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AD新装、续费表" sheetId="2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AD新装、续费表!$A$1:$AU$5406</definedName>
  </definedNames>
  <calcPr calcId="152511"/>
</workbook>
</file>

<file path=xl/calcChain.xml><?xml version="1.0" encoding="utf-8"?>
<calcChain xmlns="http://schemas.openxmlformats.org/spreadsheetml/2006/main">
  <c r="AF5406" i="2" l="1"/>
  <c r="Z5406" i="2"/>
  <c r="Z5405" i="2"/>
  <c r="AF5404" i="2"/>
  <c r="Z5404" i="2"/>
  <c r="Z5403" i="2"/>
  <c r="AG5402" i="2"/>
  <c r="AF5402" i="2"/>
  <c r="Z5402" i="2"/>
  <c r="AD5402" i="2" s="1"/>
  <c r="X5402" i="2"/>
  <c r="W5402" i="2"/>
  <c r="AH5401" i="2"/>
  <c r="AG5401" i="2"/>
  <c r="AF5401" i="2"/>
  <c r="AD5401" i="2"/>
  <c r="Z5401" i="2"/>
  <c r="X5401" i="2"/>
  <c r="W5401" i="2"/>
  <c r="AH5400" i="2"/>
  <c r="AG5400" i="2"/>
  <c r="AF5400" i="2"/>
  <c r="AD5400" i="2"/>
  <c r="Z5400" i="2"/>
  <c r="X5400" i="2"/>
  <c r="W5400" i="2"/>
  <c r="AH5399" i="2"/>
  <c r="AG5399" i="2"/>
  <c r="AF5399" i="2"/>
  <c r="AD5399" i="2"/>
  <c r="Z5399" i="2"/>
  <c r="X5399" i="2"/>
  <c r="W5399" i="2"/>
  <c r="AH5398" i="2"/>
  <c r="AG5398" i="2"/>
  <c r="AF5398" i="2"/>
  <c r="AD5398" i="2"/>
  <c r="Z5398" i="2"/>
  <c r="X5398" i="2"/>
  <c r="W5398" i="2"/>
  <c r="AG5397" i="2"/>
  <c r="AF5397" i="2"/>
  <c r="AE5397" i="2"/>
  <c r="Z5397" i="2"/>
  <c r="X5397" i="2"/>
  <c r="W5397" i="2"/>
  <c r="AT5396" i="2"/>
  <c r="AS5396" i="2"/>
  <c r="AK5396" i="2"/>
  <c r="AJ5396" i="2"/>
  <c r="AF5396" i="2"/>
  <c r="AE5396" i="2"/>
  <c r="Z5396" i="2"/>
  <c r="W5396" i="2"/>
  <c r="AS5395" i="2"/>
  <c r="AK5395" i="2"/>
  <c r="AJ5395" i="2"/>
  <c r="AF5395" i="2"/>
  <c r="AE5395" i="2"/>
  <c r="Z5395" i="2"/>
  <c r="W5395" i="2"/>
  <c r="AT5394" i="2"/>
  <c r="AS5394" i="2"/>
  <c r="AK5394" i="2"/>
  <c r="AJ5394" i="2"/>
  <c r="AF5394" i="2"/>
  <c r="AD5394" i="2"/>
  <c r="Z5394" i="2"/>
  <c r="W5394" i="2"/>
  <c r="AS5393" i="2"/>
  <c r="AK5393" i="2"/>
  <c r="AJ5393" i="2"/>
  <c r="AF5393" i="2"/>
  <c r="AE5393" i="2"/>
  <c r="Z5393" i="2"/>
  <c r="W5393" i="2"/>
  <c r="AT5392" i="2"/>
  <c r="AS5392" i="2"/>
  <c r="AK5392" i="2"/>
  <c r="AJ5392" i="2"/>
  <c r="AF5392" i="2"/>
  <c r="AE5392" i="2"/>
  <c r="Z5392" i="2"/>
  <c r="W5392" i="2"/>
  <c r="AU5391" i="2"/>
  <c r="AS5391" i="2"/>
  <c r="AK5391" i="2"/>
  <c r="AJ5391" i="2"/>
  <c r="AF5391" i="2"/>
  <c r="AD5391" i="2"/>
  <c r="AT5391" i="2" s="1"/>
  <c r="Z5391" i="2"/>
  <c r="W5391" i="2"/>
  <c r="AT5390" i="2"/>
  <c r="AS5390" i="2"/>
  <c r="AK5390" i="2"/>
  <c r="AJ5390" i="2"/>
  <c r="AF5390" i="2"/>
  <c r="AE5390" i="2"/>
  <c r="Z5390" i="2"/>
  <c r="W5390" i="2"/>
  <c r="AU5389" i="2"/>
  <c r="AS5389" i="2"/>
  <c r="AK5389" i="2"/>
  <c r="AJ5389" i="2"/>
  <c r="AF5389" i="2"/>
  <c r="AD5389" i="2"/>
  <c r="AT5389" i="2" s="1"/>
  <c r="Z5389" i="2"/>
  <c r="W5389" i="2"/>
  <c r="AT5388" i="2"/>
  <c r="AS5388" i="2"/>
  <c r="AK5388" i="2"/>
  <c r="AJ5388" i="2"/>
  <c r="AF5388" i="2"/>
  <c r="AD5388" i="2"/>
  <c r="Z5388" i="2"/>
  <c r="V5388" i="2"/>
  <c r="W5388" i="2" s="1"/>
  <c r="AK5387" i="2"/>
  <c r="AJ5387" i="2"/>
  <c r="AF5387" i="2"/>
  <c r="AE5387" i="2"/>
  <c r="Z5387" i="2"/>
  <c r="W5387" i="2"/>
  <c r="AT5386" i="2"/>
  <c r="AS5386" i="2"/>
  <c r="AK5386" i="2"/>
  <c r="AU5386" i="2" s="1"/>
  <c r="AJ5386" i="2"/>
  <c r="AF5386" i="2"/>
  <c r="AE5386" i="2"/>
  <c r="Z5386" i="2"/>
  <c r="W5386" i="2"/>
  <c r="AK5385" i="2"/>
  <c r="AJ5385" i="2"/>
  <c r="AF5385" i="2"/>
  <c r="AD5385" i="2"/>
  <c r="Z5385" i="2"/>
  <c r="W5385" i="2"/>
  <c r="AH5384" i="2"/>
  <c r="AG5384" i="2"/>
  <c r="AF5384" i="2"/>
  <c r="AE5384" i="2"/>
  <c r="Z5384" i="2"/>
  <c r="X5384" i="2"/>
  <c r="W5384" i="2"/>
  <c r="Z5383" i="2"/>
  <c r="AH5382" i="2"/>
  <c r="AG5382" i="2"/>
  <c r="AF5382" i="2"/>
  <c r="AE5382" i="2"/>
  <c r="Z5382" i="2"/>
  <c r="X5382" i="2"/>
  <c r="W5382" i="2"/>
  <c r="AH5381" i="2"/>
  <c r="AG5381" i="2"/>
  <c r="AF5381" i="2"/>
  <c r="AE5381" i="2"/>
  <c r="Z5381" i="2"/>
  <c r="X5381" i="2"/>
  <c r="W5381" i="2"/>
  <c r="AK5380" i="2"/>
  <c r="AJ5380" i="2"/>
  <c r="AF5380" i="2"/>
  <c r="AE5380" i="2"/>
  <c r="Z5380" i="2"/>
  <c r="W5380" i="2"/>
  <c r="AK5379" i="2"/>
  <c r="AJ5379" i="2"/>
  <c r="AF5379" i="2"/>
  <c r="AE5379" i="2"/>
  <c r="Z5379" i="2"/>
  <c r="W5379" i="2"/>
  <c r="AS5378" i="2"/>
  <c r="AK5378" i="2"/>
  <c r="AJ5378" i="2"/>
  <c r="AF5378" i="2"/>
  <c r="AE5378" i="2"/>
  <c r="Z5378" i="2"/>
  <c r="W5378" i="2"/>
  <c r="AT5377" i="2"/>
  <c r="AS5377" i="2"/>
  <c r="AK5377" i="2"/>
  <c r="AU5377" i="2" s="1"/>
  <c r="AJ5377" i="2"/>
  <c r="AF5377" i="2"/>
  <c r="AE5377" i="2"/>
  <c r="Z5377" i="2"/>
  <c r="W5377" i="2"/>
  <c r="AH5376" i="2"/>
  <c r="AG5376" i="2"/>
  <c r="AF5376" i="2"/>
  <c r="AE5376" i="2"/>
  <c r="Z5376" i="2"/>
  <c r="X5376" i="2"/>
  <c r="W5376" i="2"/>
  <c r="AT5375" i="2"/>
  <c r="AS5375" i="2"/>
  <c r="AK5375" i="2"/>
  <c r="AU5375" i="2" s="1"/>
  <c r="AJ5375" i="2"/>
  <c r="AF5375" i="2"/>
  <c r="AE5375" i="2"/>
  <c r="Z5375" i="2"/>
  <c r="W5375" i="2"/>
  <c r="AH5374" i="2"/>
  <c r="AG5374" i="2"/>
  <c r="AF5374" i="2"/>
  <c r="AE5374" i="2"/>
  <c r="Z5374" i="2"/>
  <c r="X5374" i="2"/>
  <c r="W5374" i="2"/>
  <c r="AH5373" i="2"/>
  <c r="AG5373" i="2"/>
  <c r="AF5373" i="2"/>
  <c r="AE5373" i="2"/>
  <c r="Z5373" i="2"/>
  <c r="X5373" i="2"/>
  <c r="W5373" i="2"/>
  <c r="AS5372" i="2"/>
  <c r="AK5372" i="2"/>
  <c r="AJ5372" i="2"/>
  <c r="AF5372" i="2"/>
  <c r="AE5372" i="2"/>
  <c r="Z5372" i="2"/>
  <c r="W5372" i="2"/>
  <c r="AH5371" i="2"/>
  <c r="AG5371" i="2"/>
  <c r="AF5371" i="2"/>
  <c r="AE5371" i="2"/>
  <c r="Z5371" i="2"/>
  <c r="X5371" i="2"/>
  <c r="W5371" i="2"/>
  <c r="AK5370" i="2"/>
  <c r="AJ5370" i="2"/>
  <c r="AF5370" i="2"/>
  <c r="AE5370" i="2"/>
  <c r="Z5370" i="2"/>
  <c r="W5370" i="2"/>
  <c r="AH5369" i="2"/>
  <c r="AG5369" i="2"/>
  <c r="AF5369" i="2"/>
  <c r="AE5369" i="2"/>
  <c r="Z5369" i="2"/>
  <c r="X5369" i="2"/>
  <c r="W5369" i="2"/>
  <c r="AH5368" i="2"/>
  <c r="AG5368" i="2"/>
  <c r="AF5368" i="2"/>
  <c r="AE5368" i="2"/>
  <c r="Z5368" i="2"/>
  <c r="X5368" i="2"/>
  <c r="W5368" i="2"/>
  <c r="AS5367" i="2"/>
  <c r="AK5367" i="2"/>
  <c r="AJ5367" i="2"/>
  <c r="AF5367" i="2"/>
  <c r="AE5367" i="2"/>
  <c r="Z5367" i="2"/>
  <c r="W5367" i="2"/>
  <c r="AT5366" i="2"/>
  <c r="AS5366" i="2"/>
  <c r="AK5366" i="2"/>
  <c r="AU5366" i="2" s="1"/>
  <c r="AJ5366" i="2"/>
  <c r="AF5366" i="2"/>
  <c r="AE5366" i="2"/>
  <c r="Z5366" i="2"/>
  <c r="W5366" i="2"/>
  <c r="AS5365" i="2"/>
  <c r="AK5365" i="2"/>
  <c r="AJ5365" i="2"/>
  <c r="AF5365" i="2"/>
  <c r="AD5365" i="2"/>
  <c r="AT5365" i="2" s="1"/>
  <c r="AU5365" i="2" s="1"/>
  <c r="Z5365" i="2"/>
  <c r="W5365" i="2"/>
  <c r="AH5364" i="2"/>
  <c r="AG5364" i="2"/>
  <c r="AF5364" i="2"/>
  <c r="AE5364" i="2"/>
  <c r="Z5364" i="2"/>
  <c r="X5364" i="2"/>
  <c r="W5364" i="2"/>
  <c r="AS5363" i="2"/>
  <c r="AK5363" i="2"/>
  <c r="AJ5363" i="2"/>
  <c r="AF5363" i="2"/>
  <c r="AD5363" i="2"/>
  <c r="AT5363" i="2" s="1"/>
  <c r="AU5363" i="2" s="1"/>
  <c r="Z5363" i="2"/>
  <c r="W5363" i="2"/>
  <c r="AT5362" i="2"/>
  <c r="AS5362" i="2"/>
  <c r="AK5362" i="2"/>
  <c r="AU5362" i="2" s="1"/>
  <c r="AJ5362" i="2"/>
  <c r="AF5362" i="2"/>
  <c r="AE5362" i="2"/>
  <c r="Z5362" i="2"/>
  <c r="W5362" i="2"/>
  <c r="AH5361" i="2"/>
  <c r="AG5361" i="2"/>
  <c r="AF5361" i="2"/>
  <c r="AE5361" i="2"/>
  <c r="Z5361" i="2"/>
  <c r="X5361" i="2"/>
  <c r="W5361" i="2"/>
  <c r="AK5360" i="2"/>
  <c r="AJ5360" i="2"/>
  <c r="AF5360" i="2"/>
  <c r="AE5360" i="2"/>
  <c r="Z5360" i="2"/>
  <c r="W5360" i="2"/>
  <c r="AK5359" i="2"/>
  <c r="AJ5359" i="2"/>
  <c r="AF5359" i="2"/>
  <c r="AD5359" i="2"/>
  <c r="Z5359" i="2"/>
  <c r="W5359" i="2"/>
  <c r="AK5358" i="2"/>
  <c r="AJ5358" i="2"/>
  <c r="AF5358" i="2"/>
  <c r="AE5358" i="2"/>
  <c r="Z5358" i="2"/>
  <c r="W5358" i="2"/>
  <c r="AT5357" i="2"/>
  <c r="AS5357" i="2"/>
  <c r="AK5357" i="2"/>
  <c r="AU5357" i="2" s="1"/>
  <c r="AJ5357" i="2"/>
  <c r="AF5357" i="2"/>
  <c r="AE5357" i="2"/>
  <c r="Z5357" i="2"/>
  <c r="W5357" i="2"/>
  <c r="AK5356" i="2"/>
  <c r="AJ5356" i="2"/>
  <c r="AF5356" i="2"/>
  <c r="AE5356" i="2"/>
  <c r="Z5356" i="2"/>
  <c r="W5356" i="2"/>
  <c r="AS5355" i="2"/>
  <c r="AK5355" i="2"/>
  <c r="AJ5355" i="2"/>
  <c r="AF5355" i="2"/>
  <c r="AE5355" i="2"/>
  <c r="Z5355" i="2"/>
  <c r="W5355" i="2"/>
  <c r="AK5354" i="2"/>
  <c r="AJ5354" i="2"/>
  <c r="AF5354" i="2"/>
  <c r="AE5354" i="2"/>
  <c r="Z5354" i="2"/>
  <c r="W5354" i="2"/>
  <c r="AK5353" i="2"/>
  <c r="AJ5353" i="2"/>
  <c r="AF5353" i="2"/>
  <c r="AD5353" i="2"/>
  <c r="Z5353" i="2"/>
  <c r="W5353" i="2"/>
  <c r="AK5352" i="2"/>
  <c r="AJ5352" i="2"/>
  <c r="AF5352" i="2"/>
  <c r="AE5352" i="2"/>
  <c r="Z5352" i="2"/>
  <c r="W5352" i="2"/>
  <c r="AH5351" i="2"/>
  <c r="AG5351" i="2"/>
  <c r="AF5351" i="2"/>
  <c r="AE5351" i="2"/>
  <c r="Z5351" i="2"/>
  <c r="X5351" i="2"/>
  <c r="W5351" i="2"/>
  <c r="AS5350" i="2"/>
  <c r="AK5350" i="2"/>
  <c r="AJ5350" i="2"/>
  <c r="AF5350" i="2"/>
  <c r="AE5350" i="2"/>
  <c r="Z5350" i="2"/>
  <c r="W5350" i="2"/>
  <c r="AT5349" i="2"/>
  <c r="AS5349" i="2"/>
  <c r="AK5349" i="2"/>
  <c r="AU5349" i="2" s="1"/>
  <c r="AJ5349" i="2"/>
  <c r="AF5349" i="2"/>
  <c r="AD5349" i="2"/>
  <c r="Z5349" i="2"/>
  <c r="W5349" i="2"/>
  <c r="AK5348" i="2"/>
  <c r="AJ5348" i="2"/>
  <c r="AF5348" i="2"/>
  <c r="AE5348" i="2"/>
  <c r="Z5348" i="2"/>
  <c r="W5348" i="2"/>
  <c r="AH5347" i="2"/>
  <c r="AG5347" i="2"/>
  <c r="AF5347" i="2"/>
  <c r="AE5347" i="2"/>
  <c r="Z5347" i="2"/>
  <c r="X5347" i="2"/>
  <c r="W5347" i="2"/>
  <c r="AH5346" i="2"/>
  <c r="AG5346" i="2"/>
  <c r="AF5346" i="2"/>
  <c r="AE5346" i="2"/>
  <c r="Z5346" i="2"/>
  <c r="X5346" i="2"/>
  <c r="W5346" i="2"/>
  <c r="AU5345" i="2"/>
  <c r="AS5345" i="2"/>
  <c r="AK5345" i="2"/>
  <c r="AJ5345" i="2"/>
  <c r="AF5345" i="2"/>
  <c r="AD5345" i="2"/>
  <c r="AT5345" i="2" s="1"/>
  <c r="Z5345" i="2"/>
  <c r="W5345" i="2"/>
  <c r="AH5344" i="2"/>
  <c r="AG5344" i="2"/>
  <c r="AF5344" i="2"/>
  <c r="AD5344" i="2"/>
  <c r="Z5344" i="2"/>
  <c r="X5344" i="2"/>
  <c r="W5344" i="2"/>
  <c r="AH5343" i="2"/>
  <c r="AG5343" i="2"/>
  <c r="AF5343" i="2"/>
  <c r="AD5343" i="2"/>
  <c r="Z5343" i="2"/>
  <c r="X5343" i="2"/>
  <c r="W5343" i="2"/>
  <c r="AK5342" i="2"/>
  <c r="AJ5342" i="2"/>
  <c r="AF5342" i="2"/>
  <c r="AD5342" i="2"/>
  <c r="Z5342" i="2"/>
  <c r="W5342" i="2"/>
  <c r="AK5341" i="2"/>
  <c r="AJ5341" i="2"/>
  <c r="AF5341" i="2"/>
  <c r="AD5341" i="2"/>
  <c r="Z5341" i="2"/>
  <c r="W5341" i="2"/>
  <c r="AT5340" i="2"/>
  <c r="AS5340" i="2"/>
  <c r="AK5340" i="2"/>
  <c r="AJ5340" i="2"/>
  <c r="AF5340" i="2"/>
  <c r="AD5340" i="2"/>
  <c r="Z5340" i="2"/>
  <c r="W5340" i="2"/>
  <c r="AS5339" i="2"/>
  <c r="AK5339" i="2"/>
  <c r="AJ5339" i="2"/>
  <c r="AF5339" i="2"/>
  <c r="AE5339" i="2"/>
  <c r="Z5339" i="2"/>
  <c r="W5339" i="2"/>
  <c r="AT5338" i="2"/>
  <c r="AS5338" i="2"/>
  <c r="AK5338" i="2"/>
  <c r="AJ5338" i="2"/>
  <c r="AF5338" i="2"/>
  <c r="AE5338" i="2"/>
  <c r="Z5338" i="2"/>
  <c r="W5338" i="2"/>
  <c r="AH5337" i="2"/>
  <c r="AG5337" i="2"/>
  <c r="AF5337" i="2"/>
  <c r="AE5337" i="2"/>
  <c r="Z5337" i="2"/>
  <c r="X5337" i="2"/>
  <c r="W5337" i="2"/>
  <c r="AK5336" i="2"/>
  <c r="AJ5336" i="2"/>
  <c r="AF5336" i="2"/>
  <c r="AD5336" i="2"/>
  <c r="Z5336" i="2"/>
  <c r="W5336" i="2"/>
  <c r="AK5335" i="2"/>
  <c r="AJ5335" i="2"/>
  <c r="AF5335" i="2"/>
  <c r="AE5335" i="2"/>
  <c r="Z5335" i="2"/>
  <c r="W5335" i="2"/>
  <c r="AK5334" i="2"/>
  <c r="AJ5334" i="2"/>
  <c r="AF5334" i="2"/>
  <c r="AD5334" i="2"/>
  <c r="Z5334" i="2"/>
  <c r="W5334" i="2"/>
  <c r="AT5333" i="2"/>
  <c r="AS5333" i="2"/>
  <c r="AK5333" i="2"/>
  <c r="AJ5333" i="2"/>
  <c r="AF5333" i="2"/>
  <c r="AE5333" i="2"/>
  <c r="Z5333" i="2"/>
  <c r="W5333" i="2"/>
  <c r="AK5332" i="2"/>
  <c r="AJ5332" i="2"/>
  <c r="AF5332" i="2"/>
  <c r="AE5332" i="2"/>
  <c r="Z5332" i="2"/>
  <c r="W5332" i="2"/>
  <c r="AS5331" i="2"/>
  <c r="AK5331" i="2"/>
  <c r="AJ5331" i="2"/>
  <c r="AF5331" i="2"/>
  <c r="AE5331" i="2"/>
  <c r="Z5331" i="2"/>
  <c r="W5331" i="2"/>
  <c r="AH5330" i="2"/>
  <c r="AG5330" i="2"/>
  <c r="AF5330" i="2"/>
  <c r="AE5330" i="2"/>
  <c r="Z5330" i="2"/>
  <c r="X5330" i="2"/>
  <c r="W5330" i="2"/>
  <c r="AH5329" i="2"/>
  <c r="AG5329" i="2"/>
  <c r="AF5329" i="2"/>
  <c r="AE5329" i="2"/>
  <c r="Z5329" i="2"/>
  <c r="X5329" i="2"/>
  <c r="W5329" i="2"/>
  <c r="AT5328" i="2"/>
  <c r="AS5328" i="2"/>
  <c r="AK5328" i="2"/>
  <c r="AJ5328" i="2"/>
  <c r="AF5328" i="2"/>
  <c r="AE5328" i="2"/>
  <c r="Z5328" i="2"/>
  <c r="W5328" i="2"/>
  <c r="AH5327" i="2"/>
  <c r="AG5327" i="2"/>
  <c r="AF5327" i="2"/>
  <c r="AE5327" i="2"/>
  <c r="Z5327" i="2"/>
  <c r="X5327" i="2"/>
  <c r="W5327" i="2"/>
  <c r="AT5326" i="2"/>
  <c r="AS5326" i="2"/>
  <c r="AK5326" i="2"/>
  <c r="AJ5326" i="2"/>
  <c r="AF5326" i="2"/>
  <c r="AE5326" i="2"/>
  <c r="Z5326" i="2"/>
  <c r="W5326" i="2"/>
  <c r="AG5325" i="2"/>
  <c r="AF5325" i="2"/>
  <c r="AE5325" i="2"/>
  <c r="Z5325" i="2"/>
  <c r="X5325" i="2"/>
  <c r="W5325" i="2"/>
  <c r="AK5324" i="2"/>
  <c r="AJ5324" i="2"/>
  <c r="AF5324" i="2"/>
  <c r="AE5324" i="2"/>
  <c r="Z5324" i="2"/>
  <c r="W5324" i="2"/>
  <c r="AK5323" i="2"/>
  <c r="AJ5323" i="2"/>
  <c r="AF5323" i="2"/>
  <c r="AD5323" i="2"/>
  <c r="Z5323" i="2"/>
  <c r="W5323" i="2"/>
  <c r="AH5322" i="2"/>
  <c r="AG5322" i="2"/>
  <c r="AF5322" i="2"/>
  <c r="AE5322" i="2"/>
  <c r="Z5322" i="2"/>
  <c r="X5322" i="2"/>
  <c r="W5322" i="2"/>
  <c r="AH5321" i="2"/>
  <c r="AG5321" i="2"/>
  <c r="AF5321" i="2"/>
  <c r="AE5321" i="2"/>
  <c r="Z5321" i="2"/>
  <c r="X5321" i="2"/>
  <c r="W5321" i="2"/>
  <c r="AH5320" i="2"/>
  <c r="AG5320" i="2"/>
  <c r="AF5320" i="2"/>
  <c r="AE5320" i="2"/>
  <c r="Z5320" i="2"/>
  <c r="X5320" i="2"/>
  <c r="W5320" i="2"/>
  <c r="AT5319" i="2"/>
  <c r="AS5319" i="2"/>
  <c r="AK5319" i="2"/>
  <c r="AU5319" i="2" s="1"/>
  <c r="AJ5319" i="2"/>
  <c r="AF5319" i="2"/>
  <c r="AD5319" i="2"/>
  <c r="Z5319" i="2"/>
  <c r="W5319" i="2"/>
  <c r="AG5318" i="2"/>
  <c r="AF5318" i="2"/>
  <c r="AE5318" i="2"/>
  <c r="Z5318" i="2"/>
  <c r="X5318" i="2"/>
  <c r="W5318" i="2"/>
  <c r="AH5317" i="2"/>
  <c r="AG5317" i="2"/>
  <c r="AF5317" i="2"/>
  <c r="AE5317" i="2"/>
  <c r="Z5317" i="2"/>
  <c r="X5317" i="2"/>
  <c r="W5317" i="2"/>
  <c r="AG5316" i="2"/>
  <c r="AF5316" i="2"/>
  <c r="AE5316" i="2"/>
  <c r="Z5316" i="2"/>
  <c r="X5316" i="2"/>
  <c r="W5316" i="2"/>
  <c r="AH5315" i="2"/>
  <c r="AG5315" i="2"/>
  <c r="AF5315" i="2"/>
  <c r="AE5315" i="2"/>
  <c r="Z5315" i="2"/>
  <c r="X5315" i="2"/>
  <c r="W5315" i="2"/>
  <c r="AK5314" i="2"/>
  <c r="AJ5314" i="2"/>
  <c r="AF5314" i="2"/>
  <c r="AE5314" i="2"/>
  <c r="Z5314" i="2"/>
  <c r="W5314" i="2"/>
  <c r="AS5313" i="2"/>
  <c r="AK5313" i="2"/>
  <c r="AJ5313" i="2"/>
  <c r="AF5313" i="2"/>
  <c r="AD5313" i="2"/>
  <c r="AT5313" i="2" s="1"/>
  <c r="AU5313" i="2" s="1"/>
  <c r="Z5313" i="2"/>
  <c r="W5313" i="2"/>
  <c r="AT5312" i="2"/>
  <c r="AS5312" i="2"/>
  <c r="AK5312" i="2"/>
  <c r="AU5312" i="2" s="1"/>
  <c r="AJ5312" i="2"/>
  <c r="AF5312" i="2"/>
  <c r="AD5312" i="2"/>
  <c r="Z5312" i="2"/>
  <c r="W5312" i="2"/>
  <c r="Z5311" i="2"/>
  <c r="X5311" i="2"/>
  <c r="W5311" i="2"/>
  <c r="AK5310" i="2"/>
  <c r="AJ5310" i="2"/>
  <c r="AF5310" i="2"/>
  <c r="AD5310" i="2"/>
  <c r="Z5310" i="2"/>
  <c r="W5310" i="2"/>
  <c r="AT5309" i="2"/>
  <c r="AS5309" i="2"/>
  <c r="AK5309" i="2"/>
  <c r="AJ5309" i="2"/>
  <c r="AF5309" i="2"/>
  <c r="AE5309" i="2"/>
  <c r="Z5309" i="2"/>
  <c r="W5309" i="2"/>
  <c r="AS5308" i="2"/>
  <c r="AK5308" i="2"/>
  <c r="AJ5308" i="2"/>
  <c r="AF5308" i="2"/>
  <c r="AE5308" i="2"/>
  <c r="Z5308" i="2"/>
  <c r="W5308" i="2"/>
  <c r="AH5307" i="2"/>
  <c r="AG5307" i="2"/>
  <c r="AF5307" i="2"/>
  <c r="AE5307" i="2"/>
  <c r="Z5307" i="2"/>
  <c r="X5307" i="2"/>
  <c r="W5307" i="2"/>
  <c r="AS5306" i="2"/>
  <c r="AJ5306" i="2"/>
  <c r="AF5306" i="2"/>
  <c r="AD5306" i="2"/>
  <c r="Z5306" i="2"/>
  <c r="W5306" i="2"/>
  <c r="AS5305" i="2"/>
  <c r="AK5305" i="2"/>
  <c r="AJ5305" i="2"/>
  <c r="AF5305" i="2"/>
  <c r="AE5305" i="2"/>
  <c r="Z5305" i="2"/>
  <c r="W5305" i="2"/>
  <c r="AH5304" i="2"/>
  <c r="AG5304" i="2"/>
  <c r="AF5304" i="2"/>
  <c r="AE5304" i="2"/>
  <c r="Z5304" i="2"/>
  <c r="X5304" i="2"/>
  <c r="W5304" i="2"/>
  <c r="AU5303" i="2"/>
  <c r="AS5303" i="2"/>
  <c r="AK5303" i="2"/>
  <c r="AJ5303" i="2"/>
  <c r="AF5303" i="2"/>
  <c r="AD5303" i="2"/>
  <c r="AT5303" i="2" s="1"/>
  <c r="Z5303" i="2"/>
  <c r="W5303" i="2"/>
  <c r="AT5302" i="2"/>
  <c r="AS5302" i="2"/>
  <c r="AK5302" i="2"/>
  <c r="AJ5302" i="2"/>
  <c r="AF5302" i="2"/>
  <c r="AD5302" i="2"/>
  <c r="Z5302" i="2"/>
  <c r="W5302" i="2"/>
  <c r="AS5301" i="2"/>
  <c r="AK5301" i="2"/>
  <c r="AJ5301" i="2"/>
  <c r="AF5301" i="2"/>
  <c r="AE5301" i="2"/>
  <c r="Z5301" i="2"/>
  <c r="W5301" i="2"/>
  <c r="AT5300" i="2"/>
  <c r="AS5300" i="2"/>
  <c r="AK5300" i="2"/>
  <c r="AJ5300" i="2"/>
  <c r="AF5300" i="2"/>
  <c r="AE5300" i="2"/>
  <c r="Z5300" i="2"/>
  <c r="W5300" i="2"/>
  <c r="AU5299" i="2"/>
  <c r="AS5299" i="2"/>
  <c r="AK5299" i="2"/>
  <c r="AJ5299" i="2"/>
  <c r="AF5299" i="2"/>
  <c r="AD5299" i="2"/>
  <c r="AT5299" i="2" s="1"/>
  <c r="Z5299" i="2"/>
  <c r="W5299" i="2"/>
  <c r="AH5298" i="2"/>
  <c r="AG5298" i="2"/>
  <c r="AF5298" i="2"/>
  <c r="AE5298" i="2"/>
  <c r="Z5298" i="2"/>
  <c r="X5298" i="2"/>
  <c r="W5298" i="2"/>
  <c r="Z5297" i="2"/>
  <c r="AH5296" i="2"/>
  <c r="AG5296" i="2"/>
  <c r="AF5296" i="2"/>
  <c r="AE5296" i="2"/>
  <c r="Z5296" i="2"/>
  <c r="X5296" i="2"/>
  <c r="W5296" i="2"/>
  <c r="AH5295" i="2"/>
  <c r="AG5295" i="2"/>
  <c r="AF5295" i="2"/>
  <c r="AE5295" i="2"/>
  <c r="Z5295" i="2"/>
  <c r="X5295" i="2"/>
  <c r="W5295" i="2"/>
  <c r="AT5294" i="2"/>
  <c r="AS5294" i="2"/>
  <c r="AK5294" i="2"/>
  <c r="AU5294" i="2" s="1"/>
  <c r="AJ5294" i="2"/>
  <c r="AF5294" i="2"/>
  <c r="AE5294" i="2"/>
  <c r="Z5294" i="2"/>
  <c r="W5294" i="2"/>
  <c r="AS5293" i="2"/>
  <c r="AK5293" i="2"/>
  <c r="AJ5293" i="2"/>
  <c r="AF5293" i="2"/>
  <c r="AE5293" i="2"/>
  <c r="Z5293" i="2"/>
  <c r="W5293" i="2"/>
  <c r="AH5292" i="2"/>
  <c r="AG5292" i="2"/>
  <c r="AF5292" i="2"/>
  <c r="AE5292" i="2"/>
  <c r="Z5292" i="2"/>
  <c r="X5292" i="2"/>
  <c r="W5292" i="2"/>
  <c r="AH5291" i="2"/>
  <c r="AG5291" i="2"/>
  <c r="AF5291" i="2"/>
  <c r="AE5291" i="2"/>
  <c r="Z5291" i="2"/>
  <c r="X5291" i="2"/>
  <c r="W5291" i="2"/>
  <c r="AT5290" i="2"/>
  <c r="AS5290" i="2"/>
  <c r="AK5290" i="2"/>
  <c r="AJ5290" i="2"/>
  <c r="AF5290" i="2"/>
  <c r="AE5290" i="2"/>
  <c r="Z5290" i="2"/>
  <c r="W5290" i="2"/>
  <c r="AS5289" i="2"/>
  <c r="AK5289" i="2"/>
  <c r="AJ5289" i="2"/>
  <c r="AF5289" i="2"/>
  <c r="AE5289" i="2"/>
  <c r="Z5289" i="2"/>
  <c r="W5289" i="2"/>
  <c r="AT5288" i="2"/>
  <c r="AS5288" i="2"/>
  <c r="AK5288" i="2"/>
  <c r="AJ5288" i="2"/>
  <c r="AF5288" i="2"/>
  <c r="AE5288" i="2"/>
  <c r="Z5288" i="2"/>
  <c r="W5288" i="2"/>
  <c r="Z5287" i="2"/>
  <c r="AT5286" i="2"/>
  <c r="AS5286" i="2"/>
  <c r="AK5286" i="2"/>
  <c r="AU5286" i="2" s="1"/>
  <c r="AJ5286" i="2"/>
  <c r="AF5286" i="2"/>
  <c r="AE5286" i="2"/>
  <c r="Z5286" i="2"/>
  <c r="W5286" i="2"/>
  <c r="AH5285" i="2"/>
  <c r="AG5285" i="2"/>
  <c r="AF5285" i="2"/>
  <c r="AE5285" i="2"/>
  <c r="Z5285" i="2"/>
  <c r="X5285" i="2"/>
  <c r="W5285" i="2"/>
  <c r="AT5284" i="2"/>
  <c r="AS5284" i="2"/>
  <c r="AK5284" i="2"/>
  <c r="AJ5284" i="2"/>
  <c r="AF5284" i="2"/>
  <c r="AE5284" i="2"/>
  <c r="Z5284" i="2"/>
  <c r="W5284" i="2"/>
  <c r="AU5283" i="2"/>
  <c r="AS5283" i="2"/>
  <c r="AK5283" i="2"/>
  <c r="AJ5283" i="2"/>
  <c r="AF5283" i="2"/>
  <c r="AD5283" i="2"/>
  <c r="AT5283" i="2" s="1"/>
  <c r="Z5283" i="2"/>
  <c r="W5283" i="2"/>
  <c r="AH5282" i="2"/>
  <c r="AG5282" i="2"/>
  <c r="AF5282" i="2"/>
  <c r="AE5282" i="2"/>
  <c r="Z5282" i="2"/>
  <c r="X5282" i="2"/>
  <c r="W5282" i="2"/>
  <c r="AS5281" i="2"/>
  <c r="AK5281" i="2"/>
  <c r="AJ5281" i="2"/>
  <c r="AF5281" i="2"/>
  <c r="AE5281" i="2"/>
  <c r="Z5281" i="2"/>
  <c r="W5281" i="2"/>
  <c r="AH5280" i="2"/>
  <c r="AG5280" i="2"/>
  <c r="AF5280" i="2"/>
  <c r="AE5280" i="2"/>
  <c r="Z5280" i="2"/>
  <c r="X5280" i="2"/>
  <c r="W5280" i="2"/>
  <c r="AH5279" i="2"/>
  <c r="AG5279" i="2"/>
  <c r="AF5279" i="2"/>
  <c r="AE5279" i="2"/>
  <c r="Z5279" i="2"/>
  <c r="X5279" i="2"/>
  <c r="W5279" i="2"/>
  <c r="AT5278" i="2"/>
  <c r="AS5278" i="2"/>
  <c r="AK5278" i="2"/>
  <c r="AU5278" i="2" s="1"/>
  <c r="AJ5278" i="2"/>
  <c r="AF5278" i="2"/>
  <c r="AE5278" i="2"/>
  <c r="Z5278" i="2"/>
  <c r="W5278" i="2"/>
  <c r="AH5277" i="2"/>
  <c r="AG5277" i="2"/>
  <c r="AF5277" i="2"/>
  <c r="AE5277" i="2"/>
  <c r="Z5277" i="2"/>
  <c r="X5277" i="2"/>
  <c r="W5277" i="2"/>
  <c r="AT5276" i="2"/>
  <c r="AS5276" i="2"/>
  <c r="AK5276" i="2"/>
  <c r="AJ5276" i="2"/>
  <c r="AF5276" i="2"/>
  <c r="AE5276" i="2"/>
  <c r="Z5276" i="2"/>
  <c r="W5276" i="2"/>
  <c r="AK5275" i="2"/>
  <c r="AJ5275" i="2"/>
  <c r="AF5275" i="2"/>
  <c r="AD5275" i="2"/>
  <c r="Z5275" i="2"/>
  <c r="W5275" i="2"/>
  <c r="AH5274" i="2"/>
  <c r="AG5274" i="2"/>
  <c r="AF5274" i="2"/>
  <c r="AE5274" i="2"/>
  <c r="Z5274" i="2"/>
  <c r="X5274" i="2"/>
  <c r="W5274" i="2"/>
  <c r="AH5273" i="2"/>
  <c r="AG5273" i="2"/>
  <c r="AF5273" i="2"/>
  <c r="AE5273" i="2"/>
  <c r="Z5273" i="2"/>
  <c r="X5273" i="2"/>
  <c r="W5273" i="2"/>
  <c r="AH5272" i="2"/>
  <c r="AG5272" i="2"/>
  <c r="AF5272" i="2"/>
  <c r="AE5272" i="2"/>
  <c r="Z5272" i="2"/>
  <c r="X5272" i="2"/>
  <c r="W5272" i="2"/>
  <c r="AH5271" i="2"/>
  <c r="AG5271" i="2"/>
  <c r="AF5271" i="2"/>
  <c r="AE5271" i="2"/>
  <c r="Z5271" i="2"/>
  <c r="X5271" i="2"/>
  <c r="W5271" i="2"/>
  <c r="AH5270" i="2"/>
  <c r="AG5270" i="2"/>
  <c r="AF5270" i="2"/>
  <c r="AE5270" i="2"/>
  <c r="Z5270" i="2"/>
  <c r="X5270" i="2"/>
  <c r="W5270" i="2"/>
  <c r="AH5269" i="2"/>
  <c r="AG5269" i="2"/>
  <c r="AF5269" i="2"/>
  <c r="AE5269" i="2"/>
  <c r="Z5269" i="2"/>
  <c r="X5269" i="2"/>
  <c r="W5269" i="2"/>
  <c r="AS5268" i="2"/>
  <c r="AK5268" i="2"/>
  <c r="AJ5268" i="2"/>
  <c r="AF5268" i="2"/>
  <c r="AE5268" i="2"/>
  <c r="Z5268" i="2"/>
  <c r="W5268" i="2"/>
  <c r="AH5267" i="2"/>
  <c r="AG5267" i="2"/>
  <c r="AF5267" i="2"/>
  <c r="AE5267" i="2"/>
  <c r="Z5267" i="2"/>
  <c r="X5267" i="2"/>
  <c r="W5267" i="2"/>
  <c r="AS5266" i="2"/>
  <c r="AK5266" i="2"/>
  <c r="AJ5266" i="2"/>
  <c r="AF5266" i="2"/>
  <c r="AD5266" i="2"/>
  <c r="AT5266" i="2" s="1"/>
  <c r="AU5266" i="2" s="1"/>
  <c r="Z5266" i="2"/>
  <c r="W5266" i="2"/>
  <c r="AG5265" i="2"/>
  <c r="AF5265" i="2"/>
  <c r="AE5265" i="2"/>
  <c r="Z5265" i="2"/>
  <c r="X5265" i="2"/>
  <c r="W5265" i="2"/>
  <c r="AT5264" i="2"/>
  <c r="AS5264" i="2"/>
  <c r="AK5264" i="2"/>
  <c r="AU5264" i="2" s="1"/>
  <c r="AJ5264" i="2"/>
  <c r="AF5264" i="2"/>
  <c r="AE5264" i="2"/>
  <c r="Z5264" i="2"/>
  <c r="W5264" i="2"/>
  <c r="AS5263" i="2"/>
  <c r="AK5263" i="2"/>
  <c r="AJ5263" i="2"/>
  <c r="AF5263" i="2"/>
  <c r="AE5263" i="2"/>
  <c r="Z5263" i="2"/>
  <c r="W5263" i="2"/>
  <c r="AH5262" i="2"/>
  <c r="AG5262" i="2"/>
  <c r="AF5262" i="2"/>
  <c r="AE5262" i="2"/>
  <c r="Z5262" i="2"/>
  <c r="X5262" i="2"/>
  <c r="W5262" i="2"/>
  <c r="AH5261" i="2"/>
  <c r="AG5261" i="2"/>
  <c r="AF5261" i="2"/>
  <c r="AE5261" i="2"/>
  <c r="Z5261" i="2"/>
  <c r="X5261" i="2"/>
  <c r="W5261" i="2"/>
  <c r="AT5260" i="2"/>
  <c r="AS5260" i="2"/>
  <c r="AK5260" i="2"/>
  <c r="AJ5260" i="2"/>
  <c r="AF5260" i="2"/>
  <c r="AE5260" i="2"/>
  <c r="Z5260" i="2"/>
  <c r="W5260" i="2"/>
  <c r="AH5259" i="2"/>
  <c r="AG5259" i="2"/>
  <c r="AF5259" i="2"/>
  <c r="AE5259" i="2"/>
  <c r="Z5259" i="2"/>
  <c r="X5259" i="2"/>
  <c r="W5259" i="2"/>
  <c r="AH5258" i="2"/>
  <c r="AG5258" i="2"/>
  <c r="AF5258" i="2"/>
  <c r="AD5258" i="2"/>
  <c r="Z5258" i="2"/>
  <c r="X5258" i="2"/>
  <c r="W5258" i="2"/>
  <c r="AK5257" i="2"/>
  <c r="AJ5257" i="2"/>
  <c r="AF5257" i="2"/>
  <c r="AE5257" i="2"/>
  <c r="Z5257" i="2"/>
  <c r="W5257" i="2"/>
  <c r="AU5256" i="2"/>
  <c r="AS5256" i="2"/>
  <c r="AK5256" i="2"/>
  <c r="AJ5256" i="2"/>
  <c r="AF5256" i="2"/>
  <c r="AD5256" i="2"/>
  <c r="AT5256" i="2" s="1"/>
  <c r="Z5256" i="2"/>
  <c r="W5256" i="2"/>
  <c r="AT5255" i="2"/>
  <c r="AS5255" i="2"/>
  <c r="AK5255" i="2"/>
  <c r="AJ5255" i="2"/>
  <c r="AF5255" i="2"/>
  <c r="AE5255" i="2"/>
  <c r="Z5255" i="2"/>
  <c r="W5255" i="2"/>
  <c r="AH5254" i="2"/>
  <c r="AG5254" i="2"/>
  <c r="AF5254" i="2"/>
  <c r="AE5254" i="2"/>
  <c r="Z5254" i="2"/>
  <c r="X5254" i="2"/>
  <c r="W5254" i="2"/>
  <c r="AG5253" i="2"/>
  <c r="AF5253" i="2"/>
  <c r="AE5253" i="2"/>
  <c r="Z5253" i="2"/>
  <c r="X5253" i="2"/>
  <c r="W5253" i="2"/>
  <c r="AG5252" i="2"/>
  <c r="AF5252" i="2"/>
  <c r="AE5252" i="2"/>
  <c r="Z5252" i="2"/>
  <c r="X5252" i="2"/>
  <c r="W5252" i="2"/>
  <c r="AK5251" i="2"/>
  <c r="AJ5251" i="2"/>
  <c r="AF5251" i="2"/>
  <c r="AD5251" i="2"/>
  <c r="Z5251" i="2"/>
  <c r="W5251" i="2"/>
  <c r="AT5250" i="2"/>
  <c r="AS5250" i="2"/>
  <c r="AK5250" i="2"/>
  <c r="AJ5250" i="2"/>
  <c r="AF5250" i="2"/>
  <c r="AE5250" i="2"/>
  <c r="Z5250" i="2"/>
  <c r="W5250" i="2"/>
  <c r="AS5249" i="2"/>
  <c r="AK5249" i="2"/>
  <c r="AJ5249" i="2"/>
  <c r="AF5249" i="2"/>
  <c r="AE5249" i="2"/>
  <c r="Z5249" i="2"/>
  <c r="W5249" i="2"/>
  <c r="AK5248" i="2"/>
  <c r="AJ5248" i="2"/>
  <c r="AF5248" i="2"/>
  <c r="AE5248" i="2"/>
  <c r="Z5248" i="2"/>
  <c r="W5248" i="2"/>
  <c r="AT5247" i="2"/>
  <c r="AS5247" i="2"/>
  <c r="AK5247" i="2"/>
  <c r="AU5247" i="2" s="1"/>
  <c r="AJ5247" i="2"/>
  <c r="AF5247" i="2"/>
  <c r="AE5247" i="2"/>
  <c r="Z5247" i="2"/>
  <c r="W5247" i="2"/>
  <c r="AS5246" i="2"/>
  <c r="AK5246" i="2"/>
  <c r="AJ5246" i="2"/>
  <c r="AF5246" i="2"/>
  <c r="AD5246" i="2"/>
  <c r="AT5246" i="2" s="1"/>
  <c r="AU5246" i="2" s="1"/>
  <c r="Z5246" i="2"/>
  <c r="W5246" i="2"/>
  <c r="AT5245" i="2"/>
  <c r="AS5245" i="2"/>
  <c r="AK5245" i="2"/>
  <c r="AU5245" i="2" s="1"/>
  <c r="AJ5245" i="2"/>
  <c r="AF5245" i="2"/>
  <c r="AE5245" i="2"/>
  <c r="Z5245" i="2"/>
  <c r="W5245" i="2"/>
  <c r="AH5244" i="2"/>
  <c r="AG5244" i="2"/>
  <c r="AF5244" i="2"/>
  <c r="AE5244" i="2"/>
  <c r="Z5244" i="2"/>
  <c r="X5244" i="2"/>
  <c r="W5244" i="2"/>
  <c r="AH5243" i="2"/>
  <c r="AG5243" i="2"/>
  <c r="AF5243" i="2"/>
  <c r="AE5243" i="2"/>
  <c r="Z5243" i="2"/>
  <c r="X5243" i="2"/>
  <c r="W5243" i="2"/>
  <c r="AH5242" i="2"/>
  <c r="AG5242" i="2"/>
  <c r="AF5242" i="2"/>
  <c r="AD5242" i="2"/>
  <c r="Z5242" i="2"/>
  <c r="X5242" i="2"/>
  <c r="W5242" i="2"/>
  <c r="AT5241" i="2"/>
  <c r="AS5241" i="2"/>
  <c r="AK5241" i="2"/>
  <c r="AJ5241" i="2"/>
  <c r="AF5241" i="2"/>
  <c r="AD5241" i="2"/>
  <c r="Z5241" i="2"/>
  <c r="V5241" i="2"/>
  <c r="W5241" i="2" s="1"/>
  <c r="AH5240" i="2"/>
  <c r="AG5240" i="2"/>
  <c r="AF5240" i="2"/>
  <c r="AE5240" i="2"/>
  <c r="Z5240" i="2"/>
  <c r="X5240" i="2"/>
  <c r="W5240" i="2"/>
  <c r="AH5239" i="2"/>
  <c r="AG5239" i="2"/>
  <c r="AF5239" i="2"/>
  <c r="AE5239" i="2"/>
  <c r="Z5239" i="2"/>
  <c r="X5239" i="2"/>
  <c r="W5239" i="2"/>
  <c r="AH5238" i="2"/>
  <c r="AG5238" i="2"/>
  <c r="AF5238" i="2"/>
  <c r="AE5238" i="2"/>
  <c r="Z5238" i="2"/>
  <c r="X5238" i="2"/>
  <c r="W5238" i="2"/>
  <c r="AK5237" i="2"/>
  <c r="AJ5237" i="2"/>
  <c r="AF5237" i="2"/>
  <c r="AE5237" i="2"/>
  <c r="Z5237" i="2"/>
  <c r="W5237" i="2"/>
  <c r="AK5236" i="2"/>
  <c r="AJ5236" i="2"/>
  <c r="AF5236" i="2"/>
  <c r="AD5236" i="2"/>
  <c r="Z5236" i="2"/>
  <c r="W5236" i="2"/>
  <c r="AG5235" i="2"/>
  <c r="AF5235" i="2"/>
  <c r="AE5235" i="2"/>
  <c r="Z5235" i="2"/>
  <c r="X5235" i="2"/>
  <c r="W5235" i="2"/>
  <c r="Z5234" i="2"/>
  <c r="AH5233" i="2"/>
  <c r="AG5233" i="2"/>
  <c r="AF5233" i="2"/>
  <c r="AE5233" i="2"/>
  <c r="Z5233" i="2"/>
  <c r="X5233" i="2"/>
  <c r="W5233" i="2"/>
  <c r="AS5232" i="2"/>
  <c r="AK5232" i="2"/>
  <c r="AU5232" i="2" s="1"/>
  <c r="AJ5232" i="2"/>
  <c r="AF5232" i="2"/>
  <c r="AD5232" i="2"/>
  <c r="AT5232" i="2" s="1"/>
  <c r="Z5232" i="2"/>
  <c r="W5232" i="2"/>
  <c r="AH5231" i="2"/>
  <c r="AG5231" i="2"/>
  <c r="AF5231" i="2"/>
  <c r="AE5231" i="2"/>
  <c r="Z5231" i="2"/>
  <c r="X5231" i="2"/>
  <c r="W5231" i="2"/>
  <c r="AH5230" i="2"/>
  <c r="AG5230" i="2"/>
  <c r="AF5230" i="2"/>
  <c r="AE5230" i="2"/>
  <c r="Z5230" i="2"/>
  <c r="X5230" i="2"/>
  <c r="W5230" i="2"/>
  <c r="AG5229" i="2"/>
  <c r="AF5229" i="2"/>
  <c r="AE5229" i="2"/>
  <c r="Z5229" i="2"/>
  <c r="X5229" i="2"/>
  <c r="W5229" i="2"/>
  <c r="AS5228" i="2"/>
  <c r="AK5228" i="2"/>
  <c r="AJ5228" i="2"/>
  <c r="AF5228" i="2"/>
  <c r="AE5228" i="2"/>
  <c r="Z5228" i="2"/>
  <c r="W5228" i="2"/>
  <c r="AT5227" i="2"/>
  <c r="AU5227" i="2" s="1"/>
  <c r="AS5227" i="2"/>
  <c r="AK5227" i="2"/>
  <c r="AJ5227" i="2"/>
  <c r="AF5227" i="2"/>
  <c r="AE5227" i="2"/>
  <c r="Z5227" i="2"/>
  <c r="W5227" i="2"/>
  <c r="AK5226" i="2"/>
  <c r="AJ5226" i="2"/>
  <c r="AF5226" i="2"/>
  <c r="AE5226" i="2"/>
  <c r="Z5226" i="2"/>
  <c r="W5226" i="2"/>
  <c r="AT5225" i="2"/>
  <c r="AS5225" i="2"/>
  <c r="AK5225" i="2"/>
  <c r="AU5225" i="2" s="1"/>
  <c r="AJ5225" i="2"/>
  <c r="AF5225" i="2"/>
  <c r="AE5225" i="2"/>
  <c r="Z5225" i="2"/>
  <c r="W5225" i="2"/>
  <c r="AK5224" i="2"/>
  <c r="AJ5224" i="2"/>
  <c r="AF5224" i="2"/>
  <c r="AD5224" i="2"/>
  <c r="Z5224" i="2"/>
  <c r="W5224" i="2"/>
  <c r="AU5223" i="2"/>
  <c r="AS5223" i="2"/>
  <c r="AK5223" i="2"/>
  <c r="AJ5223" i="2"/>
  <c r="AF5223" i="2"/>
  <c r="AD5223" i="2"/>
  <c r="AT5223" i="2" s="1"/>
  <c r="Z5223" i="2"/>
  <c r="W5223" i="2"/>
  <c r="AH5222" i="2"/>
  <c r="AG5222" i="2"/>
  <c r="AF5222" i="2"/>
  <c r="AE5222" i="2"/>
  <c r="Z5222" i="2"/>
  <c r="X5222" i="2"/>
  <c r="W5222" i="2"/>
  <c r="AS5221" i="2"/>
  <c r="AK5221" i="2"/>
  <c r="AJ5221" i="2"/>
  <c r="AF5221" i="2"/>
  <c r="AE5221" i="2"/>
  <c r="Z5221" i="2"/>
  <c r="W5221" i="2"/>
  <c r="AS5220" i="2"/>
  <c r="AK5220" i="2"/>
  <c r="AU5220" i="2" s="1"/>
  <c r="AJ5220" i="2"/>
  <c r="AF5220" i="2"/>
  <c r="AD5220" i="2"/>
  <c r="AT5220" i="2" s="1"/>
  <c r="Z5220" i="2"/>
  <c r="W5220" i="2"/>
  <c r="AS5219" i="2"/>
  <c r="AK5219" i="2"/>
  <c r="AJ5219" i="2"/>
  <c r="AF5219" i="2"/>
  <c r="AD5219" i="2"/>
  <c r="AT5219" i="2" s="1"/>
  <c r="AU5219" i="2" s="1"/>
  <c r="Z5219" i="2"/>
  <c r="W5219" i="2"/>
  <c r="AT5218" i="2"/>
  <c r="AU5218" i="2" s="1"/>
  <c r="AS5218" i="2"/>
  <c r="AK5218" i="2"/>
  <c r="AJ5218" i="2"/>
  <c r="AF5218" i="2"/>
  <c r="AE5218" i="2"/>
  <c r="Z5218" i="2"/>
  <c r="W5218" i="2"/>
  <c r="AU5217" i="2"/>
  <c r="AS5217" i="2"/>
  <c r="AK5217" i="2"/>
  <c r="AJ5217" i="2"/>
  <c r="AF5217" i="2"/>
  <c r="AD5217" i="2"/>
  <c r="AT5217" i="2" s="1"/>
  <c r="Z5217" i="2"/>
  <c r="W5217" i="2"/>
  <c r="AT5216" i="2"/>
  <c r="AS5216" i="2"/>
  <c r="AK5216" i="2"/>
  <c r="AJ5216" i="2"/>
  <c r="AF5216" i="2"/>
  <c r="AE5216" i="2"/>
  <c r="Z5216" i="2"/>
  <c r="W5216" i="2"/>
  <c r="AU5215" i="2"/>
  <c r="AT5215" i="2"/>
  <c r="AS5215" i="2"/>
  <c r="AK5215" i="2"/>
  <c r="AJ5215" i="2"/>
  <c r="AF5215" i="2"/>
  <c r="AE5215" i="2"/>
  <c r="Z5215" i="2"/>
  <c r="W5215" i="2"/>
  <c r="AH5214" i="2"/>
  <c r="AG5214" i="2"/>
  <c r="AF5214" i="2"/>
  <c r="AE5214" i="2"/>
  <c r="Z5214" i="2"/>
  <c r="X5214" i="2"/>
  <c r="W5214" i="2"/>
  <c r="AH5213" i="2"/>
  <c r="AG5213" i="2"/>
  <c r="AF5213" i="2"/>
  <c r="AE5213" i="2"/>
  <c r="Z5213" i="2"/>
  <c r="X5213" i="2"/>
  <c r="W5213" i="2"/>
  <c r="AH5212" i="2"/>
  <c r="AG5212" i="2"/>
  <c r="AF5212" i="2"/>
  <c r="AE5212" i="2"/>
  <c r="Z5212" i="2"/>
  <c r="X5212" i="2"/>
  <c r="W5212" i="2"/>
  <c r="AH5211" i="2"/>
  <c r="AG5211" i="2"/>
  <c r="AF5211" i="2"/>
  <c r="AE5211" i="2"/>
  <c r="Z5211" i="2"/>
  <c r="X5211" i="2"/>
  <c r="W5211" i="2"/>
  <c r="AT5210" i="2"/>
  <c r="AS5210" i="2"/>
  <c r="AK5210" i="2"/>
  <c r="AU5210" i="2" s="1"/>
  <c r="AJ5210" i="2"/>
  <c r="AF5210" i="2"/>
  <c r="AE5210" i="2"/>
  <c r="Z5210" i="2"/>
  <c r="W5210" i="2"/>
  <c r="AS5209" i="2"/>
  <c r="AK5209" i="2"/>
  <c r="AJ5209" i="2"/>
  <c r="AF5209" i="2"/>
  <c r="AE5209" i="2"/>
  <c r="Z5209" i="2"/>
  <c r="W5209" i="2"/>
  <c r="AS5208" i="2"/>
  <c r="AK5208" i="2"/>
  <c r="AJ5208" i="2"/>
  <c r="AF5208" i="2"/>
  <c r="AE5208" i="2"/>
  <c r="Z5208" i="2"/>
  <c r="W5208" i="2"/>
  <c r="AS5207" i="2"/>
  <c r="AT5207" i="2" s="1"/>
  <c r="AU5207" i="2" s="1"/>
  <c r="AK5207" i="2"/>
  <c r="AJ5207" i="2"/>
  <c r="AF5207" i="2"/>
  <c r="AE5207" i="2"/>
  <c r="Z5207" i="2"/>
  <c r="W5207" i="2"/>
  <c r="AT5206" i="2"/>
  <c r="AU5206" i="2" s="1"/>
  <c r="AS5206" i="2"/>
  <c r="AK5206" i="2"/>
  <c r="AJ5206" i="2"/>
  <c r="AF5206" i="2"/>
  <c r="AE5206" i="2"/>
  <c r="Z5206" i="2"/>
  <c r="W5206" i="2"/>
  <c r="AU5205" i="2"/>
  <c r="AS5205" i="2"/>
  <c r="AK5205" i="2"/>
  <c r="AJ5205" i="2"/>
  <c r="AF5205" i="2"/>
  <c r="AD5205" i="2"/>
  <c r="AT5205" i="2" s="1"/>
  <c r="Z5205" i="2"/>
  <c r="W5205" i="2"/>
  <c r="AT5204" i="2"/>
  <c r="AS5204" i="2"/>
  <c r="AK5204" i="2"/>
  <c r="AJ5204" i="2"/>
  <c r="AF5204" i="2"/>
  <c r="AE5204" i="2"/>
  <c r="Z5204" i="2"/>
  <c r="W5204" i="2"/>
  <c r="AS5203" i="2"/>
  <c r="AT5203" i="2" s="1"/>
  <c r="AU5203" i="2" s="1"/>
  <c r="AK5203" i="2"/>
  <c r="AJ5203" i="2"/>
  <c r="AF5203" i="2"/>
  <c r="AE5203" i="2"/>
  <c r="Z5203" i="2"/>
  <c r="W5203" i="2"/>
  <c r="AH5202" i="2"/>
  <c r="AG5202" i="2"/>
  <c r="AF5202" i="2"/>
  <c r="AD5202" i="2"/>
  <c r="Z5202" i="2"/>
  <c r="X5202" i="2"/>
  <c r="W5202" i="2"/>
  <c r="AH5201" i="2"/>
  <c r="AG5201" i="2"/>
  <c r="AF5201" i="2"/>
  <c r="AE5201" i="2"/>
  <c r="Z5201" i="2"/>
  <c r="X5201" i="2"/>
  <c r="W5201" i="2"/>
  <c r="AT5200" i="2"/>
  <c r="AS5200" i="2"/>
  <c r="AK5200" i="2"/>
  <c r="AJ5200" i="2"/>
  <c r="AF5200" i="2"/>
  <c r="AE5200" i="2"/>
  <c r="Z5200" i="2"/>
  <c r="W5200" i="2"/>
  <c r="AK5199" i="2"/>
  <c r="AJ5199" i="2"/>
  <c r="AF5199" i="2"/>
  <c r="AE5199" i="2"/>
  <c r="Z5199" i="2"/>
  <c r="W5199" i="2"/>
  <c r="AS5198" i="2"/>
  <c r="AK5198" i="2"/>
  <c r="AJ5198" i="2"/>
  <c r="AF5198" i="2"/>
  <c r="AE5198" i="2"/>
  <c r="Z5198" i="2"/>
  <c r="W5198" i="2"/>
  <c r="AS5197" i="2"/>
  <c r="AT5197" i="2" s="1"/>
  <c r="AK5197" i="2"/>
  <c r="AJ5197" i="2"/>
  <c r="AF5197" i="2"/>
  <c r="AE5197" i="2"/>
  <c r="Z5197" i="2"/>
  <c r="W5197" i="2"/>
  <c r="AS5196" i="2"/>
  <c r="AK5196" i="2"/>
  <c r="AJ5196" i="2"/>
  <c r="AF5196" i="2"/>
  <c r="AD5196" i="2"/>
  <c r="AT5196" i="2" s="1"/>
  <c r="AU5196" i="2" s="1"/>
  <c r="Z5196" i="2"/>
  <c r="W5196" i="2"/>
  <c r="AG5195" i="2"/>
  <c r="AF5195" i="2"/>
  <c r="AE5195" i="2"/>
  <c r="Z5195" i="2"/>
  <c r="X5195" i="2"/>
  <c r="W5195" i="2"/>
  <c r="AK5194" i="2"/>
  <c r="AJ5194" i="2"/>
  <c r="AF5194" i="2"/>
  <c r="AE5194" i="2"/>
  <c r="Z5194" i="2"/>
  <c r="W5194" i="2"/>
  <c r="AK5193" i="2"/>
  <c r="AJ5193" i="2"/>
  <c r="AF5193" i="2"/>
  <c r="AE5193" i="2"/>
  <c r="Z5193" i="2"/>
  <c r="W5193" i="2"/>
  <c r="AH5192" i="2"/>
  <c r="AG5192" i="2"/>
  <c r="AF5192" i="2"/>
  <c r="AE5192" i="2"/>
  <c r="Z5192" i="2"/>
  <c r="X5192" i="2"/>
  <c r="W5192" i="2"/>
  <c r="AS5191" i="2"/>
  <c r="AK5191" i="2"/>
  <c r="AJ5191" i="2"/>
  <c r="AF5191" i="2"/>
  <c r="AE5191" i="2"/>
  <c r="Z5191" i="2"/>
  <c r="W5191" i="2"/>
  <c r="AH5190" i="2"/>
  <c r="AG5190" i="2"/>
  <c r="AF5190" i="2"/>
  <c r="AE5190" i="2"/>
  <c r="Z5190" i="2"/>
  <c r="X5190" i="2"/>
  <c r="W5190" i="2"/>
  <c r="AG5189" i="2"/>
  <c r="AF5189" i="2"/>
  <c r="AE5189" i="2"/>
  <c r="Z5189" i="2"/>
  <c r="X5189" i="2"/>
  <c r="W5189" i="2"/>
  <c r="AH5188" i="2"/>
  <c r="AG5188" i="2"/>
  <c r="AF5188" i="2"/>
  <c r="AE5188" i="2"/>
  <c r="Z5188" i="2"/>
  <c r="X5188" i="2"/>
  <c r="W5188" i="2"/>
  <c r="AH5187" i="2"/>
  <c r="AG5187" i="2"/>
  <c r="AF5187" i="2"/>
  <c r="AE5187" i="2"/>
  <c r="Z5187" i="2"/>
  <c r="X5187" i="2"/>
  <c r="W5187" i="2"/>
  <c r="AH5186" i="2"/>
  <c r="AG5186" i="2"/>
  <c r="AF5186" i="2"/>
  <c r="AE5186" i="2"/>
  <c r="Z5186" i="2"/>
  <c r="X5186" i="2"/>
  <c r="W5186" i="2"/>
  <c r="AH5185" i="2"/>
  <c r="AG5185" i="2"/>
  <c r="AF5185" i="2"/>
  <c r="AE5185" i="2"/>
  <c r="Z5185" i="2"/>
  <c r="X5185" i="2"/>
  <c r="W5185" i="2"/>
  <c r="AH5184" i="2"/>
  <c r="AG5184" i="2"/>
  <c r="AF5184" i="2"/>
  <c r="AE5184" i="2"/>
  <c r="Z5184" i="2"/>
  <c r="X5184" i="2"/>
  <c r="W5184" i="2"/>
  <c r="AT5183" i="2"/>
  <c r="AS5183" i="2"/>
  <c r="AK5183" i="2"/>
  <c r="AJ5183" i="2"/>
  <c r="AF5183" i="2"/>
  <c r="AE5183" i="2"/>
  <c r="Z5183" i="2"/>
  <c r="W5183" i="2"/>
  <c r="AU5182" i="2"/>
  <c r="AT5182" i="2"/>
  <c r="AS5182" i="2"/>
  <c r="AK5182" i="2"/>
  <c r="AJ5182" i="2"/>
  <c r="AF5182" i="2"/>
  <c r="AE5182" i="2"/>
  <c r="Z5182" i="2"/>
  <c r="W5182" i="2"/>
  <c r="AT5181" i="2"/>
  <c r="AS5181" i="2"/>
  <c r="AK5181" i="2"/>
  <c r="AU5181" i="2" s="1"/>
  <c r="AJ5181" i="2"/>
  <c r="AF5181" i="2"/>
  <c r="AD5181" i="2"/>
  <c r="Z5181" i="2"/>
  <c r="W5181" i="2"/>
  <c r="AH5180" i="2"/>
  <c r="AG5180" i="2"/>
  <c r="AF5180" i="2"/>
  <c r="AE5180" i="2"/>
  <c r="Z5180" i="2"/>
  <c r="X5180" i="2"/>
  <c r="W5180" i="2"/>
  <c r="AK5179" i="2"/>
  <c r="AJ5179" i="2"/>
  <c r="AF5179" i="2"/>
  <c r="AE5179" i="2"/>
  <c r="Z5179" i="2"/>
  <c r="W5179" i="2"/>
  <c r="AG5178" i="2"/>
  <c r="AF5178" i="2"/>
  <c r="AE5178" i="2"/>
  <c r="Z5178" i="2"/>
  <c r="X5178" i="2"/>
  <c r="W5178" i="2"/>
  <c r="AT5177" i="2"/>
  <c r="AS5177" i="2"/>
  <c r="AK5177" i="2"/>
  <c r="AU5177" i="2" s="1"/>
  <c r="AJ5177" i="2"/>
  <c r="AF5177" i="2"/>
  <c r="AE5177" i="2"/>
  <c r="Z5177" i="2"/>
  <c r="W5177" i="2"/>
  <c r="AG5176" i="2"/>
  <c r="AF5176" i="2"/>
  <c r="AE5176" i="2"/>
  <c r="Z5176" i="2"/>
  <c r="X5176" i="2"/>
  <c r="W5176" i="2"/>
  <c r="AH5175" i="2"/>
  <c r="AG5175" i="2"/>
  <c r="AF5175" i="2"/>
  <c r="AE5175" i="2"/>
  <c r="Z5175" i="2"/>
  <c r="X5175" i="2"/>
  <c r="W5175" i="2"/>
  <c r="AH5174" i="2"/>
  <c r="AG5174" i="2"/>
  <c r="AF5174" i="2"/>
  <c r="AE5174" i="2"/>
  <c r="Z5174" i="2"/>
  <c r="X5174" i="2"/>
  <c r="W5174" i="2"/>
  <c r="AS5173" i="2"/>
  <c r="AK5173" i="2"/>
  <c r="AU5173" i="2" s="1"/>
  <c r="AJ5173" i="2"/>
  <c r="AF5173" i="2"/>
  <c r="AD5173" i="2"/>
  <c r="AT5173" i="2" s="1"/>
  <c r="Z5173" i="2"/>
  <c r="W5173" i="2"/>
  <c r="AK5172" i="2"/>
  <c r="AJ5172" i="2"/>
  <c r="AF5172" i="2"/>
  <c r="AD5172" i="2"/>
  <c r="Z5172" i="2"/>
  <c r="W5172" i="2"/>
  <c r="AG5171" i="2"/>
  <c r="AF5171" i="2"/>
  <c r="AE5171" i="2"/>
  <c r="Z5171" i="2"/>
  <c r="X5171" i="2"/>
  <c r="W5171" i="2"/>
  <c r="AK5170" i="2"/>
  <c r="AJ5170" i="2"/>
  <c r="AF5170" i="2"/>
  <c r="AD5170" i="2"/>
  <c r="Z5170" i="2"/>
  <c r="W5170" i="2"/>
  <c r="AH5169" i="2"/>
  <c r="AG5169" i="2"/>
  <c r="AF5169" i="2"/>
  <c r="AE5169" i="2"/>
  <c r="Z5169" i="2"/>
  <c r="X5169" i="2"/>
  <c r="W5169" i="2"/>
  <c r="AG5168" i="2"/>
  <c r="AF5168" i="2"/>
  <c r="AE5168" i="2"/>
  <c r="Z5168" i="2"/>
  <c r="X5168" i="2"/>
  <c r="W5168" i="2"/>
  <c r="AG5167" i="2"/>
  <c r="AF5167" i="2"/>
  <c r="AE5167" i="2"/>
  <c r="Z5167" i="2"/>
  <c r="X5167" i="2"/>
  <c r="W5167" i="2"/>
  <c r="AK5166" i="2"/>
  <c r="AJ5166" i="2"/>
  <c r="AF5166" i="2"/>
  <c r="AE5166" i="2"/>
  <c r="Z5166" i="2"/>
  <c r="W5166" i="2"/>
  <c r="AS5165" i="2"/>
  <c r="AK5165" i="2"/>
  <c r="AJ5165" i="2"/>
  <c r="AF5165" i="2"/>
  <c r="AE5165" i="2"/>
  <c r="Z5165" i="2"/>
  <c r="W5165" i="2"/>
  <c r="AT5164" i="2"/>
  <c r="AS5164" i="2"/>
  <c r="AK5164" i="2"/>
  <c r="AJ5164" i="2"/>
  <c r="AF5164" i="2"/>
  <c r="AD5164" i="2"/>
  <c r="Z5164" i="2"/>
  <c r="W5164" i="2"/>
  <c r="AK5163" i="2"/>
  <c r="AJ5163" i="2"/>
  <c r="AF5163" i="2"/>
  <c r="AE5163" i="2"/>
  <c r="Z5163" i="2"/>
  <c r="W5163" i="2"/>
  <c r="AS5162" i="2"/>
  <c r="AK5162" i="2"/>
  <c r="AJ5162" i="2"/>
  <c r="AF5162" i="2"/>
  <c r="AE5162" i="2"/>
  <c r="Z5162" i="2"/>
  <c r="W5162" i="2"/>
  <c r="AH5161" i="2"/>
  <c r="AG5161" i="2"/>
  <c r="AF5161" i="2"/>
  <c r="AE5161" i="2"/>
  <c r="Z5161" i="2"/>
  <c r="X5161" i="2"/>
  <c r="W5161" i="2"/>
  <c r="AK5160" i="2"/>
  <c r="AJ5160" i="2"/>
  <c r="AF5160" i="2"/>
  <c r="AE5160" i="2"/>
  <c r="Z5160" i="2"/>
  <c r="W5160" i="2"/>
  <c r="AH5159" i="2"/>
  <c r="AG5159" i="2"/>
  <c r="AF5159" i="2"/>
  <c r="AE5159" i="2"/>
  <c r="Z5159" i="2"/>
  <c r="X5159" i="2"/>
  <c r="W5159" i="2"/>
  <c r="AH5158" i="2"/>
  <c r="AG5158" i="2"/>
  <c r="AF5158" i="2"/>
  <c r="AE5158" i="2"/>
  <c r="Z5158" i="2"/>
  <c r="X5158" i="2"/>
  <c r="W5158" i="2"/>
  <c r="AS5157" i="2"/>
  <c r="AK5157" i="2"/>
  <c r="AU5157" i="2" s="1"/>
  <c r="AJ5157" i="2"/>
  <c r="AF5157" i="2"/>
  <c r="AD5157" i="2"/>
  <c r="AT5157" i="2" s="1"/>
  <c r="Z5157" i="2"/>
  <c r="W5157" i="2"/>
  <c r="AG5156" i="2"/>
  <c r="AF5156" i="2"/>
  <c r="AE5156" i="2"/>
  <c r="Z5156" i="2"/>
  <c r="X5156" i="2"/>
  <c r="W5156" i="2"/>
  <c r="AU5155" i="2"/>
  <c r="AT5155" i="2"/>
  <c r="AS5155" i="2"/>
  <c r="AK5155" i="2"/>
  <c r="AJ5155" i="2"/>
  <c r="AF5155" i="2"/>
  <c r="AD5155" i="2"/>
  <c r="Z5155" i="2"/>
  <c r="W5155" i="2"/>
  <c r="AH5154" i="2"/>
  <c r="AG5154" i="2"/>
  <c r="AF5154" i="2"/>
  <c r="AE5154" i="2"/>
  <c r="Z5154" i="2"/>
  <c r="X5154" i="2"/>
  <c r="W5154" i="2"/>
  <c r="AG5153" i="2"/>
  <c r="AF5153" i="2"/>
  <c r="AE5153" i="2"/>
  <c r="Z5153" i="2"/>
  <c r="X5153" i="2"/>
  <c r="W5153" i="2"/>
  <c r="AS5152" i="2"/>
  <c r="AT5152" i="2" s="1"/>
  <c r="AK5152" i="2"/>
  <c r="AU5152" i="2" s="1"/>
  <c r="AJ5152" i="2"/>
  <c r="AF5152" i="2"/>
  <c r="AE5152" i="2"/>
  <c r="Z5152" i="2"/>
  <c r="W5152" i="2"/>
  <c r="AS5151" i="2"/>
  <c r="AK5151" i="2"/>
  <c r="AJ5151" i="2"/>
  <c r="AF5151" i="2"/>
  <c r="AE5151" i="2"/>
  <c r="Z5151" i="2"/>
  <c r="W5151" i="2"/>
  <c r="AT5150" i="2"/>
  <c r="AU5150" i="2" s="1"/>
  <c r="AS5150" i="2"/>
  <c r="AK5150" i="2"/>
  <c r="AJ5150" i="2"/>
  <c r="AF5150" i="2"/>
  <c r="AE5150" i="2"/>
  <c r="Z5150" i="2"/>
  <c r="W5150" i="2"/>
  <c r="AS5149" i="2"/>
  <c r="AK5149" i="2"/>
  <c r="AJ5149" i="2"/>
  <c r="AF5149" i="2"/>
  <c r="AE5149" i="2"/>
  <c r="Z5149" i="2"/>
  <c r="W5149" i="2"/>
  <c r="AS5148" i="2"/>
  <c r="AK5148" i="2"/>
  <c r="AJ5148" i="2"/>
  <c r="AF5148" i="2"/>
  <c r="AD5148" i="2"/>
  <c r="AT5148" i="2" s="1"/>
  <c r="Z5148" i="2"/>
  <c r="W5148" i="2"/>
  <c r="AH5147" i="2"/>
  <c r="AG5147" i="2"/>
  <c r="AF5147" i="2"/>
  <c r="AE5147" i="2"/>
  <c r="Z5147" i="2"/>
  <c r="X5147" i="2"/>
  <c r="W5147" i="2"/>
  <c r="AS5146" i="2"/>
  <c r="AK5146" i="2"/>
  <c r="AJ5146" i="2"/>
  <c r="AF5146" i="2"/>
  <c r="AE5146" i="2"/>
  <c r="Z5146" i="2"/>
  <c r="W5146" i="2"/>
  <c r="AS5145" i="2"/>
  <c r="AK5145" i="2"/>
  <c r="AJ5145" i="2"/>
  <c r="AF5145" i="2"/>
  <c r="AD5145" i="2"/>
  <c r="AT5145" i="2" s="1"/>
  <c r="AU5145" i="2" s="1"/>
  <c r="Z5145" i="2"/>
  <c r="W5145" i="2"/>
  <c r="AH5144" i="2"/>
  <c r="AG5144" i="2"/>
  <c r="AF5144" i="2"/>
  <c r="AE5144" i="2"/>
  <c r="Z5144" i="2"/>
  <c r="X5144" i="2"/>
  <c r="W5144" i="2"/>
  <c r="AS5143" i="2"/>
  <c r="AK5143" i="2"/>
  <c r="AJ5143" i="2"/>
  <c r="AF5143" i="2"/>
  <c r="AE5143" i="2"/>
  <c r="Z5143" i="2"/>
  <c r="W5143" i="2"/>
  <c r="AT5142" i="2"/>
  <c r="AU5142" i="2" s="1"/>
  <c r="AS5142" i="2"/>
  <c r="AK5142" i="2"/>
  <c r="AJ5142" i="2"/>
  <c r="AF5142" i="2"/>
  <c r="AD5142" i="2"/>
  <c r="Z5142" i="2"/>
  <c r="W5142" i="2"/>
  <c r="AS5141" i="2"/>
  <c r="AK5141" i="2"/>
  <c r="AJ5141" i="2"/>
  <c r="AF5141" i="2"/>
  <c r="AE5141" i="2"/>
  <c r="Z5141" i="2"/>
  <c r="W5141" i="2"/>
  <c r="AT5140" i="2"/>
  <c r="AS5140" i="2"/>
  <c r="AK5140" i="2"/>
  <c r="AJ5140" i="2"/>
  <c r="AF5140" i="2"/>
  <c r="AE5140" i="2"/>
  <c r="Z5140" i="2"/>
  <c r="W5140" i="2"/>
  <c r="AK5139" i="2"/>
  <c r="AJ5139" i="2"/>
  <c r="AF5139" i="2"/>
  <c r="AD5139" i="2"/>
  <c r="Z5139" i="2"/>
  <c r="W5139" i="2"/>
  <c r="AK5138" i="2"/>
  <c r="AJ5138" i="2"/>
  <c r="AF5138" i="2"/>
  <c r="AD5138" i="2"/>
  <c r="Z5138" i="2"/>
  <c r="W5138" i="2"/>
  <c r="AS5137" i="2"/>
  <c r="AT5137" i="2" s="1"/>
  <c r="AU5137" i="2" s="1"/>
  <c r="AK5137" i="2"/>
  <c r="AJ5137" i="2"/>
  <c r="AF5137" i="2"/>
  <c r="AE5137" i="2"/>
  <c r="Z5137" i="2"/>
  <c r="W5137" i="2"/>
  <c r="AT5136" i="2"/>
  <c r="AS5136" i="2"/>
  <c r="AK5136" i="2"/>
  <c r="AU5136" i="2" s="1"/>
  <c r="AJ5136" i="2"/>
  <c r="AF5136" i="2"/>
  <c r="AE5136" i="2"/>
  <c r="Z5136" i="2"/>
  <c r="W5136" i="2"/>
  <c r="AS5135" i="2"/>
  <c r="AK5135" i="2"/>
  <c r="AJ5135" i="2"/>
  <c r="AF5135" i="2"/>
  <c r="AE5135" i="2"/>
  <c r="Z5135" i="2"/>
  <c r="W5135" i="2"/>
  <c r="AS5134" i="2"/>
  <c r="AK5134" i="2"/>
  <c r="AJ5134" i="2"/>
  <c r="AF5134" i="2"/>
  <c r="AE5134" i="2"/>
  <c r="Z5134" i="2"/>
  <c r="W5134" i="2"/>
  <c r="AK5133" i="2"/>
  <c r="AJ5133" i="2"/>
  <c r="AF5133" i="2"/>
  <c r="AE5133" i="2"/>
  <c r="Z5133" i="2"/>
  <c r="W5133" i="2"/>
  <c r="AS5132" i="2"/>
  <c r="AK5132" i="2"/>
  <c r="AJ5132" i="2"/>
  <c r="AF5132" i="2"/>
  <c r="AE5132" i="2"/>
  <c r="Z5132" i="2"/>
  <c r="W5132" i="2"/>
  <c r="AT5131" i="2"/>
  <c r="AS5131" i="2"/>
  <c r="AK5131" i="2"/>
  <c r="AJ5131" i="2"/>
  <c r="AF5131" i="2"/>
  <c r="AE5131" i="2"/>
  <c r="Z5131" i="2"/>
  <c r="W5131" i="2"/>
  <c r="AS5130" i="2"/>
  <c r="AT5130" i="2" s="1"/>
  <c r="AU5130" i="2" s="1"/>
  <c r="AK5130" i="2"/>
  <c r="AJ5130" i="2"/>
  <c r="AF5130" i="2"/>
  <c r="AE5130" i="2"/>
  <c r="Z5130" i="2"/>
  <c r="W5130" i="2"/>
  <c r="AT5129" i="2"/>
  <c r="AS5129" i="2"/>
  <c r="AK5129" i="2"/>
  <c r="AU5129" i="2" s="1"/>
  <c r="AJ5129" i="2"/>
  <c r="AF5129" i="2"/>
  <c r="AE5129" i="2"/>
  <c r="Z5129" i="2"/>
  <c r="W5129" i="2"/>
  <c r="AS5128" i="2"/>
  <c r="AK5128" i="2"/>
  <c r="AJ5128" i="2"/>
  <c r="AF5128" i="2"/>
  <c r="AE5128" i="2"/>
  <c r="Z5128" i="2"/>
  <c r="W5128" i="2"/>
  <c r="AS5127" i="2"/>
  <c r="AK5127" i="2"/>
  <c r="AJ5127" i="2"/>
  <c r="AF5127" i="2"/>
  <c r="AE5127" i="2"/>
  <c r="Z5127" i="2"/>
  <c r="W5127" i="2"/>
  <c r="AS5126" i="2"/>
  <c r="AT5126" i="2" s="1"/>
  <c r="AU5126" i="2" s="1"/>
  <c r="AJ5126" i="2"/>
  <c r="AF5126" i="2"/>
  <c r="AE5126" i="2"/>
  <c r="Z5126" i="2"/>
  <c r="W5126" i="2"/>
  <c r="AK5125" i="2"/>
  <c r="AJ5125" i="2"/>
  <c r="AF5125" i="2"/>
  <c r="AD5125" i="2"/>
  <c r="Z5125" i="2"/>
  <c r="W5125" i="2"/>
  <c r="AS5124" i="2"/>
  <c r="AK5124" i="2"/>
  <c r="AJ5124" i="2"/>
  <c r="AF5124" i="2"/>
  <c r="AE5124" i="2"/>
  <c r="Z5124" i="2"/>
  <c r="W5124" i="2"/>
  <c r="AT5123" i="2"/>
  <c r="AS5123" i="2"/>
  <c r="AK5123" i="2"/>
  <c r="AJ5123" i="2"/>
  <c r="AF5123" i="2"/>
  <c r="AD5123" i="2"/>
  <c r="Z5123" i="2"/>
  <c r="W5123" i="2"/>
  <c r="AH5122" i="2"/>
  <c r="AG5122" i="2"/>
  <c r="AF5122" i="2"/>
  <c r="AE5122" i="2"/>
  <c r="Z5122" i="2"/>
  <c r="X5122" i="2"/>
  <c r="W5122" i="2"/>
  <c r="AK5121" i="2"/>
  <c r="AJ5121" i="2"/>
  <c r="AF5121" i="2"/>
  <c r="AE5121" i="2"/>
  <c r="Z5121" i="2"/>
  <c r="W5121" i="2"/>
  <c r="AT5120" i="2"/>
  <c r="AS5120" i="2"/>
  <c r="AK5120" i="2"/>
  <c r="AU5120" i="2" s="1"/>
  <c r="AJ5120" i="2"/>
  <c r="AF5120" i="2"/>
  <c r="AE5120" i="2"/>
  <c r="Z5120" i="2"/>
  <c r="W5120" i="2"/>
  <c r="AS5119" i="2"/>
  <c r="AK5119" i="2"/>
  <c r="AJ5119" i="2"/>
  <c r="AF5119" i="2"/>
  <c r="AE5119" i="2"/>
  <c r="Z5119" i="2"/>
  <c r="W5119" i="2"/>
  <c r="AS5118" i="2"/>
  <c r="AK5118" i="2"/>
  <c r="AJ5118" i="2"/>
  <c r="AF5118" i="2"/>
  <c r="AE5118" i="2"/>
  <c r="Z5118" i="2"/>
  <c r="W5118" i="2"/>
  <c r="AS5117" i="2"/>
  <c r="AK5117" i="2"/>
  <c r="AJ5117" i="2"/>
  <c r="AF5117" i="2"/>
  <c r="AD5117" i="2"/>
  <c r="AT5117" i="2" s="1"/>
  <c r="AU5117" i="2" s="1"/>
  <c r="Z5117" i="2"/>
  <c r="W5117" i="2"/>
  <c r="AH5116" i="2"/>
  <c r="AG5116" i="2"/>
  <c r="AF5116" i="2"/>
  <c r="AE5116" i="2"/>
  <c r="Z5116" i="2"/>
  <c r="X5116" i="2"/>
  <c r="W5116" i="2"/>
  <c r="AT5115" i="2"/>
  <c r="AU5115" i="2" s="1"/>
  <c r="AS5115" i="2"/>
  <c r="AK5115" i="2"/>
  <c r="AJ5115" i="2"/>
  <c r="AF5115" i="2"/>
  <c r="AE5115" i="2"/>
  <c r="Z5115" i="2"/>
  <c r="W5115" i="2"/>
  <c r="AG5114" i="2"/>
  <c r="AF5114" i="2"/>
  <c r="AE5114" i="2"/>
  <c r="Z5114" i="2"/>
  <c r="X5114" i="2"/>
  <c r="W5114" i="2"/>
  <c r="AS5113" i="2"/>
  <c r="AK5113" i="2"/>
  <c r="AU5113" i="2" s="1"/>
  <c r="AJ5113" i="2"/>
  <c r="AF5113" i="2"/>
  <c r="AD5113" i="2"/>
  <c r="AT5113" i="2" s="1"/>
  <c r="Z5113" i="2"/>
  <c r="W5113" i="2"/>
  <c r="AS5112" i="2"/>
  <c r="AJ5112" i="2"/>
  <c r="AF5112" i="2"/>
  <c r="AD5112" i="2"/>
  <c r="AT5112" i="2" s="1"/>
  <c r="AU5112" i="2" s="1"/>
  <c r="Z5112" i="2"/>
  <c r="W5112" i="2"/>
  <c r="AS5111" i="2"/>
  <c r="AK5111" i="2"/>
  <c r="AJ5111" i="2"/>
  <c r="AF5111" i="2"/>
  <c r="AE5111" i="2"/>
  <c r="Z5111" i="2"/>
  <c r="W5111" i="2"/>
  <c r="AG5110" i="2"/>
  <c r="AF5110" i="2"/>
  <c r="AE5110" i="2"/>
  <c r="Z5110" i="2"/>
  <c r="X5110" i="2"/>
  <c r="W5110" i="2"/>
  <c r="AT5109" i="2"/>
  <c r="AS5109" i="2"/>
  <c r="AK5109" i="2"/>
  <c r="AJ5109" i="2"/>
  <c r="AF5109" i="2"/>
  <c r="AE5109" i="2"/>
  <c r="Z5109" i="2"/>
  <c r="W5109" i="2"/>
  <c r="AU5108" i="2"/>
  <c r="AS5108" i="2"/>
  <c r="AT5108" i="2" s="1"/>
  <c r="AK5108" i="2"/>
  <c r="AJ5108" i="2"/>
  <c r="AF5108" i="2"/>
  <c r="AE5108" i="2"/>
  <c r="Z5108" i="2"/>
  <c r="W5108" i="2"/>
  <c r="AT5107" i="2"/>
  <c r="AS5107" i="2"/>
  <c r="AK5107" i="2"/>
  <c r="AU5107" i="2" s="1"/>
  <c r="AJ5107" i="2"/>
  <c r="AF5107" i="2"/>
  <c r="AE5107" i="2"/>
  <c r="Z5107" i="2"/>
  <c r="W5107" i="2"/>
  <c r="AS5106" i="2"/>
  <c r="AK5106" i="2"/>
  <c r="AJ5106" i="2"/>
  <c r="AF5106" i="2"/>
  <c r="AD5106" i="2"/>
  <c r="AT5106" i="2" s="1"/>
  <c r="Z5106" i="2"/>
  <c r="W5106" i="2"/>
  <c r="AS5105" i="2"/>
  <c r="AK5105" i="2"/>
  <c r="AJ5105" i="2"/>
  <c r="AF5105" i="2"/>
  <c r="AE5105" i="2"/>
  <c r="Z5105" i="2"/>
  <c r="W5105" i="2"/>
  <c r="AH5104" i="2"/>
  <c r="AG5104" i="2"/>
  <c r="AF5104" i="2"/>
  <c r="AE5104" i="2"/>
  <c r="Z5104" i="2"/>
  <c r="X5104" i="2"/>
  <c r="W5104" i="2"/>
  <c r="AS5103" i="2"/>
  <c r="AT5103" i="2" s="1"/>
  <c r="AK5103" i="2"/>
  <c r="AU5103" i="2" s="1"/>
  <c r="AJ5103" i="2"/>
  <c r="AF5103" i="2"/>
  <c r="AE5103" i="2"/>
  <c r="Z5103" i="2"/>
  <c r="W5103" i="2"/>
  <c r="Z5102" i="2"/>
  <c r="Z5101" i="2"/>
  <c r="Z5100" i="2"/>
  <c r="AK5099" i="2"/>
  <c r="AJ5099" i="2"/>
  <c r="AF5099" i="2"/>
  <c r="AD5099" i="2"/>
  <c r="Z5099" i="2"/>
  <c r="W5099" i="2"/>
  <c r="AH5098" i="2"/>
  <c r="AG5098" i="2"/>
  <c r="AF5098" i="2"/>
  <c r="AE5098" i="2"/>
  <c r="Z5098" i="2"/>
  <c r="X5098" i="2"/>
  <c r="W5098" i="2"/>
  <c r="AS5097" i="2"/>
  <c r="AK5097" i="2"/>
  <c r="AJ5097" i="2"/>
  <c r="AF5097" i="2"/>
  <c r="AD5097" i="2"/>
  <c r="AT5097" i="2" s="1"/>
  <c r="AU5097" i="2" s="1"/>
  <c r="Z5097" i="2"/>
  <c r="W5097" i="2"/>
  <c r="AG5096" i="2"/>
  <c r="AF5096" i="2"/>
  <c r="AE5096" i="2"/>
  <c r="Z5096" i="2"/>
  <c r="X5096" i="2"/>
  <c r="W5096" i="2"/>
  <c r="AT5095" i="2"/>
  <c r="AS5095" i="2"/>
  <c r="AK5095" i="2"/>
  <c r="AJ5095" i="2"/>
  <c r="AF5095" i="2"/>
  <c r="AE5095" i="2"/>
  <c r="Z5095" i="2"/>
  <c r="W5095" i="2"/>
  <c r="AS5094" i="2"/>
  <c r="AT5094" i="2" s="1"/>
  <c r="AU5094" i="2" s="1"/>
  <c r="AK5094" i="2"/>
  <c r="AJ5094" i="2"/>
  <c r="AF5094" i="2"/>
  <c r="AE5094" i="2"/>
  <c r="Z5094" i="2"/>
  <c r="W5094" i="2"/>
  <c r="AT5093" i="2"/>
  <c r="AS5093" i="2"/>
  <c r="AK5093" i="2"/>
  <c r="AU5093" i="2" s="1"/>
  <c r="AJ5093" i="2"/>
  <c r="AF5093" i="2"/>
  <c r="AE5093" i="2"/>
  <c r="Z5093" i="2"/>
  <c r="W5093" i="2"/>
  <c r="AS5092" i="2"/>
  <c r="AJ5092" i="2"/>
  <c r="AF5092" i="2"/>
  <c r="AD5092" i="2"/>
  <c r="Z5092" i="2"/>
  <c r="W5092" i="2"/>
  <c r="AG5091" i="2"/>
  <c r="AF5091" i="2"/>
  <c r="AE5091" i="2"/>
  <c r="Z5091" i="2"/>
  <c r="X5091" i="2"/>
  <c r="W5091" i="2"/>
  <c r="AG5090" i="2"/>
  <c r="AF5090" i="2"/>
  <c r="AE5090" i="2"/>
  <c r="Z5090" i="2"/>
  <c r="X5090" i="2"/>
  <c r="W5090" i="2"/>
  <c r="AK5089" i="2"/>
  <c r="AJ5089" i="2"/>
  <c r="AF5089" i="2"/>
  <c r="AD5089" i="2"/>
  <c r="Z5089" i="2"/>
  <c r="W5089" i="2"/>
  <c r="AH5088" i="2"/>
  <c r="AG5088" i="2"/>
  <c r="AF5088" i="2"/>
  <c r="AE5088" i="2"/>
  <c r="Z5088" i="2"/>
  <c r="X5088" i="2"/>
  <c r="W5088" i="2"/>
  <c r="AH5087" i="2"/>
  <c r="AG5087" i="2"/>
  <c r="AF5087" i="2"/>
  <c r="AE5087" i="2"/>
  <c r="Z5087" i="2"/>
  <c r="X5087" i="2"/>
  <c r="W5087" i="2"/>
  <c r="AG5086" i="2"/>
  <c r="AF5086" i="2"/>
  <c r="AE5086" i="2"/>
  <c r="Z5086" i="2"/>
  <c r="X5086" i="2"/>
  <c r="W5086" i="2"/>
  <c r="AT5085" i="2"/>
  <c r="AU5085" i="2" s="1"/>
  <c r="AS5085" i="2"/>
  <c r="AK5085" i="2"/>
  <c r="AJ5085" i="2"/>
  <c r="AF5085" i="2"/>
  <c r="AE5085" i="2"/>
  <c r="Z5085" i="2"/>
  <c r="W5085" i="2"/>
  <c r="AK5084" i="2"/>
  <c r="AJ5084" i="2"/>
  <c r="AF5084" i="2"/>
  <c r="AE5084" i="2"/>
  <c r="Z5084" i="2"/>
  <c r="W5084" i="2"/>
  <c r="AH5083" i="2"/>
  <c r="AG5083" i="2"/>
  <c r="AF5083" i="2"/>
  <c r="AE5083" i="2"/>
  <c r="Z5083" i="2"/>
  <c r="X5083" i="2"/>
  <c r="W5083" i="2"/>
  <c r="AH5082" i="2"/>
  <c r="AG5082" i="2"/>
  <c r="AF5082" i="2"/>
  <c r="AE5082" i="2"/>
  <c r="Z5082" i="2"/>
  <c r="X5082" i="2"/>
  <c r="W5082" i="2"/>
  <c r="AH5081" i="2"/>
  <c r="AG5081" i="2"/>
  <c r="AF5081" i="2"/>
  <c r="AE5081" i="2"/>
  <c r="Z5081" i="2"/>
  <c r="X5081" i="2"/>
  <c r="W5081" i="2"/>
  <c r="AH5080" i="2"/>
  <c r="AG5080" i="2"/>
  <c r="AF5080" i="2"/>
  <c r="AE5080" i="2"/>
  <c r="Z5080" i="2"/>
  <c r="X5080" i="2"/>
  <c r="W5080" i="2"/>
  <c r="AT5079" i="2"/>
  <c r="AU5079" i="2" s="1"/>
  <c r="AS5079" i="2"/>
  <c r="AK5079" i="2"/>
  <c r="AJ5079" i="2"/>
  <c r="AF5079" i="2"/>
  <c r="AE5079" i="2"/>
  <c r="Z5079" i="2"/>
  <c r="W5079" i="2"/>
  <c r="AU5078" i="2"/>
  <c r="AT5078" i="2"/>
  <c r="AS5078" i="2"/>
  <c r="AK5078" i="2"/>
  <c r="AJ5078" i="2"/>
  <c r="AF5078" i="2"/>
  <c r="AD5078" i="2"/>
  <c r="Z5078" i="2"/>
  <c r="W5078" i="2"/>
  <c r="AS5077" i="2"/>
  <c r="AT5077" i="2" s="1"/>
  <c r="AK5077" i="2"/>
  <c r="AU5077" i="2" s="1"/>
  <c r="AJ5077" i="2"/>
  <c r="AF5077" i="2"/>
  <c r="AE5077" i="2"/>
  <c r="Z5077" i="2"/>
  <c r="W5077" i="2"/>
  <c r="AS5076" i="2"/>
  <c r="AK5076" i="2"/>
  <c r="AJ5076" i="2"/>
  <c r="AF5076" i="2"/>
  <c r="AE5076" i="2"/>
  <c r="Z5076" i="2"/>
  <c r="W5076" i="2"/>
  <c r="AH5075" i="2"/>
  <c r="AG5075" i="2"/>
  <c r="AF5075" i="2"/>
  <c r="AE5075" i="2"/>
  <c r="Z5075" i="2"/>
  <c r="X5075" i="2"/>
  <c r="W5075" i="2"/>
  <c r="AH5074" i="2"/>
  <c r="AG5074" i="2"/>
  <c r="AF5074" i="2"/>
  <c r="AE5074" i="2"/>
  <c r="Z5074" i="2"/>
  <c r="X5074" i="2"/>
  <c r="W5074" i="2"/>
  <c r="AS5073" i="2"/>
  <c r="AT5073" i="2" s="1"/>
  <c r="AK5073" i="2"/>
  <c r="AJ5073" i="2"/>
  <c r="AF5073" i="2"/>
  <c r="AE5073" i="2"/>
  <c r="Z5073" i="2"/>
  <c r="W5073" i="2"/>
  <c r="Z5072" i="2"/>
  <c r="AH5071" i="2"/>
  <c r="AG5071" i="2"/>
  <c r="AF5071" i="2"/>
  <c r="AE5071" i="2"/>
  <c r="Z5071" i="2"/>
  <c r="X5071" i="2"/>
  <c r="W5071" i="2"/>
  <c r="AH5070" i="2"/>
  <c r="AG5070" i="2"/>
  <c r="AF5070" i="2"/>
  <c r="AE5070" i="2"/>
  <c r="Z5070" i="2"/>
  <c r="X5070" i="2"/>
  <c r="W5070" i="2"/>
  <c r="AH5069" i="2"/>
  <c r="AG5069" i="2"/>
  <c r="AF5069" i="2"/>
  <c r="AE5069" i="2"/>
  <c r="Z5069" i="2"/>
  <c r="X5069" i="2"/>
  <c r="W5069" i="2"/>
  <c r="AU5068" i="2"/>
  <c r="AT5068" i="2"/>
  <c r="AS5068" i="2"/>
  <c r="AK5068" i="2"/>
  <c r="AJ5068" i="2"/>
  <c r="AF5068" i="2"/>
  <c r="AD5068" i="2"/>
  <c r="Z5068" i="2"/>
  <c r="W5068" i="2"/>
  <c r="AS5067" i="2"/>
  <c r="AT5067" i="2" s="1"/>
  <c r="AK5067" i="2"/>
  <c r="AU5067" i="2" s="1"/>
  <c r="AJ5067" i="2"/>
  <c r="AF5067" i="2"/>
  <c r="AE5067" i="2"/>
  <c r="Z5067" i="2"/>
  <c r="W5067" i="2"/>
  <c r="AH5066" i="2"/>
  <c r="AG5066" i="2"/>
  <c r="AF5066" i="2"/>
  <c r="AE5066" i="2"/>
  <c r="Z5066" i="2"/>
  <c r="X5066" i="2"/>
  <c r="W5066" i="2"/>
  <c r="AG5065" i="2"/>
  <c r="AF5065" i="2"/>
  <c r="AE5065" i="2"/>
  <c r="Z5065" i="2"/>
  <c r="X5065" i="2"/>
  <c r="W5065" i="2"/>
  <c r="AS5064" i="2"/>
  <c r="AK5064" i="2"/>
  <c r="AJ5064" i="2"/>
  <c r="AF5064" i="2"/>
  <c r="AD5064" i="2"/>
  <c r="AT5064" i="2" s="1"/>
  <c r="AU5064" i="2" s="1"/>
  <c r="Z5064" i="2"/>
  <c r="W5064" i="2"/>
  <c r="AT5063" i="2"/>
  <c r="AU5063" i="2" s="1"/>
  <c r="AS5063" i="2"/>
  <c r="AK5063" i="2"/>
  <c r="AJ5063" i="2"/>
  <c r="AF5063" i="2"/>
  <c r="AE5063" i="2"/>
  <c r="Z5063" i="2"/>
  <c r="W5063" i="2"/>
  <c r="AS5062" i="2"/>
  <c r="AK5062" i="2"/>
  <c r="AJ5062" i="2"/>
  <c r="AF5062" i="2"/>
  <c r="AD5062" i="2"/>
  <c r="AT5062" i="2" s="1"/>
  <c r="AU5062" i="2" s="1"/>
  <c r="Z5062" i="2"/>
  <c r="W5062" i="2"/>
  <c r="AS5061" i="2"/>
  <c r="AK5061" i="2"/>
  <c r="AU5061" i="2" s="1"/>
  <c r="AJ5061" i="2"/>
  <c r="AF5061" i="2"/>
  <c r="AD5061" i="2"/>
  <c r="AT5061" i="2" s="1"/>
  <c r="Z5061" i="2"/>
  <c r="W5061" i="2"/>
  <c r="AS5060" i="2"/>
  <c r="AK5060" i="2"/>
  <c r="AJ5060" i="2"/>
  <c r="AF5060" i="2"/>
  <c r="AE5060" i="2"/>
  <c r="Z5060" i="2"/>
  <c r="W5060" i="2"/>
  <c r="AT5059" i="2"/>
  <c r="AU5059" i="2" s="1"/>
  <c r="AS5059" i="2"/>
  <c r="AK5059" i="2"/>
  <c r="AJ5059" i="2"/>
  <c r="AF5059" i="2"/>
  <c r="AE5059" i="2"/>
  <c r="Z5059" i="2"/>
  <c r="W5059" i="2"/>
  <c r="AS5058" i="2"/>
  <c r="AT5058" i="2" s="1"/>
  <c r="AU5058" i="2" s="1"/>
  <c r="AK5058" i="2"/>
  <c r="AJ5058" i="2"/>
  <c r="AF5058" i="2"/>
  <c r="AE5058" i="2"/>
  <c r="Z5058" i="2"/>
  <c r="W5058" i="2"/>
  <c r="Z5057" i="2"/>
  <c r="AT5056" i="2"/>
  <c r="AU5056" i="2" s="1"/>
  <c r="AS5056" i="2"/>
  <c r="AK5056" i="2"/>
  <c r="AJ5056" i="2"/>
  <c r="AF5056" i="2"/>
  <c r="AE5056" i="2"/>
  <c r="Z5056" i="2"/>
  <c r="W5056" i="2"/>
  <c r="AU5055" i="2"/>
  <c r="AT5055" i="2"/>
  <c r="AS5055" i="2"/>
  <c r="AK5055" i="2"/>
  <c r="AJ5055" i="2"/>
  <c r="AF5055" i="2"/>
  <c r="AE5055" i="2"/>
  <c r="Z5055" i="2"/>
  <c r="W5055" i="2"/>
  <c r="AS5054" i="2"/>
  <c r="AT5054" i="2" s="1"/>
  <c r="AK5054" i="2"/>
  <c r="AU5054" i="2" s="1"/>
  <c r="AJ5054" i="2"/>
  <c r="AF5054" i="2"/>
  <c r="AE5054" i="2"/>
  <c r="Z5054" i="2"/>
  <c r="W5054" i="2"/>
  <c r="AS5053" i="2"/>
  <c r="AK5053" i="2"/>
  <c r="AJ5053" i="2"/>
  <c r="AF5053" i="2"/>
  <c r="AD5053" i="2"/>
  <c r="AT5053" i="2" s="1"/>
  <c r="Z5053" i="2"/>
  <c r="W5053" i="2"/>
  <c r="AT5052" i="2"/>
  <c r="AU5052" i="2" s="1"/>
  <c r="AS5052" i="2"/>
  <c r="AK5052" i="2"/>
  <c r="AJ5052" i="2"/>
  <c r="AF5052" i="2"/>
  <c r="AE5052" i="2"/>
  <c r="Z5052" i="2"/>
  <c r="W5052" i="2"/>
  <c r="AU5051" i="2"/>
  <c r="AT5051" i="2"/>
  <c r="AS5051" i="2"/>
  <c r="AK5051" i="2"/>
  <c r="AJ5051" i="2"/>
  <c r="AF5051" i="2"/>
  <c r="AE5051" i="2"/>
  <c r="Z5051" i="2"/>
  <c r="W5051" i="2"/>
  <c r="Z5050" i="2"/>
  <c r="AS5049" i="2"/>
  <c r="AK5049" i="2"/>
  <c r="AJ5049" i="2"/>
  <c r="AF5049" i="2"/>
  <c r="AE5049" i="2"/>
  <c r="Z5049" i="2"/>
  <c r="W5049" i="2"/>
  <c r="AS5048" i="2"/>
  <c r="AT5048" i="2" s="1"/>
  <c r="AU5048" i="2" s="1"/>
  <c r="AK5048" i="2"/>
  <c r="AJ5048" i="2"/>
  <c r="AF5048" i="2"/>
  <c r="AE5048" i="2"/>
  <c r="Z5048" i="2"/>
  <c r="W5048" i="2"/>
  <c r="AT5047" i="2"/>
  <c r="AU5047" i="2" s="1"/>
  <c r="AS5047" i="2"/>
  <c r="AK5047" i="2"/>
  <c r="AJ5047" i="2"/>
  <c r="AF5047" i="2"/>
  <c r="AE5047" i="2"/>
  <c r="Z5047" i="2"/>
  <c r="W5047" i="2"/>
  <c r="AK5046" i="2"/>
  <c r="AJ5046" i="2"/>
  <c r="AF5046" i="2"/>
  <c r="AE5046" i="2"/>
  <c r="Z5046" i="2"/>
  <c r="W5046" i="2"/>
  <c r="Z5045" i="2"/>
  <c r="V5045" i="2"/>
  <c r="W5045" i="2" s="1"/>
  <c r="AS5044" i="2"/>
  <c r="AK5044" i="2"/>
  <c r="AJ5044" i="2"/>
  <c r="AF5044" i="2"/>
  <c r="AE5044" i="2"/>
  <c r="Z5044" i="2"/>
  <c r="W5044" i="2"/>
  <c r="AK5043" i="2"/>
  <c r="AJ5043" i="2"/>
  <c r="AF5043" i="2"/>
  <c r="AE5043" i="2"/>
  <c r="Z5043" i="2"/>
  <c r="W5043" i="2"/>
  <c r="AU5042" i="2"/>
  <c r="AS5042" i="2"/>
  <c r="AT5042" i="2" s="1"/>
  <c r="AK5042" i="2"/>
  <c r="AJ5042" i="2"/>
  <c r="AF5042" i="2"/>
  <c r="AE5042" i="2"/>
  <c r="Z5042" i="2"/>
  <c r="W5042" i="2"/>
  <c r="AH5041" i="2"/>
  <c r="AG5041" i="2"/>
  <c r="AF5041" i="2"/>
  <c r="AE5041" i="2"/>
  <c r="Z5041" i="2"/>
  <c r="X5041" i="2"/>
  <c r="W5041" i="2"/>
  <c r="AS5040" i="2"/>
  <c r="AK5040" i="2"/>
  <c r="AJ5040" i="2"/>
  <c r="AF5040" i="2"/>
  <c r="AD5040" i="2"/>
  <c r="AT5040" i="2" s="1"/>
  <c r="AU5040" i="2" s="1"/>
  <c r="Z5040" i="2"/>
  <c r="W5040" i="2"/>
  <c r="AS5039" i="2"/>
  <c r="AK5039" i="2"/>
  <c r="AU5039" i="2" s="1"/>
  <c r="AJ5039" i="2"/>
  <c r="AF5039" i="2"/>
  <c r="AD5039" i="2"/>
  <c r="AT5039" i="2" s="1"/>
  <c r="Z5039" i="2"/>
  <c r="W5039" i="2"/>
  <c r="AS5038" i="2"/>
  <c r="AK5038" i="2"/>
  <c r="AJ5038" i="2"/>
  <c r="AF5038" i="2"/>
  <c r="AE5038" i="2"/>
  <c r="Z5038" i="2"/>
  <c r="W5038" i="2"/>
  <c r="AT5037" i="2"/>
  <c r="AU5037" i="2" s="1"/>
  <c r="AS5037" i="2"/>
  <c r="AK5037" i="2"/>
  <c r="AJ5037" i="2"/>
  <c r="AF5037" i="2"/>
  <c r="AE5037" i="2"/>
  <c r="Z5037" i="2"/>
  <c r="W5037" i="2"/>
  <c r="AH5036" i="2"/>
  <c r="AG5036" i="2"/>
  <c r="AF5036" i="2"/>
  <c r="AE5036" i="2"/>
  <c r="Z5036" i="2"/>
  <c r="X5036" i="2"/>
  <c r="W5036" i="2"/>
  <c r="AH5035" i="2"/>
  <c r="AG5035" i="2"/>
  <c r="AF5035" i="2"/>
  <c r="AE5035" i="2"/>
  <c r="Z5035" i="2"/>
  <c r="X5035" i="2"/>
  <c r="W5035" i="2"/>
  <c r="AH5034" i="2"/>
  <c r="AG5034" i="2"/>
  <c r="AF5034" i="2"/>
  <c r="AE5034" i="2"/>
  <c r="Z5034" i="2"/>
  <c r="X5034" i="2"/>
  <c r="W5034" i="2"/>
  <c r="AS5033" i="2"/>
  <c r="AK5033" i="2"/>
  <c r="AJ5033" i="2"/>
  <c r="AF5033" i="2"/>
  <c r="AE5033" i="2"/>
  <c r="Z5033" i="2"/>
  <c r="W5033" i="2"/>
  <c r="AH5032" i="2"/>
  <c r="AG5032" i="2"/>
  <c r="AF5032" i="2"/>
  <c r="AE5032" i="2"/>
  <c r="Z5032" i="2"/>
  <c r="X5032" i="2"/>
  <c r="W5032" i="2"/>
  <c r="AS5031" i="2"/>
  <c r="AK5031" i="2"/>
  <c r="AJ5031" i="2"/>
  <c r="AF5031" i="2"/>
  <c r="AE5031" i="2"/>
  <c r="Z5031" i="2"/>
  <c r="W5031" i="2"/>
  <c r="AS5030" i="2"/>
  <c r="AT5030" i="2" s="1"/>
  <c r="AU5030" i="2" s="1"/>
  <c r="AK5030" i="2"/>
  <c r="AJ5030" i="2"/>
  <c r="AF5030" i="2"/>
  <c r="AE5030" i="2"/>
  <c r="Z5030" i="2"/>
  <c r="W5030" i="2"/>
  <c r="AH5029" i="2"/>
  <c r="AG5029" i="2"/>
  <c r="AF5029" i="2"/>
  <c r="AE5029" i="2"/>
  <c r="Z5029" i="2"/>
  <c r="X5029" i="2"/>
  <c r="W5029" i="2"/>
  <c r="AG5028" i="2"/>
  <c r="AF5028" i="2"/>
  <c r="AE5028" i="2"/>
  <c r="Z5028" i="2"/>
  <c r="X5028" i="2"/>
  <c r="W5028" i="2"/>
  <c r="AH5027" i="2"/>
  <c r="AG5027" i="2"/>
  <c r="AF5027" i="2"/>
  <c r="AE5027" i="2"/>
  <c r="Z5027" i="2"/>
  <c r="X5027" i="2"/>
  <c r="W5027" i="2"/>
  <c r="AT5026" i="2"/>
  <c r="AU5026" i="2" s="1"/>
  <c r="AS5026" i="2"/>
  <c r="AK5026" i="2"/>
  <c r="AJ5026" i="2"/>
  <c r="AF5026" i="2"/>
  <c r="AE5026" i="2"/>
  <c r="Z5026" i="2"/>
  <c r="W5026" i="2"/>
  <c r="AK5025" i="2"/>
  <c r="AJ5025" i="2"/>
  <c r="AF5025" i="2"/>
  <c r="AE5025" i="2"/>
  <c r="Z5025" i="2"/>
  <c r="W5025" i="2"/>
  <c r="AH5024" i="2"/>
  <c r="AG5024" i="2"/>
  <c r="AF5024" i="2"/>
  <c r="AE5024" i="2"/>
  <c r="Z5024" i="2"/>
  <c r="X5024" i="2"/>
  <c r="W5024" i="2"/>
  <c r="AS5023" i="2"/>
  <c r="AK5023" i="2"/>
  <c r="AJ5023" i="2"/>
  <c r="AF5023" i="2"/>
  <c r="AE5023" i="2"/>
  <c r="Z5023" i="2"/>
  <c r="W5023" i="2"/>
  <c r="AT5022" i="2"/>
  <c r="AU5022" i="2" s="1"/>
  <c r="AS5022" i="2"/>
  <c r="AK5022" i="2"/>
  <c r="AJ5022" i="2"/>
  <c r="AF5022" i="2"/>
  <c r="AD5022" i="2"/>
  <c r="Z5022" i="2"/>
  <c r="W5022" i="2"/>
  <c r="AU5021" i="2"/>
  <c r="AT5021" i="2"/>
  <c r="AS5021" i="2"/>
  <c r="AK5021" i="2"/>
  <c r="AJ5021" i="2"/>
  <c r="AF5021" i="2"/>
  <c r="AE5021" i="2"/>
  <c r="Z5021" i="2"/>
  <c r="W5021" i="2"/>
  <c r="AH5020" i="2"/>
  <c r="AG5020" i="2"/>
  <c r="AF5020" i="2"/>
  <c r="AE5020" i="2"/>
  <c r="Z5020" i="2"/>
  <c r="X5020" i="2"/>
  <c r="W5020" i="2"/>
  <c r="AU5019" i="2"/>
  <c r="AT5019" i="2"/>
  <c r="AS5019" i="2"/>
  <c r="AK5019" i="2"/>
  <c r="AJ5019" i="2"/>
  <c r="AF5019" i="2"/>
  <c r="AE5019" i="2"/>
  <c r="Z5019" i="2"/>
  <c r="W5019" i="2"/>
  <c r="AH5018" i="2"/>
  <c r="AG5018" i="2"/>
  <c r="AF5018" i="2"/>
  <c r="AE5018" i="2"/>
  <c r="Z5018" i="2"/>
  <c r="X5018" i="2"/>
  <c r="W5018" i="2"/>
  <c r="AH5017" i="2"/>
  <c r="AG5017" i="2"/>
  <c r="AF5017" i="2"/>
  <c r="AE5017" i="2"/>
  <c r="Z5017" i="2"/>
  <c r="X5017" i="2"/>
  <c r="W5017" i="2"/>
  <c r="AS5016" i="2"/>
  <c r="AK5016" i="2"/>
  <c r="AJ5016" i="2"/>
  <c r="AF5016" i="2"/>
  <c r="AD5016" i="2"/>
  <c r="AT5016" i="2" s="1"/>
  <c r="AU5016" i="2" s="1"/>
  <c r="Z5016" i="2"/>
  <c r="W5016" i="2"/>
  <c r="AH5015" i="2"/>
  <c r="AG5015" i="2"/>
  <c r="AF5015" i="2"/>
  <c r="AE5015" i="2"/>
  <c r="Z5015" i="2"/>
  <c r="X5015" i="2"/>
  <c r="W5015" i="2"/>
  <c r="Z5014" i="2"/>
  <c r="W5014" i="2"/>
  <c r="AS5013" i="2"/>
  <c r="AK5013" i="2"/>
  <c r="AJ5013" i="2"/>
  <c r="AF5013" i="2"/>
  <c r="AE5013" i="2"/>
  <c r="Z5013" i="2"/>
  <c r="W5013" i="2"/>
  <c r="AT5012" i="2"/>
  <c r="AS5012" i="2"/>
  <c r="AK5012" i="2"/>
  <c r="AJ5012" i="2"/>
  <c r="AF5012" i="2"/>
  <c r="AE5012" i="2"/>
  <c r="Z5012" i="2"/>
  <c r="W5012" i="2"/>
  <c r="AG5011" i="2"/>
  <c r="AF5011" i="2"/>
  <c r="AE5011" i="2"/>
  <c r="Z5011" i="2"/>
  <c r="X5011" i="2"/>
  <c r="W5011" i="2"/>
  <c r="AS5010" i="2"/>
  <c r="AK5010" i="2"/>
  <c r="AJ5010" i="2"/>
  <c r="AF5010" i="2"/>
  <c r="AE5010" i="2"/>
  <c r="Z5010" i="2"/>
  <c r="W5010" i="2"/>
  <c r="AS5009" i="2"/>
  <c r="AK5009" i="2"/>
  <c r="AJ5009" i="2"/>
  <c r="AF5009" i="2"/>
  <c r="AE5009" i="2"/>
  <c r="Z5009" i="2"/>
  <c r="W5009" i="2"/>
  <c r="AT5008" i="2"/>
  <c r="AU5008" i="2" s="1"/>
  <c r="AS5008" i="2"/>
  <c r="AK5008" i="2"/>
  <c r="AJ5008" i="2"/>
  <c r="AF5008" i="2"/>
  <c r="AE5008" i="2"/>
  <c r="Z5008" i="2"/>
  <c r="W5008" i="2"/>
  <c r="Z5007" i="2"/>
  <c r="AS5006" i="2"/>
  <c r="AK5006" i="2"/>
  <c r="AJ5006" i="2"/>
  <c r="AF5006" i="2"/>
  <c r="AE5006" i="2"/>
  <c r="Z5006" i="2"/>
  <c r="W5006" i="2"/>
  <c r="AJ5005" i="2"/>
  <c r="AF5005" i="2"/>
  <c r="AE5005" i="2"/>
  <c r="Z5005" i="2"/>
  <c r="W5005" i="2"/>
  <c r="AJ5004" i="2"/>
  <c r="AF5004" i="2"/>
  <c r="AE5004" i="2"/>
  <c r="Z5004" i="2"/>
  <c r="W5004" i="2"/>
  <c r="AT5003" i="2"/>
  <c r="AU5003" i="2" s="1"/>
  <c r="AS5003" i="2"/>
  <c r="AK5003" i="2"/>
  <c r="AJ5003" i="2"/>
  <c r="AF5003" i="2"/>
  <c r="AE5003" i="2"/>
  <c r="Z5003" i="2"/>
  <c r="W5003" i="2"/>
  <c r="AH5002" i="2"/>
  <c r="AG5002" i="2"/>
  <c r="AF5002" i="2"/>
  <c r="AE5002" i="2"/>
  <c r="Z5002" i="2"/>
  <c r="X5002" i="2"/>
  <c r="W5002" i="2"/>
  <c r="AT5001" i="2"/>
  <c r="AU5001" i="2" s="1"/>
  <c r="AS5001" i="2"/>
  <c r="AK5001" i="2"/>
  <c r="AJ5001" i="2"/>
  <c r="AF5001" i="2"/>
  <c r="AE5001" i="2"/>
  <c r="Z5001" i="2"/>
  <c r="W5001" i="2"/>
  <c r="AS5000" i="2"/>
  <c r="AK5000" i="2"/>
  <c r="AJ5000" i="2"/>
  <c r="AF5000" i="2"/>
  <c r="AE5000" i="2"/>
  <c r="Z5000" i="2"/>
  <c r="W5000" i="2"/>
  <c r="AT4999" i="2"/>
  <c r="AS4999" i="2"/>
  <c r="AK4999" i="2"/>
  <c r="AJ4999" i="2"/>
  <c r="AF4999" i="2"/>
  <c r="AE4999" i="2"/>
  <c r="Z4999" i="2"/>
  <c r="W4999" i="2"/>
  <c r="AH4998" i="2"/>
  <c r="AG4998" i="2"/>
  <c r="AF4998" i="2"/>
  <c r="AE4998" i="2"/>
  <c r="Z4998" i="2"/>
  <c r="X4998" i="2"/>
  <c r="W4998" i="2"/>
  <c r="AH4997" i="2"/>
  <c r="AG4997" i="2"/>
  <c r="AF4997" i="2"/>
  <c r="AE4997" i="2"/>
  <c r="Z4997" i="2"/>
  <c r="X4997" i="2"/>
  <c r="W4997" i="2"/>
  <c r="AH4996" i="2"/>
  <c r="AG4996" i="2"/>
  <c r="AF4996" i="2"/>
  <c r="AE4996" i="2"/>
  <c r="Z4996" i="2"/>
  <c r="X4996" i="2"/>
  <c r="W4996" i="2"/>
  <c r="AH4995" i="2"/>
  <c r="AG4995" i="2"/>
  <c r="AF4995" i="2"/>
  <c r="AE4995" i="2"/>
  <c r="Z4995" i="2"/>
  <c r="X4995" i="2"/>
  <c r="W4995" i="2"/>
  <c r="AU4994" i="2"/>
  <c r="AT4994" i="2"/>
  <c r="AS4994" i="2"/>
  <c r="AK4994" i="2"/>
  <c r="AJ4994" i="2"/>
  <c r="AF4994" i="2"/>
  <c r="AE4994" i="2"/>
  <c r="Z4994" i="2"/>
  <c r="W4994" i="2"/>
  <c r="AK4993" i="2"/>
  <c r="AJ4993" i="2"/>
  <c r="AF4993" i="2"/>
  <c r="AD4993" i="2"/>
  <c r="Z4993" i="2"/>
  <c r="W4993" i="2"/>
  <c r="AG4992" i="2"/>
  <c r="AF4992" i="2"/>
  <c r="AE4992" i="2"/>
  <c r="Z4992" i="2"/>
  <c r="X4992" i="2"/>
  <c r="W4992" i="2"/>
  <c r="AT4991" i="2"/>
  <c r="AS4991" i="2"/>
  <c r="AK4991" i="2"/>
  <c r="AU4991" i="2" s="1"/>
  <c r="AJ4991" i="2"/>
  <c r="AF4991" i="2"/>
  <c r="AD4991" i="2"/>
  <c r="Z4991" i="2"/>
  <c r="W4991" i="2"/>
  <c r="V4991" i="2"/>
  <c r="AH4990" i="2"/>
  <c r="AG4990" i="2"/>
  <c r="AF4990" i="2"/>
  <c r="AE4990" i="2"/>
  <c r="Z4990" i="2"/>
  <c r="X4990" i="2"/>
  <c r="W4990" i="2"/>
  <c r="AS4989" i="2"/>
  <c r="AK4989" i="2"/>
  <c r="AJ4989" i="2"/>
  <c r="AF4989" i="2"/>
  <c r="AE4989" i="2"/>
  <c r="Z4989" i="2"/>
  <c r="W4989" i="2"/>
  <c r="AS4988" i="2"/>
  <c r="AK4988" i="2"/>
  <c r="AJ4988" i="2"/>
  <c r="AF4988" i="2"/>
  <c r="AE4988" i="2"/>
  <c r="Z4988" i="2"/>
  <c r="W4988" i="2"/>
  <c r="AT4987" i="2"/>
  <c r="AU4987" i="2" s="1"/>
  <c r="AS4987" i="2"/>
  <c r="AK4987" i="2"/>
  <c r="AJ4987" i="2"/>
  <c r="AF4987" i="2"/>
  <c r="AE4987" i="2"/>
  <c r="Z4987" i="2"/>
  <c r="W4987" i="2"/>
  <c r="AU4986" i="2"/>
  <c r="AS4986" i="2"/>
  <c r="AT4986" i="2" s="1"/>
  <c r="AK4986" i="2"/>
  <c r="AJ4986" i="2"/>
  <c r="AF4986" i="2"/>
  <c r="AE4986" i="2"/>
  <c r="Z4986" i="2"/>
  <c r="W4986" i="2"/>
  <c r="AG4985" i="2"/>
  <c r="AF4985" i="2"/>
  <c r="AE4985" i="2"/>
  <c r="Z4985" i="2"/>
  <c r="X4985" i="2"/>
  <c r="W4985" i="2"/>
  <c r="AH4984" i="2"/>
  <c r="AG4984" i="2"/>
  <c r="AF4984" i="2"/>
  <c r="AE4984" i="2"/>
  <c r="Z4984" i="2"/>
  <c r="X4984" i="2"/>
  <c r="W4984" i="2"/>
  <c r="AH4983" i="2"/>
  <c r="AG4983" i="2"/>
  <c r="AF4983" i="2"/>
  <c r="AE4983" i="2"/>
  <c r="Z4983" i="2"/>
  <c r="X4983" i="2"/>
  <c r="W4983" i="2"/>
  <c r="AS4982" i="2"/>
  <c r="AK4982" i="2"/>
  <c r="AJ4982" i="2"/>
  <c r="AF4982" i="2"/>
  <c r="AE4982" i="2"/>
  <c r="Z4982" i="2"/>
  <c r="W4982" i="2"/>
  <c r="AS4981" i="2"/>
  <c r="AK4981" i="2"/>
  <c r="AJ4981" i="2"/>
  <c r="AF4981" i="2"/>
  <c r="AE4981" i="2"/>
  <c r="Z4981" i="2"/>
  <c r="W4981" i="2"/>
  <c r="AT4980" i="2"/>
  <c r="AU4980" i="2" s="1"/>
  <c r="AS4980" i="2"/>
  <c r="AK4980" i="2"/>
  <c r="AJ4980" i="2"/>
  <c r="AF4980" i="2"/>
  <c r="AE4980" i="2"/>
  <c r="Z4980" i="2"/>
  <c r="W4980" i="2"/>
  <c r="AS4979" i="2"/>
  <c r="AT4979" i="2" s="1"/>
  <c r="AK4979" i="2"/>
  <c r="AU4979" i="2" s="1"/>
  <c r="AJ4979" i="2"/>
  <c r="AF4979" i="2"/>
  <c r="AE4979" i="2"/>
  <c r="Z4979" i="2"/>
  <c r="W4979" i="2"/>
  <c r="AS4978" i="2"/>
  <c r="AK4978" i="2"/>
  <c r="AJ4978" i="2"/>
  <c r="AF4978" i="2"/>
  <c r="AE4978" i="2"/>
  <c r="Z4978" i="2"/>
  <c r="W4978" i="2"/>
  <c r="AK4977" i="2"/>
  <c r="AJ4977" i="2"/>
  <c r="AF4977" i="2"/>
  <c r="AD4977" i="2"/>
  <c r="Z4977" i="2"/>
  <c r="W4977" i="2"/>
  <c r="AJ4976" i="2"/>
  <c r="AF4976" i="2"/>
  <c r="AE4976" i="2"/>
  <c r="Z4976" i="2"/>
  <c r="W4976" i="2"/>
  <c r="AJ4975" i="2"/>
  <c r="AF4975" i="2"/>
  <c r="AE4975" i="2"/>
  <c r="Z4975" i="2"/>
  <c r="W4975" i="2"/>
  <c r="AJ4974" i="2"/>
  <c r="AF4974" i="2"/>
  <c r="AE4974" i="2"/>
  <c r="Z4974" i="2"/>
  <c r="W4974" i="2"/>
  <c r="AH4973" i="2"/>
  <c r="AG4973" i="2"/>
  <c r="AF4973" i="2"/>
  <c r="AE4973" i="2"/>
  <c r="Z4973" i="2"/>
  <c r="X4973" i="2"/>
  <c r="W4973" i="2"/>
  <c r="AG4972" i="2"/>
  <c r="AF4972" i="2"/>
  <c r="AE4972" i="2"/>
  <c r="Z4972" i="2"/>
  <c r="X4972" i="2"/>
  <c r="W4972" i="2"/>
  <c r="AS4971" i="2"/>
  <c r="AT4971" i="2" s="1"/>
  <c r="AU4971" i="2" s="1"/>
  <c r="AK4971" i="2"/>
  <c r="AJ4971" i="2"/>
  <c r="AF4971" i="2"/>
  <c r="AE4971" i="2"/>
  <c r="Z4971" i="2"/>
  <c r="W4971" i="2"/>
  <c r="AH4970" i="2"/>
  <c r="AG4970" i="2"/>
  <c r="AF4970" i="2"/>
  <c r="AE4970" i="2"/>
  <c r="Z4970" i="2"/>
  <c r="X4970" i="2"/>
  <c r="W4970" i="2"/>
  <c r="AS4969" i="2"/>
  <c r="AT4969" i="2" s="1"/>
  <c r="AK4969" i="2"/>
  <c r="AU4969" i="2" s="1"/>
  <c r="AJ4969" i="2"/>
  <c r="AF4969" i="2"/>
  <c r="AE4969" i="2"/>
  <c r="Z4969" i="2"/>
  <c r="W4969" i="2"/>
  <c r="AS4968" i="2"/>
  <c r="AK4968" i="2"/>
  <c r="AJ4968" i="2"/>
  <c r="AF4968" i="2"/>
  <c r="AE4968" i="2"/>
  <c r="Z4968" i="2"/>
  <c r="W4968" i="2"/>
  <c r="AS4967" i="2"/>
  <c r="AK4967" i="2"/>
  <c r="AJ4967" i="2"/>
  <c r="AF4967" i="2"/>
  <c r="AE4967" i="2"/>
  <c r="Z4967" i="2"/>
  <c r="W4967" i="2"/>
  <c r="AG4966" i="2"/>
  <c r="AF4966" i="2"/>
  <c r="AE4966" i="2"/>
  <c r="Z4966" i="2"/>
  <c r="X4966" i="2"/>
  <c r="W4966" i="2"/>
  <c r="AS4965" i="2"/>
  <c r="AK4965" i="2"/>
  <c r="AJ4965" i="2"/>
  <c r="AF4965" i="2"/>
  <c r="AE4965" i="2"/>
  <c r="Z4965" i="2"/>
  <c r="W4965" i="2"/>
  <c r="AT4964" i="2"/>
  <c r="AU4964" i="2" s="1"/>
  <c r="AS4964" i="2"/>
  <c r="AK4964" i="2"/>
  <c r="AJ4964" i="2"/>
  <c r="AF4964" i="2"/>
  <c r="AE4964" i="2"/>
  <c r="Z4964" i="2"/>
  <c r="W4964" i="2"/>
  <c r="AH4963" i="2"/>
  <c r="AG4963" i="2"/>
  <c r="AF4963" i="2"/>
  <c r="AE4963" i="2"/>
  <c r="Z4963" i="2"/>
  <c r="X4963" i="2"/>
  <c r="W4963" i="2"/>
  <c r="AH4962" i="2"/>
  <c r="AG4962" i="2"/>
  <c r="AF4962" i="2"/>
  <c r="AE4962" i="2"/>
  <c r="Z4962" i="2"/>
  <c r="X4962" i="2"/>
  <c r="W4962" i="2"/>
  <c r="AS4961" i="2"/>
  <c r="AK4961" i="2"/>
  <c r="AJ4961" i="2"/>
  <c r="AF4961" i="2"/>
  <c r="AE4961" i="2"/>
  <c r="Z4961" i="2"/>
  <c r="W4961" i="2"/>
  <c r="AH4960" i="2"/>
  <c r="AG4960" i="2"/>
  <c r="AF4960" i="2"/>
  <c r="AE4960" i="2"/>
  <c r="Z4960" i="2"/>
  <c r="X4960" i="2"/>
  <c r="W4960" i="2"/>
  <c r="AS4959" i="2"/>
  <c r="AK4959" i="2"/>
  <c r="AJ4959" i="2"/>
  <c r="AF4959" i="2"/>
  <c r="AE4959" i="2"/>
  <c r="Z4959" i="2"/>
  <c r="W4959" i="2"/>
  <c r="AH4958" i="2"/>
  <c r="AG4958" i="2"/>
  <c r="AF4958" i="2"/>
  <c r="AE4958" i="2"/>
  <c r="Z4958" i="2"/>
  <c r="X4958" i="2"/>
  <c r="W4958" i="2"/>
  <c r="AS4957" i="2"/>
  <c r="AK4957" i="2"/>
  <c r="AJ4957" i="2"/>
  <c r="AF4957" i="2"/>
  <c r="AE4957" i="2"/>
  <c r="Z4957" i="2"/>
  <c r="W4957" i="2"/>
  <c r="AS4956" i="2"/>
  <c r="AK4956" i="2"/>
  <c r="AJ4956" i="2"/>
  <c r="AF4956" i="2"/>
  <c r="AE4956" i="2"/>
  <c r="Z4956" i="2"/>
  <c r="W4956" i="2"/>
  <c r="AT4955" i="2"/>
  <c r="AU4955" i="2" s="1"/>
  <c r="AS4955" i="2"/>
  <c r="AK4955" i="2"/>
  <c r="AJ4955" i="2"/>
  <c r="AF4955" i="2"/>
  <c r="AD4955" i="2"/>
  <c r="Z4955" i="2"/>
  <c r="W4955" i="2"/>
  <c r="AU4954" i="2"/>
  <c r="AS4954" i="2"/>
  <c r="AT4954" i="2" s="1"/>
  <c r="AK4954" i="2"/>
  <c r="AJ4954" i="2"/>
  <c r="AF4954" i="2"/>
  <c r="AE4954" i="2"/>
  <c r="Z4954" i="2"/>
  <c r="W4954" i="2"/>
  <c r="AH4953" i="2"/>
  <c r="AG4953" i="2"/>
  <c r="AF4953" i="2"/>
  <c r="AE4953" i="2"/>
  <c r="Z4953" i="2"/>
  <c r="X4953" i="2"/>
  <c r="W4953" i="2"/>
  <c r="AH4952" i="2"/>
  <c r="AG4952" i="2"/>
  <c r="AF4952" i="2"/>
  <c r="AE4952" i="2"/>
  <c r="Z4952" i="2"/>
  <c r="X4952" i="2"/>
  <c r="W4952" i="2"/>
  <c r="AU4951" i="2"/>
  <c r="AT4951" i="2"/>
  <c r="AS4951" i="2"/>
  <c r="AK4951" i="2"/>
  <c r="AJ4951" i="2"/>
  <c r="AF4951" i="2"/>
  <c r="AE4951" i="2"/>
  <c r="Z4951" i="2"/>
  <c r="W4951" i="2"/>
  <c r="AS4950" i="2"/>
  <c r="AT4950" i="2" s="1"/>
  <c r="AU4950" i="2" s="1"/>
  <c r="AK4950" i="2"/>
  <c r="AJ4950" i="2"/>
  <c r="AF4950" i="2"/>
  <c r="AE4950" i="2"/>
  <c r="Z4950" i="2"/>
  <c r="W4950" i="2"/>
  <c r="Z4949" i="2"/>
  <c r="AT4948" i="2"/>
  <c r="AU4948" i="2" s="1"/>
  <c r="AS4948" i="2"/>
  <c r="AK4948" i="2"/>
  <c r="AJ4948" i="2"/>
  <c r="AF4948" i="2"/>
  <c r="AE4948" i="2"/>
  <c r="Z4948" i="2"/>
  <c r="W4948" i="2"/>
  <c r="AG4947" i="2"/>
  <c r="AF4947" i="2"/>
  <c r="AE4947" i="2"/>
  <c r="Z4947" i="2"/>
  <c r="X4947" i="2"/>
  <c r="W4947" i="2"/>
  <c r="AH4946" i="2"/>
  <c r="AG4946" i="2"/>
  <c r="AF4946" i="2"/>
  <c r="AE4946" i="2"/>
  <c r="Z4946" i="2"/>
  <c r="X4946" i="2"/>
  <c r="W4946" i="2"/>
  <c r="AS4945" i="2"/>
  <c r="AT4945" i="2" s="1"/>
  <c r="AK4945" i="2"/>
  <c r="AU4945" i="2" s="1"/>
  <c r="AJ4945" i="2"/>
  <c r="AF4945" i="2"/>
  <c r="AE4945" i="2"/>
  <c r="Z4945" i="2"/>
  <c r="W4945" i="2"/>
  <c r="AS4944" i="2"/>
  <c r="AT4944" i="2" s="1"/>
  <c r="AU4944" i="2" s="1"/>
  <c r="AJ4944" i="2"/>
  <c r="AF4944" i="2"/>
  <c r="AE4944" i="2"/>
  <c r="Z4944" i="2"/>
  <c r="W4944" i="2"/>
  <c r="AH4943" i="2"/>
  <c r="AG4943" i="2"/>
  <c r="AF4943" i="2"/>
  <c r="AE4943" i="2"/>
  <c r="Z4943" i="2"/>
  <c r="X4943" i="2"/>
  <c r="W4943" i="2"/>
  <c r="AU4942" i="2"/>
  <c r="AS4942" i="2"/>
  <c r="AT4942" i="2" s="1"/>
  <c r="AK4942" i="2"/>
  <c r="AJ4942" i="2"/>
  <c r="AF4942" i="2"/>
  <c r="AE4942" i="2"/>
  <c r="Z4942" i="2"/>
  <c r="W4942" i="2"/>
  <c r="AS4941" i="2"/>
  <c r="AK4941" i="2"/>
  <c r="AJ4941" i="2"/>
  <c r="AF4941" i="2"/>
  <c r="AE4941" i="2"/>
  <c r="Z4941" i="2"/>
  <c r="W4941" i="2"/>
  <c r="AS4940" i="2"/>
  <c r="AK4940" i="2"/>
  <c r="AJ4940" i="2"/>
  <c r="AF4940" i="2"/>
  <c r="AD4940" i="2"/>
  <c r="AT4940" i="2" s="1"/>
  <c r="AU4940" i="2" s="1"/>
  <c r="Z4940" i="2"/>
  <c r="W4940" i="2"/>
  <c r="AH4939" i="2"/>
  <c r="AG4939" i="2"/>
  <c r="AF4939" i="2"/>
  <c r="AE4939" i="2"/>
  <c r="Z4939" i="2"/>
  <c r="X4939" i="2"/>
  <c r="W4939" i="2"/>
  <c r="AT4938" i="2"/>
  <c r="AU4938" i="2" s="1"/>
  <c r="AS4938" i="2"/>
  <c r="AK4938" i="2"/>
  <c r="AJ4938" i="2"/>
  <c r="AF4938" i="2"/>
  <c r="AE4938" i="2"/>
  <c r="Z4938" i="2"/>
  <c r="W4938" i="2"/>
  <c r="AH4937" i="2"/>
  <c r="AG4937" i="2"/>
  <c r="AF4937" i="2"/>
  <c r="AE4937" i="2"/>
  <c r="Z4937" i="2"/>
  <c r="X4937" i="2"/>
  <c r="W4937" i="2"/>
  <c r="AS4936" i="2"/>
  <c r="AK4936" i="2"/>
  <c r="AJ4936" i="2"/>
  <c r="AF4936" i="2"/>
  <c r="AE4936" i="2"/>
  <c r="Z4936" i="2"/>
  <c r="W4936" i="2"/>
  <c r="AT4935" i="2"/>
  <c r="AU4935" i="2" s="1"/>
  <c r="AS4935" i="2"/>
  <c r="AK4935" i="2"/>
  <c r="AJ4935" i="2"/>
  <c r="AF4935" i="2"/>
  <c r="AD4935" i="2"/>
  <c r="Z4935" i="2"/>
  <c r="W4935" i="2"/>
  <c r="AH4934" i="2"/>
  <c r="AG4934" i="2"/>
  <c r="AF4934" i="2"/>
  <c r="AE4934" i="2"/>
  <c r="Z4934" i="2"/>
  <c r="X4934" i="2"/>
  <c r="W4934" i="2"/>
  <c r="AT4933" i="2"/>
  <c r="AU4933" i="2" s="1"/>
  <c r="AS4933" i="2"/>
  <c r="AK4933" i="2"/>
  <c r="AJ4933" i="2"/>
  <c r="AF4933" i="2"/>
  <c r="AE4933" i="2"/>
  <c r="Z4933" i="2"/>
  <c r="W4933" i="2"/>
  <c r="AS4932" i="2"/>
  <c r="AT4932" i="2" s="1"/>
  <c r="AK4932" i="2"/>
  <c r="AU4932" i="2" s="1"/>
  <c r="AJ4932" i="2"/>
  <c r="AF4932" i="2"/>
  <c r="AE4932" i="2"/>
  <c r="Z4932" i="2"/>
  <c r="W4932" i="2"/>
  <c r="AS4931" i="2"/>
  <c r="AK4931" i="2"/>
  <c r="AJ4931" i="2"/>
  <c r="AF4931" i="2"/>
  <c r="AE4931" i="2"/>
  <c r="Z4931" i="2"/>
  <c r="W4931" i="2"/>
  <c r="AS4930" i="2"/>
  <c r="AK4930" i="2"/>
  <c r="AJ4930" i="2"/>
  <c r="AF4930" i="2"/>
  <c r="AE4930" i="2"/>
  <c r="Z4930" i="2"/>
  <c r="W4930" i="2"/>
  <c r="AT4929" i="2"/>
  <c r="AU4929" i="2" s="1"/>
  <c r="AS4929" i="2"/>
  <c r="AK4929" i="2"/>
  <c r="AJ4929" i="2"/>
  <c r="AF4929" i="2"/>
  <c r="AD4929" i="2"/>
  <c r="Z4929" i="2"/>
  <c r="W4929" i="2"/>
  <c r="AH4928" i="2"/>
  <c r="AG4928" i="2"/>
  <c r="AF4928" i="2"/>
  <c r="AE4928" i="2"/>
  <c r="Z4928" i="2"/>
  <c r="X4928" i="2"/>
  <c r="W4928" i="2"/>
  <c r="AT4927" i="2"/>
  <c r="AU4927" i="2" s="1"/>
  <c r="AS4927" i="2"/>
  <c r="AK4927" i="2"/>
  <c r="AJ4927" i="2"/>
  <c r="AF4927" i="2"/>
  <c r="AE4927" i="2"/>
  <c r="Z4927" i="2"/>
  <c r="W4927" i="2"/>
  <c r="AH4926" i="2"/>
  <c r="AG4926" i="2"/>
  <c r="AF4926" i="2"/>
  <c r="AE4926" i="2"/>
  <c r="Z4926" i="2"/>
  <c r="X4926" i="2"/>
  <c r="W4926" i="2"/>
  <c r="AK4925" i="2"/>
  <c r="AJ4925" i="2"/>
  <c r="AF4925" i="2"/>
  <c r="AE4925" i="2"/>
  <c r="Z4925" i="2"/>
  <c r="W4925" i="2"/>
  <c r="AS4924" i="2"/>
  <c r="AK4924" i="2"/>
  <c r="AJ4924" i="2"/>
  <c r="AF4924" i="2"/>
  <c r="AE4924" i="2"/>
  <c r="Z4924" i="2"/>
  <c r="W4924" i="2"/>
  <c r="Z4923" i="2"/>
  <c r="V4923" i="2"/>
  <c r="W4923" i="2" s="1"/>
  <c r="AS4922" i="2"/>
  <c r="AK4922" i="2"/>
  <c r="AU4922" i="2" s="1"/>
  <c r="AJ4922" i="2"/>
  <c r="AF4922" i="2"/>
  <c r="AD4922" i="2"/>
  <c r="AT4922" i="2" s="1"/>
  <c r="Z4922" i="2"/>
  <c r="W4922" i="2"/>
  <c r="AT4921" i="2"/>
  <c r="AU4921" i="2" s="1"/>
  <c r="AS4921" i="2"/>
  <c r="AK4921" i="2"/>
  <c r="AJ4921" i="2"/>
  <c r="AF4921" i="2"/>
  <c r="AE4921" i="2"/>
  <c r="Z4921" i="2"/>
  <c r="W4921" i="2"/>
  <c r="AU4920" i="2"/>
  <c r="AT4920" i="2"/>
  <c r="AS4920" i="2"/>
  <c r="AK4920" i="2"/>
  <c r="AJ4920" i="2"/>
  <c r="AF4920" i="2"/>
  <c r="AD4920" i="2"/>
  <c r="Z4920" i="2"/>
  <c r="W4920" i="2"/>
  <c r="AS4919" i="2"/>
  <c r="AT4919" i="2" s="1"/>
  <c r="AU4919" i="2" s="1"/>
  <c r="AK4919" i="2"/>
  <c r="AJ4919" i="2"/>
  <c r="AF4919" i="2"/>
  <c r="AE4919" i="2"/>
  <c r="Z4919" i="2"/>
  <c r="W4919" i="2"/>
  <c r="AS4918" i="2"/>
  <c r="AK4918" i="2"/>
  <c r="AJ4918" i="2"/>
  <c r="AF4918" i="2"/>
  <c r="AE4918" i="2"/>
  <c r="Z4918" i="2"/>
  <c r="W4918" i="2"/>
  <c r="AH4917" i="2"/>
  <c r="AG4917" i="2"/>
  <c r="AF4917" i="2"/>
  <c r="AE4917" i="2"/>
  <c r="Z4917" i="2"/>
  <c r="X4917" i="2"/>
  <c r="W4917" i="2"/>
  <c r="AS4916" i="2"/>
  <c r="AK4916" i="2"/>
  <c r="AJ4916" i="2"/>
  <c r="AF4916" i="2"/>
  <c r="AE4916" i="2"/>
  <c r="Z4916" i="2"/>
  <c r="W4916" i="2"/>
  <c r="AH4915" i="2"/>
  <c r="AG4915" i="2"/>
  <c r="AF4915" i="2"/>
  <c r="AE4915" i="2"/>
  <c r="Z4915" i="2"/>
  <c r="X4915" i="2"/>
  <c r="W4915" i="2"/>
  <c r="Z4914" i="2"/>
  <c r="W4914" i="2"/>
  <c r="AT4913" i="2"/>
  <c r="AU4913" i="2" s="1"/>
  <c r="AS4913" i="2"/>
  <c r="AK4913" i="2"/>
  <c r="AJ4913" i="2"/>
  <c r="AF4913" i="2"/>
  <c r="AE4913" i="2"/>
  <c r="Z4913" i="2"/>
  <c r="W4913" i="2"/>
  <c r="AH4912" i="2"/>
  <c r="AG4912" i="2"/>
  <c r="AF4912" i="2"/>
  <c r="AE4912" i="2"/>
  <c r="Z4912" i="2"/>
  <c r="X4912" i="2"/>
  <c r="W4912" i="2"/>
  <c r="AT4911" i="2"/>
  <c r="AU4911" i="2" s="1"/>
  <c r="AS4911" i="2"/>
  <c r="AK4911" i="2"/>
  <c r="AJ4911" i="2"/>
  <c r="AF4911" i="2"/>
  <c r="AE4911" i="2"/>
  <c r="Z4911" i="2"/>
  <c r="W4911" i="2"/>
  <c r="AK4910" i="2"/>
  <c r="AJ4910" i="2"/>
  <c r="AF4910" i="2"/>
  <c r="AE4910" i="2"/>
  <c r="Z4910" i="2"/>
  <c r="W4910" i="2"/>
  <c r="AH4909" i="2"/>
  <c r="AG4909" i="2"/>
  <c r="AF4909" i="2"/>
  <c r="AE4909" i="2"/>
  <c r="Z4909" i="2"/>
  <c r="X4909" i="2"/>
  <c r="W4909" i="2"/>
  <c r="AG4908" i="2"/>
  <c r="AF4908" i="2"/>
  <c r="AE4908" i="2"/>
  <c r="Z4908" i="2"/>
  <c r="X4908" i="2"/>
  <c r="W4908" i="2"/>
  <c r="AG4907" i="2"/>
  <c r="AF4907" i="2"/>
  <c r="AE4907" i="2"/>
  <c r="Z4907" i="2"/>
  <c r="X4907" i="2"/>
  <c r="W4907" i="2"/>
  <c r="AH4906" i="2"/>
  <c r="AG4906" i="2"/>
  <c r="AF4906" i="2"/>
  <c r="AE4906" i="2"/>
  <c r="Z4906" i="2"/>
  <c r="X4906" i="2"/>
  <c r="W4906" i="2"/>
  <c r="AH4905" i="2"/>
  <c r="AG4905" i="2"/>
  <c r="AF4905" i="2"/>
  <c r="AE4905" i="2"/>
  <c r="Z4905" i="2"/>
  <c r="X4905" i="2"/>
  <c r="W4905" i="2"/>
  <c r="AH4904" i="2"/>
  <c r="AG4904" i="2"/>
  <c r="AF4904" i="2"/>
  <c r="AE4904" i="2"/>
  <c r="Z4904" i="2"/>
  <c r="X4904" i="2"/>
  <c r="W4904" i="2"/>
  <c r="AT4903" i="2"/>
  <c r="AU4903" i="2" s="1"/>
  <c r="AS4903" i="2"/>
  <c r="AK4903" i="2"/>
  <c r="AJ4903" i="2"/>
  <c r="AF4903" i="2"/>
  <c r="AE4903" i="2"/>
  <c r="Z4903" i="2"/>
  <c r="W4903" i="2"/>
  <c r="AU4902" i="2"/>
  <c r="AT4902" i="2"/>
  <c r="AS4902" i="2"/>
  <c r="AK4902" i="2"/>
  <c r="AJ4902" i="2"/>
  <c r="AF4902" i="2"/>
  <c r="AE4902" i="2"/>
  <c r="Z4902" i="2"/>
  <c r="W4902" i="2"/>
  <c r="AS4901" i="2"/>
  <c r="AT4901" i="2" s="1"/>
  <c r="AK4901" i="2"/>
  <c r="AU4901" i="2" s="1"/>
  <c r="AJ4901" i="2"/>
  <c r="AF4901" i="2"/>
  <c r="AE4901" i="2"/>
  <c r="Z4901" i="2"/>
  <c r="W4901" i="2"/>
  <c r="AH4900" i="2"/>
  <c r="AG4900" i="2"/>
  <c r="AF4900" i="2"/>
  <c r="AE4900" i="2"/>
  <c r="Z4900" i="2"/>
  <c r="X4900" i="2"/>
  <c r="W4900" i="2"/>
  <c r="Z4899" i="2"/>
  <c r="AS4898" i="2"/>
  <c r="AK4898" i="2"/>
  <c r="AU4898" i="2" s="1"/>
  <c r="AJ4898" i="2"/>
  <c r="AF4898" i="2"/>
  <c r="AD4898" i="2"/>
  <c r="AT4898" i="2" s="1"/>
  <c r="Z4898" i="2"/>
  <c r="W4898" i="2"/>
  <c r="AT4897" i="2"/>
  <c r="AS4897" i="2"/>
  <c r="AK4897" i="2"/>
  <c r="AU4897" i="2" s="1"/>
  <c r="AJ4897" i="2"/>
  <c r="AF4897" i="2"/>
  <c r="AE4897" i="2"/>
  <c r="Z4897" i="2"/>
  <c r="W4897" i="2"/>
  <c r="AU4896" i="2"/>
  <c r="AT4896" i="2"/>
  <c r="AS4896" i="2"/>
  <c r="AK4896" i="2"/>
  <c r="AJ4896" i="2"/>
  <c r="AF4896" i="2"/>
  <c r="AD4896" i="2"/>
  <c r="Z4896" i="2"/>
  <c r="W4896" i="2"/>
  <c r="AG4895" i="2"/>
  <c r="AF4895" i="2"/>
  <c r="AE4895" i="2"/>
  <c r="Z4895" i="2"/>
  <c r="X4895" i="2"/>
  <c r="W4895" i="2"/>
  <c r="AG4894" i="2"/>
  <c r="AF4894" i="2"/>
  <c r="AE4894" i="2"/>
  <c r="Z4894" i="2"/>
  <c r="X4894" i="2"/>
  <c r="W4894" i="2"/>
  <c r="AT4893" i="2"/>
  <c r="AS4893" i="2"/>
  <c r="AK4893" i="2"/>
  <c r="AU4893" i="2" s="1"/>
  <c r="AJ4893" i="2"/>
  <c r="AF4893" i="2"/>
  <c r="AD4893" i="2"/>
  <c r="Z4893" i="2"/>
  <c r="W4893" i="2"/>
  <c r="AS4892" i="2"/>
  <c r="AK4892" i="2"/>
  <c r="AJ4892" i="2"/>
  <c r="AF4892" i="2"/>
  <c r="AE4892" i="2"/>
  <c r="Z4892" i="2"/>
  <c r="W4892" i="2"/>
  <c r="AS4891" i="2"/>
  <c r="AK4891" i="2"/>
  <c r="AJ4891" i="2"/>
  <c r="AF4891" i="2"/>
  <c r="AE4891" i="2"/>
  <c r="Z4891" i="2"/>
  <c r="W4891" i="2"/>
  <c r="AT4890" i="2"/>
  <c r="AU4890" i="2" s="1"/>
  <c r="AS4890" i="2"/>
  <c r="AK4890" i="2"/>
  <c r="AJ4890" i="2"/>
  <c r="AF4890" i="2"/>
  <c r="AE4890" i="2"/>
  <c r="Z4890" i="2"/>
  <c r="W4890" i="2"/>
  <c r="AU4889" i="2"/>
  <c r="AT4889" i="2"/>
  <c r="AS4889" i="2"/>
  <c r="AK4889" i="2"/>
  <c r="AJ4889" i="2"/>
  <c r="AF4889" i="2"/>
  <c r="AE4889" i="2"/>
  <c r="Z4889" i="2"/>
  <c r="W4889" i="2"/>
  <c r="AG4888" i="2"/>
  <c r="AF4888" i="2"/>
  <c r="AE4888" i="2"/>
  <c r="Z4888" i="2"/>
  <c r="X4888" i="2"/>
  <c r="W4888" i="2"/>
  <c r="AT4887" i="2"/>
  <c r="AU4887" i="2" s="1"/>
  <c r="AS4887" i="2"/>
  <c r="AK4887" i="2"/>
  <c r="AJ4887" i="2"/>
  <c r="AF4887" i="2"/>
  <c r="AE4887" i="2"/>
  <c r="Z4887" i="2"/>
  <c r="W4887" i="2"/>
  <c r="AG4886" i="2"/>
  <c r="AF4886" i="2"/>
  <c r="AE4886" i="2"/>
  <c r="Z4886" i="2"/>
  <c r="X4886" i="2"/>
  <c r="W4886" i="2"/>
  <c r="AT4885" i="2"/>
  <c r="AS4885" i="2"/>
  <c r="AK4885" i="2"/>
  <c r="AU4885" i="2" s="1"/>
  <c r="AJ4885" i="2"/>
  <c r="AF4885" i="2"/>
  <c r="AE4885" i="2"/>
  <c r="Z4885" i="2"/>
  <c r="W4885" i="2"/>
  <c r="AU4884" i="2"/>
  <c r="AT4884" i="2"/>
  <c r="AS4884" i="2"/>
  <c r="AK4884" i="2"/>
  <c r="AJ4884" i="2"/>
  <c r="AF4884" i="2"/>
  <c r="AE4884" i="2"/>
  <c r="Z4884" i="2"/>
  <c r="W4884" i="2"/>
  <c r="AH4883" i="2"/>
  <c r="AG4883" i="2"/>
  <c r="AF4883" i="2"/>
  <c r="AE4883" i="2"/>
  <c r="Z4883" i="2"/>
  <c r="X4883" i="2"/>
  <c r="W4883" i="2"/>
  <c r="AH4882" i="2"/>
  <c r="AG4882" i="2"/>
  <c r="AF4882" i="2"/>
  <c r="AE4882" i="2"/>
  <c r="Z4882" i="2"/>
  <c r="X4882" i="2"/>
  <c r="W4882" i="2"/>
  <c r="AS4881" i="2"/>
  <c r="AK4881" i="2"/>
  <c r="AJ4881" i="2"/>
  <c r="AF4881" i="2"/>
  <c r="AE4881" i="2"/>
  <c r="Z4881" i="2"/>
  <c r="W4881" i="2"/>
  <c r="AK4880" i="2"/>
  <c r="AJ4880" i="2"/>
  <c r="AF4880" i="2"/>
  <c r="AE4880" i="2"/>
  <c r="Z4880" i="2"/>
  <c r="W4880" i="2"/>
  <c r="AS4879" i="2"/>
  <c r="AK4879" i="2"/>
  <c r="AJ4879" i="2"/>
  <c r="AF4879" i="2"/>
  <c r="AE4879" i="2"/>
  <c r="Z4879" i="2"/>
  <c r="W4879" i="2"/>
  <c r="AH4878" i="2"/>
  <c r="AG4878" i="2"/>
  <c r="AF4878" i="2"/>
  <c r="AE4878" i="2"/>
  <c r="Z4878" i="2"/>
  <c r="X4878" i="2"/>
  <c r="W4878" i="2"/>
  <c r="AS4877" i="2"/>
  <c r="AK4877" i="2"/>
  <c r="AU4877" i="2" s="1"/>
  <c r="AJ4877" i="2"/>
  <c r="AF4877" i="2"/>
  <c r="AD4877" i="2"/>
  <c r="AT4877" i="2" s="1"/>
  <c r="Z4877" i="2"/>
  <c r="W4877" i="2"/>
  <c r="AK4876" i="2"/>
  <c r="AJ4876" i="2"/>
  <c r="AF4876" i="2"/>
  <c r="AE4876" i="2"/>
  <c r="Z4876" i="2"/>
  <c r="W4876" i="2"/>
  <c r="AU4875" i="2"/>
  <c r="AT4875" i="2"/>
  <c r="AS4875" i="2"/>
  <c r="AK4875" i="2"/>
  <c r="AJ4875" i="2"/>
  <c r="AF4875" i="2"/>
  <c r="AE4875" i="2"/>
  <c r="Z4875" i="2"/>
  <c r="W4875" i="2"/>
  <c r="AS4874" i="2"/>
  <c r="AK4874" i="2"/>
  <c r="AJ4874" i="2"/>
  <c r="AF4874" i="2"/>
  <c r="AE4874" i="2"/>
  <c r="Z4874" i="2"/>
  <c r="W4874" i="2"/>
  <c r="Z4873" i="2"/>
  <c r="X4873" i="2"/>
  <c r="W4873" i="2"/>
  <c r="AH4872" i="2"/>
  <c r="AG4872" i="2"/>
  <c r="AF4872" i="2"/>
  <c r="AE4872" i="2"/>
  <c r="Z4872" i="2"/>
  <c r="X4872" i="2"/>
  <c r="W4872" i="2"/>
  <c r="AU4871" i="2"/>
  <c r="AT4871" i="2"/>
  <c r="AS4871" i="2"/>
  <c r="AK4871" i="2"/>
  <c r="AJ4871" i="2"/>
  <c r="AF4871" i="2"/>
  <c r="AE4871" i="2"/>
  <c r="Z4871" i="2"/>
  <c r="W4871" i="2"/>
  <c r="AJ4870" i="2"/>
  <c r="AF4870" i="2"/>
  <c r="AD4870" i="2"/>
  <c r="Z4870" i="2"/>
  <c r="W4870" i="2"/>
  <c r="AH4869" i="2"/>
  <c r="AG4869" i="2"/>
  <c r="AF4869" i="2"/>
  <c r="AE4869" i="2"/>
  <c r="Z4869" i="2"/>
  <c r="X4869" i="2"/>
  <c r="W4869" i="2"/>
  <c r="AH4868" i="2"/>
  <c r="AG4868" i="2"/>
  <c r="AF4868" i="2"/>
  <c r="AE4868" i="2"/>
  <c r="Z4868" i="2"/>
  <c r="X4868" i="2"/>
  <c r="W4868" i="2"/>
  <c r="AU4867" i="2"/>
  <c r="AT4867" i="2"/>
  <c r="AS4867" i="2"/>
  <c r="AK4867" i="2"/>
  <c r="AJ4867" i="2"/>
  <c r="AF4867" i="2"/>
  <c r="AE4867" i="2"/>
  <c r="Z4867" i="2"/>
  <c r="W4867" i="2"/>
  <c r="AJ4866" i="2"/>
  <c r="AF4866" i="2"/>
  <c r="AD4866" i="2"/>
  <c r="Z4866" i="2"/>
  <c r="W4866" i="2"/>
  <c r="AK4865" i="2"/>
  <c r="AJ4865" i="2"/>
  <c r="AF4865" i="2"/>
  <c r="AE4865" i="2"/>
  <c r="Z4865" i="2"/>
  <c r="W4865" i="2"/>
  <c r="AH4864" i="2"/>
  <c r="AG4864" i="2"/>
  <c r="AF4864" i="2"/>
  <c r="AE4864" i="2"/>
  <c r="Z4864" i="2"/>
  <c r="X4864" i="2"/>
  <c r="W4864" i="2"/>
  <c r="AT4863" i="2"/>
  <c r="AU4863" i="2" s="1"/>
  <c r="AS4863" i="2"/>
  <c r="AK4863" i="2"/>
  <c r="AJ4863" i="2"/>
  <c r="AF4863" i="2"/>
  <c r="AE4863" i="2"/>
  <c r="Z4863" i="2"/>
  <c r="W4863" i="2"/>
  <c r="AU4862" i="2"/>
  <c r="AT4862" i="2"/>
  <c r="AS4862" i="2"/>
  <c r="AK4862" i="2"/>
  <c r="AJ4862" i="2"/>
  <c r="AF4862" i="2"/>
  <c r="AE4862" i="2"/>
  <c r="Z4862" i="2"/>
  <c r="W4862" i="2"/>
  <c r="AS4861" i="2"/>
  <c r="AK4861" i="2"/>
  <c r="AU4861" i="2" s="1"/>
  <c r="AJ4861" i="2"/>
  <c r="AF4861" i="2"/>
  <c r="AD4861" i="2"/>
  <c r="AT4861" i="2" s="1"/>
  <c r="Z4861" i="2"/>
  <c r="W4861" i="2"/>
  <c r="Z4860" i="2"/>
  <c r="AT4859" i="2"/>
  <c r="AU4859" i="2" s="1"/>
  <c r="AS4859" i="2"/>
  <c r="AK4859" i="2"/>
  <c r="AJ4859" i="2"/>
  <c r="AF4859" i="2"/>
  <c r="AE4859" i="2"/>
  <c r="Z4859" i="2"/>
  <c r="W4859" i="2"/>
  <c r="AH4858" i="2"/>
  <c r="AG4858" i="2"/>
  <c r="AF4858" i="2"/>
  <c r="AE4858" i="2"/>
  <c r="Z4858" i="2"/>
  <c r="X4858" i="2"/>
  <c r="W4858" i="2"/>
  <c r="AT4857" i="2"/>
  <c r="AU4857" i="2" s="1"/>
  <c r="AS4857" i="2"/>
  <c r="AK4857" i="2"/>
  <c r="AJ4857" i="2"/>
  <c r="AF4857" i="2"/>
  <c r="AE4857" i="2"/>
  <c r="Z4857" i="2"/>
  <c r="W4857" i="2"/>
  <c r="AH4856" i="2"/>
  <c r="AG4856" i="2"/>
  <c r="AF4856" i="2"/>
  <c r="AE4856" i="2"/>
  <c r="Z4856" i="2"/>
  <c r="X4856" i="2"/>
  <c r="W4856" i="2"/>
  <c r="AK4855" i="2"/>
  <c r="AJ4855" i="2"/>
  <c r="AF4855" i="2"/>
  <c r="AE4855" i="2"/>
  <c r="Z4855" i="2"/>
  <c r="W4855" i="2"/>
  <c r="AH4854" i="2"/>
  <c r="AG4854" i="2"/>
  <c r="AF4854" i="2"/>
  <c r="AE4854" i="2"/>
  <c r="Z4854" i="2"/>
  <c r="X4854" i="2"/>
  <c r="W4854" i="2"/>
  <c r="AK4853" i="2"/>
  <c r="AJ4853" i="2"/>
  <c r="AF4853" i="2"/>
  <c r="AD4853" i="2"/>
  <c r="Z4853" i="2"/>
  <c r="W4853" i="2"/>
  <c r="AT4852" i="2"/>
  <c r="AS4852" i="2"/>
  <c r="AK4852" i="2"/>
  <c r="AU4852" i="2" s="1"/>
  <c r="AJ4852" i="2"/>
  <c r="AF4852" i="2"/>
  <c r="AE4852" i="2"/>
  <c r="Z4852" i="2"/>
  <c r="W4852" i="2"/>
  <c r="AU4851" i="2"/>
  <c r="AT4851" i="2"/>
  <c r="AS4851" i="2"/>
  <c r="AK4851" i="2"/>
  <c r="AJ4851" i="2"/>
  <c r="AF4851" i="2"/>
  <c r="AE4851" i="2"/>
  <c r="Z4851" i="2"/>
  <c r="W4851" i="2"/>
  <c r="AK4850" i="2"/>
  <c r="AJ4850" i="2"/>
  <c r="AF4850" i="2"/>
  <c r="AE4850" i="2"/>
  <c r="Z4850" i="2"/>
  <c r="W4850" i="2"/>
  <c r="AK4849" i="2"/>
  <c r="AJ4849" i="2"/>
  <c r="AF4849" i="2"/>
  <c r="AE4849" i="2"/>
  <c r="Z4849" i="2"/>
  <c r="W4849" i="2"/>
  <c r="AH4848" i="2"/>
  <c r="AG4848" i="2"/>
  <c r="AF4848" i="2"/>
  <c r="AE4848" i="2"/>
  <c r="Z4848" i="2"/>
  <c r="X4848" i="2"/>
  <c r="W4848" i="2"/>
  <c r="AK4847" i="2"/>
  <c r="AJ4847" i="2"/>
  <c r="AF4847" i="2"/>
  <c r="AE4847" i="2"/>
  <c r="Z4847" i="2"/>
  <c r="W4847" i="2"/>
  <c r="AS4846" i="2"/>
  <c r="AK4846" i="2"/>
  <c r="AJ4846" i="2"/>
  <c r="AF4846" i="2"/>
  <c r="AE4846" i="2"/>
  <c r="Z4846" i="2"/>
  <c r="W4846" i="2"/>
  <c r="AS4845" i="2"/>
  <c r="AK4845" i="2"/>
  <c r="AJ4845" i="2"/>
  <c r="AF4845" i="2"/>
  <c r="AE4845" i="2"/>
  <c r="Z4845" i="2"/>
  <c r="W4845" i="2"/>
  <c r="AH4844" i="2"/>
  <c r="AG4844" i="2"/>
  <c r="AF4844" i="2"/>
  <c r="AE4844" i="2"/>
  <c r="Z4844" i="2"/>
  <c r="X4844" i="2"/>
  <c r="W4844" i="2"/>
  <c r="Z4843" i="2"/>
  <c r="AT4842" i="2"/>
  <c r="AU4842" i="2" s="1"/>
  <c r="AS4842" i="2"/>
  <c r="AK4842" i="2"/>
  <c r="AJ4842" i="2"/>
  <c r="AF4842" i="2"/>
  <c r="AE4842" i="2"/>
  <c r="Z4842" i="2"/>
  <c r="W4842" i="2"/>
  <c r="AU4841" i="2"/>
  <c r="AT4841" i="2"/>
  <c r="AS4841" i="2"/>
  <c r="AK4841" i="2"/>
  <c r="AJ4841" i="2"/>
  <c r="AF4841" i="2"/>
  <c r="AD4841" i="2"/>
  <c r="Z4841" i="2"/>
  <c r="W4841" i="2"/>
  <c r="AS4840" i="2"/>
  <c r="AK4840" i="2"/>
  <c r="AJ4840" i="2"/>
  <c r="AF4840" i="2"/>
  <c r="AE4840" i="2"/>
  <c r="Z4840" i="2"/>
  <c r="W4840" i="2"/>
  <c r="Z4839" i="2"/>
  <c r="AT4838" i="2"/>
  <c r="AU4838" i="2" s="1"/>
  <c r="AS4838" i="2"/>
  <c r="AK4838" i="2"/>
  <c r="AJ4838" i="2"/>
  <c r="AF4838" i="2"/>
  <c r="AE4838" i="2"/>
  <c r="Z4838" i="2"/>
  <c r="W4838" i="2"/>
  <c r="AH4837" i="2"/>
  <c r="AG4837" i="2"/>
  <c r="AF4837" i="2"/>
  <c r="AE4837" i="2"/>
  <c r="Z4837" i="2"/>
  <c r="X4837" i="2"/>
  <c r="W4837" i="2"/>
  <c r="AH4836" i="2"/>
  <c r="AG4836" i="2"/>
  <c r="AF4836" i="2"/>
  <c r="AE4836" i="2"/>
  <c r="Z4836" i="2"/>
  <c r="X4836" i="2"/>
  <c r="W4836" i="2"/>
  <c r="AT4835" i="2"/>
  <c r="AS4835" i="2"/>
  <c r="AK4835" i="2"/>
  <c r="AJ4835" i="2"/>
  <c r="AF4835" i="2"/>
  <c r="AE4835" i="2"/>
  <c r="Z4835" i="2"/>
  <c r="W4835" i="2"/>
  <c r="Z4834" i="2"/>
  <c r="AS4833" i="2"/>
  <c r="AJ4833" i="2"/>
  <c r="AF4833" i="2"/>
  <c r="AD4833" i="2"/>
  <c r="AT4833" i="2" s="1"/>
  <c r="AU4833" i="2" s="1"/>
  <c r="Z4833" i="2"/>
  <c r="W4833" i="2"/>
  <c r="AU4832" i="2"/>
  <c r="AS4832" i="2"/>
  <c r="AT4832" i="2" s="1"/>
  <c r="AK4832" i="2"/>
  <c r="AJ4832" i="2"/>
  <c r="AF4832" i="2"/>
  <c r="AE4832" i="2"/>
  <c r="Z4832" i="2"/>
  <c r="W4832" i="2"/>
  <c r="AH4831" i="2"/>
  <c r="AG4831" i="2"/>
  <c r="AF4831" i="2"/>
  <c r="AE4831" i="2"/>
  <c r="Z4831" i="2"/>
  <c r="X4831" i="2"/>
  <c r="W4831" i="2"/>
  <c r="Z4830" i="2"/>
  <c r="AS4829" i="2"/>
  <c r="AJ4829" i="2"/>
  <c r="AF4829" i="2"/>
  <c r="AD4829" i="2"/>
  <c r="Z4829" i="2"/>
  <c r="W4829" i="2"/>
  <c r="V4829" i="2"/>
  <c r="AS4828" i="2"/>
  <c r="AK4828" i="2"/>
  <c r="AJ4828" i="2"/>
  <c r="AF4828" i="2"/>
  <c r="AD4828" i="2"/>
  <c r="AT4828" i="2" s="1"/>
  <c r="Z4828" i="2"/>
  <c r="W4828" i="2"/>
  <c r="AH4827" i="2"/>
  <c r="AG4827" i="2"/>
  <c r="AF4827" i="2"/>
  <c r="AE4827" i="2"/>
  <c r="Z4827" i="2"/>
  <c r="X4827" i="2"/>
  <c r="W4827" i="2"/>
  <c r="AT4826" i="2"/>
  <c r="AS4826" i="2"/>
  <c r="AK4826" i="2"/>
  <c r="AJ4826" i="2"/>
  <c r="AF4826" i="2"/>
  <c r="AE4826" i="2"/>
  <c r="Z4826" i="2"/>
  <c r="W4826" i="2"/>
  <c r="AU4825" i="2"/>
  <c r="AT4825" i="2"/>
  <c r="AS4825" i="2"/>
  <c r="AK4825" i="2"/>
  <c r="AJ4825" i="2"/>
  <c r="AF4825" i="2"/>
  <c r="AE4825" i="2"/>
  <c r="Z4825" i="2"/>
  <c r="W4825" i="2"/>
  <c r="Z4824" i="2"/>
  <c r="AH4823" i="2"/>
  <c r="AG4823" i="2"/>
  <c r="AF4823" i="2"/>
  <c r="AE4823" i="2"/>
  <c r="Z4823" i="2"/>
  <c r="X4823" i="2"/>
  <c r="W4823" i="2"/>
  <c r="AT4822" i="2"/>
  <c r="AS4822" i="2"/>
  <c r="AK4822" i="2"/>
  <c r="AU4822" i="2" s="1"/>
  <c r="AJ4822" i="2"/>
  <c r="AF4822" i="2"/>
  <c r="AE4822" i="2"/>
  <c r="Z4822" i="2"/>
  <c r="W4822" i="2"/>
  <c r="AH4821" i="2"/>
  <c r="AG4821" i="2"/>
  <c r="AF4821" i="2"/>
  <c r="AE4821" i="2"/>
  <c r="Z4821" i="2"/>
  <c r="X4821" i="2"/>
  <c r="W4821" i="2"/>
  <c r="AH4820" i="2"/>
  <c r="AG4820" i="2"/>
  <c r="AF4820" i="2"/>
  <c r="AE4820" i="2"/>
  <c r="Z4820" i="2"/>
  <c r="X4820" i="2"/>
  <c r="W4820" i="2"/>
  <c r="AH4819" i="2"/>
  <c r="AG4819" i="2"/>
  <c r="AF4819" i="2"/>
  <c r="AE4819" i="2"/>
  <c r="Z4819" i="2"/>
  <c r="X4819" i="2"/>
  <c r="W4819" i="2"/>
  <c r="AS4818" i="2"/>
  <c r="AK4818" i="2"/>
  <c r="AJ4818" i="2"/>
  <c r="AF4818" i="2"/>
  <c r="AE4818" i="2"/>
  <c r="Z4818" i="2"/>
  <c r="W4818" i="2"/>
  <c r="AH4817" i="2"/>
  <c r="AG4817" i="2"/>
  <c r="AF4817" i="2"/>
  <c r="AE4817" i="2"/>
  <c r="Z4817" i="2"/>
  <c r="X4817" i="2"/>
  <c r="W4817" i="2"/>
  <c r="AK4816" i="2"/>
  <c r="AJ4816" i="2"/>
  <c r="AF4816" i="2"/>
  <c r="AD4816" i="2"/>
  <c r="Z4816" i="2"/>
  <c r="V4816" i="2"/>
  <c r="W4816" i="2" s="1"/>
  <c r="AK4815" i="2"/>
  <c r="AJ4815" i="2"/>
  <c r="AF4815" i="2"/>
  <c r="AE4815" i="2"/>
  <c r="Z4815" i="2"/>
  <c r="W4815" i="2"/>
  <c r="Z4814" i="2"/>
  <c r="W4814" i="2"/>
  <c r="AG4813" i="2"/>
  <c r="AF4813" i="2"/>
  <c r="AE4813" i="2"/>
  <c r="Z4813" i="2"/>
  <c r="X4813" i="2"/>
  <c r="W4813" i="2"/>
  <c r="AT4812" i="2"/>
  <c r="AU4812" i="2" s="1"/>
  <c r="AS4812" i="2"/>
  <c r="AK4812" i="2"/>
  <c r="AJ4812" i="2"/>
  <c r="AF4812" i="2"/>
  <c r="AE4812" i="2"/>
  <c r="Z4812" i="2"/>
  <c r="W4812" i="2"/>
  <c r="AU4811" i="2"/>
  <c r="AT4811" i="2"/>
  <c r="AS4811" i="2"/>
  <c r="AK4811" i="2"/>
  <c r="AJ4811" i="2"/>
  <c r="AF4811" i="2"/>
  <c r="AE4811" i="2"/>
  <c r="Z4811" i="2"/>
  <c r="W4811" i="2"/>
  <c r="AK4810" i="2"/>
  <c r="AJ4810" i="2"/>
  <c r="AF4810" i="2"/>
  <c r="AE4810" i="2"/>
  <c r="Z4810" i="2"/>
  <c r="W4810" i="2"/>
  <c r="AK4809" i="2"/>
  <c r="AJ4809" i="2"/>
  <c r="AF4809" i="2"/>
  <c r="AE4809" i="2"/>
  <c r="Z4809" i="2"/>
  <c r="W4809" i="2"/>
  <c r="AH4808" i="2"/>
  <c r="AG4808" i="2"/>
  <c r="AF4808" i="2"/>
  <c r="AE4808" i="2"/>
  <c r="Z4808" i="2"/>
  <c r="X4808" i="2"/>
  <c r="W4808" i="2"/>
  <c r="AH4807" i="2"/>
  <c r="AG4807" i="2"/>
  <c r="AF4807" i="2"/>
  <c r="AE4807" i="2"/>
  <c r="Z4807" i="2"/>
  <c r="X4807" i="2"/>
  <c r="W4807" i="2"/>
  <c r="AH4806" i="2"/>
  <c r="AG4806" i="2"/>
  <c r="AF4806" i="2"/>
  <c r="AE4806" i="2"/>
  <c r="Z4806" i="2"/>
  <c r="X4806" i="2"/>
  <c r="W4806" i="2"/>
  <c r="AK4805" i="2"/>
  <c r="AJ4805" i="2"/>
  <c r="AF4805" i="2"/>
  <c r="AE4805" i="2"/>
  <c r="Z4805" i="2"/>
  <c r="W4805" i="2"/>
  <c r="AU4804" i="2"/>
  <c r="AT4804" i="2"/>
  <c r="AS4804" i="2"/>
  <c r="AK4804" i="2"/>
  <c r="AJ4804" i="2"/>
  <c r="AF4804" i="2"/>
  <c r="AE4804" i="2"/>
  <c r="Z4804" i="2"/>
  <c r="W4804" i="2"/>
  <c r="AS4803" i="2"/>
  <c r="AK4803" i="2"/>
  <c r="AJ4803" i="2"/>
  <c r="AF4803" i="2"/>
  <c r="AE4803" i="2"/>
  <c r="Z4803" i="2"/>
  <c r="W4803" i="2"/>
  <c r="AH4802" i="2"/>
  <c r="AG4802" i="2"/>
  <c r="AF4802" i="2"/>
  <c r="AE4802" i="2"/>
  <c r="Z4802" i="2"/>
  <c r="X4802" i="2"/>
  <c r="W4802" i="2"/>
  <c r="AH4801" i="2"/>
  <c r="AG4801" i="2"/>
  <c r="AF4801" i="2"/>
  <c r="AE4801" i="2"/>
  <c r="Z4801" i="2"/>
  <c r="X4801" i="2"/>
  <c r="W4801" i="2"/>
  <c r="AU4800" i="2"/>
  <c r="AT4800" i="2"/>
  <c r="AS4800" i="2"/>
  <c r="AK4800" i="2"/>
  <c r="AJ4800" i="2"/>
  <c r="AF4800" i="2"/>
  <c r="AE4800" i="2"/>
  <c r="Z4800" i="2"/>
  <c r="W4800" i="2"/>
  <c r="AS4799" i="2"/>
  <c r="AK4799" i="2"/>
  <c r="AU4799" i="2" s="1"/>
  <c r="AJ4799" i="2"/>
  <c r="AF4799" i="2"/>
  <c r="AD4799" i="2"/>
  <c r="AT4799" i="2" s="1"/>
  <c r="Z4799" i="2"/>
  <c r="W4799" i="2"/>
  <c r="AT4798" i="2"/>
  <c r="AS4798" i="2"/>
  <c r="AK4798" i="2"/>
  <c r="AU4798" i="2" s="1"/>
  <c r="AJ4798" i="2"/>
  <c r="AF4798" i="2"/>
  <c r="AE4798" i="2"/>
  <c r="Z4798" i="2"/>
  <c r="W4798" i="2"/>
  <c r="AU4797" i="2"/>
  <c r="AT4797" i="2"/>
  <c r="AS4797" i="2"/>
  <c r="AK4797" i="2"/>
  <c r="AJ4797" i="2"/>
  <c r="AF4797" i="2"/>
  <c r="AE4797" i="2"/>
  <c r="Z4797" i="2"/>
  <c r="W4797" i="2"/>
  <c r="AT4796" i="2"/>
  <c r="AS4796" i="2"/>
  <c r="AK4796" i="2"/>
  <c r="AU4796" i="2" s="1"/>
  <c r="AJ4796" i="2"/>
  <c r="AF4796" i="2"/>
  <c r="AE4796" i="2"/>
  <c r="Z4796" i="2"/>
  <c r="W4796" i="2"/>
  <c r="AS4795" i="2"/>
  <c r="AJ4795" i="2"/>
  <c r="AF4795" i="2"/>
  <c r="AD4795" i="2"/>
  <c r="Z4795" i="2"/>
  <c r="W4795" i="2"/>
  <c r="AH4794" i="2"/>
  <c r="AG4794" i="2"/>
  <c r="AF4794" i="2"/>
  <c r="AE4794" i="2"/>
  <c r="Z4794" i="2"/>
  <c r="X4794" i="2"/>
  <c r="W4794" i="2"/>
  <c r="AH4793" i="2"/>
  <c r="AG4793" i="2"/>
  <c r="AF4793" i="2"/>
  <c r="AE4793" i="2"/>
  <c r="Z4793" i="2"/>
  <c r="X4793" i="2"/>
  <c r="W4793" i="2"/>
  <c r="AH4792" i="2"/>
  <c r="AG4792" i="2"/>
  <c r="AF4792" i="2"/>
  <c r="AE4792" i="2"/>
  <c r="Z4792" i="2"/>
  <c r="X4792" i="2"/>
  <c r="W4792" i="2"/>
  <c r="AS4791" i="2"/>
  <c r="AK4791" i="2"/>
  <c r="AJ4791" i="2"/>
  <c r="AF4791" i="2"/>
  <c r="AE4791" i="2"/>
  <c r="Z4791" i="2"/>
  <c r="W4791" i="2"/>
  <c r="AK4790" i="2"/>
  <c r="AJ4790" i="2"/>
  <c r="AF4790" i="2"/>
  <c r="AE4790" i="2"/>
  <c r="Z4790" i="2"/>
  <c r="W4790" i="2"/>
  <c r="AS4789" i="2"/>
  <c r="AK4789" i="2"/>
  <c r="AJ4789" i="2"/>
  <c r="AF4789" i="2"/>
  <c r="AE4789" i="2"/>
  <c r="Z4789" i="2"/>
  <c r="W4789" i="2"/>
  <c r="AH4788" i="2"/>
  <c r="AG4788" i="2"/>
  <c r="AF4788" i="2"/>
  <c r="AE4788" i="2"/>
  <c r="Z4788" i="2"/>
  <c r="X4788" i="2"/>
  <c r="W4788" i="2"/>
  <c r="AS4787" i="2"/>
  <c r="AK4787" i="2"/>
  <c r="AJ4787" i="2"/>
  <c r="AF4787" i="2"/>
  <c r="AE4787" i="2"/>
  <c r="Z4787" i="2"/>
  <c r="W4787" i="2"/>
  <c r="AT4786" i="2"/>
  <c r="AS4786" i="2"/>
  <c r="AK4786" i="2"/>
  <c r="AJ4786" i="2"/>
  <c r="AF4786" i="2"/>
  <c r="AE4786" i="2"/>
  <c r="Z4786" i="2"/>
  <c r="W4786" i="2"/>
  <c r="AU4785" i="2"/>
  <c r="AT4785" i="2"/>
  <c r="AS4785" i="2"/>
  <c r="AK4785" i="2"/>
  <c r="AJ4785" i="2"/>
  <c r="AF4785" i="2"/>
  <c r="AE4785" i="2"/>
  <c r="Z4785" i="2"/>
  <c r="W4785" i="2"/>
  <c r="AH4784" i="2"/>
  <c r="AG4784" i="2"/>
  <c r="AF4784" i="2"/>
  <c r="AE4784" i="2"/>
  <c r="Z4784" i="2"/>
  <c r="X4784" i="2"/>
  <c r="W4784" i="2"/>
  <c r="AK4783" i="2"/>
  <c r="AJ4783" i="2"/>
  <c r="AF4783" i="2"/>
  <c r="AD4783" i="2"/>
  <c r="Z4783" i="2"/>
  <c r="W4783" i="2"/>
  <c r="AK4782" i="2"/>
  <c r="AJ4782" i="2"/>
  <c r="AF4782" i="2"/>
  <c r="AE4782" i="2"/>
  <c r="Z4782" i="2"/>
  <c r="W4782" i="2"/>
  <c r="AU4781" i="2"/>
  <c r="AT4781" i="2"/>
  <c r="AS4781" i="2"/>
  <c r="AK4781" i="2"/>
  <c r="AJ4781" i="2"/>
  <c r="AF4781" i="2"/>
  <c r="AE4781" i="2"/>
  <c r="Z4781" i="2"/>
  <c r="W4781" i="2"/>
  <c r="AT4780" i="2"/>
  <c r="AS4780" i="2"/>
  <c r="AK4780" i="2"/>
  <c r="AU4780" i="2" s="1"/>
  <c r="AJ4780" i="2"/>
  <c r="AF4780" i="2"/>
  <c r="AD4780" i="2"/>
  <c r="Z4780" i="2"/>
  <c r="W4780" i="2"/>
  <c r="AS4779" i="2"/>
  <c r="AK4779" i="2"/>
  <c r="AJ4779" i="2"/>
  <c r="AF4779" i="2"/>
  <c r="AD4779" i="2"/>
  <c r="AT4779" i="2" s="1"/>
  <c r="Z4779" i="2"/>
  <c r="W4779" i="2"/>
  <c r="AS4778" i="2"/>
  <c r="AK4778" i="2"/>
  <c r="AJ4778" i="2"/>
  <c r="AF4778" i="2"/>
  <c r="AE4778" i="2"/>
  <c r="Z4778" i="2"/>
  <c r="W4778" i="2"/>
  <c r="AT4777" i="2"/>
  <c r="AU4777" i="2" s="1"/>
  <c r="AS4777" i="2"/>
  <c r="AK4777" i="2"/>
  <c r="AJ4777" i="2"/>
  <c r="AF4777" i="2"/>
  <c r="AE4777" i="2"/>
  <c r="Z4777" i="2"/>
  <c r="W4777" i="2"/>
  <c r="AH4776" i="2"/>
  <c r="AG4776" i="2"/>
  <c r="AF4776" i="2"/>
  <c r="AE4776" i="2"/>
  <c r="Z4776" i="2"/>
  <c r="X4776" i="2"/>
  <c r="W4776" i="2"/>
  <c r="AG4775" i="2"/>
  <c r="AF4775" i="2"/>
  <c r="AE4775" i="2"/>
  <c r="Z4775" i="2"/>
  <c r="X4775" i="2"/>
  <c r="W4775" i="2"/>
  <c r="AH4774" i="2"/>
  <c r="AG4774" i="2"/>
  <c r="AF4774" i="2"/>
  <c r="AE4774" i="2"/>
  <c r="Z4774" i="2"/>
  <c r="X4774" i="2"/>
  <c r="W4774" i="2"/>
  <c r="AH4773" i="2"/>
  <c r="AG4773" i="2"/>
  <c r="AF4773" i="2"/>
  <c r="AD4773" i="2"/>
  <c r="Z4773" i="2"/>
  <c r="X4773" i="2"/>
  <c r="W4773" i="2"/>
  <c r="AT4772" i="2"/>
  <c r="AU4772" i="2" s="1"/>
  <c r="AS4772" i="2"/>
  <c r="AK4772" i="2"/>
  <c r="AJ4772" i="2"/>
  <c r="AF4772" i="2"/>
  <c r="AD4772" i="2"/>
  <c r="Z4772" i="2"/>
  <c r="W4772" i="2"/>
  <c r="AU4771" i="2"/>
  <c r="AT4771" i="2"/>
  <c r="AS4771" i="2"/>
  <c r="AK4771" i="2"/>
  <c r="AJ4771" i="2"/>
  <c r="AF4771" i="2"/>
  <c r="AD4771" i="2"/>
  <c r="Z4771" i="2"/>
  <c r="W4771" i="2"/>
  <c r="AH4770" i="2"/>
  <c r="AG4770" i="2"/>
  <c r="AF4770" i="2"/>
  <c r="AE4770" i="2"/>
  <c r="Z4770" i="2"/>
  <c r="X4770" i="2"/>
  <c r="W4770" i="2"/>
  <c r="AU4769" i="2"/>
  <c r="AT4769" i="2"/>
  <c r="AS4769" i="2"/>
  <c r="AK4769" i="2"/>
  <c r="AJ4769" i="2"/>
  <c r="AF4769" i="2"/>
  <c r="AD4769" i="2"/>
  <c r="Z4769" i="2"/>
  <c r="W4769" i="2"/>
  <c r="AS4768" i="2"/>
  <c r="AK4768" i="2"/>
  <c r="AJ4768" i="2"/>
  <c r="AF4768" i="2"/>
  <c r="AE4768" i="2"/>
  <c r="Z4768" i="2"/>
  <c r="W4768" i="2"/>
  <c r="AT4767" i="2"/>
  <c r="AS4767" i="2"/>
  <c r="AK4767" i="2"/>
  <c r="AU4767" i="2" s="1"/>
  <c r="AJ4767" i="2"/>
  <c r="AF4767" i="2"/>
  <c r="AD4767" i="2"/>
  <c r="Z4767" i="2"/>
  <c r="W4767" i="2"/>
  <c r="AH4766" i="2"/>
  <c r="AG4766" i="2"/>
  <c r="AF4766" i="2"/>
  <c r="AE4766" i="2"/>
  <c r="Z4766" i="2"/>
  <c r="X4766" i="2"/>
  <c r="W4766" i="2"/>
  <c r="AS4765" i="2"/>
  <c r="AK4765" i="2"/>
  <c r="AJ4765" i="2"/>
  <c r="AF4765" i="2"/>
  <c r="AD4765" i="2"/>
  <c r="AT4765" i="2" s="1"/>
  <c r="Z4765" i="2"/>
  <c r="W4765" i="2"/>
  <c r="AT4764" i="2"/>
  <c r="AU4764" i="2" s="1"/>
  <c r="AS4764" i="2"/>
  <c r="AK4764" i="2"/>
  <c r="AJ4764" i="2"/>
  <c r="AF4764" i="2"/>
  <c r="AD4764" i="2"/>
  <c r="Z4764" i="2"/>
  <c r="W4764" i="2"/>
  <c r="AH4763" i="2"/>
  <c r="AG4763" i="2"/>
  <c r="AF4763" i="2"/>
  <c r="AE4763" i="2"/>
  <c r="Z4763" i="2"/>
  <c r="X4763" i="2"/>
  <c r="W4763" i="2"/>
  <c r="AK4762" i="2"/>
  <c r="AJ4762" i="2"/>
  <c r="AF4762" i="2"/>
  <c r="AD4762" i="2"/>
  <c r="Z4762" i="2"/>
  <c r="W4762" i="2"/>
  <c r="AS4761" i="2"/>
  <c r="AK4761" i="2"/>
  <c r="AU4761" i="2" s="1"/>
  <c r="AJ4761" i="2"/>
  <c r="AF4761" i="2"/>
  <c r="AD4761" i="2"/>
  <c r="AT4761" i="2" s="1"/>
  <c r="Z4761" i="2"/>
  <c r="W4761" i="2"/>
  <c r="AT4760" i="2"/>
  <c r="AS4760" i="2"/>
  <c r="AK4760" i="2"/>
  <c r="AJ4760" i="2"/>
  <c r="AF4760" i="2"/>
  <c r="AD4760" i="2"/>
  <c r="Z4760" i="2"/>
  <c r="W4760" i="2"/>
  <c r="AU4759" i="2"/>
  <c r="AT4759" i="2"/>
  <c r="AS4759" i="2"/>
  <c r="AK4759" i="2"/>
  <c r="AJ4759" i="2"/>
  <c r="AF4759" i="2"/>
  <c r="AD4759" i="2"/>
  <c r="Z4759" i="2"/>
  <c r="W4759" i="2"/>
  <c r="AT4758" i="2"/>
  <c r="AS4758" i="2"/>
  <c r="AK4758" i="2"/>
  <c r="AU4758" i="2" s="1"/>
  <c r="AJ4758" i="2"/>
  <c r="AF4758" i="2"/>
  <c r="AD4758" i="2"/>
  <c r="Z4758" i="2"/>
  <c r="W4758" i="2"/>
  <c r="AH4757" i="2"/>
  <c r="AG4757" i="2"/>
  <c r="AF4757" i="2"/>
  <c r="AD4757" i="2"/>
  <c r="Z4757" i="2"/>
  <c r="X4757" i="2"/>
  <c r="W4757" i="2"/>
  <c r="Z4756" i="2"/>
  <c r="W4756" i="2"/>
  <c r="V4756" i="2"/>
  <c r="AU4755" i="2"/>
  <c r="AT4755" i="2"/>
  <c r="AS4755" i="2"/>
  <c r="AK4755" i="2"/>
  <c r="AJ4755" i="2"/>
  <c r="AF4755" i="2"/>
  <c r="AD4755" i="2"/>
  <c r="Z4755" i="2"/>
  <c r="W4755" i="2"/>
  <c r="AH4754" i="2"/>
  <c r="AG4754" i="2"/>
  <c r="AF4754" i="2"/>
  <c r="AD4754" i="2"/>
  <c r="Z4754" i="2"/>
  <c r="X4754" i="2"/>
  <c r="W4754" i="2"/>
  <c r="AH4753" i="2"/>
  <c r="AG4753" i="2"/>
  <c r="AF4753" i="2"/>
  <c r="AD4753" i="2"/>
  <c r="Z4753" i="2"/>
  <c r="X4753" i="2"/>
  <c r="W4753" i="2"/>
  <c r="AS4752" i="2"/>
  <c r="AK4752" i="2"/>
  <c r="AJ4752" i="2"/>
  <c r="AF4752" i="2"/>
  <c r="AE4752" i="2"/>
  <c r="Z4752" i="2"/>
  <c r="W4752" i="2"/>
  <c r="AT4751" i="2"/>
  <c r="AU4751" i="2" s="1"/>
  <c r="AS4751" i="2"/>
  <c r="AK4751" i="2"/>
  <c r="AJ4751" i="2"/>
  <c r="AF4751" i="2"/>
  <c r="AE4751" i="2"/>
  <c r="Z4751" i="2"/>
  <c r="W4751" i="2"/>
  <c r="AU4750" i="2"/>
  <c r="AT4750" i="2"/>
  <c r="AS4750" i="2"/>
  <c r="AK4750" i="2"/>
  <c r="AJ4750" i="2"/>
  <c r="AF4750" i="2"/>
  <c r="AD4750" i="2"/>
  <c r="Z4750" i="2"/>
  <c r="W4750" i="2"/>
  <c r="AH4749" i="2"/>
  <c r="AG4749" i="2"/>
  <c r="AF4749" i="2"/>
  <c r="AD4749" i="2"/>
  <c r="Z4749" i="2"/>
  <c r="X4749" i="2"/>
  <c r="W4749" i="2"/>
  <c r="AH4748" i="2"/>
  <c r="AG4748" i="2"/>
  <c r="AF4748" i="2"/>
  <c r="AE4748" i="2"/>
  <c r="Z4748" i="2"/>
  <c r="X4748" i="2"/>
  <c r="W4748" i="2"/>
  <c r="AH4747" i="2"/>
  <c r="AG4747" i="2"/>
  <c r="AF4747" i="2"/>
  <c r="AD4747" i="2"/>
  <c r="Z4747" i="2"/>
  <c r="X4747" i="2"/>
  <c r="W4747" i="2"/>
  <c r="AH4746" i="2"/>
  <c r="AG4746" i="2"/>
  <c r="AF4746" i="2"/>
  <c r="AE4746" i="2"/>
  <c r="Z4746" i="2"/>
  <c r="X4746" i="2"/>
  <c r="W4746" i="2"/>
  <c r="AH4745" i="2"/>
  <c r="AG4745" i="2"/>
  <c r="AF4745" i="2"/>
  <c r="AE4745" i="2"/>
  <c r="Z4745" i="2"/>
  <c r="X4745" i="2"/>
  <c r="W4745" i="2"/>
  <c r="AU4744" i="2"/>
  <c r="AT4744" i="2"/>
  <c r="AS4744" i="2"/>
  <c r="AK4744" i="2"/>
  <c r="AJ4744" i="2"/>
  <c r="AF4744" i="2"/>
  <c r="AD4744" i="2"/>
  <c r="Z4744" i="2"/>
  <c r="W4744" i="2"/>
  <c r="V4744" i="2"/>
  <c r="AT4743" i="2"/>
  <c r="AS4743" i="2"/>
  <c r="AK4743" i="2"/>
  <c r="AJ4743" i="2"/>
  <c r="AF4743" i="2"/>
  <c r="AD4743" i="2"/>
  <c r="Z4743" i="2"/>
  <c r="V4743" i="2"/>
  <c r="W4743" i="2" s="1"/>
  <c r="AU4742" i="2"/>
  <c r="AT4742" i="2"/>
  <c r="AS4742" i="2"/>
  <c r="AK4742" i="2"/>
  <c r="AJ4742" i="2"/>
  <c r="AF4742" i="2"/>
  <c r="AE4742" i="2"/>
  <c r="Z4742" i="2"/>
  <c r="W4742" i="2"/>
  <c r="AS4741" i="2"/>
  <c r="AK4741" i="2"/>
  <c r="AJ4741" i="2"/>
  <c r="AF4741" i="2"/>
  <c r="AE4741" i="2"/>
  <c r="Z4741" i="2"/>
  <c r="W4741" i="2"/>
  <c r="AT4740" i="2"/>
  <c r="AS4740" i="2"/>
  <c r="AK4740" i="2"/>
  <c r="AJ4740" i="2"/>
  <c r="AF4740" i="2"/>
  <c r="AD4740" i="2"/>
  <c r="Z4740" i="2"/>
  <c r="W4740" i="2"/>
  <c r="AH4739" i="2"/>
  <c r="AG4739" i="2"/>
  <c r="AF4739" i="2"/>
  <c r="AE4739" i="2"/>
  <c r="Z4739" i="2"/>
  <c r="X4739" i="2"/>
  <c r="W4739" i="2"/>
  <c r="AS4738" i="2"/>
  <c r="AK4738" i="2"/>
  <c r="AJ4738" i="2"/>
  <c r="AF4738" i="2"/>
  <c r="AD4738" i="2"/>
  <c r="AT4738" i="2" s="1"/>
  <c r="Z4738" i="2"/>
  <c r="W4738" i="2"/>
  <c r="AT4737" i="2"/>
  <c r="AU4737" i="2" s="1"/>
  <c r="AS4737" i="2"/>
  <c r="AK4737" i="2"/>
  <c r="AJ4737" i="2"/>
  <c r="AF4737" i="2"/>
  <c r="AD4737" i="2"/>
  <c r="Z4737" i="2"/>
  <c r="W4737" i="2"/>
  <c r="AU4736" i="2"/>
  <c r="AT4736" i="2"/>
  <c r="AS4736" i="2"/>
  <c r="AK4736" i="2"/>
  <c r="AJ4736" i="2"/>
  <c r="AF4736" i="2"/>
  <c r="AE4736" i="2"/>
  <c r="Z4736" i="2"/>
  <c r="W4736" i="2"/>
  <c r="AS4735" i="2"/>
  <c r="AK4735" i="2"/>
  <c r="AU4735" i="2" s="1"/>
  <c r="AJ4735" i="2"/>
  <c r="AF4735" i="2"/>
  <c r="AD4735" i="2"/>
  <c r="AT4735" i="2" s="1"/>
  <c r="Z4735" i="2"/>
  <c r="W4735" i="2"/>
  <c r="AT4734" i="2"/>
  <c r="AS4734" i="2"/>
  <c r="AK4734" i="2"/>
  <c r="AU4734" i="2" s="1"/>
  <c r="AJ4734" i="2"/>
  <c r="AF4734" i="2"/>
  <c r="AE4734" i="2"/>
  <c r="Z4734" i="2"/>
  <c r="W4734" i="2"/>
  <c r="AU4733" i="2"/>
  <c r="AT4733" i="2"/>
  <c r="AS4733" i="2"/>
  <c r="AK4733" i="2"/>
  <c r="AJ4733" i="2"/>
  <c r="AF4733" i="2"/>
  <c r="AE4733" i="2"/>
  <c r="Z4733" i="2"/>
  <c r="W4733" i="2"/>
  <c r="AH4732" i="2"/>
  <c r="AG4732" i="2"/>
  <c r="AF4732" i="2"/>
  <c r="AE4732" i="2"/>
  <c r="Z4732" i="2"/>
  <c r="X4732" i="2"/>
  <c r="W4732" i="2"/>
  <c r="AH4731" i="2"/>
  <c r="AG4731" i="2"/>
  <c r="AF4731" i="2"/>
  <c r="AE4731" i="2"/>
  <c r="Z4731" i="2"/>
  <c r="X4731" i="2"/>
  <c r="W4731" i="2"/>
  <c r="AK4730" i="2"/>
  <c r="AJ4730" i="2"/>
  <c r="AF4730" i="2"/>
  <c r="AE4730" i="2"/>
  <c r="Z4730" i="2"/>
  <c r="W4730" i="2"/>
  <c r="AK4729" i="2"/>
  <c r="AJ4729" i="2"/>
  <c r="AF4729" i="2"/>
  <c r="AD4729" i="2"/>
  <c r="Z4729" i="2"/>
  <c r="W4729" i="2"/>
  <c r="AK4728" i="2"/>
  <c r="AJ4728" i="2"/>
  <c r="AF4728" i="2"/>
  <c r="AE4728" i="2"/>
  <c r="Z4728" i="2"/>
  <c r="W4728" i="2"/>
  <c r="AT4727" i="2"/>
  <c r="AS4727" i="2"/>
  <c r="AK4727" i="2"/>
  <c r="AU4727" i="2" s="1"/>
  <c r="AJ4727" i="2"/>
  <c r="AF4727" i="2"/>
  <c r="AE4727" i="2"/>
  <c r="Z4727" i="2"/>
  <c r="W4727" i="2"/>
  <c r="AS4726" i="2"/>
  <c r="AK4726" i="2"/>
  <c r="AJ4726" i="2"/>
  <c r="AF4726" i="2"/>
  <c r="AD4726" i="2"/>
  <c r="AT4726" i="2" s="1"/>
  <c r="Z4726" i="2"/>
  <c r="W4726" i="2"/>
  <c r="AS4725" i="2"/>
  <c r="AJ4725" i="2"/>
  <c r="AF4725" i="2"/>
  <c r="AD4725" i="2"/>
  <c r="AT4725" i="2" s="1"/>
  <c r="AU4725" i="2" s="1"/>
  <c r="Z4725" i="2"/>
  <c r="W4725" i="2"/>
  <c r="Z4724" i="2"/>
  <c r="AT4723" i="2"/>
  <c r="AU4723" i="2" s="1"/>
  <c r="AS4723" i="2"/>
  <c r="AK4723" i="2"/>
  <c r="AJ4723" i="2"/>
  <c r="AF4723" i="2"/>
  <c r="AE4723" i="2"/>
  <c r="Z4723" i="2"/>
  <c r="W4723" i="2"/>
  <c r="AU4722" i="2"/>
  <c r="AT4722" i="2"/>
  <c r="AS4722" i="2"/>
  <c r="AK4722" i="2"/>
  <c r="AJ4722" i="2"/>
  <c r="AF4722" i="2"/>
  <c r="AE4722" i="2"/>
  <c r="Z4722" i="2"/>
  <c r="W4722" i="2"/>
  <c r="AH4721" i="2"/>
  <c r="AG4721" i="2"/>
  <c r="AF4721" i="2"/>
  <c r="AE4721" i="2"/>
  <c r="Z4721" i="2"/>
  <c r="X4721" i="2"/>
  <c r="W4721" i="2"/>
  <c r="AH4720" i="2"/>
  <c r="AG4720" i="2"/>
  <c r="AF4720" i="2"/>
  <c r="AE4720" i="2"/>
  <c r="Z4720" i="2"/>
  <c r="X4720" i="2"/>
  <c r="W4720" i="2"/>
  <c r="AH4719" i="2"/>
  <c r="AG4719" i="2"/>
  <c r="AF4719" i="2"/>
  <c r="AE4719" i="2"/>
  <c r="Z4719" i="2"/>
  <c r="X4719" i="2"/>
  <c r="W4719" i="2"/>
  <c r="AT4718" i="2"/>
  <c r="AS4718" i="2"/>
  <c r="AK4718" i="2"/>
  <c r="AU4718" i="2" s="1"/>
  <c r="AJ4718" i="2"/>
  <c r="AF4718" i="2"/>
  <c r="AD4718" i="2"/>
  <c r="Z4718" i="2"/>
  <c r="W4718" i="2"/>
  <c r="AU4717" i="2"/>
  <c r="AT4717" i="2"/>
  <c r="AS4717" i="2"/>
  <c r="AK4717" i="2"/>
  <c r="AJ4717" i="2"/>
  <c r="AF4717" i="2"/>
  <c r="AD4717" i="2"/>
  <c r="Z4717" i="2"/>
  <c r="W4717" i="2"/>
  <c r="AT4716" i="2"/>
  <c r="AS4716" i="2"/>
  <c r="AK4716" i="2"/>
  <c r="AU4716" i="2" s="1"/>
  <c r="AJ4716" i="2"/>
  <c r="AF4716" i="2"/>
  <c r="AD4716" i="2"/>
  <c r="Z4716" i="2"/>
  <c r="W4716" i="2"/>
  <c r="AH4715" i="2"/>
  <c r="AG4715" i="2"/>
  <c r="AF4715" i="2"/>
  <c r="AD4715" i="2"/>
  <c r="Z4715" i="2"/>
  <c r="X4715" i="2"/>
  <c r="W4715" i="2"/>
  <c r="AT4714" i="2"/>
  <c r="AS4714" i="2"/>
  <c r="AK4714" i="2"/>
  <c r="AU4714" i="2" s="1"/>
  <c r="AJ4714" i="2"/>
  <c r="AF4714" i="2"/>
  <c r="AD4714" i="2"/>
  <c r="Z4714" i="2"/>
  <c r="W4714" i="2"/>
  <c r="AH4713" i="2"/>
  <c r="AG4713" i="2"/>
  <c r="AF4713" i="2"/>
  <c r="AE4713" i="2"/>
  <c r="Z4713" i="2"/>
  <c r="X4713" i="2"/>
  <c r="W4713" i="2"/>
  <c r="AH4712" i="2"/>
  <c r="AG4712" i="2"/>
  <c r="AF4712" i="2"/>
  <c r="AE4712" i="2"/>
  <c r="Z4712" i="2"/>
  <c r="X4712" i="2"/>
  <c r="W4712" i="2"/>
  <c r="AH4711" i="2"/>
  <c r="AG4711" i="2"/>
  <c r="AF4711" i="2"/>
  <c r="AE4711" i="2"/>
  <c r="Z4711" i="2"/>
  <c r="X4711" i="2"/>
  <c r="W4711" i="2"/>
  <c r="AS4710" i="2"/>
  <c r="AK4710" i="2"/>
  <c r="AJ4710" i="2"/>
  <c r="AF4710" i="2"/>
  <c r="AD4710" i="2"/>
  <c r="AT4710" i="2" s="1"/>
  <c r="Z4710" i="2"/>
  <c r="W4710" i="2"/>
  <c r="AT4709" i="2"/>
  <c r="AU4709" i="2" s="1"/>
  <c r="AS4709" i="2"/>
  <c r="AK4709" i="2"/>
  <c r="AJ4709" i="2"/>
  <c r="AF4709" i="2"/>
  <c r="AE4709" i="2"/>
  <c r="Z4709" i="2"/>
  <c r="W4709" i="2"/>
  <c r="AU4708" i="2"/>
  <c r="AT4708" i="2"/>
  <c r="AS4708" i="2"/>
  <c r="AK4708" i="2"/>
  <c r="AJ4708" i="2"/>
  <c r="AF4708" i="2"/>
  <c r="AD4708" i="2"/>
  <c r="Z4708" i="2"/>
  <c r="W4708" i="2"/>
  <c r="AS4707" i="2"/>
  <c r="AK4707" i="2"/>
  <c r="AU4707" i="2" s="1"/>
  <c r="AJ4707" i="2"/>
  <c r="AF4707" i="2"/>
  <c r="AD4707" i="2"/>
  <c r="AT4707" i="2" s="1"/>
  <c r="Z4707" i="2"/>
  <c r="W4707" i="2"/>
  <c r="AT4706" i="2"/>
  <c r="AS4706" i="2"/>
  <c r="AK4706" i="2"/>
  <c r="AU4706" i="2" s="1"/>
  <c r="AJ4706" i="2"/>
  <c r="AF4706" i="2"/>
  <c r="AD4706" i="2"/>
  <c r="Z4706" i="2"/>
  <c r="W4706" i="2"/>
  <c r="AU4705" i="2"/>
  <c r="AT4705" i="2"/>
  <c r="AS4705" i="2"/>
  <c r="AK4705" i="2"/>
  <c r="AJ4705" i="2"/>
  <c r="AF4705" i="2"/>
  <c r="AD4705" i="2"/>
  <c r="Z4705" i="2"/>
  <c r="W4705" i="2"/>
  <c r="AH4704" i="2"/>
  <c r="AG4704" i="2"/>
  <c r="AF4704" i="2"/>
  <c r="AE4704" i="2"/>
  <c r="Z4704" i="2"/>
  <c r="X4704" i="2"/>
  <c r="W4704" i="2"/>
  <c r="AU4703" i="2"/>
  <c r="AT4703" i="2"/>
  <c r="AS4703" i="2"/>
  <c r="AK4703" i="2"/>
  <c r="AJ4703" i="2"/>
  <c r="AF4703" i="2"/>
  <c r="AD4703" i="2"/>
  <c r="Z4703" i="2"/>
  <c r="W4703" i="2"/>
  <c r="AH4702" i="2"/>
  <c r="AG4702" i="2"/>
  <c r="AF4702" i="2"/>
  <c r="AD4702" i="2"/>
  <c r="Z4702" i="2"/>
  <c r="X4702" i="2"/>
  <c r="W4702" i="2"/>
  <c r="AK4701" i="2"/>
  <c r="AJ4701" i="2"/>
  <c r="AF4701" i="2"/>
  <c r="AD4701" i="2"/>
  <c r="Z4701" i="2"/>
  <c r="W4701" i="2"/>
  <c r="AG4700" i="2"/>
  <c r="AF4700" i="2"/>
  <c r="AE4700" i="2"/>
  <c r="Z4700" i="2"/>
  <c r="X4700" i="2"/>
  <c r="W4700" i="2"/>
  <c r="AU4699" i="2"/>
  <c r="AT4699" i="2"/>
  <c r="AS4699" i="2"/>
  <c r="AK4699" i="2"/>
  <c r="AJ4699" i="2"/>
  <c r="AF4699" i="2"/>
  <c r="AD4699" i="2"/>
  <c r="Z4699" i="2"/>
  <c r="W4699" i="2"/>
  <c r="AH4698" i="2"/>
  <c r="AG4698" i="2"/>
  <c r="AF4698" i="2"/>
  <c r="AE4698" i="2"/>
  <c r="Z4698" i="2"/>
  <c r="X4698" i="2"/>
  <c r="W4698" i="2"/>
  <c r="AH4697" i="2"/>
  <c r="AG4697" i="2"/>
  <c r="AF4697" i="2"/>
  <c r="AE4697" i="2"/>
  <c r="Z4697" i="2"/>
  <c r="X4697" i="2"/>
  <c r="W4697" i="2"/>
  <c r="AG4696" i="2"/>
  <c r="AF4696" i="2"/>
  <c r="AD4696" i="2"/>
  <c r="Z4696" i="2"/>
  <c r="X4696" i="2"/>
  <c r="W4696" i="2"/>
  <c r="AH4695" i="2"/>
  <c r="AG4695" i="2"/>
  <c r="AF4695" i="2"/>
  <c r="AE4695" i="2"/>
  <c r="Z4695" i="2"/>
  <c r="X4695" i="2"/>
  <c r="W4695" i="2"/>
  <c r="AH4694" i="2"/>
  <c r="AG4694" i="2"/>
  <c r="AF4694" i="2"/>
  <c r="AD4694" i="2"/>
  <c r="Z4694" i="2"/>
  <c r="X4694" i="2"/>
  <c r="W4694" i="2"/>
  <c r="AH4693" i="2"/>
  <c r="AG4693" i="2"/>
  <c r="AF4693" i="2"/>
  <c r="AE4693" i="2"/>
  <c r="Z4693" i="2"/>
  <c r="X4693" i="2"/>
  <c r="W4693" i="2"/>
  <c r="AS4692" i="2"/>
  <c r="AK4692" i="2"/>
  <c r="AJ4692" i="2"/>
  <c r="AF4692" i="2"/>
  <c r="AE4692" i="2"/>
  <c r="Z4692" i="2"/>
  <c r="W4692" i="2"/>
  <c r="AH4691" i="2"/>
  <c r="AG4691" i="2"/>
  <c r="AF4691" i="2"/>
  <c r="AE4691" i="2"/>
  <c r="Z4691" i="2"/>
  <c r="X4691" i="2"/>
  <c r="W4691" i="2"/>
  <c r="AK4690" i="2"/>
  <c r="AJ4690" i="2"/>
  <c r="AF4690" i="2"/>
  <c r="AD4690" i="2"/>
  <c r="Z4690" i="2"/>
  <c r="W4690" i="2"/>
  <c r="AH4689" i="2"/>
  <c r="AG4689" i="2"/>
  <c r="AF4689" i="2"/>
  <c r="AD4689" i="2"/>
  <c r="Z4689" i="2"/>
  <c r="X4689" i="2"/>
  <c r="W4689" i="2"/>
  <c r="AH4688" i="2"/>
  <c r="AG4688" i="2"/>
  <c r="AF4688" i="2"/>
  <c r="AE4688" i="2"/>
  <c r="Z4688" i="2"/>
  <c r="X4688" i="2"/>
  <c r="W4688" i="2"/>
  <c r="AK4687" i="2"/>
  <c r="AJ4687" i="2"/>
  <c r="AF4687" i="2"/>
  <c r="AE4687" i="2"/>
  <c r="Z4687" i="2"/>
  <c r="W4687" i="2"/>
  <c r="AU4686" i="2"/>
  <c r="AT4686" i="2"/>
  <c r="AS4686" i="2"/>
  <c r="AK4686" i="2"/>
  <c r="AJ4686" i="2"/>
  <c r="AF4686" i="2"/>
  <c r="AD4686" i="2"/>
  <c r="Z4686" i="2"/>
  <c r="W4686" i="2"/>
  <c r="AT4685" i="2"/>
  <c r="AS4685" i="2"/>
  <c r="AK4685" i="2"/>
  <c r="AU4685" i="2" s="1"/>
  <c r="AJ4685" i="2"/>
  <c r="AF4685" i="2"/>
  <c r="AD4685" i="2"/>
  <c r="Z4685" i="2"/>
  <c r="W4685" i="2"/>
  <c r="AS4684" i="2"/>
  <c r="AK4684" i="2"/>
  <c r="AJ4684" i="2"/>
  <c r="AF4684" i="2"/>
  <c r="AD4684" i="2"/>
  <c r="AT4684" i="2" s="1"/>
  <c r="Z4684" i="2"/>
  <c r="W4684" i="2"/>
  <c r="AK4683" i="2"/>
  <c r="AJ4683" i="2"/>
  <c r="AF4683" i="2"/>
  <c r="AD4683" i="2"/>
  <c r="Z4683" i="2"/>
  <c r="W4683" i="2"/>
  <c r="AH4682" i="2"/>
  <c r="AG4682" i="2"/>
  <c r="AF4682" i="2"/>
  <c r="AE4682" i="2"/>
  <c r="Z4682" i="2"/>
  <c r="X4682" i="2"/>
  <c r="W4682" i="2"/>
  <c r="AH4681" i="2"/>
  <c r="AG4681" i="2"/>
  <c r="AF4681" i="2"/>
  <c r="AD4681" i="2"/>
  <c r="Z4681" i="2"/>
  <c r="X4681" i="2"/>
  <c r="W4681" i="2"/>
  <c r="AS4680" i="2"/>
  <c r="AK4680" i="2"/>
  <c r="AJ4680" i="2"/>
  <c r="AF4680" i="2"/>
  <c r="AD4680" i="2"/>
  <c r="AT4680" i="2" s="1"/>
  <c r="Z4680" i="2"/>
  <c r="W4680" i="2"/>
  <c r="AT4679" i="2"/>
  <c r="AU4679" i="2" s="1"/>
  <c r="AS4679" i="2"/>
  <c r="AK4679" i="2"/>
  <c r="AJ4679" i="2"/>
  <c r="AF4679" i="2"/>
  <c r="AE4679" i="2"/>
  <c r="Z4679" i="2"/>
  <c r="W4679" i="2"/>
  <c r="AU4678" i="2"/>
  <c r="AT4678" i="2"/>
  <c r="AS4678" i="2"/>
  <c r="AK4678" i="2"/>
  <c r="AJ4678" i="2"/>
  <c r="AF4678" i="2"/>
  <c r="AD4678" i="2"/>
  <c r="Z4678" i="2"/>
  <c r="W4678" i="2"/>
  <c r="AH4677" i="2"/>
  <c r="AG4677" i="2"/>
  <c r="AF4677" i="2"/>
  <c r="AE4677" i="2"/>
  <c r="Z4677" i="2"/>
  <c r="X4677" i="2"/>
  <c r="W4677" i="2"/>
  <c r="AU4676" i="2"/>
  <c r="AT4676" i="2"/>
  <c r="AS4676" i="2"/>
  <c r="AK4676" i="2"/>
  <c r="AJ4676" i="2"/>
  <c r="AF4676" i="2"/>
  <c r="AE4676" i="2"/>
  <c r="Z4676" i="2"/>
  <c r="W4676" i="2"/>
  <c r="AS4675" i="2"/>
  <c r="AK4675" i="2"/>
  <c r="AU4675" i="2" s="1"/>
  <c r="AJ4675" i="2"/>
  <c r="AF4675" i="2"/>
  <c r="AD4675" i="2"/>
  <c r="AT4675" i="2" s="1"/>
  <c r="Z4675" i="2"/>
  <c r="W4675" i="2"/>
  <c r="AT4674" i="2"/>
  <c r="AS4674" i="2"/>
  <c r="AK4674" i="2"/>
  <c r="AJ4674" i="2"/>
  <c r="AF4674" i="2"/>
  <c r="AD4674" i="2"/>
  <c r="Z4674" i="2"/>
  <c r="W4674" i="2"/>
  <c r="AH4673" i="2"/>
  <c r="AG4673" i="2"/>
  <c r="AF4673" i="2"/>
  <c r="AD4673" i="2"/>
  <c r="Z4673" i="2"/>
  <c r="X4673" i="2"/>
  <c r="W4673" i="2"/>
  <c r="AS4672" i="2"/>
  <c r="AK4672" i="2"/>
  <c r="AJ4672" i="2"/>
  <c r="AF4672" i="2"/>
  <c r="AD4672" i="2"/>
  <c r="AT4672" i="2" s="1"/>
  <c r="Z4672" i="2"/>
  <c r="W4672" i="2"/>
  <c r="AK4671" i="2"/>
  <c r="AJ4671" i="2"/>
  <c r="AF4671" i="2"/>
  <c r="AE4671" i="2"/>
  <c r="Z4671" i="2"/>
  <c r="W4671" i="2"/>
  <c r="AK4670" i="2"/>
  <c r="AJ4670" i="2"/>
  <c r="AF4670" i="2"/>
  <c r="AE4670" i="2"/>
  <c r="Z4670" i="2"/>
  <c r="W4670" i="2"/>
  <c r="AT4669" i="2"/>
  <c r="AU4669" i="2" s="1"/>
  <c r="AS4669" i="2"/>
  <c r="AK4669" i="2"/>
  <c r="AJ4669" i="2"/>
  <c r="AF4669" i="2"/>
  <c r="AD4669" i="2"/>
  <c r="Z4669" i="2"/>
  <c r="W4669" i="2"/>
  <c r="AU4668" i="2"/>
  <c r="AT4668" i="2"/>
  <c r="AS4668" i="2"/>
  <c r="AK4668" i="2"/>
  <c r="AJ4668" i="2"/>
  <c r="AF4668" i="2"/>
  <c r="AE4668" i="2"/>
  <c r="Z4668" i="2"/>
  <c r="W4668" i="2"/>
  <c r="AS4667" i="2"/>
  <c r="AK4667" i="2"/>
  <c r="AJ4667" i="2"/>
  <c r="AF4667" i="2"/>
  <c r="AE4667" i="2"/>
  <c r="Z4667" i="2"/>
  <c r="W4667" i="2"/>
  <c r="AH4666" i="2"/>
  <c r="AG4666" i="2"/>
  <c r="AF4666" i="2"/>
  <c r="AE4666" i="2"/>
  <c r="Z4666" i="2"/>
  <c r="X4666" i="2"/>
  <c r="W4666" i="2"/>
  <c r="AH4665" i="2"/>
  <c r="AG4665" i="2"/>
  <c r="AF4665" i="2"/>
  <c r="AE4665" i="2"/>
  <c r="Z4665" i="2"/>
  <c r="X4665" i="2"/>
  <c r="W4665" i="2"/>
  <c r="AU4664" i="2"/>
  <c r="AT4664" i="2"/>
  <c r="AS4664" i="2"/>
  <c r="AK4664" i="2"/>
  <c r="AJ4664" i="2"/>
  <c r="AF4664" i="2"/>
  <c r="AE4664" i="2"/>
  <c r="Z4664" i="2"/>
  <c r="W4664" i="2"/>
  <c r="AH4663" i="2"/>
  <c r="AG4663" i="2"/>
  <c r="AF4663" i="2"/>
  <c r="AE4663" i="2"/>
  <c r="Z4663" i="2"/>
  <c r="X4663" i="2"/>
  <c r="W4663" i="2"/>
  <c r="AH4662" i="2"/>
  <c r="AG4662" i="2"/>
  <c r="AF4662" i="2"/>
  <c r="AE4662" i="2"/>
  <c r="Z4662" i="2"/>
  <c r="X4662" i="2"/>
  <c r="W4662" i="2"/>
  <c r="AT4661" i="2"/>
  <c r="AU4661" i="2" s="1"/>
  <c r="AS4661" i="2"/>
  <c r="AK4661" i="2"/>
  <c r="AJ4661" i="2"/>
  <c r="AF4661" i="2"/>
  <c r="AD4661" i="2"/>
  <c r="Z4661" i="2"/>
  <c r="W4661" i="2"/>
  <c r="AH4660" i="2"/>
  <c r="AG4660" i="2"/>
  <c r="AF4660" i="2"/>
  <c r="AD4660" i="2"/>
  <c r="Z4660" i="2"/>
  <c r="X4660" i="2"/>
  <c r="W4660" i="2"/>
  <c r="AH4659" i="2"/>
  <c r="AG4659" i="2"/>
  <c r="AF4659" i="2"/>
  <c r="AD4659" i="2"/>
  <c r="Z4659" i="2"/>
  <c r="X4659" i="2"/>
  <c r="W4659" i="2"/>
  <c r="AH4658" i="2"/>
  <c r="AG4658" i="2"/>
  <c r="AF4658" i="2"/>
  <c r="AE4658" i="2"/>
  <c r="Z4658" i="2"/>
  <c r="X4658" i="2"/>
  <c r="W4658" i="2"/>
  <c r="AH4657" i="2"/>
  <c r="AG4657" i="2"/>
  <c r="AF4657" i="2"/>
  <c r="AE4657" i="2"/>
  <c r="Z4657" i="2"/>
  <c r="X4657" i="2"/>
  <c r="W4657" i="2"/>
  <c r="AH4656" i="2"/>
  <c r="AG4656" i="2"/>
  <c r="AF4656" i="2"/>
  <c r="AE4656" i="2"/>
  <c r="Z4656" i="2"/>
  <c r="X4656" i="2"/>
  <c r="W4656" i="2"/>
  <c r="AT4655" i="2"/>
  <c r="AU4655" i="2" s="1"/>
  <c r="AS4655" i="2"/>
  <c r="AK4655" i="2"/>
  <c r="AJ4655" i="2"/>
  <c r="AF4655" i="2"/>
  <c r="AD4655" i="2"/>
  <c r="Z4655" i="2"/>
  <c r="W4655" i="2"/>
  <c r="AU4654" i="2"/>
  <c r="AT4654" i="2"/>
  <c r="AS4654" i="2"/>
  <c r="AK4654" i="2"/>
  <c r="AJ4654" i="2"/>
  <c r="AF4654" i="2"/>
  <c r="AD4654" i="2"/>
  <c r="Z4654" i="2"/>
  <c r="W4654" i="2"/>
  <c r="AS4653" i="2"/>
  <c r="AK4653" i="2"/>
  <c r="AJ4653" i="2"/>
  <c r="AF4653" i="2"/>
  <c r="AE4653" i="2"/>
  <c r="Z4653" i="2"/>
  <c r="W4653" i="2"/>
  <c r="AT4652" i="2"/>
  <c r="AS4652" i="2"/>
  <c r="AK4652" i="2"/>
  <c r="AU4652" i="2" s="1"/>
  <c r="AJ4652" i="2"/>
  <c r="AF4652" i="2"/>
  <c r="AD4652" i="2"/>
  <c r="Z4652" i="2"/>
  <c r="W4652" i="2"/>
  <c r="AU4651" i="2"/>
  <c r="AT4651" i="2"/>
  <c r="AS4651" i="2"/>
  <c r="AK4651" i="2"/>
  <c r="AJ4651" i="2"/>
  <c r="AF4651" i="2"/>
  <c r="AD4651" i="2"/>
  <c r="Z4651" i="2"/>
  <c r="W4651" i="2"/>
  <c r="Z4650" i="2"/>
  <c r="W4650" i="2"/>
  <c r="Z4649" i="2"/>
  <c r="W4649" i="2"/>
  <c r="AH4648" i="2"/>
  <c r="AG4648" i="2"/>
  <c r="AF4648" i="2"/>
  <c r="AE4648" i="2"/>
  <c r="Z4648" i="2"/>
  <c r="X4648" i="2"/>
  <c r="W4648" i="2"/>
  <c r="AH4647" i="2"/>
  <c r="AG4647" i="2"/>
  <c r="AF4647" i="2"/>
  <c r="AE4647" i="2"/>
  <c r="Z4647" i="2"/>
  <c r="X4647" i="2"/>
  <c r="W4647" i="2"/>
  <c r="AH4646" i="2"/>
  <c r="AG4646" i="2"/>
  <c r="AF4646" i="2"/>
  <c r="AE4646" i="2"/>
  <c r="Z4646" i="2"/>
  <c r="X4646" i="2"/>
  <c r="W4646" i="2"/>
  <c r="AH4645" i="2"/>
  <c r="AG4645" i="2"/>
  <c r="AF4645" i="2"/>
  <c r="AE4645" i="2"/>
  <c r="Z4645" i="2"/>
  <c r="X4645" i="2"/>
  <c r="W4645" i="2"/>
  <c r="AH4644" i="2"/>
  <c r="AG4644" i="2"/>
  <c r="AF4644" i="2"/>
  <c r="AE4644" i="2"/>
  <c r="Z4644" i="2"/>
  <c r="X4644" i="2"/>
  <c r="W4644" i="2"/>
  <c r="AS4643" i="2"/>
  <c r="AJ4643" i="2"/>
  <c r="AF4643" i="2"/>
  <c r="AE4643" i="2"/>
  <c r="AT4643" i="2" s="1"/>
  <c r="AU4643" i="2" s="1"/>
  <c r="Z4643" i="2"/>
  <c r="W4643" i="2"/>
  <c r="AH4642" i="2"/>
  <c r="AG4642" i="2"/>
  <c r="AF4642" i="2"/>
  <c r="AD4642" i="2"/>
  <c r="Z4642" i="2"/>
  <c r="X4642" i="2"/>
  <c r="W4642" i="2"/>
  <c r="AS4641" i="2"/>
  <c r="AK4641" i="2"/>
  <c r="AJ4641" i="2"/>
  <c r="AF4641" i="2"/>
  <c r="AD4641" i="2"/>
  <c r="AT4641" i="2" s="1"/>
  <c r="Z4641" i="2"/>
  <c r="W4641" i="2"/>
  <c r="AK4640" i="2"/>
  <c r="AJ4640" i="2"/>
  <c r="AF4640" i="2"/>
  <c r="AD4640" i="2"/>
  <c r="Z4640" i="2"/>
  <c r="W4640" i="2"/>
  <c r="AG4639" i="2"/>
  <c r="AF4639" i="2"/>
  <c r="AE4639" i="2"/>
  <c r="Z4639" i="2"/>
  <c r="X4639" i="2"/>
  <c r="W4639" i="2"/>
  <c r="AH4638" i="2"/>
  <c r="AG4638" i="2"/>
  <c r="AF4638" i="2"/>
  <c r="AD4638" i="2"/>
  <c r="Z4638" i="2"/>
  <c r="X4638" i="2"/>
  <c r="W4638" i="2"/>
  <c r="AH4637" i="2"/>
  <c r="AG4637" i="2"/>
  <c r="AF4637" i="2"/>
  <c r="AE4637" i="2"/>
  <c r="Z4637" i="2"/>
  <c r="X4637" i="2"/>
  <c r="W4637" i="2"/>
  <c r="AS4636" i="2"/>
  <c r="AK4636" i="2"/>
  <c r="AJ4636" i="2"/>
  <c r="AF4636" i="2"/>
  <c r="AE4636" i="2"/>
  <c r="Z4636" i="2"/>
  <c r="W4636" i="2"/>
  <c r="AH4635" i="2"/>
  <c r="AG4635" i="2"/>
  <c r="AF4635" i="2"/>
  <c r="AE4635" i="2"/>
  <c r="Z4635" i="2"/>
  <c r="X4635" i="2"/>
  <c r="W4635" i="2"/>
  <c r="AH4634" i="2"/>
  <c r="AG4634" i="2"/>
  <c r="AF4634" i="2"/>
  <c r="AE4634" i="2"/>
  <c r="Z4634" i="2"/>
  <c r="X4634" i="2"/>
  <c r="W4634" i="2"/>
  <c r="AH4633" i="2"/>
  <c r="AG4633" i="2"/>
  <c r="AF4633" i="2"/>
  <c r="AE4633" i="2"/>
  <c r="Z4633" i="2"/>
  <c r="X4633" i="2"/>
  <c r="W4633" i="2"/>
  <c r="AH4632" i="2"/>
  <c r="AG4632" i="2"/>
  <c r="AF4632" i="2"/>
  <c r="AE4632" i="2"/>
  <c r="Z4632" i="2"/>
  <c r="X4632" i="2"/>
  <c r="W4632" i="2"/>
  <c r="AH4631" i="2"/>
  <c r="AG4631" i="2"/>
  <c r="AF4631" i="2"/>
  <c r="AE4631" i="2"/>
  <c r="Z4631" i="2"/>
  <c r="X4631" i="2"/>
  <c r="W4631" i="2"/>
  <c r="AS4630" i="2"/>
  <c r="AK4630" i="2"/>
  <c r="AU4630" i="2" s="1"/>
  <c r="AJ4630" i="2"/>
  <c r="AF4630" i="2"/>
  <c r="AD4630" i="2"/>
  <c r="AT4630" i="2" s="1"/>
  <c r="Z4630" i="2"/>
  <c r="W4630" i="2"/>
  <c r="AT4629" i="2"/>
  <c r="AS4629" i="2"/>
  <c r="AK4629" i="2"/>
  <c r="AU4629" i="2" s="1"/>
  <c r="AJ4629" i="2"/>
  <c r="AF4629" i="2"/>
  <c r="AD4629" i="2"/>
  <c r="Z4629" i="2"/>
  <c r="W4629" i="2"/>
  <c r="AH4628" i="2"/>
  <c r="AG4628" i="2"/>
  <c r="AF4628" i="2"/>
  <c r="AD4628" i="2"/>
  <c r="Z4628" i="2"/>
  <c r="X4628" i="2"/>
  <c r="W4628" i="2"/>
  <c r="AH4627" i="2"/>
  <c r="AG4627" i="2"/>
  <c r="AF4627" i="2"/>
  <c r="AE4627" i="2"/>
  <c r="Z4627" i="2"/>
  <c r="X4627" i="2"/>
  <c r="W4627" i="2"/>
  <c r="AS4626" i="2"/>
  <c r="AK4626" i="2"/>
  <c r="AJ4626" i="2"/>
  <c r="AF4626" i="2"/>
  <c r="AD4626" i="2"/>
  <c r="AT4626" i="2" s="1"/>
  <c r="Z4626" i="2"/>
  <c r="W4626" i="2"/>
  <c r="AH4625" i="2"/>
  <c r="AG4625" i="2"/>
  <c r="AF4625" i="2"/>
  <c r="AE4625" i="2"/>
  <c r="Z4625" i="2"/>
  <c r="X4625" i="2"/>
  <c r="W4625" i="2"/>
  <c r="AH4624" i="2"/>
  <c r="AG4624" i="2"/>
  <c r="AF4624" i="2"/>
  <c r="AE4624" i="2"/>
  <c r="Z4624" i="2"/>
  <c r="X4624" i="2"/>
  <c r="W4624" i="2"/>
  <c r="AG4623" i="2"/>
  <c r="AF4623" i="2"/>
  <c r="AD4623" i="2"/>
  <c r="Z4623" i="2"/>
  <c r="X4623" i="2"/>
  <c r="W4623" i="2"/>
  <c r="AH4622" i="2"/>
  <c r="AG4622" i="2"/>
  <c r="AF4622" i="2"/>
  <c r="AE4622" i="2"/>
  <c r="Z4622" i="2"/>
  <c r="X4622" i="2"/>
  <c r="W4622" i="2"/>
  <c r="AS4621" i="2"/>
  <c r="AK4621" i="2"/>
  <c r="AJ4621" i="2"/>
  <c r="AF4621" i="2"/>
  <c r="AD4621" i="2"/>
  <c r="AT4621" i="2" s="1"/>
  <c r="Z4621" i="2"/>
  <c r="W4621" i="2"/>
  <c r="AS4620" i="2"/>
  <c r="AK4620" i="2"/>
  <c r="AJ4620" i="2"/>
  <c r="AF4620" i="2"/>
  <c r="AD4620" i="2"/>
  <c r="AT4620" i="2" s="1"/>
  <c r="Z4620" i="2"/>
  <c r="W4620" i="2"/>
  <c r="AT4619" i="2"/>
  <c r="AU4619" i="2" s="1"/>
  <c r="AS4619" i="2"/>
  <c r="AK4619" i="2"/>
  <c r="AJ4619" i="2"/>
  <c r="AF4619" i="2"/>
  <c r="AD4619" i="2"/>
  <c r="Z4619" i="2"/>
  <c r="W4619" i="2"/>
  <c r="AU4618" i="2"/>
  <c r="AT4618" i="2"/>
  <c r="AS4618" i="2"/>
  <c r="AK4618" i="2"/>
  <c r="AJ4618" i="2"/>
  <c r="AF4618" i="2"/>
  <c r="AD4618" i="2"/>
  <c r="Z4618" i="2"/>
  <c r="W4618" i="2"/>
  <c r="AS4617" i="2"/>
  <c r="AK4617" i="2"/>
  <c r="AJ4617" i="2"/>
  <c r="AF4617" i="2"/>
  <c r="AE4617" i="2"/>
  <c r="Z4617" i="2"/>
  <c r="W4617" i="2"/>
  <c r="AH4616" i="2"/>
  <c r="AG4616" i="2"/>
  <c r="AF4616" i="2"/>
  <c r="AD4616" i="2"/>
  <c r="Z4616" i="2"/>
  <c r="X4616" i="2"/>
  <c r="W4616" i="2"/>
  <c r="AH4615" i="2"/>
  <c r="AG4615" i="2"/>
  <c r="AF4615" i="2"/>
  <c r="AD4615" i="2"/>
  <c r="Z4615" i="2"/>
  <c r="X4615" i="2"/>
  <c r="W4615" i="2"/>
  <c r="AH4614" i="2"/>
  <c r="AG4614" i="2"/>
  <c r="AF4614" i="2"/>
  <c r="AD4614" i="2"/>
  <c r="Z4614" i="2"/>
  <c r="X4614" i="2"/>
  <c r="W4614" i="2"/>
  <c r="AH4613" i="2"/>
  <c r="AG4613" i="2"/>
  <c r="AF4613" i="2"/>
  <c r="AE4613" i="2"/>
  <c r="Z4613" i="2"/>
  <c r="X4613" i="2"/>
  <c r="W4613" i="2"/>
  <c r="AH4612" i="2"/>
  <c r="AG4612" i="2"/>
  <c r="AF4612" i="2"/>
  <c r="AD4612" i="2"/>
  <c r="Z4612" i="2"/>
  <c r="X4612" i="2"/>
  <c r="W4612" i="2"/>
  <c r="AK4611" i="2"/>
  <c r="AJ4611" i="2"/>
  <c r="AF4611" i="2"/>
  <c r="AD4611" i="2"/>
  <c r="Z4611" i="2"/>
  <c r="W4611" i="2"/>
  <c r="AS4610" i="2"/>
  <c r="AJ4610" i="2"/>
  <c r="AF4610" i="2"/>
  <c r="AE4610" i="2"/>
  <c r="AT4610" i="2" s="1"/>
  <c r="AU4610" i="2" s="1"/>
  <c r="Z4610" i="2"/>
  <c r="W4610" i="2"/>
  <c r="AH4609" i="2"/>
  <c r="AG4609" i="2"/>
  <c r="AF4609" i="2"/>
  <c r="AE4609" i="2"/>
  <c r="Z4609" i="2"/>
  <c r="X4609" i="2"/>
  <c r="W4609" i="2"/>
  <c r="AS4608" i="2"/>
  <c r="AJ4608" i="2"/>
  <c r="AF4608" i="2"/>
  <c r="AE4608" i="2"/>
  <c r="AT4608" i="2" s="1"/>
  <c r="AU4608" i="2" s="1"/>
  <c r="Z4608" i="2"/>
  <c r="W4608" i="2"/>
  <c r="AS4607" i="2"/>
  <c r="AK4607" i="2"/>
  <c r="AJ4607" i="2"/>
  <c r="AF4607" i="2"/>
  <c r="AD4607" i="2"/>
  <c r="AT4607" i="2" s="1"/>
  <c r="Z4607" i="2"/>
  <c r="W4607" i="2"/>
  <c r="AH4606" i="2"/>
  <c r="AG4606" i="2"/>
  <c r="AF4606" i="2"/>
  <c r="AE4606" i="2"/>
  <c r="Z4606" i="2"/>
  <c r="X4606" i="2"/>
  <c r="W4606" i="2"/>
  <c r="AH4605" i="2"/>
  <c r="AG4605" i="2"/>
  <c r="AF4605" i="2"/>
  <c r="AE4605" i="2"/>
  <c r="Z4605" i="2"/>
  <c r="X4605" i="2"/>
  <c r="W4605" i="2"/>
  <c r="AH4604" i="2"/>
  <c r="AG4604" i="2"/>
  <c r="AF4604" i="2"/>
  <c r="AE4604" i="2"/>
  <c r="Z4604" i="2"/>
  <c r="X4604" i="2"/>
  <c r="W4604" i="2"/>
  <c r="AH4603" i="2"/>
  <c r="AG4603" i="2"/>
  <c r="AF4603" i="2"/>
  <c r="AE4603" i="2"/>
  <c r="Z4603" i="2"/>
  <c r="X4603" i="2"/>
  <c r="W4603" i="2"/>
  <c r="AH4602" i="2"/>
  <c r="AG4602" i="2"/>
  <c r="AF4602" i="2"/>
  <c r="AE4602" i="2"/>
  <c r="Z4602" i="2"/>
  <c r="X4602" i="2"/>
  <c r="W4602" i="2"/>
  <c r="AT4601" i="2"/>
  <c r="AS4601" i="2"/>
  <c r="AK4601" i="2"/>
  <c r="AJ4601" i="2"/>
  <c r="AF4601" i="2"/>
  <c r="AE4601" i="2"/>
  <c r="Z4601" i="2"/>
  <c r="W4601" i="2"/>
  <c r="AH4600" i="2"/>
  <c r="AG4600" i="2"/>
  <c r="AF4600" i="2"/>
  <c r="AE4600" i="2"/>
  <c r="Z4600" i="2"/>
  <c r="X4600" i="2"/>
  <c r="W4600" i="2"/>
  <c r="AH4599" i="2"/>
  <c r="AG4599" i="2"/>
  <c r="AF4599" i="2"/>
  <c r="AE4599" i="2"/>
  <c r="Z4599" i="2"/>
  <c r="X4599" i="2"/>
  <c r="W4599" i="2"/>
  <c r="AS4598" i="2"/>
  <c r="AK4598" i="2"/>
  <c r="AJ4598" i="2"/>
  <c r="AF4598" i="2"/>
  <c r="AE4598" i="2"/>
  <c r="Z4598" i="2"/>
  <c r="W4598" i="2"/>
  <c r="AK4597" i="2"/>
  <c r="AJ4597" i="2"/>
  <c r="AF4597" i="2"/>
  <c r="AE4597" i="2"/>
  <c r="Z4597" i="2"/>
  <c r="W4597" i="2"/>
  <c r="AH4596" i="2"/>
  <c r="AG4596" i="2"/>
  <c r="AF4596" i="2"/>
  <c r="AE4596" i="2"/>
  <c r="Z4596" i="2"/>
  <c r="X4596" i="2"/>
  <c r="W4596" i="2"/>
  <c r="AU4595" i="2"/>
  <c r="AT4595" i="2"/>
  <c r="AS4595" i="2"/>
  <c r="AK4595" i="2"/>
  <c r="AJ4595" i="2"/>
  <c r="AF4595" i="2"/>
  <c r="AD4595" i="2"/>
  <c r="Z4595" i="2"/>
  <c r="W4595" i="2"/>
  <c r="AT4594" i="2"/>
  <c r="AS4594" i="2"/>
  <c r="AK4594" i="2"/>
  <c r="AU4594" i="2" s="1"/>
  <c r="AJ4594" i="2"/>
  <c r="AF4594" i="2"/>
  <c r="AD4594" i="2"/>
  <c r="Z4594" i="2"/>
  <c r="W4594" i="2"/>
  <c r="AK4593" i="2"/>
  <c r="AJ4593" i="2"/>
  <c r="AF4593" i="2"/>
  <c r="AE4593" i="2"/>
  <c r="Z4593" i="2"/>
  <c r="W4593" i="2"/>
  <c r="AH4592" i="2"/>
  <c r="AG4592" i="2"/>
  <c r="AF4592" i="2"/>
  <c r="AD4592" i="2"/>
  <c r="Z4592" i="2"/>
  <c r="X4592" i="2"/>
  <c r="W4592" i="2"/>
  <c r="AH4591" i="2"/>
  <c r="AG4591" i="2"/>
  <c r="AF4591" i="2"/>
  <c r="AE4591" i="2"/>
  <c r="Z4591" i="2"/>
  <c r="X4591" i="2"/>
  <c r="W4591" i="2"/>
  <c r="AK4590" i="2"/>
  <c r="AJ4590" i="2"/>
  <c r="AF4590" i="2"/>
  <c r="AD4590" i="2"/>
  <c r="Z4590" i="2"/>
  <c r="W4590" i="2"/>
  <c r="AK4589" i="2"/>
  <c r="AJ4589" i="2"/>
  <c r="AF4589" i="2"/>
  <c r="AD4589" i="2"/>
  <c r="Z4589" i="2"/>
  <c r="W4589" i="2"/>
  <c r="AS4588" i="2"/>
  <c r="AK4588" i="2"/>
  <c r="AJ4588" i="2"/>
  <c r="AF4588" i="2"/>
  <c r="AD4588" i="2"/>
  <c r="AT4588" i="2" s="1"/>
  <c r="Z4588" i="2"/>
  <c r="W4588" i="2"/>
  <c r="Z4587" i="2"/>
  <c r="AG4586" i="2"/>
  <c r="AF4586" i="2"/>
  <c r="AD4586" i="2"/>
  <c r="Z4586" i="2"/>
  <c r="X4586" i="2"/>
  <c r="W4586" i="2"/>
  <c r="Z4585" i="2"/>
  <c r="AH4584" i="2"/>
  <c r="AG4584" i="2"/>
  <c r="AF4584" i="2"/>
  <c r="AD4584" i="2"/>
  <c r="Z4584" i="2"/>
  <c r="X4584" i="2"/>
  <c r="W4584" i="2"/>
  <c r="AG4583" i="2"/>
  <c r="AF4583" i="2"/>
  <c r="AD4583" i="2"/>
  <c r="Z4583" i="2"/>
  <c r="X4583" i="2"/>
  <c r="W4583" i="2"/>
  <c r="AU4582" i="2"/>
  <c r="AT4582" i="2"/>
  <c r="AS4582" i="2"/>
  <c r="AK4582" i="2"/>
  <c r="AJ4582" i="2"/>
  <c r="AF4582" i="2"/>
  <c r="AD4582" i="2"/>
  <c r="Z4582" i="2"/>
  <c r="W4582" i="2"/>
  <c r="AT4581" i="2"/>
  <c r="AS4581" i="2"/>
  <c r="AK4581" i="2"/>
  <c r="AU4581" i="2" s="1"/>
  <c r="AJ4581" i="2"/>
  <c r="AF4581" i="2"/>
  <c r="AD4581" i="2"/>
  <c r="Z4581" i="2"/>
  <c r="W4581" i="2"/>
  <c r="AS4580" i="2"/>
  <c r="AK4580" i="2"/>
  <c r="AJ4580" i="2"/>
  <c r="AF4580" i="2"/>
  <c r="AD4580" i="2"/>
  <c r="AT4580" i="2" s="1"/>
  <c r="Z4580" i="2"/>
  <c r="W4580" i="2"/>
  <c r="AH4579" i="2"/>
  <c r="AG4579" i="2"/>
  <c r="AF4579" i="2"/>
  <c r="AD4579" i="2"/>
  <c r="Z4579" i="2"/>
  <c r="X4579" i="2"/>
  <c r="W4579" i="2"/>
  <c r="AH4578" i="2"/>
  <c r="AG4578" i="2"/>
  <c r="AF4578" i="2"/>
  <c r="AD4578" i="2"/>
  <c r="Z4578" i="2"/>
  <c r="X4578" i="2"/>
  <c r="W4578" i="2"/>
  <c r="AK4577" i="2"/>
  <c r="AJ4577" i="2"/>
  <c r="AF4577" i="2"/>
  <c r="AD4577" i="2"/>
  <c r="Z4577" i="2"/>
  <c r="W4577" i="2"/>
  <c r="AS4576" i="2"/>
  <c r="AK4576" i="2"/>
  <c r="AJ4576" i="2"/>
  <c r="AF4576" i="2"/>
  <c r="AD4576" i="2"/>
  <c r="AT4576" i="2" s="1"/>
  <c r="Z4576" i="2"/>
  <c r="W4576" i="2"/>
  <c r="Z4575" i="2"/>
  <c r="AH4574" i="2"/>
  <c r="AG4574" i="2"/>
  <c r="AF4574" i="2"/>
  <c r="AE4574" i="2"/>
  <c r="Z4574" i="2"/>
  <c r="X4574" i="2"/>
  <c r="W4574" i="2"/>
  <c r="AH4573" i="2"/>
  <c r="AG4573" i="2"/>
  <c r="AF4573" i="2"/>
  <c r="AE4573" i="2"/>
  <c r="Z4573" i="2"/>
  <c r="X4573" i="2"/>
  <c r="W4573" i="2"/>
  <c r="AT4572" i="2"/>
  <c r="AS4572" i="2"/>
  <c r="AK4572" i="2"/>
  <c r="AJ4572" i="2"/>
  <c r="AF4572" i="2"/>
  <c r="AE4572" i="2"/>
  <c r="Z4572" i="2"/>
  <c r="W4572" i="2"/>
  <c r="AH4571" i="2"/>
  <c r="AG4571" i="2"/>
  <c r="AF4571" i="2"/>
  <c r="AE4571" i="2"/>
  <c r="Z4571" i="2"/>
  <c r="X4571" i="2"/>
  <c r="W4571" i="2"/>
  <c r="AH4570" i="2"/>
  <c r="AG4570" i="2"/>
  <c r="AF4570" i="2"/>
  <c r="AD4570" i="2"/>
  <c r="Z4570" i="2"/>
  <c r="X4570" i="2"/>
  <c r="W4570" i="2"/>
  <c r="AH4569" i="2"/>
  <c r="AG4569" i="2"/>
  <c r="AF4569" i="2"/>
  <c r="AD4569" i="2"/>
  <c r="Z4569" i="2"/>
  <c r="X4569" i="2"/>
  <c r="W4569" i="2"/>
  <c r="AH4568" i="2"/>
  <c r="AG4568" i="2"/>
  <c r="AF4568" i="2"/>
  <c r="AD4568" i="2"/>
  <c r="Z4568" i="2"/>
  <c r="X4568" i="2"/>
  <c r="W4568" i="2"/>
  <c r="AH4567" i="2"/>
  <c r="AG4567" i="2"/>
  <c r="AF4567" i="2"/>
  <c r="AD4567" i="2"/>
  <c r="Z4567" i="2"/>
  <c r="X4567" i="2"/>
  <c r="W4567" i="2"/>
  <c r="AH4566" i="2"/>
  <c r="AG4566" i="2"/>
  <c r="AF4566" i="2"/>
  <c r="AE4566" i="2"/>
  <c r="Z4566" i="2"/>
  <c r="X4566" i="2"/>
  <c r="W4566" i="2"/>
  <c r="AG4565" i="2"/>
  <c r="AF4565" i="2"/>
  <c r="AD4565" i="2"/>
  <c r="Z4565" i="2"/>
  <c r="X4565" i="2"/>
  <c r="W4565" i="2"/>
  <c r="AH4564" i="2"/>
  <c r="AG4564" i="2"/>
  <c r="AF4564" i="2"/>
  <c r="AE4564" i="2"/>
  <c r="Z4564" i="2"/>
  <c r="X4564" i="2"/>
  <c r="W4564" i="2"/>
  <c r="AH4563" i="2"/>
  <c r="AG4563" i="2"/>
  <c r="AF4563" i="2"/>
  <c r="AD4563" i="2"/>
  <c r="Z4563" i="2"/>
  <c r="X4563" i="2"/>
  <c r="W4563" i="2"/>
  <c r="AH4562" i="2"/>
  <c r="AG4562" i="2"/>
  <c r="AF4562" i="2"/>
  <c r="AD4562" i="2"/>
  <c r="Z4562" i="2"/>
  <c r="X4562" i="2"/>
  <c r="W4562" i="2"/>
  <c r="AT4561" i="2"/>
  <c r="AS4561" i="2"/>
  <c r="AK4561" i="2"/>
  <c r="AU4561" i="2" s="1"/>
  <c r="AJ4561" i="2"/>
  <c r="AF4561" i="2"/>
  <c r="AE4561" i="2"/>
  <c r="Z4561" i="2"/>
  <c r="W4561" i="2"/>
  <c r="AH4560" i="2"/>
  <c r="AG4560" i="2"/>
  <c r="AF4560" i="2"/>
  <c r="AE4560" i="2"/>
  <c r="Z4560" i="2"/>
  <c r="X4560" i="2"/>
  <c r="W4560" i="2"/>
  <c r="AT4559" i="2"/>
  <c r="AS4559" i="2"/>
  <c r="AK4559" i="2"/>
  <c r="AU4559" i="2" s="1"/>
  <c r="AJ4559" i="2"/>
  <c r="AF4559" i="2"/>
  <c r="AD4559" i="2"/>
  <c r="Z4559" i="2"/>
  <c r="W4559" i="2"/>
  <c r="V4559" i="2"/>
  <c r="AS4558" i="2"/>
  <c r="AK4558" i="2"/>
  <c r="AJ4558" i="2"/>
  <c r="AF4558" i="2"/>
  <c r="AE4558" i="2"/>
  <c r="Z4558" i="2"/>
  <c r="W4558" i="2"/>
  <c r="AH4557" i="2"/>
  <c r="AG4557" i="2"/>
  <c r="AF4557" i="2"/>
  <c r="AE4557" i="2"/>
  <c r="Z4557" i="2"/>
  <c r="X4557" i="2"/>
  <c r="W4557" i="2"/>
  <c r="AT4556" i="2"/>
  <c r="AS4556" i="2"/>
  <c r="AK4556" i="2"/>
  <c r="AU4556" i="2" s="1"/>
  <c r="AJ4556" i="2"/>
  <c r="AF4556" i="2"/>
  <c r="AE4556" i="2"/>
  <c r="Z4556" i="2"/>
  <c r="W4556" i="2"/>
  <c r="AK4555" i="2"/>
  <c r="AJ4555" i="2"/>
  <c r="AF4555" i="2"/>
  <c r="AE4555" i="2"/>
  <c r="Z4555" i="2"/>
  <c r="W4555" i="2"/>
  <c r="AS4554" i="2"/>
  <c r="AT4554" i="2" s="1"/>
  <c r="AU4554" i="2" s="1"/>
  <c r="AJ4554" i="2"/>
  <c r="AF4554" i="2"/>
  <c r="AE4554" i="2"/>
  <c r="Z4554" i="2"/>
  <c r="W4554" i="2"/>
  <c r="AS4553" i="2"/>
  <c r="AK4553" i="2"/>
  <c r="AJ4553" i="2"/>
  <c r="AF4553" i="2"/>
  <c r="AE4553" i="2"/>
  <c r="Z4553" i="2"/>
  <c r="W4553" i="2"/>
  <c r="AS4552" i="2"/>
  <c r="AK4552" i="2"/>
  <c r="AJ4552" i="2"/>
  <c r="AF4552" i="2"/>
  <c r="AE4552" i="2"/>
  <c r="Z4552" i="2"/>
  <c r="W4552" i="2"/>
  <c r="AT4551" i="2"/>
  <c r="AU4551" i="2" s="1"/>
  <c r="AS4551" i="2"/>
  <c r="AK4551" i="2"/>
  <c r="AJ4551" i="2"/>
  <c r="AF4551" i="2"/>
  <c r="AE4551" i="2"/>
  <c r="Z4551" i="2"/>
  <c r="W4551" i="2"/>
  <c r="AU4550" i="2"/>
  <c r="AT4550" i="2"/>
  <c r="AS4550" i="2"/>
  <c r="AK4550" i="2"/>
  <c r="AJ4550" i="2"/>
  <c r="AF4550" i="2"/>
  <c r="AE4550" i="2"/>
  <c r="Z4550" i="2"/>
  <c r="W4550" i="2"/>
  <c r="AS4549" i="2"/>
  <c r="AK4549" i="2"/>
  <c r="AJ4549" i="2"/>
  <c r="AF4549" i="2"/>
  <c r="AE4549" i="2"/>
  <c r="Z4549" i="2"/>
  <c r="W4549" i="2"/>
  <c r="AT4548" i="2"/>
  <c r="AS4548" i="2"/>
  <c r="AK4548" i="2"/>
  <c r="AU4548" i="2" s="1"/>
  <c r="AJ4548" i="2"/>
  <c r="AF4548" i="2"/>
  <c r="AE4548" i="2"/>
  <c r="Z4548" i="2"/>
  <c r="W4548" i="2"/>
  <c r="AU4547" i="2"/>
  <c r="AT4547" i="2"/>
  <c r="AS4547" i="2"/>
  <c r="AK4547" i="2"/>
  <c r="AJ4547" i="2"/>
  <c r="AF4547" i="2"/>
  <c r="AD4547" i="2"/>
  <c r="Z4547" i="2"/>
  <c r="W4547" i="2"/>
  <c r="AH4546" i="2"/>
  <c r="AG4546" i="2"/>
  <c r="AF4546" i="2"/>
  <c r="AE4546" i="2"/>
  <c r="Z4546" i="2"/>
  <c r="X4546" i="2"/>
  <c r="W4546" i="2"/>
  <c r="AU4545" i="2"/>
  <c r="AT4545" i="2"/>
  <c r="AS4545" i="2"/>
  <c r="AK4545" i="2"/>
  <c r="AJ4545" i="2"/>
  <c r="AF4545" i="2"/>
  <c r="AE4545" i="2"/>
  <c r="Z4545" i="2"/>
  <c r="W4545" i="2"/>
  <c r="AT4544" i="2"/>
  <c r="AS4544" i="2"/>
  <c r="AK4544" i="2"/>
  <c r="AU4544" i="2" s="1"/>
  <c r="AJ4544" i="2"/>
  <c r="AF4544" i="2"/>
  <c r="AE4544" i="2"/>
  <c r="Z4544" i="2"/>
  <c r="W4544" i="2"/>
  <c r="AS4543" i="2"/>
  <c r="AK4543" i="2"/>
  <c r="AJ4543" i="2"/>
  <c r="AF4543" i="2"/>
  <c r="AE4543" i="2"/>
  <c r="Z4543" i="2"/>
  <c r="W4543" i="2"/>
  <c r="AH4542" i="2"/>
  <c r="AG4542" i="2"/>
  <c r="AF4542" i="2"/>
  <c r="AE4542" i="2"/>
  <c r="Z4542" i="2"/>
  <c r="X4542" i="2"/>
  <c r="W4542" i="2"/>
  <c r="AS4541" i="2"/>
  <c r="AK4541" i="2"/>
  <c r="AJ4541" i="2"/>
  <c r="AF4541" i="2"/>
  <c r="AE4541" i="2"/>
  <c r="Z4541" i="2"/>
  <c r="W4541" i="2"/>
  <c r="AS4540" i="2"/>
  <c r="AK4540" i="2"/>
  <c r="AU4540" i="2" s="1"/>
  <c r="AJ4540" i="2"/>
  <c r="AF4540" i="2"/>
  <c r="AD4540" i="2"/>
  <c r="AT4540" i="2" s="1"/>
  <c r="Z4540" i="2"/>
  <c r="W4540" i="2"/>
  <c r="AT4539" i="2"/>
  <c r="AU4539" i="2" s="1"/>
  <c r="AS4539" i="2"/>
  <c r="AK4539" i="2"/>
  <c r="AJ4539" i="2"/>
  <c r="AF4539" i="2"/>
  <c r="AD4539" i="2"/>
  <c r="Z4539" i="2"/>
  <c r="W4539" i="2"/>
  <c r="AU4538" i="2"/>
  <c r="AT4538" i="2"/>
  <c r="AS4538" i="2"/>
  <c r="AK4538" i="2"/>
  <c r="AJ4538" i="2"/>
  <c r="AF4538" i="2"/>
  <c r="AE4538" i="2"/>
  <c r="Z4538" i="2"/>
  <c r="W4538" i="2"/>
  <c r="Z4537" i="2"/>
  <c r="AT4536" i="2"/>
  <c r="AS4536" i="2"/>
  <c r="AK4536" i="2"/>
  <c r="AJ4536" i="2"/>
  <c r="AF4536" i="2"/>
  <c r="AD4536" i="2"/>
  <c r="Z4536" i="2"/>
  <c r="W4536" i="2"/>
  <c r="AH4535" i="2"/>
  <c r="AG4535" i="2"/>
  <c r="AF4535" i="2"/>
  <c r="AE4535" i="2"/>
  <c r="Z4535" i="2"/>
  <c r="X4535" i="2"/>
  <c r="W4535" i="2"/>
  <c r="AH4534" i="2"/>
  <c r="AG4534" i="2"/>
  <c r="AF4534" i="2"/>
  <c r="AE4534" i="2"/>
  <c r="Z4534" i="2"/>
  <c r="X4534" i="2"/>
  <c r="W4534" i="2"/>
  <c r="AS4533" i="2"/>
  <c r="AK4533" i="2"/>
  <c r="AJ4533" i="2"/>
  <c r="AF4533" i="2"/>
  <c r="AE4533" i="2"/>
  <c r="Z4533" i="2"/>
  <c r="W4533" i="2"/>
  <c r="AS4532" i="2"/>
  <c r="AK4532" i="2"/>
  <c r="AJ4532" i="2"/>
  <c r="AF4532" i="2"/>
  <c r="AE4532" i="2"/>
  <c r="Z4532" i="2"/>
  <c r="W4532" i="2"/>
  <c r="AT4531" i="2"/>
  <c r="AU4531" i="2" s="1"/>
  <c r="AS4531" i="2"/>
  <c r="AK4531" i="2"/>
  <c r="AJ4531" i="2"/>
  <c r="AF4531" i="2"/>
  <c r="AE4531" i="2"/>
  <c r="Z4531" i="2"/>
  <c r="W4531" i="2"/>
  <c r="AU4530" i="2"/>
  <c r="AT4530" i="2"/>
  <c r="AS4530" i="2"/>
  <c r="AK4530" i="2"/>
  <c r="AJ4530" i="2"/>
  <c r="AF4530" i="2"/>
  <c r="AE4530" i="2"/>
  <c r="Z4530" i="2"/>
  <c r="W4530" i="2"/>
  <c r="AS4529" i="2"/>
  <c r="AK4529" i="2"/>
  <c r="AJ4529" i="2"/>
  <c r="AF4529" i="2"/>
  <c r="AE4529" i="2"/>
  <c r="Z4529" i="2"/>
  <c r="W4529" i="2"/>
  <c r="AH4528" i="2"/>
  <c r="AG4528" i="2"/>
  <c r="AF4528" i="2"/>
  <c r="AE4528" i="2"/>
  <c r="Z4528" i="2"/>
  <c r="X4528" i="2"/>
  <c r="W4528" i="2"/>
  <c r="AG4527" i="2"/>
  <c r="AF4527" i="2"/>
  <c r="AE4527" i="2"/>
  <c r="Z4527" i="2"/>
  <c r="X4527" i="2"/>
  <c r="W4527" i="2"/>
  <c r="AG4526" i="2"/>
  <c r="AF4526" i="2"/>
  <c r="AE4526" i="2"/>
  <c r="Z4526" i="2"/>
  <c r="X4526" i="2"/>
  <c r="W4526" i="2"/>
  <c r="AG4525" i="2"/>
  <c r="AF4525" i="2"/>
  <c r="AE4525" i="2"/>
  <c r="Z4525" i="2"/>
  <c r="X4525" i="2"/>
  <c r="W4525" i="2"/>
  <c r="AH4524" i="2"/>
  <c r="AG4524" i="2"/>
  <c r="AF4524" i="2"/>
  <c r="AE4524" i="2"/>
  <c r="Z4524" i="2"/>
  <c r="X4524" i="2"/>
  <c r="W4524" i="2"/>
  <c r="AT4523" i="2"/>
  <c r="AS4523" i="2"/>
  <c r="AK4523" i="2"/>
  <c r="AJ4523" i="2"/>
  <c r="AF4523" i="2"/>
  <c r="AE4523" i="2"/>
  <c r="Z4523" i="2"/>
  <c r="W4523" i="2"/>
  <c r="AU4522" i="2"/>
  <c r="AT4522" i="2"/>
  <c r="AS4522" i="2"/>
  <c r="AK4522" i="2"/>
  <c r="AJ4522" i="2"/>
  <c r="AF4522" i="2"/>
  <c r="AE4522" i="2"/>
  <c r="Z4522" i="2"/>
  <c r="W4522" i="2"/>
  <c r="AT4521" i="2"/>
  <c r="AS4521" i="2"/>
  <c r="AK4521" i="2"/>
  <c r="AU4521" i="2" s="1"/>
  <c r="AJ4521" i="2"/>
  <c r="AF4521" i="2"/>
  <c r="AE4521" i="2"/>
  <c r="Z4521" i="2"/>
  <c r="W4521" i="2"/>
  <c r="AS4520" i="2"/>
  <c r="AK4520" i="2"/>
  <c r="AJ4520" i="2"/>
  <c r="AF4520" i="2"/>
  <c r="AE4520" i="2"/>
  <c r="Z4520" i="2"/>
  <c r="W4520" i="2"/>
  <c r="AS4519" i="2"/>
  <c r="AK4519" i="2"/>
  <c r="AJ4519" i="2"/>
  <c r="AF4519" i="2"/>
  <c r="AD4519" i="2"/>
  <c r="AT4519" i="2" s="1"/>
  <c r="Z4519" i="2"/>
  <c r="W4519" i="2"/>
  <c r="AG4518" i="2"/>
  <c r="AF4518" i="2"/>
  <c r="AE4518" i="2"/>
  <c r="Z4518" i="2"/>
  <c r="X4518" i="2"/>
  <c r="W4518" i="2"/>
  <c r="AS4517" i="2"/>
  <c r="AK4517" i="2"/>
  <c r="AU4517" i="2" s="1"/>
  <c r="AJ4517" i="2"/>
  <c r="AF4517" i="2"/>
  <c r="AD4517" i="2"/>
  <c r="AT4517" i="2" s="1"/>
  <c r="Z4517" i="2"/>
  <c r="W4517" i="2"/>
  <c r="V4517" i="2"/>
  <c r="AT4516" i="2"/>
  <c r="AU4516" i="2" s="1"/>
  <c r="AS4516" i="2"/>
  <c r="AK4516" i="2"/>
  <c r="AJ4516" i="2"/>
  <c r="AF4516" i="2"/>
  <c r="AD4516" i="2"/>
  <c r="Z4516" i="2"/>
  <c r="V4516" i="2"/>
  <c r="W4516" i="2" s="1"/>
  <c r="AS4515" i="2"/>
  <c r="AK4515" i="2"/>
  <c r="AJ4515" i="2"/>
  <c r="AF4515" i="2"/>
  <c r="AE4515" i="2"/>
  <c r="Z4515" i="2"/>
  <c r="W4515" i="2"/>
  <c r="AT4514" i="2"/>
  <c r="AS4514" i="2"/>
  <c r="AK4514" i="2"/>
  <c r="AJ4514" i="2"/>
  <c r="AF4514" i="2"/>
  <c r="AE4514" i="2"/>
  <c r="Z4514" i="2"/>
  <c r="W4514" i="2"/>
  <c r="AU4513" i="2"/>
  <c r="AT4513" i="2"/>
  <c r="AS4513" i="2"/>
  <c r="AK4513" i="2"/>
  <c r="AJ4513" i="2"/>
  <c r="AF4513" i="2"/>
  <c r="AD4513" i="2"/>
  <c r="Z4513" i="2"/>
  <c r="W4513" i="2"/>
  <c r="AK4512" i="2"/>
  <c r="AJ4512" i="2"/>
  <c r="AF4512" i="2"/>
  <c r="AD4512" i="2"/>
  <c r="Z4512" i="2"/>
  <c r="W4512" i="2"/>
  <c r="AS4511" i="2"/>
  <c r="AK4511" i="2"/>
  <c r="AJ4511" i="2"/>
  <c r="AF4511" i="2"/>
  <c r="AE4511" i="2"/>
  <c r="Z4511" i="2"/>
  <c r="W4511" i="2"/>
  <c r="AH4510" i="2"/>
  <c r="AG4510" i="2"/>
  <c r="AF4510" i="2"/>
  <c r="AE4510" i="2"/>
  <c r="Z4510" i="2"/>
  <c r="X4510" i="2"/>
  <c r="W4510" i="2"/>
  <c r="AT4509" i="2"/>
  <c r="AS4509" i="2"/>
  <c r="AK4509" i="2"/>
  <c r="AU4509" i="2" s="1"/>
  <c r="AJ4509" i="2"/>
  <c r="AF4509" i="2"/>
  <c r="AD4509" i="2"/>
  <c r="Z4509" i="2"/>
  <c r="W4509" i="2"/>
  <c r="AH4508" i="2"/>
  <c r="AG4508" i="2"/>
  <c r="AF4508" i="2"/>
  <c r="AE4508" i="2"/>
  <c r="Z4508" i="2"/>
  <c r="X4508" i="2"/>
  <c r="W4508" i="2"/>
  <c r="AT4507" i="2"/>
  <c r="AS4507" i="2"/>
  <c r="AK4507" i="2"/>
  <c r="AJ4507" i="2"/>
  <c r="AF4507" i="2"/>
  <c r="AE4507" i="2"/>
  <c r="Z4507" i="2"/>
  <c r="W4507" i="2"/>
  <c r="AU4506" i="2"/>
  <c r="AT4506" i="2"/>
  <c r="AS4506" i="2"/>
  <c r="AK4506" i="2"/>
  <c r="AJ4506" i="2"/>
  <c r="AF4506" i="2"/>
  <c r="AE4506" i="2"/>
  <c r="Z4506" i="2"/>
  <c r="W4506" i="2"/>
  <c r="AT4505" i="2"/>
  <c r="AS4505" i="2"/>
  <c r="AK4505" i="2"/>
  <c r="AU4505" i="2" s="1"/>
  <c r="AJ4505" i="2"/>
  <c r="AF4505" i="2"/>
  <c r="AE4505" i="2"/>
  <c r="Z4505" i="2"/>
  <c r="W4505" i="2"/>
  <c r="AS4504" i="2"/>
  <c r="AK4504" i="2"/>
  <c r="AJ4504" i="2"/>
  <c r="AF4504" i="2"/>
  <c r="AE4504" i="2"/>
  <c r="Z4504" i="2"/>
  <c r="W4504" i="2"/>
  <c r="AK4503" i="2"/>
  <c r="AJ4503" i="2"/>
  <c r="AF4503" i="2"/>
  <c r="AE4503" i="2"/>
  <c r="Z4503" i="2"/>
  <c r="W4503" i="2"/>
  <c r="AU4502" i="2"/>
  <c r="AT4502" i="2"/>
  <c r="AS4502" i="2"/>
  <c r="AK4502" i="2"/>
  <c r="AJ4502" i="2"/>
  <c r="AF4502" i="2"/>
  <c r="AD4502" i="2"/>
  <c r="Z4502" i="2"/>
  <c r="W4502" i="2"/>
  <c r="AS4501" i="2"/>
  <c r="AK4501" i="2"/>
  <c r="AJ4501" i="2"/>
  <c r="AF4501" i="2"/>
  <c r="AE4501" i="2"/>
  <c r="Z4501" i="2"/>
  <c r="W4501" i="2"/>
  <c r="AS4500" i="2"/>
  <c r="AK4500" i="2"/>
  <c r="AJ4500" i="2"/>
  <c r="AF4500" i="2"/>
  <c r="AE4500" i="2"/>
  <c r="Z4500" i="2"/>
  <c r="W4500" i="2"/>
  <c r="AT4499" i="2"/>
  <c r="AU4499" i="2" s="1"/>
  <c r="AS4499" i="2"/>
  <c r="AK4499" i="2"/>
  <c r="AJ4499" i="2"/>
  <c r="AF4499" i="2"/>
  <c r="AE4499" i="2"/>
  <c r="Z4499" i="2"/>
  <c r="W4499" i="2"/>
  <c r="AU4498" i="2"/>
  <c r="AT4498" i="2"/>
  <c r="AS4498" i="2"/>
  <c r="AK4498" i="2"/>
  <c r="AJ4498" i="2"/>
  <c r="AF4498" i="2"/>
  <c r="AD4498" i="2"/>
  <c r="Z4498" i="2"/>
  <c r="W4498" i="2"/>
  <c r="AS4497" i="2"/>
  <c r="AK4497" i="2"/>
  <c r="AJ4497" i="2"/>
  <c r="AF4497" i="2"/>
  <c r="AE4497" i="2"/>
  <c r="Z4497" i="2"/>
  <c r="W4497" i="2"/>
  <c r="AT4496" i="2"/>
  <c r="AS4496" i="2"/>
  <c r="AK4496" i="2"/>
  <c r="AU4496" i="2" s="1"/>
  <c r="AJ4496" i="2"/>
  <c r="AF4496" i="2"/>
  <c r="AE4496" i="2"/>
  <c r="Z4496" i="2"/>
  <c r="W4496" i="2"/>
  <c r="AS4495" i="2"/>
  <c r="AJ4495" i="2"/>
  <c r="AF4495" i="2"/>
  <c r="AD4495" i="2"/>
  <c r="Z4495" i="2"/>
  <c r="W4495" i="2"/>
  <c r="AS4494" i="2"/>
  <c r="AK4494" i="2"/>
  <c r="AJ4494" i="2"/>
  <c r="AF4494" i="2"/>
  <c r="AE4494" i="2"/>
  <c r="Z4494" i="2"/>
  <c r="W4494" i="2"/>
  <c r="AT4493" i="2"/>
  <c r="AS4493" i="2"/>
  <c r="AK4493" i="2"/>
  <c r="AJ4493" i="2"/>
  <c r="AF4493" i="2"/>
  <c r="AD4493" i="2"/>
  <c r="Z4493" i="2"/>
  <c r="W4493" i="2"/>
  <c r="AS4492" i="2"/>
  <c r="AK4492" i="2"/>
  <c r="AJ4492" i="2"/>
  <c r="AF4492" i="2"/>
  <c r="AE4492" i="2"/>
  <c r="Z4492" i="2"/>
  <c r="W4492" i="2"/>
  <c r="AT4491" i="2"/>
  <c r="AS4491" i="2"/>
  <c r="AK4491" i="2"/>
  <c r="AU4491" i="2" s="1"/>
  <c r="AJ4491" i="2"/>
  <c r="AF4491" i="2"/>
  <c r="AE4491" i="2"/>
  <c r="Z4491" i="2"/>
  <c r="W4491" i="2"/>
  <c r="AG4490" i="2"/>
  <c r="AF4490" i="2"/>
  <c r="AE4490" i="2"/>
  <c r="Z4490" i="2"/>
  <c r="X4490" i="2"/>
  <c r="W4490" i="2"/>
  <c r="AS4489" i="2"/>
  <c r="AK4489" i="2"/>
  <c r="AJ4489" i="2"/>
  <c r="AF4489" i="2"/>
  <c r="AE4489" i="2"/>
  <c r="Z4489" i="2"/>
  <c r="W4489" i="2"/>
  <c r="AH4488" i="2"/>
  <c r="AG4488" i="2"/>
  <c r="AF4488" i="2"/>
  <c r="AE4488" i="2"/>
  <c r="Z4488" i="2"/>
  <c r="X4488" i="2"/>
  <c r="W4488" i="2"/>
  <c r="AS4487" i="2"/>
  <c r="AK4487" i="2"/>
  <c r="AJ4487" i="2"/>
  <c r="AF4487" i="2"/>
  <c r="AD4487" i="2"/>
  <c r="AT4487" i="2" s="1"/>
  <c r="AU4487" i="2" s="1"/>
  <c r="Z4487" i="2"/>
  <c r="W4487" i="2"/>
  <c r="AT4486" i="2"/>
  <c r="AS4486" i="2"/>
  <c r="AK4486" i="2"/>
  <c r="AU4486" i="2" s="1"/>
  <c r="AJ4486" i="2"/>
  <c r="AF4486" i="2"/>
  <c r="AD4486" i="2"/>
  <c r="Z4486" i="2"/>
  <c r="W4486" i="2"/>
  <c r="AS4485" i="2"/>
  <c r="AK4485" i="2"/>
  <c r="AJ4485" i="2"/>
  <c r="AF4485" i="2"/>
  <c r="AE4485" i="2"/>
  <c r="Z4485" i="2"/>
  <c r="W4485" i="2"/>
  <c r="AT4484" i="2"/>
  <c r="AS4484" i="2"/>
  <c r="AK4484" i="2"/>
  <c r="AU4484" i="2" s="1"/>
  <c r="AJ4484" i="2"/>
  <c r="AF4484" i="2"/>
  <c r="AD4484" i="2"/>
  <c r="Z4484" i="2"/>
  <c r="W4484" i="2"/>
  <c r="AH4483" i="2"/>
  <c r="AG4483" i="2"/>
  <c r="AF4483" i="2"/>
  <c r="AE4483" i="2"/>
  <c r="Z4483" i="2"/>
  <c r="X4483" i="2"/>
  <c r="W4483" i="2"/>
  <c r="AG4482" i="2"/>
  <c r="AF4482" i="2"/>
  <c r="AE4482" i="2"/>
  <c r="Z4482" i="2"/>
  <c r="X4482" i="2"/>
  <c r="W4482" i="2"/>
  <c r="AT4481" i="2"/>
  <c r="AS4481" i="2"/>
  <c r="AK4481" i="2"/>
  <c r="AJ4481" i="2"/>
  <c r="AF4481" i="2"/>
  <c r="AE4481" i="2"/>
  <c r="Z4481" i="2"/>
  <c r="W4481" i="2"/>
  <c r="AS4480" i="2"/>
  <c r="AK4480" i="2"/>
  <c r="AJ4480" i="2"/>
  <c r="AF4480" i="2"/>
  <c r="AD4480" i="2"/>
  <c r="AT4480" i="2" s="1"/>
  <c r="AU4480" i="2" s="1"/>
  <c r="Z4480" i="2"/>
  <c r="W4480" i="2"/>
  <c r="AT4479" i="2"/>
  <c r="AS4479" i="2"/>
  <c r="AK4479" i="2"/>
  <c r="AJ4479" i="2"/>
  <c r="AF4479" i="2"/>
  <c r="AE4479" i="2"/>
  <c r="Z4479" i="2"/>
  <c r="W4479" i="2"/>
  <c r="AS4478" i="2"/>
  <c r="AK4478" i="2"/>
  <c r="AJ4478" i="2"/>
  <c r="AF4478" i="2"/>
  <c r="AD4478" i="2"/>
  <c r="AT4478" i="2" s="1"/>
  <c r="AU4478" i="2" s="1"/>
  <c r="Z4478" i="2"/>
  <c r="W4478" i="2"/>
  <c r="AT4477" i="2"/>
  <c r="AS4477" i="2"/>
  <c r="AK4477" i="2"/>
  <c r="AJ4477" i="2"/>
  <c r="AF4477" i="2"/>
  <c r="AE4477" i="2"/>
  <c r="Z4477" i="2"/>
  <c r="W4477" i="2"/>
  <c r="AH4476" i="2"/>
  <c r="AG4476" i="2"/>
  <c r="AF4476" i="2"/>
  <c r="AE4476" i="2"/>
  <c r="Z4476" i="2"/>
  <c r="X4476" i="2"/>
  <c r="W4476" i="2"/>
  <c r="AH4475" i="2"/>
  <c r="AG4475" i="2"/>
  <c r="AF4475" i="2"/>
  <c r="AE4475" i="2"/>
  <c r="Z4475" i="2"/>
  <c r="X4475" i="2"/>
  <c r="W4475" i="2"/>
  <c r="AH4474" i="2"/>
  <c r="AG4474" i="2"/>
  <c r="AF4474" i="2"/>
  <c r="AD4474" i="2"/>
  <c r="Z4474" i="2"/>
  <c r="X4474" i="2"/>
  <c r="W4474" i="2"/>
  <c r="AT4473" i="2"/>
  <c r="AS4473" i="2"/>
  <c r="AK4473" i="2"/>
  <c r="AU4473" i="2" s="1"/>
  <c r="AJ4473" i="2"/>
  <c r="AF4473" i="2"/>
  <c r="AD4473" i="2"/>
  <c r="Z4473" i="2"/>
  <c r="W4473" i="2"/>
  <c r="AS4472" i="2"/>
  <c r="AK4472" i="2"/>
  <c r="AJ4472" i="2"/>
  <c r="AF4472" i="2"/>
  <c r="AE4472" i="2"/>
  <c r="Z4472" i="2"/>
  <c r="W4472" i="2"/>
  <c r="AT4471" i="2"/>
  <c r="AS4471" i="2"/>
  <c r="AK4471" i="2"/>
  <c r="AU4471" i="2" s="1"/>
  <c r="AJ4471" i="2"/>
  <c r="AF4471" i="2"/>
  <c r="AE4471" i="2"/>
  <c r="Z4471" i="2"/>
  <c r="W4471" i="2"/>
  <c r="Z4470" i="2"/>
  <c r="AT4469" i="2"/>
  <c r="AS4469" i="2"/>
  <c r="AK4469" i="2"/>
  <c r="AU4469" i="2" s="1"/>
  <c r="AJ4469" i="2"/>
  <c r="AF4469" i="2"/>
  <c r="AE4469" i="2"/>
  <c r="Z4469" i="2"/>
  <c r="W4469" i="2"/>
  <c r="AK4468" i="2"/>
  <c r="AJ4468" i="2"/>
  <c r="AF4468" i="2"/>
  <c r="AE4468" i="2"/>
  <c r="Z4468" i="2"/>
  <c r="W4468" i="2"/>
  <c r="Z4467" i="2"/>
  <c r="AH4466" i="2"/>
  <c r="AG4466" i="2"/>
  <c r="AF4466" i="2"/>
  <c r="AE4466" i="2"/>
  <c r="Z4466" i="2"/>
  <c r="X4466" i="2"/>
  <c r="W4466" i="2"/>
  <c r="AS4465" i="2"/>
  <c r="AK4465" i="2"/>
  <c r="AJ4465" i="2"/>
  <c r="AF4465" i="2"/>
  <c r="AE4465" i="2"/>
  <c r="Z4465" i="2"/>
  <c r="W4465" i="2"/>
  <c r="AH4464" i="2"/>
  <c r="Z4464" i="2"/>
  <c r="AT4463" i="2"/>
  <c r="AS4463" i="2"/>
  <c r="AK4463" i="2"/>
  <c r="AU4463" i="2" s="1"/>
  <c r="AJ4463" i="2"/>
  <c r="AF4463" i="2"/>
  <c r="AD4463" i="2"/>
  <c r="Z4463" i="2"/>
  <c r="W4463" i="2"/>
  <c r="AS4462" i="2"/>
  <c r="AK4462" i="2"/>
  <c r="AJ4462" i="2"/>
  <c r="AF4462" i="2"/>
  <c r="AE4462" i="2"/>
  <c r="Z4462" i="2"/>
  <c r="W4462" i="2"/>
  <c r="AT4461" i="2"/>
  <c r="AS4461" i="2"/>
  <c r="AK4461" i="2"/>
  <c r="AU4461" i="2" s="1"/>
  <c r="AJ4461" i="2"/>
  <c r="AF4461" i="2"/>
  <c r="AD4461" i="2"/>
  <c r="Z4461" i="2"/>
  <c r="W4461" i="2"/>
  <c r="AH4460" i="2"/>
  <c r="AG4460" i="2"/>
  <c r="AF4460" i="2"/>
  <c r="AE4460" i="2"/>
  <c r="Z4460" i="2"/>
  <c r="X4460" i="2"/>
  <c r="W4460" i="2"/>
  <c r="AT4459" i="2"/>
  <c r="AS4459" i="2"/>
  <c r="AK4459" i="2"/>
  <c r="AJ4459" i="2"/>
  <c r="AF4459" i="2"/>
  <c r="AE4459" i="2"/>
  <c r="Z4459" i="2"/>
  <c r="W4459" i="2"/>
  <c r="AS4458" i="2"/>
  <c r="AK4458" i="2"/>
  <c r="AJ4458" i="2"/>
  <c r="AF4458" i="2"/>
  <c r="AE4458" i="2"/>
  <c r="Z4458" i="2"/>
  <c r="W4458" i="2"/>
  <c r="AT4457" i="2"/>
  <c r="AS4457" i="2"/>
  <c r="AK4457" i="2"/>
  <c r="AU4457" i="2" s="1"/>
  <c r="AJ4457" i="2"/>
  <c r="AF4457" i="2"/>
  <c r="AD4457" i="2"/>
  <c r="Z4457" i="2"/>
  <c r="W4457" i="2"/>
  <c r="AU4456" i="2"/>
  <c r="AS4456" i="2"/>
  <c r="AK4456" i="2"/>
  <c r="AJ4456" i="2"/>
  <c r="AF4456" i="2"/>
  <c r="AD4456" i="2"/>
  <c r="AT4456" i="2" s="1"/>
  <c r="Z4456" i="2"/>
  <c r="W4456" i="2"/>
  <c r="AT4455" i="2"/>
  <c r="AS4455" i="2"/>
  <c r="AK4455" i="2"/>
  <c r="AU4455" i="2" s="1"/>
  <c r="AJ4455" i="2"/>
  <c r="AF4455" i="2"/>
  <c r="AD4455" i="2"/>
  <c r="Z4455" i="2"/>
  <c r="W4455" i="2"/>
  <c r="AS4454" i="2"/>
  <c r="AK4454" i="2"/>
  <c r="AJ4454" i="2"/>
  <c r="AF4454" i="2"/>
  <c r="AE4454" i="2"/>
  <c r="Z4454" i="2"/>
  <c r="W4454" i="2"/>
  <c r="AH4453" i="2"/>
  <c r="AG4453" i="2"/>
  <c r="AF4453" i="2"/>
  <c r="AE4453" i="2"/>
  <c r="Z4453" i="2"/>
  <c r="X4453" i="2"/>
  <c r="W4453" i="2"/>
  <c r="AS4452" i="2"/>
  <c r="AK4452" i="2"/>
  <c r="AJ4452" i="2"/>
  <c r="AF4452" i="2"/>
  <c r="AE4452" i="2"/>
  <c r="Z4452" i="2"/>
  <c r="W4452" i="2"/>
  <c r="AT4451" i="2"/>
  <c r="AS4451" i="2"/>
  <c r="AK4451" i="2"/>
  <c r="AU4451" i="2" s="1"/>
  <c r="AJ4451" i="2"/>
  <c r="AF4451" i="2"/>
  <c r="AE4451" i="2"/>
  <c r="Z4451" i="2"/>
  <c r="W4451" i="2"/>
  <c r="AS4450" i="2"/>
  <c r="AK4450" i="2"/>
  <c r="AJ4450" i="2"/>
  <c r="AF4450" i="2"/>
  <c r="AE4450" i="2"/>
  <c r="Z4450" i="2"/>
  <c r="W4450" i="2"/>
  <c r="AS4449" i="2"/>
  <c r="AJ4449" i="2"/>
  <c r="AF4449" i="2"/>
  <c r="AD4449" i="2"/>
  <c r="AT4449" i="2" s="1"/>
  <c r="AU4449" i="2" s="1"/>
  <c r="Z4449" i="2"/>
  <c r="W4449" i="2"/>
  <c r="AH4448" i="2"/>
  <c r="AG4448" i="2"/>
  <c r="AF4448" i="2"/>
  <c r="AD4448" i="2"/>
  <c r="Z4448" i="2"/>
  <c r="X4448" i="2"/>
  <c r="W4448" i="2"/>
  <c r="AS4447" i="2"/>
  <c r="AK4447" i="2"/>
  <c r="AJ4447" i="2"/>
  <c r="AF4447" i="2"/>
  <c r="AE4447" i="2"/>
  <c r="Z4447" i="2"/>
  <c r="W4447" i="2"/>
  <c r="AH4446" i="2"/>
  <c r="AG4446" i="2"/>
  <c r="AF4446" i="2"/>
  <c r="AE4446" i="2"/>
  <c r="Z4446" i="2"/>
  <c r="X4446" i="2"/>
  <c r="W4446" i="2"/>
  <c r="AH4445" i="2"/>
  <c r="AG4445" i="2"/>
  <c r="AF4445" i="2"/>
  <c r="AD4445" i="2"/>
  <c r="Z4445" i="2"/>
  <c r="X4445" i="2"/>
  <c r="W4445" i="2"/>
  <c r="Z4444" i="2"/>
  <c r="AH4443" i="2"/>
  <c r="AG4443" i="2"/>
  <c r="AF4443" i="2"/>
  <c r="AE4443" i="2"/>
  <c r="Z4443" i="2"/>
  <c r="X4443" i="2"/>
  <c r="W4443" i="2"/>
  <c r="AG4442" i="2"/>
  <c r="AF4442" i="2"/>
  <c r="AE4442" i="2"/>
  <c r="Z4442" i="2"/>
  <c r="X4442" i="2"/>
  <c r="W4442" i="2"/>
  <c r="AT4441" i="2"/>
  <c r="AS4441" i="2"/>
  <c r="AK4441" i="2"/>
  <c r="AU4441" i="2" s="1"/>
  <c r="AJ4441" i="2"/>
  <c r="AF4441" i="2"/>
  <c r="AE4441" i="2"/>
  <c r="Z4441" i="2"/>
  <c r="W4441" i="2"/>
  <c r="AS4440" i="2"/>
  <c r="AK4440" i="2"/>
  <c r="AJ4440" i="2"/>
  <c r="AF4440" i="2"/>
  <c r="AE4440" i="2"/>
  <c r="Z4440" i="2"/>
  <c r="W4440" i="2"/>
  <c r="AT4439" i="2"/>
  <c r="AS4439" i="2"/>
  <c r="AK4439" i="2"/>
  <c r="AU4439" i="2" s="1"/>
  <c r="AJ4439" i="2"/>
  <c r="AF4439" i="2"/>
  <c r="AE4439" i="2"/>
  <c r="Z4439" i="2"/>
  <c r="W4439" i="2"/>
  <c r="AH4438" i="2"/>
  <c r="AG4438" i="2"/>
  <c r="AF4438" i="2"/>
  <c r="AE4438" i="2"/>
  <c r="Z4438" i="2"/>
  <c r="X4438" i="2"/>
  <c r="W4438" i="2"/>
  <c r="AH4437" i="2"/>
  <c r="AG4437" i="2"/>
  <c r="AF4437" i="2"/>
  <c r="AE4437" i="2"/>
  <c r="Z4437" i="2"/>
  <c r="X4437" i="2"/>
  <c r="W4437" i="2"/>
  <c r="AS4436" i="2"/>
  <c r="AK4436" i="2"/>
  <c r="AJ4436" i="2"/>
  <c r="AF4436" i="2"/>
  <c r="AE4436" i="2"/>
  <c r="Z4436" i="2"/>
  <c r="W4436" i="2"/>
  <c r="AH4435" i="2"/>
  <c r="AG4435" i="2"/>
  <c r="AF4435" i="2"/>
  <c r="AE4435" i="2"/>
  <c r="Z4435" i="2"/>
  <c r="X4435" i="2"/>
  <c r="W4435" i="2"/>
  <c r="AS4434" i="2"/>
  <c r="AK4434" i="2"/>
  <c r="AJ4434" i="2"/>
  <c r="AF4434" i="2"/>
  <c r="AE4434" i="2"/>
  <c r="Z4434" i="2"/>
  <c r="W4434" i="2"/>
  <c r="AT4433" i="2"/>
  <c r="AS4433" i="2"/>
  <c r="AK4433" i="2"/>
  <c r="AU4433" i="2" s="1"/>
  <c r="AJ4433" i="2"/>
  <c r="AF4433" i="2"/>
  <c r="AE4433" i="2"/>
  <c r="Z4433" i="2"/>
  <c r="W4433" i="2"/>
  <c r="AH4432" i="2"/>
  <c r="AG4432" i="2"/>
  <c r="AF4432" i="2"/>
  <c r="AE4432" i="2"/>
  <c r="Z4432" i="2"/>
  <c r="X4432" i="2"/>
  <c r="W4432" i="2"/>
  <c r="AT4431" i="2"/>
  <c r="AS4431" i="2"/>
  <c r="AK4431" i="2"/>
  <c r="AU4431" i="2" s="1"/>
  <c r="AJ4431" i="2"/>
  <c r="AF4431" i="2"/>
  <c r="AE4431" i="2"/>
  <c r="Z4431" i="2"/>
  <c r="W4431" i="2"/>
  <c r="AH4430" i="2"/>
  <c r="AG4430" i="2"/>
  <c r="AF4430" i="2"/>
  <c r="AE4430" i="2"/>
  <c r="Z4430" i="2"/>
  <c r="X4430" i="2"/>
  <c r="W4430" i="2"/>
  <c r="AT4429" i="2"/>
  <c r="AS4429" i="2"/>
  <c r="AK4429" i="2"/>
  <c r="AJ4429" i="2"/>
  <c r="AF4429" i="2"/>
  <c r="AE4429" i="2"/>
  <c r="Z4429" i="2"/>
  <c r="W4429" i="2"/>
  <c r="AH4428" i="2"/>
  <c r="AG4428" i="2"/>
  <c r="AF4428" i="2"/>
  <c r="AE4428" i="2"/>
  <c r="Z4428" i="2"/>
  <c r="X4428" i="2"/>
  <c r="W4428" i="2"/>
  <c r="AT4427" i="2"/>
  <c r="AS4427" i="2"/>
  <c r="AK4427" i="2"/>
  <c r="AJ4427" i="2"/>
  <c r="AF4427" i="2"/>
  <c r="AE4427" i="2"/>
  <c r="Z4427" i="2"/>
  <c r="W4427" i="2"/>
  <c r="AS4426" i="2"/>
  <c r="AK4426" i="2"/>
  <c r="AJ4426" i="2"/>
  <c r="AF4426" i="2"/>
  <c r="AE4426" i="2"/>
  <c r="Z4426" i="2"/>
  <c r="W4426" i="2"/>
  <c r="AT4425" i="2"/>
  <c r="AS4425" i="2"/>
  <c r="AK4425" i="2"/>
  <c r="AJ4425" i="2"/>
  <c r="AF4425" i="2"/>
  <c r="AE4425" i="2"/>
  <c r="Z4425" i="2"/>
  <c r="W4425" i="2"/>
  <c r="AH4424" i="2"/>
  <c r="AG4424" i="2"/>
  <c r="AF4424" i="2"/>
  <c r="AE4424" i="2"/>
  <c r="Z4424" i="2"/>
  <c r="X4424" i="2"/>
  <c r="W4424" i="2"/>
  <c r="AT4423" i="2"/>
  <c r="AS4423" i="2"/>
  <c r="AK4423" i="2"/>
  <c r="AJ4423" i="2"/>
  <c r="AF4423" i="2"/>
  <c r="AE4423" i="2"/>
  <c r="Z4423" i="2"/>
  <c r="W4423" i="2"/>
  <c r="AU4422" i="2"/>
  <c r="AS4422" i="2"/>
  <c r="AK4422" i="2"/>
  <c r="AJ4422" i="2"/>
  <c r="AF4422" i="2"/>
  <c r="AD4422" i="2"/>
  <c r="AT4422" i="2" s="1"/>
  <c r="Z4422" i="2"/>
  <c r="W4422" i="2"/>
  <c r="AK4421" i="2"/>
  <c r="AJ4421" i="2"/>
  <c r="AF4421" i="2"/>
  <c r="AE4421" i="2"/>
  <c r="Z4421" i="2"/>
  <c r="W4421" i="2"/>
  <c r="AT4420" i="2"/>
  <c r="AS4420" i="2"/>
  <c r="AK4420" i="2"/>
  <c r="AU4420" i="2" s="1"/>
  <c r="AJ4420" i="2"/>
  <c r="AF4420" i="2"/>
  <c r="AD4420" i="2"/>
  <c r="Z4420" i="2"/>
  <c r="W4420" i="2"/>
  <c r="AU4419" i="2"/>
  <c r="AS4419" i="2"/>
  <c r="AK4419" i="2"/>
  <c r="AJ4419" i="2"/>
  <c r="AF4419" i="2"/>
  <c r="AD4419" i="2"/>
  <c r="AT4419" i="2" s="1"/>
  <c r="Z4419" i="2"/>
  <c r="W4419" i="2"/>
  <c r="AT4418" i="2"/>
  <c r="AS4418" i="2"/>
  <c r="AK4418" i="2"/>
  <c r="AU4418" i="2" s="1"/>
  <c r="AJ4418" i="2"/>
  <c r="AF4418" i="2"/>
  <c r="AE4418" i="2"/>
  <c r="Z4418" i="2"/>
  <c r="W4418" i="2"/>
  <c r="AS4417" i="2"/>
  <c r="AK4417" i="2"/>
  <c r="AJ4417" i="2"/>
  <c r="AF4417" i="2"/>
  <c r="AE4417" i="2"/>
  <c r="Z4417" i="2"/>
  <c r="W4417" i="2"/>
  <c r="AT4416" i="2"/>
  <c r="AS4416" i="2"/>
  <c r="AK4416" i="2"/>
  <c r="AU4416" i="2" s="1"/>
  <c r="AJ4416" i="2"/>
  <c r="AF4416" i="2"/>
  <c r="AE4416" i="2"/>
  <c r="Z4416" i="2"/>
  <c r="W4416" i="2"/>
  <c r="AS4415" i="2"/>
  <c r="AK4415" i="2"/>
  <c r="AJ4415" i="2"/>
  <c r="AF4415" i="2"/>
  <c r="AE4415" i="2"/>
  <c r="Z4415" i="2"/>
  <c r="W4415" i="2"/>
  <c r="AK4414" i="2"/>
  <c r="AJ4414" i="2"/>
  <c r="AF4414" i="2"/>
  <c r="AE4414" i="2"/>
  <c r="Z4414" i="2"/>
  <c r="W4414" i="2"/>
  <c r="AK4413" i="2"/>
  <c r="AJ4413" i="2"/>
  <c r="AF4413" i="2"/>
  <c r="AE4413" i="2"/>
  <c r="Z4413" i="2"/>
  <c r="W4413" i="2"/>
  <c r="AK4412" i="2"/>
  <c r="AJ4412" i="2"/>
  <c r="AF4412" i="2"/>
  <c r="AE4412" i="2"/>
  <c r="Z4412" i="2"/>
  <c r="W4412" i="2"/>
  <c r="AK4411" i="2"/>
  <c r="AJ4411" i="2"/>
  <c r="AF4411" i="2"/>
  <c r="AE4411" i="2"/>
  <c r="Z4411" i="2"/>
  <c r="W4411" i="2"/>
  <c r="AK4410" i="2"/>
  <c r="AJ4410" i="2"/>
  <c r="AF4410" i="2"/>
  <c r="AE4410" i="2"/>
  <c r="Z4410" i="2"/>
  <c r="W4410" i="2"/>
  <c r="AK4409" i="2"/>
  <c r="AJ4409" i="2"/>
  <c r="AF4409" i="2"/>
  <c r="AE4409" i="2"/>
  <c r="Z4409" i="2"/>
  <c r="W4409" i="2"/>
  <c r="AH4408" i="2"/>
  <c r="AG4408" i="2"/>
  <c r="AF4408" i="2"/>
  <c r="AE4408" i="2"/>
  <c r="Z4408" i="2"/>
  <c r="X4408" i="2"/>
  <c r="W4408" i="2"/>
  <c r="AK4407" i="2"/>
  <c r="AJ4407" i="2"/>
  <c r="AF4407" i="2"/>
  <c r="AE4407" i="2"/>
  <c r="Z4407" i="2"/>
  <c r="W4407" i="2"/>
  <c r="AH4406" i="2"/>
  <c r="AG4406" i="2"/>
  <c r="AF4406" i="2"/>
  <c r="AE4406" i="2"/>
  <c r="Z4406" i="2"/>
  <c r="X4406" i="2"/>
  <c r="W4406" i="2"/>
  <c r="AK4405" i="2"/>
  <c r="AJ4405" i="2"/>
  <c r="AF4405" i="2"/>
  <c r="AE4405" i="2"/>
  <c r="Z4405" i="2"/>
  <c r="W4405" i="2"/>
  <c r="AK4404" i="2"/>
  <c r="AJ4404" i="2"/>
  <c r="AF4404" i="2"/>
  <c r="AE4404" i="2"/>
  <c r="Z4404" i="2"/>
  <c r="W4404" i="2"/>
  <c r="AK4403" i="2"/>
  <c r="AJ4403" i="2"/>
  <c r="AF4403" i="2"/>
  <c r="AE4403" i="2"/>
  <c r="Z4403" i="2"/>
  <c r="W4403" i="2"/>
  <c r="AK4402" i="2"/>
  <c r="AJ4402" i="2"/>
  <c r="AF4402" i="2"/>
  <c r="AE4402" i="2"/>
  <c r="Z4402" i="2"/>
  <c r="W4402" i="2"/>
  <c r="AH4401" i="2"/>
  <c r="AG4401" i="2"/>
  <c r="AF4401" i="2"/>
  <c r="AE4401" i="2"/>
  <c r="Z4401" i="2"/>
  <c r="X4401" i="2"/>
  <c r="W4401" i="2"/>
  <c r="AH4400" i="2"/>
  <c r="AG4400" i="2"/>
  <c r="AF4400" i="2"/>
  <c r="AE4400" i="2"/>
  <c r="Z4400" i="2"/>
  <c r="X4400" i="2"/>
  <c r="W4400" i="2"/>
  <c r="AT4399" i="2"/>
  <c r="AS4399" i="2"/>
  <c r="AK4399" i="2"/>
  <c r="AJ4399" i="2"/>
  <c r="AF4399" i="2"/>
  <c r="AE4399" i="2"/>
  <c r="Z4399" i="2"/>
  <c r="W4399" i="2"/>
  <c r="AH4398" i="2"/>
  <c r="AG4398" i="2"/>
  <c r="AF4398" i="2"/>
  <c r="AE4398" i="2"/>
  <c r="Z4398" i="2"/>
  <c r="X4398" i="2"/>
  <c r="W4398" i="2"/>
  <c r="AH4397" i="2"/>
  <c r="AG4397" i="2"/>
  <c r="AF4397" i="2"/>
  <c r="AE4397" i="2"/>
  <c r="Z4397" i="2"/>
  <c r="X4397" i="2"/>
  <c r="W4397" i="2"/>
  <c r="AS4396" i="2"/>
  <c r="AK4396" i="2"/>
  <c r="AJ4396" i="2"/>
  <c r="AF4396" i="2"/>
  <c r="AE4396" i="2"/>
  <c r="Z4396" i="2"/>
  <c r="W4396" i="2"/>
  <c r="AK4395" i="2"/>
  <c r="AJ4395" i="2"/>
  <c r="AF4395" i="2"/>
  <c r="AD4395" i="2"/>
  <c r="Z4395" i="2"/>
  <c r="W4395" i="2"/>
  <c r="AG4394" i="2"/>
  <c r="AF4394" i="2"/>
  <c r="AE4394" i="2"/>
  <c r="Z4394" i="2"/>
  <c r="X4394" i="2"/>
  <c r="W4394" i="2"/>
  <c r="AT4393" i="2"/>
  <c r="AS4393" i="2"/>
  <c r="AK4393" i="2"/>
  <c r="AU4393" i="2" s="1"/>
  <c r="AJ4393" i="2"/>
  <c r="AF4393" i="2"/>
  <c r="AE4393" i="2"/>
  <c r="Z4393" i="2"/>
  <c r="W4393" i="2"/>
  <c r="AS4392" i="2"/>
  <c r="AK4392" i="2"/>
  <c r="AJ4392" i="2"/>
  <c r="AF4392" i="2"/>
  <c r="AE4392" i="2"/>
  <c r="Z4392" i="2"/>
  <c r="W4392" i="2"/>
  <c r="AT4391" i="2"/>
  <c r="AS4391" i="2"/>
  <c r="AK4391" i="2"/>
  <c r="AU4391" i="2" s="1"/>
  <c r="AJ4391" i="2"/>
  <c r="AF4391" i="2"/>
  <c r="AE4391" i="2"/>
  <c r="Z4391" i="2"/>
  <c r="W4391" i="2"/>
  <c r="AS4390" i="2"/>
  <c r="AK4390" i="2"/>
  <c r="AJ4390" i="2"/>
  <c r="AF4390" i="2"/>
  <c r="AE4390" i="2"/>
  <c r="Z4390" i="2"/>
  <c r="W4390" i="2"/>
  <c r="AT4389" i="2"/>
  <c r="AS4389" i="2"/>
  <c r="AK4389" i="2"/>
  <c r="AU4389" i="2" s="1"/>
  <c r="AJ4389" i="2"/>
  <c r="AF4389" i="2"/>
  <c r="AE4389" i="2"/>
  <c r="Z4389" i="2"/>
  <c r="W4389" i="2"/>
  <c r="AG4388" i="2"/>
  <c r="AF4388" i="2"/>
  <c r="AE4388" i="2"/>
  <c r="Z4388" i="2"/>
  <c r="X4388" i="2"/>
  <c r="W4388" i="2"/>
  <c r="AU4387" i="2"/>
  <c r="AS4387" i="2"/>
  <c r="AK4387" i="2"/>
  <c r="AJ4387" i="2"/>
  <c r="AF4387" i="2"/>
  <c r="AD4387" i="2"/>
  <c r="AT4387" i="2" s="1"/>
  <c r="Z4387" i="2"/>
  <c r="W4387" i="2"/>
  <c r="AH4386" i="2"/>
  <c r="AG4386" i="2"/>
  <c r="AF4386" i="2"/>
  <c r="AE4386" i="2"/>
  <c r="Z4386" i="2"/>
  <c r="X4386" i="2"/>
  <c r="W4386" i="2"/>
  <c r="AH4385" i="2"/>
  <c r="AG4385" i="2"/>
  <c r="AF4385" i="2"/>
  <c r="AE4385" i="2"/>
  <c r="Z4385" i="2"/>
  <c r="X4385" i="2"/>
  <c r="W4385" i="2"/>
  <c r="AT4384" i="2"/>
  <c r="AS4384" i="2"/>
  <c r="AK4384" i="2"/>
  <c r="AU4384" i="2" s="1"/>
  <c r="AJ4384" i="2"/>
  <c r="AF4384" i="2"/>
  <c r="AE4384" i="2"/>
  <c r="Z4384" i="2"/>
  <c r="W4384" i="2"/>
  <c r="AH4383" i="2"/>
  <c r="AG4383" i="2"/>
  <c r="AF4383" i="2"/>
  <c r="AE4383" i="2"/>
  <c r="Z4383" i="2"/>
  <c r="X4383" i="2"/>
  <c r="W4383" i="2"/>
  <c r="AG4382" i="2"/>
  <c r="AF4382" i="2"/>
  <c r="AE4382" i="2"/>
  <c r="Z4382" i="2"/>
  <c r="X4382" i="2"/>
  <c r="W4382" i="2"/>
  <c r="AH4381" i="2"/>
  <c r="AG4381" i="2"/>
  <c r="AF4381" i="2"/>
  <c r="AE4381" i="2"/>
  <c r="Z4381" i="2"/>
  <c r="X4381" i="2"/>
  <c r="W4381" i="2"/>
  <c r="AS4380" i="2"/>
  <c r="AK4380" i="2"/>
  <c r="AJ4380" i="2"/>
  <c r="AF4380" i="2"/>
  <c r="AE4380" i="2"/>
  <c r="Z4380" i="2"/>
  <c r="W4380" i="2"/>
  <c r="AT4379" i="2"/>
  <c r="AS4379" i="2"/>
  <c r="AK4379" i="2"/>
  <c r="AU4379" i="2" s="1"/>
  <c r="AJ4379" i="2"/>
  <c r="AF4379" i="2"/>
  <c r="AE4379" i="2"/>
  <c r="Z4379" i="2"/>
  <c r="W4379" i="2"/>
  <c r="AS4378" i="2"/>
  <c r="AK4378" i="2"/>
  <c r="AJ4378" i="2"/>
  <c r="AF4378" i="2"/>
  <c r="AE4378" i="2"/>
  <c r="Z4378" i="2"/>
  <c r="W4378" i="2"/>
  <c r="AT4377" i="2"/>
  <c r="AS4377" i="2"/>
  <c r="AK4377" i="2"/>
  <c r="AU4377" i="2" s="1"/>
  <c r="AJ4377" i="2"/>
  <c r="AF4377" i="2"/>
  <c r="AE4377" i="2"/>
  <c r="Z4377" i="2"/>
  <c r="W4377" i="2"/>
  <c r="AG4376" i="2"/>
  <c r="AF4376" i="2"/>
  <c r="AE4376" i="2"/>
  <c r="Z4376" i="2"/>
  <c r="X4376" i="2"/>
  <c r="W4376" i="2"/>
  <c r="AS4375" i="2"/>
  <c r="AK4375" i="2"/>
  <c r="AJ4375" i="2"/>
  <c r="AF4375" i="2"/>
  <c r="AE4375" i="2"/>
  <c r="Z4375" i="2"/>
  <c r="W4375" i="2"/>
  <c r="AT4374" i="2"/>
  <c r="AS4374" i="2"/>
  <c r="AK4374" i="2"/>
  <c r="AJ4374" i="2"/>
  <c r="AF4374" i="2"/>
  <c r="AE4374" i="2"/>
  <c r="Z4374" i="2"/>
  <c r="W4374" i="2"/>
  <c r="AH4373" i="2"/>
  <c r="AG4373" i="2"/>
  <c r="AF4373" i="2"/>
  <c r="AE4373" i="2"/>
  <c r="Z4373" i="2"/>
  <c r="X4373" i="2"/>
  <c r="W4373" i="2"/>
  <c r="AH4372" i="2"/>
  <c r="AG4372" i="2"/>
  <c r="AF4372" i="2"/>
  <c r="AE4372" i="2"/>
  <c r="Z4372" i="2"/>
  <c r="X4372" i="2"/>
  <c r="W4372" i="2"/>
  <c r="AS4371" i="2"/>
  <c r="AK4371" i="2"/>
  <c r="AJ4371" i="2"/>
  <c r="AF4371" i="2"/>
  <c r="AE4371" i="2"/>
  <c r="Z4371" i="2"/>
  <c r="W4371" i="2"/>
  <c r="AT4370" i="2"/>
  <c r="AS4370" i="2"/>
  <c r="AK4370" i="2"/>
  <c r="AU4370" i="2" s="1"/>
  <c r="AJ4370" i="2"/>
  <c r="AF4370" i="2"/>
  <c r="AD4370" i="2"/>
  <c r="Z4370" i="2"/>
  <c r="W4370" i="2"/>
  <c r="AK4369" i="2"/>
  <c r="AJ4369" i="2"/>
  <c r="AF4369" i="2"/>
  <c r="AE4369" i="2"/>
  <c r="Z4369" i="2"/>
  <c r="W4369" i="2"/>
  <c r="AK4368" i="2"/>
  <c r="AJ4368" i="2"/>
  <c r="AF4368" i="2"/>
  <c r="AD4368" i="2"/>
  <c r="Z4368" i="2"/>
  <c r="W4368" i="2"/>
  <c r="AH4367" i="2"/>
  <c r="AG4367" i="2"/>
  <c r="AF4367" i="2"/>
  <c r="AE4367" i="2"/>
  <c r="Z4367" i="2"/>
  <c r="X4367" i="2"/>
  <c r="W4367" i="2"/>
  <c r="AT4366" i="2"/>
  <c r="AS4366" i="2"/>
  <c r="AK4366" i="2"/>
  <c r="AU4366" i="2" s="1"/>
  <c r="AJ4366" i="2"/>
  <c r="AF4366" i="2"/>
  <c r="AE4366" i="2"/>
  <c r="Z4366" i="2"/>
  <c r="W4366" i="2"/>
  <c r="AS4365" i="2"/>
  <c r="AK4365" i="2"/>
  <c r="AJ4365" i="2"/>
  <c r="AF4365" i="2"/>
  <c r="AE4365" i="2"/>
  <c r="Z4365" i="2"/>
  <c r="W4365" i="2"/>
  <c r="AT4364" i="2"/>
  <c r="AS4364" i="2"/>
  <c r="AK4364" i="2"/>
  <c r="AU4364" i="2" s="1"/>
  <c r="AJ4364" i="2"/>
  <c r="AF4364" i="2"/>
  <c r="AE4364" i="2"/>
  <c r="Z4364" i="2"/>
  <c r="W4364" i="2"/>
  <c r="AH4363" i="2"/>
  <c r="AG4363" i="2"/>
  <c r="AF4363" i="2"/>
  <c r="AE4363" i="2"/>
  <c r="Z4363" i="2"/>
  <c r="X4363" i="2"/>
  <c r="W4363" i="2"/>
  <c r="AK4362" i="2"/>
  <c r="AJ4362" i="2"/>
  <c r="AF4362" i="2"/>
  <c r="AE4362" i="2"/>
  <c r="Z4362" i="2"/>
  <c r="W4362" i="2"/>
  <c r="AT4361" i="2"/>
  <c r="AS4361" i="2"/>
  <c r="AK4361" i="2"/>
  <c r="AU4361" i="2" s="1"/>
  <c r="AJ4361" i="2"/>
  <c r="AF4361" i="2"/>
  <c r="AD4361" i="2"/>
  <c r="Z4361" i="2"/>
  <c r="W4361" i="2"/>
  <c r="AH4360" i="2"/>
  <c r="AG4360" i="2"/>
  <c r="AF4360" i="2"/>
  <c r="AE4360" i="2"/>
  <c r="Z4360" i="2"/>
  <c r="X4360" i="2"/>
  <c r="W4360" i="2"/>
  <c r="AT4359" i="2"/>
  <c r="AS4359" i="2"/>
  <c r="AK4359" i="2"/>
  <c r="AU4359" i="2" s="1"/>
  <c r="AJ4359" i="2"/>
  <c r="AF4359" i="2"/>
  <c r="AE4359" i="2"/>
  <c r="Z4359" i="2"/>
  <c r="W4359" i="2"/>
  <c r="AH4358" i="2"/>
  <c r="AG4358" i="2"/>
  <c r="AF4358" i="2"/>
  <c r="AE4358" i="2"/>
  <c r="Z4358" i="2"/>
  <c r="X4358" i="2"/>
  <c r="W4358" i="2"/>
  <c r="AH4357" i="2"/>
  <c r="AG4357" i="2"/>
  <c r="AF4357" i="2"/>
  <c r="AE4357" i="2"/>
  <c r="Z4357" i="2"/>
  <c r="X4357" i="2"/>
  <c r="W4357" i="2"/>
  <c r="AS4356" i="2"/>
  <c r="AK4356" i="2"/>
  <c r="AJ4356" i="2"/>
  <c r="AF4356" i="2"/>
  <c r="AE4356" i="2"/>
  <c r="Z4356" i="2"/>
  <c r="W4356" i="2"/>
  <c r="AT4355" i="2"/>
  <c r="AS4355" i="2"/>
  <c r="AK4355" i="2"/>
  <c r="AJ4355" i="2"/>
  <c r="AF4355" i="2"/>
  <c r="AE4355" i="2"/>
  <c r="Z4355" i="2"/>
  <c r="W4355" i="2"/>
  <c r="AH4354" i="2"/>
  <c r="AG4354" i="2"/>
  <c r="AF4354" i="2"/>
  <c r="AE4354" i="2"/>
  <c r="Z4354" i="2"/>
  <c r="X4354" i="2"/>
  <c r="W4354" i="2"/>
  <c r="AH4353" i="2"/>
  <c r="AG4353" i="2"/>
  <c r="AF4353" i="2"/>
  <c r="AE4353" i="2"/>
  <c r="Z4353" i="2"/>
  <c r="X4353" i="2"/>
  <c r="W4353" i="2"/>
  <c r="AS4352" i="2"/>
  <c r="AK4352" i="2"/>
  <c r="AJ4352" i="2"/>
  <c r="AF4352" i="2"/>
  <c r="AE4352" i="2"/>
  <c r="Z4352" i="2"/>
  <c r="W4352" i="2"/>
  <c r="AT4351" i="2"/>
  <c r="AS4351" i="2"/>
  <c r="AK4351" i="2"/>
  <c r="AU4351" i="2" s="1"/>
  <c r="AJ4351" i="2"/>
  <c r="AF4351" i="2"/>
  <c r="AE4351" i="2"/>
  <c r="Z4351" i="2"/>
  <c r="W4351" i="2"/>
  <c r="AH4350" i="2"/>
  <c r="AG4350" i="2"/>
  <c r="AF4350" i="2"/>
  <c r="AE4350" i="2"/>
  <c r="Z4350" i="2"/>
  <c r="X4350" i="2"/>
  <c r="W4350" i="2"/>
  <c r="AT4349" i="2"/>
  <c r="AS4349" i="2"/>
  <c r="AK4349" i="2"/>
  <c r="AU4349" i="2" s="1"/>
  <c r="AJ4349" i="2"/>
  <c r="AF4349" i="2"/>
  <c r="AD4349" i="2"/>
  <c r="Z4349" i="2"/>
  <c r="W4349" i="2"/>
  <c r="AH4348" i="2"/>
  <c r="AG4348" i="2"/>
  <c r="AF4348" i="2"/>
  <c r="AD4348" i="2"/>
  <c r="Z4348" i="2"/>
  <c r="X4348" i="2"/>
  <c r="W4348" i="2"/>
  <c r="AH4347" i="2"/>
  <c r="AG4347" i="2"/>
  <c r="AF4347" i="2"/>
  <c r="AE4347" i="2"/>
  <c r="Z4347" i="2"/>
  <c r="X4347" i="2"/>
  <c r="W4347" i="2"/>
  <c r="AH4346" i="2"/>
  <c r="AG4346" i="2"/>
  <c r="AF4346" i="2"/>
  <c r="AD4346" i="2"/>
  <c r="Z4346" i="2"/>
  <c r="X4346" i="2"/>
  <c r="W4346" i="2"/>
  <c r="AT4345" i="2"/>
  <c r="AS4345" i="2"/>
  <c r="AK4345" i="2"/>
  <c r="AU4345" i="2" s="1"/>
  <c r="AJ4345" i="2"/>
  <c r="AF4345" i="2"/>
  <c r="AE4345" i="2"/>
  <c r="Z4345" i="2"/>
  <c r="W4345" i="2"/>
  <c r="AS4344" i="2"/>
  <c r="AK4344" i="2"/>
  <c r="AJ4344" i="2"/>
  <c r="AF4344" i="2"/>
  <c r="AE4344" i="2"/>
  <c r="Z4344" i="2"/>
  <c r="W4344" i="2"/>
  <c r="AH4343" i="2"/>
  <c r="AG4343" i="2"/>
  <c r="AF4343" i="2"/>
  <c r="AE4343" i="2"/>
  <c r="Z4343" i="2"/>
  <c r="X4343" i="2"/>
  <c r="W4343" i="2"/>
  <c r="AH4342" i="2"/>
  <c r="AG4342" i="2"/>
  <c r="AF4342" i="2"/>
  <c r="AE4342" i="2"/>
  <c r="Z4342" i="2"/>
  <c r="X4342" i="2"/>
  <c r="W4342" i="2"/>
  <c r="AH4341" i="2"/>
  <c r="AG4341" i="2"/>
  <c r="AF4341" i="2"/>
  <c r="AE4341" i="2"/>
  <c r="Z4341" i="2"/>
  <c r="X4341" i="2"/>
  <c r="W4341" i="2"/>
  <c r="AS4340" i="2"/>
  <c r="AK4340" i="2"/>
  <c r="AJ4340" i="2"/>
  <c r="AF4340" i="2"/>
  <c r="AE4340" i="2"/>
  <c r="Z4340" i="2"/>
  <c r="W4340" i="2"/>
  <c r="AT4339" i="2"/>
  <c r="AS4339" i="2"/>
  <c r="AK4339" i="2"/>
  <c r="AU4339" i="2" s="1"/>
  <c r="AJ4339" i="2"/>
  <c r="AF4339" i="2"/>
  <c r="AE4339" i="2"/>
  <c r="Z4339" i="2"/>
  <c r="W4339" i="2"/>
  <c r="AU4338" i="2"/>
  <c r="AS4338" i="2"/>
  <c r="AK4338" i="2"/>
  <c r="AJ4338" i="2"/>
  <c r="AF4338" i="2"/>
  <c r="AD4338" i="2"/>
  <c r="AT4338" i="2" s="1"/>
  <c r="Z4338" i="2"/>
  <c r="W4338" i="2"/>
  <c r="AT4337" i="2"/>
  <c r="AS4337" i="2"/>
  <c r="AK4337" i="2"/>
  <c r="AU4337" i="2" s="1"/>
  <c r="AJ4337" i="2"/>
  <c r="AF4337" i="2"/>
  <c r="AE4337" i="2"/>
  <c r="Z4337" i="2"/>
  <c r="W4337" i="2"/>
  <c r="AS4336" i="2"/>
  <c r="AK4336" i="2"/>
  <c r="AJ4336" i="2"/>
  <c r="AF4336" i="2"/>
  <c r="AE4336" i="2"/>
  <c r="Z4336" i="2"/>
  <c r="W4336" i="2"/>
  <c r="AT4335" i="2"/>
  <c r="AS4335" i="2"/>
  <c r="AK4335" i="2"/>
  <c r="AU4335" i="2" s="1"/>
  <c r="AJ4335" i="2"/>
  <c r="AF4335" i="2"/>
  <c r="AD4335" i="2"/>
  <c r="Z4335" i="2"/>
  <c r="W4335" i="2"/>
  <c r="AS4334" i="2"/>
  <c r="AK4334" i="2"/>
  <c r="AJ4334" i="2"/>
  <c r="AF4334" i="2"/>
  <c r="AE4334" i="2"/>
  <c r="Z4334" i="2"/>
  <c r="W4334" i="2"/>
  <c r="AT4333" i="2"/>
  <c r="AS4333" i="2"/>
  <c r="AK4333" i="2"/>
  <c r="AU4333" i="2" s="1"/>
  <c r="AJ4333" i="2"/>
  <c r="AF4333" i="2"/>
  <c r="AE4333" i="2"/>
  <c r="Z4333" i="2"/>
  <c r="W4333" i="2"/>
  <c r="AJ4332" i="2"/>
  <c r="AF4332" i="2"/>
  <c r="AE4332" i="2"/>
  <c r="Z4332" i="2"/>
  <c r="W4332" i="2"/>
  <c r="AG4331" i="2"/>
  <c r="AF4331" i="2"/>
  <c r="AE4331" i="2"/>
  <c r="Z4331" i="2"/>
  <c r="X4331" i="2"/>
  <c r="W4331" i="2"/>
  <c r="AT4330" i="2"/>
  <c r="AS4330" i="2"/>
  <c r="AK4330" i="2"/>
  <c r="AU4330" i="2" s="1"/>
  <c r="AJ4330" i="2"/>
  <c r="AF4330" i="2"/>
  <c r="AE4330" i="2"/>
  <c r="Z4330" i="2"/>
  <c r="W4330" i="2"/>
  <c r="AG4329" i="2"/>
  <c r="AF4329" i="2"/>
  <c r="AE4329" i="2"/>
  <c r="Z4329" i="2"/>
  <c r="X4329" i="2"/>
  <c r="W4329" i="2"/>
  <c r="AH4328" i="2"/>
  <c r="AG4328" i="2"/>
  <c r="AF4328" i="2"/>
  <c r="AE4328" i="2"/>
  <c r="Z4328" i="2"/>
  <c r="X4328" i="2"/>
  <c r="W4328" i="2"/>
  <c r="AK4327" i="2"/>
  <c r="AJ4327" i="2"/>
  <c r="AF4327" i="2"/>
  <c r="AE4327" i="2"/>
  <c r="Z4327" i="2"/>
  <c r="W4327" i="2"/>
  <c r="AT4326" i="2"/>
  <c r="AS4326" i="2"/>
  <c r="AK4326" i="2"/>
  <c r="AJ4326" i="2"/>
  <c r="AF4326" i="2"/>
  <c r="AD4326" i="2"/>
  <c r="Z4326" i="2"/>
  <c r="W4326" i="2"/>
  <c r="AS4325" i="2"/>
  <c r="AK4325" i="2"/>
  <c r="AJ4325" i="2"/>
  <c r="AF4325" i="2"/>
  <c r="AE4325" i="2"/>
  <c r="Z4325" i="2"/>
  <c r="W4325" i="2"/>
  <c r="AT4324" i="2"/>
  <c r="AS4324" i="2"/>
  <c r="AK4324" i="2"/>
  <c r="AJ4324" i="2"/>
  <c r="AF4324" i="2"/>
  <c r="AE4324" i="2"/>
  <c r="Z4324" i="2"/>
  <c r="W4324" i="2"/>
  <c r="AU4323" i="2"/>
  <c r="AS4323" i="2"/>
  <c r="AK4323" i="2"/>
  <c r="AJ4323" i="2"/>
  <c r="AF4323" i="2"/>
  <c r="AD4323" i="2"/>
  <c r="AT4323" i="2" s="1"/>
  <c r="Z4323" i="2"/>
  <c r="W4323" i="2"/>
  <c r="AT4322" i="2"/>
  <c r="AS4322" i="2"/>
  <c r="AK4322" i="2"/>
  <c r="AJ4322" i="2"/>
  <c r="AF4322" i="2"/>
  <c r="AE4322" i="2"/>
  <c r="Z4322" i="2"/>
  <c r="W4322" i="2"/>
  <c r="AS4321" i="2"/>
  <c r="AK4321" i="2"/>
  <c r="AJ4321" i="2"/>
  <c r="AF4321" i="2"/>
  <c r="AE4321" i="2"/>
  <c r="Z4321" i="2"/>
  <c r="W4321" i="2"/>
  <c r="AT4320" i="2"/>
  <c r="AS4320" i="2"/>
  <c r="AK4320" i="2"/>
  <c r="AJ4320" i="2"/>
  <c r="AF4320" i="2"/>
  <c r="AE4320" i="2"/>
  <c r="Z4320" i="2"/>
  <c r="W4320" i="2"/>
  <c r="AH4319" i="2"/>
  <c r="AG4319" i="2"/>
  <c r="AF4319" i="2"/>
  <c r="AE4319" i="2"/>
  <c r="Z4319" i="2"/>
  <c r="X4319" i="2"/>
  <c r="W4319" i="2"/>
  <c r="AT4318" i="2"/>
  <c r="AS4318" i="2"/>
  <c r="AK4318" i="2"/>
  <c r="AJ4318" i="2"/>
  <c r="AF4318" i="2"/>
  <c r="AE4318" i="2"/>
  <c r="Z4318" i="2"/>
  <c r="W4318" i="2"/>
  <c r="AS4317" i="2"/>
  <c r="AK4317" i="2"/>
  <c r="AJ4317" i="2"/>
  <c r="AF4317" i="2"/>
  <c r="AE4317" i="2"/>
  <c r="Z4317" i="2"/>
  <c r="W4317" i="2"/>
  <c r="AT4316" i="2"/>
  <c r="AS4316" i="2"/>
  <c r="AK4316" i="2"/>
  <c r="AJ4316" i="2"/>
  <c r="AF4316" i="2"/>
  <c r="AE4316" i="2"/>
  <c r="Z4316" i="2"/>
  <c r="W4316" i="2"/>
  <c r="AH4315" i="2"/>
  <c r="AG4315" i="2"/>
  <c r="AF4315" i="2"/>
  <c r="AE4315" i="2"/>
  <c r="Z4315" i="2"/>
  <c r="X4315" i="2"/>
  <c r="W4315" i="2"/>
  <c r="AH4314" i="2"/>
  <c r="AG4314" i="2"/>
  <c r="AF4314" i="2"/>
  <c r="AE4314" i="2"/>
  <c r="Z4314" i="2"/>
  <c r="X4314" i="2"/>
  <c r="W4314" i="2"/>
  <c r="AS4313" i="2"/>
  <c r="AK4313" i="2"/>
  <c r="AJ4313" i="2"/>
  <c r="AF4313" i="2"/>
  <c r="AE4313" i="2"/>
  <c r="Z4313" i="2"/>
  <c r="W4313" i="2"/>
  <c r="AT4312" i="2"/>
  <c r="AS4312" i="2"/>
  <c r="AK4312" i="2"/>
  <c r="AU4312" i="2" s="1"/>
  <c r="AJ4312" i="2"/>
  <c r="AF4312" i="2"/>
  <c r="AE4312" i="2"/>
  <c r="Z4312" i="2"/>
  <c r="W4312" i="2"/>
  <c r="AH4311" i="2"/>
  <c r="AG4311" i="2"/>
  <c r="AF4311" i="2"/>
  <c r="AE4311" i="2"/>
  <c r="Z4311" i="2"/>
  <c r="X4311" i="2"/>
  <c r="W4311" i="2"/>
  <c r="AT4310" i="2"/>
  <c r="AS4310" i="2"/>
  <c r="AK4310" i="2"/>
  <c r="AU4310" i="2" s="1"/>
  <c r="AJ4310" i="2"/>
  <c r="AF4310" i="2"/>
  <c r="AE4310" i="2"/>
  <c r="Z4310" i="2"/>
  <c r="W4310" i="2"/>
  <c r="AS4309" i="2"/>
  <c r="AK4309" i="2"/>
  <c r="AJ4309" i="2"/>
  <c r="AF4309" i="2"/>
  <c r="AE4309" i="2"/>
  <c r="Z4309" i="2"/>
  <c r="W4309" i="2"/>
  <c r="AT4308" i="2"/>
  <c r="AS4308" i="2"/>
  <c r="AK4308" i="2"/>
  <c r="AU4308" i="2" s="1"/>
  <c r="AJ4308" i="2"/>
  <c r="AF4308" i="2"/>
  <c r="AE4308" i="2"/>
  <c r="Z4308" i="2"/>
  <c r="W4308" i="2"/>
  <c r="AU4307" i="2"/>
  <c r="AS4307" i="2"/>
  <c r="AK4307" i="2"/>
  <c r="AJ4307" i="2"/>
  <c r="AF4307" i="2"/>
  <c r="AD4307" i="2"/>
  <c r="AT4307" i="2" s="1"/>
  <c r="Z4307" i="2"/>
  <c r="W4307" i="2"/>
  <c r="AS4306" i="2"/>
  <c r="AJ4306" i="2"/>
  <c r="AF4306" i="2"/>
  <c r="AE4306" i="2"/>
  <c r="AT4306" i="2" s="1"/>
  <c r="AU4306" i="2" s="1"/>
  <c r="Z4306" i="2"/>
  <c r="W4306" i="2"/>
  <c r="AT4305" i="2"/>
  <c r="AS4305" i="2"/>
  <c r="AK4305" i="2"/>
  <c r="AJ4305" i="2"/>
  <c r="AF4305" i="2"/>
  <c r="AD4305" i="2"/>
  <c r="Z4305" i="2"/>
  <c r="W4305" i="2"/>
  <c r="AS4304" i="2"/>
  <c r="AK4304" i="2"/>
  <c r="AJ4304" i="2"/>
  <c r="AF4304" i="2"/>
  <c r="AE4304" i="2"/>
  <c r="Z4304" i="2"/>
  <c r="W4304" i="2"/>
  <c r="AH4303" i="2"/>
  <c r="AG4303" i="2"/>
  <c r="AF4303" i="2"/>
  <c r="AE4303" i="2"/>
  <c r="Z4303" i="2"/>
  <c r="X4303" i="2"/>
  <c r="W4303" i="2"/>
  <c r="AS4302" i="2"/>
  <c r="AK4302" i="2"/>
  <c r="AJ4302" i="2"/>
  <c r="AF4302" i="2"/>
  <c r="AE4302" i="2"/>
  <c r="Z4302" i="2"/>
  <c r="W4302" i="2"/>
  <c r="AG4301" i="2"/>
  <c r="AF4301" i="2"/>
  <c r="AD4301" i="2"/>
  <c r="Z4301" i="2"/>
  <c r="X4301" i="2"/>
  <c r="W4301" i="2"/>
  <c r="AH4300" i="2"/>
  <c r="AG4300" i="2"/>
  <c r="AF4300" i="2"/>
  <c r="AE4300" i="2"/>
  <c r="Z4300" i="2"/>
  <c r="X4300" i="2"/>
  <c r="W4300" i="2"/>
  <c r="AS4299" i="2"/>
  <c r="AK4299" i="2"/>
  <c r="AJ4299" i="2"/>
  <c r="AF4299" i="2"/>
  <c r="AE4299" i="2"/>
  <c r="Z4299" i="2"/>
  <c r="W4299" i="2"/>
  <c r="AG4298" i="2"/>
  <c r="AF4298" i="2"/>
  <c r="AE4298" i="2"/>
  <c r="Z4298" i="2"/>
  <c r="X4298" i="2"/>
  <c r="W4298" i="2"/>
  <c r="AG4297" i="2"/>
  <c r="AF4297" i="2"/>
  <c r="AE4297" i="2"/>
  <c r="Z4297" i="2"/>
  <c r="X4297" i="2"/>
  <c r="W4297" i="2"/>
  <c r="AH4296" i="2"/>
  <c r="AG4296" i="2"/>
  <c r="AF4296" i="2"/>
  <c r="AE4296" i="2"/>
  <c r="Z4296" i="2"/>
  <c r="X4296" i="2"/>
  <c r="W4296" i="2"/>
  <c r="AS4295" i="2"/>
  <c r="AK4295" i="2"/>
  <c r="AJ4295" i="2"/>
  <c r="AF4295" i="2"/>
  <c r="AE4295" i="2"/>
  <c r="Z4295" i="2"/>
  <c r="W4295" i="2"/>
  <c r="AH4294" i="2"/>
  <c r="AG4294" i="2"/>
  <c r="AF4294" i="2"/>
  <c r="AE4294" i="2"/>
  <c r="Z4294" i="2"/>
  <c r="X4294" i="2"/>
  <c r="W4294" i="2"/>
  <c r="AH4293" i="2"/>
  <c r="AG4293" i="2"/>
  <c r="AF4293" i="2"/>
  <c r="AE4293" i="2"/>
  <c r="Z4293" i="2"/>
  <c r="X4293" i="2"/>
  <c r="W4293" i="2"/>
  <c r="AS4292" i="2"/>
  <c r="AJ4292" i="2"/>
  <c r="AF4292" i="2"/>
  <c r="AE4292" i="2"/>
  <c r="AT4292" i="2" s="1"/>
  <c r="AU4292" i="2" s="1"/>
  <c r="Z4292" i="2"/>
  <c r="W4292" i="2"/>
  <c r="AT4291" i="2"/>
  <c r="AS4291" i="2"/>
  <c r="AK4291" i="2"/>
  <c r="AJ4291" i="2"/>
  <c r="AF4291" i="2"/>
  <c r="AD4291" i="2"/>
  <c r="Z4291" i="2"/>
  <c r="W4291" i="2"/>
  <c r="AK4290" i="2"/>
  <c r="AJ4290" i="2"/>
  <c r="AF4290" i="2"/>
  <c r="AD4290" i="2"/>
  <c r="Z4290" i="2"/>
  <c r="V4290" i="2"/>
  <c r="W4290" i="2" s="1"/>
  <c r="AT4289" i="2"/>
  <c r="AS4289" i="2"/>
  <c r="AK4289" i="2"/>
  <c r="AU4289" i="2" s="1"/>
  <c r="AJ4289" i="2"/>
  <c r="AF4289" i="2"/>
  <c r="AD4289" i="2"/>
  <c r="Z4289" i="2"/>
  <c r="V4289" i="2"/>
  <c r="W4289" i="2" s="1"/>
  <c r="AS4288" i="2"/>
  <c r="AJ4288" i="2"/>
  <c r="AF4288" i="2"/>
  <c r="AD4288" i="2"/>
  <c r="AT4288" i="2" s="1"/>
  <c r="AU4288" i="2" s="1"/>
  <c r="Z4288" i="2"/>
  <c r="W4288" i="2"/>
  <c r="AT4287" i="2"/>
  <c r="AS4287" i="2"/>
  <c r="AK4287" i="2"/>
  <c r="AJ4287" i="2"/>
  <c r="AF4287" i="2"/>
  <c r="AE4287" i="2"/>
  <c r="Z4287" i="2"/>
  <c r="W4287" i="2"/>
  <c r="Z4286" i="2"/>
  <c r="Z4285" i="2"/>
  <c r="AH4284" i="2"/>
  <c r="AG4284" i="2"/>
  <c r="AF4284" i="2"/>
  <c r="AE4284" i="2"/>
  <c r="Z4284" i="2"/>
  <c r="X4284" i="2"/>
  <c r="W4284" i="2"/>
  <c r="AH4283" i="2"/>
  <c r="AG4283" i="2"/>
  <c r="AF4283" i="2"/>
  <c r="AE4283" i="2"/>
  <c r="Z4283" i="2"/>
  <c r="X4283" i="2"/>
  <c r="W4283" i="2"/>
  <c r="AS4282" i="2"/>
  <c r="AK4282" i="2"/>
  <c r="AJ4282" i="2"/>
  <c r="AF4282" i="2"/>
  <c r="AE4282" i="2"/>
  <c r="Z4282" i="2"/>
  <c r="W4282" i="2"/>
  <c r="AT4281" i="2"/>
  <c r="AS4281" i="2"/>
  <c r="AK4281" i="2"/>
  <c r="AU4281" i="2" s="1"/>
  <c r="AJ4281" i="2"/>
  <c r="AF4281" i="2"/>
  <c r="AE4281" i="2"/>
  <c r="Z4281" i="2"/>
  <c r="W4281" i="2"/>
  <c r="AH4280" i="2"/>
  <c r="AG4280" i="2"/>
  <c r="AF4280" i="2"/>
  <c r="AE4280" i="2"/>
  <c r="Z4280" i="2"/>
  <c r="X4280" i="2"/>
  <c r="W4280" i="2"/>
  <c r="AG4279" i="2"/>
  <c r="AF4279" i="2"/>
  <c r="AE4279" i="2"/>
  <c r="Z4279" i="2"/>
  <c r="X4279" i="2"/>
  <c r="W4279" i="2"/>
  <c r="AH4278" i="2"/>
  <c r="AG4278" i="2"/>
  <c r="AF4278" i="2"/>
  <c r="AE4278" i="2"/>
  <c r="Z4278" i="2"/>
  <c r="X4278" i="2"/>
  <c r="W4278" i="2"/>
  <c r="AS4277" i="2"/>
  <c r="AK4277" i="2"/>
  <c r="AJ4277" i="2"/>
  <c r="AF4277" i="2"/>
  <c r="AE4277" i="2"/>
  <c r="Z4277" i="2"/>
  <c r="W4277" i="2"/>
  <c r="AT4276" i="2"/>
  <c r="AS4276" i="2"/>
  <c r="AK4276" i="2"/>
  <c r="AJ4276" i="2"/>
  <c r="AF4276" i="2"/>
  <c r="AE4276" i="2"/>
  <c r="Z4276" i="2"/>
  <c r="W4276" i="2"/>
  <c r="AS4275" i="2"/>
  <c r="AK4275" i="2"/>
  <c r="AJ4275" i="2"/>
  <c r="AF4275" i="2"/>
  <c r="AE4275" i="2"/>
  <c r="Z4275" i="2"/>
  <c r="W4275" i="2"/>
  <c r="AT4274" i="2"/>
  <c r="AS4274" i="2"/>
  <c r="AK4274" i="2"/>
  <c r="AJ4274" i="2"/>
  <c r="AF4274" i="2"/>
  <c r="AE4274" i="2"/>
  <c r="Z4274" i="2"/>
  <c r="W4274" i="2"/>
  <c r="AH4273" i="2"/>
  <c r="AG4273" i="2"/>
  <c r="AF4273" i="2"/>
  <c r="AE4273" i="2"/>
  <c r="Z4273" i="2"/>
  <c r="X4273" i="2"/>
  <c r="W4273" i="2"/>
  <c r="AH4272" i="2"/>
  <c r="AG4272" i="2"/>
  <c r="AF4272" i="2"/>
  <c r="AE4272" i="2"/>
  <c r="Z4272" i="2"/>
  <c r="X4272" i="2"/>
  <c r="W4272" i="2"/>
  <c r="AH4271" i="2"/>
  <c r="AG4271" i="2"/>
  <c r="AF4271" i="2"/>
  <c r="AE4271" i="2"/>
  <c r="Z4271" i="2"/>
  <c r="X4271" i="2"/>
  <c r="W4271" i="2"/>
  <c r="AT4270" i="2"/>
  <c r="AS4270" i="2"/>
  <c r="AK4270" i="2"/>
  <c r="AU4270" i="2" s="1"/>
  <c r="AJ4270" i="2"/>
  <c r="AF4270" i="2"/>
  <c r="AE4270" i="2"/>
  <c r="Z4270" i="2"/>
  <c r="W4270" i="2"/>
  <c r="AS4269" i="2"/>
  <c r="AK4269" i="2"/>
  <c r="AJ4269" i="2"/>
  <c r="AF4269" i="2"/>
  <c r="AE4269" i="2"/>
  <c r="Z4269" i="2"/>
  <c r="W4269" i="2"/>
  <c r="AH4268" i="2"/>
  <c r="AG4268" i="2"/>
  <c r="AF4268" i="2"/>
  <c r="AE4268" i="2"/>
  <c r="Z4268" i="2"/>
  <c r="X4268" i="2"/>
  <c r="W4268" i="2"/>
  <c r="AH4267" i="2"/>
  <c r="AG4267" i="2"/>
  <c r="AF4267" i="2"/>
  <c r="AE4267" i="2"/>
  <c r="Z4267" i="2"/>
  <c r="X4267" i="2"/>
  <c r="W4267" i="2"/>
  <c r="AT4266" i="2"/>
  <c r="AS4266" i="2"/>
  <c r="AK4266" i="2"/>
  <c r="AJ4266" i="2"/>
  <c r="AF4266" i="2"/>
  <c r="AD4266" i="2"/>
  <c r="Z4266" i="2"/>
  <c r="W4266" i="2"/>
  <c r="AK4265" i="2"/>
  <c r="AJ4265" i="2"/>
  <c r="AF4265" i="2"/>
  <c r="AD4265" i="2"/>
  <c r="Z4265" i="2"/>
  <c r="W4265" i="2"/>
  <c r="AH4264" i="2"/>
  <c r="AG4264" i="2"/>
  <c r="AF4264" i="2"/>
  <c r="AE4264" i="2"/>
  <c r="Z4264" i="2"/>
  <c r="X4264" i="2"/>
  <c r="W4264" i="2"/>
  <c r="AH4263" i="2"/>
  <c r="AG4263" i="2"/>
  <c r="AF4263" i="2"/>
  <c r="AE4263" i="2"/>
  <c r="Z4263" i="2"/>
  <c r="X4263" i="2"/>
  <c r="W4263" i="2"/>
  <c r="AS4262" i="2"/>
  <c r="AK4262" i="2"/>
  <c r="AJ4262" i="2"/>
  <c r="AF4262" i="2"/>
  <c r="AE4262" i="2"/>
  <c r="Z4262" i="2"/>
  <c r="W4262" i="2"/>
  <c r="AS4261" i="2"/>
  <c r="AJ4261" i="2"/>
  <c r="AF4261" i="2"/>
  <c r="AD4261" i="2"/>
  <c r="AT4261" i="2" s="1"/>
  <c r="AU4261" i="2" s="1"/>
  <c r="Z4261" i="2"/>
  <c r="W4261" i="2"/>
  <c r="AH4260" i="2"/>
  <c r="AG4260" i="2"/>
  <c r="AF4260" i="2"/>
  <c r="AE4260" i="2"/>
  <c r="Z4260" i="2"/>
  <c r="X4260" i="2"/>
  <c r="W4260" i="2"/>
  <c r="AH4259" i="2"/>
  <c r="AG4259" i="2"/>
  <c r="AF4259" i="2"/>
  <c r="AE4259" i="2"/>
  <c r="Z4259" i="2"/>
  <c r="X4259" i="2"/>
  <c r="W4259" i="2"/>
  <c r="AT4258" i="2"/>
  <c r="AS4258" i="2"/>
  <c r="AK4258" i="2"/>
  <c r="AJ4258" i="2"/>
  <c r="AF4258" i="2"/>
  <c r="AD4258" i="2"/>
  <c r="Z4258" i="2"/>
  <c r="W4258" i="2"/>
  <c r="AU4257" i="2"/>
  <c r="AS4257" i="2"/>
  <c r="AK4257" i="2"/>
  <c r="AJ4257" i="2"/>
  <c r="AF4257" i="2"/>
  <c r="AD4257" i="2"/>
  <c r="AT4257" i="2" s="1"/>
  <c r="Z4257" i="2"/>
  <c r="W4257" i="2"/>
  <c r="AH4256" i="2"/>
  <c r="AG4256" i="2"/>
  <c r="AF4256" i="2"/>
  <c r="AE4256" i="2"/>
  <c r="Z4256" i="2"/>
  <c r="X4256" i="2"/>
  <c r="W4256" i="2"/>
  <c r="AS4255" i="2"/>
  <c r="AK4255" i="2"/>
  <c r="AJ4255" i="2"/>
  <c r="AF4255" i="2"/>
  <c r="AE4255" i="2"/>
  <c r="Z4255" i="2"/>
  <c r="W4255" i="2"/>
  <c r="AS4254" i="2"/>
  <c r="AJ4254" i="2"/>
  <c r="AF4254" i="2"/>
  <c r="AE4254" i="2"/>
  <c r="AT4254" i="2" s="1"/>
  <c r="AU4254" i="2" s="1"/>
  <c r="Z4254" i="2"/>
  <c r="W4254" i="2"/>
  <c r="AT4253" i="2"/>
  <c r="AS4253" i="2"/>
  <c r="AK4253" i="2"/>
  <c r="AJ4253" i="2"/>
  <c r="AF4253" i="2"/>
  <c r="AE4253" i="2"/>
  <c r="Z4253" i="2"/>
  <c r="W4253" i="2"/>
  <c r="AS4252" i="2"/>
  <c r="AK4252" i="2"/>
  <c r="AJ4252" i="2"/>
  <c r="AF4252" i="2"/>
  <c r="AE4252" i="2"/>
  <c r="Z4252" i="2"/>
  <c r="W4252" i="2"/>
  <c r="AH4251" i="2"/>
  <c r="AG4251" i="2"/>
  <c r="AF4251" i="2"/>
  <c r="AE4251" i="2"/>
  <c r="Z4251" i="2"/>
  <c r="X4251" i="2"/>
  <c r="W4251" i="2"/>
  <c r="AS4250" i="2"/>
  <c r="AK4250" i="2"/>
  <c r="AJ4250" i="2"/>
  <c r="AF4250" i="2"/>
  <c r="AD4250" i="2"/>
  <c r="AT4250" i="2" s="1"/>
  <c r="AU4250" i="2" s="1"/>
  <c r="Z4250" i="2"/>
  <c r="W4250" i="2"/>
  <c r="AT4249" i="2"/>
  <c r="AS4249" i="2"/>
  <c r="AK4249" i="2"/>
  <c r="AU4249" i="2" s="1"/>
  <c r="AJ4249" i="2"/>
  <c r="AF4249" i="2"/>
  <c r="AD4249" i="2"/>
  <c r="Z4249" i="2"/>
  <c r="W4249" i="2"/>
  <c r="AS4248" i="2"/>
  <c r="AK4248" i="2"/>
  <c r="AJ4248" i="2"/>
  <c r="AF4248" i="2"/>
  <c r="AE4248" i="2"/>
  <c r="Z4248" i="2"/>
  <c r="W4248" i="2"/>
  <c r="AK4247" i="2"/>
  <c r="AJ4247" i="2"/>
  <c r="AF4247" i="2"/>
  <c r="AD4247" i="2"/>
  <c r="Z4247" i="2"/>
  <c r="W4247" i="2"/>
  <c r="AT4246" i="2"/>
  <c r="AS4246" i="2"/>
  <c r="AK4246" i="2"/>
  <c r="AJ4246" i="2"/>
  <c r="AF4246" i="2"/>
  <c r="AE4246" i="2"/>
  <c r="Z4246" i="2"/>
  <c r="W4246" i="2"/>
  <c r="AS4245" i="2"/>
  <c r="AK4245" i="2"/>
  <c r="AJ4245" i="2"/>
  <c r="AF4245" i="2"/>
  <c r="AE4245" i="2"/>
  <c r="Z4245" i="2"/>
  <c r="W4245" i="2"/>
  <c r="AT4244" i="2"/>
  <c r="AS4244" i="2"/>
  <c r="AK4244" i="2"/>
  <c r="AJ4244" i="2"/>
  <c r="AF4244" i="2"/>
  <c r="AD4244" i="2"/>
  <c r="Z4244" i="2"/>
  <c r="W4244" i="2"/>
  <c r="AS4243" i="2"/>
  <c r="AK4243" i="2"/>
  <c r="AJ4243" i="2"/>
  <c r="AF4243" i="2"/>
  <c r="AE4243" i="2"/>
  <c r="Z4243" i="2"/>
  <c r="W4243" i="2"/>
  <c r="AH4242" i="2"/>
  <c r="AG4242" i="2"/>
  <c r="AF4242" i="2"/>
  <c r="AE4242" i="2"/>
  <c r="Z4242" i="2"/>
  <c r="X4242" i="2"/>
  <c r="W4242" i="2"/>
  <c r="AU4241" i="2"/>
  <c r="AS4241" i="2"/>
  <c r="AK4241" i="2"/>
  <c r="AJ4241" i="2"/>
  <c r="AF4241" i="2"/>
  <c r="AD4241" i="2"/>
  <c r="AT4241" i="2" s="1"/>
  <c r="Z4241" i="2"/>
  <c r="W4241" i="2"/>
  <c r="AH4240" i="2"/>
  <c r="AG4240" i="2"/>
  <c r="AF4240" i="2"/>
  <c r="AE4240" i="2"/>
  <c r="Z4240" i="2"/>
  <c r="X4240" i="2"/>
  <c r="W4240" i="2"/>
  <c r="AS4239" i="2"/>
  <c r="AK4239" i="2"/>
  <c r="AJ4239" i="2"/>
  <c r="AF4239" i="2"/>
  <c r="AE4239" i="2"/>
  <c r="Z4239" i="2"/>
  <c r="W4239" i="2"/>
  <c r="AT4238" i="2"/>
  <c r="AS4238" i="2"/>
  <c r="AK4238" i="2"/>
  <c r="AU4238" i="2" s="1"/>
  <c r="AJ4238" i="2"/>
  <c r="AF4238" i="2"/>
  <c r="AD4238" i="2"/>
  <c r="Z4238" i="2"/>
  <c r="W4238" i="2"/>
  <c r="AH4237" i="2"/>
  <c r="AG4237" i="2"/>
  <c r="AF4237" i="2"/>
  <c r="AE4237" i="2"/>
  <c r="Z4237" i="2"/>
  <c r="X4237" i="2"/>
  <c r="W4237" i="2"/>
  <c r="AT4236" i="2"/>
  <c r="AS4236" i="2"/>
  <c r="AK4236" i="2"/>
  <c r="AU4236" i="2" s="1"/>
  <c r="AJ4236" i="2"/>
  <c r="AF4236" i="2"/>
  <c r="AE4236" i="2"/>
  <c r="Z4236" i="2"/>
  <c r="W4236" i="2"/>
  <c r="AH4235" i="2"/>
  <c r="AG4235" i="2"/>
  <c r="AF4235" i="2"/>
  <c r="AE4235" i="2"/>
  <c r="Z4235" i="2"/>
  <c r="X4235" i="2"/>
  <c r="W4235" i="2"/>
  <c r="AT4234" i="2"/>
  <c r="AS4234" i="2"/>
  <c r="AK4234" i="2"/>
  <c r="AJ4234" i="2"/>
  <c r="AF4234" i="2"/>
  <c r="AD4234" i="2"/>
  <c r="Z4234" i="2"/>
  <c r="W4234" i="2"/>
  <c r="AS4233" i="2"/>
  <c r="AK4233" i="2"/>
  <c r="AJ4233" i="2"/>
  <c r="AF4233" i="2"/>
  <c r="AD4233" i="2"/>
  <c r="AT4233" i="2" s="1"/>
  <c r="AU4233" i="2" s="1"/>
  <c r="Z4233" i="2"/>
  <c r="W4233" i="2"/>
  <c r="V4233" i="2"/>
  <c r="AS4232" i="2"/>
  <c r="AK4232" i="2"/>
  <c r="AJ4232" i="2"/>
  <c r="AF4232" i="2"/>
  <c r="AE4232" i="2"/>
  <c r="Z4232" i="2"/>
  <c r="W4232" i="2"/>
  <c r="AT4231" i="2"/>
  <c r="AS4231" i="2"/>
  <c r="AK4231" i="2"/>
  <c r="AJ4231" i="2"/>
  <c r="AF4231" i="2"/>
  <c r="AE4231" i="2"/>
  <c r="Z4231" i="2"/>
  <c r="W4231" i="2"/>
  <c r="AS4230" i="2"/>
  <c r="AK4230" i="2"/>
  <c r="AJ4230" i="2"/>
  <c r="AF4230" i="2"/>
  <c r="AE4230" i="2"/>
  <c r="Z4230" i="2"/>
  <c r="W4230" i="2"/>
  <c r="AT4229" i="2"/>
  <c r="AS4229" i="2"/>
  <c r="AK4229" i="2"/>
  <c r="AJ4229" i="2"/>
  <c r="AF4229" i="2"/>
  <c r="AD4229" i="2"/>
  <c r="Z4229" i="2"/>
  <c r="W4229" i="2"/>
  <c r="AS4228" i="2"/>
  <c r="AK4228" i="2"/>
  <c r="AJ4228" i="2"/>
  <c r="AF4228" i="2"/>
  <c r="AE4228" i="2"/>
  <c r="Z4228" i="2"/>
  <c r="W4228" i="2"/>
  <c r="AG4227" i="2"/>
  <c r="AF4227" i="2"/>
  <c r="AE4227" i="2"/>
  <c r="Z4227" i="2"/>
  <c r="X4227" i="2"/>
  <c r="W4227" i="2"/>
  <c r="AH4226" i="2"/>
  <c r="AG4226" i="2"/>
  <c r="AF4226" i="2"/>
  <c r="AD4226" i="2"/>
  <c r="Z4226" i="2"/>
  <c r="X4226" i="2"/>
  <c r="W4226" i="2"/>
  <c r="AH4225" i="2"/>
  <c r="AG4225" i="2"/>
  <c r="AF4225" i="2"/>
  <c r="AE4225" i="2"/>
  <c r="Z4225" i="2"/>
  <c r="X4225" i="2"/>
  <c r="W4225" i="2"/>
  <c r="AT4224" i="2"/>
  <c r="AS4224" i="2"/>
  <c r="AK4224" i="2"/>
  <c r="AJ4224" i="2"/>
  <c r="AF4224" i="2"/>
  <c r="AE4224" i="2"/>
  <c r="Z4224" i="2"/>
  <c r="W4224" i="2"/>
  <c r="AS4223" i="2"/>
  <c r="AK4223" i="2"/>
  <c r="AJ4223" i="2"/>
  <c r="AF4223" i="2"/>
  <c r="AE4223" i="2"/>
  <c r="Z4223" i="2"/>
  <c r="W4223" i="2"/>
  <c r="AT4222" i="2"/>
  <c r="AS4222" i="2"/>
  <c r="AK4222" i="2"/>
  <c r="AJ4222" i="2"/>
  <c r="AF4222" i="2"/>
  <c r="AE4222" i="2"/>
  <c r="Z4222" i="2"/>
  <c r="W4222" i="2"/>
  <c r="AK4221" i="2"/>
  <c r="AJ4221" i="2"/>
  <c r="AF4221" i="2"/>
  <c r="AE4221" i="2"/>
  <c r="Z4221" i="2"/>
  <c r="W4221" i="2"/>
  <c r="AK4220" i="2"/>
  <c r="AJ4220" i="2"/>
  <c r="AF4220" i="2"/>
  <c r="AE4220" i="2"/>
  <c r="Z4220" i="2"/>
  <c r="W4220" i="2"/>
  <c r="AS4219" i="2"/>
  <c r="AK4219" i="2"/>
  <c r="AJ4219" i="2"/>
  <c r="AF4219" i="2"/>
  <c r="AE4219" i="2"/>
  <c r="Z4219" i="2"/>
  <c r="W4219" i="2"/>
  <c r="AS4218" i="2"/>
  <c r="AJ4218" i="2"/>
  <c r="AF4218" i="2"/>
  <c r="AE4218" i="2"/>
  <c r="AT4218" i="2" s="1"/>
  <c r="AU4218" i="2" s="1"/>
  <c r="Z4218" i="2"/>
  <c r="W4218" i="2"/>
  <c r="AT4217" i="2"/>
  <c r="AS4217" i="2"/>
  <c r="AK4217" i="2"/>
  <c r="AU4217" i="2" s="1"/>
  <c r="AJ4217" i="2"/>
  <c r="AF4217" i="2"/>
  <c r="AD4217" i="2"/>
  <c r="Z4217" i="2"/>
  <c r="W4217" i="2"/>
  <c r="AH4216" i="2"/>
  <c r="AG4216" i="2"/>
  <c r="AF4216" i="2"/>
  <c r="AE4216" i="2"/>
  <c r="Z4216" i="2"/>
  <c r="X4216" i="2"/>
  <c r="W4216" i="2"/>
  <c r="AT4215" i="2"/>
  <c r="AS4215" i="2"/>
  <c r="AK4215" i="2"/>
  <c r="AU4215" i="2" s="1"/>
  <c r="AJ4215" i="2"/>
  <c r="AF4215" i="2"/>
  <c r="AD4215" i="2"/>
  <c r="Z4215" i="2"/>
  <c r="W4215" i="2"/>
  <c r="AS4214" i="2"/>
  <c r="AK4214" i="2"/>
  <c r="AJ4214" i="2"/>
  <c r="AF4214" i="2"/>
  <c r="AE4214" i="2"/>
  <c r="Z4214" i="2"/>
  <c r="W4214" i="2"/>
  <c r="AH4213" i="2"/>
  <c r="AG4213" i="2"/>
  <c r="AF4213" i="2"/>
  <c r="AE4213" i="2"/>
  <c r="Z4213" i="2"/>
  <c r="X4213" i="2"/>
  <c r="W4213" i="2"/>
  <c r="AJ4212" i="2"/>
  <c r="AF4212" i="2"/>
  <c r="AD4212" i="2"/>
  <c r="Z4212" i="2"/>
  <c r="W4212" i="2"/>
  <c r="AT4211" i="2"/>
  <c r="AS4211" i="2"/>
  <c r="AK4211" i="2"/>
  <c r="AU4211" i="2" s="1"/>
  <c r="AJ4211" i="2"/>
  <c r="AF4211" i="2"/>
  <c r="AE4211" i="2"/>
  <c r="Z4211" i="2"/>
  <c r="W4211" i="2"/>
  <c r="AG4210" i="2"/>
  <c r="AF4210" i="2"/>
  <c r="AE4210" i="2"/>
  <c r="Z4210" i="2"/>
  <c r="X4210" i="2"/>
  <c r="W4210" i="2"/>
  <c r="AU4209" i="2"/>
  <c r="AS4209" i="2"/>
  <c r="AK4209" i="2"/>
  <c r="AJ4209" i="2"/>
  <c r="AF4209" i="2"/>
  <c r="AD4209" i="2"/>
  <c r="AT4209" i="2" s="1"/>
  <c r="Z4209" i="2"/>
  <c r="W4209" i="2"/>
  <c r="AT4208" i="2"/>
  <c r="AS4208" i="2"/>
  <c r="AK4208" i="2"/>
  <c r="AJ4208" i="2"/>
  <c r="AF4208" i="2"/>
  <c r="AE4208" i="2"/>
  <c r="Z4208" i="2"/>
  <c r="W4208" i="2"/>
  <c r="AS4207" i="2"/>
  <c r="AK4207" i="2"/>
  <c r="AJ4207" i="2"/>
  <c r="AF4207" i="2"/>
  <c r="AE4207" i="2"/>
  <c r="Z4207" i="2"/>
  <c r="W4207" i="2"/>
  <c r="AT4206" i="2"/>
  <c r="AS4206" i="2"/>
  <c r="AK4206" i="2"/>
  <c r="AJ4206" i="2"/>
  <c r="AF4206" i="2"/>
  <c r="AD4206" i="2"/>
  <c r="Z4206" i="2"/>
  <c r="W4206" i="2"/>
  <c r="AH4205" i="2"/>
  <c r="AG4205" i="2"/>
  <c r="AF4205" i="2"/>
  <c r="AE4205" i="2"/>
  <c r="Z4205" i="2"/>
  <c r="X4205" i="2"/>
  <c r="W4205" i="2"/>
  <c r="AT4204" i="2"/>
  <c r="AS4204" i="2"/>
  <c r="AK4204" i="2"/>
  <c r="AU4204" i="2" s="1"/>
  <c r="AJ4204" i="2"/>
  <c r="AF4204" i="2"/>
  <c r="AE4204" i="2"/>
  <c r="Z4204" i="2"/>
  <c r="W4204" i="2"/>
  <c r="AS4203" i="2"/>
  <c r="AK4203" i="2"/>
  <c r="AJ4203" i="2"/>
  <c r="AF4203" i="2"/>
  <c r="AE4203" i="2"/>
  <c r="Z4203" i="2"/>
  <c r="W4203" i="2"/>
  <c r="AT4202" i="2"/>
  <c r="AS4202" i="2"/>
  <c r="AK4202" i="2"/>
  <c r="AU4202" i="2" s="1"/>
  <c r="AJ4202" i="2"/>
  <c r="AF4202" i="2"/>
  <c r="AE4202" i="2"/>
  <c r="Z4202" i="2"/>
  <c r="W4202" i="2"/>
  <c r="AG4201" i="2"/>
  <c r="AF4201" i="2"/>
  <c r="AE4201" i="2"/>
  <c r="Z4201" i="2"/>
  <c r="X4201" i="2"/>
  <c r="W4201" i="2"/>
  <c r="AH4200" i="2"/>
  <c r="AG4200" i="2"/>
  <c r="AF4200" i="2"/>
  <c r="AE4200" i="2"/>
  <c r="Z4200" i="2"/>
  <c r="X4200" i="2"/>
  <c r="W4200" i="2"/>
  <c r="AT4199" i="2"/>
  <c r="AS4199" i="2"/>
  <c r="AK4199" i="2"/>
  <c r="AJ4199" i="2"/>
  <c r="AF4199" i="2"/>
  <c r="AE4199" i="2"/>
  <c r="Z4199" i="2"/>
  <c r="W4199" i="2"/>
  <c r="AS4198" i="2"/>
  <c r="AK4198" i="2"/>
  <c r="AJ4198" i="2"/>
  <c r="AF4198" i="2"/>
  <c r="AE4198" i="2"/>
  <c r="Z4198" i="2"/>
  <c r="W4198" i="2"/>
  <c r="AT4197" i="2"/>
  <c r="AS4197" i="2"/>
  <c r="AK4197" i="2"/>
  <c r="AJ4197" i="2"/>
  <c r="AF4197" i="2"/>
  <c r="AE4197" i="2"/>
  <c r="Z4197" i="2"/>
  <c r="W4197" i="2"/>
  <c r="AS4196" i="2"/>
  <c r="AK4196" i="2"/>
  <c r="AJ4196" i="2"/>
  <c r="AF4196" i="2"/>
  <c r="AE4196" i="2"/>
  <c r="Z4196" i="2"/>
  <c r="W4196" i="2"/>
  <c r="AH4195" i="2"/>
  <c r="AG4195" i="2"/>
  <c r="AF4195" i="2"/>
  <c r="AE4195" i="2"/>
  <c r="Z4195" i="2"/>
  <c r="X4195" i="2"/>
  <c r="W4195" i="2"/>
  <c r="AS4194" i="2"/>
  <c r="AK4194" i="2"/>
  <c r="AJ4194" i="2"/>
  <c r="AF4194" i="2"/>
  <c r="AE4194" i="2"/>
  <c r="Z4194" i="2"/>
  <c r="W4194" i="2"/>
  <c r="AG4193" i="2"/>
  <c r="AF4193" i="2"/>
  <c r="AE4193" i="2"/>
  <c r="Z4193" i="2"/>
  <c r="X4193" i="2"/>
  <c r="W4193" i="2"/>
  <c r="AT4192" i="2"/>
  <c r="AS4192" i="2"/>
  <c r="AK4192" i="2"/>
  <c r="AJ4192" i="2"/>
  <c r="AF4192" i="2"/>
  <c r="AE4192" i="2"/>
  <c r="Z4192" i="2"/>
  <c r="W4192" i="2"/>
  <c r="AS4191" i="2"/>
  <c r="AK4191" i="2"/>
  <c r="AJ4191" i="2"/>
  <c r="AF4191" i="2"/>
  <c r="AE4191" i="2"/>
  <c r="Z4191" i="2"/>
  <c r="W4191" i="2"/>
  <c r="AH4190" i="2"/>
  <c r="AG4190" i="2"/>
  <c r="AF4190" i="2"/>
  <c r="AE4190" i="2"/>
  <c r="Z4190" i="2"/>
  <c r="X4190" i="2"/>
  <c r="W4190" i="2"/>
  <c r="AU4189" i="2"/>
  <c r="AS4189" i="2"/>
  <c r="AT4189" i="2" s="1"/>
  <c r="AJ4189" i="2"/>
  <c r="AF4189" i="2"/>
  <c r="AE4189" i="2"/>
  <c r="Z4189" i="2"/>
  <c r="W4189" i="2"/>
  <c r="AS4188" i="2"/>
  <c r="AK4188" i="2"/>
  <c r="AJ4188" i="2"/>
  <c r="AF4188" i="2"/>
  <c r="AE4188" i="2"/>
  <c r="Z4188" i="2"/>
  <c r="W4188" i="2"/>
  <c r="AH4187" i="2"/>
  <c r="AG4187" i="2"/>
  <c r="AF4187" i="2"/>
  <c r="AE4187" i="2"/>
  <c r="Z4187" i="2"/>
  <c r="X4187" i="2"/>
  <c r="W4187" i="2"/>
  <c r="AH4186" i="2"/>
  <c r="AG4186" i="2"/>
  <c r="AF4186" i="2"/>
  <c r="AD4186" i="2"/>
  <c r="Z4186" i="2"/>
  <c r="X4186" i="2"/>
  <c r="W4186" i="2"/>
  <c r="AT4185" i="2"/>
  <c r="AS4185" i="2"/>
  <c r="AK4185" i="2"/>
  <c r="AJ4185" i="2"/>
  <c r="AF4185" i="2"/>
  <c r="AE4185" i="2"/>
  <c r="Z4185" i="2"/>
  <c r="W4185" i="2"/>
  <c r="AS4184" i="2"/>
  <c r="AK4184" i="2"/>
  <c r="AJ4184" i="2"/>
  <c r="AF4184" i="2"/>
  <c r="AE4184" i="2"/>
  <c r="Z4184" i="2"/>
  <c r="W4184" i="2"/>
  <c r="AT4183" i="2"/>
  <c r="AS4183" i="2"/>
  <c r="AK4183" i="2"/>
  <c r="AJ4183" i="2"/>
  <c r="AF4183" i="2"/>
  <c r="AE4183" i="2"/>
  <c r="Z4183" i="2"/>
  <c r="W4183" i="2"/>
  <c r="AH4182" i="2"/>
  <c r="AG4182" i="2"/>
  <c r="AF4182" i="2"/>
  <c r="AE4182" i="2"/>
  <c r="Z4182" i="2"/>
  <c r="X4182" i="2"/>
  <c r="W4182" i="2"/>
  <c r="AH4181" i="2"/>
  <c r="AG4181" i="2"/>
  <c r="AF4181" i="2"/>
  <c r="AE4181" i="2"/>
  <c r="Z4181" i="2"/>
  <c r="X4181" i="2"/>
  <c r="W4181" i="2"/>
  <c r="AS4180" i="2"/>
  <c r="AK4180" i="2"/>
  <c r="AJ4180" i="2"/>
  <c r="AF4180" i="2"/>
  <c r="AE4180" i="2"/>
  <c r="Z4180" i="2"/>
  <c r="W4180" i="2"/>
  <c r="AG4179" i="2"/>
  <c r="AF4179" i="2"/>
  <c r="AE4179" i="2"/>
  <c r="Z4179" i="2"/>
  <c r="X4179" i="2"/>
  <c r="W4179" i="2"/>
  <c r="AT4178" i="2"/>
  <c r="AS4178" i="2"/>
  <c r="AK4178" i="2"/>
  <c r="AJ4178" i="2"/>
  <c r="AF4178" i="2"/>
  <c r="AD4178" i="2"/>
  <c r="Z4178" i="2"/>
  <c r="W4178" i="2"/>
  <c r="AS4177" i="2"/>
  <c r="AK4177" i="2"/>
  <c r="AJ4177" i="2"/>
  <c r="AF4177" i="2"/>
  <c r="AE4177" i="2"/>
  <c r="Z4177" i="2"/>
  <c r="W4177" i="2"/>
  <c r="AG4176" i="2"/>
  <c r="AF4176" i="2"/>
  <c r="AE4176" i="2"/>
  <c r="Z4176" i="2"/>
  <c r="X4176" i="2"/>
  <c r="W4176" i="2"/>
  <c r="AH4175" i="2"/>
  <c r="AG4175" i="2"/>
  <c r="AF4175" i="2"/>
  <c r="AE4175" i="2"/>
  <c r="Z4175" i="2"/>
  <c r="X4175" i="2"/>
  <c r="W4175" i="2"/>
  <c r="AG4174" i="2"/>
  <c r="AF4174" i="2"/>
  <c r="AD4174" i="2"/>
  <c r="Z4174" i="2"/>
  <c r="X4174" i="2"/>
  <c r="W4174" i="2"/>
  <c r="AH4173" i="2"/>
  <c r="AG4173" i="2"/>
  <c r="AF4173" i="2"/>
  <c r="AE4173" i="2"/>
  <c r="Z4173" i="2"/>
  <c r="X4173" i="2"/>
  <c r="W4173" i="2"/>
  <c r="Z4172" i="2"/>
  <c r="AU4171" i="2"/>
  <c r="AS4171" i="2"/>
  <c r="AK4171" i="2"/>
  <c r="AJ4171" i="2"/>
  <c r="AF4171" i="2"/>
  <c r="AD4171" i="2"/>
  <c r="AT4171" i="2" s="1"/>
  <c r="Z4171" i="2"/>
  <c r="W4171" i="2"/>
  <c r="AT4170" i="2"/>
  <c r="AS4170" i="2"/>
  <c r="AK4170" i="2"/>
  <c r="AU4170" i="2" s="1"/>
  <c r="AJ4170" i="2"/>
  <c r="AF4170" i="2"/>
  <c r="AE4170" i="2"/>
  <c r="Z4170" i="2"/>
  <c r="W4170" i="2"/>
  <c r="AS4169" i="2"/>
  <c r="AK4169" i="2"/>
  <c r="AJ4169" i="2"/>
  <c r="AF4169" i="2"/>
  <c r="AE4169" i="2"/>
  <c r="Z4169" i="2"/>
  <c r="W4169" i="2"/>
  <c r="AT4168" i="2"/>
  <c r="AS4168" i="2"/>
  <c r="AK4168" i="2"/>
  <c r="AU4168" i="2" s="1"/>
  <c r="AJ4168" i="2"/>
  <c r="AF4168" i="2"/>
  <c r="AE4168" i="2"/>
  <c r="Z4168" i="2"/>
  <c r="W4168" i="2"/>
  <c r="AG4167" i="2"/>
  <c r="AF4167" i="2"/>
  <c r="AE4167" i="2"/>
  <c r="Z4167" i="2"/>
  <c r="X4167" i="2"/>
  <c r="W4167" i="2"/>
  <c r="AS4166" i="2"/>
  <c r="AK4166" i="2"/>
  <c r="AJ4166" i="2"/>
  <c r="AF4166" i="2"/>
  <c r="AE4166" i="2"/>
  <c r="Z4166" i="2"/>
  <c r="W4166" i="2"/>
  <c r="AG4165" i="2"/>
  <c r="AF4165" i="2"/>
  <c r="AE4165" i="2"/>
  <c r="Z4165" i="2"/>
  <c r="X4165" i="2"/>
  <c r="W4165" i="2"/>
  <c r="AH4164" i="2"/>
  <c r="AG4164" i="2"/>
  <c r="AF4164" i="2"/>
  <c r="AE4164" i="2"/>
  <c r="Z4164" i="2"/>
  <c r="X4164" i="2"/>
  <c r="W4164" i="2"/>
  <c r="AH4163" i="2"/>
  <c r="AG4163" i="2"/>
  <c r="AF4163" i="2"/>
  <c r="AE4163" i="2"/>
  <c r="Z4163" i="2"/>
  <c r="X4163" i="2"/>
  <c r="W4163" i="2"/>
  <c r="AG4162" i="2"/>
  <c r="AF4162" i="2"/>
  <c r="AE4162" i="2"/>
  <c r="Z4162" i="2"/>
  <c r="X4162" i="2"/>
  <c r="W4162" i="2"/>
  <c r="AH4161" i="2"/>
  <c r="AG4161" i="2"/>
  <c r="AF4161" i="2"/>
  <c r="AE4161" i="2"/>
  <c r="Z4161" i="2"/>
  <c r="X4161" i="2"/>
  <c r="W4161" i="2"/>
  <c r="AH4160" i="2"/>
  <c r="AG4160" i="2"/>
  <c r="AF4160" i="2"/>
  <c r="AE4160" i="2"/>
  <c r="Z4160" i="2"/>
  <c r="X4160" i="2"/>
  <c r="W4160" i="2"/>
  <c r="AT4159" i="2"/>
  <c r="AS4159" i="2"/>
  <c r="AK4159" i="2"/>
  <c r="AJ4159" i="2"/>
  <c r="AF4159" i="2"/>
  <c r="AE4159" i="2"/>
  <c r="Z4159" i="2"/>
  <c r="W4159" i="2"/>
  <c r="Z4158" i="2"/>
  <c r="AH4157" i="2"/>
  <c r="AG4157" i="2"/>
  <c r="AF4157" i="2"/>
  <c r="AE4157" i="2"/>
  <c r="Z4157" i="2"/>
  <c r="X4157" i="2"/>
  <c r="W4157" i="2"/>
  <c r="AH4156" i="2"/>
  <c r="AG4156" i="2"/>
  <c r="AF4156" i="2"/>
  <c r="AE4156" i="2"/>
  <c r="Z4156" i="2"/>
  <c r="X4156" i="2"/>
  <c r="W4156" i="2"/>
  <c r="AT4155" i="2"/>
  <c r="AS4155" i="2"/>
  <c r="AK4155" i="2"/>
  <c r="AU4155" i="2" s="1"/>
  <c r="AJ4155" i="2"/>
  <c r="AF4155" i="2"/>
  <c r="AE4155" i="2"/>
  <c r="Z4155" i="2"/>
  <c r="W4155" i="2"/>
  <c r="AS4154" i="2"/>
  <c r="AK4154" i="2"/>
  <c r="AJ4154" i="2"/>
  <c r="AF4154" i="2"/>
  <c r="AE4154" i="2"/>
  <c r="Z4154" i="2"/>
  <c r="W4154" i="2"/>
  <c r="AT4153" i="2"/>
  <c r="AS4153" i="2"/>
  <c r="AK4153" i="2"/>
  <c r="AU4153" i="2" s="1"/>
  <c r="AJ4153" i="2"/>
  <c r="AF4153" i="2"/>
  <c r="AE4153" i="2"/>
  <c r="Z4153" i="2"/>
  <c r="W4153" i="2"/>
  <c r="AS4152" i="2"/>
  <c r="AK4152" i="2"/>
  <c r="AJ4152" i="2"/>
  <c r="AF4152" i="2"/>
  <c r="AD4152" i="2"/>
  <c r="AT4152" i="2" s="1"/>
  <c r="AU4152" i="2" s="1"/>
  <c r="Z4152" i="2"/>
  <c r="W4152" i="2"/>
  <c r="AK4151" i="2"/>
  <c r="AJ4151" i="2"/>
  <c r="AF4151" i="2"/>
  <c r="AE4151" i="2"/>
  <c r="Z4151" i="2"/>
  <c r="W4151" i="2"/>
  <c r="AH4150" i="2"/>
  <c r="AG4150" i="2"/>
  <c r="AF4150" i="2"/>
  <c r="AE4150" i="2"/>
  <c r="Z4150" i="2"/>
  <c r="X4150" i="2"/>
  <c r="W4150" i="2"/>
  <c r="AU4149" i="2"/>
  <c r="AS4149" i="2"/>
  <c r="AK4149" i="2"/>
  <c r="AJ4149" i="2"/>
  <c r="AF4149" i="2"/>
  <c r="AD4149" i="2"/>
  <c r="AT4149" i="2" s="1"/>
  <c r="Z4149" i="2"/>
  <c r="W4149" i="2"/>
  <c r="V4149" i="2"/>
  <c r="AS4148" i="2"/>
  <c r="AK4148" i="2"/>
  <c r="AJ4148" i="2"/>
  <c r="AF4148" i="2"/>
  <c r="AE4148" i="2"/>
  <c r="Z4148" i="2"/>
  <c r="W4148" i="2"/>
  <c r="AT4147" i="2"/>
  <c r="AS4147" i="2"/>
  <c r="AK4147" i="2"/>
  <c r="AJ4147" i="2"/>
  <c r="AF4147" i="2"/>
  <c r="AE4147" i="2"/>
  <c r="Z4147" i="2"/>
  <c r="W4147" i="2"/>
  <c r="AS4146" i="2"/>
  <c r="AK4146" i="2"/>
  <c r="AJ4146" i="2"/>
  <c r="AF4146" i="2"/>
  <c r="AE4146" i="2"/>
  <c r="Z4146" i="2"/>
  <c r="W4146" i="2"/>
  <c r="AH4145" i="2"/>
  <c r="AG4145" i="2"/>
  <c r="AF4145" i="2"/>
  <c r="AE4145" i="2"/>
  <c r="Z4145" i="2"/>
  <c r="X4145" i="2"/>
  <c r="W4145" i="2"/>
  <c r="AS4144" i="2"/>
  <c r="AK4144" i="2"/>
  <c r="AJ4144" i="2"/>
  <c r="AF4144" i="2"/>
  <c r="AE4144" i="2"/>
  <c r="Z4144" i="2"/>
  <c r="W4144" i="2"/>
  <c r="AH4143" i="2"/>
  <c r="AG4143" i="2"/>
  <c r="AF4143" i="2"/>
  <c r="AE4143" i="2"/>
  <c r="Z4143" i="2"/>
  <c r="X4143" i="2"/>
  <c r="W4143" i="2"/>
  <c r="AS4142" i="2"/>
  <c r="AK4142" i="2"/>
  <c r="AJ4142" i="2"/>
  <c r="AF4142" i="2"/>
  <c r="AE4142" i="2"/>
  <c r="Z4142" i="2"/>
  <c r="W4142" i="2"/>
  <c r="AH4141" i="2"/>
  <c r="AG4141" i="2"/>
  <c r="AF4141" i="2"/>
  <c r="AE4141" i="2"/>
  <c r="Z4141" i="2"/>
  <c r="X4141" i="2"/>
  <c r="W4141" i="2"/>
  <c r="AU4140" i="2"/>
  <c r="AS4140" i="2"/>
  <c r="AK4140" i="2"/>
  <c r="AJ4140" i="2"/>
  <c r="AF4140" i="2"/>
  <c r="AD4140" i="2"/>
  <c r="AT4140" i="2" s="1"/>
  <c r="Z4140" i="2"/>
  <c r="W4140" i="2"/>
  <c r="AG4139" i="2"/>
  <c r="AF4139" i="2"/>
  <c r="AE4139" i="2"/>
  <c r="Z4139" i="2"/>
  <c r="X4139" i="2"/>
  <c r="W4139" i="2"/>
  <c r="AG4138" i="2"/>
  <c r="AF4138" i="2"/>
  <c r="AE4138" i="2"/>
  <c r="Z4138" i="2"/>
  <c r="X4138" i="2"/>
  <c r="W4138" i="2"/>
  <c r="AG4137" i="2"/>
  <c r="AF4137" i="2"/>
  <c r="AE4137" i="2"/>
  <c r="Z4137" i="2"/>
  <c r="X4137" i="2"/>
  <c r="W4137" i="2"/>
  <c r="AT4136" i="2"/>
  <c r="AS4136" i="2"/>
  <c r="AK4136" i="2"/>
  <c r="AJ4136" i="2"/>
  <c r="AF4136" i="2"/>
  <c r="AE4136" i="2"/>
  <c r="Z4136" i="2"/>
  <c r="W4136" i="2"/>
  <c r="AG4135" i="2"/>
  <c r="AF4135" i="2"/>
  <c r="AE4135" i="2"/>
  <c r="Z4135" i="2"/>
  <c r="X4135" i="2"/>
  <c r="W4135" i="2"/>
  <c r="AS4134" i="2"/>
  <c r="AK4134" i="2"/>
  <c r="AJ4134" i="2"/>
  <c r="AF4134" i="2"/>
  <c r="AE4134" i="2"/>
  <c r="Z4134" i="2"/>
  <c r="W4134" i="2"/>
  <c r="AT4133" i="2"/>
  <c r="AS4133" i="2"/>
  <c r="AK4133" i="2"/>
  <c r="AU4133" i="2" s="1"/>
  <c r="AJ4133" i="2"/>
  <c r="AF4133" i="2"/>
  <c r="AE4133" i="2"/>
  <c r="Z4133" i="2"/>
  <c r="W4133" i="2"/>
  <c r="AG4132" i="2"/>
  <c r="AF4132" i="2"/>
  <c r="AE4132" i="2"/>
  <c r="Z4132" i="2"/>
  <c r="X4132" i="2"/>
  <c r="W4132" i="2"/>
  <c r="AG4131" i="2"/>
  <c r="AF4131" i="2"/>
  <c r="AE4131" i="2"/>
  <c r="Z4131" i="2"/>
  <c r="X4131" i="2"/>
  <c r="W4131" i="2"/>
  <c r="AS4130" i="2"/>
  <c r="AH4130" i="2"/>
  <c r="AG4130" i="2"/>
  <c r="AF4130" i="2"/>
  <c r="AE4130" i="2"/>
  <c r="Z4130" i="2"/>
  <c r="X4130" i="2"/>
  <c r="W4130" i="2"/>
  <c r="AH4129" i="2"/>
  <c r="AG4129" i="2"/>
  <c r="AF4129" i="2"/>
  <c r="AE4129" i="2"/>
  <c r="Z4129" i="2"/>
  <c r="X4129" i="2"/>
  <c r="W4129" i="2"/>
  <c r="AT4128" i="2"/>
  <c r="AS4128" i="2"/>
  <c r="AK4128" i="2"/>
  <c r="AU4128" i="2" s="1"/>
  <c r="AJ4128" i="2"/>
  <c r="AF4128" i="2"/>
  <c r="AE4128" i="2"/>
  <c r="Z4128" i="2"/>
  <c r="W4128" i="2"/>
  <c r="AS4127" i="2"/>
  <c r="AK4127" i="2"/>
  <c r="AJ4127" i="2"/>
  <c r="AF4127" i="2"/>
  <c r="AE4127" i="2"/>
  <c r="Z4127" i="2"/>
  <c r="W4127" i="2"/>
  <c r="AH4126" i="2"/>
  <c r="AG4126" i="2"/>
  <c r="AF4126" i="2"/>
  <c r="AE4126" i="2"/>
  <c r="Z4126" i="2"/>
  <c r="X4126" i="2"/>
  <c r="W4126" i="2"/>
  <c r="AS4125" i="2"/>
  <c r="AK4125" i="2"/>
  <c r="AJ4125" i="2"/>
  <c r="AF4125" i="2"/>
  <c r="AE4125" i="2"/>
  <c r="Z4125" i="2"/>
  <c r="W4125" i="2"/>
  <c r="AH4124" i="2"/>
  <c r="AG4124" i="2"/>
  <c r="AF4124" i="2"/>
  <c r="AE4124" i="2"/>
  <c r="Z4124" i="2"/>
  <c r="X4124" i="2"/>
  <c r="W4124" i="2"/>
  <c r="AS4123" i="2"/>
  <c r="AK4123" i="2"/>
  <c r="AJ4123" i="2"/>
  <c r="AF4123" i="2"/>
  <c r="AE4123" i="2"/>
  <c r="Z4123" i="2"/>
  <c r="W4123" i="2"/>
  <c r="AT4122" i="2"/>
  <c r="AS4122" i="2"/>
  <c r="AK4122" i="2"/>
  <c r="AJ4122" i="2"/>
  <c r="AF4122" i="2"/>
  <c r="AE4122" i="2"/>
  <c r="Z4122" i="2"/>
  <c r="W4122" i="2"/>
  <c r="AS4121" i="2"/>
  <c r="AK4121" i="2"/>
  <c r="AJ4121" i="2"/>
  <c r="AF4121" i="2"/>
  <c r="AE4121" i="2"/>
  <c r="Z4121" i="2"/>
  <c r="W4121" i="2"/>
  <c r="AT4120" i="2"/>
  <c r="AS4120" i="2"/>
  <c r="AK4120" i="2"/>
  <c r="AU4120" i="2" s="1"/>
  <c r="AJ4120" i="2"/>
  <c r="AF4120" i="2"/>
  <c r="AE4120" i="2"/>
  <c r="Z4120" i="2"/>
  <c r="W4120" i="2"/>
  <c r="AS4119" i="2"/>
  <c r="AK4119" i="2"/>
  <c r="AJ4119" i="2"/>
  <c r="AF4119" i="2"/>
  <c r="AE4119" i="2"/>
  <c r="Z4119" i="2"/>
  <c r="W4119" i="2"/>
  <c r="AT4118" i="2"/>
  <c r="AS4118" i="2"/>
  <c r="AK4118" i="2"/>
  <c r="AU4118" i="2" s="1"/>
  <c r="AJ4118" i="2"/>
  <c r="AF4118" i="2"/>
  <c r="AE4118" i="2"/>
  <c r="Z4118" i="2"/>
  <c r="W4118" i="2"/>
  <c r="AK4117" i="2"/>
  <c r="AJ4117" i="2"/>
  <c r="AF4117" i="2"/>
  <c r="AD4117" i="2"/>
  <c r="Z4117" i="2"/>
  <c r="W4117" i="2"/>
  <c r="AH4116" i="2"/>
  <c r="AG4116" i="2"/>
  <c r="AF4116" i="2"/>
  <c r="AE4116" i="2"/>
  <c r="Z4116" i="2"/>
  <c r="X4116" i="2"/>
  <c r="W4116" i="2"/>
  <c r="AT4115" i="2"/>
  <c r="AS4115" i="2"/>
  <c r="AK4115" i="2"/>
  <c r="AU4115" i="2" s="1"/>
  <c r="AJ4115" i="2"/>
  <c r="AF4115" i="2"/>
  <c r="AE4115" i="2"/>
  <c r="Z4115" i="2"/>
  <c r="W4115" i="2"/>
  <c r="AK4114" i="2"/>
  <c r="AJ4114" i="2"/>
  <c r="AF4114" i="2"/>
  <c r="AD4114" i="2"/>
  <c r="Z4114" i="2"/>
  <c r="W4114" i="2"/>
  <c r="AH4113" i="2"/>
  <c r="AG4113" i="2"/>
  <c r="AF4113" i="2"/>
  <c r="AE4113" i="2"/>
  <c r="Z4113" i="2"/>
  <c r="X4113" i="2"/>
  <c r="W4113" i="2"/>
  <c r="AT4112" i="2"/>
  <c r="AS4112" i="2"/>
  <c r="AK4112" i="2"/>
  <c r="AJ4112" i="2"/>
  <c r="AF4112" i="2"/>
  <c r="AD4112" i="2"/>
  <c r="Z4112" i="2"/>
  <c r="W4112" i="2"/>
  <c r="AS4111" i="2"/>
  <c r="AK4111" i="2"/>
  <c r="AJ4111" i="2"/>
  <c r="AF4111" i="2"/>
  <c r="AE4111" i="2"/>
  <c r="Z4111" i="2"/>
  <c r="W4111" i="2"/>
  <c r="AH4110" i="2"/>
  <c r="AG4110" i="2"/>
  <c r="AF4110" i="2"/>
  <c r="AE4110" i="2"/>
  <c r="Z4110" i="2"/>
  <c r="X4110" i="2"/>
  <c r="W4110" i="2"/>
  <c r="AH4109" i="2"/>
  <c r="AG4109" i="2"/>
  <c r="AF4109" i="2"/>
  <c r="AE4109" i="2"/>
  <c r="Z4109" i="2"/>
  <c r="X4109" i="2"/>
  <c r="W4109" i="2"/>
  <c r="AT4108" i="2"/>
  <c r="AS4108" i="2"/>
  <c r="AK4108" i="2"/>
  <c r="AU4108" i="2" s="1"/>
  <c r="AJ4108" i="2"/>
  <c r="AF4108" i="2"/>
  <c r="AE4108" i="2"/>
  <c r="Z4108" i="2"/>
  <c r="W4108" i="2"/>
  <c r="AU4107" i="2"/>
  <c r="AS4107" i="2"/>
  <c r="AT4107" i="2" s="1"/>
  <c r="AJ4107" i="2"/>
  <c r="AF4107" i="2"/>
  <c r="AE4107" i="2"/>
  <c r="Z4107" i="2"/>
  <c r="W4107" i="2"/>
  <c r="AH4106" i="2"/>
  <c r="AG4106" i="2"/>
  <c r="AF4106" i="2"/>
  <c r="AE4106" i="2"/>
  <c r="Z4106" i="2"/>
  <c r="X4106" i="2"/>
  <c r="W4106" i="2"/>
  <c r="AH4105" i="2"/>
  <c r="AG4105" i="2"/>
  <c r="AF4105" i="2"/>
  <c r="AE4105" i="2"/>
  <c r="Z4105" i="2"/>
  <c r="X4105" i="2"/>
  <c r="W4105" i="2"/>
  <c r="AH4104" i="2"/>
  <c r="AG4104" i="2"/>
  <c r="AF4104" i="2"/>
  <c r="AE4104" i="2"/>
  <c r="Z4104" i="2"/>
  <c r="X4104" i="2"/>
  <c r="W4104" i="2"/>
  <c r="AT4103" i="2"/>
  <c r="AS4103" i="2"/>
  <c r="AK4103" i="2"/>
  <c r="AU4103" i="2" s="1"/>
  <c r="AJ4103" i="2"/>
  <c r="AF4103" i="2"/>
  <c r="AE4103" i="2"/>
  <c r="Z4103" i="2"/>
  <c r="W4103" i="2"/>
  <c r="AH4102" i="2"/>
  <c r="AG4102" i="2"/>
  <c r="AF4102" i="2"/>
  <c r="AE4102" i="2"/>
  <c r="Z4102" i="2"/>
  <c r="X4102" i="2"/>
  <c r="W4102" i="2"/>
  <c r="AH4101" i="2"/>
  <c r="AG4101" i="2"/>
  <c r="AF4101" i="2"/>
  <c r="AE4101" i="2"/>
  <c r="Z4101" i="2"/>
  <c r="X4101" i="2"/>
  <c r="W4101" i="2"/>
  <c r="AH4100" i="2"/>
  <c r="AG4100" i="2"/>
  <c r="AF4100" i="2"/>
  <c r="AE4100" i="2"/>
  <c r="Z4100" i="2"/>
  <c r="X4100" i="2"/>
  <c r="W4100" i="2"/>
  <c r="AT4099" i="2"/>
  <c r="AS4099" i="2"/>
  <c r="AK4099" i="2"/>
  <c r="AU4099" i="2" s="1"/>
  <c r="AJ4099" i="2"/>
  <c r="AF4099" i="2"/>
  <c r="AE4099" i="2"/>
  <c r="Z4099" i="2"/>
  <c r="W4099" i="2"/>
  <c r="AS4098" i="2"/>
  <c r="AK4098" i="2"/>
  <c r="AJ4098" i="2"/>
  <c r="AF4098" i="2"/>
  <c r="AD4098" i="2"/>
  <c r="AT4098" i="2" s="1"/>
  <c r="AU4098" i="2" s="1"/>
  <c r="Z4098" i="2"/>
  <c r="W4098" i="2"/>
  <c r="AT4097" i="2"/>
  <c r="AS4097" i="2"/>
  <c r="AK4097" i="2"/>
  <c r="AU4097" i="2" s="1"/>
  <c r="AJ4097" i="2"/>
  <c r="AF4097" i="2"/>
  <c r="AE4097" i="2"/>
  <c r="Z4097" i="2"/>
  <c r="W4097" i="2"/>
  <c r="AH4096" i="2"/>
  <c r="AG4096" i="2"/>
  <c r="AF4096" i="2"/>
  <c r="AE4096" i="2"/>
  <c r="Z4096" i="2"/>
  <c r="X4096" i="2"/>
  <c r="W4096" i="2"/>
  <c r="AT4095" i="2"/>
  <c r="AS4095" i="2"/>
  <c r="AK4095" i="2"/>
  <c r="AU4095" i="2" s="1"/>
  <c r="AJ4095" i="2"/>
  <c r="AF4095" i="2"/>
  <c r="AD4095" i="2"/>
  <c r="Z4095" i="2"/>
  <c r="W4095" i="2"/>
  <c r="AS4094" i="2"/>
  <c r="AK4094" i="2"/>
  <c r="AJ4094" i="2"/>
  <c r="AF4094" i="2"/>
  <c r="AE4094" i="2"/>
  <c r="Z4094" i="2"/>
  <c r="W4094" i="2"/>
  <c r="AH4093" i="2"/>
  <c r="AG4093" i="2"/>
  <c r="AF4093" i="2"/>
  <c r="AE4093" i="2"/>
  <c r="Z4093" i="2"/>
  <c r="X4093" i="2"/>
  <c r="W4093" i="2"/>
  <c r="AT4092" i="2"/>
  <c r="AU4092" i="2" s="1"/>
  <c r="AS4092" i="2"/>
  <c r="AK4092" i="2"/>
  <c r="AJ4092" i="2"/>
  <c r="AF4092" i="2"/>
  <c r="AE4092" i="2"/>
  <c r="Z4092" i="2"/>
  <c r="W4092" i="2"/>
  <c r="AU4091" i="2"/>
  <c r="AT4091" i="2"/>
  <c r="AS4091" i="2"/>
  <c r="AK4091" i="2"/>
  <c r="AJ4091" i="2"/>
  <c r="AF4091" i="2"/>
  <c r="AE4091" i="2"/>
  <c r="Z4091" i="2"/>
  <c r="W4091" i="2"/>
  <c r="AS4090" i="2"/>
  <c r="AK4090" i="2"/>
  <c r="AJ4090" i="2"/>
  <c r="AF4090" i="2"/>
  <c r="AE4090" i="2"/>
  <c r="Z4090" i="2"/>
  <c r="W4090" i="2"/>
  <c r="AH4089" i="2"/>
  <c r="AG4089" i="2"/>
  <c r="AF4089" i="2"/>
  <c r="AE4089" i="2"/>
  <c r="Z4089" i="2"/>
  <c r="X4089" i="2"/>
  <c r="W4089" i="2"/>
  <c r="AS4088" i="2"/>
  <c r="AK4088" i="2"/>
  <c r="AJ4088" i="2"/>
  <c r="AF4088" i="2"/>
  <c r="AE4088" i="2"/>
  <c r="Z4088" i="2"/>
  <c r="W4088" i="2"/>
  <c r="AT4087" i="2"/>
  <c r="AS4087" i="2"/>
  <c r="AK4087" i="2"/>
  <c r="AJ4087" i="2"/>
  <c r="AF4087" i="2"/>
  <c r="AE4087" i="2"/>
  <c r="Z4087" i="2"/>
  <c r="W4087" i="2"/>
  <c r="AS4086" i="2"/>
  <c r="AK4086" i="2"/>
  <c r="AJ4086" i="2"/>
  <c r="AF4086" i="2"/>
  <c r="AE4086" i="2"/>
  <c r="Z4086" i="2"/>
  <c r="W4086" i="2"/>
  <c r="AS4085" i="2"/>
  <c r="AJ4085" i="2"/>
  <c r="AF4085" i="2"/>
  <c r="AE4085" i="2"/>
  <c r="AT4085" i="2" s="1"/>
  <c r="AU4085" i="2" s="1"/>
  <c r="Z4085" i="2"/>
  <c r="W4085" i="2"/>
  <c r="AT4084" i="2"/>
  <c r="AS4084" i="2"/>
  <c r="AK4084" i="2"/>
  <c r="AU4084" i="2" s="1"/>
  <c r="AJ4084" i="2"/>
  <c r="AF4084" i="2"/>
  <c r="AD4084" i="2"/>
  <c r="Z4084" i="2"/>
  <c r="W4084" i="2"/>
  <c r="AH4083" i="2"/>
  <c r="AG4083" i="2"/>
  <c r="AF4083" i="2"/>
  <c r="AE4083" i="2"/>
  <c r="Z4083" i="2"/>
  <c r="X4083" i="2"/>
  <c r="W4083" i="2"/>
  <c r="AT4082" i="2"/>
  <c r="AS4082" i="2"/>
  <c r="AK4082" i="2"/>
  <c r="AU4082" i="2" s="1"/>
  <c r="AJ4082" i="2"/>
  <c r="AF4082" i="2"/>
  <c r="AE4082" i="2"/>
  <c r="Z4082" i="2"/>
  <c r="W4082" i="2"/>
  <c r="AS4081" i="2"/>
  <c r="AK4081" i="2"/>
  <c r="AU4081" i="2" s="1"/>
  <c r="AJ4081" i="2"/>
  <c r="AF4081" i="2"/>
  <c r="AD4081" i="2"/>
  <c r="AT4081" i="2" s="1"/>
  <c r="Z4081" i="2"/>
  <c r="W4081" i="2"/>
  <c r="AT4080" i="2"/>
  <c r="AS4080" i="2"/>
  <c r="AK4080" i="2"/>
  <c r="AU4080" i="2" s="1"/>
  <c r="AJ4080" i="2"/>
  <c r="AF4080" i="2"/>
  <c r="AE4080" i="2"/>
  <c r="Z4080" i="2"/>
  <c r="W4080" i="2"/>
  <c r="Z4079" i="2"/>
  <c r="AT4078" i="2"/>
  <c r="AS4078" i="2"/>
  <c r="AK4078" i="2"/>
  <c r="AU4078" i="2" s="1"/>
  <c r="AJ4078" i="2"/>
  <c r="AF4078" i="2"/>
  <c r="AD4078" i="2"/>
  <c r="Z4078" i="2"/>
  <c r="W4078" i="2"/>
  <c r="AS4077" i="2"/>
  <c r="AK4077" i="2"/>
  <c r="AJ4077" i="2"/>
  <c r="AF4077" i="2"/>
  <c r="AE4077" i="2"/>
  <c r="Z4077" i="2"/>
  <c r="W4077" i="2"/>
  <c r="AT4076" i="2"/>
  <c r="AS4076" i="2"/>
  <c r="AK4076" i="2"/>
  <c r="AU4076" i="2" s="1"/>
  <c r="AJ4076" i="2"/>
  <c r="AF4076" i="2"/>
  <c r="AE4076" i="2"/>
  <c r="Z4076" i="2"/>
  <c r="W4076" i="2"/>
  <c r="AH4075" i="2"/>
  <c r="AG4075" i="2"/>
  <c r="AF4075" i="2"/>
  <c r="AE4075" i="2"/>
  <c r="Z4075" i="2"/>
  <c r="X4075" i="2"/>
  <c r="W4075" i="2"/>
  <c r="AH4074" i="2"/>
  <c r="AG4074" i="2"/>
  <c r="AF4074" i="2"/>
  <c r="AE4074" i="2"/>
  <c r="Z4074" i="2"/>
  <c r="X4074" i="2"/>
  <c r="W4074" i="2"/>
  <c r="AH4073" i="2"/>
  <c r="AG4073" i="2"/>
  <c r="AF4073" i="2"/>
  <c r="AE4073" i="2"/>
  <c r="Z4073" i="2"/>
  <c r="X4073" i="2"/>
  <c r="W4073" i="2"/>
  <c r="AH4072" i="2"/>
  <c r="AG4072" i="2"/>
  <c r="AF4072" i="2"/>
  <c r="AE4072" i="2"/>
  <c r="Z4072" i="2"/>
  <c r="X4072" i="2"/>
  <c r="W4072" i="2"/>
  <c r="AS4071" i="2"/>
  <c r="AK4071" i="2"/>
  <c r="AJ4071" i="2"/>
  <c r="AF4071" i="2"/>
  <c r="AD4071" i="2"/>
  <c r="AT4071" i="2" s="1"/>
  <c r="AU4071" i="2" s="1"/>
  <c r="Z4071" i="2"/>
  <c r="W4071" i="2"/>
  <c r="AT4070" i="2"/>
  <c r="AS4070" i="2"/>
  <c r="AK4070" i="2"/>
  <c r="AU4070" i="2" s="1"/>
  <c r="AJ4070" i="2"/>
  <c r="AF4070" i="2"/>
  <c r="AD4070" i="2"/>
  <c r="Z4070" i="2"/>
  <c r="W4070" i="2"/>
  <c r="AH4069" i="2"/>
  <c r="AG4069" i="2"/>
  <c r="AF4069" i="2"/>
  <c r="AE4069" i="2"/>
  <c r="Z4069" i="2"/>
  <c r="X4069" i="2"/>
  <c r="W4069" i="2"/>
  <c r="AH4068" i="2"/>
  <c r="AG4068" i="2"/>
  <c r="AF4068" i="2"/>
  <c r="AE4068" i="2"/>
  <c r="Z4068" i="2"/>
  <c r="X4068" i="2"/>
  <c r="W4068" i="2"/>
  <c r="AG4067" i="2"/>
  <c r="AF4067" i="2"/>
  <c r="AE4067" i="2"/>
  <c r="Z4067" i="2"/>
  <c r="X4067" i="2"/>
  <c r="W4067" i="2"/>
  <c r="AH4066" i="2"/>
  <c r="AG4066" i="2"/>
  <c r="AF4066" i="2"/>
  <c r="AE4066" i="2"/>
  <c r="Z4066" i="2"/>
  <c r="X4066" i="2"/>
  <c r="W4066" i="2"/>
  <c r="AT4065" i="2"/>
  <c r="AS4065" i="2"/>
  <c r="AK4065" i="2"/>
  <c r="AJ4065" i="2"/>
  <c r="AF4065" i="2"/>
  <c r="AD4065" i="2"/>
  <c r="Z4065" i="2"/>
  <c r="W4065" i="2"/>
  <c r="AH4064" i="2"/>
  <c r="AG4064" i="2"/>
  <c r="AF4064" i="2"/>
  <c r="AE4064" i="2"/>
  <c r="Z4064" i="2"/>
  <c r="X4064" i="2"/>
  <c r="W4064" i="2"/>
  <c r="AH4063" i="2"/>
  <c r="AG4063" i="2"/>
  <c r="AF4063" i="2"/>
  <c r="AE4063" i="2"/>
  <c r="Z4063" i="2"/>
  <c r="X4063" i="2"/>
  <c r="W4063" i="2"/>
  <c r="AS4062" i="2"/>
  <c r="AK4062" i="2"/>
  <c r="AJ4062" i="2"/>
  <c r="AF4062" i="2"/>
  <c r="AE4062" i="2"/>
  <c r="Z4062" i="2"/>
  <c r="W4062" i="2"/>
  <c r="AT4061" i="2"/>
  <c r="AS4061" i="2"/>
  <c r="AK4061" i="2"/>
  <c r="AU4061" i="2" s="1"/>
  <c r="AJ4061" i="2"/>
  <c r="AF4061" i="2"/>
  <c r="AE4061" i="2"/>
  <c r="Z4061" i="2"/>
  <c r="W4061" i="2"/>
  <c r="AK4060" i="2"/>
  <c r="AJ4060" i="2"/>
  <c r="AF4060" i="2"/>
  <c r="AD4060" i="2"/>
  <c r="Z4060" i="2"/>
  <c r="W4060" i="2"/>
  <c r="AH4059" i="2"/>
  <c r="AG4059" i="2"/>
  <c r="AF4059" i="2"/>
  <c r="AE4059" i="2"/>
  <c r="Z4059" i="2"/>
  <c r="X4059" i="2"/>
  <c r="W4059" i="2"/>
  <c r="AS4058" i="2"/>
  <c r="AK4058" i="2"/>
  <c r="AJ4058" i="2"/>
  <c r="AF4058" i="2"/>
  <c r="AE4058" i="2"/>
  <c r="Z4058" i="2"/>
  <c r="W4058" i="2"/>
  <c r="AT4057" i="2"/>
  <c r="AU4057" i="2" s="1"/>
  <c r="AS4057" i="2"/>
  <c r="AK4057" i="2"/>
  <c r="AJ4057" i="2"/>
  <c r="AF4057" i="2"/>
  <c r="AE4057" i="2"/>
  <c r="Z4057" i="2"/>
  <c r="W4057" i="2"/>
  <c r="AU4056" i="2"/>
  <c r="AT4056" i="2"/>
  <c r="AS4056" i="2"/>
  <c r="AK4056" i="2"/>
  <c r="AJ4056" i="2"/>
  <c r="AF4056" i="2"/>
  <c r="AE4056" i="2"/>
  <c r="Z4056" i="2"/>
  <c r="W4056" i="2"/>
  <c r="AS4055" i="2"/>
  <c r="AK4055" i="2"/>
  <c r="AJ4055" i="2"/>
  <c r="AF4055" i="2"/>
  <c r="AD4055" i="2"/>
  <c r="AT4055" i="2" s="1"/>
  <c r="AU4055" i="2" s="1"/>
  <c r="Z4055" i="2"/>
  <c r="W4055" i="2"/>
  <c r="AS4054" i="2"/>
  <c r="AK4054" i="2"/>
  <c r="AJ4054" i="2"/>
  <c r="AF4054" i="2"/>
  <c r="AE4054" i="2"/>
  <c r="Z4054" i="2"/>
  <c r="W4054" i="2"/>
  <c r="AS4053" i="2"/>
  <c r="AJ4053" i="2"/>
  <c r="AF4053" i="2"/>
  <c r="AD4053" i="2"/>
  <c r="AT4053" i="2" s="1"/>
  <c r="AU4053" i="2" s="1"/>
  <c r="Z4053" i="2"/>
  <c r="W4053" i="2"/>
  <c r="AT4052" i="2"/>
  <c r="AU4052" i="2" s="1"/>
  <c r="AS4052" i="2"/>
  <c r="AK4052" i="2"/>
  <c r="AJ4052" i="2"/>
  <c r="AF4052" i="2"/>
  <c r="AD4052" i="2"/>
  <c r="Z4052" i="2"/>
  <c r="W4052" i="2"/>
  <c r="AH4051" i="2"/>
  <c r="AG4051" i="2"/>
  <c r="AF4051" i="2"/>
  <c r="AE4051" i="2"/>
  <c r="Z4051" i="2"/>
  <c r="X4051" i="2"/>
  <c r="W4051" i="2"/>
  <c r="AH4050" i="2"/>
  <c r="AG4050" i="2"/>
  <c r="AF4050" i="2"/>
  <c r="AE4050" i="2"/>
  <c r="Z4050" i="2"/>
  <c r="X4050" i="2"/>
  <c r="W4050" i="2"/>
  <c r="AG4049" i="2"/>
  <c r="AF4049" i="2"/>
  <c r="AE4049" i="2"/>
  <c r="Z4049" i="2"/>
  <c r="X4049" i="2"/>
  <c r="W4049" i="2"/>
  <c r="AG4048" i="2"/>
  <c r="AF4048" i="2"/>
  <c r="AE4048" i="2"/>
  <c r="Z4048" i="2"/>
  <c r="X4048" i="2"/>
  <c r="W4048" i="2"/>
  <c r="AH4047" i="2"/>
  <c r="AG4047" i="2"/>
  <c r="AF4047" i="2"/>
  <c r="AE4047" i="2"/>
  <c r="Z4047" i="2"/>
  <c r="X4047" i="2"/>
  <c r="W4047" i="2"/>
  <c r="AS4046" i="2"/>
  <c r="AK4046" i="2"/>
  <c r="AJ4046" i="2"/>
  <c r="AF4046" i="2"/>
  <c r="AE4046" i="2"/>
  <c r="Z4046" i="2"/>
  <c r="W4046" i="2"/>
  <c r="AS4045" i="2"/>
  <c r="AK4045" i="2"/>
  <c r="AJ4045" i="2"/>
  <c r="AF4045" i="2"/>
  <c r="AE4045" i="2"/>
  <c r="Z4045" i="2"/>
  <c r="W4045" i="2"/>
  <c r="AG4044" i="2"/>
  <c r="AF4044" i="2"/>
  <c r="AE4044" i="2"/>
  <c r="Z4044" i="2"/>
  <c r="X4044" i="2"/>
  <c r="W4044" i="2"/>
  <c r="AS4043" i="2"/>
  <c r="AK4043" i="2"/>
  <c r="AJ4043" i="2"/>
  <c r="AF4043" i="2"/>
  <c r="AE4043" i="2"/>
  <c r="Z4043" i="2"/>
  <c r="W4043" i="2"/>
  <c r="AS4042" i="2"/>
  <c r="AK4042" i="2"/>
  <c r="AJ4042" i="2"/>
  <c r="AF4042" i="2"/>
  <c r="AE4042" i="2"/>
  <c r="Z4042" i="2"/>
  <c r="W4042" i="2"/>
  <c r="AT4041" i="2"/>
  <c r="AU4041" i="2" s="1"/>
  <c r="AS4041" i="2"/>
  <c r="AH4041" i="2"/>
  <c r="AG4041" i="2"/>
  <c r="AF4041" i="2"/>
  <c r="AE4041" i="2"/>
  <c r="Z4041" i="2"/>
  <c r="X4041" i="2"/>
  <c r="W4041" i="2"/>
  <c r="AS4040" i="2"/>
  <c r="AK4040" i="2"/>
  <c r="AJ4040" i="2"/>
  <c r="AF4040" i="2"/>
  <c r="AE4040" i="2"/>
  <c r="Z4040" i="2"/>
  <c r="W4040" i="2"/>
  <c r="AG4039" i="2"/>
  <c r="AF4039" i="2"/>
  <c r="AE4039" i="2"/>
  <c r="Z4039" i="2"/>
  <c r="X4039" i="2"/>
  <c r="W4039" i="2"/>
  <c r="AH4038" i="2"/>
  <c r="AG4038" i="2"/>
  <c r="AF4038" i="2"/>
  <c r="AE4038" i="2"/>
  <c r="Z4038" i="2"/>
  <c r="X4038" i="2"/>
  <c r="W4038" i="2"/>
  <c r="AS4037" i="2"/>
  <c r="AK4037" i="2"/>
  <c r="AJ4037" i="2"/>
  <c r="AF4037" i="2"/>
  <c r="AE4037" i="2"/>
  <c r="Z4037" i="2"/>
  <c r="W4037" i="2"/>
  <c r="AH4036" i="2"/>
  <c r="AG4036" i="2"/>
  <c r="AF4036" i="2"/>
  <c r="AE4036" i="2"/>
  <c r="Z4036" i="2"/>
  <c r="X4036" i="2"/>
  <c r="W4036" i="2"/>
  <c r="AS4035" i="2"/>
  <c r="AK4035" i="2"/>
  <c r="AJ4035" i="2"/>
  <c r="AF4035" i="2"/>
  <c r="AE4035" i="2"/>
  <c r="Z4035" i="2"/>
  <c r="W4035" i="2"/>
  <c r="AT4034" i="2"/>
  <c r="AS4034" i="2"/>
  <c r="AK4034" i="2"/>
  <c r="AJ4034" i="2"/>
  <c r="AF4034" i="2"/>
  <c r="AE4034" i="2"/>
  <c r="Z4034" i="2"/>
  <c r="W4034" i="2"/>
  <c r="AS4033" i="2"/>
  <c r="AK4033" i="2"/>
  <c r="AJ4033" i="2"/>
  <c r="AF4033" i="2"/>
  <c r="AE4033" i="2"/>
  <c r="Z4033" i="2"/>
  <c r="W4033" i="2"/>
  <c r="AT4032" i="2"/>
  <c r="AS4032" i="2"/>
  <c r="AK4032" i="2"/>
  <c r="AJ4032" i="2"/>
  <c r="AF4032" i="2"/>
  <c r="AD4032" i="2"/>
  <c r="Z4032" i="2"/>
  <c r="W4032" i="2"/>
  <c r="AH4031" i="2"/>
  <c r="AG4031" i="2"/>
  <c r="AF4031" i="2"/>
  <c r="AE4031" i="2"/>
  <c r="Z4031" i="2"/>
  <c r="X4031" i="2"/>
  <c r="W4031" i="2"/>
  <c r="AH4030" i="2"/>
  <c r="AG4030" i="2"/>
  <c r="AF4030" i="2"/>
  <c r="AE4030" i="2"/>
  <c r="Z4030" i="2"/>
  <c r="X4030" i="2"/>
  <c r="W4030" i="2"/>
  <c r="AS4029" i="2"/>
  <c r="AK4029" i="2"/>
  <c r="AJ4029" i="2"/>
  <c r="AF4029" i="2"/>
  <c r="AE4029" i="2"/>
  <c r="Z4029" i="2"/>
  <c r="W4029" i="2"/>
  <c r="AT4028" i="2"/>
  <c r="AS4028" i="2"/>
  <c r="AK4028" i="2"/>
  <c r="AU4028" i="2" s="1"/>
  <c r="AJ4028" i="2"/>
  <c r="AF4028" i="2"/>
  <c r="AE4028" i="2"/>
  <c r="Z4028" i="2"/>
  <c r="W4028" i="2"/>
  <c r="AS4027" i="2"/>
  <c r="AK4027" i="2"/>
  <c r="AJ4027" i="2"/>
  <c r="AF4027" i="2"/>
  <c r="AE4027" i="2"/>
  <c r="Z4027" i="2"/>
  <c r="W4027" i="2"/>
  <c r="AH4026" i="2"/>
  <c r="AG4026" i="2"/>
  <c r="AF4026" i="2"/>
  <c r="AE4026" i="2"/>
  <c r="Z4026" i="2"/>
  <c r="X4026" i="2"/>
  <c r="W4026" i="2"/>
  <c r="AU4025" i="2"/>
  <c r="AS4025" i="2"/>
  <c r="AK4025" i="2"/>
  <c r="AJ4025" i="2"/>
  <c r="AF4025" i="2"/>
  <c r="AD4025" i="2"/>
  <c r="AT4025" i="2" s="1"/>
  <c r="Z4025" i="2"/>
  <c r="W4025" i="2"/>
  <c r="AT4024" i="2"/>
  <c r="AS4024" i="2"/>
  <c r="AK4024" i="2"/>
  <c r="AJ4024" i="2"/>
  <c r="AF4024" i="2"/>
  <c r="AE4024" i="2"/>
  <c r="Z4024" i="2"/>
  <c r="W4024" i="2"/>
  <c r="AS4023" i="2"/>
  <c r="AK4023" i="2"/>
  <c r="AJ4023" i="2"/>
  <c r="AF4023" i="2"/>
  <c r="AE4023" i="2"/>
  <c r="Z4023" i="2"/>
  <c r="W4023" i="2"/>
  <c r="AT4022" i="2"/>
  <c r="AS4022" i="2"/>
  <c r="AK4022" i="2"/>
  <c r="AJ4022" i="2"/>
  <c r="AF4022" i="2"/>
  <c r="AE4022" i="2"/>
  <c r="Z4022" i="2"/>
  <c r="W4022" i="2"/>
  <c r="AS4021" i="2"/>
  <c r="AK4021" i="2"/>
  <c r="AJ4021" i="2"/>
  <c r="AF4021" i="2"/>
  <c r="AE4021" i="2"/>
  <c r="Z4021" i="2"/>
  <c r="W4021" i="2"/>
  <c r="AH4020" i="2"/>
  <c r="AG4020" i="2"/>
  <c r="AF4020" i="2"/>
  <c r="AE4020" i="2"/>
  <c r="Z4020" i="2"/>
  <c r="X4020" i="2"/>
  <c r="W4020" i="2"/>
  <c r="AG4019" i="2"/>
  <c r="AF4019" i="2"/>
  <c r="AE4019" i="2"/>
  <c r="Z4019" i="2"/>
  <c r="X4019" i="2"/>
  <c r="W4019" i="2"/>
  <c r="AK4018" i="2"/>
  <c r="AJ4018" i="2"/>
  <c r="AF4018" i="2"/>
  <c r="AD4018" i="2"/>
  <c r="Z4018" i="2"/>
  <c r="W4018" i="2"/>
  <c r="AH4017" i="2"/>
  <c r="AG4017" i="2"/>
  <c r="AF4017" i="2"/>
  <c r="AE4017" i="2"/>
  <c r="Z4017" i="2"/>
  <c r="X4017" i="2"/>
  <c r="W4017" i="2"/>
  <c r="AT4016" i="2"/>
  <c r="AS4016" i="2"/>
  <c r="AK4016" i="2"/>
  <c r="AU4016" i="2" s="1"/>
  <c r="AJ4016" i="2"/>
  <c r="AF4016" i="2"/>
  <c r="AE4016" i="2"/>
  <c r="Z4016" i="2"/>
  <c r="W4016" i="2"/>
  <c r="AH4015" i="2"/>
  <c r="AG4015" i="2"/>
  <c r="AF4015" i="2"/>
  <c r="AE4015" i="2"/>
  <c r="Z4015" i="2"/>
  <c r="X4015" i="2"/>
  <c r="W4015" i="2"/>
  <c r="AH4014" i="2"/>
  <c r="AG4014" i="2"/>
  <c r="AF4014" i="2"/>
  <c r="AE4014" i="2"/>
  <c r="Z4014" i="2"/>
  <c r="X4014" i="2"/>
  <c r="W4014" i="2"/>
  <c r="AS4013" i="2"/>
  <c r="AK4013" i="2"/>
  <c r="AJ4013" i="2"/>
  <c r="AF4013" i="2"/>
  <c r="AE4013" i="2"/>
  <c r="Z4013" i="2"/>
  <c r="W4013" i="2"/>
  <c r="AT4012" i="2"/>
  <c r="AS4012" i="2"/>
  <c r="AK4012" i="2"/>
  <c r="AJ4012" i="2"/>
  <c r="AF4012" i="2"/>
  <c r="AD4012" i="2"/>
  <c r="Z4012" i="2"/>
  <c r="W4012" i="2"/>
  <c r="AS4011" i="2"/>
  <c r="AK4011" i="2"/>
  <c r="AJ4011" i="2"/>
  <c r="AF4011" i="2"/>
  <c r="AE4011" i="2"/>
  <c r="Z4011" i="2"/>
  <c r="W4011" i="2"/>
  <c r="AT4010" i="2"/>
  <c r="AS4010" i="2"/>
  <c r="AK4010" i="2"/>
  <c r="AJ4010" i="2"/>
  <c r="AF4010" i="2"/>
  <c r="AD4010" i="2"/>
  <c r="Z4010" i="2"/>
  <c r="W4010" i="2"/>
  <c r="AK4009" i="2"/>
  <c r="AJ4009" i="2"/>
  <c r="AF4009" i="2"/>
  <c r="AD4009" i="2"/>
  <c r="Z4009" i="2"/>
  <c r="W4009" i="2"/>
  <c r="AG4008" i="2"/>
  <c r="AF4008" i="2"/>
  <c r="AE4008" i="2"/>
  <c r="Z4008" i="2"/>
  <c r="X4008" i="2"/>
  <c r="W4008" i="2"/>
  <c r="AS4007" i="2"/>
  <c r="AK4007" i="2"/>
  <c r="AJ4007" i="2"/>
  <c r="AF4007" i="2"/>
  <c r="AE4007" i="2"/>
  <c r="Z4007" i="2"/>
  <c r="W4007" i="2"/>
  <c r="AK4006" i="2"/>
  <c r="AJ4006" i="2"/>
  <c r="AF4006" i="2"/>
  <c r="AD4006" i="2"/>
  <c r="Z4006" i="2"/>
  <c r="W4006" i="2"/>
  <c r="AH4005" i="2"/>
  <c r="AG4005" i="2"/>
  <c r="AF4005" i="2"/>
  <c r="AE4005" i="2"/>
  <c r="Z4005" i="2"/>
  <c r="X4005" i="2"/>
  <c r="W4005" i="2"/>
  <c r="AH4004" i="2"/>
  <c r="AG4004" i="2"/>
  <c r="AF4004" i="2"/>
  <c r="AE4004" i="2"/>
  <c r="Z4004" i="2"/>
  <c r="X4004" i="2"/>
  <c r="W4004" i="2"/>
  <c r="AH4003" i="2"/>
  <c r="AG4003" i="2"/>
  <c r="AF4003" i="2"/>
  <c r="AE4003" i="2"/>
  <c r="Z4003" i="2"/>
  <c r="X4003" i="2"/>
  <c r="W4003" i="2"/>
  <c r="AH4002" i="2"/>
  <c r="AG4002" i="2"/>
  <c r="AF4002" i="2"/>
  <c r="AE4002" i="2"/>
  <c r="Z4002" i="2"/>
  <c r="X4002" i="2"/>
  <c r="W4002" i="2"/>
  <c r="AH4001" i="2"/>
  <c r="AG4001" i="2"/>
  <c r="AF4001" i="2"/>
  <c r="AE4001" i="2"/>
  <c r="Z4001" i="2"/>
  <c r="X4001" i="2"/>
  <c r="W4001" i="2"/>
  <c r="AG4000" i="2"/>
  <c r="AF4000" i="2"/>
  <c r="AE4000" i="2"/>
  <c r="Z4000" i="2"/>
  <c r="X4000" i="2"/>
  <c r="W4000" i="2"/>
  <c r="AH3999" i="2"/>
  <c r="AG3999" i="2"/>
  <c r="AF3999" i="2"/>
  <c r="AE3999" i="2"/>
  <c r="Z3999" i="2"/>
  <c r="X3999" i="2"/>
  <c r="W3999" i="2"/>
  <c r="Z3998" i="2"/>
  <c r="AH3997" i="2"/>
  <c r="AG3997" i="2"/>
  <c r="AF3997" i="2"/>
  <c r="AE3997" i="2"/>
  <c r="Z3997" i="2"/>
  <c r="X3997" i="2"/>
  <c r="W3997" i="2"/>
  <c r="AT3996" i="2"/>
  <c r="AS3996" i="2"/>
  <c r="AK3996" i="2"/>
  <c r="AU3996" i="2" s="1"/>
  <c r="AJ3996" i="2"/>
  <c r="AF3996" i="2"/>
  <c r="AE3996" i="2"/>
  <c r="Z3996" i="2"/>
  <c r="W3996" i="2"/>
  <c r="AS3995" i="2"/>
  <c r="AK3995" i="2"/>
  <c r="AJ3995" i="2"/>
  <c r="AF3995" i="2"/>
  <c r="AE3995" i="2"/>
  <c r="Z3995" i="2"/>
  <c r="W3995" i="2"/>
  <c r="AH3994" i="2"/>
  <c r="AG3994" i="2"/>
  <c r="AF3994" i="2"/>
  <c r="AE3994" i="2"/>
  <c r="Z3994" i="2"/>
  <c r="X3994" i="2"/>
  <c r="W3994" i="2"/>
  <c r="AH3993" i="2"/>
  <c r="AG3993" i="2"/>
  <c r="AF3993" i="2"/>
  <c r="AD3993" i="2"/>
  <c r="Z3993" i="2"/>
  <c r="X3993" i="2"/>
  <c r="W3993" i="2"/>
  <c r="AH3992" i="2"/>
  <c r="AG3992" i="2"/>
  <c r="AF3992" i="2"/>
  <c r="AE3992" i="2"/>
  <c r="Z3992" i="2"/>
  <c r="X3992" i="2"/>
  <c r="W3992" i="2"/>
  <c r="AH3991" i="2"/>
  <c r="AG3991" i="2"/>
  <c r="AF3991" i="2"/>
  <c r="AE3991" i="2"/>
  <c r="Z3991" i="2"/>
  <c r="X3991" i="2"/>
  <c r="W3991" i="2"/>
  <c r="AT3990" i="2"/>
  <c r="AU3990" i="2" s="1"/>
  <c r="AS3990" i="2"/>
  <c r="AH3990" i="2"/>
  <c r="AG3990" i="2"/>
  <c r="AF3990" i="2"/>
  <c r="AE3990" i="2"/>
  <c r="Z3990" i="2"/>
  <c r="X3990" i="2"/>
  <c r="W3990" i="2"/>
  <c r="AH3989" i="2"/>
  <c r="AG3989" i="2"/>
  <c r="AF3989" i="2"/>
  <c r="AE3989" i="2"/>
  <c r="Z3989" i="2"/>
  <c r="X3989" i="2"/>
  <c r="W3989" i="2"/>
  <c r="AH3988" i="2"/>
  <c r="AG3988" i="2"/>
  <c r="AF3988" i="2"/>
  <c r="AE3988" i="2"/>
  <c r="Z3988" i="2"/>
  <c r="X3988" i="2"/>
  <c r="W3988" i="2"/>
  <c r="AT3987" i="2"/>
  <c r="AS3987" i="2"/>
  <c r="AK3987" i="2"/>
  <c r="AU3987" i="2" s="1"/>
  <c r="AJ3987" i="2"/>
  <c r="AF3987" i="2"/>
  <c r="AE3987" i="2"/>
  <c r="Z3987" i="2"/>
  <c r="W3987" i="2"/>
  <c r="AS3986" i="2"/>
  <c r="AK3986" i="2"/>
  <c r="AJ3986" i="2"/>
  <c r="AF3986" i="2"/>
  <c r="AE3986" i="2"/>
  <c r="Z3986" i="2"/>
  <c r="W3986" i="2"/>
  <c r="AT3985" i="2"/>
  <c r="AS3985" i="2"/>
  <c r="AK3985" i="2"/>
  <c r="AU3985" i="2" s="1"/>
  <c r="AJ3985" i="2"/>
  <c r="AF3985" i="2"/>
  <c r="AE3985" i="2"/>
  <c r="Z3985" i="2"/>
  <c r="W3985" i="2"/>
  <c r="AH3984" i="2"/>
  <c r="AG3984" i="2"/>
  <c r="AF3984" i="2"/>
  <c r="AE3984" i="2"/>
  <c r="Z3984" i="2"/>
  <c r="X3984" i="2"/>
  <c r="W3984" i="2"/>
  <c r="AT3983" i="2"/>
  <c r="AS3983" i="2"/>
  <c r="AK3983" i="2"/>
  <c r="AU3983" i="2" s="1"/>
  <c r="AJ3983" i="2"/>
  <c r="AF3983" i="2"/>
  <c r="AE3983" i="2"/>
  <c r="Z3983" i="2"/>
  <c r="W3983" i="2"/>
  <c r="AH3982" i="2"/>
  <c r="AG3982" i="2"/>
  <c r="AF3982" i="2"/>
  <c r="AE3982" i="2"/>
  <c r="Z3982" i="2"/>
  <c r="X3982" i="2"/>
  <c r="W3982" i="2"/>
  <c r="AK3981" i="2"/>
  <c r="AJ3981" i="2"/>
  <c r="AF3981" i="2"/>
  <c r="AD3981" i="2"/>
  <c r="Z3981" i="2"/>
  <c r="W3981" i="2"/>
  <c r="AS3980" i="2"/>
  <c r="AJ3980" i="2"/>
  <c r="AF3980" i="2"/>
  <c r="AE3980" i="2"/>
  <c r="AT3980" i="2" s="1"/>
  <c r="AU3980" i="2" s="1"/>
  <c r="Z3980" i="2"/>
  <c r="W3980" i="2"/>
  <c r="AT3979" i="2"/>
  <c r="AS3979" i="2"/>
  <c r="AK3979" i="2"/>
  <c r="AU3979" i="2" s="1"/>
  <c r="AJ3979" i="2"/>
  <c r="AF3979" i="2"/>
  <c r="AE3979" i="2"/>
  <c r="Z3979" i="2"/>
  <c r="W3979" i="2"/>
  <c r="AU3978" i="2"/>
  <c r="AS3978" i="2"/>
  <c r="AK3978" i="2"/>
  <c r="AJ3978" i="2"/>
  <c r="AF3978" i="2"/>
  <c r="AD3978" i="2"/>
  <c r="AT3978" i="2" s="1"/>
  <c r="Z3978" i="2"/>
  <c r="W3978" i="2"/>
  <c r="AG3977" i="2"/>
  <c r="AF3977" i="2"/>
  <c r="AE3977" i="2"/>
  <c r="Z3977" i="2"/>
  <c r="X3977" i="2"/>
  <c r="W3977" i="2"/>
  <c r="AT3976" i="2"/>
  <c r="AS3976" i="2"/>
  <c r="AK3976" i="2"/>
  <c r="AJ3976" i="2"/>
  <c r="AF3976" i="2"/>
  <c r="AE3976" i="2"/>
  <c r="Z3976" i="2"/>
  <c r="W3976" i="2"/>
  <c r="AJ3975" i="2"/>
  <c r="AF3975" i="2"/>
  <c r="AE3975" i="2"/>
  <c r="Z3975" i="2"/>
  <c r="W3975" i="2"/>
  <c r="AT3974" i="2"/>
  <c r="AS3974" i="2"/>
  <c r="AK3974" i="2"/>
  <c r="AU3974" i="2" s="1"/>
  <c r="AJ3974" i="2"/>
  <c r="AF3974" i="2"/>
  <c r="AE3974" i="2"/>
  <c r="Z3974" i="2"/>
  <c r="W3974" i="2"/>
  <c r="AS3973" i="2"/>
  <c r="AK3973" i="2"/>
  <c r="AJ3973" i="2"/>
  <c r="AF3973" i="2"/>
  <c r="AE3973" i="2"/>
  <c r="Z3973" i="2"/>
  <c r="W3973" i="2"/>
  <c r="AH3972" i="2"/>
  <c r="AG3972" i="2"/>
  <c r="AF3972" i="2"/>
  <c r="AE3972" i="2"/>
  <c r="Z3972" i="2"/>
  <c r="X3972" i="2"/>
  <c r="W3972" i="2"/>
  <c r="AH3971" i="2"/>
  <c r="AG3971" i="2"/>
  <c r="AF3971" i="2"/>
  <c r="AE3971" i="2"/>
  <c r="Z3971" i="2"/>
  <c r="X3971" i="2"/>
  <c r="W3971" i="2"/>
  <c r="AH3970" i="2"/>
  <c r="AG3970" i="2"/>
  <c r="AF3970" i="2"/>
  <c r="AE3970" i="2"/>
  <c r="Z3970" i="2"/>
  <c r="X3970" i="2"/>
  <c r="W3970" i="2"/>
  <c r="AH3969" i="2"/>
  <c r="AG3969" i="2"/>
  <c r="AF3969" i="2"/>
  <c r="AE3969" i="2"/>
  <c r="Z3969" i="2"/>
  <c r="X3969" i="2"/>
  <c r="W3969" i="2"/>
  <c r="AH3968" i="2"/>
  <c r="AG3968" i="2"/>
  <c r="AF3968" i="2"/>
  <c r="AE3968" i="2"/>
  <c r="Z3968" i="2"/>
  <c r="X3968" i="2"/>
  <c r="W3968" i="2"/>
  <c r="AH3967" i="2"/>
  <c r="AG3967" i="2"/>
  <c r="AF3967" i="2"/>
  <c r="AE3967" i="2"/>
  <c r="Z3967" i="2"/>
  <c r="X3967" i="2"/>
  <c r="W3967" i="2"/>
  <c r="AH3966" i="2"/>
  <c r="AG3966" i="2"/>
  <c r="AF3966" i="2"/>
  <c r="AE3966" i="2"/>
  <c r="Z3966" i="2"/>
  <c r="X3966" i="2"/>
  <c r="W3966" i="2"/>
  <c r="AH3965" i="2"/>
  <c r="AG3965" i="2"/>
  <c r="AF3965" i="2"/>
  <c r="AE3965" i="2"/>
  <c r="Z3965" i="2"/>
  <c r="X3965" i="2"/>
  <c r="W3965" i="2"/>
  <c r="AH3964" i="2"/>
  <c r="AG3964" i="2"/>
  <c r="AF3964" i="2"/>
  <c r="AE3964" i="2"/>
  <c r="Z3964" i="2"/>
  <c r="X3964" i="2"/>
  <c r="W3964" i="2"/>
  <c r="AS3963" i="2"/>
  <c r="AK3963" i="2"/>
  <c r="AJ3963" i="2"/>
  <c r="AF3963" i="2"/>
  <c r="AE3963" i="2"/>
  <c r="Z3963" i="2"/>
  <c r="W3963" i="2"/>
  <c r="AT3962" i="2"/>
  <c r="AS3962" i="2"/>
  <c r="AK3962" i="2"/>
  <c r="AU3962" i="2" s="1"/>
  <c r="AJ3962" i="2"/>
  <c r="AF3962" i="2"/>
  <c r="AE3962" i="2"/>
  <c r="Z3962" i="2"/>
  <c r="W3962" i="2"/>
  <c r="AU3961" i="2"/>
  <c r="AS3961" i="2"/>
  <c r="AK3961" i="2"/>
  <c r="AJ3961" i="2"/>
  <c r="AF3961" i="2"/>
  <c r="AD3961" i="2"/>
  <c r="AT3961" i="2" s="1"/>
  <c r="Z3961" i="2"/>
  <c r="W3961" i="2"/>
  <c r="AS3960" i="2"/>
  <c r="AJ3960" i="2"/>
  <c r="AF3960" i="2"/>
  <c r="AE3960" i="2"/>
  <c r="AT3960" i="2" s="1"/>
  <c r="AU3960" i="2" s="1"/>
  <c r="Z3960" i="2"/>
  <c r="W3960" i="2"/>
  <c r="AT3959" i="2"/>
  <c r="AS3959" i="2"/>
  <c r="AK3959" i="2"/>
  <c r="AU3959" i="2" s="1"/>
  <c r="AJ3959" i="2"/>
  <c r="AF3959" i="2"/>
  <c r="AE3959" i="2"/>
  <c r="Z3959" i="2"/>
  <c r="W3959" i="2"/>
  <c r="AS3958" i="2"/>
  <c r="AK3958" i="2"/>
  <c r="AJ3958" i="2"/>
  <c r="AF3958" i="2"/>
  <c r="AE3958" i="2"/>
  <c r="Z3958" i="2"/>
  <c r="W3958" i="2"/>
  <c r="AT3957" i="2"/>
  <c r="AS3957" i="2"/>
  <c r="AK3957" i="2"/>
  <c r="AU3957" i="2" s="1"/>
  <c r="AJ3957" i="2"/>
  <c r="AF3957" i="2"/>
  <c r="AE3957" i="2"/>
  <c r="Z3957" i="2"/>
  <c r="W3957" i="2"/>
  <c r="AH3956" i="2"/>
  <c r="AG3956" i="2"/>
  <c r="AF3956" i="2"/>
  <c r="AE3956" i="2"/>
  <c r="Z3956" i="2"/>
  <c r="X3956" i="2"/>
  <c r="W3956" i="2"/>
  <c r="AT3955" i="2"/>
  <c r="AS3955" i="2"/>
  <c r="AK3955" i="2"/>
  <c r="AJ3955" i="2"/>
  <c r="AF3955" i="2"/>
  <c r="AD3955" i="2"/>
  <c r="Z3955" i="2"/>
  <c r="W3955" i="2"/>
  <c r="AS3954" i="2"/>
  <c r="AK3954" i="2"/>
  <c r="AJ3954" i="2"/>
  <c r="AF3954" i="2"/>
  <c r="AE3954" i="2"/>
  <c r="Z3954" i="2"/>
  <c r="W3954" i="2"/>
  <c r="AT3953" i="2"/>
  <c r="AS3953" i="2"/>
  <c r="AK3953" i="2"/>
  <c r="AJ3953" i="2"/>
  <c r="AF3953" i="2"/>
  <c r="AE3953" i="2"/>
  <c r="Z3953" i="2"/>
  <c r="W3953" i="2"/>
  <c r="AJ3952" i="2"/>
  <c r="AF3952" i="2"/>
  <c r="AD3952" i="2"/>
  <c r="Z3952" i="2"/>
  <c r="W3952" i="2"/>
  <c r="AT3951" i="2"/>
  <c r="AS3951" i="2"/>
  <c r="AK3951" i="2"/>
  <c r="AU3951" i="2" s="1"/>
  <c r="AJ3951" i="2"/>
  <c r="AF3951" i="2"/>
  <c r="AE3951" i="2"/>
  <c r="Z3951" i="2"/>
  <c r="W3951" i="2"/>
  <c r="AS3950" i="2"/>
  <c r="AK3950" i="2"/>
  <c r="AJ3950" i="2"/>
  <c r="AF3950" i="2"/>
  <c r="AD3950" i="2"/>
  <c r="AT3950" i="2" s="1"/>
  <c r="AU3950" i="2" s="1"/>
  <c r="Z3950" i="2"/>
  <c r="W3950" i="2"/>
  <c r="AH3949" i="2"/>
  <c r="AG3949" i="2"/>
  <c r="AF3949" i="2"/>
  <c r="AE3949" i="2"/>
  <c r="Z3949" i="2"/>
  <c r="X3949" i="2"/>
  <c r="W3949" i="2"/>
  <c r="AU3948" i="2"/>
  <c r="AS3948" i="2"/>
  <c r="AK3948" i="2"/>
  <c r="AJ3948" i="2"/>
  <c r="AF3948" i="2"/>
  <c r="AD3948" i="2"/>
  <c r="AT3948" i="2" s="1"/>
  <c r="Z3948" i="2"/>
  <c r="W3948" i="2"/>
  <c r="AH3947" i="2"/>
  <c r="AG3947" i="2"/>
  <c r="AF3947" i="2"/>
  <c r="AE3947" i="2"/>
  <c r="Z3947" i="2"/>
  <c r="X3947" i="2"/>
  <c r="W3947" i="2"/>
  <c r="AS3946" i="2"/>
  <c r="AK3946" i="2"/>
  <c r="AJ3946" i="2"/>
  <c r="AF3946" i="2"/>
  <c r="AE3946" i="2"/>
  <c r="Z3946" i="2"/>
  <c r="W3946" i="2"/>
  <c r="AH3945" i="2"/>
  <c r="AG3945" i="2"/>
  <c r="AF3945" i="2"/>
  <c r="AE3945" i="2"/>
  <c r="Z3945" i="2"/>
  <c r="X3945" i="2"/>
  <c r="W3945" i="2"/>
  <c r="AH3944" i="2"/>
  <c r="AG3944" i="2"/>
  <c r="AF3944" i="2"/>
  <c r="AE3944" i="2"/>
  <c r="Z3944" i="2"/>
  <c r="X3944" i="2"/>
  <c r="W3944" i="2"/>
  <c r="AT3943" i="2"/>
  <c r="AS3943" i="2"/>
  <c r="AK3943" i="2"/>
  <c r="AU3943" i="2" s="1"/>
  <c r="AJ3943" i="2"/>
  <c r="AF3943" i="2"/>
  <c r="AE3943" i="2"/>
  <c r="Z3943" i="2"/>
  <c r="W3943" i="2"/>
  <c r="AH3942" i="2"/>
  <c r="AG3942" i="2"/>
  <c r="AF3942" i="2"/>
  <c r="AE3942" i="2"/>
  <c r="Z3942" i="2"/>
  <c r="X3942" i="2"/>
  <c r="W3942" i="2"/>
  <c r="AK3941" i="2"/>
  <c r="AJ3941" i="2"/>
  <c r="AF3941" i="2"/>
  <c r="AD3941" i="2"/>
  <c r="Z3941" i="2"/>
  <c r="W3941" i="2"/>
  <c r="AH3940" i="2"/>
  <c r="AG3940" i="2"/>
  <c r="AF3940" i="2"/>
  <c r="AE3940" i="2"/>
  <c r="Z3940" i="2"/>
  <c r="X3940" i="2"/>
  <c r="W3940" i="2"/>
  <c r="AS3939" i="2"/>
  <c r="AK3939" i="2"/>
  <c r="AJ3939" i="2"/>
  <c r="AF3939" i="2"/>
  <c r="AE3939" i="2"/>
  <c r="Z3939" i="2"/>
  <c r="W3939" i="2"/>
  <c r="AT3938" i="2"/>
  <c r="AS3938" i="2"/>
  <c r="AK3938" i="2"/>
  <c r="AU3938" i="2" s="1"/>
  <c r="AJ3938" i="2"/>
  <c r="AF3938" i="2"/>
  <c r="AE3938" i="2"/>
  <c r="Z3938" i="2"/>
  <c r="W3938" i="2"/>
  <c r="AS3937" i="2"/>
  <c r="AK3937" i="2"/>
  <c r="AJ3937" i="2"/>
  <c r="AF3937" i="2"/>
  <c r="AE3937" i="2"/>
  <c r="Z3937" i="2"/>
  <c r="W3937" i="2"/>
  <c r="AH3936" i="2"/>
  <c r="AG3936" i="2"/>
  <c r="AF3936" i="2"/>
  <c r="AE3936" i="2"/>
  <c r="Z3936" i="2"/>
  <c r="X3936" i="2"/>
  <c r="W3936" i="2"/>
  <c r="AS3935" i="2"/>
  <c r="AK3935" i="2"/>
  <c r="AJ3935" i="2"/>
  <c r="AF3935" i="2"/>
  <c r="AE3935" i="2"/>
  <c r="Z3935" i="2"/>
  <c r="W3935" i="2"/>
  <c r="AT3934" i="2"/>
  <c r="AS3934" i="2"/>
  <c r="AK3934" i="2"/>
  <c r="AJ3934" i="2"/>
  <c r="AF3934" i="2"/>
  <c r="AD3934" i="2"/>
  <c r="Z3934" i="2"/>
  <c r="W3934" i="2"/>
  <c r="AS3933" i="2"/>
  <c r="AK3933" i="2"/>
  <c r="AJ3933" i="2"/>
  <c r="AF3933" i="2"/>
  <c r="AE3933" i="2"/>
  <c r="Z3933" i="2"/>
  <c r="W3933" i="2"/>
  <c r="AH3932" i="2"/>
  <c r="AG3932" i="2"/>
  <c r="AF3932" i="2"/>
  <c r="AE3932" i="2"/>
  <c r="Z3932" i="2"/>
  <c r="X3932" i="2"/>
  <c r="W3932" i="2"/>
  <c r="AS3931" i="2"/>
  <c r="AK3931" i="2"/>
  <c r="AJ3931" i="2"/>
  <c r="AF3931" i="2"/>
  <c r="AD3931" i="2"/>
  <c r="AT3931" i="2" s="1"/>
  <c r="AU3931" i="2" s="1"/>
  <c r="Z3931" i="2"/>
  <c r="W3931" i="2"/>
  <c r="AT3930" i="2"/>
  <c r="AS3930" i="2"/>
  <c r="AK3930" i="2"/>
  <c r="AJ3930" i="2"/>
  <c r="AF3930" i="2"/>
  <c r="AD3930" i="2"/>
  <c r="Z3930" i="2"/>
  <c r="W3930" i="2"/>
  <c r="AK3929" i="2"/>
  <c r="AJ3929" i="2"/>
  <c r="AF3929" i="2"/>
  <c r="AD3929" i="2"/>
  <c r="Z3929" i="2"/>
  <c r="W3929" i="2"/>
  <c r="AH3928" i="2"/>
  <c r="AG3928" i="2"/>
  <c r="AF3928" i="2"/>
  <c r="AE3928" i="2"/>
  <c r="Z3928" i="2"/>
  <c r="X3928" i="2"/>
  <c r="W3928" i="2"/>
  <c r="AT3927" i="2"/>
  <c r="AS3927" i="2"/>
  <c r="AK3927" i="2"/>
  <c r="AU3927" i="2" s="1"/>
  <c r="AJ3927" i="2"/>
  <c r="AF3927" i="2"/>
  <c r="AE3927" i="2"/>
  <c r="Z3927" i="2"/>
  <c r="W3927" i="2"/>
  <c r="AS3926" i="2"/>
  <c r="AK3926" i="2"/>
  <c r="AJ3926" i="2"/>
  <c r="AF3926" i="2"/>
  <c r="AE3926" i="2"/>
  <c r="Z3926" i="2"/>
  <c r="W3926" i="2"/>
  <c r="AT3925" i="2"/>
  <c r="AS3925" i="2"/>
  <c r="AK3925" i="2"/>
  <c r="AU3925" i="2" s="1"/>
  <c r="AJ3925" i="2"/>
  <c r="AF3925" i="2"/>
  <c r="AD3925" i="2"/>
  <c r="Z3925" i="2"/>
  <c r="V3925" i="2"/>
  <c r="W3925" i="2" s="1"/>
  <c r="AT3924" i="2"/>
  <c r="AS3924" i="2"/>
  <c r="AK3924" i="2"/>
  <c r="AU3924" i="2" s="1"/>
  <c r="AJ3924" i="2"/>
  <c r="AF3924" i="2"/>
  <c r="AD3924" i="2"/>
  <c r="Z3924" i="2"/>
  <c r="W3924" i="2"/>
  <c r="AH3923" i="2"/>
  <c r="AG3923" i="2"/>
  <c r="AF3923" i="2"/>
  <c r="AE3923" i="2"/>
  <c r="Z3923" i="2"/>
  <c r="X3923" i="2"/>
  <c r="W3923" i="2"/>
  <c r="AT3922" i="2"/>
  <c r="AS3922" i="2"/>
  <c r="AK3922" i="2"/>
  <c r="AU3922" i="2" s="1"/>
  <c r="AJ3922" i="2"/>
  <c r="AF3922" i="2"/>
  <c r="AE3922" i="2"/>
  <c r="Z3922" i="2"/>
  <c r="W3922" i="2"/>
  <c r="AS3921" i="2"/>
  <c r="AK3921" i="2"/>
  <c r="AJ3921" i="2"/>
  <c r="AF3921" i="2"/>
  <c r="AE3921" i="2"/>
  <c r="Z3921" i="2"/>
  <c r="W3921" i="2"/>
  <c r="AT3920" i="2"/>
  <c r="AS3920" i="2"/>
  <c r="AK3920" i="2"/>
  <c r="AU3920" i="2" s="1"/>
  <c r="AJ3920" i="2"/>
  <c r="AF3920" i="2"/>
  <c r="AE3920" i="2"/>
  <c r="Z3920" i="2"/>
  <c r="W3920" i="2"/>
  <c r="AH3919" i="2"/>
  <c r="AG3919" i="2"/>
  <c r="AF3919" i="2"/>
  <c r="AE3919" i="2"/>
  <c r="Z3919" i="2"/>
  <c r="X3919" i="2"/>
  <c r="W3919" i="2"/>
  <c r="Z3918" i="2"/>
  <c r="AH3917" i="2"/>
  <c r="AG3917" i="2"/>
  <c r="AF3917" i="2"/>
  <c r="AE3917" i="2"/>
  <c r="Z3917" i="2"/>
  <c r="X3917" i="2"/>
  <c r="W3917" i="2"/>
  <c r="AH3916" i="2"/>
  <c r="AG3916" i="2"/>
  <c r="AF3916" i="2"/>
  <c r="AE3916" i="2"/>
  <c r="Z3916" i="2"/>
  <c r="X3916" i="2"/>
  <c r="W3916" i="2"/>
  <c r="AS3915" i="2"/>
  <c r="AK3915" i="2"/>
  <c r="AJ3915" i="2"/>
  <c r="AF3915" i="2"/>
  <c r="AD3915" i="2"/>
  <c r="AT3915" i="2" s="1"/>
  <c r="AU3915" i="2" s="1"/>
  <c r="Z3915" i="2"/>
  <c r="W3915" i="2"/>
  <c r="AK3914" i="2"/>
  <c r="AJ3914" i="2"/>
  <c r="AF3914" i="2"/>
  <c r="AE3914" i="2"/>
  <c r="Z3914" i="2"/>
  <c r="W3914" i="2"/>
  <c r="AT3913" i="2"/>
  <c r="AS3913" i="2"/>
  <c r="AK3913" i="2"/>
  <c r="AU3913" i="2" s="1"/>
  <c r="AJ3913" i="2"/>
  <c r="AF3913" i="2"/>
  <c r="AE3913" i="2"/>
  <c r="Z3913" i="2"/>
  <c r="W3913" i="2"/>
  <c r="AH3912" i="2"/>
  <c r="AG3912" i="2"/>
  <c r="AF3912" i="2"/>
  <c r="AE3912" i="2"/>
  <c r="Z3912" i="2"/>
  <c r="X3912" i="2"/>
  <c r="W3912" i="2"/>
  <c r="AH3911" i="2"/>
  <c r="AG3911" i="2"/>
  <c r="AF3911" i="2"/>
  <c r="AE3911" i="2"/>
  <c r="Z3911" i="2"/>
  <c r="X3911" i="2"/>
  <c r="W3911" i="2"/>
  <c r="AH3910" i="2"/>
  <c r="AG3910" i="2"/>
  <c r="AF3910" i="2"/>
  <c r="AE3910" i="2"/>
  <c r="Z3910" i="2"/>
  <c r="X3910" i="2"/>
  <c r="W3910" i="2"/>
  <c r="AT3909" i="2"/>
  <c r="AU3909" i="2" s="1"/>
  <c r="AS3909" i="2"/>
  <c r="AH3909" i="2"/>
  <c r="AG3909" i="2"/>
  <c r="AF3909" i="2"/>
  <c r="AE3909" i="2"/>
  <c r="Z3909" i="2"/>
  <c r="X3909" i="2"/>
  <c r="W3909" i="2"/>
  <c r="AH3908" i="2"/>
  <c r="AG3908" i="2"/>
  <c r="AF3908" i="2"/>
  <c r="AE3908" i="2"/>
  <c r="Z3908" i="2"/>
  <c r="X3908" i="2"/>
  <c r="W3908" i="2"/>
  <c r="AS3907" i="2"/>
  <c r="AK3907" i="2"/>
  <c r="AJ3907" i="2"/>
  <c r="AF3907" i="2"/>
  <c r="AE3907" i="2"/>
  <c r="Z3907" i="2"/>
  <c r="W3907" i="2"/>
  <c r="AT3906" i="2"/>
  <c r="AS3906" i="2"/>
  <c r="AK3906" i="2"/>
  <c r="AJ3906" i="2"/>
  <c r="AF3906" i="2"/>
  <c r="AD3906" i="2"/>
  <c r="Z3906" i="2"/>
  <c r="W3906" i="2"/>
  <c r="AU3905" i="2"/>
  <c r="AS3905" i="2"/>
  <c r="AK3905" i="2"/>
  <c r="AJ3905" i="2"/>
  <c r="AF3905" i="2"/>
  <c r="AD3905" i="2"/>
  <c r="AT3905" i="2" s="1"/>
  <c r="Z3905" i="2"/>
  <c r="W3905" i="2"/>
  <c r="AH3904" i="2"/>
  <c r="AG3904" i="2"/>
  <c r="AF3904" i="2"/>
  <c r="AE3904" i="2"/>
  <c r="Z3904" i="2"/>
  <c r="X3904" i="2"/>
  <c r="W3904" i="2"/>
  <c r="AS3903" i="2"/>
  <c r="AK3903" i="2"/>
  <c r="AJ3903" i="2"/>
  <c r="AF3903" i="2"/>
  <c r="AE3903" i="2"/>
  <c r="Z3903" i="2"/>
  <c r="W3903" i="2"/>
  <c r="AT3902" i="2"/>
  <c r="AS3902" i="2"/>
  <c r="AK3902" i="2"/>
  <c r="AU3902" i="2" s="1"/>
  <c r="AJ3902" i="2"/>
  <c r="AF3902" i="2"/>
  <c r="AE3902" i="2"/>
  <c r="Z3902" i="2"/>
  <c r="W3902" i="2"/>
  <c r="AS3901" i="2"/>
  <c r="AK3901" i="2"/>
  <c r="AJ3901" i="2"/>
  <c r="AF3901" i="2"/>
  <c r="AD3901" i="2"/>
  <c r="AT3901" i="2" s="1"/>
  <c r="AU3901" i="2" s="1"/>
  <c r="Z3901" i="2"/>
  <c r="W3901" i="2"/>
  <c r="AH3900" i="2"/>
  <c r="AG3900" i="2"/>
  <c r="AF3900" i="2"/>
  <c r="AE3900" i="2"/>
  <c r="Z3900" i="2"/>
  <c r="X3900" i="2"/>
  <c r="W3900" i="2"/>
  <c r="AH3899" i="2"/>
  <c r="AG3899" i="2"/>
  <c r="AF3899" i="2"/>
  <c r="AE3899" i="2"/>
  <c r="Z3899" i="2"/>
  <c r="X3899" i="2"/>
  <c r="W3899" i="2"/>
  <c r="AT3898" i="2"/>
  <c r="AS3898" i="2"/>
  <c r="AK3898" i="2"/>
  <c r="AJ3898" i="2"/>
  <c r="AF3898" i="2"/>
  <c r="AD3898" i="2"/>
  <c r="Z3898" i="2"/>
  <c r="W3898" i="2"/>
  <c r="AS3897" i="2"/>
  <c r="AK3897" i="2"/>
  <c r="AJ3897" i="2"/>
  <c r="AF3897" i="2"/>
  <c r="AE3897" i="2"/>
  <c r="Z3897" i="2"/>
  <c r="W3897" i="2"/>
  <c r="AT3896" i="2"/>
  <c r="AS3896" i="2"/>
  <c r="AK3896" i="2"/>
  <c r="AJ3896" i="2"/>
  <c r="AF3896" i="2"/>
  <c r="AD3896" i="2"/>
  <c r="Z3896" i="2"/>
  <c r="W3896" i="2"/>
  <c r="AS3895" i="2"/>
  <c r="AH3895" i="2"/>
  <c r="AG3895" i="2"/>
  <c r="AF3895" i="2"/>
  <c r="AE3895" i="2"/>
  <c r="Z3895" i="2"/>
  <c r="X3895" i="2"/>
  <c r="W3895" i="2"/>
  <c r="AS3894" i="2"/>
  <c r="AK3894" i="2"/>
  <c r="AJ3894" i="2"/>
  <c r="AF3894" i="2"/>
  <c r="AE3894" i="2"/>
  <c r="Z3894" i="2"/>
  <c r="W3894" i="2"/>
  <c r="AT3893" i="2"/>
  <c r="AS3893" i="2"/>
  <c r="AK3893" i="2"/>
  <c r="AU3893" i="2" s="1"/>
  <c r="AJ3893" i="2"/>
  <c r="AF3893" i="2"/>
  <c r="AE3893" i="2"/>
  <c r="Z3893" i="2"/>
  <c r="W3893" i="2"/>
  <c r="AH3892" i="2"/>
  <c r="AG3892" i="2"/>
  <c r="AF3892" i="2"/>
  <c r="AE3892" i="2"/>
  <c r="Z3892" i="2"/>
  <c r="X3892" i="2"/>
  <c r="W3892" i="2"/>
  <c r="AT3891" i="2"/>
  <c r="AS3891" i="2"/>
  <c r="AK3891" i="2"/>
  <c r="AJ3891" i="2"/>
  <c r="AF3891" i="2"/>
  <c r="AE3891" i="2"/>
  <c r="Z3891" i="2"/>
  <c r="W3891" i="2"/>
  <c r="AG3890" i="2"/>
  <c r="AF3890" i="2"/>
  <c r="AE3890" i="2"/>
  <c r="Z3890" i="2"/>
  <c r="X3890" i="2"/>
  <c r="W3890" i="2"/>
  <c r="AS3889" i="2"/>
  <c r="AK3889" i="2"/>
  <c r="AJ3889" i="2"/>
  <c r="AF3889" i="2"/>
  <c r="AE3889" i="2"/>
  <c r="Z3889" i="2"/>
  <c r="W3889" i="2"/>
  <c r="AT3888" i="2"/>
  <c r="AS3888" i="2"/>
  <c r="AK3888" i="2"/>
  <c r="AU3888" i="2" s="1"/>
  <c r="AJ3888" i="2"/>
  <c r="AF3888" i="2"/>
  <c r="AE3888" i="2"/>
  <c r="Z3888" i="2"/>
  <c r="W3888" i="2"/>
  <c r="AH3887" i="2"/>
  <c r="AG3887" i="2"/>
  <c r="AF3887" i="2"/>
  <c r="AE3887" i="2"/>
  <c r="Z3887" i="2"/>
  <c r="X3887" i="2"/>
  <c r="W3887" i="2"/>
  <c r="AH3886" i="2"/>
  <c r="AG3886" i="2"/>
  <c r="AF3886" i="2"/>
  <c r="AE3886" i="2"/>
  <c r="Z3886" i="2"/>
  <c r="X3886" i="2"/>
  <c r="W3886" i="2"/>
  <c r="AH3885" i="2"/>
  <c r="AG3885" i="2"/>
  <c r="AF3885" i="2"/>
  <c r="AE3885" i="2"/>
  <c r="Z3885" i="2"/>
  <c r="X3885" i="2"/>
  <c r="W3885" i="2"/>
  <c r="AT3884" i="2"/>
  <c r="AS3884" i="2"/>
  <c r="AK3884" i="2"/>
  <c r="AJ3884" i="2"/>
  <c r="AF3884" i="2"/>
  <c r="AD3884" i="2"/>
  <c r="Z3884" i="2"/>
  <c r="W3884" i="2"/>
  <c r="AS3883" i="2"/>
  <c r="AK3883" i="2"/>
  <c r="AJ3883" i="2"/>
  <c r="AF3883" i="2"/>
  <c r="AE3883" i="2"/>
  <c r="Z3883" i="2"/>
  <c r="W3883" i="2"/>
  <c r="AH3882" i="2"/>
  <c r="AG3882" i="2"/>
  <c r="AF3882" i="2"/>
  <c r="AE3882" i="2"/>
  <c r="Z3882" i="2"/>
  <c r="X3882" i="2"/>
  <c r="W3882" i="2"/>
  <c r="AH3881" i="2"/>
  <c r="AG3881" i="2"/>
  <c r="AF3881" i="2"/>
  <c r="AE3881" i="2"/>
  <c r="Z3881" i="2"/>
  <c r="X3881" i="2"/>
  <c r="W3881" i="2"/>
  <c r="AS3880" i="2"/>
  <c r="AJ3880" i="2"/>
  <c r="AF3880" i="2"/>
  <c r="AE3880" i="2"/>
  <c r="AT3880" i="2" s="1"/>
  <c r="AU3880" i="2" s="1"/>
  <c r="Z3880" i="2"/>
  <c r="W3880" i="2"/>
  <c r="AH3879" i="2"/>
  <c r="AG3879" i="2"/>
  <c r="AF3879" i="2"/>
  <c r="AE3879" i="2"/>
  <c r="Z3879" i="2"/>
  <c r="X3879" i="2"/>
  <c r="W3879" i="2"/>
  <c r="AH3878" i="2"/>
  <c r="AG3878" i="2"/>
  <c r="AF3878" i="2"/>
  <c r="AE3878" i="2"/>
  <c r="Z3878" i="2"/>
  <c r="X3878" i="2"/>
  <c r="W3878" i="2"/>
  <c r="AG3877" i="2"/>
  <c r="AF3877" i="2"/>
  <c r="AE3877" i="2"/>
  <c r="Z3877" i="2"/>
  <c r="X3877" i="2"/>
  <c r="W3877" i="2"/>
  <c r="AH3876" i="2"/>
  <c r="AG3876" i="2"/>
  <c r="AF3876" i="2"/>
  <c r="AE3876" i="2"/>
  <c r="Z3876" i="2"/>
  <c r="X3876" i="2"/>
  <c r="W3876" i="2"/>
  <c r="AS3875" i="2"/>
  <c r="AK3875" i="2"/>
  <c r="AJ3875" i="2"/>
  <c r="AF3875" i="2"/>
  <c r="AE3875" i="2"/>
  <c r="Z3875" i="2"/>
  <c r="W3875" i="2"/>
  <c r="AT3874" i="2"/>
  <c r="AS3874" i="2"/>
  <c r="AK3874" i="2"/>
  <c r="AJ3874" i="2"/>
  <c r="AF3874" i="2"/>
  <c r="AD3874" i="2"/>
  <c r="Z3874" i="2"/>
  <c r="W3874" i="2"/>
  <c r="AS3873" i="2"/>
  <c r="AK3873" i="2"/>
  <c r="AJ3873" i="2"/>
  <c r="AF3873" i="2"/>
  <c r="AE3873" i="2"/>
  <c r="Z3873" i="2"/>
  <c r="W3873" i="2"/>
  <c r="AT3872" i="2"/>
  <c r="AS3872" i="2"/>
  <c r="AK3872" i="2"/>
  <c r="AJ3872" i="2"/>
  <c r="AF3872" i="2"/>
  <c r="AE3872" i="2"/>
  <c r="Z3872" i="2"/>
  <c r="W3872" i="2"/>
  <c r="AS3871" i="2"/>
  <c r="AK3871" i="2"/>
  <c r="AJ3871" i="2"/>
  <c r="AF3871" i="2"/>
  <c r="AE3871" i="2"/>
  <c r="Z3871" i="2"/>
  <c r="W3871" i="2"/>
  <c r="AT3870" i="2"/>
  <c r="AS3870" i="2"/>
  <c r="AK3870" i="2"/>
  <c r="AJ3870" i="2"/>
  <c r="AF3870" i="2"/>
  <c r="AE3870" i="2"/>
  <c r="Z3870" i="2"/>
  <c r="W3870" i="2"/>
  <c r="AS3869" i="2"/>
  <c r="AK3869" i="2"/>
  <c r="AJ3869" i="2"/>
  <c r="AF3869" i="2"/>
  <c r="AE3869" i="2"/>
  <c r="Z3869" i="2"/>
  <c r="W3869" i="2"/>
  <c r="AT3868" i="2"/>
  <c r="AS3868" i="2"/>
  <c r="AK3868" i="2"/>
  <c r="AJ3868" i="2"/>
  <c r="AF3868" i="2"/>
  <c r="AE3868" i="2"/>
  <c r="Z3868" i="2"/>
  <c r="W3868" i="2"/>
  <c r="AG3867" i="2"/>
  <c r="AF3867" i="2"/>
  <c r="AE3867" i="2"/>
  <c r="Z3867" i="2"/>
  <c r="X3867" i="2"/>
  <c r="W3867" i="2"/>
  <c r="AU3866" i="2"/>
  <c r="AS3866" i="2"/>
  <c r="AK3866" i="2"/>
  <c r="AJ3866" i="2"/>
  <c r="AF3866" i="2"/>
  <c r="AD3866" i="2"/>
  <c r="AT3866" i="2" s="1"/>
  <c r="Z3866" i="2"/>
  <c r="W3866" i="2"/>
  <c r="AH3865" i="2"/>
  <c r="AG3865" i="2"/>
  <c r="AF3865" i="2"/>
  <c r="AE3865" i="2"/>
  <c r="Z3865" i="2"/>
  <c r="X3865" i="2"/>
  <c r="W3865" i="2"/>
  <c r="AS3864" i="2"/>
  <c r="AK3864" i="2"/>
  <c r="AJ3864" i="2"/>
  <c r="AF3864" i="2"/>
  <c r="AE3864" i="2"/>
  <c r="Z3864" i="2"/>
  <c r="W3864" i="2"/>
  <c r="AH3863" i="2"/>
  <c r="AG3863" i="2"/>
  <c r="AF3863" i="2"/>
  <c r="AE3863" i="2"/>
  <c r="Z3863" i="2"/>
  <c r="X3863" i="2"/>
  <c r="W3863" i="2"/>
  <c r="AS3862" i="2"/>
  <c r="AK3862" i="2"/>
  <c r="AJ3862" i="2"/>
  <c r="AF3862" i="2"/>
  <c r="AE3862" i="2"/>
  <c r="Z3862" i="2"/>
  <c r="W3862" i="2"/>
  <c r="AH3861" i="2"/>
  <c r="AG3861" i="2"/>
  <c r="AF3861" i="2"/>
  <c r="AE3861" i="2"/>
  <c r="Z3861" i="2"/>
  <c r="X3861" i="2"/>
  <c r="W3861" i="2"/>
  <c r="AH3860" i="2"/>
  <c r="AG3860" i="2"/>
  <c r="AF3860" i="2"/>
  <c r="AE3860" i="2"/>
  <c r="Z3860" i="2"/>
  <c r="X3860" i="2"/>
  <c r="W3860" i="2"/>
  <c r="AT3859" i="2"/>
  <c r="AS3859" i="2"/>
  <c r="AK3859" i="2"/>
  <c r="AJ3859" i="2"/>
  <c r="AF3859" i="2"/>
  <c r="AE3859" i="2"/>
  <c r="Z3859" i="2"/>
  <c r="W3859" i="2"/>
  <c r="Z3858" i="2"/>
  <c r="AS3857" i="2"/>
  <c r="AJ3857" i="2"/>
  <c r="AF3857" i="2"/>
  <c r="AE3857" i="2"/>
  <c r="AT3857" i="2" s="1"/>
  <c r="AU3857" i="2" s="1"/>
  <c r="Z3857" i="2"/>
  <c r="W3857" i="2"/>
  <c r="AH3856" i="2"/>
  <c r="AG3856" i="2"/>
  <c r="AF3856" i="2"/>
  <c r="AE3856" i="2"/>
  <c r="Z3856" i="2"/>
  <c r="X3856" i="2"/>
  <c r="W3856" i="2"/>
  <c r="AS3855" i="2"/>
  <c r="AK3855" i="2"/>
  <c r="AJ3855" i="2"/>
  <c r="AF3855" i="2"/>
  <c r="AE3855" i="2"/>
  <c r="Z3855" i="2"/>
  <c r="W3855" i="2"/>
  <c r="AH3854" i="2"/>
  <c r="AG3854" i="2"/>
  <c r="AF3854" i="2"/>
  <c r="AE3854" i="2"/>
  <c r="Z3854" i="2"/>
  <c r="X3854" i="2"/>
  <c r="W3854" i="2"/>
  <c r="AU3853" i="2"/>
  <c r="AS3853" i="2"/>
  <c r="AK3853" i="2"/>
  <c r="AJ3853" i="2"/>
  <c r="AF3853" i="2"/>
  <c r="AD3853" i="2"/>
  <c r="AT3853" i="2" s="1"/>
  <c r="Z3853" i="2"/>
  <c r="W3853" i="2"/>
  <c r="AT3852" i="2"/>
  <c r="AS3852" i="2"/>
  <c r="AK3852" i="2"/>
  <c r="AJ3852" i="2"/>
  <c r="AF3852" i="2"/>
  <c r="AD3852" i="2"/>
  <c r="Z3852" i="2"/>
  <c r="W3852" i="2"/>
  <c r="AU3851" i="2"/>
  <c r="AS3851" i="2"/>
  <c r="AK3851" i="2"/>
  <c r="AJ3851" i="2"/>
  <c r="AF3851" i="2"/>
  <c r="AD3851" i="2"/>
  <c r="AT3851" i="2" s="1"/>
  <c r="Z3851" i="2"/>
  <c r="W3851" i="2"/>
  <c r="AT3850" i="2"/>
  <c r="AS3850" i="2"/>
  <c r="AK3850" i="2"/>
  <c r="AJ3850" i="2"/>
  <c r="AF3850" i="2"/>
  <c r="AD3850" i="2"/>
  <c r="Z3850" i="2"/>
  <c r="W3850" i="2"/>
  <c r="AS3849" i="2"/>
  <c r="AK3849" i="2"/>
  <c r="AJ3849" i="2"/>
  <c r="AF3849" i="2"/>
  <c r="AE3849" i="2"/>
  <c r="Z3849" i="2"/>
  <c r="W3849" i="2"/>
  <c r="AT3848" i="2"/>
  <c r="AS3848" i="2"/>
  <c r="AK3848" i="2"/>
  <c r="AJ3848" i="2"/>
  <c r="AF3848" i="2"/>
  <c r="AE3848" i="2"/>
  <c r="Z3848" i="2"/>
  <c r="W3848" i="2"/>
  <c r="AH3847" i="2"/>
  <c r="AG3847" i="2"/>
  <c r="AF3847" i="2"/>
  <c r="AE3847" i="2"/>
  <c r="Z3847" i="2"/>
  <c r="X3847" i="2"/>
  <c r="W3847" i="2"/>
  <c r="AT3846" i="2"/>
  <c r="AS3846" i="2"/>
  <c r="AK3846" i="2"/>
  <c r="AU3846" i="2" s="1"/>
  <c r="AJ3846" i="2"/>
  <c r="AF3846" i="2"/>
  <c r="AE3846" i="2"/>
  <c r="Z3846" i="2"/>
  <c r="W3846" i="2"/>
  <c r="AS3845" i="2"/>
  <c r="AK3845" i="2"/>
  <c r="AJ3845" i="2"/>
  <c r="AF3845" i="2"/>
  <c r="AE3845" i="2"/>
  <c r="Z3845" i="2"/>
  <c r="W3845" i="2"/>
  <c r="AT3844" i="2"/>
  <c r="AS3844" i="2"/>
  <c r="AK3844" i="2"/>
  <c r="AU3844" i="2" s="1"/>
  <c r="AJ3844" i="2"/>
  <c r="AF3844" i="2"/>
  <c r="AE3844" i="2"/>
  <c r="Z3844" i="2"/>
  <c r="W3844" i="2"/>
  <c r="AH3843" i="2"/>
  <c r="AG3843" i="2"/>
  <c r="AF3843" i="2"/>
  <c r="AE3843" i="2"/>
  <c r="Z3843" i="2"/>
  <c r="X3843" i="2"/>
  <c r="W3843" i="2"/>
  <c r="Z3842" i="2"/>
  <c r="AS3841" i="2"/>
  <c r="AK3841" i="2"/>
  <c r="AJ3841" i="2"/>
  <c r="AF3841" i="2"/>
  <c r="AE3841" i="2"/>
  <c r="Z3841" i="2"/>
  <c r="W3841" i="2"/>
  <c r="AT3840" i="2"/>
  <c r="AS3840" i="2"/>
  <c r="AK3840" i="2"/>
  <c r="AU3840" i="2" s="1"/>
  <c r="AJ3840" i="2"/>
  <c r="AF3840" i="2"/>
  <c r="AD3840" i="2"/>
  <c r="Z3840" i="2"/>
  <c r="W3840" i="2"/>
  <c r="AH3839" i="2"/>
  <c r="AG3839" i="2"/>
  <c r="AF3839" i="2"/>
  <c r="AE3839" i="2"/>
  <c r="Z3839" i="2"/>
  <c r="X3839" i="2"/>
  <c r="W3839" i="2"/>
  <c r="AH3838" i="2"/>
  <c r="AG3838" i="2"/>
  <c r="AF3838" i="2"/>
  <c r="AE3838" i="2"/>
  <c r="Z3838" i="2"/>
  <c r="X3838" i="2"/>
  <c r="W3838" i="2"/>
  <c r="AG3837" i="2"/>
  <c r="AF3837" i="2"/>
  <c r="AE3837" i="2"/>
  <c r="Z3837" i="2"/>
  <c r="X3837" i="2"/>
  <c r="W3837" i="2"/>
  <c r="AS3836" i="2"/>
  <c r="AK3836" i="2"/>
  <c r="AJ3836" i="2"/>
  <c r="AF3836" i="2"/>
  <c r="AE3836" i="2"/>
  <c r="Z3836" i="2"/>
  <c r="W3836" i="2"/>
  <c r="AT3835" i="2"/>
  <c r="AS3835" i="2"/>
  <c r="AK3835" i="2"/>
  <c r="AU3835" i="2" s="1"/>
  <c r="AJ3835" i="2"/>
  <c r="AF3835" i="2"/>
  <c r="AE3835" i="2"/>
  <c r="Z3835" i="2"/>
  <c r="W3835" i="2"/>
  <c r="AS3834" i="2"/>
  <c r="AK3834" i="2"/>
  <c r="AJ3834" i="2"/>
  <c r="AF3834" i="2"/>
  <c r="AE3834" i="2"/>
  <c r="Z3834" i="2"/>
  <c r="W3834" i="2"/>
  <c r="AT3833" i="2"/>
  <c r="AS3833" i="2"/>
  <c r="AK3833" i="2"/>
  <c r="AU3833" i="2" s="1"/>
  <c r="AJ3833" i="2"/>
  <c r="AF3833" i="2"/>
  <c r="AE3833" i="2"/>
  <c r="Z3833" i="2"/>
  <c r="W3833" i="2"/>
  <c r="AK3832" i="2"/>
  <c r="AJ3832" i="2"/>
  <c r="AF3832" i="2"/>
  <c r="AE3832" i="2"/>
  <c r="Z3832" i="2"/>
  <c r="W3832" i="2"/>
  <c r="AS3831" i="2"/>
  <c r="AK3831" i="2"/>
  <c r="AJ3831" i="2"/>
  <c r="AF3831" i="2"/>
  <c r="AE3831" i="2"/>
  <c r="Z3831" i="2"/>
  <c r="W3831" i="2"/>
  <c r="AT3830" i="2"/>
  <c r="AS3830" i="2"/>
  <c r="AK3830" i="2"/>
  <c r="AJ3830" i="2"/>
  <c r="AF3830" i="2"/>
  <c r="AE3830" i="2"/>
  <c r="Z3830" i="2"/>
  <c r="W3830" i="2"/>
  <c r="AS3829" i="2"/>
  <c r="AK3829" i="2"/>
  <c r="AJ3829" i="2"/>
  <c r="AF3829" i="2"/>
  <c r="AD3829" i="2"/>
  <c r="AT3829" i="2" s="1"/>
  <c r="AU3829" i="2" s="1"/>
  <c r="Z3829" i="2"/>
  <c r="W3829" i="2"/>
  <c r="AT3828" i="2"/>
  <c r="AS3828" i="2"/>
  <c r="AK3828" i="2"/>
  <c r="AJ3828" i="2"/>
  <c r="AF3828" i="2"/>
  <c r="AE3828" i="2"/>
  <c r="Z3828" i="2"/>
  <c r="W3828" i="2"/>
  <c r="AH3827" i="2"/>
  <c r="AG3827" i="2"/>
  <c r="AF3827" i="2"/>
  <c r="AE3827" i="2"/>
  <c r="Z3827" i="2"/>
  <c r="X3827" i="2"/>
  <c r="W3827" i="2"/>
  <c r="AH3826" i="2"/>
  <c r="AG3826" i="2"/>
  <c r="AF3826" i="2"/>
  <c r="AE3826" i="2"/>
  <c r="Z3826" i="2"/>
  <c r="X3826" i="2"/>
  <c r="W3826" i="2"/>
  <c r="AS3825" i="2"/>
  <c r="AK3825" i="2"/>
  <c r="AJ3825" i="2"/>
  <c r="AF3825" i="2"/>
  <c r="AD3825" i="2"/>
  <c r="AT3825" i="2" s="1"/>
  <c r="AU3825" i="2" s="1"/>
  <c r="Z3825" i="2"/>
  <c r="W3825" i="2"/>
  <c r="AH3824" i="2"/>
  <c r="AG3824" i="2"/>
  <c r="AF3824" i="2"/>
  <c r="AE3824" i="2"/>
  <c r="Z3824" i="2"/>
  <c r="X3824" i="2"/>
  <c r="W3824" i="2"/>
  <c r="AS3823" i="2"/>
  <c r="AK3823" i="2"/>
  <c r="AJ3823" i="2"/>
  <c r="AF3823" i="2"/>
  <c r="AE3823" i="2"/>
  <c r="Z3823" i="2"/>
  <c r="W3823" i="2"/>
  <c r="AT3822" i="2"/>
  <c r="AS3822" i="2"/>
  <c r="AK3822" i="2"/>
  <c r="AJ3822" i="2"/>
  <c r="AF3822" i="2"/>
  <c r="AE3822" i="2"/>
  <c r="Z3822" i="2"/>
  <c r="W3822" i="2"/>
  <c r="AH3821" i="2"/>
  <c r="AG3821" i="2"/>
  <c r="AF3821" i="2"/>
  <c r="AE3821" i="2"/>
  <c r="Z3821" i="2"/>
  <c r="X3821" i="2"/>
  <c r="W3821" i="2"/>
  <c r="AH3820" i="2"/>
  <c r="AG3820" i="2"/>
  <c r="AF3820" i="2"/>
  <c r="AE3820" i="2"/>
  <c r="Z3820" i="2"/>
  <c r="X3820" i="2"/>
  <c r="W3820" i="2"/>
  <c r="AK3819" i="2"/>
  <c r="AJ3819" i="2"/>
  <c r="AF3819" i="2"/>
  <c r="AE3819" i="2"/>
  <c r="Z3819" i="2"/>
  <c r="W3819" i="2"/>
  <c r="AS3818" i="2"/>
  <c r="AK3818" i="2"/>
  <c r="AJ3818" i="2"/>
  <c r="AF3818" i="2"/>
  <c r="AE3818" i="2"/>
  <c r="Z3818" i="2"/>
  <c r="W3818" i="2"/>
  <c r="AT3817" i="2"/>
  <c r="AS3817" i="2"/>
  <c r="AK3817" i="2"/>
  <c r="AJ3817" i="2"/>
  <c r="AF3817" i="2"/>
  <c r="AE3817" i="2"/>
  <c r="Z3817" i="2"/>
  <c r="W3817" i="2"/>
  <c r="AG3816" i="2"/>
  <c r="AF3816" i="2"/>
  <c r="AE3816" i="2"/>
  <c r="Z3816" i="2"/>
  <c r="X3816" i="2"/>
  <c r="W3816" i="2"/>
  <c r="AS3815" i="2"/>
  <c r="AK3815" i="2"/>
  <c r="AJ3815" i="2"/>
  <c r="AF3815" i="2"/>
  <c r="AE3815" i="2"/>
  <c r="Z3815" i="2"/>
  <c r="W3815" i="2"/>
  <c r="AT3814" i="2"/>
  <c r="AS3814" i="2"/>
  <c r="AK3814" i="2"/>
  <c r="AU3814" i="2" s="1"/>
  <c r="AJ3814" i="2"/>
  <c r="AF3814" i="2"/>
  <c r="AE3814" i="2"/>
  <c r="Z3814" i="2"/>
  <c r="W3814" i="2"/>
  <c r="AG3813" i="2"/>
  <c r="AF3813" i="2"/>
  <c r="AE3813" i="2"/>
  <c r="Z3813" i="2"/>
  <c r="X3813" i="2"/>
  <c r="W3813" i="2"/>
  <c r="AS3812" i="2"/>
  <c r="AK3812" i="2"/>
  <c r="AJ3812" i="2"/>
  <c r="AF3812" i="2"/>
  <c r="AE3812" i="2"/>
  <c r="Z3812" i="2"/>
  <c r="W3812" i="2"/>
  <c r="AT3811" i="2"/>
  <c r="AS3811" i="2"/>
  <c r="AK3811" i="2"/>
  <c r="AJ3811" i="2"/>
  <c r="AF3811" i="2"/>
  <c r="AE3811" i="2"/>
  <c r="Z3811" i="2"/>
  <c r="W3811" i="2"/>
  <c r="AS3810" i="2"/>
  <c r="AK3810" i="2"/>
  <c r="AJ3810" i="2"/>
  <c r="AF3810" i="2"/>
  <c r="AE3810" i="2"/>
  <c r="Z3810" i="2"/>
  <c r="W3810" i="2"/>
  <c r="AT3809" i="2"/>
  <c r="AS3809" i="2"/>
  <c r="AK3809" i="2"/>
  <c r="AJ3809" i="2"/>
  <c r="AF3809" i="2"/>
  <c r="AE3809" i="2"/>
  <c r="Z3809" i="2"/>
  <c r="W3809" i="2"/>
  <c r="AS3808" i="2"/>
  <c r="AK3808" i="2"/>
  <c r="AJ3808" i="2"/>
  <c r="AF3808" i="2"/>
  <c r="AE3808" i="2"/>
  <c r="Z3808" i="2"/>
  <c r="W3808" i="2"/>
  <c r="AT3807" i="2"/>
  <c r="AS3807" i="2"/>
  <c r="AK3807" i="2"/>
  <c r="AJ3807" i="2"/>
  <c r="AF3807" i="2"/>
  <c r="AE3807" i="2"/>
  <c r="Z3807" i="2"/>
  <c r="W3807" i="2"/>
  <c r="AH3806" i="2"/>
  <c r="AG3806" i="2"/>
  <c r="AF3806" i="2"/>
  <c r="AE3806" i="2"/>
  <c r="Z3806" i="2"/>
  <c r="X3806" i="2"/>
  <c r="W3806" i="2"/>
  <c r="AT3805" i="2"/>
  <c r="AS3805" i="2"/>
  <c r="AK3805" i="2"/>
  <c r="AJ3805" i="2"/>
  <c r="AF3805" i="2"/>
  <c r="AE3805" i="2"/>
  <c r="Z3805" i="2"/>
  <c r="W3805" i="2"/>
  <c r="AS3804" i="2"/>
  <c r="AK3804" i="2"/>
  <c r="AJ3804" i="2"/>
  <c r="AF3804" i="2"/>
  <c r="AE3804" i="2"/>
  <c r="Z3804" i="2"/>
  <c r="W3804" i="2"/>
  <c r="AT3803" i="2"/>
  <c r="AS3803" i="2"/>
  <c r="AK3803" i="2"/>
  <c r="AJ3803" i="2"/>
  <c r="AF3803" i="2"/>
  <c r="AE3803" i="2"/>
  <c r="Z3803" i="2"/>
  <c r="W3803" i="2"/>
  <c r="AS3802" i="2"/>
  <c r="AK3802" i="2"/>
  <c r="AJ3802" i="2"/>
  <c r="AF3802" i="2"/>
  <c r="AE3802" i="2"/>
  <c r="Z3802" i="2"/>
  <c r="W3802" i="2"/>
  <c r="AT3801" i="2"/>
  <c r="AS3801" i="2"/>
  <c r="AK3801" i="2"/>
  <c r="AU3801" i="2" s="1"/>
  <c r="AJ3801" i="2"/>
  <c r="AF3801" i="2"/>
  <c r="AD3801" i="2"/>
  <c r="Z3801" i="2"/>
  <c r="W3801" i="2"/>
  <c r="AH3800" i="2"/>
  <c r="AG3800" i="2"/>
  <c r="AF3800" i="2"/>
  <c r="AE3800" i="2"/>
  <c r="Z3800" i="2"/>
  <c r="X3800" i="2"/>
  <c r="W3800" i="2"/>
  <c r="AT3799" i="2"/>
  <c r="AS3799" i="2"/>
  <c r="AK3799" i="2"/>
  <c r="AJ3799" i="2"/>
  <c r="AF3799" i="2"/>
  <c r="AD3799" i="2"/>
  <c r="Z3799" i="2"/>
  <c r="W3799" i="2"/>
  <c r="AS3798" i="2"/>
  <c r="AK3798" i="2"/>
  <c r="AJ3798" i="2"/>
  <c r="AF3798" i="2"/>
  <c r="AE3798" i="2"/>
  <c r="Z3798" i="2"/>
  <c r="W3798" i="2"/>
  <c r="AT3797" i="2"/>
  <c r="AS3797" i="2"/>
  <c r="AK3797" i="2"/>
  <c r="AJ3797" i="2"/>
  <c r="AF3797" i="2"/>
  <c r="AE3797" i="2"/>
  <c r="Z3797" i="2"/>
  <c r="W3797" i="2"/>
  <c r="AU3796" i="2"/>
  <c r="AS3796" i="2"/>
  <c r="AK3796" i="2"/>
  <c r="AJ3796" i="2"/>
  <c r="AF3796" i="2"/>
  <c r="AD3796" i="2"/>
  <c r="AT3796" i="2" s="1"/>
  <c r="Z3796" i="2"/>
  <c r="W3796" i="2"/>
  <c r="AT3795" i="2"/>
  <c r="AS3795" i="2"/>
  <c r="AK3795" i="2"/>
  <c r="AJ3795" i="2"/>
  <c r="AF3795" i="2"/>
  <c r="AE3795" i="2"/>
  <c r="Z3795" i="2"/>
  <c r="W3795" i="2"/>
  <c r="AU3794" i="2"/>
  <c r="AS3794" i="2"/>
  <c r="AK3794" i="2"/>
  <c r="AJ3794" i="2"/>
  <c r="AF3794" i="2"/>
  <c r="AD3794" i="2"/>
  <c r="AT3794" i="2" s="1"/>
  <c r="Z3794" i="2"/>
  <c r="W3794" i="2"/>
  <c r="AT3793" i="2"/>
  <c r="AS3793" i="2"/>
  <c r="AK3793" i="2"/>
  <c r="AJ3793" i="2"/>
  <c r="AF3793" i="2"/>
  <c r="AE3793" i="2"/>
  <c r="Z3793" i="2"/>
  <c r="W3793" i="2"/>
  <c r="AU3792" i="2"/>
  <c r="AS3792" i="2"/>
  <c r="AK3792" i="2"/>
  <c r="AJ3792" i="2"/>
  <c r="AF3792" i="2"/>
  <c r="AD3792" i="2"/>
  <c r="AT3792" i="2" s="1"/>
  <c r="Z3792" i="2"/>
  <c r="W3792" i="2"/>
  <c r="AT3791" i="2"/>
  <c r="AS3791" i="2"/>
  <c r="AK3791" i="2"/>
  <c r="AJ3791" i="2"/>
  <c r="AF3791" i="2"/>
  <c r="AD3791" i="2"/>
  <c r="Z3791" i="2"/>
  <c r="W3791" i="2"/>
  <c r="AU3790" i="2"/>
  <c r="AS3790" i="2"/>
  <c r="AK3790" i="2"/>
  <c r="AJ3790" i="2"/>
  <c r="AF3790" i="2"/>
  <c r="AD3790" i="2"/>
  <c r="AT3790" i="2" s="1"/>
  <c r="Z3790" i="2"/>
  <c r="W3790" i="2"/>
  <c r="AT3789" i="2"/>
  <c r="AS3789" i="2"/>
  <c r="AK3789" i="2"/>
  <c r="AJ3789" i="2"/>
  <c r="AF3789" i="2"/>
  <c r="AD3789" i="2"/>
  <c r="Z3789" i="2"/>
  <c r="W3789" i="2"/>
  <c r="AU3788" i="2"/>
  <c r="AS3788" i="2"/>
  <c r="AK3788" i="2"/>
  <c r="AJ3788" i="2"/>
  <c r="AF3788" i="2"/>
  <c r="AD3788" i="2"/>
  <c r="AT3788" i="2" s="1"/>
  <c r="Z3788" i="2"/>
  <c r="W3788" i="2"/>
  <c r="AT3787" i="2"/>
  <c r="AS3787" i="2"/>
  <c r="AK3787" i="2"/>
  <c r="AJ3787" i="2"/>
  <c r="AF3787" i="2"/>
  <c r="AE3787" i="2"/>
  <c r="Z3787" i="2"/>
  <c r="W3787" i="2"/>
  <c r="AH3786" i="2"/>
  <c r="AG3786" i="2"/>
  <c r="AF3786" i="2"/>
  <c r="AE3786" i="2"/>
  <c r="Z3786" i="2"/>
  <c r="X3786" i="2"/>
  <c r="W3786" i="2"/>
  <c r="AH3785" i="2"/>
  <c r="AG3785" i="2"/>
  <c r="AF3785" i="2"/>
  <c r="AD3785" i="2"/>
  <c r="Z3785" i="2"/>
  <c r="X3785" i="2"/>
  <c r="W3785" i="2"/>
  <c r="AS3784" i="2"/>
  <c r="AH3784" i="2"/>
  <c r="AG3784" i="2"/>
  <c r="AF3784" i="2"/>
  <c r="AE3784" i="2"/>
  <c r="Z3784" i="2"/>
  <c r="X3784" i="2"/>
  <c r="W3784" i="2"/>
  <c r="AS3783" i="2"/>
  <c r="AK3783" i="2"/>
  <c r="AJ3783" i="2"/>
  <c r="AF3783" i="2"/>
  <c r="AD3783" i="2"/>
  <c r="AT3783" i="2" s="1"/>
  <c r="AU3783" i="2" s="1"/>
  <c r="Z3783" i="2"/>
  <c r="W3783" i="2"/>
  <c r="AT3782" i="2"/>
  <c r="AS3782" i="2"/>
  <c r="AK3782" i="2"/>
  <c r="AU3782" i="2" s="1"/>
  <c r="AJ3782" i="2"/>
  <c r="AF3782" i="2"/>
  <c r="AD3782" i="2"/>
  <c r="Z3782" i="2"/>
  <c r="W3782" i="2"/>
  <c r="AS3781" i="2"/>
  <c r="AK3781" i="2"/>
  <c r="AJ3781" i="2"/>
  <c r="AF3781" i="2"/>
  <c r="AD3781" i="2"/>
  <c r="AT3781" i="2" s="1"/>
  <c r="AU3781" i="2" s="1"/>
  <c r="Z3781" i="2"/>
  <c r="W3781" i="2"/>
  <c r="AT3780" i="2"/>
  <c r="AS3780" i="2"/>
  <c r="AK3780" i="2"/>
  <c r="AU3780" i="2" s="1"/>
  <c r="AJ3780" i="2"/>
  <c r="AF3780" i="2"/>
  <c r="AD3780" i="2"/>
  <c r="Z3780" i="2"/>
  <c r="W3780" i="2"/>
  <c r="AK3779" i="2"/>
  <c r="AJ3779" i="2"/>
  <c r="AF3779" i="2"/>
  <c r="AD3779" i="2"/>
  <c r="Z3779" i="2"/>
  <c r="W3779" i="2"/>
  <c r="AK3778" i="2"/>
  <c r="AJ3778" i="2"/>
  <c r="AF3778" i="2"/>
  <c r="AD3778" i="2"/>
  <c r="Z3778" i="2"/>
  <c r="W3778" i="2"/>
  <c r="AS3777" i="2"/>
  <c r="AK3777" i="2"/>
  <c r="AJ3777" i="2"/>
  <c r="AF3777" i="2"/>
  <c r="AE3777" i="2"/>
  <c r="Z3777" i="2"/>
  <c r="W3777" i="2"/>
  <c r="AT3776" i="2"/>
  <c r="AS3776" i="2"/>
  <c r="AK3776" i="2"/>
  <c r="AU3776" i="2" s="1"/>
  <c r="AJ3776" i="2"/>
  <c r="AF3776" i="2"/>
  <c r="AD3776" i="2"/>
  <c r="Z3776" i="2"/>
  <c r="W3776" i="2"/>
  <c r="AG3775" i="2"/>
  <c r="AF3775" i="2"/>
  <c r="AE3775" i="2"/>
  <c r="Z3775" i="2"/>
  <c r="X3775" i="2"/>
  <c r="W3775" i="2"/>
  <c r="AH3774" i="2"/>
  <c r="AG3774" i="2"/>
  <c r="AF3774" i="2"/>
  <c r="AE3774" i="2"/>
  <c r="Z3774" i="2"/>
  <c r="X3774" i="2"/>
  <c r="W3774" i="2"/>
  <c r="AT3773" i="2"/>
  <c r="AS3773" i="2"/>
  <c r="AK3773" i="2"/>
  <c r="AJ3773" i="2"/>
  <c r="AF3773" i="2"/>
  <c r="AD3773" i="2"/>
  <c r="Z3773" i="2"/>
  <c r="W3773" i="2"/>
  <c r="AS3772" i="2"/>
  <c r="AK3772" i="2"/>
  <c r="AJ3772" i="2"/>
  <c r="AF3772" i="2"/>
  <c r="AE3772" i="2"/>
  <c r="Z3772" i="2"/>
  <c r="W3772" i="2"/>
  <c r="AT3771" i="2"/>
  <c r="AS3771" i="2"/>
  <c r="AK3771" i="2"/>
  <c r="AJ3771" i="2"/>
  <c r="AF3771" i="2"/>
  <c r="AD3771" i="2"/>
  <c r="Z3771" i="2"/>
  <c r="W3771" i="2"/>
  <c r="AU3770" i="2"/>
  <c r="AS3770" i="2"/>
  <c r="AK3770" i="2"/>
  <c r="AJ3770" i="2"/>
  <c r="AF3770" i="2"/>
  <c r="AD3770" i="2"/>
  <c r="AT3770" i="2" s="1"/>
  <c r="Z3770" i="2"/>
  <c r="W3770" i="2"/>
  <c r="AT3769" i="2"/>
  <c r="AS3769" i="2"/>
  <c r="AK3769" i="2"/>
  <c r="AJ3769" i="2"/>
  <c r="AF3769" i="2"/>
  <c r="AE3769" i="2"/>
  <c r="Z3769" i="2"/>
  <c r="W3769" i="2"/>
  <c r="AH3768" i="2"/>
  <c r="AG3768" i="2"/>
  <c r="AF3768" i="2"/>
  <c r="AD3768" i="2"/>
  <c r="Z3768" i="2"/>
  <c r="X3768" i="2"/>
  <c r="W3768" i="2"/>
  <c r="AT3767" i="2"/>
  <c r="AS3767" i="2"/>
  <c r="AK3767" i="2"/>
  <c r="AU3767" i="2" s="1"/>
  <c r="AJ3767" i="2"/>
  <c r="AF3767" i="2"/>
  <c r="AD3767" i="2"/>
  <c r="Z3767" i="2"/>
  <c r="W3767" i="2"/>
  <c r="AS3766" i="2"/>
  <c r="AK3766" i="2"/>
  <c r="AJ3766" i="2"/>
  <c r="AF3766" i="2"/>
  <c r="AD3766" i="2"/>
  <c r="AT3766" i="2" s="1"/>
  <c r="AU3766" i="2" s="1"/>
  <c r="Z3766" i="2"/>
  <c r="W3766" i="2"/>
  <c r="AT3765" i="2"/>
  <c r="AS3765" i="2"/>
  <c r="AK3765" i="2"/>
  <c r="AU3765" i="2" s="1"/>
  <c r="AJ3765" i="2"/>
  <c r="AF3765" i="2"/>
  <c r="AD3765" i="2"/>
  <c r="Z3765" i="2"/>
  <c r="W3765" i="2"/>
  <c r="AS3764" i="2"/>
  <c r="AK3764" i="2"/>
  <c r="AJ3764" i="2"/>
  <c r="AF3764" i="2"/>
  <c r="AE3764" i="2"/>
  <c r="Z3764" i="2"/>
  <c r="W3764" i="2"/>
  <c r="AH3763" i="2"/>
  <c r="AG3763" i="2"/>
  <c r="AF3763" i="2"/>
  <c r="AE3763" i="2"/>
  <c r="Z3763" i="2"/>
  <c r="X3763" i="2"/>
  <c r="W3763" i="2"/>
  <c r="AU3762" i="2"/>
  <c r="AS3762" i="2"/>
  <c r="AK3762" i="2"/>
  <c r="AJ3762" i="2"/>
  <c r="AF3762" i="2"/>
  <c r="AD3762" i="2"/>
  <c r="AT3762" i="2" s="1"/>
  <c r="Z3762" i="2"/>
  <c r="W3762" i="2"/>
  <c r="AT3761" i="2"/>
  <c r="AS3761" i="2"/>
  <c r="AK3761" i="2"/>
  <c r="AJ3761" i="2"/>
  <c r="AF3761" i="2"/>
  <c r="AE3761" i="2"/>
  <c r="Z3761" i="2"/>
  <c r="W3761" i="2"/>
  <c r="AH3760" i="2"/>
  <c r="AG3760" i="2"/>
  <c r="AF3760" i="2"/>
  <c r="AE3760" i="2"/>
  <c r="Z3760" i="2"/>
  <c r="X3760" i="2"/>
  <c r="W3760" i="2"/>
  <c r="AS3759" i="2"/>
  <c r="AK3759" i="2"/>
  <c r="AJ3759" i="2"/>
  <c r="AF3759" i="2"/>
  <c r="AE3759" i="2"/>
  <c r="Z3759" i="2"/>
  <c r="W3759" i="2"/>
  <c r="AT3758" i="2"/>
  <c r="AU3758" i="2" s="1"/>
  <c r="AS3758" i="2"/>
  <c r="AK3758" i="2"/>
  <c r="AJ3758" i="2"/>
  <c r="AF3758" i="2"/>
  <c r="AD3758" i="2"/>
  <c r="Z3758" i="2"/>
  <c r="W3758" i="2"/>
  <c r="AU3757" i="2"/>
  <c r="AT3757" i="2"/>
  <c r="AS3757" i="2"/>
  <c r="AK3757" i="2"/>
  <c r="AJ3757" i="2"/>
  <c r="AF3757" i="2"/>
  <c r="AE3757" i="2"/>
  <c r="Z3757" i="2"/>
  <c r="W3757" i="2"/>
  <c r="AS3756" i="2"/>
  <c r="AK3756" i="2"/>
  <c r="AJ3756" i="2"/>
  <c r="AF3756" i="2"/>
  <c r="AD3756" i="2"/>
  <c r="AT3756" i="2" s="1"/>
  <c r="Z3756" i="2"/>
  <c r="W3756" i="2"/>
  <c r="AS3755" i="2"/>
  <c r="AK3755" i="2"/>
  <c r="AJ3755" i="2"/>
  <c r="AF3755" i="2"/>
  <c r="AD3755" i="2"/>
  <c r="AT3755" i="2" s="1"/>
  <c r="Z3755" i="2"/>
  <c r="W3755" i="2"/>
  <c r="AT3754" i="2"/>
  <c r="AU3754" i="2" s="1"/>
  <c r="AS3754" i="2"/>
  <c r="AK3754" i="2"/>
  <c r="AJ3754" i="2"/>
  <c r="AF3754" i="2"/>
  <c r="AD3754" i="2"/>
  <c r="Z3754" i="2"/>
  <c r="W3754" i="2"/>
  <c r="AS3753" i="2"/>
  <c r="AJ3753" i="2"/>
  <c r="AF3753" i="2"/>
  <c r="AD3753" i="2"/>
  <c r="AT3753" i="2" s="1"/>
  <c r="AU3753" i="2" s="1"/>
  <c r="Z3753" i="2"/>
  <c r="W3753" i="2"/>
  <c r="AU3752" i="2"/>
  <c r="AT3752" i="2"/>
  <c r="AS3752" i="2"/>
  <c r="AK3752" i="2"/>
  <c r="AJ3752" i="2"/>
  <c r="AF3752" i="2"/>
  <c r="AD3752" i="2"/>
  <c r="Z3752" i="2"/>
  <c r="W3752" i="2"/>
  <c r="AS3751" i="2"/>
  <c r="AK3751" i="2"/>
  <c r="AJ3751" i="2"/>
  <c r="AF3751" i="2"/>
  <c r="AD3751" i="2"/>
  <c r="AT3751" i="2" s="1"/>
  <c r="AU3751" i="2" s="1"/>
  <c r="Z3751" i="2"/>
  <c r="W3751" i="2"/>
  <c r="AS3750" i="2"/>
  <c r="AK3750" i="2"/>
  <c r="AJ3750" i="2"/>
  <c r="AF3750" i="2"/>
  <c r="AD3750" i="2"/>
  <c r="AT3750" i="2" s="1"/>
  <c r="Z3750" i="2"/>
  <c r="W3750" i="2"/>
  <c r="AG3749" i="2"/>
  <c r="AF3749" i="2"/>
  <c r="AE3749" i="2"/>
  <c r="Z3749" i="2"/>
  <c r="X3749" i="2"/>
  <c r="W3749" i="2"/>
  <c r="AG3748" i="2"/>
  <c r="AF3748" i="2"/>
  <c r="AD3748" i="2"/>
  <c r="Z3748" i="2"/>
  <c r="X3748" i="2"/>
  <c r="W3748" i="2"/>
  <c r="AT3747" i="2"/>
  <c r="AU3747" i="2" s="1"/>
  <c r="AS3747" i="2"/>
  <c r="AK3747" i="2"/>
  <c r="AJ3747" i="2"/>
  <c r="AF3747" i="2"/>
  <c r="AD3747" i="2"/>
  <c r="Z3747" i="2"/>
  <c r="W3747" i="2"/>
  <c r="AU3746" i="2"/>
  <c r="AT3746" i="2"/>
  <c r="AS3746" i="2"/>
  <c r="AH3746" i="2"/>
  <c r="AG3746" i="2"/>
  <c r="AF3746" i="2"/>
  <c r="AE3746" i="2"/>
  <c r="Z3746" i="2"/>
  <c r="X3746" i="2"/>
  <c r="W3746" i="2"/>
  <c r="AH3745" i="2"/>
  <c r="AG3745" i="2"/>
  <c r="AF3745" i="2"/>
  <c r="AE3745" i="2"/>
  <c r="Z3745" i="2"/>
  <c r="X3745" i="2"/>
  <c r="W3745" i="2"/>
  <c r="AG3744" i="2"/>
  <c r="AF3744" i="2"/>
  <c r="AE3744" i="2"/>
  <c r="Z3744" i="2"/>
  <c r="X3744" i="2"/>
  <c r="W3744" i="2"/>
  <c r="AH3743" i="2"/>
  <c r="AG3743" i="2"/>
  <c r="AF3743" i="2"/>
  <c r="AD3743" i="2"/>
  <c r="Z3743" i="2"/>
  <c r="X3743" i="2"/>
  <c r="W3743" i="2"/>
  <c r="AH3742" i="2"/>
  <c r="AG3742" i="2"/>
  <c r="AF3742" i="2"/>
  <c r="AD3742" i="2"/>
  <c r="Z3742" i="2"/>
  <c r="X3742" i="2"/>
  <c r="W3742" i="2"/>
  <c r="AG3741" i="2"/>
  <c r="AF3741" i="2"/>
  <c r="AD3741" i="2"/>
  <c r="Z3741" i="2"/>
  <c r="X3741" i="2"/>
  <c r="W3741" i="2"/>
  <c r="AT3740" i="2"/>
  <c r="AU3740" i="2" s="1"/>
  <c r="AS3740" i="2"/>
  <c r="AK3740" i="2"/>
  <c r="AJ3740" i="2"/>
  <c r="AF3740" i="2"/>
  <c r="AD3740" i="2"/>
  <c r="Z3740" i="2"/>
  <c r="W3740" i="2"/>
  <c r="AU3739" i="2"/>
  <c r="AT3739" i="2"/>
  <c r="AS3739" i="2"/>
  <c r="AK3739" i="2"/>
  <c r="AJ3739" i="2"/>
  <c r="AF3739" i="2"/>
  <c r="AD3739" i="2"/>
  <c r="Z3739" i="2"/>
  <c r="W3739" i="2"/>
  <c r="AS3738" i="2"/>
  <c r="AK3738" i="2"/>
  <c r="AJ3738" i="2"/>
  <c r="AF3738" i="2"/>
  <c r="AD3738" i="2"/>
  <c r="AT3738" i="2" s="1"/>
  <c r="Z3738" i="2"/>
  <c r="W3738" i="2"/>
  <c r="AS3737" i="2"/>
  <c r="AK3737" i="2"/>
  <c r="AJ3737" i="2"/>
  <c r="AF3737" i="2"/>
  <c r="AD3737" i="2"/>
  <c r="AT3737" i="2" s="1"/>
  <c r="Z3737" i="2"/>
  <c r="W3737" i="2"/>
  <c r="AT3736" i="2"/>
  <c r="AU3736" i="2" s="1"/>
  <c r="AS3736" i="2"/>
  <c r="AK3736" i="2"/>
  <c r="AJ3736" i="2"/>
  <c r="AF3736" i="2"/>
  <c r="AD3736" i="2"/>
  <c r="Z3736" i="2"/>
  <c r="W3736" i="2"/>
  <c r="AH3735" i="2"/>
  <c r="AG3735" i="2"/>
  <c r="AF3735" i="2"/>
  <c r="AE3735" i="2"/>
  <c r="Z3735" i="2"/>
  <c r="X3735" i="2"/>
  <c r="W3735" i="2"/>
  <c r="AT3734" i="2"/>
  <c r="AS3734" i="2"/>
  <c r="AK3734" i="2"/>
  <c r="AJ3734" i="2"/>
  <c r="AF3734" i="2"/>
  <c r="AE3734" i="2"/>
  <c r="Z3734" i="2"/>
  <c r="W3734" i="2"/>
  <c r="AS3733" i="2"/>
  <c r="AK3733" i="2"/>
  <c r="AJ3733" i="2"/>
  <c r="AF3733" i="2"/>
  <c r="AD3733" i="2"/>
  <c r="AT3733" i="2" s="1"/>
  <c r="AU3733" i="2" s="1"/>
  <c r="Z3733" i="2"/>
  <c r="W3733" i="2"/>
  <c r="AT3732" i="2"/>
  <c r="AS3732" i="2"/>
  <c r="AK3732" i="2"/>
  <c r="AJ3732" i="2"/>
  <c r="AF3732" i="2"/>
  <c r="AD3732" i="2"/>
  <c r="Z3732" i="2"/>
  <c r="W3732" i="2"/>
  <c r="AH3731" i="2"/>
  <c r="AG3731" i="2"/>
  <c r="AF3731" i="2"/>
  <c r="AE3731" i="2"/>
  <c r="Z3731" i="2"/>
  <c r="X3731" i="2"/>
  <c r="W3731" i="2"/>
  <c r="AT3730" i="2"/>
  <c r="AS3730" i="2"/>
  <c r="AK3730" i="2"/>
  <c r="AJ3730" i="2"/>
  <c r="AF3730" i="2"/>
  <c r="AD3730" i="2"/>
  <c r="Z3730" i="2"/>
  <c r="W3730" i="2"/>
  <c r="AH3729" i="2"/>
  <c r="AG3729" i="2"/>
  <c r="AF3729" i="2"/>
  <c r="AE3729" i="2"/>
  <c r="Z3729" i="2"/>
  <c r="X3729" i="2"/>
  <c r="W3729" i="2"/>
  <c r="AH3728" i="2"/>
  <c r="AG3728" i="2"/>
  <c r="AF3728" i="2"/>
  <c r="AE3728" i="2"/>
  <c r="Z3728" i="2"/>
  <c r="X3728" i="2"/>
  <c r="W3728" i="2"/>
  <c r="AU3727" i="2"/>
  <c r="AS3727" i="2"/>
  <c r="AK3727" i="2"/>
  <c r="AJ3727" i="2"/>
  <c r="AF3727" i="2"/>
  <c r="AD3727" i="2"/>
  <c r="AT3727" i="2" s="1"/>
  <c r="Z3727" i="2"/>
  <c r="W3727" i="2"/>
  <c r="AH3726" i="2"/>
  <c r="AG3726" i="2"/>
  <c r="AF3726" i="2"/>
  <c r="AE3726" i="2"/>
  <c r="Z3726" i="2"/>
  <c r="X3726" i="2"/>
  <c r="W3726" i="2"/>
  <c r="AH3725" i="2"/>
  <c r="AG3725" i="2"/>
  <c r="AF3725" i="2"/>
  <c r="AE3725" i="2"/>
  <c r="Z3725" i="2"/>
  <c r="X3725" i="2"/>
  <c r="W3725" i="2"/>
  <c r="AH3724" i="2"/>
  <c r="AG3724" i="2"/>
  <c r="AF3724" i="2"/>
  <c r="AE3724" i="2"/>
  <c r="Z3724" i="2"/>
  <c r="X3724" i="2"/>
  <c r="W3724" i="2"/>
  <c r="AK3723" i="2"/>
  <c r="AJ3723" i="2"/>
  <c r="AF3723" i="2"/>
  <c r="AD3723" i="2"/>
  <c r="Z3723" i="2"/>
  <c r="W3723" i="2"/>
  <c r="AS3722" i="2"/>
  <c r="AK3722" i="2"/>
  <c r="AJ3722" i="2"/>
  <c r="AF3722" i="2"/>
  <c r="AE3722" i="2"/>
  <c r="Z3722" i="2"/>
  <c r="W3722" i="2"/>
  <c r="AH3721" i="2"/>
  <c r="AG3721" i="2"/>
  <c r="AF3721" i="2"/>
  <c r="AD3721" i="2"/>
  <c r="Z3721" i="2"/>
  <c r="X3721" i="2"/>
  <c r="W3721" i="2"/>
  <c r="AS3720" i="2"/>
  <c r="AK3720" i="2"/>
  <c r="AJ3720" i="2"/>
  <c r="AF3720" i="2"/>
  <c r="AE3720" i="2"/>
  <c r="Z3720" i="2"/>
  <c r="W3720" i="2"/>
  <c r="AT3719" i="2"/>
  <c r="AS3719" i="2"/>
  <c r="AK3719" i="2"/>
  <c r="AJ3719" i="2"/>
  <c r="AF3719" i="2"/>
  <c r="AD3719" i="2"/>
  <c r="Z3719" i="2"/>
  <c r="W3719" i="2"/>
  <c r="AH3718" i="2"/>
  <c r="AG3718" i="2"/>
  <c r="AF3718" i="2"/>
  <c r="AE3718" i="2"/>
  <c r="Z3718" i="2"/>
  <c r="X3718" i="2"/>
  <c r="W3718" i="2"/>
  <c r="AH3717" i="2"/>
  <c r="AG3717" i="2"/>
  <c r="AF3717" i="2"/>
  <c r="AD3717" i="2"/>
  <c r="Z3717" i="2"/>
  <c r="X3717" i="2"/>
  <c r="W3717" i="2"/>
  <c r="AH3716" i="2"/>
  <c r="AG3716" i="2"/>
  <c r="AF3716" i="2"/>
  <c r="AD3716" i="2"/>
  <c r="Z3716" i="2"/>
  <c r="X3716" i="2"/>
  <c r="W3716" i="2"/>
  <c r="AH3715" i="2"/>
  <c r="AG3715" i="2"/>
  <c r="AF3715" i="2"/>
  <c r="AE3715" i="2"/>
  <c r="Z3715" i="2"/>
  <c r="X3715" i="2"/>
  <c r="W3715" i="2"/>
  <c r="AS3714" i="2"/>
  <c r="AK3714" i="2"/>
  <c r="AJ3714" i="2"/>
  <c r="AF3714" i="2"/>
  <c r="AE3714" i="2"/>
  <c r="Z3714" i="2"/>
  <c r="W3714" i="2"/>
  <c r="AT3713" i="2"/>
  <c r="AS3713" i="2"/>
  <c r="AK3713" i="2"/>
  <c r="AJ3713" i="2"/>
  <c r="AF3713" i="2"/>
  <c r="AD3713" i="2"/>
  <c r="Z3713" i="2"/>
  <c r="W3713" i="2"/>
  <c r="AK3712" i="2"/>
  <c r="AJ3712" i="2"/>
  <c r="AF3712" i="2"/>
  <c r="AD3712" i="2"/>
  <c r="Z3712" i="2"/>
  <c r="W3712" i="2"/>
  <c r="AH3711" i="2"/>
  <c r="AG3711" i="2"/>
  <c r="AF3711" i="2"/>
  <c r="AD3711" i="2"/>
  <c r="Z3711" i="2"/>
  <c r="X3711" i="2"/>
  <c r="W3711" i="2"/>
  <c r="AT3710" i="2"/>
  <c r="AS3710" i="2"/>
  <c r="AK3710" i="2"/>
  <c r="AJ3710" i="2"/>
  <c r="AF3710" i="2"/>
  <c r="AE3710" i="2"/>
  <c r="Z3710" i="2"/>
  <c r="W3710" i="2"/>
  <c r="AS3709" i="2"/>
  <c r="AK3709" i="2"/>
  <c r="AJ3709" i="2"/>
  <c r="AF3709" i="2"/>
  <c r="AD3709" i="2"/>
  <c r="AT3709" i="2" s="1"/>
  <c r="AU3709" i="2" s="1"/>
  <c r="Z3709" i="2"/>
  <c r="W3709" i="2"/>
  <c r="AT3708" i="2"/>
  <c r="AS3708" i="2"/>
  <c r="AK3708" i="2"/>
  <c r="AJ3708" i="2"/>
  <c r="AF3708" i="2"/>
  <c r="AE3708" i="2"/>
  <c r="Z3708" i="2"/>
  <c r="W3708" i="2"/>
  <c r="AS3707" i="2"/>
  <c r="AK3707" i="2"/>
  <c r="AJ3707" i="2"/>
  <c r="AF3707" i="2"/>
  <c r="AD3707" i="2"/>
  <c r="AT3707" i="2" s="1"/>
  <c r="AU3707" i="2" s="1"/>
  <c r="Z3707" i="2"/>
  <c r="W3707" i="2"/>
  <c r="AK3706" i="2"/>
  <c r="AJ3706" i="2"/>
  <c r="AF3706" i="2"/>
  <c r="AD3706" i="2"/>
  <c r="Z3706" i="2"/>
  <c r="W3706" i="2"/>
  <c r="AT3705" i="2"/>
  <c r="AS3705" i="2"/>
  <c r="AK3705" i="2"/>
  <c r="AU3705" i="2" s="1"/>
  <c r="AJ3705" i="2"/>
  <c r="AF3705" i="2"/>
  <c r="AD3705" i="2"/>
  <c r="Z3705" i="2"/>
  <c r="W3705" i="2"/>
  <c r="AS3704" i="2"/>
  <c r="AK3704" i="2"/>
  <c r="AJ3704" i="2"/>
  <c r="AF3704" i="2"/>
  <c r="AD3704" i="2"/>
  <c r="AT3704" i="2" s="1"/>
  <c r="AU3704" i="2" s="1"/>
  <c r="Z3704" i="2"/>
  <c r="W3704" i="2"/>
  <c r="AT3703" i="2"/>
  <c r="AS3703" i="2"/>
  <c r="AK3703" i="2"/>
  <c r="AU3703" i="2" s="1"/>
  <c r="AJ3703" i="2"/>
  <c r="AF3703" i="2"/>
  <c r="AD3703" i="2"/>
  <c r="Z3703" i="2"/>
  <c r="W3703" i="2"/>
  <c r="AH3702" i="2"/>
  <c r="AG3702" i="2"/>
  <c r="AF3702" i="2"/>
  <c r="AE3702" i="2"/>
  <c r="Z3702" i="2"/>
  <c r="X3702" i="2"/>
  <c r="W3702" i="2"/>
  <c r="AH3701" i="2"/>
  <c r="AG3701" i="2"/>
  <c r="AF3701" i="2"/>
  <c r="AE3701" i="2"/>
  <c r="Z3701" i="2"/>
  <c r="X3701" i="2"/>
  <c r="W3701" i="2"/>
  <c r="AU3700" i="2"/>
  <c r="AS3700" i="2"/>
  <c r="AK3700" i="2"/>
  <c r="AJ3700" i="2"/>
  <c r="AF3700" i="2"/>
  <c r="AD3700" i="2"/>
  <c r="AT3700" i="2" s="1"/>
  <c r="Z3700" i="2"/>
  <c r="W3700" i="2"/>
  <c r="AT3699" i="2"/>
  <c r="AS3699" i="2"/>
  <c r="AK3699" i="2"/>
  <c r="AJ3699" i="2"/>
  <c r="AF3699" i="2"/>
  <c r="AD3699" i="2"/>
  <c r="Z3699" i="2"/>
  <c r="W3699" i="2"/>
  <c r="AU3698" i="2"/>
  <c r="AS3698" i="2"/>
  <c r="AK3698" i="2"/>
  <c r="AJ3698" i="2"/>
  <c r="AF3698" i="2"/>
  <c r="AD3698" i="2"/>
  <c r="AT3698" i="2" s="1"/>
  <c r="Z3698" i="2"/>
  <c r="W3698" i="2"/>
  <c r="AK3697" i="2"/>
  <c r="AJ3697" i="2"/>
  <c r="AF3697" i="2"/>
  <c r="AE3697" i="2"/>
  <c r="Z3697" i="2"/>
  <c r="W3697" i="2"/>
  <c r="AT3696" i="2"/>
  <c r="AS3696" i="2"/>
  <c r="AK3696" i="2"/>
  <c r="AU3696" i="2" s="1"/>
  <c r="AJ3696" i="2"/>
  <c r="AF3696" i="2"/>
  <c r="AD3696" i="2"/>
  <c r="Z3696" i="2"/>
  <c r="W3696" i="2"/>
  <c r="AS3695" i="2"/>
  <c r="AK3695" i="2"/>
  <c r="AJ3695" i="2"/>
  <c r="AF3695" i="2"/>
  <c r="AD3695" i="2"/>
  <c r="AT3695" i="2" s="1"/>
  <c r="AU3695" i="2" s="1"/>
  <c r="Z3695" i="2"/>
  <c r="W3695" i="2"/>
  <c r="AS3694" i="2"/>
  <c r="AJ3694" i="2"/>
  <c r="AF3694" i="2"/>
  <c r="AD3694" i="2"/>
  <c r="AT3694" i="2" s="1"/>
  <c r="AU3694" i="2" s="1"/>
  <c r="Z3694" i="2"/>
  <c r="W3694" i="2"/>
  <c r="AH3693" i="2"/>
  <c r="AG3693" i="2"/>
  <c r="AF3693" i="2"/>
  <c r="AE3693" i="2"/>
  <c r="Z3693" i="2"/>
  <c r="X3693" i="2"/>
  <c r="W3693" i="2"/>
  <c r="AH3692" i="2"/>
  <c r="AG3692" i="2"/>
  <c r="AF3692" i="2"/>
  <c r="AE3692" i="2"/>
  <c r="Z3692" i="2"/>
  <c r="X3692" i="2"/>
  <c r="W3692" i="2"/>
  <c r="AT3691" i="2"/>
  <c r="AS3691" i="2"/>
  <c r="AK3691" i="2"/>
  <c r="AJ3691" i="2"/>
  <c r="AF3691" i="2"/>
  <c r="AE3691" i="2"/>
  <c r="Z3691" i="2"/>
  <c r="W3691" i="2"/>
  <c r="AH3690" i="2"/>
  <c r="AG3690" i="2"/>
  <c r="AF3690" i="2"/>
  <c r="AE3690" i="2"/>
  <c r="Z3690" i="2"/>
  <c r="X3690" i="2"/>
  <c r="W3690" i="2"/>
  <c r="AH3689" i="2"/>
  <c r="AG3689" i="2"/>
  <c r="AF3689" i="2"/>
  <c r="AE3689" i="2"/>
  <c r="Z3689" i="2"/>
  <c r="X3689" i="2"/>
  <c r="W3689" i="2"/>
  <c r="AU3688" i="2"/>
  <c r="AS3688" i="2"/>
  <c r="AK3688" i="2"/>
  <c r="AJ3688" i="2"/>
  <c r="AF3688" i="2"/>
  <c r="AD3688" i="2"/>
  <c r="AT3688" i="2" s="1"/>
  <c r="Z3688" i="2"/>
  <c r="W3688" i="2"/>
  <c r="AT3687" i="2"/>
  <c r="AS3687" i="2"/>
  <c r="AK3687" i="2"/>
  <c r="AU3687" i="2" s="1"/>
  <c r="AJ3687" i="2"/>
  <c r="AF3687" i="2"/>
  <c r="AE3687" i="2"/>
  <c r="Z3687" i="2"/>
  <c r="W3687" i="2"/>
  <c r="AS3686" i="2"/>
  <c r="AK3686" i="2"/>
  <c r="AJ3686" i="2"/>
  <c r="AF3686" i="2"/>
  <c r="AE3686" i="2"/>
  <c r="Z3686" i="2"/>
  <c r="W3686" i="2"/>
  <c r="AH3685" i="2"/>
  <c r="AG3685" i="2"/>
  <c r="AF3685" i="2"/>
  <c r="AE3685" i="2"/>
  <c r="Z3685" i="2"/>
  <c r="X3685" i="2"/>
  <c r="W3685" i="2"/>
  <c r="AU3684" i="2"/>
  <c r="AS3684" i="2"/>
  <c r="AK3684" i="2"/>
  <c r="AJ3684" i="2"/>
  <c r="AF3684" i="2"/>
  <c r="AD3684" i="2"/>
  <c r="AT3684" i="2" s="1"/>
  <c r="Z3684" i="2"/>
  <c r="W3684" i="2"/>
  <c r="AH3683" i="2"/>
  <c r="AG3683" i="2"/>
  <c r="AF3683" i="2"/>
  <c r="AE3683" i="2"/>
  <c r="Z3683" i="2"/>
  <c r="X3683" i="2"/>
  <c r="W3683" i="2"/>
  <c r="AH3682" i="2"/>
  <c r="AG3682" i="2"/>
  <c r="AF3682" i="2"/>
  <c r="AD3682" i="2"/>
  <c r="Z3682" i="2"/>
  <c r="X3682" i="2"/>
  <c r="W3682" i="2"/>
  <c r="AT3681" i="2"/>
  <c r="AS3681" i="2"/>
  <c r="AK3681" i="2"/>
  <c r="AU3681" i="2" s="1"/>
  <c r="AJ3681" i="2"/>
  <c r="AF3681" i="2"/>
  <c r="AE3681" i="2"/>
  <c r="Z3681" i="2"/>
  <c r="W3681" i="2"/>
  <c r="AS3680" i="2"/>
  <c r="AK3680" i="2"/>
  <c r="AJ3680" i="2"/>
  <c r="AF3680" i="2"/>
  <c r="AE3680" i="2"/>
  <c r="Z3680" i="2"/>
  <c r="W3680" i="2"/>
  <c r="AT3679" i="2"/>
  <c r="AS3679" i="2"/>
  <c r="AK3679" i="2"/>
  <c r="AU3679" i="2" s="1"/>
  <c r="AJ3679" i="2"/>
  <c r="AF3679" i="2"/>
  <c r="AE3679" i="2"/>
  <c r="Z3679" i="2"/>
  <c r="W3679" i="2"/>
  <c r="AH3678" i="2"/>
  <c r="AG3678" i="2"/>
  <c r="AF3678" i="2"/>
  <c r="AD3678" i="2"/>
  <c r="Z3678" i="2"/>
  <c r="X3678" i="2"/>
  <c r="W3678" i="2"/>
  <c r="AT3677" i="2"/>
  <c r="AS3677" i="2"/>
  <c r="AK3677" i="2"/>
  <c r="AU3677" i="2" s="1"/>
  <c r="AJ3677" i="2"/>
  <c r="AF3677" i="2"/>
  <c r="AD3677" i="2"/>
  <c r="Z3677" i="2"/>
  <c r="W3677" i="2"/>
  <c r="AS3676" i="2"/>
  <c r="AK3676" i="2"/>
  <c r="AJ3676" i="2"/>
  <c r="AF3676" i="2"/>
  <c r="AE3676" i="2"/>
  <c r="Z3676" i="2"/>
  <c r="W3676" i="2"/>
  <c r="AT3675" i="2"/>
  <c r="AS3675" i="2"/>
  <c r="AK3675" i="2"/>
  <c r="AU3675" i="2" s="1"/>
  <c r="AJ3675" i="2"/>
  <c r="AF3675" i="2"/>
  <c r="AD3675" i="2"/>
  <c r="Z3675" i="2"/>
  <c r="W3675" i="2"/>
  <c r="AH3674" i="2"/>
  <c r="AG3674" i="2"/>
  <c r="AF3674" i="2"/>
  <c r="AE3674" i="2"/>
  <c r="Z3674" i="2"/>
  <c r="X3674" i="2"/>
  <c r="W3674" i="2"/>
  <c r="AH3673" i="2"/>
  <c r="AG3673" i="2"/>
  <c r="AF3673" i="2"/>
  <c r="AE3673" i="2"/>
  <c r="Z3673" i="2"/>
  <c r="X3673" i="2"/>
  <c r="W3673" i="2"/>
  <c r="AS3672" i="2"/>
  <c r="AK3672" i="2"/>
  <c r="AJ3672" i="2"/>
  <c r="AF3672" i="2"/>
  <c r="AE3672" i="2"/>
  <c r="Z3672" i="2"/>
  <c r="W3672" i="2"/>
  <c r="AT3671" i="2"/>
  <c r="AS3671" i="2"/>
  <c r="AK3671" i="2"/>
  <c r="AJ3671" i="2"/>
  <c r="AF3671" i="2"/>
  <c r="AD3671" i="2"/>
  <c r="Z3671" i="2"/>
  <c r="W3671" i="2"/>
  <c r="AS3670" i="2"/>
  <c r="AJ3670" i="2"/>
  <c r="AF3670" i="2"/>
  <c r="AD3670" i="2"/>
  <c r="AT3670" i="2" s="1"/>
  <c r="AU3670" i="2" s="1"/>
  <c r="Z3670" i="2"/>
  <c r="W3670" i="2"/>
  <c r="AH3669" i="2"/>
  <c r="AG3669" i="2"/>
  <c r="AF3669" i="2"/>
  <c r="AE3669" i="2"/>
  <c r="Z3669" i="2"/>
  <c r="X3669" i="2"/>
  <c r="W3669" i="2"/>
  <c r="AT3668" i="2"/>
  <c r="AS3668" i="2"/>
  <c r="AK3668" i="2"/>
  <c r="AU3668" i="2" s="1"/>
  <c r="AJ3668" i="2"/>
  <c r="AF3668" i="2"/>
  <c r="AD3668" i="2"/>
  <c r="Z3668" i="2"/>
  <c r="W3668" i="2"/>
  <c r="AH3667" i="2"/>
  <c r="AG3667" i="2"/>
  <c r="AF3667" i="2"/>
  <c r="AE3667" i="2"/>
  <c r="Z3667" i="2"/>
  <c r="X3667" i="2"/>
  <c r="W3667" i="2"/>
  <c r="AH3666" i="2"/>
  <c r="AG3666" i="2"/>
  <c r="AF3666" i="2"/>
  <c r="AE3666" i="2"/>
  <c r="Z3666" i="2"/>
  <c r="X3666" i="2"/>
  <c r="W3666" i="2"/>
  <c r="AS3665" i="2"/>
  <c r="AJ3665" i="2"/>
  <c r="AF3665" i="2"/>
  <c r="AD3665" i="2"/>
  <c r="AT3665" i="2" s="1"/>
  <c r="AU3665" i="2" s="1"/>
  <c r="Z3665" i="2"/>
  <c r="W3665" i="2"/>
  <c r="AS3664" i="2"/>
  <c r="AK3664" i="2"/>
  <c r="AJ3664" i="2"/>
  <c r="AF3664" i="2"/>
  <c r="AE3664" i="2"/>
  <c r="Z3664" i="2"/>
  <c r="W3664" i="2"/>
  <c r="AT3663" i="2"/>
  <c r="AS3663" i="2"/>
  <c r="AK3663" i="2"/>
  <c r="AU3663" i="2" s="1"/>
  <c r="AJ3663" i="2"/>
  <c r="AF3663" i="2"/>
  <c r="AD3663" i="2"/>
  <c r="Z3663" i="2"/>
  <c r="W3663" i="2"/>
  <c r="AH3662" i="2"/>
  <c r="AG3662" i="2"/>
  <c r="AF3662" i="2"/>
  <c r="AD3662" i="2"/>
  <c r="Z3662" i="2"/>
  <c r="W3662" i="2"/>
  <c r="V3662" i="2"/>
  <c r="X3662" i="2" s="1"/>
  <c r="AG3661" i="2"/>
  <c r="AF3661" i="2"/>
  <c r="AD3661" i="2"/>
  <c r="Z3661" i="2"/>
  <c r="X3661" i="2"/>
  <c r="W3661" i="2"/>
  <c r="AG3660" i="2"/>
  <c r="AF3660" i="2"/>
  <c r="AD3660" i="2"/>
  <c r="Z3660" i="2"/>
  <c r="X3660" i="2"/>
  <c r="W3660" i="2"/>
  <c r="AH3659" i="2"/>
  <c r="AG3659" i="2"/>
  <c r="AF3659" i="2"/>
  <c r="AE3659" i="2"/>
  <c r="Z3659" i="2"/>
  <c r="X3659" i="2"/>
  <c r="W3659" i="2"/>
  <c r="AT3658" i="2"/>
  <c r="AS3658" i="2"/>
  <c r="AK3658" i="2"/>
  <c r="AJ3658" i="2"/>
  <c r="AF3658" i="2"/>
  <c r="AD3658" i="2"/>
  <c r="Z3658" i="2"/>
  <c r="W3658" i="2"/>
  <c r="AS3657" i="2"/>
  <c r="AK3657" i="2"/>
  <c r="AJ3657" i="2"/>
  <c r="AF3657" i="2"/>
  <c r="AE3657" i="2"/>
  <c r="Z3657" i="2"/>
  <c r="W3657" i="2"/>
  <c r="AT3656" i="2"/>
  <c r="AS3656" i="2"/>
  <c r="AK3656" i="2"/>
  <c r="AJ3656" i="2"/>
  <c r="AF3656" i="2"/>
  <c r="AE3656" i="2"/>
  <c r="Z3656" i="2"/>
  <c r="W3656" i="2"/>
  <c r="AU3655" i="2"/>
  <c r="AS3655" i="2"/>
  <c r="AK3655" i="2"/>
  <c r="AJ3655" i="2"/>
  <c r="AF3655" i="2"/>
  <c r="AD3655" i="2"/>
  <c r="AT3655" i="2" s="1"/>
  <c r="Z3655" i="2"/>
  <c r="W3655" i="2"/>
  <c r="AH3654" i="2"/>
  <c r="AG3654" i="2"/>
  <c r="AF3654" i="2"/>
  <c r="AE3654" i="2"/>
  <c r="Z3654" i="2"/>
  <c r="X3654" i="2"/>
  <c r="W3654" i="2"/>
  <c r="AS3653" i="2"/>
  <c r="AK3653" i="2"/>
  <c r="AJ3653" i="2"/>
  <c r="AF3653" i="2"/>
  <c r="AE3653" i="2"/>
  <c r="Z3653" i="2"/>
  <c r="W3653" i="2"/>
  <c r="Z3652" i="2"/>
  <c r="AS3651" i="2"/>
  <c r="AJ3651" i="2"/>
  <c r="AF3651" i="2"/>
  <c r="AD3651" i="2"/>
  <c r="AT3651" i="2" s="1"/>
  <c r="AU3651" i="2" s="1"/>
  <c r="Z3651" i="2"/>
  <c r="W3651" i="2"/>
  <c r="AS3650" i="2"/>
  <c r="AJ3650" i="2"/>
  <c r="AF3650" i="2"/>
  <c r="AD3650" i="2"/>
  <c r="Z3650" i="2"/>
  <c r="W3650" i="2"/>
  <c r="AH3649" i="2"/>
  <c r="AG3649" i="2"/>
  <c r="AF3649" i="2"/>
  <c r="AE3649" i="2"/>
  <c r="Z3649" i="2"/>
  <c r="X3649" i="2"/>
  <c r="W3649" i="2"/>
  <c r="AT3648" i="2"/>
  <c r="AS3648" i="2"/>
  <c r="AK3648" i="2"/>
  <c r="AU3648" i="2" s="1"/>
  <c r="AJ3648" i="2"/>
  <c r="AF3648" i="2"/>
  <c r="AE3648" i="2"/>
  <c r="Z3648" i="2"/>
  <c r="W3648" i="2"/>
  <c r="AU3647" i="2"/>
  <c r="AS3647" i="2"/>
  <c r="AK3647" i="2"/>
  <c r="AJ3647" i="2"/>
  <c r="AF3647" i="2"/>
  <c r="AD3647" i="2"/>
  <c r="AT3647" i="2" s="1"/>
  <c r="Z3647" i="2"/>
  <c r="W3647" i="2"/>
  <c r="AT3646" i="2"/>
  <c r="AS3646" i="2"/>
  <c r="AK3646" i="2"/>
  <c r="AU3646" i="2" s="1"/>
  <c r="AJ3646" i="2"/>
  <c r="AF3646" i="2"/>
  <c r="AE3646" i="2"/>
  <c r="Z3646" i="2"/>
  <c r="W3646" i="2"/>
  <c r="AS3645" i="2"/>
  <c r="AK3645" i="2"/>
  <c r="AJ3645" i="2"/>
  <c r="AF3645" i="2"/>
  <c r="AE3645" i="2"/>
  <c r="Z3645" i="2"/>
  <c r="W3645" i="2"/>
  <c r="AK3644" i="2"/>
  <c r="AJ3644" i="2"/>
  <c r="AF3644" i="2"/>
  <c r="AD3644" i="2"/>
  <c r="Z3644" i="2"/>
  <c r="W3644" i="2"/>
  <c r="AT3643" i="2"/>
  <c r="AS3643" i="2"/>
  <c r="AK3643" i="2"/>
  <c r="AJ3643" i="2"/>
  <c r="AF3643" i="2"/>
  <c r="AD3643" i="2"/>
  <c r="Z3643" i="2"/>
  <c r="W3643" i="2"/>
  <c r="AS3642" i="2"/>
  <c r="AK3642" i="2"/>
  <c r="AJ3642" i="2"/>
  <c r="AF3642" i="2"/>
  <c r="AE3642" i="2"/>
  <c r="Z3642" i="2"/>
  <c r="W3642" i="2"/>
  <c r="Z3641" i="2"/>
  <c r="AH3640" i="2"/>
  <c r="AG3640" i="2"/>
  <c r="AF3640" i="2"/>
  <c r="AD3640" i="2"/>
  <c r="Z3640" i="2"/>
  <c r="X3640" i="2"/>
  <c r="W3640" i="2"/>
  <c r="AH3639" i="2"/>
  <c r="AG3639" i="2"/>
  <c r="AF3639" i="2"/>
  <c r="AE3639" i="2"/>
  <c r="Z3639" i="2"/>
  <c r="X3639" i="2"/>
  <c r="W3639" i="2"/>
  <c r="AH3638" i="2"/>
  <c r="AG3638" i="2"/>
  <c r="AF3638" i="2"/>
  <c r="AE3638" i="2"/>
  <c r="Z3638" i="2"/>
  <c r="X3638" i="2"/>
  <c r="W3638" i="2"/>
  <c r="AH3637" i="2"/>
  <c r="AG3637" i="2"/>
  <c r="AF3637" i="2"/>
  <c r="AD3637" i="2"/>
  <c r="Z3637" i="2"/>
  <c r="X3637" i="2"/>
  <c r="W3637" i="2"/>
  <c r="AH3636" i="2"/>
  <c r="AG3636" i="2"/>
  <c r="AF3636" i="2"/>
  <c r="AE3636" i="2"/>
  <c r="Z3636" i="2"/>
  <c r="X3636" i="2"/>
  <c r="W3636" i="2"/>
  <c r="AH3635" i="2"/>
  <c r="AG3635" i="2"/>
  <c r="AF3635" i="2"/>
  <c r="AE3635" i="2"/>
  <c r="Z3635" i="2"/>
  <c r="X3635" i="2"/>
  <c r="W3635" i="2"/>
  <c r="AH3634" i="2"/>
  <c r="AG3634" i="2"/>
  <c r="AF3634" i="2"/>
  <c r="AE3634" i="2"/>
  <c r="Z3634" i="2"/>
  <c r="X3634" i="2"/>
  <c r="W3634" i="2"/>
  <c r="AH3633" i="2"/>
  <c r="AG3633" i="2"/>
  <c r="AF3633" i="2"/>
  <c r="AD3633" i="2"/>
  <c r="Z3633" i="2"/>
  <c r="X3633" i="2"/>
  <c r="W3633" i="2"/>
  <c r="AH3632" i="2"/>
  <c r="AG3632" i="2"/>
  <c r="AF3632" i="2"/>
  <c r="AE3632" i="2"/>
  <c r="Z3632" i="2"/>
  <c r="X3632" i="2"/>
  <c r="W3632" i="2"/>
  <c r="AH3631" i="2"/>
  <c r="AG3631" i="2"/>
  <c r="AF3631" i="2"/>
  <c r="AE3631" i="2"/>
  <c r="Z3631" i="2"/>
  <c r="X3631" i="2"/>
  <c r="W3631" i="2"/>
  <c r="AH3630" i="2"/>
  <c r="AG3630" i="2"/>
  <c r="AF3630" i="2"/>
  <c r="AD3630" i="2"/>
  <c r="Z3630" i="2"/>
  <c r="X3630" i="2"/>
  <c r="W3630" i="2"/>
  <c r="AT3629" i="2"/>
  <c r="AS3629" i="2"/>
  <c r="AK3629" i="2"/>
  <c r="AU3629" i="2" s="1"/>
  <c r="AJ3629" i="2"/>
  <c r="AF3629" i="2"/>
  <c r="AD3629" i="2"/>
  <c r="Z3629" i="2"/>
  <c r="W3629" i="2"/>
  <c r="AH3628" i="2"/>
  <c r="AG3628" i="2"/>
  <c r="AF3628" i="2"/>
  <c r="AE3628" i="2"/>
  <c r="Z3628" i="2"/>
  <c r="X3628" i="2"/>
  <c r="W3628" i="2"/>
  <c r="AT3627" i="2"/>
  <c r="AS3627" i="2"/>
  <c r="AK3627" i="2"/>
  <c r="AJ3627" i="2"/>
  <c r="AF3627" i="2"/>
  <c r="AD3627" i="2"/>
  <c r="Z3627" i="2"/>
  <c r="W3627" i="2"/>
  <c r="AH3626" i="2"/>
  <c r="AG3626" i="2"/>
  <c r="AF3626" i="2"/>
  <c r="AD3626" i="2"/>
  <c r="Z3626" i="2"/>
  <c r="X3626" i="2"/>
  <c r="W3626" i="2"/>
  <c r="AT3625" i="2"/>
  <c r="AS3625" i="2"/>
  <c r="AK3625" i="2"/>
  <c r="AJ3625" i="2"/>
  <c r="AF3625" i="2"/>
  <c r="AE3625" i="2"/>
  <c r="Z3625" i="2"/>
  <c r="W3625" i="2"/>
  <c r="AS3624" i="2"/>
  <c r="AK3624" i="2"/>
  <c r="AJ3624" i="2"/>
  <c r="AF3624" i="2"/>
  <c r="AE3624" i="2"/>
  <c r="Z3624" i="2"/>
  <c r="W3624" i="2"/>
  <c r="AT3623" i="2"/>
  <c r="AS3623" i="2"/>
  <c r="AK3623" i="2"/>
  <c r="AJ3623" i="2"/>
  <c r="AF3623" i="2"/>
  <c r="AD3623" i="2"/>
  <c r="Z3623" i="2"/>
  <c r="W3623" i="2"/>
  <c r="AH3622" i="2"/>
  <c r="AG3622" i="2"/>
  <c r="AF3622" i="2"/>
  <c r="AD3622" i="2"/>
  <c r="Z3622" i="2"/>
  <c r="X3622" i="2"/>
  <c r="W3622" i="2"/>
  <c r="AH3621" i="2"/>
  <c r="AG3621" i="2"/>
  <c r="AF3621" i="2"/>
  <c r="AE3621" i="2"/>
  <c r="Z3621" i="2"/>
  <c r="X3621" i="2"/>
  <c r="W3621" i="2"/>
  <c r="AU3620" i="2"/>
  <c r="AS3620" i="2"/>
  <c r="AK3620" i="2"/>
  <c r="AJ3620" i="2"/>
  <c r="AF3620" i="2"/>
  <c r="AD3620" i="2"/>
  <c r="AT3620" i="2" s="1"/>
  <c r="Z3620" i="2"/>
  <c r="W3620" i="2"/>
  <c r="AS3619" i="2"/>
  <c r="AJ3619" i="2"/>
  <c r="AF3619" i="2"/>
  <c r="AE3619" i="2"/>
  <c r="AT3619" i="2" s="1"/>
  <c r="AU3619" i="2" s="1"/>
  <c r="Z3619" i="2"/>
  <c r="W3619" i="2"/>
  <c r="AT3618" i="2"/>
  <c r="AS3618" i="2"/>
  <c r="AK3618" i="2"/>
  <c r="AJ3618" i="2"/>
  <c r="AF3618" i="2"/>
  <c r="AE3618" i="2"/>
  <c r="Z3618" i="2"/>
  <c r="W3618" i="2"/>
  <c r="AK3617" i="2"/>
  <c r="AJ3617" i="2"/>
  <c r="AF3617" i="2"/>
  <c r="AE3617" i="2"/>
  <c r="Z3617" i="2"/>
  <c r="W3617" i="2"/>
  <c r="AK3616" i="2"/>
  <c r="AJ3616" i="2"/>
  <c r="AF3616" i="2"/>
  <c r="AD3616" i="2"/>
  <c r="Z3616" i="2"/>
  <c r="W3616" i="2"/>
  <c r="AH3615" i="2"/>
  <c r="AG3615" i="2"/>
  <c r="AF3615" i="2"/>
  <c r="AE3615" i="2"/>
  <c r="Z3615" i="2"/>
  <c r="X3615" i="2"/>
  <c r="W3615" i="2"/>
  <c r="AG3614" i="2"/>
  <c r="AF3614" i="2"/>
  <c r="AD3614" i="2"/>
  <c r="Z3614" i="2"/>
  <c r="X3614" i="2"/>
  <c r="W3614" i="2"/>
  <c r="AT3613" i="2"/>
  <c r="AS3613" i="2"/>
  <c r="AK3613" i="2"/>
  <c r="AU3613" i="2" s="1"/>
  <c r="AJ3613" i="2"/>
  <c r="AF3613" i="2"/>
  <c r="AD3613" i="2"/>
  <c r="Z3613" i="2"/>
  <c r="W3613" i="2"/>
  <c r="AU3612" i="2"/>
  <c r="AS3612" i="2"/>
  <c r="AK3612" i="2"/>
  <c r="AJ3612" i="2"/>
  <c r="AF3612" i="2"/>
  <c r="AD3612" i="2"/>
  <c r="AT3612" i="2" s="1"/>
  <c r="Z3612" i="2"/>
  <c r="W3612" i="2"/>
  <c r="AT3611" i="2"/>
  <c r="AS3611" i="2"/>
  <c r="AK3611" i="2"/>
  <c r="AU3611" i="2" s="1"/>
  <c r="AJ3611" i="2"/>
  <c r="AF3611" i="2"/>
  <c r="AD3611" i="2"/>
  <c r="Z3611" i="2"/>
  <c r="W3611" i="2"/>
  <c r="AH3610" i="2"/>
  <c r="AG3610" i="2"/>
  <c r="AF3610" i="2"/>
  <c r="AD3610" i="2"/>
  <c r="Z3610" i="2"/>
  <c r="X3610" i="2"/>
  <c r="W3610" i="2"/>
  <c r="AH3609" i="2"/>
  <c r="AG3609" i="2"/>
  <c r="AF3609" i="2"/>
  <c r="AE3609" i="2"/>
  <c r="Z3609" i="2"/>
  <c r="X3609" i="2"/>
  <c r="W3609" i="2"/>
  <c r="AS3608" i="2"/>
  <c r="AK3608" i="2"/>
  <c r="AJ3608" i="2"/>
  <c r="AF3608" i="2"/>
  <c r="AE3608" i="2"/>
  <c r="Z3608" i="2"/>
  <c r="W3608" i="2"/>
  <c r="AH3607" i="2"/>
  <c r="AG3607" i="2"/>
  <c r="AF3607" i="2"/>
  <c r="AD3607" i="2"/>
  <c r="Z3607" i="2"/>
  <c r="X3607" i="2"/>
  <c r="W3607" i="2"/>
  <c r="AH3606" i="2"/>
  <c r="AG3606" i="2"/>
  <c r="AF3606" i="2"/>
  <c r="AD3606" i="2"/>
  <c r="Z3606" i="2"/>
  <c r="X3606" i="2"/>
  <c r="W3606" i="2"/>
  <c r="AH3605" i="2"/>
  <c r="AG3605" i="2"/>
  <c r="AF3605" i="2"/>
  <c r="AE3605" i="2"/>
  <c r="Z3605" i="2"/>
  <c r="X3605" i="2"/>
  <c r="W3605" i="2"/>
  <c r="AU3604" i="2"/>
  <c r="AS3604" i="2"/>
  <c r="AK3604" i="2"/>
  <c r="AJ3604" i="2"/>
  <c r="AF3604" i="2"/>
  <c r="AD3604" i="2"/>
  <c r="AT3604" i="2" s="1"/>
  <c r="Z3604" i="2"/>
  <c r="W3604" i="2"/>
  <c r="AT3603" i="2"/>
  <c r="AS3603" i="2"/>
  <c r="AK3603" i="2"/>
  <c r="AJ3603" i="2"/>
  <c r="AF3603" i="2"/>
  <c r="AE3603" i="2"/>
  <c r="Z3603" i="2"/>
  <c r="W3603" i="2"/>
  <c r="AH3602" i="2"/>
  <c r="AG3602" i="2"/>
  <c r="AF3602" i="2"/>
  <c r="AE3602" i="2"/>
  <c r="Z3602" i="2"/>
  <c r="X3602" i="2"/>
  <c r="W3602" i="2"/>
  <c r="AT3601" i="2"/>
  <c r="AS3601" i="2"/>
  <c r="AK3601" i="2"/>
  <c r="AJ3601" i="2"/>
  <c r="AF3601" i="2"/>
  <c r="AE3601" i="2"/>
  <c r="Z3601" i="2"/>
  <c r="W3601" i="2"/>
  <c r="AS3600" i="2"/>
  <c r="AK3600" i="2"/>
  <c r="AJ3600" i="2"/>
  <c r="AF3600" i="2"/>
  <c r="AD3600" i="2"/>
  <c r="AT3600" i="2" s="1"/>
  <c r="AU3600" i="2" s="1"/>
  <c r="Z3600" i="2"/>
  <c r="W3600" i="2"/>
  <c r="AT3599" i="2"/>
  <c r="AS3599" i="2"/>
  <c r="AK3599" i="2"/>
  <c r="AJ3599" i="2"/>
  <c r="AF3599" i="2"/>
  <c r="AD3599" i="2"/>
  <c r="Z3599" i="2"/>
  <c r="W3599" i="2"/>
  <c r="AS3598" i="2"/>
  <c r="AK3598" i="2"/>
  <c r="AJ3598" i="2"/>
  <c r="AF3598" i="2"/>
  <c r="AE3598" i="2"/>
  <c r="Z3598" i="2"/>
  <c r="W3598" i="2"/>
  <c r="AT3597" i="2"/>
  <c r="AS3597" i="2"/>
  <c r="AK3597" i="2"/>
  <c r="AJ3597" i="2"/>
  <c r="AF3597" i="2"/>
  <c r="AD3597" i="2"/>
  <c r="Z3597" i="2"/>
  <c r="W3597" i="2"/>
  <c r="AS3596" i="2"/>
  <c r="AK3596" i="2"/>
  <c r="AJ3596" i="2"/>
  <c r="AF3596" i="2"/>
  <c r="AD3596" i="2"/>
  <c r="AT3596" i="2" s="1"/>
  <c r="AU3596" i="2" s="1"/>
  <c r="Z3596" i="2"/>
  <c r="W3596" i="2"/>
  <c r="AH3595" i="2"/>
  <c r="AG3595" i="2"/>
  <c r="AF3595" i="2"/>
  <c r="AD3595" i="2"/>
  <c r="Z3595" i="2"/>
  <c r="X3595" i="2"/>
  <c r="W3595" i="2"/>
  <c r="AS3594" i="2"/>
  <c r="AK3594" i="2"/>
  <c r="AJ3594" i="2"/>
  <c r="AF3594" i="2"/>
  <c r="AD3594" i="2"/>
  <c r="AT3594" i="2" s="1"/>
  <c r="AU3594" i="2" s="1"/>
  <c r="Z3594" i="2"/>
  <c r="W3594" i="2"/>
  <c r="AH3593" i="2"/>
  <c r="AG3593" i="2"/>
  <c r="AF3593" i="2"/>
  <c r="AE3593" i="2"/>
  <c r="Z3593" i="2"/>
  <c r="X3593" i="2"/>
  <c r="W3593" i="2"/>
  <c r="AH3592" i="2"/>
  <c r="AG3592" i="2"/>
  <c r="AF3592" i="2"/>
  <c r="AD3592" i="2"/>
  <c r="Z3592" i="2"/>
  <c r="X3592" i="2"/>
  <c r="W3592" i="2"/>
  <c r="AT3591" i="2"/>
  <c r="AS3591" i="2"/>
  <c r="AK3591" i="2"/>
  <c r="AJ3591" i="2"/>
  <c r="AF3591" i="2"/>
  <c r="AE3591" i="2"/>
  <c r="Z3591" i="2"/>
  <c r="W3591" i="2"/>
  <c r="AH3590" i="2"/>
  <c r="AG3590" i="2"/>
  <c r="AF3590" i="2"/>
  <c r="AD3590" i="2"/>
  <c r="Z3590" i="2"/>
  <c r="X3590" i="2"/>
  <c r="W3590" i="2"/>
  <c r="AH3589" i="2"/>
  <c r="AG3589" i="2"/>
  <c r="AF3589" i="2"/>
  <c r="AE3589" i="2"/>
  <c r="Z3589" i="2"/>
  <c r="X3589" i="2"/>
  <c r="W3589" i="2"/>
  <c r="AS3588" i="2"/>
  <c r="AK3588" i="2"/>
  <c r="AJ3588" i="2"/>
  <c r="AF3588" i="2"/>
  <c r="AD3588" i="2"/>
  <c r="AT3588" i="2" s="1"/>
  <c r="AU3588" i="2" s="1"/>
  <c r="Z3588" i="2"/>
  <c r="W3588" i="2"/>
  <c r="AH3587" i="2"/>
  <c r="AG3587" i="2"/>
  <c r="AF3587" i="2"/>
  <c r="AE3587" i="2"/>
  <c r="Z3587" i="2"/>
  <c r="X3587" i="2"/>
  <c r="W3587" i="2"/>
  <c r="Z3586" i="2"/>
  <c r="AH3585" i="2"/>
  <c r="AG3585" i="2"/>
  <c r="AF3585" i="2"/>
  <c r="AD3585" i="2"/>
  <c r="Z3585" i="2"/>
  <c r="X3585" i="2"/>
  <c r="W3585" i="2"/>
  <c r="AS3584" i="2"/>
  <c r="AK3584" i="2"/>
  <c r="AJ3584" i="2"/>
  <c r="AF3584" i="2"/>
  <c r="AE3584" i="2"/>
  <c r="Z3584" i="2"/>
  <c r="W3584" i="2"/>
  <c r="AS3583" i="2"/>
  <c r="AJ3583" i="2"/>
  <c r="AF3583" i="2"/>
  <c r="AD3583" i="2"/>
  <c r="AT3583" i="2" s="1"/>
  <c r="AU3583" i="2" s="1"/>
  <c r="Z3583" i="2"/>
  <c r="W3583" i="2"/>
  <c r="AH3582" i="2"/>
  <c r="AG3582" i="2"/>
  <c r="AF3582" i="2"/>
  <c r="AD3582" i="2"/>
  <c r="Z3582" i="2"/>
  <c r="X3582" i="2"/>
  <c r="W3582" i="2"/>
  <c r="AS3581" i="2"/>
  <c r="AK3581" i="2"/>
  <c r="AJ3581" i="2"/>
  <c r="AF3581" i="2"/>
  <c r="AD3581" i="2"/>
  <c r="AT3581" i="2" s="1"/>
  <c r="AU3581" i="2" s="1"/>
  <c r="Z3581" i="2"/>
  <c r="W3581" i="2"/>
  <c r="AT3580" i="2"/>
  <c r="AS3580" i="2"/>
  <c r="AK3580" i="2"/>
  <c r="AJ3580" i="2"/>
  <c r="AF3580" i="2"/>
  <c r="AD3580" i="2"/>
  <c r="Z3580" i="2"/>
  <c r="W3580" i="2"/>
  <c r="AS3579" i="2"/>
  <c r="AK3579" i="2"/>
  <c r="AJ3579" i="2"/>
  <c r="AF3579" i="2"/>
  <c r="AD3579" i="2"/>
  <c r="AT3579" i="2" s="1"/>
  <c r="AU3579" i="2" s="1"/>
  <c r="Z3579" i="2"/>
  <c r="W3579" i="2"/>
  <c r="AT3578" i="2"/>
  <c r="AS3578" i="2"/>
  <c r="AK3578" i="2"/>
  <c r="AJ3578" i="2"/>
  <c r="AF3578" i="2"/>
  <c r="AE3578" i="2"/>
  <c r="Z3578" i="2"/>
  <c r="W3578" i="2"/>
  <c r="AS3577" i="2"/>
  <c r="AT3577" i="2" s="1"/>
  <c r="AU3577" i="2" s="1"/>
  <c r="AJ3577" i="2"/>
  <c r="AF3577" i="2"/>
  <c r="AE3577" i="2"/>
  <c r="Z3577" i="2"/>
  <c r="W3577" i="2"/>
  <c r="AG3576" i="2"/>
  <c r="AF3576" i="2"/>
  <c r="AE3576" i="2"/>
  <c r="Z3576" i="2"/>
  <c r="X3576" i="2"/>
  <c r="W3576" i="2"/>
  <c r="AH3575" i="2"/>
  <c r="AG3575" i="2"/>
  <c r="AF3575" i="2"/>
  <c r="AE3575" i="2"/>
  <c r="Z3575" i="2"/>
  <c r="X3575" i="2"/>
  <c r="W3575" i="2"/>
  <c r="AS3574" i="2"/>
  <c r="AJ3574" i="2"/>
  <c r="AF3574" i="2"/>
  <c r="AE3574" i="2"/>
  <c r="AT3574" i="2" s="1"/>
  <c r="AU3574" i="2" s="1"/>
  <c r="Z3574" i="2"/>
  <c r="W3574" i="2"/>
  <c r="AH3573" i="2"/>
  <c r="AG3573" i="2"/>
  <c r="AF3573" i="2"/>
  <c r="AD3573" i="2"/>
  <c r="Z3573" i="2"/>
  <c r="X3573" i="2"/>
  <c r="W3573" i="2"/>
  <c r="AH3572" i="2"/>
  <c r="AG3572" i="2"/>
  <c r="AF3572" i="2"/>
  <c r="AD3572" i="2"/>
  <c r="Z3572" i="2"/>
  <c r="X3572" i="2"/>
  <c r="W3572" i="2"/>
  <c r="AH3571" i="2"/>
  <c r="AG3571" i="2"/>
  <c r="AF3571" i="2"/>
  <c r="AE3571" i="2"/>
  <c r="Z3571" i="2"/>
  <c r="X3571" i="2"/>
  <c r="W3571" i="2"/>
  <c r="AH3570" i="2"/>
  <c r="AG3570" i="2"/>
  <c r="AF3570" i="2"/>
  <c r="AE3570" i="2"/>
  <c r="Z3570" i="2"/>
  <c r="X3570" i="2"/>
  <c r="W3570" i="2"/>
  <c r="AH3569" i="2"/>
  <c r="AG3569" i="2"/>
  <c r="AF3569" i="2"/>
  <c r="AE3569" i="2"/>
  <c r="Z3569" i="2"/>
  <c r="X3569" i="2"/>
  <c r="W3569" i="2"/>
  <c r="AH3568" i="2"/>
  <c r="AG3568" i="2"/>
  <c r="AF3568" i="2"/>
  <c r="AE3568" i="2"/>
  <c r="Z3568" i="2"/>
  <c r="X3568" i="2"/>
  <c r="W3568" i="2"/>
  <c r="AH3567" i="2"/>
  <c r="AG3567" i="2"/>
  <c r="AF3567" i="2"/>
  <c r="AD3567" i="2"/>
  <c r="Z3567" i="2"/>
  <c r="X3567" i="2"/>
  <c r="W3567" i="2"/>
  <c r="AS3566" i="2"/>
  <c r="AT3566" i="2" s="1"/>
  <c r="AU3566" i="2" s="1"/>
  <c r="AJ3566" i="2"/>
  <c r="AF3566" i="2"/>
  <c r="AE3566" i="2"/>
  <c r="Z3566" i="2"/>
  <c r="W3566" i="2"/>
  <c r="AH3565" i="2"/>
  <c r="AG3565" i="2"/>
  <c r="AF3565" i="2"/>
  <c r="AD3565" i="2"/>
  <c r="Z3565" i="2"/>
  <c r="X3565" i="2"/>
  <c r="W3565" i="2"/>
  <c r="AH3564" i="2"/>
  <c r="AG3564" i="2"/>
  <c r="AF3564" i="2"/>
  <c r="AE3564" i="2"/>
  <c r="Z3564" i="2"/>
  <c r="X3564" i="2"/>
  <c r="W3564" i="2"/>
  <c r="AU3563" i="2"/>
  <c r="AS3563" i="2"/>
  <c r="AK3563" i="2"/>
  <c r="AJ3563" i="2"/>
  <c r="AF3563" i="2"/>
  <c r="AD3563" i="2"/>
  <c r="AT3563" i="2" s="1"/>
  <c r="Z3563" i="2"/>
  <c r="W3563" i="2"/>
  <c r="AH3562" i="2"/>
  <c r="AG3562" i="2"/>
  <c r="AF3562" i="2"/>
  <c r="AE3562" i="2"/>
  <c r="Z3562" i="2"/>
  <c r="X3562" i="2"/>
  <c r="W3562" i="2"/>
  <c r="AS3561" i="2"/>
  <c r="AK3561" i="2"/>
  <c r="AJ3561" i="2"/>
  <c r="AF3561" i="2"/>
  <c r="AD3561" i="2"/>
  <c r="AT3561" i="2" s="1"/>
  <c r="AU3561" i="2" s="1"/>
  <c r="Z3561" i="2"/>
  <c r="W3561" i="2"/>
  <c r="AT3560" i="2"/>
  <c r="AS3560" i="2"/>
  <c r="AK3560" i="2"/>
  <c r="AU3560" i="2" s="1"/>
  <c r="AJ3560" i="2"/>
  <c r="AF3560" i="2"/>
  <c r="AD3560" i="2"/>
  <c r="Z3560" i="2"/>
  <c r="W3560" i="2"/>
  <c r="AH3559" i="2"/>
  <c r="AG3559" i="2"/>
  <c r="AF3559" i="2"/>
  <c r="AE3559" i="2"/>
  <c r="Z3559" i="2"/>
  <c r="X3559" i="2"/>
  <c r="W3559" i="2"/>
  <c r="AH3558" i="2"/>
  <c r="AG3558" i="2"/>
  <c r="AF3558" i="2"/>
  <c r="AD3558" i="2"/>
  <c r="Z3558" i="2"/>
  <c r="X3558" i="2"/>
  <c r="W3558" i="2"/>
  <c r="AH3557" i="2"/>
  <c r="AG3557" i="2"/>
  <c r="AF3557" i="2"/>
  <c r="AE3557" i="2"/>
  <c r="Z3557" i="2"/>
  <c r="X3557" i="2"/>
  <c r="W3557" i="2"/>
  <c r="AH3556" i="2"/>
  <c r="AG3556" i="2"/>
  <c r="AF3556" i="2"/>
  <c r="AE3556" i="2"/>
  <c r="Z3556" i="2"/>
  <c r="X3556" i="2"/>
  <c r="W3556" i="2"/>
  <c r="AH3555" i="2"/>
  <c r="AG3555" i="2"/>
  <c r="AF3555" i="2"/>
  <c r="AE3555" i="2"/>
  <c r="Z3555" i="2"/>
  <c r="X3555" i="2"/>
  <c r="W3555" i="2"/>
  <c r="AH3554" i="2"/>
  <c r="AG3554" i="2"/>
  <c r="AF3554" i="2"/>
  <c r="AE3554" i="2"/>
  <c r="Z3554" i="2"/>
  <c r="X3554" i="2"/>
  <c r="W3554" i="2"/>
  <c r="AH3553" i="2"/>
  <c r="AG3553" i="2"/>
  <c r="AF3553" i="2"/>
  <c r="AE3553" i="2"/>
  <c r="Z3553" i="2"/>
  <c r="X3553" i="2"/>
  <c r="W3553" i="2"/>
  <c r="AH3552" i="2"/>
  <c r="AG3552" i="2"/>
  <c r="AF3552" i="2"/>
  <c r="AD3552" i="2"/>
  <c r="Z3552" i="2"/>
  <c r="X3552" i="2"/>
  <c r="W3552" i="2"/>
  <c r="AS3551" i="2"/>
  <c r="AK3551" i="2"/>
  <c r="AJ3551" i="2"/>
  <c r="AF3551" i="2"/>
  <c r="AD3551" i="2"/>
  <c r="AT3551" i="2" s="1"/>
  <c r="AU3551" i="2" s="1"/>
  <c r="Z3551" i="2"/>
  <c r="W3551" i="2"/>
  <c r="AT3550" i="2"/>
  <c r="AS3550" i="2"/>
  <c r="AK3550" i="2"/>
  <c r="AU3550" i="2" s="1"/>
  <c r="AJ3550" i="2"/>
  <c r="AF3550" i="2"/>
  <c r="AD3550" i="2"/>
  <c r="Z3550" i="2"/>
  <c r="W3550" i="2"/>
  <c r="AH3549" i="2"/>
  <c r="AG3549" i="2"/>
  <c r="AF3549" i="2"/>
  <c r="AE3549" i="2"/>
  <c r="Z3549" i="2"/>
  <c r="X3549" i="2"/>
  <c r="W3549" i="2"/>
  <c r="AK3548" i="2"/>
  <c r="AJ3548" i="2"/>
  <c r="AF3548" i="2"/>
  <c r="AD3548" i="2"/>
  <c r="Z3548" i="2"/>
  <c r="W3548" i="2"/>
  <c r="AK3547" i="2"/>
  <c r="AJ3547" i="2"/>
  <c r="AF3547" i="2"/>
  <c r="AD3547" i="2"/>
  <c r="Z3547" i="2"/>
  <c r="W3547" i="2"/>
  <c r="AT3546" i="2"/>
  <c r="AS3546" i="2"/>
  <c r="AK3546" i="2"/>
  <c r="AU3546" i="2" s="1"/>
  <c r="AJ3546" i="2"/>
  <c r="AF3546" i="2"/>
  <c r="AD3546" i="2"/>
  <c r="Z3546" i="2"/>
  <c r="W3546" i="2"/>
  <c r="AS3545" i="2"/>
  <c r="AK3545" i="2"/>
  <c r="AJ3545" i="2"/>
  <c r="AF3545" i="2"/>
  <c r="AD3545" i="2"/>
  <c r="AT3545" i="2" s="1"/>
  <c r="AU3545" i="2" s="1"/>
  <c r="Z3545" i="2"/>
  <c r="W3545" i="2"/>
  <c r="AS3544" i="2"/>
  <c r="AJ3544" i="2"/>
  <c r="AF3544" i="2"/>
  <c r="AD3544" i="2"/>
  <c r="AT3544" i="2" s="1"/>
  <c r="AU3544" i="2" s="1"/>
  <c r="Z3544" i="2"/>
  <c r="W3544" i="2"/>
  <c r="AT3543" i="2"/>
  <c r="AS3543" i="2"/>
  <c r="AK3543" i="2"/>
  <c r="AU3543" i="2" s="1"/>
  <c r="AJ3543" i="2"/>
  <c r="AF3543" i="2"/>
  <c r="AD3543" i="2"/>
  <c r="Z3543" i="2"/>
  <c r="W3543" i="2"/>
  <c r="AU3542" i="2"/>
  <c r="AS3542" i="2"/>
  <c r="AK3542" i="2"/>
  <c r="AJ3542" i="2"/>
  <c r="AF3542" i="2"/>
  <c r="AD3542" i="2"/>
  <c r="AT3542" i="2" s="1"/>
  <c r="Z3542" i="2"/>
  <c r="W3542" i="2"/>
  <c r="AT3541" i="2"/>
  <c r="AS3541" i="2"/>
  <c r="AK3541" i="2"/>
  <c r="AU3541" i="2" s="1"/>
  <c r="AJ3541" i="2"/>
  <c r="AF3541" i="2"/>
  <c r="AE3541" i="2"/>
  <c r="Z3541" i="2"/>
  <c r="W3541" i="2"/>
  <c r="AH3540" i="2"/>
  <c r="AG3540" i="2"/>
  <c r="AF3540" i="2"/>
  <c r="AE3540" i="2"/>
  <c r="Z3540" i="2"/>
  <c r="X3540" i="2"/>
  <c r="W3540" i="2"/>
  <c r="AH3539" i="2"/>
  <c r="AG3539" i="2"/>
  <c r="AF3539" i="2"/>
  <c r="AD3539" i="2"/>
  <c r="Z3539" i="2"/>
  <c r="X3539" i="2"/>
  <c r="W3539" i="2"/>
  <c r="AH3538" i="2"/>
  <c r="AG3538" i="2"/>
  <c r="AF3538" i="2"/>
  <c r="AD3538" i="2"/>
  <c r="Z3538" i="2"/>
  <c r="X3538" i="2"/>
  <c r="W3538" i="2"/>
  <c r="AH3537" i="2"/>
  <c r="AG3537" i="2"/>
  <c r="AF3537" i="2"/>
  <c r="AE3537" i="2"/>
  <c r="Z3537" i="2"/>
  <c r="X3537" i="2"/>
  <c r="W3537" i="2"/>
  <c r="AK3536" i="2"/>
  <c r="AJ3536" i="2"/>
  <c r="AF3536" i="2"/>
  <c r="AE3536" i="2"/>
  <c r="Z3536" i="2"/>
  <c r="W3536" i="2"/>
  <c r="AH3535" i="2"/>
  <c r="AG3535" i="2"/>
  <c r="AF3535" i="2"/>
  <c r="AD3535" i="2"/>
  <c r="Z3535" i="2"/>
  <c r="X3535" i="2"/>
  <c r="W3535" i="2"/>
  <c r="AK3534" i="2"/>
  <c r="AJ3534" i="2"/>
  <c r="AF3534" i="2"/>
  <c r="AE3534" i="2"/>
  <c r="Z3534" i="2"/>
  <c r="W3534" i="2"/>
  <c r="AH3533" i="2"/>
  <c r="AG3533" i="2"/>
  <c r="AF3533" i="2"/>
  <c r="AE3533" i="2"/>
  <c r="Z3533" i="2"/>
  <c r="X3533" i="2"/>
  <c r="W3533" i="2"/>
  <c r="AJ3532" i="2"/>
  <c r="AF3532" i="2"/>
  <c r="AD3532" i="2"/>
  <c r="Z3532" i="2"/>
  <c r="W3532" i="2"/>
  <c r="AH3531" i="2"/>
  <c r="AG3531" i="2"/>
  <c r="AF3531" i="2"/>
  <c r="AE3531" i="2"/>
  <c r="Z3531" i="2"/>
  <c r="X3531" i="2"/>
  <c r="W3531" i="2"/>
  <c r="AG3530" i="2"/>
  <c r="AF3530" i="2"/>
  <c r="AD3530" i="2"/>
  <c r="Z3530" i="2"/>
  <c r="X3530" i="2"/>
  <c r="W3530" i="2"/>
  <c r="AH3529" i="2"/>
  <c r="AG3529" i="2"/>
  <c r="AF3529" i="2"/>
  <c r="AE3529" i="2"/>
  <c r="Z3529" i="2"/>
  <c r="X3529" i="2"/>
  <c r="W3529" i="2"/>
  <c r="AH3528" i="2"/>
  <c r="AG3528" i="2"/>
  <c r="AF3528" i="2"/>
  <c r="AE3528" i="2"/>
  <c r="Z3528" i="2"/>
  <c r="X3528" i="2"/>
  <c r="W3528" i="2"/>
  <c r="AS3527" i="2"/>
  <c r="AK3527" i="2"/>
  <c r="AJ3527" i="2"/>
  <c r="AF3527" i="2"/>
  <c r="AD3527" i="2"/>
  <c r="AT3527" i="2" s="1"/>
  <c r="AU3527" i="2" s="1"/>
  <c r="Z3527" i="2"/>
  <c r="W3527" i="2"/>
  <c r="AH3526" i="2"/>
  <c r="AG3526" i="2"/>
  <c r="AF3526" i="2"/>
  <c r="AD3526" i="2"/>
  <c r="Z3526" i="2"/>
  <c r="X3526" i="2"/>
  <c r="W3526" i="2"/>
  <c r="AG3525" i="2"/>
  <c r="AF3525" i="2"/>
  <c r="AE3525" i="2"/>
  <c r="Z3525" i="2"/>
  <c r="X3525" i="2"/>
  <c r="W3525" i="2"/>
  <c r="AH3524" i="2"/>
  <c r="AG3524" i="2"/>
  <c r="AF3524" i="2"/>
  <c r="AD3524" i="2"/>
  <c r="Z3524" i="2"/>
  <c r="X3524" i="2"/>
  <c r="W3524" i="2"/>
  <c r="AT3523" i="2"/>
  <c r="AS3523" i="2"/>
  <c r="AK3523" i="2"/>
  <c r="AJ3523" i="2"/>
  <c r="AF3523" i="2"/>
  <c r="AE3523" i="2"/>
  <c r="Z3523" i="2"/>
  <c r="W3523" i="2"/>
  <c r="AH3522" i="2"/>
  <c r="AG3522" i="2"/>
  <c r="AF3522" i="2"/>
  <c r="AD3522" i="2"/>
  <c r="Z3522" i="2"/>
  <c r="X3522" i="2"/>
  <c r="W3522" i="2"/>
  <c r="AH3521" i="2"/>
  <c r="AG3521" i="2"/>
  <c r="AF3521" i="2"/>
  <c r="AD3521" i="2"/>
  <c r="Z3521" i="2"/>
  <c r="X3521" i="2"/>
  <c r="W3521" i="2"/>
  <c r="AH3520" i="2"/>
  <c r="AG3520" i="2"/>
  <c r="AF3520" i="2"/>
  <c r="AE3520" i="2"/>
  <c r="Z3520" i="2"/>
  <c r="X3520" i="2"/>
  <c r="W3520" i="2"/>
  <c r="AH3519" i="2"/>
  <c r="AG3519" i="2"/>
  <c r="AF3519" i="2"/>
  <c r="AE3519" i="2"/>
  <c r="Z3519" i="2"/>
  <c r="X3519" i="2"/>
  <c r="W3519" i="2"/>
  <c r="AH3518" i="2"/>
  <c r="AG3518" i="2"/>
  <c r="AF3518" i="2"/>
  <c r="AE3518" i="2"/>
  <c r="Z3518" i="2"/>
  <c r="X3518" i="2"/>
  <c r="W3518" i="2"/>
  <c r="AH3517" i="2"/>
  <c r="AG3517" i="2"/>
  <c r="AF3517" i="2"/>
  <c r="AE3517" i="2"/>
  <c r="Z3517" i="2"/>
  <c r="X3517" i="2"/>
  <c r="W3517" i="2"/>
  <c r="AH3516" i="2"/>
  <c r="AG3516" i="2"/>
  <c r="AF3516" i="2"/>
  <c r="AE3516" i="2"/>
  <c r="Z3516" i="2"/>
  <c r="X3516" i="2"/>
  <c r="W3516" i="2"/>
  <c r="AH3515" i="2"/>
  <c r="AG3515" i="2"/>
  <c r="AF3515" i="2"/>
  <c r="AE3515" i="2"/>
  <c r="Z3515" i="2"/>
  <c r="X3515" i="2"/>
  <c r="W3515" i="2"/>
  <c r="AH3514" i="2"/>
  <c r="AG3514" i="2"/>
  <c r="AF3514" i="2"/>
  <c r="AE3514" i="2"/>
  <c r="Z3514" i="2"/>
  <c r="X3514" i="2"/>
  <c r="W3514" i="2"/>
  <c r="AH3513" i="2"/>
  <c r="AG3513" i="2"/>
  <c r="AF3513" i="2"/>
  <c r="AE3513" i="2"/>
  <c r="Z3513" i="2"/>
  <c r="X3513" i="2"/>
  <c r="W3513" i="2"/>
  <c r="AH3512" i="2"/>
  <c r="AG3512" i="2"/>
  <c r="AF3512" i="2"/>
  <c r="AE3512" i="2"/>
  <c r="Z3512" i="2"/>
  <c r="X3512" i="2"/>
  <c r="W3512" i="2"/>
  <c r="AT3511" i="2"/>
  <c r="AS3511" i="2"/>
  <c r="AK3511" i="2"/>
  <c r="AJ3511" i="2"/>
  <c r="AF3511" i="2"/>
  <c r="AD3511" i="2"/>
  <c r="Z3511" i="2"/>
  <c r="W3511" i="2"/>
  <c r="AU3510" i="2"/>
  <c r="AS3510" i="2"/>
  <c r="AK3510" i="2"/>
  <c r="AJ3510" i="2"/>
  <c r="AF3510" i="2"/>
  <c r="AD3510" i="2"/>
  <c r="AT3510" i="2" s="1"/>
  <c r="Z3510" i="2"/>
  <c r="W3510" i="2"/>
  <c r="V3510" i="2"/>
  <c r="AS3509" i="2"/>
  <c r="AK3509" i="2"/>
  <c r="AJ3509" i="2"/>
  <c r="AF3509" i="2"/>
  <c r="AE3509" i="2"/>
  <c r="Z3509" i="2"/>
  <c r="W3509" i="2"/>
  <c r="AT3508" i="2"/>
  <c r="AS3508" i="2"/>
  <c r="AK3508" i="2"/>
  <c r="AU3508" i="2" s="1"/>
  <c r="AJ3508" i="2"/>
  <c r="AF3508" i="2"/>
  <c r="AE3508" i="2"/>
  <c r="Z3508" i="2"/>
  <c r="W3508" i="2"/>
  <c r="AS3507" i="2"/>
  <c r="AK3507" i="2"/>
  <c r="AJ3507" i="2"/>
  <c r="AF3507" i="2"/>
  <c r="AE3507" i="2"/>
  <c r="Z3507" i="2"/>
  <c r="W3507" i="2"/>
  <c r="AT3506" i="2"/>
  <c r="AS3506" i="2"/>
  <c r="AK3506" i="2"/>
  <c r="AU3506" i="2" s="1"/>
  <c r="AJ3506" i="2"/>
  <c r="AF3506" i="2"/>
  <c r="AE3506" i="2"/>
  <c r="Z3506" i="2"/>
  <c r="W3506" i="2"/>
  <c r="AS3505" i="2"/>
  <c r="AK3505" i="2"/>
  <c r="AJ3505" i="2"/>
  <c r="AF3505" i="2"/>
  <c r="AE3505" i="2"/>
  <c r="Z3505" i="2"/>
  <c r="W3505" i="2"/>
  <c r="AT3504" i="2"/>
  <c r="AS3504" i="2"/>
  <c r="AK3504" i="2"/>
  <c r="AU3504" i="2" s="1"/>
  <c r="AJ3504" i="2"/>
  <c r="AF3504" i="2"/>
  <c r="AD3504" i="2"/>
  <c r="Z3504" i="2"/>
  <c r="W3504" i="2"/>
  <c r="AS3503" i="2"/>
  <c r="AK3503" i="2"/>
  <c r="AJ3503" i="2"/>
  <c r="AF3503" i="2"/>
  <c r="AE3503" i="2"/>
  <c r="Z3503" i="2"/>
  <c r="W3503" i="2"/>
  <c r="AT3502" i="2"/>
  <c r="AS3502" i="2"/>
  <c r="AK3502" i="2"/>
  <c r="AU3502" i="2" s="1"/>
  <c r="AJ3502" i="2"/>
  <c r="AF3502" i="2"/>
  <c r="AE3502" i="2"/>
  <c r="Z3502" i="2"/>
  <c r="W3502" i="2"/>
  <c r="AS3501" i="2"/>
  <c r="AK3501" i="2"/>
  <c r="AJ3501" i="2"/>
  <c r="AF3501" i="2"/>
  <c r="AE3501" i="2"/>
  <c r="Z3501" i="2"/>
  <c r="W3501" i="2"/>
  <c r="Z3500" i="2"/>
  <c r="Z3499" i="2"/>
  <c r="AT3498" i="2"/>
  <c r="AS3498" i="2"/>
  <c r="AK3498" i="2"/>
  <c r="AJ3498" i="2"/>
  <c r="AF3498" i="2"/>
  <c r="AE3498" i="2"/>
  <c r="Z3498" i="2"/>
  <c r="W3498" i="2"/>
  <c r="AS3497" i="2"/>
  <c r="AK3497" i="2"/>
  <c r="AJ3497" i="2"/>
  <c r="AF3497" i="2"/>
  <c r="AE3497" i="2"/>
  <c r="Z3497" i="2"/>
  <c r="W3497" i="2"/>
  <c r="AT3496" i="2"/>
  <c r="AS3496" i="2"/>
  <c r="AK3496" i="2"/>
  <c r="AJ3496" i="2"/>
  <c r="AF3496" i="2"/>
  <c r="AE3496" i="2"/>
  <c r="Z3496" i="2"/>
  <c r="W3496" i="2"/>
  <c r="AS3495" i="2"/>
  <c r="AK3495" i="2"/>
  <c r="AJ3495" i="2"/>
  <c r="AF3495" i="2"/>
  <c r="AE3495" i="2"/>
  <c r="Z3495" i="2"/>
  <c r="W3495" i="2"/>
  <c r="AH3494" i="2"/>
  <c r="AG3494" i="2"/>
  <c r="AF3494" i="2"/>
  <c r="AE3494" i="2"/>
  <c r="Z3494" i="2"/>
  <c r="X3494" i="2"/>
  <c r="W3494" i="2"/>
  <c r="AS3493" i="2"/>
  <c r="AK3493" i="2"/>
  <c r="AJ3493" i="2"/>
  <c r="AF3493" i="2"/>
  <c r="AE3493" i="2"/>
  <c r="Z3493" i="2"/>
  <c r="W3493" i="2"/>
  <c r="AT3492" i="2"/>
  <c r="AS3492" i="2"/>
  <c r="AK3492" i="2"/>
  <c r="AU3492" i="2" s="1"/>
  <c r="AJ3492" i="2"/>
  <c r="AF3492" i="2"/>
  <c r="AE3492" i="2"/>
  <c r="Z3492" i="2"/>
  <c r="W3492" i="2"/>
  <c r="AS3491" i="2"/>
  <c r="AK3491" i="2"/>
  <c r="AJ3491" i="2"/>
  <c r="AF3491" i="2"/>
  <c r="AD3491" i="2"/>
  <c r="AT3491" i="2" s="1"/>
  <c r="AU3491" i="2" s="1"/>
  <c r="Z3491" i="2"/>
  <c r="W3491" i="2"/>
  <c r="AH3490" i="2"/>
  <c r="AG3490" i="2"/>
  <c r="AF3490" i="2"/>
  <c r="AE3490" i="2"/>
  <c r="Z3490" i="2"/>
  <c r="X3490" i="2"/>
  <c r="W3490" i="2"/>
  <c r="AG3489" i="2"/>
  <c r="AF3489" i="2"/>
  <c r="AE3489" i="2"/>
  <c r="Z3489" i="2"/>
  <c r="X3489" i="2"/>
  <c r="W3489" i="2"/>
  <c r="AK3488" i="2"/>
  <c r="AJ3488" i="2"/>
  <c r="AF3488" i="2"/>
  <c r="AE3488" i="2"/>
  <c r="Z3488" i="2"/>
  <c r="W3488" i="2"/>
  <c r="AK3487" i="2"/>
  <c r="AJ3487" i="2"/>
  <c r="AF3487" i="2"/>
  <c r="AE3487" i="2"/>
  <c r="Z3487" i="2"/>
  <c r="W3487" i="2"/>
  <c r="Z3486" i="2"/>
  <c r="AH3485" i="2"/>
  <c r="AG3485" i="2"/>
  <c r="AF3485" i="2"/>
  <c r="AD3485" i="2"/>
  <c r="Z3485" i="2"/>
  <c r="X3485" i="2"/>
  <c r="W3485" i="2"/>
  <c r="AS3484" i="2"/>
  <c r="AK3484" i="2"/>
  <c r="AJ3484" i="2"/>
  <c r="AF3484" i="2"/>
  <c r="AD3484" i="2"/>
  <c r="AT3484" i="2" s="1"/>
  <c r="AU3484" i="2" s="1"/>
  <c r="Z3484" i="2"/>
  <c r="W3484" i="2"/>
  <c r="AT3483" i="2"/>
  <c r="AS3483" i="2"/>
  <c r="AK3483" i="2"/>
  <c r="AU3483" i="2" s="1"/>
  <c r="AJ3483" i="2"/>
  <c r="AF3483" i="2"/>
  <c r="AE3483" i="2"/>
  <c r="Z3483" i="2"/>
  <c r="W3483" i="2"/>
  <c r="AS3482" i="2"/>
  <c r="AK3482" i="2"/>
  <c r="AJ3482" i="2"/>
  <c r="AF3482" i="2"/>
  <c r="AE3482" i="2"/>
  <c r="Z3482" i="2"/>
  <c r="W3482" i="2"/>
  <c r="AT3481" i="2"/>
  <c r="AS3481" i="2"/>
  <c r="AK3481" i="2"/>
  <c r="AU3481" i="2" s="1"/>
  <c r="AJ3481" i="2"/>
  <c r="AF3481" i="2"/>
  <c r="AE3481" i="2"/>
  <c r="Z3481" i="2"/>
  <c r="W3481" i="2"/>
  <c r="AS3480" i="2"/>
  <c r="AK3480" i="2"/>
  <c r="AJ3480" i="2"/>
  <c r="AF3480" i="2"/>
  <c r="AE3480" i="2"/>
  <c r="Z3480" i="2"/>
  <c r="W3480" i="2"/>
  <c r="AT3479" i="2"/>
  <c r="AS3479" i="2"/>
  <c r="AK3479" i="2"/>
  <c r="AU3479" i="2" s="1"/>
  <c r="AJ3479" i="2"/>
  <c r="AF3479" i="2"/>
  <c r="AE3479" i="2"/>
  <c r="Z3479" i="2"/>
  <c r="W3479" i="2"/>
  <c r="AS3478" i="2"/>
  <c r="AK3478" i="2"/>
  <c r="AJ3478" i="2"/>
  <c r="AF3478" i="2"/>
  <c r="AD3478" i="2"/>
  <c r="AT3478" i="2" s="1"/>
  <c r="AU3478" i="2" s="1"/>
  <c r="Z3478" i="2"/>
  <c r="W3478" i="2"/>
  <c r="V3478" i="2"/>
  <c r="AU3477" i="2"/>
  <c r="AS3477" i="2"/>
  <c r="AK3477" i="2"/>
  <c r="AJ3477" i="2"/>
  <c r="AF3477" i="2"/>
  <c r="AD3477" i="2"/>
  <c r="AT3477" i="2" s="1"/>
  <c r="Z3477" i="2"/>
  <c r="W3477" i="2"/>
  <c r="V3477" i="2"/>
  <c r="AU3476" i="2"/>
  <c r="AS3476" i="2"/>
  <c r="AK3476" i="2"/>
  <c r="AJ3476" i="2"/>
  <c r="AF3476" i="2"/>
  <c r="AD3476" i="2"/>
  <c r="AT3476" i="2" s="1"/>
  <c r="Z3476" i="2"/>
  <c r="W3476" i="2"/>
  <c r="AT3475" i="2"/>
  <c r="AS3475" i="2"/>
  <c r="AK3475" i="2"/>
  <c r="AJ3475" i="2"/>
  <c r="AF3475" i="2"/>
  <c r="AE3475" i="2"/>
  <c r="Z3475" i="2"/>
  <c r="W3475" i="2"/>
  <c r="Z3474" i="2"/>
  <c r="AH3473" i="2"/>
  <c r="AG3473" i="2"/>
  <c r="AF3473" i="2"/>
  <c r="AD3473" i="2"/>
  <c r="Z3473" i="2"/>
  <c r="X3473" i="2"/>
  <c r="W3473" i="2"/>
  <c r="AH3472" i="2"/>
  <c r="AG3472" i="2"/>
  <c r="AF3472" i="2"/>
  <c r="AE3472" i="2"/>
  <c r="Z3472" i="2"/>
  <c r="X3472" i="2"/>
  <c r="W3472" i="2"/>
  <c r="AT3471" i="2"/>
  <c r="AS3471" i="2"/>
  <c r="AK3471" i="2"/>
  <c r="AJ3471" i="2"/>
  <c r="AF3471" i="2"/>
  <c r="AD3471" i="2"/>
  <c r="Z3471" i="2"/>
  <c r="W3471" i="2"/>
  <c r="AS3470" i="2"/>
  <c r="AK3470" i="2"/>
  <c r="AJ3470" i="2"/>
  <c r="AF3470" i="2"/>
  <c r="AE3470" i="2"/>
  <c r="Z3470" i="2"/>
  <c r="W3470" i="2"/>
  <c r="AT3469" i="2"/>
  <c r="AS3469" i="2"/>
  <c r="AK3469" i="2"/>
  <c r="AJ3469" i="2"/>
  <c r="AF3469" i="2"/>
  <c r="AE3469" i="2"/>
  <c r="Z3469" i="2"/>
  <c r="W3469" i="2"/>
  <c r="AU3468" i="2"/>
  <c r="AS3468" i="2"/>
  <c r="AK3468" i="2"/>
  <c r="AJ3468" i="2"/>
  <c r="AF3468" i="2"/>
  <c r="AD3468" i="2"/>
  <c r="AT3468" i="2" s="1"/>
  <c r="Z3468" i="2"/>
  <c r="W3468" i="2"/>
  <c r="V3468" i="2"/>
  <c r="AH3467" i="2"/>
  <c r="AG3467" i="2"/>
  <c r="AF3467" i="2"/>
  <c r="AE3467" i="2"/>
  <c r="Z3467" i="2"/>
  <c r="X3467" i="2"/>
  <c r="W3467" i="2"/>
  <c r="AH3466" i="2"/>
  <c r="AG3466" i="2"/>
  <c r="AF3466" i="2"/>
  <c r="AE3466" i="2"/>
  <c r="Z3466" i="2"/>
  <c r="X3466" i="2"/>
  <c r="W3466" i="2"/>
  <c r="AH3465" i="2"/>
  <c r="AG3465" i="2"/>
  <c r="AF3465" i="2"/>
  <c r="AE3465" i="2"/>
  <c r="Z3465" i="2"/>
  <c r="X3465" i="2"/>
  <c r="W3465" i="2"/>
  <c r="AT3464" i="2"/>
  <c r="AS3464" i="2"/>
  <c r="AK3464" i="2"/>
  <c r="AU3464" i="2" s="1"/>
  <c r="AJ3464" i="2"/>
  <c r="AF3464" i="2"/>
  <c r="AD3464" i="2"/>
  <c r="Z3464" i="2"/>
  <c r="V3464" i="2"/>
  <c r="W3464" i="2" s="1"/>
  <c r="AT3463" i="2"/>
  <c r="AS3463" i="2"/>
  <c r="AK3463" i="2"/>
  <c r="AU3463" i="2" s="1"/>
  <c r="AJ3463" i="2"/>
  <c r="AF3463" i="2"/>
  <c r="AD3463" i="2"/>
  <c r="Z3463" i="2"/>
  <c r="V3463" i="2"/>
  <c r="W3463" i="2" s="1"/>
  <c r="AT3462" i="2"/>
  <c r="AS3462" i="2"/>
  <c r="AK3462" i="2"/>
  <c r="AU3462" i="2" s="1"/>
  <c r="AJ3462" i="2"/>
  <c r="AF3462" i="2"/>
  <c r="AD3462" i="2"/>
  <c r="Z3462" i="2"/>
  <c r="W3462" i="2"/>
  <c r="AH3461" i="2"/>
  <c r="AG3461" i="2"/>
  <c r="AF3461" i="2"/>
  <c r="AE3461" i="2"/>
  <c r="Z3461" i="2"/>
  <c r="X3461" i="2"/>
  <c r="W3461" i="2"/>
  <c r="AT3460" i="2"/>
  <c r="AS3460" i="2"/>
  <c r="AK3460" i="2"/>
  <c r="AJ3460" i="2"/>
  <c r="AF3460" i="2"/>
  <c r="AE3460" i="2"/>
  <c r="Z3460" i="2"/>
  <c r="W3460" i="2"/>
  <c r="AS3459" i="2"/>
  <c r="AK3459" i="2"/>
  <c r="AJ3459" i="2"/>
  <c r="AF3459" i="2"/>
  <c r="AE3459" i="2"/>
  <c r="Z3459" i="2"/>
  <c r="W3459" i="2"/>
  <c r="AT3458" i="2"/>
  <c r="AS3458" i="2"/>
  <c r="AK3458" i="2"/>
  <c r="AJ3458" i="2"/>
  <c r="AF3458" i="2"/>
  <c r="AE3458" i="2"/>
  <c r="Z3458" i="2"/>
  <c r="W3458" i="2"/>
  <c r="AS3457" i="2"/>
  <c r="AK3457" i="2"/>
  <c r="AJ3457" i="2"/>
  <c r="AF3457" i="2"/>
  <c r="AE3457" i="2"/>
  <c r="Z3457" i="2"/>
  <c r="W3457" i="2"/>
  <c r="AT3456" i="2"/>
  <c r="AS3456" i="2"/>
  <c r="AK3456" i="2"/>
  <c r="AJ3456" i="2"/>
  <c r="AF3456" i="2"/>
  <c r="AE3456" i="2"/>
  <c r="Z3456" i="2"/>
  <c r="W3456" i="2"/>
  <c r="AS3455" i="2"/>
  <c r="AK3455" i="2"/>
  <c r="AJ3455" i="2"/>
  <c r="AF3455" i="2"/>
  <c r="AE3455" i="2"/>
  <c r="Z3455" i="2"/>
  <c r="W3455" i="2"/>
  <c r="AT3454" i="2"/>
  <c r="AS3454" i="2"/>
  <c r="AK3454" i="2"/>
  <c r="AJ3454" i="2"/>
  <c r="AF3454" i="2"/>
  <c r="AE3454" i="2"/>
  <c r="Z3454" i="2"/>
  <c r="W3454" i="2"/>
  <c r="AH3453" i="2"/>
  <c r="AG3453" i="2"/>
  <c r="AF3453" i="2"/>
  <c r="AE3453" i="2"/>
  <c r="Z3453" i="2"/>
  <c r="X3453" i="2"/>
  <c r="W3453" i="2"/>
  <c r="AT3452" i="2"/>
  <c r="AS3452" i="2"/>
  <c r="AK3452" i="2"/>
  <c r="AJ3452" i="2"/>
  <c r="AF3452" i="2"/>
  <c r="AE3452" i="2"/>
  <c r="Z3452" i="2"/>
  <c r="W3452" i="2"/>
  <c r="AH3451" i="2"/>
  <c r="AG3451" i="2"/>
  <c r="AF3451" i="2"/>
  <c r="AD3451" i="2"/>
  <c r="Z3451" i="2"/>
  <c r="X3451" i="2"/>
  <c r="W3451" i="2"/>
  <c r="AT3450" i="2"/>
  <c r="AS3450" i="2"/>
  <c r="AK3450" i="2"/>
  <c r="AU3450" i="2" s="1"/>
  <c r="AJ3450" i="2"/>
  <c r="AF3450" i="2"/>
  <c r="AE3450" i="2"/>
  <c r="Z3450" i="2"/>
  <c r="W3450" i="2"/>
  <c r="AJ3449" i="2"/>
  <c r="AF3449" i="2"/>
  <c r="AD3449" i="2"/>
  <c r="Z3449" i="2"/>
  <c r="W3449" i="2"/>
  <c r="V3449" i="2"/>
  <c r="AU3448" i="2"/>
  <c r="AS3448" i="2"/>
  <c r="AK3448" i="2"/>
  <c r="AJ3448" i="2"/>
  <c r="AF3448" i="2"/>
  <c r="AD3448" i="2"/>
  <c r="AT3448" i="2" s="1"/>
  <c r="Z3448" i="2"/>
  <c r="W3448" i="2"/>
  <c r="AH3447" i="2"/>
  <c r="AG3447" i="2"/>
  <c r="AF3447" i="2"/>
  <c r="AE3447" i="2"/>
  <c r="Z3447" i="2"/>
  <c r="X3447" i="2"/>
  <c r="W3447" i="2"/>
  <c r="AH3446" i="2"/>
  <c r="AG3446" i="2"/>
  <c r="AF3446" i="2"/>
  <c r="AE3446" i="2"/>
  <c r="Z3446" i="2"/>
  <c r="X3446" i="2"/>
  <c r="W3446" i="2"/>
  <c r="AH3445" i="2"/>
  <c r="AG3445" i="2"/>
  <c r="AF3445" i="2"/>
  <c r="AE3445" i="2"/>
  <c r="Z3445" i="2"/>
  <c r="X3445" i="2"/>
  <c r="W3445" i="2"/>
  <c r="AH3444" i="2"/>
  <c r="AG3444" i="2"/>
  <c r="AF3444" i="2"/>
  <c r="AE3444" i="2"/>
  <c r="Z3444" i="2"/>
  <c r="X3444" i="2"/>
  <c r="W3444" i="2"/>
  <c r="AT3443" i="2"/>
  <c r="AS3443" i="2"/>
  <c r="AK3443" i="2"/>
  <c r="AJ3443" i="2"/>
  <c r="AF3443" i="2"/>
  <c r="AE3443" i="2"/>
  <c r="Z3443" i="2"/>
  <c r="W3443" i="2"/>
  <c r="AS3442" i="2"/>
  <c r="AK3442" i="2"/>
  <c r="AJ3442" i="2"/>
  <c r="AF3442" i="2"/>
  <c r="AE3442" i="2"/>
  <c r="Z3442" i="2"/>
  <c r="W3442" i="2"/>
  <c r="AT3441" i="2"/>
  <c r="AS3441" i="2"/>
  <c r="AK3441" i="2"/>
  <c r="AJ3441" i="2"/>
  <c r="AF3441" i="2"/>
  <c r="AD3441" i="2"/>
  <c r="Z3441" i="2"/>
  <c r="V3441" i="2"/>
  <c r="W3441" i="2" s="1"/>
  <c r="AK3440" i="2"/>
  <c r="AJ3440" i="2"/>
  <c r="AF3440" i="2"/>
  <c r="AE3440" i="2"/>
  <c r="Z3440" i="2"/>
  <c r="W3440" i="2"/>
  <c r="AH3439" i="2"/>
  <c r="AG3439" i="2"/>
  <c r="AF3439" i="2"/>
  <c r="AE3439" i="2"/>
  <c r="Z3439" i="2"/>
  <c r="X3439" i="2"/>
  <c r="W3439" i="2"/>
  <c r="AH3438" i="2"/>
  <c r="AG3438" i="2"/>
  <c r="AF3438" i="2"/>
  <c r="AE3438" i="2"/>
  <c r="Z3438" i="2"/>
  <c r="X3438" i="2"/>
  <c r="W3438" i="2"/>
  <c r="AT3437" i="2"/>
  <c r="AS3437" i="2"/>
  <c r="AK3437" i="2"/>
  <c r="AJ3437" i="2"/>
  <c r="AF3437" i="2"/>
  <c r="AE3437" i="2"/>
  <c r="Z3437" i="2"/>
  <c r="W3437" i="2"/>
  <c r="AH3436" i="2"/>
  <c r="AG3436" i="2"/>
  <c r="AF3436" i="2"/>
  <c r="AD3436" i="2"/>
  <c r="Z3436" i="2"/>
  <c r="X3436" i="2"/>
  <c r="W3436" i="2"/>
  <c r="AT3435" i="2"/>
  <c r="AS3435" i="2"/>
  <c r="AK3435" i="2"/>
  <c r="AJ3435" i="2"/>
  <c r="AF3435" i="2"/>
  <c r="AE3435" i="2"/>
  <c r="Z3435" i="2"/>
  <c r="W3435" i="2"/>
  <c r="AS3434" i="2"/>
  <c r="AK3434" i="2"/>
  <c r="AJ3434" i="2"/>
  <c r="AF3434" i="2"/>
  <c r="AE3434" i="2"/>
  <c r="Z3434" i="2"/>
  <c r="W3434" i="2"/>
  <c r="AT3433" i="2"/>
  <c r="AS3433" i="2"/>
  <c r="AK3433" i="2"/>
  <c r="AJ3433" i="2"/>
  <c r="AF3433" i="2"/>
  <c r="AD3433" i="2"/>
  <c r="Z3433" i="2"/>
  <c r="W3433" i="2"/>
  <c r="AS3432" i="2"/>
  <c r="AK3432" i="2"/>
  <c r="AJ3432" i="2"/>
  <c r="AF3432" i="2"/>
  <c r="AE3432" i="2"/>
  <c r="Z3432" i="2"/>
  <c r="W3432" i="2"/>
  <c r="AH3431" i="2"/>
  <c r="AG3431" i="2"/>
  <c r="AF3431" i="2"/>
  <c r="AE3431" i="2"/>
  <c r="Z3431" i="2"/>
  <c r="X3431" i="2"/>
  <c r="W3431" i="2"/>
  <c r="AS3430" i="2"/>
  <c r="AK3430" i="2"/>
  <c r="AJ3430" i="2"/>
  <c r="AF3430" i="2"/>
  <c r="AD3430" i="2"/>
  <c r="AT3430" i="2" s="1"/>
  <c r="AU3430" i="2" s="1"/>
  <c r="Z3430" i="2"/>
  <c r="W3430" i="2"/>
  <c r="AH3429" i="2"/>
  <c r="AG3429" i="2"/>
  <c r="AF3429" i="2"/>
  <c r="AE3429" i="2"/>
  <c r="Z3429" i="2"/>
  <c r="X3429" i="2"/>
  <c r="W3429" i="2"/>
  <c r="Z3428" i="2"/>
  <c r="AH3427" i="2"/>
  <c r="AG3427" i="2"/>
  <c r="AF3427" i="2"/>
  <c r="AE3427" i="2"/>
  <c r="Z3427" i="2"/>
  <c r="X3427" i="2"/>
  <c r="W3427" i="2"/>
  <c r="AG3426" i="2"/>
  <c r="AF3426" i="2"/>
  <c r="AE3426" i="2"/>
  <c r="Z3426" i="2"/>
  <c r="X3426" i="2"/>
  <c r="W3426" i="2"/>
  <c r="AK3425" i="2"/>
  <c r="AJ3425" i="2"/>
  <c r="AF3425" i="2"/>
  <c r="AE3425" i="2"/>
  <c r="Z3425" i="2"/>
  <c r="W3425" i="2"/>
  <c r="AS3424" i="2"/>
  <c r="AK3424" i="2"/>
  <c r="AJ3424" i="2"/>
  <c r="AF3424" i="2"/>
  <c r="AD3424" i="2"/>
  <c r="AT3424" i="2" s="1"/>
  <c r="AU3424" i="2" s="1"/>
  <c r="Z3424" i="2"/>
  <c r="W3424" i="2"/>
  <c r="AT3423" i="2"/>
  <c r="AS3423" i="2"/>
  <c r="AK3423" i="2"/>
  <c r="AU3423" i="2" s="1"/>
  <c r="AJ3423" i="2"/>
  <c r="AF3423" i="2"/>
  <c r="AD3423" i="2"/>
  <c r="Z3423" i="2"/>
  <c r="V3423" i="2"/>
  <c r="W3423" i="2" s="1"/>
  <c r="AT3422" i="2"/>
  <c r="AS3422" i="2"/>
  <c r="AK3422" i="2"/>
  <c r="AU3422" i="2" s="1"/>
  <c r="AJ3422" i="2"/>
  <c r="AF3422" i="2"/>
  <c r="AD3422" i="2"/>
  <c r="Z3422" i="2"/>
  <c r="W3422" i="2"/>
  <c r="AS3421" i="2"/>
  <c r="AK3421" i="2"/>
  <c r="AJ3421" i="2"/>
  <c r="AF3421" i="2"/>
  <c r="AE3421" i="2"/>
  <c r="Z3421" i="2"/>
  <c r="W3421" i="2"/>
  <c r="AT3420" i="2"/>
  <c r="AS3420" i="2"/>
  <c r="AK3420" i="2"/>
  <c r="AU3420" i="2" s="1"/>
  <c r="AJ3420" i="2"/>
  <c r="AF3420" i="2"/>
  <c r="AD3420" i="2"/>
  <c r="Z3420" i="2"/>
  <c r="W3420" i="2"/>
  <c r="AH3419" i="2"/>
  <c r="AG3419" i="2"/>
  <c r="AF3419" i="2"/>
  <c r="AE3419" i="2"/>
  <c r="Z3419" i="2"/>
  <c r="X3419" i="2"/>
  <c r="W3419" i="2"/>
  <c r="Z3418" i="2"/>
  <c r="AH3417" i="2"/>
  <c r="AG3417" i="2"/>
  <c r="AF3417" i="2"/>
  <c r="AD3417" i="2"/>
  <c r="Z3417" i="2"/>
  <c r="X3417" i="2"/>
  <c r="W3417" i="2"/>
  <c r="Z3416" i="2"/>
  <c r="AH3415" i="2"/>
  <c r="AG3415" i="2"/>
  <c r="AF3415" i="2"/>
  <c r="AE3415" i="2"/>
  <c r="Z3415" i="2"/>
  <c r="X3415" i="2"/>
  <c r="W3415" i="2"/>
  <c r="AH3414" i="2"/>
  <c r="AG3414" i="2"/>
  <c r="AF3414" i="2"/>
  <c r="AE3414" i="2"/>
  <c r="Z3414" i="2"/>
  <c r="X3414" i="2"/>
  <c r="W3414" i="2"/>
  <c r="AU3413" i="2"/>
  <c r="AS3413" i="2"/>
  <c r="AK3413" i="2"/>
  <c r="AJ3413" i="2"/>
  <c r="AF3413" i="2"/>
  <c r="AD3413" i="2"/>
  <c r="AT3413" i="2" s="1"/>
  <c r="Z3413" i="2"/>
  <c r="W3413" i="2"/>
  <c r="AT3412" i="2"/>
  <c r="AS3412" i="2"/>
  <c r="AK3412" i="2"/>
  <c r="AJ3412" i="2"/>
  <c r="AF3412" i="2"/>
  <c r="AD3412" i="2"/>
  <c r="Z3412" i="2"/>
  <c r="W3412" i="2"/>
  <c r="AU3411" i="2"/>
  <c r="AS3411" i="2"/>
  <c r="AK3411" i="2"/>
  <c r="AJ3411" i="2"/>
  <c r="AF3411" i="2"/>
  <c r="AD3411" i="2"/>
  <c r="AT3411" i="2" s="1"/>
  <c r="Z3411" i="2"/>
  <c r="W3411" i="2"/>
  <c r="V3411" i="2"/>
  <c r="Z3410" i="2"/>
  <c r="AH3409" i="2"/>
  <c r="AG3409" i="2"/>
  <c r="AF3409" i="2"/>
  <c r="AD3409" i="2"/>
  <c r="Z3409" i="2"/>
  <c r="X3409" i="2"/>
  <c r="W3409" i="2"/>
  <c r="AH3408" i="2"/>
  <c r="AG3408" i="2"/>
  <c r="AF3408" i="2"/>
  <c r="AE3408" i="2"/>
  <c r="Z3408" i="2"/>
  <c r="X3408" i="2"/>
  <c r="W3408" i="2"/>
  <c r="AH3407" i="2"/>
  <c r="AG3407" i="2"/>
  <c r="AF3407" i="2"/>
  <c r="AE3407" i="2"/>
  <c r="Z3407" i="2"/>
  <c r="X3407" i="2"/>
  <c r="W3407" i="2"/>
  <c r="AS3406" i="2"/>
  <c r="AK3406" i="2"/>
  <c r="AJ3406" i="2"/>
  <c r="AF3406" i="2"/>
  <c r="AE3406" i="2"/>
  <c r="Z3406" i="2"/>
  <c r="W3406" i="2"/>
  <c r="AH3405" i="2"/>
  <c r="AG3405" i="2"/>
  <c r="AF3405" i="2"/>
  <c r="AE3405" i="2"/>
  <c r="Z3405" i="2"/>
  <c r="X3405" i="2"/>
  <c r="W3405" i="2"/>
  <c r="AS3404" i="2"/>
  <c r="AK3404" i="2"/>
  <c r="AJ3404" i="2"/>
  <c r="AF3404" i="2"/>
  <c r="AD3404" i="2"/>
  <c r="AT3404" i="2" s="1"/>
  <c r="AU3404" i="2" s="1"/>
  <c r="Z3404" i="2"/>
  <c r="W3404" i="2"/>
  <c r="AT3403" i="2"/>
  <c r="AS3403" i="2"/>
  <c r="AK3403" i="2"/>
  <c r="AU3403" i="2" s="1"/>
  <c r="AJ3403" i="2"/>
  <c r="AF3403" i="2"/>
  <c r="AD3403" i="2"/>
  <c r="Z3403" i="2"/>
  <c r="W3403" i="2"/>
  <c r="AS3402" i="2"/>
  <c r="AK3402" i="2"/>
  <c r="AJ3402" i="2"/>
  <c r="AF3402" i="2"/>
  <c r="AD3402" i="2"/>
  <c r="AT3402" i="2" s="1"/>
  <c r="AU3402" i="2" s="1"/>
  <c r="Z3402" i="2"/>
  <c r="W3402" i="2"/>
  <c r="AH3401" i="2"/>
  <c r="AG3401" i="2"/>
  <c r="AF3401" i="2"/>
  <c r="AE3401" i="2"/>
  <c r="Z3401" i="2"/>
  <c r="X3401" i="2"/>
  <c r="W3401" i="2"/>
  <c r="AS3400" i="2"/>
  <c r="AK3400" i="2"/>
  <c r="AJ3400" i="2"/>
  <c r="AF3400" i="2"/>
  <c r="AE3400" i="2"/>
  <c r="Z3400" i="2"/>
  <c r="W3400" i="2"/>
  <c r="AT3399" i="2"/>
  <c r="AS3399" i="2"/>
  <c r="AK3399" i="2"/>
  <c r="AJ3399" i="2"/>
  <c r="AF3399" i="2"/>
  <c r="AD3399" i="2"/>
  <c r="Z3399" i="2"/>
  <c r="W3399" i="2"/>
  <c r="AH3398" i="2"/>
  <c r="AG3398" i="2"/>
  <c r="AF3398" i="2"/>
  <c r="AE3398" i="2"/>
  <c r="Z3398" i="2"/>
  <c r="X3398" i="2"/>
  <c r="W3398" i="2"/>
  <c r="AT3397" i="2"/>
  <c r="AS3397" i="2"/>
  <c r="AK3397" i="2"/>
  <c r="AJ3397" i="2"/>
  <c r="AF3397" i="2"/>
  <c r="AE3397" i="2"/>
  <c r="Z3397" i="2"/>
  <c r="W3397" i="2"/>
  <c r="AS3396" i="2"/>
  <c r="AK3396" i="2"/>
  <c r="AJ3396" i="2"/>
  <c r="AF3396" i="2"/>
  <c r="AE3396" i="2"/>
  <c r="Z3396" i="2"/>
  <c r="W3396" i="2"/>
  <c r="AT3395" i="2"/>
  <c r="AS3395" i="2"/>
  <c r="AK3395" i="2"/>
  <c r="AJ3395" i="2"/>
  <c r="AF3395" i="2"/>
  <c r="AE3395" i="2"/>
  <c r="Z3395" i="2"/>
  <c r="W3395" i="2"/>
  <c r="AS3394" i="2"/>
  <c r="AK3394" i="2"/>
  <c r="AJ3394" i="2"/>
  <c r="AF3394" i="2"/>
  <c r="AE3394" i="2"/>
  <c r="Z3394" i="2"/>
  <c r="W3394" i="2"/>
  <c r="AH3393" i="2"/>
  <c r="AG3393" i="2"/>
  <c r="AF3393" i="2"/>
  <c r="AE3393" i="2"/>
  <c r="Z3393" i="2"/>
  <c r="X3393" i="2"/>
  <c r="W3393" i="2"/>
  <c r="AH3392" i="2"/>
  <c r="AG3392" i="2"/>
  <c r="AF3392" i="2"/>
  <c r="AE3392" i="2"/>
  <c r="Z3392" i="2"/>
  <c r="X3392" i="2"/>
  <c r="W3392" i="2"/>
  <c r="AH3391" i="2"/>
  <c r="AG3391" i="2"/>
  <c r="AF3391" i="2"/>
  <c r="AE3391" i="2"/>
  <c r="Z3391" i="2"/>
  <c r="X3391" i="2"/>
  <c r="W3391" i="2"/>
  <c r="AS3390" i="2"/>
  <c r="AK3390" i="2"/>
  <c r="AJ3390" i="2"/>
  <c r="AF3390" i="2"/>
  <c r="AE3390" i="2"/>
  <c r="Z3390" i="2"/>
  <c r="W3390" i="2"/>
  <c r="AT3389" i="2"/>
  <c r="AS3389" i="2"/>
  <c r="AK3389" i="2"/>
  <c r="AJ3389" i="2"/>
  <c r="AF3389" i="2"/>
  <c r="AE3389" i="2"/>
  <c r="Z3389" i="2"/>
  <c r="W3389" i="2"/>
  <c r="AH3388" i="2"/>
  <c r="AG3388" i="2"/>
  <c r="AF3388" i="2"/>
  <c r="AE3388" i="2"/>
  <c r="Z3388" i="2"/>
  <c r="X3388" i="2"/>
  <c r="W3388" i="2"/>
  <c r="AT3387" i="2"/>
  <c r="AS3387" i="2"/>
  <c r="AK3387" i="2"/>
  <c r="AJ3387" i="2"/>
  <c r="AF3387" i="2"/>
  <c r="AD3387" i="2"/>
  <c r="Z3387" i="2"/>
  <c r="W3387" i="2"/>
  <c r="AS3386" i="2"/>
  <c r="AK3386" i="2"/>
  <c r="AJ3386" i="2"/>
  <c r="AF3386" i="2"/>
  <c r="AE3386" i="2"/>
  <c r="Z3386" i="2"/>
  <c r="W3386" i="2"/>
  <c r="AT3385" i="2"/>
  <c r="AS3385" i="2"/>
  <c r="AK3385" i="2"/>
  <c r="AJ3385" i="2"/>
  <c r="AF3385" i="2"/>
  <c r="AE3385" i="2"/>
  <c r="Z3385" i="2"/>
  <c r="W3385" i="2"/>
  <c r="AG3384" i="2"/>
  <c r="AF3384" i="2"/>
  <c r="AD3384" i="2"/>
  <c r="Z3384" i="2"/>
  <c r="X3384" i="2"/>
  <c r="W3384" i="2"/>
  <c r="AH3383" i="2"/>
  <c r="AG3383" i="2"/>
  <c r="AF3383" i="2"/>
  <c r="AE3383" i="2"/>
  <c r="Z3383" i="2"/>
  <c r="X3383" i="2"/>
  <c r="W3383" i="2"/>
  <c r="AT3382" i="2"/>
  <c r="AS3382" i="2"/>
  <c r="AK3382" i="2"/>
  <c r="AJ3382" i="2"/>
  <c r="AF3382" i="2"/>
  <c r="AE3382" i="2"/>
  <c r="Z3382" i="2"/>
  <c r="W3382" i="2"/>
  <c r="AS3381" i="2"/>
  <c r="AK3381" i="2"/>
  <c r="AJ3381" i="2"/>
  <c r="AF3381" i="2"/>
  <c r="AE3381" i="2"/>
  <c r="Z3381" i="2"/>
  <c r="W3381" i="2"/>
  <c r="AT3380" i="2"/>
  <c r="AS3380" i="2"/>
  <c r="AK3380" i="2"/>
  <c r="AJ3380" i="2"/>
  <c r="AF3380" i="2"/>
  <c r="AE3380" i="2"/>
  <c r="Z3380" i="2"/>
  <c r="W3380" i="2"/>
  <c r="AS3379" i="2"/>
  <c r="AK3379" i="2"/>
  <c r="AJ3379" i="2"/>
  <c r="AF3379" i="2"/>
  <c r="AE3379" i="2"/>
  <c r="Z3379" i="2"/>
  <c r="W3379" i="2"/>
  <c r="AT3378" i="2"/>
  <c r="AS3378" i="2"/>
  <c r="AK3378" i="2"/>
  <c r="AJ3378" i="2"/>
  <c r="AF3378" i="2"/>
  <c r="AE3378" i="2"/>
  <c r="Z3378" i="2"/>
  <c r="W3378" i="2"/>
  <c r="AS3377" i="2"/>
  <c r="AK3377" i="2"/>
  <c r="AJ3377" i="2"/>
  <c r="AF3377" i="2"/>
  <c r="AE3377" i="2"/>
  <c r="Z3377" i="2"/>
  <c r="W3377" i="2"/>
  <c r="AH3376" i="2"/>
  <c r="AG3376" i="2"/>
  <c r="AF3376" i="2"/>
  <c r="AE3376" i="2"/>
  <c r="Z3376" i="2"/>
  <c r="X3376" i="2"/>
  <c r="W3376" i="2"/>
  <c r="AH3375" i="2"/>
  <c r="AG3375" i="2"/>
  <c r="AF3375" i="2"/>
  <c r="AE3375" i="2"/>
  <c r="Z3375" i="2"/>
  <c r="X3375" i="2"/>
  <c r="W3375" i="2"/>
  <c r="AH3374" i="2"/>
  <c r="AG3374" i="2"/>
  <c r="AF3374" i="2"/>
  <c r="AE3374" i="2"/>
  <c r="Z3374" i="2"/>
  <c r="X3374" i="2"/>
  <c r="W3374" i="2"/>
  <c r="AH3373" i="2"/>
  <c r="AG3373" i="2"/>
  <c r="AF3373" i="2"/>
  <c r="AE3373" i="2"/>
  <c r="Z3373" i="2"/>
  <c r="X3373" i="2"/>
  <c r="W3373" i="2"/>
  <c r="AT3372" i="2"/>
  <c r="AS3372" i="2"/>
  <c r="AK3372" i="2"/>
  <c r="AJ3372" i="2"/>
  <c r="AF3372" i="2"/>
  <c r="AD3372" i="2"/>
  <c r="Z3372" i="2"/>
  <c r="V3372" i="2"/>
  <c r="W3372" i="2" s="1"/>
  <c r="Z3371" i="2"/>
  <c r="AH3370" i="2"/>
  <c r="AG3370" i="2"/>
  <c r="AF3370" i="2"/>
  <c r="AE3370" i="2"/>
  <c r="Z3370" i="2"/>
  <c r="X3370" i="2"/>
  <c r="W3370" i="2"/>
  <c r="AT3369" i="2"/>
  <c r="AS3369" i="2"/>
  <c r="AK3369" i="2"/>
  <c r="AJ3369" i="2"/>
  <c r="AF3369" i="2"/>
  <c r="AD3369" i="2"/>
  <c r="Z3369" i="2"/>
  <c r="W3369" i="2"/>
  <c r="AH3368" i="2"/>
  <c r="AG3368" i="2"/>
  <c r="AF3368" i="2"/>
  <c r="AD3368" i="2"/>
  <c r="Z3368" i="2"/>
  <c r="X3368" i="2"/>
  <c r="W3368" i="2"/>
  <c r="AH3367" i="2"/>
  <c r="AG3367" i="2"/>
  <c r="AF3367" i="2"/>
  <c r="AE3367" i="2"/>
  <c r="Z3367" i="2"/>
  <c r="X3367" i="2"/>
  <c r="W3367" i="2"/>
  <c r="AS3366" i="2"/>
  <c r="AK3366" i="2"/>
  <c r="AJ3366" i="2"/>
  <c r="AF3366" i="2"/>
  <c r="AE3366" i="2"/>
  <c r="Z3366" i="2"/>
  <c r="W3366" i="2"/>
  <c r="AT3365" i="2"/>
  <c r="AS3365" i="2"/>
  <c r="AK3365" i="2"/>
  <c r="AU3365" i="2" s="1"/>
  <c r="AJ3365" i="2"/>
  <c r="AF3365" i="2"/>
  <c r="AE3365" i="2"/>
  <c r="Z3365" i="2"/>
  <c r="W3365" i="2"/>
  <c r="AS3364" i="2"/>
  <c r="AK3364" i="2"/>
  <c r="AJ3364" i="2"/>
  <c r="AF3364" i="2"/>
  <c r="AD3364" i="2"/>
  <c r="AT3364" i="2" s="1"/>
  <c r="AU3364" i="2" s="1"/>
  <c r="Z3364" i="2"/>
  <c r="W3364" i="2"/>
  <c r="V3364" i="2"/>
  <c r="AK3363" i="2"/>
  <c r="AJ3363" i="2"/>
  <c r="AF3363" i="2"/>
  <c r="AD3363" i="2"/>
  <c r="Z3363" i="2"/>
  <c r="W3363" i="2"/>
  <c r="AS3362" i="2"/>
  <c r="AK3362" i="2"/>
  <c r="AJ3362" i="2"/>
  <c r="AF3362" i="2"/>
  <c r="AD3362" i="2"/>
  <c r="AT3362" i="2" s="1"/>
  <c r="AU3362" i="2" s="1"/>
  <c r="Z3362" i="2"/>
  <c r="W3362" i="2"/>
  <c r="AT3361" i="2"/>
  <c r="AS3361" i="2"/>
  <c r="AK3361" i="2"/>
  <c r="AU3361" i="2" s="1"/>
  <c r="AJ3361" i="2"/>
  <c r="AF3361" i="2"/>
  <c r="AE3361" i="2"/>
  <c r="Z3361" i="2"/>
  <c r="W3361" i="2"/>
  <c r="AH3360" i="2"/>
  <c r="AG3360" i="2"/>
  <c r="AF3360" i="2"/>
  <c r="AE3360" i="2"/>
  <c r="Z3360" i="2"/>
  <c r="X3360" i="2"/>
  <c r="W3360" i="2"/>
  <c r="AH3359" i="2"/>
  <c r="AG3359" i="2"/>
  <c r="AF3359" i="2"/>
  <c r="AE3359" i="2"/>
  <c r="Z3359" i="2"/>
  <c r="X3359" i="2"/>
  <c r="W3359" i="2"/>
  <c r="AS3358" i="2"/>
  <c r="AK3358" i="2"/>
  <c r="AJ3358" i="2"/>
  <c r="AF3358" i="2"/>
  <c r="AE3358" i="2"/>
  <c r="Z3358" i="2"/>
  <c r="W3358" i="2"/>
  <c r="AT3357" i="2"/>
  <c r="AS3357" i="2"/>
  <c r="AK3357" i="2"/>
  <c r="AJ3357" i="2"/>
  <c r="AF3357" i="2"/>
  <c r="AE3357" i="2"/>
  <c r="Z3357" i="2"/>
  <c r="W3357" i="2"/>
  <c r="AS3356" i="2"/>
  <c r="AK3356" i="2"/>
  <c r="AJ3356" i="2"/>
  <c r="AF3356" i="2"/>
  <c r="AE3356" i="2"/>
  <c r="Z3356" i="2"/>
  <c r="W3356" i="2"/>
  <c r="AH3355" i="2"/>
  <c r="AG3355" i="2"/>
  <c r="AF3355" i="2"/>
  <c r="AE3355" i="2"/>
  <c r="Z3355" i="2"/>
  <c r="X3355" i="2"/>
  <c r="W3355" i="2"/>
  <c r="AU3354" i="2"/>
  <c r="AS3354" i="2"/>
  <c r="AK3354" i="2"/>
  <c r="AJ3354" i="2"/>
  <c r="AF3354" i="2"/>
  <c r="AD3354" i="2"/>
  <c r="AT3354" i="2" s="1"/>
  <c r="Z3354" i="2"/>
  <c r="W3354" i="2"/>
  <c r="AH3353" i="2"/>
  <c r="AG3353" i="2"/>
  <c r="AF3353" i="2"/>
  <c r="AE3353" i="2"/>
  <c r="Z3353" i="2"/>
  <c r="X3353" i="2"/>
  <c r="W3353" i="2"/>
  <c r="AS3352" i="2"/>
  <c r="AK3352" i="2"/>
  <c r="AJ3352" i="2"/>
  <c r="AF3352" i="2"/>
  <c r="AE3352" i="2"/>
  <c r="Z3352" i="2"/>
  <c r="W3352" i="2"/>
  <c r="AT3351" i="2"/>
  <c r="AS3351" i="2"/>
  <c r="AK3351" i="2"/>
  <c r="AU3351" i="2" s="1"/>
  <c r="AJ3351" i="2"/>
  <c r="AF3351" i="2"/>
  <c r="AE3351" i="2"/>
  <c r="Z3351" i="2"/>
  <c r="W3351" i="2"/>
  <c r="AH3350" i="2"/>
  <c r="AG3350" i="2"/>
  <c r="AF3350" i="2"/>
  <c r="AE3350" i="2"/>
  <c r="Z3350" i="2"/>
  <c r="X3350" i="2"/>
  <c r="W3350" i="2"/>
  <c r="AH3349" i="2"/>
  <c r="AG3349" i="2"/>
  <c r="AF3349" i="2"/>
  <c r="AE3349" i="2"/>
  <c r="Z3349" i="2"/>
  <c r="X3349" i="2"/>
  <c r="W3349" i="2"/>
  <c r="AS3348" i="2"/>
  <c r="AK3348" i="2"/>
  <c r="AJ3348" i="2"/>
  <c r="AF3348" i="2"/>
  <c r="AE3348" i="2"/>
  <c r="Z3348" i="2"/>
  <c r="W3348" i="2"/>
  <c r="AT3347" i="2"/>
  <c r="AS3347" i="2"/>
  <c r="AK3347" i="2"/>
  <c r="AJ3347" i="2"/>
  <c r="AF3347" i="2"/>
  <c r="AE3347" i="2"/>
  <c r="Z3347" i="2"/>
  <c r="W3347" i="2"/>
  <c r="AU3346" i="2"/>
  <c r="AS3346" i="2"/>
  <c r="AK3346" i="2"/>
  <c r="AJ3346" i="2"/>
  <c r="AF3346" i="2"/>
  <c r="AD3346" i="2"/>
  <c r="AT3346" i="2" s="1"/>
  <c r="Z3346" i="2"/>
  <c r="W3346" i="2"/>
  <c r="AH3345" i="2"/>
  <c r="AG3345" i="2"/>
  <c r="AF3345" i="2"/>
  <c r="AE3345" i="2"/>
  <c r="Z3345" i="2"/>
  <c r="X3345" i="2"/>
  <c r="W3345" i="2"/>
  <c r="AS3344" i="2"/>
  <c r="AK3344" i="2"/>
  <c r="AJ3344" i="2"/>
  <c r="AF3344" i="2"/>
  <c r="AE3344" i="2"/>
  <c r="Z3344" i="2"/>
  <c r="W3344" i="2"/>
  <c r="AH3343" i="2"/>
  <c r="AG3343" i="2"/>
  <c r="AF3343" i="2"/>
  <c r="AE3343" i="2"/>
  <c r="Z3343" i="2"/>
  <c r="X3343" i="2"/>
  <c r="W3343" i="2"/>
  <c r="AS3342" i="2"/>
  <c r="AK3342" i="2"/>
  <c r="AJ3342" i="2"/>
  <c r="AF3342" i="2"/>
  <c r="AE3342" i="2"/>
  <c r="Z3342" i="2"/>
  <c r="W3342" i="2"/>
  <c r="AH3341" i="2"/>
  <c r="AG3341" i="2"/>
  <c r="AF3341" i="2"/>
  <c r="AE3341" i="2"/>
  <c r="Z3341" i="2"/>
  <c r="X3341" i="2"/>
  <c r="W3341" i="2"/>
  <c r="AS3340" i="2"/>
  <c r="AK3340" i="2"/>
  <c r="AJ3340" i="2"/>
  <c r="AF3340" i="2"/>
  <c r="AE3340" i="2"/>
  <c r="Z3340" i="2"/>
  <c r="W3340" i="2"/>
  <c r="AH3339" i="2"/>
  <c r="AG3339" i="2"/>
  <c r="AF3339" i="2"/>
  <c r="AE3339" i="2"/>
  <c r="Z3339" i="2"/>
  <c r="X3339" i="2"/>
  <c r="W3339" i="2"/>
  <c r="AS3338" i="2"/>
  <c r="AK3338" i="2"/>
  <c r="AJ3338" i="2"/>
  <c r="AF3338" i="2"/>
  <c r="AE3338" i="2"/>
  <c r="Z3338" i="2"/>
  <c r="W3338" i="2"/>
  <c r="AT3337" i="2"/>
  <c r="AS3337" i="2"/>
  <c r="AK3337" i="2"/>
  <c r="AJ3337" i="2"/>
  <c r="AF3337" i="2"/>
  <c r="AD3337" i="2"/>
  <c r="Z3337" i="2"/>
  <c r="V3337" i="2"/>
  <c r="W3337" i="2" s="1"/>
  <c r="AT3336" i="2"/>
  <c r="AS3336" i="2"/>
  <c r="AK3336" i="2"/>
  <c r="AJ3336" i="2"/>
  <c r="AF3336" i="2"/>
  <c r="AD3336" i="2"/>
  <c r="Z3336" i="2"/>
  <c r="W3336" i="2"/>
  <c r="AS3335" i="2"/>
  <c r="AT3335" i="2" s="1"/>
  <c r="AU3335" i="2" s="1"/>
  <c r="AJ3335" i="2"/>
  <c r="AF3335" i="2"/>
  <c r="AE3335" i="2"/>
  <c r="Z3335" i="2"/>
  <c r="W3335" i="2"/>
  <c r="AU3334" i="2"/>
  <c r="AS3334" i="2"/>
  <c r="AK3334" i="2"/>
  <c r="AJ3334" i="2"/>
  <c r="AF3334" i="2"/>
  <c r="AD3334" i="2"/>
  <c r="AT3334" i="2" s="1"/>
  <c r="Z3334" i="2"/>
  <c r="W3334" i="2"/>
  <c r="AT3333" i="2"/>
  <c r="AS3333" i="2"/>
  <c r="AK3333" i="2"/>
  <c r="AJ3333" i="2"/>
  <c r="AF3333" i="2"/>
  <c r="AE3333" i="2"/>
  <c r="Z3333" i="2"/>
  <c r="W3333" i="2"/>
  <c r="AH3332" i="2"/>
  <c r="AG3332" i="2"/>
  <c r="AF3332" i="2"/>
  <c r="AE3332" i="2"/>
  <c r="Z3332" i="2"/>
  <c r="X3332" i="2"/>
  <c r="W3332" i="2"/>
  <c r="AH3331" i="2"/>
  <c r="AG3331" i="2"/>
  <c r="AF3331" i="2"/>
  <c r="AD3331" i="2"/>
  <c r="Z3331" i="2"/>
  <c r="X3331" i="2"/>
  <c r="W3331" i="2"/>
  <c r="AH3330" i="2"/>
  <c r="AG3330" i="2"/>
  <c r="AF3330" i="2"/>
  <c r="AE3330" i="2"/>
  <c r="Z3330" i="2"/>
  <c r="X3330" i="2"/>
  <c r="W3330" i="2"/>
  <c r="AH3329" i="2"/>
  <c r="AG3329" i="2"/>
  <c r="AF3329" i="2"/>
  <c r="AE3329" i="2"/>
  <c r="Z3329" i="2"/>
  <c r="X3329" i="2"/>
  <c r="W3329" i="2"/>
  <c r="AH3328" i="2"/>
  <c r="AG3328" i="2"/>
  <c r="AF3328" i="2"/>
  <c r="AE3328" i="2"/>
  <c r="Z3328" i="2"/>
  <c r="X3328" i="2"/>
  <c r="W3328" i="2"/>
  <c r="AT3327" i="2"/>
  <c r="AS3327" i="2"/>
  <c r="AK3327" i="2"/>
  <c r="AU3327" i="2" s="1"/>
  <c r="AJ3327" i="2"/>
  <c r="AF3327" i="2"/>
  <c r="AE3327" i="2"/>
  <c r="Z3327" i="2"/>
  <c r="W3327" i="2"/>
  <c r="AS3326" i="2"/>
  <c r="AK3326" i="2"/>
  <c r="AJ3326" i="2"/>
  <c r="AF3326" i="2"/>
  <c r="AE3326" i="2"/>
  <c r="Z3326" i="2"/>
  <c r="W3326" i="2"/>
  <c r="AH3325" i="2"/>
  <c r="AG3325" i="2"/>
  <c r="AF3325" i="2"/>
  <c r="AE3325" i="2"/>
  <c r="Z3325" i="2"/>
  <c r="X3325" i="2"/>
  <c r="W3325" i="2"/>
  <c r="AH3324" i="2"/>
  <c r="AG3324" i="2"/>
  <c r="AF3324" i="2"/>
  <c r="AE3324" i="2"/>
  <c r="Z3324" i="2"/>
  <c r="X3324" i="2"/>
  <c r="W3324" i="2"/>
  <c r="AT3323" i="2"/>
  <c r="AS3323" i="2"/>
  <c r="AK3323" i="2"/>
  <c r="AJ3323" i="2"/>
  <c r="AF3323" i="2"/>
  <c r="AE3323" i="2"/>
  <c r="Z3323" i="2"/>
  <c r="W3323" i="2"/>
  <c r="AS3322" i="2"/>
  <c r="AK3322" i="2"/>
  <c r="AJ3322" i="2"/>
  <c r="AF3322" i="2"/>
  <c r="AE3322" i="2"/>
  <c r="Z3322" i="2"/>
  <c r="W3322" i="2"/>
  <c r="AK3321" i="2"/>
  <c r="AJ3321" i="2"/>
  <c r="AF3321" i="2"/>
  <c r="AE3321" i="2"/>
  <c r="Z3321" i="2"/>
  <c r="W3321" i="2"/>
  <c r="AT3320" i="2"/>
  <c r="AS3320" i="2"/>
  <c r="AK3320" i="2"/>
  <c r="AU3320" i="2" s="1"/>
  <c r="AJ3320" i="2"/>
  <c r="AF3320" i="2"/>
  <c r="AE3320" i="2"/>
  <c r="Z3320" i="2"/>
  <c r="W3320" i="2"/>
  <c r="AS3319" i="2"/>
  <c r="AK3319" i="2"/>
  <c r="AJ3319" i="2"/>
  <c r="AF3319" i="2"/>
  <c r="AE3319" i="2"/>
  <c r="Z3319" i="2"/>
  <c r="W3319" i="2"/>
  <c r="AT3318" i="2"/>
  <c r="AS3318" i="2"/>
  <c r="AK3318" i="2"/>
  <c r="AU3318" i="2" s="1"/>
  <c r="AJ3318" i="2"/>
  <c r="AF3318" i="2"/>
  <c r="AE3318" i="2"/>
  <c r="Z3318" i="2"/>
  <c r="W3318" i="2"/>
  <c r="Z3317" i="2"/>
  <c r="AT3316" i="2"/>
  <c r="AS3316" i="2"/>
  <c r="AK3316" i="2"/>
  <c r="AU3316" i="2" s="1"/>
  <c r="AJ3316" i="2"/>
  <c r="AF3316" i="2"/>
  <c r="AE3316" i="2"/>
  <c r="Z3316" i="2"/>
  <c r="W3316" i="2"/>
  <c r="AU3315" i="2"/>
  <c r="AS3315" i="2"/>
  <c r="AK3315" i="2"/>
  <c r="AJ3315" i="2"/>
  <c r="AF3315" i="2"/>
  <c r="AD3315" i="2"/>
  <c r="AT3315" i="2" s="1"/>
  <c r="Z3315" i="2"/>
  <c r="W3315" i="2"/>
  <c r="AH3314" i="2"/>
  <c r="AG3314" i="2"/>
  <c r="AF3314" i="2"/>
  <c r="AE3314" i="2"/>
  <c r="Z3314" i="2"/>
  <c r="X3314" i="2"/>
  <c r="W3314" i="2"/>
  <c r="AH3313" i="2"/>
  <c r="AG3313" i="2"/>
  <c r="AF3313" i="2"/>
  <c r="AE3313" i="2"/>
  <c r="Z3313" i="2"/>
  <c r="X3313" i="2"/>
  <c r="W3313" i="2"/>
  <c r="AT3312" i="2"/>
  <c r="AS3312" i="2"/>
  <c r="AK3312" i="2"/>
  <c r="AJ3312" i="2"/>
  <c r="AF3312" i="2"/>
  <c r="AE3312" i="2"/>
  <c r="Z3312" i="2"/>
  <c r="W3312" i="2"/>
  <c r="AS3311" i="2"/>
  <c r="AK3311" i="2"/>
  <c r="AJ3311" i="2"/>
  <c r="AF3311" i="2"/>
  <c r="AE3311" i="2"/>
  <c r="Z3311" i="2"/>
  <c r="W3311" i="2"/>
  <c r="AH3310" i="2"/>
  <c r="AG3310" i="2"/>
  <c r="AF3310" i="2"/>
  <c r="AE3310" i="2"/>
  <c r="Z3310" i="2"/>
  <c r="X3310" i="2"/>
  <c r="W3310" i="2"/>
  <c r="AS3309" i="2"/>
  <c r="AK3309" i="2"/>
  <c r="AJ3309" i="2"/>
  <c r="AF3309" i="2"/>
  <c r="AE3309" i="2"/>
  <c r="Z3309" i="2"/>
  <c r="W3309" i="2"/>
  <c r="AH3308" i="2"/>
  <c r="AG3308" i="2"/>
  <c r="AF3308" i="2"/>
  <c r="AE3308" i="2"/>
  <c r="Z3308" i="2"/>
  <c r="X3308" i="2"/>
  <c r="W3308" i="2"/>
  <c r="AS3307" i="2"/>
  <c r="AK3307" i="2"/>
  <c r="AJ3307" i="2"/>
  <c r="AF3307" i="2"/>
  <c r="AE3307" i="2"/>
  <c r="Z3307" i="2"/>
  <c r="W3307" i="2"/>
  <c r="AH3306" i="2"/>
  <c r="AG3306" i="2"/>
  <c r="AF3306" i="2"/>
  <c r="AD3306" i="2"/>
  <c r="Z3306" i="2"/>
  <c r="X3306" i="2"/>
  <c r="W3306" i="2"/>
  <c r="AH3305" i="2"/>
  <c r="AG3305" i="2"/>
  <c r="AF3305" i="2"/>
  <c r="AE3305" i="2"/>
  <c r="Z3305" i="2"/>
  <c r="X3305" i="2"/>
  <c r="W3305" i="2"/>
  <c r="AT3304" i="2"/>
  <c r="AS3304" i="2"/>
  <c r="AK3304" i="2"/>
  <c r="AJ3304" i="2"/>
  <c r="AF3304" i="2"/>
  <c r="AE3304" i="2"/>
  <c r="Z3304" i="2"/>
  <c r="W3304" i="2"/>
  <c r="AS3303" i="2"/>
  <c r="AK3303" i="2"/>
  <c r="AJ3303" i="2"/>
  <c r="AF3303" i="2"/>
  <c r="AE3303" i="2"/>
  <c r="Z3303" i="2"/>
  <c r="W3303" i="2"/>
  <c r="AT3302" i="2"/>
  <c r="AS3302" i="2"/>
  <c r="AK3302" i="2"/>
  <c r="AJ3302" i="2"/>
  <c r="AF3302" i="2"/>
  <c r="AE3302" i="2"/>
  <c r="Z3302" i="2"/>
  <c r="W3302" i="2"/>
  <c r="AU3301" i="2"/>
  <c r="AS3301" i="2"/>
  <c r="AK3301" i="2"/>
  <c r="AJ3301" i="2"/>
  <c r="AF3301" i="2"/>
  <c r="AD3301" i="2"/>
  <c r="AT3301" i="2" s="1"/>
  <c r="Z3301" i="2"/>
  <c r="W3301" i="2"/>
  <c r="AT3300" i="2"/>
  <c r="AS3300" i="2"/>
  <c r="AK3300" i="2"/>
  <c r="AJ3300" i="2"/>
  <c r="AF3300" i="2"/>
  <c r="AE3300" i="2"/>
  <c r="Z3300" i="2"/>
  <c r="W3300" i="2"/>
  <c r="AH3299" i="2"/>
  <c r="AG3299" i="2"/>
  <c r="AF3299" i="2"/>
  <c r="AE3299" i="2"/>
  <c r="Z3299" i="2"/>
  <c r="X3299" i="2"/>
  <c r="W3299" i="2"/>
  <c r="AH3298" i="2"/>
  <c r="AG3298" i="2"/>
  <c r="AF3298" i="2"/>
  <c r="AE3298" i="2"/>
  <c r="Z3298" i="2"/>
  <c r="X3298" i="2"/>
  <c r="W3298" i="2"/>
  <c r="AH3297" i="2"/>
  <c r="AG3297" i="2"/>
  <c r="AF3297" i="2"/>
  <c r="AE3297" i="2"/>
  <c r="Z3297" i="2"/>
  <c r="X3297" i="2"/>
  <c r="W3297" i="2"/>
  <c r="AH3296" i="2"/>
  <c r="AG3296" i="2"/>
  <c r="AF3296" i="2"/>
  <c r="AE3296" i="2"/>
  <c r="Z3296" i="2"/>
  <c r="X3296" i="2"/>
  <c r="W3296" i="2"/>
  <c r="AU3295" i="2"/>
  <c r="AS3295" i="2"/>
  <c r="AK3295" i="2"/>
  <c r="AJ3295" i="2"/>
  <c r="AF3295" i="2"/>
  <c r="AD3295" i="2"/>
  <c r="AT3295" i="2" s="1"/>
  <c r="Z3295" i="2"/>
  <c r="W3295" i="2"/>
  <c r="AT3294" i="2"/>
  <c r="AS3294" i="2"/>
  <c r="AK3294" i="2"/>
  <c r="AJ3294" i="2"/>
  <c r="AF3294" i="2"/>
  <c r="AE3294" i="2"/>
  <c r="Z3294" i="2"/>
  <c r="W3294" i="2"/>
  <c r="AH3293" i="2"/>
  <c r="AG3293" i="2"/>
  <c r="AF3293" i="2"/>
  <c r="AE3293" i="2"/>
  <c r="Z3293" i="2"/>
  <c r="X3293" i="2"/>
  <c r="W3293" i="2"/>
  <c r="AT3292" i="2"/>
  <c r="AS3292" i="2"/>
  <c r="AK3292" i="2"/>
  <c r="AJ3292" i="2"/>
  <c r="AF3292" i="2"/>
  <c r="AE3292" i="2"/>
  <c r="Z3292" i="2"/>
  <c r="W3292" i="2"/>
  <c r="AS3291" i="2"/>
  <c r="AK3291" i="2"/>
  <c r="AJ3291" i="2"/>
  <c r="AF3291" i="2"/>
  <c r="AE3291" i="2"/>
  <c r="Z3291" i="2"/>
  <c r="W3291" i="2"/>
  <c r="AT3290" i="2"/>
  <c r="AS3290" i="2"/>
  <c r="AK3290" i="2"/>
  <c r="AJ3290" i="2"/>
  <c r="AF3290" i="2"/>
  <c r="AD3290" i="2"/>
  <c r="Z3290" i="2"/>
  <c r="W3290" i="2"/>
  <c r="AS3289" i="2"/>
  <c r="AK3289" i="2"/>
  <c r="AJ3289" i="2"/>
  <c r="AF3289" i="2"/>
  <c r="AE3289" i="2"/>
  <c r="Z3289" i="2"/>
  <c r="W3289" i="2"/>
  <c r="AH3288" i="2"/>
  <c r="AG3288" i="2"/>
  <c r="AF3288" i="2"/>
  <c r="AE3288" i="2"/>
  <c r="Z3288" i="2"/>
  <c r="X3288" i="2"/>
  <c r="W3288" i="2"/>
  <c r="AH3287" i="2"/>
  <c r="AG3287" i="2"/>
  <c r="AF3287" i="2"/>
  <c r="AE3287" i="2"/>
  <c r="Z3287" i="2"/>
  <c r="X3287" i="2"/>
  <c r="W3287" i="2"/>
  <c r="AT3286" i="2"/>
  <c r="AS3286" i="2"/>
  <c r="AK3286" i="2"/>
  <c r="AU3286" i="2" s="1"/>
  <c r="AJ3286" i="2"/>
  <c r="AF3286" i="2"/>
  <c r="AE3286" i="2"/>
  <c r="Z3286" i="2"/>
  <c r="W3286" i="2"/>
  <c r="AH3285" i="2"/>
  <c r="AG3285" i="2"/>
  <c r="AF3285" i="2"/>
  <c r="AE3285" i="2"/>
  <c r="Z3285" i="2"/>
  <c r="X3285" i="2"/>
  <c r="W3285" i="2"/>
  <c r="AT3284" i="2"/>
  <c r="AS3284" i="2"/>
  <c r="AK3284" i="2"/>
  <c r="AJ3284" i="2"/>
  <c r="AF3284" i="2"/>
  <c r="AE3284" i="2"/>
  <c r="Z3284" i="2"/>
  <c r="W3284" i="2"/>
  <c r="AU3283" i="2"/>
  <c r="AS3283" i="2"/>
  <c r="AK3283" i="2"/>
  <c r="AJ3283" i="2"/>
  <c r="AF3283" i="2"/>
  <c r="AD3283" i="2"/>
  <c r="AT3283" i="2" s="1"/>
  <c r="Z3283" i="2"/>
  <c r="W3283" i="2"/>
  <c r="AH3282" i="2"/>
  <c r="AG3282" i="2"/>
  <c r="AF3282" i="2"/>
  <c r="AE3282" i="2"/>
  <c r="Z3282" i="2"/>
  <c r="X3282" i="2"/>
  <c r="W3282" i="2"/>
  <c r="AH3281" i="2"/>
  <c r="AG3281" i="2"/>
  <c r="AF3281" i="2"/>
  <c r="AE3281" i="2"/>
  <c r="Z3281" i="2"/>
  <c r="X3281" i="2"/>
  <c r="W3281" i="2"/>
  <c r="AH3280" i="2"/>
  <c r="AG3280" i="2"/>
  <c r="AF3280" i="2"/>
  <c r="AE3280" i="2"/>
  <c r="Z3280" i="2"/>
  <c r="X3280" i="2"/>
  <c r="W3280" i="2"/>
  <c r="AH3279" i="2"/>
  <c r="AG3279" i="2"/>
  <c r="AF3279" i="2"/>
  <c r="AD3279" i="2"/>
  <c r="Z3279" i="2"/>
  <c r="X3279" i="2"/>
  <c r="W3279" i="2"/>
  <c r="AT3278" i="2"/>
  <c r="AS3278" i="2"/>
  <c r="AK3278" i="2"/>
  <c r="AJ3278" i="2"/>
  <c r="AF3278" i="2"/>
  <c r="AD3278" i="2"/>
  <c r="Z3278" i="2"/>
  <c r="W3278" i="2"/>
  <c r="AU3277" i="2"/>
  <c r="AS3277" i="2"/>
  <c r="AK3277" i="2"/>
  <c r="AJ3277" i="2"/>
  <c r="AF3277" i="2"/>
  <c r="AD3277" i="2"/>
  <c r="AT3277" i="2" s="1"/>
  <c r="Z3277" i="2"/>
  <c r="W3277" i="2"/>
  <c r="AT3276" i="2"/>
  <c r="AS3276" i="2"/>
  <c r="AK3276" i="2"/>
  <c r="AJ3276" i="2"/>
  <c r="AF3276" i="2"/>
  <c r="AE3276" i="2"/>
  <c r="Z3276" i="2"/>
  <c r="W3276" i="2"/>
  <c r="AU3275" i="2"/>
  <c r="AS3275" i="2"/>
  <c r="AK3275" i="2"/>
  <c r="AJ3275" i="2"/>
  <c r="AF3275" i="2"/>
  <c r="AD3275" i="2"/>
  <c r="AT3275" i="2" s="1"/>
  <c r="Z3275" i="2"/>
  <c r="W3275" i="2"/>
  <c r="AT3274" i="2"/>
  <c r="AS3274" i="2"/>
  <c r="AK3274" i="2"/>
  <c r="AJ3274" i="2"/>
  <c r="AF3274" i="2"/>
  <c r="AD3274" i="2"/>
  <c r="Z3274" i="2"/>
  <c r="W3274" i="2"/>
  <c r="AU3273" i="2"/>
  <c r="AS3273" i="2"/>
  <c r="AK3273" i="2"/>
  <c r="AJ3273" i="2"/>
  <c r="AF3273" i="2"/>
  <c r="AD3273" i="2"/>
  <c r="AT3273" i="2" s="1"/>
  <c r="Z3273" i="2"/>
  <c r="W3273" i="2"/>
  <c r="AT3272" i="2"/>
  <c r="AS3272" i="2"/>
  <c r="AK3272" i="2"/>
  <c r="AJ3272" i="2"/>
  <c r="AF3272" i="2"/>
  <c r="AE3272" i="2"/>
  <c r="Z3272" i="2"/>
  <c r="W3272" i="2"/>
  <c r="AH3271" i="2"/>
  <c r="AG3271" i="2"/>
  <c r="AF3271" i="2"/>
  <c r="AE3271" i="2"/>
  <c r="Z3271" i="2"/>
  <c r="X3271" i="2"/>
  <c r="W3271" i="2"/>
  <c r="AH3270" i="2"/>
  <c r="AG3270" i="2"/>
  <c r="AF3270" i="2"/>
  <c r="AE3270" i="2"/>
  <c r="Z3270" i="2"/>
  <c r="X3270" i="2"/>
  <c r="W3270" i="2"/>
  <c r="AH3269" i="2"/>
  <c r="AG3269" i="2"/>
  <c r="AF3269" i="2"/>
  <c r="AE3269" i="2"/>
  <c r="Z3269" i="2"/>
  <c r="X3269" i="2"/>
  <c r="W3269" i="2"/>
  <c r="AH3268" i="2"/>
  <c r="AG3268" i="2"/>
  <c r="AF3268" i="2"/>
  <c r="AD3268" i="2"/>
  <c r="Z3268" i="2"/>
  <c r="X3268" i="2"/>
  <c r="W3268" i="2"/>
  <c r="AS3267" i="2"/>
  <c r="AK3267" i="2"/>
  <c r="AJ3267" i="2"/>
  <c r="AF3267" i="2"/>
  <c r="AE3267" i="2"/>
  <c r="Z3267" i="2"/>
  <c r="W3267" i="2"/>
  <c r="AT3266" i="2"/>
  <c r="AS3266" i="2"/>
  <c r="AK3266" i="2"/>
  <c r="AJ3266" i="2"/>
  <c r="AF3266" i="2"/>
  <c r="AE3266" i="2"/>
  <c r="Z3266" i="2"/>
  <c r="W3266" i="2"/>
  <c r="AS3265" i="2"/>
  <c r="AK3265" i="2"/>
  <c r="AJ3265" i="2"/>
  <c r="AF3265" i="2"/>
  <c r="AE3265" i="2"/>
  <c r="Z3265" i="2"/>
  <c r="W3265" i="2"/>
  <c r="AH3264" i="2"/>
  <c r="AG3264" i="2"/>
  <c r="AF3264" i="2"/>
  <c r="AE3264" i="2"/>
  <c r="Z3264" i="2"/>
  <c r="X3264" i="2"/>
  <c r="W3264" i="2"/>
  <c r="AH3263" i="2"/>
  <c r="AG3263" i="2"/>
  <c r="AF3263" i="2"/>
  <c r="AE3263" i="2"/>
  <c r="Z3263" i="2"/>
  <c r="X3263" i="2"/>
  <c r="W3263" i="2"/>
  <c r="AT3262" i="2"/>
  <c r="AS3262" i="2"/>
  <c r="AK3262" i="2"/>
  <c r="AU3262" i="2" s="1"/>
  <c r="AJ3262" i="2"/>
  <c r="AF3262" i="2"/>
  <c r="AE3262" i="2"/>
  <c r="Z3262" i="2"/>
  <c r="W3262" i="2"/>
  <c r="AH3261" i="2"/>
  <c r="AG3261" i="2"/>
  <c r="AF3261" i="2"/>
  <c r="AE3261" i="2"/>
  <c r="Z3261" i="2"/>
  <c r="X3261" i="2"/>
  <c r="W3261" i="2"/>
  <c r="AT3260" i="2"/>
  <c r="AS3260" i="2"/>
  <c r="AK3260" i="2"/>
  <c r="AU3260" i="2" s="1"/>
  <c r="AJ3260" i="2"/>
  <c r="AF3260" i="2"/>
  <c r="AD3260" i="2"/>
  <c r="Z3260" i="2"/>
  <c r="W3260" i="2"/>
  <c r="AS3259" i="2"/>
  <c r="AK3259" i="2"/>
  <c r="AJ3259" i="2"/>
  <c r="AF3259" i="2"/>
  <c r="AE3259" i="2"/>
  <c r="Z3259" i="2"/>
  <c r="W3259" i="2"/>
  <c r="AH3258" i="2"/>
  <c r="AG3258" i="2"/>
  <c r="AF3258" i="2"/>
  <c r="AE3258" i="2"/>
  <c r="Z3258" i="2"/>
  <c r="X3258" i="2"/>
  <c r="W3258" i="2"/>
  <c r="AH3257" i="2"/>
  <c r="AG3257" i="2"/>
  <c r="AF3257" i="2"/>
  <c r="AE3257" i="2"/>
  <c r="Z3257" i="2"/>
  <c r="X3257" i="2"/>
  <c r="W3257" i="2"/>
  <c r="AH3256" i="2"/>
  <c r="AG3256" i="2"/>
  <c r="AF3256" i="2"/>
  <c r="AE3256" i="2"/>
  <c r="Z3256" i="2"/>
  <c r="X3256" i="2"/>
  <c r="W3256" i="2"/>
  <c r="AS3255" i="2"/>
  <c r="AK3255" i="2"/>
  <c r="AJ3255" i="2"/>
  <c r="AF3255" i="2"/>
  <c r="AE3255" i="2"/>
  <c r="Z3255" i="2"/>
  <c r="W3255" i="2"/>
  <c r="AK3254" i="2"/>
  <c r="AJ3254" i="2"/>
  <c r="AF3254" i="2"/>
  <c r="AE3254" i="2"/>
  <c r="Z3254" i="2"/>
  <c r="W3254" i="2"/>
  <c r="AT3253" i="2"/>
  <c r="AS3253" i="2"/>
  <c r="AK3253" i="2"/>
  <c r="AU3253" i="2" s="1"/>
  <c r="AJ3253" i="2"/>
  <c r="AF3253" i="2"/>
  <c r="AE3253" i="2"/>
  <c r="Z3253" i="2"/>
  <c r="W3253" i="2"/>
  <c r="AS3252" i="2"/>
  <c r="AK3252" i="2"/>
  <c r="AJ3252" i="2"/>
  <c r="AF3252" i="2"/>
  <c r="AE3252" i="2"/>
  <c r="Z3252" i="2"/>
  <c r="W3252" i="2"/>
  <c r="AT3251" i="2"/>
  <c r="AS3251" i="2"/>
  <c r="AK3251" i="2"/>
  <c r="AU3251" i="2" s="1"/>
  <c r="AJ3251" i="2"/>
  <c r="AF3251" i="2"/>
  <c r="AE3251" i="2"/>
  <c r="Z3251" i="2"/>
  <c r="W3251" i="2"/>
  <c r="AH3250" i="2"/>
  <c r="AG3250" i="2"/>
  <c r="AF3250" i="2"/>
  <c r="AE3250" i="2"/>
  <c r="Z3250" i="2"/>
  <c r="X3250" i="2"/>
  <c r="W3250" i="2"/>
  <c r="AT3249" i="2"/>
  <c r="AS3249" i="2"/>
  <c r="AK3249" i="2"/>
  <c r="AJ3249" i="2"/>
  <c r="AF3249" i="2"/>
  <c r="AE3249" i="2"/>
  <c r="Z3249" i="2"/>
  <c r="W3249" i="2"/>
  <c r="AS3248" i="2"/>
  <c r="AK3248" i="2"/>
  <c r="AJ3248" i="2"/>
  <c r="AF3248" i="2"/>
  <c r="AE3248" i="2"/>
  <c r="Z3248" i="2"/>
  <c r="W3248" i="2"/>
  <c r="AH3247" i="2"/>
  <c r="AG3247" i="2"/>
  <c r="AF3247" i="2"/>
  <c r="AE3247" i="2"/>
  <c r="Z3247" i="2"/>
  <c r="X3247" i="2"/>
  <c r="W3247" i="2"/>
  <c r="AH3246" i="2"/>
  <c r="AG3246" i="2"/>
  <c r="AF3246" i="2"/>
  <c r="AE3246" i="2"/>
  <c r="Z3246" i="2"/>
  <c r="X3246" i="2"/>
  <c r="W3246" i="2"/>
  <c r="AT3245" i="2"/>
  <c r="AS3245" i="2"/>
  <c r="AK3245" i="2"/>
  <c r="AU3245" i="2" s="1"/>
  <c r="AJ3245" i="2"/>
  <c r="AF3245" i="2"/>
  <c r="AE3245" i="2"/>
  <c r="Z3245" i="2"/>
  <c r="W3245" i="2"/>
  <c r="AH3244" i="2"/>
  <c r="AG3244" i="2"/>
  <c r="AF3244" i="2"/>
  <c r="AD3244" i="2"/>
  <c r="Z3244" i="2"/>
  <c r="X3244" i="2"/>
  <c r="W3244" i="2"/>
  <c r="AT3243" i="2"/>
  <c r="AS3243" i="2"/>
  <c r="AK3243" i="2"/>
  <c r="AU3243" i="2" s="1"/>
  <c r="AJ3243" i="2"/>
  <c r="AF3243" i="2"/>
  <c r="AE3243" i="2"/>
  <c r="Z3243" i="2"/>
  <c r="W3243" i="2"/>
  <c r="AU3242" i="2"/>
  <c r="AS3242" i="2"/>
  <c r="AK3242" i="2"/>
  <c r="AJ3242" i="2"/>
  <c r="AF3242" i="2"/>
  <c r="AD3242" i="2"/>
  <c r="AT3242" i="2" s="1"/>
  <c r="Z3242" i="2"/>
  <c r="W3242" i="2"/>
  <c r="AT3241" i="2"/>
  <c r="AS3241" i="2"/>
  <c r="AK3241" i="2"/>
  <c r="AU3241" i="2" s="1"/>
  <c r="AJ3241" i="2"/>
  <c r="AF3241" i="2"/>
  <c r="AE3241" i="2"/>
  <c r="Z3241" i="2"/>
  <c r="W3241" i="2"/>
  <c r="AS3240" i="2"/>
  <c r="AK3240" i="2"/>
  <c r="AJ3240" i="2"/>
  <c r="AF3240" i="2"/>
  <c r="AE3240" i="2"/>
  <c r="Z3240" i="2"/>
  <c r="W3240" i="2"/>
  <c r="AT3239" i="2"/>
  <c r="AS3239" i="2"/>
  <c r="AK3239" i="2"/>
  <c r="AU3239" i="2" s="1"/>
  <c r="AJ3239" i="2"/>
  <c r="AF3239" i="2"/>
  <c r="AE3239" i="2"/>
  <c r="Z3239" i="2"/>
  <c r="W3239" i="2"/>
  <c r="AS3238" i="2"/>
  <c r="AK3238" i="2"/>
  <c r="AJ3238" i="2"/>
  <c r="AF3238" i="2"/>
  <c r="AE3238" i="2"/>
  <c r="Z3238" i="2"/>
  <c r="W3238" i="2"/>
  <c r="AT3237" i="2"/>
  <c r="AS3237" i="2"/>
  <c r="AK3237" i="2"/>
  <c r="AU3237" i="2" s="1"/>
  <c r="AJ3237" i="2"/>
  <c r="AF3237" i="2"/>
  <c r="AE3237" i="2"/>
  <c r="Z3237" i="2"/>
  <c r="W3237" i="2"/>
  <c r="AS3236" i="2"/>
  <c r="AK3236" i="2"/>
  <c r="AJ3236" i="2"/>
  <c r="AF3236" i="2"/>
  <c r="AE3236" i="2"/>
  <c r="Z3236" i="2"/>
  <c r="W3236" i="2"/>
  <c r="Z3235" i="2"/>
  <c r="AS3234" i="2"/>
  <c r="AK3234" i="2"/>
  <c r="AJ3234" i="2"/>
  <c r="AF3234" i="2"/>
  <c r="AD3234" i="2"/>
  <c r="AT3234" i="2" s="1"/>
  <c r="AU3234" i="2" s="1"/>
  <c r="Z3234" i="2"/>
  <c r="W3234" i="2"/>
  <c r="AH3233" i="2"/>
  <c r="AG3233" i="2"/>
  <c r="AF3233" i="2"/>
  <c r="AE3233" i="2"/>
  <c r="Z3233" i="2"/>
  <c r="X3233" i="2"/>
  <c r="W3233" i="2"/>
  <c r="AG3232" i="2"/>
  <c r="AF3232" i="2"/>
  <c r="AE3232" i="2"/>
  <c r="Z3232" i="2"/>
  <c r="X3232" i="2"/>
  <c r="W3232" i="2"/>
  <c r="AS3231" i="2"/>
  <c r="AK3231" i="2"/>
  <c r="AJ3231" i="2"/>
  <c r="AF3231" i="2"/>
  <c r="AE3231" i="2"/>
  <c r="Z3231" i="2"/>
  <c r="W3231" i="2"/>
  <c r="AT3230" i="2"/>
  <c r="AS3230" i="2"/>
  <c r="AK3230" i="2"/>
  <c r="AJ3230" i="2"/>
  <c r="AF3230" i="2"/>
  <c r="AE3230" i="2"/>
  <c r="Z3230" i="2"/>
  <c r="W3230" i="2"/>
  <c r="AS3229" i="2"/>
  <c r="AK3229" i="2"/>
  <c r="AJ3229" i="2"/>
  <c r="AF3229" i="2"/>
  <c r="AE3229" i="2"/>
  <c r="Z3229" i="2"/>
  <c r="W3229" i="2"/>
  <c r="AT3228" i="2"/>
  <c r="AS3228" i="2"/>
  <c r="AK3228" i="2"/>
  <c r="AJ3228" i="2"/>
  <c r="AF3228" i="2"/>
  <c r="AD3228" i="2"/>
  <c r="Z3228" i="2"/>
  <c r="W3228" i="2"/>
  <c r="AS3227" i="2"/>
  <c r="AK3227" i="2"/>
  <c r="AJ3227" i="2"/>
  <c r="AF3227" i="2"/>
  <c r="AE3227" i="2"/>
  <c r="Z3227" i="2"/>
  <c r="W3227" i="2"/>
  <c r="AT3226" i="2"/>
  <c r="AS3226" i="2"/>
  <c r="AK3226" i="2"/>
  <c r="AJ3226" i="2"/>
  <c r="AF3226" i="2"/>
  <c r="AE3226" i="2"/>
  <c r="Z3226" i="2"/>
  <c r="W3226" i="2"/>
  <c r="AS3225" i="2"/>
  <c r="AK3225" i="2"/>
  <c r="AJ3225" i="2"/>
  <c r="AF3225" i="2"/>
  <c r="AE3225" i="2"/>
  <c r="Z3225" i="2"/>
  <c r="W3225" i="2"/>
  <c r="AT3224" i="2"/>
  <c r="AS3224" i="2"/>
  <c r="AK3224" i="2"/>
  <c r="AJ3224" i="2"/>
  <c r="AF3224" i="2"/>
  <c r="AE3224" i="2"/>
  <c r="Z3224" i="2"/>
  <c r="W3224" i="2"/>
  <c r="AS3223" i="2"/>
  <c r="AK3223" i="2"/>
  <c r="AJ3223" i="2"/>
  <c r="AF3223" i="2"/>
  <c r="AE3223" i="2"/>
  <c r="Z3223" i="2"/>
  <c r="W3223" i="2"/>
  <c r="AT3222" i="2"/>
  <c r="AS3222" i="2"/>
  <c r="AK3222" i="2"/>
  <c r="AJ3222" i="2"/>
  <c r="AF3222" i="2"/>
  <c r="AE3222" i="2"/>
  <c r="Z3222" i="2"/>
  <c r="W3222" i="2"/>
  <c r="AS3221" i="2"/>
  <c r="AK3221" i="2"/>
  <c r="AJ3221" i="2"/>
  <c r="AF3221" i="2"/>
  <c r="AE3221" i="2"/>
  <c r="Z3221" i="2"/>
  <c r="W3221" i="2"/>
  <c r="AH3220" i="2"/>
  <c r="AG3220" i="2"/>
  <c r="AF3220" i="2"/>
  <c r="AE3220" i="2"/>
  <c r="Z3220" i="2"/>
  <c r="X3220" i="2"/>
  <c r="W3220" i="2"/>
  <c r="AH3219" i="2"/>
  <c r="AG3219" i="2"/>
  <c r="AF3219" i="2"/>
  <c r="AE3219" i="2"/>
  <c r="Z3219" i="2"/>
  <c r="X3219" i="2"/>
  <c r="W3219" i="2"/>
  <c r="AH3218" i="2"/>
  <c r="AG3218" i="2"/>
  <c r="AF3218" i="2"/>
  <c r="AE3218" i="2"/>
  <c r="Z3218" i="2"/>
  <c r="X3218" i="2"/>
  <c r="W3218" i="2"/>
  <c r="AH3217" i="2"/>
  <c r="AG3217" i="2"/>
  <c r="AF3217" i="2"/>
  <c r="AE3217" i="2"/>
  <c r="Z3217" i="2"/>
  <c r="X3217" i="2"/>
  <c r="W3217" i="2"/>
  <c r="AT3216" i="2"/>
  <c r="AS3216" i="2"/>
  <c r="AK3216" i="2"/>
  <c r="AJ3216" i="2"/>
  <c r="AF3216" i="2"/>
  <c r="AE3216" i="2"/>
  <c r="Z3216" i="2"/>
  <c r="W3216" i="2"/>
  <c r="AH3215" i="2"/>
  <c r="AG3215" i="2"/>
  <c r="AF3215" i="2"/>
  <c r="AE3215" i="2"/>
  <c r="Z3215" i="2"/>
  <c r="X3215" i="2"/>
  <c r="W3215" i="2"/>
  <c r="AT3214" i="2"/>
  <c r="AS3214" i="2"/>
  <c r="AK3214" i="2"/>
  <c r="AU3214" i="2" s="1"/>
  <c r="AJ3214" i="2"/>
  <c r="AF3214" i="2"/>
  <c r="AD3214" i="2"/>
  <c r="Z3214" i="2"/>
  <c r="W3214" i="2"/>
  <c r="AH3213" i="2"/>
  <c r="AG3213" i="2"/>
  <c r="AF3213" i="2"/>
  <c r="AE3213" i="2"/>
  <c r="Z3213" i="2"/>
  <c r="X3213" i="2"/>
  <c r="W3213" i="2"/>
  <c r="AH3212" i="2"/>
  <c r="AG3212" i="2"/>
  <c r="AF3212" i="2"/>
  <c r="AE3212" i="2"/>
  <c r="Z3212" i="2"/>
  <c r="X3212" i="2"/>
  <c r="W3212" i="2"/>
  <c r="AH3211" i="2"/>
  <c r="AG3211" i="2"/>
  <c r="AF3211" i="2"/>
  <c r="AE3211" i="2"/>
  <c r="Z3211" i="2"/>
  <c r="X3211" i="2"/>
  <c r="W3211" i="2"/>
  <c r="AT3210" i="2"/>
  <c r="AS3210" i="2"/>
  <c r="AK3210" i="2"/>
  <c r="AJ3210" i="2"/>
  <c r="AF3210" i="2"/>
  <c r="AE3210" i="2"/>
  <c r="Z3210" i="2"/>
  <c r="W3210" i="2"/>
  <c r="AS3209" i="2"/>
  <c r="AK3209" i="2"/>
  <c r="AJ3209" i="2"/>
  <c r="AF3209" i="2"/>
  <c r="AE3209" i="2"/>
  <c r="Z3209" i="2"/>
  <c r="W3209" i="2"/>
  <c r="AH3208" i="2"/>
  <c r="AG3208" i="2"/>
  <c r="AF3208" i="2"/>
  <c r="AD3208" i="2"/>
  <c r="Z3208" i="2"/>
  <c r="X3208" i="2"/>
  <c r="W3208" i="2"/>
  <c r="AH3207" i="2"/>
  <c r="AG3207" i="2"/>
  <c r="AF3207" i="2"/>
  <c r="AE3207" i="2"/>
  <c r="Z3207" i="2"/>
  <c r="X3207" i="2"/>
  <c r="W3207" i="2"/>
  <c r="AT3206" i="2"/>
  <c r="AS3206" i="2"/>
  <c r="AK3206" i="2"/>
  <c r="AU3206" i="2" s="1"/>
  <c r="AJ3206" i="2"/>
  <c r="AF3206" i="2"/>
  <c r="AE3206" i="2"/>
  <c r="Z3206" i="2"/>
  <c r="W3206" i="2"/>
  <c r="AH3205" i="2"/>
  <c r="AG3205" i="2"/>
  <c r="AF3205" i="2"/>
  <c r="AE3205" i="2"/>
  <c r="Z3205" i="2"/>
  <c r="X3205" i="2"/>
  <c r="W3205" i="2"/>
  <c r="AT3204" i="2"/>
  <c r="AS3204" i="2"/>
  <c r="AK3204" i="2"/>
  <c r="AJ3204" i="2"/>
  <c r="AF3204" i="2"/>
  <c r="AE3204" i="2"/>
  <c r="Z3204" i="2"/>
  <c r="W3204" i="2"/>
  <c r="AH3203" i="2"/>
  <c r="AG3203" i="2"/>
  <c r="AF3203" i="2"/>
  <c r="AE3203" i="2"/>
  <c r="Z3203" i="2"/>
  <c r="X3203" i="2"/>
  <c r="W3203" i="2"/>
  <c r="AT3202" i="2"/>
  <c r="AS3202" i="2"/>
  <c r="AK3202" i="2"/>
  <c r="AJ3202" i="2"/>
  <c r="AF3202" i="2"/>
  <c r="AE3202" i="2"/>
  <c r="Z3202" i="2"/>
  <c r="W3202" i="2"/>
  <c r="AS3201" i="2"/>
  <c r="AK3201" i="2"/>
  <c r="AJ3201" i="2"/>
  <c r="AF3201" i="2"/>
  <c r="AE3201" i="2"/>
  <c r="Z3201" i="2"/>
  <c r="W3201" i="2"/>
  <c r="Z3200" i="2"/>
  <c r="AS3199" i="2"/>
  <c r="AK3199" i="2"/>
  <c r="AJ3199" i="2"/>
  <c r="AF3199" i="2"/>
  <c r="AE3199" i="2"/>
  <c r="Z3199" i="2"/>
  <c r="W3199" i="2"/>
  <c r="AH3198" i="2"/>
  <c r="AG3198" i="2"/>
  <c r="AF3198" i="2"/>
  <c r="AE3198" i="2"/>
  <c r="Z3198" i="2"/>
  <c r="X3198" i="2"/>
  <c r="W3198" i="2"/>
  <c r="AS3197" i="2"/>
  <c r="AK3197" i="2"/>
  <c r="AJ3197" i="2"/>
  <c r="AF3197" i="2"/>
  <c r="AE3197" i="2"/>
  <c r="Z3197" i="2"/>
  <c r="W3197" i="2"/>
  <c r="Z3196" i="2"/>
  <c r="AS3195" i="2"/>
  <c r="AK3195" i="2"/>
  <c r="AJ3195" i="2"/>
  <c r="AF3195" i="2"/>
  <c r="AE3195" i="2"/>
  <c r="Z3195" i="2"/>
  <c r="W3195" i="2"/>
  <c r="AT3194" i="2"/>
  <c r="AS3194" i="2"/>
  <c r="AK3194" i="2"/>
  <c r="AJ3194" i="2"/>
  <c r="AF3194" i="2"/>
  <c r="AE3194" i="2"/>
  <c r="Z3194" i="2"/>
  <c r="W3194" i="2"/>
  <c r="AS3193" i="2"/>
  <c r="AK3193" i="2"/>
  <c r="AJ3193" i="2"/>
  <c r="AF3193" i="2"/>
  <c r="AE3193" i="2"/>
  <c r="Z3193" i="2"/>
  <c r="W3193" i="2"/>
  <c r="AH3192" i="2"/>
  <c r="AG3192" i="2"/>
  <c r="AF3192" i="2"/>
  <c r="AE3192" i="2"/>
  <c r="Z3192" i="2"/>
  <c r="X3192" i="2"/>
  <c r="W3192" i="2"/>
  <c r="AU3191" i="2"/>
  <c r="AS3191" i="2"/>
  <c r="AK3191" i="2"/>
  <c r="AJ3191" i="2"/>
  <c r="AF3191" i="2"/>
  <c r="AD3191" i="2"/>
  <c r="AT3191" i="2" s="1"/>
  <c r="Z3191" i="2"/>
  <c r="W3191" i="2"/>
  <c r="AH3190" i="2"/>
  <c r="AG3190" i="2"/>
  <c r="AF3190" i="2"/>
  <c r="AE3190" i="2"/>
  <c r="Z3190" i="2"/>
  <c r="X3190" i="2"/>
  <c r="W3190" i="2"/>
  <c r="AH3189" i="2"/>
  <c r="AG3189" i="2"/>
  <c r="AF3189" i="2"/>
  <c r="AE3189" i="2"/>
  <c r="Z3189" i="2"/>
  <c r="X3189" i="2"/>
  <c r="W3189" i="2"/>
  <c r="AT3188" i="2"/>
  <c r="AS3188" i="2"/>
  <c r="AK3188" i="2"/>
  <c r="AU3188" i="2" s="1"/>
  <c r="AJ3188" i="2"/>
  <c r="AF3188" i="2"/>
  <c r="AD3188" i="2"/>
  <c r="Z3188" i="2"/>
  <c r="W3188" i="2"/>
  <c r="AK3187" i="2"/>
  <c r="AJ3187" i="2"/>
  <c r="AF3187" i="2"/>
  <c r="AE3187" i="2"/>
  <c r="Z3187" i="2"/>
  <c r="W3187" i="2"/>
  <c r="AH3186" i="2"/>
  <c r="AG3186" i="2"/>
  <c r="AF3186" i="2"/>
  <c r="AD3186" i="2"/>
  <c r="Z3186" i="2"/>
  <c r="X3186" i="2"/>
  <c r="W3186" i="2"/>
  <c r="AT3185" i="2"/>
  <c r="AS3185" i="2"/>
  <c r="AK3185" i="2"/>
  <c r="AU3185" i="2" s="1"/>
  <c r="AJ3185" i="2"/>
  <c r="AF3185" i="2"/>
  <c r="AE3185" i="2"/>
  <c r="Z3185" i="2"/>
  <c r="W3185" i="2"/>
  <c r="AS3184" i="2"/>
  <c r="AK3184" i="2"/>
  <c r="AJ3184" i="2"/>
  <c r="AF3184" i="2"/>
  <c r="AE3184" i="2"/>
  <c r="Z3184" i="2"/>
  <c r="W3184" i="2"/>
  <c r="AH3183" i="2"/>
  <c r="AG3183" i="2"/>
  <c r="AF3183" i="2"/>
  <c r="AE3183" i="2"/>
  <c r="Z3183" i="2"/>
  <c r="X3183" i="2"/>
  <c r="W3183" i="2"/>
  <c r="AH3182" i="2"/>
  <c r="AG3182" i="2"/>
  <c r="AF3182" i="2"/>
  <c r="AE3182" i="2"/>
  <c r="Z3182" i="2"/>
  <c r="X3182" i="2"/>
  <c r="W3182" i="2"/>
  <c r="AT3181" i="2"/>
  <c r="AS3181" i="2"/>
  <c r="AK3181" i="2"/>
  <c r="AJ3181" i="2"/>
  <c r="AF3181" i="2"/>
  <c r="AD3181" i="2"/>
  <c r="Z3181" i="2"/>
  <c r="W3181" i="2"/>
  <c r="AH3180" i="2"/>
  <c r="AG3180" i="2"/>
  <c r="AF3180" i="2"/>
  <c r="AE3180" i="2"/>
  <c r="Z3180" i="2"/>
  <c r="X3180" i="2"/>
  <c r="W3180" i="2"/>
  <c r="AT3179" i="2"/>
  <c r="AS3179" i="2"/>
  <c r="AK3179" i="2"/>
  <c r="AU3179" i="2" s="1"/>
  <c r="AJ3179" i="2"/>
  <c r="AF3179" i="2"/>
  <c r="AD3179" i="2"/>
  <c r="Z3179" i="2"/>
  <c r="W3179" i="2"/>
  <c r="AS3178" i="2"/>
  <c r="AK3178" i="2"/>
  <c r="AJ3178" i="2"/>
  <c r="AF3178" i="2"/>
  <c r="AD3178" i="2"/>
  <c r="AT3178" i="2" s="1"/>
  <c r="AU3178" i="2" s="1"/>
  <c r="Z3178" i="2"/>
  <c r="W3178" i="2"/>
  <c r="AT3177" i="2"/>
  <c r="AS3177" i="2"/>
  <c r="AK3177" i="2"/>
  <c r="AU3177" i="2" s="1"/>
  <c r="AJ3177" i="2"/>
  <c r="AF3177" i="2"/>
  <c r="AE3177" i="2"/>
  <c r="Z3177" i="2"/>
  <c r="W3177" i="2"/>
  <c r="AS3176" i="2"/>
  <c r="AK3176" i="2"/>
  <c r="AJ3176" i="2"/>
  <c r="AF3176" i="2"/>
  <c r="AD3176" i="2"/>
  <c r="AT3176" i="2" s="1"/>
  <c r="AU3176" i="2" s="1"/>
  <c r="Z3176" i="2"/>
  <c r="W3176" i="2"/>
  <c r="AT3175" i="2"/>
  <c r="AS3175" i="2"/>
  <c r="AK3175" i="2"/>
  <c r="AU3175" i="2" s="1"/>
  <c r="AJ3175" i="2"/>
  <c r="AF3175" i="2"/>
  <c r="AE3175" i="2"/>
  <c r="Z3175" i="2"/>
  <c r="W3175" i="2"/>
  <c r="AS3174" i="2"/>
  <c r="AK3174" i="2"/>
  <c r="AJ3174" i="2"/>
  <c r="AF3174" i="2"/>
  <c r="AE3174" i="2"/>
  <c r="Z3174" i="2"/>
  <c r="W3174" i="2"/>
  <c r="AT3173" i="2"/>
  <c r="AS3173" i="2"/>
  <c r="AK3173" i="2"/>
  <c r="AU3173" i="2" s="1"/>
  <c r="AJ3173" i="2"/>
  <c r="AF3173" i="2"/>
  <c r="AE3173" i="2"/>
  <c r="Z3173" i="2"/>
  <c r="W3173" i="2"/>
  <c r="AS3172" i="2"/>
  <c r="AK3172" i="2"/>
  <c r="AJ3172" i="2"/>
  <c r="AF3172" i="2"/>
  <c r="AE3172" i="2"/>
  <c r="Z3172" i="2"/>
  <c r="W3172" i="2"/>
  <c r="AT3171" i="2"/>
  <c r="AS3171" i="2"/>
  <c r="AK3171" i="2"/>
  <c r="AU3171" i="2" s="1"/>
  <c r="AJ3171" i="2"/>
  <c r="AF3171" i="2"/>
  <c r="AD3171" i="2"/>
  <c r="Z3171" i="2"/>
  <c r="W3171" i="2"/>
  <c r="AS3170" i="2"/>
  <c r="AK3170" i="2"/>
  <c r="AJ3170" i="2"/>
  <c r="AF3170" i="2"/>
  <c r="AE3170" i="2"/>
  <c r="Z3170" i="2"/>
  <c r="W3170" i="2"/>
  <c r="AT3169" i="2"/>
  <c r="AS3169" i="2"/>
  <c r="AK3169" i="2"/>
  <c r="AU3169" i="2" s="1"/>
  <c r="AJ3169" i="2"/>
  <c r="AF3169" i="2"/>
  <c r="AE3169" i="2"/>
  <c r="Z3169" i="2"/>
  <c r="W3169" i="2"/>
  <c r="AH3168" i="2"/>
  <c r="AG3168" i="2"/>
  <c r="AF3168" i="2"/>
  <c r="AE3168" i="2"/>
  <c r="Z3168" i="2"/>
  <c r="X3168" i="2"/>
  <c r="W3168" i="2"/>
  <c r="AT3167" i="2"/>
  <c r="AS3167" i="2"/>
  <c r="AK3167" i="2"/>
  <c r="AU3167" i="2" s="1"/>
  <c r="AJ3167" i="2"/>
  <c r="AF3167" i="2"/>
  <c r="AD3167" i="2"/>
  <c r="Z3167" i="2"/>
  <c r="W3167" i="2"/>
  <c r="AS3166" i="2"/>
  <c r="AK3166" i="2"/>
  <c r="AJ3166" i="2"/>
  <c r="AF3166" i="2"/>
  <c r="AE3166" i="2"/>
  <c r="Z3166" i="2"/>
  <c r="W3166" i="2"/>
  <c r="AT3165" i="2"/>
  <c r="AS3165" i="2"/>
  <c r="AK3165" i="2"/>
  <c r="AU3165" i="2" s="1"/>
  <c r="AJ3165" i="2"/>
  <c r="AF3165" i="2"/>
  <c r="AE3165" i="2"/>
  <c r="Z3165" i="2"/>
  <c r="W3165" i="2"/>
  <c r="AS3164" i="2"/>
  <c r="AK3164" i="2"/>
  <c r="AJ3164" i="2"/>
  <c r="AF3164" i="2"/>
  <c r="AE3164" i="2"/>
  <c r="Z3164" i="2"/>
  <c r="W3164" i="2"/>
  <c r="AH3163" i="2"/>
  <c r="AG3163" i="2"/>
  <c r="AF3163" i="2"/>
  <c r="AE3163" i="2"/>
  <c r="Z3163" i="2"/>
  <c r="X3163" i="2"/>
  <c r="W3163" i="2"/>
  <c r="AS3162" i="2"/>
  <c r="AK3162" i="2"/>
  <c r="AJ3162" i="2"/>
  <c r="AF3162" i="2"/>
  <c r="AE3162" i="2"/>
  <c r="Z3162" i="2"/>
  <c r="W3162" i="2"/>
  <c r="AH3161" i="2"/>
  <c r="AG3161" i="2"/>
  <c r="AF3161" i="2"/>
  <c r="AE3161" i="2"/>
  <c r="Z3161" i="2"/>
  <c r="X3161" i="2"/>
  <c r="W3161" i="2"/>
  <c r="AH3160" i="2"/>
  <c r="AG3160" i="2"/>
  <c r="AF3160" i="2"/>
  <c r="AE3160" i="2"/>
  <c r="Z3160" i="2"/>
  <c r="X3160" i="2"/>
  <c r="W3160" i="2"/>
  <c r="AT3159" i="2"/>
  <c r="AS3159" i="2"/>
  <c r="AK3159" i="2"/>
  <c r="AJ3159" i="2"/>
  <c r="AF3159" i="2"/>
  <c r="AE3159" i="2"/>
  <c r="Z3159" i="2"/>
  <c r="W3159" i="2"/>
  <c r="AS3158" i="2"/>
  <c r="AK3158" i="2"/>
  <c r="AJ3158" i="2"/>
  <c r="AF3158" i="2"/>
  <c r="AE3158" i="2"/>
  <c r="Z3158" i="2"/>
  <c r="W3158" i="2"/>
  <c r="AT3157" i="2"/>
  <c r="AS3157" i="2"/>
  <c r="AK3157" i="2"/>
  <c r="AJ3157" i="2"/>
  <c r="AF3157" i="2"/>
  <c r="AE3157" i="2"/>
  <c r="Z3157" i="2"/>
  <c r="W3157" i="2"/>
  <c r="AS3156" i="2"/>
  <c r="AK3156" i="2"/>
  <c r="AJ3156" i="2"/>
  <c r="AF3156" i="2"/>
  <c r="AD3156" i="2"/>
  <c r="AT3156" i="2" s="1"/>
  <c r="AU3156" i="2" s="1"/>
  <c r="Z3156" i="2"/>
  <c r="W3156" i="2"/>
  <c r="AT3155" i="2"/>
  <c r="AS3155" i="2"/>
  <c r="AK3155" i="2"/>
  <c r="AJ3155" i="2"/>
  <c r="AF3155" i="2"/>
  <c r="AE3155" i="2"/>
  <c r="Z3155" i="2"/>
  <c r="W3155" i="2"/>
  <c r="AK3154" i="2"/>
  <c r="AG3154" i="2"/>
  <c r="AF3154" i="2"/>
  <c r="AE3154" i="2"/>
  <c r="Z3154" i="2"/>
  <c r="X3154" i="2"/>
  <c r="W3154" i="2"/>
  <c r="AH3153" i="2"/>
  <c r="AG3153" i="2"/>
  <c r="AF3153" i="2"/>
  <c r="AE3153" i="2"/>
  <c r="Z3153" i="2"/>
  <c r="X3153" i="2"/>
  <c r="W3153" i="2"/>
  <c r="AG3152" i="2"/>
  <c r="AF3152" i="2"/>
  <c r="AE3152" i="2"/>
  <c r="Z3152" i="2"/>
  <c r="X3152" i="2"/>
  <c r="W3152" i="2"/>
  <c r="AS3151" i="2"/>
  <c r="AK3151" i="2"/>
  <c r="AJ3151" i="2"/>
  <c r="AF3151" i="2"/>
  <c r="AE3151" i="2"/>
  <c r="Z3151" i="2"/>
  <c r="W3151" i="2"/>
  <c r="AT3150" i="2"/>
  <c r="AS3150" i="2"/>
  <c r="AK3150" i="2"/>
  <c r="AJ3150" i="2"/>
  <c r="AF3150" i="2"/>
  <c r="AE3150" i="2"/>
  <c r="Z3150" i="2"/>
  <c r="W3150" i="2"/>
  <c r="AH3149" i="2"/>
  <c r="AG3149" i="2"/>
  <c r="AF3149" i="2"/>
  <c r="AE3149" i="2"/>
  <c r="Z3149" i="2"/>
  <c r="X3149" i="2"/>
  <c r="W3149" i="2"/>
  <c r="AT3148" i="2"/>
  <c r="AS3148" i="2"/>
  <c r="AK3148" i="2"/>
  <c r="AU3148" i="2" s="1"/>
  <c r="AJ3148" i="2"/>
  <c r="AF3148" i="2"/>
  <c r="AE3148" i="2"/>
  <c r="Z3148" i="2"/>
  <c r="W3148" i="2"/>
  <c r="AG3147" i="2"/>
  <c r="AF3147" i="2"/>
  <c r="AE3147" i="2"/>
  <c r="Z3147" i="2"/>
  <c r="X3147" i="2"/>
  <c r="W3147" i="2"/>
  <c r="AS3146" i="2"/>
  <c r="AK3146" i="2"/>
  <c r="AJ3146" i="2"/>
  <c r="AF3146" i="2"/>
  <c r="AE3146" i="2"/>
  <c r="Z3146" i="2"/>
  <c r="W3146" i="2"/>
  <c r="AT3145" i="2"/>
  <c r="AS3145" i="2"/>
  <c r="AK3145" i="2"/>
  <c r="AJ3145" i="2"/>
  <c r="AF3145" i="2"/>
  <c r="AE3145" i="2"/>
  <c r="Z3145" i="2"/>
  <c r="W3145" i="2"/>
  <c r="AH3144" i="2"/>
  <c r="AG3144" i="2"/>
  <c r="AF3144" i="2"/>
  <c r="AE3144" i="2"/>
  <c r="Z3144" i="2"/>
  <c r="X3144" i="2"/>
  <c r="W3144" i="2"/>
  <c r="AT3143" i="2"/>
  <c r="AS3143" i="2"/>
  <c r="AK3143" i="2"/>
  <c r="AJ3143" i="2"/>
  <c r="AF3143" i="2"/>
  <c r="AD3143" i="2"/>
  <c r="Z3143" i="2"/>
  <c r="W3143" i="2"/>
  <c r="AS3142" i="2"/>
  <c r="AK3142" i="2"/>
  <c r="AJ3142" i="2"/>
  <c r="AF3142" i="2"/>
  <c r="AE3142" i="2"/>
  <c r="Z3142" i="2"/>
  <c r="W3142" i="2"/>
  <c r="AT3141" i="2"/>
  <c r="AS3141" i="2"/>
  <c r="AK3141" i="2"/>
  <c r="AJ3141" i="2"/>
  <c r="AF3141" i="2"/>
  <c r="AE3141" i="2"/>
  <c r="Z3141" i="2"/>
  <c r="W3141" i="2"/>
  <c r="AS3140" i="2"/>
  <c r="AK3140" i="2"/>
  <c r="AJ3140" i="2"/>
  <c r="AF3140" i="2"/>
  <c r="AE3140" i="2"/>
  <c r="Z3140" i="2"/>
  <c r="W3140" i="2"/>
  <c r="AH3139" i="2"/>
  <c r="AG3139" i="2"/>
  <c r="AF3139" i="2"/>
  <c r="AE3139" i="2"/>
  <c r="Z3139" i="2"/>
  <c r="X3139" i="2"/>
  <c r="W3139" i="2"/>
  <c r="AS3138" i="2"/>
  <c r="AK3138" i="2"/>
  <c r="AJ3138" i="2"/>
  <c r="AF3138" i="2"/>
  <c r="AE3138" i="2"/>
  <c r="Z3138" i="2"/>
  <c r="W3138" i="2"/>
  <c r="AT3137" i="2"/>
  <c r="AS3137" i="2"/>
  <c r="AK3137" i="2"/>
  <c r="AU3137" i="2" s="1"/>
  <c r="AJ3137" i="2"/>
  <c r="AF3137" i="2"/>
  <c r="AE3137" i="2"/>
  <c r="Z3137" i="2"/>
  <c r="W3137" i="2"/>
  <c r="AS3136" i="2"/>
  <c r="AK3136" i="2"/>
  <c r="AJ3136" i="2"/>
  <c r="AF3136" i="2"/>
  <c r="AE3136" i="2"/>
  <c r="Z3136" i="2"/>
  <c r="W3136" i="2"/>
  <c r="AT3135" i="2"/>
  <c r="AS3135" i="2"/>
  <c r="AK3135" i="2"/>
  <c r="AU3135" i="2" s="1"/>
  <c r="AJ3135" i="2"/>
  <c r="AF3135" i="2"/>
  <c r="AD3135" i="2"/>
  <c r="Z3135" i="2"/>
  <c r="W3135" i="2"/>
  <c r="AS3134" i="2"/>
  <c r="AK3134" i="2"/>
  <c r="AJ3134" i="2"/>
  <c r="AF3134" i="2"/>
  <c r="AD3134" i="2"/>
  <c r="AT3134" i="2" s="1"/>
  <c r="AU3134" i="2" s="1"/>
  <c r="Z3134" i="2"/>
  <c r="W3134" i="2"/>
  <c r="AT3133" i="2"/>
  <c r="AS3133" i="2"/>
  <c r="AK3133" i="2"/>
  <c r="AU3133" i="2" s="1"/>
  <c r="AJ3133" i="2"/>
  <c r="AF3133" i="2"/>
  <c r="AE3133" i="2"/>
  <c r="Z3133" i="2"/>
  <c r="W3133" i="2"/>
  <c r="AS3132" i="2"/>
  <c r="AK3132" i="2"/>
  <c r="AJ3132" i="2"/>
  <c r="AF3132" i="2"/>
  <c r="AE3132" i="2"/>
  <c r="Z3132" i="2"/>
  <c r="W3132" i="2"/>
  <c r="AT3131" i="2"/>
  <c r="AS3131" i="2"/>
  <c r="AK3131" i="2"/>
  <c r="AU3131" i="2" s="1"/>
  <c r="AJ3131" i="2"/>
  <c r="AF3131" i="2"/>
  <c r="AE3131" i="2"/>
  <c r="Z3131" i="2"/>
  <c r="W3131" i="2"/>
  <c r="AS3130" i="2"/>
  <c r="AK3130" i="2"/>
  <c r="AJ3130" i="2"/>
  <c r="AF3130" i="2"/>
  <c r="AE3130" i="2"/>
  <c r="Z3130" i="2"/>
  <c r="W3130" i="2"/>
  <c r="AH3129" i="2"/>
  <c r="AG3129" i="2"/>
  <c r="AF3129" i="2"/>
  <c r="AE3129" i="2"/>
  <c r="Z3129" i="2"/>
  <c r="X3129" i="2"/>
  <c r="W3129" i="2"/>
  <c r="AS3128" i="2"/>
  <c r="AK3128" i="2"/>
  <c r="AJ3128" i="2"/>
  <c r="AF3128" i="2"/>
  <c r="AE3128" i="2"/>
  <c r="Z3128" i="2"/>
  <c r="W3128" i="2"/>
  <c r="AH3127" i="2"/>
  <c r="AG3127" i="2"/>
  <c r="AF3127" i="2"/>
  <c r="AE3127" i="2"/>
  <c r="Z3127" i="2"/>
  <c r="X3127" i="2"/>
  <c r="W3127" i="2"/>
  <c r="AS3126" i="2"/>
  <c r="AK3126" i="2"/>
  <c r="AJ3126" i="2"/>
  <c r="AF3126" i="2"/>
  <c r="AE3126" i="2"/>
  <c r="Z3126" i="2"/>
  <c r="W3126" i="2"/>
  <c r="AH3125" i="2"/>
  <c r="AG3125" i="2"/>
  <c r="AF3125" i="2"/>
  <c r="AE3125" i="2"/>
  <c r="Z3125" i="2"/>
  <c r="X3125" i="2"/>
  <c r="W3125" i="2"/>
  <c r="AS3124" i="2"/>
  <c r="AK3124" i="2"/>
  <c r="AJ3124" i="2"/>
  <c r="AF3124" i="2"/>
  <c r="AE3124" i="2"/>
  <c r="Z3124" i="2"/>
  <c r="W3124" i="2"/>
  <c r="AT3123" i="2"/>
  <c r="AS3123" i="2"/>
  <c r="AK3123" i="2"/>
  <c r="AJ3123" i="2"/>
  <c r="AF3123" i="2"/>
  <c r="AD3123" i="2"/>
  <c r="Z3123" i="2"/>
  <c r="V3123" i="2"/>
  <c r="W3123" i="2" s="1"/>
  <c r="AT3122" i="2"/>
  <c r="AS3122" i="2"/>
  <c r="AK3122" i="2"/>
  <c r="AJ3122" i="2"/>
  <c r="AF3122" i="2"/>
  <c r="AE3122" i="2"/>
  <c r="Z3122" i="2"/>
  <c r="W3122" i="2"/>
  <c r="AH3121" i="2"/>
  <c r="AG3121" i="2"/>
  <c r="AF3121" i="2"/>
  <c r="AE3121" i="2"/>
  <c r="Z3121" i="2"/>
  <c r="X3121" i="2"/>
  <c r="W3121" i="2"/>
  <c r="AT3120" i="2"/>
  <c r="AS3120" i="2"/>
  <c r="AK3120" i="2"/>
  <c r="AU3120" i="2" s="1"/>
  <c r="AJ3120" i="2"/>
  <c r="AF3120" i="2"/>
  <c r="AE3120" i="2"/>
  <c r="Z3120" i="2"/>
  <c r="W3120" i="2"/>
  <c r="AH3119" i="2"/>
  <c r="AG3119" i="2"/>
  <c r="AF3119" i="2"/>
  <c r="AE3119" i="2"/>
  <c r="Z3119" i="2"/>
  <c r="X3119" i="2"/>
  <c r="W3119" i="2"/>
  <c r="AT3118" i="2"/>
  <c r="AS3118" i="2"/>
  <c r="AK3118" i="2"/>
  <c r="AU3118" i="2" s="1"/>
  <c r="AJ3118" i="2"/>
  <c r="AF3118" i="2"/>
  <c r="AE3118" i="2"/>
  <c r="Z3118" i="2"/>
  <c r="W3118" i="2"/>
  <c r="AS3117" i="2"/>
  <c r="AK3117" i="2"/>
  <c r="AJ3117" i="2"/>
  <c r="AF3117" i="2"/>
  <c r="AE3117" i="2"/>
  <c r="Z3117" i="2"/>
  <c r="W3117" i="2"/>
  <c r="AT3116" i="2"/>
  <c r="AS3116" i="2"/>
  <c r="AK3116" i="2"/>
  <c r="AU3116" i="2" s="1"/>
  <c r="AJ3116" i="2"/>
  <c r="AF3116" i="2"/>
  <c r="AE3116" i="2"/>
  <c r="Z3116" i="2"/>
  <c r="W3116" i="2"/>
  <c r="AS3115" i="2"/>
  <c r="AK3115" i="2"/>
  <c r="AJ3115" i="2"/>
  <c r="AF3115" i="2"/>
  <c r="AE3115" i="2"/>
  <c r="Z3115" i="2"/>
  <c r="W3115" i="2"/>
  <c r="AH3114" i="2"/>
  <c r="AG3114" i="2"/>
  <c r="AF3114" i="2"/>
  <c r="AE3114" i="2"/>
  <c r="Z3114" i="2"/>
  <c r="X3114" i="2"/>
  <c r="W3114" i="2"/>
  <c r="AH3113" i="2"/>
  <c r="AG3113" i="2"/>
  <c r="AF3113" i="2"/>
  <c r="AE3113" i="2"/>
  <c r="Z3113" i="2"/>
  <c r="X3113" i="2"/>
  <c r="W3113" i="2"/>
  <c r="AH3112" i="2"/>
  <c r="AG3112" i="2"/>
  <c r="AF3112" i="2"/>
  <c r="AE3112" i="2"/>
  <c r="Z3112" i="2"/>
  <c r="X3112" i="2"/>
  <c r="W3112" i="2"/>
  <c r="AS3111" i="2"/>
  <c r="AK3111" i="2"/>
  <c r="AJ3111" i="2"/>
  <c r="AF3111" i="2"/>
  <c r="AE3111" i="2"/>
  <c r="Z3111" i="2"/>
  <c r="W3111" i="2"/>
  <c r="AT3110" i="2"/>
  <c r="AS3110" i="2"/>
  <c r="AK3110" i="2"/>
  <c r="AU3110" i="2" s="1"/>
  <c r="AJ3110" i="2"/>
  <c r="AF3110" i="2"/>
  <c r="AE3110" i="2"/>
  <c r="Z3110" i="2"/>
  <c r="W3110" i="2"/>
  <c r="AS3109" i="2"/>
  <c r="AK3109" i="2"/>
  <c r="AJ3109" i="2"/>
  <c r="AF3109" i="2"/>
  <c r="AE3109" i="2"/>
  <c r="Z3109" i="2"/>
  <c r="W3109" i="2"/>
  <c r="AT3108" i="2"/>
  <c r="AS3108" i="2"/>
  <c r="AK3108" i="2"/>
  <c r="AU3108" i="2" s="1"/>
  <c r="AJ3108" i="2"/>
  <c r="AF3108" i="2"/>
  <c r="AE3108" i="2"/>
  <c r="Z3108" i="2"/>
  <c r="W3108" i="2"/>
  <c r="AS3107" i="2"/>
  <c r="AK3107" i="2"/>
  <c r="AJ3107" i="2"/>
  <c r="AF3107" i="2"/>
  <c r="AD3107" i="2"/>
  <c r="AT3107" i="2" s="1"/>
  <c r="AU3107" i="2" s="1"/>
  <c r="Z3107" i="2"/>
  <c r="W3107" i="2"/>
  <c r="AT3106" i="2"/>
  <c r="AS3106" i="2"/>
  <c r="AK3106" i="2"/>
  <c r="AU3106" i="2" s="1"/>
  <c r="AJ3106" i="2"/>
  <c r="AF3106" i="2"/>
  <c r="AE3106" i="2"/>
  <c r="Z3106" i="2"/>
  <c r="W3106" i="2"/>
  <c r="AH3105" i="2"/>
  <c r="AG3105" i="2"/>
  <c r="AF3105" i="2"/>
  <c r="AE3105" i="2"/>
  <c r="Z3105" i="2"/>
  <c r="X3105" i="2"/>
  <c r="W3105" i="2"/>
  <c r="AH3104" i="2"/>
  <c r="AG3104" i="2"/>
  <c r="AF3104" i="2"/>
  <c r="AE3104" i="2"/>
  <c r="Z3104" i="2"/>
  <c r="X3104" i="2"/>
  <c r="W3104" i="2"/>
  <c r="AK3103" i="2"/>
  <c r="AJ3103" i="2"/>
  <c r="AF3103" i="2"/>
  <c r="AE3103" i="2"/>
  <c r="Z3103" i="2"/>
  <c r="W3103" i="2"/>
  <c r="AS3102" i="2"/>
  <c r="AK3102" i="2"/>
  <c r="AJ3102" i="2"/>
  <c r="AF3102" i="2"/>
  <c r="AE3102" i="2"/>
  <c r="Z3102" i="2"/>
  <c r="W3102" i="2"/>
  <c r="AT3101" i="2"/>
  <c r="AS3101" i="2"/>
  <c r="AK3101" i="2"/>
  <c r="AU3101" i="2" s="1"/>
  <c r="AJ3101" i="2"/>
  <c r="AF3101" i="2"/>
  <c r="AD3101" i="2"/>
  <c r="Z3101" i="2"/>
  <c r="W3101" i="2"/>
  <c r="AS3100" i="2"/>
  <c r="AK3100" i="2"/>
  <c r="AJ3100" i="2"/>
  <c r="AF3100" i="2"/>
  <c r="AE3100" i="2"/>
  <c r="Z3100" i="2"/>
  <c r="W3100" i="2"/>
  <c r="AT3099" i="2"/>
  <c r="AS3099" i="2"/>
  <c r="AK3099" i="2"/>
  <c r="AU3099" i="2" s="1"/>
  <c r="AJ3099" i="2"/>
  <c r="AF3099" i="2"/>
  <c r="AE3099" i="2"/>
  <c r="Z3099" i="2"/>
  <c r="W3099" i="2"/>
  <c r="AS3098" i="2"/>
  <c r="AK3098" i="2"/>
  <c r="AJ3098" i="2"/>
  <c r="AF3098" i="2"/>
  <c r="AE3098" i="2"/>
  <c r="Z3098" i="2"/>
  <c r="W3098" i="2"/>
  <c r="AT3097" i="2"/>
  <c r="AS3097" i="2"/>
  <c r="AK3097" i="2"/>
  <c r="AU3097" i="2" s="1"/>
  <c r="AJ3097" i="2"/>
  <c r="AF3097" i="2"/>
  <c r="AE3097" i="2"/>
  <c r="Z3097" i="2"/>
  <c r="W3097" i="2"/>
  <c r="AK3096" i="2"/>
  <c r="AJ3096" i="2"/>
  <c r="AF3096" i="2"/>
  <c r="AE3096" i="2"/>
  <c r="Z3096" i="2"/>
  <c r="W3096" i="2"/>
  <c r="AK3095" i="2"/>
  <c r="AJ3095" i="2"/>
  <c r="AF3095" i="2"/>
  <c r="AE3095" i="2"/>
  <c r="Z3095" i="2"/>
  <c r="W3095" i="2"/>
  <c r="AH3094" i="2"/>
  <c r="AG3094" i="2"/>
  <c r="AF3094" i="2"/>
  <c r="AE3094" i="2"/>
  <c r="Z3094" i="2"/>
  <c r="X3094" i="2"/>
  <c r="W3094" i="2"/>
  <c r="AT3093" i="2"/>
  <c r="AS3093" i="2"/>
  <c r="AK3093" i="2"/>
  <c r="AJ3093" i="2"/>
  <c r="AF3093" i="2"/>
  <c r="AE3093" i="2"/>
  <c r="Z3093" i="2"/>
  <c r="W3093" i="2"/>
  <c r="AH3092" i="2"/>
  <c r="AG3092" i="2"/>
  <c r="AF3092" i="2"/>
  <c r="AE3092" i="2"/>
  <c r="Z3092" i="2"/>
  <c r="X3092" i="2"/>
  <c r="W3092" i="2"/>
  <c r="AT3091" i="2"/>
  <c r="AS3091" i="2"/>
  <c r="AK3091" i="2"/>
  <c r="AJ3091" i="2"/>
  <c r="AF3091" i="2"/>
  <c r="AE3091" i="2"/>
  <c r="Z3091" i="2"/>
  <c r="W3091" i="2"/>
  <c r="AH3090" i="2"/>
  <c r="AG3090" i="2"/>
  <c r="AF3090" i="2"/>
  <c r="AE3090" i="2"/>
  <c r="Z3090" i="2"/>
  <c r="X3090" i="2"/>
  <c r="W3090" i="2"/>
  <c r="AH3089" i="2"/>
  <c r="AG3089" i="2"/>
  <c r="AF3089" i="2"/>
  <c r="AE3089" i="2"/>
  <c r="Z3089" i="2"/>
  <c r="X3089" i="2"/>
  <c r="W3089" i="2"/>
  <c r="AS3088" i="2"/>
  <c r="AK3088" i="2"/>
  <c r="AJ3088" i="2"/>
  <c r="AF3088" i="2"/>
  <c r="AE3088" i="2"/>
  <c r="Z3088" i="2"/>
  <c r="W3088" i="2"/>
  <c r="AH3087" i="2"/>
  <c r="AG3087" i="2"/>
  <c r="AF3087" i="2"/>
  <c r="AE3087" i="2"/>
  <c r="Z3087" i="2"/>
  <c r="X3087" i="2"/>
  <c r="W3087" i="2"/>
  <c r="AH3086" i="2"/>
  <c r="AG3086" i="2"/>
  <c r="AF3086" i="2"/>
  <c r="AE3086" i="2"/>
  <c r="Z3086" i="2"/>
  <c r="X3086" i="2"/>
  <c r="W3086" i="2"/>
  <c r="AT3085" i="2"/>
  <c r="AS3085" i="2"/>
  <c r="AK3085" i="2"/>
  <c r="AJ3085" i="2"/>
  <c r="AF3085" i="2"/>
  <c r="AE3085" i="2"/>
  <c r="Z3085" i="2"/>
  <c r="W3085" i="2"/>
  <c r="AS3084" i="2"/>
  <c r="AK3084" i="2"/>
  <c r="AJ3084" i="2"/>
  <c r="AF3084" i="2"/>
  <c r="AE3084" i="2"/>
  <c r="Z3084" i="2"/>
  <c r="W3084" i="2"/>
  <c r="AT3083" i="2"/>
  <c r="AS3083" i="2"/>
  <c r="AK3083" i="2"/>
  <c r="AJ3083" i="2"/>
  <c r="AF3083" i="2"/>
  <c r="AE3083" i="2"/>
  <c r="Z3083" i="2"/>
  <c r="W3083" i="2"/>
  <c r="AH3082" i="2"/>
  <c r="AG3082" i="2"/>
  <c r="AF3082" i="2"/>
  <c r="AE3082" i="2"/>
  <c r="Z3082" i="2"/>
  <c r="X3082" i="2"/>
  <c r="W3082" i="2"/>
  <c r="AG3081" i="2"/>
  <c r="AF3081" i="2"/>
  <c r="AD3081" i="2"/>
  <c r="Z3081" i="2"/>
  <c r="X3081" i="2"/>
  <c r="W3081" i="2"/>
  <c r="AT3080" i="2"/>
  <c r="AS3080" i="2"/>
  <c r="AK3080" i="2"/>
  <c r="AU3080" i="2" s="1"/>
  <c r="AJ3080" i="2"/>
  <c r="AF3080" i="2"/>
  <c r="AE3080" i="2"/>
  <c r="Z3080" i="2"/>
  <c r="W3080" i="2"/>
  <c r="AS3079" i="2"/>
  <c r="AK3079" i="2"/>
  <c r="AJ3079" i="2"/>
  <c r="AF3079" i="2"/>
  <c r="AE3079" i="2"/>
  <c r="Z3079" i="2"/>
  <c r="W3079" i="2"/>
  <c r="AT3078" i="2"/>
  <c r="AS3078" i="2"/>
  <c r="AK3078" i="2"/>
  <c r="AU3078" i="2" s="1"/>
  <c r="AJ3078" i="2"/>
  <c r="AF3078" i="2"/>
  <c r="AE3078" i="2"/>
  <c r="Z3078" i="2"/>
  <c r="W3078" i="2"/>
  <c r="AH3077" i="2"/>
  <c r="AG3077" i="2"/>
  <c r="AF3077" i="2"/>
  <c r="AE3077" i="2"/>
  <c r="Z3077" i="2"/>
  <c r="X3077" i="2"/>
  <c r="W3077" i="2"/>
  <c r="AT3076" i="2"/>
  <c r="AS3076" i="2"/>
  <c r="AK3076" i="2"/>
  <c r="AJ3076" i="2"/>
  <c r="AF3076" i="2"/>
  <c r="AE3076" i="2"/>
  <c r="Z3076" i="2"/>
  <c r="W3076" i="2"/>
  <c r="AS3075" i="2"/>
  <c r="AK3075" i="2"/>
  <c r="AJ3075" i="2"/>
  <c r="AF3075" i="2"/>
  <c r="AE3075" i="2"/>
  <c r="Z3075" i="2"/>
  <c r="W3075" i="2"/>
  <c r="AT3074" i="2"/>
  <c r="AS3074" i="2"/>
  <c r="AK3074" i="2"/>
  <c r="AJ3074" i="2"/>
  <c r="AF3074" i="2"/>
  <c r="AE3074" i="2"/>
  <c r="Z3074" i="2"/>
  <c r="W3074" i="2"/>
  <c r="AH3073" i="2"/>
  <c r="AG3073" i="2"/>
  <c r="AF3073" i="2"/>
  <c r="AE3073" i="2"/>
  <c r="Z3073" i="2"/>
  <c r="X3073" i="2"/>
  <c r="W3073" i="2"/>
  <c r="AH3072" i="2"/>
  <c r="AG3072" i="2"/>
  <c r="AF3072" i="2"/>
  <c r="AE3072" i="2"/>
  <c r="Z3072" i="2"/>
  <c r="X3072" i="2"/>
  <c r="W3072" i="2"/>
  <c r="AS3071" i="2"/>
  <c r="AK3071" i="2"/>
  <c r="AJ3071" i="2"/>
  <c r="AF3071" i="2"/>
  <c r="AE3071" i="2"/>
  <c r="Z3071" i="2"/>
  <c r="W3071" i="2"/>
  <c r="AH3070" i="2"/>
  <c r="AG3070" i="2"/>
  <c r="AF3070" i="2"/>
  <c r="AE3070" i="2"/>
  <c r="Z3070" i="2"/>
  <c r="X3070" i="2"/>
  <c r="W3070" i="2"/>
  <c r="AH3069" i="2"/>
  <c r="AG3069" i="2"/>
  <c r="AF3069" i="2"/>
  <c r="AE3069" i="2"/>
  <c r="Z3069" i="2"/>
  <c r="X3069" i="2"/>
  <c r="W3069" i="2"/>
  <c r="AT3068" i="2"/>
  <c r="AS3068" i="2"/>
  <c r="AK3068" i="2"/>
  <c r="AJ3068" i="2"/>
  <c r="AF3068" i="2"/>
  <c r="AE3068" i="2"/>
  <c r="Z3068" i="2"/>
  <c r="W3068" i="2"/>
  <c r="AU3067" i="2"/>
  <c r="AS3067" i="2"/>
  <c r="AK3067" i="2"/>
  <c r="AJ3067" i="2"/>
  <c r="AF3067" i="2"/>
  <c r="AD3067" i="2"/>
  <c r="AT3067" i="2" s="1"/>
  <c r="Z3067" i="2"/>
  <c r="W3067" i="2"/>
  <c r="AT3066" i="2"/>
  <c r="AS3066" i="2"/>
  <c r="AK3066" i="2"/>
  <c r="AJ3066" i="2"/>
  <c r="AF3066" i="2"/>
  <c r="AD3066" i="2"/>
  <c r="Z3066" i="2"/>
  <c r="W3066" i="2"/>
  <c r="AH3065" i="2"/>
  <c r="AG3065" i="2"/>
  <c r="AF3065" i="2"/>
  <c r="AE3065" i="2"/>
  <c r="Z3065" i="2"/>
  <c r="X3065" i="2"/>
  <c r="W3065" i="2"/>
  <c r="AT3064" i="2"/>
  <c r="AS3064" i="2"/>
  <c r="AK3064" i="2"/>
  <c r="AJ3064" i="2"/>
  <c r="AF3064" i="2"/>
  <c r="AE3064" i="2"/>
  <c r="Z3064" i="2"/>
  <c r="W3064" i="2"/>
  <c r="AS3063" i="2"/>
  <c r="AK3063" i="2"/>
  <c r="AJ3063" i="2"/>
  <c r="AF3063" i="2"/>
  <c r="AD3063" i="2"/>
  <c r="AT3063" i="2" s="1"/>
  <c r="AU3063" i="2" s="1"/>
  <c r="Z3063" i="2"/>
  <c r="W3063" i="2"/>
  <c r="AT3062" i="2"/>
  <c r="AS3062" i="2"/>
  <c r="AK3062" i="2"/>
  <c r="AJ3062" i="2"/>
  <c r="AF3062" i="2"/>
  <c r="AE3062" i="2"/>
  <c r="Z3062" i="2"/>
  <c r="W3062" i="2"/>
  <c r="AS3061" i="2"/>
  <c r="AK3061" i="2"/>
  <c r="AJ3061" i="2"/>
  <c r="AF3061" i="2"/>
  <c r="AE3061" i="2"/>
  <c r="Z3061" i="2"/>
  <c r="W3061" i="2"/>
  <c r="AH3060" i="2"/>
  <c r="AG3060" i="2"/>
  <c r="AF3060" i="2"/>
  <c r="AE3060" i="2"/>
  <c r="Z3060" i="2"/>
  <c r="X3060" i="2"/>
  <c r="W3060" i="2"/>
  <c r="AS3059" i="2"/>
  <c r="AK3059" i="2"/>
  <c r="AJ3059" i="2"/>
  <c r="AF3059" i="2"/>
  <c r="AD3059" i="2"/>
  <c r="AT3059" i="2" s="1"/>
  <c r="AU3059" i="2" s="1"/>
  <c r="Z3059" i="2"/>
  <c r="W3059" i="2"/>
  <c r="V3059" i="2"/>
  <c r="AS3058" i="2"/>
  <c r="AK3058" i="2"/>
  <c r="AJ3058" i="2"/>
  <c r="AF3058" i="2"/>
  <c r="AE3058" i="2"/>
  <c r="Z3058" i="2"/>
  <c r="W3058" i="2"/>
  <c r="AT3057" i="2"/>
  <c r="AS3057" i="2"/>
  <c r="AK3057" i="2"/>
  <c r="AU3057" i="2" s="1"/>
  <c r="AJ3057" i="2"/>
  <c r="AF3057" i="2"/>
  <c r="AE3057" i="2"/>
  <c r="Z3057" i="2"/>
  <c r="W3057" i="2"/>
  <c r="AS3056" i="2"/>
  <c r="AH3056" i="2"/>
  <c r="AG3056" i="2"/>
  <c r="AF3056" i="2"/>
  <c r="AE3056" i="2"/>
  <c r="Z3056" i="2"/>
  <c r="X3056" i="2"/>
  <c r="W3056" i="2"/>
  <c r="AS3055" i="2"/>
  <c r="AK3055" i="2"/>
  <c r="AJ3055" i="2"/>
  <c r="AF3055" i="2"/>
  <c r="AE3055" i="2"/>
  <c r="Z3055" i="2"/>
  <c r="W3055" i="2"/>
  <c r="AH3054" i="2"/>
  <c r="AG3054" i="2"/>
  <c r="AF3054" i="2"/>
  <c r="AE3054" i="2"/>
  <c r="Z3054" i="2"/>
  <c r="X3054" i="2"/>
  <c r="W3054" i="2"/>
  <c r="AG3053" i="2"/>
  <c r="AF3053" i="2"/>
  <c r="AE3053" i="2"/>
  <c r="Z3053" i="2"/>
  <c r="X3053" i="2"/>
  <c r="W3053" i="2"/>
  <c r="AS3052" i="2"/>
  <c r="AK3052" i="2"/>
  <c r="AJ3052" i="2"/>
  <c r="AF3052" i="2"/>
  <c r="AE3052" i="2"/>
  <c r="Z3052" i="2"/>
  <c r="W3052" i="2"/>
  <c r="AH3051" i="2"/>
  <c r="AG3051" i="2"/>
  <c r="AF3051" i="2"/>
  <c r="AE3051" i="2"/>
  <c r="Z3051" i="2"/>
  <c r="X3051" i="2"/>
  <c r="W3051" i="2"/>
  <c r="AH3050" i="2"/>
  <c r="AG3050" i="2"/>
  <c r="AF3050" i="2"/>
  <c r="AE3050" i="2"/>
  <c r="Z3050" i="2"/>
  <c r="X3050" i="2"/>
  <c r="W3050" i="2"/>
  <c r="AT3049" i="2"/>
  <c r="AS3049" i="2"/>
  <c r="AK3049" i="2"/>
  <c r="AU3049" i="2" s="1"/>
  <c r="AJ3049" i="2"/>
  <c r="AF3049" i="2"/>
  <c r="AD3049" i="2"/>
  <c r="Z3049" i="2"/>
  <c r="W3049" i="2"/>
  <c r="AS3048" i="2"/>
  <c r="AK3048" i="2"/>
  <c r="AJ3048" i="2"/>
  <c r="AF3048" i="2"/>
  <c r="AE3048" i="2"/>
  <c r="Z3048" i="2"/>
  <c r="W3048" i="2"/>
  <c r="AT3047" i="2"/>
  <c r="AS3047" i="2"/>
  <c r="AK3047" i="2"/>
  <c r="AU3047" i="2" s="1"/>
  <c r="AJ3047" i="2"/>
  <c r="AF3047" i="2"/>
  <c r="AD3047" i="2"/>
  <c r="Z3047" i="2"/>
  <c r="W3047" i="2"/>
  <c r="AK3046" i="2"/>
  <c r="AJ3046" i="2"/>
  <c r="AF3046" i="2"/>
  <c r="AE3046" i="2"/>
  <c r="Z3046" i="2"/>
  <c r="W3046" i="2"/>
  <c r="AH3045" i="2"/>
  <c r="AG3045" i="2"/>
  <c r="AF3045" i="2"/>
  <c r="AE3045" i="2"/>
  <c r="Z3045" i="2"/>
  <c r="X3045" i="2"/>
  <c r="W3045" i="2"/>
  <c r="AT3044" i="2"/>
  <c r="AS3044" i="2"/>
  <c r="AK3044" i="2"/>
  <c r="AJ3044" i="2"/>
  <c r="AF3044" i="2"/>
  <c r="AE3044" i="2"/>
  <c r="Z3044" i="2"/>
  <c r="W3044" i="2"/>
  <c r="AS3043" i="2"/>
  <c r="AK3043" i="2"/>
  <c r="AJ3043" i="2"/>
  <c r="AF3043" i="2"/>
  <c r="AD3043" i="2"/>
  <c r="AT3043" i="2" s="1"/>
  <c r="AU3043" i="2" s="1"/>
  <c r="Z3043" i="2"/>
  <c r="W3043" i="2"/>
  <c r="AT3042" i="2"/>
  <c r="AS3042" i="2"/>
  <c r="AK3042" i="2"/>
  <c r="AJ3042" i="2"/>
  <c r="AF3042" i="2"/>
  <c r="AE3042" i="2"/>
  <c r="Z3042" i="2"/>
  <c r="W3042" i="2"/>
  <c r="AS3041" i="2"/>
  <c r="AK3041" i="2"/>
  <c r="AJ3041" i="2"/>
  <c r="AF3041" i="2"/>
  <c r="AE3041" i="2"/>
  <c r="Z3041" i="2"/>
  <c r="W3041" i="2"/>
  <c r="AH3040" i="2"/>
  <c r="AG3040" i="2"/>
  <c r="AF3040" i="2"/>
  <c r="AE3040" i="2"/>
  <c r="Z3040" i="2"/>
  <c r="X3040" i="2"/>
  <c r="W3040" i="2"/>
  <c r="AH3039" i="2"/>
  <c r="AG3039" i="2"/>
  <c r="AF3039" i="2"/>
  <c r="AE3039" i="2"/>
  <c r="Z3039" i="2"/>
  <c r="X3039" i="2"/>
  <c r="W3039" i="2"/>
  <c r="AT3038" i="2"/>
  <c r="AS3038" i="2"/>
  <c r="AK3038" i="2"/>
  <c r="AU3038" i="2" s="1"/>
  <c r="AJ3038" i="2"/>
  <c r="AF3038" i="2"/>
  <c r="AE3038" i="2"/>
  <c r="Z3038" i="2"/>
  <c r="W3038" i="2"/>
  <c r="AH3037" i="2"/>
  <c r="AG3037" i="2"/>
  <c r="AF3037" i="2"/>
  <c r="AE3037" i="2"/>
  <c r="Z3037" i="2"/>
  <c r="X3037" i="2"/>
  <c r="W3037" i="2"/>
  <c r="AT3036" i="2"/>
  <c r="AS3036" i="2"/>
  <c r="AK3036" i="2"/>
  <c r="AJ3036" i="2"/>
  <c r="AF3036" i="2"/>
  <c r="AE3036" i="2"/>
  <c r="Z3036" i="2"/>
  <c r="W3036" i="2"/>
  <c r="AS3035" i="2"/>
  <c r="AK3035" i="2"/>
  <c r="AJ3035" i="2"/>
  <c r="AF3035" i="2"/>
  <c r="AE3035" i="2"/>
  <c r="Z3035" i="2"/>
  <c r="W3035" i="2"/>
  <c r="AG3034" i="2"/>
  <c r="AF3034" i="2"/>
  <c r="AE3034" i="2"/>
  <c r="Z3034" i="2"/>
  <c r="X3034" i="2"/>
  <c r="W3034" i="2"/>
  <c r="AH3033" i="2"/>
  <c r="AG3033" i="2"/>
  <c r="AF3033" i="2"/>
  <c r="AE3033" i="2"/>
  <c r="Z3033" i="2"/>
  <c r="X3033" i="2"/>
  <c r="W3033" i="2"/>
  <c r="AH3032" i="2"/>
  <c r="AG3032" i="2"/>
  <c r="AF3032" i="2"/>
  <c r="AE3032" i="2"/>
  <c r="Z3032" i="2"/>
  <c r="X3032" i="2"/>
  <c r="W3032" i="2"/>
  <c r="AH3031" i="2"/>
  <c r="AG3031" i="2"/>
  <c r="AF3031" i="2"/>
  <c r="AE3031" i="2"/>
  <c r="Z3031" i="2"/>
  <c r="X3031" i="2"/>
  <c r="W3031" i="2"/>
  <c r="AS3030" i="2"/>
  <c r="AK3030" i="2"/>
  <c r="AJ3030" i="2"/>
  <c r="AF3030" i="2"/>
  <c r="AE3030" i="2"/>
  <c r="Z3030" i="2"/>
  <c r="W3030" i="2"/>
  <c r="AT3029" i="2"/>
  <c r="AS3029" i="2"/>
  <c r="AK3029" i="2"/>
  <c r="AJ3029" i="2"/>
  <c r="AF3029" i="2"/>
  <c r="AE3029" i="2"/>
  <c r="Z3029" i="2"/>
  <c r="W3029" i="2"/>
  <c r="AS3028" i="2"/>
  <c r="AK3028" i="2"/>
  <c r="AJ3028" i="2"/>
  <c r="AF3028" i="2"/>
  <c r="AD3028" i="2"/>
  <c r="AT3028" i="2" s="1"/>
  <c r="AU3028" i="2" s="1"/>
  <c r="Z3028" i="2"/>
  <c r="W3028" i="2"/>
  <c r="V3028" i="2"/>
  <c r="AU3027" i="2"/>
  <c r="AS3027" i="2"/>
  <c r="AK3027" i="2"/>
  <c r="AJ3027" i="2"/>
  <c r="AF3027" i="2"/>
  <c r="AD3027" i="2"/>
  <c r="AT3027" i="2" s="1"/>
  <c r="Z3027" i="2"/>
  <c r="W3027" i="2"/>
  <c r="V3027" i="2"/>
  <c r="AH3026" i="2"/>
  <c r="AG3026" i="2"/>
  <c r="AF3026" i="2"/>
  <c r="AE3026" i="2"/>
  <c r="Z3026" i="2"/>
  <c r="X3026" i="2"/>
  <c r="W3026" i="2"/>
  <c r="AT3025" i="2"/>
  <c r="AS3025" i="2"/>
  <c r="AK3025" i="2"/>
  <c r="AJ3025" i="2"/>
  <c r="AF3025" i="2"/>
  <c r="AE3025" i="2"/>
  <c r="Z3025" i="2"/>
  <c r="W3025" i="2"/>
  <c r="AS3024" i="2"/>
  <c r="AK3024" i="2"/>
  <c r="AJ3024" i="2"/>
  <c r="AF3024" i="2"/>
  <c r="AE3024" i="2"/>
  <c r="Z3024" i="2"/>
  <c r="W3024" i="2"/>
  <c r="AT3023" i="2"/>
  <c r="AS3023" i="2"/>
  <c r="AK3023" i="2"/>
  <c r="AJ3023" i="2"/>
  <c r="AF3023" i="2"/>
  <c r="AE3023" i="2"/>
  <c r="Z3023" i="2"/>
  <c r="W3023" i="2"/>
  <c r="AH3022" i="2"/>
  <c r="AG3022" i="2"/>
  <c r="AF3022" i="2"/>
  <c r="AE3022" i="2"/>
  <c r="Z3022" i="2"/>
  <c r="X3022" i="2"/>
  <c r="W3022" i="2"/>
  <c r="AH3021" i="2"/>
  <c r="AG3021" i="2"/>
  <c r="AF3021" i="2"/>
  <c r="AE3021" i="2"/>
  <c r="Z3021" i="2"/>
  <c r="X3021" i="2"/>
  <c r="W3021" i="2"/>
  <c r="AS3020" i="2"/>
  <c r="AK3020" i="2"/>
  <c r="AJ3020" i="2"/>
  <c r="AF3020" i="2"/>
  <c r="AD3020" i="2"/>
  <c r="AT3020" i="2" s="1"/>
  <c r="AU3020" i="2" s="1"/>
  <c r="Z3020" i="2"/>
  <c r="W3020" i="2"/>
  <c r="AT3019" i="2"/>
  <c r="AS3019" i="2"/>
  <c r="AK3019" i="2"/>
  <c r="AU3019" i="2" s="1"/>
  <c r="AJ3019" i="2"/>
  <c r="AF3019" i="2"/>
  <c r="AE3019" i="2"/>
  <c r="Z3019" i="2"/>
  <c r="W3019" i="2"/>
  <c r="AK3018" i="2"/>
  <c r="AJ3018" i="2"/>
  <c r="AF3018" i="2"/>
  <c r="AE3018" i="2"/>
  <c r="Z3018" i="2"/>
  <c r="W3018" i="2"/>
  <c r="AH3017" i="2"/>
  <c r="AG3017" i="2"/>
  <c r="AF3017" i="2"/>
  <c r="AE3017" i="2"/>
  <c r="Z3017" i="2"/>
  <c r="X3017" i="2"/>
  <c r="W3017" i="2"/>
  <c r="AH3016" i="2"/>
  <c r="AG3016" i="2"/>
  <c r="AF3016" i="2"/>
  <c r="AE3016" i="2"/>
  <c r="Z3016" i="2"/>
  <c r="X3016" i="2"/>
  <c r="W3016" i="2"/>
  <c r="AS3015" i="2"/>
  <c r="AK3015" i="2"/>
  <c r="AJ3015" i="2"/>
  <c r="AF3015" i="2"/>
  <c r="AE3015" i="2"/>
  <c r="Z3015" i="2"/>
  <c r="W3015" i="2"/>
  <c r="AH3014" i="2"/>
  <c r="AG3014" i="2"/>
  <c r="AF3014" i="2"/>
  <c r="AE3014" i="2"/>
  <c r="Z3014" i="2"/>
  <c r="X3014" i="2"/>
  <c r="W3014" i="2"/>
  <c r="AS3013" i="2"/>
  <c r="AK3013" i="2"/>
  <c r="AJ3013" i="2"/>
  <c r="AF3013" i="2"/>
  <c r="AE3013" i="2"/>
  <c r="Z3013" i="2"/>
  <c r="W3013" i="2"/>
  <c r="AT3012" i="2"/>
  <c r="AS3012" i="2"/>
  <c r="AK3012" i="2"/>
  <c r="AU3012" i="2" s="1"/>
  <c r="AJ3012" i="2"/>
  <c r="AF3012" i="2"/>
  <c r="AE3012" i="2"/>
  <c r="Z3012" i="2"/>
  <c r="W3012" i="2"/>
  <c r="AS3011" i="2"/>
  <c r="AK3011" i="2"/>
  <c r="AJ3011" i="2"/>
  <c r="AF3011" i="2"/>
  <c r="AD3011" i="2"/>
  <c r="AT3011" i="2" s="1"/>
  <c r="AU3011" i="2" s="1"/>
  <c r="Z3011" i="2"/>
  <c r="W3011" i="2"/>
  <c r="AT3010" i="2"/>
  <c r="AS3010" i="2"/>
  <c r="AK3010" i="2"/>
  <c r="AU3010" i="2" s="1"/>
  <c r="AJ3010" i="2"/>
  <c r="AF3010" i="2"/>
  <c r="AD3010" i="2"/>
  <c r="Z3010" i="2"/>
  <c r="W3010" i="2"/>
  <c r="AH3009" i="2"/>
  <c r="AG3009" i="2"/>
  <c r="AF3009" i="2"/>
  <c r="AE3009" i="2"/>
  <c r="Z3009" i="2"/>
  <c r="X3009" i="2"/>
  <c r="W3009" i="2"/>
  <c r="AT3008" i="2"/>
  <c r="AS3008" i="2"/>
  <c r="AK3008" i="2"/>
  <c r="AU3008" i="2" s="1"/>
  <c r="AJ3008" i="2"/>
  <c r="AF3008" i="2"/>
  <c r="AE3008" i="2"/>
  <c r="Z3008" i="2"/>
  <c r="W3008" i="2"/>
  <c r="AS3007" i="2"/>
  <c r="AK3007" i="2"/>
  <c r="AJ3007" i="2"/>
  <c r="AF3007" i="2"/>
  <c r="AE3007" i="2"/>
  <c r="Z3007" i="2"/>
  <c r="W3007" i="2"/>
  <c r="AH3006" i="2"/>
  <c r="AG3006" i="2"/>
  <c r="AF3006" i="2"/>
  <c r="AE3006" i="2"/>
  <c r="Z3006" i="2"/>
  <c r="X3006" i="2"/>
  <c r="W3006" i="2"/>
  <c r="AH3005" i="2"/>
  <c r="AG3005" i="2"/>
  <c r="AF3005" i="2"/>
  <c r="AE3005" i="2"/>
  <c r="Z3005" i="2"/>
  <c r="X3005" i="2"/>
  <c r="W3005" i="2"/>
  <c r="Z3004" i="2"/>
  <c r="AS3003" i="2"/>
  <c r="AK3003" i="2"/>
  <c r="AJ3003" i="2"/>
  <c r="AF3003" i="2"/>
  <c r="AE3003" i="2"/>
  <c r="Z3003" i="2"/>
  <c r="W3003" i="2"/>
  <c r="AT3002" i="2"/>
  <c r="AS3002" i="2"/>
  <c r="AK3002" i="2"/>
  <c r="AJ3002" i="2"/>
  <c r="AF3002" i="2"/>
  <c r="AE3002" i="2"/>
  <c r="Z3002" i="2"/>
  <c r="W3002" i="2"/>
  <c r="AH3001" i="2"/>
  <c r="AG3001" i="2"/>
  <c r="AF3001" i="2"/>
  <c r="AE3001" i="2"/>
  <c r="Z3001" i="2"/>
  <c r="X3001" i="2"/>
  <c r="W3001" i="2"/>
  <c r="AT3000" i="2"/>
  <c r="AS3000" i="2"/>
  <c r="AK3000" i="2"/>
  <c r="AJ3000" i="2"/>
  <c r="AF3000" i="2"/>
  <c r="AD3000" i="2"/>
  <c r="Z3000" i="2"/>
  <c r="W3000" i="2"/>
  <c r="AH2999" i="2"/>
  <c r="AG2999" i="2"/>
  <c r="AF2999" i="2"/>
  <c r="AE2999" i="2"/>
  <c r="Z2999" i="2"/>
  <c r="X2999" i="2"/>
  <c r="W2999" i="2"/>
  <c r="AH2998" i="2"/>
  <c r="AG2998" i="2"/>
  <c r="AF2998" i="2"/>
  <c r="AE2998" i="2"/>
  <c r="Z2998" i="2"/>
  <c r="X2998" i="2"/>
  <c r="W2998" i="2"/>
  <c r="AH2997" i="2"/>
  <c r="AG2997" i="2"/>
  <c r="AF2997" i="2"/>
  <c r="AE2997" i="2"/>
  <c r="Z2997" i="2"/>
  <c r="X2997" i="2"/>
  <c r="W2997" i="2"/>
  <c r="AH2996" i="2"/>
  <c r="AG2996" i="2"/>
  <c r="AF2996" i="2"/>
  <c r="AE2996" i="2"/>
  <c r="Z2996" i="2"/>
  <c r="X2996" i="2"/>
  <c r="W2996" i="2"/>
  <c r="AH2995" i="2"/>
  <c r="AG2995" i="2"/>
  <c r="AF2995" i="2"/>
  <c r="AE2995" i="2"/>
  <c r="Z2995" i="2"/>
  <c r="X2995" i="2"/>
  <c r="W2995" i="2"/>
  <c r="AK2994" i="2"/>
  <c r="AJ2994" i="2"/>
  <c r="AF2994" i="2"/>
  <c r="AD2994" i="2"/>
  <c r="Z2994" i="2"/>
  <c r="W2994" i="2"/>
  <c r="AK2993" i="2"/>
  <c r="AJ2993" i="2"/>
  <c r="AF2993" i="2"/>
  <c r="AD2993" i="2"/>
  <c r="Z2993" i="2"/>
  <c r="W2993" i="2"/>
  <c r="AH2992" i="2"/>
  <c r="AG2992" i="2"/>
  <c r="AF2992" i="2"/>
  <c r="AE2992" i="2"/>
  <c r="Z2992" i="2"/>
  <c r="X2992" i="2"/>
  <c r="W2992" i="2"/>
  <c r="AS2991" i="2"/>
  <c r="AK2991" i="2"/>
  <c r="AJ2991" i="2"/>
  <c r="AF2991" i="2"/>
  <c r="AE2991" i="2"/>
  <c r="Z2991" i="2"/>
  <c r="W2991" i="2"/>
  <c r="AT2990" i="2"/>
  <c r="AS2990" i="2"/>
  <c r="AK2990" i="2"/>
  <c r="AU2990" i="2" s="1"/>
  <c r="AJ2990" i="2"/>
  <c r="AF2990" i="2"/>
  <c r="AE2990" i="2"/>
  <c r="Z2990" i="2"/>
  <c r="W2990" i="2"/>
  <c r="AS2989" i="2"/>
  <c r="AK2989" i="2"/>
  <c r="AJ2989" i="2"/>
  <c r="AF2989" i="2"/>
  <c r="AE2989" i="2"/>
  <c r="Z2989" i="2"/>
  <c r="W2989" i="2"/>
  <c r="AT2988" i="2"/>
  <c r="AS2988" i="2"/>
  <c r="AK2988" i="2"/>
  <c r="AU2988" i="2" s="1"/>
  <c r="AJ2988" i="2"/>
  <c r="AF2988" i="2"/>
  <c r="AE2988" i="2"/>
  <c r="Z2988" i="2"/>
  <c r="W2988" i="2"/>
  <c r="AH2987" i="2"/>
  <c r="AG2987" i="2"/>
  <c r="AF2987" i="2"/>
  <c r="AE2987" i="2"/>
  <c r="Z2987" i="2"/>
  <c r="X2987" i="2"/>
  <c r="W2987" i="2"/>
  <c r="AH2986" i="2"/>
  <c r="AG2986" i="2"/>
  <c r="AF2986" i="2"/>
  <c r="AE2986" i="2"/>
  <c r="Z2986" i="2"/>
  <c r="X2986" i="2"/>
  <c r="W2986" i="2"/>
  <c r="AU2985" i="2"/>
  <c r="AS2985" i="2"/>
  <c r="AK2985" i="2"/>
  <c r="AJ2985" i="2"/>
  <c r="AF2985" i="2"/>
  <c r="AD2985" i="2"/>
  <c r="AT2985" i="2" s="1"/>
  <c r="Z2985" i="2"/>
  <c r="W2985" i="2"/>
  <c r="AT2984" i="2"/>
  <c r="AS2984" i="2"/>
  <c r="AK2984" i="2"/>
  <c r="AJ2984" i="2"/>
  <c r="AF2984" i="2"/>
  <c r="AD2984" i="2"/>
  <c r="Z2984" i="2"/>
  <c r="W2984" i="2"/>
  <c r="AS2983" i="2"/>
  <c r="AK2983" i="2"/>
  <c r="AJ2983" i="2"/>
  <c r="AF2983" i="2"/>
  <c r="AE2983" i="2"/>
  <c r="Z2983" i="2"/>
  <c r="W2983" i="2"/>
  <c r="AT2982" i="2"/>
  <c r="AS2982" i="2"/>
  <c r="AK2982" i="2"/>
  <c r="AJ2982" i="2"/>
  <c r="AF2982" i="2"/>
  <c r="AD2982" i="2"/>
  <c r="Z2982" i="2"/>
  <c r="V2982" i="2"/>
  <c r="W2982" i="2" s="1"/>
  <c r="AH2981" i="2"/>
  <c r="AG2981" i="2"/>
  <c r="AF2981" i="2"/>
  <c r="AE2981" i="2"/>
  <c r="Z2981" i="2"/>
  <c r="X2981" i="2"/>
  <c r="W2981" i="2"/>
  <c r="AH2980" i="2"/>
  <c r="AG2980" i="2"/>
  <c r="AF2980" i="2"/>
  <c r="AE2980" i="2"/>
  <c r="Z2980" i="2"/>
  <c r="X2980" i="2"/>
  <c r="W2980" i="2"/>
  <c r="AT2979" i="2"/>
  <c r="AS2979" i="2"/>
  <c r="AK2979" i="2"/>
  <c r="AU2979" i="2" s="1"/>
  <c r="AJ2979" i="2"/>
  <c r="AF2979" i="2"/>
  <c r="AE2979" i="2"/>
  <c r="Z2979" i="2"/>
  <c r="W2979" i="2"/>
  <c r="Z2978" i="2"/>
  <c r="W2978" i="2"/>
  <c r="AH2977" i="2"/>
  <c r="AG2977" i="2"/>
  <c r="AF2977" i="2"/>
  <c r="AE2977" i="2"/>
  <c r="Z2977" i="2"/>
  <c r="X2977" i="2"/>
  <c r="W2977" i="2"/>
  <c r="AH2976" i="2"/>
  <c r="AG2976" i="2"/>
  <c r="AF2976" i="2"/>
  <c r="AE2976" i="2"/>
  <c r="Z2976" i="2"/>
  <c r="X2976" i="2"/>
  <c r="W2976" i="2"/>
  <c r="AH2975" i="2"/>
  <c r="AG2975" i="2"/>
  <c r="AF2975" i="2"/>
  <c r="AE2975" i="2"/>
  <c r="Z2975" i="2"/>
  <c r="X2975" i="2"/>
  <c r="W2975" i="2"/>
  <c r="AT2974" i="2"/>
  <c r="AS2974" i="2"/>
  <c r="AK2974" i="2"/>
  <c r="AJ2974" i="2"/>
  <c r="AF2974" i="2"/>
  <c r="AE2974" i="2"/>
  <c r="Z2974" i="2"/>
  <c r="W2974" i="2"/>
  <c r="AH2973" i="2"/>
  <c r="AG2973" i="2"/>
  <c r="AF2973" i="2"/>
  <c r="AE2973" i="2"/>
  <c r="Z2973" i="2"/>
  <c r="X2973" i="2"/>
  <c r="W2973" i="2"/>
  <c r="AT2972" i="2"/>
  <c r="AS2972" i="2"/>
  <c r="AK2972" i="2"/>
  <c r="AJ2972" i="2"/>
  <c r="AF2972" i="2"/>
  <c r="AD2972" i="2"/>
  <c r="Z2972" i="2"/>
  <c r="W2972" i="2"/>
  <c r="AS2971" i="2"/>
  <c r="AK2971" i="2"/>
  <c r="AJ2971" i="2"/>
  <c r="AF2971" i="2"/>
  <c r="AE2971" i="2"/>
  <c r="Z2971" i="2"/>
  <c r="W2971" i="2"/>
  <c r="AT2970" i="2"/>
  <c r="AS2970" i="2"/>
  <c r="AK2970" i="2"/>
  <c r="AJ2970" i="2"/>
  <c r="AF2970" i="2"/>
  <c r="AE2970" i="2"/>
  <c r="Z2970" i="2"/>
  <c r="W2970" i="2"/>
  <c r="AS2969" i="2"/>
  <c r="AK2969" i="2"/>
  <c r="AJ2969" i="2"/>
  <c r="AF2969" i="2"/>
  <c r="AE2969" i="2"/>
  <c r="Z2969" i="2"/>
  <c r="W2969" i="2"/>
  <c r="AT2968" i="2"/>
  <c r="AS2968" i="2"/>
  <c r="AK2968" i="2"/>
  <c r="AJ2968" i="2"/>
  <c r="AF2968" i="2"/>
  <c r="AE2968" i="2"/>
  <c r="Z2968" i="2"/>
  <c r="W2968" i="2"/>
  <c r="AK2967" i="2"/>
  <c r="AJ2967" i="2"/>
  <c r="AF2967" i="2"/>
  <c r="AE2967" i="2"/>
  <c r="Z2967" i="2"/>
  <c r="W2967" i="2"/>
  <c r="AH2966" i="2"/>
  <c r="AG2966" i="2"/>
  <c r="AF2966" i="2"/>
  <c r="AE2966" i="2"/>
  <c r="Z2966" i="2"/>
  <c r="X2966" i="2"/>
  <c r="W2966" i="2"/>
  <c r="AT2965" i="2"/>
  <c r="AS2965" i="2"/>
  <c r="AK2965" i="2"/>
  <c r="AJ2965" i="2"/>
  <c r="AF2965" i="2"/>
  <c r="AD2965" i="2"/>
  <c r="Z2965" i="2"/>
  <c r="W2965" i="2"/>
  <c r="AU2964" i="2"/>
  <c r="AS2964" i="2"/>
  <c r="AK2964" i="2"/>
  <c r="AJ2964" i="2"/>
  <c r="AF2964" i="2"/>
  <c r="AD2964" i="2"/>
  <c r="AT2964" i="2" s="1"/>
  <c r="Z2964" i="2"/>
  <c r="W2964" i="2"/>
  <c r="AT2963" i="2"/>
  <c r="AS2963" i="2"/>
  <c r="AK2963" i="2"/>
  <c r="AJ2963" i="2"/>
  <c r="AF2963" i="2"/>
  <c r="AE2963" i="2"/>
  <c r="Z2963" i="2"/>
  <c r="W2963" i="2"/>
  <c r="AH2962" i="2"/>
  <c r="AG2962" i="2"/>
  <c r="AF2962" i="2"/>
  <c r="AE2962" i="2"/>
  <c r="Z2962" i="2"/>
  <c r="X2962" i="2"/>
  <c r="W2962" i="2"/>
  <c r="AT2961" i="2"/>
  <c r="AS2961" i="2"/>
  <c r="AK2961" i="2"/>
  <c r="AJ2961" i="2"/>
  <c r="AF2961" i="2"/>
  <c r="AE2961" i="2"/>
  <c r="Z2961" i="2"/>
  <c r="W2961" i="2"/>
  <c r="AS2960" i="2"/>
  <c r="AK2960" i="2"/>
  <c r="AJ2960" i="2"/>
  <c r="AF2960" i="2"/>
  <c r="AE2960" i="2"/>
  <c r="Z2960" i="2"/>
  <c r="W2960" i="2"/>
  <c r="AH2959" i="2"/>
  <c r="AG2959" i="2"/>
  <c r="AF2959" i="2"/>
  <c r="AE2959" i="2"/>
  <c r="Z2959" i="2"/>
  <c r="X2959" i="2"/>
  <c r="W2959" i="2"/>
  <c r="AH2958" i="2"/>
  <c r="AG2958" i="2"/>
  <c r="AF2958" i="2"/>
  <c r="AE2958" i="2"/>
  <c r="Z2958" i="2"/>
  <c r="X2958" i="2"/>
  <c r="W2958" i="2"/>
  <c r="AG2957" i="2"/>
  <c r="AF2957" i="2"/>
  <c r="AE2957" i="2"/>
  <c r="Z2957" i="2"/>
  <c r="X2957" i="2"/>
  <c r="W2957" i="2"/>
  <c r="AT2956" i="2"/>
  <c r="AS2956" i="2"/>
  <c r="AK2956" i="2"/>
  <c r="AJ2956" i="2"/>
  <c r="AF2956" i="2"/>
  <c r="AD2956" i="2"/>
  <c r="Z2956" i="2"/>
  <c r="W2956" i="2"/>
  <c r="AH2955" i="2"/>
  <c r="AG2955" i="2"/>
  <c r="AF2955" i="2"/>
  <c r="AE2955" i="2"/>
  <c r="Z2955" i="2"/>
  <c r="X2955" i="2"/>
  <c r="W2955" i="2"/>
  <c r="AH2954" i="2"/>
  <c r="AG2954" i="2"/>
  <c r="AF2954" i="2"/>
  <c r="AE2954" i="2"/>
  <c r="Z2954" i="2"/>
  <c r="X2954" i="2"/>
  <c r="W2954" i="2"/>
  <c r="AH2953" i="2"/>
  <c r="AG2953" i="2"/>
  <c r="AF2953" i="2"/>
  <c r="AE2953" i="2"/>
  <c r="Z2953" i="2"/>
  <c r="X2953" i="2"/>
  <c r="W2953" i="2"/>
  <c r="AH2952" i="2"/>
  <c r="AG2952" i="2"/>
  <c r="AF2952" i="2"/>
  <c r="AE2952" i="2"/>
  <c r="Z2952" i="2"/>
  <c r="X2952" i="2"/>
  <c r="W2952" i="2"/>
  <c r="AS2951" i="2"/>
  <c r="AK2951" i="2"/>
  <c r="AJ2951" i="2"/>
  <c r="AF2951" i="2"/>
  <c r="AE2951" i="2"/>
  <c r="Z2951" i="2"/>
  <c r="W2951" i="2"/>
  <c r="AH2950" i="2"/>
  <c r="AG2950" i="2"/>
  <c r="AF2950" i="2"/>
  <c r="AE2950" i="2"/>
  <c r="Z2950" i="2"/>
  <c r="X2950" i="2"/>
  <c r="W2950" i="2"/>
  <c r="AS2949" i="2"/>
  <c r="AK2949" i="2"/>
  <c r="AJ2949" i="2"/>
  <c r="AF2949" i="2"/>
  <c r="AE2949" i="2"/>
  <c r="Z2949" i="2"/>
  <c r="W2949" i="2"/>
  <c r="AT2948" i="2"/>
  <c r="AS2948" i="2"/>
  <c r="AK2948" i="2"/>
  <c r="AU2948" i="2" s="1"/>
  <c r="AJ2948" i="2"/>
  <c r="AF2948" i="2"/>
  <c r="AD2948" i="2"/>
  <c r="Z2948" i="2"/>
  <c r="W2948" i="2"/>
  <c r="AH2947" i="2"/>
  <c r="AG2947" i="2"/>
  <c r="AF2947" i="2"/>
  <c r="AE2947" i="2"/>
  <c r="Z2947" i="2"/>
  <c r="X2947" i="2"/>
  <c r="W2947" i="2"/>
  <c r="AH2946" i="2"/>
  <c r="AG2946" i="2"/>
  <c r="AF2946" i="2"/>
  <c r="AE2946" i="2"/>
  <c r="Z2946" i="2"/>
  <c r="X2946" i="2"/>
  <c r="W2946" i="2"/>
  <c r="AS2945" i="2"/>
  <c r="AK2945" i="2"/>
  <c r="AJ2945" i="2"/>
  <c r="AF2945" i="2"/>
  <c r="AE2945" i="2"/>
  <c r="Z2945" i="2"/>
  <c r="W2945" i="2"/>
  <c r="AH2944" i="2"/>
  <c r="AG2944" i="2"/>
  <c r="AF2944" i="2"/>
  <c r="AE2944" i="2"/>
  <c r="Z2944" i="2"/>
  <c r="X2944" i="2"/>
  <c r="W2944" i="2"/>
  <c r="AS2943" i="2"/>
  <c r="AK2943" i="2"/>
  <c r="AJ2943" i="2"/>
  <c r="AF2943" i="2"/>
  <c r="AD2943" i="2"/>
  <c r="AT2943" i="2" s="1"/>
  <c r="AU2943" i="2" s="1"/>
  <c r="Z2943" i="2"/>
  <c r="W2943" i="2"/>
  <c r="AT2942" i="2"/>
  <c r="AS2942" i="2"/>
  <c r="AK2942" i="2"/>
  <c r="AJ2942" i="2"/>
  <c r="AF2942" i="2"/>
  <c r="AE2942" i="2"/>
  <c r="Z2942" i="2"/>
  <c r="W2942" i="2"/>
  <c r="AS2941" i="2"/>
  <c r="AK2941" i="2"/>
  <c r="AJ2941" i="2"/>
  <c r="AF2941" i="2"/>
  <c r="AE2941" i="2"/>
  <c r="Z2941" i="2"/>
  <c r="W2941" i="2"/>
  <c r="AH2940" i="2"/>
  <c r="AG2940" i="2"/>
  <c r="AF2940" i="2"/>
  <c r="AE2940" i="2"/>
  <c r="Z2940" i="2"/>
  <c r="X2940" i="2"/>
  <c r="W2940" i="2"/>
  <c r="AS2939" i="2"/>
  <c r="AK2939" i="2"/>
  <c r="AJ2939" i="2"/>
  <c r="AF2939" i="2"/>
  <c r="AD2939" i="2"/>
  <c r="AT2939" i="2" s="1"/>
  <c r="AU2939" i="2" s="1"/>
  <c r="Z2939" i="2"/>
  <c r="W2939" i="2"/>
  <c r="AT2938" i="2"/>
  <c r="AS2938" i="2"/>
  <c r="AK2938" i="2"/>
  <c r="AU2938" i="2" s="1"/>
  <c r="AJ2938" i="2"/>
  <c r="AF2938" i="2"/>
  <c r="AE2938" i="2"/>
  <c r="Z2938" i="2"/>
  <c r="W2938" i="2"/>
  <c r="AH2937" i="2"/>
  <c r="AG2937" i="2"/>
  <c r="AF2937" i="2"/>
  <c r="AE2937" i="2"/>
  <c r="Z2937" i="2"/>
  <c r="X2937" i="2"/>
  <c r="W2937" i="2"/>
  <c r="AH2936" i="2"/>
  <c r="AG2936" i="2"/>
  <c r="AF2936" i="2"/>
  <c r="AE2936" i="2"/>
  <c r="Z2936" i="2"/>
  <c r="X2936" i="2"/>
  <c r="W2936" i="2"/>
  <c r="Z2935" i="2"/>
  <c r="V2935" i="2"/>
  <c r="W2935" i="2" s="1"/>
  <c r="AG2934" i="2"/>
  <c r="AF2934" i="2"/>
  <c r="AE2934" i="2"/>
  <c r="Z2934" i="2"/>
  <c r="X2934" i="2"/>
  <c r="W2934" i="2"/>
  <c r="AG2933" i="2"/>
  <c r="AF2933" i="2"/>
  <c r="AE2933" i="2"/>
  <c r="Z2933" i="2"/>
  <c r="X2933" i="2"/>
  <c r="W2933" i="2"/>
  <c r="AK2932" i="2"/>
  <c r="AJ2932" i="2"/>
  <c r="AF2932" i="2"/>
  <c r="AD2932" i="2"/>
  <c r="Z2932" i="2"/>
  <c r="W2932" i="2"/>
  <c r="AH2931" i="2"/>
  <c r="AG2931" i="2"/>
  <c r="AF2931" i="2"/>
  <c r="AD2931" i="2"/>
  <c r="Z2931" i="2"/>
  <c r="X2931" i="2"/>
  <c r="W2931" i="2"/>
  <c r="AH2930" i="2"/>
  <c r="AG2930" i="2"/>
  <c r="AF2930" i="2"/>
  <c r="AE2930" i="2"/>
  <c r="Z2930" i="2"/>
  <c r="X2930" i="2"/>
  <c r="W2930" i="2"/>
  <c r="AH2929" i="2"/>
  <c r="AG2929" i="2"/>
  <c r="AF2929" i="2"/>
  <c r="AE2929" i="2"/>
  <c r="Z2929" i="2"/>
  <c r="X2929" i="2"/>
  <c r="W2929" i="2"/>
  <c r="AH2928" i="2"/>
  <c r="AG2928" i="2"/>
  <c r="AF2928" i="2"/>
  <c r="AE2928" i="2"/>
  <c r="Z2928" i="2"/>
  <c r="X2928" i="2"/>
  <c r="W2928" i="2"/>
  <c r="AH2927" i="2"/>
  <c r="AG2927" i="2"/>
  <c r="AF2927" i="2"/>
  <c r="AE2927" i="2"/>
  <c r="Z2927" i="2"/>
  <c r="X2927" i="2"/>
  <c r="W2927" i="2"/>
  <c r="AG2926" i="2"/>
  <c r="AF2926" i="2"/>
  <c r="AE2926" i="2"/>
  <c r="Z2926" i="2"/>
  <c r="X2926" i="2"/>
  <c r="W2926" i="2"/>
  <c r="AG2925" i="2"/>
  <c r="AF2925" i="2"/>
  <c r="AE2925" i="2"/>
  <c r="Z2925" i="2"/>
  <c r="X2925" i="2"/>
  <c r="W2925" i="2"/>
  <c r="AH2924" i="2"/>
  <c r="AG2924" i="2"/>
  <c r="AF2924" i="2"/>
  <c r="AE2924" i="2"/>
  <c r="Z2924" i="2"/>
  <c r="X2924" i="2"/>
  <c r="W2924" i="2"/>
  <c r="AG2923" i="2"/>
  <c r="AF2923" i="2"/>
  <c r="AE2923" i="2"/>
  <c r="Z2923" i="2"/>
  <c r="X2923" i="2"/>
  <c r="W2923" i="2"/>
  <c r="AH2922" i="2"/>
  <c r="AG2922" i="2"/>
  <c r="AF2922" i="2"/>
  <c r="AE2922" i="2"/>
  <c r="Z2922" i="2"/>
  <c r="X2922" i="2"/>
  <c r="W2922" i="2"/>
  <c r="AH2921" i="2"/>
  <c r="AG2921" i="2"/>
  <c r="AF2921" i="2"/>
  <c r="AE2921" i="2"/>
  <c r="Z2921" i="2"/>
  <c r="X2921" i="2"/>
  <c r="W2921" i="2"/>
  <c r="AK2920" i="2"/>
  <c r="AJ2920" i="2"/>
  <c r="AF2920" i="2"/>
  <c r="AD2920" i="2"/>
  <c r="Z2920" i="2"/>
  <c r="W2920" i="2"/>
  <c r="AT2919" i="2"/>
  <c r="AS2919" i="2"/>
  <c r="AK2919" i="2"/>
  <c r="AJ2919" i="2"/>
  <c r="AF2919" i="2"/>
  <c r="AE2919" i="2"/>
  <c r="Z2919" i="2"/>
  <c r="W2919" i="2"/>
  <c r="AS2918" i="2"/>
  <c r="AK2918" i="2"/>
  <c r="AJ2918" i="2"/>
  <c r="AF2918" i="2"/>
  <c r="AD2918" i="2"/>
  <c r="AT2918" i="2" s="1"/>
  <c r="AU2918" i="2" s="1"/>
  <c r="Z2918" i="2"/>
  <c r="W2918" i="2"/>
  <c r="V2918" i="2"/>
  <c r="AU2917" i="2"/>
  <c r="AS2917" i="2"/>
  <c r="AK2917" i="2"/>
  <c r="AJ2917" i="2"/>
  <c r="AF2917" i="2"/>
  <c r="AD2917" i="2"/>
  <c r="AT2917" i="2" s="1"/>
  <c r="Z2917" i="2"/>
  <c r="W2917" i="2"/>
  <c r="AT2916" i="2"/>
  <c r="AS2916" i="2"/>
  <c r="AK2916" i="2"/>
  <c r="AJ2916" i="2"/>
  <c r="AF2916" i="2"/>
  <c r="AE2916" i="2"/>
  <c r="Z2916" i="2"/>
  <c r="W2916" i="2"/>
  <c r="AH2915" i="2"/>
  <c r="AG2915" i="2"/>
  <c r="AF2915" i="2"/>
  <c r="AE2915" i="2"/>
  <c r="Z2915" i="2"/>
  <c r="X2915" i="2"/>
  <c r="W2915" i="2"/>
  <c r="AT2914" i="2"/>
  <c r="AS2914" i="2"/>
  <c r="AK2914" i="2"/>
  <c r="AJ2914" i="2"/>
  <c r="AF2914" i="2"/>
  <c r="AE2914" i="2"/>
  <c r="Z2914" i="2"/>
  <c r="W2914" i="2"/>
  <c r="AS2913" i="2"/>
  <c r="AK2913" i="2"/>
  <c r="AJ2913" i="2"/>
  <c r="AF2913" i="2"/>
  <c r="AE2913" i="2"/>
  <c r="Z2913" i="2"/>
  <c r="W2913" i="2"/>
  <c r="AT2912" i="2"/>
  <c r="AS2912" i="2"/>
  <c r="AK2912" i="2"/>
  <c r="AJ2912" i="2"/>
  <c r="AF2912" i="2"/>
  <c r="AE2912" i="2"/>
  <c r="Z2912" i="2"/>
  <c r="W2912" i="2"/>
  <c r="AS2911" i="2"/>
  <c r="AK2911" i="2"/>
  <c r="AJ2911" i="2"/>
  <c r="AF2911" i="2"/>
  <c r="AD2911" i="2"/>
  <c r="AT2911" i="2" s="1"/>
  <c r="AU2911" i="2" s="1"/>
  <c r="Z2911" i="2"/>
  <c r="W2911" i="2"/>
  <c r="AT2910" i="2"/>
  <c r="AS2910" i="2"/>
  <c r="AK2910" i="2"/>
  <c r="AJ2910" i="2"/>
  <c r="AF2910" i="2"/>
  <c r="AE2910" i="2"/>
  <c r="Z2910" i="2"/>
  <c r="W2910" i="2"/>
  <c r="AH2909" i="2"/>
  <c r="AG2909" i="2"/>
  <c r="AF2909" i="2"/>
  <c r="AE2909" i="2"/>
  <c r="Z2909" i="2"/>
  <c r="X2909" i="2"/>
  <c r="W2909" i="2"/>
  <c r="AH2908" i="2"/>
  <c r="AG2908" i="2"/>
  <c r="AF2908" i="2"/>
  <c r="AE2908" i="2"/>
  <c r="Z2908" i="2"/>
  <c r="X2908" i="2"/>
  <c r="W2908" i="2"/>
  <c r="AK2907" i="2"/>
  <c r="AJ2907" i="2"/>
  <c r="AF2907" i="2"/>
  <c r="AE2907" i="2"/>
  <c r="Z2907" i="2"/>
  <c r="W2907" i="2"/>
  <c r="AS2906" i="2"/>
  <c r="AK2906" i="2"/>
  <c r="AJ2906" i="2"/>
  <c r="AF2906" i="2"/>
  <c r="AE2906" i="2"/>
  <c r="Z2906" i="2"/>
  <c r="W2906" i="2"/>
  <c r="AH2905" i="2"/>
  <c r="AG2905" i="2"/>
  <c r="AF2905" i="2"/>
  <c r="AE2905" i="2"/>
  <c r="Z2905" i="2"/>
  <c r="X2905" i="2"/>
  <c r="W2905" i="2"/>
  <c r="AH2904" i="2"/>
  <c r="AG2904" i="2"/>
  <c r="AF2904" i="2"/>
  <c r="AE2904" i="2"/>
  <c r="Z2904" i="2"/>
  <c r="X2904" i="2"/>
  <c r="W2904" i="2"/>
  <c r="AT2903" i="2"/>
  <c r="AS2903" i="2"/>
  <c r="AK2903" i="2"/>
  <c r="AU2903" i="2" s="1"/>
  <c r="AJ2903" i="2"/>
  <c r="AF2903" i="2"/>
  <c r="AE2903" i="2"/>
  <c r="Z2903" i="2"/>
  <c r="W2903" i="2"/>
  <c r="AS2902" i="2"/>
  <c r="AK2902" i="2"/>
  <c r="AJ2902" i="2"/>
  <c r="AF2902" i="2"/>
  <c r="AD2902" i="2"/>
  <c r="AT2902" i="2" s="1"/>
  <c r="AU2902" i="2" s="1"/>
  <c r="Z2902" i="2"/>
  <c r="W2902" i="2"/>
  <c r="AT2901" i="2"/>
  <c r="AS2901" i="2"/>
  <c r="AK2901" i="2"/>
  <c r="AU2901" i="2" s="1"/>
  <c r="AJ2901" i="2"/>
  <c r="AF2901" i="2"/>
  <c r="AE2901" i="2"/>
  <c r="Z2901" i="2"/>
  <c r="W2901" i="2"/>
  <c r="AH2900" i="2"/>
  <c r="AG2900" i="2"/>
  <c r="AF2900" i="2"/>
  <c r="AE2900" i="2"/>
  <c r="Z2900" i="2"/>
  <c r="X2900" i="2"/>
  <c r="W2900" i="2"/>
  <c r="AT2899" i="2"/>
  <c r="AS2899" i="2"/>
  <c r="AK2899" i="2"/>
  <c r="AJ2899" i="2"/>
  <c r="AF2899" i="2"/>
  <c r="AE2899" i="2"/>
  <c r="Z2899" i="2"/>
  <c r="W2899" i="2"/>
  <c r="AH2898" i="2"/>
  <c r="AG2898" i="2"/>
  <c r="AF2898" i="2"/>
  <c r="AE2898" i="2"/>
  <c r="Z2898" i="2"/>
  <c r="X2898" i="2"/>
  <c r="W2898" i="2"/>
  <c r="AG2897" i="2"/>
  <c r="AF2897" i="2"/>
  <c r="AE2897" i="2"/>
  <c r="Z2897" i="2"/>
  <c r="X2897" i="2"/>
  <c r="W2897" i="2"/>
  <c r="AT2896" i="2"/>
  <c r="AS2896" i="2"/>
  <c r="AK2896" i="2"/>
  <c r="AU2896" i="2" s="1"/>
  <c r="AJ2896" i="2"/>
  <c r="AF2896" i="2"/>
  <c r="AE2896" i="2"/>
  <c r="Z2896" i="2"/>
  <c r="W2896" i="2"/>
  <c r="AH2895" i="2"/>
  <c r="AG2895" i="2"/>
  <c r="AF2895" i="2"/>
  <c r="AE2895" i="2"/>
  <c r="Z2895" i="2"/>
  <c r="X2895" i="2"/>
  <c r="W2895" i="2"/>
  <c r="AT2894" i="2"/>
  <c r="AS2894" i="2"/>
  <c r="AK2894" i="2"/>
  <c r="AJ2894" i="2"/>
  <c r="AF2894" i="2"/>
  <c r="AE2894" i="2"/>
  <c r="Z2894" i="2"/>
  <c r="W2894" i="2"/>
  <c r="AU2893" i="2"/>
  <c r="AS2893" i="2"/>
  <c r="AK2893" i="2"/>
  <c r="AJ2893" i="2"/>
  <c r="AF2893" i="2"/>
  <c r="AD2893" i="2"/>
  <c r="AT2893" i="2" s="1"/>
  <c r="Z2893" i="2"/>
  <c r="W2893" i="2"/>
  <c r="V2893" i="2"/>
  <c r="AH2892" i="2"/>
  <c r="AG2892" i="2"/>
  <c r="AF2892" i="2"/>
  <c r="AE2892" i="2"/>
  <c r="Z2892" i="2"/>
  <c r="X2892" i="2"/>
  <c r="W2892" i="2"/>
  <c r="AT2891" i="2"/>
  <c r="AS2891" i="2"/>
  <c r="AK2891" i="2"/>
  <c r="AJ2891" i="2"/>
  <c r="AF2891" i="2"/>
  <c r="AE2891" i="2"/>
  <c r="Z2891" i="2"/>
  <c r="W2891" i="2"/>
  <c r="AS2890" i="2"/>
  <c r="AK2890" i="2"/>
  <c r="AJ2890" i="2"/>
  <c r="AF2890" i="2"/>
  <c r="AE2890" i="2"/>
  <c r="Z2890" i="2"/>
  <c r="W2890" i="2"/>
  <c r="AT2889" i="2"/>
  <c r="AS2889" i="2"/>
  <c r="AK2889" i="2"/>
  <c r="AJ2889" i="2"/>
  <c r="AF2889" i="2"/>
  <c r="AE2889" i="2"/>
  <c r="Z2889" i="2"/>
  <c r="W2889" i="2"/>
  <c r="AS2888" i="2"/>
  <c r="AK2888" i="2"/>
  <c r="AJ2888" i="2"/>
  <c r="AF2888" i="2"/>
  <c r="AE2888" i="2"/>
  <c r="Z2888" i="2"/>
  <c r="W2888" i="2"/>
  <c r="AH2887" i="2"/>
  <c r="AG2887" i="2"/>
  <c r="AF2887" i="2"/>
  <c r="AE2887" i="2"/>
  <c r="Z2887" i="2"/>
  <c r="X2887" i="2"/>
  <c r="W2887" i="2"/>
  <c r="AH2886" i="2"/>
  <c r="AG2886" i="2"/>
  <c r="AF2886" i="2"/>
  <c r="AE2886" i="2"/>
  <c r="Z2886" i="2"/>
  <c r="X2886" i="2"/>
  <c r="W2886" i="2"/>
  <c r="AH2885" i="2"/>
  <c r="AG2885" i="2"/>
  <c r="AF2885" i="2"/>
  <c r="AE2885" i="2"/>
  <c r="Z2885" i="2"/>
  <c r="X2885" i="2"/>
  <c r="W2885" i="2"/>
  <c r="AH2884" i="2"/>
  <c r="AG2884" i="2"/>
  <c r="AF2884" i="2"/>
  <c r="AE2884" i="2"/>
  <c r="Z2884" i="2"/>
  <c r="X2884" i="2"/>
  <c r="W2884" i="2"/>
  <c r="AT2883" i="2"/>
  <c r="AS2883" i="2"/>
  <c r="AK2883" i="2"/>
  <c r="AJ2883" i="2"/>
  <c r="AF2883" i="2"/>
  <c r="AE2883" i="2"/>
  <c r="Z2883" i="2"/>
  <c r="W2883" i="2"/>
  <c r="AS2882" i="2"/>
  <c r="AK2882" i="2"/>
  <c r="AJ2882" i="2"/>
  <c r="AF2882" i="2"/>
  <c r="AE2882" i="2"/>
  <c r="Z2882" i="2"/>
  <c r="W2882" i="2"/>
  <c r="AH2881" i="2"/>
  <c r="AG2881" i="2"/>
  <c r="AF2881" i="2"/>
  <c r="AE2881" i="2"/>
  <c r="Z2881" i="2"/>
  <c r="X2881" i="2"/>
  <c r="W2881" i="2"/>
  <c r="AH2880" i="2"/>
  <c r="AG2880" i="2"/>
  <c r="AF2880" i="2"/>
  <c r="AE2880" i="2"/>
  <c r="Z2880" i="2"/>
  <c r="X2880" i="2"/>
  <c r="W2880" i="2"/>
  <c r="AH2879" i="2"/>
  <c r="AG2879" i="2"/>
  <c r="AF2879" i="2"/>
  <c r="AE2879" i="2"/>
  <c r="Z2879" i="2"/>
  <c r="X2879" i="2"/>
  <c r="W2879" i="2"/>
  <c r="AS2878" i="2"/>
  <c r="AK2878" i="2"/>
  <c r="AJ2878" i="2"/>
  <c r="AF2878" i="2"/>
  <c r="AD2878" i="2"/>
  <c r="AT2878" i="2" s="1"/>
  <c r="AU2878" i="2" s="1"/>
  <c r="Z2878" i="2"/>
  <c r="W2878" i="2"/>
  <c r="AT2877" i="2"/>
  <c r="AS2877" i="2"/>
  <c r="AK2877" i="2"/>
  <c r="AU2877" i="2" s="1"/>
  <c r="AJ2877" i="2"/>
  <c r="AF2877" i="2"/>
  <c r="AE2877" i="2"/>
  <c r="Z2877" i="2"/>
  <c r="W2877" i="2"/>
  <c r="AH2876" i="2"/>
  <c r="AG2876" i="2"/>
  <c r="AF2876" i="2"/>
  <c r="AE2876" i="2"/>
  <c r="Z2876" i="2"/>
  <c r="X2876" i="2"/>
  <c r="W2876" i="2"/>
  <c r="AT2875" i="2"/>
  <c r="AS2875" i="2"/>
  <c r="AK2875" i="2"/>
  <c r="AU2875" i="2" s="1"/>
  <c r="AJ2875" i="2"/>
  <c r="AF2875" i="2"/>
  <c r="AE2875" i="2"/>
  <c r="Z2875" i="2"/>
  <c r="W2875" i="2"/>
  <c r="AH2874" i="2"/>
  <c r="AG2874" i="2"/>
  <c r="AF2874" i="2"/>
  <c r="AE2874" i="2"/>
  <c r="Z2874" i="2"/>
  <c r="X2874" i="2"/>
  <c r="W2874" i="2"/>
  <c r="AH2873" i="2"/>
  <c r="AG2873" i="2"/>
  <c r="AF2873" i="2"/>
  <c r="AE2873" i="2"/>
  <c r="Z2873" i="2"/>
  <c r="X2873" i="2"/>
  <c r="W2873" i="2"/>
  <c r="AH2872" i="2"/>
  <c r="AG2872" i="2"/>
  <c r="AF2872" i="2"/>
  <c r="AE2872" i="2"/>
  <c r="Z2872" i="2"/>
  <c r="X2872" i="2"/>
  <c r="W2872" i="2"/>
  <c r="AT2871" i="2"/>
  <c r="AS2871" i="2"/>
  <c r="AK2871" i="2"/>
  <c r="AU2871" i="2" s="1"/>
  <c r="AJ2871" i="2"/>
  <c r="AF2871" i="2"/>
  <c r="AD2871" i="2"/>
  <c r="Z2871" i="2"/>
  <c r="W2871" i="2"/>
  <c r="AH2870" i="2"/>
  <c r="AG2870" i="2"/>
  <c r="AF2870" i="2"/>
  <c r="AE2870" i="2"/>
  <c r="Z2870" i="2"/>
  <c r="X2870" i="2"/>
  <c r="W2870" i="2"/>
  <c r="AH2869" i="2"/>
  <c r="AG2869" i="2"/>
  <c r="AF2869" i="2"/>
  <c r="AE2869" i="2"/>
  <c r="Z2869" i="2"/>
  <c r="X2869" i="2"/>
  <c r="W2869" i="2"/>
  <c r="AH2868" i="2"/>
  <c r="AG2868" i="2"/>
  <c r="AF2868" i="2"/>
  <c r="AE2868" i="2"/>
  <c r="Z2868" i="2"/>
  <c r="X2868" i="2"/>
  <c r="W2868" i="2"/>
  <c r="AH2867" i="2"/>
  <c r="AG2867" i="2"/>
  <c r="AF2867" i="2"/>
  <c r="AE2867" i="2"/>
  <c r="Z2867" i="2"/>
  <c r="X2867" i="2"/>
  <c r="W2867" i="2"/>
  <c r="AS2866" i="2"/>
  <c r="AK2866" i="2"/>
  <c r="AJ2866" i="2"/>
  <c r="AF2866" i="2"/>
  <c r="AD2866" i="2"/>
  <c r="AT2866" i="2" s="1"/>
  <c r="AU2866" i="2" s="1"/>
  <c r="Z2866" i="2"/>
  <c r="W2866" i="2"/>
  <c r="AT2865" i="2"/>
  <c r="AS2865" i="2"/>
  <c r="AK2865" i="2"/>
  <c r="AU2865" i="2" s="1"/>
  <c r="AJ2865" i="2"/>
  <c r="AF2865" i="2"/>
  <c r="AE2865" i="2"/>
  <c r="Z2865" i="2"/>
  <c r="W2865" i="2"/>
  <c r="AS2864" i="2"/>
  <c r="AK2864" i="2"/>
  <c r="AJ2864" i="2"/>
  <c r="AF2864" i="2"/>
  <c r="AE2864" i="2"/>
  <c r="Z2864" i="2"/>
  <c r="W2864" i="2"/>
  <c r="AT2863" i="2"/>
  <c r="AS2863" i="2"/>
  <c r="AK2863" i="2"/>
  <c r="AU2863" i="2" s="1"/>
  <c r="AJ2863" i="2"/>
  <c r="AF2863" i="2"/>
  <c r="AE2863" i="2"/>
  <c r="Z2863" i="2"/>
  <c r="W2863" i="2"/>
  <c r="AK2862" i="2"/>
  <c r="AJ2862" i="2"/>
  <c r="AF2862" i="2"/>
  <c r="AD2862" i="2"/>
  <c r="Z2862" i="2"/>
  <c r="W2862" i="2"/>
  <c r="AS2861" i="2"/>
  <c r="AK2861" i="2"/>
  <c r="AJ2861" i="2"/>
  <c r="AF2861" i="2"/>
  <c r="AE2861" i="2"/>
  <c r="Z2861" i="2"/>
  <c r="W2861" i="2"/>
  <c r="AT2860" i="2"/>
  <c r="AS2860" i="2"/>
  <c r="AK2860" i="2"/>
  <c r="AJ2860" i="2"/>
  <c r="AF2860" i="2"/>
  <c r="AE2860" i="2"/>
  <c r="Z2860" i="2"/>
  <c r="W2860" i="2"/>
  <c r="AS2859" i="2"/>
  <c r="AK2859" i="2"/>
  <c r="AJ2859" i="2"/>
  <c r="AF2859" i="2"/>
  <c r="AD2859" i="2"/>
  <c r="AT2859" i="2" s="1"/>
  <c r="AU2859" i="2" s="1"/>
  <c r="Z2859" i="2"/>
  <c r="W2859" i="2"/>
  <c r="AT2858" i="2"/>
  <c r="AS2858" i="2"/>
  <c r="AK2858" i="2"/>
  <c r="AJ2858" i="2"/>
  <c r="AF2858" i="2"/>
  <c r="AE2858" i="2"/>
  <c r="Z2858" i="2"/>
  <c r="W2858" i="2"/>
  <c r="AH2857" i="2"/>
  <c r="AG2857" i="2"/>
  <c r="AF2857" i="2"/>
  <c r="AE2857" i="2"/>
  <c r="Z2857" i="2"/>
  <c r="X2857" i="2"/>
  <c r="W2857" i="2"/>
  <c r="AT2856" i="2"/>
  <c r="AS2856" i="2"/>
  <c r="AK2856" i="2"/>
  <c r="AU2856" i="2" s="1"/>
  <c r="AJ2856" i="2"/>
  <c r="AF2856" i="2"/>
  <c r="AE2856" i="2"/>
  <c r="Z2856" i="2"/>
  <c r="W2856" i="2"/>
  <c r="AH2855" i="2"/>
  <c r="AG2855" i="2"/>
  <c r="AF2855" i="2"/>
  <c r="AE2855" i="2"/>
  <c r="Z2855" i="2"/>
  <c r="X2855" i="2"/>
  <c r="W2855" i="2"/>
  <c r="AH2854" i="2"/>
  <c r="AG2854" i="2"/>
  <c r="AF2854" i="2"/>
  <c r="AE2854" i="2"/>
  <c r="Z2854" i="2"/>
  <c r="X2854" i="2"/>
  <c r="W2854" i="2"/>
  <c r="AH2853" i="2"/>
  <c r="AG2853" i="2"/>
  <c r="AF2853" i="2"/>
  <c r="AE2853" i="2"/>
  <c r="Z2853" i="2"/>
  <c r="X2853" i="2"/>
  <c r="W2853" i="2"/>
  <c r="AT2852" i="2"/>
  <c r="AS2852" i="2"/>
  <c r="AK2852" i="2"/>
  <c r="AJ2852" i="2"/>
  <c r="AF2852" i="2"/>
  <c r="AE2852" i="2"/>
  <c r="Z2852" i="2"/>
  <c r="W2852" i="2"/>
  <c r="AH2851" i="2"/>
  <c r="AG2851" i="2"/>
  <c r="AF2851" i="2"/>
  <c r="AE2851" i="2"/>
  <c r="Z2851" i="2"/>
  <c r="X2851" i="2"/>
  <c r="W2851" i="2"/>
  <c r="AT2850" i="2"/>
  <c r="AS2850" i="2"/>
  <c r="AK2850" i="2"/>
  <c r="AU2850" i="2" s="1"/>
  <c r="AJ2850" i="2"/>
  <c r="AF2850" i="2"/>
  <c r="AE2850" i="2"/>
  <c r="Z2850" i="2"/>
  <c r="W2850" i="2"/>
  <c r="AS2849" i="2"/>
  <c r="AK2849" i="2"/>
  <c r="AJ2849" i="2"/>
  <c r="AF2849" i="2"/>
  <c r="AE2849" i="2"/>
  <c r="Z2849" i="2"/>
  <c r="W2849" i="2"/>
  <c r="AT2848" i="2"/>
  <c r="AS2848" i="2"/>
  <c r="AK2848" i="2"/>
  <c r="AU2848" i="2" s="1"/>
  <c r="AJ2848" i="2"/>
  <c r="AF2848" i="2"/>
  <c r="AE2848" i="2"/>
  <c r="Z2848" i="2"/>
  <c r="W2848" i="2"/>
  <c r="AS2847" i="2"/>
  <c r="AK2847" i="2"/>
  <c r="AJ2847" i="2"/>
  <c r="AF2847" i="2"/>
  <c r="AE2847" i="2"/>
  <c r="Z2847" i="2"/>
  <c r="W2847" i="2"/>
  <c r="AS2846" i="2"/>
  <c r="AT2846" i="2" s="1"/>
  <c r="AK2846" i="2"/>
  <c r="AJ2846" i="2"/>
  <c r="AF2846" i="2"/>
  <c r="AE2846" i="2"/>
  <c r="Z2846" i="2"/>
  <c r="W2846" i="2"/>
  <c r="AS2845" i="2"/>
  <c r="AK2845" i="2"/>
  <c r="AJ2845" i="2"/>
  <c r="AF2845" i="2"/>
  <c r="AD2845" i="2"/>
  <c r="AT2845" i="2" s="1"/>
  <c r="AU2845" i="2" s="1"/>
  <c r="Z2845" i="2"/>
  <c r="W2845" i="2"/>
  <c r="AH2844" i="2"/>
  <c r="AG2844" i="2"/>
  <c r="AF2844" i="2"/>
  <c r="AE2844" i="2"/>
  <c r="Z2844" i="2"/>
  <c r="X2844" i="2"/>
  <c r="W2844" i="2"/>
  <c r="AH2843" i="2"/>
  <c r="AG2843" i="2"/>
  <c r="AF2843" i="2"/>
  <c r="AE2843" i="2"/>
  <c r="Z2843" i="2"/>
  <c r="X2843" i="2"/>
  <c r="W2843" i="2"/>
  <c r="AS2842" i="2"/>
  <c r="AK2842" i="2"/>
  <c r="AJ2842" i="2"/>
  <c r="AF2842" i="2"/>
  <c r="AE2842" i="2"/>
  <c r="Z2842" i="2"/>
  <c r="W2842" i="2"/>
  <c r="AH2841" i="2"/>
  <c r="AG2841" i="2"/>
  <c r="AF2841" i="2"/>
  <c r="AE2841" i="2"/>
  <c r="Z2841" i="2"/>
  <c r="X2841" i="2"/>
  <c r="W2841" i="2"/>
  <c r="AH2840" i="2"/>
  <c r="AG2840" i="2"/>
  <c r="AF2840" i="2"/>
  <c r="AE2840" i="2"/>
  <c r="Z2840" i="2"/>
  <c r="X2840" i="2"/>
  <c r="W2840" i="2"/>
  <c r="AS2839" i="2"/>
  <c r="AK2839" i="2"/>
  <c r="AJ2839" i="2"/>
  <c r="AF2839" i="2"/>
  <c r="AD2839" i="2"/>
  <c r="AT2839" i="2" s="1"/>
  <c r="AU2839" i="2" s="1"/>
  <c r="Z2839" i="2"/>
  <c r="W2839" i="2"/>
  <c r="AS2838" i="2"/>
  <c r="AT2838" i="2" s="1"/>
  <c r="AK2838" i="2"/>
  <c r="AJ2838" i="2"/>
  <c r="AF2838" i="2"/>
  <c r="AE2838" i="2"/>
  <c r="Z2838" i="2"/>
  <c r="W2838" i="2"/>
  <c r="AH2837" i="2"/>
  <c r="AG2837" i="2"/>
  <c r="AF2837" i="2"/>
  <c r="AD2837" i="2"/>
  <c r="Z2837" i="2"/>
  <c r="X2837" i="2"/>
  <c r="W2837" i="2"/>
  <c r="AH2836" i="2"/>
  <c r="AG2836" i="2"/>
  <c r="AF2836" i="2"/>
  <c r="AD2836" i="2"/>
  <c r="Z2836" i="2"/>
  <c r="X2836" i="2"/>
  <c r="W2836" i="2"/>
  <c r="AH2835" i="2"/>
  <c r="AG2835" i="2"/>
  <c r="AF2835" i="2"/>
  <c r="AD2835" i="2"/>
  <c r="Z2835" i="2"/>
  <c r="X2835" i="2"/>
  <c r="W2835" i="2"/>
  <c r="AU2834" i="2"/>
  <c r="AT2834" i="2"/>
  <c r="AS2834" i="2"/>
  <c r="AK2834" i="2"/>
  <c r="AJ2834" i="2"/>
  <c r="AF2834" i="2"/>
  <c r="AD2834" i="2"/>
  <c r="Z2834" i="2"/>
  <c r="W2834" i="2"/>
  <c r="AK2833" i="2"/>
  <c r="AJ2833" i="2"/>
  <c r="AF2833" i="2"/>
  <c r="AD2833" i="2"/>
  <c r="Z2833" i="2"/>
  <c r="W2833" i="2"/>
  <c r="AK2832" i="2"/>
  <c r="AJ2832" i="2"/>
  <c r="AF2832" i="2"/>
  <c r="AD2832" i="2"/>
  <c r="Z2832" i="2"/>
  <c r="W2832" i="2"/>
  <c r="AH2831" i="2"/>
  <c r="AG2831" i="2"/>
  <c r="AF2831" i="2"/>
  <c r="AD2831" i="2"/>
  <c r="Z2831" i="2"/>
  <c r="X2831" i="2"/>
  <c r="W2831" i="2"/>
  <c r="AU2830" i="2"/>
  <c r="AT2830" i="2"/>
  <c r="AS2830" i="2"/>
  <c r="AK2830" i="2"/>
  <c r="AJ2830" i="2"/>
  <c r="AF2830" i="2"/>
  <c r="AD2830" i="2"/>
  <c r="Z2830" i="2"/>
  <c r="W2830" i="2"/>
  <c r="AS2829" i="2"/>
  <c r="AK2829" i="2"/>
  <c r="AJ2829" i="2"/>
  <c r="AF2829" i="2"/>
  <c r="AD2829" i="2"/>
  <c r="AT2829" i="2" s="1"/>
  <c r="Z2829" i="2"/>
  <c r="W2829" i="2"/>
  <c r="AH2828" i="2"/>
  <c r="AG2828" i="2"/>
  <c r="AF2828" i="2"/>
  <c r="AE2828" i="2"/>
  <c r="Z2828" i="2"/>
  <c r="X2828" i="2"/>
  <c r="W2828" i="2"/>
  <c r="AH2827" i="2"/>
  <c r="AG2827" i="2"/>
  <c r="AF2827" i="2"/>
  <c r="AD2827" i="2"/>
  <c r="Z2827" i="2"/>
  <c r="X2827" i="2"/>
  <c r="W2827" i="2"/>
  <c r="AH2826" i="2"/>
  <c r="AG2826" i="2"/>
  <c r="AF2826" i="2"/>
  <c r="AD2826" i="2"/>
  <c r="Z2826" i="2"/>
  <c r="X2826" i="2"/>
  <c r="W2826" i="2"/>
  <c r="AU2825" i="2"/>
  <c r="AT2825" i="2"/>
  <c r="AS2825" i="2"/>
  <c r="AK2825" i="2"/>
  <c r="AJ2825" i="2"/>
  <c r="AF2825" i="2"/>
  <c r="AD2825" i="2"/>
  <c r="Z2825" i="2"/>
  <c r="W2825" i="2"/>
  <c r="AT2824" i="2"/>
  <c r="AS2824" i="2"/>
  <c r="AK2824" i="2"/>
  <c r="AU2824" i="2" s="1"/>
  <c r="AJ2824" i="2"/>
  <c r="AF2824" i="2"/>
  <c r="AE2824" i="2"/>
  <c r="Z2824" i="2"/>
  <c r="W2824" i="2"/>
  <c r="Z2823" i="2"/>
  <c r="AS2822" i="2"/>
  <c r="AK2822" i="2"/>
  <c r="AJ2822" i="2"/>
  <c r="AF2822" i="2"/>
  <c r="AE2822" i="2"/>
  <c r="Z2822" i="2"/>
  <c r="W2822" i="2"/>
  <c r="AS2821" i="2"/>
  <c r="AT2821" i="2" s="1"/>
  <c r="AU2821" i="2" s="1"/>
  <c r="AK2821" i="2"/>
  <c r="AJ2821" i="2"/>
  <c r="AF2821" i="2"/>
  <c r="AE2821" i="2"/>
  <c r="Z2821" i="2"/>
  <c r="W2821" i="2"/>
  <c r="AT2820" i="2"/>
  <c r="AU2820" i="2" s="1"/>
  <c r="AS2820" i="2"/>
  <c r="AK2820" i="2"/>
  <c r="AJ2820" i="2"/>
  <c r="AF2820" i="2"/>
  <c r="AD2820" i="2"/>
  <c r="Z2820" i="2"/>
  <c r="W2820" i="2"/>
  <c r="AS2819" i="2"/>
  <c r="AK2819" i="2"/>
  <c r="AJ2819" i="2"/>
  <c r="AF2819" i="2"/>
  <c r="AD2819" i="2"/>
  <c r="AT2819" i="2" s="1"/>
  <c r="AU2819" i="2" s="1"/>
  <c r="Z2819" i="2"/>
  <c r="W2819" i="2"/>
  <c r="AK2818" i="2"/>
  <c r="AJ2818" i="2"/>
  <c r="AF2818" i="2"/>
  <c r="AD2818" i="2"/>
  <c r="Z2818" i="2"/>
  <c r="W2818" i="2"/>
  <c r="AT2817" i="2"/>
  <c r="AS2817" i="2"/>
  <c r="AK2817" i="2"/>
  <c r="AU2817" i="2" s="1"/>
  <c r="AJ2817" i="2"/>
  <c r="AF2817" i="2"/>
  <c r="AE2817" i="2"/>
  <c r="Z2817" i="2"/>
  <c r="W2817" i="2"/>
  <c r="AG2816" i="2"/>
  <c r="AF2816" i="2"/>
  <c r="AD2816" i="2"/>
  <c r="Z2816" i="2"/>
  <c r="X2816" i="2"/>
  <c r="W2816" i="2"/>
  <c r="AH2815" i="2"/>
  <c r="AG2815" i="2"/>
  <c r="AF2815" i="2"/>
  <c r="AE2815" i="2"/>
  <c r="Z2815" i="2"/>
  <c r="X2815" i="2"/>
  <c r="W2815" i="2"/>
  <c r="AG2814" i="2"/>
  <c r="AF2814" i="2"/>
  <c r="AD2814" i="2"/>
  <c r="Z2814" i="2"/>
  <c r="X2814" i="2"/>
  <c r="W2814" i="2"/>
  <c r="AH2813" i="2"/>
  <c r="AG2813" i="2"/>
  <c r="AF2813" i="2"/>
  <c r="AD2813" i="2"/>
  <c r="Z2813" i="2"/>
  <c r="X2813" i="2"/>
  <c r="W2813" i="2"/>
  <c r="AH2812" i="2"/>
  <c r="AG2812" i="2"/>
  <c r="AF2812" i="2"/>
  <c r="AD2812" i="2"/>
  <c r="Z2812" i="2"/>
  <c r="X2812" i="2"/>
  <c r="W2812" i="2"/>
  <c r="AG2811" i="2"/>
  <c r="AF2811" i="2"/>
  <c r="AE2811" i="2"/>
  <c r="Z2811" i="2"/>
  <c r="X2811" i="2"/>
  <c r="W2811" i="2"/>
  <c r="AH2810" i="2"/>
  <c r="AG2810" i="2"/>
  <c r="AF2810" i="2"/>
  <c r="AD2810" i="2"/>
  <c r="Z2810" i="2"/>
  <c r="X2810" i="2"/>
  <c r="W2810" i="2"/>
  <c r="AS2809" i="2"/>
  <c r="AK2809" i="2"/>
  <c r="AJ2809" i="2"/>
  <c r="AF2809" i="2"/>
  <c r="AD2809" i="2"/>
  <c r="AT2809" i="2" s="1"/>
  <c r="AU2809" i="2" s="1"/>
  <c r="Z2809" i="2"/>
  <c r="W2809" i="2"/>
  <c r="AK2808" i="2"/>
  <c r="AJ2808" i="2"/>
  <c r="AF2808" i="2"/>
  <c r="AD2808" i="2"/>
  <c r="Z2808" i="2"/>
  <c r="W2808" i="2"/>
  <c r="AK2807" i="2"/>
  <c r="AJ2807" i="2"/>
  <c r="AF2807" i="2"/>
  <c r="AD2807" i="2"/>
  <c r="Z2807" i="2"/>
  <c r="W2807" i="2"/>
  <c r="AS2806" i="2"/>
  <c r="AK2806" i="2"/>
  <c r="AJ2806" i="2"/>
  <c r="AF2806" i="2"/>
  <c r="AD2806" i="2"/>
  <c r="AT2806" i="2" s="1"/>
  <c r="Z2806" i="2"/>
  <c r="W2806" i="2"/>
  <c r="AK2805" i="2"/>
  <c r="AJ2805" i="2"/>
  <c r="AF2805" i="2"/>
  <c r="AD2805" i="2"/>
  <c r="Z2805" i="2"/>
  <c r="W2805" i="2"/>
  <c r="AS2804" i="2"/>
  <c r="AK2804" i="2"/>
  <c r="AJ2804" i="2"/>
  <c r="AF2804" i="2"/>
  <c r="AE2804" i="2"/>
  <c r="Z2804" i="2"/>
  <c r="W2804" i="2"/>
  <c r="AK2803" i="2"/>
  <c r="AJ2803" i="2"/>
  <c r="AF2803" i="2"/>
  <c r="AE2803" i="2"/>
  <c r="Z2803" i="2"/>
  <c r="W2803" i="2"/>
  <c r="AH2802" i="2"/>
  <c r="AG2802" i="2"/>
  <c r="AF2802" i="2"/>
  <c r="AE2802" i="2"/>
  <c r="Z2802" i="2"/>
  <c r="X2802" i="2"/>
  <c r="W2802" i="2"/>
  <c r="AS2801" i="2"/>
  <c r="AK2801" i="2"/>
  <c r="AJ2801" i="2"/>
  <c r="AF2801" i="2"/>
  <c r="AE2801" i="2"/>
  <c r="Z2801" i="2"/>
  <c r="W2801" i="2"/>
  <c r="AH2800" i="2"/>
  <c r="AG2800" i="2"/>
  <c r="AF2800" i="2"/>
  <c r="AE2800" i="2"/>
  <c r="Z2800" i="2"/>
  <c r="X2800" i="2"/>
  <c r="W2800" i="2"/>
  <c r="AH2799" i="2"/>
  <c r="AG2799" i="2"/>
  <c r="AF2799" i="2"/>
  <c r="AD2799" i="2"/>
  <c r="Z2799" i="2"/>
  <c r="X2799" i="2"/>
  <c r="W2799" i="2"/>
  <c r="AT2798" i="2"/>
  <c r="AS2798" i="2"/>
  <c r="AK2798" i="2"/>
  <c r="AU2798" i="2" s="1"/>
  <c r="AJ2798" i="2"/>
  <c r="AF2798" i="2"/>
  <c r="AE2798" i="2"/>
  <c r="Z2798" i="2"/>
  <c r="W2798" i="2"/>
  <c r="AS2797" i="2"/>
  <c r="AK2797" i="2"/>
  <c r="AJ2797" i="2"/>
  <c r="AF2797" i="2"/>
  <c r="AD2797" i="2"/>
  <c r="AT2797" i="2" s="1"/>
  <c r="AU2797" i="2" s="1"/>
  <c r="Z2797" i="2"/>
  <c r="W2797" i="2"/>
  <c r="AH2796" i="2"/>
  <c r="AG2796" i="2"/>
  <c r="AF2796" i="2"/>
  <c r="AD2796" i="2"/>
  <c r="Z2796" i="2"/>
  <c r="X2796" i="2"/>
  <c r="W2796" i="2"/>
  <c r="AG2795" i="2"/>
  <c r="AF2795" i="2"/>
  <c r="AD2795" i="2"/>
  <c r="Z2795" i="2"/>
  <c r="X2795" i="2"/>
  <c r="W2795" i="2"/>
  <c r="AH2794" i="2"/>
  <c r="AG2794" i="2"/>
  <c r="AF2794" i="2"/>
  <c r="AD2794" i="2"/>
  <c r="Z2794" i="2"/>
  <c r="X2794" i="2"/>
  <c r="W2794" i="2"/>
  <c r="AT2793" i="2"/>
  <c r="AS2793" i="2"/>
  <c r="AK2793" i="2"/>
  <c r="AU2793" i="2" s="1"/>
  <c r="AJ2793" i="2"/>
  <c r="AF2793" i="2"/>
  <c r="AD2793" i="2"/>
  <c r="Z2793" i="2"/>
  <c r="W2793" i="2"/>
  <c r="AH2792" i="2"/>
  <c r="AG2792" i="2"/>
  <c r="AF2792" i="2"/>
  <c r="AD2792" i="2"/>
  <c r="Z2792" i="2"/>
  <c r="X2792" i="2"/>
  <c r="W2792" i="2"/>
  <c r="AH2791" i="2"/>
  <c r="AG2791" i="2"/>
  <c r="AF2791" i="2"/>
  <c r="AE2791" i="2"/>
  <c r="Z2791" i="2"/>
  <c r="X2791" i="2"/>
  <c r="W2791" i="2"/>
  <c r="AH2790" i="2"/>
  <c r="AG2790" i="2"/>
  <c r="AF2790" i="2"/>
  <c r="AE2790" i="2"/>
  <c r="Z2790" i="2"/>
  <c r="X2790" i="2"/>
  <c r="W2790" i="2"/>
  <c r="AH2789" i="2"/>
  <c r="AG2789" i="2"/>
  <c r="AF2789" i="2"/>
  <c r="AD2789" i="2"/>
  <c r="Z2789" i="2"/>
  <c r="X2789" i="2"/>
  <c r="W2789" i="2"/>
  <c r="AS2788" i="2"/>
  <c r="AK2788" i="2"/>
  <c r="AJ2788" i="2"/>
  <c r="AF2788" i="2"/>
  <c r="AE2788" i="2"/>
  <c r="Z2788" i="2"/>
  <c r="W2788" i="2"/>
  <c r="AH2787" i="2"/>
  <c r="AG2787" i="2"/>
  <c r="AF2787" i="2"/>
  <c r="AE2787" i="2"/>
  <c r="Z2787" i="2"/>
  <c r="X2787" i="2"/>
  <c r="W2787" i="2"/>
  <c r="AH2786" i="2"/>
  <c r="AG2786" i="2"/>
  <c r="AF2786" i="2"/>
  <c r="AD2786" i="2"/>
  <c r="Z2786" i="2"/>
  <c r="X2786" i="2"/>
  <c r="W2786" i="2"/>
  <c r="Z2785" i="2"/>
  <c r="AS2784" i="2"/>
  <c r="AK2784" i="2"/>
  <c r="AJ2784" i="2"/>
  <c r="AF2784" i="2"/>
  <c r="AE2784" i="2"/>
  <c r="Z2784" i="2"/>
  <c r="W2784" i="2"/>
  <c r="AS2783" i="2"/>
  <c r="AK2783" i="2"/>
  <c r="AJ2783" i="2"/>
  <c r="AF2783" i="2"/>
  <c r="AD2783" i="2"/>
  <c r="AT2783" i="2" s="1"/>
  <c r="Z2783" i="2"/>
  <c r="W2783" i="2"/>
  <c r="AH2782" i="2"/>
  <c r="AG2782" i="2"/>
  <c r="AF2782" i="2"/>
  <c r="AD2782" i="2"/>
  <c r="Z2782" i="2"/>
  <c r="X2782" i="2"/>
  <c r="W2782" i="2"/>
  <c r="AT2781" i="2"/>
  <c r="AS2781" i="2"/>
  <c r="AK2781" i="2"/>
  <c r="AU2781" i="2" s="1"/>
  <c r="AJ2781" i="2"/>
  <c r="AF2781" i="2"/>
  <c r="AE2781" i="2"/>
  <c r="Z2781" i="2"/>
  <c r="W2781" i="2"/>
  <c r="AK2780" i="2"/>
  <c r="AJ2780" i="2"/>
  <c r="AF2780" i="2"/>
  <c r="AD2780" i="2"/>
  <c r="Z2780" i="2"/>
  <c r="W2780" i="2"/>
  <c r="AK2779" i="2"/>
  <c r="AJ2779" i="2"/>
  <c r="AF2779" i="2"/>
  <c r="AD2779" i="2"/>
  <c r="Z2779" i="2"/>
  <c r="W2779" i="2"/>
  <c r="AK2778" i="2"/>
  <c r="AJ2778" i="2"/>
  <c r="AF2778" i="2"/>
  <c r="AD2778" i="2"/>
  <c r="Z2778" i="2"/>
  <c r="W2778" i="2"/>
  <c r="AK2777" i="2"/>
  <c r="AJ2777" i="2"/>
  <c r="AF2777" i="2"/>
  <c r="AD2777" i="2"/>
  <c r="Z2777" i="2"/>
  <c r="W2777" i="2"/>
  <c r="AS2776" i="2"/>
  <c r="AT2776" i="2" s="1"/>
  <c r="AU2776" i="2" s="1"/>
  <c r="AK2776" i="2"/>
  <c r="AJ2776" i="2"/>
  <c r="AF2776" i="2"/>
  <c r="AE2776" i="2"/>
  <c r="Z2776" i="2"/>
  <c r="W2776" i="2"/>
  <c r="AK2775" i="2"/>
  <c r="AJ2775" i="2"/>
  <c r="AF2775" i="2"/>
  <c r="AD2775" i="2"/>
  <c r="Z2775" i="2"/>
  <c r="W2775" i="2"/>
  <c r="AT2774" i="2"/>
  <c r="AS2774" i="2"/>
  <c r="AK2774" i="2"/>
  <c r="AJ2774" i="2"/>
  <c r="AF2774" i="2"/>
  <c r="AD2774" i="2"/>
  <c r="Z2774" i="2"/>
  <c r="W2774" i="2"/>
  <c r="AU2773" i="2"/>
  <c r="AT2773" i="2"/>
  <c r="AS2773" i="2"/>
  <c r="AK2773" i="2"/>
  <c r="AJ2773" i="2"/>
  <c r="AF2773" i="2"/>
  <c r="AD2773" i="2"/>
  <c r="Z2773" i="2"/>
  <c r="W2773" i="2"/>
  <c r="Z2772" i="2"/>
  <c r="AS2771" i="2"/>
  <c r="AK2771" i="2"/>
  <c r="AU2771" i="2" s="1"/>
  <c r="AJ2771" i="2"/>
  <c r="AF2771" i="2"/>
  <c r="AD2771" i="2"/>
  <c r="AT2771" i="2" s="1"/>
  <c r="Z2771" i="2"/>
  <c r="W2771" i="2"/>
  <c r="AH2770" i="2"/>
  <c r="AG2770" i="2"/>
  <c r="AF2770" i="2"/>
  <c r="AD2770" i="2"/>
  <c r="Z2770" i="2"/>
  <c r="X2770" i="2"/>
  <c r="W2770" i="2"/>
  <c r="AH2769" i="2"/>
  <c r="AG2769" i="2"/>
  <c r="AF2769" i="2"/>
  <c r="AE2769" i="2"/>
  <c r="Z2769" i="2"/>
  <c r="X2769" i="2"/>
  <c r="W2769" i="2"/>
  <c r="AU2768" i="2"/>
  <c r="AT2768" i="2"/>
  <c r="AS2768" i="2"/>
  <c r="AK2768" i="2"/>
  <c r="AJ2768" i="2"/>
  <c r="AF2768" i="2"/>
  <c r="AD2768" i="2"/>
  <c r="Z2768" i="2"/>
  <c r="W2768" i="2"/>
  <c r="AH2767" i="2"/>
  <c r="AG2767" i="2"/>
  <c r="AF2767" i="2"/>
  <c r="AE2767" i="2"/>
  <c r="Z2767" i="2"/>
  <c r="X2767" i="2"/>
  <c r="W2767" i="2"/>
  <c r="AU2766" i="2"/>
  <c r="AT2766" i="2"/>
  <c r="AS2766" i="2"/>
  <c r="AK2766" i="2"/>
  <c r="AJ2766" i="2"/>
  <c r="AF2766" i="2"/>
  <c r="AE2766" i="2"/>
  <c r="Z2766" i="2"/>
  <c r="W2766" i="2"/>
  <c r="AS2765" i="2"/>
  <c r="AK2765" i="2"/>
  <c r="AJ2765" i="2"/>
  <c r="AF2765" i="2"/>
  <c r="AE2765" i="2"/>
  <c r="Z2765" i="2"/>
  <c r="W2765" i="2"/>
  <c r="AH2764" i="2"/>
  <c r="AG2764" i="2"/>
  <c r="AF2764" i="2"/>
  <c r="AE2764" i="2"/>
  <c r="Z2764" i="2"/>
  <c r="X2764" i="2"/>
  <c r="W2764" i="2"/>
  <c r="AH2763" i="2"/>
  <c r="AG2763" i="2"/>
  <c r="AF2763" i="2"/>
  <c r="AE2763" i="2"/>
  <c r="Z2763" i="2"/>
  <c r="X2763" i="2"/>
  <c r="W2763" i="2"/>
  <c r="AT2762" i="2"/>
  <c r="AU2762" i="2" s="1"/>
  <c r="AS2762" i="2"/>
  <c r="AK2762" i="2"/>
  <c r="AJ2762" i="2"/>
  <c r="AF2762" i="2"/>
  <c r="AD2762" i="2"/>
  <c r="Z2762" i="2"/>
  <c r="W2762" i="2"/>
  <c r="AH2761" i="2"/>
  <c r="AG2761" i="2"/>
  <c r="AF2761" i="2"/>
  <c r="AE2761" i="2"/>
  <c r="Z2761" i="2"/>
  <c r="X2761" i="2"/>
  <c r="W2761" i="2"/>
  <c r="AT2760" i="2"/>
  <c r="AU2760" i="2" s="1"/>
  <c r="AS2760" i="2"/>
  <c r="AK2760" i="2"/>
  <c r="AJ2760" i="2"/>
  <c r="AF2760" i="2"/>
  <c r="AD2760" i="2"/>
  <c r="Z2760" i="2"/>
  <c r="W2760" i="2"/>
  <c r="AS2759" i="2"/>
  <c r="AJ2759" i="2"/>
  <c r="AF2759" i="2"/>
  <c r="AD2759" i="2"/>
  <c r="AT2759" i="2" s="1"/>
  <c r="AU2759" i="2" s="1"/>
  <c r="Z2759" i="2"/>
  <c r="W2759" i="2"/>
  <c r="AG2758" i="2"/>
  <c r="AF2758" i="2"/>
  <c r="AE2758" i="2"/>
  <c r="Z2758" i="2"/>
  <c r="X2758" i="2"/>
  <c r="W2758" i="2"/>
  <c r="AH2757" i="2"/>
  <c r="AG2757" i="2"/>
  <c r="AF2757" i="2"/>
  <c r="AD2757" i="2"/>
  <c r="Z2757" i="2"/>
  <c r="X2757" i="2"/>
  <c r="W2757" i="2"/>
  <c r="AT2756" i="2"/>
  <c r="AS2756" i="2"/>
  <c r="AK2756" i="2"/>
  <c r="AJ2756" i="2"/>
  <c r="AF2756" i="2"/>
  <c r="AD2756" i="2"/>
  <c r="Z2756" i="2"/>
  <c r="W2756" i="2"/>
  <c r="AU2755" i="2"/>
  <c r="AT2755" i="2"/>
  <c r="AS2755" i="2"/>
  <c r="AK2755" i="2"/>
  <c r="AJ2755" i="2"/>
  <c r="AF2755" i="2"/>
  <c r="AE2755" i="2"/>
  <c r="Z2755" i="2"/>
  <c r="W2755" i="2"/>
  <c r="AH2754" i="2"/>
  <c r="AG2754" i="2"/>
  <c r="AF2754" i="2"/>
  <c r="AE2754" i="2"/>
  <c r="Z2754" i="2"/>
  <c r="X2754" i="2"/>
  <c r="W2754" i="2"/>
  <c r="AU2753" i="2"/>
  <c r="AT2753" i="2"/>
  <c r="AS2753" i="2"/>
  <c r="AK2753" i="2"/>
  <c r="AJ2753" i="2"/>
  <c r="AF2753" i="2"/>
  <c r="AD2753" i="2"/>
  <c r="Z2753" i="2"/>
  <c r="W2753" i="2"/>
  <c r="AT2752" i="2"/>
  <c r="AS2752" i="2"/>
  <c r="AK2752" i="2"/>
  <c r="AU2752" i="2" s="1"/>
  <c r="AJ2752" i="2"/>
  <c r="AF2752" i="2"/>
  <c r="AE2752" i="2"/>
  <c r="Z2752" i="2"/>
  <c r="W2752" i="2"/>
  <c r="AH2751" i="2"/>
  <c r="AG2751" i="2"/>
  <c r="AF2751" i="2"/>
  <c r="AE2751" i="2"/>
  <c r="Z2751" i="2"/>
  <c r="X2751" i="2"/>
  <c r="W2751" i="2"/>
  <c r="AT2750" i="2"/>
  <c r="AS2750" i="2"/>
  <c r="AK2750" i="2"/>
  <c r="AU2750" i="2" s="1"/>
  <c r="AJ2750" i="2"/>
  <c r="AF2750" i="2"/>
  <c r="AE2750" i="2"/>
  <c r="Z2750" i="2"/>
  <c r="W2750" i="2"/>
  <c r="AS2749" i="2"/>
  <c r="AK2749" i="2"/>
  <c r="AJ2749" i="2"/>
  <c r="AF2749" i="2"/>
  <c r="AE2749" i="2"/>
  <c r="Z2749" i="2"/>
  <c r="W2749" i="2"/>
  <c r="AS2748" i="2"/>
  <c r="AT2748" i="2" s="1"/>
  <c r="AK2748" i="2"/>
  <c r="AU2748" i="2" s="1"/>
  <c r="AJ2748" i="2"/>
  <c r="AF2748" i="2"/>
  <c r="AE2748" i="2"/>
  <c r="Z2748" i="2"/>
  <c r="W2748" i="2"/>
  <c r="AK2747" i="2"/>
  <c r="AJ2747" i="2"/>
  <c r="AF2747" i="2"/>
  <c r="AD2747" i="2"/>
  <c r="Z2747" i="2"/>
  <c r="W2747" i="2"/>
  <c r="AH2746" i="2"/>
  <c r="AG2746" i="2"/>
  <c r="AF2746" i="2"/>
  <c r="AE2746" i="2"/>
  <c r="Z2746" i="2"/>
  <c r="X2746" i="2"/>
  <c r="W2746" i="2"/>
  <c r="AS2745" i="2"/>
  <c r="AJ2745" i="2"/>
  <c r="AF2745" i="2"/>
  <c r="AD2745" i="2"/>
  <c r="AT2745" i="2" s="1"/>
  <c r="AU2745" i="2" s="1"/>
  <c r="Z2745" i="2"/>
  <c r="W2745" i="2"/>
  <c r="AT2744" i="2"/>
  <c r="AU2744" i="2" s="1"/>
  <c r="AS2744" i="2"/>
  <c r="AK2744" i="2"/>
  <c r="AJ2744" i="2"/>
  <c r="AF2744" i="2"/>
  <c r="AE2744" i="2"/>
  <c r="Z2744" i="2"/>
  <c r="W2744" i="2"/>
  <c r="AG2743" i="2"/>
  <c r="AF2743" i="2"/>
  <c r="AD2743" i="2"/>
  <c r="Z2743" i="2"/>
  <c r="X2743" i="2"/>
  <c r="W2743" i="2"/>
  <c r="AS2742" i="2"/>
  <c r="AJ2742" i="2"/>
  <c r="AF2742" i="2"/>
  <c r="AD2742" i="2"/>
  <c r="AT2742" i="2" s="1"/>
  <c r="AU2742" i="2" s="1"/>
  <c r="Z2742" i="2"/>
  <c r="W2742" i="2"/>
  <c r="AS2741" i="2"/>
  <c r="AK2741" i="2"/>
  <c r="AJ2741" i="2"/>
  <c r="AF2741" i="2"/>
  <c r="AD2741" i="2"/>
  <c r="AT2741" i="2" s="1"/>
  <c r="AU2741" i="2" s="1"/>
  <c r="Z2741" i="2"/>
  <c r="W2741" i="2"/>
  <c r="AT2740" i="2"/>
  <c r="AU2740" i="2" s="1"/>
  <c r="AS2740" i="2"/>
  <c r="AK2740" i="2"/>
  <c r="AJ2740" i="2"/>
  <c r="AF2740" i="2"/>
  <c r="AE2740" i="2"/>
  <c r="Z2740" i="2"/>
  <c r="W2740" i="2"/>
  <c r="AU2739" i="2"/>
  <c r="AS2739" i="2"/>
  <c r="AK2739" i="2"/>
  <c r="AJ2739" i="2"/>
  <c r="AF2739" i="2"/>
  <c r="AD2739" i="2"/>
  <c r="AT2739" i="2" s="1"/>
  <c r="Z2739" i="2"/>
  <c r="W2739" i="2"/>
  <c r="AH2738" i="2"/>
  <c r="AG2738" i="2"/>
  <c r="AF2738" i="2"/>
  <c r="AD2738" i="2"/>
  <c r="Z2738" i="2"/>
  <c r="X2738" i="2"/>
  <c r="W2738" i="2"/>
  <c r="AS2737" i="2"/>
  <c r="AK2737" i="2"/>
  <c r="AJ2737" i="2"/>
  <c r="AF2737" i="2"/>
  <c r="AD2737" i="2"/>
  <c r="AT2737" i="2" s="1"/>
  <c r="AU2737" i="2" s="1"/>
  <c r="Z2737" i="2"/>
  <c r="W2737" i="2"/>
  <c r="AH2736" i="2"/>
  <c r="AG2736" i="2"/>
  <c r="AF2736" i="2"/>
  <c r="AE2736" i="2"/>
  <c r="Z2736" i="2"/>
  <c r="X2736" i="2"/>
  <c r="W2736" i="2"/>
  <c r="AS2735" i="2"/>
  <c r="AK2735" i="2"/>
  <c r="AJ2735" i="2"/>
  <c r="AF2735" i="2"/>
  <c r="AE2735" i="2"/>
  <c r="Z2735" i="2"/>
  <c r="W2735" i="2"/>
  <c r="AS2734" i="2"/>
  <c r="AK2734" i="2"/>
  <c r="AJ2734" i="2"/>
  <c r="AF2734" i="2"/>
  <c r="AD2734" i="2"/>
  <c r="AT2734" i="2" s="1"/>
  <c r="Z2734" i="2"/>
  <c r="W2734" i="2"/>
  <c r="AT2733" i="2"/>
  <c r="AU2733" i="2" s="1"/>
  <c r="AS2733" i="2"/>
  <c r="AK2733" i="2"/>
  <c r="AJ2733" i="2"/>
  <c r="AF2733" i="2"/>
  <c r="AE2733" i="2"/>
  <c r="Z2733" i="2"/>
  <c r="W2733" i="2"/>
  <c r="AU2732" i="2"/>
  <c r="AT2732" i="2"/>
  <c r="AS2732" i="2"/>
  <c r="AK2732" i="2"/>
  <c r="AJ2732" i="2"/>
  <c r="AF2732" i="2"/>
  <c r="AE2732" i="2"/>
  <c r="Z2732" i="2"/>
  <c r="W2732" i="2"/>
  <c r="AH2731" i="2"/>
  <c r="AG2731" i="2"/>
  <c r="AF2731" i="2"/>
  <c r="AD2731" i="2"/>
  <c r="Z2731" i="2"/>
  <c r="X2731" i="2"/>
  <c r="W2731" i="2"/>
  <c r="AH2730" i="2"/>
  <c r="AG2730" i="2"/>
  <c r="AF2730" i="2"/>
  <c r="AD2730" i="2"/>
  <c r="Z2730" i="2"/>
  <c r="X2730" i="2"/>
  <c r="W2730" i="2"/>
  <c r="AS2729" i="2"/>
  <c r="AT2729" i="2" s="1"/>
  <c r="AU2729" i="2" s="1"/>
  <c r="AK2729" i="2"/>
  <c r="AJ2729" i="2"/>
  <c r="AF2729" i="2"/>
  <c r="AE2729" i="2"/>
  <c r="Z2729" i="2"/>
  <c r="W2729" i="2"/>
  <c r="AT2728" i="2"/>
  <c r="AU2728" i="2" s="1"/>
  <c r="AS2728" i="2"/>
  <c r="AK2728" i="2"/>
  <c r="AJ2728" i="2"/>
  <c r="AF2728" i="2"/>
  <c r="AE2728" i="2"/>
  <c r="Z2728" i="2"/>
  <c r="W2728" i="2"/>
  <c r="AH2727" i="2"/>
  <c r="AG2727" i="2"/>
  <c r="AF2727" i="2"/>
  <c r="AE2727" i="2"/>
  <c r="Z2727" i="2"/>
  <c r="X2727" i="2"/>
  <c r="W2727" i="2"/>
  <c r="AT2726" i="2"/>
  <c r="AU2726" i="2" s="1"/>
  <c r="AS2726" i="2"/>
  <c r="AK2726" i="2"/>
  <c r="AJ2726" i="2"/>
  <c r="AF2726" i="2"/>
  <c r="AE2726" i="2"/>
  <c r="Z2726" i="2"/>
  <c r="W2726" i="2"/>
  <c r="AS2725" i="2"/>
  <c r="AK2725" i="2"/>
  <c r="AJ2725" i="2"/>
  <c r="AF2725" i="2"/>
  <c r="AE2725" i="2"/>
  <c r="Z2725" i="2"/>
  <c r="W2725" i="2"/>
  <c r="AH2724" i="2"/>
  <c r="AG2724" i="2"/>
  <c r="AF2724" i="2"/>
  <c r="AD2724" i="2"/>
  <c r="Z2724" i="2"/>
  <c r="X2724" i="2"/>
  <c r="W2724" i="2"/>
  <c r="AS2723" i="2"/>
  <c r="AK2723" i="2"/>
  <c r="AJ2723" i="2"/>
  <c r="AF2723" i="2"/>
  <c r="AE2723" i="2"/>
  <c r="Z2723" i="2"/>
  <c r="W2723" i="2"/>
  <c r="AG2722" i="2"/>
  <c r="AF2722" i="2"/>
  <c r="AD2722" i="2"/>
  <c r="Z2722" i="2"/>
  <c r="X2722" i="2"/>
  <c r="W2722" i="2"/>
  <c r="AG2721" i="2"/>
  <c r="AF2721" i="2"/>
  <c r="AE2721" i="2"/>
  <c r="Z2721" i="2"/>
  <c r="X2721" i="2"/>
  <c r="W2721" i="2"/>
  <c r="AS2720" i="2"/>
  <c r="AK2720" i="2"/>
  <c r="AJ2720" i="2"/>
  <c r="AF2720" i="2"/>
  <c r="AD2720" i="2"/>
  <c r="AT2720" i="2" s="1"/>
  <c r="Z2720" i="2"/>
  <c r="W2720" i="2"/>
  <c r="AH2719" i="2"/>
  <c r="AG2719" i="2"/>
  <c r="AF2719" i="2"/>
  <c r="AE2719" i="2"/>
  <c r="Z2719" i="2"/>
  <c r="X2719" i="2"/>
  <c r="W2719" i="2"/>
  <c r="AS2718" i="2"/>
  <c r="AK2718" i="2"/>
  <c r="AJ2718" i="2"/>
  <c r="AF2718" i="2"/>
  <c r="AE2718" i="2"/>
  <c r="Z2718" i="2"/>
  <c r="W2718" i="2"/>
  <c r="AH2717" i="2"/>
  <c r="AG2717" i="2"/>
  <c r="AF2717" i="2"/>
  <c r="AE2717" i="2"/>
  <c r="Z2717" i="2"/>
  <c r="X2717" i="2"/>
  <c r="W2717" i="2"/>
  <c r="Z2716" i="2"/>
  <c r="W2716" i="2"/>
  <c r="AT2715" i="2"/>
  <c r="AU2715" i="2" s="1"/>
  <c r="AS2715" i="2"/>
  <c r="AK2715" i="2"/>
  <c r="AJ2715" i="2"/>
  <c r="AF2715" i="2"/>
  <c r="AE2715" i="2"/>
  <c r="Z2715" i="2"/>
  <c r="W2715" i="2"/>
  <c r="AH2714" i="2"/>
  <c r="AG2714" i="2"/>
  <c r="AF2714" i="2"/>
  <c r="AE2714" i="2"/>
  <c r="Z2714" i="2"/>
  <c r="X2714" i="2"/>
  <c r="W2714" i="2"/>
  <c r="AH2713" i="2"/>
  <c r="AG2713" i="2"/>
  <c r="AF2713" i="2"/>
  <c r="AE2713" i="2"/>
  <c r="Z2713" i="2"/>
  <c r="X2713" i="2"/>
  <c r="W2713" i="2"/>
  <c r="AH2712" i="2"/>
  <c r="AG2712" i="2"/>
  <c r="AF2712" i="2"/>
  <c r="AE2712" i="2"/>
  <c r="Z2712" i="2"/>
  <c r="X2712" i="2"/>
  <c r="W2712" i="2"/>
  <c r="AT2711" i="2"/>
  <c r="AS2711" i="2"/>
  <c r="AK2711" i="2"/>
  <c r="AU2711" i="2" s="1"/>
  <c r="AJ2711" i="2"/>
  <c r="AF2711" i="2"/>
  <c r="AD2711" i="2"/>
  <c r="Z2711" i="2"/>
  <c r="W2711" i="2"/>
  <c r="AH2710" i="2"/>
  <c r="AG2710" i="2"/>
  <c r="AF2710" i="2"/>
  <c r="AD2710" i="2"/>
  <c r="Z2710" i="2"/>
  <c r="X2710" i="2"/>
  <c r="W2710" i="2"/>
  <c r="Z2709" i="2"/>
  <c r="AS2708" i="2"/>
  <c r="AK2708" i="2"/>
  <c r="AJ2708" i="2"/>
  <c r="AF2708" i="2"/>
  <c r="AE2708" i="2"/>
  <c r="Z2708" i="2"/>
  <c r="W2708" i="2"/>
  <c r="AH2707" i="2"/>
  <c r="AG2707" i="2"/>
  <c r="AF2707" i="2"/>
  <c r="AE2707" i="2"/>
  <c r="Z2707" i="2"/>
  <c r="X2707" i="2"/>
  <c r="W2707" i="2"/>
  <c r="AK2706" i="2"/>
  <c r="AJ2706" i="2"/>
  <c r="AF2706" i="2"/>
  <c r="AE2706" i="2"/>
  <c r="Z2706" i="2"/>
  <c r="W2706" i="2"/>
  <c r="AK2705" i="2"/>
  <c r="AJ2705" i="2"/>
  <c r="AF2705" i="2"/>
  <c r="AD2705" i="2"/>
  <c r="Z2705" i="2"/>
  <c r="W2705" i="2"/>
  <c r="AG2704" i="2"/>
  <c r="AF2704" i="2"/>
  <c r="AE2704" i="2"/>
  <c r="Z2704" i="2"/>
  <c r="X2704" i="2"/>
  <c r="W2704" i="2"/>
  <c r="AH2703" i="2"/>
  <c r="AG2703" i="2"/>
  <c r="AF2703" i="2"/>
  <c r="AE2703" i="2"/>
  <c r="Z2703" i="2"/>
  <c r="X2703" i="2"/>
  <c r="W2703" i="2"/>
  <c r="AG2702" i="2"/>
  <c r="AF2702" i="2"/>
  <c r="AE2702" i="2"/>
  <c r="Z2702" i="2"/>
  <c r="X2702" i="2"/>
  <c r="W2702" i="2"/>
  <c r="AH2701" i="2"/>
  <c r="AG2701" i="2"/>
  <c r="AF2701" i="2"/>
  <c r="AE2701" i="2"/>
  <c r="Z2701" i="2"/>
  <c r="X2701" i="2"/>
  <c r="W2701" i="2"/>
  <c r="AH2700" i="2"/>
  <c r="AG2700" i="2"/>
  <c r="AF2700" i="2"/>
  <c r="AD2700" i="2"/>
  <c r="Z2700" i="2"/>
  <c r="X2700" i="2"/>
  <c r="W2700" i="2"/>
  <c r="AT2699" i="2"/>
  <c r="AS2699" i="2"/>
  <c r="AK2699" i="2"/>
  <c r="AJ2699" i="2"/>
  <c r="AF2699" i="2"/>
  <c r="AE2699" i="2"/>
  <c r="Z2699" i="2"/>
  <c r="W2699" i="2"/>
  <c r="AJ2698" i="2"/>
  <c r="AF2698" i="2"/>
  <c r="AD2698" i="2"/>
  <c r="Z2698" i="2"/>
  <c r="W2698" i="2"/>
  <c r="V2698" i="2"/>
  <c r="AH2697" i="2"/>
  <c r="AG2697" i="2"/>
  <c r="AF2697" i="2"/>
  <c r="AE2697" i="2"/>
  <c r="Z2697" i="2"/>
  <c r="X2697" i="2"/>
  <c r="W2697" i="2"/>
  <c r="AG2696" i="2"/>
  <c r="AF2696" i="2"/>
  <c r="AD2696" i="2"/>
  <c r="Z2696" i="2"/>
  <c r="X2696" i="2"/>
  <c r="W2696" i="2"/>
  <c r="AT2695" i="2"/>
  <c r="AS2695" i="2"/>
  <c r="AK2695" i="2"/>
  <c r="AU2695" i="2" s="1"/>
  <c r="AJ2695" i="2"/>
  <c r="AF2695" i="2"/>
  <c r="AE2695" i="2"/>
  <c r="Z2695" i="2"/>
  <c r="W2695" i="2"/>
  <c r="AS2694" i="2"/>
  <c r="AK2694" i="2"/>
  <c r="AJ2694" i="2"/>
  <c r="AF2694" i="2"/>
  <c r="AD2694" i="2"/>
  <c r="AT2694" i="2" s="1"/>
  <c r="AU2694" i="2" s="1"/>
  <c r="Z2694" i="2"/>
  <c r="W2694" i="2"/>
  <c r="AS2693" i="2"/>
  <c r="AT2693" i="2" s="1"/>
  <c r="AK2693" i="2"/>
  <c r="AJ2693" i="2"/>
  <c r="AF2693" i="2"/>
  <c r="AE2693" i="2"/>
  <c r="Z2693" i="2"/>
  <c r="W2693" i="2"/>
  <c r="AT2692" i="2"/>
  <c r="AU2692" i="2" s="1"/>
  <c r="AS2692" i="2"/>
  <c r="AK2692" i="2"/>
  <c r="AJ2692" i="2"/>
  <c r="AF2692" i="2"/>
  <c r="AE2692" i="2"/>
  <c r="Z2692" i="2"/>
  <c r="W2692" i="2"/>
  <c r="AH2691" i="2"/>
  <c r="AG2691" i="2"/>
  <c r="AF2691" i="2"/>
  <c r="AE2691" i="2"/>
  <c r="Z2691" i="2"/>
  <c r="X2691" i="2"/>
  <c r="W2691" i="2"/>
  <c r="AT2690" i="2"/>
  <c r="AU2690" i="2" s="1"/>
  <c r="AS2690" i="2"/>
  <c r="AK2690" i="2"/>
  <c r="AJ2690" i="2"/>
  <c r="AF2690" i="2"/>
  <c r="AE2690" i="2"/>
  <c r="Z2690" i="2"/>
  <c r="W2690" i="2"/>
  <c r="AH2689" i="2"/>
  <c r="AG2689" i="2"/>
  <c r="AF2689" i="2"/>
  <c r="AE2689" i="2"/>
  <c r="Z2689" i="2"/>
  <c r="X2689" i="2"/>
  <c r="W2689" i="2"/>
  <c r="AH2688" i="2"/>
  <c r="AG2688" i="2"/>
  <c r="AF2688" i="2"/>
  <c r="AE2688" i="2"/>
  <c r="Z2688" i="2"/>
  <c r="X2688" i="2"/>
  <c r="W2688" i="2"/>
  <c r="Z2687" i="2"/>
  <c r="W2687" i="2"/>
  <c r="AU2686" i="2"/>
  <c r="AT2686" i="2"/>
  <c r="AS2686" i="2"/>
  <c r="AK2686" i="2"/>
  <c r="AJ2686" i="2"/>
  <c r="AF2686" i="2"/>
  <c r="AD2686" i="2"/>
  <c r="Z2686" i="2"/>
  <c r="W2686" i="2"/>
  <c r="AH2685" i="2"/>
  <c r="AG2685" i="2"/>
  <c r="AF2685" i="2"/>
  <c r="AE2685" i="2"/>
  <c r="Z2685" i="2"/>
  <c r="X2685" i="2"/>
  <c r="W2685" i="2"/>
  <c r="AH2684" i="2"/>
  <c r="AG2684" i="2"/>
  <c r="AF2684" i="2"/>
  <c r="AD2684" i="2"/>
  <c r="Z2684" i="2"/>
  <c r="X2684" i="2"/>
  <c r="W2684" i="2"/>
  <c r="AH2683" i="2"/>
  <c r="AG2683" i="2"/>
  <c r="AF2683" i="2"/>
  <c r="AE2683" i="2"/>
  <c r="Z2683" i="2"/>
  <c r="X2683" i="2"/>
  <c r="W2683" i="2"/>
  <c r="AH2682" i="2"/>
  <c r="AG2682" i="2"/>
  <c r="AF2682" i="2"/>
  <c r="AD2682" i="2"/>
  <c r="Z2682" i="2"/>
  <c r="X2682" i="2"/>
  <c r="W2682" i="2"/>
  <c r="AS2681" i="2"/>
  <c r="AK2681" i="2"/>
  <c r="AJ2681" i="2"/>
  <c r="AF2681" i="2"/>
  <c r="AE2681" i="2"/>
  <c r="Z2681" i="2"/>
  <c r="W2681" i="2"/>
  <c r="AH2680" i="2"/>
  <c r="AG2680" i="2"/>
  <c r="AF2680" i="2"/>
  <c r="AD2680" i="2"/>
  <c r="Z2680" i="2"/>
  <c r="X2680" i="2"/>
  <c r="W2680" i="2"/>
  <c r="AS2679" i="2"/>
  <c r="AK2679" i="2"/>
  <c r="AJ2679" i="2"/>
  <c r="AF2679" i="2"/>
  <c r="AE2679" i="2"/>
  <c r="Z2679" i="2"/>
  <c r="W2679" i="2"/>
  <c r="AH2678" i="2"/>
  <c r="AG2678" i="2"/>
  <c r="AF2678" i="2"/>
  <c r="AE2678" i="2"/>
  <c r="Z2678" i="2"/>
  <c r="X2678" i="2"/>
  <c r="W2678" i="2"/>
  <c r="AH2677" i="2"/>
  <c r="AG2677" i="2"/>
  <c r="AF2677" i="2"/>
  <c r="AE2677" i="2"/>
  <c r="Z2677" i="2"/>
  <c r="X2677" i="2"/>
  <c r="W2677" i="2"/>
  <c r="AH2676" i="2"/>
  <c r="AG2676" i="2"/>
  <c r="AF2676" i="2"/>
  <c r="AE2676" i="2"/>
  <c r="Z2676" i="2"/>
  <c r="X2676" i="2"/>
  <c r="W2676" i="2"/>
  <c r="AS2675" i="2"/>
  <c r="AK2675" i="2"/>
  <c r="AJ2675" i="2"/>
  <c r="AF2675" i="2"/>
  <c r="AE2675" i="2"/>
  <c r="Z2675" i="2"/>
  <c r="W2675" i="2"/>
  <c r="AH2674" i="2"/>
  <c r="AG2674" i="2"/>
  <c r="AF2674" i="2"/>
  <c r="AE2674" i="2"/>
  <c r="Z2674" i="2"/>
  <c r="X2674" i="2"/>
  <c r="W2674" i="2"/>
  <c r="AH2673" i="2"/>
  <c r="AG2673" i="2"/>
  <c r="AF2673" i="2"/>
  <c r="AE2673" i="2"/>
  <c r="Z2673" i="2"/>
  <c r="X2673" i="2"/>
  <c r="W2673" i="2"/>
  <c r="AH2672" i="2"/>
  <c r="AG2672" i="2"/>
  <c r="AF2672" i="2"/>
  <c r="AE2672" i="2"/>
  <c r="Z2672" i="2"/>
  <c r="X2672" i="2"/>
  <c r="W2672" i="2"/>
  <c r="AH2671" i="2"/>
  <c r="AG2671" i="2"/>
  <c r="AF2671" i="2"/>
  <c r="AE2671" i="2"/>
  <c r="Z2671" i="2"/>
  <c r="X2671" i="2"/>
  <c r="W2671" i="2"/>
  <c r="AH2670" i="2"/>
  <c r="AG2670" i="2"/>
  <c r="AF2670" i="2"/>
  <c r="AD2670" i="2"/>
  <c r="Z2670" i="2"/>
  <c r="X2670" i="2"/>
  <c r="W2670" i="2"/>
  <c r="AH2669" i="2"/>
  <c r="AG2669" i="2"/>
  <c r="AF2669" i="2"/>
  <c r="AE2669" i="2"/>
  <c r="Z2669" i="2"/>
  <c r="X2669" i="2"/>
  <c r="W2669" i="2"/>
  <c r="AT2668" i="2"/>
  <c r="AS2668" i="2"/>
  <c r="AK2668" i="2"/>
  <c r="AJ2668" i="2"/>
  <c r="AF2668" i="2"/>
  <c r="AE2668" i="2"/>
  <c r="Z2668" i="2"/>
  <c r="W2668" i="2"/>
  <c r="AH2667" i="2"/>
  <c r="AG2667" i="2"/>
  <c r="AF2667" i="2"/>
  <c r="AE2667" i="2"/>
  <c r="Z2667" i="2"/>
  <c r="X2667" i="2"/>
  <c r="W2667" i="2"/>
  <c r="AS2666" i="2"/>
  <c r="AT2666" i="2" s="1"/>
  <c r="AK2666" i="2"/>
  <c r="AJ2666" i="2"/>
  <c r="AF2666" i="2"/>
  <c r="AE2666" i="2"/>
  <c r="Z2666" i="2"/>
  <c r="W2666" i="2"/>
  <c r="AT2665" i="2"/>
  <c r="AU2665" i="2" s="1"/>
  <c r="AS2665" i="2"/>
  <c r="AK2665" i="2"/>
  <c r="AJ2665" i="2"/>
  <c r="AF2665" i="2"/>
  <c r="AE2665" i="2"/>
  <c r="Z2665" i="2"/>
  <c r="W2665" i="2"/>
  <c r="AH2664" i="2"/>
  <c r="AG2664" i="2"/>
  <c r="AF2664" i="2"/>
  <c r="AD2664" i="2"/>
  <c r="Z2664" i="2"/>
  <c r="X2664" i="2"/>
  <c r="W2664" i="2"/>
  <c r="AT2663" i="2"/>
  <c r="AU2663" i="2" s="1"/>
  <c r="AS2663" i="2"/>
  <c r="AK2663" i="2"/>
  <c r="AJ2663" i="2"/>
  <c r="AF2663" i="2"/>
  <c r="AE2663" i="2"/>
  <c r="Z2663" i="2"/>
  <c r="W2663" i="2"/>
  <c r="Z2662" i="2"/>
  <c r="AH2661" i="2"/>
  <c r="AG2661" i="2"/>
  <c r="AF2661" i="2"/>
  <c r="AE2661" i="2"/>
  <c r="Z2661" i="2"/>
  <c r="X2661" i="2"/>
  <c r="W2661" i="2"/>
  <c r="AH2660" i="2"/>
  <c r="AG2660" i="2"/>
  <c r="AF2660" i="2"/>
  <c r="AD2660" i="2"/>
  <c r="Z2660" i="2"/>
  <c r="X2660" i="2"/>
  <c r="W2660" i="2"/>
  <c r="AH2659" i="2"/>
  <c r="AG2659" i="2"/>
  <c r="AF2659" i="2"/>
  <c r="AD2659" i="2"/>
  <c r="Z2659" i="2"/>
  <c r="X2659" i="2"/>
  <c r="W2659" i="2"/>
  <c r="AH2658" i="2"/>
  <c r="AG2658" i="2"/>
  <c r="AF2658" i="2"/>
  <c r="AE2658" i="2"/>
  <c r="Z2658" i="2"/>
  <c r="X2658" i="2"/>
  <c r="W2658" i="2"/>
  <c r="AH2657" i="2"/>
  <c r="AG2657" i="2"/>
  <c r="AF2657" i="2"/>
  <c r="AE2657" i="2"/>
  <c r="Z2657" i="2"/>
  <c r="X2657" i="2"/>
  <c r="W2657" i="2"/>
  <c r="AH2656" i="2"/>
  <c r="AG2656" i="2"/>
  <c r="AF2656" i="2"/>
  <c r="AD2656" i="2"/>
  <c r="Z2656" i="2"/>
  <c r="X2656" i="2"/>
  <c r="W2656" i="2"/>
  <c r="AH2655" i="2"/>
  <c r="AG2655" i="2"/>
  <c r="AF2655" i="2"/>
  <c r="AE2655" i="2"/>
  <c r="Z2655" i="2"/>
  <c r="X2655" i="2"/>
  <c r="W2655" i="2"/>
  <c r="Z2654" i="2"/>
  <c r="AH2653" i="2"/>
  <c r="AG2653" i="2"/>
  <c r="AF2653" i="2"/>
  <c r="AE2653" i="2"/>
  <c r="Z2653" i="2"/>
  <c r="X2653" i="2"/>
  <c r="W2653" i="2"/>
  <c r="AH2652" i="2"/>
  <c r="AG2652" i="2"/>
  <c r="AF2652" i="2"/>
  <c r="AE2652" i="2"/>
  <c r="Z2652" i="2"/>
  <c r="X2652" i="2"/>
  <c r="W2652" i="2"/>
  <c r="AG2651" i="2"/>
  <c r="AF2651" i="2"/>
  <c r="AD2651" i="2"/>
  <c r="Z2651" i="2"/>
  <c r="X2651" i="2"/>
  <c r="W2651" i="2"/>
  <c r="AH2650" i="2"/>
  <c r="AG2650" i="2"/>
  <c r="AF2650" i="2"/>
  <c r="AE2650" i="2"/>
  <c r="Z2650" i="2"/>
  <c r="X2650" i="2"/>
  <c r="W2650" i="2"/>
  <c r="AH2649" i="2"/>
  <c r="AG2649" i="2"/>
  <c r="AF2649" i="2"/>
  <c r="AE2649" i="2"/>
  <c r="Z2649" i="2"/>
  <c r="X2649" i="2"/>
  <c r="W2649" i="2"/>
  <c r="AK2648" i="2"/>
  <c r="AJ2648" i="2"/>
  <c r="AF2648" i="2"/>
  <c r="AE2648" i="2"/>
  <c r="Z2648" i="2"/>
  <c r="W2648" i="2"/>
  <c r="AT2647" i="2"/>
  <c r="AU2647" i="2" s="1"/>
  <c r="AS2647" i="2"/>
  <c r="AK2647" i="2"/>
  <c r="AJ2647" i="2"/>
  <c r="AF2647" i="2"/>
  <c r="AD2647" i="2"/>
  <c r="Z2647" i="2"/>
  <c r="W2647" i="2"/>
  <c r="AU2646" i="2"/>
  <c r="AT2646" i="2"/>
  <c r="AS2646" i="2"/>
  <c r="AK2646" i="2"/>
  <c r="AJ2646" i="2"/>
  <c r="AF2646" i="2"/>
  <c r="AE2646" i="2"/>
  <c r="Z2646" i="2"/>
  <c r="W2646" i="2"/>
  <c r="AH2645" i="2"/>
  <c r="AG2645" i="2"/>
  <c r="AF2645" i="2"/>
  <c r="AE2645" i="2"/>
  <c r="Z2645" i="2"/>
  <c r="X2645" i="2"/>
  <c r="W2645" i="2"/>
  <c r="AH2644" i="2"/>
  <c r="AG2644" i="2"/>
  <c r="AF2644" i="2"/>
  <c r="AE2644" i="2"/>
  <c r="Z2644" i="2"/>
  <c r="X2644" i="2"/>
  <c r="W2644" i="2"/>
  <c r="AH2643" i="2"/>
  <c r="AG2643" i="2"/>
  <c r="AF2643" i="2"/>
  <c r="AE2643" i="2"/>
  <c r="Z2643" i="2"/>
  <c r="X2643" i="2"/>
  <c r="W2643" i="2"/>
  <c r="AS2642" i="2"/>
  <c r="AK2642" i="2"/>
  <c r="AU2642" i="2" s="1"/>
  <c r="AJ2642" i="2"/>
  <c r="AF2642" i="2"/>
  <c r="AD2642" i="2"/>
  <c r="AT2642" i="2" s="1"/>
  <c r="Z2642" i="2"/>
  <c r="W2642" i="2"/>
  <c r="Z2641" i="2"/>
  <c r="AT2640" i="2"/>
  <c r="AU2640" i="2" s="1"/>
  <c r="AS2640" i="2"/>
  <c r="AK2640" i="2"/>
  <c r="AJ2640" i="2"/>
  <c r="AF2640" i="2"/>
  <c r="AE2640" i="2"/>
  <c r="Z2640" i="2"/>
  <c r="W2640" i="2"/>
  <c r="AH2639" i="2"/>
  <c r="AG2639" i="2"/>
  <c r="AF2639" i="2"/>
  <c r="AE2639" i="2"/>
  <c r="Z2639" i="2"/>
  <c r="X2639" i="2"/>
  <c r="W2639" i="2"/>
  <c r="Z2638" i="2"/>
  <c r="Z2637" i="2"/>
  <c r="AH2636" i="2"/>
  <c r="AG2636" i="2"/>
  <c r="AF2636" i="2"/>
  <c r="AE2636" i="2"/>
  <c r="Z2636" i="2"/>
  <c r="X2636" i="2"/>
  <c r="W2636" i="2"/>
  <c r="AH2635" i="2"/>
  <c r="AG2635" i="2"/>
  <c r="AF2635" i="2"/>
  <c r="AE2635" i="2"/>
  <c r="Z2635" i="2"/>
  <c r="X2635" i="2"/>
  <c r="W2635" i="2"/>
  <c r="AH2634" i="2"/>
  <c r="AG2634" i="2"/>
  <c r="AF2634" i="2"/>
  <c r="AE2634" i="2"/>
  <c r="Z2634" i="2"/>
  <c r="X2634" i="2"/>
  <c r="W2634" i="2"/>
  <c r="AT2633" i="2"/>
  <c r="AU2633" i="2" s="1"/>
  <c r="AS2633" i="2"/>
  <c r="AK2633" i="2"/>
  <c r="AJ2633" i="2"/>
  <c r="AF2633" i="2"/>
  <c r="AD2633" i="2"/>
  <c r="Z2633" i="2"/>
  <c r="W2633" i="2"/>
  <c r="AH2632" i="2"/>
  <c r="AG2632" i="2"/>
  <c r="AF2632" i="2"/>
  <c r="AE2632" i="2"/>
  <c r="Z2632" i="2"/>
  <c r="X2632" i="2"/>
  <c r="W2632" i="2"/>
  <c r="AG2631" i="2"/>
  <c r="AF2631" i="2"/>
  <c r="AD2631" i="2"/>
  <c r="Z2631" i="2"/>
  <c r="X2631" i="2"/>
  <c r="W2631" i="2"/>
  <c r="AH2630" i="2"/>
  <c r="AG2630" i="2"/>
  <c r="AF2630" i="2"/>
  <c r="AE2630" i="2"/>
  <c r="Z2630" i="2"/>
  <c r="X2630" i="2"/>
  <c r="W2630" i="2"/>
  <c r="AU2629" i="2"/>
  <c r="AT2629" i="2"/>
  <c r="AS2629" i="2"/>
  <c r="AK2629" i="2"/>
  <c r="AJ2629" i="2"/>
  <c r="AF2629" i="2"/>
  <c r="AE2629" i="2"/>
  <c r="Z2629" i="2"/>
  <c r="W2629" i="2"/>
  <c r="AH2628" i="2"/>
  <c r="AG2628" i="2"/>
  <c r="AF2628" i="2"/>
  <c r="AE2628" i="2"/>
  <c r="Z2628" i="2"/>
  <c r="X2628" i="2"/>
  <c r="W2628" i="2"/>
  <c r="AH2627" i="2"/>
  <c r="AG2627" i="2"/>
  <c r="AF2627" i="2"/>
  <c r="AD2627" i="2"/>
  <c r="Z2627" i="2"/>
  <c r="X2627" i="2"/>
  <c r="W2627" i="2"/>
  <c r="AH2626" i="2"/>
  <c r="AG2626" i="2"/>
  <c r="AF2626" i="2"/>
  <c r="AE2626" i="2"/>
  <c r="Z2626" i="2"/>
  <c r="X2626" i="2"/>
  <c r="W2626" i="2"/>
  <c r="AH2625" i="2"/>
  <c r="AG2625" i="2"/>
  <c r="AF2625" i="2"/>
  <c r="AE2625" i="2"/>
  <c r="Z2625" i="2"/>
  <c r="X2625" i="2"/>
  <c r="W2625" i="2"/>
  <c r="AH2624" i="2"/>
  <c r="AG2624" i="2"/>
  <c r="AF2624" i="2"/>
  <c r="AD2624" i="2"/>
  <c r="Z2624" i="2"/>
  <c r="X2624" i="2"/>
  <c r="W2624" i="2"/>
  <c r="AH2623" i="2"/>
  <c r="AG2623" i="2"/>
  <c r="AF2623" i="2"/>
  <c r="AE2623" i="2"/>
  <c r="Z2623" i="2"/>
  <c r="X2623" i="2"/>
  <c r="W2623" i="2"/>
  <c r="AH2622" i="2"/>
  <c r="AG2622" i="2"/>
  <c r="AF2622" i="2"/>
  <c r="AE2622" i="2"/>
  <c r="Z2622" i="2"/>
  <c r="X2622" i="2"/>
  <c r="W2622" i="2"/>
  <c r="AH2621" i="2"/>
  <c r="AG2621" i="2"/>
  <c r="AF2621" i="2"/>
  <c r="AE2621" i="2"/>
  <c r="Z2621" i="2"/>
  <c r="X2621" i="2"/>
  <c r="W2621" i="2"/>
  <c r="AG2620" i="2"/>
  <c r="AF2620" i="2"/>
  <c r="AE2620" i="2"/>
  <c r="Z2620" i="2"/>
  <c r="X2620" i="2"/>
  <c r="W2620" i="2"/>
  <c r="AH2619" i="2"/>
  <c r="AG2619" i="2"/>
  <c r="AF2619" i="2"/>
  <c r="AD2619" i="2"/>
  <c r="Z2619" i="2"/>
  <c r="X2619" i="2"/>
  <c r="W2619" i="2"/>
  <c r="AK2618" i="2"/>
  <c r="AJ2618" i="2"/>
  <c r="AF2618" i="2"/>
  <c r="AE2618" i="2"/>
  <c r="Z2618" i="2"/>
  <c r="W2618" i="2"/>
  <c r="AH2617" i="2"/>
  <c r="AG2617" i="2"/>
  <c r="AF2617" i="2"/>
  <c r="AD2617" i="2"/>
  <c r="Z2617" i="2"/>
  <c r="X2617" i="2"/>
  <c r="W2617" i="2"/>
  <c r="AK2616" i="2"/>
  <c r="AJ2616" i="2"/>
  <c r="AF2616" i="2"/>
  <c r="AE2616" i="2"/>
  <c r="Z2616" i="2"/>
  <c r="W2616" i="2"/>
  <c r="AH2615" i="2"/>
  <c r="AG2615" i="2"/>
  <c r="AF2615" i="2"/>
  <c r="AE2615" i="2"/>
  <c r="Z2615" i="2"/>
  <c r="X2615" i="2"/>
  <c r="W2615" i="2"/>
  <c r="AU2614" i="2"/>
  <c r="AT2614" i="2"/>
  <c r="AS2614" i="2"/>
  <c r="AK2614" i="2"/>
  <c r="AJ2614" i="2"/>
  <c r="AF2614" i="2"/>
  <c r="AD2614" i="2"/>
  <c r="Z2614" i="2"/>
  <c r="W2614" i="2"/>
  <c r="AK2613" i="2"/>
  <c r="AJ2613" i="2"/>
  <c r="AF2613" i="2"/>
  <c r="AE2613" i="2"/>
  <c r="Z2613" i="2"/>
  <c r="W2613" i="2"/>
  <c r="AH2612" i="2"/>
  <c r="AG2612" i="2"/>
  <c r="AF2612" i="2"/>
  <c r="AE2612" i="2"/>
  <c r="Z2612" i="2"/>
  <c r="X2612" i="2"/>
  <c r="W2612" i="2"/>
  <c r="AH2611" i="2"/>
  <c r="AG2611" i="2"/>
  <c r="AF2611" i="2"/>
  <c r="AE2611" i="2"/>
  <c r="Z2611" i="2"/>
  <c r="X2611" i="2"/>
  <c r="W2611" i="2"/>
  <c r="AH2610" i="2"/>
  <c r="AG2610" i="2"/>
  <c r="AF2610" i="2"/>
  <c r="AE2610" i="2"/>
  <c r="Z2610" i="2"/>
  <c r="X2610" i="2"/>
  <c r="W2610" i="2"/>
  <c r="AH2609" i="2"/>
  <c r="AG2609" i="2"/>
  <c r="AF2609" i="2"/>
  <c r="AE2609" i="2"/>
  <c r="Z2609" i="2"/>
  <c r="X2609" i="2"/>
  <c r="W2609" i="2"/>
  <c r="Z2608" i="2"/>
  <c r="AH2607" i="2"/>
  <c r="AG2607" i="2"/>
  <c r="AF2607" i="2"/>
  <c r="AE2607" i="2"/>
  <c r="Z2607" i="2"/>
  <c r="X2607" i="2"/>
  <c r="W2607" i="2"/>
  <c r="AK2606" i="2"/>
  <c r="AJ2606" i="2"/>
  <c r="AF2606" i="2"/>
  <c r="AE2606" i="2"/>
  <c r="Z2606" i="2"/>
  <c r="W2606" i="2"/>
  <c r="AH2605" i="2"/>
  <c r="AG2605" i="2"/>
  <c r="AF2605" i="2"/>
  <c r="AD2605" i="2"/>
  <c r="Z2605" i="2"/>
  <c r="X2605" i="2"/>
  <c r="W2605" i="2"/>
  <c r="AH2604" i="2"/>
  <c r="AG2604" i="2"/>
  <c r="AF2604" i="2"/>
  <c r="AD2604" i="2"/>
  <c r="Z2604" i="2"/>
  <c r="X2604" i="2"/>
  <c r="W2604" i="2"/>
  <c r="AH2603" i="2"/>
  <c r="AG2603" i="2"/>
  <c r="AF2603" i="2"/>
  <c r="AD2603" i="2"/>
  <c r="Z2603" i="2"/>
  <c r="X2603" i="2"/>
  <c r="W2603" i="2"/>
  <c r="AH2602" i="2"/>
  <c r="AG2602" i="2"/>
  <c r="AF2602" i="2"/>
  <c r="AD2602" i="2"/>
  <c r="Z2602" i="2"/>
  <c r="X2602" i="2"/>
  <c r="W2602" i="2"/>
  <c r="AH2601" i="2"/>
  <c r="AG2601" i="2"/>
  <c r="AF2601" i="2"/>
  <c r="AE2601" i="2"/>
  <c r="Z2601" i="2"/>
  <c r="X2601" i="2"/>
  <c r="W2601" i="2"/>
  <c r="Z2600" i="2"/>
  <c r="Z2599" i="2"/>
  <c r="Z2598" i="2"/>
  <c r="AT2597" i="2"/>
  <c r="AU2597" i="2" s="1"/>
  <c r="AS2597" i="2"/>
  <c r="AK2597" i="2"/>
  <c r="AJ2597" i="2"/>
  <c r="AF2597" i="2"/>
  <c r="AD2597" i="2"/>
  <c r="Z2597" i="2"/>
  <c r="W2597" i="2"/>
  <c r="AU2596" i="2"/>
  <c r="AT2596" i="2"/>
  <c r="AS2596" i="2"/>
  <c r="AK2596" i="2"/>
  <c r="AJ2596" i="2"/>
  <c r="AF2596" i="2"/>
  <c r="AE2596" i="2"/>
  <c r="Z2596" i="2"/>
  <c r="W2596" i="2"/>
  <c r="AU2595" i="2"/>
  <c r="AS2595" i="2"/>
  <c r="AK2595" i="2"/>
  <c r="AJ2595" i="2"/>
  <c r="AF2595" i="2"/>
  <c r="AD2595" i="2"/>
  <c r="AT2595" i="2" s="1"/>
  <c r="Z2595" i="2"/>
  <c r="W2595" i="2"/>
  <c r="AT2594" i="2"/>
  <c r="AS2594" i="2"/>
  <c r="AK2594" i="2"/>
  <c r="AJ2594" i="2"/>
  <c r="AF2594" i="2"/>
  <c r="AD2594" i="2"/>
  <c r="Z2594" i="2"/>
  <c r="W2594" i="2"/>
  <c r="AU2593" i="2"/>
  <c r="AT2593" i="2"/>
  <c r="AS2593" i="2"/>
  <c r="AK2593" i="2"/>
  <c r="AJ2593" i="2"/>
  <c r="AF2593" i="2"/>
  <c r="AD2593" i="2"/>
  <c r="Z2593" i="2"/>
  <c r="W2593" i="2"/>
  <c r="AT2592" i="2"/>
  <c r="AS2592" i="2"/>
  <c r="AK2592" i="2"/>
  <c r="AU2592" i="2" s="1"/>
  <c r="AJ2592" i="2"/>
  <c r="AF2592" i="2"/>
  <c r="AD2592" i="2"/>
  <c r="Z2592" i="2"/>
  <c r="W2592" i="2"/>
  <c r="AS2591" i="2"/>
  <c r="AK2591" i="2"/>
  <c r="AU2591" i="2" s="1"/>
  <c r="AJ2591" i="2"/>
  <c r="AF2591" i="2"/>
  <c r="AD2591" i="2"/>
  <c r="AT2591" i="2" s="1"/>
  <c r="Z2591" i="2"/>
  <c r="W2591" i="2"/>
  <c r="AS2590" i="2"/>
  <c r="AK2590" i="2"/>
  <c r="AJ2590" i="2"/>
  <c r="AF2590" i="2"/>
  <c r="AD2590" i="2"/>
  <c r="AT2590" i="2" s="1"/>
  <c r="Z2590" i="2"/>
  <c r="W2590" i="2"/>
  <c r="AT2589" i="2"/>
  <c r="AU2589" i="2" s="1"/>
  <c r="AS2589" i="2"/>
  <c r="AK2589" i="2"/>
  <c r="AJ2589" i="2"/>
  <c r="AF2589" i="2"/>
  <c r="AE2589" i="2"/>
  <c r="Z2589" i="2"/>
  <c r="W2589" i="2"/>
  <c r="AU2588" i="2"/>
  <c r="AT2588" i="2"/>
  <c r="AS2588" i="2"/>
  <c r="AK2588" i="2"/>
  <c r="AJ2588" i="2"/>
  <c r="AF2588" i="2"/>
  <c r="AD2588" i="2"/>
  <c r="Z2588" i="2"/>
  <c r="W2588" i="2"/>
  <c r="AS2587" i="2"/>
  <c r="AK2587" i="2"/>
  <c r="AJ2587" i="2"/>
  <c r="AF2587" i="2"/>
  <c r="AE2587" i="2"/>
  <c r="Z2587" i="2"/>
  <c r="W2587" i="2"/>
  <c r="AT2586" i="2"/>
  <c r="AS2586" i="2"/>
  <c r="AK2586" i="2"/>
  <c r="AJ2586" i="2"/>
  <c r="AF2586" i="2"/>
  <c r="AD2586" i="2"/>
  <c r="Z2586" i="2"/>
  <c r="W2586" i="2"/>
  <c r="AU2585" i="2"/>
  <c r="AT2585" i="2"/>
  <c r="AS2585" i="2"/>
  <c r="AK2585" i="2"/>
  <c r="AJ2585" i="2"/>
  <c r="AF2585" i="2"/>
  <c r="AD2585" i="2"/>
  <c r="Z2585" i="2"/>
  <c r="W2585" i="2"/>
  <c r="AT2584" i="2"/>
  <c r="AS2584" i="2"/>
  <c r="AK2584" i="2"/>
  <c r="AU2584" i="2" s="1"/>
  <c r="AJ2584" i="2"/>
  <c r="AF2584" i="2"/>
  <c r="AD2584" i="2"/>
  <c r="Z2584" i="2"/>
  <c r="W2584" i="2"/>
  <c r="V2584" i="2"/>
  <c r="AS2583" i="2"/>
  <c r="AK2583" i="2"/>
  <c r="AJ2583" i="2"/>
  <c r="AF2583" i="2"/>
  <c r="AD2583" i="2"/>
  <c r="AT2583" i="2" s="1"/>
  <c r="Z2583" i="2"/>
  <c r="V2583" i="2"/>
  <c r="W2583" i="2" s="1"/>
  <c r="AT2582" i="2"/>
  <c r="AU2582" i="2" s="1"/>
  <c r="AS2582" i="2"/>
  <c r="AK2582" i="2"/>
  <c r="AJ2582" i="2"/>
  <c r="AF2582" i="2"/>
  <c r="AD2582" i="2"/>
  <c r="Z2582" i="2"/>
  <c r="W2582" i="2"/>
  <c r="AS2581" i="2"/>
  <c r="AK2581" i="2"/>
  <c r="AJ2581" i="2"/>
  <c r="AF2581" i="2"/>
  <c r="AE2581" i="2"/>
  <c r="Z2581" i="2"/>
  <c r="W2581" i="2"/>
  <c r="AT2580" i="2"/>
  <c r="AS2580" i="2"/>
  <c r="AK2580" i="2"/>
  <c r="AJ2580" i="2"/>
  <c r="AF2580" i="2"/>
  <c r="AE2580" i="2"/>
  <c r="Z2580" i="2"/>
  <c r="W2580" i="2"/>
  <c r="AU2579" i="2"/>
  <c r="AT2579" i="2"/>
  <c r="AS2579" i="2"/>
  <c r="AK2579" i="2"/>
  <c r="AJ2579" i="2"/>
  <c r="AF2579" i="2"/>
  <c r="AD2579" i="2"/>
  <c r="Z2579" i="2"/>
  <c r="W2579" i="2"/>
  <c r="AT2578" i="2"/>
  <c r="AS2578" i="2"/>
  <c r="AK2578" i="2"/>
  <c r="AU2578" i="2" s="1"/>
  <c r="AJ2578" i="2"/>
  <c r="AF2578" i="2"/>
  <c r="AD2578" i="2"/>
  <c r="Z2578" i="2"/>
  <c r="W2578" i="2"/>
  <c r="AS2577" i="2"/>
  <c r="AK2577" i="2"/>
  <c r="AJ2577" i="2"/>
  <c r="AF2577" i="2"/>
  <c r="AD2577" i="2"/>
  <c r="AT2577" i="2" s="1"/>
  <c r="Z2577" i="2"/>
  <c r="W2577" i="2"/>
  <c r="V2577" i="2"/>
  <c r="AU2576" i="2"/>
  <c r="AT2576" i="2"/>
  <c r="AS2576" i="2"/>
  <c r="AK2576" i="2"/>
  <c r="AJ2576" i="2"/>
  <c r="AF2576" i="2"/>
  <c r="AD2576" i="2"/>
  <c r="Z2576" i="2"/>
  <c r="W2576" i="2"/>
  <c r="AT2575" i="2"/>
  <c r="AS2575" i="2"/>
  <c r="AK2575" i="2"/>
  <c r="AU2575" i="2" s="1"/>
  <c r="AJ2575" i="2"/>
  <c r="AF2575" i="2"/>
  <c r="AE2575" i="2"/>
  <c r="Z2575" i="2"/>
  <c r="W2575" i="2"/>
  <c r="AS2574" i="2"/>
  <c r="AK2574" i="2"/>
  <c r="AU2574" i="2" s="1"/>
  <c r="AJ2574" i="2"/>
  <c r="AF2574" i="2"/>
  <c r="AD2574" i="2"/>
  <c r="AT2574" i="2" s="1"/>
  <c r="Z2574" i="2"/>
  <c r="W2574" i="2"/>
  <c r="AT2573" i="2"/>
  <c r="AS2573" i="2"/>
  <c r="AK2573" i="2"/>
  <c r="AU2573" i="2" s="1"/>
  <c r="AJ2573" i="2"/>
  <c r="AF2573" i="2"/>
  <c r="AD2573" i="2"/>
  <c r="Z2573" i="2"/>
  <c r="W2573" i="2"/>
  <c r="AH2572" i="2"/>
  <c r="AG2572" i="2"/>
  <c r="AF2572" i="2"/>
  <c r="AE2572" i="2"/>
  <c r="Z2572" i="2"/>
  <c r="X2572" i="2"/>
  <c r="W2572" i="2"/>
  <c r="AT2571" i="2"/>
  <c r="AS2571" i="2"/>
  <c r="AK2571" i="2"/>
  <c r="AJ2571" i="2"/>
  <c r="AF2571" i="2"/>
  <c r="AD2571" i="2"/>
  <c r="Z2571" i="2"/>
  <c r="V2571" i="2"/>
  <c r="W2571" i="2" s="1"/>
  <c r="AT2570" i="2"/>
  <c r="AS2570" i="2"/>
  <c r="AK2570" i="2"/>
  <c r="AU2570" i="2" s="1"/>
  <c r="AJ2570" i="2"/>
  <c r="AF2570" i="2"/>
  <c r="AD2570" i="2"/>
  <c r="Z2570" i="2"/>
  <c r="W2570" i="2"/>
  <c r="AS2569" i="2"/>
  <c r="AK2569" i="2"/>
  <c r="AU2569" i="2" s="1"/>
  <c r="AJ2569" i="2"/>
  <c r="AF2569" i="2"/>
  <c r="AD2569" i="2"/>
  <c r="AT2569" i="2" s="1"/>
  <c r="Z2569" i="2"/>
  <c r="W2569" i="2"/>
  <c r="AT2568" i="2"/>
  <c r="AS2568" i="2"/>
  <c r="AK2568" i="2"/>
  <c r="AU2568" i="2" s="1"/>
  <c r="AJ2568" i="2"/>
  <c r="AF2568" i="2"/>
  <c r="AE2568" i="2"/>
  <c r="Z2568" i="2"/>
  <c r="W2568" i="2"/>
  <c r="AS2567" i="2"/>
  <c r="AK2567" i="2"/>
  <c r="AJ2567" i="2"/>
  <c r="AF2567" i="2"/>
  <c r="AD2567" i="2"/>
  <c r="AT2567" i="2" s="1"/>
  <c r="AU2567" i="2" s="1"/>
  <c r="Z2567" i="2"/>
  <c r="W2567" i="2"/>
  <c r="Z2566" i="2"/>
  <c r="Z2565" i="2"/>
  <c r="AT2564" i="2"/>
  <c r="AS2564" i="2"/>
  <c r="AK2564" i="2"/>
  <c r="AJ2564" i="2"/>
  <c r="AF2564" i="2"/>
  <c r="AE2564" i="2"/>
  <c r="Z2564" i="2"/>
  <c r="W2564" i="2"/>
  <c r="AU2563" i="2"/>
  <c r="AT2563" i="2"/>
  <c r="AS2563" i="2"/>
  <c r="AK2563" i="2"/>
  <c r="AJ2563" i="2"/>
  <c r="AF2563" i="2"/>
  <c r="AD2563" i="2"/>
  <c r="Z2563" i="2"/>
  <c r="W2563" i="2"/>
  <c r="AT2562" i="2"/>
  <c r="AS2562" i="2"/>
  <c r="AK2562" i="2"/>
  <c r="AU2562" i="2" s="1"/>
  <c r="AJ2562" i="2"/>
  <c r="AF2562" i="2"/>
  <c r="AD2562" i="2"/>
  <c r="Z2562" i="2"/>
  <c r="W2562" i="2"/>
  <c r="AS2561" i="2"/>
  <c r="AK2561" i="2"/>
  <c r="AJ2561" i="2"/>
  <c r="AF2561" i="2"/>
  <c r="AE2561" i="2"/>
  <c r="Z2561" i="2"/>
  <c r="W2561" i="2"/>
  <c r="AS2560" i="2"/>
  <c r="AK2560" i="2"/>
  <c r="AJ2560" i="2"/>
  <c r="AF2560" i="2"/>
  <c r="AE2560" i="2"/>
  <c r="Z2560" i="2"/>
  <c r="W2560" i="2"/>
  <c r="AT2559" i="2"/>
  <c r="AU2559" i="2" s="1"/>
  <c r="AS2559" i="2"/>
  <c r="AK2559" i="2"/>
  <c r="AJ2559" i="2"/>
  <c r="AF2559" i="2"/>
  <c r="AD2559" i="2"/>
  <c r="Z2559" i="2"/>
  <c r="V2559" i="2"/>
  <c r="W2559" i="2" s="1"/>
  <c r="AU2558" i="2"/>
  <c r="AS2558" i="2"/>
  <c r="AK2558" i="2"/>
  <c r="AJ2558" i="2"/>
  <c r="AF2558" i="2"/>
  <c r="AD2558" i="2"/>
  <c r="AT2558" i="2" s="1"/>
  <c r="Z2558" i="2"/>
  <c r="W2558" i="2"/>
  <c r="V2558" i="2"/>
  <c r="AS2557" i="2"/>
  <c r="AK2557" i="2"/>
  <c r="AJ2557" i="2"/>
  <c r="AF2557" i="2"/>
  <c r="AE2557" i="2"/>
  <c r="Z2557" i="2"/>
  <c r="W2557" i="2"/>
  <c r="AH2556" i="2"/>
  <c r="AG2556" i="2"/>
  <c r="AF2556" i="2"/>
  <c r="AE2556" i="2"/>
  <c r="Z2556" i="2"/>
  <c r="X2556" i="2"/>
  <c r="W2556" i="2"/>
  <c r="AS2555" i="2"/>
  <c r="AK2555" i="2"/>
  <c r="AJ2555" i="2"/>
  <c r="AF2555" i="2"/>
  <c r="AD2555" i="2"/>
  <c r="AT2555" i="2" s="1"/>
  <c r="AU2555" i="2" s="1"/>
  <c r="Z2555" i="2"/>
  <c r="W2555" i="2"/>
  <c r="AT2554" i="2"/>
  <c r="AS2554" i="2"/>
  <c r="AK2554" i="2"/>
  <c r="AJ2554" i="2"/>
  <c r="AF2554" i="2"/>
  <c r="AD2554" i="2"/>
  <c r="Z2554" i="2"/>
  <c r="W2554" i="2"/>
  <c r="AS2553" i="2"/>
  <c r="AK2553" i="2"/>
  <c r="AJ2553" i="2"/>
  <c r="AF2553" i="2"/>
  <c r="AE2553" i="2"/>
  <c r="Z2553" i="2"/>
  <c r="W2553" i="2"/>
  <c r="AS2552" i="2"/>
  <c r="AK2552" i="2"/>
  <c r="AJ2552" i="2"/>
  <c r="AF2552" i="2"/>
  <c r="AD2552" i="2"/>
  <c r="AT2552" i="2" s="1"/>
  <c r="Z2552" i="2"/>
  <c r="W2552" i="2"/>
  <c r="AH2551" i="2"/>
  <c r="AG2551" i="2"/>
  <c r="AF2551" i="2"/>
  <c r="AE2551" i="2"/>
  <c r="Z2551" i="2"/>
  <c r="X2551" i="2"/>
  <c r="W2551" i="2"/>
  <c r="AS2550" i="2"/>
  <c r="AK2550" i="2"/>
  <c r="AU2550" i="2" s="1"/>
  <c r="AJ2550" i="2"/>
  <c r="AF2550" i="2"/>
  <c r="AD2550" i="2"/>
  <c r="AT2550" i="2" s="1"/>
  <c r="Z2550" i="2"/>
  <c r="W2550" i="2"/>
  <c r="AT2549" i="2"/>
  <c r="AU2549" i="2" s="1"/>
  <c r="AS2549" i="2"/>
  <c r="AK2549" i="2"/>
  <c r="AJ2549" i="2"/>
  <c r="AF2549" i="2"/>
  <c r="AD2549" i="2"/>
  <c r="Z2549" i="2"/>
  <c r="W2549" i="2"/>
  <c r="AU2548" i="2"/>
  <c r="AT2548" i="2"/>
  <c r="AS2548" i="2"/>
  <c r="AK2548" i="2"/>
  <c r="AJ2548" i="2"/>
  <c r="AF2548" i="2"/>
  <c r="AD2548" i="2"/>
  <c r="Z2548" i="2"/>
  <c r="W2548" i="2"/>
  <c r="AH2547" i="2"/>
  <c r="AG2547" i="2"/>
  <c r="AF2547" i="2"/>
  <c r="AE2547" i="2"/>
  <c r="Z2547" i="2"/>
  <c r="X2547" i="2"/>
  <c r="W2547" i="2"/>
  <c r="AU2546" i="2"/>
  <c r="AT2546" i="2"/>
  <c r="AS2546" i="2"/>
  <c r="AK2546" i="2"/>
  <c r="AJ2546" i="2"/>
  <c r="AF2546" i="2"/>
  <c r="AD2546" i="2"/>
  <c r="Z2546" i="2"/>
  <c r="W2546" i="2"/>
  <c r="AU2545" i="2"/>
  <c r="AS2545" i="2"/>
  <c r="AK2545" i="2"/>
  <c r="AJ2545" i="2"/>
  <c r="AF2545" i="2"/>
  <c r="AD2545" i="2"/>
  <c r="AT2545" i="2" s="1"/>
  <c r="Z2545" i="2"/>
  <c r="W2545" i="2"/>
  <c r="AH2544" i="2"/>
  <c r="AG2544" i="2"/>
  <c r="AF2544" i="2"/>
  <c r="AD2544" i="2"/>
  <c r="Z2544" i="2"/>
  <c r="X2544" i="2"/>
  <c r="W2544" i="2"/>
  <c r="AH2543" i="2"/>
  <c r="AG2543" i="2"/>
  <c r="AF2543" i="2"/>
  <c r="AD2543" i="2"/>
  <c r="Z2543" i="2"/>
  <c r="X2543" i="2"/>
  <c r="W2543" i="2"/>
  <c r="AT2542" i="2"/>
  <c r="AS2542" i="2"/>
  <c r="AK2542" i="2"/>
  <c r="AJ2542" i="2"/>
  <c r="AF2542" i="2"/>
  <c r="AD2542" i="2"/>
  <c r="Z2542" i="2"/>
  <c r="W2542" i="2"/>
  <c r="AH2541" i="2"/>
  <c r="AG2541" i="2"/>
  <c r="AF2541" i="2"/>
  <c r="AE2541" i="2"/>
  <c r="Z2541" i="2"/>
  <c r="X2541" i="2"/>
  <c r="W2541" i="2"/>
  <c r="AH2540" i="2"/>
  <c r="AG2540" i="2"/>
  <c r="AF2540" i="2"/>
  <c r="AE2540" i="2"/>
  <c r="Z2540" i="2"/>
  <c r="X2540" i="2"/>
  <c r="W2540" i="2"/>
  <c r="AH2539" i="2"/>
  <c r="AG2539" i="2"/>
  <c r="AF2539" i="2"/>
  <c r="AE2539" i="2"/>
  <c r="Z2539" i="2"/>
  <c r="X2539" i="2"/>
  <c r="W2539" i="2"/>
  <c r="AT2538" i="2"/>
  <c r="AS2538" i="2"/>
  <c r="AK2538" i="2"/>
  <c r="AJ2538" i="2"/>
  <c r="AF2538" i="2"/>
  <c r="AD2538" i="2"/>
  <c r="Z2538" i="2"/>
  <c r="W2538" i="2"/>
  <c r="AU2537" i="2"/>
  <c r="AT2537" i="2"/>
  <c r="AS2537" i="2"/>
  <c r="AK2537" i="2"/>
  <c r="AJ2537" i="2"/>
  <c r="AF2537" i="2"/>
  <c r="AD2537" i="2"/>
  <c r="Z2537" i="2"/>
  <c r="W2537" i="2"/>
  <c r="AH2536" i="2"/>
  <c r="AG2536" i="2"/>
  <c r="AF2536" i="2"/>
  <c r="AE2536" i="2"/>
  <c r="Z2536" i="2"/>
  <c r="X2536" i="2"/>
  <c r="W2536" i="2"/>
  <c r="AH2535" i="2"/>
  <c r="AG2535" i="2"/>
  <c r="AF2535" i="2"/>
  <c r="AE2535" i="2"/>
  <c r="Z2535" i="2"/>
  <c r="X2535" i="2"/>
  <c r="W2535" i="2"/>
  <c r="AT2534" i="2"/>
  <c r="AS2534" i="2"/>
  <c r="AK2534" i="2"/>
  <c r="AJ2534" i="2"/>
  <c r="AF2534" i="2"/>
  <c r="AD2534" i="2"/>
  <c r="Z2534" i="2"/>
  <c r="W2534" i="2"/>
  <c r="AU2533" i="2"/>
  <c r="AT2533" i="2"/>
  <c r="AS2533" i="2"/>
  <c r="AK2533" i="2"/>
  <c r="AJ2533" i="2"/>
  <c r="AF2533" i="2"/>
  <c r="AD2533" i="2"/>
  <c r="Z2533" i="2"/>
  <c r="W2533" i="2"/>
  <c r="AT2532" i="2"/>
  <c r="AS2532" i="2"/>
  <c r="AK2532" i="2"/>
  <c r="AU2532" i="2" s="1"/>
  <c r="AJ2532" i="2"/>
  <c r="AF2532" i="2"/>
  <c r="AD2532" i="2"/>
  <c r="Z2532" i="2"/>
  <c r="W2532" i="2"/>
  <c r="AS2531" i="2"/>
  <c r="AK2531" i="2"/>
  <c r="AJ2531" i="2"/>
  <c r="AF2531" i="2"/>
  <c r="AE2531" i="2"/>
  <c r="Z2531" i="2"/>
  <c r="W2531" i="2"/>
  <c r="AH2530" i="2"/>
  <c r="AG2530" i="2"/>
  <c r="AF2530" i="2"/>
  <c r="AE2530" i="2"/>
  <c r="Z2530" i="2"/>
  <c r="X2530" i="2"/>
  <c r="W2530" i="2"/>
  <c r="AH2529" i="2"/>
  <c r="AG2529" i="2"/>
  <c r="AF2529" i="2"/>
  <c r="AE2529" i="2"/>
  <c r="Z2529" i="2"/>
  <c r="X2529" i="2"/>
  <c r="W2529" i="2"/>
  <c r="AH2528" i="2"/>
  <c r="AG2528" i="2"/>
  <c r="AF2528" i="2"/>
  <c r="AE2528" i="2"/>
  <c r="Z2528" i="2"/>
  <c r="X2528" i="2"/>
  <c r="W2528" i="2"/>
  <c r="AS2527" i="2"/>
  <c r="AK2527" i="2"/>
  <c r="AJ2527" i="2"/>
  <c r="AF2527" i="2"/>
  <c r="AD2527" i="2"/>
  <c r="AT2527" i="2" s="1"/>
  <c r="AU2527" i="2" s="1"/>
  <c r="Z2527" i="2"/>
  <c r="V2527" i="2"/>
  <c r="W2527" i="2" s="1"/>
  <c r="AH2526" i="2"/>
  <c r="AG2526" i="2"/>
  <c r="AF2526" i="2"/>
  <c r="AE2526" i="2"/>
  <c r="Z2526" i="2"/>
  <c r="X2526" i="2"/>
  <c r="W2526" i="2"/>
  <c r="AU2525" i="2"/>
  <c r="AT2525" i="2"/>
  <c r="AS2525" i="2"/>
  <c r="AK2525" i="2"/>
  <c r="AJ2525" i="2"/>
  <c r="AF2525" i="2"/>
  <c r="AD2525" i="2"/>
  <c r="Z2525" i="2"/>
  <c r="W2525" i="2"/>
  <c r="AU2524" i="2"/>
  <c r="AS2524" i="2"/>
  <c r="AK2524" i="2"/>
  <c r="AJ2524" i="2"/>
  <c r="AF2524" i="2"/>
  <c r="AD2524" i="2"/>
  <c r="AT2524" i="2" s="1"/>
  <c r="Z2524" i="2"/>
  <c r="W2524" i="2"/>
  <c r="AT2523" i="2"/>
  <c r="AS2523" i="2"/>
  <c r="AK2523" i="2"/>
  <c r="AJ2523" i="2"/>
  <c r="AF2523" i="2"/>
  <c r="AD2523" i="2"/>
  <c r="Z2523" i="2"/>
  <c r="W2523" i="2"/>
  <c r="AU2522" i="2"/>
  <c r="AT2522" i="2"/>
  <c r="AS2522" i="2"/>
  <c r="AK2522" i="2"/>
  <c r="AJ2522" i="2"/>
  <c r="AF2522" i="2"/>
  <c r="AE2522" i="2"/>
  <c r="Z2522" i="2"/>
  <c r="W2522" i="2"/>
  <c r="AT2521" i="2"/>
  <c r="AS2521" i="2"/>
  <c r="AK2521" i="2"/>
  <c r="AU2521" i="2" s="1"/>
  <c r="AJ2521" i="2"/>
  <c r="AF2521" i="2"/>
  <c r="AD2521" i="2"/>
  <c r="Z2521" i="2"/>
  <c r="W2521" i="2"/>
  <c r="V2521" i="2"/>
  <c r="AT2520" i="2"/>
  <c r="AS2520" i="2"/>
  <c r="AK2520" i="2"/>
  <c r="AJ2520" i="2"/>
  <c r="AF2520" i="2"/>
  <c r="AD2520" i="2"/>
  <c r="Z2520" i="2"/>
  <c r="W2520" i="2"/>
  <c r="AU2519" i="2"/>
  <c r="AT2519" i="2"/>
  <c r="AS2519" i="2"/>
  <c r="AK2519" i="2"/>
  <c r="AJ2519" i="2"/>
  <c r="AF2519" i="2"/>
  <c r="AE2519" i="2"/>
  <c r="Z2519" i="2"/>
  <c r="W2519" i="2"/>
  <c r="AT2518" i="2"/>
  <c r="AS2518" i="2"/>
  <c r="AK2518" i="2"/>
  <c r="AU2518" i="2" s="1"/>
  <c r="AJ2518" i="2"/>
  <c r="AF2518" i="2"/>
  <c r="AE2518" i="2"/>
  <c r="Z2518" i="2"/>
  <c r="W2518" i="2"/>
  <c r="Z2517" i="2"/>
  <c r="AS2516" i="2"/>
  <c r="AK2516" i="2"/>
  <c r="AU2516" i="2" s="1"/>
  <c r="AJ2516" i="2"/>
  <c r="AF2516" i="2"/>
  <c r="AD2516" i="2"/>
  <c r="AT2516" i="2" s="1"/>
  <c r="Z2516" i="2"/>
  <c r="W2516" i="2"/>
  <c r="Z2515" i="2"/>
  <c r="AT2514" i="2"/>
  <c r="AU2514" i="2" s="1"/>
  <c r="AS2514" i="2"/>
  <c r="AK2514" i="2"/>
  <c r="AJ2514" i="2"/>
  <c r="AF2514" i="2"/>
  <c r="AD2514" i="2"/>
  <c r="Z2514" i="2"/>
  <c r="W2514" i="2"/>
  <c r="AH2513" i="2"/>
  <c r="AG2513" i="2"/>
  <c r="AF2513" i="2"/>
  <c r="AE2513" i="2"/>
  <c r="Z2513" i="2"/>
  <c r="X2513" i="2"/>
  <c r="W2513" i="2"/>
  <c r="AG2512" i="2"/>
  <c r="AF2512" i="2"/>
  <c r="AE2512" i="2"/>
  <c r="Z2512" i="2"/>
  <c r="X2512" i="2"/>
  <c r="W2512" i="2"/>
  <c r="AK2511" i="2"/>
  <c r="AJ2511" i="2"/>
  <c r="AF2511" i="2"/>
  <c r="AE2511" i="2"/>
  <c r="Z2511" i="2"/>
  <c r="W2511" i="2"/>
  <c r="AT2510" i="2"/>
  <c r="AU2510" i="2" s="1"/>
  <c r="AS2510" i="2"/>
  <c r="AK2510" i="2"/>
  <c r="AJ2510" i="2"/>
  <c r="AF2510" i="2"/>
  <c r="AE2510" i="2"/>
  <c r="Z2510" i="2"/>
  <c r="W2510" i="2"/>
  <c r="AU2509" i="2"/>
  <c r="AS2509" i="2"/>
  <c r="AK2509" i="2"/>
  <c r="AJ2509" i="2"/>
  <c r="AF2509" i="2"/>
  <c r="AD2509" i="2"/>
  <c r="AT2509" i="2" s="1"/>
  <c r="Z2509" i="2"/>
  <c r="W2509" i="2"/>
  <c r="AT2508" i="2"/>
  <c r="AS2508" i="2"/>
  <c r="AK2508" i="2"/>
  <c r="AJ2508" i="2"/>
  <c r="AF2508" i="2"/>
  <c r="AD2508" i="2"/>
  <c r="Z2508" i="2"/>
  <c r="W2508" i="2"/>
  <c r="AU2507" i="2"/>
  <c r="AT2507" i="2"/>
  <c r="AS2507" i="2"/>
  <c r="AK2507" i="2"/>
  <c r="AJ2507" i="2"/>
  <c r="AF2507" i="2"/>
  <c r="AE2507" i="2"/>
  <c r="Z2507" i="2"/>
  <c r="W2507" i="2"/>
  <c r="AT2506" i="2"/>
  <c r="AS2506" i="2"/>
  <c r="AK2506" i="2"/>
  <c r="AU2506" i="2" s="1"/>
  <c r="AJ2506" i="2"/>
  <c r="AF2506" i="2"/>
  <c r="AE2506" i="2"/>
  <c r="Z2506" i="2"/>
  <c r="W2506" i="2"/>
  <c r="AH2505" i="2"/>
  <c r="AG2505" i="2"/>
  <c r="AF2505" i="2"/>
  <c r="AE2505" i="2"/>
  <c r="Z2505" i="2"/>
  <c r="X2505" i="2"/>
  <c r="W2505" i="2"/>
  <c r="AT2504" i="2"/>
  <c r="AS2504" i="2"/>
  <c r="AK2504" i="2"/>
  <c r="AU2504" i="2" s="1"/>
  <c r="AJ2504" i="2"/>
  <c r="AF2504" i="2"/>
  <c r="AD2504" i="2"/>
  <c r="Z2504" i="2"/>
  <c r="W2504" i="2"/>
  <c r="AS2503" i="2"/>
  <c r="AK2503" i="2"/>
  <c r="AJ2503" i="2"/>
  <c r="AF2503" i="2"/>
  <c r="AD2503" i="2"/>
  <c r="AT2503" i="2" s="1"/>
  <c r="Z2503" i="2"/>
  <c r="W2503" i="2"/>
  <c r="AH2502" i="2"/>
  <c r="AG2502" i="2"/>
  <c r="AF2502" i="2"/>
  <c r="AE2502" i="2"/>
  <c r="Z2502" i="2"/>
  <c r="X2502" i="2"/>
  <c r="W2502" i="2"/>
  <c r="AH2501" i="2"/>
  <c r="AG2501" i="2"/>
  <c r="AF2501" i="2"/>
  <c r="AE2501" i="2"/>
  <c r="Z2501" i="2"/>
  <c r="X2501" i="2"/>
  <c r="W2501" i="2"/>
  <c r="AH2500" i="2"/>
  <c r="AG2500" i="2"/>
  <c r="AF2500" i="2"/>
  <c r="AE2500" i="2"/>
  <c r="Z2500" i="2"/>
  <c r="X2500" i="2"/>
  <c r="W2500" i="2"/>
  <c r="AK2499" i="2"/>
  <c r="AJ2499" i="2"/>
  <c r="AF2499" i="2"/>
  <c r="AE2499" i="2"/>
  <c r="Z2499" i="2"/>
  <c r="W2499" i="2"/>
  <c r="AS2498" i="2"/>
  <c r="AK2498" i="2"/>
  <c r="AJ2498" i="2"/>
  <c r="AF2498" i="2"/>
  <c r="AE2498" i="2"/>
  <c r="Z2498" i="2"/>
  <c r="W2498" i="2"/>
  <c r="AT2497" i="2"/>
  <c r="AS2497" i="2"/>
  <c r="AK2497" i="2"/>
  <c r="AU2497" i="2" s="1"/>
  <c r="AJ2497" i="2"/>
  <c r="AF2497" i="2"/>
  <c r="AD2497" i="2"/>
  <c r="Z2497" i="2"/>
  <c r="W2497" i="2"/>
  <c r="AS2496" i="2"/>
  <c r="AK2496" i="2"/>
  <c r="AJ2496" i="2"/>
  <c r="AF2496" i="2"/>
  <c r="AD2496" i="2"/>
  <c r="AT2496" i="2" s="1"/>
  <c r="AU2496" i="2" s="1"/>
  <c r="Z2496" i="2"/>
  <c r="W2496" i="2"/>
  <c r="AT2495" i="2"/>
  <c r="AS2495" i="2"/>
  <c r="AK2495" i="2"/>
  <c r="AJ2495" i="2"/>
  <c r="AF2495" i="2"/>
  <c r="AE2495" i="2"/>
  <c r="Z2495" i="2"/>
  <c r="W2495" i="2"/>
  <c r="AU2494" i="2"/>
  <c r="AS2494" i="2"/>
  <c r="AK2494" i="2"/>
  <c r="AJ2494" i="2"/>
  <c r="AF2494" i="2"/>
  <c r="AD2494" i="2"/>
  <c r="AT2494" i="2" s="1"/>
  <c r="Z2494" i="2"/>
  <c r="W2494" i="2"/>
  <c r="AG2493" i="2"/>
  <c r="AF2493" i="2"/>
  <c r="AE2493" i="2"/>
  <c r="Z2493" i="2"/>
  <c r="X2493" i="2"/>
  <c r="W2493" i="2"/>
  <c r="AT2492" i="2"/>
  <c r="AS2492" i="2"/>
  <c r="AK2492" i="2"/>
  <c r="AU2492" i="2" s="1"/>
  <c r="AJ2492" i="2"/>
  <c r="AF2492" i="2"/>
  <c r="AE2492" i="2"/>
  <c r="Z2492" i="2"/>
  <c r="W2492" i="2"/>
  <c r="AH2491" i="2"/>
  <c r="AG2491" i="2"/>
  <c r="AF2491" i="2"/>
  <c r="AE2491" i="2"/>
  <c r="Z2491" i="2"/>
  <c r="X2491" i="2"/>
  <c r="W2491" i="2"/>
  <c r="AT2490" i="2"/>
  <c r="AS2490" i="2"/>
  <c r="AK2490" i="2"/>
  <c r="AU2490" i="2" s="1"/>
  <c r="AJ2490" i="2"/>
  <c r="AF2490" i="2"/>
  <c r="AE2490" i="2"/>
  <c r="Z2490" i="2"/>
  <c r="W2490" i="2"/>
  <c r="AS2489" i="2"/>
  <c r="AK2489" i="2"/>
  <c r="AJ2489" i="2"/>
  <c r="AF2489" i="2"/>
  <c r="AE2489" i="2"/>
  <c r="Z2489" i="2"/>
  <c r="W2489" i="2"/>
  <c r="AS2488" i="2"/>
  <c r="AK2488" i="2"/>
  <c r="AJ2488" i="2"/>
  <c r="AF2488" i="2"/>
  <c r="AE2488" i="2"/>
  <c r="Z2488" i="2"/>
  <c r="W2488" i="2"/>
  <c r="AS2487" i="2"/>
  <c r="AK2487" i="2"/>
  <c r="AJ2487" i="2"/>
  <c r="AF2487" i="2"/>
  <c r="AD2487" i="2"/>
  <c r="AT2487" i="2" s="1"/>
  <c r="AU2487" i="2" s="1"/>
  <c r="Z2487" i="2"/>
  <c r="W2487" i="2"/>
  <c r="AT2486" i="2"/>
  <c r="AU2486" i="2" s="1"/>
  <c r="AS2486" i="2"/>
  <c r="AK2486" i="2"/>
  <c r="AJ2486" i="2"/>
  <c r="AF2486" i="2"/>
  <c r="AD2486" i="2"/>
  <c r="Z2486" i="2"/>
  <c r="W2486" i="2"/>
  <c r="AU2485" i="2"/>
  <c r="AS2485" i="2"/>
  <c r="AK2485" i="2"/>
  <c r="AJ2485" i="2"/>
  <c r="AF2485" i="2"/>
  <c r="AD2485" i="2"/>
  <c r="AT2485" i="2" s="1"/>
  <c r="Z2485" i="2"/>
  <c r="W2485" i="2"/>
  <c r="AT2484" i="2"/>
  <c r="AS2484" i="2"/>
  <c r="AK2484" i="2"/>
  <c r="AJ2484" i="2"/>
  <c r="AF2484" i="2"/>
  <c r="AE2484" i="2"/>
  <c r="Z2484" i="2"/>
  <c r="W2484" i="2"/>
  <c r="AU2483" i="2"/>
  <c r="AT2483" i="2"/>
  <c r="AS2483" i="2"/>
  <c r="AK2483" i="2"/>
  <c r="AJ2483" i="2"/>
  <c r="AF2483" i="2"/>
  <c r="AD2483" i="2"/>
  <c r="Z2483" i="2"/>
  <c r="W2483" i="2"/>
  <c r="AT2482" i="2"/>
  <c r="AS2482" i="2"/>
  <c r="AK2482" i="2"/>
  <c r="AU2482" i="2" s="1"/>
  <c r="AJ2482" i="2"/>
  <c r="AF2482" i="2"/>
  <c r="AE2482" i="2"/>
  <c r="Z2482" i="2"/>
  <c r="W2482" i="2"/>
  <c r="AH2481" i="2"/>
  <c r="AG2481" i="2"/>
  <c r="AF2481" i="2"/>
  <c r="AE2481" i="2"/>
  <c r="Z2481" i="2"/>
  <c r="X2481" i="2"/>
  <c r="W2481" i="2"/>
  <c r="AT2480" i="2"/>
  <c r="AS2480" i="2"/>
  <c r="AK2480" i="2"/>
  <c r="AU2480" i="2" s="1"/>
  <c r="AJ2480" i="2"/>
  <c r="AF2480" i="2"/>
  <c r="AD2480" i="2"/>
  <c r="Z2480" i="2"/>
  <c r="W2480" i="2"/>
  <c r="AS2479" i="2"/>
  <c r="AK2479" i="2"/>
  <c r="AJ2479" i="2"/>
  <c r="AF2479" i="2"/>
  <c r="AD2479" i="2"/>
  <c r="AT2479" i="2" s="1"/>
  <c r="Z2479" i="2"/>
  <c r="W2479" i="2"/>
  <c r="AS2478" i="2"/>
  <c r="AK2478" i="2"/>
  <c r="AJ2478" i="2"/>
  <c r="AF2478" i="2"/>
  <c r="AE2478" i="2"/>
  <c r="Z2478" i="2"/>
  <c r="W2478" i="2"/>
  <c r="AS2477" i="2"/>
  <c r="AK2477" i="2"/>
  <c r="AJ2477" i="2"/>
  <c r="AF2477" i="2"/>
  <c r="AD2477" i="2"/>
  <c r="AT2477" i="2" s="1"/>
  <c r="AU2477" i="2" s="1"/>
  <c r="Z2477" i="2"/>
  <c r="W2477" i="2"/>
  <c r="AT2476" i="2"/>
  <c r="AU2476" i="2" s="1"/>
  <c r="AS2476" i="2"/>
  <c r="AK2476" i="2"/>
  <c r="AJ2476" i="2"/>
  <c r="AF2476" i="2"/>
  <c r="AE2476" i="2"/>
  <c r="Z2476" i="2"/>
  <c r="W2476" i="2"/>
  <c r="AS2475" i="2"/>
  <c r="AK2475" i="2"/>
  <c r="AJ2475" i="2"/>
  <c r="AF2475" i="2"/>
  <c r="AE2475" i="2"/>
  <c r="Z2475" i="2"/>
  <c r="W2475" i="2"/>
  <c r="AT2474" i="2"/>
  <c r="AS2474" i="2"/>
  <c r="AK2474" i="2"/>
  <c r="AJ2474" i="2"/>
  <c r="AF2474" i="2"/>
  <c r="AE2474" i="2"/>
  <c r="Z2474" i="2"/>
  <c r="W2474" i="2"/>
  <c r="AU2473" i="2"/>
  <c r="AT2473" i="2"/>
  <c r="AS2473" i="2"/>
  <c r="AK2473" i="2"/>
  <c r="AJ2473" i="2"/>
  <c r="AF2473" i="2"/>
  <c r="AE2473" i="2"/>
  <c r="Z2473" i="2"/>
  <c r="W2473" i="2"/>
  <c r="AT2472" i="2"/>
  <c r="AS2472" i="2"/>
  <c r="AK2472" i="2"/>
  <c r="AU2472" i="2" s="1"/>
  <c r="AJ2472" i="2"/>
  <c r="AF2472" i="2"/>
  <c r="AE2472" i="2"/>
  <c r="Z2472" i="2"/>
  <c r="W2472" i="2"/>
  <c r="AS2471" i="2"/>
  <c r="AK2471" i="2"/>
  <c r="AJ2471" i="2"/>
  <c r="AF2471" i="2"/>
  <c r="AD2471" i="2"/>
  <c r="AT2471" i="2" s="1"/>
  <c r="Z2471" i="2"/>
  <c r="W2471" i="2"/>
  <c r="AS2470" i="2"/>
  <c r="AK2470" i="2"/>
  <c r="AU2470" i="2" s="1"/>
  <c r="AJ2470" i="2"/>
  <c r="AF2470" i="2"/>
  <c r="AD2470" i="2"/>
  <c r="AT2470" i="2" s="1"/>
  <c r="Z2470" i="2"/>
  <c r="W2470" i="2"/>
  <c r="AS2469" i="2"/>
  <c r="AT2469" i="2" s="1"/>
  <c r="AU2469" i="2" s="1"/>
  <c r="AK2469" i="2"/>
  <c r="AJ2469" i="2"/>
  <c r="AF2469" i="2"/>
  <c r="AE2469" i="2"/>
  <c r="Z2469" i="2"/>
  <c r="W2469" i="2"/>
  <c r="AT2468" i="2"/>
  <c r="AU2468" i="2" s="1"/>
  <c r="AS2468" i="2"/>
  <c r="AK2468" i="2"/>
  <c r="AJ2468" i="2"/>
  <c r="AF2468" i="2"/>
  <c r="AD2468" i="2"/>
  <c r="Z2468" i="2"/>
  <c r="W2468" i="2"/>
  <c r="AH2467" i="2"/>
  <c r="AG2467" i="2"/>
  <c r="AF2467" i="2"/>
  <c r="AE2467" i="2"/>
  <c r="Z2467" i="2"/>
  <c r="X2467" i="2"/>
  <c r="W2467" i="2"/>
  <c r="AT2466" i="2"/>
  <c r="AU2466" i="2" s="1"/>
  <c r="AS2466" i="2"/>
  <c r="AK2466" i="2"/>
  <c r="AJ2466" i="2"/>
  <c r="AF2466" i="2"/>
  <c r="AE2466" i="2"/>
  <c r="Z2466" i="2"/>
  <c r="W2466" i="2"/>
  <c r="AS2465" i="2"/>
  <c r="AK2465" i="2"/>
  <c r="AJ2465" i="2"/>
  <c r="AF2465" i="2"/>
  <c r="AE2465" i="2"/>
  <c r="Z2465" i="2"/>
  <c r="W2465" i="2"/>
  <c r="AH2464" i="2"/>
  <c r="AG2464" i="2"/>
  <c r="AF2464" i="2"/>
  <c r="AE2464" i="2"/>
  <c r="Z2464" i="2"/>
  <c r="X2464" i="2"/>
  <c r="W2464" i="2"/>
  <c r="AS2463" i="2"/>
  <c r="AK2463" i="2"/>
  <c r="AJ2463" i="2"/>
  <c r="AF2463" i="2"/>
  <c r="AE2463" i="2"/>
  <c r="Z2463" i="2"/>
  <c r="W2463" i="2"/>
  <c r="AS2462" i="2"/>
  <c r="AT2462" i="2" s="1"/>
  <c r="AK2462" i="2"/>
  <c r="AJ2462" i="2"/>
  <c r="AF2462" i="2"/>
  <c r="AE2462" i="2"/>
  <c r="Z2462" i="2"/>
  <c r="W2462" i="2"/>
  <c r="AH2461" i="2"/>
  <c r="AG2461" i="2"/>
  <c r="AF2461" i="2"/>
  <c r="AE2461" i="2"/>
  <c r="Z2461" i="2"/>
  <c r="X2461" i="2"/>
  <c r="W2461" i="2"/>
  <c r="AS2460" i="2"/>
  <c r="AK2460" i="2"/>
  <c r="AJ2460" i="2"/>
  <c r="AF2460" i="2"/>
  <c r="AE2460" i="2"/>
  <c r="Z2460" i="2"/>
  <c r="W2460" i="2"/>
  <c r="AT2459" i="2"/>
  <c r="AU2459" i="2" s="1"/>
  <c r="AS2459" i="2"/>
  <c r="AK2459" i="2"/>
  <c r="AJ2459" i="2"/>
  <c r="AF2459" i="2"/>
  <c r="AE2459" i="2"/>
  <c r="Z2459" i="2"/>
  <c r="W2459" i="2"/>
  <c r="AU2458" i="2"/>
  <c r="AT2458" i="2"/>
  <c r="AS2458" i="2"/>
  <c r="AK2458" i="2"/>
  <c r="AJ2458" i="2"/>
  <c r="AF2458" i="2"/>
  <c r="AD2458" i="2"/>
  <c r="Z2458" i="2"/>
  <c r="W2458" i="2"/>
  <c r="AH2457" i="2"/>
  <c r="AG2457" i="2"/>
  <c r="AF2457" i="2"/>
  <c r="AE2457" i="2"/>
  <c r="Z2457" i="2"/>
  <c r="X2457" i="2"/>
  <c r="W2457" i="2"/>
  <c r="AU2456" i="2"/>
  <c r="AT2456" i="2"/>
  <c r="AS2456" i="2"/>
  <c r="AK2456" i="2"/>
  <c r="AJ2456" i="2"/>
  <c r="AF2456" i="2"/>
  <c r="AE2456" i="2"/>
  <c r="Z2456" i="2"/>
  <c r="W2456" i="2"/>
  <c r="AU2455" i="2"/>
  <c r="AS2455" i="2"/>
  <c r="AK2455" i="2"/>
  <c r="AJ2455" i="2"/>
  <c r="AF2455" i="2"/>
  <c r="AD2455" i="2"/>
  <c r="AT2455" i="2" s="1"/>
  <c r="Z2455" i="2"/>
  <c r="W2455" i="2"/>
  <c r="AT2454" i="2"/>
  <c r="AS2454" i="2"/>
  <c r="AK2454" i="2"/>
  <c r="AJ2454" i="2"/>
  <c r="AF2454" i="2"/>
  <c r="AE2454" i="2"/>
  <c r="Z2454" i="2"/>
  <c r="W2454" i="2"/>
  <c r="AU2453" i="2"/>
  <c r="AT2453" i="2"/>
  <c r="AS2453" i="2"/>
  <c r="AK2453" i="2"/>
  <c r="AJ2453" i="2"/>
  <c r="AF2453" i="2"/>
  <c r="AE2453" i="2"/>
  <c r="Z2453" i="2"/>
  <c r="W2453" i="2"/>
  <c r="AT2452" i="2"/>
  <c r="AS2452" i="2"/>
  <c r="AK2452" i="2"/>
  <c r="AU2452" i="2" s="1"/>
  <c r="AJ2452" i="2"/>
  <c r="AF2452" i="2"/>
  <c r="AD2452" i="2"/>
  <c r="Z2452" i="2"/>
  <c r="W2452" i="2"/>
  <c r="AS2451" i="2"/>
  <c r="AK2451" i="2"/>
  <c r="AJ2451" i="2"/>
  <c r="AF2451" i="2"/>
  <c r="AE2451" i="2"/>
  <c r="Z2451" i="2"/>
  <c r="W2451" i="2"/>
  <c r="AS2450" i="2"/>
  <c r="AK2450" i="2"/>
  <c r="AJ2450" i="2"/>
  <c r="AF2450" i="2"/>
  <c r="AD2450" i="2"/>
  <c r="AT2450" i="2" s="1"/>
  <c r="Z2450" i="2"/>
  <c r="W2450" i="2"/>
  <c r="AT2449" i="2"/>
  <c r="AU2449" i="2" s="1"/>
  <c r="AS2449" i="2"/>
  <c r="AK2449" i="2"/>
  <c r="AJ2449" i="2"/>
  <c r="AF2449" i="2"/>
  <c r="AE2449" i="2"/>
  <c r="Z2449" i="2"/>
  <c r="W2449" i="2"/>
  <c r="AU2448" i="2"/>
  <c r="AT2448" i="2"/>
  <c r="AS2448" i="2"/>
  <c r="AK2448" i="2"/>
  <c r="AJ2448" i="2"/>
  <c r="AF2448" i="2"/>
  <c r="AE2448" i="2"/>
  <c r="Z2448" i="2"/>
  <c r="W2448" i="2"/>
  <c r="AS2447" i="2"/>
  <c r="AK2447" i="2"/>
  <c r="AJ2447" i="2"/>
  <c r="AF2447" i="2"/>
  <c r="AE2447" i="2"/>
  <c r="Z2447" i="2"/>
  <c r="W2447" i="2"/>
  <c r="AT2446" i="2"/>
  <c r="AS2446" i="2"/>
  <c r="AK2446" i="2"/>
  <c r="AJ2446" i="2"/>
  <c r="AF2446" i="2"/>
  <c r="AE2446" i="2"/>
  <c r="Z2446" i="2"/>
  <c r="W2446" i="2"/>
  <c r="AU2445" i="2"/>
  <c r="AT2445" i="2"/>
  <c r="AS2445" i="2"/>
  <c r="AK2445" i="2"/>
  <c r="AJ2445" i="2"/>
  <c r="AF2445" i="2"/>
  <c r="AD2445" i="2"/>
  <c r="Z2445" i="2"/>
  <c r="W2445" i="2"/>
  <c r="AH2444" i="2"/>
  <c r="AG2444" i="2"/>
  <c r="AF2444" i="2"/>
  <c r="AE2444" i="2"/>
  <c r="Z2444" i="2"/>
  <c r="X2444" i="2"/>
  <c r="W2444" i="2"/>
  <c r="AH2443" i="2"/>
  <c r="AG2443" i="2"/>
  <c r="AF2443" i="2"/>
  <c r="AE2443" i="2"/>
  <c r="Z2443" i="2"/>
  <c r="X2443" i="2"/>
  <c r="W2443" i="2"/>
  <c r="AT2442" i="2"/>
  <c r="AS2442" i="2"/>
  <c r="AK2442" i="2"/>
  <c r="AJ2442" i="2"/>
  <c r="AF2442" i="2"/>
  <c r="AD2442" i="2"/>
  <c r="Z2442" i="2"/>
  <c r="W2442" i="2"/>
  <c r="AU2441" i="2"/>
  <c r="AT2441" i="2"/>
  <c r="AS2441" i="2"/>
  <c r="AK2441" i="2"/>
  <c r="AJ2441" i="2"/>
  <c r="AF2441" i="2"/>
  <c r="AE2441" i="2"/>
  <c r="Z2441" i="2"/>
  <c r="W2441" i="2"/>
  <c r="AT2440" i="2"/>
  <c r="AS2440" i="2"/>
  <c r="AK2440" i="2"/>
  <c r="AU2440" i="2" s="1"/>
  <c r="AJ2440" i="2"/>
  <c r="AF2440" i="2"/>
  <c r="AE2440" i="2"/>
  <c r="Z2440" i="2"/>
  <c r="W2440" i="2"/>
  <c r="AS2439" i="2"/>
  <c r="AK2439" i="2"/>
  <c r="AJ2439" i="2"/>
  <c r="AF2439" i="2"/>
  <c r="AE2439" i="2"/>
  <c r="Z2439" i="2"/>
  <c r="W2439" i="2"/>
  <c r="AK2438" i="2"/>
  <c r="AJ2438" i="2"/>
  <c r="AF2438" i="2"/>
  <c r="AE2438" i="2"/>
  <c r="Z2438" i="2"/>
  <c r="W2438" i="2"/>
  <c r="AT2437" i="2"/>
  <c r="AU2437" i="2" s="1"/>
  <c r="AS2437" i="2"/>
  <c r="AK2437" i="2"/>
  <c r="AJ2437" i="2"/>
  <c r="AF2437" i="2"/>
  <c r="AE2437" i="2"/>
  <c r="Z2437" i="2"/>
  <c r="W2437" i="2"/>
  <c r="AH2436" i="2"/>
  <c r="AG2436" i="2"/>
  <c r="AF2436" i="2"/>
  <c r="AD2436" i="2"/>
  <c r="Z2436" i="2"/>
  <c r="X2436" i="2"/>
  <c r="W2436" i="2"/>
  <c r="AT2435" i="2"/>
  <c r="AU2435" i="2" s="1"/>
  <c r="AS2435" i="2"/>
  <c r="AK2435" i="2"/>
  <c r="AJ2435" i="2"/>
  <c r="AF2435" i="2"/>
  <c r="AE2435" i="2"/>
  <c r="Z2435" i="2"/>
  <c r="W2435" i="2"/>
  <c r="AH2434" i="2"/>
  <c r="AG2434" i="2"/>
  <c r="AF2434" i="2"/>
  <c r="AE2434" i="2"/>
  <c r="Z2434" i="2"/>
  <c r="X2434" i="2"/>
  <c r="W2434" i="2"/>
  <c r="AT2433" i="2"/>
  <c r="AU2433" i="2" s="1"/>
  <c r="AS2433" i="2"/>
  <c r="AK2433" i="2"/>
  <c r="AJ2433" i="2"/>
  <c r="AF2433" i="2"/>
  <c r="AE2433" i="2"/>
  <c r="Z2433" i="2"/>
  <c r="W2433" i="2"/>
  <c r="AU2432" i="2"/>
  <c r="AS2432" i="2"/>
  <c r="AK2432" i="2"/>
  <c r="AJ2432" i="2"/>
  <c r="AF2432" i="2"/>
  <c r="AD2432" i="2"/>
  <c r="AT2432" i="2" s="1"/>
  <c r="Z2432" i="2"/>
  <c r="W2432" i="2"/>
  <c r="AH2431" i="2"/>
  <c r="AG2431" i="2"/>
  <c r="AF2431" i="2"/>
  <c r="AE2431" i="2"/>
  <c r="Z2431" i="2"/>
  <c r="X2431" i="2"/>
  <c r="W2431" i="2"/>
  <c r="AH2430" i="2"/>
  <c r="AG2430" i="2"/>
  <c r="AF2430" i="2"/>
  <c r="AE2430" i="2"/>
  <c r="Z2430" i="2"/>
  <c r="X2430" i="2"/>
  <c r="W2430" i="2"/>
  <c r="AH2429" i="2"/>
  <c r="AG2429" i="2"/>
  <c r="AF2429" i="2"/>
  <c r="AE2429" i="2"/>
  <c r="Z2429" i="2"/>
  <c r="X2429" i="2"/>
  <c r="W2429" i="2"/>
  <c r="AS2428" i="2"/>
  <c r="AK2428" i="2"/>
  <c r="AJ2428" i="2"/>
  <c r="AF2428" i="2"/>
  <c r="AE2428" i="2"/>
  <c r="Z2428" i="2"/>
  <c r="W2428" i="2"/>
  <c r="AK2427" i="2"/>
  <c r="AJ2427" i="2"/>
  <c r="AF2427" i="2"/>
  <c r="AE2427" i="2"/>
  <c r="Z2427" i="2"/>
  <c r="W2427" i="2"/>
  <c r="AH2426" i="2"/>
  <c r="AG2426" i="2"/>
  <c r="AF2426" i="2"/>
  <c r="AE2426" i="2"/>
  <c r="Z2426" i="2"/>
  <c r="X2426" i="2"/>
  <c r="W2426" i="2"/>
  <c r="AS2425" i="2"/>
  <c r="AK2425" i="2"/>
  <c r="AJ2425" i="2"/>
  <c r="AF2425" i="2"/>
  <c r="AE2425" i="2"/>
  <c r="Z2425" i="2"/>
  <c r="W2425" i="2"/>
  <c r="AT2424" i="2"/>
  <c r="AS2424" i="2"/>
  <c r="AK2424" i="2"/>
  <c r="AJ2424" i="2"/>
  <c r="AF2424" i="2"/>
  <c r="AE2424" i="2"/>
  <c r="Z2424" i="2"/>
  <c r="W2424" i="2"/>
  <c r="AU2423" i="2"/>
  <c r="AT2423" i="2"/>
  <c r="AS2423" i="2"/>
  <c r="AK2423" i="2"/>
  <c r="AJ2423" i="2"/>
  <c r="AF2423" i="2"/>
  <c r="AD2423" i="2"/>
  <c r="Z2423" i="2"/>
  <c r="W2423" i="2"/>
  <c r="AT2422" i="2"/>
  <c r="AS2422" i="2"/>
  <c r="AK2422" i="2"/>
  <c r="AU2422" i="2" s="1"/>
  <c r="AJ2422" i="2"/>
  <c r="AF2422" i="2"/>
  <c r="AE2422" i="2"/>
  <c r="Z2422" i="2"/>
  <c r="W2422" i="2"/>
  <c r="AS2421" i="2"/>
  <c r="AK2421" i="2"/>
  <c r="AU2421" i="2" s="1"/>
  <c r="AJ2421" i="2"/>
  <c r="AF2421" i="2"/>
  <c r="AD2421" i="2"/>
  <c r="AT2421" i="2" s="1"/>
  <c r="Z2421" i="2"/>
  <c r="W2421" i="2"/>
  <c r="AT2420" i="2"/>
  <c r="AS2420" i="2"/>
  <c r="AK2420" i="2"/>
  <c r="AU2420" i="2" s="1"/>
  <c r="AJ2420" i="2"/>
  <c r="AF2420" i="2"/>
  <c r="AE2420" i="2"/>
  <c r="Z2420" i="2"/>
  <c r="W2420" i="2"/>
  <c r="Z2419" i="2"/>
  <c r="W2419" i="2"/>
  <c r="AH2418" i="2"/>
  <c r="AG2418" i="2"/>
  <c r="AF2418" i="2"/>
  <c r="AE2418" i="2"/>
  <c r="Z2418" i="2"/>
  <c r="X2418" i="2"/>
  <c r="W2418" i="2"/>
  <c r="AT2417" i="2"/>
  <c r="AS2417" i="2"/>
  <c r="AK2417" i="2"/>
  <c r="AU2417" i="2" s="1"/>
  <c r="AJ2417" i="2"/>
  <c r="AF2417" i="2"/>
  <c r="AE2417" i="2"/>
  <c r="Z2417" i="2"/>
  <c r="W2417" i="2"/>
  <c r="AS2416" i="2"/>
  <c r="AK2416" i="2"/>
  <c r="AJ2416" i="2"/>
  <c r="AF2416" i="2"/>
  <c r="AE2416" i="2"/>
  <c r="Z2416" i="2"/>
  <c r="W2416" i="2"/>
  <c r="Z2415" i="2"/>
  <c r="AH2414" i="2"/>
  <c r="AG2414" i="2"/>
  <c r="AF2414" i="2"/>
  <c r="AE2414" i="2"/>
  <c r="Z2414" i="2"/>
  <c r="X2414" i="2"/>
  <c r="W2414" i="2"/>
  <c r="AS2413" i="2"/>
  <c r="AT2413" i="2" s="1"/>
  <c r="AK2413" i="2"/>
  <c r="AJ2413" i="2"/>
  <c r="AF2413" i="2"/>
  <c r="AE2413" i="2"/>
  <c r="Z2413" i="2"/>
  <c r="W2413" i="2"/>
  <c r="AT2412" i="2"/>
  <c r="AU2412" i="2" s="1"/>
  <c r="AS2412" i="2"/>
  <c r="AK2412" i="2"/>
  <c r="AJ2412" i="2"/>
  <c r="AF2412" i="2"/>
  <c r="AD2412" i="2"/>
  <c r="Z2412" i="2"/>
  <c r="W2412" i="2"/>
  <c r="AU2411" i="2"/>
  <c r="AT2411" i="2"/>
  <c r="AS2411" i="2"/>
  <c r="AK2411" i="2"/>
  <c r="AJ2411" i="2"/>
  <c r="AF2411" i="2"/>
  <c r="AD2411" i="2"/>
  <c r="Z2411" i="2"/>
  <c r="W2411" i="2"/>
  <c r="AS2410" i="2"/>
  <c r="AK2410" i="2"/>
  <c r="AJ2410" i="2"/>
  <c r="AF2410" i="2"/>
  <c r="AE2410" i="2"/>
  <c r="Z2410" i="2"/>
  <c r="W2410" i="2"/>
  <c r="AH2409" i="2"/>
  <c r="AG2409" i="2"/>
  <c r="AF2409" i="2"/>
  <c r="AE2409" i="2"/>
  <c r="Z2409" i="2"/>
  <c r="X2409" i="2"/>
  <c r="W2409" i="2"/>
  <c r="AS2408" i="2"/>
  <c r="AK2408" i="2"/>
  <c r="AJ2408" i="2"/>
  <c r="AF2408" i="2"/>
  <c r="AE2408" i="2"/>
  <c r="Z2408" i="2"/>
  <c r="W2408" i="2"/>
  <c r="AT2407" i="2"/>
  <c r="AS2407" i="2"/>
  <c r="AK2407" i="2"/>
  <c r="AJ2407" i="2"/>
  <c r="AF2407" i="2"/>
  <c r="AD2407" i="2"/>
  <c r="Z2407" i="2"/>
  <c r="W2407" i="2"/>
  <c r="AH2406" i="2"/>
  <c r="AG2406" i="2"/>
  <c r="AF2406" i="2"/>
  <c r="AE2406" i="2"/>
  <c r="Z2406" i="2"/>
  <c r="X2406" i="2"/>
  <c r="W2406" i="2"/>
  <c r="AS2405" i="2"/>
  <c r="AT2405" i="2" s="1"/>
  <c r="AK2405" i="2"/>
  <c r="AJ2405" i="2"/>
  <c r="AF2405" i="2"/>
  <c r="AE2405" i="2"/>
  <c r="Z2405" i="2"/>
  <c r="W2405" i="2"/>
  <c r="AH2404" i="2"/>
  <c r="AG2404" i="2"/>
  <c r="AF2404" i="2"/>
  <c r="AE2404" i="2"/>
  <c r="Z2404" i="2"/>
  <c r="X2404" i="2"/>
  <c r="W2404" i="2"/>
  <c r="AH2403" i="2"/>
  <c r="AG2403" i="2"/>
  <c r="AF2403" i="2"/>
  <c r="AE2403" i="2"/>
  <c r="Z2403" i="2"/>
  <c r="X2403" i="2"/>
  <c r="W2403" i="2"/>
  <c r="AH2402" i="2"/>
  <c r="AG2402" i="2"/>
  <c r="AF2402" i="2"/>
  <c r="AD2402" i="2"/>
  <c r="Z2402" i="2"/>
  <c r="X2402" i="2"/>
  <c r="W2402" i="2"/>
  <c r="AH2401" i="2"/>
  <c r="AG2401" i="2"/>
  <c r="AF2401" i="2"/>
  <c r="AE2401" i="2"/>
  <c r="Z2401" i="2"/>
  <c r="X2401" i="2"/>
  <c r="W2401" i="2"/>
  <c r="AT2400" i="2"/>
  <c r="AU2400" i="2" s="1"/>
  <c r="AS2400" i="2"/>
  <c r="AK2400" i="2"/>
  <c r="AJ2400" i="2"/>
  <c r="AF2400" i="2"/>
  <c r="AE2400" i="2"/>
  <c r="Z2400" i="2"/>
  <c r="W2400" i="2"/>
  <c r="AU2399" i="2"/>
  <c r="AT2399" i="2"/>
  <c r="AS2399" i="2"/>
  <c r="AK2399" i="2"/>
  <c r="AJ2399" i="2"/>
  <c r="AF2399" i="2"/>
  <c r="AE2399" i="2"/>
  <c r="Z2399" i="2"/>
  <c r="W2399" i="2"/>
  <c r="AS2398" i="2"/>
  <c r="AK2398" i="2"/>
  <c r="AJ2398" i="2"/>
  <c r="AF2398" i="2"/>
  <c r="AE2398" i="2"/>
  <c r="Z2398" i="2"/>
  <c r="W2398" i="2"/>
  <c r="AT2397" i="2"/>
  <c r="AS2397" i="2"/>
  <c r="AK2397" i="2"/>
  <c r="AU2397" i="2" s="1"/>
  <c r="AJ2397" i="2"/>
  <c r="AF2397" i="2"/>
  <c r="AD2397" i="2"/>
  <c r="Z2397" i="2"/>
  <c r="W2397" i="2"/>
  <c r="AS2396" i="2"/>
  <c r="AK2396" i="2"/>
  <c r="AJ2396" i="2"/>
  <c r="AF2396" i="2"/>
  <c r="AE2396" i="2"/>
  <c r="Z2396" i="2"/>
  <c r="W2396" i="2"/>
  <c r="AS2395" i="2"/>
  <c r="AJ2395" i="2"/>
  <c r="AF2395" i="2"/>
  <c r="AE2395" i="2"/>
  <c r="AT2395" i="2" s="1"/>
  <c r="AU2395" i="2" s="1"/>
  <c r="Z2395" i="2"/>
  <c r="W2395" i="2"/>
  <c r="AH2394" i="2"/>
  <c r="AG2394" i="2"/>
  <c r="AF2394" i="2"/>
  <c r="AE2394" i="2"/>
  <c r="Z2394" i="2"/>
  <c r="X2394" i="2"/>
  <c r="W2394" i="2"/>
  <c r="AS2393" i="2"/>
  <c r="AK2393" i="2"/>
  <c r="AJ2393" i="2"/>
  <c r="AF2393" i="2"/>
  <c r="AE2393" i="2"/>
  <c r="Z2393" i="2"/>
  <c r="W2393" i="2"/>
  <c r="AT2392" i="2"/>
  <c r="AS2392" i="2"/>
  <c r="AK2392" i="2"/>
  <c r="AJ2392" i="2"/>
  <c r="AF2392" i="2"/>
  <c r="AE2392" i="2"/>
  <c r="Z2392" i="2"/>
  <c r="W2392" i="2"/>
  <c r="AH2391" i="2"/>
  <c r="AG2391" i="2"/>
  <c r="AF2391" i="2"/>
  <c r="AE2391" i="2"/>
  <c r="Z2391" i="2"/>
  <c r="X2391" i="2"/>
  <c r="W2391" i="2"/>
  <c r="AH2390" i="2"/>
  <c r="AG2390" i="2"/>
  <c r="AF2390" i="2"/>
  <c r="AE2390" i="2"/>
  <c r="Z2390" i="2"/>
  <c r="X2390" i="2"/>
  <c r="W2390" i="2"/>
  <c r="AS2389" i="2"/>
  <c r="AK2389" i="2"/>
  <c r="AJ2389" i="2"/>
  <c r="AF2389" i="2"/>
  <c r="AE2389" i="2"/>
  <c r="Z2389" i="2"/>
  <c r="W2389" i="2"/>
  <c r="AH2388" i="2"/>
  <c r="AG2388" i="2"/>
  <c r="AF2388" i="2"/>
  <c r="AD2388" i="2"/>
  <c r="Z2388" i="2"/>
  <c r="X2388" i="2"/>
  <c r="W2388" i="2"/>
  <c r="AS2387" i="2"/>
  <c r="AK2387" i="2"/>
  <c r="AJ2387" i="2"/>
  <c r="AF2387" i="2"/>
  <c r="AE2387" i="2"/>
  <c r="Z2387" i="2"/>
  <c r="W2387" i="2"/>
  <c r="AH2386" i="2"/>
  <c r="AG2386" i="2"/>
  <c r="AF2386" i="2"/>
  <c r="AE2386" i="2"/>
  <c r="Z2386" i="2"/>
  <c r="X2386" i="2"/>
  <c r="W2386" i="2"/>
  <c r="AS2385" i="2"/>
  <c r="AK2385" i="2"/>
  <c r="AJ2385" i="2"/>
  <c r="AF2385" i="2"/>
  <c r="AE2385" i="2"/>
  <c r="Z2385" i="2"/>
  <c r="W2385" i="2"/>
  <c r="AT2384" i="2"/>
  <c r="AS2384" i="2"/>
  <c r="AK2384" i="2"/>
  <c r="AJ2384" i="2"/>
  <c r="AF2384" i="2"/>
  <c r="AE2384" i="2"/>
  <c r="Z2384" i="2"/>
  <c r="W2384" i="2"/>
  <c r="AU2383" i="2"/>
  <c r="AS2383" i="2"/>
  <c r="AK2383" i="2"/>
  <c r="AJ2383" i="2"/>
  <c r="AF2383" i="2"/>
  <c r="AD2383" i="2"/>
  <c r="AT2383" i="2" s="1"/>
  <c r="Z2383" i="2"/>
  <c r="W2383" i="2"/>
  <c r="AT2382" i="2"/>
  <c r="AS2382" i="2"/>
  <c r="AK2382" i="2"/>
  <c r="AJ2382" i="2"/>
  <c r="AF2382" i="2"/>
  <c r="AE2382" i="2"/>
  <c r="Z2382" i="2"/>
  <c r="W2382" i="2"/>
  <c r="AU2381" i="2"/>
  <c r="AT2381" i="2"/>
  <c r="AS2381" i="2"/>
  <c r="AK2381" i="2"/>
  <c r="AJ2381" i="2"/>
  <c r="AF2381" i="2"/>
  <c r="AD2381" i="2"/>
  <c r="Z2381" i="2"/>
  <c r="W2381" i="2"/>
  <c r="AT2380" i="2"/>
  <c r="AS2380" i="2"/>
  <c r="AK2380" i="2"/>
  <c r="AU2380" i="2" s="1"/>
  <c r="AJ2380" i="2"/>
  <c r="AF2380" i="2"/>
  <c r="AE2380" i="2"/>
  <c r="Z2380" i="2"/>
  <c r="W2380" i="2"/>
  <c r="Z2379" i="2"/>
  <c r="AH2378" i="2"/>
  <c r="AG2378" i="2"/>
  <c r="AF2378" i="2"/>
  <c r="AE2378" i="2"/>
  <c r="Z2378" i="2"/>
  <c r="X2378" i="2"/>
  <c r="W2378" i="2"/>
  <c r="AS2377" i="2"/>
  <c r="AK2377" i="2"/>
  <c r="AJ2377" i="2"/>
  <c r="AF2377" i="2"/>
  <c r="AE2377" i="2"/>
  <c r="Z2377" i="2"/>
  <c r="W2377" i="2"/>
  <c r="AH2376" i="2"/>
  <c r="AG2376" i="2"/>
  <c r="AF2376" i="2"/>
  <c r="AE2376" i="2"/>
  <c r="Z2376" i="2"/>
  <c r="X2376" i="2"/>
  <c r="W2376" i="2"/>
  <c r="AS2375" i="2"/>
  <c r="AK2375" i="2"/>
  <c r="AJ2375" i="2"/>
  <c r="AF2375" i="2"/>
  <c r="AE2375" i="2"/>
  <c r="Z2375" i="2"/>
  <c r="W2375" i="2"/>
  <c r="AH2374" i="2"/>
  <c r="AG2374" i="2"/>
  <c r="AF2374" i="2"/>
  <c r="AE2374" i="2"/>
  <c r="Z2374" i="2"/>
  <c r="X2374" i="2"/>
  <c r="W2374" i="2"/>
  <c r="AS2373" i="2"/>
  <c r="AK2373" i="2"/>
  <c r="AJ2373" i="2"/>
  <c r="AF2373" i="2"/>
  <c r="AE2373" i="2"/>
  <c r="Z2373" i="2"/>
  <c r="W2373" i="2"/>
  <c r="AH2372" i="2"/>
  <c r="AG2372" i="2"/>
  <c r="AF2372" i="2"/>
  <c r="AE2372" i="2"/>
  <c r="Z2372" i="2"/>
  <c r="X2372" i="2"/>
  <c r="W2372" i="2"/>
  <c r="AS2371" i="2"/>
  <c r="AK2371" i="2"/>
  <c r="AU2371" i="2" s="1"/>
  <c r="AJ2371" i="2"/>
  <c r="AF2371" i="2"/>
  <c r="AD2371" i="2"/>
  <c r="AT2371" i="2" s="1"/>
  <c r="Z2371" i="2"/>
  <c r="W2371" i="2"/>
  <c r="AS2370" i="2"/>
  <c r="AK2370" i="2"/>
  <c r="AJ2370" i="2"/>
  <c r="AF2370" i="2"/>
  <c r="AE2370" i="2"/>
  <c r="Z2370" i="2"/>
  <c r="W2370" i="2"/>
  <c r="AT2369" i="2"/>
  <c r="AU2369" i="2" s="1"/>
  <c r="AS2369" i="2"/>
  <c r="AK2369" i="2"/>
  <c r="AJ2369" i="2"/>
  <c r="AF2369" i="2"/>
  <c r="AE2369" i="2"/>
  <c r="Z2369" i="2"/>
  <c r="W2369" i="2"/>
  <c r="AH2368" i="2"/>
  <c r="AG2368" i="2"/>
  <c r="AF2368" i="2"/>
  <c r="AE2368" i="2"/>
  <c r="Z2368" i="2"/>
  <c r="X2368" i="2"/>
  <c r="W2368" i="2"/>
  <c r="AS2367" i="2"/>
  <c r="AT2367" i="2" s="1"/>
  <c r="AU2367" i="2" s="1"/>
  <c r="AK2367" i="2"/>
  <c r="AJ2367" i="2"/>
  <c r="AF2367" i="2"/>
  <c r="AE2367" i="2"/>
  <c r="Z2367" i="2"/>
  <c r="W2367" i="2"/>
  <c r="Z2366" i="2"/>
  <c r="Z2365" i="2"/>
  <c r="Z2364" i="2"/>
  <c r="Z2363" i="2"/>
  <c r="AH2362" i="2"/>
  <c r="AG2362" i="2"/>
  <c r="AF2362" i="2"/>
  <c r="AE2362" i="2"/>
  <c r="Z2362" i="2"/>
  <c r="X2362" i="2"/>
  <c r="W2362" i="2"/>
  <c r="AS2361" i="2"/>
  <c r="AT2361" i="2" s="1"/>
  <c r="AU2361" i="2" s="1"/>
  <c r="AK2361" i="2"/>
  <c r="AJ2361" i="2"/>
  <c r="AF2361" i="2"/>
  <c r="AE2361" i="2"/>
  <c r="Z2361" i="2"/>
  <c r="W2361" i="2"/>
  <c r="AT2360" i="2"/>
  <c r="AU2360" i="2" s="1"/>
  <c r="AS2360" i="2"/>
  <c r="AK2360" i="2"/>
  <c r="AJ2360" i="2"/>
  <c r="AF2360" i="2"/>
  <c r="AD2360" i="2"/>
  <c r="Z2360" i="2"/>
  <c r="W2360" i="2"/>
  <c r="AS2359" i="2"/>
  <c r="AK2359" i="2"/>
  <c r="AJ2359" i="2"/>
  <c r="AF2359" i="2"/>
  <c r="AE2359" i="2"/>
  <c r="Z2359" i="2"/>
  <c r="W2359" i="2"/>
  <c r="AT2358" i="2"/>
  <c r="AS2358" i="2"/>
  <c r="AK2358" i="2"/>
  <c r="AJ2358" i="2"/>
  <c r="AF2358" i="2"/>
  <c r="AE2358" i="2"/>
  <c r="Z2358" i="2"/>
  <c r="W2358" i="2"/>
  <c r="AU2357" i="2"/>
  <c r="AT2357" i="2"/>
  <c r="AS2357" i="2"/>
  <c r="AK2357" i="2"/>
  <c r="AJ2357" i="2"/>
  <c r="AF2357" i="2"/>
  <c r="AE2357" i="2"/>
  <c r="Z2357" i="2"/>
  <c r="W2357" i="2"/>
  <c r="AH2356" i="2"/>
  <c r="AG2356" i="2"/>
  <c r="AF2356" i="2"/>
  <c r="AE2356" i="2"/>
  <c r="Z2356" i="2"/>
  <c r="X2356" i="2"/>
  <c r="W2356" i="2"/>
  <c r="AH2355" i="2"/>
  <c r="AG2355" i="2"/>
  <c r="AF2355" i="2"/>
  <c r="AE2355" i="2"/>
  <c r="Z2355" i="2"/>
  <c r="X2355" i="2"/>
  <c r="W2355" i="2"/>
  <c r="AS2354" i="2"/>
  <c r="AT2354" i="2" s="1"/>
  <c r="AK2354" i="2"/>
  <c r="AJ2354" i="2"/>
  <c r="AF2354" i="2"/>
  <c r="AE2354" i="2"/>
  <c r="Z2354" i="2"/>
  <c r="W2354" i="2"/>
  <c r="AH2353" i="2"/>
  <c r="AG2353" i="2"/>
  <c r="AF2353" i="2"/>
  <c r="AE2353" i="2"/>
  <c r="Z2353" i="2"/>
  <c r="X2353" i="2"/>
  <c r="W2353" i="2"/>
  <c r="AS2352" i="2"/>
  <c r="AK2352" i="2"/>
  <c r="AJ2352" i="2"/>
  <c r="AF2352" i="2"/>
  <c r="AE2352" i="2"/>
  <c r="Z2352" i="2"/>
  <c r="W2352" i="2"/>
  <c r="AT2351" i="2"/>
  <c r="AU2351" i="2" s="1"/>
  <c r="AS2351" i="2"/>
  <c r="AK2351" i="2"/>
  <c r="AJ2351" i="2"/>
  <c r="AF2351" i="2"/>
  <c r="AE2351" i="2"/>
  <c r="Z2351" i="2"/>
  <c r="W2351" i="2"/>
  <c r="AU2350" i="2"/>
  <c r="AT2350" i="2"/>
  <c r="AS2350" i="2"/>
  <c r="AK2350" i="2"/>
  <c r="AJ2350" i="2"/>
  <c r="AF2350" i="2"/>
  <c r="AD2350" i="2"/>
  <c r="Z2350" i="2"/>
  <c r="W2350" i="2"/>
  <c r="AH2349" i="2"/>
  <c r="AG2349" i="2"/>
  <c r="AF2349" i="2"/>
  <c r="AE2349" i="2"/>
  <c r="Z2349" i="2"/>
  <c r="X2349" i="2"/>
  <c r="W2349" i="2"/>
  <c r="AH2348" i="2"/>
  <c r="AG2348" i="2"/>
  <c r="AF2348" i="2"/>
  <c r="AE2348" i="2"/>
  <c r="Z2348" i="2"/>
  <c r="X2348" i="2"/>
  <c r="W2348" i="2"/>
  <c r="AH2347" i="2"/>
  <c r="AG2347" i="2"/>
  <c r="AF2347" i="2"/>
  <c r="AE2347" i="2"/>
  <c r="Z2347" i="2"/>
  <c r="X2347" i="2"/>
  <c r="W2347" i="2"/>
  <c r="AT2346" i="2"/>
  <c r="AS2346" i="2"/>
  <c r="AK2346" i="2"/>
  <c r="AU2346" i="2" s="1"/>
  <c r="AJ2346" i="2"/>
  <c r="AF2346" i="2"/>
  <c r="AD2346" i="2"/>
  <c r="Z2346" i="2"/>
  <c r="V2346" i="2"/>
  <c r="W2346" i="2" s="1"/>
  <c r="AT2345" i="2"/>
  <c r="AS2345" i="2"/>
  <c r="AK2345" i="2"/>
  <c r="AU2345" i="2" s="1"/>
  <c r="AJ2345" i="2"/>
  <c r="AF2345" i="2"/>
  <c r="AE2345" i="2"/>
  <c r="Z2345" i="2"/>
  <c r="W2345" i="2"/>
  <c r="AH2344" i="2"/>
  <c r="AG2344" i="2"/>
  <c r="AF2344" i="2"/>
  <c r="AE2344" i="2"/>
  <c r="Z2344" i="2"/>
  <c r="X2344" i="2"/>
  <c r="W2344" i="2"/>
  <c r="AT2343" i="2"/>
  <c r="AS2343" i="2"/>
  <c r="AK2343" i="2"/>
  <c r="AU2343" i="2" s="1"/>
  <c r="AJ2343" i="2"/>
  <c r="AF2343" i="2"/>
  <c r="AE2343" i="2"/>
  <c r="Z2343" i="2"/>
  <c r="W2343" i="2"/>
  <c r="AS2342" i="2"/>
  <c r="AK2342" i="2"/>
  <c r="AJ2342" i="2"/>
  <c r="AF2342" i="2"/>
  <c r="AD2342" i="2"/>
  <c r="AT2342" i="2" s="1"/>
  <c r="Z2342" i="2"/>
  <c r="W2342" i="2"/>
  <c r="V2342" i="2"/>
  <c r="AU2341" i="2"/>
  <c r="AT2341" i="2"/>
  <c r="AS2341" i="2"/>
  <c r="AK2341" i="2"/>
  <c r="AJ2341" i="2"/>
  <c r="AF2341" i="2"/>
  <c r="AE2341" i="2"/>
  <c r="Z2341" i="2"/>
  <c r="W2341" i="2"/>
  <c r="AT2340" i="2"/>
  <c r="AS2340" i="2"/>
  <c r="AK2340" i="2"/>
  <c r="AU2340" i="2" s="1"/>
  <c r="AJ2340" i="2"/>
  <c r="AF2340" i="2"/>
  <c r="AE2340" i="2"/>
  <c r="Z2340" i="2"/>
  <c r="W2340" i="2"/>
  <c r="AS2339" i="2"/>
  <c r="AK2339" i="2"/>
  <c r="AU2339" i="2" s="1"/>
  <c r="AJ2339" i="2"/>
  <c r="AF2339" i="2"/>
  <c r="AD2339" i="2"/>
  <c r="AT2339" i="2" s="1"/>
  <c r="Z2339" i="2"/>
  <c r="W2339" i="2"/>
  <c r="AH2338" i="2"/>
  <c r="AG2338" i="2"/>
  <c r="AF2338" i="2"/>
  <c r="AE2338" i="2"/>
  <c r="Z2338" i="2"/>
  <c r="X2338" i="2"/>
  <c r="W2338" i="2"/>
  <c r="AU2337" i="2"/>
  <c r="AS2337" i="2"/>
  <c r="AK2337" i="2"/>
  <c r="AJ2337" i="2"/>
  <c r="AF2337" i="2"/>
  <c r="AD2337" i="2"/>
  <c r="AT2337" i="2" s="1"/>
  <c r="Z2337" i="2"/>
  <c r="W2337" i="2"/>
  <c r="V2337" i="2"/>
  <c r="AS2336" i="2"/>
  <c r="AK2336" i="2"/>
  <c r="AJ2336" i="2"/>
  <c r="AF2336" i="2"/>
  <c r="AD2336" i="2"/>
  <c r="AT2336" i="2" s="1"/>
  <c r="AU2336" i="2" s="1"/>
  <c r="Z2336" i="2"/>
  <c r="W2336" i="2"/>
  <c r="V2336" i="2"/>
  <c r="Z2335" i="2"/>
  <c r="X2335" i="2"/>
  <c r="W2335" i="2"/>
  <c r="Z2334" i="2"/>
  <c r="Z2333" i="2"/>
  <c r="W2333" i="2"/>
  <c r="AH2332" i="2"/>
  <c r="AG2332" i="2"/>
  <c r="AF2332" i="2"/>
  <c r="AE2332" i="2"/>
  <c r="Z2332" i="2"/>
  <c r="X2332" i="2"/>
  <c r="W2332" i="2"/>
  <c r="AT2331" i="2"/>
  <c r="AS2331" i="2"/>
  <c r="AK2331" i="2"/>
  <c r="AJ2331" i="2"/>
  <c r="AF2331" i="2"/>
  <c r="AE2331" i="2"/>
  <c r="Z2331" i="2"/>
  <c r="W2331" i="2"/>
  <c r="Z2330" i="2"/>
  <c r="AT2329" i="2"/>
  <c r="AS2329" i="2"/>
  <c r="AK2329" i="2"/>
  <c r="AU2329" i="2" s="1"/>
  <c r="AJ2329" i="2"/>
  <c r="AF2329" i="2"/>
  <c r="AE2329" i="2"/>
  <c r="Z2329" i="2"/>
  <c r="W2329" i="2"/>
  <c r="AS2328" i="2"/>
  <c r="AK2328" i="2"/>
  <c r="AJ2328" i="2"/>
  <c r="AF2328" i="2"/>
  <c r="AE2328" i="2"/>
  <c r="Z2328" i="2"/>
  <c r="W2328" i="2"/>
  <c r="AH2327" i="2"/>
  <c r="AG2327" i="2"/>
  <c r="AF2327" i="2"/>
  <c r="AD2327" i="2"/>
  <c r="Z2327" i="2"/>
  <c r="X2327" i="2"/>
  <c r="W2327" i="2"/>
  <c r="AS2326" i="2"/>
  <c r="AK2326" i="2"/>
  <c r="AJ2326" i="2"/>
  <c r="AF2326" i="2"/>
  <c r="AE2326" i="2"/>
  <c r="Z2326" i="2"/>
  <c r="W2326" i="2"/>
  <c r="AT2325" i="2"/>
  <c r="AS2325" i="2"/>
  <c r="AK2325" i="2"/>
  <c r="AU2325" i="2" s="1"/>
  <c r="AJ2325" i="2"/>
  <c r="AF2325" i="2"/>
  <c r="AD2325" i="2"/>
  <c r="Z2325" i="2"/>
  <c r="W2325" i="2"/>
  <c r="AS2324" i="2"/>
  <c r="AK2324" i="2"/>
  <c r="AJ2324" i="2"/>
  <c r="AF2324" i="2"/>
  <c r="AE2324" i="2"/>
  <c r="Z2324" i="2"/>
  <c r="W2324" i="2"/>
  <c r="AT2323" i="2"/>
  <c r="AS2323" i="2"/>
  <c r="AK2323" i="2"/>
  <c r="AJ2323" i="2"/>
  <c r="AF2323" i="2"/>
  <c r="AD2323" i="2"/>
  <c r="Z2323" i="2"/>
  <c r="W2323" i="2"/>
  <c r="AS2322" i="2"/>
  <c r="AK2322" i="2"/>
  <c r="AJ2322" i="2"/>
  <c r="AF2322" i="2"/>
  <c r="AE2322" i="2"/>
  <c r="Z2322" i="2"/>
  <c r="W2322" i="2"/>
  <c r="AT2321" i="2"/>
  <c r="AS2321" i="2"/>
  <c r="AK2321" i="2"/>
  <c r="AJ2321" i="2"/>
  <c r="AF2321" i="2"/>
  <c r="AE2321" i="2"/>
  <c r="Z2321" i="2"/>
  <c r="W2321" i="2"/>
  <c r="AU2320" i="2"/>
  <c r="AT2320" i="2"/>
  <c r="AS2320" i="2"/>
  <c r="AK2320" i="2"/>
  <c r="AJ2320" i="2"/>
  <c r="AF2320" i="2"/>
  <c r="AE2320" i="2"/>
  <c r="Z2320" i="2"/>
  <c r="W2320" i="2"/>
  <c r="AK2319" i="2"/>
  <c r="AJ2319" i="2"/>
  <c r="AF2319" i="2"/>
  <c r="AE2319" i="2"/>
  <c r="Z2319" i="2"/>
  <c r="W2319" i="2"/>
  <c r="AH2318" i="2"/>
  <c r="AG2318" i="2"/>
  <c r="AF2318" i="2"/>
  <c r="AE2318" i="2"/>
  <c r="Z2318" i="2"/>
  <c r="X2318" i="2"/>
  <c r="W2318" i="2"/>
  <c r="AS2317" i="2"/>
  <c r="AK2317" i="2"/>
  <c r="AJ2317" i="2"/>
  <c r="AF2317" i="2"/>
  <c r="AE2317" i="2"/>
  <c r="Z2317" i="2"/>
  <c r="W2317" i="2"/>
  <c r="AH2316" i="2"/>
  <c r="AG2316" i="2"/>
  <c r="AF2316" i="2"/>
  <c r="AE2316" i="2"/>
  <c r="Z2316" i="2"/>
  <c r="X2316" i="2"/>
  <c r="W2316" i="2"/>
  <c r="AH2315" i="2"/>
  <c r="AG2315" i="2"/>
  <c r="AF2315" i="2"/>
  <c r="AE2315" i="2"/>
  <c r="Z2315" i="2"/>
  <c r="X2315" i="2"/>
  <c r="W2315" i="2"/>
  <c r="AT2314" i="2"/>
  <c r="AU2314" i="2" s="1"/>
  <c r="AS2314" i="2"/>
  <c r="AK2314" i="2"/>
  <c r="AJ2314" i="2"/>
  <c r="AF2314" i="2"/>
  <c r="AE2314" i="2"/>
  <c r="Z2314" i="2"/>
  <c r="W2314" i="2"/>
  <c r="AS2313" i="2"/>
  <c r="AK2313" i="2"/>
  <c r="AJ2313" i="2"/>
  <c r="AF2313" i="2"/>
  <c r="AE2313" i="2"/>
  <c r="Z2313" i="2"/>
  <c r="W2313" i="2"/>
  <c r="AT2312" i="2"/>
  <c r="AS2312" i="2"/>
  <c r="AK2312" i="2"/>
  <c r="AJ2312" i="2"/>
  <c r="AF2312" i="2"/>
  <c r="AE2312" i="2"/>
  <c r="Z2312" i="2"/>
  <c r="W2312" i="2"/>
  <c r="AU2311" i="2"/>
  <c r="AT2311" i="2"/>
  <c r="AS2311" i="2"/>
  <c r="AK2311" i="2"/>
  <c r="AJ2311" i="2"/>
  <c r="AF2311" i="2"/>
  <c r="AE2311" i="2"/>
  <c r="Z2311" i="2"/>
  <c r="W2311" i="2"/>
  <c r="AH2310" i="2"/>
  <c r="AG2310" i="2"/>
  <c r="AF2310" i="2"/>
  <c r="AE2310" i="2"/>
  <c r="Z2310" i="2"/>
  <c r="X2310" i="2"/>
  <c r="W2310" i="2"/>
  <c r="Z2309" i="2"/>
  <c r="W2309" i="2"/>
  <c r="AH2308" i="2"/>
  <c r="AG2308" i="2"/>
  <c r="AF2308" i="2"/>
  <c r="AE2308" i="2"/>
  <c r="Z2308" i="2"/>
  <c r="X2308" i="2"/>
  <c r="W2308" i="2"/>
  <c r="AH2307" i="2"/>
  <c r="AG2307" i="2"/>
  <c r="AF2307" i="2"/>
  <c r="AE2307" i="2"/>
  <c r="Z2307" i="2"/>
  <c r="X2307" i="2"/>
  <c r="W2307" i="2"/>
  <c r="AU2306" i="2"/>
  <c r="AT2306" i="2"/>
  <c r="AS2306" i="2"/>
  <c r="AK2306" i="2"/>
  <c r="AJ2306" i="2"/>
  <c r="AF2306" i="2"/>
  <c r="AE2306" i="2"/>
  <c r="Z2306" i="2"/>
  <c r="W2306" i="2"/>
  <c r="AH2305" i="2"/>
  <c r="AG2305" i="2"/>
  <c r="AF2305" i="2"/>
  <c r="AE2305" i="2"/>
  <c r="Z2305" i="2"/>
  <c r="X2305" i="2"/>
  <c r="W2305" i="2"/>
  <c r="AH2304" i="2"/>
  <c r="AG2304" i="2"/>
  <c r="AF2304" i="2"/>
  <c r="AE2304" i="2"/>
  <c r="Z2304" i="2"/>
  <c r="X2304" i="2"/>
  <c r="W2304" i="2"/>
  <c r="AS2303" i="2"/>
  <c r="AT2303" i="2" s="1"/>
  <c r="AK2303" i="2"/>
  <c r="AJ2303" i="2"/>
  <c r="AF2303" i="2"/>
  <c r="AE2303" i="2"/>
  <c r="Z2303" i="2"/>
  <c r="W2303" i="2"/>
  <c r="AT2302" i="2"/>
  <c r="AU2302" i="2" s="1"/>
  <c r="AS2302" i="2"/>
  <c r="AK2302" i="2"/>
  <c r="AJ2302" i="2"/>
  <c r="AF2302" i="2"/>
  <c r="AE2302" i="2"/>
  <c r="Z2302" i="2"/>
  <c r="W2302" i="2"/>
  <c r="AU2301" i="2"/>
  <c r="AT2301" i="2"/>
  <c r="AS2301" i="2"/>
  <c r="AK2301" i="2"/>
  <c r="AJ2301" i="2"/>
  <c r="AF2301" i="2"/>
  <c r="AE2301" i="2"/>
  <c r="Z2301" i="2"/>
  <c r="W2301" i="2"/>
  <c r="AS2300" i="2"/>
  <c r="AK2300" i="2"/>
  <c r="AJ2300" i="2"/>
  <c r="AF2300" i="2"/>
  <c r="AE2300" i="2"/>
  <c r="Z2300" i="2"/>
  <c r="W2300" i="2"/>
  <c r="AT2299" i="2"/>
  <c r="AS2299" i="2"/>
  <c r="AK2299" i="2"/>
  <c r="AU2299" i="2" s="1"/>
  <c r="AJ2299" i="2"/>
  <c r="AF2299" i="2"/>
  <c r="AD2299" i="2"/>
  <c r="Z2299" i="2"/>
  <c r="W2299" i="2"/>
  <c r="AS2298" i="2"/>
  <c r="AK2298" i="2"/>
  <c r="AJ2298" i="2"/>
  <c r="AF2298" i="2"/>
  <c r="AD2298" i="2"/>
  <c r="AT2298" i="2" s="1"/>
  <c r="AU2298" i="2" s="1"/>
  <c r="Z2298" i="2"/>
  <c r="W2298" i="2"/>
  <c r="AH2297" i="2"/>
  <c r="AG2297" i="2"/>
  <c r="AF2297" i="2"/>
  <c r="AE2297" i="2"/>
  <c r="Z2297" i="2"/>
  <c r="X2297" i="2"/>
  <c r="W2297" i="2"/>
  <c r="AS2296" i="2"/>
  <c r="AK2296" i="2"/>
  <c r="AJ2296" i="2"/>
  <c r="AF2296" i="2"/>
  <c r="AE2296" i="2"/>
  <c r="Z2296" i="2"/>
  <c r="W2296" i="2"/>
  <c r="AT2295" i="2"/>
  <c r="AS2295" i="2"/>
  <c r="AK2295" i="2"/>
  <c r="AU2295" i="2" s="1"/>
  <c r="AJ2295" i="2"/>
  <c r="AF2295" i="2"/>
  <c r="AD2295" i="2"/>
  <c r="Z2295" i="2"/>
  <c r="W2295" i="2"/>
  <c r="AS2294" i="2"/>
  <c r="AK2294" i="2"/>
  <c r="AJ2294" i="2"/>
  <c r="AF2294" i="2"/>
  <c r="AE2294" i="2"/>
  <c r="Z2294" i="2"/>
  <c r="W2294" i="2"/>
  <c r="AT2293" i="2"/>
  <c r="AS2293" i="2"/>
  <c r="AK2293" i="2"/>
  <c r="AJ2293" i="2"/>
  <c r="AF2293" i="2"/>
  <c r="AE2293" i="2"/>
  <c r="Z2293" i="2"/>
  <c r="W2293" i="2"/>
  <c r="AU2292" i="2"/>
  <c r="AT2292" i="2"/>
  <c r="AS2292" i="2"/>
  <c r="AK2292" i="2"/>
  <c r="AJ2292" i="2"/>
  <c r="AF2292" i="2"/>
  <c r="AE2292" i="2"/>
  <c r="Z2292" i="2"/>
  <c r="W2292" i="2"/>
  <c r="AT2291" i="2"/>
  <c r="AS2291" i="2"/>
  <c r="AK2291" i="2"/>
  <c r="AU2291" i="2" s="1"/>
  <c r="AJ2291" i="2"/>
  <c r="AF2291" i="2"/>
  <c r="AE2291" i="2"/>
  <c r="Z2291" i="2"/>
  <c r="W2291" i="2"/>
  <c r="AH2290" i="2"/>
  <c r="AG2290" i="2"/>
  <c r="AF2290" i="2"/>
  <c r="AE2290" i="2"/>
  <c r="Z2290" i="2"/>
  <c r="X2290" i="2"/>
  <c r="W2290" i="2"/>
  <c r="AT2289" i="2"/>
  <c r="AS2289" i="2"/>
  <c r="AK2289" i="2"/>
  <c r="AU2289" i="2" s="1"/>
  <c r="AJ2289" i="2"/>
  <c r="AF2289" i="2"/>
  <c r="AD2289" i="2"/>
  <c r="Z2289" i="2"/>
  <c r="W2289" i="2"/>
  <c r="AH2288" i="2"/>
  <c r="AG2288" i="2"/>
  <c r="AF2288" i="2"/>
  <c r="AE2288" i="2"/>
  <c r="Z2288" i="2"/>
  <c r="X2288" i="2"/>
  <c r="W2288" i="2"/>
  <c r="AT2287" i="2"/>
  <c r="AS2287" i="2"/>
  <c r="AK2287" i="2"/>
  <c r="AU2287" i="2" s="1"/>
  <c r="AJ2287" i="2"/>
  <c r="AF2287" i="2"/>
  <c r="AD2287" i="2"/>
  <c r="Z2287" i="2"/>
  <c r="W2287" i="2"/>
  <c r="AS2286" i="2"/>
  <c r="AK2286" i="2"/>
  <c r="AJ2286" i="2"/>
  <c r="AF2286" i="2"/>
  <c r="AE2286" i="2"/>
  <c r="Z2286" i="2"/>
  <c r="W2286" i="2"/>
  <c r="AH2285" i="2"/>
  <c r="AG2285" i="2"/>
  <c r="AF2285" i="2"/>
  <c r="AE2285" i="2"/>
  <c r="Z2285" i="2"/>
  <c r="X2285" i="2"/>
  <c r="W2285" i="2"/>
  <c r="AS2284" i="2"/>
  <c r="AK2284" i="2"/>
  <c r="AJ2284" i="2"/>
  <c r="AF2284" i="2"/>
  <c r="AE2284" i="2"/>
  <c r="Z2284" i="2"/>
  <c r="W2284" i="2"/>
  <c r="AT2283" i="2"/>
  <c r="AS2283" i="2"/>
  <c r="AK2283" i="2"/>
  <c r="AJ2283" i="2"/>
  <c r="AF2283" i="2"/>
  <c r="AE2283" i="2"/>
  <c r="Z2283" i="2"/>
  <c r="W2283" i="2"/>
  <c r="AU2282" i="2"/>
  <c r="AT2282" i="2"/>
  <c r="AS2282" i="2"/>
  <c r="AK2282" i="2"/>
  <c r="AJ2282" i="2"/>
  <c r="AF2282" i="2"/>
  <c r="AE2282" i="2"/>
  <c r="Z2282" i="2"/>
  <c r="W2282" i="2"/>
  <c r="AH2281" i="2"/>
  <c r="AG2281" i="2"/>
  <c r="AF2281" i="2"/>
  <c r="AE2281" i="2"/>
  <c r="Z2281" i="2"/>
  <c r="X2281" i="2"/>
  <c r="W2281" i="2"/>
  <c r="AH2280" i="2"/>
  <c r="AG2280" i="2"/>
  <c r="AF2280" i="2"/>
  <c r="AE2280" i="2"/>
  <c r="Z2280" i="2"/>
  <c r="X2280" i="2"/>
  <c r="W2280" i="2"/>
  <c r="AH2279" i="2"/>
  <c r="AG2279" i="2"/>
  <c r="AF2279" i="2"/>
  <c r="AE2279" i="2"/>
  <c r="Z2279" i="2"/>
  <c r="X2279" i="2"/>
  <c r="W2279" i="2"/>
  <c r="AS2278" i="2"/>
  <c r="AK2278" i="2"/>
  <c r="AJ2278" i="2"/>
  <c r="AF2278" i="2"/>
  <c r="AE2278" i="2"/>
  <c r="Z2278" i="2"/>
  <c r="W2278" i="2"/>
  <c r="AS2277" i="2"/>
  <c r="AK2277" i="2"/>
  <c r="AJ2277" i="2"/>
  <c r="AF2277" i="2"/>
  <c r="AE2277" i="2"/>
  <c r="Z2277" i="2"/>
  <c r="W2277" i="2"/>
  <c r="AT2276" i="2"/>
  <c r="AU2276" i="2" s="1"/>
  <c r="AS2276" i="2"/>
  <c r="AK2276" i="2"/>
  <c r="AJ2276" i="2"/>
  <c r="AF2276" i="2"/>
  <c r="AD2276" i="2"/>
  <c r="Z2276" i="2"/>
  <c r="W2276" i="2"/>
  <c r="AU2275" i="2"/>
  <c r="AT2275" i="2"/>
  <c r="AS2275" i="2"/>
  <c r="AK2275" i="2"/>
  <c r="AJ2275" i="2"/>
  <c r="AF2275" i="2"/>
  <c r="AE2275" i="2"/>
  <c r="Z2275" i="2"/>
  <c r="W2275" i="2"/>
  <c r="AU2274" i="2"/>
  <c r="AS2274" i="2"/>
  <c r="AK2274" i="2"/>
  <c r="AJ2274" i="2"/>
  <c r="AF2274" i="2"/>
  <c r="AD2274" i="2"/>
  <c r="AT2274" i="2" s="1"/>
  <c r="Z2274" i="2"/>
  <c r="W2274" i="2"/>
  <c r="AS2273" i="2"/>
  <c r="AJ2273" i="2"/>
  <c r="AF2273" i="2"/>
  <c r="AD2273" i="2"/>
  <c r="AT2273" i="2" s="1"/>
  <c r="AU2273" i="2" s="1"/>
  <c r="Z2273" i="2"/>
  <c r="W2273" i="2"/>
  <c r="AT2272" i="2"/>
  <c r="AS2272" i="2"/>
  <c r="AK2272" i="2"/>
  <c r="AJ2272" i="2"/>
  <c r="AF2272" i="2"/>
  <c r="AD2272" i="2"/>
  <c r="Z2272" i="2"/>
  <c r="V2272" i="2"/>
  <c r="W2272" i="2" s="1"/>
  <c r="AH2271" i="2"/>
  <c r="AG2271" i="2"/>
  <c r="AF2271" i="2"/>
  <c r="AD2271" i="2"/>
  <c r="Z2271" i="2"/>
  <c r="X2271" i="2"/>
  <c r="W2271" i="2"/>
  <c r="AT2270" i="2"/>
  <c r="AU2270" i="2" s="1"/>
  <c r="AS2270" i="2"/>
  <c r="AK2270" i="2"/>
  <c r="AJ2270" i="2"/>
  <c r="AF2270" i="2"/>
  <c r="AD2270" i="2"/>
  <c r="Z2270" i="2"/>
  <c r="V2270" i="2"/>
  <c r="W2270" i="2" s="1"/>
  <c r="AH2269" i="2"/>
  <c r="AG2269" i="2"/>
  <c r="AF2269" i="2"/>
  <c r="AD2269" i="2"/>
  <c r="Z2269" i="2"/>
  <c r="X2269" i="2"/>
  <c r="W2269" i="2"/>
  <c r="AT2268" i="2"/>
  <c r="AU2268" i="2" s="1"/>
  <c r="AS2268" i="2"/>
  <c r="AK2268" i="2"/>
  <c r="AJ2268" i="2"/>
  <c r="AF2268" i="2"/>
  <c r="AE2268" i="2"/>
  <c r="Z2268" i="2"/>
  <c r="W2268" i="2"/>
  <c r="AH2267" i="2"/>
  <c r="AG2267" i="2"/>
  <c r="AF2267" i="2"/>
  <c r="AE2267" i="2"/>
  <c r="Z2267" i="2"/>
  <c r="X2267" i="2"/>
  <c r="W2267" i="2"/>
  <c r="AT2266" i="2"/>
  <c r="AU2266" i="2" s="1"/>
  <c r="AS2266" i="2"/>
  <c r="AK2266" i="2"/>
  <c r="AJ2266" i="2"/>
  <c r="AF2266" i="2"/>
  <c r="AE2266" i="2"/>
  <c r="Z2266" i="2"/>
  <c r="W2266" i="2"/>
  <c r="AS2265" i="2"/>
  <c r="AK2265" i="2"/>
  <c r="AJ2265" i="2"/>
  <c r="AF2265" i="2"/>
  <c r="AE2265" i="2"/>
  <c r="Z2265" i="2"/>
  <c r="W2265" i="2"/>
  <c r="AH2264" i="2"/>
  <c r="AG2264" i="2"/>
  <c r="AF2264" i="2"/>
  <c r="AE2264" i="2"/>
  <c r="Z2264" i="2"/>
  <c r="X2264" i="2"/>
  <c r="W2264" i="2"/>
  <c r="AS2263" i="2"/>
  <c r="AK2263" i="2"/>
  <c r="AJ2263" i="2"/>
  <c r="AF2263" i="2"/>
  <c r="AE2263" i="2"/>
  <c r="Z2263" i="2"/>
  <c r="W2263" i="2"/>
  <c r="AH2262" i="2"/>
  <c r="AG2262" i="2"/>
  <c r="AF2262" i="2"/>
  <c r="AE2262" i="2"/>
  <c r="Z2262" i="2"/>
  <c r="X2262" i="2"/>
  <c r="W2262" i="2"/>
  <c r="AH2261" i="2"/>
  <c r="AG2261" i="2"/>
  <c r="AF2261" i="2"/>
  <c r="AE2261" i="2"/>
  <c r="Z2261" i="2"/>
  <c r="X2261" i="2"/>
  <c r="W2261" i="2"/>
  <c r="AH2260" i="2"/>
  <c r="AG2260" i="2"/>
  <c r="AF2260" i="2"/>
  <c r="AE2260" i="2"/>
  <c r="Z2260" i="2"/>
  <c r="X2260" i="2"/>
  <c r="W2260" i="2"/>
  <c r="AU2259" i="2"/>
  <c r="AT2259" i="2"/>
  <c r="AS2259" i="2"/>
  <c r="AK2259" i="2"/>
  <c r="AJ2259" i="2"/>
  <c r="AF2259" i="2"/>
  <c r="AE2259" i="2"/>
  <c r="Z2259" i="2"/>
  <c r="W2259" i="2"/>
  <c r="AT2258" i="2"/>
  <c r="AS2258" i="2"/>
  <c r="AK2258" i="2"/>
  <c r="AU2258" i="2" s="1"/>
  <c r="AJ2258" i="2"/>
  <c r="AF2258" i="2"/>
  <c r="AD2258" i="2"/>
  <c r="Z2258" i="2"/>
  <c r="W2258" i="2"/>
  <c r="AS2257" i="2"/>
  <c r="AK2257" i="2"/>
  <c r="AJ2257" i="2"/>
  <c r="AF2257" i="2"/>
  <c r="AE2257" i="2"/>
  <c r="Z2257" i="2"/>
  <c r="W2257" i="2"/>
  <c r="AS2256" i="2"/>
  <c r="AK2256" i="2"/>
  <c r="AJ2256" i="2"/>
  <c r="AF2256" i="2"/>
  <c r="AE2256" i="2"/>
  <c r="Z2256" i="2"/>
  <c r="W2256" i="2"/>
  <c r="AH2255" i="2"/>
  <c r="AG2255" i="2"/>
  <c r="AF2255" i="2"/>
  <c r="AE2255" i="2"/>
  <c r="Z2255" i="2"/>
  <c r="X2255" i="2"/>
  <c r="W2255" i="2"/>
  <c r="AH2254" i="2"/>
  <c r="AG2254" i="2"/>
  <c r="AF2254" i="2"/>
  <c r="AE2254" i="2"/>
  <c r="Z2254" i="2"/>
  <c r="X2254" i="2"/>
  <c r="W2254" i="2"/>
  <c r="AH2253" i="2"/>
  <c r="AG2253" i="2"/>
  <c r="AF2253" i="2"/>
  <c r="AE2253" i="2"/>
  <c r="Z2253" i="2"/>
  <c r="X2253" i="2"/>
  <c r="W2253" i="2"/>
  <c r="AU2252" i="2"/>
  <c r="AT2252" i="2"/>
  <c r="AS2252" i="2"/>
  <c r="AK2252" i="2"/>
  <c r="AJ2252" i="2"/>
  <c r="AF2252" i="2"/>
  <c r="AE2252" i="2"/>
  <c r="Z2252" i="2"/>
  <c r="W2252" i="2"/>
  <c r="AU2251" i="2"/>
  <c r="AS2251" i="2"/>
  <c r="AK2251" i="2"/>
  <c r="AJ2251" i="2"/>
  <c r="AF2251" i="2"/>
  <c r="AD2251" i="2"/>
  <c r="AT2251" i="2" s="1"/>
  <c r="Z2251" i="2"/>
  <c r="W2251" i="2"/>
  <c r="AT2250" i="2"/>
  <c r="AS2250" i="2"/>
  <c r="AK2250" i="2"/>
  <c r="AJ2250" i="2"/>
  <c r="AF2250" i="2"/>
  <c r="AE2250" i="2"/>
  <c r="Z2250" i="2"/>
  <c r="W2250" i="2"/>
  <c r="AU2249" i="2"/>
  <c r="AT2249" i="2"/>
  <c r="AS2249" i="2"/>
  <c r="AK2249" i="2"/>
  <c r="AJ2249" i="2"/>
  <c r="AF2249" i="2"/>
  <c r="AE2249" i="2"/>
  <c r="Z2249" i="2"/>
  <c r="W2249" i="2"/>
  <c r="AT2248" i="2"/>
  <c r="AS2248" i="2"/>
  <c r="AK2248" i="2"/>
  <c r="AU2248" i="2" s="1"/>
  <c r="AJ2248" i="2"/>
  <c r="AF2248" i="2"/>
  <c r="AE2248" i="2"/>
  <c r="Z2248" i="2"/>
  <c r="W2248" i="2"/>
  <c r="AS2247" i="2"/>
  <c r="AK2247" i="2"/>
  <c r="AJ2247" i="2"/>
  <c r="AF2247" i="2"/>
  <c r="AE2247" i="2"/>
  <c r="Z2247" i="2"/>
  <c r="W2247" i="2"/>
  <c r="AK2246" i="2"/>
  <c r="AJ2246" i="2"/>
  <c r="AF2246" i="2"/>
  <c r="AE2246" i="2"/>
  <c r="Z2246" i="2"/>
  <c r="W2246" i="2"/>
  <c r="AU2245" i="2"/>
  <c r="AT2245" i="2"/>
  <c r="AS2245" i="2"/>
  <c r="AK2245" i="2"/>
  <c r="AJ2245" i="2"/>
  <c r="AF2245" i="2"/>
  <c r="AD2245" i="2"/>
  <c r="Z2245" i="2"/>
  <c r="W2245" i="2"/>
  <c r="AS2244" i="2"/>
  <c r="AK2244" i="2"/>
  <c r="AJ2244" i="2"/>
  <c r="AF2244" i="2"/>
  <c r="AE2244" i="2"/>
  <c r="Z2244" i="2"/>
  <c r="W2244" i="2"/>
  <c r="AT2243" i="2"/>
  <c r="AS2243" i="2"/>
  <c r="AK2243" i="2"/>
  <c r="AU2243" i="2" s="1"/>
  <c r="AJ2243" i="2"/>
  <c r="AF2243" i="2"/>
  <c r="AE2243" i="2"/>
  <c r="Z2243" i="2"/>
  <c r="W2243" i="2"/>
  <c r="AS2242" i="2"/>
  <c r="AK2242" i="2"/>
  <c r="AJ2242" i="2"/>
  <c r="AF2242" i="2"/>
  <c r="AE2242" i="2"/>
  <c r="Z2242" i="2"/>
  <c r="W2242" i="2"/>
  <c r="AT2241" i="2"/>
  <c r="AS2241" i="2"/>
  <c r="AK2241" i="2"/>
  <c r="AU2241" i="2" s="1"/>
  <c r="AJ2241" i="2"/>
  <c r="AF2241" i="2"/>
  <c r="AD2241" i="2"/>
  <c r="Z2241" i="2"/>
  <c r="W2241" i="2"/>
  <c r="AS2240" i="2"/>
  <c r="AK2240" i="2"/>
  <c r="AJ2240" i="2"/>
  <c r="AF2240" i="2"/>
  <c r="AD2240" i="2"/>
  <c r="AT2240" i="2" s="1"/>
  <c r="AU2240" i="2" s="1"/>
  <c r="Z2240" i="2"/>
  <c r="W2240" i="2"/>
  <c r="AH2239" i="2"/>
  <c r="AG2239" i="2"/>
  <c r="AF2239" i="2"/>
  <c r="AE2239" i="2"/>
  <c r="Z2239" i="2"/>
  <c r="X2239" i="2"/>
  <c r="W2239" i="2"/>
  <c r="AH2238" i="2"/>
  <c r="AG2238" i="2"/>
  <c r="AF2238" i="2"/>
  <c r="AE2238" i="2"/>
  <c r="Z2238" i="2"/>
  <c r="X2238" i="2"/>
  <c r="W2238" i="2"/>
  <c r="AH2237" i="2"/>
  <c r="AG2237" i="2"/>
  <c r="AF2237" i="2"/>
  <c r="AE2237" i="2"/>
  <c r="Z2237" i="2"/>
  <c r="X2237" i="2"/>
  <c r="W2237" i="2"/>
  <c r="AU2236" i="2"/>
  <c r="AT2236" i="2"/>
  <c r="AS2236" i="2"/>
  <c r="AK2236" i="2"/>
  <c r="AJ2236" i="2"/>
  <c r="AF2236" i="2"/>
  <c r="AE2236" i="2"/>
  <c r="Z2236" i="2"/>
  <c r="W2236" i="2"/>
  <c r="AT2235" i="2"/>
  <c r="AS2235" i="2"/>
  <c r="AK2235" i="2"/>
  <c r="AU2235" i="2" s="1"/>
  <c r="AJ2235" i="2"/>
  <c r="AF2235" i="2"/>
  <c r="AE2235" i="2"/>
  <c r="Z2235" i="2"/>
  <c r="W2235" i="2"/>
  <c r="AS2234" i="2"/>
  <c r="AK2234" i="2"/>
  <c r="AJ2234" i="2"/>
  <c r="AF2234" i="2"/>
  <c r="AE2234" i="2"/>
  <c r="Z2234" i="2"/>
  <c r="W2234" i="2"/>
  <c r="AS2233" i="2"/>
  <c r="AK2233" i="2"/>
  <c r="AU2233" i="2" s="1"/>
  <c r="AJ2233" i="2"/>
  <c r="AF2233" i="2"/>
  <c r="AD2233" i="2"/>
  <c r="AT2233" i="2" s="1"/>
  <c r="Z2233" i="2"/>
  <c r="W2233" i="2"/>
  <c r="AH2232" i="2"/>
  <c r="AG2232" i="2"/>
  <c r="AF2232" i="2"/>
  <c r="AE2232" i="2"/>
  <c r="Z2232" i="2"/>
  <c r="X2232" i="2"/>
  <c r="W2232" i="2"/>
  <c r="AT2231" i="2"/>
  <c r="AS2231" i="2"/>
  <c r="AK2231" i="2"/>
  <c r="AU2231" i="2" s="1"/>
  <c r="AJ2231" i="2"/>
  <c r="AF2231" i="2"/>
  <c r="AE2231" i="2"/>
  <c r="Z2231" i="2"/>
  <c r="W2231" i="2"/>
  <c r="Z2230" i="2"/>
  <c r="W2230" i="2"/>
  <c r="AT2229" i="2"/>
  <c r="AU2229" i="2" s="1"/>
  <c r="AS2229" i="2"/>
  <c r="AK2229" i="2"/>
  <c r="AJ2229" i="2"/>
  <c r="AF2229" i="2"/>
  <c r="AE2229" i="2"/>
  <c r="Z2229" i="2"/>
  <c r="W2229" i="2"/>
  <c r="AH2228" i="2"/>
  <c r="AG2228" i="2"/>
  <c r="AF2228" i="2"/>
  <c r="AE2228" i="2"/>
  <c r="Z2228" i="2"/>
  <c r="X2228" i="2"/>
  <c r="W2228" i="2"/>
  <c r="AH2227" i="2"/>
  <c r="AG2227" i="2"/>
  <c r="AF2227" i="2"/>
  <c r="AE2227" i="2"/>
  <c r="Z2227" i="2"/>
  <c r="X2227" i="2"/>
  <c r="W2227" i="2"/>
  <c r="AS2226" i="2"/>
  <c r="AT2226" i="2" s="1"/>
  <c r="AK2226" i="2"/>
  <c r="AJ2226" i="2"/>
  <c r="AF2226" i="2"/>
  <c r="AE2226" i="2"/>
  <c r="Z2226" i="2"/>
  <c r="W2226" i="2"/>
  <c r="AT2225" i="2"/>
  <c r="AU2225" i="2" s="1"/>
  <c r="AS2225" i="2"/>
  <c r="AK2225" i="2"/>
  <c r="AJ2225" i="2"/>
  <c r="AF2225" i="2"/>
  <c r="AE2225" i="2"/>
  <c r="Z2225" i="2"/>
  <c r="W2225" i="2"/>
  <c r="Z2224" i="2"/>
  <c r="AH2223" i="2"/>
  <c r="AG2223" i="2"/>
  <c r="AF2223" i="2"/>
  <c r="AE2223" i="2"/>
  <c r="Z2223" i="2"/>
  <c r="X2223" i="2"/>
  <c r="W2223" i="2"/>
  <c r="AH2222" i="2"/>
  <c r="AG2222" i="2"/>
  <c r="AF2222" i="2"/>
  <c r="AD2222" i="2"/>
  <c r="Z2222" i="2"/>
  <c r="X2222" i="2"/>
  <c r="W2222" i="2"/>
  <c r="AH2221" i="2"/>
  <c r="AG2221" i="2"/>
  <c r="AF2221" i="2"/>
  <c r="AE2221" i="2"/>
  <c r="Z2221" i="2"/>
  <c r="X2221" i="2"/>
  <c r="W2221" i="2"/>
  <c r="AH2220" i="2"/>
  <c r="AG2220" i="2"/>
  <c r="AF2220" i="2"/>
  <c r="AE2220" i="2"/>
  <c r="Z2220" i="2"/>
  <c r="X2220" i="2"/>
  <c r="W2220" i="2"/>
  <c r="AH2219" i="2"/>
  <c r="AG2219" i="2"/>
  <c r="AF2219" i="2"/>
  <c r="AD2219" i="2"/>
  <c r="Z2219" i="2"/>
  <c r="X2219" i="2"/>
  <c r="W2219" i="2"/>
  <c r="AU2218" i="2"/>
  <c r="AT2218" i="2"/>
  <c r="AS2218" i="2"/>
  <c r="AK2218" i="2"/>
  <c r="AJ2218" i="2"/>
  <c r="AF2218" i="2"/>
  <c r="AE2218" i="2"/>
  <c r="Z2218" i="2"/>
  <c r="W2218" i="2"/>
  <c r="AH2217" i="2"/>
  <c r="AG2217" i="2"/>
  <c r="AF2217" i="2"/>
  <c r="AE2217" i="2"/>
  <c r="Z2217" i="2"/>
  <c r="X2217" i="2"/>
  <c r="W2217" i="2"/>
  <c r="AU2216" i="2"/>
  <c r="AT2216" i="2"/>
  <c r="AS2216" i="2"/>
  <c r="AK2216" i="2"/>
  <c r="AJ2216" i="2"/>
  <c r="AF2216" i="2"/>
  <c r="AE2216" i="2"/>
  <c r="Z2216" i="2"/>
  <c r="W2216" i="2"/>
  <c r="AS2215" i="2"/>
  <c r="AK2215" i="2"/>
  <c r="AJ2215" i="2"/>
  <c r="AF2215" i="2"/>
  <c r="AE2215" i="2"/>
  <c r="Z2215" i="2"/>
  <c r="W2215" i="2"/>
  <c r="AS2214" i="2"/>
  <c r="AT2214" i="2" s="1"/>
  <c r="AK2214" i="2"/>
  <c r="AJ2214" i="2"/>
  <c r="AF2214" i="2"/>
  <c r="AE2214" i="2"/>
  <c r="Z2214" i="2"/>
  <c r="W2214" i="2"/>
  <c r="AT2213" i="2"/>
  <c r="AU2213" i="2" s="1"/>
  <c r="AS2213" i="2"/>
  <c r="AK2213" i="2"/>
  <c r="AJ2213" i="2"/>
  <c r="AF2213" i="2"/>
  <c r="AE2213" i="2"/>
  <c r="Z2213" i="2"/>
  <c r="W2213" i="2"/>
  <c r="AU2212" i="2"/>
  <c r="AT2212" i="2"/>
  <c r="AS2212" i="2"/>
  <c r="AK2212" i="2"/>
  <c r="AJ2212" i="2"/>
  <c r="AF2212" i="2"/>
  <c r="AE2212" i="2"/>
  <c r="Z2212" i="2"/>
  <c r="W2212" i="2"/>
  <c r="AS2211" i="2"/>
  <c r="AK2211" i="2"/>
  <c r="AJ2211" i="2"/>
  <c r="AF2211" i="2"/>
  <c r="AD2211" i="2"/>
  <c r="AT2211" i="2" s="1"/>
  <c r="Z2211" i="2"/>
  <c r="W2211" i="2"/>
  <c r="AH2210" i="2"/>
  <c r="AG2210" i="2"/>
  <c r="AF2210" i="2"/>
  <c r="AD2210" i="2"/>
  <c r="Z2210" i="2"/>
  <c r="X2210" i="2"/>
  <c r="W2210" i="2"/>
  <c r="AH2209" i="2"/>
  <c r="AG2209" i="2"/>
  <c r="AF2209" i="2"/>
  <c r="AE2209" i="2"/>
  <c r="Z2209" i="2"/>
  <c r="X2209" i="2"/>
  <c r="W2209" i="2"/>
  <c r="AH2208" i="2"/>
  <c r="AG2208" i="2"/>
  <c r="AF2208" i="2"/>
  <c r="AD2208" i="2"/>
  <c r="Z2208" i="2"/>
  <c r="X2208" i="2"/>
  <c r="W2208" i="2"/>
  <c r="AU2207" i="2"/>
  <c r="AT2207" i="2"/>
  <c r="AS2207" i="2"/>
  <c r="AK2207" i="2"/>
  <c r="AJ2207" i="2"/>
  <c r="AF2207" i="2"/>
  <c r="AE2207" i="2"/>
  <c r="Z2207" i="2"/>
  <c r="W2207" i="2"/>
  <c r="AT2206" i="2"/>
  <c r="AS2206" i="2"/>
  <c r="AK2206" i="2"/>
  <c r="AU2206" i="2" s="1"/>
  <c r="AJ2206" i="2"/>
  <c r="AF2206" i="2"/>
  <c r="AE2206" i="2"/>
  <c r="Z2206" i="2"/>
  <c r="W2206" i="2"/>
  <c r="AS2205" i="2"/>
  <c r="AK2205" i="2"/>
  <c r="AU2205" i="2" s="1"/>
  <c r="AJ2205" i="2"/>
  <c r="AF2205" i="2"/>
  <c r="AD2205" i="2"/>
  <c r="AT2205" i="2" s="1"/>
  <c r="Z2205" i="2"/>
  <c r="W2205" i="2"/>
  <c r="AH2204" i="2"/>
  <c r="AG2204" i="2"/>
  <c r="AF2204" i="2"/>
  <c r="AE2204" i="2"/>
  <c r="Z2204" i="2"/>
  <c r="X2204" i="2"/>
  <c r="W2204" i="2"/>
  <c r="AH2203" i="2"/>
  <c r="AG2203" i="2"/>
  <c r="AF2203" i="2"/>
  <c r="AE2203" i="2"/>
  <c r="Z2203" i="2"/>
  <c r="X2203" i="2"/>
  <c r="W2203" i="2"/>
  <c r="AU2202" i="2"/>
  <c r="AT2202" i="2"/>
  <c r="AS2202" i="2"/>
  <c r="AK2202" i="2"/>
  <c r="AJ2202" i="2"/>
  <c r="AF2202" i="2"/>
  <c r="AD2202" i="2"/>
  <c r="Z2202" i="2"/>
  <c r="W2202" i="2"/>
  <c r="AH2201" i="2"/>
  <c r="AG2201" i="2"/>
  <c r="AF2201" i="2"/>
  <c r="AE2201" i="2"/>
  <c r="Z2201" i="2"/>
  <c r="X2201" i="2"/>
  <c r="W2201" i="2"/>
  <c r="AH2200" i="2"/>
  <c r="AG2200" i="2"/>
  <c r="AF2200" i="2"/>
  <c r="AE2200" i="2"/>
  <c r="Z2200" i="2"/>
  <c r="X2200" i="2"/>
  <c r="W2200" i="2"/>
  <c r="AT2199" i="2"/>
  <c r="AU2199" i="2" s="1"/>
  <c r="AS2199" i="2"/>
  <c r="AK2199" i="2"/>
  <c r="AJ2199" i="2"/>
  <c r="AF2199" i="2"/>
  <c r="AE2199" i="2"/>
  <c r="Z2199" i="2"/>
  <c r="W2199" i="2"/>
  <c r="AH2198" i="2"/>
  <c r="AG2198" i="2"/>
  <c r="AF2198" i="2"/>
  <c r="AE2198" i="2"/>
  <c r="Z2198" i="2"/>
  <c r="X2198" i="2"/>
  <c r="W2198" i="2"/>
  <c r="AT2197" i="2"/>
  <c r="AU2197" i="2" s="1"/>
  <c r="AS2197" i="2"/>
  <c r="AK2197" i="2"/>
  <c r="AJ2197" i="2"/>
  <c r="AF2197" i="2"/>
  <c r="AE2197" i="2"/>
  <c r="Z2197" i="2"/>
  <c r="W2197" i="2"/>
  <c r="AH2196" i="2"/>
  <c r="AG2196" i="2"/>
  <c r="AF2196" i="2"/>
  <c r="AE2196" i="2"/>
  <c r="Z2196" i="2"/>
  <c r="X2196" i="2"/>
  <c r="W2196" i="2"/>
  <c r="AT2195" i="2"/>
  <c r="AU2195" i="2" s="1"/>
  <c r="AS2195" i="2"/>
  <c r="AK2195" i="2"/>
  <c r="AJ2195" i="2"/>
  <c r="AF2195" i="2"/>
  <c r="AE2195" i="2"/>
  <c r="Z2195" i="2"/>
  <c r="W2195" i="2"/>
  <c r="AU2194" i="2"/>
  <c r="AT2194" i="2"/>
  <c r="AS2194" i="2"/>
  <c r="AK2194" i="2"/>
  <c r="AJ2194" i="2"/>
  <c r="AF2194" i="2"/>
  <c r="AE2194" i="2"/>
  <c r="Z2194" i="2"/>
  <c r="W2194" i="2"/>
  <c r="AH2193" i="2"/>
  <c r="AG2193" i="2"/>
  <c r="AF2193" i="2"/>
  <c r="AE2193" i="2"/>
  <c r="Z2193" i="2"/>
  <c r="X2193" i="2"/>
  <c r="W2193" i="2"/>
  <c r="Z2192" i="2"/>
  <c r="AS2191" i="2"/>
  <c r="AK2191" i="2"/>
  <c r="AJ2191" i="2"/>
  <c r="AF2191" i="2"/>
  <c r="AE2191" i="2"/>
  <c r="Z2191" i="2"/>
  <c r="W2191" i="2"/>
  <c r="AT2190" i="2"/>
  <c r="AS2190" i="2"/>
  <c r="AK2190" i="2"/>
  <c r="AJ2190" i="2"/>
  <c r="AF2190" i="2"/>
  <c r="AD2190" i="2"/>
  <c r="Z2190" i="2"/>
  <c r="W2190" i="2"/>
  <c r="AH2189" i="2"/>
  <c r="AG2189" i="2"/>
  <c r="AF2189" i="2"/>
  <c r="AE2189" i="2"/>
  <c r="Z2189" i="2"/>
  <c r="X2189" i="2"/>
  <c r="W2189" i="2"/>
  <c r="AH2188" i="2"/>
  <c r="AG2188" i="2"/>
  <c r="AF2188" i="2"/>
  <c r="AE2188" i="2"/>
  <c r="Z2188" i="2"/>
  <c r="X2188" i="2"/>
  <c r="W2188" i="2"/>
  <c r="AS2187" i="2"/>
  <c r="AK2187" i="2"/>
  <c r="AJ2187" i="2"/>
  <c r="AF2187" i="2"/>
  <c r="AE2187" i="2"/>
  <c r="Z2187" i="2"/>
  <c r="W2187" i="2"/>
  <c r="AH2186" i="2"/>
  <c r="AG2186" i="2"/>
  <c r="AF2186" i="2"/>
  <c r="AE2186" i="2"/>
  <c r="Z2186" i="2"/>
  <c r="X2186" i="2"/>
  <c r="W2186" i="2"/>
  <c r="AH2185" i="2"/>
  <c r="AG2185" i="2"/>
  <c r="AF2185" i="2"/>
  <c r="AE2185" i="2"/>
  <c r="Z2185" i="2"/>
  <c r="X2185" i="2"/>
  <c r="W2185" i="2"/>
  <c r="AU2184" i="2"/>
  <c r="AT2184" i="2"/>
  <c r="AS2184" i="2"/>
  <c r="AK2184" i="2"/>
  <c r="AJ2184" i="2"/>
  <c r="AF2184" i="2"/>
  <c r="AE2184" i="2"/>
  <c r="Z2184" i="2"/>
  <c r="W2184" i="2"/>
  <c r="AS2183" i="2"/>
  <c r="AK2183" i="2"/>
  <c r="AJ2183" i="2"/>
  <c r="AF2183" i="2"/>
  <c r="AE2183" i="2"/>
  <c r="Z2183" i="2"/>
  <c r="W2183" i="2"/>
  <c r="AS2182" i="2"/>
  <c r="AK2182" i="2"/>
  <c r="AJ2182" i="2"/>
  <c r="AF2182" i="2"/>
  <c r="AD2182" i="2"/>
  <c r="AT2182" i="2" s="1"/>
  <c r="Z2182" i="2"/>
  <c r="W2182" i="2"/>
  <c r="AT2181" i="2"/>
  <c r="AU2181" i="2" s="1"/>
  <c r="AS2181" i="2"/>
  <c r="AK2181" i="2"/>
  <c r="AJ2181" i="2"/>
  <c r="AF2181" i="2"/>
  <c r="AE2181" i="2"/>
  <c r="Z2181" i="2"/>
  <c r="W2181" i="2"/>
  <c r="AH2180" i="2"/>
  <c r="AG2180" i="2"/>
  <c r="AF2180" i="2"/>
  <c r="AE2180" i="2"/>
  <c r="Z2180" i="2"/>
  <c r="X2180" i="2"/>
  <c r="W2180" i="2"/>
  <c r="AT2179" i="2"/>
  <c r="AU2179" i="2" s="1"/>
  <c r="AS2179" i="2"/>
  <c r="AK2179" i="2"/>
  <c r="AJ2179" i="2"/>
  <c r="AF2179" i="2"/>
  <c r="AD2179" i="2"/>
  <c r="Z2179" i="2"/>
  <c r="W2179" i="2"/>
  <c r="AU2178" i="2"/>
  <c r="AT2178" i="2"/>
  <c r="AS2178" i="2"/>
  <c r="AK2178" i="2"/>
  <c r="AJ2178" i="2"/>
  <c r="AF2178" i="2"/>
  <c r="AD2178" i="2"/>
  <c r="Z2178" i="2"/>
  <c r="W2178" i="2"/>
  <c r="AS2177" i="2"/>
  <c r="AK2177" i="2"/>
  <c r="AJ2177" i="2"/>
  <c r="AF2177" i="2"/>
  <c r="AE2177" i="2"/>
  <c r="Z2177" i="2"/>
  <c r="W2177" i="2"/>
  <c r="Z2176" i="2"/>
  <c r="X2176" i="2"/>
  <c r="W2176" i="2"/>
  <c r="AS2175" i="2"/>
  <c r="AK2175" i="2"/>
  <c r="AU2175" i="2" s="1"/>
  <c r="AJ2175" i="2"/>
  <c r="AF2175" i="2"/>
  <c r="AD2175" i="2"/>
  <c r="AT2175" i="2" s="1"/>
  <c r="Z2175" i="2"/>
  <c r="W2175" i="2"/>
  <c r="AK2174" i="2"/>
  <c r="AJ2174" i="2"/>
  <c r="AF2174" i="2"/>
  <c r="AD2174" i="2"/>
  <c r="Z2174" i="2"/>
  <c r="W2174" i="2"/>
  <c r="AH2173" i="2"/>
  <c r="AG2173" i="2"/>
  <c r="AF2173" i="2"/>
  <c r="AD2173" i="2"/>
  <c r="Z2173" i="2"/>
  <c r="X2173" i="2"/>
  <c r="W2173" i="2"/>
  <c r="AT2172" i="2"/>
  <c r="AU2172" i="2" s="1"/>
  <c r="AS2172" i="2"/>
  <c r="AK2172" i="2"/>
  <c r="AJ2172" i="2"/>
  <c r="AF2172" i="2"/>
  <c r="AE2172" i="2"/>
  <c r="Z2172" i="2"/>
  <c r="W2172" i="2"/>
  <c r="AU2171" i="2"/>
  <c r="AT2171" i="2"/>
  <c r="AS2171" i="2"/>
  <c r="AK2171" i="2"/>
  <c r="AJ2171" i="2"/>
  <c r="AF2171" i="2"/>
  <c r="AE2171" i="2"/>
  <c r="Z2171" i="2"/>
  <c r="W2171" i="2"/>
  <c r="AS2170" i="2"/>
  <c r="AK2170" i="2"/>
  <c r="AJ2170" i="2"/>
  <c r="AF2170" i="2"/>
  <c r="AD2170" i="2"/>
  <c r="AT2170" i="2" s="1"/>
  <c r="Z2170" i="2"/>
  <c r="W2170" i="2"/>
  <c r="AT2169" i="2"/>
  <c r="AS2169" i="2"/>
  <c r="AK2169" i="2"/>
  <c r="AJ2169" i="2"/>
  <c r="AF2169" i="2"/>
  <c r="AE2169" i="2"/>
  <c r="Z2169" i="2"/>
  <c r="W2169" i="2"/>
  <c r="AH2168" i="2"/>
  <c r="AG2168" i="2"/>
  <c r="AF2168" i="2"/>
  <c r="AE2168" i="2"/>
  <c r="Z2168" i="2"/>
  <c r="X2168" i="2"/>
  <c r="W2168" i="2"/>
  <c r="AH2167" i="2"/>
  <c r="AG2167" i="2"/>
  <c r="AF2167" i="2"/>
  <c r="AE2167" i="2"/>
  <c r="Z2167" i="2"/>
  <c r="X2167" i="2"/>
  <c r="W2167" i="2"/>
  <c r="AS2166" i="2"/>
  <c r="AK2166" i="2"/>
  <c r="AJ2166" i="2"/>
  <c r="AF2166" i="2"/>
  <c r="AE2166" i="2"/>
  <c r="Z2166" i="2"/>
  <c r="W2166" i="2"/>
  <c r="AH2165" i="2"/>
  <c r="AG2165" i="2"/>
  <c r="AF2165" i="2"/>
  <c r="AE2165" i="2"/>
  <c r="Z2165" i="2"/>
  <c r="X2165" i="2"/>
  <c r="W2165" i="2"/>
  <c r="AH2164" i="2"/>
  <c r="AG2164" i="2"/>
  <c r="AF2164" i="2"/>
  <c r="AE2164" i="2"/>
  <c r="Z2164" i="2"/>
  <c r="X2164" i="2"/>
  <c r="W2164" i="2"/>
  <c r="AU2163" i="2"/>
  <c r="AT2163" i="2"/>
  <c r="AS2163" i="2"/>
  <c r="AK2163" i="2"/>
  <c r="AJ2163" i="2"/>
  <c r="AF2163" i="2"/>
  <c r="AD2163" i="2"/>
  <c r="Z2163" i="2"/>
  <c r="W2163" i="2"/>
  <c r="AS2162" i="2"/>
  <c r="AK2162" i="2"/>
  <c r="AJ2162" i="2"/>
  <c r="AF2162" i="2"/>
  <c r="AE2162" i="2"/>
  <c r="Z2162" i="2"/>
  <c r="W2162" i="2"/>
  <c r="AS2161" i="2"/>
  <c r="AT2161" i="2" s="1"/>
  <c r="AK2161" i="2"/>
  <c r="AJ2161" i="2"/>
  <c r="AF2161" i="2"/>
  <c r="AE2161" i="2"/>
  <c r="Z2161" i="2"/>
  <c r="W2161" i="2"/>
  <c r="AH2160" i="2"/>
  <c r="AG2160" i="2"/>
  <c r="AF2160" i="2"/>
  <c r="AE2160" i="2"/>
  <c r="Z2160" i="2"/>
  <c r="X2160" i="2"/>
  <c r="W2160" i="2"/>
  <c r="AS2159" i="2"/>
  <c r="AT2159" i="2" s="1"/>
  <c r="AK2159" i="2"/>
  <c r="AJ2159" i="2"/>
  <c r="AF2159" i="2"/>
  <c r="AE2159" i="2"/>
  <c r="Z2159" i="2"/>
  <c r="W2159" i="2"/>
  <c r="AT2158" i="2"/>
  <c r="AU2158" i="2" s="1"/>
  <c r="AS2158" i="2"/>
  <c r="AK2158" i="2"/>
  <c r="AJ2158" i="2"/>
  <c r="AF2158" i="2"/>
  <c r="AE2158" i="2"/>
  <c r="Z2158" i="2"/>
  <c r="W2158" i="2"/>
  <c r="AU2157" i="2"/>
  <c r="AT2157" i="2"/>
  <c r="AS2157" i="2"/>
  <c r="AK2157" i="2"/>
  <c r="AJ2157" i="2"/>
  <c r="AF2157" i="2"/>
  <c r="AE2157" i="2"/>
  <c r="Z2157" i="2"/>
  <c r="W2157" i="2"/>
  <c r="AS2156" i="2"/>
  <c r="AK2156" i="2"/>
  <c r="AJ2156" i="2"/>
  <c r="AF2156" i="2"/>
  <c r="AE2156" i="2"/>
  <c r="Z2156" i="2"/>
  <c r="W2156" i="2"/>
  <c r="AS2155" i="2"/>
  <c r="AT2155" i="2" s="1"/>
  <c r="AK2155" i="2"/>
  <c r="AJ2155" i="2"/>
  <c r="AF2155" i="2"/>
  <c r="AE2155" i="2"/>
  <c r="Z2155" i="2"/>
  <c r="W2155" i="2"/>
  <c r="AT2154" i="2"/>
  <c r="AU2154" i="2" s="1"/>
  <c r="AS2154" i="2"/>
  <c r="AK2154" i="2"/>
  <c r="AJ2154" i="2"/>
  <c r="AF2154" i="2"/>
  <c r="AE2154" i="2"/>
  <c r="Z2154" i="2"/>
  <c r="W2154" i="2"/>
  <c r="AU2153" i="2"/>
  <c r="AT2153" i="2"/>
  <c r="AS2153" i="2"/>
  <c r="AK2153" i="2"/>
  <c r="AJ2153" i="2"/>
  <c r="AF2153" i="2"/>
  <c r="AE2153" i="2"/>
  <c r="Z2153" i="2"/>
  <c r="W2153" i="2"/>
  <c r="AS2152" i="2"/>
  <c r="AK2152" i="2"/>
  <c r="AJ2152" i="2"/>
  <c r="AF2152" i="2"/>
  <c r="AD2152" i="2"/>
  <c r="AT2152" i="2" s="1"/>
  <c r="Z2152" i="2"/>
  <c r="W2152" i="2"/>
  <c r="AT2151" i="2"/>
  <c r="AS2151" i="2"/>
  <c r="AK2151" i="2"/>
  <c r="AJ2151" i="2"/>
  <c r="AF2151" i="2"/>
  <c r="AE2151" i="2"/>
  <c r="Z2151" i="2"/>
  <c r="W2151" i="2"/>
  <c r="AH2150" i="2"/>
  <c r="AG2150" i="2"/>
  <c r="AF2150" i="2"/>
  <c r="AE2150" i="2"/>
  <c r="Z2150" i="2"/>
  <c r="X2150" i="2"/>
  <c r="W2150" i="2"/>
  <c r="AS2149" i="2"/>
  <c r="AK2149" i="2"/>
  <c r="AJ2149" i="2"/>
  <c r="AF2149" i="2"/>
  <c r="AD2149" i="2"/>
  <c r="AT2149" i="2" s="1"/>
  <c r="Z2149" i="2"/>
  <c r="W2149" i="2"/>
  <c r="AT2148" i="2"/>
  <c r="AU2148" i="2" s="1"/>
  <c r="AS2148" i="2"/>
  <c r="AK2148" i="2"/>
  <c r="AJ2148" i="2"/>
  <c r="AF2148" i="2"/>
  <c r="AD2148" i="2"/>
  <c r="Z2148" i="2"/>
  <c r="W2148" i="2"/>
  <c r="AH2147" i="2"/>
  <c r="AG2147" i="2"/>
  <c r="AF2147" i="2"/>
  <c r="AE2147" i="2"/>
  <c r="Z2147" i="2"/>
  <c r="X2147" i="2"/>
  <c r="W2147" i="2"/>
  <c r="AT2146" i="2"/>
  <c r="AU2146" i="2" s="1"/>
  <c r="AS2146" i="2"/>
  <c r="AK2146" i="2"/>
  <c r="AJ2146" i="2"/>
  <c r="AF2146" i="2"/>
  <c r="AE2146" i="2"/>
  <c r="Z2146" i="2"/>
  <c r="W2146" i="2"/>
  <c r="AU2145" i="2"/>
  <c r="AT2145" i="2"/>
  <c r="AS2145" i="2"/>
  <c r="AK2145" i="2"/>
  <c r="AJ2145" i="2"/>
  <c r="AF2145" i="2"/>
  <c r="AE2145" i="2"/>
  <c r="Z2145" i="2"/>
  <c r="W2145" i="2"/>
  <c r="AH2144" i="2"/>
  <c r="AG2144" i="2"/>
  <c r="AF2144" i="2"/>
  <c r="AE2144" i="2"/>
  <c r="Z2144" i="2"/>
  <c r="X2144" i="2"/>
  <c r="W2144" i="2"/>
  <c r="AU2143" i="2"/>
  <c r="AT2143" i="2"/>
  <c r="AS2143" i="2"/>
  <c r="AK2143" i="2"/>
  <c r="AJ2143" i="2"/>
  <c r="AF2143" i="2"/>
  <c r="AE2143" i="2"/>
  <c r="Z2143" i="2"/>
  <c r="W2143" i="2"/>
  <c r="AS2142" i="2"/>
  <c r="AK2142" i="2"/>
  <c r="AJ2142" i="2"/>
  <c r="AF2142" i="2"/>
  <c r="AE2142" i="2"/>
  <c r="Z2142" i="2"/>
  <c r="W2142" i="2"/>
  <c r="AT2141" i="2"/>
  <c r="AS2141" i="2"/>
  <c r="AK2141" i="2"/>
  <c r="AJ2141" i="2"/>
  <c r="AF2141" i="2"/>
  <c r="AE2141" i="2"/>
  <c r="Z2141" i="2"/>
  <c r="W2141" i="2"/>
  <c r="AH2140" i="2"/>
  <c r="AG2140" i="2"/>
  <c r="AF2140" i="2"/>
  <c r="AE2140" i="2"/>
  <c r="Z2140" i="2"/>
  <c r="X2140" i="2"/>
  <c r="W2140" i="2"/>
  <c r="Z2139" i="2"/>
  <c r="X2139" i="2"/>
  <c r="W2139" i="2"/>
  <c r="AS2138" i="2"/>
  <c r="AK2138" i="2"/>
  <c r="AJ2138" i="2"/>
  <c r="AF2138" i="2"/>
  <c r="AE2138" i="2"/>
  <c r="Z2138" i="2"/>
  <c r="W2138" i="2"/>
  <c r="AH2137" i="2"/>
  <c r="AG2137" i="2"/>
  <c r="AF2137" i="2"/>
  <c r="AE2137" i="2"/>
  <c r="Z2137" i="2"/>
  <c r="X2137" i="2"/>
  <c r="W2137" i="2"/>
  <c r="AG2136" i="2"/>
  <c r="AF2136" i="2"/>
  <c r="AE2136" i="2"/>
  <c r="Z2136" i="2"/>
  <c r="X2136" i="2"/>
  <c r="W2136" i="2"/>
  <c r="AT2135" i="2"/>
  <c r="AU2135" i="2" s="1"/>
  <c r="AS2135" i="2"/>
  <c r="AK2135" i="2"/>
  <c r="AJ2135" i="2"/>
  <c r="AF2135" i="2"/>
  <c r="AD2135" i="2"/>
  <c r="Z2135" i="2"/>
  <c r="W2135" i="2"/>
  <c r="AU2134" i="2"/>
  <c r="AT2134" i="2"/>
  <c r="AS2134" i="2"/>
  <c r="AK2134" i="2"/>
  <c r="AJ2134" i="2"/>
  <c r="AF2134" i="2"/>
  <c r="AE2134" i="2"/>
  <c r="Z2134" i="2"/>
  <c r="W2134" i="2"/>
  <c r="AS2133" i="2"/>
  <c r="AK2133" i="2"/>
  <c r="AJ2133" i="2"/>
  <c r="AF2133" i="2"/>
  <c r="AE2133" i="2"/>
  <c r="Z2133" i="2"/>
  <c r="W2133" i="2"/>
  <c r="AS2132" i="2"/>
  <c r="AT2132" i="2" s="1"/>
  <c r="AK2132" i="2"/>
  <c r="AJ2132" i="2"/>
  <c r="AF2132" i="2"/>
  <c r="AE2132" i="2"/>
  <c r="Z2132" i="2"/>
  <c r="W2132" i="2"/>
  <c r="AH2131" i="2"/>
  <c r="AG2131" i="2"/>
  <c r="AF2131" i="2"/>
  <c r="AE2131" i="2"/>
  <c r="Z2131" i="2"/>
  <c r="X2131" i="2"/>
  <c r="W2131" i="2"/>
  <c r="AH2130" i="2"/>
  <c r="AG2130" i="2"/>
  <c r="AF2130" i="2"/>
  <c r="AD2130" i="2"/>
  <c r="Z2130" i="2"/>
  <c r="X2130" i="2"/>
  <c r="W2130" i="2"/>
  <c r="AS2129" i="2"/>
  <c r="AK2129" i="2"/>
  <c r="AJ2129" i="2"/>
  <c r="AF2129" i="2"/>
  <c r="AD2129" i="2"/>
  <c r="AT2129" i="2" s="1"/>
  <c r="Z2129" i="2"/>
  <c r="W2129" i="2"/>
  <c r="AH2128" i="2"/>
  <c r="AG2128" i="2"/>
  <c r="AF2128" i="2"/>
  <c r="AE2128" i="2"/>
  <c r="Z2128" i="2"/>
  <c r="X2128" i="2"/>
  <c r="W2128" i="2"/>
  <c r="AS2127" i="2"/>
  <c r="AK2127" i="2"/>
  <c r="AU2127" i="2" s="1"/>
  <c r="AJ2127" i="2"/>
  <c r="AF2127" i="2"/>
  <c r="AD2127" i="2"/>
  <c r="AT2127" i="2" s="1"/>
  <c r="Z2127" i="2"/>
  <c r="W2127" i="2"/>
  <c r="AS2126" i="2"/>
  <c r="AT2126" i="2" s="1"/>
  <c r="AU2126" i="2" s="1"/>
  <c r="AJ2126" i="2"/>
  <c r="AF2126" i="2"/>
  <c r="AE2126" i="2"/>
  <c r="Z2126" i="2"/>
  <c r="W2126" i="2"/>
  <c r="AH2125" i="2"/>
  <c r="AG2125" i="2"/>
  <c r="AF2125" i="2"/>
  <c r="AE2125" i="2"/>
  <c r="Z2125" i="2"/>
  <c r="X2125" i="2"/>
  <c r="W2125" i="2"/>
  <c r="AS2124" i="2"/>
  <c r="AK2124" i="2"/>
  <c r="AJ2124" i="2"/>
  <c r="AF2124" i="2"/>
  <c r="AD2124" i="2"/>
  <c r="AT2124" i="2" s="1"/>
  <c r="Z2124" i="2"/>
  <c r="W2124" i="2"/>
  <c r="AS2123" i="2"/>
  <c r="AK2123" i="2"/>
  <c r="AJ2123" i="2"/>
  <c r="AF2123" i="2"/>
  <c r="AD2123" i="2"/>
  <c r="AT2123" i="2" s="1"/>
  <c r="Z2123" i="2"/>
  <c r="W2123" i="2"/>
  <c r="AH2122" i="2"/>
  <c r="AG2122" i="2"/>
  <c r="AF2122" i="2"/>
  <c r="AE2122" i="2"/>
  <c r="Z2122" i="2"/>
  <c r="X2122" i="2"/>
  <c r="W2122" i="2"/>
  <c r="AS2121" i="2"/>
  <c r="AT2121" i="2" s="1"/>
  <c r="AK2121" i="2"/>
  <c r="AJ2121" i="2"/>
  <c r="AF2121" i="2"/>
  <c r="AE2121" i="2"/>
  <c r="Z2121" i="2"/>
  <c r="W2121" i="2"/>
  <c r="Z2120" i="2"/>
  <c r="W2120" i="2"/>
  <c r="V2120" i="2"/>
  <c r="AH2119" i="2"/>
  <c r="AG2119" i="2"/>
  <c r="AF2119" i="2"/>
  <c r="AE2119" i="2"/>
  <c r="Z2119" i="2"/>
  <c r="X2119" i="2"/>
  <c r="W2119" i="2"/>
  <c r="AS2118" i="2"/>
  <c r="AK2118" i="2"/>
  <c r="AJ2118" i="2"/>
  <c r="AF2118" i="2"/>
  <c r="AE2118" i="2"/>
  <c r="Z2118" i="2"/>
  <c r="W2118" i="2"/>
  <c r="AH2117" i="2"/>
  <c r="AG2117" i="2"/>
  <c r="AF2117" i="2"/>
  <c r="AE2117" i="2"/>
  <c r="Z2117" i="2"/>
  <c r="X2117" i="2"/>
  <c r="W2117" i="2"/>
  <c r="AH2116" i="2"/>
  <c r="AG2116" i="2"/>
  <c r="AF2116" i="2"/>
  <c r="AE2116" i="2"/>
  <c r="Z2116" i="2"/>
  <c r="X2116" i="2"/>
  <c r="W2116" i="2"/>
  <c r="AT2115" i="2"/>
  <c r="AS2115" i="2"/>
  <c r="AK2115" i="2"/>
  <c r="AU2115" i="2" s="1"/>
  <c r="AJ2115" i="2"/>
  <c r="AF2115" i="2"/>
  <c r="AD2115" i="2"/>
  <c r="Z2115" i="2"/>
  <c r="W2115" i="2"/>
  <c r="AH2114" i="2"/>
  <c r="AG2114" i="2"/>
  <c r="AF2114" i="2"/>
  <c r="AE2114" i="2"/>
  <c r="Z2114" i="2"/>
  <c r="X2114" i="2"/>
  <c r="W2114" i="2"/>
  <c r="AH2113" i="2"/>
  <c r="AG2113" i="2"/>
  <c r="AF2113" i="2"/>
  <c r="AE2113" i="2"/>
  <c r="Z2113" i="2"/>
  <c r="X2113" i="2"/>
  <c r="W2113" i="2"/>
  <c r="Z2112" i="2"/>
  <c r="Z2111" i="2"/>
  <c r="AS2110" i="2"/>
  <c r="AK2110" i="2"/>
  <c r="AJ2110" i="2"/>
  <c r="AF2110" i="2"/>
  <c r="AE2110" i="2"/>
  <c r="Z2110" i="2"/>
  <c r="W2110" i="2"/>
  <c r="AT2109" i="2"/>
  <c r="AS2109" i="2"/>
  <c r="AK2109" i="2"/>
  <c r="AU2109" i="2" s="1"/>
  <c r="AJ2109" i="2"/>
  <c r="AF2109" i="2"/>
  <c r="AD2109" i="2"/>
  <c r="Z2109" i="2"/>
  <c r="W2109" i="2"/>
  <c r="AU2108" i="2"/>
  <c r="AT2108" i="2"/>
  <c r="AS2108" i="2"/>
  <c r="AK2108" i="2"/>
  <c r="AJ2108" i="2"/>
  <c r="AF2108" i="2"/>
  <c r="AE2108" i="2"/>
  <c r="Z2108" i="2"/>
  <c r="W2108" i="2"/>
  <c r="AT2107" i="2"/>
  <c r="AS2107" i="2"/>
  <c r="AK2107" i="2"/>
  <c r="AU2107" i="2" s="1"/>
  <c r="AJ2107" i="2"/>
  <c r="AF2107" i="2"/>
  <c r="AE2107" i="2"/>
  <c r="Z2107" i="2"/>
  <c r="W2107" i="2"/>
  <c r="AS2106" i="2"/>
  <c r="AK2106" i="2"/>
  <c r="AJ2106" i="2"/>
  <c r="AF2106" i="2"/>
  <c r="AE2106" i="2"/>
  <c r="Z2106" i="2"/>
  <c r="W2106" i="2"/>
  <c r="AS2105" i="2"/>
  <c r="AT2105" i="2" s="1"/>
  <c r="AK2105" i="2"/>
  <c r="AJ2105" i="2"/>
  <c r="AF2105" i="2"/>
  <c r="AE2105" i="2"/>
  <c r="Z2105" i="2"/>
  <c r="W2105" i="2"/>
  <c r="AT2104" i="2"/>
  <c r="AU2104" i="2" s="1"/>
  <c r="AS2104" i="2"/>
  <c r="AK2104" i="2"/>
  <c r="AJ2104" i="2"/>
  <c r="AF2104" i="2"/>
  <c r="AE2104" i="2"/>
  <c r="Z2104" i="2"/>
  <c r="W2104" i="2"/>
  <c r="AU2103" i="2"/>
  <c r="AT2103" i="2"/>
  <c r="AS2103" i="2"/>
  <c r="AK2103" i="2"/>
  <c r="AJ2103" i="2"/>
  <c r="AF2103" i="2"/>
  <c r="AE2103" i="2"/>
  <c r="Z2103" i="2"/>
  <c r="W2103" i="2"/>
  <c r="AS2102" i="2"/>
  <c r="AK2102" i="2"/>
  <c r="AJ2102" i="2"/>
  <c r="AF2102" i="2"/>
  <c r="AE2102" i="2"/>
  <c r="Z2102" i="2"/>
  <c r="W2102" i="2"/>
  <c r="AS2101" i="2"/>
  <c r="AT2101" i="2" s="1"/>
  <c r="AK2101" i="2"/>
  <c r="AJ2101" i="2"/>
  <c r="AF2101" i="2"/>
  <c r="AE2101" i="2"/>
  <c r="Z2101" i="2"/>
  <c r="W2101" i="2"/>
  <c r="AT2100" i="2"/>
  <c r="AU2100" i="2" s="1"/>
  <c r="AS2100" i="2"/>
  <c r="AK2100" i="2"/>
  <c r="AJ2100" i="2"/>
  <c r="AF2100" i="2"/>
  <c r="AD2100" i="2"/>
  <c r="Z2100" i="2"/>
  <c r="W2100" i="2"/>
  <c r="AU2099" i="2"/>
  <c r="AT2099" i="2"/>
  <c r="AS2099" i="2"/>
  <c r="AK2099" i="2"/>
  <c r="AJ2099" i="2"/>
  <c r="AF2099" i="2"/>
  <c r="AE2099" i="2"/>
  <c r="Z2099" i="2"/>
  <c r="W2099" i="2"/>
  <c r="AH2098" i="2"/>
  <c r="AG2098" i="2"/>
  <c r="AF2098" i="2"/>
  <c r="AE2098" i="2"/>
  <c r="Z2098" i="2"/>
  <c r="X2098" i="2"/>
  <c r="W2098" i="2"/>
  <c r="AU2097" i="2"/>
  <c r="AT2097" i="2"/>
  <c r="AS2097" i="2"/>
  <c r="AK2097" i="2"/>
  <c r="AJ2097" i="2"/>
  <c r="AF2097" i="2"/>
  <c r="AE2097" i="2"/>
  <c r="Z2097" i="2"/>
  <c r="W2097" i="2"/>
  <c r="AS2096" i="2"/>
  <c r="AK2096" i="2"/>
  <c r="AJ2096" i="2"/>
  <c r="AF2096" i="2"/>
  <c r="AD2096" i="2"/>
  <c r="AT2096" i="2" s="1"/>
  <c r="Z2096" i="2"/>
  <c r="W2096" i="2"/>
  <c r="AH2095" i="2"/>
  <c r="AG2095" i="2"/>
  <c r="AF2095" i="2"/>
  <c r="AE2095" i="2"/>
  <c r="Z2095" i="2"/>
  <c r="X2095" i="2"/>
  <c r="W2095" i="2"/>
  <c r="AH2094" i="2"/>
  <c r="AG2094" i="2"/>
  <c r="AF2094" i="2"/>
  <c r="AE2094" i="2"/>
  <c r="Z2094" i="2"/>
  <c r="X2094" i="2"/>
  <c r="W2094" i="2"/>
  <c r="AT2093" i="2"/>
  <c r="AS2093" i="2"/>
  <c r="AK2093" i="2"/>
  <c r="AU2093" i="2" s="1"/>
  <c r="AJ2093" i="2"/>
  <c r="AF2093" i="2"/>
  <c r="AD2093" i="2"/>
  <c r="Z2093" i="2"/>
  <c r="W2093" i="2"/>
  <c r="AS2092" i="2"/>
  <c r="AK2092" i="2"/>
  <c r="AU2092" i="2" s="1"/>
  <c r="AJ2092" i="2"/>
  <c r="AF2092" i="2"/>
  <c r="AD2092" i="2"/>
  <c r="AT2092" i="2" s="1"/>
  <c r="Z2092" i="2"/>
  <c r="W2092" i="2"/>
  <c r="AH2091" i="2"/>
  <c r="AG2091" i="2"/>
  <c r="AF2091" i="2"/>
  <c r="AE2091" i="2"/>
  <c r="Z2091" i="2"/>
  <c r="X2091" i="2"/>
  <c r="W2091" i="2"/>
  <c r="AS2090" i="2"/>
  <c r="AK2090" i="2"/>
  <c r="AJ2090" i="2"/>
  <c r="AF2090" i="2"/>
  <c r="AE2090" i="2"/>
  <c r="Z2090" i="2"/>
  <c r="W2090" i="2"/>
  <c r="AT2089" i="2"/>
  <c r="AS2089" i="2"/>
  <c r="AK2089" i="2"/>
  <c r="AJ2089" i="2"/>
  <c r="AF2089" i="2"/>
  <c r="AE2089" i="2"/>
  <c r="Z2089" i="2"/>
  <c r="W2089" i="2"/>
  <c r="AU2088" i="2"/>
  <c r="AT2088" i="2"/>
  <c r="AS2088" i="2"/>
  <c r="AK2088" i="2"/>
  <c r="AJ2088" i="2"/>
  <c r="AF2088" i="2"/>
  <c r="AE2088" i="2"/>
  <c r="Z2088" i="2"/>
  <c r="W2088" i="2"/>
  <c r="AT2087" i="2"/>
  <c r="AS2087" i="2"/>
  <c r="AK2087" i="2"/>
  <c r="AU2087" i="2" s="1"/>
  <c r="AJ2087" i="2"/>
  <c r="AF2087" i="2"/>
  <c r="AE2087" i="2"/>
  <c r="Z2087" i="2"/>
  <c r="W2087" i="2"/>
  <c r="AS2086" i="2"/>
  <c r="AK2086" i="2"/>
  <c r="AJ2086" i="2"/>
  <c r="AF2086" i="2"/>
  <c r="AE2086" i="2"/>
  <c r="Z2086" i="2"/>
  <c r="W2086" i="2"/>
  <c r="AT2085" i="2"/>
  <c r="AS2085" i="2"/>
  <c r="AK2085" i="2"/>
  <c r="AU2085" i="2" s="1"/>
  <c r="AJ2085" i="2"/>
  <c r="AF2085" i="2"/>
  <c r="AD2085" i="2"/>
  <c r="Z2085" i="2"/>
  <c r="W2085" i="2"/>
  <c r="AH2084" i="2"/>
  <c r="AG2084" i="2"/>
  <c r="AF2084" i="2"/>
  <c r="AE2084" i="2"/>
  <c r="Z2084" i="2"/>
  <c r="X2084" i="2"/>
  <c r="W2084" i="2"/>
  <c r="AH2083" i="2"/>
  <c r="AG2083" i="2"/>
  <c r="AF2083" i="2"/>
  <c r="AE2083" i="2"/>
  <c r="Z2083" i="2"/>
  <c r="X2083" i="2"/>
  <c r="W2083" i="2"/>
  <c r="Z2082" i="2"/>
  <c r="AH2081" i="2"/>
  <c r="AG2081" i="2"/>
  <c r="AF2081" i="2"/>
  <c r="AE2081" i="2"/>
  <c r="Z2081" i="2"/>
  <c r="X2081" i="2"/>
  <c r="W2081" i="2"/>
  <c r="AS2080" i="2"/>
  <c r="AK2080" i="2"/>
  <c r="AJ2080" i="2"/>
  <c r="AF2080" i="2"/>
  <c r="AE2080" i="2"/>
  <c r="Z2080" i="2"/>
  <c r="W2080" i="2"/>
  <c r="Z2079" i="2"/>
  <c r="AT2078" i="2"/>
  <c r="AU2078" i="2" s="1"/>
  <c r="AS2078" i="2"/>
  <c r="AK2078" i="2"/>
  <c r="AJ2078" i="2"/>
  <c r="AF2078" i="2"/>
  <c r="AD2078" i="2"/>
  <c r="Z2078" i="2"/>
  <c r="W2078" i="2"/>
  <c r="AH2077" i="2"/>
  <c r="AG2077" i="2"/>
  <c r="AF2077" i="2"/>
  <c r="AE2077" i="2"/>
  <c r="Z2077" i="2"/>
  <c r="X2077" i="2"/>
  <c r="W2077" i="2"/>
  <c r="AT2076" i="2"/>
  <c r="AU2076" i="2" s="1"/>
  <c r="AS2076" i="2"/>
  <c r="AK2076" i="2"/>
  <c r="AJ2076" i="2"/>
  <c r="AF2076" i="2"/>
  <c r="AD2076" i="2"/>
  <c r="Z2076" i="2"/>
  <c r="W2076" i="2"/>
  <c r="AU2075" i="2"/>
  <c r="AT2075" i="2"/>
  <c r="AS2075" i="2"/>
  <c r="AK2075" i="2"/>
  <c r="AJ2075" i="2"/>
  <c r="AF2075" i="2"/>
  <c r="AE2075" i="2"/>
  <c r="Z2075" i="2"/>
  <c r="W2075" i="2"/>
  <c r="AS2074" i="2"/>
  <c r="AK2074" i="2"/>
  <c r="AJ2074" i="2"/>
  <c r="AF2074" i="2"/>
  <c r="AD2074" i="2"/>
  <c r="AT2074" i="2" s="1"/>
  <c r="Z2074" i="2"/>
  <c r="W2074" i="2"/>
  <c r="AT2073" i="2"/>
  <c r="AS2073" i="2"/>
  <c r="AK2073" i="2"/>
  <c r="AJ2073" i="2"/>
  <c r="AF2073" i="2"/>
  <c r="AE2073" i="2"/>
  <c r="Z2073" i="2"/>
  <c r="W2073" i="2"/>
  <c r="Z2072" i="2"/>
  <c r="X2072" i="2"/>
  <c r="W2072" i="2"/>
  <c r="AS2071" i="2"/>
  <c r="AT2071" i="2" s="1"/>
  <c r="AK2071" i="2"/>
  <c r="AJ2071" i="2"/>
  <c r="AF2071" i="2"/>
  <c r="AE2071" i="2"/>
  <c r="Z2071" i="2"/>
  <c r="W2071" i="2"/>
  <c r="AT2070" i="2"/>
  <c r="AU2070" i="2" s="1"/>
  <c r="AS2070" i="2"/>
  <c r="AK2070" i="2"/>
  <c r="AJ2070" i="2"/>
  <c r="AF2070" i="2"/>
  <c r="AE2070" i="2"/>
  <c r="Z2070" i="2"/>
  <c r="W2070" i="2"/>
  <c r="Z2069" i="2"/>
  <c r="AH2068" i="2"/>
  <c r="AG2068" i="2"/>
  <c r="AF2068" i="2"/>
  <c r="AE2068" i="2"/>
  <c r="Z2068" i="2"/>
  <c r="X2068" i="2"/>
  <c r="W2068" i="2"/>
  <c r="AU2067" i="2"/>
  <c r="AT2067" i="2"/>
  <c r="AS2067" i="2"/>
  <c r="AK2067" i="2"/>
  <c r="AJ2067" i="2"/>
  <c r="AF2067" i="2"/>
  <c r="AE2067" i="2"/>
  <c r="Z2067" i="2"/>
  <c r="W2067" i="2"/>
  <c r="AS2066" i="2"/>
  <c r="AK2066" i="2"/>
  <c r="AJ2066" i="2"/>
  <c r="AF2066" i="2"/>
  <c r="AE2066" i="2"/>
  <c r="Z2066" i="2"/>
  <c r="W2066" i="2"/>
  <c r="AT2065" i="2"/>
  <c r="AS2065" i="2"/>
  <c r="AK2065" i="2"/>
  <c r="AJ2065" i="2"/>
  <c r="AF2065" i="2"/>
  <c r="AD2065" i="2"/>
  <c r="Z2065" i="2"/>
  <c r="W2065" i="2"/>
  <c r="AU2064" i="2"/>
  <c r="AT2064" i="2"/>
  <c r="AS2064" i="2"/>
  <c r="AK2064" i="2"/>
  <c r="AJ2064" i="2"/>
  <c r="AF2064" i="2"/>
  <c r="AE2064" i="2"/>
  <c r="Z2064" i="2"/>
  <c r="W2064" i="2"/>
  <c r="AT2063" i="2"/>
  <c r="AS2063" i="2"/>
  <c r="AK2063" i="2"/>
  <c r="AU2063" i="2" s="1"/>
  <c r="AJ2063" i="2"/>
  <c r="AF2063" i="2"/>
  <c r="AD2063" i="2"/>
  <c r="Z2063" i="2"/>
  <c r="W2063" i="2"/>
  <c r="AS2062" i="2"/>
  <c r="AK2062" i="2"/>
  <c r="AJ2062" i="2"/>
  <c r="AF2062" i="2"/>
  <c r="AE2062" i="2"/>
  <c r="Z2062" i="2"/>
  <c r="W2062" i="2"/>
  <c r="AH2061" i="2"/>
  <c r="AG2061" i="2"/>
  <c r="AF2061" i="2"/>
  <c r="AE2061" i="2"/>
  <c r="Z2061" i="2"/>
  <c r="X2061" i="2"/>
  <c r="W2061" i="2"/>
  <c r="AH2060" i="2"/>
  <c r="AG2060" i="2"/>
  <c r="AF2060" i="2"/>
  <c r="AE2060" i="2"/>
  <c r="Z2060" i="2"/>
  <c r="X2060" i="2"/>
  <c r="W2060" i="2"/>
  <c r="AU2059" i="2"/>
  <c r="AT2059" i="2"/>
  <c r="AS2059" i="2"/>
  <c r="AK2059" i="2"/>
  <c r="AJ2059" i="2"/>
  <c r="AF2059" i="2"/>
  <c r="AE2059" i="2"/>
  <c r="Z2059" i="2"/>
  <c r="W2059" i="2"/>
  <c r="AS2058" i="2"/>
  <c r="AK2058" i="2"/>
  <c r="AJ2058" i="2"/>
  <c r="AF2058" i="2"/>
  <c r="AD2058" i="2"/>
  <c r="AT2058" i="2" s="1"/>
  <c r="Z2058" i="2"/>
  <c r="W2058" i="2"/>
  <c r="AS2057" i="2"/>
  <c r="AK2057" i="2"/>
  <c r="AJ2057" i="2"/>
  <c r="AF2057" i="2"/>
  <c r="AD2057" i="2"/>
  <c r="AT2057" i="2" s="1"/>
  <c r="Z2057" i="2"/>
  <c r="W2057" i="2"/>
  <c r="AT2056" i="2"/>
  <c r="AU2056" i="2" s="1"/>
  <c r="AS2056" i="2"/>
  <c r="AK2056" i="2"/>
  <c r="AJ2056" i="2"/>
  <c r="AF2056" i="2"/>
  <c r="AE2056" i="2"/>
  <c r="Z2056" i="2"/>
  <c r="W2056" i="2"/>
  <c r="AU2055" i="2"/>
  <c r="AT2055" i="2"/>
  <c r="AS2055" i="2"/>
  <c r="AK2055" i="2"/>
  <c r="AJ2055" i="2"/>
  <c r="AF2055" i="2"/>
  <c r="AE2055" i="2"/>
  <c r="Z2055" i="2"/>
  <c r="W2055" i="2"/>
  <c r="AH2054" i="2"/>
  <c r="AG2054" i="2"/>
  <c r="AF2054" i="2"/>
  <c r="AD2054" i="2"/>
  <c r="Z2054" i="2"/>
  <c r="X2054" i="2"/>
  <c r="W2054" i="2"/>
  <c r="AU2053" i="2"/>
  <c r="AT2053" i="2"/>
  <c r="AS2053" i="2"/>
  <c r="AK2053" i="2"/>
  <c r="AJ2053" i="2"/>
  <c r="AF2053" i="2"/>
  <c r="AE2053" i="2"/>
  <c r="Z2053" i="2"/>
  <c r="W2053" i="2"/>
  <c r="AS2052" i="2"/>
  <c r="AK2052" i="2"/>
  <c r="AJ2052" i="2"/>
  <c r="AF2052" i="2"/>
  <c r="AE2052" i="2"/>
  <c r="Z2052" i="2"/>
  <c r="W2052" i="2"/>
  <c r="AH2051" i="2"/>
  <c r="AG2051" i="2"/>
  <c r="AF2051" i="2"/>
  <c r="AE2051" i="2"/>
  <c r="Z2051" i="2"/>
  <c r="X2051" i="2"/>
  <c r="W2051" i="2"/>
  <c r="AS2050" i="2"/>
  <c r="AK2050" i="2"/>
  <c r="AU2050" i="2" s="1"/>
  <c r="AJ2050" i="2"/>
  <c r="AF2050" i="2"/>
  <c r="AD2050" i="2"/>
  <c r="AT2050" i="2" s="1"/>
  <c r="Z2050" i="2"/>
  <c r="W2050" i="2"/>
  <c r="AH2049" i="2"/>
  <c r="AG2049" i="2"/>
  <c r="AF2049" i="2"/>
  <c r="AE2049" i="2"/>
  <c r="Z2049" i="2"/>
  <c r="X2049" i="2"/>
  <c r="W2049" i="2"/>
  <c r="AH2048" i="2"/>
  <c r="AG2048" i="2"/>
  <c r="AF2048" i="2"/>
  <c r="AE2048" i="2"/>
  <c r="Z2048" i="2"/>
  <c r="X2048" i="2"/>
  <c r="W2048" i="2"/>
  <c r="AH2047" i="2"/>
  <c r="AG2047" i="2"/>
  <c r="AF2047" i="2"/>
  <c r="AE2047" i="2"/>
  <c r="Z2047" i="2"/>
  <c r="X2047" i="2"/>
  <c r="W2047" i="2"/>
  <c r="AT2046" i="2"/>
  <c r="AU2046" i="2" s="1"/>
  <c r="AS2046" i="2"/>
  <c r="AK2046" i="2"/>
  <c r="AJ2046" i="2"/>
  <c r="AF2046" i="2"/>
  <c r="AE2046" i="2"/>
  <c r="Z2046" i="2"/>
  <c r="W2046" i="2"/>
  <c r="AS2045" i="2"/>
  <c r="AJ2045" i="2"/>
  <c r="AF2045" i="2"/>
  <c r="AD2045" i="2"/>
  <c r="AT2045" i="2" s="1"/>
  <c r="AU2045" i="2" s="1"/>
  <c r="Z2045" i="2"/>
  <c r="W2045" i="2"/>
  <c r="AU2044" i="2"/>
  <c r="AT2044" i="2"/>
  <c r="AS2044" i="2"/>
  <c r="AK2044" i="2"/>
  <c r="AJ2044" i="2"/>
  <c r="AF2044" i="2"/>
  <c r="AD2044" i="2"/>
  <c r="Z2044" i="2"/>
  <c r="W2044" i="2"/>
  <c r="AH2043" i="2"/>
  <c r="AG2043" i="2"/>
  <c r="AF2043" i="2"/>
  <c r="AE2043" i="2"/>
  <c r="Z2043" i="2"/>
  <c r="X2043" i="2"/>
  <c r="W2043" i="2"/>
  <c r="AG2042" i="2"/>
  <c r="AF2042" i="2"/>
  <c r="AE2042" i="2"/>
  <c r="Z2042" i="2"/>
  <c r="X2042" i="2"/>
  <c r="W2042" i="2"/>
  <c r="AH2041" i="2"/>
  <c r="AG2041" i="2"/>
  <c r="AF2041" i="2"/>
  <c r="AE2041" i="2"/>
  <c r="Z2041" i="2"/>
  <c r="X2041" i="2"/>
  <c r="W2041" i="2"/>
  <c r="AH2040" i="2"/>
  <c r="AG2040" i="2"/>
  <c r="AF2040" i="2"/>
  <c r="AE2040" i="2"/>
  <c r="Z2040" i="2"/>
  <c r="X2040" i="2"/>
  <c r="W2040" i="2"/>
  <c r="AU2039" i="2"/>
  <c r="AT2039" i="2"/>
  <c r="AS2039" i="2"/>
  <c r="AK2039" i="2"/>
  <c r="AJ2039" i="2"/>
  <c r="AF2039" i="2"/>
  <c r="AD2039" i="2"/>
  <c r="Z2039" i="2"/>
  <c r="W2039" i="2"/>
  <c r="AS2038" i="2"/>
  <c r="AK2038" i="2"/>
  <c r="AJ2038" i="2"/>
  <c r="AF2038" i="2"/>
  <c r="AE2038" i="2"/>
  <c r="Z2038" i="2"/>
  <c r="W2038" i="2"/>
  <c r="AH2037" i="2"/>
  <c r="AG2037" i="2"/>
  <c r="AF2037" i="2"/>
  <c r="AD2037" i="2"/>
  <c r="Z2037" i="2"/>
  <c r="X2037" i="2"/>
  <c r="W2037" i="2"/>
  <c r="AS2036" i="2"/>
  <c r="AK2036" i="2"/>
  <c r="AU2036" i="2" s="1"/>
  <c r="AJ2036" i="2"/>
  <c r="AF2036" i="2"/>
  <c r="AD2036" i="2"/>
  <c r="AT2036" i="2" s="1"/>
  <c r="Z2036" i="2"/>
  <c r="W2036" i="2"/>
  <c r="V2036" i="2"/>
  <c r="AT2035" i="2"/>
  <c r="AU2035" i="2" s="1"/>
  <c r="AS2035" i="2"/>
  <c r="AK2035" i="2"/>
  <c r="AJ2035" i="2"/>
  <c r="AF2035" i="2"/>
  <c r="AE2035" i="2"/>
  <c r="Z2035" i="2"/>
  <c r="W2035" i="2"/>
  <c r="AH2034" i="2"/>
  <c r="AG2034" i="2"/>
  <c r="AF2034" i="2"/>
  <c r="AE2034" i="2"/>
  <c r="Z2034" i="2"/>
  <c r="X2034" i="2"/>
  <c r="W2034" i="2"/>
  <c r="AH2033" i="2"/>
  <c r="AG2033" i="2"/>
  <c r="AF2033" i="2"/>
  <c r="AE2033" i="2"/>
  <c r="Z2033" i="2"/>
  <c r="X2033" i="2"/>
  <c r="W2033" i="2"/>
  <c r="AT2032" i="2"/>
  <c r="AS2032" i="2"/>
  <c r="AK2032" i="2"/>
  <c r="AU2032" i="2" s="1"/>
  <c r="AJ2032" i="2"/>
  <c r="AF2032" i="2"/>
  <c r="AE2032" i="2"/>
  <c r="Z2032" i="2"/>
  <c r="W2032" i="2"/>
  <c r="AH2031" i="2"/>
  <c r="AG2031" i="2"/>
  <c r="AF2031" i="2"/>
  <c r="AE2031" i="2"/>
  <c r="Z2031" i="2"/>
  <c r="X2031" i="2"/>
  <c r="W2031" i="2"/>
  <c r="AH2030" i="2"/>
  <c r="AG2030" i="2"/>
  <c r="AF2030" i="2"/>
  <c r="AD2030" i="2"/>
  <c r="Z2030" i="2"/>
  <c r="X2030" i="2"/>
  <c r="W2030" i="2"/>
  <c r="AS2029" i="2"/>
  <c r="AK2029" i="2"/>
  <c r="AU2029" i="2" s="1"/>
  <c r="AJ2029" i="2"/>
  <c r="AF2029" i="2"/>
  <c r="AD2029" i="2"/>
  <c r="AT2029" i="2" s="1"/>
  <c r="Z2029" i="2"/>
  <c r="W2029" i="2"/>
  <c r="AS2028" i="2"/>
  <c r="AT2028" i="2" s="1"/>
  <c r="AK2028" i="2"/>
  <c r="AJ2028" i="2"/>
  <c r="AF2028" i="2"/>
  <c r="AE2028" i="2"/>
  <c r="Z2028" i="2"/>
  <c r="W2028" i="2"/>
  <c r="AT2027" i="2"/>
  <c r="AU2027" i="2" s="1"/>
  <c r="AS2027" i="2"/>
  <c r="AK2027" i="2"/>
  <c r="AJ2027" i="2"/>
  <c r="AF2027" i="2"/>
  <c r="AD2027" i="2"/>
  <c r="Z2027" i="2"/>
  <c r="W2027" i="2"/>
  <c r="AS2026" i="2"/>
  <c r="AJ2026" i="2"/>
  <c r="AF2026" i="2"/>
  <c r="AE2026" i="2"/>
  <c r="AT2026" i="2" s="1"/>
  <c r="AU2026" i="2" s="1"/>
  <c r="Z2026" i="2"/>
  <c r="W2026" i="2"/>
  <c r="AT2025" i="2"/>
  <c r="AS2025" i="2"/>
  <c r="AK2025" i="2"/>
  <c r="AU2025" i="2" s="1"/>
  <c r="AJ2025" i="2"/>
  <c r="AF2025" i="2"/>
  <c r="AE2025" i="2"/>
  <c r="Z2025" i="2"/>
  <c r="W2025" i="2"/>
  <c r="AH2024" i="2"/>
  <c r="AG2024" i="2"/>
  <c r="AF2024" i="2"/>
  <c r="AE2024" i="2"/>
  <c r="Z2024" i="2"/>
  <c r="X2024" i="2"/>
  <c r="W2024" i="2"/>
  <c r="Z2023" i="2"/>
  <c r="W2023" i="2"/>
  <c r="AT2022" i="2"/>
  <c r="AS2022" i="2"/>
  <c r="AK2022" i="2"/>
  <c r="AJ2022" i="2"/>
  <c r="AF2022" i="2"/>
  <c r="AD2022" i="2"/>
  <c r="Z2022" i="2"/>
  <c r="V2022" i="2"/>
  <c r="W2022" i="2" s="1"/>
  <c r="AU2021" i="2"/>
  <c r="AT2021" i="2"/>
  <c r="AS2021" i="2"/>
  <c r="AK2021" i="2"/>
  <c r="AJ2021" i="2"/>
  <c r="AF2021" i="2"/>
  <c r="AD2021" i="2"/>
  <c r="Z2021" i="2"/>
  <c r="W2021" i="2"/>
  <c r="V2021" i="2"/>
  <c r="Z2020" i="2"/>
  <c r="W2020" i="2"/>
  <c r="Z2019" i="2"/>
  <c r="Z2018" i="2"/>
  <c r="Z2017" i="2"/>
  <c r="AT2016" i="2"/>
  <c r="AU2016" i="2" s="1"/>
  <c r="AS2016" i="2"/>
  <c r="AK2016" i="2"/>
  <c r="AJ2016" i="2"/>
  <c r="AF2016" i="2"/>
  <c r="AD2016" i="2"/>
  <c r="Z2016" i="2"/>
  <c r="W2016" i="2"/>
  <c r="AU2015" i="2"/>
  <c r="AT2015" i="2"/>
  <c r="AS2015" i="2"/>
  <c r="AK2015" i="2"/>
  <c r="AJ2015" i="2"/>
  <c r="AF2015" i="2"/>
  <c r="AD2015" i="2"/>
  <c r="Z2015" i="2"/>
  <c r="W2015" i="2"/>
  <c r="AS2014" i="2"/>
  <c r="AK2014" i="2"/>
  <c r="AJ2014" i="2"/>
  <c r="AF2014" i="2"/>
  <c r="AE2014" i="2"/>
  <c r="Z2014" i="2"/>
  <c r="W2014" i="2"/>
  <c r="AH2013" i="2"/>
  <c r="AG2013" i="2"/>
  <c r="AF2013" i="2"/>
  <c r="AD2013" i="2"/>
  <c r="Z2013" i="2"/>
  <c r="X2013" i="2"/>
  <c r="W2013" i="2"/>
  <c r="AS2012" i="2"/>
  <c r="AJ2012" i="2"/>
  <c r="AF2012" i="2"/>
  <c r="AD2012" i="2"/>
  <c r="Z2012" i="2"/>
  <c r="W2012" i="2"/>
  <c r="AK2011" i="2"/>
  <c r="AJ2011" i="2"/>
  <c r="AF2011" i="2"/>
  <c r="AE2011" i="2"/>
  <c r="Z2011" i="2"/>
  <c r="W2011" i="2"/>
  <c r="AT2010" i="2"/>
  <c r="AU2010" i="2" s="1"/>
  <c r="AS2010" i="2"/>
  <c r="AK2010" i="2"/>
  <c r="AJ2010" i="2"/>
  <c r="AF2010" i="2"/>
  <c r="AD2010" i="2"/>
  <c r="Z2010" i="2"/>
  <c r="W2010" i="2"/>
  <c r="AU2009" i="2"/>
  <c r="AT2009" i="2"/>
  <c r="AS2009" i="2"/>
  <c r="AK2009" i="2"/>
  <c r="AJ2009" i="2"/>
  <c r="AF2009" i="2"/>
  <c r="AD2009" i="2"/>
  <c r="Z2009" i="2"/>
  <c r="W2009" i="2"/>
  <c r="AS2008" i="2"/>
  <c r="AK2008" i="2"/>
  <c r="AJ2008" i="2"/>
  <c r="AF2008" i="2"/>
  <c r="AE2008" i="2"/>
  <c r="Z2008" i="2"/>
  <c r="W2008" i="2"/>
  <c r="AT2007" i="2"/>
  <c r="AS2007" i="2"/>
  <c r="AK2007" i="2"/>
  <c r="AJ2007" i="2"/>
  <c r="AF2007" i="2"/>
  <c r="AE2007" i="2"/>
  <c r="Z2007" i="2"/>
  <c r="W2007" i="2"/>
  <c r="AS2006" i="2"/>
  <c r="AJ2006" i="2"/>
  <c r="AF2006" i="2"/>
  <c r="AE2006" i="2"/>
  <c r="AT2006" i="2" s="1"/>
  <c r="AU2006" i="2" s="1"/>
  <c r="Z2006" i="2"/>
  <c r="W2006" i="2"/>
  <c r="AU2005" i="2"/>
  <c r="AT2005" i="2"/>
  <c r="AS2005" i="2"/>
  <c r="AK2005" i="2"/>
  <c r="AJ2005" i="2"/>
  <c r="AF2005" i="2"/>
  <c r="AD2005" i="2"/>
  <c r="Z2005" i="2"/>
  <c r="W2005" i="2"/>
  <c r="AH2004" i="2"/>
  <c r="AG2004" i="2"/>
  <c r="AF2004" i="2"/>
  <c r="AE2004" i="2"/>
  <c r="Z2004" i="2"/>
  <c r="X2004" i="2"/>
  <c r="W2004" i="2"/>
  <c r="AU2003" i="2"/>
  <c r="AT2003" i="2"/>
  <c r="AS2003" i="2"/>
  <c r="AK2003" i="2"/>
  <c r="AJ2003" i="2"/>
  <c r="AF2003" i="2"/>
  <c r="AE2003" i="2"/>
  <c r="Z2003" i="2"/>
  <c r="W2003" i="2"/>
  <c r="AT2002" i="2"/>
  <c r="AS2002" i="2"/>
  <c r="AK2002" i="2"/>
  <c r="AU2002" i="2" s="1"/>
  <c r="AJ2002" i="2"/>
  <c r="AF2002" i="2"/>
  <c r="AE2002" i="2"/>
  <c r="Z2002" i="2"/>
  <c r="W2002" i="2"/>
  <c r="AS2001" i="2"/>
  <c r="AK2001" i="2"/>
  <c r="AJ2001" i="2"/>
  <c r="AF2001" i="2"/>
  <c r="AE2001" i="2"/>
  <c r="Z2001" i="2"/>
  <c r="W2001" i="2"/>
  <c r="AH2000" i="2"/>
  <c r="AG2000" i="2"/>
  <c r="AF2000" i="2"/>
  <c r="AE2000" i="2"/>
  <c r="Z2000" i="2"/>
  <c r="X2000" i="2"/>
  <c r="W2000" i="2"/>
  <c r="Z1999" i="2"/>
  <c r="X1999" i="2"/>
  <c r="W1999" i="2"/>
  <c r="AU1998" i="2"/>
  <c r="AT1998" i="2"/>
  <c r="AS1998" i="2"/>
  <c r="AK1998" i="2"/>
  <c r="AJ1998" i="2"/>
  <c r="AF1998" i="2"/>
  <c r="AD1998" i="2"/>
  <c r="Z1998" i="2"/>
  <c r="W1998" i="2"/>
  <c r="AS1997" i="2"/>
  <c r="AK1997" i="2"/>
  <c r="AJ1997" i="2"/>
  <c r="AF1997" i="2"/>
  <c r="AD1997" i="2"/>
  <c r="AT1997" i="2" s="1"/>
  <c r="Z1997" i="2"/>
  <c r="W1997" i="2"/>
  <c r="AS1996" i="2"/>
  <c r="AK1996" i="2"/>
  <c r="AJ1996" i="2"/>
  <c r="AF1996" i="2"/>
  <c r="AD1996" i="2"/>
  <c r="AT1996" i="2" s="1"/>
  <c r="Z1996" i="2"/>
  <c r="W1996" i="2"/>
  <c r="AT1995" i="2"/>
  <c r="AU1995" i="2" s="1"/>
  <c r="AS1995" i="2"/>
  <c r="AK1995" i="2"/>
  <c r="AJ1995" i="2"/>
  <c r="AF1995" i="2"/>
  <c r="AD1995" i="2"/>
  <c r="Z1995" i="2"/>
  <c r="W1995" i="2"/>
  <c r="AU1994" i="2"/>
  <c r="AT1994" i="2"/>
  <c r="AS1994" i="2"/>
  <c r="AK1994" i="2"/>
  <c r="AJ1994" i="2"/>
  <c r="AF1994" i="2"/>
  <c r="AD1994" i="2"/>
  <c r="Z1994" i="2"/>
  <c r="W1994" i="2"/>
  <c r="AS1993" i="2"/>
  <c r="AK1993" i="2"/>
  <c r="AJ1993" i="2"/>
  <c r="AF1993" i="2"/>
  <c r="AD1993" i="2"/>
  <c r="AT1993" i="2" s="1"/>
  <c r="Z1993" i="2"/>
  <c r="W1993" i="2"/>
  <c r="AT1992" i="2"/>
  <c r="AS1992" i="2"/>
  <c r="AK1992" i="2"/>
  <c r="AJ1992" i="2"/>
  <c r="AF1992" i="2"/>
  <c r="AE1992" i="2"/>
  <c r="Z1992" i="2"/>
  <c r="W1992" i="2"/>
  <c r="AH1991" i="2"/>
  <c r="AG1991" i="2"/>
  <c r="AF1991" i="2"/>
  <c r="AE1991" i="2"/>
  <c r="Z1991" i="2"/>
  <c r="X1991" i="2"/>
  <c r="W1991" i="2"/>
  <c r="AH1990" i="2"/>
  <c r="AG1990" i="2"/>
  <c r="AF1990" i="2"/>
  <c r="AE1990" i="2"/>
  <c r="Z1990" i="2"/>
  <c r="X1990" i="2"/>
  <c r="W1990" i="2"/>
  <c r="AS1989" i="2"/>
  <c r="AK1989" i="2"/>
  <c r="AU1989" i="2" s="1"/>
  <c r="AJ1989" i="2"/>
  <c r="AF1989" i="2"/>
  <c r="AD1989" i="2"/>
  <c r="AT1989" i="2" s="1"/>
  <c r="Z1989" i="2"/>
  <c r="W1989" i="2"/>
  <c r="AH1988" i="2"/>
  <c r="AG1988" i="2"/>
  <c r="AF1988" i="2"/>
  <c r="AD1988" i="2"/>
  <c r="Z1988" i="2"/>
  <c r="X1988" i="2"/>
  <c r="W1988" i="2"/>
  <c r="AS1987" i="2"/>
  <c r="AK1987" i="2"/>
  <c r="AJ1987" i="2"/>
  <c r="AF1987" i="2"/>
  <c r="AD1987" i="2"/>
  <c r="AT1987" i="2" s="1"/>
  <c r="Z1987" i="2"/>
  <c r="W1987" i="2"/>
  <c r="AS1986" i="2"/>
  <c r="AK1986" i="2"/>
  <c r="AJ1986" i="2"/>
  <c r="AF1986" i="2"/>
  <c r="AD1986" i="2"/>
  <c r="AT1986" i="2" s="1"/>
  <c r="Z1986" i="2"/>
  <c r="W1986" i="2"/>
  <c r="AH1985" i="2"/>
  <c r="AG1985" i="2"/>
  <c r="AF1985" i="2"/>
  <c r="AD1985" i="2"/>
  <c r="Z1985" i="2"/>
  <c r="X1985" i="2"/>
  <c r="W1985" i="2"/>
  <c r="AH1984" i="2"/>
  <c r="AG1984" i="2"/>
  <c r="AF1984" i="2"/>
  <c r="AD1984" i="2"/>
  <c r="Z1984" i="2"/>
  <c r="X1984" i="2"/>
  <c r="W1984" i="2"/>
  <c r="AS1983" i="2"/>
  <c r="AK1983" i="2"/>
  <c r="AJ1983" i="2"/>
  <c r="AF1983" i="2"/>
  <c r="AD1983" i="2"/>
  <c r="AT1983" i="2" s="1"/>
  <c r="Z1983" i="2"/>
  <c r="W1983" i="2"/>
  <c r="AT1982" i="2"/>
  <c r="AS1982" i="2"/>
  <c r="AK1982" i="2"/>
  <c r="AJ1982" i="2"/>
  <c r="AF1982" i="2"/>
  <c r="AD1982" i="2"/>
  <c r="Z1982" i="2"/>
  <c r="W1982" i="2"/>
  <c r="AU1981" i="2"/>
  <c r="AT1981" i="2"/>
  <c r="AS1981" i="2"/>
  <c r="AK1981" i="2"/>
  <c r="AJ1981" i="2"/>
  <c r="AF1981" i="2"/>
  <c r="AD1981" i="2"/>
  <c r="Z1981" i="2"/>
  <c r="W1981" i="2"/>
  <c r="AT1980" i="2"/>
  <c r="AS1980" i="2"/>
  <c r="AK1980" i="2"/>
  <c r="AU1980" i="2" s="1"/>
  <c r="AJ1980" i="2"/>
  <c r="AF1980" i="2"/>
  <c r="AE1980" i="2"/>
  <c r="Z1980" i="2"/>
  <c r="W1980" i="2"/>
  <c r="AS1979" i="2"/>
  <c r="AK1979" i="2"/>
  <c r="AU1979" i="2" s="1"/>
  <c r="AJ1979" i="2"/>
  <c r="AF1979" i="2"/>
  <c r="AD1979" i="2"/>
  <c r="AT1979" i="2" s="1"/>
  <c r="Z1979" i="2"/>
  <c r="W1979" i="2"/>
  <c r="AT1978" i="2"/>
  <c r="AS1978" i="2"/>
  <c r="AK1978" i="2"/>
  <c r="AU1978" i="2" s="1"/>
  <c r="AJ1978" i="2"/>
  <c r="AF1978" i="2"/>
  <c r="AD1978" i="2"/>
  <c r="Z1978" i="2"/>
  <c r="W1978" i="2"/>
  <c r="AU1977" i="2"/>
  <c r="AT1977" i="2"/>
  <c r="AS1977" i="2"/>
  <c r="AK1977" i="2"/>
  <c r="AJ1977" i="2"/>
  <c r="AF1977" i="2"/>
  <c r="AD1977" i="2"/>
  <c r="Z1977" i="2"/>
  <c r="W1977" i="2"/>
  <c r="AH1976" i="2"/>
  <c r="AG1976" i="2"/>
  <c r="AF1976" i="2"/>
  <c r="AD1976" i="2"/>
  <c r="Z1976" i="2"/>
  <c r="X1976" i="2"/>
  <c r="W1976" i="2"/>
  <c r="AH1975" i="2"/>
  <c r="AG1975" i="2"/>
  <c r="AF1975" i="2"/>
  <c r="AD1975" i="2"/>
  <c r="Z1975" i="2"/>
  <c r="X1975" i="2"/>
  <c r="W1975" i="2"/>
  <c r="AT1974" i="2"/>
  <c r="AS1974" i="2"/>
  <c r="AK1974" i="2"/>
  <c r="AJ1974" i="2"/>
  <c r="AF1974" i="2"/>
  <c r="AD1974" i="2"/>
  <c r="Z1974" i="2"/>
  <c r="W1974" i="2"/>
  <c r="AH1973" i="2"/>
  <c r="AG1973" i="2"/>
  <c r="AF1973" i="2"/>
  <c r="AE1973" i="2"/>
  <c r="Z1973" i="2"/>
  <c r="X1973" i="2"/>
  <c r="W1973" i="2"/>
  <c r="AH1972" i="2"/>
  <c r="AG1972" i="2"/>
  <c r="AF1972" i="2"/>
  <c r="AE1972" i="2"/>
  <c r="Z1972" i="2"/>
  <c r="X1972" i="2"/>
  <c r="W1972" i="2"/>
  <c r="AH1971" i="2"/>
  <c r="AG1971" i="2"/>
  <c r="AF1971" i="2"/>
  <c r="AE1971" i="2"/>
  <c r="Z1971" i="2"/>
  <c r="X1971" i="2"/>
  <c r="W1971" i="2"/>
  <c r="AT1970" i="2"/>
  <c r="AS1970" i="2"/>
  <c r="AK1970" i="2"/>
  <c r="AU1970" i="2" s="1"/>
  <c r="AJ1970" i="2"/>
  <c r="AF1970" i="2"/>
  <c r="AE1970" i="2"/>
  <c r="Z1970" i="2"/>
  <c r="W1970" i="2"/>
  <c r="AH1969" i="2"/>
  <c r="AG1969" i="2"/>
  <c r="AF1969" i="2"/>
  <c r="AE1969" i="2"/>
  <c r="Z1969" i="2"/>
  <c r="X1969" i="2"/>
  <c r="W1969" i="2"/>
  <c r="Z1968" i="2"/>
  <c r="W1968" i="2"/>
  <c r="AS1967" i="2"/>
  <c r="AT1967" i="2" s="1"/>
  <c r="AK1967" i="2"/>
  <c r="AJ1967" i="2"/>
  <c r="AF1967" i="2"/>
  <c r="AE1967" i="2"/>
  <c r="Z1967" i="2"/>
  <c r="W1967" i="2"/>
  <c r="AT1966" i="2"/>
  <c r="AU1966" i="2" s="1"/>
  <c r="AS1966" i="2"/>
  <c r="AK1966" i="2"/>
  <c r="AJ1966" i="2"/>
  <c r="AF1966" i="2"/>
  <c r="AE1966" i="2"/>
  <c r="Z1966" i="2"/>
  <c r="W1966" i="2"/>
  <c r="AU1965" i="2"/>
  <c r="AT1965" i="2"/>
  <c r="AS1965" i="2"/>
  <c r="AK1965" i="2"/>
  <c r="AJ1965" i="2"/>
  <c r="AF1965" i="2"/>
  <c r="AD1965" i="2"/>
  <c r="Z1965" i="2"/>
  <c r="W1965" i="2"/>
  <c r="AS1964" i="2"/>
  <c r="AK1964" i="2"/>
  <c r="AJ1964" i="2"/>
  <c r="AF1964" i="2"/>
  <c r="AD1964" i="2"/>
  <c r="AT1964" i="2" s="1"/>
  <c r="Z1964" i="2"/>
  <c r="W1964" i="2"/>
  <c r="Z1963" i="2"/>
  <c r="X1963" i="2"/>
  <c r="W1963" i="2"/>
  <c r="AS1962" i="2"/>
  <c r="AK1962" i="2"/>
  <c r="AU1962" i="2" s="1"/>
  <c r="AJ1962" i="2"/>
  <c r="AF1962" i="2"/>
  <c r="AD1962" i="2"/>
  <c r="AT1962" i="2" s="1"/>
  <c r="Z1962" i="2"/>
  <c r="W1962" i="2"/>
  <c r="AS1961" i="2"/>
  <c r="AK1961" i="2"/>
  <c r="AJ1961" i="2"/>
  <c r="AF1961" i="2"/>
  <c r="AD1961" i="2"/>
  <c r="AT1961" i="2" s="1"/>
  <c r="Z1961" i="2"/>
  <c r="W1961" i="2"/>
  <c r="AT1960" i="2"/>
  <c r="AU1960" i="2" s="1"/>
  <c r="AS1960" i="2"/>
  <c r="AK1960" i="2"/>
  <c r="AJ1960" i="2"/>
  <c r="AF1960" i="2"/>
  <c r="AD1960" i="2"/>
  <c r="Z1960" i="2"/>
  <c r="W1960" i="2"/>
  <c r="AU1959" i="2"/>
  <c r="AT1959" i="2"/>
  <c r="AS1959" i="2"/>
  <c r="AK1959" i="2"/>
  <c r="AJ1959" i="2"/>
  <c r="AF1959" i="2"/>
  <c r="AD1959" i="2"/>
  <c r="Z1959" i="2"/>
  <c r="W1959" i="2"/>
  <c r="AS1958" i="2"/>
  <c r="AT1958" i="2" s="1"/>
  <c r="AU1958" i="2" s="1"/>
  <c r="AJ1958" i="2"/>
  <c r="AF1958" i="2"/>
  <c r="AE1958" i="2"/>
  <c r="Z1958" i="2"/>
  <c r="W1958" i="2"/>
  <c r="AH1957" i="2"/>
  <c r="AG1957" i="2"/>
  <c r="AF1957" i="2"/>
  <c r="AE1957" i="2"/>
  <c r="Z1957" i="2"/>
  <c r="X1957" i="2"/>
  <c r="W1957" i="2"/>
  <c r="AT1956" i="2"/>
  <c r="AS1956" i="2"/>
  <c r="AK1956" i="2"/>
  <c r="AU1956" i="2" s="1"/>
  <c r="AJ1956" i="2"/>
  <c r="AF1956" i="2"/>
  <c r="AD1956" i="2"/>
  <c r="Z1956" i="2"/>
  <c r="W1956" i="2"/>
  <c r="AS1955" i="2"/>
  <c r="AK1955" i="2"/>
  <c r="AJ1955" i="2"/>
  <c r="AF1955" i="2"/>
  <c r="AE1955" i="2"/>
  <c r="Z1955" i="2"/>
  <c r="W1955" i="2"/>
  <c r="AT1954" i="2"/>
  <c r="AS1954" i="2"/>
  <c r="AK1954" i="2"/>
  <c r="AU1954" i="2" s="1"/>
  <c r="AJ1954" i="2"/>
  <c r="AF1954" i="2"/>
  <c r="AD1954" i="2"/>
  <c r="Z1954" i="2"/>
  <c r="W1954" i="2"/>
  <c r="AH1953" i="2"/>
  <c r="AG1953" i="2"/>
  <c r="AF1953" i="2"/>
  <c r="AE1953" i="2"/>
  <c r="Z1953" i="2"/>
  <c r="X1953" i="2"/>
  <c r="W1953" i="2"/>
  <c r="AT1952" i="2"/>
  <c r="AS1952" i="2"/>
  <c r="AK1952" i="2"/>
  <c r="AJ1952" i="2"/>
  <c r="AF1952" i="2"/>
  <c r="AD1952" i="2"/>
  <c r="Z1952" i="2"/>
  <c r="W1952" i="2"/>
  <c r="AU1951" i="2"/>
  <c r="AT1951" i="2"/>
  <c r="AS1951" i="2"/>
  <c r="AK1951" i="2"/>
  <c r="AJ1951" i="2"/>
  <c r="AF1951" i="2"/>
  <c r="AD1951" i="2"/>
  <c r="Z1951" i="2"/>
  <c r="W1951" i="2"/>
  <c r="AT1950" i="2"/>
  <c r="AS1950" i="2"/>
  <c r="AK1950" i="2"/>
  <c r="AU1950" i="2" s="1"/>
  <c r="AJ1950" i="2"/>
  <c r="AF1950" i="2"/>
  <c r="AD1950" i="2"/>
  <c r="Z1950" i="2"/>
  <c r="W1950" i="2"/>
  <c r="Z1949" i="2"/>
  <c r="X1949" i="2"/>
  <c r="W1949" i="2"/>
  <c r="AT1948" i="2"/>
  <c r="AS1948" i="2"/>
  <c r="AK1948" i="2"/>
  <c r="AU1948" i="2" s="1"/>
  <c r="AJ1948" i="2"/>
  <c r="AF1948" i="2"/>
  <c r="AD1948" i="2"/>
  <c r="Z1948" i="2"/>
  <c r="W1948" i="2"/>
  <c r="AH1947" i="2"/>
  <c r="AG1947" i="2"/>
  <c r="AF1947" i="2"/>
  <c r="AE1947" i="2"/>
  <c r="Z1947" i="2"/>
  <c r="X1947" i="2"/>
  <c r="W1947" i="2"/>
  <c r="AH1946" i="2"/>
  <c r="AG1946" i="2"/>
  <c r="AF1946" i="2"/>
  <c r="AE1946" i="2"/>
  <c r="Z1946" i="2"/>
  <c r="X1946" i="2"/>
  <c r="W1946" i="2"/>
  <c r="AH1945" i="2"/>
  <c r="AG1945" i="2"/>
  <c r="AF1945" i="2"/>
  <c r="AE1945" i="2"/>
  <c r="Z1945" i="2"/>
  <c r="X1945" i="2"/>
  <c r="W1945" i="2"/>
  <c r="AH1944" i="2"/>
  <c r="AG1944" i="2"/>
  <c r="AF1944" i="2"/>
  <c r="AD1944" i="2"/>
  <c r="Z1944" i="2"/>
  <c r="X1944" i="2"/>
  <c r="W1944" i="2"/>
  <c r="AH1943" i="2"/>
  <c r="AG1943" i="2"/>
  <c r="AF1943" i="2"/>
  <c r="AD1943" i="2"/>
  <c r="Z1943" i="2"/>
  <c r="X1943" i="2"/>
  <c r="W1943" i="2"/>
  <c r="AT1942" i="2"/>
  <c r="AS1942" i="2"/>
  <c r="AK1942" i="2"/>
  <c r="AU1942" i="2" s="1"/>
  <c r="AJ1942" i="2"/>
  <c r="AF1942" i="2"/>
  <c r="AE1942" i="2"/>
  <c r="Z1942" i="2"/>
  <c r="W1942" i="2"/>
  <c r="AS1941" i="2"/>
  <c r="AJ1941" i="2"/>
  <c r="AF1941" i="2"/>
  <c r="AD1941" i="2"/>
  <c r="AT1941" i="2" s="1"/>
  <c r="AU1941" i="2" s="1"/>
  <c r="Z1941" i="2"/>
  <c r="W1941" i="2"/>
  <c r="Z1940" i="2"/>
  <c r="W1940" i="2"/>
  <c r="AH1939" i="2"/>
  <c r="AG1939" i="2"/>
  <c r="AF1939" i="2"/>
  <c r="AD1939" i="2"/>
  <c r="Z1939" i="2"/>
  <c r="X1939" i="2"/>
  <c r="W1939" i="2"/>
  <c r="AS1938" i="2"/>
  <c r="AJ1938" i="2"/>
  <c r="AF1938" i="2"/>
  <c r="AD1938" i="2"/>
  <c r="AT1938" i="2" s="1"/>
  <c r="AU1938" i="2" s="1"/>
  <c r="Z1938" i="2"/>
  <c r="W1938" i="2"/>
  <c r="AT1937" i="2"/>
  <c r="AS1937" i="2"/>
  <c r="AK1937" i="2"/>
  <c r="AJ1937" i="2"/>
  <c r="AF1937" i="2"/>
  <c r="AD1937" i="2"/>
  <c r="Z1937" i="2"/>
  <c r="W1937" i="2"/>
  <c r="AU1936" i="2"/>
  <c r="AT1936" i="2"/>
  <c r="AS1936" i="2"/>
  <c r="AK1936" i="2"/>
  <c r="AJ1936" i="2"/>
  <c r="AF1936" i="2"/>
  <c r="AD1936" i="2"/>
  <c r="Z1936" i="2"/>
  <c r="W1936" i="2"/>
  <c r="Z1935" i="2"/>
  <c r="W1935" i="2"/>
  <c r="V1935" i="2"/>
  <c r="AU1934" i="2"/>
  <c r="AT1934" i="2"/>
  <c r="AS1934" i="2"/>
  <c r="AK1934" i="2"/>
  <c r="AJ1934" i="2"/>
  <c r="AF1934" i="2"/>
  <c r="AE1934" i="2"/>
  <c r="Z1934" i="2"/>
  <c r="W1934" i="2"/>
  <c r="AT1933" i="2"/>
  <c r="AS1933" i="2"/>
  <c r="AK1933" i="2"/>
  <c r="AU1933" i="2" s="1"/>
  <c r="AJ1933" i="2"/>
  <c r="AF1933" i="2"/>
  <c r="AE1933" i="2"/>
  <c r="Z1933" i="2"/>
  <c r="W1933" i="2"/>
  <c r="AS1932" i="2"/>
  <c r="AK1932" i="2"/>
  <c r="AU1932" i="2" s="1"/>
  <c r="AJ1932" i="2"/>
  <c r="AF1932" i="2"/>
  <c r="AD1932" i="2"/>
  <c r="AT1932" i="2" s="1"/>
  <c r="Z1932" i="2"/>
  <c r="W1932" i="2"/>
  <c r="AH1931" i="2"/>
  <c r="AG1931" i="2"/>
  <c r="AF1931" i="2"/>
  <c r="AE1931" i="2"/>
  <c r="Z1931" i="2"/>
  <c r="X1931" i="2"/>
  <c r="W1931" i="2"/>
  <c r="AS1930" i="2"/>
  <c r="AK1930" i="2"/>
  <c r="AJ1930" i="2"/>
  <c r="AF1930" i="2"/>
  <c r="AD1930" i="2"/>
  <c r="AT1930" i="2" s="1"/>
  <c r="Z1930" i="2"/>
  <c r="W1930" i="2"/>
  <c r="AS1929" i="2"/>
  <c r="AT1929" i="2" s="1"/>
  <c r="AK1929" i="2"/>
  <c r="AJ1929" i="2"/>
  <c r="AF1929" i="2"/>
  <c r="AE1929" i="2"/>
  <c r="Z1929" i="2"/>
  <c r="W1929" i="2"/>
  <c r="AT1928" i="2"/>
  <c r="AU1928" i="2" s="1"/>
  <c r="AS1928" i="2"/>
  <c r="AK1928" i="2"/>
  <c r="AJ1928" i="2"/>
  <c r="AF1928" i="2"/>
  <c r="AE1928" i="2"/>
  <c r="Z1928" i="2"/>
  <c r="W1928" i="2"/>
  <c r="AU1927" i="2"/>
  <c r="AT1927" i="2"/>
  <c r="AS1927" i="2"/>
  <c r="AK1927" i="2"/>
  <c r="AJ1927" i="2"/>
  <c r="AF1927" i="2"/>
  <c r="AD1927" i="2"/>
  <c r="Z1927" i="2"/>
  <c r="W1927" i="2"/>
  <c r="AS1926" i="2"/>
  <c r="AK1926" i="2"/>
  <c r="AJ1926" i="2"/>
  <c r="AF1926" i="2"/>
  <c r="AD1926" i="2"/>
  <c r="AT1926" i="2" s="1"/>
  <c r="Z1926" i="2"/>
  <c r="W1926" i="2"/>
  <c r="AH1925" i="2"/>
  <c r="AG1925" i="2"/>
  <c r="AF1925" i="2"/>
  <c r="AD1925" i="2"/>
  <c r="Z1925" i="2"/>
  <c r="X1925" i="2"/>
  <c r="W1925" i="2"/>
  <c r="AS1924" i="2"/>
  <c r="AK1924" i="2"/>
  <c r="AU1924" i="2" s="1"/>
  <c r="AJ1924" i="2"/>
  <c r="AF1924" i="2"/>
  <c r="AD1924" i="2"/>
  <c r="AT1924" i="2" s="1"/>
  <c r="Z1924" i="2"/>
  <c r="W1924" i="2"/>
  <c r="AS1923" i="2"/>
  <c r="AK1923" i="2"/>
  <c r="AJ1923" i="2"/>
  <c r="AF1923" i="2"/>
  <c r="AD1923" i="2"/>
  <c r="AT1923" i="2" s="1"/>
  <c r="Z1923" i="2"/>
  <c r="W1923" i="2"/>
  <c r="AT1922" i="2"/>
  <c r="AU1922" i="2" s="1"/>
  <c r="AS1922" i="2"/>
  <c r="AK1922" i="2"/>
  <c r="AJ1922" i="2"/>
  <c r="AF1922" i="2"/>
  <c r="AD1922" i="2"/>
  <c r="Z1922" i="2"/>
  <c r="W1922" i="2"/>
  <c r="AU1921" i="2"/>
  <c r="AT1921" i="2"/>
  <c r="AS1921" i="2"/>
  <c r="AK1921" i="2"/>
  <c r="AJ1921" i="2"/>
  <c r="AF1921" i="2"/>
  <c r="AD1921" i="2"/>
  <c r="Z1921" i="2"/>
  <c r="W1921" i="2"/>
  <c r="AS1920" i="2"/>
  <c r="AK1920" i="2"/>
  <c r="AJ1920" i="2"/>
  <c r="AF1920" i="2"/>
  <c r="AD1920" i="2"/>
  <c r="AT1920" i="2" s="1"/>
  <c r="Z1920" i="2"/>
  <c r="W1920" i="2"/>
  <c r="AH1919" i="2"/>
  <c r="AG1919" i="2"/>
  <c r="AF1919" i="2"/>
  <c r="AE1919" i="2"/>
  <c r="Z1919" i="2"/>
  <c r="X1919" i="2"/>
  <c r="W1919" i="2"/>
  <c r="AH1918" i="2"/>
  <c r="AG1918" i="2"/>
  <c r="AF1918" i="2"/>
  <c r="AE1918" i="2"/>
  <c r="Z1918" i="2"/>
  <c r="X1918" i="2"/>
  <c r="W1918" i="2"/>
  <c r="AH1917" i="2"/>
  <c r="AG1917" i="2"/>
  <c r="AF1917" i="2"/>
  <c r="AD1917" i="2"/>
  <c r="Z1917" i="2"/>
  <c r="X1917" i="2"/>
  <c r="W1917" i="2"/>
  <c r="AU1916" i="2"/>
  <c r="AT1916" i="2"/>
  <c r="AS1916" i="2"/>
  <c r="AK1916" i="2"/>
  <c r="AJ1916" i="2"/>
  <c r="AF1916" i="2"/>
  <c r="AD1916" i="2"/>
  <c r="Z1916" i="2"/>
  <c r="W1916" i="2"/>
  <c r="AH1915" i="2"/>
  <c r="AG1915" i="2"/>
  <c r="AF1915" i="2"/>
  <c r="AD1915" i="2"/>
  <c r="Z1915" i="2"/>
  <c r="X1915" i="2"/>
  <c r="W1915" i="2"/>
  <c r="AH1914" i="2"/>
  <c r="AG1914" i="2"/>
  <c r="AF1914" i="2"/>
  <c r="AD1914" i="2"/>
  <c r="Z1914" i="2"/>
  <c r="X1914" i="2"/>
  <c r="W1914" i="2"/>
  <c r="AS1913" i="2"/>
  <c r="AK1913" i="2"/>
  <c r="AJ1913" i="2"/>
  <c r="AF1913" i="2"/>
  <c r="AD1913" i="2"/>
  <c r="AT1913" i="2" s="1"/>
  <c r="Z1913" i="2"/>
  <c r="W1913" i="2"/>
  <c r="AT1912" i="2"/>
  <c r="AU1912" i="2" s="1"/>
  <c r="AS1912" i="2"/>
  <c r="AK1912" i="2"/>
  <c r="AJ1912" i="2"/>
  <c r="AF1912" i="2"/>
  <c r="AD1912" i="2"/>
  <c r="Z1912" i="2"/>
  <c r="W1912" i="2"/>
  <c r="AK1911" i="2"/>
  <c r="AJ1911" i="2"/>
  <c r="AF1911" i="2"/>
  <c r="AE1911" i="2"/>
  <c r="Z1911" i="2"/>
  <c r="W1911" i="2"/>
  <c r="Z1910" i="2"/>
  <c r="W1910" i="2"/>
  <c r="AU1909" i="2"/>
  <c r="AT1909" i="2"/>
  <c r="AS1909" i="2"/>
  <c r="AK1909" i="2"/>
  <c r="AJ1909" i="2"/>
  <c r="AF1909" i="2"/>
  <c r="AE1909" i="2"/>
  <c r="Z1909" i="2"/>
  <c r="W1909" i="2"/>
  <c r="AH1908" i="2"/>
  <c r="AG1908" i="2"/>
  <c r="AF1908" i="2"/>
  <c r="AD1908" i="2"/>
  <c r="Z1908" i="2"/>
  <c r="X1908" i="2"/>
  <c r="W1908" i="2"/>
  <c r="AH1907" i="2"/>
  <c r="AG1907" i="2"/>
  <c r="AF1907" i="2"/>
  <c r="AD1907" i="2"/>
  <c r="Z1907" i="2"/>
  <c r="X1907" i="2"/>
  <c r="W1907" i="2"/>
  <c r="AT1906" i="2"/>
  <c r="AU1906" i="2" s="1"/>
  <c r="AS1906" i="2"/>
  <c r="AK1906" i="2"/>
  <c r="AJ1906" i="2"/>
  <c r="AF1906" i="2"/>
  <c r="AD1906" i="2"/>
  <c r="Z1906" i="2"/>
  <c r="W1906" i="2"/>
  <c r="AU1905" i="2"/>
  <c r="AT1905" i="2"/>
  <c r="AS1905" i="2"/>
  <c r="AK1905" i="2"/>
  <c r="AJ1905" i="2"/>
  <c r="AF1905" i="2"/>
  <c r="AD1905" i="2"/>
  <c r="Z1905" i="2"/>
  <c r="W1905" i="2"/>
  <c r="AS1904" i="2"/>
  <c r="AK1904" i="2"/>
  <c r="AJ1904" i="2"/>
  <c r="AF1904" i="2"/>
  <c r="AE1904" i="2"/>
  <c r="Z1904" i="2"/>
  <c r="W1904" i="2"/>
  <c r="AH1903" i="2"/>
  <c r="AG1903" i="2"/>
  <c r="AF1903" i="2"/>
  <c r="AD1903" i="2"/>
  <c r="Z1903" i="2"/>
  <c r="X1903" i="2"/>
  <c r="W1903" i="2"/>
  <c r="AS1902" i="2"/>
  <c r="AJ1902" i="2"/>
  <c r="AF1902" i="2"/>
  <c r="AD1902" i="2"/>
  <c r="Z1902" i="2"/>
  <c r="W1902" i="2"/>
  <c r="AS1901" i="2"/>
  <c r="AJ1901" i="2"/>
  <c r="AF1901" i="2"/>
  <c r="AD1901" i="2"/>
  <c r="AT1901" i="2" s="1"/>
  <c r="AU1901" i="2" s="1"/>
  <c r="Z1901" i="2"/>
  <c r="W1901" i="2"/>
  <c r="AS1900" i="2"/>
  <c r="AK1900" i="2"/>
  <c r="AJ1900" i="2"/>
  <c r="AF1900" i="2"/>
  <c r="AE1900" i="2"/>
  <c r="Z1900" i="2"/>
  <c r="W1900" i="2"/>
  <c r="AS1899" i="2"/>
  <c r="AK1899" i="2"/>
  <c r="AJ1899" i="2"/>
  <c r="AF1899" i="2"/>
  <c r="AD1899" i="2"/>
  <c r="AT1899" i="2" s="1"/>
  <c r="Z1899" i="2"/>
  <c r="W1899" i="2"/>
  <c r="AT1898" i="2"/>
  <c r="AU1898" i="2" s="1"/>
  <c r="AS1898" i="2"/>
  <c r="AK1898" i="2"/>
  <c r="AJ1898" i="2"/>
  <c r="AF1898" i="2"/>
  <c r="AD1898" i="2"/>
  <c r="Z1898" i="2"/>
  <c r="W1898" i="2"/>
  <c r="AU1897" i="2"/>
  <c r="AT1897" i="2"/>
  <c r="AS1897" i="2"/>
  <c r="AK1897" i="2"/>
  <c r="AJ1897" i="2"/>
  <c r="AF1897" i="2"/>
  <c r="AD1897" i="2"/>
  <c r="Z1897" i="2"/>
  <c r="W1897" i="2"/>
  <c r="AH1896" i="2"/>
  <c r="AG1896" i="2"/>
  <c r="AF1896" i="2"/>
  <c r="AE1896" i="2"/>
  <c r="Z1896" i="2"/>
  <c r="X1896" i="2"/>
  <c r="W1896" i="2"/>
  <c r="AU1895" i="2"/>
  <c r="AT1895" i="2"/>
  <c r="AS1895" i="2"/>
  <c r="AK1895" i="2"/>
  <c r="AJ1895" i="2"/>
  <c r="AF1895" i="2"/>
  <c r="AD1895" i="2"/>
  <c r="Z1895" i="2"/>
  <c r="W1895" i="2"/>
  <c r="AS1894" i="2"/>
  <c r="AK1894" i="2"/>
  <c r="AJ1894" i="2"/>
  <c r="AF1894" i="2"/>
  <c r="AD1894" i="2"/>
  <c r="AT1894" i="2" s="1"/>
  <c r="Z1894" i="2"/>
  <c r="W1894" i="2"/>
  <c r="AH1893" i="2"/>
  <c r="AG1893" i="2"/>
  <c r="AF1893" i="2"/>
  <c r="AD1893" i="2"/>
  <c r="Z1893" i="2"/>
  <c r="X1893" i="2"/>
  <c r="W1893" i="2"/>
  <c r="AS1892" i="2"/>
  <c r="AJ1892" i="2"/>
  <c r="AF1892" i="2"/>
  <c r="AD1892" i="2"/>
  <c r="AT1892" i="2" s="1"/>
  <c r="AU1892" i="2" s="1"/>
  <c r="Z1892" i="2"/>
  <c r="W1892" i="2"/>
  <c r="AS1891" i="2"/>
  <c r="AK1891" i="2"/>
  <c r="AJ1891" i="2"/>
  <c r="AF1891" i="2"/>
  <c r="AD1891" i="2"/>
  <c r="AT1891" i="2" s="1"/>
  <c r="Z1891" i="2"/>
  <c r="W1891" i="2"/>
  <c r="AS1890" i="2"/>
  <c r="AT1890" i="2" s="1"/>
  <c r="AK1890" i="2"/>
  <c r="AJ1890" i="2"/>
  <c r="AF1890" i="2"/>
  <c r="AE1890" i="2"/>
  <c r="Z1890" i="2"/>
  <c r="W1890" i="2"/>
  <c r="AT1889" i="2"/>
  <c r="AU1889" i="2" s="1"/>
  <c r="AS1889" i="2"/>
  <c r="AK1889" i="2"/>
  <c r="AJ1889" i="2"/>
  <c r="AF1889" i="2"/>
  <c r="AD1889" i="2"/>
  <c r="Z1889" i="2"/>
  <c r="W1889" i="2"/>
  <c r="AH1888" i="2"/>
  <c r="AG1888" i="2"/>
  <c r="AF1888" i="2"/>
  <c r="AE1888" i="2"/>
  <c r="Z1888" i="2"/>
  <c r="X1888" i="2"/>
  <c r="W1888" i="2"/>
  <c r="AT1887" i="2"/>
  <c r="AU1887" i="2" s="1"/>
  <c r="AS1887" i="2"/>
  <c r="AK1887" i="2"/>
  <c r="AJ1887" i="2"/>
  <c r="AF1887" i="2"/>
  <c r="AE1887" i="2"/>
  <c r="Z1887" i="2"/>
  <c r="W1887" i="2"/>
  <c r="AH1886" i="2"/>
  <c r="AG1886" i="2"/>
  <c r="AF1886" i="2"/>
  <c r="AE1886" i="2"/>
  <c r="Z1886" i="2"/>
  <c r="X1886" i="2"/>
  <c r="W1886" i="2"/>
  <c r="AH1885" i="2"/>
  <c r="AG1885" i="2"/>
  <c r="AF1885" i="2"/>
  <c r="AE1885" i="2"/>
  <c r="Z1885" i="2"/>
  <c r="X1885" i="2"/>
  <c r="W1885" i="2"/>
  <c r="AH1884" i="2"/>
  <c r="AG1884" i="2"/>
  <c r="AF1884" i="2"/>
  <c r="AD1884" i="2"/>
  <c r="Z1884" i="2"/>
  <c r="X1884" i="2"/>
  <c r="W1884" i="2"/>
  <c r="AS1883" i="2"/>
  <c r="AT1883" i="2" s="1"/>
  <c r="AU1883" i="2" s="1"/>
  <c r="AJ1883" i="2"/>
  <c r="AF1883" i="2"/>
  <c r="AE1883" i="2"/>
  <c r="Z1883" i="2"/>
  <c r="W1883" i="2"/>
  <c r="AS1882" i="2"/>
  <c r="AK1882" i="2"/>
  <c r="AU1882" i="2" s="1"/>
  <c r="AJ1882" i="2"/>
  <c r="AF1882" i="2"/>
  <c r="AD1882" i="2"/>
  <c r="AT1882" i="2" s="1"/>
  <c r="Z1882" i="2"/>
  <c r="W1882" i="2"/>
  <c r="AS1881" i="2"/>
  <c r="AT1881" i="2" s="1"/>
  <c r="AK1881" i="2"/>
  <c r="AJ1881" i="2"/>
  <c r="AF1881" i="2"/>
  <c r="AE1881" i="2"/>
  <c r="Z1881" i="2"/>
  <c r="W1881" i="2"/>
  <c r="AT1880" i="2"/>
  <c r="AU1880" i="2" s="1"/>
  <c r="AS1880" i="2"/>
  <c r="AK1880" i="2"/>
  <c r="AJ1880" i="2"/>
  <c r="AF1880" i="2"/>
  <c r="AD1880" i="2"/>
  <c r="Z1880" i="2"/>
  <c r="W1880" i="2"/>
  <c r="AH1879" i="2"/>
  <c r="AG1879" i="2"/>
  <c r="AF1879" i="2"/>
  <c r="AD1879" i="2"/>
  <c r="Z1879" i="2"/>
  <c r="X1879" i="2"/>
  <c r="W1879" i="2"/>
  <c r="AH1878" i="2"/>
  <c r="AG1878" i="2"/>
  <c r="AF1878" i="2"/>
  <c r="AE1878" i="2"/>
  <c r="Z1878" i="2"/>
  <c r="X1878" i="2"/>
  <c r="W1878" i="2"/>
  <c r="AH1877" i="2"/>
  <c r="AG1877" i="2"/>
  <c r="AF1877" i="2"/>
  <c r="AE1877" i="2"/>
  <c r="Z1877" i="2"/>
  <c r="X1877" i="2"/>
  <c r="W1877" i="2"/>
  <c r="AH1876" i="2"/>
  <c r="AG1876" i="2"/>
  <c r="AF1876" i="2"/>
  <c r="AD1876" i="2"/>
  <c r="Z1876" i="2"/>
  <c r="X1876" i="2"/>
  <c r="W1876" i="2"/>
  <c r="Z1875" i="2"/>
  <c r="W1875" i="2"/>
  <c r="AH1874" i="2"/>
  <c r="AG1874" i="2"/>
  <c r="AF1874" i="2"/>
  <c r="AE1874" i="2"/>
  <c r="Z1874" i="2"/>
  <c r="X1874" i="2"/>
  <c r="W1874" i="2"/>
  <c r="AH1873" i="2"/>
  <c r="AG1873" i="2"/>
  <c r="AF1873" i="2"/>
  <c r="AE1873" i="2"/>
  <c r="Z1873" i="2"/>
  <c r="X1873" i="2"/>
  <c r="W1873" i="2"/>
  <c r="AU1872" i="2"/>
  <c r="AT1872" i="2"/>
  <c r="AS1872" i="2"/>
  <c r="AK1872" i="2"/>
  <c r="AJ1872" i="2"/>
  <c r="AF1872" i="2"/>
  <c r="AE1872" i="2"/>
  <c r="Z1872" i="2"/>
  <c r="W1872" i="2"/>
  <c r="AS1871" i="2"/>
  <c r="AK1871" i="2"/>
  <c r="AJ1871" i="2"/>
  <c r="AF1871" i="2"/>
  <c r="AD1871" i="2"/>
  <c r="AT1871" i="2" s="1"/>
  <c r="Z1871" i="2"/>
  <c r="W1871" i="2"/>
  <c r="AK1870" i="2"/>
  <c r="AJ1870" i="2"/>
  <c r="AF1870" i="2"/>
  <c r="AD1870" i="2"/>
  <c r="Z1870" i="2"/>
  <c r="W1870" i="2"/>
  <c r="Z1869" i="2"/>
  <c r="W1869" i="2"/>
  <c r="AS1868" i="2"/>
  <c r="AK1868" i="2"/>
  <c r="AJ1868" i="2"/>
  <c r="AF1868" i="2"/>
  <c r="AD1868" i="2"/>
  <c r="AT1868" i="2" s="1"/>
  <c r="Z1868" i="2"/>
  <c r="W1868" i="2"/>
  <c r="AH1867" i="2"/>
  <c r="AG1867" i="2"/>
  <c r="AF1867" i="2"/>
  <c r="AE1867" i="2"/>
  <c r="Z1867" i="2"/>
  <c r="X1867" i="2"/>
  <c r="W1867" i="2"/>
  <c r="Z1866" i="2"/>
  <c r="AT1865" i="2"/>
  <c r="AU1865" i="2" s="1"/>
  <c r="AS1865" i="2"/>
  <c r="AK1865" i="2"/>
  <c r="AJ1865" i="2"/>
  <c r="AF1865" i="2"/>
  <c r="AD1865" i="2"/>
  <c r="Z1865" i="2"/>
  <c r="W1865" i="2"/>
  <c r="Z1864" i="2"/>
  <c r="W1864" i="2"/>
  <c r="AH1863" i="2"/>
  <c r="AG1863" i="2"/>
  <c r="AF1863" i="2"/>
  <c r="AD1863" i="2"/>
  <c r="Z1863" i="2"/>
  <c r="X1863" i="2"/>
  <c r="W1863" i="2"/>
  <c r="AS1862" i="2"/>
  <c r="AK1862" i="2"/>
  <c r="AJ1862" i="2"/>
  <c r="AF1862" i="2"/>
  <c r="AD1862" i="2"/>
  <c r="AT1862" i="2" s="1"/>
  <c r="Z1862" i="2"/>
  <c r="W1862" i="2"/>
  <c r="AT1861" i="2"/>
  <c r="AS1861" i="2"/>
  <c r="AK1861" i="2"/>
  <c r="AJ1861" i="2"/>
  <c r="AF1861" i="2"/>
  <c r="AD1861" i="2"/>
  <c r="Z1861" i="2"/>
  <c r="W1861" i="2"/>
  <c r="AU1860" i="2"/>
  <c r="AT1860" i="2"/>
  <c r="AS1860" i="2"/>
  <c r="AK1860" i="2"/>
  <c r="AJ1860" i="2"/>
  <c r="AF1860" i="2"/>
  <c r="AD1860" i="2"/>
  <c r="Z1860" i="2"/>
  <c r="W1860" i="2"/>
  <c r="AH1859" i="2"/>
  <c r="AG1859" i="2"/>
  <c r="AF1859" i="2"/>
  <c r="AE1859" i="2"/>
  <c r="Z1859" i="2"/>
  <c r="X1859" i="2"/>
  <c r="W1859" i="2"/>
  <c r="AH1858" i="2"/>
  <c r="AG1858" i="2"/>
  <c r="AF1858" i="2"/>
  <c r="AE1858" i="2"/>
  <c r="Z1858" i="2"/>
  <c r="X1858" i="2"/>
  <c r="W1858" i="2"/>
  <c r="AH1857" i="2"/>
  <c r="AG1857" i="2"/>
  <c r="AF1857" i="2"/>
  <c r="AD1857" i="2"/>
  <c r="Z1857" i="2"/>
  <c r="X1857" i="2"/>
  <c r="W1857" i="2"/>
  <c r="AH1856" i="2"/>
  <c r="AG1856" i="2"/>
  <c r="AF1856" i="2"/>
  <c r="AD1856" i="2"/>
  <c r="Z1856" i="2"/>
  <c r="X1856" i="2"/>
  <c r="W1856" i="2"/>
  <c r="AH1855" i="2"/>
  <c r="AG1855" i="2"/>
  <c r="AF1855" i="2"/>
  <c r="AE1855" i="2"/>
  <c r="Z1855" i="2"/>
  <c r="X1855" i="2"/>
  <c r="W1855" i="2"/>
  <c r="AU1854" i="2"/>
  <c r="AT1854" i="2"/>
  <c r="AS1854" i="2"/>
  <c r="AK1854" i="2"/>
  <c r="AJ1854" i="2"/>
  <c r="AF1854" i="2"/>
  <c r="AD1854" i="2"/>
  <c r="Z1854" i="2"/>
  <c r="W1854" i="2"/>
  <c r="AS1853" i="2"/>
  <c r="AJ1853" i="2"/>
  <c r="AF1853" i="2"/>
  <c r="AD1853" i="2"/>
  <c r="AT1853" i="2" s="1"/>
  <c r="AU1853" i="2" s="1"/>
  <c r="Z1853" i="2"/>
  <c r="W1853" i="2"/>
  <c r="AH1852" i="2"/>
  <c r="AG1852" i="2"/>
  <c r="AF1852" i="2"/>
  <c r="AD1852" i="2"/>
  <c r="Z1852" i="2"/>
  <c r="X1852" i="2"/>
  <c r="W1852" i="2"/>
  <c r="AS1851" i="2"/>
  <c r="AJ1851" i="2"/>
  <c r="AF1851" i="2"/>
  <c r="AD1851" i="2"/>
  <c r="AT1851" i="2" s="1"/>
  <c r="AU1851" i="2" s="1"/>
  <c r="Z1851" i="2"/>
  <c r="W1851" i="2"/>
  <c r="AT1850" i="2"/>
  <c r="AU1850" i="2" s="1"/>
  <c r="AS1850" i="2"/>
  <c r="AK1850" i="2"/>
  <c r="AJ1850" i="2"/>
  <c r="AF1850" i="2"/>
  <c r="AD1850" i="2"/>
  <c r="Z1850" i="2"/>
  <c r="W1850" i="2"/>
  <c r="AU1849" i="2"/>
  <c r="AT1849" i="2"/>
  <c r="AS1849" i="2"/>
  <c r="AK1849" i="2"/>
  <c r="AJ1849" i="2"/>
  <c r="AF1849" i="2"/>
  <c r="AE1849" i="2"/>
  <c r="Z1849" i="2"/>
  <c r="W1849" i="2"/>
  <c r="AS1848" i="2"/>
  <c r="AK1848" i="2"/>
  <c r="AJ1848" i="2"/>
  <c r="AF1848" i="2"/>
  <c r="AD1848" i="2"/>
  <c r="AT1848" i="2" s="1"/>
  <c r="Z1848" i="2"/>
  <c r="W1848" i="2"/>
  <c r="V1848" i="2"/>
  <c r="AH1847" i="2"/>
  <c r="AG1847" i="2"/>
  <c r="AF1847" i="2"/>
  <c r="AE1847" i="2"/>
  <c r="Z1847" i="2"/>
  <c r="X1847" i="2"/>
  <c r="W1847" i="2"/>
  <c r="AS1846" i="2"/>
  <c r="AJ1846" i="2"/>
  <c r="AF1846" i="2"/>
  <c r="AE1846" i="2"/>
  <c r="AT1846" i="2" s="1"/>
  <c r="AU1846" i="2" s="1"/>
  <c r="Z1846" i="2"/>
  <c r="W1846" i="2"/>
  <c r="AH1845" i="2"/>
  <c r="AG1845" i="2"/>
  <c r="AF1845" i="2"/>
  <c r="AE1845" i="2"/>
  <c r="Z1845" i="2"/>
  <c r="X1845" i="2"/>
  <c r="W1845" i="2"/>
  <c r="AS1844" i="2"/>
  <c r="AK1844" i="2"/>
  <c r="AU1844" i="2" s="1"/>
  <c r="AJ1844" i="2"/>
  <c r="AF1844" i="2"/>
  <c r="AD1844" i="2"/>
  <c r="AT1844" i="2" s="1"/>
  <c r="Z1844" i="2"/>
  <c r="W1844" i="2"/>
  <c r="AT1843" i="2"/>
  <c r="AS1843" i="2"/>
  <c r="AK1843" i="2"/>
  <c r="AJ1843" i="2"/>
  <c r="AF1843" i="2"/>
  <c r="AD1843" i="2"/>
  <c r="Z1843" i="2"/>
  <c r="W1843" i="2"/>
  <c r="AU1842" i="2"/>
  <c r="AT1842" i="2"/>
  <c r="AS1842" i="2"/>
  <c r="AK1842" i="2"/>
  <c r="AJ1842" i="2"/>
  <c r="AF1842" i="2"/>
  <c r="AD1842" i="2"/>
  <c r="Z1842" i="2"/>
  <c r="W1842" i="2"/>
  <c r="AT1841" i="2"/>
  <c r="AS1841" i="2"/>
  <c r="AK1841" i="2"/>
  <c r="AU1841" i="2" s="1"/>
  <c r="AJ1841" i="2"/>
  <c r="AF1841" i="2"/>
  <c r="AD1841" i="2"/>
  <c r="Z1841" i="2"/>
  <c r="W1841" i="2"/>
  <c r="V1841" i="2"/>
  <c r="Z1840" i="2"/>
  <c r="W1840" i="2"/>
  <c r="AH1839" i="2"/>
  <c r="AG1839" i="2"/>
  <c r="AF1839" i="2"/>
  <c r="AE1839" i="2"/>
  <c r="Z1839" i="2"/>
  <c r="X1839" i="2"/>
  <c r="W1839" i="2"/>
  <c r="Z1838" i="2"/>
  <c r="W1838" i="2"/>
  <c r="AS1837" i="2"/>
  <c r="AK1837" i="2"/>
  <c r="AU1837" i="2" s="1"/>
  <c r="AJ1837" i="2"/>
  <c r="AF1837" i="2"/>
  <c r="AD1837" i="2"/>
  <c r="AT1837" i="2" s="1"/>
  <c r="Z1837" i="2"/>
  <c r="W1837" i="2"/>
  <c r="AH1836" i="2"/>
  <c r="AG1836" i="2"/>
  <c r="AF1836" i="2"/>
  <c r="AD1836" i="2"/>
  <c r="Z1836" i="2"/>
  <c r="X1836" i="2"/>
  <c r="W1836" i="2"/>
  <c r="AH1835" i="2"/>
  <c r="AG1835" i="2"/>
  <c r="AF1835" i="2"/>
  <c r="AE1835" i="2"/>
  <c r="Z1835" i="2"/>
  <c r="X1835" i="2"/>
  <c r="W1835" i="2"/>
  <c r="AH1834" i="2"/>
  <c r="AG1834" i="2"/>
  <c r="AF1834" i="2"/>
  <c r="AD1834" i="2"/>
  <c r="Z1834" i="2"/>
  <c r="X1834" i="2"/>
  <c r="W1834" i="2"/>
  <c r="AK1833" i="2"/>
  <c r="AJ1833" i="2"/>
  <c r="AF1833" i="2"/>
  <c r="AD1833" i="2"/>
  <c r="Z1833" i="2"/>
  <c r="W1833" i="2"/>
  <c r="AH1832" i="2"/>
  <c r="AG1832" i="2"/>
  <c r="AF1832" i="2"/>
  <c r="AD1832" i="2"/>
  <c r="Z1832" i="2"/>
  <c r="X1832" i="2"/>
  <c r="W1832" i="2"/>
  <c r="AH1831" i="2"/>
  <c r="AG1831" i="2"/>
  <c r="AF1831" i="2"/>
  <c r="AD1831" i="2"/>
  <c r="Z1831" i="2"/>
  <c r="X1831" i="2"/>
  <c r="W1831" i="2"/>
  <c r="AH1830" i="2"/>
  <c r="AG1830" i="2"/>
  <c r="AF1830" i="2"/>
  <c r="AD1830" i="2"/>
  <c r="Z1830" i="2"/>
  <c r="X1830" i="2"/>
  <c r="W1830" i="2"/>
  <c r="AH1829" i="2"/>
  <c r="AG1829" i="2"/>
  <c r="AF1829" i="2"/>
  <c r="AE1829" i="2"/>
  <c r="Z1829" i="2"/>
  <c r="X1829" i="2"/>
  <c r="W1829" i="2"/>
  <c r="AG1828" i="2"/>
  <c r="AF1828" i="2"/>
  <c r="AD1828" i="2"/>
  <c r="Z1828" i="2"/>
  <c r="X1828" i="2"/>
  <c r="W1828" i="2"/>
  <c r="AG1827" i="2"/>
  <c r="AF1827" i="2"/>
  <c r="AD1827" i="2"/>
  <c r="Z1827" i="2"/>
  <c r="X1827" i="2"/>
  <c r="W1827" i="2"/>
  <c r="AS1826" i="2"/>
  <c r="AJ1826" i="2"/>
  <c r="AF1826" i="2"/>
  <c r="AD1826" i="2"/>
  <c r="AT1826" i="2" s="1"/>
  <c r="AU1826" i="2" s="1"/>
  <c r="Z1826" i="2"/>
  <c r="W1826" i="2"/>
  <c r="AH1825" i="2"/>
  <c r="AG1825" i="2"/>
  <c r="AF1825" i="2"/>
  <c r="AD1825" i="2"/>
  <c r="Z1825" i="2"/>
  <c r="X1825" i="2"/>
  <c r="W1825" i="2"/>
  <c r="AH1824" i="2"/>
  <c r="AG1824" i="2"/>
  <c r="AF1824" i="2"/>
  <c r="AE1824" i="2"/>
  <c r="Z1824" i="2"/>
  <c r="X1824" i="2"/>
  <c r="W1824" i="2"/>
  <c r="AH1823" i="2"/>
  <c r="AG1823" i="2"/>
  <c r="AF1823" i="2"/>
  <c r="AD1823" i="2"/>
  <c r="Z1823" i="2"/>
  <c r="X1823" i="2"/>
  <c r="W1823" i="2"/>
  <c r="AH1822" i="2"/>
  <c r="AG1822" i="2"/>
  <c r="AF1822" i="2"/>
  <c r="AD1822" i="2"/>
  <c r="Z1822" i="2"/>
  <c r="X1822" i="2"/>
  <c r="W1822" i="2"/>
  <c r="AG1821" i="2"/>
  <c r="AF1821" i="2"/>
  <c r="AE1821" i="2"/>
  <c r="Z1821" i="2"/>
  <c r="X1821" i="2"/>
  <c r="W1821" i="2"/>
  <c r="AH1820" i="2"/>
  <c r="AG1820" i="2"/>
  <c r="AF1820" i="2"/>
  <c r="AE1820" i="2"/>
  <c r="Z1820" i="2"/>
  <c r="X1820" i="2"/>
  <c r="W1820" i="2"/>
  <c r="AH1819" i="2"/>
  <c r="AG1819" i="2"/>
  <c r="AF1819" i="2"/>
  <c r="AE1819" i="2"/>
  <c r="Z1819" i="2"/>
  <c r="X1819" i="2"/>
  <c r="W1819" i="2"/>
  <c r="AS1818" i="2"/>
  <c r="AJ1818" i="2"/>
  <c r="AF1818" i="2"/>
  <c r="AD1818" i="2"/>
  <c r="Z1818" i="2"/>
  <c r="W1818" i="2"/>
  <c r="AS1817" i="2"/>
  <c r="AJ1817" i="2"/>
  <c r="AF1817" i="2"/>
  <c r="AD1817" i="2"/>
  <c r="AT1817" i="2" s="1"/>
  <c r="AU1817" i="2" s="1"/>
  <c r="Z1817" i="2"/>
  <c r="W1817" i="2"/>
  <c r="AH1816" i="2"/>
  <c r="AG1816" i="2"/>
  <c r="AF1816" i="2"/>
  <c r="AE1816" i="2"/>
  <c r="Z1816" i="2"/>
  <c r="X1816" i="2"/>
  <c r="W1816" i="2"/>
  <c r="AH1815" i="2"/>
  <c r="AG1815" i="2"/>
  <c r="AF1815" i="2"/>
  <c r="AD1815" i="2"/>
  <c r="Z1815" i="2"/>
  <c r="X1815" i="2"/>
  <c r="W1815" i="2"/>
  <c r="AJ1814" i="2"/>
  <c r="AF1814" i="2"/>
  <c r="AD1814" i="2"/>
  <c r="Z1814" i="2"/>
  <c r="W1814" i="2"/>
  <c r="AJ1813" i="2"/>
  <c r="AF1813" i="2"/>
  <c r="AE1813" i="2"/>
  <c r="Z1813" i="2"/>
  <c r="W1813" i="2"/>
  <c r="AS1812" i="2"/>
  <c r="AK1812" i="2"/>
  <c r="AJ1812" i="2"/>
  <c r="AF1812" i="2"/>
  <c r="AE1812" i="2"/>
  <c r="Z1812" i="2"/>
  <c r="W1812" i="2"/>
  <c r="AS1811" i="2"/>
  <c r="AT1811" i="2" s="1"/>
  <c r="AK1811" i="2"/>
  <c r="AJ1811" i="2"/>
  <c r="AF1811" i="2"/>
  <c r="AE1811" i="2"/>
  <c r="Z1811" i="2"/>
  <c r="W1811" i="2"/>
  <c r="AT1810" i="2"/>
  <c r="AU1810" i="2" s="1"/>
  <c r="AS1810" i="2"/>
  <c r="AK1810" i="2"/>
  <c r="AJ1810" i="2"/>
  <c r="AF1810" i="2"/>
  <c r="AD1810" i="2"/>
  <c r="Z1810" i="2"/>
  <c r="W1810" i="2"/>
  <c r="AU1809" i="2"/>
  <c r="AT1809" i="2"/>
  <c r="AS1809" i="2"/>
  <c r="AK1809" i="2"/>
  <c r="AJ1809" i="2"/>
  <c r="AF1809" i="2"/>
  <c r="AE1809" i="2"/>
  <c r="Z1809" i="2"/>
  <c r="W1809" i="2"/>
  <c r="AS1808" i="2"/>
  <c r="AK1808" i="2"/>
  <c r="AJ1808" i="2"/>
  <c r="AF1808" i="2"/>
  <c r="AE1808" i="2"/>
  <c r="Z1808" i="2"/>
  <c r="W1808" i="2"/>
  <c r="AS1807" i="2"/>
  <c r="AT1807" i="2" s="1"/>
  <c r="AK1807" i="2"/>
  <c r="AJ1807" i="2"/>
  <c r="AF1807" i="2"/>
  <c r="AE1807" i="2"/>
  <c r="Z1807" i="2"/>
  <c r="W1807" i="2"/>
  <c r="AT1806" i="2"/>
  <c r="AU1806" i="2" s="1"/>
  <c r="AS1806" i="2"/>
  <c r="AK1806" i="2"/>
  <c r="AJ1806" i="2"/>
  <c r="AF1806" i="2"/>
  <c r="AE1806" i="2"/>
  <c r="Z1806" i="2"/>
  <c r="W1806" i="2"/>
  <c r="AU1805" i="2"/>
  <c r="AT1805" i="2"/>
  <c r="AS1805" i="2"/>
  <c r="AK1805" i="2"/>
  <c r="AJ1805" i="2"/>
  <c r="AF1805" i="2"/>
  <c r="AD1805" i="2"/>
  <c r="Z1805" i="2"/>
  <c r="W1805" i="2"/>
  <c r="AS1804" i="2"/>
  <c r="AK1804" i="2"/>
  <c r="AJ1804" i="2"/>
  <c r="AF1804" i="2"/>
  <c r="AD1804" i="2"/>
  <c r="AT1804" i="2" s="1"/>
  <c r="Z1804" i="2"/>
  <c r="W1804" i="2"/>
  <c r="V1804" i="2"/>
  <c r="AU1803" i="2"/>
  <c r="AT1803" i="2"/>
  <c r="AS1803" i="2"/>
  <c r="AK1803" i="2"/>
  <c r="AJ1803" i="2"/>
  <c r="AF1803" i="2"/>
  <c r="AD1803" i="2"/>
  <c r="Z1803" i="2"/>
  <c r="W1803" i="2"/>
  <c r="AT1802" i="2"/>
  <c r="AS1802" i="2"/>
  <c r="AK1802" i="2"/>
  <c r="AU1802" i="2" s="1"/>
  <c r="AJ1802" i="2"/>
  <c r="AF1802" i="2"/>
  <c r="AE1802" i="2"/>
  <c r="Z1802" i="2"/>
  <c r="W1802" i="2"/>
  <c r="AS1801" i="2"/>
  <c r="AK1801" i="2"/>
  <c r="AJ1801" i="2"/>
  <c r="AF1801" i="2"/>
  <c r="AE1801" i="2"/>
  <c r="Z1801" i="2"/>
  <c r="W1801" i="2"/>
  <c r="AK1800" i="2"/>
  <c r="AJ1800" i="2"/>
  <c r="AF1800" i="2"/>
  <c r="AE1800" i="2"/>
  <c r="Z1800" i="2"/>
  <c r="W1800" i="2"/>
  <c r="AU1799" i="2"/>
  <c r="AT1799" i="2"/>
  <c r="AS1799" i="2"/>
  <c r="AK1799" i="2"/>
  <c r="AJ1799" i="2"/>
  <c r="AF1799" i="2"/>
  <c r="AD1799" i="2"/>
  <c r="Z1799" i="2"/>
  <c r="W1799" i="2"/>
  <c r="AS1798" i="2"/>
  <c r="AK1798" i="2"/>
  <c r="AJ1798" i="2"/>
  <c r="AF1798" i="2"/>
  <c r="AE1798" i="2"/>
  <c r="Z1798" i="2"/>
  <c r="W1798" i="2"/>
  <c r="AT1797" i="2"/>
  <c r="AS1797" i="2"/>
  <c r="AK1797" i="2"/>
  <c r="AJ1797" i="2"/>
  <c r="AF1797" i="2"/>
  <c r="AD1797" i="2"/>
  <c r="Z1797" i="2"/>
  <c r="W1797" i="2"/>
  <c r="AH1796" i="2"/>
  <c r="AG1796" i="2"/>
  <c r="AF1796" i="2"/>
  <c r="AE1796" i="2"/>
  <c r="Z1796" i="2"/>
  <c r="X1796" i="2"/>
  <c r="W1796" i="2"/>
  <c r="AS1795" i="2"/>
  <c r="AT1795" i="2" s="1"/>
  <c r="AK1795" i="2"/>
  <c r="AJ1795" i="2"/>
  <c r="AF1795" i="2"/>
  <c r="AE1795" i="2"/>
  <c r="Z1795" i="2"/>
  <c r="W1795" i="2"/>
  <c r="AH1794" i="2"/>
  <c r="AG1794" i="2"/>
  <c r="AF1794" i="2"/>
  <c r="AE1794" i="2"/>
  <c r="Z1794" i="2"/>
  <c r="X1794" i="2"/>
  <c r="W1794" i="2"/>
  <c r="AS1793" i="2"/>
  <c r="AK1793" i="2"/>
  <c r="AJ1793" i="2"/>
  <c r="AF1793" i="2"/>
  <c r="AD1793" i="2"/>
  <c r="AT1793" i="2" s="1"/>
  <c r="Z1793" i="2"/>
  <c r="W1793" i="2"/>
  <c r="AT1792" i="2"/>
  <c r="AU1792" i="2" s="1"/>
  <c r="AS1792" i="2"/>
  <c r="AK1792" i="2"/>
  <c r="AJ1792" i="2"/>
  <c r="AF1792" i="2"/>
  <c r="AD1792" i="2"/>
  <c r="Z1792" i="2"/>
  <c r="W1792" i="2"/>
  <c r="AU1791" i="2"/>
  <c r="AT1791" i="2"/>
  <c r="AS1791" i="2"/>
  <c r="AK1791" i="2"/>
  <c r="AJ1791" i="2"/>
  <c r="AF1791" i="2"/>
  <c r="AD1791" i="2"/>
  <c r="Z1791" i="2"/>
  <c r="W1791" i="2"/>
  <c r="AS1790" i="2"/>
  <c r="AK1790" i="2"/>
  <c r="AJ1790" i="2"/>
  <c r="AF1790" i="2"/>
  <c r="AD1790" i="2"/>
  <c r="AT1790" i="2" s="1"/>
  <c r="Z1790" i="2"/>
  <c r="W1790" i="2"/>
  <c r="AS1789" i="2"/>
  <c r="AT1789" i="2" s="1"/>
  <c r="AK1789" i="2"/>
  <c r="AJ1789" i="2"/>
  <c r="AF1789" i="2"/>
  <c r="AE1789" i="2"/>
  <c r="Z1789" i="2"/>
  <c r="W1789" i="2"/>
  <c r="AT1788" i="2"/>
  <c r="AU1788" i="2" s="1"/>
  <c r="AS1788" i="2"/>
  <c r="AK1788" i="2"/>
  <c r="AJ1788" i="2"/>
  <c r="AF1788" i="2"/>
  <c r="AD1788" i="2"/>
  <c r="Z1788" i="2"/>
  <c r="W1788" i="2"/>
  <c r="AU1787" i="2"/>
  <c r="AT1787" i="2"/>
  <c r="AS1787" i="2"/>
  <c r="AK1787" i="2"/>
  <c r="AJ1787" i="2"/>
  <c r="AF1787" i="2"/>
  <c r="AD1787" i="2"/>
  <c r="Z1787" i="2"/>
  <c r="W1787" i="2"/>
  <c r="AS1786" i="2"/>
  <c r="AK1786" i="2"/>
  <c r="AJ1786" i="2"/>
  <c r="AF1786" i="2"/>
  <c r="AD1786" i="2"/>
  <c r="AT1786" i="2" s="1"/>
  <c r="Z1786" i="2"/>
  <c r="W1786" i="2"/>
  <c r="AT1785" i="2"/>
  <c r="AS1785" i="2"/>
  <c r="AK1785" i="2"/>
  <c r="AJ1785" i="2"/>
  <c r="AF1785" i="2"/>
  <c r="AE1785" i="2"/>
  <c r="Z1785" i="2"/>
  <c r="W1785" i="2"/>
  <c r="AU1784" i="2"/>
  <c r="AT1784" i="2"/>
  <c r="AS1784" i="2"/>
  <c r="AK1784" i="2"/>
  <c r="AJ1784" i="2"/>
  <c r="AF1784" i="2"/>
  <c r="AE1784" i="2"/>
  <c r="Z1784" i="2"/>
  <c r="W1784" i="2"/>
  <c r="AK1783" i="2"/>
  <c r="AJ1783" i="2"/>
  <c r="AF1783" i="2"/>
  <c r="AE1783" i="2"/>
  <c r="Z1783" i="2"/>
  <c r="W1783" i="2"/>
  <c r="AS1782" i="2"/>
  <c r="AT1782" i="2" s="1"/>
  <c r="AK1782" i="2"/>
  <c r="AJ1782" i="2"/>
  <c r="AF1782" i="2"/>
  <c r="AE1782" i="2"/>
  <c r="Z1782" i="2"/>
  <c r="W1782" i="2"/>
  <c r="AK1781" i="2"/>
  <c r="AJ1781" i="2"/>
  <c r="AF1781" i="2"/>
  <c r="AD1781" i="2"/>
  <c r="Z1781" i="2"/>
  <c r="W1781" i="2"/>
  <c r="AS1780" i="2"/>
  <c r="AK1780" i="2"/>
  <c r="AJ1780" i="2"/>
  <c r="AF1780" i="2"/>
  <c r="AD1780" i="2"/>
  <c r="AT1780" i="2" s="1"/>
  <c r="Z1780" i="2"/>
  <c r="W1780" i="2"/>
  <c r="AK1779" i="2"/>
  <c r="AJ1779" i="2"/>
  <c r="AF1779" i="2"/>
  <c r="AD1779" i="2"/>
  <c r="Z1779" i="2"/>
  <c r="W1779" i="2"/>
  <c r="AT1778" i="2"/>
  <c r="AS1778" i="2"/>
  <c r="AK1778" i="2"/>
  <c r="AU1778" i="2" s="1"/>
  <c r="AJ1778" i="2"/>
  <c r="AF1778" i="2"/>
  <c r="AE1778" i="2"/>
  <c r="Z1778" i="2"/>
  <c r="W1778" i="2"/>
  <c r="AS1777" i="2"/>
  <c r="AK1777" i="2"/>
  <c r="AJ1777" i="2"/>
  <c r="AF1777" i="2"/>
  <c r="AE1777" i="2"/>
  <c r="Z1777" i="2"/>
  <c r="W1777" i="2"/>
  <c r="AS1776" i="2"/>
  <c r="AT1776" i="2" s="1"/>
  <c r="AK1776" i="2"/>
  <c r="AJ1776" i="2"/>
  <c r="AF1776" i="2"/>
  <c r="AE1776" i="2"/>
  <c r="Z1776" i="2"/>
  <c r="W1776" i="2"/>
  <c r="AT1775" i="2"/>
  <c r="AU1775" i="2" s="1"/>
  <c r="AS1775" i="2"/>
  <c r="AK1775" i="2"/>
  <c r="AJ1775" i="2"/>
  <c r="AF1775" i="2"/>
  <c r="AE1775" i="2"/>
  <c r="Z1775" i="2"/>
  <c r="W1775" i="2"/>
  <c r="AU1774" i="2"/>
  <c r="AT1774" i="2"/>
  <c r="AS1774" i="2"/>
  <c r="AK1774" i="2"/>
  <c r="AJ1774" i="2"/>
  <c r="AF1774" i="2"/>
  <c r="AE1774" i="2"/>
  <c r="Z1774" i="2"/>
  <c r="W1774" i="2"/>
  <c r="AS1773" i="2"/>
  <c r="AK1773" i="2"/>
  <c r="AJ1773" i="2"/>
  <c r="AF1773" i="2"/>
  <c r="AE1773" i="2"/>
  <c r="Z1773" i="2"/>
  <c r="W1773" i="2"/>
  <c r="AS1772" i="2"/>
  <c r="AK1772" i="2"/>
  <c r="AJ1772" i="2"/>
  <c r="AF1772" i="2"/>
  <c r="AD1772" i="2"/>
  <c r="AT1772" i="2" s="1"/>
  <c r="Z1772" i="2"/>
  <c r="W1772" i="2"/>
  <c r="AT1771" i="2"/>
  <c r="AU1771" i="2" s="1"/>
  <c r="AS1771" i="2"/>
  <c r="AK1771" i="2"/>
  <c r="AJ1771" i="2"/>
  <c r="AF1771" i="2"/>
  <c r="AE1771" i="2"/>
  <c r="Z1771" i="2"/>
  <c r="W1771" i="2"/>
  <c r="AH1770" i="2"/>
  <c r="AG1770" i="2"/>
  <c r="AF1770" i="2"/>
  <c r="AE1770" i="2"/>
  <c r="Z1770" i="2"/>
  <c r="X1770" i="2"/>
  <c r="W1770" i="2"/>
  <c r="AT1769" i="2"/>
  <c r="AU1769" i="2" s="1"/>
  <c r="AS1769" i="2"/>
  <c r="AK1769" i="2"/>
  <c r="AJ1769" i="2"/>
  <c r="AF1769" i="2"/>
  <c r="AD1769" i="2"/>
  <c r="Z1769" i="2"/>
  <c r="V1769" i="2"/>
  <c r="W1769" i="2" s="1"/>
  <c r="AS1768" i="2"/>
  <c r="AK1768" i="2"/>
  <c r="AJ1768" i="2"/>
  <c r="AF1768" i="2"/>
  <c r="AD1768" i="2"/>
  <c r="AT1768" i="2" s="1"/>
  <c r="Z1768" i="2"/>
  <c r="W1768" i="2"/>
  <c r="V1768" i="2"/>
  <c r="AU1767" i="2"/>
  <c r="AT1767" i="2"/>
  <c r="AS1767" i="2"/>
  <c r="AK1767" i="2"/>
  <c r="AJ1767" i="2"/>
  <c r="AF1767" i="2"/>
  <c r="AD1767" i="2"/>
  <c r="Z1767" i="2"/>
  <c r="W1767" i="2"/>
  <c r="AT1766" i="2"/>
  <c r="AS1766" i="2"/>
  <c r="AK1766" i="2"/>
  <c r="AU1766" i="2" s="1"/>
  <c r="AJ1766" i="2"/>
  <c r="AF1766" i="2"/>
  <c r="AE1766" i="2"/>
  <c r="Z1766" i="2"/>
  <c r="W1766" i="2"/>
  <c r="AK1765" i="2"/>
  <c r="AJ1765" i="2"/>
  <c r="AF1765" i="2"/>
  <c r="AE1765" i="2"/>
  <c r="Z1765" i="2"/>
  <c r="W1765" i="2"/>
  <c r="AK1764" i="2"/>
  <c r="AJ1764" i="2"/>
  <c r="AF1764" i="2"/>
  <c r="AD1764" i="2"/>
  <c r="Z1764" i="2"/>
  <c r="W1764" i="2"/>
  <c r="AS1763" i="2"/>
  <c r="AK1763" i="2"/>
  <c r="AU1763" i="2" s="1"/>
  <c r="AJ1763" i="2"/>
  <c r="AF1763" i="2"/>
  <c r="AD1763" i="2"/>
  <c r="AT1763" i="2" s="1"/>
  <c r="Z1763" i="2"/>
  <c r="W1763" i="2"/>
  <c r="AS1762" i="2"/>
  <c r="AT1762" i="2" s="1"/>
  <c r="AK1762" i="2"/>
  <c r="AJ1762" i="2"/>
  <c r="AF1762" i="2"/>
  <c r="AE1762" i="2"/>
  <c r="Z1762" i="2"/>
  <c r="W1762" i="2"/>
  <c r="AH1761" i="2"/>
  <c r="AG1761" i="2"/>
  <c r="AF1761" i="2"/>
  <c r="AD1761" i="2"/>
  <c r="Z1761" i="2"/>
  <c r="X1761" i="2"/>
  <c r="W1761" i="2"/>
  <c r="AT1760" i="2"/>
  <c r="AS1760" i="2"/>
  <c r="AK1760" i="2"/>
  <c r="AJ1760" i="2"/>
  <c r="AF1760" i="2"/>
  <c r="AD1760" i="2"/>
  <c r="Z1760" i="2"/>
  <c r="W1760" i="2"/>
  <c r="AU1759" i="2"/>
  <c r="AT1759" i="2"/>
  <c r="AS1759" i="2"/>
  <c r="AK1759" i="2"/>
  <c r="AJ1759" i="2"/>
  <c r="AF1759" i="2"/>
  <c r="AE1759" i="2"/>
  <c r="Z1759" i="2"/>
  <c r="W1759" i="2"/>
  <c r="AT1758" i="2"/>
  <c r="AS1758" i="2"/>
  <c r="AK1758" i="2"/>
  <c r="AU1758" i="2" s="1"/>
  <c r="AJ1758" i="2"/>
  <c r="AF1758" i="2"/>
  <c r="AE1758" i="2"/>
  <c r="Z1758" i="2"/>
  <c r="W1758" i="2"/>
  <c r="AS1757" i="2"/>
  <c r="AK1757" i="2"/>
  <c r="AJ1757" i="2"/>
  <c r="AF1757" i="2"/>
  <c r="AE1757" i="2"/>
  <c r="Z1757" i="2"/>
  <c r="W1757" i="2"/>
  <c r="AS1756" i="2"/>
  <c r="AT1756" i="2" s="1"/>
  <c r="AK1756" i="2"/>
  <c r="AJ1756" i="2"/>
  <c r="AF1756" i="2"/>
  <c r="AE1756" i="2"/>
  <c r="Z1756" i="2"/>
  <c r="W1756" i="2"/>
  <c r="AT1755" i="2"/>
  <c r="AU1755" i="2" s="1"/>
  <c r="AS1755" i="2"/>
  <c r="AK1755" i="2"/>
  <c r="AJ1755" i="2"/>
  <c r="AF1755" i="2"/>
  <c r="AE1755" i="2"/>
  <c r="Z1755" i="2"/>
  <c r="W1755" i="2"/>
  <c r="AU1754" i="2"/>
  <c r="AT1754" i="2"/>
  <c r="AS1754" i="2"/>
  <c r="AK1754" i="2"/>
  <c r="AJ1754" i="2"/>
  <c r="AF1754" i="2"/>
  <c r="AD1754" i="2"/>
  <c r="Z1754" i="2"/>
  <c r="W1754" i="2"/>
  <c r="AS1753" i="2"/>
  <c r="AK1753" i="2"/>
  <c r="AJ1753" i="2"/>
  <c r="AF1753" i="2"/>
  <c r="AE1753" i="2"/>
  <c r="Z1753" i="2"/>
  <c r="W1753" i="2"/>
  <c r="AH1752" i="2"/>
  <c r="AG1752" i="2"/>
  <c r="AF1752" i="2"/>
  <c r="AE1752" i="2"/>
  <c r="Z1752" i="2"/>
  <c r="X1752" i="2"/>
  <c r="W1752" i="2"/>
  <c r="AS1751" i="2"/>
  <c r="AK1751" i="2"/>
  <c r="AJ1751" i="2"/>
  <c r="AF1751" i="2"/>
  <c r="AE1751" i="2"/>
  <c r="Z1751" i="2"/>
  <c r="W1751" i="2"/>
  <c r="AT1750" i="2"/>
  <c r="AS1750" i="2"/>
  <c r="AK1750" i="2"/>
  <c r="AJ1750" i="2"/>
  <c r="AF1750" i="2"/>
  <c r="AE1750" i="2"/>
  <c r="Z1750" i="2"/>
  <c r="W1750" i="2"/>
  <c r="AG1749" i="2"/>
  <c r="AF1749" i="2"/>
  <c r="AE1749" i="2"/>
  <c r="Z1749" i="2"/>
  <c r="X1749" i="2"/>
  <c r="W1749" i="2"/>
  <c r="AS1748" i="2"/>
  <c r="AK1748" i="2"/>
  <c r="AJ1748" i="2"/>
  <c r="AF1748" i="2"/>
  <c r="AE1748" i="2"/>
  <c r="Z1748" i="2"/>
  <c r="W1748" i="2"/>
  <c r="AS1747" i="2"/>
  <c r="AK1747" i="2"/>
  <c r="AJ1747" i="2"/>
  <c r="AF1747" i="2"/>
  <c r="AD1747" i="2"/>
  <c r="AT1747" i="2" s="1"/>
  <c r="Z1747" i="2"/>
  <c r="W1747" i="2"/>
  <c r="Z1746" i="2"/>
  <c r="AU1745" i="2"/>
  <c r="AT1745" i="2"/>
  <c r="AS1745" i="2"/>
  <c r="AK1745" i="2"/>
  <c r="AJ1745" i="2"/>
  <c r="AF1745" i="2"/>
  <c r="AD1745" i="2"/>
  <c r="Z1745" i="2"/>
  <c r="W1745" i="2"/>
  <c r="AS1744" i="2"/>
  <c r="AK1744" i="2"/>
  <c r="AJ1744" i="2"/>
  <c r="AF1744" i="2"/>
  <c r="AE1744" i="2"/>
  <c r="Z1744" i="2"/>
  <c r="W1744" i="2"/>
  <c r="AS1743" i="2"/>
  <c r="AT1743" i="2" s="1"/>
  <c r="AK1743" i="2"/>
  <c r="AJ1743" i="2"/>
  <c r="AF1743" i="2"/>
  <c r="AE1743" i="2"/>
  <c r="Z1743" i="2"/>
  <c r="W1743" i="2"/>
  <c r="AT1742" i="2"/>
  <c r="AU1742" i="2" s="1"/>
  <c r="AS1742" i="2"/>
  <c r="AK1742" i="2"/>
  <c r="AJ1742" i="2"/>
  <c r="AF1742" i="2"/>
  <c r="AE1742" i="2"/>
  <c r="Z1742" i="2"/>
  <c r="W1742" i="2"/>
  <c r="AU1741" i="2"/>
  <c r="AT1741" i="2"/>
  <c r="AS1741" i="2"/>
  <c r="AK1741" i="2"/>
  <c r="AJ1741" i="2"/>
  <c r="AF1741" i="2"/>
  <c r="AE1741" i="2"/>
  <c r="Z1741" i="2"/>
  <c r="W1741" i="2"/>
  <c r="AG1740" i="2"/>
  <c r="AF1740" i="2"/>
  <c r="AE1740" i="2"/>
  <c r="Z1740" i="2"/>
  <c r="X1740" i="2"/>
  <c r="W1740" i="2"/>
  <c r="AK1739" i="2"/>
  <c r="AJ1739" i="2"/>
  <c r="AF1739" i="2"/>
  <c r="AE1739" i="2"/>
  <c r="Z1739" i="2"/>
  <c r="W1739" i="2"/>
  <c r="AH1738" i="2"/>
  <c r="AG1738" i="2"/>
  <c r="AF1738" i="2"/>
  <c r="AD1738" i="2"/>
  <c r="Z1738" i="2"/>
  <c r="X1738" i="2"/>
  <c r="W1738" i="2"/>
  <c r="AH1737" i="2"/>
  <c r="AG1737" i="2"/>
  <c r="AF1737" i="2"/>
  <c r="AE1737" i="2"/>
  <c r="Z1737" i="2"/>
  <c r="X1737" i="2"/>
  <c r="W1737" i="2"/>
  <c r="AT1736" i="2"/>
  <c r="AU1736" i="2" s="1"/>
  <c r="AS1736" i="2"/>
  <c r="AK1736" i="2"/>
  <c r="AJ1736" i="2"/>
  <c r="AF1736" i="2"/>
  <c r="AE1736" i="2"/>
  <c r="Z1736" i="2"/>
  <c r="W1736" i="2"/>
  <c r="AU1735" i="2"/>
  <c r="AT1735" i="2"/>
  <c r="AS1735" i="2"/>
  <c r="AK1735" i="2"/>
  <c r="AJ1735" i="2"/>
  <c r="AF1735" i="2"/>
  <c r="AE1735" i="2"/>
  <c r="Z1735" i="2"/>
  <c r="W1735" i="2"/>
  <c r="AS1734" i="2"/>
  <c r="AK1734" i="2"/>
  <c r="AJ1734" i="2"/>
  <c r="AF1734" i="2"/>
  <c r="AE1734" i="2"/>
  <c r="Z1734" i="2"/>
  <c r="W1734" i="2"/>
  <c r="AT1733" i="2"/>
  <c r="AS1733" i="2"/>
  <c r="AK1733" i="2"/>
  <c r="AJ1733" i="2"/>
  <c r="AF1733" i="2"/>
  <c r="AE1733" i="2"/>
  <c r="Z1733" i="2"/>
  <c r="W1733" i="2"/>
  <c r="AU1732" i="2"/>
  <c r="AT1732" i="2"/>
  <c r="AS1732" i="2"/>
  <c r="AK1732" i="2"/>
  <c r="AJ1732" i="2"/>
  <c r="AF1732" i="2"/>
  <c r="AE1732" i="2"/>
  <c r="Z1732" i="2"/>
  <c r="W1732" i="2"/>
  <c r="AT1731" i="2"/>
  <c r="AS1731" i="2"/>
  <c r="AK1731" i="2"/>
  <c r="AU1731" i="2" s="1"/>
  <c r="AJ1731" i="2"/>
  <c r="AF1731" i="2"/>
  <c r="AD1731" i="2"/>
  <c r="Z1731" i="2"/>
  <c r="W1731" i="2"/>
  <c r="AS1730" i="2"/>
  <c r="AK1730" i="2"/>
  <c r="AJ1730" i="2"/>
  <c r="AF1730" i="2"/>
  <c r="AE1730" i="2"/>
  <c r="Z1730" i="2"/>
  <c r="W1730" i="2"/>
  <c r="AT1729" i="2"/>
  <c r="AS1729" i="2"/>
  <c r="AK1729" i="2"/>
  <c r="AJ1729" i="2"/>
  <c r="AF1729" i="2"/>
  <c r="AE1729" i="2"/>
  <c r="Z1729" i="2"/>
  <c r="W1729" i="2"/>
  <c r="AU1728" i="2"/>
  <c r="AT1728" i="2"/>
  <c r="AS1728" i="2"/>
  <c r="AK1728" i="2"/>
  <c r="AJ1728" i="2"/>
  <c r="AF1728" i="2"/>
  <c r="AE1728" i="2"/>
  <c r="Z1728" i="2"/>
  <c r="W1728" i="2"/>
  <c r="AT1727" i="2"/>
  <c r="AS1727" i="2"/>
  <c r="AK1727" i="2"/>
  <c r="AU1727" i="2" s="1"/>
  <c r="AJ1727" i="2"/>
  <c r="AF1727" i="2"/>
  <c r="AE1727" i="2"/>
  <c r="Z1727" i="2"/>
  <c r="W1727" i="2"/>
  <c r="AS1726" i="2"/>
  <c r="AK1726" i="2"/>
  <c r="AU1726" i="2" s="1"/>
  <c r="AJ1726" i="2"/>
  <c r="AF1726" i="2"/>
  <c r="AD1726" i="2"/>
  <c r="AT1726" i="2" s="1"/>
  <c r="Z1726" i="2"/>
  <c r="W1726" i="2"/>
  <c r="AS1725" i="2"/>
  <c r="AT1725" i="2" s="1"/>
  <c r="AK1725" i="2"/>
  <c r="AJ1725" i="2"/>
  <c r="AF1725" i="2"/>
  <c r="AE1725" i="2"/>
  <c r="Z1725" i="2"/>
  <c r="W1725" i="2"/>
  <c r="AT1724" i="2"/>
  <c r="AU1724" i="2" s="1"/>
  <c r="AS1724" i="2"/>
  <c r="AK1724" i="2"/>
  <c r="AJ1724" i="2"/>
  <c r="AF1724" i="2"/>
  <c r="AE1724" i="2"/>
  <c r="Z1724" i="2"/>
  <c r="W1724" i="2"/>
  <c r="AK1723" i="2"/>
  <c r="AJ1723" i="2"/>
  <c r="AF1723" i="2"/>
  <c r="AE1723" i="2"/>
  <c r="Z1723" i="2"/>
  <c r="W1723" i="2"/>
  <c r="AH1722" i="2"/>
  <c r="AG1722" i="2"/>
  <c r="AF1722" i="2"/>
  <c r="AE1722" i="2"/>
  <c r="Z1722" i="2"/>
  <c r="X1722" i="2"/>
  <c r="W1722" i="2"/>
  <c r="AH1721" i="2"/>
  <c r="AG1721" i="2"/>
  <c r="AF1721" i="2"/>
  <c r="AE1721" i="2"/>
  <c r="Z1721" i="2"/>
  <c r="X1721" i="2"/>
  <c r="W1721" i="2"/>
  <c r="AU1720" i="2"/>
  <c r="AT1720" i="2"/>
  <c r="AS1720" i="2"/>
  <c r="AK1720" i="2"/>
  <c r="AJ1720" i="2"/>
  <c r="AF1720" i="2"/>
  <c r="AD1720" i="2"/>
  <c r="Z1720" i="2"/>
  <c r="W1720" i="2"/>
  <c r="AS1719" i="2"/>
  <c r="AK1719" i="2"/>
  <c r="AJ1719" i="2"/>
  <c r="AF1719" i="2"/>
  <c r="AE1719" i="2"/>
  <c r="Z1719" i="2"/>
  <c r="W1719" i="2"/>
  <c r="AS1718" i="2"/>
  <c r="AT1718" i="2" s="1"/>
  <c r="AK1718" i="2"/>
  <c r="AJ1718" i="2"/>
  <c r="AF1718" i="2"/>
  <c r="AE1718" i="2"/>
  <c r="Z1718" i="2"/>
  <c r="W1718" i="2"/>
  <c r="AT1717" i="2"/>
  <c r="AU1717" i="2" s="1"/>
  <c r="AS1717" i="2"/>
  <c r="AK1717" i="2"/>
  <c r="AJ1717" i="2"/>
  <c r="AF1717" i="2"/>
  <c r="AD1717" i="2"/>
  <c r="Z1717" i="2"/>
  <c r="W1717" i="2"/>
  <c r="AH1716" i="2"/>
  <c r="AG1716" i="2"/>
  <c r="AF1716" i="2"/>
  <c r="AE1716" i="2"/>
  <c r="Z1716" i="2"/>
  <c r="X1716" i="2"/>
  <c r="W1716" i="2"/>
  <c r="AT1715" i="2"/>
  <c r="AU1715" i="2" s="1"/>
  <c r="AS1715" i="2"/>
  <c r="AK1715" i="2"/>
  <c r="AJ1715" i="2"/>
  <c r="AF1715" i="2"/>
  <c r="AE1715" i="2"/>
  <c r="Z1715" i="2"/>
  <c r="W1715" i="2"/>
  <c r="AU1714" i="2"/>
  <c r="AT1714" i="2"/>
  <c r="AS1714" i="2"/>
  <c r="AK1714" i="2"/>
  <c r="AJ1714" i="2"/>
  <c r="AF1714" i="2"/>
  <c r="AE1714" i="2"/>
  <c r="Z1714" i="2"/>
  <c r="W1714" i="2"/>
  <c r="AK1713" i="2"/>
  <c r="AJ1713" i="2"/>
  <c r="AF1713" i="2"/>
  <c r="AD1713" i="2"/>
  <c r="Z1713" i="2"/>
  <c r="W1713" i="2"/>
  <c r="AH1712" i="2"/>
  <c r="AG1712" i="2"/>
  <c r="AF1712" i="2"/>
  <c r="AE1712" i="2"/>
  <c r="Z1712" i="2"/>
  <c r="X1712" i="2"/>
  <c r="W1712" i="2"/>
  <c r="AS1711" i="2"/>
  <c r="AK1711" i="2"/>
  <c r="AJ1711" i="2"/>
  <c r="AF1711" i="2"/>
  <c r="AD1711" i="2"/>
  <c r="AT1711" i="2" s="1"/>
  <c r="Z1711" i="2"/>
  <c r="W1711" i="2"/>
  <c r="AK1710" i="2"/>
  <c r="AJ1710" i="2"/>
  <c r="AF1710" i="2"/>
  <c r="AE1710" i="2"/>
  <c r="Z1710" i="2"/>
  <c r="W1710" i="2"/>
  <c r="AH1709" i="2"/>
  <c r="AG1709" i="2"/>
  <c r="AF1709" i="2"/>
  <c r="AE1709" i="2"/>
  <c r="Z1709" i="2"/>
  <c r="X1709" i="2"/>
  <c r="W1709" i="2"/>
  <c r="AU1708" i="2"/>
  <c r="AT1708" i="2"/>
  <c r="AS1708" i="2"/>
  <c r="AK1708" i="2"/>
  <c r="AJ1708" i="2"/>
  <c r="AF1708" i="2"/>
  <c r="AD1708" i="2"/>
  <c r="Z1708" i="2"/>
  <c r="W1708" i="2"/>
  <c r="AS1707" i="2"/>
  <c r="AK1707" i="2"/>
  <c r="AJ1707" i="2"/>
  <c r="AF1707" i="2"/>
  <c r="AD1707" i="2"/>
  <c r="AT1707" i="2" s="1"/>
  <c r="Z1707" i="2"/>
  <c r="W1707" i="2"/>
  <c r="AS1706" i="2"/>
  <c r="AK1706" i="2"/>
  <c r="AJ1706" i="2"/>
  <c r="AF1706" i="2"/>
  <c r="AD1706" i="2"/>
  <c r="AT1706" i="2" s="1"/>
  <c r="Z1706" i="2"/>
  <c r="W1706" i="2"/>
  <c r="AH1705" i="2"/>
  <c r="AG1705" i="2"/>
  <c r="AF1705" i="2"/>
  <c r="AE1705" i="2"/>
  <c r="Z1705" i="2"/>
  <c r="X1705" i="2"/>
  <c r="W1705" i="2"/>
  <c r="AH1704" i="2"/>
  <c r="AG1704" i="2"/>
  <c r="AF1704" i="2"/>
  <c r="AE1704" i="2"/>
  <c r="Z1704" i="2"/>
  <c r="X1704" i="2"/>
  <c r="W1704" i="2"/>
  <c r="AS1703" i="2"/>
  <c r="AK1703" i="2"/>
  <c r="AJ1703" i="2"/>
  <c r="AF1703" i="2"/>
  <c r="AE1703" i="2"/>
  <c r="Z1703" i="2"/>
  <c r="W1703" i="2"/>
  <c r="AK1702" i="2"/>
  <c r="AJ1702" i="2"/>
  <c r="AF1702" i="2"/>
  <c r="AD1702" i="2"/>
  <c r="Z1702" i="2"/>
  <c r="W1702" i="2"/>
  <c r="AH1701" i="2"/>
  <c r="AG1701" i="2"/>
  <c r="AF1701" i="2"/>
  <c r="AE1701" i="2"/>
  <c r="Z1701" i="2"/>
  <c r="X1701" i="2"/>
  <c r="W1701" i="2"/>
  <c r="AU1700" i="2"/>
  <c r="AT1700" i="2"/>
  <c r="AS1700" i="2"/>
  <c r="AK1700" i="2"/>
  <c r="AJ1700" i="2"/>
  <c r="AF1700" i="2"/>
  <c r="AE1700" i="2"/>
  <c r="Z1700" i="2"/>
  <c r="W1700" i="2"/>
  <c r="AT1699" i="2"/>
  <c r="AS1699" i="2"/>
  <c r="AK1699" i="2"/>
  <c r="AU1699" i="2" s="1"/>
  <c r="AJ1699" i="2"/>
  <c r="AF1699" i="2"/>
  <c r="AE1699" i="2"/>
  <c r="Z1699" i="2"/>
  <c r="W1699" i="2"/>
  <c r="AS1698" i="2"/>
  <c r="AK1698" i="2"/>
  <c r="AU1698" i="2" s="1"/>
  <c r="AJ1698" i="2"/>
  <c r="AF1698" i="2"/>
  <c r="AD1698" i="2"/>
  <c r="AT1698" i="2" s="1"/>
  <c r="Z1698" i="2"/>
  <c r="W1698" i="2"/>
  <c r="AS1697" i="2"/>
  <c r="AT1697" i="2" s="1"/>
  <c r="AK1697" i="2"/>
  <c r="AJ1697" i="2"/>
  <c r="AF1697" i="2"/>
  <c r="AE1697" i="2"/>
  <c r="Z1697" i="2"/>
  <c r="W1697" i="2"/>
  <c r="AT1696" i="2"/>
  <c r="AU1696" i="2" s="1"/>
  <c r="AS1696" i="2"/>
  <c r="AK1696" i="2"/>
  <c r="AJ1696" i="2"/>
  <c r="AF1696" i="2"/>
  <c r="AE1696" i="2"/>
  <c r="Z1696" i="2"/>
  <c r="W1696" i="2"/>
  <c r="AK1695" i="2"/>
  <c r="AJ1695" i="2"/>
  <c r="AF1695" i="2"/>
  <c r="AE1695" i="2"/>
  <c r="Z1695" i="2"/>
  <c r="W1695" i="2"/>
  <c r="AT1694" i="2"/>
  <c r="AS1694" i="2"/>
  <c r="AK1694" i="2"/>
  <c r="AJ1694" i="2"/>
  <c r="AF1694" i="2"/>
  <c r="AE1694" i="2"/>
  <c r="Z1694" i="2"/>
  <c r="W1694" i="2"/>
  <c r="AU1693" i="2"/>
  <c r="AT1693" i="2"/>
  <c r="AS1693" i="2"/>
  <c r="AK1693" i="2"/>
  <c r="AJ1693" i="2"/>
  <c r="AF1693" i="2"/>
  <c r="AD1693" i="2"/>
  <c r="Z1693" i="2"/>
  <c r="W1693" i="2"/>
  <c r="AT1692" i="2"/>
  <c r="AS1692" i="2"/>
  <c r="AK1692" i="2"/>
  <c r="AU1692" i="2" s="1"/>
  <c r="AJ1692" i="2"/>
  <c r="AF1692" i="2"/>
  <c r="AD1692" i="2"/>
  <c r="Z1692" i="2"/>
  <c r="W1692" i="2"/>
  <c r="AS1691" i="2"/>
  <c r="AK1691" i="2"/>
  <c r="AU1691" i="2" s="1"/>
  <c r="AJ1691" i="2"/>
  <c r="AF1691" i="2"/>
  <c r="AD1691" i="2"/>
  <c r="AT1691" i="2" s="1"/>
  <c r="Z1691" i="2"/>
  <c r="W1691" i="2"/>
  <c r="AH1690" i="2"/>
  <c r="AG1690" i="2"/>
  <c r="AF1690" i="2"/>
  <c r="AE1690" i="2"/>
  <c r="Z1690" i="2"/>
  <c r="X1690" i="2"/>
  <c r="W1690" i="2"/>
  <c r="AG1689" i="2"/>
  <c r="AF1689" i="2"/>
  <c r="AE1689" i="2"/>
  <c r="Z1689" i="2"/>
  <c r="X1689" i="2"/>
  <c r="W1689" i="2"/>
  <c r="AT1688" i="2"/>
  <c r="AU1688" i="2" s="1"/>
  <c r="AS1688" i="2"/>
  <c r="AK1688" i="2"/>
  <c r="AJ1688" i="2"/>
  <c r="AF1688" i="2"/>
  <c r="AD1688" i="2"/>
  <c r="Z1688" i="2"/>
  <c r="W1688" i="2"/>
  <c r="AG1687" i="2"/>
  <c r="AF1687" i="2"/>
  <c r="AE1687" i="2"/>
  <c r="Z1687" i="2"/>
  <c r="X1687" i="2"/>
  <c r="W1687" i="2"/>
  <c r="AS1686" i="2"/>
  <c r="AT1686" i="2" s="1"/>
  <c r="AK1686" i="2"/>
  <c r="AJ1686" i="2"/>
  <c r="AF1686" i="2"/>
  <c r="AE1686" i="2"/>
  <c r="Z1686" i="2"/>
  <c r="W1686" i="2"/>
  <c r="AT1685" i="2"/>
  <c r="AU1685" i="2" s="1"/>
  <c r="AS1685" i="2"/>
  <c r="AK1685" i="2"/>
  <c r="AJ1685" i="2"/>
  <c r="AF1685" i="2"/>
  <c r="AD1685" i="2"/>
  <c r="Z1685" i="2"/>
  <c r="V1685" i="2"/>
  <c r="W1685" i="2" s="1"/>
  <c r="AS1684" i="2"/>
  <c r="AK1684" i="2"/>
  <c r="AJ1684" i="2"/>
  <c r="AF1684" i="2"/>
  <c r="AE1684" i="2"/>
  <c r="Z1684" i="2"/>
  <c r="W1684" i="2"/>
  <c r="AS1683" i="2"/>
  <c r="AT1683" i="2" s="1"/>
  <c r="AK1683" i="2"/>
  <c r="AJ1683" i="2"/>
  <c r="AF1683" i="2"/>
  <c r="AE1683" i="2"/>
  <c r="Z1683" i="2"/>
  <c r="W1683" i="2"/>
  <c r="AT1682" i="2"/>
  <c r="AU1682" i="2" s="1"/>
  <c r="AS1682" i="2"/>
  <c r="AK1682" i="2"/>
  <c r="AJ1682" i="2"/>
  <c r="AF1682" i="2"/>
  <c r="AE1682" i="2"/>
  <c r="Z1682" i="2"/>
  <c r="W1682" i="2"/>
  <c r="AH1681" i="2"/>
  <c r="AG1681" i="2"/>
  <c r="AF1681" i="2"/>
  <c r="AE1681" i="2"/>
  <c r="Z1681" i="2"/>
  <c r="X1681" i="2"/>
  <c r="W1681" i="2"/>
  <c r="AT1680" i="2"/>
  <c r="AU1680" i="2" s="1"/>
  <c r="AS1680" i="2"/>
  <c r="AK1680" i="2"/>
  <c r="AJ1680" i="2"/>
  <c r="AF1680" i="2"/>
  <c r="AE1680" i="2"/>
  <c r="Z1680" i="2"/>
  <c r="W1680" i="2"/>
  <c r="AH1679" i="2"/>
  <c r="AG1679" i="2"/>
  <c r="AF1679" i="2"/>
  <c r="AD1679" i="2"/>
  <c r="Z1679" i="2"/>
  <c r="X1679" i="2"/>
  <c r="W1679" i="2"/>
  <c r="AH1678" i="2"/>
  <c r="AG1678" i="2"/>
  <c r="AF1678" i="2"/>
  <c r="AE1678" i="2"/>
  <c r="Z1678" i="2"/>
  <c r="X1678" i="2"/>
  <c r="W1678" i="2"/>
  <c r="AS1677" i="2"/>
  <c r="AK1677" i="2"/>
  <c r="AJ1677" i="2"/>
  <c r="AF1677" i="2"/>
  <c r="AD1677" i="2"/>
  <c r="AT1677" i="2" s="1"/>
  <c r="Z1677" i="2"/>
  <c r="W1677" i="2"/>
  <c r="AH1676" i="2"/>
  <c r="AG1676" i="2"/>
  <c r="AF1676" i="2"/>
  <c r="AE1676" i="2"/>
  <c r="Z1676" i="2"/>
  <c r="X1676" i="2"/>
  <c r="W1676" i="2"/>
  <c r="AT1675" i="2"/>
  <c r="AS1675" i="2"/>
  <c r="AK1675" i="2"/>
  <c r="AJ1675" i="2"/>
  <c r="AF1675" i="2"/>
  <c r="AE1675" i="2"/>
  <c r="Z1675" i="2"/>
  <c r="W1675" i="2"/>
  <c r="AU1674" i="2"/>
  <c r="AT1674" i="2"/>
  <c r="AS1674" i="2"/>
  <c r="AK1674" i="2"/>
  <c r="AJ1674" i="2"/>
  <c r="AF1674" i="2"/>
  <c r="AE1674" i="2"/>
  <c r="Z1674" i="2"/>
  <c r="W1674" i="2"/>
  <c r="AH1673" i="2"/>
  <c r="AG1673" i="2"/>
  <c r="AF1673" i="2"/>
  <c r="AE1673" i="2"/>
  <c r="Z1673" i="2"/>
  <c r="X1673" i="2"/>
  <c r="W1673" i="2"/>
  <c r="AU1672" i="2"/>
  <c r="AT1672" i="2"/>
  <c r="AS1672" i="2"/>
  <c r="AK1672" i="2"/>
  <c r="AJ1672" i="2"/>
  <c r="AF1672" i="2"/>
  <c r="AD1672" i="2"/>
  <c r="Z1672" i="2"/>
  <c r="W1672" i="2"/>
  <c r="AT1671" i="2"/>
  <c r="AS1671" i="2"/>
  <c r="AK1671" i="2"/>
  <c r="AU1671" i="2" s="1"/>
  <c r="AJ1671" i="2"/>
  <c r="AF1671" i="2"/>
  <c r="AD1671" i="2"/>
  <c r="Z1671" i="2"/>
  <c r="W1671" i="2"/>
  <c r="AS1670" i="2"/>
  <c r="AK1670" i="2"/>
  <c r="AU1670" i="2" s="1"/>
  <c r="AJ1670" i="2"/>
  <c r="AF1670" i="2"/>
  <c r="AD1670" i="2"/>
  <c r="AT1670" i="2" s="1"/>
  <c r="Z1670" i="2"/>
  <c r="W1670" i="2"/>
  <c r="AG1669" i="2"/>
  <c r="AF1669" i="2"/>
  <c r="AE1669" i="2"/>
  <c r="Z1669" i="2"/>
  <c r="X1669" i="2"/>
  <c r="W1669" i="2"/>
  <c r="AU1668" i="2"/>
  <c r="AT1668" i="2"/>
  <c r="AS1668" i="2"/>
  <c r="AK1668" i="2"/>
  <c r="AJ1668" i="2"/>
  <c r="AF1668" i="2"/>
  <c r="AE1668" i="2"/>
  <c r="Z1668" i="2"/>
  <c r="W1668" i="2"/>
  <c r="AK1667" i="2"/>
  <c r="AJ1667" i="2"/>
  <c r="AF1667" i="2"/>
  <c r="AE1667" i="2"/>
  <c r="Z1667" i="2"/>
  <c r="W1667" i="2"/>
  <c r="AH1666" i="2"/>
  <c r="AG1666" i="2"/>
  <c r="AF1666" i="2"/>
  <c r="AD1666" i="2"/>
  <c r="Z1666" i="2"/>
  <c r="X1666" i="2"/>
  <c r="W1666" i="2"/>
  <c r="AS1665" i="2"/>
  <c r="AJ1665" i="2"/>
  <c r="AF1665" i="2"/>
  <c r="AD1665" i="2"/>
  <c r="AT1665" i="2" s="1"/>
  <c r="AU1665" i="2" s="1"/>
  <c r="Z1665" i="2"/>
  <c r="W1665" i="2"/>
  <c r="AH1664" i="2"/>
  <c r="AG1664" i="2"/>
  <c r="AF1664" i="2"/>
  <c r="AE1664" i="2"/>
  <c r="Z1664" i="2"/>
  <c r="X1664" i="2"/>
  <c r="W1664" i="2"/>
  <c r="AS1663" i="2"/>
  <c r="AK1663" i="2"/>
  <c r="AJ1663" i="2"/>
  <c r="AF1663" i="2"/>
  <c r="AD1663" i="2"/>
  <c r="AT1663" i="2" s="1"/>
  <c r="Z1663" i="2"/>
  <c r="W1663" i="2"/>
  <c r="AG1662" i="2"/>
  <c r="AF1662" i="2"/>
  <c r="AE1662" i="2"/>
  <c r="Z1662" i="2"/>
  <c r="X1662" i="2"/>
  <c r="W1662" i="2"/>
  <c r="AH1661" i="2"/>
  <c r="AG1661" i="2"/>
  <c r="AF1661" i="2"/>
  <c r="AE1661" i="2"/>
  <c r="Z1661" i="2"/>
  <c r="X1661" i="2"/>
  <c r="W1661" i="2"/>
  <c r="Z1660" i="2"/>
  <c r="AT1659" i="2"/>
  <c r="AS1659" i="2"/>
  <c r="AK1659" i="2"/>
  <c r="AU1659" i="2" s="1"/>
  <c r="AJ1659" i="2"/>
  <c r="AF1659" i="2"/>
  <c r="AD1659" i="2"/>
  <c r="Z1659" i="2"/>
  <c r="W1659" i="2"/>
  <c r="AS1658" i="2"/>
  <c r="AK1658" i="2"/>
  <c r="AJ1658" i="2"/>
  <c r="AF1658" i="2"/>
  <c r="AE1658" i="2"/>
  <c r="Z1658" i="2"/>
  <c r="W1658" i="2"/>
  <c r="AT1657" i="2"/>
  <c r="AS1657" i="2"/>
  <c r="AK1657" i="2"/>
  <c r="AJ1657" i="2"/>
  <c r="AF1657" i="2"/>
  <c r="AD1657" i="2"/>
  <c r="Z1657" i="2"/>
  <c r="W1657" i="2"/>
  <c r="AU1656" i="2"/>
  <c r="AT1656" i="2"/>
  <c r="AS1656" i="2"/>
  <c r="AK1656" i="2"/>
  <c r="AJ1656" i="2"/>
  <c r="AF1656" i="2"/>
  <c r="AE1656" i="2"/>
  <c r="Z1656" i="2"/>
  <c r="W1656" i="2"/>
  <c r="AH1655" i="2"/>
  <c r="AG1655" i="2"/>
  <c r="AF1655" i="2"/>
  <c r="AE1655" i="2"/>
  <c r="Z1655" i="2"/>
  <c r="X1655" i="2"/>
  <c r="W1655" i="2"/>
  <c r="AU1654" i="2"/>
  <c r="AT1654" i="2"/>
  <c r="AS1654" i="2"/>
  <c r="AK1654" i="2"/>
  <c r="AJ1654" i="2"/>
  <c r="AF1654" i="2"/>
  <c r="AD1654" i="2"/>
  <c r="Z1654" i="2"/>
  <c r="W1654" i="2"/>
  <c r="AT1653" i="2"/>
  <c r="AS1653" i="2"/>
  <c r="AK1653" i="2"/>
  <c r="AU1653" i="2" s="1"/>
  <c r="AJ1653" i="2"/>
  <c r="AF1653" i="2"/>
  <c r="AD1653" i="2"/>
  <c r="Z1653" i="2"/>
  <c r="W1653" i="2"/>
  <c r="AH1652" i="2"/>
  <c r="AG1652" i="2"/>
  <c r="AF1652" i="2"/>
  <c r="AE1652" i="2"/>
  <c r="Z1652" i="2"/>
  <c r="X1652" i="2"/>
  <c r="W1652" i="2"/>
  <c r="AH1651" i="2"/>
  <c r="AG1651" i="2"/>
  <c r="AF1651" i="2"/>
  <c r="AE1651" i="2"/>
  <c r="Z1651" i="2"/>
  <c r="X1651" i="2"/>
  <c r="W1651" i="2"/>
  <c r="AU1650" i="2"/>
  <c r="AT1650" i="2"/>
  <c r="AS1650" i="2"/>
  <c r="AK1650" i="2"/>
  <c r="AJ1650" i="2"/>
  <c r="AF1650" i="2"/>
  <c r="AD1650" i="2"/>
  <c r="Z1650" i="2"/>
  <c r="W1650" i="2"/>
  <c r="AT1649" i="2"/>
  <c r="AS1649" i="2"/>
  <c r="AK1649" i="2"/>
  <c r="AU1649" i="2" s="1"/>
  <c r="AJ1649" i="2"/>
  <c r="AF1649" i="2"/>
  <c r="AE1649" i="2"/>
  <c r="Z1649" i="2"/>
  <c r="W1649" i="2"/>
  <c r="Z1648" i="2"/>
  <c r="X1648" i="2"/>
  <c r="W1648" i="2"/>
  <c r="AK1647" i="2"/>
  <c r="AJ1647" i="2"/>
  <c r="AF1647" i="2"/>
  <c r="AE1647" i="2"/>
  <c r="Z1647" i="2"/>
  <c r="W1647" i="2"/>
  <c r="AT1646" i="2"/>
  <c r="AS1646" i="2"/>
  <c r="AK1646" i="2"/>
  <c r="AJ1646" i="2"/>
  <c r="AF1646" i="2"/>
  <c r="AE1646" i="2"/>
  <c r="Z1646" i="2"/>
  <c r="W1646" i="2"/>
  <c r="AH1645" i="2"/>
  <c r="AG1645" i="2"/>
  <c r="AF1645" i="2"/>
  <c r="AE1645" i="2"/>
  <c r="Z1645" i="2"/>
  <c r="X1645" i="2"/>
  <c r="W1645" i="2"/>
  <c r="AS1644" i="2"/>
  <c r="AT1644" i="2" s="1"/>
  <c r="AK1644" i="2"/>
  <c r="AJ1644" i="2"/>
  <c r="AF1644" i="2"/>
  <c r="AE1644" i="2"/>
  <c r="Z1644" i="2"/>
  <c r="W1644" i="2"/>
  <c r="AT1643" i="2"/>
  <c r="AU1643" i="2" s="1"/>
  <c r="AS1643" i="2"/>
  <c r="AK1643" i="2"/>
  <c r="AJ1643" i="2"/>
  <c r="AF1643" i="2"/>
  <c r="AD1643" i="2"/>
  <c r="Z1643" i="2"/>
  <c r="W1643" i="2"/>
  <c r="AU1642" i="2"/>
  <c r="AT1642" i="2"/>
  <c r="AS1642" i="2"/>
  <c r="AK1642" i="2"/>
  <c r="AJ1642" i="2"/>
  <c r="AF1642" i="2"/>
  <c r="AE1642" i="2"/>
  <c r="Z1642" i="2"/>
  <c r="W1642" i="2"/>
  <c r="AH1641" i="2"/>
  <c r="AG1641" i="2"/>
  <c r="AF1641" i="2"/>
  <c r="AE1641" i="2"/>
  <c r="Z1641" i="2"/>
  <c r="X1641" i="2"/>
  <c r="W1641" i="2"/>
  <c r="AU1640" i="2"/>
  <c r="AT1640" i="2"/>
  <c r="AS1640" i="2"/>
  <c r="AK1640" i="2"/>
  <c r="AJ1640" i="2"/>
  <c r="AF1640" i="2"/>
  <c r="AD1640" i="2"/>
  <c r="Z1640" i="2"/>
  <c r="W1640" i="2"/>
  <c r="V1640" i="2"/>
  <c r="AS1639" i="2"/>
  <c r="AK1639" i="2"/>
  <c r="AJ1639" i="2"/>
  <c r="AF1639" i="2"/>
  <c r="AD1639" i="2"/>
  <c r="AT1639" i="2" s="1"/>
  <c r="Z1639" i="2"/>
  <c r="W1639" i="2"/>
  <c r="AT1638" i="2"/>
  <c r="AU1638" i="2" s="1"/>
  <c r="AS1638" i="2"/>
  <c r="AK1638" i="2"/>
  <c r="AJ1638" i="2"/>
  <c r="AF1638" i="2"/>
  <c r="AE1638" i="2"/>
  <c r="Z1638" i="2"/>
  <c r="W1638" i="2"/>
  <c r="AU1637" i="2"/>
  <c r="AT1637" i="2"/>
  <c r="AS1637" i="2"/>
  <c r="AK1637" i="2"/>
  <c r="AJ1637" i="2"/>
  <c r="AF1637" i="2"/>
  <c r="AE1637" i="2"/>
  <c r="Z1637" i="2"/>
  <c r="W1637" i="2"/>
  <c r="AS1636" i="2"/>
  <c r="AK1636" i="2"/>
  <c r="AJ1636" i="2"/>
  <c r="AF1636" i="2"/>
  <c r="AE1636" i="2"/>
  <c r="Z1636" i="2"/>
  <c r="W1636" i="2"/>
  <c r="AS1635" i="2"/>
  <c r="AT1635" i="2" s="1"/>
  <c r="AK1635" i="2"/>
  <c r="AJ1635" i="2"/>
  <c r="AF1635" i="2"/>
  <c r="AE1635" i="2"/>
  <c r="Z1635" i="2"/>
  <c r="W1635" i="2"/>
  <c r="AT1634" i="2"/>
  <c r="AU1634" i="2" s="1"/>
  <c r="AS1634" i="2"/>
  <c r="AK1634" i="2"/>
  <c r="AJ1634" i="2"/>
  <c r="AF1634" i="2"/>
  <c r="AD1634" i="2"/>
  <c r="Z1634" i="2"/>
  <c r="W1634" i="2"/>
  <c r="AK1633" i="2"/>
  <c r="AJ1633" i="2"/>
  <c r="AF1633" i="2"/>
  <c r="AE1633" i="2"/>
  <c r="Z1633" i="2"/>
  <c r="W1633" i="2"/>
  <c r="AS1632" i="2"/>
  <c r="AT1632" i="2" s="1"/>
  <c r="AK1632" i="2"/>
  <c r="AJ1632" i="2"/>
  <c r="AF1632" i="2"/>
  <c r="AE1632" i="2"/>
  <c r="Z1632" i="2"/>
  <c r="W1632" i="2"/>
  <c r="AH1631" i="2"/>
  <c r="AG1631" i="2"/>
  <c r="AF1631" i="2"/>
  <c r="AE1631" i="2"/>
  <c r="Z1631" i="2"/>
  <c r="X1631" i="2"/>
  <c r="W1631" i="2"/>
  <c r="AH1630" i="2"/>
  <c r="AG1630" i="2"/>
  <c r="AF1630" i="2"/>
  <c r="AE1630" i="2"/>
  <c r="Z1630" i="2"/>
  <c r="X1630" i="2"/>
  <c r="W1630" i="2"/>
  <c r="AS1629" i="2"/>
  <c r="AH1629" i="2"/>
  <c r="AG1629" i="2"/>
  <c r="AF1629" i="2"/>
  <c r="AE1629" i="2"/>
  <c r="Z1629" i="2"/>
  <c r="X1629" i="2"/>
  <c r="W1629" i="2"/>
  <c r="AH1628" i="2"/>
  <c r="AG1628" i="2"/>
  <c r="AF1628" i="2"/>
  <c r="AE1628" i="2"/>
  <c r="Z1628" i="2"/>
  <c r="X1628" i="2"/>
  <c r="W1628" i="2"/>
  <c r="AH1627" i="2"/>
  <c r="AG1627" i="2"/>
  <c r="AF1627" i="2"/>
  <c r="AE1627" i="2"/>
  <c r="Z1627" i="2"/>
  <c r="X1627" i="2"/>
  <c r="W1627" i="2"/>
  <c r="AS1626" i="2"/>
  <c r="AK1626" i="2"/>
  <c r="AJ1626" i="2"/>
  <c r="AF1626" i="2"/>
  <c r="AE1626" i="2"/>
  <c r="Z1626" i="2"/>
  <c r="W1626" i="2"/>
  <c r="AT1625" i="2"/>
  <c r="AS1625" i="2"/>
  <c r="AK1625" i="2"/>
  <c r="AJ1625" i="2"/>
  <c r="AF1625" i="2"/>
  <c r="AE1625" i="2"/>
  <c r="Z1625" i="2"/>
  <c r="W1625" i="2"/>
  <c r="AU1624" i="2"/>
  <c r="AT1624" i="2"/>
  <c r="AS1624" i="2"/>
  <c r="AK1624" i="2"/>
  <c r="AJ1624" i="2"/>
  <c r="AF1624" i="2"/>
  <c r="AE1624" i="2"/>
  <c r="Z1624" i="2"/>
  <c r="W1624" i="2"/>
  <c r="AH1623" i="2"/>
  <c r="AG1623" i="2"/>
  <c r="AF1623" i="2"/>
  <c r="AE1623" i="2"/>
  <c r="Z1623" i="2"/>
  <c r="X1623" i="2"/>
  <c r="W1623" i="2"/>
  <c r="AK1622" i="2"/>
  <c r="AJ1622" i="2"/>
  <c r="AF1622" i="2"/>
  <c r="AE1622" i="2"/>
  <c r="Z1622" i="2"/>
  <c r="W1622" i="2"/>
  <c r="AS1621" i="2"/>
  <c r="AK1621" i="2"/>
  <c r="AU1621" i="2" s="1"/>
  <c r="AJ1621" i="2"/>
  <c r="AF1621" i="2"/>
  <c r="AD1621" i="2"/>
  <c r="AT1621" i="2" s="1"/>
  <c r="Z1621" i="2"/>
  <c r="W1621" i="2"/>
  <c r="AH1620" i="2"/>
  <c r="AG1620" i="2"/>
  <c r="AF1620" i="2"/>
  <c r="AE1620" i="2"/>
  <c r="Z1620" i="2"/>
  <c r="X1620" i="2"/>
  <c r="W1620" i="2"/>
  <c r="AS1619" i="2"/>
  <c r="AH1619" i="2"/>
  <c r="AG1619" i="2"/>
  <c r="AF1619" i="2"/>
  <c r="AE1619" i="2"/>
  <c r="Z1619" i="2"/>
  <c r="X1619" i="2"/>
  <c r="W1619" i="2"/>
  <c r="AU1618" i="2"/>
  <c r="AT1618" i="2"/>
  <c r="AS1618" i="2"/>
  <c r="AK1618" i="2"/>
  <c r="AJ1618" i="2"/>
  <c r="AF1618" i="2"/>
  <c r="AE1618" i="2"/>
  <c r="Z1618" i="2"/>
  <c r="W1618" i="2"/>
  <c r="AT1617" i="2"/>
  <c r="AS1617" i="2"/>
  <c r="AK1617" i="2"/>
  <c r="AU1617" i="2" s="1"/>
  <c r="AJ1617" i="2"/>
  <c r="AF1617" i="2"/>
  <c r="AD1617" i="2"/>
  <c r="Z1617" i="2"/>
  <c r="W1617" i="2"/>
  <c r="AS1616" i="2"/>
  <c r="AK1616" i="2"/>
  <c r="AU1616" i="2" s="1"/>
  <c r="AJ1616" i="2"/>
  <c r="AF1616" i="2"/>
  <c r="AD1616" i="2"/>
  <c r="AT1616" i="2" s="1"/>
  <c r="Z1616" i="2"/>
  <c r="W1616" i="2"/>
  <c r="AH1615" i="2"/>
  <c r="AG1615" i="2"/>
  <c r="AF1615" i="2"/>
  <c r="AE1615" i="2"/>
  <c r="Z1615" i="2"/>
  <c r="X1615" i="2"/>
  <c r="W1615" i="2"/>
  <c r="AK1614" i="2"/>
  <c r="AJ1614" i="2"/>
  <c r="AF1614" i="2"/>
  <c r="AE1614" i="2"/>
  <c r="Z1614" i="2"/>
  <c r="W1614" i="2"/>
  <c r="AH1613" i="2"/>
  <c r="AG1613" i="2"/>
  <c r="AF1613" i="2"/>
  <c r="AE1613" i="2"/>
  <c r="Z1613" i="2"/>
  <c r="X1613" i="2"/>
  <c r="W1613" i="2"/>
  <c r="AH1612" i="2"/>
  <c r="AG1612" i="2"/>
  <c r="AF1612" i="2"/>
  <c r="AD1612" i="2"/>
  <c r="Z1612" i="2"/>
  <c r="X1612" i="2"/>
  <c r="W1612" i="2"/>
  <c r="AS1611" i="2"/>
  <c r="AK1611" i="2"/>
  <c r="AJ1611" i="2"/>
  <c r="AF1611" i="2"/>
  <c r="AD1611" i="2"/>
  <c r="AT1611" i="2" s="1"/>
  <c r="Z1611" i="2"/>
  <c r="W1611" i="2"/>
  <c r="AT1610" i="2"/>
  <c r="AS1610" i="2"/>
  <c r="AK1610" i="2"/>
  <c r="AJ1610" i="2"/>
  <c r="AF1610" i="2"/>
  <c r="AD1610" i="2"/>
  <c r="Z1610" i="2"/>
  <c r="W1610" i="2"/>
  <c r="AU1609" i="2"/>
  <c r="AT1609" i="2"/>
  <c r="AS1609" i="2"/>
  <c r="AK1609" i="2"/>
  <c r="AJ1609" i="2"/>
  <c r="AF1609" i="2"/>
  <c r="AD1609" i="2"/>
  <c r="Z1609" i="2"/>
  <c r="W1609" i="2"/>
  <c r="AG1608" i="2"/>
  <c r="AF1608" i="2"/>
  <c r="AE1608" i="2"/>
  <c r="Z1608" i="2"/>
  <c r="X1608" i="2"/>
  <c r="W1608" i="2"/>
  <c r="AS1607" i="2"/>
  <c r="AT1607" i="2" s="1"/>
  <c r="AK1607" i="2"/>
  <c r="AJ1607" i="2"/>
  <c r="AF1607" i="2"/>
  <c r="AE1607" i="2"/>
  <c r="Z1607" i="2"/>
  <c r="W1607" i="2"/>
  <c r="AK1606" i="2"/>
  <c r="AJ1606" i="2"/>
  <c r="AF1606" i="2"/>
  <c r="AD1606" i="2"/>
  <c r="Z1606" i="2"/>
  <c r="W1606" i="2"/>
  <c r="AH1605" i="2"/>
  <c r="AG1605" i="2"/>
  <c r="AF1605" i="2"/>
  <c r="AE1605" i="2"/>
  <c r="Z1605" i="2"/>
  <c r="X1605" i="2"/>
  <c r="W1605" i="2"/>
  <c r="AU1604" i="2"/>
  <c r="AT1604" i="2"/>
  <c r="AS1604" i="2"/>
  <c r="AK1604" i="2"/>
  <c r="AJ1604" i="2"/>
  <c r="AF1604" i="2"/>
  <c r="AD1604" i="2"/>
  <c r="Z1604" i="2"/>
  <c r="W1604" i="2"/>
  <c r="AH1603" i="2"/>
  <c r="AG1603" i="2"/>
  <c r="AF1603" i="2"/>
  <c r="AE1603" i="2"/>
  <c r="Z1603" i="2"/>
  <c r="X1603" i="2"/>
  <c r="W1603" i="2"/>
  <c r="AU1602" i="2"/>
  <c r="AT1602" i="2"/>
  <c r="AS1602" i="2"/>
  <c r="AK1602" i="2"/>
  <c r="AJ1602" i="2"/>
  <c r="AF1602" i="2"/>
  <c r="AD1602" i="2"/>
  <c r="Z1602" i="2"/>
  <c r="W1602" i="2"/>
  <c r="AS1601" i="2"/>
  <c r="AK1601" i="2"/>
  <c r="AJ1601" i="2"/>
  <c r="AF1601" i="2"/>
  <c r="AD1601" i="2"/>
  <c r="AT1601" i="2" s="1"/>
  <c r="Z1601" i="2"/>
  <c r="W1601" i="2"/>
  <c r="AT1600" i="2"/>
  <c r="AS1600" i="2"/>
  <c r="AK1600" i="2"/>
  <c r="AJ1600" i="2"/>
  <c r="AF1600" i="2"/>
  <c r="AE1600" i="2"/>
  <c r="Z1600" i="2"/>
  <c r="W1600" i="2"/>
  <c r="AH1599" i="2"/>
  <c r="AG1599" i="2"/>
  <c r="AF1599" i="2"/>
  <c r="AE1599" i="2"/>
  <c r="Z1599" i="2"/>
  <c r="X1599" i="2"/>
  <c r="W1599" i="2"/>
  <c r="AS1598" i="2"/>
  <c r="AT1598" i="2" s="1"/>
  <c r="AK1598" i="2"/>
  <c r="AJ1598" i="2"/>
  <c r="AF1598" i="2"/>
  <c r="AE1598" i="2"/>
  <c r="Z1598" i="2"/>
  <c r="W1598" i="2"/>
  <c r="AK1597" i="2"/>
  <c r="AJ1597" i="2"/>
  <c r="AF1597" i="2"/>
  <c r="AE1597" i="2"/>
  <c r="Z1597" i="2"/>
  <c r="W1597" i="2"/>
  <c r="AK1596" i="2"/>
  <c r="AJ1596" i="2"/>
  <c r="AF1596" i="2"/>
  <c r="AE1596" i="2"/>
  <c r="Z1596" i="2"/>
  <c r="W1596" i="2"/>
  <c r="AH1595" i="2"/>
  <c r="AG1595" i="2"/>
  <c r="AF1595" i="2"/>
  <c r="AE1595" i="2"/>
  <c r="Z1595" i="2"/>
  <c r="X1595" i="2"/>
  <c r="W1595" i="2"/>
  <c r="AJ1594" i="2"/>
  <c r="AF1594" i="2"/>
  <c r="AE1594" i="2"/>
  <c r="Z1594" i="2"/>
  <c r="W1594" i="2"/>
  <c r="AK1593" i="2"/>
  <c r="AJ1593" i="2"/>
  <c r="AF1593" i="2"/>
  <c r="AE1593" i="2"/>
  <c r="Z1593" i="2"/>
  <c r="W1593" i="2"/>
  <c r="AG1592" i="2"/>
  <c r="AF1592" i="2"/>
  <c r="AE1592" i="2"/>
  <c r="Z1592" i="2"/>
  <c r="X1592" i="2"/>
  <c r="W1592" i="2"/>
  <c r="AK1591" i="2"/>
  <c r="AJ1591" i="2"/>
  <c r="AF1591" i="2"/>
  <c r="AE1591" i="2"/>
  <c r="Z1591" i="2"/>
  <c r="W1591" i="2"/>
  <c r="AK1590" i="2"/>
  <c r="AJ1590" i="2"/>
  <c r="AF1590" i="2"/>
  <c r="AD1590" i="2"/>
  <c r="Z1590" i="2"/>
  <c r="W1590" i="2"/>
  <c r="AH1589" i="2"/>
  <c r="AG1589" i="2"/>
  <c r="AF1589" i="2"/>
  <c r="AE1589" i="2"/>
  <c r="Z1589" i="2"/>
  <c r="X1589" i="2"/>
  <c r="W1589" i="2"/>
  <c r="AH1588" i="2"/>
  <c r="AG1588" i="2"/>
  <c r="AF1588" i="2"/>
  <c r="AE1588" i="2"/>
  <c r="Z1588" i="2"/>
  <c r="X1588" i="2"/>
  <c r="W1588" i="2"/>
  <c r="AS1587" i="2"/>
  <c r="AK1587" i="2"/>
  <c r="AJ1587" i="2"/>
  <c r="AF1587" i="2"/>
  <c r="AE1587" i="2"/>
  <c r="Z1587" i="2"/>
  <c r="W1587" i="2"/>
  <c r="AT1586" i="2"/>
  <c r="AS1586" i="2"/>
  <c r="AK1586" i="2"/>
  <c r="AJ1586" i="2"/>
  <c r="AF1586" i="2"/>
  <c r="AE1586" i="2"/>
  <c r="Z1586" i="2"/>
  <c r="W1586" i="2"/>
  <c r="AH1585" i="2"/>
  <c r="AG1585" i="2"/>
  <c r="AF1585" i="2"/>
  <c r="AE1585" i="2"/>
  <c r="Z1585" i="2"/>
  <c r="X1585" i="2"/>
  <c r="W1585" i="2"/>
  <c r="AH1584" i="2"/>
  <c r="AG1584" i="2"/>
  <c r="AF1584" i="2"/>
  <c r="AE1584" i="2"/>
  <c r="Z1584" i="2"/>
  <c r="X1584" i="2"/>
  <c r="W1584" i="2"/>
  <c r="AS1583" i="2"/>
  <c r="AK1583" i="2"/>
  <c r="AJ1583" i="2"/>
  <c r="AF1583" i="2"/>
  <c r="AE1583" i="2"/>
  <c r="Z1583" i="2"/>
  <c r="W1583" i="2"/>
  <c r="AK1582" i="2"/>
  <c r="AJ1582" i="2"/>
  <c r="AF1582" i="2"/>
  <c r="AD1582" i="2"/>
  <c r="Z1582" i="2"/>
  <c r="W1582" i="2"/>
  <c r="AK1581" i="2"/>
  <c r="AJ1581" i="2"/>
  <c r="AF1581" i="2"/>
  <c r="AE1581" i="2"/>
  <c r="Z1581" i="2"/>
  <c r="W1581" i="2"/>
  <c r="AH1580" i="2"/>
  <c r="AG1580" i="2"/>
  <c r="AF1580" i="2"/>
  <c r="AE1580" i="2"/>
  <c r="Z1580" i="2"/>
  <c r="X1580" i="2"/>
  <c r="W1580" i="2"/>
  <c r="AT1579" i="2"/>
  <c r="AS1579" i="2"/>
  <c r="AK1579" i="2"/>
  <c r="AJ1579" i="2"/>
  <c r="AF1579" i="2"/>
  <c r="AE1579" i="2"/>
  <c r="Z1579" i="2"/>
  <c r="W1579" i="2"/>
  <c r="AU1578" i="2"/>
  <c r="AT1578" i="2"/>
  <c r="AS1578" i="2"/>
  <c r="AK1578" i="2"/>
  <c r="AJ1578" i="2"/>
  <c r="AF1578" i="2"/>
  <c r="AE1578" i="2"/>
  <c r="Z1578" i="2"/>
  <c r="W1578" i="2"/>
  <c r="AT1577" i="2"/>
  <c r="AS1577" i="2"/>
  <c r="AK1577" i="2"/>
  <c r="AU1577" i="2" s="1"/>
  <c r="AJ1577" i="2"/>
  <c r="AF1577" i="2"/>
  <c r="AD1577" i="2"/>
  <c r="Z1577" i="2"/>
  <c r="W1577" i="2"/>
  <c r="AS1576" i="2"/>
  <c r="AK1576" i="2"/>
  <c r="AJ1576" i="2"/>
  <c r="AF1576" i="2"/>
  <c r="AE1576" i="2"/>
  <c r="Z1576" i="2"/>
  <c r="W1576" i="2"/>
  <c r="AS1575" i="2"/>
  <c r="AT1575" i="2" s="1"/>
  <c r="AK1575" i="2"/>
  <c r="AJ1575" i="2"/>
  <c r="AF1575" i="2"/>
  <c r="AE1575" i="2"/>
  <c r="Z1575" i="2"/>
  <c r="W1575" i="2"/>
  <c r="AG1574" i="2"/>
  <c r="AF1574" i="2"/>
  <c r="AE1574" i="2"/>
  <c r="Z1574" i="2"/>
  <c r="X1574" i="2"/>
  <c r="W1574" i="2"/>
  <c r="AH1573" i="2"/>
  <c r="AG1573" i="2"/>
  <c r="AF1573" i="2"/>
  <c r="AD1573" i="2"/>
  <c r="Z1573" i="2"/>
  <c r="X1573" i="2"/>
  <c r="W1573" i="2"/>
  <c r="AT1572" i="2"/>
  <c r="AU1572" i="2" s="1"/>
  <c r="AS1572" i="2"/>
  <c r="AK1572" i="2"/>
  <c r="AJ1572" i="2"/>
  <c r="AF1572" i="2"/>
  <c r="AE1572" i="2"/>
  <c r="Z1572" i="2"/>
  <c r="W1572" i="2"/>
  <c r="AH1571" i="2"/>
  <c r="AG1571" i="2"/>
  <c r="AF1571" i="2"/>
  <c r="AE1571" i="2"/>
  <c r="Z1571" i="2"/>
  <c r="X1571" i="2"/>
  <c r="W1571" i="2"/>
  <c r="AT1570" i="2"/>
  <c r="AU1570" i="2" s="1"/>
  <c r="AS1570" i="2"/>
  <c r="AK1570" i="2"/>
  <c r="AJ1570" i="2"/>
  <c r="AF1570" i="2"/>
  <c r="AE1570" i="2"/>
  <c r="Z1570" i="2"/>
  <c r="W1570" i="2"/>
  <c r="AK1569" i="2"/>
  <c r="AJ1569" i="2"/>
  <c r="AF1569" i="2"/>
  <c r="AE1569" i="2"/>
  <c r="Z1569" i="2"/>
  <c r="W1569" i="2"/>
  <c r="AS1568" i="2"/>
  <c r="AK1568" i="2"/>
  <c r="AJ1568" i="2"/>
  <c r="AF1568" i="2"/>
  <c r="AE1568" i="2"/>
  <c r="Z1568" i="2"/>
  <c r="W1568" i="2"/>
  <c r="AT1567" i="2"/>
  <c r="AU1567" i="2" s="1"/>
  <c r="AS1567" i="2"/>
  <c r="AK1567" i="2"/>
  <c r="AJ1567" i="2"/>
  <c r="AF1567" i="2"/>
  <c r="AD1567" i="2"/>
  <c r="Z1567" i="2"/>
  <c r="W1567" i="2"/>
  <c r="AK1566" i="2"/>
  <c r="AJ1566" i="2"/>
  <c r="AF1566" i="2"/>
  <c r="AE1566" i="2"/>
  <c r="Z1566" i="2"/>
  <c r="W1566" i="2"/>
  <c r="AS1565" i="2"/>
  <c r="AK1565" i="2"/>
  <c r="AJ1565" i="2"/>
  <c r="AF1565" i="2"/>
  <c r="AE1565" i="2"/>
  <c r="Z1565" i="2"/>
  <c r="W1565" i="2"/>
  <c r="AH1564" i="2"/>
  <c r="AG1564" i="2"/>
  <c r="AF1564" i="2"/>
  <c r="AE1564" i="2"/>
  <c r="Z1564" i="2"/>
  <c r="X1564" i="2"/>
  <c r="W1564" i="2"/>
  <c r="AS1563" i="2"/>
  <c r="AK1563" i="2"/>
  <c r="AJ1563" i="2"/>
  <c r="AF1563" i="2"/>
  <c r="AE1563" i="2"/>
  <c r="Z1563" i="2"/>
  <c r="W1563" i="2"/>
  <c r="AT1562" i="2"/>
  <c r="AU1562" i="2" s="1"/>
  <c r="AS1562" i="2"/>
  <c r="AK1562" i="2"/>
  <c r="AJ1562" i="2"/>
  <c r="AF1562" i="2"/>
  <c r="AD1562" i="2"/>
  <c r="Z1562" i="2"/>
  <c r="W1562" i="2"/>
  <c r="AS1561" i="2"/>
  <c r="AK1561" i="2"/>
  <c r="AJ1561" i="2"/>
  <c r="AF1561" i="2"/>
  <c r="AE1561" i="2"/>
  <c r="Z1561" i="2"/>
  <c r="W1561" i="2"/>
  <c r="AT1560" i="2"/>
  <c r="AS1560" i="2"/>
  <c r="AK1560" i="2"/>
  <c r="AJ1560" i="2"/>
  <c r="AF1560" i="2"/>
  <c r="AE1560" i="2"/>
  <c r="Z1560" i="2"/>
  <c r="W1560" i="2"/>
  <c r="AH1559" i="2"/>
  <c r="AG1559" i="2"/>
  <c r="AF1559" i="2"/>
  <c r="AE1559" i="2"/>
  <c r="Z1559" i="2"/>
  <c r="X1559" i="2"/>
  <c r="W1559" i="2"/>
  <c r="AS1558" i="2"/>
  <c r="AK1558" i="2"/>
  <c r="AJ1558" i="2"/>
  <c r="AF1558" i="2"/>
  <c r="AD1558" i="2"/>
  <c r="AT1558" i="2" s="1"/>
  <c r="Z1558" i="2"/>
  <c r="W1558" i="2"/>
  <c r="AT1557" i="2"/>
  <c r="AU1557" i="2" s="1"/>
  <c r="AS1557" i="2"/>
  <c r="AK1557" i="2"/>
  <c r="AJ1557" i="2"/>
  <c r="AF1557" i="2"/>
  <c r="AE1557" i="2"/>
  <c r="Z1557" i="2"/>
  <c r="W1557" i="2"/>
  <c r="AU1556" i="2"/>
  <c r="AT1556" i="2"/>
  <c r="AS1556" i="2"/>
  <c r="AK1556" i="2"/>
  <c r="AJ1556" i="2"/>
  <c r="AF1556" i="2"/>
  <c r="AE1556" i="2"/>
  <c r="Z1556" i="2"/>
  <c r="W1556" i="2"/>
  <c r="AS1555" i="2"/>
  <c r="AK1555" i="2"/>
  <c r="AJ1555" i="2"/>
  <c r="AF1555" i="2"/>
  <c r="AE1555" i="2"/>
  <c r="Z1555" i="2"/>
  <c r="W1555" i="2"/>
  <c r="AT1554" i="2"/>
  <c r="AS1554" i="2"/>
  <c r="AK1554" i="2"/>
  <c r="AJ1554" i="2"/>
  <c r="AF1554" i="2"/>
  <c r="AE1554" i="2"/>
  <c r="Z1554" i="2"/>
  <c r="W1554" i="2"/>
  <c r="AS1553" i="2"/>
  <c r="AT1553" i="2" s="1"/>
  <c r="AU1553" i="2" s="1"/>
  <c r="AK1553" i="2"/>
  <c r="AJ1553" i="2"/>
  <c r="AF1553" i="2"/>
  <c r="AE1553" i="2"/>
  <c r="Z1553" i="2"/>
  <c r="W1553" i="2"/>
  <c r="AT1552" i="2"/>
  <c r="AS1552" i="2"/>
  <c r="AK1552" i="2"/>
  <c r="AU1552" i="2" s="1"/>
  <c r="AJ1552" i="2"/>
  <c r="AF1552" i="2"/>
  <c r="AE1552" i="2"/>
  <c r="Z1552" i="2"/>
  <c r="W1552" i="2"/>
  <c r="AH1551" i="2"/>
  <c r="AG1551" i="2"/>
  <c r="AF1551" i="2"/>
  <c r="AE1551" i="2"/>
  <c r="Z1551" i="2"/>
  <c r="X1551" i="2"/>
  <c r="W1551" i="2"/>
  <c r="AG1550" i="2"/>
  <c r="AF1550" i="2"/>
  <c r="AE1550" i="2"/>
  <c r="Z1550" i="2"/>
  <c r="X1550" i="2"/>
  <c r="W1550" i="2"/>
  <c r="AH1549" i="2"/>
  <c r="AG1549" i="2"/>
  <c r="AF1549" i="2"/>
  <c r="AD1549" i="2"/>
  <c r="Z1549" i="2"/>
  <c r="X1549" i="2"/>
  <c r="W1549" i="2"/>
  <c r="AS1548" i="2"/>
  <c r="AK1548" i="2"/>
  <c r="AJ1548" i="2"/>
  <c r="AF1548" i="2"/>
  <c r="AE1548" i="2"/>
  <c r="Z1548" i="2"/>
  <c r="W1548" i="2"/>
  <c r="AG1547" i="2"/>
  <c r="AF1547" i="2"/>
  <c r="AE1547" i="2"/>
  <c r="Z1547" i="2"/>
  <c r="X1547" i="2"/>
  <c r="W1547" i="2"/>
  <c r="AK1546" i="2"/>
  <c r="AJ1546" i="2"/>
  <c r="AF1546" i="2"/>
  <c r="AE1546" i="2"/>
  <c r="Z1546" i="2"/>
  <c r="W1546" i="2"/>
  <c r="AS1545" i="2"/>
  <c r="AK1545" i="2"/>
  <c r="AJ1545" i="2"/>
  <c r="AF1545" i="2"/>
  <c r="AD1545" i="2"/>
  <c r="AT1545" i="2" s="1"/>
  <c r="Z1545" i="2"/>
  <c r="W1545" i="2"/>
  <c r="AH1544" i="2"/>
  <c r="AG1544" i="2"/>
  <c r="AF1544" i="2"/>
  <c r="AE1544" i="2"/>
  <c r="Z1544" i="2"/>
  <c r="X1544" i="2"/>
  <c r="W1544" i="2"/>
  <c r="AH1543" i="2"/>
  <c r="AG1543" i="2"/>
  <c r="AF1543" i="2"/>
  <c r="AE1543" i="2"/>
  <c r="Z1543" i="2"/>
  <c r="X1543" i="2"/>
  <c r="W1543" i="2"/>
  <c r="AU1542" i="2"/>
  <c r="AS1542" i="2"/>
  <c r="AK1542" i="2"/>
  <c r="AJ1542" i="2"/>
  <c r="AF1542" i="2"/>
  <c r="AD1542" i="2"/>
  <c r="AT1542" i="2" s="1"/>
  <c r="Z1542" i="2"/>
  <c r="W1542" i="2"/>
  <c r="AT1541" i="2"/>
  <c r="AS1541" i="2"/>
  <c r="AK1541" i="2"/>
  <c r="AJ1541" i="2"/>
  <c r="AF1541" i="2"/>
  <c r="AE1541" i="2"/>
  <c r="Z1541" i="2"/>
  <c r="W1541" i="2"/>
  <c r="AH1540" i="2"/>
  <c r="AG1540" i="2"/>
  <c r="AF1540" i="2"/>
  <c r="AE1540" i="2"/>
  <c r="Z1540" i="2"/>
  <c r="X1540" i="2"/>
  <c r="W1540" i="2"/>
  <c r="AG1539" i="2"/>
  <c r="AF1539" i="2"/>
  <c r="AE1539" i="2"/>
  <c r="Z1539" i="2"/>
  <c r="X1539" i="2"/>
  <c r="W1539" i="2"/>
  <c r="AT1538" i="2"/>
  <c r="AS1538" i="2"/>
  <c r="AK1538" i="2"/>
  <c r="AU1538" i="2" s="1"/>
  <c r="AJ1538" i="2"/>
  <c r="AF1538" i="2"/>
  <c r="AE1538" i="2"/>
  <c r="Z1538" i="2"/>
  <c r="W1538" i="2"/>
  <c r="AS1537" i="2"/>
  <c r="AK1537" i="2"/>
  <c r="AJ1537" i="2"/>
  <c r="AF1537" i="2"/>
  <c r="AE1537" i="2"/>
  <c r="Z1537" i="2"/>
  <c r="W1537" i="2"/>
  <c r="AH1536" i="2"/>
  <c r="AG1536" i="2"/>
  <c r="AF1536" i="2"/>
  <c r="AE1536" i="2"/>
  <c r="Z1536" i="2"/>
  <c r="X1536" i="2"/>
  <c r="W1536" i="2"/>
  <c r="AH1535" i="2"/>
  <c r="AG1535" i="2"/>
  <c r="AF1535" i="2"/>
  <c r="AE1535" i="2"/>
  <c r="Z1535" i="2"/>
  <c r="X1535" i="2"/>
  <c r="W1535" i="2"/>
  <c r="AU1534" i="2"/>
  <c r="AT1534" i="2"/>
  <c r="AS1534" i="2"/>
  <c r="AH1534" i="2"/>
  <c r="AG1534" i="2"/>
  <c r="AF1534" i="2"/>
  <c r="AE1534" i="2"/>
  <c r="Z1534" i="2"/>
  <c r="X1534" i="2"/>
  <c r="W1534" i="2"/>
  <c r="AS1533" i="2"/>
  <c r="AK1533" i="2"/>
  <c r="AJ1533" i="2"/>
  <c r="AF1533" i="2"/>
  <c r="AD1533" i="2"/>
  <c r="AT1533" i="2" s="1"/>
  <c r="Z1533" i="2"/>
  <c r="W1533" i="2"/>
  <c r="AT1532" i="2"/>
  <c r="AU1532" i="2" s="1"/>
  <c r="AS1532" i="2"/>
  <c r="AK1532" i="2"/>
  <c r="AJ1532" i="2"/>
  <c r="AF1532" i="2"/>
  <c r="AE1532" i="2"/>
  <c r="Z1532" i="2"/>
  <c r="W1532" i="2"/>
  <c r="AU1531" i="2"/>
  <c r="AT1531" i="2"/>
  <c r="AS1531" i="2"/>
  <c r="AK1531" i="2"/>
  <c r="AJ1531" i="2"/>
  <c r="AF1531" i="2"/>
  <c r="AE1531" i="2"/>
  <c r="Z1531" i="2"/>
  <c r="W1531" i="2"/>
  <c r="AU1530" i="2"/>
  <c r="AS1530" i="2"/>
  <c r="AT1530" i="2" s="1"/>
  <c r="AJ1530" i="2"/>
  <c r="AF1530" i="2"/>
  <c r="AE1530" i="2"/>
  <c r="Z1530" i="2"/>
  <c r="W1530" i="2"/>
  <c r="AG1529" i="2"/>
  <c r="AF1529" i="2"/>
  <c r="AE1529" i="2"/>
  <c r="Z1529" i="2"/>
  <c r="X1529" i="2"/>
  <c r="W1529" i="2"/>
  <c r="AS1528" i="2"/>
  <c r="AK1528" i="2"/>
  <c r="AJ1528" i="2"/>
  <c r="AF1528" i="2"/>
  <c r="AE1528" i="2"/>
  <c r="Z1528" i="2"/>
  <c r="W1528" i="2"/>
  <c r="AK1527" i="2"/>
  <c r="AJ1527" i="2"/>
  <c r="AF1527" i="2"/>
  <c r="AE1527" i="2"/>
  <c r="Z1527" i="2"/>
  <c r="W1527" i="2"/>
  <c r="AT1526" i="2"/>
  <c r="AS1526" i="2"/>
  <c r="AK1526" i="2"/>
  <c r="AJ1526" i="2"/>
  <c r="AF1526" i="2"/>
  <c r="AE1526" i="2"/>
  <c r="Z1526" i="2"/>
  <c r="W1526" i="2"/>
  <c r="AS1525" i="2"/>
  <c r="AK1525" i="2"/>
  <c r="AJ1525" i="2"/>
  <c r="AF1525" i="2"/>
  <c r="AD1525" i="2"/>
  <c r="AT1525" i="2" s="1"/>
  <c r="AU1525" i="2" s="1"/>
  <c r="Z1525" i="2"/>
  <c r="W1525" i="2"/>
  <c r="AK1524" i="2"/>
  <c r="AJ1524" i="2"/>
  <c r="AF1524" i="2"/>
  <c r="AD1524" i="2"/>
  <c r="Z1524" i="2"/>
  <c r="W1524" i="2"/>
  <c r="AT1523" i="2"/>
  <c r="AS1523" i="2"/>
  <c r="AK1523" i="2"/>
  <c r="AJ1523" i="2"/>
  <c r="AF1523" i="2"/>
  <c r="AE1523" i="2"/>
  <c r="Z1523" i="2"/>
  <c r="W1523" i="2"/>
  <c r="AU1522" i="2"/>
  <c r="AT1522" i="2"/>
  <c r="AS1522" i="2"/>
  <c r="AK1522" i="2"/>
  <c r="AJ1522" i="2"/>
  <c r="AF1522" i="2"/>
  <c r="AE1522" i="2"/>
  <c r="Z1522" i="2"/>
  <c r="W1522" i="2"/>
  <c r="AT1521" i="2"/>
  <c r="AS1521" i="2"/>
  <c r="AK1521" i="2"/>
  <c r="AU1521" i="2" s="1"/>
  <c r="AJ1521" i="2"/>
  <c r="AF1521" i="2"/>
  <c r="AE1521" i="2"/>
  <c r="Z1521" i="2"/>
  <c r="W1521" i="2"/>
  <c r="AS1520" i="2"/>
  <c r="AK1520" i="2"/>
  <c r="AJ1520" i="2"/>
  <c r="AF1520" i="2"/>
  <c r="AE1520" i="2"/>
  <c r="Z1520" i="2"/>
  <c r="W1520" i="2"/>
  <c r="AH1519" i="2"/>
  <c r="AG1519" i="2"/>
  <c r="AF1519" i="2"/>
  <c r="AE1519" i="2"/>
  <c r="Z1519" i="2"/>
  <c r="X1519" i="2"/>
  <c r="W1519" i="2"/>
  <c r="Z1518" i="2"/>
  <c r="AS1517" i="2"/>
  <c r="AT1517" i="2" s="1"/>
  <c r="AK1517" i="2"/>
  <c r="AU1517" i="2" s="1"/>
  <c r="AJ1517" i="2"/>
  <c r="AF1517" i="2"/>
  <c r="AE1517" i="2"/>
  <c r="Z1517" i="2"/>
  <c r="W1517" i="2"/>
  <c r="AS1516" i="2"/>
  <c r="AK1516" i="2"/>
  <c r="AJ1516" i="2"/>
  <c r="AF1516" i="2"/>
  <c r="AE1516" i="2"/>
  <c r="Z1516" i="2"/>
  <c r="W1516" i="2"/>
  <c r="AT1515" i="2"/>
  <c r="AU1515" i="2" s="1"/>
  <c r="AS1515" i="2"/>
  <c r="AK1515" i="2"/>
  <c r="AJ1515" i="2"/>
  <c r="AF1515" i="2"/>
  <c r="AE1515" i="2"/>
  <c r="Z1515" i="2"/>
  <c r="W1515" i="2"/>
  <c r="AG1514" i="2"/>
  <c r="AF1514" i="2"/>
  <c r="AE1514" i="2"/>
  <c r="Z1514" i="2"/>
  <c r="X1514" i="2"/>
  <c r="W1514" i="2"/>
  <c r="AS1513" i="2"/>
  <c r="AK1513" i="2"/>
  <c r="AJ1513" i="2"/>
  <c r="AF1513" i="2"/>
  <c r="AD1513" i="2"/>
  <c r="AT1513" i="2" s="1"/>
  <c r="AU1513" i="2" s="1"/>
  <c r="Z1513" i="2"/>
  <c r="W1513" i="2"/>
  <c r="AT1512" i="2"/>
  <c r="AU1512" i="2" s="1"/>
  <c r="AS1512" i="2"/>
  <c r="AK1512" i="2"/>
  <c r="AJ1512" i="2"/>
  <c r="AF1512" i="2"/>
  <c r="AE1512" i="2"/>
  <c r="Z1512" i="2"/>
  <c r="W1512" i="2"/>
  <c r="AG1511" i="2"/>
  <c r="AF1511" i="2"/>
  <c r="AE1511" i="2"/>
  <c r="Z1511" i="2"/>
  <c r="X1511" i="2"/>
  <c r="W1511" i="2"/>
  <c r="AH1510" i="2"/>
  <c r="AG1510" i="2"/>
  <c r="AF1510" i="2"/>
  <c r="AE1510" i="2"/>
  <c r="Z1510" i="2"/>
  <c r="X1510" i="2"/>
  <c r="W1510" i="2"/>
  <c r="AT1509" i="2"/>
  <c r="AS1509" i="2"/>
  <c r="AK1509" i="2"/>
  <c r="AJ1509" i="2"/>
  <c r="AF1509" i="2"/>
  <c r="AE1509" i="2"/>
  <c r="Z1509" i="2"/>
  <c r="W1509" i="2"/>
  <c r="AS1508" i="2"/>
  <c r="AK1508" i="2"/>
  <c r="AJ1508" i="2"/>
  <c r="AF1508" i="2"/>
  <c r="AD1508" i="2"/>
  <c r="AT1508" i="2" s="1"/>
  <c r="AU1508" i="2" s="1"/>
  <c r="Z1508" i="2"/>
  <c r="W1508" i="2"/>
  <c r="V1508" i="2"/>
  <c r="AK1507" i="2"/>
  <c r="AJ1507" i="2"/>
  <c r="AF1507" i="2"/>
  <c r="AE1507" i="2"/>
  <c r="Z1507" i="2"/>
  <c r="W1507" i="2"/>
  <c r="AH1506" i="2"/>
  <c r="AG1506" i="2"/>
  <c r="AF1506" i="2"/>
  <c r="AE1506" i="2"/>
  <c r="Z1506" i="2"/>
  <c r="X1506" i="2"/>
  <c r="W1506" i="2"/>
  <c r="AT1505" i="2"/>
  <c r="AS1505" i="2"/>
  <c r="AK1505" i="2"/>
  <c r="AJ1505" i="2"/>
  <c r="AF1505" i="2"/>
  <c r="AE1505" i="2"/>
  <c r="Z1505" i="2"/>
  <c r="W1505" i="2"/>
  <c r="AU1504" i="2"/>
  <c r="AT1504" i="2"/>
  <c r="AS1504" i="2"/>
  <c r="AK1504" i="2"/>
  <c r="AJ1504" i="2"/>
  <c r="AF1504" i="2"/>
  <c r="AE1504" i="2"/>
  <c r="Z1504" i="2"/>
  <c r="W1504" i="2"/>
  <c r="AK1503" i="2"/>
  <c r="AG1503" i="2"/>
  <c r="AF1503" i="2"/>
  <c r="AE1503" i="2"/>
  <c r="Z1503" i="2"/>
  <c r="X1503" i="2"/>
  <c r="W1503" i="2"/>
  <c r="AH1502" i="2"/>
  <c r="AG1502" i="2"/>
  <c r="AF1502" i="2"/>
  <c r="AD1502" i="2"/>
  <c r="Z1502" i="2"/>
  <c r="X1502" i="2"/>
  <c r="W1502" i="2"/>
  <c r="AS1501" i="2"/>
  <c r="AK1501" i="2"/>
  <c r="AJ1501" i="2"/>
  <c r="AF1501" i="2"/>
  <c r="AE1501" i="2"/>
  <c r="Z1501" i="2"/>
  <c r="W1501" i="2"/>
  <c r="AT1500" i="2"/>
  <c r="AU1500" i="2" s="1"/>
  <c r="AS1500" i="2"/>
  <c r="AK1500" i="2"/>
  <c r="AJ1500" i="2"/>
  <c r="AF1500" i="2"/>
  <c r="AD1500" i="2"/>
  <c r="Z1500" i="2"/>
  <c r="W1500" i="2"/>
  <c r="AU1499" i="2"/>
  <c r="AT1499" i="2"/>
  <c r="AS1499" i="2"/>
  <c r="AH1499" i="2"/>
  <c r="AG1499" i="2"/>
  <c r="AF1499" i="2"/>
  <c r="AE1499" i="2"/>
  <c r="Z1499" i="2"/>
  <c r="X1499" i="2"/>
  <c r="W1499" i="2"/>
  <c r="AH1498" i="2"/>
  <c r="AG1498" i="2"/>
  <c r="AF1498" i="2"/>
  <c r="AE1498" i="2"/>
  <c r="Z1498" i="2"/>
  <c r="X1498" i="2"/>
  <c r="W1498" i="2"/>
  <c r="AU1497" i="2"/>
  <c r="AS1497" i="2"/>
  <c r="AK1497" i="2"/>
  <c r="AJ1497" i="2"/>
  <c r="AF1497" i="2"/>
  <c r="AD1497" i="2"/>
  <c r="AT1497" i="2" s="1"/>
  <c r="Z1497" i="2"/>
  <c r="W1497" i="2"/>
  <c r="AT1496" i="2"/>
  <c r="AS1496" i="2"/>
  <c r="AK1496" i="2"/>
  <c r="AJ1496" i="2"/>
  <c r="AF1496" i="2"/>
  <c r="AE1496" i="2"/>
  <c r="Z1496" i="2"/>
  <c r="W1496" i="2"/>
  <c r="AS1495" i="2"/>
  <c r="AK1495" i="2"/>
  <c r="AJ1495" i="2"/>
  <c r="AF1495" i="2"/>
  <c r="AD1495" i="2"/>
  <c r="AT1495" i="2" s="1"/>
  <c r="AU1495" i="2" s="1"/>
  <c r="Z1495" i="2"/>
  <c r="W1495" i="2"/>
  <c r="AT1494" i="2"/>
  <c r="AS1494" i="2"/>
  <c r="AK1494" i="2"/>
  <c r="AU1494" i="2" s="1"/>
  <c r="AJ1494" i="2"/>
  <c r="AF1494" i="2"/>
  <c r="AD1494" i="2"/>
  <c r="Z1494" i="2"/>
  <c r="W1494" i="2"/>
  <c r="AS1493" i="2"/>
  <c r="AK1493" i="2"/>
  <c r="AJ1493" i="2"/>
  <c r="AF1493" i="2"/>
  <c r="AE1493" i="2"/>
  <c r="Z1493" i="2"/>
  <c r="W1493" i="2"/>
  <c r="AS1492" i="2"/>
  <c r="AK1492" i="2"/>
  <c r="AJ1492" i="2"/>
  <c r="AF1492" i="2"/>
  <c r="AE1492" i="2"/>
  <c r="Z1492" i="2"/>
  <c r="W1492" i="2"/>
  <c r="AT1491" i="2"/>
  <c r="AU1491" i="2" s="1"/>
  <c r="AS1491" i="2"/>
  <c r="AK1491" i="2"/>
  <c r="AJ1491" i="2"/>
  <c r="AF1491" i="2"/>
  <c r="AD1491" i="2"/>
  <c r="Z1491" i="2"/>
  <c r="W1491" i="2"/>
  <c r="AU1490" i="2"/>
  <c r="AT1490" i="2"/>
  <c r="AS1490" i="2"/>
  <c r="AK1490" i="2"/>
  <c r="AJ1490" i="2"/>
  <c r="AF1490" i="2"/>
  <c r="AE1490" i="2"/>
  <c r="Z1490" i="2"/>
  <c r="W1490" i="2"/>
  <c r="AH1489" i="2"/>
  <c r="AG1489" i="2"/>
  <c r="AF1489" i="2"/>
  <c r="AE1489" i="2"/>
  <c r="Z1489" i="2"/>
  <c r="X1489" i="2"/>
  <c r="W1489" i="2"/>
  <c r="AH1488" i="2"/>
  <c r="AG1488" i="2"/>
  <c r="AF1488" i="2"/>
  <c r="AE1488" i="2"/>
  <c r="Z1488" i="2"/>
  <c r="X1488" i="2"/>
  <c r="W1488" i="2"/>
  <c r="AH1487" i="2"/>
  <c r="AG1487" i="2"/>
  <c r="AF1487" i="2"/>
  <c r="AD1487" i="2"/>
  <c r="Z1487" i="2"/>
  <c r="X1487" i="2"/>
  <c r="W1487" i="2"/>
  <c r="AS1486" i="2"/>
  <c r="AK1486" i="2"/>
  <c r="AJ1486" i="2"/>
  <c r="AF1486" i="2"/>
  <c r="AD1486" i="2"/>
  <c r="AT1486" i="2" s="1"/>
  <c r="Z1486" i="2"/>
  <c r="W1486" i="2"/>
  <c r="AS1485" i="2"/>
  <c r="AK1485" i="2"/>
  <c r="AJ1485" i="2"/>
  <c r="AF1485" i="2"/>
  <c r="AD1485" i="2"/>
  <c r="AT1485" i="2" s="1"/>
  <c r="AU1485" i="2" s="1"/>
  <c r="Z1485" i="2"/>
  <c r="W1485" i="2"/>
  <c r="AG1484" i="2"/>
  <c r="AF1484" i="2"/>
  <c r="AE1484" i="2"/>
  <c r="Z1484" i="2"/>
  <c r="X1484" i="2"/>
  <c r="W1484" i="2"/>
  <c r="AT1483" i="2"/>
  <c r="AS1483" i="2"/>
  <c r="AK1483" i="2"/>
  <c r="AJ1483" i="2"/>
  <c r="AF1483" i="2"/>
  <c r="AE1483" i="2"/>
  <c r="Z1483" i="2"/>
  <c r="W1483" i="2"/>
  <c r="AS1482" i="2"/>
  <c r="AK1482" i="2"/>
  <c r="AJ1482" i="2"/>
  <c r="AF1482" i="2"/>
  <c r="AD1482" i="2"/>
  <c r="AT1482" i="2" s="1"/>
  <c r="AU1482" i="2" s="1"/>
  <c r="Z1482" i="2"/>
  <c r="W1482" i="2"/>
  <c r="AT1481" i="2"/>
  <c r="AS1481" i="2"/>
  <c r="AK1481" i="2"/>
  <c r="AU1481" i="2" s="1"/>
  <c r="AJ1481" i="2"/>
  <c r="AF1481" i="2"/>
  <c r="AD1481" i="2"/>
  <c r="Z1481" i="2"/>
  <c r="W1481" i="2"/>
  <c r="AG1480" i="2"/>
  <c r="AF1480" i="2"/>
  <c r="AE1480" i="2"/>
  <c r="Z1480" i="2"/>
  <c r="X1480" i="2"/>
  <c r="W1480" i="2"/>
  <c r="AG1479" i="2"/>
  <c r="AF1479" i="2"/>
  <c r="AE1479" i="2"/>
  <c r="Z1479" i="2"/>
  <c r="X1479" i="2"/>
  <c r="W1479" i="2"/>
  <c r="AS1478" i="2"/>
  <c r="AK1478" i="2"/>
  <c r="AJ1478" i="2"/>
  <c r="AF1478" i="2"/>
  <c r="AE1478" i="2"/>
  <c r="Z1478" i="2"/>
  <c r="W1478" i="2"/>
  <c r="AS1477" i="2"/>
  <c r="AK1477" i="2"/>
  <c r="AJ1477" i="2"/>
  <c r="AF1477" i="2"/>
  <c r="AE1477" i="2"/>
  <c r="Z1477" i="2"/>
  <c r="W1477" i="2"/>
  <c r="AT1476" i="2"/>
  <c r="AU1476" i="2" s="1"/>
  <c r="AS1476" i="2"/>
  <c r="AK1476" i="2"/>
  <c r="AJ1476" i="2"/>
  <c r="AF1476" i="2"/>
  <c r="AD1476" i="2"/>
  <c r="Z1476" i="2"/>
  <c r="W1476" i="2"/>
  <c r="AU1475" i="2"/>
  <c r="AT1475" i="2"/>
  <c r="AS1475" i="2"/>
  <c r="AK1475" i="2"/>
  <c r="AJ1475" i="2"/>
  <c r="AF1475" i="2"/>
  <c r="AE1475" i="2"/>
  <c r="Z1475" i="2"/>
  <c r="W1475" i="2"/>
  <c r="AS1474" i="2"/>
  <c r="AK1474" i="2"/>
  <c r="AJ1474" i="2"/>
  <c r="AF1474" i="2"/>
  <c r="AE1474" i="2"/>
  <c r="Z1474" i="2"/>
  <c r="W1474" i="2"/>
  <c r="AT1473" i="2"/>
  <c r="AS1473" i="2"/>
  <c r="AK1473" i="2"/>
  <c r="AJ1473" i="2"/>
  <c r="AF1473" i="2"/>
  <c r="AE1473" i="2"/>
  <c r="Z1473" i="2"/>
  <c r="W1473" i="2"/>
  <c r="AG1472" i="2"/>
  <c r="AF1472" i="2"/>
  <c r="AE1472" i="2"/>
  <c r="Z1472" i="2"/>
  <c r="X1472" i="2"/>
  <c r="W1472" i="2"/>
  <c r="AS1471" i="2"/>
  <c r="AK1471" i="2"/>
  <c r="AJ1471" i="2"/>
  <c r="AF1471" i="2"/>
  <c r="AE1471" i="2"/>
  <c r="Z1471" i="2"/>
  <c r="W1471" i="2"/>
  <c r="AS1470" i="2"/>
  <c r="AK1470" i="2"/>
  <c r="AJ1470" i="2"/>
  <c r="AF1470" i="2"/>
  <c r="AE1470" i="2"/>
  <c r="Z1470" i="2"/>
  <c r="W1470" i="2"/>
  <c r="AT1469" i="2"/>
  <c r="AU1469" i="2" s="1"/>
  <c r="AS1469" i="2"/>
  <c r="AK1469" i="2"/>
  <c r="AJ1469" i="2"/>
  <c r="AF1469" i="2"/>
  <c r="AD1469" i="2"/>
  <c r="Z1469" i="2"/>
  <c r="W1469" i="2"/>
  <c r="AU1468" i="2"/>
  <c r="AT1468" i="2"/>
  <c r="AS1468" i="2"/>
  <c r="AK1468" i="2"/>
  <c r="AJ1468" i="2"/>
  <c r="AF1468" i="2"/>
  <c r="AD1468" i="2"/>
  <c r="Z1468" i="2"/>
  <c r="W1468" i="2"/>
  <c r="AS1467" i="2"/>
  <c r="AK1467" i="2"/>
  <c r="AJ1467" i="2"/>
  <c r="AF1467" i="2"/>
  <c r="AE1467" i="2"/>
  <c r="Z1467" i="2"/>
  <c r="W1467" i="2"/>
  <c r="AT1466" i="2"/>
  <c r="AS1466" i="2"/>
  <c r="AK1466" i="2"/>
  <c r="AJ1466" i="2"/>
  <c r="AF1466" i="2"/>
  <c r="AE1466" i="2"/>
  <c r="Z1466" i="2"/>
  <c r="W1466" i="2"/>
  <c r="AH1465" i="2"/>
  <c r="AG1465" i="2"/>
  <c r="AF1465" i="2"/>
  <c r="AE1465" i="2"/>
  <c r="Z1465" i="2"/>
  <c r="X1465" i="2"/>
  <c r="W1465" i="2"/>
  <c r="AH1464" i="2"/>
  <c r="AG1464" i="2"/>
  <c r="AF1464" i="2"/>
  <c r="AE1464" i="2"/>
  <c r="Z1464" i="2"/>
  <c r="X1464" i="2"/>
  <c r="W1464" i="2"/>
  <c r="AH1463" i="2"/>
  <c r="AG1463" i="2"/>
  <c r="AF1463" i="2"/>
  <c r="AE1463" i="2"/>
  <c r="Z1463" i="2"/>
  <c r="X1463" i="2"/>
  <c r="W1463" i="2"/>
  <c r="AH1462" i="2"/>
  <c r="AG1462" i="2"/>
  <c r="AF1462" i="2"/>
  <c r="AE1462" i="2"/>
  <c r="Z1462" i="2"/>
  <c r="X1462" i="2"/>
  <c r="W1462" i="2"/>
  <c r="AH1461" i="2"/>
  <c r="AG1461" i="2"/>
  <c r="AF1461" i="2"/>
  <c r="AE1461" i="2"/>
  <c r="Z1461" i="2"/>
  <c r="X1461" i="2"/>
  <c r="W1461" i="2"/>
  <c r="AK1460" i="2"/>
  <c r="AJ1460" i="2"/>
  <c r="AF1460" i="2"/>
  <c r="AD1460" i="2"/>
  <c r="Z1460" i="2"/>
  <c r="W1460" i="2"/>
  <c r="AG1459" i="2"/>
  <c r="AF1459" i="2"/>
  <c r="AE1459" i="2"/>
  <c r="Z1459" i="2"/>
  <c r="X1459" i="2"/>
  <c r="W1459" i="2"/>
  <c r="AG1458" i="2"/>
  <c r="AF1458" i="2"/>
  <c r="AE1458" i="2"/>
  <c r="Z1458" i="2"/>
  <c r="X1458" i="2"/>
  <c r="W1458" i="2"/>
  <c r="AT1457" i="2"/>
  <c r="AS1457" i="2"/>
  <c r="AK1457" i="2"/>
  <c r="AU1457" i="2" s="1"/>
  <c r="AJ1457" i="2"/>
  <c r="AF1457" i="2"/>
  <c r="AE1457" i="2"/>
  <c r="Z1457" i="2"/>
  <c r="W1457" i="2"/>
  <c r="AS1456" i="2"/>
  <c r="AJ1456" i="2"/>
  <c r="AF1456" i="2"/>
  <c r="AD1456" i="2"/>
  <c r="Z1456" i="2"/>
  <c r="W1456" i="2"/>
  <c r="AH1455" i="2"/>
  <c r="AG1455" i="2"/>
  <c r="AF1455" i="2"/>
  <c r="AE1455" i="2"/>
  <c r="Z1455" i="2"/>
  <c r="X1455" i="2"/>
  <c r="W1455" i="2"/>
  <c r="AH1454" i="2"/>
  <c r="AG1454" i="2"/>
  <c r="AF1454" i="2"/>
  <c r="AE1454" i="2"/>
  <c r="Z1454" i="2"/>
  <c r="X1454" i="2"/>
  <c r="W1454" i="2"/>
  <c r="AH1453" i="2"/>
  <c r="AG1453" i="2"/>
  <c r="AF1453" i="2"/>
  <c r="AE1453" i="2"/>
  <c r="Z1453" i="2"/>
  <c r="X1453" i="2"/>
  <c r="W1453" i="2"/>
  <c r="AH1452" i="2"/>
  <c r="AG1452" i="2"/>
  <c r="AF1452" i="2"/>
  <c r="AE1452" i="2"/>
  <c r="Z1452" i="2"/>
  <c r="X1452" i="2"/>
  <c r="W1452" i="2"/>
  <c r="AS1451" i="2"/>
  <c r="AK1451" i="2"/>
  <c r="AJ1451" i="2"/>
  <c r="AF1451" i="2"/>
  <c r="AE1451" i="2"/>
  <c r="Z1451" i="2"/>
  <c r="W1451" i="2"/>
  <c r="AS1450" i="2"/>
  <c r="AK1450" i="2"/>
  <c r="AJ1450" i="2"/>
  <c r="AF1450" i="2"/>
  <c r="AD1450" i="2"/>
  <c r="AT1450" i="2" s="1"/>
  <c r="Z1450" i="2"/>
  <c r="W1450" i="2"/>
  <c r="AS1449" i="2"/>
  <c r="AK1449" i="2"/>
  <c r="AJ1449" i="2"/>
  <c r="AF1449" i="2"/>
  <c r="AE1449" i="2"/>
  <c r="Z1449" i="2"/>
  <c r="W1449" i="2"/>
  <c r="AK1448" i="2"/>
  <c r="AJ1448" i="2"/>
  <c r="AF1448" i="2"/>
  <c r="AE1448" i="2"/>
  <c r="Z1448" i="2"/>
  <c r="W1448" i="2"/>
  <c r="AK1447" i="2"/>
  <c r="AJ1447" i="2"/>
  <c r="AF1447" i="2"/>
  <c r="AE1447" i="2"/>
  <c r="Z1447" i="2"/>
  <c r="W1447" i="2"/>
  <c r="AT1446" i="2"/>
  <c r="AU1446" i="2" s="1"/>
  <c r="AS1446" i="2"/>
  <c r="AK1446" i="2"/>
  <c r="AJ1446" i="2"/>
  <c r="AF1446" i="2"/>
  <c r="AD1446" i="2"/>
  <c r="Z1446" i="2"/>
  <c r="W1446" i="2"/>
  <c r="AU1445" i="2"/>
  <c r="AS1445" i="2"/>
  <c r="AK1445" i="2"/>
  <c r="AJ1445" i="2"/>
  <c r="AF1445" i="2"/>
  <c r="AD1445" i="2"/>
  <c r="AT1445" i="2" s="1"/>
  <c r="Z1445" i="2"/>
  <c r="W1445" i="2"/>
  <c r="AK1444" i="2"/>
  <c r="AG1444" i="2"/>
  <c r="AF1444" i="2"/>
  <c r="AE1444" i="2"/>
  <c r="Z1444" i="2"/>
  <c r="X1444" i="2"/>
  <c r="W1444" i="2"/>
  <c r="Z1443" i="2"/>
  <c r="AU1442" i="2"/>
  <c r="AT1442" i="2"/>
  <c r="AS1442" i="2"/>
  <c r="AK1442" i="2"/>
  <c r="AJ1442" i="2"/>
  <c r="AF1442" i="2"/>
  <c r="AE1442" i="2"/>
  <c r="Z1442" i="2"/>
  <c r="W1442" i="2"/>
  <c r="AK1441" i="2"/>
  <c r="AJ1441" i="2"/>
  <c r="AF1441" i="2"/>
  <c r="AE1441" i="2"/>
  <c r="Z1441" i="2"/>
  <c r="W1441" i="2"/>
  <c r="AK1440" i="2"/>
  <c r="AG1440" i="2"/>
  <c r="AF1440" i="2"/>
  <c r="AE1440" i="2"/>
  <c r="Z1440" i="2"/>
  <c r="X1440" i="2"/>
  <c r="W1440" i="2"/>
  <c r="AH1439" i="2"/>
  <c r="AG1439" i="2"/>
  <c r="AF1439" i="2"/>
  <c r="AE1439" i="2"/>
  <c r="Z1439" i="2"/>
  <c r="X1439" i="2"/>
  <c r="W1439" i="2"/>
  <c r="AS1438" i="2"/>
  <c r="AT1438" i="2" s="1"/>
  <c r="AK1438" i="2"/>
  <c r="AJ1438" i="2"/>
  <c r="AF1438" i="2"/>
  <c r="AE1438" i="2"/>
  <c r="Z1438" i="2"/>
  <c r="W1438" i="2"/>
  <c r="AS1437" i="2"/>
  <c r="AK1437" i="2"/>
  <c r="AJ1437" i="2"/>
  <c r="AF1437" i="2"/>
  <c r="AE1437" i="2"/>
  <c r="Z1437" i="2"/>
  <c r="W1437" i="2"/>
  <c r="AT1436" i="2"/>
  <c r="AU1436" i="2" s="1"/>
  <c r="AS1436" i="2"/>
  <c r="AK1436" i="2"/>
  <c r="AJ1436" i="2"/>
  <c r="AF1436" i="2"/>
  <c r="AE1436" i="2"/>
  <c r="Z1436" i="2"/>
  <c r="W1436" i="2"/>
  <c r="AH1435" i="2"/>
  <c r="AG1435" i="2"/>
  <c r="AF1435" i="2"/>
  <c r="AD1435" i="2"/>
  <c r="Z1435" i="2"/>
  <c r="X1435" i="2"/>
  <c r="W1435" i="2"/>
  <c r="AT1434" i="2"/>
  <c r="AU1434" i="2" s="1"/>
  <c r="AS1434" i="2"/>
  <c r="AK1434" i="2"/>
  <c r="AJ1434" i="2"/>
  <c r="AF1434" i="2"/>
  <c r="AE1434" i="2"/>
  <c r="Z1434" i="2"/>
  <c r="W1434" i="2"/>
  <c r="AH1433" i="2"/>
  <c r="Z1433" i="2"/>
  <c r="AH1432" i="2"/>
  <c r="AG1432" i="2"/>
  <c r="AF1432" i="2"/>
  <c r="AE1432" i="2"/>
  <c r="Z1432" i="2"/>
  <c r="X1432" i="2"/>
  <c r="W1432" i="2"/>
  <c r="AH1431" i="2"/>
  <c r="AG1431" i="2"/>
  <c r="AF1431" i="2"/>
  <c r="AE1431" i="2"/>
  <c r="Z1431" i="2"/>
  <c r="X1431" i="2"/>
  <c r="W1431" i="2"/>
  <c r="AH1430" i="2"/>
  <c r="AG1430" i="2"/>
  <c r="AF1430" i="2"/>
  <c r="AE1430" i="2"/>
  <c r="Z1430" i="2"/>
  <c r="X1430" i="2"/>
  <c r="W1430" i="2"/>
  <c r="AH1429" i="2"/>
  <c r="AG1429" i="2"/>
  <c r="AF1429" i="2"/>
  <c r="AE1429" i="2"/>
  <c r="Z1429" i="2"/>
  <c r="X1429" i="2"/>
  <c r="W1429" i="2"/>
  <c r="AS1428" i="2"/>
  <c r="AK1428" i="2"/>
  <c r="AU1428" i="2" s="1"/>
  <c r="AJ1428" i="2"/>
  <c r="AF1428" i="2"/>
  <c r="AD1428" i="2"/>
  <c r="AT1428" i="2" s="1"/>
  <c r="Z1428" i="2"/>
  <c r="W1428" i="2"/>
  <c r="AT1427" i="2"/>
  <c r="AU1427" i="2" s="1"/>
  <c r="AS1427" i="2"/>
  <c r="AK1427" i="2"/>
  <c r="AJ1427" i="2"/>
  <c r="AF1427" i="2"/>
  <c r="AD1427" i="2"/>
  <c r="Z1427" i="2"/>
  <c r="W1427" i="2"/>
  <c r="AU1426" i="2"/>
  <c r="AT1426" i="2"/>
  <c r="AS1426" i="2"/>
  <c r="AK1426" i="2"/>
  <c r="AJ1426" i="2"/>
  <c r="AF1426" i="2"/>
  <c r="AE1426" i="2"/>
  <c r="Z1426" i="2"/>
  <c r="W1426" i="2"/>
  <c r="AS1425" i="2"/>
  <c r="AK1425" i="2"/>
  <c r="AU1425" i="2" s="1"/>
  <c r="AJ1425" i="2"/>
  <c r="AF1425" i="2"/>
  <c r="AD1425" i="2"/>
  <c r="AT1425" i="2" s="1"/>
  <c r="Z1425" i="2"/>
  <c r="W1425" i="2"/>
  <c r="AS1424" i="2"/>
  <c r="AK1424" i="2"/>
  <c r="AJ1424" i="2"/>
  <c r="AF1424" i="2"/>
  <c r="AD1424" i="2"/>
  <c r="AT1424" i="2" s="1"/>
  <c r="Z1424" i="2"/>
  <c r="W1424" i="2"/>
  <c r="AT1423" i="2"/>
  <c r="AU1423" i="2" s="1"/>
  <c r="AS1423" i="2"/>
  <c r="AK1423" i="2"/>
  <c r="AJ1423" i="2"/>
  <c r="AF1423" i="2"/>
  <c r="AE1423" i="2"/>
  <c r="Z1423" i="2"/>
  <c r="W1423" i="2"/>
  <c r="AU1422" i="2"/>
  <c r="AT1422" i="2"/>
  <c r="AS1422" i="2"/>
  <c r="AK1422" i="2"/>
  <c r="AJ1422" i="2"/>
  <c r="AF1422" i="2"/>
  <c r="AD1422" i="2"/>
  <c r="Z1422" i="2"/>
  <c r="W1422" i="2"/>
  <c r="AS1421" i="2"/>
  <c r="AT1421" i="2" s="1"/>
  <c r="AK1421" i="2"/>
  <c r="AJ1421" i="2"/>
  <c r="AF1421" i="2"/>
  <c r="AE1421" i="2"/>
  <c r="Z1421" i="2"/>
  <c r="W1421" i="2"/>
  <c r="AS1420" i="2"/>
  <c r="AK1420" i="2"/>
  <c r="AJ1420" i="2"/>
  <c r="AF1420" i="2"/>
  <c r="AE1420" i="2"/>
  <c r="Z1420" i="2"/>
  <c r="W1420" i="2"/>
  <c r="AT1419" i="2"/>
  <c r="AU1419" i="2" s="1"/>
  <c r="AS1419" i="2"/>
  <c r="AK1419" i="2"/>
  <c r="AJ1419" i="2"/>
  <c r="AF1419" i="2"/>
  <c r="AE1419" i="2"/>
  <c r="Z1419" i="2"/>
  <c r="W1419" i="2"/>
  <c r="AG1418" i="2"/>
  <c r="AF1418" i="2"/>
  <c r="AE1418" i="2"/>
  <c r="Z1418" i="2"/>
  <c r="X1418" i="2"/>
  <c r="W1418" i="2"/>
  <c r="AS1417" i="2"/>
  <c r="AK1417" i="2"/>
  <c r="AJ1417" i="2"/>
  <c r="AF1417" i="2"/>
  <c r="AE1417" i="2"/>
  <c r="Z1417" i="2"/>
  <c r="W1417" i="2"/>
  <c r="AT1416" i="2"/>
  <c r="AU1416" i="2" s="1"/>
  <c r="AS1416" i="2"/>
  <c r="AK1416" i="2"/>
  <c r="AJ1416" i="2"/>
  <c r="AF1416" i="2"/>
  <c r="AD1416" i="2"/>
  <c r="Z1416" i="2"/>
  <c r="W1416" i="2"/>
  <c r="AU1415" i="2"/>
  <c r="AT1415" i="2"/>
  <c r="AS1415" i="2"/>
  <c r="AK1415" i="2"/>
  <c r="AJ1415" i="2"/>
  <c r="AF1415" i="2"/>
  <c r="AE1415" i="2"/>
  <c r="Z1415" i="2"/>
  <c r="W1415" i="2"/>
  <c r="AS1414" i="2"/>
  <c r="AJ1414" i="2"/>
  <c r="AF1414" i="2"/>
  <c r="AD1414" i="2"/>
  <c r="AT1414" i="2" s="1"/>
  <c r="AU1414" i="2" s="1"/>
  <c r="Z1414" i="2"/>
  <c r="W1414" i="2"/>
  <c r="AS1413" i="2"/>
  <c r="AT1413" i="2" s="1"/>
  <c r="AK1413" i="2"/>
  <c r="AU1413" i="2" s="1"/>
  <c r="AJ1413" i="2"/>
  <c r="AF1413" i="2"/>
  <c r="AE1413" i="2"/>
  <c r="Z1413" i="2"/>
  <c r="W1413" i="2"/>
  <c r="AS1412" i="2"/>
  <c r="AK1412" i="2"/>
  <c r="AU1412" i="2" s="1"/>
  <c r="AJ1412" i="2"/>
  <c r="AF1412" i="2"/>
  <c r="AD1412" i="2"/>
  <c r="AT1412" i="2" s="1"/>
  <c r="Z1412" i="2"/>
  <c r="W1412" i="2"/>
  <c r="AH1411" i="2"/>
  <c r="AG1411" i="2"/>
  <c r="AF1411" i="2"/>
  <c r="AE1411" i="2"/>
  <c r="Z1411" i="2"/>
  <c r="X1411" i="2"/>
  <c r="W1411" i="2"/>
  <c r="AG1410" i="2"/>
  <c r="AF1410" i="2"/>
  <c r="AE1410" i="2"/>
  <c r="Z1410" i="2"/>
  <c r="X1410" i="2"/>
  <c r="W1410" i="2"/>
  <c r="AG1409" i="2"/>
  <c r="AF1409" i="2"/>
  <c r="AE1409" i="2"/>
  <c r="Z1409" i="2"/>
  <c r="X1409" i="2"/>
  <c r="W1409" i="2"/>
  <c r="AG1408" i="2"/>
  <c r="AF1408" i="2"/>
  <c r="AE1408" i="2"/>
  <c r="Z1408" i="2"/>
  <c r="X1408" i="2"/>
  <c r="W1408" i="2"/>
  <c r="AU1407" i="2"/>
  <c r="AT1407" i="2"/>
  <c r="AS1407" i="2"/>
  <c r="AK1407" i="2"/>
  <c r="AJ1407" i="2"/>
  <c r="AF1407" i="2"/>
  <c r="AE1407" i="2"/>
  <c r="Z1407" i="2"/>
  <c r="W1407" i="2"/>
  <c r="AS1406" i="2"/>
  <c r="AK1406" i="2"/>
  <c r="AU1406" i="2" s="1"/>
  <c r="AJ1406" i="2"/>
  <c r="AF1406" i="2"/>
  <c r="AD1406" i="2"/>
  <c r="AT1406" i="2" s="1"/>
  <c r="Z1406" i="2"/>
  <c r="W1406" i="2"/>
  <c r="AG1405" i="2"/>
  <c r="AF1405" i="2"/>
  <c r="AE1405" i="2"/>
  <c r="Z1405" i="2"/>
  <c r="X1405" i="2"/>
  <c r="W1405" i="2"/>
  <c r="AU1404" i="2"/>
  <c r="AT1404" i="2"/>
  <c r="AS1404" i="2"/>
  <c r="AK1404" i="2"/>
  <c r="AJ1404" i="2"/>
  <c r="AF1404" i="2"/>
  <c r="AE1404" i="2"/>
  <c r="Z1404" i="2"/>
  <c r="W1404" i="2"/>
  <c r="AG1403" i="2"/>
  <c r="AF1403" i="2"/>
  <c r="AE1403" i="2"/>
  <c r="Z1403" i="2"/>
  <c r="X1403" i="2"/>
  <c r="W1403" i="2"/>
  <c r="AH1402" i="2"/>
  <c r="AG1402" i="2"/>
  <c r="AF1402" i="2"/>
  <c r="AE1402" i="2"/>
  <c r="Z1402" i="2"/>
  <c r="X1402" i="2"/>
  <c r="W1402" i="2"/>
  <c r="AS1401" i="2"/>
  <c r="AK1401" i="2"/>
  <c r="AU1401" i="2" s="1"/>
  <c r="AJ1401" i="2"/>
  <c r="AF1401" i="2"/>
  <c r="AD1401" i="2"/>
  <c r="AT1401" i="2" s="1"/>
  <c r="Z1401" i="2"/>
  <c r="W1401" i="2"/>
  <c r="AT1400" i="2"/>
  <c r="AU1400" i="2" s="1"/>
  <c r="AS1400" i="2"/>
  <c r="AK1400" i="2"/>
  <c r="AJ1400" i="2"/>
  <c r="AF1400" i="2"/>
  <c r="AE1400" i="2"/>
  <c r="Z1400" i="2"/>
  <c r="W1400" i="2"/>
  <c r="AU1399" i="2"/>
  <c r="AT1399" i="2"/>
  <c r="AS1399" i="2"/>
  <c r="AK1399" i="2"/>
  <c r="AJ1399" i="2"/>
  <c r="AF1399" i="2"/>
  <c r="AE1399" i="2"/>
  <c r="Z1399" i="2"/>
  <c r="W1399" i="2"/>
  <c r="AS1398" i="2"/>
  <c r="AK1398" i="2"/>
  <c r="AU1398" i="2" s="1"/>
  <c r="AJ1398" i="2"/>
  <c r="AF1398" i="2"/>
  <c r="AD1398" i="2"/>
  <c r="AT1398" i="2" s="1"/>
  <c r="Z1398" i="2"/>
  <c r="W1398" i="2"/>
  <c r="AH1397" i="2"/>
  <c r="AG1397" i="2"/>
  <c r="AF1397" i="2"/>
  <c r="AE1397" i="2"/>
  <c r="Z1397" i="2"/>
  <c r="X1397" i="2"/>
  <c r="W1397" i="2"/>
  <c r="AS1396" i="2"/>
  <c r="AT1396" i="2" s="1"/>
  <c r="AK1396" i="2"/>
  <c r="AJ1396" i="2"/>
  <c r="AF1396" i="2"/>
  <c r="AE1396" i="2"/>
  <c r="Z1396" i="2"/>
  <c r="W1396" i="2"/>
  <c r="AK1395" i="2"/>
  <c r="AJ1395" i="2"/>
  <c r="AF1395" i="2"/>
  <c r="AE1395" i="2"/>
  <c r="Z1395" i="2"/>
  <c r="W1395" i="2"/>
  <c r="AU1394" i="2"/>
  <c r="AT1394" i="2"/>
  <c r="AS1394" i="2"/>
  <c r="AK1394" i="2"/>
  <c r="AJ1394" i="2"/>
  <c r="AF1394" i="2"/>
  <c r="AD1394" i="2"/>
  <c r="Z1394" i="2"/>
  <c r="W1394" i="2"/>
  <c r="AH1393" i="2"/>
  <c r="AG1393" i="2"/>
  <c r="AF1393" i="2"/>
  <c r="AE1393" i="2"/>
  <c r="Z1393" i="2"/>
  <c r="X1393" i="2"/>
  <c r="W1393" i="2"/>
  <c r="AG1392" i="2"/>
  <c r="AF1392" i="2"/>
  <c r="AD1392" i="2"/>
  <c r="Z1392" i="2"/>
  <c r="X1392" i="2"/>
  <c r="W1392" i="2"/>
  <c r="AS1391" i="2"/>
  <c r="AK1391" i="2"/>
  <c r="AJ1391" i="2"/>
  <c r="AF1391" i="2"/>
  <c r="AE1391" i="2"/>
  <c r="Z1391" i="2"/>
  <c r="W1391" i="2"/>
  <c r="AT1390" i="2"/>
  <c r="AU1390" i="2" s="1"/>
  <c r="AS1390" i="2"/>
  <c r="AK1390" i="2"/>
  <c r="AJ1390" i="2"/>
  <c r="AF1390" i="2"/>
  <c r="AD1390" i="2"/>
  <c r="Z1390" i="2"/>
  <c r="W1390" i="2"/>
  <c r="AK1389" i="2"/>
  <c r="AJ1389" i="2"/>
  <c r="AF1389" i="2"/>
  <c r="AE1389" i="2"/>
  <c r="Z1389" i="2"/>
  <c r="W1389" i="2"/>
  <c r="AS1388" i="2"/>
  <c r="AK1388" i="2"/>
  <c r="AJ1388" i="2"/>
  <c r="AF1388" i="2"/>
  <c r="AE1388" i="2"/>
  <c r="Z1388" i="2"/>
  <c r="W1388" i="2"/>
  <c r="AG1387" i="2"/>
  <c r="AF1387" i="2"/>
  <c r="AE1387" i="2"/>
  <c r="Z1387" i="2"/>
  <c r="X1387" i="2"/>
  <c r="W1387" i="2"/>
  <c r="AK1386" i="2"/>
  <c r="AJ1386" i="2"/>
  <c r="AF1386" i="2"/>
  <c r="AE1386" i="2"/>
  <c r="Z1386" i="2"/>
  <c r="W1386" i="2"/>
  <c r="AT1385" i="2"/>
  <c r="AU1385" i="2" s="1"/>
  <c r="AS1385" i="2"/>
  <c r="AK1385" i="2"/>
  <c r="AJ1385" i="2"/>
  <c r="AF1385" i="2"/>
  <c r="AD1385" i="2"/>
  <c r="Z1385" i="2"/>
  <c r="W1385" i="2"/>
  <c r="AU1384" i="2"/>
  <c r="AT1384" i="2"/>
  <c r="AS1384" i="2"/>
  <c r="AK1384" i="2"/>
  <c r="AJ1384" i="2"/>
  <c r="AF1384" i="2"/>
  <c r="AE1384" i="2"/>
  <c r="Z1384" i="2"/>
  <c r="W1384" i="2"/>
  <c r="AH1383" i="2"/>
  <c r="AG1383" i="2"/>
  <c r="AF1383" i="2"/>
  <c r="AE1383" i="2"/>
  <c r="Z1383" i="2"/>
  <c r="X1383" i="2"/>
  <c r="W1383" i="2"/>
  <c r="AK1382" i="2"/>
  <c r="AJ1382" i="2"/>
  <c r="AF1382" i="2"/>
  <c r="AE1382" i="2"/>
  <c r="Z1382" i="2"/>
  <c r="W1382" i="2"/>
  <c r="AS1381" i="2"/>
  <c r="AK1381" i="2"/>
  <c r="AJ1381" i="2"/>
  <c r="AF1381" i="2"/>
  <c r="AE1381" i="2"/>
  <c r="Z1381" i="2"/>
  <c r="W1381" i="2"/>
  <c r="AT1380" i="2"/>
  <c r="AU1380" i="2" s="1"/>
  <c r="AS1380" i="2"/>
  <c r="AK1380" i="2"/>
  <c r="AJ1380" i="2"/>
  <c r="AF1380" i="2"/>
  <c r="AD1380" i="2"/>
  <c r="Z1380" i="2"/>
  <c r="W1380" i="2"/>
  <c r="AU1379" i="2"/>
  <c r="AT1379" i="2"/>
  <c r="AS1379" i="2"/>
  <c r="AK1379" i="2"/>
  <c r="AJ1379" i="2"/>
  <c r="AF1379" i="2"/>
  <c r="AE1379" i="2"/>
  <c r="Z1379" i="2"/>
  <c r="W1379" i="2"/>
  <c r="AH1378" i="2"/>
  <c r="AG1378" i="2"/>
  <c r="AF1378" i="2"/>
  <c r="AD1378" i="2"/>
  <c r="Z1378" i="2"/>
  <c r="X1378" i="2"/>
  <c r="W1378" i="2"/>
  <c r="AU1377" i="2"/>
  <c r="AT1377" i="2"/>
  <c r="AS1377" i="2"/>
  <c r="AK1377" i="2"/>
  <c r="AJ1377" i="2"/>
  <c r="AF1377" i="2"/>
  <c r="AD1377" i="2"/>
  <c r="Z1377" i="2"/>
  <c r="W1377" i="2"/>
  <c r="AG1376" i="2"/>
  <c r="AF1376" i="2"/>
  <c r="AE1376" i="2"/>
  <c r="Z1376" i="2"/>
  <c r="X1376" i="2"/>
  <c r="W1376" i="2"/>
  <c r="AT1375" i="2"/>
  <c r="AU1375" i="2" s="1"/>
  <c r="AS1375" i="2"/>
  <c r="AK1375" i="2"/>
  <c r="AJ1375" i="2"/>
  <c r="AF1375" i="2"/>
  <c r="AD1375" i="2"/>
  <c r="Z1375" i="2"/>
  <c r="W1375" i="2"/>
  <c r="AU1374" i="2"/>
  <c r="AT1374" i="2"/>
  <c r="AS1374" i="2"/>
  <c r="AK1374" i="2"/>
  <c r="AJ1374" i="2"/>
  <c r="AF1374" i="2"/>
  <c r="AD1374" i="2"/>
  <c r="Z1374" i="2"/>
  <c r="W1374" i="2"/>
  <c r="AG1373" i="2"/>
  <c r="AF1373" i="2"/>
  <c r="AE1373" i="2"/>
  <c r="Z1373" i="2"/>
  <c r="X1373" i="2"/>
  <c r="W1373" i="2"/>
  <c r="AT1372" i="2"/>
  <c r="AU1372" i="2" s="1"/>
  <c r="AS1372" i="2"/>
  <c r="AK1372" i="2"/>
  <c r="AJ1372" i="2"/>
  <c r="AF1372" i="2"/>
  <c r="AE1372" i="2"/>
  <c r="Z1372" i="2"/>
  <c r="W1372" i="2"/>
  <c r="AK1371" i="2"/>
  <c r="AJ1371" i="2"/>
  <c r="AF1371" i="2"/>
  <c r="AD1371" i="2"/>
  <c r="Z1371" i="2"/>
  <c r="W1371" i="2"/>
  <c r="AK1370" i="2"/>
  <c r="AJ1370" i="2"/>
  <c r="AF1370" i="2"/>
  <c r="AE1370" i="2"/>
  <c r="Z1370" i="2"/>
  <c r="W1370" i="2"/>
  <c r="AU1369" i="2"/>
  <c r="AT1369" i="2"/>
  <c r="AS1369" i="2"/>
  <c r="AK1369" i="2"/>
  <c r="AJ1369" i="2"/>
  <c r="AF1369" i="2"/>
  <c r="AD1369" i="2"/>
  <c r="Z1369" i="2"/>
  <c r="W1369" i="2"/>
  <c r="AH1368" i="2"/>
  <c r="AG1368" i="2"/>
  <c r="AF1368" i="2"/>
  <c r="AE1368" i="2"/>
  <c r="Z1368" i="2"/>
  <c r="X1368" i="2"/>
  <c r="W1368" i="2"/>
  <c r="Z1367" i="2"/>
  <c r="AK1366" i="2"/>
  <c r="AJ1366" i="2"/>
  <c r="AF1366" i="2"/>
  <c r="AE1366" i="2"/>
  <c r="Z1366" i="2"/>
  <c r="W1366" i="2"/>
  <c r="AH1365" i="2"/>
  <c r="AG1365" i="2"/>
  <c r="AF1365" i="2"/>
  <c r="AE1365" i="2"/>
  <c r="Z1365" i="2"/>
  <c r="X1365" i="2"/>
  <c r="W1365" i="2"/>
  <c r="AS1364" i="2"/>
  <c r="AK1364" i="2"/>
  <c r="AJ1364" i="2"/>
  <c r="AF1364" i="2"/>
  <c r="AE1364" i="2"/>
  <c r="Z1364" i="2"/>
  <c r="W1364" i="2"/>
  <c r="AT1363" i="2"/>
  <c r="AU1363" i="2" s="1"/>
  <c r="AS1363" i="2"/>
  <c r="AK1363" i="2"/>
  <c r="AJ1363" i="2"/>
  <c r="AF1363" i="2"/>
  <c r="AD1363" i="2"/>
  <c r="Z1363" i="2"/>
  <c r="W1363" i="2"/>
  <c r="AU1362" i="2"/>
  <c r="AT1362" i="2"/>
  <c r="AS1362" i="2"/>
  <c r="AK1362" i="2"/>
  <c r="AJ1362" i="2"/>
  <c r="AF1362" i="2"/>
  <c r="AE1362" i="2"/>
  <c r="Z1362" i="2"/>
  <c r="W1362" i="2"/>
  <c r="AS1361" i="2"/>
  <c r="AT1361" i="2" s="1"/>
  <c r="AK1361" i="2"/>
  <c r="AJ1361" i="2"/>
  <c r="AF1361" i="2"/>
  <c r="AE1361" i="2"/>
  <c r="Z1361" i="2"/>
  <c r="W1361" i="2"/>
  <c r="AS1360" i="2"/>
  <c r="AK1360" i="2"/>
  <c r="AU1360" i="2" s="1"/>
  <c r="AJ1360" i="2"/>
  <c r="AF1360" i="2"/>
  <c r="AD1360" i="2"/>
  <c r="AT1360" i="2" s="1"/>
  <c r="Z1360" i="2"/>
  <c r="W1360" i="2"/>
  <c r="AH1359" i="2"/>
  <c r="AG1359" i="2"/>
  <c r="AF1359" i="2"/>
  <c r="AE1359" i="2"/>
  <c r="Z1359" i="2"/>
  <c r="X1359" i="2"/>
  <c r="W1359" i="2"/>
  <c r="AS1358" i="2"/>
  <c r="AK1358" i="2"/>
  <c r="AJ1358" i="2"/>
  <c r="AF1358" i="2"/>
  <c r="AE1358" i="2"/>
  <c r="Z1358" i="2"/>
  <c r="W1358" i="2"/>
  <c r="AH1357" i="2"/>
  <c r="AG1357" i="2"/>
  <c r="AF1357" i="2"/>
  <c r="AE1357" i="2"/>
  <c r="Z1357" i="2"/>
  <c r="X1357" i="2"/>
  <c r="W1357" i="2"/>
  <c r="AG1356" i="2"/>
  <c r="AF1356" i="2"/>
  <c r="AE1356" i="2"/>
  <c r="Z1356" i="2"/>
  <c r="X1356" i="2"/>
  <c r="W1356" i="2"/>
  <c r="AH1355" i="2"/>
  <c r="AG1355" i="2"/>
  <c r="AF1355" i="2"/>
  <c r="AE1355" i="2"/>
  <c r="Z1355" i="2"/>
  <c r="X1355" i="2"/>
  <c r="W1355" i="2"/>
  <c r="AT1354" i="2"/>
  <c r="AU1354" i="2" s="1"/>
  <c r="AS1354" i="2"/>
  <c r="AK1354" i="2"/>
  <c r="AJ1354" i="2"/>
  <c r="AF1354" i="2"/>
  <c r="AD1354" i="2"/>
  <c r="Z1354" i="2"/>
  <c r="W1354" i="2"/>
  <c r="AU1353" i="2"/>
  <c r="AT1353" i="2"/>
  <c r="AS1353" i="2"/>
  <c r="AK1353" i="2"/>
  <c r="AJ1353" i="2"/>
  <c r="AF1353" i="2"/>
  <c r="AE1353" i="2"/>
  <c r="Z1353" i="2"/>
  <c r="W1353" i="2"/>
  <c r="AH1352" i="2"/>
  <c r="AG1352" i="2"/>
  <c r="AF1352" i="2"/>
  <c r="AE1352" i="2"/>
  <c r="Z1352" i="2"/>
  <c r="X1352" i="2"/>
  <c r="W1352" i="2"/>
  <c r="AK1351" i="2"/>
  <c r="AJ1351" i="2"/>
  <c r="AF1351" i="2"/>
  <c r="AD1351" i="2"/>
  <c r="Z1351" i="2"/>
  <c r="W1351" i="2"/>
  <c r="AS1350" i="2"/>
  <c r="AK1350" i="2"/>
  <c r="AU1350" i="2" s="1"/>
  <c r="AJ1350" i="2"/>
  <c r="AF1350" i="2"/>
  <c r="AD1350" i="2"/>
  <c r="AT1350" i="2" s="1"/>
  <c r="Z1350" i="2"/>
  <c r="W1350" i="2"/>
  <c r="AT1349" i="2"/>
  <c r="AU1349" i="2" s="1"/>
  <c r="AS1349" i="2"/>
  <c r="AK1349" i="2"/>
  <c r="AJ1349" i="2"/>
  <c r="AF1349" i="2"/>
  <c r="AE1349" i="2"/>
  <c r="Z1349" i="2"/>
  <c r="W1349" i="2"/>
  <c r="AU1348" i="2"/>
  <c r="AT1348" i="2"/>
  <c r="AS1348" i="2"/>
  <c r="AK1348" i="2"/>
  <c r="AJ1348" i="2"/>
  <c r="AF1348" i="2"/>
  <c r="AE1348" i="2"/>
  <c r="Z1348" i="2"/>
  <c r="W1348" i="2"/>
  <c r="AS1347" i="2"/>
  <c r="AT1347" i="2" s="1"/>
  <c r="AK1347" i="2"/>
  <c r="AU1347" i="2" s="1"/>
  <c r="AJ1347" i="2"/>
  <c r="AF1347" i="2"/>
  <c r="AE1347" i="2"/>
  <c r="Z1347" i="2"/>
  <c r="W1347" i="2"/>
  <c r="AS1346" i="2"/>
  <c r="AK1346" i="2"/>
  <c r="AJ1346" i="2"/>
  <c r="AF1346" i="2"/>
  <c r="AE1346" i="2"/>
  <c r="Z1346" i="2"/>
  <c r="W1346" i="2"/>
  <c r="AT1345" i="2"/>
  <c r="AU1345" i="2" s="1"/>
  <c r="AS1345" i="2"/>
  <c r="AK1345" i="2"/>
  <c r="AJ1345" i="2"/>
  <c r="AF1345" i="2"/>
  <c r="AE1345" i="2"/>
  <c r="Z1345" i="2"/>
  <c r="W1345" i="2"/>
  <c r="AH1344" i="2"/>
  <c r="AG1344" i="2"/>
  <c r="AF1344" i="2"/>
  <c r="AE1344" i="2"/>
  <c r="Z1344" i="2"/>
  <c r="X1344" i="2"/>
  <c r="W1344" i="2"/>
  <c r="AH1343" i="2"/>
  <c r="AG1343" i="2"/>
  <c r="AF1343" i="2"/>
  <c r="AE1343" i="2"/>
  <c r="Z1343" i="2"/>
  <c r="X1343" i="2"/>
  <c r="W1343" i="2"/>
  <c r="AH1342" i="2"/>
  <c r="AG1342" i="2"/>
  <c r="AF1342" i="2"/>
  <c r="AE1342" i="2"/>
  <c r="Z1342" i="2"/>
  <c r="X1342" i="2"/>
  <c r="W1342" i="2"/>
  <c r="AH1341" i="2"/>
  <c r="AG1341" i="2"/>
  <c r="AF1341" i="2"/>
  <c r="AD1341" i="2"/>
  <c r="Z1341" i="2"/>
  <c r="X1341" i="2"/>
  <c r="W1341" i="2"/>
  <c r="AS1340" i="2"/>
  <c r="AJ1340" i="2"/>
  <c r="AF1340" i="2"/>
  <c r="AE1340" i="2"/>
  <c r="AT1340" i="2" s="1"/>
  <c r="AU1340" i="2" s="1"/>
  <c r="Z1340" i="2"/>
  <c r="W1340" i="2"/>
  <c r="AU1339" i="2"/>
  <c r="AT1339" i="2"/>
  <c r="AS1339" i="2"/>
  <c r="AK1339" i="2"/>
  <c r="AJ1339" i="2"/>
  <c r="AF1339" i="2"/>
  <c r="AE1339" i="2"/>
  <c r="Z1339" i="2"/>
  <c r="W1339" i="2"/>
  <c r="AS1338" i="2"/>
  <c r="AK1338" i="2"/>
  <c r="AJ1338" i="2"/>
  <c r="AF1338" i="2"/>
  <c r="AD1338" i="2"/>
  <c r="AT1338" i="2" s="1"/>
  <c r="Z1338" i="2"/>
  <c r="W1338" i="2"/>
  <c r="AS1337" i="2"/>
  <c r="AK1337" i="2"/>
  <c r="AJ1337" i="2"/>
  <c r="AF1337" i="2"/>
  <c r="AE1337" i="2"/>
  <c r="Z1337" i="2"/>
  <c r="W1337" i="2"/>
  <c r="AT1336" i="2"/>
  <c r="AU1336" i="2" s="1"/>
  <c r="AS1336" i="2"/>
  <c r="AK1336" i="2"/>
  <c r="AJ1336" i="2"/>
  <c r="AF1336" i="2"/>
  <c r="AE1336" i="2"/>
  <c r="Z1336" i="2"/>
  <c r="W1336" i="2"/>
  <c r="AU1335" i="2"/>
  <c r="AT1335" i="2"/>
  <c r="AS1335" i="2"/>
  <c r="AK1335" i="2"/>
  <c r="AJ1335" i="2"/>
  <c r="AF1335" i="2"/>
  <c r="AE1335" i="2"/>
  <c r="Z1335" i="2"/>
  <c r="W1335" i="2"/>
  <c r="AK1334" i="2"/>
  <c r="AJ1334" i="2"/>
  <c r="AF1334" i="2"/>
  <c r="AD1334" i="2"/>
  <c r="Z1334" i="2"/>
  <c r="W1334" i="2"/>
  <c r="AH1333" i="2"/>
  <c r="AG1333" i="2"/>
  <c r="AF1333" i="2"/>
  <c r="AE1333" i="2"/>
  <c r="Z1333" i="2"/>
  <c r="X1333" i="2"/>
  <c r="W1333" i="2"/>
  <c r="AK1332" i="2"/>
  <c r="AJ1332" i="2"/>
  <c r="AF1332" i="2"/>
  <c r="AD1332" i="2"/>
  <c r="Z1332" i="2"/>
  <c r="W1332" i="2"/>
  <c r="AG1331" i="2"/>
  <c r="AF1331" i="2"/>
  <c r="AE1331" i="2"/>
  <c r="Z1331" i="2"/>
  <c r="X1331" i="2"/>
  <c r="W1331" i="2"/>
  <c r="AG1330" i="2"/>
  <c r="AF1330" i="2"/>
  <c r="AE1330" i="2"/>
  <c r="Z1330" i="2"/>
  <c r="X1330" i="2"/>
  <c r="W1330" i="2"/>
  <c r="AK1329" i="2"/>
  <c r="AJ1329" i="2"/>
  <c r="AF1329" i="2"/>
  <c r="AE1329" i="2"/>
  <c r="Z1329" i="2"/>
  <c r="W1329" i="2"/>
  <c r="AS1328" i="2"/>
  <c r="AK1328" i="2"/>
  <c r="AJ1328" i="2"/>
  <c r="AF1328" i="2"/>
  <c r="AD1328" i="2"/>
  <c r="AT1328" i="2" s="1"/>
  <c r="Z1328" i="2"/>
  <c r="W1328" i="2"/>
  <c r="AK1327" i="2"/>
  <c r="AJ1327" i="2"/>
  <c r="AF1327" i="2"/>
  <c r="AE1327" i="2"/>
  <c r="Z1327" i="2"/>
  <c r="W1327" i="2"/>
  <c r="AS1326" i="2"/>
  <c r="AT1326" i="2" s="1"/>
  <c r="AK1326" i="2"/>
  <c r="AJ1326" i="2"/>
  <c r="AF1326" i="2"/>
  <c r="AE1326" i="2"/>
  <c r="Z1326" i="2"/>
  <c r="W1326" i="2"/>
  <c r="AH1325" i="2"/>
  <c r="AG1325" i="2"/>
  <c r="AF1325" i="2"/>
  <c r="AE1325" i="2"/>
  <c r="Z1325" i="2"/>
  <c r="X1325" i="2"/>
  <c r="W1325" i="2"/>
  <c r="Z1324" i="2"/>
  <c r="X1324" i="2"/>
  <c r="W1324" i="2"/>
  <c r="AG1323" i="2"/>
  <c r="AF1323" i="2"/>
  <c r="AE1323" i="2"/>
  <c r="Z1323" i="2"/>
  <c r="X1323" i="2"/>
  <c r="W1323" i="2"/>
  <c r="AS1322" i="2"/>
  <c r="AK1322" i="2"/>
  <c r="AJ1322" i="2"/>
  <c r="AF1322" i="2"/>
  <c r="AD1322" i="2"/>
  <c r="AT1322" i="2" s="1"/>
  <c r="Z1322" i="2"/>
  <c r="W1322" i="2"/>
  <c r="Z1321" i="2"/>
  <c r="Z1320" i="2"/>
  <c r="X1320" i="2"/>
  <c r="W1320" i="2"/>
  <c r="AT1319" i="2"/>
  <c r="AU1319" i="2" s="1"/>
  <c r="AS1319" i="2"/>
  <c r="AK1319" i="2"/>
  <c r="AJ1319" i="2"/>
  <c r="AF1319" i="2"/>
  <c r="AE1319" i="2"/>
  <c r="Z1319" i="2"/>
  <c r="W1319" i="2"/>
  <c r="AK1318" i="2"/>
  <c r="AJ1318" i="2"/>
  <c r="AF1318" i="2"/>
  <c r="AE1318" i="2"/>
  <c r="Z1318" i="2"/>
  <c r="W1318" i="2"/>
  <c r="AS1317" i="2"/>
  <c r="AK1317" i="2"/>
  <c r="AJ1317" i="2"/>
  <c r="AF1317" i="2"/>
  <c r="AE1317" i="2"/>
  <c r="Z1317" i="2"/>
  <c r="W1317" i="2"/>
  <c r="AH1316" i="2"/>
  <c r="AG1316" i="2"/>
  <c r="AF1316" i="2"/>
  <c r="AE1316" i="2"/>
  <c r="Z1316" i="2"/>
  <c r="X1316" i="2"/>
  <c r="W1316" i="2"/>
  <c r="AS1315" i="2"/>
  <c r="AJ1315" i="2"/>
  <c r="AF1315" i="2"/>
  <c r="AD1315" i="2"/>
  <c r="Z1315" i="2"/>
  <c r="W1315" i="2"/>
  <c r="AS1314" i="2"/>
  <c r="AK1314" i="2"/>
  <c r="AJ1314" i="2"/>
  <c r="AF1314" i="2"/>
  <c r="AD1314" i="2"/>
  <c r="AT1314" i="2" s="1"/>
  <c r="Z1314" i="2"/>
  <c r="W1314" i="2"/>
  <c r="AT1313" i="2"/>
  <c r="AU1313" i="2" s="1"/>
  <c r="AS1313" i="2"/>
  <c r="AK1313" i="2"/>
  <c r="AJ1313" i="2"/>
  <c r="AF1313" i="2"/>
  <c r="AE1313" i="2"/>
  <c r="Z1313" i="2"/>
  <c r="W1313" i="2"/>
  <c r="AU1312" i="2"/>
  <c r="AT1312" i="2"/>
  <c r="AS1312" i="2"/>
  <c r="AK1312" i="2"/>
  <c r="AJ1312" i="2"/>
  <c r="AF1312" i="2"/>
  <c r="AD1312" i="2"/>
  <c r="Z1312" i="2"/>
  <c r="W1312" i="2"/>
  <c r="AH1311" i="2"/>
  <c r="AG1311" i="2"/>
  <c r="AF1311" i="2"/>
  <c r="AE1311" i="2"/>
  <c r="Z1311" i="2"/>
  <c r="X1311" i="2"/>
  <c r="W1311" i="2"/>
  <c r="AU1310" i="2"/>
  <c r="AT1310" i="2"/>
  <c r="AS1310" i="2"/>
  <c r="AK1310" i="2"/>
  <c r="AJ1310" i="2"/>
  <c r="AF1310" i="2"/>
  <c r="AE1310" i="2"/>
  <c r="Z1310" i="2"/>
  <c r="W1310" i="2"/>
  <c r="AS1309" i="2"/>
  <c r="AK1309" i="2"/>
  <c r="AJ1309" i="2"/>
  <c r="AF1309" i="2"/>
  <c r="AD1309" i="2"/>
  <c r="AT1309" i="2" s="1"/>
  <c r="Z1309" i="2"/>
  <c r="W1309" i="2"/>
  <c r="AS1308" i="2"/>
  <c r="AK1308" i="2"/>
  <c r="AJ1308" i="2"/>
  <c r="AF1308" i="2"/>
  <c r="AE1308" i="2"/>
  <c r="Z1308" i="2"/>
  <c r="W1308" i="2"/>
  <c r="AK1307" i="2"/>
  <c r="AJ1307" i="2"/>
  <c r="AF1307" i="2"/>
  <c r="AE1307" i="2"/>
  <c r="Z1307" i="2"/>
  <c r="W1307" i="2"/>
  <c r="AG1306" i="2"/>
  <c r="AF1306" i="2"/>
  <c r="AE1306" i="2"/>
  <c r="Z1306" i="2"/>
  <c r="X1306" i="2"/>
  <c r="W1306" i="2"/>
  <c r="AH1305" i="2"/>
  <c r="AG1305" i="2"/>
  <c r="AF1305" i="2"/>
  <c r="AD1305" i="2"/>
  <c r="Z1305" i="2"/>
  <c r="X1305" i="2"/>
  <c r="W1305" i="2"/>
  <c r="AH1304" i="2"/>
  <c r="AG1304" i="2"/>
  <c r="AF1304" i="2"/>
  <c r="AE1304" i="2"/>
  <c r="Z1304" i="2"/>
  <c r="X1304" i="2"/>
  <c r="W1304" i="2"/>
  <c r="AS1303" i="2"/>
  <c r="AT1303" i="2" s="1"/>
  <c r="AK1303" i="2"/>
  <c r="AJ1303" i="2"/>
  <c r="AF1303" i="2"/>
  <c r="AE1303" i="2"/>
  <c r="Z1303" i="2"/>
  <c r="W1303" i="2"/>
  <c r="AS1302" i="2"/>
  <c r="AK1302" i="2"/>
  <c r="AJ1302" i="2"/>
  <c r="AF1302" i="2"/>
  <c r="AE1302" i="2"/>
  <c r="Z1302" i="2"/>
  <c r="W1302" i="2"/>
  <c r="AG1301" i="2"/>
  <c r="AF1301" i="2"/>
  <c r="AE1301" i="2"/>
  <c r="Z1301" i="2"/>
  <c r="X1301" i="2"/>
  <c r="W1301" i="2"/>
  <c r="AS1300" i="2"/>
  <c r="AT1300" i="2" s="1"/>
  <c r="AK1300" i="2"/>
  <c r="AJ1300" i="2"/>
  <c r="AF1300" i="2"/>
  <c r="AE1300" i="2"/>
  <c r="Z1300" i="2"/>
  <c r="W1300" i="2"/>
  <c r="AS1299" i="2"/>
  <c r="AK1299" i="2"/>
  <c r="AJ1299" i="2"/>
  <c r="AF1299" i="2"/>
  <c r="AD1299" i="2"/>
  <c r="AT1299" i="2" s="1"/>
  <c r="Z1299" i="2"/>
  <c r="W1299" i="2"/>
  <c r="AH1298" i="2"/>
  <c r="AG1298" i="2"/>
  <c r="AF1298" i="2"/>
  <c r="AE1298" i="2"/>
  <c r="Z1298" i="2"/>
  <c r="X1298" i="2"/>
  <c r="W1298" i="2"/>
  <c r="AS1297" i="2"/>
  <c r="AK1297" i="2"/>
  <c r="AU1297" i="2" s="1"/>
  <c r="AJ1297" i="2"/>
  <c r="AF1297" i="2"/>
  <c r="AD1297" i="2"/>
  <c r="AT1297" i="2" s="1"/>
  <c r="Z1297" i="2"/>
  <c r="W1297" i="2"/>
  <c r="AT1296" i="2"/>
  <c r="AU1296" i="2" s="1"/>
  <c r="AS1296" i="2"/>
  <c r="AK1296" i="2"/>
  <c r="AJ1296" i="2"/>
  <c r="AF1296" i="2"/>
  <c r="AE1296" i="2"/>
  <c r="Z1296" i="2"/>
  <c r="W1296" i="2"/>
  <c r="AU1295" i="2"/>
  <c r="AT1295" i="2"/>
  <c r="AS1295" i="2"/>
  <c r="AK1295" i="2"/>
  <c r="AJ1295" i="2"/>
  <c r="AF1295" i="2"/>
  <c r="AD1295" i="2"/>
  <c r="Z1295" i="2"/>
  <c r="W1295" i="2"/>
  <c r="AS1294" i="2"/>
  <c r="AT1294" i="2" s="1"/>
  <c r="AK1294" i="2"/>
  <c r="AU1294" i="2" s="1"/>
  <c r="AJ1294" i="2"/>
  <c r="AF1294" i="2"/>
  <c r="AE1294" i="2"/>
  <c r="Z1294" i="2"/>
  <c r="W1294" i="2"/>
  <c r="AS1293" i="2"/>
  <c r="AK1293" i="2"/>
  <c r="AJ1293" i="2"/>
  <c r="AF1293" i="2"/>
  <c r="AD1293" i="2"/>
  <c r="AT1293" i="2" s="1"/>
  <c r="Z1293" i="2"/>
  <c r="W1293" i="2"/>
  <c r="AH1292" i="2"/>
  <c r="AG1292" i="2"/>
  <c r="AF1292" i="2"/>
  <c r="AE1292" i="2"/>
  <c r="Z1292" i="2"/>
  <c r="X1292" i="2"/>
  <c r="W1292" i="2"/>
  <c r="AS1291" i="2"/>
  <c r="AK1291" i="2"/>
  <c r="AU1291" i="2" s="1"/>
  <c r="AJ1291" i="2"/>
  <c r="AF1291" i="2"/>
  <c r="AD1291" i="2"/>
  <c r="AT1291" i="2" s="1"/>
  <c r="Z1291" i="2"/>
  <c r="W1291" i="2"/>
  <c r="AG1290" i="2"/>
  <c r="AF1290" i="2"/>
  <c r="AE1290" i="2"/>
  <c r="Z1290" i="2"/>
  <c r="X1290" i="2"/>
  <c r="W1290" i="2"/>
  <c r="AS1289" i="2"/>
  <c r="AT1289" i="2" s="1"/>
  <c r="AK1289" i="2"/>
  <c r="AJ1289" i="2"/>
  <c r="AF1289" i="2"/>
  <c r="AE1289" i="2"/>
  <c r="Z1289" i="2"/>
  <c r="W1289" i="2"/>
  <c r="AG1288" i="2"/>
  <c r="AF1288" i="2"/>
  <c r="AE1288" i="2"/>
  <c r="Z1288" i="2"/>
  <c r="X1288" i="2"/>
  <c r="W1288" i="2"/>
  <c r="AU1287" i="2"/>
  <c r="AT1287" i="2"/>
  <c r="AS1287" i="2"/>
  <c r="AK1287" i="2"/>
  <c r="AJ1287" i="2"/>
  <c r="AF1287" i="2"/>
  <c r="AE1287" i="2"/>
  <c r="Z1287" i="2"/>
  <c r="W1287" i="2"/>
  <c r="AH1286" i="2"/>
  <c r="AG1286" i="2"/>
  <c r="AF1286" i="2"/>
  <c r="AE1286" i="2"/>
  <c r="Z1286" i="2"/>
  <c r="X1286" i="2"/>
  <c r="W1286" i="2"/>
  <c r="AH1285" i="2"/>
  <c r="AG1285" i="2"/>
  <c r="AF1285" i="2"/>
  <c r="AE1285" i="2"/>
  <c r="Z1285" i="2"/>
  <c r="X1285" i="2"/>
  <c r="W1285" i="2"/>
  <c r="AH1284" i="2"/>
  <c r="AG1284" i="2"/>
  <c r="AF1284" i="2"/>
  <c r="AE1284" i="2"/>
  <c r="Z1284" i="2"/>
  <c r="X1284" i="2"/>
  <c r="W1284" i="2"/>
  <c r="AS1283" i="2"/>
  <c r="AK1283" i="2"/>
  <c r="AU1283" i="2" s="1"/>
  <c r="AJ1283" i="2"/>
  <c r="AF1283" i="2"/>
  <c r="AD1283" i="2"/>
  <c r="AT1283" i="2" s="1"/>
  <c r="Z1283" i="2"/>
  <c r="W1283" i="2"/>
  <c r="AT1282" i="2"/>
  <c r="AU1282" i="2" s="1"/>
  <c r="AS1282" i="2"/>
  <c r="AK1282" i="2"/>
  <c r="AJ1282" i="2"/>
  <c r="AF1282" i="2"/>
  <c r="AE1282" i="2"/>
  <c r="Z1282" i="2"/>
  <c r="W1282" i="2"/>
  <c r="AG1281" i="2"/>
  <c r="AF1281" i="2"/>
  <c r="AE1281" i="2"/>
  <c r="Z1281" i="2"/>
  <c r="X1281" i="2"/>
  <c r="W1281" i="2"/>
  <c r="Z1280" i="2"/>
  <c r="Z1279" i="2"/>
  <c r="W1279" i="2"/>
  <c r="AS1278" i="2"/>
  <c r="AT1278" i="2" s="1"/>
  <c r="AK1278" i="2"/>
  <c r="AU1278" i="2" s="1"/>
  <c r="AJ1278" i="2"/>
  <c r="AF1278" i="2"/>
  <c r="AE1278" i="2"/>
  <c r="Z1278" i="2"/>
  <c r="W1278" i="2"/>
  <c r="AH1277" i="2"/>
  <c r="AG1277" i="2"/>
  <c r="AF1277" i="2"/>
  <c r="AE1277" i="2"/>
  <c r="Z1277" i="2"/>
  <c r="X1277" i="2"/>
  <c r="W1277" i="2"/>
  <c r="AK1276" i="2"/>
  <c r="AJ1276" i="2"/>
  <c r="AF1276" i="2"/>
  <c r="AD1276" i="2"/>
  <c r="Z1276" i="2"/>
  <c r="W1276" i="2"/>
  <c r="AT1275" i="2"/>
  <c r="AU1275" i="2" s="1"/>
  <c r="AS1275" i="2"/>
  <c r="AK1275" i="2"/>
  <c r="AJ1275" i="2"/>
  <c r="AF1275" i="2"/>
  <c r="AE1275" i="2"/>
  <c r="Z1275" i="2"/>
  <c r="W1275" i="2"/>
  <c r="AU1274" i="2"/>
  <c r="AT1274" i="2"/>
  <c r="AS1274" i="2"/>
  <c r="AK1274" i="2"/>
  <c r="AJ1274" i="2"/>
  <c r="AF1274" i="2"/>
  <c r="AE1274" i="2"/>
  <c r="Z1274" i="2"/>
  <c r="W1274" i="2"/>
  <c r="AS1273" i="2"/>
  <c r="AT1273" i="2" s="1"/>
  <c r="AU1273" i="2" s="1"/>
  <c r="AJ1273" i="2"/>
  <c r="AF1273" i="2"/>
  <c r="AE1273" i="2"/>
  <c r="Z1273" i="2"/>
  <c r="W1273" i="2"/>
  <c r="AH1272" i="2"/>
  <c r="AG1272" i="2"/>
  <c r="AF1272" i="2"/>
  <c r="AE1272" i="2"/>
  <c r="Z1272" i="2"/>
  <c r="X1272" i="2"/>
  <c r="W1272" i="2"/>
  <c r="AU1271" i="2"/>
  <c r="AT1271" i="2"/>
  <c r="AS1271" i="2"/>
  <c r="AK1271" i="2"/>
  <c r="AJ1271" i="2"/>
  <c r="AF1271" i="2"/>
  <c r="AD1271" i="2"/>
  <c r="Z1271" i="2"/>
  <c r="W1271" i="2"/>
  <c r="Z1270" i="2"/>
  <c r="W1270" i="2"/>
  <c r="AK1269" i="2"/>
  <c r="AJ1269" i="2"/>
  <c r="AF1269" i="2"/>
  <c r="AD1269" i="2"/>
  <c r="Z1269" i="2"/>
  <c r="W1269" i="2"/>
  <c r="AS1268" i="2"/>
  <c r="AK1268" i="2"/>
  <c r="AU1268" i="2" s="1"/>
  <c r="AJ1268" i="2"/>
  <c r="AF1268" i="2"/>
  <c r="AD1268" i="2"/>
  <c r="AT1268" i="2" s="1"/>
  <c r="Z1268" i="2"/>
  <c r="W1268" i="2"/>
  <c r="Z1267" i="2"/>
  <c r="V1267" i="2"/>
  <c r="W1267" i="2" s="1"/>
  <c r="AH1266" i="2"/>
  <c r="AG1266" i="2"/>
  <c r="AF1266" i="2"/>
  <c r="AE1266" i="2"/>
  <c r="Z1266" i="2"/>
  <c r="X1266" i="2"/>
  <c r="W1266" i="2"/>
  <c r="AU1265" i="2"/>
  <c r="AT1265" i="2"/>
  <c r="AS1265" i="2"/>
  <c r="AK1265" i="2"/>
  <c r="AJ1265" i="2"/>
  <c r="AF1265" i="2"/>
  <c r="AE1265" i="2"/>
  <c r="Z1265" i="2"/>
  <c r="W1265" i="2"/>
  <c r="AH1264" i="2"/>
  <c r="AG1264" i="2"/>
  <c r="AF1264" i="2"/>
  <c r="AE1264" i="2"/>
  <c r="Z1264" i="2"/>
  <c r="X1264" i="2"/>
  <c r="W1264" i="2"/>
  <c r="AH1263" i="2"/>
  <c r="AG1263" i="2"/>
  <c r="AF1263" i="2"/>
  <c r="AE1263" i="2"/>
  <c r="Z1263" i="2"/>
  <c r="X1263" i="2"/>
  <c r="W1263" i="2"/>
  <c r="AG1262" i="2"/>
  <c r="AF1262" i="2"/>
  <c r="AE1262" i="2"/>
  <c r="Z1262" i="2"/>
  <c r="X1262" i="2"/>
  <c r="W1262" i="2"/>
  <c r="AG1261" i="2"/>
  <c r="AF1261" i="2"/>
  <c r="AE1261" i="2"/>
  <c r="Z1261" i="2"/>
  <c r="X1261" i="2"/>
  <c r="W1261" i="2"/>
  <c r="AG1260" i="2"/>
  <c r="AF1260" i="2"/>
  <c r="AE1260" i="2"/>
  <c r="Z1260" i="2"/>
  <c r="X1260" i="2"/>
  <c r="W1260" i="2"/>
  <c r="AK1259" i="2"/>
  <c r="AJ1259" i="2"/>
  <c r="AF1259" i="2"/>
  <c r="AD1259" i="2"/>
  <c r="Z1259" i="2"/>
  <c r="W1259" i="2"/>
  <c r="AH1258" i="2"/>
  <c r="AG1258" i="2"/>
  <c r="AF1258" i="2"/>
  <c r="AD1258" i="2"/>
  <c r="Z1258" i="2"/>
  <c r="X1258" i="2"/>
  <c r="W1258" i="2"/>
  <c r="AS1257" i="2"/>
  <c r="AK1257" i="2"/>
  <c r="AJ1257" i="2"/>
  <c r="AF1257" i="2"/>
  <c r="AE1257" i="2"/>
  <c r="Z1257" i="2"/>
  <c r="W1257" i="2"/>
  <c r="AK1256" i="2"/>
  <c r="AJ1256" i="2"/>
  <c r="AF1256" i="2"/>
  <c r="AE1256" i="2"/>
  <c r="Z1256" i="2"/>
  <c r="W1256" i="2"/>
  <c r="AS1255" i="2"/>
  <c r="AT1255" i="2" s="1"/>
  <c r="AK1255" i="2"/>
  <c r="AJ1255" i="2"/>
  <c r="AF1255" i="2"/>
  <c r="AE1255" i="2"/>
  <c r="Z1255" i="2"/>
  <c r="W1255" i="2"/>
  <c r="AG1254" i="2"/>
  <c r="AF1254" i="2"/>
  <c r="AE1254" i="2"/>
  <c r="Z1254" i="2"/>
  <c r="X1254" i="2"/>
  <c r="W1254" i="2"/>
  <c r="AH1253" i="2"/>
  <c r="AG1253" i="2"/>
  <c r="AF1253" i="2"/>
  <c r="AE1253" i="2"/>
  <c r="Z1253" i="2"/>
  <c r="X1253" i="2"/>
  <c r="W1253" i="2"/>
  <c r="AS1252" i="2"/>
  <c r="AK1252" i="2"/>
  <c r="AJ1252" i="2"/>
  <c r="AF1252" i="2"/>
  <c r="AD1252" i="2"/>
  <c r="AT1252" i="2" s="1"/>
  <c r="AU1252" i="2" s="1"/>
  <c r="Z1252" i="2"/>
  <c r="W1252" i="2"/>
  <c r="AK1251" i="2"/>
  <c r="AJ1251" i="2"/>
  <c r="AF1251" i="2"/>
  <c r="AD1251" i="2"/>
  <c r="Z1251" i="2"/>
  <c r="W1251" i="2"/>
  <c r="AS1250" i="2"/>
  <c r="AK1250" i="2"/>
  <c r="AU1250" i="2" s="1"/>
  <c r="AJ1250" i="2"/>
  <c r="AF1250" i="2"/>
  <c r="AD1250" i="2"/>
  <c r="AT1250" i="2" s="1"/>
  <c r="Z1250" i="2"/>
  <c r="W1250" i="2"/>
  <c r="AG1249" i="2"/>
  <c r="AF1249" i="2"/>
  <c r="AE1249" i="2"/>
  <c r="Z1249" i="2"/>
  <c r="X1249" i="2"/>
  <c r="W1249" i="2"/>
  <c r="AH1248" i="2"/>
  <c r="AG1248" i="2"/>
  <c r="AF1248" i="2"/>
  <c r="AE1248" i="2"/>
  <c r="Z1248" i="2"/>
  <c r="X1248" i="2"/>
  <c r="W1248" i="2"/>
  <c r="AH1247" i="2"/>
  <c r="AG1247" i="2"/>
  <c r="AF1247" i="2"/>
  <c r="AE1247" i="2"/>
  <c r="Z1247" i="2"/>
  <c r="X1247" i="2"/>
  <c r="W1247" i="2"/>
  <c r="AH1246" i="2"/>
  <c r="AG1246" i="2"/>
  <c r="AF1246" i="2"/>
  <c r="AE1246" i="2"/>
  <c r="Z1246" i="2"/>
  <c r="X1246" i="2"/>
  <c r="W1246" i="2"/>
  <c r="AK1245" i="2"/>
  <c r="AJ1245" i="2"/>
  <c r="AF1245" i="2"/>
  <c r="AD1245" i="2"/>
  <c r="Z1245" i="2"/>
  <c r="W1245" i="2"/>
  <c r="AT1244" i="2"/>
  <c r="AU1244" i="2" s="1"/>
  <c r="AS1244" i="2"/>
  <c r="AK1244" i="2"/>
  <c r="AJ1244" i="2"/>
  <c r="AF1244" i="2"/>
  <c r="AE1244" i="2"/>
  <c r="Z1244" i="2"/>
  <c r="W1244" i="2"/>
  <c r="AS1243" i="2"/>
  <c r="AJ1243" i="2"/>
  <c r="AF1243" i="2"/>
  <c r="AD1243" i="2"/>
  <c r="AT1243" i="2" s="1"/>
  <c r="AU1243" i="2" s="1"/>
  <c r="Z1243" i="2"/>
  <c r="W1243" i="2"/>
  <c r="AS1242" i="2"/>
  <c r="AT1242" i="2" s="1"/>
  <c r="AU1242" i="2" s="1"/>
  <c r="AK1242" i="2"/>
  <c r="AJ1242" i="2"/>
  <c r="AF1242" i="2"/>
  <c r="AE1242" i="2"/>
  <c r="Z1242" i="2"/>
  <c r="W1242" i="2"/>
  <c r="AS1241" i="2"/>
  <c r="AK1241" i="2"/>
  <c r="AJ1241" i="2"/>
  <c r="AF1241" i="2"/>
  <c r="AE1241" i="2"/>
  <c r="Z1241" i="2"/>
  <c r="W1241" i="2"/>
  <c r="AS1240" i="2"/>
  <c r="AT1240" i="2" s="1"/>
  <c r="AU1240" i="2" s="1"/>
  <c r="AK1240" i="2"/>
  <c r="AJ1240" i="2"/>
  <c r="AF1240" i="2"/>
  <c r="AE1240" i="2"/>
  <c r="Z1240" i="2"/>
  <c r="W1240" i="2"/>
  <c r="Z1239" i="2"/>
  <c r="AS1238" i="2"/>
  <c r="AT1238" i="2" s="1"/>
  <c r="AU1238" i="2" s="1"/>
  <c r="AK1238" i="2"/>
  <c r="AJ1238" i="2"/>
  <c r="AF1238" i="2"/>
  <c r="AE1238" i="2"/>
  <c r="Z1238" i="2"/>
  <c r="W1238" i="2"/>
  <c r="AH1237" i="2"/>
  <c r="AG1237" i="2"/>
  <c r="AF1237" i="2"/>
  <c r="AE1237" i="2"/>
  <c r="Z1237" i="2"/>
  <c r="X1237" i="2"/>
  <c r="W1237" i="2"/>
  <c r="AG1236" i="2"/>
  <c r="AF1236" i="2"/>
  <c r="AE1236" i="2"/>
  <c r="Z1236" i="2"/>
  <c r="X1236" i="2"/>
  <c r="W1236" i="2"/>
  <c r="AK1235" i="2"/>
  <c r="AJ1235" i="2"/>
  <c r="AF1235" i="2"/>
  <c r="AD1235" i="2"/>
  <c r="Z1235" i="2"/>
  <c r="W1235" i="2"/>
  <c r="AH1234" i="2"/>
  <c r="AG1234" i="2"/>
  <c r="AF1234" i="2"/>
  <c r="AE1234" i="2"/>
  <c r="Z1234" i="2"/>
  <c r="X1234" i="2"/>
  <c r="W1234" i="2"/>
  <c r="AG1233" i="2"/>
  <c r="AF1233" i="2"/>
  <c r="AE1233" i="2"/>
  <c r="Z1233" i="2"/>
  <c r="X1233" i="2"/>
  <c r="W1233" i="2"/>
  <c r="AH1232" i="2"/>
  <c r="AG1232" i="2"/>
  <c r="AF1232" i="2"/>
  <c r="AD1232" i="2"/>
  <c r="Z1232" i="2"/>
  <c r="X1232" i="2"/>
  <c r="W1232" i="2"/>
  <c r="AH1231" i="2"/>
  <c r="AG1231" i="2"/>
  <c r="AF1231" i="2"/>
  <c r="AD1231" i="2"/>
  <c r="Z1231" i="2"/>
  <c r="X1231" i="2"/>
  <c r="W1231" i="2"/>
  <c r="AT1230" i="2"/>
  <c r="AU1230" i="2" s="1"/>
  <c r="AS1230" i="2"/>
  <c r="AK1230" i="2"/>
  <c r="AJ1230" i="2"/>
  <c r="AF1230" i="2"/>
  <c r="AE1230" i="2"/>
  <c r="Z1230" i="2"/>
  <c r="W1230" i="2"/>
  <c r="AS1229" i="2"/>
  <c r="AT1229" i="2" s="1"/>
  <c r="AK1229" i="2"/>
  <c r="AU1229" i="2" s="1"/>
  <c r="AJ1229" i="2"/>
  <c r="AF1229" i="2"/>
  <c r="AE1229" i="2"/>
  <c r="Z1229" i="2"/>
  <c r="W1229" i="2"/>
  <c r="AS1228" i="2"/>
  <c r="AK1228" i="2"/>
  <c r="AJ1228" i="2"/>
  <c r="AF1228" i="2"/>
  <c r="AE1228" i="2"/>
  <c r="Z1228" i="2"/>
  <c r="W1228" i="2"/>
  <c r="AS1227" i="2"/>
  <c r="AT1227" i="2" s="1"/>
  <c r="AU1227" i="2" s="1"/>
  <c r="AK1227" i="2"/>
  <c r="AJ1227" i="2"/>
  <c r="AF1227" i="2"/>
  <c r="AE1227" i="2"/>
  <c r="Z1227" i="2"/>
  <c r="W1227" i="2"/>
  <c r="AH1226" i="2"/>
  <c r="AG1226" i="2"/>
  <c r="AF1226" i="2"/>
  <c r="AE1226" i="2"/>
  <c r="Z1226" i="2"/>
  <c r="X1226" i="2"/>
  <c r="W1226" i="2"/>
  <c r="AK1225" i="2"/>
  <c r="AJ1225" i="2"/>
  <c r="AF1225" i="2"/>
  <c r="AE1225" i="2"/>
  <c r="Z1225" i="2"/>
  <c r="W1225" i="2"/>
  <c r="AK1224" i="2"/>
  <c r="AJ1224" i="2"/>
  <c r="AF1224" i="2"/>
  <c r="AD1224" i="2"/>
  <c r="Z1224" i="2"/>
  <c r="W1224" i="2"/>
  <c r="AH1223" i="2"/>
  <c r="AG1223" i="2"/>
  <c r="AF1223" i="2"/>
  <c r="AE1223" i="2"/>
  <c r="Z1223" i="2"/>
  <c r="X1223" i="2"/>
  <c r="W1223" i="2"/>
  <c r="AS1222" i="2"/>
  <c r="AK1222" i="2"/>
  <c r="AU1222" i="2" s="1"/>
  <c r="AJ1222" i="2"/>
  <c r="AF1222" i="2"/>
  <c r="AD1222" i="2"/>
  <c r="AT1222" i="2" s="1"/>
  <c r="Z1222" i="2"/>
  <c r="W1222" i="2"/>
  <c r="AS1221" i="2"/>
  <c r="AT1221" i="2" s="1"/>
  <c r="AU1221" i="2" s="1"/>
  <c r="AK1221" i="2"/>
  <c r="AJ1221" i="2"/>
  <c r="AF1221" i="2"/>
  <c r="AE1221" i="2"/>
  <c r="Z1221" i="2"/>
  <c r="W1221" i="2"/>
  <c r="AT1220" i="2"/>
  <c r="AU1220" i="2" s="1"/>
  <c r="AS1220" i="2"/>
  <c r="AK1220" i="2"/>
  <c r="AJ1220" i="2"/>
  <c r="AF1220" i="2"/>
  <c r="AE1220" i="2"/>
  <c r="Z1220" i="2"/>
  <c r="W1220" i="2"/>
  <c r="AK1219" i="2"/>
  <c r="AJ1219" i="2"/>
  <c r="AF1219" i="2"/>
  <c r="AD1219" i="2"/>
  <c r="Z1219" i="2"/>
  <c r="W1219" i="2"/>
  <c r="AG1218" i="2"/>
  <c r="AF1218" i="2"/>
  <c r="AE1218" i="2"/>
  <c r="Z1218" i="2"/>
  <c r="X1218" i="2"/>
  <c r="W1218" i="2"/>
  <c r="AS1217" i="2"/>
  <c r="AK1217" i="2"/>
  <c r="AJ1217" i="2"/>
  <c r="AF1217" i="2"/>
  <c r="AD1217" i="2"/>
  <c r="AT1217" i="2" s="1"/>
  <c r="AU1217" i="2" s="1"/>
  <c r="Z1217" i="2"/>
  <c r="W1217" i="2"/>
  <c r="AG1216" i="2"/>
  <c r="AF1216" i="2"/>
  <c r="AE1216" i="2"/>
  <c r="Z1216" i="2"/>
  <c r="X1216" i="2"/>
  <c r="W1216" i="2"/>
  <c r="AK1215" i="2"/>
  <c r="AJ1215" i="2"/>
  <c r="AF1215" i="2"/>
  <c r="AE1215" i="2"/>
  <c r="Z1215" i="2"/>
  <c r="W1215" i="2"/>
  <c r="AG1214" i="2"/>
  <c r="AF1214" i="2"/>
  <c r="AD1214" i="2"/>
  <c r="Z1214" i="2"/>
  <c r="X1214" i="2"/>
  <c r="W1214" i="2"/>
  <c r="AK1213" i="2"/>
  <c r="AJ1213" i="2"/>
  <c r="AF1213" i="2"/>
  <c r="AE1213" i="2"/>
  <c r="Z1213" i="2"/>
  <c r="W1213" i="2"/>
  <c r="AK1212" i="2"/>
  <c r="AJ1212" i="2"/>
  <c r="AF1212" i="2"/>
  <c r="AE1212" i="2"/>
  <c r="Z1212" i="2"/>
  <c r="W1212" i="2"/>
  <c r="AT1211" i="2"/>
  <c r="AU1211" i="2" s="1"/>
  <c r="AS1211" i="2"/>
  <c r="AK1211" i="2"/>
  <c r="AJ1211" i="2"/>
  <c r="AF1211" i="2"/>
  <c r="AE1211" i="2"/>
  <c r="Z1211" i="2"/>
  <c r="W1211" i="2"/>
  <c r="AH1210" i="2"/>
  <c r="AG1210" i="2"/>
  <c r="AF1210" i="2"/>
  <c r="AE1210" i="2"/>
  <c r="Z1210" i="2"/>
  <c r="X1210" i="2"/>
  <c r="W1210" i="2"/>
  <c r="AK1209" i="2"/>
  <c r="AJ1209" i="2"/>
  <c r="AF1209" i="2"/>
  <c r="AE1209" i="2"/>
  <c r="Z1209" i="2"/>
  <c r="W1209" i="2"/>
  <c r="AS1208" i="2"/>
  <c r="AK1208" i="2"/>
  <c r="AJ1208" i="2"/>
  <c r="AF1208" i="2"/>
  <c r="AE1208" i="2"/>
  <c r="Z1208" i="2"/>
  <c r="W1208" i="2"/>
  <c r="Z1207" i="2"/>
  <c r="W1207" i="2"/>
  <c r="AK1206" i="2"/>
  <c r="AJ1206" i="2"/>
  <c r="AF1206" i="2"/>
  <c r="AE1206" i="2"/>
  <c r="Z1206" i="2"/>
  <c r="W1206" i="2"/>
  <c r="AS1205" i="2"/>
  <c r="AT1205" i="2" s="1"/>
  <c r="AU1205" i="2" s="1"/>
  <c r="AJ1205" i="2"/>
  <c r="AF1205" i="2"/>
  <c r="AE1205" i="2"/>
  <c r="Z1205" i="2"/>
  <c r="W1205" i="2"/>
  <c r="AH1204" i="2"/>
  <c r="AG1204" i="2"/>
  <c r="AF1204" i="2"/>
  <c r="AD1204" i="2"/>
  <c r="Z1204" i="2"/>
  <c r="X1204" i="2"/>
  <c r="W1204" i="2"/>
  <c r="AG1203" i="2"/>
  <c r="AF1203" i="2"/>
  <c r="AD1203" i="2"/>
  <c r="Z1203" i="2"/>
  <c r="X1203" i="2"/>
  <c r="W1203" i="2"/>
  <c r="Z1202" i="2"/>
  <c r="AH1201" i="2"/>
  <c r="AG1201" i="2"/>
  <c r="AF1201" i="2"/>
  <c r="AD1201" i="2"/>
  <c r="Z1201" i="2"/>
  <c r="X1201" i="2"/>
  <c r="W1201" i="2"/>
  <c r="AH1200" i="2"/>
  <c r="AG1200" i="2"/>
  <c r="AF1200" i="2"/>
  <c r="AE1200" i="2"/>
  <c r="Z1200" i="2"/>
  <c r="X1200" i="2"/>
  <c r="W1200" i="2"/>
  <c r="AS1199" i="2"/>
  <c r="AK1199" i="2"/>
  <c r="AJ1199" i="2"/>
  <c r="AF1199" i="2"/>
  <c r="AD1199" i="2"/>
  <c r="AT1199" i="2" s="1"/>
  <c r="AU1199" i="2" s="1"/>
  <c r="Z1199" i="2"/>
  <c r="W1199" i="2"/>
  <c r="AK1198" i="2"/>
  <c r="AJ1198" i="2"/>
  <c r="AF1198" i="2"/>
  <c r="AE1198" i="2"/>
  <c r="Z1198" i="2"/>
  <c r="W1198" i="2"/>
  <c r="AG1197" i="2"/>
  <c r="AF1197" i="2"/>
  <c r="AD1197" i="2"/>
  <c r="Z1197" i="2"/>
  <c r="X1197" i="2"/>
  <c r="W1197" i="2"/>
  <c r="AH1196" i="2"/>
  <c r="AG1196" i="2"/>
  <c r="AF1196" i="2"/>
  <c r="AD1196" i="2"/>
  <c r="Z1196" i="2"/>
  <c r="X1196" i="2"/>
  <c r="W1196" i="2"/>
  <c r="AK1195" i="2"/>
  <c r="AJ1195" i="2"/>
  <c r="AF1195" i="2"/>
  <c r="AE1195" i="2"/>
  <c r="Z1195" i="2"/>
  <c r="W1195" i="2"/>
  <c r="AG1194" i="2"/>
  <c r="AF1194" i="2"/>
  <c r="AD1194" i="2"/>
  <c r="Z1194" i="2"/>
  <c r="X1194" i="2"/>
  <c r="W1194" i="2"/>
  <c r="AH1193" i="2"/>
  <c r="AG1193" i="2"/>
  <c r="AF1193" i="2"/>
  <c r="AE1193" i="2"/>
  <c r="Z1193" i="2"/>
  <c r="X1193" i="2"/>
  <c r="W1193" i="2"/>
  <c r="AG1192" i="2"/>
  <c r="AF1192" i="2"/>
  <c r="AE1192" i="2"/>
  <c r="Z1192" i="2"/>
  <c r="X1192" i="2"/>
  <c r="W1192" i="2"/>
  <c r="AT1191" i="2"/>
  <c r="AU1191" i="2" s="1"/>
  <c r="AS1191" i="2"/>
  <c r="AK1191" i="2"/>
  <c r="AJ1191" i="2"/>
  <c r="AF1191" i="2"/>
  <c r="AD1191" i="2"/>
  <c r="Z1191" i="2"/>
  <c r="W1191" i="2"/>
  <c r="AU1190" i="2"/>
  <c r="AS1190" i="2"/>
  <c r="AK1190" i="2"/>
  <c r="AJ1190" i="2"/>
  <c r="AF1190" i="2"/>
  <c r="AD1190" i="2"/>
  <c r="AT1190" i="2" s="1"/>
  <c r="Z1190" i="2"/>
  <c r="W1190" i="2"/>
  <c r="AS1189" i="2"/>
  <c r="AK1189" i="2"/>
  <c r="AJ1189" i="2"/>
  <c r="AF1189" i="2"/>
  <c r="AD1189" i="2"/>
  <c r="AT1189" i="2" s="1"/>
  <c r="Z1189" i="2"/>
  <c r="W1189" i="2"/>
  <c r="AH1188" i="2"/>
  <c r="AG1188" i="2"/>
  <c r="AF1188" i="2"/>
  <c r="AD1188" i="2"/>
  <c r="Z1188" i="2"/>
  <c r="X1188" i="2"/>
  <c r="W1188" i="2"/>
  <c r="AS1187" i="2"/>
  <c r="AK1187" i="2"/>
  <c r="AJ1187" i="2"/>
  <c r="AF1187" i="2"/>
  <c r="AE1187" i="2"/>
  <c r="Z1187" i="2"/>
  <c r="W1187" i="2"/>
  <c r="AH1186" i="2"/>
  <c r="AG1186" i="2"/>
  <c r="AF1186" i="2"/>
  <c r="AD1186" i="2"/>
  <c r="Z1186" i="2"/>
  <c r="X1186" i="2"/>
  <c r="W1186" i="2"/>
  <c r="AG1185" i="2"/>
  <c r="AF1185" i="2"/>
  <c r="AE1185" i="2"/>
  <c r="Z1185" i="2"/>
  <c r="X1185" i="2"/>
  <c r="W1185" i="2"/>
  <c r="AU1184" i="2"/>
  <c r="AT1184" i="2"/>
  <c r="AS1184" i="2"/>
  <c r="AK1184" i="2"/>
  <c r="AJ1184" i="2"/>
  <c r="AF1184" i="2"/>
  <c r="AD1184" i="2"/>
  <c r="Z1184" i="2"/>
  <c r="W1184" i="2"/>
  <c r="AS1183" i="2"/>
  <c r="AJ1183" i="2"/>
  <c r="AF1183" i="2"/>
  <c r="AD1183" i="2"/>
  <c r="AT1183" i="2" s="1"/>
  <c r="AU1183" i="2" s="1"/>
  <c r="Z1183" i="2"/>
  <c r="W1183" i="2"/>
  <c r="AG1182" i="2"/>
  <c r="AF1182" i="2"/>
  <c r="AD1182" i="2"/>
  <c r="Z1182" i="2"/>
  <c r="X1182" i="2"/>
  <c r="W1182" i="2"/>
  <c r="AH1181" i="2"/>
  <c r="AG1181" i="2"/>
  <c r="AF1181" i="2"/>
  <c r="AE1181" i="2"/>
  <c r="Z1181" i="2"/>
  <c r="X1181" i="2"/>
  <c r="W1181" i="2"/>
  <c r="AH1180" i="2"/>
  <c r="AG1180" i="2"/>
  <c r="AF1180" i="2"/>
  <c r="AD1180" i="2"/>
  <c r="Z1180" i="2"/>
  <c r="X1180" i="2"/>
  <c r="W1180" i="2"/>
  <c r="AH1179" i="2"/>
  <c r="AG1179" i="2"/>
  <c r="AF1179" i="2"/>
  <c r="AE1179" i="2"/>
  <c r="Z1179" i="2"/>
  <c r="X1179" i="2"/>
  <c r="W1179" i="2"/>
  <c r="AT1178" i="2"/>
  <c r="AU1178" i="2" s="1"/>
  <c r="AS1178" i="2"/>
  <c r="AK1178" i="2"/>
  <c r="AJ1178" i="2"/>
  <c r="AF1178" i="2"/>
  <c r="AD1178" i="2"/>
  <c r="Z1178" i="2"/>
  <c r="W1178" i="2"/>
  <c r="AU1177" i="2"/>
  <c r="AS1177" i="2"/>
  <c r="AK1177" i="2"/>
  <c r="AJ1177" i="2"/>
  <c r="AF1177" i="2"/>
  <c r="AD1177" i="2"/>
  <c r="AT1177" i="2" s="1"/>
  <c r="Z1177" i="2"/>
  <c r="W1177" i="2"/>
  <c r="AS1176" i="2"/>
  <c r="AK1176" i="2"/>
  <c r="AJ1176" i="2"/>
  <c r="AF1176" i="2"/>
  <c r="AE1176" i="2"/>
  <c r="Z1176" i="2"/>
  <c r="W1176" i="2"/>
  <c r="AS1175" i="2"/>
  <c r="AK1175" i="2"/>
  <c r="AJ1175" i="2"/>
  <c r="AF1175" i="2"/>
  <c r="AD1175" i="2"/>
  <c r="AT1175" i="2" s="1"/>
  <c r="AU1175" i="2" s="1"/>
  <c r="Z1175" i="2"/>
  <c r="W1175" i="2"/>
  <c r="AT1174" i="2"/>
  <c r="AU1174" i="2" s="1"/>
  <c r="AS1174" i="2"/>
  <c r="AK1174" i="2"/>
  <c r="AJ1174" i="2"/>
  <c r="AF1174" i="2"/>
  <c r="AE1174" i="2"/>
  <c r="Z1174" i="2"/>
  <c r="W1174" i="2"/>
  <c r="AU1173" i="2"/>
  <c r="AS1173" i="2"/>
  <c r="AT1173" i="2" s="1"/>
  <c r="AK1173" i="2"/>
  <c r="AJ1173" i="2"/>
  <c r="AF1173" i="2"/>
  <c r="AE1173" i="2"/>
  <c r="Z1173" i="2"/>
  <c r="W1173" i="2"/>
  <c r="AH1172" i="2"/>
  <c r="AG1172" i="2"/>
  <c r="AF1172" i="2"/>
  <c r="AE1172" i="2"/>
  <c r="Z1172" i="2"/>
  <c r="X1172" i="2"/>
  <c r="W1172" i="2"/>
  <c r="AK1171" i="2"/>
  <c r="AJ1171" i="2"/>
  <c r="AF1171" i="2"/>
  <c r="AD1171" i="2"/>
  <c r="Z1171" i="2"/>
  <c r="W1171" i="2"/>
  <c r="AG1170" i="2"/>
  <c r="AF1170" i="2"/>
  <c r="AE1170" i="2"/>
  <c r="Z1170" i="2"/>
  <c r="X1170" i="2"/>
  <c r="W1170" i="2"/>
  <c r="Z1169" i="2"/>
  <c r="AG1168" i="2"/>
  <c r="AF1168" i="2"/>
  <c r="AE1168" i="2"/>
  <c r="Z1168" i="2"/>
  <c r="X1168" i="2"/>
  <c r="W1168" i="2"/>
  <c r="AH1167" i="2"/>
  <c r="AG1167" i="2"/>
  <c r="AF1167" i="2"/>
  <c r="AE1167" i="2"/>
  <c r="Z1167" i="2"/>
  <c r="X1167" i="2"/>
  <c r="W1167" i="2"/>
  <c r="AS1166" i="2"/>
  <c r="AK1166" i="2"/>
  <c r="AJ1166" i="2"/>
  <c r="AF1166" i="2"/>
  <c r="AD1166" i="2"/>
  <c r="AT1166" i="2" s="1"/>
  <c r="AU1166" i="2" s="1"/>
  <c r="Z1166" i="2"/>
  <c r="W1166" i="2"/>
  <c r="AK1165" i="2"/>
  <c r="AJ1165" i="2"/>
  <c r="AF1165" i="2"/>
  <c r="AE1165" i="2"/>
  <c r="Z1165" i="2"/>
  <c r="W1165" i="2"/>
  <c r="AH1164" i="2"/>
  <c r="AG1164" i="2"/>
  <c r="AF1164" i="2"/>
  <c r="AE1164" i="2"/>
  <c r="Z1164" i="2"/>
  <c r="X1164" i="2"/>
  <c r="W1164" i="2"/>
  <c r="AS1163" i="2"/>
  <c r="AK1163" i="2"/>
  <c r="AU1163" i="2" s="1"/>
  <c r="AJ1163" i="2"/>
  <c r="AF1163" i="2"/>
  <c r="AD1163" i="2"/>
  <c r="AT1163" i="2" s="1"/>
  <c r="Z1163" i="2"/>
  <c r="W1163" i="2"/>
  <c r="AK1162" i="2"/>
  <c r="AJ1162" i="2"/>
  <c r="AF1162" i="2"/>
  <c r="AE1162" i="2"/>
  <c r="Z1162" i="2"/>
  <c r="W1162" i="2"/>
  <c r="Z1161" i="2"/>
  <c r="AK1160" i="2"/>
  <c r="AJ1160" i="2"/>
  <c r="AF1160" i="2"/>
  <c r="AD1160" i="2"/>
  <c r="Z1160" i="2"/>
  <c r="W1160" i="2"/>
  <c r="AS1159" i="2"/>
  <c r="AK1159" i="2"/>
  <c r="AJ1159" i="2"/>
  <c r="AF1159" i="2"/>
  <c r="AD1159" i="2"/>
  <c r="AT1159" i="2" s="1"/>
  <c r="AU1159" i="2" s="1"/>
  <c r="Z1159" i="2"/>
  <c r="W1159" i="2"/>
  <c r="AH1158" i="2"/>
  <c r="AG1158" i="2"/>
  <c r="AF1158" i="2"/>
  <c r="AE1158" i="2"/>
  <c r="Z1158" i="2"/>
  <c r="X1158" i="2"/>
  <c r="W1158" i="2"/>
  <c r="AS1157" i="2"/>
  <c r="AK1157" i="2"/>
  <c r="AJ1157" i="2"/>
  <c r="AF1157" i="2"/>
  <c r="AD1157" i="2"/>
  <c r="AT1157" i="2" s="1"/>
  <c r="AU1157" i="2" s="1"/>
  <c r="Z1157" i="2"/>
  <c r="W1157" i="2"/>
  <c r="AH1156" i="2"/>
  <c r="AG1156" i="2"/>
  <c r="AF1156" i="2"/>
  <c r="AE1156" i="2"/>
  <c r="Z1156" i="2"/>
  <c r="X1156" i="2"/>
  <c r="W1156" i="2"/>
  <c r="AH1155" i="2"/>
  <c r="AG1155" i="2"/>
  <c r="AF1155" i="2"/>
  <c r="AE1155" i="2"/>
  <c r="Z1155" i="2"/>
  <c r="X1155" i="2"/>
  <c r="W1155" i="2"/>
  <c r="AH1154" i="2"/>
  <c r="AG1154" i="2"/>
  <c r="AF1154" i="2"/>
  <c r="AD1154" i="2"/>
  <c r="Z1154" i="2"/>
  <c r="X1154" i="2"/>
  <c r="W1154" i="2"/>
  <c r="AS1153" i="2"/>
  <c r="AT1153" i="2" s="1"/>
  <c r="AU1153" i="2" s="1"/>
  <c r="AK1153" i="2"/>
  <c r="AJ1153" i="2"/>
  <c r="AF1153" i="2"/>
  <c r="AE1153" i="2"/>
  <c r="Z1153" i="2"/>
  <c r="W1153" i="2"/>
  <c r="AG1152" i="2"/>
  <c r="AF1152" i="2"/>
  <c r="AE1152" i="2"/>
  <c r="Z1152" i="2"/>
  <c r="X1152" i="2"/>
  <c r="W1152" i="2"/>
  <c r="AT1151" i="2"/>
  <c r="AU1151" i="2" s="1"/>
  <c r="AS1151" i="2"/>
  <c r="AK1151" i="2"/>
  <c r="AJ1151" i="2"/>
  <c r="AF1151" i="2"/>
  <c r="AD1151" i="2"/>
  <c r="Z1151" i="2"/>
  <c r="W1151" i="2"/>
  <c r="AS1150" i="2"/>
  <c r="AK1150" i="2"/>
  <c r="AU1150" i="2" s="1"/>
  <c r="AJ1150" i="2"/>
  <c r="AF1150" i="2"/>
  <c r="AD1150" i="2"/>
  <c r="AT1150" i="2" s="1"/>
  <c r="Z1150" i="2"/>
  <c r="W1150" i="2"/>
  <c r="AS1149" i="2"/>
  <c r="AK1149" i="2"/>
  <c r="AJ1149" i="2"/>
  <c r="AF1149" i="2"/>
  <c r="AD1149" i="2"/>
  <c r="AT1149" i="2" s="1"/>
  <c r="Z1149" i="2"/>
  <c r="W1149" i="2"/>
  <c r="AG1148" i="2"/>
  <c r="AF1148" i="2"/>
  <c r="AE1148" i="2"/>
  <c r="Z1148" i="2"/>
  <c r="X1148" i="2"/>
  <c r="W1148" i="2"/>
  <c r="AK1147" i="2"/>
  <c r="AJ1147" i="2"/>
  <c r="AF1147" i="2"/>
  <c r="AE1147" i="2"/>
  <c r="Z1147" i="2"/>
  <c r="W1147" i="2"/>
  <c r="AH1146" i="2"/>
  <c r="AG1146" i="2"/>
  <c r="AF1146" i="2"/>
  <c r="AD1146" i="2"/>
  <c r="Z1146" i="2"/>
  <c r="X1146" i="2"/>
  <c r="W1146" i="2"/>
  <c r="AK1145" i="2"/>
  <c r="AJ1145" i="2"/>
  <c r="AF1145" i="2"/>
  <c r="AD1145" i="2"/>
  <c r="Z1145" i="2"/>
  <c r="W1145" i="2"/>
  <c r="AK1144" i="2"/>
  <c r="AJ1144" i="2"/>
  <c r="AF1144" i="2"/>
  <c r="AE1144" i="2"/>
  <c r="Z1144" i="2"/>
  <c r="W1144" i="2"/>
  <c r="AK1143" i="2"/>
  <c r="AJ1143" i="2"/>
  <c r="AF1143" i="2"/>
  <c r="AD1143" i="2"/>
  <c r="Z1143" i="2"/>
  <c r="W1143" i="2"/>
  <c r="AU1142" i="2"/>
  <c r="AT1142" i="2"/>
  <c r="AS1142" i="2"/>
  <c r="AK1142" i="2"/>
  <c r="AJ1142" i="2"/>
  <c r="AF1142" i="2"/>
  <c r="AD1142" i="2"/>
  <c r="Z1142" i="2"/>
  <c r="W1142" i="2"/>
  <c r="AH1141" i="2"/>
  <c r="AG1141" i="2"/>
  <c r="AF1141" i="2"/>
  <c r="AD1141" i="2"/>
  <c r="Z1141" i="2"/>
  <c r="X1141" i="2"/>
  <c r="W1141" i="2"/>
  <c r="AH1140" i="2"/>
  <c r="AG1140" i="2"/>
  <c r="AF1140" i="2"/>
  <c r="AE1140" i="2"/>
  <c r="Z1140" i="2"/>
  <c r="X1140" i="2"/>
  <c r="W1140" i="2"/>
  <c r="AG1139" i="2"/>
  <c r="AF1139" i="2"/>
  <c r="AD1139" i="2"/>
  <c r="Z1139" i="2"/>
  <c r="X1139" i="2"/>
  <c r="W1139" i="2"/>
  <c r="AG1138" i="2"/>
  <c r="AF1138" i="2"/>
  <c r="AE1138" i="2"/>
  <c r="Z1138" i="2"/>
  <c r="X1138" i="2"/>
  <c r="W1138" i="2"/>
  <c r="AS1137" i="2"/>
  <c r="AT1137" i="2" s="1"/>
  <c r="AU1137" i="2" s="1"/>
  <c r="AK1137" i="2"/>
  <c r="AJ1137" i="2"/>
  <c r="AF1137" i="2"/>
  <c r="AE1137" i="2"/>
  <c r="Z1137" i="2"/>
  <c r="W1137" i="2"/>
  <c r="AT1136" i="2"/>
  <c r="AU1136" i="2" s="1"/>
  <c r="AS1136" i="2"/>
  <c r="AK1136" i="2"/>
  <c r="AJ1136" i="2"/>
  <c r="AF1136" i="2"/>
  <c r="AD1136" i="2"/>
  <c r="Z1136" i="2"/>
  <c r="W1136" i="2"/>
  <c r="AH1135" i="2"/>
  <c r="AG1135" i="2"/>
  <c r="AF1135" i="2"/>
  <c r="AE1135" i="2"/>
  <c r="Z1135" i="2"/>
  <c r="X1135" i="2"/>
  <c r="W1135" i="2"/>
  <c r="AT1134" i="2"/>
  <c r="AU1134" i="2" s="1"/>
  <c r="AS1134" i="2"/>
  <c r="AK1134" i="2"/>
  <c r="AJ1134" i="2"/>
  <c r="AF1134" i="2"/>
  <c r="AE1134" i="2"/>
  <c r="Z1134" i="2"/>
  <c r="W1134" i="2"/>
  <c r="Z1133" i="2"/>
  <c r="W1133" i="2"/>
  <c r="AT1132" i="2"/>
  <c r="AU1132" i="2" s="1"/>
  <c r="AS1132" i="2"/>
  <c r="AK1132" i="2"/>
  <c r="AJ1132" i="2"/>
  <c r="AF1132" i="2"/>
  <c r="AD1132" i="2"/>
  <c r="Z1132" i="2"/>
  <c r="W1132" i="2"/>
  <c r="AU1131" i="2"/>
  <c r="AT1131" i="2"/>
  <c r="AS1131" i="2"/>
  <c r="AK1131" i="2"/>
  <c r="AJ1131" i="2"/>
  <c r="AF1131" i="2"/>
  <c r="AD1131" i="2"/>
  <c r="Z1131" i="2"/>
  <c r="W1131" i="2"/>
  <c r="AH1130" i="2"/>
  <c r="AG1130" i="2"/>
  <c r="AF1130" i="2"/>
  <c r="AE1130" i="2"/>
  <c r="Z1130" i="2"/>
  <c r="X1130" i="2"/>
  <c r="W1130" i="2"/>
  <c r="AK1129" i="2"/>
  <c r="AJ1129" i="2"/>
  <c r="AF1129" i="2"/>
  <c r="AD1129" i="2"/>
  <c r="Z1129" i="2"/>
  <c r="W1129" i="2"/>
  <c r="AH1128" i="2"/>
  <c r="AG1128" i="2"/>
  <c r="AF1128" i="2"/>
  <c r="AE1128" i="2"/>
  <c r="Z1128" i="2"/>
  <c r="X1128" i="2"/>
  <c r="W1128" i="2"/>
  <c r="AG1127" i="2"/>
  <c r="AF1127" i="2"/>
  <c r="AE1127" i="2"/>
  <c r="Z1127" i="2"/>
  <c r="X1127" i="2"/>
  <c r="W1127" i="2"/>
  <c r="Z1126" i="2"/>
  <c r="X1126" i="2"/>
  <c r="W1126" i="2"/>
  <c r="AH1125" i="2"/>
  <c r="AG1125" i="2"/>
  <c r="AF1125" i="2"/>
  <c r="AE1125" i="2"/>
  <c r="Z1125" i="2"/>
  <c r="X1125" i="2"/>
  <c r="W1125" i="2"/>
  <c r="AK1124" i="2"/>
  <c r="AJ1124" i="2"/>
  <c r="AF1124" i="2"/>
  <c r="AD1124" i="2"/>
  <c r="Z1124" i="2"/>
  <c r="W1124" i="2"/>
  <c r="AJ1123" i="2"/>
  <c r="AF1123" i="2"/>
  <c r="AD1123" i="2"/>
  <c r="Z1123" i="2"/>
  <c r="W1123" i="2"/>
  <c r="AK1122" i="2"/>
  <c r="AJ1122" i="2"/>
  <c r="AF1122" i="2"/>
  <c r="AD1122" i="2"/>
  <c r="Z1122" i="2"/>
  <c r="W1122" i="2"/>
  <c r="AK1121" i="2"/>
  <c r="AJ1121" i="2"/>
  <c r="AF1121" i="2"/>
  <c r="AD1121" i="2"/>
  <c r="Z1121" i="2"/>
  <c r="W1121" i="2"/>
  <c r="AH1120" i="2"/>
  <c r="AG1120" i="2"/>
  <c r="AF1120" i="2"/>
  <c r="AD1120" i="2"/>
  <c r="Z1120" i="2"/>
  <c r="X1120" i="2"/>
  <c r="W1120" i="2"/>
  <c r="AS1119" i="2"/>
  <c r="AK1119" i="2"/>
  <c r="AJ1119" i="2"/>
  <c r="AF1119" i="2"/>
  <c r="AD1119" i="2"/>
  <c r="AT1119" i="2" s="1"/>
  <c r="AU1119" i="2" s="1"/>
  <c r="Z1119" i="2"/>
  <c r="W1119" i="2"/>
  <c r="AG1118" i="2"/>
  <c r="AF1118" i="2"/>
  <c r="AE1118" i="2"/>
  <c r="Z1118" i="2"/>
  <c r="X1118" i="2"/>
  <c r="W1118" i="2"/>
  <c r="AG1117" i="2"/>
  <c r="AF1117" i="2"/>
  <c r="AD1117" i="2"/>
  <c r="Z1117" i="2"/>
  <c r="X1117" i="2"/>
  <c r="W1117" i="2"/>
  <c r="AH1116" i="2"/>
  <c r="AG1116" i="2"/>
  <c r="AF1116" i="2"/>
  <c r="AE1116" i="2"/>
  <c r="Z1116" i="2"/>
  <c r="X1116" i="2"/>
  <c r="W1116" i="2"/>
  <c r="AT1115" i="2"/>
  <c r="AU1115" i="2" s="1"/>
  <c r="AS1115" i="2"/>
  <c r="AK1115" i="2"/>
  <c r="AJ1115" i="2"/>
  <c r="AF1115" i="2"/>
  <c r="AE1115" i="2"/>
  <c r="Z1115" i="2"/>
  <c r="W1115" i="2"/>
  <c r="AK1114" i="2"/>
  <c r="AJ1114" i="2"/>
  <c r="AF1114" i="2"/>
  <c r="AD1114" i="2"/>
  <c r="Z1114" i="2"/>
  <c r="W1114" i="2"/>
  <c r="AH1113" i="2"/>
  <c r="AG1113" i="2"/>
  <c r="AF1113" i="2"/>
  <c r="AE1113" i="2"/>
  <c r="Z1113" i="2"/>
  <c r="X1113" i="2"/>
  <c r="W1113" i="2"/>
  <c r="AS1112" i="2"/>
  <c r="AK1112" i="2"/>
  <c r="AJ1112" i="2"/>
  <c r="AF1112" i="2"/>
  <c r="AD1112" i="2"/>
  <c r="AT1112" i="2" s="1"/>
  <c r="AU1112" i="2" s="1"/>
  <c r="Z1112" i="2"/>
  <c r="W1112" i="2"/>
  <c r="Z1111" i="2"/>
  <c r="W1111" i="2"/>
  <c r="AS1110" i="2"/>
  <c r="AJ1110" i="2"/>
  <c r="AF1110" i="2"/>
  <c r="AD1110" i="2"/>
  <c r="AT1110" i="2" s="1"/>
  <c r="AU1110" i="2" s="1"/>
  <c r="Z1110" i="2"/>
  <c r="W1110" i="2"/>
  <c r="AT1109" i="2"/>
  <c r="AU1109" i="2" s="1"/>
  <c r="AS1109" i="2"/>
  <c r="AK1109" i="2"/>
  <c r="AJ1109" i="2"/>
  <c r="AF1109" i="2"/>
  <c r="AD1109" i="2"/>
  <c r="Z1109" i="2"/>
  <c r="W1109" i="2"/>
  <c r="Z1108" i="2"/>
  <c r="Z1107" i="2"/>
  <c r="AT1106" i="2"/>
  <c r="AU1106" i="2" s="1"/>
  <c r="AS1106" i="2"/>
  <c r="AK1106" i="2"/>
  <c r="AJ1106" i="2"/>
  <c r="AF1106" i="2"/>
  <c r="AD1106" i="2"/>
  <c r="Z1106" i="2"/>
  <c r="W1106" i="2"/>
  <c r="AK1105" i="2"/>
  <c r="AJ1105" i="2"/>
  <c r="AF1105" i="2"/>
  <c r="AD1105" i="2"/>
  <c r="Z1105" i="2"/>
  <c r="W1105" i="2"/>
  <c r="Z1104" i="2"/>
  <c r="AS1103" i="2"/>
  <c r="AT1103" i="2" s="1"/>
  <c r="AU1103" i="2" s="1"/>
  <c r="AK1103" i="2"/>
  <c r="AJ1103" i="2"/>
  <c r="AF1103" i="2"/>
  <c r="AE1103" i="2"/>
  <c r="Z1103" i="2"/>
  <c r="W1103" i="2"/>
  <c r="AT1102" i="2"/>
  <c r="AU1102" i="2" s="1"/>
  <c r="AS1102" i="2"/>
  <c r="AK1102" i="2"/>
  <c r="AJ1102" i="2"/>
  <c r="AF1102" i="2"/>
  <c r="AE1102" i="2"/>
  <c r="Z1102" i="2"/>
  <c r="W1102" i="2"/>
  <c r="AH1101" i="2"/>
  <c r="AG1101" i="2"/>
  <c r="AF1101" i="2"/>
  <c r="AE1101" i="2"/>
  <c r="Z1101" i="2"/>
  <c r="X1101" i="2"/>
  <c r="W1101" i="2"/>
  <c r="AH1100" i="2"/>
  <c r="AG1100" i="2"/>
  <c r="AF1100" i="2"/>
  <c r="AE1100" i="2"/>
  <c r="Z1100" i="2"/>
  <c r="X1100" i="2"/>
  <c r="W1100" i="2"/>
  <c r="AS1099" i="2"/>
  <c r="AJ1099" i="2"/>
  <c r="AF1099" i="2"/>
  <c r="AE1099" i="2"/>
  <c r="AT1099" i="2" s="1"/>
  <c r="AU1099" i="2" s="1"/>
  <c r="Z1099" i="2"/>
  <c r="W1099" i="2"/>
  <c r="AG1098" i="2"/>
  <c r="AF1098" i="2"/>
  <c r="AE1098" i="2"/>
  <c r="Z1098" i="2"/>
  <c r="X1098" i="2"/>
  <c r="W1098" i="2"/>
  <c r="AG1097" i="2"/>
  <c r="AF1097" i="2"/>
  <c r="AE1097" i="2"/>
  <c r="Z1097" i="2"/>
  <c r="X1097" i="2"/>
  <c r="W1097" i="2"/>
  <c r="AG1096" i="2"/>
  <c r="AF1096" i="2"/>
  <c r="AE1096" i="2"/>
  <c r="Z1096" i="2"/>
  <c r="X1096" i="2"/>
  <c r="W1096" i="2"/>
  <c r="AG1095" i="2"/>
  <c r="AF1095" i="2"/>
  <c r="AE1095" i="2"/>
  <c r="Z1095" i="2"/>
  <c r="X1095" i="2"/>
  <c r="W1095" i="2"/>
  <c r="AH1094" i="2"/>
  <c r="AG1094" i="2"/>
  <c r="AF1094" i="2"/>
  <c r="AE1094" i="2"/>
  <c r="Z1094" i="2"/>
  <c r="X1094" i="2"/>
  <c r="W1094" i="2"/>
  <c r="AH1093" i="2"/>
  <c r="AG1093" i="2"/>
  <c r="AF1093" i="2"/>
  <c r="AD1093" i="2"/>
  <c r="Z1093" i="2"/>
  <c r="X1093" i="2"/>
  <c r="W1093" i="2"/>
  <c r="AS1092" i="2"/>
  <c r="AK1092" i="2"/>
  <c r="AJ1092" i="2"/>
  <c r="AF1092" i="2"/>
  <c r="AD1092" i="2"/>
  <c r="AT1092" i="2" s="1"/>
  <c r="AU1092" i="2" s="1"/>
  <c r="Z1092" i="2"/>
  <c r="W1092" i="2"/>
  <c r="AH1091" i="2"/>
  <c r="AG1091" i="2"/>
  <c r="AF1091" i="2"/>
  <c r="AD1091" i="2"/>
  <c r="Z1091" i="2"/>
  <c r="X1091" i="2"/>
  <c r="W1091" i="2"/>
  <c r="AH1090" i="2"/>
  <c r="AG1090" i="2"/>
  <c r="AF1090" i="2"/>
  <c r="AD1090" i="2"/>
  <c r="Z1090" i="2"/>
  <c r="X1090" i="2"/>
  <c r="W1090" i="2"/>
  <c r="Z1089" i="2"/>
  <c r="AH1088" i="2"/>
  <c r="AG1088" i="2"/>
  <c r="AF1088" i="2"/>
  <c r="AE1088" i="2"/>
  <c r="Z1088" i="2"/>
  <c r="X1088" i="2"/>
  <c r="W1088" i="2"/>
  <c r="AK1087" i="2"/>
  <c r="AJ1087" i="2"/>
  <c r="AF1087" i="2"/>
  <c r="AD1087" i="2"/>
  <c r="Z1087" i="2"/>
  <c r="W1087" i="2"/>
  <c r="AK1086" i="2"/>
  <c r="AJ1086" i="2"/>
  <c r="AF1086" i="2"/>
  <c r="AD1086" i="2"/>
  <c r="Z1086" i="2"/>
  <c r="W1086" i="2"/>
  <c r="AT1085" i="2"/>
  <c r="AU1085" i="2" s="1"/>
  <c r="AS1085" i="2"/>
  <c r="AK1085" i="2"/>
  <c r="AJ1085" i="2"/>
  <c r="AF1085" i="2"/>
  <c r="AE1085" i="2"/>
  <c r="Z1085" i="2"/>
  <c r="W1085" i="2"/>
  <c r="AS1084" i="2"/>
  <c r="AK1084" i="2"/>
  <c r="AU1084" i="2" s="1"/>
  <c r="AJ1084" i="2"/>
  <c r="AF1084" i="2"/>
  <c r="AD1084" i="2"/>
  <c r="AT1084" i="2" s="1"/>
  <c r="Z1084" i="2"/>
  <c r="W1084" i="2"/>
  <c r="AK1083" i="2"/>
  <c r="AJ1083" i="2"/>
  <c r="AF1083" i="2"/>
  <c r="AD1083" i="2"/>
  <c r="Z1083" i="2"/>
  <c r="W1083" i="2"/>
  <c r="Z1082" i="2"/>
  <c r="W1082" i="2"/>
  <c r="AH1081" i="2"/>
  <c r="AG1081" i="2"/>
  <c r="AF1081" i="2"/>
  <c r="AE1081" i="2"/>
  <c r="Z1081" i="2"/>
  <c r="X1081" i="2"/>
  <c r="W1081" i="2"/>
  <c r="AH1080" i="2"/>
  <c r="AG1080" i="2"/>
  <c r="AF1080" i="2"/>
  <c r="AE1080" i="2"/>
  <c r="Z1080" i="2"/>
  <c r="X1080" i="2"/>
  <c r="W1080" i="2"/>
  <c r="AH1079" i="2"/>
  <c r="AG1079" i="2"/>
  <c r="AF1079" i="2"/>
  <c r="AD1079" i="2"/>
  <c r="Z1079" i="2"/>
  <c r="X1079" i="2"/>
  <c r="W1079" i="2"/>
  <c r="AG1078" i="2"/>
  <c r="AF1078" i="2"/>
  <c r="AE1078" i="2"/>
  <c r="Z1078" i="2"/>
  <c r="X1078" i="2"/>
  <c r="W1078" i="2"/>
  <c r="AS1077" i="2"/>
  <c r="AT1077" i="2" s="1"/>
  <c r="AK1077" i="2"/>
  <c r="AU1077" i="2" s="1"/>
  <c r="AJ1077" i="2"/>
  <c r="AF1077" i="2"/>
  <c r="AE1077" i="2"/>
  <c r="Z1077" i="2"/>
  <c r="W1077" i="2"/>
  <c r="AK1076" i="2"/>
  <c r="AJ1076" i="2"/>
  <c r="AF1076" i="2"/>
  <c r="AE1076" i="2"/>
  <c r="Z1076" i="2"/>
  <c r="W1076" i="2"/>
  <c r="AH1075" i="2"/>
  <c r="AG1075" i="2"/>
  <c r="AF1075" i="2"/>
  <c r="AE1075" i="2"/>
  <c r="Z1075" i="2"/>
  <c r="X1075" i="2"/>
  <c r="W1075" i="2"/>
  <c r="AS1074" i="2"/>
  <c r="AK1074" i="2"/>
  <c r="AJ1074" i="2"/>
  <c r="AF1074" i="2"/>
  <c r="AD1074" i="2"/>
  <c r="AT1074" i="2" s="1"/>
  <c r="AU1074" i="2" s="1"/>
  <c r="Z1074" i="2"/>
  <c r="W1074" i="2"/>
  <c r="AH1073" i="2"/>
  <c r="AG1073" i="2"/>
  <c r="AF1073" i="2"/>
  <c r="AE1073" i="2"/>
  <c r="Z1073" i="2"/>
  <c r="X1073" i="2"/>
  <c r="W1073" i="2"/>
  <c r="AS1072" i="2"/>
  <c r="AK1072" i="2"/>
  <c r="AJ1072" i="2"/>
  <c r="AF1072" i="2"/>
  <c r="AD1072" i="2"/>
  <c r="AT1072" i="2" s="1"/>
  <c r="AU1072" i="2" s="1"/>
  <c r="Z1072" i="2"/>
  <c r="W1072" i="2"/>
  <c r="AT1071" i="2"/>
  <c r="AU1071" i="2" s="1"/>
  <c r="AS1071" i="2"/>
  <c r="AK1071" i="2"/>
  <c r="AJ1071" i="2"/>
  <c r="AF1071" i="2"/>
  <c r="AD1071" i="2"/>
  <c r="Z1071" i="2"/>
  <c r="W1071" i="2"/>
  <c r="AS1070" i="2"/>
  <c r="AK1070" i="2"/>
  <c r="AU1070" i="2" s="1"/>
  <c r="AJ1070" i="2"/>
  <c r="AF1070" i="2"/>
  <c r="AD1070" i="2"/>
  <c r="AT1070" i="2" s="1"/>
  <c r="Z1070" i="2"/>
  <c r="W1070" i="2"/>
  <c r="AS1069" i="2"/>
  <c r="AK1069" i="2"/>
  <c r="AU1069" i="2" s="1"/>
  <c r="AJ1069" i="2"/>
  <c r="AF1069" i="2"/>
  <c r="AD1069" i="2"/>
  <c r="AT1069" i="2" s="1"/>
  <c r="Z1069" i="2"/>
  <c r="W1069" i="2"/>
  <c r="AS1068" i="2"/>
  <c r="AK1068" i="2"/>
  <c r="AJ1068" i="2"/>
  <c r="AF1068" i="2"/>
  <c r="AD1068" i="2"/>
  <c r="AT1068" i="2" s="1"/>
  <c r="AU1068" i="2" s="1"/>
  <c r="Z1068" i="2"/>
  <c r="W1068" i="2"/>
  <c r="AH1067" i="2"/>
  <c r="AG1067" i="2"/>
  <c r="AF1067" i="2"/>
  <c r="AD1067" i="2"/>
  <c r="Z1067" i="2"/>
  <c r="X1067" i="2"/>
  <c r="W1067" i="2"/>
  <c r="AH1066" i="2"/>
  <c r="Z1066" i="2"/>
  <c r="AS1065" i="2"/>
  <c r="AT1065" i="2" s="1"/>
  <c r="AK1065" i="2"/>
  <c r="AU1065" i="2" s="1"/>
  <c r="AJ1065" i="2"/>
  <c r="AF1065" i="2"/>
  <c r="AE1065" i="2"/>
  <c r="Z1065" i="2"/>
  <c r="W1065" i="2"/>
  <c r="AG1064" i="2"/>
  <c r="AF1064" i="2"/>
  <c r="AE1064" i="2"/>
  <c r="Z1064" i="2"/>
  <c r="X1064" i="2"/>
  <c r="W1064" i="2"/>
  <c r="AH1063" i="2"/>
  <c r="AG1063" i="2"/>
  <c r="AF1063" i="2"/>
  <c r="AE1063" i="2"/>
  <c r="Z1063" i="2"/>
  <c r="X1063" i="2"/>
  <c r="W1063" i="2"/>
  <c r="AH1062" i="2"/>
  <c r="AG1062" i="2"/>
  <c r="AF1062" i="2"/>
  <c r="AE1062" i="2"/>
  <c r="Z1062" i="2"/>
  <c r="X1062" i="2"/>
  <c r="W1062" i="2"/>
  <c r="AG1061" i="2"/>
  <c r="AF1061" i="2"/>
  <c r="AE1061" i="2"/>
  <c r="Z1061" i="2"/>
  <c r="X1061" i="2"/>
  <c r="W1061" i="2"/>
  <c r="AH1060" i="2"/>
  <c r="AG1060" i="2"/>
  <c r="AF1060" i="2"/>
  <c r="AE1060" i="2"/>
  <c r="Z1060" i="2"/>
  <c r="X1060" i="2"/>
  <c r="W1060" i="2"/>
  <c r="AS1059" i="2"/>
  <c r="AT1059" i="2" s="1"/>
  <c r="AU1059" i="2" s="1"/>
  <c r="AJ1059" i="2"/>
  <c r="AF1059" i="2"/>
  <c r="AE1059" i="2"/>
  <c r="Z1059" i="2"/>
  <c r="W1059" i="2"/>
  <c r="AH1058" i="2"/>
  <c r="AG1058" i="2"/>
  <c r="AF1058" i="2"/>
  <c r="AE1058" i="2"/>
  <c r="Z1058" i="2"/>
  <c r="X1058" i="2"/>
  <c r="W1058" i="2"/>
  <c r="AH1057" i="2"/>
  <c r="AG1057" i="2"/>
  <c r="AF1057" i="2"/>
  <c r="AE1057" i="2"/>
  <c r="Z1057" i="2"/>
  <c r="X1057" i="2"/>
  <c r="W1057" i="2"/>
  <c r="AG1056" i="2"/>
  <c r="AF1056" i="2"/>
  <c r="AD1056" i="2"/>
  <c r="Z1056" i="2"/>
  <c r="X1056" i="2"/>
  <c r="W1056" i="2"/>
  <c r="AH1055" i="2"/>
  <c r="AG1055" i="2"/>
  <c r="AF1055" i="2"/>
  <c r="AE1055" i="2"/>
  <c r="Z1055" i="2"/>
  <c r="X1055" i="2"/>
  <c r="W1055" i="2"/>
  <c r="AG1054" i="2"/>
  <c r="AF1054" i="2"/>
  <c r="AE1054" i="2"/>
  <c r="Z1054" i="2"/>
  <c r="X1054" i="2"/>
  <c r="W1054" i="2"/>
  <c r="AT1053" i="2"/>
  <c r="AU1053" i="2" s="1"/>
  <c r="AS1053" i="2"/>
  <c r="AK1053" i="2"/>
  <c r="AJ1053" i="2"/>
  <c r="AF1053" i="2"/>
  <c r="AD1053" i="2"/>
  <c r="Z1053" i="2"/>
  <c r="W1053" i="2"/>
  <c r="AU1052" i="2"/>
  <c r="AS1052" i="2"/>
  <c r="AK1052" i="2"/>
  <c r="AJ1052" i="2"/>
  <c r="AF1052" i="2"/>
  <c r="AD1052" i="2"/>
  <c r="AT1052" i="2" s="1"/>
  <c r="Z1052" i="2"/>
  <c r="W1052" i="2"/>
  <c r="AS1051" i="2"/>
  <c r="AK1051" i="2"/>
  <c r="AJ1051" i="2"/>
  <c r="AF1051" i="2"/>
  <c r="AD1051" i="2"/>
  <c r="AT1051" i="2" s="1"/>
  <c r="Z1051" i="2"/>
  <c r="W1051" i="2"/>
  <c r="AS1050" i="2"/>
  <c r="AK1050" i="2"/>
  <c r="AJ1050" i="2"/>
  <c r="AF1050" i="2"/>
  <c r="AD1050" i="2"/>
  <c r="AT1050" i="2" s="1"/>
  <c r="AU1050" i="2" s="1"/>
  <c r="Z1050" i="2"/>
  <c r="W1050" i="2"/>
  <c r="AT1049" i="2"/>
  <c r="AU1049" i="2" s="1"/>
  <c r="AS1049" i="2"/>
  <c r="AK1049" i="2"/>
  <c r="AJ1049" i="2"/>
  <c r="AF1049" i="2"/>
  <c r="AD1049" i="2"/>
  <c r="Z1049" i="2"/>
  <c r="W1049" i="2"/>
  <c r="AU1048" i="2"/>
  <c r="AS1048" i="2"/>
  <c r="AK1048" i="2"/>
  <c r="AJ1048" i="2"/>
  <c r="AF1048" i="2"/>
  <c r="AD1048" i="2"/>
  <c r="AT1048" i="2" s="1"/>
  <c r="Z1048" i="2"/>
  <c r="W1048" i="2"/>
  <c r="AS1047" i="2"/>
  <c r="AK1047" i="2"/>
  <c r="AJ1047" i="2"/>
  <c r="AF1047" i="2"/>
  <c r="AD1047" i="2"/>
  <c r="AT1047" i="2" s="1"/>
  <c r="Z1047" i="2"/>
  <c r="W1047" i="2"/>
  <c r="AK1046" i="2"/>
  <c r="AJ1046" i="2"/>
  <c r="AF1046" i="2"/>
  <c r="AD1046" i="2"/>
  <c r="Z1046" i="2"/>
  <c r="W1046" i="2"/>
  <c r="AS1045" i="2"/>
  <c r="AK1045" i="2"/>
  <c r="AU1045" i="2" s="1"/>
  <c r="AJ1045" i="2"/>
  <c r="AF1045" i="2"/>
  <c r="AD1045" i="2"/>
  <c r="AT1045" i="2" s="1"/>
  <c r="Z1045" i="2"/>
  <c r="W1045" i="2"/>
  <c r="AS1044" i="2"/>
  <c r="AK1044" i="2"/>
  <c r="AU1044" i="2" s="1"/>
  <c r="AJ1044" i="2"/>
  <c r="AF1044" i="2"/>
  <c r="AD1044" i="2"/>
  <c r="AT1044" i="2" s="1"/>
  <c r="Z1044" i="2"/>
  <c r="W1044" i="2"/>
  <c r="AT1043" i="2"/>
  <c r="AU1043" i="2" s="1"/>
  <c r="AS1043" i="2"/>
  <c r="AK1043" i="2"/>
  <c r="AJ1043" i="2"/>
  <c r="AF1043" i="2"/>
  <c r="AD1043" i="2"/>
  <c r="Z1043" i="2"/>
  <c r="W1043" i="2"/>
  <c r="AU1042" i="2"/>
  <c r="AT1042" i="2"/>
  <c r="AS1042" i="2"/>
  <c r="AK1042" i="2"/>
  <c r="AJ1042" i="2"/>
  <c r="AF1042" i="2"/>
  <c r="AD1042" i="2"/>
  <c r="Z1042" i="2"/>
  <c r="W1042" i="2"/>
  <c r="AS1041" i="2"/>
  <c r="AT1041" i="2" s="1"/>
  <c r="AK1041" i="2"/>
  <c r="AU1041" i="2" s="1"/>
  <c r="AJ1041" i="2"/>
  <c r="AF1041" i="2"/>
  <c r="AE1041" i="2"/>
  <c r="Z1041" i="2"/>
  <c r="W1041" i="2"/>
  <c r="AS1040" i="2"/>
  <c r="AK1040" i="2"/>
  <c r="AJ1040" i="2"/>
  <c r="AF1040" i="2"/>
  <c r="AE1040" i="2"/>
  <c r="Z1040" i="2"/>
  <c r="W1040" i="2"/>
  <c r="AK1039" i="2"/>
  <c r="AJ1039" i="2"/>
  <c r="AF1039" i="2"/>
  <c r="AE1039" i="2"/>
  <c r="Z1039" i="2"/>
  <c r="W1039" i="2"/>
  <c r="AK1038" i="2"/>
  <c r="AJ1038" i="2"/>
  <c r="AF1038" i="2"/>
  <c r="AE1038" i="2"/>
  <c r="Z1038" i="2"/>
  <c r="W1038" i="2"/>
  <c r="AK1037" i="2"/>
  <c r="AJ1037" i="2"/>
  <c r="AF1037" i="2"/>
  <c r="AE1037" i="2"/>
  <c r="Z1037" i="2"/>
  <c r="W1037" i="2"/>
  <c r="AK1036" i="2"/>
  <c r="AJ1036" i="2"/>
  <c r="AF1036" i="2"/>
  <c r="AE1036" i="2"/>
  <c r="Z1036" i="2"/>
  <c r="W1036" i="2"/>
  <c r="AG1035" i="2"/>
  <c r="AF1035" i="2"/>
  <c r="AE1035" i="2"/>
  <c r="Z1035" i="2"/>
  <c r="X1035" i="2"/>
  <c r="W1035" i="2"/>
  <c r="AS1034" i="2"/>
  <c r="AT1034" i="2" s="1"/>
  <c r="AK1034" i="2"/>
  <c r="AU1034" i="2" s="1"/>
  <c r="AJ1034" i="2"/>
  <c r="AF1034" i="2"/>
  <c r="AE1034" i="2"/>
  <c r="Z1034" i="2"/>
  <c r="W1034" i="2"/>
  <c r="Z1033" i="2"/>
  <c r="AK1032" i="2"/>
  <c r="AJ1032" i="2"/>
  <c r="AF1032" i="2"/>
  <c r="AE1032" i="2"/>
  <c r="Z1032" i="2"/>
  <c r="W1032" i="2"/>
  <c r="Z1031" i="2"/>
  <c r="AS1030" i="2"/>
  <c r="AK1030" i="2"/>
  <c r="AJ1030" i="2"/>
  <c r="AF1030" i="2"/>
  <c r="AE1030" i="2"/>
  <c r="Z1030" i="2"/>
  <c r="W1030" i="2"/>
  <c r="Z1029" i="2"/>
  <c r="AU1028" i="2"/>
  <c r="AT1028" i="2"/>
  <c r="AS1028" i="2"/>
  <c r="AK1028" i="2"/>
  <c r="AJ1028" i="2"/>
  <c r="AF1028" i="2"/>
  <c r="AE1028" i="2"/>
  <c r="Z1028" i="2"/>
  <c r="W1028" i="2"/>
  <c r="AG1027" i="2"/>
  <c r="AF1027" i="2"/>
  <c r="AE1027" i="2"/>
  <c r="Z1027" i="2"/>
  <c r="X1027" i="2"/>
  <c r="W1027" i="2"/>
  <c r="AS1026" i="2"/>
  <c r="AT1026" i="2" s="1"/>
  <c r="AU1026" i="2" s="1"/>
  <c r="AK1026" i="2"/>
  <c r="AJ1026" i="2"/>
  <c r="AF1026" i="2"/>
  <c r="AE1026" i="2"/>
  <c r="Z1026" i="2"/>
  <c r="W1026" i="2"/>
  <c r="AG1025" i="2"/>
  <c r="AF1025" i="2"/>
  <c r="AE1025" i="2"/>
  <c r="Z1025" i="2"/>
  <c r="X1025" i="2"/>
  <c r="W1025" i="2"/>
  <c r="AS1024" i="2"/>
  <c r="AK1024" i="2"/>
  <c r="AJ1024" i="2"/>
  <c r="AF1024" i="2"/>
  <c r="AE1024" i="2"/>
  <c r="Z1024" i="2"/>
  <c r="W1024" i="2"/>
  <c r="AK1023" i="2"/>
  <c r="AJ1023" i="2"/>
  <c r="AF1023" i="2"/>
  <c r="AE1023" i="2"/>
  <c r="Z1023" i="2"/>
  <c r="W1023" i="2"/>
  <c r="AU1022" i="2"/>
  <c r="AS1022" i="2"/>
  <c r="AT1022" i="2" s="1"/>
  <c r="AK1022" i="2"/>
  <c r="AJ1022" i="2"/>
  <c r="AF1022" i="2"/>
  <c r="AE1022" i="2"/>
  <c r="Z1022" i="2"/>
  <c r="W1022" i="2"/>
  <c r="AS1021" i="2"/>
  <c r="AK1021" i="2"/>
  <c r="AJ1021" i="2"/>
  <c r="AF1021" i="2"/>
  <c r="AE1021" i="2"/>
  <c r="Z1021" i="2"/>
  <c r="W1021" i="2"/>
  <c r="AS1020" i="2"/>
  <c r="AT1020" i="2" s="1"/>
  <c r="AU1020" i="2" s="1"/>
  <c r="AK1020" i="2"/>
  <c r="AJ1020" i="2"/>
  <c r="AF1020" i="2"/>
  <c r="AE1020" i="2"/>
  <c r="Z1020" i="2"/>
  <c r="W1020" i="2"/>
  <c r="AT1019" i="2"/>
  <c r="AU1019" i="2" s="1"/>
  <c r="AS1019" i="2"/>
  <c r="AK1019" i="2"/>
  <c r="AJ1019" i="2"/>
  <c r="AF1019" i="2"/>
  <c r="AE1019" i="2"/>
  <c r="Z1019" i="2"/>
  <c r="W1019" i="2"/>
  <c r="AU1018" i="2"/>
  <c r="AS1018" i="2"/>
  <c r="AT1018" i="2" s="1"/>
  <c r="AK1018" i="2"/>
  <c r="AJ1018" i="2"/>
  <c r="AF1018" i="2"/>
  <c r="AE1018" i="2"/>
  <c r="Z1018" i="2"/>
  <c r="W1018" i="2"/>
  <c r="AS1017" i="2"/>
  <c r="AK1017" i="2"/>
  <c r="AJ1017" i="2"/>
  <c r="AF1017" i="2"/>
  <c r="AE1017" i="2"/>
  <c r="Z1017" i="2"/>
  <c r="W1017" i="2"/>
  <c r="AS1016" i="2"/>
  <c r="AT1016" i="2" s="1"/>
  <c r="AU1016" i="2" s="1"/>
  <c r="AK1016" i="2"/>
  <c r="AJ1016" i="2"/>
  <c r="AF1016" i="2"/>
  <c r="AE1016" i="2"/>
  <c r="Z1016" i="2"/>
  <c r="W1016" i="2"/>
  <c r="AT1015" i="2"/>
  <c r="AU1015" i="2" s="1"/>
  <c r="AS1015" i="2"/>
  <c r="AK1015" i="2"/>
  <c r="AJ1015" i="2"/>
  <c r="AF1015" i="2"/>
  <c r="AE1015" i="2"/>
  <c r="Z1015" i="2"/>
  <c r="W1015" i="2"/>
  <c r="AU1014" i="2"/>
  <c r="AS1014" i="2"/>
  <c r="AT1014" i="2" s="1"/>
  <c r="AK1014" i="2"/>
  <c r="AJ1014" i="2"/>
  <c r="AF1014" i="2"/>
  <c r="AE1014" i="2"/>
  <c r="Z1014" i="2"/>
  <c r="W1014" i="2"/>
  <c r="AS1013" i="2"/>
  <c r="AK1013" i="2"/>
  <c r="AJ1013" i="2"/>
  <c r="AF1013" i="2"/>
  <c r="AE1013" i="2"/>
  <c r="Z1013" i="2"/>
  <c r="W1013" i="2"/>
  <c r="AS1012" i="2"/>
  <c r="AT1012" i="2" s="1"/>
  <c r="AU1012" i="2" s="1"/>
  <c r="AK1012" i="2"/>
  <c r="AJ1012" i="2"/>
  <c r="AF1012" i="2"/>
  <c r="AE1012" i="2"/>
  <c r="Z1012" i="2"/>
  <c r="W1012" i="2"/>
  <c r="AT1011" i="2"/>
  <c r="AU1011" i="2" s="1"/>
  <c r="AS1011" i="2"/>
  <c r="AK1011" i="2"/>
  <c r="AJ1011" i="2"/>
  <c r="AF1011" i="2"/>
  <c r="AE1011" i="2"/>
  <c r="Z1011" i="2"/>
  <c r="W1011" i="2"/>
  <c r="AU1010" i="2"/>
  <c r="AS1010" i="2"/>
  <c r="AT1010" i="2" s="1"/>
  <c r="AK1010" i="2"/>
  <c r="AJ1010" i="2"/>
  <c r="AF1010" i="2"/>
  <c r="AE1010" i="2"/>
  <c r="Z1010" i="2"/>
  <c r="W1010" i="2"/>
  <c r="AS1009" i="2"/>
  <c r="AK1009" i="2"/>
  <c r="AJ1009" i="2"/>
  <c r="AF1009" i="2"/>
  <c r="AE1009" i="2"/>
  <c r="Z1009" i="2"/>
  <c r="W1009" i="2"/>
  <c r="AS1008" i="2"/>
  <c r="AT1008" i="2" s="1"/>
  <c r="AU1008" i="2" s="1"/>
  <c r="AK1008" i="2"/>
  <c r="AJ1008" i="2"/>
  <c r="AF1008" i="2"/>
  <c r="AE1008" i="2"/>
  <c r="Z1008" i="2"/>
  <c r="W1008" i="2"/>
  <c r="AT1007" i="2"/>
  <c r="AU1007" i="2" s="1"/>
  <c r="AS1007" i="2"/>
  <c r="AK1007" i="2"/>
  <c r="AJ1007" i="2"/>
  <c r="AF1007" i="2"/>
  <c r="AE1007" i="2"/>
  <c r="Z1007" i="2"/>
  <c r="W1007" i="2"/>
  <c r="AU1006" i="2"/>
  <c r="AS1006" i="2"/>
  <c r="AT1006" i="2" s="1"/>
  <c r="AK1006" i="2"/>
  <c r="AJ1006" i="2"/>
  <c r="AF1006" i="2"/>
  <c r="AE1006" i="2"/>
  <c r="Z1006" i="2"/>
  <c r="W1006" i="2"/>
  <c r="AS1005" i="2"/>
  <c r="AK1005" i="2"/>
  <c r="AJ1005" i="2"/>
  <c r="AF1005" i="2"/>
  <c r="AE1005" i="2"/>
  <c r="Z1005" i="2"/>
  <c r="W1005" i="2"/>
  <c r="AS1004" i="2"/>
  <c r="AT1004" i="2" s="1"/>
  <c r="AU1004" i="2" s="1"/>
  <c r="AK1004" i="2"/>
  <c r="AJ1004" i="2"/>
  <c r="AF1004" i="2"/>
  <c r="AE1004" i="2"/>
  <c r="Z1004" i="2"/>
  <c r="W1004" i="2"/>
  <c r="AG1003" i="2"/>
  <c r="AF1003" i="2"/>
  <c r="AE1003" i="2"/>
  <c r="Z1003" i="2"/>
  <c r="X1003" i="2"/>
  <c r="W1003" i="2"/>
  <c r="AG1002" i="2"/>
  <c r="AF1002" i="2"/>
  <c r="AE1002" i="2"/>
  <c r="Z1002" i="2"/>
  <c r="X1002" i="2"/>
  <c r="W1002" i="2"/>
  <c r="AT1001" i="2"/>
  <c r="AU1001" i="2" s="1"/>
  <c r="AS1001" i="2"/>
  <c r="AK1001" i="2"/>
  <c r="AJ1001" i="2"/>
  <c r="AF1001" i="2"/>
  <c r="AE1001" i="2"/>
  <c r="Z1001" i="2"/>
  <c r="W1001" i="2"/>
  <c r="AU1000" i="2"/>
  <c r="AS1000" i="2"/>
  <c r="AT1000" i="2" s="1"/>
  <c r="AK1000" i="2"/>
  <c r="AJ1000" i="2"/>
  <c r="AF1000" i="2"/>
  <c r="AE1000" i="2"/>
  <c r="Z1000" i="2"/>
  <c r="W1000" i="2"/>
  <c r="AS999" i="2"/>
  <c r="AK999" i="2"/>
  <c r="AJ999" i="2"/>
  <c r="AF999" i="2"/>
  <c r="AE999" i="2"/>
  <c r="Z999" i="2"/>
  <c r="W999" i="2"/>
  <c r="AS998" i="2"/>
  <c r="AT998" i="2" s="1"/>
  <c r="AU998" i="2" s="1"/>
  <c r="AK998" i="2"/>
  <c r="AJ998" i="2"/>
  <c r="AF998" i="2"/>
  <c r="AE998" i="2"/>
  <c r="Z998" i="2"/>
  <c r="W998" i="2"/>
  <c r="AT997" i="2"/>
  <c r="AU997" i="2" s="1"/>
  <c r="AS997" i="2"/>
  <c r="AK997" i="2"/>
  <c r="AJ997" i="2"/>
  <c r="AF997" i="2"/>
  <c r="AE997" i="2"/>
  <c r="Z997" i="2"/>
  <c r="W997" i="2"/>
  <c r="AU996" i="2"/>
  <c r="AS996" i="2"/>
  <c r="AT996" i="2" s="1"/>
  <c r="AK996" i="2"/>
  <c r="AJ996" i="2"/>
  <c r="AF996" i="2"/>
  <c r="AE996" i="2"/>
  <c r="Z996" i="2"/>
  <c r="W996" i="2"/>
  <c r="AS995" i="2"/>
  <c r="AK995" i="2"/>
  <c r="AJ995" i="2"/>
  <c r="AF995" i="2"/>
  <c r="AE995" i="2"/>
  <c r="Z995" i="2"/>
  <c r="W995" i="2"/>
  <c r="AS994" i="2"/>
  <c r="AT994" i="2" s="1"/>
  <c r="AU994" i="2" s="1"/>
  <c r="AK994" i="2"/>
  <c r="AJ994" i="2"/>
  <c r="AF994" i="2"/>
  <c r="AE994" i="2"/>
  <c r="Z994" i="2"/>
  <c r="W994" i="2"/>
  <c r="AT993" i="2"/>
  <c r="AU993" i="2" s="1"/>
  <c r="AS993" i="2"/>
  <c r="AK993" i="2"/>
  <c r="AJ993" i="2"/>
  <c r="AF993" i="2"/>
  <c r="AE993" i="2"/>
  <c r="Z993" i="2"/>
  <c r="W993" i="2"/>
  <c r="AG992" i="2"/>
  <c r="AF992" i="2"/>
  <c r="AE992" i="2"/>
  <c r="Z992" i="2"/>
  <c r="X992" i="2"/>
  <c r="W992" i="2"/>
  <c r="AG991" i="2"/>
  <c r="AF991" i="2"/>
  <c r="AE991" i="2"/>
  <c r="Z991" i="2"/>
  <c r="X991" i="2"/>
  <c r="W991" i="2"/>
  <c r="AU990" i="2"/>
  <c r="AS990" i="2"/>
  <c r="AT990" i="2" s="1"/>
  <c r="AK990" i="2"/>
  <c r="AJ990" i="2"/>
  <c r="AF990" i="2"/>
  <c r="AE990" i="2"/>
  <c r="Z990" i="2"/>
  <c r="W990" i="2"/>
  <c r="AS989" i="2"/>
  <c r="AK989" i="2"/>
  <c r="AJ989" i="2"/>
  <c r="AF989" i="2"/>
  <c r="AE989" i="2"/>
  <c r="Z989" i="2"/>
  <c r="W989" i="2"/>
  <c r="AG988" i="2"/>
  <c r="AF988" i="2"/>
  <c r="AE988" i="2"/>
  <c r="Z988" i="2"/>
  <c r="X988" i="2"/>
  <c r="W988" i="2"/>
  <c r="AS987" i="2"/>
  <c r="AT987" i="2" s="1"/>
  <c r="AK987" i="2"/>
  <c r="AU987" i="2" s="1"/>
  <c r="AJ987" i="2"/>
  <c r="AF987" i="2"/>
  <c r="AE987" i="2"/>
  <c r="Z987" i="2"/>
  <c r="W987" i="2"/>
  <c r="AS986" i="2"/>
  <c r="AK986" i="2"/>
  <c r="AJ986" i="2"/>
  <c r="AF986" i="2"/>
  <c r="AE986" i="2"/>
  <c r="Z986" i="2"/>
  <c r="W986" i="2"/>
  <c r="AK985" i="2"/>
  <c r="AJ985" i="2"/>
  <c r="AF985" i="2"/>
  <c r="AE985" i="2"/>
  <c r="Z985" i="2"/>
  <c r="W985" i="2"/>
  <c r="AS984" i="2"/>
  <c r="AT984" i="2" s="1"/>
  <c r="AK984" i="2"/>
  <c r="AU984" i="2" s="1"/>
  <c r="AJ984" i="2"/>
  <c r="AF984" i="2"/>
  <c r="AE984" i="2"/>
  <c r="Z984" i="2"/>
  <c r="W984" i="2"/>
  <c r="AS983" i="2"/>
  <c r="AK983" i="2"/>
  <c r="AJ983" i="2"/>
  <c r="AF983" i="2"/>
  <c r="AE983" i="2"/>
  <c r="Z983" i="2"/>
  <c r="W983" i="2"/>
  <c r="AG982" i="2"/>
  <c r="AF982" i="2"/>
  <c r="AE982" i="2"/>
  <c r="Z982" i="2"/>
  <c r="X982" i="2"/>
  <c r="W982" i="2"/>
  <c r="AS981" i="2"/>
  <c r="AT981" i="2" s="1"/>
  <c r="AU981" i="2" s="1"/>
  <c r="AK981" i="2"/>
  <c r="AJ981" i="2"/>
  <c r="AF981" i="2"/>
  <c r="AE981" i="2"/>
  <c r="Z981" i="2"/>
  <c r="W981" i="2"/>
  <c r="AG980" i="2"/>
  <c r="AF980" i="2"/>
  <c r="AE980" i="2"/>
  <c r="Z980" i="2"/>
  <c r="X980" i="2"/>
  <c r="W980" i="2"/>
  <c r="AT979" i="2"/>
  <c r="AU979" i="2" s="1"/>
  <c r="AS979" i="2"/>
  <c r="AK979" i="2"/>
  <c r="AJ979" i="2"/>
  <c r="AF979" i="2"/>
  <c r="AE979" i="2"/>
  <c r="Z979" i="2"/>
  <c r="W979" i="2"/>
  <c r="AG978" i="2"/>
  <c r="AF978" i="2"/>
  <c r="AE978" i="2"/>
  <c r="Z978" i="2"/>
  <c r="X978" i="2"/>
  <c r="W978" i="2"/>
  <c r="AT977" i="2"/>
  <c r="AU977" i="2" s="1"/>
  <c r="AS977" i="2"/>
  <c r="AK977" i="2"/>
  <c r="AJ977" i="2"/>
  <c r="AF977" i="2"/>
  <c r="AE977" i="2"/>
  <c r="Z977" i="2"/>
  <c r="W977" i="2"/>
  <c r="AU976" i="2"/>
  <c r="AT976" i="2"/>
  <c r="AS976" i="2"/>
  <c r="AK976" i="2"/>
  <c r="AJ976" i="2"/>
  <c r="AF976" i="2"/>
  <c r="AE976" i="2"/>
  <c r="Z976" i="2"/>
  <c r="W976" i="2"/>
  <c r="AS975" i="2"/>
  <c r="AT975" i="2" s="1"/>
  <c r="AK975" i="2"/>
  <c r="AU975" i="2" s="1"/>
  <c r="AJ975" i="2"/>
  <c r="AF975" i="2"/>
  <c r="AE975" i="2"/>
  <c r="Z975" i="2"/>
  <c r="W975" i="2"/>
  <c r="AS974" i="2"/>
  <c r="AK974" i="2"/>
  <c r="AJ974" i="2"/>
  <c r="AF974" i="2"/>
  <c r="AE974" i="2"/>
  <c r="Z974" i="2"/>
  <c r="W974" i="2"/>
  <c r="AG973" i="2"/>
  <c r="AF973" i="2"/>
  <c r="AE973" i="2"/>
  <c r="Z973" i="2"/>
  <c r="X973" i="2"/>
  <c r="W973" i="2"/>
  <c r="AS972" i="2"/>
  <c r="AT972" i="2" s="1"/>
  <c r="AK972" i="2"/>
  <c r="AU972" i="2" s="1"/>
  <c r="AJ972" i="2"/>
  <c r="AF972" i="2"/>
  <c r="AE972" i="2"/>
  <c r="Z972" i="2"/>
  <c r="W972" i="2"/>
  <c r="AS971" i="2"/>
  <c r="AK971" i="2"/>
  <c r="AJ971" i="2"/>
  <c r="AF971" i="2"/>
  <c r="AE971" i="2"/>
  <c r="Z971" i="2"/>
  <c r="W971" i="2"/>
  <c r="AG970" i="2"/>
  <c r="AF970" i="2"/>
  <c r="AE970" i="2"/>
  <c r="Z970" i="2"/>
  <c r="X970" i="2"/>
  <c r="W970" i="2"/>
  <c r="AG969" i="2"/>
  <c r="AF969" i="2"/>
  <c r="AE969" i="2"/>
  <c r="Z969" i="2"/>
  <c r="X969" i="2"/>
  <c r="W969" i="2"/>
  <c r="AS968" i="2"/>
  <c r="AT968" i="2" s="1"/>
  <c r="AU968" i="2" s="1"/>
  <c r="AK968" i="2"/>
  <c r="AJ968" i="2"/>
  <c r="AF968" i="2"/>
  <c r="AE968" i="2"/>
  <c r="Z968" i="2"/>
  <c r="W968" i="2"/>
  <c r="AT967" i="2"/>
  <c r="AU967" i="2" s="1"/>
  <c r="AS967" i="2"/>
  <c r="AK967" i="2"/>
  <c r="AJ967" i="2"/>
  <c r="AF967" i="2"/>
  <c r="AE967" i="2"/>
  <c r="Z967" i="2"/>
  <c r="W967" i="2"/>
  <c r="AS966" i="2"/>
  <c r="AT966" i="2" s="1"/>
  <c r="AK966" i="2"/>
  <c r="AU966" i="2" s="1"/>
  <c r="AJ966" i="2"/>
  <c r="AF966" i="2"/>
  <c r="AE966" i="2"/>
  <c r="Z966" i="2"/>
  <c r="W966" i="2"/>
  <c r="AS965" i="2"/>
  <c r="AK965" i="2"/>
  <c r="AJ965" i="2"/>
  <c r="AF965" i="2"/>
  <c r="AE965" i="2"/>
  <c r="Z965" i="2"/>
  <c r="W965" i="2"/>
  <c r="AS964" i="2"/>
  <c r="AT964" i="2" s="1"/>
  <c r="AU964" i="2" s="1"/>
  <c r="AK964" i="2"/>
  <c r="AJ964" i="2"/>
  <c r="AF964" i="2"/>
  <c r="AE964" i="2"/>
  <c r="Z964" i="2"/>
  <c r="W964" i="2"/>
  <c r="AT963" i="2"/>
  <c r="AU963" i="2" s="1"/>
  <c r="AS963" i="2"/>
  <c r="AK963" i="2"/>
  <c r="AJ963" i="2"/>
  <c r="AF963" i="2"/>
  <c r="AE963" i="2"/>
  <c r="Z963" i="2"/>
  <c r="W963" i="2"/>
  <c r="AS962" i="2"/>
  <c r="AT962" i="2" s="1"/>
  <c r="AK962" i="2"/>
  <c r="AU962" i="2" s="1"/>
  <c r="AJ962" i="2"/>
  <c r="AF962" i="2"/>
  <c r="AE962" i="2"/>
  <c r="Z962" i="2"/>
  <c r="W962" i="2"/>
  <c r="AS961" i="2"/>
  <c r="AK961" i="2"/>
  <c r="AJ961" i="2"/>
  <c r="AF961" i="2"/>
  <c r="AE961" i="2"/>
  <c r="Z961" i="2"/>
  <c r="W961" i="2"/>
  <c r="AG960" i="2"/>
  <c r="AF960" i="2"/>
  <c r="AE960" i="2"/>
  <c r="Z960" i="2"/>
  <c r="X960" i="2"/>
  <c r="W960" i="2"/>
  <c r="AS959" i="2"/>
  <c r="AT959" i="2" s="1"/>
  <c r="AU959" i="2" s="1"/>
  <c r="AK959" i="2"/>
  <c r="AJ959" i="2"/>
  <c r="AF959" i="2"/>
  <c r="AE959" i="2"/>
  <c r="Z959" i="2"/>
  <c r="W959" i="2"/>
  <c r="AS958" i="2"/>
  <c r="AK958" i="2"/>
  <c r="AJ958" i="2"/>
  <c r="AF958" i="2"/>
  <c r="AE958" i="2"/>
  <c r="Z958" i="2"/>
  <c r="W958" i="2"/>
  <c r="AK957" i="2"/>
  <c r="AJ957" i="2"/>
  <c r="AF957" i="2"/>
  <c r="AE957" i="2"/>
  <c r="Z957" i="2"/>
  <c r="W957" i="2"/>
  <c r="AG956" i="2"/>
  <c r="AF956" i="2"/>
  <c r="AE956" i="2"/>
  <c r="Z956" i="2"/>
  <c r="X956" i="2"/>
  <c r="W956" i="2"/>
  <c r="AT955" i="2"/>
  <c r="AU955" i="2" s="1"/>
  <c r="AS955" i="2"/>
  <c r="AK955" i="2"/>
  <c r="AJ955" i="2"/>
  <c r="AF955" i="2"/>
  <c r="AE955" i="2"/>
  <c r="Z955" i="2"/>
  <c r="W955" i="2"/>
  <c r="AU954" i="2"/>
  <c r="AT954" i="2"/>
  <c r="AS954" i="2"/>
  <c r="AK954" i="2"/>
  <c r="AJ954" i="2"/>
  <c r="AF954" i="2"/>
  <c r="AE954" i="2"/>
  <c r="Z954" i="2"/>
  <c r="W954" i="2"/>
  <c r="AG953" i="2"/>
  <c r="AF953" i="2"/>
  <c r="AE953" i="2"/>
  <c r="Z953" i="2"/>
  <c r="X953" i="2"/>
  <c r="W953" i="2"/>
  <c r="AG952" i="2"/>
  <c r="AF952" i="2"/>
  <c r="AE952" i="2"/>
  <c r="Z952" i="2"/>
  <c r="X952" i="2"/>
  <c r="W952" i="2"/>
  <c r="AS951" i="2"/>
  <c r="AT951" i="2" s="1"/>
  <c r="AU951" i="2" s="1"/>
  <c r="AK951" i="2"/>
  <c r="AJ951" i="2"/>
  <c r="AF951" i="2"/>
  <c r="AE951" i="2"/>
  <c r="Z951" i="2"/>
  <c r="W951" i="2"/>
  <c r="AS950" i="2"/>
  <c r="AK950" i="2"/>
  <c r="AJ950" i="2"/>
  <c r="AF950" i="2"/>
  <c r="AE950" i="2"/>
  <c r="Z950" i="2"/>
  <c r="W950" i="2"/>
  <c r="AT949" i="2"/>
  <c r="AU949" i="2" s="1"/>
  <c r="AS949" i="2"/>
  <c r="AK949" i="2"/>
  <c r="AJ949" i="2"/>
  <c r="AF949" i="2"/>
  <c r="AE949" i="2"/>
  <c r="Z949" i="2"/>
  <c r="W949" i="2"/>
  <c r="AU948" i="2"/>
  <c r="AT948" i="2"/>
  <c r="AS948" i="2"/>
  <c r="AK948" i="2"/>
  <c r="AJ948" i="2"/>
  <c r="AF948" i="2"/>
  <c r="AE948" i="2"/>
  <c r="Z948" i="2"/>
  <c r="W948" i="2"/>
  <c r="AS947" i="2"/>
  <c r="AT947" i="2" s="1"/>
  <c r="AU947" i="2" s="1"/>
  <c r="AK947" i="2"/>
  <c r="AJ947" i="2"/>
  <c r="AF947" i="2"/>
  <c r="AE947" i="2"/>
  <c r="Z947" i="2"/>
  <c r="W947" i="2"/>
  <c r="AS946" i="2"/>
  <c r="AK946" i="2"/>
  <c r="AJ946" i="2"/>
  <c r="AF946" i="2"/>
  <c r="AE946" i="2"/>
  <c r="Z946" i="2"/>
  <c r="W946" i="2"/>
  <c r="AT945" i="2"/>
  <c r="AU945" i="2" s="1"/>
  <c r="AS945" i="2"/>
  <c r="AK945" i="2"/>
  <c r="AJ945" i="2"/>
  <c r="AF945" i="2"/>
  <c r="AE945" i="2"/>
  <c r="Z945" i="2"/>
  <c r="W945" i="2"/>
  <c r="AG944" i="2"/>
  <c r="AF944" i="2"/>
  <c r="AE944" i="2"/>
  <c r="Z944" i="2"/>
  <c r="X944" i="2"/>
  <c r="W944" i="2"/>
  <c r="AS943" i="2"/>
  <c r="AK943" i="2"/>
  <c r="AJ943" i="2"/>
  <c r="AF943" i="2"/>
  <c r="AE943" i="2"/>
  <c r="Z943" i="2"/>
  <c r="W943" i="2"/>
  <c r="AS942" i="2"/>
  <c r="AT942" i="2" s="1"/>
  <c r="AU942" i="2" s="1"/>
  <c r="AK942" i="2"/>
  <c r="AJ942" i="2"/>
  <c r="AF942" i="2"/>
  <c r="AE942" i="2"/>
  <c r="Z942" i="2"/>
  <c r="W942" i="2"/>
  <c r="AT941" i="2"/>
  <c r="AU941" i="2" s="1"/>
  <c r="AS941" i="2"/>
  <c r="AK941" i="2"/>
  <c r="AJ941" i="2"/>
  <c r="AF941" i="2"/>
  <c r="AE941" i="2"/>
  <c r="Z941" i="2"/>
  <c r="W941" i="2"/>
  <c r="AU940" i="2"/>
  <c r="AS940" i="2"/>
  <c r="AT940" i="2" s="1"/>
  <c r="AK940" i="2"/>
  <c r="AJ940" i="2"/>
  <c r="AF940" i="2"/>
  <c r="AE940" i="2"/>
  <c r="Z940" i="2"/>
  <c r="W940" i="2"/>
  <c r="AK939" i="2"/>
  <c r="AJ939" i="2"/>
  <c r="AF939" i="2"/>
  <c r="AE939" i="2"/>
  <c r="Z939" i="2"/>
  <c r="W939" i="2"/>
  <c r="AU938" i="2"/>
  <c r="AT938" i="2"/>
  <c r="AS938" i="2"/>
  <c r="AK938" i="2"/>
  <c r="AJ938" i="2"/>
  <c r="AF938" i="2"/>
  <c r="AE938" i="2"/>
  <c r="Z938" i="2"/>
  <c r="W938" i="2"/>
  <c r="AS937" i="2"/>
  <c r="AT937" i="2" s="1"/>
  <c r="AU937" i="2" s="1"/>
  <c r="AK937" i="2"/>
  <c r="AJ937" i="2"/>
  <c r="AF937" i="2"/>
  <c r="AE937" i="2"/>
  <c r="Z937" i="2"/>
  <c r="W937" i="2"/>
  <c r="AG936" i="2"/>
  <c r="AF936" i="2"/>
  <c r="AE936" i="2"/>
  <c r="Z936" i="2"/>
  <c r="X936" i="2"/>
  <c r="W936" i="2"/>
  <c r="AT935" i="2"/>
  <c r="AU935" i="2" s="1"/>
  <c r="AS935" i="2"/>
  <c r="AK935" i="2"/>
  <c r="AJ935" i="2"/>
  <c r="AF935" i="2"/>
  <c r="AE935" i="2"/>
  <c r="Z935" i="2"/>
  <c r="W935" i="2"/>
  <c r="AS934" i="2"/>
  <c r="AT934" i="2" s="1"/>
  <c r="AK934" i="2"/>
  <c r="AU934" i="2" s="1"/>
  <c r="AJ934" i="2"/>
  <c r="AF934" i="2"/>
  <c r="AE934" i="2"/>
  <c r="Z934" i="2"/>
  <c r="W934" i="2"/>
  <c r="AG933" i="2"/>
  <c r="AF933" i="2"/>
  <c r="AE933" i="2"/>
  <c r="Z933" i="2"/>
  <c r="X933" i="2"/>
  <c r="W933" i="2"/>
  <c r="AU932" i="2"/>
  <c r="AT932" i="2"/>
  <c r="AS932" i="2"/>
  <c r="AK932" i="2"/>
  <c r="AJ932" i="2"/>
  <c r="AF932" i="2"/>
  <c r="AE932" i="2"/>
  <c r="Z932" i="2"/>
  <c r="W932" i="2"/>
  <c r="AS931" i="2"/>
  <c r="AT931" i="2" s="1"/>
  <c r="AK931" i="2"/>
  <c r="AU931" i="2" s="1"/>
  <c r="AJ931" i="2"/>
  <c r="AF931" i="2"/>
  <c r="AE931" i="2"/>
  <c r="Z931" i="2"/>
  <c r="W931" i="2"/>
  <c r="AG930" i="2"/>
  <c r="AF930" i="2"/>
  <c r="AE930" i="2"/>
  <c r="Z930" i="2"/>
  <c r="X930" i="2"/>
  <c r="W930" i="2"/>
  <c r="AT929" i="2"/>
  <c r="AU929" i="2" s="1"/>
  <c r="AS929" i="2"/>
  <c r="AK929" i="2"/>
  <c r="AJ929" i="2"/>
  <c r="AF929" i="2"/>
  <c r="AE929" i="2"/>
  <c r="Z929" i="2"/>
  <c r="W929" i="2"/>
  <c r="AU928" i="2"/>
  <c r="AS928" i="2"/>
  <c r="AT928" i="2" s="1"/>
  <c r="AK928" i="2"/>
  <c r="AJ928" i="2"/>
  <c r="AF928" i="2"/>
  <c r="AE928" i="2"/>
  <c r="Z928" i="2"/>
  <c r="W928" i="2"/>
  <c r="AS927" i="2"/>
  <c r="AK927" i="2"/>
  <c r="AJ927" i="2"/>
  <c r="AF927" i="2"/>
  <c r="AE927" i="2"/>
  <c r="Z927" i="2"/>
  <c r="W927" i="2"/>
  <c r="AS926" i="2"/>
  <c r="AT926" i="2" s="1"/>
  <c r="AU926" i="2" s="1"/>
  <c r="AK926" i="2"/>
  <c r="AJ926" i="2"/>
  <c r="AF926" i="2"/>
  <c r="AE926" i="2"/>
  <c r="Z926" i="2"/>
  <c r="W926" i="2"/>
  <c r="AT925" i="2"/>
  <c r="AU925" i="2" s="1"/>
  <c r="AS925" i="2"/>
  <c r="AK925" i="2"/>
  <c r="AJ925" i="2"/>
  <c r="AF925" i="2"/>
  <c r="AE925" i="2"/>
  <c r="Z925" i="2"/>
  <c r="W925" i="2"/>
  <c r="AK924" i="2"/>
  <c r="AJ924" i="2"/>
  <c r="AF924" i="2"/>
  <c r="AE924" i="2"/>
  <c r="Z924" i="2"/>
  <c r="W924" i="2"/>
  <c r="AT923" i="2"/>
  <c r="AU923" i="2" s="1"/>
  <c r="AS923" i="2"/>
  <c r="AK923" i="2"/>
  <c r="AJ923" i="2"/>
  <c r="AF923" i="2"/>
  <c r="AE923" i="2"/>
  <c r="Z923" i="2"/>
  <c r="W923" i="2"/>
  <c r="AG922" i="2"/>
  <c r="AF922" i="2"/>
  <c r="AE922" i="2"/>
  <c r="Z922" i="2"/>
  <c r="X922" i="2"/>
  <c r="W922" i="2"/>
  <c r="AG921" i="2"/>
  <c r="AF921" i="2"/>
  <c r="AE921" i="2"/>
  <c r="Z921" i="2"/>
  <c r="X921" i="2"/>
  <c r="W921" i="2"/>
  <c r="AG920" i="2"/>
  <c r="AF920" i="2"/>
  <c r="AE920" i="2"/>
  <c r="Z920" i="2"/>
  <c r="X920" i="2"/>
  <c r="W920" i="2"/>
  <c r="Z919" i="2"/>
  <c r="X919" i="2"/>
  <c r="W919" i="2"/>
  <c r="AK918" i="2"/>
  <c r="AJ918" i="2"/>
  <c r="AF918" i="2"/>
  <c r="AE918" i="2"/>
  <c r="Z918" i="2"/>
  <c r="W918" i="2"/>
  <c r="AG917" i="2"/>
  <c r="AF917" i="2"/>
  <c r="AE917" i="2"/>
  <c r="Z917" i="2"/>
  <c r="X917" i="2"/>
  <c r="W917" i="2"/>
  <c r="AG916" i="2"/>
  <c r="AF916" i="2"/>
  <c r="AE916" i="2"/>
  <c r="Z916" i="2"/>
  <c r="X916" i="2"/>
  <c r="W916" i="2"/>
  <c r="AS915" i="2"/>
  <c r="AT915" i="2" s="1"/>
  <c r="AU915" i="2" s="1"/>
  <c r="AK915" i="2"/>
  <c r="AJ915" i="2"/>
  <c r="AF915" i="2"/>
  <c r="AE915" i="2"/>
  <c r="Z915" i="2"/>
  <c r="W915" i="2"/>
  <c r="AT914" i="2"/>
  <c r="AU914" i="2" s="1"/>
  <c r="AS914" i="2"/>
  <c r="AK914" i="2"/>
  <c r="AJ914" i="2"/>
  <c r="AF914" i="2"/>
  <c r="AE914" i="2"/>
  <c r="Z914" i="2"/>
  <c r="W914" i="2"/>
  <c r="AS913" i="2"/>
  <c r="AT913" i="2" s="1"/>
  <c r="AK913" i="2"/>
  <c r="AU913" i="2" s="1"/>
  <c r="AJ913" i="2"/>
  <c r="AF913" i="2"/>
  <c r="AE913" i="2"/>
  <c r="Z913" i="2"/>
  <c r="W913" i="2"/>
  <c r="AS912" i="2"/>
  <c r="AK912" i="2"/>
  <c r="AJ912" i="2"/>
  <c r="AF912" i="2"/>
  <c r="AE912" i="2"/>
  <c r="Z912" i="2"/>
  <c r="W912" i="2"/>
  <c r="AS911" i="2"/>
  <c r="AT911" i="2" s="1"/>
  <c r="AU911" i="2" s="1"/>
  <c r="AK911" i="2"/>
  <c r="AJ911" i="2"/>
  <c r="AF911" i="2"/>
  <c r="AE911" i="2"/>
  <c r="Z911" i="2"/>
  <c r="W911" i="2"/>
  <c r="AT910" i="2"/>
  <c r="AU910" i="2" s="1"/>
  <c r="AS910" i="2"/>
  <c r="AK910" i="2"/>
  <c r="AJ910" i="2"/>
  <c r="AF910" i="2"/>
  <c r="AE910" i="2"/>
  <c r="Z910" i="2"/>
  <c r="W910" i="2"/>
  <c r="AS909" i="2"/>
  <c r="AT909" i="2" s="1"/>
  <c r="AK909" i="2"/>
  <c r="AU909" i="2" s="1"/>
  <c r="AJ909" i="2"/>
  <c r="AF909" i="2"/>
  <c r="AE909" i="2"/>
  <c r="Z909" i="2"/>
  <c r="W909" i="2"/>
  <c r="AS908" i="2"/>
  <c r="AK908" i="2"/>
  <c r="AJ908" i="2"/>
  <c r="AF908" i="2"/>
  <c r="AE908" i="2"/>
  <c r="Z908" i="2"/>
  <c r="W908" i="2"/>
  <c r="AS907" i="2"/>
  <c r="AT907" i="2" s="1"/>
  <c r="AU907" i="2" s="1"/>
  <c r="AK907" i="2"/>
  <c r="AJ907" i="2"/>
  <c r="AF907" i="2"/>
  <c r="AE907" i="2"/>
  <c r="Z907" i="2"/>
  <c r="W907" i="2"/>
  <c r="AT906" i="2"/>
  <c r="AU906" i="2" s="1"/>
  <c r="AS906" i="2"/>
  <c r="AK906" i="2"/>
  <c r="AJ906" i="2"/>
  <c r="AF906" i="2"/>
  <c r="AE906" i="2"/>
  <c r="Z906" i="2"/>
  <c r="W906" i="2"/>
  <c r="AS905" i="2"/>
  <c r="AT905" i="2" s="1"/>
  <c r="AK905" i="2"/>
  <c r="AU905" i="2" s="1"/>
  <c r="AJ905" i="2"/>
  <c r="AF905" i="2"/>
  <c r="AE905" i="2"/>
  <c r="Z905" i="2"/>
  <c r="W905" i="2"/>
  <c r="Z904" i="2"/>
  <c r="X904" i="2"/>
  <c r="W904" i="2"/>
  <c r="AK903" i="2"/>
  <c r="AJ903" i="2"/>
  <c r="AF903" i="2"/>
  <c r="AE903" i="2"/>
  <c r="Z903" i="2"/>
  <c r="W903" i="2"/>
  <c r="AG902" i="2"/>
  <c r="AF902" i="2"/>
  <c r="AE902" i="2"/>
  <c r="Z902" i="2"/>
  <c r="X902" i="2"/>
  <c r="W902" i="2"/>
  <c r="Z901" i="2"/>
  <c r="X901" i="2"/>
  <c r="W901" i="2"/>
  <c r="AU900" i="2"/>
  <c r="AT900" i="2"/>
  <c r="AS900" i="2"/>
  <c r="AK900" i="2"/>
  <c r="AJ900" i="2"/>
  <c r="AF900" i="2"/>
  <c r="AE900" i="2"/>
  <c r="Z900" i="2"/>
  <c r="W900" i="2"/>
  <c r="AG899" i="2"/>
  <c r="AF899" i="2"/>
  <c r="AE899" i="2"/>
  <c r="Z899" i="2"/>
  <c r="X899" i="2"/>
  <c r="W899" i="2"/>
  <c r="AS898" i="2"/>
  <c r="AT898" i="2" s="1"/>
  <c r="AU898" i="2" s="1"/>
  <c r="AK898" i="2"/>
  <c r="AJ898" i="2"/>
  <c r="AF898" i="2"/>
  <c r="AE898" i="2"/>
  <c r="Z898" i="2"/>
  <c r="W898" i="2"/>
  <c r="AT897" i="2"/>
  <c r="AU897" i="2" s="1"/>
  <c r="AS897" i="2"/>
  <c r="AK897" i="2"/>
  <c r="AJ897" i="2"/>
  <c r="AF897" i="2"/>
  <c r="AE897" i="2"/>
  <c r="Z897" i="2"/>
  <c r="W897" i="2"/>
  <c r="AU896" i="2"/>
  <c r="AS896" i="2"/>
  <c r="AT896" i="2" s="1"/>
  <c r="AK896" i="2"/>
  <c r="AJ896" i="2"/>
  <c r="AF896" i="2"/>
  <c r="AE896" i="2"/>
  <c r="Z896" i="2"/>
  <c r="W896" i="2"/>
  <c r="AS895" i="2"/>
  <c r="AT895" i="2" s="1"/>
  <c r="AK895" i="2"/>
  <c r="AJ895" i="2"/>
  <c r="AF895" i="2"/>
  <c r="AE895" i="2"/>
  <c r="Z895" i="2"/>
  <c r="W895" i="2"/>
  <c r="AG894" i="2"/>
  <c r="AF894" i="2"/>
  <c r="AE894" i="2"/>
  <c r="Z894" i="2"/>
  <c r="X894" i="2"/>
  <c r="W894" i="2"/>
  <c r="AS893" i="2"/>
  <c r="AT893" i="2" s="1"/>
  <c r="AK893" i="2"/>
  <c r="AU893" i="2" s="1"/>
  <c r="AJ893" i="2"/>
  <c r="AF893" i="2"/>
  <c r="AE893" i="2"/>
  <c r="Z893" i="2"/>
  <c r="W893" i="2"/>
  <c r="AS892" i="2"/>
  <c r="AK892" i="2"/>
  <c r="AJ892" i="2"/>
  <c r="AF892" i="2"/>
  <c r="AE892" i="2"/>
  <c r="Z892" i="2"/>
  <c r="W892" i="2"/>
  <c r="AT891" i="2"/>
  <c r="AU891" i="2" s="1"/>
  <c r="AS891" i="2"/>
  <c r="AK891" i="2"/>
  <c r="AJ891" i="2"/>
  <c r="AF891" i="2"/>
  <c r="AE891" i="2"/>
  <c r="Z891" i="2"/>
  <c r="W891" i="2"/>
  <c r="AU890" i="2"/>
  <c r="AT890" i="2"/>
  <c r="AS890" i="2"/>
  <c r="AK890" i="2"/>
  <c r="AJ890" i="2"/>
  <c r="AF890" i="2"/>
  <c r="AE890" i="2"/>
  <c r="Z890" i="2"/>
  <c r="W890" i="2"/>
  <c r="AS889" i="2"/>
  <c r="AT889" i="2" s="1"/>
  <c r="AK889" i="2"/>
  <c r="AU889" i="2" s="1"/>
  <c r="AJ889" i="2"/>
  <c r="AF889" i="2"/>
  <c r="AE889" i="2"/>
  <c r="Z889" i="2"/>
  <c r="W889" i="2"/>
  <c r="AS888" i="2"/>
  <c r="AK888" i="2"/>
  <c r="AJ888" i="2"/>
  <c r="AF888" i="2"/>
  <c r="AE888" i="2"/>
  <c r="Z888" i="2"/>
  <c r="W888" i="2"/>
  <c r="AT887" i="2"/>
  <c r="AU887" i="2" s="1"/>
  <c r="AS887" i="2"/>
  <c r="AK887" i="2"/>
  <c r="AJ887" i="2"/>
  <c r="AF887" i="2"/>
  <c r="AE887" i="2"/>
  <c r="Z887" i="2"/>
  <c r="W887" i="2"/>
  <c r="AG886" i="2"/>
  <c r="AF886" i="2"/>
  <c r="AE886" i="2"/>
  <c r="Z886" i="2"/>
  <c r="X886" i="2"/>
  <c r="W886" i="2"/>
  <c r="AS885" i="2"/>
  <c r="AK885" i="2"/>
  <c r="AJ885" i="2"/>
  <c r="AF885" i="2"/>
  <c r="AE885" i="2"/>
  <c r="Z885" i="2"/>
  <c r="W885" i="2"/>
  <c r="AS884" i="2"/>
  <c r="AT884" i="2" s="1"/>
  <c r="AU884" i="2" s="1"/>
  <c r="AK884" i="2"/>
  <c r="AJ884" i="2"/>
  <c r="AF884" i="2"/>
  <c r="AE884" i="2"/>
  <c r="Z884" i="2"/>
  <c r="W884" i="2"/>
  <c r="AT883" i="2"/>
  <c r="AU883" i="2" s="1"/>
  <c r="AS883" i="2"/>
  <c r="AK883" i="2"/>
  <c r="AJ883" i="2"/>
  <c r="AF883" i="2"/>
  <c r="AE883" i="2"/>
  <c r="Z883" i="2"/>
  <c r="W883" i="2"/>
  <c r="Z882" i="2"/>
  <c r="X882" i="2"/>
  <c r="W882" i="2"/>
  <c r="AT881" i="2"/>
  <c r="AU881" i="2" s="1"/>
  <c r="AS881" i="2"/>
  <c r="AK881" i="2"/>
  <c r="AJ881" i="2"/>
  <c r="AF881" i="2"/>
  <c r="AE881" i="2"/>
  <c r="Z881" i="2"/>
  <c r="W881" i="2"/>
  <c r="AG880" i="2"/>
  <c r="AF880" i="2"/>
  <c r="AE880" i="2"/>
  <c r="Z880" i="2"/>
  <c r="X880" i="2"/>
  <c r="W880" i="2"/>
  <c r="AT879" i="2"/>
  <c r="AU879" i="2" s="1"/>
  <c r="AS879" i="2"/>
  <c r="AK879" i="2"/>
  <c r="AJ879" i="2"/>
  <c r="AF879" i="2"/>
  <c r="AE879" i="2"/>
  <c r="Z879" i="2"/>
  <c r="W879" i="2"/>
  <c r="AG878" i="2"/>
  <c r="AF878" i="2"/>
  <c r="AE878" i="2"/>
  <c r="Z878" i="2"/>
  <c r="X878" i="2"/>
  <c r="W878" i="2"/>
  <c r="AG877" i="2"/>
  <c r="AF877" i="2"/>
  <c r="AE877" i="2"/>
  <c r="Z877" i="2"/>
  <c r="X877" i="2"/>
  <c r="W877" i="2"/>
  <c r="AU876" i="2"/>
  <c r="AT876" i="2"/>
  <c r="AS876" i="2"/>
  <c r="AK876" i="2"/>
  <c r="AJ876" i="2"/>
  <c r="AF876" i="2"/>
  <c r="AE876" i="2"/>
  <c r="Z876" i="2"/>
  <c r="W876" i="2"/>
  <c r="Z875" i="2"/>
  <c r="X875" i="2"/>
  <c r="W875" i="2"/>
  <c r="AU874" i="2"/>
  <c r="AT874" i="2"/>
  <c r="AS874" i="2"/>
  <c r="AK874" i="2"/>
  <c r="AJ874" i="2"/>
  <c r="AF874" i="2"/>
  <c r="AE874" i="2"/>
  <c r="Z874" i="2"/>
  <c r="W874" i="2"/>
  <c r="AS873" i="2"/>
  <c r="AT873" i="2" s="1"/>
  <c r="AK873" i="2"/>
  <c r="AU873" i="2" s="1"/>
  <c r="AJ873" i="2"/>
  <c r="AF873" i="2"/>
  <c r="AE873" i="2"/>
  <c r="Z873" i="2"/>
  <c r="W873" i="2"/>
  <c r="AG872" i="2"/>
  <c r="AF872" i="2"/>
  <c r="AE872" i="2"/>
  <c r="Z872" i="2"/>
  <c r="X872" i="2"/>
  <c r="W872" i="2"/>
  <c r="AG871" i="2"/>
  <c r="AF871" i="2"/>
  <c r="AE871" i="2"/>
  <c r="Z871" i="2"/>
  <c r="X871" i="2"/>
  <c r="W871" i="2"/>
  <c r="AG870" i="2"/>
  <c r="AF870" i="2"/>
  <c r="AE870" i="2"/>
  <c r="Z870" i="2"/>
  <c r="X870" i="2"/>
  <c r="W870" i="2"/>
  <c r="AT869" i="2"/>
  <c r="AU869" i="2" s="1"/>
  <c r="AS869" i="2"/>
  <c r="AK869" i="2"/>
  <c r="AJ869" i="2"/>
  <c r="AF869" i="2"/>
  <c r="AE869" i="2"/>
  <c r="Z869" i="2"/>
  <c r="W869" i="2"/>
  <c r="AU868" i="2"/>
  <c r="AS868" i="2"/>
  <c r="AT868" i="2" s="1"/>
  <c r="AK868" i="2"/>
  <c r="AJ868" i="2"/>
  <c r="AF868" i="2"/>
  <c r="AE868" i="2"/>
  <c r="Z868" i="2"/>
  <c r="W868" i="2"/>
  <c r="AS867" i="2"/>
  <c r="AT867" i="2" s="1"/>
  <c r="AK867" i="2"/>
  <c r="AJ867" i="2"/>
  <c r="AF867" i="2"/>
  <c r="AE867" i="2"/>
  <c r="Z867" i="2"/>
  <c r="W867" i="2"/>
  <c r="AS866" i="2"/>
  <c r="AT866" i="2" s="1"/>
  <c r="AU866" i="2" s="1"/>
  <c r="AK866" i="2"/>
  <c r="AJ866" i="2"/>
  <c r="AF866" i="2"/>
  <c r="AE866" i="2"/>
  <c r="Z866" i="2"/>
  <c r="W866" i="2"/>
  <c r="AG865" i="2"/>
  <c r="AF865" i="2"/>
  <c r="AE865" i="2"/>
  <c r="Z865" i="2"/>
  <c r="X865" i="2"/>
  <c r="W865" i="2"/>
  <c r="AG864" i="2"/>
  <c r="AF864" i="2"/>
  <c r="AE864" i="2"/>
  <c r="Z864" i="2"/>
  <c r="X864" i="2"/>
  <c r="W864" i="2"/>
  <c r="AT863" i="2"/>
  <c r="AU863" i="2" s="1"/>
  <c r="AS863" i="2"/>
  <c r="AK863" i="2"/>
  <c r="AJ863" i="2"/>
  <c r="AF863" i="2"/>
  <c r="AE863" i="2"/>
  <c r="Z863" i="2"/>
  <c r="W863" i="2"/>
  <c r="AG862" i="2"/>
  <c r="AF862" i="2"/>
  <c r="AE862" i="2"/>
  <c r="Z862" i="2"/>
  <c r="X862" i="2"/>
  <c r="W862" i="2"/>
  <c r="AG861" i="2"/>
  <c r="AF861" i="2"/>
  <c r="AE861" i="2"/>
  <c r="Z861" i="2"/>
  <c r="X861" i="2"/>
  <c r="W861" i="2"/>
  <c r="AU860" i="2"/>
  <c r="AS860" i="2"/>
  <c r="AT860" i="2" s="1"/>
  <c r="AK860" i="2"/>
  <c r="AJ860" i="2"/>
  <c r="AF860" i="2"/>
  <c r="AE860" i="2"/>
  <c r="Z860" i="2"/>
  <c r="W860" i="2"/>
  <c r="Z859" i="2"/>
  <c r="X859" i="2"/>
  <c r="W859" i="2"/>
  <c r="AS858" i="2"/>
  <c r="AT858" i="2" s="1"/>
  <c r="AU858" i="2" s="1"/>
  <c r="AK858" i="2"/>
  <c r="AJ858" i="2"/>
  <c r="AF858" i="2"/>
  <c r="AE858" i="2"/>
  <c r="Z858" i="2"/>
  <c r="W858" i="2"/>
  <c r="AS857" i="2"/>
  <c r="AK857" i="2"/>
  <c r="AJ857" i="2"/>
  <c r="AF857" i="2"/>
  <c r="AE857" i="2"/>
  <c r="Z857" i="2"/>
  <c r="W857" i="2"/>
  <c r="AK856" i="2"/>
  <c r="AJ856" i="2"/>
  <c r="AF856" i="2"/>
  <c r="AE856" i="2"/>
  <c r="Z856" i="2"/>
  <c r="W856" i="2"/>
  <c r="AG855" i="2"/>
  <c r="AF855" i="2"/>
  <c r="AE855" i="2"/>
  <c r="Z855" i="2"/>
  <c r="X855" i="2"/>
  <c r="W855" i="2"/>
  <c r="AG854" i="2"/>
  <c r="AF854" i="2"/>
  <c r="AE854" i="2"/>
  <c r="Z854" i="2"/>
  <c r="X854" i="2"/>
  <c r="W854" i="2"/>
  <c r="AG853" i="2"/>
  <c r="AF853" i="2"/>
  <c r="AE853" i="2"/>
  <c r="Z853" i="2"/>
  <c r="X853" i="2"/>
  <c r="W853" i="2"/>
  <c r="AG852" i="2"/>
  <c r="AF852" i="2"/>
  <c r="AE852" i="2"/>
  <c r="Z852" i="2"/>
  <c r="X852" i="2"/>
  <c r="W852" i="2"/>
  <c r="AU851" i="2"/>
  <c r="AS851" i="2"/>
  <c r="AT851" i="2" s="1"/>
  <c r="AK851" i="2"/>
  <c r="AJ851" i="2"/>
  <c r="AF851" i="2"/>
  <c r="AE851" i="2"/>
  <c r="Z851" i="2"/>
  <c r="W851" i="2"/>
  <c r="AS850" i="2"/>
  <c r="AT850" i="2" s="1"/>
  <c r="AK850" i="2"/>
  <c r="AJ850" i="2"/>
  <c r="AF850" i="2"/>
  <c r="AE850" i="2"/>
  <c r="Z850" i="2"/>
  <c r="W850" i="2"/>
  <c r="AS849" i="2"/>
  <c r="AT849" i="2" s="1"/>
  <c r="AU849" i="2" s="1"/>
  <c r="AK849" i="2"/>
  <c r="AJ849" i="2"/>
  <c r="AF849" i="2"/>
  <c r="AE849" i="2"/>
  <c r="Z849" i="2"/>
  <c r="W849" i="2"/>
  <c r="AT848" i="2"/>
  <c r="AU848" i="2" s="1"/>
  <c r="AS848" i="2"/>
  <c r="AK848" i="2"/>
  <c r="AJ848" i="2"/>
  <c r="AF848" i="2"/>
  <c r="AE848" i="2"/>
  <c r="Z848" i="2"/>
  <c r="W848" i="2"/>
  <c r="AU847" i="2"/>
  <c r="AS847" i="2"/>
  <c r="AT847" i="2" s="1"/>
  <c r="AK847" i="2"/>
  <c r="AJ847" i="2"/>
  <c r="AF847" i="2"/>
  <c r="AE847" i="2"/>
  <c r="Z847" i="2"/>
  <c r="W847" i="2"/>
  <c r="AS846" i="2"/>
  <c r="AK846" i="2"/>
  <c r="AJ846" i="2"/>
  <c r="AF846" i="2"/>
  <c r="AE846" i="2"/>
  <c r="Z846" i="2"/>
  <c r="W846" i="2"/>
  <c r="AS845" i="2"/>
  <c r="AT845" i="2" s="1"/>
  <c r="AU845" i="2" s="1"/>
  <c r="AK845" i="2"/>
  <c r="AJ845" i="2"/>
  <c r="AF845" i="2"/>
  <c r="AE845" i="2"/>
  <c r="Z845" i="2"/>
  <c r="W845" i="2"/>
  <c r="AG844" i="2"/>
  <c r="AF844" i="2"/>
  <c r="AE844" i="2"/>
  <c r="Z844" i="2"/>
  <c r="X844" i="2"/>
  <c r="W844" i="2"/>
  <c r="Z843" i="2"/>
  <c r="AK842" i="2"/>
  <c r="AJ842" i="2"/>
  <c r="AF842" i="2"/>
  <c r="AE842" i="2"/>
  <c r="Z842" i="2"/>
  <c r="W842" i="2"/>
  <c r="AU841" i="2"/>
  <c r="AS841" i="2"/>
  <c r="AT841" i="2" s="1"/>
  <c r="AK841" i="2"/>
  <c r="AJ841" i="2"/>
  <c r="AF841" i="2"/>
  <c r="AE841" i="2"/>
  <c r="Z841" i="2"/>
  <c r="W841" i="2"/>
  <c r="AS840" i="2"/>
  <c r="AT840" i="2" s="1"/>
  <c r="AK840" i="2"/>
  <c r="AJ840" i="2"/>
  <c r="AF840" i="2"/>
  <c r="AE840" i="2"/>
  <c r="Z840" i="2"/>
  <c r="W840" i="2"/>
  <c r="AS839" i="2"/>
  <c r="AT839" i="2" s="1"/>
  <c r="AU839" i="2" s="1"/>
  <c r="AK839" i="2"/>
  <c r="AJ839" i="2"/>
  <c r="AF839" i="2"/>
  <c r="AE839" i="2"/>
  <c r="Z839" i="2"/>
  <c r="W839" i="2"/>
  <c r="AT838" i="2"/>
  <c r="AU838" i="2" s="1"/>
  <c r="AS838" i="2"/>
  <c r="AK838" i="2"/>
  <c r="AJ838" i="2"/>
  <c r="AF838" i="2"/>
  <c r="AE838" i="2"/>
  <c r="Z838" i="2"/>
  <c r="W838" i="2"/>
  <c r="AU837" i="2"/>
  <c r="AS837" i="2"/>
  <c r="AT837" i="2" s="1"/>
  <c r="AK837" i="2"/>
  <c r="AJ837" i="2"/>
  <c r="AF837" i="2"/>
  <c r="AE837" i="2"/>
  <c r="Z837" i="2"/>
  <c r="W837" i="2"/>
  <c r="AK836" i="2"/>
  <c r="AJ836" i="2"/>
  <c r="AF836" i="2"/>
  <c r="AE836" i="2"/>
  <c r="Z836" i="2"/>
  <c r="W836" i="2"/>
  <c r="AU835" i="2"/>
  <c r="AT835" i="2"/>
  <c r="AS835" i="2"/>
  <c r="AK835" i="2"/>
  <c r="AJ835" i="2"/>
  <c r="AF835" i="2"/>
  <c r="AE835" i="2"/>
  <c r="Z835" i="2"/>
  <c r="W835" i="2"/>
  <c r="AS834" i="2"/>
  <c r="AT834" i="2" s="1"/>
  <c r="AU834" i="2" s="1"/>
  <c r="AK834" i="2"/>
  <c r="AJ834" i="2"/>
  <c r="AF834" i="2"/>
  <c r="AE834" i="2"/>
  <c r="Z834" i="2"/>
  <c r="W834" i="2"/>
  <c r="AG833" i="2"/>
  <c r="AF833" i="2"/>
  <c r="AE833" i="2"/>
  <c r="Z833" i="2"/>
  <c r="X833" i="2"/>
  <c r="W833" i="2"/>
  <c r="AT832" i="2"/>
  <c r="AU832" i="2" s="1"/>
  <c r="AS832" i="2"/>
  <c r="AK832" i="2"/>
  <c r="AJ832" i="2"/>
  <c r="AF832" i="2"/>
  <c r="AE832" i="2"/>
  <c r="Z832" i="2"/>
  <c r="W832" i="2"/>
  <c r="AS831" i="2"/>
  <c r="AT831" i="2" s="1"/>
  <c r="AK831" i="2"/>
  <c r="AU831" i="2" s="1"/>
  <c r="AJ831" i="2"/>
  <c r="AF831" i="2"/>
  <c r="AE831" i="2"/>
  <c r="Z831" i="2"/>
  <c r="W831" i="2"/>
  <c r="AS830" i="2"/>
  <c r="AK830" i="2"/>
  <c r="AJ830" i="2"/>
  <c r="AF830" i="2"/>
  <c r="AE830" i="2"/>
  <c r="Z830" i="2"/>
  <c r="W830" i="2"/>
  <c r="AS829" i="2"/>
  <c r="AT829" i="2" s="1"/>
  <c r="AU829" i="2" s="1"/>
  <c r="AK829" i="2"/>
  <c r="AJ829" i="2"/>
  <c r="AF829" i="2"/>
  <c r="AE829" i="2"/>
  <c r="Z829" i="2"/>
  <c r="W829" i="2"/>
  <c r="AT828" i="2"/>
  <c r="AU828" i="2" s="1"/>
  <c r="AS828" i="2"/>
  <c r="AK828" i="2"/>
  <c r="AJ828" i="2"/>
  <c r="AF828" i="2"/>
  <c r="AE828" i="2"/>
  <c r="Z828" i="2"/>
  <c r="W828" i="2"/>
  <c r="AG827" i="2"/>
  <c r="AF827" i="2"/>
  <c r="AE827" i="2"/>
  <c r="Z827" i="2"/>
  <c r="X827" i="2"/>
  <c r="W827" i="2"/>
  <c r="AG826" i="2"/>
  <c r="AF826" i="2"/>
  <c r="AE826" i="2"/>
  <c r="Z826" i="2"/>
  <c r="X826" i="2"/>
  <c r="W826" i="2"/>
  <c r="AS825" i="2"/>
  <c r="AT825" i="2" s="1"/>
  <c r="AK825" i="2"/>
  <c r="AU825" i="2" s="1"/>
  <c r="AJ825" i="2"/>
  <c r="AF825" i="2"/>
  <c r="AE825" i="2"/>
  <c r="Z825" i="2"/>
  <c r="W825" i="2"/>
  <c r="AS824" i="2"/>
  <c r="AK824" i="2"/>
  <c r="AJ824" i="2"/>
  <c r="AF824" i="2"/>
  <c r="AE824" i="2"/>
  <c r="Z824" i="2"/>
  <c r="W824" i="2"/>
  <c r="AS823" i="2"/>
  <c r="AT823" i="2" s="1"/>
  <c r="AU823" i="2" s="1"/>
  <c r="AK823" i="2"/>
  <c r="AJ823" i="2"/>
  <c r="AF823" i="2"/>
  <c r="AE823" i="2"/>
  <c r="Z823" i="2"/>
  <c r="W823" i="2"/>
  <c r="AT822" i="2"/>
  <c r="AU822" i="2" s="1"/>
  <c r="AS822" i="2"/>
  <c r="AK822" i="2"/>
  <c r="AJ822" i="2"/>
  <c r="AF822" i="2"/>
  <c r="AE822" i="2"/>
  <c r="Z822" i="2"/>
  <c r="W822" i="2"/>
  <c r="AS821" i="2"/>
  <c r="AT821" i="2" s="1"/>
  <c r="AK821" i="2"/>
  <c r="AU821" i="2" s="1"/>
  <c r="AJ821" i="2"/>
  <c r="AF821" i="2"/>
  <c r="AE821" i="2"/>
  <c r="Z821" i="2"/>
  <c r="W821" i="2"/>
  <c r="AG820" i="2"/>
  <c r="AF820" i="2"/>
  <c r="AE820" i="2"/>
  <c r="Z820" i="2"/>
  <c r="X820" i="2"/>
  <c r="W820" i="2"/>
  <c r="AG819" i="2"/>
  <c r="AF819" i="2"/>
  <c r="AE819" i="2"/>
  <c r="Z819" i="2"/>
  <c r="X819" i="2"/>
  <c r="W819" i="2"/>
  <c r="AG818" i="2"/>
  <c r="AF818" i="2"/>
  <c r="AE818" i="2"/>
  <c r="Z818" i="2"/>
  <c r="X818" i="2"/>
  <c r="W818" i="2"/>
  <c r="AG817" i="2"/>
  <c r="AF817" i="2"/>
  <c r="AE817" i="2"/>
  <c r="Z817" i="2"/>
  <c r="X817" i="2"/>
  <c r="W817" i="2"/>
  <c r="AS816" i="2"/>
  <c r="AK816" i="2"/>
  <c r="AJ816" i="2"/>
  <c r="AF816" i="2"/>
  <c r="AE816" i="2"/>
  <c r="Z816" i="2"/>
  <c r="W816" i="2"/>
  <c r="AS815" i="2"/>
  <c r="AT815" i="2" s="1"/>
  <c r="AU815" i="2" s="1"/>
  <c r="AK815" i="2"/>
  <c r="AJ815" i="2"/>
  <c r="AF815" i="2"/>
  <c r="AE815" i="2"/>
  <c r="Z815" i="2"/>
  <c r="W815" i="2"/>
  <c r="AT814" i="2"/>
  <c r="AU814" i="2" s="1"/>
  <c r="AS814" i="2"/>
  <c r="AK814" i="2"/>
  <c r="AJ814" i="2"/>
  <c r="AF814" i="2"/>
  <c r="AE814" i="2"/>
  <c r="Z814" i="2"/>
  <c r="W814" i="2"/>
  <c r="AG813" i="2"/>
  <c r="AF813" i="2"/>
  <c r="AE813" i="2"/>
  <c r="Z813" i="2"/>
  <c r="X813" i="2"/>
  <c r="W813" i="2"/>
  <c r="AT812" i="2"/>
  <c r="AU812" i="2" s="1"/>
  <c r="AS812" i="2"/>
  <c r="AK812" i="2"/>
  <c r="AJ812" i="2"/>
  <c r="AF812" i="2"/>
  <c r="AE812" i="2"/>
  <c r="Z812" i="2"/>
  <c r="W812" i="2"/>
  <c r="AU811" i="2"/>
  <c r="AT811" i="2"/>
  <c r="AS811" i="2"/>
  <c r="AK811" i="2"/>
  <c r="AJ811" i="2"/>
  <c r="AF811" i="2"/>
  <c r="AE811" i="2"/>
  <c r="Z811" i="2"/>
  <c r="W811" i="2"/>
  <c r="AS810" i="2"/>
  <c r="AT810" i="2" s="1"/>
  <c r="AK810" i="2"/>
  <c r="AU810" i="2" s="1"/>
  <c r="AJ810" i="2"/>
  <c r="AF810" i="2"/>
  <c r="AE810" i="2"/>
  <c r="Z810" i="2"/>
  <c r="W810" i="2"/>
  <c r="AS809" i="2"/>
  <c r="AK809" i="2"/>
  <c r="AJ809" i="2"/>
  <c r="AF809" i="2"/>
  <c r="AE809" i="2"/>
  <c r="Z809" i="2"/>
  <c r="W809" i="2"/>
  <c r="AG808" i="2"/>
  <c r="AF808" i="2"/>
  <c r="AE808" i="2"/>
  <c r="Z808" i="2"/>
  <c r="X808" i="2"/>
  <c r="W808" i="2"/>
  <c r="AG807" i="2"/>
  <c r="AF807" i="2"/>
  <c r="AE807" i="2"/>
  <c r="Z807" i="2"/>
  <c r="X807" i="2"/>
  <c r="W807" i="2"/>
  <c r="AT806" i="2"/>
  <c r="AU806" i="2" s="1"/>
  <c r="AS806" i="2"/>
  <c r="AK806" i="2"/>
  <c r="AJ806" i="2"/>
  <c r="AF806" i="2"/>
  <c r="AE806" i="2"/>
  <c r="Z806" i="2"/>
  <c r="W806" i="2"/>
  <c r="AG805" i="2"/>
  <c r="AF805" i="2"/>
  <c r="AE805" i="2"/>
  <c r="Z805" i="2"/>
  <c r="X805" i="2"/>
  <c r="W805" i="2"/>
  <c r="AS804" i="2"/>
  <c r="AK804" i="2"/>
  <c r="AJ804" i="2"/>
  <c r="AF804" i="2"/>
  <c r="AE804" i="2"/>
  <c r="Z804" i="2"/>
  <c r="W804" i="2"/>
  <c r="AS803" i="2"/>
  <c r="AT803" i="2" s="1"/>
  <c r="AU803" i="2" s="1"/>
  <c r="AK803" i="2"/>
  <c r="AJ803" i="2"/>
  <c r="AF803" i="2"/>
  <c r="AE803" i="2"/>
  <c r="Z803" i="2"/>
  <c r="W803" i="2"/>
  <c r="AT802" i="2"/>
  <c r="AS802" i="2"/>
  <c r="AJ802" i="2"/>
  <c r="AF802" i="2"/>
  <c r="AE802" i="2"/>
  <c r="Z802" i="2"/>
  <c r="W802" i="2"/>
  <c r="S802" i="2"/>
  <c r="AK802" i="2" s="1"/>
  <c r="AU802" i="2" s="1"/>
  <c r="AS801" i="2"/>
  <c r="AK801" i="2"/>
  <c r="AJ801" i="2"/>
  <c r="AF801" i="2"/>
  <c r="AE801" i="2"/>
  <c r="Z801" i="2"/>
  <c r="W801" i="2"/>
  <c r="AG800" i="2"/>
  <c r="AF800" i="2"/>
  <c r="AE800" i="2"/>
  <c r="Z800" i="2"/>
  <c r="X800" i="2"/>
  <c r="W800" i="2"/>
  <c r="AS799" i="2"/>
  <c r="AT799" i="2" s="1"/>
  <c r="AK799" i="2"/>
  <c r="AU799" i="2" s="1"/>
  <c r="AJ799" i="2"/>
  <c r="AF799" i="2"/>
  <c r="AE799" i="2"/>
  <c r="Z799" i="2"/>
  <c r="W799" i="2"/>
  <c r="AS798" i="2"/>
  <c r="AK798" i="2"/>
  <c r="AJ798" i="2"/>
  <c r="AF798" i="2"/>
  <c r="AE798" i="2"/>
  <c r="Z798" i="2"/>
  <c r="W798" i="2"/>
  <c r="AT797" i="2"/>
  <c r="AU797" i="2" s="1"/>
  <c r="AS797" i="2"/>
  <c r="AK797" i="2"/>
  <c r="AJ797" i="2"/>
  <c r="AF797" i="2"/>
  <c r="AE797" i="2"/>
  <c r="Z797" i="2"/>
  <c r="W797" i="2"/>
  <c r="AU796" i="2"/>
  <c r="AT796" i="2"/>
  <c r="AS796" i="2"/>
  <c r="AK796" i="2"/>
  <c r="AJ796" i="2"/>
  <c r="AF796" i="2"/>
  <c r="AE796" i="2"/>
  <c r="Z796" i="2"/>
  <c r="W796" i="2"/>
  <c r="AH795" i="2"/>
  <c r="AG795" i="2"/>
  <c r="AF795" i="2"/>
  <c r="AE795" i="2"/>
  <c r="Z795" i="2"/>
  <c r="X795" i="2"/>
  <c r="W795" i="2"/>
  <c r="AH794" i="2"/>
  <c r="AG794" i="2"/>
  <c r="AF794" i="2"/>
  <c r="AE794" i="2"/>
  <c r="Z794" i="2"/>
  <c r="X794" i="2"/>
  <c r="W794" i="2"/>
  <c r="AS793" i="2"/>
  <c r="AT793" i="2" s="1"/>
  <c r="AU793" i="2" s="1"/>
  <c r="AK793" i="2"/>
  <c r="AJ793" i="2"/>
  <c r="AF793" i="2"/>
  <c r="AE793" i="2"/>
  <c r="Z793" i="2"/>
  <c r="W793" i="2"/>
  <c r="AT792" i="2"/>
  <c r="AU792" i="2" s="1"/>
  <c r="AS792" i="2"/>
  <c r="AK792" i="2"/>
  <c r="AJ792" i="2"/>
  <c r="AF792" i="2"/>
  <c r="AE792" i="2"/>
  <c r="Z792" i="2"/>
  <c r="W792" i="2"/>
  <c r="AS791" i="2"/>
  <c r="AT791" i="2" s="1"/>
  <c r="AK791" i="2"/>
  <c r="AU791" i="2" s="1"/>
  <c r="AJ791" i="2"/>
  <c r="AF791" i="2"/>
  <c r="AE791" i="2"/>
  <c r="Z791" i="2"/>
  <c r="W791" i="2"/>
  <c r="AS790" i="2"/>
  <c r="AK790" i="2"/>
  <c r="AJ790" i="2"/>
  <c r="AF790" i="2"/>
  <c r="AE790" i="2"/>
  <c r="Z790" i="2"/>
  <c r="W790" i="2"/>
  <c r="AS789" i="2"/>
  <c r="AT789" i="2" s="1"/>
  <c r="AU789" i="2" s="1"/>
  <c r="AK789" i="2"/>
  <c r="AJ789" i="2"/>
  <c r="AF789" i="2"/>
  <c r="AE789" i="2"/>
  <c r="Z789" i="2"/>
  <c r="W789" i="2"/>
  <c r="AT788" i="2"/>
  <c r="AU788" i="2" s="1"/>
  <c r="AS788" i="2"/>
  <c r="AK788" i="2"/>
  <c r="AJ788" i="2"/>
  <c r="AF788" i="2"/>
  <c r="AE788" i="2"/>
  <c r="Z788" i="2"/>
  <c r="W788" i="2"/>
  <c r="AS787" i="2"/>
  <c r="AT787" i="2" s="1"/>
  <c r="AK787" i="2"/>
  <c r="AU787" i="2" s="1"/>
  <c r="AJ787" i="2"/>
  <c r="AF787" i="2"/>
  <c r="AE787" i="2"/>
  <c r="Z787" i="2"/>
  <c r="W787" i="2"/>
  <c r="AS786" i="2"/>
  <c r="AK786" i="2"/>
  <c r="AJ786" i="2"/>
  <c r="AF786" i="2"/>
  <c r="AE786" i="2"/>
  <c r="Z786" i="2"/>
  <c r="W786" i="2"/>
  <c r="AS785" i="2"/>
  <c r="AT785" i="2" s="1"/>
  <c r="AU785" i="2" s="1"/>
  <c r="AK785" i="2"/>
  <c r="AJ785" i="2"/>
  <c r="AF785" i="2"/>
  <c r="AE785" i="2"/>
  <c r="Z785" i="2"/>
  <c r="W785" i="2"/>
  <c r="AT784" i="2"/>
  <c r="AU784" i="2" s="1"/>
  <c r="AS784" i="2"/>
  <c r="AK784" i="2"/>
  <c r="AJ784" i="2"/>
  <c r="AF784" i="2"/>
  <c r="AE784" i="2"/>
  <c r="Z784" i="2"/>
  <c r="W784" i="2"/>
  <c r="AS783" i="2"/>
  <c r="AT783" i="2" s="1"/>
  <c r="AK783" i="2"/>
  <c r="AU783" i="2" s="1"/>
  <c r="AJ783" i="2"/>
  <c r="AF783" i="2"/>
  <c r="AE783" i="2"/>
  <c r="Z783" i="2"/>
  <c r="W783" i="2"/>
  <c r="AS782" i="2"/>
  <c r="AK782" i="2"/>
  <c r="AJ782" i="2"/>
  <c r="AF782" i="2"/>
  <c r="AE782" i="2"/>
  <c r="Z782" i="2"/>
  <c r="W782" i="2"/>
  <c r="AS781" i="2"/>
  <c r="AT781" i="2" s="1"/>
  <c r="AU781" i="2" s="1"/>
  <c r="AK781" i="2"/>
  <c r="AJ781" i="2"/>
  <c r="AF781" i="2"/>
  <c r="AE781" i="2"/>
  <c r="Z781" i="2"/>
  <c r="W781" i="2"/>
  <c r="AT780" i="2"/>
  <c r="AU780" i="2" s="1"/>
  <c r="AS780" i="2"/>
  <c r="AK780" i="2"/>
  <c r="AJ780" i="2"/>
  <c r="AF780" i="2"/>
  <c r="AE780" i="2"/>
  <c r="Z780" i="2"/>
  <c r="W780" i="2"/>
  <c r="AS779" i="2"/>
  <c r="AT779" i="2" s="1"/>
  <c r="AK779" i="2"/>
  <c r="AU779" i="2" s="1"/>
  <c r="AJ779" i="2"/>
  <c r="AF779" i="2"/>
  <c r="AE779" i="2"/>
  <c r="Z779" i="2"/>
  <c r="W779" i="2"/>
  <c r="AS778" i="2"/>
  <c r="AT778" i="2" s="1"/>
  <c r="AK778" i="2"/>
  <c r="AJ778" i="2"/>
  <c r="AF778" i="2"/>
  <c r="AE778" i="2"/>
  <c r="Z778" i="2"/>
  <c r="W778" i="2"/>
  <c r="AS777" i="2"/>
  <c r="AT777" i="2" s="1"/>
  <c r="AU777" i="2" s="1"/>
  <c r="AK777" i="2"/>
  <c r="AJ777" i="2"/>
  <c r="AF777" i="2"/>
  <c r="AE777" i="2"/>
  <c r="Z777" i="2"/>
  <c r="W777" i="2"/>
  <c r="AK776" i="2"/>
  <c r="AJ776" i="2"/>
  <c r="AF776" i="2"/>
  <c r="AE776" i="2"/>
  <c r="Z776" i="2"/>
  <c r="W776" i="2"/>
  <c r="AS775" i="2"/>
  <c r="AK775" i="2"/>
  <c r="AJ775" i="2"/>
  <c r="AF775" i="2"/>
  <c r="AE775" i="2"/>
  <c r="Z775" i="2"/>
  <c r="W775" i="2"/>
  <c r="AT774" i="2"/>
  <c r="AU774" i="2" s="1"/>
  <c r="AS774" i="2"/>
  <c r="AK774" i="2"/>
  <c r="AJ774" i="2"/>
  <c r="AF774" i="2"/>
  <c r="AE774" i="2"/>
  <c r="Z774" i="2"/>
  <c r="W774" i="2"/>
  <c r="AU773" i="2"/>
  <c r="AT773" i="2"/>
  <c r="AS773" i="2"/>
  <c r="AK773" i="2"/>
  <c r="AJ773" i="2"/>
  <c r="AF773" i="2"/>
  <c r="AE773" i="2"/>
  <c r="Z773" i="2"/>
  <c r="W773" i="2"/>
  <c r="Z772" i="2"/>
  <c r="Z771" i="2"/>
  <c r="Z770" i="2"/>
  <c r="Z769" i="2"/>
  <c r="Z768" i="2"/>
  <c r="Z767" i="2"/>
  <c r="Z766" i="2"/>
  <c r="Z765" i="2"/>
  <c r="AG764" i="2"/>
  <c r="Z764" i="2"/>
  <c r="AD764" i="2" s="1"/>
  <c r="AJ763" i="2"/>
  <c r="AD763" i="2"/>
  <c r="Z763" i="2"/>
  <c r="AD762" i="2"/>
  <c r="Z762" i="2"/>
  <c r="AJ762" i="2" s="1"/>
  <c r="Z761" i="2"/>
  <c r="AN761" i="2" s="1"/>
  <c r="Z760" i="2"/>
  <c r="AN760" i="2" s="1"/>
  <c r="Z759" i="2"/>
  <c r="AN759" i="2" s="1"/>
  <c r="AN758" i="2"/>
  <c r="Z758" i="2"/>
  <c r="Z757" i="2"/>
  <c r="AN757" i="2" s="1"/>
  <c r="Z756" i="2"/>
  <c r="AN756" i="2" s="1"/>
  <c r="Z755" i="2"/>
  <c r="AN755" i="2" s="1"/>
  <c r="V755" i="2"/>
  <c r="AN754" i="2"/>
  <c r="Z754" i="2"/>
  <c r="Z753" i="2"/>
  <c r="AN753" i="2" s="1"/>
  <c r="AN752" i="2"/>
  <c r="Z752" i="2"/>
  <c r="Z751" i="2"/>
  <c r="AN751" i="2" s="1"/>
  <c r="AN750" i="2"/>
  <c r="Z750" i="2"/>
  <c r="Z749" i="2"/>
  <c r="AN749" i="2" s="1"/>
  <c r="AN748" i="2"/>
  <c r="Z748" i="2"/>
  <c r="Z747" i="2"/>
  <c r="AN747" i="2" s="1"/>
  <c r="AN746" i="2"/>
  <c r="Z746" i="2"/>
  <c r="Z745" i="2"/>
  <c r="AN745" i="2" s="1"/>
  <c r="AN744" i="2"/>
  <c r="Z744" i="2"/>
  <c r="Z743" i="2"/>
  <c r="AN743" i="2" s="1"/>
  <c r="AN742" i="2"/>
  <c r="Z742" i="2"/>
  <c r="Z741" i="2"/>
  <c r="AN741" i="2" s="1"/>
  <c r="AN740" i="2"/>
  <c r="Z740" i="2"/>
  <c r="Z739" i="2"/>
  <c r="AN739" i="2" s="1"/>
  <c r="AN738" i="2"/>
  <c r="Z738" i="2"/>
  <c r="Z737" i="2"/>
  <c r="AN737" i="2" s="1"/>
  <c r="AN736" i="2"/>
  <c r="Z736" i="2"/>
  <c r="Z735" i="2"/>
  <c r="AN735" i="2" s="1"/>
  <c r="AN734" i="2"/>
  <c r="Z734" i="2"/>
  <c r="Z733" i="2"/>
  <c r="AN733" i="2" s="1"/>
  <c r="AN732" i="2"/>
  <c r="Z732" i="2"/>
  <c r="Z731" i="2"/>
  <c r="AN731" i="2" s="1"/>
  <c r="AN730" i="2"/>
  <c r="Z730" i="2"/>
  <c r="Z729" i="2"/>
  <c r="AN729" i="2" s="1"/>
  <c r="AN728" i="2"/>
  <c r="Z728" i="2"/>
  <c r="Z727" i="2"/>
  <c r="AN727" i="2" s="1"/>
  <c r="AN726" i="2"/>
  <c r="Z726" i="2"/>
  <c r="Z725" i="2"/>
  <c r="AN725" i="2" s="1"/>
  <c r="AN724" i="2"/>
  <c r="Z724" i="2"/>
  <c r="Z723" i="2"/>
  <c r="AN723" i="2" s="1"/>
  <c r="AN722" i="2"/>
  <c r="Z722" i="2"/>
  <c r="Z721" i="2"/>
  <c r="AN721" i="2" s="1"/>
  <c r="AN720" i="2"/>
  <c r="Z720" i="2"/>
  <c r="Z719" i="2"/>
  <c r="AN719" i="2" s="1"/>
  <c r="AN718" i="2"/>
  <c r="Z718" i="2"/>
  <c r="Z717" i="2"/>
  <c r="AN717" i="2" s="1"/>
  <c r="AN716" i="2"/>
  <c r="Z716" i="2"/>
  <c r="Z715" i="2"/>
  <c r="AN715" i="2" s="1"/>
  <c r="AN714" i="2"/>
  <c r="Z714" i="2"/>
  <c r="Z713" i="2"/>
  <c r="AN713" i="2" s="1"/>
  <c r="AN712" i="2"/>
  <c r="Z712" i="2"/>
  <c r="Z711" i="2"/>
  <c r="AN711" i="2" s="1"/>
  <c r="AN710" i="2"/>
  <c r="Z710" i="2"/>
  <c r="Z709" i="2"/>
  <c r="AN709" i="2" s="1"/>
  <c r="AN708" i="2"/>
  <c r="Z708" i="2"/>
  <c r="Z707" i="2"/>
  <c r="AN707" i="2" s="1"/>
  <c r="AN706" i="2"/>
  <c r="Z706" i="2"/>
  <c r="Z705" i="2"/>
  <c r="AN705" i="2" s="1"/>
  <c r="AN704" i="2"/>
  <c r="Z704" i="2"/>
  <c r="Z703" i="2"/>
  <c r="AN703" i="2" s="1"/>
  <c r="AN702" i="2"/>
  <c r="Z702" i="2"/>
  <c r="Z701" i="2"/>
  <c r="AN701" i="2" s="1"/>
  <c r="AN700" i="2"/>
  <c r="Z700" i="2"/>
  <c r="Z699" i="2"/>
  <c r="AN699" i="2" s="1"/>
  <c r="AN698" i="2"/>
  <c r="Z698" i="2"/>
  <c r="Z697" i="2"/>
  <c r="AN697" i="2" s="1"/>
  <c r="AN696" i="2"/>
  <c r="Z696" i="2"/>
  <c r="Z695" i="2"/>
  <c r="AN695" i="2" s="1"/>
  <c r="AN694" i="2"/>
  <c r="Z694" i="2"/>
  <c r="Z693" i="2"/>
  <c r="AN693" i="2" s="1"/>
  <c r="AN692" i="2"/>
  <c r="Z692" i="2"/>
  <c r="Z691" i="2"/>
  <c r="AN691" i="2" s="1"/>
  <c r="AN690" i="2"/>
  <c r="Z690" i="2"/>
  <c r="Z689" i="2"/>
  <c r="AN689" i="2" s="1"/>
  <c r="AN688" i="2"/>
  <c r="Z688" i="2"/>
  <c r="Z687" i="2"/>
  <c r="AN687" i="2" s="1"/>
  <c r="AN686" i="2"/>
  <c r="Z686" i="2"/>
  <c r="Z685" i="2"/>
  <c r="AN685" i="2" s="1"/>
  <c r="AN684" i="2"/>
  <c r="Z684" i="2"/>
  <c r="Z683" i="2"/>
  <c r="AN683" i="2" s="1"/>
  <c r="AN682" i="2"/>
  <c r="Z682" i="2"/>
  <c r="Z681" i="2"/>
  <c r="AN681" i="2" s="1"/>
  <c r="AN680" i="2"/>
  <c r="Z680" i="2"/>
  <c r="Z679" i="2"/>
  <c r="AN679" i="2" s="1"/>
  <c r="AN678" i="2"/>
  <c r="Z678" i="2"/>
  <c r="Z677" i="2"/>
  <c r="AN677" i="2" s="1"/>
  <c r="AN676" i="2"/>
  <c r="Z676" i="2"/>
  <c r="Z675" i="2"/>
  <c r="AN675" i="2" s="1"/>
  <c r="AN674" i="2"/>
  <c r="Z674" i="2"/>
  <c r="Z673" i="2"/>
  <c r="AN673" i="2" s="1"/>
  <c r="AN672" i="2"/>
  <c r="Z672" i="2"/>
  <c r="Z671" i="2"/>
  <c r="AN671" i="2" s="1"/>
  <c r="AN670" i="2"/>
  <c r="Z670" i="2"/>
  <c r="Z669" i="2"/>
  <c r="AN669" i="2" s="1"/>
  <c r="AN668" i="2"/>
  <c r="Z668" i="2"/>
  <c r="Z667" i="2"/>
  <c r="AN667" i="2" s="1"/>
  <c r="AN666" i="2"/>
  <c r="Z666" i="2"/>
  <c r="Z665" i="2"/>
  <c r="AN665" i="2" s="1"/>
  <c r="AN664" i="2"/>
  <c r="Z664" i="2"/>
  <c r="Z663" i="2"/>
  <c r="AN663" i="2" s="1"/>
  <c r="AN662" i="2"/>
  <c r="Z662" i="2"/>
  <c r="Z661" i="2"/>
  <c r="AN661" i="2" s="1"/>
  <c r="AN660" i="2"/>
  <c r="Z660" i="2"/>
  <c r="AJ659" i="2"/>
  <c r="AF659" i="2"/>
  <c r="AD659" i="2"/>
  <c r="Z659" i="2"/>
  <c r="AJ658" i="2"/>
  <c r="AF658" i="2"/>
  <c r="AD658" i="2"/>
  <c r="Z658" i="2"/>
  <c r="AJ657" i="2"/>
  <c r="AF657" i="2"/>
  <c r="AD657" i="2"/>
  <c r="Z657" i="2"/>
  <c r="AJ656" i="2"/>
  <c r="AF656" i="2"/>
  <c r="AD656" i="2"/>
  <c r="Z656" i="2"/>
  <c r="AJ655" i="2"/>
  <c r="AF655" i="2"/>
  <c r="AD655" i="2"/>
  <c r="Z655" i="2"/>
  <c r="AJ654" i="2"/>
  <c r="AF654" i="2"/>
  <c r="AD654" i="2"/>
  <c r="Z654" i="2"/>
  <c r="AJ653" i="2"/>
  <c r="AF653" i="2"/>
  <c r="AD653" i="2"/>
  <c r="Z653" i="2"/>
  <c r="AG652" i="2"/>
  <c r="AF652" i="2"/>
  <c r="AD652" i="2"/>
  <c r="Z652" i="2"/>
  <c r="AJ651" i="2"/>
  <c r="AF651" i="2"/>
  <c r="AD651" i="2"/>
  <c r="Z651" i="2"/>
  <c r="AG650" i="2"/>
  <c r="AF650" i="2"/>
  <c r="AD650" i="2"/>
  <c r="Z650" i="2"/>
  <c r="AG649" i="2"/>
  <c r="AF649" i="2"/>
  <c r="AD649" i="2"/>
  <c r="Z649" i="2"/>
  <c r="AG648" i="2"/>
  <c r="AF648" i="2"/>
  <c r="AD648" i="2"/>
  <c r="Z648" i="2"/>
  <c r="AG647" i="2"/>
  <c r="AF647" i="2"/>
  <c r="AD647" i="2"/>
  <c r="Z647" i="2"/>
  <c r="AG646" i="2"/>
  <c r="AF646" i="2"/>
  <c r="AD646" i="2"/>
  <c r="Z646" i="2"/>
  <c r="AG645" i="2"/>
  <c r="AF645" i="2"/>
  <c r="AD645" i="2"/>
  <c r="Z645" i="2"/>
  <c r="AG644" i="2"/>
  <c r="AF644" i="2"/>
  <c r="AD644" i="2"/>
  <c r="Z644" i="2"/>
  <c r="AG643" i="2"/>
  <c r="AF643" i="2"/>
  <c r="AD643" i="2"/>
  <c r="Z643" i="2"/>
  <c r="AG642" i="2"/>
  <c r="AF642" i="2"/>
  <c r="AD642" i="2"/>
  <c r="Z642" i="2"/>
  <c r="AG641" i="2"/>
  <c r="AF641" i="2"/>
  <c r="AD641" i="2"/>
  <c r="Z641" i="2"/>
  <c r="AG640" i="2"/>
  <c r="AF640" i="2"/>
  <c r="AD640" i="2"/>
  <c r="Z640" i="2"/>
  <c r="AG639" i="2"/>
  <c r="AF639" i="2"/>
  <c r="AD639" i="2"/>
  <c r="Z639" i="2"/>
  <c r="AG638" i="2"/>
  <c r="AF638" i="2"/>
  <c r="AD638" i="2"/>
  <c r="Z638" i="2"/>
  <c r="AG637" i="2"/>
  <c r="AF637" i="2"/>
  <c r="AD637" i="2"/>
  <c r="Z637" i="2"/>
  <c r="AG636" i="2"/>
  <c r="AF636" i="2"/>
  <c r="AD636" i="2"/>
  <c r="Z636" i="2"/>
  <c r="AG635" i="2"/>
  <c r="AF635" i="2"/>
  <c r="AD635" i="2"/>
  <c r="Z635" i="2"/>
  <c r="AG634" i="2"/>
  <c r="AF634" i="2"/>
  <c r="AD634" i="2"/>
  <c r="Z634" i="2"/>
  <c r="AG633" i="2"/>
  <c r="AF633" i="2"/>
  <c r="AD633" i="2"/>
  <c r="Z633" i="2"/>
  <c r="AG632" i="2"/>
  <c r="AF632" i="2"/>
  <c r="AD632" i="2"/>
  <c r="Z632" i="2"/>
  <c r="AG631" i="2"/>
  <c r="AF631" i="2"/>
  <c r="AD631" i="2"/>
  <c r="Z631" i="2"/>
  <c r="AG630" i="2"/>
  <c r="AF630" i="2"/>
  <c r="AD630" i="2"/>
  <c r="Z630" i="2"/>
  <c r="AG629" i="2"/>
  <c r="AF629" i="2"/>
  <c r="AD629" i="2"/>
  <c r="Z629" i="2"/>
  <c r="AG628" i="2"/>
  <c r="AF628" i="2"/>
  <c r="AD628" i="2"/>
  <c r="Z628" i="2"/>
  <c r="AG627" i="2"/>
  <c r="AF627" i="2"/>
  <c r="AD627" i="2"/>
  <c r="Z627" i="2"/>
  <c r="AG626" i="2"/>
  <c r="AF626" i="2"/>
  <c r="AD626" i="2"/>
  <c r="Z626" i="2"/>
  <c r="AG625" i="2"/>
  <c r="AF625" i="2"/>
  <c r="AD625" i="2"/>
  <c r="Z625" i="2"/>
  <c r="AG624" i="2"/>
  <c r="AF624" i="2"/>
  <c r="AD624" i="2"/>
  <c r="Z624" i="2"/>
  <c r="AG623" i="2"/>
  <c r="AF623" i="2"/>
  <c r="AD623" i="2"/>
  <c r="Z623" i="2"/>
  <c r="AG622" i="2"/>
  <c r="AF622" i="2"/>
  <c r="AD622" i="2"/>
  <c r="Z622" i="2"/>
  <c r="AG621" i="2"/>
  <c r="AF621" i="2"/>
  <c r="AD621" i="2"/>
  <c r="Z621" i="2"/>
  <c r="AG620" i="2"/>
  <c r="AF620" i="2"/>
  <c r="AD620" i="2"/>
  <c r="Z620" i="2"/>
  <c r="AG619" i="2"/>
  <c r="AF619" i="2"/>
  <c r="AD619" i="2"/>
  <c r="Z619" i="2"/>
  <c r="AG618" i="2"/>
  <c r="AF618" i="2"/>
  <c r="AD618" i="2"/>
  <c r="Z618" i="2"/>
  <c r="AG617" i="2"/>
  <c r="AF617" i="2"/>
  <c r="AD617" i="2"/>
  <c r="Z617" i="2"/>
  <c r="AG616" i="2"/>
  <c r="AF616" i="2"/>
  <c r="AD616" i="2"/>
  <c r="Z616" i="2"/>
  <c r="AG615" i="2"/>
  <c r="AF615" i="2"/>
  <c r="AD615" i="2"/>
  <c r="Z615" i="2"/>
  <c r="AG614" i="2"/>
  <c r="AF614" i="2"/>
  <c r="AD614" i="2"/>
  <c r="Z614" i="2"/>
  <c r="AG613" i="2"/>
  <c r="AF613" i="2"/>
  <c r="AD613" i="2"/>
  <c r="Z613" i="2"/>
  <c r="AG612" i="2"/>
  <c r="AF612" i="2"/>
  <c r="AD612" i="2"/>
  <c r="Z612" i="2"/>
  <c r="AG611" i="2"/>
  <c r="AF611" i="2"/>
  <c r="AD611" i="2"/>
  <c r="Z611" i="2"/>
  <c r="AG610" i="2"/>
  <c r="AF610" i="2"/>
  <c r="AD610" i="2"/>
  <c r="Z610" i="2"/>
  <c r="AG609" i="2"/>
  <c r="AF609" i="2"/>
  <c r="AD609" i="2"/>
  <c r="Z609" i="2"/>
  <c r="AG608" i="2"/>
  <c r="AF608" i="2"/>
  <c r="AD608" i="2"/>
  <c r="Z608" i="2"/>
  <c r="AG607" i="2"/>
  <c r="AF607" i="2"/>
  <c r="AD607" i="2"/>
  <c r="Z607" i="2"/>
  <c r="AG606" i="2"/>
  <c r="AF606" i="2"/>
  <c r="AD606" i="2"/>
  <c r="Z606" i="2"/>
  <c r="AG605" i="2"/>
  <c r="AF605" i="2"/>
  <c r="AD605" i="2"/>
  <c r="Z605" i="2"/>
  <c r="AG604" i="2"/>
  <c r="AF604" i="2"/>
  <c r="AD604" i="2"/>
  <c r="Z604" i="2"/>
  <c r="AG603" i="2"/>
  <c r="AF603" i="2"/>
  <c r="AD603" i="2"/>
  <c r="Z603" i="2"/>
  <c r="AG602" i="2"/>
  <c r="AF602" i="2"/>
  <c r="AD602" i="2"/>
  <c r="Z602" i="2"/>
  <c r="AG601" i="2"/>
  <c r="AF601" i="2"/>
  <c r="AD601" i="2"/>
  <c r="Z601" i="2"/>
  <c r="AG600" i="2"/>
  <c r="AF600" i="2"/>
  <c r="AD600" i="2"/>
  <c r="Z600" i="2"/>
  <c r="AG599" i="2"/>
  <c r="AF599" i="2"/>
  <c r="AD599" i="2"/>
  <c r="Z599" i="2"/>
  <c r="AG598" i="2"/>
  <c r="AF598" i="2"/>
  <c r="AD598" i="2"/>
  <c r="Z598" i="2"/>
  <c r="AG597" i="2"/>
  <c r="AF597" i="2"/>
  <c r="AD597" i="2"/>
  <c r="Z597" i="2"/>
  <c r="AG596" i="2"/>
  <c r="AF596" i="2"/>
  <c r="AD596" i="2"/>
  <c r="Z596" i="2"/>
  <c r="AG595" i="2"/>
  <c r="AF595" i="2"/>
  <c r="AD595" i="2"/>
  <c r="Z595" i="2"/>
  <c r="AG594" i="2"/>
  <c r="AF594" i="2"/>
  <c r="AD594" i="2"/>
  <c r="Z594" i="2"/>
  <c r="AG593" i="2"/>
  <c r="AF593" i="2"/>
  <c r="AD593" i="2"/>
  <c r="Z593" i="2"/>
  <c r="AG592" i="2"/>
  <c r="AF592" i="2"/>
  <c r="AD592" i="2"/>
  <c r="Z592" i="2"/>
  <c r="AG591" i="2"/>
  <c r="AF591" i="2"/>
  <c r="AD591" i="2"/>
  <c r="Z591" i="2"/>
  <c r="AG590" i="2"/>
  <c r="AF590" i="2"/>
  <c r="AD590" i="2"/>
  <c r="Z590" i="2"/>
  <c r="AG589" i="2"/>
  <c r="AF589" i="2"/>
  <c r="AD589" i="2"/>
  <c r="Z589" i="2"/>
  <c r="AG588" i="2"/>
  <c r="AF588" i="2"/>
  <c r="AD588" i="2"/>
  <c r="Z588" i="2"/>
  <c r="AG587" i="2"/>
  <c r="AF587" i="2"/>
  <c r="AD587" i="2"/>
  <c r="Z587" i="2"/>
  <c r="AG586" i="2"/>
  <c r="AF586" i="2"/>
  <c r="AD586" i="2"/>
  <c r="Z586" i="2"/>
  <c r="AG585" i="2"/>
  <c r="AF585" i="2"/>
  <c r="AD585" i="2"/>
  <c r="Z585" i="2"/>
  <c r="AG584" i="2"/>
  <c r="AF584" i="2"/>
  <c r="AD584" i="2"/>
  <c r="Z584" i="2"/>
  <c r="AG583" i="2"/>
  <c r="AF583" i="2"/>
  <c r="AD583" i="2"/>
  <c r="Z583" i="2"/>
  <c r="AG582" i="2"/>
  <c r="AF582" i="2"/>
  <c r="AD582" i="2"/>
  <c r="Z582" i="2"/>
  <c r="AG581" i="2"/>
  <c r="AF581" i="2"/>
  <c r="AD581" i="2"/>
  <c r="Z581" i="2"/>
  <c r="AG580" i="2"/>
  <c r="AF580" i="2"/>
  <c r="AD580" i="2"/>
  <c r="Z580" i="2"/>
  <c r="AG579" i="2"/>
  <c r="AF579" i="2"/>
  <c r="AD579" i="2"/>
  <c r="Z579" i="2"/>
  <c r="AG578" i="2"/>
  <c r="AF578" i="2"/>
  <c r="AD578" i="2"/>
  <c r="Z578" i="2"/>
  <c r="AG577" i="2"/>
  <c r="AF577" i="2"/>
  <c r="AD577" i="2"/>
  <c r="Z577" i="2"/>
  <c r="AG576" i="2"/>
  <c r="AF576" i="2"/>
  <c r="AD576" i="2"/>
  <c r="Z576" i="2"/>
  <c r="AG575" i="2"/>
  <c r="AF575" i="2"/>
  <c r="AD575" i="2"/>
  <c r="Z575" i="2"/>
  <c r="AG574" i="2"/>
  <c r="AF574" i="2"/>
  <c r="AD574" i="2"/>
  <c r="Z574" i="2"/>
  <c r="AG573" i="2"/>
  <c r="AF573" i="2"/>
  <c r="AD573" i="2"/>
  <c r="Z573" i="2"/>
  <c r="AG572" i="2"/>
  <c r="AF572" i="2"/>
  <c r="AD572" i="2"/>
  <c r="Z572" i="2"/>
  <c r="AG571" i="2"/>
  <c r="AF571" i="2"/>
  <c r="AD571" i="2"/>
  <c r="Z571" i="2"/>
  <c r="AG570" i="2"/>
  <c r="AF570" i="2"/>
  <c r="AD570" i="2"/>
  <c r="Z570" i="2"/>
  <c r="AG569" i="2"/>
  <c r="AF569" i="2"/>
  <c r="AD569" i="2"/>
  <c r="Z569" i="2"/>
  <c r="AG568" i="2"/>
  <c r="AF568" i="2"/>
  <c r="AD568" i="2"/>
  <c r="Z568" i="2"/>
  <c r="AG567" i="2"/>
  <c r="AF567" i="2"/>
  <c r="AD567" i="2"/>
  <c r="Z567" i="2"/>
  <c r="AG566" i="2"/>
  <c r="AF566" i="2"/>
  <c r="AD566" i="2"/>
  <c r="Z566" i="2"/>
  <c r="AG565" i="2"/>
  <c r="AF565" i="2"/>
  <c r="AD565" i="2"/>
  <c r="Z565" i="2"/>
  <c r="AG564" i="2"/>
  <c r="AF564" i="2"/>
  <c r="AD564" i="2"/>
  <c r="Z564" i="2"/>
  <c r="AG563" i="2"/>
  <c r="AF563" i="2"/>
  <c r="AD563" i="2"/>
  <c r="Z563" i="2"/>
  <c r="AG562" i="2"/>
  <c r="AF562" i="2"/>
  <c r="AD562" i="2"/>
  <c r="Z562" i="2"/>
  <c r="AG561" i="2"/>
  <c r="AF561" i="2"/>
  <c r="AD561" i="2"/>
  <c r="Z561" i="2"/>
  <c r="AG560" i="2"/>
  <c r="AF560" i="2"/>
  <c r="AD560" i="2"/>
  <c r="Z560" i="2"/>
  <c r="AG559" i="2"/>
  <c r="AF559" i="2"/>
  <c r="AD559" i="2"/>
  <c r="Z559" i="2"/>
  <c r="AG558" i="2"/>
  <c r="AF558" i="2"/>
  <c r="AD558" i="2"/>
  <c r="Z558" i="2"/>
  <c r="AG557" i="2"/>
  <c r="AF557" i="2"/>
  <c r="AD557" i="2"/>
  <c r="Z557" i="2"/>
  <c r="AG556" i="2"/>
  <c r="AF556" i="2"/>
  <c r="AD556" i="2"/>
  <c r="Z556" i="2"/>
  <c r="AG555" i="2"/>
  <c r="AF555" i="2"/>
  <c r="AD555" i="2"/>
  <c r="Z555" i="2"/>
  <c r="AG554" i="2"/>
  <c r="AF554" i="2"/>
  <c r="AD554" i="2"/>
  <c r="Z554" i="2"/>
  <c r="AG553" i="2"/>
  <c r="AF553" i="2"/>
  <c r="AD553" i="2"/>
  <c r="Z553" i="2"/>
  <c r="AG552" i="2"/>
  <c r="AF552" i="2"/>
  <c r="AD552" i="2"/>
  <c r="Z552" i="2"/>
  <c r="AG551" i="2"/>
  <c r="AF551" i="2"/>
  <c r="AD551" i="2"/>
  <c r="Z551" i="2"/>
  <c r="AG550" i="2"/>
  <c r="AF550" i="2"/>
  <c r="AD550" i="2"/>
  <c r="Z550" i="2"/>
  <c r="AG549" i="2"/>
  <c r="AF549" i="2"/>
  <c r="AD549" i="2"/>
  <c r="Z549" i="2"/>
  <c r="AG548" i="2"/>
  <c r="AF548" i="2"/>
  <c r="AD548" i="2"/>
  <c r="Z548" i="2"/>
  <c r="AG547" i="2"/>
  <c r="AF547" i="2"/>
  <c r="AD547" i="2"/>
  <c r="Z547" i="2"/>
  <c r="AG546" i="2"/>
  <c r="AF546" i="2"/>
  <c r="AD546" i="2"/>
  <c r="Z546" i="2"/>
  <c r="AG545" i="2"/>
  <c r="AF545" i="2"/>
  <c r="AD545" i="2"/>
  <c r="Z545" i="2"/>
  <c r="AG544" i="2"/>
  <c r="AF544" i="2"/>
  <c r="AD544" i="2"/>
  <c r="Z544" i="2"/>
  <c r="AG543" i="2"/>
  <c r="AF543" i="2"/>
  <c r="AD543" i="2"/>
  <c r="Z543" i="2"/>
  <c r="AG542" i="2"/>
  <c r="AF542" i="2"/>
  <c r="AD542" i="2"/>
  <c r="Z542" i="2"/>
  <c r="AG541" i="2"/>
  <c r="AF541" i="2"/>
  <c r="AD541" i="2"/>
  <c r="Z541" i="2"/>
  <c r="AG540" i="2"/>
  <c r="AF540" i="2"/>
  <c r="AD540" i="2"/>
  <c r="Z540" i="2"/>
  <c r="AG539" i="2"/>
  <c r="AF539" i="2"/>
  <c r="AD539" i="2"/>
  <c r="Z539" i="2"/>
  <c r="AG538" i="2"/>
  <c r="AF538" i="2"/>
  <c r="AD538" i="2"/>
  <c r="Z538" i="2"/>
  <c r="AG537" i="2"/>
  <c r="AF537" i="2"/>
  <c r="AD537" i="2"/>
  <c r="Z537" i="2"/>
  <c r="AG536" i="2"/>
  <c r="AF536" i="2"/>
  <c r="AD536" i="2"/>
  <c r="Z536" i="2"/>
  <c r="AG535" i="2"/>
  <c r="AF535" i="2"/>
  <c r="AD535" i="2"/>
  <c r="Z535" i="2"/>
  <c r="AG534" i="2"/>
  <c r="AF534" i="2"/>
  <c r="AD534" i="2"/>
  <c r="Z534" i="2"/>
  <c r="AG533" i="2"/>
  <c r="AF533" i="2"/>
  <c r="AD533" i="2"/>
  <c r="Z533" i="2"/>
  <c r="AG532" i="2"/>
  <c r="AF532" i="2"/>
  <c r="AD532" i="2"/>
  <c r="Z532" i="2"/>
  <c r="AG531" i="2"/>
  <c r="AF531" i="2"/>
  <c r="AD531" i="2"/>
  <c r="Z531" i="2"/>
  <c r="AG530" i="2"/>
  <c r="AF530" i="2"/>
  <c r="AD530" i="2"/>
  <c r="Z530" i="2"/>
  <c r="AG529" i="2"/>
  <c r="AF529" i="2"/>
  <c r="AD529" i="2"/>
  <c r="Z529" i="2"/>
  <c r="AG528" i="2"/>
  <c r="AF528" i="2"/>
  <c r="AD528" i="2"/>
  <c r="Z528" i="2"/>
  <c r="AG527" i="2"/>
  <c r="AF527" i="2"/>
  <c r="AD527" i="2"/>
  <c r="Z527" i="2"/>
  <c r="AG526" i="2"/>
  <c r="AF526" i="2"/>
  <c r="AD526" i="2"/>
  <c r="Z526" i="2"/>
  <c r="AG525" i="2"/>
  <c r="AF525" i="2"/>
  <c r="AD525" i="2"/>
  <c r="Z525" i="2"/>
  <c r="AG524" i="2"/>
  <c r="AF524" i="2"/>
  <c r="AD524" i="2"/>
  <c r="Z524" i="2"/>
  <c r="AG523" i="2"/>
  <c r="AF523" i="2"/>
  <c r="AD523" i="2"/>
  <c r="Z523" i="2"/>
  <c r="AG522" i="2"/>
  <c r="AF522" i="2"/>
  <c r="AD522" i="2"/>
  <c r="Z522" i="2"/>
  <c r="AG521" i="2"/>
  <c r="AF521" i="2"/>
  <c r="AD521" i="2"/>
  <c r="Z521" i="2"/>
  <c r="AG520" i="2"/>
  <c r="AF520" i="2"/>
  <c r="AD520" i="2"/>
  <c r="Z520" i="2"/>
  <c r="AG519" i="2"/>
  <c r="AF519" i="2"/>
  <c r="AD519" i="2"/>
  <c r="Z519" i="2"/>
  <c r="AG518" i="2"/>
  <c r="AF518" i="2"/>
  <c r="AD518" i="2"/>
  <c r="Z518" i="2"/>
  <c r="AG517" i="2"/>
  <c r="AF517" i="2"/>
  <c r="AD517" i="2"/>
  <c r="Z517" i="2"/>
  <c r="AG516" i="2"/>
  <c r="AF516" i="2"/>
  <c r="AD516" i="2"/>
  <c r="Z516" i="2"/>
  <c r="AG515" i="2"/>
  <c r="AF515" i="2"/>
  <c r="AD515" i="2"/>
  <c r="Z515" i="2"/>
  <c r="AG514" i="2"/>
  <c r="AF514" i="2"/>
  <c r="AD514" i="2"/>
  <c r="Z514" i="2"/>
  <c r="AG513" i="2"/>
  <c r="AF513" i="2"/>
  <c r="AD513" i="2"/>
  <c r="Z513" i="2"/>
  <c r="AG512" i="2"/>
  <c r="AF512" i="2"/>
  <c r="AD512" i="2"/>
  <c r="Z512" i="2"/>
  <c r="AG511" i="2"/>
  <c r="AF511" i="2"/>
  <c r="AD511" i="2"/>
  <c r="Z511" i="2"/>
  <c r="AG510" i="2"/>
  <c r="AF510" i="2"/>
  <c r="AD510" i="2"/>
  <c r="Z510" i="2"/>
  <c r="AG509" i="2"/>
  <c r="AF509" i="2"/>
  <c r="AD509" i="2"/>
  <c r="Z509" i="2"/>
  <c r="AG508" i="2"/>
  <c r="AF508" i="2"/>
  <c r="AD508" i="2"/>
  <c r="Z508" i="2"/>
  <c r="AG507" i="2"/>
  <c r="AF507" i="2"/>
  <c r="AD507" i="2"/>
  <c r="Z507" i="2"/>
  <c r="AG506" i="2"/>
  <c r="AF506" i="2"/>
  <c r="AD506" i="2"/>
  <c r="Z506" i="2"/>
  <c r="AG505" i="2"/>
  <c r="AF505" i="2"/>
  <c r="AD505" i="2"/>
  <c r="Z505" i="2"/>
  <c r="AG504" i="2"/>
  <c r="AF504" i="2"/>
  <c r="AD504" i="2"/>
  <c r="Z504" i="2"/>
  <c r="AG503" i="2"/>
  <c r="AF503" i="2"/>
  <c r="AD503" i="2"/>
  <c r="Z503" i="2"/>
  <c r="AG502" i="2"/>
  <c r="AF502" i="2"/>
  <c r="AD502" i="2"/>
  <c r="Z502" i="2"/>
  <c r="AG501" i="2"/>
  <c r="AF501" i="2"/>
  <c r="AD501" i="2"/>
  <c r="Z501" i="2"/>
  <c r="AG500" i="2"/>
  <c r="AF500" i="2"/>
  <c r="AD500" i="2"/>
  <c r="Z500" i="2"/>
  <c r="AG499" i="2"/>
  <c r="AF499" i="2"/>
  <c r="AD499" i="2"/>
  <c r="Z499" i="2"/>
  <c r="AG498" i="2"/>
  <c r="AF498" i="2"/>
  <c r="AD498" i="2"/>
  <c r="Z498" i="2"/>
  <c r="AG497" i="2"/>
  <c r="AF497" i="2"/>
  <c r="AD497" i="2"/>
  <c r="Z497" i="2"/>
  <c r="AG496" i="2"/>
  <c r="AF496" i="2"/>
  <c r="AD496" i="2"/>
  <c r="Z496" i="2"/>
  <c r="AG495" i="2"/>
  <c r="AF495" i="2"/>
  <c r="AD495" i="2"/>
  <c r="Z495" i="2"/>
  <c r="AG494" i="2"/>
  <c r="AF494" i="2"/>
  <c r="AD494" i="2"/>
  <c r="Z494" i="2"/>
  <c r="AG493" i="2"/>
  <c r="AF493" i="2"/>
  <c r="AD493" i="2"/>
  <c r="Z493" i="2"/>
  <c r="AG492" i="2"/>
  <c r="AF492" i="2"/>
  <c r="AD492" i="2"/>
  <c r="Z492" i="2"/>
  <c r="AG491" i="2"/>
  <c r="AF491" i="2"/>
  <c r="AD491" i="2"/>
  <c r="Z491" i="2"/>
  <c r="AG490" i="2"/>
  <c r="AF490" i="2"/>
  <c r="AD490" i="2"/>
  <c r="Z490" i="2"/>
  <c r="AG489" i="2"/>
  <c r="AF489" i="2"/>
  <c r="AD489" i="2"/>
  <c r="Z489" i="2"/>
  <c r="AG488" i="2"/>
  <c r="AF488" i="2"/>
  <c r="AD488" i="2"/>
  <c r="Z488" i="2"/>
  <c r="AG487" i="2"/>
  <c r="AF487" i="2"/>
  <c r="AD487" i="2"/>
  <c r="Z487" i="2"/>
  <c r="AG486" i="2"/>
  <c r="AF486" i="2"/>
  <c r="AD486" i="2"/>
  <c r="Z486" i="2"/>
  <c r="AG485" i="2"/>
  <c r="AF485" i="2"/>
  <c r="AD485" i="2"/>
  <c r="Z485" i="2"/>
  <c r="AG484" i="2"/>
  <c r="AF484" i="2"/>
  <c r="AD484" i="2"/>
  <c r="Z484" i="2"/>
  <c r="AG483" i="2"/>
  <c r="AF483" i="2"/>
  <c r="AD483" i="2"/>
  <c r="Z483" i="2"/>
  <c r="AG482" i="2"/>
  <c r="AF482" i="2"/>
  <c r="AD482" i="2"/>
  <c r="Z482" i="2"/>
  <c r="AG481" i="2"/>
  <c r="AF481" i="2"/>
  <c r="AD481" i="2"/>
  <c r="Z481" i="2"/>
  <c r="AG480" i="2"/>
  <c r="AF480" i="2"/>
  <c r="AD480" i="2"/>
  <c r="Z480" i="2"/>
  <c r="AG479" i="2"/>
  <c r="AF479" i="2"/>
  <c r="AD479" i="2"/>
  <c r="Z479" i="2"/>
  <c r="AG478" i="2"/>
  <c r="AF478" i="2"/>
  <c r="AD478" i="2"/>
  <c r="Z478" i="2"/>
  <c r="AG477" i="2"/>
  <c r="AF477" i="2"/>
  <c r="AD477" i="2"/>
  <c r="Z477" i="2"/>
  <c r="AG476" i="2"/>
  <c r="AF476" i="2"/>
  <c r="AD476" i="2"/>
  <c r="Z476" i="2"/>
  <c r="AG475" i="2"/>
  <c r="AF475" i="2"/>
  <c r="AD475" i="2"/>
  <c r="Z475" i="2"/>
  <c r="AG474" i="2"/>
  <c r="AF474" i="2"/>
  <c r="AD474" i="2"/>
  <c r="Z474" i="2"/>
  <c r="AG473" i="2"/>
  <c r="AF473" i="2"/>
  <c r="AD473" i="2"/>
  <c r="Z473" i="2"/>
  <c r="AG472" i="2"/>
  <c r="AF472" i="2"/>
  <c r="AD472" i="2"/>
  <c r="Z472" i="2"/>
  <c r="AG471" i="2"/>
  <c r="AF471" i="2"/>
  <c r="AD471" i="2"/>
  <c r="Z471" i="2"/>
  <c r="AG470" i="2"/>
  <c r="AF470" i="2"/>
  <c r="AD470" i="2"/>
  <c r="Z470" i="2"/>
  <c r="AG469" i="2"/>
  <c r="AF469" i="2"/>
  <c r="AD469" i="2"/>
  <c r="Z469" i="2"/>
  <c r="AG468" i="2"/>
  <c r="AF468" i="2"/>
  <c r="AD468" i="2"/>
  <c r="Z468" i="2"/>
  <c r="AG467" i="2"/>
  <c r="AF467" i="2"/>
  <c r="AD467" i="2"/>
  <c r="Z467" i="2"/>
  <c r="AG466" i="2"/>
  <c r="AF466" i="2"/>
  <c r="AD466" i="2"/>
  <c r="Z466" i="2"/>
  <c r="AG465" i="2"/>
  <c r="AF465" i="2"/>
  <c r="AD465" i="2"/>
  <c r="Z465" i="2"/>
  <c r="AG464" i="2"/>
  <c r="AF464" i="2"/>
  <c r="AD464" i="2"/>
  <c r="Z464" i="2"/>
  <c r="AG463" i="2"/>
  <c r="AF463" i="2"/>
  <c r="AD463" i="2"/>
  <c r="Z463" i="2"/>
  <c r="AG462" i="2"/>
  <c r="AF462" i="2"/>
  <c r="AD462" i="2"/>
  <c r="Z462" i="2"/>
  <c r="AG461" i="2"/>
  <c r="AF461" i="2"/>
  <c r="AD461" i="2"/>
  <c r="Z461" i="2"/>
  <c r="AG460" i="2"/>
  <c r="AF460" i="2"/>
  <c r="AD460" i="2"/>
  <c r="Z460" i="2"/>
  <c r="AG459" i="2"/>
  <c r="AF459" i="2"/>
  <c r="AD459" i="2"/>
  <c r="Z459" i="2"/>
  <c r="AG458" i="2"/>
  <c r="AF458" i="2"/>
  <c r="AD458" i="2"/>
  <c r="Z458" i="2"/>
  <c r="AG457" i="2"/>
  <c r="AF457" i="2"/>
  <c r="AD457" i="2"/>
  <c r="Z457" i="2"/>
  <c r="AG456" i="2"/>
  <c r="AF456" i="2"/>
  <c r="AD456" i="2"/>
  <c r="Z456" i="2"/>
  <c r="AG455" i="2"/>
  <c r="AF455" i="2"/>
  <c r="AD455" i="2"/>
  <c r="Z455" i="2"/>
  <c r="AG454" i="2"/>
  <c r="AF454" i="2"/>
  <c r="AD454" i="2"/>
  <c r="Z454" i="2"/>
  <c r="AG453" i="2"/>
  <c r="AF453" i="2"/>
  <c r="AD453" i="2"/>
  <c r="Z453" i="2"/>
  <c r="AG452" i="2"/>
  <c r="AF452" i="2"/>
  <c r="AD452" i="2"/>
  <c r="Z452" i="2"/>
  <c r="AG451" i="2"/>
  <c r="AF451" i="2"/>
  <c r="AD451" i="2"/>
  <c r="Z451" i="2"/>
  <c r="AG450" i="2"/>
  <c r="AF450" i="2"/>
  <c r="AD450" i="2"/>
  <c r="Z450" i="2"/>
  <c r="AG449" i="2"/>
  <c r="AF449" i="2"/>
  <c r="AD449" i="2"/>
  <c r="Z449" i="2"/>
  <c r="AG448" i="2"/>
  <c r="AF448" i="2"/>
  <c r="AD448" i="2"/>
  <c r="Z448" i="2"/>
  <c r="AG447" i="2"/>
  <c r="AF447" i="2"/>
  <c r="AD447" i="2"/>
  <c r="Z447" i="2"/>
  <c r="AG446" i="2"/>
  <c r="AF446" i="2"/>
  <c r="AD446" i="2"/>
  <c r="Z446" i="2"/>
  <c r="AG445" i="2"/>
  <c r="AF445" i="2"/>
  <c r="AD445" i="2"/>
  <c r="Z445" i="2"/>
  <c r="AG444" i="2"/>
  <c r="AF444" i="2"/>
  <c r="AD444" i="2"/>
  <c r="Z444" i="2"/>
  <c r="AG443" i="2"/>
  <c r="AF443" i="2"/>
  <c r="AD443" i="2"/>
  <c r="Z443" i="2"/>
  <c r="AG442" i="2"/>
  <c r="AF442" i="2"/>
  <c r="AD442" i="2"/>
  <c r="Z442" i="2"/>
  <c r="AG441" i="2"/>
  <c r="AF441" i="2"/>
  <c r="AD441" i="2"/>
  <c r="Z441" i="2"/>
  <c r="AG440" i="2"/>
  <c r="AF440" i="2"/>
  <c r="AD440" i="2"/>
  <c r="Z440" i="2"/>
  <c r="AG439" i="2"/>
  <c r="AF439" i="2"/>
  <c r="AD439" i="2"/>
  <c r="Z439" i="2"/>
  <c r="AG438" i="2"/>
  <c r="AF438" i="2"/>
  <c r="AD438" i="2"/>
  <c r="Z438" i="2"/>
  <c r="AG437" i="2"/>
  <c r="AF437" i="2"/>
  <c r="AD437" i="2"/>
  <c r="Z437" i="2"/>
  <c r="AG436" i="2"/>
  <c r="AF436" i="2"/>
  <c r="AD436" i="2"/>
  <c r="Z436" i="2"/>
  <c r="AG435" i="2"/>
  <c r="AF435" i="2"/>
  <c r="AD435" i="2"/>
  <c r="Z435" i="2"/>
  <c r="AG434" i="2"/>
  <c r="AF434" i="2"/>
  <c r="AD434" i="2"/>
  <c r="Z434" i="2"/>
  <c r="AG433" i="2"/>
  <c r="AF433" i="2"/>
  <c r="AD433" i="2"/>
  <c r="Z433" i="2"/>
  <c r="AG432" i="2"/>
  <c r="AF432" i="2"/>
  <c r="AD432" i="2"/>
  <c r="Z432" i="2"/>
  <c r="AG431" i="2"/>
  <c r="AF431" i="2"/>
  <c r="AD431" i="2"/>
  <c r="Z431" i="2"/>
  <c r="AG430" i="2"/>
  <c r="AF430" i="2"/>
  <c r="AD430" i="2"/>
  <c r="Z430" i="2"/>
  <c r="AG429" i="2"/>
  <c r="AF429" i="2"/>
  <c r="AD429" i="2"/>
  <c r="Z429" i="2"/>
  <c r="AG428" i="2"/>
  <c r="AF428" i="2"/>
  <c r="AD428" i="2"/>
  <c r="Z428" i="2"/>
  <c r="AG427" i="2"/>
  <c r="AF427" i="2"/>
  <c r="AD427" i="2"/>
  <c r="Z427" i="2"/>
  <c r="AG426" i="2"/>
  <c r="AF426" i="2"/>
  <c r="AD426" i="2"/>
  <c r="Z426" i="2"/>
  <c r="AG425" i="2"/>
  <c r="AF425" i="2"/>
  <c r="AD425" i="2"/>
  <c r="Z425" i="2"/>
  <c r="AG424" i="2"/>
  <c r="AF424" i="2"/>
  <c r="AD424" i="2"/>
  <c r="Z424" i="2"/>
  <c r="AG423" i="2"/>
  <c r="AF423" i="2"/>
  <c r="AD423" i="2"/>
  <c r="Z423" i="2"/>
  <c r="AG422" i="2"/>
  <c r="AF422" i="2"/>
  <c r="AD422" i="2"/>
  <c r="Z422" i="2"/>
  <c r="AG421" i="2"/>
  <c r="AF421" i="2"/>
  <c r="AD421" i="2"/>
  <c r="Z421" i="2"/>
  <c r="AG420" i="2"/>
  <c r="AF420" i="2"/>
  <c r="AD420" i="2"/>
  <c r="Z420" i="2"/>
  <c r="AG419" i="2"/>
  <c r="AF419" i="2"/>
  <c r="AD419" i="2"/>
  <c r="Z419" i="2"/>
  <c r="AG418" i="2"/>
  <c r="AF418" i="2"/>
  <c r="AD418" i="2"/>
  <c r="Z418" i="2"/>
  <c r="AG417" i="2"/>
  <c r="AF417" i="2"/>
  <c r="AD417" i="2"/>
  <c r="Z417" i="2"/>
  <c r="AG416" i="2"/>
  <c r="AF416" i="2"/>
  <c r="AD416" i="2"/>
  <c r="Z416" i="2"/>
  <c r="AG415" i="2"/>
  <c r="AF415" i="2"/>
  <c r="AD415" i="2"/>
  <c r="Z415" i="2"/>
  <c r="AG414" i="2"/>
  <c r="AF414" i="2"/>
  <c r="AD414" i="2"/>
  <c r="Z414" i="2"/>
  <c r="AG413" i="2"/>
  <c r="AF413" i="2"/>
  <c r="AD413" i="2"/>
  <c r="Z413" i="2"/>
  <c r="AG412" i="2"/>
  <c r="AF412" i="2"/>
  <c r="AD412" i="2"/>
  <c r="Z412" i="2"/>
  <c r="AG411" i="2"/>
  <c r="AF411" i="2"/>
  <c r="AD411" i="2"/>
  <c r="Z411" i="2"/>
  <c r="AG410" i="2"/>
  <c r="AF410" i="2"/>
  <c r="AD410" i="2"/>
  <c r="Z410" i="2"/>
  <c r="AG409" i="2"/>
  <c r="AF409" i="2"/>
  <c r="AD409" i="2"/>
  <c r="Z409" i="2"/>
  <c r="AG408" i="2"/>
  <c r="AF408" i="2"/>
  <c r="AD408" i="2"/>
  <c r="Z408" i="2"/>
  <c r="AG407" i="2"/>
  <c r="AF407" i="2"/>
  <c r="AD407" i="2"/>
  <c r="Z407" i="2"/>
  <c r="AG406" i="2"/>
  <c r="AF406" i="2"/>
  <c r="AD406" i="2"/>
  <c r="Z406" i="2"/>
  <c r="AG405" i="2"/>
  <c r="AF405" i="2"/>
  <c r="AD405" i="2"/>
  <c r="Z405" i="2"/>
  <c r="AG404" i="2"/>
  <c r="AF404" i="2"/>
  <c r="AD404" i="2"/>
  <c r="Z404" i="2"/>
  <c r="AG403" i="2"/>
  <c r="AF403" i="2"/>
  <c r="AD403" i="2"/>
  <c r="Z403" i="2"/>
  <c r="AG402" i="2"/>
  <c r="AF402" i="2"/>
  <c r="AD402" i="2"/>
  <c r="Z402" i="2"/>
  <c r="AG401" i="2"/>
  <c r="AF401" i="2"/>
  <c r="AD401" i="2"/>
  <c r="Z401" i="2"/>
  <c r="AG400" i="2"/>
  <c r="AF400" i="2"/>
  <c r="AD400" i="2"/>
  <c r="Z400" i="2"/>
  <c r="AG399" i="2"/>
  <c r="AF399" i="2"/>
  <c r="AD399" i="2"/>
  <c r="Z399" i="2"/>
  <c r="AG398" i="2"/>
  <c r="AF398" i="2"/>
  <c r="AD398" i="2"/>
  <c r="Z398" i="2"/>
  <c r="AG397" i="2"/>
  <c r="AF397" i="2"/>
  <c r="AD397" i="2"/>
  <c r="Z397" i="2"/>
  <c r="AG396" i="2"/>
  <c r="AF396" i="2"/>
  <c r="AD396" i="2"/>
  <c r="Z396" i="2"/>
  <c r="AG395" i="2"/>
  <c r="AF395" i="2"/>
  <c r="AD395" i="2"/>
  <c r="Z395" i="2"/>
  <c r="AG394" i="2"/>
  <c r="AF394" i="2"/>
  <c r="AD394" i="2"/>
  <c r="Z394" i="2"/>
  <c r="AG393" i="2"/>
  <c r="AF393" i="2"/>
  <c r="AD393" i="2"/>
  <c r="Z393" i="2"/>
  <c r="AG392" i="2"/>
  <c r="AF392" i="2"/>
  <c r="AD392" i="2"/>
  <c r="Z392" i="2"/>
  <c r="AG391" i="2"/>
  <c r="AF391" i="2"/>
  <c r="AD391" i="2"/>
  <c r="Z391" i="2"/>
  <c r="AG390" i="2"/>
  <c r="AF390" i="2"/>
  <c r="AD390" i="2"/>
  <c r="Z390" i="2"/>
  <c r="AG389" i="2"/>
  <c r="AF389" i="2"/>
  <c r="AD389" i="2"/>
  <c r="Z389" i="2"/>
  <c r="AG388" i="2"/>
  <c r="AF388" i="2"/>
  <c r="AD388" i="2"/>
  <c r="Z388" i="2"/>
  <c r="AG387" i="2"/>
  <c r="AF387" i="2"/>
  <c r="AD387" i="2"/>
  <c r="Z387" i="2"/>
  <c r="AG386" i="2"/>
  <c r="AF386" i="2"/>
  <c r="AD386" i="2"/>
  <c r="Z386" i="2"/>
  <c r="AG385" i="2"/>
  <c r="AF385" i="2"/>
  <c r="AD385" i="2"/>
  <c r="Z385" i="2"/>
  <c r="AG384" i="2"/>
  <c r="AF384" i="2"/>
  <c r="AD384" i="2"/>
  <c r="Z384" i="2"/>
  <c r="AG383" i="2"/>
  <c r="AF383" i="2"/>
  <c r="AD383" i="2"/>
  <c r="Z383" i="2"/>
  <c r="AG382" i="2"/>
  <c r="AF382" i="2"/>
  <c r="AD382" i="2"/>
  <c r="Z382" i="2"/>
  <c r="AG381" i="2"/>
  <c r="AF381" i="2"/>
  <c r="AD381" i="2"/>
  <c r="Z381" i="2"/>
  <c r="AG380" i="2"/>
  <c r="AF380" i="2"/>
  <c r="AD380" i="2"/>
  <c r="Z380" i="2"/>
  <c r="AG379" i="2"/>
  <c r="AF379" i="2"/>
  <c r="AD379" i="2"/>
  <c r="Z379" i="2"/>
  <c r="AG378" i="2"/>
  <c r="AF378" i="2"/>
  <c r="AD378" i="2"/>
  <c r="Z378" i="2"/>
  <c r="AG377" i="2"/>
  <c r="AF377" i="2"/>
  <c r="AD377" i="2"/>
  <c r="Z377" i="2"/>
  <c r="AG376" i="2"/>
  <c r="AF376" i="2"/>
  <c r="AD376" i="2"/>
  <c r="Z376" i="2"/>
  <c r="AG375" i="2"/>
  <c r="AF375" i="2"/>
  <c r="AD375" i="2"/>
  <c r="Z375" i="2"/>
  <c r="AG374" i="2"/>
  <c r="AF374" i="2"/>
  <c r="AD374" i="2"/>
  <c r="Z374" i="2"/>
  <c r="AG373" i="2"/>
  <c r="AF373" i="2"/>
  <c r="AD373" i="2"/>
  <c r="Z373" i="2"/>
  <c r="AG372" i="2"/>
  <c r="AF372" i="2"/>
  <c r="AD372" i="2"/>
  <c r="Z372" i="2"/>
  <c r="AG371" i="2"/>
  <c r="AF371" i="2"/>
  <c r="AD371" i="2"/>
  <c r="Z371" i="2"/>
  <c r="AG370" i="2"/>
  <c r="AF370" i="2"/>
  <c r="AD370" i="2"/>
  <c r="Z370" i="2"/>
  <c r="AG369" i="2"/>
  <c r="AF369" i="2"/>
  <c r="AD369" i="2"/>
  <c r="Z369" i="2"/>
  <c r="AG368" i="2"/>
  <c r="AF368" i="2"/>
  <c r="AD368" i="2"/>
  <c r="Z368" i="2"/>
  <c r="AG367" i="2"/>
  <c r="AF367" i="2"/>
  <c r="AD367" i="2"/>
  <c r="Z367" i="2"/>
  <c r="AG366" i="2"/>
  <c r="AF366" i="2"/>
  <c r="AD366" i="2"/>
  <c r="Z366" i="2"/>
  <c r="AG365" i="2"/>
  <c r="AF365" i="2"/>
  <c r="AD365" i="2"/>
  <c r="Z365" i="2"/>
  <c r="AG364" i="2"/>
  <c r="AF364" i="2"/>
  <c r="AD364" i="2"/>
  <c r="Z364" i="2"/>
  <c r="AG363" i="2"/>
  <c r="AF363" i="2"/>
  <c r="AD363" i="2"/>
  <c r="Z363" i="2"/>
  <c r="AG362" i="2"/>
  <c r="AF362" i="2"/>
  <c r="AD362" i="2"/>
  <c r="Z362" i="2"/>
  <c r="AG361" i="2"/>
  <c r="AF361" i="2"/>
  <c r="AD361" i="2"/>
  <c r="Z361" i="2"/>
  <c r="AG360" i="2"/>
  <c r="AF360" i="2"/>
  <c r="AD360" i="2"/>
  <c r="Z360" i="2"/>
  <c r="AG359" i="2"/>
  <c r="AF359" i="2"/>
  <c r="AD359" i="2"/>
  <c r="Z359" i="2"/>
  <c r="AG358" i="2"/>
  <c r="AF358" i="2"/>
  <c r="AD358" i="2"/>
  <c r="Z358" i="2"/>
  <c r="AG357" i="2"/>
  <c r="AF357" i="2"/>
  <c r="AD357" i="2"/>
  <c r="Z357" i="2"/>
  <c r="AG356" i="2"/>
  <c r="AF356" i="2"/>
  <c r="AD356" i="2"/>
  <c r="Z356" i="2"/>
  <c r="AG355" i="2"/>
  <c r="AF355" i="2"/>
  <c r="AD355" i="2"/>
  <c r="Z355" i="2"/>
  <c r="AG354" i="2"/>
  <c r="AF354" i="2"/>
  <c r="AD354" i="2"/>
  <c r="Z354" i="2"/>
  <c r="AG353" i="2"/>
  <c r="AF353" i="2"/>
  <c r="AD353" i="2"/>
  <c r="Z353" i="2"/>
  <c r="AG352" i="2"/>
  <c r="AF352" i="2"/>
  <c r="AD352" i="2"/>
  <c r="Z352" i="2"/>
  <c r="AG351" i="2"/>
  <c r="AF351" i="2"/>
  <c r="AD351" i="2"/>
  <c r="Z351" i="2"/>
  <c r="AG350" i="2"/>
  <c r="AF350" i="2"/>
  <c r="AD350" i="2"/>
  <c r="Z350" i="2"/>
  <c r="AG349" i="2"/>
  <c r="AF349" i="2"/>
  <c r="AD349" i="2"/>
  <c r="Z349" i="2"/>
  <c r="AG348" i="2"/>
  <c r="AF348" i="2"/>
  <c r="AD348" i="2"/>
  <c r="Z348" i="2"/>
  <c r="AG347" i="2"/>
  <c r="AF347" i="2"/>
  <c r="AD347" i="2"/>
  <c r="Z347" i="2"/>
  <c r="AG346" i="2"/>
  <c r="AF346" i="2"/>
  <c r="AD346" i="2"/>
  <c r="Z346" i="2"/>
  <c r="AG345" i="2"/>
  <c r="AF345" i="2"/>
  <c r="AD345" i="2"/>
  <c r="Z345" i="2"/>
  <c r="AG344" i="2"/>
  <c r="AF344" i="2"/>
  <c r="AD344" i="2"/>
  <c r="Z344" i="2"/>
  <c r="AG343" i="2"/>
  <c r="AF343" i="2"/>
  <c r="AD343" i="2"/>
  <c r="Z343" i="2"/>
  <c r="AG342" i="2"/>
  <c r="AF342" i="2"/>
  <c r="AD342" i="2"/>
  <c r="Z342" i="2"/>
  <c r="AG341" i="2"/>
  <c r="AF341" i="2"/>
  <c r="AD341" i="2"/>
  <c r="Z341" i="2"/>
  <c r="AG340" i="2"/>
  <c r="AF340" i="2"/>
  <c r="AD340" i="2"/>
  <c r="Z340" i="2"/>
  <c r="AG339" i="2"/>
  <c r="AF339" i="2"/>
  <c r="AD339" i="2"/>
  <c r="Z339" i="2"/>
  <c r="AG338" i="2"/>
  <c r="AF338" i="2"/>
  <c r="AD338" i="2"/>
  <c r="Z338" i="2"/>
  <c r="AG337" i="2"/>
  <c r="AF337" i="2"/>
  <c r="AD337" i="2"/>
  <c r="Z337" i="2"/>
  <c r="AG336" i="2"/>
  <c r="AF336" i="2"/>
  <c r="AD336" i="2"/>
  <c r="Z336" i="2"/>
  <c r="AG335" i="2"/>
  <c r="AF335" i="2"/>
  <c r="AD335" i="2"/>
  <c r="Z335" i="2"/>
  <c r="AG334" i="2"/>
  <c r="AF334" i="2"/>
  <c r="AD334" i="2"/>
  <c r="Z334" i="2"/>
  <c r="AG333" i="2"/>
  <c r="AF333" i="2"/>
  <c r="AD333" i="2"/>
  <c r="Z333" i="2"/>
  <c r="AG332" i="2"/>
  <c r="AF332" i="2"/>
  <c r="AD332" i="2"/>
  <c r="Z332" i="2"/>
  <c r="AG331" i="2"/>
  <c r="AF331" i="2"/>
  <c r="AD331" i="2"/>
  <c r="Z331" i="2"/>
  <c r="AG330" i="2"/>
  <c r="AF330" i="2"/>
  <c r="AD330" i="2"/>
  <c r="Z330" i="2"/>
  <c r="AG329" i="2"/>
  <c r="AF329" i="2"/>
  <c r="AD329" i="2"/>
  <c r="Z329" i="2"/>
  <c r="AG328" i="2"/>
  <c r="AF328" i="2"/>
  <c r="AD328" i="2"/>
  <c r="Z328" i="2"/>
  <c r="AG327" i="2"/>
  <c r="AF327" i="2"/>
  <c r="AD327" i="2"/>
  <c r="Z327" i="2"/>
  <c r="AG326" i="2"/>
  <c r="AF326" i="2"/>
  <c r="AD326" i="2"/>
  <c r="Z326" i="2"/>
  <c r="AG325" i="2"/>
  <c r="AF325" i="2"/>
  <c r="AD325" i="2"/>
  <c r="Z325" i="2"/>
  <c r="AG324" i="2"/>
  <c r="AF324" i="2"/>
  <c r="AD324" i="2"/>
  <c r="Z324" i="2"/>
  <c r="AG323" i="2"/>
  <c r="AF323" i="2"/>
  <c r="AD323" i="2"/>
  <c r="Z323" i="2"/>
  <c r="AG322" i="2"/>
  <c r="AF322" i="2"/>
  <c r="AD322" i="2"/>
  <c r="Z322" i="2"/>
  <c r="AG321" i="2"/>
  <c r="AF321" i="2"/>
  <c r="AD321" i="2"/>
  <c r="Z321" i="2"/>
  <c r="AG320" i="2"/>
  <c r="AF320" i="2"/>
  <c r="AD320" i="2"/>
  <c r="Z320" i="2"/>
  <c r="AG319" i="2"/>
  <c r="AF319" i="2"/>
  <c r="AD319" i="2"/>
  <c r="Z319" i="2"/>
  <c r="AG318" i="2"/>
  <c r="AF318" i="2"/>
  <c r="AD318" i="2"/>
  <c r="Z318" i="2"/>
  <c r="AG317" i="2"/>
  <c r="AF317" i="2"/>
  <c r="AD317" i="2"/>
  <c r="Z317" i="2"/>
  <c r="AG316" i="2"/>
  <c r="AF316" i="2"/>
  <c r="AD316" i="2"/>
  <c r="Z316" i="2"/>
  <c r="AG315" i="2"/>
  <c r="AF315" i="2"/>
  <c r="AD315" i="2"/>
  <c r="Z315" i="2"/>
  <c r="AG314" i="2"/>
  <c r="AF314" i="2"/>
  <c r="AD314" i="2"/>
  <c r="Z314" i="2"/>
  <c r="AG313" i="2"/>
  <c r="AF313" i="2"/>
  <c r="AD313" i="2"/>
  <c r="Z313" i="2"/>
  <c r="AG312" i="2"/>
  <c r="AF312" i="2"/>
  <c r="AD312" i="2"/>
  <c r="Z312" i="2"/>
  <c r="AG311" i="2"/>
  <c r="AF311" i="2"/>
  <c r="AD311" i="2"/>
  <c r="Z311" i="2"/>
  <c r="AG310" i="2"/>
  <c r="AF310" i="2"/>
  <c r="AD310" i="2"/>
  <c r="Z310" i="2"/>
  <c r="AG309" i="2"/>
  <c r="AF309" i="2"/>
  <c r="AD309" i="2"/>
  <c r="Z309" i="2"/>
  <c r="AG308" i="2"/>
  <c r="AF308" i="2"/>
  <c r="AD308" i="2"/>
  <c r="Z308" i="2"/>
  <c r="AG307" i="2"/>
  <c r="AF307" i="2"/>
  <c r="AD307" i="2"/>
  <c r="Z307" i="2"/>
  <c r="AG306" i="2"/>
  <c r="AF306" i="2"/>
  <c r="AD306" i="2"/>
  <c r="Z306" i="2"/>
  <c r="AG305" i="2"/>
  <c r="AF305" i="2"/>
  <c r="AD305" i="2"/>
  <c r="Z305" i="2"/>
  <c r="AG304" i="2"/>
  <c r="AF304" i="2"/>
  <c r="AD304" i="2"/>
  <c r="Z304" i="2"/>
  <c r="AG303" i="2"/>
  <c r="AF303" i="2"/>
  <c r="AD303" i="2"/>
  <c r="Z303" i="2"/>
  <c r="AG302" i="2"/>
  <c r="AF302" i="2"/>
  <c r="AD302" i="2"/>
  <c r="Z302" i="2"/>
  <c r="AG301" i="2"/>
  <c r="AF301" i="2"/>
  <c r="AD301" i="2"/>
  <c r="Z301" i="2"/>
  <c r="AG300" i="2"/>
  <c r="AF300" i="2"/>
  <c r="AD300" i="2"/>
  <c r="Z300" i="2"/>
  <c r="AG299" i="2"/>
  <c r="AF299" i="2"/>
  <c r="AD299" i="2"/>
  <c r="Z299" i="2"/>
  <c r="AG298" i="2"/>
  <c r="AF298" i="2"/>
  <c r="AD298" i="2"/>
  <c r="Z298" i="2"/>
  <c r="AG297" i="2"/>
  <c r="AF297" i="2"/>
  <c r="AD297" i="2"/>
  <c r="Z297" i="2"/>
  <c r="AG296" i="2"/>
  <c r="AF296" i="2"/>
  <c r="AD296" i="2"/>
  <c r="Z296" i="2"/>
  <c r="AG295" i="2"/>
  <c r="AF295" i="2"/>
  <c r="AD295" i="2"/>
  <c r="Z295" i="2"/>
  <c r="AG294" i="2"/>
  <c r="AF294" i="2"/>
  <c r="AD294" i="2"/>
  <c r="Z294" i="2"/>
  <c r="AG293" i="2"/>
  <c r="AF293" i="2"/>
  <c r="AD293" i="2"/>
  <c r="Z293" i="2"/>
  <c r="AG292" i="2"/>
  <c r="AF292" i="2"/>
  <c r="AD292" i="2"/>
  <c r="Z292" i="2"/>
  <c r="AG291" i="2"/>
  <c r="AF291" i="2"/>
  <c r="AD291" i="2"/>
  <c r="Z291" i="2"/>
  <c r="AG290" i="2"/>
  <c r="AF290" i="2"/>
  <c r="AD290" i="2"/>
  <c r="Z290" i="2"/>
  <c r="AG289" i="2"/>
  <c r="AF289" i="2"/>
  <c r="AD289" i="2"/>
  <c r="Z289" i="2"/>
  <c r="AG288" i="2"/>
  <c r="AF288" i="2"/>
  <c r="AD288" i="2"/>
  <c r="Z288" i="2"/>
  <c r="AG287" i="2"/>
  <c r="AF287" i="2"/>
  <c r="AD287" i="2"/>
  <c r="Z287" i="2"/>
  <c r="AG286" i="2"/>
  <c r="AF286" i="2"/>
  <c r="AD286" i="2"/>
  <c r="Z286" i="2"/>
  <c r="AG285" i="2"/>
  <c r="AF285" i="2"/>
  <c r="AD285" i="2"/>
  <c r="Z285" i="2"/>
  <c r="AG284" i="2"/>
  <c r="AF284" i="2"/>
  <c r="AD284" i="2"/>
  <c r="Z284" i="2"/>
  <c r="AG283" i="2"/>
  <c r="AF283" i="2"/>
  <c r="AD283" i="2"/>
  <c r="Z283" i="2"/>
  <c r="AG282" i="2"/>
  <c r="AF282" i="2"/>
  <c r="AD282" i="2"/>
  <c r="Z282" i="2"/>
  <c r="AG281" i="2"/>
  <c r="AF281" i="2"/>
  <c r="AD281" i="2"/>
  <c r="Z281" i="2"/>
  <c r="AG280" i="2"/>
  <c r="AF280" i="2"/>
  <c r="AD280" i="2"/>
  <c r="Z280" i="2"/>
  <c r="AG279" i="2"/>
  <c r="AF279" i="2"/>
  <c r="AD279" i="2"/>
  <c r="Z279" i="2"/>
  <c r="AG278" i="2"/>
  <c r="AF278" i="2"/>
  <c r="AD278" i="2"/>
  <c r="Z278" i="2"/>
  <c r="AG277" i="2"/>
  <c r="AF277" i="2"/>
  <c r="AD277" i="2"/>
  <c r="Z277" i="2"/>
  <c r="AG276" i="2"/>
  <c r="AF276" i="2"/>
  <c r="AD276" i="2"/>
  <c r="Z276" i="2"/>
  <c r="AG275" i="2"/>
  <c r="AF275" i="2"/>
  <c r="AD275" i="2"/>
  <c r="Z275" i="2"/>
  <c r="AG274" i="2"/>
  <c r="AF274" i="2"/>
  <c r="AD274" i="2"/>
  <c r="Z274" i="2"/>
  <c r="AG273" i="2"/>
  <c r="AF273" i="2"/>
  <c r="AD273" i="2"/>
  <c r="Z273" i="2"/>
  <c r="AG272" i="2"/>
  <c r="AF272" i="2"/>
  <c r="AD272" i="2"/>
  <c r="Z272" i="2"/>
  <c r="AG271" i="2"/>
  <c r="AF271" i="2"/>
  <c r="AD271" i="2"/>
  <c r="Z271" i="2"/>
  <c r="AG270" i="2"/>
  <c r="AF270" i="2"/>
  <c r="AD270" i="2"/>
  <c r="Z270" i="2"/>
  <c r="AG269" i="2"/>
  <c r="AF269" i="2"/>
  <c r="AD269" i="2"/>
  <c r="Z269" i="2"/>
  <c r="AG268" i="2"/>
  <c r="AF268" i="2"/>
  <c r="AD268" i="2"/>
  <c r="Z268" i="2"/>
  <c r="AG267" i="2"/>
  <c r="AF267" i="2"/>
  <c r="AD267" i="2"/>
  <c r="Z267" i="2"/>
  <c r="AG266" i="2"/>
  <c r="AF266" i="2"/>
  <c r="AD266" i="2"/>
  <c r="Z266" i="2"/>
  <c r="AG265" i="2"/>
  <c r="AF265" i="2"/>
  <c r="AD265" i="2"/>
  <c r="Z265" i="2"/>
  <c r="AG264" i="2"/>
  <c r="AF264" i="2"/>
  <c r="AD264" i="2"/>
  <c r="Z264" i="2"/>
  <c r="AG263" i="2"/>
  <c r="AF263" i="2"/>
  <c r="AD263" i="2"/>
  <c r="Z263" i="2"/>
  <c r="AG262" i="2"/>
  <c r="AF262" i="2"/>
  <c r="AD262" i="2"/>
  <c r="Z262" i="2"/>
  <c r="AG261" i="2"/>
  <c r="AF261" i="2"/>
  <c r="AD261" i="2"/>
  <c r="Z261" i="2"/>
  <c r="AG260" i="2"/>
  <c r="AF260" i="2"/>
  <c r="AD260" i="2"/>
  <c r="Z260" i="2"/>
  <c r="AG259" i="2"/>
  <c r="AF259" i="2"/>
  <c r="AD259" i="2"/>
  <c r="Z259" i="2"/>
  <c r="AG258" i="2"/>
  <c r="AF258" i="2"/>
  <c r="AD258" i="2"/>
  <c r="Z258" i="2"/>
  <c r="AG257" i="2"/>
  <c r="AF257" i="2"/>
  <c r="AD257" i="2"/>
  <c r="Z257" i="2"/>
  <c r="AG256" i="2"/>
  <c r="AF256" i="2"/>
  <c r="AD256" i="2"/>
  <c r="Z256" i="2"/>
  <c r="AG255" i="2"/>
  <c r="AF255" i="2"/>
  <c r="AD255" i="2"/>
  <c r="Z255" i="2"/>
  <c r="AG254" i="2"/>
  <c r="AF254" i="2"/>
  <c r="AD254" i="2"/>
  <c r="Z254" i="2"/>
  <c r="AG253" i="2"/>
  <c r="AF253" i="2"/>
  <c r="AD253" i="2"/>
  <c r="Z253" i="2"/>
  <c r="AG252" i="2"/>
  <c r="AF252" i="2"/>
  <c r="AD252" i="2"/>
  <c r="Z252" i="2"/>
  <c r="AG251" i="2"/>
  <c r="AF251" i="2"/>
  <c r="AD251" i="2"/>
  <c r="Z251" i="2"/>
  <c r="AG250" i="2"/>
  <c r="AF250" i="2"/>
  <c r="AD250" i="2"/>
  <c r="Z250" i="2"/>
  <c r="AG249" i="2"/>
  <c r="AF249" i="2"/>
  <c r="AD249" i="2"/>
  <c r="Z249" i="2"/>
  <c r="AG248" i="2"/>
  <c r="AF248" i="2"/>
  <c r="AD248" i="2"/>
  <c r="Z248" i="2"/>
  <c r="AG247" i="2"/>
  <c r="AF247" i="2"/>
  <c r="AD247" i="2"/>
  <c r="Z247" i="2"/>
  <c r="AG246" i="2"/>
  <c r="AF246" i="2"/>
  <c r="AD246" i="2"/>
  <c r="Z246" i="2"/>
  <c r="AG245" i="2"/>
  <c r="AF245" i="2"/>
  <c r="AD245" i="2"/>
  <c r="Z245" i="2"/>
  <c r="AG244" i="2"/>
  <c r="AF244" i="2"/>
  <c r="AD244" i="2"/>
  <c r="Z244" i="2"/>
  <c r="AG243" i="2"/>
  <c r="AF243" i="2"/>
  <c r="AD243" i="2"/>
  <c r="Z243" i="2"/>
  <c r="AG242" i="2"/>
  <c r="AF242" i="2"/>
  <c r="AD242" i="2"/>
  <c r="Z242" i="2"/>
  <c r="AG241" i="2"/>
  <c r="AF241" i="2"/>
  <c r="AD241" i="2"/>
  <c r="Z241" i="2"/>
  <c r="AG240" i="2"/>
  <c r="AF240" i="2"/>
  <c r="AD240" i="2"/>
  <c r="Z240" i="2"/>
  <c r="AG239" i="2"/>
  <c r="AF239" i="2"/>
  <c r="AD239" i="2"/>
  <c r="Z239" i="2"/>
  <c r="AG238" i="2"/>
  <c r="AF238" i="2"/>
  <c r="AD238" i="2"/>
  <c r="Z238" i="2"/>
  <c r="AG237" i="2"/>
  <c r="AF237" i="2"/>
  <c r="AD237" i="2"/>
  <c r="Z237" i="2"/>
  <c r="AG236" i="2"/>
  <c r="AF236" i="2"/>
  <c r="AD236" i="2"/>
  <c r="Z236" i="2"/>
  <c r="AG235" i="2"/>
  <c r="AF235" i="2"/>
  <c r="AD235" i="2"/>
  <c r="Z235" i="2"/>
  <c r="AG234" i="2"/>
  <c r="AF234" i="2"/>
  <c r="AD234" i="2"/>
  <c r="Z234" i="2"/>
  <c r="AG233" i="2"/>
  <c r="AF233" i="2"/>
  <c r="AD233" i="2"/>
  <c r="Z233" i="2"/>
  <c r="AG232" i="2"/>
  <c r="AF232" i="2"/>
  <c r="AD232" i="2"/>
  <c r="Z232" i="2"/>
  <c r="AG231" i="2"/>
  <c r="AF231" i="2"/>
  <c r="AD231" i="2"/>
  <c r="Z231" i="2"/>
  <c r="AG230" i="2"/>
  <c r="AF230" i="2"/>
  <c r="AD230" i="2"/>
  <c r="Z230" i="2"/>
  <c r="AG229" i="2"/>
  <c r="AF229" i="2"/>
  <c r="AD229" i="2"/>
  <c r="Z229" i="2"/>
  <c r="AG228" i="2"/>
  <c r="AF228" i="2"/>
  <c r="AD228" i="2"/>
  <c r="Z228" i="2"/>
  <c r="AG227" i="2"/>
  <c r="AF227" i="2"/>
  <c r="AD227" i="2"/>
  <c r="Z227" i="2"/>
  <c r="AG226" i="2"/>
  <c r="AF226" i="2"/>
  <c r="AD226" i="2"/>
  <c r="Z226" i="2"/>
  <c r="AG225" i="2"/>
  <c r="AF225" i="2"/>
  <c r="AD225" i="2"/>
  <c r="Z225" i="2"/>
  <c r="AG224" i="2"/>
  <c r="AF224" i="2"/>
  <c r="AD224" i="2"/>
  <c r="Z224" i="2"/>
  <c r="AG223" i="2"/>
  <c r="AF223" i="2"/>
  <c r="AD223" i="2"/>
  <c r="Z223" i="2"/>
  <c r="AG222" i="2"/>
  <c r="AF222" i="2"/>
  <c r="AD222" i="2"/>
  <c r="Z222" i="2"/>
  <c r="AG221" i="2"/>
  <c r="AF221" i="2"/>
  <c r="AD221" i="2"/>
  <c r="Z221" i="2"/>
  <c r="AG220" i="2"/>
  <c r="AF220" i="2"/>
  <c r="AD220" i="2"/>
  <c r="Z220" i="2"/>
  <c r="AG219" i="2"/>
  <c r="AF219" i="2"/>
  <c r="AD219" i="2"/>
  <c r="Z219" i="2"/>
  <c r="AG218" i="2"/>
  <c r="AF218" i="2"/>
  <c r="AD218" i="2"/>
  <c r="Z218" i="2"/>
  <c r="AG217" i="2"/>
  <c r="AF217" i="2"/>
  <c r="AD217" i="2"/>
  <c r="Z217" i="2"/>
  <c r="AG216" i="2"/>
  <c r="AF216" i="2"/>
  <c r="AD216" i="2"/>
  <c r="Z216" i="2"/>
  <c r="AG215" i="2"/>
  <c r="AF215" i="2"/>
  <c r="AD215" i="2"/>
  <c r="Z215" i="2"/>
  <c r="AG214" i="2"/>
  <c r="AF214" i="2"/>
  <c r="AD214" i="2"/>
  <c r="Z214" i="2"/>
  <c r="AG213" i="2"/>
  <c r="AF213" i="2"/>
  <c r="AD213" i="2"/>
  <c r="Z213" i="2"/>
  <c r="AG212" i="2"/>
  <c r="AF212" i="2"/>
  <c r="AD212" i="2"/>
  <c r="Z212" i="2"/>
  <c r="AG211" i="2"/>
  <c r="AF211" i="2"/>
  <c r="AD211" i="2"/>
  <c r="Z211" i="2"/>
  <c r="AG210" i="2"/>
  <c r="AF210" i="2"/>
  <c r="AD210" i="2"/>
  <c r="Z210" i="2"/>
  <c r="AG209" i="2"/>
  <c r="AF209" i="2"/>
  <c r="AD209" i="2"/>
  <c r="Z209" i="2"/>
  <c r="AG208" i="2"/>
  <c r="AF208" i="2"/>
  <c r="AD208" i="2"/>
  <c r="Z208" i="2"/>
  <c r="AG207" i="2"/>
  <c r="AF207" i="2"/>
  <c r="AD207" i="2"/>
  <c r="Z207" i="2"/>
  <c r="AG206" i="2"/>
  <c r="AF206" i="2"/>
  <c r="AD206" i="2"/>
  <c r="Z206" i="2"/>
  <c r="AG205" i="2"/>
  <c r="AF205" i="2"/>
  <c r="AD205" i="2"/>
  <c r="Z205" i="2"/>
  <c r="AG204" i="2"/>
  <c r="AF204" i="2"/>
  <c r="AD204" i="2"/>
  <c r="Z204" i="2"/>
  <c r="AG203" i="2"/>
  <c r="AF203" i="2"/>
  <c r="AD203" i="2"/>
  <c r="Z203" i="2"/>
  <c r="AG202" i="2"/>
  <c r="AF202" i="2"/>
  <c r="AD202" i="2"/>
  <c r="Z202" i="2"/>
  <c r="AG201" i="2"/>
  <c r="AF201" i="2"/>
  <c r="AD201" i="2"/>
  <c r="Z201" i="2"/>
  <c r="AG200" i="2"/>
  <c r="AF200" i="2"/>
  <c r="AD200" i="2"/>
  <c r="Z200" i="2"/>
  <c r="AG199" i="2"/>
  <c r="AF199" i="2"/>
  <c r="AD199" i="2"/>
  <c r="Z199" i="2"/>
  <c r="AG198" i="2"/>
  <c r="AF198" i="2"/>
  <c r="AD198" i="2"/>
  <c r="Z198" i="2"/>
  <c r="AG197" i="2"/>
  <c r="AF197" i="2"/>
  <c r="AD197" i="2"/>
  <c r="Z197" i="2"/>
  <c r="AG196" i="2"/>
  <c r="AF196" i="2"/>
  <c r="AD196" i="2"/>
  <c r="Z196" i="2"/>
  <c r="AG195" i="2"/>
  <c r="AF195" i="2"/>
  <c r="AD195" i="2"/>
  <c r="Z195" i="2"/>
  <c r="AG194" i="2"/>
  <c r="AF194" i="2"/>
  <c r="AD194" i="2"/>
  <c r="Z194" i="2"/>
  <c r="AG193" i="2"/>
  <c r="AF193" i="2"/>
  <c r="AD193" i="2"/>
  <c r="Z193" i="2"/>
  <c r="AG192" i="2"/>
  <c r="AF192" i="2"/>
  <c r="AD192" i="2"/>
  <c r="Z192" i="2"/>
  <c r="AG191" i="2"/>
  <c r="AF191" i="2"/>
  <c r="AD191" i="2"/>
  <c r="Z191" i="2"/>
  <c r="AG190" i="2"/>
  <c r="AF190" i="2"/>
  <c r="AD190" i="2"/>
  <c r="Z190" i="2"/>
  <c r="AG189" i="2"/>
  <c r="AF189" i="2"/>
  <c r="AD189" i="2"/>
  <c r="Z189" i="2"/>
  <c r="AG188" i="2"/>
  <c r="AF188" i="2"/>
  <c r="AD188" i="2"/>
  <c r="Z188" i="2"/>
  <c r="AG187" i="2"/>
  <c r="AF187" i="2"/>
  <c r="AD187" i="2"/>
  <c r="Z187" i="2"/>
  <c r="AG186" i="2"/>
  <c r="AF186" i="2"/>
  <c r="AD186" i="2"/>
  <c r="Z186" i="2"/>
  <c r="AG185" i="2"/>
  <c r="AF185" i="2"/>
  <c r="AD185" i="2"/>
  <c r="Z185" i="2"/>
  <c r="AG184" i="2"/>
  <c r="AF184" i="2"/>
  <c r="AD184" i="2"/>
  <c r="Z184" i="2"/>
  <c r="AG183" i="2"/>
  <c r="AF183" i="2"/>
  <c r="AD183" i="2"/>
  <c r="Z183" i="2"/>
  <c r="AG182" i="2"/>
  <c r="AF182" i="2"/>
  <c r="AD182" i="2"/>
  <c r="Z182" i="2"/>
  <c r="AG181" i="2"/>
  <c r="AF181" i="2"/>
  <c r="AD181" i="2"/>
  <c r="Z181" i="2"/>
  <c r="AG180" i="2"/>
  <c r="AF180" i="2"/>
  <c r="AD180" i="2"/>
  <c r="Z180" i="2"/>
  <c r="AG179" i="2"/>
  <c r="AF179" i="2"/>
  <c r="AD179" i="2"/>
  <c r="Z179" i="2"/>
  <c r="AG178" i="2"/>
  <c r="AF178" i="2"/>
  <c r="AD178" i="2"/>
  <c r="Z178" i="2"/>
  <c r="AG177" i="2"/>
  <c r="AF177" i="2"/>
  <c r="AD177" i="2"/>
  <c r="Z177" i="2"/>
  <c r="AG176" i="2"/>
  <c r="AF176" i="2"/>
  <c r="AD176" i="2"/>
  <c r="Z176" i="2"/>
  <c r="AG175" i="2"/>
  <c r="AF175" i="2"/>
  <c r="AD175" i="2"/>
  <c r="Z175" i="2"/>
  <c r="AG174" i="2"/>
  <c r="AF174" i="2"/>
  <c r="AD174" i="2"/>
  <c r="Z174" i="2"/>
  <c r="AG173" i="2"/>
  <c r="AF173" i="2"/>
  <c r="AD173" i="2"/>
  <c r="Z173" i="2"/>
  <c r="AG172" i="2"/>
  <c r="AF172" i="2"/>
  <c r="AD172" i="2"/>
  <c r="Z172" i="2"/>
  <c r="AG171" i="2"/>
  <c r="AF171" i="2"/>
  <c r="AD171" i="2"/>
  <c r="Z171" i="2"/>
  <c r="AG170" i="2"/>
  <c r="AF170" i="2"/>
  <c r="AD170" i="2"/>
  <c r="Z170" i="2"/>
  <c r="AG169" i="2"/>
  <c r="AF169" i="2"/>
  <c r="AD169" i="2"/>
  <c r="Z169" i="2"/>
  <c r="AG168" i="2"/>
  <c r="AF168" i="2"/>
  <c r="AD168" i="2"/>
  <c r="Z168" i="2"/>
  <c r="AG167" i="2"/>
  <c r="AF167" i="2"/>
  <c r="AD167" i="2"/>
  <c r="Z167" i="2"/>
  <c r="AG166" i="2"/>
  <c r="AF166" i="2"/>
  <c r="AD166" i="2"/>
  <c r="Z166" i="2"/>
  <c r="AG165" i="2"/>
  <c r="AF165" i="2"/>
  <c r="AD165" i="2"/>
  <c r="Z165" i="2"/>
  <c r="AG164" i="2"/>
  <c r="AF164" i="2"/>
  <c r="AD164" i="2"/>
  <c r="Z164" i="2"/>
  <c r="AG163" i="2"/>
  <c r="AF163" i="2"/>
  <c r="AD163" i="2"/>
  <c r="Z163" i="2"/>
  <c r="AG162" i="2"/>
  <c r="AF162" i="2"/>
  <c r="AD162" i="2"/>
  <c r="Z162" i="2"/>
  <c r="AG161" i="2"/>
  <c r="AF161" i="2"/>
  <c r="AD161" i="2"/>
  <c r="Z161" i="2"/>
  <c r="AG160" i="2"/>
  <c r="AF160" i="2"/>
  <c r="AD160" i="2"/>
  <c r="Z160" i="2"/>
  <c r="AG159" i="2"/>
  <c r="AF159" i="2"/>
  <c r="AD159" i="2"/>
  <c r="Z159" i="2"/>
  <c r="AG158" i="2"/>
  <c r="AF158" i="2"/>
  <c r="AD158" i="2"/>
  <c r="Z158" i="2"/>
  <c r="AG157" i="2"/>
  <c r="AF157" i="2"/>
  <c r="AD157" i="2"/>
  <c r="Z157" i="2"/>
  <c r="AG156" i="2"/>
  <c r="AF156" i="2"/>
  <c r="AD156" i="2"/>
  <c r="Z156" i="2"/>
  <c r="AG155" i="2"/>
  <c r="AF155" i="2"/>
  <c r="AD155" i="2"/>
  <c r="Z155" i="2"/>
  <c r="AG154" i="2"/>
  <c r="AF154" i="2"/>
  <c r="AD154" i="2"/>
  <c r="Z154" i="2"/>
  <c r="AG153" i="2"/>
  <c r="AF153" i="2"/>
  <c r="AD153" i="2"/>
  <c r="Z153" i="2"/>
  <c r="AG152" i="2"/>
  <c r="AF152" i="2"/>
  <c r="AD152" i="2"/>
  <c r="Z152" i="2"/>
  <c r="AG151" i="2"/>
  <c r="AF151" i="2"/>
  <c r="AD151" i="2"/>
  <c r="Z151" i="2"/>
  <c r="AG150" i="2"/>
  <c r="AF150" i="2"/>
  <c r="AD150" i="2"/>
  <c r="Z150" i="2"/>
  <c r="AG149" i="2"/>
  <c r="AF149" i="2"/>
  <c r="AD149" i="2"/>
  <c r="Z149" i="2"/>
  <c r="AG148" i="2"/>
  <c r="AF148" i="2"/>
  <c r="AD148" i="2"/>
  <c r="Z148" i="2"/>
  <c r="AG147" i="2"/>
  <c r="AF147" i="2"/>
  <c r="AD147" i="2"/>
  <c r="Z147" i="2"/>
  <c r="AG146" i="2"/>
  <c r="AF146" i="2"/>
  <c r="AD146" i="2"/>
  <c r="Z146" i="2"/>
  <c r="AG145" i="2"/>
  <c r="AF145" i="2"/>
  <c r="AD145" i="2"/>
  <c r="Z145" i="2"/>
  <c r="AG144" i="2"/>
  <c r="AF144" i="2"/>
  <c r="AD144" i="2"/>
  <c r="Z144" i="2"/>
  <c r="AG143" i="2"/>
  <c r="AF143" i="2"/>
  <c r="AD143" i="2"/>
  <c r="Z143" i="2"/>
  <c r="AG142" i="2"/>
  <c r="AF142" i="2"/>
  <c r="AD142" i="2"/>
  <c r="Z142" i="2"/>
  <c r="AG141" i="2"/>
  <c r="AF141" i="2"/>
  <c r="AD141" i="2"/>
  <c r="Z141" i="2"/>
  <c r="AG140" i="2"/>
  <c r="AF140" i="2"/>
  <c r="AD140" i="2"/>
  <c r="Z140" i="2"/>
  <c r="AG139" i="2"/>
  <c r="AF139" i="2"/>
  <c r="AD139" i="2"/>
  <c r="Z139" i="2"/>
  <c r="AG138" i="2"/>
  <c r="AF138" i="2"/>
  <c r="AD138" i="2"/>
  <c r="Z138" i="2"/>
  <c r="AG137" i="2"/>
  <c r="AF137" i="2"/>
  <c r="AD137" i="2"/>
  <c r="Z137" i="2"/>
  <c r="AG136" i="2"/>
  <c r="AF136" i="2"/>
  <c r="AD136" i="2"/>
  <c r="Z136" i="2"/>
  <c r="AG135" i="2"/>
  <c r="AF135" i="2"/>
  <c r="AD135" i="2"/>
  <c r="Z135" i="2"/>
  <c r="AG134" i="2"/>
  <c r="AF134" i="2"/>
  <c r="AD134" i="2"/>
  <c r="Z134" i="2"/>
  <c r="AG133" i="2"/>
  <c r="AF133" i="2"/>
  <c r="AD133" i="2"/>
  <c r="Z133" i="2"/>
  <c r="AG132" i="2"/>
  <c r="AF132" i="2"/>
  <c r="AD132" i="2"/>
  <c r="Z132" i="2"/>
  <c r="AG131" i="2"/>
  <c r="AF131" i="2"/>
  <c r="AD131" i="2"/>
  <c r="Z131" i="2"/>
  <c r="AG130" i="2"/>
  <c r="AF130" i="2"/>
  <c r="AD130" i="2"/>
  <c r="Z130" i="2"/>
  <c r="AG129" i="2"/>
  <c r="AF129" i="2"/>
  <c r="AD129" i="2"/>
  <c r="Z129" i="2"/>
  <c r="AG128" i="2"/>
  <c r="AF128" i="2"/>
  <c r="AD128" i="2"/>
  <c r="Z128" i="2"/>
  <c r="AG127" i="2"/>
  <c r="AF127" i="2"/>
  <c r="AD127" i="2"/>
  <c r="Z127" i="2"/>
  <c r="AG126" i="2"/>
  <c r="AF126" i="2"/>
  <c r="AD126" i="2"/>
  <c r="Z126" i="2"/>
  <c r="AG125" i="2"/>
  <c r="AF125" i="2"/>
  <c r="AD125" i="2"/>
  <c r="Z125" i="2"/>
  <c r="AG124" i="2"/>
  <c r="AF124" i="2"/>
  <c r="AD124" i="2"/>
  <c r="Z124" i="2"/>
  <c r="AG123" i="2"/>
  <c r="AF123" i="2"/>
  <c r="AD123" i="2"/>
  <c r="Z123" i="2"/>
  <c r="AG122" i="2"/>
  <c r="AF122" i="2"/>
  <c r="AD122" i="2"/>
  <c r="Z122" i="2"/>
  <c r="AG121" i="2"/>
  <c r="AF121" i="2"/>
  <c r="AD121" i="2"/>
  <c r="Z121" i="2"/>
  <c r="AG120" i="2"/>
  <c r="AF120" i="2"/>
  <c r="AD120" i="2"/>
  <c r="Z120" i="2"/>
  <c r="AG119" i="2"/>
  <c r="AF119" i="2"/>
  <c r="AD119" i="2"/>
  <c r="Z119" i="2"/>
  <c r="AG118" i="2"/>
  <c r="AF118" i="2"/>
  <c r="AD118" i="2"/>
  <c r="Z118" i="2"/>
  <c r="AG117" i="2"/>
  <c r="AF117" i="2"/>
  <c r="AD117" i="2"/>
  <c r="Z117" i="2"/>
  <c r="AG116" i="2"/>
  <c r="AF116" i="2"/>
  <c r="AD116" i="2"/>
  <c r="Z116" i="2"/>
  <c r="AG115" i="2"/>
  <c r="AF115" i="2"/>
  <c r="AD115" i="2"/>
  <c r="Z115" i="2"/>
  <c r="AG114" i="2"/>
  <c r="AF114" i="2"/>
  <c r="AD114" i="2"/>
  <c r="Z114" i="2"/>
  <c r="AG113" i="2"/>
  <c r="AF113" i="2"/>
  <c r="AD113" i="2"/>
  <c r="Z113" i="2"/>
  <c r="AG112" i="2"/>
  <c r="AF112" i="2"/>
  <c r="AD112" i="2"/>
  <c r="Z112" i="2"/>
  <c r="AG111" i="2"/>
  <c r="AF111" i="2"/>
  <c r="AD111" i="2"/>
  <c r="Z111" i="2"/>
  <c r="AG110" i="2"/>
  <c r="AF110" i="2"/>
  <c r="AD110" i="2"/>
  <c r="Z110" i="2"/>
  <c r="AG109" i="2"/>
  <c r="AF109" i="2"/>
  <c r="AD109" i="2"/>
  <c r="Z109" i="2"/>
  <c r="AG108" i="2"/>
  <c r="AF108" i="2"/>
  <c r="AD108" i="2"/>
  <c r="Z108" i="2"/>
  <c r="AG107" i="2"/>
  <c r="AF107" i="2"/>
  <c r="AD107" i="2"/>
  <c r="Z107" i="2"/>
  <c r="AG106" i="2"/>
  <c r="AF106" i="2"/>
  <c r="AD106" i="2"/>
  <c r="Z106" i="2"/>
  <c r="AG105" i="2"/>
  <c r="AF105" i="2"/>
  <c r="AD105" i="2"/>
  <c r="Z105" i="2"/>
  <c r="AG104" i="2"/>
  <c r="AF104" i="2"/>
  <c r="AD104" i="2"/>
  <c r="Z104" i="2"/>
  <c r="AG103" i="2"/>
  <c r="AF103" i="2"/>
  <c r="AD103" i="2"/>
  <c r="Z103" i="2"/>
  <c r="AG102" i="2"/>
  <c r="AF102" i="2"/>
  <c r="AD102" i="2"/>
  <c r="Z102" i="2"/>
  <c r="AG101" i="2"/>
  <c r="AF101" i="2"/>
  <c r="AD101" i="2"/>
  <c r="Z101" i="2"/>
  <c r="AG100" i="2"/>
  <c r="AF100" i="2"/>
  <c r="AD100" i="2"/>
  <c r="Z100" i="2"/>
  <c r="AG99" i="2"/>
  <c r="AF99" i="2"/>
  <c r="AD99" i="2"/>
  <c r="Z99" i="2"/>
  <c r="AG98" i="2"/>
  <c r="AF98" i="2"/>
  <c r="AD98" i="2"/>
  <c r="Z98" i="2"/>
  <c r="AG97" i="2"/>
  <c r="AF97" i="2"/>
  <c r="AD97" i="2"/>
  <c r="Z97" i="2"/>
  <c r="AG96" i="2"/>
  <c r="AF96" i="2"/>
  <c r="AD96" i="2"/>
  <c r="Z96" i="2"/>
  <c r="AG95" i="2"/>
  <c r="AF95" i="2"/>
  <c r="AD95" i="2"/>
  <c r="Z95" i="2"/>
  <c r="AG94" i="2"/>
  <c r="AF94" i="2"/>
  <c r="AD94" i="2"/>
  <c r="Z94" i="2"/>
  <c r="AG93" i="2"/>
  <c r="AF93" i="2"/>
  <c r="AD93" i="2"/>
  <c r="Z93" i="2"/>
  <c r="AG92" i="2"/>
  <c r="AF92" i="2"/>
  <c r="AD92" i="2"/>
  <c r="Z92" i="2"/>
  <c r="AG91" i="2"/>
  <c r="AF91" i="2"/>
  <c r="AD91" i="2"/>
  <c r="Z91" i="2"/>
  <c r="AG90" i="2"/>
  <c r="AF90" i="2"/>
  <c r="AD90" i="2"/>
  <c r="Z90" i="2"/>
  <c r="AG89" i="2"/>
  <c r="AF89" i="2"/>
  <c r="AD89" i="2"/>
  <c r="Z89" i="2"/>
  <c r="AG88" i="2"/>
  <c r="AF88" i="2"/>
  <c r="AD88" i="2"/>
  <c r="Z88" i="2"/>
  <c r="AG87" i="2"/>
  <c r="AF87" i="2"/>
  <c r="AD87" i="2"/>
  <c r="Z87" i="2"/>
  <c r="AG86" i="2"/>
  <c r="AF86" i="2"/>
  <c r="AD86" i="2"/>
  <c r="Z86" i="2"/>
  <c r="AG85" i="2"/>
  <c r="AF85" i="2"/>
  <c r="AD85" i="2"/>
  <c r="Z85" i="2"/>
  <c r="AG84" i="2"/>
  <c r="AF84" i="2"/>
  <c r="AD84" i="2"/>
  <c r="Z84" i="2"/>
  <c r="AG83" i="2"/>
  <c r="AF83" i="2"/>
  <c r="AD83" i="2"/>
  <c r="Z83" i="2"/>
  <c r="AG82" i="2"/>
  <c r="AF82" i="2"/>
  <c r="AD82" i="2"/>
  <c r="Z82" i="2"/>
  <c r="AG81" i="2"/>
  <c r="AF81" i="2"/>
  <c r="AD81" i="2"/>
  <c r="Z81" i="2"/>
  <c r="AG80" i="2"/>
  <c r="AF80" i="2"/>
  <c r="AD80" i="2"/>
  <c r="Z80" i="2"/>
  <c r="AG79" i="2"/>
  <c r="AF79" i="2"/>
  <c r="AD79" i="2"/>
  <c r="Z79" i="2"/>
  <c r="AG78" i="2"/>
  <c r="AF78" i="2"/>
  <c r="AD78" i="2"/>
  <c r="Z78" i="2"/>
  <c r="AG77" i="2"/>
  <c r="AF77" i="2"/>
  <c r="AD77" i="2"/>
  <c r="Z77" i="2"/>
  <c r="AG76" i="2"/>
  <c r="AF76" i="2"/>
  <c r="AD76" i="2"/>
  <c r="Z76" i="2"/>
  <c r="AG75" i="2"/>
  <c r="AF75" i="2"/>
  <c r="AD75" i="2"/>
  <c r="Z75" i="2"/>
  <c r="AG74" i="2"/>
  <c r="AF74" i="2"/>
  <c r="AD74" i="2"/>
  <c r="Z74" i="2"/>
  <c r="AG73" i="2"/>
  <c r="AF73" i="2"/>
  <c r="AD73" i="2"/>
  <c r="Z73" i="2"/>
  <c r="AG72" i="2"/>
  <c r="AF72" i="2"/>
  <c r="AD72" i="2"/>
  <c r="Z72" i="2"/>
  <c r="AG71" i="2"/>
  <c r="AF71" i="2"/>
  <c r="AD71" i="2"/>
  <c r="Z71" i="2"/>
  <c r="AG70" i="2"/>
  <c r="AF70" i="2"/>
  <c r="AD70" i="2"/>
  <c r="Z70" i="2"/>
  <c r="AG69" i="2"/>
  <c r="AF69" i="2"/>
  <c r="AD69" i="2"/>
  <c r="Z69" i="2"/>
  <c r="AG68" i="2"/>
  <c r="AF68" i="2"/>
  <c r="AD68" i="2"/>
  <c r="Z68" i="2"/>
  <c r="AG67" i="2"/>
  <c r="AF67" i="2"/>
  <c r="AD67" i="2"/>
  <c r="Z67" i="2"/>
  <c r="AG66" i="2"/>
  <c r="AF66" i="2"/>
  <c r="AD66" i="2"/>
  <c r="Z66" i="2"/>
  <c r="AG65" i="2"/>
  <c r="AF65" i="2"/>
  <c r="AD65" i="2"/>
  <c r="Z65" i="2"/>
  <c r="AG64" i="2"/>
  <c r="AF64" i="2"/>
  <c r="AD64" i="2"/>
  <c r="Z64" i="2"/>
  <c r="AG63" i="2"/>
  <c r="AF63" i="2"/>
  <c r="AD63" i="2"/>
  <c r="Z63" i="2"/>
  <c r="AG62" i="2"/>
  <c r="AF62" i="2"/>
  <c r="AD62" i="2"/>
  <c r="Z62" i="2"/>
  <c r="AG61" i="2"/>
  <c r="AF61" i="2"/>
  <c r="AD61" i="2"/>
  <c r="Z61" i="2"/>
  <c r="AG60" i="2"/>
  <c r="AF60" i="2"/>
  <c r="AD60" i="2"/>
  <c r="Z60" i="2"/>
  <c r="AG59" i="2"/>
  <c r="AF59" i="2"/>
  <c r="AD59" i="2"/>
  <c r="Z59" i="2"/>
  <c r="AG58" i="2"/>
  <c r="AF58" i="2"/>
  <c r="AD58" i="2"/>
  <c r="Z58" i="2"/>
  <c r="AG57" i="2"/>
  <c r="AF57" i="2"/>
  <c r="AD57" i="2"/>
  <c r="Z57" i="2"/>
  <c r="AG56" i="2"/>
  <c r="AF56" i="2"/>
  <c r="AD56" i="2"/>
  <c r="Z56" i="2"/>
  <c r="AG55" i="2"/>
  <c r="AF55" i="2"/>
  <c r="AD55" i="2"/>
  <c r="Z55" i="2"/>
  <c r="AG54" i="2"/>
  <c r="AF54" i="2"/>
  <c r="AD54" i="2"/>
  <c r="Z54" i="2"/>
  <c r="AG53" i="2"/>
  <c r="AF53" i="2"/>
  <c r="AD53" i="2"/>
  <c r="Z53" i="2"/>
  <c r="AG52" i="2"/>
  <c r="AF52" i="2"/>
  <c r="AD52" i="2"/>
  <c r="Z52" i="2"/>
  <c r="AG51" i="2"/>
  <c r="AF51" i="2"/>
  <c r="AD51" i="2"/>
  <c r="Z51" i="2"/>
  <c r="AG50" i="2"/>
  <c r="AF50" i="2"/>
  <c r="AD50" i="2"/>
  <c r="Z50" i="2"/>
  <c r="AG49" i="2"/>
  <c r="AF49" i="2"/>
  <c r="AD49" i="2"/>
  <c r="Z49" i="2"/>
  <c r="AG48" i="2"/>
  <c r="AF48" i="2"/>
  <c r="AD48" i="2"/>
  <c r="Z48" i="2"/>
  <c r="AG47" i="2"/>
  <c r="AF47" i="2"/>
  <c r="AD47" i="2"/>
  <c r="Z47" i="2"/>
  <c r="AG46" i="2"/>
  <c r="AF46" i="2"/>
  <c r="AD46" i="2"/>
  <c r="Z46" i="2"/>
  <c r="AG45" i="2"/>
  <c r="AF45" i="2"/>
  <c r="AD45" i="2"/>
  <c r="Z45" i="2"/>
  <c r="AG44" i="2"/>
  <c r="AF44" i="2"/>
  <c r="AD44" i="2"/>
  <c r="Z44" i="2"/>
  <c r="AG43" i="2"/>
  <c r="AF43" i="2"/>
  <c r="AD43" i="2"/>
  <c r="Z43" i="2"/>
  <c r="AG42" i="2"/>
  <c r="AF42" i="2"/>
  <c r="AD42" i="2"/>
  <c r="Z42" i="2"/>
  <c r="AG41" i="2"/>
  <c r="AF41" i="2"/>
  <c r="AD41" i="2"/>
  <c r="Z41" i="2"/>
  <c r="AG40" i="2"/>
  <c r="AF40" i="2"/>
  <c r="AD40" i="2"/>
  <c r="Z40" i="2"/>
  <c r="AG39" i="2"/>
  <c r="AF39" i="2"/>
  <c r="AD39" i="2"/>
  <c r="Z39" i="2"/>
  <c r="AG38" i="2"/>
  <c r="AF38" i="2"/>
  <c r="AD38" i="2"/>
  <c r="Z38" i="2"/>
  <c r="AG37" i="2"/>
  <c r="AF37" i="2"/>
  <c r="AD37" i="2"/>
  <c r="Z37" i="2"/>
  <c r="AG36" i="2"/>
  <c r="AF36" i="2"/>
  <c r="AD36" i="2"/>
  <c r="Z36" i="2"/>
  <c r="AG35" i="2"/>
  <c r="AF35" i="2"/>
  <c r="AD35" i="2"/>
  <c r="Z35" i="2"/>
  <c r="AG34" i="2"/>
  <c r="AF34" i="2"/>
  <c r="AD34" i="2"/>
  <c r="Z34" i="2"/>
  <c r="AG33" i="2"/>
  <c r="AF33" i="2"/>
  <c r="AD33" i="2"/>
  <c r="Z33" i="2"/>
  <c r="AG32" i="2"/>
  <c r="AF32" i="2"/>
  <c r="AD32" i="2"/>
  <c r="Z32" i="2"/>
  <c r="Z31" i="2"/>
  <c r="AG30" i="2"/>
  <c r="AF30" i="2"/>
  <c r="Z30" i="2"/>
  <c r="AD30" i="2" s="1"/>
  <c r="AG29" i="2"/>
  <c r="AF29" i="2"/>
  <c r="Z29" i="2"/>
  <c r="AD29" i="2" s="1"/>
  <c r="AG28" i="2"/>
  <c r="AF28" i="2"/>
  <c r="Z28" i="2"/>
  <c r="AD28" i="2" s="1"/>
  <c r="AG27" i="2"/>
  <c r="AF27" i="2"/>
  <c r="Z27" i="2"/>
  <c r="AD27" i="2" s="1"/>
  <c r="AG26" i="2"/>
  <c r="AF26" i="2"/>
  <c r="Z26" i="2"/>
  <c r="AD26" i="2" s="1"/>
  <c r="AG25" i="2"/>
  <c r="AF25" i="2"/>
  <c r="Z25" i="2"/>
  <c r="AD25" i="2" s="1"/>
  <c r="AG24" i="2"/>
  <c r="AF24" i="2"/>
  <c r="Z24" i="2"/>
  <c r="AD24" i="2" s="1"/>
  <c r="AG23" i="2"/>
  <c r="AF23" i="2"/>
  <c r="Z23" i="2"/>
  <c r="AD23" i="2" s="1"/>
  <c r="AG22" i="2"/>
  <c r="AF22" i="2"/>
  <c r="Z22" i="2"/>
  <c r="AD22" i="2" s="1"/>
  <c r="AG21" i="2"/>
  <c r="AF21" i="2"/>
  <c r="Z21" i="2"/>
  <c r="AD21" i="2" s="1"/>
  <c r="AG20" i="2"/>
  <c r="AF20" i="2"/>
  <c r="Z20" i="2"/>
  <c r="AD20" i="2" s="1"/>
  <c r="AG19" i="2"/>
  <c r="AF19" i="2"/>
  <c r="Z19" i="2"/>
  <c r="AD19" i="2" s="1"/>
  <c r="AG18" i="2"/>
  <c r="AF18" i="2"/>
  <c r="Z18" i="2"/>
  <c r="AD18" i="2" s="1"/>
  <c r="AG17" i="2"/>
  <c r="AF17" i="2"/>
  <c r="Z17" i="2"/>
  <c r="AD17" i="2" s="1"/>
  <c r="AG16" i="2"/>
  <c r="AF16" i="2"/>
  <c r="Z16" i="2"/>
  <c r="AD16" i="2" s="1"/>
  <c r="AG15" i="2"/>
  <c r="AF15" i="2"/>
  <c r="Z15" i="2"/>
  <c r="AD15" i="2" s="1"/>
  <c r="AG14" i="2"/>
  <c r="AF14" i="2"/>
  <c r="Z14" i="2"/>
  <c r="AD14" i="2" s="1"/>
  <c r="AG13" i="2"/>
  <c r="AF13" i="2"/>
  <c r="Z13" i="2"/>
  <c r="AD13" i="2" s="1"/>
  <c r="AG12" i="2"/>
  <c r="AF12" i="2"/>
  <c r="Z12" i="2"/>
  <c r="AD12" i="2" s="1"/>
  <c r="AG11" i="2"/>
  <c r="AF11" i="2"/>
  <c r="Z11" i="2"/>
  <c r="AD11" i="2" s="1"/>
  <c r="AG10" i="2"/>
  <c r="AF10" i="2"/>
  <c r="Z10" i="2"/>
  <c r="AD10" i="2" s="1"/>
  <c r="AG9" i="2"/>
  <c r="AF9" i="2"/>
  <c r="Z9" i="2"/>
  <c r="AD9" i="2" s="1"/>
  <c r="AG8" i="2"/>
  <c r="AF8" i="2"/>
  <c r="Z8" i="2"/>
  <c r="AD8" i="2" s="1"/>
  <c r="AG7" i="2"/>
  <c r="AF7" i="2"/>
  <c r="Z7" i="2"/>
  <c r="AD7" i="2" s="1"/>
  <c r="AG6" i="2"/>
  <c r="AF6" i="2"/>
  <c r="Z6" i="2"/>
  <c r="AD6" i="2" s="1"/>
  <c r="AG5" i="2"/>
  <c r="AF5" i="2"/>
  <c r="Z5" i="2"/>
  <c r="AD5" i="2" s="1"/>
  <c r="AG4" i="2"/>
  <c r="AF4" i="2"/>
  <c r="Z4" i="2"/>
  <c r="AD4" i="2" s="1"/>
  <c r="AG3" i="2"/>
  <c r="AF3" i="2"/>
  <c r="Z3" i="2"/>
  <c r="AD3" i="2" s="1"/>
  <c r="AG2" i="2"/>
  <c r="AF2" i="2"/>
  <c r="Z2" i="2"/>
  <c r="AD2" i="2" s="1"/>
  <c r="AT927" i="2" l="1"/>
  <c r="AT943" i="2"/>
  <c r="AU950" i="2"/>
  <c r="AT989" i="2"/>
  <c r="AT995" i="2"/>
  <c r="AT999" i="2"/>
  <c r="AT1005" i="2"/>
  <c r="AT1009" i="2"/>
  <c r="AT1013" i="2"/>
  <c r="AT1017" i="2"/>
  <c r="AT1021" i="2"/>
  <c r="AU1024" i="2"/>
  <c r="AT1176" i="2"/>
  <c r="AT1187" i="2"/>
  <c r="AU1241" i="2"/>
  <c r="AT1257" i="2"/>
  <c r="AT1302" i="2"/>
  <c r="AT1308" i="2"/>
  <c r="AT1364" i="2"/>
  <c r="AT1388" i="2"/>
  <c r="AT1420" i="2"/>
  <c r="AU1438" i="2"/>
  <c r="AT1471" i="2"/>
  <c r="AT1478" i="2"/>
  <c r="AT1492" i="2"/>
  <c r="AT1528" i="2"/>
  <c r="AU1528" i="2" s="1"/>
  <c r="AT1537" i="2"/>
  <c r="AT1568" i="2"/>
  <c r="AU1568" i="2" s="1"/>
  <c r="AU775" i="2"/>
  <c r="AT846" i="2"/>
  <c r="AT775" i="2"/>
  <c r="AU778" i="2"/>
  <c r="AU786" i="2"/>
  <c r="AT798" i="2"/>
  <c r="AU798" i="2" s="1"/>
  <c r="AU824" i="2"/>
  <c r="AT857" i="2"/>
  <c r="AU857" i="2" s="1"/>
  <c r="AT946" i="2"/>
  <c r="AU946" i="2" s="1"/>
  <c r="AT950" i="2"/>
  <c r="AT958" i="2"/>
  <c r="AU958" i="2" s="1"/>
  <c r="AU965" i="2"/>
  <c r="AT1024" i="2"/>
  <c r="AU1149" i="2"/>
  <c r="AU1189" i="2"/>
  <c r="AT1208" i="2"/>
  <c r="AU1208" i="2" s="1"/>
  <c r="AT1241" i="2"/>
  <c r="AT1337" i="2"/>
  <c r="AU1337" i="2" s="1"/>
  <c r="AT1391" i="2"/>
  <c r="AU1391" i="2" s="1"/>
  <c r="AT1449" i="2"/>
  <c r="AU1449" i="2" s="1"/>
  <c r="AT1470" i="2"/>
  <c r="AT1477" i="2"/>
  <c r="AT1548" i="2"/>
  <c r="AU1548" i="2" s="1"/>
  <c r="AT1563" i="2"/>
  <c r="AU1563" i="2" s="1"/>
  <c r="AT782" i="2"/>
  <c r="AU782" i="2" s="1"/>
  <c r="AT786" i="2"/>
  <c r="AT790" i="2"/>
  <c r="AU790" i="2" s="1"/>
  <c r="AT801" i="2"/>
  <c r="AU801" i="2" s="1"/>
  <c r="AT804" i="2"/>
  <c r="AU804" i="2" s="1"/>
  <c r="AT816" i="2"/>
  <c r="AU816" i="2" s="1"/>
  <c r="AT824" i="2"/>
  <c r="AT830" i="2"/>
  <c r="AU830" i="2" s="1"/>
  <c r="AT885" i="2"/>
  <c r="AU885" i="2" s="1"/>
  <c r="AT908" i="2"/>
  <c r="AU908" i="2" s="1"/>
  <c r="AT912" i="2"/>
  <c r="AU912" i="2" s="1"/>
  <c r="AT961" i="2"/>
  <c r="AU961" i="2" s="1"/>
  <c r="AT965" i="2"/>
  <c r="AT971" i="2"/>
  <c r="AU971" i="2" s="1"/>
  <c r="AT983" i="2"/>
  <c r="AU983" i="2" s="1"/>
  <c r="AT1030" i="2"/>
  <c r="AU1030" i="2" s="1"/>
  <c r="AT1228" i="2"/>
  <c r="AU1228" i="2" s="1"/>
  <c r="AU1255" i="2"/>
  <c r="AU1293" i="2"/>
  <c r="AU1300" i="2"/>
  <c r="AU1303" i="2"/>
  <c r="AU1309" i="2"/>
  <c r="AU1314" i="2"/>
  <c r="AT1315" i="2"/>
  <c r="AU1315" i="2" s="1"/>
  <c r="AU1317" i="2"/>
  <c r="AU1326" i="2"/>
  <c r="AU1346" i="2"/>
  <c r="AU1381" i="2"/>
  <c r="AU1421" i="2"/>
  <c r="AU1424" i="2"/>
  <c r="AT1437" i="2"/>
  <c r="AU1437" i="2" s="1"/>
  <c r="AU1486" i="2"/>
  <c r="AT1501" i="2"/>
  <c r="AU1501" i="2" s="1"/>
  <c r="AT809" i="2"/>
  <c r="AU809" i="2" s="1"/>
  <c r="AU840" i="2"/>
  <c r="AU846" i="2"/>
  <c r="AU850" i="2"/>
  <c r="AU867" i="2"/>
  <c r="AT888" i="2"/>
  <c r="AU888" i="2" s="1"/>
  <c r="AT892" i="2"/>
  <c r="AU892" i="2" s="1"/>
  <c r="AU895" i="2"/>
  <c r="AU927" i="2"/>
  <c r="AU943" i="2"/>
  <c r="AT974" i="2"/>
  <c r="AU974" i="2" s="1"/>
  <c r="AT986" i="2"/>
  <c r="AU986" i="2" s="1"/>
  <c r="AU989" i="2"/>
  <c r="AU995" i="2"/>
  <c r="AU999" i="2"/>
  <c r="AU1005" i="2"/>
  <c r="AU1009" i="2"/>
  <c r="AU1013" i="2"/>
  <c r="AU1017" i="2"/>
  <c r="AU1021" i="2"/>
  <c r="AT1040" i="2"/>
  <c r="AU1040" i="2" s="1"/>
  <c r="AU1047" i="2"/>
  <c r="AU1051" i="2"/>
  <c r="AU1176" i="2"/>
  <c r="AU1187" i="2"/>
  <c r="AU1257" i="2"/>
  <c r="AU1289" i="2"/>
  <c r="AU1299" i="2"/>
  <c r="AU1302" i="2"/>
  <c r="AU1308" i="2"/>
  <c r="AT1317" i="2"/>
  <c r="AU1322" i="2"/>
  <c r="AU1328" i="2"/>
  <c r="AU1338" i="2"/>
  <c r="AT1346" i="2"/>
  <c r="AT1358" i="2"/>
  <c r="AU1358" i="2" s="1"/>
  <c r="AU1361" i="2"/>
  <c r="AU1364" i="2"/>
  <c r="AT1381" i="2"/>
  <c r="AU1388" i="2"/>
  <c r="AU1396" i="2"/>
  <c r="AT1417" i="2"/>
  <c r="AU1417" i="2" s="1"/>
  <c r="AU1420" i="2"/>
  <c r="AU1450" i="2"/>
  <c r="AU1471" i="2"/>
  <c r="AU1478" i="2"/>
  <c r="AT1493" i="2"/>
  <c r="AU1493" i="2" s="1"/>
  <c r="AT1516" i="2"/>
  <c r="AU1516" i="2" s="1"/>
  <c r="AU1537" i="2"/>
  <c r="AT1565" i="2"/>
  <c r="AU1565" i="2" s="1"/>
  <c r="AU1470" i="2"/>
  <c r="AU1477" i="2"/>
  <c r="AU1492" i="2"/>
  <c r="AU1533" i="2"/>
  <c r="AU1545" i="2"/>
  <c r="AU1558" i="2"/>
  <c r="AT1561" i="2"/>
  <c r="AU1561" i="2" s="1"/>
  <c r="AT1587" i="2"/>
  <c r="AU1598" i="2"/>
  <c r="AU1607" i="2"/>
  <c r="AT1619" i="2"/>
  <c r="AU1619" i="2" s="1"/>
  <c r="AU1635" i="2"/>
  <c r="AU1644" i="2"/>
  <c r="AU1663" i="2"/>
  <c r="AU1683" i="2"/>
  <c r="AT1703" i="2"/>
  <c r="AU1706" i="2"/>
  <c r="AU1707" i="2"/>
  <c r="AU1718" i="2"/>
  <c r="AT1734" i="2"/>
  <c r="AU1743" i="2"/>
  <c r="AU1772" i="2"/>
  <c r="AU1782" i="2"/>
  <c r="AU1789" i="2"/>
  <c r="AU1790" i="2"/>
  <c r="AU1795" i="2"/>
  <c r="AT1798" i="2"/>
  <c r="AU1807" i="2"/>
  <c r="AU1868" i="2"/>
  <c r="AU1871" i="2"/>
  <c r="AU1890" i="2"/>
  <c r="AU1891" i="2"/>
  <c r="AU1894" i="2"/>
  <c r="AT1904" i="2"/>
  <c r="AU1913" i="2"/>
  <c r="AU1920" i="2"/>
  <c r="AU1929" i="2"/>
  <c r="AU1930" i="2"/>
  <c r="AU1967" i="2"/>
  <c r="AU1986" i="2"/>
  <c r="AU1987" i="2"/>
  <c r="AU1996" i="2"/>
  <c r="AU1997" i="2"/>
  <c r="AT2008" i="2"/>
  <c r="AT2014" i="2"/>
  <c r="AT2052" i="2"/>
  <c r="AU2057" i="2"/>
  <c r="AU2058" i="2"/>
  <c r="AT2066" i="2"/>
  <c r="AU2071" i="2"/>
  <c r="AT2090" i="2"/>
  <c r="AU2101" i="2"/>
  <c r="AU2123" i="2"/>
  <c r="AU2124" i="2"/>
  <c r="AU2132" i="2"/>
  <c r="AT2142" i="2"/>
  <c r="AU2149" i="2"/>
  <c r="AU2155" i="2"/>
  <c r="AU2161" i="2"/>
  <c r="AT2177" i="2"/>
  <c r="AU2182" i="2"/>
  <c r="AT2191" i="2"/>
  <c r="AU2214" i="2"/>
  <c r="AT2257" i="2"/>
  <c r="AT2322" i="2"/>
  <c r="AU2322" i="2" s="1"/>
  <c r="AT2324" i="2"/>
  <c r="AU2324" i="2" s="1"/>
  <c r="AT2352" i="2"/>
  <c r="AT2370" i="2"/>
  <c r="AT2385" i="2"/>
  <c r="AU2385" i="2" s="1"/>
  <c r="AT2389" i="2"/>
  <c r="AU2389" i="2" s="1"/>
  <c r="AU2392" i="2"/>
  <c r="AT2428" i="2"/>
  <c r="AU2428" i="2" s="1"/>
  <c r="AT2460" i="2"/>
  <c r="AU2471" i="2"/>
  <c r="AU2479" i="2"/>
  <c r="AT2489" i="2"/>
  <c r="AU2503" i="2"/>
  <c r="AU2554" i="2"/>
  <c r="AU2699" i="2"/>
  <c r="AU2846" i="2"/>
  <c r="AT2861" i="2"/>
  <c r="AU2861" i="2" s="1"/>
  <c r="AT2906" i="2"/>
  <c r="AU2906" i="2" s="1"/>
  <c r="AT2941" i="2"/>
  <c r="AU2941" i="2" s="1"/>
  <c r="AT3061" i="2"/>
  <c r="AU3061" i="2" s="1"/>
  <c r="AU1575" i="2"/>
  <c r="AT1629" i="2"/>
  <c r="AU1629" i="2" s="1"/>
  <c r="AU1632" i="2"/>
  <c r="AT1636" i="2"/>
  <c r="AU1636" i="2" s="1"/>
  <c r="AU1639" i="2"/>
  <c r="AU1677" i="2"/>
  <c r="AT1684" i="2"/>
  <c r="AU1684" i="2" s="1"/>
  <c r="AU1686" i="2"/>
  <c r="AU1697" i="2"/>
  <c r="AU1711" i="2"/>
  <c r="AT1719" i="2"/>
  <c r="AU1719" i="2" s="1"/>
  <c r="AU1725" i="2"/>
  <c r="AT1744" i="2"/>
  <c r="AU1744" i="2" s="1"/>
  <c r="AU1747" i="2"/>
  <c r="AT1753" i="2"/>
  <c r="AU1753" i="2" s="1"/>
  <c r="AU1756" i="2"/>
  <c r="AU1762" i="2"/>
  <c r="AT1773" i="2"/>
  <c r="AU1773" i="2" s="1"/>
  <c r="AU1776" i="2"/>
  <c r="AU1793" i="2"/>
  <c r="AT1808" i="2"/>
  <c r="AU1808" i="2" s="1"/>
  <c r="AU1811" i="2"/>
  <c r="AU1812" i="2"/>
  <c r="AU1881" i="2"/>
  <c r="AU1899" i="2"/>
  <c r="AU1923" i="2"/>
  <c r="AU1961" i="2"/>
  <c r="AU2028" i="2"/>
  <c r="AT2038" i="2"/>
  <c r="AU2038" i="2" s="1"/>
  <c r="AU2080" i="2"/>
  <c r="AT2102" i="2"/>
  <c r="AU2102" i="2" s="1"/>
  <c r="AU2105" i="2"/>
  <c r="AT2118" i="2"/>
  <c r="AU2118" i="2" s="1"/>
  <c r="AU2121" i="2"/>
  <c r="AT2133" i="2"/>
  <c r="AU2133" i="2" s="1"/>
  <c r="AT2156" i="2"/>
  <c r="AU2156" i="2" s="1"/>
  <c r="AU2159" i="2"/>
  <c r="AT2162" i="2"/>
  <c r="AU2162" i="2" s="1"/>
  <c r="AT2183" i="2"/>
  <c r="AU2183" i="2" s="1"/>
  <c r="AT2215" i="2"/>
  <c r="AU2215" i="2" s="1"/>
  <c r="AU2226" i="2"/>
  <c r="AT2234" i="2"/>
  <c r="AU2234" i="2" s="1"/>
  <c r="AT2256" i="2"/>
  <c r="AU2256" i="2" s="1"/>
  <c r="AT2263" i="2"/>
  <c r="AU2263" i="2" s="1"/>
  <c r="AU2278" i="2"/>
  <c r="AT2328" i="2"/>
  <c r="AU2328" i="2" s="1"/>
  <c r="AT2373" i="2"/>
  <c r="AU2373" i="2" s="1"/>
  <c r="AT2393" i="2"/>
  <c r="AU2393" i="2" s="1"/>
  <c r="AT2416" i="2"/>
  <c r="AU2416" i="2" s="1"/>
  <c r="AT2488" i="2"/>
  <c r="AU2488" i="2" s="1"/>
  <c r="AT2553" i="2"/>
  <c r="AU2553" i="2" s="1"/>
  <c r="AT2708" i="2"/>
  <c r="AU2708" i="2" s="1"/>
  <c r="AT2723" i="2"/>
  <c r="AU2723" i="2" s="1"/>
  <c r="AT2788" i="2"/>
  <c r="AU2788" i="2" s="1"/>
  <c r="AT2801" i="2"/>
  <c r="AU2801" i="2" s="1"/>
  <c r="AT3124" i="2"/>
  <c r="AU3124" i="2" s="1"/>
  <c r="AU1509" i="2"/>
  <c r="AT1520" i="2"/>
  <c r="AU1520" i="2" s="1"/>
  <c r="AU1526" i="2"/>
  <c r="AU1541" i="2"/>
  <c r="AU1554" i="2"/>
  <c r="AT1576" i="2"/>
  <c r="AU1576" i="2" s="1"/>
  <c r="AT1748" i="2"/>
  <c r="AU1748" i="2" s="1"/>
  <c r="AU1750" i="2"/>
  <c r="AT1757" i="2"/>
  <c r="AU1757" i="2" s="1"/>
  <c r="AU1760" i="2"/>
  <c r="AT1777" i="2"/>
  <c r="AU1777" i="2" s="1"/>
  <c r="AT1801" i="2"/>
  <c r="AU1801" i="2" s="1"/>
  <c r="AT1812" i="2"/>
  <c r="AU1843" i="2"/>
  <c r="AT1900" i="2"/>
  <c r="AU1900" i="2" s="1"/>
  <c r="AT2080" i="2"/>
  <c r="AT2106" i="2"/>
  <c r="AU2106" i="2" s="1"/>
  <c r="AT2242" i="2"/>
  <c r="AU2242" i="2" s="1"/>
  <c r="AT2278" i="2"/>
  <c r="AT2387" i="2"/>
  <c r="AU2387" i="2" s="1"/>
  <c r="AT2396" i="2"/>
  <c r="AU2396" i="2" s="1"/>
  <c r="AT2463" i="2"/>
  <c r="AU2463" i="2" s="1"/>
  <c r="AT2478" i="2"/>
  <c r="AU2478" i="2" s="1"/>
  <c r="AT2561" i="2"/>
  <c r="AU2561" i="2" s="1"/>
  <c r="AT2675" i="2"/>
  <c r="AU2675" i="2" s="1"/>
  <c r="AT2913" i="2"/>
  <c r="AU2913" i="2" s="1"/>
  <c r="AT3041" i="2"/>
  <c r="AU3041" i="2" s="1"/>
  <c r="AT1451" i="2"/>
  <c r="AU1451" i="2" s="1"/>
  <c r="AT1456" i="2"/>
  <c r="AU1456" i="2" s="1"/>
  <c r="AU1466" i="2"/>
  <c r="AU1473" i="2"/>
  <c r="AU1483" i="2"/>
  <c r="AU1496" i="2"/>
  <c r="AU1625" i="2"/>
  <c r="AU1657" i="2"/>
  <c r="AU1675" i="2"/>
  <c r="AU1694" i="2"/>
  <c r="AU1729" i="2"/>
  <c r="AT1467" i="2"/>
  <c r="AU1467" i="2" s="1"/>
  <c r="AT1474" i="2"/>
  <c r="AU1474" i="2" s="1"/>
  <c r="AU1505" i="2"/>
  <c r="AU1523" i="2"/>
  <c r="AT1555" i="2"/>
  <c r="AU1555" i="2" s="1"/>
  <c r="AU1560" i="2"/>
  <c r="AU1579" i="2"/>
  <c r="AT1583" i="2"/>
  <c r="AU1583" i="2" s="1"/>
  <c r="AU1586" i="2"/>
  <c r="AU1587" i="2"/>
  <c r="AU1600" i="2"/>
  <c r="AU1601" i="2"/>
  <c r="AU1610" i="2"/>
  <c r="AU1611" i="2"/>
  <c r="AT1626" i="2"/>
  <c r="AU1626" i="2" s="1"/>
  <c r="AU1646" i="2"/>
  <c r="AT1658" i="2"/>
  <c r="AU1658" i="2" s="1"/>
  <c r="AU1703" i="2"/>
  <c r="AT1730" i="2"/>
  <c r="AU1730" i="2" s="1"/>
  <c r="AU1733" i="2"/>
  <c r="AU1734" i="2"/>
  <c r="AT1751" i="2"/>
  <c r="AU1751" i="2" s="1"/>
  <c r="AU1768" i="2"/>
  <c r="AU1780" i="2"/>
  <c r="AU1785" i="2"/>
  <c r="AU1786" i="2"/>
  <c r="AU1797" i="2"/>
  <c r="AU1798" i="2"/>
  <c r="AU1804" i="2"/>
  <c r="AT1818" i="2"/>
  <c r="AU1818" i="2" s="1"/>
  <c r="AU1848" i="2"/>
  <c r="AU1861" i="2"/>
  <c r="AU1862" i="2"/>
  <c r="AT1902" i="2"/>
  <c r="AU1902" i="2" s="1"/>
  <c r="AU1904" i="2"/>
  <c r="AU1926" i="2"/>
  <c r="AU1937" i="2"/>
  <c r="AU1952" i="2"/>
  <c r="AT1955" i="2"/>
  <c r="AU1955" i="2" s="1"/>
  <c r="AU1964" i="2"/>
  <c r="AU1974" i="2"/>
  <c r="AU1982" i="2"/>
  <c r="AU1983" i="2"/>
  <c r="AU1992" i="2"/>
  <c r="AU1993" i="2"/>
  <c r="AT2001" i="2"/>
  <c r="AU2001" i="2" s="1"/>
  <c r="AU2007" i="2"/>
  <c r="AU2008" i="2"/>
  <c r="AT2012" i="2"/>
  <c r="AU2012" i="2" s="1"/>
  <c r="AU2014" i="2"/>
  <c r="AU2022" i="2"/>
  <c r="AU2052" i="2"/>
  <c r="AT2062" i="2"/>
  <c r="AU2062" i="2" s="1"/>
  <c r="AU2065" i="2"/>
  <c r="AU2066" i="2"/>
  <c r="AU2073" i="2"/>
  <c r="AU2074" i="2"/>
  <c r="AT2086" i="2"/>
  <c r="AU2086" i="2" s="1"/>
  <c r="AU2089" i="2"/>
  <c r="AU2090" i="2"/>
  <c r="AU2096" i="2"/>
  <c r="AT2110" i="2"/>
  <c r="AU2110" i="2" s="1"/>
  <c r="AU2129" i="2"/>
  <c r="AT2138" i="2"/>
  <c r="AU2138" i="2" s="1"/>
  <c r="AU2141" i="2"/>
  <c r="AU2142" i="2"/>
  <c r="AU2151" i="2"/>
  <c r="AU2152" i="2"/>
  <c r="AT2166" i="2"/>
  <c r="AU2166" i="2" s="1"/>
  <c r="AU2169" i="2"/>
  <c r="AU2170" i="2"/>
  <c r="AU2177" i="2"/>
  <c r="AT2187" i="2"/>
  <c r="AU2187" i="2" s="1"/>
  <c r="AU2190" i="2"/>
  <c r="AU2191" i="2"/>
  <c r="AU2211" i="2"/>
  <c r="AT2247" i="2"/>
  <c r="AU2247" i="2" s="1"/>
  <c r="AU2257" i="2"/>
  <c r="AT2277" i="2"/>
  <c r="AU2277" i="2" s="1"/>
  <c r="AT2294" i="2"/>
  <c r="AU2294" i="2" s="1"/>
  <c r="AT2296" i="2"/>
  <c r="AU2296" i="2" s="1"/>
  <c r="AU2323" i="2"/>
  <c r="AU2342" i="2"/>
  <c r="AU2352" i="2"/>
  <c r="AU2370" i="2"/>
  <c r="AU2384" i="2"/>
  <c r="AT2425" i="2"/>
  <c r="AU2425" i="2" s="1"/>
  <c r="AU2450" i="2"/>
  <c r="AT2451" i="2"/>
  <c r="AU2451" i="2" s="1"/>
  <c r="AU2460" i="2"/>
  <c r="AU2489" i="2"/>
  <c r="AU2495" i="2"/>
  <c r="AU2542" i="2"/>
  <c r="AT2557" i="2"/>
  <c r="AU2557" i="2" s="1"/>
  <c r="AT2560" i="2"/>
  <c r="AU2560" i="2" s="1"/>
  <c r="AU2577" i="2"/>
  <c r="AU2590" i="2"/>
  <c r="AT2718" i="2"/>
  <c r="AU2718" i="2" s="1"/>
  <c r="AU2734" i="2"/>
  <c r="AT2735" i="2"/>
  <c r="AU2735" i="2" s="1"/>
  <c r="AU2783" i="2"/>
  <c r="AT3030" i="2"/>
  <c r="AU3030" i="2" s="1"/>
  <c r="AT3055" i="2"/>
  <c r="AU3055" i="2" s="1"/>
  <c r="AT3088" i="2"/>
  <c r="AU3088" i="2" s="1"/>
  <c r="AT3132" i="2"/>
  <c r="AU3132" i="2" s="1"/>
  <c r="AT2749" i="2"/>
  <c r="AU2749" i="2" s="1"/>
  <c r="AT2784" i="2"/>
  <c r="AU2784" i="2" s="1"/>
  <c r="AT2822" i="2"/>
  <c r="AU2822" i="2" s="1"/>
  <c r="AT2847" i="2"/>
  <c r="AU2847" i="2" s="1"/>
  <c r="AT2849" i="2"/>
  <c r="AU2849" i="2" s="1"/>
  <c r="AT2949" i="2"/>
  <c r="AU2949" i="2" s="1"/>
  <c r="AT3015" i="2"/>
  <c r="AU3015" i="2" s="1"/>
  <c r="AT3048" i="2"/>
  <c r="AU3048" i="2" s="1"/>
  <c r="AT3056" i="2"/>
  <c r="AU3056" i="2" s="1"/>
  <c r="AT3058" i="2"/>
  <c r="AU3058" i="2" s="1"/>
  <c r="AT3071" i="2"/>
  <c r="AU3071" i="2" s="1"/>
  <c r="AT3102" i="2"/>
  <c r="AU3102" i="2" s="1"/>
  <c r="AT3130" i="2"/>
  <c r="AU3130" i="2" s="1"/>
  <c r="AT3138" i="2"/>
  <c r="AU3138" i="2" s="1"/>
  <c r="AT3170" i="2"/>
  <c r="AU3170" i="2" s="1"/>
  <c r="AT3172" i="2"/>
  <c r="AU3172" i="2" s="1"/>
  <c r="AT3174" i="2"/>
  <c r="AU3174" i="2" s="1"/>
  <c r="AT3289" i="2"/>
  <c r="AU3289" i="2" s="1"/>
  <c r="AT3291" i="2"/>
  <c r="AU3291" i="2" s="1"/>
  <c r="AT3309" i="2"/>
  <c r="AU3309" i="2" s="1"/>
  <c r="AT3342" i="2"/>
  <c r="AU3342" i="2" s="1"/>
  <c r="AT3356" i="2"/>
  <c r="AU3356" i="2" s="1"/>
  <c r="AT3358" i="2"/>
  <c r="AU3358" i="2" s="1"/>
  <c r="AT3366" i="2"/>
  <c r="AU3366" i="2" s="1"/>
  <c r="AT3480" i="2"/>
  <c r="AU3480" i="2" s="1"/>
  <c r="AT3482" i="2"/>
  <c r="AU3482" i="2" s="1"/>
  <c r="AT3493" i="2"/>
  <c r="AU3493" i="2" s="1"/>
  <c r="AT3598" i="2"/>
  <c r="AU3598" i="2" s="1"/>
  <c r="AT3608" i="2"/>
  <c r="AU3608" i="2" s="1"/>
  <c r="AT3845" i="2"/>
  <c r="AU3845" i="2" s="1"/>
  <c r="AT3897" i="2"/>
  <c r="AU3897" i="2" s="1"/>
  <c r="AT3903" i="2"/>
  <c r="AU3903" i="2" s="1"/>
  <c r="AT2244" i="2"/>
  <c r="AU2244" i="2" s="1"/>
  <c r="AU2250" i="2"/>
  <c r="AU2283" i="2"/>
  <c r="AT2286" i="2"/>
  <c r="AU2286" i="2" s="1"/>
  <c r="AT2300" i="2"/>
  <c r="AU2300" i="2" s="1"/>
  <c r="AU2312" i="2"/>
  <c r="AT2317" i="2"/>
  <c r="AU2317" i="2" s="1"/>
  <c r="AT2326" i="2"/>
  <c r="AU2326" i="2" s="1"/>
  <c r="AU2331" i="2"/>
  <c r="AU2358" i="2"/>
  <c r="AT2377" i="2"/>
  <c r="AU2377" i="2" s="1"/>
  <c r="AT2398" i="2"/>
  <c r="AU2398" i="2" s="1"/>
  <c r="AU2407" i="2"/>
  <c r="AT2410" i="2"/>
  <c r="AU2410" i="2" s="1"/>
  <c r="AT2439" i="2"/>
  <c r="AU2439" i="2" s="1"/>
  <c r="AU2446" i="2"/>
  <c r="AU2454" i="2"/>
  <c r="AU2474" i="2"/>
  <c r="AU2484" i="2"/>
  <c r="AT2498" i="2"/>
  <c r="AU2498" i="2" s="1"/>
  <c r="AU2508" i="2"/>
  <c r="AU2523" i="2"/>
  <c r="AT2531" i="2"/>
  <c r="AU2531" i="2" s="1"/>
  <c r="AU2538" i="2"/>
  <c r="AU2564" i="2"/>
  <c r="AU2571" i="2"/>
  <c r="AU2580" i="2"/>
  <c r="AU2586" i="2"/>
  <c r="AU2594" i="2"/>
  <c r="AU2668" i="2"/>
  <c r="AT2681" i="2"/>
  <c r="AU2681" i="2" s="1"/>
  <c r="AU2756" i="2"/>
  <c r="AT2765" i="2"/>
  <c r="AU2765" i="2" s="1"/>
  <c r="AU2774" i="2"/>
  <c r="AT2804" i="2"/>
  <c r="AU2804" i="2" s="1"/>
  <c r="AT2864" i="2"/>
  <c r="AU2864" i="2" s="1"/>
  <c r="AU2916" i="2"/>
  <c r="AU2956" i="2"/>
  <c r="AU2961" i="2"/>
  <c r="AU2968" i="2"/>
  <c r="AU2970" i="2"/>
  <c r="AU2972" i="2"/>
  <c r="AU2982" i="2"/>
  <c r="AU2984" i="2"/>
  <c r="AU3000" i="2"/>
  <c r="AT3003" i="2"/>
  <c r="AU3003" i="2" s="1"/>
  <c r="AU3023" i="2"/>
  <c r="AU3025" i="2"/>
  <c r="AU3036" i="2"/>
  <c r="AT3075" i="2"/>
  <c r="AU3075" i="2" s="1"/>
  <c r="AT3084" i="2"/>
  <c r="AU3084" i="2" s="1"/>
  <c r="AT3100" i="2"/>
  <c r="AU3100" i="2" s="1"/>
  <c r="AT3111" i="2"/>
  <c r="AU3111" i="2" s="1"/>
  <c r="AT3136" i="2"/>
  <c r="AU3136" i="2" s="1"/>
  <c r="AU3141" i="2"/>
  <c r="AU3143" i="2"/>
  <c r="AT3146" i="2"/>
  <c r="AU3146" i="2" s="1"/>
  <c r="AU3150" i="2"/>
  <c r="AU3155" i="2"/>
  <c r="AU3157" i="2"/>
  <c r="AU3159" i="2"/>
  <c r="AT3184" i="2"/>
  <c r="AU3184" i="2" s="1"/>
  <c r="AT3248" i="2"/>
  <c r="AU3248" i="2" s="1"/>
  <c r="AT3307" i="2"/>
  <c r="AU3307" i="2" s="1"/>
  <c r="AT3326" i="2"/>
  <c r="AU3326" i="2" s="1"/>
  <c r="AT3348" i="2"/>
  <c r="AU3348" i="2" s="1"/>
  <c r="AU3369" i="2"/>
  <c r="AU3372" i="2"/>
  <c r="AU3378" i="2"/>
  <c r="AU3380" i="2"/>
  <c r="AU3382" i="2"/>
  <c r="AU3389" i="2"/>
  <c r="AU3399" i="2"/>
  <c r="AU3437" i="2"/>
  <c r="AU3441" i="2"/>
  <c r="AU3443" i="2"/>
  <c r="AU3454" i="2"/>
  <c r="AU3456" i="2"/>
  <c r="AU3458" i="2"/>
  <c r="AU3460" i="2"/>
  <c r="AU3475" i="2"/>
  <c r="AU3496" i="2"/>
  <c r="AU3498" i="2"/>
  <c r="AU3523" i="2"/>
  <c r="AT3672" i="2"/>
  <c r="AU3672" i="2" s="1"/>
  <c r="AT3680" i="2"/>
  <c r="AU3680" i="2" s="1"/>
  <c r="AT3889" i="2"/>
  <c r="AU3889" i="2" s="1"/>
  <c r="AT4269" i="2"/>
  <c r="AU4269" i="2" s="1"/>
  <c r="AT4313" i="2"/>
  <c r="AU4313" i="2" s="1"/>
  <c r="AT2265" i="2"/>
  <c r="AU2265" i="2" s="1"/>
  <c r="AU2272" i="2"/>
  <c r="AT2284" i="2"/>
  <c r="AU2284" i="2" s="1"/>
  <c r="AU2293" i="2"/>
  <c r="AU2303" i="2"/>
  <c r="AT2313" i="2"/>
  <c r="AU2313" i="2" s="1"/>
  <c r="AU2321" i="2"/>
  <c r="AU2354" i="2"/>
  <c r="AT2359" i="2"/>
  <c r="AU2359" i="2" s="1"/>
  <c r="AT2375" i="2"/>
  <c r="AU2375" i="2" s="1"/>
  <c r="AU2382" i="2"/>
  <c r="AU2405" i="2"/>
  <c r="AT2408" i="2"/>
  <c r="AU2408" i="2" s="1"/>
  <c r="AU2413" i="2"/>
  <c r="AU2424" i="2"/>
  <c r="AU2442" i="2"/>
  <c r="AT2447" i="2"/>
  <c r="AU2447" i="2" s="1"/>
  <c r="AU2462" i="2"/>
  <c r="AT2465" i="2"/>
  <c r="AU2465" i="2" s="1"/>
  <c r="AT2475" i="2"/>
  <c r="AU2475" i="2" s="1"/>
  <c r="AU2520" i="2"/>
  <c r="AU2534" i="2"/>
  <c r="AU2552" i="2"/>
  <c r="AT2581" i="2"/>
  <c r="AU2581" i="2" s="1"/>
  <c r="AU2583" i="2"/>
  <c r="AT2587" i="2"/>
  <c r="AU2587" i="2" s="1"/>
  <c r="AU2666" i="2"/>
  <c r="AT2679" i="2"/>
  <c r="AU2679" i="2" s="1"/>
  <c r="AU2693" i="2"/>
  <c r="AU2720" i="2"/>
  <c r="AT2725" i="2"/>
  <c r="AU2725" i="2" s="1"/>
  <c r="AU2806" i="2"/>
  <c r="AU2829" i="2"/>
  <c r="AT2842" i="2"/>
  <c r="AU2842" i="2" s="1"/>
  <c r="AU2883" i="2"/>
  <c r="AU2889" i="2"/>
  <c r="AU2891" i="2"/>
  <c r="AU2894" i="2"/>
  <c r="AU2899" i="2"/>
  <c r="AU2942" i="2"/>
  <c r="AT2945" i="2"/>
  <c r="AU2945" i="2" s="1"/>
  <c r="AT2951" i="2"/>
  <c r="AU2951" i="2" s="1"/>
  <c r="AT2960" i="2"/>
  <c r="AU2960" i="2" s="1"/>
  <c r="AT2969" i="2"/>
  <c r="AU2969" i="2" s="1"/>
  <c r="AT2971" i="2"/>
  <c r="AU2971" i="2" s="1"/>
  <c r="AT2983" i="2"/>
  <c r="AU2983" i="2" s="1"/>
  <c r="AT3013" i="2"/>
  <c r="AU3013" i="2" s="1"/>
  <c r="AU3062" i="2"/>
  <c r="AU3064" i="2"/>
  <c r="AU3093" i="2"/>
  <c r="AT3098" i="2"/>
  <c r="AU3098" i="2" s="1"/>
  <c r="AT3109" i="2"/>
  <c r="AU3109" i="2" s="1"/>
  <c r="AU3122" i="2"/>
  <c r="AU3123" i="2"/>
  <c r="AT3126" i="2"/>
  <c r="AU3126" i="2" s="1"/>
  <c r="AT3140" i="2"/>
  <c r="AU3140" i="2" s="1"/>
  <c r="AT3142" i="2"/>
  <c r="AU3142" i="2" s="1"/>
  <c r="AT3151" i="2"/>
  <c r="AU3151" i="2" s="1"/>
  <c r="AT3158" i="2"/>
  <c r="AU3158" i="2" s="1"/>
  <c r="AT3166" i="2"/>
  <c r="AU3166" i="2" s="1"/>
  <c r="AT3193" i="2"/>
  <c r="AU3193" i="2" s="1"/>
  <c r="AT3195" i="2"/>
  <c r="AU3195" i="2" s="1"/>
  <c r="AT3199" i="2"/>
  <c r="AU3199" i="2" s="1"/>
  <c r="AU3202" i="2"/>
  <c r="AU3210" i="2"/>
  <c r="AU3216" i="2"/>
  <c r="AU3222" i="2"/>
  <c r="AU3224" i="2"/>
  <c r="AU3226" i="2"/>
  <c r="AU3228" i="2"/>
  <c r="AU3230" i="2"/>
  <c r="AT3255" i="2"/>
  <c r="AU3255" i="2" s="1"/>
  <c r="AU3266" i="2"/>
  <c r="AU3272" i="2"/>
  <c r="AU3274" i="2"/>
  <c r="AU3276" i="2"/>
  <c r="AU3278" i="2"/>
  <c r="AU3284" i="2"/>
  <c r="AU3294" i="2"/>
  <c r="AU3300" i="2"/>
  <c r="AU3302" i="2"/>
  <c r="AU3304" i="2"/>
  <c r="AU3312" i="2"/>
  <c r="AT3319" i="2"/>
  <c r="AU3319" i="2" s="1"/>
  <c r="AU3333" i="2"/>
  <c r="AT3338" i="2"/>
  <c r="AU3338" i="2" s="1"/>
  <c r="AT3344" i="2"/>
  <c r="AU3344" i="2" s="1"/>
  <c r="AT3406" i="2"/>
  <c r="AU3406" i="2" s="1"/>
  <c r="AT3495" i="2"/>
  <c r="AU3495" i="2" s="1"/>
  <c r="AT3497" i="2"/>
  <c r="AU3497" i="2" s="1"/>
  <c r="AT3653" i="2"/>
  <c r="AU3653" i="2" s="1"/>
  <c r="AT4180" i="2"/>
  <c r="AU4180" i="2" s="1"/>
  <c r="AT4194" i="2"/>
  <c r="AU4194" i="2" s="1"/>
  <c r="AT4988" i="2"/>
  <c r="AU4988" i="2" s="1"/>
  <c r="AT5372" i="2"/>
  <c r="AU5372" i="2" s="1"/>
  <c r="AT3164" i="2"/>
  <c r="AU3164" i="2" s="1"/>
  <c r="AT3197" i="2"/>
  <c r="AU3197" i="2" s="1"/>
  <c r="AT3201" i="2"/>
  <c r="AU3201" i="2" s="1"/>
  <c r="AT3209" i="2"/>
  <c r="AU3209" i="2" s="1"/>
  <c r="AT3221" i="2"/>
  <c r="AU3221" i="2" s="1"/>
  <c r="AT3223" i="2"/>
  <c r="AU3223" i="2" s="1"/>
  <c r="AT3225" i="2"/>
  <c r="AU3225" i="2" s="1"/>
  <c r="AT3227" i="2"/>
  <c r="AU3227" i="2" s="1"/>
  <c r="AT3229" i="2"/>
  <c r="AU3229" i="2" s="1"/>
  <c r="AT3231" i="2"/>
  <c r="AU3231" i="2" s="1"/>
  <c r="AT3259" i="2"/>
  <c r="AU3259" i="2" s="1"/>
  <c r="AT3322" i="2"/>
  <c r="AU3322" i="2" s="1"/>
  <c r="AT3352" i="2"/>
  <c r="AU3352" i="2" s="1"/>
  <c r="AT3386" i="2"/>
  <c r="AU3386" i="2" s="1"/>
  <c r="AT3394" i="2"/>
  <c r="AU3394" i="2" s="1"/>
  <c r="AT3396" i="2"/>
  <c r="AU3396" i="2" s="1"/>
  <c r="AT3421" i="2"/>
  <c r="AU3421" i="2" s="1"/>
  <c r="AT3432" i="2"/>
  <c r="AU3432" i="2" s="1"/>
  <c r="AT3434" i="2"/>
  <c r="AU3434" i="2" s="1"/>
  <c r="AT3470" i="2"/>
  <c r="AU3470" i="2" s="1"/>
  <c r="AT3624" i="2"/>
  <c r="AU3624" i="2" s="1"/>
  <c r="AT3642" i="2"/>
  <c r="AU3642" i="2" s="1"/>
  <c r="AT3650" i="2"/>
  <c r="AU3650" i="2" s="1"/>
  <c r="AT3664" i="2"/>
  <c r="AU3664" i="2" s="1"/>
  <c r="AT3759" i="2"/>
  <c r="AT4040" i="2"/>
  <c r="AT4042" i="2"/>
  <c r="AT4045" i="2"/>
  <c r="AU2838" i="2"/>
  <c r="AU2852" i="2"/>
  <c r="AU2858" i="2"/>
  <c r="AU2860" i="2"/>
  <c r="AT2882" i="2"/>
  <c r="AU2882" i="2" s="1"/>
  <c r="AT2888" i="2"/>
  <c r="AU2888" i="2" s="1"/>
  <c r="AT2890" i="2"/>
  <c r="AU2890" i="2" s="1"/>
  <c r="AU2910" i="2"/>
  <c r="AU2912" i="2"/>
  <c r="AU2914" i="2"/>
  <c r="AU2919" i="2"/>
  <c r="AU2963" i="2"/>
  <c r="AU2965" i="2"/>
  <c r="AU2974" i="2"/>
  <c r="AT2989" i="2"/>
  <c r="AU2989" i="2" s="1"/>
  <c r="AT2991" i="2"/>
  <c r="AU2991" i="2" s="1"/>
  <c r="AU3002" i="2"/>
  <c r="AT3007" i="2"/>
  <c r="AU3007" i="2" s="1"/>
  <c r="AT3024" i="2"/>
  <c r="AU3024" i="2" s="1"/>
  <c r="AU3029" i="2"/>
  <c r="AT3035" i="2"/>
  <c r="AU3035" i="2" s="1"/>
  <c r="AU3042" i="2"/>
  <c r="AU3044" i="2"/>
  <c r="AT3052" i="2"/>
  <c r="AU3052" i="2" s="1"/>
  <c r="AU3066" i="2"/>
  <c r="AU3068" i="2"/>
  <c r="AU3074" i="2"/>
  <c r="AU3076" i="2"/>
  <c r="AT3079" i="2"/>
  <c r="AU3079" i="2" s="1"/>
  <c r="AU3083" i="2"/>
  <c r="AU3085" i="2"/>
  <c r="AU3091" i="2"/>
  <c r="AT3115" i="2"/>
  <c r="AU3115" i="2" s="1"/>
  <c r="AT3117" i="2"/>
  <c r="AU3117" i="2" s="1"/>
  <c r="AT3128" i="2"/>
  <c r="AU3128" i="2" s="1"/>
  <c r="AU3145" i="2"/>
  <c r="AT3162" i="2"/>
  <c r="AU3162" i="2" s="1"/>
  <c r="AU3181" i="2"/>
  <c r="AU3194" i="2"/>
  <c r="AU3204" i="2"/>
  <c r="AT3236" i="2"/>
  <c r="AU3236" i="2" s="1"/>
  <c r="AT3238" i="2"/>
  <c r="AU3238" i="2" s="1"/>
  <c r="AT3240" i="2"/>
  <c r="AU3240" i="2" s="1"/>
  <c r="AU3249" i="2"/>
  <c r="AT3252" i="2"/>
  <c r="AU3252" i="2" s="1"/>
  <c r="AT3265" i="2"/>
  <c r="AU3265" i="2" s="1"/>
  <c r="AT3267" i="2"/>
  <c r="AU3267" i="2" s="1"/>
  <c r="AU3290" i="2"/>
  <c r="AU3292" i="2"/>
  <c r="AT3303" i="2"/>
  <c r="AU3303" i="2" s="1"/>
  <c r="AT3311" i="2"/>
  <c r="AU3311" i="2" s="1"/>
  <c r="AU3323" i="2"/>
  <c r="AU3336" i="2"/>
  <c r="AU3337" i="2"/>
  <c r="AT3340" i="2"/>
  <c r="AU3340" i="2" s="1"/>
  <c r="AU3347" i="2"/>
  <c r="AU3357" i="2"/>
  <c r="AT3377" i="2"/>
  <c r="AU3377" i="2" s="1"/>
  <c r="AT3379" i="2"/>
  <c r="AU3379" i="2" s="1"/>
  <c r="AT3381" i="2"/>
  <c r="AU3381" i="2" s="1"/>
  <c r="AU3385" i="2"/>
  <c r="AU3387" i="2"/>
  <c r="AT3390" i="2"/>
  <c r="AU3390" i="2" s="1"/>
  <c r="AU3395" i="2"/>
  <c r="AU3397" i="2"/>
  <c r="AT3400" i="2"/>
  <c r="AU3400" i="2" s="1"/>
  <c r="AU3412" i="2"/>
  <c r="AU3433" i="2"/>
  <c r="AU3435" i="2"/>
  <c r="AT3442" i="2"/>
  <c r="AU3442" i="2" s="1"/>
  <c r="AU3452" i="2"/>
  <c r="AT3455" i="2"/>
  <c r="AU3455" i="2" s="1"/>
  <c r="AT3457" i="2"/>
  <c r="AU3457" i="2" s="1"/>
  <c r="AT3459" i="2"/>
  <c r="AU3459" i="2" s="1"/>
  <c r="AU3469" i="2"/>
  <c r="AU3471" i="2"/>
  <c r="AT3501" i="2"/>
  <c r="AU3501" i="2" s="1"/>
  <c r="AT3503" i="2"/>
  <c r="AU3503" i="2" s="1"/>
  <c r="AT3505" i="2"/>
  <c r="AU3505" i="2" s="1"/>
  <c r="AT3507" i="2"/>
  <c r="AU3507" i="2" s="1"/>
  <c r="AT3509" i="2"/>
  <c r="AU3509" i="2" s="1"/>
  <c r="AU3511" i="2"/>
  <c r="AT3584" i="2"/>
  <c r="AU3584" i="2" s="1"/>
  <c r="AU3591" i="2"/>
  <c r="AU3603" i="2"/>
  <c r="AU3618" i="2"/>
  <c r="AU3627" i="2"/>
  <c r="AT3645" i="2"/>
  <c r="AU3645" i="2" s="1"/>
  <c r="AU3656" i="2"/>
  <c r="AU3658" i="2"/>
  <c r="AT3676" i="2"/>
  <c r="AU3676" i="2" s="1"/>
  <c r="AT3686" i="2"/>
  <c r="AU3686" i="2" s="1"/>
  <c r="AU3699" i="2"/>
  <c r="AU3708" i="2"/>
  <c r="AU3710" i="2"/>
  <c r="AU3732" i="2"/>
  <c r="AU3734" i="2"/>
  <c r="AU3761" i="2"/>
  <c r="AT3764" i="2"/>
  <c r="AU3764" i="2" s="1"/>
  <c r="AU3769" i="2"/>
  <c r="AU3771" i="2"/>
  <c r="AU3773" i="2"/>
  <c r="AT3804" i="2"/>
  <c r="AU3804" i="2" s="1"/>
  <c r="AT3841" i="2"/>
  <c r="AU3841" i="2" s="1"/>
  <c r="AU3848" i="2"/>
  <c r="AU3850" i="2"/>
  <c r="AU3852" i="2"/>
  <c r="AT3855" i="2"/>
  <c r="AU3855" i="2" s="1"/>
  <c r="AU3859" i="2"/>
  <c r="AT3895" i="2"/>
  <c r="AU3895" i="2" s="1"/>
  <c r="AU3906" i="2"/>
  <c r="AT3939" i="2"/>
  <c r="AU3939" i="2" s="1"/>
  <c r="AT4035" i="2"/>
  <c r="AU4035" i="2" s="1"/>
  <c r="AT4054" i="2"/>
  <c r="AU4065" i="2"/>
  <c r="AU4087" i="2"/>
  <c r="AT4090" i="2"/>
  <c r="AU4136" i="2"/>
  <c r="AT4299" i="2"/>
  <c r="AU4299" i="2" s="1"/>
  <c r="AT4440" i="2"/>
  <c r="AU4440" i="2" s="1"/>
  <c r="AU3578" i="2"/>
  <c r="AU3580" i="2"/>
  <c r="AU3597" i="2"/>
  <c r="AU3599" i="2"/>
  <c r="AU3601" i="2"/>
  <c r="AU3623" i="2"/>
  <c r="AU3625" i="2"/>
  <c r="AU3643" i="2"/>
  <c r="AT3657" i="2"/>
  <c r="AU3657" i="2" s="1"/>
  <c r="AU3671" i="2"/>
  <c r="AU3691" i="2"/>
  <c r="AU3713" i="2"/>
  <c r="AU3719" i="2"/>
  <c r="AT3722" i="2"/>
  <c r="AU3722" i="2" s="1"/>
  <c r="AU3730" i="2"/>
  <c r="AU3787" i="2"/>
  <c r="AU3789" i="2"/>
  <c r="AU3791" i="2"/>
  <c r="AU3793" i="2"/>
  <c r="AU3795" i="2"/>
  <c r="AU3797" i="2"/>
  <c r="AU3799" i="2"/>
  <c r="AT3802" i="2"/>
  <c r="AU3802" i="2" s="1"/>
  <c r="AU3807" i="2"/>
  <c r="AU3809" i="2"/>
  <c r="AU3811" i="2"/>
  <c r="AU3817" i="2"/>
  <c r="AU3822" i="2"/>
  <c r="AT3831" i="2"/>
  <c r="AU3831" i="2" s="1"/>
  <c r="AT3836" i="2"/>
  <c r="AU3836" i="2" s="1"/>
  <c r="AU3868" i="2"/>
  <c r="AU3870" i="2"/>
  <c r="AU3872" i="2"/>
  <c r="AU3874" i="2"/>
  <c r="AU3884" i="2"/>
  <c r="AT3921" i="2"/>
  <c r="AU3921" i="2" s="1"/>
  <c r="AU3934" i="2"/>
  <c r="AT3937" i="2"/>
  <c r="AU3937" i="2" s="1"/>
  <c r="AT3946" i="2"/>
  <c r="AU3946" i="2" s="1"/>
  <c r="AU3953" i="2"/>
  <c r="AU3955" i="2"/>
  <c r="AT3958" i="2"/>
  <c r="AU3958" i="2" s="1"/>
  <c r="AU3976" i="2"/>
  <c r="AU4010" i="2"/>
  <c r="AU4012" i="2"/>
  <c r="AU4022" i="2"/>
  <c r="AU4024" i="2"/>
  <c r="AT4027" i="2"/>
  <c r="AU4027" i="2" s="1"/>
  <c r="AT4148" i="2"/>
  <c r="AU4148" i="2" s="1"/>
  <c r="AT4154" i="2"/>
  <c r="AU4154" i="2" s="1"/>
  <c r="AT4188" i="2"/>
  <c r="AU4188" i="2" s="1"/>
  <c r="AU4206" i="2"/>
  <c r="AU4208" i="2"/>
  <c r="AU4222" i="2"/>
  <c r="AU4224" i="2"/>
  <c r="AU4229" i="2"/>
  <c r="AU4231" i="2"/>
  <c r="AT4243" i="2"/>
  <c r="AU4243" i="2" s="1"/>
  <c r="AT4248" i="2"/>
  <c r="AU4248" i="2" s="1"/>
  <c r="AU4253" i="2"/>
  <c r="AU4258" i="2"/>
  <c r="AU4320" i="2"/>
  <c r="AU4322" i="2"/>
  <c r="AU4324" i="2"/>
  <c r="AU4326" i="2"/>
  <c r="AT4344" i="2"/>
  <c r="AU4344" i="2" s="1"/>
  <c r="AT4356" i="2"/>
  <c r="AU4356" i="2" s="1"/>
  <c r="AU4374" i="2"/>
  <c r="AU4399" i="2"/>
  <c r="AU4423" i="2"/>
  <c r="AT4426" i="2"/>
  <c r="AU4426" i="2" s="1"/>
  <c r="AT4981" i="2"/>
  <c r="AU4981" i="2" s="1"/>
  <c r="AG5403" i="2"/>
  <c r="AD5403" i="2"/>
  <c r="AF5403" i="2"/>
  <c r="AT3714" i="2"/>
  <c r="AU3714" i="2" s="1"/>
  <c r="AT3720" i="2"/>
  <c r="AU3720" i="2" s="1"/>
  <c r="AU3738" i="2"/>
  <c r="AU3756" i="2"/>
  <c r="AT3777" i="2"/>
  <c r="AU3777" i="2" s="1"/>
  <c r="AT3834" i="2"/>
  <c r="AU3834" i="2" s="1"/>
  <c r="AT3864" i="2"/>
  <c r="AU3864" i="2" s="1"/>
  <c r="AT3973" i="2"/>
  <c r="AU3973" i="2" s="1"/>
  <c r="AT3986" i="2"/>
  <c r="AU3986" i="2" s="1"/>
  <c r="AT4142" i="2"/>
  <c r="AU4142" i="2" s="1"/>
  <c r="AT4452" i="2"/>
  <c r="AU4452" i="2" s="1"/>
  <c r="AT4465" i="2"/>
  <c r="AU4465" i="2" s="1"/>
  <c r="AU3750" i="2"/>
  <c r="AU3759" i="2"/>
  <c r="AT3784" i="2"/>
  <c r="AU3784" i="2" s="1"/>
  <c r="AU3803" i="2"/>
  <c r="AU3805" i="2"/>
  <c r="AT3808" i="2"/>
  <c r="AU3808" i="2" s="1"/>
  <c r="AT3810" i="2"/>
  <c r="AU3810" i="2" s="1"/>
  <c r="AT3812" i="2"/>
  <c r="AU3812" i="2" s="1"/>
  <c r="AT3818" i="2"/>
  <c r="AU3818" i="2" s="1"/>
  <c r="AT3823" i="2"/>
  <c r="AU3823" i="2" s="1"/>
  <c r="AU3828" i="2"/>
  <c r="AU3830" i="2"/>
  <c r="AU3891" i="2"/>
  <c r="AT3894" i="2"/>
  <c r="AU3894" i="2" s="1"/>
  <c r="AU3896" i="2"/>
  <c r="AU3898" i="2"/>
  <c r="AT3963" i="2"/>
  <c r="AU3963" i="2" s="1"/>
  <c r="AT3995" i="2"/>
  <c r="AU3995" i="2" s="1"/>
  <c r="AT4058" i="2"/>
  <c r="AT4062" i="2"/>
  <c r="AU4062" i="2" s="1"/>
  <c r="AT4086" i="2"/>
  <c r="AU4086" i="2" s="1"/>
  <c r="AU4122" i="2"/>
  <c r="AT4125" i="2"/>
  <c r="AU4125" i="2" s="1"/>
  <c r="AT4177" i="2"/>
  <c r="AU4177" i="2" s="1"/>
  <c r="AT4191" i="2"/>
  <c r="AU4191" i="2" s="1"/>
  <c r="AT4203" i="2"/>
  <c r="AU4203" i="2" s="1"/>
  <c r="AT4239" i="2"/>
  <c r="AU4239" i="2" s="1"/>
  <c r="AT4245" i="2"/>
  <c r="AU4245" i="2" s="1"/>
  <c r="AT4255" i="2"/>
  <c r="AU4255" i="2" s="1"/>
  <c r="AT4317" i="2"/>
  <c r="AU4317" i="2" s="1"/>
  <c r="AT4352" i="2"/>
  <c r="AU4352" i="2" s="1"/>
  <c r="AT4436" i="2"/>
  <c r="AU4436" i="2" s="1"/>
  <c r="AT4447" i="2"/>
  <c r="AU4447" i="2" s="1"/>
  <c r="AT4450" i="2"/>
  <c r="AU4450" i="2" s="1"/>
  <c r="AU4459" i="2"/>
  <c r="AT4462" i="2"/>
  <c r="AU4462" i="2" s="1"/>
  <c r="AT4501" i="2"/>
  <c r="AT4553" i="2"/>
  <c r="AT4692" i="2"/>
  <c r="AT4778" i="2"/>
  <c r="AT4892" i="2"/>
  <c r="AU3737" i="2"/>
  <c r="AU3755" i="2"/>
  <c r="AT3772" i="2"/>
  <c r="AU3772" i="2" s="1"/>
  <c r="AT3798" i="2"/>
  <c r="AU3798" i="2" s="1"/>
  <c r="AT3815" i="2"/>
  <c r="AU3815" i="2" s="1"/>
  <c r="AT3849" i="2"/>
  <c r="AU3849" i="2" s="1"/>
  <c r="AT3862" i="2"/>
  <c r="AU3862" i="2" s="1"/>
  <c r="AT3869" i="2"/>
  <c r="AU3869" i="2" s="1"/>
  <c r="AT3871" i="2"/>
  <c r="AU3871" i="2" s="1"/>
  <c r="AT3873" i="2"/>
  <c r="AU3873" i="2" s="1"/>
  <c r="AT3875" i="2"/>
  <c r="AU3875" i="2" s="1"/>
  <c r="AT3883" i="2"/>
  <c r="AU3883" i="2" s="1"/>
  <c r="AT3907" i="2"/>
  <c r="AU3907" i="2" s="1"/>
  <c r="AT3926" i="2"/>
  <c r="AU3926" i="2" s="1"/>
  <c r="AU3930" i="2"/>
  <c r="AT3933" i="2"/>
  <c r="AU3933" i="2" s="1"/>
  <c r="AT3935" i="2"/>
  <c r="AU3935" i="2" s="1"/>
  <c r="AT3954" i="2"/>
  <c r="AU3954" i="2" s="1"/>
  <c r="AT4007" i="2"/>
  <c r="AU4007" i="2" s="1"/>
  <c r="AT4011" i="2"/>
  <c r="AU4011" i="2" s="1"/>
  <c r="AT4013" i="2"/>
  <c r="AU4013" i="2" s="1"/>
  <c r="AT4021" i="2"/>
  <c r="AU4021" i="2" s="1"/>
  <c r="AT4023" i="2"/>
  <c r="AU4023" i="2" s="1"/>
  <c r="AU4032" i="2"/>
  <c r="AU4034" i="2"/>
  <c r="AT4037" i="2"/>
  <c r="AU4037" i="2" s="1"/>
  <c r="AU4040" i="2"/>
  <c r="AT4043" i="2"/>
  <c r="AU4043" i="2" s="1"/>
  <c r="AT4046" i="2"/>
  <c r="AU4046" i="2" s="1"/>
  <c r="AU4090" i="2"/>
  <c r="AU4112" i="2"/>
  <c r="AT4146" i="2"/>
  <c r="AU4146" i="2" s="1"/>
  <c r="AU4159" i="2"/>
  <c r="AT4184" i="2"/>
  <c r="AU4184" i="2" s="1"/>
  <c r="AU4197" i="2"/>
  <c r="AU4199" i="2"/>
  <c r="AT4262" i="2"/>
  <c r="AU4262" i="2" s="1"/>
  <c r="AU4274" i="2"/>
  <c r="AU4276" i="2"/>
  <c r="AU4287" i="2"/>
  <c r="AT4304" i="2"/>
  <c r="AU4304" i="2" s="1"/>
  <c r="AT4365" i="2"/>
  <c r="AU4365" i="2" s="1"/>
  <c r="AU4429" i="2"/>
  <c r="AU4493" i="2"/>
  <c r="AT4520" i="2"/>
  <c r="AT4558" i="2"/>
  <c r="AT4752" i="2"/>
  <c r="AU4760" i="2"/>
  <c r="AU4786" i="2"/>
  <c r="AT4791" i="2"/>
  <c r="AT4818" i="2"/>
  <c r="AU4826" i="2"/>
  <c r="AU4835" i="2"/>
  <c r="AT4845" i="2"/>
  <c r="AT4881" i="2"/>
  <c r="AT4930" i="2"/>
  <c r="AU4930" i="2" s="1"/>
  <c r="AT4029" i="2"/>
  <c r="AU4029" i="2" s="1"/>
  <c r="AU4045" i="2"/>
  <c r="AU4058" i="2"/>
  <c r="AT4077" i="2"/>
  <c r="AU4077" i="2" s="1"/>
  <c r="AT4088" i="2"/>
  <c r="AU4088" i="2" s="1"/>
  <c r="AT4094" i="2"/>
  <c r="AU4094" i="2" s="1"/>
  <c r="AT4119" i="2"/>
  <c r="AU4119" i="2" s="1"/>
  <c r="AT4121" i="2"/>
  <c r="AU4121" i="2" s="1"/>
  <c r="AT4123" i="2"/>
  <c r="AU4123" i="2" s="1"/>
  <c r="AT4144" i="2"/>
  <c r="AU4144" i="2" s="1"/>
  <c r="AT4166" i="2"/>
  <c r="AU4166" i="2" s="1"/>
  <c r="AU4178" i="2"/>
  <c r="AU4183" i="2"/>
  <c r="AU4185" i="2"/>
  <c r="AU4192" i="2"/>
  <c r="AT4214" i="2"/>
  <c r="AU4214" i="2" s="1"/>
  <c r="AT4252" i="2"/>
  <c r="AU4252" i="2" s="1"/>
  <c r="AT4295" i="2"/>
  <c r="AU4295" i="2" s="1"/>
  <c r="AT4302" i="2"/>
  <c r="AU4302" i="2" s="1"/>
  <c r="AT4334" i="2"/>
  <c r="AU4334" i="2" s="1"/>
  <c r="AT4336" i="2"/>
  <c r="AU4336" i="2" s="1"/>
  <c r="AT4340" i="2"/>
  <c r="AU4340" i="2" s="1"/>
  <c r="AT4371" i="2"/>
  <c r="AU4371" i="2" s="1"/>
  <c r="AT4378" i="2"/>
  <c r="AU4378" i="2" s="1"/>
  <c r="AT4380" i="2"/>
  <c r="AU4380" i="2" s="1"/>
  <c r="AT4390" i="2"/>
  <c r="AU4390" i="2" s="1"/>
  <c r="AT4392" i="2"/>
  <c r="AU4392" i="2" s="1"/>
  <c r="AT4396" i="2"/>
  <c r="AU4396" i="2" s="1"/>
  <c r="AT4415" i="2"/>
  <c r="AU4415" i="2" s="1"/>
  <c r="AT4417" i="2"/>
  <c r="AU4417" i="2" s="1"/>
  <c r="AU4425" i="2"/>
  <c r="AU4427" i="2"/>
  <c r="AT4454" i="2"/>
  <c r="AU4454" i="2" s="1"/>
  <c r="AT4458" i="2"/>
  <c r="AU4458" i="2" s="1"/>
  <c r="AT4472" i="2"/>
  <c r="AU4472" i="2" s="1"/>
  <c r="AU4477" i="2"/>
  <c r="AU4479" i="2"/>
  <c r="AU4481" i="2"/>
  <c r="AT4500" i="2"/>
  <c r="AU4514" i="2"/>
  <c r="AU4523" i="2"/>
  <c r="AT4533" i="2"/>
  <c r="AU4536" i="2"/>
  <c r="AT4543" i="2"/>
  <c r="AU4572" i="2"/>
  <c r="AT5033" i="2"/>
  <c r="AT5038" i="2"/>
  <c r="AU5038" i="2" s="1"/>
  <c r="AT5060" i="2"/>
  <c r="AU5060" i="2" s="1"/>
  <c r="AT5146" i="2"/>
  <c r="AT5221" i="2"/>
  <c r="AT4033" i="2"/>
  <c r="AU4033" i="2" s="1"/>
  <c r="AU4042" i="2"/>
  <c r="AU4054" i="2"/>
  <c r="AT4111" i="2"/>
  <c r="AU4111" i="2" s="1"/>
  <c r="AT4127" i="2"/>
  <c r="AU4127" i="2" s="1"/>
  <c r="AT4130" i="2"/>
  <c r="AU4130" i="2" s="1"/>
  <c r="AT4134" i="2"/>
  <c r="AU4134" i="2" s="1"/>
  <c r="AU4147" i="2"/>
  <c r="AT4169" i="2"/>
  <c r="AU4169" i="2" s="1"/>
  <c r="AT4196" i="2"/>
  <c r="AU4196" i="2" s="1"/>
  <c r="AT4198" i="2"/>
  <c r="AU4198" i="2" s="1"/>
  <c r="AT4207" i="2"/>
  <c r="AU4207" i="2" s="1"/>
  <c r="AT4219" i="2"/>
  <c r="AU4219" i="2" s="1"/>
  <c r="AT4223" i="2"/>
  <c r="AU4223" i="2" s="1"/>
  <c r="AT4228" i="2"/>
  <c r="AU4228" i="2" s="1"/>
  <c r="AT4230" i="2"/>
  <c r="AU4230" i="2" s="1"/>
  <c r="AT4232" i="2"/>
  <c r="AU4232" i="2" s="1"/>
  <c r="AU4234" i="2"/>
  <c r="AU4244" i="2"/>
  <c r="AU4246" i="2"/>
  <c r="AU4266" i="2"/>
  <c r="AT4275" i="2"/>
  <c r="AU4275" i="2" s="1"/>
  <c r="AT4277" i="2"/>
  <c r="AU4277" i="2" s="1"/>
  <c r="AT4282" i="2"/>
  <c r="AU4282" i="2" s="1"/>
  <c r="AU4291" i="2"/>
  <c r="AU4305" i="2"/>
  <c r="AT4309" i="2"/>
  <c r="AU4309" i="2" s="1"/>
  <c r="AU4316" i="2"/>
  <c r="AU4318" i="2"/>
  <c r="AT4321" i="2"/>
  <c r="AU4321" i="2" s="1"/>
  <c r="AT4325" i="2"/>
  <c r="AU4325" i="2" s="1"/>
  <c r="AU4355" i="2"/>
  <c r="AT4375" i="2"/>
  <c r="AU4375" i="2" s="1"/>
  <c r="AT4434" i="2"/>
  <c r="AU4434" i="2" s="1"/>
  <c r="AT4541" i="2"/>
  <c r="AT4956" i="2"/>
  <c r="AU4956" i="2" s="1"/>
  <c r="AT4968" i="2"/>
  <c r="AT5209" i="2"/>
  <c r="AT4492" i="2"/>
  <c r="AU4492" i="2" s="1"/>
  <c r="AT4494" i="2"/>
  <c r="AU4494" i="2" s="1"/>
  <c r="AT4495" i="2"/>
  <c r="AU4495" i="2" s="1"/>
  <c r="AU4500" i="2"/>
  <c r="AU4501" i="2"/>
  <c r="AT4515" i="2"/>
  <c r="AU4515" i="2" s="1"/>
  <c r="AU4533" i="2"/>
  <c r="AU4553" i="2"/>
  <c r="AT4598" i="2"/>
  <c r="AU4601" i="2"/>
  <c r="AU4674" i="2"/>
  <c r="AU4740" i="2"/>
  <c r="AU4743" i="2"/>
  <c r="AT4936" i="2"/>
  <c r="AU4936" i="2" s="1"/>
  <c r="AT4941" i="2"/>
  <c r="AT4959" i="2"/>
  <c r="AT4967" i="2"/>
  <c r="AU4967" i="2" s="1"/>
  <c r="AT4982" i="2"/>
  <c r="AG5405" i="2"/>
  <c r="AD5405" i="2"/>
  <c r="AF5405" i="2"/>
  <c r="AT4485" i="2"/>
  <c r="AU4485" i="2" s="1"/>
  <c r="AT4511" i="2"/>
  <c r="AU4511" i="2" s="1"/>
  <c r="AT4529" i="2"/>
  <c r="AU4529" i="2" s="1"/>
  <c r="AT4532" i="2"/>
  <c r="AU4532" i="2" s="1"/>
  <c r="AU4541" i="2"/>
  <c r="AT4549" i="2"/>
  <c r="AU4549" i="2" s="1"/>
  <c r="AT4552" i="2"/>
  <c r="AU4552" i="2" s="1"/>
  <c r="AU4653" i="2"/>
  <c r="AU4840" i="2"/>
  <c r="AT4846" i="2"/>
  <c r="AT4891" i="2"/>
  <c r="AT4931" i="2"/>
  <c r="AT4957" i="2"/>
  <c r="AT4961" i="2"/>
  <c r="AU4965" i="2"/>
  <c r="AT4978" i="2"/>
  <c r="AT4989" i="2"/>
  <c r="AT5010" i="2"/>
  <c r="AU5010" i="2" s="1"/>
  <c r="AT5105" i="2"/>
  <c r="AT5111" i="2"/>
  <c r="AU5111" i="2" s="1"/>
  <c r="AT5143" i="2"/>
  <c r="AU5143" i="2" s="1"/>
  <c r="AU4576" i="2"/>
  <c r="AU4580" i="2"/>
  <c r="AU4598" i="2"/>
  <c r="AU4607" i="2"/>
  <c r="AT4617" i="2"/>
  <c r="AU4617" i="2" s="1"/>
  <c r="AU4620" i="2"/>
  <c r="AU4621" i="2"/>
  <c r="AT4667" i="2"/>
  <c r="AU4667" i="2" s="1"/>
  <c r="AU4672" i="2"/>
  <c r="AU4680" i="2"/>
  <c r="AU4684" i="2"/>
  <c r="AU4710" i="2"/>
  <c r="AU4738" i="2"/>
  <c r="AT4741" i="2"/>
  <c r="AU4741" i="2" s="1"/>
  <c r="AT4787" i="2"/>
  <c r="AU4787" i="2" s="1"/>
  <c r="AT4795" i="2"/>
  <c r="AU4795" i="2" s="1"/>
  <c r="AU4828" i="2"/>
  <c r="AT4840" i="2"/>
  <c r="AU4845" i="2"/>
  <c r="AU4846" i="2"/>
  <c r="AT4874" i="2"/>
  <c r="AU4874" i="2" s="1"/>
  <c r="AT4879" i="2"/>
  <c r="AU4879" i="2" s="1"/>
  <c r="AU4881" i="2"/>
  <c r="AT4916" i="2"/>
  <c r="AU4916" i="2" s="1"/>
  <c r="AT4924" i="2"/>
  <c r="AU4924" i="2" s="1"/>
  <c r="AU4931" i="2"/>
  <c r="AU4957" i="2"/>
  <c r="AU4961" i="2"/>
  <c r="AT5000" i="2"/>
  <c r="AU5000" i="2" s="1"/>
  <c r="AU5031" i="2"/>
  <c r="AU5073" i="2"/>
  <c r="AU5105" i="2"/>
  <c r="AT5119" i="2"/>
  <c r="AU5119" i="2" s="1"/>
  <c r="AU5209" i="2"/>
  <c r="AT4489" i="2"/>
  <c r="AU4489" i="2" s="1"/>
  <c r="AT4497" i="2"/>
  <c r="AU4497" i="2" s="1"/>
  <c r="AT4504" i="2"/>
  <c r="AU4504" i="2" s="1"/>
  <c r="AU4507" i="2"/>
  <c r="AU4519" i="2"/>
  <c r="AU4520" i="2"/>
  <c r="AU4543" i="2"/>
  <c r="AU4558" i="2"/>
  <c r="AU4588" i="2"/>
  <c r="AU4626" i="2"/>
  <c r="AT4636" i="2"/>
  <c r="AU4636" i="2" s="1"/>
  <c r="AU4641" i="2"/>
  <c r="AT4653" i="2"/>
  <c r="AU4692" i="2"/>
  <c r="AU4726" i="2"/>
  <c r="AU4752" i="2"/>
  <c r="AU4765" i="2"/>
  <c r="AT4768" i="2"/>
  <c r="AU4768" i="2" s="1"/>
  <c r="AU4778" i="2"/>
  <c r="AU4779" i="2"/>
  <c r="AT4789" i="2"/>
  <c r="AU4789" i="2" s="1"/>
  <c r="AU4791" i="2"/>
  <c r="AT4803" i="2"/>
  <c r="AU4803" i="2" s="1"/>
  <c r="AU4818" i="2"/>
  <c r="AT4829" i="2"/>
  <c r="AU4829" i="2" s="1"/>
  <c r="AU4891" i="2"/>
  <c r="AU4892" i="2"/>
  <c r="AT4918" i="2"/>
  <c r="AU4918" i="2" s="1"/>
  <c r="AU4941" i="2"/>
  <c r="AU4959" i="2"/>
  <c r="AT4965" i="2"/>
  <c r="AU4968" i="2"/>
  <c r="AU4978" i="2"/>
  <c r="AU4982" i="2"/>
  <c r="AU4989" i="2"/>
  <c r="AT5009" i="2"/>
  <c r="AU5009" i="2" s="1"/>
  <c r="AT5023" i="2"/>
  <c r="AU5023" i="2" s="1"/>
  <c r="AT5044" i="2"/>
  <c r="AU5044" i="2" s="1"/>
  <c r="AT5128" i="2"/>
  <c r="AU5128" i="2" s="1"/>
  <c r="AT5135" i="2"/>
  <c r="AU5135" i="2" s="1"/>
  <c r="AU5221" i="2"/>
  <c r="AT5339" i="2"/>
  <c r="AU5339" i="2" s="1"/>
  <c r="AU5012" i="2"/>
  <c r="AT5031" i="2"/>
  <c r="AT5049" i="2"/>
  <c r="AU5049" i="2" s="1"/>
  <c r="AU5053" i="2"/>
  <c r="AT5118" i="2"/>
  <c r="AU5118" i="2" s="1"/>
  <c r="AT5127" i="2"/>
  <c r="AU5127" i="2" s="1"/>
  <c r="AT5134" i="2"/>
  <c r="AU5134" i="2" s="1"/>
  <c r="AT5149" i="2"/>
  <c r="AU5149" i="2" s="1"/>
  <c r="AT5151" i="2"/>
  <c r="AU5151" i="2" s="1"/>
  <c r="AT5162" i="2"/>
  <c r="AU5162" i="2" s="1"/>
  <c r="AU5197" i="2"/>
  <c r="AT5208" i="2"/>
  <c r="AU5208" i="2" s="1"/>
  <c r="AT5281" i="2"/>
  <c r="AU5281" i="2" s="1"/>
  <c r="AT5378" i="2"/>
  <c r="AU5378" i="2" s="1"/>
  <c r="AU4999" i="2"/>
  <c r="AT5006" i="2"/>
  <c r="AU5006" i="2" s="1"/>
  <c r="AT5013" i="2"/>
  <c r="AU5013" i="2" s="1"/>
  <c r="AU5033" i="2"/>
  <c r="AT5076" i="2"/>
  <c r="AU5076" i="2" s="1"/>
  <c r="AU5106" i="2"/>
  <c r="AU5146" i="2"/>
  <c r="AT5191" i="2"/>
  <c r="AU5191" i="2" s="1"/>
  <c r="AT5228" i="2"/>
  <c r="AU5228" i="2" s="1"/>
  <c r="AT5293" i="2"/>
  <c r="AU5293" i="2" s="1"/>
  <c r="AT5308" i="2"/>
  <c r="AU5308" i="2" s="1"/>
  <c r="AT5331" i="2"/>
  <c r="AU5331" i="2" s="1"/>
  <c r="AT5367" i="2"/>
  <c r="AU5367" i="2" s="1"/>
  <c r="AT5092" i="2"/>
  <c r="AU5092" i="2" s="1"/>
  <c r="AU5095" i="2"/>
  <c r="AU5109" i="2"/>
  <c r="AU5123" i="2"/>
  <c r="AU5131" i="2"/>
  <c r="AU5140" i="2"/>
  <c r="AU5164" i="2"/>
  <c r="AT5198" i="2"/>
  <c r="AU5198" i="2" s="1"/>
  <c r="AU5204" i="2"/>
  <c r="AU5216" i="2"/>
  <c r="AU5250" i="2"/>
  <c r="AT5263" i="2"/>
  <c r="AU5263" i="2" s="1"/>
  <c r="AU5276" i="2"/>
  <c r="AU5284" i="2"/>
  <c r="AU5288" i="2"/>
  <c r="AU5290" i="2"/>
  <c r="AU5300" i="2"/>
  <c r="AU5302" i="2"/>
  <c r="AT5305" i="2"/>
  <c r="AU5305" i="2" s="1"/>
  <c r="AT5306" i="2"/>
  <c r="AU5306" i="2" s="1"/>
  <c r="AU5328" i="2"/>
  <c r="AU5333" i="2"/>
  <c r="AT5350" i="2"/>
  <c r="AU5350" i="2" s="1"/>
  <c r="AU5388" i="2"/>
  <c r="AU5390" i="2"/>
  <c r="AU5392" i="2"/>
  <c r="AU5394" i="2"/>
  <c r="AU5396" i="2"/>
  <c r="AG5404" i="2"/>
  <c r="AD5404" i="2"/>
  <c r="AG5406" i="2"/>
  <c r="AD5406" i="2"/>
  <c r="AT5124" i="2"/>
  <c r="AU5124" i="2" s="1"/>
  <c r="AT5132" i="2"/>
  <c r="AU5132" i="2" s="1"/>
  <c r="AT5141" i="2"/>
  <c r="AU5141" i="2" s="1"/>
  <c r="AU5148" i="2"/>
  <c r="AT5165" i="2"/>
  <c r="AU5165" i="2" s="1"/>
  <c r="AU5183" i="2"/>
  <c r="AU5200" i="2"/>
  <c r="AU5241" i="2"/>
  <c r="AT5249" i="2"/>
  <c r="AU5249" i="2" s="1"/>
  <c r="AU5255" i="2"/>
  <c r="AU5260" i="2"/>
  <c r="AT5268" i="2"/>
  <c r="AU5268" i="2" s="1"/>
  <c r="AT5289" i="2"/>
  <c r="AU5289" i="2" s="1"/>
  <c r="AT5301" i="2"/>
  <c r="AU5301" i="2" s="1"/>
  <c r="AU5309" i="2"/>
  <c r="AU5326" i="2"/>
  <c r="AU5338" i="2"/>
  <c r="AU5340" i="2"/>
  <c r="AT5355" i="2"/>
  <c r="AU5355" i="2" s="1"/>
  <c r="AT5393" i="2"/>
  <c r="AU5393" i="2" s="1"/>
  <c r="AT5395" i="2"/>
  <c r="AU5395" i="2" s="1"/>
</calcChain>
</file>

<file path=xl/comments1.xml><?xml version="1.0" encoding="utf-8"?>
<comments xmlns="http://schemas.openxmlformats.org/spreadsheetml/2006/main">
  <authors>
    <author>作者</author>
  </authors>
  <commentList>
    <comment ref="Q1" authorId="0" shapeId="0">
      <text>
        <r>
          <rPr>
            <b/>
            <sz val="9"/>
            <color indexed="81"/>
            <rFont val="宋体"/>
            <family val="3"/>
            <charset val="134"/>
          </rPr>
          <t>阿玉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新改续先复制到自己 表再连接 用用户号码，能链接出来的在受理类型改成新装</t>
        </r>
      </text>
    </comment>
    <comment ref="R1" authorId="0" shapeId="0">
      <text>
        <r>
          <rPr>
            <sz val="9"/>
            <color indexed="81"/>
            <rFont val="宋体"/>
            <family val="3"/>
            <charset val="134"/>
          </rPr>
          <t>自营提成说明：③常平、东城、高埗营业厅受理的前8台宽带新装和前8台宽带续费均不计算自营提成；寮步、石排营业厅受理的前5台宽带新装和前5台宽带续费均不计算自营提成；横沥、樟木头营业厅受理的前4台宽带新装和前4台宽带续费均不计算自营提成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" authorId="0" shapeId="0">
      <text>
        <r>
          <rPr>
            <b/>
            <sz val="9"/>
            <color indexed="81"/>
            <rFont val="宋体"/>
            <family val="3"/>
            <charset val="134"/>
          </rPr>
          <t>对不上，根据阿玉预留表在链接，还缺的就发给营销组组长跟经理，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" authorId="0" shapeId="0">
      <text>
        <r>
          <rPr>
            <sz val="9"/>
            <color indexed="81"/>
            <rFont val="宋体"/>
            <family val="3"/>
            <charset val="134"/>
          </rPr>
          <t>实收金额为负数的把线数去掉，实收金额不正常的不要算线数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受理类型改资费不算线数，含固定IP，不包年的续折合年的</t>
        </r>
      </text>
    </comment>
    <comment ref="Y1" authorId="0" shapeId="0">
      <text>
        <r>
          <rPr>
            <sz val="9"/>
            <color indexed="81"/>
            <rFont val="宋体"/>
            <family val="3"/>
            <charset val="134"/>
          </rPr>
          <t>用价格计划去链接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shapeId="0">
      <text>
        <r>
          <rPr>
            <b/>
            <sz val="9"/>
            <color indexed="81"/>
            <rFont val="宋体"/>
            <family val="3"/>
            <charset val="134"/>
          </rPr>
          <t>需要链接上月的预留跟总表，根据号码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" authorId="0" shapeId="0">
      <text>
        <r>
          <rPr>
            <sz val="9"/>
            <color indexed="81"/>
            <rFont val="宋体"/>
            <family val="3"/>
            <charset val="134"/>
          </rPr>
          <t>扣0.02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1" authorId="0" shapeId="0">
      <text>
        <r>
          <rPr>
            <b/>
            <sz val="9"/>
            <color indexed="81"/>
            <rFont val="宋体"/>
            <family val="3"/>
            <charset val="134"/>
          </rPr>
          <t>续前期不纳入考核</t>
        </r>
      </text>
    </comment>
    <comment ref="AN1" authorId="0" shapeId="0">
      <text>
        <r>
          <rPr>
            <b/>
            <sz val="9"/>
            <color indexed="81"/>
            <rFont val="宋体"/>
            <family val="3"/>
            <charset val="134"/>
          </rPr>
          <t>按照15%</t>
        </r>
      </text>
    </comment>
    <comment ref="AO1" authorId="0" shapeId="0">
      <text>
        <r>
          <rPr>
            <b/>
            <sz val="9"/>
            <color indexed="81"/>
            <rFont val="宋体"/>
            <family val="3"/>
            <charset val="134"/>
          </rPr>
          <t>固定IP只算底薪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<sst xmlns="http://schemas.openxmlformats.org/spreadsheetml/2006/main" count="97740" uniqueCount="6775">
  <si>
    <t>序号</t>
  </si>
  <si>
    <t>分公司</t>
  </si>
  <si>
    <t>营业区</t>
  </si>
  <si>
    <t>营业厅</t>
  </si>
  <si>
    <t>局向</t>
  </si>
  <si>
    <t>产品分类</t>
  </si>
  <si>
    <t>用户名</t>
  </si>
  <si>
    <t>用户地址</t>
    <phoneticPr fontId="5" type="noConversion"/>
  </si>
  <si>
    <t>用户号码</t>
  </si>
  <si>
    <t>受理类型</t>
  </si>
  <si>
    <t>发展角色</t>
  </si>
  <si>
    <t>价格计划</t>
  </si>
  <si>
    <t>应收金额</t>
  </si>
  <si>
    <t>实收金额</t>
  </si>
  <si>
    <t>接入类型</t>
    <phoneticPr fontId="7" type="noConversion"/>
  </si>
  <si>
    <t>对帐原因分析</t>
    <phoneticPr fontId="3" type="noConversion"/>
  </si>
  <si>
    <t>新改续</t>
  </si>
  <si>
    <t>营销组</t>
    <phoneticPr fontId="7" type="noConversion"/>
  </si>
  <si>
    <t>网格</t>
    <phoneticPr fontId="3" type="noConversion"/>
  </si>
  <si>
    <t>发展角色</t>
    <phoneticPr fontId="5" type="noConversion"/>
  </si>
  <si>
    <t>发展人</t>
    <phoneticPr fontId="7" type="noConversion"/>
  </si>
  <si>
    <t>总线数（算底薪含IP）</t>
    <phoneticPr fontId="5" type="noConversion"/>
  </si>
  <si>
    <r>
      <rPr>
        <b/>
        <sz val="10"/>
        <color rgb="FF002060"/>
        <rFont val="宋体"/>
        <family val="3"/>
        <charset val="134"/>
      </rPr>
      <t>总线数（算提成不含</t>
    </r>
    <r>
      <rPr>
        <b/>
        <sz val="10"/>
        <color rgb="FF002060"/>
        <rFont val="Arial"/>
        <family val="2"/>
      </rPr>
      <t>IP</t>
    </r>
    <r>
      <rPr>
        <b/>
        <sz val="10"/>
        <color rgb="FF002060"/>
        <rFont val="宋体"/>
        <family val="3"/>
        <charset val="134"/>
      </rPr>
      <t>）</t>
    </r>
    <phoneticPr fontId="5" type="noConversion"/>
  </si>
  <si>
    <r>
      <rPr>
        <b/>
        <sz val="10"/>
        <color rgb="FF002060"/>
        <rFont val="宋体"/>
        <family val="3"/>
        <charset val="134"/>
      </rPr>
      <t>其中新装</t>
    </r>
    <r>
      <rPr>
        <b/>
        <sz val="10"/>
        <color rgb="FF002060"/>
        <rFont val="Arial"/>
        <family val="2"/>
      </rPr>
      <t>(</t>
    </r>
    <r>
      <rPr>
        <b/>
        <sz val="10"/>
        <color rgb="FF002060"/>
        <rFont val="宋体"/>
        <family val="3"/>
        <charset val="134"/>
      </rPr>
      <t>含普通及价值）</t>
    </r>
    <phoneticPr fontId="5" type="noConversion"/>
  </si>
  <si>
    <t>带宽</t>
    <phoneticPr fontId="3" type="noConversion"/>
  </si>
  <si>
    <r>
      <rPr>
        <b/>
        <sz val="10"/>
        <color rgb="FF002060"/>
        <rFont val="宋体"/>
        <family val="3"/>
        <charset val="134"/>
      </rPr>
      <t>扣减</t>
    </r>
    <r>
      <rPr>
        <b/>
        <sz val="10"/>
        <color rgb="FF002060"/>
        <rFont val="Arial"/>
        <family val="2"/>
      </rPr>
      <t>MODEM/</t>
    </r>
    <r>
      <rPr>
        <b/>
        <sz val="10"/>
        <color rgb="FF002060"/>
        <rFont val="宋体"/>
        <family val="3"/>
        <charset val="134"/>
      </rPr>
      <t>移动话费</t>
    </r>
    <phoneticPr fontId="7" type="noConversion"/>
  </si>
  <si>
    <t>结算说明</t>
    <phoneticPr fontId="3" type="noConversion"/>
  </si>
  <si>
    <t>普通宽带线数</t>
    <phoneticPr fontId="3" type="noConversion"/>
  </si>
  <si>
    <t>价值宽带线数</t>
    <phoneticPr fontId="3" type="noConversion"/>
  </si>
  <si>
    <t>普通宽带金额</t>
    <phoneticPr fontId="3" type="noConversion"/>
  </si>
  <si>
    <t>价值宽带金额</t>
    <phoneticPr fontId="3" type="noConversion"/>
  </si>
  <si>
    <r>
      <rPr>
        <b/>
        <sz val="10"/>
        <color rgb="FF002060"/>
        <rFont val="宋体"/>
        <family val="3"/>
        <charset val="134"/>
      </rPr>
      <t>新装</t>
    </r>
    <r>
      <rPr>
        <b/>
        <sz val="10"/>
        <color rgb="FF002060"/>
        <rFont val="Arial"/>
        <family val="2"/>
      </rPr>
      <t>+</t>
    </r>
    <r>
      <rPr>
        <b/>
        <sz val="10"/>
        <color rgb="FF002060"/>
        <rFont val="宋体"/>
        <family val="3"/>
        <charset val="134"/>
      </rPr>
      <t>续费</t>
    </r>
    <phoneticPr fontId="5" type="noConversion"/>
  </si>
  <si>
    <t>新装收入</t>
    <phoneticPr fontId="5" type="noConversion"/>
  </si>
  <si>
    <t>固话是否达标（AD新装表，要去掉固定IP的）</t>
    <phoneticPr fontId="5" type="noConversion"/>
  </si>
  <si>
    <t>AD续费表</t>
    <phoneticPr fontId="5" type="noConversion"/>
  </si>
  <si>
    <t>续费考核IF(O5="(传统)XDSL",VLOOKUP(S5,续费率明细!C:I,7,FALSE)*1,IF(O5="GPON+XDSL",VLOOKUP(S5,续费率明细!C:I,7,FALSE)*1,VLOOKUP(S5,续费率明细!C:I,5,FALSE)*1))</t>
    <phoneticPr fontId="5" type="noConversion"/>
  </si>
  <si>
    <t>是否续本月或后期</t>
    <phoneticPr fontId="7" type="noConversion"/>
  </si>
  <si>
    <t>销装维发展线数</t>
    <phoneticPr fontId="7" type="noConversion"/>
  </si>
  <si>
    <t>固定IP提成</t>
    <phoneticPr fontId="5" type="noConversion"/>
  </si>
  <si>
    <t>备注</t>
    <phoneticPr fontId="5" type="noConversion"/>
  </si>
  <si>
    <t>其他</t>
    <phoneticPr fontId="5" type="noConversion"/>
  </si>
  <si>
    <t>续费是否入网格</t>
    <phoneticPr fontId="5" type="noConversion"/>
  </si>
  <si>
    <t>固定IP</t>
    <phoneticPr fontId="5" type="noConversion"/>
  </si>
  <si>
    <t>提成点数</t>
    <phoneticPr fontId="5" type="noConversion"/>
  </si>
  <si>
    <t>当月新增提成</t>
    <phoneticPr fontId="5" type="noConversion"/>
  </si>
  <si>
    <t>实际扣款金额IF(AK5="",0,IF(AK5&gt;0,AK5,IF(AND(AK5&lt;0,AT5+AK5&gt;0),AK5,AT5)))</t>
    <phoneticPr fontId="5" type="noConversion"/>
  </si>
  <si>
    <t>6月</t>
    <phoneticPr fontId="5" type="noConversion"/>
  </si>
  <si>
    <t>付林军</t>
    <phoneticPr fontId="3" type="noConversion"/>
  </si>
  <si>
    <t>新装</t>
  </si>
  <si>
    <t>ZX长安朱江益</t>
    <phoneticPr fontId="3" type="noConversion"/>
  </si>
  <si>
    <t>正常</t>
  </si>
  <si>
    <t xml:space="preserve"> </t>
    <phoneticPr fontId="5" type="noConversion"/>
  </si>
  <si>
    <t>长安营销组</t>
  </si>
  <si>
    <t>直销</t>
  </si>
  <si>
    <t>朱江益</t>
  </si>
  <si>
    <t>6月正常结算</t>
    <phoneticPr fontId="5" type="noConversion"/>
  </si>
  <si>
    <t>销装维</t>
    <phoneticPr fontId="5" type="noConversion"/>
  </si>
  <si>
    <t>李秀珍</t>
  </si>
  <si>
    <t>ZX茶山蔡定强</t>
    <phoneticPr fontId="3" type="noConversion"/>
  </si>
  <si>
    <t>前期收款本月放号</t>
  </si>
  <si>
    <t>茶山营销组</t>
  </si>
  <si>
    <t>蔡定强</t>
  </si>
  <si>
    <t>廖克壮</t>
  </si>
  <si>
    <t>ZX万江汪洞辉</t>
  </si>
  <si>
    <t xml:space="preserve">正常 </t>
  </si>
  <si>
    <t>万江营销组</t>
  </si>
  <si>
    <t>汪洞辉</t>
  </si>
  <si>
    <t>刘新合</t>
  </si>
  <si>
    <t>ZX清溪吴宇帅</t>
  </si>
  <si>
    <t>清溪营销组</t>
  </si>
  <si>
    <t>吴宇帅</t>
  </si>
  <si>
    <t>罗晓波</t>
  </si>
  <si>
    <t>ZX长安朱江益</t>
  </si>
  <si>
    <t>麦伟波</t>
  </si>
  <si>
    <t>前期收款本月放号竣工</t>
  </si>
  <si>
    <t>毛元祥</t>
  </si>
  <si>
    <t>ZX常平邹耀廷</t>
  </si>
  <si>
    <t>常平营销组</t>
  </si>
  <si>
    <t>邹耀廷</t>
  </si>
  <si>
    <t>毛珍友</t>
  </si>
  <si>
    <t>ZX长安肖亮</t>
  </si>
  <si>
    <t>肖亮</t>
  </si>
  <si>
    <t>王顺奇</t>
  </si>
  <si>
    <t>ZX石排李伟林</t>
  </si>
  <si>
    <t>石排营销组</t>
  </si>
  <si>
    <t>李伟林</t>
  </si>
  <si>
    <t>吴向鸿</t>
  </si>
  <si>
    <t>ZX清溪何奇宝</t>
  </si>
  <si>
    <t>何奇宝</t>
  </si>
  <si>
    <t>谢坤贤</t>
  </si>
  <si>
    <t>ZX厚街易阿红</t>
  </si>
  <si>
    <t>厚街营销组</t>
  </si>
  <si>
    <t>易阿红</t>
  </si>
  <si>
    <t>杨桂生</t>
  </si>
  <si>
    <t>ZX南城黎广俊</t>
  </si>
  <si>
    <t>南城营销组</t>
  </si>
  <si>
    <t>黎广俊</t>
  </si>
  <si>
    <t>杨荣于</t>
  </si>
  <si>
    <t>ZX寮步魏祥洋</t>
  </si>
  <si>
    <t>寮步营销组</t>
  </si>
  <si>
    <t>魏祥洋</t>
  </si>
  <si>
    <t>张基良</t>
  </si>
  <si>
    <t>吉行</t>
  </si>
  <si>
    <t>ZX塘厦肖忠</t>
  </si>
  <si>
    <t>塘厦营销组</t>
  </si>
  <si>
    <t>肖忠</t>
  </si>
  <si>
    <t>蒋雄</t>
  </si>
  <si>
    <t>秦铁</t>
  </si>
  <si>
    <t>ZX虎门萧子大</t>
  </si>
  <si>
    <t>虎门营销组</t>
  </si>
  <si>
    <t>萧子大</t>
  </si>
  <si>
    <t>唐坤</t>
  </si>
  <si>
    <t>肖娥</t>
  </si>
  <si>
    <t>蔡亮华</t>
  </si>
  <si>
    <t>陈锡锋</t>
  </si>
  <si>
    <t>ZX大朗刘运超</t>
  </si>
  <si>
    <t>前期收款本月放号</t>
    <phoneticPr fontId="7" type="noConversion"/>
  </si>
  <si>
    <t>大朗营销组</t>
  </si>
  <si>
    <t>刘运超</t>
  </si>
  <si>
    <t>邓宝玉</t>
  </si>
  <si>
    <t>ZX樟木头彭文群</t>
  </si>
  <si>
    <t>樟木头营销组</t>
  </si>
  <si>
    <t>彭文群</t>
  </si>
  <si>
    <t>邓贵益</t>
  </si>
  <si>
    <t>ZX清溪祖静彪</t>
  </si>
  <si>
    <t>祖静彪</t>
  </si>
  <si>
    <t>邓正红</t>
  </si>
  <si>
    <t>何建松</t>
  </si>
  <si>
    <t>洪先义</t>
  </si>
  <si>
    <t>ZX大朗黄智乾</t>
  </si>
  <si>
    <t>黄智乾</t>
  </si>
  <si>
    <t>胡浩凡</t>
  </si>
  <si>
    <t>胡沛洪</t>
  </si>
  <si>
    <t>黄建富</t>
  </si>
  <si>
    <t>ZX常平陈彦忠</t>
  </si>
  <si>
    <t>陈彦忠</t>
  </si>
  <si>
    <t>6月</t>
    <phoneticPr fontId="5" type="noConversion"/>
  </si>
  <si>
    <t>黄晓鸿</t>
  </si>
  <si>
    <t>ZY常平邓飞伍(市)</t>
    <phoneticPr fontId="5" type="noConversion"/>
  </si>
  <si>
    <t>前期收款本月放号</t>
    <phoneticPr fontId="7" type="noConversion"/>
  </si>
  <si>
    <t xml:space="preserve"> </t>
    <phoneticPr fontId="5" type="noConversion"/>
  </si>
  <si>
    <t>常平前8台新增及续费均不算自营提成</t>
    <phoneticPr fontId="5" type="noConversion"/>
  </si>
  <si>
    <t>自营</t>
    <phoneticPr fontId="5" type="noConversion"/>
  </si>
  <si>
    <t>6月正常结算</t>
    <phoneticPr fontId="5" type="noConversion"/>
  </si>
  <si>
    <t>销装维</t>
    <phoneticPr fontId="5" type="noConversion"/>
  </si>
  <si>
    <t>李伟平</t>
  </si>
  <si>
    <t>ZX黄江卢丹龙</t>
  </si>
  <si>
    <t>黄江营销组</t>
  </si>
  <si>
    <t>卢丹龙</t>
  </si>
  <si>
    <t>李志红</t>
  </si>
  <si>
    <t>连纪委</t>
  </si>
  <si>
    <t>廖培根</t>
  </si>
  <si>
    <t>廖旭昌</t>
  </si>
  <si>
    <t>ZX寮步黄维敏</t>
  </si>
  <si>
    <t>黄维敏</t>
  </si>
  <si>
    <t>林培锋</t>
  </si>
  <si>
    <t>ZX茶山蔡定强</t>
  </si>
  <si>
    <t>刘朝峰</t>
  </si>
  <si>
    <t>毛兴华</t>
  </si>
  <si>
    <t>欧建春</t>
  </si>
  <si>
    <t>ZX横沥肖任</t>
  </si>
  <si>
    <t>横沥营销组</t>
  </si>
  <si>
    <t>肖任</t>
  </si>
  <si>
    <t>潘荫靖</t>
  </si>
  <si>
    <t>彭昌滚</t>
  </si>
  <si>
    <t>彭子龙</t>
  </si>
  <si>
    <t>DL东铁办公</t>
  </si>
  <si>
    <t>寮步营销组</t>
    <phoneticPr fontId="5" type="noConversion"/>
  </si>
  <si>
    <t>代理商</t>
    <phoneticPr fontId="5" type="noConversion"/>
  </si>
  <si>
    <t>齐红光</t>
  </si>
  <si>
    <t>秦湘连</t>
  </si>
  <si>
    <t>申辉兵</t>
  </si>
  <si>
    <t>石三琴</t>
  </si>
  <si>
    <t>唐天虎</t>
  </si>
  <si>
    <t>DL东莞金伦</t>
  </si>
  <si>
    <t>大朗营销组</t>
    <phoneticPr fontId="5" type="noConversion"/>
  </si>
  <si>
    <t>万春成</t>
  </si>
  <si>
    <t>王少艺</t>
  </si>
  <si>
    <t>黄向长</t>
  </si>
  <si>
    <t>莞城营销组</t>
    <phoneticPr fontId="5" type="noConversion"/>
  </si>
  <si>
    <t>直销</t>
    <phoneticPr fontId="5" type="noConversion"/>
  </si>
  <si>
    <t>王曾刚</t>
  </si>
  <si>
    <t>杨德勇</t>
  </si>
  <si>
    <t>易国林</t>
  </si>
  <si>
    <t>ZX虎门王成</t>
  </si>
  <si>
    <t>王成</t>
  </si>
  <si>
    <t>曾定誉</t>
  </si>
  <si>
    <t>张森清</t>
  </si>
  <si>
    <t>ZX黄江农军成</t>
  </si>
  <si>
    <t>农军成</t>
  </si>
  <si>
    <t>钟丽红</t>
  </si>
  <si>
    <t>朱良谦</t>
  </si>
  <si>
    <t>韦明庆</t>
  </si>
  <si>
    <t>辛森</t>
  </si>
  <si>
    <t>杨勇</t>
  </si>
  <si>
    <t>ZX虎门钟小红</t>
  </si>
  <si>
    <t>钟小红</t>
  </si>
  <si>
    <t>班定锋</t>
  </si>
  <si>
    <t>常广庆</t>
  </si>
  <si>
    <t>ZX寮步夏永杰</t>
  </si>
  <si>
    <t>夏永杰</t>
  </si>
  <si>
    <t>黄育华</t>
  </si>
  <si>
    <t>ZX樟木头谭远明</t>
  </si>
  <si>
    <t>谭远明</t>
  </si>
  <si>
    <t>李海权</t>
  </si>
  <si>
    <t>ZX塘厦张远威</t>
  </si>
  <si>
    <t>张远威</t>
  </si>
  <si>
    <t>麦丽梅</t>
  </si>
  <si>
    <t>田仁凯</t>
  </si>
  <si>
    <t>ZX寮步彭英智</t>
  </si>
  <si>
    <t>彭英智</t>
  </si>
  <si>
    <t>吴晓轩</t>
  </si>
  <si>
    <t>许丽文</t>
  </si>
  <si>
    <t>ZX厚街彭云明</t>
  </si>
  <si>
    <t>彭云明</t>
  </si>
  <si>
    <t>张李枚</t>
  </si>
  <si>
    <t>邓超</t>
  </si>
  <si>
    <t>周玲飞</t>
  </si>
  <si>
    <t>周润花</t>
  </si>
  <si>
    <t>傅俊容</t>
  </si>
  <si>
    <t>ZX东城莫灵快</t>
  </si>
  <si>
    <t>东城营销组</t>
  </si>
  <si>
    <t>莫灵快</t>
  </si>
  <si>
    <t>李土石</t>
  </si>
  <si>
    <t>林仲娟</t>
  </si>
  <si>
    <t>闫大超</t>
  </si>
  <si>
    <t>雷华明</t>
  </si>
  <si>
    <t>冯利</t>
  </si>
  <si>
    <t>李斌</t>
  </si>
  <si>
    <t>庾明</t>
  </si>
  <si>
    <t>ZX大朗唐石荣</t>
  </si>
  <si>
    <t>唐石荣</t>
  </si>
  <si>
    <t>蔡胜中</t>
  </si>
  <si>
    <t>陈家官</t>
  </si>
  <si>
    <t>邓海生</t>
  </si>
  <si>
    <t>冯松均</t>
  </si>
  <si>
    <t>甘立伟</t>
  </si>
  <si>
    <t>ZX大朗邓轩腾</t>
  </si>
  <si>
    <t>邓轩腾</t>
  </si>
  <si>
    <t>胡科路</t>
  </si>
  <si>
    <t>蓝承娟</t>
  </si>
  <si>
    <t>雷庆文</t>
  </si>
  <si>
    <t>雷友琼</t>
  </si>
  <si>
    <t>李建国</t>
  </si>
  <si>
    <t>陈崇</t>
  </si>
  <si>
    <t>陈志强</t>
  </si>
  <si>
    <t>段定军</t>
  </si>
  <si>
    <t>黄书旭</t>
  </si>
  <si>
    <t>ZX石碣杨平金</t>
  </si>
  <si>
    <t>石碣营销组</t>
  </si>
  <si>
    <t>杨平金</t>
  </si>
  <si>
    <t>潘胜东</t>
  </si>
  <si>
    <t>彭建明</t>
  </si>
  <si>
    <t>吴文强</t>
  </si>
  <si>
    <t>ZX樟木头吴楚伟</t>
  </si>
  <si>
    <t>吴楚伟</t>
  </si>
  <si>
    <t>刘敏</t>
  </si>
  <si>
    <t>余波</t>
  </si>
  <si>
    <t>袁伟</t>
  </si>
  <si>
    <t>陈彩玲</t>
  </si>
  <si>
    <t>陈海桥</t>
  </si>
  <si>
    <t>陈永华</t>
  </si>
  <si>
    <t>ZX长安何乐平</t>
  </si>
  <si>
    <t>何乐平</t>
  </si>
  <si>
    <t>董世春</t>
  </si>
  <si>
    <t>凡志刚</t>
  </si>
  <si>
    <t>ZX大朗杜昇华</t>
  </si>
  <si>
    <t>杜昇华</t>
  </si>
  <si>
    <t>古梅琼</t>
  </si>
  <si>
    <t>黄振桓</t>
  </si>
  <si>
    <t>孔炯炯</t>
  </si>
  <si>
    <t>黎海江</t>
  </si>
  <si>
    <t>利明鸿</t>
  </si>
  <si>
    <t>廖妮娜</t>
  </si>
  <si>
    <t>莞城营销组</t>
    <phoneticPr fontId="5" type="noConversion"/>
  </si>
  <si>
    <t>直销</t>
    <phoneticPr fontId="5" type="noConversion"/>
  </si>
  <si>
    <t>林俊志</t>
  </si>
  <si>
    <t>刘付军</t>
  </si>
  <si>
    <t>刘勇娇</t>
  </si>
  <si>
    <t>卢元顺</t>
  </si>
  <si>
    <t>罗仁生</t>
  </si>
  <si>
    <t>邱荣发</t>
  </si>
  <si>
    <t>东城营销组</t>
    <phoneticPr fontId="5" type="noConversion"/>
  </si>
  <si>
    <t>邱仰科</t>
  </si>
  <si>
    <t>唐明凤</t>
  </si>
  <si>
    <t>唐银春</t>
  </si>
  <si>
    <t>王振宇</t>
  </si>
  <si>
    <t>ZX塘厦杨芳</t>
  </si>
  <si>
    <t>杨芳</t>
  </si>
  <si>
    <t>韦成洪</t>
  </si>
  <si>
    <t>吴庆武</t>
  </si>
  <si>
    <t>ZX石碣刘松涛</t>
  </si>
  <si>
    <t>刘松涛</t>
  </si>
  <si>
    <t>吴盛青</t>
  </si>
  <si>
    <t>徐慧槟</t>
  </si>
  <si>
    <t>姚少基</t>
  </si>
  <si>
    <t>余飞飞</t>
  </si>
  <si>
    <t>袁世标</t>
  </si>
  <si>
    <t>ZX东城刘建强</t>
  </si>
  <si>
    <t>刘建强</t>
  </si>
  <si>
    <t>张春花</t>
  </si>
  <si>
    <t>张悦之</t>
  </si>
  <si>
    <t>赵建辉</t>
  </si>
  <si>
    <t>钟良辉</t>
  </si>
  <si>
    <t>ZX虎门杜嘉明</t>
  </si>
  <si>
    <t>杜嘉明</t>
  </si>
  <si>
    <t>薜楚君</t>
  </si>
  <si>
    <t>李勇</t>
  </si>
  <si>
    <t>长安营销组</t>
    <phoneticPr fontId="5" type="noConversion"/>
  </si>
  <si>
    <t>王兵</t>
  </si>
  <si>
    <t>钟喜</t>
  </si>
  <si>
    <t>ZX常平付森基</t>
  </si>
  <si>
    <t>付森基</t>
  </si>
  <si>
    <t>蔡懿冠</t>
  </si>
  <si>
    <t>ZX长安王意峰</t>
  </si>
  <si>
    <t>王意峰</t>
  </si>
  <si>
    <t>池秀才</t>
  </si>
  <si>
    <t>ZX南城邹阳</t>
  </si>
  <si>
    <t>邹阳</t>
  </si>
  <si>
    <t>邓大钢</t>
  </si>
  <si>
    <t>方乐俊</t>
  </si>
  <si>
    <t>ZX厚街罗灿平</t>
  </si>
  <si>
    <t>罗灿平</t>
  </si>
  <si>
    <t>符智坚</t>
  </si>
  <si>
    <t>侯仕桂</t>
  </si>
  <si>
    <t>简永杰</t>
  </si>
  <si>
    <t>李小辉</t>
  </si>
  <si>
    <t>李优远</t>
  </si>
  <si>
    <t>刘志洪</t>
  </si>
  <si>
    <t>孙江凡</t>
  </si>
  <si>
    <t>王启迪</t>
  </si>
  <si>
    <t>温正先</t>
  </si>
  <si>
    <t>杨文虎</t>
  </si>
  <si>
    <t>杨永奎</t>
  </si>
  <si>
    <t>庄安桃</t>
  </si>
  <si>
    <t>张晓芳</t>
  </si>
  <si>
    <t>熊佳</t>
  </si>
  <si>
    <t>李兵虎</t>
  </si>
  <si>
    <t>李立波</t>
  </si>
  <si>
    <t>刘顺水</t>
  </si>
  <si>
    <t>谭春姣</t>
  </si>
  <si>
    <t>王显春</t>
  </si>
  <si>
    <t>叶德宁</t>
  </si>
  <si>
    <t>ZX塘厦吴勇</t>
  </si>
  <si>
    <t>吴勇</t>
  </si>
  <si>
    <t>覃彬世</t>
  </si>
  <si>
    <t>ZX茶山李永林</t>
  </si>
  <si>
    <t>李永林</t>
  </si>
  <si>
    <t>刘松华</t>
  </si>
  <si>
    <t>张伟棠</t>
  </si>
  <si>
    <t>韩敏</t>
  </si>
  <si>
    <t>ZX大朗全守平</t>
  </si>
  <si>
    <t>全守平</t>
  </si>
  <si>
    <t>刘固</t>
  </si>
  <si>
    <t>袁敏</t>
  </si>
  <si>
    <t>付志勇</t>
  </si>
  <si>
    <t>甘彩华</t>
  </si>
  <si>
    <t>柯玉萍</t>
  </si>
  <si>
    <t>赖伟锋</t>
  </si>
  <si>
    <t>李鉴鸿</t>
  </si>
  <si>
    <t>ZX虎门陈伟娣</t>
  </si>
  <si>
    <t>陈伟娣</t>
  </si>
  <si>
    <t>刘林彬</t>
  </si>
  <si>
    <t>施金桥</t>
  </si>
  <si>
    <t>张伟锋</t>
  </si>
  <si>
    <t>ZX茶山覃绪炽</t>
  </si>
  <si>
    <t>覃绪炽</t>
  </si>
  <si>
    <t>周全文</t>
  </si>
  <si>
    <t>卓金水</t>
  </si>
  <si>
    <t>邹艺敏</t>
  </si>
  <si>
    <t>邓锋</t>
  </si>
  <si>
    <t>邱鹏</t>
  </si>
  <si>
    <t>汤杰</t>
  </si>
  <si>
    <t>ZX清溪韩相力</t>
    <phoneticPr fontId="5" type="noConversion"/>
  </si>
  <si>
    <t>清溪营销组</t>
    <phoneticPr fontId="5" type="noConversion"/>
  </si>
  <si>
    <t>韩相力</t>
  </si>
  <si>
    <t>叶健</t>
  </si>
  <si>
    <t>李建明</t>
  </si>
  <si>
    <t>梁志强</t>
  </si>
  <si>
    <t>张明朗</t>
  </si>
  <si>
    <t>周心波</t>
  </si>
  <si>
    <t>ZX清溪韦志强</t>
  </si>
  <si>
    <t>韦志强</t>
  </si>
  <si>
    <t>张勇</t>
  </si>
  <si>
    <t>覃航</t>
  </si>
  <si>
    <t>高旺旺</t>
  </si>
  <si>
    <t>何孝平</t>
  </si>
  <si>
    <t>蒋海军</t>
  </si>
  <si>
    <t>李艳群</t>
  </si>
  <si>
    <t>彭永洪</t>
  </si>
  <si>
    <t>ZX大朗邓轩物</t>
  </si>
  <si>
    <t>邓轩物</t>
  </si>
  <si>
    <t>汪琴虎</t>
  </si>
  <si>
    <t>魏建学</t>
  </si>
  <si>
    <t>吴自梁</t>
  </si>
  <si>
    <t>谢智松</t>
  </si>
  <si>
    <t>许忠其</t>
  </si>
  <si>
    <t>曾伟锋</t>
  </si>
  <si>
    <t>邹攀黎</t>
  </si>
  <si>
    <t>大朗营销组</t>
    <phoneticPr fontId="5" type="noConversion"/>
  </si>
  <si>
    <t>代理商</t>
    <phoneticPr fontId="5" type="noConversion"/>
  </si>
  <si>
    <t>杨邦桥</t>
  </si>
  <si>
    <t>ZX虎门焦慧君</t>
  </si>
  <si>
    <t>焦慧君</t>
  </si>
  <si>
    <t>过林</t>
  </si>
  <si>
    <t>李强</t>
  </si>
  <si>
    <t>徐凯</t>
  </si>
  <si>
    <t>陈克巧</t>
  </si>
  <si>
    <t>陈镇华</t>
  </si>
  <si>
    <t>冯婷婷</t>
  </si>
  <si>
    <t>付忠彬</t>
  </si>
  <si>
    <t>黄河年</t>
  </si>
  <si>
    <t>ZX长安陈志鹏</t>
  </si>
  <si>
    <t>陈志鹏</t>
  </si>
  <si>
    <t>黄佩娴</t>
  </si>
  <si>
    <t>廖福醒</t>
  </si>
  <si>
    <t>罗家池</t>
  </si>
  <si>
    <t>宁小芳</t>
  </si>
  <si>
    <t>丘海平</t>
  </si>
  <si>
    <t>唐小翠</t>
  </si>
  <si>
    <t>游树球</t>
  </si>
  <si>
    <t>曾柳华</t>
  </si>
  <si>
    <t>张鹏程</t>
  </si>
  <si>
    <t>ZY石碣彭知群</t>
  </si>
  <si>
    <t>彭知群</t>
  </si>
  <si>
    <t>张有平</t>
  </si>
  <si>
    <t>周连保</t>
  </si>
  <si>
    <t>周万忠</t>
  </si>
  <si>
    <t>覃坤庆</t>
  </si>
  <si>
    <t>邓树兴</t>
  </si>
  <si>
    <t>陈超</t>
  </si>
  <si>
    <t>冯志立</t>
  </si>
  <si>
    <t>耿光军</t>
  </si>
  <si>
    <t>梁锦盈</t>
  </si>
  <si>
    <t>吴平泽</t>
  </si>
  <si>
    <t>肖海清</t>
  </si>
  <si>
    <t>肖伟林</t>
  </si>
  <si>
    <t>曾伟军</t>
  </si>
  <si>
    <t>周群英</t>
  </si>
  <si>
    <t>覃业有</t>
  </si>
  <si>
    <t>皇甫先锋</t>
  </si>
  <si>
    <t>吴施施</t>
  </si>
  <si>
    <t>吴正安</t>
  </si>
  <si>
    <t>ZX横沥张泽文</t>
  </si>
  <si>
    <t>张泽文</t>
  </si>
  <si>
    <t>向洪波</t>
  </si>
  <si>
    <t>郑福秀</t>
  </si>
  <si>
    <t>钟剑勇</t>
  </si>
  <si>
    <t>康敏</t>
  </si>
  <si>
    <t>郑彪</t>
  </si>
  <si>
    <t>付艳红</t>
  </si>
  <si>
    <t>龚学祥</t>
  </si>
  <si>
    <t>蒋梦国</t>
  </si>
  <si>
    <t>薛江</t>
  </si>
  <si>
    <t>杨嵩</t>
  </si>
  <si>
    <t>陈海花</t>
  </si>
  <si>
    <t>丁树妙</t>
  </si>
  <si>
    <t>黄群清</t>
  </si>
  <si>
    <t>柳壹波</t>
  </si>
  <si>
    <t>莫惟回</t>
  </si>
  <si>
    <t>潘华清</t>
  </si>
  <si>
    <t>王家宏</t>
  </si>
  <si>
    <t>王念涛</t>
  </si>
  <si>
    <t>项有军</t>
  </si>
  <si>
    <t>袁国林</t>
  </si>
  <si>
    <t>范蔚</t>
  </si>
  <si>
    <t>ZX大朗符关卓</t>
  </si>
  <si>
    <t>符关卓</t>
  </si>
  <si>
    <t>马翃</t>
  </si>
  <si>
    <t>唐秋</t>
  </si>
  <si>
    <t>ZX万江许龙标</t>
  </si>
  <si>
    <t>许龙标</t>
  </si>
  <si>
    <t>周超</t>
  </si>
  <si>
    <t>戴明达</t>
  </si>
  <si>
    <t>黄伟平</t>
  </si>
  <si>
    <t>宋望望</t>
  </si>
  <si>
    <t>王庭军</t>
  </si>
  <si>
    <t>朱丽敏</t>
  </si>
  <si>
    <t>冯滔</t>
  </si>
  <si>
    <t>姜东</t>
  </si>
  <si>
    <t>徐伟</t>
  </si>
  <si>
    <t>ZX茶山张秀标</t>
  </si>
  <si>
    <t>张秀标</t>
  </si>
  <si>
    <t>钟伟</t>
  </si>
  <si>
    <t>卜景卫</t>
  </si>
  <si>
    <t>韩霖定</t>
  </si>
  <si>
    <t>黄振超</t>
  </si>
  <si>
    <t>梁来鹏</t>
  </si>
  <si>
    <t>谭凤鸾</t>
  </si>
  <si>
    <t>杨小翠</t>
  </si>
  <si>
    <t>袁小琴</t>
  </si>
  <si>
    <t>张国华</t>
  </si>
  <si>
    <t>郑章思</t>
  </si>
  <si>
    <t>ZX寮步黄维劲</t>
  </si>
  <si>
    <t>寮步营销组</t>
    <phoneticPr fontId="5" type="noConversion"/>
  </si>
  <si>
    <t>黄维劲</t>
  </si>
  <si>
    <t>周成龙</t>
  </si>
  <si>
    <t>周红菊</t>
  </si>
  <si>
    <t>朱志敏</t>
  </si>
  <si>
    <t>田爱枝</t>
  </si>
  <si>
    <t>张风先</t>
  </si>
  <si>
    <t>陈婷</t>
  </si>
  <si>
    <t>黄敏</t>
  </si>
  <si>
    <t>李青</t>
  </si>
  <si>
    <t>梁荣</t>
  </si>
  <si>
    <t>唐波</t>
  </si>
  <si>
    <t>唐兴</t>
  </si>
  <si>
    <t>吴志</t>
  </si>
  <si>
    <t>艾凤媚</t>
  </si>
  <si>
    <t>陈燕丽</t>
  </si>
  <si>
    <t>龚汉谋</t>
  </si>
  <si>
    <t>胡祥化</t>
  </si>
  <si>
    <t>黄志华</t>
  </si>
  <si>
    <t>纪昌发</t>
  </si>
  <si>
    <t>蒋思汉</t>
  </si>
  <si>
    <t>宋伟俊</t>
  </si>
  <si>
    <t>张威</t>
  </si>
  <si>
    <t>祝金</t>
  </si>
  <si>
    <t>陈太平</t>
  </si>
  <si>
    <t>郭人才</t>
  </si>
  <si>
    <t>黄永征</t>
  </si>
  <si>
    <t>ZX石碣杨辉</t>
  </si>
  <si>
    <t>杨辉</t>
  </si>
  <si>
    <t>李丽霞</t>
  </si>
  <si>
    <t>梁成论</t>
  </si>
  <si>
    <t>刘兴方</t>
  </si>
  <si>
    <t>陆文宇</t>
  </si>
  <si>
    <t>马勤海</t>
  </si>
  <si>
    <t>麦宇中</t>
  </si>
  <si>
    <t>汤春燕</t>
  </si>
  <si>
    <t>谢志兴</t>
  </si>
  <si>
    <t>杨勇进</t>
  </si>
  <si>
    <t>章锦松</t>
  </si>
  <si>
    <t>陈华</t>
  </si>
  <si>
    <t>乔孟</t>
  </si>
  <si>
    <t>高雪霞</t>
  </si>
  <si>
    <t>贺林花</t>
  </si>
  <si>
    <t>刘万红</t>
  </si>
  <si>
    <t>毛彦吉</t>
  </si>
  <si>
    <t>孙太玉</t>
  </si>
  <si>
    <t>唐绿萍</t>
  </si>
  <si>
    <t>唐永光</t>
  </si>
  <si>
    <t>叶新洋</t>
  </si>
  <si>
    <t>易建华</t>
  </si>
  <si>
    <t>袁春燕</t>
  </si>
  <si>
    <t>章学诚</t>
  </si>
  <si>
    <t>郑礼成</t>
  </si>
  <si>
    <t>陈春林</t>
  </si>
  <si>
    <t>陈凤蝶</t>
  </si>
  <si>
    <t>ZX虎门袁新景</t>
  </si>
  <si>
    <t>袁新景</t>
  </si>
  <si>
    <t>陈旭林</t>
  </si>
  <si>
    <t>丁铁凡</t>
  </si>
  <si>
    <t>蒋甜甜</t>
  </si>
  <si>
    <t>廖远明</t>
  </si>
  <si>
    <t>王翠荣</t>
  </si>
  <si>
    <t>王宗平</t>
  </si>
  <si>
    <t>谢伟凡</t>
  </si>
  <si>
    <t>周卫平</t>
  </si>
  <si>
    <t>朱金柳</t>
  </si>
  <si>
    <t>谭亮</t>
  </si>
  <si>
    <t>陈世新</t>
  </si>
  <si>
    <t>吉善萍</t>
  </si>
  <si>
    <t>赖煌日</t>
  </si>
  <si>
    <t>刘绍林</t>
  </si>
  <si>
    <t>卢柏登</t>
  </si>
  <si>
    <t>罗永志</t>
  </si>
  <si>
    <t>蒲双全</t>
  </si>
  <si>
    <t>王桂金</t>
  </si>
  <si>
    <t>王莹丽</t>
  </si>
  <si>
    <t>徐位能</t>
  </si>
  <si>
    <t>ZX大朗胡静林</t>
  </si>
  <si>
    <t>胡静林</t>
  </si>
  <si>
    <t>张菊红</t>
  </si>
  <si>
    <t>温体平</t>
  </si>
  <si>
    <t>陈伟军</t>
  </si>
  <si>
    <t>余伯亮</t>
  </si>
  <si>
    <t>胡汉钊</t>
  </si>
  <si>
    <t>魏文</t>
  </si>
  <si>
    <t>周景</t>
  </si>
  <si>
    <t>凌婷波</t>
  </si>
  <si>
    <t>刘仕恒</t>
  </si>
  <si>
    <t>汤么英</t>
  </si>
  <si>
    <t>钟小军</t>
  </si>
  <si>
    <t>魏建刚</t>
  </si>
  <si>
    <t>杨文君</t>
  </si>
  <si>
    <t>张考义</t>
  </si>
  <si>
    <t>巨金涛</t>
  </si>
  <si>
    <t>吴敏</t>
  </si>
  <si>
    <t>成国友</t>
  </si>
  <si>
    <t>黎耐心</t>
  </si>
  <si>
    <t>廖洛寒</t>
  </si>
  <si>
    <t>罗旭红</t>
  </si>
  <si>
    <t>涂仲文</t>
  </si>
  <si>
    <t>ZX虎门吴国明</t>
  </si>
  <si>
    <t>吴国明</t>
  </si>
  <si>
    <t>吴义勇</t>
  </si>
  <si>
    <t>肖招强</t>
  </si>
  <si>
    <t>张昌盛</t>
  </si>
  <si>
    <t>杨敏</t>
  </si>
  <si>
    <t>ZX虎门邓鸣健</t>
  </si>
  <si>
    <t>邓鸣健</t>
  </si>
  <si>
    <t>陈代平</t>
  </si>
  <si>
    <t>邓冲冲</t>
  </si>
  <si>
    <t>ZY大朗赵妮(市)</t>
  </si>
  <si>
    <t>自营</t>
    <phoneticPr fontId="5" type="noConversion"/>
  </si>
  <si>
    <t>李锦伦</t>
  </si>
  <si>
    <t>ZX东城伍宜勇</t>
  </si>
  <si>
    <t>伍宜勇</t>
  </si>
  <si>
    <t>卢基武</t>
  </si>
  <si>
    <t>丘仰声</t>
  </si>
  <si>
    <t>ZY虎门王武东(ZW)</t>
    <phoneticPr fontId="5" type="noConversion"/>
  </si>
  <si>
    <t>虎门营销组</t>
    <phoneticPr fontId="5" type="noConversion"/>
  </si>
  <si>
    <t>王武东</t>
  </si>
  <si>
    <t>邱国意</t>
  </si>
  <si>
    <t>苏吉兰</t>
  </si>
  <si>
    <t>孙昌雷</t>
  </si>
  <si>
    <t>ZX虎门杨晓艳</t>
  </si>
  <si>
    <t>杨晓艳</t>
  </si>
  <si>
    <t>王道军</t>
  </si>
  <si>
    <t>李承</t>
  </si>
  <si>
    <t>刘超</t>
  </si>
  <si>
    <t>包卓庚</t>
  </si>
  <si>
    <t>韩志坚</t>
  </si>
  <si>
    <t>黄枭腾</t>
  </si>
  <si>
    <t>李钦祥</t>
  </si>
  <si>
    <t>刘春霞</t>
  </si>
  <si>
    <t>任培培</t>
  </si>
  <si>
    <t>王玉彩</t>
  </si>
  <si>
    <t>温军宇</t>
  </si>
  <si>
    <t>何跃光</t>
  </si>
  <si>
    <t>黄雪瑜</t>
  </si>
  <si>
    <t>梁日新</t>
  </si>
  <si>
    <t>刘苑锋</t>
  </si>
  <si>
    <t>孟莉慧</t>
  </si>
  <si>
    <t>齐俊龙</t>
  </si>
  <si>
    <t>郭伟</t>
  </si>
  <si>
    <t>李丽</t>
  </si>
  <si>
    <t>卜红强</t>
  </si>
  <si>
    <t>陈福棠</t>
  </si>
  <si>
    <t>蒋桂凤</t>
  </si>
  <si>
    <t>具锦花</t>
  </si>
  <si>
    <t>王含初</t>
  </si>
  <si>
    <t>杨高绮</t>
  </si>
  <si>
    <t>安飞</t>
  </si>
  <si>
    <t>高朝飞</t>
  </si>
  <si>
    <t>萧巧华</t>
  </si>
  <si>
    <t>张兴俊</t>
  </si>
  <si>
    <t>张奕玲</t>
  </si>
  <si>
    <t>周兴豹</t>
  </si>
  <si>
    <t>邓慧</t>
  </si>
  <si>
    <t>黄小兵</t>
  </si>
  <si>
    <t>黄燕仪</t>
  </si>
  <si>
    <t>康强坚</t>
  </si>
  <si>
    <t>李恒壮</t>
  </si>
  <si>
    <t>李梅华</t>
  </si>
  <si>
    <t>叶凤琳</t>
  </si>
  <si>
    <t>邹柳东</t>
  </si>
  <si>
    <t>陈丽荣</t>
  </si>
  <si>
    <t>李玲才</t>
  </si>
  <si>
    <t>唐小玲</t>
  </si>
  <si>
    <t>伍水平</t>
  </si>
  <si>
    <t>苏波</t>
  </si>
  <si>
    <t>谢旺泽</t>
  </si>
  <si>
    <t>陆洲</t>
  </si>
  <si>
    <t>罗勇</t>
  </si>
  <si>
    <t>黄成矿</t>
  </si>
  <si>
    <t>王中学</t>
  </si>
  <si>
    <t>谢飞明</t>
  </si>
  <si>
    <t>孙建</t>
  </si>
  <si>
    <t>毕争明</t>
  </si>
  <si>
    <t>陈间枝</t>
  </si>
  <si>
    <t>何庭志</t>
  </si>
  <si>
    <t>侯建飞</t>
  </si>
  <si>
    <t>胡仁勇</t>
  </si>
  <si>
    <t>彭彩红</t>
  </si>
  <si>
    <t>张建红</t>
  </si>
  <si>
    <t>高强</t>
  </si>
  <si>
    <t>陈金丽</t>
  </si>
  <si>
    <t>谢伟峰</t>
  </si>
  <si>
    <t>石磊</t>
  </si>
  <si>
    <t>廖锦都</t>
  </si>
  <si>
    <t>宁庆生</t>
  </si>
  <si>
    <t>王派康</t>
  </si>
  <si>
    <t>杨育江</t>
  </si>
  <si>
    <t>ZX樟木头伍红军</t>
  </si>
  <si>
    <t>伍红军</t>
  </si>
  <si>
    <t>游小娟</t>
  </si>
  <si>
    <t>珠江水利委员会珠江水利科学研究院</t>
  </si>
  <si>
    <t>杨启实</t>
  </si>
  <si>
    <t>黄蔼宁</t>
  </si>
  <si>
    <t>刘宇杰</t>
  </si>
  <si>
    <t>詹文伟</t>
  </si>
  <si>
    <t>程钱</t>
  </si>
  <si>
    <t>兰韦飞</t>
  </si>
  <si>
    <t>姜涛</t>
  </si>
  <si>
    <t>陈红彦</t>
  </si>
  <si>
    <t>黄正权</t>
  </si>
  <si>
    <t>刘元明</t>
  </si>
  <si>
    <t>宁玉姣</t>
  </si>
  <si>
    <t>齐一均</t>
  </si>
  <si>
    <t>谢锡坤</t>
  </si>
  <si>
    <t>关锋</t>
  </si>
  <si>
    <t>陈伟文</t>
  </si>
  <si>
    <t>段家庆</t>
  </si>
  <si>
    <t>ZY虎门王武东(ZW)</t>
  </si>
  <si>
    <t>郭海荣</t>
  </si>
  <si>
    <t>刘爱明</t>
  </si>
  <si>
    <t>刘桂强</t>
  </si>
  <si>
    <t>陆中元</t>
  </si>
  <si>
    <t>ZX石碣张国舜</t>
  </si>
  <si>
    <t>张国舜</t>
  </si>
  <si>
    <t>罗荣辉</t>
  </si>
  <si>
    <t>何梅容</t>
  </si>
  <si>
    <t>张达俊</t>
  </si>
  <si>
    <t>陈霞</t>
  </si>
  <si>
    <t>潘春</t>
  </si>
  <si>
    <t>陈浩佳</t>
  </si>
  <si>
    <t>丁召群</t>
  </si>
  <si>
    <t>卢妙清</t>
  </si>
  <si>
    <t>罗明勇</t>
  </si>
  <si>
    <t>涂桂梅</t>
  </si>
  <si>
    <t>肖飞霞</t>
  </si>
  <si>
    <t>ZX长安付浪波</t>
  </si>
  <si>
    <t>付浪波</t>
  </si>
  <si>
    <t>张家田</t>
  </si>
  <si>
    <t>李虎</t>
  </si>
  <si>
    <t>吴超</t>
  </si>
  <si>
    <t>董丽娟</t>
  </si>
  <si>
    <t>张秀平</t>
  </si>
  <si>
    <t>赵艳涛</t>
  </si>
  <si>
    <t>劳立昌</t>
  </si>
  <si>
    <t>李荣兵</t>
  </si>
  <si>
    <t>马怀能</t>
  </si>
  <si>
    <t>杨国超</t>
  </si>
  <si>
    <t>杨雯钧</t>
  </si>
  <si>
    <t>余松华</t>
  </si>
  <si>
    <t>余尊良</t>
  </si>
  <si>
    <t>黄旭</t>
  </si>
  <si>
    <t>程禄顺</t>
  </si>
  <si>
    <t>曾虑生</t>
  </si>
  <si>
    <t>ZX横沥程海健</t>
  </si>
  <si>
    <t>程海健</t>
  </si>
  <si>
    <t>范倩雨</t>
  </si>
  <si>
    <t>黄芳琳</t>
  </si>
  <si>
    <t>谢彬</t>
  </si>
  <si>
    <t>赵神秘</t>
  </si>
  <si>
    <t>陈卓</t>
  </si>
  <si>
    <t>张亮</t>
  </si>
  <si>
    <t>陈松华</t>
  </si>
  <si>
    <t>陈芬</t>
  </si>
  <si>
    <t>蒋银</t>
  </si>
  <si>
    <t>黄文超</t>
  </si>
  <si>
    <t>段涛</t>
  </si>
  <si>
    <t>吴笔</t>
  </si>
  <si>
    <t>陈文辉</t>
  </si>
  <si>
    <t>龚伟华</t>
  </si>
  <si>
    <t>罗流胜</t>
  </si>
  <si>
    <t>杨家健</t>
  </si>
  <si>
    <t>张永乐</t>
  </si>
  <si>
    <t>张远松</t>
  </si>
  <si>
    <t>邹华平</t>
  </si>
  <si>
    <t>闫财源</t>
  </si>
  <si>
    <t>陈安麒</t>
  </si>
  <si>
    <t>崔艳秋</t>
  </si>
  <si>
    <t>廖妙坤</t>
  </si>
  <si>
    <t>李松稳</t>
  </si>
  <si>
    <t>李贤飞</t>
  </si>
  <si>
    <t>刘健新</t>
  </si>
  <si>
    <t>向昭友</t>
  </si>
  <si>
    <t>石余秋</t>
  </si>
  <si>
    <t>鲜开锋</t>
  </si>
  <si>
    <t>钟培文</t>
  </si>
  <si>
    <t>葛剑</t>
  </si>
  <si>
    <t>何启明</t>
  </si>
  <si>
    <t>何浪</t>
  </si>
  <si>
    <t>ZX长安李西杰</t>
  </si>
  <si>
    <t>李西杰</t>
  </si>
  <si>
    <t>王敏</t>
  </si>
  <si>
    <t>张玲</t>
  </si>
  <si>
    <t>陈海兰</t>
  </si>
  <si>
    <t>蒋志君</t>
  </si>
  <si>
    <t>卢进</t>
  </si>
  <si>
    <t>朱军</t>
  </si>
  <si>
    <t>昝强</t>
  </si>
  <si>
    <t>梁祖平</t>
  </si>
  <si>
    <t>吴东南</t>
  </si>
  <si>
    <t>叶嘉文</t>
  </si>
  <si>
    <t>覃冬云</t>
  </si>
  <si>
    <t>方伟圻</t>
  </si>
  <si>
    <t>代雪海</t>
  </si>
  <si>
    <t>杨晓力</t>
  </si>
  <si>
    <t>张丽娟</t>
  </si>
  <si>
    <t>廖艳</t>
  </si>
  <si>
    <t>刘劝</t>
  </si>
  <si>
    <t>庞伟</t>
  </si>
  <si>
    <t>马海富</t>
  </si>
  <si>
    <t>叶杨</t>
  </si>
  <si>
    <t>邓林泉</t>
  </si>
  <si>
    <t>邓小清</t>
  </si>
  <si>
    <t>黄开平</t>
  </si>
  <si>
    <t>赖仲浮</t>
  </si>
  <si>
    <t>李政更</t>
  </si>
  <si>
    <t>张友茂</t>
  </si>
  <si>
    <t>郑宏平</t>
  </si>
  <si>
    <t>庄文强</t>
  </si>
  <si>
    <t>蒋先锋</t>
  </si>
  <si>
    <t>曾永雄</t>
  </si>
  <si>
    <t>袁华</t>
  </si>
  <si>
    <t>ZX清溪刘德昌</t>
  </si>
  <si>
    <t>刘德昌</t>
  </si>
  <si>
    <t>曹红彩</t>
  </si>
  <si>
    <t>黄启明</t>
  </si>
  <si>
    <t>蒋方德</t>
  </si>
  <si>
    <t>宁秀城</t>
  </si>
  <si>
    <t>彭华明</t>
  </si>
  <si>
    <t>阮其龙</t>
  </si>
  <si>
    <t>曾进泉</t>
  </si>
  <si>
    <t>张石新</t>
  </si>
  <si>
    <t>ZX清溪韩相力</t>
  </si>
  <si>
    <t>刘海成</t>
  </si>
  <si>
    <t>罗学法</t>
  </si>
  <si>
    <t>唐华礼</t>
  </si>
  <si>
    <t>韦朝元</t>
  </si>
  <si>
    <t>叶小淦</t>
  </si>
  <si>
    <t>胡琴</t>
  </si>
  <si>
    <t>凌辉</t>
  </si>
  <si>
    <t>龙慧</t>
  </si>
  <si>
    <t>肖辉</t>
  </si>
  <si>
    <t>陈青平</t>
  </si>
  <si>
    <t>李爱英</t>
  </si>
  <si>
    <t>李荣鑫</t>
  </si>
  <si>
    <t>林树龙</t>
  </si>
  <si>
    <t>熊海钊</t>
  </si>
  <si>
    <t>袁小春</t>
  </si>
  <si>
    <t>钟泽优</t>
  </si>
  <si>
    <t>管明辉</t>
  </si>
  <si>
    <t>何潮锋</t>
  </si>
  <si>
    <t>夏顺玉</t>
  </si>
  <si>
    <t>于永杰</t>
  </si>
  <si>
    <t>黄雪平</t>
  </si>
  <si>
    <t>张臣</t>
  </si>
  <si>
    <t>祁艺鸿</t>
  </si>
  <si>
    <t>唐飞虎</t>
  </si>
  <si>
    <t>熊瑾锋</t>
  </si>
  <si>
    <t>徐丽萍</t>
  </si>
  <si>
    <t>杨益文</t>
  </si>
  <si>
    <t>叶健滔</t>
  </si>
  <si>
    <t>袁俭根</t>
  </si>
  <si>
    <t>谭念</t>
  </si>
  <si>
    <t>崔茂轩</t>
  </si>
  <si>
    <t>刘伟</t>
  </si>
  <si>
    <t>杨亚光</t>
  </si>
  <si>
    <t>杨永烈</t>
  </si>
  <si>
    <t>蔡定强</t>
    <phoneticPr fontId="3" type="noConversion"/>
  </si>
  <si>
    <t>茶山营销组</t>
    <phoneticPr fontId="5" type="noConversion"/>
  </si>
  <si>
    <t>叶满堂</t>
  </si>
  <si>
    <t>张嘉莉</t>
  </si>
  <si>
    <t>刘萍</t>
  </si>
  <si>
    <t>谢伍平</t>
  </si>
  <si>
    <t>徐文彬</t>
  </si>
  <si>
    <t>周文星</t>
  </si>
  <si>
    <t>邹云初</t>
  </si>
  <si>
    <t>班克添</t>
  </si>
  <si>
    <t>黄南海</t>
  </si>
  <si>
    <t>李佳丽</t>
  </si>
  <si>
    <t>刘福元</t>
  </si>
  <si>
    <t>石重成</t>
  </si>
  <si>
    <t>吴海燕</t>
  </si>
  <si>
    <t>黄伟如</t>
  </si>
  <si>
    <t>霍亚楠</t>
  </si>
  <si>
    <t>李东川</t>
  </si>
  <si>
    <t>李松珍</t>
  </si>
  <si>
    <t>邵正权</t>
  </si>
  <si>
    <t>吕昆</t>
  </si>
  <si>
    <t>王超</t>
  </si>
  <si>
    <t>李华珍</t>
  </si>
  <si>
    <t>谭润翔</t>
  </si>
  <si>
    <t>余志民</t>
  </si>
  <si>
    <t>马亮</t>
  </si>
  <si>
    <t>ZX虎门张国涛</t>
  </si>
  <si>
    <t>张国涛</t>
  </si>
  <si>
    <t>杨城</t>
  </si>
  <si>
    <t>曹仕芬</t>
  </si>
  <si>
    <t>付玉祥</t>
  </si>
  <si>
    <t>李冠锋</t>
  </si>
  <si>
    <t>正常</t>
    <phoneticPr fontId="3" type="noConversion"/>
  </si>
  <si>
    <t>李生实</t>
  </si>
  <si>
    <t>李亚蕾</t>
  </si>
  <si>
    <t>刘玉龙</t>
  </si>
  <si>
    <t>卢相林</t>
  </si>
  <si>
    <t>伍艳利</t>
  </si>
  <si>
    <t>谢幼初</t>
  </si>
  <si>
    <t>阳建平</t>
  </si>
  <si>
    <t>袁永毅</t>
  </si>
  <si>
    <t>张丙荣</t>
  </si>
  <si>
    <t>ZX樟木头万昌波</t>
  </si>
  <si>
    <t>万昌波</t>
  </si>
  <si>
    <t>张伟芳</t>
  </si>
  <si>
    <t>郑晓明</t>
  </si>
  <si>
    <t>周海龙</t>
  </si>
  <si>
    <t>朱文明</t>
  </si>
  <si>
    <t>蒋爱军</t>
  </si>
  <si>
    <t>卢丹龙</t>
    <phoneticPr fontId="7" type="noConversion"/>
  </si>
  <si>
    <t>黄江营销组</t>
    <phoneticPr fontId="5" type="noConversion"/>
  </si>
  <si>
    <t>刘晓玲</t>
  </si>
  <si>
    <t>沈烯</t>
  </si>
  <si>
    <t>黄水芳</t>
  </si>
  <si>
    <t>刘舜坤</t>
  </si>
  <si>
    <t>续约</t>
  </si>
  <si>
    <t>黄月春</t>
  </si>
  <si>
    <t>潘志刚</t>
  </si>
  <si>
    <t>陈兴芳</t>
  </si>
  <si>
    <t>翟笑芳</t>
  </si>
  <si>
    <t>梁林锋</t>
  </si>
  <si>
    <t>韦天师</t>
  </si>
  <si>
    <t>赵峰</t>
  </si>
  <si>
    <t>刘光清</t>
  </si>
  <si>
    <t>东莞分公司</t>
  </si>
  <si>
    <t>北区营销中心</t>
  </si>
  <si>
    <t>横沥镇营业厅</t>
  </si>
  <si>
    <t>横沥西城</t>
  </si>
  <si>
    <t>专线预付费</t>
  </si>
  <si>
    <t>东莞市横沥永佑鞋厂</t>
  </si>
  <si>
    <t>续费</t>
  </si>
  <si>
    <t>ZY横沥钟海洋(市)</t>
    <phoneticPr fontId="5" type="noConversion"/>
  </si>
  <si>
    <t>东莞互联网专线续费包14个月1600元，10M（不提供MODEM）</t>
  </si>
  <si>
    <t>FTTH</t>
  </si>
  <si>
    <t>石排镇太和营业厅</t>
  </si>
  <si>
    <t>石排石崇机房</t>
  </si>
  <si>
    <t>东莞金邦文具有限公司</t>
  </si>
  <si>
    <t>开户</t>
  </si>
  <si>
    <t>ZX石排吴基全</t>
    <phoneticPr fontId="5" type="noConversion"/>
  </si>
  <si>
    <t>东莞互联网专线续费包14个月1200元，6M（不提供MODEM）</t>
  </si>
  <si>
    <t>石排营销组</t>
    <phoneticPr fontId="5" type="noConversion"/>
  </si>
  <si>
    <t>吴基全</t>
    <phoneticPr fontId="5" type="noConversion"/>
  </si>
  <si>
    <t>茶山镇茶园营业厅</t>
  </si>
  <si>
    <t>茶山火车站机房</t>
  </si>
  <si>
    <t>杨秀章</t>
  </si>
  <si>
    <t>东莞互联网专线新装或续费包年1000元，4M（不提供MODEM）</t>
  </si>
  <si>
    <t>传统XDSL</t>
  </si>
  <si>
    <t>寮步镇营业厅</t>
  </si>
  <si>
    <t>寮步高效电子厂分局</t>
  </si>
  <si>
    <t>陶会军</t>
  </si>
  <si>
    <t>东莞互联网专线新装或续费包年1600元，10M（不提供设备）</t>
  </si>
  <si>
    <t>石龙坑区</t>
  </si>
  <si>
    <t>东莞市东晨纸业有限公司</t>
  </si>
  <si>
    <t>ZY寮步营业厅</t>
  </si>
  <si>
    <t>自营</t>
  </si>
  <si>
    <t>寮步下岭贝</t>
  </si>
  <si>
    <t>东莞盛科吸塑有限公司</t>
  </si>
  <si>
    <t>下岭贝区</t>
  </si>
  <si>
    <t>石排蒲心</t>
  </si>
  <si>
    <t>汕头市威尔汽车配套用品有限公司</t>
  </si>
  <si>
    <t>ZX石排吴友义</t>
  </si>
  <si>
    <t>东莞互联网专线新装或续费包年840元，2M（不提供MODEM）</t>
  </si>
  <si>
    <t>兆康区</t>
  </si>
  <si>
    <t>吴友义</t>
  </si>
  <si>
    <t>东莞市天鸿泳衣有限公司</t>
  </si>
  <si>
    <t>代理渠道</t>
    <phoneticPr fontId="5" type="noConversion"/>
  </si>
  <si>
    <t>茶山区</t>
  </si>
  <si>
    <t>东莞美晶容化妆品有限公司</t>
  </si>
  <si>
    <t>超朗区</t>
  </si>
  <si>
    <t>茶山增步机房</t>
  </si>
  <si>
    <t>赖少波</t>
  </si>
  <si>
    <t>横沥新城机房</t>
  </si>
  <si>
    <t>东莞豪盛泰科电子有限公司</t>
  </si>
  <si>
    <t>东莞互联网专线新装或续费包年1200元，6M（不提供MODEM）</t>
  </si>
  <si>
    <t>横沥营销组</t>
    <phoneticPr fontId="5" type="noConversion"/>
  </si>
  <si>
    <t>石排兆康机房</t>
  </si>
  <si>
    <t>东莞市石排宏仁五金商店</t>
  </si>
  <si>
    <t>东莞互联网专线续费包14个月1000元，4M（不提供MODEM）</t>
  </si>
  <si>
    <t>珠海经济特区园绿化工程有限公司东莞分公司</t>
  </si>
  <si>
    <t>石碣镇营业厅</t>
  </si>
  <si>
    <t>石龙火车站三楼机房</t>
  </si>
  <si>
    <t>王方桂</t>
  </si>
  <si>
    <t>桔洲区</t>
  </si>
  <si>
    <t>刘海健</t>
  </si>
  <si>
    <t>ZY莞城方展群(市)</t>
    <phoneticPr fontId="5" type="noConversion"/>
  </si>
  <si>
    <t>横沥三江机房</t>
  </si>
  <si>
    <t>东莞市横沥菲林服务部</t>
  </si>
  <si>
    <t>三江区</t>
  </si>
  <si>
    <t>寮步向西机房</t>
  </si>
  <si>
    <t>东莞贯东塑胶五金制造有限公司</t>
  </si>
  <si>
    <t>城区营销中心</t>
  </si>
  <si>
    <t>高步镇洗沙营业厅</t>
  </si>
  <si>
    <t>高埗高龙路</t>
  </si>
  <si>
    <t>东莞市高埗万顺电讯商店</t>
  </si>
  <si>
    <t>DSBR高步周国强</t>
  </si>
  <si>
    <t>高埗营销组</t>
  </si>
  <si>
    <t>低涌区</t>
  </si>
  <si>
    <t>周国强</t>
  </si>
  <si>
    <t>南城区营业厅</t>
  </si>
  <si>
    <t>南城百英塑胶厂</t>
  </si>
  <si>
    <t>黄志松</t>
  </si>
  <si>
    <t>莞城城市花园营业厅</t>
  </si>
  <si>
    <t>莞城恒丰关口局</t>
  </si>
  <si>
    <t>姚璐</t>
  </si>
  <si>
    <t>dgda90045013</t>
  </si>
  <si>
    <t>ZX莞城徐元球</t>
  </si>
  <si>
    <t>东莞互联网专线续费包14个月840元，2M（不提供MODEM）</t>
  </si>
  <si>
    <t>莞城营销组</t>
  </si>
  <si>
    <t>恒丰区</t>
  </si>
  <si>
    <t>徐元球</t>
  </si>
  <si>
    <t>高步冼沙机房</t>
  </si>
  <si>
    <t>东莞市高埗众力办公设备配件厂</t>
  </si>
  <si>
    <t>ZX高埗左小兵</t>
  </si>
  <si>
    <t>冼沙区</t>
  </si>
  <si>
    <t>左小兵</t>
  </si>
  <si>
    <t>万江简沙洲机房</t>
  </si>
  <si>
    <t>东莞市万江淘宝通信器材配件店</t>
  </si>
  <si>
    <t>ZX万江肖俊标</t>
  </si>
  <si>
    <t>肖俊标</t>
  </si>
  <si>
    <t>莞城智通人才机房</t>
  </si>
  <si>
    <t>东莞市莱茵自动化设备有限公司</t>
  </si>
  <si>
    <t>dgda90032225</t>
  </si>
  <si>
    <t>ZX莞城黎广法</t>
  </si>
  <si>
    <t>智通区</t>
  </si>
  <si>
    <t>黎广法</t>
  </si>
  <si>
    <t>TD无线固话</t>
  </si>
  <si>
    <t>东莞市港亚电子科技有限公司</t>
  </si>
  <si>
    <t>dgda90026111</t>
  </si>
  <si>
    <t>DSBR南城黎广俊</t>
  </si>
  <si>
    <t>牛鼓区</t>
  </si>
  <si>
    <t>东莞市泰辉实业投资有限公司</t>
  </si>
  <si>
    <t>高步上江城分局</t>
  </si>
  <si>
    <t>张锋法</t>
  </si>
  <si>
    <t>DSBR高埗欧仁</t>
  </si>
  <si>
    <t>欧仁</t>
  </si>
  <si>
    <t>东城区桑园营业点</t>
  </si>
  <si>
    <t>东城温塘机房</t>
  </si>
  <si>
    <t>翟春生</t>
  </si>
  <si>
    <t>ZX东城杜中</t>
  </si>
  <si>
    <t>温塘区</t>
  </si>
  <si>
    <t>杜中</t>
  </si>
  <si>
    <t>万树棠</t>
  </si>
  <si>
    <t>东莞市万江和时尚通信器材店</t>
  </si>
  <si>
    <t>林凯涌</t>
  </si>
  <si>
    <t>东城天祥制衣厂</t>
  </si>
  <si>
    <t>东莞厚积电子科技有限公司</t>
  </si>
  <si>
    <t>桑园区</t>
  </si>
  <si>
    <t>高步西联机房</t>
  </si>
  <si>
    <t>东莞市邦达纺织助剂有限公司</t>
  </si>
  <si>
    <t>南城富民分局</t>
  </si>
  <si>
    <t>东莞市群飞自动化设备有限公司</t>
  </si>
  <si>
    <t>dgda90026244</t>
  </si>
  <si>
    <t>富民区</t>
  </si>
  <si>
    <t>东城盈彩美地</t>
  </si>
  <si>
    <t>东莞市东城宜利塑胶制品加工厂</t>
  </si>
  <si>
    <t>开户未竣工</t>
  </si>
  <si>
    <t>东区营销中心</t>
  </si>
  <si>
    <t>樟木头营业厅</t>
  </si>
  <si>
    <t>樟木头先威</t>
  </si>
  <si>
    <t>东莞市恒旺贸易有限公司</t>
  </si>
  <si>
    <t>中心区</t>
  </si>
  <si>
    <t>凤岗乐富山机</t>
  </si>
  <si>
    <t>东莞市奇索电子科技有限公司</t>
  </si>
  <si>
    <t>ZX凤岗蓝志坚</t>
  </si>
  <si>
    <t>光纤直连</t>
  </si>
  <si>
    <t>凤岗营销组</t>
  </si>
  <si>
    <t>雁田区</t>
  </si>
  <si>
    <t>蓝志坚</t>
  </si>
  <si>
    <t>凤岗镇金凤凰营业厅</t>
  </si>
  <si>
    <t>凤岗有成厂机房</t>
  </si>
  <si>
    <t>张昭</t>
  </si>
  <si>
    <t>清溪镇营业厅</t>
  </si>
  <si>
    <t>清溪荔横机房</t>
  </si>
  <si>
    <t>张照锋</t>
  </si>
  <si>
    <t>荔横区</t>
  </si>
  <si>
    <t>东莞市然明光电有限公司</t>
  </si>
  <si>
    <t>塘厦镇营业厅</t>
  </si>
  <si>
    <t>塘厦骏景高尔夫</t>
  </si>
  <si>
    <t>东莞金固复合材料有限公司</t>
  </si>
  <si>
    <t>DL环宇通信</t>
  </si>
  <si>
    <t>塘厦营销组</t>
    <phoneticPr fontId="5" type="noConversion"/>
  </si>
  <si>
    <t>骏景区</t>
  </si>
  <si>
    <t>塘厦三阳小区</t>
  </si>
  <si>
    <t>东莞市川宇塑胶制品有限公司</t>
  </si>
  <si>
    <t>谢岗镇营业厅</t>
  </si>
  <si>
    <t>谢岗赵林机房</t>
  </si>
  <si>
    <t>东莞市华发金属表面处理剂有限公司</t>
  </si>
  <si>
    <t>ZX谢岗周启存</t>
  </si>
  <si>
    <t>谢岗营销组</t>
  </si>
  <si>
    <t>周启存</t>
  </si>
  <si>
    <t>谢岗华泰机房</t>
  </si>
  <si>
    <t>东莞市柏思德工艺品有限公司</t>
  </si>
  <si>
    <t>ZX谢岗林建光</t>
  </si>
  <si>
    <t>银湖区</t>
  </si>
  <si>
    <t>林建光</t>
  </si>
  <si>
    <t>东莞市宝泰空气净化设备有限公司</t>
  </si>
  <si>
    <t>三阳区</t>
  </si>
  <si>
    <t>东莞市三鸿塑胶五金制品有限公司</t>
  </si>
  <si>
    <t>ZY清溪韩相力(集客)</t>
  </si>
  <si>
    <t>谢岗银湖机房</t>
  </si>
  <si>
    <t>东莞市谢岗龙腾副食店</t>
  </si>
  <si>
    <t>东莞市忠诺德塑胶制品有限公司</t>
  </si>
  <si>
    <t>樟木头火车站机房</t>
  </si>
  <si>
    <t>广深铁路股份有限公司广州货运中心</t>
  </si>
  <si>
    <t>ZX樟木头伍红军</t>
    <phoneticPr fontId="5" type="noConversion"/>
  </si>
  <si>
    <t>南区营销中心</t>
  </si>
  <si>
    <t>长安镇上沙营业厅</t>
  </si>
  <si>
    <t>长安上沙机房</t>
  </si>
  <si>
    <t>东莞市腾美金属科技有限公司</t>
  </si>
  <si>
    <t>ZX长安李小兵</t>
  </si>
  <si>
    <t>李小兵</t>
  </si>
  <si>
    <t>长安沙区机房</t>
  </si>
  <si>
    <t>曾超波</t>
  </si>
  <si>
    <t>DL方阵通信</t>
  </si>
  <si>
    <t>代理商</t>
  </si>
  <si>
    <t>东莞市康捷电子有限公司</t>
  </si>
  <si>
    <t>长安乌沙机房</t>
  </si>
  <si>
    <t>东莞市变形精密五金制品有限公司</t>
  </si>
  <si>
    <t>ZY长安陈志鹏(集客)</t>
  </si>
  <si>
    <t>集客</t>
    <phoneticPr fontId="5" type="noConversion"/>
  </si>
  <si>
    <t>东莞市众凯数控机械制造有限公司</t>
  </si>
  <si>
    <t>长安街口机房</t>
  </si>
  <si>
    <t>黄少琴</t>
  </si>
  <si>
    <t>徐梦琼</t>
  </si>
  <si>
    <t>杨育章</t>
  </si>
  <si>
    <t>陈剑</t>
  </si>
  <si>
    <t>何健</t>
  </si>
  <si>
    <t>厚街镇营业厅</t>
  </si>
  <si>
    <t>厚街家具大道机房</t>
  </si>
  <si>
    <t>东莞市厚街镇周兴木工机械配件商店</t>
  </si>
  <si>
    <t>ZX厚街谢盛基</t>
    <phoneticPr fontId="5" type="noConversion"/>
  </si>
  <si>
    <t>厚街营销组</t>
    <phoneticPr fontId="5" type="noConversion"/>
  </si>
  <si>
    <t>桥头区</t>
  </si>
  <si>
    <t>谢盛基</t>
    <phoneticPr fontId="5" type="noConversion"/>
  </si>
  <si>
    <t>东莞市裕升橡胶有限公司</t>
  </si>
  <si>
    <t>王新祝</t>
  </si>
  <si>
    <t>东莞市昊彩包装材料有限公司</t>
  </si>
  <si>
    <t>dgdc89040566</t>
  </si>
  <si>
    <t>长安光宝分局</t>
  </si>
  <si>
    <t>东莞信丰五金机械塑胶工业有限公司</t>
  </si>
  <si>
    <t>光宝区</t>
  </si>
  <si>
    <t>东莞市讯连电子科技有限公司</t>
  </si>
  <si>
    <t>虎门镇营业厅</t>
  </si>
  <si>
    <t>虎门中辉机房</t>
  </si>
  <si>
    <t>东莞市虎门鸿弘布行</t>
  </si>
  <si>
    <t>ZX虎门罗灿坤</t>
  </si>
  <si>
    <t>罗灿坤</t>
  </si>
  <si>
    <t>深圳市木棉道服饰有限公司</t>
  </si>
  <si>
    <t>ZX虎门张远庭</t>
  </si>
  <si>
    <t>张远庭</t>
  </si>
  <si>
    <t>虎门龙眼机房</t>
  </si>
  <si>
    <t>伟昌铜铝东莞有限公司</t>
  </si>
  <si>
    <t>ZX虎门王武东</t>
  </si>
  <si>
    <t>杨小平</t>
  </si>
  <si>
    <t>乌沙区</t>
  </si>
  <si>
    <t>东莞市虎门华力鸿制衣厂</t>
  </si>
  <si>
    <t>龙眼区</t>
  </si>
  <si>
    <t>虎门大宁机房</t>
  </si>
  <si>
    <t>东莞市唯冠印刷材料有限公司</t>
  </si>
  <si>
    <t>ZX虎门朱文彬</t>
  </si>
  <si>
    <t>东莞互联网专线续费包14个月1400元，8M（不提供MODEM）</t>
  </si>
  <si>
    <t>居岐区</t>
  </si>
  <si>
    <t>朱文彬</t>
  </si>
  <si>
    <t>虎门博美美食街(新增)</t>
  </si>
  <si>
    <t>东莞市虎门华锐通信器材店</t>
  </si>
  <si>
    <t>博美区</t>
  </si>
  <si>
    <t>东莞市中和机电工程有限公司</t>
  </si>
  <si>
    <t>王屋区</t>
  </si>
  <si>
    <t>雷志锋</t>
  </si>
  <si>
    <t>上沙区</t>
  </si>
  <si>
    <t>厚街香榭丽机房</t>
  </si>
  <si>
    <t>东莞市鑫阳机械设备有限公司</t>
  </si>
  <si>
    <t>ZX厚街张宏波</t>
  </si>
  <si>
    <t>张宏波</t>
  </si>
  <si>
    <t>潘志伟</t>
  </si>
  <si>
    <t>DL东莞尼佳</t>
  </si>
  <si>
    <t>街口区</t>
  </si>
  <si>
    <t>厚街下汴机房</t>
  </si>
  <si>
    <t>李彧</t>
  </si>
  <si>
    <t>ZX厚街曾茂林</t>
  </si>
  <si>
    <t>曾茂林</t>
  </si>
  <si>
    <t>厚街军埔机房</t>
  </si>
  <si>
    <t>东莞市宏瑟商贸有限公司</t>
  </si>
  <si>
    <t>前期收款放号本月竣工</t>
    <phoneticPr fontId="3" type="noConversion"/>
  </si>
  <si>
    <t>中区营销中心</t>
  </si>
  <si>
    <t>黄江镇营业厅</t>
  </si>
  <si>
    <t>粤S[12]G020129社贝社区(新增</t>
  </si>
  <si>
    <t>东莞市黄江欣翔五金制品厂</t>
  </si>
  <si>
    <t>康宝区</t>
  </si>
  <si>
    <t>常平镇营业厅</t>
  </si>
  <si>
    <t>常平火车站机房</t>
  </si>
  <si>
    <t>龚春海</t>
  </si>
  <si>
    <t>ZX常平宋孝波</t>
  </si>
  <si>
    <t>上坑区</t>
  </si>
  <si>
    <t>宋孝波</t>
  </si>
  <si>
    <t>大朗镇营业厅</t>
  </si>
  <si>
    <t>大朗旺富机房</t>
  </si>
  <si>
    <t>福建富安茗菜</t>
  </si>
  <si>
    <t>旺富区</t>
  </si>
  <si>
    <t>常平大京九（改造）</t>
  </si>
  <si>
    <t>东莞东客运段</t>
  </si>
  <si>
    <t>ZY常平陈湘平(维)</t>
  </si>
  <si>
    <t>东站区</t>
  </si>
  <si>
    <t>装维</t>
  </si>
  <si>
    <t>陈湘平</t>
  </si>
  <si>
    <t>东莞市丰祺制衣厂有限公司</t>
  </si>
  <si>
    <t>CTT1909SC-2011-7-623</t>
  </si>
  <si>
    <t>杨蔡区</t>
  </si>
  <si>
    <t>大朗旺富机房MA5616-P03-旺富MA5680T</t>
  </si>
  <si>
    <t>侯俊</t>
  </si>
  <si>
    <t>东莞市常平丰顺汽车维修部</t>
  </si>
  <si>
    <t>ZX常平何晓宁</t>
    <phoneticPr fontId="5" type="noConversion"/>
  </si>
  <si>
    <t>常平营销组</t>
    <phoneticPr fontId="5" type="noConversion"/>
  </si>
  <si>
    <t>何晓宁</t>
    <phoneticPr fontId="5" type="noConversion"/>
  </si>
  <si>
    <t>东莞市日为电子有限公司</t>
  </si>
  <si>
    <t>常平东火车站机房</t>
  </si>
  <si>
    <t>东莞市黄江诚研五金加工店</t>
  </si>
  <si>
    <t>东莞市常平湘嶷饭店</t>
  </si>
  <si>
    <t>常平袁山贝机房(改造)</t>
  </si>
  <si>
    <t>东莞市盛盈服装有限公司</t>
  </si>
  <si>
    <t>ZX常平罗志文</t>
  </si>
  <si>
    <t>罗志文</t>
  </si>
  <si>
    <t>东莞市常平皖家小食店</t>
  </si>
  <si>
    <t>东莞市鸿佳针织有限公司</t>
  </si>
  <si>
    <t>大朗洋坑塘</t>
  </si>
  <si>
    <t>东莞市翔威塑胶电子有限公司</t>
  </si>
  <si>
    <t>洋犀区</t>
  </si>
  <si>
    <t>东莞市常平常业五金电器制品厂</t>
  </si>
  <si>
    <t>白石岗区</t>
  </si>
  <si>
    <t>(香港)协友洋行有限公司东莞代表处</t>
  </si>
  <si>
    <t>ZX常平吴斌</t>
  </si>
  <si>
    <t>预付费全省专线包月2000元，20M</t>
  </si>
  <si>
    <t>吴斌</t>
  </si>
  <si>
    <t>6月正常结算</t>
    <phoneticPr fontId="5" type="noConversion"/>
  </si>
  <si>
    <t>固定IP</t>
    <phoneticPr fontId="5" type="noConversion"/>
  </si>
  <si>
    <t>6月</t>
    <phoneticPr fontId="5" type="noConversion"/>
  </si>
  <si>
    <t>粤S[12]G020254裕元北岸村</t>
  </si>
  <si>
    <t>谭朝辉</t>
  </si>
  <si>
    <t>ZX黄江丘政</t>
  </si>
  <si>
    <t>正常</t>
    <phoneticPr fontId="3" type="noConversion"/>
  </si>
  <si>
    <t>华田区</t>
  </si>
  <si>
    <t>丘政</t>
  </si>
  <si>
    <t>黄江田心S[12]G020246</t>
  </si>
  <si>
    <t>东莞市慕盛实业有限公司</t>
  </si>
  <si>
    <t>ZX黄江许世家</t>
  </si>
  <si>
    <t>许世家</t>
  </si>
  <si>
    <t>黄江田心机房</t>
  </si>
  <si>
    <t>东莞市励丰实业有限公司</t>
  </si>
  <si>
    <t>孙泽鹏</t>
  </si>
  <si>
    <t>黄江营销组</t>
    <phoneticPr fontId="5" type="noConversion"/>
  </si>
  <si>
    <t>代理商</t>
    <phoneticPr fontId="5" type="noConversion"/>
  </si>
  <si>
    <t>刘凡松</t>
  </si>
  <si>
    <t>东莞市常平浩博模具制品厂</t>
  </si>
  <si>
    <t>ZX常平谢熙</t>
  </si>
  <si>
    <t>谢熙</t>
  </si>
  <si>
    <t>凤岗分局</t>
    <phoneticPr fontId="3" type="noConversion"/>
  </si>
  <si>
    <t>宽带预付费</t>
  </si>
  <si>
    <t>东莞市凤岗领域色彩手机配件店</t>
  </si>
  <si>
    <t>YL13790375859</t>
  </si>
  <si>
    <t>预付费东莞银联VPN专线480元包一年</t>
  </si>
  <si>
    <t>凤岗营销组</t>
    <phoneticPr fontId="5" type="noConversion"/>
  </si>
  <si>
    <t>蓝志坚</t>
    <phoneticPr fontId="5" type="noConversion"/>
  </si>
  <si>
    <t>VPN</t>
    <phoneticPr fontId="5" type="noConversion"/>
  </si>
  <si>
    <t>寮步塘唇</t>
  </si>
  <si>
    <t>东莞市高品加油站有限公司</t>
  </si>
  <si>
    <t>YL13567406665</t>
  </si>
  <si>
    <t>ZX寮步李宇飞</t>
  </si>
  <si>
    <t>预付费东莞银联VPN专线600元包一年</t>
  </si>
  <si>
    <t>(传统)XDSL</t>
  </si>
  <si>
    <t>李宇飞</t>
    <phoneticPr fontId="5" type="noConversion"/>
  </si>
  <si>
    <t>VPN</t>
    <phoneticPr fontId="5" type="noConversion"/>
  </si>
  <si>
    <t>6月</t>
    <phoneticPr fontId="5" type="noConversion"/>
  </si>
  <si>
    <t>东莞市寮步小迪服装店</t>
  </si>
  <si>
    <t>YL15920298751</t>
  </si>
  <si>
    <t>装机</t>
  </si>
  <si>
    <t>正常</t>
    <phoneticPr fontId="3" type="noConversion"/>
  </si>
  <si>
    <t>寮步营销组</t>
    <phoneticPr fontId="5" type="noConversion"/>
  </si>
  <si>
    <t>李宇飞</t>
    <phoneticPr fontId="5" type="noConversion"/>
  </si>
  <si>
    <t>6月正常结算</t>
    <phoneticPr fontId="5" type="noConversion"/>
  </si>
  <si>
    <t>6月</t>
  </si>
  <si>
    <t>庞文</t>
  </si>
  <si>
    <t>改资费</t>
  </si>
  <si>
    <t>ZY南城蔡胜艳(市)</t>
  </si>
  <si>
    <t/>
  </si>
  <si>
    <t>6月正常结算</t>
    <phoneticPr fontId="3" type="noConversion"/>
  </si>
  <si>
    <t>ADSL</t>
    <phoneticPr fontId="5" type="noConversion"/>
  </si>
  <si>
    <t>厚街汀山机房</t>
  </si>
  <si>
    <t>刘闯振</t>
  </si>
  <si>
    <t>ZX厚街何国威</t>
  </si>
  <si>
    <t>何国威</t>
  </si>
  <si>
    <t>厚街河田机房</t>
  </si>
  <si>
    <t>许自信</t>
  </si>
  <si>
    <t>ZX厚街胡政</t>
  </si>
  <si>
    <t>胡政</t>
  </si>
  <si>
    <t>谭华英</t>
  </si>
  <si>
    <t>覃祖瑶</t>
  </si>
  <si>
    <t>谢沅洪</t>
  </si>
  <si>
    <t>DSBR石排李先富</t>
  </si>
  <si>
    <t>李先富</t>
  </si>
  <si>
    <t>黄香情</t>
  </si>
  <si>
    <t>ZY横沥营业厅</t>
  </si>
  <si>
    <t>肖晓云</t>
  </si>
  <si>
    <t>东城牛山机房</t>
  </si>
  <si>
    <t>江伟方</t>
  </si>
  <si>
    <t>DSBR受理</t>
  </si>
  <si>
    <t>预付费东莞住宅新装或续费888元包年，带宽12M</t>
  </si>
  <si>
    <t>续后期</t>
  </si>
  <si>
    <t>包年</t>
  </si>
  <si>
    <t>塘厦东力厂</t>
  </si>
  <si>
    <t>徐望</t>
  </si>
  <si>
    <t>东力区</t>
  </si>
  <si>
    <t>何攀</t>
    <phoneticPr fontId="5" type="noConversion"/>
  </si>
  <si>
    <t>塘厦168</t>
  </si>
  <si>
    <t>林亚杏</t>
  </si>
  <si>
    <t>张远威</t>
    <phoneticPr fontId="5" type="noConversion"/>
  </si>
  <si>
    <t>续本月</t>
  </si>
  <si>
    <t>王兴春</t>
  </si>
  <si>
    <t>电商</t>
  </si>
  <si>
    <t>DSBR受理</t>
    <phoneticPr fontId="5" type="noConversion"/>
  </si>
  <si>
    <t>大朗犀牛陂（移动合作）</t>
  </si>
  <si>
    <t>徐军刚</t>
  </si>
  <si>
    <t>胡静林</t>
    <phoneticPr fontId="5" type="noConversion"/>
  </si>
  <si>
    <t>杨胜国</t>
  </si>
  <si>
    <t>农军成</t>
    <phoneticPr fontId="5" type="noConversion"/>
  </si>
  <si>
    <t>虎门居岐机房</t>
  </si>
  <si>
    <t>吴心冰</t>
  </si>
  <si>
    <t>杜嘉明</t>
    <phoneticPr fontId="5" type="noConversion"/>
  </si>
  <si>
    <t>赵银开</t>
  </si>
  <si>
    <t>赵林区</t>
  </si>
  <si>
    <t>周启存</t>
    <phoneticPr fontId="5" type="noConversion"/>
  </si>
  <si>
    <t>陶值</t>
  </si>
  <si>
    <t>西城区</t>
  </si>
  <si>
    <t>张泽文</t>
    <phoneticPr fontId="5" type="noConversion"/>
  </si>
  <si>
    <t>贾向霞</t>
  </si>
  <si>
    <t>陆宏鹏</t>
  </si>
  <si>
    <t>肖任</t>
    <phoneticPr fontId="5" type="noConversion"/>
  </si>
  <si>
    <t>罗福</t>
  </si>
  <si>
    <t>增步区</t>
  </si>
  <si>
    <t>邓逢善</t>
    <phoneticPr fontId="5" type="noConversion"/>
  </si>
  <si>
    <t>余叶派</t>
  </si>
  <si>
    <t>GPON+LAN</t>
  </si>
  <si>
    <t>禹红娜</t>
    <phoneticPr fontId="5" type="noConversion"/>
  </si>
  <si>
    <t>刘满娣</t>
  </si>
  <si>
    <t>莆心区</t>
  </si>
  <si>
    <t>吴勇</t>
    <phoneticPr fontId="5" type="noConversion"/>
  </si>
  <si>
    <t>寮步华南工业园</t>
  </si>
  <si>
    <t>欧育弟</t>
  </si>
  <si>
    <t>华南区</t>
  </si>
  <si>
    <t>钟宝明</t>
    <phoneticPr fontId="5" type="noConversion"/>
  </si>
  <si>
    <t>周红</t>
  </si>
  <si>
    <t>左明亮</t>
    <phoneticPr fontId="5" type="noConversion"/>
  </si>
  <si>
    <t>庞敏</t>
  </si>
  <si>
    <t>徐元球</t>
    <phoneticPr fontId="5" type="noConversion"/>
  </si>
  <si>
    <t>赖汝兵</t>
  </si>
  <si>
    <t>虎门锦华旅业MA5616-P00-中辉MA5680T</t>
  </si>
  <si>
    <t>刘宏茂</t>
  </si>
  <si>
    <t>dgdc90045476</t>
  </si>
  <si>
    <t>吴胜群</t>
    <phoneticPr fontId="5" type="noConversion"/>
  </si>
  <si>
    <t>陆平</t>
  </si>
  <si>
    <t>罗灿坤</t>
    <phoneticPr fontId="5" type="noConversion"/>
  </si>
  <si>
    <t>王广金</t>
  </si>
  <si>
    <t>王秋焕</t>
    <phoneticPr fontId="5" type="noConversion"/>
  </si>
  <si>
    <t>陕小波</t>
  </si>
  <si>
    <t>DSBR樟木头伍红军</t>
  </si>
  <si>
    <t>预付费东莞住宅新装1088元包年，带宽10M</t>
  </si>
  <si>
    <t>伍红军</t>
    <phoneticPr fontId="5" type="noConversion"/>
  </si>
  <si>
    <t>王芝海</t>
  </si>
  <si>
    <t>DSBR长安左明亮</t>
  </si>
  <si>
    <t>ADSL</t>
    <phoneticPr fontId="5" type="noConversion"/>
  </si>
  <si>
    <t>杨锦</t>
  </si>
  <si>
    <t>dggc88941673</t>
  </si>
  <si>
    <t>正常</t>
    <phoneticPr fontId="3" type="noConversion"/>
  </si>
  <si>
    <t>左小兵</t>
    <phoneticPr fontId="5" type="noConversion"/>
  </si>
  <si>
    <t>6月正常结算</t>
    <phoneticPr fontId="3" type="noConversion"/>
  </si>
  <si>
    <t>东城光润机房</t>
  </si>
  <si>
    <t>沈东北</t>
  </si>
  <si>
    <t>光润区</t>
  </si>
  <si>
    <t>伍宜勇</t>
    <phoneticPr fontId="5" type="noConversion"/>
  </si>
  <si>
    <t>刘启明</t>
  </si>
  <si>
    <t>肖亮</t>
    <phoneticPr fontId="5" type="noConversion"/>
  </si>
  <si>
    <t>肖明海</t>
  </si>
  <si>
    <t>刘燕</t>
  </si>
  <si>
    <t>预付费东莞住宅新装或续费1088元包年，带宽10M</t>
  </si>
  <si>
    <t>罗俊兴</t>
  </si>
  <si>
    <t>城中社区</t>
  </si>
  <si>
    <t>彭知群</t>
    <phoneticPr fontId="5" type="noConversion"/>
  </si>
  <si>
    <t>林荣福</t>
  </si>
  <si>
    <t>郑廷碧</t>
    <phoneticPr fontId="5" type="noConversion"/>
  </si>
  <si>
    <t>东城柏洲边（移动合作）</t>
  </si>
  <si>
    <t>王磊</t>
  </si>
  <si>
    <t>dgda90026227</t>
  </si>
  <si>
    <t>李娜</t>
  </si>
  <si>
    <t>上江城区</t>
  </si>
  <si>
    <t>欧仁</t>
    <phoneticPr fontId="5" type="noConversion"/>
  </si>
  <si>
    <t>罗海均</t>
  </si>
  <si>
    <t>新改续</t>
    <phoneticPr fontId="5" type="noConversion"/>
  </si>
  <si>
    <t>横沥瑞康花园（移动）</t>
  </si>
  <si>
    <t>陈奕和</t>
  </si>
  <si>
    <t>移动小区</t>
  </si>
  <si>
    <t>ADSL</t>
    <phoneticPr fontId="5" type="noConversion"/>
  </si>
  <si>
    <t>曹志卫</t>
  </si>
  <si>
    <t>新改续</t>
    <phoneticPr fontId="5" type="noConversion"/>
  </si>
  <si>
    <t>正常</t>
    <phoneticPr fontId="3" type="noConversion"/>
  </si>
  <si>
    <t>钟小红</t>
    <phoneticPr fontId="5" type="noConversion"/>
  </si>
  <si>
    <t>6月正常结算</t>
    <phoneticPr fontId="3" type="noConversion"/>
  </si>
  <si>
    <t>ADSL</t>
    <phoneticPr fontId="5" type="noConversion"/>
  </si>
  <si>
    <t>大朗洋涌机房</t>
  </si>
  <si>
    <t>王文生</t>
  </si>
  <si>
    <t>刘运超</t>
    <phoneticPr fontId="5" type="noConversion"/>
  </si>
  <si>
    <t>6月正常结算</t>
    <phoneticPr fontId="3" type="noConversion"/>
  </si>
  <si>
    <t>荣琴</t>
  </si>
  <si>
    <t>汀山区</t>
  </si>
  <si>
    <t>文志立</t>
    <phoneticPr fontId="5" type="noConversion"/>
  </si>
  <si>
    <t>王教玲</t>
  </si>
  <si>
    <t>林建光</t>
    <phoneticPr fontId="5" type="noConversion"/>
  </si>
  <si>
    <t>刘刚</t>
  </si>
  <si>
    <t>河田区</t>
  </si>
  <si>
    <t xml:space="preserve">胡政 
</t>
    <phoneticPr fontId="5" type="noConversion"/>
  </si>
  <si>
    <t>厚街三屯机房</t>
  </si>
  <si>
    <t>陈云</t>
  </si>
  <si>
    <t>三屯区</t>
  </si>
  <si>
    <t>易荣辉</t>
    <phoneticPr fontId="5" type="noConversion"/>
  </si>
  <si>
    <t>冯文军</t>
  </si>
  <si>
    <t>黄汝富</t>
    <phoneticPr fontId="5" type="noConversion"/>
  </si>
  <si>
    <t>万江石美机房</t>
  </si>
  <si>
    <t>周广</t>
  </si>
  <si>
    <t>石美区</t>
  </si>
  <si>
    <t>汪洞辉</t>
    <phoneticPr fontId="5" type="noConversion"/>
  </si>
  <si>
    <t>钟再平</t>
  </si>
  <si>
    <t>下桥区</t>
  </si>
  <si>
    <t>莫灵快</t>
    <phoneticPr fontId="5" type="noConversion"/>
  </si>
  <si>
    <t>长安锦厦机房</t>
  </si>
  <si>
    <t>蒙小英</t>
  </si>
  <si>
    <t>左明亮</t>
    <phoneticPr fontId="5" type="noConversion"/>
  </si>
  <si>
    <t>杨浩</t>
  </si>
  <si>
    <t>ADSL</t>
    <phoneticPr fontId="5" type="noConversion"/>
  </si>
  <si>
    <t>IMS系统放号</t>
  </si>
  <si>
    <t>周文理</t>
  </si>
  <si>
    <t>正常</t>
    <phoneticPr fontId="3" type="noConversion"/>
  </si>
  <si>
    <t>李西杰</t>
    <phoneticPr fontId="5" type="noConversion"/>
  </si>
  <si>
    <t>6月正常结算</t>
    <phoneticPr fontId="3" type="noConversion"/>
  </si>
  <si>
    <t>柯泽圆</t>
  </si>
  <si>
    <t>肖亮</t>
    <phoneticPr fontId="5" type="noConversion"/>
  </si>
  <si>
    <t>黄江华诚机房</t>
  </si>
  <si>
    <t>古伟东</t>
  </si>
  <si>
    <t>卢丹龙</t>
    <phoneticPr fontId="5" type="noConversion"/>
  </si>
  <si>
    <t>曾庆谊</t>
  </si>
  <si>
    <t>黄清浩</t>
    <phoneticPr fontId="5" type="noConversion"/>
  </si>
  <si>
    <t>何利飞</t>
  </si>
  <si>
    <t>石崇区</t>
  </si>
  <si>
    <t>吴友义</t>
    <phoneticPr fontId="5" type="noConversion"/>
  </si>
  <si>
    <t>黄庆文</t>
  </si>
  <si>
    <t>dgdc90062224</t>
  </si>
  <si>
    <t>虎门南栅机房</t>
  </si>
  <si>
    <t>刘俊宏</t>
  </si>
  <si>
    <t>dgdc89275030</t>
  </si>
  <si>
    <t>南栅区</t>
  </si>
  <si>
    <t>陈伟娣</t>
    <phoneticPr fontId="5" type="noConversion"/>
  </si>
  <si>
    <t>谭忠才</t>
  </si>
  <si>
    <t>梁丽红</t>
  </si>
  <si>
    <t>方阵</t>
    <phoneticPr fontId="5" type="noConversion"/>
  </si>
  <si>
    <t>魏长保</t>
  </si>
  <si>
    <t>方阵</t>
    <phoneticPr fontId="5" type="noConversion"/>
  </si>
  <si>
    <t>李名田</t>
  </si>
  <si>
    <t>周国强</t>
    <phoneticPr fontId="5" type="noConversion"/>
  </si>
  <si>
    <t>李祯祥</t>
  </si>
  <si>
    <t>何攀</t>
    <phoneticPr fontId="5" type="noConversion"/>
  </si>
  <si>
    <t>横沥三江机房</t>
    <phoneticPr fontId="5" type="noConversion"/>
  </si>
  <si>
    <t>陈延超</t>
  </si>
  <si>
    <t>三江区</t>
    <phoneticPr fontId="5" type="noConversion"/>
  </si>
  <si>
    <t>肖任</t>
    <phoneticPr fontId="5" type="noConversion"/>
  </si>
  <si>
    <t>李生涛</t>
  </si>
  <si>
    <t>大京九区</t>
  </si>
  <si>
    <t>谢熙</t>
    <phoneticPr fontId="5" type="noConversion"/>
  </si>
  <si>
    <t>唐夕平</t>
  </si>
  <si>
    <t>莫灵快</t>
    <phoneticPr fontId="5" type="noConversion"/>
  </si>
  <si>
    <t>邓强</t>
  </si>
  <si>
    <t>新改续</t>
    <phoneticPr fontId="5" type="noConversion"/>
  </si>
  <si>
    <t>左小兵</t>
    <phoneticPr fontId="5" type="noConversion"/>
  </si>
  <si>
    <t>张颖萍</t>
  </si>
  <si>
    <t>周国强</t>
    <phoneticPr fontId="5" type="noConversion"/>
  </si>
  <si>
    <t>ADSL</t>
    <phoneticPr fontId="5" type="noConversion"/>
  </si>
  <si>
    <t>秦克问</t>
  </si>
  <si>
    <t>正常</t>
    <phoneticPr fontId="3" type="noConversion"/>
  </si>
  <si>
    <t>周国强</t>
    <phoneticPr fontId="5" type="noConversion"/>
  </si>
  <si>
    <t>6月正常结算</t>
    <phoneticPr fontId="3" type="noConversion"/>
  </si>
  <si>
    <t>张悦名</t>
  </si>
  <si>
    <t>DSBR受理</t>
    <phoneticPr fontId="5" type="noConversion"/>
  </si>
  <si>
    <t>长安步步高机房</t>
  </si>
  <si>
    <t>余利龙</t>
  </si>
  <si>
    <t>肖亮</t>
    <phoneticPr fontId="5" type="noConversion"/>
  </si>
  <si>
    <t>曾胜华</t>
  </si>
  <si>
    <t>李宇飞</t>
    <phoneticPr fontId="5" type="noConversion"/>
  </si>
  <si>
    <t>寮步凫山机房</t>
  </si>
  <si>
    <t>陈丽玲</t>
  </si>
  <si>
    <t>DSBR寮步李凌晨</t>
  </si>
  <si>
    <t>直销</t>
    <phoneticPr fontId="5" type="noConversion"/>
  </si>
  <si>
    <t>李凌晨</t>
    <phoneticPr fontId="5" type="noConversion"/>
  </si>
  <si>
    <t>樟木头电子城</t>
  </si>
  <si>
    <t>候文博</t>
  </si>
  <si>
    <t>樟新区</t>
  </si>
  <si>
    <t>谭远明</t>
    <phoneticPr fontId="5" type="noConversion"/>
  </si>
  <si>
    <t>戴毓云</t>
  </si>
  <si>
    <t>粤S[12]G020269大朗毛织西路</t>
  </si>
  <si>
    <t>李润国</t>
  </si>
  <si>
    <t>DL东铁办公</t>
    <phoneticPr fontId="5" type="noConversion"/>
  </si>
  <si>
    <t>拆机</t>
  </si>
  <si>
    <t>左小兵</t>
    <phoneticPr fontId="5" type="noConversion"/>
  </si>
  <si>
    <t>万江简沙洲(移动2)</t>
  </si>
  <si>
    <t>黄光标</t>
  </si>
  <si>
    <t>简沙洲区</t>
  </si>
  <si>
    <t>肖俊标</t>
    <phoneticPr fontId="5" type="noConversion"/>
  </si>
  <si>
    <t>贾坡</t>
  </si>
  <si>
    <t>禹红娜</t>
    <phoneticPr fontId="5" type="noConversion"/>
  </si>
  <si>
    <t>林委</t>
  </si>
  <si>
    <t>罗灿坤</t>
    <phoneticPr fontId="5" type="noConversion"/>
  </si>
  <si>
    <t>封文群</t>
  </si>
  <si>
    <t>吴胜群</t>
    <phoneticPr fontId="5" type="noConversion"/>
  </si>
  <si>
    <t>刘友华</t>
  </si>
  <si>
    <t>博美区</t>
    <phoneticPr fontId="5" type="noConversion"/>
  </si>
  <si>
    <t>长安明和电子广场机房</t>
  </si>
  <si>
    <t>陈清荣</t>
  </si>
  <si>
    <t>肖亮</t>
    <phoneticPr fontId="5" type="noConversion"/>
  </si>
  <si>
    <t>莫芳才</t>
  </si>
  <si>
    <t>郭志龙</t>
  </si>
  <si>
    <t>网上营业厅</t>
  </si>
  <si>
    <t>代理商</t>
    <phoneticPr fontId="5" type="noConversion"/>
  </si>
  <si>
    <t>方阵</t>
    <phoneticPr fontId="5" type="noConversion"/>
  </si>
  <si>
    <t>ADSL</t>
    <phoneticPr fontId="5" type="noConversion"/>
  </si>
  <si>
    <t>黎显权</t>
  </si>
  <si>
    <t>正常</t>
    <phoneticPr fontId="3" type="noConversion"/>
  </si>
  <si>
    <t>何乐平</t>
    <phoneticPr fontId="5" type="noConversion"/>
  </si>
  <si>
    <t>6月正常结算</t>
    <phoneticPr fontId="3" type="noConversion"/>
  </si>
  <si>
    <t>万岳强</t>
  </si>
  <si>
    <t>黄成林</t>
  </si>
  <si>
    <t>韩相力</t>
    <phoneticPr fontId="5" type="noConversion"/>
  </si>
  <si>
    <t>卢军</t>
  </si>
  <si>
    <t>代理金伦</t>
    <phoneticPr fontId="5" type="noConversion"/>
  </si>
  <si>
    <t>徐艳</t>
  </si>
  <si>
    <t>邱小东</t>
  </si>
  <si>
    <t>卢丹龙</t>
    <phoneticPr fontId="5" type="noConversion"/>
  </si>
  <si>
    <t>刘立贤</t>
  </si>
  <si>
    <t>樟木头营销组</t>
    <phoneticPr fontId="5" type="noConversion"/>
  </si>
  <si>
    <t>万昌波</t>
    <phoneticPr fontId="5" type="noConversion"/>
  </si>
  <si>
    <t>卢杭杰</t>
  </si>
  <si>
    <t>dgdc89039125</t>
  </si>
  <si>
    <t>陈亚贤</t>
    <phoneticPr fontId="5" type="noConversion"/>
  </si>
  <si>
    <t>周丹萍</t>
  </si>
  <si>
    <t>王秋焕</t>
    <phoneticPr fontId="5" type="noConversion"/>
  </si>
  <si>
    <t>ADSL</t>
    <phoneticPr fontId="5" type="noConversion"/>
  </si>
  <si>
    <t>虎门路东机房</t>
  </si>
  <si>
    <t>唐想云</t>
  </si>
  <si>
    <t>正常</t>
    <phoneticPr fontId="3" type="noConversion"/>
  </si>
  <si>
    <t>邓鸣健</t>
    <phoneticPr fontId="5" type="noConversion"/>
  </si>
  <si>
    <t>6月正常结算</t>
    <phoneticPr fontId="3" type="noConversion"/>
  </si>
  <si>
    <t>向明军</t>
  </si>
  <si>
    <t>下汴区</t>
  </si>
  <si>
    <t>曾茂林</t>
    <phoneticPr fontId="5" type="noConversion"/>
  </si>
  <si>
    <t>清溪大利机房</t>
  </si>
  <si>
    <t>孙书旺</t>
  </si>
  <si>
    <t>祖静彪</t>
    <phoneticPr fontId="5" type="noConversion"/>
  </si>
  <si>
    <t>彭红星</t>
  </si>
  <si>
    <t>周启存</t>
    <phoneticPr fontId="5" type="noConversion"/>
  </si>
  <si>
    <t>大朗三基音响公司（新增)</t>
  </si>
  <si>
    <t>吴智鹏</t>
  </si>
  <si>
    <t>杜昇华</t>
    <phoneticPr fontId="5" type="noConversion"/>
  </si>
  <si>
    <t>郑萍</t>
  </si>
  <si>
    <t>黎广俊</t>
    <phoneticPr fontId="5" type="noConversion"/>
  </si>
  <si>
    <t>万江区营业厅</t>
  </si>
  <si>
    <t>丘林苑</t>
  </si>
  <si>
    <t>杨信忠</t>
  </si>
  <si>
    <t>江红广</t>
  </si>
  <si>
    <t>预付费东莞个人新装1088元包年，12M（悦聊）</t>
  </si>
  <si>
    <t>曾茂林</t>
    <phoneticPr fontId="5" type="noConversion"/>
  </si>
  <si>
    <t>吴金花</t>
  </si>
  <si>
    <t>黄清浩</t>
    <phoneticPr fontId="5" type="noConversion"/>
  </si>
  <si>
    <t>姜国军</t>
  </si>
  <si>
    <t>吴国明</t>
    <phoneticPr fontId="5" type="noConversion"/>
  </si>
  <si>
    <t>黄彪</t>
  </si>
  <si>
    <t>DSBR寮步钟宝明</t>
  </si>
  <si>
    <t>钟宝明</t>
    <phoneticPr fontId="5" type="noConversion"/>
  </si>
  <si>
    <t>ADSL</t>
    <phoneticPr fontId="5" type="noConversion"/>
  </si>
  <si>
    <t>张明祥</t>
  </si>
  <si>
    <t>ZX寮步钟宝明</t>
  </si>
  <si>
    <t>钟宝明</t>
    <phoneticPr fontId="5" type="noConversion"/>
  </si>
  <si>
    <t>6月正常结算</t>
    <phoneticPr fontId="3" type="noConversion"/>
  </si>
  <si>
    <t>常平袁山贝机房</t>
  </si>
  <si>
    <t>苏怀林</t>
  </si>
  <si>
    <t>常平营销组</t>
    <phoneticPr fontId="5" type="noConversion"/>
  </si>
  <si>
    <t>付森基</t>
    <phoneticPr fontId="5" type="noConversion"/>
  </si>
  <si>
    <t>温茂坤</t>
  </si>
  <si>
    <t>邓轩物</t>
    <phoneticPr fontId="5" type="noConversion"/>
  </si>
  <si>
    <t>唐小江</t>
  </si>
  <si>
    <t>曾茂林</t>
    <phoneticPr fontId="5" type="noConversion"/>
  </si>
  <si>
    <t>方仲立</t>
  </si>
  <si>
    <t xml:space="preserve">胡政 
</t>
    <phoneticPr fontId="5" type="noConversion"/>
  </si>
  <si>
    <t>吴图军</t>
  </si>
  <si>
    <t>dgdc90001925</t>
  </si>
  <si>
    <t>陈伟娣</t>
    <phoneticPr fontId="5" type="noConversion"/>
  </si>
  <si>
    <t>文虹霖</t>
  </si>
  <si>
    <t>ADSL</t>
    <phoneticPr fontId="5" type="noConversion"/>
  </si>
  <si>
    <t>肖荣娣</t>
  </si>
  <si>
    <t>正常</t>
    <phoneticPr fontId="3" type="noConversion"/>
  </si>
  <si>
    <t>左明亮</t>
    <phoneticPr fontId="5" type="noConversion"/>
  </si>
  <si>
    <t>6月正常结算</t>
    <phoneticPr fontId="3" type="noConversion"/>
  </si>
  <si>
    <t>常平大京九机房</t>
  </si>
  <si>
    <t>余彩如</t>
  </si>
  <si>
    <t>常平营销组</t>
    <phoneticPr fontId="5" type="noConversion"/>
  </si>
  <si>
    <t>谢熙</t>
    <phoneticPr fontId="5" type="noConversion"/>
  </si>
  <si>
    <t>郭仲华</t>
  </si>
  <si>
    <t>东兴区</t>
  </si>
  <si>
    <t xml:space="preserve">陈彦忠 </t>
    <phoneticPr fontId="5" type="noConversion"/>
  </si>
  <si>
    <t>塘厦莆心湖机房</t>
  </si>
  <si>
    <t>徐立芬</t>
  </si>
  <si>
    <t>吴勇</t>
    <phoneticPr fontId="5" type="noConversion"/>
  </si>
  <si>
    <t>陈大权</t>
  </si>
  <si>
    <t>陈阳</t>
    <phoneticPr fontId="5" type="noConversion"/>
  </si>
  <si>
    <t>邹发典</t>
  </si>
  <si>
    <t>邹桂兰</t>
  </si>
  <si>
    <t>张东红</t>
  </si>
  <si>
    <t>欧仁</t>
    <phoneticPr fontId="5" type="noConversion"/>
  </si>
  <si>
    <t>黄晓吟</t>
  </si>
  <si>
    <t>吴胜群</t>
    <phoneticPr fontId="5" type="noConversion"/>
  </si>
  <si>
    <t>郭路杏</t>
  </si>
  <si>
    <t>DSBR高埗杨维邦</t>
  </si>
  <si>
    <t>杨维邦</t>
    <phoneticPr fontId="5" type="noConversion"/>
  </si>
  <si>
    <t>彭有为</t>
  </si>
  <si>
    <t>左小兵</t>
    <phoneticPr fontId="5" type="noConversion"/>
  </si>
  <si>
    <t>粤S[12]G020159白石岗（新增）</t>
  </si>
  <si>
    <t>杨群</t>
  </si>
  <si>
    <t>辛芳明</t>
    <phoneticPr fontId="5" type="noConversion"/>
  </si>
  <si>
    <t>孙晓丽</t>
  </si>
  <si>
    <t>禹红娜</t>
    <phoneticPr fontId="5" type="noConversion"/>
  </si>
  <si>
    <t>康土林</t>
  </si>
  <si>
    <t>黄智乾</t>
    <phoneticPr fontId="5" type="noConversion"/>
  </si>
  <si>
    <t>ADSL</t>
    <phoneticPr fontId="5" type="noConversion"/>
  </si>
  <si>
    <t>陈学彬</t>
  </si>
  <si>
    <t>正常</t>
    <phoneticPr fontId="3" type="noConversion"/>
  </si>
  <si>
    <t>罗灿坤</t>
    <phoneticPr fontId="5" type="noConversion"/>
  </si>
  <si>
    <t>6月正常结算</t>
    <phoneticPr fontId="3" type="noConversion"/>
  </si>
  <si>
    <t>洪洋波</t>
  </si>
  <si>
    <t>农军成</t>
    <phoneticPr fontId="5" type="noConversion"/>
  </si>
  <si>
    <t>陈更新</t>
  </si>
  <si>
    <t>白莉</t>
    <phoneticPr fontId="5" type="noConversion"/>
  </si>
  <si>
    <t>程伟进</t>
  </si>
  <si>
    <t>邓鸣健</t>
    <phoneticPr fontId="5" type="noConversion"/>
  </si>
  <si>
    <t>梁勇</t>
  </si>
  <si>
    <t>叶志祥</t>
    <phoneticPr fontId="5" type="noConversion"/>
  </si>
  <si>
    <t>罗延军</t>
  </si>
  <si>
    <t>西联区</t>
  </si>
  <si>
    <t>李必清</t>
  </si>
  <si>
    <t>ZY莞城方展群(市)</t>
  </si>
  <si>
    <t>高埗前8台新增续费不算自营提成</t>
    <phoneticPr fontId="5" type="noConversion"/>
  </si>
  <si>
    <t>自营</t>
    <phoneticPr fontId="5" type="noConversion"/>
  </si>
  <si>
    <t>高埗营销组</t>
    <phoneticPr fontId="5" type="noConversion"/>
  </si>
  <si>
    <t>肖杰</t>
  </si>
  <si>
    <t>邓洪威 </t>
    <phoneticPr fontId="5" type="noConversion"/>
  </si>
  <si>
    <t>袁贤梁</t>
  </si>
  <si>
    <t>DL东铁办公</t>
    <phoneticPr fontId="5" type="noConversion"/>
  </si>
  <si>
    <t>盛春龙</t>
  </si>
  <si>
    <t>樟木头前4台新增续费不算自营提成</t>
    <phoneticPr fontId="5" type="noConversion"/>
  </si>
  <si>
    <t>凌山</t>
  </si>
  <si>
    <t>邓轩物</t>
    <phoneticPr fontId="5" type="noConversion"/>
  </si>
  <si>
    <t>何成波</t>
  </si>
  <si>
    <t>邝认灯</t>
  </si>
  <si>
    <t>罗志文</t>
    <phoneticPr fontId="5" type="noConversion"/>
  </si>
  <si>
    <t>廖治坚</t>
  </si>
  <si>
    <t>dgda90039939</t>
  </si>
  <si>
    <t>徐元球</t>
    <phoneticPr fontId="5" type="noConversion"/>
  </si>
  <si>
    <t>莞城赛博电脑城机房</t>
  </si>
  <si>
    <t>冯嘉辉</t>
  </si>
  <si>
    <t>徐元球</t>
    <phoneticPr fontId="5" type="noConversion"/>
  </si>
  <si>
    <t>何智勇</t>
  </si>
  <si>
    <t>王宏坤</t>
  </si>
  <si>
    <t>周开佑</t>
  </si>
  <si>
    <t>杨维邦</t>
    <phoneticPr fontId="5" type="noConversion"/>
  </si>
  <si>
    <t>马康龙</t>
  </si>
  <si>
    <t>黄胜佳</t>
  </si>
  <si>
    <t>李师良</t>
  </si>
  <si>
    <t>吴正均</t>
  </si>
  <si>
    <t>焦慧君</t>
    <phoneticPr fontId="5" type="noConversion"/>
  </si>
  <si>
    <t>罗小红</t>
  </si>
  <si>
    <t>王武东</t>
    <phoneticPr fontId="5" type="noConversion"/>
  </si>
  <si>
    <t>常平碧湖花园</t>
  </si>
  <si>
    <t>陈平方</t>
  </si>
  <si>
    <t>金伦</t>
    <phoneticPr fontId="5" type="noConversion"/>
  </si>
  <si>
    <t>ADSL</t>
    <phoneticPr fontId="5" type="noConversion"/>
  </si>
  <si>
    <t>熊小园</t>
  </si>
  <si>
    <t>正常</t>
    <phoneticPr fontId="3" type="noConversion"/>
  </si>
  <si>
    <t>高埗营销组</t>
    <phoneticPr fontId="5" type="noConversion"/>
  </si>
  <si>
    <t xml:space="preserve">周国强 </t>
    <phoneticPr fontId="5" type="noConversion"/>
  </si>
  <si>
    <t>6月正常结算</t>
    <phoneticPr fontId="3" type="noConversion"/>
  </si>
  <si>
    <t>邓少群</t>
  </si>
  <si>
    <t>何乐平</t>
    <phoneticPr fontId="5" type="noConversion"/>
  </si>
  <si>
    <t>李志华</t>
  </si>
  <si>
    <t>陈湘平</t>
    <phoneticPr fontId="5" type="noConversion"/>
  </si>
  <si>
    <t>兰景平</t>
  </si>
  <si>
    <t>黎兵兵</t>
    <phoneticPr fontId="5" type="noConversion"/>
  </si>
  <si>
    <t>许娟</t>
  </si>
  <si>
    <t>王延春</t>
  </si>
  <si>
    <t>DSBR受理</t>
    <phoneticPr fontId="5" type="noConversion"/>
  </si>
  <si>
    <t>何桢干</t>
  </si>
  <si>
    <t>范红志</t>
  </si>
  <si>
    <t>罗贵春</t>
  </si>
  <si>
    <t>刘运超</t>
    <phoneticPr fontId="5" type="noConversion"/>
  </si>
  <si>
    <t>大朗旺富政和路（改造）</t>
  </si>
  <si>
    <t>王伟彬</t>
  </si>
  <si>
    <t>陈海燕</t>
  </si>
  <si>
    <t>全守平</t>
    <phoneticPr fontId="5" type="noConversion"/>
  </si>
  <si>
    <t>郑展文</t>
  </si>
  <si>
    <t>许周海</t>
  </si>
  <si>
    <t>大利区</t>
  </si>
  <si>
    <t>韩相力</t>
    <phoneticPr fontId="5" type="noConversion"/>
  </si>
  <si>
    <t>张荣旺</t>
  </si>
  <si>
    <t>梁国培</t>
  </si>
  <si>
    <t>郑迎春</t>
  </si>
  <si>
    <t>塘厦莲湖</t>
  </si>
  <si>
    <t>黄崇泽</t>
  </si>
  <si>
    <t>陈阳</t>
  </si>
  <si>
    <t>钟坚</t>
  </si>
  <si>
    <t>陈英</t>
  </si>
  <si>
    <t>郭吉柏</t>
  </si>
  <si>
    <t xml:space="preserve">李明浪 </t>
  </si>
  <si>
    <t>孔令辉</t>
  </si>
  <si>
    <t>方阵</t>
  </si>
  <si>
    <t>石庆贺</t>
  </si>
  <si>
    <t>谭坚模</t>
  </si>
  <si>
    <t>林柳昌</t>
  </si>
  <si>
    <t>袁密</t>
  </si>
  <si>
    <t>李福东</t>
  </si>
  <si>
    <t>周为林</t>
  </si>
  <si>
    <t>东莞市群分视界网络科技有限公司</t>
  </si>
  <si>
    <t>dggc90038256</t>
  </si>
  <si>
    <t>李晓强</t>
  </si>
  <si>
    <t>dgda90037376</t>
  </si>
  <si>
    <t>樊小玉</t>
  </si>
  <si>
    <t>清溪大力机房</t>
  </si>
  <si>
    <t>蒋建民</t>
  </si>
  <si>
    <t>陈湘农</t>
  </si>
  <si>
    <t>岑常师</t>
  </si>
  <si>
    <t>曾昭勇</t>
  </si>
  <si>
    <t>东莞市铁易良模具有限公司</t>
  </si>
  <si>
    <t>张春玉</t>
  </si>
  <si>
    <t>左明亮</t>
  </si>
  <si>
    <t>李观玲</t>
  </si>
  <si>
    <t>黄秀芳</t>
  </si>
  <si>
    <t>钟宝明</t>
  </si>
  <si>
    <t>宁风杰</t>
  </si>
  <si>
    <t>ADSL</t>
    <phoneticPr fontId="5" type="noConversion"/>
  </si>
  <si>
    <t>林雪芹</t>
  </si>
  <si>
    <t>正常</t>
    <phoneticPr fontId="3" type="noConversion"/>
  </si>
  <si>
    <t>代理金伦</t>
  </si>
  <si>
    <t>6月正常结算</t>
    <phoneticPr fontId="3" type="noConversion"/>
  </si>
  <si>
    <t>苏吉青</t>
  </si>
  <si>
    <t>军埔区</t>
  </si>
  <si>
    <t>聂小凯</t>
  </si>
  <si>
    <t>谢盛基</t>
  </si>
  <si>
    <t>詹中轩</t>
  </si>
  <si>
    <t>常平上坑村（改造）</t>
  </si>
  <si>
    <t>卫秀红</t>
  </si>
  <si>
    <t>何晓宁</t>
  </si>
  <si>
    <t>吴志辉</t>
  </si>
  <si>
    <t>宁华明</t>
  </si>
  <si>
    <t>李明浪</t>
  </si>
  <si>
    <t>黄顺如</t>
  </si>
  <si>
    <t>张族吴</t>
  </si>
  <si>
    <t>江演锋</t>
  </si>
  <si>
    <t>陈亚贤</t>
  </si>
  <si>
    <t>何维金</t>
  </si>
  <si>
    <t>司照荣</t>
  </si>
  <si>
    <t>邓耀龙</t>
  </si>
  <si>
    <t>张文霞</t>
  </si>
  <si>
    <t>刘晓洋</t>
  </si>
  <si>
    <t>彭涛</t>
  </si>
  <si>
    <t>6月正常结算</t>
    <phoneticPr fontId="3" type="noConversion"/>
  </si>
  <si>
    <t>王晓琴</t>
  </si>
  <si>
    <t>黎兵兵</t>
  </si>
  <si>
    <t>张荣振</t>
  </si>
  <si>
    <t>邓辉</t>
  </si>
  <si>
    <t>樟木头明珠路1号MA5616-P02-先威MA5680T</t>
  </si>
  <si>
    <t>刘川</t>
  </si>
  <si>
    <t>刘小泽</t>
  </si>
  <si>
    <t>李建成</t>
  </si>
  <si>
    <t>黄振</t>
  </si>
  <si>
    <t>ADSL</t>
    <phoneticPr fontId="5" type="noConversion"/>
  </si>
  <si>
    <t>林寅生</t>
  </si>
  <si>
    <t>正常</t>
    <phoneticPr fontId="3" type="noConversion"/>
  </si>
  <si>
    <t>6月正常结算</t>
    <phoneticPr fontId="3" type="noConversion"/>
  </si>
  <si>
    <t>李广燕</t>
  </si>
  <si>
    <t>姜慧琴</t>
  </si>
  <si>
    <t>周健</t>
  </si>
  <si>
    <t>李水华</t>
  </si>
  <si>
    <t>东铁办公</t>
  </si>
  <si>
    <t>寮步横坑(新增)</t>
  </si>
  <si>
    <t>刘益</t>
  </si>
  <si>
    <t>邱慧强</t>
  </si>
  <si>
    <t>杨华林</t>
  </si>
  <si>
    <t>张余良</t>
  </si>
  <si>
    <t>唐芳艺</t>
  </si>
  <si>
    <t>翁昌林</t>
  </si>
  <si>
    <t>徐建芳</t>
  </si>
  <si>
    <t>李当辉</t>
  </si>
  <si>
    <t>张友宾</t>
  </si>
  <si>
    <t>张淑京</t>
  </si>
  <si>
    <t>佘振兵</t>
  </si>
  <si>
    <t>王秋焕</t>
  </si>
  <si>
    <t>王先才</t>
  </si>
  <si>
    <t>白莉</t>
  </si>
  <si>
    <t>刘兆香</t>
  </si>
  <si>
    <t>禹红娜</t>
  </si>
  <si>
    <t>张海峰</t>
  </si>
  <si>
    <t>成华</t>
  </si>
  <si>
    <t>温中林</t>
  </si>
  <si>
    <t>唐庆军</t>
  </si>
  <si>
    <t>赵福笑</t>
  </si>
  <si>
    <t>南城国信机房</t>
  </si>
  <si>
    <t>曾艳玲</t>
  </si>
  <si>
    <t>国信区</t>
  </si>
  <si>
    <t>秦建平</t>
  </si>
  <si>
    <t>陈春满</t>
  </si>
  <si>
    <t>汪振顺</t>
  </si>
  <si>
    <t>樟木头石新机房</t>
  </si>
  <si>
    <t>邬小花</t>
  </si>
  <si>
    <t>樟木头分局</t>
  </si>
  <si>
    <t>毛艳芳</t>
  </si>
  <si>
    <t>韦汉婵</t>
  </si>
  <si>
    <t>李华富</t>
  </si>
  <si>
    <t>洪林文</t>
  </si>
  <si>
    <t>樟木头大新路65号MA5616-P00-先威MA5680T</t>
  </si>
  <si>
    <t>陈云辉</t>
  </si>
  <si>
    <t>李锦成</t>
  </si>
  <si>
    <t>祁月明</t>
  </si>
  <si>
    <t>李钢</t>
  </si>
  <si>
    <t>罗文苑</t>
  </si>
  <si>
    <t>叶友久</t>
  </si>
  <si>
    <t>温善星</t>
  </si>
  <si>
    <t>伦丽云</t>
  </si>
  <si>
    <t>钟遥</t>
  </si>
  <si>
    <t>刘丛生</t>
  </si>
  <si>
    <t>杨维邦</t>
  </si>
  <si>
    <t>林志江</t>
  </si>
  <si>
    <t>唐大宣</t>
  </si>
  <si>
    <t>刘冬平</t>
  </si>
  <si>
    <t>大朗杨涌南门街(改造)</t>
  </si>
  <si>
    <t>彭美浪</t>
  </si>
  <si>
    <t>蔡华</t>
  </si>
  <si>
    <t>宽带冲正</t>
  </si>
  <si>
    <t>杨红</t>
  </si>
  <si>
    <t>环宇代理商</t>
  </si>
  <si>
    <t>续后期</t>
    <phoneticPr fontId="5" type="noConversion"/>
  </si>
  <si>
    <t>简海洪</t>
  </si>
  <si>
    <t>廖嘉文</t>
  </si>
  <si>
    <t>陈常利</t>
  </si>
  <si>
    <t>李大超</t>
  </si>
  <si>
    <t>徐章玉</t>
  </si>
  <si>
    <t>陈兆杨</t>
  </si>
  <si>
    <t>何泽鸿</t>
  </si>
  <si>
    <t>匡音元</t>
  </si>
  <si>
    <t>dgda90027333</t>
  </si>
  <si>
    <t>统一接口东莞分公司营业区</t>
  </si>
  <si>
    <t>东莞分公司网厅</t>
  </si>
  <si>
    <t>张采珍</t>
  </si>
  <si>
    <t>dgdb90000375</t>
  </si>
  <si>
    <t>ZX凤岗颜桂东</t>
  </si>
  <si>
    <t>预付费东莞住宅新装或续费728元包年，带宽4M</t>
  </si>
  <si>
    <t>正常</t>
    <phoneticPr fontId="7" type="noConversion"/>
  </si>
  <si>
    <t>颜桂东</t>
  </si>
  <si>
    <t>陈明付</t>
  </si>
  <si>
    <t>DSBR黄江许世家</t>
  </si>
  <si>
    <t>预付费东莞住宅新装或续费1298元包2年，带宽6M</t>
  </si>
  <si>
    <t>唐范文</t>
  </si>
  <si>
    <t>ZX东城吴均瑞</t>
  </si>
  <si>
    <t>吴均瑞</t>
  </si>
  <si>
    <t>方志敏</t>
  </si>
  <si>
    <t>温伟旋</t>
  </si>
  <si>
    <t>ZY市场谭天琪</t>
  </si>
  <si>
    <t>分公司</t>
    <phoneticPr fontId="5" type="noConversion"/>
  </si>
  <si>
    <t>续前期</t>
  </si>
  <si>
    <t>张开卫</t>
  </si>
  <si>
    <t>HS直销回收</t>
  </si>
  <si>
    <t>袁博</t>
  </si>
  <si>
    <t>(传统)LAN</t>
  </si>
  <si>
    <t>银湖区</t>
    <phoneticPr fontId="5" type="noConversion"/>
  </si>
  <si>
    <t>粤S[12]G020145华诚合路 新增</t>
  </si>
  <si>
    <t>陈斌</t>
  </si>
  <si>
    <t>DSBR黄江谢文远</t>
  </si>
  <si>
    <t>谢文远</t>
  </si>
  <si>
    <t>莞城草塘（改造）</t>
  </si>
  <si>
    <t>高艺玲</t>
  </si>
  <si>
    <t>ZX莞城陈锐汉</t>
  </si>
  <si>
    <t>陈锐汉</t>
  </si>
  <si>
    <t>土塘长弓博(改造)</t>
  </si>
  <si>
    <t>吴志章</t>
  </si>
  <si>
    <t>马汉勇</t>
  </si>
  <si>
    <t>甘丽华</t>
  </si>
  <si>
    <t>邓志明</t>
  </si>
  <si>
    <t>ZX石排吴基涛</t>
  </si>
  <si>
    <t>预付费东莞个人新装1088元包12个月，10M（悦享）</t>
  </si>
  <si>
    <t>吴基涛</t>
  </si>
  <si>
    <t>田秀清</t>
  </si>
  <si>
    <t>肖翔波</t>
  </si>
  <si>
    <t>DL美曦通讯</t>
  </si>
  <si>
    <t>预付费东莞住宅新装1298元包2年，带宽6M</t>
  </si>
  <si>
    <t>阳意常</t>
  </si>
  <si>
    <t>预付费东莞住宅新装1398元包年，带宽20M</t>
  </si>
  <si>
    <t>谭美玲</t>
  </si>
  <si>
    <t>李远平</t>
  </si>
  <si>
    <t>蒋阳</t>
  </si>
  <si>
    <t>DSBR寮步李宇飞</t>
  </si>
  <si>
    <t>李宇飞</t>
  </si>
  <si>
    <t>周丽</t>
  </si>
  <si>
    <t>邓胜礼</t>
  </si>
  <si>
    <t>李向东</t>
  </si>
  <si>
    <t>龙建鸣</t>
  </si>
  <si>
    <t>夏群勇</t>
  </si>
  <si>
    <t>林原玉</t>
  </si>
  <si>
    <t>退前期款</t>
  </si>
  <si>
    <t>退前期款考核</t>
  </si>
  <si>
    <t>卢宇</t>
  </si>
  <si>
    <t>ZX石排陈炳亮</t>
  </si>
  <si>
    <t>预付费东莞住宅新装828元包年，带宽4M</t>
  </si>
  <si>
    <t>陈炳亮</t>
  </si>
  <si>
    <t>寮步浮竹山机房</t>
  </si>
  <si>
    <t>杨保光</t>
  </si>
  <si>
    <t>预付费东莞住宅新装或续费680元包年，带宽4M</t>
  </si>
  <si>
    <t>包年</t>
    <phoneticPr fontId="5" type="noConversion"/>
  </si>
  <si>
    <t>补龙贵</t>
  </si>
  <si>
    <t>DSBR茶山邓逢善</t>
  </si>
  <si>
    <t>邓逢善</t>
  </si>
  <si>
    <t>横沥阳光粤港（移动）</t>
  </si>
  <si>
    <t>雷娟</t>
  </si>
  <si>
    <t>DSBR横沥张泽文</t>
    <phoneticPr fontId="5" type="noConversion"/>
  </si>
  <si>
    <t>夏凯</t>
  </si>
  <si>
    <t>寮步高效机房MA5616-P04-工业园MA5680T</t>
  </si>
  <si>
    <t>鲁晓龙</t>
  </si>
  <si>
    <t>罗明平</t>
  </si>
  <si>
    <t>预付费东莞个人新装或续费1088元包12个月，10M（悦享）</t>
  </si>
  <si>
    <t>成亮</t>
  </si>
  <si>
    <t>石竭桔洲机房</t>
  </si>
  <si>
    <t>郑高昌</t>
  </si>
  <si>
    <t>覃宏明</t>
  </si>
  <si>
    <t>DL创基办公</t>
  </si>
  <si>
    <t>蔡天涛</t>
  </si>
  <si>
    <t>甘燊</t>
  </si>
  <si>
    <t>郭奇创</t>
  </si>
  <si>
    <t>预付费东莞住宅新装680元包年，带宽4M</t>
  </si>
  <si>
    <t>宇仕波</t>
  </si>
  <si>
    <t>DSBR石碣杨辉</t>
  </si>
  <si>
    <t>罗荣库</t>
  </si>
  <si>
    <t>DSBR石排陈炳亮</t>
  </si>
  <si>
    <t>朱允帅</t>
  </si>
  <si>
    <t>寮步前5台新增续费不算自营提成</t>
    <phoneticPr fontId="5" type="noConversion"/>
  </si>
  <si>
    <t>李兴强</t>
  </si>
  <si>
    <t>预付费东莞住宅新装或续费400元包半年，带宽4M</t>
  </si>
  <si>
    <t>包半年</t>
    <phoneticPr fontId="5" type="noConversion"/>
  </si>
  <si>
    <t>陈仕健</t>
  </si>
  <si>
    <t>ZX茶山邓逢善</t>
  </si>
  <si>
    <t>周鹏鹏</t>
  </si>
  <si>
    <t>杨竹荣</t>
  </si>
  <si>
    <t>石龙西湖酒店机房</t>
  </si>
  <si>
    <t>万方坪</t>
  </si>
  <si>
    <t>西湖区</t>
  </si>
  <si>
    <t>冯镜华</t>
  </si>
  <si>
    <t>高琴</t>
  </si>
  <si>
    <t>玉军军</t>
  </si>
  <si>
    <t>汪先亮</t>
  </si>
  <si>
    <t>预付费东莞住宅新装400元包半年，带宽4M</t>
  </si>
  <si>
    <t>包半年</t>
  </si>
  <si>
    <t>茶山丽江豪园机房</t>
  </si>
  <si>
    <t>黄杰</t>
  </si>
  <si>
    <t>孙传财</t>
  </si>
  <si>
    <t>李伟波</t>
  </si>
  <si>
    <t>预付费东莞住宅新装1598元包年，带宽50M(独享家庭版)</t>
  </si>
  <si>
    <t>林志强</t>
  </si>
  <si>
    <t>DSBR石排吴基涛</t>
  </si>
  <si>
    <t>石排电脑城</t>
  </si>
  <si>
    <t>李小高</t>
  </si>
  <si>
    <t>DSBR石排吴友义</t>
  </si>
  <si>
    <t>预付费东莞个人新装1398元包12个月，12M（悦视听）</t>
  </si>
  <si>
    <t>李德胜</t>
  </si>
  <si>
    <t>廖万敢</t>
  </si>
  <si>
    <t>横沥新世纪华庭(移动)</t>
  </si>
  <si>
    <t>方冠军</t>
  </si>
  <si>
    <t>ADSL</t>
    <phoneticPr fontId="5" type="noConversion"/>
  </si>
  <si>
    <t>魏广</t>
  </si>
  <si>
    <t>ZX石排李先富</t>
  </si>
  <si>
    <t>6月正常结算</t>
    <phoneticPr fontId="3" type="noConversion"/>
  </si>
  <si>
    <t>ADSL</t>
    <phoneticPr fontId="5" type="noConversion"/>
  </si>
  <si>
    <t>辛发根</t>
  </si>
  <si>
    <t>6月正常结算</t>
    <phoneticPr fontId="3" type="noConversion"/>
  </si>
  <si>
    <t>石程兴</t>
  </si>
  <si>
    <t>潘进英</t>
  </si>
  <si>
    <t>石排上宝潭</t>
  </si>
  <si>
    <t>郭东平</t>
  </si>
  <si>
    <t>黄步</t>
  </si>
  <si>
    <t>杨继红</t>
  </si>
  <si>
    <t>姚於杰</t>
  </si>
  <si>
    <t>陈二龙</t>
  </si>
  <si>
    <t>冯恒才</t>
  </si>
  <si>
    <t>ZX石碣列允洪</t>
  </si>
  <si>
    <t>列允洪</t>
  </si>
  <si>
    <t>戴明华</t>
  </si>
  <si>
    <t>雷衍贵</t>
  </si>
  <si>
    <t>黄其来</t>
  </si>
  <si>
    <t>周艳红</t>
  </si>
  <si>
    <t>王城阳</t>
  </si>
  <si>
    <t>古惠文</t>
  </si>
  <si>
    <t>赵百峰</t>
  </si>
  <si>
    <t>赵仁彬</t>
  </si>
  <si>
    <t>韦振联</t>
  </si>
  <si>
    <t>ADSL</t>
    <phoneticPr fontId="5" type="noConversion"/>
  </si>
  <si>
    <t>寮步金田(改造)</t>
  </si>
  <si>
    <t>任明乐</t>
  </si>
  <si>
    <t>6月正常结算</t>
    <phoneticPr fontId="3" type="noConversion"/>
  </si>
  <si>
    <t>罗明顺</t>
  </si>
  <si>
    <t>胥家本</t>
  </si>
  <si>
    <t>林肖玲</t>
  </si>
  <si>
    <t>梁松</t>
  </si>
  <si>
    <t>邓海锋</t>
  </si>
  <si>
    <t>何英舞</t>
  </si>
  <si>
    <t>詹两福</t>
  </si>
  <si>
    <t>横沥前4台新增续费不算自营提成</t>
    <phoneticPr fontId="5" type="noConversion"/>
  </si>
  <si>
    <t>郭大勤</t>
  </si>
  <si>
    <t>陈德贵</t>
  </si>
  <si>
    <t>DSBR横沥张泽文</t>
  </si>
  <si>
    <t>许桂萍</t>
  </si>
  <si>
    <t>范成明</t>
  </si>
  <si>
    <t>DSBR石碣彭知群</t>
  </si>
  <si>
    <t>刘祖建</t>
  </si>
  <si>
    <t>ZX茶山郑廷碧</t>
  </si>
  <si>
    <t>郑廷碧</t>
  </si>
  <si>
    <t>张贤书</t>
  </si>
  <si>
    <t>凡满想</t>
  </si>
  <si>
    <t>石排康复路92号ZX9806-P01-石崇ZX-C300</t>
  </si>
  <si>
    <t>周兆天</t>
  </si>
  <si>
    <t>黄越翔</t>
  </si>
  <si>
    <t>安强</t>
  </si>
  <si>
    <t>詹庆国</t>
  </si>
  <si>
    <t>张朝雄</t>
  </si>
  <si>
    <t>预付费东莞住宅新装2680元包年，带宽50M</t>
  </si>
  <si>
    <t>徐军</t>
  </si>
  <si>
    <t>范伟鹏</t>
  </si>
  <si>
    <t>邓慧婷</t>
  </si>
  <si>
    <t>石碣景泰楼(新增)</t>
  </si>
  <si>
    <t>郭可成</t>
  </si>
  <si>
    <t>ZX茶山张国舜</t>
  </si>
  <si>
    <t>何运均</t>
  </si>
  <si>
    <t>金明光</t>
  </si>
  <si>
    <t>杨秀良</t>
  </si>
  <si>
    <t>施柳</t>
  </si>
  <si>
    <t>DSBR横沥肖任</t>
  </si>
  <si>
    <t>ADSL</t>
    <phoneticPr fontId="5" type="noConversion"/>
  </si>
  <si>
    <t>叶联盛</t>
  </si>
  <si>
    <t>代理商</t>
    <phoneticPr fontId="5" type="noConversion"/>
  </si>
  <si>
    <t>6月正常结算</t>
    <phoneticPr fontId="3" type="noConversion"/>
  </si>
  <si>
    <t>ADSL</t>
    <phoneticPr fontId="5" type="noConversion"/>
  </si>
  <si>
    <t>蒋立兵</t>
  </si>
  <si>
    <t>6月正常结算</t>
    <phoneticPr fontId="3" type="noConversion"/>
  </si>
  <si>
    <t>包年</t>
    <phoneticPr fontId="5" type="noConversion"/>
  </si>
  <si>
    <t>熊素平</t>
  </si>
  <si>
    <t>DSBR石碣杨平金</t>
  </si>
  <si>
    <t>直销</t>
    <phoneticPr fontId="5" type="noConversion"/>
  </si>
  <si>
    <t>6月正常结算</t>
    <phoneticPr fontId="3" type="noConversion"/>
  </si>
  <si>
    <t>ADSL</t>
    <phoneticPr fontId="5" type="noConversion"/>
  </si>
  <si>
    <t>包年</t>
    <phoneticPr fontId="5" type="noConversion"/>
  </si>
  <si>
    <t>曹智慧</t>
  </si>
  <si>
    <t>杨晓冰</t>
  </si>
  <si>
    <t>石排塘尾市场ZX9806-P03-兆康ZX-C300</t>
  </si>
  <si>
    <t>陈凯</t>
  </si>
  <si>
    <t>ADSL</t>
    <phoneticPr fontId="5" type="noConversion"/>
  </si>
  <si>
    <t>李继东</t>
  </si>
  <si>
    <t>6月正常结算</t>
    <phoneticPr fontId="3" type="noConversion"/>
  </si>
  <si>
    <t>ADSL</t>
    <phoneticPr fontId="5" type="noConversion"/>
  </si>
  <si>
    <t>东莞市兆科电子材料科技有限公司</t>
  </si>
  <si>
    <t>6月正常结算</t>
    <phoneticPr fontId="3" type="noConversion"/>
  </si>
  <si>
    <t>何招清</t>
  </si>
  <si>
    <t>高启荣</t>
  </si>
  <si>
    <t>谢耀文</t>
  </si>
  <si>
    <t>石排东莞国药ZX9806-P02-石崇ZX-C300</t>
  </si>
  <si>
    <t>李灿先</t>
  </si>
  <si>
    <t>包年</t>
    <phoneticPr fontId="5" type="noConversion"/>
  </si>
  <si>
    <t>骆晓波</t>
  </si>
  <si>
    <t>代理商</t>
    <phoneticPr fontId="5" type="noConversion"/>
  </si>
  <si>
    <t>李秉云</t>
  </si>
  <si>
    <t>魏宇杰</t>
  </si>
  <si>
    <t>ADSL</t>
    <phoneticPr fontId="5" type="noConversion"/>
  </si>
  <si>
    <t>包年</t>
    <phoneticPr fontId="5" type="noConversion"/>
  </si>
  <si>
    <t>黄佩佩</t>
  </si>
  <si>
    <t>6月正常结算</t>
    <phoneticPr fontId="3" type="noConversion"/>
  </si>
  <si>
    <t>ADSL</t>
    <phoneticPr fontId="5" type="noConversion"/>
  </si>
  <si>
    <t>寮步镇高效振兴路（改造）</t>
  </si>
  <si>
    <t>郑勇杰</t>
  </si>
  <si>
    <t>代理商</t>
    <phoneticPr fontId="5" type="noConversion"/>
  </si>
  <si>
    <t>6月正常结算</t>
    <phoneticPr fontId="3" type="noConversion"/>
  </si>
  <si>
    <t>ADSL</t>
    <phoneticPr fontId="5" type="noConversion"/>
  </si>
  <si>
    <t>石碣营业厅96线</t>
  </si>
  <si>
    <t>王凤</t>
  </si>
  <si>
    <t>李飞</t>
  </si>
  <si>
    <t>ADSL</t>
    <phoneticPr fontId="5" type="noConversion"/>
  </si>
  <si>
    <t>张敬衡</t>
  </si>
  <si>
    <t>代理商</t>
    <phoneticPr fontId="5" type="noConversion"/>
  </si>
  <si>
    <t>6月正常结算</t>
    <phoneticPr fontId="3" type="noConversion"/>
  </si>
  <si>
    <t>石排大晨厂ZX9806-P02-兆康ZX-C300</t>
  </si>
  <si>
    <t>彭银梅</t>
  </si>
  <si>
    <t>GPON+XDSL</t>
  </si>
  <si>
    <t>陈泽伊</t>
  </si>
  <si>
    <t>ADSL</t>
    <phoneticPr fontId="5" type="noConversion"/>
  </si>
  <si>
    <t>王灿炎</t>
  </si>
  <si>
    <t>代理商</t>
    <phoneticPr fontId="5" type="noConversion"/>
  </si>
  <si>
    <t>6月正常结算</t>
    <phoneticPr fontId="3" type="noConversion"/>
  </si>
  <si>
    <t>钟清福</t>
  </si>
  <si>
    <t>肖尚元</t>
  </si>
  <si>
    <t>吕俊</t>
  </si>
  <si>
    <t>吴距锋</t>
  </si>
  <si>
    <t>石龙汇接局</t>
  </si>
  <si>
    <t>邓干造</t>
  </si>
  <si>
    <t>麦展清</t>
  </si>
  <si>
    <t>DSBR石碣张国舜</t>
  </si>
  <si>
    <t>周素华</t>
  </si>
  <si>
    <t>欧阳坤</t>
  </si>
  <si>
    <t>袁淦钦</t>
  </si>
  <si>
    <t>颜福新</t>
  </si>
  <si>
    <t>李小祥</t>
  </si>
  <si>
    <t>寮步下岭贝机房</t>
  </si>
  <si>
    <t>匡满林</t>
  </si>
  <si>
    <t>预付费东莞住宅新装或续费768元包年，带宽4M</t>
  </si>
  <si>
    <t>韩界兴</t>
  </si>
  <si>
    <t>陈志伟</t>
  </si>
  <si>
    <t>张云</t>
  </si>
  <si>
    <t>欧阳八平</t>
  </si>
  <si>
    <t>廖敏</t>
  </si>
  <si>
    <t>覃定解</t>
  </si>
  <si>
    <t>廖忠议</t>
  </si>
  <si>
    <t>杨英英</t>
  </si>
  <si>
    <t>周卫东</t>
  </si>
  <si>
    <t>李仕武</t>
  </si>
  <si>
    <t>杨华乃</t>
  </si>
  <si>
    <t>预付费东莞住宅新装800元包年，带宽6M</t>
  </si>
  <si>
    <t>梁兴燕</t>
  </si>
  <si>
    <t>预付费东莞住宅新装或续费1998元包两年送半年，带宽10M</t>
  </si>
  <si>
    <t>廖素华</t>
  </si>
  <si>
    <t>崔山林</t>
  </si>
  <si>
    <t>钟剑飞</t>
  </si>
  <si>
    <t>预付费东莞住宅新装或续费1408元包2年，带宽12M</t>
  </si>
  <si>
    <t>刘定君</t>
  </si>
  <si>
    <t>张成礼</t>
  </si>
  <si>
    <t>莫宏瀚</t>
  </si>
  <si>
    <t>黄中正</t>
  </si>
  <si>
    <t>王河广</t>
  </si>
  <si>
    <t>黄兴针</t>
  </si>
  <si>
    <t>预付费东莞住宅新装730元包年，带宽4M</t>
  </si>
  <si>
    <t>曾永义</t>
  </si>
  <si>
    <t>马胜金</t>
  </si>
  <si>
    <t>杨海青</t>
  </si>
  <si>
    <t>肖贝</t>
  </si>
  <si>
    <t>朱国华</t>
  </si>
  <si>
    <t>陈志标</t>
  </si>
  <si>
    <t>黄仲林</t>
  </si>
  <si>
    <t>ADSL</t>
    <phoneticPr fontId="5" type="noConversion"/>
  </si>
  <si>
    <t>陈灿荣</t>
  </si>
  <si>
    <t>代理商</t>
    <phoneticPr fontId="5" type="noConversion"/>
  </si>
  <si>
    <t>6月正常结算</t>
    <phoneticPr fontId="3" type="noConversion"/>
  </si>
  <si>
    <t>钟铸强</t>
  </si>
  <si>
    <t>预付费东莞住宅新装或续费1498元包年，带宽50M(独享家庭版)</t>
  </si>
  <si>
    <t>邓志雄</t>
  </si>
  <si>
    <t>吴勇凤</t>
  </si>
  <si>
    <t>洪海坤</t>
  </si>
  <si>
    <t>张月明</t>
  </si>
  <si>
    <t>唐怡达</t>
  </si>
  <si>
    <t>唐忠政</t>
  </si>
  <si>
    <t>童鑫贵</t>
  </si>
  <si>
    <t>焉祖林</t>
  </si>
  <si>
    <t>预付费东莞住宅新装或续费1088元包年，带宽20M</t>
  </si>
  <si>
    <t>曹代林</t>
  </si>
  <si>
    <t>丁启顺</t>
  </si>
  <si>
    <t>陈定济</t>
  </si>
  <si>
    <t>陈倩烨</t>
  </si>
  <si>
    <t>林锦瑞</t>
  </si>
  <si>
    <t>横沥城市家园（移动）</t>
  </si>
  <si>
    <t>杨晓莉</t>
  </si>
  <si>
    <t>王尧</t>
  </si>
  <si>
    <t>徐晓婷</t>
  </si>
  <si>
    <t>DSBR寮步黄维劲</t>
  </si>
  <si>
    <t>龚耀文</t>
  </si>
  <si>
    <t>许文海</t>
  </si>
  <si>
    <t>蒋太南</t>
  </si>
  <si>
    <t>王惠群</t>
  </si>
  <si>
    <t>茶山横江机房</t>
  </si>
  <si>
    <t>胡林三</t>
  </si>
  <si>
    <t>陈中旭</t>
  </si>
  <si>
    <t>黄伟基</t>
  </si>
  <si>
    <t>谢勇</t>
  </si>
  <si>
    <t>陈龙</t>
  </si>
  <si>
    <t>田书云</t>
  </si>
  <si>
    <t>徐林林</t>
  </si>
  <si>
    <t>横沥棕榈园(移动)</t>
  </si>
  <si>
    <t>柳朝辉</t>
  </si>
  <si>
    <t>盛美真</t>
  </si>
  <si>
    <t>周军军</t>
  </si>
  <si>
    <t>唐升锋</t>
  </si>
  <si>
    <t>曹四江</t>
  </si>
  <si>
    <t>6月正常结算</t>
    <phoneticPr fontId="3" type="noConversion"/>
  </si>
  <si>
    <t>ADSL</t>
    <phoneticPr fontId="5" type="noConversion"/>
  </si>
  <si>
    <t>覃山长</t>
  </si>
  <si>
    <t>直销</t>
    <phoneticPr fontId="5" type="noConversion"/>
  </si>
  <si>
    <t>刘超赞</t>
  </si>
  <si>
    <t>张祖成</t>
  </si>
  <si>
    <t>管林长</t>
  </si>
  <si>
    <t>包年</t>
    <phoneticPr fontId="5" type="noConversion"/>
  </si>
  <si>
    <t>王均华</t>
  </si>
  <si>
    <t>代理商</t>
    <phoneticPr fontId="5" type="noConversion"/>
  </si>
  <si>
    <t>黄金民</t>
  </si>
  <si>
    <t>包半年</t>
    <phoneticPr fontId="5" type="noConversion"/>
  </si>
  <si>
    <t>石碣单屋机房</t>
  </si>
  <si>
    <t>张金亮</t>
  </si>
  <si>
    <t>张龙</t>
  </si>
  <si>
    <t>潘新杰</t>
  </si>
  <si>
    <t>陈少敏</t>
  </si>
  <si>
    <t>利结茹</t>
  </si>
  <si>
    <t>张冬青</t>
  </si>
  <si>
    <t>刘钜成</t>
  </si>
  <si>
    <t>dgde90047327</t>
  </si>
  <si>
    <t>ADSL</t>
    <phoneticPr fontId="5" type="noConversion"/>
  </si>
  <si>
    <t>赖金兰</t>
  </si>
  <si>
    <t>6月正常结算</t>
    <phoneticPr fontId="3" type="noConversion"/>
  </si>
  <si>
    <t>张文</t>
  </si>
  <si>
    <t>邓四清</t>
  </si>
  <si>
    <t>黎光生</t>
  </si>
  <si>
    <t>刘育宏</t>
  </si>
  <si>
    <t>东莞市典科精密自动化设备有限公司</t>
  </si>
  <si>
    <t>陈果才</t>
  </si>
  <si>
    <t>DSBR石碣刘松涛</t>
  </si>
  <si>
    <t>江文辉</t>
  </si>
  <si>
    <t>ZY石排营业厅</t>
  </si>
  <si>
    <t>预付费东莞住宅新装或续费100元包月，带宽4M</t>
  </si>
  <si>
    <t>石排前5台新增续费不算自营提成</t>
    <phoneticPr fontId="5" type="noConversion"/>
  </si>
  <si>
    <t>包月</t>
    <phoneticPr fontId="5" type="noConversion"/>
  </si>
  <si>
    <t>凌志武</t>
  </si>
  <si>
    <t>冯祖强</t>
  </si>
  <si>
    <t>焦小东</t>
  </si>
  <si>
    <t>孔凡罗</t>
  </si>
  <si>
    <t>刘维科</t>
  </si>
  <si>
    <t>DSBR横沥程海健</t>
  </si>
  <si>
    <t>叶吉旺</t>
  </si>
  <si>
    <t>粟龙</t>
  </si>
  <si>
    <t>新城区</t>
  </si>
  <si>
    <t>叶清华</t>
  </si>
  <si>
    <t>刘镜锋</t>
  </si>
  <si>
    <t>代理商</t>
    <phoneticPr fontId="5" type="noConversion"/>
  </si>
  <si>
    <t>李建辉</t>
  </si>
  <si>
    <t>朴雪诤</t>
  </si>
  <si>
    <t>横沥罗马景苑(移动)</t>
  </si>
  <si>
    <t>邓学传</t>
  </si>
  <si>
    <t>横沥前4台新增续费不算自营提成</t>
    <phoneticPr fontId="5" type="noConversion"/>
  </si>
  <si>
    <t>肖朝龙</t>
  </si>
  <si>
    <t>陈连勤</t>
  </si>
  <si>
    <t>孙青松</t>
  </si>
  <si>
    <t>刘勇民</t>
  </si>
  <si>
    <t>王祥锐</t>
  </si>
  <si>
    <t>钟剑</t>
  </si>
  <si>
    <t>黄方针</t>
  </si>
  <si>
    <t>钟燕玲</t>
  </si>
  <si>
    <t>潘家桂</t>
  </si>
  <si>
    <t>蒋丹</t>
  </si>
  <si>
    <t>陈连涛</t>
  </si>
  <si>
    <t>横沥正侨花园（移动）</t>
  </si>
  <si>
    <t>罗娇艳</t>
  </si>
  <si>
    <t>包年</t>
    <phoneticPr fontId="5" type="noConversion"/>
  </si>
  <si>
    <t>余孝明</t>
  </si>
  <si>
    <t>横沥安娜花园（移动）</t>
  </si>
  <si>
    <t>王荣华</t>
  </si>
  <si>
    <t>李春宏</t>
  </si>
  <si>
    <t>李秋燕</t>
  </si>
  <si>
    <t>东莞韶乐电子有限公司</t>
  </si>
  <si>
    <t>预付费东莞住宅新装或续费1398元包年，带宽20M</t>
  </si>
  <si>
    <t>汪英</t>
  </si>
  <si>
    <t>向平平</t>
  </si>
  <si>
    <t>张连昭</t>
  </si>
  <si>
    <t>褚伏妹</t>
  </si>
  <si>
    <t>顾川林</t>
  </si>
  <si>
    <t>李再</t>
  </si>
  <si>
    <t>廖汉汀</t>
  </si>
  <si>
    <t>DSBR茶山覃绪炽</t>
  </si>
  <si>
    <t>韦杨冬</t>
  </si>
  <si>
    <t>直销</t>
    <phoneticPr fontId="5" type="noConversion"/>
  </si>
  <si>
    <t>李建康</t>
  </si>
  <si>
    <t>廖惠君</t>
  </si>
  <si>
    <t>孙丽</t>
  </si>
  <si>
    <t>谢翊顺</t>
  </si>
  <si>
    <t>黄海波</t>
  </si>
  <si>
    <t>石排福地电器市场ZX9806-P02-石崇ZX-C300</t>
  </si>
  <si>
    <t>唐锡忠</t>
  </si>
  <si>
    <t>周文原</t>
  </si>
  <si>
    <t>王道芳</t>
  </si>
  <si>
    <t>孙志强</t>
  </si>
  <si>
    <t>石排恒阳2ZX9806-P02-兆康C3</t>
  </si>
  <si>
    <t>农玉芳</t>
  </si>
  <si>
    <t>何秋菊</t>
  </si>
  <si>
    <t>李德连</t>
  </si>
  <si>
    <t>唐中平</t>
  </si>
  <si>
    <t>闵爱东</t>
  </si>
  <si>
    <t>田智慧</t>
  </si>
  <si>
    <t>寮步红荔路(改造)</t>
  </si>
  <si>
    <t>周群姣</t>
  </si>
  <si>
    <t>寮步前5台新增续费不算自营提成</t>
    <phoneticPr fontId="5" type="noConversion"/>
  </si>
  <si>
    <t>陈饮永</t>
  </si>
  <si>
    <t>李大红</t>
  </si>
  <si>
    <t>叶耀恩</t>
  </si>
  <si>
    <t>刘志铭</t>
  </si>
  <si>
    <t>孙堃</t>
  </si>
  <si>
    <t>刘海村</t>
  </si>
  <si>
    <t>石碣商贸城ZX9806</t>
  </si>
  <si>
    <t>汪勇</t>
  </si>
  <si>
    <t>寮步下岭贝杨梅村77号MA5616-P02-天翔MA568</t>
  </si>
  <si>
    <t>东莞市杰辉化工有限公司</t>
  </si>
  <si>
    <t>韩雪珍</t>
  </si>
  <si>
    <t>刘瓘珊</t>
  </si>
  <si>
    <t>东莞市石碣翔炜模具五金加工厂</t>
  </si>
  <si>
    <t>韦艳忠</t>
  </si>
  <si>
    <t>曹燕</t>
  </si>
  <si>
    <t>孔小路</t>
  </si>
  <si>
    <t>DSBR茶山李永林</t>
  </si>
  <si>
    <t>刘海荣</t>
  </si>
  <si>
    <t>廖丙清</t>
  </si>
  <si>
    <t>张亚敏</t>
  </si>
  <si>
    <t>农远芬</t>
  </si>
  <si>
    <t>湛柯</t>
  </si>
  <si>
    <t>蒙敦柳</t>
  </si>
  <si>
    <t>陈小兵</t>
  </si>
  <si>
    <t>钟鑫</t>
  </si>
  <si>
    <t>刘功发</t>
  </si>
  <si>
    <t>刘水湖</t>
  </si>
  <si>
    <t>ZX石碣彭知群</t>
  </si>
  <si>
    <t>石碣横窖机房</t>
  </si>
  <si>
    <t>黎恒进</t>
  </si>
  <si>
    <t>蔡宪书</t>
  </si>
  <si>
    <t>辜延海</t>
  </si>
  <si>
    <t>罗艳平</t>
  </si>
  <si>
    <t>吴凤娥</t>
  </si>
  <si>
    <t>曾华光</t>
  </si>
  <si>
    <t>肖平</t>
  </si>
  <si>
    <t>新改续</t>
    <phoneticPr fontId="5" type="noConversion"/>
  </si>
  <si>
    <t>吴有送</t>
  </si>
  <si>
    <t>李嘉敏</t>
  </si>
  <si>
    <t>廖娅</t>
  </si>
  <si>
    <t>何礼波</t>
  </si>
  <si>
    <t>新改续</t>
    <phoneticPr fontId="5" type="noConversion"/>
  </si>
  <si>
    <t>田光锦</t>
  </si>
  <si>
    <t>吕剑</t>
  </si>
  <si>
    <t>石丙成</t>
  </si>
  <si>
    <t>孙彦伟</t>
  </si>
  <si>
    <t>横沥裕宁村(新增)</t>
  </si>
  <si>
    <t>吴亚军</t>
  </si>
  <si>
    <t>曹积明</t>
  </si>
  <si>
    <t>侯旭国</t>
  </si>
  <si>
    <t>彭传建</t>
  </si>
  <si>
    <t>李民辉</t>
  </si>
  <si>
    <t>罗建中</t>
  </si>
  <si>
    <t>李享</t>
  </si>
  <si>
    <t>ZX石碣梁荣培</t>
  </si>
  <si>
    <t>梁荣培</t>
  </si>
  <si>
    <t>何永群</t>
  </si>
  <si>
    <t>张慧琴</t>
  </si>
  <si>
    <t>李念</t>
  </si>
  <si>
    <t>孙宁辉</t>
  </si>
  <si>
    <t>张祝峰</t>
  </si>
  <si>
    <t>温友菊</t>
  </si>
  <si>
    <t>庄少波</t>
  </si>
  <si>
    <t>谢晓华</t>
  </si>
  <si>
    <t>彭育涛</t>
  </si>
  <si>
    <t>林汉芬</t>
  </si>
  <si>
    <t>预付费东莞住宅新装或续费600元包年，带宽2M</t>
  </si>
  <si>
    <t>李妮梅</t>
  </si>
  <si>
    <t>游贵金</t>
  </si>
  <si>
    <t>胡晓明</t>
  </si>
  <si>
    <t>傅喜强</t>
  </si>
  <si>
    <t>郭大华</t>
  </si>
  <si>
    <t>伍力林</t>
  </si>
  <si>
    <t>祁文杰</t>
  </si>
  <si>
    <t>DSBR寮步夏永杰</t>
  </si>
  <si>
    <t>王天增</t>
  </si>
  <si>
    <t>卿勇松</t>
  </si>
  <si>
    <t>舒萍</t>
  </si>
  <si>
    <t>林焕钦</t>
  </si>
  <si>
    <t>朱鹏飞</t>
  </si>
  <si>
    <t>梁朗超</t>
  </si>
  <si>
    <t>马乃范</t>
  </si>
  <si>
    <t>吴传波</t>
  </si>
  <si>
    <t>梁静村</t>
  </si>
  <si>
    <t>陈光荣</t>
  </si>
  <si>
    <t>许莉莉</t>
  </si>
  <si>
    <t>赖雄浩</t>
  </si>
  <si>
    <t>文战军</t>
  </si>
  <si>
    <t>王彦军</t>
  </si>
  <si>
    <t>朱海鸥</t>
  </si>
  <si>
    <t>欣毅金属制品有限公司</t>
  </si>
  <si>
    <t>陈平</t>
  </si>
  <si>
    <t>丁智勇</t>
  </si>
  <si>
    <t>陈冬华</t>
  </si>
  <si>
    <t>胡德华</t>
  </si>
  <si>
    <t>张双梅</t>
  </si>
  <si>
    <t>王胜利</t>
  </si>
  <si>
    <t>王惠云</t>
  </si>
  <si>
    <t>郑志登</t>
  </si>
  <si>
    <t>钟波</t>
  </si>
  <si>
    <t>周丽梅</t>
  </si>
  <si>
    <t>陈西东</t>
  </si>
  <si>
    <t>钟华英</t>
  </si>
  <si>
    <t>李琼</t>
  </si>
  <si>
    <t>黄守英</t>
  </si>
  <si>
    <t>张建</t>
  </si>
  <si>
    <t>陈炎生</t>
  </si>
  <si>
    <t>谢柏祥</t>
  </si>
  <si>
    <t>刘利灯</t>
  </si>
  <si>
    <t>李文龙</t>
  </si>
  <si>
    <t>何素娟</t>
  </si>
  <si>
    <t>宋鹏飞</t>
  </si>
  <si>
    <t>朱来娣</t>
  </si>
  <si>
    <t>盛员锋</t>
  </si>
  <si>
    <t>陈天庆</t>
  </si>
  <si>
    <t>唐定群</t>
  </si>
  <si>
    <t>曹振华</t>
  </si>
  <si>
    <t>陈波</t>
  </si>
  <si>
    <t>康清华</t>
  </si>
  <si>
    <t>刘前</t>
  </si>
  <si>
    <t>余世龙</t>
  </si>
  <si>
    <t>杨春有</t>
  </si>
  <si>
    <t>党一平</t>
  </si>
  <si>
    <t>预付费东莞住宅新装1698元包年，带宽20M</t>
  </si>
  <si>
    <t>严跟东</t>
  </si>
  <si>
    <t>预付费东莞住宅新装3600包年，带宽70M</t>
  </si>
  <si>
    <t>周学刚</t>
  </si>
  <si>
    <t>陈年华</t>
  </si>
  <si>
    <t>李康</t>
  </si>
  <si>
    <t>曾成龙</t>
  </si>
  <si>
    <t>刘惠茂</t>
  </si>
  <si>
    <t>陈龙生</t>
  </si>
  <si>
    <t>胡玉麟</t>
  </si>
  <si>
    <t>李中清</t>
  </si>
  <si>
    <t>夏青</t>
  </si>
  <si>
    <t>黄火枕</t>
  </si>
  <si>
    <t>李新莲</t>
  </si>
  <si>
    <t>尹姣英</t>
  </si>
  <si>
    <t>朱锦强</t>
  </si>
  <si>
    <t>廖军</t>
  </si>
  <si>
    <t>邓建武</t>
  </si>
  <si>
    <t>刘焯其</t>
  </si>
  <si>
    <t>周书伟</t>
  </si>
  <si>
    <t>吴伟峰</t>
  </si>
  <si>
    <t>茶山刘黄机房</t>
  </si>
  <si>
    <t>陈守云</t>
  </si>
  <si>
    <t>刘宇衡</t>
  </si>
  <si>
    <t>李高菲</t>
  </si>
  <si>
    <t>张燕</t>
  </si>
  <si>
    <t>黄寿展</t>
  </si>
  <si>
    <t>岳燎原</t>
  </si>
  <si>
    <t>杨添斌</t>
  </si>
  <si>
    <t>林建名</t>
  </si>
  <si>
    <t>梁海芳</t>
  </si>
  <si>
    <t>潘芳</t>
  </si>
  <si>
    <t>龙子武</t>
  </si>
  <si>
    <t>王刚</t>
  </si>
  <si>
    <t>张法根</t>
  </si>
  <si>
    <t>林匠心</t>
  </si>
  <si>
    <t>李柏辉</t>
  </si>
  <si>
    <t>陈荣球</t>
  </si>
  <si>
    <t>谢基伟</t>
  </si>
  <si>
    <t>鞠伟</t>
  </si>
  <si>
    <t>李儒任</t>
  </si>
  <si>
    <t>李海宾</t>
  </si>
  <si>
    <t>龚历英</t>
  </si>
  <si>
    <t>刘麦英</t>
  </si>
  <si>
    <t>石排联诚百货ZX9806-P04-兆康ZX-C300</t>
  </si>
  <si>
    <t>陈有昌</t>
  </si>
  <si>
    <t>尹沃辉</t>
  </si>
  <si>
    <t>张山碧</t>
  </si>
  <si>
    <t>朱和志</t>
  </si>
  <si>
    <t>杨克瑞</t>
  </si>
  <si>
    <t>张伟</t>
  </si>
  <si>
    <t>陈裕坚</t>
  </si>
  <si>
    <t>田晶</t>
  </si>
  <si>
    <t>黄进梅</t>
  </si>
  <si>
    <t>钟平权</t>
  </si>
  <si>
    <t>谢全武</t>
  </si>
  <si>
    <t>刘平</t>
  </si>
  <si>
    <t>陈小明</t>
  </si>
  <si>
    <t>刘祖清</t>
  </si>
  <si>
    <t>谢淑君</t>
  </si>
  <si>
    <t>江友松</t>
  </si>
  <si>
    <t>黄运平</t>
  </si>
  <si>
    <t>李鹏</t>
  </si>
  <si>
    <t>张胜利</t>
  </si>
  <si>
    <t>田小其</t>
  </si>
  <si>
    <t>许新望</t>
  </si>
  <si>
    <t>冉静</t>
  </si>
  <si>
    <t>移动小区</t>
    <phoneticPr fontId="5" type="noConversion"/>
  </si>
  <si>
    <t>张周平</t>
  </si>
  <si>
    <t>涂坤洋</t>
  </si>
  <si>
    <t>刘雄</t>
  </si>
  <si>
    <t>侯志平</t>
  </si>
  <si>
    <t>吴建家</t>
  </si>
  <si>
    <t>张里云</t>
  </si>
  <si>
    <t>林昌维</t>
  </si>
  <si>
    <t>陈玲</t>
  </si>
  <si>
    <t>刘金华</t>
  </si>
  <si>
    <t>袁瑞仪</t>
  </si>
  <si>
    <t>王天远</t>
  </si>
  <si>
    <t>预付费东莞住宅新装或续费240元包季，带宽4M</t>
  </si>
  <si>
    <t>包季</t>
    <phoneticPr fontId="5" type="noConversion"/>
  </si>
  <si>
    <t>黄火威</t>
  </si>
  <si>
    <t>石远洪</t>
  </si>
  <si>
    <t>张中福</t>
  </si>
  <si>
    <t>石排太和中路352号ZX9806-P01-兆康ZX-C300</t>
  </si>
  <si>
    <t>吴治国</t>
  </si>
  <si>
    <t>柳伟峰</t>
  </si>
  <si>
    <t>吴桂华</t>
  </si>
  <si>
    <t>曾全初</t>
  </si>
  <si>
    <t>杜立红</t>
  </si>
  <si>
    <t>邹相琼</t>
  </si>
  <si>
    <t>ZX石排吕佳欣</t>
  </si>
  <si>
    <t>吕佳欣</t>
  </si>
  <si>
    <t>刘胜生</t>
  </si>
  <si>
    <t>马湘兰</t>
  </si>
  <si>
    <t>方志德</t>
  </si>
  <si>
    <t>刘继英</t>
  </si>
  <si>
    <t>李春燕</t>
  </si>
  <si>
    <t>王东洪</t>
  </si>
  <si>
    <t>茶山南社市场ZX9806-P00-火车站C-300</t>
  </si>
  <si>
    <t>东莞市豪力机械有限公司</t>
  </si>
  <si>
    <t>超朗区</t>
    <phoneticPr fontId="5" type="noConversion"/>
  </si>
  <si>
    <t>毕姣</t>
  </si>
  <si>
    <t>杨宏奎</t>
  </si>
  <si>
    <t>刘猛</t>
  </si>
  <si>
    <t>罗肖虎</t>
  </si>
  <si>
    <t>华国城</t>
  </si>
  <si>
    <t>丁晓岚</t>
  </si>
  <si>
    <t>刘阳</t>
  </si>
  <si>
    <t>梁清彪</t>
  </si>
  <si>
    <t>何世泽</t>
  </si>
  <si>
    <t>庞东东</t>
  </si>
  <si>
    <t>吴国兰</t>
  </si>
  <si>
    <t>骆成胜</t>
  </si>
  <si>
    <t>黄郁涛</t>
  </si>
  <si>
    <t>吴汉艺</t>
  </si>
  <si>
    <t>张林琳</t>
  </si>
  <si>
    <t>简远林</t>
  </si>
  <si>
    <t>袁玉祥</t>
  </si>
  <si>
    <t>崔传伟</t>
  </si>
  <si>
    <t>陶俊峰</t>
  </si>
  <si>
    <t>苏祥元</t>
  </si>
  <si>
    <t>ZY茶山营业厅</t>
  </si>
  <si>
    <t>郑小梅</t>
  </si>
  <si>
    <t>杨景华</t>
  </si>
  <si>
    <t>黄瑞昊</t>
  </si>
  <si>
    <t>罗振邦</t>
  </si>
  <si>
    <t>罗长春</t>
  </si>
  <si>
    <t>曹三春</t>
  </si>
  <si>
    <t>尘永康</t>
  </si>
  <si>
    <t>钟佳伟</t>
  </si>
  <si>
    <t>黄美艳</t>
  </si>
  <si>
    <t>陈立华</t>
  </si>
  <si>
    <t>李棐贺</t>
  </si>
  <si>
    <t>刘强</t>
  </si>
  <si>
    <t>夏成飞</t>
  </si>
  <si>
    <t>张分院</t>
  </si>
  <si>
    <t>向飞和</t>
  </si>
  <si>
    <t>申文华</t>
  </si>
  <si>
    <t>新城区</t>
    <phoneticPr fontId="5" type="noConversion"/>
  </si>
  <si>
    <t>余美华</t>
  </si>
  <si>
    <t>秦红玉</t>
  </si>
  <si>
    <t>覃胜新</t>
  </si>
  <si>
    <t>寮步下岭贝杨梅村228号MA5616-P02-天翔MA56</t>
  </si>
  <si>
    <t>林成群</t>
  </si>
  <si>
    <t>韩波</t>
  </si>
  <si>
    <t>曹彦平</t>
  </si>
  <si>
    <t>蔡海兰</t>
  </si>
  <si>
    <t>刘江南</t>
  </si>
  <si>
    <t>许嘉伟</t>
  </si>
  <si>
    <t>戚锋</t>
  </si>
  <si>
    <t>李寿彬</t>
  </si>
  <si>
    <t>陆汉规</t>
  </si>
  <si>
    <t>蒋知昌</t>
  </si>
  <si>
    <t>卢小华</t>
  </si>
  <si>
    <t>郑土生</t>
  </si>
  <si>
    <t>宋海军</t>
  </si>
  <si>
    <t>曾福来</t>
  </si>
  <si>
    <t>杜钊海</t>
  </si>
  <si>
    <t>宋祖波</t>
  </si>
  <si>
    <t>莫金道</t>
  </si>
  <si>
    <t>周芬强</t>
  </si>
  <si>
    <t>谢柱堆</t>
  </si>
  <si>
    <t>邹振连</t>
  </si>
  <si>
    <t>候勇</t>
  </si>
  <si>
    <t>王仲魁</t>
  </si>
  <si>
    <t>方运红</t>
  </si>
  <si>
    <t>廿小刚</t>
  </si>
  <si>
    <t>黄仁</t>
  </si>
  <si>
    <t>朱桂丽</t>
  </si>
  <si>
    <t>任乾坤</t>
  </si>
  <si>
    <t>凌茂松</t>
  </si>
  <si>
    <t>袁沛明</t>
  </si>
  <si>
    <t>廖霞霞</t>
  </si>
  <si>
    <t>郑洲</t>
  </si>
  <si>
    <t>彭威</t>
  </si>
  <si>
    <t>戴元丰</t>
  </si>
  <si>
    <t>廖时煌</t>
  </si>
  <si>
    <t>黄玉武</t>
  </si>
  <si>
    <t>陈戈尔</t>
  </si>
  <si>
    <t>杨祥春</t>
  </si>
  <si>
    <t>叶清缘</t>
  </si>
  <si>
    <t>朱东文</t>
  </si>
  <si>
    <t>腾飞</t>
  </si>
  <si>
    <t>李登良</t>
  </si>
  <si>
    <t>廖绍峰</t>
  </si>
  <si>
    <t>西城区</t>
    <phoneticPr fontId="5" type="noConversion"/>
  </si>
  <si>
    <t>胡仁平</t>
  </si>
  <si>
    <t>石排石兴综合市场ZX9806-P00-兆康ZX-C300</t>
  </si>
  <si>
    <t>黄少清</t>
  </si>
  <si>
    <t>颜为民</t>
  </si>
  <si>
    <t>周发通</t>
  </si>
  <si>
    <t>李刚</t>
  </si>
  <si>
    <t>梁卓武</t>
  </si>
  <si>
    <t>梁国英</t>
  </si>
  <si>
    <t>宋礼坤</t>
  </si>
  <si>
    <t>曾伯武</t>
  </si>
  <si>
    <t>马爱田</t>
  </si>
  <si>
    <t>石碣翠明珠(新增)</t>
  </si>
  <si>
    <t>东莞市石碣锦添印刷厂</t>
  </si>
  <si>
    <t>陈小勤</t>
  </si>
  <si>
    <t>黄晓明</t>
  </si>
  <si>
    <t>李金莲</t>
  </si>
  <si>
    <t>胡斌</t>
  </si>
  <si>
    <t>刘松军</t>
  </si>
  <si>
    <t>雷郁泉</t>
  </si>
  <si>
    <t>李传炎</t>
  </si>
  <si>
    <t>张业青</t>
  </si>
  <si>
    <t>邓胜平</t>
  </si>
  <si>
    <t>韩俊恒</t>
  </si>
  <si>
    <t>阮金辉</t>
  </si>
  <si>
    <t>彭全成</t>
  </si>
  <si>
    <t>徐莹</t>
  </si>
  <si>
    <t>杨绍华</t>
  </si>
  <si>
    <t>谭挺新</t>
  </si>
  <si>
    <t>闵利鹏</t>
  </si>
  <si>
    <t>刘晓明</t>
  </si>
  <si>
    <t>蒋福川</t>
  </si>
  <si>
    <t>龙全洋</t>
  </si>
  <si>
    <t>卢慈</t>
  </si>
  <si>
    <t>梁带波</t>
  </si>
  <si>
    <t>景鹏</t>
  </si>
  <si>
    <t>向建敏</t>
  </si>
  <si>
    <t>韩光主</t>
  </si>
  <si>
    <t>何锐</t>
  </si>
  <si>
    <t>杨凯</t>
  </si>
  <si>
    <t>预付费东莞住宅新装或续费3600包年，带宽70M</t>
  </si>
  <si>
    <t>于磊</t>
  </si>
  <si>
    <t>石排太和东路222号ZX9806-P03-兆康ZX-C300</t>
  </si>
  <si>
    <t>温新民</t>
  </si>
  <si>
    <t>李金华</t>
  </si>
  <si>
    <t>蒙和平</t>
  </si>
  <si>
    <t>寮步聚缘网吧(新增)</t>
  </si>
  <si>
    <t>郑永胜</t>
  </si>
  <si>
    <t>谢富章</t>
  </si>
  <si>
    <t>卢颖怡</t>
  </si>
  <si>
    <t>梁正兵</t>
  </si>
  <si>
    <t>吴海肯</t>
  </si>
  <si>
    <t>陈迁迁</t>
  </si>
  <si>
    <t>陈虎章</t>
  </si>
  <si>
    <t>韩美艳</t>
  </si>
  <si>
    <t>尹镇强</t>
  </si>
  <si>
    <t>刘勇涛</t>
  </si>
  <si>
    <t>许亚晓</t>
  </si>
  <si>
    <t>李增财</t>
  </si>
  <si>
    <t>林小莉</t>
  </si>
  <si>
    <t>李果</t>
  </si>
  <si>
    <t>龚正建</t>
  </si>
  <si>
    <t>崔天义</t>
  </si>
  <si>
    <t>潘军</t>
  </si>
  <si>
    <t>陈永贵</t>
  </si>
  <si>
    <t>梁逸斐</t>
  </si>
  <si>
    <t>龙兵</t>
  </si>
  <si>
    <t>冷孝兵</t>
  </si>
  <si>
    <t>聂运生</t>
  </si>
  <si>
    <t>戴盛华</t>
  </si>
  <si>
    <t>曾强</t>
  </si>
  <si>
    <t>雷培学</t>
  </si>
  <si>
    <t>汪志卫</t>
  </si>
  <si>
    <t>朱贤贵</t>
  </si>
  <si>
    <t>邓活枝</t>
  </si>
  <si>
    <t>彭林</t>
  </si>
  <si>
    <t>钟逾</t>
  </si>
  <si>
    <t>韦芝娜</t>
  </si>
  <si>
    <t>蒋正杰</t>
  </si>
  <si>
    <t>黄飞远</t>
  </si>
  <si>
    <t>赵军</t>
  </si>
  <si>
    <t>曾文波</t>
  </si>
  <si>
    <t>增步区</t>
    <phoneticPr fontId="5" type="noConversion"/>
  </si>
  <si>
    <t>廖国金</t>
  </si>
  <si>
    <t>尚刚刚</t>
  </si>
  <si>
    <t>蓝宇秋</t>
  </si>
  <si>
    <t>钟枚家</t>
  </si>
  <si>
    <t>温会拥</t>
  </si>
  <si>
    <t>胡再奇</t>
  </si>
  <si>
    <t>邹光进</t>
  </si>
  <si>
    <t>彭云山</t>
  </si>
  <si>
    <t>王刘佳</t>
  </si>
  <si>
    <t>唐世彬</t>
  </si>
  <si>
    <t>吴伟彬</t>
  </si>
  <si>
    <t>何超群</t>
  </si>
  <si>
    <t>高冬阳</t>
  </si>
  <si>
    <t>袁琛铸</t>
  </si>
  <si>
    <t>叶沛良</t>
  </si>
  <si>
    <t>叶佩芝</t>
  </si>
  <si>
    <t>刘树棣</t>
  </si>
  <si>
    <t>胡伟</t>
  </si>
  <si>
    <t>黄伯扬</t>
  </si>
  <si>
    <t>熊宗保</t>
  </si>
  <si>
    <t>杨彬</t>
  </si>
  <si>
    <t>黄秋娇</t>
  </si>
  <si>
    <t>卢柱洋</t>
  </si>
  <si>
    <t>黄国俊</t>
  </si>
  <si>
    <t>陈恩</t>
  </si>
  <si>
    <t>万银</t>
  </si>
  <si>
    <t>汤丽娜</t>
  </si>
  <si>
    <t>石排康达</t>
  </si>
  <si>
    <t>李冲</t>
  </si>
  <si>
    <t>李金六</t>
  </si>
  <si>
    <t>范菊烈</t>
  </si>
  <si>
    <t>彭敏</t>
  </si>
  <si>
    <t>冯新阳</t>
  </si>
  <si>
    <t>雷勇</t>
  </si>
  <si>
    <t>谭小波</t>
  </si>
  <si>
    <t>廖进勇</t>
  </si>
  <si>
    <t>何金雪</t>
  </si>
  <si>
    <t>杨廉荣</t>
  </si>
  <si>
    <t>陈发鹏</t>
  </si>
  <si>
    <t>王宽</t>
  </si>
  <si>
    <t>苏焕仕</t>
  </si>
  <si>
    <t>熊肆田</t>
  </si>
  <si>
    <t>荆涛</t>
  </si>
  <si>
    <t>乐文彪</t>
  </si>
  <si>
    <t>许永贤</t>
  </si>
  <si>
    <t>熊伟</t>
  </si>
  <si>
    <t>刘永昌</t>
  </si>
  <si>
    <t>朴清花</t>
  </si>
  <si>
    <t>曹如秋</t>
  </si>
  <si>
    <t>金大鹏</t>
  </si>
  <si>
    <t>邵永艳</t>
  </si>
  <si>
    <t>周杰</t>
  </si>
  <si>
    <t>蒋海飞</t>
  </si>
  <si>
    <t>令彦军</t>
  </si>
  <si>
    <t>黎昌干</t>
  </si>
  <si>
    <t>何雨</t>
  </si>
  <si>
    <t>邱绍福</t>
  </si>
  <si>
    <t>陈家勇</t>
  </si>
  <si>
    <t>熊胜兵</t>
  </si>
  <si>
    <t>周玉朋</t>
  </si>
  <si>
    <t>王新荣</t>
  </si>
  <si>
    <t>詹勇</t>
  </si>
  <si>
    <t>潘朝忠</t>
  </si>
  <si>
    <t>郭延全</t>
  </si>
  <si>
    <t>韩水林</t>
  </si>
  <si>
    <t>唐艳</t>
  </si>
  <si>
    <t>赵富强</t>
  </si>
  <si>
    <t>陆千龙</t>
  </si>
  <si>
    <t>刘惠欢</t>
  </si>
  <si>
    <t>方永远</t>
  </si>
  <si>
    <t>刘哲</t>
  </si>
  <si>
    <t>黄昌宏</t>
  </si>
  <si>
    <t>张涛</t>
  </si>
  <si>
    <t>刘慈迎</t>
  </si>
  <si>
    <t>雷友红</t>
  </si>
  <si>
    <t>刘进文</t>
  </si>
  <si>
    <t>廖小燕</t>
  </si>
  <si>
    <t>曾勇</t>
  </si>
  <si>
    <t>预付费东莞住宅新装或续费680元包年，带宽4M（不提供MODEM）</t>
  </si>
  <si>
    <t>吴焯亮</t>
  </si>
  <si>
    <t>杨林</t>
  </si>
  <si>
    <t>黄仕兴</t>
  </si>
  <si>
    <t>涂竣杰</t>
  </si>
  <si>
    <t>林世强</t>
  </si>
  <si>
    <t>孟前进</t>
  </si>
  <si>
    <t>邓武洪</t>
  </si>
  <si>
    <t>吴和平</t>
  </si>
  <si>
    <t>郑强</t>
  </si>
  <si>
    <t>黄东成</t>
  </si>
  <si>
    <t>林土金</t>
  </si>
  <si>
    <t>王澍</t>
  </si>
  <si>
    <t>刘兴龙</t>
  </si>
  <si>
    <t>王陆军</t>
  </si>
  <si>
    <t>雷碧雄</t>
  </si>
  <si>
    <t>刘耀新</t>
  </si>
  <si>
    <t>林德文</t>
  </si>
  <si>
    <t>赵智奇</t>
  </si>
  <si>
    <t>谢秤寿</t>
  </si>
  <si>
    <t>黄宗海</t>
  </si>
  <si>
    <t>冯永泽</t>
  </si>
  <si>
    <t>陈亚琴</t>
  </si>
  <si>
    <t>王俊恒</t>
  </si>
  <si>
    <t>陈志坚</t>
  </si>
  <si>
    <t>陈亚生</t>
  </si>
  <si>
    <t>王忠定</t>
  </si>
  <si>
    <t>余伟伟</t>
  </si>
  <si>
    <t>刘辉焜</t>
  </si>
  <si>
    <t>沈瑞萍</t>
  </si>
  <si>
    <t>王九全</t>
  </si>
  <si>
    <t>韦柳荣</t>
  </si>
  <si>
    <t>池雷</t>
  </si>
  <si>
    <t>沈业昌</t>
  </si>
  <si>
    <t>曾赤文</t>
  </si>
  <si>
    <t>王伟民</t>
  </si>
  <si>
    <t>王丽梅</t>
  </si>
  <si>
    <t>陈慕豪</t>
  </si>
  <si>
    <t>增步区</t>
    <phoneticPr fontId="5" type="noConversion"/>
  </si>
  <si>
    <t>李卫方</t>
  </si>
  <si>
    <t>尹菲</t>
  </si>
  <si>
    <t>段高峰</t>
  </si>
  <si>
    <t>包月</t>
    <phoneticPr fontId="5" type="noConversion"/>
  </si>
  <si>
    <t>黄健桂</t>
  </si>
  <si>
    <t>林逢娟</t>
  </si>
  <si>
    <t>刘锦其</t>
  </si>
  <si>
    <t>文跃红</t>
  </si>
  <si>
    <t>汪召文</t>
  </si>
  <si>
    <t>凌飞燕</t>
  </si>
  <si>
    <t>李衍珍</t>
  </si>
  <si>
    <t>王伟</t>
  </si>
  <si>
    <t>程宽建</t>
  </si>
  <si>
    <t>ZX石碣朱威</t>
  </si>
  <si>
    <t>前期放号竣工本月收款</t>
  </si>
  <si>
    <t>朱威</t>
  </si>
  <si>
    <t>续前期</t>
    <phoneticPr fontId="5" type="noConversion"/>
  </si>
  <si>
    <t>陈向奇</t>
  </si>
  <si>
    <t>西湖区</t>
    <phoneticPr fontId="5" type="noConversion"/>
  </si>
  <si>
    <t>韦剑锋</t>
  </si>
  <si>
    <t>前期收款放号本月竣工</t>
  </si>
  <si>
    <t>郭康尚</t>
  </si>
  <si>
    <t>王成珍</t>
  </si>
  <si>
    <t>何日光</t>
  </si>
  <si>
    <t>陈婷婷</t>
  </si>
  <si>
    <t>欧阳本雄</t>
  </si>
  <si>
    <t>严小童</t>
  </si>
  <si>
    <t>周旭</t>
  </si>
  <si>
    <t>李涛</t>
  </si>
  <si>
    <t>黎玄恩</t>
  </si>
  <si>
    <t>预付费东莞住宅新装2098元包两年送半年，带宽10M</t>
  </si>
  <si>
    <t>曾祥福</t>
  </si>
  <si>
    <t>冯明华</t>
  </si>
  <si>
    <t>林世梅</t>
  </si>
  <si>
    <t>赖钦林</t>
  </si>
  <si>
    <t>郑北清</t>
  </si>
  <si>
    <t>何冬才</t>
  </si>
  <si>
    <t>ZX横沥夏玉杰(移)</t>
  </si>
  <si>
    <t>夏玉杰</t>
  </si>
  <si>
    <t>刘志龙</t>
  </si>
  <si>
    <t>DSBR横沥夏玉杰</t>
  </si>
  <si>
    <t>陈占平</t>
  </si>
  <si>
    <t>杨光洪</t>
  </si>
  <si>
    <t>李世智</t>
  </si>
  <si>
    <t>陈秉庚</t>
  </si>
  <si>
    <t>dgda90071811</t>
  </si>
  <si>
    <t>杨丽芬</t>
  </si>
  <si>
    <t>马介召</t>
  </si>
  <si>
    <t>ZY高埗营业厅</t>
  </si>
  <si>
    <t>高埗前8台新增续费不算自营提成</t>
    <phoneticPr fontId="5" type="noConversion"/>
  </si>
  <si>
    <t>高埗营销组</t>
    <phoneticPr fontId="5" type="noConversion"/>
  </si>
  <si>
    <t>袁智云</t>
  </si>
  <si>
    <t>ZY东城营业厅</t>
  </si>
  <si>
    <t>东城前8台新增续费不算自营提成</t>
    <phoneticPr fontId="5" type="noConversion"/>
  </si>
  <si>
    <t>东城营销组</t>
    <phoneticPr fontId="5" type="noConversion"/>
  </si>
  <si>
    <t>孙立桐</t>
  </si>
  <si>
    <t>卢金期</t>
  </si>
  <si>
    <t>梁金源</t>
  </si>
  <si>
    <t>叶宝宝</t>
  </si>
  <si>
    <t>林晓彬</t>
  </si>
  <si>
    <t>南城宏海物流园(新增)</t>
  </si>
  <si>
    <t>东莞市朗迈打印设备有限公司</t>
  </si>
  <si>
    <t>林晓佳</t>
  </si>
  <si>
    <t>郑璇真</t>
  </si>
  <si>
    <t>龙鹏程</t>
  </si>
  <si>
    <t>dgda90027347</t>
  </si>
  <si>
    <t>张应光</t>
  </si>
  <si>
    <t>预付费东莞住宅新装或续费800元包年，带宽6M</t>
  </si>
  <si>
    <t>陈楚剑</t>
  </si>
  <si>
    <t>ZX万江李明浪</t>
  </si>
  <si>
    <t>刘章页</t>
  </si>
  <si>
    <t>劳有理</t>
  </si>
  <si>
    <t>ZX高埗欧仁</t>
  </si>
  <si>
    <t>黄建华</t>
  </si>
  <si>
    <t>ZX高埗杨维邦</t>
  </si>
  <si>
    <t>张治平</t>
  </si>
  <si>
    <t>姜春峰</t>
  </si>
  <si>
    <t>赖扬健</t>
  </si>
  <si>
    <t>余远育</t>
  </si>
  <si>
    <t>时智博</t>
  </si>
  <si>
    <t>梁进胜</t>
  </si>
  <si>
    <t>陈开扬</t>
  </si>
  <si>
    <t>曾海娟</t>
  </si>
  <si>
    <t>林剑辉</t>
  </si>
  <si>
    <t>胡继策</t>
  </si>
  <si>
    <t>dgda90003639</t>
  </si>
  <si>
    <t>莫瑞侃</t>
  </si>
  <si>
    <t>东竹（上海）贸易有限公司</t>
  </si>
  <si>
    <t>预付费东莞住宅新装或续费1698元包年，带宽20M</t>
  </si>
  <si>
    <t>许汉生</t>
  </si>
  <si>
    <t>陈志聪</t>
  </si>
  <si>
    <t>卢华增</t>
  </si>
  <si>
    <t>王佰文</t>
  </si>
  <si>
    <t>dgda86275682</t>
  </si>
  <si>
    <t>纪飞业</t>
  </si>
  <si>
    <t>何同</t>
  </si>
  <si>
    <t>白景龙</t>
  </si>
  <si>
    <t>陈广昌</t>
  </si>
  <si>
    <t>dgda90037604</t>
  </si>
  <si>
    <t>闵继柏</t>
  </si>
  <si>
    <t>施发宾</t>
  </si>
  <si>
    <t>卢小平</t>
  </si>
  <si>
    <t>DSBR东城莫灵快</t>
  </si>
  <si>
    <t>文国春</t>
  </si>
  <si>
    <t>吕嘉宝</t>
  </si>
  <si>
    <t>张正斌</t>
  </si>
  <si>
    <t>南城富民商业街宽带接入工程(移动协同2)</t>
  </si>
  <si>
    <t>张存振</t>
  </si>
  <si>
    <t>丁成帅</t>
  </si>
  <si>
    <t>张玉华</t>
  </si>
  <si>
    <t>钟代均</t>
  </si>
  <si>
    <t>郑立坚</t>
  </si>
  <si>
    <t>王文娇</t>
  </si>
  <si>
    <t>郑云峰</t>
  </si>
  <si>
    <t>预付费东莞住宅新装3600元包年100M（炫100）</t>
  </si>
  <si>
    <t>万江0769机房</t>
  </si>
  <si>
    <t>丁海</t>
  </si>
  <si>
    <t>dgda90071580</t>
  </si>
  <si>
    <t>冯森强</t>
  </si>
  <si>
    <t>秦守权</t>
  </si>
  <si>
    <t>龚乐鹏</t>
  </si>
  <si>
    <t>潘高雪</t>
  </si>
  <si>
    <t>南城龙骏物流机房</t>
  </si>
  <si>
    <t>路永星</t>
  </si>
  <si>
    <t>熊四花</t>
  </si>
  <si>
    <t>潘竹明</t>
  </si>
  <si>
    <t>DSBR万江李明浪</t>
  </si>
  <si>
    <t>刘科沅</t>
  </si>
  <si>
    <t>余先淋</t>
  </si>
  <si>
    <t>南城三元里机房</t>
  </si>
  <si>
    <t>郭凤娇</t>
  </si>
  <si>
    <t>包半年</t>
    <phoneticPr fontId="5" type="noConversion"/>
  </si>
  <si>
    <t>谢晓明</t>
  </si>
  <si>
    <t>张少燕</t>
  </si>
  <si>
    <t>dgda90071576</t>
  </si>
  <si>
    <t>陈登科</t>
  </si>
  <si>
    <t>ZX高步周国强</t>
  </si>
  <si>
    <t>陈咏菊</t>
  </si>
  <si>
    <t>钟魁门</t>
  </si>
  <si>
    <t>钟吉建</t>
  </si>
  <si>
    <t>蒋建平</t>
  </si>
  <si>
    <t>陈燕勇</t>
  </si>
  <si>
    <t>赖文权</t>
  </si>
  <si>
    <t>夏贤铭</t>
  </si>
  <si>
    <t>辛兰香</t>
  </si>
  <si>
    <t>徐国伟</t>
  </si>
  <si>
    <t>蔡卫国</t>
  </si>
  <si>
    <t>dgda90026378</t>
  </si>
  <si>
    <t>李桂兵</t>
  </si>
  <si>
    <t>dgda90071579</t>
  </si>
  <si>
    <t>罗卓鑫</t>
  </si>
  <si>
    <t>张明才</t>
  </si>
  <si>
    <t>饶秀云</t>
  </si>
  <si>
    <t>刘丽</t>
  </si>
  <si>
    <t>刁国方</t>
  </si>
  <si>
    <t>樊诗亮</t>
  </si>
  <si>
    <t>麦群英</t>
  </si>
  <si>
    <t>陈忠</t>
  </si>
  <si>
    <t>张国胜</t>
  </si>
  <si>
    <t>罗升权</t>
  </si>
  <si>
    <t>梁恩涛</t>
  </si>
  <si>
    <t>陈康娇</t>
  </si>
  <si>
    <t>詹春羡</t>
  </si>
  <si>
    <t>刘大乔</t>
  </si>
  <si>
    <t>dgda90027344</t>
  </si>
  <si>
    <t>李风彩</t>
  </si>
  <si>
    <t>伍浩</t>
  </si>
  <si>
    <t>DSBR高埗左小兵</t>
  </si>
  <si>
    <t>朱秀利</t>
  </si>
  <si>
    <t>邹化云</t>
  </si>
  <si>
    <t>王新国</t>
  </si>
  <si>
    <t>龙光祥</t>
  </si>
  <si>
    <t>彭红兵</t>
  </si>
  <si>
    <t>钟金平</t>
  </si>
  <si>
    <t>包季</t>
    <phoneticPr fontId="5" type="noConversion"/>
  </si>
  <si>
    <t>罗冬丽</t>
  </si>
  <si>
    <t>张武</t>
  </si>
  <si>
    <t>dgda90018069</t>
  </si>
  <si>
    <t>南城兴业大厦周边（移动合作）</t>
  </si>
  <si>
    <t>李炎文</t>
  </si>
  <si>
    <t>陆庚成</t>
  </si>
  <si>
    <t>沈小磊</t>
  </si>
  <si>
    <t>喻木彬</t>
  </si>
  <si>
    <t>鲁点武</t>
  </si>
  <si>
    <t>魏军</t>
  </si>
  <si>
    <t>谭细娟</t>
  </si>
  <si>
    <t>吴连军</t>
  </si>
  <si>
    <t>刘丕兵</t>
  </si>
  <si>
    <t>东莞市英洛克玻璃工艺品有限公司</t>
  </si>
  <si>
    <t>邓友才</t>
  </si>
  <si>
    <t>粟建德</t>
  </si>
  <si>
    <t>东城前8台新增续费不算自营提成</t>
    <phoneticPr fontId="5" type="noConversion"/>
  </si>
  <si>
    <t>姜连英</t>
  </si>
  <si>
    <t>黄伟霞</t>
  </si>
  <si>
    <t>李宗谕</t>
  </si>
  <si>
    <t>黄和红</t>
  </si>
  <si>
    <t>莫丽媚</t>
  </si>
  <si>
    <t>东莞市勤丰印刷器材有限公司</t>
  </si>
  <si>
    <t>古均</t>
  </si>
  <si>
    <t>唐军</t>
  </si>
  <si>
    <t>胡汉轩</t>
  </si>
  <si>
    <t>李少阳</t>
  </si>
  <si>
    <t>柏新春</t>
  </si>
  <si>
    <t>林春灵</t>
  </si>
  <si>
    <t>魏钱良</t>
  </si>
  <si>
    <t>罗戎壮</t>
  </si>
  <si>
    <t>ZY厚街王大季(市)</t>
  </si>
  <si>
    <t>自营</t>
    <phoneticPr fontId="5" type="noConversion"/>
  </si>
  <si>
    <t>雷减法</t>
  </si>
  <si>
    <t>徐炳谈</t>
  </si>
  <si>
    <t>袁三九</t>
  </si>
  <si>
    <t>苏富强</t>
  </si>
  <si>
    <t>张将兵</t>
  </si>
  <si>
    <t>刘世鹰</t>
  </si>
  <si>
    <t>陈福鑫</t>
  </si>
  <si>
    <t>DSBR莞城黎广法</t>
  </si>
  <si>
    <t>张艺</t>
  </si>
  <si>
    <t>李朝武</t>
  </si>
  <si>
    <t>黄日照</t>
  </si>
  <si>
    <t>南城百音厂机房</t>
  </si>
  <si>
    <t>周裔华</t>
  </si>
  <si>
    <t>ZY南城营业厅</t>
  </si>
  <si>
    <t>许春欢</t>
  </si>
  <si>
    <t>贾自力</t>
  </si>
  <si>
    <t>李文选</t>
  </si>
  <si>
    <t>汪武江</t>
  </si>
  <si>
    <t>dgda90037290</t>
  </si>
  <si>
    <t>刘永安</t>
  </si>
  <si>
    <t>蔡阳珍</t>
  </si>
  <si>
    <t>袁红梅</t>
  </si>
  <si>
    <t>沈林锋</t>
  </si>
  <si>
    <t>彭火保</t>
  </si>
  <si>
    <t>冯青山</t>
  </si>
  <si>
    <t>何国禄</t>
  </si>
  <si>
    <t>黄勇明</t>
  </si>
  <si>
    <t>伍毅松</t>
  </si>
  <si>
    <t>东莞市机旺自动化科技有限公司</t>
  </si>
  <si>
    <t>陈华文</t>
  </si>
  <si>
    <t>朱恒</t>
  </si>
  <si>
    <t>南亚丽</t>
  </si>
  <si>
    <t>曾志勇</t>
  </si>
  <si>
    <t>揭勇</t>
  </si>
  <si>
    <t>李官坚</t>
  </si>
  <si>
    <t>王安坤</t>
  </si>
  <si>
    <t>杨金喜</t>
  </si>
  <si>
    <t>曾三林</t>
  </si>
  <si>
    <t>张健榕</t>
  </si>
  <si>
    <t>廖长军</t>
  </si>
  <si>
    <t>ZY厚街尹文学(市)</t>
  </si>
  <si>
    <t>黄绍龙</t>
  </si>
  <si>
    <t>覃业书</t>
  </si>
  <si>
    <t>刘博</t>
  </si>
  <si>
    <t>莞城新新花园MA5616-P00-恒丰MA5680T</t>
  </si>
  <si>
    <t>胡润良</t>
  </si>
  <si>
    <t>罗文锋</t>
  </si>
  <si>
    <t>黄爱霞</t>
  </si>
  <si>
    <t>胡建超</t>
  </si>
  <si>
    <t>朱华</t>
  </si>
  <si>
    <t>熊苏建</t>
  </si>
  <si>
    <t>陈定佳</t>
  </si>
  <si>
    <t>覃祖雷</t>
  </si>
  <si>
    <t>詹铜锤</t>
  </si>
  <si>
    <t>隆海平</t>
  </si>
  <si>
    <t>中堂南国雅苑</t>
  </si>
  <si>
    <t>孙赛超</t>
  </si>
  <si>
    <t>胡柏云</t>
  </si>
  <si>
    <t>陈绍文</t>
  </si>
  <si>
    <t>杨维芳</t>
  </si>
  <si>
    <t>黄芳</t>
  </si>
  <si>
    <t>史彩群</t>
  </si>
  <si>
    <t>ZX莞城黄向长</t>
  </si>
  <si>
    <t>舒邵军</t>
  </si>
  <si>
    <t>预付费东莞住宅新装或续费80元包月，带宽4M</t>
  </si>
  <si>
    <t>谢白云</t>
  </si>
  <si>
    <t>黄权</t>
  </si>
  <si>
    <t>预付费东莞住宅新装2598元包2年，带宽20M</t>
  </si>
  <si>
    <t>彭丽平</t>
  </si>
  <si>
    <t>dgda90071581</t>
  </si>
  <si>
    <t>詹伟洋</t>
  </si>
  <si>
    <t>付珊萍</t>
  </si>
  <si>
    <t>王年</t>
  </si>
  <si>
    <t>黄剑英</t>
  </si>
  <si>
    <t>李晓北</t>
  </si>
  <si>
    <t>覃遵刚</t>
  </si>
  <si>
    <t>邹文波</t>
  </si>
  <si>
    <t>何军</t>
  </si>
  <si>
    <t>郝光胜</t>
  </si>
  <si>
    <t>罗艳芳</t>
  </si>
  <si>
    <t>周红红</t>
  </si>
  <si>
    <t>李林婵</t>
  </si>
  <si>
    <t>韦荣浪</t>
  </si>
  <si>
    <t>刘文光</t>
  </si>
  <si>
    <t>吴仁寿</t>
  </si>
  <si>
    <t>曹燕飞</t>
  </si>
  <si>
    <t>谢少雄</t>
  </si>
  <si>
    <t>ZY莞城蔡其乐(市场)</t>
  </si>
  <si>
    <t>武洪涛</t>
  </si>
  <si>
    <t>梁志峰</t>
  </si>
  <si>
    <t>张文石</t>
  </si>
  <si>
    <t>dgdc08806336</t>
  </si>
  <si>
    <t>麦有强</t>
  </si>
  <si>
    <t>吕立安</t>
  </si>
  <si>
    <t>刘天明</t>
  </si>
  <si>
    <t>于德全</t>
  </si>
  <si>
    <t>张建军</t>
  </si>
  <si>
    <t>周驰</t>
  </si>
  <si>
    <t>DSBR东城杜中</t>
  </si>
  <si>
    <t>唐瑜</t>
  </si>
  <si>
    <t>邹四文</t>
  </si>
  <si>
    <t>谭治英</t>
  </si>
  <si>
    <t>陈星良</t>
  </si>
  <si>
    <t>刘付元</t>
  </si>
  <si>
    <t>预付费东莞个人新装或续费1088元包年，12M（悦聊）</t>
  </si>
  <si>
    <t>李仁舟</t>
  </si>
  <si>
    <t>孙峰</t>
  </si>
  <si>
    <t>石美区</t>
    <phoneticPr fontId="5" type="noConversion"/>
  </si>
  <si>
    <t>张小兰</t>
  </si>
  <si>
    <t>刘文松</t>
  </si>
  <si>
    <t>李春灵</t>
  </si>
  <si>
    <t>邓堋昌</t>
  </si>
  <si>
    <t>范运宏</t>
  </si>
  <si>
    <t>dgda90039469</t>
  </si>
  <si>
    <t>ZY莞城营业厅</t>
  </si>
  <si>
    <t>熊爱军</t>
  </si>
  <si>
    <t>刘奉元</t>
  </si>
  <si>
    <t>蔡代青</t>
  </si>
  <si>
    <t>叶振伟</t>
  </si>
  <si>
    <t>刘海燕</t>
  </si>
  <si>
    <t>dgda90027599</t>
  </si>
  <si>
    <t>刘兰</t>
  </si>
  <si>
    <t>dgda86228759</t>
  </si>
  <si>
    <t>卢茂清</t>
  </si>
  <si>
    <t>莫荣康</t>
  </si>
  <si>
    <t>林清峰</t>
  </si>
  <si>
    <t>杨海儿</t>
  </si>
  <si>
    <t>黄辉</t>
  </si>
  <si>
    <t>李润波</t>
  </si>
  <si>
    <t>游必雄</t>
  </si>
  <si>
    <t>刘祯祥</t>
  </si>
  <si>
    <t>秦勇</t>
  </si>
  <si>
    <t>东莞市高埗梅华五金电器店</t>
  </si>
  <si>
    <t>邱云云</t>
  </si>
  <si>
    <t>余长良</t>
  </si>
  <si>
    <t>dgda90038596</t>
  </si>
  <si>
    <t>杨萍</t>
  </si>
  <si>
    <t>黄军</t>
  </si>
  <si>
    <t>张晓垒</t>
  </si>
  <si>
    <t>黄彩章</t>
  </si>
  <si>
    <t>黄富昭</t>
  </si>
  <si>
    <t>俞筱霏</t>
  </si>
  <si>
    <t>东莞市三才电子设备科技有限公司</t>
  </si>
  <si>
    <t>王庆伟</t>
  </si>
  <si>
    <t>李小平</t>
  </si>
  <si>
    <t>林清梅</t>
  </si>
  <si>
    <t>简沙洲区</t>
    <phoneticPr fontId="5" type="noConversion"/>
  </si>
  <si>
    <t>刘天平</t>
  </si>
  <si>
    <t>黎坚和</t>
  </si>
  <si>
    <t>邵德锋</t>
  </si>
  <si>
    <t>唐建军</t>
  </si>
  <si>
    <t>陈伟业</t>
  </si>
  <si>
    <t>毛学安</t>
  </si>
  <si>
    <t>袁扬春</t>
  </si>
  <si>
    <t>王盛清</t>
  </si>
  <si>
    <t>孔令培</t>
  </si>
  <si>
    <t>dgda90039508</t>
  </si>
  <si>
    <t>祁树彭</t>
  </si>
  <si>
    <t>骆勇</t>
  </si>
  <si>
    <t>黄成</t>
  </si>
  <si>
    <t>dgda90026112</t>
  </si>
  <si>
    <t>史维刚</t>
  </si>
  <si>
    <t>向东升</t>
  </si>
  <si>
    <t>林娘叶</t>
  </si>
  <si>
    <t>曹飞龙</t>
  </si>
  <si>
    <t>夏时国</t>
  </si>
  <si>
    <t>林金水</t>
  </si>
  <si>
    <t>豆贤杰</t>
  </si>
  <si>
    <t>dgda90037982</t>
  </si>
  <si>
    <t>ZX东城杨进宝</t>
  </si>
  <si>
    <t>杨进宝</t>
  </si>
  <si>
    <t>沈继业</t>
  </si>
  <si>
    <t>刘虎</t>
  </si>
  <si>
    <t>胡光锐</t>
  </si>
  <si>
    <t>叶中方</t>
  </si>
  <si>
    <t>杨丽</t>
  </si>
  <si>
    <t>廖志勇</t>
  </si>
  <si>
    <t>胡静连</t>
  </si>
  <si>
    <t>王前申</t>
  </si>
  <si>
    <t>东城营销组</t>
    <phoneticPr fontId="5" type="noConversion"/>
  </si>
  <si>
    <t>刘永国</t>
  </si>
  <si>
    <t>彭钰平</t>
  </si>
  <si>
    <t>邵念</t>
  </si>
  <si>
    <t>程良忠</t>
  </si>
  <si>
    <t>李东</t>
  </si>
  <si>
    <t>谭荣辉</t>
  </si>
  <si>
    <t>东莞市大正家具有限公司</t>
  </si>
  <si>
    <t>廖超</t>
  </si>
  <si>
    <t>谢琼芬</t>
  </si>
  <si>
    <t>何玉国</t>
  </si>
  <si>
    <t>张鑫</t>
  </si>
  <si>
    <t>袁灿祺</t>
  </si>
  <si>
    <t>刘道文</t>
  </si>
  <si>
    <t>刘芬</t>
  </si>
  <si>
    <t>艾金娇</t>
  </si>
  <si>
    <t>凌海云</t>
  </si>
  <si>
    <t>吴递深</t>
  </si>
  <si>
    <t>赖浩球</t>
  </si>
  <si>
    <t>樊朝辉</t>
  </si>
  <si>
    <t>黎金亮</t>
  </si>
  <si>
    <t>张甫霞</t>
  </si>
  <si>
    <t>张永智</t>
  </si>
  <si>
    <t>dgda90037285</t>
  </si>
  <si>
    <t>张泽聪</t>
  </si>
  <si>
    <t>周先桃</t>
  </si>
  <si>
    <t>林旭武</t>
  </si>
  <si>
    <t>万江安怡居21栋MA5626-P00-简沙洲MA5680T</t>
  </si>
  <si>
    <t>江秀丽</t>
  </si>
  <si>
    <t>何冠师</t>
  </si>
  <si>
    <t>袁彬云</t>
  </si>
  <si>
    <t>张赞鹏</t>
  </si>
  <si>
    <t>刘美财</t>
  </si>
  <si>
    <t>袁榕枝</t>
  </si>
  <si>
    <t>魏芳</t>
  </si>
  <si>
    <t>dgda90032451</t>
  </si>
  <si>
    <t>陈涛</t>
  </si>
  <si>
    <t>何强</t>
  </si>
  <si>
    <t>张红</t>
  </si>
  <si>
    <t>余建军</t>
  </si>
  <si>
    <t>DSBR东城伍宜勇</t>
  </si>
  <si>
    <t>曹贵芝</t>
  </si>
  <si>
    <t>吕守煌</t>
  </si>
  <si>
    <t>宋燕</t>
  </si>
  <si>
    <t>陈凤岐</t>
  </si>
  <si>
    <t>DSBR莞城徐元球</t>
  </si>
  <si>
    <t>梁德平</t>
  </si>
  <si>
    <t>黄沛伦</t>
  </si>
  <si>
    <t>夏雪强</t>
  </si>
  <si>
    <t>dgda90071813</t>
  </si>
  <si>
    <t>林春霞</t>
  </si>
  <si>
    <t>余雪球</t>
  </si>
  <si>
    <t>卢彰杰</t>
  </si>
  <si>
    <t>吴友文</t>
  </si>
  <si>
    <t>王佳</t>
  </si>
  <si>
    <t>刘爱峰</t>
  </si>
  <si>
    <t>李永超</t>
  </si>
  <si>
    <t>李杏媛</t>
  </si>
  <si>
    <t>dggc90032475</t>
  </si>
  <si>
    <t>刘经文</t>
  </si>
  <si>
    <t>梅兴娣</t>
  </si>
  <si>
    <t>dgda86209973</t>
  </si>
  <si>
    <t>东莞市爱科化工材料有限公司</t>
  </si>
  <si>
    <t>侬文卫</t>
  </si>
  <si>
    <t>周旭东</t>
  </si>
  <si>
    <t>张桂华</t>
  </si>
  <si>
    <t>赵学林</t>
  </si>
  <si>
    <t>彭忠平</t>
  </si>
  <si>
    <t>吴志平</t>
  </si>
  <si>
    <t>莞城城市花园机房</t>
  </si>
  <si>
    <t>姚建民</t>
  </si>
  <si>
    <t>肖汉钦</t>
  </si>
  <si>
    <t>李毅</t>
  </si>
  <si>
    <t>杨明</t>
  </si>
  <si>
    <t>刘灼桥</t>
  </si>
  <si>
    <t>徐远征</t>
  </si>
  <si>
    <t>杨志勇</t>
  </si>
  <si>
    <t>何维领</t>
  </si>
  <si>
    <t>袁珮欣</t>
  </si>
  <si>
    <t>饶晋初</t>
  </si>
  <si>
    <t>莫锡恩</t>
  </si>
  <si>
    <t>dgda90028791</t>
  </si>
  <si>
    <t>李少华</t>
  </si>
  <si>
    <t>廖善友</t>
  </si>
  <si>
    <t>刘焕彬</t>
  </si>
  <si>
    <t>朱于杰</t>
  </si>
  <si>
    <t>梁国华</t>
  </si>
  <si>
    <t>谢光明</t>
  </si>
  <si>
    <t>卢咏饶</t>
  </si>
  <si>
    <t>唐勇</t>
  </si>
  <si>
    <t>曹社军</t>
  </si>
  <si>
    <t>杨宜辉</t>
  </si>
  <si>
    <t>吴辉</t>
  </si>
  <si>
    <t>杨蕾</t>
  </si>
  <si>
    <t>段刚</t>
  </si>
  <si>
    <t>林杰</t>
  </si>
  <si>
    <t>唐积伟</t>
  </si>
  <si>
    <t>杨艺园</t>
  </si>
  <si>
    <t>孙美富</t>
  </si>
  <si>
    <t>毛金满</t>
  </si>
  <si>
    <t>蔡木兴</t>
  </si>
  <si>
    <t>dgda90038699</t>
  </si>
  <si>
    <t>冯叶</t>
  </si>
  <si>
    <t>吴卓卓</t>
  </si>
  <si>
    <t>黄椿生</t>
  </si>
  <si>
    <t>庄光辉</t>
  </si>
  <si>
    <t>dgda90040679</t>
  </si>
  <si>
    <t>夏欢</t>
  </si>
  <si>
    <t>黄江勇</t>
  </si>
  <si>
    <t>何小平</t>
  </si>
  <si>
    <t>任晓辉</t>
  </si>
  <si>
    <t>曾政</t>
  </si>
  <si>
    <t>李燕廷</t>
  </si>
  <si>
    <t>罗小东</t>
  </si>
  <si>
    <t>周菊</t>
  </si>
  <si>
    <t>丁金刚</t>
  </si>
  <si>
    <t>罗建华</t>
  </si>
  <si>
    <t>曾俊杰</t>
  </si>
  <si>
    <t>张志勇</t>
  </si>
  <si>
    <t>莞城和新花园MA5616-P01-恒丰MA5680T</t>
  </si>
  <si>
    <t>赖仿山</t>
  </si>
  <si>
    <t>李华寿</t>
  </si>
  <si>
    <t>焦栋梁</t>
  </si>
  <si>
    <t>肖华玉</t>
  </si>
  <si>
    <t>邹家玉</t>
  </si>
  <si>
    <t>杨凡</t>
  </si>
  <si>
    <t>姚善俊</t>
  </si>
  <si>
    <t>陈钱</t>
  </si>
  <si>
    <t>郭静</t>
  </si>
  <si>
    <t>唐小果</t>
  </si>
  <si>
    <t>熊石林</t>
  </si>
  <si>
    <t>卢尚英</t>
  </si>
  <si>
    <t>张二友</t>
  </si>
  <si>
    <t>dgda90018187</t>
  </si>
  <si>
    <t>熊丹义</t>
  </si>
  <si>
    <t>陈宏汉</t>
  </si>
  <si>
    <t>黄庭云</t>
  </si>
  <si>
    <t>李小聪</t>
  </si>
  <si>
    <t>陈海蓉</t>
  </si>
  <si>
    <t>陈衍兵</t>
  </si>
  <si>
    <t>魏高升</t>
  </si>
  <si>
    <t>刘士琪</t>
  </si>
  <si>
    <t>吴淑娜</t>
  </si>
  <si>
    <t>冯丽平</t>
  </si>
  <si>
    <t>黄鹤</t>
  </si>
  <si>
    <t>杨运生</t>
  </si>
  <si>
    <t>黎娟</t>
  </si>
  <si>
    <t>胡钰涛</t>
  </si>
  <si>
    <t>陈通斌</t>
  </si>
  <si>
    <t>邱广米</t>
  </si>
  <si>
    <t>黄燕平</t>
  </si>
  <si>
    <t>陈鹏</t>
  </si>
  <si>
    <t>李桂和</t>
  </si>
  <si>
    <t>徐秋梅</t>
  </si>
  <si>
    <t>蔡誉</t>
  </si>
  <si>
    <t>张美春</t>
  </si>
  <si>
    <t>管楚新</t>
  </si>
  <si>
    <t>贺有</t>
  </si>
  <si>
    <t>邵德勇</t>
  </si>
  <si>
    <t>胡继洪</t>
  </si>
  <si>
    <t>陈兴培</t>
  </si>
  <si>
    <t>杨绪东</t>
  </si>
  <si>
    <t>赵云</t>
  </si>
  <si>
    <t>谢朝刚</t>
  </si>
  <si>
    <t>张杰</t>
  </si>
  <si>
    <t>吴海宏</t>
  </si>
  <si>
    <t>颜小华</t>
  </si>
  <si>
    <t>杨茂林</t>
  </si>
  <si>
    <t>黄小元</t>
  </si>
  <si>
    <t>郭淑民</t>
  </si>
  <si>
    <t>谭建群</t>
  </si>
  <si>
    <t>方美娟</t>
  </si>
  <si>
    <t>谢奇</t>
  </si>
  <si>
    <t>吴树坤</t>
  </si>
  <si>
    <t>卓卫</t>
  </si>
  <si>
    <t>张维</t>
  </si>
  <si>
    <t>安锐</t>
  </si>
  <si>
    <t>宋光涛</t>
  </si>
  <si>
    <t>王小山</t>
  </si>
  <si>
    <t>预付费东莞住宅新装或续费2480元包年，带宽50M</t>
  </si>
  <si>
    <t>王瑞宏</t>
  </si>
  <si>
    <t>刘溧</t>
  </si>
  <si>
    <t>陈素君</t>
  </si>
  <si>
    <t>顾春玉</t>
  </si>
  <si>
    <t>曾宪武</t>
  </si>
  <si>
    <t>熊平桂</t>
  </si>
  <si>
    <t>黄世烈</t>
  </si>
  <si>
    <t>陈国青</t>
  </si>
  <si>
    <t>林如浩</t>
  </si>
  <si>
    <t>张家全</t>
  </si>
  <si>
    <t>何水萍</t>
  </si>
  <si>
    <t>dgda90038720</t>
  </si>
  <si>
    <t>林松涛</t>
  </si>
  <si>
    <t>瞿国芳</t>
  </si>
  <si>
    <t>孟昭华</t>
  </si>
  <si>
    <t>高雪平</t>
  </si>
  <si>
    <t>张建修</t>
  </si>
  <si>
    <t>熊知元</t>
  </si>
  <si>
    <t>邠田明</t>
  </si>
  <si>
    <t>胡加桂</t>
  </si>
  <si>
    <t>莫晃棋</t>
  </si>
  <si>
    <t>肖奇</t>
  </si>
  <si>
    <t>罗锦燕</t>
  </si>
  <si>
    <t>dgda90037861</t>
  </si>
  <si>
    <t>王晓华</t>
  </si>
  <si>
    <t>王亮</t>
  </si>
  <si>
    <t>戴微敏</t>
  </si>
  <si>
    <t>黄燕英</t>
  </si>
  <si>
    <t>甘桂</t>
  </si>
  <si>
    <t>童海珍</t>
  </si>
  <si>
    <t>吴志远</t>
  </si>
  <si>
    <t>王长学</t>
  </si>
  <si>
    <t>谢木国</t>
  </si>
  <si>
    <t>卢克莲</t>
  </si>
  <si>
    <t>王汉连</t>
  </si>
  <si>
    <t>谭军平</t>
  </si>
  <si>
    <t>陈小梅</t>
  </si>
  <si>
    <t>刘雪华</t>
  </si>
  <si>
    <t>熊会强</t>
  </si>
  <si>
    <t>李德泰</t>
  </si>
  <si>
    <t>朱茂枚</t>
  </si>
  <si>
    <t>张莉</t>
  </si>
  <si>
    <t>梁向梅</t>
  </si>
  <si>
    <t>李海锋</t>
  </si>
  <si>
    <t>袁芳瑜</t>
  </si>
  <si>
    <t>dgda90071631</t>
  </si>
  <si>
    <t>吴远东</t>
  </si>
  <si>
    <t>王久斌</t>
  </si>
  <si>
    <t>DSBR万江汪洞辉</t>
  </si>
  <si>
    <t>梁润明</t>
  </si>
  <si>
    <t>郑建朝</t>
  </si>
  <si>
    <t>余国威</t>
  </si>
  <si>
    <t>钟经良</t>
  </si>
  <si>
    <t>陈光勋</t>
  </si>
  <si>
    <t>游川</t>
  </si>
  <si>
    <t>赵幸福</t>
  </si>
  <si>
    <t>赫军涛</t>
  </si>
  <si>
    <t>姜保花</t>
  </si>
  <si>
    <t>广州万隆华江物流有限公司东莞石鼓分公司</t>
  </si>
  <si>
    <t>dggc26228488</t>
  </si>
  <si>
    <t>朱桂平</t>
  </si>
  <si>
    <t>蔡锐煌</t>
  </si>
  <si>
    <t>杨伟</t>
  </si>
  <si>
    <t>瞿阳</t>
  </si>
  <si>
    <t>dgda90045809</t>
  </si>
  <si>
    <t>6月正常结算</t>
    <phoneticPr fontId="3" type="noConversion"/>
  </si>
  <si>
    <t>ADSL</t>
    <phoneticPr fontId="5" type="noConversion"/>
  </si>
  <si>
    <t>包月</t>
    <phoneticPr fontId="5" type="noConversion"/>
  </si>
  <si>
    <t>覃开龙</t>
  </si>
  <si>
    <t>新改续</t>
    <phoneticPr fontId="5" type="noConversion"/>
  </si>
  <si>
    <t>聂巧华</t>
  </si>
  <si>
    <t>彭俊锋</t>
  </si>
  <si>
    <t>曹锋</t>
  </si>
  <si>
    <t>包半年</t>
    <phoneticPr fontId="5" type="noConversion"/>
  </si>
  <si>
    <t>东莞市中特自动化科技有限公司</t>
  </si>
  <si>
    <t>尹仲仁</t>
  </si>
  <si>
    <t>杜耀明</t>
  </si>
  <si>
    <t>卢伟其</t>
  </si>
  <si>
    <t>dgda90026320</t>
  </si>
  <si>
    <t>朱涛</t>
  </si>
  <si>
    <t>钟国庆</t>
  </si>
  <si>
    <t>潘金龙</t>
  </si>
  <si>
    <t>霍华仟</t>
  </si>
  <si>
    <t>dga90071589</t>
  </si>
  <si>
    <t>吴莹莹</t>
  </si>
  <si>
    <t>包年</t>
    <phoneticPr fontId="5" type="noConversion"/>
  </si>
  <si>
    <t>东莞市华鑫汽车租赁有限公司</t>
  </si>
  <si>
    <t>徐卓</t>
  </si>
  <si>
    <t>朱嘉豪</t>
  </si>
  <si>
    <t>dgda90071410</t>
  </si>
  <si>
    <t>邓伟贤</t>
  </si>
  <si>
    <t>郭长明</t>
  </si>
  <si>
    <t>陈星春</t>
  </si>
  <si>
    <t>莞城石基岗</t>
  </si>
  <si>
    <t>陈浩东</t>
  </si>
  <si>
    <t>刘作伟</t>
  </si>
  <si>
    <t>唐有桃</t>
  </si>
  <si>
    <t>曾有甜</t>
  </si>
  <si>
    <t>吴晓利</t>
  </si>
  <si>
    <t>武仕明</t>
  </si>
  <si>
    <t>尹德才</t>
  </si>
  <si>
    <t>孙郊明</t>
  </si>
  <si>
    <t>田划</t>
  </si>
  <si>
    <t>潘宏基</t>
  </si>
  <si>
    <t>冉晓乐</t>
  </si>
  <si>
    <t>陈洪丽</t>
  </si>
  <si>
    <t>汪建芸</t>
  </si>
  <si>
    <t>罗琴</t>
  </si>
  <si>
    <t>陈小甜</t>
  </si>
  <si>
    <t>王金涛</t>
  </si>
  <si>
    <t>蔡林武</t>
  </si>
  <si>
    <t>吴定江</t>
  </si>
  <si>
    <t>易铁兵</t>
  </si>
  <si>
    <t>唐朝辉</t>
  </si>
  <si>
    <t>符敏</t>
  </si>
  <si>
    <t>蒲晓玲</t>
  </si>
  <si>
    <t>于朝辉</t>
  </si>
  <si>
    <t>沈树高</t>
  </si>
  <si>
    <t>党社社</t>
  </si>
  <si>
    <t>李阳平</t>
  </si>
  <si>
    <t>钱伟文</t>
  </si>
  <si>
    <t>杨凯军</t>
  </si>
  <si>
    <t>黄培君</t>
  </si>
  <si>
    <t>黄宁宁</t>
  </si>
  <si>
    <t>李美丽</t>
  </si>
  <si>
    <t>刘园香</t>
  </si>
  <si>
    <t>刘军军</t>
  </si>
  <si>
    <t>阳毅</t>
  </si>
  <si>
    <t>陈林</t>
  </si>
  <si>
    <t>林木建</t>
  </si>
  <si>
    <t>dgda90071814</t>
  </si>
  <si>
    <t>林楚华</t>
  </si>
  <si>
    <t>李镇炎</t>
  </si>
  <si>
    <t>阳艳平</t>
  </si>
  <si>
    <t>谢岸珍</t>
  </si>
  <si>
    <t>陈建海</t>
  </si>
  <si>
    <t>贾会健</t>
  </si>
  <si>
    <t>刘秀林</t>
  </si>
  <si>
    <t>张绍为</t>
  </si>
  <si>
    <t>许惠珠</t>
  </si>
  <si>
    <t>权艳华</t>
  </si>
  <si>
    <t>朱明武</t>
  </si>
  <si>
    <t>黄红卫</t>
  </si>
  <si>
    <t>李广秀</t>
  </si>
  <si>
    <t>陈锦福</t>
  </si>
  <si>
    <t>梅永保</t>
  </si>
  <si>
    <t>曹亮</t>
  </si>
  <si>
    <t>dgda90037696</t>
  </si>
  <si>
    <t>东城前8台新增续费不算自营提成</t>
    <phoneticPr fontId="5" type="noConversion"/>
  </si>
  <si>
    <t>东城营销组</t>
    <phoneticPr fontId="5" type="noConversion"/>
  </si>
  <si>
    <t>梁正超</t>
  </si>
  <si>
    <t>李元琳</t>
  </si>
  <si>
    <t>陈涛芳</t>
  </si>
  <si>
    <t>罗飞跃</t>
  </si>
  <si>
    <t>dgda90038967</t>
  </si>
  <si>
    <t>滕波</t>
  </si>
  <si>
    <t>袁锡棠</t>
  </si>
  <si>
    <t>耿永红</t>
  </si>
  <si>
    <t>袁照雄</t>
  </si>
  <si>
    <t>朱汝海</t>
  </si>
  <si>
    <t>欧秋兰</t>
  </si>
  <si>
    <t>杨彰炳</t>
  </si>
  <si>
    <t>袁正魁</t>
  </si>
  <si>
    <t>陈其平</t>
  </si>
  <si>
    <t>张仁海</t>
  </si>
  <si>
    <t>隗媛媛</t>
  </si>
  <si>
    <t>dgda90037739</t>
  </si>
  <si>
    <t>温乾</t>
  </si>
  <si>
    <t>周树海</t>
  </si>
  <si>
    <t>黄水旺</t>
  </si>
  <si>
    <t>dgda90037883</t>
  </si>
  <si>
    <t>陈石保</t>
  </si>
  <si>
    <t>黄巧云</t>
  </si>
  <si>
    <t>张小琼</t>
  </si>
  <si>
    <t>刘有才</t>
  </si>
  <si>
    <t>王景</t>
  </si>
  <si>
    <t>欧阳国壮</t>
  </si>
  <si>
    <t>李碧芳</t>
  </si>
  <si>
    <t>蒙识杰</t>
  </si>
  <si>
    <t>何玉英</t>
  </si>
  <si>
    <t>周翠</t>
  </si>
  <si>
    <t>黄积盛</t>
  </si>
  <si>
    <t>范丹凤</t>
  </si>
  <si>
    <t>陈玉清</t>
  </si>
  <si>
    <t>韦小霞</t>
  </si>
  <si>
    <t>陈秀宁</t>
  </si>
  <si>
    <t>唐豹</t>
  </si>
  <si>
    <t>杨德明</t>
  </si>
  <si>
    <t>黄健锋</t>
  </si>
  <si>
    <t>邹育标</t>
  </si>
  <si>
    <t>蒋冬军</t>
  </si>
  <si>
    <t>唐泰钦</t>
  </si>
  <si>
    <t>毛泽安</t>
  </si>
  <si>
    <t>潘加虎</t>
  </si>
  <si>
    <t>钟宏超</t>
  </si>
  <si>
    <t>周婉璋</t>
  </si>
  <si>
    <t>曾令君</t>
  </si>
  <si>
    <t>郑世林</t>
  </si>
  <si>
    <t>方家武</t>
  </si>
  <si>
    <t>DSZX万江肖俊标</t>
  </si>
  <si>
    <t>直销</t>
    <phoneticPr fontId="5" type="noConversion"/>
  </si>
  <si>
    <t>周海霞</t>
  </si>
  <si>
    <t>梁国伟</t>
  </si>
  <si>
    <t>夏军</t>
  </si>
  <si>
    <t>历凯</t>
  </si>
  <si>
    <t>文幸谋</t>
  </si>
  <si>
    <t>曹连胜</t>
  </si>
  <si>
    <t>成大兰</t>
  </si>
  <si>
    <t>许海坤</t>
  </si>
  <si>
    <t>王绪根</t>
  </si>
  <si>
    <t>东莞市盛伟电脑科技有限公司</t>
  </si>
  <si>
    <t>刘亮平</t>
  </si>
  <si>
    <t>钱六娟</t>
  </si>
  <si>
    <t>刘用军</t>
  </si>
  <si>
    <t>唐德强</t>
  </si>
  <si>
    <t>梁妹</t>
  </si>
  <si>
    <t>谢幸蓉</t>
  </si>
  <si>
    <t>吴广</t>
  </si>
  <si>
    <t>石邑</t>
  </si>
  <si>
    <t>肖玉华</t>
  </si>
  <si>
    <t>邱安约</t>
  </si>
  <si>
    <t>周治作</t>
  </si>
  <si>
    <t>东莞市东城欧皇门窗制品厂</t>
  </si>
  <si>
    <t>钟章</t>
  </si>
  <si>
    <t>肖国胜</t>
  </si>
  <si>
    <t>祝建双</t>
  </si>
  <si>
    <t>dgda90039743</t>
  </si>
  <si>
    <t>路小伟</t>
  </si>
  <si>
    <t>李列</t>
  </si>
  <si>
    <t>李宁</t>
  </si>
  <si>
    <t>dgda90037680</t>
  </si>
  <si>
    <t>谢日灿</t>
  </si>
  <si>
    <t>李志军</t>
  </si>
  <si>
    <t>洪国锋</t>
  </si>
  <si>
    <t>dgda90038987</t>
  </si>
  <si>
    <t>廖坚</t>
  </si>
  <si>
    <t>郑秋琼</t>
  </si>
  <si>
    <t>黄金裕</t>
  </si>
  <si>
    <t>袁灼洪</t>
  </si>
  <si>
    <t>陈佳乐</t>
  </si>
  <si>
    <t>刘伟民</t>
  </si>
  <si>
    <t>冯碧红</t>
  </si>
  <si>
    <t>李吉刚</t>
  </si>
  <si>
    <t>丁俊</t>
  </si>
  <si>
    <t>张少锋</t>
  </si>
  <si>
    <t>吴思明</t>
  </si>
  <si>
    <t>李明明</t>
  </si>
  <si>
    <t>王求</t>
  </si>
  <si>
    <t>赖名业</t>
  </si>
  <si>
    <t>肖荣现</t>
  </si>
  <si>
    <t>东莞市浩辉企业服务有限公司</t>
  </si>
  <si>
    <t>谢建锋</t>
  </si>
  <si>
    <t>杨庆</t>
  </si>
  <si>
    <t>丘炳文</t>
  </si>
  <si>
    <t>陈朝辉</t>
  </si>
  <si>
    <t>王赛鹤</t>
  </si>
  <si>
    <t>包季</t>
    <phoneticPr fontId="5" type="noConversion"/>
  </si>
  <si>
    <t>白海军</t>
  </si>
  <si>
    <t>彭会云</t>
  </si>
  <si>
    <t>泰成起</t>
  </si>
  <si>
    <t>范芳芳</t>
  </si>
  <si>
    <t>陈华军</t>
  </si>
  <si>
    <t>姚进进</t>
  </si>
  <si>
    <t>ZY东城龚文鹏(运维)</t>
  </si>
  <si>
    <t>龚文鹏</t>
  </si>
  <si>
    <t>丁丰涛</t>
  </si>
  <si>
    <t>章志超</t>
  </si>
  <si>
    <t>东莞市高埗巧相遇化妆店</t>
  </si>
  <si>
    <t>余赞先</t>
  </si>
  <si>
    <t>黄新裕</t>
  </si>
  <si>
    <t>卢福君</t>
  </si>
  <si>
    <t>华兴新锐通信科技集团有限公司</t>
  </si>
  <si>
    <t>dgda86223945</t>
  </si>
  <si>
    <t>李淼</t>
  </si>
  <si>
    <t>彭惠龙</t>
  </si>
  <si>
    <t>马良兵</t>
  </si>
  <si>
    <t>王东平</t>
  </si>
  <si>
    <t>陈满涛</t>
  </si>
  <si>
    <t>郑丽娟</t>
  </si>
  <si>
    <t>张红超</t>
  </si>
  <si>
    <t>秦峰</t>
  </si>
  <si>
    <t>dgda90004434</t>
  </si>
  <si>
    <t>冯永</t>
  </si>
  <si>
    <t>李永玲</t>
  </si>
  <si>
    <t>何平</t>
  </si>
  <si>
    <t>万燕芬</t>
  </si>
  <si>
    <t>dgda87072583</t>
  </si>
  <si>
    <t>谢小龙</t>
  </si>
  <si>
    <t>胡年春</t>
  </si>
  <si>
    <t>黄冬雨</t>
  </si>
  <si>
    <t>张青</t>
  </si>
  <si>
    <t>黄河金</t>
  </si>
  <si>
    <t>预付费东莞住宅新装768元包年，带宽4M</t>
  </si>
  <si>
    <t>古春庆</t>
  </si>
  <si>
    <t>谢云山</t>
  </si>
  <si>
    <t>东莞市中锂自动化设备有限公司</t>
  </si>
  <si>
    <t>胡小琴</t>
  </si>
  <si>
    <t>广东华业净化机电装饰有限公司</t>
  </si>
  <si>
    <t>罗您妹</t>
  </si>
  <si>
    <t>dgda21980862</t>
  </si>
  <si>
    <t>胡治强</t>
  </si>
  <si>
    <t>文杰</t>
  </si>
  <si>
    <t>dgda90026258</t>
  </si>
  <si>
    <t>东莞市远一货运有限公司</t>
  </si>
  <si>
    <t>潘慧娟</t>
  </si>
  <si>
    <t>冀艳伟</t>
  </si>
  <si>
    <t>dgda90026411</t>
  </si>
  <si>
    <t>程见初</t>
  </si>
  <si>
    <t>ZX高埗罗沅林</t>
  </si>
  <si>
    <t>罗沅林</t>
  </si>
  <si>
    <t>胡佳丽</t>
  </si>
  <si>
    <t>徐华</t>
  </si>
  <si>
    <t>干才多</t>
  </si>
  <si>
    <t>秦亚平</t>
  </si>
  <si>
    <t>王涛</t>
  </si>
  <si>
    <t>李国阳</t>
  </si>
  <si>
    <t>刘念</t>
  </si>
  <si>
    <t>蓝勇全</t>
  </si>
  <si>
    <t>曾敬勇</t>
  </si>
  <si>
    <t>dgda86223856</t>
  </si>
  <si>
    <t>崔超</t>
  </si>
  <si>
    <t>赵武杰</t>
  </si>
  <si>
    <t>吴宏波</t>
  </si>
  <si>
    <t>董盛强</t>
  </si>
  <si>
    <t>李旺金</t>
  </si>
  <si>
    <t>胡建国</t>
  </si>
  <si>
    <t>李红练</t>
  </si>
  <si>
    <t>刘萍华</t>
  </si>
  <si>
    <t>程瑶</t>
  </si>
  <si>
    <t>李寻桃</t>
  </si>
  <si>
    <t>陈裕章</t>
  </si>
  <si>
    <t>李跃明</t>
  </si>
  <si>
    <t>何贵爱</t>
  </si>
  <si>
    <t>dgda90037671</t>
  </si>
  <si>
    <t>冼小琳</t>
  </si>
  <si>
    <t>王世民</t>
  </si>
  <si>
    <t>陈泽标</t>
  </si>
  <si>
    <t>张宇焰</t>
  </si>
  <si>
    <t>邓力坚</t>
  </si>
  <si>
    <t>dgda90045447</t>
  </si>
  <si>
    <t>梁洁玲</t>
  </si>
  <si>
    <t>王颖</t>
  </si>
  <si>
    <t>李万昆</t>
  </si>
  <si>
    <t>dgda90071577</t>
  </si>
  <si>
    <t>退前期款(手工加入）</t>
  </si>
  <si>
    <t>东莞市千分一公益服务中心</t>
  </si>
  <si>
    <t>预付费东莞个人新装1988元包12个月，20M（悦视听）</t>
  </si>
  <si>
    <t>潘艳丽</t>
  </si>
  <si>
    <t>陈茂林</t>
  </si>
  <si>
    <t>吴桃花</t>
  </si>
  <si>
    <t>王登举</t>
  </si>
  <si>
    <t>熊云勇</t>
  </si>
  <si>
    <t>代理商</t>
    <phoneticPr fontId="5" type="noConversion"/>
  </si>
  <si>
    <t>吴用</t>
  </si>
  <si>
    <t>ZX塘厦何攀</t>
  </si>
  <si>
    <t>何攀</t>
  </si>
  <si>
    <t>夏冉</t>
  </si>
  <si>
    <t>吕培坚</t>
  </si>
  <si>
    <t>ZX塘厦陈阳</t>
  </si>
  <si>
    <t>杨佳</t>
  </si>
  <si>
    <t>DSBR塘厦杨芳</t>
  </si>
  <si>
    <t>预付费东莞个人新装1698元包12个月，20M（悦视听）</t>
  </si>
  <si>
    <t>朱镜杯</t>
  </si>
  <si>
    <t>黄剑胜</t>
  </si>
  <si>
    <t>ZX清溪禹红娜</t>
  </si>
  <si>
    <t>何水连</t>
  </si>
  <si>
    <t>肖圣权</t>
  </si>
  <si>
    <t>塘厦平山机房</t>
  </si>
  <si>
    <t>黄绘</t>
  </si>
  <si>
    <t>刘小女</t>
  </si>
  <si>
    <t>张国彦</t>
  </si>
  <si>
    <t>杨顺洪</t>
  </si>
  <si>
    <t>王佳柱</t>
  </si>
  <si>
    <t>郑泽蕊</t>
  </si>
  <si>
    <t>朱树华</t>
  </si>
  <si>
    <t>吴雪亮</t>
  </si>
  <si>
    <t>ZX塘厦岑常师</t>
  </si>
  <si>
    <t>邓坤红</t>
  </si>
  <si>
    <t>冯顺</t>
  </si>
  <si>
    <t>李世春</t>
  </si>
  <si>
    <t>DSBR谢岗周启存</t>
  </si>
  <si>
    <t>孙明辉</t>
  </si>
  <si>
    <t>DSBR凤岗蓝志坚</t>
  </si>
  <si>
    <t>郭大风</t>
  </si>
  <si>
    <t>张驰清</t>
  </si>
  <si>
    <t>杜海明</t>
  </si>
  <si>
    <t>黄庆</t>
  </si>
  <si>
    <t>陈少波</t>
  </si>
  <si>
    <t>杨光杰</t>
  </si>
  <si>
    <t>余自强</t>
  </si>
  <si>
    <t>高柳婷</t>
  </si>
  <si>
    <t>清溪谢坑机房</t>
  </si>
  <si>
    <t>石金艳</t>
  </si>
  <si>
    <t>王海燕</t>
  </si>
  <si>
    <t>杨亚兰</t>
  </si>
  <si>
    <t>DSBR塘厦陈阳</t>
  </si>
  <si>
    <t>余正兵</t>
  </si>
  <si>
    <t>刘志勇</t>
  </si>
  <si>
    <t>禹少华</t>
  </si>
  <si>
    <t>凌军</t>
  </si>
  <si>
    <t>赖兰兰</t>
  </si>
  <si>
    <t>彭青丽</t>
  </si>
  <si>
    <t>周昌伍</t>
  </si>
  <si>
    <t>章旭</t>
  </si>
  <si>
    <t>王超委</t>
  </si>
  <si>
    <t>吴远林</t>
  </si>
  <si>
    <t>塘厦四村莆心湖机房</t>
  </si>
  <si>
    <t>曾添兴</t>
  </si>
  <si>
    <t>袁小军</t>
  </si>
  <si>
    <t>胡黎晨</t>
  </si>
  <si>
    <t>何宝剑</t>
  </si>
  <si>
    <t>任传建</t>
  </si>
  <si>
    <t>肖高花</t>
  </si>
  <si>
    <t>姜仁勇</t>
  </si>
  <si>
    <t>东莞市谢岗福铭塑胶制品加工厂</t>
  </si>
  <si>
    <t>雷云锋</t>
  </si>
  <si>
    <t>DSBR塘厦岑常师</t>
  </si>
  <si>
    <t>王海桃</t>
  </si>
  <si>
    <t>线炜杰</t>
  </si>
  <si>
    <t>石小玲</t>
  </si>
  <si>
    <t>宁资芳</t>
  </si>
  <si>
    <t>陈国辉</t>
  </si>
  <si>
    <t>晏红丽</t>
  </si>
  <si>
    <t>李猛</t>
  </si>
  <si>
    <t>陈浪</t>
  </si>
  <si>
    <t>杨震风</t>
  </si>
  <si>
    <t>王松</t>
  </si>
  <si>
    <t>王祥</t>
  </si>
  <si>
    <t>凤岗顺成厂机房</t>
  </si>
  <si>
    <t>单娜</t>
  </si>
  <si>
    <t>ZX凤岗蓝志康</t>
  </si>
  <si>
    <t>蓝志康</t>
  </si>
  <si>
    <t>陈效光</t>
  </si>
  <si>
    <t>刘广海</t>
  </si>
  <si>
    <t>刘顺连</t>
  </si>
  <si>
    <t>胡晋豪</t>
  </si>
  <si>
    <t>周金妮</t>
  </si>
  <si>
    <t>游守军</t>
  </si>
  <si>
    <t>罗南生</t>
  </si>
  <si>
    <t>DSBR清溪何奇宝</t>
  </si>
  <si>
    <t>王国平</t>
  </si>
  <si>
    <t>肖坤东</t>
  </si>
  <si>
    <t>贾娟娟</t>
  </si>
  <si>
    <t>王腊月</t>
  </si>
  <si>
    <t>DSBR塘厦吴勇</t>
  </si>
  <si>
    <t>万江彬</t>
  </si>
  <si>
    <t>段小聪</t>
  </si>
  <si>
    <t>李素梅</t>
  </si>
  <si>
    <t>陈燕春</t>
  </si>
  <si>
    <t>曾顺华</t>
  </si>
  <si>
    <t>ZY樟木头营业厅</t>
  </si>
  <si>
    <t>横沥前4台新增续费不算自营提成</t>
    <phoneticPr fontId="5" type="noConversion"/>
  </si>
  <si>
    <t>自营</t>
    <phoneticPr fontId="5" type="noConversion"/>
  </si>
  <si>
    <t>庄孙策</t>
  </si>
  <si>
    <t>叶奕喜</t>
  </si>
  <si>
    <t>杨建国</t>
  </si>
  <si>
    <t>刘文华</t>
  </si>
  <si>
    <t>黎媛</t>
  </si>
  <si>
    <t>何什华</t>
  </si>
  <si>
    <t>谢岗万里村MA5616-P02-赵林MA5680T</t>
  </si>
  <si>
    <t>陈国贤</t>
  </si>
  <si>
    <t>何普庆</t>
  </si>
  <si>
    <t>李大双</t>
  </si>
  <si>
    <t>彭业红</t>
  </si>
  <si>
    <t>袁则玉</t>
  </si>
  <si>
    <t>ZY谢岗营业厅</t>
  </si>
  <si>
    <t>黎佩友</t>
  </si>
  <si>
    <t>郑荣钦</t>
  </si>
  <si>
    <t>郑辉</t>
  </si>
  <si>
    <t>易礼林</t>
  </si>
  <si>
    <t>唐学兵</t>
  </si>
  <si>
    <t>谌业田</t>
  </si>
  <si>
    <t>闭仕东</t>
  </si>
  <si>
    <t>徐海娥</t>
  </si>
  <si>
    <t>陈远祥</t>
  </si>
  <si>
    <t>深圳文正光电有限公司</t>
  </si>
  <si>
    <t>徐学</t>
  </si>
  <si>
    <t>周彩兰</t>
  </si>
  <si>
    <t>艾茂松</t>
  </si>
  <si>
    <t>尹立国</t>
  </si>
  <si>
    <t>郑永辉</t>
  </si>
  <si>
    <t>徐威</t>
  </si>
  <si>
    <t>胡南</t>
  </si>
  <si>
    <t>李立军</t>
  </si>
  <si>
    <t>张育聪</t>
  </si>
  <si>
    <t>刘周炎</t>
  </si>
  <si>
    <t>胡贰龙</t>
  </si>
  <si>
    <t>梁真</t>
  </si>
  <si>
    <t>刘耀永</t>
  </si>
  <si>
    <t>王云梅</t>
  </si>
  <si>
    <t>李成淼</t>
  </si>
  <si>
    <t>廖莹</t>
  </si>
  <si>
    <t>王广</t>
  </si>
  <si>
    <t>肖斌</t>
  </si>
  <si>
    <t>杨佺</t>
  </si>
  <si>
    <t>东莞市塘厦维思电脑职业培训学校</t>
  </si>
  <si>
    <t>李博</t>
  </si>
  <si>
    <t>王仙芳</t>
  </si>
  <si>
    <t>魏群山</t>
  </si>
  <si>
    <t>塘厦水电三局(改造)</t>
  </si>
  <si>
    <t>祝洪明</t>
  </si>
  <si>
    <t>李水莲</t>
  </si>
  <si>
    <t>刘小明</t>
  </si>
  <si>
    <t>肖盛</t>
  </si>
  <si>
    <t>DSBR塘厦张远威</t>
  </si>
  <si>
    <t>李阳</t>
  </si>
  <si>
    <t>张承兵</t>
  </si>
  <si>
    <t>DSBR清溪刘德昌</t>
  </si>
  <si>
    <t>叶月群</t>
  </si>
  <si>
    <t>黄恒峰</t>
  </si>
  <si>
    <t>严梅</t>
  </si>
  <si>
    <t>王琼珠</t>
  </si>
  <si>
    <t>吴忠宏</t>
  </si>
  <si>
    <t>秦卫</t>
  </si>
  <si>
    <t>黄超</t>
  </si>
  <si>
    <t>DSBR塘厦何攀</t>
  </si>
  <si>
    <t>徐明英</t>
  </si>
  <si>
    <t>毛汉平</t>
  </si>
  <si>
    <t>樟木头蓓蕾街50号MA5616-P02-先威MA5680T</t>
  </si>
  <si>
    <t>潘志钢</t>
  </si>
  <si>
    <t>胡金香</t>
  </si>
  <si>
    <t>徐锋高</t>
  </si>
  <si>
    <t>柏占均</t>
  </si>
  <si>
    <t>凤岗官井头维凯厂(改造)</t>
  </si>
  <si>
    <t>何明品</t>
  </si>
  <si>
    <t>何建兴</t>
  </si>
  <si>
    <t>李志辉</t>
  </si>
  <si>
    <t>池林统</t>
  </si>
  <si>
    <t>骆海</t>
  </si>
  <si>
    <t>朱福德</t>
  </si>
  <si>
    <t>苏文悦</t>
  </si>
  <si>
    <t>郭继荣</t>
  </si>
  <si>
    <t>陈丽华</t>
  </si>
  <si>
    <t>原广力</t>
  </si>
  <si>
    <t>刘福荣</t>
  </si>
  <si>
    <t>向文刚</t>
  </si>
  <si>
    <t>唐立恒</t>
  </si>
  <si>
    <t>陈传强</t>
  </si>
  <si>
    <t>廖俊鹏</t>
  </si>
  <si>
    <t>杨械升</t>
  </si>
  <si>
    <t>严治生</t>
  </si>
  <si>
    <t>潘天星</t>
  </si>
  <si>
    <t>玉朝方</t>
  </si>
  <si>
    <t>吴海委</t>
  </si>
  <si>
    <t>ZY塘厦营业厅</t>
  </si>
  <si>
    <t>杜华娟</t>
  </si>
  <si>
    <t>符伟明</t>
  </si>
  <si>
    <t>金凤凰区</t>
  </si>
  <si>
    <t>熊小毛</t>
  </si>
  <si>
    <t>吕锐杰</t>
  </si>
  <si>
    <t>丘孙惠</t>
  </si>
  <si>
    <t>何光平</t>
  </si>
  <si>
    <t>许金凤</t>
  </si>
  <si>
    <t>杨能求</t>
  </si>
  <si>
    <t>刘名海</t>
  </si>
  <si>
    <t>张子龙</t>
  </si>
  <si>
    <t>赵国峰</t>
  </si>
  <si>
    <t>DSBR清溪祖静彪</t>
  </si>
  <si>
    <t>黄仁才</t>
  </si>
  <si>
    <t>刘剑飞</t>
  </si>
  <si>
    <t>周勇</t>
  </si>
  <si>
    <t>商金文</t>
  </si>
  <si>
    <t>刘玲玲</t>
  </si>
  <si>
    <t>尹雪</t>
  </si>
  <si>
    <t>刘志生</t>
  </si>
  <si>
    <t>李佳芯</t>
  </si>
  <si>
    <t>余萍</t>
  </si>
  <si>
    <t>沈涓秀</t>
  </si>
  <si>
    <t>陈庆瑜</t>
  </si>
  <si>
    <t>岑将</t>
  </si>
  <si>
    <t>黄明添</t>
  </si>
  <si>
    <t>陈国祥</t>
  </si>
  <si>
    <t>黄传艺</t>
  </si>
  <si>
    <t>林行</t>
  </si>
  <si>
    <t>黄镇林</t>
  </si>
  <si>
    <t>林滔</t>
  </si>
  <si>
    <t>辛艳锋</t>
  </si>
  <si>
    <t>肖伟明</t>
  </si>
  <si>
    <t>王兰香</t>
  </si>
  <si>
    <t>叶惠东</t>
  </si>
  <si>
    <t>欧炽明</t>
  </si>
  <si>
    <t>塘厦田心工业区</t>
  </si>
  <si>
    <t>习立锋</t>
  </si>
  <si>
    <t>唐位芬</t>
  </si>
  <si>
    <t>杨玲玲</t>
  </si>
  <si>
    <t>郑梦珂</t>
  </si>
  <si>
    <t>彭光泉</t>
  </si>
  <si>
    <t>陶红旗</t>
  </si>
  <si>
    <t>林春芝</t>
  </si>
  <si>
    <t>彭任秋</t>
  </si>
  <si>
    <t>胡恩俊</t>
  </si>
  <si>
    <t>李虹</t>
  </si>
  <si>
    <t>DSBR谢岗林建光</t>
  </si>
  <si>
    <t>况光世</t>
  </si>
  <si>
    <t>冯美锦</t>
  </si>
  <si>
    <t>袁文伟</t>
  </si>
  <si>
    <t>许胜华</t>
  </si>
  <si>
    <t>张锦仓</t>
  </si>
  <si>
    <t>陈豪</t>
  </si>
  <si>
    <t>占芳玲</t>
  </si>
  <si>
    <t>莫强</t>
  </si>
  <si>
    <t>曾子龙</t>
  </si>
  <si>
    <t>黄国兴</t>
  </si>
  <si>
    <t>李集中</t>
  </si>
  <si>
    <t>邹受堂</t>
  </si>
  <si>
    <t>练秋梅</t>
  </si>
  <si>
    <t>彭宏焕</t>
  </si>
  <si>
    <t>温霞</t>
  </si>
  <si>
    <t>李求喜</t>
  </si>
  <si>
    <t>赵三娇</t>
  </si>
  <si>
    <t>陈勇士</t>
  </si>
  <si>
    <t>黄小辉</t>
  </si>
  <si>
    <t>张宏</t>
  </si>
  <si>
    <t>王建军</t>
  </si>
  <si>
    <t>汪术德</t>
  </si>
  <si>
    <t>王小能</t>
  </si>
  <si>
    <t>清溪三中机房</t>
  </si>
  <si>
    <t>冯徐文</t>
  </si>
  <si>
    <t>孙锋锋</t>
  </si>
  <si>
    <t>文春水</t>
  </si>
  <si>
    <t>黄侠</t>
  </si>
  <si>
    <t>古贤和</t>
  </si>
  <si>
    <t>王彬</t>
  </si>
  <si>
    <t>钟炳梅</t>
  </si>
  <si>
    <t>周小林</t>
  </si>
  <si>
    <t>陈广谋</t>
  </si>
  <si>
    <t>石通成</t>
  </si>
  <si>
    <t>袁双全</t>
  </si>
  <si>
    <t>马兹军</t>
  </si>
  <si>
    <t>王金娣</t>
  </si>
  <si>
    <t>王灯伟</t>
  </si>
  <si>
    <t>罗腾云</t>
  </si>
  <si>
    <t>徐丽花</t>
  </si>
  <si>
    <t>胡运林</t>
  </si>
  <si>
    <t>何清生</t>
  </si>
  <si>
    <t>凤岗分局</t>
  </si>
  <si>
    <t>龙浪平</t>
  </si>
  <si>
    <t>周淑珍</t>
  </si>
  <si>
    <t>孔海海</t>
  </si>
  <si>
    <t>聂新根</t>
  </si>
  <si>
    <t>朱彩铃</t>
  </si>
  <si>
    <t>周艳山</t>
  </si>
  <si>
    <t>贾润生</t>
  </si>
  <si>
    <t>王小峰</t>
  </si>
  <si>
    <t>周扬建</t>
  </si>
  <si>
    <t>张仕娣</t>
  </si>
  <si>
    <t>黄围琴</t>
  </si>
  <si>
    <t>罗增兵</t>
  </si>
  <si>
    <t>段艺</t>
  </si>
  <si>
    <t>刘才生</t>
  </si>
  <si>
    <t>洪锋</t>
  </si>
  <si>
    <t>DSBR清溪禹红娜</t>
  </si>
  <si>
    <t>唐地通</t>
  </si>
  <si>
    <t>贺伯喜</t>
  </si>
  <si>
    <t>李贤锋</t>
  </si>
  <si>
    <t>张日平</t>
  </si>
  <si>
    <t>周海波</t>
  </si>
  <si>
    <t>郭建平</t>
  </si>
  <si>
    <t>谭建</t>
  </si>
  <si>
    <t>王光平</t>
  </si>
  <si>
    <t>李光杏</t>
  </si>
  <si>
    <t>李后传</t>
  </si>
  <si>
    <t>黄丕琼</t>
  </si>
  <si>
    <t>陈发桂</t>
  </si>
  <si>
    <t>陈楚群</t>
  </si>
  <si>
    <t>张剑</t>
  </si>
  <si>
    <t>赵磊</t>
  </si>
  <si>
    <t>刘仲强</t>
  </si>
  <si>
    <t>魏志钦</t>
  </si>
  <si>
    <t>潘英全</t>
  </si>
  <si>
    <t>韩松涛</t>
  </si>
  <si>
    <t>梁锦才</t>
  </si>
  <si>
    <t>舒军龙</t>
  </si>
  <si>
    <t>钟伟平</t>
  </si>
  <si>
    <t>谭发平</t>
  </si>
  <si>
    <t>陈伟浩</t>
  </si>
  <si>
    <t>苏涛</t>
  </si>
  <si>
    <t>陈丽</t>
  </si>
  <si>
    <t>塘厦西湖</t>
  </si>
  <si>
    <t>钟桂旺</t>
  </si>
  <si>
    <t>蔡丹</t>
  </si>
  <si>
    <t>马宝新</t>
  </si>
  <si>
    <t>林奕茂</t>
  </si>
  <si>
    <t>塘厦三阳湖柏小区(新增)</t>
  </si>
  <si>
    <t>韩雪梅</t>
  </si>
  <si>
    <t>刘政忠</t>
  </si>
  <si>
    <t>鞠少宝</t>
  </si>
  <si>
    <t>付思</t>
  </si>
  <si>
    <t>汪建斐</t>
  </si>
  <si>
    <t>吴祖琴</t>
  </si>
  <si>
    <t>樟木头蓓蕾街(改造)</t>
  </si>
  <si>
    <t>黄青梅</t>
  </si>
  <si>
    <t>周玉华</t>
  </si>
  <si>
    <t>余琪燕</t>
  </si>
  <si>
    <t>覃慧珍</t>
  </si>
  <si>
    <t>方明</t>
  </si>
  <si>
    <t>谢岗赤山村MA5616-P00-赵林MA5680T</t>
  </si>
  <si>
    <t>刘双坪</t>
  </si>
  <si>
    <t>塘厦东力誉铭新工业园公寓（新增）</t>
  </si>
  <si>
    <t>周尧街</t>
  </si>
  <si>
    <t>司璐</t>
  </si>
  <si>
    <t>严亮</t>
  </si>
  <si>
    <t>冯苹</t>
  </si>
  <si>
    <t>ZX凤岗谢鑫</t>
  </si>
  <si>
    <t>谢鑫</t>
  </si>
  <si>
    <t>巫鑫明</t>
  </si>
  <si>
    <t>殷伟</t>
  </si>
  <si>
    <t>阙占炎</t>
  </si>
  <si>
    <t>王永华</t>
  </si>
  <si>
    <t>冯月秀</t>
  </si>
  <si>
    <t>钟文艳</t>
  </si>
  <si>
    <t>殷海锋</t>
  </si>
  <si>
    <t>吴昭凤</t>
  </si>
  <si>
    <t>张勤</t>
  </si>
  <si>
    <t>廖治龙</t>
  </si>
  <si>
    <t>甘建军</t>
  </si>
  <si>
    <t>张玉</t>
  </si>
  <si>
    <t>余先富</t>
  </si>
  <si>
    <t>车小举</t>
  </si>
  <si>
    <t>DSBR凤岗蓝志康</t>
  </si>
  <si>
    <t>林成亮</t>
  </si>
  <si>
    <t>清溪东华厂机房</t>
  </si>
  <si>
    <t>吴晓君</t>
  </si>
  <si>
    <t>邱承超</t>
  </si>
  <si>
    <t>冯峥</t>
  </si>
  <si>
    <t>赵万楚</t>
  </si>
  <si>
    <t>陈浩</t>
  </si>
  <si>
    <t>张冬奎</t>
  </si>
  <si>
    <t>欧荣昌</t>
  </si>
  <si>
    <t>龙涛</t>
  </si>
  <si>
    <t>刘晓旭</t>
  </si>
  <si>
    <t>罗红娟</t>
  </si>
  <si>
    <t>周熙</t>
  </si>
  <si>
    <t>谭建清</t>
  </si>
  <si>
    <t>常玉旺</t>
  </si>
  <si>
    <t>杨金杜</t>
  </si>
  <si>
    <t>沈名保</t>
  </si>
  <si>
    <t>朱晓波</t>
  </si>
  <si>
    <t>周祝花</t>
  </si>
  <si>
    <t>万斌</t>
  </si>
  <si>
    <t>张兴仪</t>
  </si>
  <si>
    <t>李归妹</t>
  </si>
  <si>
    <t>东莞市源泰包装制品有限公司</t>
  </si>
  <si>
    <t>谢岗曹乐</t>
  </si>
  <si>
    <t>甘志琼</t>
  </si>
  <si>
    <t>吴卫华</t>
  </si>
  <si>
    <t>谭仁武</t>
  </si>
  <si>
    <t>塘厦新头村88号MA5616-P03-三阳MA5680T</t>
  </si>
  <si>
    <t>黄健</t>
  </si>
  <si>
    <t>黄建德</t>
  </si>
  <si>
    <t>李歧峰</t>
  </si>
  <si>
    <t>胡维祥</t>
  </si>
  <si>
    <t>朱全欢</t>
  </si>
  <si>
    <t>陈国兵</t>
  </si>
  <si>
    <t>胡亚枝</t>
  </si>
  <si>
    <t>舒霞</t>
  </si>
  <si>
    <t>江敏波</t>
  </si>
  <si>
    <t>蔡瑞容</t>
  </si>
  <si>
    <t>聂人龙</t>
  </si>
  <si>
    <t>预付费东莞个人新装2098元包2年，12M（悦视听）</t>
  </si>
  <si>
    <t>曾天富</t>
  </si>
  <si>
    <t>叶威玲</t>
  </si>
  <si>
    <t>陈峰</t>
  </si>
  <si>
    <t>万功斌</t>
  </si>
  <si>
    <t>李雪梅</t>
  </si>
  <si>
    <t>自营</t>
    <phoneticPr fontId="5" type="noConversion"/>
  </si>
  <si>
    <t>李焕昌</t>
  </si>
  <si>
    <t>颜建设</t>
  </si>
  <si>
    <t>王迎迎</t>
  </si>
  <si>
    <t>李广瑞</t>
  </si>
  <si>
    <t>张建涛</t>
  </si>
  <si>
    <t>DSBR清溪吴宇帅</t>
  </si>
  <si>
    <t>三中区</t>
  </si>
  <si>
    <t>吴建棋</t>
  </si>
  <si>
    <t>罗丽玲</t>
  </si>
  <si>
    <t>dgdb90005769</t>
  </si>
  <si>
    <t>预付费东莞住宅新装或续费1238元包2年，带宽4M</t>
  </si>
  <si>
    <t>胡锋</t>
  </si>
  <si>
    <t>韦文威</t>
  </si>
  <si>
    <t>黄振虎</t>
  </si>
  <si>
    <t>吴启海</t>
  </si>
  <si>
    <t>刘建兴</t>
  </si>
  <si>
    <t>刘文浩</t>
  </si>
  <si>
    <t>刘菊香</t>
  </si>
  <si>
    <t>黄榕娣</t>
  </si>
  <si>
    <t>程芳祥</t>
  </si>
  <si>
    <t>尹桂花</t>
  </si>
  <si>
    <t>苏耀辉</t>
  </si>
  <si>
    <t>何祖祥</t>
  </si>
  <si>
    <t>陈昌径</t>
  </si>
  <si>
    <t>张俊美</t>
  </si>
  <si>
    <t>李定文</t>
  </si>
  <si>
    <t>黄小燕</t>
  </si>
  <si>
    <t>东莞市艾克尔塑胶五金有限公司</t>
  </si>
  <si>
    <t>罗国旗</t>
  </si>
  <si>
    <t>杨新英</t>
  </si>
  <si>
    <t>吴继远</t>
  </si>
  <si>
    <t>梅新辉</t>
  </si>
  <si>
    <t>唐大君</t>
  </si>
  <si>
    <t>邓高峰</t>
  </si>
  <si>
    <t>李慧玲</t>
  </si>
  <si>
    <t>罗朝柑</t>
  </si>
  <si>
    <t>东莞市凯进机械电子有限公司</t>
  </si>
  <si>
    <t>肖文伟</t>
  </si>
  <si>
    <t>文普华</t>
  </si>
  <si>
    <t>李凌峰</t>
  </si>
  <si>
    <t>宋振彬</t>
  </si>
  <si>
    <t>吴陆军</t>
  </si>
  <si>
    <t>王豪</t>
  </si>
  <si>
    <t>孔庆松</t>
  </si>
  <si>
    <t>魏宝生</t>
  </si>
  <si>
    <t>赵社石</t>
  </si>
  <si>
    <t>甘建成</t>
  </si>
  <si>
    <t>程杰</t>
  </si>
  <si>
    <t>马凯</t>
  </si>
  <si>
    <t>陈晓兰</t>
  </si>
  <si>
    <t>凌丽芳</t>
  </si>
  <si>
    <t>宋景和</t>
  </si>
  <si>
    <t>邵斌</t>
  </si>
  <si>
    <t>曾纪根</t>
  </si>
  <si>
    <t>王艳操</t>
  </si>
  <si>
    <t>孙晓艳</t>
  </si>
  <si>
    <t>熊正伟</t>
  </si>
  <si>
    <t>ZX清溪夏庸祥</t>
  </si>
  <si>
    <t>夏庸祥</t>
  </si>
  <si>
    <t>熊美英</t>
  </si>
  <si>
    <t>陈显忠</t>
  </si>
  <si>
    <t>张春艳</t>
  </si>
  <si>
    <t>彭振华</t>
  </si>
  <si>
    <t>胡彪</t>
  </si>
  <si>
    <t>潘丽玉</t>
  </si>
  <si>
    <t>黄炎城</t>
  </si>
  <si>
    <t>卢焕芝</t>
  </si>
  <si>
    <t>蔡加喜</t>
  </si>
  <si>
    <t>范鑫</t>
  </si>
  <si>
    <t>张坤</t>
  </si>
  <si>
    <t>黄满洪</t>
  </si>
  <si>
    <t>张树川</t>
  </si>
  <si>
    <t>汪文军</t>
  </si>
  <si>
    <t>林婷婷</t>
  </si>
  <si>
    <t>张纬华</t>
  </si>
  <si>
    <t>刘高勇</t>
  </si>
  <si>
    <t>黄华</t>
  </si>
  <si>
    <t>余新和</t>
  </si>
  <si>
    <t>韦发桂</t>
  </si>
  <si>
    <t>刘荣</t>
  </si>
  <si>
    <t>张鹏</t>
  </si>
  <si>
    <t>刘绍吉</t>
  </si>
  <si>
    <t>禹建军</t>
  </si>
  <si>
    <t>何光磊</t>
  </si>
  <si>
    <t>黄正</t>
  </si>
  <si>
    <t>邓远梅</t>
  </si>
  <si>
    <t>邓微</t>
  </si>
  <si>
    <t>汪祖祥</t>
  </si>
  <si>
    <t>刘亦鸿</t>
  </si>
  <si>
    <t>杜良正</t>
  </si>
  <si>
    <t>李晓群</t>
  </si>
  <si>
    <t>戴国民</t>
  </si>
  <si>
    <t>岳纶媚</t>
  </si>
  <si>
    <t>刘太金</t>
  </si>
  <si>
    <t>宇桂思</t>
  </si>
  <si>
    <t>王秀芬</t>
  </si>
  <si>
    <t>施丰强</t>
  </si>
  <si>
    <t>吴富平</t>
  </si>
  <si>
    <t>黄大芝</t>
  </si>
  <si>
    <t>刘立传</t>
  </si>
  <si>
    <t>李学亮</t>
  </si>
  <si>
    <t>韦孟妹</t>
  </si>
  <si>
    <t>欧小平</t>
  </si>
  <si>
    <t>吴成富</t>
  </si>
  <si>
    <t>李建</t>
  </si>
  <si>
    <t>王国明</t>
  </si>
  <si>
    <t>喻永江</t>
  </si>
  <si>
    <t>洪伟杰</t>
  </si>
  <si>
    <t>潘菊芝</t>
  </si>
  <si>
    <t>谢锦鸿</t>
  </si>
  <si>
    <t>邝作村</t>
  </si>
  <si>
    <t>刘军</t>
  </si>
  <si>
    <t>李桂芳</t>
  </si>
  <si>
    <t>邱伟</t>
  </si>
  <si>
    <t>丁书宝</t>
  </si>
  <si>
    <t>李俊</t>
  </si>
  <si>
    <t>侯克炳</t>
  </si>
  <si>
    <t>尹翠平</t>
  </si>
  <si>
    <t>钟敏新</t>
  </si>
  <si>
    <t>谢日光</t>
  </si>
  <si>
    <t>朱贤清</t>
  </si>
  <si>
    <t>王艳娇</t>
  </si>
  <si>
    <t>李春来</t>
  </si>
  <si>
    <t>尹素石</t>
  </si>
  <si>
    <t>林炳峰</t>
  </si>
  <si>
    <t>陈红军</t>
  </si>
  <si>
    <t>邹雄</t>
  </si>
  <si>
    <t>杨秀花</t>
  </si>
  <si>
    <t>莫介锋</t>
  </si>
  <si>
    <t>房良才</t>
  </si>
  <si>
    <t>周亚兰</t>
  </si>
  <si>
    <t>陈镇成</t>
  </si>
  <si>
    <t>邱伟豪</t>
  </si>
  <si>
    <t>郑见平</t>
  </si>
  <si>
    <t>刘伟辉</t>
  </si>
  <si>
    <t>东莞市亿方房地产投资有限公司</t>
  </si>
  <si>
    <t>粱仕东</t>
  </si>
  <si>
    <t>欧贱养</t>
  </si>
  <si>
    <t>洪渊强</t>
  </si>
  <si>
    <t>何振声</t>
  </si>
  <si>
    <t>付前军</t>
  </si>
  <si>
    <t>赵飞</t>
  </si>
  <si>
    <t>罗青云</t>
  </si>
  <si>
    <t>周燕飞</t>
  </si>
  <si>
    <t>魏亮</t>
  </si>
  <si>
    <t>杨君艳</t>
  </si>
  <si>
    <t>李海景</t>
  </si>
  <si>
    <t>吴嘉明</t>
  </si>
  <si>
    <t>杨兴宝</t>
  </si>
  <si>
    <t>张中华</t>
  </si>
  <si>
    <t>漆禹华</t>
  </si>
  <si>
    <t>黄友生</t>
  </si>
  <si>
    <t>刘远芳</t>
  </si>
  <si>
    <t>岑宝满</t>
  </si>
  <si>
    <t>姜淑燕</t>
  </si>
  <si>
    <t>东莞市紫阳五金制品有限公司</t>
  </si>
  <si>
    <t>赵继均</t>
  </si>
  <si>
    <t>赵莉</t>
  </si>
  <si>
    <t>何丽华</t>
  </si>
  <si>
    <t>李雄春</t>
  </si>
  <si>
    <t>龚超云</t>
  </si>
  <si>
    <t>李启章</t>
  </si>
  <si>
    <t>李广洲</t>
  </si>
  <si>
    <t>彭幼兰</t>
  </si>
  <si>
    <t>凤岗嘉利大厦（移动）</t>
  </si>
  <si>
    <t>王小刚</t>
  </si>
  <si>
    <t>黄立科</t>
  </si>
  <si>
    <t>陈宏芳</t>
  </si>
  <si>
    <t>海仪成</t>
  </si>
  <si>
    <t>韦华军</t>
  </si>
  <si>
    <t>徐东海</t>
  </si>
  <si>
    <t>李铁厂</t>
  </si>
  <si>
    <t>伍华</t>
  </si>
  <si>
    <t>王芳</t>
  </si>
  <si>
    <t>赖师雄</t>
  </si>
  <si>
    <t>杨明智</t>
  </si>
  <si>
    <t>冯亚军</t>
  </si>
  <si>
    <t>喻建兵</t>
  </si>
  <si>
    <t>刘祥琼</t>
  </si>
  <si>
    <t>黄贞本</t>
  </si>
  <si>
    <t>郑翠燕</t>
  </si>
  <si>
    <t>罗愿笑</t>
  </si>
  <si>
    <t>陈水叶</t>
  </si>
  <si>
    <t>王永</t>
  </si>
  <si>
    <t>腾沙</t>
  </si>
  <si>
    <t>廖潮能</t>
  </si>
  <si>
    <t>彭小冬</t>
  </si>
  <si>
    <t>王志权</t>
  </si>
  <si>
    <t>李永东</t>
  </si>
  <si>
    <t>龙凯</t>
  </si>
  <si>
    <t>黄祝琼</t>
  </si>
  <si>
    <t>韦恩法</t>
  </si>
  <si>
    <t>陈进陆</t>
  </si>
  <si>
    <t>塘厦火车站机房</t>
  </si>
  <si>
    <t>史桃芳</t>
  </si>
  <si>
    <t>李辉壁</t>
  </si>
  <si>
    <t>赵冬冬</t>
  </si>
  <si>
    <t>陈秋文</t>
  </si>
  <si>
    <t>张楚金</t>
  </si>
  <si>
    <t>通圣驾校</t>
  </si>
  <si>
    <t>曾伟辉</t>
  </si>
  <si>
    <t>谢世军</t>
  </si>
  <si>
    <t>梁国凤</t>
  </si>
  <si>
    <t>王艳军</t>
  </si>
  <si>
    <t>张晓俊</t>
  </si>
  <si>
    <t>冯兴</t>
  </si>
  <si>
    <t>符敬勇</t>
  </si>
  <si>
    <t>东莞市东发劳务派遣有限公司</t>
  </si>
  <si>
    <t>张一明</t>
  </si>
  <si>
    <t>孙广安</t>
  </si>
  <si>
    <t>伍海艳</t>
  </si>
  <si>
    <t>谢静</t>
  </si>
  <si>
    <t>郭伟群</t>
  </si>
  <si>
    <t>蔡双华</t>
  </si>
  <si>
    <t>余炳梅</t>
  </si>
  <si>
    <t>王斌</t>
  </si>
  <si>
    <t>林运财</t>
  </si>
  <si>
    <t>林惠銮</t>
  </si>
  <si>
    <t>孙凯祥</t>
  </si>
  <si>
    <t>官小琴</t>
  </si>
  <si>
    <t>罗娘号</t>
  </si>
  <si>
    <t>刘涛</t>
  </si>
  <si>
    <t>郭伟伟</t>
  </si>
  <si>
    <t>黄建军</t>
  </si>
  <si>
    <t>毛明道</t>
  </si>
  <si>
    <t>梁彩玲</t>
  </si>
  <si>
    <t>张海滔</t>
  </si>
  <si>
    <t>欧阳光丁</t>
  </si>
  <si>
    <t>何权宗</t>
  </si>
  <si>
    <t>胡华林</t>
  </si>
  <si>
    <t>何声贵</t>
  </si>
  <si>
    <t>苏连花</t>
  </si>
  <si>
    <t>林伟杰</t>
  </si>
  <si>
    <t>徐乾江</t>
  </si>
  <si>
    <t>王启科</t>
  </si>
  <si>
    <t>陈木林</t>
  </si>
  <si>
    <t>周淑琴</t>
  </si>
  <si>
    <t>李贵胜</t>
  </si>
  <si>
    <t>黄敬茂</t>
  </si>
  <si>
    <t>刘娟</t>
  </si>
  <si>
    <t>彭幸子</t>
  </si>
  <si>
    <t>贺蓉</t>
  </si>
  <si>
    <t>廖家显</t>
  </si>
  <si>
    <t>黄永问</t>
  </si>
  <si>
    <t>东莞市樟木头凯佳手板模型厂</t>
  </si>
  <si>
    <t>肖学创</t>
  </si>
  <si>
    <t>凤岗金凤凰公寓(改造)</t>
  </si>
  <si>
    <t>王志波</t>
  </si>
  <si>
    <t>樟木头南博广场MA5616-P03-先威MA5680T</t>
  </si>
  <si>
    <t>黄程艳</t>
  </si>
  <si>
    <t>宋华伟</t>
  </si>
  <si>
    <t>王新宋</t>
  </si>
  <si>
    <t>戴昆明</t>
  </si>
  <si>
    <t>凤岗宝鹏花园（移动）</t>
  </si>
  <si>
    <t>尹晓春</t>
  </si>
  <si>
    <t>刘家慧</t>
  </si>
  <si>
    <t>郎朝平</t>
  </si>
  <si>
    <t>洪利平</t>
  </si>
  <si>
    <t>廖亚琴</t>
  </si>
  <si>
    <t>覃兆列</t>
  </si>
  <si>
    <t>曹秋龙</t>
  </si>
  <si>
    <t>清溪青湖机房</t>
  </si>
  <si>
    <t>杨胜坤</t>
  </si>
  <si>
    <t>黄和平</t>
  </si>
  <si>
    <t>麦锋</t>
  </si>
  <si>
    <t>凤岗天堂围</t>
  </si>
  <si>
    <t>江虹</t>
  </si>
  <si>
    <t>钟洁容</t>
  </si>
  <si>
    <t>陈名喜</t>
  </si>
  <si>
    <t>曾世川</t>
  </si>
  <si>
    <t>黄镜龙</t>
  </si>
  <si>
    <t>周茂华</t>
  </si>
  <si>
    <t>吴华清</t>
  </si>
  <si>
    <t>张叶</t>
  </si>
  <si>
    <t>韩超</t>
  </si>
  <si>
    <t>杜晓</t>
  </si>
  <si>
    <t>韦贞发</t>
  </si>
  <si>
    <t>袁功才</t>
  </si>
  <si>
    <t>陈冲</t>
  </si>
  <si>
    <t>扶再明</t>
  </si>
  <si>
    <t>罗庆</t>
  </si>
  <si>
    <t>黄阳红</t>
  </si>
  <si>
    <t>谭德祝</t>
  </si>
  <si>
    <t>邝玉干</t>
  </si>
  <si>
    <t>习兰星</t>
  </si>
  <si>
    <t>吴俊林</t>
  </si>
  <si>
    <t>肖龙海</t>
  </si>
  <si>
    <t>聂幼林</t>
  </si>
  <si>
    <t>李雪琴</t>
  </si>
  <si>
    <t>黄淑娟</t>
  </si>
  <si>
    <t>龙武</t>
  </si>
  <si>
    <t>刘维中</t>
  </si>
  <si>
    <t>温绍东</t>
  </si>
  <si>
    <t>黄海东</t>
  </si>
  <si>
    <t>陈家辉</t>
  </si>
  <si>
    <t>谢小保</t>
  </si>
  <si>
    <t>刘江林</t>
  </si>
  <si>
    <t>李连坤</t>
  </si>
  <si>
    <t>黄磊</t>
  </si>
  <si>
    <t>塘厦花园新街北5巷MA5616-P00-三阳MA5680T</t>
  </si>
  <si>
    <t>梁丽鲜</t>
  </si>
  <si>
    <t>胡涛</t>
  </si>
  <si>
    <t>王永兵</t>
  </si>
  <si>
    <t>欧东强</t>
  </si>
  <si>
    <t>陈长纪</t>
  </si>
  <si>
    <t>陈吉传</t>
  </si>
  <si>
    <t>蓝锦坤</t>
  </si>
  <si>
    <t>严明山</t>
  </si>
  <si>
    <t>雷元成</t>
  </si>
  <si>
    <t>李冬元</t>
  </si>
  <si>
    <t>李珂</t>
  </si>
  <si>
    <t>赵光艳</t>
  </si>
  <si>
    <t>李思维</t>
  </si>
  <si>
    <t>张炬兵</t>
  </si>
  <si>
    <t>周玉根</t>
  </si>
  <si>
    <t>袁良国</t>
  </si>
  <si>
    <t>何敏江</t>
  </si>
  <si>
    <t>韦海</t>
  </si>
  <si>
    <t>董素莫</t>
  </si>
  <si>
    <t>郑启强</t>
  </si>
  <si>
    <t>连海清</t>
  </si>
  <si>
    <t>黄才有</t>
  </si>
  <si>
    <t>徐良早</t>
  </si>
  <si>
    <t>东莞市永恒沐足有限公司</t>
  </si>
  <si>
    <t>方琴</t>
  </si>
  <si>
    <t>霍光辉</t>
  </si>
  <si>
    <t>周震远</t>
  </si>
  <si>
    <t>陆宏强</t>
  </si>
  <si>
    <t>庞方联</t>
  </si>
  <si>
    <t>樟木头龙苑三巷17号MA5616-P01-先威MA5680T</t>
  </si>
  <si>
    <t>杨雪飞</t>
  </si>
  <si>
    <t>田海艳</t>
  </si>
  <si>
    <t>王振</t>
  </si>
  <si>
    <t>王兴</t>
  </si>
  <si>
    <t>朱咸兵</t>
  </si>
  <si>
    <t>赖元青</t>
  </si>
  <si>
    <t>张文强</t>
  </si>
  <si>
    <t>东莞市烯创胶粘制品有限公司</t>
  </si>
  <si>
    <t>方映华</t>
  </si>
  <si>
    <t>李友祥</t>
  </si>
  <si>
    <t>夏秋妹</t>
  </si>
  <si>
    <t>东莞市精磊电子科技有限公司</t>
  </si>
  <si>
    <t>李瑞康</t>
  </si>
  <si>
    <t>王育秀</t>
  </si>
  <si>
    <t>任东刚</t>
  </si>
  <si>
    <t>赵镜华</t>
  </si>
  <si>
    <t>黄思敏</t>
  </si>
  <si>
    <t>张德华</t>
  </si>
  <si>
    <t>邓远雄</t>
  </si>
  <si>
    <t>曾婵娟</t>
  </si>
  <si>
    <t>彭业胜</t>
  </si>
  <si>
    <t>王召强</t>
  </si>
  <si>
    <t>李森辉</t>
  </si>
  <si>
    <t>彭伟</t>
  </si>
  <si>
    <t>黄小青</t>
  </si>
  <si>
    <t>卢朝辉</t>
  </si>
  <si>
    <t>崔芳芳</t>
  </si>
  <si>
    <t>杨华明</t>
  </si>
  <si>
    <t>方兵</t>
  </si>
  <si>
    <t>吴意</t>
  </si>
  <si>
    <t>林素珠</t>
  </si>
  <si>
    <t>卢连翠</t>
  </si>
  <si>
    <t>王燕</t>
  </si>
  <si>
    <t>张艳林</t>
  </si>
  <si>
    <t>陈来永</t>
  </si>
  <si>
    <t>易康强</t>
  </si>
  <si>
    <t>杨春花</t>
  </si>
  <si>
    <t>刘雄清</t>
  </si>
  <si>
    <t>韩林</t>
  </si>
  <si>
    <t>李志雄</t>
  </si>
  <si>
    <t>毛勇</t>
  </si>
  <si>
    <t>丁浩</t>
  </si>
  <si>
    <t>胡爱明</t>
  </si>
  <si>
    <t>张伶俐</t>
  </si>
  <si>
    <t>吴彬</t>
  </si>
  <si>
    <t>李红霞</t>
  </si>
  <si>
    <t>殷龙涛</t>
  </si>
  <si>
    <t>李树球</t>
  </si>
  <si>
    <t>麻鲲鹏</t>
  </si>
  <si>
    <t>颜永龙</t>
  </si>
  <si>
    <t>张钟立</t>
  </si>
  <si>
    <t>蒋茂平</t>
  </si>
  <si>
    <t>罗磊华</t>
  </si>
  <si>
    <t>罗聪聪</t>
  </si>
  <si>
    <t>宋杜平</t>
  </si>
  <si>
    <t>官大柱</t>
  </si>
  <si>
    <t>蔡国荣</t>
  </si>
  <si>
    <t>詹娘仕</t>
  </si>
  <si>
    <t>邓建忠</t>
  </si>
  <si>
    <t>谢峰</t>
  </si>
  <si>
    <t>李志健</t>
  </si>
  <si>
    <t>韦玉秀</t>
  </si>
  <si>
    <t>王海青</t>
  </si>
  <si>
    <t>顾胜猛</t>
  </si>
  <si>
    <t>朱运香</t>
  </si>
  <si>
    <t>陈子彪</t>
  </si>
  <si>
    <t>钟志明</t>
  </si>
  <si>
    <t>温武辉</t>
  </si>
  <si>
    <t>龙春山</t>
  </si>
  <si>
    <t>洪小饮</t>
  </si>
  <si>
    <t>梁聪</t>
  </si>
  <si>
    <t>詹煜冰</t>
  </si>
  <si>
    <t>陈乐</t>
  </si>
  <si>
    <t>洪等阳</t>
  </si>
  <si>
    <t>任飞</t>
  </si>
  <si>
    <t>莫才艺</t>
  </si>
  <si>
    <t>李健</t>
  </si>
  <si>
    <t>谢碟花</t>
  </si>
  <si>
    <t>邓红古</t>
  </si>
  <si>
    <t>张国锋</t>
  </si>
  <si>
    <t>李少军</t>
  </si>
  <si>
    <t>贺方涛</t>
  </si>
  <si>
    <t>范苏平</t>
  </si>
  <si>
    <t>尹素艳</t>
  </si>
  <si>
    <t>孙永锋</t>
  </si>
  <si>
    <t>袁辉</t>
  </si>
  <si>
    <t>陈兴翠</t>
  </si>
  <si>
    <t>杨华成</t>
  </si>
  <si>
    <t>陈淑清</t>
  </si>
  <si>
    <t>皮利奉</t>
  </si>
  <si>
    <t>黄林辉</t>
  </si>
  <si>
    <t>黄俊英</t>
  </si>
  <si>
    <t>唐义</t>
  </si>
  <si>
    <t>倪乐琴</t>
  </si>
  <si>
    <t>dgdb90022338</t>
  </si>
  <si>
    <t>黄喜霞</t>
  </si>
  <si>
    <t>黄全义</t>
  </si>
  <si>
    <t>严成铖</t>
  </si>
  <si>
    <t>陆魏</t>
  </si>
  <si>
    <t>谷银红</t>
  </si>
  <si>
    <t>秦超</t>
  </si>
  <si>
    <t>谷云斌</t>
  </si>
  <si>
    <t>柏志清</t>
  </si>
  <si>
    <t>舒小芳</t>
  </si>
  <si>
    <t>ZY樟木头陈冬季(市)</t>
  </si>
  <si>
    <t>陈海南</t>
  </si>
  <si>
    <t>聂细军</t>
  </si>
  <si>
    <t>罗志强</t>
  </si>
  <si>
    <t>向定华</t>
  </si>
  <si>
    <t>周祖辉</t>
  </si>
  <si>
    <t>于传鹏</t>
  </si>
  <si>
    <t>唐佑华</t>
  </si>
  <si>
    <t>钟如强</t>
  </si>
  <si>
    <t>李石良</t>
  </si>
  <si>
    <t>张宁</t>
  </si>
  <si>
    <t>李天爱</t>
  </si>
  <si>
    <t>赵效宁</t>
  </si>
  <si>
    <t>吴平东</t>
  </si>
  <si>
    <t>王帅</t>
  </si>
  <si>
    <t>张华江</t>
  </si>
  <si>
    <t>余建兴</t>
  </si>
  <si>
    <t>张祖波</t>
  </si>
  <si>
    <t>周伟林</t>
  </si>
  <si>
    <t>陈定国</t>
  </si>
  <si>
    <t>古锡元</t>
  </si>
  <si>
    <t>赖静能</t>
  </si>
  <si>
    <t>dgdb90023941</t>
  </si>
  <si>
    <t>冯龙</t>
  </si>
  <si>
    <t>杨青松</t>
  </si>
  <si>
    <t>邹志艺</t>
  </si>
  <si>
    <t>江荣华</t>
  </si>
  <si>
    <t>蓝治熊</t>
  </si>
  <si>
    <t>李战召</t>
  </si>
  <si>
    <t>陈华寿</t>
  </si>
  <si>
    <t>ADSL</t>
    <phoneticPr fontId="5" type="noConversion"/>
  </si>
  <si>
    <t>林宝石</t>
  </si>
  <si>
    <t>6月正常结算</t>
    <phoneticPr fontId="3" type="noConversion"/>
  </si>
  <si>
    <t>李永香</t>
  </si>
  <si>
    <t>林华芳</t>
  </si>
  <si>
    <t>黄丕才</t>
  </si>
  <si>
    <t>陈俊俊</t>
  </si>
  <si>
    <t>熊亮平</t>
  </si>
  <si>
    <t>曹佳</t>
  </si>
  <si>
    <t>自营</t>
    <phoneticPr fontId="5" type="noConversion"/>
  </si>
  <si>
    <t>包月</t>
    <phoneticPr fontId="5" type="noConversion"/>
  </si>
  <si>
    <t>杨腾广</t>
  </si>
  <si>
    <t>刘伶斌</t>
  </si>
  <si>
    <t>谢成慧</t>
  </si>
  <si>
    <t>焦伟佳</t>
  </si>
  <si>
    <t>刘纯本</t>
  </si>
  <si>
    <t>张吉文</t>
  </si>
  <si>
    <t>刘基东</t>
  </si>
  <si>
    <t>何永升</t>
  </si>
  <si>
    <t>唐洪元</t>
  </si>
  <si>
    <t>苑吉能</t>
  </si>
  <si>
    <t>林坤荣</t>
  </si>
  <si>
    <t>袁飞</t>
  </si>
  <si>
    <t>黄剑云</t>
  </si>
  <si>
    <t>包年</t>
    <phoneticPr fontId="5" type="noConversion"/>
  </si>
  <si>
    <t>陆宏雷</t>
  </si>
  <si>
    <t>黄学诚</t>
  </si>
  <si>
    <t>吕国清</t>
  </si>
  <si>
    <t>徐进</t>
  </si>
  <si>
    <t>魏中县</t>
  </si>
  <si>
    <t>包季</t>
    <phoneticPr fontId="5" type="noConversion"/>
  </si>
  <si>
    <t>孙鲜伟</t>
  </si>
  <si>
    <t>傅欢欢</t>
  </si>
  <si>
    <t>直销</t>
    <phoneticPr fontId="5" type="noConversion"/>
  </si>
  <si>
    <t>张仁兴</t>
  </si>
  <si>
    <t>金永春</t>
  </si>
  <si>
    <t>邹水龙</t>
  </si>
  <si>
    <t>东莞市品胜照明电器有限公司</t>
  </si>
  <si>
    <t>彭青腾</t>
  </si>
  <si>
    <t>邓丽</t>
  </si>
  <si>
    <t>ZY谢岗陈冬季(市)</t>
  </si>
  <si>
    <t>彭发家</t>
  </si>
  <si>
    <t>肖方华</t>
  </si>
  <si>
    <t>陈贵海</t>
  </si>
  <si>
    <t>李微</t>
  </si>
  <si>
    <t>正存明</t>
  </si>
  <si>
    <t>赖胜华</t>
  </si>
  <si>
    <t>李倩</t>
  </si>
  <si>
    <t>谢杰华</t>
  </si>
  <si>
    <t>蒋子良</t>
  </si>
  <si>
    <t>陆宁</t>
  </si>
  <si>
    <t>代理商</t>
    <phoneticPr fontId="5" type="noConversion"/>
  </si>
  <si>
    <t>东莞市仁伟电子有限公司</t>
  </si>
  <si>
    <t>周伟才</t>
  </si>
  <si>
    <t>黄良山</t>
  </si>
  <si>
    <t>葛云虹</t>
  </si>
  <si>
    <t>王小平</t>
  </si>
  <si>
    <t>陈中兴</t>
  </si>
  <si>
    <t>蔡璐</t>
  </si>
  <si>
    <t>贺速新</t>
  </si>
  <si>
    <t>魏梅雄</t>
  </si>
  <si>
    <t>李军</t>
  </si>
  <si>
    <t>邓志强</t>
  </si>
  <si>
    <t>邱任重</t>
  </si>
  <si>
    <t>熊娟娟</t>
  </si>
  <si>
    <t>杨巍</t>
  </si>
  <si>
    <t>张泗初</t>
  </si>
  <si>
    <t>陆世条</t>
  </si>
  <si>
    <t>吴丽敏</t>
  </si>
  <si>
    <t>高洪亮</t>
  </si>
  <si>
    <t>柳舒婷</t>
  </si>
  <si>
    <t>黄世伟</t>
  </si>
  <si>
    <t>石兰兰</t>
  </si>
  <si>
    <t>东莞市康海实业有限公司</t>
  </si>
  <si>
    <t>曾建顺</t>
  </si>
  <si>
    <t>谢春</t>
  </si>
  <si>
    <t>赖黎明</t>
  </si>
  <si>
    <t>方先胜</t>
  </si>
  <si>
    <t>从厚乾</t>
  </si>
  <si>
    <t>唐建强</t>
  </si>
  <si>
    <t>潘成立</t>
  </si>
  <si>
    <t>刘建飞</t>
  </si>
  <si>
    <t>彭江涛</t>
  </si>
  <si>
    <t>冯伟华</t>
  </si>
  <si>
    <t>厚街赤岭机房</t>
  </si>
  <si>
    <t>蔡朝兰</t>
  </si>
  <si>
    <t>ZY厚街营业厅</t>
  </si>
  <si>
    <t>劳明进</t>
  </si>
  <si>
    <t>王寿昆</t>
  </si>
  <si>
    <t>ZY虎门蒋文旺(ZW)</t>
  </si>
  <si>
    <t>蒋文旺</t>
  </si>
  <si>
    <t>徐家健</t>
  </si>
  <si>
    <t>DSBR虎门陈伟娣</t>
  </si>
  <si>
    <t>丁玉玺</t>
  </si>
  <si>
    <t>ZY虎门营业厅</t>
  </si>
  <si>
    <t>刘登勇</t>
  </si>
  <si>
    <t>卢庆溥</t>
  </si>
  <si>
    <t>杜广</t>
  </si>
  <si>
    <t>廖祥凯</t>
  </si>
  <si>
    <t>虎门分局</t>
  </si>
  <si>
    <t>程丽萍</t>
  </si>
  <si>
    <t>方汉光</t>
  </si>
  <si>
    <t>ZX厚街文志立</t>
  </si>
  <si>
    <t>文志立</t>
  </si>
  <si>
    <t>李成</t>
  </si>
  <si>
    <t>任长兵</t>
  </si>
  <si>
    <t>陈明杰</t>
  </si>
  <si>
    <t>何剑英</t>
  </si>
  <si>
    <t>肖永富</t>
  </si>
  <si>
    <t>DSBR长安肖亮</t>
  </si>
  <si>
    <t>卢盛润</t>
  </si>
  <si>
    <t>曾莉</t>
  </si>
  <si>
    <t>张敏</t>
  </si>
  <si>
    <t>ZX长安韦文生</t>
  </si>
  <si>
    <t>韦文生</t>
  </si>
  <si>
    <t>刘学祥</t>
  </si>
  <si>
    <t>温树林</t>
  </si>
  <si>
    <t>ZX虎门白莉</t>
  </si>
  <si>
    <t>虎门金洲机房</t>
  </si>
  <si>
    <t>孔三娣</t>
  </si>
  <si>
    <t>孙異华</t>
  </si>
  <si>
    <t>赵伟伟</t>
  </si>
  <si>
    <t>罗春林</t>
  </si>
  <si>
    <t>雷刚</t>
  </si>
  <si>
    <t>DSBR厚街曾茂林</t>
  </si>
  <si>
    <t>虎门武山沙（移动合作）</t>
  </si>
  <si>
    <t>何敏仪</t>
  </si>
  <si>
    <t>ZX虎门王秋焕</t>
  </si>
  <si>
    <t>邹发广</t>
  </si>
  <si>
    <t>董如英</t>
  </si>
  <si>
    <t>郑巧</t>
  </si>
  <si>
    <t>杨锰</t>
  </si>
  <si>
    <t>ZX厚街易荣辉</t>
  </si>
  <si>
    <t>易荣辉</t>
  </si>
  <si>
    <t>厚街桥头机房</t>
  </si>
  <si>
    <t>汪忠伟</t>
  </si>
  <si>
    <t>聂怡明</t>
  </si>
  <si>
    <t>虎门白沙机房</t>
  </si>
  <si>
    <t>戴文光</t>
  </si>
  <si>
    <t>宋家凤</t>
  </si>
  <si>
    <t>吴家富</t>
  </si>
  <si>
    <t>ZX厚街黄清浩</t>
  </si>
  <si>
    <t>黄清浩</t>
  </si>
  <si>
    <t>胡细文</t>
  </si>
  <si>
    <t>张旋</t>
  </si>
  <si>
    <t>高飞</t>
  </si>
  <si>
    <t>陈俊先</t>
  </si>
  <si>
    <t>王维生</t>
  </si>
  <si>
    <t>ZX厚街杨菊花</t>
  </si>
  <si>
    <t>杨菊花</t>
  </si>
  <si>
    <t>李月强</t>
  </si>
  <si>
    <t>张启英</t>
  </si>
  <si>
    <t>王志鹏</t>
  </si>
  <si>
    <t>杨印锋</t>
  </si>
  <si>
    <t>邱道泉</t>
  </si>
  <si>
    <t>周华</t>
  </si>
  <si>
    <t>熊新柯</t>
  </si>
  <si>
    <t>谢贤扎</t>
  </si>
  <si>
    <t>李利君</t>
  </si>
  <si>
    <t>东莞市尚立自动化设备有限公司</t>
  </si>
  <si>
    <t>严二平</t>
  </si>
  <si>
    <t>DSBR长安何乐平</t>
  </si>
  <si>
    <t>房海兰</t>
  </si>
  <si>
    <t>dgdc90061818</t>
  </si>
  <si>
    <t>邱成龙</t>
  </si>
  <si>
    <t>包半年</t>
    <phoneticPr fontId="5" type="noConversion"/>
  </si>
  <si>
    <t>张有菊</t>
  </si>
  <si>
    <t>长安上进村机房</t>
  </si>
  <si>
    <t>卢龙伟</t>
  </si>
  <si>
    <t>王法明</t>
  </si>
  <si>
    <t>李建军</t>
  </si>
  <si>
    <t>周浩权</t>
  </si>
  <si>
    <t>曹婷婷</t>
  </si>
  <si>
    <t>覃膑进</t>
  </si>
  <si>
    <t>戴国川</t>
  </si>
  <si>
    <t>dgdc90061069</t>
  </si>
  <si>
    <t>韦环</t>
  </si>
  <si>
    <t>厦小勇</t>
  </si>
  <si>
    <t>熊义华</t>
  </si>
  <si>
    <t>孙立新</t>
  </si>
  <si>
    <t>魏继海</t>
  </si>
  <si>
    <t>付尚军</t>
  </si>
  <si>
    <t>DSBR长安朱江益</t>
  </si>
  <si>
    <t>付小伟</t>
  </si>
  <si>
    <t>虎门柏头加油站MA5616-P00-中辉MA5680T</t>
  </si>
  <si>
    <t>曾沙</t>
  </si>
  <si>
    <t>dgdc90061581</t>
  </si>
  <si>
    <t>何宗江</t>
  </si>
  <si>
    <t>永茂和茶庄</t>
  </si>
  <si>
    <t>周孝明</t>
  </si>
  <si>
    <t>邱立高</t>
  </si>
  <si>
    <t>预付费东莞住宅新装或续费600元包年，带宽4M</t>
  </si>
  <si>
    <t>虎门泰达厂机房</t>
  </si>
  <si>
    <t>余明辉</t>
  </si>
  <si>
    <t>王立斌</t>
  </si>
  <si>
    <t>邓观年</t>
  </si>
  <si>
    <t>邹雅睿</t>
  </si>
  <si>
    <t>王耀键</t>
  </si>
  <si>
    <t>杨斌强</t>
  </si>
  <si>
    <t>廖惠思</t>
  </si>
  <si>
    <t>方振毅</t>
  </si>
  <si>
    <t>陈玉兵</t>
  </si>
  <si>
    <t>徐梅</t>
  </si>
  <si>
    <t>唐贵村</t>
  </si>
  <si>
    <t>陈维江</t>
  </si>
  <si>
    <t>dgdc87093632</t>
  </si>
  <si>
    <t>赖月生</t>
  </si>
  <si>
    <t>申彦侠</t>
  </si>
  <si>
    <t>张义元</t>
  </si>
  <si>
    <t>伍尚浩</t>
  </si>
  <si>
    <t>郑文学</t>
  </si>
  <si>
    <t>dgdc86209891</t>
  </si>
  <si>
    <t>李阿勇</t>
  </si>
  <si>
    <t>罗乐胜</t>
  </si>
  <si>
    <t>高双</t>
  </si>
  <si>
    <t>赵星星</t>
  </si>
  <si>
    <t>肖水平</t>
  </si>
  <si>
    <t>毕恩军</t>
  </si>
  <si>
    <t>余梦迪</t>
  </si>
  <si>
    <t>吴观德</t>
  </si>
  <si>
    <t>侯土清</t>
  </si>
  <si>
    <t>黄增健</t>
  </si>
  <si>
    <t>ZX长安冯三防</t>
  </si>
  <si>
    <t>冯三防</t>
  </si>
  <si>
    <t>宋九越</t>
  </si>
  <si>
    <t>陈召琼</t>
  </si>
  <si>
    <t>彭丽萍</t>
  </si>
  <si>
    <t>钟均生</t>
  </si>
  <si>
    <t>ZX长安左明亮</t>
  </si>
  <si>
    <t>钟正英</t>
  </si>
  <si>
    <t>符官</t>
  </si>
  <si>
    <t>张一军</t>
  </si>
  <si>
    <t>龙跃</t>
  </si>
  <si>
    <t>裴光明</t>
  </si>
  <si>
    <t>訾守礼</t>
  </si>
  <si>
    <t>陈文烈</t>
  </si>
  <si>
    <t>黄文锋</t>
  </si>
  <si>
    <t>谢东旭</t>
  </si>
  <si>
    <t>刘春福</t>
  </si>
  <si>
    <t>陈志勇</t>
  </si>
  <si>
    <t>长安新民机房</t>
  </si>
  <si>
    <t>叶义景</t>
  </si>
  <si>
    <t>李君</t>
  </si>
  <si>
    <t>黄健玉</t>
  </si>
  <si>
    <t>周引</t>
  </si>
  <si>
    <t>欧益通</t>
  </si>
  <si>
    <t>廖洲远</t>
  </si>
  <si>
    <t>何益明</t>
  </si>
  <si>
    <t>何新和</t>
  </si>
  <si>
    <t>占忠仔</t>
  </si>
  <si>
    <t>蒋蓤波</t>
  </si>
  <si>
    <t>叶昌卫</t>
  </si>
  <si>
    <t>谢建敏</t>
  </si>
  <si>
    <t>dgdc91045122</t>
  </si>
  <si>
    <t>张小超</t>
  </si>
  <si>
    <t>刘传发</t>
  </si>
  <si>
    <t>熊迎达</t>
  </si>
  <si>
    <t>dgdc90011547</t>
  </si>
  <si>
    <t>石俊巧</t>
  </si>
  <si>
    <t>曾令芳</t>
  </si>
  <si>
    <t>刘丽君</t>
  </si>
  <si>
    <t>罗锦超</t>
  </si>
  <si>
    <t>预付费东莞住宅新装240元包季，带宽4M</t>
  </si>
  <si>
    <t>包季</t>
  </si>
  <si>
    <t>陈淦明</t>
  </si>
  <si>
    <t>ZX厚街温圣荣</t>
  </si>
  <si>
    <t>温圣荣</t>
  </si>
  <si>
    <t>丘福生</t>
  </si>
  <si>
    <t>罗培杰</t>
  </si>
  <si>
    <t>dgdk90000695</t>
  </si>
  <si>
    <t>何余</t>
  </si>
  <si>
    <t>田亚慧</t>
  </si>
  <si>
    <t>黄晓辉</t>
  </si>
  <si>
    <t>简思美</t>
  </si>
  <si>
    <t>高俊民</t>
  </si>
  <si>
    <t>刘德洪</t>
  </si>
  <si>
    <t>dgdc88920321</t>
  </si>
  <si>
    <t>温鑫锋</t>
  </si>
  <si>
    <t>付广平</t>
  </si>
  <si>
    <t>阙家丽</t>
  </si>
  <si>
    <t>黄梨</t>
  </si>
  <si>
    <t>李江</t>
  </si>
  <si>
    <t>金凤</t>
  </si>
  <si>
    <t>彭信荣</t>
  </si>
  <si>
    <t>黄万兴</t>
  </si>
  <si>
    <t>胡雪花</t>
  </si>
  <si>
    <t>秦登海</t>
  </si>
  <si>
    <t>刘丽丰</t>
  </si>
  <si>
    <t>方剑娜</t>
  </si>
  <si>
    <t>dgdc89185826</t>
  </si>
  <si>
    <t>欧夫祁</t>
  </si>
  <si>
    <t>郑跃而</t>
  </si>
  <si>
    <t>ADSL</t>
    <phoneticPr fontId="5" type="noConversion"/>
  </si>
  <si>
    <t>张永久</t>
  </si>
  <si>
    <t>6月正常结算</t>
    <phoneticPr fontId="3" type="noConversion"/>
  </si>
  <si>
    <t>韩方平</t>
  </si>
  <si>
    <t>李自寻</t>
  </si>
  <si>
    <t>吴世秀</t>
  </si>
  <si>
    <t>蔡鸿</t>
  </si>
  <si>
    <t>赵中平</t>
  </si>
  <si>
    <t>黄绍宏</t>
  </si>
  <si>
    <t>李育秋</t>
  </si>
  <si>
    <t>刘天福</t>
  </si>
  <si>
    <t>dgdc90061942</t>
  </si>
  <si>
    <t>段立志</t>
  </si>
  <si>
    <t>罗凤娥</t>
  </si>
  <si>
    <t>许天生</t>
  </si>
  <si>
    <t>dgdc07092236</t>
  </si>
  <si>
    <t>包年</t>
    <phoneticPr fontId="5" type="noConversion"/>
  </si>
  <si>
    <t>林海斌</t>
  </si>
  <si>
    <t>包半年</t>
    <phoneticPr fontId="5" type="noConversion"/>
  </si>
  <si>
    <t>张单单</t>
  </si>
  <si>
    <t>汪祚军</t>
  </si>
  <si>
    <t>黄小明</t>
  </si>
  <si>
    <t>罗宝林</t>
  </si>
  <si>
    <t>石梦飞</t>
  </si>
  <si>
    <t>李细洲</t>
  </si>
  <si>
    <t>肖静纯</t>
  </si>
  <si>
    <t>廖六平</t>
  </si>
  <si>
    <t>谭冰花</t>
  </si>
  <si>
    <t>东莞市集达鞋业有限公司</t>
  </si>
  <si>
    <t>预付费东莞个人新装或续费1698元包12个月，20M（悦视听）</t>
  </si>
  <si>
    <t>谢建雄</t>
  </si>
  <si>
    <t>谢郁深</t>
  </si>
  <si>
    <t>代理商</t>
    <phoneticPr fontId="5" type="noConversion"/>
  </si>
  <si>
    <t>黄志富</t>
  </si>
  <si>
    <t>李春石</t>
  </si>
  <si>
    <t>付太林</t>
  </si>
  <si>
    <t>杨素丽</t>
  </si>
  <si>
    <t>陈华林</t>
  </si>
  <si>
    <t>杨亚标</t>
  </si>
  <si>
    <t>张允让</t>
  </si>
  <si>
    <t>冯利经</t>
  </si>
  <si>
    <t>姜国法</t>
  </si>
  <si>
    <t>张靓</t>
  </si>
  <si>
    <t>唐靖</t>
  </si>
  <si>
    <t>李春江</t>
  </si>
  <si>
    <t>刘兵</t>
  </si>
  <si>
    <t>周诗友</t>
  </si>
  <si>
    <t>刘泽奇</t>
  </si>
  <si>
    <t>李春武</t>
  </si>
  <si>
    <t>江龙</t>
  </si>
  <si>
    <t>陈理彪</t>
  </si>
  <si>
    <t>戴燕红</t>
  </si>
  <si>
    <t>刘丹丹</t>
  </si>
  <si>
    <t>龚启新</t>
  </si>
  <si>
    <t>陈小玲</t>
  </si>
  <si>
    <t>彭玉芳</t>
  </si>
  <si>
    <t>连文胜</t>
  </si>
  <si>
    <t>万细林</t>
  </si>
  <si>
    <t>姜永彬</t>
  </si>
  <si>
    <t>毛小清</t>
  </si>
  <si>
    <t>陈凤娇</t>
  </si>
  <si>
    <t>农凤香</t>
  </si>
  <si>
    <t>肖三溯</t>
  </si>
  <si>
    <t>李朝朝</t>
  </si>
  <si>
    <t>东莞市东铭五金塑胶制品有限公司</t>
  </si>
  <si>
    <t>杨永平</t>
  </si>
  <si>
    <t>王智力</t>
  </si>
  <si>
    <t>集客</t>
    <phoneticPr fontId="5" type="noConversion"/>
  </si>
  <si>
    <t>鲁晴</t>
  </si>
  <si>
    <t>杨惠娜</t>
  </si>
  <si>
    <t>ZX厚街邓洪威</t>
  </si>
  <si>
    <t>直销</t>
    <phoneticPr fontId="5" type="noConversion"/>
  </si>
  <si>
    <t>邓洪威</t>
  </si>
  <si>
    <t>李计富</t>
  </si>
  <si>
    <t>DSBR厚街谢盛基</t>
  </si>
  <si>
    <t>胡庆斌</t>
  </si>
  <si>
    <t>罗永强</t>
  </si>
  <si>
    <t>覃棋</t>
  </si>
  <si>
    <t>卢刚贤</t>
  </si>
  <si>
    <t>谢汝安</t>
  </si>
  <si>
    <t>崖永明</t>
  </si>
  <si>
    <t>常超明</t>
  </si>
  <si>
    <t>虎门新联机房</t>
  </si>
  <si>
    <t>阮四国</t>
  </si>
  <si>
    <t>周海明</t>
  </si>
  <si>
    <t>陈恒柱</t>
  </si>
  <si>
    <t>李天锦</t>
  </si>
  <si>
    <t>陈周昌</t>
  </si>
  <si>
    <t>陈明川</t>
  </si>
  <si>
    <t>陈秋勇</t>
  </si>
  <si>
    <t>奉先承</t>
  </si>
  <si>
    <t>贾彦庆</t>
  </si>
  <si>
    <t>潘吓萍</t>
  </si>
  <si>
    <t>叶伟强</t>
  </si>
  <si>
    <t>杨丰贵</t>
  </si>
  <si>
    <t>dgdc88921375</t>
  </si>
  <si>
    <t>楚尚东</t>
  </si>
  <si>
    <t>潘向明</t>
  </si>
  <si>
    <t>DSBR虎门吴国明</t>
  </si>
  <si>
    <t>凌长利</t>
  </si>
  <si>
    <t>周辉</t>
  </si>
  <si>
    <t>杨湘</t>
  </si>
  <si>
    <t>黄其辉</t>
  </si>
  <si>
    <t>张木金</t>
  </si>
  <si>
    <t>许香香</t>
  </si>
  <si>
    <t>段吉文</t>
  </si>
  <si>
    <t>聂朋雨</t>
  </si>
  <si>
    <t>ZX厚街黄汝富</t>
  </si>
  <si>
    <t>黄汝富</t>
  </si>
  <si>
    <t>东莞市凯宾有限公司</t>
  </si>
  <si>
    <t>朱秋亭</t>
  </si>
  <si>
    <t>马全忠</t>
  </si>
  <si>
    <t>曹国平</t>
  </si>
  <si>
    <t>集客</t>
    <phoneticPr fontId="5" type="noConversion"/>
  </si>
  <si>
    <t>文武龙</t>
  </si>
  <si>
    <t>陈锦堂</t>
  </si>
  <si>
    <t>邓日坤</t>
  </si>
  <si>
    <t>李世兵</t>
  </si>
  <si>
    <t>陈绍伟</t>
  </si>
  <si>
    <t>何丰景</t>
  </si>
  <si>
    <t>董爱民</t>
  </si>
  <si>
    <t>蓝德正</t>
  </si>
  <si>
    <t>梁挺</t>
  </si>
  <si>
    <t>黄景涛</t>
  </si>
  <si>
    <t>黎栋存</t>
  </si>
  <si>
    <t>王永超</t>
  </si>
  <si>
    <t>dgdc87095225</t>
  </si>
  <si>
    <t>丁订</t>
  </si>
  <si>
    <t>李郁创</t>
  </si>
  <si>
    <t>黄秀玉</t>
  </si>
  <si>
    <t>王海胜</t>
  </si>
  <si>
    <t>厚街香榭丽（移动合作）</t>
  </si>
  <si>
    <t>肖小琼</t>
  </si>
  <si>
    <t>吴桂林</t>
  </si>
  <si>
    <t>黄湘铃</t>
  </si>
  <si>
    <t>陈自升</t>
  </si>
  <si>
    <t>杨红河</t>
  </si>
  <si>
    <t>DSBR虎门焦慧君</t>
  </si>
  <si>
    <t>冯巨勇</t>
  </si>
  <si>
    <t>韦金稳</t>
  </si>
  <si>
    <t>刘华佑</t>
  </si>
  <si>
    <t>黄善安</t>
  </si>
  <si>
    <t>曾小令</t>
  </si>
  <si>
    <t>dgdc90060926</t>
  </si>
  <si>
    <t>陈爱红</t>
  </si>
  <si>
    <t>陈少君</t>
  </si>
  <si>
    <t>傅国强</t>
  </si>
  <si>
    <t>雷其明</t>
  </si>
  <si>
    <t>唐洪强</t>
  </si>
  <si>
    <t>张炎辉</t>
  </si>
  <si>
    <t>何云亮</t>
  </si>
  <si>
    <t>蒋建刚</t>
  </si>
  <si>
    <t>劳苑伟</t>
  </si>
  <si>
    <t>骆科顺</t>
  </si>
  <si>
    <t>黄金泉</t>
  </si>
  <si>
    <t>曾春林</t>
  </si>
  <si>
    <t>梁思源</t>
  </si>
  <si>
    <t>颜开</t>
  </si>
  <si>
    <t>蒋成信</t>
  </si>
  <si>
    <t>dgdc89268667</t>
  </si>
  <si>
    <t>邓集明</t>
  </si>
  <si>
    <t>唐文飞</t>
  </si>
  <si>
    <t>何桂钦</t>
  </si>
  <si>
    <t>黄恒晴</t>
  </si>
  <si>
    <t>潘清水</t>
  </si>
  <si>
    <t>杨杰</t>
  </si>
  <si>
    <t>冉涛</t>
  </si>
  <si>
    <t>苏有文</t>
  </si>
  <si>
    <t>虎门卢屋</t>
  </si>
  <si>
    <t>王昌敏</t>
  </si>
  <si>
    <t>林培章</t>
  </si>
  <si>
    <t>陈诚</t>
  </si>
  <si>
    <t>刘少平</t>
  </si>
  <si>
    <t>傅永杰</t>
  </si>
  <si>
    <t>刘浩学</t>
  </si>
  <si>
    <t>胡杨康</t>
  </si>
  <si>
    <t>肖水华</t>
  </si>
  <si>
    <t>刘帅</t>
  </si>
  <si>
    <t>赵金锁</t>
  </si>
  <si>
    <t>李显文</t>
  </si>
  <si>
    <t>熊训成</t>
  </si>
  <si>
    <t>邓雪娥</t>
  </si>
  <si>
    <t>贺喜红</t>
  </si>
  <si>
    <t>王建伟</t>
  </si>
  <si>
    <t>黎雅琴</t>
  </si>
  <si>
    <t>吴祥林</t>
  </si>
  <si>
    <t>雷登富</t>
  </si>
  <si>
    <t>dgdc90018161</t>
  </si>
  <si>
    <t>DSBR虎门王武东</t>
  </si>
  <si>
    <t>梁栋</t>
  </si>
  <si>
    <t>刘里万</t>
  </si>
  <si>
    <t>鲁祖兵</t>
  </si>
  <si>
    <t>熊才华</t>
  </si>
  <si>
    <t>何友冬</t>
  </si>
  <si>
    <t>单谷秋</t>
  </si>
  <si>
    <t>邓梁</t>
  </si>
  <si>
    <t>何健如</t>
  </si>
  <si>
    <t>李徳志</t>
  </si>
  <si>
    <t>江沈波</t>
  </si>
  <si>
    <t>欧寿明</t>
  </si>
  <si>
    <t>于红艳</t>
  </si>
  <si>
    <t>梁远航</t>
  </si>
  <si>
    <t>余邦义</t>
  </si>
  <si>
    <t>dgdc90062234</t>
  </si>
  <si>
    <t>冯耀尹</t>
  </si>
  <si>
    <t>黄文</t>
  </si>
  <si>
    <t>黄荏</t>
  </si>
  <si>
    <t>彭福君</t>
  </si>
  <si>
    <t>李水霞</t>
  </si>
  <si>
    <t>方壮荣</t>
  </si>
  <si>
    <t>齐红录</t>
  </si>
  <si>
    <t>dgdc90060536</t>
  </si>
  <si>
    <t>赵日权</t>
  </si>
  <si>
    <t>杨小刚</t>
  </si>
  <si>
    <t>毛廷裕</t>
  </si>
  <si>
    <t>陈信宇</t>
  </si>
  <si>
    <t>钱正申</t>
  </si>
  <si>
    <t>王琊璐</t>
  </si>
  <si>
    <t>覃雪莲</t>
  </si>
  <si>
    <t>邓亚飞</t>
  </si>
  <si>
    <t>东莞市长安钻濠五金模具加工店</t>
  </si>
  <si>
    <t>尹元明</t>
  </si>
  <si>
    <t>周小辉</t>
  </si>
  <si>
    <t>东莞市厚街君邦制衣厂</t>
  </si>
  <si>
    <t>丁启辉</t>
  </si>
  <si>
    <t>葛华军</t>
  </si>
  <si>
    <t>DSBR虎门杜嘉明</t>
  </si>
  <si>
    <t>吴圣兵</t>
  </si>
  <si>
    <t>dgdc90062233</t>
  </si>
  <si>
    <t>梁广生</t>
  </si>
  <si>
    <t>曹洪</t>
  </si>
  <si>
    <t>东莞市厚街德源鞋厂</t>
  </si>
  <si>
    <t>江娟</t>
  </si>
  <si>
    <t>杨贞寅</t>
  </si>
  <si>
    <t>练伟雄</t>
  </si>
  <si>
    <t>聂安绥</t>
  </si>
  <si>
    <t>邱焕南</t>
  </si>
  <si>
    <t>胡家保</t>
  </si>
  <si>
    <t>蒋雷</t>
  </si>
  <si>
    <t>陈治秋</t>
  </si>
  <si>
    <t>汪海良</t>
  </si>
  <si>
    <t>东莞市金越激光设备有限公司</t>
  </si>
  <si>
    <t>谢小娟</t>
  </si>
  <si>
    <t>莫秀如</t>
  </si>
  <si>
    <t>邓拥</t>
  </si>
  <si>
    <t>李俊生</t>
  </si>
  <si>
    <t>佘子荣</t>
  </si>
  <si>
    <t>陈燕玖</t>
  </si>
  <si>
    <t>叶碧辉</t>
  </si>
  <si>
    <t>陈小环</t>
  </si>
  <si>
    <t>何建</t>
  </si>
  <si>
    <t>吴金平</t>
  </si>
  <si>
    <t>深圳市南浦实业有限公司</t>
  </si>
  <si>
    <t>王晓萍</t>
  </si>
  <si>
    <t>邓福海</t>
  </si>
  <si>
    <t>冯照好</t>
  </si>
  <si>
    <t>钱传会</t>
  </si>
  <si>
    <t>东莞市舒梵妮贸易有限公司</t>
  </si>
  <si>
    <t>DSBR虎门钟小红</t>
  </si>
  <si>
    <t>廖康</t>
  </si>
  <si>
    <t>黄艺强</t>
  </si>
  <si>
    <t>王崇振</t>
  </si>
  <si>
    <t>dgdc90062655</t>
  </si>
  <si>
    <t>黄金纪</t>
  </si>
  <si>
    <t>黄丹丹</t>
  </si>
  <si>
    <t>张阳</t>
  </si>
  <si>
    <t>包月</t>
    <phoneticPr fontId="5" type="noConversion"/>
  </si>
  <si>
    <t>叶金文</t>
  </si>
  <si>
    <t>赵迪</t>
  </si>
  <si>
    <t>dgdc90018669</t>
  </si>
  <si>
    <t>ZX虎门林伟文</t>
  </si>
  <si>
    <t>林伟文</t>
  </si>
  <si>
    <t>耿明杨</t>
  </si>
  <si>
    <t>庞木荣</t>
  </si>
  <si>
    <t>张军</t>
  </si>
  <si>
    <t>长安长佳花园机房</t>
  </si>
  <si>
    <t>彭绪称</t>
  </si>
  <si>
    <t>李杜</t>
  </si>
  <si>
    <t>文志辉</t>
  </si>
  <si>
    <t>宁磊</t>
  </si>
  <si>
    <t>肖双全</t>
  </si>
  <si>
    <t>朱红</t>
  </si>
  <si>
    <t>梁行林</t>
  </si>
  <si>
    <t>陈满春</t>
  </si>
  <si>
    <t>李明禄</t>
  </si>
  <si>
    <t>李秋雨</t>
  </si>
  <si>
    <t>何润春</t>
  </si>
  <si>
    <t>陈观文</t>
  </si>
  <si>
    <t>王景科</t>
  </si>
  <si>
    <t>文飞</t>
  </si>
  <si>
    <t>曾林文</t>
  </si>
  <si>
    <t>刘淑雪</t>
  </si>
  <si>
    <t>饶齐武</t>
  </si>
  <si>
    <t>蒋平</t>
  </si>
  <si>
    <t>罗伟</t>
  </si>
  <si>
    <t>唐冰</t>
  </si>
  <si>
    <t>黄健平</t>
  </si>
  <si>
    <t>魏程</t>
  </si>
  <si>
    <t>聂盼</t>
  </si>
  <si>
    <t>罗祖佳</t>
  </si>
  <si>
    <t>穆志勇</t>
  </si>
  <si>
    <t>东莞市厚街孟华日用品店</t>
  </si>
  <si>
    <t>卢秀青</t>
  </si>
  <si>
    <t>dgdc90028026</t>
  </si>
  <si>
    <t>覃飞宁</t>
  </si>
  <si>
    <t>陈天福</t>
  </si>
  <si>
    <t>叶东雄</t>
  </si>
  <si>
    <t>李芬腾</t>
  </si>
  <si>
    <t>王学卫</t>
  </si>
  <si>
    <t>王千</t>
  </si>
  <si>
    <t>黄义江</t>
  </si>
  <si>
    <t>陈杰刚</t>
  </si>
  <si>
    <t>蓝永强</t>
  </si>
  <si>
    <t>项德平</t>
  </si>
  <si>
    <t>方少斡</t>
  </si>
  <si>
    <t>叶沛强</t>
  </si>
  <si>
    <t>赖香</t>
  </si>
  <si>
    <t>杨秀琼</t>
  </si>
  <si>
    <t>东莞市虎门亮彬服装辅料店</t>
  </si>
  <si>
    <t>陈和中</t>
  </si>
  <si>
    <t>熊建军</t>
  </si>
  <si>
    <t>唐碧英</t>
  </si>
  <si>
    <t>秦仲松</t>
  </si>
  <si>
    <t>王锦燕</t>
  </si>
  <si>
    <t>李龙飞</t>
  </si>
  <si>
    <t>陈永恒</t>
  </si>
  <si>
    <t>王昌糸</t>
  </si>
  <si>
    <t>杨贵棠</t>
  </si>
  <si>
    <t>dgdc89268163</t>
  </si>
  <si>
    <t>李庆敏</t>
  </si>
  <si>
    <t>黄日强</t>
  </si>
  <si>
    <t>魏燕华</t>
  </si>
  <si>
    <t>宋福三</t>
  </si>
  <si>
    <t>王兴菊</t>
  </si>
  <si>
    <t>林明贤</t>
  </si>
  <si>
    <t>东莞市容悦服饰有限公司</t>
  </si>
  <si>
    <t>方顺和</t>
  </si>
  <si>
    <t>杨秀洪</t>
  </si>
  <si>
    <t>肖丽萍</t>
  </si>
  <si>
    <t>黄民特</t>
  </si>
  <si>
    <t>东莞市虎门红黑蓝服饰商行</t>
  </si>
  <si>
    <t>林东方</t>
  </si>
  <si>
    <t>东莞市娅妃服装有限公司</t>
  </si>
  <si>
    <t>梁汉茂</t>
  </si>
  <si>
    <t>新改续</t>
    <phoneticPr fontId="5" type="noConversion"/>
  </si>
  <si>
    <t>李伙亮</t>
  </si>
  <si>
    <t>DSBR厚街易阿红</t>
  </si>
  <si>
    <t>周玉花</t>
  </si>
  <si>
    <t>赵博生</t>
  </si>
  <si>
    <t>姜令元</t>
  </si>
  <si>
    <t>喻平</t>
  </si>
  <si>
    <t>刘超波</t>
  </si>
  <si>
    <t>李樊</t>
  </si>
  <si>
    <t>黄旭序</t>
  </si>
  <si>
    <t>dgdg89268666</t>
  </si>
  <si>
    <t>马昌祥</t>
  </si>
  <si>
    <t>刘神良</t>
  </si>
  <si>
    <t>陆嘉杰</t>
  </si>
  <si>
    <t>崔玉海</t>
  </si>
  <si>
    <t>杨忠彪</t>
  </si>
  <si>
    <t>王胜科</t>
  </si>
  <si>
    <t>毛登明</t>
  </si>
  <si>
    <t>彭英</t>
  </si>
  <si>
    <t>陈雪忠</t>
  </si>
  <si>
    <t>谢罗根</t>
  </si>
  <si>
    <t>廖郭</t>
  </si>
  <si>
    <t>尚红岩</t>
  </si>
  <si>
    <t>魏雄</t>
  </si>
  <si>
    <t>ZX虎门吴胜群</t>
  </si>
  <si>
    <t>吴胜群</t>
  </si>
  <si>
    <t>卢金生</t>
  </si>
  <si>
    <t>赖德勇</t>
  </si>
  <si>
    <t>郭芳钱</t>
  </si>
  <si>
    <t>王年发</t>
  </si>
  <si>
    <t>吴兴政</t>
  </si>
  <si>
    <t>ZX厚街曾成成</t>
  </si>
  <si>
    <t>曾成成</t>
  </si>
  <si>
    <t>东莞市金帐本会计咨询服务有限公司</t>
  </si>
  <si>
    <t>陈明辉</t>
  </si>
  <si>
    <t>李盛云</t>
  </si>
  <si>
    <t>涂建平</t>
  </si>
  <si>
    <t>封炎宁</t>
  </si>
  <si>
    <t>陈燕龙</t>
  </si>
  <si>
    <t>韩仕威</t>
  </si>
  <si>
    <t>邱文华</t>
  </si>
  <si>
    <t>陈然</t>
  </si>
  <si>
    <t>任建玉</t>
  </si>
  <si>
    <t>长安分局</t>
  </si>
  <si>
    <t>翁淡标</t>
  </si>
  <si>
    <t>周二妹</t>
  </si>
  <si>
    <t>尹福成</t>
  </si>
  <si>
    <t>陈兴有</t>
  </si>
  <si>
    <t>王瑞广</t>
  </si>
  <si>
    <t>涂积斌</t>
  </si>
  <si>
    <t>邱伟东</t>
  </si>
  <si>
    <t>刘金泽</t>
  </si>
  <si>
    <t>吕伟光</t>
  </si>
  <si>
    <t>章易君</t>
  </si>
  <si>
    <t>叶佐展</t>
  </si>
  <si>
    <t>李超修</t>
  </si>
  <si>
    <t>蒋杰</t>
  </si>
  <si>
    <t>张斌</t>
  </si>
  <si>
    <t>尹正周</t>
  </si>
  <si>
    <t>胡亚辉</t>
  </si>
  <si>
    <t>熊美姜</t>
  </si>
  <si>
    <t>蓝胜民</t>
  </si>
  <si>
    <t>唐荣业</t>
  </si>
  <si>
    <t>卢孙永</t>
  </si>
  <si>
    <t>罗俊</t>
  </si>
  <si>
    <t>刘七一</t>
  </si>
  <si>
    <t>卿联军</t>
  </si>
  <si>
    <t>王辉</t>
  </si>
  <si>
    <t>周金国</t>
  </si>
  <si>
    <t>任文利</t>
  </si>
  <si>
    <t>邹开国</t>
  </si>
  <si>
    <t>普来兵</t>
  </si>
  <si>
    <t>胡水明</t>
  </si>
  <si>
    <t>何国辉</t>
  </si>
  <si>
    <t>东莞市厚街凯富机械经营部</t>
  </si>
  <si>
    <t>ZX厚街谢盛基</t>
  </si>
  <si>
    <t>胡尚刚</t>
  </si>
  <si>
    <t>曾家勇</t>
  </si>
  <si>
    <t>贺雪峰</t>
  </si>
  <si>
    <t>于庆潜</t>
  </si>
  <si>
    <t>东莞市虎门依一潮服饰店</t>
  </si>
  <si>
    <t>刘小燕</t>
  </si>
  <si>
    <t>钟启勇</t>
  </si>
  <si>
    <t>虎门新联</t>
  </si>
  <si>
    <t>唐峰</t>
  </si>
  <si>
    <t>刘春旭</t>
  </si>
  <si>
    <t>莫小红</t>
  </si>
  <si>
    <t>聂彬</t>
  </si>
  <si>
    <t>周卫昌</t>
  </si>
  <si>
    <t>向丽琼</t>
  </si>
  <si>
    <t>熊克伟</t>
  </si>
  <si>
    <t>刘慧那</t>
  </si>
  <si>
    <t>ZX虎门陈亚贤</t>
  </si>
  <si>
    <t>马斌</t>
  </si>
  <si>
    <t>方智军</t>
  </si>
  <si>
    <t>刘建清</t>
  </si>
  <si>
    <t>卢兆斌</t>
  </si>
  <si>
    <t>胡飞伍</t>
  </si>
  <si>
    <t>李万然</t>
  </si>
  <si>
    <t>岳贵强</t>
  </si>
  <si>
    <t>邓从建</t>
  </si>
  <si>
    <t>张菊芳</t>
  </si>
  <si>
    <t>朱园园</t>
  </si>
  <si>
    <t>李沛炎</t>
  </si>
  <si>
    <t>dgdc90012328</t>
  </si>
  <si>
    <t>肖建女</t>
  </si>
  <si>
    <t>杨美斌</t>
  </si>
  <si>
    <t>程先建</t>
  </si>
  <si>
    <t>吴多明</t>
  </si>
  <si>
    <t>dgdc90031306</t>
  </si>
  <si>
    <t>李春莉</t>
  </si>
  <si>
    <t>张邦文</t>
  </si>
  <si>
    <t>陈喜钦</t>
  </si>
  <si>
    <t>深圳玉米文化传播有限公司</t>
  </si>
  <si>
    <t>彭岳洪</t>
  </si>
  <si>
    <t>东莞市迅旺电子科技有限公司</t>
  </si>
  <si>
    <t>谢永峰</t>
  </si>
  <si>
    <t>刘春明</t>
  </si>
  <si>
    <t>林丽芬</t>
  </si>
  <si>
    <t>刘进伟</t>
  </si>
  <si>
    <t>东莞市泰平旅行社有限公司虎门柏景营业部</t>
  </si>
  <si>
    <t>曾利明</t>
  </si>
  <si>
    <t>袁昌珍</t>
  </si>
  <si>
    <t>张昭其</t>
  </si>
  <si>
    <t>刘师涛</t>
  </si>
  <si>
    <t>dgdc90031235</t>
  </si>
  <si>
    <t>卿光涛</t>
  </si>
  <si>
    <t>dgdc89269048</t>
  </si>
  <si>
    <t>段道华</t>
  </si>
  <si>
    <t>陈玉荣</t>
  </si>
  <si>
    <t>易松成</t>
  </si>
  <si>
    <t>曾秋红</t>
  </si>
  <si>
    <t>石意学</t>
  </si>
  <si>
    <t>朱志军</t>
  </si>
  <si>
    <t>毛厚群</t>
  </si>
  <si>
    <t>欧阳艳红</t>
  </si>
  <si>
    <t>严家燕</t>
  </si>
  <si>
    <t>邓志良</t>
  </si>
  <si>
    <t>汤碧新</t>
  </si>
  <si>
    <t>彭成哲</t>
  </si>
  <si>
    <t>黄爱斌</t>
  </si>
  <si>
    <t>周满意</t>
  </si>
  <si>
    <t>东莞市创跃塑胶模具制品有限公司</t>
  </si>
  <si>
    <t>王二壮</t>
  </si>
  <si>
    <t>谢云启</t>
  </si>
  <si>
    <t>朱会敏</t>
  </si>
  <si>
    <t>徐展翅</t>
  </si>
  <si>
    <t>叶宗波</t>
  </si>
  <si>
    <t>王亮亮</t>
  </si>
  <si>
    <t>虎门营销组</t>
    <phoneticPr fontId="5" type="noConversion"/>
  </si>
  <si>
    <t>宾东明</t>
  </si>
  <si>
    <t>何学平</t>
  </si>
  <si>
    <t>张国前</t>
  </si>
  <si>
    <t>沈宁军</t>
  </si>
  <si>
    <t>曹水祥</t>
  </si>
  <si>
    <t>陈悦汉</t>
  </si>
  <si>
    <t>肖建传</t>
  </si>
  <si>
    <t>dgdc90018194</t>
  </si>
  <si>
    <t>陈桂枝</t>
  </si>
  <si>
    <t>侯华荣</t>
  </si>
  <si>
    <t>罗将军</t>
  </si>
  <si>
    <t>张其昌</t>
  </si>
  <si>
    <t>李敏</t>
  </si>
  <si>
    <t>吴德华</t>
  </si>
  <si>
    <t>富贵鸟股份有限公司东莞分公司</t>
  </si>
  <si>
    <t>孙琦</t>
  </si>
  <si>
    <t>龙传明</t>
  </si>
  <si>
    <t>胡爱民</t>
  </si>
  <si>
    <t>邓国新</t>
  </si>
  <si>
    <t>江军</t>
  </si>
  <si>
    <t>莫申明</t>
  </si>
  <si>
    <t>曾衍杰</t>
  </si>
  <si>
    <t>范芬</t>
  </si>
  <si>
    <t>东莞市科越电子科技有限公司</t>
  </si>
  <si>
    <t>刘李剑</t>
  </si>
  <si>
    <t>张齐坤</t>
  </si>
  <si>
    <t>李永辉</t>
  </si>
  <si>
    <t>邱立进</t>
  </si>
  <si>
    <t>冯俊明</t>
  </si>
  <si>
    <t>兰盛荣</t>
  </si>
  <si>
    <t>张献</t>
  </si>
  <si>
    <t>陈前进</t>
  </si>
  <si>
    <t>黄炎新</t>
  </si>
  <si>
    <t>刘先云</t>
  </si>
  <si>
    <t>罗雄基</t>
  </si>
  <si>
    <t>肖胜文</t>
  </si>
  <si>
    <t>李日荣</t>
  </si>
  <si>
    <t>苏贤良</t>
  </si>
  <si>
    <t>东莞市世纪有限公司</t>
  </si>
  <si>
    <t>魏元中</t>
  </si>
  <si>
    <t>朱文欣</t>
  </si>
  <si>
    <t>夏芳</t>
  </si>
  <si>
    <t>卢庆年</t>
  </si>
  <si>
    <t>郑颖珉</t>
  </si>
  <si>
    <t>张少金</t>
  </si>
  <si>
    <t>佘细弟</t>
  </si>
  <si>
    <t>苏洪强</t>
  </si>
  <si>
    <t>刘祥永</t>
  </si>
  <si>
    <t>姚帅</t>
  </si>
  <si>
    <t>林德强</t>
  </si>
  <si>
    <t>丁家智</t>
  </si>
  <si>
    <t>李成飞</t>
  </si>
  <si>
    <t>东莞市越鑫电子材料有限公司</t>
  </si>
  <si>
    <t>谭英明</t>
  </si>
  <si>
    <t>陈德双</t>
  </si>
  <si>
    <t>张炳江</t>
  </si>
  <si>
    <t>黄凤云</t>
  </si>
  <si>
    <t>东莞市弘超模具科技有限公司</t>
  </si>
  <si>
    <t>唐定安</t>
  </si>
  <si>
    <t>任震</t>
  </si>
  <si>
    <t>陈伟元</t>
  </si>
  <si>
    <t>谭忠良</t>
  </si>
  <si>
    <t>罗振昌</t>
  </si>
  <si>
    <t>罗晓红</t>
  </si>
  <si>
    <t>广东美林电线电缆有限公司</t>
  </si>
  <si>
    <t>贺蕾</t>
  </si>
  <si>
    <t>李坤玲</t>
  </si>
  <si>
    <t>詹振西</t>
  </si>
  <si>
    <t>席丽珍</t>
  </si>
  <si>
    <t>宁文祥</t>
  </si>
  <si>
    <t>唐清华</t>
  </si>
  <si>
    <t>曾祥兵</t>
  </si>
  <si>
    <t>黄银艳</t>
  </si>
  <si>
    <t>李传顺</t>
  </si>
  <si>
    <t>黄松国</t>
  </si>
  <si>
    <t>叶水霞</t>
  </si>
  <si>
    <t>杨永松</t>
  </si>
  <si>
    <t>谢俊平</t>
  </si>
  <si>
    <t>孙昌海</t>
  </si>
  <si>
    <t>雷建华</t>
  </si>
  <si>
    <t>黎勇琼</t>
  </si>
  <si>
    <t>陈金勇</t>
  </si>
  <si>
    <t>史普站</t>
  </si>
  <si>
    <t>刘青梅</t>
  </si>
  <si>
    <t>李华明</t>
  </si>
  <si>
    <t>薛新光</t>
  </si>
  <si>
    <t>林建军</t>
  </si>
  <si>
    <t>寇成</t>
  </si>
  <si>
    <t>徐亮明</t>
  </si>
  <si>
    <t>曾辉军</t>
  </si>
  <si>
    <t>张平</t>
  </si>
  <si>
    <t>熊娟</t>
  </si>
  <si>
    <t>袁中齐</t>
  </si>
  <si>
    <t>李会治</t>
  </si>
  <si>
    <t>陈丽平</t>
  </si>
  <si>
    <t>余星</t>
  </si>
  <si>
    <t>dgdc90061043</t>
  </si>
  <si>
    <t>东莞市厚街镇莞联书店</t>
  </si>
  <si>
    <t>李辉</t>
  </si>
  <si>
    <t>吴小东</t>
  </si>
  <si>
    <t>叶会雄</t>
  </si>
  <si>
    <t>詹大军</t>
  </si>
  <si>
    <t>陈博</t>
  </si>
  <si>
    <t>曾运才</t>
  </si>
  <si>
    <t>dgdc90062064</t>
  </si>
  <si>
    <t>沙田机房</t>
  </si>
  <si>
    <t>刘鹏</t>
  </si>
  <si>
    <t>陈宙</t>
  </si>
  <si>
    <t>李庆</t>
  </si>
  <si>
    <t>戴耀辉</t>
  </si>
  <si>
    <t>蒋志恒</t>
  </si>
  <si>
    <t>吕伟科</t>
  </si>
  <si>
    <t>张县委</t>
  </si>
  <si>
    <t>翟伟聪</t>
  </si>
  <si>
    <t>黄俊</t>
  </si>
  <si>
    <t>林波</t>
  </si>
  <si>
    <t>陈清华</t>
  </si>
  <si>
    <t>何建春</t>
  </si>
  <si>
    <t>杨华</t>
  </si>
  <si>
    <t>朱小锋</t>
  </si>
  <si>
    <t>伍奕龙</t>
  </si>
  <si>
    <t>刘鲁斌</t>
  </si>
  <si>
    <t>dgdc90001021</t>
  </si>
  <si>
    <t>黄美贤</t>
  </si>
  <si>
    <t>dgdc90018136</t>
  </si>
  <si>
    <t>汤大明</t>
  </si>
  <si>
    <t>杨笑峰</t>
  </si>
  <si>
    <t>冯裕寿</t>
  </si>
  <si>
    <t>周锦源</t>
  </si>
  <si>
    <t>林文明</t>
  </si>
  <si>
    <t>苏德森</t>
  </si>
  <si>
    <t>尹建</t>
  </si>
  <si>
    <t>李继业</t>
  </si>
  <si>
    <t>潘潇</t>
  </si>
  <si>
    <t>翁惟雄</t>
  </si>
  <si>
    <t>陈后礼</t>
  </si>
  <si>
    <t>东莞市东业大拓金属有限公司</t>
  </si>
  <si>
    <t>郑树运</t>
  </si>
  <si>
    <t>彭城</t>
  </si>
  <si>
    <t>ZX虎门肖子大</t>
  </si>
  <si>
    <t>刘芳叶</t>
  </si>
  <si>
    <t>陈碧珍</t>
  </si>
  <si>
    <t>黄聪</t>
  </si>
  <si>
    <t>许粉杰</t>
  </si>
  <si>
    <t>熊和涛</t>
  </si>
  <si>
    <t>莫炎坤</t>
  </si>
  <si>
    <t>黄云龙</t>
  </si>
  <si>
    <t>雷承甫</t>
  </si>
  <si>
    <t>庞朝宗</t>
  </si>
  <si>
    <t>赵小东</t>
  </si>
  <si>
    <t>王汉文</t>
  </si>
  <si>
    <t>高绪标</t>
  </si>
  <si>
    <t>东莞市兆万金属有限公司</t>
  </si>
  <si>
    <t>郭文军</t>
  </si>
  <si>
    <t>邓良为</t>
  </si>
  <si>
    <t>黄德云</t>
  </si>
  <si>
    <t>赵大庆</t>
  </si>
  <si>
    <t>关东生</t>
  </si>
  <si>
    <t>刘才秀</t>
  </si>
  <si>
    <t>黄万洲</t>
  </si>
  <si>
    <t>段平</t>
  </si>
  <si>
    <t>陈朝骆</t>
  </si>
  <si>
    <t>李红</t>
  </si>
  <si>
    <t>苏建</t>
  </si>
  <si>
    <t>尧明建</t>
  </si>
  <si>
    <t>dgdc90018668</t>
  </si>
  <si>
    <t>尹宝林</t>
  </si>
  <si>
    <t>吕伟铭</t>
  </si>
  <si>
    <t>胡树明</t>
  </si>
  <si>
    <t>郗建平</t>
  </si>
  <si>
    <t>金成林</t>
  </si>
  <si>
    <t>谢晓全</t>
  </si>
  <si>
    <t>dgdc90066795</t>
  </si>
  <si>
    <t>郑高平</t>
  </si>
  <si>
    <t>张先波</t>
  </si>
  <si>
    <t>占长江</t>
  </si>
  <si>
    <t>dgdc87092221</t>
  </si>
  <si>
    <t>周雄</t>
  </si>
  <si>
    <t>江宏华</t>
  </si>
  <si>
    <t>王鹰</t>
  </si>
  <si>
    <t>周世强</t>
  </si>
  <si>
    <t>何金芝</t>
  </si>
  <si>
    <t>邓赞高</t>
  </si>
  <si>
    <t>冯东晟</t>
  </si>
  <si>
    <t>孙伏新</t>
  </si>
  <si>
    <t>周海文</t>
  </si>
  <si>
    <t>何广海</t>
  </si>
  <si>
    <t>袁长忍</t>
  </si>
  <si>
    <t>陈小马</t>
  </si>
  <si>
    <t>王遥遥</t>
  </si>
  <si>
    <t>陶丁泉</t>
  </si>
  <si>
    <t>龚共华</t>
  </si>
  <si>
    <t>熊义荣</t>
  </si>
  <si>
    <t>李平</t>
  </si>
  <si>
    <t>张富长</t>
  </si>
  <si>
    <t>贺威</t>
  </si>
  <si>
    <t>东莞市腾泽电子科技有限公司</t>
  </si>
  <si>
    <t>汪友新</t>
  </si>
  <si>
    <t>相明君</t>
  </si>
  <si>
    <t>李爱平</t>
  </si>
  <si>
    <t>王金钢</t>
  </si>
  <si>
    <t>ZX厚街杨翔富</t>
  </si>
  <si>
    <t>杨翔富</t>
  </si>
  <si>
    <t>李金泉</t>
  </si>
  <si>
    <t>刘格林</t>
  </si>
  <si>
    <t>孟令姣</t>
  </si>
  <si>
    <t>张端赞</t>
  </si>
  <si>
    <t>李立创</t>
  </si>
  <si>
    <t>冉启伟</t>
  </si>
  <si>
    <t>黄冬梅</t>
  </si>
  <si>
    <t>周树健</t>
  </si>
  <si>
    <t>谭永倍</t>
  </si>
  <si>
    <t>黄瑞君</t>
  </si>
  <si>
    <t>秦纪书</t>
  </si>
  <si>
    <t>杨涵化</t>
  </si>
  <si>
    <t>曾继光</t>
  </si>
  <si>
    <t>廖圣轶</t>
  </si>
  <si>
    <t>邓忠</t>
  </si>
  <si>
    <t>蒋国芳</t>
  </si>
  <si>
    <t>东莞市厚街哈芮鞋样设计服务有限公司</t>
  </si>
  <si>
    <t>黎建林</t>
  </si>
  <si>
    <t>东莞市东铁印刷机械有限公司</t>
  </si>
  <si>
    <t>张秀勤</t>
  </si>
  <si>
    <t>能为和</t>
  </si>
  <si>
    <t>张韧</t>
  </si>
  <si>
    <t>dgdc90060737</t>
  </si>
  <si>
    <t>雷友国</t>
  </si>
  <si>
    <t>黄汶坚</t>
  </si>
  <si>
    <t>张进德</t>
  </si>
  <si>
    <t>陈先敏</t>
  </si>
  <si>
    <t>dgdc89180635</t>
  </si>
  <si>
    <t>罗强</t>
  </si>
  <si>
    <t>张平芳</t>
  </si>
  <si>
    <t>艾国龙</t>
  </si>
  <si>
    <t>刘兰芳</t>
  </si>
  <si>
    <t>郭清风</t>
  </si>
  <si>
    <t>dgdc90028394</t>
  </si>
  <si>
    <t>蔡高中</t>
  </si>
  <si>
    <t>吴少强</t>
  </si>
  <si>
    <t>张远军</t>
  </si>
  <si>
    <t>吴小巧</t>
  </si>
  <si>
    <t>钟兴雄</t>
  </si>
  <si>
    <t>黄少娟</t>
  </si>
  <si>
    <t>dgdc90018130</t>
  </si>
  <si>
    <t>袁在文</t>
  </si>
  <si>
    <t>张春日</t>
  </si>
  <si>
    <t>余建钦</t>
  </si>
  <si>
    <t>尹年喜</t>
  </si>
  <si>
    <t>dgdc90061411</t>
  </si>
  <si>
    <t>金英军</t>
  </si>
  <si>
    <t>谢见龙</t>
  </si>
  <si>
    <t>戴云霞</t>
  </si>
  <si>
    <t>dgdc90061709</t>
  </si>
  <si>
    <t>许安胜</t>
  </si>
  <si>
    <t>凡希成</t>
  </si>
  <si>
    <t>李楚祥</t>
  </si>
  <si>
    <t>dgdc90018836</t>
  </si>
  <si>
    <t>东莞市杰力包装制品厂</t>
  </si>
  <si>
    <t>邓仁洪</t>
  </si>
  <si>
    <t>倪锐康</t>
  </si>
  <si>
    <t>潘纪海</t>
  </si>
  <si>
    <t>盘海萍</t>
  </si>
  <si>
    <t>肖剑庭</t>
  </si>
  <si>
    <t>王兴荣</t>
  </si>
  <si>
    <t>刘继兵</t>
  </si>
  <si>
    <t>张扬</t>
  </si>
  <si>
    <t>刘丰</t>
  </si>
  <si>
    <t>王记旺</t>
  </si>
  <si>
    <t>杜承军</t>
  </si>
  <si>
    <t>陶安文</t>
  </si>
  <si>
    <t>dgdc90010398</t>
  </si>
  <si>
    <t>相金宝</t>
  </si>
  <si>
    <t>陈伟</t>
  </si>
  <si>
    <t>袁松柏</t>
  </si>
  <si>
    <t>吴袁孟</t>
  </si>
  <si>
    <t>东莞市梦幻饰品有限公司</t>
  </si>
  <si>
    <t>东莞乐嘉塑胶制品有限公司</t>
  </si>
  <si>
    <t>东莞市虎门大鹏通讯器材店</t>
  </si>
  <si>
    <t>dgdc90012543</t>
  </si>
  <si>
    <t>李久平</t>
  </si>
  <si>
    <t>东莞市顺捷齿轮有限公司</t>
  </si>
  <si>
    <t>陈慰</t>
  </si>
  <si>
    <t>江宇庭</t>
  </si>
  <si>
    <t>黄天学</t>
  </si>
  <si>
    <t>雷文斌</t>
  </si>
  <si>
    <t>瞿中德</t>
  </si>
  <si>
    <t>许淼</t>
  </si>
  <si>
    <t>陈志富</t>
  </si>
  <si>
    <t>付法金</t>
  </si>
  <si>
    <t>朱兴兵</t>
  </si>
  <si>
    <t>dgdc90061579</t>
  </si>
  <si>
    <t>何思敏</t>
  </si>
  <si>
    <t>DSBR厚街温圣荣</t>
  </si>
  <si>
    <t>黄小军</t>
  </si>
  <si>
    <t>谢双凤</t>
  </si>
  <si>
    <t>杨锐成</t>
  </si>
  <si>
    <t>王锋</t>
  </si>
  <si>
    <t>钱显兵</t>
  </si>
  <si>
    <t>林西能</t>
  </si>
  <si>
    <t>dgdc90031187</t>
  </si>
  <si>
    <t>薛永山</t>
  </si>
  <si>
    <t>陈韩锐</t>
  </si>
  <si>
    <t>钱静茵</t>
  </si>
  <si>
    <t>dgdc90061587</t>
  </si>
  <si>
    <t>杨永超</t>
  </si>
  <si>
    <t>赖雪梅</t>
  </si>
  <si>
    <t>侯春红</t>
  </si>
  <si>
    <t>杨兵</t>
  </si>
  <si>
    <t>郑建华</t>
  </si>
  <si>
    <t>晏贤勇</t>
  </si>
  <si>
    <t>杨冠武</t>
  </si>
  <si>
    <t>黄黎</t>
  </si>
  <si>
    <t>文喜</t>
  </si>
  <si>
    <t>杨脉勇</t>
  </si>
  <si>
    <t>张明</t>
  </si>
  <si>
    <t>陈观德</t>
  </si>
  <si>
    <t>蓝文解</t>
  </si>
  <si>
    <t>陆春燕</t>
  </si>
  <si>
    <t>林楚</t>
  </si>
  <si>
    <t>dgdc90001038</t>
  </si>
  <si>
    <t>张苏圆</t>
  </si>
  <si>
    <t>王仪国</t>
  </si>
  <si>
    <t>周劲松</t>
  </si>
  <si>
    <t>梁利</t>
  </si>
  <si>
    <t>田小红</t>
  </si>
  <si>
    <t>戴富华</t>
  </si>
  <si>
    <t>蒋国荣</t>
  </si>
  <si>
    <t>蓝永光</t>
  </si>
  <si>
    <t>覃正威</t>
  </si>
  <si>
    <t>冯远华</t>
  </si>
  <si>
    <t>陈拍康</t>
  </si>
  <si>
    <t>姚国栋</t>
  </si>
  <si>
    <t>柯平</t>
  </si>
  <si>
    <t>邓党文</t>
  </si>
  <si>
    <t>方映笑</t>
  </si>
  <si>
    <t>黄炳乾</t>
  </si>
  <si>
    <t>dgdc90009932</t>
  </si>
  <si>
    <t>吴让焕</t>
  </si>
  <si>
    <t>何恺</t>
  </si>
  <si>
    <t>万鹏</t>
  </si>
  <si>
    <t>黎树锋</t>
  </si>
  <si>
    <t>罗王丽</t>
  </si>
  <si>
    <t>罗芳</t>
  </si>
  <si>
    <t>刘泽斌</t>
  </si>
  <si>
    <t>郭俊良</t>
  </si>
  <si>
    <t>东莞市联升塑胶制品有限公司</t>
  </si>
  <si>
    <t>曹以林</t>
  </si>
  <si>
    <t>何国财</t>
  </si>
  <si>
    <t>张紫玉</t>
  </si>
  <si>
    <t>曾军龙</t>
  </si>
  <si>
    <t>东莞市厚街镇泉发塑胶材料行</t>
  </si>
  <si>
    <t>倪妙伟</t>
  </si>
  <si>
    <t>龚盛明</t>
  </si>
  <si>
    <t>刘晓燕</t>
  </si>
  <si>
    <t>张霞</t>
  </si>
  <si>
    <t>赵琼</t>
  </si>
  <si>
    <t>王建廷</t>
  </si>
  <si>
    <t>唐华平</t>
  </si>
  <si>
    <t>田艳</t>
  </si>
  <si>
    <t>文明</t>
  </si>
  <si>
    <t>马冬冬</t>
  </si>
  <si>
    <t>陈雪松</t>
  </si>
  <si>
    <t>孙伟强</t>
  </si>
  <si>
    <t>dgdg90008458</t>
  </si>
  <si>
    <t>蔡金海</t>
  </si>
  <si>
    <t>博美区</t>
    <phoneticPr fontId="5" type="noConversion"/>
  </si>
  <si>
    <t>陈栩涛</t>
  </si>
  <si>
    <t>王婷</t>
  </si>
  <si>
    <t>夏贵阳</t>
  </si>
  <si>
    <t>杨仕光</t>
  </si>
  <si>
    <t>何江华</t>
  </si>
  <si>
    <t>陆均宏</t>
  </si>
  <si>
    <t>吴光华</t>
  </si>
  <si>
    <t>陈中波</t>
  </si>
  <si>
    <t>李森</t>
  </si>
  <si>
    <t>罗承翼</t>
  </si>
  <si>
    <t>陈晓</t>
  </si>
  <si>
    <t>方秀锋</t>
  </si>
  <si>
    <t>李大先</t>
  </si>
  <si>
    <t>王滨</t>
  </si>
  <si>
    <t>广东优信通信有限公司</t>
  </si>
  <si>
    <t>预付费东莞住宅“宽带大会战新装或续费480元包年，带宽4M</t>
  </si>
  <si>
    <t>张荣标</t>
  </si>
  <si>
    <t>卢亮辉</t>
  </si>
  <si>
    <t>陈颂杰</t>
  </si>
  <si>
    <t>苏文品</t>
  </si>
  <si>
    <t>麦栽春</t>
  </si>
  <si>
    <t>龚天才</t>
  </si>
  <si>
    <t>李芳</t>
  </si>
  <si>
    <t>许晓君</t>
  </si>
  <si>
    <t>杨为清</t>
  </si>
  <si>
    <t>陈善俊</t>
  </si>
  <si>
    <t>王名坚</t>
  </si>
  <si>
    <t>ADSL</t>
    <phoneticPr fontId="5" type="noConversion"/>
  </si>
  <si>
    <t>彭汉兵</t>
  </si>
  <si>
    <t>6月正常结算</t>
    <phoneticPr fontId="3" type="noConversion"/>
  </si>
  <si>
    <t>黄宏意</t>
  </si>
  <si>
    <t>杨国华</t>
  </si>
  <si>
    <t>直销</t>
    <phoneticPr fontId="5" type="noConversion"/>
  </si>
  <si>
    <t>朱亚军</t>
  </si>
  <si>
    <t>冷静芝</t>
  </si>
  <si>
    <t>ADSL</t>
    <phoneticPr fontId="5" type="noConversion"/>
  </si>
  <si>
    <t>张占</t>
  </si>
  <si>
    <t>6月正常结算</t>
    <phoneticPr fontId="3" type="noConversion"/>
  </si>
  <si>
    <t>周武</t>
  </si>
  <si>
    <t>刘剑</t>
  </si>
  <si>
    <t>张雷雷</t>
  </si>
  <si>
    <t>左志彬</t>
  </si>
  <si>
    <t>汪子涵</t>
  </si>
  <si>
    <t>黄立娟</t>
  </si>
  <si>
    <t>包半年</t>
    <phoneticPr fontId="5" type="noConversion"/>
  </si>
  <si>
    <t>夏洁翔</t>
  </si>
  <si>
    <t>黄晓艳</t>
  </si>
  <si>
    <t>袁熙</t>
  </si>
  <si>
    <t>包年</t>
    <phoneticPr fontId="5" type="noConversion"/>
  </si>
  <si>
    <t>蒲碧英</t>
  </si>
  <si>
    <t>彭敏如</t>
  </si>
  <si>
    <t>雷钢</t>
  </si>
  <si>
    <t>管昌芬</t>
  </si>
  <si>
    <t>温英武</t>
  </si>
  <si>
    <t>薛会元</t>
  </si>
  <si>
    <t>赵瑞葵</t>
  </si>
  <si>
    <t>陈鲜阳</t>
  </si>
  <si>
    <t>傅子秀</t>
  </si>
  <si>
    <t>吴国娥</t>
  </si>
  <si>
    <t>周群锋</t>
  </si>
  <si>
    <t>谭淡金</t>
  </si>
  <si>
    <t>熊文新</t>
  </si>
  <si>
    <t>李优</t>
  </si>
  <si>
    <t>长安锦厦新村</t>
  </si>
  <si>
    <t>钟和辉</t>
  </si>
  <si>
    <t>余海</t>
  </si>
  <si>
    <t>南区营销中心</t>
    <phoneticPr fontId="3" type="noConversion"/>
  </si>
  <si>
    <t>厚街营业厅</t>
  </si>
  <si>
    <t>东莞市精创安防科技有限公司</t>
  </si>
  <si>
    <t>裴书林</t>
  </si>
  <si>
    <t>dgdc90060501</t>
  </si>
  <si>
    <t>DSBR厚街胡政</t>
  </si>
  <si>
    <t>南区营销中心</t>
    <phoneticPr fontId="3" type="noConversion"/>
  </si>
  <si>
    <t>刘房亮</t>
  </si>
  <si>
    <t>包月</t>
    <phoneticPr fontId="5" type="noConversion"/>
  </si>
  <si>
    <t>陈建松</t>
  </si>
  <si>
    <t>吴彩玉</t>
  </si>
  <si>
    <t>万军</t>
  </si>
  <si>
    <t>包半年</t>
    <phoneticPr fontId="5" type="noConversion"/>
  </si>
  <si>
    <t>付秀兰</t>
  </si>
  <si>
    <t>叶艳芬</t>
  </si>
  <si>
    <t>谭瑞兰</t>
  </si>
  <si>
    <t>许剑云</t>
  </si>
  <si>
    <t>邹琼英</t>
  </si>
  <si>
    <t>徐恒桂</t>
  </si>
  <si>
    <t>刘荣湘</t>
  </si>
  <si>
    <t>邹海泉</t>
  </si>
  <si>
    <t>ZX常平陈常利</t>
  </si>
  <si>
    <t>孙德权</t>
  </si>
  <si>
    <t>陈金朗</t>
  </si>
  <si>
    <t>李梓伟</t>
  </si>
  <si>
    <t>王秀林</t>
  </si>
  <si>
    <t>罗红兵</t>
  </si>
  <si>
    <t>代理商</t>
    <phoneticPr fontId="5" type="noConversion"/>
  </si>
  <si>
    <t>钱璇</t>
  </si>
  <si>
    <t>廖国林</t>
  </si>
  <si>
    <t>ZX常平辛芳明</t>
  </si>
  <si>
    <t>辛芳明</t>
  </si>
  <si>
    <t>吴先志</t>
  </si>
  <si>
    <t>殷宁康</t>
  </si>
  <si>
    <t>邓奇峰</t>
  </si>
  <si>
    <t>ZX常平王翔</t>
  </si>
  <si>
    <t>王翔</t>
  </si>
  <si>
    <t>温海清</t>
  </si>
  <si>
    <t>吴伟明</t>
  </si>
  <si>
    <t>孙辉明</t>
  </si>
  <si>
    <t>东坑廖边头机房</t>
  </si>
  <si>
    <t>李小妹</t>
  </si>
  <si>
    <t>莫昭锦</t>
  </si>
  <si>
    <t>黄玉梅</t>
  </si>
  <si>
    <t>郭芬员</t>
  </si>
  <si>
    <t>王建国</t>
  </si>
  <si>
    <t>黄志永</t>
  </si>
  <si>
    <t>栗超英</t>
  </si>
  <si>
    <t>胡金钟</t>
  </si>
  <si>
    <t>黄江裕元</t>
  </si>
  <si>
    <t>叶水相</t>
  </si>
  <si>
    <t>张锐</t>
  </si>
  <si>
    <t>唐植军</t>
  </si>
  <si>
    <t>大朗旺富毛织市场(新增)</t>
  </si>
  <si>
    <t>陈可彬</t>
  </si>
  <si>
    <t>马世培</t>
  </si>
  <si>
    <t>黄江鸡啼岗</t>
  </si>
  <si>
    <t>赵瑛</t>
  </si>
  <si>
    <t>方俊添</t>
  </si>
  <si>
    <t>ZX常平黎兵兵</t>
  </si>
  <si>
    <t>黄日辉</t>
  </si>
  <si>
    <t>ZY大朗营业厅</t>
  </si>
  <si>
    <t>李志鹏</t>
  </si>
  <si>
    <t>朱文豪</t>
  </si>
  <si>
    <t>邢萍</t>
  </si>
  <si>
    <t>陈华贵</t>
  </si>
  <si>
    <t>廖荣立</t>
  </si>
  <si>
    <t>黎春棋</t>
  </si>
  <si>
    <t>李庆尚</t>
  </si>
  <si>
    <t>黄成龙</t>
  </si>
  <si>
    <t>黎松庆</t>
  </si>
  <si>
    <t>东坑宝柏机房</t>
  </si>
  <si>
    <t>唐本云</t>
  </si>
  <si>
    <t>东坑区</t>
  </si>
  <si>
    <t>陈建华</t>
  </si>
  <si>
    <t>唐衡平</t>
  </si>
  <si>
    <t>卢丹龙</t>
    <phoneticPr fontId="5" type="noConversion"/>
  </si>
  <si>
    <t>李气娟</t>
  </si>
  <si>
    <t>辛芳明</t>
    <phoneticPr fontId="5" type="noConversion"/>
  </si>
  <si>
    <t>韦贵兵</t>
  </si>
  <si>
    <t>辛芳明</t>
    <phoneticPr fontId="5" type="noConversion"/>
  </si>
  <si>
    <t>刘二洁</t>
  </si>
  <si>
    <t>预付费东莞住宅新装900元包年，带宽8M</t>
  </si>
  <si>
    <t>宋孝波</t>
    <phoneticPr fontId="5" type="noConversion"/>
  </si>
  <si>
    <t>高雨</t>
  </si>
  <si>
    <t>伍永生</t>
  </si>
  <si>
    <t>钟青明</t>
  </si>
  <si>
    <t>刘完全</t>
  </si>
  <si>
    <t>梁巧专</t>
  </si>
  <si>
    <t>陈彦忠</t>
    <phoneticPr fontId="5" type="noConversion"/>
  </si>
  <si>
    <t>黄勇</t>
  </si>
  <si>
    <t>刘小军</t>
  </si>
  <si>
    <t>谢熙</t>
    <phoneticPr fontId="5" type="noConversion"/>
  </si>
  <si>
    <t>周绍军</t>
  </si>
  <si>
    <t>罗志文</t>
    <phoneticPr fontId="5" type="noConversion"/>
  </si>
  <si>
    <t>唐开华</t>
  </si>
  <si>
    <t>龙德亮</t>
  </si>
  <si>
    <t>吴琪琪</t>
  </si>
  <si>
    <t>胡明</t>
  </si>
  <si>
    <t>唐石荣</t>
    <phoneticPr fontId="5" type="noConversion"/>
  </si>
  <si>
    <t>严建强</t>
  </si>
  <si>
    <t>谢礼杰</t>
  </si>
  <si>
    <t>全守平</t>
    <phoneticPr fontId="5" type="noConversion"/>
  </si>
  <si>
    <t>叶纯义</t>
  </si>
  <si>
    <t>唐石荣</t>
    <phoneticPr fontId="5" type="noConversion"/>
  </si>
  <si>
    <t>刘浩斌</t>
  </si>
  <si>
    <t>杨政武</t>
  </si>
  <si>
    <t>许世家</t>
    <phoneticPr fontId="5" type="noConversion"/>
  </si>
  <si>
    <t>常平大东骏通机房</t>
  </si>
  <si>
    <t>聂锦良</t>
  </si>
  <si>
    <t>吴斌</t>
    <phoneticPr fontId="5" type="noConversion"/>
  </si>
  <si>
    <t>周吉硕</t>
  </si>
  <si>
    <t>华良玉</t>
  </si>
  <si>
    <t>刘运超</t>
    <phoneticPr fontId="5" type="noConversion"/>
  </si>
  <si>
    <t>许喜财</t>
  </si>
  <si>
    <t>邓轩腾</t>
    <phoneticPr fontId="5" type="noConversion"/>
  </si>
  <si>
    <t>粤S[12]G020169华城江北 新增</t>
  </si>
  <si>
    <t>何祥星</t>
  </si>
  <si>
    <t>邓光尚</t>
  </si>
  <si>
    <t>大朗富康北(新增)</t>
  </si>
  <si>
    <t>任瑞勇</t>
  </si>
  <si>
    <t>惠朋卫</t>
  </si>
  <si>
    <t>陈常利</t>
    <phoneticPr fontId="5" type="noConversion"/>
  </si>
  <si>
    <t>陈汝强</t>
  </si>
  <si>
    <t>马荣静</t>
  </si>
  <si>
    <t>黎兵兵</t>
    <phoneticPr fontId="5" type="noConversion"/>
  </si>
  <si>
    <t>刘学良</t>
  </si>
  <si>
    <t>黎兵兵</t>
    <phoneticPr fontId="5" type="noConversion"/>
  </si>
  <si>
    <t>朱雄安</t>
  </si>
  <si>
    <t>黄海珍</t>
  </si>
  <si>
    <t>廖明坚</t>
  </si>
  <si>
    <t>陈常利</t>
    <phoneticPr fontId="5" type="noConversion"/>
  </si>
  <si>
    <t>陆凤英</t>
  </si>
  <si>
    <t>ZY常平营业厅</t>
  </si>
  <si>
    <t>常平前8台新增及续费均不算自营提成</t>
    <phoneticPr fontId="5" type="noConversion"/>
  </si>
  <si>
    <t>常平营销组</t>
    <phoneticPr fontId="5" type="noConversion"/>
  </si>
  <si>
    <t>尹要龙</t>
  </si>
  <si>
    <t>胡小华</t>
  </si>
  <si>
    <t>符关卓</t>
    <phoneticPr fontId="5" type="noConversion"/>
  </si>
  <si>
    <t>大朗富康南(新增)</t>
  </si>
  <si>
    <t>黄显元</t>
  </si>
  <si>
    <t>韦宗栈</t>
  </si>
  <si>
    <t>林钦谋</t>
  </si>
  <si>
    <t>罗志文</t>
    <phoneticPr fontId="5" type="noConversion"/>
  </si>
  <si>
    <t>徐凤云</t>
  </si>
  <si>
    <t>陈礼高</t>
  </si>
  <si>
    <t>戚海锋</t>
  </si>
  <si>
    <t>付森基</t>
    <phoneticPr fontId="5" type="noConversion"/>
  </si>
  <si>
    <t>黄凯奋</t>
  </si>
  <si>
    <t>宋孝波</t>
    <phoneticPr fontId="5" type="noConversion"/>
  </si>
  <si>
    <t>张宗良</t>
  </si>
  <si>
    <t>梁洪海</t>
  </si>
  <si>
    <t>常平白石岗机房</t>
  </si>
  <si>
    <t>程华军</t>
  </si>
  <si>
    <t>唐大翠</t>
  </si>
  <si>
    <t>符关卓</t>
    <phoneticPr fontId="5" type="noConversion"/>
  </si>
  <si>
    <t>盘格英</t>
  </si>
  <si>
    <t>大朗杨涌佛子凹(新增)</t>
  </si>
  <si>
    <t>韦立生</t>
  </si>
  <si>
    <t>李炎丽</t>
  </si>
  <si>
    <t>尧建和</t>
  </si>
  <si>
    <t>王从云</t>
  </si>
  <si>
    <t>张明艳</t>
  </si>
  <si>
    <t>王翔</t>
    <phoneticPr fontId="5" type="noConversion"/>
  </si>
  <si>
    <t>东莞市新天易五金制品有限公司</t>
  </si>
  <si>
    <t>刘天生</t>
  </si>
  <si>
    <t>邹喜青</t>
  </si>
  <si>
    <t>李永清</t>
  </si>
  <si>
    <t>张永青</t>
  </si>
  <si>
    <t>刘杰玲</t>
  </si>
  <si>
    <t>陈修草</t>
  </si>
  <si>
    <t>吴斌</t>
    <phoneticPr fontId="5" type="noConversion"/>
  </si>
  <si>
    <t>鲁霞</t>
  </si>
  <si>
    <t>邓轩腾</t>
    <phoneticPr fontId="5" type="noConversion"/>
  </si>
  <si>
    <t>辛长生</t>
  </si>
  <si>
    <t>叶涛</t>
  </si>
  <si>
    <t>邓轩物</t>
    <phoneticPr fontId="5" type="noConversion"/>
  </si>
  <si>
    <t>唐上建</t>
  </si>
  <si>
    <t>胡冠喜</t>
  </si>
  <si>
    <t>龚健</t>
  </si>
  <si>
    <t>农军成</t>
    <phoneticPr fontId="5" type="noConversion"/>
  </si>
  <si>
    <t>刘恒山</t>
  </si>
  <si>
    <t>卢有超</t>
  </si>
  <si>
    <t>曾金昌</t>
  </si>
  <si>
    <t>大朗黎贝岭(新增)</t>
  </si>
  <si>
    <t>邹新国</t>
  </si>
  <si>
    <t>王浪</t>
  </si>
  <si>
    <t>李成就</t>
  </si>
  <si>
    <t>庄锦贤</t>
  </si>
  <si>
    <t>高传宏</t>
  </si>
  <si>
    <t>刘运超</t>
    <phoneticPr fontId="5" type="noConversion"/>
  </si>
  <si>
    <t>郑小军</t>
  </si>
  <si>
    <t>覃日伙</t>
  </si>
  <si>
    <t>雷红英</t>
  </si>
  <si>
    <t>李桂寿</t>
  </si>
  <si>
    <t>谭景枢</t>
  </si>
  <si>
    <t>许陈军</t>
  </si>
  <si>
    <t>王玲</t>
  </si>
  <si>
    <t>王小梅</t>
  </si>
  <si>
    <t>蔡旭铭</t>
  </si>
  <si>
    <t>郑起</t>
  </si>
  <si>
    <t>张松林</t>
  </si>
  <si>
    <t>黄智乾</t>
    <phoneticPr fontId="5" type="noConversion"/>
  </si>
  <si>
    <t>成建华</t>
  </si>
  <si>
    <t>全守平</t>
    <phoneticPr fontId="5" type="noConversion"/>
  </si>
  <si>
    <t>魏美福</t>
  </si>
  <si>
    <t>蒋晓妹</t>
  </si>
  <si>
    <t>乔冬梅</t>
  </si>
  <si>
    <t>文峥</t>
  </si>
  <si>
    <t>大朗杨涌康富路（改造）</t>
  </si>
  <si>
    <t>叶满意</t>
  </si>
  <si>
    <t>郭秦明</t>
  </si>
  <si>
    <t>朱国栋</t>
  </si>
  <si>
    <t>徐建刚</t>
  </si>
  <si>
    <t>蒋利宇</t>
  </si>
  <si>
    <t>邓青华</t>
  </si>
  <si>
    <t>吴晓菊</t>
  </si>
  <si>
    <t>姜忠林</t>
  </si>
  <si>
    <t>郑其昌</t>
  </si>
  <si>
    <t>李金石</t>
  </si>
  <si>
    <t>许世家</t>
    <phoneticPr fontId="5" type="noConversion"/>
  </si>
  <si>
    <t>郑徐记</t>
  </si>
  <si>
    <t>丘诺娜</t>
  </si>
  <si>
    <t>袁政勇</t>
  </si>
  <si>
    <t>东莞市富迪五金有限公司</t>
  </si>
  <si>
    <t>大岭山大岭机房</t>
  </si>
  <si>
    <t>胡昊</t>
  </si>
  <si>
    <t>DSBR大朗唐石荣</t>
  </si>
  <si>
    <t>赵生祥</t>
  </si>
  <si>
    <t>侬彩坤</t>
  </si>
  <si>
    <t>何景谦</t>
  </si>
  <si>
    <t>罗兆用</t>
  </si>
  <si>
    <t>马玉英</t>
  </si>
  <si>
    <t>黄朝军</t>
  </si>
  <si>
    <t>东莞市大朗捷锐五金模具厂</t>
  </si>
  <si>
    <t>祁继云</t>
  </si>
  <si>
    <t>杜昇华</t>
    <phoneticPr fontId="5" type="noConversion"/>
  </si>
  <si>
    <t>杨国勤</t>
  </si>
  <si>
    <t>梁谋远</t>
  </si>
  <si>
    <t>常平塘角</t>
  </si>
  <si>
    <t>刘小清</t>
  </si>
  <si>
    <t>张锦芳</t>
  </si>
  <si>
    <t>尧水书</t>
  </si>
  <si>
    <t>沈惠玲</t>
  </si>
  <si>
    <t>陈达康</t>
  </si>
  <si>
    <t>胡玉杰</t>
  </si>
  <si>
    <t>李代强</t>
  </si>
  <si>
    <t>陈树辉</t>
  </si>
  <si>
    <t>陈亮</t>
  </si>
  <si>
    <t>陶利强</t>
  </si>
  <si>
    <t>马文军</t>
  </si>
  <si>
    <t>陈海耀</t>
  </si>
  <si>
    <t>常平新天美地（移动）</t>
  </si>
  <si>
    <t>施安德</t>
  </si>
  <si>
    <t>大朗蔡边机房</t>
  </si>
  <si>
    <t>周晃</t>
  </si>
  <si>
    <t>王慈庚</t>
  </si>
  <si>
    <t>黄少宝</t>
  </si>
  <si>
    <t>付森基</t>
    <phoneticPr fontId="5" type="noConversion"/>
  </si>
  <si>
    <t>刘平川</t>
  </si>
  <si>
    <t>刘双葵</t>
  </si>
  <si>
    <t>常平前8台新增及续费均不算自营提成</t>
    <phoneticPr fontId="5" type="noConversion"/>
  </si>
  <si>
    <t>常平营销组</t>
    <phoneticPr fontId="5" type="noConversion"/>
  </si>
  <si>
    <t>邓少元</t>
  </si>
  <si>
    <t>何龙刚</t>
  </si>
  <si>
    <t>彭丽蓉</t>
  </si>
  <si>
    <t>赵航</t>
  </si>
  <si>
    <t>孔晓伟</t>
  </si>
  <si>
    <t>谢香红</t>
  </si>
  <si>
    <t>常平木伦市场(改造)</t>
  </si>
  <si>
    <t>李玲云</t>
  </si>
  <si>
    <t>常平中央公园1号（移动合作）</t>
  </si>
  <si>
    <t>张志德</t>
  </si>
  <si>
    <t>ZX常平吴贤锦</t>
  </si>
  <si>
    <t>吴贤锦</t>
    <phoneticPr fontId="5" type="noConversion"/>
  </si>
  <si>
    <t>尹英发</t>
  </si>
  <si>
    <t>阮颂军</t>
  </si>
  <si>
    <t>萧金玉</t>
  </si>
  <si>
    <t>江大庆</t>
  </si>
  <si>
    <t>陈光智</t>
  </si>
  <si>
    <t>杨胜勇</t>
  </si>
  <si>
    <t>大朗富华北路(新增)</t>
  </si>
  <si>
    <t>方玉成</t>
  </si>
  <si>
    <t>大朗富丽东路(改造)</t>
  </si>
  <si>
    <t>刘德连</t>
  </si>
  <si>
    <t>阳单凤</t>
  </si>
  <si>
    <t>杨德清</t>
  </si>
  <si>
    <t>向正容</t>
  </si>
  <si>
    <t>黄江康湖山庄分局</t>
  </si>
  <si>
    <t>李文中</t>
  </si>
  <si>
    <t>农军成</t>
    <phoneticPr fontId="5" type="noConversion"/>
  </si>
  <si>
    <t>苏腾飞</t>
  </si>
  <si>
    <t>曾国锋</t>
  </si>
  <si>
    <t>杨兴先</t>
  </si>
  <si>
    <t>谢荣贵</t>
  </si>
  <si>
    <t>杨于国</t>
  </si>
  <si>
    <t>孙爱锋</t>
  </si>
  <si>
    <t>常平金碧花园机房</t>
  </si>
  <si>
    <t>周家兵</t>
  </si>
  <si>
    <t>郑金娥</t>
  </si>
  <si>
    <t>吴铭华</t>
  </si>
  <si>
    <t>周小平</t>
  </si>
  <si>
    <t>胡雄兵</t>
  </si>
  <si>
    <t>蒲小兰</t>
  </si>
  <si>
    <t>张小龙</t>
  </si>
  <si>
    <t>吴洁珊</t>
  </si>
  <si>
    <t>熊胜恩</t>
  </si>
  <si>
    <t>田莲</t>
  </si>
  <si>
    <t>赵倩</t>
  </si>
  <si>
    <t>郑明</t>
  </si>
  <si>
    <t>蒋际艳</t>
  </si>
  <si>
    <t>常平陈屋贝(改造)</t>
  </si>
  <si>
    <t>邓检平</t>
  </si>
  <si>
    <t>熊广</t>
  </si>
  <si>
    <t>王凯华</t>
  </si>
  <si>
    <t>潘清海</t>
  </si>
  <si>
    <t>桂仁尚</t>
  </si>
  <si>
    <t>谭洪清</t>
  </si>
  <si>
    <t>粤S[12]G020144金朗社区(新增</t>
  </si>
  <si>
    <t>韦海光</t>
  </si>
  <si>
    <t>何经荣</t>
  </si>
  <si>
    <t>王小丁</t>
  </si>
  <si>
    <t>周后伟</t>
  </si>
  <si>
    <t>韦健冰</t>
  </si>
  <si>
    <t>张营龙</t>
  </si>
  <si>
    <t>牛旭武</t>
  </si>
  <si>
    <t>王先富</t>
  </si>
  <si>
    <t>吕仁艺</t>
  </si>
  <si>
    <t>周秋勇</t>
  </si>
  <si>
    <t>朱武载</t>
  </si>
  <si>
    <t>李焕友</t>
  </si>
  <si>
    <t>ZY常平王国营(市)</t>
  </si>
  <si>
    <t>自营</t>
    <phoneticPr fontId="5" type="noConversion"/>
  </si>
  <si>
    <t>廖金清</t>
  </si>
  <si>
    <t>蒋钦骏</t>
  </si>
  <si>
    <t>包季</t>
    <phoneticPr fontId="5" type="noConversion"/>
  </si>
  <si>
    <t>黄红妹</t>
  </si>
  <si>
    <t>胡道祥</t>
  </si>
  <si>
    <t>李运伟</t>
  </si>
  <si>
    <t>张业忠</t>
  </si>
  <si>
    <t>黄剑峰</t>
  </si>
  <si>
    <t>杨荷新</t>
  </si>
  <si>
    <t>周晗</t>
  </si>
  <si>
    <t>戴飞</t>
  </si>
  <si>
    <t>王天恩</t>
  </si>
  <si>
    <t>郑现奎</t>
  </si>
  <si>
    <t>石林</t>
  </si>
  <si>
    <t>许明元</t>
  </si>
  <si>
    <t>刘会军</t>
  </si>
  <si>
    <t>ZX常平何晓宁</t>
  </si>
  <si>
    <t>直销</t>
    <phoneticPr fontId="5" type="noConversion"/>
  </si>
  <si>
    <t>何晓宁</t>
    <phoneticPr fontId="5" type="noConversion"/>
  </si>
  <si>
    <t>唐里荣</t>
  </si>
  <si>
    <t>利光</t>
  </si>
  <si>
    <t>李雪英</t>
  </si>
  <si>
    <t>李香志</t>
  </si>
  <si>
    <t>李艾瑞</t>
  </si>
  <si>
    <t>陈彦忠</t>
    <phoneticPr fontId="5" type="noConversion"/>
  </si>
  <si>
    <t>杨凤坤</t>
  </si>
  <si>
    <t>黄双峰</t>
  </si>
  <si>
    <t>陈琳琳</t>
  </si>
  <si>
    <t>梁辉</t>
  </si>
  <si>
    <t>刘圣财</t>
  </si>
  <si>
    <t>沈学平</t>
  </si>
  <si>
    <t>常平分局</t>
  </si>
  <si>
    <t>颜新良</t>
  </si>
  <si>
    <t>何喜才</t>
  </si>
  <si>
    <t>罗建军</t>
  </si>
  <si>
    <t>徐振鹏</t>
  </si>
  <si>
    <t>李彦明</t>
  </si>
  <si>
    <t>许思明</t>
  </si>
  <si>
    <t>叶秋萍</t>
  </si>
  <si>
    <t>黄畴</t>
  </si>
  <si>
    <t>郭承勇</t>
  </si>
  <si>
    <t>黄德用</t>
  </si>
  <si>
    <t>张志标</t>
  </si>
  <si>
    <t>杨起家</t>
  </si>
  <si>
    <t>闭爱冰</t>
  </si>
  <si>
    <t>黎崇贵</t>
  </si>
  <si>
    <t>夏明月</t>
  </si>
  <si>
    <t>杨思成</t>
  </si>
  <si>
    <t>郭仕塘</t>
  </si>
  <si>
    <t>黄东源</t>
  </si>
  <si>
    <t>孙中霞</t>
  </si>
  <si>
    <t>分公司</t>
    <phoneticPr fontId="5" type="noConversion"/>
  </si>
  <si>
    <t>黄存鑫</t>
  </si>
  <si>
    <t>邱沙沙</t>
  </si>
  <si>
    <t>苏光喜</t>
  </si>
  <si>
    <t>谢熙</t>
    <phoneticPr fontId="5" type="noConversion"/>
  </si>
  <si>
    <t>温兴平</t>
  </si>
  <si>
    <t>卢丹龙</t>
    <phoneticPr fontId="5" type="noConversion"/>
  </si>
  <si>
    <t>王启定</t>
  </si>
  <si>
    <t>宋锐妮</t>
  </si>
  <si>
    <t>陈湘平</t>
    <phoneticPr fontId="5" type="noConversion"/>
  </si>
  <si>
    <t>方启洪</t>
  </si>
  <si>
    <t>陈敢</t>
  </si>
  <si>
    <t>王长国</t>
  </si>
  <si>
    <t>龙星</t>
  </si>
  <si>
    <t>刘伯帅</t>
  </si>
  <si>
    <t>蒙泽刀</t>
  </si>
  <si>
    <t>王国营</t>
  </si>
  <si>
    <t>谢克畅</t>
  </si>
  <si>
    <t>曾炎红</t>
  </si>
  <si>
    <t>金光胜</t>
  </si>
  <si>
    <t>胡湘陵</t>
  </si>
  <si>
    <t>黄桂玲</t>
  </si>
  <si>
    <t>陈汪军</t>
  </si>
  <si>
    <t>黄涛淘</t>
  </si>
  <si>
    <t>王强</t>
  </si>
  <si>
    <t>刘元钊</t>
  </si>
  <si>
    <t>刘正刚</t>
  </si>
  <si>
    <t>黄清利</t>
  </si>
  <si>
    <t>孙逢领</t>
  </si>
  <si>
    <t>东莞市九维网络科技有限公司（建益）</t>
  </si>
  <si>
    <t>ZY东莞分公司</t>
  </si>
  <si>
    <t>肖建德</t>
  </si>
  <si>
    <t>东莞市九维网络科技有限公司（广通）</t>
  </si>
  <si>
    <t>莫合平</t>
  </si>
  <si>
    <t>杨海洋</t>
  </si>
  <si>
    <t>郑劲龙</t>
  </si>
  <si>
    <t>孙贵泳</t>
  </si>
  <si>
    <t>邓勇刚</t>
  </si>
  <si>
    <t>胡静林</t>
    <phoneticPr fontId="5" type="noConversion"/>
  </si>
  <si>
    <t>刘卫兵</t>
  </si>
  <si>
    <t>ZY常平叶志祥（维）</t>
    <phoneticPr fontId="5" type="noConversion"/>
  </si>
  <si>
    <t>装维</t>
    <phoneticPr fontId="5" type="noConversion"/>
  </si>
  <si>
    <t>叶志祥</t>
    <phoneticPr fontId="5" type="noConversion"/>
  </si>
  <si>
    <t>陳中锋</t>
  </si>
  <si>
    <t>ZY常平叶志祥（维）</t>
  </si>
  <si>
    <t>欧阳乐</t>
  </si>
  <si>
    <t>张玉清</t>
  </si>
  <si>
    <t>于红</t>
  </si>
  <si>
    <t>李海东</t>
  </si>
  <si>
    <t>邹贵荣</t>
  </si>
  <si>
    <t>李惠祥</t>
  </si>
  <si>
    <t>叶大成</t>
  </si>
  <si>
    <t>陈素芬</t>
  </si>
  <si>
    <t>磨艳</t>
  </si>
  <si>
    <t>贺小鹏</t>
  </si>
  <si>
    <t>饶稳</t>
  </si>
  <si>
    <t>谢雪飞</t>
  </si>
  <si>
    <t>孙玉瑞</t>
  </si>
  <si>
    <t>陈炳伟</t>
  </si>
  <si>
    <t>刘旋坤</t>
  </si>
  <si>
    <t>周永森</t>
  </si>
  <si>
    <t>李莉</t>
  </si>
  <si>
    <t>董浩</t>
  </si>
  <si>
    <t>邓玉梅</t>
  </si>
  <si>
    <t>东莞志丰电子有限公司</t>
  </si>
  <si>
    <t>杜昇华</t>
    <phoneticPr fontId="5" type="noConversion"/>
  </si>
  <si>
    <t>郭俊</t>
  </si>
  <si>
    <t>粤S[12]G020207黄江大冚村 新</t>
  </si>
  <si>
    <t>陈勤兰</t>
  </si>
  <si>
    <t>张仑山</t>
  </si>
  <si>
    <t>吴永进</t>
  </si>
  <si>
    <t>檀秋红</t>
  </si>
  <si>
    <t>蒋胜华</t>
  </si>
  <si>
    <t>邓轩物</t>
    <phoneticPr fontId="5" type="noConversion"/>
  </si>
  <si>
    <t>唐东京</t>
  </si>
  <si>
    <t>陈放炎</t>
  </si>
  <si>
    <t>刘媛</t>
  </si>
  <si>
    <t>罗良欢</t>
  </si>
  <si>
    <t>朱彩连</t>
  </si>
  <si>
    <t>梁小云</t>
  </si>
  <si>
    <t>林锦叙</t>
  </si>
  <si>
    <t>范军</t>
  </si>
  <si>
    <t>DSBR大朗邓轩物</t>
  </si>
  <si>
    <t>邱小华</t>
  </si>
  <si>
    <t>唐琼莲</t>
  </si>
  <si>
    <t>卢浩奇</t>
  </si>
  <si>
    <t>罗有春</t>
  </si>
  <si>
    <t>颜裕林</t>
  </si>
  <si>
    <t>丁双军</t>
  </si>
  <si>
    <t>彭从兰</t>
  </si>
  <si>
    <t>谢华</t>
  </si>
  <si>
    <t>李燕燕</t>
  </si>
  <si>
    <t>许林康</t>
  </si>
  <si>
    <t>肖咸燕</t>
  </si>
  <si>
    <t>姜志刚</t>
  </si>
  <si>
    <t>曾锋</t>
  </si>
  <si>
    <t>李小龙</t>
  </si>
  <si>
    <t>曾祥云</t>
  </si>
  <si>
    <t>新改续</t>
    <phoneticPr fontId="5" type="noConversion"/>
  </si>
  <si>
    <t>刘付国武</t>
  </si>
  <si>
    <t>傅绍新</t>
  </si>
  <si>
    <t>朱健</t>
  </si>
  <si>
    <t>刘景桂</t>
  </si>
  <si>
    <t>杨昆</t>
  </si>
  <si>
    <t>骆丽花</t>
  </si>
  <si>
    <t>蒲祖俊</t>
  </si>
  <si>
    <t>李学武</t>
  </si>
  <si>
    <t>徐碧荣</t>
  </si>
  <si>
    <t>殷美涟</t>
  </si>
  <si>
    <t>胡珍荣</t>
  </si>
  <si>
    <t>周玉安</t>
  </si>
  <si>
    <t>黄智乾</t>
    <phoneticPr fontId="5" type="noConversion"/>
  </si>
  <si>
    <t>肖英才</t>
  </si>
  <si>
    <t>周敏</t>
  </si>
  <si>
    <t>张春红</t>
  </si>
  <si>
    <t>黄宗林</t>
  </si>
  <si>
    <t>常平塘霞路(改造)</t>
  </si>
  <si>
    <t>晏新飞</t>
  </si>
  <si>
    <t>甘立志</t>
  </si>
  <si>
    <t>藏瑞东</t>
  </si>
  <si>
    <t>陈湘平</t>
    <phoneticPr fontId="5" type="noConversion"/>
  </si>
  <si>
    <t>谭稳</t>
  </si>
  <si>
    <t>宋礼科</t>
  </si>
  <si>
    <t>邱喜</t>
  </si>
  <si>
    <t>蓝其昌</t>
  </si>
  <si>
    <t>罗彩玲</t>
  </si>
  <si>
    <t>张玉辉</t>
  </si>
  <si>
    <t>缪文斌</t>
  </si>
  <si>
    <t>李灿辉</t>
  </si>
  <si>
    <t>郭小玲</t>
  </si>
  <si>
    <t>徐粉仍</t>
  </si>
  <si>
    <t>何建军</t>
  </si>
  <si>
    <t>王付成</t>
  </si>
  <si>
    <t>蒋玉林</t>
  </si>
  <si>
    <t>张付军</t>
  </si>
  <si>
    <t>吴饮超</t>
  </si>
  <si>
    <t>黄柱乾</t>
  </si>
  <si>
    <t>曾亚夫</t>
  </si>
  <si>
    <t>林国桂</t>
  </si>
  <si>
    <t>涂仕海</t>
  </si>
  <si>
    <t>黎龙荣</t>
  </si>
  <si>
    <t>李雪玲</t>
  </si>
  <si>
    <t>黄丙华</t>
  </si>
  <si>
    <t>郑细红</t>
  </si>
  <si>
    <t>刘付豪</t>
  </si>
  <si>
    <t>孔令源</t>
  </si>
  <si>
    <t>孙圣超</t>
  </si>
  <si>
    <t>陈星宇</t>
  </si>
  <si>
    <t>王小玉</t>
  </si>
  <si>
    <t>何丹丹</t>
  </si>
  <si>
    <t>赵东</t>
  </si>
  <si>
    <t>毛兆清</t>
  </si>
  <si>
    <t>徐志成</t>
  </si>
  <si>
    <t>聂建涛</t>
  </si>
  <si>
    <t>张人贱</t>
  </si>
  <si>
    <t>周伟</t>
  </si>
  <si>
    <t>刘延全</t>
  </si>
  <si>
    <t>茹卫红</t>
  </si>
  <si>
    <t>彭平</t>
  </si>
  <si>
    <t>洪鹏程</t>
  </si>
  <si>
    <t>薛丽芳</t>
  </si>
  <si>
    <t>覃海波</t>
  </si>
  <si>
    <t>胡强</t>
  </si>
  <si>
    <t>曾磊</t>
  </si>
  <si>
    <t>洪向阳</t>
  </si>
  <si>
    <t>项亚欢</t>
  </si>
  <si>
    <t>潘风琴</t>
  </si>
  <si>
    <t>马永强</t>
  </si>
  <si>
    <t>刘有凤</t>
  </si>
  <si>
    <t>雷光军</t>
  </si>
  <si>
    <t>代洪娟</t>
  </si>
  <si>
    <t>张育辉</t>
  </si>
  <si>
    <t>罗雪继</t>
  </si>
  <si>
    <t>王锡禄</t>
  </si>
  <si>
    <t>谢金华</t>
  </si>
  <si>
    <t>夏良平</t>
  </si>
  <si>
    <t>何晓宁</t>
    <phoneticPr fontId="5" type="noConversion"/>
  </si>
  <si>
    <t>邱燕明</t>
  </si>
  <si>
    <t>杨淑霞</t>
  </si>
  <si>
    <t>刘文权</t>
  </si>
  <si>
    <t>黄奎</t>
  </si>
  <si>
    <t>齐磊</t>
  </si>
  <si>
    <t>周维</t>
  </si>
  <si>
    <t>戚秋梅</t>
  </si>
  <si>
    <t>杨新建</t>
  </si>
  <si>
    <t>张林</t>
  </si>
  <si>
    <t>葛长友</t>
  </si>
  <si>
    <t>伍笛靖</t>
  </si>
  <si>
    <t>郑全</t>
  </si>
  <si>
    <t>沙小针</t>
  </si>
  <si>
    <t>李金庆</t>
  </si>
  <si>
    <t>陈小伟</t>
  </si>
  <si>
    <t>陈建</t>
  </si>
  <si>
    <t>刘天星</t>
  </si>
  <si>
    <t>罗水清</t>
  </si>
  <si>
    <t>马学全</t>
  </si>
  <si>
    <t>何志威</t>
  </si>
  <si>
    <t>寇永军</t>
  </si>
  <si>
    <t>ZY常平邓飞伍(市场)</t>
  </si>
  <si>
    <t>冼金建</t>
  </si>
  <si>
    <t>徐燕</t>
  </si>
  <si>
    <t>刘期忠</t>
  </si>
  <si>
    <t>张勇军</t>
  </si>
  <si>
    <t>姜子明</t>
  </si>
  <si>
    <t>董有胜</t>
  </si>
  <si>
    <t>李红兵</t>
  </si>
  <si>
    <t>欧阳华兵</t>
  </si>
  <si>
    <t>胡久林</t>
  </si>
  <si>
    <t>张发友</t>
  </si>
  <si>
    <t>罗小文</t>
  </si>
  <si>
    <t>邓和云</t>
  </si>
  <si>
    <t>程代兰</t>
  </si>
  <si>
    <t>葛燕</t>
  </si>
  <si>
    <t>吴洪森</t>
  </si>
  <si>
    <t>杨灿挺</t>
  </si>
  <si>
    <t>钟秋</t>
  </si>
  <si>
    <t>唐赖勇</t>
  </si>
  <si>
    <t>许永军</t>
  </si>
  <si>
    <t>张盛彬</t>
  </si>
  <si>
    <t>赵惠仙</t>
  </si>
  <si>
    <t>黄朝</t>
  </si>
  <si>
    <t>刘春秀</t>
  </si>
  <si>
    <t>邹助刚</t>
  </si>
  <si>
    <t>毛学龙</t>
  </si>
  <si>
    <t>柳平</t>
  </si>
  <si>
    <t>翟松旺</t>
  </si>
  <si>
    <t>雷群星</t>
  </si>
  <si>
    <t>庞上弟</t>
  </si>
  <si>
    <t>刘永飞</t>
  </si>
  <si>
    <t>龙广荣</t>
  </si>
  <si>
    <t>巫剑威</t>
  </si>
  <si>
    <t>冯钰欣</t>
  </si>
  <si>
    <t>李金亦</t>
  </si>
  <si>
    <t>黄坤泽</t>
  </si>
  <si>
    <t>杨光途</t>
  </si>
  <si>
    <t>张泽</t>
  </si>
  <si>
    <t>曾水繁</t>
  </si>
  <si>
    <t>王玲玲</t>
  </si>
  <si>
    <t>田容</t>
  </si>
  <si>
    <t>田伟平</t>
  </si>
  <si>
    <t>邹小辉</t>
  </si>
  <si>
    <t>徐奕芝</t>
  </si>
  <si>
    <t>黎锦平</t>
  </si>
  <si>
    <t>ZX常平包应球</t>
  </si>
  <si>
    <t>包应球</t>
    <phoneticPr fontId="5" type="noConversion"/>
  </si>
  <si>
    <t>张银保</t>
  </si>
  <si>
    <t>梁建超</t>
  </si>
  <si>
    <t>陈洁</t>
  </si>
  <si>
    <t>装维</t>
    <phoneticPr fontId="5" type="noConversion"/>
  </si>
  <si>
    <t>叶志祥</t>
    <phoneticPr fontId="5" type="noConversion"/>
  </si>
  <si>
    <t>向军</t>
  </si>
  <si>
    <t>甘军</t>
  </si>
  <si>
    <t>庄清欣</t>
  </si>
  <si>
    <t>梁映兰</t>
  </si>
  <si>
    <t>柳家宾</t>
  </si>
  <si>
    <t>丘政</t>
    <phoneticPr fontId="5" type="noConversion"/>
  </si>
  <si>
    <t>陈荣华</t>
  </si>
  <si>
    <t>DSBR黄江郑冠彰</t>
  </si>
  <si>
    <t>郑冠彰</t>
    <phoneticPr fontId="5" type="noConversion"/>
  </si>
  <si>
    <t>何余娥</t>
  </si>
  <si>
    <t>吴广艳</t>
  </si>
  <si>
    <t>张红灯</t>
  </si>
  <si>
    <t>雷平元</t>
  </si>
  <si>
    <t>赵荣宝</t>
  </si>
  <si>
    <t>瞿宏明</t>
  </si>
  <si>
    <t>唐廷能</t>
  </si>
  <si>
    <t>刘家虎</t>
  </si>
  <si>
    <t>彭荣林</t>
  </si>
  <si>
    <t>梁志恒</t>
  </si>
  <si>
    <t>刘永春</t>
  </si>
  <si>
    <t>赵斌</t>
  </si>
  <si>
    <t>陈锐</t>
  </si>
  <si>
    <t>许艳平</t>
  </si>
  <si>
    <t>赵行刚</t>
  </si>
  <si>
    <t>石卫攀</t>
  </si>
  <si>
    <t>丁文华</t>
  </si>
  <si>
    <t>李桂斌</t>
  </si>
  <si>
    <t>蒋能友</t>
  </si>
  <si>
    <t>张健锋</t>
  </si>
  <si>
    <t>向水清</t>
  </si>
  <si>
    <t>王晓辉</t>
  </si>
  <si>
    <t>邓美钢</t>
  </si>
  <si>
    <t>巩江铭</t>
  </si>
  <si>
    <t>詹益河</t>
  </si>
  <si>
    <t>邹仕德</t>
  </si>
  <si>
    <t>叶伟明</t>
  </si>
  <si>
    <t>安升国</t>
  </si>
  <si>
    <t>陈玉珍</t>
  </si>
  <si>
    <t>DSBR黄江农军成</t>
  </si>
  <si>
    <t>彭国池</t>
  </si>
  <si>
    <t>林荣华</t>
  </si>
  <si>
    <t>萧淦波</t>
  </si>
  <si>
    <t>陈亚娜</t>
  </si>
  <si>
    <t>廖标华</t>
  </si>
  <si>
    <t>许道碧</t>
  </si>
  <si>
    <t>龙其美</t>
  </si>
  <si>
    <t>陈美红</t>
  </si>
  <si>
    <t>李发富</t>
  </si>
  <si>
    <t>邱天</t>
  </si>
  <si>
    <t>胡珲</t>
  </si>
  <si>
    <t>郑汉松</t>
  </si>
  <si>
    <t>文焕平</t>
  </si>
  <si>
    <t>宋日龙</t>
  </si>
  <si>
    <t>欧阳寅生</t>
  </si>
  <si>
    <t>温金华</t>
  </si>
  <si>
    <t>毛喜红</t>
  </si>
  <si>
    <t>程可飞</t>
  </si>
  <si>
    <t>曾欧翔</t>
  </si>
  <si>
    <t>薛斯盛</t>
  </si>
  <si>
    <t>何细建</t>
  </si>
  <si>
    <t>李美华</t>
  </si>
  <si>
    <t>高仕波</t>
  </si>
  <si>
    <t>叶佐密</t>
  </si>
  <si>
    <t>罗志平</t>
  </si>
  <si>
    <t>林海</t>
  </si>
  <si>
    <t>廖树宁</t>
  </si>
  <si>
    <t>钟松能</t>
  </si>
  <si>
    <t>刘学芝</t>
  </si>
  <si>
    <t>叶荏波</t>
  </si>
  <si>
    <t>周国</t>
  </si>
  <si>
    <t>梁春梅</t>
  </si>
  <si>
    <t>孙永新</t>
  </si>
  <si>
    <t>陈玉</t>
  </si>
  <si>
    <t>李乔和</t>
  </si>
  <si>
    <t>肖贻碧</t>
  </si>
  <si>
    <t>张红英</t>
  </si>
  <si>
    <t>徐钢</t>
  </si>
  <si>
    <t>彭小军</t>
  </si>
  <si>
    <t>邱海东</t>
  </si>
  <si>
    <t>胡海群</t>
  </si>
  <si>
    <t>何湾湾</t>
  </si>
  <si>
    <t>黄成昌</t>
  </si>
  <si>
    <t>张仲兵</t>
  </si>
  <si>
    <t>叶浩清</t>
  </si>
  <si>
    <t>电江崩</t>
  </si>
  <si>
    <t>温友香</t>
  </si>
  <si>
    <t>甄帅琦</t>
  </si>
  <si>
    <t>邓晓龙</t>
  </si>
  <si>
    <t>苏小玉</t>
  </si>
  <si>
    <t>张才兵</t>
  </si>
  <si>
    <t>许书川</t>
  </si>
  <si>
    <t>吴芳</t>
  </si>
  <si>
    <t>汤文英</t>
  </si>
  <si>
    <t>杨成武</t>
  </si>
  <si>
    <t>廖新海</t>
  </si>
  <si>
    <t>黄辉军</t>
  </si>
  <si>
    <t>东莞东站运转班组</t>
  </si>
  <si>
    <t>王肖曼</t>
  </si>
  <si>
    <t>谢仲瑜</t>
  </si>
  <si>
    <t>卢卓芬</t>
  </si>
  <si>
    <t>陈向荣</t>
  </si>
  <si>
    <t>张红胜</t>
  </si>
  <si>
    <t>颜显芳</t>
  </si>
  <si>
    <t>邹小强</t>
  </si>
  <si>
    <t>肖凤珂</t>
  </si>
  <si>
    <t>罗森发</t>
  </si>
  <si>
    <t>董书豪</t>
  </si>
  <si>
    <t>李美芳</t>
  </si>
  <si>
    <t>徐东阳</t>
  </si>
  <si>
    <t>王伟金</t>
  </si>
  <si>
    <t>贺继红</t>
  </si>
  <si>
    <t>陈书成</t>
  </si>
  <si>
    <t>唐树安</t>
  </si>
  <si>
    <t>吴雪东</t>
  </si>
  <si>
    <t>李桂财</t>
  </si>
  <si>
    <t>凌淼溪</t>
  </si>
  <si>
    <t>李静</t>
  </si>
  <si>
    <t>丁增国</t>
  </si>
  <si>
    <t>东莞市大朗顺亿鑫五金制品厂</t>
  </si>
  <si>
    <t>李永翠</t>
  </si>
  <si>
    <t>李洪林</t>
  </si>
  <si>
    <t>郭丽梅</t>
  </si>
  <si>
    <t>刘凯</t>
  </si>
  <si>
    <t>陈明</t>
  </si>
  <si>
    <t>丁荣伟</t>
  </si>
  <si>
    <t>李佳智</t>
  </si>
  <si>
    <t>莫兰桂</t>
  </si>
  <si>
    <t>吴贤锦</t>
    <phoneticPr fontId="5" type="noConversion"/>
  </si>
  <si>
    <t>李成娟</t>
  </si>
  <si>
    <t>杨超</t>
  </si>
  <si>
    <t>鲁稳荣</t>
  </si>
  <si>
    <t>黄贝</t>
  </si>
  <si>
    <t>刘瑞琳</t>
  </si>
  <si>
    <t>张传周</t>
  </si>
  <si>
    <t>杨卫强</t>
  </si>
  <si>
    <t>尚乐</t>
  </si>
  <si>
    <t>冯亮</t>
  </si>
  <si>
    <t>黄富苟</t>
  </si>
  <si>
    <t>彭勇</t>
  </si>
  <si>
    <t>黃志海</t>
  </si>
  <si>
    <t>曾红雄</t>
  </si>
  <si>
    <t>陈湘玲</t>
  </si>
  <si>
    <t>王吉林</t>
  </si>
  <si>
    <t>卢建龙</t>
  </si>
  <si>
    <t>向省</t>
  </si>
  <si>
    <t>杨永生</t>
  </si>
  <si>
    <t>殷泽荣</t>
  </si>
  <si>
    <t>陈容</t>
  </si>
  <si>
    <t>蔡炎科</t>
  </si>
  <si>
    <t>柯亮钦</t>
  </si>
  <si>
    <t>彭盛彪</t>
  </si>
  <si>
    <t>李丽清</t>
  </si>
  <si>
    <t>李昌路</t>
  </si>
  <si>
    <t>范先础</t>
  </si>
  <si>
    <t>钟建良</t>
  </si>
  <si>
    <t>胡习文</t>
  </si>
  <si>
    <t>肖乃静</t>
  </si>
  <si>
    <t>夏博文</t>
  </si>
  <si>
    <t>段海海</t>
  </si>
  <si>
    <t>谢少伟</t>
  </si>
  <si>
    <t>吴勇达</t>
  </si>
  <si>
    <t>邝孔良</t>
  </si>
  <si>
    <t>黎成连</t>
  </si>
  <si>
    <t>代海军</t>
  </si>
  <si>
    <t>叶文俊</t>
  </si>
  <si>
    <t>王庆光</t>
  </si>
  <si>
    <t>黄德智</t>
  </si>
  <si>
    <t>傅锦华</t>
  </si>
  <si>
    <t>刘山</t>
  </si>
  <si>
    <t>李儒华</t>
  </si>
  <si>
    <t>姜友元</t>
  </si>
  <si>
    <t>吕文</t>
  </si>
  <si>
    <t>王德洲</t>
  </si>
  <si>
    <t>张俊燕</t>
  </si>
  <si>
    <t>孙万富</t>
  </si>
  <si>
    <t>李林</t>
  </si>
  <si>
    <t>李维涛</t>
  </si>
  <si>
    <t>陈云庆</t>
  </si>
  <si>
    <t>杜志太</t>
  </si>
  <si>
    <t>曾新志</t>
  </si>
  <si>
    <t>赵成龙</t>
  </si>
  <si>
    <t>谈广红</t>
  </si>
  <si>
    <t>王长利</t>
  </si>
  <si>
    <t>朱和兵</t>
  </si>
  <si>
    <t>陈文雪</t>
  </si>
  <si>
    <t>代中堂</t>
  </si>
  <si>
    <t>郭景龙</t>
  </si>
  <si>
    <t>殷有基</t>
  </si>
  <si>
    <t>廖腾飞</t>
  </si>
  <si>
    <t>刘芳</t>
  </si>
  <si>
    <t>雷小斌</t>
  </si>
  <si>
    <t>李晨枫</t>
  </si>
  <si>
    <t>陈忠耀</t>
  </si>
  <si>
    <t>李华全</t>
  </si>
  <si>
    <t>杨翠兰</t>
  </si>
  <si>
    <t>DSBR常平陈彦忠</t>
  </si>
  <si>
    <t>刘柏深</t>
  </si>
  <si>
    <t>肖必富</t>
  </si>
  <si>
    <t>杨波</t>
  </si>
  <si>
    <t>李中记</t>
  </si>
  <si>
    <t>梁敬伦</t>
  </si>
  <si>
    <t>雷海英</t>
  </si>
  <si>
    <t>郭且军</t>
  </si>
  <si>
    <t>吴军领</t>
  </si>
  <si>
    <t>曾祥先</t>
  </si>
  <si>
    <t>张华明</t>
  </si>
  <si>
    <t>殷振涛</t>
  </si>
  <si>
    <t>廖庆生</t>
  </si>
  <si>
    <t>林燕梅</t>
  </si>
  <si>
    <t>吴昆仑</t>
  </si>
  <si>
    <t>唐丽红</t>
  </si>
  <si>
    <t>东莞市百慕川塑胶电子有限公司</t>
  </si>
  <si>
    <t>何二敏</t>
  </si>
  <si>
    <t>郭绮霞</t>
  </si>
  <si>
    <t>柯玩金</t>
  </si>
  <si>
    <t>刘前贵</t>
  </si>
  <si>
    <t>邹春财</t>
  </si>
  <si>
    <t>东莞市畅捷电子设备有限公司</t>
  </si>
  <si>
    <t>黄庆贵</t>
  </si>
  <si>
    <t>龙俊成</t>
  </si>
  <si>
    <t>蔡启东</t>
  </si>
  <si>
    <t>姜盛祥</t>
  </si>
  <si>
    <t>李宏许</t>
  </si>
  <si>
    <t>缪社勇</t>
  </si>
  <si>
    <t>杨德军</t>
  </si>
  <si>
    <t>常平新天美地小区</t>
  </si>
  <si>
    <t>向东河</t>
  </si>
  <si>
    <t>黄日斌</t>
  </si>
  <si>
    <t>陈冠岳</t>
  </si>
  <si>
    <t>任学志</t>
  </si>
  <si>
    <t>邓雪云</t>
  </si>
  <si>
    <t>孙祖锋</t>
  </si>
  <si>
    <t>唐传香</t>
  </si>
  <si>
    <t>叶添才</t>
  </si>
  <si>
    <t>刘佗</t>
  </si>
  <si>
    <t>葛东风</t>
  </si>
  <si>
    <t>高书全</t>
  </si>
  <si>
    <t>郭建军</t>
  </si>
  <si>
    <t>张炳洲</t>
  </si>
  <si>
    <t>陈冰</t>
  </si>
  <si>
    <t>陈建民</t>
  </si>
  <si>
    <t>郑雄</t>
  </si>
  <si>
    <t>黎庆学</t>
  </si>
  <si>
    <t>吴元荣</t>
  </si>
  <si>
    <t>邓穆勇</t>
  </si>
  <si>
    <t>吴金叶</t>
  </si>
  <si>
    <t>王悦爱</t>
  </si>
  <si>
    <t>陈国坤</t>
  </si>
  <si>
    <t>姚祥文</t>
  </si>
  <si>
    <t>卢汝伦</t>
  </si>
  <si>
    <t>欧阳中福</t>
  </si>
  <si>
    <t>蒋志成</t>
  </si>
  <si>
    <t>徐龙</t>
  </si>
  <si>
    <t>彭桥生</t>
  </si>
  <si>
    <t>孙月娇</t>
  </si>
  <si>
    <t>罗家华</t>
  </si>
  <si>
    <t>马银太</t>
  </si>
  <si>
    <t>廖土军</t>
  </si>
  <si>
    <t>彭高刚</t>
  </si>
  <si>
    <t>苏传印</t>
  </si>
  <si>
    <t>龚建刚</t>
  </si>
  <si>
    <t>王长生</t>
  </si>
  <si>
    <t>预付费东莞个人新装1188元包12个月，12M（悦享）</t>
  </si>
  <si>
    <t>王青燕</t>
  </si>
  <si>
    <t>王钰洲</t>
  </si>
  <si>
    <t>张友珍</t>
  </si>
  <si>
    <t>董俊辉</t>
  </si>
  <si>
    <t>干鑫</t>
  </si>
  <si>
    <t>韦魁</t>
  </si>
  <si>
    <t>刘美军</t>
  </si>
  <si>
    <t>陈嗣藩</t>
  </si>
  <si>
    <t>程畏</t>
  </si>
  <si>
    <t>刘信</t>
  </si>
  <si>
    <t>江洪雪</t>
  </si>
  <si>
    <t>范志蓉</t>
  </si>
  <si>
    <t>罗小梅</t>
  </si>
  <si>
    <t>邵永豪</t>
  </si>
  <si>
    <t>黄远红</t>
  </si>
  <si>
    <t>吕春阳</t>
  </si>
  <si>
    <t>曾文彩</t>
  </si>
  <si>
    <t>胡恩山</t>
  </si>
  <si>
    <t>邓海兵</t>
  </si>
  <si>
    <t>ZX常平黎惠强</t>
  </si>
  <si>
    <t>黎惠强</t>
    <phoneticPr fontId="5" type="noConversion"/>
  </si>
  <si>
    <t>王平光</t>
  </si>
  <si>
    <t>王慧华</t>
  </si>
  <si>
    <t>陈从均</t>
  </si>
  <si>
    <t>李渠</t>
  </si>
  <si>
    <t>王鱼花</t>
  </si>
  <si>
    <t>曹月铃</t>
  </si>
  <si>
    <t>彭婷</t>
  </si>
  <si>
    <t>陈宏辉</t>
  </si>
  <si>
    <t>孙树佳</t>
  </si>
  <si>
    <t>杨志昌</t>
  </si>
  <si>
    <t>唐正群</t>
  </si>
  <si>
    <t>徐艳清</t>
  </si>
  <si>
    <t>邓桃娟</t>
  </si>
  <si>
    <t>金伦-李毛君</t>
  </si>
  <si>
    <t>李荣杰</t>
  </si>
  <si>
    <t>直销-宋孝波</t>
  </si>
  <si>
    <t>谭官明</t>
  </si>
  <si>
    <t>邝钦</t>
  </si>
  <si>
    <t>刘明双</t>
  </si>
  <si>
    <t>蒋筹辉</t>
  </si>
  <si>
    <t>钟小红</t>
    <phoneticPr fontId="5" type="noConversion"/>
  </si>
  <si>
    <t>虎门营销组</t>
    <phoneticPr fontId="5" type="noConversion"/>
  </si>
  <si>
    <t>销装维</t>
    <phoneticPr fontId="5" type="noConversion"/>
  </si>
  <si>
    <t>叶焕安</t>
  </si>
  <si>
    <t>凤岗营销组</t>
    <phoneticPr fontId="5" type="noConversion"/>
  </si>
  <si>
    <t>2月正常结算</t>
  </si>
  <si>
    <t>张晓鹏</t>
    <phoneticPr fontId="7" type="noConversion"/>
  </si>
  <si>
    <t>蓝志坚</t>
    <phoneticPr fontId="5" type="noConversion"/>
  </si>
  <si>
    <t>3月正常结算</t>
  </si>
  <si>
    <t>夏啟东</t>
  </si>
  <si>
    <t>谢鑫</t>
    <phoneticPr fontId="5" type="noConversion"/>
  </si>
  <si>
    <t>4月正常结算</t>
  </si>
  <si>
    <t>张国聪</t>
  </si>
  <si>
    <t>5月正常结算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</si>
</sst>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);[Red]\(0.00\)"/>
    <numFmt numFmtId="177" formatCode="0_ "/>
  </numFmts>
  <fonts count="18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b/>
      <sz val="10"/>
      <name val="Arial"/>
      <family val="2"/>
    </font>
    <font>
      <sz val="9"/>
      <name val="宋体"/>
      <family val="3"/>
      <charset val="134"/>
      <scheme val="minor"/>
    </font>
    <font>
      <b/>
      <sz val="10"/>
      <name val="宋体"/>
      <family val="3"/>
      <charset val="134"/>
    </font>
    <font>
      <sz val="9"/>
      <name val="宋体"/>
      <family val="2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10"/>
      <color indexed="10"/>
      <name val="宋体"/>
      <family val="3"/>
      <charset val="134"/>
    </font>
    <font>
      <b/>
      <sz val="10"/>
      <color rgb="FF002060"/>
      <name val="宋体"/>
      <family val="3"/>
      <charset val="134"/>
    </font>
    <font>
      <b/>
      <sz val="10"/>
      <color rgb="FF002060"/>
      <name val="Arial"/>
      <family val="2"/>
    </font>
    <font>
      <sz val="12"/>
      <name val="宋体"/>
      <family val="3"/>
      <charset val="134"/>
    </font>
    <font>
      <sz val="10"/>
      <color rgb="FF002060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13"/>
        <bgColor indexed="64"/>
      </patternFill>
    </fill>
  </fills>
  <borders count="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11" fillId="0" borderId="0"/>
  </cellStyleXfs>
  <cellXfs count="56">
    <xf numFmtId="0" fontId="0" fillId="0" borderId="0" xfId="0"/>
    <xf numFmtId="0" fontId="2" fillId="2" borderId="1" xfId="1" applyNumberFormat="1" applyFont="1" applyFill="1" applyBorder="1" applyAlignment="1">
      <alignment horizontal="center"/>
    </xf>
    <xf numFmtId="0" fontId="2" fillId="2" borderId="1" xfId="1" applyNumberFormat="1" applyFont="1" applyFill="1" applyBorder="1" applyAlignment="1"/>
    <xf numFmtId="0" fontId="4" fillId="2" borderId="1" xfId="1" applyNumberFormat="1" applyFont="1" applyFill="1" applyBorder="1" applyAlignment="1"/>
    <xf numFmtId="0" fontId="6" fillId="0" borderId="0" xfId="1" applyNumberFormat="1" applyFont="1" applyFill="1" applyBorder="1" applyAlignment="1"/>
    <xf numFmtId="0" fontId="8" fillId="0" borderId="2" xfId="1" applyNumberFormat="1" applyFont="1" applyFill="1" applyBorder="1" applyAlignment="1">
      <alignment horizontal="center" vertical="center" wrapText="1"/>
    </xf>
    <xf numFmtId="0" fontId="8" fillId="3" borderId="2" xfId="1" applyNumberFormat="1" applyFont="1" applyFill="1" applyBorder="1" applyAlignment="1">
      <alignment horizontal="center" vertical="center" wrapText="1"/>
    </xf>
    <xf numFmtId="0" fontId="9" fillId="0" borderId="2" xfId="1" applyNumberFormat="1" applyFont="1" applyFill="1" applyBorder="1" applyAlignment="1">
      <alignment horizontal="center" vertical="center" wrapText="1"/>
    </xf>
    <xf numFmtId="0" fontId="10" fillId="0" borderId="2" xfId="1" applyNumberFormat="1" applyFont="1" applyFill="1" applyBorder="1" applyAlignment="1">
      <alignment horizontal="center" vertical="center" wrapText="1"/>
    </xf>
    <xf numFmtId="176" fontId="10" fillId="4" borderId="0" xfId="1" applyNumberFormat="1" applyFont="1" applyFill="1" applyBorder="1" applyAlignment="1">
      <alignment horizontal="center" vertical="center" wrapText="1"/>
    </xf>
    <xf numFmtId="0" fontId="9" fillId="5" borderId="2" xfId="1" applyNumberFormat="1" applyFont="1" applyFill="1" applyBorder="1" applyAlignment="1">
      <alignment horizontal="center" vertical="center" wrapText="1"/>
    </xf>
    <xf numFmtId="0" fontId="10" fillId="4" borderId="0" xfId="1" applyNumberFormat="1" applyFont="1" applyFill="1" applyBorder="1" applyAlignment="1">
      <alignment horizontal="center" vertical="center" wrapText="1"/>
    </xf>
    <xf numFmtId="177" fontId="9" fillId="4" borderId="0" xfId="1" applyNumberFormat="1" applyFont="1" applyFill="1" applyBorder="1" applyAlignment="1">
      <alignment horizontal="center" vertical="center" wrapText="1"/>
    </xf>
    <xf numFmtId="0" fontId="9" fillId="4" borderId="0" xfId="1" applyNumberFormat="1" applyFont="1" applyFill="1" applyBorder="1" applyAlignment="1">
      <alignment horizontal="center" vertical="center" wrapText="1"/>
    </xf>
    <xf numFmtId="176" fontId="9" fillId="6" borderId="0" xfId="1" applyNumberFormat="1" applyFont="1" applyFill="1" applyBorder="1" applyAlignment="1">
      <alignment horizontal="center" vertical="center" wrapText="1"/>
    </xf>
    <xf numFmtId="0" fontId="9" fillId="0" borderId="3" xfId="1" applyNumberFormat="1" applyFont="1" applyFill="1" applyBorder="1" applyAlignment="1">
      <alignment horizontal="center" vertical="center" wrapText="1"/>
    </xf>
    <xf numFmtId="0" fontId="12" fillId="0" borderId="2" xfId="2" applyFont="1" applyFill="1" applyBorder="1" applyAlignment="1">
      <alignment horizontal="center" vertical="center" wrapText="1"/>
    </xf>
    <xf numFmtId="0" fontId="9" fillId="0" borderId="0" xfId="1" applyNumberFormat="1" applyFont="1" applyFill="1" applyBorder="1" applyAlignment="1">
      <alignment horizontal="center" vertical="center" wrapText="1"/>
    </xf>
    <xf numFmtId="0" fontId="1" fillId="0" borderId="0" xfId="1" applyNumberFormat="1" applyFill="1" applyBorder="1" applyAlignment="1">
      <alignment horizontal="center" vertical="center" wrapText="1"/>
    </xf>
    <xf numFmtId="0" fontId="1" fillId="0" borderId="0" xfId="1" applyNumberFormat="1" applyFont="1" applyFill="1" applyBorder="1" applyAlignment="1">
      <alignment horizontal="center" vertical="center" wrapText="1"/>
    </xf>
    <xf numFmtId="0" fontId="1" fillId="0" borderId="0" xfId="1" applyNumberFormat="1" applyFont="1" applyFill="1" applyBorder="1" applyAlignment="1"/>
    <xf numFmtId="0" fontId="1" fillId="0" borderId="0" xfId="1" applyAlignment="1">
      <alignment horizontal="center"/>
    </xf>
    <xf numFmtId="0" fontId="1" fillId="0" borderId="0" xfId="1" applyAlignment="1"/>
    <xf numFmtId="0" fontId="1" fillId="0" borderId="0" xfId="1" applyNumberFormat="1" applyAlignment="1"/>
    <xf numFmtId="0" fontId="1" fillId="6" borderId="0" xfId="1" applyFill="1" applyAlignment="1"/>
    <xf numFmtId="0" fontId="1" fillId="3" borderId="0" xfId="1" applyFill="1" applyAlignment="1">
      <alignment horizontal="center"/>
    </xf>
    <xf numFmtId="176" fontId="1" fillId="0" borderId="0" xfId="1" applyNumberFormat="1" applyAlignment="1">
      <alignment horizontal="center"/>
    </xf>
    <xf numFmtId="176" fontId="13" fillId="0" borderId="0" xfId="1" applyNumberFormat="1" applyFont="1" applyFill="1" applyBorder="1" applyAlignment="1">
      <alignment horizontal="center"/>
    </xf>
    <xf numFmtId="177" fontId="1" fillId="0" borderId="0" xfId="1" applyNumberFormat="1" applyAlignment="1">
      <alignment horizontal="center"/>
    </xf>
    <xf numFmtId="176" fontId="1" fillId="6" borderId="0" xfId="1" applyNumberFormat="1" applyFill="1" applyAlignment="1">
      <alignment horizontal="center"/>
    </xf>
    <xf numFmtId="0" fontId="1" fillId="7" borderId="0" xfId="1" applyFill="1" applyAlignment="1">
      <alignment horizontal="center"/>
    </xf>
    <xf numFmtId="0" fontId="1" fillId="7" borderId="0" xfId="1" applyFill="1" applyAlignment="1"/>
    <xf numFmtId="0" fontId="1" fillId="7" borderId="0" xfId="1" applyNumberFormat="1" applyFill="1" applyAlignment="1"/>
    <xf numFmtId="176" fontId="1" fillId="7" borderId="0" xfId="1" applyNumberFormat="1" applyFill="1" applyAlignment="1">
      <alignment horizontal="center"/>
    </xf>
    <xf numFmtId="176" fontId="13" fillId="7" borderId="0" xfId="1" applyNumberFormat="1" applyFont="1" applyFill="1" applyBorder="1" applyAlignment="1">
      <alignment horizontal="center"/>
    </xf>
    <xf numFmtId="177" fontId="1" fillId="7" borderId="0" xfId="1" applyNumberFormat="1" applyFill="1" applyAlignment="1">
      <alignment horizontal="center"/>
    </xf>
    <xf numFmtId="0" fontId="1" fillId="7" borderId="0" xfId="1" applyNumberFormat="1" applyFont="1" applyFill="1" applyBorder="1" applyAlignment="1"/>
    <xf numFmtId="0" fontId="14" fillId="0" borderId="0" xfId="1" applyFont="1">
      <alignment vertical="center"/>
    </xf>
    <xf numFmtId="0" fontId="1" fillId="6" borderId="2" xfId="1" applyFill="1" applyBorder="1" applyAlignment="1">
      <alignment horizontal="left" vertical="top"/>
    </xf>
    <xf numFmtId="0" fontId="6" fillId="8" borderId="2" xfId="1" applyFont="1" applyFill="1" applyBorder="1" applyAlignment="1">
      <alignment vertical="center" wrapText="1"/>
    </xf>
    <xf numFmtId="0" fontId="1" fillId="0" borderId="0" xfId="1" applyFill="1" applyAlignment="1">
      <alignment horizontal="center"/>
    </xf>
    <xf numFmtId="0" fontId="1" fillId="0" borderId="0" xfId="1" applyFill="1" applyAlignment="1"/>
    <xf numFmtId="176" fontId="1" fillId="0" borderId="0" xfId="1" applyNumberFormat="1" applyFill="1" applyAlignment="1">
      <alignment horizontal="center"/>
    </xf>
    <xf numFmtId="177" fontId="1" fillId="0" borderId="0" xfId="1" applyNumberFormat="1" applyFill="1" applyAlignment="1">
      <alignment horizontal="center"/>
    </xf>
    <xf numFmtId="0" fontId="1" fillId="0" borderId="0" xfId="1" applyFill="1" applyBorder="1" applyAlignment="1"/>
    <xf numFmtId="176" fontId="1" fillId="0" borderId="0" xfId="1" applyNumberFormat="1" applyFont="1" applyFill="1" applyBorder="1" applyAlignment="1"/>
    <xf numFmtId="176" fontId="1" fillId="0" borderId="0" xfId="1" applyNumberFormat="1" applyAlignment="1"/>
    <xf numFmtId="176" fontId="1" fillId="7" borderId="0" xfId="1" applyNumberFormat="1" applyFill="1" applyAlignment="1"/>
    <xf numFmtId="0" fontId="1" fillId="0" borderId="0" xfId="1">
      <alignment vertical="center"/>
    </xf>
    <xf numFmtId="0" fontId="1" fillId="4" borderId="0" xfId="1" applyFill="1" applyAlignment="1">
      <alignment horizontal="center"/>
    </xf>
    <xf numFmtId="0" fontId="1" fillId="4" borderId="0" xfId="1" applyFill="1" applyAlignment="1"/>
    <xf numFmtId="176" fontId="1" fillId="4" borderId="0" xfId="1" applyNumberFormat="1" applyFill="1" applyAlignment="1">
      <alignment horizontal="center"/>
    </xf>
    <xf numFmtId="176" fontId="13" fillId="4" borderId="0" xfId="1" applyNumberFormat="1" applyFont="1" applyFill="1" applyBorder="1" applyAlignment="1">
      <alignment horizontal="center"/>
    </xf>
    <xf numFmtId="177" fontId="1" fillId="4" borderId="0" xfId="1" applyNumberFormat="1" applyFill="1" applyAlignment="1">
      <alignment horizontal="center"/>
    </xf>
    <xf numFmtId="0" fontId="1" fillId="4" borderId="0" xfId="1" applyNumberFormat="1" applyFill="1" applyAlignment="1"/>
    <xf numFmtId="0" fontId="1" fillId="4" borderId="0" xfId="1" applyNumberFormat="1" applyFont="1" applyFill="1" applyBorder="1" applyAlignment="1"/>
  </cellXfs>
  <cellStyles count="3">
    <cellStyle name="常规" xfId="0" builtinId="0"/>
    <cellStyle name="常规 10" xfId="2"/>
    <cellStyle name="常规 2" xfId="1"/>
  </cellStyles>
  <dxfs count="2">
    <dxf>
      <fill>
        <patternFill>
          <bgColor indexed="52"/>
        </patternFill>
      </fill>
    </dxf>
    <dxf>
      <fill>
        <patternFill>
          <bgColor indexed="52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dministrator\&#26700;&#38754;\&#30452;&#38144;&#24037;&#36164;-2015&#24180;6&#26376;&#65288;&#38598;&#23458;&#19987;&#21592;&#12289;&#32463;&#29702;&#21482;&#30475;&#25552;&#25104;&#65289;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zhouding\201506\&#31227;&#21160;&#39033;&#30446;\&#38081;&#36890;&#25991;&#26723;\&#36755;&#20837;&#36755;&#20986;&#25968;&#23383;&#26126;&#32454;&#21450;&#35828;&#26126;\&#30452;&#38144;&#24037;&#36164;-2015&#24180;7&#26376;&#65288;&#30452;&#38144;&#12289;&#38598;&#23458;&#12289;&#19968;&#20307;&#21270;&#12289;&#38144;&#35013;&#32500;&#65289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24066;&#22330;&#37096;\&#24066;&#22330;&#37096;&#32771;&#26680;\2015&#24180;&#32771;&#26680;\&#33829;&#38144;&#20013;&#24515;&#32771;&#26680;\2015&#24180;6&#26376;\2015&#24180;6&#26376;&#32489;&#25928;&#32771;&#26680;&#65288;&#24471;&#20998;&#65289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dministrator\&#26700;&#38754;\&#30452;&#38144;&#24037;&#36164;-2015&#24180;5&#26376;&#65288;&#38598;&#23458;&#19987;&#21592;&#12289;&#32463;&#29702;&#21482;&#30475;&#25552;&#25104;&#65289;&#2603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标准"/>
      <sheetName val="底薪计算"/>
      <sheetName val="提成计算"/>
      <sheetName val="工资(直销)"/>
      <sheetName val="给莉姐工资表"/>
      <sheetName val="自营提成"/>
      <sheetName val="装维提成"/>
      <sheetName val="装维一体装机指标"/>
      <sheetName val="装维一体化得分"/>
      <sheetName val="5月份考核差额部分"/>
      <sheetName val="AD新装、续费表"/>
      <sheetName val="各直销人员对应网格得分"/>
      <sheetName val="续费率明细"/>
      <sheetName val="6月固话、TD"/>
      <sheetName val="直销两年、自营一年"/>
      <sheetName val="集团客户总表"/>
      <sheetName val="直销、自营集团客户"/>
      <sheetName val="移动酬金"/>
      <sheetName val="电路互联网"/>
      <sheetName val="集团客户考核"/>
      <sheetName val="4-5月集团客户明细"/>
      <sheetName val="呼叫中心"/>
      <sheetName val="智控眼"/>
      <sheetName val="商务传真"/>
      <sheetName val="预付费卡"/>
      <sheetName val="发展人链接"/>
      <sheetName val="不予结算明细"/>
    </sheetNames>
    <sheetDataSet>
      <sheetData sheetId="0" refreshError="1"/>
      <sheetData sheetId="1" refreshError="1"/>
      <sheetData sheetId="2" refreshError="1">
        <row r="1">
          <cell r="B1" t="str">
            <v>直销人员</v>
          </cell>
          <cell r="C1" t="str">
            <v>人员类型</v>
          </cell>
          <cell r="D1" t="str">
            <v>所属网格</v>
          </cell>
          <cell r="E1" t="str">
            <v>后付固话实收</v>
          </cell>
          <cell r="F1" t="str">
            <v>预付固话实收</v>
          </cell>
          <cell r="G1" t="str">
            <v>固话总实收</v>
          </cell>
          <cell r="H1" t="str">
            <v>固话提成</v>
          </cell>
          <cell r="I1" t="str">
            <v>固话考核是否达标</v>
          </cell>
        </row>
        <row r="2">
          <cell r="B2" t="str">
            <v>梁荣培</v>
          </cell>
          <cell r="C2" t="str">
            <v>直销</v>
          </cell>
          <cell r="E2">
            <v>0</v>
          </cell>
          <cell r="F2">
            <v>100</v>
          </cell>
          <cell r="G2">
            <v>100</v>
          </cell>
          <cell r="H2">
            <v>8</v>
          </cell>
          <cell r="I2" t="str">
            <v>否</v>
          </cell>
        </row>
        <row r="3">
          <cell r="B3" t="str">
            <v>覃绪炽</v>
          </cell>
          <cell r="C3" t="str">
            <v>直销</v>
          </cell>
          <cell r="D3" t="str">
            <v>增步区</v>
          </cell>
          <cell r="E3">
            <v>317.77999999999997</v>
          </cell>
          <cell r="F3">
            <v>2100</v>
          </cell>
          <cell r="G3">
            <v>2417.7799999999997</v>
          </cell>
          <cell r="H3">
            <v>193.42</v>
          </cell>
          <cell r="I3" t="str">
            <v xml:space="preserve"> </v>
          </cell>
        </row>
        <row r="4">
          <cell r="B4" t="str">
            <v>李海光</v>
          </cell>
          <cell r="C4" t="str">
            <v>销装维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B5" t="str">
            <v>邓轩腾</v>
          </cell>
          <cell r="C5" t="str">
            <v>直销</v>
          </cell>
          <cell r="D5" t="str">
            <v>旺富区</v>
          </cell>
          <cell r="E5">
            <v>0</v>
          </cell>
          <cell r="F5">
            <v>200</v>
          </cell>
          <cell r="G5">
            <v>200</v>
          </cell>
          <cell r="H5">
            <v>16</v>
          </cell>
          <cell r="I5" t="str">
            <v>否</v>
          </cell>
        </row>
        <row r="6">
          <cell r="B6" t="str">
            <v>邓轩物</v>
          </cell>
          <cell r="C6" t="str">
            <v>直销</v>
          </cell>
          <cell r="D6" t="str">
            <v>旺富区</v>
          </cell>
          <cell r="E6">
            <v>0</v>
          </cell>
          <cell r="F6">
            <v>400</v>
          </cell>
          <cell r="G6">
            <v>400</v>
          </cell>
          <cell r="H6">
            <v>32</v>
          </cell>
          <cell r="I6" t="str">
            <v>否</v>
          </cell>
        </row>
        <row r="7">
          <cell r="B7" t="str">
            <v>符关卓</v>
          </cell>
          <cell r="C7" t="str">
            <v>直销</v>
          </cell>
          <cell r="D7" t="str">
            <v>旺富区</v>
          </cell>
          <cell r="E7">
            <v>0</v>
          </cell>
          <cell r="F7">
            <v>100</v>
          </cell>
          <cell r="G7">
            <v>100</v>
          </cell>
          <cell r="H7">
            <v>8</v>
          </cell>
          <cell r="I7" t="str">
            <v>否</v>
          </cell>
        </row>
        <row r="8">
          <cell r="B8" t="str">
            <v>刘运超</v>
          </cell>
          <cell r="C8" t="str">
            <v>直销</v>
          </cell>
          <cell r="D8" t="str">
            <v>杨蔡区</v>
          </cell>
          <cell r="E8">
            <v>0</v>
          </cell>
          <cell r="F8">
            <v>600</v>
          </cell>
          <cell r="G8">
            <v>600</v>
          </cell>
          <cell r="H8">
            <v>48</v>
          </cell>
          <cell r="I8" t="str">
            <v>否</v>
          </cell>
        </row>
        <row r="9">
          <cell r="B9" t="str">
            <v>全守平</v>
          </cell>
          <cell r="C9" t="str">
            <v>直销</v>
          </cell>
          <cell r="D9" t="str">
            <v>杨蔡区</v>
          </cell>
          <cell r="E9">
            <v>0</v>
          </cell>
          <cell r="F9">
            <v>700</v>
          </cell>
          <cell r="G9">
            <v>700</v>
          </cell>
          <cell r="H9">
            <v>56</v>
          </cell>
          <cell r="I9" t="str">
            <v xml:space="preserve"> </v>
          </cell>
        </row>
        <row r="10">
          <cell r="B10" t="str">
            <v>唐石荣</v>
          </cell>
          <cell r="C10" t="str">
            <v>直销</v>
          </cell>
          <cell r="D10" t="str">
            <v>洋犀区</v>
          </cell>
          <cell r="E10">
            <v>0</v>
          </cell>
          <cell r="F10">
            <v>600</v>
          </cell>
          <cell r="G10">
            <v>600</v>
          </cell>
          <cell r="H10">
            <v>48</v>
          </cell>
          <cell r="I10" t="str">
            <v>否</v>
          </cell>
        </row>
        <row r="11">
          <cell r="B11" t="str">
            <v>李永林</v>
          </cell>
          <cell r="C11" t="str">
            <v>直销</v>
          </cell>
          <cell r="E11">
            <v>0</v>
          </cell>
          <cell r="F11">
            <v>200</v>
          </cell>
          <cell r="G11">
            <v>200</v>
          </cell>
          <cell r="H11">
            <v>16</v>
          </cell>
          <cell r="I11" t="str">
            <v xml:space="preserve"> </v>
          </cell>
        </row>
        <row r="12">
          <cell r="B12" t="str">
            <v>伍宜勇</v>
          </cell>
          <cell r="C12" t="str">
            <v>直销</v>
          </cell>
          <cell r="D12" t="str">
            <v>光润区</v>
          </cell>
          <cell r="E12">
            <v>0</v>
          </cell>
          <cell r="F12">
            <v>1000</v>
          </cell>
          <cell r="G12">
            <v>1000</v>
          </cell>
          <cell r="H12">
            <v>80</v>
          </cell>
          <cell r="I12" t="str">
            <v xml:space="preserve"> </v>
          </cell>
        </row>
        <row r="13">
          <cell r="B13" t="str">
            <v>刘建强</v>
          </cell>
          <cell r="C13" t="str">
            <v>直销</v>
          </cell>
          <cell r="D13" t="str">
            <v>桑园区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 t="str">
            <v>否</v>
          </cell>
        </row>
        <row r="14">
          <cell r="B14" t="str">
            <v>蓝志坚</v>
          </cell>
          <cell r="C14" t="str">
            <v>直销</v>
          </cell>
          <cell r="D14" t="str">
            <v>雁田区</v>
          </cell>
          <cell r="E14">
            <v>0</v>
          </cell>
          <cell r="F14">
            <v>900</v>
          </cell>
          <cell r="G14">
            <v>900</v>
          </cell>
          <cell r="H14">
            <v>72</v>
          </cell>
          <cell r="I14" t="str">
            <v>否</v>
          </cell>
        </row>
        <row r="15">
          <cell r="B15" t="str">
            <v>蓝志康</v>
          </cell>
          <cell r="C15" t="str">
            <v>直销</v>
          </cell>
          <cell r="D15" t="str">
            <v>金凤凰区</v>
          </cell>
          <cell r="E15">
            <v>0</v>
          </cell>
          <cell r="F15">
            <v>900</v>
          </cell>
          <cell r="G15">
            <v>900</v>
          </cell>
          <cell r="H15">
            <v>72</v>
          </cell>
          <cell r="I15" t="str">
            <v>否</v>
          </cell>
        </row>
        <row r="16">
          <cell r="B16" t="str">
            <v>林略</v>
          </cell>
          <cell r="C16" t="str">
            <v>直销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 t="str">
            <v>否</v>
          </cell>
        </row>
        <row r="17">
          <cell r="B17" t="str">
            <v>欧仁</v>
          </cell>
          <cell r="C17" t="str">
            <v>直销</v>
          </cell>
          <cell r="D17" t="str">
            <v>上江城区</v>
          </cell>
          <cell r="E17">
            <v>132.80000000000001</v>
          </cell>
          <cell r="F17">
            <v>1600</v>
          </cell>
          <cell r="G17">
            <v>1732.8</v>
          </cell>
          <cell r="H17">
            <v>138.62</v>
          </cell>
          <cell r="I17" t="str">
            <v xml:space="preserve"> </v>
          </cell>
        </row>
        <row r="18">
          <cell r="B18" t="str">
            <v>杨维邦</v>
          </cell>
          <cell r="C18" t="str">
            <v>直销</v>
          </cell>
          <cell r="D18" t="str">
            <v>西联区</v>
          </cell>
          <cell r="E18">
            <v>0</v>
          </cell>
          <cell r="F18">
            <v>100</v>
          </cell>
          <cell r="G18">
            <v>100</v>
          </cell>
          <cell r="H18">
            <v>8</v>
          </cell>
          <cell r="I18" t="str">
            <v>否</v>
          </cell>
        </row>
        <row r="19">
          <cell r="B19" t="str">
            <v>周国强</v>
          </cell>
          <cell r="C19" t="str">
            <v>直销</v>
          </cell>
          <cell r="D19" t="str">
            <v>低涌区</v>
          </cell>
          <cell r="E19">
            <v>0</v>
          </cell>
          <cell r="F19">
            <v>600</v>
          </cell>
          <cell r="G19">
            <v>600</v>
          </cell>
          <cell r="H19">
            <v>48</v>
          </cell>
          <cell r="I19" t="str">
            <v xml:space="preserve"> </v>
          </cell>
        </row>
        <row r="20">
          <cell r="B20" t="str">
            <v>左小兵</v>
          </cell>
          <cell r="C20" t="str">
            <v>直销</v>
          </cell>
          <cell r="D20" t="str">
            <v>冼沙区</v>
          </cell>
          <cell r="E20">
            <v>23.54</v>
          </cell>
          <cell r="F20">
            <v>2100</v>
          </cell>
          <cell r="G20">
            <v>2123.54</v>
          </cell>
          <cell r="H20">
            <v>169.88</v>
          </cell>
          <cell r="I20" t="str">
            <v xml:space="preserve"> </v>
          </cell>
        </row>
        <row r="21">
          <cell r="B21" t="str">
            <v>邓逢善</v>
          </cell>
          <cell r="C21" t="str">
            <v>直销</v>
          </cell>
          <cell r="E21">
            <v>0</v>
          </cell>
          <cell r="F21">
            <v>100</v>
          </cell>
          <cell r="G21">
            <v>100</v>
          </cell>
          <cell r="H21">
            <v>8</v>
          </cell>
          <cell r="I21" t="str">
            <v xml:space="preserve"> </v>
          </cell>
        </row>
        <row r="22">
          <cell r="B22" t="str">
            <v>黎广法</v>
          </cell>
          <cell r="C22" t="str">
            <v>直销</v>
          </cell>
          <cell r="D22" t="str">
            <v>莞城区</v>
          </cell>
          <cell r="E22">
            <v>0</v>
          </cell>
          <cell r="F22">
            <v>700</v>
          </cell>
          <cell r="G22">
            <v>700</v>
          </cell>
          <cell r="H22">
            <v>56</v>
          </cell>
          <cell r="I22" t="str">
            <v xml:space="preserve"> </v>
          </cell>
        </row>
        <row r="23">
          <cell r="B23" t="str">
            <v>肖任</v>
          </cell>
          <cell r="C23" t="str">
            <v>直销</v>
          </cell>
          <cell r="D23" t="str">
            <v>三江区</v>
          </cell>
          <cell r="E23">
            <v>0</v>
          </cell>
          <cell r="F23">
            <v>100</v>
          </cell>
          <cell r="G23">
            <v>100</v>
          </cell>
          <cell r="H23">
            <v>8</v>
          </cell>
          <cell r="I23" t="str">
            <v>否</v>
          </cell>
        </row>
        <row r="24">
          <cell r="B24" t="str">
            <v>曾茂林</v>
          </cell>
          <cell r="C24" t="str">
            <v>直销</v>
          </cell>
          <cell r="D24" t="str">
            <v>下汴区</v>
          </cell>
          <cell r="E24">
            <v>0</v>
          </cell>
          <cell r="F24">
            <v>1600</v>
          </cell>
          <cell r="G24">
            <v>1600</v>
          </cell>
          <cell r="H24">
            <v>128</v>
          </cell>
          <cell r="I24" t="str">
            <v xml:space="preserve"> </v>
          </cell>
        </row>
        <row r="25">
          <cell r="B25" t="str">
            <v>温圣荣</v>
          </cell>
          <cell r="C25" t="str">
            <v>直销</v>
          </cell>
          <cell r="D25" t="str">
            <v>桥头区</v>
          </cell>
          <cell r="E25">
            <v>91.82</v>
          </cell>
          <cell r="F25">
            <v>0</v>
          </cell>
          <cell r="G25">
            <v>91.82</v>
          </cell>
          <cell r="H25">
            <v>7.35</v>
          </cell>
          <cell r="I25" t="str">
            <v>否</v>
          </cell>
        </row>
        <row r="26">
          <cell r="B26" t="str">
            <v>易荣辉</v>
          </cell>
          <cell r="C26" t="str">
            <v>直销</v>
          </cell>
          <cell r="D26" t="str">
            <v>三屯区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 t="str">
            <v>否</v>
          </cell>
        </row>
        <row r="27">
          <cell r="B27" t="str">
            <v>罗灿平</v>
          </cell>
          <cell r="C27" t="str">
            <v>直销</v>
          </cell>
          <cell r="D27" t="str">
            <v>军埔区</v>
          </cell>
          <cell r="E27">
            <v>0</v>
          </cell>
          <cell r="F27">
            <v>1200</v>
          </cell>
          <cell r="G27">
            <v>1200</v>
          </cell>
          <cell r="H27">
            <v>96</v>
          </cell>
          <cell r="I27" t="str">
            <v xml:space="preserve"> </v>
          </cell>
        </row>
        <row r="28">
          <cell r="B28" t="str">
            <v>罗灿坤</v>
          </cell>
          <cell r="C28" t="str">
            <v>一体化</v>
          </cell>
          <cell r="D28" t="str">
            <v>居岐区</v>
          </cell>
          <cell r="E28">
            <v>0</v>
          </cell>
          <cell r="F28">
            <v>500</v>
          </cell>
          <cell r="G28">
            <v>500</v>
          </cell>
          <cell r="H28">
            <v>40</v>
          </cell>
          <cell r="I28" t="str">
            <v xml:space="preserve"> </v>
          </cell>
        </row>
        <row r="29">
          <cell r="B29" t="str">
            <v>丘政</v>
          </cell>
          <cell r="C29" t="str">
            <v>直销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 t="str">
            <v>否</v>
          </cell>
        </row>
        <row r="30">
          <cell r="B30" t="str">
            <v>郑廷碧</v>
          </cell>
          <cell r="C30" t="str">
            <v>直销</v>
          </cell>
          <cell r="E30">
            <v>0</v>
          </cell>
          <cell r="F30">
            <v>200</v>
          </cell>
          <cell r="G30">
            <v>200</v>
          </cell>
          <cell r="H30">
            <v>16</v>
          </cell>
          <cell r="I30" t="str">
            <v xml:space="preserve"> </v>
          </cell>
        </row>
        <row r="31">
          <cell r="B31" t="str">
            <v>黄维劲</v>
          </cell>
          <cell r="C31" t="str">
            <v>直销</v>
          </cell>
          <cell r="D31" t="str">
            <v>下岭贝区</v>
          </cell>
          <cell r="E31">
            <v>309.60000000000002</v>
          </cell>
          <cell r="F31">
            <v>330</v>
          </cell>
          <cell r="G31">
            <v>639.6</v>
          </cell>
          <cell r="H31">
            <v>51.17</v>
          </cell>
          <cell r="I31" t="str">
            <v>否</v>
          </cell>
        </row>
        <row r="32">
          <cell r="B32" t="str">
            <v>李宇飞</v>
          </cell>
          <cell r="C32" t="str">
            <v>直销</v>
          </cell>
          <cell r="D32" t="str">
            <v>华南区</v>
          </cell>
          <cell r="E32">
            <v>0</v>
          </cell>
          <cell r="F32">
            <v>500</v>
          </cell>
          <cell r="G32">
            <v>500</v>
          </cell>
          <cell r="H32">
            <v>40</v>
          </cell>
          <cell r="I32" t="str">
            <v xml:space="preserve"> </v>
          </cell>
        </row>
        <row r="33">
          <cell r="B33" t="str">
            <v>钟宝明</v>
          </cell>
          <cell r="C33" t="str">
            <v>直销</v>
          </cell>
          <cell r="D33" t="str">
            <v>华南区</v>
          </cell>
          <cell r="E33">
            <v>364.48</v>
          </cell>
          <cell r="F33">
            <v>950</v>
          </cell>
          <cell r="G33">
            <v>1314.48</v>
          </cell>
          <cell r="H33">
            <v>105.16</v>
          </cell>
          <cell r="I33" t="str">
            <v>否</v>
          </cell>
        </row>
        <row r="34">
          <cell r="B34" t="str">
            <v>黎广俊</v>
          </cell>
          <cell r="C34" t="str">
            <v>直销</v>
          </cell>
          <cell r="D34" t="str">
            <v>南城区</v>
          </cell>
          <cell r="E34">
            <v>0</v>
          </cell>
          <cell r="F34">
            <v>1300</v>
          </cell>
          <cell r="G34">
            <v>1300</v>
          </cell>
          <cell r="H34">
            <v>104</v>
          </cell>
          <cell r="I34" t="str">
            <v xml:space="preserve"> </v>
          </cell>
        </row>
        <row r="35">
          <cell r="B35" t="str">
            <v>何奇宝</v>
          </cell>
          <cell r="C35" t="str">
            <v>直销</v>
          </cell>
          <cell r="D35" t="str">
            <v>荔横区</v>
          </cell>
          <cell r="E35">
            <v>0</v>
          </cell>
          <cell r="F35">
            <v>800</v>
          </cell>
          <cell r="G35">
            <v>800</v>
          </cell>
          <cell r="H35">
            <v>64</v>
          </cell>
          <cell r="I35" t="str">
            <v xml:space="preserve"> </v>
          </cell>
        </row>
        <row r="36">
          <cell r="B36" t="str">
            <v>吴宇帅</v>
          </cell>
          <cell r="C36" t="str">
            <v>直销</v>
          </cell>
          <cell r="D36" t="str">
            <v>三中区</v>
          </cell>
          <cell r="E36">
            <v>0</v>
          </cell>
          <cell r="F36">
            <v>1700</v>
          </cell>
          <cell r="G36">
            <v>1700</v>
          </cell>
          <cell r="H36">
            <v>136</v>
          </cell>
          <cell r="I36" t="str">
            <v xml:space="preserve"> </v>
          </cell>
        </row>
        <row r="37">
          <cell r="B37" t="str">
            <v>禹红娜</v>
          </cell>
          <cell r="C37" t="str">
            <v>直销</v>
          </cell>
          <cell r="D37" t="str">
            <v>荔横区</v>
          </cell>
          <cell r="E37">
            <v>668.3</v>
          </cell>
          <cell r="F37">
            <v>1000</v>
          </cell>
          <cell r="G37">
            <v>1668.3</v>
          </cell>
          <cell r="H37">
            <v>133.46</v>
          </cell>
          <cell r="I37" t="str">
            <v xml:space="preserve"> </v>
          </cell>
        </row>
        <row r="38">
          <cell r="B38" t="str">
            <v>张国舜</v>
          </cell>
          <cell r="C38" t="str">
            <v>直销</v>
          </cell>
          <cell r="D38" t="str">
            <v>城中社区</v>
          </cell>
          <cell r="E38">
            <v>0</v>
          </cell>
          <cell r="F38">
            <v>600</v>
          </cell>
          <cell r="G38">
            <v>600</v>
          </cell>
          <cell r="H38">
            <v>48</v>
          </cell>
          <cell r="I38" t="str">
            <v>否</v>
          </cell>
        </row>
        <row r="39">
          <cell r="B39" t="str">
            <v>李先富</v>
          </cell>
          <cell r="C39" t="str">
            <v>直销</v>
          </cell>
          <cell r="D39" t="str">
            <v>兆康区</v>
          </cell>
          <cell r="E39">
            <v>0</v>
          </cell>
          <cell r="F39">
            <v>900</v>
          </cell>
          <cell r="G39">
            <v>900</v>
          </cell>
          <cell r="H39">
            <v>72</v>
          </cell>
          <cell r="I39" t="str">
            <v xml:space="preserve"> </v>
          </cell>
        </row>
        <row r="40">
          <cell r="B40" t="str">
            <v>吕佳欣</v>
          </cell>
          <cell r="C40" t="str">
            <v>直销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 t="str">
            <v>否</v>
          </cell>
        </row>
        <row r="41">
          <cell r="B41" t="str">
            <v>黄维敏</v>
          </cell>
          <cell r="C41" t="str">
            <v>直销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 t="str">
            <v xml:space="preserve"> </v>
          </cell>
        </row>
        <row r="42">
          <cell r="B42" t="str">
            <v>夏玉杰</v>
          </cell>
          <cell r="C42" t="str">
            <v>直销</v>
          </cell>
          <cell r="D42" t="str">
            <v>新城区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 t="str">
            <v>否</v>
          </cell>
        </row>
        <row r="43">
          <cell r="B43" t="str">
            <v>陈阳</v>
          </cell>
          <cell r="C43" t="str">
            <v>直销</v>
          </cell>
          <cell r="D43" t="str">
            <v>三阳区</v>
          </cell>
          <cell r="E43">
            <v>0</v>
          </cell>
          <cell r="F43">
            <v>1100</v>
          </cell>
          <cell r="G43">
            <v>1100</v>
          </cell>
          <cell r="H43">
            <v>88</v>
          </cell>
          <cell r="I43" t="str">
            <v xml:space="preserve"> </v>
          </cell>
        </row>
        <row r="44">
          <cell r="B44" t="str">
            <v>何攀</v>
          </cell>
          <cell r="C44" t="str">
            <v>直销</v>
          </cell>
          <cell r="D44" t="str">
            <v>东力区</v>
          </cell>
          <cell r="E44">
            <v>0</v>
          </cell>
          <cell r="F44">
            <v>1100</v>
          </cell>
          <cell r="G44">
            <v>1100</v>
          </cell>
          <cell r="H44">
            <v>88</v>
          </cell>
          <cell r="I44" t="str">
            <v xml:space="preserve"> </v>
          </cell>
        </row>
        <row r="45">
          <cell r="B45" t="str">
            <v>杨芳</v>
          </cell>
          <cell r="C45" t="str">
            <v>直销</v>
          </cell>
          <cell r="D45" t="str">
            <v>骏景区</v>
          </cell>
          <cell r="E45">
            <v>0</v>
          </cell>
          <cell r="F45">
            <v>400</v>
          </cell>
          <cell r="G45">
            <v>400</v>
          </cell>
          <cell r="H45">
            <v>32</v>
          </cell>
          <cell r="I45" t="str">
            <v>否</v>
          </cell>
        </row>
        <row r="46">
          <cell r="B46" t="str">
            <v>陈炳亮</v>
          </cell>
          <cell r="C46" t="str">
            <v>直销</v>
          </cell>
          <cell r="E46">
            <v>0</v>
          </cell>
          <cell r="F46">
            <v>600</v>
          </cell>
          <cell r="G46">
            <v>600</v>
          </cell>
          <cell r="H46">
            <v>48</v>
          </cell>
          <cell r="I46" t="str">
            <v xml:space="preserve"> </v>
          </cell>
        </row>
        <row r="47">
          <cell r="B47" t="str">
            <v>张远威</v>
          </cell>
          <cell r="C47" t="str">
            <v>直销</v>
          </cell>
          <cell r="D47" t="str">
            <v>三阳区</v>
          </cell>
          <cell r="E47">
            <v>0</v>
          </cell>
          <cell r="F47">
            <v>1400</v>
          </cell>
          <cell r="G47">
            <v>1400</v>
          </cell>
          <cell r="H47">
            <v>112</v>
          </cell>
          <cell r="I47" t="str">
            <v xml:space="preserve"> </v>
          </cell>
        </row>
        <row r="48">
          <cell r="B48" t="str">
            <v>李明浪</v>
          </cell>
          <cell r="C48" t="str">
            <v>直销</v>
          </cell>
          <cell r="D48" t="str">
            <v>简沙洲区</v>
          </cell>
          <cell r="E48">
            <v>0</v>
          </cell>
          <cell r="F48">
            <v>400</v>
          </cell>
          <cell r="G48">
            <v>400</v>
          </cell>
          <cell r="H48">
            <v>32</v>
          </cell>
          <cell r="I48" t="str">
            <v>否</v>
          </cell>
        </row>
        <row r="49">
          <cell r="B49" t="str">
            <v>肖俊标</v>
          </cell>
          <cell r="C49" t="str">
            <v>直销</v>
          </cell>
          <cell r="D49" t="str">
            <v>简沙洲区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 t="str">
            <v>否</v>
          </cell>
        </row>
        <row r="50">
          <cell r="B50" t="str">
            <v>许龙标</v>
          </cell>
          <cell r="C50" t="str">
            <v>直销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 t="str">
            <v>否</v>
          </cell>
        </row>
        <row r="51">
          <cell r="B51" t="str">
            <v>邹阳</v>
          </cell>
          <cell r="C51" t="str">
            <v>直销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 t="str">
            <v xml:space="preserve"> </v>
          </cell>
        </row>
        <row r="52">
          <cell r="B52" t="str">
            <v>林建光</v>
          </cell>
          <cell r="C52" t="str">
            <v>直销</v>
          </cell>
          <cell r="D52" t="str">
            <v>银湖区</v>
          </cell>
          <cell r="E52">
            <v>0</v>
          </cell>
          <cell r="F52">
            <v>1700</v>
          </cell>
          <cell r="G52">
            <v>1700</v>
          </cell>
          <cell r="H52">
            <v>136</v>
          </cell>
          <cell r="I52" t="str">
            <v xml:space="preserve"> </v>
          </cell>
        </row>
        <row r="53">
          <cell r="B53" t="str">
            <v>钟环荣</v>
          </cell>
          <cell r="C53" t="str">
            <v>直销</v>
          </cell>
          <cell r="D53" t="str">
            <v>赵林区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 t="str">
            <v>否</v>
          </cell>
        </row>
        <row r="54">
          <cell r="B54" t="str">
            <v>周启存</v>
          </cell>
          <cell r="C54" t="str">
            <v>直销</v>
          </cell>
          <cell r="D54" t="str">
            <v>赵林区</v>
          </cell>
          <cell r="E54">
            <v>339.40000000000003</v>
          </cell>
          <cell r="F54">
            <v>5800</v>
          </cell>
          <cell r="G54">
            <v>6139.4</v>
          </cell>
          <cell r="H54">
            <v>491.15</v>
          </cell>
          <cell r="I54" t="str">
            <v xml:space="preserve"> </v>
          </cell>
        </row>
        <row r="55">
          <cell r="B55" t="str">
            <v>万昌波</v>
          </cell>
          <cell r="C55" t="str">
            <v>直销</v>
          </cell>
          <cell r="D55" t="str">
            <v>樟新区</v>
          </cell>
          <cell r="E55">
            <v>0</v>
          </cell>
          <cell r="F55">
            <v>600</v>
          </cell>
          <cell r="G55">
            <v>600</v>
          </cell>
          <cell r="H55">
            <v>48</v>
          </cell>
          <cell r="I55" t="str">
            <v xml:space="preserve"> </v>
          </cell>
        </row>
        <row r="56">
          <cell r="B56" t="str">
            <v>伍红军</v>
          </cell>
          <cell r="C56" t="str">
            <v>直销</v>
          </cell>
          <cell r="D56" t="str">
            <v>中心区</v>
          </cell>
          <cell r="E56">
            <v>0</v>
          </cell>
          <cell r="F56">
            <v>1300</v>
          </cell>
          <cell r="G56">
            <v>1300</v>
          </cell>
          <cell r="H56">
            <v>104</v>
          </cell>
          <cell r="I56" t="str">
            <v xml:space="preserve"> </v>
          </cell>
        </row>
        <row r="57">
          <cell r="B57" t="str">
            <v>何乐平</v>
          </cell>
          <cell r="C57" t="str">
            <v>直销</v>
          </cell>
          <cell r="D57" t="str">
            <v>乌沙区</v>
          </cell>
          <cell r="E57">
            <v>0</v>
          </cell>
          <cell r="F57">
            <v>1400</v>
          </cell>
          <cell r="G57">
            <v>1400</v>
          </cell>
          <cell r="H57">
            <v>112</v>
          </cell>
          <cell r="I57" t="str">
            <v xml:space="preserve"> </v>
          </cell>
        </row>
        <row r="58">
          <cell r="B58" t="str">
            <v>肖亮</v>
          </cell>
          <cell r="C58" t="str">
            <v>直销</v>
          </cell>
          <cell r="D58" t="str">
            <v>上沙区</v>
          </cell>
          <cell r="E58">
            <v>0</v>
          </cell>
          <cell r="F58">
            <v>3100</v>
          </cell>
          <cell r="G58">
            <v>3100</v>
          </cell>
          <cell r="H58">
            <v>248</v>
          </cell>
          <cell r="I58" t="str">
            <v xml:space="preserve"> </v>
          </cell>
        </row>
        <row r="59">
          <cell r="B59" t="str">
            <v>许世家</v>
          </cell>
          <cell r="C59" t="str">
            <v>直销</v>
          </cell>
          <cell r="E59">
            <v>0</v>
          </cell>
          <cell r="F59">
            <v>1600</v>
          </cell>
          <cell r="G59">
            <v>1600</v>
          </cell>
          <cell r="H59">
            <v>128</v>
          </cell>
          <cell r="I59" t="str">
            <v xml:space="preserve"> </v>
          </cell>
        </row>
        <row r="60">
          <cell r="B60" t="str">
            <v>朱江益</v>
          </cell>
          <cell r="C60" t="str">
            <v>直销</v>
          </cell>
          <cell r="D60" t="str">
            <v>光宝区</v>
          </cell>
          <cell r="E60">
            <v>300</v>
          </cell>
          <cell r="F60">
            <v>1000</v>
          </cell>
          <cell r="G60">
            <v>1300</v>
          </cell>
          <cell r="H60">
            <v>104</v>
          </cell>
          <cell r="I60" t="str">
            <v xml:space="preserve"> </v>
          </cell>
        </row>
        <row r="61">
          <cell r="B61" t="str">
            <v>朱明志</v>
          </cell>
          <cell r="C61" t="str">
            <v>直销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 t="str">
            <v>否</v>
          </cell>
        </row>
        <row r="62">
          <cell r="B62" t="str">
            <v>韦志强</v>
          </cell>
          <cell r="C62" t="str">
            <v>直销</v>
          </cell>
          <cell r="E62">
            <v>0</v>
          </cell>
          <cell r="F62">
            <v>500</v>
          </cell>
          <cell r="G62">
            <v>500</v>
          </cell>
          <cell r="H62">
            <v>40</v>
          </cell>
          <cell r="I62" t="str">
            <v xml:space="preserve"> </v>
          </cell>
        </row>
        <row r="63">
          <cell r="B63" t="str">
            <v>文志立</v>
          </cell>
          <cell r="C63" t="str">
            <v>直销</v>
          </cell>
          <cell r="E63">
            <v>0</v>
          </cell>
          <cell r="F63">
            <v>600</v>
          </cell>
          <cell r="G63">
            <v>600</v>
          </cell>
          <cell r="H63">
            <v>48</v>
          </cell>
          <cell r="I63" t="str">
            <v xml:space="preserve"> </v>
          </cell>
        </row>
        <row r="64">
          <cell r="B64" t="str">
            <v>胡政</v>
          </cell>
          <cell r="C64" t="str">
            <v>直销</v>
          </cell>
          <cell r="E64">
            <v>509.6</v>
          </cell>
          <cell r="F64">
            <v>2450</v>
          </cell>
          <cell r="G64">
            <v>2959.6</v>
          </cell>
          <cell r="H64">
            <v>236.77</v>
          </cell>
          <cell r="I64" t="str">
            <v xml:space="preserve"> </v>
          </cell>
        </row>
        <row r="65">
          <cell r="B65" t="str">
            <v>杨菊花</v>
          </cell>
          <cell r="C65" t="str">
            <v>直销</v>
          </cell>
          <cell r="E65">
            <v>0</v>
          </cell>
          <cell r="F65">
            <v>1600</v>
          </cell>
          <cell r="G65">
            <v>1600</v>
          </cell>
          <cell r="H65">
            <v>128</v>
          </cell>
          <cell r="I65" t="str">
            <v xml:space="preserve"> </v>
          </cell>
        </row>
        <row r="66">
          <cell r="B66" t="str">
            <v>邹耀廷</v>
          </cell>
          <cell r="C66" t="str">
            <v>销装维</v>
          </cell>
          <cell r="D66" t="str">
            <v>销装维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 t="str">
            <v xml:space="preserve"> </v>
          </cell>
        </row>
        <row r="67">
          <cell r="B67" t="str">
            <v>李小兵</v>
          </cell>
          <cell r="C67" t="str">
            <v>直销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 t="str">
            <v xml:space="preserve"> </v>
          </cell>
        </row>
        <row r="68">
          <cell r="B68" t="str">
            <v>唐水洁</v>
          </cell>
          <cell r="C68" t="str">
            <v>直销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 t="str">
            <v xml:space="preserve"> </v>
          </cell>
        </row>
        <row r="69">
          <cell r="B69" t="str">
            <v>程海健</v>
          </cell>
          <cell r="C69" t="str">
            <v>直销</v>
          </cell>
          <cell r="E69">
            <v>0</v>
          </cell>
          <cell r="F69">
            <v>600</v>
          </cell>
          <cell r="G69">
            <v>600</v>
          </cell>
          <cell r="H69">
            <v>48</v>
          </cell>
          <cell r="I69" t="str">
            <v xml:space="preserve"> </v>
          </cell>
        </row>
        <row r="70">
          <cell r="B70" t="str">
            <v>夏永杰</v>
          </cell>
          <cell r="C70" t="str">
            <v>直销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 t="str">
            <v xml:space="preserve"> </v>
          </cell>
        </row>
        <row r="71">
          <cell r="B71" t="str">
            <v>陈常利</v>
          </cell>
          <cell r="C71" t="str">
            <v>直销</v>
          </cell>
          <cell r="E71">
            <v>0</v>
          </cell>
          <cell r="F71">
            <v>900</v>
          </cell>
          <cell r="G71">
            <v>900</v>
          </cell>
          <cell r="H71">
            <v>72</v>
          </cell>
          <cell r="I71" t="str">
            <v xml:space="preserve"> </v>
          </cell>
        </row>
        <row r="72">
          <cell r="B72" t="str">
            <v>朱威</v>
          </cell>
          <cell r="C72" t="str">
            <v>直销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 t="str">
            <v xml:space="preserve"> </v>
          </cell>
        </row>
        <row r="73">
          <cell r="B73" t="str">
            <v>叶景培</v>
          </cell>
          <cell r="C73" t="str">
            <v>直销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 t="str">
            <v xml:space="preserve"> </v>
          </cell>
        </row>
        <row r="74">
          <cell r="B74" t="str">
            <v>杨辉</v>
          </cell>
          <cell r="C74" t="str">
            <v>直销</v>
          </cell>
          <cell r="E74">
            <v>0</v>
          </cell>
          <cell r="F74">
            <v>400</v>
          </cell>
          <cell r="G74">
            <v>400</v>
          </cell>
          <cell r="H74">
            <v>32</v>
          </cell>
          <cell r="I74" t="str">
            <v xml:space="preserve"> </v>
          </cell>
        </row>
        <row r="75">
          <cell r="B75" t="str">
            <v>列允洪</v>
          </cell>
          <cell r="C75" t="str">
            <v>直销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 t="str">
            <v xml:space="preserve"> </v>
          </cell>
        </row>
        <row r="76">
          <cell r="B76" t="str">
            <v>彭知群</v>
          </cell>
          <cell r="C76" t="str">
            <v>直销</v>
          </cell>
          <cell r="E76">
            <v>0</v>
          </cell>
          <cell r="F76">
            <v>100</v>
          </cell>
          <cell r="G76">
            <v>100</v>
          </cell>
          <cell r="H76">
            <v>8</v>
          </cell>
          <cell r="I76" t="str">
            <v xml:space="preserve"> </v>
          </cell>
        </row>
        <row r="77">
          <cell r="B77" t="str">
            <v>林文武</v>
          </cell>
          <cell r="C77" t="str">
            <v>直销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 t="str">
            <v xml:space="preserve"> </v>
          </cell>
        </row>
        <row r="78">
          <cell r="B78" t="str">
            <v>徐元球</v>
          </cell>
          <cell r="C78" t="str">
            <v>直销</v>
          </cell>
          <cell r="E78">
            <v>530.66000000000008</v>
          </cell>
          <cell r="F78">
            <v>500</v>
          </cell>
          <cell r="G78">
            <v>1030.6600000000001</v>
          </cell>
          <cell r="H78">
            <v>82.45</v>
          </cell>
          <cell r="I78" t="str">
            <v xml:space="preserve"> </v>
          </cell>
        </row>
        <row r="79">
          <cell r="B79" t="str">
            <v>许育</v>
          </cell>
          <cell r="C79" t="str">
            <v>销装维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 t="str">
            <v xml:space="preserve"> </v>
          </cell>
        </row>
        <row r="80">
          <cell r="B80" t="str">
            <v>祖静彪</v>
          </cell>
          <cell r="C80" t="str">
            <v>直销</v>
          </cell>
          <cell r="E80">
            <v>0</v>
          </cell>
          <cell r="F80">
            <v>100</v>
          </cell>
          <cell r="G80">
            <v>100</v>
          </cell>
          <cell r="H80">
            <v>8</v>
          </cell>
          <cell r="I80" t="str">
            <v xml:space="preserve"> </v>
          </cell>
        </row>
        <row r="81">
          <cell r="B81" t="str">
            <v>彭文群</v>
          </cell>
          <cell r="C81" t="str">
            <v>直销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 t="str">
            <v xml:space="preserve"> </v>
          </cell>
        </row>
        <row r="82">
          <cell r="B82" t="str">
            <v>杨晓艳</v>
          </cell>
          <cell r="C82" t="str">
            <v>一体化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 t="str">
            <v xml:space="preserve"> </v>
          </cell>
        </row>
        <row r="83">
          <cell r="B83" t="str">
            <v>钟小红</v>
          </cell>
          <cell r="C83" t="str">
            <v>一体化</v>
          </cell>
          <cell r="E83">
            <v>0</v>
          </cell>
          <cell r="F83">
            <v>1000</v>
          </cell>
          <cell r="G83">
            <v>1000</v>
          </cell>
          <cell r="H83">
            <v>80</v>
          </cell>
          <cell r="I83" t="str">
            <v xml:space="preserve"> </v>
          </cell>
        </row>
        <row r="84">
          <cell r="B84" t="str">
            <v>黄智乾</v>
          </cell>
          <cell r="C84" t="str">
            <v>直销</v>
          </cell>
          <cell r="E84">
            <v>0</v>
          </cell>
          <cell r="F84">
            <v>300</v>
          </cell>
          <cell r="G84">
            <v>300</v>
          </cell>
          <cell r="H84">
            <v>24</v>
          </cell>
          <cell r="I84" t="str">
            <v xml:space="preserve"> </v>
          </cell>
        </row>
        <row r="85">
          <cell r="B85" t="str">
            <v>农军成</v>
          </cell>
          <cell r="C85" t="str">
            <v>直销</v>
          </cell>
          <cell r="E85">
            <v>0</v>
          </cell>
          <cell r="F85">
            <v>900</v>
          </cell>
          <cell r="G85">
            <v>900</v>
          </cell>
          <cell r="H85">
            <v>72</v>
          </cell>
          <cell r="I85" t="str">
            <v xml:space="preserve"> </v>
          </cell>
        </row>
        <row r="86">
          <cell r="B86" t="str">
            <v>肖忠</v>
          </cell>
          <cell r="C86" t="str">
            <v>直销</v>
          </cell>
          <cell r="E86">
            <v>0</v>
          </cell>
          <cell r="F86">
            <v>500</v>
          </cell>
          <cell r="G86">
            <v>500</v>
          </cell>
          <cell r="H86">
            <v>40</v>
          </cell>
          <cell r="I86" t="str">
            <v xml:space="preserve"> </v>
          </cell>
        </row>
        <row r="87">
          <cell r="B87" t="str">
            <v>罗文军</v>
          </cell>
          <cell r="C87" t="str">
            <v>一体化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 t="str">
            <v xml:space="preserve"> </v>
          </cell>
        </row>
        <row r="88">
          <cell r="B88" t="str">
            <v>白莉</v>
          </cell>
          <cell r="C88" t="str">
            <v>一体化</v>
          </cell>
          <cell r="E88">
            <v>0</v>
          </cell>
          <cell r="F88">
            <v>1000</v>
          </cell>
          <cell r="G88">
            <v>1000</v>
          </cell>
          <cell r="H88">
            <v>80</v>
          </cell>
          <cell r="I88" t="str">
            <v xml:space="preserve"> </v>
          </cell>
        </row>
        <row r="89">
          <cell r="B89" t="str">
            <v>陈伟娣</v>
          </cell>
          <cell r="C89" t="str">
            <v>一体化</v>
          </cell>
          <cell r="D89" t="str">
            <v>南栅区</v>
          </cell>
          <cell r="E89">
            <v>0</v>
          </cell>
          <cell r="F89">
            <v>400</v>
          </cell>
          <cell r="G89">
            <v>400</v>
          </cell>
          <cell r="H89">
            <v>32</v>
          </cell>
          <cell r="I89" t="str">
            <v xml:space="preserve"> </v>
          </cell>
        </row>
        <row r="90">
          <cell r="B90" t="str">
            <v>王武东</v>
          </cell>
          <cell r="C90" t="str">
            <v>一体化</v>
          </cell>
          <cell r="D90" t="str">
            <v>龙眼区</v>
          </cell>
          <cell r="E90">
            <v>0</v>
          </cell>
          <cell r="F90">
            <v>650</v>
          </cell>
          <cell r="G90">
            <v>650</v>
          </cell>
          <cell r="H90">
            <v>52</v>
          </cell>
          <cell r="I90" t="str">
            <v xml:space="preserve"> </v>
          </cell>
        </row>
        <row r="91">
          <cell r="B91" t="str">
            <v>朱文彬</v>
          </cell>
          <cell r="C91" t="str">
            <v>一体化</v>
          </cell>
          <cell r="D91" t="str">
            <v>博美区</v>
          </cell>
          <cell r="E91">
            <v>0</v>
          </cell>
          <cell r="F91">
            <v>300</v>
          </cell>
          <cell r="G91">
            <v>300</v>
          </cell>
          <cell r="H91">
            <v>24</v>
          </cell>
          <cell r="I91" t="str">
            <v xml:space="preserve"> </v>
          </cell>
        </row>
        <row r="92">
          <cell r="B92" t="str">
            <v>邓鸣健</v>
          </cell>
          <cell r="C92" t="str">
            <v>一体化</v>
          </cell>
          <cell r="E92">
            <v>0</v>
          </cell>
          <cell r="F92">
            <v>500</v>
          </cell>
          <cell r="G92">
            <v>500</v>
          </cell>
          <cell r="H92">
            <v>40</v>
          </cell>
          <cell r="I92" t="str">
            <v xml:space="preserve"> </v>
          </cell>
        </row>
        <row r="93">
          <cell r="B93" t="str">
            <v>彭云明</v>
          </cell>
          <cell r="C93" t="str">
            <v>直销</v>
          </cell>
          <cell r="D93" t="str">
            <v>销装维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 t="str">
            <v>否</v>
          </cell>
        </row>
        <row r="94">
          <cell r="B94" t="str">
            <v>黄向长</v>
          </cell>
          <cell r="C94" t="str">
            <v>销装维</v>
          </cell>
          <cell r="D94" t="str">
            <v>销装维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B95" t="str">
            <v>易阿红</v>
          </cell>
          <cell r="C95" t="str">
            <v>直销</v>
          </cell>
          <cell r="D95" t="str">
            <v>河田区</v>
          </cell>
          <cell r="E95">
            <v>0</v>
          </cell>
          <cell r="F95">
            <v>300</v>
          </cell>
          <cell r="G95">
            <v>300</v>
          </cell>
          <cell r="H95">
            <v>24</v>
          </cell>
          <cell r="I95" t="str">
            <v>否</v>
          </cell>
        </row>
        <row r="96">
          <cell r="B96" t="str">
            <v>冯三防</v>
          </cell>
          <cell r="C96" t="str">
            <v>直销</v>
          </cell>
          <cell r="D96" t="str">
            <v>街口区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 t="str">
            <v>否</v>
          </cell>
        </row>
        <row r="97">
          <cell r="B97" t="str">
            <v>彭英智</v>
          </cell>
          <cell r="C97" t="str">
            <v>直销</v>
          </cell>
          <cell r="D97" t="str">
            <v>石龙坑区</v>
          </cell>
          <cell r="E97">
            <v>0</v>
          </cell>
          <cell r="F97">
            <v>1300</v>
          </cell>
          <cell r="G97">
            <v>1300</v>
          </cell>
          <cell r="H97">
            <v>104</v>
          </cell>
          <cell r="I97" t="str">
            <v xml:space="preserve"> </v>
          </cell>
        </row>
        <row r="98">
          <cell r="B98" t="str">
            <v>吴勇</v>
          </cell>
          <cell r="C98" t="str">
            <v>直销</v>
          </cell>
          <cell r="D98" t="str">
            <v>莆心区</v>
          </cell>
          <cell r="E98">
            <v>0</v>
          </cell>
          <cell r="F98">
            <v>300</v>
          </cell>
          <cell r="G98">
            <v>300</v>
          </cell>
          <cell r="H98">
            <v>24</v>
          </cell>
          <cell r="I98" t="str">
            <v>否</v>
          </cell>
        </row>
        <row r="99">
          <cell r="B99" t="str">
            <v>谭远明</v>
          </cell>
          <cell r="C99" t="str">
            <v>销装维</v>
          </cell>
          <cell r="D99" t="str">
            <v>销装维</v>
          </cell>
          <cell r="E99">
            <v>0</v>
          </cell>
          <cell r="F99">
            <v>100</v>
          </cell>
          <cell r="G99">
            <v>100</v>
          </cell>
          <cell r="H99">
            <v>8</v>
          </cell>
          <cell r="I99" t="str">
            <v xml:space="preserve"> </v>
          </cell>
        </row>
        <row r="100">
          <cell r="B100" t="str">
            <v>王意峰</v>
          </cell>
          <cell r="C100" t="str">
            <v>直销</v>
          </cell>
          <cell r="D100" t="str">
            <v>乌沙区</v>
          </cell>
          <cell r="E100">
            <v>223.82</v>
          </cell>
          <cell r="F100">
            <v>600</v>
          </cell>
          <cell r="G100">
            <v>823.81999999999994</v>
          </cell>
          <cell r="H100">
            <v>65.91</v>
          </cell>
          <cell r="I100" t="str">
            <v xml:space="preserve"> </v>
          </cell>
        </row>
        <row r="101">
          <cell r="B101" t="str">
            <v>张泽文</v>
          </cell>
          <cell r="C101" t="str">
            <v>直销</v>
          </cell>
          <cell r="D101" t="str">
            <v>西城区</v>
          </cell>
          <cell r="E101">
            <v>0</v>
          </cell>
          <cell r="F101">
            <v>2600</v>
          </cell>
          <cell r="G101">
            <v>2600</v>
          </cell>
          <cell r="H101">
            <v>208</v>
          </cell>
          <cell r="I101" t="str">
            <v xml:space="preserve"> </v>
          </cell>
        </row>
        <row r="102">
          <cell r="B102" t="str">
            <v>蔡定强</v>
          </cell>
          <cell r="C102" t="str">
            <v>销装维</v>
          </cell>
          <cell r="D102" t="str">
            <v>销装维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</row>
        <row r="103">
          <cell r="B103" t="str">
            <v>李伟林</v>
          </cell>
          <cell r="C103" t="str">
            <v>销装维</v>
          </cell>
          <cell r="D103" t="str">
            <v>销装维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</row>
        <row r="104">
          <cell r="B104" t="str">
            <v>魏祥洋</v>
          </cell>
          <cell r="C104" t="str">
            <v>直销</v>
          </cell>
          <cell r="D104" t="str">
            <v>石龙坑区</v>
          </cell>
          <cell r="E104">
            <v>0</v>
          </cell>
          <cell r="F104">
            <v>500</v>
          </cell>
          <cell r="G104">
            <v>500</v>
          </cell>
          <cell r="H104">
            <v>40</v>
          </cell>
          <cell r="I104" t="str">
            <v xml:space="preserve"> </v>
          </cell>
        </row>
        <row r="105">
          <cell r="B105" t="str">
            <v>丁彦</v>
          </cell>
          <cell r="C105" t="str">
            <v>直销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 t="str">
            <v>否</v>
          </cell>
        </row>
        <row r="106">
          <cell r="B106" t="str">
            <v>王成</v>
          </cell>
          <cell r="C106" t="str">
            <v>销装维</v>
          </cell>
          <cell r="E106">
            <v>0</v>
          </cell>
          <cell r="F106">
            <v>900</v>
          </cell>
          <cell r="G106">
            <v>900</v>
          </cell>
          <cell r="H106">
            <v>72</v>
          </cell>
          <cell r="I106" t="str">
            <v xml:space="preserve"> </v>
          </cell>
        </row>
        <row r="107">
          <cell r="B107" t="str">
            <v>宋孝波</v>
          </cell>
          <cell r="C107" t="str">
            <v>一体化</v>
          </cell>
          <cell r="D107" t="str">
            <v>上坑区</v>
          </cell>
          <cell r="E107">
            <v>0</v>
          </cell>
          <cell r="F107">
            <v>600</v>
          </cell>
          <cell r="G107">
            <v>600</v>
          </cell>
          <cell r="H107">
            <v>48</v>
          </cell>
          <cell r="I107" t="str">
            <v xml:space="preserve"> </v>
          </cell>
        </row>
        <row r="108">
          <cell r="B108" t="str">
            <v>付森基</v>
          </cell>
          <cell r="C108" t="str">
            <v>一体化</v>
          </cell>
          <cell r="D108" t="str">
            <v>东兴区</v>
          </cell>
          <cell r="E108">
            <v>0</v>
          </cell>
          <cell r="F108">
            <v>900</v>
          </cell>
          <cell r="G108">
            <v>900</v>
          </cell>
          <cell r="H108">
            <v>72</v>
          </cell>
          <cell r="I108" t="str">
            <v xml:space="preserve"> </v>
          </cell>
        </row>
        <row r="109">
          <cell r="B109" t="str">
            <v>焦慧君</v>
          </cell>
          <cell r="C109" t="str">
            <v>一体化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 t="str">
            <v xml:space="preserve"> </v>
          </cell>
        </row>
        <row r="110">
          <cell r="B110" t="str">
            <v>萧子大</v>
          </cell>
          <cell r="C110" t="str">
            <v>销装维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 t="str">
            <v xml:space="preserve"> </v>
          </cell>
        </row>
        <row r="111">
          <cell r="B111" t="str">
            <v>杜嘉明</v>
          </cell>
          <cell r="C111" t="str">
            <v>一体化</v>
          </cell>
          <cell r="D111" t="str">
            <v>居岐区</v>
          </cell>
          <cell r="E111">
            <v>0</v>
          </cell>
          <cell r="F111">
            <v>300</v>
          </cell>
          <cell r="G111">
            <v>300</v>
          </cell>
          <cell r="H111">
            <v>24</v>
          </cell>
          <cell r="I111" t="str">
            <v xml:space="preserve"> </v>
          </cell>
        </row>
        <row r="112">
          <cell r="B112" t="str">
            <v>陈彦忠</v>
          </cell>
          <cell r="C112" t="str">
            <v>一体化</v>
          </cell>
          <cell r="D112" t="str">
            <v>东兴区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 t="str">
            <v xml:space="preserve"> </v>
          </cell>
        </row>
        <row r="113">
          <cell r="B113" t="str">
            <v>黎兵兵</v>
          </cell>
          <cell r="C113" t="str">
            <v>一体化</v>
          </cell>
          <cell r="D113" t="str">
            <v>白石岗区</v>
          </cell>
          <cell r="E113">
            <v>0</v>
          </cell>
          <cell r="F113">
            <v>300</v>
          </cell>
          <cell r="G113">
            <v>300</v>
          </cell>
          <cell r="H113">
            <v>24</v>
          </cell>
          <cell r="I113" t="str">
            <v xml:space="preserve"> </v>
          </cell>
        </row>
        <row r="114">
          <cell r="B114" t="str">
            <v>罗志文</v>
          </cell>
          <cell r="C114" t="str">
            <v>一体化</v>
          </cell>
          <cell r="D114" t="str">
            <v>东站区</v>
          </cell>
          <cell r="E114">
            <v>0</v>
          </cell>
          <cell r="F114">
            <v>700</v>
          </cell>
          <cell r="G114">
            <v>700</v>
          </cell>
          <cell r="H114">
            <v>56</v>
          </cell>
          <cell r="I114" t="str">
            <v xml:space="preserve"> </v>
          </cell>
        </row>
        <row r="115">
          <cell r="B115" t="str">
            <v>吴斌</v>
          </cell>
          <cell r="C115" t="str">
            <v>一体化</v>
          </cell>
          <cell r="D115" t="str">
            <v>东站区</v>
          </cell>
          <cell r="E115">
            <v>0</v>
          </cell>
          <cell r="F115">
            <v>100</v>
          </cell>
          <cell r="G115">
            <v>100</v>
          </cell>
          <cell r="H115">
            <v>8</v>
          </cell>
          <cell r="I115" t="str">
            <v xml:space="preserve"> </v>
          </cell>
        </row>
        <row r="116">
          <cell r="B116" t="str">
            <v>谢熙</v>
          </cell>
          <cell r="C116" t="str">
            <v>一体化</v>
          </cell>
          <cell r="D116" t="str">
            <v>大京九区</v>
          </cell>
          <cell r="E116">
            <v>0</v>
          </cell>
          <cell r="F116">
            <v>2100</v>
          </cell>
          <cell r="G116">
            <v>2100</v>
          </cell>
          <cell r="H116">
            <v>168</v>
          </cell>
          <cell r="I116" t="str">
            <v xml:space="preserve"> </v>
          </cell>
        </row>
        <row r="117">
          <cell r="B117" t="str">
            <v>辛芳明</v>
          </cell>
          <cell r="C117" t="str">
            <v>一体化</v>
          </cell>
          <cell r="D117" t="str">
            <v>白石岗区</v>
          </cell>
          <cell r="E117">
            <v>0</v>
          </cell>
          <cell r="F117">
            <v>1600</v>
          </cell>
          <cell r="G117">
            <v>1600</v>
          </cell>
          <cell r="H117">
            <v>128</v>
          </cell>
          <cell r="I117" t="str">
            <v xml:space="preserve"> </v>
          </cell>
        </row>
        <row r="118">
          <cell r="B118" t="str">
            <v>欧阳德青</v>
          </cell>
          <cell r="C118" t="str">
            <v>集客专员</v>
          </cell>
          <cell r="E118">
            <v>118.78</v>
          </cell>
          <cell r="F118">
            <v>0</v>
          </cell>
          <cell r="G118">
            <v>118.78</v>
          </cell>
          <cell r="H118">
            <v>9.5</v>
          </cell>
          <cell r="I118" t="str">
            <v xml:space="preserve"> </v>
          </cell>
        </row>
        <row r="119">
          <cell r="B119" t="str">
            <v>方华东</v>
          </cell>
          <cell r="C119" t="str">
            <v>集客专员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 t="str">
            <v xml:space="preserve"> </v>
          </cell>
        </row>
        <row r="120">
          <cell r="B120" t="str">
            <v>冯北平</v>
          </cell>
          <cell r="C120" t="str">
            <v>集客专员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 t="str">
            <v xml:space="preserve"> </v>
          </cell>
        </row>
        <row r="121">
          <cell r="B121" t="str">
            <v>杨晨羽</v>
          </cell>
          <cell r="C121" t="str">
            <v>集客专员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 t="str">
            <v xml:space="preserve"> </v>
          </cell>
        </row>
        <row r="122">
          <cell r="B122" t="str">
            <v>韩相力</v>
          </cell>
          <cell r="C122" t="str">
            <v>集客专员</v>
          </cell>
          <cell r="E122">
            <v>300</v>
          </cell>
          <cell r="F122">
            <v>0</v>
          </cell>
          <cell r="G122">
            <v>300</v>
          </cell>
          <cell r="H122">
            <v>24</v>
          </cell>
          <cell r="I122" t="str">
            <v xml:space="preserve"> </v>
          </cell>
        </row>
        <row r="123">
          <cell r="B123" t="str">
            <v>陈志鹏</v>
          </cell>
          <cell r="C123" t="str">
            <v>集客专员</v>
          </cell>
          <cell r="E123">
            <v>483.06</v>
          </cell>
          <cell r="F123">
            <v>0</v>
          </cell>
          <cell r="G123">
            <v>483.06</v>
          </cell>
          <cell r="H123">
            <v>38.64</v>
          </cell>
          <cell r="I123" t="str">
            <v xml:space="preserve"> </v>
          </cell>
        </row>
        <row r="124">
          <cell r="B124" t="str">
            <v>黄义凯</v>
          </cell>
          <cell r="C124" t="str">
            <v>集客经理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 t="str">
            <v xml:space="preserve"> </v>
          </cell>
        </row>
        <row r="125">
          <cell r="B125" t="str">
            <v>鲁静</v>
          </cell>
          <cell r="C125" t="str">
            <v>集客经理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 t="str">
            <v xml:space="preserve"> </v>
          </cell>
        </row>
        <row r="126">
          <cell r="B126" t="str">
            <v>裴沛</v>
          </cell>
          <cell r="C126" t="str">
            <v>集客经理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 t="str">
            <v xml:space="preserve"> </v>
          </cell>
        </row>
        <row r="127">
          <cell r="B127" t="str">
            <v>卢丹龙</v>
          </cell>
          <cell r="C127" t="str">
            <v>直销</v>
          </cell>
          <cell r="E127">
            <v>0</v>
          </cell>
          <cell r="F127">
            <v>700</v>
          </cell>
          <cell r="G127">
            <v>700</v>
          </cell>
          <cell r="H127">
            <v>56</v>
          </cell>
          <cell r="I127" t="str">
            <v xml:space="preserve"> </v>
          </cell>
        </row>
        <row r="128">
          <cell r="B128" t="str">
            <v>吴四一</v>
          </cell>
          <cell r="C128" t="str">
            <v>集客经理</v>
          </cell>
          <cell r="E128">
            <v>831.26</v>
          </cell>
          <cell r="F128">
            <v>0</v>
          </cell>
          <cell r="G128">
            <v>831.26</v>
          </cell>
          <cell r="H128">
            <v>66.5</v>
          </cell>
          <cell r="I128" t="str">
            <v xml:space="preserve"> </v>
          </cell>
        </row>
        <row r="129">
          <cell r="B129" t="str">
            <v>岑常师</v>
          </cell>
          <cell r="C129" t="str">
            <v>直销</v>
          </cell>
          <cell r="E129">
            <v>0</v>
          </cell>
          <cell r="F129">
            <v>1100</v>
          </cell>
          <cell r="G129">
            <v>1100</v>
          </cell>
          <cell r="H129">
            <v>88</v>
          </cell>
          <cell r="I129" t="str">
            <v xml:space="preserve"> </v>
          </cell>
        </row>
        <row r="130">
          <cell r="B130" t="str">
            <v>刘志成</v>
          </cell>
          <cell r="C130" t="str">
            <v>直销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 t="str">
            <v xml:space="preserve"> </v>
          </cell>
        </row>
        <row r="131">
          <cell r="B131" t="str">
            <v>韦文生</v>
          </cell>
          <cell r="C131" t="str">
            <v>直销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 t="str">
            <v xml:space="preserve"> </v>
          </cell>
        </row>
        <row r="132">
          <cell r="B132" t="str">
            <v>黄继生</v>
          </cell>
          <cell r="C132" t="str">
            <v>直销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 t="str">
            <v xml:space="preserve"> </v>
          </cell>
        </row>
        <row r="133">
          <cell r="B133" t="str">
            <v>吴国明</v>
          </cell>
          <cell r="C133" t="str">
            <v>一体化</v>
          </cell>
          <cell r="E133">
            <v>0</v>
          </cell>
          <cell r="F133">
            <v>300</v>
          </cell>
          <cell r="G133">
            <v>300</v>
          </cell>
          <cell r="H133">
            <v>24</v>
          </cell>
          <cell r="I133" t="str">
            <v xml:space="preserve"> </v>
          </cell>
        </row>
        <row r="134">
          <cell r="B134" t="str">
            <v>莫灵快</v>
          </cell>
          <cell r="C134" t="str">
            <v>直销</v>
          </cell>
          <cell r="E134">
            <v>0</v>
          </cell>
          <cell r="F134">
            <v>300</v>
          </cell>
          <cell r="G134">
            <v>300</v>
          </cell>
          <cell r="H134">
            <v>24</v>
          </cell>
          <cell r="I134" t="str">
            <v xml:space="preserve"> </v>
          </cell>
        </row>
        <row r="135">
          <cell r="B135" t="str">
            <v>杜中</v>
          </cell>
          <cell r="C135" t="str">
            <v>直销</v>
          </cell>
          <cell r="E135">
            <v>0</v>
          </cell>
          <cell r="F135">
            <v>300</v>
          </cell>
          <cell r="G135">
            <v>300</v>
          </cell>
          <cell r="H135">
            <v>24</v>
          </cell>
          <cell r="I135" t="str">
            <v xml:space="preserve"> </v>
          </cell>
        </row>
        <row r="136">
          <cell r="B136" t="str">
            <v>袁新景</v>
          </cell>
          <cell r="C136" t="str">
            <v>一体化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 t="str">
            <v xml:space="preserve"> </v>
          </cell>
        </row>
        <row r="137">
          <cell r="B137" t="str">
            <v>王煌忠</v>
          </cell>
          <cell r="C137" t="str">
            <v>直销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 t="str">
            <v xml:space="preserve"> </v>
          </cell>
        </row>
        <row r="138">
          <cell r="B138" t="str">
            <v>王秋焕</v>
          </cell>
          <cell r="C138" t="str">
            <v>一体化</v>
          </cell>
          <cell r="E138">
            <v>0</v>
          </cell>
          <cell r="F138">
            <v>300</v>
          </cell>
          <cell r="G138">
            <v>300</v>
          </cell>
          <cell r="H138">
            <v>24</v>
          </cell>
          <cell r="I138" t="str">
            <v xml:space="preserve"> </v>
          </cell>
        </row>
        <row r="139">
          <cell r="B139" t="str">
            <v>吴楚伟</v>
          </cell>
          <cell r="C139" t="str">
            <v>直销</v>
          </cell>
          <cell r="E139">
            <v>0</v>
          </cell>
          <cell r="F139">
            <v>300</v>
          </cell>
          <cell r="G139">
            <v>300</v>
          </cell>
          <cell r="H139">
            <v>24</v>
          </cell>
          <cell r="I139" t="str">
            <v xml:space="preserve"> </v>
          </cell>
        </row>
        <row r="140">
          <cell r="B140" t="str">
            <v>刘德昌</v>
          </cell>
          <cell r="C140" t="str">
            <v>直销</v>
          </cell>
          <cell r="E140">
            <v>0</v>
          </cell>
          <cell r="F140">
            <v>100</v>
          </cell>
          <cell r="G140">
            <v>100</v>
          </cell>
          <cell r="H140">
            <v>8</v>
          </cell>
          <cell r="I140" t="str">
            <v xml:space="preserve"> </v>
          </cell>
        </row>
        <row r="141">
          <cell r="B141" t="str">
            <v>刘德生</v>
          </cell>
          <cell r="C141" t="str">
            <v>直销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 t="str">
            <v xml:space="preserve"> </v>
          </cell>
        </row>
        <row r="142">
          <cell r="B142" t="str">
            <v>张远庭</v>
          </cell>
          <cell r="C142" t="str">
            <v>集客专员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 t="str">
            <v xml:space="preserve"> </v>
          </cell>
        </row>
        <row r="143">
          <cell r="B143" t="str">
            <v>张秀标</v>
          </cell>
          <cell r="C143" t="str">
            <v>直销</v>
          </cell>
          <cell r="E143">
            <v>0</v>
          </cell>
          <cell r="F143">
            <v>620</v>
          </cell>
          <cell r="G143">
            <v>620</v>
          </cell>
          <cell r="H143">
            <v>49.6</v>
          </cell>
          <cell r="I143" t="str">
            <v xml:space="preserve"> </v>
          </cell>
        </row>
        <row r="144">
          <cell r="B144" t="str">
            <v>刘松涛</v>
          </cell>
          <cell r="C144" t="str">
            <v>直销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 t="str">
            <v xml:space="preserve"> </v>
          </cell>
        </row>
        <row r="145">
          <cell r="B145" t="str">
            <v>杨平金</v>
          </cell>
          <cell r="C145" t="str">
            <v>直销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 t="str">
            <v xml:space="preserve"> </v>
          </cell>
        </row>
        <row r="146">
          <cell r="B146" t="str">
            <v>汪洞辉</v>
          </cell>
          <cell r="C146" t="str">
            <v>销装维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 t="str">
            <v xml:space="preserve"> </v>
          </cell>
        </row>
        <row r="147">
          <cell r="B147" t="str">
            <v>左明亮</v>
          </cell>
          <cell r="C147" t="str">
            <v>直销</v>
          </cell>
          <cell r="E147">
            <v>0</v>
          </cell>
          <cell r="F147">
            <v>700</v>
          </cell>
          <cell r="G147">
            <v>700</v>
          </cell>
          <cell r="H147">
            <v>56</v>
          </cell>
          <cell r="I147" t="str">
            <v xml:space="preserve"> </v>
          </cell>
        </row>
        <row r="148">
          <cell r="B148" t="str">
            <v>张宏波</v>
          </cell>
          <cell r="C148" t="str">
            <v>直销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 t="str">
            <v xml:space="preserve"> </v>
          </cell>
        </row>
        <row r="149">
          <cell r="B149" t="str">
            <v>黄清浩</v>
          </cell>
          <cell r="C149" t="str">
            <v>直销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 t="str">
            <v xml:space="preserve"> </v>
          </cell>
        </row>
        <row r="150">
          <cell r="B150" t="str">
            <v>王立斌</v>
          </cell>
          <cell r="C150" t="str">
            <v>集客专员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 t="str">
            <v xml:space="preserve"> </v>
          </cell>
        </row>
        <row r="151">
          <cell r="B151" t="str">
            <v>黄汝富</v>
          </cell>
          <cell r="C151" t="str">
            <v>直销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 t="str">
            <v xml:space="preserve"> </v>
          </cell>
        </row>
        <row r="152">
          <cell r="B152" t="str">
            <v>陈亚贤</v>
          </cell>
          <cell r="C152" t="str">
            <v>一体化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 t="str">
            <v xml:space="preserve"> </v>
          </cell>
        </row>
        <row r="153">
          <cell r="B153" t="str">
            <v>王翔</v>
          </cell>
          <cell r="C153" t="str">
            <v>集客专员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 t="str">
            <v xml:space="preserve"> </v>
          </cell>
        </row>
        <row r="154">
          <cell r="B154" t="str">
            <v>吴贤锦</v>
          </cell>
          <cell r="C154" t="str">
            <v>直销</v>
          </cell>
          <cell r="E154">
            <v>0</v>
          </cell>
          <cell r="F154">
            <v>200</v>
          </cell>
          <cell r="G154">
            <v>200</v>
          </cell>
          <cell r="H154">
            <v>16</v>
          </cell>
          <cell r="I154" t="str">
            <v xml:space="preserve"> </v>
          </cell>
        </row>
        <row r="155">
          <cell r="B155" t="str">
            <v>杜昇华</v>
          </cell>
          <cell r="C155" t="str">
            <v>直销</v>
          </cell>
          <cell r="E155">
            <v>0</v>
          </cell>
          <cell r="F155">
            <v>300</v>
          </cell>
          <cell r="G155">
            <v>300</v>
          </cell>
          <cell r="H155">
            <v>24</v>
          </cell>
          <cell r="I155" t="str">
            <v xml:space="preserve"> </v>
          </cell>
        </row>
        <row r="156">
          <cell r="B156" t="str">
            <v>吴友义</v>
          </cell>
          <cell r="C156" t="str">
            <v>直销</v>
          </cell>
          <cell r="E156">
            <v>0</v>
          </cell>
          <cell r="F156">
            <v>300</v>
          </cell>
          <cell r="G156">
            <v>300</v>
          </cell>
          <cell r="H156">
            <v>24</v>
          </cell>
          <cell r="I156">
            <v>0</v>
          </cell>
        </row>
        <row r="157">
          <cell r="B157" t="str">
            <v>吴基涛</v>
          </cell>
          <cell r="C157" t="str">
            <v>直销</v>
          </cell>
          <cell r="E157">
            <v>0</v>
          </cell>
          <cell r="F157">
            <v>100</v>
          </cell>
          <cell r="G157">
            <v>100</v>
          </cell>
          <cell r="H157">
            <v>8</v>
          </cell>
          <cell r="I157">
            <v>0</v>
          </cell>
        </row>
        <row r="158">
          <cell r="B158" t="str">
            <v>彭井权</v>
          </cell>
          <cell r="C158" t="str">
            <v>直销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 t="str">
            <v xml:space="preserve">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C2" t="str">
            <v>网格名称</v>
          </cell>
          <cell r="D2" t="str">
            <v>网格组长</v>
          </cell>
          <cell r="E2" t="str">
            <v>网格人员</v>
          </cell>
          <cell r="F2" t="str">
            <v>本月续费率</v>
          </cell>
          <cell r="G2" t="str">
            <v>光续费率考核</v>
          </cell>
          <cell r="H2" t="str">
            <v>普通续费率</v>
          </cell>
          <cell r="I2" t="str">
            <v>普通续费率考核</v>
          </cell>
        </row>
        <row r="4">
          <cell r="C4" t="str">
            <v>智通区</v>
          </cell>
          <cell r="D4" t="str">
            <v>黎广法</v>
          </cell>
          <cell r="F4">
            <v>0.97058823529411764</v>
          </cell>
          <cell r="G4">
            <v>25</v>
          </cell>
          <cell r="H4">
            <v>1</v>
          </cell>
          <cell r="I4">
            <v>25</v>
          </cell>
        </row>
        <row r="5">
          <cell r="C5" t="str">
            <v>恒丰区</v>
          </cell>
          <cell r="D5" t="str">
            <v>黎广法</v>
          </cell>
          <cell r="F5">
            <v>0.69736842105263153</v>
          </cell>
          <cell r="G5">
            <v>0</v>
          </cell>
          <cell r="H5">
            <v>0.59259259259259256</v>
          </cell>
          <cell r="I5">
            <v>0</v>
          </cell>
        </row>
        <row r="6">
          <cell r="F6">
            <v>0.78181818181818186</v>
          </cell>
          <cell r="G6">
            <v>25</v>
          </cell>
          <cell r="H6">
            <v>0.72499999999999998</v>
          </cell>
          <cell r="I6">
            <v>25</v>
          </cell>
        </row>
        <row r="7">
          <cell r="C7" t="str">
            <v>简沙洲区</v>
          </cell>
          <cell r="D7" t="str">
            <v>肖俊标、李明浪</v>
          </cell>
          <cell r="F7">
            <v>0.57599999999999996</v>
          </cell>
          <cell r="G7">
            <v>-40</v>
          </cell>
          <cell r="H7">
            <v>0.56000000000000005</v>
          </cell>
          <cell r="I7">
            <v>-20</v>
          </cell>
        </row>
        <row r="8">
          <cell r="C8" t="str">
            <v>石美区</v>
          </cell>
          <cell r="D8" t="str">
            <v>肖俊标（暂）</v>
          </cell>
          <cell r="F8">
            <v>0.47619047619047616</v>
          </cell>
          <cell r="G8">
            <v>-40</v>
          </cell>
          <cell r="H8">
            <v>0.33333333333333331</v>
          </cell>
          <cell r="I8">
            <v>-40</v>
          </cell>
        </row>
        <row r="9">
          <cell r="F9">
            <v>0.55089820359281438</v>
          </cell>
          <cell r="G9">
            <v>-40</v>
          </cell>
          <cell r="H9">
            <v>0.47499999999999998</v>
          </cell>
          <cell r="I9">
            <v>-40</v>
          </cell>
        </row>
        <row r="10">
          <cell r="C10" t="str">
            <v>下桥区</v>
          </cell>
          <cell r="D10" t="str">
            <v>莫灵快（暂代）</v>
          </cell>
          <cell r="F10">
            <v>0.72413793103448276</v>
          </cell>
          <cell r="G10">
            <v>25</v>
          </cell>
          <cell r="H10">
            <v>0.75</v>
          </cell>
          <cell r="I10">
            <v>25</v>
          </cell>
        </row>
        <row r="11">
          <cell r="C11" t="str">
            <v>温塘区</v>
          </cell>
          <cell r="D11" t="str">
            <v>杜中（暂代）</v>
          </cell>
          <cell r="F11">
            <v>0.35714285714285715</v>
          </cell>
          <cell r="G11">
            <v>-40</v>
          </cell>
          <cell r="H11">
            <v>0.14285714285714285</v>
          </cell>
          <cell r="I11">
            <v>-40</v>
          </cell>
        </row>
        <row r="12">
          <cell r="C12" t="str">
            <v>光润区</v>
          </cell>
          <cell r="D12" t="str">
            <v>伍宜勇</v>
          </cell>
          <cell r="F12">
            <v>0.62068965517241381</v>
          </cell>
          <cell r="G12">
            <v>-40</v>
          </cell>
          <cell r="H12">
            <v>1</v>
          </cell>
          <cell r="I12">
            <v>25</v>
          </cell>
        </row>
        <row r="13">
          <cell r="C13" t="str">
            <v>桑园区</v>
          </cell>
          <cell r="D13" t="str">
            <v>刘建强</v>
          </cell>
          <cell r="F13">
            <v>0.58490566037735847</v>
          </cell>
          <cell r="G13">
            <v>-40</v>
          </cell>
          <cell r="H13">
            <v>1.1666666666666667</v>
          </cell>
          <cell r="I13">
            <v>25</v>
          </cell>
        </row>
        <row r="14">
          <cell r="F14">
            <v>0.58333333333333337</v>
          </cell>
          <cell r="G14">
            <v>-40</v>
          </cell>
          <cell r="H14">
            <v>0.7142857142857143</v>
          </cell>
          <cell r="I14">
            <v>25</v>
          </cell>
        </row>
        <row r="15">
          <cell r="C15" t="str">
            <v>国信区</v>
          </cell>
          <cell r="D15" t="str">
            <v>黎广俊</v>
          </cell>
          <cell r="F15">
            <v>0.7142857142857143</v>
          </cell>
          <cell r="G15">
            <v>15</v>
          </cell>
          <cell r="H15">
            <v>0.83333333333333337</v>
          </cell>
          <cell r="I15">
            <v>25</v>
          </cell>
        </row>
        <row r="16">
          <cell r="C16" t="str">
            <v>富民区</v>
          </cell>
          <cell r="D16" t="str">
            <v>黎广俊</v>
          </cell>
          <cell r="F16">
            <v>0.55089820359281438</v>
          </cell>
          <cell r="G16">
            <v>-40</v>
          </cell>
          <cell r="H16">
            <v>0.52777777777777779</v>
          </cell>
          <cell r="I16">
            <v>-40</v>
          </cell>
        </row>
        <row r="17">
          <cell r="C17" t="str">
            <v>牛鼓区</v>
          </cell>
          <cell r="D17" t="str">
            <v>黎广俊（暂代）</v>
          </cell>
          <cell r="F17">
            <v>0.60526315789473684</v>
          </cell>
          <cell r="G17">
            <v>-40</v>
          </cell>
          <cell r="H17">
            <v>0.57894736842105265</v>
          </cell>
          <cell r="I17">
            <v>-20</v>
          </cell>
        </row>
        <row r="18">
          <cell r="F18">
            <v>0.62658227848101267</v>
          </cell>
          <cell r="G18">
            <v>-40</v>
          </cell>
          <cell r="H18">
            <v>0.59047619047619049</v>
          </cell>
          <cell r="I18">
            <v>0</v>
          </cell>
        </row>
        <row r="19">
          <cell r="C19" t="str">
            <v>冼沙区</v>
          </cell>
          <cell r="D19" t="str">
            <v>左小兵</v>
          </cell>
          <cell r="F19">
            <v>0.69918699186991873</v>
          </cell>
          <cell r="G19">
            <v>0</v>
          </cell>
          <cell r="H19">
            <v>0.66666666666666663</v>
          </cell>
          <cell r="I19">
            <v>25</v>
          </cell>
        </row>
        <row r="20">
          <cell r="C20" t="str">
            <v>西联区</v>
          </cell>
          <cell r="D20" t="str">
            <v>杨维邦</v>
          </cell>
          <cell r="F20">
            <v>0.68493150684931503</v>
          </cell>
          <cell r="G20">
            <v>0</v>
          </cell>
          <cell r="H20">
            <v>0.75</v>
          </cell>
          <cell r="I20">
            <v>25</v>
          </cell>
        </row>
        <row r="21">
          <cell r="C21" t="str">
            <v>上江城区</v>
          </cell>
          <cell r="D21" t="str">
            <v>欧仁</v>
          </cell>
          <cell r="F21">
            <v>0.71794871794871795</v>
          </cell>
          <cell r="G21">
            <v>15</v>
          </cell>
          <cell r="H21">
            <v>0.8</v>
          </cell>
          <cell r="I21">
            <v>25</v>
          </cell>
        </row>
        <row r="22">
          <cell r="C22" t="str">
            <v>低涌区</v>
          </cell>
          <cell r="D22" t="str">
            <v>周国强</v>
          </cell>
          <cell r="F22">
            <v>0.7407407407407407</v>
          </cell>
          <cell r="G22">
            <v>25</v>
          </cell>
          <cell r="H22">
            <v>0.75</v>
          </cell>
          <cell r="I22">
            <v>25</v>
          </cell>
        </row>
        <row r="23">
          <cell r="F23">
            <v>0.70886075949367089</v>
          </cell>
          <cell r="G23">
            <v>15</v>
          </cell>
          <cell r="H23">
            <v>0.70588235294117652</v>
          </cell>
          <cell r="I23">
            <v>25</v>
          </cell>
        </row>
        <row r="24">
          <cell r="F24">
            <v>0.65179542981501637</v>
          </cell>
          <cell r="G24">
            <v>-40</v>
          </cell>
          <cell r="H24">
            <v>0.62083333333333335</v>
          </cell>
          <cell r="I24">
            <v>15</v>
          </cell>
        </row>
        <row r="25">
          <cell r="C25" t="str">
            <v>增步区</v>
          </cell>
          <cell r="D25" t="str">
            <v>覃绪炽、李永林、邓逢善</v>
          </cell>
          <cell r="F25">
            <v>0.69512195121951215</v>
          </cell>
          <cell r="G25">
            <v>0</v>
          </cell>
          <cell r="H25">
            <v>0.625</v>
          </cell>
          <cell r="I25">
            <v>15</v>
          </cell>
        </row>
        <row r="26">
          <cell r="C26" t="str">
            <v>茶山区</v>
          </cell>
          <cell r="D26" t="str">
            <v>郑廷碧</v>
          </cell>
          <cell r="F26">
            <v>0.45</v>
          </cell>
          <cell r="G26">
            <v>-40</v>
          </cell>
          <cell r="H26">
            <v>0.3</v>
          </cell>
          <cell r="I26">
            <v>-40</v>
          </cell>
        </row>
        <row r="27">
          <cell r="C27" t="str">
            <v>超朗区</v>
          </cell>
          <cell r="D27" t="str">
            <v>蔡定强</v>
          </cell>
          <cell r="F27">
            <v>0.45454545454545453</v>
          </cell>
          <cell r="G27">
            <v>-40</v>
          </cell>
          <cell r="H27">
            <v>0.36363636363636365</v>
          </cell>
          <cell r="I27">
            <v>-40</v>
          </cell>
        </row>
        <row r="28">
          <cell r="F28">
            <v>0.57317073170731703</v>
          </cell>
          <cell r="G28">
            <v>-40</v>
          </cell>
          <cell r="H28">
            <v>0.45454545454545453</v>
          </cell>
          <cell r="I28">
            <v>-40</v>
          </cell>
        </row>
        <row r="29">
          <cell r="C29" t="str">
            <v>城中社区</v>
          </cell>
          <cell r="D29" t="str">
            <v>刘松涛（暂）</v>
          </cell>
          <cell r="F29">
            <v>0.44927536231884058</v>
          </cell>
          <cell r="G29">
            <v>-40</v>
          </cell>
          <cell r="H29">
            <v>0.46153846153846156</v>
          </cell>
          <cell r="I29">
            <v>-40</v>
          </cell>
        </row>
        <row r="30">
          <cell r="C30" t="str">
            <v>桔洲区</v>
          </cell>
          <cell r="D30" t="str">
            <v>杨辉（暂）、彭知群（暂）</v>
          </cell>
          <cell r="F30">
            <v>0.51162790697674421</v>
          </cell>
          <cell r="G30">
            <v>-40</v>
          </cell>
          <cell r="H30">
            <v>0.75</v>
          </cell>
          <cell r="I30">
            <v>25</v>
          </cell>
        </row>
        <row r="31">
          <cell r="C31" t="str">
            <v>西湖区</v>
          </cell>
          <cell r="D31" t="str">
            <v>杨平金（暂）</v>
          </cell>
          <cell r="F31">
            <v>0.65</v>
          </cell>
          <cell r="G31">
            <v>-40</v>
          </cell>
          <cell r="H31">
            <v>0.63157894736842102</v>
          </cell>
          <cell r="I31">
            <v>25</v>
          </cell>
        </row>
        <row r="32">
          <cell r="F32">
            <v>0.51973684210526316</v>
          </cell>
          <cell r="G32">
            <v>-40</v>
          </cell>
          <cell r="H32">
            <v>0.56603773584905659</v>
          </cell>
          <cell r="I32">
            <v>-20</v>
          </cell>
        </row>
        <row r="33">
          <cell r="C33" t="str">
            <v>兆康区</v>
          </cell>
          <cell r="D33" t="str">
            <v>李先富</v>
          </cell>
          <cell r="F33">
            <v>0.68932038834951459</v>
          </cell>
          <cell r="G33">
            <v>0</v>
          </cell>
          <cell r="H33">
            <v>0.61538461538461542</v>
          </cell>
          <cell r="I33">
            <v>15</v>
          </cell>
        </row>
        <row r="34">
          <cell r="C34" t="str">
            <v>石崇区</v>
          </cell>
          <cell r="D34" t="str">
            <v>吕佳欣、陈炳亮</v>
          </cell>
          <cell r="F34">
            <v>0.66666666666666663</v>
          </cell>
          <cell r="G34">
            <v>-20</v>
          </cell>
          <cell r="H34">
            <v>0.61538461538461542</v>
          </cell>
          <cell r="I34">
            <v>15</v>
          </cell>
        </row>
        <row r="35">
          <cell r="F35">
            <v>0.68211920529801329</v>
          </cell>
          <cell r="G35">
            <v>0</v>
          </cell>
          <cell r="H35">
            <v>0.61538461538461542</v>
          </cell>
          <cell r="I35">
            <v>15</v>
          </cell>
        </row>
        <row r="36">
          <cell r="C36" t="str">
            <v>西城区</v>
          </cell>
          <cell r="D36" t="str">
            <v>张泽文</v>
          </cell>
          <cell r="F36">
            <v>0.76923076923076927</v>
          </cell>
          <cell r="G36">
            <v>25</v>
          </cell>
          <cell r="H36">
            <v>0.63636363636363635</v>
          </cell>
          <cell r="I36">
            <v>25</v>
          </cell>
        </row>
        <row r="37">
          <cell r="C37" t="str">
            <v>新城区</v>
          </cell>
          <cell r="D37" t="str">
            <v>夏玉杰</v>
          </cell>
          <cell r="F37">
            <v>0.54054054054054057</v>
          </cell>
          <cell r="G37">
            <v>-40</v>
          </cell>
          <cell r="H37">
            <v>0.54545454545454541</v>
          </cell>
          <cell r="I37">
            <v>-40</v>
          </cell>
        </row>
        <row r="38">
          <cell r="C38" t="str">
            <v>三江区</v>
          </cell>
          <cell r="D38" t="str">
            <v>肖任</v>
          </cell>
          <cell r="F38">
            <v>0.59375</v>
          </cell>
          <cell r="G38">
            <v>-40</v>
          </cell>
          <cell r="H38">
            <v>0.7142857142857143</v>
          </cell>
          <cell r="I38">
            <v>25</v>
          </cell>
        </row>
        <row r="39">
          <cell r="C39" t="str">
            <v>移动小区</v>
          </cell>
          <cell r="D39">
            <v>0</v>
          </cell>
        </row>
        <row r="40">
          <cell r="F40">
            <v>0.63636363636363635</v>
          </cell>
          <cell r="G40">
            <v>-40</v>
          </cell>
          <cell r="H40">
            <v>0.65517241379310343</v>
          </cell>
          <cell r="I40">
            <v>25</v>
          </cell>
        </row>
        <row r="41">
          <cell r="C41" t="str">
            <v>石龙坑区</v>
          </cell>
          <cell r="D41" t="str">
            <v>彭英智、魏祥洋</v>
          </cell>
          <cell r="F41">
            <v>0.71028037383177567</v>
          </cell>
          <cell r="G41">
            <v>15</v>
          </cell>
          <cell r="H41">
            <v>0.6875</v>
          </cell>
          <cell r="I41">
            <v>25</v>
          </cell>
        </row>
        <row r="42">
          <cell r="C42" t="str">
            <v>下岭贝区</v>
          </cell>
          <cell r="D42" t="str">
            <v>黄维劲、黄维敏</v>
          </cell>
          <cell r="F42">
            <v>0.56451612903225812</v>
          </cell>
          <cell r="G42">
            <v>-40</v>
          </cell>
          <cell r="H42">
            <v>0.72222222222222221</v>
          </cell>
          <cell r="I42">
            <v>25</v>
          </cell>
        </row>
        <row r="43">
          <cell r="C43" t="str">
            <v>华南区</v>
          </cell>
          <cell r="D43" t="str">
            <v>钟宝明、李宇飞</v>
          </cell>
          <cell r="F43">
            <v>0.79487179487179482</v>
          </cell>
          <cell r="G43">
            <v>25</v>
          </cell>
          <cell r="H43">
            <v>0.83333333333333337</v>
          </cell>
          <cell r="I43">
            <v>25</v>
          </cell>
        </row>
        <row r="44">
          <cell r="F44">
            <v>0.70040485829959509</v>
          </cell>
          <cell r="G44">
            <v>15</v>
          </cell>
          <cell r="H44">
            <v>0.73333333333333328</v>
          </cell>
          <cell r="I44">
            <v>25</v>
          </cell>
        </row>
        <row r="45">
          <cell r="F45">
            <v>0.62976629766297665</v>
          </cell>
          <cell r="G45">
            <v>-40</v>
          </cell>
          <cell r="H45">
            <v>0.61428571428571432</v>
          </cell>
          <cell r="I45">
            <v>15</v>
          </cell>
        </row>
        <row r="46">
          <cell r="C46" t="str">
            <v>东站区</v>
          </cell>
          <cell r="D46" t="str">
            <v>罗志文、吴斌</v>
          </cell>
          <cell r="F46">
            <v>0.5572519083969466</v>
          </cell>
          <cell r="G46">
            <v>-40</v>
          </cell>
          <cell r="H46">
            <v>0.66666666666666663</v>
          </cell>
          <cell r="I46">
            <v>25</v>
          </cell>
        </row>
        <row r="47">
          <cell r="C47" t="str">
            <v>大京九区</v>
          </cell>
          <cell r="D47" t="str">
            <v>谢熙</v>
          </cell>
          <cell r="F47">
            <v>0.47058823529411764</v>
          </cell>
          <cell r="G47">
            <v>-40</v>
          </cell>
          <cell r="H47">
            <v>0.2857142857142857</v>
          </cell>
          <cell r="I47">
            <v>-40</v>
          </cell>
        </row>
        <row r="48">
          <cell r="C48" t="str">
            <v>白石岗区</v>
          </cell>
          <cell r="D48" t="str">
            <v>辛芳明、黎兵兵</v>
          </cell>
          <cell r="F48">
            <v>0.59595959595959591</v>
          </cell>
          <cell r="G48">
            <v>-40</v>
          </cell>
          <cell r="H48">
            <v>0.63636363636363635</v>
          </cell>
          <cell r="I48">
            <v>25</v>
          </cell>
        </row>
        <row r="49">
          <cell r="C49" t="str">
            <v>上坑区</v>
          </cell>
          <cell r="D49" t="str">
            <v>宋孝波</v>
          </cell>
          <cell r="F49">
            <v>0.5625</v>
          </cell>
          <cell r="G49">
            <v>-40</v>
          </cell>
          <cell r="H49">
            <v>0.77777777777777779</v>
          </cell>
          <cell r="I49">
            <v>25</v>
          </cell>
        </row>
        <row r="50">
          <cell r="C50" t="str">
            <v>东兴区</v>
          </cell>
          <cell r="D50" t="str">
            <v>陈彦忠、付森基</v>
          </cell>
          <cell r="F50">
            <v>0.56000000000000005</v>
          </cell>
          <cell r="G50">
            <v>-40</v>
          </cell>
          <cell r="H50">
            <v>0.6</v>
          </cell>
          <cell r="I50">
            <v>0</v>
          </cell>
        </row>
        <row r="51">
          <cell r="D51" t="str">
            <v>王国营</v>
          </cell>
          <cell r="F51">
            <v>0.55256064690026951</v>
          </cell>
          <cell r="G51">
            <v>-40</v>
          </cell>
          <cell r="H51">
            <v>0.62068965517241381</v>
          </cell>
          <cell r="I51">
            <v>15</v>
          </cell>
        </row>
        <row r="52">
          <cell r="C52" t="str">
            <v>康宝区</v>
          </cell>
          <cell r="D52" t="str">
            <v>农军成（暂）、卢丹龙（暂）</v>
          </cell>
          <cell r="F52">
            <v>0.70588235294117652</v>
          </cell>
          <cell r="G52">
            <v>15</v>
          </cell>
          <cell r="H52">
            <v>0.6</v>
          </cell>
          <cell r="I52">
            <v>0</v>
          </cell>
        </row>
        <row r="53">
          <cell r="C53" t="str">
            <v>华田区</v>
          </cell>
          <cell r="D53" t="str">
            <v>许世家</v>
          </cell>
          <cell r="F53">
            <v>0.6166666666666667</v>
          </cell>
          <cell r="G53">
            <v>-40</v>
          </cell>
          <cell r="H53">
            <v>0.83333333333333337</v>
          </cell>
          <cell r="I53">
            <v>25</v>
          </cell>
        </row>
        <row r="54">
          <cell r="F54">
            <v>0.65765765765765771</v>
          </cell>
          <cell r="G54">
            <v>-40</v>
          </cell>
          <cell r="H54">
            <v>0.72727272727272729</v>
          </cell>
          <cell r="I54">
            <v>25</v>
          </cell>
        </row>
        <row r="55">
          <cell r="C55" t="str">
            <v>旺富区</v>
          </cell>
          <cell r="D55" t="str">
            <v>邓轩腾、邓轩物、符光卓</v>
          </cell>
          <cell r="F55">
            <v>0.56382978723404253</v>
          </cell>
          <cell r="G55">
            <v>-40</v>
          </cell>
          <cell r="H55">
            <v>0.45238095238095238</v>
          </cell>
          <cell r="I55">
            <v>-40</v>
          </cell>
        </row>
        <row r="56">
          <cell r="C56" t="str">
            <v>杨蔡区</v>
          </cell>
          <cell r="D56" t="str">
            <v>刘运超、全守平</v>
          </cell>
          <cell r="F56">
            <v>0.52857142857142858</v>
          </cell>
          <cell r="G56">
            <v>-40</v>
          </cell>
          <cell r="H56">
            <v>0.44444444444444442</v>
          </cell>
          <cell r="I56">
            <v>-40</v>
          </cell>
        </row>
        <row r="57">
          <cell r="C57" t="str">
            <v>洋犀区</v>
          </cell>
          <cell r="D57" t="str">
            <v>唐石荣</v>
          </cell>
          <cell r="F57">
            <v>0.47058823529411764</v>
          </cell>
          <cell r="G57">
            <v>-40</v>
          </cell>
          <cell r="H57">
            <v>0.48148148148148145</v>
          </cell>
          <cell r="I57">
            <v>-40</v>
          </cell>
        </row>
        <row r="58">
          <cell r="C58" t="str">
            <v>东坑区</v>
          </cell>
          <cell r="D58" t="str">
            <v>李海光</v>
          </cell>
          <cell r="F58">
            <v>0.53333333333333333</v>
          </cell>
          <cell r="G58">
            <v>-40</v>
          </cell>
          <cell r="H58">
            <v>0.5714285714285714</v>
          </cell>
          <cell r="I58">
            <v>-20</v>
          </cell>
        </row>
        <row r="59">
          <cell r="F59">
            <v>0.53521126760563376</v>
          </cell>
          <cell r="G59">
            <v>-40</v>
          </cell>
          <cell r="H59">
            <v>0.47530864197530864</v>
          </cell>
          <cell r="I59">
            <v>-40</v>
          </cell>
        </row>
        <row r="60">
          <cell r="F60">
            <v>0.55726872246696035</v>
          </cell>
          <cell r="G60">
            <v>-40</v>
          </cell>
          <cell r="H60">
            <v>0.52380952380952384</v>
          </cell>
          <cell r="I60">
            <v>-40</v>
          </cell>
        </row>
        <row r="61">
          <cell r="C61" t="str">
            <v>三阳区</v>
          </cell>
          <cell r="D61" t="str">
            <v>张远威，陈阳</v>
          </cell>
          <cell r="F61">
            <v>0.66666666666666663</v>
          </cell>
          <cell r="G61">
            <v>-20</v>
          </cell>
          <cell r="H61">
            <v>0.61111111111111116</v>
          </cell>
          <cell r="I61">
            <v>15</v>
          </cell>
        </row>
        <row r="62">
          <cell r="C62" t="str">
            <v>东力区</v>
          </cell>
          <cell r="D62" t="str">
            <v>何攀</v>
          </cell>
          <cell r="F62">
            <v>0.5</v>
          </cell>
          <cell r="G62">
            <v>-40</v>
          </cell>
          <cell r="H62">
            <v>0.5</v>
          </cell>
          <cell r="I62">
            <v>-40</v>
          </cell>
        </row>
        <row r="63">
          <cell r="C63" t="str">
            <v>骏景区</v>
          </cell>
          <cell r="D63" t="str">
            <v>杨芳</v>
          </cell>
          <cell r="F63">
            <v>0.48780487804878048</v>
          </cell>
          <cell r="G63">
            <v>-40</v>
          </cell>
          <cell r="H63">
            <v>0.56521739130434778</v>
          </cell>
          <cell r="I63">
            <v>-20</v>
          </cell>
        </row>
        <row r="64">
          <cell r="C64" t="str">
            <v>莆心区</v>
          </cell>
          <cell r="D64" t="str">
            <v>吴勇</v>
          </cell>
          <cell r="F64">
            <v>0.7</v>
          </cell>
          <cell r="G64">
            <v>15</v>
          </cell>
          <cell r="H64">
            <v>0.33333333333333331</v>
          </cell>
          <cell r="I64">
            <v>-40</v>
          </cell>
        </row>
        <row r="65">
          <cell r="F65">
            <v>0.6</v>
          </cell>
          <cell r="G65">
            <v>-40</v>
          </cell>
          <cell r="H65">
            <v>0.53846153846153844</v>
          </cell>
          <cell r="I65">
            <v>-40</v>
          </cell>
        </row>
        <row r="66">
          <cell r="C66" t="str">
            <v>荔横区</v>
          </cell>
          <cell r="D66" t="str">
            <v>禹红娜、何奇宝</v>
          </cell>
          <cell r="F66">
            <v>0.68041237113402064</v>
          </cell>
          <cell r="G66">
            <v>0</v>
          </cell>
          <cell r="H66">
            <v>0.6</v>
          </cell>
          <cell r="I66">
            <v>0</v>
          </cell>
        </row>
        <row r="67">
          <cell r="C67" t="str">
            <v>大利区</v>
          </cell>
          <cell r="D67" t="str">
            <v>祖静彪</v>
          </cell>
          <cell r="F67">
            <v>0.59090909090909094</v>
          </cell>
          <cell r="G67">
            <v>-40</v>
          </cell>
          <cell r="H67">
            <v>0.7</v>
          </cell>
          <cell r="I67">
            <v>25</v>
          </cell>
        </row>
        <row r="68">
          <cell r="C68" t="str">
            <v>三中区</v>
          </cell>
          <cell r="D68" t="str">
            <v>吴宇帅、韦志强</v>
          </cell>
          <cell r="F68">
            <v>0.46153846153846156</v>
          </cell>
          <cell r="G68">
            <v>-40</v>
          </cell>
          <cell r="H68">
            <v>1</v>
          </cell>
          <cell r="I68">
            <v>25</v>
          </cell>
        </row>
        <row r="69">
          <cell r="F69">
            <v>0.6227544910179641</v>
          </cell>
          <cell r="G69">
            <v>-40</v>
          </cell>
          <cell r="H69">
            <v>0.64516129032258063</v>
          </cell>
          <cell r="I69">
            <v>25</v>
          </cell>
        </row>
        <row r="70">
          <cell r="C70" t="str">
            <v>金凤凰区</v>
          </cell>
          <cell r="D70" t="str">
            <v>蓝志康</v>
          </cell>
          <cell r="F70">
            <v>0.6470588235294118</v>
          </cell>
          <cell r="G70">
            <v>-40</v>
          </cell>
          <cell r="H70">
            <v>0.6470588235294118</v>
          </cell>
          <cell r="I70">
            <v>25</v>
          </cell>
        </row>
        <row r="71">
          <cell r="C71" t="str">
            <v>雁田区</v>
          </cell>
          <cell r="D71" t="str">
            <v>蓝志坚</v>
          </cell>
          <cell r="F71">
            <v>0.44680851063829785</v>
          </cell>
          <cell r="G71">
            <v>-40</v>
          </cell>
          <cell r="H71">
            <v>0.33333333333333331</v>
          </cell>
          <cell r="I71">
            <v>-40</v>
          </cell>
        </row>
        <row r="72">
          <cell r="F72">
            <v>0.5</v>
          </cell>
          <cell r="G72">
            <v>-40</v>
          </cell>
          <cell r="H72">
            <v>0.48571428571428571</v>
          </cell>
          <cell r="I72">
            <v>-40</v>
          </cell>
        </row>
        <row r="73">
          <cell r="C73" t="str">
            <v>樟新区</v>
          </cell>
          <cell r="D73" t="str">
            <v>万昌波</v>
          </cell>
          <cell r="F73">
            <v>0.68478260869565222</v>
          </cell>
          <cell r="G73">
            <v>0</v>
          </cell>
          <cell r="H73">
            <v>0.63636363636363635</v>
          </cell>
          <cell r="I73">
            <v>25</v>
          </cell>
        </row>
        <row r="74">
          <cell r="C74" t="str">
            <v>中心区</v>
          </cell>
          <cell r="D74" t="str">
            <v>伍红军</v>
          </cell>
          <cell r="F74">
            <v>0.82857142857142863</v>
          </cell>
          <cell r="G74">
            <v>25</v>
          </cell>
          <cell r="H74">
            <v>1</v>
          </cell>
          <cell r="I74">
            <v>25</v>
          </cell>
        </row>
        <row r="75">
          <cell r="F75">
            <v>0.74691358024691357</v>
          </cell>
          <cell r="G75">
            <v>25</v>
          </cell>
          <cell r="H75">
            <v>0.74603174603174605</v>
          </cell>
          <cell r="I75">
            <v>25</v>
          </cell>
        </row>
        <row r="76">
          <cell r="C76" t="str">
            <v>赵林区</v>
          </cell>
          <cell r="D76" t="str">
            <v>周启存、钟环荣</v>
          </cell>
          <cell r="F76">
            <v>0.50359712230215825</v>
          </cell>
          <cell r="G76">
            <v>-40</v>
          </cell>
          <cell r="H76">
            <v>0.66666666666666663</v>
          </cell>
          <cell r="I76">
            <v>25</v>
          </cell>
        </row>
        <row r="77">
          <cell r="C77" t="str">
            <v>银湖区</v>
          </cell>
          <cell r="D77" t="str">
            <v>林建光</v>
          </cell>
          <cell r="F77">
            <v>0.8125</v>
          </cell>
          <cell r="G77">
            <v>25</v>
          </cell>
          <cell r="H77">
            <v>0.7142857142857143</v>
          </cell>
          <cell r="I77">
            <v>25</v>
          </cell>
        </row>
        <row r="78">
          <cell r="F78">
            <v>0.61643835616438358</v>
          </cell>
          <cell r="G78">
            <v>-40</v>
          </cell>
          <cell r="H78">
            <v>0.6875</v>
          </cell>
          <cell r="I78">
            <v>25</v>
          </cell>
        </row>
        <row r="79">
          <cell r="F79">
            <v>0.62042175360710317</v>
          </cell>
          <cell r="G79">
            <v>-40</v>
          </cell>
          <cell r="H79">
            <v>0.55339805825242716</v>
          </cell>
          <cell r="I79">
            <v>-40</v>
          </cell>
        </row>
        <row r="80">
          <cell r="C80" t="str">
            <v>居岐区</v>
          </cell>
          <cell r="D80" t="str">
            <v>罗灿坤</v>
          </cell>
          <cell r="F80">
            <v>0.65454545454545454</v>
          </cell>
          <cell r="G80">
            <v>-40</v>
          </cell>
          <cell r="H80">
            <v>1</v>
          </cell>
          <cell r="I80">
            <v>25</v>
          </cell>
        </row>
        <row r="81">
          <cell r="C81" t="str">
            <v>龙眼区</v>
          </cell>
          <cell r="D81" t="str">
            <v>王武东</v>
          </cell>
          <cell r="F81">
            <v>0.66101694915254239</v>
          </cell>
          <cell r="G81">
            <v>-20</v>
          </cell>
          <cell r="H81">
            <v>0.68421052631578949</v>
          </cell>
          <cell r="I81">
            <v>25</v>
          </cell>
        </row>
        <row r="82">
          <cell r="C82" t="str">
            <v>南栅区</v>
          </cell>
          <cell r="D82" t="str">
            <v>陈伟娣、李华</v>
          </cell>
          <cell r="F82">
            <v>0.76666666666666672</v>
          </cell>
          <cell r="G82">
            <v>25</v>
          </cell>
          <cell r="H82">
            <v>0.79166666666666663</v>
          </cell>
          <cell r="I82">
            <v>25</v>
          </cell>
        </row>
        <row r="83">
          <cell r="C83" t="str">
            <v>博美区</v>
          </cell>
          <cell r="D83" t="str">
            <v>朱文彬</v>
          </cell>
          <cell r="F83">
            <v>0.6073619631901841</v>
          </cell>
          <cell r="G83">
            <v>-40</v>
          </cell>
          <cell r="H83">
            <v>0.57894736842105265</v>
          </cell>
          <cell r="I83">
            <v>-20</v>
          </cell>
        </row>
        <row r="84">
          <cell r="C84" t="str">
            <v>王屋区</v>
          </cell>
          <cell r="D84" t="str">
            <v>焦慧君(暂代)</v>
          </cell>
          <cell r="F84">
            <v>0.58333333333333337</v>
          </cell>
          <cell r="G84">
            <v>-40</v>
          </cell>
          <cell r="H84">
            <v>0.8571428571428571</v>
          </cell>
          <cell r="I84">
            <v>25</v>
          </cell>
        </row>
        <row r="85">
          <cell r="D85" t="str">
            <v>谢波</v>
          </cell>
          <cell r="F85">
            <v>0.64611260053619302</v>
          </cell>
          <cell r="G85">
            <v>-40</v>
          </cell>
          <cell r="H85">
            <v>0.72602739726027399</v>
          </cell>
          <cell r="I85">
            <v>25</v>
          </cell>
        </row>
        <row r="86">
          <cell r="C86" t="str">
            <v>街口区</v>
          </cell>
          <cell r="D86" t="str">
            <v>冯三防</v>
          </cell>
          <cell r="F86">
            <v>0.5</v>
          </cell>
          <cell r="G86">
            <v>-40</v>
          </cell>
          <cell r="H86">
            <v>1.25</v>
          </cell>
          <cell r="I86">
            <v>25</v>
          </cell>
        </row>
        <row r="87">
          <cell r="C87" t="str">
            <v>乌沙区</v>
          </cell>
          <cell r="D87" t="str">
            <v>温圣荣</v>
          </cell>
          <cell r="F87">
            <v>0.55660377358490565</v>
          </cell>
          <cell r="G87">
            <v>-40</v>
          </cell>
          <cell r="H87">
            <v>0.51282051282051277</v>
          </cell>
          <cell r="I87">
            <v>-40</v>
          </cell>
        </row>
        <row r="88">
          <cell r="C88" t="str">
            <v>上沙区</v>
          </cell>
          <cell r="D88" t="str">
            <v>肖亮</v>
          </cell>
          <cell r="F88">
            <v>0.55223880597014929</v>
          </cell>
          <cell r="G88">
            <v>-40</v>
          </cell>
          <cell r="H88">
            <v>0.5</v>
          </cell>
          <cell r="I88">
            <v>-40</v>
          </cell>
        </row>
        <row r="89">
          <cell r="C89" t="str">
            <v>光宝区</v>
          </cell>
          <cell r="D89" t="str">
            <v>朱江益</v>
          </cell>
          <cell r="F89">
            <v>0.55223880597014929</v>
          </cell>
          <cell r="G89">
            <v>-40</v>
          </cell>
          <cell r="H89">
            <v>0.8</v>
          </cell>
          <cell r="I89">
            <v>25</v>
          </cell>
        </row>
        <row r="90">
          <cell r="F90">
            <v>0.54647887323943667</v>
          </cell>
          <cell r="G90">
            <v>-40</v>
          </cell>
          <cell r="H90">
            <v>0.59649122807017541</v>
          </cell>
          <cell r="I90">
            <v>0</v>
          </cell>
        </row>
        <row r="91">
          <cell r="C91" t="str">
            <v>军埔区</v>
          </cell>
          <cell r="D91" t="str">
            <v>罗灿平</v>
          </cell>
          <cell r="F91">
            <v>0.59459459459459463</v>
          </cell>
          <cell r="G91">
            <v>-40</v>
          </cell>
          <cell r="H91">
            <v>1.125</v>
          </cell>
          <cell r="I91">
            <v>25</v>
          </cell>
        </row>
        <row r="92">
          <cell r="C92" t="str">
            <v>三屯区</v>
          </cell>
          <cell r="D92" t="str">
            <v>易荣辉、杨菊花</v>
          </cell>
          <cell r="F92">
            <v>0.58823529411764708</v>
          </cell>
          <cell r="G92">
            <v>-40</v>
          </cell>
          <cell r="H92">
            <v>1</v>
          </cell>
          <cell r="I92">
            <v>25</v>
          </cell>
        </row>
        <row r="93">
          <cell r="C93" t="str">
            <v>河田区</v>
          </cell>
          <cell r="D93" t="str">
            <v>易阿红</v>
          </cell>
          <cell r="F93">
            <v>0.55555555555555558</v>
          </cell>
          <cell r="G93">
            <v>-40</v>
          </cell>
          <cell r="H93">
            <v>0.3</v>
          </cell>
          <cell r="I93">
            <v>-40</v>
          </cell>
        </row>
        <row r="94">
          <cell r="C94" t="str">
            <v>汀山区</v>
          </cell>
          <cell r="D94" t="str">
            <v>胡政、文志立</v>
          </cell>
          <cell r="F94">
            <v>0.625</v>
          </cell>
          <cell r="G94">
            <v>-40</v>
          </cell>
          <cell r="H94">
            <v>0.5</v>
          </cell>
          <cell r="I94">
            <v>-40</v>
          </cell>
        </row>
        <row r="95">
          <cell r="C95" t="str">
            <v>桥头区</v>
          </cell>
          <cell r="D95" t="str">
            <v>温圣荣</v>
          </cell>
          <cell r="F95">
            <v>0.2857142857142857</v>
          </cell>
          <cell r="G95">
            <v>-40</v>
          </cell>
          <cell r="H95">
            <v>0.51282051282051277</v>
          </cell>
          <cell r="I95">
            <v>-40</v>
          </cell>
        </row>
        <row r="96">
          <cell r="C96" t="str">
            <v>下汴区</v>
          </cell>
          <cell r="D96" t="str">
            <v>曾茂林</v>
          </cell>
          <cell r="F96">
            <v>0.75</v>
          </cell>
          <cell r="G96">
            <v>25</v>
          </cell>
          <cell r="H96">
            <v>1</v>
          </cell>
          <cell r="I96">
            <v>25</v>
          </cell>
        </row>
        <row r="97">
          <cell r="F97">
            <v>0.57966101694915251</v>
          </cell>
          <cell r="G97">
            <v>-40</v>
          </cell>
          <cell r="H97">
            <v>0.63414634146341464</v>
          </cell>
          <cell r="I97">
            <v>25</v>
          </cell>
        </row>
        <row r="98">
          <cell r="F98">
            <v>0.59237536656891498</v>
          </cell>
          <cell r="G98">
            <v>-40</v>
          </cell>
          <cell r="H98">
            <v>0.64473684210526316</v>
          </cell>
          <cell r="I98">
            <v>25</v>
          </cell>
        </row>
        <row r="99">
          <cell r="F99">
            <v>0.6095530236634531</v>
          </cell>
          <cell r="G99">
            <v>-40</v>
          </cell>
          <cell r="H99">
            <v>0.59704251386321627</v>
          </cell>
          <cell r="I99">
            <v>0</v>
          </cell>
        </row>
        <row r="126">
          <cell r="D126">
            <v>28883</v>
          </cell>
        </row>
        <row r="127">
          <cell r="C127">
            <v>41913</v>
          </cell>
          <cell r="D127">
            <v>28012</v>
          </cell>
        </row>
        <row r="131">
          <cell r="C131">
            <v>41883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标准"/>
      <sheetName val="底薪计算"/>
      <sheetName val="提成计算"/>
      <sheetName val="工资(直销)"/>
      <sheetName val="给莉姐工资表"/>
      <sheetName val="自营提成"/>
      <sheetName val="装维提成"/>
      <sheetName val="装维一体装机指标"/>
      <sheetName val="装维一体化得分"/>
      <sheetName val="不结算宽带明细"/>
      <sheetName val="AD新装、续费表"/>
      <sheetName val="各直销人员对应网格得分"/>
      <sheetName val="直销续费率明细"/>
      <sheetName val="自营续费率"/>
      <sheetName val="集客完成率"/>
      <sheetName val="6月固话、TD"/>
      <sheetName val="直销两年、自营一年"/>
      <sheetName val="集团客户总表"/>
      <sheetName val="集团客户"/>
      <sheetName val="移动酬金"/>
      <sheetName val="电路互联网"/>
      <sheetName val="新业务提成汇总表"/>
      <sheetName val="呼叫中心"/>
      <sheetName val="智控眼"/>
      <sheetName val="商务传真"/>
      <sheetName val="预付费卡"/>
      <sheetName val="5月份考核差额部分"/>
      <sheetName val="集团客户考核"/>
      <sheetName val="4-5月集团客户明细"/>
      <sheetName val="发展人链接"/>
    </sheetNames>
    <sheetDataSet>
      <sheetData sheetId="0"/>
      <sheetData sheetId="1"/>
      <sheetData sheetId="2">
        <row r="1">
          <cell r="B1" t="str">
            <v>直销人员</v>
          </cell>
          <cell r="C1" t="str">
            <v>人员类型</v>
          </cell>
          <cell r="D1" t="str">
            <v>所属网格</v>
          </cell>
          <cell r="E1" t="str">
            <v>后付固话实收</v>
          </cell>
          <cell r="F1" t="str">
            <v>预付固话实收</v>
          </cell>
          <cell r="G1" t="str">
            <v>固话总实收</v>
          </cell>
          <cell r="H1" t="str">
            <v>固话提成</v>
          </cell>
          <cell r="I1" t="str">
            <v>固话考核是否达标</v>
          </cell>
          <cell r="J1" t="str">
            <v>固话未完成任务数一半，当月新增AD提成扣减2%</v>
          </cell>
          <cell r="K1" t="str">
            <v>新装+续费总收入</v>
          </cell>
          <cell r="L1" t="str">
            <v>新增收入</v>
          </cell>
          <cell r="M1" t="str">
            <v>普通宽带收入</v>
          </cell>
          <cell r="N1" t="str">
            <v>价值宽带收入</v>
          </cell>
          <cell r="O1" t="str">
            <v>新装+续费总线数（不含固定IP）</v>
          </cell>
          <cell r="P1" t="str">
            <v>其中新装(含普通及价值）</v>
          </cell>
          <cell r="Q1" t="str">
            <v>普通宽带线数</v>
          </cell>
          <cell r="R1" t="str">
            <v>价值宽带线数</v>
          </cell>
          <cell r="S1" t="str">
            <v>普通宽带提成点数</v>
          </cell>
          <cell r="T1" t="str">
            <v>价值宽带提成点数</v>
          </cell>
        </row>
        <row r="2">
          <cell r="B2" t="str">
            <v>覃绪炽</v>
          </cell>
          <cell r="C2" t="str">
            <v>直销</v>
          </cell>
          <cell r="D2" t="str">
            <v>增步区</v>
          </cell>
          <cell r="E2">
            <v>317.77999999999997</v>
          </cell>
          <cell r="F2">
            <v>2100</v>
          </cell>
          <cell r="G2">
            <v>2417.7799999999997</v>
          </cell>
          <cell r="H2">
            <v>193.42</v>
          </cell>
          <cell r="I2" t="str">
            <v xml:space="preserve"> </v>
          </cell>
          <cell r="J2">
            <v>0</v>
          </cell>
          <cell r="K2">
            <v>27702</v>
          </cell>
          <cell r="L2">
            <v>13444</v>
          </cell>
          <cell r="M2">
            <v>11064</v>
          </cell>
          <cell r="N2">
            <v>16638</v>
          </cell>
          <cell r="O2">
            <v>30.5</v>
          </cell>
          <cell r="P2">
            <v>14</v>
          </cell>
          <cell r="Q2">
            <v>15</v>
          </cell>
          <cell r="R2">
            <v>16</v>
          </cell>
          <cell r="S2">
            <v>0.06</v>
          </cell>
          <cell r="T2">
            <v>0.09</v>
          </cell>
        </row>
        <row r="3">
          <cell r="B3" t="str">
            <v>邓轩腾</v>
          </cell>
          <cell r="C3" t="str">
            <v>直销</v>
          </cell>
          <cell r="D3" t="str">
            <v>旺富区</v>
          </cell>
          <cell r="E3">
            <v>0</v>
          </cell>
          <cell r="F3">
            <v>200</v>
          </cell>
          <cell r="G3">
            <v>200</v>
          </cell>
          <cell r="H3">
            <v>16</v>
          </cell>
          <cell r="I3" t="str">
            <v>否</v>
          </cell>
          <cell r="J3">
            <v>-303.04000000000002</v>
          </cell>
          <cell r="K3">
            <v>30872</v>
          </cell>
          <cell r="L3">
            <v>15152</v>
          </cell>
          <cell r="M3">
            <v>17426</v>
          </cell>
          <cell r="N3">
            <v>13446</v>
          </cell>
          <cell r="O3">
            <v>35</v>
          </cell>
          <cell r="P3">
            <v>18</v>
          </cell>
          <cell r="Q3">
            <v>23</v>
          </cell>
          <cell r="R3">
            <v>12</v>
          </cell>
          <cell r="S3">
            <v>0.06</v>
          </cell>
          <cell r="T3">
            <v>0.09</v>
          </cell>
        </row>
        <row r="4">
          <cell r="B4" t="str">
            <v>邓轩物</v>
          </cell>
          <cell r="C4" t="str">
            <v>直销</v>
          </cell>
          <cell r="D4" t="str">
            <v>旺富区</v>
          </cell>
          <cell r="E4">
            <v>0</v>
          </cell>
          <cell r="F4">
            <v>400</v>
          </cell>
          <cell r="G4">
            <v>400</v>
          </cell>
          <cell r="H4">
            <v>32</v>
          </cell>
          <cell r="I4" t="str">
            <v>否</v>
          </cell>
          <cell r="J4">
            <v>-329.64</v>
          </cell>
          <cell r="K4">
            <v>54588</v>
          </cell>
          <cell r="L4">
            <v>16482</v>
          </cell>
          <cell r="M4">
            <v>17670</v>
          </cell>
          <cell r="N4">
            <v>36918</v>
          </cell>
          <cell r="O4">
            <v>53.5</v>
          </cell>
          <cell r="P4">
            <v>16.5</v>
          </cell>
          <cell r="Q4">
            <v>23</v>
          </cell>
          <cell r="R4">
            <v>31</v>
          </cell>
          <cell r="S4">
            <v>0.06</v>
          </cell>
          <cell r="T4">
            <v>0.09</v>
          </cell>
        </row>
        <row r="5">
          <cell r="B5" t="str">
            <v>符关卓</v>
          </cell>
          <cell r="C5" t="str">
            <v>直销</v>
          </cell>
          <cell r="D5" t="str">
            <v>旺富区</v>
          </cell>
          <cell r="E5">
            <v>0</v>
          </cell>
          <cell r="F5">
            <v>100</v>
          </cell>
          <cell r="G5">
            <v>100</v>
          </cell>
          <cell r="H5">
            <v>8</v>
          </cell>
          <cell r="I5" t="str">
            <v>否</v>
          </cell>
          <cell r="J5">
            <v>-295.76</v>
          </cell>
          <cell r="K5">
            <v>19220</v>
          </cell>
          <cell r="L5">
            <v>14788</v>
          </cell>
          <cell r="M5">
            <v>2880</v>
          </cell>
          <cell r="N5">
            <v>16340</v>
          </cell>
          <cell r="O5">
            <v>19</v>
          </cell>
          <cell r="P5">
            <v>14</v>
          </cell>
          <cell r="Q5">
            <v>4</v>
          </cell>
          <cell r="R5">
            <v>15</v>
          </cell>
          <cell r="S5">
            <v>0.06</v>
          </cell>
          <cell r="T5">
            <v>0.09</v>
          </cell>
        </row>
        <row r="6">
          <cell r="B6" t="str">
            <v>刘运超</v>
          </cell>
          <cell r="C6" t="str">
            <v>直销</v>
          </cell>
          <cell r="D6" t="str">
            <v>杨蔡区</v>
          </cell>
          <cell r="E6">
            <v>0</v>
          </cell>
          <cell r="F6">
            <v>600</v>
          </cell>
          <cell r="G6">
            <v>600</v>
          </cell>
          <cell r="H6">
            <v>48</v>
          </cell>
          <cell r="I6" t="str">
            <v>否</v>
          </cell>
          <cell r="J6">
            <v>-787.68000000000006</v>
          </cell>
          <cell r="K6">
            <v>68906</v>
          </cell>
          <cell r="L6">
            <v>39384</v>
          </cell>
          <cell r="M6">
            <v>25732</v>
          </cell>
          <cell r="N6">
            <v>43174</v>
          </cell>
          <cell r="O6">
            <v>72.5</v>
          </cell>
          <cell r="P6">
            <v>41</v>
          </cell>
          <cell r="Q6">
            <v>34</v>
          </cell>
          <cell r="R6">
            <v>39</v>
          </cell>
          <cell r="S6">
            <v>0.08</v>
          </cell>
          <cell r="T6">
            <v>0.12</v>
          </cell>
        </row>
        <row r="7">
          <cell r="B7" t="str">
            <v>全守平</v>
          </cell>
          <cell r="C7" t="str">
            <v>直销</v>
          </cell>
          <cell r="D7" t="str">
            <v>杨蔡区</v>
          </cell>
          <cell r="E7">
            <v>0</v>
          </cell>
          <cell r="F7">
            <v>700</v>
          </cell>
          <cell r="G7">
            <v>700</v>
          </cell>
          <cell r="H7">
            <v>56</v>
          </cell>
          <cell r="I7" t="str">
            <v xml:space="preserve"> </v>
          </cell>
          <cell r="J7">
            <v>0</v>
          </cell>
          <cell r="K7">
            <v>56340</v>
          </cell>
          <cell r="L7">
            <v>36090</v>
          </cell>
          <cell r="M7">
            <v>25558</v>
          </cell>
          <cell r="N7">
            <v>30782</v>
          </cell>
          <cell r="O7">
            <v>56</v>
          </cell>
          <cell r="P7">
            <v>36</v>
          </cell>
          <cell r="Q7">
            <v>31</v>
          </cell>
          <cell r="R7">
            <v>25</v>
          </cell>
          <cell r="S7">
            <v>7.0000000000000007E-2</v>
          </cell>
          <cell r="T7">
            <v>0.1</v>
          </cell>
        </row>
        <row r="8">
          <cell r="B8" t="str">
            <v>唐石荣</v>
          </cell>
          <cell r="C8" t="str">
            <v>直销</v>
          </cell>
          <cell r="D8" t="str">
            <v>洋犀区</v>
          </cell>
          <cell r="E8">
            <v>0</v>
          </cell>
          <cell r="F8">
            <v>600</v>
          </cell>
          <cell r="G8">
            <v>600</v>
          </cell>
          <cell r="H8">
            <v>48</v>
          </cell>
          <cell r="I8" t="str">
            <v>否</v>
          </cell>
          <cell r="J8">
            <v>-346.40000000000003</v>
          </cell>
          <cell r="K8">
            <v>28830</v>
          </cell>
          <cell r="L8">
            <v>17320</v>
          </cell>
          <cell r="M8">
            <v>11360</v>
          </cell>
          <cell r="N8">
            <v>17470</v>
          </cell>
          <cell r="O8">
            <v>29.5</v>
          </cell>
          <cell r="P8">
            <v>18</v>
          </cell>
          <cell r="Q8">
            <v>15</v>
          </cell>
          <cell r="R8">
            <v>15</v>
          </cell>
          <cell r="S8">
            <v>0.06</v>
          </cell>
          <cell r="T8">
            <v>0.09</v>
          </cell>
        </row>
        <row r="9">
          <cell r="B9" t="str">
            <v>李永林</v>
          </cell>
          <cell r="C9" t="str">
            <v>直销</v>
          </cell>
          <cell r="D9" t="str">
            <v>增步区</v>
          </cell>
          <cell r="E9">
            <v>0</v>
          </cell>
          <cell r="F9">
            <v>200</v>
          </cell>
          <cell r="G9">
            <v>200</v>
          </cell>
          <cell r="H9">
            <v>16</v>
          </cell>
          <cell r="I9" t="str">
            <v>否</v>
          </cell>
          <cell r="J9">
            <v>-131.84</v>
          </cell>
          <cell r="K9">
            <v>9048</v>
          </cell>
          <cell r="L9">
            <v>6592</v>
          </cell>
          <cell r="M9">
            <v>2920</v>
          </cell>
          <cell r="N9">
            <v>6128</v>
          </cell>
          <cell r="O9">
            <v>10</v>
          </cell>
          <cell r="P9">
            <v>7</v>
          </cell>
          <cell r="Q9">
            <v>5</v>
          </cell>
          <cell r="R9">
            <v>6</v>
          </cell>
          <cell r="S9">
            <v>0.06</v>
          </cell>
          <cell r="T9">
            <v>0.09</v>
          </cell>
        </row>
        <row r="10">
          <cell r="B10" t="str">
            <v>伍宜勇</v>
          </cell>
          <cell r="C10" t="str">
            <v>直销</v>
          </cell>
          <cell r="D10" t="str">
            <v>光润区</v>
          </cell>
          <cell r="E10">
            <v>0</v>
          </cell>
          <cell r="F10">
            <v>1000</v>
          </cell>
          <cell r="G10">
            <v>1000</v>
          </cell>
          <cell r="H10">
            <v>80</v>
          </cell>
          <cell r="I10" t="str">
            <v xml:space="preserve"> </v>
          </cell>
          <cell r="J10">
            <v>0</v>
          </cell>
          <cell r="K10">
            <v>31118</v>
          </cell>
          <cell r="L10">
            <v>15294</v>
          </cell>
          <cell r="M10">
            <v>7366</v>
          </cell>
          <cell r="N10">
            <v>23752</v>
          </cell>
          <cell r="O10">
            <v>29</v>
          </cell>
          <cell r="P10">
            <v>11.5</v>
          </cell>
          <cell r="Q10">
            <v>11</v>
          </cell>
          <cell r="R10">
            <v>19</v>
          </cell>
          <cell r="S10">
            <v>0.06</v>
          </cell>
          <cell r="T10">
            <v>0.09</v>
          </cell>
        </row>
        <row r="11">
          <cell r="B11" t="str">
            <v>刘建强</v>
          </cell>
          <cell r="C11" t="str">
            <v>直销</v>
          </cell>
          <cell r="D11" t="str">
            <v>桑园区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 t="str">
            <v>否</v>
          </cell>
          <cell r="J11">
            <v>-170.8</v>
          </cell>
          <cell r="K11">
            <v>13436</v>
          </cell>
          <cell r="L11">
            <v>8540</v>
          </cell>
          <cell r="M11">
            <v>5820</v>
          </cell>
          <cell r="N11">
            <v>7616</v>
          </cell>
          <cell r="O11">
            <v>14.5</v>
          </cell>
          <cell r="P11">
            <v>8.5</v>
          </cell>
          <cell r="Q11">
            <v>8</v>
          </cell>
          <cell r="R11">
            <v>7</v>
          </cell>
          <cell r="S11">
            <v>0.06</v>
          </cell>
          <cell r="T11">
            <v>0.09</v>
          </cell>
        </row>
        <row r="12">
          <cell r="B12" t="str">
            <v>蓝志坚</v>
          </cell>
          <cell r="C12" t="str">
            <v>直销</v>
          </cell>
          <cell r="D12" t="str">
            <v>雁田区</v>
          </cell>
          <cell r="E12">
            <v>0</v>
          </cell>
          <cell r="F12">
            <v>900</v>
          </cell>
          <cell r="G12">
            <v>900</v>
          </cell>
          <cell r="H12">
            <v>72</v>
          </cell>
          <cell r="I12" t="str">
            <v>否</v>
          </cell>
          <cell r="J12">
            <v>-341.92</v>
          </cell>
          <cell r="K12">
            <v>54438</v>
          </cell>
          <cell r="L12">
            <v>17096</v>
          </cell>
          <cell r="M12">
            <v>8500</v>
          </cell>
          <cell r="N12">
            <v>46418</v>
          </cell>
          <cell r="O12">
            <v>56.5</v>
          </cell>
          <cell r="P12">
            <v>16</v>
          </cell>
          <cell r="Q12">
            <v>13</v>
          </cell>
          <cell r="R12">
            <v>46</v>
          </cell>
          <cell r="S12">
            <v>0.06</v>
          </cell>
          <cell r="T12">
            <v>0.09</v>
          </cell>
        </row>
        <row r="13">
          <cell r="B13" t="str">
            <v>蓝志康</v>
          </cell>
          <cell r="C13" t="str">
            <v>直销</v>
          </cell>
          <cell r="D13" t="str">
            <v>金凤凰区</v>
          </cell>
          <cell r="E13">
            <v>0</v>
          </cell>
          <cell r="F13">
            <v>900</v>
          </cell>
          <cell r="G13">
            <v>900</v>
          </cell>
          <cell r="H13">
            <v>72</v>
          </cell>
          <cell r="I13" t="str">
            <v>否</v>
          </cell>
          <cell r="J13">
            <v>-85.68</v>
          </cell>
          <cell r="K13">
            <v>19270</v>
          </cell>
          <cell r="L13">
            <v>4284</v>
          </cell>
          <cell r="M13">
            <v>3200</v>
          </cell>
          <cell r="N13">
            <v>16070</v>
          </cell>
          <cell r="O13">
            <v>19.5</v>
          </cell>
          <cell r="P13">
            <v>3</v>
          </cell>
          <cell r="Q13">
            <v>6</v>
          </cell>
          <cell r="R13">
            <v>15</v>
          </cell>
          <cell r="S13">
            <v>0.06</v>
          </cell>
          <cell r="T13">
            <v>0.09</v>
          </cell>
        </row>
        <row r="14">
          <cell r="B14" t="str">
            <v>欧仁</v>
          </cell>
          <cell r="C14" t="str">
            <v>直销</v>
          </cell>
          <cell r="D14" t="str">
            <v>上江城区</v>
          </cell>
          <cell r="E14">
            <v>132.80000000000001</v>
          </cell>
          <cell r="F14">
            <v>1600</v>
          </cell>
          <cell r="G14">
            <v>1732.8</v>
          </cell>
          <cell r="H14">
            <v>138.62</v>
          </cell>
          <cell r="I14" t="str">
            <v xml:space="preserve"> </v>
          </cell>
          <cell r="J14">
            <v>0</v>
          </cell>
          <cell r="K14">
            <v>39452</v>
          </cell>
          <cell r="L14">
            <v>17740</v>
          </cell>
          <cell r="M14">
            <v>7904</v>
          </cell>
          <cell r="N14">
            <v>31548</v>
          </cell>
          <cell r="O14">
            <v>41.666666666666664</v>
          </cell>
          <cell r="P14">
            <v>16</v>
          </cell>
          <cell r="Q14">
            <v>13</v>
          </cell>
          <cell r="R14">
            <v>31</v>
          </cell>
          <cell r="S14">
            <v>0.06</v>
          </cell>
          <cell r="T14">
            <v>0.09</v>
          </cell>
        </row>
        <row r="15">
          <cell r="B15" t="str">
            <v>杨维邦</v>
          </cell>
          <cell r="C15" t="str">
            <v>直销</v>
          </cell>
          <cell r="D15" t="str">
            <v>西联区</v>
          </cell>
          <cell r="E15">
            <v>0</v>
          </cell>
          <cell r="F15">
            <v>100</v>
          </cell>
          <cell r="G15">
            <v>100</v>
          </cell>
          <cell r="H15">
            <v>8</v>
          </cell>
          <cell r="I15" t="str">
            <v>否</v>
          </cell>
          <cell r="J15">
            <v>-261.56</v>
          </cell>
          <cell r="K15">
            <v>44106</v>
          </cell>
          <cell r="L15">
            <v>13078</v>
          </cell>
          <cell r="M15">
            <v>11660</v>
          </cell>
          <cell r="N15">
            <v>32446</v>
          </cell>
          <cell r="O15">
            <v>48.083333333333336</v>
          </cell>
          <cell r="P15">
            <v>12</v>
          </cell>
          <cell r="Q15">
            <v>18</v>
          </cell>
          <cell r="R15">
            <v>32</v>
          </cell>
          <cell r="S15">
            <v>0.06</v>
          </cell>
          <cell r="T15">
            <v>0.09</v>
          </cell>
        </row>
        <row r="16">
          <cell r="B16" t="str">
            <v>周国强</v>
          </cell>
          <cell r="C16" t="str">
            <v>直销</v>
          </cell>
          <cell r="D16" t="str">
            <v>低涌区</v>
          </cell>
          <cell r="E16">
            <v>0</v>
          </cell>
          <cell r="F16">
            <v>600</v>
          </cell>
          <cell r="G16">
            <v>600</v>
          </cell>
          <cell r="H16">
            <v>48</v>
          </cell>
          <cell r="I16" t="str">
            <v xml:space="preserve"> </v>
          </cell>
          <cell r="J16">
            <v>0</v>
          </cell>
          <cell r="K16">
            <v>71142</v>
          </cell>
          <cell r="L16">
            <v>33882</v>
          </cell>
          <cell r="M16">
            <v>19234</v>
          </cell>
          <cell r="N16">
            <v>51908</v>
          </cell>
          <cell r="O16">
            <v>74.583333333333329</v>
          </cell>
          <cell r="P16">
            <v>31</v>
          </cell>
          <cell r="Q16">
            <v>25</v>
          </cell>
          <cell r="R16">
            <v>51</v>
          </cell>
          <cell r="S16">
            <v>7.0000000000000007E-2</v>
          </cell>
          <cell r="T16">
            <v>0.1</v>
          </cell>
        </row>
        <row r="17">
          <cell r="B17" t="str">
            <v>左小兵</v>
          </cell>
          <cell r="C17" t="str">
            <v>直销</v>
          </cell>
          <cell r="D17" t="str">
            <v>冼沙区</v>
          </cell>
          <cell r="E17">
            <v>23.54</v>
          </cell>
          <cell r="F17">
            <v>2100</v>
          </cell>
          <cell r="G17">
            <v>2123.54</v>
          </cell>
          <cell r="H17">
            <v>169.88</v>
          </cell>
          <cell r="I17" t="str">
            <v xml:space="preserve"> </v>
          </cell>
          <cell r="J17">
            <v>0</v>
          </cell>
          <cell r="K17">
            <v>101724</v>
          </cell>
          <cell r="L17">
            <v>33534</v>
          </cell>
          <cell r="M17">
            <v>11094</v>
          </cell>
          <cell r="N17">
            <v>90630</v>
          </cell>
          <cell r="O17">
            <v>100.25</v>
          </cell>
          <cell r="P17">
            <v>31</v>
          </cell>
          <cell r="Q17">
            <v>16</v>
          </cell>
          <cell r="R17">
            <v>86</v>
          </cell>
          <cell r="S17">
            <v>7.0000000000000007E-2</v>
          </cell>
          <cell r="T17">
            <v>0.1</v>
          </cell>
        </row>
        <row r="18">
          <cell r="B18" t="str">
            <v>邓逢善</v>
          </cell>
          <cell r="C18" t="str">
            <v>直销</v>
          </cell>
          <cell r="D18" t="str">
            <v>增步区</v>
          </cell>
          <cell r="E18">
            <v>0</v>
          </cell>
          <cell r="F18">
            <v>100</v>
          </cell>
          <cell r="G18">
            <v>100</v>
          </cell>
          <cell r="H18">
            <v>8</v>
          </cell>
          <cell r="I18" t="str">
            <v>否</v>
          </cell>
          <cell r="J18">
            <v>-135.19999999999999</v>
          </cell>
          <cell r="K18">
            <v>15300</v>
          </cell>
          <cell r="L18">
            <v>6760</v>
          </cell>
          <cell r="M18">
            <v>6198</v>
          </cell>
          <cell r="N18">
            <v>9102</v>
          </cell>
          <cell r="O18">
            <v>17.083333333333336</v>
          </cell>
          <cell r="P18">
            <v>6</v>
          </cell>
          <cell r="Q18">
            <v>10</v>
          </cell>
          <cell r="R18">
            <v>9</v>
          </cell>
          <cell r="S18">
            <v>0.06</v>
          </cell>
          <cell r="T18">
            <v>0.09</v>
          </cell>
        </row>
        <row r="19">
          <cell r="B19" t="str">
            <v>黎广法</v>
          </cell>
          <cell r="C19" t="str">
            <v>直销</v>
          </cell>
          <cell r="D19" t="str">
            <v>智通区、恒丰区</v>
          </cell>
          <cell r="E19">
            <v>0</v>
          </cell>
          <cell r="F19">
            <v>700</v>
          </cell>
          <cell r="G19">
            <v>700</v>
          </cell>
          <cell r="H19">
            <v>56</v>
          </cell>
          <cell r="I19" t="str">
            <v xml:space="preserve"> </v>
          </cell>
          <cell r="J19">
            <v>0</v>
          </cell>
          <cell r="K19">
            <v>51754</v>
          </cell>
          <cell r="L19">
            <v>7638</v>
          </cell>
          <cell r="M19">
            <v>12692</v>
          </cell>
          <cell r="N19">
            <v>39062</v>
          </cell>
          <cell r="O19">
            <v>51.833333333333336</v>
          </cell>
          <cell r="P19">
            <v>7</v>
          </cell>
          <cell r="Q19">
            <v>21</v>
          </cell>
          <cell r="R19">
            <v>34</v>
          </cell>
          <cell r="S19">
            <v>0.06</v>
          </cell>
          <cell r="T19">
            <v>0.09</v>
          </cell>
        </row>
        <row r="20">
          <cell r="B20" t="str">
            <v>肖任</v>
          </cell>
          <cell r="C20" t="str">
            <v>直销</v>
          </cell>
          <cell r="D20" t="str">
            <v>三江区</v>
          </cell>
          <cell r="E20">
            <v>0</v>
          </cell>
          <cell r="F20">
            <v>100</v>
          </cell>
          <cell r="G20">
            <v>100</v>
          </cell>
          <cell r="H20">
            <v>8</v>
          </cell>
          <cell r="I20" t="str">
            <v>否</v>
          </cell>
          <cell r="J20">
            <v>-313.95999999999998</v>
          </cell>
          <cell r="K20">
            <v>36226</v>
          </cell>
          <cell r="L20">
            <v>15698</v>
          </cell>
          <cell r="M20">
            <v>8138</v>
          </cell>
          <cell r="N20">
            <v>28088</v>
          </cell>
          <cell r="O20">
            <v>37</v>
          </cell>
          <cell r="P20">
            <v>14</v>
          </cell>
          <cell r="Q20">
            <v>11</v>
          </cell>
          <cell r="R20">
            <v>26</v>
          </cell>
          <cell r="S20">
            <v>0.06</v>
          </cell>
          <cell r="T20">
            <v>0.09</v>
          </cell>
        </row>
        <row r="21">
          <cell r="B21" t="str">
            <v>曾茂林</v>
          </cell>
          <cell r="C21" t="str">
            <v>直销</v>
          </cell>
          <cell r="D21" t="str">
            <v>下汴区</v>
          </cell>
          <cell r="E21">
            <v>0</v>
          </cell>
          <cell r="F21">
            <v>1600</v>
          </cell>
          <cell r="G21">
            <v>1600</v>
          </cell>
          <cell r="H21">
            <v>128</v>
          </cell>
          <cell r="I21" t="str">
            <v xml:space="preserve"> </v>
          </cell>
          <cell r="J21">
            <v>0</v>
          </cell>
          <cell r="K21">
            <v>79958</v>
          </cell>
          <cell r="L21">
            <v>35704</v>
          </cell>
          <cell r="M21">
            <v>13246</v>
          </cell>
          <cell r="N21">
            <v>66712</v>
          </cell>
          <cell r="O21">
            <v>82.333333333333343</v>
          </cell>
          <cell r="P21">
            <v>33</v>
          </cell>
          <cell r="Q21">
            <v>22</v>
          </cell>
          <cell r="R21">
            <v>64</v>
          </cell>
          <cell r="S21">
            <v>7.0000000000000007E-2</v>
          </cell>
          <cell r="T21">
            <v>0.1</v>
          </cell>
        </row>
        <row r="22">
          <cell r="B22" t="str">
            <v>温圣荣</v>
          </cell>
          <cell r="C22" t="str">
            <v>直销</v>
          </cell>
          <cell r="D22" t="str">
            <v>桥头区</v>
          </cell>
          <cell r="E22">
            <v>91.82</v>
          </cell>
          <cell r="F22">
            <v>0</v>
          </cell>
          <cell r="G22">
            <v>91.82</v>
          </cell>
          <cell r="H22">
            <v>7.35</v>
          </cell>
          <cell r="I22" t="str">
            <v>否</v>
          </cell>
          <cell r="J22">
            <v>-65.28</v>
          </cell>
          <cell r="K22">
            <v>11120</v>
          </cell>
          <cell r="L22">
            <v>3264</v>
          </cell>
          <cell r="M22">
            <v>2528</v>
          </cell>
          <cell r="N22">
            <v>8592</v>
          </cell>
          <cell r="O22">
            <v>12.5</v>
          </cell>
          <cell r="P22">
            <v>3</v>
          </cell>
          <cell r="Q22">
            <v>4</v>
          </cell>
          <cell r="R22">
            <v>9</v>
          </cell>
          <cell r="S22">
            <v>0.06</v>
          </cell>
          <cell r="T22">
            <v>0.09</v>
          </cell>
        </row>
        <row r="23">
          <cell r="B23" t="str">
            <v>易荣辉</v>
          </cell>
          <cell r="C23" t="str">
            <v>直销</v>
          </cell>
          <cell r="D23" t="str">
            <v>三屯区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 t="str">
            <v>否</v>
          </cell>
          <cell r="J23">
            <v>-94.88</v>
          </cell>
          <cell r="K23">
            <v>11360</v>
          </cell>
          <cell r="L23">
            <v>4744</v>
          </cell>
          <cell r="M23">
            <v>1880</v>
          </cell>
          <cell r="N23">
            <v>9480</v>
          </cell>
          <cell r="O23">
            <v>12.5</v>
          </cell>
          <cell r="P23">
            <v>5</v>
          </cell>
          <cell r="Q23">
            <v>3</v>
          </cell>
          <cell r="R23">
            <v>10</v>
          </cell>
          <cell r="S23">
            <v>0.06</v>
          </cell>
          <cell r="T23">
            <v>0.09</v>
          </cell>
        </row>
        <row r="24">
          <cell r="B24" t="str">
            <v>罗灿平</v>
          </cell>
          <cell r="C24" t="str">
            <v>直销</v>
          </cell>
          <cell r="D24" t="str">
            <v>军埔区</v>
          </cell>
          <cell r="E24">
            <v>0</v>
          </cell>
          <cell r="F24">
            <v>1200</v>
          </cell>
          <cell r="G24">
            <v>1200</v>
          </cell>
          <cell r="H24">
            <v>96</v>
          </cell>
          <cell r="I24" t="str">
            <v xml:space="preserve"> </v>
          </cell>
          <cell r="J24">
            <v>0</v>
          </cell>
          <cell r="K24">
            <v>42108</v>
          </cell>
          <cell r="L24">
            <v>24752</v>
          </cell>
          <cell r="M24">
            <v>8078</v>
          </cell>
          <cell r="N24">
            <v>34030</v>
          </cell>
          <cell r="O24">
            <v>38.583333333333336</v>
          </cell>
          <cell r="P24">
            <v>20.25</v>
          </cell>
          <cell r="Q24">
            <v>12</v>
          </cell>
          <cell r="R24">
            <v>30</v>
          </cell>
          <cell r="S24">
            <v>0.06</v>
          </cell>
          <cell r="T24">
            <v>0.09</v>
          </cell>
        </row>
        <row r="25">
          <cell r="B25" t="str">
            <v>罗灿坤</v>
          </cell>
          <cell r="C25" t="str">
            <v>一体化</v>
          </cell>
          <cell r="D25" t="str">
            <v>居岐区</v>
          </cell>
          <cell r="E25">
            <v>0</v>
          </cell>
          <cell r="F25">
            <v>500</v>
          </cell>
          <cell r="G25">
            <v>500</v>
          </cell>
          <cell r="H25">
            <v>40</v>
          </cell>
          <cell r="I25" t="str">
            <v xml:space="preserve"> </v>
          </cell>
          <cell r="J25">
            <v>0</v>
          </cell>
          <cell r="K25">
            <v>49184</v>
          </cell>
          <cell r="L25">
            <v>6640</v>
          </cell>
          <cell r="M25">
            <v>10720</v>
          </cell>
          <cell r="N25">
            <v>38464</v>
          </cell>
          <cell r="O25">
            <v>53.5</v>
          </cell>
          <cell r="P25">
            <v>6.5</v>
          </cell>
          <cell r="Q25">
            <v>17</v>
          </cell>
          <cell r="R25">
            <v>38</v>
          </cell>
          <cell r="S25">
            <v>0.06</v>
          </cell>
          <cell r="T25">
            <v>0.09</v>
          </cell>
        </row>
        <row r="26">
          <cell r="B26" t="str">
            <v>郑廷碧</v>
          </cell>
          <cell r="C26" t="str">
            <v>直销</v>
          </cell>
          <cell r="D26" t="str">
            <v>茶山区</v>
          </cell>
          <cell r="E26">
            <v>0</v>
          </cell>
          <cell r="F26">
            <v>200</v>
          </cell>
          <cell r="G26">
            <v>200</v>
          </cell>
          <cell r="H26">
            <v>16</v>
          </cell>
          <cell r="I26" t="str">
            <v>否</v>
          </cell>
          <cell r="J26">
            <v>0</v>
          </cell>
          <cell r="K26">
            <v>3136</v>
          </cell>
          <cell r="L26">
            <v>0</v>
          </cell>
          <cell r="M26">
            <v>1360</v>
          </cell>
          <cell r="N26">
            <v>1776</v>
          </cell>
          <cell r="O26">
            <v>4</v>
          </cell>
          <cell r="P26">
            <v>0</v>
          </cell>
          <cell r="Q26">
            <v>2</v>
          </cell>
          <cell r="R26">
            <v>2</v>
          </cell>
          <cell r="S26">
            <v>0.06</v>
          </cell>
          <cell r="T26">
            <v>0.09</v>
          </cell>
        </row>
        <row r="27">
          <cell r="B27" t="str">
            <v>黄维劲</v>
          </cell>
          <cell r="C27" t="str">
            <v>直销</v>
          </cell>
          <cell r="D27" t="str">
            <v>下岭贝区</v>
          </cell>
          <cell r="E27">
            <v>309.60000000000002</v>
          </cell>
          <cell r="F27">
            <v>330</v>
          </cell>
          <cell r="G27">
            <v>639.6</v>
          </cell>
          <cell r="H27">
            <v>51.17</v>
          </cell>
          <cell r="I27" t="str">
            <v>否</v>
          </cell>
          <cell r="J27">
            <v>-375.36</v>
          </cell>
          <cell r="K27">
            <v>34598</v>
          </cell>
          <cell r="L27">
            <v>18768</v>
          </cell>
          <cell r="M27">
            <v>6802</v>
          </cell>
          <cell r="N27">
            <v>27796</v>
          </cell>
          <cell r="O27">
            <v>36</v>
          </cell>
          <cell r="P27">
            <v>18</v>
          </cell>
          <cell r="Q27">
            <v>9</v>
          </cell>
          <cell r="R27">
            <v>27</v>
          </cell>
          <cell r="S27">
            <v>0.06</v>
          </cell>
          <cell r="T27">
            <v>0.09</v>
          </cell>
        </row>
        <row r="28">
          <cell r="B28" t="str">
            <v>李宇飞</v>
          </cell>
          <cell r="C28" t="str">
            <v>直销</v>
          </cell>
          <cell r="D28" t="str">
            <v>华南区</v>
          </cell>
          <cell r="E28">
            <v>0</v>
          </cell>
          <cell r="F28">
            <v>500</v>
          </cell>
          <cell r="G28">
            <v>500</v>
          </cell>
          <cell r="H28">
            <v>40</v>
          </cell>
          <cell r="I28" t="str">
            <v xml:space="preserve"> </v>
          </cell>
          <cell r="J28">
            <v>0</v>
          </cell>
          <cell r="K28">
            <v>32390</v>
          </cell>
          <cell r="L28">
            <v>19486</v>
          </cell>
          <cell r="M28">
            <v>3976</v>
          </cell>
          <cell r="N28">
            <v>29494</v>
          </cell>
          <cell r="O28">
            <v>32</v>
          </cell>
          <cell r="P28">
            <v>17</v>
          </cell>
          <cell r="Q28">
            <v>6</v>
          </cell>
          <cell r="R28">
            <v>28</v>
          </cell>
          <cell r="S28">
            <v>0.06</v>
          </cell>
          <cell r="T28">
            <v>0.09</v>
          </cell>
        </row>
        <row r="29">
          <cell r="B29" t="str">
            <v>钟宝明</v>
          </cell>
          <cell r="C29" t="str">
            <v>直销</v>
          </cell>
          <cell r="D29" t="str">
            <v>华南区</v>
          </cell>
          <cell r="E29">
            <v>364.48</v>
          </cell>
          <cell r="F29">
            <v>1150</v>
          </cell>
          <cell r="G29">
            <v>1514.48</v>
          </cell>
          <cell r="H29">
            <v>121.16</v>
          </cell>
          <cell r="I29" t="str">
            <v xml:space="preserve"> </v>
          </cell>
          <cell r="J29">
            <v>0</v>
          </cell>
          <cell r="K29">
            <v>70718</v>
          </cell>
          <cell r="L29">
            <v>24846</v>
          </cell>
          <cell r="M29">
            <v>14504</v>
          </cell>
          <cell r="N29">
            <v>56214</v>
          </cell>
          <cell r="O29">
            <v>73</v>
          </cell>
          <cell r="P29">
            <v>22</v>
          </cell>
          <cell r="Q29">
            <v>20</v>
          </cell>
          <cell r="R29">
            <v>53</v>
          </cell>
          <cell r="S29">
            <v>7.0000000000000007E-2</v>
          </cell>
          <cell r="T29">
            <v>0.1</v>
          </cell>
        </row>
        <row r="30">
          <cell r="B30" t="str">
            <v>黎广俊</v>
          </cell>
          <cell r="C30" t="str">
            <v>直销</v>
          </cell>
          <cell r="D30" t="str">
            <v>国信区、富民区</v>
          </cell>
          <cell r="E30">
            <v>0</v>
          </cell>
          <cell r="F30">
            <v>1300</v>
          </cell>
          <cell r="G30">
            <v>1300</v>
          </cell>
          <cell r="H30">
            <v>104</v>
          </cell>
          <cell r="I30" t="str">
            <v xml:space="preserve"> </v>
          </cell>
          <cell r="J30">
            <v>0</v>
          </cell>
          <cell r="K30">
            <v>108174</v>
          </cell>
          <cell r="L30">
            <v>38086</v>
          </cell>
          <cell r="M30">
            <v>57236</v>
          </cell>
          <cell r="N30">
            <v>50938</v>
          </cell>
          <cell r="O30">
            <v>122</v>
          </cell>
          <cell r="P30">
            <v>38</v>
          </cell>
          <cell r="Q30">
            <v>79</v>
          </cell>
          <cell r="R30">
            <v>47</v>
          </cell>
          <cell r="S30">
            <v>7.0000000000000007E-2</v>
          </cell>
          <cell r="T30">
            <v>0.1</v>
          </cell>
        </row>
        <row r="31">
          <cell r="B31" t="str">
            <v>何奇宝</v>
          </cell>
          <cell r="C31" t="str">
            <v>直销</v>
          </cell>
          <cell r="D31" t="str">
            <v>荔横区</v>
          </cell>
          <cell r="E31">
            <v>0</v>
          </cell>
          <cell r="F31">
            <v>800</v>
          </cell>
          <cell r="G31">
            <v>800</v>
          </cell>
          <cell r="H31">
            <v>64</v>
          </cell>
          <cell r="I31" t="str">
            <v xml:space="preserve"> </v>
          </cell>
          <cell r="J31">
            <v>0</v>
          </cell>
          <cell r="K31">
            <v>17196</v>
          </cell>
          <cell r="L31">
            <v>11604</v>
          </cell>
          <cell r="M31">
            <v>4320</v>
          </cell>
          <cell r="N31">
            <v>12876</v>
          </cell>
          <cell r="O31">
            <v>18</v>
          </cell>
          <cell r="P31">
            <v>11</v>
          </cell>
          <cell r="Q31">
            <v>6</v>
          </cell>
          <cell r="R31">
            <v>12</v>
          </cell>
          <cell r="S31">
            <v>0.06</v>
          </cell>
          <cell r="T31">
            <v>0.09</v>
          </cell>
        </row>
        <row r="32">
          <cell r="B32" t="str">
            <v>吴宇帅</v>
          </cell>
          <cell r="C32" t="str">
            <v>直销</v>
          </cell>
          <cell r="D32" t="str">
            <v>三中区</v>
          </cell>
          <cell r="E32">
            <v>0</v>
          </cell>
          <cell r="F32">
            <v>1700</v>
          </cell>
          <cell r="G32">
            <v>1700</v>
          </cell>
          <cell r="H32">
            <v>136</v>
          </cell>
          <cell r="I32" t="str">
            <v xml:space="preserve"> </v>
          </cell>
          <cell r="J32">
            <v>0</v>
          </cell>
          <cell r="K32">
            <v>32364</v>
          </cell>
          <cell r="L32">
            <v>21166</v>
          </cell>
          <cell r="M32">
            <v>7800</v>
          </cell>
          <cell r="N32">
            <v>24564</v>
          </cell>
          <cell r="O32">
            <v>34</v>
          </cell>
          <cell r="P32">
            <v>23</v>
          </cell>
          <cell r="Q32">
            <v>11</v>
          </cell>
          <cell r="R32">
            <v>23</v>
          </cell>
          <cell r="S32">
            <v>0.06</v>
          </cell>
          <cell r="T32">
            <v>0.09</v>
          </cell>
        </row>
        <row r="33">
          <cell r="B33" t="str">
            <v>禹红娜</v>
          </cell>
          <cell r="C33" t="str">
            <v>直销</v>
          </cell>
          <cell r="D33" t="str">
            <v>荔横区</v>
          </cell>
          <cell r="E33">
            <v>668.3</v>
          </cell>
          <cell r="F33">
            <v>1000</v>
          </cell>
          <cell r="G33">
            <v>1668.3</v>
          </cell>
          <cell r="H33">
            <v>133.46</v>
          </cell>
          <cell r="I33" t="str">
            <v xml:space="preserve"> </v>
          </cell>
          <cell r="J33">
            <v>0</v>
          </cell>
          <cell r="K33">
            <v>93080</v>
          </cell>
          <cell r="L33">
            <v>37578</v>
          </cell>
          <cell r="M33">
            <v>15346</v>
          </cell>
          <cell r="N33">
            <v>77734</v>
          </cell>
          <cell r="O33">
            <v>94</v>
          </cell>
          <cell r="P33">
            <v>34</v>
          </cell>
          <cell r="Q33">
            <v>23</v>
          </cell>
          <cell r="R33">
            <v>73</v>
          </cell>
          <cell r="S33">
            <v>7.0000000000000007E-2</v>
          </cell>
          <cell r="T33">
            <v>0.1</v>
          </cell>
        </row>
        <row r="34">
          <cell r="B34" t="str">
            <v>张国舜</v>
          </cell>
          <cell r="C34" t="str">
            <v>直销</v>
          </cell>
          <cell r="D34" t="str">
            <v>城中社区</v>
          </cell>
          <cell r="E34">
            <v>0</v>
          </cell>
          <cell r="F34">
            <v>600</v>
          </cell>
          <cell r="G34">
            <v>600</v>
          </cell>
          <cell r="H34">
            <v>48</v>
          </cell>
          <cell r="I34" t="str">
            <v>否</v>
          </cell>
          <cell r="J34">
            <v>-48.76</v>
          </cell>
          <cell r="K34">
            <v>5766</v>
          </cell>
          <cell r="L34">
            <v>2438</v>
          </cell>
          <cell r="M34">
            <v>3790</v>
          </cell>
          <cell r="N34">
            <v>1976</v>
          </cell>
          <cell r="O34">
            <v>7</v>
          </cell>
          <cell r="P34">
            <v>2.5</v>
          </cell>
          <cell r="Q34">
            <v>6</v>
          </cell>
          <cell r="R34">
            <v>2</v>
          </cell>
          <cell r="S34">
            <v>0.06</v>
          </cell>
          <cell r="T34">
            <v>0.09</v>
          </cell>
        </row>
        <row r="35">
          <cell r="B35" t="str">
            <v>李先富</v>
          </cell>
          <cell r="C35" t="str">
            <v>直销</v>
          </cell>
          <cell r="D35" t="str">
            <v>兆康区</v>
          </cell>
          <cell r="E35">
            <v>0</v>
          </cell>
          <cell r="F35">
            <v>900</v>
          </cell>
          <cell r="G35">
            <v>900</v>
          </cell>
          <cell r="H35">
            <v>72</v>
          </cell>
          <cell r="I35" t="str">
            <v xml:space="preserve"> </v>
          </cell>
          <cell r="J35">
            <v>0</v>
          </cell>
          <cell r="K35">
            <v>38976</v>
          </cell>
          <cell r="L35">
            <v>19894</v>
          </cell>
          <cell r="M35">
            <v>7516</v>
          </cell>
          <cell r="N35">
            <v>31460</v>
          </cell>
          <cell r="O35">
            <v>40.500000000000007</v>
          </cell>
          <cell r="P35">
            <v>18</v>
          </cell>
          <cell r="Q35">
            <v>14</v>
          </cell>
          <cell r="R35">
            <v>30</v>
          </cell>
          <cell r="S35">
            <v>0.06</v>
          </cell>
          <cell r="T35">
            <v>0.09</v>
          </cell>
        </row>
        <row r="36">
          <cell r="B36" t="str">
            <v>黄维敏</v>
          </cell>
          <cell r="C36" t="str">
            <v>直销</v>
          </cell>
          <cell r="D36" t="str">
            <v>下岭贝区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 t="str">
            <v>否</v>
          </cell>
          <cell r="J36">
            <v>-60</v>
          </cell>
          <cell r="K36">
            <v>4088</v>
          </cell>
          <cell r="L36">
            <v>3000</v>
          </cell>
          <cell r="M36">
            <v>3000</v>
          </cell>
          <cell r="N36">
            <v>1088</v>
          </cell>
          <cell r="O36">
            <v>5</v>
          </cell>
          <cell r="P36">
            <v>4</v>
          </cell>
          <cell r="Q36">
            <v>4</v>
          </cell>
          <cell r="R36">
            <v>1</v>
          </cell>
          <cell r="S36">
            <v>0.06</v>
          </cell>
          <cell r="T36">
            <v>0.09</v>
          </cell>
        </row>
        <row r="37">
          <cell r="B37" t="str">
            <v>夏玉杰</v>
          </cell>
          <cell r="C37" t="str">
            <v>直销</v>
          </cell>
          <cell r="D37" t="str">
            <v>新城区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 t="str">
            <v>否</v>
          </cell>
          <cell r="J37">
            <v>-27.2</v>
          </cell>
          <cell r="K37">
            <v>1360</v>
          </cell>
          <cell r="L37">
            <v>1360</v>
          </cell>
          <cell r="M37">
            <v>1360</v>
          </cell>
          <cell r="N37">
            <v>0</v>
          </cell>
          <cell r="O37">
            <v>2</v>
          </cell>
          <cell r="P37">
            <v>2</v>
          </cell>
          <cell r="Q37">
            <v>2</v>
          </cell>
          <cell r="R37">
            <v>0</v>
          </cell>
          <cell r="S37">
            <v>0.06</v>
          </cell>
          <cell r="T37">
            <v>0.09</v>
          </cell>
        </row>
        <row r="38">
          <cell r="B38" t="str">
            <v>陈阳</v>
          </cell>
          <cell r="C38" t="str">
            <v>直销</v>
          </cell>
          <cell r="D38" t="str">
            <v>三阳区</v>
          </cell>
          <cell r="E38">
            <v>0</v>
          </cell>
          <cell r="F38">
            <v>1100</v>
          </cell>
          <cell r="G38">
            <v>1100</v>
          </cell>
          <cell r="H38">
            <v>88</v>
          </cell>
          <cell r="I38" t="str">
            <v xml:space="preserve"> </v>
          </cell>
          <cell r="J38">
            <v>0</v>
          </cell>
          <cell r="K38">
            <v>57744</v>
          </cell>
          <cell r="L38">
            <v>36810</v>
          </cell>
          <cell r="M38">
            <v>5654</v>
          </cell>
          <cell r="N38">
            <v>52090</v>
          </cell>
          <cell r="O38">
            <v>50.5</v>
          </cell>
          <cell r="P38">
            <v>31</v>
          </cell>
          <cell r="Q38">
            <v>6</v>
          </cell>
          <cell r="R38">
            <v>45</v>
          </cell>
          <cell r="S38">
            <v>7.0000000000000007E-2</v>
          </cell>
          <cell r="T38">
            <v>0.1</v>
          </cell>
        </row>
        <row r="39">
          <cell r="B39" t="str">
            <v>何攀</v>
          </cell>
          <cell r="C39" t="str">
            <v>直销</v>
          </cell>
          <cell r="D39" t="str">
            <v>东力区</v>
          </cell>
          <cell r="E39">
            <v>0</v>
          </cell>
          <cell r="F39">
            <v>1100</v>
          </cell>
          <cell r="G39">
            <v>1100</v>
          </cell>
          <cell r="H39">
            <v>88</v>
          </cell>
          <cell r="I39" t="str">
            <v xml:space="preserve"> </v>
          </cell>
          <cell r="J39">
            <v>0</v>
          </cell>
          <cell r="K39">
            <v>49416</v>
          </cell>
          <cell r="L39">
            <v>24086</v>
          </cell>
          <cell r="M39">
            <v>3426</v>
          </cell>
          <cell r="N39">
            <v>45990</v>
          </cell>
          <cell r="O39">
            <v>42</v>
          </cell>
          <cell r="P39">
            <v>19</v>
          </cell>
          <cell r="Q39">
            <v>4</v>
          </cell>
          <cell r="R39">
            <v>38</v>
          </cell>
          <cell r="S39">
            <v>0.06</v>
          </cell>
          <cell r="T39">
            <v>0.09</v>
          </cell>
        </row>
        <row r="40">
          <cell r="B40" t="str">
            <v>杨芳</v>
          </cell>
          <cell r="C40" t="str">
            <v>直销</v>
          </cell>
          <cell r="D40" t="str">
            <v>骏景区</v>
          </cell>
          <cell r="E40">
            <v>0</v>
          </cell>
          <cell r="F40">
            <v>400</v>
          </cell>
          <cell r="G40">
            <v>400</v>
          </cell>
          <cell r="H40">
            <v>32</v>
          </cell>
          <cell r="I40" t="str">
            <v>否</v>
          </cell>
          <cell r="J40">
            <v>-330.44</v>
          </cell>
          <cell r="K40">
            <v>30216</v>
          </cell>
          <cell r="L40">
            <v>16522</v>
          </cell>
          <cell r="M40">
            <v>14728</v>
          </cell>
          <cell r="N40">
            <v>15488</v>
          </cell>
          <cell r="O40">
            <v>31</v>
          </cell>
          <cell r="P40">
            <v>14.5</v>
          </cell>
          <cell r="Q40">
            <v>20</v>
          </cell>
          <cell r="R40">
            <v>12</v>
          </cell>
          <cell r="S40">
            <v>0.06</v>
          </cell>
          <cell r="T40">
            <v>0.09</v>
          </cell>
        </row>
        <row r="41">
          <cell r="B41" t="str">
            <v>陈炳亮</v>
          </cell>
          <cell r="C41" t="str">
            <v>直销</v>
          </cell>
          <cell r="D41" t="str">
            <v>石崇区</v>
          </cell>
          <cell r="E41">
            <v>0</v>
          </cell>
          <cell r="F41">
            <v>600</v>
          </cell>
          <cell r="G41">
            <v>600</v>
          </cell>
          <cell r="H41">
            <v>48</v>
          </cell>
          <cell r="I41" t="str">
            <v>否</v>
          </cell>
          <cell r="J41">
            <v>-94.04</v>
          </cell>
          <cell r="K41">
            <v>16806</v>
          </cell>
          <cell r="L41">
            <v>4702</v>
          </cell>
          <cell r="M41">
            <v>2276</v>
          </cell>
          <cell r="N41">
            <v>14530</v>
          </cell>
          <cell r="O41">
            <v>18</v>
          </cell>
          <cell r="P41">
            <v>4</v>
          </cell>
          <cell r="Q41">
            <v>3</v>
          </cell>
          <cell r="R41">
            <v>15</v>
          </cell>
          <cell r="S41">
            <v>0.06</v>
          </cell>
          <cell r="T41">
            <v>0.09</v>
          </cell>
        </row>
        <row r="42">
          <cell r="B42" t="str">
            <v>张远威</v>
          </cell>
          <cell r="C42" t="str">
            <v>直销</v>
          </cell>
          <cell r="D42" t="str">
            <v>三阳区</v>
          </cell>
          <cell r="E42">
            <v>0</v>
          </cell>
          <cell r="F42">
            <v>1400</v>
          </cell>
          <cell r="G42">
            <v>1400</v>
          </cell>
          <cell r="H42">
            <v>112</v>
          </cell>
          <cell r="I42" t="str">
            <v xml:space="preserve"> </v>
          </cell>
          <cell r="J42">
            <v>0</v>
          </cell>
          <cell r="K42">
            <v>49756</v>
          </cell>
          <cell r="L42">
            <v>30732</v>
          </cell>
          <cell r="M42">
            <v>15412</v>
          </cell>
          <cell r="N42">
            <v>34344</v>
          </cell>
          <cell r="O42">
            <v>48.5</v>
          </cell>
          <cell r="P42">
            <v>27</v>
          </cell>
          <cell r="Q42">
            <v>21</v>
          </cell>
          <cell r="R42">
            <v>29</v>
          </cell>
          <cell r="S42">
            <v>7.0000000000000007E-2</v>
          </cell>
          <cell r="T42">
            <v>0.1</v>
          </cell>
        </row>
        <row r="43">
          <cell r="B43" t="str">
            <v>李明浪</v>
          </cell>
          <cell r="C43" t="str">
            <v>直销</v>
          </cell>
          <cell r="D43" t="str">
            <v>简沙洲区</v>
          </cell>
          <cell r="E43">
            <v>0</v>
          </cell>
          <cell r="F43">
            <v>400</v>
          </cell>
          <cell r="G43">
            <v>400</v>
          </cell>
          <cell r="H43">
            <v>32</v>
          </cell>
          <cell r="I43" t="str">
            <v>否</v>
          </cell>
          <cell r="J43">
            <v>-402.76</v>
          </cell>
          <cell r="K43">
            <v>57826</v>
          </cell>
          <cell r="L43">
            <v>20138</v>
          </cell>
          <cell r="M43">
            <v>14484</v>
          </cell>
          <cell r="N43">
            <v>43342</v>
          </cell>
          <cell r="O43">
            <v>58</v>
          </cell>
          <cell r="P43">
            <v>16.5</v>
          </cell>
          <cell r="Q43">
            <v>21</v>
          </cell>
          <cell r="R43">
            <v>39</v>
          </cell>
          <cell r="S43">
            <v>0.06</v>
          </cell>
          <cell r="T43">
            <v>0.09</v>
          </cell>
        </row>
        <row r="44">
          <cell r="B44" t="str">
            <v>肖俊标</v>
          </cell>
          <cell r="C44" t="str">
            <v>直销</v>
          </cell>
          <cell r="D44" t="str">
            <v>简沙洲区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 t="str">
            <v>否</v>
          </cell>
          <cell r="J44">
            <v>-461.96000000000004</v>
          </cell>
          <cell r="K44">
            <v>43364</v>
          </cell>
          <cell r="L44">
            <v>23098</v>
          </cell>
          <cell r="M44">
            <v>11698</v>
          </cell>
          <cell r="N44">
            <v>31666</v>
          </cell>
          <cell r="O44">
            <v>43.25</v>
          </cell>
          <cell r="P44">
            <v>20</v>
          </cell>
          <cell r="Q44">
            <v>17</v>
          </cell>
          <cell r="R44">
            <v>27</v>
          </cell>
          <cell r="S44">
            <v>0.06</v>
          </cell>
          <cell r="T44">
            <v>0.09</v>
          </cell>
        </row>
        <row r="45">
          <cell r="B45" t="str">
            <v>邹阳</v>
          </cell>
          <cell r="C45" t="str">
            <v>直销</v>
          </cell>
          <cell r="D45" t="str">
            <v>国信区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 t="str">
            <v>否</v>
          </cell>
          <cell r="J45">
            <v>-28</v>
          </cell>
          <cell r="K45">
            <v>1400</v>
          </cell>
          <cell r="L45">
            <v>1400</v>
          </cell>
          <cell r="M45">
            <v>1400</v>
          </cell>
          <cell r="N45">
            <v>0</v>
          </cell>
          <cell r="O45">
            <v>2</v>
          </cell>
          <cell r="P45">
            <v>2</v>
          </cell>
          <cell r="Q45">
            <v>2</v>
          </cell>
          <cell r="R45">
            <v>0</v>
          </cell>
          <cell r="S45">
            <v>0.06</v>
          </cell>
          <cell r="T45">
            <v>0.09</v>
          </cell>
        </row>
        <row r="46">
          <cell r="B46" t="str">
            <v>林建光</v>
          </cell>
          <cell r="C46" t="str">
            <v>直销</v>
          </cell>
          <cell r="D46" t="str">
            <v>银湖区</v>
          </cell>
          <cell r="E46">
            <v>0</v>
          </cell>
          <cell r="F46">
            <v>1700</v>
          </cell>
          <cell r="G46">
            <v>1700</v>
          </cell>
          <cell r="H46">
            <v>136</v>
          </cell>
          <cell r="I46" t="str">
            <v xml:space="preserve"> </v>
          </cell>
          <cell r="J46">
            <v>0</v>
          </cell>
          <cell r="K46">
            <v>89786</v>
          </cell>
          <cell r="L46">
            <v>51652</v>
          </cell>
          <cell r="M46">
            <v>7028</v>
          </cell>
          <cell r="N46">
            <v>82758</v>
          </cell>
          <cell r="O46">
            <v>85.25</v>
          </cell>
          <cell r="P46">
            <v>45</v>
          </cell>
          <cell r="Q46">
            <v>10</v>
          </cell>
          <cell r="R46">
            <v>76</v>
          </cell>
          <cell r="S46">
            <v>0.08</v>
          </cell>
          <cell r="T46">
            <v>0.12</v>
          </cell>
        </row>
        <row r="47">
          <cell r="B47" t="str">
            <v>钟环荣</v>
          </cell>
          <cell r="C47" t="str">
            <v>直销</v>
          </cell>
          <cell r="D47" t="str">
            <v>赵林区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 t="str">
            <v>否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0.06</v>
          </cell>
          <cell r="T47">
            <v>0.09</v>
          </cell>
        </row>
        <row r="48">
          <cell r="B48" t="str">
            <v>周启存</v>
          </cell>
          <cell r="C48" t="str">
            <v>直销</v>
          </cell>
          <cell r="D48" t="str">
            <v>赵林区</v>
          </cell>
          <cell r="E48">
            <v>339.40000000000003</v>
          </cell>
          <cell r="F48">
            <v>5800</v>
          </cell>
          <cell r="G48">
            <v>6139.4</v>
          </cell>
          <cell r="H48">
            <v>491.15</v>
          </cell>
          <cell r="I48" t="str">
            <v xml:space="preserve"> </v>
          </cell>
          <cell r="J48">
            <v>0</v>
          </cell>
          <cell r="K48">
            <v>122598</v>
          </cell>
          <cell r="L48">
            <v>75628</v>
          </cell>
          <cell r="M48">
            <v>5266</v>
          </cell>
          <cell r="N48">
            <v>117332</v>
          </cell>
          <cell r="O48">
            <v>111.25</v>
          </cell>
          <cell r="P48">
            <v>63</v>
          </cell>
          <cell r="Q48">
            <v>8</v>
          </cell>
          <cell r="R48">
            <v>105</v>
          </cell>
          <cell r="S48">
            <v>0.08</v>
          </cell>
          <cell r="T48">
            <v>0.12</v>
          </cell>
        </row>
        <row r="49">
          <cell r="B49" t="str">
            <v>万昌波</v>
          </cell>
          <cell r="C49" t="str">
            <v>直销</v>
          </cell>
          <cell r="D49" t="str">
            <v>樟新区</v>
          </cell>
          <cell r="E49">
            <v>0</v>
          </cell>
          <cell r="F49">
            <v>600</v>
          </cell>
          <cell r="G49">
            <v>600</v>
          </cell>
          <cell r="H49">
            <v>48</v>
          </cell>
          <cell r="I49" t="str">
            <v xml:space="preserve"> </v>
          </cell>
          <cell r="J49">
            <v>0</v>
          </cell>
          <cell r="K49">
            <v>7434</v>
          </cell>
          <cell r="L49">
            <v>7434</v>
          </cell>
          <cell r="M49">
            <v>4170</v>
          </cell>
          <cell r="N49">
            <v>3264</v>
          </cell>
          <cell r="O49">
            <v>10</v>
          </cell>
          <cell r="P49">
            <v>10</v>
          </cell>
          <cell r="Q49">
            <v>6</v>
          </cell>
          <cell r="R49">
            <v>4</v>
          </cell>
          <cell r="S49">
            <v>0.06</v>
          </cell>
          <cell r="T49">
            <v>0.09</v>
          </cell>
        </row>
        <row r="50">
          <cell r="B50" t="str">
            <v>伍红军</v>
          </cell>
          <cell r="C50" t="str">
            <v>直销</v>
          </cell>
          <cell r="D50" t="str">
            <v>中心区</v>
          </cell>
          <cell r="E50">
            <v>0</v>
          </cell>
          <cell r="F50">
            <v>1300</v>
          </cell>
          <cell r="G50">
            <v>1300</v>
          </cell>
          <cell r="H50">
            <v>104</v>
          </cell>
          <cell r="I50" t="str">
            <v xml:space="preserve"> </v>
          </cell>
          <cell r="J50">
            <v>0</v>
          </cell>
          <cell r="K50">
            <v>71766</v>
          </cell>
          <cell r="L50">
            <v>9352</v>
          </cell>
          <cell r="M50">
            <v>11858</v>
          </cell>
          <cell r="N50">
            <v>59908</v>
          </cell>
          <cell r="O50">
            <v>68</v>
          </cell>
          <cell r="P50">
            <v>10</v>
          </cell>
          <cell r="Q50">
            <v>17</v>
          </cell>
          <cell r="R50">
            <v>51</v>
          </cell>
          <cell r="S50">
            <v>0.06</v>
          </cell>
          <cell r="T50">
            <v>0.09</v>
          </cell>
        </row>
        <row r="51">
          <cell r="B51" t="str">
            <v>何乐平</v>
          </cell>
          <cell r="C51" t="str">
            <v>直销</v>
          </cell>
          <cell r="D51" t="str">
            <v>乌沙区</v>
          </cell>
          <cell r="E51">
            <v>0</v>
          </cell>
          <cell r="F51">
            <v>1400</v>
          </cell>
          <cell r="G51">
            <v>1400</v>
          </cell>
          <cell r="H51">
            <v>112</v>
          </cell>
          <cell r="I51" t="str">
            <v xml:space="preserve"> </v>
          </cell>
          <cell r="J51">
            <v>0</v>
          </cell>
          <cell r="K51">
            <v>72068</v>
          </cell>
          <cell r="L51">
            <v>26396</v>
          </cell>
          <cell r="M51">
            <v>16618</v>
          </cell>
          <cell r="N51">
            <v>55450</v>
          </cell>
          <cell r="O51">
            <v>77.5</v>
          </cell>
          <cell r="P51">
            <v>26</v>
          </cell>
          <cell r="Q51">
            <v>23</v>
          </cell>
          <cell r="R51">
            <v>55</v>
          </cell>
          <cell r="S51">
            <v>7.0000000000000007E-2</v>
          </cell>
          <cell r="T51">
            <v>0.1</v>
          </cell>
        </row>
        <row r="52">
          <cell r="B52" t="str">
            <v>肖亮</v>
          </cell>
          <cell r="C52" t="str">
            <v>直销</v>
          </cell>
          <cell r="D52" t="str">
            <v>上沙区</v>
          </cell>
          <cell r="E52">
            <v>0</v>
          </cell>
          <cell r="F52">
            <v>3100</v>
          </cell>
          <cell r="G52">
            <v>3100</v>
          </cell>
          <cell r="H52">
            <v>248</v>
          </cell>
          <cell r="I52" t="str">
            <v xml:space="preserve"> </v>
          </cell>
          <cell r="J52">
            <v>0</v>
          </cell>
          <cell r="K52">
            <v>110890</v>
          </cell>
          <cell r="L52">
            <v>49212</v>
          </cell>
          <cell r="M52">
            <v>30674</v>
          </cell>
          <cell r="N52">
            <v>80216</v>
          </cell>
          <cell r="O52">
            <v>108.66666666666666</v>
          </cell>
          <cell r="P52">
            <v>42</v>
          </cell>
          <cell r="Q52">
            <v>41</v>
          </cell>
          <cell r="R52">
            <v>70</v>
          </cell>
          <cell r="S52">
            <v>0.08</v>
          </cell>
          <cell r="T52">
            <v>0.12</v>
          </cell>
        </row>
        <row r="53">
          <cell r="B53" t="str">
            <v>许世家</v>
          </cell>
          <cell r="C53" t="str">
            <v>直销</v>
          </cell>
          <cell r="D53" t="str">
            <v>华田区</v>
          </cell>
          <cell r="E53">
            <v>0</v>
          </cell>
          <cell r="F53">
            <v>1600</v>
          </cell>
          <cell r="G53">
            <v>1600</v>
          </cell>
          <cell r="H53">
            <v>128</v>
          </cell>
          <cell r="I53" t="str">
            <v xml:space="preserve"> </v>
          </cell>
          <cell r="J53">
            <v>0</v>
          </cell>
          <cell r="K53">
            <v>25286</v>
          </cell>
          <cell r="L53">
            <v>19916</v>
          </cell>
          <cell r="M53">
            <v>2098</v>
          </cell>
          <cell r="N53">
            <v>23188</v>
          </cell>
          <cell r="O53">
            <v>23</v>
          </cell>
          <cell r="P53">
            <v>18</v>
          </cell>
          <cell r="Q53">
            <v>3</v>
          </cell>
          <cell r="R53">
            <v>21</v>
          </cell>
          <cell r="S53">
            <v>0.06</v>
          </cell>
          <cell r="T53">
            <v>0.09</v>
          </cell>
        </row>
        <row r="54">
          <cell r="B54" t="str">
            <v>朱江益</v>
          </cell>
          <cell r="C54" t="str">
            <v>直销</v>
          </cell>
          <cell r="D54" t="str">
            <v>光宝区</v>
          </cell>
          <cell r="E54">
            <v>300</v>
          </cell>
          <cell r="F54">
            <v>1000</v>
          </cell>
          <cell r="G54">
            <v>1300</v>
          </cell>
          <cell r="H54">
            <v>104</v>
          </cell>
          <cell r="I54" t="str">
            <v xml:space="preserve"> </v>
          </cell>
          <cell r="J54">
            <v>0</v>
          </cell>
          <cell r="K54">
            <v>47884</v>
          </cell>
          <cell r="L54">
            <v>24108</v>
          </cell>
          <cell r="M54">
            <v>23060</v>
          </cell>
          <cell r="N54">
            <v>24824</v>
          </cell>
          <cell r="O54">
            <v>54</v>
          </cell>
          <cell r="P54">
            <v>25</v>
          </cell>
          <cell r="Q54">
            <v>30</v>
          </cell>
          <cell r="R54">
            <v>24</v>
          </cell>
          <cell r="S54">
            <v>7.0000000000000007E-2</v>
          </cell>
          <cell r="T54">
            <v>0.1</v>
          </cell>
        </row>
        <row r="55">
          <cell r="B55" t="str">
            <v>韦志强</v>
          </cell>
          <cell r="C55" t="str">
            <v>直销</v>
          </cell>
          <cell r="D55" t="str">
            <v>三中区</v>
          </cell>
          <cell r="E55">
            <v>0</v>
          </cell>
          <cell r="F55">
            <v>500</v>
          </cell>
          <cell r="G55">
            <v>500</v>
          </cell>
          <cell r="H55">
            <v>40</v>
          </cell>
          <cell r="I55" t="str">
            <v xml:space="preserve"> </v>
          </cell>
          <cell r="J55">
            <v>0</v>
          </cell>
          <cell r="K55">
            <v>14474</v>
          </cell>
          <cell r="L55">
            <v>14474</v>
          </cell>
          <cell r="M55">
            <v>5460</v>
          </cell>
          <cell r="N55">
            <v>9014</v>
          </cell>
          <cell r="O55">
            <v>15</v>
          </cell>
          <cell r="P55">
            <v>15</v>
          </cell>
          <cell r="Q55">
            <v>8</v>
          </cell>
          <cell r="R55">
            <v>8</v>
          </cell>
          <cell r="S55">
            <v>0.06</v>
          </cell>
          <cell r="T55">
            <v>0.09</v>
          </cell>
        </row>
        <row r="56">
          <cell r="B56" t="str">
            <v>文志立</v>
          </cell>
          <cell r="C56" t="str">
            <v>直销</v>
          </cell>
          <cell r="D56" t="str">
            <v>汀山区</v>
          </cell>
          <cell r="E56">
            <v>0</v>
          </cell>
          <cell r="F56">
            <v>600</v>
          </cell>
          <cell r="G56">
            <v>600</v>
          </cell>
          <cell r="H56">
            <v>48</v>
          </cell>
          <cell r="I56" t="str">
            <v>否</v>
          </cell>
          <cell r="J56">
            <v>-87.04</v>
          </cell>
          <cell r="K56">
            <v>14486</v>
          </cell>
          <cell r="L56">
            <v>4352</v>
          </cell>
          <cell r="M56">
            <v>1080</v>
          </cell>
          <cell r="N56">
            <v>13406</v>
          </cell>
          <cell r="O56">
            <v>13.5</v>
          </cell>
          <cell r="P56">
            <v>4</v>
          </cell>
          <cell r="Q56">
            <v>2</v>
          </cell>
          <cell r="R56">
            <v>12</v>
          </cell>
          <cell r="S56">
            <v>0.06</v>
          </cell>
          <cell r="T56">
            <v>0.09</v>
          </cell>
        </row>
        <row r="57">
          <cell r="B57" t="str">
            <v>胡政</v>
          </cell>
          <cell r="C57" t="str">
            <v>直销</v>
          </cell>
          <cell r="D57" t="str">
            <v>汀山区</v>
          </cell>
          <cell r="E57">
            <v>509.6</v>
          </cell>
          <cell r="F57">
            <v>2450</v>
          </cell>
          <cell r="G57">
            <v>2959.6</v>
          </cell>
          <cell r="H57">
            <v>236.77</v>
          </cell>
          <cell r="I57" t="str">
            <v xml:space="preserve"> </v>
          </cell>
          <cell r="J57">
            <v>0</v>
          </cell>
          <cell r="K57">
            <v>44954</v>
          </cell>
          <cell r="L57">
            <v>17332</v>
          </cell>
          <cell r="M57">
            <v>4036</v>
          </cell>
          <cell r="N57">
            <v>40918</v>
          </cell>
          <cell r="O57">
            <v>37.083333333333329</v>
          </cell>
          <cell r="P57">
            <v>12</v>
          </cell>
          <cell r="Q57">
            <v>8</v>
          </cell>
          <cell r="R57">
            <v>32</v>
          </cell>
          <cell r="S57">
            <v>0.06</v>
          </cell>
          <cell r="T57">
            <v>0.09</v>
          </cell>
        </row>
        <row r="58">
          <cell r="B58" t="str">
            <v>杨菊花</v>
          </cell>
          <cell r="C58" t="str">
            <v>直销</v>
          </cell>
          <cell r="D58" t="str">
            <v>三屯区</v>
          </cell>
          <cell r="E58">
            <v>0</v>
          </cell>
          <cell r="F58">
            <v>1600</v>
          </cell>
          <cell r="G58">
            <v>1600</v>
          </cell>
          <cell r="H58">
            <v>128</v>
          </cell>
          <cell r="I58" t="str">
            <v xml:space="preserve"> </v>
          </cell>
          <cell r="J58">
            <v>0</v>
          </cell>
          <cell r="K58">
            <v>37198</v>
          </cell>
          <cell r="L58">
            <v>21352</v>
          </cell>
          <cell r="M58">
            <v>5586</v>
          </cell>
          <cell r="N58">
            <v>31612</v>
          </cell>
          <cell r="O58">
            <v>32</v>
          </cell>
          <cell r="P58">
            <v>17</v>
          </cell>
          <cell r="Q58">
            <v>8</v>
          </cell>
          <cell r="R58">
            <v>25</v>
          </cell>
          <cell r="S58">
            <v>0.06</v>
          </cell>
          <cell r="T58">
            <v>0.09</v>
          </cell>
        </row>
        <row r="59">
          <cell r="B59" t="str">
            <v>邹耀廷</v>
          </cell>
          <cell r="C59" t="str">
            <v>销装维</v>
          </cell>
          <cell r="D59" t="str">
            <v>东站区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  <cell r="K59">
            <v>21150</v>
          </cell>
          <cell r="L59">
            <v>21150</v>
          </cell>
          <cell r="M59">
            <v>21150</v>
          </cell>
          <cell r="N59">
            <v>0</v>
          </cell>
          <cell r="O59">
            <v>20</v>
          </cell>
          <cell r="P59">
            <v>20</v>
          </cell>
          <cell r="Q59">
            <v>20</v>
          </cell>
          <cell r="R59">
            <v>0</v>
          </cell>
          <cell r="S59">
            <v>0.06</v>
          </cell>
          <cell r="T59">
            <v>0.09</v>
          </cell>
        </row>
        <row r="60">
          <cell r="B60" t="str">
            <v>李小兵</v>
          </cell>
          <cell r="C60" t="str">
            <v>直销</v>
          </cell>
          <cell r="D60" t="str">
            <v>街口区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 t="str">
            <v>否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0.06</v>
          </cell>
          <cell r="T60">
            <v>0.09</v>
          </cell>
        </row>
        <row r="61">
          <cell r="B61" t="str">
            <v>程海健</v>
          </cell>
          <cell r="C61" t="str">
            <v>直销</v>
          </cell>
          <cell r="D61" t="str">
            <v>西城区</v>
          </cell>
          <cell r="E61">
            <v>0</v>
          </cell>
          <cell r="F61">
            <v>600</v>
          </cell>
          <cell r="G61">
            <v>600</v>
          </cell>
          <cell r="H61">
            <v>48</v>
          </cell>
          <cell r="I61" t="str">
            <v>否</v>
          </cell>
          <cell r="J61">
            <v>-245.76</v>
          </cell>
          <cell r="K61">
            <v>14952</v>
          </cell>
          <cell r="L61">
            <v>12288</v>
          </cell>
          <cell r="M61">
            <v>5450</v>
          </cell>
          <cell r="N61">
            <v>9502</v>
          </cell>
          <cell r="O61">
            <v>17</v>
          </cell>
          <cell r="P61">
            <v>14</v>
          </cell>
          <cell r="Q61">
            <v>8</v>
          </cell>
          <cell r="R61">
            <v>9</v>
          </cell>
          <cell r="S61">
            <v>0.06</v>
          </cell>
          <cell r="T61">
            <v>0.09</v>
          </cell>
        </row>
        <row r="62">
          <cell r="B62" t="str">
            <v>夏永杰</v>
          </cell>
          <cell r="C62" t="str">
            <v>直销</v>
          </cell>
          <cell r="D62" t="str">
            <v>无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 t="str">
            <v xml:space="preserve"> </v>
          </cell>
          <cell r="J62">
            <v>0</v>
          </cell>
          <cell r="K62">
            <v>9938</v>
          </cell>
          <cell r="L62">
            <v>8850</v>
          </cell>
          <cell r="M62">
            <v>8850</v>
          </cell>
          <cell r="N62">
            <v>1088</v>
          </cell>
          <cell r="O62">
            <v>11</v>
          </cell>
          <cell r="P62">
            <v>10</v>
          </cell>
          <cell r="Q62">
            <v>10</v>
          </cell>
          <cell r="R62">
            <v>1</v>
          </cell>
          <cell r="S62">
            <v>0.06</v>
          </cell>
          <cell r="T62">
            <v>0.09</v>
          </cell>
        </row>
        <row r="63">
          <cell r="B63" t="str">
            <v>陈常利</v>
          </cell>
          <cell r="C63" t="str">
            <v>一体化</v>
          </cell>
          <cell r="D63" t="str">
            <v>东站区</v>
          </cell>
          <cell r="E63">
            <v>0</v>
          </cell>
          <cell r="F63">
            <v>900</v>
          </cell>
          <cell r="G63">
            <v>900</v>
          </cell>
          <cell r="H63">
            <v>72</v>
          </cell>
          <cell r="I63" t="str">
            <v xml:space="preserve"> </v>
          </cell>
          <cell r="J63">
            <v>0</v>
          </cell>
          <cell r="K63">
            <v>35450</v>
          </cell>
          <cell r="L63">
            <v>21314</v>
          </cell>
          <cell r="M63">
            <v>3760</v>
          </cell>
          <cell r="N63">
            <v>31690</v>
          </cell>
          <cell r="O63">
            <v>35</v>
          </cell>
          <cell r="P63">
            <v>19</v>
          </cell>
          <cell r="Q63">
            <v>6</v>
          </cell>
          <cell r="R63">
            <v>30</v>
          </cell>
          <cell r="S63">
            <v>0.06</v>
          </cell>
          <cell r="T63">
            <v>0.09</v>
          </cell>
        </row>
        <row r="64">
          <cell r="B64" t="str">
            <v>杨辉</v>
          </cell>
          <cell r="C64" t="str">
            <v>直销</v>
          </cell>
          <cell r="D64" t="str">
            <v>桔洲区</v>
          </cell>
          <cell r="E64">
            <v>0</v>
          </cell>
          <cell r="F64">
            <v>400</v>
          </cell>
          <cell r="G64">
            <v>400</v>
          </cell>
          <cell r="H64">
            <v>32</v>
          </cell>
          <cell r="I64" t="str">
            <v>否</v>
          </cell>
          <cell r="J64">
            <v>-302</v>
          </cell>
          <cell r="K64">
            <v>37516</v>
          </cell>
          <cell r="L64">
            <v>15100</v>
          </cell>
          <cell r="M64">
            <v>9278</v>
          </cell>
          <cell r="N64">
            <v>28238</v>
          </cell>
          <cell r="O64">
            <v>39</v>
          </cell>
          <cell r="P64">
            <v>13</v>
          </cell>
          <cell r="Q64">
            <v>13</v>
          </cell>
          <cell r="R64">
            <v>26</v>
          </cell>
          <cell r="S64">
            <v>0.06</v>
          </cell>
          <cell r="T64">
            <v>0.09</v>
          </cell>
        </row>
        <row r="65">
          <cell r="B65" t="str">
            <v>彭知群</v>
          </cell>
          <cell r="C65" t="str">
            <v>直销</v>
          </cell>
          <cell r="D65" t="str">
            <v>无</v>
          </cell>
          <cell r="E65">
            <v>0</v>
          </cell>
          <cell r="F65">
            <v>100</v>
          </cell>
          <cell r="G65">
            <v>100</v>
          </cell>
          <cell r="H65">
            <v>8</v>
          </cell>
          <cell r="I65" t="str">
            <v xml:space="preserve"> </v>
          </cell>
          <cell r="J65">
            <v>0</v>
          </cell>
          <cell r="K65">
            <v>13882</v>
          </cell>
          <cell r="L65">
            <v>6764</v>
          </cell>
          <cell r="M65">
            <v>5358</v>
          </cell>
          <cell r="N65">
            <v>8524</v>
          </cell>
          <cell r="O65">
            <v>15</v>
          </cell>
          <cell r="P65">
            <v>8</v>
          </cell>
          <cell r="Q65">
            <v>7</v>
          </cell>
          <cell r="R65">
            <v>8</v>
          </cell>
          <cell r="S65">
            <v>0.06</v>
          </cell>
          <cell r="T65">
            <v>0.09</v>
          </cell>
        </row>
        <row r="66">
          <cell r="B66" t="str">
            <v>徐元球</v>
          </cell>
          <cell r="C66" t="str">
            <v>直销</v>
          </cell>
          <cell r="D66" t="str">
            <v>恒丰区</v>
          </cell>
          <cell r="E66">
            <v>530.66000000000008</v>
          </cell>
          <cell r="F66">
            <v>500</v>
          </cell>
          <cell r="G66">
            <v>1030.6600000000001</v>
          </cell>
          <cell r="H66">
            <v>82.45</v>
          </cell>
          <cell r="I66" t="str">
            <v>否</v>
          </cell>
          <cell r="J66">
            <v>-131.24</v>
          </cell>
          <cell r="K66">
            <v>48872</v>
          </cell>
          <cell r="L66">
            <v>6562</v>
          </cell>
          <cell r="M66">
            <v>11648</v>
          </cell>
          <cell r="N66">
            <v>37224</v>
          </cell>
          <cell r="O66">
            <v>49.75</v>
          </cell>
          <cell r="P66">
            <v>5</v>
          </cell>
          <cell r="Q66">
            <v>19</v>
          </cell>
          <cell r="R66">
            <v>33</v>
          </cell>
          <cell r="S66">
            <v>0.06</v>
          </cell>
          <cell r="T66">
            <v>0.09</v>
          </cell>
        </row>
        <row r="67">
          <cell r="B67" t="str">
            <v>祖静彪</v>
          </cell>
          <cell r="C67" t="str">
            <v>直销</v>
          </cell>
          <cell r="D67" t="str">
            <v>大利区</v>
          </cell>
          <cell r="E67">
            <v>0</v>
          </cell>
          <cell r="F67">
            <v>100</v>
          </cell>
          <cell r="G67">
            <v>100</v>
          </cell>
          <cell r="H67">
            <v>8</v>
          </cell>
          <cell r="I67" t="str">
            <v>否</v>
          </cell>
          <cell r="J67">
            <v>-476.08</v>
          </cell>
          <cell r="K67">
            <v>39716</v>
          </cell>
          <cell r="L67">
            <v>23804</v>
          </cell>
          <cell r="M67">
            <v>10564</v>
          </cell>
          <cell r="N67">
            <v>29152</v>
          </cell>
          <cell r="O67">
            <v>43</v>
          </cell>
          <cell r="P67">
            <v>24</v>
          </cell>
          <cell r="Q67">
            <v>14</v>
          </cell>
          <cell r="R67">
            <v>29</v>
          </cell>
          <cell r="S67">
            <v>0.06</v>
          </cell>
          <cell r="T67">
            <v>0.09</v>
          </cell>
        </row>
        <row r="68">
          <cell r="B68" t="str">
            <v>彭文群</v>
          </cell>
          <cell r="C68" t="str">
            <v>直销</v>
          </cell>
          <cell r="D68" t="str">
            <v>樟新区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 t="str">
            <v>否</v>
          </cell>
          <cell r="J68">
            <v>-47</v>
          </cell>
          <cell r="K68">
            <v>2350</v>
          </cell>
          <cell r="L68">
            <v>2350</v>
          </cell>
          <cell r="M68">
            <v>2350</v>
          </cell>
          <cell r="N68">
            <v>0</v>
          </cell>
          <cell r="O68">
            <v>3</v>
          </cell>
          <cell r="P68">
            <v>3</v>
          </cell>
          <cell r="Q68">
            <v>3</v>
          </cell>
          <cell r="R68">
            <v>0</v>
          </cell>
          <cell r="S68">
            <v>0.06</v>
          </cell>
          <cell r="T68">
            <v>0.09</v>
          </cell>
        </row>
        <row r="69">
          <cell r="B69" t="str">
            <v>杨晓艳</v>
          </cell>
          <cell r="C69" t="str">
            <v>一体化</v>
          </cell>
          <cell r="D69" t="str">
            <v>南栅区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 t="str">
            <v xml:space="preserve"> </v>
          </cell>
          <cell r="J69">
            <v>0</v>
          </cell>
          <cell r="K69">
            <v>7398</v>
          </cell>
          <cell r="L69">
            <v>7398</v>
          </cell>
          <cell r="M69">
            <v>6310</v>
          </cell>
          <cell r="N69">
            <v>1088</v>
          </cell>
          <cell r="O69">
            <v>9</v>
          </cell>
          <cell r="P69">
            <v>9</v>
          </cell>
          <cell r="Q69">
            <v>8</v>
          </cell>
          <cell r="R69">
            <v>1</v>
          </cell>
          <cell r="S69">
            <v>0.06</v>
          </cell>
          <cell r="T69">
            <v>0.09</v>
          </cell>
        </row>
        <row r="70">
          <cell r="B70" t="str">
            <v>钟小红</v>
          </cell>
          <cell r="C70" t="str">
            <v>一体化</v>
          </cell>
          <cell r="D70" t="str">
            <v>南栅区</v>
          </cell>
          <cell r="E70">
            <v>0</v>
          </cell>
          <cell r="F70">
            <v>1000</v>
          </cell>
          <cell r="G70">
            <v>1000</v>
          </cell>
          <cell r="H70">
            <v>80</v>
          </cell>
          <cell r="I70" t="str">
            <v xml:space="preserve"> </v>
          </cell>
          <cell r="J70">
            <v>0</v>
          </cell>
          <cell r="K70">
            <v>47716</v>
          </cell>
          <cell r="L70">
            <v>28948</v>
          </cell>
          <cell r="M70">
            <v>22270</v>
          </cell>
          <cell r="N70">
            <v>25446</v>
          </cell>
          <cell r="O70">
            <v>47</v>
          </cell>
          <cell r="P70">
            <v>26</v>
          </cell>
          <cell r="Q70">
            <v>26</v>
          </cell>
          <cell r="R70">
            <v>22</v>
          </cell>
          <cell r="S70">
            <v>7.0000000000000007E-2</v>
          </cell>
          <cell r="T70">
            <v>0.1</v>
          </cell>
        </row>
        <row r="71">
          <cell r="B71" t="str">
            <v>黄智乾</v>
          </cell>
          <cell r="C71" t="str">
            <v>直销</v>
          </cell>
          <cell r="D71" t="str">
            <v>旺富区</v>
          </cell>
          <cell r="E71">
            <v>0</v>
          </cell>
          <cell r="F71">
            <v>300</v>
          </cell>
          <cell r="G71">
            <v>300</v>
          </cell>
          <cell r="H71">
            <v>24</v>
          </cell>
          <cell r="I71" t="str">
            <v>否</v>
          </cell>
          <cell r="J71">
            <v>-381.12</v>
          </cell>
          <cell r="K71">
            <v>24606</v>
          </cell>
          <cell r="L71">
            <v>19056</v>
          </cell>
          <cell r="M71">
            <v>17480</v>
          </cell>
          <cell r="N71">
            <v>7126</v>
          </cell>
          <cell r="O71">
            <v>30</v>
          </cell>
          <cell r="P71">
            <v>24</v>
          </cell>
          <cell r="Q71">
            <v>23</v>
          </cell>
          <cell r="R71">
            <v>7</v>
          </cell>
          <cell r="S71">
            <v>0.06</v>
          </cell>
          <cell r="T71">
            <v>0.09</v>
          </cell>
        </row>
        <row r="72">
          <cell r="B72" t="str">
            <v>农军成</v>
          </cell>
          <cell r="C72" t="str">
            <v>直销</v>
          </cell>
          <cell r="D72" t="str">
            <v>无</v>
          </cell>
          <cell r="E72">
            <v>0</v>
          </cell>
          <cell r="F72">
            <v>900</v>
          </cell>
          <cell r="G72">
            <v>900</v>
          </cell>
          <cell r="H72">
            <v>72</v>
          </cell>
          <cell r="I72" t="str">
            <v xml:space="preserve"> </v>
          </cell>
          <cell r="J72">
            <v>0</v>
          </cell>
          <cell r="K72">
            <v>34202</v>
          </cell>
          <cell r="L72">
            <v>12338</v>
          </cell>
          <cell r="M72">
            <v>11180</v>
          </cell>
          <cell r="N72">
            <v>23022</v>
          </cell>
          <cell r="O72">
            <v>39.25</v>
          </cell>
          <cell r="P72">
            <v>13</v>
          </cell>
          <cell r="Q72">
            <v>16</v>
          </cell>
          <cell r="R72">
            <v>24</v>
          </cell>
          <cell r="S72">
            <v>0.06</v>
          </cell>
          <cell r="T72">
            <v>0.09</v>
          </cell>
        </row>
        <row r="73">
          <cell r="B73" t="str">
            <v>肖忠</v>
          </cell>
          <cell r="C73" t="str">
            <v>直销</v>
          </cell>
          <cell r="D73" t="str">
            <v>无</v>
          </cell>
          <cell r="E73">
            <v>0</v>
          </cell>
          <cell r="F73">
            <v>500</v>
          </cell>
          <cell r="G73">
            <v>500</v>
          </cell>
          <cell r="H73">
            <v>40</v>
          </cell>
          <cell r="I73" t="str">
            <v xml:space="preserve"> </v>
          </cell>
          <cell r="J73">
            <v>0</v>
          </cell>
          <cell r="K73">
            <v>22940</v>
          </cell>
          <cell r="L73">
            <v>15652</v>
          </cell>
          <cell r="M73">
            <v>7220</v>
          </cell>
          <cell r="N73">
            <v>15720</v>
          </cell>
          <cell r="O73">
            <v>22</v>
          </cell>
          <cell r="P73">
            <v>14</v>
          </cell>
          <cell r="Q73">
            <v>8</v>
          </cell>
          <cell r="R73">
            <v>15</v>
          </cell>
          <cell r="S73">
            <v>0.06</v>
          </cell>
          <cell r="T73">
            <v>0.09</v>
          </cell>
        </row>
        <row r="74">
          <cell r="B74" t="str">
            <v>白莉</v>
          </cell>
          <cell r="C74" t="str">
            <v>一体化</v>
          </cell>
          <cell r="D74" t="str">
            <v>博美区</v>
          </cell>
          <cell r="E74">
            <v>0</v>
          </cell>
          <cell r="F74">
            <v>1000</v>
          </cell>
          <cell r="G74">
            <v>1000</v>
          </cell>
          <cell r="H74">
            <v>80</v>
          </cell>
          <cell r="I74" t="str">
            <v xml:space="preserve"> </v>
          </cell>
          <cell r="J74">
            <v>0</v>
          </cell>
          <cell r="K74">
            <v>21642</v>
          </cell>
          <cell r="L74">
            <v>11834</v>
          </cell>
          <cell r="M74">
            <v>7410</v>
          </cell>
          <cell r="N74">
            <v>14232</v>
          </cell>
          <cell r="O74">
            <v>24</v>
          </cell>
          <cell r="P74">
            <v>12</v>
          </cell>
          <cell r="Q74">
            <v>11</v>
          </cell>
          <cell r="R74">
            <v>14</v>
          </cell>
          <cell r="S74">
            <v>0.06</v>
          </cell>
          <cell r="T74">
            <v>0.09</v>
          </cell>
        </row>
        <row r="75">
          <cell r="B75" t="str">
            <v>陈伟娣</v>
          </cell>
          <cell r="C75" t="str">
            <v>一体化</v>
          </cell>
          <cell r="D75" t="str">
            <v>南栅区</v>
          </cell>
          <cell r="E75">
            <v>0</v>
          </cell>
          <cell r="F75">
            <v>400</v>
          </cell>
          <cell r="G75">
            <v>400</v>
          </cell>
          <cell r="H75">
            <v>32</v>
          </cell>
          <cell r="I75" t="str">
            <v xml:space="preserve"> </v>
          </cell>
          <cell r="J75">
            <v>0</v>
          </cell>
          <cell r="K75">
            <v>22614</v>
          </cell>
          <cell r="L75">
            <v>7990</v>
          </cell>
          <cell r="M75">
            <v>4800</v>
          </cell>
          <cell r="N75">
            <v>17814</v>
          </cell>
          <cell r="O75">
            <v>25</v>
          </cell>
          <cell r="P75">
            <v>8</v>
          </cell>
          <cell r="Q75">
            <v>7</v>
          </cell>
          <cell r="R75">
            <v>18</v>
          </cell>
          <cell r="S75">
            <v>0.06</v>
          </cell>
          <cell r="T75">
            <v>0.09</v>
          </cell>
        </row>
        <row r="76">
          <cell r="B76" t="str">
            <v>王武东</v>
          </cell>
          <cell r="C76" t="str">
            <v>一体化</v>
          </cell>
          <cell r="D76" t="str">
            <v>龙眼区</v>
          </cell>
          <cell r="E76">
            <v>0</v>
          </cell>
          <cell r="F76">
            <v>650</v>
          </cell>
          <cell r="G76">
            <v>650</v>
          </cell>
          <cell r="H76">
            <v>52</v>
          </cell>
          <cell r="I76" t="str">
            <v xml:space="preserve"> </v>
          </cell>
          <cell r="J76">
            <v>0</v>
          </cell>
          <cell r="K76">
            <v>40058</v>
          </cell>
          <cell r="L76">
            <v>19430</v>
          </cell>
          <cell r="M76">
            <v>8376</v>
          </cell>
          <cell r="N76">
            <v>31682</v>
          </cell>
          <cell r="O76">
            <v>36</v>
          </cell>
          <cell r="P76">
            <v>15</v>
          </cell>
          <cell r="Q76">
            <v>11</v>
          </cell>
          <cell r="R76">
            <v>25</v>
          </cell>
          <cell r="S76">
            <v>0.06</v>
          </cell>
          <cell r="T76">
            <v>0.09</v>
          </cell>
        </row>
        <row r="77">
          <cell r="B77" t="str">
            <v>朱文彬</v>
          </cell>
          <cell r="C77" t="str">
            <v>一体化</v>
          </cell>
          <cell r="D77" t="str">
            <v>居岐区</v>
          </cell>
          <cell r="E77">
            <v>0</v>
          </cell>
          <cell r="F77">
            <v>300</v>
          </cell>
          <cell r="G77">
            <v>300</v>
          </cell>
          <cell r="H77">
            <v>24</v>
          </cell>
          <cell r="I77" t="str">
            <v xml:space="preserve"> </v>
          </cell>
          <cell r="J77">
            <v>0</v>
          </cell>
          <cell r="K77">
            <v>22896</v>
          </cell>
          <cell r="L77">
            <v>8788</v>
          </cell>
          <cell r="M77">
            <v>4980</v>
          </cell>
          <cell r="N77">
            <v>17916</v>
          </cell>
          <cell r="O77">
            <v>24</v>
          </cell>
          <cell r="P77">
            <v>9</v>
          </cell>
          <cell r="Q77">
            <v>7</v>
          </cell>
          <cell r="R77">
            <v>17</v>
          </cell>
          <cell r="S77">
            <v>0.06</v>
          </cell>
          <cell r="T77">
            <v>0.09</v>
          </cell>
        </row>
        <row r="78">
          <cell r="B78" t="str">
            <v>邓鸣健</v>
          </cell>
          <cell r="C78" t="str">
            <v>一体化</v>
          </cell>
          <cell r="D78" t="str">
            <v>南栅区</v>
          </cell>
          <cell r="E78">
            <v>0</v>
          </cell>
          <cell r="F78">
            <v>500</v>
          </cell>
          <cell r="G78">
            <v>500</v>
          </cell>
          <cell r="H78">
            <v>40</v>
          </cell>
          <cell r="I78" t="str">
            <v xml:space="preserve"> </v>
          </cell>
          <cell r="J78">
            <v>0</v>
          </cell>
          <cell r="K78">
            <v>44400</v>
          </cell>
          <cell r="L78">
            <v>36520</v>
          </cell>
          <cell r="M78">
            <v>7668</v>
          </cell>
          <cell r="N78">
            <v>36732</v>
          </cell>
          <cell r="O78">
            <v>39</v>
          </cell>
          <cell r="P78">
            <v>30</v>
          </cell>
          <cell r="Q78">
            <v>9</v>
          </cell>
          <cell r="R78">
            <v>30</v>
          </cell>
          <cell r="S78">
            <v>7.0000000000000007E-2</v>
          </cell>
          <cell r="T78">
            <v>0.1</v>
          </cell>
        </row>
        <row r="79">
          <cell r="B79" t="str">
            <v>彭云明</v>
          </cell>
          <cell r="C79" t="str">
            <v>销装维</v>
          </cell>
          <cell r="D79" t="str">
            <v>销装维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 t="str">
            <v>宽带不达标扣减2%提成</v>
          </cell>
          <cell r="J79">
            <v>0</v>
          </cell>
          <cell r="K79">
            <v>11640</v>
          </cell>
          <cell r="L79">
            <v>11640</v>
          </cell>
          <cell r="M79">
            <v>11640</v>
          </cell>
          <cell r="N79">
            <v>0</v>
          </cell>
          <cell r="O79">
            <v>14.5</v>
          </cell>
          <cell r="P79">
            <v>14.5</v>
          </cell>
          <cell r="Q79">
            <v>15</v>
          </cell>
          <cell r="R79">
            <v>0</v>
          </cell>
          <cell r="S79">
            <v>0.06</v>
          </cell>
          <cell r="T79">
            <v>0.09</v>
          </cell>
        </row>
        <row r="80">
          <cell r="B80" t="str">
            <v>黄向长</v>
          </cell>
          <cell r="C80" t="str">
            <v>销装维</v>
          </cell>
          <cell r="D80" t="str">
            <v>销装维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20240</v>
          </cell>
          <cell r="L80">
            <v>19840</v>
          </cell>
          <cell r="M80">
            <v>20240</v>
          </cell>
          <cell r="N80">
            <v>0</v>
          </cell>
          <cell r="O80">
            <v>25.5</v>
          </cell>
          <cell r="P80">
            <v>25</v>
          </cell>
          <cell r="Q80">
            <v>26</v>
          </cell>
          <cell r="R80">
            <v>0</v>
          </cell>
          <cell r="S80">
            <v>7.0000000000000007E-2</v>
          </cell>
          <cell r="T80">
            <v>0.1</v>
          </cell>
        </row>
        <row r="81">
          <cell r="B81" t="str">
            <v>易阿红</v>
          </cell>
          <cell r="C81" t="str">
            <v>销装维</v>
          </cell>
          <cell r="D81" t="str">
            <v>销装维</v>
          </cell>
          <cell r="E81">
            <v>0</v>
          </cell>
          <cell r="F81">
            <v>300</v>
          </cell>
          <cell r="G81">
            <v>300</v>
          </cell>
          <cell r="H81">
            <v>24</v>
          </cell>
          <cell r="I81" t="str">
            <v xml:space="preserve"> </v>
          </cell>
          <cell r="J81">
            <v>0</v>
          </cell>
          <cell r="K81">
            <v>22218</v>
          </cell>
          <cell r="L81">
            <v>20130</v>
          </cell>
          <cell r="M81">
            <v>20810</v>
          </cell>
          <cell r="N81">
            <v>1408</v>
          </cell>
          <cell r="O81">
            <v>28</v>
          </cell>
          <cell r="P81">
            <v>26</v>
          </cell>
          <cell r="Q81">
            <v>27</v>
          </cell>
          <cell r="R81">
            <v>1</v>
          </cell>
          <cell r="S81">
            <v>7.0000000000000007E-2</v>
          </cell>
          <cell r="T81">
            <v>0.1</v>
          </cell>
        </row>
        <row r="82">
          <cell r="B82" t="str">
            <v>冯三防</v>
          </cell>
          <cell r="C82" t="str">
            <v>直销</v>
          </cell>
          <cell r="D82" t="str">
            <v>街口区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 t="str">
            <v>否</v>
          </cell>
          <cell r="J82">
            <v>-87.04</v>
          </cell>
          <cell r="K82">
            <v>5712</v>
          </cell>
          <cell r="L82">
            <v>4352</v>
          </cell>
          <cell r="M82">
            <v>1360</v>
          </cell>
          <cell r="N82">
            <v>4352</v>
          </cell>
          <cell r="O82">
            <v>6</v>
          </cell>
          <cell r="P82">
            <v>4</v>
          </cell>
          <cell r="Q82">
            <v>2</v>
          </cell>
          <cell r="R82">
            <v>4</v>
          </cell>
          <cell r="S82">
            <v>0.06</v>
          </cell>
          <cell r="T82">
            <v>0.09</v>
          </cell>
        </row>
        <row r="83">
          <cell r="B83" t="str">
            <v>彭英智</v>
          </cell>
          <cell r="C83" t="str">
            <v>直销</v>
          </cell>
          <cell r="D83" t="str">
            <v>石龙坑区</v>
          </cell>
          <cell r="E83">
            <v>0</v>
          </cell>
          <cell r="F83">
            <v>1100</v>
          </cell>
          <cell r="G83">
            <v>1100</v>
          </cell>
          <cell r="H83">
            <v>88</v>
          </cell>
          <cell r="I83" t="str">
            <v xml:space="preserve"> </v>
          </cell>
          <cell r="J83">
            <v>0</v>
          </cell>
          <cell r="K83">
            <v>42650</v>
          </cell>
          <cell r="L83">
            <v>31466</v>
          </cell>
          <cell r="M83">
            <v>26910</v>
          </cell>
          <cell r="N83">
            <v>15740</v>
          </cell>
          <cell r="O83">
            <v>50</v>
          </cell>
          <cell r="P83">
            <v>36</v>
          </cell>
          <cell r="Q83">
            <v>35</v>
          </cell>
          <cell r="R83">
            <v>15</v>
          </cell>
          <cell r="S83">
            <v>7.0000000000000007E-2</v>
          </cell>
          <cell r="T83">
            <v>0.1</v>
          </cell>
        </row>
        <row r="84">
          <cell r="B84" t="str">
            <v>吴勇</v>
          </cell>
          <cell r="C84" t="str">
            <v>直销</v>
          </cell>
          <cell r="D84" t="str">
            <v>莆心区</v>
          </cell>
          <cell r="E84">
            <v>0</v>
          </cell>
          <cell r="F84">
            <v>300</v>
          </cell>
          <cell r="G84">
            <v>300</v>
          </cell>
          <cell r="H84">
            <v>24</v>
          </cell>
          <cell r="I84" t="str">
            <v>否</v>
          </cell>
          <cell r="J84">
            <v>-403.84000000000003</v>
          </cell>
          <cell r="K84">
            <v>27552</v>
          </cell>
          <cell r="L84">
            <v>20192</v>
          </cell>
          <cell r="M84">
            <v>15296</v>
          </cell>
          <cell r="N84">
            <v>12256</v>
          </cell>
          <cell r="O84">
            <v>31</v>
          </cell>
          <cell r="P84">
            <v>22</v>
          </cell>
          <cell r="Q84">
            <v>19</v>
          </cell>
          <cell r="R84">
            <v>12</v>
          </cell>
          <cell r="S84">
            <v>0.06</v>
          </cell>
          <cell r="T84">
            <v>0.09</v>
          </cell>
        </row>
        <row r="85">
          <cell r="B85" t="str">
            <v>谭远明</v>
          </cell>
          <cell r="C85" t="str">
            <v>销装维</v>
          </cell>
          <cell r="D85" t="str">
            <v>销装维</v>
          </cell>
          <cell r="E85">
            <v>0</v>
          </cell>
          <cell r="F85">
            <v>100</v>
          </cell>
          <cell r="G85">
            <v>100</v>
          </cell>
          <cell r="H85">
            <v>8</v>
          </cell>
          <cell r="J85">
            <v>0</v>
          </cell>
          <cell r="K85">
            <v>57172</v>
          </cell>
          <cell r="L85">
            <v>15626</v>
          </cell>
          <cell r="M85">
            <v>19740</v>
          </cell>
          <cell r="N85">
            <v>37432</v>
          </cell>
          <cell r="O85">
            <v>62</v>
          </cell>
          <cell r="P85">
            <v>20</v>
          </cell>
          <cell r="Q85">
            <v>28</v>
          </cell>
          <cell r="R85">
            <v>34</v>
          </cell>
          <cell r="S85">
            <v>0.06</v>
          </cell>
          <cell r="T85">
            <v>0.09</v>
          </cell>
        </row>
        <row r="86">
          <cell r="B86" t="str">
            <v>王意峰</v>
          </cell>
          <cell r="C86" t="str">
            <v>直销</v>
          </cell>
          <cell r="D86" t="str">
            <v>乌沙区</v>
          </cell>
          <cell r="E86">
            <v>223.82</v>
          </cell>
          <cell r="F86">
            <v>600</v>
          </cell>
          <cell r="G86">
            <v>823.81999999999994</v>
          </cell>
          <cell r="H86">
            <v>65.91</v>
          </cell>
          <cell r="I86" t="str">
            <v xml:space="preserve"> </v>
          </cell>
          <cell r="J86">
            <v>0</v>
          </cell>
          <cell r="K86">
            <v>46768</v>
          </cell>
          <cell r="L86">
            <v>43432</v>
          </cell>
          <cell r="M86">
            <v>6520</v>
          </cell>
          <cell r="N86">
            <v>40248</v>
          </cell>
          <cell r="O86">
            <v>38</v>
          </cell>
          <cell r="P86">
            <v>34</v>
          </cell>
          <cell r="Q86">
            <v>8</v>
          </cell>
          <cell r="R86">
            <v>30</v>
          </cell>
          <cell r="S86">
            <v>7.0000000000000007E-2</v>
          </cell>
          <cell r="T86">
            <v>0.1</v>
          </cell>
        </row>
        <row r="87">
          <cell r="B87" t="str">
            <v>张泽文</v>
          </cell>
          <cell r="C87" t="str">
            <v>直销</v>
          </cell>
          <cell r="D87" t="str">
            <v>西城区</v>
          </cell>
          <cell r="E87">
            <v>0</v>
          </cell>
          <cell r="F87">
            <v>2600</v>
          </cell>
          <cell r="G87">
            <v>2600</v>
          </cell>
          <cell r="H87">
            <v>208</v>
          </cell>
          <cell r="I87" t="str">
            <v xml:space="preserve"> </v>
          </cell>
          <cell r="J87">
            <v>0</v>
          </cell>
          <cell r="K87">
            <v>70610</v>
          </cell>
          <cell r="L87">
            <v>12294</v>
          </cell>
          <cell r="M87">
            <v>27012</v>
          </cell>
          <cell r="N87">
            <v>43598</v>
          </cell>
          <cell r="O87">
            <v>77</v>
          </cell>
          <cell r="P87">
            <v>12</v>
          </cell>
          <cell r="Q87">
            <v>38</v>
          </cell>
          <cell r="R87">
            <v>41</v>
          </cell>
          <cell r="S87">
            <v>7.0000000000000007E-2</v>
          </cell>
          <cell r="T87">
            <v>0.1</v>
          </cell>
        </row>
        <row r="88">
          <cell r="B88" t="str">
            <v>蔡定强</v>
          </cell>
          <cell r="C88" t="str">
            <v>销装维</v>
          </cell>
          <cell r="D88" t="str">
            <v>销装维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22840</v>
          </cell>
          <cell r="L88">
            <v>22840</v>
          </cell>
          <cell r="M88">
            <v>22840</v>
          </cell>
          <cell r="N88">
            <v>0</v>
          </cell>
          <cell r="O88">
            <v>28</v>
          </cell>
          <cell r="P88">
            <v>28</v>
          </cell>
          <cell r="Q88">
            <v>28</v>
          </cell>
          <cell r="R88">
            <v>0</v>
          </cell>
          <cell r="S88">
            <v>7.0000000000000007E-2</v>
          </cell>
          <cell r="T88">
            <v>0.1</v>
          </cell>
        </row>
        <row r="89">
          <cell r="B89" t="str">
            <v>李伟林</v>
          </cell>
          <cell r="C89" t="str">
            <v>销装维</v>
          </cell>
          <cell r="D89" t="str">
            <v>销装维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19010</v>
          </cell>
          <cell r="L89">
            <v>19010</v>
          </cell>
          <cell r="M89">
            <v>19010</v>
          </cell>
          <cell r="N89">
            <v>0</v>
          </cell>
          <cell r="O89">
            <v>24</v>
          </cell>
          <cell r="P89">
            <v>24</v>
          </cell>
          <cell r="Q89">
            <v>24</v>
          </cell>
          <cell r="R89">
            <v>0</v>
          </cell>
          <cell r="S89">
            <v>0.06</v>
          </cell>
          <cell r="T89">
            <v>0.09</v>
          </cell>
        </row>
        <row r="90">
          <cell r="B90" t="str">
            <v>魏祥洋</v>
          </cell>
          <cell r="C90" t="str">
            <v>直销</v>
          </cell>
          <cell r="D90" t="str">
            <v>石龙坑区</v>
          </cell>
          <cell r="E90">
            <v>0</v>
          </cell>
          <cell r="F90">
            <v>500</v>
          </cell>
          <cell r="G90">
            <v>500</v>
          </cell>
          <cell r="H90">
            <v>40</v>
          </cell>
          <cell r="I90" t="str">
            <v xml:space="preserve"> </v>
          </cell>
          <cell r="J90">
            <v>0</v>
          </cell>
          <cell r="K90">
            <v>31120</v>
          </cell>
          <cell r="L90">
            <v>21040</v>
          </cell>
          <cell r="M90">
            <v>15060</v>
          </cell>
          <cell r="N90">
            <v>16060</v>
          </cell>
          <cell r="O90">
            <v>35</v>
          </cell>
          <cell r="P90">
            <v>24</v>
          </cell>
          <cell r="Q90">
            <v>20</v>
          </cell>
          <cell r="R90">
            <v>15</v>
          </cell>
          <cell r="S90">
            <v>0.06</v>
          </cell>
          <cell r="T90">
            <v>0.09</v>
          </cell>
        </row>
        <row r="91">
          <cell r="B91" t="str">
            <v>王成</v>
          </cell>
          <cell r="C91" t="str">
            <v>一体化</v>
          </cell>
          <cell r="D91" t="str">
            <v>龙眼区</v>
          </cell>
          <cell r="E91">
            <v>0</v>
          </cell>
          <cell r="F91">
            <v>900</v>
          </cell>
          <cell r="G91">
            <v>900</v>
          </cell>
          <cell r="H91">
            <v>72</v>
          </cell>
          <cell r="I91" t="str">
            <v xml:space="preserve"> </v>
          </cell>
          <cell r="J91">
            <v>0</v>
          </cell>
          <cell r="K91">
            <v>24860</v>
          </cell>
          <cell r="L91">
            <v>15812</v>
          </cell>
          <cell r="M91">
            <v>12020</v>
          </cell>
          <cell r="N91">
            <v>12840</v>
          </cell>
          <cell r="O91">
            <v>25</v>
          </cell>
          <cell r="P91">
            <v>16</v>
          </cell>
          <cell r="Q91">
            <v>15</v>
          </cell>
          <cell r="R91">
            <v>10</v>
          </cell>
          <cell r="S91">
            <v>0.06</v>
          </cell>
          <cell r="T91">
            <v>0.09</v>
          </cell>
        </row>
        <row r="92">
          <cell r="B92" t="str">
            <v>宋孝波</v>
          </cell>
          <cell r="C92" t="str">
            <v>一体化</v>
          </cell>
          <cell r="D92" t="str">
            <v>上坑区</v>
          </cell>
          <cell r="E92">
            <v>0</v>
          </cell>
          <cell r="F92">
            <v>600</v>
          </cell>
          <cell r="G92">
            <v>600</v>
          </cell>
          <cell r="H92">
            <v>48</v>
          </cell>
          <cell r="I92" t="str">
            <v xml:space="preserve"> </v>
          </cell>
          <cell r="J92">
            <v>0</v>
          </cell>
          <cell r="K92">
            <v>29864</v>
          </cell>
          <cell r="L92">
            <v>16704</v>
          </cell>
          <cell r="M92">
            <v>8794</v>
          </cell>
          <cell r="N92">
            <v>21070</v>
          </cell>
          <cell r="O92">
            <v>30.5</v>
          </cell>
          <cell r="P92">
            <v>15</v>
          </cell>
          <cell r="Q92">
            <v>11</v>
          </cell>
          <cell r="R92">
            <v>20</v>
          </cell>
          <cell r="S92">
            <v>0.06</v>
          </cell>
          <cell r="T92">
            <v>0.09</v>
          </cell>
        </row>
        <row r="93">
          <cell r="B93" t="str">
            <v>付森基</v>
          </cell>
          <cell r="C93" t="str">
            <v>一体化</v>
          </cell>
          <cell r="D93" t="str">
            <v>东兴区</v>
          </cell>
          <cell r="E93">
            <v>0</v>
          </cell>
          <cell r="F93">
            <v>900</v>
          </cell>
          <cell r="G93">
            <v>900</v>
          </cell>
          <cell r="H93">
            <v>72</v>
          </cell>
          <cell r="I93" t="str">
            <v xml:space="preserve"> </v>
          </cell>
          <cell r="J93">
            <v>0</v>
          </cell>
          <cell r="K93">
            <v>16460</v>
          </cell>
          <cell r="L93">
            <v>14892</v>
          </cell>
          <cell r="M93">
            <v>5270</v>
          </cell>
          <cell r="N93">
            <v>11190</v>
          </cell>
          <cell r="O93">
            <v>18</v>
          </cell>
          <cell r="P93">
            <v>16</v>
          </cell>
          <cell r="Q93">
            <v>7</v>
          </cell>
          <cell r="R93">
            <v>11</v>
          </cell>
          <cell r="S93">
            <v>0.06</v>
          </cell>
          <cell r="T93">
            <v>0.09</v>
          </cell>
        </row>
        <row r="94">
          <cell r="B94" t="str">
            <v>焦慧君</v>
          </cell>
          <cell r="C94" t="str">
            <v>一体化</v>
          </cell>
          <cell r="D94" t="str">
            <v>王屋区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 t="str">
            <v xml:space="preserve"> </v>
          </cell>
          <cell r="J94">
            <v>0</v>
          </cell>
          <cell r="K94">
            <v>15042</v>
          </cell>
          <cell r="L94">
            <v>6564</v>
          </cell>
          <cell r="M94">
            <v>5340</v>
          </cell>
          <cell r="N94">
            <v>9702</v>
          </cell>
          <cell r="O94">
            <v>14</v>
          </cell>
          <cell r="P94">
            <v>5</v>
          </cell>
          <cell r="Q94">
            <v>5</v>
          </cell>
          <cell r="R94">
            <v>9</v>
          </cell>
          <cell r="S94">
            <v>0.06</v>
          </cell>
          <cell r="T94">
            <v>0.09</v>
          </cell>
        </row>
        <row r="95">
          <cell r="B95" t="str">
            <v>萧子大</v>
          </cell>
          <cell r="C95" t="str">
            <v>一体化</v>
          </cell>
          <cell r="D95" t="str">
            <v>南栅区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 t="str">
            <v xml:space="preserve"> </v>
          </cell>
          <cell r="J95">
            <v>0</v>
          </cell>
          <cell r="K95">
            <v>24148</v>
          </cell>
          <cell r="L95">
            <v>24148</v>
          </cell>
          <cell r="M95">
            <v>23060</v>
          </cell>
          <cell r="N95">
            <v>1088</v>
          </cell>
          <cell r="O95">
            <v>28</v>
          </cell>
          <cell r="P95">
            <v>28</v>
          </cell>
          <cell r="Q95">
            <v>27</v>
          </cell>
          <cell r="R95">
            <v>1</v>
          </cell>
          <cell r="S95">
            <v>7.0000000000000007E-2</v>
          </cell>
          <cell r="T95">
            <v>0.1</v>
          </cell>
        </row>
        <row r="96">
          <cell r="B96" t="str">
            <v>杜嘉明</v>
          </cell>
          <cell r="C96" t="str">
            <v>一体化</v>
          </cell>
          <cell r="D96" t="str">
            <v>居岐区</v>
          </cell>
          <cell r="E96">
            <v>0</v>
          </cell>
          <cell r="F96">
            <v>300</v>
          </cell>
          <cell r="G96">
            <v>300</v>
          </cell>
          <cell r="H96">
            <v>24</v>
          </cell>
          <cell r="I96" t="str">
            <v xml:space="preserve"> </v>
          </cell>
          <cell r="J96">
            <v>0</v>
          </cell>
          <cell r="K96">
            <v>33174</v>
          </cell>
          <cell r="L96">
            <v>8430</v>
          </cell>
          <cell r="M96">
            <v>5350</v>
          </cell>
          <cell r="N96">
            <v>27824</v>
          </cell>
          <cell r="O96">
            <v>31.5</v>
          </cell>
          <cell r="P96">
            <v>9</v>
          </cell>
          <cell r="Q96">
            <v>8</v>
          </cell>
          <cell r="R96">
            <v>24</v>
          </cell>
          <cell r="S96">
            <v>0.06</v>
          </cell>
          <cell r="T96">
            <v>0.09</v>
          </cell>
        </row>
        <row r="97">
          <cell r="B97" t="str">
            <v>陈彦忠</v>
          </cell>
          <cell r="C97" t="str">
            <v>一体化</v>
          </cell>
          <cell r="D97" t="str">
            <v>东兴区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 t="str">
            <v xml:space="preserve"> </v>
          </cell>
          <cell r="J97">
            <v>0</v>
          </cell>
          <cell r="K97">
            <v>17240</v>
          </cell>
          <cell r="L97">
            <v>13504</v>
          </cell>
          <cell r="M97">
            <v>5240</v>
          </cell>
          <cell r="N97">
            <v>12000</v>
          </cell>
          <cell r="O97">
            <v>17.5</v>
          </cell>
          <cell r="P97">
            <v>13</v>
          </cell>
          <cell r="Q97">
            <v>8</v>
          </cell>
          <cell r="R97">
            <v>10</v>
          </cell>
          <cell r="S97">
            <v>0.06</v>
          </cell>
          <cell r="T97">
            <v>0.09</v>
          </cell>
        </row>
        <row r="98">
          <cell r="B98" t="str">
            <v>黎兵兵</v>
          </cell>
          <cell r="C98" t="str">
            <v>一体化</v>
          </cell>
          <cell r="D98" t="str">
            <v>白石岗区</v>
          </cell>
          <cell r="E98">
            <v>0</v>
          </cell>
          <cell r="F98">
            <v>300</v>
          </cell>
          <cell r="G98">
            <v>300</v>
          </cell>
          <cell r="H98">
            <v>24</v>
          </cell>
          <cell r="I98" t="str">
            <v xml:space="preserve"> </v>
          </cell>
          <cell r="J98">
            <v>0</v>
          </cell>
          <cell r="K98">
            <v>16332</v>
          </cell>
          <cell r="L98">
            <v>14764</v>
          </cell>
          <cell r="M98">
            <v>680</v>
          </cell>
          <cell r="N98">
            <v>15652</v>
          </cell>
          <cell r="O98">
            <v>15</v>
          </cell>
          <cell r="P98">
            <v>13</v>
          </cell>
          <cell r="Q98">
            <v>1</v>
          </cell>
          <cell r="R98">
            <v>14</v>
          </cell>
          <cell r="S98">
            <v>0.06</v>
          </cell>
          <cell r="T98">
            <v>0.09</v>
          </cell>
        </row>
        <row r="99">
          <cell r="B99" t="str">
            <v>罗志文</v>
          </cell>
          <cell r="C99" t="str">
            <v>一体化</v>
          </cell>
          <cell r="D99" t="str">
            <v>东站区</v>
          </cell>
          <cell r="E99">
            <v>0</v>
          </cell>
          <cell r="F99">
            <v>700</v>
          </cell>
          <cell r="G99">
            <v>700</v>
          </cell>
          <cell r="H99">
            <v>56</v>
          </cell>
          <cell r="I99" t="str">
            <v xml:space="preserve"> </v>
          </cell>
          <cell r="J99">
            <v>0</v>
          </cell>
          <cell r="K99">
            <v>38776</v>
          </cell>
          <cell r="L99">
            <v>20288</v>
          </cell>
          <cell r="M99">
            <v>8206</v>
          </cell>
          <cell r="N99">
            <v>30570</v>
          </cell>
          <cell r="O99">
            <v>40</v>
          </cell>
          <cell r="P99">
            <v>18</v>
          </cell>
          <cell r="Q99">
            <v>10</v>
          </cell>
          <cell r="R99">
            <v>30</v>
          </cell>
          <cell r="S99">
            <v>0.06</v>
          </cell>
          <cell r="T99">
            <v>0.09</v>
          </cell>
        </row>
        <row r="100">
          <cell r="B100" t="str">
            <v>吴斌</v>
          </cell>
          <cell r="C100" t="str">
            <v>一体化</v>
          </cell>
          <cell r="D100" t="str">
            <v>东站区</v>
          </cell>
          <cell r="E100">
            <v>0</v>
          </cell>
          <cell r="F100">
            <v>100</v>
          </cell>
          <cell r="G100">
            <v>100</v>
          </cell>
          <cell r="H100">
            <v>8</v>
          </cell>
          <cell r="I100" t="str">
            <v xml:space="preserve"> </v>
          </cell>
          <cell r="J100">
            <v>0</v>
          </cell>
          <cell r="K100">
            <v>56688</v>
          </cell>
          <cell r="L100">
            <v>32540</v>
          </cell>
          <cell r="M100">
            <v>2384</v>
          </cell>
          <cell r="N100">
            <v>54304</v>
          </cell>
          <cell r="O100">
            <v>52</v>
          </cell>
          <cell r="P100">
            <v>26</v>
          </cell>
          <cell r="Q100">
            <v>3</v>
          </cell>
          <cell r="R100">
            <v>49</v>
          </cell>
          <cell r="S100">
            <v>7.0000000000000007E-2</v>
          </cell>
          <cell r="T100">
            <v>0.1</v>
          </cell>
        </row>
        <row r="101">
          <cell r="B101" t="str">
            <v>谢熙</v>
          </cell>
          <cell r="C101" t="str">
            <v>一体化</v>
          </cell>
          <cell r="D101" t="str">
            <v>大京九区</v>
          </cell>
          <cell r="E101">
            <v>0</v>
          </cell>
          <cell r="F101">
            <v>2100</v>
          </cell>
          <cell r="G101">
            <v>2100</v>
          </cell>
          <cell r="H101">
            <v>168</v>
          </cell>
          <cell r="I101" t="str">
            <v xml:space="preserve"> </v>
          </cell>
          <cell r="J101">
            <v>0</v>
          </cell>
          <cell r="K101">
            <v>47312</v>
          </cell>
          <cell r="L101">
            <v>19072</v>
          </cell>
          <cell r="M101">
            <v>2848</v>
          </cell>
          <cell r="N101">
            <v>44464</v>
          </cell>
          <cell r="O101">
            <v>42.666666666666671</v>
          </cell>
          <cell r="P101">
            <v>16</v>
          </cell>
          <cell r="Q101">
            <v>6</v>
          </cell>
          <cell r="R101">
            <v>39</v>
          </cell>
          <cell r="S101">
            <v>0.06</v>
          </cell>
          <cell r="T101">
            <v>0.09</v>
          </cell>
        </row>
        <row r="102">
          <cell r="B102" t="str">
            <v>辛芳明</v>
          </cell>
          <cell r="C102" t="str">
            <v>一体化</v>
          </cell>
          <cell r="D102" t="str">
            <v>白石岗区</v>
          </cell>
          <cell r="E102">
            <v>0</v>
          </cell>
          <cell r="F102">
            <v>1600</v>
          </cell>
          <cell r="G102">
            <v>1600</v>
          </cell>
          <cell r="H102">
            <v>128</v>
          </cell>
          <cell r="I102" t="str">
            <v xml:space="preserve"> </v>
          </cell>
          <cell r="J102">
            <v>0</v>
          </cell>
          <cell r="K102">
            <v>73190</v>
          </cell>
          <cell r="L102">
            <v>36364</v>
          </cell>
          <cell r="M102">
            <v>12794</v>
          </cell>
          <cell r="N102">
            <v>60396</v>
          </cell>
          <cell r="O102">
            <v>72.5</v>
          </cell>
          <cell r="P102">
            <v>32</v>
          </cell>
          <cell r="Q102">
            <v>16</v>
          </cell>
          <cell r="R102">
            <v>57</v>
          </cell>
          <cell r="S102">
            <v>7.0000000000000007E-2</v>
          </cell>
          <cell r="T102">
            <v>0.1</v>
          </cell>
        </row>
        <row r="103">
          <cell r="B103" t="str">
            <v>欧阳德青</v>
          </cell>
          <cell r="C103" t="str">
            <v>集客专员</v>
          </cell>
          <cell r="D103" t="str">
            <v>无</v>
          </cell>
          <cell r="E103">
            <v>118.78</v>
          </cell>
          <cell r="F103">
            <v>0</v>
          </cell>
          <cell r="G103">
            <v>118.78</v>
          </cell>
          <cell r="H103">
            <v>9.5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7.0000000000000007E-2</v>
          </cell>
          <cell r="T103">
            <v>0.1</v>
          </cell>
        </row>
        <row r="104">
          <cell r="B104" t="str">
            <v>方华东</v>
          </cell>
          <cell r="C104" t="str">
            <v>集客专员</v>
          </cell>
          <cell r="D104" t="str">
            <v>无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7.0000000000000007E-2</v>
          </cell>
          <cell r="T104">
            <v>0.1</v>
          </cell>
        </row>
        <row r="105">
          <cell r="B105" t="str">
            <v>韩相力</v>
          </cell>
          <cell r="C105" t="str">
            <v>集客专员</v>
          </cell>
          <cell r="D105" t="str">
            <v>无</v>
          </cell>
          <cell r="E105">
            <v>300</v>
          </cell>
          <cell r="F105">
            <v>0</v>
          </cell>
          <cell r="G105">
            <v>300</v>
          </cell>
          <cell r="H105">
            <v>24</v>
          </cell>
          <cell r="J105">
            <v>0</v>
          </cell>
          <cell r="K105">
            <v>14416</v>
          </cell>
          <cell r="L105">
            <v>8688</v>
          </cell>
          <cell r="M105">
            <v>2928</v>
          </cell>
          <cell r="N105">
            <v>11488</v>
          </cell>
          <cell r="O105">
            <v>15</v>
          </cell>
          <cell r="P105">
            <v>9</v>
          </cell>
          <cell r="Q105">
            <v>4</v>
          </cell>
          <cell r="R105">
            <v>11</v>
          </cell>
          <cell r="S105">
            <v>7.0000000000000007E-2</v>
          </cell>
          <cell r="T105">
            <v>0.1</v>
          </cell>
        </row>
        <row r="106">
          <cell r="B106" t="str">
            <v>陈志鹏</v>
          </cell>
          <cell r="C106" t="str">
            <v>集客专员</v>
          </cell>
          <cell r="D106" t="str">
            <v>无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12924</v>
          </cell>
          <cell r="L106">
            <v>11356</v>
          </cell>
          <cell r="M106">
            <v>3800</v>
          </cell>
          <cell r="N106">
            <v>9124</v>
          </cell>
          <cell r="O106">
            <v>12</v>
          </cell>
          <cell r="P106">
            <v>10</v>
          </cell>
          <cell r="Q106">
            <v>4</v>
          </cell>
          <cell r="R106">
            <v>8</v>
          </cell>
          <cell r="S106">
            <v>7.0000000000000007E-2</v>
          </cell>
          <cell r="T106">
            <v>0.1</v>
          </cell>
        </row>
        <row r="107">
          <cell r="B107" t="str">
            <v>黄义凯</v>
          </cell>
          <cell r="C107" t="str">
            <v>集客经理</v>
          </cell>
          <cell r="D107" t="str">
            <v>无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7.0000000000000007E-2</v>
          </cell>
          <cell r="T107">
            <v>0.1</v>
          </cell>
        </row>
        <row r="108">
          <cell r="B108" t="str">
            <v>裴沛</v>
          </cell>
          <cell r="C108" t="str">
            <v>集客经理</v>
          </cell>
          <cell r="D108" t="str">
            <v>无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7.0000000000000007E-2</v>
          </cell>
          <cell r="T108">
            <v>0.1</v>
          </cell>
        </row>
        <row r="109">
          <cell r="B109" t="str">
            <v>卢丹龙</v>
          </cell>
          <cell r="C109" t="str">
            <v>直销</v>
          </cell>
          <cell r="D109" t="str">
            <v>康宝区</v>
          </cell>
          <cell r="E109">
            <v>0</v>
          </cell>
          <cell r="F109">
            <v>700</v>
          </cell>
          <cell r="G109">
            <v>700</v>
          </cell>
          <cell r="H109">
            <v>56</v>
          </cell>
          <cell r="I109" t="str">
            <v xml:space="preserve"> </v>
          </cell>
          <cell r="J109">
            <v>0</v>
          </cell>
          <cell r="K109">
            <v>44630</v>
          </cell>
          <cell r="L109">
            <v>20210</v>
          </cell>
          <cell r="M109">
            <v>20946</v>
          </cell>
          <cell r="N109">
            <v>23684</v>
          </cell>
          <cell r="O109">
            <v>50.833333333333336</v>
          </cell>
          <cell r="P109">
            <v>23</v>
          </cell>
          <cell r="Q109">
            <v>30</v>
          </cell>
          <cell r="R109">
            <v>23</v>
          </cell>
          <cell r="S109">
            <v>0.06</v>
          </cell>
          <cell r="T109">
            <v>0.09</v>
          </cell>
        </row>
        <row r="110">
          <cell r="B110" t="str">
            <v>吴四一</v>
          </cell>
          <cell r="C110" t="str">
            <v>集客经理</v>
          </cell>
          <cell r="D110" t="str">
            <v>无</v>
          </cell>
          <cell r="E110">
            <v>831.26</v>
          </cell>
          <cell r="F110">
            <v>0</v>
          </cell>
          <cell r="G110">
            <v>831.26</v>
          </cell>
          <cell r="H110">
            <v>66.5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7.0000000000000007E-2</v>
          </cell>
          <cell r="T110">
            <v>0.1</v>
          </cell>
        </row>
        <row r="111">
          <cell r="B111" t="str">
            <v>岑常师</v>
          </cell>
          <cell r="C111" t="str">
            <v>直销</v>
          </cell>
          <cell r="D111" t="str">
            <v>无</v>
          </cell>
          <cell r="E111">
            <v>0</v>
          </cell>
          <cell r="F111">
            <v>1100</v>
          </cell>
          <cell r="G111">
            <v>1100</v>
          </cell>
          <cell r="H111">
            <v>88</v>
          </cell>
          <cell r="I111" t="str">
            <v xml:space="preserve"> </v>
          </cell>
          <cell r="J111">
            <v>0</v>
          </cell>
          <cell r="K111">
            <v>35604</v>
          </cell>
          <cell r="L111">
            <v>21518</v>
          </cell>
          <cell r="M111">
            <v>7476</v>
          </cell>
          <cell r="N111">
            <v>28128</v>
          </cell>
          <cell r="O111">
            <v>35</v>
          </cell>
          <cell r="P111">
            <v>19</v>
          </cell>
          <cell r="Q111">
            <v>9</v>
          </cell>
          <cell r="R111">
            <v>26</v>
          </cell>
          <cell r="S111">
            <v>0.06</v>
          </cell>
          <cell r="T111">
            <v>0.09</v>
          </cell>
        </row>
        <row r="112">
          <cell r="B112" t="str">
            <v>刘志成</v>
          </cell>
          <cell r="C112" t="str">
            <v>直销</v>
          </cell>
          <cell r="D112" t="str">
            <v>银湖区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 t="str">
            <v xml:space="preserve"> 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0.06</v>
          </cell>
          <cell r="T112">
            <v>0.09</v>
          </cell>
        </row>
        <row r="113">
          <cell r="B113" t="str">
            <v>韦文生</v>
          </cell>
          <cell r="C113" t="str">
            <v>直销</v>
          </cell>
          <cell r="D113" t="str">
            <v>无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 t="str">
            <v xml:space="preserve"> </v>
          </cell>
          <cell r="J113">
            <v>0</v>
          </cell>
          <cell r="K113">
            <v>3536</v>
          </cell>
          <cell r="L113">
            <v>2176</v>
          </cell>
          <cell r="M113">
            <v>1360</v>
          </cell>
          <cell r="N113">
            <v>2176</v>
          </cell>
          <cell r="O113">
            <v>4</v>
          </cell>
          <cell r="P113">
            <v>2</v>
          </cell>
          <cell r="Q113">
            <v>2</v>
          </cell>
          <cell r="R113">
            <v>2</v>
          </cell>
          <cell r="S113">
            <v>0.06</v>
          </cell>
          <cell r="T113">
            <v>0.09</v>
          </cell>
        </row>
        <row r="114">
          <cell r="B114" t="str">
            <v>黄继生</v>
          </cell>
          <cell r="C114" t="str">
            <v>直销</v>
          </cell>
          <cell r="D114" t="str">
            <v>无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 t="str">
            <v xml:space="preserve"> 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0.06</v>
          </cell>
          <cell r="T114">
            <v>0.09</v>
          </cell>
        </row>
        <row r="115">
          <cell r="B115" t="str">
            <v>吴国明</v>
          </cell>
          <cell r="C115" t="str">
            <v>一体化</v>
          </cell>
          <cell r="D115" t="str">
            <v>无</v>
          </cell>
          <cell r="E115">
            <v>0</v>
          </cell>
          <cell r="F115">
            <v>300</v>
          </cell>
          <cell r="G115">
            <v>300</v>
          </cell>
          <cell r="H115">
            <v>24</v>
          </cell>
          <cell r="I115" t="str">
            <v xml:space="preserve"> </v>
          </cell>
          <cell r="J115">
            <v>0</v>
          </cell>
          <cell r="K115">
            <v>25752</v>
          </cell>
          <cell r="L115">
            <v>19464</v>
          </cell>
          <cell r="M115">
            <v>5128</v>
          </cell>
          <cell r="N115">
            <v>20624</v>
          </cell>
          <cell r="O115">
            <v>24.5</v>
          </cell>
          <cell r="P115">
            <v>18</v>
          </cell>
          <cell r="Q115">
            <v>7</v>
          </cell>
          <cell r="R115">
            <v>18</v>
          </cell>
          <cell r="S115">
            <v>0.06</v>
          </cell>
          <cell r="T115">
            <v>0.09</v>
          </cell>
        </row>
        <row r="116">
          <cell r="B116" t="str">
            <v>莫灵快</v>
          </cell>
          <cell r="C116" t="str">
            <v>直销</v>
          </cell>
          <cell r="D116" t="str">
            <v>无</v>
          </cell>
          <cell r="E116">
            <v>0</v>
          </cell>
          <cell r="F116">
            <v>300</v>
          </cell>
          <cell r="G116">
            <v>300</v>
          </cell>
          <cell r="H116">
            <v>24</v>
          </cell>
          <cell r="I116" t="str">
            <v xml:space="preserve"> </v>
          </cell>
          <cell r="J116">
            <v>0</v>
          </cell>
          <cell r="K116">
            <v>54476</v>
          </cell>
          <cell r="L116">
            <v>35678</v>
          </cell>
          <cell r="M116">
            <v>19420</v>
          </cell>
          <cell r="N116">
            <v>35056</v>
          </cell>
          <cell r="O116">
            <v>53.833333333333336</v>
          </cell>
          <cell r="P116">
            <v>34</v>
          </cell>
          <cell r="Q116">
            <v>30</v>
          </cell>
          <cell r="R116">
            <v>30</v>
          </cell>
          <cell r="S116">
            <v>7.0000000000000007E-2</v>
          </cell>
          <cell r="T116">
            <v>0.1</v>
          </cell>
        </row>
        <row r="117">
          <cell r="B117" t="str">
            <v>杜中</v>
          </cell>
          <cell r="C117" t="str">
            <v>直销</v>
          </cell>
          <cell r="D117" t="str">
            <v>无</v>
          </cell>
          <cell r="E117">
            <v>0</v>
          </cell>
          <cell r="F117">
            <v>300</v>
          </cell>
          <cell r="G117">
            <v>300</v>
          </cell>
          <cell r="H117">
            <v>24</v>
          </cell>
          <cell r="I117" t="str">
            <v xml:space="preserve"> </v>
          </cell>
          <cell r="J117">
            <v>0</v>
          </cell>
          <cell r="K117">
            <v>30312</v>
          </cell>
          <cell r="L117">
            <v>24904</v>
          </cell>
          <cell r="M117">
            <v>1568</v>
          </cell>
          <cell r="N117">
            <v>28744</v>
          </cell>
          <cell r="O117">
            <v>26</v>
          </cell>
          <cell r="P117">
            <v>20</v>
          </cell>
          <cell r="Q117">
            <v>2</v>
          </cell>
          <cell r="R117">
            <v>24</v>
          </cell>
          <cell r="S117">
            <v>0.06</v>
          </cell>
          <cell r="T117">
            <v>0.09</v>
          </cell>
        </row>
        <row r="118">
          <cell r="B118" t="str">
            <v>袁新景</v>
          </cell>
          <cell r="C118" t="str">
            <v>一体化</v>
          </cell>
          <cell r="D118" t="str">
            <v>龙眼区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 t="str">
            <v xml:space="preserve"> </v>
          </cell>
          <cell r="J118">
            <v>0</v>
          </cell>
          <cell r="K118">
            <v>15854</v>
          </cell>
          <cell r="L118">
            <v>7190</v>
          </cell>
          <cell r="M118">
            <v>7550</v>
          </cell>
          <cell r="N118">
            <v>8304</v>
          </cell>
          <cell r="O118">
            <v>19</v>
          </cell>
          <cell r="P118">
            <v>7</v>
          </cell>
          <cell r="Q118">
            <v>11</v>
          </cell>
          <cell r="R118">
            <v>8</v>
          </cell>
          <cell r="S118">
            <v>0.06</v>
          </cell>
          <cell r="T118">
            <v>0.09</v>
          </cell>
        </row>
        <row r="119">
          <cell r="B119" t="str">
            <v>王秋焕</v>
          </cell>
          <cell r="C119" t="str">
            <v>一体化</v>
          </cell>
          <cell r="D119" t="str">
            <v>无</v>
          </cell>
          <cell r="E119">
            <v>0</v>
          </cell>
          <cell r="F119">
            <v>300</v>
          </cell>
          <cell r="G119">
            <v>300</v>
          </cell>
          <cell r="H119">
            <v>24</v>
          </cell>
          <cell r="I119" t="str">
            <v xml:space="preserve"> </v>
          </cell>
          <cell r="J119">
            <v>0</v>
          </cell>
          <cell r="K119">
            <v>18670</v>
          </cell>
          <cell r="L119">
            <v>5462</v>
          </cell>
          <cell r="M119">
            <v>3520</v>
          </cell>
          <cell r="N119">
            <v>15150</v>
          </cell>
          <cell r="O119">
            <v>20</v>
          </cell>
          <cell r="P119">
            <v>5</v>
          </cell>
          <cell r="Q119">
            <v>5</v>
          </cell>
          <cell r="R119">
            <v>15</v>
          </cell>
          <cell r="S119">
            <v>0.06</v>
          </cell>
          <cell r="T119">
            <v>0.09</v>
          </cell>
        </row>
        <row r="120">
          <cell r="B120" t="str">
            <v>吴楚伟</v>
          </cell>
          <cell r="C120" t="str">
            <v>直销</v>
          </cell>
          <cell r="D120" t="str">
            <v>无</v>
          </cell>
          <cell r="E120">
            <v>0</v>
          </cell>
          <cell r="F120">
            <v>300</v>
          </cell>
          <cell r="G120">
            <v>300</v>
          </cell>
          <cell r="H120">
            <v>24</v>
          </cell>
          <cell r="I120" t="str">
            <v xml:space="preserve"> </v>
          </cell>
          <cell r="J120">
            <v>0</v>
          </cell>
          <cell r="K120">
            <v>12176</v>
          </cell>
          <cell r="L120">
            <v>10488</v>
          </cell>
          <cell r="M120">
            <v>9690</v>
          </cell>
          <cell r="N120">
            <v>2486</v>
          </cell>
          <cell r="O120">
            <v>15</v>
          </cell>
          <cell r="P120">
            <v>13</v>
          </cell>
          <cell r="Q120">
            <v>13</v>
          </cell>
          <cell r="R120">
            <v>2</v>
          </cell>
          <cell r="S120">
            <v>0.06</v>
          </cell>
          <cell r="T120">
            <v>0.09</v>
          </cell>
        </row>
        <row r="121">
          <cell r="B121" t="str">
            <v>刘德昌</v>
          </cell>
          <cell r="C121" t="str">
            <v>直销</v>
          </cell>
          <cell r="D121" t="str">
            <v>无</v>
          </cell>
          <cell r="E121">
            <v>0</v>
          </cell>
          <cell r="F121">
            <v>100</v>
          </cell>
          <cell r="G121">
            <v>100</v>
          </cell>
          <cell r="H121">
            <v>8</v>
          </cell>
          <cell r="I121" t="str">
            <v xml:space="preserve"> </v>
          </cell>
          <cell r="J121">
            <v>0</v>
          </cell>
          <cell r="K121">
            <v>4630</v>
          </cell>
          <cell r="L121">
            <v>4630</v>
          </cell>
          <cell r="M121">
            <v>4630</v>
          </cell>
          <cell r="N121">
            <v>0</v>
          </cell>
          <cell r="O121">
            <v>6</v>
          </cell>
          <cell r="P121">
            <v>6</v>
          </cell>
          <cell r="Q121">
            <v>6</v>
          </cell>
          <cell r="R121">
            <v>0</v>
          </cell>
          <cell r="S121">
            <v>0.06</v>
          </cell>
          <cell r="T121">
            <v>0.09</v>
          </cell>
        </row>
        <row r="122">
          <cell r="B122" t="str">
            <v>刘德生</v>
          </cell>
          <cell r="C122" t="str">
            <v>直销</v>
          </cell>
          <cell r="D122" t="str">
            <v>无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 t="str">
            <v xml:space="preserve"> 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0.06</v>
          </cell>
          <cell r="T122">
            <v>0.09</v>
          </cell>
        </row>
        <row r="123">
          <cell r="B123" t="str">
            <v>张远庭</v>
          </cell>
          <cell r="C123" t="str">
            <v>集客专员</v>
          </cell>
          <cell r="D123" t="str">
            <v>无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J123">
            <v>0</v>
          </cell>
          <cell r="K123">
            <v>4640</v>
          </cell>
          <cell r="L123">
            <v>1088</v>
          </cell>
          <cell r="M123">
            <v>0</v>
          </cell>
          <cell r="N123">
            <v>4640</v>
          </cell>
          <cell r="O123">
            <v>5</v>
          </cell>
          <cell r="P123">
            <v>1</v>
          </cell>
          <cell r="Q123">
            <v>0</v>
          </cell>
          <cell r="R123">
            <v>5</v>
          </cell>
          <cell r="S123">
            <v>7.0000000000000007E-2</v>
          </cell>
          <cell r="T123">
            <v>0.1</v>
          </cell>
        </row>
        <row r="124">
          <cell r="B124" t="str">
            <v>张秀标</v>
          </cell>
          <cell r="C124" t="str">
            <v>直销</v>
          </cell>
          <cell r="D124" t="str">
            <v>无</v>
          </cell>
          <cell r="E124">
            <v>0</v>
          </cell>
          <cell r="F124">
            <v>620</v>
          </cell>
          <cell r="G124">
            <v>620</v>
          </cell>
          <cell r="H124">
            <v>49.6</v>
          </cell>
          <cell r="I124" t="str">
            <v xml:space="preserve"> </v>
          </cell>
          <cell r="J124">
            <v>0</v>
          </cell>
          <cell r="K124">
            <v>21144</v>
          </cell>
          <cell r="L124">
            <v>13694</v>
          </cell>
          <cell r="M124">
            <v>8258</v>
          </cell>
          <cell r="N124">
            <v>12886</v>
          </cell>
          <cell r="O124">
            <v>22</v>
          </cell>
          <cell r="P124">
            <v>13.5</v>
          </cell>
          <cell r="Q124">
            <v>11</v>
          </cell>
          <cell r="R124">
            <v>12</v>
          </cell>
          <cell r="S124">
            <v>0.06</v>
          </cell>
          <cell r="T124">
            <v>0.09</v>
          </cell>
        </row>
        <row r="125">
          <cell r="B125" t="str">
            <v>刘松涛</v>
          </cell>
          <cell r="C125" t="str">
            <v>直销</v>
          </cell>
          <cell r="D125" t="str">
            <v>无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 t="str">
            <v xml:space="preserve"> </v>
          </cell>
          <cell r="J125">
            <v>0</v>
          </cell>
          <cell r="K125">
            <v>16990</v>
          </cell>
          <cell r="L125">
            <v>8534</v>
          </cell>
          <cell r="M125">
            <v>3710</v>
          </cell>
          <cell r="N125">
            <v>13280</v>
          </cell>
          <cell r="O125">
            <v>16</v>
          </cell>
          <cell r="P125">
            <v>6</v>
          </cell>
          <cell r="Q125">
            <v>5</v>
          </cell>
          <cell r="R125">
            <v>11</v>
          </cell>
          <cell r="S125">
            <v>0.06</v>
          </cell>
          <cell r="T125">
            <v>0.09</v>
          </cell>
        </row>
        <row r="126">
          <cell r="B126" t="str">
            <v>杨平金</v>
          </cell>
          <cell r="C126" t="str">
            <v>直销</v>
          </cell>
          <cell r="D126" t="str">
            <v>无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 t="str">
            <v xml:space="preserve"> </v>
          </cell>
          <cell r="J126">
            <v>0</v>
          </cell>
          <cell r="K126">
            <v>30964</v>
          </cell>
          <cell r="L126">
            <v>9252</v>
          </cell>
          <cell r="M126">
            <v>14568</v>
          </cell>
          <cell r="N126">
            <v>16396</v>
          </cell>
          <cell r="O126">
            <v>34</v>
          </cell>
          <cell r="P126">
            <v>10</v>
          </cell>
          <cell r="Q126">
            <v>22</v>
          </cell>
          <cell r="R126">
            <v>13</v>
          </cell>
          <cell r="S126">
            <v>0.06</v>
          </cell>
          <cell r="T126">
            <v>0.09</v>
          </cell>
        </row>
        <row r="127">
          <cell r="B127" t="str">
            <v>汪洞辉</v>
          </cell>
          <cell r="C127" t="str">
            <v>销装维</v>
          </cell>
          <cell r="D127" t="str">
            <v>销装维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J127">
            <v>0</v>
          </cell>
          <cell r="K127">
            <v>50368</v>
          </cell>
          <cell r="L127">
            <v>29992</v>
          </cell>
          <cell r="M127">
            <v>32602</v>
          </cell>
          <cell r="N127">
            <v>17766</v>
          </cell>
          <cell r="O127">
            <v>58</v>
          </cell>
          <cell r="P127">
            <v>35</v>
          </cell>
          <cell r="Q127">
            <v>41</v>
          </cell>
          <cell r="R127">
            <v>17</v>
          </cell>
          <cell r="S127">
            <v>7.0000000000000007E-2</v>
          </cell>
          <cell r="T127">
            <v>0.1</v>
          </cell>
        </row>
        <row r="128">
          <cell r="B128" t="str">
            <v>左明亮</v>
          </cell>
          <cell r="C128" t="str">
            <v>直销</v>
          </cell>
          <cell r="D128" t="str">
            <v>无</v>
          </cell>
          <cell r="E128">
            <v>0</v>
          </cell>
          <cell r="F128">
            <v>700</v>
          </cell>
          <cell r="G128">
            <v>700</v>
          </cell>
          <cell r="H128">
            <v>56</v>
          </cell>
          <cell r="I128" t="str">
            <v xml:space="preserve"> </v>
          </cell>
          <cell r="J128">
            <v>0</v>
          </cell>
          <cell r="K128">
            <v>38102</v>
          </cell>
          <cell r="L128">
            <v>21912</v>
          </cell>
          <cell r="M128">
            <v>2528</v>
          </cell>
          <cell r="N128">
            <v>35574</v>
          </cell>
          <cell r="O128">
            <v>36.5</v>
          </cell>
          <cell r="P128">
            <v>19</v>
          </cell>
          <cell r="Q128">
            <v>4</v>
          </cell>
          <cell r="R128">
            <v>33</v>
          </cell>
          <cell r="S128">
            <v>0.06</v>
          </cell>
          <cell r="T128">
            <v>0.09</v>
          </cell>
        </row>
        <row r="129">
          <cell r="B129" t="str">
            <v>张宏波</v>
          </cell>
          <cell r="C129" t="str">
            <v>直销</v>
          </cell>
          <cell r="D129" t="str">
            <v>无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 t="str">
            <v xml:space="preserve"> </v>
          </cell>
          <cell r="J129">
            <v>0</v>
          </cell>
          <cell r="K129">
            <v>8040</v>
          </cell>
          <cell r="L129">
            <v>4784</v>
          </cell>
          <cell r="M129">
            <v>1080</v>
          </cell>
          <cell r="N129">
            <v>6960</v>
          </cell>
          <cell r="O129">
            <v>6.5</v>
          </cell>
          <cell r="P129">
            <v>3</v>
          </cell>
          <cell r="Q129">
            <v>2</v>
          </cell>
          <cell r="R129">
            <v>5</v>
          </cell>
          <cell r="S129">
            <v>0.06</v>
          </cell>
          <cell r="T129">
            <v>0.09</v>
          </cell>
        </row>
        <row r="130">
          <cell r="B130" t="str">
            <v>黄清浩</v>
          </cell>
          <cell r="C130" t="str">
            <v>直销</v>
          </cell>
          <cell r="D130" t="str">
            <v>无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 t="str">
            <v xml:space="preserve"> </v>
          </cell>
          <cell r="J130">
            <v>0</v>
          </cell>
          <cell r="K130">
            <v>13224</v>
          </cell>
          <cell r="L130">
            <v>7848</v>
          </cell>
          <cell r="M130">
            <v>3400</v>
          </cell>
          <cell r="N130">
            <v>9824</v>
          </cell>
          <cell r="O130">
            <v>13</v>
          </cell>
          <cell r="P130">
            <v>6</v>
          </cell>
          <cell r="Q130">
            <v>5</v>
          </cell>
          <cell r="R130">
            <v>8</v>
          </cell>
          <cell r="S130">
            <v>0.06</v>
          </cell>
          <cell r="T130">
            <v>0.09</v>
          </cell>
        </row>
        <row r="131">
          <cell r="B131" t="str">
            <v>王立斌</v>
          </cell>
          <cell r="C131" t="str">
            <v>集客专员</v>
          </cell>
          <cell r="D131" t="str">
            <v>无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7.0000000000000007E-2</v>
          </cell>
          <cell r="T131">
            <v>0.1</v>
          </cell>
        </row>
        <row r="132">
          <cell r="B132" t="str">
            <v>黄汝富</v>
          </cell>
          <cell r="C132" t="str">
            <v>直销</v>
          </cell>
          <cell r="D132" t="str">
            <v>无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 t="str">
            <v xml:space="preserve"> </v>
          </cell>
          <cell r="J132">
            <v>0</v>
          </cell>
          <cell r="K132">
            <v>12072</v>
          </cell>
          <cell r="L132">
            <v>8048</v>
          </cell>
          <cell r="M132">
            <v>1360</v>
          </cell>
          <cell r="N132">
            <v>10712</v>
          </cell>
          <cell r="O132">
            <v>11</v>
          </cell>
          <cell r="P132">
            <v>6</v>
          </cell>
          <cell r="Q132">
            <v>2</v>
          </cell>
          <cell r="R132">
            <v>9</v>
          </cell>
          <cell r="S132">
            <v>0.06</v>
          </cell>
          <cell r="T132">
            <v>0.09</v>
          </cell>
        </row>
        <row r="133">
          <cell r="B133" t="str">
            <v>陈亚贤</v>
          </cell>
          <cell r="C133" t="str">
            <v>一体化</v>
          </cell>
          <cell r="D133" t="str">
            <v>无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 t="str">
            <v xml:space="preserve"> </v>
          </cell>
          <cell r="J133">
            <v>0</v>
          </cell>
          <cell r="K133">
            <v>7696</v>
          </cell>
          <cell r="L133">
            <v>3264</v>
          </cell>
          <cell r="M133">
            <v>680</v>
          </cell>
          <cell r="N133">
            <v>7016</v>
          </cell>
          <cell r="O133">
            <v>8</v>
          </cell>
          <cell r="P133">
            <v>3</v>
          </cell>
          <cell r="Q133">
            <v>1</v>
          </cell>
          <cell r="R133">
            <v>7</v>
          </cell>
          <cell r="S133">
            <v>0.06</v>
          </cell>
          <cell r="T133">
            <v>0.09</v>
          </cell>
        </row>
        <row r="134">
          <cell r="B134" t="str">
            <v>王翔</v>
          </cell>
          <cell r="C134" t="str">
            <v>集客专员</v>
          </cell>
          <cell r="D134" t="str">
            <v>无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J134">
            <v>0</v>
          </cell>
          <cell r="K134">
            <v>2448</v>
          </cell>
          <cell r="L134">
            <v>0</v>
          </cell>
          <cell r="M134">
            <v>1360</v>
          </cell>
          <cell r="N134">
            <v>1088</v>
          </cell>
          <cell r="O134">
            <v>3</v>
          </cell>
          <cell r="P134">
            <v>0</v>
          </cell>
          <cell r="Q134">
            <v>2</v>
          </cell>
          <cell r="R134">
            <v>1</v>
          </cell>
          <cell r="S134">
            <v>7.0000000000000007E-2</v>
          </cell>
          <cell r="T134">
            <v>0.1</v>
          </cell>
        </row>
        <row r="135">
          <cell r="B135" t="str">
            <v>吴贤锦</v>
          </cell>
          <cell r="C135" t="str">
            <v>直销</v>
          </cell>
          <cell r="D135" t="str">
            <v>无</v>
          </cell>
          <cell r="E135">
            <v>0</v>
          </cell>
          <cell r="F135">
            <v>200</v>
          </cell>
          <cell r="G135">
            <v>200</v>
          </cell>
          <cell r="H135">
            <v>16</v>
          </cell>
          <cell r="I135" t="str">
            <v xml:space="preserve"> </v>
          </cell>
          <cell r="J135">
            <v>0</v>
          </cell>
          <cell r="K135">
            <v>8568</v>
          </cell>
          <cell r="L135">
            <v>1088</v>
          </cell>
          <cell r="M135">
            <v>5704</v>
          </cell>
          <cell r="N135">
            <v>2864</v>
          </cell>
          <cell r="O135">
            <v>11</v>
          </cell>
          <cell r="P135">
            <v>1</v>
          </cell>
          <cell r="Q135">
            <v>8</v>
          </cell>
          <cell r="R135">
            <v>3</v>
          </cell>
          <cell r="S135">
            <v>0.06</v>
          </cell>
          <cell r="T135">
            <v>0.09</v>
          </cell>
        </row>
        <row r="136">
          <cell r="B136" t="str">
            <v>杜昇华</v>
          </cell>
          <cell r="C136" t="str">
            <v>直销</v>
          </cell>
          <cell r="D136" t="str">
            <v>无</v>
          </cell>
          <cell r="E136">
            <v>0</v>
          </cell>
          <cell r="F136">
            <v>300</v>
          </cell>
          <cell r="G136">
            <v>300</v>
          </cell>
          <cell r="H136">
            <v>24</v>
          </cell>
          <cell r="I136" t="str">
            <v xml:space="preserve"> </v>
          </cell>
          <cell r="J136">
            <v>0</v>
          </cell>
          <cell r="K136">
            <v>27146</v>
          </cell>
          <cell r="L136">
            <v>20458</v>
          </cell>
          <cell r="M136">
            <v>10770</v>
          </cell>
          <cell r="N136">
            <v>16376</v>
          </cell>
          <cell r="O136">
            <v>25</v>
          </cell>
          <cell r="P136">
            <v>17</v>
          </cell>
          <cell r="Q136">
            <v>12</v>
          </cell>
          <cell r="R136">
            <v>13</v>
          </cell>
          <cell r="S136">
            <v>0.06</v>
          </cell>
          <cell r="T136">
            <v>0.09</v>
          </cell>
        </row>
        <row r="137">
          <cell r="B137" t="str">
            <v>吴友义</v>
          </cell>
          <cell r="C137" t="str">
            <v>直销</v>
          </cell>
          <cell r="D137" t="str">
            <v>无</v>
          </cell>
          <cell r="E137">
            <v>0</v>
          </cell>
          <cell r="F137">
            <v>300</v>
          </cell>
          <cell r="G137">
            <v>300</v>
          </cell>
          <cell r="H137">
            <v>24</v>
          </cell>
          <cell r="I137">
            <v>0</v>
          </cell>
          <cell r="J137">
            <v>0</v>
          </cell>
          <cell r="K137">
            <v>66778</v>
          </cell>
          <cell r="L137">
            <v>42382</v>
          </cell>
          <cell r="M137">
            <v>8074</v>
          </cell>
          <cell r="N137">
            <v>58704</v>
          </cell>
          <cell r="O137">
            <v>65.083333333333343</v>
          </cell>
          <cell r="P137">
            <v>37</v>
          </cell>
          <cell r="Q137">
            <v>12</v>
          </cell>
          <cell r="R137">
            <v>54</v>
          </cell>
          <cell r="S137">
            <v>7.0000000000000007E-2</v>
          </cell>
          <cell r="T137">
            <v>0.1</v>
          </cell>
        </row>
        <row r="138">
          <cell r="B138" t="str">
            <v>吴基涛</v>
          </cell>
          <cell r="C138" t="str">
            <v>直销</v>
          </cell>
          <cell r="D138" t="str">
            <v>无</v>
          </cell>
          <cell r="E138">
            <v>0</v>
          </cell>
          <cell r="F138">
            <v>100</v>
          </cell>
          <cell r="G138">
            <v>100</v>
          </cell>
          <cell r="H138">
            <v>8</v>
          </cell>
          <cell r="I138">
            <v>0</v>
          </cell>
          <cell r="J138">
            <v>0</v>
          </cell>
          <cell r="K138">
            <v>15472</v>
          </cell>
          <cell r="L138">
            <v>11448</v>
          </cell>
          <cell r="M138">
            <v>3016</v>
          </cell>
          <cell r="N138">
            <v>12456</v>
          </cell>
          <cell r="O138">
            <v>16</v>
          </cell>
          <cell r="P138">
            <v>11</v>
          </cell>
          <cell r="Q138">
            <v>4</v>
          </cell>
          <cell r="R138">
            <v>12</v>
          </cell>
          <cell r="S138">
            <v>0.06</v>
          </cell>
          <cell r="T138">
            <v>0.09</v>
          </cell>
        </row>
        <row r="139">
          <cell r="B139" t="str">
            <v>彭井权</v>
          </cell>
          <cell r="C139" t="str">
            <v>直销</v>
          </cell>
          <cell r="D139" t="str">
            <v>无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 t="str">
            <v xml:space="preserve"> 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0.06</v>
          </cell>
          <cell r="T139">
            <v>0.09</v>
          </cell>
        </row>
        <row r="140">
          <cell r="B140" t="str">
            <v>谢鑫</v>
          </cell>
          <cell r="C140" t="str">
            <v>直销</v>
          </cell>
          <cell r="D140" t="str">
            <v>无</v>
          </cell>
          <cell r="E140">
            <v>0</v>
          </cell>
          <cell r="F140">
            <v>600</v>
          </cell>
          <cell r="G140">
            <v>600</v>
          </cell>
          <cell r="H140">
            <v>48</v>
          </cell>
          <cell r="I140" t="str">
            <v xml:space="preserve"> </v>
          </cell>
          <cell r="J140">
            <v>0</v>
          </cell>
          <cell r="K140">
            <v>14398</v>
          </cell>
          <cell r="L140">
            <v>6700</v>
          </cell>
          <cell r="M140">
            <v>2310</v>
          </cell>
          <cell r="N140">
            <v>12088</v>
          </cell>
          <cell r="O140">
            <v>14</v>
          </cell>
          <cell r="P140">
            <v>6</v>
          </cell>
          <cell r="Q140">
            <v>3</v>
          </cell>
          <cell r="R140">
            <v>11</v>
          </cell>
          <cell r="S140">
            <v>7.0000000000000007E-2</v>
          </cell>
          <cell r="T140">
            <v>0.1</v>
          </cell>
        </row>
        <row r="141">
          <cell r="B141" t="str">
            <v>李西杰</v>
          </cell>
          <cell r="C141" t="str">
            <v>直销</v>
          </cell>
          <cell r="D141" t="str">
            <v>无</v>
          </cell>
          <cell r="E141">
            <v>0</v>
          </cell>
          <cell r="F141">
            <v>300</v>
          </cell>
          <cell r="G141">
            <v>300</v>
          </cell>
          <cell r="H141">
            <v>24</v>
          </cell>
          <cell r="I141" t="str">
            <v xml:space="preserve"> </v>
          </cell>
          <cell r="J141">
            <v>0</v>
          </cell>
          <cell r="K141">
            <v>7388</v>
          </cell>
          <cell r="L141">
            <v>4524</v>
          </cell>
          <cell r="M141">
            <v>950</v>
          </cell>
          <cell r="N141">
            <v>6438</v>
          </cell>
          <cell r="O141">
            <v>7</v>
          </cell>
          <cell r="P141">
            <v>4</v>
          </cell>
          <cell r="Q141">
            <v>1</v>
          </cell>
          <cell r="R141">
            <v>6</v>
          </cell>
          <cell r="S141">
            <v>7.0000000000000007E-2</v>
          </cell>
          <cell r="T141">
            <v>0.1</v>
          </cell>
        </row>
        <row r="142">
          <cell r="B142" t="str">
            <v>付浪波</v>
          </cell>
          <cell r="C142" t="str">
            <v>销装维</v>
          </cell>
          <cell r="D142" t="str">
            <v>销装维</v>
          </cell>
          <cell r="E142">
            <v>0</v>
          </cell>
          <cell r="F142">
            <v>200</v>
          </cell>
          <cell r="G142">
            <v>200</v>
          </cell>
          <cell r="H142">
            <v>16</v>
          </cell>
          <cell r="J142">
            <v>0</v>
          </cell>
          <cell r="K142">
            <v>3806</v>
          </cell>
          <cell r="L142">
            <v>3806</v>
          </cell>
          <cell r="M142">
            <v>1320</v>
          </cell>
          <cell r="N142">
            <v>2486</v>
          </cell>
          <cell r="O142">
            <v>4</v>
          </cell>
          <cell r="P142">
            <v>4</v>
          </cell>
          <cell r="Q142">
            <v>2</v>
          </cell>
          <cell r="R142">
            <v>2</v>
          </cell>
          <cell r="S142">
            <v>7.0000000000000007E-2</v>
          </cell>
          <cell r="T142">
            <v>0.1</v>
          </cell>
        </row>
        <row r="143">
          <cell r="B143" t="str">
            <v>谢盛基</v>
          </cell>
          <cell r="C143" t="str">
            <v>直销</v>
          </cell>
          <cell r="D143" t="str">
            <v>无</v>
          </cell>
          <cell r="E143">
            <v>0</v>
          </cell>
          <cell r="F143">
            <v>500</v>
          </cell>
          <cell r="G143">
            <v>500</v>
          </cell>
          <cell r="H143">
            <v>40</v>
          </cell>
          <cell r="I143" t="str">
            <v xml:space="preserve"> </v>
          </cell>
          <cell r="J143">
            <v>0</v>
          </cell>
          <cell r="K143">
            <v>9556</v>
          </cell>
          <cell r="L143">
            <v>5372</v>
          </cell>
          <cell r="M143">
            <v>3696</v>
          </cell>
          <cell r="N143">
            <v>5860</v>
          </cell>
          <cell r="O143">
            <v>10</v>
          </cell>
          <cell r="P143">
            <v>4.5</v>
          </cell>
          <cell r="Q143">
            <v>6</v>
          </cell>
          <cell r="R143">
            <v>5</v>
          </cell>
          <cell r="S143">
            <v>7.0000000000000007E-2</v>
          </cell>
          <cell r="T143">
            <v>0.1</v>
          </cell>
        </row>
        <row r="144">
          <cell r="B144" t="str">
            <v>邓洪威</v>
          </cell>
          <cell r="C144" t="str">
            <v>直销</v>
          </cell>
          <cell r="D144" t="str">
            <v>无</v>
          </cell>
          <cell r="E144">
            <v>0</v>
          </cell>
          <cell r="F144">
            <v>400</v>
          </cell>
          <cell r="G144">
            <v>400</v>
          </cell>
          <cell r="H144">
            <v>32</v>
          </cell>
          <cell r="I144" t="str">
            <v xml:space="preserve"> </v>
          </cell>
          <cell r="J144">
            <v>0</v>
          </cell>
          <cell r="K144">
            <v>14668</v>
          </cell>
          <cell r="L144">
            <v>5942</v>
          </cell>
          <cell r="M144">
            <v>2680</v>
          </cell>
          <cell r="N144">
            <v>11988</v>
          </cell>
          <cell r="O144">
            <v>15</v>
          </cell>
          <cell r="P144">
            <v>5.5</v>
          </cell>
          <cell r="Q144">
            <v>5</v>
          </cell>
          <cell r="R144">
            <v>11</v>
          </cell>
          <cell r="S144">
            <v>7.0000000000000007E-2</v>
          </cell>
          <cell r="T144">
            <v>0.1</v>
          </cell>
        </row>
        <row r="145">
          <cell r="B145" t="str">
            <v>曾成成</v>
          </cell>
          <cell r="C145" t="str">
            <v>直销</v>
          </cell>
          <cell r="D145" t="str">
            <v>无</v>
          </cell>
          <cell r="E145">
            <v>0</v>
          </cell>
          <cell r="F145">
            <v>100</v>
          </cell>
          <cell r="G145">
            <v>100</v>
          </cell>
          <cell r="H145">
            <v>8</v>
          </cell>
          <cell r="I145" t="str">
            <v xml:space="preserve"> </v>
          </cell>
          <cell r="J145">
            <v>0</v>
          </cell>
          <cell r="K145">
            <v>1768</v>
          </cell>
          <cell r="L145">
            <v>1088</v>
          </cell>
          <cell r="M145">
            <v>680</v>
          </cell>
          <cell r="N145">
            <v>1088</v>
          </cell>
          <cell r="O145">
            <v>2</v>
          </cell>
          <cell r="P145">
            <v>1</v>
          </cell>
          <cell r="Q145">
            <v>1</v>
          </cell>
          <cell r="R145">
            <v>1</v>
          </cell>
          <cell r="S145">
            <v>7.0000000000000007E-2</v>
          </cell>
          <cell r="T145">
            <v>0.1</v>
          </cell>
        </row>
        <row r="146">
          <cell r="B146" t="str">
            <v>林伟文</v>
          </cell>
          <cell r="C146" t="str">
            <v>一体化</v>
          </cell>
          <cell r="D146" t="str">
            <v>无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 t="str">
            <v xml:space="preserve"> </v>
          </cell>
          <cell r="J146">
            <v>0</v>
          </cell>
          <cell r="K146">
            <v>3552</v>
          </cell>
          <cell r="L146">
            <v>0</v>
          </cell>
          <cell r="M146">
            <v>0</v>
          </cell>
          <cell r="N146">
            <v>3552</v>
          </cell>
          <cell r="O146">
            <v>4</v>
          </cell>
          <cell r="P146">
            <v>0</v>
          </cell>
          <cell r="Q146">
            <v>0</v>
          </cell>
          <cell r="R146">
            <v>4</v>
          </cell>
          <cell r="S146">
            <v>7.0000000000000007E-2</v>
          </cell>
          <cell r="T146">
            <v>0.1</v>
          </cell>
        </row>
        <row r="147">
          <cell r="B147" t="str">
            <v>吴胜群</v>
          </cell>
          <cell r="C147" t="str">
            <v>一体化</v>
          </cell>
          <cell r="D147" t="str">
            <v>无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 t="str">
            <v xml:space="preserve"> </v>
          </cell>
          <cell r="J147">
            <v>0</v>
          </cell>
          <cell r="K147">
            <v>7584</v>
          </cell>
          <cell r="L147">
            <v>3264</v>
          </cell>
          <cell r="M147">
            <v>768</v>
          </cell>
          <cell r="N147">
            <v>6816</v>
          </cell>
          <cell r="O147">
            <v>8</v>
          </cell>
          <cell r="P147">
            <v>3</v>
          </cell>
          <cell r="Q147">
            <v>1</v>
          </cell>
          <cell r="R147">
            <v>7</v>
          </cell>
          <cell r="S147">
            <v>7.0000000000000007E-2</v>
          </cell>
          <cell r="T147">
            <v>0.1</v>
          </cell>
        </row>
        <row r="148">
          <cell r="B148" t="str">
            <v>张国涛</v>
          </cell>
          <cell r="C148" t="str">
            <v>一体化</v>
          </cell>
          <cell r="D148" t="str">
            <v>无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 t="str">
            <v xml:space="preserve"> </v>
          </cell>
          <cell r="J148">
            <v>0</v>
          </cell>
          <cell r="K148">
            <v>5390</v>
          </cell>
          <cell r="L148">
            <v>950</v>
          </cell>
          <cell r="M148">
            <v>950</v>
          </cell>
          <cell r="N148">
            <v>4440</v>
          </cell>
          <cell r="O148">
            <v>6</v>
          </cell>
          <cell r="P148">
            <v>1</v>
          </cell>
          <cell r="Q148">
            <v>1</v>
          </cell>
          <cell r="R148">
            <v>5</v>
          </cell>
          <cell r="S148">
            <v>7.0000000000000007E-2</v>
          </cell>
          <cell r="T148">
            <v>0.1</v>
          </cell>
        </row>
        <row r="149">
          <cell r="B149" t="str">
            <v>何晓宁</v>
          </cell>
          <cell r="C149" t="str">
            <v>一体化</v>
          </cell>
          <cell r="D149" t="str">
            <v>无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 t="str">
            <v xml:space="preserve"> </v>
          </cell>
          <cell r="J149">
            <v>0</v>
          </cell>
          <cell r="K149">
            <v>9712</v>
          </cell>
          <cell r="L149">
            <v>0</v>
          </cell>
          <cell r="M149">
            <v>2608</v>
          </cell>
          <cell r="N149">
            <v>7104</v>
          </cell>
          <cell r="O149">
            <v>11.25</v>
          </cell>
          <cell r="P149">
            <v>0</v>
          </cell>
          <cell r="Q149">
            <v>6</v>
          </cell>
          <cell r="R149">
            <v>8</v>
          </cell>
          <cell r="S149">
            <v>7.0000000000000007E-2</v>
          </cell>
          <cell r="T149">
            <v>0.1</v>
          </cell>
        </row>
        <row r="150">
          <cell r="B150" t="str">
            <v>胡静林</v>
          </cell>
          <cell r="C150" t="str">
            <v>直销</v>
          </cell>
          <cell r="D150" t="str">
            <v>无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 t="str">
            <v xml:space="preserve"> </v>
          </cell>
          <cell r="J150">
            <v>0</v>
          </cell>
          <cell r="K150">
            <v>7534</v>
          </cell>
          <cell r="L150">
            <v>3926</v>
          </cell>
          <cell r="M150">
            <v>4160</v>
          </cell>
          <cell r="N150">
            <v>3374</v>
          </cell>
          <cell r="O150">
            <v>9</v>
          </cell>
          <cell r="P150">
            <v>4</v>
          </cell>
          <cell r="Q150">
            <v>6</v>
          </cell>
          <cell r="R150">
            <v>3</v>
          </cell>
          <cell r="S150">
            <v>7.0000000000000007E-2</v>
          </cell>
          <cell r="T150">
            <v>0.1</v>
          </cell>
        </row>
        <row r="151">
          <cell r="B151" t="str">
            <v>包应球</v>
          </cell>
          <cell r="C151" t="str">
            <v>直销</v>
          </cell>
          <cell r="D151" t="str">
            <v>无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 t="str">
            <v xml:space="preserve"> </v>
          </cell>
          <cell r="J151">
            <v>0</v>
          </cell>
          <cell r="K151">
            <v>2664</v>
          </cell>
          <cell r="L151">
            <v>0</v>
          </cell>
          <cell r="M151">
            <v>0</v>
          </cell>
          <cell r="N151">
            <v>2664</v>
          </cell>
          <cell r="O151">
            <v>3</v>
          </cell>
          <cell r="P151">
            <v>0</v>
          </cell>
          <cell r="Q151">
            <v>0</v>
          </cell>
          <cell r="R151">
            <v>3</v>
          </cell>
          <cell r="S151">
            <v>7.0000000000000007E-2</v>
          </cell>
          <cell r="T151">
            <v>0.1</v>
          </cell>
        </row>
      </sheetData>
      <sheetData sheetId="3"/>
      <sheetData sheetId="4"/>
      <sheetData sheetId="5">
        <row r="2">
          <cell r="C2" t="str">
            <v>营销组</v>
          </cell>
          <cell r="D2" t="str">
            <v>ADSL装机+续费</v>
          </cell>
          <cell r="J2" t="str">
            <v>提成(按自营办法，只有固话跟宽带有提成)</v>
          </cell>
          <cell r="Y2" t="str">
            <v>上月增补</v>
          </cell>
          <cell r="Z2" t="str">
            <v>收入合计</v>
          </cell>
        </row>
        <row r="3">
          <cell r="D3" t="str">
            <v>指标</v>
          </cell>
          <cell r="E3" t="str">
            <v>完成</v>
          </cell>
          <cell r="F3" t="str">
            <v>完成率</v>
          </cell>
          <cell r="G3" t="str">
            <v>普通宽带点数</v>
          </cell>
          <cell r="H3" t="str">
            <v>价值宽带点数</v>
          </cell>
          <cell r="I3" t="str">
            <v>考核</v>
          </cell>
          <cell r="J3" t="str">
            <v>预付费实收(5月）</v>
          </cell>
          <cell r="K3" t="str">
            <v>后付费实收</v>
          </cell>
          <cell r="L3" t="str">
            <v>5月固话提成</v>
          </cell>
          <cell r="M3" t="str">
            <v>普通宽带收入</v>
          </cell>
          <cell r="N3" t="str">
            <v>普通提成</v>
          </cell>
          <cell r="O3" t="str">
            <v>续费率</v>
          </cell>
          <cell r="P3" t="str">
            <v>价值宽带收入</v>
          </cell>
          <cell r="Q3" t="str">
            <v>续费线数</v>
          </cell>
          <cell r="R3" t="str">
            <v>价值宽带提成</v>
          </cell>
          <cell r="S3" t="str">
            <v>续费考核</v>
          </cell>
          <cell r="T3" t="str">
            <v>固话、AD提成合计</v>
          </cell>
          <cell r="U3" t="str">
            <v>易享套餐奖励</v>
          </cell>
          <cell r="V3" t="str">
            <v>固定IP+语音收入</v>
          </cell>
          <cell r="W3" t="str">
            <v>集团客户</v>
          </cell>
        </row>
        <row r="4">
          <cell r="C4" t="str">
            <v>石碣营销组</v>
          </cell>
          <cell r="D4">
            <v>6</v>
          </cell>
          <cell r="E4">
            <v>0</v>
          </cell>
          <cell r="F4">
            <v>0</v>
          </cell>
          <cell r="G4">
            <v>0.06</v>
          </cell>
          <cell r="H4">
            <v>0.1</v>
          </cell>
          <cell r="I4">
            <v>-300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0.61261261261261257</v>
          </cell>
          <cell r="P4">
            <v>0</v>
          </cell>
          <cell r="R4">
            <v>0</v>
          </cell>
          <cell r="S4">
            <v>0</v>
          </cell>
          <cell r="T4">
            <v>-300</v>
          </cell>
          <cell r="W4">
            <v>0</v>
          </cell>
          <cell r="Y4">
            <v>0</v>
          </cell>
          <cell r="Z4">
            <v>0</v>
          </cell>
        </row>
        <row r="5">
          <cell r="C5" t="str">
            <v>茶山营销组</v>
          </cell>
          <cell r="D5">
            <v>6</v>
          </cell>
          <cell r="E5">
            <v>3</v>
          </cell>
          <cell r="F5">
            <v>0.5</v>
          </cell>
          <cell r="G5">
            <v>7.0000000000000007E-2</v>
          </cell>
          <cell r="H5">
            <v>0.1</v>
          </cell>
          <cell r="I5">
            <v>-150</v>
          </cell>
          <cell r="J5">
            <v>0</v>
          </cell>
          <cell r="K5">
            <v>0</v>
          </cell>
          <cell r="L5">
            <v>0</v>
          </cell>
          <cell r="M5">
            <v>680</v>
          </cell>
          <cell r="N5">
            <v>47.6</v>
          </cell>
          <cell r="O5">
            <v>0.68674698795180722</v>
          </cell>
          <cell r="P5">
            <v>888</v>
          </cell>
          <cell r="R5">
            <v>88.800000000000011</v>
          </cell>
          <cell r="S5">
            <v>10</v>
          </cell>
          <cell r="T5">
            <v>-3.5999999999999943</v>
          </cell>
          <cell r="W5">
            <v>0</v>
          </cell>
          <cell r="Y5">
            <v>0</v>
          </cell>
          <cell r="Z5">
            <v>0</v>
          </cell>
        </row>
        <row r="6">
          <cell r="C6" t="str">
            <v>横沥营销组</v>
          </cell>
          <cell r="D6">
            <v>15</v>
          </cell>
          <cell r="E6">
            <v>3</v>
          </cell>
          <cell r="F6">
            <v>0.2</v>
          </cell>
          <cell r="G6">
            <v>7.0000000000000007E-2</v>
          </cell>
          <cell r="H6">
            <v>0.1</v>
          </cell>
          <cell r="I6">
            <v>-600</v>
          </cell>
          <cell r="J6">
            <v>600</v>
          </cell>
          <cell r="K6">
            <v>0</v>
          </cell>
          <cell r="L6">
            <v>48</v>
          </cell>
          <cell r="M6">
            <v>0</v>
          </cell>
          <cell r="N6">
            <v>0</v>
          </cell>
          <cell r="O6">
            <v>0.72</v>
          </cell>
          <cell r="P6">
            <v>0</v>
          </cell>
          <cell r="R6">
            <v>0</v>
          </cell>
          <cell r="S6">
            <v>0</v>
          </cell>
          <cell r="T6">
            <v>-552</v>
          </cell>
          <cell r="W6">
            <v>260</v>
          </cell>
          <cell r="Y6">
            <v>0</v>
          </cell>
          <cell r="Z6">
            <v>0</v>
          </cell>
        </row>
        <row r="7">
          <cell r="C7" t="str">
            <v>石排营销组</v>
          </cell>
          <cell r="D7">
            <v>6</v>
          </cell>
          <cell r="E7">
            <v>0.58333333333333337</v>
          </cell>
          <cell r="F7">
            <v>9.7222222222222224E-2</v>
          </cell>
          <cell r="G7">
            <v>7.0000000000000007E-2</v>
          </cell>
          <cell r="H7">
            <v>0.1</v>
          </cell>
          <cell r="I7">
            <v>-270.83333333333337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0.63235294117647056</v>
          </cell>
          <cell r="P7">
            <v>0</v>
          </cell>
          <cell r="R7">
            <v>0</v>
          </cell>
          <cell r="S7">
            <v>0</v>
          </cell>
          <cell r="T7">
            <v>-270.83333333333337</v>
          </cell>
          <cell r="W7">
            <v>0</v>
          </cell>
          <cell r="Y7">
            <v>0</v>
          </cell>
          <cell r="Z7">
            <v>0</v>
          </cell>
        </row>
        <row r="8">
          <cell r="C8" t="str">
            <v>寮步营销组</v>
          </cell>
          <cell r="D8">
            <v>30</v>
          </cell>
          <cell r="E8">
            <v>23</v>
          </cell>
          <cell r="F8">
            <v>0.76666666666666672</v>
          </cell>
          <cell r="G8">
            <v>7.0000000000000007E-2</v>
          </cell>
          <cell r="H8">
            <v>0.1</v>
          </cell>
          <cell r="I8">
            <v>-350</v>
          </cell>
          <cell r="J8">
            <v>400</v>
          </cell>
          <cell r="K8">
            <v>1360.8599999999997</v>
          </cell>
          <cell r="L8">
            <v>140.86879999999996</v>
          </cell>
          <cell r="M8">
            <v>5704</v>
          </cell>
          <cell r="N8">
            <v>399.28000000000003</v>
          </cell>
          <cell r="O8">
            <v>0.61676646706586824</v>
          </cell>
          <cell r="P8">
            <v>7856</v>
          </cell>
          <cell r="R8">
            <v>785.6</v>
          </cell>
          <cell r="S8">
            <v>50</v>
          </cell>
          <cell r="T8">
            <v>1025.7488000000001</v>
          </cell>
          <cell r="W8">
            <v>233.02600000000001</v>
          </cell>
          <cell r="Y8">
            <v>0</v>
          </cell>
          <cell r="Z8">
            <v>908.77480000000014</v>
          </cell>
        </row>
        <row r="9">
          <cell r="D9">
            <v>63</v>
          </cell>
          <cell r="E9">
            <v>29.583333333333332</v>
          </cell>
          <cell r="I9">
            <v>-1670.8333333333335</v>
          </cell>
          <cell r="J9">
            <v>1000</v>
          </cell>
          <cell r="K9">
            <v>1360.8599999999997</v>
          </cell>
          <cell r="L9">
            <v>188.86879999999996</v>
          </cell>
          <cell r="M9">
            <v>6384</v>
          </cell>
          <cell r="N9">
            <v>446.88000000000005</v>
          </cell>
          <cell r="O9">
            <v>3.268479008806759</v>
          </cell>
          <cell r="P9">
            <v>8744</v>
          </cell>
          <cell r="Q9">
            <v>0</v>
          </cell>
          <cell r="R9">
            <v>874.40000000000009</v>
          </cell>
          <cell r="S9">
            <v>60</v>
          </cell>
          <cell r="T9">
            <v>-100.68453333333332</v>
          </cell>
          <cell r="U9">
            <v>0</v>
          </cell>
          <cell r="V9">
            <v>0</v>
          </cell>
          <cell r="W9">
            <v>493.02600000000001</v>
          </cell>
          <cell r="Y9">
            <v>0</v>
          </cell>
          <cell r="Z9">
            <v>908.77480000000014</v>
          </cell>
        </row>
        <row r="10">
          <cell r="C10" t="str">
            <v>莞城营销组</v>
          </cell>
          <cell r="D10">
            <v>3</v>
          </cell>
          <cell r="E10">
            <v>2</v>
          </cell>
          <cell r="F10">
            <v>0.66666666666666663</v>
          </cell>
          <cell r="G10">
            <v>7.0000000000000007E-2</v>
          </cell>
          <cell r="H10">
            <v>0.1</v>
          </cell>
          <cell r="I10">
            <v>-50</v>
          </cell>
          <cell r="J10">
            <v>950</v>
          </cell>
          <cell r="K10">
            <v>24.4</v>
          </cell>
          <cell r="L10">
            <v>77.951999999999998</v>
          </cell>
          <cell r="M10">
            <v>0</v>
          </cell>
          <cell r="N10">
            <v>0</v>
          </cell>
          <cell r="O10">
            <v>0.76388888888888884</v>
          </cell>
          <cell r="P10">
            <v>1632</v>
          </cell>
          <cell r="R10">
            <v>163.20000000000002</v>
          </cell>
          <cell r="S10">
            <v>0</v>
          </cell>
          <cell r="T10">
            <v>191.15200000000002</v>
          </cell>
          <cell r="W10">
            <v>700</v>
          </cell>
          <cell r="Y10">
            <v>0</v>
          </cell>
          <cell r="Z10">
            <v>841.15200000000004</v>
          </cell>
        </row>
        <row r="11">
          <cell r="C11" t="str">
            <v>万江营销组</v>
          </cell>
          <cell r="D11">
            <v>6</v>
          </cell>
          <cell r="E11">
            <v>2</v>
          </cell>
          <cell r="F11">
            <v>0.33333333333333331</v>
          </cell>
          <cell r="G11">
            <v>7.0000000000000007E-2</v>
          </cell>
          <cell r="H11">
            <v>0.1</v>
          </cell>
          <cell r="I11">
            <v>-200</v>
          </cell>
          <cell r="J11">
            <v>0</v>
          </cell>
          <cell r="K11">
            <v>0</v>
          </cell>
          <cell r="L11">
            <v>0</v>
          </cell>
          <cell r="M11">
            <v>680</v>
          </cell>
          <cell r="N11">
            <v>47.6</v>
          </cell>
          <cell r="O11">
            <v>0.72727272727272729</v>
          </cell>
          <cell r="P11">
            <v>1088</v>
          </cell>
          <cell r="R11">
            <v>108.80000000000001</v>
          </cell>
          <cell r="S11">
            <v>10</v>
          </cell>
          <cell r="T11">
            <v>-33.599999999999994</v>
          </cell>
          <cell r="W11">
            <v>0</v>
          </cell>
          <cell r="Y11">
            <v>0</v>
          </cell>
          <cell r="Z11">
            <v>0</v>
          </cell>
        </row>
        <row r="12">
          <cell r="C12" t="str">
            <v>东城营销组</v>
          </cell>
          <cell r="D12">
            <v>12</v>
          </cell>
          <cell r="E12">
            <v>13.583333333333334</v>
          </cell>
          <cell r="F12">
            <v>1.1319444444444444</v>
          </cell>
          <cell r="G12">
            <v>0.09</v>
          </cell>
          <cell r="H12">
            <v>0.12</v>
          </cell>
          <cell r="I12">
            <v>0</v>
          </cell>
          <cell r="J12">
            <v>600</v>
          </cell>
          <cell r="K12">
            <v>0</v>
          </cell>
          <cell r="L12">
            <v>48</v>
          </cell>
          <cell r="M12">
            <v>940</v>
          </cell>
          <cell r="N12">
            <v>84.6</v>
          </cell>
          <cell r="O12">
            <v>0.55294117647058827</v>
          </cell>
          <cell r="P12">
            <v>4262</v>
          </cell>
          <cell r="R12">
            <v>511.44</v>
          </cell>
          <cell r="S12">
            <v>-174.39999999999998</v>
          </cell>
          <cell r="T12">
            <v>469.64</v>
          </cell>
          <cell r="W12">
            <v>0.40479999999999999</v>
          </cell>
          <cell r="Y12">
            <v>0</v>
          </cell>
          <cell r="Z12">
            <v>470.04480000000001</v>
          </cell>
        </row>
        <row r="13">
          <cell r="C13" t="str">
            <v>南城营销组</v>
          </cell>
          <cell r="D13">
            <v>12</v>
          </cell>
          <cell r="E13">
            <v>4.75</v>
          </cell>
          <cell r="F13">
            <v>0.39583333333333331</v>
          </cell>
          <cell r="G13">
            <v>7.0000000000000007E-2</v>
          </cell>
          <cell r="H13">
            <v>0.1</v>
          </cell>
          <cell r="I13">
            <v>-362.5</v>
          </cell>
          <cell r="J13">
            <v>0</v>
          </cell>
          <cell r="K13">
            <v>132.80000000000001</v>
          </cell>
          <cell r="L13">
            <v>10.624000000000001</v>
          </cell>
          <cell r="M13">
            <v>3596</v>
          </cell>
          <cell r="N13">
            <v>251.72000000000003</v>
          </cell>
          <cell r="O13">
            <v>0.68711656441717794</v>
          </cell>
          <cell r="P13">
            <v>0</v>
          </cell>
          <cell r="R13">
            <v>0</v>
          </cell>
          <cell r="S13">
            <v>30</v>
          </cell>
          <cell r="T13">
            <v>-70.155999999999949</v>
          </cell>
          <cell r="W13">
            <v>0</v>
          </cell>
          <cell r="Y13">
            <v>0</v>
          </cell>
          <cell r="Z13">
            <v>0</v>
          </cell>
        </row>
        <row r="14">
          <cell r="C14" t="str">
            <v>高埗营销组</v>
          </cell>
          <cell r="D14">
            <v>24</v>
          </cell>
          <cell r="E14">
            <v>31.5</v>
          </cell>
          <cell r="F14">
            <v>1.3125</v>
          </cell>
          <cell r="G14">
            <v>0.09</v>
          </cell>
          <cell r="H14">
            <v>0.12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768</v>
          </cell>
          <cell r="N14">
            <v>69.12</v>
          </cell>
          <cell r="O14">
            <v>0.69767441860465118</v>
          </cell>
          <cell r="P14">
            <v>15496</v>
          </cell>
          <cell r="R14">
            <v>1859.52</v>
          </cell>
          <cell r="S14">
            <v>0</v>
          </cell>
          <cell r="T14">
            <v>1928.6399999999999</v>
          </cell>
          <cell r="W14">
            <v>55.470000000000006</v>
          </cell>
          <cell r="Y14">
            <v>0</v>
          </cell>
          <cell r="Z14">
            <v>1984.11</v>
          </cell>
        </row>
        <row r="15">
          <cell r="D15">
            <v>57</v>
          </cell>
          <cell r="E15">
            <v>53.833333333333336</v>
          </cell>
          <cell r="I15">
            <v>-362.5</v>
          </cell>
          <cell r="J15">
            <v>1550</v>
          </cell>
          <cell r="K15">
            <v>157.20000000000002</v>
          </cell>
          <cell r="L15">
            <v>136.57599999999999</v>
          </cell>
          <cell r="M15">
            <v>5984</v>
          </cell>
          <cell r="N15">
            <v>453.04</v>
          </cell>
          <cell r="O15">
            <v>3.4288937756540334</v>
          </cell>
          <cell r="P15">
            <v>22478</v>
          </cell>
          <cell r="Q15">
            <v>0</v>
          </cell>
          <cell r="R15">
            <v>2642.96</v>
          </cell>
          <cell r="S15">
            <v>-134.39999999999998</v>
          </cell>
          <cell r="T15">
            <v>2485.6759999999999</v>
          </cell>
          <cell r="U15">
            <v>0</v>
          </cell>
          <cell r="V15">
            <v>0</v>
          </cell>
          <cell r="W15">
            <v>755.87480000000005</v>
          </cell>
          <cell r="Y15">
            <v>0</v>
          </cell>
          <cell r="Z15">
            <v>3295.3068000000003</v>
          </cell>
        </row>
        <row r="16">
          <cell r="C16" t="str">
            <v>虎门营销组</v>
          </cell>
          <cell r="D16">
            <v>12</v>
          </cell>
          <cell r="E16">
            <v>31</v>
          </cell>
          <cell r="F16">
            <v>2.5833333333333335</v>
          </cell>
          <cell r="G16">
            <v>0.09</v>
          </cell>
          <cell r="H16">
            <v>0.12</v>
          </cell>
          <cell r="I16">
            <v>0</v>
          </cell>
          <cell r="J16">
            <v>600</v>
          </cell>
          <cell r="K16">
            <v>0</v>
          </cell>
          <cell r="L16">
            <v>48</v>
          </cell>
          <cell r="M16">
            <v>10658</v>
          </cell>
          <cell r="N16">
            <v>959.21999999999991</v>
          </cell>
          <cell r="O16">
            <v>0.65695792880258896</v>
          </cell>
          <cell r="P16">
            <v>16278</v>
          </cell>
          <cell r="R16">
            <v>1953.36</v>
          </cell>
          <cell r="S16">
            <v>-860</v>
          </cell>
          <cell r="T16">
            <v>2100.58</v>
          </cell>
          <cell r="W16">
            <v>0</v>
          </cell>
          <cell r="Y16">
            <v>0</v>
          </cell>
          <cell r="Z16">
            <v>2100.58</v>
          </cell>
        </row>
        <row r="17">
          <cell r="C17" t="str">
            <v>长安营销组</v>
          </cell>
          <cell r="D17">
            <v>12</v>
          </cell>
          <cell r="E17">
            <v>1</v>
          </cell>
          <cell r="F17">
            <v>8.3333333333333329E-2</v>
          </cell>
          <cell r="G17">
            <v>7.0000000000000007E-2</v>
          </cell>
          <cell r="H17">
            <v>0.1</v>
          </cell>
          <cell r="I17">
            <v>-550</v>
          </cell>
          <cell r="J17">
            <v>0</v>
          </cell>
          <cell r="K17">
            <v>0</v>
          </cell>
          <cell r="L17">
            <v>0</v>
          </cell>
          <cell r="M17">
            <v>728</v>
          </cell>
          <cell r="N17">
            <v>50.960000000000008</v>
          </cell>
          <cell r="O17">
            <v>0.64459930313588854</v>
          </cell>
          <cell r="P17">
            <v>0</v>
          </cell>
          <cell r="R17">
            <v>0</v>
          </cell>
          <cell r="S17">
            <v>-40</v>
          </cell>
          <cell r="T17">
            <v>-539.04</v>
          </cell>
          <cell r="W17">
            <v>532.49</v>
          </cell>
          <cell r="Y17">
            <v>0</v>
          </cell>
          <cell r="Z17">
            <v>0</v>
          </cell>
        </row>
        <row r="18">
          <cell r="C18" t="str">
            <v>厚街营销组</v>
          </cell>
          <cell r="D18">
            <v>9</v>
          </cell>
          <cell r="E18">
            <v>5</v>
          </cell>
          <cell r="F18">
            <v>0.55555555555555558</v>
          </cell>
          <cell r="G18">
            <v>7.0000000000000007E-2</v>
          </cell>
          <cell r="H18">
            <v>0.1</v>
          </cell>
          <cell r="I18">
            <v>-200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0.56538461538461537</v>
          </cell>
          <cell r="P18">
            <v>4960</v>
          </cell>
          <cell r="R18">
            <v>496</v>
          </cell>
          <cell r="S18">
            <v>-200</v>
          </cell>
          <cell r="T18">
            <v>96</v>
          </cell>
          <cell r="W18">
            <v>2821.2869999999998</v>
          </cell>
          <cell r="Y18">
            <v>0</v>
          </cell>
          <cell r="Z18">
            <v>2717.2869999999998</v>
          </cell>
        </row>
        <row r="19">
          <cell r="D19">
            <v>33</v>
          </cell>
          <cell r="E19">
            <v>37</v>
          </cell>
          <cell r="I19">
            <v>-750</v>
          </cell>
          <cell r="J19">
            <v>600</v>
          </cell>
          <cell r="K19">
            <v>0</v>
          </cell>
          <cell r="L19">
            <v>48</v>
          </cell>
          <cell r="M19">
            <v>11386</v>
          </cell>
          <cell r="N19">
            <v>1010.18</v>
          </cell>
          <cell r="O19">
            <v>1.866941847323093</v>
          </cell>
          <cell r="P19">
            <v>21238</v>
          </cell>
          <cell r="Q19">
            <v>0</v>
          </cell>
          <cell r="R19">
            <v>2449.3599999999997</v>
          </cell>
          <cell r="S19">
            <v>-1100</v>
          </cell>
          <cell r="T19">
            <v>1657.54</v>
          </cell>
          <cell r="U19">
            <v>0</v>
          </cell>
          <cell r="V19">
            <v>0</v>
          </cell>
          <cell r="W19">
            <v>3353.777</v>
          </cell>
          <cell r="Y19">
            <v>0</v>
          </cell>
          <cell r="Z19">
            <v>4817.8670000000002</v>
          </cell>
        </row>
        <row r="20">
          <cell r="C20" t="str">
            <v>常平营销组</v>
          </cell>
          <cell r="D20">
            <v>27</v>
          </cell>
          <cell r="E20">
            <v>8.0833333333333339</v>
          </cell>
          <cell r="F20">
            <v>0.29938271604938271</v>
          </cell>
          <cell r="G20">
            <v>7.0000000000000007E-2</v>
          </cell>
          <cell r="H20">
            <v>0.1</v>
          </cell>
          <cell r="I20">
            <v>-945.83333333333326</v>
          </cell>
          <cell r="J20">
            <v>600</v>
          </cell>
          <cell r="K20">
            <v>0</v>
          </cell>
          <cell r="L20">
            <v>48</v>
          </cell>
          <cell r="M20">
            <v>400</v>
          </cell>
          <cell r="N20">
            <v>28.000000000000004</v>
          </cell>
          <cell r="O20">
            <v>0.74113475177304966</v>
          </cell>
          <cell r="P20">
            <v>0</v>
          </cell>
          <cell r="R20">
            <v>0</v>
          </cell>
          <cell r="S20">
            <v>-28.000000000000004</v>
          </cell>
          <cell r="T20">
            <v>-897.83333333333326</v>
          </cell>
          <cell r="W20">
            <v>0</v>
          </cell>
          <cell r="Y20">
            <v>0</v>
          </cell>
          <cell r="Z20">
            <v>0</v>
          </cell>
        </row>
        <row r="21">
          <cell r="C21" t="str">
            <v>黄江营销组</v>
          </cell>
          <cell r="D21">
            <v>6</v>
          </cell>
          <cell r="E21">
            <v>0</v>
          </cell>
          <cell r="F21">
            <v>0</v>
          </cell>
          <cell r="G21">
            <v>0.06</v>
          </cell>
          <cell r="H21">
            <v>0.1</v>
          </cell>
          <cell r="I21">
            <v>-300</v>
          </cell>
          <cell r="J21">
            <v>0</v>
          </cell>
          <cell r="K21">
            <v>580.24</v>
          </cell>
          <cell r="L21">
            <v>46.419200000000004</v>
          </cell>
          <cell r="M21">
            <v>0</v>
          </cell>
          <cell r="N21">
            <v>0</v>
          </cell>
          <cell r="O21">
            <v>0.54166666666666663</v>
          </cell>
          <cell r="P21">
            <v>0</v>
          </cell>
          <cell r="R21">
            <v>0</v>
          </cell>
          <cell r="S21">
            <v>0</v>
          </cell>
          <cell r="T21">
            <v>-253.58080000000001</v>
          </cell>
          <cell r="W21">
            <v>6.3970000000000002</v>
          </cell>
          <cell r="Y21">
            <v>0</v>
          </cell>
          <cell r="Z21">
            <v>0</v>
          </cell>
        </row>
        <row r="22">
          <cell r="C22" t="str">
            <v>大朗营销组</v>
          </cell>
          <cell r="D22">
            <v>12</v>
          </cell>
          <cell r="E22">
            <v>14.5</v>
          </cell>
          <cell r="F22">
            <v>1.2083333333333333</v>
          </cell>
          <cell r="G22">
            <v>0.09</v>
          </cell>
          <cell r="H22">
            <v>0.12</v>
          </cell>
          <cell r="I22">
            <v>0</v>
          </cell>
          <cell r="J22">
            <v>300</v>
          </cell>
          <cell r="K22">
            <v>0</v>
          </cell>
          <cell r="L22">
            <v>24</v>
          </cell>
          <cell r="M22">
            <v>2480</v>
          </cell>
          <cell r="N22">
            <v>223.2</v>
          </cell>
          <cell r="O22">
            <v>0.67235494880546076</v>
          </cell>
          <cell r="P22">
            <v>10478</v>
          </cell>
          <cell r="R22">
            <v>1257.3599999999999</v>
          </cell>
          <cell r="S22">
            <v>-480</v>
          </cell>
          <cell r="T22">
            <v>1024.56</v>
          </cell>
          <cell r="W22">
            <v>58.024000000000001</v>
          </cell>
          <cell r="Y22">
            <v>0</v>
          </cell>
          <cell r="Z22">
            <v>1082.5839999999998</v>
          </cell>
        </row>
        <row r="23">
          <cell r="D23">
            <v>36</v>
          </cell>
          <cell r="E23">
            <v>22.583333333333336</v>
          </cell>
          <cell r="I23">
            <v>-1245.8333333333333</v>
          </cell>
          <cell r="J23">
            <v>900</v>
          </cell>
          <cell r="K23">
            <v>580.24</v>
          </cell>
          <cell r="L23">
            <v>118.4192</v>
          </cell>
          <cell r="M23">
            <v>2880</v>
          </cell>
          <cell r="N23">
            <v>251.2</v>
          </cell>
          <cell r="O23">
            <v>1.9551563672451771</v>
          </cell>
          <cell r="P23">
            <v>10478</v>
          </cell>
          <cell r="Q23">
            <v>0</v>
          </cell>
          <cell r="R23">
            <v>1257.3599999999999</v>
          </cell>
          <cell r="S23">
            <v>-508</v>
          </cell>
          <cell r="T23">
            <v>-126.85413333333327</v>
          </cell>
          <cell r="U23">
            <v>0</v>
          </cell>
          <cell r="V23">
            <v>0</v>
          </cell>
          <cell r="W23">
            <v>64.421000000000006</v>
          </cell>
          <cell r="Y23">
            <v>0</v>
          </cell>
          <cell r="Z23">
            <v>1082.5839999999998</v>
          </cell>
        </row>
        <row r="24">
          <cell r="C24" t="str">
            <v>塘厦营销组</v>
          </cell>
          <cell r="D24">
            <v>9</v>
          </cell>
          <cell r="E24">
            <v>1.4166666666666665</v>
          </cell>
          <cell r="F24">
            <v>0.15740740740740738</v>
          </cell>
          <cell r="G24">
            <v>7.0000000000000007E-2</v>
          </cell>
          <cell r="H24">
            <v>0.1</v>
          </cell>
          <cell r="I24">
            <v>-379.16666666666669</v>
          </cell>
          <cell r="J24">
            <v>0</v>
          </cell>
          <cell r="K24">
            <v>583.77</v>
          </cell>
          <cell r="L24">
            <v>46.701599999999999</v>
          </cell>
          <cell r="M24">
            <v>440</v>
          </cell>
          <cell r="N24">
            <v>30.800000000000004</v>
          </cell>
          <cell r="O24">
            <v>0.63592233009708743</v>
          </cell>
          <cell r="P24">
            <v>888</v>
          </cell>
          <cell r="R24">
            <v>88.800000000000011</v>
          </cell>
          <cell r="S24">
            <v>-70.8</v>
          </cell>
          <cell r="T24">
            <v>-283.66506666666669</v>
          </cell>
          <cell r="W24">
            <v>0</v>
          </cell>
          <cell r="Y24">
            <v>0</v>
          </cell>
          <cell r="Z24">
            <v>0</v>
          </cell>
        </row>
        <row r="25">
          <cell r="C25" t="str">
            <v>清溪营销组</v>
          </cell>
          <cell r="D25">
            <v>6</v>
          </cell>
          <cell r="E25">
            <v>0.49999999999999994</v>
          </cell>
          <cell r="F25">
            <v>8.3333333333333329E-2</v>
          </cell>
          <cell r="G25">
            <v>7.0000000000000007E-2</v>
          </cell>
          <cell r="H25">
            <v>0.1</v>
          </cell>
          <cell r="I25">
            <v>-275</v>
          </cell>
          <cell r="J25">
            <v>0</v>
          </cell>
          <cell r="K25">
            <v>0</v>
          </cell>
          <cell r="L25">
            <v>0</v>
          </cell>
          <cell r="M25">
            <v>540</v>
          </cell>
          <cell r="N25">
            <v>37.800000000000004</v>
          </cell>
          <cell r="O25">
            <v>0.68055555555555558</v>
          </cell>
          <cell r="P25">
            <v>0</v>
          </cell>
          <cell r="R25">
            <v>0</v>
          </cell>
          <cell r="S25">
            <v>-37.800000000000004</v>
          </cell>
          <cell r="T25">
            <v>-275</v>
          </cell>
          <cell r="W25">
            <v>0</v>
          </cell>
          <cell r="Y25">
            <v>0</v>
          </cell>
          <cell r="Z25">
            <v>0</v>
          </cell>
        </row>
        <row r="26">
          <cell r="C26" t="str">
            <v>凤岗营销组</v>
          </cell>
          <cell r="D26">
            <v>3</v>
          </cell>
          <cell r="E26">
            <v>0</v>
          </cell>
          <cell r="F26">
            <v>0</v>
          </cell>
          <cell r="G26">
            <v>0.06</v>
          </cell>
          <cell r="H26">
            <v>0.1</v>
          </cell>
          <cell r="I26">
            <v>-150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0.68902439024390238</v>
          </cell>
          <cell r="P26">
            <v>0</v>
          </cell>
          <cell r="R26">
            <v>0</v>
          </cell>
          <cell r="S26">
            <v>0</v>
          </cell>
          <cell r="T26">
            <v>-150</v>
          </cell>
          <cell r="W26">
            <v>0</v>
          </cell>
          <cell r="Y26">
            <v>0</v>
          </cell>
          <cell r="Z26">
            <v>0</v>
          </cell>
        </row>
        <row r="27">
          <cell r="C27" t="str">
            <v>樟木头营销组</v>
          </cell>
          <cell r="D27">
            <v>12</v>
          </cell>
          <cell r="E27">
            <v>9.5833333333333339</v>
          </cell>
          <cell r="F27">
            <v>0.79861111111111116</v>
          </cell>
          <cell r="G27">
            <v>7.0000000000000007E-2</v>
          </cell>
          <cell r="H27">
            <v>0.1</v>
          </cell>
          <cell r="I27">
            <v>-120.8333333333333</v>
          </cell>
          <cell r="J27">
            <v>0</v>
          </cell>
          <cell r="K27">
            <v>162.77000000000001</v>
          </cell>
          <cell r="L27">
            <v>13.021600000000001</v>
          </cell>
          <cell r="M27">
            <v>3880</v>
          </cell>
          <cell r="N27">
            <v>271.60000000000002</v>
          </cell>
          <cell r="O27">
            <v>0.77500000000000002</v>
          </cell>
          <cell r="P27">
            <v>0</v>
          </cell>
          <cell r="R27">
            <v>0</v>
          </cell>
          <cell r="S27">
            <v>60</v>
          </cell>
          <cell r="T27">
            <v>223.78826666666674</v>
          </cell>
          <cell r="W27">
            <v>461.92</v>
          </cell>
          <cell r="Y27">
            <v>0</v>
          </cell>
          <cell r="Z27">
            <v>564.8749333333335</v>
          </cell>
        </row>
        <row r="28">
          <cell r="C28" t="str">
            <v>谢岗营销组</v>
          </cell>
          <cell r="D28">
            <v>6</v>
          </cell>
          <cell r="E28">
            <v>0.91666666666666674</v>
          </cell>
          <cell r="F28">
            <v>0.15277777777777779</v>
          </cell>
          <cell r="G28">
            <v>7.0000000000000007E-2</v>
          </cell>
          <cell r="H28">
            <v>0.1</v>
          </cell>
          <cell r="I28">
            <v>-254.16666666666666</v>
          </cell>
          <cell r="J28">
            <v>0</v>
          </cell>
          <cell r="K28">
            <v>12.48</v>
          </cell>
          <cell r="L28">
            <v>0.99840000000000007</v>
          </cell>
          <cell r="M28">
            <v>980</v>
          </cell>
          <cell r="N28">
            <v>68.600000000000009</v>
          </cell>
          <cell r="O28">
            <v>0.67307692307692313</v>
          </cell>
          <cell r="P28">
            <v>0</v>
          </cell>
          <cell r="R28">
            <v>0</v>
          </cell>
          <cell r="S28">
            <v>-27.600000000000009</v>
          </cell>
          <cell r="T28">
            <v>-212.16826666666668</v>
          </cell>
          <cell r="W28">
            <v>0</v>
          </cell>
          <cell r="Y28">
            <v>0</v>
          </cell>
          <cell r="Z28">
            <v>0</v>
          </cell>
        </row>
        <row r="29">
          <cell r="D29">
            <v>45</v>
          </cell>
          <cell r="E29">
            <v>12.416666666666666</v>
          </cell>
          <cell r="I29">
            <v>-525</v>
          </cell>
          <cell r="J29">
            <v>0</v>
          </cell>
          <cell r="K29">
            <v>759.02</v>
          </cell>
          <cell r="L29">
            <v>60.721599999999995</v>
          </cell>
          <cell r="M29">
            <v>5840</v>
          </cell>
          <cell r="N29">
            <v>408.80000000000007</v>
          </cell>
          <cell r="O29">
            <v>3.4535791989734683</v>
          </cell>
          <cell r="P29">
            <v>888</v>
          </cell>
          <cell r="Q29">
            <v>0</v>
          </cell>
          <cell r="R29">
            <v>88.800000000000011</v>
          </cell>
          <cell r="S29">
            <v>-76.2</v>
          </cell>
          <cell r="T29">
            <v>-697.04506666666657</v>
          </cell>
          <cell r="U29">
            <v>0</v>
          </cell>
          <cell r="V29">
            <v>0</v>
          </cell>
          <cell r="W29">
            <v>461.92</v>
          </cell>
          <cell r="Y29">
            <v>0</v>
          </cell>
          <cell r="Z29">
            <v>564.8749333333335</v>
          </cell>
        </row>
        <row r="30">
          <cell r="D30">
            <v>234</v>
          </cell>
          <cell r="E30">
            <v>155.41666666666669</v>
          </cell>
          <cell r="F30">
            <v>0.66417378917378922</v>
          </cell>
          <cell r="G30">
            <v>7.0000000000000007E-2</v>
          </cell>
          <cell r="H30">
            <v>0.1</v>
          </cell>
          <cell r="I30">
            <v>-4554.166666666667</v>
          </cell>
          <cell r="J30">
            <v>4050</v>
          </cell>
          <cell r="K30">
            <v>2857.3199999999997</v>
          </cell>
          <cell r="L30">
            <v>552.5856</v>
          </cell>
          <cell r="M30">
            <v>32474</v>
          </cell>
          <cell r="N30">
            <v>2570.1</v>
          </cell>
          <cell r="O30">
            <v>13.973050198002531</v>
          </cell>
          <cell r="P30">
            <v>63826</v>
          </cell>
          <cell r="Q30">
            <v>0</v>
          </cell>
          <cell r="R30">
            <v>7312.8799999999992</v>
          </cell>
          <cell r="S30">
            <v>-1758.6000000000001</v>
          </cell>
          <cell r="T30">
            <v>3218.6322666666665</v>
          </cell>
          <cell r="U30">
            <v>0</v>
          </cell>
          <cell r="V30">
            <v>0</v>
          </cell>
          <cell r="W30">
            <v>5129.0188000000007</v>
          </cell>
          <cell r="Y30">
            <v>0</v>
          </cell>
          <cell r="Z30">
            <v>10669.407533333331</v>
          </cell>
        </row>
        <row r="32">
          <cell r="L32" t="str">
            <v>部门审核：</v>
          </cell>
          <cell r="Q32" t="str">
            <v>市场审核：</v>
          </cell>
          <cell r="R32" t="str">
            <v>市场审核：</v>
          </cell>
          <cell r="T32" t="str">
            <v>领导审核：</v>
          </cell>
        </row>
        <row r="33">
          <cell r="Y33" t="str">
            <v xml:space="preserve">                                   </v>
          </cell>
        </row>
        <row r="34">
          <cell r="W34" t="str">
            <v xml:space="preserve"> 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">
          <cell r="C2" t="str">
            <v>网格名称</v>
          </cell>
          <cell r="D2" t="str">
            <v>网格组长</v>
          </cell>
          <cell r="E2" t="str">
            <v>网格人员</v>
          </cell>
          <cell r="F2" t="str">
            <v>本月续费率</v>
          </cell>
          <cell r="G2" t="str">
            <v>光续费率考核</v>
          </cell>
          <cell r="H2" t="str">
            <v>普通续费率</v>
          </cell>
          <cell r="I2" t="str">
            <v>普通续费率考核</v>
          </cell>
        </row>
        <row r="4">
          <cell r="C4" t="str">
            <v>智通区</v>
          </cell>
          <cell r="F4">
            <v>0.95238095238095233</v>
          </cell>
          <cell r="G4">
            <v>25</v>
          </cell>
          <cell r="H4">
            <v>1</v>
          </cell>
          <cell r="I4">
            <v>25</v>
          </cell>
        </row>
        <row r="5">
          <cell r="C5" t="str">
            <v>恒丰区</v>
          </cell>
          <cell r="F5">
            <v>0.75510204081632648</v>
          </cell>
          <cell r="G5">
            <v>25</v>
          </cell>
          <cell r="H5">
            <v>0.59259259259259256</v>
          </cell>
          <cell r="I5">
            <v>0</v>
          </cell>
        </row>
        <row r="6">
          <cell r="C6" t="str">
            <v>莞城区</v>
          </cell>
          <cell r="D6" t="str">
            <v>黎广法</v>
          </cell>
          <cell r="F6">
            <v>0.81428571428571428</v>
          </cell>
          <cell r="G6">
            <v>25</v>
          </cell>
          <cell r="H6">
            <v>0.72499999999999998</v>
          </cell>
          <cell r="I6">
            <v>25</v>
          </cell>
        </row>
        <row r="7">
          <cell r="C7" t="str">
            <v>简沙洲区</v>
          </cell>
          <cell r="D7" t="str">
            <v>肖俊标、李明浪</v>
          </cell>
          <cell r="F7">
            <v>0.57999999999999996</v>
          </cell>
          <cell r="G7">
            <v>-40</v>
          </cell>
          <cell r="H7">
            <v>0.56000000000000005</v>
          </cell>
          <cell r="I7">
            <v>-20</v>
          </cell>
        </row>
        <row r="8">
          <cell r="C8" t="str">
            <v>石美区</v>
          </cell>
          <cell r="D8" t="str">
            <v>肖俊标（暂）</v>
          </cell>
          <cell r="F8">
            <v>0.55555555555555558</v>
          </cell>
          <cell r="G8">
            <v>-40</v>
          </cell>
          <cell r="H8">
            <v>0.33333333333333331</v>
          </cell>
          <cell r="I8">
            <v>-40</v>
          </cell>
        </row>
        <row r="9">
          <cell r="F9">
            <v>0.57480314960629919</v>
          </cell>
          <cell r="G9">
            <v>-40</v>
          </cell>
          <cell r="H9">
            <v>0.47499999999999998</v>
          </cell>
          <cell r="I9">
            <v>-40</v>
          </cell>
        </row>
        <row r="10">
          <cell r="C10" t="str">
            <v>下桥区</v>
          </cell>
          <cell r="D10" t="str">
            <v>莫灵快（暂代）</v>
          </cell>
          <cell r="F10">
            <v>0.72</v>
          </cell>
          <cell r="G10">
            <v>25</v>
          </cell>
          <cell r="H10">
            <v>0.75</v>
          </cell>
          <cell r="I10">
            <v>25</v>
          </cell>
        </row>
        <row r="11">
          <cell r="C11" t="str">
            <v>温塘区</v>
          </cell>
          <cell r="D11" t="str">
            <v>杜中（暂代）</v>
          </cell>
          <cell r="F11">
            <v>0.42857142857142855</v>
          </cell>
          <cell r="G11">
            <v>-40</v>
          </cell>
          <cell r="H11">
            <v>0.14285714285714285</v>
          </cell>
          <cell r="I11">
            <v>-40</v>
          </cell>
        </row>
        <row r="12">
          <cell r="C12" t="str">
            <v>光润区</v>
          </cell>
          <cell r="D12" t="str">
            <v>伍宜勇</v>
          </cell>
          <cell r="F12">
            <v>0.59259259259259256</v>
          </cell>
          <cell r="G12">
            <v>-40</v>
          </cell>
          <cell r="H12">
            <v>1</v>
          </cell>
          <cell r="I12">
            <v>25</v>
          </cell>
        </row>
        <row r="13">
          <cell r="C13" t="str">
            <v>桑园区</v>
          </cell>
          <cell r="D13" t="str">
            <v>刘建强</v>
          </cell>
          <cell r="F13">
            <v>0.51063829787234039</v>
          </cell>
          <cell r="G13">
            <v>-40</v>
          </cell>
          <cell r="H13">
            <v>1.1666666666666667</v>
          </cell>
          <cell r="I13">
            <v>25</v>
          </cell>
        </row>
        <row r="14">
          <cell r="F14">
            <v>0.56462585034013602</v>
          </cell>
          <cell r="G14">
            <v>-40</v>
          </cell>
          <cell r="H14">
            <v>0.7142857142857143</v>
          </cell>
          <cell r="I14">
            <v>25</v>
          </cell>
        </row>
        <row r="15">
          <cell r="C15" t="str">
            <v>国信区</v>
          </cell>
          <cell r="F15">
            <v>0.55555555555555558</v>
          </cell>
          <cell r="G15">
            <v>-40</v>
          </cell>
          <cell r="H15">
            <v>0.83333333333333337</v>
          </cell>
          <cell r="I15">
            <v>25</v>
          </cell>
        </row>
        <row r="16">
          <cell r="C16" t="str">
            <v>富民区</v>
          </cell>
          <cell r="F16">
            <v>0.76</v>
          </cell>
          <cell r="G16">
            <v>25</v>
          </cell>
          <cell r="H16">
            <v>0.52777777777777779</v>
          </cell>
          <cell r="I16">
            <v>-40</v>
          </cell>
        </row>
        <row r="17">
          <cell r="C17" t="str">
            <v>牛鼓区</v>
          </cell>
          <cell r="F17">
            <v>0.68421052631578949</v>
          </cell>
          <cell r="G17">
            <v>0</v>
          </cell>
          <cell r="H17">
            <v>0.57894736842105265</v>
          </cell>
          <cell r="I17">
            <v>-20</v>
          </cell>
        </row>
        <row r="18">
          <cell r="C18" t="str">
            <v>南城区</v>
          </cell>
          <cell r="D18" t="str">
            <v>黎广俊</v>
          </cell>
          <cell r="F18">
            <v>0.69811320754716977</v>
          </cell>
          <cell r="G18">
            <v>0</v>
          </cell>
          <cell r="H18">
            <v>0.59047619047619049</v>
          </cell>
          <cell r="I18">
            <v>0</v>
          </cell>
        </row>
        <row r="19">
          <cell r="C19" t="str">
            <v>冼沙区</v>
          </cell>
          <cell r="D19" t="str">
            <v>左小兵</v>
          </cell>
          <cell r="F19">
            <v>0.70588235294117652</v>
          </cell>
          <cell r="G19">
            <v>15</v>
          </cell>
          <cell r="H19">
            <v>0.66666666666666663</v>
          </cell>
          <cell r="I19">
            <v>25</v>
          </cell>
        </row>
        <row r="20">
          <cell r="C20" t="str">
            <v>西联区</v>
          </cell>
          <cell r="D20" t="str">
            <v>杨维邦</v>
          </cell>
          <cell r="F20">
            <v>0.6811594202898551</v>
          </cell>
          <cell r="G20">
            <v>0</v>
          </cell>
          <cell r="H20">
            <v>0.75</v>
          </cell>
          <cell r="I20">
            <v>25</v>
          </cell>
        </row>
        <row r="21">
          <cell r="C21" t="str">
            <v>上江城区</v>
          </cell>
          <cell r="D21" t="str">
            <v>欧仁</v>
          </cell>
          <cell r="F21">
            <v>0.70588235294117652</v>
          </cell>
          <cell r="G21">
            <v>15</v>
          </cell>
          <cell r="H21">
            <v>0.8</v>
          </cell>
          <cell r="I21">
            <v>25</v>
          </cell>
        </row>
        <row r="22">
          <cell r="C22" t="str">
            <v>低涌区</v>
          </cell>
          <cell r="D22" t="str">
            <v>周国强</v>
          </cell>
          <cell r="F22">
            <v>0.74025974025974028</v>
          </cell>
          <cell r="G22">
            <v>25</v>
          </cell>
          <cell r="H22">
            <v>0.75</v>
          </cell>
          <cell r="I22">
            <v>25</v>
          </cell>
        </row>
        <row r="23">
          <cell r="F23">
            <v>0.70921985815602839</v>
          </cell>
          <cell r="G23">
            <v>15</v>
          </cell>
          <cell r="H23">
            <v>0.70588235294117652</v>
          </cell>
          <cell r="I23">
            <v>25</v>
          </cell>
        </row>
        <row r="24">
          <cell r="F24">
            <v>0.66273932253313694</v>
          </cell>
          <cell r="G24">
            <v>-20</v>
          </cell>
          <cell r="H24">
            <v>0.62083333333333335</v>
          </cell>
          <cell r="I24">
            <v>15</v>
          </cell>
        </row>
        <row r="25">
          <cell r="C25" t="str">
            <v>增步区</v>
          </cell>
          <cell r="D25" t="str">
            <v>覃绪炽、李永林、邓逢善</v>
          </cell>
          <cell r="F25">
            <v>0.72413793103448276</v>
          </cell>
          <cell r="G25">
            <v>25</v>
          </cell>
          <cell r="H25">
            <v>0.625</v>
          </cell>
          <cell r="I25">
            <v>15</v>
          </cell>
        </row>
        <row r="26">
          <cell r="C26" t="str">
            <v>茶山区</v>
          </cell>
          <cell r="D26" t="str">
            <v>郑廷碧</v>
          </cell>
          <cell r="F26">
            <v>0.52500000000000002</v>
          </cell>
          <cell r="G26">
            <v>-40</v>
          </cell>
          <cell r="H26">
            <v>0.3</v>
          </cell>
          <cell r="I26">
            <v>-40</v>
          </cell>
        </row>
        <row r="27">
          <cell r="C27" t="str">
            <v>超朗区</v>
          </cell>
          <cell r="D27" t="str">
            <v>蔡定强</v>
          </cell>
          <cell r="F27">
            <v>0.54545454545454541</v>
          </cell>
          <cell r="G27">
            <v>-40</v>
          </cell>
          <cell r="H27">
            <v>0.36363636363636365</v>
          </cell>
          <cell r="I27">
            <v>-40</v>
          </cell>
        </row>
        <row r="28">
          <cell r="F28">
            <v>0.6330275229357798</v>
          </cell>
          <cell r="G28">
            <v>-40</v>
          </cell>
          <cell r="H28">
            <v>0.45454545454545453</v>
          </cell>
          <cell r="I28">
            <v>-40</v>
          </cell>
        </row>
        <row r="29">
          <cell r="C29" t="str">
            <v>城中社区</v>
          </cell>
          <cell r="D29" t="str">
            <v>刘松涛（暂）</v>
          </cell>
          <cell r="F29">
            <v>0.44186046511627908</v>
          </cell>
          <cell r="G29">
            <v>-40</v>
          </cell>
          <cell r="H29">
            <v>0.46153846153846156</v>
          </cell>
          <cell r="I29">
            <v>-40</v>
          </cell>
        </row>
        <row r="30">
          <cell r="C30" t="str">
            <v>桔洲区</v>
          </cell>
          <cell r="D30" t="str">
            <v>杨辉（暂）、彭知群（暂）</v>
          </cell>
          <cell r="F30">
            <v>0.45714285714285713</v>
          </cell>
          <cell r="G30">
            <v>-40</v>
          </cell>
          <cell r="H30">
            <v>0.75</v>
          </cell>
          <cell r="I30">
            <v>25</v>
          </cell>
        </row>
        <row r="31">
          <cell r="C31" t="str">
            <v>西湖区</v>
          </cell>
          <cell r="D31" t="str">
            <v>杨平金（暂）</v>
          </cell>
          <cell r="F31">
            <v>0.66666666666666663</v>
          </cell>
          <cell r="G31">
            <v>-20</v>
          </cell>
          <cell r="H31">
            <v>0.63157894736842102</v>
          </cell>
          <cell r="I31">
            <v>25</v>
          </cell>
        </row>
        <row r="32">
          <cell r="F32">
            <v>0.49494949494949497</v>
          </cell>
          <cell r="G32">
            <v>-40</v>
          </cell>
          <cell r="H32">
            <v>0.56603773584905659</v>
          </cell>
          <cell r="I32">
            <v>-20</v>
          </cell>
        </row>
        <row r="33">
          <cell r="C33" t="str">
            <v>兆康区</v>
          </cell>
          <cell r="D33" t="str">
            <v>李先富</v>
          </cell>
          <cell r="F33">
            <v>0.734375</v>
          </cell>
          <cell r="G33">
            <v>25</v>
          </cell>
          <cell r="H33">
            <v>0.61538461538461542</v>
          </cell>
          <cell r="I33">
            <v>15</v>
          </cell>
        </row>
        <row r="34">
          <cell r="C34" t="str">
            <v>石崇区</v>
          </cell>
          <cell r="D34" t="str">
            <v>吕佳欣、陈炳亮</v>
          </cell>
          <cell r="F34">
            <v>0.68571428571428572</v>
          </cell>
          <cell r="G34">
            <v>0</v>
          </cell>
          <cell r="H34">
            <v>0.61538461538461542</v>
          </cell>
          <cell r="I34">
            <v>15</v>
          </cell>
        </row>
        <row r="35">
          <cell r="F35">
            <v>0.71717171717171713</v>
          </cell>
          <cell r="G35">
            <v>15</v>
          </cell>
          <cell r="H35">
            <v>0.61538461538461542</v>
          </cell>
          <cell r="I35">
            <v>15</v>
          </cell>
        </row>
        <row r="36">
          <cell r="C36" t="str">
            <v>西城区</v>
          </cell>
          <cell r="D36" t="str">
            <v>张泽文</v>
          </cell>
          <cell r="F36">
            <v>0.8666666666666667</v>
          </cell>
          <cell r="G36">
            <v>25</v>
          </cell>
          <cell r="H36">
            <v>0.63636363636363635</v>
          </cell>
          <cell r="I36">
            <v>25</v>
          </cell>
        </row>
        <row r="37">
          <cell r="C37" t="str">
            <v>新城区</v>
          </cell>
          <cell r="D37" t="str">
            <v>夏玉杰</v>
          </cell>
          <cell r="F37">
            <v>0.53846153846153844</v>
          </cell>
          <cell r="G37">
            <v>-40</v>
          </cell>
          <cell r="H37">
            <v>0.54545454545454541</v>
          </cell>
          <cell r="I37">
            <v>-40</v>
          </cell>
        </row>
        <row r="38">
          <cell r="C38" t="str">
            <v>三江区</v>
          </cell>
          <cell r="D38" t="str">
            <v>肖任</v>
          </cell>
          <cell r="F38">
            <v>0.56000000000000005</v>
          </cell>
          <cell r="G38">
            <v>-40</v>
          </cell>
          <cell r="H38">
            <v>0.7142857142857143</v>
          </cell>
          <cell r="I38">
            <v>25</v>
          </cell>
        </row>
        <row r="39">
          <cell r="C39" t="str">
            <v>移动小区</v>
          </cell>
          <cell r="D39">
            <v>0</v>
          </cell>
          <cell r="F39">
            <v>1</v>
          </cell>
          <cell r="H39">
            <v>1</v>
          </cell>
        </row>
        <row r="40">
          <cell r="F40">
            <v>0.6376811594202898</v>
          </cell>
          <cell r="G40">
            <v>-40</v>
          </cell>
          <cell r="H40">
            <v>0.6333333333333333</v>
          </cell>
          <cell r="I40">
            <v>25</v>
          </cell>
        </row>
        <row r="41">
          <cell r="C41" t="str">
            <v>石龙坑区</v>
          </cell>
          <cell r="D41" t="str">
            <v>彭英智、魏祥洋</v>
          </cell>
          <cell r="F41">
            <v>0.72881355932203384</v>
          </cell>
          <cell r="G41">
            <v>25</v>
          </cell>
          <cell r="H41">
            <v>0.6875</v>
          </cell>
          <cell r="I41">
            <v>25</v>
          </cell>
        </row>
        <row r="42">
          <cell r="C42" t="str">
            <v>下岭贝区</v>
          </cell>
          <cell r="D42" t="str">
            <v>黄维劲、黄维敏</v>
          </cell>
          <cell r="F42">
            <v>0.5</v>
          </cell>
          <cell r="G42">
            <v>-40</v>
          </cell>
          <cell r="H42">
            <v>0.72222222222222221</v>
          </cell>
          <cell r="I42">
            <v>25</v>
          </cell>
        </row>
        <row r="43">
          <cell r="C43" t="str">
            <v>华南区</v>
          </cell>
          <cell r="D43" t="str">
            <v>钟宝明、李宇飞</v>
          </cell>
          <cell r="F43">
            <v>0.77777777777777779</v>
          </cell>
          <cell r="G43">
            <v>25</v>
          </cell>
          <cell r="H43">
            <v>0.83333333333333337</v>
          </cell>
          <cell r="I43">
            <v>25</v>
          </cell>
        </row>
        <row r="44">
          <cell r="F44">
            <v>0.68152866242038213</v>
          </cell>
          <cell r="G44">
            <v>0</v>
          </cell>
          <cell r="H44">
            <v>0.73333333333333328</v>
          </cell>
          <cell r="I44">
            <v>25</v>
          </cell>
        </row>
        <row r="45">
          <cell r="F45">
            <v>0.63789868667917449</v>
          </cell>
          <cell r="G45">
            <v>-40</v>
          </cell>
          <cell r="H45">
            <v>0.61428571428571432</v>
          </cell>
          <cell r="I45">
            <v>15</v>
          </cell>
        </row>
        <row r="46">
          <cell r="C46" t="str">
            <v>东站区</v>
          </cell>
          <cell r="D46" t="str">
            <v>罗志文、吴斌</v>
          </cell>
          <cell r="F46">
            <v>0.5431034482758621</v>
          </cell>
          <cell r="G46">
            <v>-40</v>
          </cell>
          <cell r="H46">
            <v>0.66666666666666663</v>
          </cell>
          <cell r="I46">
            <v>25</v>
          </cell>
        </row>
        <row r="47">
          <cell r="C47" t="str">
            <v>大京九区</v>
          </cell>
          <cell r="D47" t="str">
            <v>谢熙</v>
          </cell>
          <cell r="F47">
            <v>0.49180327868852458</v>
          </cell>
          <cell r="G47">
            <v>-40</v>
          </cell>
          <cell r="H47">
            <v>0.2857142857142857</v>
          </cell>
          <cell r="I47">
            <v>-40</v>
          </cell>
        </row>
        <row r="48">
          <cell r="C48" t="str">
            <v>白石岗区</v>
          </cell>
          <cell r="D48" t="str">
            <v>辛芳明、黎兵兵</v>
          </cell>
          <cell r="F48">
            <v>0.58441558441558439</v>
          </cell>
          <cell r="G48">
            <v>-40</v>
          </cell>
          <cell r="H48">
            <v>0.63636363636363635</v>
          </cell>
          <cell r="I48">
            <v>25</v>
          </cell>
        </row>
        <row r="49">
          <cell r="C49" t="str">
            <v>上坑区</v>
          </cell>
          <cell r="D49" t="str">
            <v>宋孝波</v>
          </cell>
          <cell r="F49">
            <v>0.51282051282051277</v>
          </cell>
          <cell r="G49">
            <v>-40</v>
          </cell>
          <cell r="H49">
            <v>0.77777777777777779</v>
          </cell>
          <cell r="I49">
            <v>25</v>
          </cell>
        </row>
        <row r="50">
          <cell r="C50" t="str">
            <v>东兴区</v>
          </cell>
          <cell r="D50" t="str">
            <v>陈彦忠、付森基</v>
          </cell>
          <cell r="F50">
            <v>0.55000000000000004</v>
          </cell>
          <cell r="G50">
            <v>-40</v>
          </cell>
          <cell r="H50">
            <v>0.6</v>
          </cell>
          <cell r="I50">
            <v>0</v>
          </cell>
        </row>
        <row r="51">
          <cell r="D51" t="str">
            <v>王国营</v>
          </cell>
          <cell r="F51">
            <v>0.53993610223642174</v>
          </cell>
          <cell r="G51">
            <v>-40</v>
          </cell>
          <cell r="H51">
            <v>0.62068965517241381</v>
          </cell>
          <cell r="I51">
            <v>15</v>
          </cell>
        </row>
        <row r="52">
          <cell r="C52" t="str">
            <v>康宝区</v>
          </cell>
          <cell r="D52" t="str">
            <v>农军成（暂）、卢丹龙（暂）</v>
          </cell>
          <cell r="F52">
            <v>0.71739130434782605</v>
          </cell>
          <cell r="G52">
            <v>15</v>
          </cell>
          <cell r="H52">
            <v>0.6</v>
          </cell>
          <cell r="I52">
            <v>0</v>
          </cell>
        </row>
        <row r="53">
          <cell r="C53" t="str">
            <v>华田区</v>
          </cell>
          <cell r="D53" t="str">
            <v>许世家</v>
          </cell>
          <cell r="F53">
            <v>0.59259259259259256</v>
          </cell>
          <cell r="G53">
            <v>-40</v>
          </cell>
          <cell r="H53">
            <v>0.83333333333333337</v>
          </cell>
          <cell r="I53">
            <v>25</v>
          </cell>
        </row>
        <row r="54">
          <cell r="F54">
            <v>0.65</v>
          </cell>
          <cell r="G54">
            <v>-40</v>
          </cell>
          <cell r="H54">
            <v>0.72727272727272729</v>
          </cell>
          <cell r="I54">
            <v>25</v>
          </cell>
        </row>
        <row r="55">
          <cell r="C55" t="str">
            <v>旺富区</v>
          </cell>
          <cell r="D55" t="str">
            <v>邓轩腾、邓轩物、符光卓</v>
          </cell>
          <cell r="F55">
            <v>0.59589041095890416</v>
          </cell>
          <cell r="G55">
            <v>-40</v>
          </cell>
          <cell r="H55">
            <v>0.45238095238095238</v>
          </cell>
          <cell r="I55">
            <v>-40</v>
          </cell>
        </row>
        <row r="56">
          <cell r="C56" t="str">
            <v>杨蔡区</v>
          </cell>
          <cell r="D56" t="str">
            <v>刘运超、全守平</v>
          </cell>
          <cell r="F56">
            <v>0.56842105263157894</v>
          </cell>
          <cell r="G56">
            <v>-40</v>
          </cell>
          <cell r="H56">
            <v>0.44444444444444442</v>
          </cell>
          <cell r="I56">
            <v>-40</v>
          </cell>
        </row>
        <row r="57">
          <cell r="C57" t="str">
            <v>洋犀区</v>
          </cell>
          <cell r="D57" t="str">
            <v>唐石荣</v>
          </cell>
          <cell r="F57">
            <v>0.42857142857142855</v>
          </cell>
          <cell r="G57">
            <v>-40</v>
          </cell>
          <cell r="H57">
            <v>0.48148148148148145</v>
          </cell>
          <cell r="I57">
            <v>-40</v>
          </cell>
        </row>
        <row r="58">
          <cell r="C58" t="str">
            <v>东坑区</v>
          </cell>
          <cell r="D58" t="str">
            <v>李海光</v>
          </cell>
          <cell r="F58">
            <v>0.44444444444444442</v>
          </cell>
          <cell r="G58">
            <v>-40</v>
          </cell>
          <cell r="H58">
            <v>0.5714285714285714</v>
          </cell>
          <cell r="I58">
            <v>-20</v>
          </cell>
        </row>
        <row r="59">
          <cell r="F59">
            <v>0.57196969696969702</v>
          </cell>
          <cell r="G59">
            <v>-40</v>
          </cell>
          <cell r="H59">
            <v>0.47530864197530864</v>
          </cell>
          <cell r="I59">
            <v>-40</v>
          </cell>
        </row>
        <row r="60">
          <cell r="F60">
            <v>0.56868537666174301</v>
          </cell>
          <cell r="G60">
            <v>-40</v>
          </cell>
          <cell r="H60">
            <v>0.52380952380952384</v>
          </cell>
          <cell r="I60">
            <v>-40</v>
          </cell>
        </row>
        <row r="61">
          <cell r="C61" t="str">
            <v>三阳区</v>
          </cell>
          <cell r="D61" t="str">
            <v>张远威，陈阳</v>
          </cell>
          <cell r="F61">
            <v>0.68055555555555558</v>
          </cell>
          <cell r="G61">
            <v>0</v>
          </cell>
          <cell r="H61">
            <v>0.61111111111111116</v>
          </cell>
          <cell r="I61">
            <v>15</v>
          </cell>
        </row>
        <row r="62">
          <cell r="C62" t="str">
            <v>东力区</v>
          </cell>
          <cell r="D62" t="str">
            <v>何攀</v>
          </cell>
          <cell r="F62">
            <v>0.5</v>
          </cell>
          <cell r="G62">
            <v>-40</v>
          </cell>
          <cell r="H62">
            <v>0.5</v>
          </cell>
          <cell r="I62">
            <v>-40</v>
          </cell>
        </row>
        <row r="63">
          <cell r="C63" t="str">
            <v>骏景区</v>
          </cell>
          <cell r="D63" t="str">
            <v>杨芳</v>
          </cell>
          <cell r="F63">
            <v>0.3888888888888889</v>
          </cell>
          <cell r="G63">
            <v>-40</v>
          </cell>
          <cell r="H63">
            <v>0.56521739130434778</v>
          </cell>
          <cell r="I63">
            <v>-20</v>
          </cell>
        </row>
        <row r="64">
          <cell r="C64" t="str">
            <v>莆心区</v>
          </cell>
          <cell r="D64" t="str">
            <v>吴勇</v>
          </cell>
          <cell r="F64">
            <v>0.80645161290322576</v>
          </cell>
          <cell r="G64">
            <v>25</v>
          </cell>
          <cell r="H64">
            <v>0.33333333333333331</v>
          </cell>
          <cell r="I64">
            <v>-40</v>
          </cell>
        </row>
        <row r="65">
          <cell r="F65">
            <v>0.61849710982658956</v>
          </cell>
          <cell r="G65">
            <v>-40</v>
          </cell>
          <cell r="H65">
            <v>0.53846153846153844</v>
          </cell>
          <cell r="I65">
            <v>-40</v>
          </cell>
        </row>
        <row r="66">
          <cell r="C66" t="str">
            <v>荔横区</v>
          </cell>
          <cell r="D66" t="str">
            <v>禹红娜、何奇宝</v>
          </cell>
          <cell r="F66">
            <v>0.70129870129870131</v>
          </cell>
          <cell r="G66">
            <v>15</v>
          </cell>
          <cell r="H66">
            <v>0.6</v>
          </cell>
          <cell r="I66">
            <v>0</v>
          </cell>
        </row>
        <row r="67">
          <cell r="C67" t="str">
            <v>大利区</v>
          </cell>
          <cell r="D67" t="str">
            <v>祖静彪</v>
          </cell>
          <cell r="F67">
            <v>0.55882352941176472</v>
          </cell>
          <cell r="G67">
            <v>-40</v>
          </cell>
          <cell r="H67">
            <v>0.7</v>
          </cell>
          <cell r="I67">
            <v>25</v>
          </cell>
        </row>
        <row r="68">
          <cell r="C68" t="str">
            <v>三中区</v>
          </cell>
          <cell r="D68" t="str">
            <v>吴宇帅、韦志强</v>
          </cell>
          <cell r="F68">
            <v>0.44</v>
          </cell>
          <cell r="G68">
            <v>-40</v>
          </cell>
          <cell r="H68">
            <v>1</v>
          </cell>
          <cell r="I68">
            <v>25</v>
          </cell>
        </row>
        <row r="69">
          <cell r="F69">
            <v>0.61764705882352944</v>
          </cell>
          <cell r="G69">
            <v>-40</v>
          </cell>
          <cell r="H69">
            <v>0.64516129032258063</v>
          </cell>
          <cell r="I69">
            <v>25</v>
          </cell>
        </row>
        <row r="70">
          <cell r="C70" t="str">
            <v>金凤凰区</v>
          </cell>
          <cell r="D70" t="str">
            <v>蓝志康</v>
          </cell>
          <cell r="F70">
            <v>0.6470588235294118</v>
          </cell>
          <cell r="G70">
            <v>-40</v>
          </cell>
          <cell r="H70">
            <v>0.6470588235294118</v>
          </cell>
          <cell r="I70">
            <v>25</v>
          </cell>
        </row>
        <row r="71">
          <cell r="C71" t="str">
            <v>雁田区</v>
          </cell>
          <cell r="D71" t="str">
            <v>蓝志坚</v>
          </cell>
          <cell r="F71">
            <v>0.47368421052631576</v>
          </cell>
          <cell r="G71">
            <v>-40</v>
          </cell>
          <cell r="H71">
            <v>0.33333333333333331</v>
          </cell>
          <cell r="I71">
            <v>-40</v>
          </cell>
        </row>
        <row r="72">
          <cell r="F72">
            <v>0.5053763440860215</v>
          </cell>
          <cell r="G72">
            <v>-40</v>
          </cell>
          <cell r="H72">
            <v>0.48571428571428571</v>
          </cell>
          <cell r="I72">
            <v>-40</v>
          </cell>
        </row>
        <row r="73">
          <cell r="C73" t="str">
            <v>樟新区</v>
          </cell>
          <cell r="D73" t="str">
            <v>万昌波</v>
          </cell>
          <cell r="F73">
            <v>0.72916666666666663</v>
          </cell>
          <cell r="G73">
            <v>25</v>
          </cell>
          <cell r="H73">
            <v>0.63636363636363635</v>
          </cell>
          <cell r="I73">
            <v>25</v>
          </cell>
        </row>
        <row r="74">
          <cell r="C74" t="str">
            <v>中心区</v>
          </cell>
          <cell r="D74" t="str">
            <v>伍红军</v>
          </cell>
          <cell r="F74">
            <v>0.76470588235294112</v>
          </cell>
          <cell r="G74">
            <v>25</v>
          </cell>
          <cell r="H74">
            <v>1</v>
          </cell>
          <cell r="I74">
            <v>25</v>
          </cell>
        </row>
        <row r="75">
          <cell r="F75">
            <v>0.74747474747474751</v>
          </cell>
          <cell r="G75">
            <v>25</v>
          </cell>
          <cell r="H75">
            <v>0.74603174603174605</v>
          </cell>
          <cell r="I75">
            <v>25</v>
          </cell>
        </row>
        <row r="76">
          <cell r="C76" t="str">
            <v>赵林区</v>
          </cell>
          <cell r="D76" t="str">
            <v>周启存、钟环荣</v>
          </cell>
          <cell r="F76">
            <v>0.49230769230769234</v>
          </cell>
          <cell r="G76">
            <v>-40</v>
          </cell>
          <cell r="H76">
            <v>0.66666666666666663</v>
          </cell>
          <cell r="I76">
            <v>25</v>
          </cell>
        </row>
        <row r="77">
          <cell r="C77" t="str">
            <v>银湖区</v>
          </cell>
          <cell r="D77" t="str">
            <v>林建光</v>
          </cell>
          <cell r="F77">
            <v>0.82191780821917804</v>
          </cell>
          <cell r="G77">
            <v>25</v>
          </cell>
          <cell r="H77">
            <v>0.7142857142857143</v>
          </cell>
          <cell r="I77">
            <v>25</v>
          </cell>
        </row>
        <row r="78">
          <cell r="F78">
            <v>0.61083743842364535</v>
          </cell>
          <cell r="G78">
            <v>-40</v>
          </cell>
          <cell r="H78">
            <v>0.6875</v>
          </cell>
          <cell r="I78">
            <v>25</v>
          </cell>
        </row>
        <row r="79">
          <cell r="F79">
            <v>0.61931818181818177</v>
          </cell>
          <cell r="G79">
            <v>-40</v>
          </cell>
          <cell r="H79">
            <v>0.62436548223350252</v>
          </cell>
          <cell r="I79">
            <v>15</v>
          </cell>
        </row>
        <row r="80">
          <cell r="C80" t="str">
            <v>居岐区</v>
          </cell>
          <cell r="D80" t="str">
            <v>罗灿坤</v>
          </cell>
          <cell r="F80">
            <v>0.62745098039215685</v>
          </cell>
          <cell r="G80">
            <v>-40</v>
          </cell>
          <cell r="H80">
            <v>1</v>
          </cell>
          <cell r="I80">
            <v>25</v>
          </cell>
        </row>
        <row r="81">
          <cell r="C81" t="str">
            <v>龙眼区</v>
          </cell>
          <cell r="D81" t="str">
            <v>王武东</v>
          </cell>
          <cell r="F81">
            <v>0.65</v>
          </cell>
          <cell r="G81">
            <v>-40</v>
          </cell>
          <cell r="H81">
            <v>0.68421052631578949</v>
          </cell>
          <cell r="I81">
            <v>25</v>
          </cell>
        </row>
        <row r="82">
          <cell r="C82" t="str">
            <v>南栅区</v>
          </cell>
          <cell r="D82" t="str">
            <v>陈伟娣、李华</v>
          </cell>
          <cell r="F82">
            <v>0.75</v>
          </cell>
          <cell r="G82">
            <v>25</v>
          </cell>
          <cell r="H82">
            <v>0.79166666666666663</v>
          </cell>
          <cell r="I82">
            <v>25</v>
          </cell>
        </row>
        <row r="83">
          <cell r="C83" t="str">
            <v>博美区</v>
          </cell>
          <cell r="D83" t="str">
            <v>朱文彬</v>
          </cell>
          <cell r="F83">
            <v>0.61111111111111116</v>
          </cell>
          <cell r="G83">
            <v>-40</v>
          </cell>
          <cell r="H83">
            <v>0.57894736842105265</v>
          </cell>
          <cell r="I83">
            <v>-20</v>
          </cell>
        </row>
        <row r="84">
          <cell r="C84" t="str">
            <v>王屋区</v>
          </cell>
          <cell r="D84" t="str">
            <v>焦慧君(暂代)</v>
          </cell>
          <cell r="F84">
            <v>0.51724137931034486</v>
          </cell>
          <cell r="G84">
            <v>-40</v>
          </cell>
          <cell r="H84">
            <v>0.8571428571428571</v>
          </cell>
          <cell r="I84">
            <v>25</v>
          </cell>
        </row>
        <row r="85">
          <cell r="D85" t="str">
            <v>谢波</v>
          </cell>
          <cell r="F85">
            <v>0.62666666666666671</v>
          </cell>
          <cell r="G85">
            <v>-40</v>
          </cell>
          <cell r="H85">
            <v>0.72602739726027399</v>
          </cell>
          <cell r="I85">
            <v>25</v>
          </cell>
        </row>
        <row r="86">
          <cell r="C86" t="str">
            <v>街口区</v>
          </cell>
          <cell r="D86" t="str">
            <v>冯三防</v>
          </cell>
          <cell r="F86">
            <v>0.43181818181818182</v>
          </cell>
          <cell r="G86">
            <v>-40</v>
          </cell>
          <cell r="H86">
            <v>1.25</v>
          </cell>
          <cell r="I86">
            <v>25</v>
          </cell>
        </row>
        <row r="87">
          <cell r="C87" t="str">
            <v>乌沙区</v>
          </cell>
          <cell r="D87" t="str">
            <v>温圣荣</v>
          </cell>
          <cell r="F87">
            <v>0.58208955223880599</v>
          </cell>
          <cell r="G87">
            <v>-40</v>
          </cell>
          <cell r="H87">
            <v>0.51282051282051277</v>
          </cell>
          <cell r="I87">
            <v>-40</v>
          </cell>
        </row>
        <row r="88">
          <cell r="C88" t="str">
            <v>上沙区</v>
          </cell>
          <cell r="D88" t="str">
            <v>肖亮</v>
          </cell>
          <cell r="F88">
            <v>0.57954545454545459</v>
          </cell>
          <cell r="G88">
            <v>-40</v>
          </cell>
          <cell r="H88">
            <v>0.5</v>
          </cell>
          <cell r="I88">
            <v>-40</v>
          </cell>
        </row>
        <row r="89">
          <cell r="C89" t="str">
            <v>光宝区</v>
          </cell>
          <cell r="D89" t="str">
            <v>朱江益</v>
          </cell>
          <cell r="F89">
            <v>0.40476190476190477</v>
          </cell>
          <cell r="G89">
            <v>-40</v>
          </cell>
          <cell r="H89">
            <v>0.8</v>
          </cell>
          <cell r="I89">
            <v>25</v>
          </cell>
        </row>
        <row r="90">
          <cell r="F90">
            <v>0.52282157676348551</v>
          </cell>
          <cell r="G90">
            <v>-40</v>
          </cell>
          <cell r="H90">
            <v>0.59649122807017541</v>
          </cell>
          <cell r="I90">
            <v>0</v>
          </cell>
        </row>
        <row r="91">
          <cell r="C91" t="str">
            <v>军埔区</v>
          </cell>
          <cell r="D91" t="str">
            <v>罗灿平</v>
          </cell>
          <cell r="F91">
            <v>0.44827586206896552</v>
          </cell>
          <cell r="G91">
            <v>-40</v>
          </cell>
          <cell r="H91">
            <v>1.125</v>
          </cell>
          <cell r="I91">
            <v>25</v>
          </cell>
        </row>
        <row r="92">
          <cell r="C92" t="str">
            <v>三屯区</v>
          </cell>
          <cell r="D92" t="str">
            <v>易荣辉、杨菊花</v>
          </cell>
          <cell r="F92">
            <v>0.5625</v>
          </cell>
          <cell r="G92">
            <v>-40</v>
          </cell>
          <cell r="H92">
            <v>1</v>
          </cell>
          <cell r="I92">
            <v>25</v>
          </cell>
        </row>
        <row r="93">
          <cell r="C93" t="str">
            <v>河田区</v>
          </cell>
          <cell r="D93" t="str">
            <v>易阿红</v>
          </cell>
          <cell r="F93">
            <v>0.65384615384615385</v>
          </cell>
          <cell r="G93">
            <v>-40</v>
          </cell>
          <cell r="H93">
            <v>0.3</v>
          </cell>
          <cell r="I93">
            <v>-40</v>
          </cell>
        </row>
        <row r="94">
          <cell r="C94" t="str">
            <v>汀山区</v>
          </cell>
          <cell r="D94" t="str">
            <v>胡政、文志立</v>
          </cell>
          <cell r="F94">
            <v>0.62962962962962965</v>
          </cell>
          <cell r="G94">
            <v>-40</v>
          </cell>
          <cell r="H94">
            <v>0.5</v>
          </cell>
          <cell r="I94">
            <v>-40</v>
          </cell>
        </row>
        <row r="95">
          <cell r="C95" t="str">
            <v>桥头区</v>
          </cell>
          <cell r="D95" t="str">
            <v>温圣荣</v>
          </cell>
          <cell r="F95">
            <v>0.29032258064516131</v>
          </cell>
          <cell r="G95">
            <v>-40</v>
          </cell>
          <cell r="H95">
            <v>0.27272727272727271</v>
          </cell>
          <cell r="I95">
            <v>-40</v>
          </cell>
        </row>
        <row r="96">
          <cell r="C96" t="str">
            <v>下汴区</v>
          </cell>
          <cell r="D96" t="str">
            <v>曾茂林</v>
          </cell>
          <cell r="F96">
            <v>0.72</v>
          </cell>
          <cell r="G96">
            <v>25</v>
          </cell>
          <cell r="H96">
            <v>1</v>
          </cell>
          <cell r="I96">
            <v>25</v>
          </cell>
        </row>
        <row r="97">
          <cell r="F97">
            <v>0.57086614173228345</v>
          </cell>
          <cell r="G97">
            <v>-40</v>
          </cell>
          <cell r="H97">
            <v>0.63414634146341464</v>
          </cell>
          <cell r="I97">
            <v>25</v>
          </cell>
        </row>
        <row r="98">
          <cell r="F98">
            <v>0.57735849056603772</v>
          </cell>
          <cell r="G98">
            <v>-40</v>
          </cell>
          <cell r="H98">
            <v>0.64473684210526316</v>
          </cell>
          <cell r="I98">
            <v>25</v>
          </cell>
        </row>
        <row r="99">
          <cell r="F99">
            <v>0.6095530236634531</v>
          </cell>
          <cell r="G99">
            <v>-40</v>
          </cell>
          <cell r="H99">
            <v>0.59704251386321627</v>
          </cell>
          <cell r="I99">
            <v>0</v>
          </cell>
        </row>
        <row r="126">
          <cell r="D126">
            <v>28883</v>
          </cell>
        </row>
        <row r="127">
          <cell r="C127">
            <v>41913</v>
          </cell>
          <cell r="D127">
            <v>28012</v>
          </cell>
        </row>
        <row r="131">
          <cell r="C131">
            <v>41883</v>
          </cell>
        </row>
      </sheetData>
      <sheetData sheetId="13">
        <row r="1">
          <cell r="B1" t="str">
            <v>营销组</v>
          </cell>
          <cell r="D1" t="str">
            <v>光时速宽带续费率</v>
          </cell>
          <cell r="E1" t="str">
            <v>考核金额</v>
          </cell>
          <cell r="F1" t="str">
            <v>普通宽带续费率</v>
          </cell>
          <cell r="G1" t="str">
            <v>考核金额</v>
          </cell>
        </row>
        <row r="2">
          <cell r="B2" t="str">
            <v>莞城营销组</v>
          </cell>
          <cell r="C2" t="str">
            <v>莞城区</v>
          </cell>
          <cell r="D2">
            <v>0.81428571428571428</v>
          </cell>
          <cell r="E2">
            <v>10</v>
          </cell>
          <cell r="F2">
            <v>0.72499999999999998</v>
          </cell>
          <cell r="G2">
            <v>10</v>
          </cell>
        </row>
        <row r="3">
          <cell r="B3" t="str">
            <v>东城营销组</v>
          </cell>
          <cell r="C3" t="str">
            <v>东城区</v>
          </cell>
          <cell r="D3">
            <v>0.59055118110236215</v>
          </cell>
          <cell r="E3">
            <v>-40</v>
          </cell>
          <cell r="F3">
            <v>0.53658536585365857</v>
          </cell>
          <cell r="G3">
            <v>-40</v>
          </cell>
        </row>
        <row r="4">
          <cell r="B4" t="str">
            <v>南城营销组</v>
          </cell>
          <cell r="C4" t="str">
            <v>南城区</v>
          </cell>
          <cell r="D4">
            <v>0.56462585034013602</v>
          </cell>
          <cell r="E4">
            <v>-40</v>
          </cell>
          <cell r="F4">
            <v>0.7142857142857143</v>
          </cell>
          <cell r="G4">
            <v>10</v>
          </cell>
        </row>
        <row r="5">
          <cell r="B5" t="str">
            <v>高埗营销组</v>
          </cell>
          <cell r="C5" t="str">
            <v>高步区</v>
          </cell>
          <cell r="D5">
            <v>0.69811320754716977</v>
          </cell>
          <cell r="E5">
            <v>0</v>
          </cell>
          <cell r="F5">
            <v>0.59615384615384615</v>
          </cell>
          <cell r="G5">
            <v>0</v>
          </cell>
        </row>
        <row r="6">
          <cell r="B6" t="str">
            <v>万江营销组</v>
          </cell>
          <cell r="C6" t="str">
            <v>万江区</v>
          </cell>
          <cell r="D6">
            <v>0.71276595744680848</v>
          </cell>
          <cell r="E6">
            <v>0</v>
          </cell>
          <cell r="F6">
            <v>0.70588235294117652</v>
          </cell>
          <cell r="G6">
            <v>10</v>
          </cell>
        </row>
        <row r="7">
          <cell r="B7" t="str">
            <v>小计</v>
          </cell>
          <cell r="D7">
            <v>0.66715758468335784</v>
          </cell>
          <cell r="F7">
            <v>0.6333333333333333</v>
          </cell>
        </row>
        <row r="8">
          <cell r="B8" t="str">
            <v>石碣营销组</v>
          </cell>
          <cell r="C8" t="str">
            <v>石碣区</v>
          </cell>
          <cell r="D8">
            <v>0.48039215686274511</v>
          </cell>
          <cell r="E8">
            <v>-40</v>
          </cell>
          <cell r="F8">
            <v>0.6</v>
          </cell>
          <cell r="G8">
            <v>0</v>
          </cell>
        </row>
        <row r="9">
          <cell r="B9" t="str">
            <v>石排营销组</v>
          </cell>
          <cell r="C9" t="str">
            <v>石排区</v>
          </cell>
          <cell r="D9">
            <v>0.68518518518518523</v>
          </cell>
          <cell r="E9">
            <v>0</v>
          </cell>
          <cell r="F9">
            <v>0.45454545454545453</v>
          </cell>
          <cell r="G9">
            <v>-40</v>
          </cell>
        </row>
        <row r="10">
          <cell r="B10" t="str">
            <v>茶山营销组</v>
          </cell>
          <cell r="C10" t="str">
            <v>茶山区</v>
          </cell>
          <cell r="D10">
            <v>0.58571428571428574</v>
          </cell>
          <cell r="E10">
            <v>-40</v>
          </cell>
          <cell r="F10">
            <v>0.76666666666666672</v>
          </cell>
          <cell r="G10">
            <v>10</v>
          </cell>
        </row>
        <row r="11">
          <cell r="B11" t="str">
            <v>横沥营销组</v>
          </cell>
          <cell r="C11" t="str">
            <v>横沥区</v>
          </cell>
          <cell r="D11">
            <v>0.71717171717171713</v>
          </cell>
          <cell r="E11">
            <v>0</v>
          </cell>
          <cell r="F11">
            <v>0.61538461538461542</v>
          </cell>
          <cell r="G11">
            <v>10</v>
          </cell>
        </row>
        <row r="12">
          <cell r="B12" t="str">
            <v>寮步营销组</v>
          </cell>
          <cell r="C12" t="str">
            <v>寮步区</v>
          </cell>
          <cell r="D12">
            <v>0.68152866242038213</v>
          </cell>
          <cell r="E12">
            <v>0</v>
          </cell>
          <cell r="F12">
            <v>0.73333333333333328</v>
          </cell>
          <cell r="G12">
            <v>10</v>
          </cell>
        </row>
        <row r="13">
          <cell r="B13" t="str">
            <v>小计</v>
          </cell>
          <cell r="D13">
            <v>0.63805970149253732</v>
          </cell>
          <cell r="F13">
            <v>0.63537906137184119</v>
          </cell>
        </row>
        <row r="14">
          <cell r="B14" t="str">
            <v>虎门营销组</v>
          </cell>
          <cell r="C14" t="str">
            <v>虎门区</v>
          </cell>
          <cell r="D14">
            <v>0.62666666666666671</v>
          </cell>
          <cell r="E14">
            <v>-40</v>
          </cell>
          <cell r="F14">
            <v>0.71052631578947367</v>
          </cell>
          <cell r="G14">
            <v>10</v>
          </cell>
        </row>
        <row r="15">
          <cell r="B15" t="str">
            <v>厚街营销组</v>
          </cell>
          <cell r="C15" t="str">
            <v>厚街区</v>
          </cell>
          <cell r="D15">
            <v>0.52083333333333337</v>
          </cell>
          <cell r="E15">
            <v>-40</v>
          </cell>
          <cell r="F15">
            <v>0.59292035398230092</v>
          </cell>
          <cell r="G15">
            <v>0</v>
          </cell>
        </row>
        <row r="16">
          <cell r="B16" t="str">
            <v>长安营销组</v>
          </cell>
          <cell r="C16" t="str">
            <v>长安区</v>
          </cell>
          <cell r="D16">
            <v>0.57086614173228345</v>
          </cell>
          <cell r="E16">
            <v>-40</v>
          </cell>
          <cell r="F16">
            <v>0.625</v>
          </cell>
          <cell r="G16">
            <v>10</v>
          </cell>
        </row>
        <row r="17">
          <cell r="B17" t="str">
            <v>小计</v>
          </cell>
          <cell r="D17">
            <v>0.5768261964735516</v>
          </cell>
          <cell r="F17">
            <v>0.63755458515283847</v>
          </cell>
        </row>
        <row r="18">
          <cell r="B18" t="str">
            <v>常平营销组</v>
          </cell>
          <cell r="C18" t="str">
            <v>常平区</v>
          </cell>
          <cell r="D18">
            <v>0.53993610223642174</v>
          </cell>
          <cell r="E18">
            <v>-40</v>
          </cell>
          <cell r="F18">
            <v>0.62068965517241381</v>
          </cell>
          <cell r="G18">
            <v>10</v>
          </cell>
        </row>
        <row r="19">
          <cell r="B19" t="str">
            <v>黄江营销组</v>
          </cell>
          <cell r="C19" t="str">
            <v>黄江区</v>
          </cell>
          <cell r="D19">
            <v>0.64646464646464652</v>
          </cell>
          <cell r="E19">
            <v>-20</v>
          </cell>
          <cell r="F19">
            <v>0.72727272727272729</v>
          </cell>
          <cell r="G19">
            <v>10</v>
          </cell>
        </row>
        <row r="20">
          <cell r="B20" t="str">
            <v>大朗营销组</v>
          </cell>
          <cell r="C20" t="str">
            <v>大朗区</v>
          </cell>
          <cell r="D20">
            <v>0.57196969696969702</v>
          </cell>
          <cell r="E20">
            <v>-40</v>
          </cell>
          <cell r="F20">
            <v>0.47530864197530864</v>
          </cell>
          <cell r="G20">
            <v>-40</v>
          </cell>
        </row>
        <row r="21">
          <cell r="B21" t="str">
            <v>小计</v>
          </cell>
          <cell r="D21">
            <v>0.56804733727810652</v>
          </cell>
          <cell r="F21">
            <v>0.52380952380952384</v>
          </cell>
        </row>
        <row r="22">
          <cell r="B22" t="str">
            <v>塘厦营销组</v>
          </cell>
          <cell r="C22" t="str">
            <v>塘厦区</v>
          </cell>
          <cell r="D22">
            <v>0.61849710982658956</v>
          </cell>
          <cell r="E22">
            <v>-40</v>
          </cell>
          <cell r="F22">
            <v>0.53846153846153844</v>
          </cell>
          <cell r="G22">
            <v>-40</v>
          </cell>
        </row>
        <row r="23">
          <cell r="B23" t="str">
            <v>凤岗营销组</v>
          </cell>
          <cell r="C23" t="str">
            <v>凤岗区</v>
          </cell>
          <cell r="D23">
            <v>0.61764705882352944</v>
          </cell>
          <cell r="E23">
            <v>-40</v>
          </cell>
          <cell r="F23">
            <v>0.64516129032258063</v>
          </cell>
          <cell r="G23">
            <v>10</v>
          </cell>
        </row>
        <row r="24">
          <cell r="B24" t="str">
            <v>清溪营销组</v>
          </cell>
          <cell r="C24" t="str">
            <v>清溪区</v>
          </cell>
          <cell r="D24">
            <v>0.4946236559139785</v>
          </cell>
          <cell r="E24">
            <v>-40</v>
          </cell>
          <cell r="F24">
            <v>0.51428571428571423</v>
          </cell>
          <cell r="G24">
            <v>-40</v>
          </cell>
        </row>
        <row r="25">
          <cell r="B25" t="str">
            <v>樟木头营销组</v>
          </cell>
          <cell r="C25" t="str">
            <v>樟木头区</v>
          </cell>
          <cell r="D25">
            <v>0.72448979591836737</v>
          </cell>
          <cell r="E25">
            <v>10</v>
          </cell>
          <cell r="F25">
            <v>0.76190476190476186</v>
          </cell>
          <cell r="G25">
            <v>10</v>
          </cell>
        </row>
        <row r="26">
          <cell r="B26" t="str">
            <v>谢岗营销组</v>
          </cell>
          <cell r="C26" t="str">
            <v>谢岗区</v>
          </cell>
          <cell r="D26">
            <v>0.61083743842364535</v>
          </cell>
          <cell r="E26">
            <v>-40</v>
          </cell>
          <cell r="F26">
            <v>0.6875</v>
          </cell>
          <cell r="G26">
            <v>10</v>
          </cell>
        </row>
        <row r="27">
          <cell r="B27" t="str">
            <v>小计</v>
          </cell>
          <cell r="C27" t="str">
            <v>小计</v>
          </cell>
          <cell r="D27">
            <v>0.61450924608819346</v>
          </cell>
          <cell r="F27">
            <v>0.63451776649746194</v>
          </cell>
        </row>
        <row r="28">
          <cell r="D28">
            <v>0.61097992916174737</v>
          </cell>
          <cell r="F28">
            <v>0.61243611584327085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SRQN"/>
      <sheetName val="6月实收"/>
      <sheetName val="收入合计"/>
      <sheetName val="14年数据业务收入"/>
      <sheetName val="3月预留4月"/>
      <sheetName val="装机汇总"/>
      <sheetName val="街道链接表"/>
      <sheetName val="网格得分"/>
      <sheetName val="营销中心、营销组考核汇总得分"/>
      <sheetName val="指标"/>
      <sheetName val="集客收入明细"/>
      <sheetName val="新增集客收入"/>
      <sheetName val="续费"/>
      <sheetName val="新装"/>
      <sheetName val="固话明细"/>
      <sheetName val="销装维开通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F1" t="str">
            <v>帐号</v>
          </cell>
          <cell r="G1" t="str">
            <v>登录名</v>
          </cell>
          <cell r="H1" t="str">
            <v>用户名</v>
          </cell>
          <cell r="I1" t="str">
            <v>价格计划</v>
          </cell>
          <cell r="J1" t="str">
            <v>应收金额</v>
          </cell>
          <cell r="K1" t="str">
            <v>实收金额</v>
          </cell>
          <cell r="L1" t="str">
            <v>开户时间</v>
          </cell>
          <cell r="M1" t="str">
            <v>续费前到期时间</v>
          </cell>
          <cell r="N1" t="str">
            <v>到期时间</v>
          </cell>
          <cell r="O1" t="str">
            <v>受理单归档日期</v>
          </cell>
          <cell r="P1" t="str">
            <v>产品类型</v>
          </cell>
          <cell r="Q1" t="str">
            <v>受理类型</v>
          </cell>
          <cell r="R1" t="str">
            <v>续费类型</v>
          </cell>
          <cell r="S1" t="str">
            <v>用户类型</v>
          </cell>
          <cell r="T1" t="str">
            <v>接入类型</v>
          </cell>
          <cell r="U1" t="str">
            <v>操作员</v>
          </cell>
          <cell r="V1" t="str">
            <v>发展角色</v>
          </cell>
          <cell r="W1" t="str">
            <v>备注</v>
          </cell>
          <cell r="X1" t="str">
            <v>营销组链一</v>
          </cell>
          <cell r="Y1" t="str">
            <v>营销组链一</v>
          </cell>
          <cell r="Z1" t="str">
            <v>营销组链二</v>
          </cell>
          <cell r="AA1" t="str">
            <v>最终营销组</v>
          </cell>
          <cell r="AB1" t="str">
            <v>日期</v>
          </cell>
          <cell r="AC1" t="str">
            <v>M数</v>
          </cell>
          <cell r="AD1" t="str">
            <v>折算月份</v>
          </cell>
          <cell r="AE1" t="str">
            <v>是否为光时速用户</v>
          </cell>
          <cell r="AF1" t="str">
            <v>是否新改续</v>
          </cell>
          <cell r="AG1" t="str">
            <v>是否价值宽带</v>
          </cell>
          <cell r="AH1" t="str">
            <v>是否本月续本月</v>
          </cell>
          <cell r="AI1" t="str">
            <v>是否续本月的光时速IF(AND(AL2="续本月",ISNUMBER(FIND("FTT",T2))),"是",IF(AND(AL2="续本月",ISNUMBER(FIND("LAN",T2))),"是","否"))</v>
          </cell>
          <cell r="AJ1" t="str">
            <v>是否续本月的光时速VLOOKUP(F:F,'到期未续光时速用户'!F:F,1,FALSE)</v>
          </cell>
          <cell r="AK1" t="str">
            <v>是否续本月的专线VLOOKUP(F:F,'到期未续专线'!F:F,1,FALSE)</v>
          </cell>
          <cell r="AL1" t="str">
            <v>是否当月价值宽带续费</v>
          </cell>
          <cell r="AM1" t="str">
            <v>是否普通光续价值宽带IF(AND(OR(AD2&gt;AU2),AD2&gt;=10,AU2&lt;10),"是","否")</v>
          </cell>
          <cell r="AN1" t="str">
            <v>是否续本月的移动小区用户VLOOKUP(F:F,移动小区到期未续!F:F,1,FALSE)</v>
          </cell>
          <cell r="AO1" t="str">
            <v>是否悦视听</v>
          </cell>
          <cell r="AP1" t="str">
            <v>新改续匹配VLOOKUP(F:F,新改续明细!E:E,1,FALSE)</v>
          </cell>
          <cell r="AQ1" t="str">
            <v>是否普通光续价值宽带=IF(AND(OR(AD2&gt;AU2),AD2&gt;=10,AU2&lt;10),"是","否")</v>
          </cell>
          <cell r="AR1" t="str">
            <v>所属网格VLOOKUP(AU:AU,社区对应网格!A:B,2,FALSE)</v>
          </cell>
        </row>
        <row r="2">
          <cell r="F2">
            <v>13631775586</v>
          </cell>
          <cell r="G2" t="str">
            <v>13631775586</v>
          </cell>
          <cell r="H2" t="str">
            <v>陈斌</v>
          </cell>
          <cell r="I2" t="str">
            <v>预付费东莞住宅新装或续费80元包月，带宽4M</v>
          </cell>
          <cell r="J2">
            <v>160</v>
          </cell>
          <cell r="K2">
            <v>160</v>
          </cell>
          <cell r="L2" t="str">
            <v>2013-04-01</v>
          </cell>
          <cell r="M2">
            <v>42161</v>
          </cell>
          <cell r="N2" t="str">
            <v>2015-08-07</v>
          </cell>
          <cell r="O2" t="str">
            <v>2015-06-07</v>
          </cell>
          <cell r="P2" t="str">
            <v>宽带预付费</v>
          </cell>
          <cell r="Q2" t="str">
            <v>续费</v>
          </cell>
          <cell r="R2" t="str">
            <v>往月充值</v>
          </cell>
          <cell r="S2" t="str">
            <v>家庭用户</v>
          </cell>
          <cell r="T2" t="str">
            <v>FTTH</v>
          </cell>
          <cell r="U2" t="str">
            <v>阮珠妹(ruanzm)</v>
          </cell>
          <cell r="V2" t="str">
            <v>ZX东城莫灵快</v>
          </cell>
          <cell r="W2" t="str">
            <v>电商价值宽带营销</v>
          </cell>
          <cell r="X2" t="str">
            <v>东城区</v>
          </cell>
          <cell r="Y2">
            <v>0</v>
          </cell>
          <cell r="Z2">
            <v>0</v>
          </cell>
          <cell r="AA2" t="str">
            <v>东城区</v>
          </cell>
          <cell r="AB2" t="str">
            <v>07</v>
          </cell>
          <cell r="AC2">
            <v>4</v>
          </cell>
          <cell r="AD2">
            <v>1</v>
          </cell>
          <cell r="AE2" t="str">
            <v>是</v>
          </cell>
          <cell r="AF2" t="str">
            <v/>
          </cell>
          <cell r="AG2" t="str">
            <v>否</v>
          </cell>
          <cell r="AH2" t="str">
            <v>续本月</v>
          </cell>
          <cell r="AI2" t="str">
            <v>是</v>
          </cell>
          <cell r="AJ2">
            <v>13631775586</v>
          </cell>
          <cell r="AO2">
            <v>0</v>
          </cell>
          <cell r="AR2" t="str">
            <v>下桥区</v>
          </cell>
        </row>
        <row r="3">
          <cell r="F3">
            <v>13412629329</v>
          </cell>
          <cell r="G3" t="str">
            <v>13412629329</v>
          </cell>
          <cell r="H3" t="str">
            <v>黄爱霞</v>
          </cell>
          <cell r="I3" t="str">
            <v>预付费东莞住宅新装或续费680元包年，带宽4M</v>
          </cell>
          <cell r="J3">
            <v>680</v>
          </cell>
          <cell r="K3">
            <v>680</v>
          </cell>
          <cell r="L3" t="str">
            <v>2009-06-06</v>
          </cell>
          <cell r="M3">
            <v>42165</v>
          </cell>
          <cell r="N3" t="str">
            <v>2016-06-10</v>
          </cell>
          <cell r="O3" t="str">
            <v>2015-06-06</v>
          </cell>
          <cell r="P3" t="str">
            <v>宽带预付费</v>
          </cell>
          <cell r="Q3" t="str">
            <v>续费</v>
          </cell>
          <cell r="R3" t="str">
            <v>提前充值</v>
          </cell>
          <cell r="S3" t="str">
            <v>企业客户</v>
          </cell>
          <cell r="T3" t="str">
            <v>(传统)XDSL</v>
          </cell>
          <cell r="U3" t="str">
            <v>阮珠妹(ruanzm)</v>
          </cell>
          <cell r="V3" t="str">
            <v>ZX东城莫灵快</v>
          </cell>
          <cell r="W3" t="str">
            <v/>
          </cell>
          <cell r="X3" t="str">
            <v>东城区</v>
          </cell>
          <cell r="Y3">
            <v>0</v>
          </cell>
          <cell r="Z3">
            <v>0</v>
          </cell>
          <cell r="AA3" t="str">
            <v>东城区</v>
          </cell>
          <cell r="AB3" t="str">
            <v>06</v>
          </cell>
          <cell r="AC3">
            <v>4</v>
          </cell>
          <cell r="AD3">
            <v>12</v>
          </cell>
          <cell r="AE3" t="str">
            <v>否</v>
          </cell>
          <cell r="AF3" t="str">
            <v/>
          </cell>
          <cell r="AG3" t="str">
            <v>否</v>
          </cell>
          <cell r="AH3" t="str">
            <v>续本月</v>
          </cell>
          <cell r="AI3" t="str">
            <v>否</v>
          </cell>
          <cell r="AO3">
            <v>0</v>
          </cell>
          <cell r="AR3" t="str">
            <v>下桥区</v>
          </cell>
        </row>
        <row r="4">
          <cell r="F4">
            <v>15820950755</v>
          </cell>
          <cell r="G4" t="str">
            <v>15820950755</v>
          </cell>
          <cell r="H4" t="str">
            <v>邓友才</v>
          </cell>
          <cell r="I4" t="str">
            <v>预付费东莞住宅新装或续费680元包年，带宽4M</v>
          </cell>
          <cell r="J4">
            <v>680</v>
          </cell>
          <cell r="K4">
            <v>680</v>
          </cell>
          <cell r="L4" t="str">
            <v>2014-06-05</v>
          </cell>
          <cell r="M4">
            <v>42160</v>
          </cell>
          <cell r="N4" t="str">
            <v>2016-06-05</v>
          </cell>
          <cell r="O4" t="str">
            <v>2015-06-04</v>
          </cell>
          <cell r="P4" t="str">
            <v>宽带预付费</v>
          </cell>
          <cell r="Q4" t="str">
            <v>续费</v>
          </cell>
          <cell r="R4" t="str">
            <v>当月充值</v>
          </cell>
          <cell r="S4" t="str">
            <v>家庭用户</v>
          </cell>
          <cell r="T4" t="str">
            <v>FTTH</v>
          </cell>
          <cell r="U4" t="str">
            <v>阮珠妹(ruanzm)</v>
          </cell>
          <cell r="V4" t="str">
            <v>ZX东城伍宜勇</v>
          </cell>
          <cell r="W4" t="str">
            <v>电商价值宽带营销</v>
          </cell>
          <cell r="X4" t="str">
            <v>东城区</v>
          </cell>
          <cell r="Y4">
            <v>0</v>
          </cell>
          <cell r="Z4">
            <v>0</v>
          </cell>
          <cell r="AA4" t="str">
            <v>东城区</v>
          </cell>
          <cell r="AB4" t="str">
            <v>04</v>
          </cell>
          <cell r="AC4">
            <v>4</v>
          </cell>
          <cell r="AD4">
            <v>12</v>
          </cell>
          <cell r="AE4" t="str">
            <v>是</v>
          </cell>
          <cell r="AF4" t="str">
            <v/>
          </cell>
          <cell r="AG4" t="str">
            <v>否</v>
          </cell>
          <cell r="AH4" t="str">
            <v>续本月</v>
          </cell>
          <cell r="AI4" t="str">
            <v>是</v>
          </cell>
          <cell r="AJ4">
            <v>15820950755</v>
          </cell>
          <cell r="AO4">
            <v>0</v>
          </cell>
          <cell r="AR4" t="str">
            <v>恒丰区</v>
          </cell>
        </row>
        <row r="5">
          <cell r="F5">
            <v>13414418939</v>
          </cell>
          <cell r="G5" t="str">
            <v>13414418939</v>
          </cell>
          <cell r="H5" t="str">
            <v>丁成帅</v>
          </cell>
          <cell r="I5" t="str">
            <v>预付费东莞住宅新装或续费888元包年，带宽12M</v>
          </cell>
          <cell r="J5">
            <v>888</v>
          </cell>
          <cell r="K5">
            <v>888</v>
          </cell>
          <cell r="L5" t="str">
            <v>2013-05-30</v>
          </cell>
          <cell r="M5">
            <v>42155</v>
          </cell>
          <cell r="N5" t="str">
            <v>2016-06-02</v>
          </cell>
          <cell r="O5" t="str">
            <v>2015-06-02</v>
          </cell>
          <cell r="P5" t="str">
            <v>宽带预付费</v>
          </cell>
          <cell r="Q5" t="str">
            <v>续费</v>
          </cell>
          <cell r="R5" t="str">
            <v>往月充值</v>
          </cell>
          <cell r="S5" t="str">
            <v>家庭用户</v>
          </cell>
          <cell r="T5" t="str">
            <v>FTTH</v>
          </cell>
          <cell r="U5" t="str">
            <v>杜秋月(duqiuy)</v>
          </cell>
          <cell r="V5" t="str">
            <v>ZX莞城徐元球</v>
          </cell>
          <cell r="W5" t="str">
            <v/>
          </cell>
          <cell r="X5" t="str">
            <v>莞城区</v>
          </cell>
          <cell r="Y5">
            <v>0</v>
          </cell>
          <cell r="Z5">
            <v>0</v>
          </cell>
          <cell r="AA5" t="str">
            <v>莞城区</v>
          </cell>
          <cell r="AB5" t="str">
            <v>02</v>
          </cell>
          <cell r="AC5">
            <v>12</v>
          </cell>
          <cell r="AD5">
            <v>12</v>
          </cell>
          <cell r="AE5" t="str">
            <v>是</v>
          </cell>
          <cell r="AF5" t="str">
            <v/>
          </cell>
          <cell r="AG5" t="str">
            <v>价值宽带</v>
          </cell>
          <cell r="AH5" t="str">
            <v>续前期</v>
          </cell>
          <cell r="AI5" t="str">
            <v>否</v>
          </cell>
          <cell r="AO5">
            <v>0</v>
          </cell>
          <cell r="AR5" t="str">
            <v>恒丰区</v>
          </cell>
        </row>
        <row r="6">
          <cell r="F6">
            <v>13751221767</v>
          </cell>
          <cell r="G6" t="str">
            <v>13751221767</v>
          </cell>
          <cell r="H6" t="str">
            <v>麦群英</v>
          </cell>
          <cell r="I6" t="str">
            <v>预付费东莞住宅新装或续费680元包年，带宽4M</v>
          </cell>
          <cell r="J6">
            <v>680</v>
          </cell>
          <cell r="K6">
            <v>680</v>
          </cell>
          <cell r="L6" t="str">
            <v>2012-03-29</v>
          </cell>
          <cell r="M6">
            <v>42186</v>
          </cell>
          <cell r="N6" t="str">
            <v>2016-07-01</v>
          </cell>
          <cell r="O6" t="str">
            <v>2015-06-03</v>
          </cell>
          <cell r="P6" t="str">
            <v>宽带预付费</v>
          </cell>
          <cell r="Q6" t="str">
            <v>续费</v>
          </cell>
          <cell r="R6" t="str">
            <v>提前充值</v>
          </cell>
          <cell r="S6" t="str">
            <v>家庭用户</v>
          </cell>
          <cell r="T6" t="str">
            <v>FTTH</v>
          </cell>
          <cell r="U6" t="str">
            <v>营业厅经理(李甜琴)(CQYX01)</v>
          </cell>
          <cell r="V6" t="str">
            <v>ZX莞城徐元球</v>
          </cell>
          <cell r="W6" t="str">
            <v/>
          </cell>
          <cell r="X6" t="str">
            <v>莞城区</v>
          </cell>
          <cell r="Y6">
            <v>0</v>
          </cell>
          <cell r="Z6">
            <v>0</v>
          </cell>
          <cell r="AA6" t="str">
            <v>莞城区</v>
          </cell>
          <cell r="AB6" t="str">
            <v>03</v>
          </cell>
          <cell r="AC6">
            <v>4</v>
          </cell>
          <cell r="AD6">
            <v>12</v>
          </cell>
          <cell r="AE6" t="str">
            <v>是</v>
          </cell>
          <cell r="AF6" t="str">
            <v/>
          </cell>
          <cell r="AG6" t="str">
            <v>否</v>
          </cell>
          <cell r="AH6" t="str">
            <v>续后期</v>
          </cell>
          <cell r="AI6" t="str">
            <v>否</v>
          </cell>
          <cell r="AO6">
            <v>0</v>
          </cell>
          <cell r="AR6" t="str">
            <v>恒丰区</v>
          </cell>
        </row>
        <row r="7">
          <cell r="F7">
            <v>13450002116</v>
          </cell>
          <cell r="G7" t="str">
            <v>13450002116</v>
          </cell>
          <cell r="H7" t="str">
            <v>陈荣辉</v>
          </cell>
          <cell r="I7" t="str">
            <v>预付费东莞住宅新装或续费400元包半年，带宽4M</v>
          </cell>
          <cell r="J7">
            <v>400</v>
          </cell>
          <cell r="K7">
            <v>400</v>
          </cell>
          <cell r="L7" t="str">
            <v>2013-11-12</v>
          </cell>
          <cell r="M7">
            <v>42221</v>
          </cell>
          <cell r="N7" t="str">
            <v>2016-02-05</v>
          </cell>
          <cell r="O7" t="str">
            <v>2015-06-05</v>
          </cell>
          <cell r="P7" t="str">
            <v>宽带预付费</v>
          </cell>
          <cell r="Q7" t="str">
            <v>续费</v>
          </cell>
          <cell r="R7" t="str">
            <v>提前充值</v>
          </cell>
          <cell r="S7" t="str">
            <v>家庭用户</v>
          </cell>
          <cell r="T7" t="str">
            <v>FTTH</v>
          </cell>
          <cell r="U7" t="str">
            <v>统一接口东莞操作员(dg_tuis)</v>
          </cell>
          <cell r="V7" t="str">
            <v>ZY市场谭天琪</v>
          </cell>
          <cell r="W7" t="str">
            <v/>
          </cell>
          <cell r="X7" t="str">
            <v>莞城区</v>
          </cell>
          <cell r="Y7">
            <v>0</v>
          </cell>
          <cell r="Z7" t="str">
            <v>分公司</v>
          </cell>
          <cell r="AA7" t="str">
            <v>分公司</v>
          </cell>
          <cell r="AB7" t="str">
            <v>05</v>
          </cell>
          <cell r="AC7">
            <v>4</v>
          </cell>
          <cell r="AD7">
            <v>6</v>
          </cell>
          <cell r="AE7" t="str">
            <v>是</v>
          </cell>
          <cell r="AF7" t="str">
            <v/>
          </cell>
          <cell r="AG7" t="str">
            <v>否</v>
          </cell>
          <cell r="AH7" t="str">
            <v>续后期</v>
          </cell>
          <cell r="AI7" t="str">
            <v>否</v>
          </cell>
          <cell r="AO7">
            <v>0</v>
          </cell>
          <cell r="AR7" t="str">
            <v>恒丰区</v>
          </cell>
        </row>
        <row r="8">
          <cell r="F8">
            <v>13631755169</v>
          </cell>
          <cell r="G8" t="str">
            <v>13631755169</v>
          </cell>
          <cell r="H8" t="str">
            <v>陈福鑫</v>
          </cell>
          <cell r="I8" t="str">
            <v>预付费东莞住宅新装或续费888元包年，带宽12M</v>
          </cell>
          <cell r="J8">
            <v>888</v>
          </cell>
          <cell r="K8">
            <v>888</v>
          </cell>
          <cell r="L8" t="str">
            <v>2011-04-05</v>
          </cell>
          <cell r="M8">
            <v>42160</v>
          </cell>
          <cell r="N8" t="str">
            <v>2016-06-05</v>
          </cell>
          <cell r="O8" t="str">
            <v>2015-06-05</v>
          </cell>
          <cell r="P8" t="str">
            <v>宽带预付费</v>
          </cell>
          <cell r="Q8" t="str">
            <v>续费</v>
          </cell>
          <cell r="R8" t="str">
            <v>提前充值</v>
          </cell>
          <cell r="S8" t="str">
            <v>家庭用户</v>
          </cell>
          <cell r="T8" t="str">
            <v>FTTH</v>
          </cell>
          <cell r="U8" t="str">
            <v>杜秋月(duqiuy)</v>
          </cell>
          <cell r="V8" t="str">
            <v>DSBR莞城黎广法</v>
          </cell>
          <cell r="W8" t="str">
            <v/>
          </cell>
          <cell r="X8" t="str">
            <v>莞城区</v>
          </cell>
          <cell r="Y8">
            <v>0</v>
          </cell>
          <cell r="Z8">
            <v>0</v>
          </cell>
          <cell r="AA8" t="str">
            <v>莞城区</v>
          </cell>
          <cell r="AB8" t="str">
            <v>05</v>
          </cell>
          <cell r="AC8">
            <v>12</v>
          </cell>
          <cell r="AD8">
            <v>12</v>
          </cell>
          <cell r="AE8" t="str">
            <v>是</v>
          </cell>
          <cell r="AF8" t="str">
            <v/>
          </cell>
          <cell r="AG8" t="str">
            <v>价值宽带</v>
          </cell>
          <cell r="AH8" t="str">
            <v>续本月</v>
          </cell>
          <cell r="AI8" t="str">
            <v>是</v>
          </cell>
          <cell r="AJ8">
            <v>13631755169</v>
          </cell>
          <cell r="AO8">
            <v>0</v>
          </cell>
          <cell r="AR8" t="str">
            <v>恒丰区</v>
          </cell>
        </row>
        <row r="9">
          <cell r="F9">
            <v>13686232370</v>
          </cell>
          <cell r="G9" t="str">
            <v>13686232370</v>
          </cell>
          <cell r="H9" t="str">
            <v>詹春羡</v>
          </cell>
          <cell r="I9" t="str">
            <v>预付费东莞住宅新装或续费680元包年，带宽4M</v>
          </cell>
          <cell r="J9">
            <v>680</v>
          </cell>
          <cell r="K9">
            <v>680</v>
          </cell>
          <cell r="L9" t="str">
            <v>2009-10-08</v>
          </cell>
          <cell r="M9">
            <v>42167</v>
          </cell>
          <cell r="N9" t="str">
            <v>2016-06-12</v>
          </cell>
          <cell r="O9" t="str">
            <v>2015-06-03</v>
          </cell>
          <cell r="P9" t="str">
            <v>宽带预付费</v>
          </cell>
          <cell r="Q9" t="str">
            <v>续费</v>
          </cell>
          <cell r="R9" t="str">
            <v>提前充值</v>
          </cell>
          <cell r="S9" t="str">
            <v>家庭用户</v>
          </cell>
          <cell r="T9" t="str">
            <v>(传统)XDSL</v>
          </cell>
          <cell r="U9" t="str">
            <v>营业厅经理(李甜琴)(CQYX01)</v>
          </cell>
          <cell r="V9" t="str">
            <v>ZX莞城黎广法</v>
          </cell>
          <cell r="W9" t="str">
            <v/>
          </cell>
          <cell r="X9" t="str">
            <v>莞城区</v>
          </cell>
          <cell r="Y9">
            <v>0</v>
          </cell>
          <cell r="Z9">
            <v>0</v>
          </cell>
          <cell r="AA9" t="str">
            <v>莞城区</v>
          </cell>
          <cell r="AB9" t="str">
            <v>03</v>
          </cell>
          <cell r="AC9">
            <v>4</v>
          </cell>
          <cell r="AD9">
            <v>12</v>
          </cell>
          <cell r="AE9" t="str">
            <v>否</v>
          </cell>
          <cell r="AF9" t="str">
            <v/>
          </cell>
          <cell r="AG9" t="str">
            <v>否</v>
          </cell>
          <cell r="AH9" t="str">
            <v>续本月</v>
          </cell>
          <cell r="AI9" t="str">
            <v>否</v>
          </cell>
          <cell r="AO9">
            <v>0</v>
          </cell>
          <cell r="AR9" t="str">
            <v>简沙洲区</v>
          </cell>
        </row>
        <row r="10">
          <cell r="F10">
            <v>13724555986</v>
          </cell>
          <cell r="G10" t="str">
            <v>13724555986</v>
          </cell>
          <cell r="H10" t="str">
            <v>麦有强</v>
          </cell>
          <cell r="I10" t="str">
            <v>预付费东莞住宅新装或续费1408元包2年，带宽12M</v>
          </cell>
          <cell r="J10">
            <v>1408</v>
          </cell>
          <cell r="K10">
            <v>1408</v>
          </cell>
          <cell r="L10" t="str">
            <v>2011-08-06</v>
          </cell>
          <cell r="M10">
            <v>42198</v>
          </cell>
          <cell r="N10" t="str">
            <v>2017-07-13</v>
          </cell>
          <cell r="O10" t="str">
            <v>2015-06-07</v>
          </cell>
          <cell r="P10" t="str">
            <v>宽带预付费</v>
          </cell>
          <cell r="Q10" t="str">
            <v>续费</v>
          </cell>
          <cell r="R10" t="str">
            <v>提前充值</v>
          </cell>
          <cell r="S10" t="str">
            <v>家庭用户</v>
          </cell>
          <cell r="T10" t="str">
            <v>FTTH</v>
          </cell>
          <cell r="U10" t="str">
            <v>杜秋月(duqiuy)</v>
          </cell>
          <cell r="V10" t="str">
            <v>ZX莞城徐元球</v>
          </cell>
          <cell r="W10" t="str">
            <v/>
          </cell>
          <cell r="X10" t="str">
            <v>莞城区</v>
          </cell>
          <cell r="Y10">
            <v>0</v>
          </cell>
          <cell r="Z10">
            <v>0</v>
          </cell>
          <cell r="AA10" t="str">
            <v>莞城区</v>
          </cell>
          <cell r="AB10" t="str">
            <v>07</v>
          </cell>
          <cell r="AC10">
            <v>12</v>
          </cell>
          <cell r="AD10">
            <v>24</v>
          </cell>
          <cell r="AE10" t="str">
            <v>是</v>
          </cell>
          <cell r="AF10" t="str">
            <v/>
          </cell>
          <cell r="AG10" t="str">
            <v>价值宽带</v>
          </cell>
          <cell r="AH10" t="str">
            <v>续后期</v>
          </cell>
          <cell r="AI10" t="str">
            <v>否</v>
          </cell>
          <cell r="AO10">
            <v>0</v>
          </cell>
          <cell r="AR10" t="str">
            <v>恒丰区</v>
          </cell>
        </row>
        <row r="11">
          <cell r="F11">
            <v>13437482084</v>
          </cell>
          <cell r="G11" t="str">
            <v>13437482084</v>
          </cell>
          <cell r="H11" t="str">
            <v>熊苏建</v>
          </cell>
          <cell r="I11" t="str">
            <v>预付费东莞住宅新装或续费888元包年，带宽12M</v>
          </cell>
          <cell r="J11">
            <v>888</v>
          </cell>
          <cell r="K11">
            <v>888</v>
          </cell>
          <cell r="L11" t="str">
            <v>2011-07-19</v>
          </cell>
          <cell r="M11">
            <v>42199</v>
          </cell>
          <cell r="N11" t="str">
            <v>2016-07-14</v>
          </cell>
          <cell r="O11" t="str">
            <v>2015-06-06</v>
          </cell>
          <cell r="P11" t="str">
            <v>宽带预付费</v>
          </cell>
          <cell r="Q11" t="str">
            <v>续费</v>
          </cell>
          <cell r="R11" t="str">
            <v>提前充值</v>
          </cell>
          <cell r="S11" t="str">
            <v>家庭用户</v>
          </cell>
          <cell r="T11" t="str">
            <v>FTTH</v>
          </cell>
          <cell r="U11" t="str">
            <v>杜秋月(duqiuy)</v>
          </cell>
          <cell r="V11" t="str">
            <v>ZX南城黎广俊</v>
          </cell>
          <cell r="W11" t="str">
            <v/>
          </cell>
          <cell r="X11" t="str">
            <v>南城区</v>
          </cell>
          <cell r="Y11">
            <v>0</v>
          </cell>
          <cell r="Z11">
            <v>0</v>
          </cell>
          <cell r="AA11" t="str">
            <v>南城区</v>
          </cell>
          <cell r="AB11" t="str">
            <v>06</v>
          </cell>
          <cell r="AC11">
            <v>12</v>
          </cell>
          <cell r="AD11">
            <v>12</v>
          </cell>
          <cell r="AE11" t="str">
            <v>是</v>
          </cell>
          <cell r="AF11" t="str">
            <v/>
          </cell>
          <cell r="AG11" t="str">
            <v>价值宽带</v>
          </cell>
          <cell r="AH11" t="str">
            <v>续后期</v>
          </cell>
          <cell r="AI11" t="str">
            <v>否</v>
          </cell>
          <cell r="AO11">
            <v>0</v>
          </cell>
          <cell r="AR11" t="str">
            <v>恒丰区</v>
          </cell>
        </row>
        <row r="12">
          <cell r="F12">
            <v>13827235638</v>
          </cell>
          <cell r="G12" t="str">
            <v>13827235638</v>
          </cell>
          <cell r="H12" t="str">
            <v>东莞市勤丰印刷器材有限公司</v>
          </cell>
          <cell r="I12" t="str">
            <v>预付费东莞住宅新装或续费888元包年，带宽12M</v>
          </cell>
          <cell r="J12">
            <v>888</v>
          </cell>
          <cell r="K12">
            <v>888</v>
          </cell>
          <cell r="L12" t="str">
            <v>2005-02-21</v>
          </cell>
          <cell r="M12">
            <v>42242</v>
          </cell>
          <cell r="N12" t="str">
            <v>2016-08-26</v>
          </cell>
          <cell r="O12" t="str">
            <v>2015-06-04</v>
          </cell>
          <cell r="P12" t="str">
            <v>宽带预付费</v>
          </cell>
          <cell r="Q12" t="str">
            <v>续费</v>
          </cell>
          <cell r="R12" t="str">
            <v>提前充值</v>
          </cell>
          <cell r="S12" t="str">
            <v>家庭用户</v>
          </cell>
          <cell r="T12" t="str">
            <v>FTTH</v>
          </cell>
          <cell r="U12" t="str">
            <v>文颜(weny)</v>
          </cell>
          <cell r="V12" t="str">
            <v>ZX南城黎广俊</v>
          </cell>
          <cell r="W12" t="str">
            <v/>
          </cell>
          <cell r="X12" t="str">
            <v>南城区</v>
          </cell>
          <cell r="Y12">
            <v>0</v>
          </cell>
          <cell r="Z12">
            <v>0</v>
          </cell>
          <cell r="AA12" t="str">
            <v>南城区</v>
          </cell>
          <cell r="AB12" t="str">
            <v>04</v>
          </cell>
          <cell r="AC12">
            <v>12</v>
          </cell>
          <cell r="AD12">
            <v>12</v>
          </cell>
          <cell r="AE12" t="str">
            <v>是</v>
          </cell>
          <cell r="AF12" t="str">
            <v/>
          </cell>
          <cell r="AG12" t="str">
            <v>价值宽带</v>
          </cell>
          <cell r="AH12" t="str">
            <v>续后期</v>
          </cell>
          <cell r="AI12" t="str">
            <v>否</v>
          </cell>
          <cell r="AO12">
            <v>0</v>
          </cell>
          <cell r="AR12" t="str">
            <v>富民区</v>
          </cell>
        </row>
        <row r="13">
          <cell r="F13">
            <v>15118255712</v>
          </cell>
          <cell r="G13" t="str">
            <v>15118255712</v>
          </cell>
          <cell r="H13" t="str">
            <v>李宗谕</v>
          </cell>
          <cell r="I13" t="str">
            <v>预付费东莞住宅新装或续费680元包年，带宽4M</v>
          </cell>
          <cell r="J13">
            <v>680</v>
          </cell>
          <cell r="K13">
            <v>680</v>
          </cell>
          <cell r="L13" t="str">
            <v>2012-07-02</v>
          </cell>
          <cell r="M13">
            <v>42187</v>
          </cell>
          <cell r="N13" t="str">
            <v>2016-07-02</v>
          </cell>
          <cell r="O13" t="str">
            <v>2015-06-04</v>
          </cell>
          <cell r="P13" t="str">
            <v>宽带预付费</v>
          </cell>
          <cell r="Q13" t="str">
            <v>续费</v>
          </cell>
          <cell r="R13" t="str">
            <v>提前充值</v>
          </cell>
          <cell r="S13" t="str">
            <v>家庭用户</v>
          </cell>
          <cell r="T13" t="str">
            <v>(传统)XDSL</v>
          </cell>
          <cell r="U13" t="str">
            <v>文颜(weny)</v>
          </cell>
          <cell r="V13" t="str">
            <v>ZX南城黎广俊</v>
          </cell>
          <cell r="W13" t="str">
            <v/>
          </cell>
          <cell r="X13" t="str">
            <v>南城区</v>
          </cell>
          <cell r="Y13">
            <v>0</v>
          </cell>
          <cell r="Z13">
            <v>0</v>
          </cell>
          <cell r="AA13" t="str">
            <v>南城区</v>
          </cell>
          <cell r="AB13" t="str">
            <v>04</v>
          </cell>
          <cell r="AC13">
            <v>4</v>
          </cell>
          <cell r="AD13">
            <v>12</v>
          </cell>
          <cell r="AE13" t="str">
            <v>否</v>
          </cell>
          <cell r="AF13" t="str">
            <v/>
          </cell>
          <cell r="AG13" t="str">
            <v>否</v>
          </cell>
          <cell r="AH13" t="str">
            <v>续后期</v>
          </cell>
          <cell r="AI13" t="str">
            <v>否</v>
          </cell>
          <cell r="AO13">
            <v>0</v>
          </cell>
          <cell r="AR13" t="str">
            <v>富民区</v>
          </cell>
        </row>
        <row r="14">
          <cell r="F14" t="str">
            <v>dgda90018069</v>
          </cell>
          <cell r="G14" t="str">
            <v>dgda90018069</v>
          </cell>
          <cell r="H14" t="str">
            <v>张武</v>
          </cell>
          <cell r="I14" t="str">
            <v>预付费东莞住宅新装或续费680元包年，带宽4M</v>
          </cell>
          <cell r="J14">
            <v>680</v>
          </cell>
          <cell r="K14">
            <v>680</v>
          </cell>
          <cell r="L14" t="str">
            <v>2013-06-02</v>
          </cell>
          <cell r="M14">
            <v>42158</v>
          </cell>
          <cell r="N14" t="str">
            <v>2016-06-04</v>
          </cell>
          <cell r="O14" t="str">
            <v>2015-06-04</v>
          </cell>
          <cell r="P14" t="str">
            <v>宽带预付费</v>
          </cell>
          <cell r="Q14" t="str">
            <v>续费</v>
          </cell>
          <cell r="R14" t="str">
            <v>往月充值</v>
          </cell>
          <cell r="S14" t="str">
            <v>家庭用户</v>
          </cell>
          <cell r="T14" t="str">
            <v>(传统)XDSL</v>
          </cell>
          <cell r="U14" t="str">
            <v>文颜(weny)</v>
          </cell>
          <cell r="V14" t="str">
            <v>ZX南城黎广俊</v>
          </cell>
          <cell r="W14" t="str">
            <v/>
          </cell>
          <cell r="X14" t="str">
            <v>南城区</v>
          </cell>
          <cell r="Y14">
            <v>0</v>
          </cell>
          <cell r="Z14">
            <v>0</v>
          </cell>
          <cell r="AA14" t="str">
            <v>南城区</v>
          </cell>
          <cell r="AB14" t="str">
            <v>04</v>
          </cell>
          <cell r="AC14">
            <v>4</v>
          </cell>
          <cell r="AD14">
            <v>12</v>
          </cell>
          <cell r="AE14" t="str">
            <v>否</v>
          </cell>
          <cell r="AF14" t="str">
            <v/>
          </cell>
          <cell r="AG14" t="str">
            <v>否</v>
          </cell>
          <cell r="AH14" t="str">
            <v>续本月</v>
          </cell>
          <cell r="AI14" t="str">
            <v>否</v>
          </cell>
          <cell r="AO14">
            <v>0</v>
          </cell>
          <cell r="AR14" t="str">
            <v>富民区</v>
          </cell>
        </row>
        <row r="15">
          <cell r="F15" t="str">
            <v>dgda90026378</v>
          </cell>
          <cell r="G15" t="str">
            <v>dgda90026378</v>
          </cell>
          <cell r="H15" t="str">
            <v>蔡卫国</v>
          </cell>
          <cell r="I15" t="str">
            <v>预付费东莞住宅新装或续费800元包年，带宽6M</v>
          </cell>
          <cell r="J15">
            <v>800</v>
          </cell>
          <cell r="K15">
            <v>800</v>
          </cell>
          <cell r="L15" t="str">
            <v>2012-06-01</v>
          </cell>
          <cell r="M15">
            <v>42157</v>
          </cell>
          <cell r="N15" t="str">
            <v>2016-06-03</v>
          </cell>
          <cell r="O15" t="str">
            <v>2015-06-03</v>
          </cell>
          <cell r="P15" t="str">
            <v>宽带预付费</v>
          </cell>
          <cell r="Q15" t="str">
            <v>续费</v>
          </cell>
          <cell r="R15" t="str">
            <v>往月充值</v>
          </cell>
          <cell r="S15" t="str">
            <v>家庭用户</v>
          </cell>
          <cell r="T15" t="str">
            <v>(传统)XDSL</v>
          </cell>
          <cell r="U15" t="str">
            <v>文颜(weny)</v>
          </cell>
          <cell r="V15" t="str">
            <v>ZX南城黎广俊</v>
          </cell>
          <cell r="W15" t="str">
            <v/>
          </cell>
          <cell r="X15" t="str">
            <v>南城区</v>
          </cell>
          <cell r="Y15">
            <v>0</v>
          </cell>
          <cell r="Z15">
            <v>0</v>
          </cell>
          <cell r="AA15" t="str">
            <v>南城区</v>
          </cell>
          <cell r="AB15" t="str">
            <v>03</v>
          </cell>
          <cell r="AC15">
            <v>6</v>
          </cell>
          <cell r="AD15">
            <v>12</v>
          </cell>
          <cell r="AE15" t="str">
            <v>否</v>
          </cell>
          <cell r="AF15" t="str">
            <v/>
          </cell>
          <cell r="AG15" t="str">
            <v>否</v>
          </cell>
          <cell r="AH15" t="str">
            <v>续本月</v>
          </cell>
          <cell r="AI15" t="str">
            <v>否</v>
          </cell>
          <cell r="AO15">
            <v>0</v>
          </cell>
          <cell r="AR15" t="str">
            <v>富民区</v>
          </cell>
        </row>
        <row r="16">
          <cell r="F16">
            <v>13450666574</v>
          </cell>
          <cell r="G16" t="str">
            <v>13450666574</v>
          </cell>
          <cell r="H16" t="str">
            <v>李少阳</v>
          </cell>
          <cell r="I16" t="str">
            <v>预付费东莞住宅新装或续费680元包年，带宽4M</v>
          </cell>
          <cell r="J16">
            <v>680</v>
          </cell>
          <cell r="K16">
            <v>680</v>
          </cell>
          <cell r="L16" t="str">
            <v>2012-06-19</v>
          </cell>
          <cell r="M16">
            <v>42174</v>
          </cell>
          <cell r="N16" t="str">
            <v>2016-06-19</v>
          </cell>
          <cell r="O16" t="str">
            <v>2015-06-04</v>
          </cell>
          <cell r="P16" t="str">
            <v>宽带预付费</v>
          </cell>
          <cell r="Q16" t="str">
            <v>续费</v>
          </cell>
          <cell r="R16" t="str">
            <v>提前充值</v>
          </cell>
          <cell r="S16" t="str">
            <v>家庭用户</v>
          </cell>
          <cell r="T16" t="str">
            <v>FTTH</v>
          </cell>
          <cell r="U16" t="str">
            <v>郑珊珊(zhengshans)</v>
          </cell>
          <cell r="V16" t="str">
            <v>ZX高步周国强</v>
          </cell>
          <cell r="W16" t="str">
            <v/>
          </cell>
          <cell r="X16" t="str">
            <v>高埗区</v>
          </cell>
          <cell r="Y16">
            <v>0</v>
          </cell>
          <cell r="Z16">
            <v>0</v>
          </cell>
          <cell r="AA16" t="str">
            <v>高埗区</v>
          </cell>
          <cell r="AB16" t="str">
            <v>04</v>
          </cell>
          <cell r="AC16">
            <v>4</v>
          </cell>
          <cell r="AD16">
            <v>12</v>
          </cell>
          <cell r="AE16" t="str">
            <v>是</v>
          </cell>
          <cell r="AF16" t="str">
            <v/>
          </cell>
          <cell r="AG16" t="str">
            <v>否</v>
          </cell>
          <cell r="AH16" t="str">
            <v>续本月</v>
          </cell>
          <cell r="AI16" t="str">
            <v>是</v>
          </cell>
          <cell r="AJ16">
            <v>13450666574</v>
          </cell>
          <cell r="AO16">
            <v>0</v>
          </cell>
          <cell r="AR16" t="str">
            <v>富民区</v>
          </cell>
        </row>
        <row r="17">
          <cell r="F17">
            <v>13412602047</v>
          </cell>
          <cell r="G17" t="str">
            <v>13412602047</v>
          </cell>
          <cell r="H17" t="str">
            <v>龚乐鹏</v>
          </cell>
          <cell r="I17" t="str">
            <v>预付费东莞住宅新装或续费768元包年，带宽4M</v>
          </cell>
          <cell r="J17">
            <v>768</v>
          </cell>
          <cell r="K17">
            <v>768</v>
          </cell>
          <cell r="L17" t="str">
            <v>2009-12-11</v>
          </cell>
          <cell r="M17">
            <v>42155</v>
          </cell>
          <cell r="N17" t="str">
            <v>2016-06-02</v>
          </cell>
          <cell r="O17" t="str">
            <v>2015-06-02</v>
          </cell>
          <cell r="P17" t="str">
            <v>宽带预付费</v>
          </cell>
          <cell r="Q17" t="str">
            <v>续费</v>
          </cell>
          <cell r="R17" t="str">
            <v>往月充值</v>
          </cell>
          <cell r="S17" t="str">
            <v>网吧</v>
          </cell>
          <cell r="T17" t="str">
            <v>FTTH</v>
          </cell>
          <cell r="U17" t="str">
            <v>郑珊珊(zhengshans)</v>
          </cell>
          <cell r="V17" t="str">
            <v>DSBR高埗欧仁</v>
          </cell>
          <cell r="W17" t="str">
            <v/>
          </cell>
          <cell r="X17" t="str">
            <v>高埗区</v>
          </cell>
          <cell r="Y17">
            <v>0</v>
          </cell>
          <cell r="Z17">
            <v>0</v>
          </cell>
          <cell r="AA17" t="str">
            <v>高埗区</v>
          </cell>
          <cell r="AB17" t="str">
            <v>02</v>
          </cell>
          <cell r="AC17">
            <v>4</v>
          </cell>
          <cell r="AD17">
            <v>12</v>
          </cell>
          <cell r="AE17" t="str">
            <v>是</v>
          </cell>
          <cell r="AF17" t="str">
            <v/>
          </cell>
          <cell r="AG17" t="str">
            <v>否</v>
          </cell>
          <cell r="AH17" t="str">
            <v>续前期</v>
          </cell>
          <cell r="AI17" t="str">
            <v>否</v>
          </cell>
          <cell r="AO17">
            <v>0</v>
          </cell>
          <cell r="AR17" t="str">
            <v>上江城区</v>
          </cell>
        </row>
        <row r="18">
          <cell r="F18">
            <v>13428533278</v>
          </cell>
          <cell r="G18" t="str">
            <v>13428533278</v>
          </cell>
          <cell r="H18" t="str">
            <v>王新国</v>
          </cell>
          <cell r="I18" t="str">
            <v>预付费东莞住宅新装或续费680元包年，带宽4M</v>
          </cell>
          <cell r="J18">
            <v>680</v>
          </cell>
          <cell r="K18">
            <v>680</v>
          </cell>
          <cell r="L18" t="str">
            <v>2014-06-08</v>
          </cell>
          <cell r="M18">
            <v>42163</v>
          </cell>
          <cell r="N18" t="str">
            <v>2016-06-08</v>
          </cell>
          <cell r="O18" t="str">
            <v>2015-06-03</v>
          </cell>
          <cell r="P18" t="str">
            <v>宽带预付费</v>
          </cell>
          <cell r="Q18" t="str">
            <v>续费</v>
          </cell>
          <cell r="R18" t="str">
            <v>提前充值</v>
          </cell>
          <cell r="S18" t="str">
            <v>家庭用户</v>
          </cell>
          <cell r="T18" t="str">
            <v>FTTH</v>
          </cell>
          <cell r="U18" t="str">
            <v>郑珊珊(zhengshans)</v>
          </cell>
          <cell r="V18" t="str">
            <v>ZX高埗欧仁</v>
          </cell>
          <cell r="W18" t="str">
            <v/>
          </cell>
          <cell r="X18" t="str">
            <v>高埗区</v>
          </cell>
          <cell r="Y18">
            <v>0</v>
          </cell>
          <cell r="Z18">
            <v>0</v>
          </cell>
          <cell r="AA18" t="str">
            <v>高埗区</v>
          </cell>
          <cell r="AB18" t="str">
            <v>03</v>
          </cell>
          <cell r="AC18">
            <v>4</v>
          </cell>
          <cell r="AD18">
            <v>12</v>
          </cell>
          <cell r="AE18" t="str">
            <v>是</v>
          </cell>
          <cell r="AF18" t="str">
            <v/>
          </cell>
          <cell r="AG18" t="str">
            <v>否</v>
          </cell>
          <cell r="AH18" t="str">
            <v>续本月</v>
          </cell>
          <cell r="AI18" t="str">
            <v>是</v>
          </cell>
          <cell r="AJ18">
            <v>13428533278</v>
          </cell>
          <cell r="AO18">
            <v>0</v>
          </cell>
          <cell r="AR18" t="str">
            <v>上江城区</v>
          </cell>
        </row>
        <row r="19">
          <cell r="F19">
            <v>13751415200</v>
          </cell>
          <cell r="G19" t="str">
            <v>13751415200</v>
          </cell>
          <cell r="H19" t="str">
            <v>黄剑英</v>
          </cell>
          <cell r="I19" t="str">
            <v>预付费东莞住宅新装或续费768元包年，带宽4M</v>
          </cell>
          <cell r="J19">
            <v>768</v>
          </cell>
          <cell r="K19">
            <v>768</v>
          </cell>
          <cell r="L19" t="str">
            <v>2014-06-10</v>
          </cell>
          <cell r="M19">
            <v>42165</v>
          </cell>
          <cell r="N19" t="str">
            <v>2016-06-10</v>
          </cell>
          <cell r="O19" t="str">
            <v>2015-06-07</v>
          </cell>
          <cell r="P19" t="str">
            <v>宽带预付费</v>
          </cell>
          <cell r="Q19" t="str">
            <v>续费</v>
          </cell>
          <cell r="R19" t="str">
            <v>提前充值</v>
          </cell>
          <cell r="S19" t="str">
            <v>家庭用户</v>
          </cell>
          <cell r="T19" t="str">
            <v>FTTH</v>
          </cell>
          <cell r="U19" t="str">
            <v>营业厅经理(李甜琴)(CQYX01)</v>
          </cell>
          <cell r="V19" t="str">
            <v>ZX高埗欧仁</v>
          </cell>
          <cell r="W19" t="str">
            <v/>
          </cell>
          <cell r="X19" t="str">
            <v>高埗区</v>
          </cell>
          <cell r="Y19">
            <v>0</v>
          </cell>
          <cell r="Z19">
            <v>0</v>
          </cell>
          <cell r="AA19" t="str">
            <v>高埗区</v>
          </cell>
          <cell r="AB19" t="str">
            <v>07</v>
          </cell>
          <cell r="AC19">
            <v>4</v>
          </cell>
          <cell r="AD19">
            <v>12</v>
          </cell>
          <cell r="AE19" t="str">
            <v>是</v>
          </cell>
          <cell r="AF19" t="str">
            <v/>
          </cell>
          <cell r="AG19" t="str">
            <v>否</v>
          </cell>
          <cell r="AH19" t="str">
            <v>续本月</v>
          </cell>
          <cell r="AI19" t="str">
            <v>是</v>
          </cell>
          <cell r="AJ19">
            <v>13751415200</v>
          </cell>
          <cell r="AO19">
            <v>0</v>
          </cell>
          <cell r="AR19" t="str">
            <v>上江城区</v>
          </cell>
        </row>
        <row r="20">
          <cell r="F20">
            <v>13794824331</v>
          </cell>
          <cell r="G20" t="str">
            <v>13794824331</v>
          </cell>
          <cell r="H20" t="str">
            <v>莫丽媚</v>
          </cell>
          <cell r="I20" t="str">
            <v>预付费东莞住宅新装或续费680元包年，带宽4M</v>
          </cell>
          <cell r="J20">
            <v>680</v>
          </cell>
          <cell r="K20">
            <v>680</v>
          </cell>
          <cell r="L20" t="str">
            <v>2009-10-27</v>
          </cell>
          <cell r="M20">
            <v>42162</v>
          </cell>
          <cell r="N20" t="str">
            <v>2016-06-07</v>
          </cell>
          <cell r="O20" t="str">
            <v>2015-06-04</v>
          </cell>
          <cell r="P20" t="str">
            <v>宽带预付费</v>
          </cell>
          <cell r="Q20" t="str">
            <v>续费</v>
          </cell>
          <cell r="R20" t="str">
            <v>提前充值</v>
          </cell>
          <cell r="S20" t="str">
            <v>家庭用户</v>
          </cell>
          <cell r="T20" t="str">
            <v>FTTH</v>
          </cell>
          <cell r="U20" t="str">
            <v>郑珊珊(zhengshans)</v>
          </cell>
          <cell r="V20" t="str">
            <v>ZX高埗欧仁</v>
          </cell>
          <cell r="W20" t="str">
            <v/>
          </cell>
          <cell r="X20" t="str">
            <v>高埗区</v>
          </cell>
          <cell r="Y20">
            <v>0</v>
          </cell>
          <cell r="Z20">
            <v>0</v>
          </cell>
          <cell r="AA20" t="str">
            <v>高埗区</v>
          </cell>
          <cell r="AB20" t="str">
            <v>04</v>
          </cell>
          <cell r="AC20">
            <v>4</v>
          </cell>
          <cell r="AD20">
            <v>12</v>
          </cell>
          <cell r="AE20" t="str">
            <v>是</v>
          </cell>
          <cell r="AF20" t="str">
            <v/>
          </cell>
          <cell r="AG20" t="str">
            <v>否</v>
          </cell>
          <cell r="AH20" t="str">
            <v>续本月</v>
          </cell>
          <cell r="AI20" t="str">
            <v>是</v>
          </cell>
          <cell r="AJ20">
            <v>13794824331</v>
          </cell>
          <cell r="AO20">
            <v>0</v>
          </cell>
          <cell r="AR20" t="str">
            <v>上江城区</v>
          </cell>
        </row>
        <row r="21">
          <cell r="F21">
            <v>13538407032</v>
          </cell>
          <cell r="G21" t="str">
            <v>13538407032</v>
          </cell>
          <cell r="H21" t="str">
            <v>沈林锋</v>
          </cell>
          <cell r="I21" t="str">
            <v>预付费东莞住宅新装或续费680元包年，带宽4M</v>
          </cell>
          <cell r="J21">
            <v>680</v>
          </cell>
          <cell r="K21">
            <v>680</v>
          </cell>
          <cell r="L21" t="str">
            <v>2013-02-21</v>
          </cell>
          <cell r="M21">
            <v>42165</v>
          </cell>
          <cell r="N21" t="str">
            <v>2016-06-10</v>
          </cell>
          <cell r="O21" t="str">
            <v>2015-06-05</v>
          </cell>
          <cell r="P21" t="str">
            <v>宽带预付费</v>
          </cell>
          <cell r="Q21" t="str">
            <v>续费</v>
          </cell>
          <cell r="R21" t="str">
            <v>提前充值</v>
          </cell>
          <cell r="S21" t="str">
            <v>家庭用户</v>
          </cell>
          <cell r="T21" t="str">
            <v>FTTH</v>
          </cell>
          <cell r="U21" t="str">
            <v>阮珠妹(ruanzm)</v>
          </cell>
          <cell r="V21" t="str">
            <v>ZX东城刘建强</v>
          </cell>
          <cell r="W21" t="str">
            <v>电商价值宽带营销</v>
          </cell>
          <cell r="X21" t="str">
            <v>东城区</v>
          </cell>
          <cell r="Y21">
            <v>0</v>
          </cell>
          <cell r="Z21">
            <v>0</v>
          </cell>
          <cell r="AA21" t="str">
            <v>东城区</v>
          </cell>
          <cell r="AB21" t="str">
            <v>05</v>
          </cell>
          <cell r="AC21">
            <v>4</v>
          </cell>
          <cell r="AD21">
            <v>12</v>
          </cell>
          <cell r="AE21" t="str">
            <v>是</v>
          </cell>
          <cell r="AF21" t="str">
            <v/>
          </cell>
          <cell r="AG21" t="str">
            <v>否</v>
          </cell>
          <cell r="AH21" t="str">
            <v>续本月</v>
          </cell>
          <cell r="AI21" t="str">
            <v>是</v>
          </cell>
          <cell r="AJ21">
            <v>13538407032</v>
          </cell>
          <cell r="AO21">
            <v>0</v>
          </cell>
          <cell r="AR21" t="str">
            <v>桑园区</v>
          </cell>
        </row>
        <row r="22">
          <cell r="F22">
            <v>13539013418</v>
          </cell>
          <cell r="G22" t="str">
            <v>13539013418</v>
          </cell>
          <cell r="H22" t="str">
            <v>李文选</v>
          </cell>
          <cell r="I22" t="str">
            <v>预付费东莞住宅新装或续费680元包年，带宽4M</v>
          </cell>
          <cell r="J22">
            <v>680</v>
          </cell>
          <cell r="K22">
            <v>680</v>
          </cell>
          <cell r="L22" t="str">
            <v>2012-02-13</v>
          </cell>
          <cell r="M22">
            <v>42178</v>
          </cell>
          <cell r="N22" t="str">
            <v>2016-06-23</v>
          </cell>
          <cell r="O22" t="str">
            <v>2015-06-05</v>
          </cell>
          <cell r="P22" t="str">
            <v>宽带预付费</v>
          </cell>
          <cell r="Q22" t="str">
            <v>续费</v>
          </cell>
          <cell r="R22" t="str">
            <v>提前充值</v>
          </cell>
          <cell r="S22" t="str">
            <v>家庭用户</v>
          </cell>
          <cell r="T22" t="str">
            <v>FTTH</v>
          </cell>
          <cell r="U22" t="str">
            <v>阮珠妹(ruanzm)</v>
          </cell>
          <cell r="V22" t="str">
            <v>ZX东城刘建强</v>
          </cell>
          <cell r="W22" t="str">
            <v>电商价值宽带营销</v>
          </cell>
          <cell r="X22" t="str">
            <v>东城区</v>
          </cell>
          <cell r="Y22">
            <v>0</v>
          </cell>
          <cell r="Z22">
            <v>0</v>
          </cell>
          <cell r="AA22" t="str">
            <v>东城区</v>
          </cell>
          <cell r="AB22" t="str">
            <v>05</v>
          </cell>
          <cell r="AC22">
            <v>4</v>
          </cell>
          <cell r="AD22">
            <v>12</v>
          </cell>
          <cell r="AE22" t="str">
            <v>是</v>
          </cell>
          <cell r="AF22" t="str">
            <v/>
          </cell>
          <cell r="AG22" t="str">
            <v>否</v>
          </cell>
          <cell r="AH22" t="str">
            <v>续本月</v>
          </cell>
          <cell r="AI22" t="str">
            <v>是</v>
          </cell>
          <cell r="AJ22">
            <v>13539013418</v>
          </cell>
          <cell r="AO22">
            <v>0</v>
          </cell>
          <cell r="AR22" t="str">
            <v>桑园区</v>
          </cell>
        </row>
        <row r="23">
          <cell r="F23">
            <v>13723581800</v>
          </cell>
          <cell r="G23" t="str">
            <v>13723581800</v>
          </cell>
          <cell r="H23" t="str">
            <v>许汉生</v>
          </cell>
          <cell r="I23" t="str">
            <v>预付费东莞住宅新装或续费680元包年，带宽4M</v>
          </cell>
          <cell r="J23">
            <v>680</v>
          </cell>
          <cell r="K23">
            <v>680</v>
          </cell>
          <cell r="L23" t="str">
            <v>2013-06-03</v>
          </cell>
          <cell r="M23">
            <v>42158</v>
          </cell>
          <cell r="N23" t="str">
            <v>2016-06-03</v>
          </cell>
          <cell r="O23" t="str">
            <v>2015-06-01</v>
          </cell>
          <cell r="P23" t="str">
            <v>宽带预付费</v>
          </cell>
          <cell r="Q23" t="str">
            <v>续费</v>
          </cell>
          <cell r="R23" t="str">
            <v>提前充值</v>
          </cell>
          <cell r="S23" t="str">
            <v>家庭用户</v>
          </cell>
          <cell r="T23" t="str">
            <v>FTTH</v>
          </cell>
          <cell r="U23" t="str">
            <v>阮珠妹(ruanzm)</v>
          </cell>
          <cell r="V23" t="str">
            <v>ZX东城刘建强</v>
          </cell>
          <cell r="W23" t="str">
            <v>电商价值宽带营销</v>
          </cell>
          <cell r="X23" t="str">
            <v>东城区</v>
          </cell>
          <cell r="Y23">
            <v>0</v>
          </cell>
          <cell r="Z23">
            <v>0</v>
          </cell>
          <cell r="AA23" t="str">
            <v>东城区</v>
          </cell>
          <cell r="AB23" t="str">
            <v>01</v>
          </cell>
          <cell r="AC23">
            <v>4</v>
          </cell>
          <cell r="AD23">
            <v>12</v>
          </cell>
          <cell r="AE23" t="str">
            <v>是</v>
          </cell>
          <cell r="AF23" t="str">
            <v/>
          </cell>
          <cell r="AG23" t="str">
            <v>否</v>
          </cell>
          <cell r="AH23" t="str">
            <v>续本月</v>
          </cell>
          <cell r="AI23" t="str">
            <v>是</v>
          </cell>
          <cell r="AJ23">
            <v>13723581800</v>
          </cell>
          <cell r="AO23">
            <v>0</v>
          </cell>
          <cell r="AR23" t="str">
            <v>桑园区</v>
          </cell>
        </row>
        <row r="24">
          <cell r="F24">
            <v>13826907788</v>
          </cell>
          <cell r="G24" t="str">
            <v>13826907788</v>
          </cell>
          <cell r="H24" t="str">
            <v>袁智云</v>
          </cell>
          <cell r="I24" t="str">
            <v>预付费东莞住宅新装或续费1088元包年，带宽10M</v>
          </cell>
          <cell r="J24">
            <v>1088</v>
          </cell>
          <cell r="K24">
            <v>1088</v>
          </cell>
          <cell r="L24" t="str">
            <v>2012-07-11</v>
          </cell>
          <cell r="M24">
            <v>42196</v>
          </cell>
          <cell r="N24" t="str">
            <v>2016-10-11</v>
          </cell>
          <cell r="O24" t="str">
            <v>2015-06-01</v>
          </cell>
          <cell r="P24" t="str">
            <v>宽带预付费</v>
          </cell>
          <cell r="Q24" t="str">
            <v>续费</v>
          </cell>
          <cell r="R24" t="str">
            <v>提前充值</v>
          </cell>
          <cell r="S24" t="str">
            <v>家庭用户</v>
          </cell>
          <cell r="T24" t="str">
            <v>FTTH</v>
          </cell>
          <cell r="U24" t="str">
            <v>阮珠妹(ruanzm)</v>
          </cell>
          <cell r="V24" t="str">
            <v>ZY东城营业厅</v>
          </cell>
          <cell r="W24" t="str">
            <v>会员赠送</v>
          </cell>
          <cell r="X24" t="str">
            <v>东城区</v>
          </cell>
          <cell r="Y24">
            <v>0</v>
          </cell>
          <cell r="Z24">
            <v>0</v>
          </cell>
          <cell r="AA24" t="str">
            <v>东城区</v>
          </cell>
          <cell r="AB24" t="str">
            <v>01</v>
          </cell>
          <cell r="AC24">
            <v>10</v>
          </cell>
          <cell r="AD24">
            <v>12</v>
          </cell>
          <cell r="AE24" t="str">
            <v>是</v>
          </cell>
          <cell r="AF24" t="str">
            <v/>
          </cell>
          <cell r="AG24" t="str">
            <v>价值宽带</v>
          </cell>
          <cell r="AH24" t="str">
            <v>续后期</v>
          </cell>
          <cell r="AI24" t="str">
            <v>否</v>
          </cell>
          <cell r="AO24">
            <v>0</v>
          </cell>
          <cell r="AR24" t="str">
            <v>桑园区</v>
          </cell>
        </row>
        <row r="25">
          <cell r="F25" t="str">
            <v>dgda90037604</v>
          </cell>
          <cell r="G25" t="str">
            <v>dgda90037604</v>
          </cell>
          <cell r="H25" t="str">
            <v>陈广昌</v>
          </cell>
          <cell r="I25" t="str">
            <v>预付费东莞住宅新装或续费768元包年，带宽4M</v>
          </cell>
          <cell r="J25">
            <v>768</v>
          </cell>
          <cell r="K25">
            <v>768</v>
          </cell>
          <cell r="L25" t="str">
            <v>2013-05-31</v>
          </cell>
          <cell r="M25">
            <v>42155</v>
          </cell>
          <cell r="N25" t="str">
            <v>2016-06-02</v>
          </cell>
          <cell r="O25" t="str">
            <v>2015-06-02</v>
          </cell>
          <cell r="P25" t="str">
            <v>宽带预付费</v>
          </cell>
          <cell r="Q25" t="str">
            <v>续费</v>
          </cell>
          <cell r="R25" t="str">
            <v>往月充值</v>
          </cell>
          <cell r="S25" t="str">
            <v>家庭用户</v>
          </cell>
          <cell r="T25" t="str">
            <v>FTTH</v>
          </cell>
          <cell r="U25" t="str">
            <v>阮珠妹(ruanzm)</v>
          </cell>
          <cell r="V25" t="str">
            <v>ZY东城营业厅</v>
          </cell>
          <cell r="W25" t="str">
            <v>电商价值宽带营销</v>
          </cell>
          <cell r="X25" t="str">
            <v>东城区</v>
          </cell>
          <cell r="Y25">
            <v>0</v>
          </cell>
          <cell r="Z25">
            <v>0</v>
          </cell>
          <cell r="AA25" t="str">
            <v>东城区</v>
          </cell>
          <cell r="AB25" t="str">
            <v>02</v>
          </cell>
          <cell r="AC25">
            <v>4</v>
          </cell>
          <cell r="AD25">
            <v>12</v>
          </cell>
          <cell r="AE25" t="str">
            <v>是</v>
          </cell>
          <cell r="AF25" t="str">
            <v/>
          </cell>
          <cell r="AG25" t="str">
            <v>否</v>
          </cell>
          <cell r="AH25" t="str">
            <v>续前期</v>
          </cell>
          <cell r="AI25" t="str">
            <v>否</v>
          </cell>
          <cell r="AO25">
            <v>0</v>
          </cell>
          <cell r="AR25" t="str">
            <v>光润区</v>
          </cell>
        </row>
        <row r="26">
          <cell r="F26">
            <v>13600252265</v>
          </cell>
          <cell r="G26" t="str">
            <v>13600252265</v>
          </cell>
          <cell r="H26" t="str">
            <v>李风彩</v>
          </cell>
          <cell r="I26" t="str">
            <v>预付费东莞住宅新装或续费1088元包年，带宽10M</v>
          </cell>
          <cell r="J26">
            <v>1088</v>
          </cell>
          <cell r="K26">
            <v>1088</v>
          </cell>
          <cell r="L26" t="str">
            <v>2014-06-28</v>
          </cell>
          <cell r="M26">
            <v>42183</v>
          </cell>
          <cell r="N26" t="str">
            <v>2016-09-28</v>
          </cell>
          <cell r="O26" t="str">
            <v>2015-06-03</v>
          </cell>
          <cell r="P26" t="str">
            <v>宽带预付费</v>
          </cell>
          <cell r="Q26" t="str">
            <v>续费</v>
          </cell>
          <cell r="R26" t="str">
            <v>提前充值</v>
          </cell>
          <cell r="S26" t="str">
            <v>家庭用户</v>
          </cell>
          <cell r="T26" t="str">
            <v>FTTH</v>
          </cell>
          <cell r="U26" t="str">
            <v>阮珠妹(ruanzm)</v>
          </cell>
          <cell r="V26" t="str">
            <v>ZX东城伍宜勇</v>
          </cell>
          <cell r="W26" t="str">
            <v>会员赠送</v>
          </cell>
          <cell r="X26" t="str">
            <v>东城区</v>
          </cell>
          <cell r="Y26">
            <v>0</v>
          </cell>
          <cell r="Z26">
            <v>0</v>
          </cell>
          <cell r="AA26" t="str">
            <v>东城区</v>
          </cell>
          <cell r="AB26" t="str">
            <v>03</v>
          </cell>
          <cell r="AC26">
            <v>10</v>
          </cell>
          <cell r="AD26">
            <v>12</v>
          </cell>
          <cell r="AE26" t="str">
            <v>是</v>
          </cell>
          <cell r="AF26" t="str">
            <v/>
          </cell>
          <cell r="AG26" t="str">
            <v>价值宽带</v>
          </cell>
          <cell r="AH26" t="str">
            <v>续本月</v>
          </cell>
          <cell r="AI26" t="str">
            <v>是</v>
          </cell>
          <cell r="AJ26">
            <v>13600252265</v>
          </cell>
          <cell r="AO26">
            <v>0</v>
          </cell>
          <cell r="AR26" t="str">
            <v>桑园区</v>
          </cell>
        </row>
        <row r="27">
          <cell r="F27">
            <v>13650403825</v>
          </cell>
          <cell r="G27" t="str">
            <v>13650403825</v>
          </cell>
          <cell r="H27" t="str">
            <v>钟金平</v>
          </cell>
          <cell r="I27" t="str">
            <v>预付费东莞住宅新装或续费240元包季，带宽4M</v>
          </cell>
          <cell r="J27">
            <v>240</v>
          </cell>
          <cell r="K27">
            <v>240</v>
          </cell>
          <cell r="L27" t="str">
            <v>2014-06-08</v>
          </cell>
          <cell r="M27">
            <v>42163</v>
          </cell>
          <cell r="N27" t="str">
            <v>2015-09-08</v>
          </cell>
          <cell r="O27" t="str">
            <v>2015-06-04</v>
          </cell>
          <cell r="P27" t="str">
            <v>宽带预付费</v>
          </cell>
          <cell r="Q27" t="str">
            <v>续费</v>
          </cell>
          <cell r="R27" t="str">
            <v>提前充值</v>
          </cell>
          <cell r="S27" t="str">
            <v>家庭用户</v>
          </cell>
          <cell r="T27" t="str">
            <v>(传统)XDSL</v>
          </cell>
          <cell r="U27" t="str">
            <v>阮珠妹(ruanzm)</v>
          </cell>
          <cell r="V27" t="str">
            <v>ZY东城营业厅</v>
          </cell>
          <cell r="W27" t="str">
            <v/>
          </cell>
          <cell r="X27" t="str">
            <v>东城区</v>
          </cell>
          <cell r="Y27">
            <v>0</v>
          </cell>
          <cell r="Z27">
            <v>0</v>
          </cell>
          <cell r="AA27" t="str">
            <v>东城区</v>
          </cell>
          <cell r="AB27" t="str">
            <v>04</v>
          </cell>
          <cell r="AC27">
            <v>4</v>
          </cell>
          <cell r="AD27">
            <v>3</v>
          </cell>
          <cell r="AE27" t="str">
            <v>否</v>
          </cell>
          <cell r="AF27" t="str">
            <v/>
          </cell>
          <cell r="AG27" t="str">
            <v>否</v>
          </cell>
          <cell r="AH27" t="str">
            <v>续本月</v>
          </cell>
          <cell r="AI27" t="str">
            <v>否</v>
          </cell>
          <cell r="AO27">
            <v>0</v>
          </cell>
          <cell r="AR27" t="str">
            <v>桑园区</v>
          </cell>
        </row>
        <row r="28">
          <cell r="F28">
            <v>13662830186</v>
          </cell>
          <cell r="G28" t="str">
            <v>13662830186</v>
          </cell>
          <cell r="H28" t="str">
            <v>覃祖雷</v>
          </cell>
          <cell r="I28" t="str">
            <v>预付费东莞住宅新装或续费400元包半年，带宽4M</v>
          </cell>
          <cell r="J28">
            <v>400</v>
          </cell>
          <cell r="K28">
            <v>400</v>
          </cell>
          <cell r="L28" t="str">
            <v>2014-06-04</v>
          </cell>
          <cell r="M28">
            <v>42159</v>
          </cell>
          <cell r="N28" t="str">
            <v>2015-12-06</v>
          </cell>
          <cell r="O28" t="str">
            <v>2015-06-06</v>
          </cell>
          <cell r="P28" t="str">
            <v>宽带预付费</v>
          </cell>
          <cell r="Q28" t="str">
            <v>续费</v>
          </cell>
          <cell r="R28" t="str">
            <v>往月充值</v>
          </cell>
          <cell r="S28" t="str">
            <v>家庭用户</v>
          </cell>
          <cell r="T28" t="str">
            <v>FTTH</v>
          </cell>
          <cell r="U28" t="str">
            <v>阮珠妹(ruanzm)</v>
          </cell>
          <cell r="V28" t="str">
            <v>ZX东城伍宜勇</v>
          </cell>
          <cell r="W28" t="str">
            <v>电商价值宽带营销</v>
          </cell>
          <cell r="X28" t="str">
            <v>东城区</v>
          </cell>
          <cell r="Y28">
            <v>0</v>
          </cell>
          <cell r="Z28">
            <v>0</v>
          </cell>
          <cell r="AA28" t="str">
            <v>东城区</v>
          </cell>
          <cell r="AB28" t="str">
            <v>06</v>
          </cell>
          <cell r="AC28">
            <v>4</v>
          </cell>
          <cell r="AD28">
            <v>6</v>
          </cell>
          <cell r="AE28" t="str">
            <v>是</v>
          </cell>
          <cell r="AF28" t="str">
            <v/>
          </cell>
          <cell r="AG28" t="str">
            <v>否</v>
          </cell>
          <cell r="AH28" t="str">
            <v>续本月</v>
          </cell>
          <cell r="AI28" t="str">
            <v>是</v>
          </cell>
          <cell r="AJ28">
            <v>13662830186</v>
          </cell>
          <cell r="AO28">
            <v>0</v>
          </cell>
          <cell r="AR28" t="str">
            <v>桑园区</v>
          </cell>
        </row>
        <row r="29">
          <cell r="F29" t="str">
            <v>dgda90003639</v>
          </cell>
          <cell r="G29" t="str">
            <v>dgda90003639</v>
          </cell>
          <cell r="H29" t="str">
            <v>胡继策</v>
          </cell>
          <cell r="I29" t="str">
            <v>预付费东莞住宅新装或续费680元包年，带宽4M</v>
          </cell>
          <cell r="J29">
            <v>680</v>
          </cell>
          <cell r="K29">
            <v>680</v>
          </cell>
          <cell r="L29" t="str">
            <v>2009-03-26</v>
          </cell>
          <cell r="M29">
            <v>42158</v>
          </cell>
          <cell r="N29" t="str">
            <v>2016-06-03</v>
          </cell>
          <cell r="O29" t="str">
            <v>2015-06-01</v>
          </cell>
          <cell r="P29" t="str">
            <v>宽带预付费</v>
          </cell>
          <cell r="Q29" t="str">
            <v>续费</v>
          </cell>
          <cell r="R29" t="str">
            <v>提前充值</v>
          </cell>
          <cell r="S29" t="str">
            <v>家庭用户</v>
          </cell>
          <cell r="T29" t="str">
            <v>FTTH</v>
          </cell>
          <cell r="U29" t="str">
            <v>阮珠妹(ruanzm)</v>
          </cell>
          <cell r="V29" t="str">
            <v>ZX东城刘建强</v>
          </cell>
          <cell r="W29" t="str">
            <v>电商价值宽带营销</v>
          </cell>
          <cell r="X29" t="str">
            <v>东城区</v>
          </cell>
          <cell r="Y29">
            <v>0</v>
          </cell>
          <cell r="Z29">
            <v>0</v>
          </cell>
          <cell r="AA29" t="str">
            <v>东城区</v>
          </cell>
          <cell r="AB29" t="str">
            <v>01</v>
          </cell>
          <cell r="AC29">
            <v>4</v>
          </cell>
          <cell r="AD29">
            <v>12</v>
          </cell>
          <cell r="AE29" t="str">
            <v>是</v>
          </cell>
          <cell r="AF29" t="str">
            <v/>
          </cell>
          <cell r="AG29" t="str">
            <v>否</v>
          </cell>
          <cell r="AH29" t="str">
            <v>续本月</v>
          </cell>
          <cell r="AI29" t="str">
            <v>是</v>
          </cell>
          <cell r="AJ29" t="str">
            <v>dgda90003639</v>
          </cell>
          <cell r="AO29">
            <v>0</v>
          </cell>
          <cell r="AR29" t="str">
            <v>光润区</v>
          </cell>
        </row>
        <row r="30">
          <cell r="F30">
            <v>13433648020</v>
          </cell>
          <cell r="G30" t="str">
            <v>13433648020</v>
          </cell>
          <cell r="H30" t="str">
            <v>梁恩涛</v>
          </cell>
          <cell r="I30" t="str">
            <v>预付费东莞住宅新装或续费680元包年，带宽4M</v>
          </cell>
          <cell r="J30">
            <v>680</v>
          </cell>
          <cell r="K30">
            <v>680</v>
          </cell>
          <cell r="L30" t="str">
            <v>2013-02-24</v>
          </cell>
          <cell r="M30">
            <v>42174</v>
          </cell>
          <cell r="N30" t="str">
            <v>2016-06-19</v>
          </cell>
          <cell r="O30" t="str">
            <v>2015-06-03</v>
          </cell>
          <cell r="P30" t="str">
            <v>宽带预付费</v>
          </cell>
          <cell r="Q30" t="str">
            <v>续费</v>
          </cell>
          <cell r="R30" t="str">
            <v>提前充值</v>
          </cell>
          <cell r="S30" t="str">
            <v>家庭用户</v>
          </cell>
          <cell r="T30" t="str">
            <v>(传统)XDSL</v>
          </cell>
          <cell r="U30" t="str">
            <v>文颜(weny)</v>
          </cell>
          <cell r="V30" t="str">
            <v>ZX南城黎广俊</v>
          </cell>
          <cell r="W30" t="str">
            <v/>
          </cell>
          <cell r="X30" t="str">
            <v>南城区</v>
          </cell>
          <cell r="Y30">
            <v>0</v>
          </cell>
          <cell r="Z30">
            <v>0</v>
          </cell>
          <cell r="AA30" t="str">
            <v>南城区</v>
          </cell>
          <cell r="AB30" t="str">
            <v>03</v>
          </cell>
          <cell r="AC30">
            <v>4</v>
          </cell>
          <cell r="AD30">
            <v>12</v>
          </cell>
          <cell r="AE30" t="str">
            <v>否</v>
          </cell>
          <cell r="AF30" t="str">
            <v/>
          </cell>
          <cell r="AG30" t="str">
            <v>否</v>
          </cell>
          <cell r="AH30" t="str">
            <v>续本月</v>
          </cell>
          <cell r="AI30" t="str">
            <v>否</v>
          </cell>
          <cell r="AO30">
            <v>0</v>
          </cell>
          <cell r="AR30" t="str">
            <v>光润区</v>
          </cell>
        </row>
        <row r="31">
          <cell r="F31">
            <v>13549213858</v>
          </cell>
          <cell r="G31" t="str">
            <v>13549213858</v>
          </cell>
          <cell r="H31" t="str">
            <v>杨金喜</v>
          </cell>
          <cell r="I31" t="str">
            <v>预付费东莞住宅新装或续费680元包年，带宽4M</v>
          </cell>
          <cell r="J31">
            <v>680</v>
          </cell>
          <cell r="K31">
            <v>680</v>
          </cell>
          <cell r="L31" t="str">
            <v>2010-11-12</v>
          </cell>
          <cell r="M31">
            <v>42167</v>
          </cell>
          <cell r="N31" t="str">
            <v>2016-06-12</v>
          </cell>
          <cell r="O31" t="str">
            <v>2015-06-05</v>
          </cell>
          <cell r="P31" t="str">
            <v>宽带预付费</v>
          </cell>
          <cell r="Q31" t="str">
            <v>续费</v>
          </cell>
          <cell r="R31" t="str">
            <v>提前充值</v>
          </cell>
          <cell r="S31" t="str">
            <v>家庭用户</v>
          </cell>
          <cell r="T31" t="str">
            <v>(传统)XDSL</v>
          </cell>
          <cell r="U31" t="str">
            <v>文颜(weny)</v>
          </cell>
          <cell r="V31" t="str">
            <v>ZX南城黎广俊</v>
          </cell>
          <cell r="W31" t="str">
            <v/>
          </cell>
          <cell r="X31" t="str">
            <v>南城区</v>
          </cell>
          <cell r="Y31">
            <v>0</v>
          </cell>
          <cell r="Z31">
            <v>0</v>
          </cell>
          <cell r="AA31" t="str">
            <v>南城区</v>
          </cell>
          <cell r="AB31" t="str">
            <v>05</v>
          </cell>
          <cell r="AC31">
            <v>4</v>
          </cell>
          <cell r="AD31">
            <v>12</v>
          </cell>
          <cell r="AE31" t="str">
            <v>否</v>
          </cell>
          <cell r="AF31" t="str">
            <v/>
          </cell>
          <cell r="AG31" t="str">
            <v>否</v>
          </cell>
          <cell r="AH31" t="str">
            <v>续本月</v>
          </cell>
          <cell r="AI31" t="str">
            <v>否</v>
          </cell>
          <cell r="AO31">
            <v>0</v>
          </cell>
          <cell r="AR31" t="str">
            <v>桑园区</v>
          </cell>
        </row>
        <row r="32">
          <cell r="F32">
            <v>13423067548</v>
          </cell>
          <cell r="G32" t="str">
            <v>13423067548</v>
          </cell>
          <cell r="H32" t="str">
            <v>林剑辉</v>
          </cell>
          <cell r="I32" t="str">
            <v>预付费东莞住宅新装或续费680元包年，带宽4M</v>
          </cell>
          <cell r="J32">
            <v>680</v>
          </cell>
          <cell r="K32">
            <v>680</v>
          </cell>
          <cell r="L32" t="str">
            <v>2012-04-18</v>
          </cell>
          <cell r="M32">
            <v>42155</v>
          </cell>
          <cell r="N32" t="str">
            <v>2016-06-01</v>
          </cell>
          <cell r="O32" t="str">
            <v>2015-06-01</v>
          </cell>
          <cell r="P32" t="str">
            <v>宽带预付费</v>
          </cell>
          <cell r="Q32" t="str">
            <v>续费</v>
          </cell>
          <cell r="R32" t="str">
            <v>往月充值</v>
          </cell>
          <cell r="S32" t="str">
            <v>家庭用户</v>
          </cell>
          <cell r="T32" t="str">
            <v>FTTH</v>
          </cell>
          <cell r="U32" t="str">
            <v>郑珊珊(zhengshans)</v>
          </cell>
          <cell r="V32" t="str">
            <v>ZY高埗营业厅</v>
          </cell>
          <cell r="W32" t="str">
            <v/>
          </cell>
          <cell r="X32" t="str">
            <v>高埗区</v>
          </cell>
          <cell r="Y32">
            <v>0</v>
          </cell>
          <cell r="Z32">
            <v>0</v>
          </cell>
          <cell r="AA32" t="str">
            <v>高埗区</v>
          </cell>
          <cell r="AB32" t="str">
            <v>01</v>
          </cell>
          <cell r="AC32">
            <v>4</v>
          </cell>
          <cell r="AD32">
            <v>12</v>
          </cell>
          <cell r="AE32" t="str">
            <v>是</v>
          </cell>
          <cell r="AF32" t="str">
            <v/>
          </cell>
          <cell r="AG32" t="str">
            <v>否</v>
          </cell>
          <cell r="AH32" t="str">
            <v>续前期</v>
          </cell>
          <cell r="AI32" t="str">
            <v>否</v>
          </cell>
          <cell r="AO32">
            <v>0</v>
          </cell>
          <cell r="AR32" t="str">
            <v>桑园区</v>
          </cell>
        </row>
        <row r="33">
          <cell r="F33">
            <v>13415915440</v>
          </cell>
          <cell r="G33" t="str">
            <v>13415915440</v>
          </cell>
          <cell r="H33" t="str">
            <v>辛兰香</v>
          </cell>
          <cell r="I33" t="str">
            <v>预付费东莞住宅新装或续费1088元包年，带宽20M</v>
          </cell>
          <cell r="J33">
            <v>1088</v>
          </cell>
          <cell r="K33">
            <v>1088</v>
          </cell>
          <cell r="L33" t="str">
            <v>2014-06-09</v>
          </cell>
          <cell r="M33">
            <v>42164</v>
          </cell>
          <cell r="N33" t="str">
            <v>2016-06-09</v>
          </cell>
          <cell r="O33" t="str">
            <v>2015-06-03</v>
          </cell>
          <cell r="P33" t="str">
            <v>宽带预付费</v>
          </cell>
          <cell r="Q33" t="str">
            <v>续费</v>
          </cell>
          <cell r="R33" t="str">
            <v>提前充值</v>
          </cell>
          <cell r="S33" t="str">
            <v>家庭用户</v>
          </cell>
          <cell r="T33" t="str">
            <v>FTTH</v>
          </cell>
          <cell r="U33" t="str">
            <v>郑珊珊(zhengshans)</v>
          </cell>
          <cell r="V33" t="str">
            <v>ZY高埗营业厅</v>
          </cell>
          <cell r="W33" t="str">
            <v/>
          </cell>
          <cell r="X33" t="str">
            <v>高埗区</v>
          </cell>
          <cell r="Y33">
            <v>0</v>
          </cell>
          <cell r="Z33">
            <v>0</v>
          </cell>
          <cell r="AA33" t="str">
            <v>高埗区</v>
          </cell>
          <cell r="AB33" t="str">
            <v>03</v>
          </cell>
          <cell r="AC33">
            <v>20</v>
          </cell>
          <cell r="AD33">
            <v>12</v>
          </cell>
          <cell r="AE33" t="str">
            <v>是</v>
          </cell>
          <cell r="AF33" t="str">
            <v/>
          </cell>
          <cell r="AG33" t="str">
            <v>价值宽带</v>
          </cell>
          <cell r="AH33" t="str">
            <v>续本月</v>
          </cell>
          <cell r="AI33" t="str">
            <v>是</v>
          </cell>
          <cell r="AJ33">
            <v>13415915440</v>
          </cell>
          <cell r="AO33">
            <v>0</v>
          </cell>
          <cell r="AR33" t="str">
            <v>牛鼓区</v>
          </cell>
        </row>
        <row r="34">
          <cell r="F34">
            <v>13431153088</v>
          </cell>
          <cell r="G34" t="str">
            <v>13431153088</v>
          </cell>
          <cell r="H34" t="str">
            <v>孙赛超</v>
          </cell>
          <cell r="I34" t="str">
            <v>预付费东莞住宅新装或续费1398元包年，带宽20M</v>
          </cell>
          <cell r="J34">
            <v>1398</v>
          </cell>
          <cell r="K34">
            <v>1398</v>
          </cell>
          <cell r="L34" t="str">
            <v>2013-06-07</v>
          </cell>
          <cell r="M34">
            <v>42162</v>
          </cell>
          <cell r="N34" t="str">
            <v>2016-06-07</v>
          </cell>
          <cell r="O34" t="str">
            <v>2015-06-06</v>
          </cell>
          <cell r="P34" t="str">
            <v>宽带预付费</v>
          </cell>
          <cell r="Q34" t="str">
            <v>续费</v>
          </cell>
          <cell r="R34" t="str">
            <v>提前充值</v>
          </cell>
          <cell r="S34" t="str">
            <v>家庭用户</v>
          </cell>
          <cell r="T34" t="str">
            <v>FTTH</v>
          </cell>
          <cell r="U34" t="str">
            <v>郑珊珊(zhengshans)</v>
          </cell>
          <cell r="V34" t="str">
            <v>ZX高埗左小兵</v>
          </cell>
          <cell r="W34" t="str">
            <v/>
          </cell>
          <cell r="X34" t="str">
            <v>高埗区</v>
          </cell>
          <cell r="Y34">
            <v>0</v>
          </cell>
          <cell r="Z34">
            <v>0</v>
          </cell>
          <cell r="AA34" t="str">
            <v>高埗区</v>
          </cell>
          <cell r="AB34" t="str">
            <v>06</v>
          </cell>
          <cell r="AC34">
            <v>20</v>
          </cell>
          <cell r="AD34">
            <v>12</v>
          </cell>
          <cell r="AE34" t="str">
            <v>是</v>
          </cell>
          <cell r="AF34" t="str">
            <v/>
          </cell>
          <cell r="AG34" t="str">
            <v>价值宽带</v>
          </cell>
          <cell r="AH34" t="str">
            <v>续本月</v>
          </cell>
          <cell r="AI34" t="str">
            <v>是</v>
          </cell>
          <cell r="AJ34">
            <v>13431153088</v>
          </cell>
          <cell r="AO34">
            <v>0</v>
          </cell>
          <cell r="AR34" t="str">
            <v>冼沙区</v>
          </cell>
        </row>
        <row r="35">
          <cell r="F35">
            <v>13437373722</v>
          </cell>
          <cell r="G35" t="str">
            <v>13437373722</v>
          </cell>
          <cell r="H35" t="str">
            <v>张正斌</v>
          </cell>
          <cell r="I35" t="str">
            <v>预付费东莞住宅新装或续费888元包年，带宽12M</v>
          </cell>
          <cell r="J35">
            <v>888</v>
          </cell>
          <cell r="K35">
            <v>888</v>
          </cell>
          <cell r="L35" t="str">
            <v>2013-08-28</v>
          </cell>
          <cell r="M35">
            <v>42158</v>
          </cell>
          <cell r="N35" t="str">
            <v>2016-06-03</v>
          </cell>
          <cell r="O35" t="str">
            <v>2015-06-02</v>
          </cell>
          <cell r="P35" t="str">
            <v>宽带预付费</v>
          </cell>
          <cell r="Q35" t="str">
            <v>续费</v>
          </cell>
          <cell r="R35" t="str">
            <v>提前充值</v>
          </cell>
          <cell r="S35" t="str">
            <v>家庭用户</v>
          </cell>
          <cell r="T35" t="str">
            <v>FTTH</v>
          </cell>
          <cell r="U35" t="str">
            <v>郑珊珊(zhengshans)</v>
          </cell>
          <cell r="V35" t="str">
            <v>ZX高埗左小兵</v>
          </cell>
          <cell r="W35" t="str">
            <v/>
          </cell>
          <cell r="X35" t="str">
            <v>高埗区</v>
          </cell>
          <cell r="Y35">
            <v>0</v>
          </cell>
          <cell r="Z35">
            <v>0</v>
          </cell>
          <cell r="AA35" t="str">
            <v>高埗区</v>
          </cell>
          <cell r="AB35" t="str">
            <v>02</v>
          </cell>
          <cell r="AC35">
            <v>12</v>
          </cell>
          <cell r="AD35">
            <v>12</v>
          </cell>
          <cell r="AE35" t="str">
            <v>是</v>
          </cell>
          <cell r="AF35" t="str">
            <v/>
          </cell>
          <cell r="AG35" t="str">
            <v>价值宽带</v>
          </cell>
          <cell r="AH35" t="str">
            <v>续本月</v>
          </cell>
          <cell r="AI35" t="str">
            <v>是</v>
          </cell>
          <cell r="AJ35">
            <v>13437373722</v>
          </cell>
          <cell r="AO35">
            <v>0</v>
          </cell>
          <cell r="AR35" t="str">
            <v>冼沙区</v>
          </cell>
        </row>
        <row r="36">
          <cell r="F36">
            <v>13612739853</v>
          </cell>
          <cell r="G36" t="str">
            <v>13612739853</v>
          </cell>
          <cell r="H36" t="str">
            <v>马介召</v>
          </cell>
          <cell r="I36" t="str">
            <v>预付费东莞住宅新装或续费680元包年，带宽4M</v>
          </cell>
          <cell r="J36">
            <v>680</v>
          </cell>
          <cell r="K36">
            <v>680</v>
          </cell>
          <cell r="L36" t="str">
            <v>2013-05-30</v>
          </cell>
          <cell r="M36">
            <v>42155</v>
          </cell>
          <cell r="N36" t="str">
            <v>2016-06-01</v>
          </cell>
          <cell r="O36" t="str">
            <v>2015-06-01</v>
          </cell>
          <cell r="P36" t="str">
            <v>宽带预付费</v>
          </cell>
          <cell r="Q36" t="str">
            <v>续费</v>
          </cell>
          <cell r="R36" t="str">
            <v>往月充值</v>
          </cell>
          <cell r="S36" t="str">
            <v>家庭用户</v>
          </cell>
          <cell r="T36" t="str">
            <v>FTTH</v>
          </cell>
          <cell r="U36" t="str">
            <v>郑珊珊(zhengshans)</v>
          </cell>
          <cell r="V36" t="str">
            <v>ZY高埗营业厅</v>
          </cell>
          <cell r="W36" t="str">
            <v/>
          </cell>
          <cell r="X36" t="str">
            <v>高埗区</v>
          </cell>
          <cell r="Y36">
            <v>0</v>
          </cell>
          <cell r="Z36">
            <v>0</v>
          </cell>
          <cell r="AA36" t="str">
            <v>高埗区</v>
          </cell>
          <cell r="AB36" t="str">
            <v>01</v>
          </cell>
          <cell r="AC36">
            <v>4</v>
          </cell>
          <cell r="AD36">
            <v>12</v>
          </cell>
          <cell r="AE36" t="str">
            <v>是</v>
          </cell>
          <cell r="AF36" t="str">
            <v/>
          </cell>
          <cell r="AG36" t="str">
            <v>否</v>
          </cell>
          <cell r="AH36" t="str">
            <v>续前期</v>
          </cell>
          <cell r="AI36" t="str">
            <v>否</v>
          </cell>
          <cell r="AO36">
            <v>0</v>
          </cell>
          <cell r="AR36" t="str">
            <v>冼沙区</v>
          </cell>
        </row>
        <row r="37">
          <cell r="F37">
            <v>13650103520</v>
          </cell>
          <cell r="G37" t="str">
            <v>13650103520</v>
          </cell>
          <cell r="H37" t="str">
            <v>袁红梅</v>
          </cell>
          <cell r="I37" t="str">
            <v>预付费东莞住宅新装或续费680元包年，带宽4M</v>
          </cell>
          <cell r="J37">
            <v>680</v>
          </cell>
          <cell r="K37">
            <v>680</v>
          </cell>
          <cell r="L37" t="str">
            <v>2012-06-05</v>
          </cell>
          <cell r="M37">
            <v>42161</v>
          </cell>
          <cell r="N37" t="str">
            <v>2016-06-06</v>
          </cell>
          <cell r="O37" t="str">
            <v>2015-06-05</v>
          </cell>
          <cell r="P37" t="str">
            <v>宽带预付费</v>
          </cell>
          <cell r="Q37" t="str">
            <v>续费</v>
          </cell>
          <cell r="R37" t="str">
            <v>提前充值</v>
          </cell>
          <cell r="S37" t="str">
            <v>家庭用户</v>
          </cell>
          <cell r="T37" t="str">
            <v>FTTH</v>
          </cell>
          <cell r="U37" t="str">
            <v>郑珊珊(zhengshans)</v>
          </cell>
          <cell r="V37" t="str">
            <v>ZX高埗左小兵</v>
          </cell>
          <cell r="W37" t="str">
            <v>电商价值宽带营销</v>
          </cell>
          <cell r="X37" t="str">
            <v>高埗区</v>
          </cell>
          <cell r="Y37">
            <v>0</v>
          </cell>
          <cell r="Z37">
            <v>0</v>
          </cell>
          <cell r="AA37" t="str">
            <v>高埗区</v>
          </cell>
          <cell r="AB37" t="str">
            <v>05</v>
          </cell>
          <cell r="AC37">
            <v>4</v>
          </cell>
          <cell r="AD37">
            <v>12</v>
          </cell>
          <cell r="AE37" t="str">
            <v>是</v>
          </cell>
          <cell r="AF37" t="str">
            <v/>
          </cell>
          <cell r="AG37" t="str">
            <v>否</v>
          </cell>
          <cell r="AH37" t="str">
            <v>续本月</v>
          </cell>
          <cell r="AI37" t="str">
            <v>是</v>
          </cell>
          <cell r="AJ37">
            <v>13650103520</v>
          </cell>
          <cell r="AO37">
            <v>0</v>
          </cell>
          <cell r="AR37" t="str">
            <v>冼沙区</v>
          </cell>
        </row>
        <row r="38">
          <cell r="F38">
            <v>13712910608</v>
          </cell>
          <cell r="G38" t="str">
            <v>13712910608</v>
          </cell>
          <cell r="H38" t="str">
            <v>刘文光</v>
          </cell>
          <cell r="I38" t="str">
            <v>预付费东莞住宅新装或续费680元包年，带宽4M</v>
          </cell>
          <cell r="J38">
            <v>680</v>
          </cell>
          <cell r="K38">
            <v>680</v>
          </cell>
          <cell r="L38" t="str">
            <v>2013-06-16</v>
          </cell>
          <cell r="M38">
            <v>42171</v>
          </cell>
          <cell r="N38" t="str">
            <v>2016-06-16</v>
          </cell>
          <cell r="O38" t="str">
            <v>2015-06-07</v>
          </cell>
          <cell r="P38" t="str">
            <v>宽带预付费</v>
          </cell>
          <cell r="Q38" t="str">
            <v>续费</v>
          </cell>
          <cell r="R38" t="str">
            <v>提前充值</v>
          </cell>
          <cell r="S38" t="str">
            <v>家庭用户</v>
          </cell>
          <cell r="T38" t="str">
            <v>(传统)XDSL</v>
          </cell>
          <cell r="U38" t="str">
            <v>营业厅经理(李甜琴)(CQYX01)</v>
          </cell>
          <cell r="V38" t="str">
            <v>ZX高埗左小兵</v>
          </cell>
          <cell r="W38" t="str">
            <v/>
          </cell>
          <cell r="X38" t="str">
            <v>高埗区</v>
          </cell>
          <cell r="Y38">
            <v>0</v>
          </cell>
          <cell r="Z38">
            <v>0</v>
          </cell>
          <cell r="AA38" t="str">
            <v>高埗区</v>
          </cell>
          <cell r="AB38" t="str">
            <v>07</v>
          </cell>
          <cell r="AC38">
            <v>4</v>
          </cell>
          <cell r="AD38">
            <v>12</v>
          </cell>
          <cell r="AE38" t="str">
            <v>否</v>
          </cell>
          <cell r="AF38" t="str">
            <v/>
          </cell>
          <cell r="AG38" t="str">
            <v>否</v>
          </cell>
          <cell r="AH38" t="str">
            <v>续本月</v>
          </cell>
          <cell r="AI38" t="str">
            <v>否</v>
          </cell>
          <cell r="AO38">
            <v>0</v>
          </cell>
          <cell r="AR38" t="str">
            <v>冼沙区</v>
          </cell>
        </row>
        <row r="39">
          <cell r="F39">
            <v>13825711015</v>
          </cell>
          <cell r="G39" t="str">
            <v>13825711015</v>
          </cell>
          <cell r="H39" t="str">
            <v>伍浩</v>
          </cell>
          <cell r="I39" t="str">
            <v>预付费东莞住宅新装或续费888元包年，带宽12M</v>
          </cell>
          <cell r="J39">
            <v>888</v>
          </cell>
          <cell r="K39">
            <v>888</v>
          </cell>
          <cell r="L39" t="str">
            <v>2014-07-02</v>
          </cell>
          <cell r="M39">
            <v>42187</v>
          </cell>
          <cell r="N39" t="str">
            <v>2016-07-02</v>
          </cell>
          <cell r="O39" t="str">
            <v>2015-06-03</v>
          </cell>
          <cell r="P39" t="str">
            <v>宽带预付费</v>
          </cell>
          <cell r="Q39" t="str">
            <v>续费</v>
          </cell>
          <cell r="R39" t="str">
            <v>提前充值</v>
          </cell>
          <cell r="S39" t="str">
            <v>家庭用户</v>
          </cell>
          <cell r="T39" t="str">
            <v>FTTH</v>
          </cell>
          <cell r="U39" t="str">
            <v>郑珊珊(zhengshans)</v>
          </cell>
          <cell r="V39" t="str">
            <v>DSBR高埗左小兵</v>
          </cell>
          <cell r="W39" t="str">
            <v>非</v>
          </cell>
          <cell r="X39" t="str">
            <v>高埗区</v>
          </cell>
          <cell r="Y39">
            <v>0</v>
          </cell>
          <cell r="Z39">
            <v>0</v>
          </cell>
          <cell r="AA39" t="str">
            <v>高埗区</v>
          </cell>
          <cell r="AB39" t="str">
            <v>03</v>
          </cell>
          <cell r="AC39">
            <v>12</v>
          </cell>
          <cell r="AD39">
            <v>12</v>
          </cell>
          <cell r="AE39" t="str">
            <v>是</v>
          </cell>
          <cell r="AF39" t="str">
            <v/>
          </cell>
          <cell r="AG39" t="str">
            <v>价值宽带</v>
          </cell>
          <cell r="AH39" t="str">
            <v>续后期</v>
          </cell>
          <cell r="AI39" t="str">
            <v>否</v>
          </cell>
          <cell r="AO39">
            <v>0</v>
          </cell>
          <cell r="AR39" t="str">
            <v>冼沙区</v>
          </cell>
        </row>
        <row r="40">
          <cell r="F40">
            <v>13890138561</v>
          </cell>
          <cell r="G40" t="str">
            <v>13890138561</v>
          </cell>
          <cell r="H40" t="str">
            <v>吕嘉宝</v>
          </cell>
          <cell r="I40" t="str">
            <v>预付费东莞住宅新装或续费680元包年，带宽4M</v>
          </cell>
          <cell r="J40">
            <v>680</v>
          </cell>
          <cell r="K40">
            <v>680</v>
          </cell>
          <cell r="L40" t="str">
            <v>2013-06-08</v>
          </cell>
          <cell r="M40">
            <v>42163</v>
          </cell>
          <cell r="N40" t="str">
            <v>2016-06-08</v>
          </cell>
          <cell r="O40" t="str">
            <v>2015-06-02</v>
          </cell>
          <cell r="P40" t="str">
            <v>宽带预付费</v>
          </cell>
          <cell r="Q40" t="str">
            <v>续费</v>
          </cell>
          <cell r="R40" t="str">
            <v>提前充值</v>
          </cell>
          <cell r="S40" t="str">
            <v>家庭用户</v>
          </cell>
          <cell r="T40" t="str">
            <v>(传统)XDSL</v>
          </cell>
          <cell r="U40" t="str">
            <v>郑珊珊(zhengshans)</v>
          </cell>
          <cell r="V40" t="str">
            <v>ZX高埗左小兵</v>
          </cell>
          <cell r="W40" t="str">
            <v/>
          </cell>
          <cell r="X40" t="str">
            <v>高埗区</v>
          </cell>
          <cell r="Y40">
            <v>0</v>
          </cell>
          <cell r="Z40">
            <v>0</v>
          </cell>
          <cell r="AA40" t="str">
            <v>高埗区</v>
          </cell>
          <cell r="AB40" t="str">
            <v>02</v>
          </cell>
          <cell r="AC40">
            <v>4</v>
          </cell>
          <cell r="AD40">
            <v>12</v>
          </cell>
          <cell r="AE40" t="str">
            <v>否</v>
          </cell>
          <cell r="AF40" t="str">
            <v/>
          </cell>
          <cell r="AG40" t="str">
            <v>否</v>
          </cell>
          <cell r="AH40" t="str">
            <v>续本月</v>
          </cell>
          <cell r="AI40" t="str">
            <v>否</v>
          </cell>
          <cell r="AO40">
            <v>0</v>
          </cell>
          <cell r="AR40" t="str">
            <v>冼沙区</v>
          </cell>
        </row>
        <row r="41">
          <cell r="F41">
            <v>15889305896</v>
          </cell>
          <cell r="G41" t="str">
            <v>15889305896</v>
          </cell>
          <cell r="H41" t="str">
            <v>朱华</v>
          </cell>
          <cell r="I41" t="str">
            <v>预付费东莞住宅新装或续费888元包年，带宽12M</v>
          </cell>
          <cell r="J41">
            <v>888</v>
          </cell>
          <cell r="K41">
            <v>888</v>
          </cell>
          <cell r="L41" t="str">
            <v>2009-12-06</v>
          </cell>
          <cell r="M41">
            <v>42166</v>
          </cell>
          <cell r="N41" t="str">
            <v>2016-06-11</v>
          </cell>
          <cell r="O41" t="str">
            <v>2015-06-06</v>
          </cell>
          <cell r="P41" t="str">
            <v>宽带预付费</v>
          </cell>
          <cell r="Q41" t="str">
            <v>续费</v>
          </cell>
          <cell r="R41" t="str">
            <v>提前充值</v>
          </cell>
          <cell r="S41" t="str">
            <v>家庭用户</v>
          </cell>
          <cell r="T41" t="str">
            <v>FTTH</v>
          </cell>
          <cell r="U41" t="str">
            <v>郑珊珊(zhengshans)</v>
          </cell>
          <cell r="V41" t="str">
            <v>ZX高埗左小兵</v>
          </cell>
          <cell r="W41" t="str">
            <v/>
          </cell>
          <cell r="X41" t="str">
            <v>高埗区</v>
          </cell>
          <cell r="Y41">
            <v>0</v>
          </cell>
          <cell r="Z41">
            <v>0</v>
          </cell>
          <cell r="AA41" t="str">
            <v>高埗区</v>
          </cell>
          <cell r="AB41" t="str">
            <v>06</v>
          </cell>
          <cell r="AC41">
            <v>12</v>
          </cell>
          <cell r="AD41">
            <v>12</v>
          </cell>
          <cell r="AE41" t="str">
            <v>是</v>
          </cell>
          <cell r="AF41" t="str">
            <v/>
          </cell>
          <cell r="AG41" t="str">
            <v>价值宽带</v>
          </cell>
          <cell r="AH41" t="str">
            <v>续本月</v>
          </cell>
          <cell r="AI41" t="str">
            <v>是</v>
          </cell>
          <cell r="AJ41">
            <v>15889305896</v>
          </cell>
          <cell r="AO41">
            <v>0</v>
          </cell>
          <cell r="AR41" t="str">
            <v>冼沙区</v>
          </cell>
        </row>
        <row r="42">
          <cell r="F42">
            <v>13532816089</v>
          </cell>
          <cell r="G42" t="str">
            <v>13532816089</v>
          </cell>
          <cell r="H42" t="str">
            <v>曾志勇</v>
          </cell>
          <cell r="I42" t="str">
            <v>预付费东莞住宅新装或续费888元包年，带宽12M</v>
          </cell>
          <cell r="J42">
            <v>888</v>
          </cell>
          <cell r="K42">
            <v>888</v>
          </cell>
          <cell r="L42" t="str">
            <v>2011-02-22</v>
          </cell>
          <cell r="M42">
            <v>42194</v>
          </cell>
          <cell r="N42" t="str">
            <v>2016-07-09</v>
          </cell>
          <cell r="O42" t="str">
            <v>2015-06-05</v>
          </cell>
          <cell r="P42" t="str">
            <v>宽带预付费</v>
          </cell>
          <cell r="Q42" t="str">
            <v>续费</v>
          </cell>
          <cell r="R42" t="str">
            <v>提前充值</v>
          </cell>
          <cell r="S42" t="str">
            <v>家庭用户</v>
          </cell>
          <cell r="T42" t="str">
            <v>FTTH</v>
          </cell>
          <cell r="U42" t="str">
            <v>郑珊珊(zhengshans)</v>
          </cell>
          <cell r="V42" t="str">
            <v>DSBR高埗左小兵</v>
          </cell>
          <cell r="W42" t="str">
            <v>电商价值宽带营销</v>
          </cell>
          <cell r="X42" t="str">
            <v>高埗区</v>
          </cell>
          <cell r="Y42">
            <v>0</v>
          </cell>
          <cell r="Z42">
            <v>0</v>
          </cell>
          <cell r="AA42" t="str">
            <v>高埗区</v>
          </cell>
          <cell r="AB42" t="str">
            <v>05</v>
          </cell>
          <cell r="AC42">
            <v>12</v>
          </cell>
          <cell r="AD42">
            <v>12</v>
          </cell>
          <cell r="AE42" t="str">
            <v>是</v>
          </cell>
          <cell r="AF42" t="str">
            <v/>
          </cell>
          <cell r="AG42" t="str">
            <v>价值宽带</v>
          </cell>
          <cell r="AH42" t="str">
            <v>续后期</v>
          </cell>
          <cell r="AI42" t="str">
            <v>否</v>
          </cell>
          <cell r="AO42">
            <v>0</v>
          </cell>
          <cell r="AR42" t="str">
            <v>牛鼓区</v>
          </cell>
        </row>
        <row r="43">
          <cell r="F43">
            <v>13650886646</v>
          </cell>
          <cell r="G43" t="str">
            <v>13650886646</v>
          </cell>
          <cell r="H43" t="str">
            <v>陈志聪</v>
          </cell>
          <cell r="I43" t="str">
            <v>预付费东莞住宅新装或续费888元包年，带宽12M</v>
          </cell>
          <cell r="J43">
            <v>888</v>
          </cell>
          <cell r="K43">
            <v>888</v>
          </cell>
          <cell r="L43" t="str">
            <v>2011-03-27</v>
          </cell>
          <cell r="M43">
            <v>42161</v>
          </cell>
          <cell r="N43" t="str">
            <v>2016-06-06</v>
          </cell>
          <cell r="O43" t="str">
            <v>2015-06-01</v>
          </cell>
          <cell r="P43" t="str">
            <v>宽带预付费</v>
          </cell>
          <cell r="Q43" t="str">
            <v>续费</v>
          </cell>
          <cell r="R43" t="str">
            <v>提前充值</v>
          </cell>
          <cell r="S43" t="str">
            <v>家庭用户</v>
          </cell>
          <cell r="T43" t="str">
            <v>FTTH</v>
          </cell>
          <cell r="U43" t="str">
            <v>郑珊珊(zhengshans)</v>
          </cell>
          <cell r="V43" t="str">
            <v>ZY高埗营业厅</v>
          </cell>
          <cell r="W43" t="str">
            <v>电商价值宽带营销</v>
          </cell>
          <cell r="X43" t="str">
            <v>高埗区</v>
          </cell>
          <cell r="Y43">
            <v>0</v>
          </cell>
          <cell r="Z43">
            <v>0</v>
          </cell>
          <cell r="AA43" t="str">
            <v>高埗区</v>
          </cell>
          <cell r="AB43" t="str">
            <v>01</v>
          </cell>
          <cell r="AC43">
            <v>12</v>
          </cell>
          <cell r="AD43">
            <v>12</v>
          </cell>
          <cell r="AE43" t="str">
            <v>是</v>
          </cell>
          <cell r="AF43" t="str">
            <v/>
          </cell>
          <cell r="AG43" t="str">
            <v>价值宽带</v>
          </cell>
          <cell r="AH43" t="str">
            <v>续本月</v>
          </cell>
          <cell r="AI43" t="str">
            <v>是</v>
          </cell>
          <cell r="AJ43">
            <v>13650886646</v>
          </cell>
          <cell r="AO43">
            <v>0</v>
          </cell>
          <cell r="AR43" t="str">
            <v>牛鼓区</v>
          </cell>
        </row>
        <row r="44">
          <cell r="F44">
            <v>13712665170</v>
          </cell>
          <cell r="G44" t="str">
            <v>13712665170</v>
          </cell>
          <cell r="H44" t="str">
            <v>劳有仟</v>
          </cell>
          <cell r="I44" t="str">
            <v>预付费东莞住宅新装或续费800元包年，带宽6M</v>
          </cell>
          <cell r="J44">
            <v>800</v>
          </cell>
          <cell r="K44">
            <v>800</v>
          </cell>
          <cell r="L44" t="str">
            <v>2011-12-27</v>
          </cell>
          <cell r="M44">
            <v>42178</v>
          </cell>
          <cell r="N44" t="str">
            <v>2016-06-23</v>
          </cell>
          <cell r="O44" t="str">
            <v>2015-06-01</v>
          </cell>
          <cell r="P44" t="str">
            <v>宽带预付费</v>
          </cell>
          <cell r="Q44" t="str">
            <v>续费</v>
          </cell>
          <cell r="R44" t="str">
            <v>提前充值</v>
          </cell>
          <cell r="S44" t="str">
            <v>家庭用户</v>
          </cell>
          <cell r="T44" t="str">
            <v>FTTH</v>
          </cell>
          <cell r="U44" t="str">
            <v>郑珊珊(zhengshans)</v>
          </cell>
          <cell r="V44" t="str">
            <v>ZX高埗欧仁</v>
          </cell>
          <cell r="W44" t="str">
            <v/>
          </cell>
          <cell r="X44" t="str">
            <v>高埗区</v>
          </cell>
          <cell r="Y44">
            <v>0</v>
          </cell>
          <cell r="Z44">
            <v>0</v>
          </cell>
          <cell r="AA44" t="str">
            <v>高埗区</v>
          </cell>
          <cell r="AB44" t="str">
            <v>01</v>
          </cell>
          <cell r="AC44">
            <v>6</v>
          </cell>
          <cell r="AD44">
            <v>12</v>
          </cell>
          <cell r="AE44" t="str">
            <v>是</v>
          </cell>
          <cell r="AF44" t="str">
            <v/>
          </cell>
          <cell r="AG44" t="str">
            <v>否</v>
          </cell>
          <cell r="AH44" t="str">
            <v>续本月</v>
          </cell>
          <cell r="AI44" t="str">
            <v>是</v>
          </cell>
          <cell r="AJ44">
            <v>13712665170</v>
          </cell>
          <cell r="AO44">
            <v>0</v>
          </cell>
          <cell r="AR44" t="str">
            <v>牛鼓区</v>
          </cell>
        </row>
        <row r="45">
          <cell r="F45">
            <v>13922920995</v>
          </cell>
          <cell r="G45" t="str">
            <v>13922920995</v>
          </cell>
          <cell r="H45" t="str">
            <v>张将兵</v>
          </cell>
          <cell r="I45" t="str">
            <v>预付费东莞住宅新装或续费888元包年，带宽12M</v>
          </cell>
          <cell r="J45">
            <v>888</v>
          </cell>
          <cell r="K45">
            <v>888</v>
          </cell>
          <cell r="L45" t="str">
            <v>2014-06-02</v>
          </cell>
          <cell r="M45">
            <v>42157</v>
          </cell>
          <cell r="N45" t="str">
            <v>2016-06-05</v>
          </cell>
          <cell r="O45" t="str">
            <v>2015-06-05</v>
          </cell>
          <cell r="P45" t="str">
            <v>宽带预付费</v>
          </cell>
          <cell r="Q45" t="str">
            <v>续费</v>
          </cell>
          <cell r="R45" t="str">
            <v>往月充值</v>
          </cell>
          <cell r="S45" t="str">
            <v>家庭用户</v>
          </cell>
          <cell r="T45" t="str">
            <v>FTTH</v>
          </cell>
          <cell r="U45" t="str">
            <v>郑珊珊(zhengshans)</v>
          </cell>
          <cell r="V45" t="str">
            <v>ZY高埗营业厅</v>
          </cell>
          <cell r="W45" t="str">
            <v/>
          </cell>
          <cell r="X45" t="str">
            <v>高埗区</v>
          </cell>
          <cell r="Y45">
            <v>0</v>
          </cell>
          <cell r="Z45">
            <v>0</v>
          </cell>
          <cell r="AA45" t="str">
            <v>高埗区</v>
          </cell>
          <cell r="AB45" t="str">
            <v>05</v>
          </cell>
          <cell r="AC45">
            <v>12</v>
          </cell>
          <cell r="AD45">
            <v>12</v>
          </cell>
          <cell r="AE45" t="str">
            <v>是</v>
          </cell>
          <cell r="AF45" t="str">
            <v/>
          </cell>
          <cell r="AG45" t="str">
            <v>价值宽带</v>
          </cell>
          <cell r="AH45" t="str">
            <v>续本月</v>
          </cell>
          <cell r="AI45" t="str">
            <v>是</v>
          </cell>
          <cell r="AJ45">
            <v>13922920995</v>
          </cell>
          <cell r="AO45">
            <v>0</v>
          </cell>
          <cell r="AR45" t="str">
            <v>牛鼓区</v>
          </cell>
        </row>
        <row r="46">
          <cell r="F46">
            <v>15118366119</v>
          </cell>
          <cell r="G46" t="str">
            <v>15118366119</v>
          </cell>
          <cell r="H46" t="str">
            <v>王年</v>
          </cell>
          <cell r="I46" t="str">
            <v>预付费东莞住宅新装或续费888元包年，带宽12M</v>
          </cell>
          <cell r="J46">
            <v>888</v>
          </cell>
          <cell r="K46">
            <v>888</v>
          </cell>
          <cell r="L46" t="str">
            <v>2009-12-04</v>
          </cell>
          <cell r="M46">
            <v>42163</v>
          </cell>
          <cell r="N46" t="str">
            <v>2016-06-08</v>
          </cell>
          <cell r="O46" t="str">
            <v>2015-06-07</v>
          </cell>
          <cell r="P46" t="str">
            <v>宽带预付费</v>
          </cell>
          <cell r="Q46" t="str">
            <v>续费</v>
          </cell>
          <cell r="R46" t="str">
            <v>提前充值</v>
          </cell>
          <cell r="S46" t="str">
            <v>家庭用户</v>
          </cell>
          <cell r="T46" t="str">
            <v>FTTH</v>
          </cell>
          <cell r="U46" t="str">
            <v>营业厅经理(李甜琴)(CQYX01)</v>
          </cell>
          <cell r="V46" t="str">
            <v>ZX高埗左小兵</v>
          </cell>
          <cell r="W46" t="str">
            <v/>
          </cell>
          <cell r="X46" t="str">
            <v>高埗区</v>
          </cell>
          <cell r="Y46">
            <v>0</v>
          </cell>
          <cell r="Z46">
            <v>0</v>
          </cell>
          <cell r="AA46" t="str">
            <v>高埗区</v>
          </cell>
          <cell r="AB46" t="str">
            <v>07</v>
          </cell>
          <cell r="AC46">
            <v>12</v>
          </cell>
          <cell r="AD46">
            <v>12</v>
          </cell>
          <cell r="AE46" t="str">
            <v>是</v>
          </cell>
          <cell r="AF46" t="str">
            <v/>
          </cell>
          <cell r="AG46" t="str">
            <v>价值宽带</v>
          </cell>
          <cell r="AH46" t="str">
            <v>续本月</v>
          </cell>
          <cell r="AI46" t="str">
            <v>是</v>
          </cell>
          <cell r="AJ46">
            <v>15118366119</v>
          </cell>
          <cell r="AO46">
            <v>0</v>
          </cell>
          <cell r="AR46" t="str">
            <v>温塘区</v>
          </cell>
        </row>
        <row r="47">
          <cell r="F47">
            <v>13728459369</v>
          </cell>
          <cell r="G47" t="str">
            <v>13728459369</v>
          </cell>
          <cell r="H47" t="str">
            <v>彭火保</v>
          </cell>
          <cell r="I47" t="str">
            <v>预付费东莞住宅新装或续费680元包年，带宽4M</v>
          </cell>
          <cell r="J47">
            <v>680</v>
          </cell>
          <cell r="K47">
            <v>680</v>
          </cell>
          <cell r="L47" t="str">
            <v>2011-08-17</v>
          </cell>
          <cell r="M47">
            <v>42163</v>
          </cell>
          <cell r="N47" t="str">
            <v>2016-06-08</v>
          </cell>
          <cell r="O47" t="str">
            <v>2015-06-05</v>
          </cell>
          <cell r="P47" t="str">
            <v>宽带预付费</v>
          </cell>
          <cell r="Q47" t="str">
            <v>续费</v>
          </cell>
          <cell r="R47" t="str">
            <v>提前充值</v>
          </cell>
          <cell r="S47" t="str">
            <v>家庭用户</v>
          </cell>
          <cell r="T47" t="str">
            <v>FTTH</v>
          </cell>
          <cell r="U47" t="str">
            <v>文颜(weny)</v>
          </cell>
          <cell r="V47" t="str">
            <v>ZX南城黎广俊</v>
          </cell>
          <cell r="W47" t="str">
            <v>电商价值宽带营销</v>
          </cell>
          <cell r="X47" t="str">
            <v>南城区</v>
          </cell>
          <cell r="Y47">
            <v>0</v>
          </cell>
          <cell r="Z47">
            <v>0</v>
          </cell>
          <cell r="AA47" t="str">
            <v>南城区</v>
          </cell>
          <cell r="AB47" t="str">
            <v>05</v>
          </cell>
          <cell r="AC47">
            <v>4</v>
          </cell>
          <cell r="AD47">
            <v>12</v>
          </cell>
          <cell r="AE47" t="str">
            <v>是</v>
          </cell>
          <cell r="AF47" t="str">
            <v/>
          </cell>
          <cell r="AG47" t="str">
            <v>否</v>
          </cell>
          <cell r="AH47" t="str">
            <v>续本月</v>
          </cell>
          <cell r="AI47" t="str">
            <v>是</v>
          </cell>
          <cell r="AJ47">
            <v>13728459369</v>
          </cell>
          <cell r="AO47">
            <v>0</v>
          </cell>
          <cell r="AR47" t="str">
            <v>国信区</v>
          </cell>
        </row>
        <row r="48">
          <cell r="F48">
            <v>15016928562</v>
          </cell>
          <cell r="G48" t="str">
            <v>15016928562</v>
          </cell>
          <cell r="H48" t="str">
            <v>付珊萍</v>
          </cell>
          <cell r="I48" t="str">
            <v>预付费东莞住宅新装或续费680元包年，带宽4M</v>
          </cell>
          <cell r="J48">
            <v>680</v>
          </cell>
          <cell r="K48">
            <v>680</v>
          </cell>
          <cell r="L48" t="str">
            <v>2012-02-06</v>
          </cell>
          <cell r="M48">
            <v>42168</v>
          </cell>
          <cell r="N48" t="str">
            <v>2016-06-13</v>
          </cell>
          <cell r="O48" t="str">
            <v>2015-06-07</v>
          </cell>
          <cell r="P48" t="str">
            <v>宽带预付费</v>
          </cell>
          <cell r="Q48" t="str">
            <v>续费</v>
          </cell>
          <cell r="R48" t="str">
            <v>提前充值</v>
          </cell>
          <cell r="S48" t="str">
            <v>家庭用户</v>
          </cell>
          <cell r="T48" t="str">
            <v>(传统)XDSL</v>
          </cell>
          <cell r="U48" t="str">
            <v>杜秋月(duqiuy)</v>
          </cell>
          <cell r="V48" t="str">
            <v>ZX南城黎广俊</v>
          </cell>
          <cell r="W48" t="str">
            <v/>
          </cell>
          <cell r="X48" t="str">
            <v>南城区</v>
          </cell>
          <cell r="Y48">
            <v>0</v>
          </cell>
          <cell r="Z48">
            <v>0</v>
          </cell>
          <cell r="AA48" t="str">
            <v>南城区</v>
          </cell>
          <cell r="AB48" t="str">
            <v>07</v>
          </cell>
          <cell r="AC48">
            <v>4</v>
          </cell>
          <cell r="AD48">
            <v>12</v>
          </cell>
          <cell r="AE48" t="str">
            <v>否</v>
          </cell>
          <cell r="AF48" t="str">
            <v/>
          </cell>
          <cell r="AG48" t="str">
            <v>否</v>
          </cell>
          <cell r="AH48" t="str">
            <v>续本月</v>
          </cell>
          <cell r="AI48" t="str">
            <v>否</v>
          </cell>
          <cell r="AO48">
            <v>0</v>
          </cell>
          <cell r="AR48" t="str">
            <v>国信区</v>
          </cell>
        </row>
        <row r="49">
          <cell r="F49" t="str">
            <v>dgda90027344</v>
          </cell>
          <cell r="G49" t="str">
            <v>dgda90027344</v>
          </cell>
          <cell r="H49" t="str">
            <v>刘大乔</v>
          </cell>
          <cell r="I49" t="str">
            <v>预付费东莞住宅新装或续费680元包年，带宽4M</v>
          </cell>
          <cell r="J49">
            <v>680</v>
          </cell>
          <cell r="K49">
            <v>680</v>
          </cell>
          <cell r="L49" t="str">
            <v>2013-06-14</v>
          </cell>
          <cell r="M49">
            <v>42169</v>
          </cell>
          <cell r="N49" t="str">
            <v>2016-06-14</v>
          </cell>
          <cell r="O49" t="str">
            <v>2015-06-03</v>
          </cell>
          <cell r="P49" t="str">
            <v>宽带预付费</v>
          </cell>
          <cell r="Q49" t="str">
            <v>续费</v>
          </cell>
          <cell r="R49" t="str">
            <v>提前充值</v>
          </cell>
          <cell r="S49" t="str">
            <v>家庭用户</v>
          </cell>
          <cell r="T49" t="str">
            <v>FTTH</v>
          </cell>
          <cell r="U49" t="str">
            <v>文颜(weny)</v>
          </cell>
          <cell r="V49" t="str">
            <v>ZX南城黎广俊</v>
          </cell>
          <cell r="W49" t="str">
            <v/>
          </cell>
          <cell r="X49" t="str">
            <v>南城区</v>
          </cell>
          <cell r="Y49">
            <v>0</v>
          </cell>
          <cell r="Z49">
            <v>0</v>
          </cell>
          <cell r="AA49" t="str">
            <v>南城区</v>
          </cell>
          <cell r="AB49" t="str">
            <v>03</v>
          </cell>
          <cell r="AC49">
            <v>4</v>
          </cell>
          <cell r="AD49">
            <v>12</v>
          </cell>
          <cell r="AE49" t="str">
            <v>是</v>
          </cell>
          <cell r="AF49" t="str">
            <v/>
          </cell>
          <cell r="AG49" t="str">
            <v>否</v>
          </cell>
          <cell r="AH49" t="str">
            <v>续本月</v>
          </cell>
          <cell r="AI49" t="str">
            <v>是</v>
          </cell>
          <cell r="AJ49" t="str">
            <v>dgda90027344</v>
          </cell>
          <cell r="AO49">
            <v>0</v>
          </cell>
          <cell r="AR49" t="str">
            <v>国信区</v>
          </cell>
        </row>
        <row r="50">
          <cell r="F50" t="str">
            <v>dgda90027347</v>
          </cell>
          <cell r="G50" t="str">
            <v>dgda90027347</v>
          </cell>
          <cell r="H50" t="str">
            <v>龙鹏程</v>
          </cell>
          <cell r="I50" t="str">
            <v xml:space="preserve">预付费东莞住宅新装或续费888元包年，带宽12M </v>
          </cell>
          <cell r="J50">
            <v>888</v>
          </cell>
          <cell r="K50">
            <v>888</v>
          </cell>
          <cell r="L50" t="str">
            <v>2013-06-21</v>
          </cell>
          <cell r="M50">
            <v>42206</v>
          </cell>
          <cell r="N50" t="str">
            <v>2016-08-21</v>
          </cell>
          <cell r="O50" t="str">
            <v>2015-06-01</v>
          </cell>
          <cell r="P50" t="str">
            <v>宽带预付费</v>
          </cell>
          <cell r="Q50" t="str">
            <v>续费</v>
          </cell>
          <cell r="R50" t="str">
            <v>提前充值</v>
          </cell>
          <cell r="S50" t="str">
            <v>家庭用户</v>
          </cell>
          <cell r="T50" t="str">
            <v>FTTH</v>
          </cell>
          <cell r="U50" t="str">
            <v>文颜(weny)</v>
          </cell>
          <cell r="V50" t="str">
            <v>ZX南城黎广俊</v>
          </cell>
          <cell r="W50" t="str">
            <v/>
          </cell>
          <cell r="X50" t="str">
            <v>南城区</v>
          </cell>
          <cell r="Y50">
            <v>0</v>
          </cell>
          <cell r="Z50">
            <v>0</v>
          </cell>
          <cell r="AA50" t="str">
            <v>南城区</v>
          </cell>
          <cell r="AB50" t="str">
            <v>01</v>
          </cell>
          <cell r="AC50">
            <v>12</v>
          </cell>
          <cell r="AD50">
            <v>12</v>
          </cell>
          <cell r="AE50" t="str">
            <v>是</v>
          </cell>
          <cell r="AF50" t="str">
            <v/>
          </cell>
          <cell r="AG50" t="str">
            <v>价值宽带</v>
          </cell>
          <cell r="AH50" t="str">
            <v>续后期</v>
          </cell>
          <cell r="AI50" t="str">
            <v>否</v>
          </cell>
          <cell r="AO50">
            <v>0</v>
          </cell>
          <cell r="AR50" t="str">
            <v>国信区</v>
          </cell>
        </row>
        <row r="51">
          <cell r="F51">
            <v>13415939969</v>
          </cell>
          <cell r="G51" t="str">
            <v>13415939969</v>
          </cell>
          <cell r="H51" t="str">
            <v>龙光祥</v>
          </cell>
          <cell r="I51" t="str">
            <v>预付费东莞住宅新装或续费1408元包2年，带宽12M</v>
          </cell>
          <cell r="J51">
            <v>1408</v>
          </cell>
          <cell r="K51">
            <v>1408</v>
          </cell>
          <cell r="L51" t="str">
            <v>2013-06-17</v>
          </cell>
          <cell r="M51">
            <v>42172</v>
          </cell>
          <cell r="N51" t="str">
            <v>2017-06-17</v>
          </cell>
          <cell r="O51" t="str">
            <v>2015-06-03</v>
          </cell>
          <cell r="P51" t="str">
            <v>宽带预付费</v>
          </cell>
          <cell r="Q51" t="str">
            <v>续费</v>
          </cell>
          <cell r="R51" t="str">
            <v>提前充值</v>
          </cell>
          <cell r="S51" t="str">
            <v>家庭用户</v>
          </cell>
          <cell r="T51" t="str">
            <v>FTTH</v>
          </cell>
          <cell r="U51" t="str">
            <v>文颜(weny)</v>
          </cell>
          <cell r="V51" t="str">
            <v>ZX南城黎广俊</v>
          </cell>
          <cell r="W51" t="str">
            <v/>
          </cell>
          <cell r="X51" t="str">
            <v>南城区</v>
          </cell>
          <cell r="Y51">
            <v>0</v>
          </cell>
          <cell r="Z51">
            <v>0</v>
          </cell>
          <cell r="AA51" t="str">
            <v>南城区</v>
          </cell>
          <cell r="AB51" t="str">
            <v>03</v>
          </cell>
          <cell r="AC51">
            <v>12</v>
          </cell>
          <cell r="AD51">
            <v>24</v>
          </cell>
          <cell r="AE51" t="str">
            <v>是</v>
          </cell>
          <cell r="AF51" t="str">
            <v/>
          </cell>
          <cell r="AG51" t="str">
            <v>价值宽带</v>
          </cell>
          <cell r="AH51" t="str">
            <v>续本月</v>
          </cell>
          <cell r="AI51" t="str">
            <v>是</v>
          </cell>
          <cell r="AJ51">
            <v>13415939969</v>
          </cell>
          <cell r="AO51">
            <v>0</v>
          </cell>
          <cell r="AR51" t="str">
            <v>简沙洲区</v>
          </cell>
        </row>
        <row r="52">
          <cell r="F52">
            <v>13712519257</v>
          </cell>
          <cell r="G52" t="str">
            <v>13712519257</v>
          </cell>
          <cell r="H52" t="str">
            <v>詹铜锤</v>
          </cell>
          <cell r="I52" t="str">
            <v>预付费东莞住宅新装或续费1998元包两年送半年，带宽10M</v>
          </cell>
          <cell r="J52">
            <v>1998</v>
          </cell>
          <cell r="K52">
            <v>1998</v>
          </cell>
          <cell r="L52" t="str">
            <v>2012-06-13</v>
          </cell>
          <cell r="M52">
            <v>42172</v>
          </cell>
          <cell r="N52" t="str">
            <v>2017-12-17</v>
          </cell>
          <cell r="O52" t="str">
            <v>2015-06-06</v>
          </cell>
          <cell r="P52" t="str">
            <v>宽带预付费</v>
          </cell>
          <cell r="Q52" t="str">
            <v>续费</v>
          </cell>
          <cell r="R52" t="str">
            <v>提前充值</v>
          </cell>
          <cell r="S52" t="str">
            <v>家庭用户</v>
          </cell>
          <cell r="T52" t="str">
            <v>FTTH</v>
          </cell>
          <cell r="U52" t="str">
            <v>阮珠妹(ruanzm)</v>
          </cell>
          <cell r="V52" t="str">
            <v>DL东莞金伦</v>
          </cell>
          <cell r="W52" t="str">
            <v>电商价值宽带营销</v>
          </cell>
          <cell r="X52" t="str">
            <v>东城区</v>
          </cell>
          <cell r="Y52">
            <v>0</v>
          </cell>
          <cell r="Z52">
            <v>0</v>
          </cell>
          <cell r="AA52" t="str">
            <v>东城区</v>
          </cell>
          <cell r="AB52" t="str">
            <v>06</v>
          </cell>
          <cell r="AC52">
            <v>10</v>
          </cell>
          <cell r="AD52">
            <v>30</v>
          </cell>
          <cell r="AE52" t="str">
            <v>是</v>
          </cell>
          <cell r="AF52" t="str">
            <v/>
          </cell>
          <cell r="AG52" t="str">
            <v>价值宽带</v>
          </cell>
          <cell r="AH52" t="str">
            <v>续本月</v>
          </cell>
          <cell r="AI52" t="str">
            <v>是</v>
          </cell>
          <cell r="AJ52">
            <v>13712519257</v>
          </cell>
          <cell r="AO52">
            <v>0</v>
          </cell>
          <cell r="AR52" t="str">
            <v>简沙洲区</v>
          </cell>
        </row>
        <row r="53">
          <cell r="F53">
            <v>13827222614</v>
          </cell>
          <cell r="G53" t="str">
            <v>13827222614</v>
          </cell>
          <cell r="H53" t="str">
            <v>卢华增</v>
          </cell>
          <cell r="I53" t="str">
            <v>预付费东莞住宅新装或续费800元包年，带宽6M</v>
          </cell>
          <cell r="J53">
            <v>800</v>
          </cell>
          <cell r="K53">
            <v>800</v>
          </cell>
          <cell r="L53" t="str">
            <v>2014-06-02</v>
          </cell>
          <cell r="M53">
            <v>42157</v>
          </cell>
          <cell r="N53" t="str">
            <v>2016-06-02</v>
          </cell>
          <cell r="O53" t="str">
            <v>2015-06-01</v>
          </cell>
          <cell r="P53" t="str">
            <v>宽带预付费</v>
          </cell>
          <cell r="Q53" t="str">
            <v>续费</v>
          </cell>
          <cell r="R53" t="str">
            <v>提前充值</v>
          </cell>
          <cell r="S53" t="str">
            <v>家庭用户</v>
          </cell>
          <cell r="T53" t="str">
            <v>FTTH</v>
          </cell>
          <cell r="U53" t="str">
            <v>阮珠妹(ruanzm)</v>
          </cell>
          <cell r="V53" t="str">
            <v>DL东莞金伦</v>
          </cell>
          <cell r="W53" t="str">
            <v>电商价值宽带营销</v>
          </cell>
          <cell r="X53" t="str">
            <v>东城区</v>
          </cell>
          <cell r="Y53">
            <v>0</v>
          </cell>
          <cell r="Z53">
            <v>0</v>
          </cell>
          <cell r="AA53" t="str">
            <v>东城区</v>
          </cell>
          <cell r="AB53" t="str">
            <v>01</v>
          </cell>
          <cell r="AC53">
            <v>6</v>
          </cell>
          <cell r="AD53">
            <v>12</v>
          </cell>
          <cell r="AE53" t="str">
            <v>是</v>
          </cell>
          <cell r="AF53" t="str">
            <v/>
          </cell>
          <cell r="AG53" t="str">
            <v>否</v>
          </cell>
          <cell r="AH53" t="str">
            <v>续本月</v>
          </cell>
          <cell r="AI53" t="str">
            <v>是</v>
          </cell>
          <cell r="AJ53">
            <v>13827222614</v>
          </cell>
          <cell r="AO53">
            <v>0</v>
          </cell>
          <cell r="AR53" t="str">
            <v>简沙洲区</v>
          </cell>
        </row>
        <row r="54">
          <cell r="F54">
            <v>13642841404</v>
          </cell>
          <cell r="G54" t="str">
            <v>13642841404</v>
          </cell>
          <cell r="H54" t="str">
            <v>黄辉</v>
          </cell>
          <cell r="I54" t="str">
            <v>预付费东莞住宅新装或续费680元包年，带宽4M</v>
          </cell>
          <cell r="J54">
            <v>680</v>
          </cell>
          <cell r="K54">
            <v>680</v>
          </cell>
          <cell r="L54" t="str">
            <v>2006-06-13</v>
          </cell>
          <cell r="M54">
            <v>42166</v>
          </cell>
          <cell r="N54" t="str">
            <v>2016-06-11</v>
          </cell>
          <cell r="O54" t="str">
            <v>2015-06-04</v>
          </cell>
          <cell r="P54" t="str">
            <v>宽带预付费</v>
          </cell>
          <cell r="Q54" t="str">
            <v>续费</v>
          </cell>
          <cell r="R54" t="str">
            <v>提前充值</v>
          </cell>
          <cell r="S54" t="str">
            <v>家庭用户</v>
          </cell>
          <cell r="T54" t="str">
            <v>(传统)XDSL</v>
          </cell>
          <cell r="U54" t="str">
            <v>文颜(weny)</v>
          </cell>
          <cell r="V54" t="str">
            <v>ZX南城黎广俊</v>
          </cell>
          <cell r="W54" t="str">
            <v/>
          </cell>
          <cell r="X54" t="str">
            <v>南城区</v>
          </cell>
          <cell r="Y54">
            <v>0</v>
          </cell>
          <cell r="Z54">
            <v>0</v>
          </cell>
          <cell r="AA54" t="str">
            <v>南城区</v>
          </cell>
          <cell r="AB54" t="str">
            <v>04</v>
          </cell>
          <cell r="AC54">
            <v>4</v>
          </cell>
          <cell r="AD54">
            <v>12</v>
          </cell>
          <cell r="AE54" t="str">
            <v>否</v>
          </cell>
          <cell r="AF54" t="str">
            <v/>
          </cell>
          <cell r="AG54" t="str">
            <v>否</v>
          </cell>
          <cell r="AH54" t="str">
            <v>续本月</v>
          </cell>
          <cell r="AI54" t="str">
            <v>否</v>
          </cell>
          <cell r="AO54">
            <v>0</v>
          </cell>
          <cell r="AR54" t="str">
            <v>简沙洲区</v>
          </cell>
        </row>
        <row r="55">
          <cell r="F55">
            <v>13712733048</v>
          </cell>
          <cell r="G55" t="str">
            <v>13712733048</v>
          </cell>
          <cell r="H55" t="str">
            <v>陈定佳</v>
          </cell>
          <cell r="I55" t="str">
            <v>预付费东莞住宅新装或续费800元包年，带宽6M</v>
          </cell>
          <cell r="J55">
            <v>800</v>
          </cell>
          <cell r="K55">
            <v>800</v>
          </cell>
          <cell r="L55" t="str">
            <v>2009-10-31</v>
          </cell>
          <cell r="M55">
            <v>42185</v>
          </cell>
          <cell r="N55" t="str">
            <v>2016-06-30</v>
          </cell>
          <cell r="O55" t="str">
            <v>2015-06-06</v>
          </cell>
          <cell r="P55" t="str">
            <v>宽带预付费</v>
          </cell>
          <cell r="Q55" t="str">
            <v>续费</v>
          </cell>
          <cell r="R55" t="str">
            <v>提前充值</v>
          </cell>
          <cell r="S55" t="str">
            <v>家庭用户</v>
          </cell>
          <cell r="T55" t="str">
            <v>(传统)XDSL</v>
          </cell>
          <cell r="U55" t="str">
            <v>杜秋月(duqiuy)</v>
          </cell>
          <cell r="V55" t="str">
            <v>ZX南城黎广俊</v>
          </cell>
          <cell r="W55" t="str">
            <v/>
          </cell>
          <cell r="X55" t="str">
            <v>南城区</v>
          </cell>
          <cell r="Y55">
            <v>0</v>
          </cell>
          <cell r="Z55">
            <v>0</v>
          </cell>
          <cell r="AA55" t="str">
            <v>南城区</v>
          </cell>
          <cell r="AB55" t="str">
            <v>06</v>
          </cell>
          <cell r="AC55">
            <v>6</v>
          </cell>
          <cell r="AD55">
            <v>12</v>
          </cell>
          <cell r="AE55" t="str">
            <v>否</v>
          </cell>
          <cell r="AF55" t="str">
            <v/>
          </cell>
          <cell r="AG55" t="str">
            <v>否</v>
          </cell>
          <cell r="AH55" t="str">
            <v>续本月</v>
          </cell>
          <cell r="AI55" t="str">
            <v>否</v>
          </cell>
          <cell r="AO55">
            <v>0</v>
          </cell>
          <cell r="AR55" t="str">
            <v>简沙洲区</v>
          </cell>
        </row>
        <row r="56">
          <cell r="F56">
            <v>15812881556</v>
          </cell>
          <cell r="G56" t="str">
            <v>15812881556</v>
          </cell>
          <cell r="H56" t="str">
            <v>余先淋</v>
          </cell>
          <cell r="I56" t="str">
            <v>预付费东莞住宅新装或续费680元包年，带宽4M</v>
          </cell>
          <cell r="J56">
            <v>680</v>
          </cell>
          <cell r="K56">
            <v>680</v>
          </cell>
          <cell r="L56" t="str">
            <v>2011-04-12</v>
          </cell>
          <cell r="M56">
            <v>42167</v>
          </cell>
          <cell r="N56" t="str">
            <v>2016-06-12</v>
          </cell>
          <cell r="O56" t="str">
            <v>2015-06-02</v>
          </cell>
          <cell r="P56" t="str">
            <v>宽带预付费</v>
          </cell>
          <cell r="Q56" t="str">
            <v>续费</v>
          </cell>
          <cell r="R56" t="str">
            <v>提前充值</v>
          </cell>
          <cell r="S56" t="str">
            <v>家庭用户</v>
          </cell>
          <cell r="T56" t="str">
            <v>(传统)XDSL</v>
          </cell>
          <cell r="U56" t="str">
            <v>文颜(weny)</v>
          </cell>
          <cell r="V56" t="str">
            <v>ZX南城黎广俊</v>
          </cell>
          <cell r="W56" t="str">
            <v/>
          </cell>
          <cell r="X56" t="str">
            <v>南城区</v>
          </cell>
          <cell r="Y56">
            <v>0</v>
          </cell>
          <cell r="Z56">
            <v>0</v>
          </cell>
          <cell r="AA56" t="str">
            <v>南城区</v>
          </cell>
          <cell r="AB56" t="str">
            <v>02</v>
          </cell>
          <cell r="AC56">
            <v>4</v>
          </cell>
          <cell r="AD56">
            <v>12</v>
          </cell>
          <cell r="AE56" t="str">
            <v>否</v>
          </cell>
          <cell r="AF56" t="str">
            <v/>
          </cell>
          <cell r="AG56" t="str">
            <v>否</v>
          </cell>
          <cell r="AH56" t="str">
            <v>续本月</v>
          </cell>
          <cell r="AI56" t="str">
            <v>否</v>
          </cell>
          <cell r="AO56">
            <v>0</v>
          </cell>
          <cell r="AR56" t="str">
            <v>简沙洲区</v>
          </cell>
        </row>
        <row r="57">
          <cell r="F57">
            <v>13412246557</v>
          </cell>
          <cell r="G57" t="str">
            <v>13412246557</v>
          </cell>
          <cell r="H57" t="str">
            <v>陆庚成</v>
          </cell>
          <cell r="I57" t="str">
            <v>预付费东莞住宅新装或续费680元包年，带宽4M</v>
          </cell>
          <cell r="J57">
            <v>680</v>
          </cell>
          <cell r="K57">
            <v>680</v>
          </cell>
          <cell r="L57" t="str">
            <v>2014-06-01</v>
          </cell>
          <cell r="M57">
            <v>42156</v>
          </cell>
          <cell r="N57" t="str">
            <v>2016-06-01</v>
          </cell>
          <cell r="O57" t="str">
            <v>2015-06-01</v>
          </cell>
          <cell r="P57" t="str">
            <v>宽带预付费</v>
          </cell>
          <cell r="Q57" t="str">
            <v>续费</v>
          </cell>
          <cell r="R57" t="str">
            <v>提前充值</v>
          </cell>
          <cell r="S57" t="str">
            <v>家庭用户</v>
          </cell>
          <cell r="T57" t="str">
            <v>FTTH</v>
          </cell>
          <cell r="U57" t="str">
            <v>杜秋月(duqiuy)</v>
          </cell>
          <cell r="V57" t="str">
            <v>ZX万江李明浪</v>
          </cell>
          <cell r="W57" t="str">
            <v/>
          </cell>
          <cell r="X57" t="str">
            <v>万江区</v>
          </cell>
          <cell r="Y57">
            <v>0</v>
          </cell>
          <cell r="Z57">
            <v>0</v>
          </cell>
          <cell r="AA57" t="str">
            <v>万江区</v>
          </cell>
          <cell r="AB57" t="str">
            <v>01</v>
          </cell>
          <cell r="AC57">
            <v>4</v>
          </cell>
          <cell r="AD57">
            <v>12</v>
          </cell>
          <cell r="AE57" t="str">
            <v>是</v>
          </cell>
          <cell r="AF57" t="str">
            <v/>
          </cell>
          <cell r="AG57" t="str">
            <v>否</v>
          </cell>
          <cell r="AH57" t="str">
            <v>续本月</v>
          </cell>
          <cell r="AI57" t="str">
            <v>是</v>
          </cell>
          <cell r="AJ57">
            <v>13412246557</v>
          </cell>
          <cell r="AO57">
            <v>0</v>
          </cell>
          <cell r="AR57" t="str">
            <v>简沙洲区</v>
          </cell>
        </row>
        <row r="58">
          <cell r="F58">
            <v>13532310565</v>
          </cell>
          <cell r="G58" t="str">
            <v>13532310565</v>
          </cell>
          <cell r="H58" t="str">
            <v>叶宝宝</v>
          </cell>
          <cell r="I58" t="str">
            <v>预付费东莞住宅新装或续费680元包年，带宽4M</v>
          </cell>
          <cell r="J58">
            <v>680</v>
          </cell>
          <cell r="K58">
            <v>680</v>
          </cell>
          <cell r="L58" t="str">
            <v>2013-06-23</v>
          </cell>
          <cell r="M58">
            <v>42178</v>
          </cell>
          <cell r="N58" t="str">
            <v>2016-06-23</v>
          </cell>
          <cell r="O58" t="str">
            <v>2015-06-01</v>
          </cell>
          <cell r="P58" t="str">
            <v>宽带预付费</v>
          </cell>
          <cell r="Q58" t="str">
            <v>续费</v>
          </cell>
          <cell r="R58" t="str">
            <v>提前充值</v>
          </cell>
          <cell r="S58" t="str">
            <v>家庭用户</v>
          </cell>
          <cell r="T58" t="str">
            <v>FTTH</v>
          </cell>
          <cell r="U58" t="str">
            <v>杜秋月(duqiuy)</v>
          </cell>
          <cell r="V58" t="str">
            <v>ZX万江肖俊标</v>
          </cell>
          <cell r="W58" t="str">
            <v/>
          </cell>
          <cell r="X58" t="str">
            <v>万江区</v>
          </cell>
          <cell r="Y58">
            <v>0</v>
          </cell>
          <cell r="Z58">
            <v>0</v>
          </cell>
          <cell r="AA58" t="str">
            <v>万江区</v>
          </cell>
          <cell r="AB58" t="str">
            <v>01</v>
          </cell>
          <cell r="AC58">
            <v>4</v>
          </cell>
          <cell r="AD58">
            <v>12</v>
          </cell>
          <cell r="AE58" t="str">
            <v>是</v>
          </cell>
          <cell r="AF58" t="str">
            <v/>
          </cell>
          <cell r="AG58" t="str">
            <v>否</v>
          </cell>
          <cell r="AH58" t="str">
            <v>续本月</v>
          </cell>
          <cell r="AI58" t="str">
            <v>是</v>
          </cell>
          <cell r="AJ58">
            <v>13532310565</v>
          </cell>
          <cell r="AO58">
            <v>0</v>
          </cell>
          <cell r="AR58" t="str">
            <v>简沙洲区</v>
          </cell>
        </row>
        <row r="59">
          <cell r="F59">
            <v>13537217540</v>
          </cell>
          <cell r="G59" t="str">
            <v>13537217540</v>
          </cell>
          <cell r="H59" t="str">
            <v>秦守权</v>
          </cell>
          <cell r="I59" t="str">
            <v>预付费东莞住宅新装或续费680元包年，带宽4M</v>
          </cell>
          <cell r="J59">
            <v>680</v>
          </cell>
          <cell r="K59">
            <v>680</v>
          </cell>
          <cell r="L59" t="str">
            <v>2013-06-22</v>
          </cell>
          <cell r="M59">
            <v>42177</v>
          </cell>
          <cell r="N59" t="str">
            <v>2016-06-22</v>
          </cell>
          <cell r="O59" t="str">
            <v>2015-06-02</v>
          </cell>
          <cell r="P59" t="str">
            <v>宽带预付费</v>
          </cell>
          <cell r="Q59" t="str">
            <v>续费</v>
          </cell>
          <cell r="R59" t="str">
            <v>提前充值</v>
          </cell>
          <cell r="S59" t="str">
            <v>家庭用户</v>
          </cell>
          <cell r="T59" t="str">
            <v>FTTH</v>
          </cell>
          <cell r="U59" t="str">
            <v>杜秋月(duqiuy)</v>
          </cell>
          <cell r="V59" t="str">
            <v>ZX万江李明浪</v>
          </cell>
          <cell r="W59" t="str">
            <v/>
          </cell>
          <cell r="X59" t="str">
            <v>万江区</v>
          </cell>
          <cell r="Y59">
            <v>0</v>
          </cell>
          <cell r="Z59">
            <v>0</v>
          </cell>
          <cell r="AA59" t="str">
            <v>万江区</v>
          </cell>
          <cell r="AB59" t="str">
            <v>02</v>
          </cell>
          <cell r="AC59">
            <v>4</v>
          </cell>
          <cell r="AD59">
            <v>12</v>
          </cell>
          <cell r="AE59" t="str">
            <v>是</v>
          </cell>
          <cell r="AF59" t="str">
            <v/>
          </cell>
          <cell r="AG59" t="str">
            <v>否</v>
          </cell>
          <cell r="AH59" t="str">
            <v>续本月</v>
          </cell>
          <cell r="AI59" t="str">
            <v>是</v>
          </cell>
          <cell r="AJ59">
            <v>13537217540</v>
          </cell>
          <cell r="AO59">
            <v>0</v>
          </cell>
          <cell r="AR59" t="str">
            <v>简沙洲区</v>
          </cell>
        </row>
        <row r="60">
          <cell r="F60">
            <v>13546924285</v>
          </cell>
          <cell r="G60" t="str">
            <v>13546924285</v>
          </cell>
          <cell r="H60" t="str">
            <v>罗升权</v>
          </cell>
          <cell r="I60" t="str">
            <v>预付费东莞住宅新装或续费680元包年，带宽4M</v>
          </cell>
          <cell r="J60">
            <v>680</v>
          </cell>
          <cell r="K60">
            <v>680</v>
          </cell>
          <cell r="L60" t="str">
            <v>2012-06-04</v>
          </cell>
          <cell r="M60">
            <v>42159</v>
          </cell>
          <cell r="N60" t="str">
            <v>2016-06-04</v>
          </cell>
          <cell r="O60" t="str">
            <v>2015-06-03</v>
          </cell>
          <cell r="P60" t="str">
            <v>宽带预付费</v>
          </cell>
          <cell r="Q60" t="str">
            <v>续费</v>
          </cell>
          <cell r="R60" t="str">
            <v>提前充值</v>
          </cell>
          <cell r="S60" t="str">
            <v>家庭用户</v>
          </cell>
          <cell r="T60" t="str">
            <v>(传统)XDSL</v>
          </cell>
          <cell r="U60" t="str">
            <v>营业厅经理(李甜琴)(CQYX01)</v>
          </cell>
          <cell r="V60" t="str">
            <v>ZX万江李明浪</v>
          </cell>
          <cell r="W60" t="str">
            <v/>
          </cell>
          <cell r="X60" t="str">
            <v>万江区</v>
          </cell>
          <cell r="Y60">
            <v>0</v>
          </cell>
          <cell r="Z60">
            <v>0</v>
          </cell>
          <cell r="AA60" t="str">
            <v>万江区</v>
          </cell>
          <cell r="AB60" t="str">
            <v>03</v>
          </cell>
          <cell r="AC60">
            <v>4</v>
          </cell>
          <cell r="AD60">
            <v>12</v>
          </cell>
          <cell r="AE60" t="str">
            <v>否</v>
          </cell>
          <cell r="AF60" t="str">
            <v/>
          </cell>
          <cell r="AG60" t="str">
            <v>否</v>
          </cell>
          <cell r="AH60" t="str">
            <v>续本月</v>
          </cell>
          <cell r="AI60" t="str">
            <v>否</v>
          </cell>
          <cell r="AO60">
            <v>0</v>
          </cell>
          <cell r="AR60" t="str">
            <v>石美区</v>
          </cell>
        </row>
        <row r="61">
          <cell r="F61">
            <v>13559753867</v>
          </cell>
          <cell r="G61" t="str">
            <v>13559753867</v>
          </cell>
          <cell r="H61" t="str">
            <v>纪飞业</v>
          </cell>
          <cell r="I61" t="str">
            <v>预付费东莞住宅新装或续费1998元包两年送半年，带宽10M</v>
          </cell>
          <cell r="J61">
            <v>1998</v>
          </cell>
          <cell r="K61">
            <v>1998</v>
          </cell>
          <cell r="L61" t="str">
            <v>2013-06-01</v>
          </cell>
          <cell r="M61">
            <v>42156</v>
          </cell>
          <cell r="N61" t="str">
            <v>2017-12-01</v>
          </cell>
          <cell r="O61" t="str">
            <v>2015-06-01</v>
          </cell>
          <cell r="P61" t="str">
            <v>宽带预付费</v>
          </cell>
          <cell r="Q61" t="str">
            <v>续费</v>
          </cell>
          <cell r="R61" t="str">
            <v>提前充值</v>
          </cell>
          <cell r="S61" t="str">
            <v>家庭用户</v>
          </cell>
          <cell r="T61" t="str">
            <v>FTTH</v>
          </cell>
          <cell r="U61" t="str">
            <v>杜秋月(duqiuy)</v>
          </cell>
          <cell r="V61" t="str">
            <v>ZX万江李明浪</v>
          </cell>
          <cell r="W61" t="str">
            <v/>
          </cell>
          <cell r="X61" t="str">
            <v>万江区</v>
          </cell>
          <cell r="Y61">
            <v>0</v>
          </cell>
          <cell r="Z61">
            <v>0</v>
          </cell>
          <cell r="AA61" t="str">
            <v>万江区</v>
          </cell>
          <cell r="AB61" t="str">
            <v>01</v>
          </cell>
          <cell r="AC61">
            <v>10</v>
          </cell>
          <cell r="AD61">
            <v>30</v>
          </cell>
          <cell r="AE61" t="str">
            <v>是</v>
          </cell>
          <cell r="AF61" t="str">
            <v/>
          </cell>
          <cell r="AG61" t="str">
            <v>价值宽带</v>
          </cell>
          <cell r="AH61" t="str">
            <v>续本月</v>
          </cell>
          <cell r="AI61" t="str">
            <v>是</v>
          </cell>
          <cell r="AJ61">
            <v>13559753867</v>
          </cell>
          <cell r="AO61">
            <v>0</v>
          </cell>
          <cell r="AR61" t="str">
            <v>石美区</v>
          </cell>
        </row>
        <row r="62">
          <cell r="F62">
            <v>13650104856</v>
          </cell>
          <cell r="G62" t="str">
            <v>13650104856</v>
          </cell>
          <cell r="H62" t="str">
            <v>喻木彬</v>
          </cell>
          <cell r="I62" t="str">
            <v>预付费东莞住宅新装或续费680元包年，带宽4M</v>
          </cell>
          <cell r="J62">
            <v>680</v>
          </cell>
          <cell r="K62">
            <v>680</v>
          </cell>
          <cell r="L62" t="str">
            <v>2012-05-24</v>
          </cell>
          <cell r="M62">
            <v>42148</v>
          </cell>
          <cell r="N62" t="str">
            <v>2016-06-04</v>
          </cell>
          <cell r="O62" t="str">
            <v>2015-06-04</v>
          </cell>
          <cell r="P62" t="str">
            <v>宽带预付费</v>
          </cell>
          <cell r="Q62" t="str">
            <v>续费</v>
          </cell>
          <cell r="R62" t="str">
            <v>往月充值</v>
          </cell>
          <cell r="S62" t="str">
            <v>家庭用户</v>
          </cell>
          <cell r="T62" t="str">
            <v>FTTH</v>
          </cell>
          <cell r="U62" t="str">
            <v>杜秋月(duqiuy)</v>
          </cell>
          <cell r="V62" t="str">
            <v>ZX万江李明浪</v>
          </cell>
          <cell r="W62" t="str">
            <v/>
          </cell>
          <cell r="X62" t="str">
            <v>万江区</v>
          </cell>
          <cell r="Y62">
            <v>0</v>
          </cell>
          <cell r="Z62">
            <v>0</v>
          </cell>
          <cell r="AA62" t="str">
            <v>万江区</v>
          </cell>
          <cell r="AB62" t="str">
            <v>04</v>
          </cell>
          <cell r="AC62">
            <v>4</v>
          </cell>
          <cell r="AD62">
            <v>12</v>
          </cell>
          <cell r="AE62" t="str">
            <v>是</v>
          </cell>
          <cell r="AF62" t="str">
            <v/>
          </cell>
          <cell r="AG62" t="str">
            <v>否</v>
          </cell>
          <cell r="AH62" t="str">
            <v>续前期</v>
          </cell>
          <cell r="AI62" t="str">
            <v>否</v>
          </cell>
          <cell r="AO62">
            <v>0</v>
          </cell>
          <cell r="AR62" t="str">
            <v>石美区</v>
          </cell>
        </row>
        <row r="63">
          <cell r="F63">
            <v>13650137020</v>
          </cell>
          <cell r="G63" t="str">
            <v>13650137020</v>
          </cell>
          <cell r="H63" t="str">
            <v>张国胜</v>
          </cell>
          <cell r="I63" t="str">
            <v>预付费东莞住宅新装或续费680元包年，带宽4M</v>
          </cell>
          <cell r="J63">
            <v>680</v>
          </cell>
          <cell r="K63">
            <v>680</v>
          </cell>
          <cell r="L63" t="str">
            <v>2011-09-25</v>
          </cell>
          <cell r="M63">
            <v>42180</v>
          </cell>
          <cell r="N63" t="str">
            <v>2016-06-25</v>
          </cell>
          <cell r="O63" t="str">
            <v>2015-06-03</v>
          </cell>
          <cell r="P63" t="str">
            <v>宽带预付费</v>
          </cell>
          <cell r="Q63" t="str">
            <v>续费</v>
          </cell>
          <cell r="R63" t="str">
            <v>提前充值</v>
          </cell>
          <cell r="S63" t="str">
            <v>家庭用户</v>
          </cell>
          <cell r="T63" t="str">
            <v>(传统)XDSL</v>
          </cell>
          <cell r="U63" t="str">
            <v>营业厅经理(李甜琴)(CQYX01)</v>
          </cell>
          <cell r="V63" t="str">
            <v>ZX万江肖俊标</v>
          </cell>
          <cell r="W63" t="str">
            <v/>
          </cell>
          <cell r="X63" t="str">
            <v>万江区</v>
          </cell>
          <cell r="Y63">
            <v>0</v>
          </cell>
          <cell r="Z63">
            <v>0</v>
          </cell>
          <cell r="AA63" t="str">
            <v>万江区</v>
          </cell>
          <cell r="AB63" t="str">
            <v>03</v>
          </cell>
          <cell r="AC63">
            <v>4</v>
          </cell>
          <cell r="AD63">
            <v>12</v>
          </cell>
          <cell r="AE63" t="str">
            <v>否</v>
          </cell>
          <cell r="AF63" t="str">
            <v/>
          </cell>
          <cell r="AG63" t="str">
            <v>否</v>
          </cell>
          <cell r="AH63" t="str">
            <v>续本月</v>
          </cell>
          <cell r="AI63" t="str">
            <v>否</v>
          </cell>
          <cell r="AO63">
            <v>0</v>
          </cell>
          <cell r="AR63" t="str">
            <v>富民区</v>
          </cell>
        </row>
        <row r="64">
          <cell r="F64">
            <v>15024013166</v>
          </cell>
          <cell r="G64" t="str">
            <v>15024013166</v>
          </cell>
          <cell r="H64" t="str">
            <v>罗艳芳</v>
          </cell>
          <cell r="I64" t="str">
            <v>预付费东莞住宅新装或续费888元包年，带宽12M</v>
          </cell>
          <cell r="J64">
            <v>888</v>
          </cell>
          <cell r="K64">
            <v>888</v>
          </cell>
          <cell r="L64" t="str">
            <v>2014-06-01</v>
          </cell>
          <cell r="M64">
            <v>42156</v>
          </cell>
          <cell r="N64" t="str">
            <v>2016-06-07</v>
          </cell>
          <cell r="O64" t="str">
            <v>2015-06-07</v>
          </cell>
          <cell r="P64" t="str">
            <v>宽带预付费</v>
          </cell>
          <cell r="Q64" t="str">
            <v>续费</v>
          </cell>
          <cell r="R64" t="str">
            <v>往月充值</v>
          </cell>
          <cell r="S64" t="str">
            <v>家庭用户</v>
          </cell>
          <cell r="T64" t="str">
            <v>FTTH</v>
          </cell>
          <cell r="U64" t="str">
            <v>杜秋月(duqiuy)</v>
          </cell>
          <cell r="V64" t="str">
            <v>ZX万江李明浪</v>
          </cell>
          <cell r="W64" t="str">
            <v/>
          </cell>
          <cell r="X64" t="str">
            <v>万江区</v>
          </cell>
          <cell r="Y64">
            <v>0</v>
          </cell>
          <cell r="Z64">
            <v>0</v>
          </cell>
          <cell r="AA64" t="str">
            <v>万江区</v>
          </cell>
          <cell r="AB64" t="str">
            <v>07</v>
          </cell>
          <cell r="AC64">
            <v>12</v>
          </cell>
          <cell r="AD64">
            <v>12</v>
          </cell>
          <cell r="AE64" t="str">
            <v>是</v>
          </cell>
          <cell r="AF64" t="str">
            <v/>
          </cell>
          <cell r="AG64" t="str">
            <v>价值宽带</v>
          </cell>
          <cell r="AH64" t="str">
            <v>续本月</v>
          </cell>
          <cell r="AI64" t="str">
            <v>是</v>
          </cell>
          <cell r="AJ64">
            <v>15024013166</v>
          </cell>
          <cell r="AO64">
            <v>0</v>
          </cell>
          <cell r="AR64" t="str">
            <v>简沙洲区</v>
          </cell>
        </row>
        <row r="65">
          <cell r="F65">
            <v>15913737204</v>
          </cell>
          <cell r="G65" t="str">
            <v>15913737204</v>
          </cell>
          <cell r="H65" t="str">
            <v>梁金源</v>
          </cell>
          <cell r="I65" t="str">
            <v>预付费东莞住宅新装或续费680元包年，带宽4M</v>
          </cell>
          <cell r="J65">
            <v>680</v>
          </cell>
          <cell r="K65">
            <v>680</v>
          </cell>
          <cell r="L65" t="str">
            <v>2013-06-06</v>
          </cell>
          <cell r="M65">
            <v>42161</v>
          </cell>
          <cell r="N65" t="str">
            <v>2016-06-06</v>
          </cell>
          <cell r="O65" t="str">
            <v>2015-06-01</v>
          </cell>
          <cell r="P65" t="str">
            <v>宽带预付费</v>
          </cell>
          <cell r="Q65" t="str">
            <v>续费</v>
          </cell>
          <cell r="R65" t="str">
            <v>提前充值</v>
          </cell>
          <cell r="S65" t="str">
            <v>家庭用户</v>
          </cell>
          <cell r="T65" t="str">
            <v>FTTH</v>
          </cell>
          <cell r="U65" t="str">
            <v>杜秋月(duqiuy)</v>
          </cell>
          <cell r="V65" t="str">
            <v>ZX万江肖俊标</v>
          </cell>
          <cell r="W65" t="str">
            <v/>
          </cell>
          <cell r="X65" t="str">
            <v>万江区</v>
          </cell>
          <cell r="Y65">
            <v>0</v>
          </cell>
          <cell r="Z65">
            <v>0</v>
          </cell>
          <cell r="AA65" t="str">
            <v>万江区</v>
          </cell>
          <cell r="AB65" t="str">
            <v>01</v>
          </cell>
          <cell r="AC65">
            <v>4</v>
          </cell>
          <cell r="AD65">
            <v>12</v>
          </cell>
          <cell r="AE65" t="str">
            <v>是</v>
          </cell>
          <cell r="AF65" t="str">
            <v/>
          </cell>
          <cell r="AG65" t="str">
            <v>否</v>
          </cell>
          <cell r="AH65" t="str">
            <v>续本月</v>
          </cell>
          <cell r="AI65" t="str">
            <v>是</v>
          </cell>
          <cell r="AJ65">
            <v>15913737204</v>
          </cell>
          <cell r="AO65">
            <v>0</v>
          </cell>
          <cell r="AR65" t="str">
            <v>恒丰区</v>
          </cell>
        </row>
        <row r="66">
          <cell r="F66">
            <v>15989660431</v>
          </cell>
          <cell r="G66" t="str">
            <v>15989660431</v>
          </cell>
          <cell r="H66" t="str">
            <v>古均</v>
          </cell>
          <cell r="I66" t="str">
            <v>预付费东莞住宅新装或续费680元包年，带宽4M</v>
          </cell>
          <cell r="J66">
            <v>680</v>
          </cell>
          <cell r="K66">
            <v>680</v>
          </cell>
          <cell r="L66" t="str">
            <v>2013-06-22</v>
          </cell>
          <cell r="M66">
            <v>42177</v>
          </cell>
          <cell r="N66" t="str">
            <v>2016-06-22</v>
          </cell>
          <cell r="O66" t="str">
            <v>2015-06-04</v>
          </cell>
          <cell r="P66" t="str">
            <v>宽带预付费</v>
          </cell>
          <cell r="Q66" t="str">
            <v>续费</v>
          </cell>
          <cell r="R66" t="str">
            <v>提前充值</v>
          </cell>
          <cell r="S66" t="str">
            <v>家庭用户</v>
          </cell>
          <cell r="T66" t="str">
            <v>FTTH</v>
          </cell>
          <cell r="U66" t="str">
            <v>杜秋月(duqiuy)</v>
          </cell>
          <cell r="V66" t="str">
            <v>ZX万江李明浪</v>
          </cell>
          <cell r="W66" t="str">
            <v/>
          </cell>
          <cell r="X66" t="str">
            <v>万江区</v>
          </cell>
          <cell r="Y66">
            <v>0</v>
          </cell>
          <cell r="Z66">
            <v>0</v>
          </cell>
          <cell r="AA66" t="str">
            <v>万江区</v>
          </cell>
          <cell r="AB66" t="str">
            <v>04</v>
          </cell>
          <cell r="AC66">
            <v>4</v>
          </cell>
          <cell r="AD66">
            <v>12</v>
          </cell>
          <cell r="AE66" t="str">
            <v>是</v>
          </cell>
          <cell r="AF66" t="str">
            <v/>
          </cell>
          <cell r="AG66" t="str">
            <v>否</v>
          </cell>
          <cell r="AH66" t="str">
            <v>续本月</v>
          </cell>
          <cell r="AI66" t="str">
            <v>是</v>
          </cell>
          <cell r="AJ66">
            <v>15989660431</v>
          </cell>
          <cell r="AO66">
            <v>0</v>
          </cell>
          <cell r="AR66" t="str">
            <v>冼沙区</v>
          </cell>
        </row>
        <row r="67">
          <cell r="F67">
            <v>18824339489</v>
          </cell>
          <cell r="G67" t="str">
            <v>18824339489</v>
          </cell>
          <cell r="H67" t="str">
            <v>陈楚剑</v>
          </cell>
          <cell r="I67" t="str">
            <v>预付费东莞住宅新装或续费680元包年，带宽4M</v>
          </cell>
          <cell r="J67">
            <v>680</v>
          </cell>
          <cell r="K67">
            <v>680</v>
          </cell>
          <cell r="L67" t="str">
            <v>2012-05-31</v>
          </cell>
          <cell r="M67">
            <v>42155</v>
          </cell>
          <cell r="N67" t="str">
            <v>2016-06-01</v>
          </cell>
          <cell r="O67" t="str">
            <v>2015-06-01</v>
          </cell>
          <cell r="P67" t="str">
            <v>宽带预付费</v>
          </cell>
          <cell r="Q67" t="str">
            <v>续费</v>
          </cell>
          <cell r="R67" t="str">
            <v>往月充值</v>
          </cell>
          <cell r="S67" t="str">
            <v>家庭用户</v>
          </cell>
          <cell r="T67" t="str">
            <v>FTTH</v>
          </cell>
          <cell r="U67" t="str">
            <v>杜秋月(duqiuy)</v>
          </cell>
          <cell r="V67" t="str">
            <v>ZX万江李明浪</v>
          </cell>
          <cell r="W67" t="str">
            <v/>
          </cell>
          <cell r="X67" t="str">
            <v>万江区</v>
          </cell>
          <cell r="Y67">
            <v>0</v>
          </cell>
          <cell r="Z67">
            <v>0</v>
          </cell>
          <cell r="AA67" t="str">
            <v>万江区</v>
          </cell>
          <cell r="AB67" t="str">
            <v>01</v>
          </cell>
          <cell r="AC67">
            <v>4</v>
          </cell>
          <cell r="AD67">
            <v>12</v>
          </cell>
          <cell r="AE67" t="str">
            <v>是</v>
          </cell>
          <cell r="AF67" t="str">
            <v/>
          </cell>
          <cell r="AG67" t="str">
            <v>否</v>
          </cell>
          <cell r="AH67" t="str">
            <v>续前期</v>
          </cell>
          <cell r="AI67" t="str">
            <v>否</v>
          </cell>
          <cell r="AO67">
            <v>0</v>
          </cell>
          <cell r="AR67" t="str">
            <v>恒丰区</v>
          </cell>
        </row>
        <row r="68">
          <cell r="F68" t="str">
            <v>dgda90071576</v>
          </cell>
          <cell r="G68" t="str">
            <v>dgda90071576</v>
          </cell>
          <cell r="H68" t="str">
            <v>张少燕</v>
          </cell>
          <cell r="I68" t="str">
            <v>预付费东莞住宅新装或续费680元包年，带宽4M</v>
          </cell>
          <cell r="J68">
            <v>680</v>
          </cell>
          <cell r="K68">
            <v>680</v>
          </cell>
          <cell r="L68" t="str">
            <v>2014-05-25</v>
          </cell>
          <cell r="M68">
            <v>42149</v>
          </cell>
          <cell r="N68" t="str">
            <v>2016-06-02</v>
          </cell>
          <cell r="O68" t="str">
            <v>2015-06-02</v>
          </cell>
          <cell r="P68" t="str">
            <v>宽带预付费</v>
          </cell>
          <cell r="Q68" t="str">
            <v>续费</v>
          </cell>
          <cell r="R68" t="str">
            <v>往月充值</v>
          </cell>
          <cell r="S68" t="str">
            <v>家庭用户</v>
          </cell>
          <cell r="T68" t="str">
            <v>FTTH</v>
          </cell>
          <cell r="U68" t="str">
            <v>杜秋月(duqiuy)</v>
          </cell>
          <cell r="V68" t="str">
            <v>ZX万江李明浪</v>
          </cell>
          <cell r="W68" t="str">
            <v/>
          </cell>
          <cell r="X68" t="str">
            <v>万江区</v>
          </cell>
          <cell r="Y68">
            <v>0</v>
          </cell>
          <cell r="Z68">
            <v>0</v>
          </cell>
          <cell r="AA68" t="str">
            <v>万江区</v>
          </cell>
          <cell r="AB68" t="str">
            <v>02</v>
          </cell>
          <cell r="AC68">
            <v>4</v>
          </cell>
          <cell r="AD68">
            <v>12</v>
          </cell>
          <cell r="AE68" t="str">
            <v>是</v>
          </cell>
          <cell r="AF68" t="str">
            <v/>
          </cell>
          <cell r="AG68" t="str">
            <v>否</v>
          </cell>
          <cell r="AH68" t="str">
            <v>续前期</v>
          </cell>
          <cell r="AI68" t="str">
            <v>否</v>
          </cell>
          <cell r="AO68">
            <v>0</v>
          </cell>
          <cell r="AR68" t="str">
            <v>光润区</v>
          </cell>
        </row>
        <row r="69">
          <cell r="F69" t="str">
            <v>dgdc08806336</v>
          </cell>
          <cell r="G69" t="str">
            <v>dgdc08806336</v>
          </cell>
          <cell r="H69" t="str">
            <v>张文石</v>
          </cell>
          <cell r="I69" t="str">
            <v>预付费东莞住宅新装或续费400元包半年，带宽4M</v>
          </cell>
          <cell r="J69">
            <v>400</v>
          </cell>
          <cell r="K69">
            <v>400</v>
          </cell>
          <cell r="L69" t="str">
            <v>2010-06-16</v>
          </cell>
          <cell r="M69">
            <v>42099</v>
          </cell>
          <cell r="N69" t="str">
            <v>2015-12-07</v>
          </cell>
          <cell r="O69" t="str">
            <v>2015-06-07</v>
          </cell>
          <cell r="P69" t="str">
            <v>宽带预付费</v>
          </cell>
          <cell r="Q69" t="str">
            <v>续费</v>
          </cell>
          <cell r="R69" t="str">
            <v>往月充值</v>
          </cell>
          <cell r="S69" t="str">
            <v>家庭用户</v>
          </cell>
          <cell r="T69" t="str">
            <v>(传统)XDSL</v>
          </cell>
          <cell r="U69" t="str">
            <v>杜秋月(duqiuy)</v>
          </cell>
          <cell r="V69" t="str">
            <v>ZX万江李明浪</v>
          </cell>
          <cell r="W69" t="str">
            <v/>
          </cell>
          <cell r="X69" t="str">
            <v>万江区</v>
          </cell>
          <cell r="Y69">
            <v>0</v>
          </cell>
          <cell r="Z69">
            <v>0</v>
          </cell>
          <cell r="AA69" t="str">
            <v>万江区</v>
          </cell>
          <cell r="AB69" t="str">
            <v>07</v>
          </cell>
          <cell r="AC69">
            <v>4</v>
          </cell>
          <cell r="AD69">
            <v>6</v>
          </cell>
          <cell r="AE69" t="str">
            <v>否</v>
          </cell>
          <cell r="AF69" t="str">
            <v/>
          </cell>
          <cell r="AG69" t="str">
            <v>否</v>
          </cell>
          <cell r="AH69" t="str">
            <v>续前期</v>
          </cell>
          <cell r="AI69" t="str">
            <v>否</v>
          </cell>
          <cell r="AO69">
            <v>0</v>
          </cell>
          <cell r="AR69" t="str">
            <v>低涌区</v>
          </cell>
        </row>
        <row r="70">
          <cell r="F70">
            <v>13412890567</v>
          </cell>
          <cell r="G70" t="str">
            <v>13412890567</v>
          </cell>
          <cell r="H70" t="str">
            <v>蔡阳珍</v>
          </cell>
          <cell r="I70" t="str">
            <v>预付费东莞住宅新装或续费888元包年，带宽12M</v>
          </cell>
          <cell r="J70">
            <v>888</v>
          </cell>
          <cell r="K70">
            <v>888</v>
          </cell>
          <cell r="L70" t="str">
            <v>2010-08-25</v>
          </cell>
          <cell r="M70">
            <v>42156</v>
          </cell>
          <cell r="N70" t="str">
            <v>2016-06-05</v>
          </cell>
          <cell r="O70" t="str">
            <v>2015-06-05</v>
          </cell>
          <cell r="P70" t="str">
            <v>宽带预付费</v>
          </cell>
          <cell r="Q70" t="str">
            <v>续费</v>
          </cell>
          <cell r="R70" t="str">
            <v>往月充值</v>
          </cell>
          <cell r="S70" t="str">
            <v>家庭用户</v>
          </cell>
          <cell r="T70" t="str">
            <v>FTTH</v>
          </cell>
          <cell r="U70" t="str">
            <v>杜秋月(duqiuy)</v>
          </cell>
          <cell r="V70" t="str">
            <v>ZX万江李明浪</v>
          </cell>
          <cell r="W70" t="str">
            <v/>
          </cell>
          <cell r="X70" t="str">
            <v>万江区</v>
          </cell>
          <cell r="Y70">
            <v>0</v>
          </cell>
          <cell r="Z70">
            <v>0</v>
          </cell>
          <cell r="AA70" t="str">
            <v>万江区</v>
          </cell>
          <cell r="AB70" t="str">
            <v>05</v>
          </cell>
          <cell r="AC70">
            <v>12</v>
          </cell>
          <cell r="AD70">
            <v>12</v>
          </cell>
          <cell r="AE70" t="str">
            <v>是</v>
          </cell>
          <cell r="AF70" t="str">
            <v/>
          </cell>
          <cell r="AG70" t="str">
            <v>价值宽带</v>
          </cell>
          <cell r="AH70" t="str">
            <v>续本月</v>
          </cell>
          <cell r="AI70" t="str">
            <v>是</v>
          </cell>
          <cell r="AJ70">
            <v>13412890567</v>
          </cell>
          <cell r="AO70">
            <v>0</v>
          </cell>
          <cell r="AR70" t="str">
            <v>低涌区</v>
          </cell>
        </row>
        <row r="71">
          <cell r="F71">
            <v>13423343125</v>
          </cell>
          <cell r="G71" t="str">
            <v>13423343125</v>
          </cell>
          <cell r="H71" t="str">
            <v>卢金期</v>
          </cell>
          <cell r="I71" t="str">
            <v>预付费东莞住宅新装或续费680元包年，带宽4M</v>
          </cell>
          <cell r="J71">
            <v>680</v>
          </cell>
          <cell r="K71">
            <v>680</v>
          </cell>
          <cell r="L71" t="str">
            <v>2013-06-10</v>
          </cell>
          <cell r="M71">
            <v>42169</v>
          </cell>
          <cell r="N71" t="str">
            <v>2016-06-14</v>
          </cell>
          <cell r="O71" t="str">
            <v>2015-06-01</v>
          </cell>
          <cell r="P71" t="str">
            <v>宽带预付费</v>
          </cell>
          <cell r="Q71" t="str">
            <v>续费</v>
          </cell>
          <cell r="R71" t="str">
            <v>提前充值</v>
          </cell>
          <cell r="S71" t="str">
            <v>家庭用户</v>
          </cell>
          <cell r="T71" t="str">
            <v>FTTH</v>
          </cell>
          <cell r="U71" t="str">
            <v>杜秋月(duqiuy)</v>
          </cell>
          <cell r="V71" t="str">
            <v>ZX万江肖俊标</v>
          </cell>
          <cell r="W71" t="str">
            <v>电商价值宽带营销</v>
          </cell>
          <cell r="X71" t="str">
            <v>万江区</v>
          </cell>
          <cell r="Y71">
            <v>0</v>
          </cell>
          <cell r="Z71">
            <v>0</v>
          </cell>
          <cell r="AA71" t="str">
            <v>万江区</v>
          </cell>
          <cell r="AB71" t="str">
            <v>01</v>
          </cell>
          <cell r="AC71">
            <v>4</v>
          </cell>
          <cell r="AD71">
            <v>12</v>
          </cell>
          <cell r="AE71" t="str">
            <v>是</v>
          </cell>
          <cell r="AF71" t="str">
            <v/>
          </cell>
          <cell r="AG71" t="str">
            <v>否</v>
          </cell>
          <cell r="AH71" t="str">
            <v>续本月</v>
          </cell>
          <cell r="AI71" t="str">
            <v>是</v>
          </cell>
          <cell r="AJ71">
            <v>13423343125</v>
          </cell>
          <cell r="AO71">
            <v>0</v>
          </cell>
          <cell r="AR71" t="str">
            <v>西联区</v>
          </cell>
        </row>
        <row r="72">
          <cell r="F72">
            <v>13480417050</v>
          </cell>
          <cell r="G72" t="str">
            <v>13480417050</v>
          </cell>
          <cell r="H72" t="str">
            <v>胡建超</v>
          </cell>
          <cell r="I72" t="str">
            <v>预付费东莞住宅新装或续费888元包年，带宽12M</v>
          </cell>
          <cell r="J72">
            <v>888</v>
          </cell>
          <cell r="K72">
            <v>888</v>
          </cell>
          <cell r="L72" t="str">
            <v>2011-05-06</v>
          </cell>
          <cell r="M72">
            <v>42131</v>
          </cell>
          <cell r="N72" t="str">
            <v>2016-06-06</v>
          </cell>
          <cell r="O72" t="str">
            <v>2015-06-06</v>
          </cell>
          <cell r="P72" t="str">
            <v>宽带预付费</v>
          </cell>
          <cell r="Q72" t="str">
            <v>续费</v>
          </cell>
          <cell r="R72" t="str">
            <v>往月充值</v>
          </cell>
          <cell r="S72" t="str">
            <v>家庭用户</v>
          </cell>
          <cell r="T72" t="str">
            <v>FTTH</v>
          </cell>
          <cell r="U72" t="str">
            <v>杜秋月(duqiuy)</v>
          </cell>
          <cell r="V72" t="str">
            <v>ZX万江李明浪</v>
          </cell>
          <cell r="W72" t="str">
            <v>电商价值宽带营销</v>
          </cell>
          <cell r="X72" t="str">
            <v>万江区</v>
          </cell>
          <cell r="Y72">
            <v>0</v>
          </cell>
          <cell r="Z72">
            <v>0</v>
          </cell>
          <cell r="AA72" t="str">
            <v>万江区</v>
          </cell>
          <cell r="AB72" t="str">
            <v>06</v>
          </cell>
          <cell r="AC72">
            <v>12</v>
          </cell>
          <cell r="AD72">
            <v>12</v>
          </cell>
          <cell r="AE72" t="str">
            <v>是</v>
          </cell>
          <cell r="AF72" t="str">
            <v/>
          </cell>
          <cell r="AG72" t="str">
            <v>价值宽带</v>
          </cell>
          <cell r="AH72" t="str">
            <v>续前期</v>
          </cell>
          <cell r="AI72" t="str">
            <v>否</v>
          </cell>
          <cell r="AO72">
            <v>0</v>
          </cell>
          <cell r="AR72" t="str">
            <v>西联区</v>
          </cell>
        </row>
        <row r="73">
          <cell r="F73">
            <v>13532334603</v>
          </cell>
          <cell r="G73" t="str">
            <v>13532334603</v>
          </cell>
          <cell r="H73" t="str">
            <v>陈开扬</v>
          </cell>
          <cell r="I73" t="str">
            <v>预付费东莞住宅新装或续费1298元包2年，带宽6M</v>
          </cell>
          <cell r="J73">
            <v>1298</v>
          </cell>
          <cell r="K73">
            <v>1298</v>
          </cell>
          <cell r="L73" t="str">
            <v>2013-06-17</v>
          </cell>
          <cell r="M73">
            <v>42172</v>
          </cell>
          <cell r="N73" t="str">
            <v>2017-06-17</v>
          </cell>
          <cell r="O73" t="str">
            <v>2015-06-01</v>
          </cell>
          <cell r="P73" t="str">
            <v>宽带预付费</v>
          </cell>
          <cell r="Q73" t="str">
            <v>续费</v>
          </cell>
          <cell r="R73" t="str">
            <v>提前充值</v>
          </cell>
          <cell r="S73" t="str">
            <v>家庭用户</v>
          </cell>
          <cell r="T73" t="str">
            <v>FTTH</v>
          </cell>
          <cell r="U73" t="str">
            <v>杜秋月(duqiuy)</v>
          </cell>
          <cell r="V73" t="str">
            <v>ZX万江李明浪</v>
          </cell>
          <cell r="W73" t="str">
            <v/>
          </cell>
          <cell r="X73" t="str">
            <v>万江区</v>
          </cell>
          <cell r="Y73">
            <v>0</v>
          </cell>
          <cell r="Z73">
            <v>0</v>
          </cell>
          <cell r="AA73" t="str">
            <v>万江区</v>
          </cell>
          <cell r="AB73" t="str">
            <v>01</v>
          </cell>
          <cell r="AC73">
            <v>6</v>
          </cell>
          <cell r="AD73">
            <v>12</v>
          </cell>
          <cell r="AE73" t="str">
            <v>是</v>
          </cell>
          <cell r="AF73" t="str">
            <v/>
          </cell>
          <cell r="AG73" t="str">
            <v>否</v>
          </cell>
          <cell r="AH73" t="str">
            <v>续本月</v>
          </cell>
          <cell r="AI73" t="str">
            <v>是</v>
          </cell>
          <cell r="AJ73">
            <v>13532334603</v>
          </cell>
          <cell r="AO73">
            <v>0</v>
          </cell>
          <cell r="AR73" t="str">
            <v>冼沙区</v>
          </cell>
        </row>
        <row r="74">
          <cell r="F74">
            <v>13532518765</v>
          </cell>
          <cell r="G74" t="str">
            <v>13532518765</v>
          </cell>
          <cell r="H74" t="str">
            <v>陈忠</v>
          </cell>
          <cell r="I74" t="str">
            <v>预付费东莞住宅新装或续费680元包年，带宽4M</v>
          </cell>
          <cell r="J74">
            <v>680</v>
          </cell>
          <cell r="K74">
            <v>680</v>
          </cell>
          <cell r="L74" t="str">
            <v>2011-01-06</v>
          </cell>
          <cell r="M74">
            <v>42191</v>
          </cell>
          <cell r="N74" t="str">
            <v>2016-07-06</v>
          </cell>
          <cell r="O74" t="str">
            <v>2015-06-03</v>
          </cell>
          <cell r="P74" t="str">
            <v>宽带预付费</v>
          </cell>
          <cell r="Q74" t="str">
            <v>续费</v>
          </cell>
          <cell r="R74" t="str">
            <v>提前充值</v>
          </cell>
          <cell r="S74" t="str">
            <v>家庭用户</v>
          </cell>
          <cell r="T74" t="str">
            <v>FTTH</v>
          </cell>
          <cell r="U74" t="str">
            <v>营业厅经理(李甜琴)(CQYX01)</v>
          </cell>
          <cell r="V74" t="str">
            <v>ZX万江肖俊标</v>
          </cell>
          <cell r="W74" t="str">
            <v/>
          </cell>
          <cell r="X74" t="str">
            <v>万江区</v>
          </cell>
          <cell r="Y74">
            <v>0</v>
          </cell>
          <cell r="Z74">
            <v>0</v>
          </cell>
          <cell r="AA74" t="str">
            <v>万江区</v>
          </cell>
          <cell r="AB74" t="str">
            <v>03</v>
          </cell>
          <cell r="AC74">
            <v>4</v>
          </cell>
          <cell r="AD74">
            <v>12</v>
          </cell>
          <cell r="AE74" t="str">
            <v>是</v>
          </cell>
          <cell r="AF74" t="str">
            <v/>
          </cell>
          <cell r="AG74" t="str">
            <v>否</v>
          </cell>
          <cell r="AH74" t="str">
            <v>续后期</v>
          </cell>
          <cell r="AI74" t="str">
            <v>否</v>
          </cell>
          <cell r="AO74">
            <v>0</v>
          </cell>
          <cell r="AR74" t="str">
            <v>西联区</v>
          </cell>
        </row>
        <row r="75">
          <cell r="F75">
            <v>13580869409</v>
          </cell>
          <cell r="G75" t="str">
            <v>13580869409</v>
          </cell>
          <cell r="H75" t="str">
            <v>雷减法</v>
          </cell>
          <cell r="I75" t="str">
            <v>预付费东莞住宅新装或续费680元包年，带宽4M</v>
          </cell>
          <cell r="J75">
            <v>680</v>
          </cell>
          <cell r="K75">
            <v>680</v>
          </cell>
          <cell r="L75" t="str">
            <v>2012-07-20</v>
          </cell>
          <cell r="M75">
            <v>42205</v>
          </cell>
          <cell r="N75" t="str">
            <v>2016-07-20</v>
          </cell>
          <cell r="O75" t="str">
            <v>2015-06-05</v>
          </cell>
          <cell r="P75" t="str">
            <v>宽带预付费</v>
          </cell>
          <cell r="Q75" t="str">
            <v>续费</v>
          </cell>
          <cell r="R75" t="str">
            <v>提前充值</v>
          </cell>
          <cell r="S75" t="str">
            <v>家庭用户</v>
          </cell>
          <cell r="T75" t="str">
            <v>FTTH</v>
          </cell>
          <cell r="U75" t="str">
            <v>杜秋月(duqiuy)</v>
          </cell>
          <cell r="V75" t="str">
            <v>ZX万江肖俊标</v>
          </cell>
          <cell r="W75" t="str">
            <v>电商价值宽带营销</v>
          </cell>
          <cell r="X75" t="str">
            <v>万江区</v>
          </cell>
          <cell r="Y75">
            <v>0</v>
          </cell>
          <cell r="Z75">
            <v>0</v>
          </cell>
          <cell r="AA75" t="str">
            <v>万江区</v>
          </cell>
          <cell r="AB75" t="str">
            <v>05</v>
          </cell>
          <cell r="AC75">
            <v>4</v>
          </cell>
          <cell r="AD75">
            <v>12</v>
          </cell>
          <cell r="AE75" t="str">
            <v>是</v>
          </cell>
          <cell r="AF75" t="str">
            <v/>
          </cell>
          <cell r="AG75" t="str">
            <v>否</v>
          </cell>
          <cell r="AH75" t="str">
            <v>续后期</v>
          </cell>
          <cell r="AI75" t="str">
            <v>否</v>
          </cell>
          <cell r="AO75">
            <v>0</v>
          </cell>
          <cell r="AR75" t="str">
            <v>低涌区</v>
          </cell>
        </row>
        <row r="76">
          <cell r="F76">
            <v>13650176046</v>
          </cell>
          <cell r="G76" t="str">
            <v>13650176046</v>
          </cell>
          <cell r="H76" t="str">
            <v>鲁点武</v>
          </cell>
          <cell r="I76" t="str">
            <v>预付费东莞住宅新装或续费1088元包年，带宽10M</v>
          </cell>
          <cell r="J76">
            <v>1088</v>
          </cell>
          <cell r="K76">
            <v>1088</v>
          </cell>
          <cell r="L76" t="str">
            <v>2013-07-02</v>
          </cell>
          <cell r="M76">
            <v>42187</v>
          </cell>
          <cell r="N76" t="str">
            <v>2016-07-02</v>
          </cell>
          <cell r="O76" t="str">
            <v>2015-06-04</v>
          </cell>
          <cell r="P76" t="str">
            <v>宽带预付费</v>
          </cell>
          <cell r="Q76" t="str">
            <v>续费</v>
          </cell>
          <cell r="R76" t="str">
            <v>提前充值</v>
          </cell>
          <cell r="S76" t="str">
            <v>家庭用户</v>
          </cell>
          <cell r="T76" t="str">
            <v>FTTH</v>
          </cell>
          <cell r="U76" t="str">
            <v>杜秋月(duqiuy)</v>
          </cell>
          <cell r="V76" t="str">
            <v>ZX万江肖俊标</v>
          </cell>
          <cell r="W76" t="str">
            <v/>
          </cell>
          <cell r="X76" t="str">
            <v>万江区</v>
          </cell>
          <cell r="Y76">
            <v>0</v>
          </cell>
          <cell r="Z76">
            <v>0</v>
          </cell>
          <cell r="AA76" t="str">
            <v>万江区</v>
          </cell>
          <cell r="AB76" t="str">
            <v>04</v>
          </cell>
          <cell r="AC76">
            <v>10</v>
          </cell>
          <cell r="AD76">
            <v>12</v>
          </cell>
          <cell r="AE76" t="str">
            <v>是</v>
          </cell>
          <cell r="AF76" t="str">
            <v/>
          </cell>
          <cell r="AG76" t="str">
            <v>价值宽带</v>
          </cell>
          <cell r="AH76" t="str">
            <v>续后期</v>
          </cell>
          <cell r="AI76" t="str">
            <v>否</v>
          </cell>
          <cell r="AO76">
            <v>0</v>
          </cell>
          <cell r="AR76" t="str">
            <v>西联区</v>
          </cell>
        </row>
        <row r="77">
          <cell r="F77">
            <v>13652536170</v>
          </cell>
          <cell r="G77" t="str">
            <v>13652536170</v>
          </cell>
          <cell r="H77" t="str">
            <v>时智博</v>
          </cell>
          <cell r="I77" t="str">
            <v>预付费东莞住宅新装或续费680元包年，带宽4M</v>
          </cell>
          <cell r="J77">
            <v>680</v>
          </cell>
          <cell r="K77">
            <v>680</v>
          </cell>
          <cell r="L77" t="str">
            <v>2013-06-22</v>
          </cell>
          <cell r="M77">
            <v>42177</v>
          </cell>
          <cell r="N77" t="str">
            <v>2016-06-22</v>
          </cell>
          <cell r="O77" t="str">
            <v>2015-06-01</v>
          </cell>
          <cell r="P77" t="str">
            <v>宽带预付费</v>
          </cell>
          <cell r="Q77" t="str">
            <v>续费</v>
          </cell>
          <cell r="R77" t="str">
            <v>提前充值</v>
          </cell>
          <cell r="S77" t="str">
            <v>家庭用户</v>
          </cell>
          <cell r="T77" t="str">
            <v>FTTH</v>
          </cell>
          <cell r="U77" t="str">
            <v>杜秋月(duqiuy)</v>
          </cell>
          <cell r="V77" t="str">
            <v>ZX万江李明浪</v>
          </cell>
          <cell r="W77" t="str">
            <v/>
          </cell>
          <cell r="X77" t="str">
            <v>万江区</v>
          </cell>
          <cell r="Y77">
            <v>0</v>
          </cell>
          <cell r="Z77">
            <v>0</v>
          </cell>
          <cell r="AA77" t="str">
            <v>万江区</v>
          </cell>
          <cell r="AB77" t="str">
            <v>01</v>
          </cell>
          <cell r="AC77">
            <v>4</v>
          </cell>
          <cell r="AD77">
            <v>12</v>
          </cell>
          <cell r="AE77" t="str">
            <v>是</v>
          </cell>
          <cell r="AF77" t="str">
            <v/>
          </cell>
          <cell r="AG77" t="str">
            <v>否</v>
          </cell>
          <cell r="AH77" t="str">
            <v>续本月</v>
          </cell>
          <cell r="AI77" t="str">
            <v>是</v>
          </cell>
          <cell r="AJ77">
            <v>13652536170</v>
          </cell>
          <cell r="AO77">
            <v>0</v>
          </cell>
          <cell r="AR77" t="str">
            <v>低涌区</v>
          </cell>
        </row>
        <row r="78">
          <cell r="F78">
            <v>13658203147</v>
          </cell>
          <cell r="G78" t="str">
            <v>13658203147</v>
          </cell>
          <cell r="H78" t="str">
            <v>彭红兵</v>
          </cell>
          <cell r="I78" t="str">
            <v>预付费东莞住宅新装或续费888元包年，带宽12M</v>
          </cell>
          <cell r="J78">
            <v>888</v>
          </cell>
          <cell r="K78">
            <v>888</v>
          </cell>
          <cell r="L78" t="str">
            <v>2013-06-24</v>
          </cell>
          <cell r="M78">
            <v>42186</v>
          </cell>
          <cell r="N78" t="str">
            <v>2016-08-01</v>
          </cell>
          <cell r="O78" t="str">
            <v>2015-06-03</v>
          </cell>
          <cell r="P78" t="str">
            <v>宽带预付费</v>
          </cell>
          <cell r="Q78" t="str">
            <v>续费</v>
          </cell>
          <cell r="R78" t="str">
            <v>提前充值</v>
          </cell>
          <cell r="S78" t="str">
            <v>家庭用户</v>
          </cell>
          <cell r="T78" t="str">
            <v>FTTH</v>
          </cell>
          <cell r="U78" t="str">
            <v>营业厅经理(李甜琴)(CQYX01)</v>
          </cell>
          <cell r="V78" t="str">
            <v>ZX万江李明浪</v>
          </cell>
          <cell r="W78" t="str">
            <v/>
          </cell>
          <cell r="X78" t="str">
            <v>万江区</v>
          </cell>
          <cell r="Y78">
            <v>0</v>
          </cell>
          <cell r="Z78">
            <v>0</v>
          </cell>
          <cell r="AA78" t="str">
            <v>万江区</v>
          </cell>
          <cell r="AB78" t="str">
            <v>03</v>
          </cell>
          <cell r="AC78">
            <v>12</v>
          </cell>
          <cell r="AD78">
            <v>12</v>
          </cell>
          <cell r="AE78" t="str">
            <v>是</v>
          </cell>
          <cell r="AF78" t="str">
            <v/>
          </cell>
          <cell r="AG78" t="str">
            <v>价值宽带</v>
          </cell>
          <cell r="AH78" t="str">
            <v>续后期</v>
          </cell>
          <cell r="AI78" t="str">
            <v>否</v>
          </cell>
          <cell r="AO78">
            <v>0</v>
          </cell>
          <cell r="AR78" t="str">
            <v>西联区</v>
          </cell>
        </row>
        <row r="79">
          <cell r="F79">
            <v>13662783070</v>
          </cell>
          <cell r="G79" t="str">
            <v>13662783070</v>
          </cell>
          <cell r="H79" t="str">
            <v>姜连英</v>
          </cell>
          <cell r="I79" t="str">
            <v>预付费东莞住宅新装或续费680元包年，带宽4M</v>
          </cell>
          <cell r="J79">
            <v>680</v>
          </cell>
          <cell r="K79">
            <v>680</v>
          </cell>
          <cell r="L79" t="str">
            <v>2011-01-25</v>
          </cell>
          <cell r="M79">
            <v>42171</v>
          </cell>
          <cell r="N79" t="str">
            <v>2016-06-16</v>
          </cell>
          <cell r="O79" t="str">
            <v>2015-06-04</v>
          </cell>
          <cell r="P79" t="str">
            <v>宽带预付费</v>
          </cell>
          <cell r="Q79" t="str">
            <v>续费</v>
          </cell>
          <cell r="R79" t="str">
            <v>提前充值</v>
          </cell>
          <cell r="S79" t="str">
            <v>家庭用户</v>
          </cell>
          <cell r="T79" t="str">
            <v>GPON+XDSL</v>
          </cell>
          <cell r="U79" t="str">
            <v>杜秋月(duqiuy)</v>
          </cell>
          <cell r="V79" t="str">
            <v>ZX万江李明浪</v>
          </cell>
          <cell r="W79" t="str">
            <v/>
          </cell>
          <cell r="X79" t="str">
            <v>万江区</v>
          </cell>
          <cell r="Y79">
            <v>0</v>
          </cell>
          <cell r="Z79">
            <v>0</v>
          </cell>
          <cell r="AA79" t="str">
            <v>万江区</v>
          </cell>
          <cell r="AB79" t="str">
            <v>04</v>
          </cell>
          <cell r="AC79">
            <v>4</v>
          </cell>
          <cell r="AD79">
            <v>12</v>
          </cell>
          <cell r="AE79" t="str">
            <v>否</v>
          </cell>
          <cell r="AF79" t="str">
            <v/>
          </cell>
          <cell r="AG79" t="str">
            <v>否</v>
          </cell>
          <cell r="AH79" t="str">
            <v>续本月</v>
          </cell>
          <cell r="AI79" t="str">
            <v>否</v>
          </cell>
          <cell r="AO79">
            <v>0</v>
          </cell>
          <cell r="AR79" t="str">
            <v>西联区</v>
          </cell>
        </row>
        <row r="80">
          <cell r="F80">
            <v>13712233075</v>
          </cell>
          <cell r="G80" t="str">
            <v>13712233075</v>
          </cell>
          <cell r="H80" t="str">
            <v>苏富强</v>
          </cell>
          <cell r="I80" t="str">
            <v>预付费东莞住宅新装或续费1408元包2年，带宽12M</v>
          </cell>
          <cell r="J80">
            <v>1408</v>
          </cell>
          <cell r="K80">
            <v>1408</v>
          </cell>
          <cell r="L80" t="str">
            <v>2014-07-06</v>
          </cell>
          <cell r="M80">
            <v>42191</v>
          </cell>
          <cell r="N80" t="str">
            <v>2017-07-06</v>
          </cell>
          <cell r="O80" t="str">
            <v>2015-06-05</v>
          </cell>
          <cell r="P80" t="str">
            <v>宽带预付费</v>
          </cell>
          <cell r="Q80" t="str">
            <v>续费</v>
          </cell>
          <cell r="R80" t="str">
            <v>提前充值</v>
          </cell>
          <cell r="S80" t="str">
            <v>家庭用户</v>
          </cell>
          <cell r="T80" t="str">
            <v>FTTH</v>
          </cell>
          <cell r="U80" t="str">
            <v>杜秋月(duqiuy)</v>
          </cell>
          <cell r="V80" t="str">
            <v>ZX万江李明浪</v>
          </cell>
          <cell r="W80" t="str">
            <v/>
          </cell>
          <cell r="X80" t="str">
            <v>万江区</v>
          </cell>
          <cell r="Y80">
            <v>0</v>
          </cell>
          <cell r="Z80">
            <v>0</v>
          </cell>
          <cell r="AA80" t="str">
            <v>万江区</v>
          </cell>
          <cell r="AB80" t="str">
            <v>05</v>
          </cell>
          <cell r="AC80">
            <v>12</v>
          </cell>
          <cell r="AD80">
            <v>24</v>
          </cell>
          <cell r="AE80" t="str">
            <v>是</v>
          </cell>
          <cell r="AF80" t="str">
            <v/>
          </cell>
          <cell r="AG80" t="str">
            <v>价值宽带</v>
          </cell>
          <cell r="AH80" t="str">
            <v>续后期</v>
          </cell>
          <cell r="AI80" t="str">
            <v>否</v>
          </cell>
          <cell r="AO80">
            <v>0</v>
          </cell>
          <cell r="AR80" t="str">
            <v>西联区</v>
          </cell>
        </row>
        <row r="81">
          <cell r="F81">
            <v>13712603116</v>
          </cell>
          <cell r="G81" t="str">
            <v>13712603116</v>
          </cell>
          <cell r="H81" t="str">
            <v>邹文波</v>
          </cell>
          <cell r="I81" t="str">
            <v>预付费东莞住宅新装或续费888元包年，带宽12M</v>
          </cell>
          <cell r="J81">
            <v>888</v>
          </cell>
          <cell r="K81">
            <v>888</v>
          </cell>
          <cell r="L81" t="str">
            <v>2013-07-03</v>
          </cell>
          <cell r="M81">
            <v>42188</v>
          </cell>
          <cell r="N81" t="str">
            <v>2016-07-03</v>
          </cell>
          <cell r="O81" t="str">
            <v>2015-06-07</v>
          </cell>
          <cell r="P81" t="str">
            <v>宽带预付费</v>
          </cell>
          <cell r="Q81" t="str">
            <v>续费</v>
          </cell>
          <cell r="R81" t="str">
            <v>提前充值</v>
          </cell>
          <cell r="S81" t="str">
            <v>家庭用户</v>
          </cell>
          <cell r="T81" t="str">
            <v>FTTH</v>
          </cell>
          <cell r="U81" t="str">
            <v>杜秋月(duqiuy)</v>
          </cell>
          <cell r="V81" t="str">
            <v>ZX万江李明浪</v>
          </cell>
          <cell r="W81" t="str">
            <v/>
          </cell>
          <cell r="X81" t="str">
            <v>万江区</v>
          </cell>
          <cell r="Y81">
            <v>0</v>
          </cell>
          <cell r="Z81">
            <v>0</v>
          </cell>
          <cell r="AA81" t="str">
            <v>万江区</v>
          </cell>
          <cell r="AB81" t="str">
            <v>07</v>
          </cell>
          <cell r="AC81">
            <v>12</v>
          </cell>
          <cell r="AD81">
            <v>12</v>
          </cell>
          <cell r="AE81" t="str">
            <v>是</v>
          </cell>
          <cell r="AF81" t="str">
            <v/>
          </cell>
          <cell r="AG81" t="str">
            <v>价值宽带</v>
          </cell>
          <cell r="AH81" t="str">
            <v>续后期</v>
          </cell>
          <cell r="AI81" t="str">
            <v>否</v>
          </cell>
          <cell r="AO81">
            <v>0</v>
          </cell>
          <cell r="AR81" t="str">
            <v>低涌区</v>
          </cell>
        </row>
        <row r="82">
          <cell r="F82">
            <v>13713093801</v>
          </cell>
          <cell r="G82" t="str">
            <v>13713093801</v>
          </cell>
          <cell r="H82" t="str">
            <v>刘章页</v>
          </cell>
          <cell r="I82" t="str">
            <v>预付费东莞住宅新装或续费680元包年，带宽4M</v>
          </cell>
          <cell r="J82">
            <v>680</v>
          </cell>
          <cell r="K82">
            <v>680</v>
          </cell>
          <cell r="L82" t="str">
            <v>2014-05-31</v>
          </cell>
          <cell r="M82">
            <v>42155</v>
          </cell>
          <cell r="N82" t="str">
            <v>2016-06-01</v>
          </cell>
          <cell r="O82" t="str">
            <v>2015-06-01</v>
          </cell>
          <cell r="P82" t="str">
            <v>宽带预付费</v>
          </cell>
          <cell r="Q82" t="str">
            <v>续费</v>
          </cell>
          <cell r="R82" t="str">
            <v>往月充值</v>
          </cell>
          <cell r="S82" t="str">
            <v>家庭用户</v>
          </cell>
          <cell r="T82" t="str">
            <v>(传统)XDSL</v>
          </cell>
          <cell r="U82" t="str">
            <v>杜秋月(duqiuy)</v>
          </cell>
          <cell r="V82" t="str">
            <v>ZX万江肖俊标</v>
          </cell>
          <cell r="W82" t="str">
            <v/>
          </cell>
          <cell r="X82" t="str">
            <v>万江区</v>
          </cell>
          <cell r="Y82">
            <v>0</v>
          </cell>
          <cell r="Z82">
            <v>0</v>
          </cell>
          <cell r="AA82" t="str">
            <v>万江区</v>
          </cell>
          <cell r="AB82" t="str">
            <v>01</v>
          </cell>
          <cell r="AC82">
            <v>4</v>
          </cell>
          <cell r="AD82">
            <v>12</v>
          </cell>
          <cell r="AE82" t="str">
            <v>否</v>
          </cell>
          <cell r="AF82" t="str">
            <v/>
          </cell>
          <cell r="AG82" t="str">
            <v>否</v>
          </cell>
          <cell r="AH82" t="str">
            <v>续前期</v>
          </cell>
          <cell r="AI82" t="str">
            <v>否</v>
          </cell>
          <cell r="AO82">
            <v>0</v>
          </cell>
          <cell r="AR82" t="str">
            <v>西联区</v>
          </cell>
        </row>
        <row r="83">
          <cell r="F83">
            <v>13826945195</v>
          </cell>
          <cell r="G83" t="str">
            <v>13826945195</v>
          </cell>
          <cell r="H83" t="str">
            <v>张应光</v>
          </cell>
          <cell r="I83" t="str">
            <v>预付费东莞住宅新装或续费800元包年，带宽6M</v>
          </cell>
          <cell r="J83">
            <v>800</v>
          </cell>
          <cell r="K83">
            <v>800</v>
          </cell>
          <cell r="L83" t="str">
            <v>2013-06-20</v>
          </cell>
          <cell r="M83">
            <v>42175</v>
          </cell>
          <cell r="N83" t="str">
            <v>2016-06-20</v>
          </cell>
          <cell r="O83" t="str">
            <v>2015-06-01</v>
          </cell>
          <cell r="P83" t="str">
            <v>宽带预付费</v>
          </cell>
          <cell r="Q83" t="str">
            <v>续费</v>
          </cell>
          <cell r="R83" t="str">
            <v>提前充值</v>
          </cell>
          <cell r="S83" t="str">
            <v>家庭用户</v>
          </cell>
          <cell r="T83" t="str">
            <v>FTTH</v>
          </cell>
          <cell r="U83" t="str">
            <v>杜秋月(duqiuy)</v>
          </cell>
          <cell r="V83" t="str">
            <v>ZX万江肖俊标</v>
          </cell>
          <cell r="W83" t="str">
            <v/>
          </cell>
          <cell r="X83" t="str">
            <v>万江区</v>
          </cell>
          <cell r="Y83">
            <v>0</v>
          </cell>
          <cell r="Z83">
            <v>0</v>
          </cell>
          <cell r="AA83" t="str">
            <v>万江区</v>
          </cell>
          <cell r="AB83" t="str">
            <v>01</v>
          </cell>
          <cell r="AC83">
            <v>6</v>
          </cell>
          <cell r="AD83">
            <v>12</v>
          </cell>
          <cell r="AE83" t="str">
            <v>是</v>
          </cell>
          <cell r="AF83" t="str">
            <v/>
          </cell>
          <cell r="AG83" t="str">
            <v>否</v>
          </cell>
          <cell r="AH83" t="str">
            <v>续本月</v>
          </cell>
          <cell r="AI83" t="str">
            <v>是</v>
          </cell>
          <cell r="AJ83">
            <v>13826945195</v>
          </cell>
          <cell r="AO83">
            <v>0</v>
          </cell>
          <cell r="AR83" t="str">
            <v>西联区</v>
          </cell>
        </row>
        <row r="84">
          <cell r="F84">
            <v>13925760161</v>
          </cell>
          <cell r="G84" t="str">
            <v>13925760161</v>
          </cell>
          <cell r="H84" t="str">
            <v>梁进胜</v>
          </cell>
          <cell r="I84" t="str">
            <v>预付费东莞住宅新装或续费1298元包2年，带宽6M</v>
          </cell>
          <cell r="J84">
            <v>1298</v>
          </cell>
          <cell r="K84">
            <v>1298</v>
          </cell>
          <cell r="L84" t="str">
            <v>2011-09-05</v>
          </cell>
          <cell r="M84">
            <v>42184</v>
          </cell>
          <cell r="N84" t="str">
            <v>2017-06-29</v>
          </cell>
          <cell r="O84" t="str">
            <v>2015-06-01</v>
          </cell>
          <cell r="P84" t="str">
            <v>宽带预付费</v>
          </cell>
          <cell r="Q84" t="str">
            <v>续费</v>
          </cell>
          <cell r="R84" t="str">
            <v>提前充值</v>
          </cell>
          <cell r="S84" t="str">
            <v>家庭用户</v>
          </cell>
          <cell r="T84" t="str">
            <v>FTTH</v>
          </cell>
          <cell r="U84" t="str">
            <v>杜秋月(duqiuy)</v>
          </cell>
          <cell r="V84" t="str">
            <v>ZX万江李明浪</v>
          </cell>
          <cell r="W84" t="str">
            <v/>
          </cell>
          <cell r="X84" t="str">
            <v>万江区</v>
          </cell>
          <cell r="Y84">
            <v>0</v>
          </cell>
          <cell r="Z84">
            <v>0</v>
          </cell>
          <cell r="AA84" t="str">
            <v>万江区</v>
          </cell>
          <cell r="AB84" t="str">
            <v>01</v>
          </cell>
          <cell r="AC84">
            <v>6</v>
          </cell>
          <cell r="AD84">
            <v>12</v>
          </cell>
          <cell r="AE84" t="str">
            <v>是</v>
          </cell>
          <cell r="AF84" t="str">
            <v/>
          </cell>
          <cell r="AG84" t="str">
            <v>否</v>
          </cell>
          <cell r="AH84" t="str">
            <v>续本月</v>
          </cell>
          <cell r="AI84" t="str">
            <v>是</v>
          </cell>
          <cell r="AJ84">
            <v>13925760161</v>
          </cell>
          <cell r="AO84">
            <v>0</v>
          </cell>
          <cell r="AR84" t="str">
            <v>低涌区</v>
          </cell>
        </row>
        <row r="85">
          <cell r="F85">
            <v>15017379680</v>
          </cell>
          <cell r="G85" t="str">
            <v>15017379680</v>
          </cell>
          <cell r="H85" t="str">
            <v>梁志峰</v>
          </cell>
          <cell r="I85" t="str">
            <v>预付费东莞住宅新装或续费680元包年，带宽4M</v>
          </cell>
          <cell r="J85">
            <v>680</v>
          </cell>
          <cell r="K85">
            <v>680</v>
          </cell>
          <cell r="L85" t="str">
            <v>2010-01-04</v>
          </cell>
          <cell r="M85">
            <v>42161</v>
          </cell>
          <cell r="N85" t="str">
            <v>2016-06-07</v>
          </cell>
          <cell r="O85" t="str">
            <v>2015-06-07</v>
          </cell>
          <cell r="P85" t="str">
            <v>宽带预付费</v>
          </cell>
          <cell r="Q85" t="str">
            <v>续费</v>
          </cell>
          <cell r="R85" t="str">
            <v>往月充值</v>
          </cell>
          <cell r="S85" t="str">
            <v>家庭用户</v>
          </cell>
          <cell r="T85" t="str">
            <v>(传统)XDSL</v>
          </cell>
          <cell r="U85" t="str">
            <v>杜秋月(duqiuy)</v>
          </cell>
          <cell r="V85" t="str">
            <v>ZX万江汪洞辉</v>
          </cell>
          <cell r="W85" t="str">
            <v/>
          </cell>
          <cell r="X85" t="str">
            <v>万江区</v>
          </cell>
          <cell r="Y85">
            <v>0</v>
          </cell>
          <cell r="Z85">
            <v>0</v>
          </cell>
          <cell r="AA85" t="str">
            <v>万江区</v>
          </cell>
          <cell r="AB85" t="str">
            <v>07</v>
          </cell>
          <cell r="AC85">
            <v>4</v>
          </cell>
          <cell r="AD85">
            <v>12</v>
          </cell>
          <cell r="AE85" t="str">
            <v>否</v>
          </cell>
          <cell r="AF85" t="str">
            <v/>
          </cell>
          <cell r="AG85" t="str">
            <v>否</v>
          </cell>
          <cell r="AH85" t="str">
            <v>续本月</v>
          </cell>
          <cell r="AI85" t="str">
            <v>否</v>
          </cell>
          <cell r="AO85">
            <v>0</v>
          </cell>
          <cell r="AR85" t="str">
            <v>西联区</v>
          </cell>
        </row>
        <row r="86">
          <cell r="F86">
            <v>15017850857</v>
          </cell>
          <cell r="G86" t="str">
            <v>15017850857</v>
          </cell>
          <cell r="H86" t="str">
            <v>黄伟霞</v>
          </cell>
          <cell r="I86" t="str">
            <v>预付费东莞住宅新装或续费680元包年，带宽4M</v>
          </cell>
          <cell r="J86">
            <v>680</v>
          </cell>
          <cell r="K86">
            <v>680</v>
          </cell>
          <cell r="L86" t="str">
            <v>2009-10-22</v>
          </cell>
          <cell r="M86">
            <v>42179</v>
          </cell>
          <cell r="N86" t="str">
            <v>2016-06-24</v>
          </cell>
          <cell r="O86" t="str">
            <v>2015-06-04</v>
          </cell>
          <cell r="P86" t="str">
            <v>宽带预付费</v>
          </cell>
          <cell r="Q86" t="str">
            <v>续费</v>
          </cell>
          <cell r="R86" t="str">
            <v>提前充值</v>
          </cell>
          <cell r="S86" t="str">
            <v>网吧</v>
          </cell>
          <cell r="T86" t="str">
            <v>FTTH</v>
          </cell>
          <cell r="U86" t="str">
            <v>杜秋月(duqiuy)</v>
          </cell>
          <cell r="V86" t="str">
            <v>ZX万江李明浪</v>
          </cell>
          <cell r="W86" t="str">
            <v>电商价值宽带营销</v>
          </cell>
          <cell r="X86" t="str">
            <v>万江区</v>
          </cell>
          <cell r="Y86">
            <v>0</v>
          </cell>
          <cell r="Z86">
            <v>0</v>
          </cell>
          <cell r="AA86" t="str">
            <v>万江区</v>
          </cell>
          <cell r="AB86" t="str">
            <v>04</v>
          </cell>
          <cell r="AC86">
            <v>4</v>
          </cell>
          <cell r="AD86">
            <v>12</v>
          </cell>
          <cell r="AE86" t="str">
            <v>是</v>
          </cell>
          <cell r="AF86" t="str">
            <v/>
          </cell>
          <cell r="AG86" t="str">
            <v>否</v>
          </cell>
          <cell r="AH86" t="str">
            <v>续本月</v>
          </cell>
          <cell r="AI86" t="str">
            <v>是</v>
          </cell>
          <cell r="AJ86">
            <v>15017850857</v>
          </cell>
          <cell r="AO86">
            <v>0</v>
          </cell>
          <cell r="AR86" t="str">
            <v>西联区</v>
          </cell>
        </row>
        <row r="87">
          <cell r="F87">
            <v>15820982268</v>
          </cell>
          <cell r="G87" t="str">
            <v>15820982268</v>
          </cell>
          <cell r="H87" t="str">
            <v>詹伟洋</v>
          </cell>
          <cell r="I87" t="str">
            <v>预付费东莞住宅新装或续费1408元包2年，带宽12M</v>
          </cell>
          <cell r="J87">
            <v>1408</v>
          </cell>
          <cell r="K87">
            <v>1408</v>
          </cell>
          <cell r="L87" t="str">
            <v>2009-12-05</v>
          </cell>
          <cell r="M87">
            <v>42155</v>
          </cell>
          <cell r="N87" t="str">
            <v>2017-06-07</v>
          </cell>
          <cell r="O87" t="str">
            <v>2015-06-07</v>
          </cell>
          <cell r="P87" t="str">
            <v>宽带预付费</v>
          </cell>
          <cell r="Q87" t="str">
            <v>续费</v>
          </cell>
          <cell r="R87" t="str">
            <v>往月充值</v>
          </cell>
          <cell r="S87" t="str">
            <v>网吧</v>
          </cell>
          <cell r="T87" t="str">
            <v>FTTH</v>
          </cell>
          <cell r="U87" t="str">
            <v>杜秋月(duqiuy)</v>
          </cell>
          <cell r="V87" t="str">
            <v>ZX万江汪洞辉</v>
          </cell>
          <cell r="W87" t="str">
            <v/>
          </cell>
          <cell r="X87" t="str">
            <v>万江区</v>
          </cell>
          <cell r="Y87">
            <v>0</v>
          </cell>
          <cell r="Z87">
            <v>0</v>
          </cell>
          <cell r="AA87" t="str">
            <v>万江区</v>
          </cell>
          <cell r="AB87" t="str">
            <v>07</v>
          </cell>
          <cell r="AC87">
            <v>12</v>
          </cell>
          <cell r="AD87">
            <v>24</v>
          </cell>
          <cell r="AE87" t="str">
            <v>是</v>
          </cell>
          <cell r="AF87" t="str">
            <v/>
          </cell>
          <cell r="AG87" t="str">
            <v>价值宽带</v>
          </cell>
          <cell r="AH87" t="str">
            <v>续前期</v>
          </cell>
          <cell r="AI87" t="str">
            <v>否</v>
          </cell>
          <cell r="AO87">
            <v>0</v>
          </cell>
          <cell r="AR87" t="str">
            <v>西联区</v>
          </cell>
        </row>
        <row r="88">
          <cell r="F88" t="str">
            <v>dgda90071581</v>
          </cell>
          <cell r="G88" t="str">
            <v>dgda90071581</v>
          </cell>
          <cell r="H88" t="str">
            <v>彭丽平</v>
          </cell>
          <cell r="I88" t="str">
            <v>预付费东莞住宅新装或续费1698元包年，带宽20M</v>
          </cell>
          <cell r="J88">
            <v>1698</v>
          </cell>
          <cell r="K88">
            <v>1698</v>
          </cell>
          <cell r="L88" t="str">
            <v>2014-06-07</v>
          </cell>
          <cell r="M88">
            <v>42162</v>
          </cell>
          <cell r="N88" t="str">
            <v>2016-06-07</v>
          </cell>
          <cell r="O88" t="str">
            <v>2015-06-07</v>
          </cell>
          <cell r="P88" t="str">
            <v>宽带预付费</v>
          </cell>
          <cell r="Q88" t="str">
            <v>续费</v>
          </cell>
          <cell r="R88" t="str">
            <v>提前充值</v>
          </cell>
          <cell r="S88" t="str">
            <v>家庭用户</v>
          </cell>
          <cell r="T88" t="str">
            <v>FTTH</v>
          </cell>
          <cell r="U88" t="str">
            <v>杜秋月(duqiuy)</v>
          </cell>
          <cell r="V88" t="str">
            <v>ZX万江肖俊标</v>
          </cell>
          <cell r="W88" t="str">
            <v/>
          </cell>
          <cell r="X88" t="str">
            <v>万江区</v>
          </cell>
          <cell r="Y88">
            <v>0</v>
          </cell>
          <cell r="Z88">
            <v>0</v>
          </cell>
          <cell r="AA88" t="str">
            <v>万江区</v>
          </cell>
          <cell r="AB88" t="str">
            <v>07</v>
          </cell>
          <cell r="AC88">
            <v>20</v>
          </cell>
          <cell r="AD88">
            <v>12</v>
          </cell>
          <cell r="AE88" t="str">
            <v>是</v>
          </cell>
          <cell r="AF88" t="str">
            <v/>
          </cell>
          <cell r="AG88" t="str">
            <v>价值宽带</v>
          </cell>
          <cell r="AH88" t="str">
            <v>续本月</v>
          </cell>
          <cell r="AI88" t="str">
            <v>是</v>
          </cell>
          <cell r="AJ88" t="str">
            <v>dgda90071581</v>
          </cell>
          <cell r="AO88">
            <v>0</v>
          </cell>
          <cell r="AR88" t="str">
            <v>牛鼓区</v>
          </cell>
        </row>
        <row r="89">
          <cell r="F89">
            <v>13631782390</v>
          </cell>
          <cell r="G89" t="str">
            <v>13631782390</v>
          </cell>
          <cell r="H89" t="str">
            <v>周红红</v>
          </cell>
          <cell r="I89" t="str">
            <v>预付费东莞住宅新装或续费100元包月，带宽4M</v>
          </cell>
          <cell r="J89">
            <v>100</v>
          </cell>
          <cell r="K89">
            <v>100</v>
          </cell>
          <cell r="L89" t="str">
            <v>2008-05-29</v>
          </cell>
          <cell r="M89">
            <v>42161</v>
          </cell>
          <cell r="N89" t="str">
            <v>2015-07-07</v>
          </cell>
          <cell r="O89" t="str">
            <v>2015-06-07</v>
          </cell>
          <cell r="P89" t="str">
            <v>宽带预付费</v>
          </cell>
          <cell r="Q89" t="str">
            <v>续费</v>
          </cell>
          <cell r="R89" t="str">
            <v>往月充值</v>
          </cell>
          <cell r="S89" t="str">
            <v>家庭用户</v>
          </cell>
          <cell r="T89" t="str">
            <v>FTTH</v>
          </cell>
          <cell r="U89" t="str">
            <v>杜秋月(duqiuy)</v>
          </cell>
          <cell r="V89" t="str">
            <v>ZX莞城黎广法</v>
          </cell>
          <cell r="W89" t="str">
            <v/>
          </cell>
          <cell r="X89" t="str">
            <v>莞城区</v>
          </cell>
          <cell r="Y89">
            <v>0</v>
          </cell>
          <cell r="Z89">
            <v>0</v>
          </cell>
          <cell r="AA89" t="str">
            <v>莞城区</v>
          </cell>
          <cell r="AB89" t="str">
            <v>07</v>
          </cell>
          <cell r="AC89">
            <v>4</v>
          </cell>
          <cell r="AD89">
            <v>1</v>
          </cell>
          <cell r="AE89" t="str">
            <v>是</v>
          </cell>
          <cell r="AF89" t="str">
            <v/>
          </cell>
          <cell r="AG89" t="str">
            <v>否</v>
          </cell>
          <cell r="AH89" t="str">
            <v>续本月</v>
          </cell>
          <cell r="AI89" t="str">
            <v>是</v>
          </cell>
          <cell r="AJ89">
            <v>13631782390</v>
          </cell>
          <cell r="AO89">
            <v>0</v>
          </cell>
          <cell r="AR89" t="str">
            <v>简沙洲区</v>
          </cell>
        </row>
        <row r="90">
          <cell r="F90">
            <v>13826940668</v>
          </cell>
          <cell r="G90" t="str">
            <v>13826940668</v>
          </cell>
          <cell r="H90" t="str">
            <v>王文娇</v>
          </cell>
          <cell r="I90" t="str">
            <v>预付费东莞住宅新装或续费1408元包2年，带宽12M</v>
          </cell>
          <cell r="J90">
            <v>1408</v>
          </cell>
          <cell r="K90">
            <v>1408</v>
          </cell>
          <cell r="L90" t="str">
            <v>2014-06-16</v>
          </cell>
          <cell r="M90">
            <v>42171</v>
          </cell>
          <cell r="N90" t="str">
            <v>2017-06-16</v>
          </cell>
          <cell r="O90" t="str">
            <v>2015-06-02</v>
          </cell>
          <cell r="P90" t="str">
            <v>宽带预付费</v>
          </cell>
          <cell r="Q90" t="str">
            <v>续费</v>
          </cell>
          <cell r="R90" t="str">
            <v>提前充值</v>
          </cell>
          <cell r="S90" t="str">
            <v>家庭用户</v>
          </cell>
          <cell r="T90" t="str">
            <v>FTTH</v>
          </cell>
          <cell r="U90" t="str">
            <v>杜秋月(duqiuy)</v>
          </cell>
          <cell r="V90" t="str">
            <v>ZX莞城黎广法</v>
          </cell>
          <cell r="W90" t="str">
            <v/>
          </cell>
          <cell r="X90" t="str">
            <v>莞城区</v>
          </cell>
          <cell r="Y90">
            <v>0</v>
          </cell>
          <cell r="Z90">
            <v>0</v>
          </cell>
          <cell r="AA90" t="str">
            <v>莞城区</v>
          </cell>
          <cell r="AB90" t="str">
            <v>02</v>
          </cell>
          <cell r="AC90">
            <v>12</v>
          </cell>
          <cell r="AD90">
            <v>24</v>
          </cell>
          <cell r="AE90" t="str">
            <v>是</v>
          </cell>
          <cell r="AF90" t="str">
            <v/>
          </cell>
          <cell r="AG90" t="str">
            <v>价值宽带</v>
          </cell>
          <cell r="AH90" t="str">
            <v>续本月</v>
          </cell>
          <cell r="AI90" t="str">
            <v>是</v>
          </cell>
          <cell r="AJ90">
            <v>13826940668</v>
          </cell>
          <cell r="AO90">
            <v>0</v>
          </cell>
          <cell r="AR90" t="str">
            <v>桑园区</v>
          </cell>
        </row>
        <row r="91">
          <cell r="F91">
            <v>13532819158</v>
          </cell>
          <cell r="G91" t="str">
            <v>13532819158</v>
          </cell>
          <cell r="H91" t="str">
            <v>林春灵</v>
          </cell>
          <cell r="I91" t="str">
            <v>预付费东莞住宅新装或续费680元包年，带宽4M</v>
          </cell>
          <cell r="J91">
            <v>680</v>
          </cell>
          <cell r="K91">
            <v>680</v>
          </cell>
          <cell r="L91" t="str">
            <v>2012-01-20</v>
          </cell>
          <cell r="M91">
            <v>42171</v>
          </cell>
          <cell r="N91" t="str">
            <v>2016-06-16</v>
          </cell>
          <cell r="O91" t="str">
            <v>2015-06-04</v>
          </cell>
          <cell r="P91" t="str">
            <v>宽带预付费</v>
          </cell>
          <cell r="Q91" t="str">
            <v>续费</v>
          </cell>
          <cell r="R91" t="str">
            <v>提前充值</v>
          </cell>
          <cell r="S91" t="str">
            <v>家庭用户</v>
          </cell>
          <cell r="T91" t="str">
            <v>(传统)XDSL</v>
          </cell>
          <cell r="U91" t="str">
            <v>杜秋月(duqiuy)</v>
          </cell>
          <cell r="V91" t="str">
            <v>ZX莞城黎广法</v>
          </cell>
          <cell r="W91" t="str">
            <v/>
          </cell>
          <cell r="X91" t="str">
            <v>莞城区</v>
          </cell>
          <cell r="Y91">
            <v>0</v>
          </cell>
          <cell r="Z91">
            <v>0</v>
          </cell>
          <cell r="AA91" t="str">
            <v>莞城区</v>
          </cell>
          <cell r="AB91" t="str">
            <v>04</v>
          </cell>
          <cell r="AC91">
            <v>4</v>
          </cell>
          <cell r="AD91">
            <v>12</v>
          </cell>
          <cell r="AE91" t="str">
            <v>否</v>
          </cell>
          <cell r="AF91" t="str">
            <v/>
          </cell>
          <cell r="AG91" t="str">
            <v>否</v>
          </cell>
          <cell r="AH91" t="str">
            <v>续本月</v>
          </cell>
          <cell r="AI91" t="str">
            <v>否</v>
          </cell>
          <cell r="AO91">
            <v>0</v>
          </cell>
          <cell r="AR91" t="str">
            <v>光润区</v>
          </cell>
        </row>
        <row r="92">
          <cell r="F92">
            <v>13902692000</v>
          </cell>
          <cell r="G92" t="str">
            <v>13902692000</v>
          </cell>
          <cell r="H92" t="str">
            <v>胡汉轩</v>
          </cell>
          <cell r="I92" t="str">
            <v>预付费东莞住宅新装或续费888元包年，带宽12M</v>
          </cell>
          <cell r="J92">
            <v>888</v>
          </cell>
          <cell r="K92">
            <v>888</v>
          </cell>
          <cell r="L92" t="str">
            <v>2009-06-29</v>
          </cell>
          <cell r="M92">
            <v>42150</v>
          </cell>
          <cell r="N92" t="str">
            <v>2016-06-04</v>
          </cell>
          <cell r="O92" t="str">
            <v>2015-06-04</v>
          </cell>
          <cell r="P92" t="str">
            <v>宽带预付费</v>
          </cell>
          <cell r="Q92" t="str">
            <v>续费</v>
          </cell>
          <cell r="R92" t="str">
            <v>往月充值</v>
          </cell>
          <cell r="S92" t="str">
            <v>家庭用户</v>
          </cell>
          <cell r="T92" t="str">
            <v>FTTH</v>
          </cell>
          <cell r="U92" t="str">
            <v>杜秋月(duqiuy)</v>
          </cell>
          <cell r="V92" t="str">
            <v>ZX莞城黎广法</v>
          </cell>
          <cell r="W92" t="str">
            <v/>
          </cell>
          <cell r="X92" t="str">
            <v>莞城区</v>
          </cell>
          <cell r="Y92">
            <v>0</v>
          </cell>
          <cell r="Z92">
            <v>0</v>
          </cell>
          <cell r="AA92" t="str">
            <v>莞城区</v>
          </cell>
          <cell r="AB92" t="str">
            <v>04</v>
          </cell>
          <cell r="AC92">
            <v>12</v>
          </cell>
          <cell r="AD92">
            <v>12</v>
          </cell>
          <cell r="AE92" t="str">
            <v>是</v>
          </cell>
          <cell r="AF92" t="str">
            <v/>
          </cell>
          <cell r="AG92" t="str">
            <v>价值宽带</v>
          </cell>
          <cell r="AH92" t="str">
            <v>续前期</v>
          </cell>
          <cell r="AI92" t="str">
            <v>否</v>
          </cell>
          <cell r="AO92">
            <v>0</v>
          </cell>
          <cell r="AR92" t="str">
            <v>富民区</v>
          </cell>
        </row>
        <row r="93">
          <cell r="F93" t="str">
            <v>dgda90071580</v>
          </cell>
          <cell r="G93" t="str">
            <v>dgda90071580</v>
          </cell>
          <cell r="H93" t="str">
            <v>丁海</v>
          </cell>
          <cell r="I93" t="str">
            <v>预付费东莞住宅新装或续费800元包年，带宽6M</v>
          </cell>
          <cell r="J93">
            <v>800</v>
          </cell>
          <cell r="K93">
            <v>800</v>
          </cell>
          <cell r="L93" t="str">
            <v>2014-06-05</v>
          </cell>
          <cell r="M93">
            <v>42160</v>
          </cell>
          <cell r="N93" t="str">
            <v>2016-06-05</v>
          </cell>
          <cell r="O93" t="str">
            <v>2015-06-02</v>
          </cell>
          <cell r="P93" t="str">
            <v>宽带预付费</v>
          </cell>
          <cell r="Q93" t="str">
            <v>续费</v>
          </cell>
          <cell r="R93" t="str">
            <v>提前充值</v>
          </cell>
          <cell r="S93" t="str">
            <v>家庭用户</v>
          </cell>
          <cell r="T93" t="str">
            <v>(传统)XDSL</v>
          </cell>
          <cell r="U93" t="str">
            <v>杜秋月(duqiuy)</v>
          </cell>
          <cell r="V93" t="str">
            <v>ZX万江汪洞辉</v>
          </cell>
          <cell r="W93" t="str">
            <v/>
          </cell>
          <cell r="X93" t="str">
            <v>万江区</v>
          </cell>
          <cell r="Y93">
            <v>0</v>
          </cell>
          <cell r="Z93">
            <v>0</v>
          </cell>
          <cell r="AA93" t="str">
            <v>万江区</v>
          </cell>
          <cell r="AB93" t="str">
            <v>02</v>
          </cell>
          <cell r="AC93">
            <v>6</v>
          </cell>
          <cell r="AD93">
            <v>12</v>
          </cell>
          <cell r="AE93" t="str">
            <v>否</v>
          </cell>
          <cell r="AF93" t="str">
            <v/>
          </cell>
          <cell r="AG93" t="str">
            <v>否</v>
          </cell>
          <cell r="AH93" t="str">
            <v>续本月</v>
          </cell>
          <cell r="AI93" t="str">
            <v>否</v>
          </cell>
          <cell r="AO93">
            <v>0</v>
          </cell>
          <cell r="AR93" t="str">
            <v>简沙洲区</v>
          </cell>
        </row>
        <row r="94">
          <cell r="F94">
            <v>15016881792</v>
          </cell>
          <cell r="G94" t="str">
            <v>15016881792</v>
          </cell>
          <cell r="H94" t="str">
            <v>刘科沅</v>
          </cell>
          <cell r="I94" t="str">
            <v>预付费东莞住宅新装或续费680元包年，带宽4M</v>
          </cell>
          <cell r="J94">
            <v>680</v>
          </cell>
          <cell r="K94">
            <v>680</v>
          </cell>
          <cell r="L94" t="str">
            <v>2013-02-19</v>
          </cell>
          <cell r="M94">
            <v>42168</v>
          </cell>
          <cell r="N94" t="str">
            <v>2016-06-13</v>
          </cell>
          <cell r="O94" t="str">
            <v>2015-06-02</v>
          </cell>
          <cell r="P94" t="str">
            <v>宽带预付费</v>
          </cell>
          <cell r="Q94" t="str">
            <v>续费</v>
          </cell>
          <cell r="R94" t="str">
            <v>提前充值</v>
          </cell>
          <cell r="S94" t="str">
            <v>家庭用户</v>
          </cell>
          <cell r="T94" t="str">
            <v>FTTH</v>
          </cell>
          <cell r="U94" t="str">
            <v>杜秋月(duqiuy)</v>
          </cell>
          <cell r="V94" t="str">
            <v>ZX万江汪洞辉</v>
          </cell>
          <cell r="W94" t="str">
            <v/>
          </cell>
          <cell r="X94" t="str">
            <v>万江区</v>
          </cell>
          <cell r="Y94">
            <v>0</v>
          </cell>
          <cell r="Z94">
            <v>0</v>
          </cell>
          <cell r="AA94" t="str">
            <v>万江区</v>
          </cell>
          <cell r="AB94" t="str">
            <v>02</v>
          </cell>
          <cell r="AC94">
            <v>4</v>
          </cell>
          <cell r="AD94">
            <v>12</v>
          </cell>
          <cell r="AE94" t="str">
            <v>是</v>
          </cell>
          <cell r="AF94" t="str">
            <v/>
          </cell>
          <cell r="AG94" t="str">
            <v>否</v>
          </cell>
          <cell r="AH94" t="str">
            <v>续本月</v>
          </cell>
          <cell r="AI94" t="str">
            <v>是</v>
          </cell>
          <cell r="AJ94">
            <v>15016881792</v>
          </cell>
          <cell r="AO94">
            <v>0</v>
          </cell>
          <cell r="AR94" t="str">
            <v>简沙洲区</v>
          </cell>
        </row>
        <row r="95">
          <cell r="F95">
            <v>13686293687</v>
          </cell>
          <cell r="G95" t="str">
            <v>13686293687</v>
          </cell>
          <cell r="H95" t="str">
            <v>谢晓明</v>
          </cell>
          <cell r="I95" t="str">
            <v>预付费东莞住宅新装或续费1408元包2年，带宽12M</v>
          </cell>
          <cell r="J95">
            <v>1408</v>
          </cell>
          <cell r="K95">
            <v>1408</v>
          </cell>
          <cell r="L95" t="str">
            <v>2013-06-18</v>
          </cell>
          <cell r="M95">
            <v>42173</v>
          </cell>
          <cell r="N95" t="str">
            <v>2017-06-18</v>
          </cell>
          <cell r="O95" t="str">
            <v>2015-06-02</v>
          </cell>
          <cell r="P95" t="str">
            <v>宽带预付费</v>
          </cell>
          <cell r="Q95" t="str">
            <v>续费</v>
          </cell>
          <cell r="R95" t="str">
            <v>提前充值</v>
          </cell>
          <cell r="S95" t="str">
            <v>家庭用户</v>
          </cell>
          <cell r="T95" t="str">
            <v>FTTH</v>
          </cell>
          <cell r="U95" t="str">
            <v>杜秋月(duqiuy)</v>
          </cell>
          <cell r="V95" t="str">
            <v>ZX万江汪洞辉</v>
          </cell>
          <cell r="W95" t="str">
            <v/>
          </cell>
          <cell r="X95" t="str">
            <v>万江区</v>
          </cell>
          <cell r="Y95">
            <v>0</v>
          </cell>
          <cell r="Z95">
            <v>0</v>
          </cell>
          <cell r="AA95" t="str">
            <v>万江区</v>
          </cell>
          <cell r="AB95" t="str">
            <v>02</v>
          </cell>
          <cell r="AC95">
            <v>12</v>
          </cell>
          <cell r="AD95">
            <v>24</v>
          </cell>
          <cell r="AE95" t="str">
            <v>是</v>
          </cell>
          <cell r="AF95" t="str">
            <v/>
          </cell>
          <cell r="AG95" t="str">
            <v>价值宽带</v>
          </cell>
          <cell r="AH95" t="str">
            <v>续本月</v>
          </cell>
          <cell r="AI95" t="str">
            <v>是</v>
          </cell>
          <cell r="AJ95">
            <v>13686293687</v>
          </cell>
          <cell r="AO95">
            <v>0</v>
          </cell>
          <cell r="AR95" t="str">
            <v>简沙洲区</v>
          </cell>
        </row>
        <row r="96">
          <cell r="F96">
            <v>15015125802</v>
          </cell>
          <cell r="G96" t="str">
            <v>15015125802</v>
          </cell>
          <cell r="H96" t="str">
            <v>夏贤铭</v>
          </cell>
          <cell r="I96" t="str">
            <v>预付费东莞住宅新装或续费888元包年，带宽12M</v>
          </cell>
          <cell r="J96">
            <v>888</v>
          </cell>
          <cell r="K96">
            <v>888</v>
          </cell>
          <cell r="L96" t="str">
            <v>2013-07-01</v>
          </cell>
          <cell r="M96">
            <v>42188</v>
          </cell>
          <cell r="N96" t="str">
            <v>2016-07-03</v>
          </cell>
          <cell r="O96" t="str">
            <v>2015-06-03</v>
          </cell>
          <cell r="P96" t="str">
            <v>宽带预付费</v>
          </cell>
          <cell r="Q96" t="str">
            <v>续费</v>
          </cell>
          <cell r="R96" t="str">
            <v>提前充值</v>
          </cell>
          <cell r="S96" t="str">
            <v>家庭用户</v>
          </cell>
          <cell r="T96" t="str">
            <v>FTTH</v>
          </cell>
          <cell r="U96" t="str">
            <v>杜秋月(duqiuy)</v>
          </cell>
          <cell r="V96" t="str">
            <v>ZX万江汪洞辉</v>
          </cell>
          <cell r="W96" t="str">
            <v/>
          </cell>
          <cell r="X96" t="str">
            <v>万江区</v>
          </cell>
          <cell r="Y96">
            <v>0</v>
          </cell>
          <cell r="Z96">
            <v>0</v>
          </cell>
          <cell r="AA96" t="str">
            <v>万江区</v>
          </cell>
          <cell r="AB96" t="str">
            <v>03</v>
          </cell>
          <cell r="AC96">
            <v>12</v>
          </cell>
          <cell r="AD96">
            <v>12</v>
          </cell>
          <cell r="AE96" t="str">
            <v>是</v>
          </cell>
          <cell r="AF96" t="str">
            <v/>
          </cell>
          <cell r="AG96" t="str">
            <v>价值宽带</v>
          </cell>
          <cell r="AH96" t="str">
            <v>续后期</v>
          </cell>
          <cell r="AI96" t="str">
            <v>否</v>
          </cell>
          <cell r="AO96">
            <v>0</v>
          </cell>
          <cell r="AR96" t="str">
            <v>简沙洲区</v>
          </cell>
        </row>
        <row r="97">
          <cell r="F97">
            <v>13600272626</v>
          </cell>
          <cell r="G97" t="str">
            <v>13600272626</v>
          </cell>
          <cell r="H97" t="str">
            <v>张健榕</v>
          </cell>
          <cell r="I97" t="str">
            <v>预付费东莞住宅新装或续费680元包年，带宽4M</v>
          </cell>
          <cell r="J97">
            <v>680</v>
          </cell>
          <cell r="K97">
            <v>680</v>
          </cell>
          <cell r="L97" t="str">
            <v>2013-07-09</v>
          </cell>
          <cell r="M97">
            <v>42194</v>
          </cell>
          <cell r="N97" t="str">
            <v>2016-07-09</v>
          </cell>
          <cell r="O97" t="str">
            <v>2015-06-06</v>
          </cell>
          <cell r="P97" t="str">
            <v>宽带预付费</v>
          </cell>
          <cell r="Q97" t="str">
            <v>续费</v>
          </cell>
          <cell r="R97" t="str">
            <v>提前充值</v>
          </cell>
          <cell r="S97" t="str">
            <v>家庭用户</v>
          </cell>
          <cell r="T97" t="str">
            <v>(传统)XDSL</v>
          </cell>
          <cell r="U97" t="str">
            <v>杜秋月(duqiuy)</v>
          </cell>
          <cell r="V97" t="str">
            <v>DSBR南城黎广俊</v>
          </cell>
          <cell r="W97" t="str">
            <v/>
          </cell>
          <cell r="X97" t="str">
            <v>南城区</v>
          </cell>
          <cell r="Y97">
            <v>0</v>
          </cell>
          <cell r="Z97">
            <v>0</v>
          </cell>
          <cell r="AA97" t="str">
            <v>南城区</v>
          </cell>
          <cell r="AB97" t="str">
            <v>06</v>
          </cell>
          <cell r="AC97">
            <v>4</v>
          </cell>
          <cell r="AD97">
            <v>12</v>
          </cell>
          <cell r="AE97" t="str">
            <v>否</v>
          </cell>
          <cell r="AF97" t="str">
            <v/>
          </cell>
          <cell r="AG97" t="str">
            <v>否</v>
          </cell>
          <cell r="AH97" t="str">
            <v>续后期</v>
          </cell>
          <cell r="AI97" t="str">
            <v>否</v>
          </cell>
          <cell r="AO97">
            <v>0</v>
          </cell>
          <cell r="AR97" t="str">
            <v>简沙洲区</v>
          </cell>
        </row>
        <row r="98">
          <cell r="F98">
            <v>13790447188</v>
          </cell>
          <cell r="G98" t="str">
            <v>13790447188</v>
          </cell>
          <cell r="H98" t="str">
            <v>郭凤娇</v>
          </cell>
          <cell r="I98" t="str">
            <v>预付费东莞住宅新装或续费400元包半年，带宽4M</v>
          </cell>
          <cell r="J98">
            <v>400</v>
          </cell>
          <cell r="K98">
            <v>400</v>
          </cell>
          <cell r="L98" t="str">
            <v>2009-12-25</v>
          </cell>
          <cell r="M98">
            <v>42166</v>
          </cell>
          <cell r="N98" t="str">
            <v>2015-12-11</v>
          </cell>
          <cell r="O98" t="str">
            <v>2015-06-02</v>
          </cell>
          <cell r="P98" t="str">
            <v>宽带预付费</v>
          </cell>
          <cell r="Q98" t="str">
            <v>续费</v>
          </cell>
          <cell r="R98" t="str">
            <v>提前充值</v>
          </cell>
          <cell r="S98" t="str">
            <v>家庭用户</v>
          </cell>
          <cell r="T98" t="str">
            <v>(传统)XDSL</v>
          </cell>
          <cell r="U98" t="str">
            <v>文颜(weny)</v>
          </cell>
          <cell r="V98" t="str">
            <v>ZX南城黎广俊</v>
          </cell>
          <cell r="W98" t="str">
            <v/>
          </cell>
          <cell r="X98" t="str">
            <v>南城区</v>
          </cell>
          <cell r="Y98">
            <v>0</v>
          </cell>
          <cell r="Z98">
            <v>0</v>
          </cell>
          <cell r="AA98" t="str">
            <v>南城区</v>
          </cell>
          <cell r="AB98" t="str">
            <v>02</v>
          </cell>
          <cell r="AC98">
            <v>4</v>
          </cell>
          <cell r="AD98">
            <v>6</v>
          </cell>
          <cell r="AE98" t="str">
            <v>否</v>
          </cell>
          <cell r="AF98" t="str">
            <v/>
          </cell>
          <cell r="AG98" t="str">
            <v>否</v>
          </cell>
          <cell r="AH98" t="str">
            <v>续本月</v>
          </cell>
          <cell r="AI98" t="str">
            <v>否</v>
          </cell>
          <cell r="AO98">
            <v>0</v>
          </cell>
          <cell r="AR98" t="str">
            <v>樟新区</v>
          </cell>
        </row>
        <row r="99">
          <cell r="F99">
            <v>13925711365</v>
          </cell>
          <cell r="G99" t="str">
            <v>13925711365</v>
          </cell>
          <cell r="H99" t="str">
            <v>路永星</v>
          </cell>
          <cell r="I99" t="str">
            <v>预付费东莞住宅新装或续费400元包半年，带宽4M</v>
          </cell>
          <cell r="J99">
            <v>400</v>
          </cell>
          <cell r="K99">
            <v>400</v>
          </cell>
          <cell r="L99" t="str">
            <v>2010-07-04</v>
          </cell>
          <cell r="M99">
            <v>42160</v>
          </cell>
          <cell r="N99" t="str">
            <v>2015-12-05</v>
          </cell>
          <cell r="O99" t="str">
            <v>2015-06-02</v>
          </cell>
          <cell r="P99" t="str">
            <v>宽带预付费</v>
          </cell>
          <cell r="Q99" t="str">
            <v>续费</v>
          </cell>
          <cell r="R99" t="str">
            <v>提前充值</v>
          </cell>
          <cell r="S99" t="str">
            <v>家庭用户</v>
          </cell>
          <cell r="T99" t="str">
            <v>(传统)XDSL</v>
          </cell>
          <cell r="U99" t="str">
            <v>文颜(weny)</v>
          </cell>
          <cell r="V99" t="str">
            <v>ZX南城黎广俊</v>
          </cell>
          <cell r="W99" t="str">
            <v/>
          </cell>
          <cell r="X99" t="str">
            <v>南城区</v>
          </cell>
          <cell r="Y99">
            <v>0</v>
          </cell>
          <cell r="Z99">
            <v>0</v>
          </cell>
          <cell r="AA99" t="str">
            <v>南城区</v>
          </cell>
          <cell r="AB99" t="str">
            <v>02</v>
          </cell>
          <cell r="AC99">
            <v>4</v>
          </cell>
          <cell r="AD99">
            <v>6</v>
          </cell>
          <cell r="AE99" t="str">
            <v>否</v>
          </cell>
          <cell r="AF99" t="str">
            <v/>
          </cell>
          <cell r="AG99" t="str">
            <v>否</v>
          </cell>
          <cell r="AH99" t="str">
            <v>续本月</v>
          </cell>
          <cell r="AI99" t="str">
            <v>否</v>
          </cell>
          <cell r="AO99">
            <v>0</v>
          </cell>
          <cell r="AR99" t="str">
            <v>雁田区</v>
          </cell>
        </row>
        <row r="100">
          <cell r="F100">
            <v>13751268195</v>
          </cell>
          <cell r="G100" t="str">
            <v>13751268195</v>
          </cell>
          <cell r="H100" t="str">
            <v>贾后荣</v>
          </cell>
          <cell r="I100" t="str">
            <v>预付费东莞住宅新装或续费680元包年，带宽4M</v>
          </cell>
          <cell r="J100">
            <v>680</v>
          </cell>
          <cell r="K100">
            <v>680</v>
          </cell>
          <cell r="L100" t="str">
            <v>2010-12-18</v>
          </cell>
          <cell r="M100">
            <v>42194</v>
          </cell>
          <cell r="N100" t="str">
            <v>2016-07-09</v>
          </cell>
          <cell r="O100" t="str">
            <v>2015-06-06</v>
          </cell>
          <cell r="P100" t="str">
            <v>宽带预付费</v>
          </cell>
          <cell r="Q100" t="str">
            <v>续费</v>
          </cell>
          <cell r="R100" t="str">
            <v>提前充值</v>
          </cell>
          <cell r="S100" t="str">
            <v>家庭用户</v>
          </cell>
          <cell r="T100" t="str">
            <v>(传统)XDSL</v>
          </cell>
          <cell r="U100" t="str">
            <v>杜秋月(duqiuy)</v>
          </cell>
          <cell r="V100" t="str">
            <v>DSBR南城黎广俊</v>
          </cell>
          <cell r="W100" t="str">
            <v/>
          </cell>
          <cell r="X100" t="str">
            <v>南城区</v>
          </cell>
          <cell r="Y100">
            <v>0</v>
          </cell>
          <cell r="Z100">
            <v>0</v>
          </cell>
          <cell r="AA100" t="str">
            <v>南城区</v>
          </cell>
          <cell r="AB100" t="str">
            <v>06</v>
          </cell>
          <cell r="AC100">
            <v>4</v>
          </cell>
          <cell r="AD100">
            <v>12</v>
          </cell>
          <cell r="AE100" t="str">
            <v>否</v>
          </cell>
          <cell r="AF100" t="str">
            <v/>
          </cell>
          <cell r="AG100" t="str">
            <v>否</v>
          </cell>
          <cell r="AH100" t="str">
            <v>续后期</v>
          </cell>
          <cell r="AI100" t="str">
            <v>否</v>
          </cell>
          <cell r="AO100">
            <v>0</v>
          </cell>
          <cell r="AR100" t="str">
            <v>三阳区</v>
          </cell>
        </row>
        <row r="101">
          <cell r="F101">
            <v>13794981886</v>
          </cell>
          <cell r="G101" t="str">
            <v>13794981886</v>
          </cell>
          <cell r="H101" t="str">
            <v>刘永安</v>
          </cell>
          <cell r="I101" t="str">
            <v>预付费东莞住宅新装或续费400元包半年，带宽4M</v>
          </cell>
          <cell r="J101">
            <v>400</v>
          </cell>
          <cell r="K101">
            <v>400</v>
          </cell>
          <cell r="L101" t="str">
            <v>2013-06-07</v>
          </cell>
          <cell r="M101">
            <v>42162</v>
          </cell>
          <cell r="N101" t="str">
            <v>2015-12-07</v>
          </cell>
          <cell r="O101" t="str">
            <v>2015-06-05</v>
          </cell>
          <cell r="P101" t="str">
            <v>宽带预付费</v>
          </cell>
          <cell r="Q101" t="str">
            <v>续费</v>
          </cell>
          <cell r="R101" t="str">
            <v>提前充值</v>
          </cell>
          <cell r="S101" t="str">
            <v>家庭用户</v>
          </cell>
          <cell r="T101" t="str">
            <v>(传统)XDSL</v>
          </cell>
          <cell r="U101" t="str">
            <v>文颜(weny)</v>
          </cell>
          <cell r="V101" t="str">
            <v>ZX南城黎广俊</v>
          </cell>
          <cell r="W101" t="str">
            <v>90045329</v>
          </cell>
          <cell r="X101" t="str">
            <v>南城区</v>
          </cell>
          <cell r="Y101">
            <v>0</v>
          </cell>
          <cell r="Z101">
            <v>0</v>
          </cell>
          <cell r="AA101" t="str">
            <v>南城区</v>
          </cell>
          <cell r="AB101" t="str">
            <v>05</v>
          </cell>
          <cell r="AC101">
            <v>4</v>
          </cell>
          <cell r="AD101">
            <v>6</v>
          </cell>
          <cell r="AE101" t="str">
            <v>否</v>
          </cell>
          <cell r="AF101" t="str">
            <v/>
          </cell>
          <cell r="AG101" t="str">
            <v>否</v>
          </cell>
          <cell r="AH101" t="str">
            <v>续本月</v>
          </cell>
          <cell r="AI101" t="str">
            <v>否</v>
          </cell>
          <cell r="AO101">
            <v>0</v>
          </cell>
          <cell r="AR101" t="str">
            <v>三阳区</v>
          </cell>
        </row>
        <row r="102">
          <cell r="F102">
            <v>13790663532</v>
          </cell>
          <cell r="G102" t="str">
            <v>13790663532</v>
          </cell>
          <cell r="H102" t="str">
            <v>胡润良</v>
          </cell>
          <cell r="I102" t="str">
            <v>预付费东莞住宅新装或续费1408元包2年，带宽12M</v>
          </cell>
          <cell r="J102">
            <v>1408</v>
          </cell>
          <cell r="K102">
            <v>1408</v>
          </cell>
          <cell r="L102" t="str">
            <v>2012-06-03</v>
          </cell>
          <cell r="M102">
            <v>42160</v>
          </cell>
          <cell r="N102" t="str">
            <v>2017-06-06</v>
          </cell>
          <cell r="O102" t="str">
            <v>2015-06-06</v>
          </cell>
          <cell r="P102" t="str">
            <v>宽带预付费</v>
          </cell>
          <cell r="Q102" t="str">
            <v>续费</v>
          </cell>
          <cell r="R102" t="str">
            <v>往月充值</v>
          </cell>
          <cell r="S102" t="str">
            <v>家庭用户</v>
          </cell>
          <cell r="T102" t="str">
            <v>FTTH</v>
          </cell>
          <cell r="U102" t="str">
            <v>杜秋月(duqiuy)</v>
          </cell>
          <cell r="V102" t="str">
            <v>ZX莞城黎广法</v>
          </cell>
          <cell r="W102" t="str">
            <v/>
          </cell>
          <cell r="X102" t="str">
            <v>莞城区</v>
          </cell>
          <cell r="Y102">
            <v>0</v>
          </cell>
          <cell r="Z102">
            <v>0</v>
          </cell>
          <cell r="AA102" t="str">
            <v>莞城区</v>
          </cell>
          <cell r="AB102" t="str">
            <v>06</v>
          </cell>
          <cell r="AC102">
            <v>12</v>
          </cell>
          <cell r="AD102">
            <v>24</v>
          </cell>
          <cell r="AE102" t="str">
            <v>是</v>
          </cell>
          <cell r="AF102" t="str">
            <v/>
          </cell>
          <cell r="AG102" t="str">
            <v>价值宽带</v>
          </cell>
          <cell r="AH102" t="str">
            <v>续本月</v>
          </cell>
          <cell r="AI102" t="str">
            <v>是</v>
          </cell>
          <cell r="AJ102">
            <v>13790663532</v>
          </cell>
          <cell r="AO102">
            <v>0</v>
          </cell>
          <cell r="AR102" t="str">
            <v>三阳区</v>
          </cell>
        </row>
        <row r="103">
          <cell r="F103">
            <v>13433688237</v>
          </cell>
          <cell r="G103" t="str">
            <v>13433688237</v>
          </cell>
          <cell r="H103" t="str">
            <v>东莞市高埗万顺电讯商店</v>
          </cell>
          <cell r="I103" t="str">
            <v>东莞互联网专线续费包14个月1200元，6M（不提供MODEM）</v>
          </cell>
          <cell r="J103">
            <v>1200</v>
          </cell>
          <cell r="K103">
            <v>1200</v>
          </cell>
          <cell r="L103" t="str">
            <v>2013-06-20</v>
          </cell>
          <cell r="M103">
            <v>42175</v>
          </cell>
          <cell r="N103" t="str">
            <v>2016-08-20</v>
          </cell>
          <cell r="O103" t="str">
            <v>2015-06-02</v>
          </cell>
          <cell r="P103" t="str">
            <v>专线预付费</v>
          </cell>
          <cell r="Q103" t="str">
            <v>续费</v>
          </cell>
          <cell r="R103" t="str">
            <v>提前充值</v>
          </cell>
          <cell r="S103" t="str">
            <v/>
          </cell>
          <cell r="T103" t="str">
            <v>FTTH</v>
          </cell>
          <cell r="U103" t="str">
            <v>郑珊珊(zhengshans)</v>
          </cell>
          <cell r="V103" t="str">
            <v>DSBR高步周国强</v>
          </cell>
          <cell r="W103" t="str">
            <v/>
          </cell>
          <cell r="X103" t="str">
            <v>高埗区</v>
          </cell>
          <cell r="Y103">
            <v>0</v>
          </cell>
          <cell r="Z103">
            <v>0</v>
          </cell>
          <cell r="AA103" t="str">
            <v>高埗区</v>
          </cell>
          <cell r="AB103" t="str">
            <v>02</v>
          </cell>
          <cell r="AC103">
            <v>6</v>
          </cell>
          <cell r="AD103">
            <v>14</v>
          </cell>
          <cell r="AE103" t="str">
            <v>是</v>
          </cell>
          <cell r="AF103" t="str">
            <v/>
          </cell>
          <cell r="AG103" t="str">
            <v>否</v>
          </cell>
          <cell r="AH103" t="str">
            <v>续本月</v>
          </cell>
          <cell r="AI103" t="str">
            <v>是</v>
          </cell>
          <cell r="AK103">
            <v>13433688237</v>
          </cell>
          <cell r="AO103">
            <v>0</v>
          </cell>
          <cell r="AR103" t="str">
            <v>三阳区</v>
          </cell>
        </row>
        <row r="104">
          <cell r="F104">
            <v>13516627006</v>
          </cell>
          <cell r="G104" t="str">
            <v>13516627006</v>
          </cell>
          <cell r="H104" t="str">
            <v>李官坚</v>
          </cell>
          <cell r="I104" t="str">
            <v>预付费东莞住宅新装或续费680元包年，带宽4M</v>
          </cell>
          <cell r="J104">
            <v>680</v>
          </cell>
          <cell r="K104">
            <v>680</v>
          </cell>
          <cell r="L104" t="str">
            <v>2013-06-29</v>
          </cell>
          <cell r="M104">
            <v>42184</v>
          </cell>
          <cell r="N104" t="str">
            <v>2016-06-29</v>
          </cell>
          <cell r="O104" t="str">
            <v>2015-06-05</v>
          </cell>
          <cell r="P104" t="str">
            <v>宽带预付费</v>
          </cell>
          <cell r="Q104" t="str">
            <v>续费</v>
          </cell>
          <cell r="R104" t="str">
            <v>提前充值</v>
          </cell>
          <cell r="S104" t="str">
            <v>家庭用户</v>
          </cell>
          <cell r="T104" t="str">
            <v>FTTH</v>
          </cell>
          <cell r="U104" t="str">
            <v>郑珊珊(zhengshans)</v>
          </cell>
          <cell r="V104" t="str">
            <v>ZX高步周国强</v>
          </cell>
          <cell r="W104" t="str">
            <v>电商价值宽带营销</v>
          </cell>
          <cell r="X104" t="str">
            <v>高埗区</v>
          </cell>
          <cell r="Y104">
            <v>0</v>
          </cell>
          <cell r="Z104">
            <v>0</v>
          </cell>
          <cell r="AA104" t="str">
            <v>高埗区</v>
          </cell>
          <cell r="AB104" t="str">
            <v>05</v>
          </cell>
          <cell r="AC104">
            <v>4</v>
          </cell>
          <cell r="AD104">
            <v>12</v>
          </cell>
          <cell r="AE104" t="str">
            <v>是</v>
          </cell>
          <cell r="AF104" t="str">
            <v/>
          </cell>
          <cell r="AG104" t="str">
            <v>否</v>
          </cell>
          <cell r="AH104" t="str">
            <v>续本月</v>
          </cell>
          <cell r="AI104" t="str">
            <v>是</v>
          </cell>
          <cell r="AJ104">
            <v>13516627006</v>
          </cell>
          <cell r="AO104">
            <v>0</v>
          </cell>
          <cell r="AR104" t="str">
            <v>三阳区</v>
          </cell>
        </row>
        <row r="105">
          <cell r="F105">
            <v>13724500018</v>
          </cell>
          <cell r="G105" t="str">
            <v>13724500018</v>
          </cell>
          <cell r="H105" t="str">
            <v>沈小磊</v>
          </cell>
          <cell r="I105" t="str">
            <v>预付费东莞住宅新装或续费888元包年，带宽12M</v>
          </cell>
          <cell r="J105">
            <v>888</v>
          </cell>
          <cell r="K105">
            <v>888</v>
          </cell>
          <cell r="L105" t="str">
            <v>2011-06-02</v>
          </cell>
          <cell r="M105">
            <v>42157</v>
          </cell>
          <cell r="N105" t="str">
            <v>2016-06-04</v>
          </cell>
          <cell r="O105" t="str">
            <v>2015-06-04</v>
          </cell>
          <cell r="P105" t="str">
            <v>宽带预付费</v>
          </cell>
          <cell r="Q105" t="str">
            <v>续费</v>
          </cell>
          <cell r="R105" t="str">
            <v>往月充值</v>
          </cell>
          <cell r="S105" t="str">
            <v>家庭用户</v>
          </cell>
          <cell r="T105" t="str">
            <v>FTTH</v>
          </cell>
          <cell r="U105" t="str">
            <v>郑珊珊(zhengshans)</v>
          </cell>
          <cell r="V105" t="str">
            <v>ZY高埗营业厅</v>
          </cell>
          <cell r="W105" t="str">
            <v/>
          </cell>
          <cell r="X105" t="str">
            <v>高埗区</v>
          </cell>
          <cell r="Y105">
            <v>0</v>
          </cell>
          <cell r="Z105">
            <v>0</v>
          </cell>
          <cell r="AA105" t="str">
            <v>高埗区</v>
          </cell>
          <cell r="AB105" t="str">
            <v>04</v>
          </cell>
          <cell r="AC105">
            <v>12</v>
          </cell>
          <cell r="AD105">
            <v>12</v>
          </cell>
          <cell r="AE105" t="str">
            <v>是</v>
          </cell>
          <cell r="AF105" t="str">
            <v/>
          </cell>
          <cell r="AG105" t="str">
            <v>价值宽带</v>
          </cell>
          <cell r="AH105" t="str">
            <v>续本月</v>
          </cell>
          <cell r="AI105" t="str">
            <v>是</v>
          </cell>
          <cell r="AJ105">
            <v>13724500018</v>
          </cell>
          <cell r="AO105">
            <v>0</v>
          </cell>
          <cell r="AR105" t="str">
            <v>三阳区</v>
          </cell>
        </row>
        <row r="106">
          <cell r="F106">
            <v>15916843630</v>
          </cell>
          <cell r="G106" t="str">
            <v>15916843630</v>
          </cell>
          <cell r="H106" t="str">
            <v>韦荣浪</v>
          </cell>
          <cell r="I106" t="str">
            <v>预付费东莞住宅新装或续费888元包年，带宽12M</v>
          </cell>
          <cell r="J106">
            <v>888</v>
          </cell>
          <cell r="K106">
            <v>888</v>
          </cell>
          <cell r="L106" t="str">
            <v>2013-06-04</v>
          </cell>
          <cell r="M106">
            <v>42159</v>
          </cell>
          <cell r="N106" t="str">
            <v>2016-06-07</v>
          </cell>
          <cell r="O106" t="str">
            <v>2015-06-07</v>
          </cell>
          <cell r="P106" t="str">
            <v>宽带预付费</v>
          </cell>
          <cell r="Q106" t="str">
            <v>续费</v>
          </cell>
          <cell r="R106" t="str">
            <v>往月充值</v>
          </cell>
          <cell r="S106" t="str">
            <v>家庭用户</v>
          </cell>
          <cell r="T106" t="str">
            <v>FTTH</v>
          </cell>
          <cell r="U106" t="str">
            <v>营业厅经理(李甜琴)(CQYX01)</v>
          </cell>
          <cell r="V106" t="str">
            <v>ZX高埗左小兵</v>
          </cell>
          <cell r="W106" t="str">
            <v/>
          </cell>
          <cell r="X106" t="str">
            <v>高埗区</v>
          </cell>
          <cell r="Y106">
            <v>0</v>
          </cell>
          <cell r="Z106">
            <v>0</v>
          </cell>
          <cell r="AA106" t="str">
            <v>高埗区</v>
          </cell>
          <cell r="AB106" t="str">
            <v>07</v>
          </cell>
          <cell r="AC106">
            <v>12</v>
          </cell>
          <cell r="AD106">
            <v>12</v>
          </cell>
          <cell r="AE106" t="str">
            <v>是</v>
          </cell>
          <cell r="AF106" t="str">
            <v/>
          </cell>
          <cell r="AG106" t="str">
            <v>价值宽带</v>
          </cell>
          <cell r="AH106" t="str">
            <v>续本月</v>
          </cell>
          <cell r="AI106" t="str">
            <v>是</v>
          </cell>
          <cell r="AJ106">
            <v>15916843630</v>
          </cell>
          <cell r="AO106">
            <v>0</v>
          </cell>
          <cell r="AR106" t="str">
            <v>三阳区</v>
          </cell>
        </row>
        <row r="107">
          <cell r="F107">
            <v>13549287818</v>
          </cell>
          <cell r="G107" t="str">
            <v>13549287818</v>
          </cell>
          <cell r="H107" t="str">
            <v>揭勇</v>
          </cell>
          <cell r="I107" t="str">
            <v>预付费东莞住宅新装或续费680元包年，带宽4M</v>
          </cell>
          <cell r="J107">
            <v>680</v>
          </cell>
          <cell r="K107">
            <v>680</v>
          </cell>
          <cell r="L107" t="str">
            <v>2013-06-18</v>
          </cell>
          <cell r="M107">
            <v>42173</v>
          </cell>
          <cell r="N107" t="str">
            <v>2016-06-18</v>
          </cell>
          <cell r="O107" t="str">
            <v>2015-06-05</v>
          </cell>
          <cell r="P107" t="str">
            <v>宽带预付费</v>
          </cell>
          <cell r="Q107" t="str">
            <v>续费</v>
          </cell>
          <cell r="R107" t="str">
            <v>提前充值</v>
          </cell>
          <cell r="S107" t="str">
            <v>家庭用户</v>
          </cell>
          <cell r="T107" t="str">
            <v>(传统)XDSL</v>
          </cell>
          <cell r="U107" t="str">
            <v>杜秋月(duqiuy)</v>
          </cell>
          <cell r="V107" t="str">
            <v>ZX莞城徐元球</v>
          </cell>
          <cell r="W107" t="str">
            <v/>
          </cell>
          <cell r="X107" t="str">
            <v>莞城区</v>
          </cell>
          <cell r="Y107">
            <v>0</v>
          </cell>
          <cell r="Z107">
            <v>0</v>
          </cell>
          <cell r="AA107" t="str">
            <v>莞城区</v>
          </cell>
          <cell r="AB107" t="str">
            <v>05</v>
          </cell>
          <cell r="AC107">
            <v>4</v>
          </cell>
          <cell r="AD107">
            <v>12</v>
          </cell>
          <cell r="AE107" t="str">
            <v>否</v>
          </cell>
          <cell r="AF107" t="str">
            <v/>
          </cell>
          <cell r="AG107" t="str">
            <v>否</v>
          </cell>
          <cell r="AH107" t="str">
            <v>续本月</v>
          </cell>
          <cell r="AI107" t="str">
            <v>否</v>
          </cell>
          <cell r="AO107">
            <v>0</v>
          </cell>
          <cell r="AR107" t="str">
            <v>三阳区</v>
          </cell>
        </row>
        <row r="108">
          <cell r="F108">
            <v>13414240470</v>
          </cell>
          <cell r="G108" t="str">
            <v>13414240470</v>
          </cell>
          <cell r="H108" t="str">
            <v>陈登科</v>
          </cell>
          <cell r="I108" t="str">
            <v>预付费东莞住宅新装或续费680元包年，带宽4M</v>
          </cell>
          <cell r="J108">
            <v>680</v>
          </cell>
          <cell r="K108">
            <v>680</v>
          </cell>
          <cell r="L108" t="str">
            <v>2014-05-31</v>
          </cell>
          <cell r="M108">
            <v>42155</v>
          </cell>
          <cell r="N108" t="str">
            <v>2016-06-02</v>
          </cell>
          <cell r="O108" t="str">
            <v>2015-06-02</v>
          </cell>
          <cell r="P108" t="str">
            <v>宽带预付费</v>
          </cell>
          <cell r="Q108" t="str">
            <v>续费</v>
          </cell>
          <cell r="R108" t="str">
            <v>往月充值</v>
          </cell>
          <cell r="S108" t="str">
            <v>家庭用户</v>
          </cell>
          <cell r="T108" t="str">
            <v>FTTH</v>
          </cell>
          <cell r="U108" t="str">
            <v>郑珊珊(zhengshans)</v>
          </cell>
          <cell r="V108" t="str">
            <v>ZX高步周国强</v>
          </cell>
          <cell r="W108" t="str">
            <v>电商价值宽带营销</v>
          </cell>
          <cell r="X108" t="str">
            <v>高埗区</v>
          </cell>
          <cell r="Y108">
            <v>0</v>
          </cell>
          <cell r="Z108">
            <v>0</v>
          </cell>
          <cell r="AA108" t="str">
            <v>高埗区</v>
          </cell>
          <cell r="AB108" t="str">
            <v>02</v>
          </cell>
          <cell r="AC108">
            <v>4</v>
          </cell>
          <cell r="AD108">
            <v>12</v>
          </cell>
          <cell r="AE108" t="str">
            <v>是</v>
          </cell>
          <cell r="AF108" t="str">
            <v/>
          </cell>
          <cell r="AG108" t="str">
            <v>否</v>
          </cell>
          <cell r="AH108" t="str">
            <v>续前期</v>
          </cell>
          <cell r="AI108" t="str">
            <v>否</v>
          </cell>
          <cell r="AO108">
            <v>0</v>
          </cell>
          <cell r="AR108" t="str">
            <v>三阳区</v>
          </cell>
        </row>
        <row r="109">
          <cell r="F109">
            <v>13423384216</v>
          </cell>
          <cell r="G109" t="str">
            <v>13423384216</v>
          </cell>
          <cell r="H109" t="str">
            <v>舒邵军</v>
          </cell>
          <cell r="I109" t="str">
            <v>预付费东莞住宅新装或续费680元包年，带宽4M</v>
          </cell>
          <cell r="J109">
            <v>680</v>
          </cell>
          <cell r="K109">
            <v>680</v>
          </cell>
          <cell r="L109" t="str">
            <v>2012-06-01</v>
          </cell>
          <cell r="M109">
            <v>42166</v>
          </cell>
          <cell r="N109" t="str">
            <v>2016-06-11</v>
          </cell>
          <cell r="O109" t="str">
            <v>2015-06-03</v>
          </cell>
          <cell r="P109" t="str">
            <v>宽带预付费</v>
          </cell>
          <cell r="Q109" t="str">
            <v>续费</v>
          </cell>
          <cell r="R109" t="str">
            <v>提前充值</v>
          </cell>
          <cell r="S109" t="str">
            <v>家庭用户</v>
          </cell>
          <cell r="T109" t="str">
            <v>FTTH</v>
          </cell>
          <cell r="U109" t="str">
            <v>郑珊珊(zhengshans)</v>
          </cell>
          <cell r="V109" t="str">
            <v>ZX高埗杨维邦</v>
          </cell>
          <cell r="W109" t="str">
            <v/>
          </cell>
          <cell r="X109" t="str">
            <v>高埗区</v>
          </cell>
          <cell r="Y109">
            <v>0</v>
          </cell>
          <cell r="Z109">
            <v>0</v>
          </cell>
          <cell r="AA109" t="str">
            <v>高埗区</v>
          </cell>
          <cell r="AB109" t="str">
            <v>03</v>
          </cell>
          <cell r="AC109">
            <v>4</v>
          </cell>
          <cell r="AD109">
            <v>12</v>
          </cell>
          <cell r="AE109" t="str">
            <v>是</v>
          </cell>
          <cell r="AF109" t="str">
            <v/>
          </cell>
          <cell r="AG109" t="str">
            <v>否</v>
          </cell>
          <cell r="AH109" t="str">
            <v>续本月</v>
          </cell>
          <cell r="AI109" t="str">
            <v>是</v>
          </cell>
          <cell r="AJ109">
            <v>13423384216</v>
          </cell>
          <cell r="AO109">
            <v>0</v>
          </cell>
          <cell r="AR109" t="str">
            <v>三阳区</v>
          </cell>
        </row>
        <row r="110">
          <cell r="F110">
            <v>13423384216</v>
          </cell>
          <cell r="G110" t="str">
            <v>13423384216</v>
          </cell>
          <cell r="H110" t="str">
            <v>舒邵军</v>
          </cell>
          <cell r="I110" t="str">
            <v>预付费东莞住宅新装或续费400元包半年，带宽4M</v>
          </cell>
          <cell r="J110">
            <v>-680</v>
          </cell>
          <cell r="K110">
            <v>-680</v>
          </cell>
          <cell r="L110" t="str">
            <v>2012-06-01</v>
          </cell>
          <cell r="M110">
            <v>42166</v>
          </cell>
          <cell r="N110" t="str">
            <v>2015-06-11</v>
          </cell>
          <cell r="O110" t="str">
            <v>2015-06-05</v>
          </cell>
          <cell r="P110" t="str">
            <v>宽带预付费</v>
          </cell>
          <cell r="Q110" t="str">
            <v>宽带冲正</v>
          </cell>
          <cell r="R110" t="str">
            <v>提前充值</v>
          </cell>
          <cell r="S110" t="str">
            <v>家庭用户</v>
          </cell>
          <cell r="T110" t="str">
            <v>FTTH</v>
          </cell>
          <cell r="U110" t="str">
            <v>郑珊珊(zhengshans)</v>
          </cell>
          <cell r="V110" t="str">
            <v>ZX高埗杨维邦</v>
          </cell>
          <cell r="W110" t="str">
            <v/>
          </cell>
          <cell r="X110" t="str">
            <v>高埗区</v>
          </cell>
          <cell r="Y110">
            <v>0</v>
          </cell>
          <cell r="Z110">
            <v>0</v>
          </cell>
          <cell r="AA110" t="str">
            <v>高埗区</v>
          </cell>
          <cell r="AB110" t="str">
            <v>05</v>
          </cell>
          <cell r="AC110">
            <v>4</v>
          </cell>
          <cell r="AD110">
            <v>6</v>
          </cell>
          <cell r="AE110" t="str">
            <v>是</v>
          </cell>
          <cell r="AF110" t="str">
            <v/>
          </cell>
          <cell r="AG110" t="str">
            <v>否</v>
          </cell>
          <cell r="AH110" t="str">
            <v>续本月</v>
          </cell>
          <cell r="AI110" t="str">
            <v>是</v>
          </cell>
          <cell r="AJ110">
            <v>13423384216</v>
          </cell>
          <cell r="AO110">
            <v>0</v>
          </cell>
          <cell r="AR110" t="str">
            <v>骏景区</v>
          </cell>
        </row>
        <row r="111">
          <cell r="F111">
            <v>13423384216</v>
          </cell>
          <cell r="G111" t="str">
            <v>13423384216</v>
          </cell>
          <cell r="H111" t="str">
            <v>舒邵军</v>
          </cell>
          <cell r="I111" t="str">
            <v>预付费东莞住宅新装或续费400元包半年，带宽4M</v>
          </cell>
          <cell r="J111">
            <v>400</v>
          </cell>
          <cell r="K111">
            <v>400</v>
          </cell>
          <cell r="L111" t="str">
            <v>2012-06-01</v>
          </cell>
          <cell r="M111">
            <v>42166</v>
          </cell>
          <cell r="N111" t="str">
            <v>2015-12-11</v>
          </cell>
          <cell r="O111" t="str">
            <v>2015-06-07</v>
          </cell>
          <cell r="P111" t="str">
            <v>宽带预付费</v>
          </cell>
          <cell r="Q111" t="str">
            <v>续费</v>
          </cell>
          <cell r="R111" t="str">
            <v>提前充值</v>
          </cell>
          <cell r="S111" t="str">
            <v>家庭用户</v>
          </cell>
          <cell r="T111" t="str">
            <v>FTTH</v>
          </cell>
          <cell r="U111" t="str">
            <v>营业厅经理(李甜琴)(CQYX01)</v>
          </cell>
          <cell r="V111" t="str">
            <v>ZY高埗营业厅</v>
          </cell>
          <cell r="W111" t="str">
            <v/>
          </cell>
          <cell r="X111" t="str">
            <v>高埗区</v>
          </cell>
          <cell r="Y111">
            <v>0</v>
          </cell>
          <cell r="Z111">
            <v>0</v>
          </cell>
          <cell r="AA111" t="str">
            <v>高埗区</v>
          </cell>
          <cell r="AB111" t="str">
            <v>07</v>
          </cell>
          <cell r="AC111">
            <v>4</v>
          </cell>
          <cell r="AD111">
            <v>6</v>
          </cell>
          <cell r="AE111" t="str">
            <v>是</v>
          </cell>
          <cell r="AF111" t="str">
            <v/>
          </cell>
          <cell r="AG111" t="str">
            <v>否</v>
          </cell>
          <cell r="AH111" t="str">
            <v>续本月</v>
          </cell>
          <cell r="AI111" t="str">
            <v>是</v>
          </cell>
          <cell r="AJ111">
            <v>13423384216</v>
          </cell>
          <cell r="AO111">
            <v>0</v>
          </cell>
          <cell r="AR111" t="str">
            <v>骏景区</v>
          </cell>
        </row>
        <row r="112">
          <cell r="F112">
            <v>13433029987</v>
          </cell>
          <cell r="G112" t="str">
            <v>13433029987</v>
          </cell>
          <cell r="H112" t="str">
            <v>饶秀云</v>
          </cell>
          <cell r="I112" t="str">
            <v>预付费东莞住宅新装或续费680元包年，带宽4M</v>
          </cell>
          <cell r="J112">
            <v>680</v>
          </cell>
          <cell r="K112">
            <v>680</v>
          </cell>
          <cell r="L112" t="str">
            <v>2012-06-02</v>
          </cell>
          <cell r="M112">
            <v>42157</v>
          </cell>
          <cell r="N112" t="str">
            <v>2016-06-03</v>
          </cell>
          <cell r="O112" t="str">
            <v>2015-06-03</v>
          </cell>
          <cell r="P112" t="str">
            <v>宽带预付费</v>
          </cell>
          <cell r="Q112" t="str">
            <v>续费</v>
          </cell>
          <cell r="R112" t="str">
            <v>往月充值</v>
          </cell>
          <cell r="S112" t="str">
            <v>家庭用户</v>
          </cell>
          <cell r="T112" t="str">
            <v>FTTH</v>
          </cell>
          <cell r="U112" t="str">
            <v>郑珊珊(zhengshans)</v>
          </cell>
          <cell r="V112" t="str">
            <v>ZX高埗杨维邦</v>
          </cell>
          <cell r="W112" t="str">
            <v/>
          </cell>
          <cell r="X112" t="str">
            <v>高埗区</v>
          </cell>
          <cell r="Y112">
            <v>0</v>
          </cell>
          <cell r="Z112">
            <v>0</v>
          </cell>
          <cell r="AA112" t="str">
            <v>高埗区</v>
          </cell>
          <cell r="AB112" t="str">
            <v>03</v>
          </cell>
          <cell r="AC112">
            <v>4</v>
          </cell>
          <cell r="AD112">
            <v>12</v>
          </cell>
          <cell r="AE112" t="str">
            <v>是</v>
          </cell>
          <cell r="AF112" t="str">
            <v/>
          </cell>
          <cell r="AG112" t="str">
            <v>否</v>
          </cell>
          <cell r="AH112" t="str">
            <v>续本月</v>
          </cell>
          <cell r="AI112" t="str">
            <v>是</v>
          </cell>
          <cell r="AJ112">
            <v>13433029987</v>
          </cell>
          <cell r="AO112">
            <v>0</v>
          </cell>
          <cell r="AR112" t="str">
            <v>骏景区</v>
          </cell>
        </row>
        <row r="113">
          <cell r="F113">
            <v>13434016670</v>
          </cell>
          <cell r="G113" t="str">
            <v>13434016670</v>
          </cell>
          <cell r="H113" t="str">
            <v>谢白云</v>
          </cell>
          <cell r="I113" t="str">
            <v>预付费东莞住宅新装或续费800元包年，带宽6M</v>
          </cell>
          <cell r="J113">
            <v>800</v>
          </cell>
          <cell r="K113">
            <v>800</v>
          </cell>
          <cell r="L113" t="str">
            <v>2012-03-13</v>
          </cell>
          <cell r="M113">
            <v>42174</v>
          </cell>
          <cell r="N113" t="str">
            <v>2016-06-19</v>
          </cell>
          <cell r="O113" t="str">
            <v>2015-06-07</v>
          </cell>
          <cell r="P113" t="str">
            <v>宽带预付费</v>
          </cell>
          <cell r="Q113" t="str">
            <v>续费</v>
          </cell>
          <cell r="R113" t="str">
            <v>提前充值</v>
          </cell>
          <cell r="S113" t="str">
            <v>家庭用户</v>
          </cell>
          <cell r="T113" t="str">
            <v>FTTH</v>
          </cell>
          <cell r="U113" t="str">
            <v>营业厅经理(李甜琴)(CQYX01)</v>
          </cell>
          <cell r="V113" t="str">
            <v>ZY高埗营业厅</v>
          </cell>
          <cell r="W113" t="str">
            <v/>
          </cell>
          <cell r="X113" t="str">
            <v>高埗区</v>
          </cell>
          <cell r="Y113">
            <v>0</v>
          </cell>
          <cell r="Z113">
            <v>0</v>
          </cell>
          <cell r="AA113" t="str">
            <v>高埗区</v>
          </cell>
          <cell r="AB113" t="str">
            <v>07</v>
          </cell>
          <cell r="AC113">
            <v>6</v>
          </cell>
          <cell r="AD113">
            <v>12</v>
          </cell>
          <cell r="AE113" t="str">
            <v>是</v>
          </cell>
          <cell r="AF113" t="str">
            <v/>
          </cell>
          <cell r="AG113" t="str">
            <v>否</v>
          </cell>
          <cell r="AH113" t="str">
            <v>续本月</v>
          </cell>
          <cell r="AI113" t="str">
            <v>是</v>
          </cell>
          <cell r="AJ113">
            <v>13434016670</v>
          </cell>
          <cell r="AO113">
            <v>0</v>
          </cell>
          <cell r="AR113" t="str">
            <v>骏景区</v>
          </cell>
        </row>
        <row r="114">
          <cell r="F114">
            <v>13434024826</v>
          </cell>
          <cell r="G114" t="str">
            <v>13434024826</v>
          </cell>
          <cell r="H114" t="str">
            <v>欧军</v>
          </cell>
          <cell r="I114" t="str">
            <v>预付费东莞住宅新装或续费1088元包年，带宽10M</v>
          </cell>
          <cell r="J114">
            <v>-680</v>
          </cell>
          <cell r="K114">
            <v>-680</v>
          </cell>
          <cell r="L114" t="str">
            <v>2009-06-27</v>
          </cell>
          <cell r="M114">
            <v>42163</v>
          </cell>
          <cell r="N114" t="str">
            <v>2015-06-08</v>
          </cell>
          <cell r="O114" t="str">
            <v>2015-06-05</v>
          </cell>
          <cell r="P114" t="str">
            <v>宽带预付费</v>
          </cell>
          <cell r="Q114" t="str">
            <v>宽带冲正</v>
          </cell>
          <cell r="R114" t="str">
            <v>提前充值</v>
          </cell>
          <cell r="S114" t="str">
            <v>家庭用户</v>
          </cell>
          <cell r="T114" t="str">
            <v>FTTH</v>
          </cell>
          <cell r="U114" t="str">
            <v>郑珊珊(zhengshans)</v>
          </cell>
          <cell r="V114" t="str">
            <v>ZX高埗杨维邦</v>
          </cell>
          <cell r="W114" t="str">
            <v>电商价值宽带营销</v>
          </cell>
          <cell r="X114" t="str">
            <v>高埗区</v>
          </cell>
          <cell r="Y114">
            <v>0</v>
          </cell>
          <cell r="Z114">
            <v>0</v>
          </cell>
          <cell r="AA114" t="str">
            <v>高埗区</v>
          </cell>
          <cell r="AB114" t="str">
            <v>05</v>
          </cell>
          <cell r="AC114">
            <v>10</v>
          </cell>
          <cell r="AD114">
            <v>12</v>
          </cell>
          <cell r="AE114" t="str">
            <v>是</v>
          </cell>
          <cell r="AF114" t="str">
            <v/>
          </cell>
          <cell r="AG114" t="str">
            <v>价值宽带</v>
          </cell>
          <cell r="AH114" t="str">
            <v>续本月</v>
          </cell>
          <cell r="AI114" t="str">
            <v>是</v>
          </cell>
          <cell r="AJ114">
            <v>13434024826</v>
          </cell>
          <cell r="AO114">
            <v>0</v>
          </cell>
          <cell r="AR114" t="str">
            <v>骏景区</v>
          </cell>
        </row>
        <row r="115">
          <cell r="F115">
            <v>13434024826</v>
          </cell>
          <cell r="G115" t="str">
            <v>13434024826</v>
          </cell>
          <cell r="H115" t="str">
            <v>欧军</v>
          </cell>
          <cell r="I115" t="str">
            <v>预付费东莞住宅新装或续费680元包年，带宽4M</v>
          </cell>
          <cell r="J115">
            <v>680</v>
          </cell>
          <cell r="K115">
            <v>680</v>
          </cell>
          <cell r="L115" t="str">
            <v>2009-06-27</v>
          </cell>
          <cell r="M115">
            <v>42163</v>
          </cell>
          <cell r="N115" t="str">
            <v>2016-06-08</v>
          </cell>
          <cell r="O115" t="str">
            <v>2015-06-03</v>
          </cell>
          <cell r="P115" t="str">
            <v>宽带预付费</v>
          </cell>
          <cell r="Q115" t="str">
            <v>续费</v>
          </cell>
          <cell r="R115" t="str">
            <v>提前充值</v>
          </cell>
          <cell r="S115" t="str">
            <v>家庭用户</v>
          </cell>
          <cell r="T115" t="str">
            <v>FTTH</v>
          </cell>
          <cell r="U115" t="str">
            <v>郑珊珊(zhengshans)</v>
          </cell>
          <cell r="V115" t="str">
            <v>ZX高埗杨维邦</v>
          </cell>
          <cell r="W115" t="str">
            <v>电商价值宽带营销</v>
          </cell>
          <cell r="X115" t="str">
            <v>高埗区</v>
          </cell>
          <cell r="Y115">
            <v>0</v>
          </cell>
          <cell r="Z115">
            <v>0</v>
          </cell>
          <cell r="AA115" t="str">
            <v>高埗区</v>
          </cell>
          <cell r="AB115" t="str">
            <v>03</v>
          </cell>
          <cell r="AC115">
            <v>4</v>
          </cell>
          <cell r="AD115">
            <v>12</v>
          </cell>
          <cell r="AE115" t="str">
            <v>是</v>
          </cell>
          <cell r="AF115" t="str">
            <v/>
          </cell>
          <cell r="AG115" t="str">
            <v>否</v>
          </cell>
          <cell r="AH115" t="str">
            <v>续本月</v>
          </cell>
          <cell r="AI115" t="str">
            <v>是</v>
          </cell>
          <cell r="AJ115">
            <v>13434024826</v>
          </cell>
          <cell r="AO115">
            <v>0</v>
          </cell>
          <cell r="AR115" t="str">
            <v>骏景区</v>
          </cell>
        </row>
        <row r="116">
          <cell r="F116">
            <v>13434524917</v>
          </cell>
          <cell r="G116" t="str">
            <v>13434524917</v>
          </cell>
          <cell r="H116" t="str">
            <v>王安坤</v>
          </cell>
          <cell r="I116" t="str">
            <v>预付费东莞住宅新装或续费680元包年，带宽4M</v>
          </cell>
          <cell r="J116">
            <v>680</v>
          </cell>
          <cell r="K116">
            <v>680</v>
          </cell>
          <cell r="L116" t="str">
            <v>2013-06-21</v>
          </cell>
          <cell r="M116">
            <v>42176</v>
          </cell>
          <cell r="N116" t="str">
            <v>2016-06-21</v>
          </cell>
          <cell r="O116" t="str">
            <v>2015-06-05</v>
          </cell>
          <cell r="P116" t="str">
            <v>宽带预付费</v>
          </cell>
          <cell r="Q116" t="str">
            <v>续费</v>
          </cell>
          <cell r="R116" t="str">
            <v>提前充值</v>
          </cell>
          <cell r="S116" t="str">
            <v>家庭用户</v>
          </cell>
          <cell r="T116" t="str">
            <v>FTTH</v>
          </cell>
          <cell r="U116" t="str">
            <v>郑珊珊(zhengshans)</v>
          </cell>
          <cell r="V116" t="str">
            <v>ZX高步周国强</v>
          </cell>
          <cell r="W116" t="str">
            <v>电商价值宽带营销</v>
          </cell>
          <cell r="X116" t="str">
            <v>高埗区</v>
          </cell>
          <cell r="Y116">
            <v>0</v>
          </cell>
          <cell r="Z116">
            <v>0</v>
          </cell>
          <cell r="AA116" t="str">
            <v>高埗区</v>
          </cell>
          <cell r="AB116" t="str">
            <v>05</v>
          </cell>
          <cell r="AC116">
            <v>4</v>
          </cell>
          <cell r="AD116">
            <v>12</v>
          </cell>
          <cell r="AE116" t="str">
            <v>是</v>
          </cell>
          <cell r="AF116" t="str">
            <v/>
          </cell>
          <cell r="AG116" t="str">
            <v>否</v>
          </cell>
          <cell r="AH116" t="str">
            <v>续本月</v>
          </cell>
          <cell r="AI116" t="str">
            <v>是</v>
          </cell>
          <cell r="AJ116">
            <v>13434524917</v>
          </cell>
          <cell r="AO116">
            <v>0</v>
          </cell>
          <cell r="AR116" t="str">
            <v>东力区</v>
          </cell>
        </row>
        <row r="117">
          <cell r="F117">
            <v>13528624687</v>
          </cell>
          <cell r="G117" t="str">
            <v>13528624687</v>
          </cell>
          <cell r="H117" t="str">
            <v>郑璇真</v>
          </cell>
          <cell r="I117" t="str">
            <v>预付费东莞住宅新装或续费240元包季，带宽4M</v>
          </cell>
          <cell r="J117">
            <v>240</v>
          </cell>
          <cell r="K117">
            <v>240</v>
          </cell>
          <cell r="L117" t="str">
            <v>2014-03-01</v>
          </cell>
          <cell r="M117">
            <v>42157</v>
          </cell>
          <cell r="N117" t="str">
            <v>2015-09-02</v>
          </cell>
          <cell r="O117" t="str">
            <v>2015-06-01</v>
          </cell>
          <cell r="P117" t="str">
            <v>宽带预付费</v>
          </cell>
          <cell r="Q117" t="str">
            <v>续费</v>
          </cell>
          <cell r="R117" t="str">
            <v>提前充值</v>
          </cell>
          <cell r="S117" t="str">
            <v>家庭用户</v>
          </cell>
          <cell r="T117" t="str">
            <v>FTTH</v>
          </cell>
          <cell r="U117" t="str">
            <v>郑珊珊(zhengshans)</v>
          </cell>
          <cell r="V117" t="str">
            <v>ZX高埗左小兵</v>
          </cell>
          <cell r="W117" t="str">
            <v/>
          </cell>
          <cell r="X117" t="str">
            <v>高埗区</v>
          </cell>
          <cell r="Y117">
            <v>0</v>
          </cell>
          <cell r="Z117">
            <v>0</v>
          </cell>
          <cell r="AA117" t="str">
            <v>高埗区</v>
          </cell>
          <cell r="AB117" t="str">
            <v>01</v>
          </cell>
          <cell r="AC117">
            <v>4</v>
          </cell>
          <cell r="AD117">
            <v>3</v>
          </cell>
          <cell r="AE117" t="str">
            <v>是</v>
          </cell>
          <cell r="AF117" t="str">
            <v/>
          </cell>
          <cell r="AG117" t="str">
            <v>否</v>
          </cell>
          <cell r="AH117" t="str">
            <v>续本月</v>
          </cell>
          <cell r="AI117" t="str">
            <v>是</v>
          </cell>
          <cell r="AJ117">
            <v>13528624687</v>
          </cell>
          <cell r="AO117">
            <v>0</v>
          </cell>
          <cell r="AR117" t="str">
            <v>东力区</v>
          </cell>
        </row>
        <row r="118">
          <cell r="F118">
            <v>13532312417</v>
          </cell>
          <cell r="G118" t="str">
            <v>13532312417</v>
          </cell>
          <cell r="H118" t="str">
            <v>熊四花</v>
          </cell>
          <cell r="I118" t="str">
            <v>预付费东莞住宅新装或续费680元包年，带宽4M</v>
          </cell>
          <cell r="J118">
            <v>680</v>
          </cell>
          <cell r="K118">
            <v>680</v>
          </cell>
          <cell r="L118" t="str">
            <v>2009-11-01</v>
          </cell>
          <cell r="M118">
            <v>42184</v>
          </cell>
          <cell r="N118" t="str">
            <v>2016-06-29</v>
          </cell>
          <cell r="O118" t="str">
            <v>2015-06-02</v>
          </cell>
          <cell r="P118" t="str">
            <v>宽带预付费</v>
          </cell>
          <cell r="Q118" t="str">
            <v>续费</v>
          </cell>
          <cell r="R118" t="str">
            <v>提前充值</v>
          </cell>
          <cell r="S118" t="str">
            <v>家庭用户</v>
          </cell>
          <cell r="T118" t="str">
            <v>GPON+LAN</v>
          </cell>
          <cell r="U118" t="str">
            <v>郑珊珊(zhengshans)</v>
          </cell>
          <cell r="V118" t="str">
            <v>ZX高埗欧仁</v>
          </cell>
          <cell r="W118" t="str">
            <v/>
          </cell>
          <cell r="X118" t="str">
            <v>高埗区</v>
          </cell>
          <cell r="Y118">
            <v>0</v>
          </cell>
          <cell r="Z118">
            <v>0</v>
          </cell>
          <cell r="AA118" t="str">
            <v>高埗区</v>
          </cell>
          <cell r="AB118" t="str">
            <v>02</v>
          </cell>
          <cell r="AC118">
            <v>4</v>
          </cell>
          <cell r="AD118">
            <v>12</v>
          </cell>
          <cell r="AE118" t="str">
            <v>是</v>
          </cell>
          <cell r="AF118" t="str">
            <v/>
          </cell>
          <cell r="AG118" t="str">
            <v>否</v>
          </cell>
          <cell r="AH118" t="str">
            <v>续本月</v>
          </cell>
          <cell r="AI118" t="str">
            <v>是</v>
          </cell>
          <cell r="AJ118">
            <v>13532312417</v>
          </cell>
          <cell r="AO118">
            <v>0</v>
          </cell>
          <cell r="AR118" t="str">
            <v>东力区</v>
          </cell>
        </row>
        <row r="119">
          <cell r="F119">
            <v>13532452124</v>
          </cell>
          <cell r="G119" t="str">
            <v>13532452124</v>
          </cell>
          <cell r="H119" t="str">
            <v>邹四文</v>
          </cell>
          <cell r="I119" t="str">
            <v>预付费东莞住宅新装或续费888元包年，带宽12M</v>
          </cell>
          <cell r="J119">
            <v>888</v>
          </cell>
          <cell r="K119">
            <v>888</v>
          </cell>
          <cell r="L119" t="str">
            <v>2012-03-03</v>
          </cell>
          <cell r="M119">
            <v>42164</v>
          </cell>
          <cell r="N119" t="str">
            <v>2016-06-09</v>
          </cell>
          <cell r="O119" t="str">
            <v>2015-06-07</v>
          </cell>
          <cell r="P119" t="str">
            <v>宽带预付费</v>
          </cell>
          <cell r="Q119" t="str">
            <v>续费</v>
          </cell>
          <cell r="R119" t="str">
            <v>提前充值</v>
          </cell>
          <cell r="S119" t="str">
            <v>家庭用户</v>
          </cell>
          <cell r="T119" t="str">
            <v>FTTH</v>
          </cell>
          <cell r="U119" t="str">
            <v>营业厅经理(李甜琴)(CQYX01)</v>
          </cell>
          <cell r="V119" t="str">
            <v>ZX高步周国强</v>
          </cell>
          <cell r="W119" t="str">
            <v/>
          </cell>
          <cell r="X119" t="str">
            <v>高埗区</v>
          </cell>
          <cell r="Y119">
            <v>0</v>
          </cell>
          <cell r="Z119">
            <v>0</v>
          </cell>
          <cell r="AA119" t="str">
            <v>高埗区</v>
          </cell>
          <cell r="AB119" t="str">
            <v>07</v>
          </cell>
          <cell r="AC119">
            <v>12</v>
          </cell>
          <cell r="AD119">
            <v>12</v>
          </cell>
          <cell r="AE119" t="str">
            <v>是</v>
          </cell>
          <cell r="AF119" t="str">
            <v/>
          </cell>
          <cell r="AG119" t="str">
            <v>价值宽带</v>
          </cell>
          <cell r="AH119" t="str">
            <v>续本月</v>
          </cell>
          <cell r="AI119" t="str">
            <v>是</v>
          </cell>
          <cell r="AJ119">
            <v>13532452124</v>
          </cell>
          <cell r="AO119">
            <v>0</v>
          </cell>
          <cell r="AR119" t="str">
            <v>东力区</v>
          </cell>
        </row>
        <row r="120">
          <cell r="F120">
            <v>13537324933</v>
          </cell>
          <cell r="G120" t="str">
            <v>13537324933</v>
          </cell>
          <cell r="H120" t="str">
            <v>柏新春</v>
          </cell>
          <cell r="I120" t="str">
            <v>预付费东莞住宅新装或续费680元包年，带宽4M</v>
          </cell>
          <cell r="J120">
            <v>680</v>
          </cell>
          <cell r="K120">
            <v>680</v>
          </cell>
          <cell r="L120" t="str">
            <v>2013-07-05</v>
          </cell>
          <cell r="M120">
            <v>42191</v>
          </cell>
          <cell r="N120" t="str">
            <v>2016-07-06</v>
          </cell>
          <cell r="O120" t="str">
            <v>2015-06-04</v>
          </cell>
          <cell r="P120" t="str">
            <v>宽带预付费</v>
          </cell>
          <cell r="Q120" t="str">
            <v>续费</v>
          </cell>
          <cell r="R120" t="str">
            <v>提前充值</v>
          </cell>
          <cell r="S120" t="str">
            <v>家庭用户</v>
          </cell>
          <cell r="T120" t="str">
            <v>(传统)XDSL</v>
          </cell>
          <cell r="U120" t="str">
            <v>郑珊珊(zhengshans)</v>
          </cell>
          <cell r="V120" t="str">
            <v>DSBR高步周国强</v>
          </cell>
          <cell r="W120" t="str">
            <v/>
          </cell>
          <cell r="X120" t="str">
            <v>高埗区</v>
          </cell>
          <cell r="Y120">
            <v>0</v>
          </cell>
          <cell r="Z120">
            <v>0</v>
          </cell>
          <cell r="AA120" t="str">
            <v>高埗区</v>
          </cell>
          <cell r="AB120" t="str">
            <v>04</v>
          </cell>
          <cell r="AC120">
            <v>4</v>
          </cell>
          <cell r="AD120">
            <v>12</v>
          </cell>
          <cell r="AE120" t="str">
            <v>否</v>
          </cell>
          <cell r="AF120" t="str">
            <v/>
          </cell>
          <cell r="AG120" t="str">
            <v>否</v>
          </cell>
          <cell r="AH120" t="str">
            <v>续后期</v>
          </cell>
          <cell r="AI120" t="str">
            <v>否</v>
          </cell>
          <cell r="AO120">
            <v>0</v>
          </cell>
          <cell r="AR120" t="str">
            <v>东力区</v>
          </cell>
        </row>
        <row r="121">
          <cell r="F121">
            <v>13544719031</v>
          </cell>
          <cell r="G121" t="str">
            <v>13544719031</v>
          </cell>
          <cell r="H121" t="str">
            <v>魏钱良</v>
          </cell>
          <cell r="I121" t="str">
            <v>预付费东莞住宅新装或续费680元包年，带宽4M</v>
          </cell>
          <cell r="J121">
            <v>680</v>
          </cell>
          <cell r="K121">
            <v>680</v>
          </cell>
          <cell r="L121" t="str">
            <v>2009-07-24</v>
          </cell>
          <cell r="M121">
            <v>42168</v>
          </cell>
          <cell r="N121" t="str">
            <v>2016-06-13</v>
          </cell>
          <cell r="O121" t="str">
            <v>2015-06-04</v>
          </cell>
          <cell r="P121" t="str">
            <v>宽带预付费</v>
          </cell>
          <cell r="Q121" t="str">
            <v>续费</v>
          </cell>
          <cell r="R121" t="str">
            <v>提前充值</v>
          </cell>
          <cell r="S121" t="str">
            <v>家庭用户</v>
          </cell>
          <cell r="T121" t="str">
            <v>FTTH</v>
          </cell>
          <cell r="U121" t="str">
            <v>郑珊珊(zhengshans)</v>
          </cell>
          <cell r="V121" t="str">
            <v>ZX高步周国强</v>
          </cell>
          <cell r="W121" t="str">
            <v/>
          </cell>
          <cell r="X121" t="str">
            <v>高埗区</v>
          </cell>
          <cell r="Y121">
            <v>0</v>
          </cell>
          <cell r="Z121">
            <v>0</v>
          </cell>
          <cell r="AA121" t="str">
            <v>高埗区</v>
          </cell>
          <cell r="AB121" t="str">
            <v>04</v>
          </cell>
          <cell r="AC121">
            <v>4</v>
          </cell>
          <cell r="AD121">
            <v>12</v>
          </cell>
          <cell r="AE121" t="str">
            <v>是</v>
          </cell>
          <cell r="AF121" t="str">
            <v/>
          </cell>
          <cell r="AG121" t="str">
            <v>否</v>
          </cell>
          <cell r="AH121" t="str">
            <v>续本月</v>
          </cell>
          <cell r="AI121" t="str">
            <v>是</v>
          </cell>
          <cell r="AJ121">
            <v>13544719031</v>
          </cell>
          <cell r="AO121">
            <v>0</v>
          </cell>
          <cell r="AR121" t="str">
            <v>东力区</v>
          </cell>
        </row>
        <row r="122">
          <cell r="F122">
            <v>13553800831</v>
          </cell>
          <cell r="G122" t="str">
            <v>13553800831</v>
          </cell>
          <cell r="H122" t="str">
            <v>刘博</v>
          </cell>
          <cell r="I122" t="str">
            <v>预付费东莞住宅新装或续费888元包年，带宽12M</v>
          </cell>
          <cell r="J122">
            <v>888</v>
          </cell>
          <cell r="K122">
            <v>888</v>
          </cell>
          <cell r="L122" t="str">
            <v>2012-04-05</v>
          </cell>
          <cell r="M122">
            <v>42189</v>
          </cell>
          <cell r="N122" t="str">
            <v>2016-07-04</v>
          </cell>
          <cell r="O122" t="str">
            <v>2015-06-06</v>
          </cell>
          <cell r="P122" t="str">
            <v>宽带预付费</v>
          </cell>
          <cell r="Q122" t="str">
            <v>续费</v>
          </cell>
          <cell r="R122" t="str">
            <v>提前充值</v>
          </cell>
          <cell r="S122" t="str">
            <v>家庭用户</v>
          </cell>
          <cell r="T122" t="str">
            <v>FTTH</v>
          </cell>
          <cell r="U122" t="str">
            <v>郑珊珊(zhengshans)</v>
          </cell>
          <cell r="V122" t="str">
            <v>DSBR高埗欧仁</v>
          </cell>
          <cell r="W122" t="str">
            <v>电商价值宽带营销</v>
          </cell>
          <cell r="X122" t="str">
            <v>高埗区</v>
          </cell>
          <cell r="Y122">
            <v>0</v>
          </cell>
          <cell r="Z122">
            <v>0</v>
          </cell>
          <cell r="AA122" t="str">
            <v>高埗区</v>
          </cell>
          <cell r="AB122" t="str">
            <v>06</v>
          </cell>
          <cell r="AC122">
            <v>12</v>
          </cell>
          <cell r="AD122">
            <v>12</v>
          </cell>
          <cell r="AE122" t="str">
            <v>是</v>
          </cell>
          <cell r="AF122" t="str">
            <v/>
          </cell>
          <cell r="AG122" t="str">
            <v>价值宽带</v>
          </cell>
          <cell r="AH122" t="str">
            <v>续后期</v>
          </cell>
          <cell r="AI122" t="str">
            <v>否</v>
          </cell>
          <cell r="AO122">
            <v>0</v>
          </cell>
          <cell r="AR122" t="str">
            <v>东力区</v>
          </cell>
        </row>
        <row r="123">
          <cell r="F123">
            <v>13559748279</v>
          </cell>
          <cell r="G123" t="str">
            <v>13559748279</v>
          </cell>
          <cell r="H123" t="str">
            <v>曾三林</v>
          </cell>
          <cell r="I123" t="str">
            <v>预付费东莞住宅新装或续费680元包年，带宽4M</v>
          </cell>
          <cell r="J123">
            <v>680</v>
          </cell>
          <cell r="K123">
            <v>680</v>
          </cell>
          <cell r="L123" t="str">
            <v>2012-02-19</v>
          </cell>
          <cell r="M123">
            <v>42170</v>
          </cell>
          <cell r="N123" t="str">
            <v>2016-06-15</v>
          </cell>
          <cell r="O123" t="str">
            <v>2015-06-05</v>
          </cell>
          <cell r="P123" t="str">
            <v>宽带预付费</v>
          </cell>
          <cell r="Q123" t="str">
            <v>续费</v>
          </cell>
          <cell r="R123" t="str">
            <v>提前充值</v>
          </cell>
          <cell r="S123" t="str">
            <v>家庭用户</v>
          </cell>
          <cell r="T123" t="str">
            <v>FTTH</v>
          </cell>
          <cell r="U123" t="str">
            <v>郑珊珊(zhengshans)</v>
          </cell>
          <cell r="V123" t="str">
            <v>ZX高埗杨维邦</v>
          </cell>
          <cell r="W123" t="str">
            <v/>
          </cell>
          <cell r="X123" t="str">
            <v>高埗区</v>
          </cell>
          <cell r="Y123">
            <v>0</v>
          </cell>
          <cell r="Z123">
            <v>0</v>
          </cell>
          <cell r="AA123" t="str">
            <v>高埗区</v>
          </cell>
          <cell r="AB123" t="str">
            <v>05</v>
          </cell>
          <cell r="AC123">
            <v>4</v>
          </cell>
          <cell r="AD123">
            <v>12</v>
          </cell>
          <cell r="AE123" t="str">
            <v>是</v>
          </cell>
          <cell r="AF123" t="str">
            <v/>
          </cell>
          <cell r="AG123" t="str">
            <v>否</v>
          </cell>
          <cell r="AH123" t="str">
            <v>续本月</v>
          </cell>
          <cell r="AI123" t="str">
            <v>是</v>
          </cell>
          <cell r="AJ123">
            <v>13559748279</v>
          </cell>
          <cell r="AO123">
            <v>0</v>
          </cell>
          <cell r="AR123" t="str">
            <v>中心区</v>
          </cell>
        </row>
        <row r="124">
          <cell r="F124">
            <v>13592792295</v>
          </cell>
          <cell r="G124" t="str">
            <v>13592792295</v>
          </cell>
          <cell r="H124" t="str">
            <v>钟魁门</v>
          </cell>
          <cell r="I124" t="str">
            <v>预付费东莞住宅新装或续费1088元包年，带宽20M</v>
          </cell>
          <cell r="J124">
            <v>1088</v>
          </cell>
          <cell r="K124">
            <v>1088</v>
          </cell>
          <cell r="L124" t="str">
            <v>2011-04-02</v>
          </cell>
          <cell r="M124">
            <v>42160</v>
          </cell>
          <cell r="N124" t="str">
            <v>2016-06-05</v>
          </cell>
          <cell r="O124" t="str">
            <v>2015-06-02</v>
          </cell>
          <cell r="P124" t="str">
            <v>宽带预付费</v>
          </cell>
          <cell r="Q124" t="str">
            <v>续费</v>
          </cell>
          <cell r="R124" t="str">
            <v>提前充值</v>
          </cell>
          <cell r="S124" t="str">
            <v>家庭用户</v>
          </cell>
          <cell r="T124" t="str">
            <v>FTTH</v>
          </cell>
          <cell r="U124" t="str">
            <v>郑珊珊(zhengshans)</v>
          </cell>
          <cell r="V124" t="str">
            <v>ZX高埗杨维邦</v>
          </cell>
          <cell r="W124" t="str">
            <v/>
          </cell>
          <cell r="X124" t="str">
            <v>高埗区</v>
          </cell>
          <cell r="Y124">
            <v>0</v>
          </cell>
          <cell r="Z124">
            <v>0</v>
          </cell>
          <cell r="AA124" t="str">
            <v>高埗区</v>
          </cell>
          <cell r="AB124" t="str">
            <v>02</v>
          </cell>
          <cell r="AC124">
            <v>20</v>
          </cell>
          <cell r="AD124">
            <v>12</v>
          </cell>
          <cell r="AE124" t="str">
            <v>是</v>
          </cell>
          <cell r="AF124" t="str">
            <v/>
          </cell>
          <cell r="AG124" t="str">
            <v>价值宽带</v>
          </cell>
          <cell r="AH124" t="str">
            <v>续本月</v>
          </cell>
          <cell r="AI124" t="str">
            <v>是</v>
          </cell>
          <cell r="AJ124">
            <v>13592792295</v>
          </cell>
          <cell r="AO124">
            <v>0</v>
          </cell>
          <cell r="AR124" t="str">
            <v>樟新区</v>
          </cell>
        </row>
        <row r="125">
          <cell r="F125">
            <v>13622606992</v>
          </cell>
          <cell r="G125" t="str">
            <v>13622606992</v>
          </cell>
          <cell r="H125" t="str">
            <v>陈绍文</v>
          </cell>
          <cell r="I125" t="str">
            <v>预付费东莞住宅新装或续费768元包年，带宽4M</v>
          </cell>
          <cell r="J125">
            <v>768</v>
          </cell>
          <cell r="K125">
            <v>768</v>
          </cell>
          <cell r="L125" t="str">
            <v>2013-06-02</v>
          </cell>
          <cell r="M125">
            <v>42157</v>
          </cell>
          <cell r="N125" t="str">
            <v>2016-06-06</v>
          </cell>
          <cell r="O125" t="str">
            <v>2015-06-06</v>
          </cell>
          <cell r="P125" t="str">
            <v>宽带预付费</v>
          </cell>
          <cell r="Q125" t="str">
            <v>续费</v>
          </cell>
          <cell r="R125" t="str">
            <v>往月充值</v>
          </cell>
          <cell r="S125" t="str">
            <v>家庭用户</v>
          </cell>
          <cell r="T125" t="str">
            <v>FTTH</v>
          </cell>
          <cell r="U125" t="str">
            <v>郑珊珊(zhengshans)</v>
          </cell>
          <cell r="V125" t="str">
            <v>ZX高步周国强</v>
          </cell>
          <cell r="W125" t="str">
            <v/>
          </cell>
          <cell r="X125" t="str">
            <v>高埗区</v>
          </cell>
          <cell r="Y125">
            <v>0</v>
          </cell>
          <cell r="Z125">
            <v>0</v>
          </cell>
          <cell r="AA125" t="str">
            <v>高埗区</v>
          </cell>
          <cell r="AB125" t="str">
            <v>06</v>
          </cell>
          <cell r="AC125">
            <v>4</v>
          </cell>
          <cell r="AD125">
            <v>12</v>
          </cell>
          <cell r="AE125" t="str">
            <v>是</v>
          </cell>
          <cell r="AF125" t="str">
            <v/>
          </cell>
          <cell r="AG125" t="str">
            <v>否</v>
          </cell>
          <cell r="AH125" t="str">
            <v>续本月</v>
          </cell>
          <cell r="AI125" t="str">
            <v>是</v>
          </cell>
          <cell r="AJ125">
            <v>13622606992</v>
          </cell>
          <cell r="AO125">
            <v>0</v>
          </cell>
          <cell r="AR125" t="str">
            <v>樟新区</v>
          </cell>
        </row>
        <row r="126">
          <cell r="F126">
            <v>13649816756</v>
          </cell>
          <cell r="G126" t="str">
            <v>13649816756</v>
          </cell>
          <cell r="H126" t="str">
            <v>隆海平</v>
          </cell>
          <cell r="I126" t="str">
            <v>预付费东莞住宅新装或续费680元包年，带宽4M</v>
          </cell>
          <cell r="J126">
            <v>680</v>
          </cell>
          <cell r="K126">
            <v>680</v>
          </cell>
          <cell r="L126" t="str">
            <v>2012-02-07</v>
          </cell>
          <cell r="M126">
            <v>42144</v>
          </cell>
          <cell r="N126" t="str">
            <v>2016-06-06</v>
          </cell>
          <cell r="O126" t="str">
            <v>2015-06-06</v>
          </cell>
          <cell r="P126" t="str">
            <v>宽带预付费</v>
          </cell>
          <cell r="Q126" t="str">
            <v>续费</v>
          </cell>
          <cell r="R126" t="str">
            <v>往月充值</v>
          </cell>
          <cell r="S126" t="str">
            <v>家庭用户</v>
          </cell>
          <cell r="T126" t="str">
            <v>(传统)XDSL</v>
          </cell>
          <cell r="U126" t="str">
            <v>郑珊珊(zhengshans)</v>
          </cell>
          <cell r="V126" t="str">
            <v>ZX高埗左小兵</v>
          </cell>
          <cell r="W126" t="str">
            <v/>
          </cell>
          <cell r="X126" t="str">
            <v>高埗区</v>
          </cell>
          <cell r="Y126">
            <v>0</v>
          </cell>
          <cell r="Z126">
            <v>0</v>
          </cell>
          <cell r="AA126" t="str">
            <v>高埗区</v>
          </cell>
          <cell r="AB126" t="str">
            <v>06</v>
          </cell>
          <cell r="AC126">
            <v>4</v>
          </cell>
          <cell r="AD126">
            <v>12</v>
          </cell>
          <cell r="AE126" t="str">
            <v>否</v>
          </cell>
          <cell r="AF126" t="str">
            <v/>
          </cell>
          <cell r="AG126" t="str">
            <v>否</v>
          </cell>
          <cell r="AH126" t="str">
            <v>续前期</v>
          </cell>
          <cell r="AI126" t="str">
            <v>否</v>
          </cell>
          <cell r="AO126">
            <v>0</v>
          </cell>
          <cell r="AR126" t="str">
            <v>中心区</v>
          </cell>
        </row>
        <row r="127">
          <cell r="F127">
            <v>13686648873</v>
          </cell>
          <cell r="G127" t="str">
            <v>13686648873</v>
          </cell>
          <cell r="H127" t="str">
            <v>陈华文</v>
          </cell>
          <cell r="I127" t="str">
            <v>预付费东莞住宅新装或续费680元包年，带宽4M</v>
          </cell>
          <cell r="J127">
            <v>680</v>
          </cell>
          <cell r="K127">
            <v>680</v>
          </cell>
          <cell r="L127" t="str">
            <v>2014-06-13</v>
          </cell>
          <cell r="M127">
            <v>42168</v>
          </cell>
          <cell r="N127" t="str">
            <v>2016-06-13</v>
          </cell>
          <cell r="O127" t="str">
            <v>2015-06-05</v>
          </cell>
          <cell r="P127" t="str">
            <v>宽带预付费</v>
          </cell>
          <cell r="Q127" t="str">
            <v>续费</v>
          </cell>
          <cell r="R127" t="str">
            <v>提前充值</v>
          </cell>
          <cell r="S127" t="str">
            <v>家庭用户</v>
          </cell>
          <cell r="T127" t="str">
            <v>FTTH</v>
          </cell>
          <cell r="U127" t="str">
            <v>郑珊珊(zhengshans)</v>
          </cell>
          <cell r="V127" t="str">
            <v>ZX高埗杨维邦</v>
          </cell>
          <cell r="W127" t="str">
            <v/>
          </cell>
          <cell r="X127" t="str">
            <v>高埗区</v>
          </cell>
          <cell r="Y127">
            <v>0</v>
          </cell>
          <cell r="Z127">
            <v>0</v>
          </cell>
          <cell r="AA127" t="str">
            <v>高埗区</v>
          </cell>
          <cell r="AB127" t="str">
            <v>05</v>
          </cell>
          <cell r="AC127">
            <v>4</v>
          </cell>
          <cell r="AD127">
            <v>12</v>
          </cell>
          <cell r="AE127" t="str">
            <v>是</v>
          </cell>
          <cell r="AF127" t="str">
            <v/>
          </cell>
          <cell r="AG127" t="str">
            <v>否</v>
          </cell>
          <cell r="AH127" t="str">
            <v>续本月</v>
          </cell>
          <cell r="AI127" t="str">
            <v>是</v>
          </cell>
          <cell r="AJ127">
            <v>13686648873</v>
          </cell>
          <cell r="AO127">
            <v>0</v>
          </cell>
          <cell r="AR127" t="str">
            <v>中心区</v>
          </cell>
        </row>
        <row r="128">
          <cell r="F128">
            <v>13712070148</v>
          </cell>
          <cell r="G128" t="str">
            <v>13712070148</v>
          </cell>
          <cell r="H128" t="str">
            <v>徐国伟</v>
          </cell>
          <cell r="I128" t="str">
            <v>预付费东莞住宅新装或续费888元包年，带宽12M</v>
          </cell>
          <cell r="J128">
            <v>888</v>
          </cell>
          <cell r="K128">
            <v>888</v>
          </cell>
          <cell r="L128" t="str">
            <v>2014-06-03</v>
          </cell>
          <cell r="M128">
            <v>42158</v>
          </cell>
          <cell r="N128" t="str">
            <v>2016-06-03</v>
          </cell>
          <cell r="O128" t="str">
            <v>2015-06-03</v>
          </cell>
          <cell r="P128" t="str">
            <v>宽带预付费</v>
          </cell>
          <cell r="Q128" t="str">
            <v>续费</v>
          </cell>
          <cell r="R128" t="str">
            <v>提前充值</v>
          </cell>
          <cell r="S128" t="str">
            <v>家庭用户</v>
          </cell>
          <cell r="T128" t="str">
            <v>FTTH</v>
          </cell>
          <cell r="U128" t="str">
            <v>郑珊珊(zhengshans)</v>
          </cell>
          <cell r="V128" t="str">
            <v>DSBR受理</v>
          </cell>
          <cell r="W128" t="str">
            <v>电商价值宽带营销</v>
          </cell>
          <cell r="X128" t="str">
            <v>高埗区</v>
          </cell>
          <cell r="Y128">
            <v>0</v>
          </cell>
          <cell r="Z128">
            <v>0</v>
          </cell>
          <cell r="AA128" t="str">
            <v>高埗区</v>
          </cell>
          <cell r="AB128" t="str">
            <v>03</v>
          </cell>
          <cell r="AC128">
            <v>12</v>
          </cell>
          <cell r="AD128">
            <v>12</v>
          </cell>
          <cell r="AE128" t="str">
            <v>是</v>
          </cell>
          <cell r="AF128" t="str">
            <v/>
          </cell>
          <cell r="AG128" t="str">
            <v>价值宽带</v>
          </cell>
          <cell r="AH128" t="str">
            <v>续本月</v>
          </cell>
          <cell r="AI128" t="str">
            <v>是</v>
          </cell>
          <cell r="AJ128">
            <v>13712070148</v>
          </cell>
          <cell r="AO128">
            <v>0</v>
          </cell>
          <cell r="AR128" t="str">
            <v>赵林区</v>
          </cell>
        </row>
        <row r="129">
          <cell r="F129">
            <v>13712414531</v>
          </cell>
          <cell r="G129" t="str">
            <v>13712414531</v>
          </cell>
          <cell r="H129" t="str">
            <v>蒋建平</v>
          </cell>
          <cell r="I129" t="str">
            <v>预付费东莞住宅新装或续费680元包年，带宽4M</v>
          </cell>
          <cell r="J129">
            <v>680</v>
          </cell>
          <cell r="K129">
            <v>680</v>
          </cell>
          <cell r="L129" t="str">
            <v>2014-06-05</v>
          </cell>
          <cell r="M129">
            <v>42160</v>
          </cell>
          <cell r="N129" t="str">
            <v>2016-06-05</v>
          </cell>
          <cell r="O129" t="str">
            <v>2015-06-02</v>
          </cell>
          <cell r="P129" t="str">
            <v>宽带预付费</v>
          </cell>
          <cell r="Q129" t="str">
            <v>续费</v>
          </cell>
          <cell r="R129" t="str">
            <v>提前充值</v>
          </cell>
          <cell r="S129" t="str">
            <v>家庭用户</v>
          </cell>
          <cell r="T129" t="str">
            <v>FTTH</v>
          </cell>
          <cell r="U129" t="str">
            <v>郑珊珊(zhengshans)</v>
          </cell>
          <cell r="V129" t="str">
            <v>ZX高埗杨维邦</v>
          </cell>
          <cell r="W129" t="str">
            <v>电商价值宽带营销</v>
          </cell>
          <cell r="X129" t="str">
            <v>高埗区</v>
          </cell>
          <cell r="Y129">
            <v>0</v>
          </cell>
          <cell r="Z129">
            <v>0</v>
          </cell>
          <cell r="AA129" t="str">
            <v>高埗区</v>
          </cell>
          <cell r="AB129" t="str">
            <v>02</v>
          </cell>
          <cell r="AC129">
            <v>4</v>
          </cell>
          <cell r="AD129">
            <v>12</v>
          </cell>
          <cell r="AE129" t="str">
            <v>是</v>
          </cell>
          <cell r="AF129" t="str">
            <v/>
          </cell>
          <cell r="AG129" t="str">
            <v>否</v>
          </cell>
          <cell r="AH129" t="str">
            <v>续本月</v>
          </cell>
          <cell r="AI129" t="str">
            <v>是</v>
          </cell>
          <cell r="AJ129">
            <v>13712414531</v>
          </cell>
          <cell r="AO129">
            <v>0</v>
          </cell>
          <cell r="AR129" t="str">
            <v>赵林区</v>
          </cell>
        </row>
        <row r="130">
          <cell r="F130">
            <v>13712849676</v>
          </cell>
          <cell r="G130" t="str">
            <v>13712849676</v>
          </cell>
          <cell r="H130" t="str">
            <v>覃业书</v>
          </cell>
          <cell r="I130" t="str">
            <v>预付费东莞住宅新装或续费1088元包年，带宽20M</v>
          </cell>
          <cell r="J130">
            <v>1088</v>
          </cell>
          <cell r="K130">
            <v>1088</v>
          </cell>
          <cell r="L130" t="str">
            <v>2014-07-02</v>
          </cell>
          <cell r="M130">
            <v>42187</v>
          </cell>
          <cell r="N130" t="str">
            <v>2016-07-02</v>
          </cell>
          <cell r="O130" t="str">
            <v>2015-06-06</v>
          </cell>
          <cell r="P130" t="str">
            <v>宽带预付费</v>
          </cell>
          <cell r="Q130" t="str">
            <v>续费</v>
          </cell>
          <cell r="R130" t="str">
            <v>提前充值</v>
          </cell>
          <cell r="S130" t="str">
            <v>家庭用户</v>
          </cell>
          <cell r="T130" t="str">
            <v>FTTH</v>
          </cell>
          <cell r="U130" t="str">
            <v>郑珊珊(zhengshans)</v>
          </cell>
          <cell r="V130" t="str">
            <v>DSBR高埗杨维邦</v>
          </cell>
          <cell r="W130" t="str">
            <v>送一个月</v>
          </cell>
          <cell r="X130" t="str">
            <v>高埗区</v>
          </cell>
          <cell r="Y130">
            <v>0</v>
          </cell>
          <cell r="Z130">
            <v>0</v>
          </cell>
          <cell r="AA130" t="str">
            <v>高埗区</v>
          </cell>
          <cell r="AB130" t="str">
            <v>06</v>
          </cell>
          <cell r="AC130">
            <v>20</v>
          </cell>
          <cell r="AD130">
            <v>12</v>
          </cell>
          <cell r="AE130" t="str">
            <v>是</v>
          </cell>
          <cell r="AF130" t="str">
            <v/>
          </cell>
          <cell r="AG130" t="str">
            <v>价值宽带</v>
          </cell>
          <cell r="AH130" t="str">
            <v>续后期</v>
          </cell>
          <cell r="AI130" t="str">
            <v>否</v>
          </cell>
          <cell r="AO130">
            <v>0</v>
          </cell>
          <cell r="AR130" t="str">
            <v>赵林区</v>
          </cell>
        </row>
        <row r="131">
          <cell r="F131">
            <v>13725828087</v>
          </cell>
          <cell r="G131" t="str">
            <v>13725828087</v>
          </cell>
          <cell r="H131" t="str">
            <v>伍毅松</v>
          </cell>
          <cell r="I131" t="str">
            <v>预付费东莞住宅新装或续费680元包年，带宽4M</v>
          </cell>
          <cell r="J131">
            <v>680</v>
          </cell>
          <cell r="K131">
            <v>680</v>
          </cell>
          <cell r="L131" t="str">
            <v>2014-06-14</v>
          </cell>
          <cell r="M131">
            <v>42169</v>
          </cell>
          <cell r="N131" t="str">
            <v>2016-06-14</v>
          </cell>
          <cell r="O131" t="str">
            <v>2015-06-05</v>
          </cell>
          <cell r="P131" t="str">
            <v>宽带预付费</v>
          </cell>
          <cell r="Q131" t="str">
            <v>续费</v>
          </cell>
          <cell r="R131" t="str">
            <v>提前充值</v>
          </cell>
          <cell r="S131" t="str">
            <v>家庭用户</v>
          </cell>
          <cell r="T131" t="str">
            <v>FTTH</v>
          </cell>
          <cell r="U131" t="str">
            <v>郑珊珊(zhengshans)</v>
          </cell>
          <cell r="V131" t="str">
            <v>ZX高埗杨维邦</v>
          </cell>
          <cell r="W131" t="str">
            <v>电商价值宽带营销</v>
          </cell>
          <cell r="X131" t="str">
            <v>高埗区</v>
          </cell>
          <cell r="Y131">
            <v>0</v>
          </cell>
          <cell r="Z131">
            <v>0</v>
          </cell>
          <cell r="AA131" t="str">
            <v>高埗区</v>
          </cell>
          <cell r="AB131" t="str">
            <v>05</v>
          </cell>
          <cell r="AC131">
            <v>4</v>
          </cell>
          <cell r="AD131">
            <v>12</v>
          </cell>
          <cell r="AE131" t="str">
            <v>是</v>
          </cell>
          <cell r="AF131" t="str">
            <v/>
          </cell>
          <cell r="AG131" t="str">
            <v>否</v>
          </cell>
          <cell r="AH131" t="str">
            <v>续本月</v>
          </cell>
          <cell r="AI131" t="str">
            <v>是</v>
          </cell>
          <cell r="AJ131">
            <v>13725828087</v>
          </cell>
          <cell r="AO131">
            <v>0</v>
          </cell>
          <cell r="AR131" t="str">
            <v>银湖区</v>
          </cell>
        </row>
        <row r="132">
          <cell r="F132">
            <v>13728247362</v>
          </cell>
          <cell r="G132" t="str">
            <v>13728247362</v>
          </cell>
          <cell r="H132" t="str">
            <v>钟吉建</v>
          </cell>
          <cell r="I132" t="str">
            <v>预付费东莞住宅新装或续费680元包年，带宽4M</v>
          </cell>
          <cell r="J132">
            <v>680</v>
          </cell>
          <cell r="K132">
            <v>680</v>
          </cell>
          <cell r="L132" t="str">
            <v>2013-06-07</v>
          </cell>
          <cell r="M132">
            <v>42162</v>
          </cell>
          <cell r="N132" t="str">
            <v>2016-06-07</v>
          </cell>
          <cell r="O132" t="str">
            <v>2015-06-02</v>
          </cell>
          <cell r="P132" t="str">
            <v>宽带预付费</v>
          </cell>
          <cell r="Q132" t="str">
            <v>续费</v>
          </cell>
          <cell r="R132" t="str">
            <v>提前充值</v>
          </cell>
          <cell r="S132" t="str">
            <v>家庭用户</v>
          </cell>
          <cell r="T132" t="str">
            <v>FTTH</v>
          </cell>
          <cell r="U132" t="str">
            <v>郑珊珊(zhengshans)</v>
          </cell>
          <cell r="V132" t="str">
            <v>ZX高埗杨维邦</v>
          </cell>
          <cell r="W132" t="str">
            <v/>
          </cell>
          <cell r="X132" t="str">
            <v>高埗区</v>
          </cell>
          <cell r="Y132">
            <v>0</v>
          </cell>
          <cell r="Z132">
            <v>0</v>
          </cell>
          <cell r="AA132" t="str">
            <v>高埗区</v>
          </cell>
          <cell r="AB132" t="str">
            <v>02</v>
          </cell>
          <cell r="AC132">
            <v>4</v>
          </cell>
          <cell r="AD132">
            <v>12</v>
          </cell>
          <cell r="AE132" t="str">
            <v>是</v>
          </cell>
          <cell r="AF132" t="str">
            <v/>
          </cell>
          <cell r="AG132" t="str">
            <v>否</v>
          </cell>
          <cell r="AH132" t="str">
            <v>续本月</v>
          </cell>
          <cell r="AI132" t="str">
            <v>是</v>
          </cell>
          <cell r="AJ132">
            <v>13728247362</v>
          </cell>
          <cell r="AO132">
            <v>0</v>
          </cell>
          <cell r="AR132" t="str">
            <v>银湖区</v>
          </cell>
        </row>
        <row r="133">
          <cell r="F133">
            <v>13763119392</v>
          </cell>
          <cell r="G133" t="str">
            <v>13763119392</v>
          </cell>
          <cell r="H133" t="str">
            <v>罗冬丽</v>
          </cell>
          <cell r="I133" t="str">
            <v>预付费东莞住宅新装或续费680元包年，带宽4M</v>
          </cell>
          <cell r="J133">
            <v>680</v>
          </cell>
          <cell r="K133">
            <v>680</v>
          </cell>
          <cell r="L133" t="str">
            <v>2014-06-30</v>
          </cell>
          <cell r="M133">
            <v>42185</v>
          </cell>
          <cell r="N133" t="str">
            <v>2016-06-30</v>
          </cell>
          <cell r="O133" t="str">
            <v>2015-06-04</v>
          </cell>
          <cell r="P133" t="str">
            <v>宽带预付费</v>
          </cell>
          <cell r="Q133" t="str">
            <v>续费</v>
          </cell>
          <cell r="R133" t="str">
            <v>提前充值</v>
          </cell>
          <cell r="S133" t="str">
            <v>家庭用户</v>
          </cell>
          <cell r="T133" t="str">
            <v>FTTH</v>
          </cell>
          <cell r="U133" t="str">
            <v>郑珊珊(zhengshans)</v>
          </cell>
          <cell r="V133" t="str">
            <v>ZX高埗欧仁</v>
          </cell>
          <cell r="W133" t="str">
            <v/>
          </cell>
          <cell r="X133" t="str">
            <v>高埗区</v>
          </cell>
          <cell r="Y133">
            <v>0</v>
          </cell>
          <cell r="Z133">
            <v>0</v>
          </cell>
          <cell r="AA133" t="str">
            <v>高埗区</v>
          </cell>
          <cell r="AB133" t="str">
            <v>04</v>
          </cell>
          <cell r="AC133">
            <v>4</v>
          </cell>
          <cell r="AD133">
            <v>12</v>
          </cell>
          <cell r="AE133" t="str">
            <v>是</v>
          </cell>
          <cell r="AF133" t="str">
            <v/>
          </cell>
          <cell r="AG133" t="str">
            <v>否</v>
          </cell>
          <cell r="AH133" t="str">
            <v>续本月</v>
          </cell>
          <cell r="AI133" t="str">
            <v>是</v>
          </cell>
          <cell r="AJ133">
            <v>13763119392</v>
          </cell>
          <cell r="AO133">
            <v>0</v>
          </cell>
          <cell r="AR133" t="str">
            <v>赵林区</v>
          </cell>
        </row>
        <row r="134">
          <cell r="F134">
            <v>13925811612</v>
          </cell>
          <cell r="G134" t="str">
            <v>13925811612</v>
          </cell>
          <cell r="H134" t="str">
            <v>袁三九</v>
          </cell>
          <cell r="I134" t="str">
            <v>预付费东莞住宅新装或续费888元包年，带宽12M</v>
          </cell>
          <cell r="J134">
            <v>888</v>
          </cell>
          <cell r="K134">
            <v>888</v>
          </cell>
          <cell r="L134" t="str">
            <v>2011-04-04</v>
          </cell>
          <cell r="M134">
            <v>42159</v>
          </cell>
          <cell r="N134" t="str">
            <v>2016-06-05</v>
          </cell>
          <cell r="O134" t="str">
            <v>2015-06-05</v>
          </cell>
          <cell r="P134" t="str">
            <v>宽带预付费</v>
          </cell>
          <cell r="Q134" t="str">
            <v>续费</v>
          </cell>
          <cell r="R134" t="str">
            <v>往月充值</v>
          </cell>
          <cell r="S134" t="str">
            <v>家庭用户</v>
          </cell>
          <cell r="T134" t="str">
            <v>FTTH</v>
          </cell>
          <cell r="U134" t="str">
            <v>郑珊珊(zhengshans)</v>
          </cell>
          <cell r="V134" t="str">
            <v>ZX高埗欧仁</v>
          </cell>
          <cell r="W134" t="str">
            <v/>
          </cell>
          <cell r="X134" t="str">
            <v>高埗区</v>
          </cell>
          <cell r="Y134">
            <v>0</v>
          </cell>
          <cell r="Z134">
            <v>0</v>
          </cell>
          <cell r="AA134" t="str">
            <v>高埗区</v>
          </cell>
          <cell r="AB134" t="str">
            <v>05</v>
          </cell>
          <cell r="AC134">
            <v>12</v>
          </cell>
          <cell r="AD134">
            <v>12</v>
          </cell>
          <cell r="AE134" t="str">
            <v>是</v>
          </cell>
          <cell r="AF134" t="str">
            <v/>
          </cell>
          <cell r="AG134" t="str">
            <v>价值宽带</v>
          </cell>
          <cell r="AH134" t="str">
            <v>续本月</v>
          </cell>
          <cell r="AI134" t="str">
            <v>是</v>
          </cell>
          <cell r="AJ134">
            <v>13925811612</v>
          </cell>
          <cell r="AO134">
            <v>0</v>
          </cell>
          <cell r="AR134" t="str">
            <v>赵林区</v>
          </cell>
        </row>
        <row r="135">
          <cell r="F135">
            <v>15024161267</v>
          </cell>
          <cell r="G135" t="str">
            <v>15024161267</v>
          </cell>
          <cell r="H135" t="str">
            <v>张建军</v>
          </cell>
          <cell r="I135" t="str">
            <v>预付费东莞住宅新装或续费768元包年，带宽4M</v>
          </cell>
          <cell r="J135">
            <v>768</v>
          </cell>
          <cell r="K135">
            <v>768</v>
          </cell>
          <cell r="L135" t="str">
            <v>2013-06-03</v>
          </cell>
          <cell r="M135">
            <v>42158</v>
          </cell>
          <cell r="N135" t="str">
            <v>2016-06-07</v>
          </cell>
          <cell r="O135" t="str">
            <v>2015-06-07</v>
          </cell>
          <cell r="P135" t="str">
            <v>宽带预付费</v>
          </cell>
          <cell r="Q135" t="str">
            <v>续费</v>
          </cell>
          <cell r="R135" t="str">
            <v>往月充值</v>
          </cell>
          <cell r="S135" t="str">
            <v>家庭用户</v>
          </cell>
          <cell r="T135" t="str">
            <v>FTTH</v>
          </cell>
          <cell r="U135" t="str">
            <v>营业厅经理(李甜琴)(CQYX01)</v>
          </cell>
          <cell r="V135" t="str">
            <v>ZX高埗杨维邦</v>
          </cell>
          <cell r="W135" t="str">
            <v/>
          </cell>
          <cell r="X135" t="str">
            <v>高埗区</v>
          </cell>
          <cell r="Y135">
            <v>0</v>
          </cell>
          <cell r="Z135">
            <v>0</v>
          </cell>
          <cell r="AA135" t="str">
            <v>高埗区</v>
          </cell>
          <cell r="AB135" t="str">
            <v>07</v>
          </cell>
          <cell r="AC135">
            <v>4</v>
          </cell>
          <cell r="AD135">
            <v>12</v>
          </cell>
          <cell r="AE135" t="str">
            <v>是</v>
          </cell>
          <cell r="AF135" t="str">
            <v/>
          </cell>
          <cell r="AG135" t="str">
            <v>否</v>
          </cell>
          <cell r="AH135" t="str">
            <v>续本月</v>
          </cell>
          <cell r="AI135" t="str">
            <v>是</v>
          </cell>
          <cell r="AJ135">
            <v>15024161267</v>
          </cell>
          <cell r="AO135">
            <v>0</v>
          </cell>
          <cell r="AR135" t="str">
            <v>赵林区</v>
          </cell>
        </row>
        <row r="136">
          <cell r="F136">
            <v>15088156365</v>
          </cell>
          <cell r="G136" t="str">
            <v>15088156365</v>
          </cell>
          <cell r="H136" t="str">
            <v>唐瑜</v>
          </cell>
          <cell r="I136" t="str">
            <v>预付费东莞住宅新装或续费888元包年，带宽12M</v>
          </cell>
          <cell r="J136">
            <v>888</v>
          </cell>
          <cell r="K136">
            <v>888</v>
          </cell>
          <cell r="L136" t="str">
            <v>2010-01-02</v>
          </cell>
          <cell r="M136">
            <v>42170</v>
          </cell>
          <cell r="N136" t="str">
            <v>2016-06-15</v>
          </cell>
          <cell r="O136" t="str">
            <v>2015-06-07</v>
          </cell>
          <cell r="P136" t="str">
            <v>宽带预付费</v>
          </cell>
          <cell r="Q136" t="str">
            <v>续费</v>
          </cell>
          <cell r="R136" t="str">
            <v>提前充值</v>
          </cell>
          <cell r="S136" t="str">
            <v>家庭用户</v>
          </cell>
          <cell r="T136" t="str">
            <v>FTTH</v>
          </cell>
          <cell r="U136" t="str">
            <v>营业厅经理(李甜琴)(CQYX01)</v>
          </cell>
          <cell r="V136" t="str">
            <v>ZX高埗左小兵</v>
          </cell>
          <cell r="W136" t="str">
            <v>电商价值宽带营销</v>
          </cell>
          <cell r="X136" t="str">
            <v>高埗区</v>
          </cell>
          <cell r="Y136">
            <v>0</v>
          </cell>
          <cell r="Z136">
            <v>0</v>
          </cell>
          <cell r="AA136" t="str">
            <v>高埗区</v>
          </cell>
          <cell r="AB136" t="str">
            <v>07</v>
          </cell>
          <cell r="AC136">
            <v>12</v>
          </cell>
          <cell r="AD136">
            <v>12</v>
          </cell>
          <cell r="AE136" t="str">
            <v>是</v>
          </cell>
          <cell r="AF136" t="str">
            <v/>
          </cell>
          <cell r="AG136" t="str">
            <v>价值宽带</v>
          </cell>
          <cell r="AH136" t="str">
            <v>续本月</v>
          </cell>
          <cell r="AI136" t="str">
            <v>是</v>
          </cell>
          <cell r="AJ136">
            <v>15088156365</v>
          </cell>
          <cell r="AO136">
            <v>0</v>
          </cell>
          <cell r="AR136" t="str">
            <v>赵林区</v>
          </cell>
        </row>
        <row r="137">
          <cell r="F137">
            <v>15820826871</v>
          </cell>
          <cell r="G137" t="str">
            <v>15820826871</v>
          </cell>
          <cell r="H137" t="str">
            <v>朱秀利</v>
          </cell>
          <cell r="I137" t="str">
            <v>预付费东莞住宅新装或续费680元包年，带宽4M</v>
          </cell>
          <cell r="J137">
            <v>680</v>
          </cell>
          <cell r="K137">
            <v>680</v>
          </cell>
          <cell r="L137" t="str">
            <v>2012-02-06</v>
          </cell>
          <cell r="M137">
            <v>42170</v>
          </cell>
          <cell r="N137" t="str">
            <v>2016-06-15</v>
          </cell>
          <cell r="O137" t="str">
            <v>2015-06-03</v>
          </cell>
          <cell r="P137" t="str">
            <v>宽带预付费</v>
          </cell>
          <cell r="Q137" t="str">
            <v>续费</v>
          </cell>
          <cell r="R137" t="str">
            <v>提前充值</v>
          </cell>
          <cell r="S137" t="str">
            <v>家庭用户</v>
          </cell>
          <cell r="T137" t="str">
            <v>FTTH</v>
          </cell>
          <cell r="U137" t="str">
            <v>郑珊珊(zhengshans)</v>
          </cell>
          <cell r="V137" t="str">
            <v>ZX高步周国强</v>
          </cell>
          <cell r="W137" t="str">
            <v/>
          </cell>
          <cell r="X137" t="str">
            <v>高埗区</v>
          </cell>
          <cell r="Y137">
            <v>0</v>
          </cell>
          <cell r="Z137">
            <v>0</v>
          </cell>
          <cell r="AA137" t="str">
            <v>高埗区</v>
          </cell>
          <cell r="AB137" t="str">
            <v>03</v>
          </cell>
          <cell r="AC137">
            <v>4</v>
          </cell>
          <cell r="AD137">
            <v>12</v>
          </cell>
          <cell r="AE137" t="str">
            <v>是</v>
          </cell>
          <cell r="AF137" t="str">
            <v/>
          </cell>
          <cell r="AG137" t="str">
            <v>否</v>
          </cell>
          <cell r="AH137" t="str">
            <v>续本月</v>
          </cell>
          <cell r="AI137" t="str">
            <v>是</v>
          </cell>
          <cell r="AJ137">
            <v>15820826871</v>
          </cell>
          <cell r="AO137">
            <v>0</v>
          </cell>
          <cell r="AR137" t="str">
            <v>赵林区</v>
          </cell>
        </row>
        <row r="138">
          <cell r="F138">
            <v>15913727068</v>
          </cell>
          <cell r="G138" t="str">
            <v>15913727068</v>
          </cell>
          <cell r="H138" t="str">
            <v>黄勇明</v>
          </cell>
          <cell r="I138" t="str">
            <v>预付费东莞住宅新装或续费768元包年，带宽4M</v>
          </cell>
          <cell r="J138">
            <v>768</v>
          </cell>
          <cell r="K138">
            <v>768</v>
          </cell>
          <cell r="L138" t="str">
            <v>2014-06-20</v>
          </cell>
          <cell r="M138">
            <v>42175</v>
          </cell>
          <cell r="N138" t="str">
            <v>2016-06-20</v>
          </cell>
          <cell r="O138" t="str">
            <v>2015-06-05</v>
          </cell>
          <cell r="P138" t="str">
            <v>宽带预付费</v>
          </cell>
          <cell r="Q138" t="str">
            <v>续费</v>
          </cell>
          <cell r="R138" t="str">
            <v>提前充值</v>
          </cell>
          <cell r="S138" t="str">
            <v>家庭用户</v>
          </cell>
          <cell r="T138" t="str">
            <v>FTTH</v>
          </cell>
          <cell r="U138" t="str">
            <v>郑珊珊(zhengshans)</v>
          </cell>
          <cell r="V138" t="str">
            <v>ZX高步周国强</v>
          </cell>
          <cell r="W138" t="str">
            <v/>
          </cell>
          <cell r="X138" t="str">
            <v>高埗区</v>
          </cell>
          <cell r="Y138">
            <v>0</v>
          </cell>
          <cell r="Z138">
            <v>0</v>
          </cell>
          <cell r="AA138" t="str">
            <v>高埗区</v>
          </cell>
          <cell r="AB138" t="str">
            <v>05</v>
          </cell>
          <cell r="AC138">
            <v>4</v>
          </cell>
          <cell r="AD138">
            <v>12</v>
          </cell>
          <cell r="AE138" t="str">
            <v>是</v>
          </cell>
          <cell r="AF138" t="str">
            <v/>
          </cell>
          <cell r="AG138" t="str">
            <v>否</v>
          </cell>
          <cell r="AH138" t="str">
            <v>续本月</v>
          </cell>
          <cell r="AI138" t="str">
            <v>是</v>
          </cell>
          <cell r="AJ138">
            <v>15913727068</v>
          </cell>
          <cell r="AO138">
            <v>0</v>
          </cell>
          <cell r="AR138" t="str">
            <v>赵林区</v>
          </cell>
        </row>
        <row r="139">
          <cell r="F139">
            <v>15913818199</v>
          </cell>
          <cell r="G139" t="str">
            <v>15913818199</v>
          </cell>
          <cell r="H139" t="str">
            <v>胡柏云</v>
          </cell>
          <cell r="I139" t="str">
            <v>预付费东莞住宅新装或续费680元包年，带宽4M</v>
          </cell>
          <cell r="J139">
            <v>680</v>
          </cell>
          <cell r="K139">
            <v>680</v>
          </cell>
          <cell r="L139" t="str">
            <v>2007-03-02</v>
          </cell>
          <cell r="M139">
            <v>42174</v>
          </cell>
          <cell r="N139" t="str">
            <v>2016-06-19</v>
          </cell>
          <cell r="O139" t="str">
            <v>2015-06-06</v>
          </cell>
          <cell r="P139" t="str">
            <v>宽带预付费</v>
          </cell>
          <cell r="Q139" t="str">
            <v>续费</v>
          </cell>
          <cell r="R139" t="str">
            <v>提前充值</v>
          </cell>
          <cell r="S139" t="str">
            <v>家庭用户</v>
          </cell>
          <cell r="T139" t="str">
            <v>(传统)XDSL</v>
          </cell>
          <cell r="U139" t="str">
            <v>郑珊珊(zhengshans)</v>
          </cell>
          <cell r="V139" t="str">
            <v>ZX高埗杨维邦</v>
          </cell>
          <cell r="W139" t="str">
            <v/>
          </cell>
          <cell r="X139" t="str">
            <v>高埗区</v>
          </cell>
          <cell r="Y139">
            <v>0</v>
          </cell>
          <cell r="Z139">
            <v>0</v>
          </cell>
          <cell r="AA139" t="str">
            <v>高埗区</v>
          </cell>
          <cell r="AB139" t="str">
            <v>06</v>
          </cell>
          <cell r="AC139">
            <v>4</v>
          </cell>
          <cell r="AD139">
            <v>12</v>
          </cell>
          <cell r="AE139" t="str">
            <v>否</v>
          </cell>
          <cell r="AF139" t="str">
            <v/>
          </cell>
          <cell r="AG139" t="str">
            <v>否</v>
          </cell>
          <cell r="AH139" t="str">
            <v>续本月</v>
          </cell>
          <cell r="AI139" t="str">
            <v>否</v>
          </cell>
          <cell r="AO139">
            <v>0</v>
          </cell>
          <cell r="AR139" t="str">
            <v>赵林区</v>
          </cell>
        </row>
        <row r="140">
          <cell r="F140" t="str">
            <v>dgda86275682</v>
          </cell>
          <cell r="G140" t="str">
            <v>dgda86275682</v>
          </cell>
          <cell r="H140" t="str">
            <v>王佰文</v>
          </cell>
          <cell r="I140" t="str">
            <v>预付费东莞住宅新装或续费680元包年，带宽4M</v>
          </cell>
          <cell r="J140">
            <v>680</v>
          </cell>
          <cell r="K140">
            <v>680</v>
          </cell>
          <cell r="L140" t="str">
            <v>2010-12-04</v>
          </cell>
          <cell r="M140">
            <v>42159</v>
          </cell>
          <cell r="N140" t="str">
            <v>2016-06-04</v>
          </cell>
          <cell r="O140" t="str">
            <v>2015-06-01</v>
          </cell>
          <cell r="P140" t="str">
            <v>宽带预付费</v>
          </cell>
          <cell r="Q140" t="str">
            <v>续费</v>
          </cell>
          <cell r="R140" t="str">
            <v>提前充值</v>
          </cell>
          <cell r="S140" t="str">
            <v>家庭用户</v>
          </cell>
          <cell r="T140" t="str">
            <v>(传统)XDSL</v>
          </cell>
          <cell r="U140" t="str">
            <v>郑珊珊(zhengshans)</v>
          </cell>
          <cell r="V140" t="str">
            <v>ZX高埗杨维邦</v>
          </cell>
          <cell r="W140" t="str">
            <v/>
          </cell>
          <cell r="X140" t="str">
            <v>高埗区</v>
          </cell>
          <cell r="Y140">
            <v>0</v>
          </cell>
          <cell r="Z140">
            <v>0</v>
          </cell>
          <cell r="AA140" t="str">
            <v>高埗区</v>
          </cell>
          <cell r="AB140" t="str">
            <v>01</v>
          </cell>
          <cell r="AC140">
            <v>4</v>
          </cell>
          <cell r="AD140">
            <v>12</v>
          </cell>
          <cell r="AE140" t="str">
            <v>否</v>
          </cell>
          <cell r="AF140" t="str">
            <v/>
          </cell>
          <cell r="AG140" t="str">
            <v>否</v>
          </cell>
          <cell r="AH140" t="str">
            <v>续本月</v>
          </cell>
          <cell r="AI140" t="str">
            <v>否</v>
          </cell>
          <cell r="AO140">
            <v>0</v>
          </cell>
          <cell r="AR140" t="str">
            <v>赵林区</v>
          </cell>
        </row>
        <row r="141">
          <cell r="F141">
            <v>13528696485</v>
          </cell>
          <cell r="G141" t="str">
            <v>13528696485</v>
          </cell>
          <cell r="H141" t="str">
            <v>周裔华</v>
          </cell>
          <cell r="I141" t="str">
            <v>预付费东莞住宅新装或续费400元包半年，带宽4M</v>
          </cell>
          <cell r="J141">
            <v>400</v>
          </cell>
          <cell r="K141">
            <v>400</v>
          </cell>
          <cell r="L141" t="str">
            <v>2012-12-06</v>
          </cell>
          <cell r="M141">
            <v>42161</v>
          </cell>
          <cell r="N141" t="str">
            <v>2015-12-06</v>
          </cell>
          <cell r="O141" t="str">
            <v>2015-06-05</v>
          </cell>
          <cell r="P141" t="str">
            <v>宽带预付费</v>
          </cell>
          <cell r="Q141" t="str">
            <v>续费</v>
          </cell>
          <cell r="R141" t="str">
            <v>提前充值</v>
          </cell>
          <cell r="S141" t="str">
            <v>家庭用户</v>
          </cell>
          <cell r="T141" t="str">
            <v>(传统)XDSL</v>
          </cell>
          <cell r="U141" t="str">
            <v>文颜(weny)</v>
          </cell>
          <cell r="V141" t="str">
            <v>ZY南城营业厅</v>
          </cell>
          <cell r="W141" t="str">
            <v/>
          </cell>
          <cell r="X141" t="str">
            <v>南城区</v>
          </cell>
          <cell r="Y141">
            <v>0</v>
          </cell>
          <cell r="Z141">
            <v>0</v>
          </cell>
          <cell r="AA141" t="str">
            <v>南城区</v>
          </cell>
          <cell r="AB141" t="str">
            <v>05</v>
          </cell>
          <cell r="AC141">
            <v>4</v>
          </cell>
          <cell r="AD141">
            <v>6</v>
          </cell>
          <cell r="AE141" t="str">
            <v>否</v>
          </cell>
          <cell r="AF141" t="str">
            <v/>
          </cell>
          <cell r="AG141" t="str">
            <v>否</v>
          </cell>
          <cell r="AH141" t="str">
            <v>续本月</v>
          </cell>
          <cell r="AI141" t="str">
            <v>否</v>
          </cell>
          <cell r="AO141">
            <v>0</v>
          </cell>
          <cell r="AR141" t="str">
            <v>赵林区</v>
          </cell>
        </row>
        <row r="142">
          <cell r="F142">
            <v>13825759261</v>
          </cell>
          <cell r="G142" t="str">
            <v>13825759261</v>
          </cell>
          <cell r="H142" t="str">
            <v>东莞市朗迈打印设备有限公司</v>
          </cell>
          <cell r="I142" t="str">
            <v>预付费东莞住宅新装或续费1398元包年，带宽20M</v>
          </cell>
          <cell r="J142">
            <v>1398</v>
          </cell>
          <cell r="K142">
            <v>1398</v>
          </cell>
          <cell r="L142" t="str">
            <v>2012-05-31</v>
          </cell>
          <cell r="M142">
            <v>42155</v>
          </cell>
          <cell r="N142" t="str">
            <v>2016-06-01</v>
          </cell>
          <cell r="O142" t="str">
            <v>2015-06-01</v>
          </cell>
          <cell r="P142" t="str">
            <v>宽带预付费</v>
          </cell>
          <cell r="Q142" t="str">
            <v>续费</v>
          </cell>
          <cell r="R142" t="str">
            <v>往月充值</v>
          </cell>
          <cell r="S142" t="str">
            <v>家庭用户</v>
          </cell>
          <cell r="T142" t="str">
            <v>GPON+LAN</v>
          </cell>
          <cell r="U142" t="str">
            <v>文颜(weny)</v>
          </cell>
          <cell r="V142" t="str">
            <v>ZX南城黎广俊</v>
          </cell>
          <cell r="W142" t="str">
            <v/>
          </cell>
          <cell r="X142" t="str">
            <v>南城区</v>
          </cell>
          <cell r="Y142">
            <v>0</v>
          </cell>
          <cell r="Z142">
            <v>0</v>
          </cell>
          <cell r="AA142" t="str">
            <v>南城区</v>
          </cell>
          <cell r="AB142" t="str">
            <v>01</v>
          </cell>
          <cell r="AC142">
            <v>20</v>
          </cell>
          <cell r="AD142">
            <v>12</v>
          </cell>
          <cell r="AE142" t="str">
            <v>是</v>
          </cell>
          <cell r="AF142" t="str">
            <v/>
          </cell>
          <cell r="AG142" t="str">
            <v>价值宽带</v>
          </cell>
          <cell r="AH142" t="str">
            <v>续前期</v>
          </cell>
          <cell r="AI142" t="str">
            <v>否</v>
          </cell>
          <cell r="AO142">
            <v>0</v>
          </cell>
          <cell r="AR142" t="str">
            <v>赵林区</v>
          </cell>
        </row>
        <row r="143">
          <cell r="F143">
            <v>13669819458</v>
          </cell>
          <cell r="G143" t="str">
            <v>13669819458</v>
          </cell>
          <cell r="H143" t="str">
            <v>李炎文</v>
          </cell>
          <cell r="I143" t="str">
            <v>预付费东莞住宅新装或续费680元包年，带宽4M</v>
          </cell>
          <cell r="J143">
            <v>680</v>
          </cell>
          <cell r="K143">
            <v>680</v>
          </cell>
          <cell r="L143" t="str">
            <v>2013-01-15</v>
          </cell>
          <cell r="M143">
            <v>42132</v>
          </cell>
          <cell r="N143" t="str">
            <v>2016-06-04</v>
          </cell>
          <cell r="O143" t="str">
            <v>2015-06-04</v>
          </cell>
          <cell r="P143" t="str">
            <v>宽带预付费</v>
          </cell>
          <cell r="Q143" t="str">
            <v>续费</v>
          </cell>
          <cell r="R143" t="str">
            <v>往月充值</v>
          </cell>
          <cell r="S143" t="str">
            <v>家庭用户</v>
          </cell>
          <cell r="T143" t="str">
            <v>FTTH</v>
          </cell>
          <cell r="U143" t="str">
            <v>文颜(weny)</v>
          </cell>
          <cell r="V143" t="str">
            <v>ZX南城黎广俊</v>
          </cell>
          <cell r="W143" t="str">
            <v/>
          </cell>
          <cell r="X143" t="str">
            <v>南城区</v>
          </cell>
          <cell r="Y143">
            <v>0</v>
          </cell>
          <cell r="Z143">
            <v>0</v>
          </cell>
          <cell r="AA143" t="str">
            <v>南城区</v>
          </cell>
          <cell r="AB143" t="str">
            <v>04</v>
          </cell>
          <cell r="AC143">
            <v>4</v>
          </cell>
          <cell r="AD143">
            <v>12</v>
          </cell>
          <cell r="AE143" t="str">
            <v>是</v>
          </cell>
          <cell r="AF143" t="str">
            <v/>
          </cell>
          <cell r="AG143" t="str">
            <v>否</v>
          </cell>
          <cell r="AH143" t="str">
            <v>续前期</v>
          </cell>
          <cell r="AI143" t="str">
            <v>否</v>
          </cell>
          <cell r="AO143">
            <v>0</v>
          </cell>
          <cell r="AR143" t="str">
            <v>银湖区</v>
          </cell>
        </row>
        <row r="144">
          <cell r="F144">
            <v>13532388671</v>
          </cell>
          <cell r="G144" t="str">
            <v>13532388671</v>
          </cell>
          <cell r="H144" t="str">
            <v>张存振</v>
          </cell>
          <cell r="I144" t="str">
            <v>预付费东莞住宅新装或续费680元包年，带宽4M</v>
          </cell>
          <cell r="J144">
            <v>680</v>
          </cell>
          <cell r="K144">
            <v>680</v>
          </cell>
          <cell r="L144" t="str">
            <v>2014-06-04</v>
          </cell>
          <cell r="M144">
            <v>42159</v>
          </cell>
          <cell r="N144" t="str">
            <v>2016-06-04</v>
          </cell>
          <cell r="O144" t="str">
            <v>2015-06-02</v>
          </cell>
          <cell r="P144" t="str">
            <v>宽带预付费</v>
          </cell>
          <cell r="Q144" t="str">
            <v>续费</v>
          </cell>
          <cell r="R144" t="str">
            <v>提前充值</v>
          </cell>
          <cell r="S144" t="str">
            <v>家庭用户</v>
          </cell>
          <cell r="T144" t="str">
            <v>FTTH</v>
          </cell>
          <cell r="U144" t="str">
            <v>文颜(weny)</v>
          </cell>
          <cell r="V144" t="str">
            <v>ZX南城黎广俊</v>
          </cell>
          <cell r="W144" t="str">
            <v/>
          </cell>
          <cell r="X144" t="str">
            <v>南城区</v>
          </cell>
          <cell r="Y144">
            <v>0</v>
          </cell>
          <cell r="Z144">
            <v>0</v>
          </cell>
          <cell r="AA144" t="str">
            <v>南城区</v>
          </cell>
          <cell r="AB144" t="str">
            <v>02</v>
          </cell>
          <cell r="AC144">
            <v>4</v>
          </cell>
          <cell r="AD144">
            <v>12</v>
          </cell>
          <cell r="AE144" t="str">
            <v>是</v>
          </cell>
          <cell r="AF144" t="str">
            <v/>
          </cell>
          <cell r="AG144" t="str">
            <v>否</v>
          </cell>
          <cell r="AH144" t="str">
            <v>续本月</v>
          </cell>
          <cell r="AI144" t="str">
            <v>是</v>
          </cell>
          <cell r="AJ144">
            <v>13532388671</v>
          </cell>
          <cell r="AO144">
            <v>0</v>
          </cell>
          <cell r="AR144" t="str">
            <v>赵林区</v>
          </cell>
        </row>
        <row r="145">
          <cell r="F145" t="str">
            <v>dgda90037290</v>
          </cell>
          <cell r="G145" t="str">
            <v>dgda90037290</v>
          </cell>
          <cell r="H145" t="str">
            <v>汪武江</v>
          </cell>
          <cell r="I145" t="str">
            <v>预付费东莞住宅新装或续费680元包年，带宽4M</v>
          </cell>
          <cell r="J145">
            <v>680</v>
          </cell>
          <cell r="K145">
            <v>680</v>
          </cell>
          <cell r="L145" t="str">
            <v>2014-06-29</v>
          </cell>
          <cell r="M145">
            <v>42184</v>
          </cell>
          <cell r="N145" t="str">
            <v>2016-06-29</v>
          </cell>
          <cell r="O145" t="str">
            <v>2015-06-05</v>
          </cell>
          <cell r="P145" t="str">
            <v>宽带预付费</v>
          </cell>
          <cell r="Q145" t="str">
            <v>续费</v>
          </cell>
          <cell r="R145" t="str">
            <v>提前充值</v>
          </cell>
          <cell r="S145" t="str">
            <v>家庭用户</v>
          </cell>
          <cell r="T145" t="str">
            <v>FTTH</v>
          </cell>
          <cell r="U145" t="str">
            <v>文颜(weny)</v>
          </cell>
          <cell r="V145" t="str">
            <v>ZX南城黎广俊</v>
          </cell>
          <cell r="W145" t="str">
            <v/>
          </cell>
          <cell r="X145" t="str">
            <v>南城区</v>
          </cell>
          <cell r="Y145">
            <v>0</v>
          </cell>
          <cell r="Z145">
            <v>0</v>
          </cell>
          <cell r="AA145" t="str">
            <v>南城区</v>
          </cell>
          <cell r="AB145" t="str">
            <v>05</v>
          </cell>
          <cell r="AC145">
            <v>4</v>
          </cell>
          <cell r="AD145">
            <v>12</v>
          </cell>
          <cell r="AE145" t="str">
            <v>是</v>
          </cell>
          <cell r="AF145" t="str">
            <v/>
          </cell>
          <cell r="AG145" t="str">
            <v>否</v>
          </cell>
          <cell r="AH145" t="str">
            <v>续本月</v>
          </cell>
          <cell r="AI145" t="str">
            <v>是</v>
          </cell>
          <cell r="AJ145" t="str">
            <v>dgda90037290</v>
          </cell>
          <cell r="AO145">
            <v>0</v>
          </cell>
          <cell r="AR145" t="str">
            <v>赵林区</v>
          </cell>
        </row>
        <row r="146">
          <cell r="F146">
            <v>15989627924</v>
          </cell>
          <cell r="G146" t="str">
            <v>15989627924</v>
          </cell>
          <cell r="H146" t="str">
            <v>孙立桐</v>
          </cell>
          <cell r="I146" t="str">
            <v>预付费东莞住宅新装或续费240元包季，带宽4M</v>
          </cell>
          <cell r="J146">
            <v>240</v>
          </cell>
          <cell r="K146">
            <v>240</v>
          </cell>
          <cell r="L146" t="str">
            <v>2014-06-19</v>
          </cell>
          <cell r="M146">
            <v>42174</v>
          </cell>
          <cell r="N146" t="str">
            <v>2015-09-19</v>
          </cell>
          <cell r="O146" t="str">
            <v>2015-06-01</v>
          </cell>
          <cell r="P146" t="str">
            <v>宽带预付费</v>
          </cell>
          <cell r="Q146" t="str">
            <v>续费</v>
          </cell>
          <cell r="R146" t="str">
            <v>提前充值</v>
          </cell>
          <cell r="S146" t="str">
            <v>家庭用户</v>
          </cell>
          <cell r="T146" t="str">
            <v>FTTH</v>
          </cell>
          <cell r="U146" t="str">
            <v>杜秋月(duqiuy)</v>
          </cell>
          <cell r="V146" t="str">
            <v>ZX万江肖俊标</v>
          </cell>
          <cell r="W146" t="str">
            <v/>
          </cell>
          <cell r="X146" t="str">
            <v>万江区</v>
          </cell>
          <cell r="Y146">
            <v>0</v>
          </cell>
          <cell r="Z146">
            <v>0</v>
          </cell>
          <cell r="AA146" t="str">
            <v>万江区</v>
          </cell>
          <cell r="AB146" t="str">
            <v>01</v>
          </cell>
          <cell r="AC146">
            <v>4</v>
          </cell>
          <cell r="AD146">
            <v>3</v>
          </cell>
          <cell r="AE146" t="str">
            <v>是</v>
          </cell>
          <cell r="AF146" t="str">
            <v/>
          </cell>
          <cell r="AG146" t="str">
            <v>否</v>
          </cell>
          <cell r="AH146" t="str">
            <v>续本月</v>
          </cell>
          <cell r="AI146" t="str">
            <v>是</v>
          </cell>
          <cell r="AJ146">
            <v>15989627924</v>
          </cell>
          <cell r="AO146">
            <v>0</v>
          </cell>
          <cell r="AR146" t="str">
            <v>雁田区</v>
          </cell>
        </row>
        <row r="147">
          <cell r="F147">
            <v>13539049212</v>
          </cell>
          <cell r="G147" t="str">
            <v>13539049212</v>
          </cell>
          <cell r="H147" t="str">
            <v>冯森强</v>
          </cell>
          <cell r="I147" t="str">
            <v>预付费东莞住宅新装或续费888元包年，带宽12M</v>
          </cell>
          <cell r="J147">
            <v>888</v>
          </cell>
          <cell r="K147">
            <v>888</v>
          </cell>
          <cell r="L147" t="str">
            <v>2014-06-04</v>
          </cell>
          <cell r="M147">
            <v>42159</v>
          </cell>
          <cell r="N147" t="str">
            <v>2016-06-04</v>
          </cell>
          <cell r="O147" t="str">
            <v>2015-06-02</v>
          </cell>
          <cell r="P147" t="str">
            <v>宽带预付费</v>
          </cell>
          <cell r="Q147" t="str">
            <v>续费</v>
          </cell>
          <cell r="R147" t="str">
            <v>提前充值</v>
          </cell>
          <cell r="S147" t="str">
            <v>家庭用户</v>
          </cell>
          <cell r="T147" t="str">
            <v>FTTH</v>
          </cell>
          <cell r="U147" t="str">
            <v>杜秋月(duqiuy)</v>
          </cell>
          <cell r="V147" t="str">
            <v>ZX万江汪洞辉</v>
          </cell>
          <cell r="W147" t="str">
            <v/>
          </cell>
          <cell r="X147" t="str">
            <v>万江区</v>
          </cell>
          <cell r="Y147">
            <v>0</v>
          </cell>
          <cell r="Z147">
            <v>0</v>
          </cell>
          <cell r="AA147" t="str">
            <v>万江区</v>
          </cell>
          <cell r="AB147" t="str">
            <v>02</v>
          </cell>
          <cell r="AC147">
            <v>12</v>
          </cell>
          <cell r="AD147">
            <v>12</v>
          </cell>
          <cell r="AE147" t="str">
            <v>是</v>
          </cell>
          <cell r="AF147" t="str">
            <v/>
          </cell>
          <cell r="AG147" t="str">
            <v>价值宽带</v>
          </cell>
          <cell r="AH147" t="str">
            <v>续本月</v>
          </cell>
          <cell r="AI147" t="str">
            <v>是</v>
          </cell>
          <cell r="AJ147">
            <v>13539049212</v>
          </cell>
          <cell r="AO147">
            <v>0</v>
          </cell>
          <cell r="AR147" t="str">
            <v>雁田区</v>
          </cell>
        </row>
        <row r="148">
          <cell r="F148">
            <v>15019001197</v>
          </cell>
          <cell r="G148" t="str">
            <v>15019001197</v>
          </cell>
          <cell r="H148" t="str">
            <v>徐炳谈</v>
          </cell>
          <cell r="I148" t="str">
            <v>预付费东莞住宅新装或续费400元包半年，带宽4M</v>
          </cell>
          <cell r="J148">
            <v>400</v>
          </cell>
          <cell r="K148">
            <v>400</v>
          </cell>
          <cell r="L148" t="str">
            <v>2014-12-19</v>
          </cell>
          <cell r="M148">
            <v>42174</v>
          </cell>
          <cell r="N148" t="str">
            <v>2015-12-19</v>
          </cell>
          <cell r="O148" t="str">
            <v>2015-06-05</v>
          </cell>
          <cell r="P148" t="str">
            <v>宽带预付费</v>
          </cell>
          <cell r="Q148" t="str">
            <v>续费</v>
          </cell>
          <cell r="R148" t="str">
            <v>提前充值</v>
          </cell>
          <cell r="S148" t="str">
            <v>家庭用户</v>
          </cell>
          <cell r="T148" t="str">
            <v>FTTH</v>
          </cell>
          <cell r="U148" t="str">
            <v>杜秋月(duqiuy)</v>
          </cell>
          <cell r="V148" t="str">
            <v>ZX万江李明浪</v>
          </cell>
          <cell r="W148" t="str">
            <v/>
          </cell>
          <cell r="X148" t="str">
            <v>万江区</v>
          </cell>
          <cell r="Y148">
            <v>0</v>
          </cell>
          <cell r="Z148">
            <v>0</v>
          </cell>
          <cell r="AA148" t="str">
            <v>万江区</v>
          </cell>
          <cell r="AB148" t="str">
            <v>05</v>
          </cell>
          <cell r="AC148">
            <v>4</v>
          </cell>
          <cell r="AD148">
            <v>6</v>
          </cell>
          <cell r="AE148" t="str">
            <v>是</v>
          </cell>
          <cell r="AF148" t="str">
            <v/>
          </cell>
          <cell r="AG148" t="str">
            <v>否</v>
          </cell>
          <cell r="AH148" t="str">
            <v>续本月</v>
          </cell>
          <cell r="AI148" t="str">
            <v>是</v>
          </cell>
          <cell r="AJ148">
            <v>15019001197</v>
          </cell>
          <cell r="AO148">
            <v>0</v>
          </cell>
          <cell r="AR148" t="str">
            <v>雁田区</v>
          </cell>
        </row>
        <row r="149">
          <cell r="F149">
            <v>15920200930</v>
          </cell>
          <cell r="G149" t="str">
            <v>15920200930</v>
          </cell>
          <cell r="H149" t="str">
            <v>杨丽芬</v>
          </cell>
          <cell r="I149" t="str">
            <v>预付费东莞住宅新装或续费680元包年，带宽4M</v>
          </cell>
          <cell r="J149">
            <v>680</v>
          </cell>
          <cell r="K149">
            <v>680</v>
          </cell>
          <cell r="L149" t="str">
            <v>2014-06-16</v>
          </cell>
          <cell r="M149">
            <v>42171</v>
          </cell>
          <cell r="N149" t="str">
            <v>2016-06-16</v>
          </cell>
          <cell r="O149" t="str">
            <v>2015-06-01</v>
          </cell>
          <cell r="P149" t="str">
            <v>宽带预付费</v>
          </cell>
          <cell r="Q149" t="str">
            <v>续费</v>
          </cell>
          <cell r="R149" t="str">
            <v>提前充值</v>
          </cell>
          <cell r="S149" t="str">
            <v>家庭用户</v>
          </cell>
          <cell r="T149" t="str">
            <v>FTTH</v>
          </cell>
          <cell r="U149" t="str">
            <v>杜秋月(duqiuy)</v>
          </cell>
          <cell r="V149" t="str">
            <v>ZX万江肖俊标</v>
          </cell>
          <cell r="W149" t="str">
            <v/>
          </cell>
          <cell r="X149" t="str">
            <v>万江区</v>
          </cell>
          <cell r="Y149">
            <v>0</v>
          </cell>
          <cell r="Z149">
            <v>0</v>
          </cell>
          <cell r="AA149" t="str">
            <v>万江区</v>
          </cell>
          <cell r="AB149" t="str">
            <v>01</v>
          </cell>
          <cell r="AC149">
            <v>4</v>
          </cell>
          <cell r="AD149">
            <v>12</v>
          </cell>
          <cell r="AE149" t="str">
            <v>是</v>
          </cell>
          <cell r="AF149" t="str">
            <v/>
          </cell>
          <cell r="AG149" t="str">
            <v>否</v>
          </cell>
          <cell r="AH149" t="str">
            <v>续本月</v>
          </cell>
          <cell r="AI149" t="str">
            <v>是</v>
          </cell>
          <cell r="AJ149">
            <v>15920200930</v>
          </cell>
          <cell r="AO149">
            <v>0</v>
          </cell>
          <cell r="AR149" t="str">
            <v>雁田区</v>
          </cell>
        </row>
        <row r="150">
          <cell r="F150" t="str">
            <v>dgda90071579</v>
          </cell>
          <cell r="G150" t="str">
            <v>dgda90071579</v>
          </cell>
          <cell r="H150" t="str">
            <v>李桂兵</v>
          </cell>
          <cell r="I150" t="str">
            <v>预付费东莞住宅新装或续费680元包年，带宽4M</v>
          </cell>
          <cell r="J150">
            <v>680</v>
          </cell>
          <cell r="K150">
            <v>680</v>
          </cell>
          <cell r="L150" t="str">
            <v>2014-06-04</v>
          </cell>
          <cell r="M150">
            <v>42159</v>
          </cell>
          <cell r="N150" t="str">
            <v>2016-06-04</v>
          </cell>
          <cell r="O150" t="str">
            <v>2015-06-03</v>
          </cell>
          <cell r="P150" t="str">
            <v>宽带预付费</v>
          </cell>
          <cell r="Q150" t="str">
            <v>续费</v>
          </cell>
          <cell r="R150" t="str">
            <v>提前充值</v>
          </cell>
          <cell r="S150" t="str">
            <v>家庭用户</v>
          </cell>
          <cell r="T150" t="str">
            <v>FTTH</v>
          </cell>
          <cell r="U150" t="str">
            <v>杜秋月(duqiuy)</v>
          </cell>
          <cell r="V150" t="str">
            <v>ZX万江李明浪</v>
          </cell>
          <cell r="W150" t="str">
            <v/>
          </cell>
          <cell r="X150" t="str">
            <v>万江区</v>
          </cell>
          <cell r="Y150">
            <v>0</v>
          </cell>
          <cell r="Z150">
            <v>0</v>
          </cell>
          <cell r="AA150" t="str">
            <v>万江区</v>
          </cell>
          <cell r="AB150" t="str">
            <v>03</v>
          </cell>
          <cell r="AC150">
            <v>4</v>
          </cell>
          <cell r="AD150">
            <v>12</v>
          </cell>
          <cell r="AE150" t="str">
            <v>是</v>
          </cell>
          <cell r="AF150" t="str">
            <v/>
          </cell>
          <cell r="AG150" t="str">
            <v>否</v>
          </cell>
          <cell r="AH150" t="str">
            <v>续本月</v>
          </cell>
          <cell r="AI150" t="str">
            <v>是</v>
          </cell>
          <cell r="AJ150" t="str">
            <v>dgda90071579</v>
          </cell>
          <cell r="AO150">
            <v>0</v>
          </cell>
          <cell r="AR150" t="str">
            <v>雁田区</v>
          </cell>
        </row>
        <row r="151">
          <cell r="F151">
            <v>13537329926</v>
          </cell>
          <cell r="G151" t="str">
            <v>13537329926</v>
          </cell>
          <cell r="H151" t="str">
            <v>况光世</v>
          </cell>
          <cell r="I151" t="str">
            <v>预付费东莞住宅新装或续费680元包年，带宽4M</v>
          </cell>
          <cell r="J151">
            <v>680</v>
          </cell>
          <cell r="K151">
            <v>680</v>
          </cell>
          <cell r="L151" t="str">
            <v>2011-04-29</v>
          </cell>
          <cell r="M151">
            <v>42192</v>
          </cell>
          <cell r="N151" t="str">
            <v>2016-07-07</v>
          </cell>
          <cell r="O151" t="str">
            <v>2015-06-05</v>
          </cell>
          <cell r="P151" t="str">
            <v>宽带预付费</v>
          </cell>
          <cell r="Q151" t="str">
            <v>续费</v>
          </cell>
          <cell r="R151" t="str">
            <v>提前充值</v>
          </cell>
          <cell r="S151" t="str">
            <v>家庭用户</v>
          </cell>
          <cell r="T151" t="str">
            <v>(传统)XDSL</v>
          </cell>
          <cell r="U151" t="str">
            <v>李燕舞(liyw)</v>
          </cell>
          <cell r="V151" t="str">
            <v>DL环宇通信</v>
          </cell>
          <cell r="W151" t="str">
            <v/>
          </cell>
          <cell r="X151" t="str">
            <v>塘厦区</v>
          </cell>
          <cell r="Y151">
            <v>0</v>
          </cell>
          <cell r="Z151">
            <v>0</v>
          </cell>
          <cell r="AA151" t="str">
            <v>塘厦区</v>
          </cell>
          <cell r="AB151" t="str">
            <v>05</v>
          </cell>
          <cell r="AC151">
            <v>4</v>
          </cell>
          <cell r="AD151">
            <v>12</v>
          </cell>
          <cell r="AE151" t="str">
            <v>否</v>
          </cell>
          <cell r="AF151" t="str">
            <v/>
          </cell>
          <cell r="AG151" t="str">
            <v>否</v>
          </cell>
          <cell r="AH151" t="str">
            <v>续后期</v>
          </cell>
          <cell r="AI151" t="str">
            <v>否</v>
          </cell>
          <cell r="AO151">
            <v>0</v>
          </cell>
          <cell r="AR151" t="str">
            <v>雁田区</v>
          </cell>
        </row>
        <row r="152">
          <cell r="F152">
            <v>13532489522</v>
          </cell>
          <cell r="G152" t="str">
            <v>13532489522</v>
          </cell>
          <cell r="H152" t="str">
            <v>许胜华</v>
          </cell>
          <cell r="I152" t="str">
            <v>预付费东莞住宅新装或续费1398元包年，带宽20M</v>
          </cell>
          <cell r="J152">
            <v>1398</v>
          </cell>
          <cell r="K152">
            <v>1398</v>
          </cell>
          <cell r="L152" t="str">
            <v>2014-06-08</v>
          </cell>
          <cell r="M152">
            <v>42163</v>
          </cell>
          <cell r="N152" t="str">
            <v>2016-06-08</v>
          </cell>
          <cell r="O152" t="str">
            <v>2015-06-05</v>
          </cell>
          <cell r="P152" t="str">
            <v>宽带预付费</v>
          </cell>
          <cell r="Q152" t="str">
            <v>续费</v>
          </cell>
          <cell r="R152" t="str">
            <v>当月充值</v>
          </cell>
          <cell r="S152" t="str">
            <v>家庭用户</v>
          </cell>
          <cell r="T152" t="str">
            <v>FTTH</v>
          </cell>
          <cell r="U152" t="str">
            <v>李燕舞(liyw)</v>
          </cell>
          <cell r="V152" t="str">
            <v>ZX塘厦陈阳</v>
          </cell>
          <cell r="W152" t="str">
            <v>(非)</v>
          </cell>
          <cell r="X152" t="str">
            <v>塘厦区</v>
          </cell>
          <cell r="Y152">
            <v>0</v>
          </cell>
          <cell r="Z152">
            <v>0</v>
          </cell>
          <cell r="AA152" t="str">
            <v>塘厦区</v>
          </cell>
          <cell r="AB152" t="str">
            <v>05</v>
          </cell>
          <cell r="AC152">
            <v>20</v>
          </cell>
          <cell r="AD152">
            <v>12</v>
          </cell>
          <cell r="AE152" t="str">
            <v>是</v>
          </cell>
          <cell r="AF152" t="str">
            <v/>
          </cell>
          <cell r="AG152" t="str">
            <v>价值宽带</v>
          </cell>
          <cell r="AH152" t="str">
            <v>续本月</v>
          </cell>
          <cell r="AI152" t="str">
            <v>是</v>
          </cell>
          <cell r="AJ152">
            <v>13532489522</v>
          </cell>
          <cell r="AO152">
            <v>0</v>
          </cell>
          <cell r="AR152" t="str">
            <v>雁田区</v>
          </cell>
        </row>
        <row r="153">
          <cell r="F153">
            <v>13686060448</v>
          </cell>
          <cell r="G153" t="str">
            <v>13686060448</v>
          </cell>
          <cell r="H153" t="str">
            <v>丘孙惠</v>
          </cell>
          <cell r="I153" t="str">
            <v>预付费东莞住宅新装1298元包2年，带宽6M</v>
          </cell>
          <cell r="J153">
            <v>1298</v>
          </cell>
          <cell r="K153">
            <v>1298</v>
          </cell>
          <cell r="L153" t="str">
            <v>2013-06-08</v>
          </cell>
          <cell r="M153">
            <v>42163</v>
          </cell>
          <cell r="N153" t="str">
            <v>2017-06-08</v>
          </cell>
          <cell r="O153" t="str">
            <v>2015-06-04</v>
          </cell>
          <cell r="P153" t="str">
            <v>宽带预付费</v>
          </cell>
          <cell r="Q153" t="str">
            <v>续费</v>
          </cell>
          <cell r="R153" t="str">
            <v>当月充值</v>
          </cell>
          <cell r="S153" t="str">
            <v>家庭用户</v>
          </cell>
          <cell r="T153" t="str">
            <v>FTTH</v>
          </cell>
          <cell r="U153" t="str">
            <v>李燕舞(liyw)</v>
          </cell>
          <cell r="V153" t="str">
            <v>DL环宇通信</v>
          </cell>
          <cell r="W153" t="str">
            <v>13686060448</v>
          </cell>
          <cell r="X153" t="str">
            <v>塘厦区</v>
          </cell>
          <cell r="Y153">
            <v>0</v>
          </cell>
          <cell r="Z153">
            <v>0</v>
          </cell>
          <cell r="AA153" t="str">
            <v>塘厦区</v>
          </cell>
          <cell r="AB153" t="str">
            <v>04</v>
          </cell>
          <cell r="AC153">
            <v>6</v>
          </cell>
          <cell r="AD153">
            <v>24</v>
          </cell>
          <cell r="AE153" t="str">
            <v>是</v>
          </cell>
          <cell r="AF153" t="str">
            <v/>
          </cell>
          <cell r="AG153" t="str">
            <v>否</v>
          </cell>
          <cell r="AH153" t="str">
            <v>续本月</v>
          </cell>
          <cell r="AI153" t="str">
            <v>是</v>
          </cell>
          <cell r="AO153">
            <v>0</v>
          </cell>
          <cell r="AR153" t="str">
            <v>雁田区</v>
          </cell>
        </row>
        <row r="154">
          <cell r="F154">
            <v>13868638128</v>
          </cell>
          <cell r="G154" t="str">
            <v>13868638128</v>
          </cell>
          <cell r="H154" t="str">
            <v>何光平</v>
          </cell>
          <cell r="I154" t="str">
            <v>预付费东莞住宅新装或续费680元包年，带宽4M</v>
          </cell>
          <cell r="J154">
            <v>680</v>
          </cell>
          <cell r="K154">
            <v>680</v>
          </cell>
          <cell r="L154" t="str">
            <v>2012-12-26</v>
          </cell>
          <cell r="M154">
            <v>42181</v>
          </cell>
          <cell r="N154" t="str">
            <v>2016-06-26</v>
          </cell>
          <cell r="O154" t="str">
            <v>2015-06-04</v>
          </cell>
          <cell r="P154" t="str">
            <v>宽带预付费</v>
          </cell>
          <cell r="Q154" t="str">
            <v>续费</v>
          </cell>
          <cell r="R154" t="str">
            <v>当月充值</v>
          </cell>
          <cell r="S154" t="str">
            <v>家庭用户</v>
          </cell>
          <cell r="T154" t="str">
            <v>GPON+LAN</v>
          </cell>
          <cell r="U154" t="str">
            <v>李燕舞(liyw)</v>
          </cell>
          <cell r="V154" t="str">
            <v>DL环宇通信</v>
          </cell>
          <cell r="W154" t="str">
            <v>1、施工单号201610 2、 3、 4、</v>
          </cell>
          <cell r="X154" t="str">
            <v>塘厦区</v>
          </cell>
          <cell r="Y154">
            <v>0</v>
          </cell>
          <cell r="Z154">
            <v>0</v>
          </cell>
          <cell r="AA154" t="str">
            <v>塘厦区</v>
          </cell>
          <cell r="AB154" t="str">
            <v>04</v>
          </cell>
          <cell r="AC154">
            <v>4</v>
          </cell>
          <cell r="AD154">
            <v>12</v>
          </cell>
          <cell r="AE154" t="str">
            <v>是</v>
          </cell>
          <cell r="AF154" t="str">
            <v/>
          </cell>
          <cell r="AG154" t="str">
            <v>否</v>
          </cell>
          <cell r="AH154" t="str">
            <v>续本月</v>
          </cell>
          <cell r="AI154" t="str">
            <v>是</v>
          </cell>
          <cell r="AJ154">
            <v>13868638128</v>
          </cell>
          <cell r="AO154">
            <v>0</v>
          </cell>
          <cell r="AR154" t="str">
            <v>樟新区</v>
          </cell>
        </row>
        <row r="155">
          <cell r="F155">
            <v>13450677560</v>
          </cell>
          <cell r="G155" t="str">
            <v>13450677560</v>
          </cell>
          <cell r="H155" t="str">
            <v>周淑珍</v>
          </cell>
          <cell r="I155" t="str">
            <v>预付费东莞住宅新装或续费680元包年，带宽4M</v>
          </cell>
          <cell r="J155">
            <v>680</v>
          </cell>
          <cell r="K155">
            <v>680</v>
          </cell>
          <cell r="L155" t="str">
            <v>2012-05-15</v>
          </cell>
          <cell r="M155">
            <v>42150</v>
          </cell>
          <cell r="N155" t="str">
            <v>2016-06-06</v>
          </cell>
          <cell r="O155" t="str">
            <v>2015-06-06</v>
          </cell>
          <cell r="P155" t="str">
            <v>宽带预付费</v>
          </cell>
          <cell r="Q155" t="str">
            <v>续费</v>
          </cell>
          <cell r="R155" t="str">
            <v>往月充值</v>
          </cell>
          <cell r="S155" t="str">
            <v>家庭用户</v>
          </cell>
          <cell r="T155" t="str">
            <v>(传统)XDSL</v>
          </cell>
          <cell r="U155" t="str">
            <v>李燕舞(liyw)</v>
          </cell>
          <cell r="V155" t="str">
            <v>DL环宇通信</v>
          </cell>
          <cell r="W155" t="str">
            <v/>
          </cell>
          <cell r="X155" t="str">
            <v>塘厦区</v>
          </cell>
          <cell r="Y155">
            <v>0</v>
          </cell>
          <cell r="Z155">
            <v>0</v>
          </cell>
          <cell r="AA155" t="str">
            <v>塘厦区</v>
          </cell>
          <cell r="AB155" t="str">
            <v>06</v>
          </cell>
          <cell r="AC155">
            <v>4</v>
          </cell>
          <cell r="AD155">
            <v>12</v>
          </cell>
          <cell r="AE155" t="str">
            <v>否</v>
          </cell>
          <cell r="AF155" t="str">
            <v/>
          </cell>
          <cell r="AG155" t="str">
            <v>否</v>
          </cell>
          <cell r="AH155" t="str">
            <v>续前期</v>
          </cell>
          <cell r="AI155" t="str">
            <v>否</v>
          </cell>
          <cell r="AO155">
            <v>0</v>
          </cell>
          <cell r="AR155" t="str">
            <v>樟新区</v>
          </cell>
        </row>
        <row r="156">
          <cell r="F156">
            <v>13532837758</v>
          </cell>
          <cell r="G156" t="str">
            <v>13532837758</v>
          </cell>
          <cell r="H156" t="str">
            <v>何建兴</v>
          </cell>
          <cell r="I156" t="str">
            <v>预付费东莞住宅新装或续费400元包半年，带宽4M</v>
          </cell>
          <cell r="J156">
            <v>400</v>
          </cell>
          <cell r="K156">
            <v>400</v>
          </cell>
          <cell r="L156" t="str">
            <v>2014-06-06</v>
          </cell>
          <cell r="M156">
            <v>42161</v>
          </cell>
          <cell r="N156" t="str">
            <v>2015-12-06</v>
          </cell>
          <cell r="O156" t="str">
            <v>2015-06-04</v>
          </cell>
          <cell r="P156" t="str">
            <v>宽带预付费</v>
          </cell>
          <cell r="Q156" t="str">
            <v>续费</v>
          </cell>
          <cell r="R156" t="str">
            <v>当月充值</v>
          </cell>
          <cell r="S156" t="str">
            <v>家庭用户</v>
          </cell>
          <cell r="T156" t="str">
            <v>FTTH</v>
          </cell>
          <cell r="U156" t="str">
            <v>李燕舞(liyw)</v>
          </cell>
          <cell r="V156" t="str">
            <v>ZX塘厦张远威</v>
          </cell>
          <cell r="W156" t="str">
            <v>电商价值宽带营销</v>
          </cell>
          <cell r="X156" t="str">
            <v>塘厦区</v>
          </cell>
          <cell r="Y156">
            <v>0</v>
          </cell>
          <cell r="Z156">
            <v>0</v>
          </cell>
          <cell r="AA156" t="str">
            <v>塘厦区</v>
          </cell>
          <cell r="AB156" t="str">
            <v>04</v>
          </cell>
          <cell r="AC156">
            <v>4</v>
          </cell>
          <cell r="AD156">
            <v>6</v>
          </cell>
          <cell r="AE156" t="str">
            <v>是</v>
          </cell>
          <cell r="AF156" t="str">
            <v/>
          </cell>
          <cell r="AG156" t="str">
            <v>否</v>
          </cell>
          <cell r="AH156" t="str">
            <v>续本月</v>
          </cell>
          <cell r="AI156" t="str">
            <v>是</v>
          </cell>
          <cell r="AJ156">
            <v>13532837758</v>
          </cell>
          <cell r="AO156">
            <v>0</v>
          </cell>
          <cell r="AR156" t="str">
            <v>樟新区</v>
          </cell>
        </row>
        <row r="157">
          <cell r="F157">
            <v>13544682800</v>
          </cell>
          <cell r="G157" t="str">
            <v>13544682800</v>
          </cell>
          <cell r="H157" t="str">
            <v>欧炽明</v>
          </cell>
          <cell r="I157" t="str">
            <v>预付费东莞住宅新装或续费680元包年，带宽4M</v>
          </cell>
          <cell r="J157">
            <v>680</v>
          </cell>
          <cell r="K157">
            <v>680</v>
          </cell>
          <cell r="L157" t="str">
            <v>2005-09-22</v>
          </cell>
          <cell r="M157">
            <v>42178</v>
          </cell>
          <cell r="N157" t="str">
            <v>2016-06-23</v>
          </cell>
          <cell r="O157" t="str">
            <v>2015-06-05</v>
          </cell>
          <cell r="P157" t="str">
            <v>宽带预付费</v>
          </cell>
          <cell r="Q157" t="str">
            <v>续费</v>
          </cell>
          <cell r="R157" t="str">
            <v>当月充值</v>
          </cell>
          <cell r="S157" t="str">
            <v>家庭用户</v>
          </cell>
          <cell r="T157" t="str">
            <v>FTTH</v>
          </cell>
          <cell r="U157" t="str">
            <v>李燕舞(liyw)</v>
          </cell>
          <cell r="V157" t="str">
            <v>DL环宇通信</v>
          </cell>
          <cell r="W157" t="str">
            <v>电商价值宽带营销</v>
          </cell>
          <cell r="X157" t="str">
            <v>塘厦区</v>
          </cell>
          <cell r="Y157">
            <v>0</v>
          </cell>
          <cell r="Z157">
            <v>0</v>
          </cell>
          <cell r="AA157" t="str">
            <v>塘厦区</v>
          </cell>
          <cell r="AB157" t="str">
            <v>05</v>
          </cell>
          <cell r="AC157">
            <v>4</v>
          </cell>
          <cell r="AD157">
            <v>12</v>
          </cell>
          <cell r="AE157" t="str">
            <v>是</v>
          </cell>
          <cell r="AF157" t="str">
            <v/>
          </cell>
          <cell r="AG157" t="str">
            <v>否</v>
          </cell>
          <cell r="AH157" t="str">
            <v>续本月</v>
          </cell>
          <cell r="AI157" t="str">
            <v>是</v>
          </cell>
          <cell r="AJ157">
            <v>13544682800</v>
          </cell>
          <cell r="AO157">
            <v>0</v>
          </cell>
          <cell r="AR157" t="str">
            <v>樟新区</v>
          </cell>
        </row>
        <row r="158">
          <cell r="F158">
            <v>13688931815</v>
          </cell>
          <cell r="G158" t="str">
            <v>13688931815</v>
          </cell>
          <cell r="H158" t="str">
            <v>严梅</v>
          </cell>
          <cell r="I158" t="str">
            <v>预付费东莞住宅新装或续费680元包年，带宽4M</v>
          </cell>
          <cell r="J158">
            <v>680</v>
          </cell>
          <cell r="K158">
            <v>680</v>
          </cell>
          <cell r="L158" t="str">
            <v>2008-08-05</v>
          </cell>
          <cell r="M158">
            <v>42158</v>
          </cell>
          <cell r="N158" t="str">
            <v>2016-06-04</v>
          </cell>
          <cell r="O158" t="str">
            <v>2015-06-04</v>
          </cell>
          <cell r="P158" t="str">
            <v>宽带预付费</v>
          </cell>
          <cell r="Q158" t="str">
            <v>续费</v>
          </cell>
          <cell r="R158" t="str">
            <v>当月充值</v>
          </cell>
          <cell r="S158" t="str">
            <v>家庭用户</v>
          </cell>
          <cell r="T158" t="str">
            <v>FTTH</v>
          </cell>
          <cell r="U158" t="str">
            <v>李燕舞(liyw)</v>
          </cell>
          <cell r="V158" t="str">
            <v>ZX塘厦张远威</v>
          </cell>
          <cell r="W158" t="str">
            <v>电商价值宽带营销</v>
          </cell>
          <cell r="X158" t="str">
            <v>塘厦区</v>
          </cell>
          <cell r="Y158">
            <v>0</v>
          </cell>
          <cell r="Z158">
            <v>0</v>
          </cell>
          <cell r="AA158" t="str">
            <v>塘厦区</v>
          </cell>
          <cell r="AB158" t="str">
            <v>04</v>
          </cell>
          <cell r="AC158">
            <v>4</v>
          </cell>
          <cell r="AD158">
            <v>12</v>
          </cell>
          <cell r="AE158" t="str">
            <v>是</v>
          </cell>
          <cell r="AF158" t="str">
            <v/>
          </cell>
          <cell r="AG158" t="str">
            <v>否</v>
          </cell>
          <cell r="AH158" t="str">
            <v>续本月</v>
          </cell>
          <cell r="AI158" t="str">
            <v>是</v>
          </cell>
          <cell r="AJ158">
            <v>13688931815</v>
          </cell>
          <cell r="AO158">
            <v>0</v>
          </cell>
          <cell r="AR158" t="str">
            <v>樟新区</v>
          </cell>
        </row>
        <row r="159">
          <cell r="F159">
            <v>15778231663</v>
          </cell>
          <cell r="G159" t="str">
            <v>15778231663</v>
          </cell>
          <cell r="H159" t="str">
            <v>黄围琴</v>
          </cell>
          <cell r="I159" t="str">
            <v>预付费东莞住宅新装或续费768元包年，带宽4M</v>
          </cell>
          <cell r="J159">
            <v>768</v>
          </cell>
          <cell r="K159">
            <v>768</v>
          </cell>
          <cell r="L159" t="str">
            <v>2014-06-04</v>
          </cell>
          <cell r="M159">
            <v>42159</v>
          </cell>
          <cell r="N159" t="str">
            <v>2016-06-07</v>
          </cell>
          <cell r="O159" t="str">
            <v>2015-06-07</v>
          </cell>
          <cell r="P159" t="str">
            <v>宽带预付费</v>
          </cell>
          <cell r="Q159" t="str">
            <v>续费</v>
          </cell>
          <cell r="R159" t="str">
            <v>当月充值</v>
          </cell>
          <cell r="S159" t="str">
            <v>家庭用户</v>
          </cell>
          <cell r="T159" t="str">
            <v>FTTH</v>
          </cell>
          <cell r="U159" t="str">
            <v>李燕舞(liyw)</v>
          </cell>
          <cell r="V159" t="str">
            <v>ZX塘厦张远威</v>
          </cell>
          <cell r="W159" t="str">
            <v>电商价值宽带营销</v>
          </cell>
          <cell r="X159" t="str">
            <v>塘厦区</v>
          </cell>
          <cell r="Y159">
            <v>0</v>
          </cell>
          <cell r="Z159">
            <v>0</v>
          </cell>
          <cell r="AA159" t="str">
            <v>塘厦区</v>
          </cell>
          <cell r="AB159" t="str">
            <v>07</v>
          </cell>
          <cell r="AC159">
            <v>4</v>
          </cell>
          <cell r="AD159">
            <v>12</v>
          </cell>
          <cell r="AE159" t="str">
            <v>是</v>
          </cell>
          <cell r="AF159" t="str">
            <v/>
          </cell>
          <cell r="AG159" t="str">
            <v>否</v>
          </cell>
          <cell r="AH159" t="str">
            <v>续本月</v>
          </cell>
          <cell r="AI159" t="str">
            <v>是</v>
          </cell>
          <cell r="AJ159">
            <v>15778231663</v>
          </cell>
          <cell r="AO159">
            <v>0</v>
          </cell>
          <cell r="AR159" t="str">
            <v>樟新区</v>
          </cell>
        </row>
        <row r="160">
          <cell r="F160">
            <v>13827213373</v>
          </cell>
          <cell r="G160" t="str">
            <v>13827213373</v>
          </cell>
          <cell r="H160" t="str">
            <v>龙浪平</v>
          </cell>
          <cell r="I160" t="str">
            <v>预付费东莞住宅新装或续费1408元包2年，带宽12M</v>
          </cell>
          <cell r="J160">
            <v>1408</v>
          </cell>
          <cell r="K160">
            <v>1408</v>
          </cell>
          <cell r="L160" t="str">
            <v>2014-06-10</v>
          </cell>
          <cell r="M160">
            <v>42165</v>
          </cell>
          <cell r="N160" t="str">
            <v>2017-06-10</v>
          </cell>
          <cell r="O160" t="str">
            <v>2015-06-06</v>
          </cell>
          <cell r="P160" t="str">
            <v>宽带预付费</v>
          </cell>
          <cell r="Q160" t="str">
            <v>续费</v>
          </cell>
          <cell r="R160" t="str">
            <v>提前充值</v>
          </cell>
          <cell r="S160" t="str">
            <v>家庭用户</v>
          </cell>
          <cell r="T160" t="str">
            <v>FTTH</v>
          </cell>
          <cell r="U160" t="str">
            <v>方兰(fangl)</v>
          </cell>
          <cell r="V160" t="str">
            <v>ZX樟木头谭远明</v>
          </cell>
          <cell r="W160" t="str">
            <v/>
          </cell>
          <cell r="X160" t="str">
            <v>凤岗区</v>
          </cell>
          <cell r="Y160">
            <v>0</v>
          </cell>
          <cell r="Z160">
            <v>0</v>
          </cell>
          <cell r="AA160" t="str">
            <v>凤岗区</v>
          </cell>
          <cell r="AB160" t="str">
            <v>06</v>
          </cell>
          <cell r="AC160">
            <v>12</v>
          </cell>
          <cell r="AD160">
            <v>24</v>
          </cell>
          <cell r="AE160" t="str">
            <v>是</v>
          </cell>
          <cell r="AF160" t="str">
            <v/>
          </cell>
          <cell r="AG160" t="str">
            <v>价值宽带</v>
          </cell>
          <cell r="AH160" t="str">
            <v>续本月</v>
          </cell>
          <cell r="AI160" t="str">
            <v>是</v>
          </cell>
          <cell r="AO160">
            <v>0</v>
          </cell>
          <cell r="AR160" t="str">
            <v>樟新区</v>
          </cell>
        </row>
        <row r="161">
          <cell r="F161">
            <v>13415860998</v>
          </cell>
          <cell r="G161" t="str">
            <v>13415860998</v>
          </cell>
          <cell r="H161" t="str">
            <v>陈朝辉</v>
          </cell>
          <cell r="I161" t="str">
            <v>预付费东莞住宅新装或续费888元包年，带宽12M</v>
          </cell>
          <cell r="J161">
            <v>888</v>
          </cell>
          <cell r="K161">
            <v>888</v>
          </cell>
          <cell r="L161" t="str">
            <v>2013-06-11</v>
          </cell>
          <cell r="M161">
            <v>42178</v>
          </cell>
          <cell r="N161" t="str">
            <v>2016-06-23</v>
          </cell>
          <cell r="O161" t="str">
            <v>2015-06-06</v>
          </cell>
          <cell r="P161" t="str">
            <v>宽带预付费</v>
          </cell>
          <cell r="Q161" t="str">
            <v>续费</v>
          </cell>
          <cell r="R161" t="str">
            <v>当月充值</v>
          </cell>
          <cell r="S161" t="str">
            <v>家庭用户</v>
          </cell>
          <cell r="T161" t="str">
            <v>FTTH</v>
          </cell>
          <cell r="U161" t="str">
            <v>李燕舞(liyw)</v>
          </cell>
          <cell r="V161" t="str">
            <v>ZX塘厦杨芳</v>
          </cell>
          <cell r="W161" t="str">
            <v>1、工单编号 194835  2、3、4、</v>
          </cell>
          <cell r="X161" t="str">
            <v>塘厦区</v>
          </cell>
          <cell r="Y161">
            <v>0</v>
          </cell>
          <cell r="Z161">
            <v>0</v>
          </cell>
          <cell r="AA161" t="str">
            <v>塘厦区</v>
          </cell>
          <cell r="AB161" t="str">
            <v>06</v>
          </cell>
          <cell r="AC161">
            <v>12</v>
          </cell>
          <cell r="AD161">
            <v>12</v>
          </cell>
          <cell r="AE161" t="str">
            <v>是</v>
          </cell>
          <cell r="AF161" t="str">
            <v/>
          </cell>
          <cell r="AG161" t="str">
            <v>价值宽带</v>
          </cell>
          <cell r="AH161" t="str">
            <v>续本月</v>
          </cell>
          <cell r="AI161" t="str">
            <v>是</v>
          </cell>
          <cell r="AJ161">
            <v>13415860998</v>
          </cell>
          <cell r="AO161">
            <v>0</v>
          </cell>
          <cell r="AR161" t="str">
            <v>莆心区</v>
          </cell>
        </row>
        <row r="162">
          <cell r="F162">
            <v>13421988355</v>
          </cell>
          <cell r="G162" t="str">
            <v>13421988355</v>
          </cell>
          <cell r="H162" t="str">
            <v>汪术德</v>
          </cell>
          <cell r="I162" t="str">
            <v>预付费东莞住宅新装或续费680元包年，带宽4M</v>
          </cell>
          <cell r="J162">
            <v>680</v>
          </cell>
          <cell r="K162">
            <v>680</v>
          </cell>
          <cell r="L162" t="str">
            <v>2012-05-07</v>
          </cell>
          <cell r="M162">
            <v>42168</v>
          </cell>
          <cell r="N162" t="str">
            <v>2016-06-13</v>
          </cell>
          <cell r="O162" t="str">
            <v>2015-06-06</v>
          </cell>
          <cell r="P162" t="str">
            <v>宽带预付费</v>
          </cell>
          <cell r="Q162" t="str">
            <v>续费</v>
          </cell>
          <cell r="R162" t="str">
            <v>当月充值</v>
          </cell>
          <cell r="S162" t="str">
            <v>家庭用户</v>
          </cell>
          <cell r="T162" t="str">
            <v>(传统)XDSL</v>
          </cell>
          <cell r="U162" t="str">
            <v>李燕舞(liyw)</v>
          </cell>
          <cell r="V162" t="str">
            <v>ZX塘厦岑常师</v>
          </cell>
          <cell r="W162" t="str">
            <v/>
          </cell>
          <cell r="X162" t="str">
            <v>塘厦区</v>
          </cell>
          <cell r="Y162">
            <v>0</v>
          </cell>
          <cell r="Z162">
            <v>0</v>
          </cell>
          <cell r="AA162" t="str">
            <v>塘厦区</v>
          </cell>
          <cell r="AB162" t="str">
            <v>06</v>
          </cell>
          <cell r="AC162">
            <v>4</v>
          </cell>
          <cell r="AD162">
            <v>12</v>
          </cell>
          <cell r="AE162" t="str">
            <v>否</v>
          </cell>
          <cell r="AF162" t="str">
            <v/>
          </cell>
          <cell r="AG162" t="str">
            <v>否</v>
          </cell>
          <cell r="AH162" t="str">
            <v>续本月</v>
          </cell>
          <cell r="AI162" t="str">
            <v>否</v>
          </cell>
          <cell r="AO162">
            <v>0</v>
          </cell>
          <cell r="AR162" t="str">
            <v>莆心区</v>
          </cell>
        </row>
        <row r="163">
          <cell r="F163">
            <v>13423122558</v>
          </cell>
          <cell r="G163" t="str">
            <v>13423122558</v>
          </cell>
          <cell r="H163" t="str">
            <v>孙锋锋</v>
          </cell>
          <cell r="I163" t="str">
            <v>预付费东莞住宅新装或续费888元包年，带宽12M</v>
          </cell>
          <cell r="J163">
            <v>888</v>
          </cell>
          <cell r="K163">
            <v>888</v>
          </cell>
          <cell r="L163" t="str">
            <v>2011-12-17</v>
          </cell>
          <cell r="M163">
            <v>42160</v>
          </cell>
          <cell r="N163" t="str">
            <v>2016-06-06</v>
          </cell>
          <cell r="O163" t="str">
            <v>2015-06-06</v>
          </cell>
          <cell r="P163" t="str">
            <v>宽带预付费</v>
          </cell>
          <cell r="Q163" t="str">
            <v>续费</v>
          </cell>
          <cell r="R163" t="str">
            <v>当月充值</v>
          </cell>
          <cell r="S163" t="str">
            <v>家庭用户</v>
          </cell>
          <cell r="T163" t="str">
            <v>FTTH</v>
          </cell>
          <cell r="U163" t="str">
            <v>李燕舞(liyw)</v>
          </cell>
          <cell r="V163" t="str">
            <v>ZX塘厦张远威</v>
          </cell>
          <cell r="W163" t="str">
            <v>电商价值宽带营销</v>
          </cell>
          <cell r="X163" t="str">
            <v>塘厦区</v>
          </cell>
          <cell r="Y163">
            <v>0</v>
          </cell>
          <cell r="Z163">
            <v>0</v>
          </cell>
          <cell r="AA163" t="str">
            <v>塘厦区</v>
          </cell>
          <cell r="AB163" t="str">
            <v>06</v>
          </cell>
          <cell r="AC163">
            <v>12</v>
          </cell>
          <cell r="AD163">
            <v>12</v>
          </cell>
          <cell r="AE163" t="str">
            <v>是</v>
          </cell>
          <cell r="AF163" t="str">
            <v/>
          </cell>
          <cell r="AG163" t="str">
            <v>价值宽带</v>
          </cell>
          <cell r="AH163" t="str">
            <v>续本月</v>
          </cell>
          <cell r="AI163" t="str">
            <v>是</v>
          </cell>
          <cell r="AJ163">
            <v>13423122558</v>
          </cell>
          <cell r="AO163">
            <v>0</v>
          </cell>
          <cell r="AR163" t="str">
            <v>莆心区</v>
          </cell>
        </row>
        <row r="164">
          <cell r="F164">
            <v>15099664299</v>
          </cell>
          <cell r="G164" t="str">
            <v>15099664299</v>
          </cell>
          <cell r="H164" t="str">
            <v>刘小明</v>
          </cell>
          <cell r="I164" t="str">
            <v>预付费东莞住宅新装或续费680元包年，带宽4M</v>
          </cell>
          <cell r="J164">
            <v>680</v>
          </cell>
          <cell r="K164">
            <v>680</v>
          </cell>
          <cell r="L164" t="str">
            <v>2013-06-13</v>
          </cell>
          <cell r="M164">
            <v>42168</v>
          </cell>
          <cell r="N164" t="str">
            <v>2016-06-13</v>
          </cell>
          <cell r="O164" t="str">
            <v>2015-06-04</v>
          </cell>
          <cell r="P164" t="str">
            <v>宽带预付费</v>
          </cell>
          <cell r="Q164" t="str">
            <v>续费</v>
          </cell>
          <cell r="R164" t="str">
            <v>当月充值</v>
          </cell>
          <cell r="S164" t="str">
            <v>家庭用户</v>
          </cell>
          <cell r="T164" t="str">
            <v>(传统)XDSL</v>
          </cell>
          <cell r="U164" t="str">
            <v>李燕舞(liyw)</v>
          </cell>
          <cell r="V164" t="str">
            <v>ZX塘厦杨芳</v>
          </cell>
          <cell r="W164" t="str">
            <v>1、工单编号219101/219306    2、3、4、</v>
          </cell>
          <cell r="X164" t="str">
            <v>塘厦区</v>
          </cell>
          <cell r="Y164">
            <v>0</v>
          </cell>
          <cell r="Z164">
            <v>0</v>
          </cell>
          <cell r="AA164" t="str">
            <v>塘厦区</v>
          </cell>
          <cell r="AB164" t="str">
            <v>04</v>
          </cell>
          <cell r="AC164">
            <v>4</v>
          </cell>
          <cell r="AD164">
            <v>12</v>
          </cell>
          <cell r="AE164" t="str">
            <v>否</v>
          </cell>
          <cell r="AF164" t="str">
            <v/>
          </cell>
          <cell r="AG164" t="str">
            <v>否</v>
          </cell>
          <cell r="AH164" t="str">
            <v>续本月</v>
          </cell>
          <cell r="AI164" t="str">
            <v>否</v>
          </cell>
          <cell r="AO164">
            <v>0</v>
          </cell>
          <cell r="AR164" t="str">
            <v>银湖区</v>
          </cell>
        </row>
        <row r="165">
          <cell r="F165">
            <v>13682556029</v>
          </cell>
          <cell r="G165" t="str">
            <v>13682556029</v>
          </cell>
          <cell r="H165" t="str">
            <v>胡运林</v>
          </cell>
          <cell r="I165" t="str">
            <v>预付费东莞住宅新装或续费680元包年，带宽4M</v>
          </cell>
          <cell r="J165">
            <v>680</v>
          </cell>
          <cell r="K165">
            <v>680</v>
          </cell>
          <cell r="L165" t="str">
            <v>2010-10-29</v>
          </cell>
          <cell r="M165">
            <v>42167</v>
          </cell>
          <cell r="N165" t="str">
            <v>2016-06-12</v>
          </cell>
          <cell r="O165" t="str">
            <v>2015-06-06</v>
          </cell>
          <cell r="P165" t="str">
            <v>宽带预付费</v>
          </cell>
          <cell r="Q165" t="str">
            <v>续费</v>
          </cell>
          <cell r="R165" t="str">
            <v>当月充值</v>
          </cell>
          <cell r="S165" t="str">
            <v>家庭用户</v>
          </cell>
          <cell r="T165" t="str">
            <v>GPON+XDSL</v>
          </cell>
          <cell r="U165" t="str">
            <v>李燕舞(liyw)</v>
          </cell>
          <cell r="V165" t="str">
            <v>ZX塘厦杨芳</v>
          </cell>
          <cell r="W165" t="str">
            <v/>
          </cell>
          <cell r="X165" t="str">
            <v>塘厦区</v>
          </cell>
          <cell r="Y165">
            <v>0</v>
          </cell>
          <cell r="Z165">
            <v>0</v>
          </cell>
          <cell r="AA165" t="str">
            <v>塘厦区</v>
          </cell>
          <cell r="AB165" t="str">
            <v>06</v>
          </cell>
          <cell r="AC165">
            <v>4</v>
          </cell>
          <cell r="AD165">
            <v>12</v>
          </cell>
          <cell r="AE165" t="str">
            <v>否</v>
          </cell>
          <cell r="AF165" t="str">
            <v/>
          </cell>
          <cell r="AG165" t="str">
            <v>否</v>
          </cell>
          <cell r="AH165" t="str">
            <v>续本月</v>
          </cell>
          <cell r="AI165" t="str">
            <v>否</v>
          </cell>
          <cell r="AO165">
            <v>0</v>
          </cell>
          <cell r="AR165" t="str">
            <v>银湖区</v>
          </cell>
        </row>
        <row r="166">
          <cell r="F166">
            <v>18576361559</v>
          </cell>
          <cell r="G166" t="str">
            <v>18576361559</v>
          </cell>
          <cell r="H166" t="str">
            <v>陈国祥</v>
          </cell>
          <cell r="I166" t="str">
            <v>预付费东莞住宅新装或续费1408元包2年，带宽12M</v>
          </cell>
          <cell r="J166">
            <v>1408</v>
          </cell>
          <cell r="K166">
            <v>1408</v>
          </cell>
          <cell r="L166" t="str">
            <v>2014-07-13</v>
          </cell>
          <cell r="M166">
            <v>42198</v>
          </cell>
          <cell r="N166" t="str">
            <v>2017-07-13</v>
          </cell>
          <cell r="O166" t="str">
            <v>2015-06-05</v>
          </cell>
          <cell r="P166" t="str">
            <v>宽带预付费</v>
          </cell>
          <cell r="Q166" t="str">
            <v>续费</v>
          </cell>
          <cell r="R166" t="str">
            <v>提前充值</v>
          </cell>
          <cell r="S166" t="str">
            <v>家庭用户</v>
          </cell>
          <cell r="T166" t="str">
            <v>FTTH</v>
          </cell>
          <cell r="U166" t="str">
            <v>李燕舞(liyw)</v>
          </cell>
          <cell r="V166" t="str">
            <v>ZX塘厦何攀</v>
          </cell>
          <cell r="W166" t="str">
            <v>电商价值宽带营销</v>
          </cell>
          <cell r="X166" t="str">
            <v>塘厦区</v>
          </cell>
          <cell r="Y166">
            <v>0</v>
          </cell>
          <cell r="Z166">
            <v>0</v>
          </cell>
          <cell r="AA166" t="str">
            <v>塘厦区</v>
          </cell>
          <cell r="AB166" t="str">
            <v>05</v>
          </cell>
          <cell r="AC166">
            <v>12</v>
          </cell>
          <cell r="AD166">
            <v>24</v>
          </cell>
          <cell r="AE166" t="str">
            <v>是</v>
          </cell>
          <cell r="AF166" t="str">
            <v/>
          </cell>
          <cell r="AG166" t="str">
            <v>价值宽带</v>
          </cell>
          <cell r="AH166" t="str">
            <v>续后期</v>
          </cell>
          <cell r="AI166" t="str">
            <v>否</v>
          </cell>
          <cell r="AO166">
            <v>0</v>
          </cell>
          <cell r="AR166" t="str">
            <v>银湖区</v>
          </cell>
        </row>
        <row r="167">
          <cell r="F167">
            <v>13430725913</v>
          </cell>
          <cell r="G167" t="str">
            <v>13430725913</v>
          </cell>
          <cell r="H167" t="str">
            <v>郭继荣</v>
          </cell>
          <cell r="I167" t="str">
            <v>预付费东莞住宅新装或续费680元包年，带宽4M</v>
          </cell>
          <cell r="J167">
            <v>680</v>
          </cell>
          <cell r="K167">
            <v>680</v>
          </cell>
          <cell r="L167" t="str">
            <v>2007-12-07</v>
          </cell>
          <cell r="M167">
            <v>42145</v>
          </cell>
          <cell r="N167" t="str">
            <v>2016-06-04</v>
          </cell>
          <cell r="O167" t="str">
            <v>2015-06-04</v>
          </cell>
          <cell r="P167" t="str">
            <v>宽带预付费</v>
          </cell>
          <cell r="Q167" t="str">
            <v>续费</v>
          </cell>
          <cell r="R167" t="str">
            <v>往月充值</v>
          </cell>
          <cell r="S167" t="str">
            <v>家庭用户</v>
          </cell>
          <cell r="T167" t="str">
            <v>FTTH</v>
          </cell>
          <cell r="U167" t="str">
            <v>李燕舞(liyw)</v>
          </cell>
          <cell r="V167" t="str">
            <v>ZX塘厦何攀</v>
          </cell>
          <cell r="W167" t="str">
            <v>电商价值宽带营销</v>
          </cell>
          <cell r="X167" t="str">
            <v>塘厦区</v>
          </cell>
          <cell r="Y167">
            <v>0</v>
          </cell>
          <cell r="Z167">
            <v>0</v>
          </cell>
          <cell r="AA167" t="str">
            <v>塘厦区</v>
          </cell>
          <cell r="AB167" t="str">
            <v>04</v>
          </cell>
          <cell r="AC167">
            <v>4</v>
          </cell>
          <cell r="AD167">
            <v>12</v>
          </cell>
          <cell r="AE167" t="str">
            <v>是</v>
          </cell>
          <cell r="AF167" t="str">
            <v/>
          </cell>
          <cell r="AG167" t="str">
            <v>否</v>
          </cell>
          <cell r="AH167" t="str">
            <v>续前期</v>
          </cell>
          <cell r="AI167" t="str">
            <v>否</v>
          </cell>
          <cell r="AO167">
            <v>0</v>
          </cell>
          <cell r="AR167" t="str">
            <v>银湖区</v>
          </cell>
        </row>
        <row r="168">
          <cell r="F168">
            <v>13442648707</v>
          </cell>
          <cell r="G168" t="str">
            <v>13442648707</v>
          </cell>
          <cell r="H168" t="str">
            <v>熊小毛</v>
          </cell>
          <cell r="I168" t="str">
            <v>预付费东莞住宅新装或续费680元包年，带宽4M</v>
          </cell>
          <cell r="J168">
            <v>680</v>
          </cell>
          <cell r="K168">
            <v>680</v>
          </cell>
          <cell r="L168" t="str">
            <v>2012-02-03</v>
          </cell>
          <cell r="M168">
            <v>42160</v>
          </cell>
          <cell r="N168" t="str">
            <v>2016-06-05</v>
          </cell>
          <cell r="O168" t="str">
            <v>2015-06-04</v>
          </cell>
          <cell r="P168" t="str">
            <v>宽带预付费</v>
          </cell>
          <cell r="Q168" t="str">
            <v>续费</v>
          </cell>
          <cell r="R168" t="str">
            <v>当月充值</v>
          </cell>
          <cell r="S168" t="str">
            <v>家庭用户</v>
          </cell>
          <cell r="T168" t="str">
            <v>FTTH</v>
          </cell>
          <cell r="U168" t="str">
            <v>李燕舞(liyw)</v>
          </cell>
          <cell r="V168" t="str">
            <v>DL环宇通信</v>
          </cell>
          <cell r="W168" t="str">
            <v>电商价值宽带营销</v>
          </cell>
          <cell r="X168" t="str">
            <v>塘厦区</v>
          </cell>
          <cell r="Y168">
            <v>0</v>
          </cell>
          <cell r="Z168">
            <v>0</v>
          </cell>
          <cell r="AA168" t="str">
            <v>塘厦区</v>
          </cell>
          <cell r="AB168" t="str">
            <v>04</v>
          </cell>
          <cell r="AC168">
            <v>4</v>
          </cell>
          <cell r="AD168">
            <v>12</v>
          </cell>
          <cell r="AE168" t="str">
            <v>是</v>
          </cell>
          <cell r="AF168" t="str">
            <v/>
          </cell>
          <cell r="AG168" t="str">
            <v>否</v>
          </cell>
          <cell r="AH168" t="str">
            <v>续本月</v>
          </cell>
          <cell r="AI168" t="str">
            <v>是</v>
          </cell>
          <cell r="AJ168">
            <v>13442648707</v>
          </cell>
          <cell r="AO168">
            <v>0</v>
          </cell>
          <cell r="AR168" t="str">
            <v>银湖区</v>
          </cell>
        </row>
        <row r="169">
          <cell r="F169">
            <v>13650066672</v>
          </cell>
          <cell r="G169" t="str">
            <v>13650066672</v>
          </cell>
          <cell r="H169" t="str">
            <v>池林统</v>
          </cell>
          <cell r="I169" t="str">
            <v>预付费东莞住宅新装或续费888元包年，带宽12M</v>
          </cell>
          <cell r="J169">
            <v>888</v>
          </cell>
          <cell r="K169">
            <v>888</v>
          </cell>
          <cell r="L169" t="str">
            <v>2014-06-03</v>
          </cell>
          <cell r="M169">
            <v>42158</v>
          </cell>
          <cell r="N169" t="str">
            <v>2016-06-04</v>
          </cell>
          <cell r="O169" t="str">
            <v>2015-06-04</v>
          </cell>
          <cell r="P169" t="str">
            <v>宽带预付费</v>
          </cell>
          <cell r="Q169" t="str">
            <v>续费</v>
          </cell>
          <cell r="R169" t="str">
            <v>当月充值</v>
          </cell>
          <cell r="S169" t="str">
            <v>家庭用户</v>
          </cell>
          <cell r="T169" t="str">
            <v>FTTH</v>
          </cell>
          <cell r="U169" t="str">
            <v>李燕舞(liyw)</v>
          </cell>
          <cell r="V169" t="str">
            <v>ZX塘厦岑常师</v>
          </cell>
          <cell r="W169" t="str">
            <v/>
          </cell>
          <cell r="X169" t="str">
            <v>塘厦区</v>
          </cell>
          <cell r="Y169">
            <v>0</v>
          </cell>
          <cell r="Z169">
            <v>0</v>
          </cell>
          <cell r="AA169" t="str">
            <v>塘厦区</v>
          </cell>
          <cell r="AB169" t="str">
            <v>04</v>
          </cell>
          <cell r="AC169">
            <v>12</v>
          </cell>
          <cell r="AD169">
            <v>12</v>
          </cell>
          <cell r="AE169" t="str">
            <v>是</v>
          </cell>
          <cell r="AF169" t="str">
            <v/>
          </cell>
          <cell r="AG169" t="str">
            <v>价值宽带</v>
          </cell>
          <cell r="AH169" t="str">
            <v>续本月</v>
          </cell>
          <cell r="AI169" t="str">
            <v>是</v>
          </cell>
          <cell r="AJ169">
            <v>13650066672</v>
          </cell>
          <cell r="AO169">
            <v>0</v>
          </cell>
          <cell r="AR169" t="str">
            <v>银湖区</v>
          </cell>
        </row>
        <row r="170">
          <cell r="F170">
            <v>13712037307</v>
          </cell>
          <cell r="G170" t="str">
            <v>13712037307</v>
          </cell>
          <cell r="H170" t="str">
            <v>李求喜</v>
          </cell>
          <cell r="I170" t="str">
            <v>预付费东莞住宅新装或续费680元包年，带宽4M</v>
          </cell>
          <cell r="J170">
            <v>680</v>
          </cell>
          <cell r="K170">
            <v>680</v>
          </cell>
          <cell r="L170" t="str">
            <v>2010-01-15</v>
          </cell>
          <cell r="M170">
            <v>42175</v>
          </cell>
          <cell r="N170" t="str">
            <v>2016-06-20</v>
          </cell>
          <cell r="O170" t="str">
            <v>2015-06-05</v>
          </cell>
          <cell r="P170" t="str">
            <v>宽带预付费</v>
          </cell>
          <cell r="Q170" t="str">
            <v>续费</v>
          </cell>
          <cell r="R170" t="str">
            <v>当月充值</v>
          </cell>
          <cell r="S170" t="str">
            <v>家庭用户</v>
          </cell>
          <cell r="T170" t="str">
            <v>FTTH</v>
          </cell>
          <cell r="U170" t="str">
            <v>李燕舞(liyw)</v>
          </cell>
          <cell r="V170" t="str">
            <v>DL环宇通信</v>
          </cell>
          <cell r="W170" t="str">
            <v>电商价值宽带营销</v>
          </cell>
          <cell r="X170" t="str">
            <v>塘厦区</v>
          </cell>
          <cell r="Y170">
            <v>0</v>
          </cell>
          <cell r="Z170">
            <v>0</v>
          </cell>
          <cell r="AA170" t="str">
            <v>塘厦区</v>
          </cell>
          <cell r="AB170" t="str">
            <v>05</v>
          </cell>
          <cell r="AC170">
            <v>4</v>
          </cell>
          <cell r="AD170">
            <v>12</v>
          </cell>
          <cell r="AE170" t="str">
            <v>是</v>
          </cell>
          <cell r="AF170" t="str">
            <v/>
          </cell>
          <cell r="AG170" t="str">
            <v>否</v>
          </cell>
          <cell r="AH170" t="str">
            <v>续本月</v>
          </cell>
          <cell r="AI170" t="str">
            <v>是</v>
          </cell>
          <cell r="AJ170">
            <v>13712037307</v>
          </cell>
          <cell r="AO170">
            <v>0</v>
          </cell>
          <cell r="AR170" t="str">
            <v>银湖区</v>
          </cell>
        </row>
        <row r="171">
          <cell r="F171">
            <v>13916934041</v>
          </cell>
          <cell r="G171" t="str">
            <v>13916934041</v>
          </cell>
          <cell r="H171" t="str">
            <v>熊云勇</v>
          </cell>
          <cell r="I171" t="str">
            <v>预付费东莞住宅新装或续费888元包年，带宽12M</v>
          </cell>
          <cell r="J171">
            <v>888</v>
          </cell>
          <cell r="K171">
            <v>888</v>
          </cell>
          <cell r="L171" t="str">
            <v>2010-04-25</v>
          </cell>
          <cell r="M171">
            <v>42164</v>
          </cell>
          <cell r="N171" t="str">
            <v>2016-06-09</v>
          </cell>
          <cell r="O171" t="str">
            <v>2015-06-01</v>
          </cell>
          <cell r="P171" t="str">
            <v>宽带预付费</v>
          </cell>
          <cell r="Q171" t="str">
            <v>续费</v>
          </cell>
          <cell r="R171" t="str">
            <v>当月充值</v>
          </cell>
          <cell r="S171" t="str">
            <v>家庭用户</v>
          </cell>
          <cell r="T171" t="str">
            <v>FTTH</v>
          </cell>
          <cell r="U171" t="str">
            <v>李燕舞(liyw)</v>
          </cell>
          <cell r="V171" t="str">
            <v>DL环宇通信</v>
          </cell>
          <cell r="W171" t="str">
            <v>电商价值宽带营销</v>
          </cell>
          <cell r="X171" t="str">
            <v>塘厦区</v>
          </cell>
          <cell r="Y171">
            <v>0</v>
          </cell>
          <cell r="Z171">
            <v>0</v>
          </cell>
          <cell r="AA171" t="str">
            <v>塘厦区</v>
          </cell>
          <cell r="AB171" t="str">
            <v>01</v>
          </cell>
          <cell r="AC171">
            <v>12</v>
          </cell>
          <cell r="AD171">
            <v>12</v>
          </cell>
          <cell r="AE171" t="str">
            <v>是</v>
          </cell>
          <cell r="AF171" t="str">
            <v/>
          </cell>
          <cell r="AG171" t="str">
            <v>价值宽带</v>
          </cell>
          <cell r="AH171" t="str">
            <v>续本月</v>
          </cell>
          <cell r="AI171" t="str">
            <v>是</v>
          </cell>
          <cell r="AJ171">
            <v>13916934041</v>
          </cell>
          <cell r="AO171">
            <v>0</v>
          </cell>
          <cell r="AR171" t="str">
            <v>银湖区</v>
          </cell>
        </row>
        <row r="172">
          <cell r="F172">
            <v>15625835991</v>
          </cell>
          <cell r="G172" t="str">
            <v>15625835991</v>
          </cell>
          <cell r="H172" t="str">
            <v>黄超</v>
          </cell>
          <cell r="I172" t="str">
            <v>预付费东莞住宅新装或续费768元包年，带宽4M</v>
          </cell>
          <cell r="J172">
            <v>768</v>
          </cell>
          <cell r="K172">
            <v>768</v>
          </cell>
          <cell r="L172" t="str">
            <v>2014-05-26</v>
          </cell>
          <cell r="M172">
            <v>42150</v>
          </cell>
          <cell r="N172" t="str">
            <v>2016-06-04</v>
          </cell>
          <cell r="O172" t="str">
            <v>2015-06-04</v>
          </cell>
          <cell r="P172" t="str">
            <v>宽带预付费</v>
          </cell>
          <cell r="Q172" t="str">
            <v>续费</v>
          </cell>
          <cell r="R172" t="str">
            <v>往月充值</v>
          </cell>
          <cell r="S172" t="str">
            <v>家庭用户</v>
          </cell>
          <cell r="T172" t="str">
            <v>FTTH</v>
          </cell>
          <cell r="U172" t="str">
            <v>李燕舞(liyw)</v>
          </cell>
          <cell r="V172" t="str">
            <v>ZX塘厦何攀</v>
          </cell>
          <cell r="W172" t="str">
            <v>电商价值宽带营销</v>
          </cell>
          <cell r="X172" t="str">
            <v>塘厦区</v>
          </cell>
          <cell r="Y172">
            <v>0</v>
          </cell>
          <cell r="Z172">
            <v>0</v>
          </cell>
          <cell r="AA172" t="str">
            <v>塘厦区</v>
          </cell>
          <cell r="AB172" t="str">
            <v>04</v>
          </cell>
          <cell r="AC172">
            <v>4</v>
          </cell>
          <cell r="AD172">
            <v>12</v>
          </cell>
          <cell r="AE172" t="str">
            <v>是</v>
          </cell>
          <cell r="AF172" t="str">
            <v/>
          </cell>
          <cell r="AG172" t="str">
            <v>否</v>
          </cell>
          <cell r="AH172" t="str">
            <v>续前期</v>
          </cell>
          <cell r="AI172" t="str">
            <v>否</v>
          </cell>
          <cell r="AO172">
            <v>0</v>
          </cell>
          <cell r="AR172" t="str">
            <v>银湖区</v>
          </cell>
        </row>
        <row r="173">
          <cell r="F173">
            <v>13480022211</v>
          </cell>
          <cell r="G173" t="str">
            <v>13480022211</v>
          </cell>
          <cell r="H173" t="str">
            <v>秦卫</v>
          </cell>
          <cell r="I173" t="str">
            <v>预付费东莞住宅新装或续费1498元包年，带宽50M(独享家庭版)</v>
          </cell>
          <cell r="J173">
            <v>1498</v>
          </cell>
          <cell r="K173">
            <v>1498</v>
          </cell>
          <cell r="L173" t="str">
            <v>2014-06-16</v>
          </cell>
          <cell r="M173">
            <v>42171</v>
          </cell>
          <cell r="N173" t="str">
            <v>2016-06-16</v>
          </cell>
          <cell r="O173" t="str">
            <v>2015-06-04</v>
          </cell>
          <cell r="P173" t="str">
            <v>宽带预付费</v>
          </cell>
          <cell r="Q173" t="str">
            <v>续费</v>
          </cell>
          <cell r="R173" t="str">
            <v>提前充值</v>
          </cell>
          <cell r="S173" t="str">
            <v>家庭用户</v>
          </cell>
          <cell r="T173" t="str">
            <v>FTTH</v>
          </cell>
          <cell r="U173" t="str">
            <v>方兰(fangl)</v>
          </cell>
          <cell r="V173" t="str">
            <v>ZX樟木头伍红军</v>
          </cell>
          <cell r="W173" t="str">
            <v/>
          </cell>
          <cell r="X173" t="str">
            <v>樟木头区</v>
          </cell>
          <cell r="Y173">
            <v>0</v>
          </cell>
          <cell r="Z173">
            <v>0</v>
          </cell>
          <cell r="AA173" t="str">
            <v>樟木头区</v>
          </cell>
          <cell r="AB173" t="str">
            <v>04</v>
          </cell>
          <cell r="AC173">
            <v>50</v>
          </cell>
          <cell r="AD173">
            <v>12</v>
          </cell>
          <cell r="AE173" t="str">
            <v>是</v>
          </cell>
          <cell r="AF173" t="str">
            <v/>
          </cell>
          <cell r="AG173" t="str">
            <v>价值宽带</v>
          </cell>
          <cell r="AH173" t="str">
            <v>续本月</v>
          </cell>
          <cell r="AI173" t="str">
            <v>是</v>
          </cell>
          <cell r="AO173">
            <v>0</v>
          </cell>
          <cell r="AR173" t="str">
            <v>银湖区</v>
          </cell>
        </row>
        <row r="174">
          <cell r="F174">
            <v>13680878734</v>
          </cell>
          <cell r="G174" t="str">
            <v>13680878734</v>
          </cell>
          <cell r="H174" t="str">
            <v>孔海海</v>
          </cell>
          <cell r="I174" t="str">
            <v>预付费东莞住宅新装或续费1408元包2年，带宽12M</v>
          </cell>
          <cell r="J174">
            <v>1408</v>
          </cell>
          <cell r="K174">
            <v>1408</v>
          </cell>
          <cell r="L174" t="str">
            <v>2014-06-08</v>
          </cell>
          <cell r="M174">
            <v>42163</v>
          </cell>
          <cell r="N174" t="str">
            <v>2017-06-08</v>
          </cell>
          <cell r="O174" t="str">
            <v>2015-06-07</v>
          </cell>
          <cell r="P174" t="str">
            <v>宽带预付费</v>
          </cell>
          <cell r="Q174" t="str">
            <v>续费</v>
          </cell>
          <cell r="R174" t="str">
            <v>提前充值</v>
          </cell>
          <cell r="S174" t="str">
            <v>家庭用户</v>
          </cell>
          <cell r="T174" t="str">
            <v>FTTH</v>
          </cell>
          <cell r="U174" t="str">
            <v>方兰(fangl)</v>
          </cell>
          <cell r="V174" t="str">
            <v>ZX樟木头谭远明</v>
          </cell>
          <cell r="W174" t="str">
            <v/>
          </cell>
          <cell r="X174" t="str">
            <v>樟木头区</v>
          </cell>
          <cell r="Y174">
            <v>0</v>
          </cell>
          <cell r="Z174">
            <v>0</v>
          </cell>
          <cell r="AA174" t="str">
            <v>樟木头区</v>
          </cell>
          <cell r="AB174" t="str">
            <v>07</v>
          </cell>
          <cell r="AC174">
            <v>12</v>
          </cell>
          <cell r="AD174">
            <v>24</v>
          </cell>
          <cell r="AE174" t="str">
            <v>是</v>
          </cell>
          <cell r="AF174" t="str">
            <v/>
          </cell>
          <cell r="AG174" t="str">
            <v>价值宽带</v>
          </cell>
          <cell r="AH174" t="str">
            <v>续本月</v>
          </cell>
          <cell r="AI174" t="str">
            <v>是</v>
          </cell>
          <cell r="AJ174">
            <v>13680878734</v>
          </cell>
          <cell r="AO174">
            <v>0</v>
          </cell>
          <cell r="AR174" t="str">
            <v>银湖区</v>
          </cell>
        </row>
        <row r="175">
          <cell r="F175">
            <v>13711871001</v>
          </cell>
          <cell r="G175" t="str">
            <v>13711871001</v>
          </cell>
          <cell r="H175" t="str">
            <v>黄恒峰</v>
          </cell>
          <cell r="I175" t="str">
            <v>预付费东莞住宅新装或续费888元包年，带宽12M</v>
          </cell>
          <cell r="J175">
            <v>888</v>
          </cell>
          <cell r="K175">
            <v>888</v>
          </cell>
          <cell r="L175" t="str">
            <v>2007-07-16</v>
          </cell>
          <cell r="M175">
            <v>42174</v>
          </cell>
          <cell r="N175" t="str">
            <v>2016-06-19</v>
          </cell>
          <cell r="O175" t="str">
            <v>2015-06-04</v>
          </cell>
          <cell r="P175" t="str">
            <v>宽带预付费</v>
          </cell>
          <cell r="Q175" t="str">
            <v>续费</v>
          </cell>
          <cell r="R175" t="str">
            <v>提前充值</v>
          </cell>
          <cell r="S175" t="str">
            <v>家庭用户</v>
          </cell>
          <cell r="T175" t="str">
            <v>FTTH</v>
          </cell>
          <cell r="U175" t="str">
            <v>方兰(fangl)</v>
          </cell>
          <cell r="V175" t="str">
            <v>ZX樟木头伍红军</v>
          </cell>
          <cell r="W175" t="str">
            <v>电商价值宽带营销</v>
          </cell>
          <cell r="X175" t="str">
            <v>樟木头区</v>
          </cell>
          <cell r="Y175">
            <v>0</v>
          </cell>
          <cell r="Z175">
            <v>0</v>
          </cell>
          <cell r="AA175" t="str">
            <v>樟木头区</v>
          </cell>
          <cell r="AB175" t="str">
            <v>04</v>
          </cell>
          <cell r="AC175">
            <v>12</v>
          </cell>
          <cell r="AD175">
            <v>12</v>
          </cell>
          <cell r="AE175" t="str">
            <v>是</v>
          </cell>
          <cell r="AF175" t="str">
            <v/>
          </cell>
          <cell r="AG175" t="str">
            <v>价值宽带</v>
          </cell>
          <cell r="AH175" t="str">
            <v>续本月</v>
          </cell>
          <cell r="AI175" t="str">
            <v>是</v>
          </cell>
          <cell r="AJ175">
            <v>13711871001</v>
          </cell>
          <cell r="AO175">
            <v>0</v>
          </cell>
          <cell r="AR175" t="str">
            <v>银湖区</v>
          </cell>
        </row>
        <row r="176">
          <cell r="F176">
            <v>13728248286</v>
          </cell>
          <cell r="G176" t="str">
            <v>13728248286</v>
          </cell>
          <cell r="H176" t="str">
            <v>李阳</v>
          </cell>
          <cell r="I176" t="str">
            <v>预付费东莞住宅新装或续费680元包年，带宽4M</v>
          </cell>
          <cell r="J176">
            <v>680</v>
          </cell>
          <cell r="K176">
            <v>680</v>
          </cell>
          <cell r="L176" t="str">
            <v>2014-06-04</v>
          </cell>
          <cell r="M176">
            <v>42159</v>
          </cell>
          <cell r="N176" t="str">
            <v>2016-06-04</v>
          </cell>
          <cell r="O176" t="str">
            <v>2015-06-04</v>
          </cell>
          <cell r="P176" t="str">
            <v>宽带预付费</v>
          </cell>
          <cell r="Q176" t="str">
            <v>续费</v>
          </cell>
          <cell r="R176" t="str">
            <v>提前充值</v>
          </cell>
          <cell r="S176" t="str">
            <v>家庭用户</v>
          </cell>
          <cell r="T176" t="str">
            <v>(传统)XDSL</v>
          </cell>
          <cell r="U176" t="str">
            <v>方兰(fangl)</v>
          </cell>
          <cell r="V176" t="str">
            <v>ZX樟木头伍红军</v>
          </cell>
          <cell r="W176" t="str">
            <v/>
          </cell>
          <cell r="X176" t="str">
            <v>樟木头区</v>
          </cell>
          <cell r="Y176">
            <v>0</v>
          </cell>
          <cell r="Z176">
            <v>0</v>
          </cell>
          <cell r="AA176" t="str">
            <v>樟木头区</v>
          </cell>
          <cell r="AB176" t="str">
            <v>04</v>
          </cell>
          <cell r="AC176">
            <v>4</v>
          </cell>
          <cell r="AD176">
            <v>12</v>
          </cell>
          <cell r="AE176" t="str">
            <v>否</v>
          </cell>
          <cell r="AF176" t="str">
            <v/>
          </cell>
          <cell r="AG176" t="str">
            <v>否</v>
          </cell>
          <cell r="AH176" t="str">
            <v>续本月</v>
          </cell>
          <cell r="AI176" t="str">
            <v>否</v>
          </cell>
          <cell r="AO176">
            <v>0</v>
          </cell>
          <cell r="AR176" t="str">
            <v>荔横区</v>
          </cell>
        </row>
        <row r="177">
          <cell r="F177">
            <v>13790164778</v>
          </cell>
          <cell r="G177" t="str">
            <v>13790164778</v>
          </cell>
          <cell r="H177" t="str">
            <v>刘周炎</v>
          </cell>
          <cell r="I177" t="str">
            <v>预付费东莞住宅新装或续费1408元包2年，带宽12M</v>
          </cell>
          <cell r="J177">
            <v>1408</v>
          </cell>
          <cell r="K177">
            <v>1408</v>
          </cell>
          <cell r="L177" t="str">
            <v>2014-06-04</v>
          </cell>
          <cell r="M177">
            <v>42159</v>
          </cell>
          <cell r="N177" t="str">
            <v>2017-06-04</v>
          </cell>
          <cell r="O177" t="str">
            <v>2015-06-03</v>
          </cell>
          <cell r="P177" t="str">
            <v>宽带预付费</v>
          </cell>
          <cell r="Q177" t="str">
            <v>续费</v>
          </cell>
          <cell r="R177" t="str">
            <v>提前充值</v>
          </cell>
          <cell r="S177" t="str">
            <v>家庭用户</v>
          </cell>
          <cell r="T177" t="str">
            <v>FTTH</v>
          </cell>
          <cell r="U177" t="str">
            <v>方兰(fangl)</v>
          </cell>
          <cell r="V177" t="str">
            <v>ZX樟木头伍红军</v>
          </cell>
          <cell r="W177" t="str">
            <v/>
          </cell>
          <cell r="X177" t="str">
            <v>樟木头区</v>
          </cell>
          <cell r="Y177">
            <v>0</v>
          </cell>
          <cell r="Z177">
            <v>0</v>
          </cell>
          <cell r="AA177" t="str">
            <v>樟木头区</v>
          </cell>
          <cell r="AB177" t="str">
            <v>03</v>
          </cell>
          <cell r="AC177">
            <v>12</v>
          </cell>
          <cell r="AD177">
            <v>24</v>
          </cell>
          <cell r="AE177" t="str">
            <v>是</v>
          </cell>
          <cell r="AF177" t="str">
            <v/>
          </cell>
          <cell r="AG177" t="str">
            <v>价值宽带</v>
          </cell>
          <cell r="AH177" t="str">
            <v>续本月</v>
          </cell>
          <cell r="AI177" t="str">
            <v>是</v>
          </cell>
          <cell r="AO177">
            <v>0</v>
          </cell>
          <cell r="AR177" t="str">
            <v>荔横区</v>
          </cell>
        </row>
        <row r="178">
          <cell r="F178">
            <v>13798805896</v>
          </cell>
          <cell r="G178" t="str">
            <v>13798805896</v>
          </cell>
          <cell r="H178" t="str">
            <v>陈泽标</v>
          </cell>
          <cell r="I178" t="str">
            <v>预付费东莞住宅新装或续费888元包年，带宽12M</v>
          </cell>
          <cell r="J178">
            <v>888</v>
          </cell>
          <cell r="K178">
            <v>888</v>
          </cell>
          <cell r="L178" t="str">
            <v>2013-06-07</v>
          </cell>
          <cell r="M178">
            <v>42181</v>
          </cell>
          <cell r="N178" t="str">
            <v>2016-06-26</v>
          </cell>
          <cell r="O178" t="str">
            <v>2015-06-03</v>
          </cell>
          <cell r="P178" t="str">
            <v>宽带预付费</v>
          </cell>
          <cell r="Q178" t="str">
            <v>续费</v>
          </cell>
          <cell r="R178" t="str">
            <v>提前充值</v>
          </cell>
          <cell r="S178" t="str">
            <v>家庭用户</v>
          </cell>
          <cell r="T178" t="str">
            <v>(传统)XDSL</v>
          </cell>
          <cell r="U178" t="str">
            <v>方兰(fangl)</v>
          </cell>
          <cell r="V178" t="str">
            <v>ZX樟木头伍红军</v>
          </cell>
          <cell r="W178" t="str">
            <v>电商价值宽带营销</v>
          </cell>
          <cell r="X178" t="str">
            <v>樟木头区</v>
          </cell>
          <cell r="Y178">
            <v>0</v>
          </cell>
          <cell r="Z178">
            <v>0</v>
          </cell>
          <cell r="AA178" t="str">
            <v>樟木头区</v>
          </cell>
          <cell r="AB178" t="str">
            <v>03</v>
          </cell>
          <cell r="AC178">
            <v>12</v>
          </cell>
          <cell r="AD178">
            <v>12</v>
          </cell>
          <cell r="AE178" t="str">
            <v>否</v>
          </cell>
          <cell r="AF178" t="str">
            <v/>
          </cell>
          <cell r="AG178" t="str">
            <v>价值宽带</v>
          </cell>
          <cell r="AH178" t="str">
            <v>续本月</v>
          </cell>
          <cell r="AI178" t="str">
            <v>否</v>
          </cell>
          <cell r="AO178">
            <v>0</v>
          </cell>
          <cell r="AR178" t="str">
            <v>荔横区</v>
          </cell>
        </row>
        <row r="179">
          <cell r="F179">
            <v>13827276358</v>
          </cell>
          <cell r="G179" t="str">
            <v>13827276358</v>
          </cell>
          <cell r="H179" t="str">
            <v>占芳玲</v>
          </cell>
          <cell r="I179" t="str">
            <v>预付费东莞住宅新装或续费1408元包2年，带宽12M</v>
          </cell>
          <cell r="J179">
            <v>1408</v>
          </cell>
          <cell r="K179">
            <v>1408</v>
          </cell>
          <cell r="L179" t="str">
            <v>2007-05-18</v>
          </cell>
          <cell r="M179">
            <v>42176</v>
          </cell>
          <cell r="N179" t="str">
            <v>2017-06-21</v>
          </cell>
          <cell r="O179" t="str">
            <v>2015-06-05</v>
          </cell>
          <cell r="P179" t="str">
            <v>宽带预付费</v>
          </cell>
          <cell r="Q179" t="str">
            <v>续费</v>
          </cell>
          <cell r="R179" t="str">
            <v>提前充值</v>
          </cell>
          <cell r="S179" t="str">
            <v>家庭用户</v>
          </cell>
          <cell r="T179" t="str">
            <v>FTTH</v>
          </cell>
          <cell r="U179" t="str">
            <v>方兰(fangl)</v>
          </cell>
          <cell r="V179" t="str">
            <v>ZX樟木头伍红军</v>
          </cell>
          <cell r="W179" t="str">
            <v>电商价值宽带营销</v>
          </cell>
          <cell r="X179" t="str">
            <v>樟木头区</v>
          </cell>
          <cell r="Y179">
            <v>0</v>
          </cell>
          <cell r="Z179">
            <v>0</v>
          </cell>
          <cell r="AA179" t="str">
            <v>樟木头区</v>
          </cell>
          <cell r="AB179" t="str">
            <v>05</v>
          </cell>
          <cell r="AC179">
            <v>12</v>
          </cell>
          <cell r="AD179">
            <v>24</v>
          </cell>
          <cell r="AE179" t="str">
            <v>是</v>
          </cell>
          <cell r="AF179" t="str">
            <v/>
          </cell>
          <cell r="AG179" t="str">
            <v>价值宽带</v>
          </cell>
          <cell r="AH179" t="str">
            <v>续本月</v>
          </cell>
          <cell r="AI179" t="str">
            <v>是</v>
          </cell>
          <cell r="AJ179">
            <v>13827276358</v>
          </cell>
          <cell r="AO179">
            <v>0</v>
          </cell>
          <cell r="AR179" t="str">
            <v>荔横区</v>
          </cell>
        </row>
        <row r="180">
          <cell r="F180">
            <v>13926894256</v>
          </cell>
          <cell r="G180" t="str">
            <v>13926894256</v>
          </cell>
          <cell r="H180" t="str">
            <v>胡晋豪</v>
          </cell>
          <cell r="I180" t="str">
            <v>预付费东莞住宅新装或续费1498元包年，带宽50M(独享家庭版)</v>
          </cell>
          <cell r="J180">
            <v>1498</v>
          </cell>
          <cell r="K180">
            <v>1498</v>
          </cell>
          <cell r="L180" t="str">
            <v>2014-06-01</v>
          </cell>
          <cell r="M180">
            <v>42156</v>
          </cell>
          <cell r="N180" t="str">
            <v>2016-06-02</v>
          </cell>
          <cell r="O180" t="str">
            <v>2015-06-02</v>
          </cell>
          <cell r="P180" t="str">
            <v>宽带预付费</v>
          </cell>
          <cell r="Q180" t="str">
            <v>续费</v>
          </cell>
          <cell r="R180" t="str">
            <v>往月充值</v>
          </cell>
          <cell r="S180" t="str">
            <v>家庭用户</v>
          </cell>
          <cell r="T180" t="str">
            <v>FTTH</v>
          </cell>
          <cell r="U180" t="str">
            <v>方兰(fangl)</v>
          </cell>
          <cell r="V180" t="str">
            <v>ZX樟木头谭远明</v>
          </cell>
          <cell r="W180" t="str">
            <v/>
          </cell>
          <cell r="X180" t="str">
            <v>樟木头区</v>
          </cell>
          <cell r="Y180">
            <v>0</v>
          </cell>
          <cell r="Z180">
            <v>0</v>
          </cell>
          <cell r="AA180" t="str">
            <v>樟木头区</v>
          </cell>
          <cell r="AB180" t="str">
            <v>02</v>
          </cell>
          <cell r="AC180">
            <v>50</v>
          </cell>
          <cell r="AD180">
            <v>12</v>
          </cell>
          <cell r="AE180" t="str">
            <v>是</v>
          </cell>
          <cell r="AF180" t="str">
            <v/>
          </cell>
          <cell r="AG180" t="str">
            <v>价值宽带</v>
          </cell>
          <cell r="AH180" t="str">
            <v>续本月</v>
          </cell>
          <cell r="AI180" t="str">
            <v>是</v>
          </cell>
          <cell r="AO180">
            <v>0</v>
          </cell>
          <cell r="AR180" t="str">
            <v>荔横区</v>
          </cell>
        </row>
        <row r="181">
          <cell r="F181">
            <v>13929252829</v>
          </cell>
          <cell r="G181" t="str">
            <v>13929252829</v>
          </cell>
          <cell r="H181" t="str">
            <v>何清生</v>
          </cell>
          <cell r="I181" t="str">
            <v>预付费东莞住宅新装或续费1408元包2年，带宽12M</v>
          </cell>
          <cell r="J181">
            <v>1408</v>
          </cell>
          <cell r="K181">
            <v>1408</v>
          </cell>
          <cell r="L181" t="str">
            <v>2014-12-06</v>
          </cell>
          <cell r="M181">
            <v>42161</v>
          </cell>
          <cell r="N181" t="str">
            <v>2017-06-06</v>
          </cell>
          <cell r="O181" t="str">
            <v>2015-06-06</v>
          </cell>
          <cell r="P181" t="str">
            <v>宽带预付费</v>
          </cell>
          <cell r="Q181" t="str">
            <v>续费</v>
          </cell>
          <cell r="R181" t="str">
            <v>提前充值</v>
          </cell>
          <cell r="S181" t="str">
            <v>家庭用户</v>
          </cell>
          <cell r="T181" t="str">
            <v>FTTH</v>
          </cell>
          <cell r="U181" t="str">
            <v>方兰(fangl)</v>
          </cell>
          <cell r="V181" t="str">
            <v>ZX樟木头伍红军</v>
          </cell>
          <cell r="W181" t="str">
            <v/>
          </cell>
          <cell r="X181" t="str">
            <v>樟木头区</v>
          </cell>
          <cell r="Y181">
            <v>0</v>
          </cell>
          <cell r="Z181">
            <v>0</v>
          </cell>
          <cell r="AA181" t="str">
            <v>樟木头区</v>
          </cell>
          <cell r="AB181" t="str">
            <v>06</v>
          </cell>
          <cell r="AC181">
            <v>12</v>
          </cell>
          <cell r="AD181">
            <v>24</v>
          </cell>
          <cell r="AE181" t="str">
            <v>是</v>
          </cell>
          <cell r="AF181" t="str">
            <v/>
          </cell>
          <cell r="AG181" t="str">
            <v>价值宽带</v>
          </cell>
          <cell r="AH181" t="str">
            <v>续本月</v>
          </cell>
          <cell r="AI181" t="str">
            <v>是</v>
          </cell>
          <cell r="AJ181">
            <v>13929252829</v>
          </cell>
          <cell r="AO181">
            <v>0</v>
          </cell>
          <cell r="AR181" t="str">
            <v>荔横区</v>
          </cell>
        </row>
        <row r="182">
          <cell r="F182">
            <v>13412868833</v>
          </cell>
          <cell r="G182" t="str">
            <v>13412868833</v>
          </cell>
          <cell r="H182" t="str">
            <v>曾顺华</v>
          </cell>
          <cell r="I182" t="str">
            <v>预付费东莞住宅新装或续费680元包年，带宽4M</v>
          </cell>
          <cell r="J182">
            <v>680</v>
          </cell>
          <cell r="K182">
            <v>680</v>
          </cell>
          <cell r="L182" t="str">
            <v>2014-06-02</v>
          </cell>
          <cell r="M182">
            <v>42157</v>
          </cell>
          <cell r="N182" t="str">
            <v>2016-06-02</v>
          </cell>
          <cell r="O182" t="str">
            <v>2015-06-02</v>
          </cell>
          <cell r="P182" t="str">
            <v>宽带预付费</v>
          </cell>
          <cell r="Q182" t="str">
            <v>续费</v>
          </cell>
          <cell r="R182" t="str">
            <v>提前充值</v>
          </cell>
          <cell r="S182" t="str">
            <v>家庭用户</v>
          </cell>
          <cell r="T182" t="str">
            <v>FTTH</v>
          </cell>
          <cell r="U182" t="str">
            <v>方兰(fangl)</v>
          </cell>
          <cell r="V182" t="str">
            <v>ZX樟木头谭远明</v>
          </cell>
          <cell r="W182" t="str">
            <v>电商价值宽带营销</v>
          </cell>
          <cell r="X182" t="str">
            <v>樟木头区</v>
          </cell>
          <cell r="Y182">
            <v>0</v>
          </cell>
          <cell r="Z182">
            <v>0</v>
          </cell>
          <cell r="AA182" t="str">
            <v>樟木头区</v>
          </cell>
          <cell r="AB182" t="str">
            <v>02</v>
          </cell>
          <cell r="AC182">
            <v>4</v>
          </cell>
          <cell r="AD182">
            <v>12</v>
          </cell>
          <cell r="AE182" t="str">
            <v>是</v>
          </cell>
          <cell r="AF182" t="str">
            <v/>
          </cell>
          <cell r="AG182" t="str">
            <v>否</v>
          </cell>
          <cell r="AH182" t="str">
            <v>续本月</v>
          </cell>
          <cell r="AI182" t="str">
            <v>是</v>
          </cell>
          <cell r="AJ182">
            <v>13412868833</v>
          </cell>
          <cell r="AO182">
            <v>0</v>
          </cell>
          <cell r="AR182" t="str">
            <v>荔横区</v>
          </cell>
        </row>
        <row r="183">
          <cell r="F183">
            <v>13538642868</v>
          </cell>
          <cell r="G183" t="str">
            <v>13538642868</v>
          </cell>
          <cell r="H183" t="str">
            <v>陈国辉</v>
          </cell>
          <cell r="I183" t="str">
            <v>预付费东莞住宅新装或续费1408元包2年，带宽12M</v>
          </cell>
          <cell r="J183">
            <v>1408</v>
          </cell>
          <cell r="K183">
            <v>1408</v>
          </cell>
          <cell r="L183" t="str">
            <v>2008-07-09</v>
          </cell>
          <cell r="M183">
            <v>42166</v>
          </cell>
          <cell r="N183" t="str">
            <v>2017-06-11</v>
          </cell>
          <cell r="O183" t="str">
            <v>2015-06-02</v>
          </cell>
          <cell r="P183" t="str">
            <v>宽带预付费</v>
          </cell>
          <cell r="Q183" t="str">
            <v>续费</v>
          </cell>
          <cell r="R183" t="str">
            <v>提前充值</v>
          </cell>
          <cell r="S183" t="str">
            <v>家庭用户</v>
          </cell>
          <cell r="T183" t="str">
            <v>FTTH</v>
          </cell>
          <cell r="U183" t="str">
            <v>方兰(fangl)</v>
          </cell>
          <cell r="V183" t="str">
            <v>ZY樟木头营业厅</v>
          </cell>
          <cell r="W183" t="str">
            <v/>
          </cell>
          <cell r="X183" t="str">
            <v>樟木头区</v>
          </cell>
          <cell r="Y183">
            <v>0</v>
          </cell>
          <cell r="Z183">
            <v>0</v>
          </cell>
          <cell r="AA183" t="str">
            <v>樟木头区</v>
          </cell>
          <cell r="AB183" t="str">
            <v>02</v>
          </cell>
          <cell r="AC183">
            <v>12</v>
          </cell>
          <cell r="AD183">
            <v>24</v>
          </cell>
          <cell r="AE183" t="str">
            <v>是</v>
          </cell>
          <cell r="AF183" t="str">
            <v/>
          </cell>
          <cell r="AG183" t="str">
            <v>价值宽带</v>
          </cell>
          <cell r="AH183" t="str">
            <v>续本月</v>
          </cell>
          <cell r="AI183" t="str">
            <v>是</v>
          </cell>
          <cell r="AJ183">
            <v>13538642868</v>
          </cell>
          <cell r="AO183">
            <v>0</v>
          </cell>
          <cell r="AR183" t="str">
            <v>荔横区</v>
          </cell>
        </row>
        <row r="184">
          <cell r="F184">
            <v>13602324305</v>
          </cell>
          <cell r="G184" t="str">
            <v>13602324305</v>
          </cell>
          <cell r="H184" t="str">
            <v>刘仲强</v>
          </cell>
          <cell r="I184" t="str">
            <v>预付费东莞住宅新装或续费680元包年，带宽4M</v>
          </cell>
          <cell r="J184">
            <v>680</v>
          </cell>
          <cell r="K184">
            <v>680</v>
          </cell>
          <cell r="L184" t="str">
            <v>2009-08-14</v>
          </cell>
          <cell r="M184">
            <v>42171</v>
          </cell>
          <cell r="N184" t="str">
            <v>2016-06-16</v>
          </cell>
          <cell r="O184" t="str">
            <v>2015-06-07</v>
          </cell>
          <cell r="P184" t="str">
            <v>宽带预付费</v>
          </cell>
          <cell r="Q184" t="str">
            <v>续费</v>
          </cell>
          <cell r="R184" t="str">
            <v>提前充值</v>
          </cell>
          <cell r="S184" t="str">
            <v>家庭用户</v>
          </cell>
          <cell r="T184" t="str">
            <v>(传统)XDSL</v>
          </cell>
          <cell r="U184" t="str">
            <v>方兰(fangl)</v>
          </cell>
          <cell r="V184" t="str">
            <v>ZX樟木头伍红军</v>
          </cell>
          <cell r="W184" t="str">
            <v/>
          </cell>
          <cell r="X184" t="str">
            <v>樟木头区</v>
          </cell>
          <cell r="Y184">
            <v>0</v>
          </cell>
          <cell r="Z184">
            <v>0</v>
          </cell>
          <cell r="AA184" t="str">
            <v>樟木头区</v>
          </cell>
          <cell r="AB184" t="str">
            <v>07</v>
          </cell>
          <cell r="AC184">
            <v>4</v>
          </cell>
          <cell r="AD184">
            <v>12</v>
          </cell>
          <cell r="AE184" t="str">
            <v>否</v>
          </cell>
          <cell r="AF184" t="str">
            <v/>
          </cell>
          <cell r="AG184" t="str">
            <v>否</v>
          </cell>
          <cell r="AH184" t="str">
            <v>续本月</v>
          </cell>
          <cell r="AI184" t="str">
            <v>否</v>
          </cell>
          <cell r="AO184">
            <v>0</v>
          </cell>
          <cell r="AR184" t="str">
            <v>荔横区</v>
          </cell>
        </row>
        <row r="185">
          <cell r="F185">
            <v>13686665762</v>
          </cell>
          <cell r="G185" t="str">
            <v>13686665762</v>
          </cell>
          <cell r="H185" t="str">
            <v>古贤和</v>
          </cell>
          <cell r="I185" t="str">
            <v>预付费东莞住宅新装或续费680元包年，带宽4M</v>
          </cell>
          <cell r="J185">
            <v>680</v>
          </cell>
          <cell r="K185">
            <v>680</v>
          </cell>
          <cell r="L185" t="str">
            <v>2012-06-05</v>
          </cell>
          <cell r="M185">
            <v>42160</v>
          </cell>
          <cell r="N185" t="str">
            <v>2016-06-06</v>
          </cell>
          <cell r="O185" t="str">
            <v>2015-06-06</v>
          </cell>
          <cell r="P185" t="str">
            <v>宽带预付费</v>
          </cell>
          <cell r="Q185" t="str">
            <v>续费</v>
          </cell>
          <cell r="R185" t="str">
            <v>当月充值</v>
          </cell>
          <cell r="S185" t="str">
            <v>家庭用户</v>
          </cell>
          <cell r="T185" t="str">
            <v>(传统)XDSL</v>
          </cell>
          <cell r="U185" t="str">
            <v>方兰(fangl)</v>
          </cell>
          <cell r="V185" t="str">
            <v>ZX樟木头谭远明</v>
          </cell>
          <cell r="W185" t="str">
            <v/>
          </cell>
          <cell r="X185" t="str">
            <v>樟木头区</v>
          </cell>
          <cell r="Y185">
            <v>0</v>
          </cell>
          <cell r="Z185">
            <v>0</v>
          </cell>
          <cell r="AA185" t="str">
            <v>樟木头区</v>
          </cell>
          <cell r="AB185" t="str">
            <v>06</v>
          </cell>
          <cell r="AC185">
            <v>4</v>
          </cell>
          <cell r="AD185">
            <v>12</v>
          </cell>
          <cell r="AE185" t="str">
            <v>否</v>
          </cell>
          <cell r="AF185" t="str">
            <v/>
          </cell>
          <cell r="AG185" t="str">
            <v>否</v>
          </cell>
          <cell r="AH185" t="str">
            <v>续本月</v>
          </cell>
          <cell r="AI185" t="str">
            <v>否</v>
          </cell>
          <cell r="AO185">
            <v>0</v>
          </cell>
          <cell r="AR185" t="str">
            <v>荔横区</v>
          </cell>
        </row>
        <row r="186">
          <cell r="F186">
            <v>13717354929</v>
          </cell>
          <cell r="G186" t="str">
            <v>13717354929</v>
          </cell>
          <cell r="H186" t="str">
            <v>李立军</v>
          </cell>
          <cell r="I186" t="str">
            <v>预付费东莞住宅新装或续费680元包年，带宽4M</v>
          </cell>
          <cell r="J186">
            <v>680</v>
          </cell>
          <cell r="K186">
            <v>680</v>
          </cell>
          <cell r="L186" t="str">
            <v>2014-06-03</v>
          </cell>
          <cell r="M186">
            <v>42158</v>
          </cell>
          <cell r="N186" t="str">
            <v>2016-06-03</v>
          </cell>
          <cell r="O186" t="str">
            <v>2015-06-03</v>
          </cell>
          <cell r="P186" t="str">
            <v>宽带预付费</v>
          </cell>
          <cell r="Q186" t="str">
            <v>续费</v>
          </cell>
          <cell r="R186" t="str">
            <v>提前充值</v>
          </cell>
          <cell r="S186" t="str">
            <v>家庭用户</v>
          </cell>
          <cell r="T186" t="str">
            <v>(传统)XDSL</v>
          </cell>
          <cell r="U186" t="str">
            <v>方兰(fangl)</v>
          </cell>
          <cell r="V186" t="str">
            <v>ZX樟木头谭远明</v>
          </cell>
          <cell r="W186" t="str">
            <v/>
          </cell>
          <cell r="X186" t="str">
            <v>樟木头区</v>
          </cell>
          <cell r="Y186">
            <v>0</v>
          </cell>
          <cell r="Z186">
            <v>0</v>
          </cell>
          <cell r="AA186" t="str">
            <v>樟木头区</v>
          </cell>
          <cell r="AB186" t="str">
            <v>03</v>
          </cell>
          <cell r="AC186">
            <v>4</v>
          </cell>
          <cell r="AD186">
            <v>12</v>
          </cell>
          <cell r="AE186" t="str">
            <v>否</v>
          </cell>
          <cell r="AF186" t="str">
            <v/>
          </cell>
          <cell r="AG186" t="str">
            <v>否</v>
          </cell>
          <cell r="AH186" t="str">
            <v>续本月</v>
          </cell>
          <cell r="AI186" t="str">
            <v>否</v>
          </cell>
          <cell r="AO186">
            <v>0</v>
          </cell>
          <cell r="AR186" t="str">
            <v>荔横区</v>
          </cell>
        </row>
        <row r="187">
          <cell r="F187">
            <v>18824223199</v>
          </cell>
          <cell r="G187" t="str">
            <v>18824223199</v>
          </cell>
          <cell r="H187" t="str">
            <v>王国平</v>
          </cell>
          <cell r="I187" t="str">
            <v>预付费东莞住宅新装或续费1408元包2年，带宽12M</v>
          </cell>
          <cell r="J187">
            <v>1408</v>
          </cell>
          <cell r="K187">
            <v>1408</v>
          </cell>
          <cell r="L187" t="str">
            <v>2014-06-01</v>
          </cell>
          <cell r="M187">
            <v>42156</v>
          </cell>
          <cell r="N187" t="str">
            <v>2017-06-02</v>
          </cell>
          <cell r="O187" t="str">
            <v>2015-06-02</v>
          </cell>
          <cell r="P187" t="str">
            <v>宽带预付费</v>
          </cell>
          <cell r="Q187" t="str">
            <v>续费</v>
          </cell>
          <cell r="R187" t="str">
            <v>往月充值</v>
          </cell>
          <cell r="S187" t="str">
            <v>家庭用户</v>
          </cell>
          <cell r="T187" t="str">
            <v>FTTH</v>
          </cell>
          <cell r="U187" t="str">
            <v>方兰(fangl)</v>
          </cell>
          <cell r="V187" t="str">
            <v>ZX樟木头谭远明</v>
          </cell>
          <cell r="W187" t="str">
            <v/>
          </cell>
          <cell r="X187" t="str">
            <v>樟木头区</v>
          </cell>
          <cell r="Y187">
            <v>0</v>
          </cell>
          <cell r="Z187">
            <v>0</v>
          </cell>
          <cell r="AA187" t="str">
            <v>樟木头区</v>
          </cell>
          <cell r="AB187" t="str">
            <v>02</v>
          </cell>
          <cell r="AC187">
            <v>12</v>
          </cell>
          <cell r="AD187">
            <v>24</v>
          </cell>
          <cell r="AE187" t="str">
            <v>是</v>
          </cell>
          <cell r="AF187" t="str">
            <v/>
          </cell>
          <cell r="AG187" t="str">
            <v>价值宽带</v>
          </cell>
          <cell r="AH187" t="str">
            <v>续本月</v>
          </cell>
          <cell r="AI187" t="str">
            <v>是</v>
          </cell>
          <cell r="AO187">
            <v>0</v>
          </cell>
          <cell r="AR187" t="str">
            <v>荔横区</v>
          </cell>
        </row>
        <row r="188">
          <cell r="F188">
            <v>13415879603</v>
          </cell>
          <cell r="G188" t="str">
            <v>13415879603</v>
          </cell>
          <cell r="H188" t="str">
            <v>陈传强</v>
          </cell>
          <cell r="I188" t="str">
            <v>预付费东莞住宅新装或续费888元包年，带宽12M</v>
          </cell>
          <cell r="J188">
            <v>888</v>
          </cell>
          <cell r="K188">
            <v>888</v>
          </cell>
          <cell r="L188" t="str">
            <v>2013-06-10</v>
          </cell>
          <cell r="M188">
            <v>42166</v>
          </cell>
          <cell r="N188" t="str">
            <v>2016-06-11</v>
          </cell>
          <cell r="O188" t="str">
            <v>2015-06-04</v>
          </cell>
          <cell r="P188" t="str">
            <v>宽带预付费</v>
          </cell>
          <cell r="Q188" t="str">
            <v>续费</v>
          </cell>
          <cell r="R188" t="str">
            <v>提前充值</v>
          </cell>
          <cell r="S188" t="str">
            <v>家庭用户</v>
          </cell>
          <cell r="T188" t="str">
            <v>FTTH</v>
          </cell>
          <cell r="U188" t="str">
            <v>左喻(zuoy)</v>
          </cell>
          <cell r="V188" t="str">
            <v>ZX谢岗周启存</v>
          </cell>
          <cell r="W188" t="str">
            <v/>
          </cell>
          <cell r="X188" t="str">
            <v>谢岗区</v>
          </cell>
          <cell r="Y188">
            <v>0</v>
          </cell>
          <cell r="Z188">
            <v>0</v>
          </cell>
          <cell r="AA188" t="str">
            <v>谢岗区</v>
          </cell>
          <cell r="AB188" t="str">
            <v>04</v>
          </cell>
          <cell r="AC188">
            <v>12</v>
          </cell>
          <cell r="AD188">
            <v>12</v>
          </cell>
          <cell r="AE188" t="str">
            <v>是</v>
          </cell>
          <cell r="AF188" t="str">
            <v/>
          </cell>
          <cell r="AG188" t="str">
            <v>价值宽带</v>
          </cell>
          <cell r="AH188" t="str">
            <v>续本月</v>
          </cell>
          <cell r="AI188" t="str">
            <v>是</v>
          </cell>
          <cell r="AJ188">
            <v>13415879603</v>
          </cell>
          <cell r="AO188">
            <v>0</v>
          </cell>
          <cell r="AR188" t="str">
            <v>荔横区</v>
          </cell>
        </row>
        <row r="189">
          <cell r="F189">
            <v>13424715323</v>
          </cell>
          <cell r="G189" t="str">
            <v>13424715323</v>
          </cell>
          <cell r="H189" t="str">
            <v>冯美锦</v>
          </cell>
          <cell r="I189" t="str">
            <v>预付费东莞住宅新装或续费680元包年，带宽4M</v>
          </cell>
          <cell r="J189">
            <v>680</v>
          </cell>
          <cell r="K189">
            <v>680</v>
          </cell>
          <cell r="L189" t="str">
            <v>2012-06-04</v>
          </cell>
          <cell r="M189">
            <v>42159</v>
          </cell>
          <cell r="N189" t="str">
            <v>2016-06-05</v>
          </cell>
          <cell r="O189" t="str">
            <v>2015-06-05</v>
          </cell>
          <cell r="P189" t="str">
            <v>宽带预付费</v>
          </cell>
          <cell r="Q189" t="str">
            <v>续费</v>
          </cell>
          <cell r="R189" t="str">
            <v>当月充值</v>
          </cell>
          <cell r="S189" t="str">
            <v>家庭用户</v>
          </cell>
          <cell r="T189" t="str">
            <v>FTTH</v>
          </cell>
          <cell r="U189" t="str">
            <v>左喻(zuoy)</v>
          </cell>
          <cell r="V189" t="str">
            <v>ZX谢岗林建光</v>
          </cell>
          <cell r="W189" t="str">
            <v/>
          </cell>
          <cell r="X189" t="str">
            <v>谢岗区</v>
          </cell>
          <cell r="Y189">
            <v>0</v>
          </cell>
          <cell r="Z189">
            <v>0</v>
          </cell>
          <cell r="AA189" t="str">
            <v>谢岗区</v>
          </cell>
          <cell r="AB189" t="str">
            <v>05</v>
          </cell>
          <cell r="AC189">
            <v>4</v>
          </cell>
          <cell r="AD189">
            <v>12</v>
          </cell>
          <cell r="AE189" t="str">
            <v>是</v>
          </cell>
          <cell r="AF189" t="str">
            <v/>
          </cell>
          <cell r="AG189" t="str">
            <v>否</v>
          </cell>
          <cell r="AH189" t="str">
            <v>续本月</v>
          </cell>
          <cell r="AI189" t="str">
            <v>是</v>
          </cell>
          <cell r="AJ189">
            <v>13424715323</v>
          </cell>
          <cell r="AO189">
            <v>0</v>
          </cell>
          <cell r="AR189" t="str">
            <v>荔横区</v>
          </cell>
        </row>
        <row r="190">
          <cell r="F190">
            <v>13480021189</v>
          </cell>
          <cell r="G190" t="str">
            <v>13480021189</v>
          </cell>
          <cell r="H190" t="str">
            <v>莫强</v>
          </cell>
          <cell r="I190" t="str">
            <v>预付费东莞住宅新装或续费680元包年，带宽4M</v>
          </cell>
          <cell r="J190">
            <v>680</v>
          </cell>
          <cell r="K190">
            <v>680</v>
          </cell>
          <cell r="L190" t="str">
            <v>2012-02-24</v>
          </cell>
          <cell r="M190">
            <v>42176</v>
          </cell>
          <cell r="N190" t="str">
            <v>2016-06-21</v>
          </cell>
          <cell r="O190" t="str">
            <v>2015-06-05</v>
          </cell>
          <cell r="P190" t="str">
            <v>宽带预付费</v>
          </cell>
          <cell r="Q190" t="str">
            <v>续费</v>
          </cell>
          <cell r="R190" t="str">
            <v>提前充值</v>
          </cell>
          <cell r="S190" t="str">
            <v>家庭用户</v>
          </cell>
          <cell r="T190" t="str">
            <v>FTTH</v>
          </cell>
          <cell r="U190" t="str">
            <v>左喻(zuoy)</v>
          </cell>
          <cell r="V190" t="str">
            <v>ZX谢岗周启存</v>
          </cell>
          <cell r="W190" t="str">
            <v/>
          </cell>
          <cell r="X190" t="str">
            <v>谢岗区</v>
          </cell>
          <cell r="Y190">
            <v>0</v>
          </cell>
          <cell r="Z190">
            <v>0</v>
          </cell>
          <cell r="AA190" t="str">
            <v>谢岗区</v>
          </cell>
          <cell r="AB190" t="str">
            <v>05</v>
          </cell>
          <cell r="AC190">
            <v>4</v>
          </cell>
          <cell r="AD190">
            <v>12</v>
          </cell>
          <cell r="AE190" t="str">
            <v>是</v>
          </cell>
          <cell r="AF190" t="str">
            <v/>
          </cell>
          <cell r="AG190" t="str">
            <v>否</v>
          </cell>
          <cell r="AH190" t="str">
            <v>续本月</v>
          </cell>
          <cell r="AI190" t="str">
            <v>是</v>
          </cell>
          <cell r="AJ190">
            <v>13480021189</v>
          </cell>
          <cell r="AO190">
            <v>0</v>
          </cell>
          <cell r="AR190" t="str">
            <v>荔横区</v>
          </cell>
        </row>
        <row r="191">
          <cell r="F191">
            <v>13512814077</v>
          </cell>
          <cell r="G191" t="str">
            <v>13512814077</v>
          </cell>
          <cell r="H191" t="str">
            <v>陈广谋</v>
          </cell>
          <cell r="I191" t="str">
            <v>预付费东莞住宅新装或续费888元包年，带宽12M</v>
          </cell>
          <cell r="J191">
            <v>888</v>
          </cell>
          <cell r="K191">
            <v>888</v>
          </cell>
          <cell r="L191" t="str">
            <v>2014-06-07</v>
          </cell>
          <cell r="M191">
            <v>42162</v>
          </cell>
          <cell r="N191" t="str">
            <v>2016-06-07</v>
          </cell>
          <cell r="O191" t="str">
            <v>2015-06-06</v>
          </cell>
          <cell r="P191" t="str">
            <v>宽带预付费</v>
          </cell>
          <cell r="Q191" t="str">
            <v>续费</v>
          </cell>
          <cell r="R191" t="str">
            <v>提前充值</v>
          </cell>
          <cell r="S191" t="str">
            <v>家庭用户</v>
          </cell>
          <cell r="T191" t="str">
            <v>FTTH</v>
          </cell>
          <cell r="U191" t="str">
            <v>左喻(zuoy)</v>
          </cell>
          <cell r="V191" t="str">
            <v>ZX谢岗周启存</v>
          </cell>
          <cell r="W191" t="str">
            <v/>
          </cell>
          <cell r="X191" t="str">
            <v>谢岗区</v>
          </cell>
          <cell r="Y191">
            <v>0</v>
          </cell>
          <cell r="Z191">
            <v>0</v>
          </cell>
          <cell r="AA191" t="str">
            <v>谢岗区</v>
          </cell>
          <cell r="AB191" t="str">
            <v>06</v>
          </cell>
          <cell r="AC191">
            <v>12</v>
          </cell>
          <cell r="AD191">
            <v>12</v>
          </cell>
          <cell r="AE191" t="str">
            <v>是</v>
          </cell>
          <cell r="AF191" t="str">
            <v/>
          </cell>
          <cell r="AG191" t="str">
            <v>价值宽带</v>
          </cell>
          <cell r="AH191" t="str">
            <v>续本月</v>
          </cell>
          <cell r="AI191" t="str">
            <v>是</v>
          </cell>
          <cell r="AJ191">
            <v>13512814077</v>
          </cell>
          <cell r="AO191">
            <v>0</v>
          </cell>
          <cell r="AR191" t="str">
            <v>荔横区</v>
          </cell>
        </row>
        <row r="192">
          <cell r="F192">
            <v>13528581831</v>
          </cell>
          <cell r="G192" t="str">
            <v>13528581831</v>
          </cell>
          <cell r="H192" t="str">
            <v>聂新根</v>
          </cell>
          <cell r="I192" t="str">
            <v>预付费东莞住宅新装或续费888元包年，带宽12M</v>
          </cell>
          <cell r="J192">
            <v>888</v>
          </cell>
          <cell r="K192">
            <v>888</v>
          </cell>
          <cell r="L192" t="str">
            <v>2012-06-05</v>
          </cell>
          <cell r="M192">
            <v>42162</v>
          </cell>
          <cell r="N192" t="str">
            <v>2016-06-07</v>
          </cell>
          <cell r="O192" t="str">
            <v>2015-06-07</v>
          </cell>
          <cell r="P192" t="str">
            <v>宽带预付费</v>
          </cell>
          <cell r="Q192" t="str">
            <v>续费</v>
          </cell>
          <cell r="R192" t="str">
            <v>当月充值</v>
          </cell>
          <cell r="S192" t="str">
            <v>家庭用户</v>
          </cell>
          <cell r="T192" t="str">
            <v>FTTH</v>
          </cell>
          <cell r="U192" t="str">
            <v>左喻(zuoy)</v>
          </cell>
          <cell r="V192" t="str">
            <v>ZX谢岗周启存</v>
          </cell>
          <cell r="W192" t="str">
            <v>电商价值宽带营销</v>
          </cell>
          <cell r="X192" t="str">
            <v>谢岗区</v>
          </cell>
          <cell r="Y192">
            <v>0</v>
          </cell>
          <cell r="Z192">
            <v>0</v>
          </cell>
          <cell r="AA192" t="str">
            <v>谢岗区</v>
          </cell>
          <cell r="AB192" t="str">
            <v>07</v>
          </cell>
          <cell r="AC192">
            <v>12</v>
          </cell>
          <cell r="AD192">
            <v>12</v>
          </cell>
          <cell r="AE192" t="str">
            <v>是</v>
          </cell>
          <cell r="AF192" t="str">
            <v/>
          </cell>
          <cell r="AG192" t="str">
            <v>价值宽带</v>
          </cell>
          <cell r="AH192" t="str">
            <v>续本月</v>
          </cell>
          <cell r="AI192" t="str">
            <v>是</v>
          </cell>
          <cell r="AJ192">
            <v>13528581831</v>
          </cell>
          <cell r="AO192">
            <v>0</v>
          </cell>
          <cell r="AR192" t="str">
            <v>三中区</v>
          </cell>
        </row>
        <row r="193">
          <cell r="F193">
            <v>13529131575</v>
          </cell>
          <cell r="G193" t="str">
            <v>13529131575</v>
          </cell>
          <cell r="H193" t="str">
            <v>唐位芬</v>
          </cell>
          <cell r="I193" t="str">
            <v>预付费东莞住宅新装或续费680元包年，带宽4M</v>
          </cell>
          <cell r="J193">
            <v>680</v>
          </cell>
          <cell r="K193">
            <v>680</v>
          </cell>
          <cell r="L193" t="str">
            <v>2013-06-08</v>
          </cell>
          <cell r="M193">
            <v>42163</v>
          </cell>
          <cell r="N193" t="str">
            <v>2016-06-08</v>
          </cell>
          <cell r="O193" t="str">
            <v>2015-06-05</v>
          </cell>
          <cell r="P193" t="str">
            <v>宽带预付费</v>
          </cell>
          <cell r="Q193" t="str">
            <v>续费</v>
          </cell>
          <cell r="R193" t="str">
            <v>提前充值</v>
          </cell>
          <cell r="S193" t="str">
            <v>家庭用户</v>
          </cell>
          <cell r="T193" t="str">
            <v>FTTH</v>
          </cell>
          <cell r="U193" t="str">
            <v>左喻(zuoy)</v>
          </cell>
          <cell r="V193" t="str">
            <v>ZX谢岗周启存</v>
          </cell>
          <cell r="W193" t="str">
            <v/>
          </cell>
          <cell r="X193" t="str">
            <v>谢岗区</v>
          </cell>
          <cell r="Y193">
            <v>0</v>
          </cell>
          <cell r="Z193">
            <v>0</v>
          </cell>
          <cell r="AA193" t="str">
            <v>谢岗区</v>
          </cell>
          <cell r="AB193" t="str">
            <v>05</v>
          </cell>
          <cell r="AC193">
            <v>4</v>
          </cell>
          <cell r="AD193">
            <v>12</v>
          </cell>
          <cell r="AE193" t="str">
            <v>是</v>
          </cell>
          <cell r="AF193" t="str">
            <v/>
          </cell>
          <cell r="AG193" t="str">
            <v>否</v>
          </cell>
          <cell r="AH193" t="str">
            <v>续本月</v>
          </cell>
          <cell r="AI193" t="str">
            <v>是</v>
          </cell>
          <cell r="AJ193">
            <v>13529131575</v>
          </cell>
          <cell r="AO193">
            <v>0</v>
          </cell>
          <cell r="AR193" t="str">
            <v>三中区</v>
          </cell>
        </row>
        <row r="194">
          <cell r="F194">
            <v>13562654945</v>
          </cell>
          <cell r="G194" t="str">
            <v>13562654945</v>
          </cell>
          <cell r="H194" t="str">
            <v>王兰香</v>
          </cell>
          <cell r="I194" t="str">
            <v>预付费东莞住宅新装或续费680元包年，带宽4M</v>
          </cell>
          <cell r="J194">
            <v>680</v>
          </cell>
          <cell r="K194">
            <v>680</v>
          </cell>
          <cell r="L194" t="str">
            <v>2014-06-23</v>
          </cell>
          <cell r="M194">
            <v>42178</v>
          </cell>
          <cell r="N194" t="str">
            <v>2016-06-23</v>
          </cell>
          <cell r="O194" t="str">
            <v>2015-06-05</v>
          </cell>
          <cell r="P194" t="str">
            <v>宽带预付费</v>
          </cell>
          <cell r="Q194" t="str">
            <v>续费</v>
          </cell>
          <cell r="R194" t="str">
            <v>提前充值</v>
          </cell>
          <cell r="S194" t="str">
            <v>家庭用户</v>
          </cell>
          <cell r="T194" t="str">
            <v>FTTH</v>
          </cell>
          <cell r="U194" t="str">
            <v>左喻(zuoy)</v>
          </cell>
          <cell r="V194" t="str">
            <v>ZX谢岗周启存</v>
          </cell>
          <cell r="W194" t="str">
            <v/>
          </cell>
          <cell r="X194" t="str">
            <v>谢岗区</v>
          </cell>
          <cell r="Y194">
            <v>0</v>
          </cell>
          <cell r="Z194">
            <v>0</v>
          </cell>
          <cell r="AA194" t="str">
            <v>谢岗区</v>
          </cell>
          <cell r="AB194" t="str">
            <v>05</v>
          </cell>
          <cell r="AC194">
            <v>4</v>
          </cell>
          <cell r="AD194">
            <v>12</v>
          </cell>
          <cell r="AE194" t="str">
            <v>是</v>
          </cell>
          <cell r="AF194" t="str">
            <v/>
          </cell>
          <cell r="AG194" t="str">
            <v>否</v>
          </cell>
          <cell r="AH194" t="str">
            <v>续本月</v>
          </cell>
          <cell r="AI194" t="str">
            <v>是</v>
          </cell>
          <cell r="AJ194">
            <v>13562654945</v>
          </cell>
          <cell r="AO194">
            <v>0</v>
          </cell>
          <cell r="AR194" t="str">
            <v>三中区</v>
          </cell>
        </row>
        <row r="195">
          <cell r="F195">
            <v>13622915935</v>
          </cell>
          <cell r="G195" t="str">
            <v>13622915935</v>
          </cell>
          <cell r="H195" t="str">
            <v>罗腾云</v>
          </cell>
          <cell r="I195" t="str">
            <v>预付费东莞住宅新装或续费888元包年，带宽12M</v>
          </cell>
          <cell r="J195">
            <v>888</v>
          </cell>
          <cell r="K195">
            <v>888</v>
          </cell>
          <cell r="L195" t="str">
            <v>2013-06-09</v>
          </cell>
          <cell r="M195">
            <v>42164</v>
          </cell>
          <cell r="N195" t="str">
            <v>2016-06-09</v>
          </cell>
          <cell r="O195" t="str">
            <v>2015-06-06</v>
          </cell>
          <cell r="P195" t="str">
            <v>宽带预付费</v>
          </cell>
          <cell r="Q195" t="str">
            <v>续费</v>
          </cell>
          <cell r="R195" t="str">
            <v>提前充值</v>
          </cell>
          <cell r="S195" t="str">
            <v>家庭用户</v>
          </cell>
          <cell r="T195" t="str">
            <v>FTTH</v>
          </cell>
          <cell r="U195" t="str">
            <v>左喻(zuoy)</v>
          </cell>
          <cell r="V195" t="str">
            <v>ZX谢岗周启存</v>
          </cell>
          <cell r="W195" t="str">
            <v/>
          </cell>
          <cell r="X195" t="str">
            <v>谢岗区</v>
          </cell>
          <cell r="Y195">
            <v>0</v>
          </cell>
          <cell r="Z195">
            <v>0</v>
          </cell>
          <cell r="AA195" t="str">
            <v>谢岗区</v>
          </cell>
          <cell r="AB195" t="str">
            <v>06</v>
          </cell>
          <cell r="AC195">
            <v>12</v>
          </cell>
          <cell r="AD195">
            <v>12</v>
          </cell>
          <cell r="AE195" t="str">
            <v>是</v>
          </cell>
          <cell r="AF195" t="str">
            <v/>
          </cell>
          <cell r="AG195" t="str">
            <v>价值宽带</v>
          </cell>
          <cell r="AH195" t="str">
            <v>续本月</v>
          </cell>
          <cell r="AI195" t="str">
            <v>是</v>
          </cell>
          <cell r="AO195">
            <v>0</v>
          </cell>
          <cell r="AR195" t="str">
            <v>三中区</v>
          </cell>
        </row>
        <row r="196">
          <cell r="F196">
            <v>13712168718</v>
          </cell>
          <cell r="G196" t="str">
            <v>13712168718</v>
          </cell>
          <cell r="H196" t="str">
            <v>叶惠东</v>
          </cell>
          <cell r="I196" t="str">
            <v>预付费东莞住宅新装或续费1298元包2年，带宽6M</v>
          </cell>
          <cell r="J196">
            <v>1298</v>
          </cell>
          <cell r="K196">
            <v>1298</v>
          </cell>
          <cell r="L196" t="str">
            <v>2013-06-23</v>
          </cell>
          <cell r="M196">
            <v>42178</v>
          </cell>
          <cell r="N196" t="str">
            <v>2017-06-23</v>
          </cell>
          <cell r="O196" t="str">
            <v>2015-06-05</v>
          </cell>
          <cell r="P196" t="str">
            <v>宽带预付费</v>
          </cell>
          <cell r="Q196" t="str">
            <v>续费</v>
          </cell>
          <cell r="R196" t="str">
            <v>提前充值</v>
          </cell>
          <cell r="S196" t="str">
            <v>家庭用户</v>
          </cell>
          <cell r="T196" t="str">
            <v>FTTH</v>
          </cell>
          <cell r="U196" t="str">
            <v>左喻(zuoy)</v>
          </cell>
          <cell r="V196" t="str">
            <v>ZX谢岗周启存</v>
          </cell>
          <cell r="W196" t="str">
            <v/>
          </cell>
          <cell r="X196" t="str">
            <v>谢岗区</v>
          </cell>
          <cell r="Y196">
            <v>0</v>
          </cell>
          <cell r="Z196">
            <v>0</v>
          </cell>
          <cell r="AA196" t="str">
            <v>谢岗区</v>
          </cell>
          <cell r="AB196" t="str">
            <v>05</v>
          </cell>
          <cell r="AC196">
            <v>6</v>
          </cell>
          <cell r="AD196">
            <v>12</v>
          </cell>
          <cell r="AE196" t="str">
            <v>是</v>
          </cell>
          <cell r="AF196" t="str">
            <v/>
          </cell>
          <cell r="AG196" t="str">
            <v>否</v>
          </cell>
          <cell r="AH196" t="str">
            <v>续本月</v>
          </cell>
          <cell r="AI196" t="str">
            <v>是</v>
          </cell>
          <cell r="AJ196">
            <v>13712168718</v>
          </cell>
          <cell r="AO196">
            <v>0</v>
          </cell>
          <cell r="AR196" t="str">
            <v>三中区</v>
          </cell>
        </row>
        <row r="197">
          <cell r="F197">
            <v>13728122018</v>
          </cell>
          <cell r="G197" t="str">
            <v>13728122018</v>
          </cell>
          <cell r="H197" t="str">
            <v>胡金香</v>
          </cell>
          <cell r="I197" t="str">
            <v>预付费东莞住宅新装或续费888元包年，带宽12M</v>
          </cell>
          <cell r="J197">
            <v>888</v>
          </cell>
          <cell r="K197">
            <v>888</v>
          </cell>
          <cell r="L197" t="str">
            <v>2014-06-01</v>
          </cell>
          <cell r="M197">
            <v>42156</v>
          </cell>
          <cell r="N197" t="str">
            <v>2016-06-04</v>
          </cell>
          <cell r="O197" t="str">
            <v>2015-06-04</v>
          </cell>
          <cell r="P197" t="str">
            <v>宽带预付费</v>
          </cell>
          <cell r="Q197" t="str">
            <v>续费</v>
          </cell>
          <cell r="R197" t="str">
            <v>当月充值</v>
          </cell>
          <cell r="S197" t="str">
            <v>家庭用户</v>
          </cell>
          <cell r="T197" t="str">
            <v>FTTH</v>
          </cell>
          <cell r="U197" t="str">
            <v>左喻(zuoy)</v>
          </cell>
          <cell r="V197" t="str">
            <v>ZX谢岗周启存</v>
          </cell>
          <cell r="W197" t="str">
            <v/>
          </cell>
          <cell r="X197" t="str">
            <v>谢岗区</v>
          </cell>
          <cell r="Y197">
            <v>0</v>
          </cell>
          <cell r="Z197">
            <v>0</v>
          </cell>
          <cell r="AA197" t="str">
            <v>谢岗区</v>
          </cell>
          <cell r="AB197" t="str">
            <v>04</v>
          </cell>
          <cell r="AC197">
            <v>12</v>
          </cell>
          <cell r="AD197">
            <v>12</v>
          </cell>
          <cell r="AE197" t="str">
            <v>是</v>
          </cell>
          <cell r="AF197" t="str">
            <v/>
          </cell>
          <cell r="AG197" t="str">
            <v>价值宽带</v>
          </cell>
          <cell r="AH197" t="str">
            <v>续本月</v>
          </cell>
          <cell r="AI197" t="str">
            <v>是</v>
          </cell>
          <cell r="AJ197">
            <v>13728122018</v>
          </cell>
          <cell r="AO197">
            <v>0</v>
          </cell>
          <cell r="AR197" t="str">
            <v>莆心区</v>
          </cell>
        </row>
        <row r="198">
          <cell r="F198">
            <v>13922294685</v>
          </cell>
          <cell r="G198" t="str">
            <v>13922294685</v>
          </cell>
          <cell r="H198" t="str">
            <v>李猛</v>
          </cell>
          <cell r="I198" t="str">
            <v>预付费东莞住宅新装或续费1088元包年，带宽10M</v>
          </cell>
          <cell r="J198">
            <v>1088</v>
          </cell>
          <cell r="K198">
            <v>1088</v>
          </cell>
          <cell r="L198" t="str">
            <v>2014-06-01</v>
          </cell>
          <cell r="M198">
            <v>42156</v>
          </cell>
          <cell r="N198" t="str">
            <v>2016-06-02</v>
          </cell>
          <cell r="O198" t="str">
            <v>2015-06-02</v>
          </cell>
          <cell r="P198" t="str">
            <v>宽带预付费</v>
          </cell>
          <cell r="Q198" t="str">
            <v>续费</v>
          </cell>
          <cell r="R198" t="str">
            <v>当月充值</v>
          </cell>
          <cell r="S198" t="str">
            <v>家庭用户</v>
          </cell>
          <cell r="T198" t="str">
            <v>FTTH</v>
          </cell>
          <cell r="U198" t="str">
            <v>左喻(zuoy)</v>
          </cell>
          <cell r="V198" t="str">
            <v>ZX谢岗周启存</v>
          </cell>
          <cell r="W198" t="str">
            <v/>
          </cell>
          <cell r="X198" t="str">
            <v>谢岗区</v>
          </cell>
          <cell r="Y198">
            <v>0</v>
          </cell>
          <cell r="Z198">
            <v>0</v>
          </cell>
          <cell r="AA198" t="str">
            <v>谢岗区</v>
          </cell>
          <cell r="AB198" t="str">
            <v>02</v>
          </cell>
          <cell r="AC198">
            <v>10</v>
          </cell>
          <cell r="AD198">
            <v>12</v>
          </cell>
          <cell r="AE198" t="str">
            <v>是</v>
          </cell>
          <cell r="AF198" t="str">
            <v/>
          </cell>
          <cell r="AG198" t="str">
            <v>价值宽带</v>
          </cell>
          <cell r="AH198" t="str">
            <v>续本月</v>
          </cell>
          <cell r="AI198" t="str">
            <v>是</v>
          </cell>
          <cell r="AJ198">
            <v>13922294685</v>
          </cell>
          <cell r="AO198">
            <v>0</v>
          </cell>
          <cell r="AR198" t="str">
            <v>骏景区</v>
          </cell>
        </row>
        <row r="199">
          <cell r="F199">
            <v>15876955863</v>
          </cell>
          <cell r="G199" t="str">
            <v>15876955863</v>
          </cell>
          <cell r="H199" t="str">
            <v>袁双全</v>
          </cell>
          <cell r="I199" t="str">
            <v>预付费东莞住宅新装或续费1408元包2年，带宽12M</v>
          </cell>
          <cell r="J199">
            <v>1408</v>
          </cell>
          <cell r="K199">
            <v>1408</v>
          </cell>
          <cell r="L199" t="str">
            <v>2014-06-07</v>
          </cell>
          <cell r="M199">
            <v>42162</v>
          </cell>
          <cell r="N199" t="str">
            <v>2017-06-07</v>
          </cell>
          <cell r="O199" t="str">
            <v>2015-06-06</v>
          </cell>
          <cell r="P199" t="str">
            <v>宽带预付费</v>
          </cell>
          <cell r="Q199" t="str">
            <v>续费</v>
          </cell>
          <cell r="R199" t="str">
            <v>提前充值</v>
          </cell>
          <cell r="S199" t="str">
            <v>家庭用户</v>
          </cell>
          <cell r="T199" t="str">
            <v>FTTH</v>
          </cell>
          <cell r="U199" t="str">
            <v>左喻(zuoy)</v>
          </cell>
          <cell r="V199" t="str">
            <v>ZX谢岗周启存</v>
          </cell>
          <cell r="W199" t="str">
            <v/>
          </cell>
          <cell r="X199" t="str">
            <v>谢岗区</v>
          </cell>
          <cell r="Y199">
            <v>0</v>
          </cell>
          <cell r="Z199">
            <v>0</v>
          </cell>
          <cell r="AA199" t="str">
            <v>谢岗区</v>
          </cell>
          <cell r="AB199" t="str">
            <v>06</v>
          </cell>
          <cell r="AC199">
            <v>12</v>
          </cell>
          <cell r="AD199">
            <v>24</v>
          </cell>
          <cell r="AE199" t="str">
            <v>是</v>
          </cell>
          <cell r="AF199" t="str">
            <v/>
          </cell>
          <cell r="AG199" t="str">
            <v>价值宽带</v>
          </cell>
          <cell r="AH199" t="str">
            <v>续本月</v>
          </cell>
          <cell r="AI199" t="str">
            <v>是</v>
          </cell>
          <cell r="AJ199">
            <v>15876955863</v>
          </cell>
          <cell r="AO199">
            <v>0</v>
          </cell>
          <cell r="AR199" t="str">
            <v>大利区</v>
          </cell>
        </row>
        <row r="200">
          <cell r="F200">
            <v>18888616854</v>
          </cell>
          <cell r="G200" t="str">
            <v>18888616854</v>
          </cell>
          <cell r="H200" t="str">
            <v>袁则玉</v>
          </cell>
          <cell r="I200" t="str">
            <v>预付费东莞住宅新装或续费100元包月，带宽4M</v>
          </cell>
          <cell r="J200">
            <v>100</v>
          </cell>
          <cell r="K200">
            <v>100</v>
          </cell>
          <cell r="L200" t="str">
            <v>2014-05-03</v>
          </cell>
          <cell r="M200">
            <v>42127</v>
          </cell>
          <cell r="N200" t="str">
            <v>2015-07-03</v>
          </cell>
          <cell r="O200" t="str">
            <v>2015-06-03</v>
          </cell>
          <cell r="P200" t="str">
            <v>宽带预付费</v>
          </cell>
          <cell r="Q200" t="str">
            <v>续费</v>
          </cell>
          <cell r="R200" t="str">
            <v>往月充值</v>
          </cell>
          <cell r="S200" t="str">
            <v>家庭用户</v>
          </cell>
          <cell r="T200" t="str">
            <v>FTTH</v>
          </cell>
          <cell r="U200" t="str">
            <v>左喻(zuoy)</v>
          </cell>
          <cell r="V200" t="str">
            <v>ZY谢岗营业厅</v>
          </cell>
          <cell r="W200" t="str">
            <v/>
          </cell>
          <cell r="X200" t="str">
            <v>谢岗区</v>
          </cell>
          <cell r="Y200">
            <v>0</v>
          </cell>
          <cell r="Z200">
            <v>0</v>
          </cell>
          <cell r="AA200" t="str">
            <v>谢岗区</v>
          </cell>
          <cell r="AB200" t="str">
            <v>03</v>
          </cell>
          <cell r="AC200">
            <v>4</v>
          </cell>
          <cell r="AD200">
            <v>1</v>
          </cell>
          <cell r="AE200" t="str">
            <v>是</v>
          </cell>
          <cell r="AF200" t="str">
            <v/>
          </cell>
          <cell r="AG200" t="str">
            <v>否</v>
          </cell>
          <cell r="AH200" t="str">
            <v>续前期</v>
          </cell>
          <cell r="AI200" t="str">
            <v>否</v>
          </cell>
          <cell r="AO200">
            <v>0</v>
          </cell>
          <cell r="AR200" t="str">
            <v>中心区</v>
          </cell>
        </row>
        <row r="201">
          <cell r="F201">
            <v>13416988834</v>
          </cell>
          <cell r="G201" t="str">
            <v>13416988834</v>
          </cell>
          <cell r="H201" t="str">
            <v>刘小女</v>
          </cell>
          <cell r="I201" t="str">
            <v>预付费东莞住宅新装或续费888元包年，带宽12M</v>
          </cell>
          <cell r="J201">
            <v>888</v>
          </cell>
          <cell r="K201">
            <v>888</v>
          </cell>
          <cell r="L201" t="str">
            <v>2012-05-10</v>
          </cell>
          <cell r="M201">
            <v>42154</v>
          </cell>
          <cell r="N201" t="str">
            <v>2016-06-01</v>
          </cell>
          <cell r="O201" t="str">
            <v>2015-06-01</v>
          </cell>
          <cell r="P201" t="str">
            <v>宽带预付费</v>
          </cell>
          <cell r="Q201" t="str">
            <v>续费</v>
          </cell>
          <cell r="R201" t="str">
            <v>往月充值</v>
          </cell>
          <cell r="S201" t="str">
            <v>家庭用户</v>
          </cell>
          <cell r="T201" t="str">
            <v>FTTH</v>
          </cell>
          <cell r="U201" t="str">
            <v>左喻(zuoy)</v>
          </cell>
          <cell r="V201" t="str">
            <v>DL东莞金伦</v>
          </cell>
          <cell r="W201" t="str">
            <v/>
          </cell>
          <cell r="X201" t="str">
            <v>谢岗区</v>
          </cell>
          <cell r="Y201">
            <v>0</v>
          </cell>
          <cell r="Z201">
            <v>0</v>
          </cell>
          <cell r="AA201" t="str">
            <v>谢岗区</v>
          </cell>
          <cell r="AB201" t="str">
            <v>01</v>
          </cell>
          <cell r="AC201">
            <v>12</v>
          </cell>
          <cell r="AD201">
            <v>12</v>
          </cell>
          <cell r="AE201" t="str">
            <v>是</v>
          </cell>
          <cell r="AF201" t="str">
            <v/>
          </cell>
          <cell r="AG201" t="str">
            <v>价值宽带</v>
          </cell>
          <cell r="AH201" t="str">
            <v>续前期</v>
          </cell>
          <cell r="AI201" t="str">
            <v>否</v>
          </cell>
          <cell r="AO201">
            <v>0</v>
          </cell>
          <cell r="AR201" t="str">
            <v>三阳区</v>
          </cell>
        </row>
        <row r="202">
          <cell r="F202">
            <v>13428422271</v>
          </cell>
          <cell r="G202" t="str">
            <v>13428422271</v>
          </cell>
          <cell r="H202" t="str">
            <v>朱彩铃</v>
          </cell>
          <cell r="I202" t="str">
            <v>预付费东莞住宅新装或续费888元包年，带宽12M</v>
          </cell>
          <cell r="J202">
            <v>888</v>
          </cell>
          <cell r="K202">
            <v>888</v>
          </cell>
          <cell r="L202" t="str">
            <v>2012-06-04</v>
          </cell>
          <cell r="M202">
            <v>42185</v>
          </cell>
          <cell r="N202" t="str">
            <v>2016-06-30</v>
          </cell>
          <cell r="O202" t="str">
            <v>2015-06-07</v>
          </cell>
          <cell r="P202" t="str">
            <v>宽带预付费</v>
          </cell>
          <cell r="Q202" t="str">
            <v>续费</v>
          </cell>
          <cell r="R202" t="str">
            <v>当月充值</v>
          </cell>
          <cell r="S202" t="str">
            <v>家庭用户</v>
          </cell>
          <cell r="T202" t="str">
            <v>FTTH</v>
          </cell>
          <cell r="U202" t="str">
            <v>左喻(zuoy)</v>
          </cell>
          <cell r="V202" t="str">
            <v>ZX谢岗周启存</v>
          </cell>
          <cell r="W202" t="str">
            <v>电商价值宽带营销</v>
          </cell>
          <cell r="X202" t="str">
            <v>谢岗区</v>
          </cell>
          <cell r="Y202">
            <v>0</v>
          </cell>
          <cell r="Z202">
            <v>0</v>
          </cell>
          <cell r="AA202" t="str">
            <v>谢岗区</v>
          </cell>
          <cell r="AB202" t="str">
            <v>07</v>
          </cell>
          <cell r="AC202">
            <v>12</v>
          </cell>
          <cell r="AD202">
            <v>12</v>
          </cell>
          <cell r="AE202" t="str">
            <v>是</v>
          </cell>
          <cell r="AF202" t="str">
            <v/>
          </cell>
          <cell r="AG202" t="str">
            <v>价值宽带</v>
          </cell>
          <cell r="AH202" t="str">
            <v>续本月</v>
          </cell>
          <cell r="AI202" t="str">
            <v>是</v>
          </cell>
          <cell r="AJ202">
            <v>13428422271</v>
          </cell>
          <cell r="AO202">
            <v>0</v>
          </cell>
          <cell r="AR202" t="str">
            <v>三阳区</v>
          </cell>
        </row>
        <row r="203">
          <cell r="F203">
            <v>13566085466</v>
          </cell>
          <cell r="G203" t="str">
            <v>13566085466</v>
          </cell>
          <cell r="H203" t="str">
            <v>陈浪</v>
          </cell>
          <cell r="I203" t="str">
            <v>预付费东莞住宅新装或续费888元包年，带宽12M</v>
          </cell>
          <cell r="J203">
            <v>888</v>
          </cell>
          <cell r="K203">
            <v>888</v>
          </cell>
          <cell r="L203" t="str">
            <v>2014-06-01</v>
          </cell>
          <cell r="M203">
            <v>42156</v>
          </cell>
          <cell r="N203" t="str">
            <v>2016-06-02</v>
          </cell>
          <cell r="O203" t="str">
            <v>2015-06-02</v>
          </cell>
          <cell r="P203" t="str">
            <v>宽带预付费</v>
          </cell>
          <cell r="Q203" t="str">
            <v>续费</v>
          </cell>
          <cell r="R203" t="str">
            <v>当月充值</v>
          </cell>
          <cell r="S203" t="str">
            <v>家庭用户</v>
          </cell>
          <cell r="T203" t="str">
            <v>FTTH</v>
          </cell>
          <cell r="U203" t="str">
            <v>左喻(zuoy)</v>
          </cell>
          <cell r="V203" t="str">
            <v>ZX谢岗周启存</v>
          </cell>
          <cell r="W203" t="str">
            <v/>
          </cell>
          <cell r="X203" t="str">
            <v>谢岗区</v>
          </cell>
          <cell r="Y203">
            <v>0</v>
          </cell>
          <cell r="Z203">
            <v>0</v>
          </cell>
          <cell r="AA203" t="str">
            <v>谢岗区</v>
          </cell>
          <cell r="AB203" t="str">
            <v>02</v>
          </cell>
          <cell r="AC203">
            <v>12</v>
          </cell>
          <cell r="AD203">
            <v>12</v>
          </cell>
          <cell r="AE203" t="str">
            <v>是</v>
          </cell>
          <cell r="AF203" t="str">
            <v/>
          </cell>
          <cell r="AG203" t="str">
            <v>价值宽带</v>
          </cell>
          <cell r="AH203" t="str">
            <v>续本月</v>
          </cell>
          <cell r="AI203" t="str">
            <v>是</v>
          </cell>
          <cell r="AJ203">
            <v>13566085466</v>
          </cell>
          <cell r="AO203">
            <v>0</v>
          </cell>
          <cell r="AR203" t="str">
            <v>三阳区</v>
          </cell>
        </row>
        <row r="204">
          <cell r="F204">
            <v>13669895801</v>
          </cell>
          <cell r="G204" t="str">
            <v>13669895801</v>
          </cell>
          <cell r="H204" t="str">
            <v>何普庆</v>
          </cell>
          <cell r="I204" t="str">
            <v>预付费东莞住宅新装或续费888元包年，带宽12M</v>
          </cell>
          <cell r="J204">
            <v>888</v>
          </cell>
          <cell r="K204">
            <v>888</v>
          </cell>
          <cell r="L204" t="str">
            <v>2014-06-06</v>
          </cell>
          <cell r="M204">
            <v>42161</v>
          </cell>
          <cell r="N204" t="str">
            <v>2016-06-06</v>
          </cell>
          <cell r="O204" t="str">
            <v>2015-06-03</v>
          </cell>
          <cell r="P204" t="str">
            <v>宽带预付费</v>
          </cell>
          <cell r="Q204" t="str">
            <v>续费</v>
          </cell>
          <cell r="R204" t="str">
            <v>提前充值</v>
          </cell>
          <cell r="S204" t="str">
            <v>家庭用户</v>
          </cell>
          <cell r="T204" t="str">
            <v>FTTH</v>
          </cell>
          <cell r="U204" t="str">
            <v>左喻(zuoy)</v>
          </cell>
          <cell r="V204" t="str">
            <v>ZX谢岗钟环荣</v>
          </cell>
          <cell r="W204" t="str">
            <v/>
          </cell>
          <cell r="X204" t="str">
            <v>谢岗区</v>
          </cell>
          <cell r="Y204">
            <v>0</v>
          </cell>
          <cell r="Z204">
            <v>0</v>
          </cell>
          <cell r="AA204" t="str">
            <v>谢岗区</v>
          </cell>
          <cell r="AB204" t="str">
            <v>03</v>
          </cell>
          <cell r="AC204">
            <v>12</v>
          </cell>
          <cell r="AD204">
            <v>12</v>
          </cell>
          <cell r="AE204" t="str">
            <v>是</v>
          </cell>
          <cell r="AF204" t="str">
            <v/>
          </cell>
          <cell r="AG204" t="str">
            <v>价值宽带</v>
          </cell>
          <cell r="AH204" t="str">
            <v>续本月</v>
          </cell>
          <cell r="AI204" t="str">
            <v>是</v>
          </cell>
          <cell r="AJ204">
            <v>13669895801</v>
          </cell>
          <cell r="AO204">
            <v>0</v>
          </cell>
          <cell r="AR204" t="str">
            <v>金凤凰区</v>
          </cell>
        </row>
        <row r="205">
          <cell r="F205">
            <v>13712485015</v>
          </cell>
          <cell r="G205" t="str">
            <v>13712485015</v>
          </cell>
          <cell r="H205" t="str">
            <v>黄镇林</v>
          </cell>
          <cell r="I205" t="str">
            <v>预付费东莞住宅新装或续费1408元包2年，带宽12M</v>
          </cell>
          <cell r="J205">
            <v>1408</v>
          </cell>
          <cell r="K205">
            <v>1408</v>
          </cell>
          <cell r="L205" t="str">
            <v>2012-06-15</v>
          </cell>
          <cell r="M205">
            <v>42170</v>
          </cell>
          <cell r="N205" t="str">
            <v>2017-06-15</v>
          </cell>
          <cell r="O205" t="str">
            <v>2015-06-05</v>
          </cell>
          <cell r="P205" t="str">
            <v>宽带预付费</v>
          </cell>
          <cell r="Q205" t="str">
            <v>续费</v>
          </cell>
          <cell r="R205" t="str">
            <v>提前充值</v>
          </cell>
          <cell r="S205" t="str">
            <v>家庭用户</v>
          </cell>
          <cell r="T205" t="str">
            <v>FTTH</v>
          </cell>
          <cell r="U205" t="str">
            <v>左喻(zuoy)</v>
          </cell>
          <cell r="V205" t="str">
            <v>ZX谢岗周启存</v>
          </cell>
          <cell r="W205" t="str">
            <v/>
          </cell>
          <cell r="X205" t="str">
            <v>谢岗区</v>
          </cell>
          <cell r="Y205">
            <v>0</v>
          </cell>
          <cell r="Z205">
            <v>0</v>
          </cell>
          <cell r="AA205" t="str">
            <v>谢岗区</v>
          </cell>
          <cell r="AB205" t="str">
            <v>05</v>
          </cell>
          <cell r="AC205">
            <v>12</v>
          </cell>
          <cell r="AD205">
            <v>24</v>
          </cell>
          <cell r="AE205" t="str">
            <v>是</v>
          </cell>
          <cell r="AF205" t="str">
            <v/>
          </cell>
          <cell r="AG205" t="str">
            <v>价值宽带</v>
          </cell>
          <cell r="AH205" t="str">
            <v>续本月</v>
          </cell>
          <cell r="AI205" t="str">
            <v>是</v>
          </cell>
          <cell r="AJ205">
            <v>13712485015</v>
          </cell>
          <cell r="AO205">
            <v>0</v>
          </cell>
          <cell r="AR205" t="str">
            <v>金凤凰区</v>
          </cell>
        </row>
        <row r="206">
          <cell r="F206">
            <v>15899860782</v>
          </cell>
          <cell r="G206" t="str">
            <v>15899860782</v>
          </cell>
          <cell r="H206" t="str">
            <v>何水连</v>
          </cell>
          <cell r="I206" t="str">
            <v>预付费东莞住宅新装或续费1408元包2年，带宽12M</v>
          </cell>
          <cell r="J206">
            <v>1408</v>
          </cell>
          <cell r="K206">
            <v>1408</v>
          </cell>
          <cell r="L206" t="str">
            <v>2014-06-07</v>
          </cell>
          <cell r="M206">
            <v>42162</v>
          </cell>
          <cell r="N206" t="str">
            <v>2017-06-07</v>
          </cell>
          <cell r="O206" t="str">
            <v>2015-06-01</v>
          </cell>
          <cell r="P206" t="str">
            <v>宽带预付费</v>
          </cell>
          <cell r="Q206" t="str">
            <v>续费</v>
          </cell>
          <cell r="R206" t="str">
            <v>提前充值</v>
          </cell>
          <cell r="S206" t="str">
            <v>家庭用户</v>
          </cell>
          <cell r="T206" t="str">
            <v>FTTH</v>
          </cell>
          <cell r="U206" t="str">
            <v>左喻(zuoy)</v>
          </cell>
          <cell r="V206" t="str">
            <v>DL东莞金伦</v>
          </cell>
          <cell r="W206" t="str">
            <v/>
          </cell>
          <cell r="X206" t="str">
            <v>谢岗区</v>
          </cell>
          <cell r="Y206">
            <v>0</v>
          </cell>
          <cell r="Z206">
            <v>0</v>
          </cell>
          <cell r="AA206" t="str">
            <v>谢岗区</v>
          </cell>
          <cell r="AB206" t="str">
            <v>01</v>
          </cell>
          <cell r="AC206">
            <v>12</v>
          </cell>
          <cell r="AD206">
            <v>24</v>
          </cell>
          <cell r="AE206" t="str">
            <v>是</v>
          </cell>
          <cell r="AF206" t="str">
            <v/>
          </cell>
          <cell r="AG206" t="str">
            <v>价值宽带</v>
          </cell>
          <cell r="AH206" t="str">
            <v>续本月</v>
          </cell>
          <cell r="AI206" t="str">
            <v>是</v>
          </cell>
          <cell r="AJ206">
            <v>15899860782</v>
          </cell>
          <cell r="AO206">
            <v>0</v>
          </cell>
          <cell r="AR206" t="str">
            <v>金凤凰区</v>
          </cell>
        </row>
        <row r="207">
          <cell r="F207">
            <v>13522801622</v>
          </cell>
          <cell r="G207" t="str">
            <v>13522801622</v>
          </cell>
          <cell r="H207" t="str">
            <v>唐立恒</v>
          </cell>
          <cell r="I207" t="str">
            <v>预付费东莞住宅新装或续费1398元包年，带宽20M</v>
          </cell>
          <cell r="J207">
            <v>1398</v>
          </cell>
          <cell r="K207">
            <v>1398</v>
          </cell>
          <cell r="L207" t="str">
            <v>2013-06-09</v>
          </cell>
          <cell r="M207">
            <v>42164</v>
          </cell>
          <cell r="N207" t="str">
            <v>2016-06-09</v>
          </cell>
          <cell r="O207" t="str">
            <v>2015-06-04</v>
          </cell>
          <cell r="P207" t="str">
            <v>宽带预付费</v>
          </cell>
          <cell r="Q207" t="str">
            <v>续费</v>
          </cell>
          <cell r="R207" t="str">
            <v>提前充值</v>
          </cell>
          <cell r="S207" t="str">
            <v>家庭用户</v>
          </cell>
          <cell r="T207" t="str">
            <v>FTTH</v>
          </cell>
          <cell r="U207" t="str">
            <v>左喻(zuoy)</v>
          </cell>
          <cell r="V207" t="str">
            <v>ZX谢岗周启存</v>
          </cell>
          <cell r="W207" t="str">
            <v/>
          </cell>
          <cell r="X207" t="str">
            <v>谢岗区</v>
          </cell>
          <cell r="Y207">
            <v>0</v>
          </cell>
          <cell r="Z207">
            <v>0</v>
          </cell>
          <cell r="AA207" t="str">
            <v>谢岗区</v>
          </cell>
          <cell r="AB207" t="str">
            <v>04</v>
          </cell>
          <cell r="AC207">
            <v>20</v>
          </cell>
          <cell r="AD207">
            <v>12</v>
          </cell>
          <cell r="AE207" t="str">
            <v>是</v>
          </cell>
          <cell r="AF207" t="str">
            <v/>
          </cell>
          <cell r="AG207" t="str">
            <v>价值宽带</v>
          </cell>
          <cell r="AH207" t="str">
            <v>续本月</v>
          </cell>
          <cell r="AI207" t="str">
            <v>是</v>
          </cell>
          <cell r="AJ207">
            <v>13522801622</v>
          </cell>
          <cell r="AO207">
            <v>0</v>
          </cell>
          <cell r="AR207" t="str">
            <v>大利区</v>
          </cell>
        </row>
        <row r="208">
          <cell r="F208">
            <v>13717414780</v>
          </cell>
          <cell r="G208" t="str">
            <v>13717414780</v>
          </cell>
          <cell r="H208" t="str">
            <v>王建军</v>
          </cell>
          <cell r="I208" t="str">
            <v>预付费东莞住宅新装或续费888元包年，带宽12M</v>
          </cell>
          <cell r="J208">
            <v>888</v>
          </cell>
          <cell r="K208">
            <v>888</v>
          </cell>
          <cell r="L208" t="str">
            <v>2014-06-03</v>
          </cell>
          <cell r="M208">
            <v>42158</v>
          </cell>
          <cell r="N208" t="str">
            <v>2016-06-05</v>
          </cell>
          <cell r="O208" t="str">
            <v>2015-06-05</v>
          </cell>
          <cell r="P208" t="str">
            <v>宽带预付费</v>
          </cell>
          <cell r="Q208" t="str">
            <v>续费</v>
          </cell>
          <cell r="R208" t="str">
            <v>往月充值</v>
          </cell>
          <cell r="S208" t="str">
            <v>家庭用户</v>
          </cell>
          <cell r="T208" t="str">
            <v>FTTH</v>
          </cell>
          <cell r="U208" t="str">
            <v>伍双倩(wusq)</v>
          </cell>
          <cell r="V208" t="str">
            <v>ZX凤岗蓝志坚</v>
          </cell>
          <cell r="W208" t="str">
            <v>电商价值宽带营销</v>
          </cell>
          <cell r="X208" t="str">
            <v>凤岗区</v>
          </cell>
          <cell r="Y208">
            <v>0</v>
          </cell>
          <cell r="Z208">
            <v>0</v>
          </cell>
          <cell r="AA208" t="str">
            <v>凤岗区</v>
          </cell>
          <cell r="AB208" t="str">
            <v>05</v>
          </cell>
          <cell r="AC208">
            <v>12</v>
          </cell>
          <cell r="AD208">
            <v>12</v>
          </cell>
          <cell r="AE208" t="str">
            <v>是</v>
          </cell>
          <cell r="AF208" t="str">
            <v/>
          </cell>
          <cell r="AG208" t="str">
            <v>价值宽带</v>
          </cell>
          <cell r="AH208" t="str">
            <v>续本月</v>
          </cell>
          <cell r="AI208" t="str">
            <v>是</v>
          </cell>
          <cell r="AJ208">
            <v>13717414780</v>
          </cell>
          <cell r="AO208">
            <v>0</v>
          </cell>
          <cell r="AR208" t="str">
            <v>大利区</v>
          </cell>
        </row>
        <row r="209">
          <cell r="F209">
            <v>13431360067</v>
          </cell>
          <cell r="G209" t="str">
            <v>13431360067</v>
          </cell>
          <cell r="H209" t="str">
            <v>东莞市奇索电子科技有限公司</v>
          </cell>
          <cell r="I209" t="str">
            <v>东莞互联网专线新装或续费包年1600元，10M（不提供设备）</v>
          </cell>
          <cell r="J209">
            <v>1600</v>
          </cell>
          <cell r="K209">
            <v>1600</v>
          </cell>
          <cell r="L209" t="str">
            <v>2013-06-30</v>
          </cell>
          <cell r="M209">
            <v>42185</v>
          </cell>
          <cell r="N209" t="str">
            <v>2016-06-30</v>
          </cell>
          <cell r="O209" t="str">
            <v>2015-06-04</v>
          </cell>
          <cell r="P209" t="str">
            <v>专线预付费</v>
          </cell>
          <cell r="Q209" t="str">
            <v>续费</v>
          </cell>
          <cell r="R209" t="str">
            <v>提前充值</v>
          </cell>
          <cell r="S209" t="str">
            <v/>
          </cell>
          <cell r="T209" t="str">
            <v>光纤直连</v>
          </cell>
          <cell r="U209" t="str">
            <v>伍双倩(wusq)</v>
          </cell>
          <cell r="V209" t="str">
            <v>ZX凤岗蓝志坚</v>
          </cell>
          <cell r="W209" t="str">
            <v/>
          </cell>
          <cell r="X209" t="str">
            <v>凤岗区</v>
          </cell>
          <cell r="Y209">
            <v>0</v>
          </cell>
          <cell r="Z209">
            <v>0</v>
          </cell>
          <cell r="AA209" t="str">
            <v>凤岗区</v>
          </cell>
          <cell r="AB209" t="str">
            <v>04</v>
          </cell>
          <cell r="AC209">
            <v>10</v>
          </cell>
          <cell r="AD209">
            <v>12</v>
          </cell>
          <cell r="AE209" t="str">
            <v>是</v>
          </cell>
          <cell r="AF209" t="str">
            <v/>
          </cell>
          <cell r="AG209" t="str">
            <v>价值宽带</v>
          </cell>
          <cell r="AH209" t="str">
            <v>续本月</v>
          </cell>
          <cell r="AI209" t="str">
            <v>否</v>
          </cell>
          <cell r="AK209">
            <v>13431360067</v>
          </cell>
          <cell r="AO209">
            <v>0</v>
          </cell>
          <cell r="AR209" t="str">
            <v>大利区</v>
          </cell>
        </row>
        <row r="210">
          <cell r="F210">
            <v>13450018083</v>
          </cell>
          <cell r="G210" t="str">
            <v>13450018083</v>
          </cell>
          <cell r="H210" t="str">
            <v>钟炳梅</v>
          </cell>
          <cell r="I210" t="str">
            <v>预付费东莞住宅新装或续费888元包年，带宽12M</v>
          </cell>
          <cell r="J210">
            <v>888</v>
          </cell>
          <cell r="K210">
            <v>888</v>
          </cell>
          <cell r="L210" t="str">
            <v>2013-03-05</v>
          </cell>
          <cell r="M210">
            <v>42163</v>
          </cell>
          <cell r="N210" t="str">
            <v>2016-06-08</v>
          </cell>
          <cell r="O210" t="str">
            <v>2015-06-06</v>
          </cell>
          <cell r="P210" t="str">
            <v>宽带预付费</v>
          </cell>
          <cell r="Q210" t="str">
            <v>续费</v>
          </cell>
          <cell r="R210" t="str">
            <v>提前充值</v>
          </cell>
          <cell r="S210" t="str">
            <v>家庭用户</v>
          </cell>
          <cell r="T210" t="str">
            <v>FTTH</v>
          </cell>
          <cell r="U210" t="str">
            <v>伍双倩(wusq)</v>
          </cell>
          <cell r="V210" t="str">
            <v>ZX凤岗蓝志坚</v>
          </cell>
          <cell r="W210" t="str">
            <v/>
          </cell>
          <cell r="X210" t="str">
            <v>凤岗区</v>
          </cell>
          <cell r="Y210">
            <v>0</v>
          </cell>
          <cell r="Z210">
            <v>0</v>
          </cell>
          <cell r="AA210" t="str">
            <v>凤岗区</v>
          </cell>
          <cell r="AB210" t="str">
            <v>06</v>
          </cell>
          <cell r="AC210">
            <v>12</v>
          </cell>
          <cell r="AD210">
            <v>12</v>
          </cell>
          <cell r="AE210" t="str">
            <v>是</v>
          </cell>
          <cell r="AF210" t="str">
            <v/>
          </cell>
          <cell r="AG210" t="str">
            <v>价值宽带</v>
          </cell>
          <cell r="AH210" t="str">
            <v>续本月</v>
          </cell>
          <cell r="AI210" t="str">
            <v>是</v>
          </cell>
          <cell r="AJ210">
            <v>13450018083</v>
          </cell>
          <cell r="AO210">
            <v>0</v>
          </cell>
          <cell r="AR210" t="str">
            <v>三阳区</v>
          </cell>
        </row>
        <row r="211">
          <cell r="F211">
            <v>13723526703</v>
          </cell>
          <cell r="G211" t="str">
            <v>13723526703</v>
          </cell>
          <cell r="H211" t="str">
            <v>魏群山</v>
          </cell>
          <cell r="I211" t="str">
            <v>预付费东莞住宅新装或续费1398元包年，带宽20M</v>
          </cell>
          <cell r="J211">
            <v>1398</v>
          </cell>
          <cell r="K211">
            <v>1398</v>
          </cell>
          <cell r="L211" t="str">
            <v>2012-03-31</v>
          </cell>
          <cell r="M211">
            <v>42163</v>
          </cell>
          <cell r="N211" t="str">
            <v>2016-06-08</v>
          </cell>
          <cell r="O211" t="str">
            <v>2015-06-03</v>
          </cell>
          <cell r="P211" t="str">
            <v>宽带预付费</v>
          </cell>
          <cell r="Q211" t="str">
            <v>续费</v>
          </cell>
          <cell r="R211" t="str">
            <v>提前充值</v>
          </cell>
          <cell r="S211" t="str">
            <v>家庭用户</v>
          </cell>
          <cell r="T211" t="str">
            <v>FTTH</v>
          </cell>
          <cell r="U211" t="str">
            <v>伍双倩(wusq)</v>
          </cell>
          <cell r="V211" t="str">
            <v>ZX凤岗蓝志坚</v>
          </cell>
          <cell r="W211" t="str">
            <v/>
          </cell>
          <cell r="X211" t="str">
            <v>凤岗区</v>
          </cell>
          <cell r="Y211">
            <v>0</v>
          </cell>
          <cell r="Z211">
            <v>0</v>
          </cell>
          <cell r="AA211" t="str">
            <v>凤岗区</v>
          </cell>
          <cell r="AB211" t="str">
            <v>03</v>
          </cell>
          <cell r="AC211">
            <v>20</v>
          </cell>
          <cell r="AD211">
            <v>12</v>
          </cell>
          <cell r="AE211" t="str">
            <v>是</v>
          </cell>
          <cell r="AF211" t="str">
            <v/>
          </cell>
          <cell r="AG211" t="str">
            <v>价值宽带</v>
          </cell>
          <cell r="AH211" t="str">
            <v>续本月</v>
          </cell>
          <cell r="AI211" t="str">
            <v>是</v>
          </cell>
          <cell r="AJ211">
            <v>13723526703</v>
          </cell>
          <cell r="AO211">
            <v>0</v>
          </cell>
          <cell r="AR211" t="str">
            <v>莆心区</v>
          </cell>
        </row>
        <row r="212">
          <cell r="F212">
            <v>13724206603</v>
          </cell>
          <cell r="G212" t="str">
            <v>13724206603</v>
          </cell>
          <cell r="H212" t="str">
            <v>刘巍伟</v>
          </cell>
          <cell r="I212" t="str">
            <v>东莞互联网专线续费包14个月1000元，4M（不提供MODEM）</v>
          </cell>
          <cell r="J212">
            <v>1000</v>
          </cell>
          <cell r="K212">
            <v>1000</v>
          </cell>
          <cell r="L212" t="str">
            <v>2013-06-30</v>
          </cell>
          <cell r="M212">
            <v>42185</v>
          </cell>
          <cell r="N212" t="str">
            <v>2016-08-30</v>
          </cell>
          <cell r="O212" t="str">
            <v>2015-06-03</v>
          </cell>
          <cell r="P212" t="str">
            <v>专线预付费</v>
          </cell>
          <cell r="Q212" t="str">
            <v>续费</v>
          </cell>
          <cell r="R212" t="str">
            <v>提前充值</v>
          </cell>
          <cell r="S212" t="str">
            <v/>
          </cell>
          <cell r="T212" t="str">
            <v>FTTH</v>
          </cell>
          <cell r="U212" t="str">
            <v>伍双倩(wusq)</v>
          </cell>
          <cell r="V212" t="str">
            <v>DSBR凤岗蓝志坚</v>
          </cell>
          <cell r="W212" t="str">
            <v/>
          </cell>
          <cell r="X212" t="str">
            <v>凤岗区</v>
          </cell>
          <cell r="Y212">
            <v>0</v>
          </cell>
          <cell r="Z212">
            <v>0</v>
          </cell>
          <cell r="AA212" t="str">
            <v>凤岗区</v>
          </cell>
          <cell r="AB212" t="str">
            <v>03</v>
          </cell>
          <cell r="AC212">
            <v>4</v>
          </cell>
          <cell r="AD212">
            <v>14</v>
          </cell>
          <cell r="AE212" t="str">
            <v>是</v>
          </cell>
          <cell r="AF212" t="str">
            <v/>
          </cell>
          <cell r="AG212" t="str">
            <v>否</v>
          </cell>
          <cell r="AH212" t="str">
            <v>续本月</v>
          </cell>
          <cell r="AI212" t="str">
            <v>是</v>
          </cell>
          <cell r="AK212">
            <v>13724206603</v>
          </cell>
          <cell r="AO212">
            <v>0</v>
          </cell>
          <cell r="AR212" t="str">
            <v>莆心区</v>
          </cell>
        </row>
        <row r="213">
          <cell r="F213">
            <v>15818208622</v>
          </cell>
          <cell r="G213" t="str">
            <v>15818208622</v>
          </cell>
          <cell r="H213" t="str">
            <v>刘小明</v>
          </cell>
          <cell r="I213" t="str">
            <v>预付费东莞住宅新装或续费888元包年，带宽12M</v>
          </cell>
          <cell r="J213">
            <v>888</v>
          </cell>
          <cell r="K213">
            <v>888</v>
          </cell>
          <cell r="L213" t="str">
            <v>2012-04-17</v>
          </cell>
          <cell r="M213">
            <v>42163</v>
          </cell>
          <cell r="N213" t="str">
            <v>2016-06-08</v>
          </cell>
          <cell r="O213" t="str">
            <v>2015-06-03</v>
          </cell>
          <cell r="P213" t="str">
            <v>宽带预付费</v>
          </cell>
          <cell r="Q213" t="str">
            <v>续费</v>
          </cell>
          <cell r="R213" t="str">
            <v>提前充值</v>
          </cell>
          <cell r="S213" t="str">
            <v>家庭用户</v>
          </cell>
          <cell r="T213" t="str">
            <v>FTTH</v>
          </cell>
          <cell r="U213" t="str">
            <v>伍双倩(wusq)</v>
          </cell>
          <cell r="V213" t="str">
            <v>ZX凤岗蓝志坚</v>
          </cell>
          <cell r="W213" t="str">
            <v>电商价值宽带营销</v>
          </cell>
          <cell r="X213" t="str">
            <v>凤岗区</v>
          </cell>
          <cell r="Y213">
            <v>0</v>
          </cell>
          <cell r="Z213">
            <v>0</v>
          </cell>
          <cell r="AA213" t="str">
            <v>凤岗区</v>
          </cell>
          <cell r="AB213" t="str">
            <v>03</v>
          </cell>
          <cell r="AC213">
            <v>12</v>
          </cell>
          <cell r="AD213">
            <v>12</v>
          </cell>
          <cell r="AE213" t="str">
            <v>是</v>
          </cell>
          <cell r="AF213" t="str">
            <v/>
          </cell>
          <cell r="AG213" t="str">
            <v>价值宽带</v>
          </cell>
          <cell r="AH213" t="str">
            <v>续本月</v>
          </cell>
          <cell r="AI213" t="str">
            <v>是</v>
          </cell>
          <cell r="AJ213">
            <v>15818208622</v>
          </cell>
          <cell r="AO213">
            <v>0</v>
          </cell>
          <cell r="AR213" t="str">
            <v>莆心区</v>
          </cell>
        </row>
        <row r="214">
          <cell r="F214" t="str">
            <v>dgdb90000375</v>
          </cell>
          <cell r="G214" t="str">
            <v>dgdb90000375</v>
          </cell>
          <cell r="H214" t="str">
            <v>张采珍</v>
          </cell>
          <cell r="I214" t="str">
            <v>预付费东莞住宅新装或续费728元包年，带宽4M</v>
          </cell>
          <cell r="J214">
            <v>728</v>
          </cell>
          <cell r="K214">
            <v>728</v>
          </cell>
          <cell r="L214" t="str">
            <v>2009-05-11</v>
          </cell>
          <cell r="M214">
            <v>42166</v>
          </cell>
          <cell r="N214" t="str">
            <v>2016-06-11</v>
          </cell>
          <cell r="O214" t="str">
            <v>2015-06-04</v>
          </cell>
          <cell r="P214" t="str">
            <v>宽带预付费</v>
          </cell>
          <cell r="Q214" t="str">
            <v>续费</v>
          </cell>
          <cell r="R214" t="str">
            <v>提前充值</v>
          </cell>
          <cell r="S214" t="str">
            <v>家庭用户</v>
          </cell>
          <cell r="T214" t="str">
            <v>FTTH</v>
          </cell>
          <cell r="U214" t="str">
            <v>统一接口东莞操作员(dg_tuis)</v>
          </cell>
          <cell r="V214" t="str">
            <v>ZX凤岗颜桂东</v>
          </cell>
          <cell r="W214" t="str">
            <v>电商价值宽带营销</v>
          </cell>
          <cell r="X214" t="str">
            <v>凤岗区</v>
          </cell>
          <cell r="Y214">
            <v>0</v>
          </cell>
          <cell r="Z214">
            <v>0</v>
          </cell>
          <cell r="AA214" t="str">
            <v>凤岗区</v>
          </cell>
          <cell r="AB214" t="str">
            <v>04</v>
          </cell>
          <cell r="AC214">
            <v>4</v>
          </cell>
          <cell r="AD214">
            <v>12</v>
          </cell>
          <cell r="AE214" t="str">
            <v>是</v>
          </cell>
          <cell r="AF214" t="str">
            <v/>
          </cell>
          <cell r="AG214" t="str">
            <v>否</v>
          </cell>
          <cell r="AH214" t="str">
            <v>续本月</v>
          </cell>
          <cell r="AI214" t="str">
            <v>是</v>
          </cell>
          <cell r="AJ214" t="str">
            <v>dgdb90000375</v>
          </cell>
          <cell r="AO214">
            <v>0</v>
          </cell>
          <cell r="AR214" t="str">
            <v>莆心区</v>
          </cell>
        </row>
        <row r="215">
          <cell r="F215">
            <v>15015126108</v>
          </cell>
          <cell r="G215" t="str">
            <v>15015126108</v>
          </cell>
          <cell r="H215" t="str">
            <v>李贤锋</v>
          </cell>
          <cell r="I215" t="str">
            <v>预付费东莞住宅新装或续费680元包年，带宽4M</v>
          </cell>
          <cell r="J215">
            <v>680</v>
          </cell>
          <cell r="K215">
            <v>680</v>
          </cell>
          <cell r="L215" t="str">
            <v>2005-09-06</v>
          </cell>
          <cell r="M215">
            <v>42162</v>
          </cell>
          <cell r="N215" t="str">
            <v>2016-06-07</v>
          </cell>
          <cell r="O215" t="str">
            <v>2015-06-07</v>
          </cell>
          <cell r="P215" t="str">
            <v>宽带预付费</v>
          </cell>
          <cell r="Q215" t="str">
            <v>续费</v>
          </cell>
          <cell r="R215" t="str">
            <v>提前充值</v>
          </cell>
          <cell r="S215" t="str">
            <v>家庭用户</v>
          </cell>
          <cell r="T215" t="str">
            <v>(传统)XDSL</v>
          </cell>
          <cell r="U215" t="str">
            <v>方兰(fangl)</v>
          </cell>
          <cell r="V215" t="str">
            <v>ZX樟木头谭远明</v>
          </cell>
          <cell r="W215" t="str">
            <v/>
          </cell>
          <cell r="X215" t="str">
            <v>樟木头区</v>
          </cell>
          <cell r="Y215">
            <v>0</v>
          </cell>
          <cell r="Z215">
            <v>0</v>
          </cell>
          <cell r="AA215" t="str">
            <v>樟木头区</v>
          </cell>
          <cell r="AB215" t="str">
            <v>07</v>
          </cell>
          <cell r="AC215">
            <v>4</v>
          </cell>
          <cell r="AD215">
            <v>12</v>
          </cell>
          <cell r="AE215" t="str">
            <v>否</v>
          </cell>
          <cell r="AF215" t="str">
            <v/>
          </cell>
          <cell r="AG215" t="str">
            <v>否</v>
          </cell>
          <cell r="AH215" t="str">
            <v>续本月</v>
          </cell>
          <cell r="AI215" t="str">
            <v>否</v>
          </cell>
          <cell r="AO215">
            <v>0</v>
          </cell>
          <cell r="AR215" t="str">
            <v>三阳区</v>
          </cell>
        </row>
        <row r="216">
          <cell r="F216">
            <v>18664188760</v>
          </cell>
          <cell r="G216" t="str">
            <v>18664188760</v>
          </cell>
          <cell r="H216" t="str">
            <v>肖伟明</v>
          </cell>
          <cell r="I216" t="str">
            <v>预付费东莞住宅新装或续费1408元包2年，带宽12M</v>
          </cell>
          <cell r="J216">
            <v>1408</v>
          </cell>
          <cell r="K216">
            <v>1408</v>
          </cell>
          <cell r="L216" t="str">
            <v>2013-06-17</v>
          </cell>
          <cell r="M216">
            <v>42172</v>
          </cell>
          <cell r="N216" t="str">
            <v>2017-06-17</v>
          </cell>
          <cell r="O216" t="str">
            <v>2015-06-05</v>
          </cell>
          <cell r="P216" t="str">
            <v>宽带预付费</v>
          </cell>
          <cell r="Q216" t="str">
            <v>续费</v>
          </cell>
          <cell r="R216" t="str">
            <v>提前充值</v>
          </cell>
          <cell r="S216" t="str">
            <v>家庭用户</v>
          </cell>
          <cell r="T216" t="str">
            <v>FTTH</v>
          </cell>
          <cell r="U216" t="str">
            <v>方兰(fangl)</v>
          </cell>
          <cell r="V216" t="str">
            <v>ZX樟木头伍红军</v>
          </cell>
          <cell r="W216" t="str">
            <v>1、工单编号219220   2、3、4、</v>
          </cell>
          <cell r="X216" t="str">
            <v>樟木头区</v>
          </cell>
          <cell r="Y216">
            <v>0</v>
          </cell>
          <cell r="Z216">
            <v>0</v>
          </cell>
          <cell r="AA216" t="str">
            <v>樟木头区</v>
          </cell>
          <cell r="AB216" t="str">
            <v>05</v>
          </cell>
          <cell r="AC216">
            <v>12</v>
          </cell>
          <cell r="AD216">
            <v>24</v>
          </cell>
          <cell r="AE216" t="str">
            <v>是</v>
          </cell>
          <cell r="AF216" t="str">
            <v/>
          </cell>
          <cell r="AG216" t="str">
            <v>价值宽带</v>
          </cell>
          <cell r="AH216" t="str">
            <v>续本月</v>
          </cell>
          <cell r="AI216" t="str">
            <v>是</v>
          </cell>
          <cell r="AJ216">
            <v>18664188760</v>
          </cell>
          <cell r="AO216">
            <v>0</v>
          </cell>
          <cell r="AR216" t="str">
            <v>雁田区</v>
          </cell>
        </row>
        <row r="217">
          <cell r="F217">
            <v>13669878609</v>
          </cell>
          <cell r="G217" t="str">
            <v>13669878609</v>
          </cell>
          <cell r="H217" t="str">
            <v>谭建</v>
          </cell>
          <cell r="I217" t="str">
            <v>预付费东莞住宅新装或续费888元包年，带宽12M</v>
          </cell>
          <cell r="J217">
            <v>888</v>
          </cell>
          <cell r="K217">
            <v>888</v>
          </cell>
          <cell r="L217" t="str">
            <v>2014-06-08</v>
          </cell>
          <cell r="M217">
            <v>42163</v>
          </cell>
          <cell r="N217" t="str">
            <v>2016-06-08</v>
          </cell>
          <cell r="O217" t="str">
            <v>2015-06-07</v>
          </cell>
          <cell r="P217" t="str">
            <v>宽带预付费</v>
          </cell>
          <cell r="Q217" t="str">
            <v>续费</v>
          </cell>
          <cell r="R217" t="str">
            <v>提前充值</v>
          </cell>
          <cell r="S217" t="str">
            <v>家庭用户</v>
          </cell>
          <cell r="T217" t="str">
            <v>FTTH</v>
          </cell>
          <cell r="U217" t="str">
            <v>方兰(fangl)</v>
          </cell>
          <cell r="V217" t="str">
            <v>ZX樟木头伍红军</v>
          </cell>
          <cell r="W217" t="str">
            <v/>
          </cell>
          <cell r="X217" t="str">
            <v>樟木头区</v>
          </cell>
          <cell r="Y217">
            <v>0</v>
          </cell>
          <cell r="Z217">
            <v>0</v>
          </cell>
          <cell r="AA217" t="str">
            <v>樟木头区</v>
          </cell>
          <cell r="AB217" t="str">
            <v>07</v>
          </cell>
          <cell r="AC217">
            <v>12</v>
          </cell>
          <cell r="AD217">
            <v>12</v>
          </cell>
          <cell r="AE217" t="str">
            <v>是</v>
          </cell>
          <cell r="AF217" t="str">
            <v/>
          </cell>
          <cell r="AG217" t="str">
            <v>价值宽带</v>
          </cell>
          <cell r="AH217" t="str">
            <v>续本月</v>
          </cell>
          <cell r="AI217" t="str">
            <v>是</v>
          </cell>
          <cell r="AO217">
            <v>0</v>
          </cell>
          <cell r="AR217" t="str">
            <v>骏景区</v>
          </cell>
        </row>
        <row r="218">
          <cell r="F218">
            <v>13532413041</v>
          </cell>
          <cell r="G218" t="str">
            <v>13532413041</v>
          </cell>
          <cell r="H218" t="str">
            <v>禹少华</v>
          </cell>
          <cell r="I218" t="str">
            <v>预付费东莞住宅新装或续费800元包年，带宽6M</v>
          </cell>
          <cell r="J218">
            <v>800</v>
          </cell>
          <cell r="K218">
            <v>800</v>
          </cell>
          <cell r="L218" t="str">
            <v>2014-06-01</v>
          </cell>
          <cell r="M218">
            <v>42156</v>
          </cell>
          <cell r="N218" t="str">
            <v>2016-06-01</v>
          </cell>
          <cell r="O218" t="str">
            <v>2015-06-01</v>
          </cell>
          <cell r="P218" t="str">
            <v>宽带预付费</v>
          </cell>
          <cell r="Q218" t="str">
            <v>续费</v>
          </cell>
          <cell r="R218" t="str">
            <v>提前充值</v>
          </cell>
          <cell r="S218" t="str">
            <v>家庭用户</v>
          </cell>
          <cell r="T218" t="str">
            <v>FTTH</v>
          </cell>
          <cell r="U218" t="str">
            <v>方兰(fangl)</v>
          </cell>
          <cell r="V218" t="str">
            <v>ZX樟木头伍红军</v>
          </cell>
          <cell r="W218" t="str">
            <v>电商价值宽带营销</v>
          </cell>
          <cell r="X218" t="str">
            <v>樟木头区</v>
          </cell>
          <cell r="Y218">
            <v>0</v>
          </cell>
          <cell r="Z218">
            <v>0</v>
          </cell>
          <cell r="AA218" t="str">
            <v>樟木头区</v>
          </cell>
          <cell r="AB218" t="str">
            <v>01</v>
          </cell>
          <cell r="AC218">
            <v>6</v>
          </cell>
          <cell r="AD218">
            <v>12</v>
          </cell>
          <cell r="AE218" t="str">
            <v>是</v>
          </cell>
          <cell r="AF218" t="str">
            <v/>
          </cell>
          <cell r="AG218" t="str">
            <v>否</v>
          </cell>
          <cell r="AH218" t="str">
            <v>续本月</v>
          </cell>
          <cell r="AI218" t="str">
            <v>是</v>
          </cell>
          <cell r="AJ218">
            <v>13532413041</v>
          </cell>
          <cell r="AO218">
            <v>0</v>
          </cell>
          <cell r="AR218" t="str">
            <v>骏景区</v>
          </cell>
        </row>
        <row r="219">
          <cell r="F219">
            <v>13826953916</v>
          </cell>
          <cell r="G219" t="str">
            <v>13826953916</v>
          </cell>
          <cell r="H219" t="str">
            <v>王光平</v>
          </cell>
          <cell r="I219" t="str">
            <v>预付费东莞住宅新装或续费1088元包年，带宽20M</v>
          </cell>
          <cell r="J219">
            <v>1088</v>
          </cell>
          <cell r="K219">
            <v>1088</v>
          </cell>
          <cell r="L219" t="str">
            <v>2013-10-24</v>
          </cell>
          <cell r="M219">
            <v>42362</v>
          </cell>
          <cell r="N219" t="str">
            <v>2016-12-24</v>
          </cell>
          <cell r="O219" t="str">
            <v>2015-06-07</v>
          </cell>
          <cell r="P219" t="str">
            <v>宽带预付费</v>
          </cell>
          <cell r="Q219" t="str">
            <v>续费</v>
          </cell>
          <cell r="R219" t="str">
            <v>提前充值</v>
          </cell>
          <cell r="S219" t="str">
            <v>家庭用户</v>
          </cell>
          <cell r="T219" t="str">
            <v>FTTH</v>
          </cell>
          <cell r="U219" t="str">
            <v>方兰(fangl)</v>
          </cell>
          <cell r="V219" t="str">
            <v>ZX樟木头伍红军</v>
          </cell>
          <cell r="W219" t="str">
            <v/>
          </cell>
          <cell r="X219" t="str">
            <v>樟木头区</v>
          </cell>
          <cell r="Y219">
            <v>0</v>
          </cell>
          <cell r="Z219">
            <v>0</v>
          </cell>
          <cell r="AA219" t="str">
            <v>樟木头区</v>
          </cell>
          <cell r="AB219" t="str">
            <v>07</v>
          </cell>
          <cell r="AC219">
            <v>20</v>
          </cell>
          <cell r="AD219">
            <v>12</v>
          </cell>
          <cell r="AE219" t="str">
            <v>是</v>
          </cell>
          <cell r="AF219" t="str">
            <v/>
          </cell>
          <cell r="AG219" t="str">
            <v>价值宽带</v>
          </cell>
          <cell r="AH219" t="str">
            <v>续后期</v>
          </cell>
          <cell r="AI219" t="str">
            <v>否</v>
          </cell>
          <cell r="AO219">
            <v>0</v>
          </cell>
          <cell r="AR219" t="str">
            <v>三阳区</v>
          </cell>
        </row>
        <row r="220">
          <cell r="F220">
            <v>15019969720</v>
          </cell>
          <cell r="G220" t="str">
            <v>15019969720</v>
          </cell>
          <cell r="H220" t="str">
            <v>练秋梅</v>
          </cell>
          <cell r="I220" t="str">
            <v>预付费东莞住宅新装或续费800元包年，带宽6M</v>
          </cell>
          <cell r="J220">
            <v>800</v>
          </cell>
          <cell r="K220">
            <v>800</v>
          </cell>
          <cell r="L220" t="str">
            <v>2011-03-02</v>
          </cell>
          <cell r="M220">
            <v>42178</v>
          </cell>
          <cell r="N220" t="str">
            <v>2016-06-23</v>
          </cell>
          <cell r="O220" t="str">
            <v>2015-06-05</v>
          </cell>
          <cell r="P220" t="str">
            <v>宽带预付费</v>
          </cell>
          <cell r="Q220" t="str">
            <v>续费</v>
          </cell>
          <cell r="R220" t="str">
            <v>提前充值</v>
          </cell>
          <cell r="S220" t="str">
            <v>家庭用户</v>
          </cell>
          <cell r="T220" t="str">
            <v>FTTH</v>
          </cell>
          <cell r="U220" t="str">
            <v>方兰(fangl)</v>
          </cell>
          <cell r="V220" t="str">
            <v>ZX樟木头吴楚伟</v>
          </cell>
          <cell r="W220" t="str">
            <v>电商价值宽带营销</v>
          </cell>
          <cell r="X220" t="str">
            <v>樟木头区</v>
          </cell>
          <cell r="Y220">
            <v>0</v>
          </cell>
          <cell r="Z220">
            <v>0</v>
          </cell>
          <cell r="AA220" t="str">
            <v>樟木头区</v>
          </cell>
          <cell r="AB220" t="str">
            <v>05</v>
          </cell>
          <cell r="AC220">
            <v>6</v>
          </cell>
          <cell r="AD220">
            <v>12</v>
          </cell>
          <cell r="AE220" t="str">
            <v>是</v>
          </cell>
          <cell r="AF220" t="str">
            <v/>
          </cell>
          <cell r="AG220" t="str">
            <v>否</v>
          </cell>
          <cell r="AH220" t="str">
            <v>续本月</v>
          </cell>
          <cell r="AI220" t="str">
            <v>是</v>
          </cell>
          <cell r="AJ220">
            <v>15019969720</v>
          </cell>
          <cell r="AO220">
            <v>0</v>
          </cell>
          <cell r="AR220" t="str">
            <v>博美区</v>
          </cell>
        </row>
        <row r="221">
          <cell r="F221">
            <v>15920244901</v>
          </cell>
          <cell r="G221" t="str">
            <v>15920244901</v>
          </cell>
          <cell r="H221" t="str">
            <v>秦卫</v>
          </cell>
          <cell r="I221" t="str">
            <v>预付费东莞住宅新装或续费1498元包年，带宽50M(独享家庭版)</v>
          </cell>
          <cell r="J221">
            <v>1498</v>
          </cell>
          <cell r="K221">
            <v>1498</v>
          </cell>
          <cell r="L221" t="str">
            <v>2013-06-03</v>
          </cell>
          <cell r="M221">
            <v>42158</v>
          </cell>
          <cell r="N221" t="str">
            <v>2016-06-06</v>
          </cell>
          <cell r="O221" t="str">
            <v>2015-06-06</v>
          </cell>
          <cell r="P221" t="str">
            <v>宽带预付费</v>
          </cell>
          <cell r="Q221" t="str">
            <v>续费</v>
          </cell>
          <cell r="R221" t="str">
            <v>当月充值</v>
          </cell>
          <cell r="S221" t="str">
            <v>家庭用户</v>
          </cell>
          <cell r="T221" t="str">
            <v>FTTH</v>
          </cell>
          <cell r="U221" t="str">
            <v>方兰(fangl)</v>
          </cell>
          <cell r="V221" t="str">
            <v>ZX樟木头伍红军</v>
          </cell>
          <cell r="W221" t="str">
            <v/>
          </cell>
          <cell r="X221" t="str">
            <v>樟木头区</v>
          </cell>
          <cell r="Y221">
            <v>0</v>
          </cell>
          <cell r="Z221">
            <v>0</v>
          </cell>
          <cell r="AA221" t="str">
            <v>樟木头区</v>
          </cell>
          <cell r="AB221" t="str">
            <v>06</v>
          </cell>
          <cell r="AC221">
            <v>50</v>
          </cell>
          <cell r="AD221">
            <v>12</v>
          </cell>
          <cell r="AE221" t="str">
            <v>是</v>
          </cell>
          <cell r="AF221" t="str">
            <v/>
          </cell>
          <cell r="AG221" t="str">
            <v>价值宽带</v>
          </cell>
          <cell r="AH221" t="str">
            <v>续本月</v>
          </cell>
          <cell r="AI221" t="str">
            <v>是</v>
          </cell>
          <cell r="AO221">
            <v>0</v>
          </cell>
          <cell r="AR221" t="str">
            <v>王屋区</v>
          </cell>
        </row>
        <row r="222">
          <cell r="F222">
            <v>13929441201</v>
          </cell>
          <cell r="G222" t="str">
            <v>13929441201</v>
          </cell>
          <cell r="H222" t="str">
            <v>习立锋</v>
          </cell>
          <cell r="I222" t="str">
            <v>预付费东莞住宅新装或续费1298元包2年，带宽6M</v>
          </cell>
          <cell r="J222">
            <v>1298</v>
          </cell>
          <cell r="K222">
            <v>1298</v>
          </cell>
          <cell r="L222" t="str">
            <v>2009-05-01</v>
          </cell>
          <cell r="M222">
            <v>42248</v>
          </cell>
          <cell r="N222" t="str">
            <v>2017-09-01</v>
          </cell>
          <cell r="O222" t="str">
            <v>2015-06-05</v>
          </cell>
          <cell r="P222" t="str">
            <v>宽带预付费</v>
          </cell>
          <cell r="Q222" t="str">
            <v>续费</v>
          </cell>
          <cell r="R222" t="str">
            <v>提前充值</v>
          </cell>
          <cell r="S222" t="str">
            <v>家庭用户</v>
          </cell>
          <cell r="T222" t="str">
            <v>FTTH</v>
          </cell>
          <cell r="U222" t="str">
            <v>李燕舞(liyw)</v>
          </cell>
          <cell r="V222" t="str">
            <v>DL环宇通信</v>
          </cell>
          <cell r="W222" t="str">
            <v>电商价值宽带营销</v>
          </cell>
          <cell r="X222" t="str">
            <v>塘厦区</v>
          </cell>
          <cell r="Y222">
            <v>0</v>
          </cell>
          <cell r="Z222">
            <v>0</v>
          </cell>
          <cell r="AA222" t="str">
            <v>塘厦区</v>
          </cell>
          <cell r="AB222" t="str">
            <v>05</v>
          </cell>
          <cell r="AC222">
            <v>6</v>
          </cell>
          <cell r="AD222">
            <v>12</v>
          </cell>
          <cell r="AE222" t="str">
            <v>是</v>
          </cell>
          <cell r="AF222" t="str">
            <v/>
          </cell>
          <cell r="AG222" t="str">
            <v>否</v>
          </cell>
          <cell r="AH222" t="str">
            <v>续后期</v>
          </cell>
          <cell r="AI222" t="str">
            <v>否</v>
          </cell>
          <cell r="AO222">
            <v>0</v>
          </cell>
          <cell r="AR222" t="str">
            <v>南栅区</v>
          </cell>
        </row>
        <row r="223">
          <cell r="F223">
            <v>13594700538</v>
          </cell>
          <cell r="G223" t="str">
            <v>13594700538</v>
          </cell>
          <cell r="H223" t="str">
            <v>毛汉平</v>
          </cell>
          <cell r="I223" t="str">
            <v>预付费东莞住宅新装或续费680元包年，带宽4M</v>
          </cell>
          <cell r="J223">
            <v>680</v>
          </cell>
          <cell r="K223">
            <v>680</v>
          </cell>
          <cell r="L223" t="str">
            <v>2010-10-09</v>
          </cell>
          <cell r="M223">
            <v>42163</v>
          </cell>
          <cell r="N223" t="str">
            <v>2016-06-08</v>
          </cell>
          <cell r="O223" t="str">
            <v>2015-06-04</v>
          </cell>
          <cell r="P223" t="str">
            <v>宽带预付费</v>
          </cell>
          <cell r="Q223" t="str">
            <v>续费</v>
          </cell>
          <cell r="R223" t="str">
            <v>当月充值</v>
          </cell>
          <cell r="S223" t="str">
            <v>家庭用户</v>
          </cell>
          <cell r="T223" t="str">
            <v>FTTH</v>
          </cell>
          <cell r="U223" t="str">
            <v>李燕舞(liyw)</v>
          </cell>
          <cell r="V223" t="str">
            <v>DL环宇通信</v>
          </cell>
          <cell r="W223" t="str">
            <v>电商价值宽带营销</v>
          </cell>
          <cell r="X223" t="str">
            <v>塘厦区</v>
          </cell>
          <cell r="Y223">
            <v>0</v>
          </cell>
          <cell r="Z223">
            <v>0</v>
          </cell>
          <cell r="AA223" t="str">
            <v>塘厦区</v>
          </cell>
          <cell r="AB223" t="str">
            <v>04</v>
          </cell>
          <cell r="AC223">
            <v>4</v>
          </cell>
          <cell r="AD223">
            <v>12</v>
          </cell>
          <cell r="AE223" t="str">
            <v>是</v>
          </cell>
          <cell r="AF223" t="str">
            <v/>
          </cell>
          <cell r="AG223" t="str">
            <v>否</v>
          </cell>
          <cell r="AH223" t="str">
            <v>续本月</v>
          </cell>
          <cell r="AI223" t="str">
            <v>是</v>
          </cell>
          <cell r="AJ223">
            <v>13594700538</v>
          </cell>
          <cell r="AO223">
            <v>0</v>
          </cell>
          <cell r="AR223" t="str">
            <v>街口区</v>
          </cell>
        </row>
        <row r="224">
          <cell r="F224">
            <v>13723541884</v>
          </cell>
          <cell r="G224" t="str">
            <v>13723541884</v>
          </cell>
          <cell r="H224" t="str">
            <v>黎媛</v>
          </cell>
          <cell r="I224" t="str">
            <v>预付费东莞住宅新装或续费888元包年，带宽12M</v>
          </cell>
          <cell r="J224">
            <v>888</v>
          </cell>
          <cell r="K224">
            <v>888</v>
          </cell>
          <cell r="L224" t="str">
            <v>2012-06-02</v>
          </cell>
          <cell r="M224">
            <v>42157</v>
          </cell>
          <cell r="N224" t="str">
            <v>2016-06-03</v>
          </cell>
          <cell r="O224" t="str">
            <v>2015-06-03</v>
          </cell>
          <cell r="P224" t="str">
            <v>宽带预付费</v>
          </cell>
          <cell r="Q224" t="str">
            <v>续费</v>
          </cell>
          <cell r="R224" t="str">
            <v>当月充值</v>
          </cell>
          <cell r="S224" t="str">
            <v>家庭用户</v>
          </cell>
          <cell r="T224" t="str">
            <v>FTTH</v>
          </cell>
          <cell r="U224" t="str">
            <v>左喻(zuoy)</v>
          </cell>
          <cell r="V224" t="str">
            <v>ZX谢岗林建光</v>
          </cell>
          <cell r="W224" t="str">
            <v/>
          </cell>
          <cell r="X224" t="str">
            <v>谢岗区</v>
          </cell>
          <cell r="Y224">
            <v>0</v>
          </cell>
          <cell r="Z224">
            <v>0</v>
          </cell>
          <cell r="AA224" t="str">
            <v>谢岗区</v>
          </cell>
          <cell r="AB224" t="str">
            <v>03</v>
          </cell>
          <cell r="AC224">
            <v>12</v>
          </cell>
          <cell r="AD224">
            <v>12</v>
          </cell>
          <cell r="AE224" t="str">
            <v>是</v>
          </cell>
          <cell r="AF224" t="str">
            <v/>
          </cell>
          <cell r="AG224" t="str">
            <v>价值宽带</v>
          </cell>
          <cell r="AH224" t="str">
            <v>续本月</v>
          </cell>
          <cell r="AI224" t="str">
            <v>是</v>
          </cell>
          <cell r="AJ224">
            <v>13723541884</v>
          </cell>
          <cell r="AO224">
            <v>0</v>
          </cell>
          <cell r="AR224" t="str">
            <v>南栅区</v>
          </cell>
        </row>
        <row r="225">
          <cell r="F225">
            <v>15015144431</v>
          </cell>
          <cell r="G225" t="str">
            <v>15015144431</v>
          </cell>
          <cell r="H225" t="str">
            <v>何什华</v>
          </cell>
          <cell r="I225" t="str">
            <v>预付费东莞住宅新装或续费1408元包2年，带宽12M</v>
          </cell>
          <cell r="J225">
            <v>1408</v>
          </cell>
          <cell r="K225">
            <v>1408</v>
          </cell>
          <cell r="L225" t="str">
            <v>2014-06-26</v>
          </cell>
          <cell r="M225">
            <v>42181</v>
          </cell>
          <cell r="N225" t="str">
            <v>2017-06-26</v>
          </cell>
          <cell r="O225" t="str">
            <v>2015-06-03</v>
          </cell>
          <cell r="P225" t="str">
            <v>宽带预付费</v>
          </cell>
          <cell r="Q225" t="str">
            <v>续费</v>
          </cell>
          <cell r="R225" t="str">
            <v>提前充值</v>
          </cell>
          <cell r="S225" t="str">
            <v>家庭用户</v>
          </cell>
          <cell r="T225" t="str">
            <v>FTTH</v>
          </cell>
          <cell r="U225" t="str">
            <v>左喻(zuoy)</v>
          </cell>
          <cell r="V225" t="str">
            <v>ZX谢岗林建光</v>
          </cell>
          <cell r="W225" t="str">
            <v/>
          </cell>
          <cell r="X225" t="str">
            <v>谢岗区</v>
          </cell>
          <cell r="Y225">
            <v>0</v>
          </cell>
          <cell r="Z225">
            <v>0</v>
          </cell>
          <cell r="AA225" t="str">
            <v>谢岗区</v>
          </cell>
          <cell r="AB225" t="str">
            <v>03</v>
          </cell>
          <cell r="AC225">
            <v>12</v>
          </cell>
          <cell r="AD225">
            <v>24</v>
          </cell>
          <cell r="AE225" t="str">
            <v>是</v>
          </cell>
          <cell r="AF225" t="str">
            <v/>
          </cell>
          <cell r="AG225" t="str">
            <v>价值宽带</v>
          </cell>
          <cell r="AH225" t="str">
            <v>续本月</v>
          </cell>
          <cell r="AI225" t="str">
            <v>是</v>
          </cell>
          <cell r="AJ225">
            <v>15015144431</v>
          </cell>
          <cell r="AO225">
            <v>0</v>
          </cell>
          <cell r="AR225" t="str">
            <v>博美区</v>
          </cell>
        </row>
        <row r="226">
          <cell r="F226">
            <v>13416698511</v>
          </cell>
          <cell r="G226" t="str">
            <v>13416698511</v>
          </cell>
          <cell r="H226" t="str">
            <v>袁文伟</v>
          </cell>
          <cell r="I226" t="str">
            <v>预付费东莞住宅新装或续费680元包年，带宽4M</v>
          </cell>
          <cell r="J226">
            <v>680</v>
          </cell>
          <cell r="K226">
            <v>680</v>
          </cell>
          <cell r="L226" t="str">
            <v>2011-02-12</v>
          </cell>
          <cell r="M226">
            <v>42174</v>
          </cell>
          <cell r="N226" t="str">
            <v>2016-06-19</v>
          </cell>
          <cell r="O226" t="str">
            <v>2015-06-05</v>
          </cell>
          <cell r="P226" t="str">
            <v>宽带预付费</v>
          </cell>
          <cell r="Q226" t="str">
            <v>续费</v>
          </cell>
          <cell r="R226" t="str">
            <v>提前充值</v>
          </cell>
          <cell r="S226" t="str">
            <v>家庭用户</v>
          </cell>
          <cell r="T226" t="str">
            <v>FTTH</v>
          </cell>
          <cell r="U226" t="str">
            <v>左喻(zuoy)</v>
          </cell>
          <cell r="V226" t="str">
            <v>ZX谢岗林建光</v>
          </cell>
          <cell r="W226" t="str">
            <v/>
          </cell>
          <cell r="X226" t="str">
            <v>谢岗区</v>
          </cell>
          <cell r="Y226">
            <v>0</v>
          </cell>
          <cell r="Z226">
            <v>0</v>
          </cell>
          <cell r="AA226" t="str">
            <v>谢岗区</v>
          </cell>
          <cell r="AB226" t="str">
            <v>05</v>
          </cell>
          <cell r="AC226">
            <v>4</v>
          </cell>
          <cell r="AD226">
            <v>12</v>
          </cell>
          <cell r="AE226" t="str">
            <v>是</v>
          </cell>
          <cell r="AF226" t="str">
            <v/>
          </cell>
          <cell r="AG226" t="str">
            <v>否</v>
          </cell>
          <cell r="AH226" t="str">
            <v>续本月</v>
          </cell>
          <cell r="AI226" t="str">
            <v>是</v>
          </cell>
          <cell r="AJ226">
            <v>13416698511</v>
          </cell>
          <cell r="AO226">
            <v>0</v>
          </cell>
          <cell r="AR226" t="str">
            <v>王屋区</v>
          </cell>
        </row>
        <row r="227">
          <cell r="F227">
            <v>13428560802</v>
          </cell>
          <cell r="G227" t="str">
            <v>13428560802</v>
          </cell>
          <cell r="H227" t="str">
            <v>刘晓明</v>
          </cell>
          <cell r="I227" t="str">
            <v>预付费东莞住宅新装或续费888元包年，带宽12M</v>
          </cell>
          <cell r="J227">
            <v>888</v>
          </cell>
          <cell r="K227">
            <v>888</v>
          </cell>
          <cell r="L227" t="str">
            <v>2011-02-24</v>
          </cell>
          <cell r="M227">
            <v>42205</v>
          </cell>
          <cell r="N227" t="str">
            <v>2016-07-20</v>
          </cell>
          <cell r="O227" t="str">
            <v>2015-06-02</v>
          </cell>
          <cell r="P227" t="str">
            <v>宽带预付费</v>
          </cell>
          <cell r="Q227" t="str">
            <v>续费</v>
          </cell>
          <cell r="R227" t="str">
            <v>提前充值</v>
          </cell>
          <cell r="S227" t="str">
            <v>家庭用户</v>
          </cell>
          <cell r="T227" t="str">
            <v>FTTH</v>
          </cell>
          <cell r="U227" t="str">
            <v>左喻(zuoy)</v>
          </cell>
          <cell r="V227" t="str">
            <v>ZX谢岗钟环荣</v>
          </cell>
          <cell r="W227" t="str">
            <v/>
          </cell>
          <cell r="X227" t="str">
            <v>谢岗区</v>
          </cell>
          <cell r="Y227">
            <v>0</v>
          </cell>
          <cell r="Z227">
            <v>0</v>
          </cell>
          <cell r="AA227" t="str">
            <v>谢岗区</v>
          </cell>
          <cell r="AB227" t="str">
            <v>02</v>
          </cell>
          <cell r="AC227">
            <v>12</v>
          </cell>
          <cell r="AD227">
            <v>12</v>
          </cell>
          <cell r="AE227" t="str">
            <v>是</v>
          </cell>
          <cell r="AF227" t="str">
            <v/>
          </cell>
          <cell r="AG227" t="str">
            <v>价值宽带</v>
          </cell>
          <cell r="AH227" t="str">
            <v>续后期</v>
          </cell>
          <cell r="AI227" t="str">
            <v>否</v>
          </cell>
          <cell r="AO227">
            <v>0</v>
          </cell>
          <cell r="AR227" t="str">
            <v>博美区</v>
          </cell>
        </row>
        <row r="228">
          <cell r="F228">
            <v>13537381008</v>
          </cell>
          <cell r="G228" t="str">
            <v>13537381008</v>
          </cell>
          <cell r="H228" t="str">
            <v>杨顺洪</v>
          </cell>
          <cell r="I228" t="str">
            <v>预付费东莞住宅新装或续费888元包年，带宽12M</v>
          </cell>
          <cell r="J228">
            <v>888</v>
          </cell>
          <cell r="K228">
            <v>888</v>
          </cell>
          <cell r="L228" t="str">
            <v>2013-06-04</v>
          </cell>
          <cell r="M228">
            <v>42159</v>
          </cell>
          <cell r="N228" t="str">
            <v>2016-06-04</v>
          </cell>
          <cell r="O228" t="str">
            <v>2015-06-01</v>
          </cell>
          <cell r="P228" t="str">
            <v>宽带预付费</v>
          </cell>
          <cell r="Q228" t="str">
            <v>续费</v>
          </cell>
          <cell r="R228" t="str">
            <v>提前充值</v>
          </cell>
          <cell r="S228" t="str">
            <v>家庭用户</v>
          </cell>
          <cell r="T228" t="str">
            <v>FTTH</v>
          </cell>
          <cell r="U228" t="str">
            <v>左喻(zuoy)</v>
          </cell>
          <cell r="V228" t="str">
            <v>DL东莞金伦</v>
          </cell>
          <cell r="W228" t="str">
            <v/>
          </cell>
          <cell r="X228" t="str">
            <v>谢岗区</v>
          </cell>
          <cell r="Y228">
            <v>0</v>
          </cell>
          <cell r="Z228">
            <v>0</v>
          </cell>
          <cell r="AA228" t="str">
            <v>谢岗区</v>
          </cell>
          <cell r="AB228" t="str">
            <v>01</v>
          </cell>
          <cell r="AC228">
            <v>12</v>
          </cell>
          <cell r="AD228">
            <v>12</v>
          </cell>
          <cell r="AE228" t="str">
            <v>是</v>
          </cell>
          <cell r="AF228" t="str">
            <v/>
          </cell>
          <cell r="AG228" t="str">
            <v>价值宽带</v>
          </cell>
          <cell r="AH228" t="str">
            <v>续本月</v>
          </cell>
          <cell r="AI228" t="str">
            <v>是</v>
          </cell>
          <cell r="AJ228">
            <v>13537381008</v>
          </cell>
          <cell r="AO228">
            <v>0</v>
          </cell>
          <cell r="AR228" t="str">
            <v>博美区</v>
          </cell>
        </row>
        <row r="229">
          <cell r="F229">
            <v>13560872481</v>
          </cell>
          <cell r="G229" t="str">
            <v>13560872481</v>
          </cell>
          <cell r="H229" t="str">
            <v>辛艳锋</v>
          </cell>
          <cell r="I229" t="str">
            <v>预付费东莞住宅新装或续费888元包年，带宽12M</v>
          </cell>
          <cell r="J229">
            <v>888</v>
          </cell>
          <cell r="K229">
            <v>888</v>
          </cell>
          <cell r="L229" t="str">
            <v>2014-05-29</v>
          </cell>
          <cell r="M229">
            <v>42153</v>
          </cell>
          <cell r="N229" t="str">
            <v>2016-06-05</v>
          </cell>
          <cell r="O229" t="str">
            <v>2015-06-05</v>
          </cell>
          <cell r="P229" t="str">
            <v>宽带预付费</v>
          </cell>
          <cell r="Q229" t="str">
            <v>续费</v>
          </cell>
          <cell r="R229" t="str">
            <v>往月充值</v>
          </cell>
          <cell r="S229" t="str">
            <v>家庭用户</v>
          </cell>
          <cell r="T229" t="str">
            <v>FTTH</v>
          </cell>
          <cell r="U229" t="str">
            <v>左喻(zuoy)</v>
          </cell>
          <cell r="V229" t="str">
            <v>DL东莞金伦</v>
          </cell>
          <cell r="W229" t="str">
            <v/>
          </cell>
          <cell r="X229" t="str">
            <v>谢岗区</v>
          </cell>
          <cell r="Y229">
            <v>0</v>
          </cell>
          <cell r="Z229">
            <v>0</v>
          </cell>
          <cell r="AA229" t="str">
            <v>谢岗区</v>
          </cell>
          <cell r="AB229" t="str">
            <v>05</v>
          </cell>
          <cell r="AC229">
            <v>12</v>
          </cell>
          <cell r="AD229">
            <v>12</v>
          </cell>
          <cell r="AE229" t="str">
            <v>是</v>
          </cell>
          <cell r="AF229" t="str">
            <v/>
          </cell>
          <cell r="AG229" t="str">
            <v>价值宽带</v>
          </cell>
          <cell r="AH229" t="str">
            <v>续前期</v>
          </cell>
          <cell r="AI229" t="str">
            <v>否</v>
          </cell>
          <cell r="AO229">
            <v>0</v>
          </cell>
          <cell r="AR229" t="str">
            <v>南栅区</v>
          </cell>
        </row>
        <row r="230">
          <cell r="F230">
            <v>13645890389</v>
          </cell>
          <cell r="G230" t="str">
            <v>13645890389</v>
          </cell>
          <cell r="H230" t="str">
            <v>徐海娥</v>
          </cell>
          <cell r="I230" t="str">
            <v>预付费东莞住宅新装或续费888元包年，带宽12M</v>
          </cell>
          <cell r="J230">
            <v>888</v>
          </cell>
          <cell r="K230">
            <v>888</v>
          </cell>
          <cell r="L230" t="str">
            <v>2014-06-15</v>
          </cell>
          <cell r="M230">
            <v>42170</v>
          </cell>
          <cell r="N230" t="str">
            <v>2016-06-15</v>
          </cell>
          <cell r="O230" t="str">
            <v>2015-06-03</v>
          </cell>
          <cell r="P230" t="str">
            <v>宽带预付费</v>
          </cell>
          <cell r="Q230" t="str">
            <v>续费</v>
          </cell>
          <cell r="R230" t="str">
            <v>提前充值</v>
          </cell>
          <cell r="S230" t="str">
            <v>家庭用户</v>
          </cell>
          <cell r="T230" t="str">
            <v>FTTH</v>
          </cell>
          <cell r="U230" t="str">
            <v>左喻(zuoy)</v>
          </cell>
          <cell r="V230" t="str">
            <v>DL东莞金伦</v>
          </cell>
          <cell r="W230" t="str">
            <v/>
          </cell>
          <cell r="X230" t="str">
            <v>谢岗区</v>
          </cell>
          <cell r="Y230">
            <v>0</v>
          </cell>
          <cell r="Z230">
            <v>0</v>
          </cell>
          <cell r="AA230" t="str">
            <v>谢岗区</v>
          </cell>
          <cell r="AB230" t="str">
            <v>03</v>
          </cell>
          <cell r="AC230">
            <v>12</v>
          </cell>
          <cell r="AD230">
            <v>12</v>
          </cell>
          <cell r="AE230" t="str">
            <v>是</v>
          </cell>
          <cell r="AF230" t="str">
            <v/>
          </cell>
          <cell r="AG230" t="str">
            <v>价值宽带</v>
          </cell>
          <cell r="AH230" t="str">
            <v>续本月</v>
          </cell>
          <cell r="AI230" t="str">
            <v>是</v>
          </cell>
          <cell r="AJ230">
            <v>13645890389</v>
          </cell>
          <cell r="AO230">
            <v>0</v>
          </cell>
          <cell r="AR230" t="str">
            <v>南栅区</v>
          </cell>
        </row>
        <row r="231">
          <cell r="F231">
            <v>13666855292</v>
          </cell>
          <cell r="G231" t="str">
            <v>13666855292</v>
          </cell>
          <cell r="H231" t="str">
            <v>胡南</v>
          </cell>
          <cell r="I231" t="str">
            <v>预付费东莞住宅新装或续费888元包年，带宽12M</v>
          </cell>
          <cell r="J231">
            <v>888</v>
          </cell>
          <cell r="K231">
            <v>888</v>
          </cell>
          <cell r="L231" t="str">
            <v>2014-06-05</v>
          </cell>
          <cell r="M231">
            <v>42160</v>
          </cell>
          <cell r="N231" t="str">
            <v>2016-06-05</v>
          </cell>
          <cell r="O231" t="str">
            <v>2015-06-03</v>
          </cell>
          <cell r="P231" t="str">
            <v>宽带预付费</v>
          </cell>
          <cell r="Q231" t="str">
            <v>续费</v>
          </cell>
          <cell r="R231" t="str">
            <v>提前充值</v>
          </cell>
          <cell r="S231" t="str">
            <v>家庭用户</v>
          </cell>
          <cell r="T231" t="str">
            <v>FTTH</v>
          </cell>
          <cell r="U231" t="str">
            <v>左喻(zuoy)</v>
          </cell>
          <cell r="V231" t="str">
            <v>ZX谢岗林建光</v>
          </cell>
          <cell r="W231" t="str">
            <v/>
          </cell>
          <cell r="X231" t="str">
            <v>谢岗区</v>
          </cell>
          <cell r="Y231">
            <v>0</v>
          </cell>
          <cell r="Z231">
            <v>0</v>
          </cell>
          <cell r="AA231" t="str">
            <v>谢岗区</v>
          </cell>
          <cell r="AB231" t="str">
            <v>03</v>
          </cell>
          <cell r="AC231">
            <v>12</v>
          </cell>
          <cell r="AD231">
            <v>12</v>
          </cell>
          <cell r="AE231" t="str">
            <v>是</v>
          </cell>
          <cell r="AF231" t="str">
            <v/>
          </cell>
          <cell r="AG231" t="str">
            <v>价值宽带</v>
          </cell>
          <cell r="AH231" t="str">
            <v>续本月</v>
          </cell>
          <cell r="AI231" t="str">
            <v>是</v>
          </cell>
          <cell r="AJ231">
            <v>13666855292</v>
          </cell>
          <cell r="AO231">
            <v>0</v>
          </cell>
          <cell r="AR231" t="str">
            <v>南栅区</v>
          </cell>
        </row>
        <row r="232">
          <cell r="F232">
            <v>13713078445</v>
          </cell>
          <cell r="G232" t="str">
            <v>13713078445</v>
          </cell>
          <cell r="H232" t="str">
            <v>王超委</v>
          </cell>
          <cell r="I232" t="str">
            <v>预付费东莞住宅新装或续费888元包年，带宽12M</v>
          </cell>
          <cell r="J232">
            <v>888</v>
          </cell>
          <cell r="K232">
            <v>888</v>
          </cell>
          <cell r="L232" t="str">
            <v>2012-05-08</v>
          </cell>
          <cell r="M232">
            <v>42155</v>
          </cell>
          <cell r="N232" t="str">
            <v>2016-06-02</v>
          </cell>
          <cell r="O232" t="str">
            <v>2015-06-02</v>
          </cell>
          <cell r="P232" t="str">
            <v>宽带预付费</v>
          </cell>
          <cell r="Q232" t="str">
            <v>续费</v>
          </cell>
          <cell r="R232" t="str">
            <v>往月充值</v>
          </cell>
          <cell r="S232" t="str">
            <v>家庭用户</v>
          </cell>
          <cell r="T232" t="str">
            <v>FTTH</v>
          </cell>
          <cell r="U232" t="str">
            <v>左喻(zuoy)</v>
          </cell>
          <cell r="V232" t="str">
            <v>DL东莞金伦</v>
          </cell>
          <cell r="W232" t="str">
            <v/>
          </cell>
          <cell r="X232" t="str">
            <v>谢岗区</v>
          </cell>
          <cell r="Y232">
            <v>0</v>
          </cell>
          <cell r="Z232">
            <v>0</v>
          </cell>
          <cell r="AA232" t="str">
            <v>谢岗区</v>
          </cell>
          <cell r="AB232" t="str">
            <v>02</v>
          </cell>
          <cell r="AC232">
            <v>12</v>
          </cell>
          <cell r="AD232">
            <v>12</v>
          </cell>
          <cell r="AE232" t="str">
            <v>是</v>
          </cell>
          <cell r="AF232" t="str">
            <v/>
          </cell>
          <cell r="AG232" t="str">
            <v>价值宽带</v>
          </cell>
          <cell r="AH232" t="str">
            <v>续前期</v>
          </cell>
          <cell r="AI232" t="str">
            <v>否</v>
          </cell>
          <cell r="AO232">
            <v>0</v>
          </cell>
          <cell r="AR232" t="str">
            <v>光宝区</v>
          </cell>
        </row>
        <row r="233">
          <cell r="F233">
            <v>13712614826</v>
          </cell>
          <cell r="G233" t="str">
            <v>13712614826</v>
          </cell>
          <cell r="H233" t="str">
            <v>骆海</v>
          </cell>
          <cell r="I233" t="str">
            <v>预付费东莞住宅新装或续费680元包年，带宽4M</v>
          </cell>
          <cell r="J233">
            <v>680</v>
          </cell>
          <cell r="K233">
            <v>680</v>
          </cell>
          <cell r="L233" t="str">
            <v>2011-01-15</v>
          </cell>
          <cell r="M233">
            <v>42164</v>
          </cell>
          <cell r="N233" t="str">
            <v>2016-06-09</v>
          </cell>
          <cell r="O233" t="str">
            <v>2015-06-04</v>
          </cell>
          <cell r="P233" t="str">
            <v>宽带预付费</v>
          </cell>
          <cell r="Q233" t="str">
            <v>续费</v>
          </cell>
          <cell r="R233" t="str">
            <v>提前充值</v>
          </cell>
          <cell r="S233" t="str">
            <v>家庭用户</v>
          </cell>
          <cell r="T233" t="str">
            <v>(传统)XDSL</v>
          </cell>
          <cell r="U233" t="str">
            <v>左喻(zuoy)</v>
          </cell>
          <cell r="V233" t="str">
            <v>ZX谢岗林建光</v>
          </cell>
          <cell r="W233" t="str">
            <v/>
          </cell>
          <cell r="X233" t="str">
            <v>谢岗区</v>
          </cell>
          <cell r="Y233">
            <v>0</v>
          </cell>
          <cell r="Z233">
            <v>0</v>
          </cell>
          <cell r="AA233" t="str">
            <v>谢岗区</v>
          </cell>
          <cell r="AB233" t="str">
            <v>04</v>
          </cell>
          <cell r="AC233">
            <v>4</v>
          </cell>
          <cell r="AD233">
            <v>12</v>
          </cell>
          <cell r="AE233" t="str">
            <v>否</v>
          </cell>
          <cell r="AF233" t="str">
            <v/>
          </cell>
          <cell r="AG233" t="str">
            <v>否</v>
          </cell>
          <cell r="AH233" t="str">
            <v>续本月</v>
          </cell>
          <cell r="AI233" t="str">
            <v>否</v>
          </cell>
          <cell r="AO233">
            <v>0</v>
          </cell>
          <cell r="AR233" t="str">
            <v>三屯区</v>
          </cell>
        </row>
        <row r="234">
          <cell r="F234">
            <v>13922971237</v>
          </cell>
          <cell r="G234" t="str">
            <v>13922971237</v>
          </cell>
          <cell r="H234" t="str">
            <v>李虹</v>
          </cell>
          <cell r="I234" t="str">
            <v>预付费东莞住宅新装或续费1408元包2年，带宽12M</v>
          </cell>
          <cell r="J234">
            <v>1408</v>
          </cell>
          <cell r="K234">
            <v>1408</v>
          </cell>
          <cell r="L234" t="str">
            <v>2014-06-05</v>
          </cell>
          <cell r="M234">
            <v>42160</v>
          </cell>
          <cell r="N234" t="str">
            <v>2017-06-05</v>
          </cell>
          <cell r="O234" t="str">
            <v>2015-06-05</v>
          </cell>
          <cell r="P234" t="str">
            <v>宽带预付费</v>
          </cell>
          <cell r="Q234" t="str">
            <v>续费</v>
          </cell>
          <cell r="R234" t="str">
            <v>提前充值</v>
          </cell>
          <cell r="S234" t="str">
            <v>家庭用户</v>
          </cell>
          <cell r="T234" t="str">
            <v>FTTH</v>
          </cell>
          <cell r="U234" t="str">
            <v>左喻(zuoy)</v>
          </cell>
          <cell r="V234" t="str">
            <v>ZX谢岗林建光</v>
          </cell>
          <cell r="W234" t="str">
            <v/>
          </cell>
          <cell r="X234" t="str">
            <v>谢岗区</v>
          </cell>
          <cell r="Y234">
            <v>0</v>
          </cell>
          <cell r="Z234">
            <v>0</v>
          </cell>
          <cell r="AA234" t="str">
            <v>谢岗区</v>
          </cell>
          <cell r="AB234" t="str">
            <v>05</v>
          </cell>
          <cell r="AC234">
            <v>12</v>
          </cell>
          <cell r="AD234">
            <v>24</v>
          </cell>
          <cell r="AE234" t="str">
            <v>是</v>
          </cell>
          <cell r="AF234" t="str">
            <v/>
          </cell>
          <cell r="AG234" t="str">
            <v>价值宽带</v>
          </cell>
          <cell r="AH234" t="str">
            <v>续本月</v>
          </cell>
          <cell r="AI234" t="str">
            <v>是</v>
          </cell>
          <cell r="AJ234">
            <v>13922971237</v>
          </cell>
          <cell r="AO234">
            <v>0</v>
          </cell>
          <cell r="AR234" t="str">
            <v>光宝区</v>
          </cell>
        </row>
        <row r="235">
          <cell r="F235">
            <v>15019063312</v>
          </cell>
          <cell r="G235" t="str">
            <v>15019063312</v>
          </cell>
          <cell r="H235" t="str">
            <v>杨械升</v>
          </cell>
          <cell r="I235" t="str">
            <v>预付费东莞住宅新装或续费680元包年，带宽4M</v>
          </cell>
          <cell r="J235">
            <v>680</v>
          </cell>
          <cell r="K235">
            <v>680</v>
          </cell>
          <cell r="L235" t="str">
            <v>2011-04-05</v>
          </cell>
          <cell r="M235">
            <v>42166</v>
          </cell>
          <cell r="N235" t="str">
            <v>2016-06-11</v>
          </cell>
          <cell r="O235" t="str">
            <v>2015-06-04</v>
          </cell>
          <cell r="P235" t="str">
            <v>宽带预付费</v>
          </cell>
          <cell r="Q235" t="str">
            <v>续费</v>
          </cell>
          <cell r="R235" t="str">
            <v>提前充值</v>
          </cell>
          <cell r="S235" t="str">
            <v>家庭用户</v>
          </cell>
          <cell r="T235" t="str">
            <v>(传统)XDSL</v>
          </cell>
          <cell r="U235" t="str">
            <v>左喻(zuoy)</v>
          </cell>
          <cell r="V235" t="str">
            <v>ZX谢岗林建光</v>
          </cell>
          <cell r="W235" t="str">
            <v/>
          </cell>
          <cell r="X235" t="str">
            <v>谢岗区</v>
          </cell>
          <cell r="Y235">
            <v>0</v>
          </cell>
          <cell r="Z235">
            <v>0</v>
          </cell>
          <cell r="AA235" t="str">
            <v>谢岗区</v>
          </cell>
          <cell r="AB235" t="str">
            <v>04</v>
          </cell>
          <cell r="AC235">
            <v>4</v>
          </cell>
          <cell r="AD235">
            <v>12</v>
          </cell>
          <cell r="AE235" t="str">
            <v>否</v>
          </cell>
          <cell r="AF235" t="str">
            <v/>
          </cell>
          <cell r="AG235" t="str">
            <v>否</v>
          </cell>
          <cell r="AH235" t="str">
            <v>续本月</v>
          </cell>
          <cell r="AI235" t="str">
            <v>否</v>
          </cell>
          <cell r="AO235">
            <v>0</v>
          </cell>
          <cell r="AR235" t="str">
            <v>街口区</v>
          </cell>
        </row>
        <row r="236">
          <cell r="F236">
            <v>13412102887</v>
          </cell>
          <cell r="G236" t="str">
            <v>13412102887</v>
          </cell>
          <cell r="H236" t="str">
            <v>王彬</v>
          </cell>
          <cell r="I236" t="str">
            <v>预付费东莞住宅新装或续费888元包年，带宽12M</v>
          </cell>
          <cell r="J236">
            <v>888</v>
          </cell>
          <cell r="K236">
            <v>888</v>
          </cell>
          <cell r="L236" t="str">
            <v>2008-01-08</v>
          </cell>
          <cell r="M236">
            <v>42157</v>
          </cell>
          <cell r="N236" t="str">
            <v>2016-06-06</v>
          </cell>
          <cell r="O236" t="str">
            <v>2015-06-06</v>
          </cell>
          <cell r="P236" t="str">
            <v>宽带预付费</v>
          </cell>
          <cell r="Q236" t="str">
            <v>续费</v>
          </cell>
          <cell r="R236" t="str">
            <v>当月充值</v>
          </cell>
          <cell r="S236" t="str">
            <v>家庭用户</v>
          </cell>
          <cell r="T236" t="str">
            <v>FTTH</v>
          </cell>
          <cell r="U236" t="str">
            <v>尹桂花(yingh)</v>
          </cell>
          <cell r="V236" t="str">
            <v>ZX清溪何奇宝</v>
          </cell>
          <cell r="W236" t="str">
            <v/>
          </cell>
          <cell r="X236" t="str">
            <v>清溪区</v>
          </cell>
          <cell r="Y236">
            <v>0</v>
          </cell>
          <cell r="Z236">
            <v>0</v>
          </cell>
          <cell r="AA236" t="str">
            <v>清溪区</v>
          </cell>
          <cell r="AB236" t="str">
            <v>06</v>
          </cell>
          <cell r="AC236">
            <v>12</v>
          </cell>
          <cell r="AD236">
            <v>12</v>
          </cell>
          <cell r="AE236" t="str">
            <v>是</v>
          </cell>
          <cell r="AF236" t="str">
            <v/>
          </cell>
          <cell r="AG236" t="str">
            <v>价值宽带</v>
          </cell>
          <cell r="AH236" t="str">
            <v>续本月</v>
          </cell>
          <cell r="AI236" t="str">
            <v>是</v>
          </cell>
          <cell r="AJ236">
            <v>13412102887</v>
          </cell>
          <cell r="AO236">
            <v>0</v>
          </cell>
          <cell r="AR236" t="str">
            <v>街口区</v>
          </cell>
        </row>
        <row r="237">
          <cell r="F237">
            <v>13546919698</v>
          </cell>
          <cell r="G237" t="str">
            <v>13546919698</v>
          </cell>
          <cell r="H237" t="str">
            <v>杨光杰</v>
          </cell>
          <cell r="I237" t="str">
            <v>预付费东莞住宅新装或续费680元包年，带宽4M</v>
          </cell>
          <cell r="J237">
            <v>680</v>
          </cell>
          <cell r="K237">
            <v>680</v>
          </cell>
          <cell r="L237" t="str">
            <v>2008-08-21</v>
          </cell>
          <cell r="M237">
            <v>42186</v>
          </cell>
          <cell r="N237" t="str">
            <v>2016-07-01</v>
          </cell>
          <cell r="O237" t="str">
            <v>2015-06-01</v>
          </cell>
          <cell r="P237" t="str">
            <v>宽带预付费</v>
          </cell>
          <cell r="Q237" t="str">
            <v>续费</v>
          </cell>
          <cell r="R237" t="str">
            <v>提前充值</v>
          </cell>
          <cell r="S237" t="str">
            <v>家庭用户</v>
          </cell>
          <cell r="T237" t="str">
            <v>FTTH</v>
          </cell>
          <cell r="U237" t="str">
            <v>尹桂花(yingh)</v>
          </cell>
          <cell r="V237" t="str">
            <v>ZX清溪禹红娜</v>
          </cell>
          <cell r="W237" t="str">
            <v/>
          </cell>
          <cell r="X237" t="str">
            <v>清溪区</v>
          </cell>
          <cell r="Y237">
            <v>0</v>
          </cell>
          <cell r="Z237">
            <v>0</v>
          </cell>
          <cell r="AA237" t="str">
            <v>清溪区</v>
          </cell>
          <cell r="AB237" t="str">
            <v>01</v>
          </cell>
          <cell r="AC237">
            <v>4</v>
          </cell>
          <cell r="AD237">
            <v>12</v>
          </cell>
          <cell r="AE237" t="str">
            <v>是</v>
          </cell>
          <cell r="AF237" t="str">
            <v/>
          </cell>
          <cell r="AG237" t="str">
            <v>否</v>
          </cell>
          <cell r="AH237" t="str">
            <v>续后期</v>
          </cell>
          <cell r="AI237" t="str">
            <v>否</v>
          </cell>
          <cell r="AO237">
            <v>0</v>
          </cell>
          <cell r="AR237" t="str">
            <v>街口区</v>
          </cell>
        </row>
        <row r="238">
          <cell r="F238">
            <v>13644430866</v>
          </cell>
          <cell r="G238" t="str">
            <v>13644430866</v>
          </cell>
          <cell r="H238" t="str">
            <v>洪锋</v>
          </cell>
          <cell r="I238" t="str">
            <v>预付费东莞住宅新装或续费888元包年，带宽12M</v>
          </cell>
          <cell r="J238">
            <v>888</v>
          </cell>
          <cell r="K238">
            <v>888</v>
          </cell>
          <cell r="L238" t="str">
            <v>2014-07-04</v>
          </cell>
          <cell r="M238">
            <v>42189</v>
          </cell>
          <cell r="N238" t="str">
            <v>2016-07-04</v>
          </cell>
          <cell r="O238" t="str">
            <v>2015-06-07</v>
          </cell>
          <cell r="P238" t="str">
            <v>宽带预付费</v>
          </cell>
          <cell r="Q238" t="str">
            <v>续费</v>
          </cell>
          <cell r="R238" t="str">
            <v>提前充值</v>
          </cell>
          <cell r="S238" t="str">
            <v>家庭用户</v>
          </cell>
          <cell r="T238" t="str">
            <v>FTTH</v>
          </cell>
          <cell r="U238" t="str">
            <v>尹桂花(yingh)</v>
          </cell>
          <cell r="V238" t="str">
            <v>ZX清溪禹红娜</v>
          </cell>
          <cell r="W238" t="str">
            <v/>
          </cell>
          <cell r="X238" t="str">
            <v>清溪区</v>
          </cell>
          <cell r="Y238">
            <v>0</v>
          </cell>
          <cell r="Z238">
            <v>0</v>
          </cell>
          <cell r="AA238" t="str">
            <v>清溪区</v>
          </cell>
          <cell r="AB238" t="str">
            <v>07</v>
          </cell>
          <cell r="AC238">
            <v>12</v>
          </cell>
          <cell r="AD238">
            <v>12</v>
          </cell>
          <cell r="AE238" t="str">
            <v>是</v>
          </cell>
          <cell r="AF238" t="str">
            <v/>
          </cell>
          <cell r="AG238" t="str">
            <v>价值宽带</v>
          </cell>
          <cell r="AH238" t="str">
            <v>续后期</v>
          </cell>
          <cell r="AI238" t="str">
            <v>否</v>
          </cell>
          <cell r="AO238">
            <v>0</v>
          </cell>
          <cell r="AR238" t="str">
            <v>上沙区</v>
          </cell>
        </row>
        <row r="239">
          <cell r="F239">
            <v>15220325159</v>
          </cell>
          <cell r="G239" t="str">
            <v>15220325159</v>
          </cell>
          <cell r="H239" t="str">
            <v>周小林</v>
          </cell>
          <cell r="I239" t="str">
            <v>预付费东莞住宅新装或续费888元包年，带宽12M</v>
          </cell>
          <cell r="J239">
            <v>888</v>
          </cell>
          <cell r="K239">
            <v>888</v>
          </cell>
          <cell r="L239" t="str">
            <v>2014-07-04</v>
          </cell>
          <cell r="M239">
            <v>42189</v>
          </cell>
          <cell r="N239" t="str">
            <v>2016-07-04</v>
          </cell>
          <cell r="O239" t="str">
            <v>2015-06-06</v>
          </cell>
          <cell r="P239" t="str">
            <v>宽带预付费</v>
          </cell>
          <cell r="Q239" t="str">
            <v>续费</v>
          </cell>
          <cell r="R239" t="str">
            <v>提前充值</v>
          </cell>
          <cell r="S239" t="str">
            <v>家庭用户</v>
          </cell>
          <cell r="T239" t="str">
            <v>FTTH</v>
          </cell>
          <cell r="U239" t="str">
            <v>尹桂花(yingh)</v>
          </cell>
          <cell r="V239" t="str">
            <v>ZX清溪禹红娜</v>
          </cell>
          <cell r="W239" t="str">
            <v>电商价值宽带营销</v>
          </cell>
          <cell r="X239" t="str">
            <v>清溪区</v>
          </cell>
          <cell r="Y239">
            <v>0</v>
          </cell>
          <cell r="Z239">
            <v>0</v>
          </cell>
          <cell r="AA239" t="str">
            <v>清溪区</v>
          </cell>
          <cell r="AB239" t="str">
            <v>06</v>
          </cell>
          <cell r="AC239">
            <v>12</v>
          </cell>
          <cell r="AD239">
            <v>12</v>
          </cell>
          <cell r="AE239" t="str">
            <v>是</v>
          </cell>
          <cell r="AF239" t="str">
            <v/>
          </cell>
          <cell r="AG239" t="str">
            <v>价值宽带</v>
          </cell>
          <cell r="AH239" t="str">
            <v>续后期</v>
          </cell>
          <cell r="AI239" t="str">
            <v>否</v>
          </cell>
          <cell r="AO239">
            <v>0</v>
          </cell>
          <cell r="AR239" t="str">
            <v>上沙区</v>
          </cell>
        </row>
        <row r="240">
          <cell r="F240">
            <v>15876434208</v>
          </cell>
          <cell r="G240" t="str">
            <v>15876434208</v>
          </cell>
          <cell r="H240" t="str">
            <v>赵三娇</v>
          </cell>
          <cell r="I240" t="str">
            <v>预付费东莞住宅新装或续费680元包年，带宽4M</v>
          </cell>
          <cell r="J240">
            <v>680</v>
          </cell>
          <cell r="K240">
            <v>680</v>
          </cell>
          <cell r="L240" t="str">
            <v>2014-06-16</v>
          </cell>
          <cell r="M240">
            <v>42171</v>
          </cell>
          <cell r="N240" t="str">
            <v>2016-06-16</v>
          </cell>
          <cell r="O240" t="str">
            <v>2015-06-05</v>
          </cell>
          <cell r="P240" t="str">
            <v>宽带预付费</v>
          </cell>
          <cell r="Q240" t="str">
            <v>续费</v>
          </cell>
          <cell r="R240" t="str">
            <v>提前充值</v>
          </cell>
          <cell r="S240" t="str">
            <v>家庭用户</v>
          </cell>
          <cell r="T240" t="str">
            <v>FTTH</v>
          </cell>
          <cell r="U240" t="str">
            <v>尹桂花(yingh)</v>
          </cell>
          <cell r="V240" t="str">
            <v>ZX清溪禹红娜</v>
          </cell>
          <cell r="W240" t="str">
            <v/>
          </cell>
          <cell r="X240" t="str">
            <v>清溪区</v>
          </cell>
          <cell r="Y240">
            <v>0</v>
          </cell>
          <cell r="Z240">
            <v>0</v>
          </cell>
          <cell r="AA240" t="str">
            <v>清溪区</v>
          </cell>
          <cell r="AB240" t="str">
            <v>05</v>
          </cell>
          <cell r="AC240">
            <v>4</v>
          </cell>
          <cell r="AD240">
            <v>12</v>
          </cell>
          <cell r="AE240" t="str">
            <v>是</v>
          </cell>
          <cell r="AF240" t="str">
            <v/>
          </cell>
          <cell r="AG240" t="str">
            <v>否</v>
          </cell>
          <cell r="AH240" t="str">
            <v>续本月</v>
          </cell>
          <cell r="AI240" t="str">
            <v>是</v>
          </cell>
          <cell r="AJ240">
            <v>15876434208</v>
          </cell>
          <cell r="AO240">
            <v>0</v>
          </cell>
          <cell r="AR240" t="str">
            <v>上沙区</v>
          </cell>
        </row>
        <row r="241">
          <cell r="F241">
            <v>13424257678</v>
          </cell>
          <cell r="G241" t="str">
            <v>13424257678</v>
          </cell>
          <cell r="H241" t="str">
            <v>王琼珠</v>
          </cell>
          <cell r="I241" t="str">
            <v>预付费东莞住宅新装或续费680元包年，带宽4M</v>
          </cell>
          <cell r="J241">
            <v>680</v>
          </cell>
          <cell r="K241">
            <v>680</v>
          </cell>
          <cell r="L241" t="str">
            <v>2010-05-10</v>
          </cell>
          <cell r="M241">
            <v>42137</v>
          </cell>
          <cell r="N241" t="str">
            <v>2016-06-04</v>
          </cell>
          <cell r="O241" t="str">
            <v>2015-06-04</v>
          </cell>
          <cell r="P241" t="str">
            <v>宽带预付费</v>
          </cell>
          <cell r="Q241" t="str">
            <v>续费</v>
          </cell>
          <cell r="R241" t="str">
            <v>往月充值</v>
          </cell>
          <cell r="S241" t="str">
            <v>家庭用户</v>
          </cell>
          <cell r="T241" t="str">
            <v>FTTH</v>
          </cell>
          <cell r="U241" t="str">
            <v>尹桂花(yingh)</v>
          </cell>
          <cell r="V241" t="str">
            <v>ZX清溪禹红娜</v>
          </cell>
          <cell r="W241" t="str">
            <v/>
          </cell>
          <cell r="X241" t="str">
            <v>清溪区</v>
          </cell>
          <cell r="Y241">
            <v>0</v>
          </cell>
          <cell r="Z241">
            <v>0</v>
          </cell>
          <cell r="AA241" t="str">
            <v>清溪区</v>
          </cell>
          <cell r="AB241" t="str">
            <v>04</v>
          </cell>
          <cell r="AC241">
            <v>4</v>
          </cell>
          <cell r="AD241">
            <v>12</v>
          </cell>
          <cell r="AE241" t="str">
            <v>是</v>
          </cell>
          <cell r="AF241" t="str">
            <v/>
          </cell>
          <cell r="AG241" t="str">
            <v>否</v>
          </cell>
          <cell r="AH241" t="str">
            <v>续前期</v>
          </cell>
          <cell r="AI241" t="str">
            <v>否</v>
          </cell>
          <cell r="AO241">
            <v>0</v>
          </cell>
          <cell r="AR241" t="str">
            <v>光宝区</v>
          </cell>
        </row>
        <row r="242">
          <cell r="F242">
            <v>13553805208</v>
          </cell>
          <cell r="G242" t="str">
            <v>13553805208</v>
          </cell>
          <cell r="H242" t="str">
            <v>邹受堂</v>
          </cell>
          <cell r="I242" t="str">
            <v>预付费东莞住宅新装或续费680元包年，带宽4M</v>
          </cell>
          <cell r="J242">
            <v>680</v>
          </cell>
          <cell r="K242">
            <v>680</v>
          </cell>
          <cell r="L242" t="str">
            <v>2014-06-08</v>
          </cell>
          <cell r="M242">
            <v>42163</v>
          </cell>
          <cell r="N242" t="str">
            <v>2016-06-08</v>
          </cell>
          <cell r="O242" t="str">
            <v>2015-06-05</v>
          </cell>
          <cell r="P242" t="str">
            <v>宽带预付费</v>
          </cell>
          <cell r="Q242" t="str">
            <v>续费</v>
          </cell>
          <cell r="R242" t="str">
            <v>当月充值</v>
          </cell>
          <cell r="S242" t="str">
            <v>家庭用户</v>
          </cell>
          <cell r="T242" t="str">
            <v>FTTH</v>
          </cell>
          <cell r="U242" t="str">
            <v>尹桂花(yingh)</v>
          </cell>
          <cell r="V242" t="str">
            <v>ZX清溪禹红娜</v>
          </cell>
          <cell r="W242" t="str">
            <v/>
          </cell>
          <cell r="X242" t="str">
            <v>清溪区</v>
          </cell>
          <cell r="Y242">
            <v>0</v>
          </cell>
          <cell r="Z242">
            <v>0</v>
          </cell>
          <cell r="AA242" t="str">
            <v>清溪区</v>
          </cell>
          <cell r="AB242" t="str">
            <v>05</v>
          </cell>
          <cell r="AC242">
            <v>4</v>
          </cell>
          <cell r="AD242">
            <v>12</v>
          </cell>
          <cell r="AE242" t="str">
            <v>是</v>
          </cell>
          <cell r="AF242" t="str">
            <v/>
          </cell>
          <cell r="AG242" t="str">
            <v>否</v>
          </cell>
          <cell r="AH242" t="str">
            <v>续本月</v>
          </cell>
          <cell r="AI242" t="str">
            <v>是</v>
          </cell>
          <cell r="AJ242">
            <v>13553805208</v>
          </cell>
          <cell r="AO242">
            <v>0</v>
          </cell>
          <cell r="AR242" t="str">
            <v>上沙区</v>
          </cell>
        </row>
        <row r="243">
          <cell r="F243">
            <v>13600272383</v>
          </cell>
          <cell r="G243" t="str">
            <v>13600272383</v>
          </cell>
          <cell r="H243" t="str">
            <v>廖莹</v>
          </cell>
          <cell r="I243" t="str">
            <v>预付费东莞住宅新装或续费1408元包2年，带宽12M</v>
          </cell>
          <cell r="J243">
            <v>1408</v>
          </cell>
          <cell r="K243">
            <v>1408</v>
          </cell>
          <cell r="L243" t="str">
            <v>2014-06-26</v>
          </cell>
          <cell r="M243">
            <v>42181</v>
          </cell>
          <cell r="N243" t="str">
            <v>2017-06-26</v>
          </cell>
          <cell r="O243" t="str">
            <v>2015-06-03</v>
          </cell>
          <cell r="P243" t="str">
            <v>宽带预付费</v>
          </cell>
          <cell r="Q243" t="str">
            <v>续费</v>
          </cell>
          <cell r="R243" t="str">
            <v>提前充值</v>
          </cell>
          <cell r="S243" t="str">
            <v>家庭用户</v>
          </cell>
          <cell r="T243" t="str">
            <v>FTTH</v>
          </cell>
          <cell r="U243" t="str">
            <v>尹桂花(yingh)</v>
          </cell>
          <cell r="V243" t="str">
            <v>ZX清溪禹红娜</v>
          </cell>
          <cell r="W243" t="str">
            <v/>
          </cell>
          <cell r="X243" t="str">
            <v>清溪区</v>
          </cell>
          <cell r="Y243">
            <v>0</v>
          </cell>
          <cell r="Z243">
            <v>0</v>
          </cell>
          <cell r="AA243" t="str">
            <v>清溪区</v>
          </cell>
          <cell r="AB243" t="str">
            <v>03</v>
          </cell>
          <cell r="AC243">
            <v>12</v>
          </cell>
          <cell r="AD243">
            <v>24</v>
          </cell>
          <cell r="AE243" t="str">
            <v>是</v>
          </cell>
          <cell r="AF243" t="str">
            <v/>
          </cell>
          <cell r="AG243" t="str">
            <v>价值宽带</v>
          </cell>
          <cell r="AH243" t="str">
            <v>续本月</v>
          </cell>
          <cell r="AI243" t="str">
            <v>是</v>
          </cell>
          <cell r="AJ243">
            <v>13600272383</v>
          </cell>
          <cell r="AO243">
            <v>0</v>
          </cell>
          <cell r="AR243" t="str">
            <v>上沙区</v>
          </cell>
        </row>
        <row r="244">
          <cell r="F244">
            <v>13622640746</v>
          </cell>
          <cell r="G244" t="str">
            <v>13622640746</v>
          </cell>
          <cell r="H244" t="str">
            <v>周艳山</v>
          </cell>
          <cell r="I244" t="str">
            <v>预付费东莞住宅新装或续费680元包年，带宽4M</v>
          </cell>
          <cell r="J244">
            <v>680</v>
          </cell>
          <cell r="K244">
            <v>680</v>
          </cell>
          <cell r="L244" t="str">
            <v>2014-06-21</v>
          </cell>
          <cell r="M244">
            <v>42176</v>
          </cell>
          <cell r="N244" t="str">
            <v>2016-06-21</v>
          </cell>
          <cell r="O244" t="str">
            <v>2015-06-07</v>
          </cell>
          <cell r="P244" t="str">
            <v>宽带预付费</v>
          </cell>
          <cell r="Q244" t="str">
            <v>续费</v>
          </cell>
          <cell r="R244" t="str">
            <v>提前充值</v>
          </cell>
          <cell r="S244" t="str">
            <v>家庭用户</v>
          </cell>
          <cell r="T244" t="str">
            <v>(传统)XDSL</v>
          </cell>
          <cell r="U244" t="str">
            <v>尹桂花(yingh)</v>
          </cell>
          <cell r="V244" t="str">
            <v>ZX清溪禹红娜</v>
          </cell>
          <cell r="W244" t="str">
            <v/>
          </cell>
          <cell r="X244" t="str">
            <v>清溪区</v>
          </cell>
          <cell r="Y244">
            <v>0</v>
          </cell>
          <cell r="Z244">
            <v>0</v>
          </cell>
          <cell r="AA244" t="str">
            <v>清溪区</v>
          </cell>
          <cell r="AB244" t="str">
            <v>07</v>
          </cell>
          <cell r="AC244">
            <v>4</v>
          </cell>
          <cell r="AD244">
            <v>12</v>
          </cell>
          <cell r="AE244" t="str">
            <v>否</v>
          </cell>
          <cell r="AF244" t="str">
            <v/>
          </cell>
          <cell r="AG244" t="str">
            <v>否</v>
          </cell>
          <cell r="AH244" t="str">
            <v>续本月</v>
          </cell>
          <cell r="AI244" t="str">
            <v>否</v>
          </cell>
          <cell r="AO244">
            <v>0</v>
          </cell>
          <cell r="AR244" t="str">
            <v>上沙区</v>
          </cell>
        </row>
        <row r="245">
          <cell r="F245">
            <v>13658503966</v>
          </cell>
          <cell r="G245" t="str">
            <v>13658503966</v>
          </cell>
          <cell r="H245" t="str">
            <v>贾娟娟</v>
          </cell>
          <cell r="I245" t="str">
            <v>预付费东莞住宅新装或续费888元包年，带宽12M</v>
          </cell>
          <cell r="J245">
            <v>888</v>
          </cell>
          <cell r="K245">
            <v>888</v>
          </cell>
          <cell r="L245" t="str">
            <v>2014-06-19</v>
          </cell>
          <cell r="M245">
            <v>42174</v>
          </cell>
          <cell r="N245" t="str">
            <v>2016-06-19</v>
          </cell>
          <cell r="O245" t="str">
            <v>2015-06-02</v>
          </cell>
          <cell r="P245" t="str">
            <v>宽带预付费</v>
          </cell>
          <cell r="Q245" t="str">
            <v>续费</v>
          </cell>
          <cell r="R245" t="str">
            <v>提前充值</v>
          </cell>
          <cell r="S245" t="str">
            <v>家庭用户</v>
          </cell>
          <cell r="T245" t="str">
            <v>FTTH</v>
          </cell>
          <cell r="U245" t="str">
            <v>尹桂花(yingh)</v>
          </cell>
          <cell r="V245" t="str">
            <v>ZX清溪禹红娜</v>
          </cell>
          <cell r="W245" t="str">
            <v/>
          </cell>
          <cell r="X245" t="str">
            <v>清溪区</v>
          </cell>
          <cell r="Y245">
            <v>0</v>
          </cell>
          <cell r="Z245">
            <v>0</v>
          </cell>
          <cell r="AA245" t="str">
            <v>清溪区</v>
          </cell>
          <cell r="AB245" t="str">
            <v>02</v>
          </cell>
          <cell r="AC245">
            <v>12</v>
          </cell>
          <cell r="AD245">
            <v>12</v>
          </cell>
          <cell r="AE245" t="str">
            <v>是</v>
          </cell>
          <cell r="AF245" t="str">
            <v/>
          </cell>
          <cell r="AG245" t="str">
            <v>价值宽带</v>
          </cell>
          <cell r="AH245" t="str">
            <v>续本月</v>
          </cell>
          <cell r="AI245" t="str">
            <v>是</v>
          </cell>
          <cell r="AJ245">
            <v>13658503966</v>
          </cell>
          <cell r="AO245">
            <v>0</v>
          </cell>
          <cell r="AR245" t="str">
            <v>乌沙区</v>
          </cell>
        </row>
        <row r="246">
          <cell r="F246">
            <v>13726401980</v>
          </cell>
          <cell r="G246" t="str">
            <v>13726401980</v>
          </cell>
          <cell r="H246" t="str">
            <v>玉朝方</v>
          </cell>
          <cell r="I246" t="str">
            <v>预付费东莞住宅新装或续费680元包年，带宽4M</v>
          </cell>
          <cell r="J246">
            <v>680</v>
          </cell>
          <cell r="K246">
            <v>680</v>
          </cell>
          <cell r="L246" t="str">
            <v>2010-04-11</v>
          </cell>
          <cell r="M246">
            <v>42210</v>
          </cell>
          <cell r="N246" t="str">
            <v>2016-07-25</v>
          </cell>
          <cell r="O246" t="str">
            <v>2015-06-04</v>
          </cell>
          <cell r="P246" t="str">
            <v>宽带预付费</v>
          </cell>
          <cell r="Q246" t="str">
            <v>续费</v>
          </cell>
          <cell r="R246" t="str">
            <v>提前充值</v>
          </cell>
          <cell r="S246" t="str">
            <v>家庭用户</v>
          </cell>
          <cell r="T246" t="str">
            <v>(传统)XDSL</v>
          </cell>
          <cell r="U246" t="str">
            <v>尹桂花(yingh)</v>
          </cell>
          <cell r="V246" t="str">
            <v>ZX清溪禹红娜</v>
          </cell>
          <cell r="W246" t="str">
            <v/>
          </cell>
          <cell r="X246" t="str">
            <v>清溪区</v>
          </cell>
          <cell r="Y246">
            <v>0</v>
          </cell>
          <cell r="Z246">
            <v>0</v>
          </cell>
          <cell r="AA246" t="str">
            <v>清溪区</v>
          </cell>
          <cell r="AB246" t="str">
            <v>04</v>
          </cell>
          <cell r="AC246">
            <v>4</v>
          </cell>
          <cell r="AD246">
            <v>12</v>
          </cell>
          <cell r="AE246" t="str">
            <v>否</v>
          </cell>
          <cell r="AF246" t="str">
            <v/>
          </cell>
          <cell r="AG246" t="str">
            <v>否</v>
          </cell>
          <cell r="AH246" t="str">
            <v>续后期</v>
          </cell>
          <cell r="AI246" t="str">
            <v>否</v>
          </cell>
          <cell r="AO246">
            <v>0</v>
          </cell>
          <cell r="AR246" t="str">
            <v>乌沙区</v>
          </cell>
        </row>
        <row r="247">
          <cell r="F247">
            <v>13929205900</v>
          </cell>
          <cell r="G247" t="str">
            <v>13929205900</v>
          </cell>
          <cell r="H247" t="str">
            <v>张驰清</v>
          </cell>
          <cell r="I247" t="str">
            <v>预付费东莞住宅新装或续费888元包年，带宽12M</v>
          </cell>
          <cell r="J247">
            <v>888</v>
          </cell>
          <cell r="K247">
            <v>888</v>
          </cell>
          <cell r="L247" t="str">
            <v>2012-06-01</v>
          </cell>
          <cell r="M247">
            <v>42160</v>
          </cell>
          <cell r="N247" t="str">
            <v>2016-06-05</v>
          </cell>
          <cell r="O247" t="str">
            <v>2015-06-01</v>
          </cell>
          <cell r="P247" t="str">
            <v>宽带预付费</v>
          </cell>
          <cell r="Q247" t="str">
            <v>续费</v>
          </cell>
          <cell r="R247" t="str">
            <v>提前充值</v>
          </cell>
          <cell r="S247" t="str">
            <v>家庭用户</v>
          </cell>
          <cell r="T247" t="str">
            <v>GPON+LAN</v>
          </cell>
          <cell r="U247" t="str">
            <v>尹桂花(yingh)</v>
          </cell>
          <cell r="V247" t="str">
            <v>ZX清溪禹红娜</v>
          </cell>
          <cell r="W247" t="str">
            <v/>
          </cell>
          <cell r="X247" t="str">
            <v>清溪区</v>
          </cell>
          <cell r="Y247">
            <v>0</v>
          </cell>
          <cell r="Z247">
            <v>0</v>
          </cell>
          <cell r="AA247" t="str">
            <v>清溪区</v>
          </cell>
          <cell r="AB247" t="str">
            <v>01</v>
          </cell>
          <cell r="AC247">
            <v>12</v>
          </cell>
          <cell r="AD247">
            <v>12</v>
          </cell>
          <cell r="AE247" t="str">
            <v>是</v>
          </cell>
          <cell r="AF247" t="str">
            <v/>
          </cell>
          <cell r="AG247" t="str">
            <v>价值宽带</v>
          </cell>
          <cell r="AH247" t="str">
            <v>续本月</v>
          </cell>
          <cell r="AI247" t="str">
            <v>是</v>
          </cell>
          <cell r="AJ247">
            <v>13929205900</v>
          </cell>
          <cell r="AO247">
            <v>0</v>
          </cell>
          <cell r="AR247" t="str">
            <v>乌沙区</v>
          </cell>
        </row>
        <row r="248">
          <cell r="F248">
            <v>13528524186</v>
          </cell>
          <cell r="G248" t="str">
            <v>13528524186</v>
          </cell>
          <cell r="H248" t="str">
            <v>艾茂松</v>
          </cell>
          <cell r="I248" t="str">
            <v>预付费东莞住宅新装或续费680元包年，带宽4M</v>
          </cell>
          <cell r="J248">
            <v>680</v>
          </cell>
          <cell r="K248">
            <v>680</v>
          </cell>
          <cell r="L248" t="str">
            <v>2013-06-03</v>
          </cell>
          <cell r="M248">
            <v>42158</v>
          </cell>
          <cell r="N248" t="str">
            <v>2016-06-03</v>
          </cell>
          <cell r="O248" t="str">
            <v>2015-06-03</v>
          </cell>
          <cell r="P248" t="str">
            <v>宽带预付费</v>
          </cell>
          <cell r="Q248" t="str">
            <v>续费</v>
          </cell>
          <cell r="R248" t="str">
            <v>当月充值</v>
          </cell>
          <cell r="S248" t="str">
            <v>家庭用户</v>
          </cell>
          <cell r="T248" t="str">
            <v>(传统)XDSL</v>
          </cell>
          <cell r="U248" t="str">
            <v>李燕舞(liyw)</v>
          </cell>
          <cell r="V248" t="str">
            <v>ZX塘厦肖忠</v>
          </cell>
          <cell r="W248" t="str">
            <v/>
          </cell>
          <cell r="X248" t="str">
            <v>塘厦区</v>
          </cell>
          <cell r="Y248">
            <v>0</v>
          </cell>
          <cell r="Z248">
            <v>0</v>
          </cell>
          <cell r="AA248" t="str">
            <v>塘厦区</v>
          </cell>
          <cell r="AB248" t="str">
            <v>03</v>
          </cell>
          <cell r="AC248">
            <v>4</v>
          </cell>
          <cell r="AD248">
            <v>12</v>
          </cell>
          <cell r="AE248" t="str">
            <v>否</v>
          </cell>
          <cell r="AF248" t="str">
            <v/>
          </cell>
          <cell r="AG248" t="str">
            <v>否</v>
          </cell>
          <cell r="AH248" t="str">
            <v>续本月</v>
          </cell>
          <cell r="AI248" t="str">
            <v>否</v>
          </cell>
          <cell r="AO248">
            <v>0</v>
          </cell>
          <cell r="AR248" t="str">
            <v>街口区</v>
          </cell>
        </row>
        <row r="249">
          <cell r="F249">
            <v>13609674507</v>
          </cell>
          <cell r="G249" t="str">
            <v>13609674507</v>
          </cell>
          <cell r="H249" t="str">
            <v>余萍</v>
          </cell>
          <cell r="I249" t="str">
            <v>预付费东莞住宅新装或续费680元包年，带宽4M</v>
          </cell>
          <cell r="J249">
            <v>680</v>
          </cell>
          <cell r="K249">
            <v>680</v>
          </cell>
          <cell r="L249" t="str">
            <v>2013-06-10</v>
          </cell>
          <cell r="M249">
            <v>42171</v>
          </cell>
          <cell r="N249" t="str">
            <v>2016-06-16</v>
          </cell>
          <cell r="O249" t="str">
            <v>2015-06-05</v>
          </cell>
          <cell r="P249" t="str">
            <v>宽带预付费</v>
          </cell>
          <cell r="Q249" t="str">
            <v>续费</v>
          </cell>
          <cell r="R249" t="str">
            <v>当月充值</v>
          </cell>
          <cell r="S249" t="str">
            <v>家庭用户</v>
          </cell>
          <cell r="T249" t="str">
            <v>FTTH</v>
          </cell>
          <cell r="U249" t="str">
            <v>李燕舞(liyw)</v>
          </cell>
          <cell r="V249" t="str">
            <v>ZX塘厦肖忠</v>
          </cell>
          <cell r="W249" t="str">
            <v>电商价值宽带营销</v>
          </cell>
          <cell r="X249" t="str">
            <v>塘厦区</v>
          </cell>
          <cell r="Y249">
            <v>0</v>
          </cell>
          <cell r="Z249">
            <v>0</v>
          </cell>
          <cell r="AA249" t="str">
            <v>塘厦区</v>
          </cell>
          <cell r="AB249" t="str">
            <v>05</v>
          </cell>
          <cell r="AC249">
            <v>4</v>
          </cell>
          <cell r="AD249">
            <v>12</v>
          </cell>
          <cell r="AE249" t="str">
            <v>是</v>
          </cell>
          <cell r="AF249" t="str">
            <v/>
          </cell>
          <cell r="AG249" t="str">
            <v>否</v>
          </cell>
          <cell r="AH249" t="str">
            <v>续本月</v>
          </cell>
          <cell r="AI249" t="str">
            <v>是</v>
          </cell>
          <cell r="AJ249">
            <v>13609674507</v>
          </cell>
          <cell r="AO249">
            <v>0</v>
          </cell>
          <cell r="AR249" t="str">
            <v>乌沙区</v>
          </cell>
        </row>
        <row r="250">
          <cell r="F250">
            <v>13728285630</v>
          </cell>
          <cell r="G250" t="str">
            <v>13728285630</v>
          </cell>
          <cell r="H250" t="str">
            <v>杨建国</v>
          </cell>
          <cell r="I250" t="str">
            <v>预付费东莞住宅新装或续费1088元包年，带宽10M</v>
          </cell>
          <cell r="J250">
            <v>1088</v>
          </cell>
          <cell r="K250">
            <v>1088</v>
          </cell>
          <cell r="L250" t="str">
            <v>2013-07-25</v>
          </cell>
          <cell r="M250">
            <v>42210</v>
          </cell>
          <cell r="N250" t="str">
            <v>2016-07-25</v>
          </cell>
          <cell r="O250" t="str">
            <v>2015-06-03</v>
          </cell>
          <cell r="P250" t="str">
            <v>宽带预付费</v>
          </cell>
          <cell r="Q250" t="str">
            <v>续费</v>
          </cell>
          <cell r="R250" t="str">
            <v>提前充值</v>
          </cell>
          <cell r="S250" t="str">
            <v>家庭用户</v>
          </cell>
          <cell r="T250" t="str">
            <v>FTTH</v>
          </cell>
          <cell r="U250" t="str">
            <v>李燕舞(liyw)</v>
          </cell>
          <cell r="V250" t="str">
            <v>ZX塘厦肖忠</v>
          </cell>
          <cell r="W250" t="str">
            <v/>
          </cell>
          <cell r="X250" t="str">
            <v>塘厦区</v>
          </cell>
          <cell r="Y250">
            <v>0</v>
          </cell>
          <cell r="Z250">
            <v>0</v>
          </cell>
          <cell r="AA250" t="str">
            <v>塘厦区</v>
          </cell>
          <cell r="AB250" t="str">
            <v>03</v>
          </cell>
          <cell r="AC250">
            <v>10</v>
          </cell>
          <cell r="AD250">
            <v>12</v>
          </cell>
          <cell r="AE250" t="str">
            <v>是</v>
          </cell>
          <cell r="AF250" t="str">
            <v/>
          </cell>
          <cell r="AG250" t="str">
            <v>价值宽带</v>
          </cell>
          <cell r="AH250" t="str">
            <v>续后期</v>
          </cell>
          <cell r="AI250" t="str">
            <v>否</v>
          </cell>
          <cell r="AO250">
            <v>0</v>
          </cell>
          <cell r="AR250" t="str">
            <v>下汴区</v>
          </cell>
        </row>
        <row r="251">
          <cell r="F251">
            <v>13728285630</v>
          </cell>
          <cell r="G251" t="str">
            <v>13728285630</v>
          </cell>
          <cell r="H251" t="str">
            <v>杨建国</v>
          </cell>
          <cell r="I251" t="str">
            <v>预付费东莞住宅新装或续费1088元包年，带宽20M</v>
          </cell>
          <cell r="J251">
            <v>1088</v>
          </cell>
          <cell r="K251">
            <v>1088</v>
          </cell>
          <cell r="L251" t="str">
            <v>2013-07-25</v>
          </cell>
          <cell r="M251">
            <v>42210</v>
          </cell>
          <cell r="N251" t="str">
            <v>2016-07-25</v>
          </cell>
          <cell r="O251" t="str">
            <v>2015-06-04</v>
          </cell>
          <cell r="P251" t="str">
            <v>宽带预付费</v>
          </cell>
          <cell r="Q251" t="str">
            <v>续费</v>
          </cell>
          <cell r="R251" t="str">
            <v>提前充值</v>
          </cell>
          <cell r="S251" t="str">
            <v>家庭用户</v>
          </cell>
          <cell r="T251" t="str">
            <v>FTTH</v>
          </cell>
          <cell r="U251" t="str">
            <v>李燕舞(liyw)</v>
          </cell>
          <cell r="V251" t="str">
            <v>ZX塘厦肖忠</v>
          </cell>
          <cell r="W251" t="str">
            <v/>
          </cell>
          <cell r="X251" t="str">
            <v>塘厦区</v>
          </cell>
          <cell r="Y251">
            <v>0</v>
          </cell>
          <cell r="Z251">
            <v>0</v>
          </cell>
          <cell r="AA251" t="str">
            <v>塘厦区</v>
          </cell>
          <cell r="AB251" t="str">
            <v>04</v>
          </cell>
          <cell r="AC251">
            <v>20</v>
          </cell>
          <cell r="AD251">
            <v>12</v>
          </cell>
          <cell r="AE251" t="str">
            <v>是</v>
          </cell>
          <cell r="AF251" t="str">
            <v/>
          </cell>
          <cell r="AG251" t="str">
            <v>价值宽带</v>
          </cell>
          <cell r="AH251" t="str">
            <v>续后期</v>
          </cell>
          <cell r="AI251" t="str">
            <v>否</v>
          </cell>
          <cell r="AO251">
            <v>0</v>
          </cell>
          <cell r="AR251" t="str">
            <v>下汴区</v>
          </cell>
        </row>
        <row r="252">
          <cell r="F252">
            <v>13728285630</v>
          </cell>
          <cell r="G252" t="str">
            <v>13728285630</v>
          </cell>
          <cell r="H252" t="str">
            <v>杨建国</v>
          </cell>
          <cell r="I252" t="str">
            <v>预付费东莞住宅新装或续费1088元包年，带宽20M</v>
          </cell>
          <cell r="J252">
            <v>-1088</v>
          </cell>
          <cell r="K252">
            <v>-1088</v>
          </cell>
          <cell r="L252" t="str">
            <v>2013-07-25</v>
          </cell>
          <cell r="M252">
            <v>42210</v>
          </cell>
          <cell r="N252" t="str">
            <v>2016-07-25</v>
          </cell>
          <cell r="O252" t="str">
            <v>2015-06-04</v>
          </cell>
          <cell r="P252" t="str">
            <v>宽带预付费</v>
          </cell>
          <cell r="Q252" t="str">
            <v>宽带冲正</v>
          </cell>
          <cell r="R252" t="str">
            <v>空</v>
          </cell>
          <cell r="S252" t="str">
            <v>家庭用户</v>
          </cell>
          <cell r="T252" t="str">
            <v>FTTH</v>
          </cell>
          <cell r="U252" t="str">
            <v>李燕舞(liyw)</v>
          </cell>
          <cell r="V252" t="str">
            <v>ZX塘厦肖忠</v>
          </cell>
          <cell r="W252" t="str">
            <v/>
          </cell>
          <cell r="X252" t="str">
            <v>塘厦区</v>
          </cell>
          <cell r="Y252">
            <v>0</v>
          </cell>
          <cell r="Z252">
            <v>0</v>
          </cell>
          <cell r="AA252" t="str">
            <v>塘厦区</v>
          </cell>
          <cell r="AB252" t="str">
            <v>04</v>
          </cell>
          <cell r="AC252">
            <v>20</v>
          </cell>
          <cell r="AD252">
            <v>12</v>
          </cell>
          <cell r="AE252" t="str">
            <v>是</v>
          </cell>
          <cell r="AF252" t="str">
            <v/>
          </cell>
          <cell r="AG252" t="str">
            <v>价值宽带</v>
          </cell>
          <cell r="AH252" t="str">
            <v>续后期</v>
          </cell>
          <cell r="AI252" t="str">
            <v>否</v>
          </cell>
          <cell r="AO252">
            <v>0</v>
          </cell>
          <cell r="AR252" t="str">
            <v>下汴区</v>
          </cell>
        </row>
        <row r="253">
          <cell r="F253">
            <v>13650477661</v>
          </cell>
          <cell r="G253" t="str">
            <v>13650477661</v>
          </cell>
          <cell r="H253" t="str">
            <v>刘志勇</v>
          </cell>
          <cell r="I253" t="str">
            <v>预付费东莞住宅新装或续费1408元包2年，带宽12M</v>
          </cell>
          <cell r="J253">
            <v>1408</v>
          </cell>
          <cell r="K253">
            <v>1408</v>
          </cell>
          <cell r="L253" t="str">
            <v>2008-08-30</v>
          </cell>
          <cell r="M253">
            <v>42158</v>
          </cell>
          <cell r="N253" t="str">
            <v>2017-06-03</v>
          </cell>
          <cell r="O253" t="str">
            <v>2015-06-01</v>
          </cell>
          <cell r="P253" t="str">
            <v>宽带预付费</v>
          </cell>
          <cell r="Q253" t="str">
            <v>续费</v>
          </cell>
          <cell r="R253" t="str">
            <v>提前充值</v>
          </cell>
          <cell r="S253" t="str">
            <v>家庭用户</v>
          </cell>
          <cell r="T253" t="str">
            <v>FTTH</v>
          </cell>
          <cell r="U253" t="str">
            <v>方兰(fangl)</v>
          </cell>
          <cell r="V253" t="str">
            <v>ZX樟木头伍红军</v>
          </cell>
          <cell r="W253" t="str">
            <v>电商价值宽带营销</v>
          </cell>
          <cell r="X253" t="str">
            <v>樟木头区</v>
          </cell>
          <cell r="Y253">
            <v>0</v>
          </cell>
          <cell r="Z253">
            <v>0</v>
          </cell>
          <cell r="AA253" t="str">
            <v>樟木头区</v>
          </cell>
          <cell r="AB253" t="str">
            <v>01</v>
          </cell>
          <cell r="AC253">
            <v>12</v>
          </cell>
          <cell r="AD253">
            <v>24</v>
          </cell>
          <cell r="AE253" t="str">
            <v>是</v>
          </cell>
          <cell r="AF253" t="str">
            <v/>
          </cell>
          <cell r="AG253" t="str">
            <v>价值宽带</v>
          </cell>
          <cell r="AH253" t="str">
            <v>续本月</v>
          </cell>
          <cell r="AI253" t="str">
            <v>是</v>
          </cell>
          <cell r="AJ253">
            <v>13650477661</v>
          </cell>
          <cell r="AO253">
            <v>0</v>
          </cell>
          <cell r="AR253" t="str">
            <v>下汴区</v>
          </cell>
        </row>
        <row r="254">
          <cell r="F254">
            <v>13712134623</v>
          </cell>
          <cell r="G254" t="str">
            <v>13712134623</v>
          </cell>
          <cell r="H254" t="str">
            <v>杨佺</v>
          </cell>
          <cell r="I254" t="str">
            <v>预付费东莞住宅新装或续费888元包年，带宽12M</v>
          </cell>
          <cell r="J254">
            <v>888</v>
          </cell>
          <cell r="K254">
            <v>888</v>
          </cell>
          <cell r="L254" t="str">
            <v>2014-06-01</v>
          </cell>
          <cell r="M254">
            <v>42156</v>
          </cell>
          <cell r="N254" t="str">
            <v>2016-06-03</v>
          </cell>
          <cell r="O254" t="str">
            <v>2015-06-03</v>
          </cell>
          <cell r="P254" t="str">
            <v>宽带预付费</v>
          </cell>
          <cell r="Q254" t="str">
            <v>续费</v>
          </cell>
          <cell r="R254" t="str">
            <v>往月充值</v>
          </cell>
          <cell r="S254" t="str">
            <v>家庭用户</v>
          </cell>
          <cell r="T254" t="str">
            <v>FTTH</v>
          </cell>
          <cell r="U254" t="str">
            <v>方兰(fangl)</v>
          </cell>
          <cell r="V254" t="str">
            <v>ZX樟木头谭远明</v>
          </cell>
          <cell r="W254" t="str">
            <v>电商价值宽带营销</v>
          </cell>
          <cell r="X254" t="str">
            <v>樟木头区</v>
          </cell>
          <cell r="Y254">
            <v>0</v>
          </cell>
          <cell r="Z254">
            <v>0</v>
          </cell>
          <cell r="AA254" t="str">
            <v>樟木头区</v>
          </cell>
          <cell r="AB254" t="str">
            <v>03</v>
          </cell>
          <cell r="AC254">
            <v>12</v>
          </cell>
          <cell r="AD254">
            <v>12</v>
          </cell>
          <cell r="AE254" t="str">
            <v>是</v>
          </cell>
          <cell r="AF254" t="str">
            <v/>
          </cell>
          <cell r="AG254" t="str">
            <v>价值宽带</v>
          </cell>
          <cell r="AH254" t="str">
            <v>续本月</v>
          </cell>
          <cell r="AI254" t="str">
            <v>是</v>
          </cell>
          <cell r="AJ254">
            <v>13712134623</v>
          </cell>
          <cell r="AO254">
            <v>0</v>
          </cell>
          <cell r="AR254" t="str">
            <v>南栅区</v>
          </cell>
        </row>
        <row r="255">
          <cell r="F255">
            <v>13751385160</v>
          </cell>
          <cell r="G255" t="str">
            <v>13751385160</v>
          </cell>
          <cell r="H255" t="str">
            <v>黄仁才</v>
          </cell>
          <cell r="I255" t="str">
            <v>预付费东莞住宅新装或续费888元包年，带宽12M</v>
          </cell>
          <cell r="J255">
            <v>888</v>
          </cell>
          <cell r="K255">
            <v>888</v>
          </cell>
          <cell r="L255" t="str">
            <v>2010-12-10</v>
          </cell>
          <cell r="M255">
            <v>42179</v>
          </cell>
          <cell r="N255" t="str">
            <v>2016-06-24</v>
          </cell>
          <cell r="O255" t="str">
            <v>2015-06-05</v>
          </cell>
          <cell r="P255" t="str">
            <v>宽带预付费</v>
          </cell>
          <cell r="Q255" t="str">
            <v>续费</v>
          </cell>
          <cell r="R255" t="str">
            <v>提前充值</v>
          </cell>
          <cell r="S255" t="str">
            <v>家庭用户</v>
          </cell>
          <cell r="T255" t="str">
            <v>FTTH</v>
          </cell>
          <cell r="U255" t="str">
            <v>方兰(fangl)</v>
          </cell>
          <cell r="V255" t="str">
            <v>ZX樟木头伍红军</v>
          </cell>
          <cell r="W255" t="str">
            <v>电商价值宽带营销</v>
          </cell>
          <cell r="X255" t="str">
            <v>樟木头区</v>
          </cell>
          <cell r="Y255">
            <v>0</v>
          </cell>
          <cell r="Z255">
            <v>0</v>
          </cell>
          <cell r="AA255" t="str">
            <v>樟木头区</v>
          </cell>
          <cell r="AB255" t="str">
            <v>05</v>
          </cell>
          <cell r="AC255">
            <v>12</v>
          </cell>
          <cell r="AD255">
            <v>12</v>
          </cell>
          <cell r="AE255" t="str">
            <v>是</v>
          </cell>
          <cell r="AF255" t="str">
            <v/>
          </cell>
          <cell r="AG255" t="str">
            <v>价值宽带</v>
          </cell>
          <cell r="AH255" t="str">
            <v>续本月</v>
          </cell>
          <cell r="AI255" t="str">
            <v>是</v>
          </cell>
          <cell r="AJ255">
            <v>13751385160</v>
          </cell>
          <cell r="AO255">
            <v>0</v>
          </cell>
          <cell r="AR255" t="str">
            <v>南栅区</v>
          </cell>
        </row>
        <row r="256">
          <cell r="F256">
            <v>15899669539</v>
          </cell>
          <cell r="G256" t="str">
            <v>15899669539</v>
          </cell>
          <cell r="H256" t="str">
            <v>陈燕春</v>
          </cell>
          <cell r="I256" t="str">
            <v>预付费东莞住宅新装或续费680元包年，带宽4M</v>
          </cell>
          <cell r="J256">
            <v>680</v>
          </cell>
          <cell r="K256">
            <v>680</v>
          </cell>
          <cell r="L256" t="str">
            <v>2014-06-02</v>
          </cell>
          <cell r="M256">
            <v>42157</v>
          </cell>
          <cell r="N256" t="str">
            <v>2016-06-02</v>
          </cell>
          <cell r="O256" t="str">
            <v>2015-06-02</v>
          </cell>
          <cell r="P256" t="str">
            <v>宽带预付费</v>
          </cell>
          <cell r="Q256" t="str">
            <v>续费</v>
          </cell>
          <cell r="R256" t="str">
            <v>提前充值</v>
          </cell>
          <cell r="S256" t="str">
            <v>家庭用户</v>
          </cell>
          <cell r="T256" t="str">
            <v>GPON+LAN</v>
          </cell>
          <cell r="U256" t="str">
            <v>方兰(fangl)</v>
          </cell>
          <cell r="V256" t="str">
            <v>ZX樟木头伍红军</v>
          </cell>
          <cell r="W256" t="str">
            <v/>
          </cell>
          <cell r="X256" t="str">
            <v>樟木头区</v>
          </cell>
          <cell r="Y256">
            <v>0</v>
          </cell>
          <cell r="Z256">
            <v>0</v>
          </cell>
          <cell r="AA256" t="str">
            <v>樟木头区</v>
          </cell>
          <cell r="AB256" t="str">
            <v>02</v>
          </cell>
          <cell r="AC256">
            <v>4</v>
          </cell>
          <cell r="AD256">
            <v>12</v>
          </cell>
          <cell r="AE256" t="str">
            <v>是</v>
          </cell>
          <cell r="AF256" t="str">
            <v/>
          </cell>
          <cell r="AG256" t="str">
            <v>否</v>
          </cell>
          <cell r="AH256" t="str">
            <v>续本月</v>
          </cell>
          <cell r="AI256" t="str">
            <v>是</v>
          </cell>
          <cell r="AJ256">
            <v>15899669539</v>
          </cell>
          <cell r="AO256">
            <v>0</v>
          </cell>
          <cell r="AR256" t="str">
            <v>南栅区</v>
          </cell>
        </row>
        <row r="257">
          <cell r="F257">
            <v>13412223818</v>
          </cell>
          <cell r="G257" t="str">
            <v>13412223818</v>
          </cell>
          <cell r="H257" t="str">
            <v>吕锐杰</v>
          </cell>
          <cell r="I257" t="str">
            <v>预付费东莞住宅新装或续费888元包年，带宽12M</v>
          </cell>
          <cell r="J257">
            <v>888</v>
          </cell>
          <cell r="K257">
            <v>888</v>
          </cell>
          <cell r="L257" t="str">
            <v>2012-07-25</v>
          </cell>
          <cell r="M257">
            <v>42210</v>
          </cell>
          <cell r="N257" t="str">
            <v>2016-08-25</v>
          </cell>
          <cell r="O257" t="str">
            <v>2015-06-04</v>
          </cell>
          <cell r="P257" t="str">
            <v>宽带预付费</v>
          </cell>
          <cell r="Q257" t="str">
            <v>续费</v>
          </cell>
          <cell r="R257" t="str">
            <v>提前充值</v>
          </cell>
          <cell r="S257" t="str">
            <v>家庭用户</v>
          </cell>
          <cell r="T257" t="str">
            <v>FTTH</v>
          </cell>
          <cell r="U257" t="str">
            <v>方兰(fangl)</v>
          </cell>
          <cell r="V257" t="str">
            <v>ZX樟木头谭远明</v>
          </cell>
          <cell r="W257" t="str">
            <v>电商价值宽带营销</v>
          </cell>
          <cell r="X257" t="str">
            <v>樟木头区</v>
          </cell>
          <cell r="Y257">
            <v>0</v>
          </cell>
          <cell r="Z257">
            <v>0</v>
          </cell>
          <cell r="AA257" t="str">
            <v>樟木头区</v>
          </cell>
          <cell r="AB257" t="str">
            <v>04</v>
          </cell>
          <cell r="AC257">
            <v>12</v>
          </cell>
          <cell r="AD257">
            <v>12</v>
          </cell>
          <cell r="AE257" t="str">
            <v>是</v>
          </cell>
          <cell r="AF257" t="str">
            <v/>
          </cell>
          <cell r="AG257" t="str">
            <v>价值宽带</v>
          </cell>
          <cell r="AH257" t="str">
            <v>续后期</v>
          </cell>
          <cell r="AI257" t="str">
            <v>否</v>
          </cell>
          <cell r="AO257">
            <v>0</v>
          </cell>
          <cell r="AR257" t="str">
            <v>南栅区</v>
          </cell>
        </row>
        <row r="258">
          <cell r="F258">
            <v>13538522661</v>
          </cell>
          <cell r="G258" t="str">
            <v>13538522661</v>
          </cell>
          <cell r="H258" t="str">
            <v>周昌伍</v>
          </cell>
          <cell r="I258" t="str">
            <v>预付费东莞住宅新装或续费1998元包两年送半年，带宽10M</v>
          </cell>
          <cell r="J258">
            <v>1998</v>
          </cell>
          <cell r="K258">
            <v>1998</v>
          </cell>
          <cell r="L258" t="str">
            <v>2014-06-03</v>
          </cell>
          <cell r="M258">
            <v>42158</v>
          </cell>
          <cell r="N258" t="str">
            <v>2017-12-03</v>
          </cell>
          <cell r="O258" t="str">
            <v>2015-06-02</v>
          </cell>
          <cell r="P258" t="str">
            <v>宽带预付费</v>
          </cell>
          <cell r="Q258" t="str">
            <v>续费</v>
          </cell>
          <cell r="R258" t="str">
            <v>提前充值</v>
          </cell>
          <cell r="S258" t="str">
            <v>家庭用户</v>
          </cell>
          <cell r="T258" t="str">
            <v>FTTH</v>
          </cell>
          <cell r="U258" t="str">
            <v>方兰(fangl)</v>
          </cell>
          <cell r="V258" t="str">
            <v>ZX樟木头伍红军</v>
          </cell>
          <cell r="W258" t="str">
            <v/>
          </cell>
          <cell r="X258" t="str">
            <v>樟木头区</v>
          </cell>
          <cell r="Y258">
            <v>0</v>
          </cell>
          <cell r="Z258">
            <v>0</v>
          </cell>
          <cell r="AA258" t="str">
            <v>樟木头区</v>
          </cell>
          <cell r="AB258" t="str">
            <v>02</v>
          </cell>
          <cell r="AC258">
            <v>10</v>
          </cell>
          <cell r="AD258">
            <v>30</v>
          </cell>
          <cell r="AE258" t="str">
            <v>是</v>
          </cell>
          <cell r="AF258" t="str">
            <v/>
          </cell>
          <cell r="AG258" t="str">
            <v>价值宽带</v>
          </cell>
          <cell r="AH258" t="str">
            <v>续本月</v>
          </cell>
          <cell r="AI258" t="str">
            <v>是</v>
          </cell>
          <cell r="AO258">
            <v>0</v>
          </cell>
          <cell r="AR258" t="str">
            <v>南栅区</v>
          </cell>
        </row>
        <row r="259">
          <cell r="F259">
            <v>15377701025</v>
          </cell>
          <cell r="G259" t="str">
            <v>15377701025</v>
          </cell>
          <cell r="H259" t="str">
            <v>张锦仓</v>
          </cell>
          <cell r="I259" t="str">
            <v>预付费东莞住宅新装或续费1408元包2年，带宽12M</v>
          </cell>
          <cell r="J259">
            <v>1408</v>
          </cell>
          <cell r="K259">
            <v>1408</v>
          </cell>
          <cell r="L259" t="str">
            <v>2014-06-04</v>
          </cell>
          <cell r="M259">
            <v>42159</v>
          </cell>
          <cell r="N259" t="str">
            <v>2017-06-05</v>
          </cell>
          <cell r="O259" t="str">
            <v>2015-06-05</v>
          </cell>
          <cell r="P259" t="str">
            <v>宽带预付费</v>
          </cell>
          <cell r="Q259" t="str">
            <v>续费</v>
          </cell>
          <cell r="R259" t="str">
            <v>往月充值</v>
          </cell>
          <cell r="S259" t="str">
            <v>家庭用户</v>
          </cell>
          <cell r="T259" t="str">
            <v>FTTH</v>
          </cell>
          <cell r="U259" t="str">
            <v>方兰(fangl)</v>
          </cell>
          <cell r="V259" t="str">
            <v>ZX樟木头谭远明</v>
          </cell>
          <cell r="W259" t="str">
            <v>电商价值宽带营销</v>
          </cell>
          <cell r="X259" t="str">
            <v>樟木头区</v>
          </cell>
          <cell r="Y259">
            <v>0</v>
          </cell>
          <cell r="Z259">
            <v>0</v>
          </cell>
          <cell r="AA259" t="str">
            <v>樟木头区</v>
          </cell>
          <cell r="AB259" t="str">
            <v>05</v>
          </cell>
          <cell r="AC259">
            <v>12</v>
          </cell>
          <cell r="AD259">
            <v>24</v>
          </cell>
          <cell r="AE259" t="str">
            <v>是</v>
          </cell>
          <cell r="AF259" t="str">
            <v/>
          </cell>
          <cell r="AG259" t="str">
            <v>价值宽带</v>
          </cell>
          <cell r="AH259" t="str">
            <v>续本月</v>
          </cell>
          <cell r="AI259" t="str">
            <v>是</v>
          </cell>
          <cell r="AJ259">
            <v>15377701025</v>
          </cell>
          <cell r="AO259">
            <v>0</v>
          </cell>
          <cell r="AR259" t="str">
            <v>军埔区</v>
          </cell>
        </row>
        <row r="260">
          <cell r="F260">
            <v>13418813711</v>
          </cell>
          <cell r="G260" t="str">
            <v>13418813711</v>
          </cell>
          <cell r="H260" t="str">
            <v>刘名海</v>
          </cell>
          <cell r="I260" t="str">
            <v>预付费东莞住宅新装或续费888元包年，带宽12M</v>
          </cell>
          <cell r="J260">
            <v>888</v>
          </cell>
          <cell r="K260">
            <v>888</v>
          </cell>
          <cell r="L260" t="str">
            <v>2011-08-04</v>
          </cell>
          <cell r="M260">
            <v>42159</v>
          </cell>
          <cell r="N260" t="str">
            <v>2016-06-04</v>
          </cell>
          <cell r="O260" t="str">
            <v>2015-06-04</v>
          </cell>
          <cell r="P260" t="str">
            <v>宽带预付费</v>
          </cell>
          <cell r="Q260" t="str">
            <v>续费</v>
          </cell>
          <cell r="R260" t="str">
            <v>提前充值</v>
          </cell>
          <cell r="S260" t="str">
            <v>家庭用户</v>
          </cell>
          <cell r="T260" t="str">
            <v>FTTH</v>
          </cell>
          <cell r="U260" t="str">
            <v>方兰(fangl)</v>
          </cell>
          <cell r="V260" t="str">
            <v>ZX樟木头谭远明</v>
          </cell>
          <cell r="W260" t="str">
            <v>东区谭远明</v>
          </cell>
          <cell r="X260" t="str">
            <v>樟木头区</v>
          </cell>
          <cell r="Y260">
            <v>0</v>
          </cell>
          <cell r="Z260">
            <v>0</v>
          </cell>
          <cell r="AA260" t="str">
            <v>樟木头区</v>
          </cell>
          <cell r="AB260" t="str">
            <v>04</v>
          </cell>
          <cell r="AC260">
            <v>12</v>
          </cell>
          <cell r="AD260">
            <v>12</v>
          </cell>
          <cell r="AE260" t="str">
            <v>是</v>
          </cell>
          <cell r="AF260" t="str">
            <v/>
          </cell>
          <cell r="AG260" t="str">
            <v>价值宽带</v>
          </cell>
          <cell r="AH260" t="str">
            <v>续本月</v>
          </cell>
          <cell r="AI260" t="str">
            <v>是</v>
          </cell>
          <cell r="AO260">
            <v>0</v>
          </cell>
          <cell r="AR260" t="str">
            <v>军埔区</v>
          </cell>
        </row>
        <row r="261">
          <cell r="F261">
            <v>13543743630</v>
          </cell>
          <cell r="G261" t="str">
            <v>13543743630</v>
          </cell>
          <cell r="H261" t="str">
            <v>潘志钢</v>
          </cell>
          <cell r="I261" t="str">
            <v>预付费东莞住宅新装或续费888元包年，带宽12M</v>
          </cell>
          <cell r="J261">
            <v>888</v>
          </cell>
          <cell r="K261">
            <v>888</v>
          </cell>
          <cell r="L261" t="str">
            <v>2012-06-02</v>
          </cell>
          <cell r="M261">
            <v>42158</v>
          </cell>
          <cell r="N261" t="str">
            <v>2016-06-04</v>
          </cell>
          <cell r="O261" t="str">
            <v>2015-06-04</v>
          </cell>
          <cell r="P261" t="str">
            <v>宽带预付费</v>
          </cell>
          <cell r="Q261" t="str">
            <v>续费</v>
          </cell>
          <cell r="R261" t="str">
            <v>往月充值</v>
          </cell>
          <cell r="S261" t="str">
            <v>家庭用户</v>
          </cell>
          <cell r="T261" t="str">
            <v>FTTH</v>
          </cell>
          <cell r="U261" t="str">
            <v>方兰(fangl)</v>
          </cell>
          <cell r="V261" t="str">
            <v>ZX樟木头伍红军</v>
          </cell>
          <cell r="W261" t="str">
            <v>电商价值宽带营销</v>
          </cell>
          <cell r="X261" t="str">
            <v>樟木头区</v>
          </cell>
          <cell r="Y261">
            <v>0</v>
          </cell>
          <cell r="Z261">
            <v>0</v>
          </cell>
          <cell r="AA261" t="str">
            <v>樟木头区</v>
          </cell>
          <cell r="AB261" t="str">
            <v>04</v>
          </cell>
          <cell r="AC261">
            <v>12</v>
          </cell>
          <cell r="AD261">
            <v>12</v>
          </cell>
          <cell r="AE261" t="str">
            <v>是</v>
          </cell>
          <cell r="AF261" t="str">
            <v/>
          </cell>
          <cell r="AG261" t="str">
            <v>价值宽带</v>
          </cell>
          <cell r="AH261" t="str">
            <v>续本月</v>
          </cell>
          <cell r="AI261" t="str">
            <v>是</v>
          </cell>
          <cell r="AJ261">
            <v>13543743630</v>
          </cell>
          <cell r="AO261">
            <v>0</v>
          </cell>
          <cell r="AR261" t="str">
            <v>军埔区</v>
          </cell>
        </row>
        <row r="262">
          <cell r="F262">
            <v>13688998361</v>
          </cell>
          <cell r="G262" t="str">
            <v>13688998361</v>
          </cell>
          <cell r="H262" t="str">
            <v>贺伯喜</v>
          </cell>
          <cell r="I262" t="str">
            <v>预付费东莞住宅新装或续费1088元包年，带宽20M</v>
          </cell>
          <cell r="J262">
            <v>1088</v>
          </cell>
          <cell r="K262">
            <v>1088</v>
          </cell>
          <cell r="L262" t="str">
            <v>2012-06-09</v>
          </cell>
          <cell r="M262">
            <v>42164</v>
          </cell>
          <cell r="N262" t="str">
            <v>2016-06-09</v>
          </cell>
          <cell r="O262" t="str">
            <v>2015-06-07</v>
          </cell>
          <cell r="P262" t="str">
            <v>宽带预付费</v>
          </cell>
          <cell r="Q262" t="str">
            <v>续费</v>
          </cell>
          <cell r="R262" t="str">
            <v>提前充值</v>
          </cell>
          <cell r="S262" t="str">
            <v>家庭用户</v>
          </cell>
          <cell r="T262" t="str">
            <v>FTTH</v>
          </cell>
          <cell r="U262" t="str">
            <v>方兰(fangl)</v>
          </cell>
          <cell r="V262" t="str">
            <v>ZX樟木头伍红军</v>
          </cell>
          <cell r="W262" t="str">
            <v/>
          </cell>
          <cell r="X262" t="str">
            <v>樟木头区</v>
          </cell>
          <cell r="Y262">
            <v>0</v>
          </cell>
          <cell r="Z262">
            <v>0</v>
          </cell>
          <cell r="AA262" t="str">
            <v>樟木头区</v>
          </cell>
          <cell r="AB262" t="str">
            <v>07</v>
          </cell>
          <cell r="AC262">
            <v>20</v>
          </cell>
          <cell r="AD262">
            <v>12</v>
          </cell>
          <cell r="AE262" t="str">
            <v>是</v>
          </cell>
          <cell r="AF262" t="str">
            <v/>
          </cell>
          <cell r="AG262" t="str">
            <v>价值宽带</v>
          </cell>
          <cell r="AH262" t="str">
            <v>续本月</v>
          </cell>
          <cell r="AI262" t="str">
            <v>是</v>
          </cell>
          <cell r="AJ262">
            <v>13688998361</v>
          </cell>
          <cell r="AO262">
            <v>0</v>
          </cell>
          <cell r="AR262" t="str">
            <v>军埔区</v>
          </cell>
        </row>
        <row r="263">
          <cell r="F263">
            <v>15876457806</v>
          </cell>
          <cell r="G263" t="str">
            <v>15876457806</v>
          </cell>
          <cell r="H263" t="str">
            <v>陈国贤</v>
          </cell>
          <cell r="I263" t="str">
            <v>预付费东莞住宅新装或续费680元包年，带宽4M</v>
          </cell>
          <cell r="J263">
            <v>680</v>
          </cell>
          <cell r="K263">
            <v>680</v>
          </cell>
          <cell r="L263" t="str">
            <v>2014-06-03</v>
          </cell>
          <cell r="M263">
            <v>42158</v>
          </cell>
          <cell r="N263" t="str">
            <v>2016-06-03</v>
          </cell>
          <cell r="O263" t="str">
            <v>2015-06-03</v>
          </cell>
          <cell r="P263" t="str">
            <v>宽带预付费</v>
          </cell>
          <cell r="Q263" t="str">
            <v>续费</v>
          </cell>
          <cell r="R263" t="str">
            <v>提前充值</v>
          </cell>
          <cell r="S263" t="str">
            <v>家庭用户</v>
          </cell>
          <cell r="T263" t="str">
            <v>(传统)XDSL</v>
          </cell>
          <cell r="U263" t="str">
            <v>左喻(zuoy)</v>
          </cell>
          <cell r="V263" t="str">
            <v>ZX谢岗林建光</v>
          </cell>
          <cell r="W263" t="str">
            <v/>
          </cell>
          <cell r="X263" t="str">
            <v>谢岗区</v>
          </cell>
          <cell r="Y263">
            <v>0</v>
          </cell>
          <cell r="Z263">
            <v>0</v>
          </cell>
          <cell r="AA263" t="str">
            <v>谢岗区</v>
          </cell>
          <cell r="AB263" t="str">
            <v>03</v>
          </cell>
          <cell r="AC263">
            <v>4</v>
          </cell>
          <cell r="AD263">
            <v>12</v>
          </cell>
          <cell r="AE263" t="str">
            <v>否</v>
          </cell>
          <cell r="AF263" t="str">
            <v/>
          </cell>
          <cell r="AG263" t="str">
            <v>否</v>
          </cell>
          <cell r="AH263" t="str">
            <v>续本月</v>
          </cell>
          <cell r="AI263" t="str">
            <v>否</v>
          </cell>
          <cell r="AO263">
            <v>0</v>
          </cell>
          <cell r="AR263" t="str">
            <v>军埔区</v>
          </cell>
        </row>
        <row r="264">
          <cell r="F264">
            <v>13433629272</v>
          </cell>
          <cell r="G264" t="str">
            <v>13433629272</v>
          </cell>
          <cell r="H264" t="str">
            <v>温霞</v>
          </cell>
          <cell r="I264" t="str">
            <v>预付费东莞住宅新装或续费680元包年，带宽4M</v>
          </cell>
          <cell r="J264">
            <v>680</v>
          </cell>
          <cell r="K264">
            <v>680</v>
          </cell>
          <cell r="L264" t="str">
            <v>2009-07-26</v>
          </cell>
          <cell r="M264">
            <v>42177</v>
          </cell>
          <cell r="N264" t="str">
            <v>2016-06-22</v>
          </cell>
          <cell r="O264" t="str">
            <v>2015-06-05</v>
          </cell>
          <cell r="P264" t="str">
            <v>宽带预付费</v>
          </cell>
          <cell r="Q264" t="str">
            <v>续费</v>
          </cell>
          <cell r="R264" t="str">
            <v>当月充值</v>
          </cell>
          <cell r="S264" t="str">
            <v>家庭用户</v>
          </cell>
          <cell r="T264" t="str">
            <v>FTTH</v>
          </cell>
          <cell r="U264" t="str">
            <v>李燕舞(liyw)</v>
          </cell>
          <cell r="V264" t="str">
            <v>DL环宇通信</v>
          </cell>
          <cell r="W264" t="str">
            <v>电商价值宽带营销</v>
          </cell>
          <cell r="X264" t="str">
            <v>塘厦区</v>
          </cell>
          <cell r="Y264">
            <v>0</v>
          </cell>
          <cell r="Z264">
            <v>0</v>
          </cell>
          <cell r="AA264" t="str">
            <v>塘厦区</v>
          </cell>
          <cell r="AB264" t="str">
            <v>05</v>
          </cell>
          <cell r="AC264">
            <v>4</v>
          </cell>
          <cell r="AD264">
            <v>12</v>
          </cell>
          <cell r="AE264" t="str">
            <v>是</v>
          </cell>
          <cell r="AF264" t="str">
            <v/>
          </cell>
          <cell r="AG264" t="str">
            <v>否</v>
          </cell>
          <cell r="AH264" t="str">
            <v>续本月</v>
          </cell>
          <cell r="AI264" t="str">
            <v>是</v>
          </cell>
          <cell r="AJ264">
            <v>13433629272</v>
          </cell>
          <cell r="AO264">
            <v>0</v>
          </cell>
          <cell r="AR264" t="str">
            <v>龙眼区</v>
          </cell>
        </row>
        <row r="265">
          <cell r="F265">
            <v>13924345281</v>
          </cell>
          <cell r="G265" t="str">
            <v>13924345281</v>
          </cell>
          <cell r="H265" t="str">
            <v>章旭</v>
          </cell>
          <cell r="I265" t="str">
            <v>预付费东莞住宅新装或续费1298元包2年，带宽6M</v>
          </cell>
          <cell r="J265">
            <v>1298</v>
          </cell>
          <cell r="K265">
            <v>1298</v>
          </cell>
          <cell r="L265" t="str">
            <v>2013-06-17</v>
          </cell>
          <cell r="M265">
            <v>42172</v>
          </cell>
          <cell r="N265" t="str">
            <v>2017-06-17</v>
          </cell>
          <cell r="O265" t="str">
            <v>2015-06-02</v>
          </cell>
          <cell r="P265" t="str">
            <v>宽带预付费</v>
          </cell>
          <cell r="Q265" t="str">
            <v>续费</v>
          </cell>
          <cell r="R265" t="str">
            <v>当月充值</v>
          </cell>
          <cell r="S265" t="str">
            <v>家庭用户</v>
          </cell>
          <cell r="T265" t="str">
            <v>FTTH</v>
          </cell>
          <cell r="U265" t="str">
            <v>李燕舞(liyw)</v>
          </cell>
          <cell r="V265" t="str">
            <v>ZX塘厦陈阳</v>
          </cell>
          <cell r="W265" t="str">
            <v/>
          </cell>
          <cell r="X265" t="str">
            <v>塘厦区</v>
          </cell>
          <cell r="Y265">
            <v>0</v>
          </cell>
          <cell r="Z265">
            <v>0</v>
          </cell>
          <cell r="AA265" t="str">
            <v>塘厦区</v>
          </cell>
          <cell r="AB265" t="str">
            <v>02</v>
          </cell>
          <cell r="AC265">
            <v>6</v>
          </cell>
          <cell r="AD265">
            <v>12</v>
          </cell>
          <cell r="AE265" t="str">
            <v>是</v>
          </cell>
          <cell r="AF265" t="str">
            <v/>
          </cell>
          <cell r="AG265" t="str">
            <v>否</v>
          </cell>
          <cell r="AH265" t="str">
            <v>续本月</v>
          </cell>
          <cell r="AI265" t="str">
            <v>是</v>
          </cell>
          <cell r="AJ265">
            <v>13924345281</v>
          </cell>
          <cell r="AO265">
            <v>0</v>
          </cell>
          <cell r="AR265" t="str">
            <v>龙眼区</v>
          </cell>
        </row>
        <row r="266">
          <cell r="F266">
            <v>13537214504</v>
          </cell>
          <cell r="G266" t="str">
            <v>13537214504</v>
          </cell>
          <cell r="H266" t="str">
            <v>黎佩友</v>
          </cell>
          <cell r="I266" t="str">
            <v>预付费东莞住宅新装或续费1088元包年，带宽10M</v>
          </cell>
          <cell r="J266">
            <v>1088</v>
          </cell>
          <cell r="K266">
            <v>1088</v>
          </cell>
          <cell r="L266" t="str">
            <v>2011-06-02</v>
          </cell>
          <cell r="M266">
            <v>42157</v>
          </cell>
          <cell r="N266" t="str">
            <v>2016-06-03</v>
          </cell>
          <cell r="O266" t="str">
            <v>2015-06-03</v>
          </cell>
          <cell r="P266" t="str">
            <v>宽带预付费</v>
          </cell>
          <cell r="Q266" t="str">
            <v>续费</v>
          </cell>
          <cell r="R266" t="str">
            <v>当月充值</v>
          </cell>
          <cell r="S266" t="str">
            <v>家庭用户</v>
          </cell>
          <cell r="T266" t="str">
            <v>FTTH</v>
          </cell>
          <cell r="U266" t="str">
            <v>李燕舞(liyw)</v>
          </cell>
          <cell r="V266" t="str">
            <v>ZX塘厦张远威</v>
          </cell>
          <cell r="W266" t="str">
            <v>电商价值宽带营销</v>
          </cell>
          <cell r="X266" t="str">
            <v>塘厦区</v>
          </cell>
          <cell r="Y266">
            <v>0</v>
          </cell>
          <cell r="Z266">
            <v>0</v>
          </cell>
          <cell r="AA266" t="str">
            <v>塘厦区</v>
          </cell>
          <cell r="AB266" t="str">
            <v>03</v>
          </cell>
          <cell r="AC266">
            <v>10</v>
          </cell>
          <cell r="AD266">
            <v>12</v>
          </cell>
          <cell r="AE266" t="str">
            <v>是</v>
          </cell>
          <cell r="AF266" t="str">
            <v/>
          </cell>
          <cell r="AG266" t="str">
            <v>价值宽带</v>
          </cell>
          <cell r="AH266" t="str">
            <v>续本月</v>
          </cell>
          <cell r="AI266" t="str">
            <v>是</v>
          </cell>
          <cell r="AJ266">
            <v>13537214504</v>
          </cell>
          <cell r="AO266">
            <v>0</v>
          </cell>
          <cell r="AR266" t="str">
            <v>龙眼区</v>
          </cell>
        </row>
        <row r="267">
          <cell r="F267">
            <v>13662911958</v>
          </cell>
          <cell r="G267" t="str">
            <v>13662911958</v>
          </cell>
          <cell r="H267" t="str">
            <v>商金文</v>
          </cell>
          <cell r="I267" t="str">
            <v>预付费东莞住宅新装或续费1408元包2年，带宽12M</v>
          </cell>
          <cell r="J267">
            <v>1408</v>
          </cell>
          <cell r="K267">
            <v>1408</v>
          </cell>
          <cell r="L267" t="str">
            <v>2011-03-14</v>
          </cell>
          <cell r="M267">
            <v>42176</v>
          </cell>
          <cell r="N267" t="str">
            <v>2017-06-21</v>
          </cell>
          <cell r="O267" t="str">
            <v>2015-06-05</v>
          </cell>
          <cell r="P267" t="str">
            <v>宽带预付费</v>
          </cell>
          <cell r="Q267" t="str">
            <v>续费</v>
          </cell>
          <cell r="R267" t="str">
            <v>当月充值</v>
          </cell>
          <cell r="S267" t="str">
            <v>家庭用户</v>
          </cell>
          <cell r="T267" t="str">
            <v>FTTH</v>
          </cell>
          <cell r="U267" t="str">
            <v>李燕舞(liyw)</v>
          </cell>
          <cell r="V267" t="str">
            <v>ZX塘厦张远威</v>
          </cell>
          <cell r="W267" t="str">
            <v>电商价值宽带营销</v>
          </cell>
          <cell r="X267" t="str">
            <v>塘厦区</v>
          </cell>
          <cell r="Y267">
            <v>0</v>
          </cell>
          <cell r="Z267">
            <v>0</v>
          </cell>
          <cell r="AA267" t="str">
            <v>塘厦区</v>
          </cell>
          <cell r="AB267" t="str">
            <v>05</v>
          </cell>
          <cell r="AC267">
            <v>12</v>
          </cell>
          <cell r="AD267">
            <v>24</v>
          </cell>
          <cell r="AE267" t="str">
            <v>是</v>
          </cell>
          <cell r="AF267" t="str">
            <v/>
          </cell>
          <cell r="AG267" t="str">
            <v>价值宽带</v>
          </cell>
          <cell r="AH267" t="str">
            <v>续本月</v>
          </cell>
          <cell r="AI267" t="str">
            <v>是</v>
          </cell>
          <cell r="AJ267">
            <v>13662911958</v>
          </cell>
          <cell r="AO267">
            <v>0</v>
          </cell>
          <cell r="AR267" t="str">
            <v>龙眼区</v>
          </cell>
        </row>
        <row r="268">
          <cell r="F268">
            <v>13763139812</v>
          </cell>
          <cell r="G268" t="str">
            <v>13763139812</v>
          </cell>
          <cell r="H268" t="str">
            <v>叶月群</v>
          </cell>
          <cell r="I268" t="str">
            <v>预付费东莞住宅新装或续费680元包年，带宽4M</v>
          </cell>
          <cell r="J268">
            <v>680</v>
          </cell>
          <cell r="K268">
            <v>680</v>
          </cell>
          <cell r="L268" t="str">
            <v>2012-05-13</v>
          </cell>
          <cell r="M268">
            <v>42160</v>
          </cell>
          <cell r="N268" t="str">
            <v>2016-06-05</v>
          </cell>
          <cell r="O268" t="str">
            <v>2015-06-04</v>
          </cell>
          <cell r="P268" t="str">
            <v>宽带预付费</v>
          </cell>
          <cell r="Q268" t="str">
            <v>续费</v>
          </cell>
          <cell r="R268" t="str">
            <v>当月充值</v>
          </cell>
          <cell r="S268" t="str">
            <v>家庭用户</v>
          </cell>
          <cell r="T268" t="str">
            <v>GPON+XDSL</v>
          </cell>
          <cell r="U268" t="str">
            <v>李燕舞(liyw)</v>
          </cell>
          <cell r="V268" t="str">
            <v>ZX塘厦张远威</v>
          </cell>
          <cell r="W268" t="str">
            <v/>
          </cell>
          <cell r="X268" t="str">
            <v>塘厦区</v>
          </cell>
          <cell r="Y268">
            <v>0</v>
          </cell>
          <cell r="Z268">
            <v>0</v>
          </cell>
          <cell r="AA268" t="str">
            <v>塘厦区</v>
          </cell>
          <cell r="AB268" t="str">
            <v>04</v>
          </cell>
          <cell r="AC268">
            <v>4</v>
          </cell>
          <cell r="AD268">
            <v>12</v>
          </cell>
          <cell r="AE268" t="str">
            <v>否</v>
          </cell>
          <cell r="AF268" t="str">
            <v/>
          </cell>
          <cell r="AG268" t="str">
            <v>否</v>
          </cell>
          <cell r="AH268" t="str">
            <v>续本月</v>
          </cell>
          <cell r="AI268" t="str">
            <v>否</v>
          </cell>
          <cell r="AO268">
            <v>0</v>
          </cell>
          <cell r="AR268" t="str">
            <v>上沙区</v>
          </cell>
        </row>
        <row r="269">
          <cell r="F269">
            <v>15819315593</v>
          </cell>
          <cell r="G269" t="str">
            <v>15819315593</v>
          </cell>
          <cell r="H269" t="str">
            <v>梁真</v>
          </cell>
          <cell r="I269" t="str">
            <v>预付费东莞住宅新装680元包年，带宽4M</v>
          </cell>
          <cell r="J269">
            <v>680</v>
          </cell>
          <cell r="K269">
            <v>680</v>
          </cell>
          <cell r="L269" t="str">
            <v>2010-04-06</v>
          </cell>
          <cell r="M269">
            <v>42174</v>
          </cell>
          <cell r="N269" t="str">
            <v>2016-06-19</v>
          </cell>
          <cell r="O269" t="str">
            <v>2015-06-03</v>
          </cell>
          <cell r="P269" t="str">
            <v>宽带预付费</v>
          </cell>
          <cell r="Q269" t="str">
            <v>续费</v>
          </cell>
          <cell r="R269" t="str">
            <v>当月充值</v>
          </cell>
          <cell r="S269" t="str">
            <v>家庭用户</v>
          </cell>
          <cell r="T269" t="str">
            <v>FTTH</v>
          </cell>
          <cell r="U269" t="str">
            <v>李燕舞(liyw)</v>
          </cell>
          <cell r="V269" t="str">
            <v>ZX塘厦张远威</v>
          </cell>
          <cell r="W269" t="str">
            <v/>
          </cell>
          <cell r="X269" t="str">
            <v>塘厦区</v>
          </cell>
          <cell r="Y269">
            <v>0</v>
          </cell>
          <cell r="Z269">
            <v>0</v>
          </cell>
          <cell r="AA269" t="str">
            <v>塘厦区</v>
          </cell>
          <cell r="AB269" t="str">
            <v>03</v>
          </cell>
          <cell r="AC269">
            <v>4</v>
          </cell>
          <cell r="AD269">
            <v>12</v>
          </cell>
          <cell r="AE269" t="str">
            <v>是</v>
          </cell>
          <cell r="AF269" t="str">
            <v/>
          </cell>
          <cell r="AG269" t="str">
            <v>否</v>
          </cell>
          <cell r="AH269" t="str">
            <v>续本月</v>
          </cell>
          <cell r="AI269" t="str">
            <v>是</v>
          </cell>
          <cell r="AO269">
            <v>0</v>
          </cell>
          <cell r="AR269" t="str">
            <v>上沙区</v>
          </cell>
        </row>
        <row r="270">
          <cell r="F270">
            <v>13532921116</v>
          </cell>
          <cell r="G270" t="str">
            <v>13532921116</v>
          </cell>
          <cell r="H270" t="str">
            <v>符伟明</v>
          </cell>
          <cell r="I270" t="str">
            <v>预付费东莞住宅新装或续费680元包年，带宽4M</v>
          </cell>
          <cell r="J270">
            <v>680</v>
          </cell>
          <cell r="K270">
            <v>680</v>
          </cell>
          <cell r="L270" t="str">
            <v>2013-06-04</v>
          </cell>
          <cell r="M270">
            <v>42159</v>
          </cell>
          <cell r="N270" t="str">
            <v>2016-06-04</v>
          </cell>
          <cell r="O270" t="str">
            <v>2015-06-04</v>
          </cell>
          <cell r="P270" t="str">
            <v>宽带预付费</v>
          </cell>
          <cell r="Q270" t="str">
            <v>续费</v>
          </cell>
          <cell r="R270" t="str">
            <v>提前充值</v>
          </cell>
          <cell r="S270" t="str">
            <v>家庭用户</v>
          </cell>
          <cell r="T270" t="str">
            <v>(传统)XDSL</v>
          </cell>
          <cell r="U270" t="str">
            <v>伍双倩(wusq)</v>
          </cell>
          <cell r="V270" t="str">
            <v>ZX凤岗蓝志康</v>
          </cell>
          <cell r="W270" t="str">
            <v>1、施工单编号218402 2、3、4、</v>
          </cell>
          <cell r="X270" t="str">
            <v>凤岗区</v>
          </cell>
          <cell r="Y270">
            <v>0</v>
          </cell>
          <cell r="Z270">
            <v>0</v>
          </cell>
          <cell r="AA270" t="str">
            <v>凤岗区</v>
          </cell>
          <cell r="AB270" t="str">
            <v>04</v>
          </cell>
          <cell r="AC270">
            <v>4</v>
          </cell>
          <cell r="AD270">
            <v>12</v>
          </cell>
          <cell r="AE270" t="str">
            <v>否</v>
          </cell>
          <cell r="AF270" t="str">
            <v/>
          </cell>
          <cell r="AG270" t="str">
            <v>否</v>
          </cell>
          <cell r="AH270" t="str">
            <v>续本月</v>
          </cell>
          <cell r="AI270" t="str">
            <v>否</v>
          </cell>
          <cell r="AO270">
            <v>0</v>
          </cell>
          <cell r="AR270" t="str">
            <v>上沙区</v>
          </cell>
        </row>
        <row r="271">
          <cell r="F271">
            <v>13926961262</v>
          </cell>
          <cell r="G271" t="str">
            <v>13926961262</v>
          </cell>
          <cell r="H271" t="str">
            <v>张昭</v>
          </cell>
          <cell r="I271" t="str">
            <v>东莞互联网专线续费包14个月1600元，10M（不提供MODEM）</v>
          </cell>
          <cell r="J271">
            <v>1600</v>
          </cell>
          <cell r="K271">
            <v>1600</v>
          </cell>
          <cell r="L271" t="str">
            <v>2013-06-25</v>
          </cell>
          <cell r="M271">
            <v>42180</v>
          </cell>
          <cell r="N271" t="str">
            <v>2016-08-25</v>
          </cell>
          <cell r="O271" t="str">
            <v>2015-06-04</v>
          </cell>
          <cell r="P271" t="str">
            <v>专线预付费</v>
          </cell>
          <cell r="Q271" t="str">
            <v>续费</v>
          </cell>
          <cell r="R271" t="str">
            <v>提前充值</v>
          </cell>
          <cell r="S271" t="str">
            <v/>
          </cell>
          <cell r="T271" t="str">
            <v>FTTH</v>
          </cell>
          <cell r="U271" t="str">
            <v>伍双倩(wusq)</v>
          </cell>
          <cell r="V271" t="str">
            <v>ZX凤岗蓝志坚</v>
          </cell>
          <cell r="W271" t="str">
            <v/>
          </cell>
          <cell r="X271" t="str">
            <v>凤岗区</v>
          </cell>
          <cell r="Y271">
            <v>0</v>
          </cell>
          <cell r="Z271">
            <v>0</v>
          </cell>
          <cell r="AA271" t="str">
            <v>凤岗区</v>
          </cell>
          <cell r="AB271" t="str">
            <v>04</v>
          </cell>
          <cell r="AC271">
            <v>10</v>
          </cell>
          <cell r="AD271">
            <v>14</v>
          </cell>
          <cell r="AE271" t="str">
            <v>是</v>
          </cell>
          <cell r="AF271" t="str">
            <v/>
          </cell>
          <cell r="AG271" t="str">
            <v>价值宽带</v>
          </cell>
          <cell r="AH271" t="str">
            <v>续本月</v>
          </cell>
          <cell r="AI271" t="str">
            <v>是</v>
          </cell>
          <cell r="AK271">
            <v>13926961262</v>
          </cell>
          <cell r="AO271">
            <v>0</v>
          </cell>
          <cell r="AR271" t="str">
            <v>桥头区</v>
          </cell>
        </row>
        <row r="272">
          <cell r="F272">
            <v>13642940062</v>
          </cell>
          <cell r="G272" t="str">
            <v>13642940062</v>
          </cell>
          <cell r="H272" t="str">
            <v>赵国峰</v>
          </cell>
          <cell r="I272" t="str">
            <v>预付费东莞住宅新装或续费680元包年，带宽4M</v>
          </cell>
          <cell r="J272">
            <v>680</v>
          </cell>
          <cell r="K272">
            <v>680</v>
          </cell>
          <cell r="L272" t="str">
            <v>2014-06-06</v>
          </cell>
          <cell r="M272">
            <v>42161</v>
          </cell>
          <cell r="N272" t="str">
            <v>2016-06-06</v>
          </cell>
          <cell r="O272" t="str">
            <v>2015-06-05</v>
          </cell>
          <cell r="P272" t="str">
            <v>宽带预付费</v>
          </cell>
          <cell r="Q272" t="str">
            <v>续费</v>
          </cell>
          <cell r="R272" t="str">
            <v>提前充值</v>
          </cell>
          <cell r="S272" t="str">
            <v>家庭用户</v>
          </cell>
          <cell r="T272" t="str">
            <v>(传统)XDSL</v>
          </cell>
          <cell r="U272" t="str">
            <v>尹桂花(yingh)</v>
          </cell>
          <cell r="V272" t="str">
            <v>ZX清溪祖静彪</v>
          </cell>
          <cell r="W272" t="str">
            <v/>
          </cell>
          <cell r="X272" t="str">
            <v>清溪区</v>
          </cell>
          <cell r="Y272">
            <v>0</v>
          </cell>
          <cell r="Z272">
            <v>0</v>
          </cell>
          <cell r="AA272" t="str">
            <v>清溪区</v>
          </cell>
          <cell r="AB272" t="str">
            <v>05</v>
          </cell>
          <cell r="AC272">
            <v>4</v>
          </cell>
          <cell r="AD272">
            <v>12</v>
          </cell>
          <cell r="AE272" t="str">
            <v>否</v>
          </cell>
          <cell r="AF272" t="str">
            <v/>
          </cell>
          <cell r="AG272" t="str">
            <v>否</v>
          </cell>
          <cell r="AH272" t="str">
            <v>续本月</v>
          </cell>
          <cell r="AI272" t="str">
            <v>否</v>
          </cell>
          <cell r="AO272">
            <v>0</v>
          </cell>
          <cell r="AR272" t="str">
            <v>桥头区</v>
          </cell>
        </row>
        <row r="273">
          <cell r="F273">
            <v>13929253485</v>
          </cell>
          <cell r="G273" t="str">
            <v>13929253485</v>
          </cell>
          <cell r="H273" t="str">
            <v>王广</v>
          </cell>
          <cell r="I273" t="str">
            <v>预付费东莞住宅新装或续费888元包年，带宽12M</v>
          </cell>
          <cell r="J273">
            <v>888</v>
          </cell>
          <cell r="K273">
            <v>888</v>
          </cell>
          <cell r="L273" t="str">
            <v>2014-06-10</v>
          </cell>
          <cell r="M273">
            <v>42165</v>
          </cell>
          <cell r="N273" t="str">
            <v>2016-06-10</v>
          </cell>
          <cell r="O273" t="str">
            <v>2015-06-03</v>
          </cell>
          <cell r="P273" t="str">
            <v>宽带预付费</v>
          </cell>
          <cell r="Q273" t="str">
            <v>续费</v>
          </cell>
          <cell r="R273" t="str">
            <v>提前充值</v>
          </cell>
          <cell r="S273" t="str">
            <v>家庭用户</v>
          </cell>
          <cell r="T273" t="str">
            <v>FTTH</v>
          </cell>
          <cell r="U273" t="str">
            <v>尹桂花(yingh)</v>
          </cell>
          <cell r="V273" t="str">
            <v>ZX清溪何奇宝</v>
          </cell>
          <cell r="W273" t="str">
            <v/>
          </cell>
          <cell r="X273" t="str">
            <v>清溪区</v>
          </cell>
          <cell r="Y273">
            <v>0</v>
          </cell>
          <cell r="Z273">
            <v>0</v>
          </cell>
          <cell r="AA273" t="str">
            <v>清溪区</v>
          </cell>
          <cell r="AB273" t="str">
            <v>03</v>
          </cell>
          <cell r="AC273">
            <v>12</v>
          </cell>
          <cell r="AD273">
            <v>12</v>
          </cell>
          <cell r="AE273" t="str">
            <v>是</v>
          </cell>
          <cell r="AF273" t="str">
            <v/>
          </cell>
          <cell r="AG273" t="str">
            <v>价值宽带</v>
          </cell>
          <cell r="AH273" t="str">
            <v>续本月</v>
          </cell>
          <cell r="AI273" t="str">
            <v>是</v>
          </cell>
          <cell r="AJ273">
            <v>13929253485</v>
          </cell>
          <cell r="AO273">
            <v>0</v>
          </cell>
          <cell r="AR273" t="str">
            <v>桥头区</v>
          </cell>
        </row>
        <row r="274">
          <cell r="F274">
            <v>15218780806</v>
          </cell>
          <cell r="G274" t="str">
            <v>15218780806</v>
          </cell>
          <cell r="H274" t="str">
            <v>陈丽华</v>
          </cell>
          <cell r="I274" t="str">
            <v>预付费东莞住宅新装或续费680元包年，带宽4M</v>
          </cell>
          <cell r="J274">
            <v>680</v>
          </cell>
          <cell r="K274">
            <v>680</v>
          </cell>
          <cell r="L274" t="str">
            <v>2011-12-16</v>
          </cell>
          <cell r="M274">
            <v>42172</v>
          </cell>
          <cell r="N274" t="str">
            <v>2016-06-17</v>
          </cell>
          <cell r="O274" t="str">
            <v>2015-06-04</v>
          </cell>
          <cell r="P274" t="str">
            <v>宽带预付费</v>
          </cell>
          <cell r="Q274" t="str">
            <v>续费</v>
          </cell>
          <cell r="R274" t="str">
            <v>提前充值</v>
          </cell>
          <cell r="S274" t="str">
            <v>家庭用户</v>
          </cell>
          <cell r="T274" t="str">
            <v>FTTH</v>
          </cell>
          <cell r="U274" t="str">
            <v>尹桂花(yingh)</v>
          </cell>
          <cell r="V274" t="str">
            <v>ZX清溪何奇宝</v>
          </cell>
          <cell r="W274" t="str">
            <v/>
          </cell>
          <cell r="X274" t="str">
            <v>清溪区</v>
          </cell>
          <cell r="Y274">
            <v>0</v>
          </cell>
          <cell r="Z274">
            <v>0</v>
          </cell>
          <cell r="AA274" t="str">
            <v>清溪区</v>
          </cell>
          <cell r="AB274" t="str">
            <v>04</v>
          </cell>
          <cell r="AC274">
            <v>4</v>
          </cell>
          <cell r="AD274">
            <v>12</v>
          </cell>
          <cell r="AE274" t="str">
            <v>是</v>
          </cell>
          <cell r="AF274" t="str">
            <v/>
          </cell>
          <cell r="AG274" t="str">
            <v>否</v>
          </cell>
          <cell r="AH274" t="str">
            <v>续本月</v>
          </cell>
          <cell r="AI274" t="str">
            <v>是</v>
          </cell>
          <cell r="AJ274">
            <v>15218780806</v>
          </cell>
          <cell r="AO274">
            <v>0</v>
          </cell>
          <cell r="AR274" t="str">
            <v>河田区</v>
          </cell>
        </row>
        <row r="275">
          <cell r="F275">
            <v>15920684210</v>
          </cell>
          <cell r="G275" t="str">
            <v>15920684210</v>
          </cell>
          <cell r="H275" t="str">
            <v>杜华娟</v>
          </cell>
          <cell r="I275" t="str">
            <v>预付费东莞住宅新装或续费680元包年，带宽4M</v>
          </cell>
          <cell r="J275">
            <v>680</v>
          </cell>
          <cell r="K275">
            <v>680</v>
          </cell>
          <cell r="L275" t="str">
            <v>2014-06-05</v>
          </cell>
          <cell r="M275">
            <v>42160</v>
          </cell>
          <cell r="N275" t="str">
            <v>2016-06-05</v>
          </cell>
          <cell r="O275" t="str">
            <v>2015-06-04</v>
          </cell>
          <cell r="P275" t="str">
            <v>宽带预付费</v>
          </cell>
          <cell r="Q275" t="str">
            <v>续费</v>
          </cell>
          <cell r="R275" t="str">
            <v>当月充值</v>
          </cell>
          <cell r="S275" t="str">
            <v>家庭用户</v>
          </cell>
          <cell r="T275" t="str">
            <v>FTTH</v>
          </cell>
          <cell r="U275" t="str">
            <v>尹桂花(yingh)</v>
          </cell>
          <cell r="V275" t="str">
            <v>ZX清溪何奇宝</v>
          </cell>
          <cell r="W275" t="str">
            <v/>
          </cell>
          <cell r="X275" t="str">
            <v>清溪区</v>
          </cell>
          <cell r="Y275">
            <v>0</v>
          </cell>
          <cell r="Z275">
            <v>0</v>
          </cell>
          <cell r="AA275" t="str">
            <v>清溪区</v>
          </cell>
          <cell r="AB275" t="str">
            <v>04</v>
          </cell>
          <cell r="AC275">
            <v>4</v>
          </cell>
          <cell r="AD275">
            <v>12</v>
          </cell>
          <cell r="AE275" t="str">
            <v>是</v>
          </cell>
          <cell r="AF275" t="str">
            <v/>
          </cell>
          <cell r="AG275" t="str">
            <v>否</v>
          </cell>
          <cell r="AH275" t="str">
            <v>续本月</v>
          </cell>
          <cell r="AI275" t="str">
            <v>是</v>
          </cell>
          <cell r="AO275">
            <v>0</v>
          </cell>
          <cell r="AR275" t="str">
            <v>河田区</v>
          </cell>
        </row>
        <row r="276">
          <cell r="F276">
            <v>13418275654</v>
          </cell>
          <cell r="G276" t="str">
            <v>13418275654</v>
          </cell>
          <cell r="H276" t="str">
            <v>杨能求</v>
          </cell>
          <cell r="I276" t="str">
            <v>预付费东莞住宅新装或续费680元包年，带宽4M</v>
          </cell>
          <cell r="J276">
            <v>680</v>
          </cell>
          <cell r="K276">
            <v>680</v>
          </cell>
          <cell r="L276" t="str">
            <v>2013-06-17</v>
          </cell>
          <cell r="M276">
            <v>42177</v>
          </cell>
          <cell r="N276" t="str">
            <v>2016-06-22</v>
          </cell>
          <cell r="O276" t="str">
            <v>2015-06-04</v>
          </cell>
          <cell r="P276" t="str">
            <v>宽带预付费</v>
          </cell>
          <cell r="Q276" t="str">
            <v>续费</v>
          </cell>
          <cell r="R276" t="str">
            <v>当月充值</v>
          </cell>
          <cell r="S276" t="str">
            <v>家庭用户</v>
          </cell>
          <cell r="T276" t="str">
            <v>FTTH</v>
          </cell>
          <cell r="U276" t="str">
            <v>李燕舞(liyw)</v>
          </cell>
          <cell r="V276" t="str">
            <v>DL环宇通信</v>
          </cell>
          <cell r="W276" t="str">
            <v>电商价值宽带营销</v>
          </cell>
          <cell r="X276" t="str">
            <v>塘厦区</v>
          </cell>
          <cell r="Y276">
            <v>0</v>
          </cell>
          <cell r="Z276">
            <v>0</v>
          </cell>
          <cell r="AA276" t="str">
            <v>塘厦区</v>
          </cell>
          <cell r="AB276" t="str">
            <v>04</v>
          </cell>
          <cell r="AC276">
            <v>4</v>
          </cell>
          <cell r="AD276">
            <v>12</v>
          </cell>
          <cell r="AE276" t="str">
            <v>是</v>
          </cell>
          <cell r="AF276" t="str">
            <v/>
          </cell>
          <cell r="AG276" t="str">
            <v>否</v>
          </cell>
          <cell r="AH276" t="str">
            <v>续本月</v>
          </cell>
          <cell r="AI276" t="str">
            <v>是</v>
          </cell>
          <cell r="AJ276">
            <v>13418275654</v>
          </cell>
          <cell r="AO276">
            <v>0</v>
          </cell>
          <cell r="AR276" t="str">
            <v>南栅区</v>
          </cell>
        </row>
        <row r="277">
          <cell r="F277">
            <v>13546979608</v>
          </cell>
          <cell r="G277" t="str">
            <v>13546979608</v>
          </cell>
          <cell r="H277" t="str">
            <v>许金凤</v>
          </cell>
          <cell r="I277" t="str">
            <v>预付费东莞住宅新装或续费400元包半年，带宽4M</v>
          </cell>
          <cell r="J277">
            <v>400</v>
          </cell>
          <cell r="K277">
            <v>400</v>
          </cell>
          <cell r="L277" t="str">
            <v>2013-02-18</v>
          </cell>
          <cell r="M277">
            <v>42162</v>
          </cell>
          <cell r="N277" t="str">
            <v>2015-12-07</v>
          </cell>
          <cell r="O277" t="str">
            <v>2015-06-04</v>
          </cell>
          <cell r="P277" t="str">
            <v>宽带预付费</v>
          </cell>
          <cell r="Q277" t="str">
            <v>续费</v>
          </cell>
          <cell r="R277" t="str">
            <v>当月充值</v>
          </cell>
          <cell r="S277" t="str">
            <v>家庭用户</v>
          </cell>
          <cell r="T277" t="str">
            <v>FTTH</v>
          </cell>
          <cell r="U277" t="str">
            <v>李燕舞(liyw)</v>
          </cell>
          <cell r="V277" t="str">
            <v>DL环宇通信</v>
          </cell>
          <cell r="W277" t="str">
            <v>电商价值宽带营销</v>
          </cell>
          <cell r="X277" t="str">
            <v>塘厦区</v>
          </cell>
          <cell r="Y277">
            <v>0</v>
          </cell>
          <cell r="Z277">
            <v>0</v>
          </cell>
          <cell r="AA277" t="str">
            <v>塘厦区</v>
          </cell>
          <cell r="AB277" t="str">
            <v>04</v>
          </cell>
          <cell r="AC277">
            <v>4</v>
          </cell>
          <cell r="AD277">
            <v>6</v>
          </cell>
          <cell r="AE277" t="str">
            <v>是</v>
          </cell>
          <cell r="AF277" t="str">
            <v/>
          </cell>
          <cell r="AG277" t="str">
            <v>否</v>
          </cell>
          <cell r="AH277" t="str">
            <v>续本月</v>
          </cell>
          <cell r="AI277" t="str">
            <v>是</v>
          </cell>
          <cell r="AJ277">
            <v>13546979608</v>
          </cell>
          <cell r="AO277">
            <v>0</v>
          </cell>
          <cell r="AR277" t="str">
            <v>汀山区</v>
          </cell>
        </row>
        <row r="278">
          <cell r="F278">
            <v>13977777200</v>
          </cell>
          <cell r="G278" t="str">
            <v>13977777200</v>
          </cell>
          <cell r="H278" t="str">
            <v>深圳文正光电有限公司</v>
          </cell>
          <cell r="I278" t="str">
            <v>预付费东莞住宅新装或续费1398元包年，带宽20M</v>
          </cell>
          <cell r="J278">
            <v>1398</v>
          </cell>
          <cell r="K278">
            <v>1398</v>
          </cell>
          <cell r="L278" t="str">
            <v>2014-06-27</v>
          </cell>
          <cell r="M278">
            <v>42182</v>
          </cell>
          <cell r="N278" t="str">
            <v>2016-06-27</v>
          </cell>
          <cell r="O278" t="str">
            <v>2015-06-03</v>
          </cell>
          <cell r="P278" t="str">
            <v>宽带预付费</v>
          </cell>
          <cell r="Q278" t="str">
            <v>续费</v>
          </cell>
          <cell r="R278" t="str">
            <v>当月充值</v>
          </cell>
          <cell r="S278" t="str">
            <v>家庭用户</v>
          </cell>
          <cell r="T278" t="str">
            <v>FTTH</v>
          </cell>
          <cell r="U278" t="str">
            <v>李燕舞(liyw)</v>
          </cell>
          <cell r="V278" t="str">
            <v>ZX塘厦岑常师</v>
          </cell>
          <cell r="W278" t="str">
            <v>非</v>
          </cell>
          <cell r="X278" t="str">
            <v>塘厦区</v>
          </cell>
          <cell r="Y278">
            <v>0</v>
          </cell>
          <cell r="Z278">
            <v>0</v>
          </cell>
          <cell r="AA278" t="str">
            <v>塘厦区</v>
          </cell>
          <cell r="AB278" t="str">
            <v>03</v>
          </cell>
          <cell r="AC278">
            <v>20</v>
          </cell>
          <cell r="AD278">
            <v>12</v>
          </cell>
          <cell r="AE278" t="str">
            <v>是</v>
          </cell>
          <cell r="AF278" t="str">
            <v/>
          </cell>
          <cell r="AG278" t="str">
            <v>价值宽带</v>
          </cell>
          <cell r="AH278" t="str">
            <v>续本月</v>
          </cell>
          <cell r="AI278" t="str">
            <v>是</v>
          </cell>
          <cell r="AJ278">
            <v>13977777200</v>
          </cell>
          <cell r="AO278">
            <v>0</v>
          </cell>
          <cell r="AR278" t="str">
            <v>汀山区</v>
          </cell>
        </row>
        <row r="279">
          <cell r="F279">
            <v>13168908658</v>
          </cell>
          <cell r="G279" t="str">
            <v>13168908658</v>
          </cell>
          <cell r="H279" t="str">
            <v>东莞市塘厦维思电脑职业培训学校</v>
          </cell>
          <cell r="I279" t="str">
            <v>预付费东莞住宅新装或续费888元包年，带宽12M</v>
          </cell>
          <cell r="J279">
            <v>888</v>
          </cell>
          <cell r="K279">
            <v>888</v>
          </cell>
          <cell r="L279" t="str">
            <v>2014-06-09</v>
          </cell>
          <cell r="M279">
            <v>42164</v>
          </cell>
          <cell r="N279" t="str">
            <v>2016-06-09</v>
          </cell>
          <cell r="O279" t="str">
            <v>2015-06-03</v>
          </cell>
          <cell r="P279" t="str">
            <v>宽带预付费</v>
          </cell>
          <cell r="Q279" t="str">
            <v>续费</v>
          </cell>
          <cell r="R279" t="str">
            <v>当月充值</v>
          </cell>
          <cell r="S279" t="str">
            <v>家庭用户</v>
          </cell>
          <cell r="T279" t="str">
            <v>FTTH</v>
          </cell>
          <cell r="U279" t="str">
            <v>李燕舞(liyw)</v>
          </cell>
          <cell r="V279" t="str">
            <v>ZX塘厦杨芳</v>
          </cell>
          <cell r="W279" t="str">
            <v>电商价值宽带营销</v>
          </cell>
          <cell r="X279" t="str">
            <v>塘厦区</v>
          </cell>
          <cell r="Y279">
            <v>0</v>
          </cell>
          <cell r="Z279">
            <v>0</v>
          </cell>
          <cell r="AA279" t="str">
            <v>塘厦区</v>
          </cell>
          <cell r="AB279" t="str">
            <v>03</v>
          </cell>
          <cell r="AC279">
            <v>12</v>
          </cell>
          <cell r="AD279">
            <v>12</v>
          </cell>
          <cell r="AE279" t="str">
            <v>是</v>
          </cell>
          <cell r="AF279" t="str">
            <v/>
          </cell>
          <cell r="AG279" t="str">
            <v>价值宽带</v>
          </cell>
          <cell r="AH279" t="str">
            <v>续本月</v>
          </cell>
          <cell r="AI279" t="str">
            <v>是</v>
          </cell>
          <cell r="AJ279">
            <v>13168908658</v>
          </cell>
          <cell r="AO279">
            <v>0</v>
          </cell>
          <cell r="AR279" t="str">
            <v>汀山区</v>
          </cell>
        </row>
        <row r="280">
          <cell r="F280">
            <v>13412485234</v>
          </cell>
          <cell r="G280" t="str">
            <v>13412485234</v>
          </cell>
          <cell r="H280" t="str">
            <v>黄明添</v>
          </cell>
          <cell r="I280" t="str">
            <v>预付费东莞住宅新装或续费680元包年，带宽4M</v>
          </cell>
          <cell r="J280">
            <v>680</v>
          </cell>
          <cell r="K280">
            <v>680</v>
          </cell>
          <cell r="L280" t="str">
            <v>2013-06-09</v>
          </cell>
          <cell r="M280">
            <v>42164</v>
          </cell>
          <cell r="N280" t="str">
            <v>2016-06-09</v>
          </cell>
          <cell r="O280" t="str">
            <v>2015-06-05</v>
          </cell>
          <cell r="P280" t="str">
            <v>宽带预付费</v>
          </cell>
          <cell r="Q280" t="str">
            <v>续费</v>
          </cell>
          <cell r="R280" t="str">
            <v>当月充值</v>
          </cell>
          <cell r="S280" t="str">
            <v>家庭用户</v>
          </cell>
          <cell r="T280" t="str">
            <v>FTTH</v>
          </cell>
          <cell r="U280" t="str">
            <v>李燕舞(liyw)</v>
          </cell>
          <cell r="V280" t="str">
            <v>ZX塘厦吴勇</v>
          </cell>
          <cell r="W280" t="str">
            <v>电商价值宽带营销</v>
          </cell>
          <cell r="X280" t="str">
            <v>塘厦区</v>
          </cell>
          <cell r="Y280">
            <v>0</v>
          </cell>
          <cell r="Z280">
            <v>0</v>
          </cell>
          <cell r="AA280" t="str">
            <v>塘厦区</v>
          </cell>
          <cell r="AB280" t="str">
            <v>05</v>
          </cell>
          <cell r="AC280">
            <v>4</v>
          </cell>
          <cell r="AD280">
            <v>12</v>
          </cell>
          <cell r="AE280" t="str">
            <v>是</v>
          </cell>
          <cell r="AF280" t="str">
            <v/>
          </cell>
          <cell r="AG280" t="str">
            <v>否</v>
          </cell>
          <cell r="AH280" t="str">
            <v>续本月</v>
          </cell>
          <cell r="AI280" t="str">
            <v>是</v>
          </cell>
          <cell r="AJ280">
            <v>13412485234</v>
          </cell>
          <cell r="AO280">
            <v>0</v>
          </cell>
          <cell r="AR280" t="str">
            <v>汀山区</v>
          </cell>
        </row>
        <row r="281">
          <cell r="F281">
            <v>13418335288</v>
          </cell>
          <cell r="G281" t="str">
            <v>13418335288</v>
          </cell>
          <cell r="H281" t="str">
            <v>肖圣权</v>
          </cell>
          <cell r="I281" t="str">
            <v>预付费东莞住宅新装或续费680元包年，带宽4M</v>
          </cell>
          <cell r="J281">
            <v>680</v>
          </cell>
          <cell r="K281">
            <v>680</v>
          </cell>
          <cell r="L281" t="str">
            <v>2010-03-29</v>
          </cell>
          <cell r="M281">
            <v>42173</v>
          </cell>
          <cell r="N281" t="str">
            <v>2016-06-18</v>
          </cell>
          <cell r="O281" t="str">
            <v>2015-06-01</v>
          </cell>
          <cell r="P281" t="str">
            <v>宽带预付费</v>
          </cell>
          <cell r="Q281" t="str">
            <v>续费</v>
          </cell>
          <cell r="R281" t="str">
            <v>当月充值</v>
          </cell>
          <cell r="S281" t="str">
            <v>家庭用户</v>
          </cell>
          <cell r="T281" t="str">
            <v>FTTH</v>
          </cell>
          <cell r="U281" t="str">
            <v>李燕舞(liyw)</v>
          </cell>
          <cell r="V281" t="str">
            <v>ZX塘厦吴勇</v>
          </cell>
          <cell r="W281" t="str">
            <v>电商价值宽带营销</v>
          </cell>
          <cell r="X281" t="str">
            <v>塘厦区</v>
          </cell>
          <cell r="Y281">
            <v>0</v>
          </cell>
          <cell r="Z281">
            <v>0</v>
          </cell>
          <cell r="AA281" t="str">
            <v>塘厦区</v>
          </cell>
          <cell r="AB281" t="str">
            <v>01</v>
          </cell>
          <cell r="AC281">
            <v>4</v>
          </cell>
          <cell r="AD281">
            <v>12</v>
          </cell>
          <cell r="AE281" t="str">
            <v>是</v>
          </cell>
          <cell r="AF281" t="str">
            <v/>
          </cell>
          <cell r="AG281" t="str">
            <v>否</v>
          </cell>
          <cell r="AH281" t="str">
            <v>续本月</v>
          </cell>
          <cell r="AI281" t="str">
            <v>是</v>
          </cell>
          <cell r="AJ281">
            <v>13418335288</v>
          </cell>
          <cell r="AO281">
            <v>0</v>
          </cell>
          <cell r="AR281" t="str">
            <v>汀山区</v>
          </cell>
        </row>
        <row r="282">
          <cell r="F282">
            <v>13642866585</v>
          </cell>
          <cell r="G282" t="str">
            <v>13642866585</v>
          </cell>
          <cell r="H282" t="str">
            <v>闭仕东</v>
          </cell>
          <cell r="I282" t="str">
            <v>预付费东莞住宅新装或续费400元包半年，带宽4M</v>
          </cell>
          <cell r="J282">
            <v>400</v>
          </cell>
          <cell r="K282">
            <v>400</v>
          </cell>
          <cell r="L282" t="str">
            <v>2010-10-05</v>
          </cell>
          <cell r="M282">
            <v>42143</v>
          </cell>
          <cell r="N282" t="str">
            <v>2015-12-03</v>
          </cell>
          <cell r="O282" t="str">
            <v>2015-06-03</v>
          </cell>
          <cell r="P282" t="str">
            <v>宽带预付费</v>
          </cell>
          <cell r="Q282" t="str">
            <v>续费</v>
          </cell>
          <cell r="R282" t="str">
            <v>往月充值</v>
          </cell>
          <cell r="S282" t="str">
            <v>家庭用户</v>
          </cell>
          <cell r="T282" t="str">
            <v>FTTH</v>
          </cell>
          <cell r="U282" t="str">
            <v>李燕舞(liyw)</v>
          </cell>
          <cell r="V282" t="str">
            <v>DL环宇通信</v>
          </cell>
          <cell r="W282" t="str">
            <v/>
          </cell>
          <cell r="X282" t="str">
            <v>塘厦区</v>
          </cell>
          <cell r="Y282">
            <v>0</v>
          </cell>
          <cell r="Z282">
            <v>0</v>
          </cell>
          <cell r="AA282" t="str">
            <v>塘厦区</v>
          </cell>
          <cell r="AB282" t="str">
            <v>03</v>
          </cell>
          <cell r="AC282">
            <v>4</v>
          </cell>
          <cell r="AD282">
            <v>6</v>
          </cell>
          <cell r="AE282" t="str">
            <v>是</v>
          </cell>
          <cell r="AF282" t="str">
            <v/>
          </cell>
          <cell r="AG282" t="str">
            <v>否</v>
          </cell>
          <cell r="AH282" t="str">
            <v>续前期</v>
          </cell>
          <cell r="AI282" t="str">
            <v>否</v>
          </cell>
          <cell r="AO282">
            <v>0</v>
          </cell>
          <cell r="AR282" t="str">
            <v>汀山区</v>
          </cell>
        </row>
        <row r="283">
          <cell r="F283">
            <v>13726469692</v>
          </cell>
          <cell r="G283" t="str">
            <v>13726469692</v>
          </cell>
          <cell r="H283" t="str">
            <v>李水莲</v>
          </cell>
          <cell r="I283" t="str">
            <v>预付费东莞住宅新装或续费680元包年，带宽4M</v>
          </cell>
          <cell r="J283">
            <v>680</v>
          </cell>
          <cell r="K283">
            <v>680</v>
          </cell>
          <cell r="L283" t="str">
            <v>2011-06-03</v>
          </cell>
          <cell r="M283">
            <v>42160</v>
          </cell>
          <cell r="N283" t="str">
            <v>2016-06-05</v>
          </cell>
          <cell r="O283" t="str">
            <v>2015-06-03</v>
          </cell>
          <cell r="P283" t="str">
            <v>宽带预付费</v>
          </cell>
          <cell r="Q283" t="str">
            <v>续费</v>
          </cell>
          <cell r="R283" t="str">
            <v>当月充值</v>
          </cell>
          <cell r="S283" t="str">
            <v>家庭用户</v>
          </cell>
          <cell r="T283" t="str">
            <v>FTTH</v>
          </cell>
          <cell r="U283" t="str">
            <v>李燕舞(liyw)</v>
          </cell>
          <cell r="V283" t="str">
            <v>ZX塘厦吴勇</v>
          </cell>
          <cell r="W283" t="str">
            <v>电商价值宽带营销</v>
          </cell>
          <cell r="X283" t="str">
            <v>塘厦区</v>
          </cell>
          <cell r="Y283">
            <v>0</v>
          </cell>
          <cell r="Z283">
            <v>0</v>
          </cell>
          <cell r="AA283" t="str">
            <v>塘厦区</v>
          </cell>
          <cell r="AB283" t="str">
            <v>03</v>
          </cell>
          <cell r="AC283">
            <v>4</v>
          </cell>
          <cell r="AD283">
            <v>12</v>
          </cell>
          <cell r="AE283" t="str">
            <v>是</v>
          </cell>
          <cell r="AF283" t="str">
            <v/>
          </cell>
          <cell r="AG283" t="str">
            <v>否</v>
          </cell>
          <cell r="AH283" t="str">
            <v>续本月</v>
          </cell>
          <cell r="AI283" t="str">
            <v>是</v>
          </cell>
          <cell r="AJ283">
            <v>13726469692</v>
          </cell>
          <cell r="AO283">
            <v>0</v>
          </cell>
          <cell r="AR283" t="str">
            <v>汀山区</v>
          </cell>
        </row>
        <row r="284">
          <cell r="F284">
            <v>13431532559</v>
          </cell>
          <cell r="G284" t="str">
            <v>13431532559</v>
          </cell>
          <cell r="H284" t="str">
            <v>徐锋高</v>
          </cell>
          <cell r="I284" t="str">
            <v>预付费东莞住宅新装或续费1698元包年，带宽20M</v>
          </cell>
          <cell r="J284">
            <v>1698</v>
          </cell>
          <cell r="K284">
            <v>1698</v>
          </cell>
          <cell r="L284" t="str">
            <v>2014-06-06</v>
          </cell>
          <cell r="M284">
            <v>42161</v>
          </cell>
          <cell r="N284" t="str">
            <v>2016-06-06</v>
          </cell>
          <cell r="O284" t="str">
            <v>2015-06-04</v>
          </cell>
          <cell r="P284" t="str">
            <v>宽带预付费</v>
          </cell>
          <cell r="Q284" t="str">
            <v>续费</v>
          </cell>
          <cell r="R284" t="str">
            <v>当月充值</v>
          </cell>
          <cell r="S284" t="str">
            <v>家庭用户</v>
          </cell>
          <cell r="T284" t="str">
            <v>FTTH</v>
          </cell>
          <cell r="U284" t="str">
            <v>李燕舞(liyw)</v>
          </cell>
          <cell r="V284" t="str">
            <v>ZX塘厦何攀</v>
          </cell>
          <cell r="W284" t="str">
            <v>(非)</v>
          </cell>
          <cell r="X284" t="str">
            <v>塘厦区</v>
          </cell>
          <cell r="Y284">
            <v>0</v>
          </cell>
          <cell r="Z284">
            <v>0</v>
          </cell>
          <cell r="AA284" t="str">
            <v>塘厦区</v>
          </cell>
          <cell r="AB284" t="str">
            <v>04</v>
          </cell>
          <cell r="AC284">
            <v>20</v>
          </cell>
          <cell r="AD284">
            <v>12</v>
          </cell>
          <cell r="AE284" t="str">
            <v>是</v>
          </cell>
          <cell r="AF284" t="str">
            <v/>
          </cell>
          <cell r="AG284" t="str">
            <v>价值宽带</v>
          </cell>
          <cell r="AH284" t="str">
            <v>续本月</v>
          </cell>
          <cell r="AI284" t="str">
            <v>是</v>
          </cell>
          <cell r="AJ284">
            <v>13431532559</v>
          </cell>
          <cell r="AO284">
            <v>0</v>
          </cell>
          <cell r="AR284" t="str">
            <v>博美区</v>
          </cell>
        </row>
        <row r="285">
          <cell r="F285">
            <v>13380107562</v>
          </cell>
          <cell r="G285" t="str">
            <v>13380107562</v>
          </cell>
          <cell r="H285" t="str">
            <v>祝洪明</v>
          </cell>
          <cell r="I285" t="str">
            <v>预付费东莞住宅新装或续费1398元包年，带宽20M</v>
          </cell>
          <cell r="J285">
            <v>1398</v>
          </cell>
          <cell r="K285">
            <v>1398</v>
          </cell>
          <cell r="L285" t="str">
            <v>2013-06-02</v>
          </cell>
          <cell r="M285">
            <v>42157</v>
          </cell>
          <cell r="N285" t="str">
            <v>2016-06-03</v>
          </cell>
          <cell r="O285" t="str">
            <v>2015-06-03</v>
          </cell>
          <cell r="P285" t="str">
            <v>宽带预付费</v>
          </cell>
          <cell r="Q285" t="str">
            <v>续费</v>
          </cell>
          <cell r="R285" t="str">
            <v>当月充值</v>
          </cell>
          <cell r="S285" t="str">
            <v>家庭用户</v>
          </cell>
          <cell r="T285" t="str">
            <v>FTTH</v>
          </cell>
          <cell r="U285" t="str">
            <v>李燕舞(liyw)</v>
          </cell>
          <cell r="V285" t="str">
            <v>ZX塘厦陈阳</v>
          </cell>
          <cell r="W285" t="str">
            <v>1、工单编号194098   2、100送300移动话费3、4、</v>
          </cell>
          <cell r="X285" t="str">
            <v>塘厦区</v>
          </cell>
          <cell r="Y285">
            <v>0</v>
          </cell>
          <cell r="Z285">
            <v>0</v>
          </cell>
          <cell r="AA285" t="str">
            <v>塘厦区</v>
          </cell>
          <cell r="AB285" t="str">
            <v>03</v>
          </cell>
          <cell r="AC285">
            <v>20</v>
          </cell>
          <cell r="AD285">
            <v>12</v>
          </cell>
          <cell r="AE285" t="str">
            <v>是</v>
          </cell>
          <cell r="AF285" t="str">
            <v/>
          </cell>
          <cell r="AG285" t="str">
            <v>价值宽带</v>
          </cell>
          <cell r="AH285" t="str">
            <v>续本月</v>
          </cell>
          <cell r="AI285" t="str">
            <v>是</v>
          </cell>
          <cell r="AJ285">
            <v>13380107562</v>
          </cell>
          <cell r="AO285">
            <v>0</v>
          </cell>
          <cell r="AR285" t="str">
            <v>博美区</v>
          </cell>
        </row>
        <row r="286">
          <cell r="F286">
            <v>15916777068</v>
          </cell>
          <cell r="G286" t="str">
            <v>15916777068</v>
          </cell>
          <cell r="H286" t="str">
            <v>何明品</v>
          </cell>
          <cell r="I286" t="str">
            <v>预付费东莞住宅新装或续费888元包年，带宽12M</v>
          </cell>
          <cell r="J286">
            <v>888</v>
          </cell>
          <cell r="K286">
            <v>888</v>
          </cell>
          <cell r="L286" t="str">
            <v>2014-06-13</v>
          </cell>
          <cell r="M286">
            <v>42168</v>
          </cell>
          <cell r="N286" t="str">
            <v>2016-06-13</v>
          </cell>
          <cell r="O286" t="str">
            <v>2015-06-04</v>
          </cell>
          <cell r="P286" t="str">
            <v>宽带预付费</v>
          </cell>
          <cell r="Q286" t="str">
            <v>续费</v>
          </cell>
          <cell r="R286" t="str">
            <v>提前充值</v>
          </cell>
          <cell r="S286" t="str">
            <v>家庭用户</v>
          </cell>
          <cell r="T286" t="str">
            <v>FTTH</v>
          </cell>
          <cell r="U286" t="str">
            <v>伍双倩(wusq)</v>
          </cell>
          <cell r="V286" t="str">
            <v>ZX凤岗蓝志坚</v>
          </cell>
          <cell r="W286" t="str">
            <v>电商价值宽带营销</v>
          </cell>
          <cell r="X286" t="str">
            <v>凤岗区</v>
          </cell>
          <cell r="Y286">
            <v>0</v>
          </cell>
          <cell r="Z286">
            <v>0</v>
          </cell>
          <cell r="AA286" t="str">
            <v>凤岗区</v>
          </cell>
          <cell r="AB286" t="str">
            <v>04</v>
          </cell>
          <cell r="AC286">
            <v>12</v>
          </cell>
          <cell r="AD286">
            <v>12</v>
          </cell>
          <cell r="AE286" t="str">
            <v>是</v>
          </cell>
          <cell r="AF286" t="str">
            <v/>
          </cell>
          <cell r="AG286" t="str">
            <v>价值宽带</v>
          </cell>
          <cell r="AH286" t="str">
            <v>续本月</v>
          </cell>
          <cell r="AI286" t="str">
            <v>是</v>
          </cell>
          <cell r="AJ286">
            <v>15916777068</v>
          </cell>
          <cell r="AO286">
            <v>0</v>
          </cell>
          <cell r="AR286" t="str">
            <v>博美区</v>
          </cell>
        </row>
        <row r="287">
          <cell r="F287">
            <v>15362833413</v>
          </cell>
          <cell r="G287" t="str">
            <v>15362833413</v>
          </cell>
          <cell r="H287" t="str">
            <v>苏有文</v>
          </cell>
          <cell r="I287" t="str">
            <v>预付费东莞住宅新装或续费888元包年，带宽12M</v>
          </cell>
          <cell r="J287">
            <v>888</v>
          </cell>
          <cell r="K287">
            <v>888</v>
          </cell>
          <cell r="L287" t="str">
            <v>2014-07-13</v>
          </cell>
          <cell r="M287">
            <v>42198</v>
          </cell>
          <cell r="N287" t="str">
            <v>2016-07-13</v>
          </cell>
          <cell r="O287" t="str">
            <v>2015-06-06</v>
          </cell>
          <cell r="P287" t="str">
            <v>宽带预付费</v>
          </cell>
          <cell r="Q287" t="str">
            <v>续费</v>
          </cell>
          <cell r="R287" t="str">
            <v>提前充值</v>
          </cell>
          <cell r="S287" t="str">
            <v>家庭用户</v>
          </cell>
          <cell r="T287" t="str">
            <v>FTTH</v>
          </cell>
          <cell r="U287" t="str">
            <v>邹文兰(zouwl)</v>
          </cell>
          <cell r="V287" t="str">
            <v>ZX虎门王武东</v>
          </cell>
          <cell r="W287" t="str">
            <v/>
          </cell>
          <cell r="X287" t="str">
            <v>虎门区</v>
          </cell>
          <cell r="Y287">
            <v>0</v>
          </cell>
          <cell r="Z287">
            <v>0</v>
          </cell>
          <cell r="AA287" t="str">
            <v>虎门区</v>
          </cell>
          <cell r="AB287" t="str">
            <v>06</v>
          </cell>
          <cell r="AC287">
            <v>12</v>
          </cell>
          <cell r="AD287">
            <v>12</v>
          </cell>
          <cell r="AE287" t="str">
            <v>是</v>
          </cell>
          <cell r="AF287" t="str">
            <v/>
          </cell>
          <cell r="AG287" t="str">
            <v>价值宽带</v>
          </cell>
          <cell r="AH287" t="str">
            <v>续后期</v>
          </cell>
          <cell r="AI287" t="str">
            <v>否</v>
          </cell>
          <cell r="AO287">
            <v>0</v>
          </cell>
          <cell r="AR287" t="str">
            <v>博美区</v>
          </cell>
        </row>
        <row r="288">
          <cell r="F288">
            <v>13556666484</v>
          </cell>
          <cell r="G288" t="str">
            <v>13556666484</v>
          </cell>
          <cell r="H288" t="str">
            <v>卢刚贤</v>
          </cell>
          <cell r="I288" t="str">
            <v>预付费东莞住宅新装或续费600元包年，带宽2M</v>
          </cell>
          <cell r="J288">
            <v>600</v>
          </cell>
          <cell r="K288">
            <v>600</v>
          </cell>
          <cell r="L288" t="str">
            <v>2010-09-17</v>
          </cell>
          <cell r="M288">
            <v>42155</v>
          </cell>
          <cell r="N288" t="str">
            <v>2016-06-05</v>
          </cell>
          <cell r="O288" t="str">
            <v>2015-06-05</v>
          </cell>
          <cell r="P288" t="str">
            <v>宽带预付费</v>
          </cell>
          <cell r="Q288" t="str">
            <v>续费</v>
          </cell>
          <cell r="R288" t="str">
            <v>往月充值</v>
          </cell>
          <cell r="S288" t="str">
            <v>家庭用户</v>
          </cell>
          <cell r="T288" t="str">
            <v>(传统)XDSL</v>
          </cell>
          <cell r="U288" t="str">
            <v>邓昌涛(dengct)</v>
          </cell>
          <cell r="V288" t="str">
            <v>ZX虎门陈伟娣</v>
          </cell>
          <cell r="W288" t="str">
            <v/>
          </cell>
          <cell r="X288" t="str">
            <v>虎门区</v>
          </cell>
          <cell r="Y288">
            <v>0</v>
          </cell>
          <cell r="Z288">
            <v>0</v>
          </cell>
          <cell r="AA288" t="str">
            <v>虎门区</v>
          </cell>
          <cell r="AB288" t="str">
            <v>05</v>
          </cell>
          <cell r="AC288">
            <v>2</v>
          </cell>
          <cell r="AD288">
            <v>12</v>
          </cell>
          <cell r="AE288" t="str">
            <v>否</v>
          </cell>
          <cell r="AF288" t="str">
            <v/>
          </cell>
          <cell r="AG288" t="str">
            <v>否</v>
          </cell>
          <cell r="AH288" t="str">
            <v>续前期</v>
          </cell>
          <cell r="AI288" t="str">
            <v>否</v>
          </cell>
          <cell r="AO288">
            <v>0</v>
          </cell>
          <cell r="AR288" t="str">
            <v>王屋区</v>
          </cell>
        </row>
        <row r="289">
          <cell r="F289">
            <v>13712227140</v>
          </cell>
          <cell r="G289" t="str">
            <v>13712227140</v>
          </cell>
          <cell r="H289" t="str">
            <v>唐贵村</v>
          </cell>
          <cell r="I289" t="str">
            <v>预付费东莞住宅新装或续费680元包年，带宽4M</v>
          </cell>
          <cell r="J289">
            <v>680</v>
          </cell>
          <cell r="K289">
            <v>680</v>
          </cell>
          <cell r="L289" t="str">
            <v>2008-08-18</v>
          </cell>
          <cell r="M289">
            <v>42173</v>
          </cell>
          <cell r="N289" t="str">
            <v>2016-06-18</v>
          </cell>
          <cell r="O289" t="str">
            <v>2015-06-02</v>
          </cell>
          <cell r="P289" t="str">
            <v>宽带预付费</v>
          </cell>
          <cell r="Q289" t="str">
            <v>续费</v>
          </cell>
          <cell r="R289" t="str">
            <v>提前充值</v>
          </cell>
          <cell r="S289" t="str">
            <v>家庭用户</v>
          </cell>
          <cell r="T289" t="str">
            <v>FTTH</v>
          </cell>
          <cell r="U289" t="str">
            <v>王汝怡(wangry)</v>
          </cell>
          <cell r="V289" t="str">
            <v>ZX虎门钟小红</v>
          </cell>
          <cell r="W289" t="str">
            <v>电商价值宽带营销</v>
          </cell>
          <cell r="X289" t="str">
            <v>虎门区</v>
          </cell>
          <cell r="Y289">
            <v>0</v>
          </cell>
          <cell r="Z289">
            <v>0</v>
          </cell>
          <cell r="AA289" t="str">
            <v>虎门区</v>
          </cell>
          <cell r="AB289" t="str">
            <v>02</v>
          </cell>
          <cell r="AC289">
            <v>4</v>
          </cell>
          <cell r="AD289">
            <v>12</v>
          </cell>
          <cell r="AE289" t="str">
            <v>是</v>
          </cell>
          <cell r="AF289" t="str">
            <v/>
          </cell>
          <cell r="AG289" t="str">
            <v>否</v>
          </cell>
          <cell r="AH289" t="str">
            <v>续本月</v>
          </cell>
          <cell r="AI289" t="str">
            <v>是</v>
          </cell>
          <cell r="AJ289">
            <v>13712227140</v>
          </cell>
          <cell r="AO289">
            <v>0</v>
          </cell>
          <cell r="AR289" t="str">
            <v>博美区</v>
          </cell>
        </row>
        <row r="290">
          <cell r="F290">
            <v>13717371108</v>
          </cell>
          <cell r="G290" t="str">
            <v>13717371108</v>
          </cell>
          <cell r="H290" t="str">
            <v>程丽萍</v>
          </cell>
          <cell r="I290" t="str">
            <v>预付费东莞住宅新装或续费680元包年，带宽4M</v>
          </cell>
          <cell r="J290">
            <v>680</v>
          </cell>
          <cell r="K290">
            <v>680</v>
          </cell>
          <cell r="L290" t="str">
            <v>2011-05-02</v>
          </cell>
          <cell r="M290">
            <v>42147</v>
          </cell>
          <cell r="N290" t="str">
            <v>2016-06-01</v>
          </cell>
          <cell r="O290" t="str">
            <v>2015-06-01</v>
          </cell>
          <cell r="P290" t="str">
            <v>宽带预付费</v>
          </cell>
          <cell r="Q290" t="str">
            <v>续费</v>
          </cell>
          <cell r="R290" t="str">
            <v>往月充值</v>
          </cell>
          <cell r="S290" t="str">
            <v>家庭用户</v>
          </cell>
          <cell r="T290" t="str">
            <v>FTTH</v>
          </cell>
          <cell r="U290" t="str">
            <v>邓昌涛(dengct)</v>
          </cell>
          <cell r="V290" t="str">
            <v>ZY虎门营业厅</v>
          </cell>
          <cell r="W290" t="str">
            <v>电商价值宽带营销</v>
          </cell>
          <cell r="X290" t="str">
            <v>虎门区</v>
          </cell>
          <cell r="Y290">
            <v>0</v>
          </cell>
          <cell r="Z290">
            <v>0</v>
          </cell>
          <cell r="AA290" t="str">
            <v>虎门区</v>
          </cell>
          <cell r="AB290" t="str">
            <v>01</v>
          </cell>
          <cell r="AC290">
            <v>4</v>
          </cell>
          <cell r="AD290">
            <v>12</v>
          </cell>
          <cell r="AE290" t="str">
            <v>是</v>
          </cell>
          <cell r="AF290" t="str">
            <v/>
          </cell>
          <cell r="AG290" t="str">
            <v>否</v>
          </cell>
          <cell r="AH290" t="str">
            <v>续前期</v>
          </cell>
          <cell r="AI290" t="str">
            <v>否</v>
          </cell>
          <cell r="AO290">
            <v>0</v>
          </cell>
          <cell r="AR290" t="str">
            <v>博美区</v>
          </cell>
        </row>
        <row r="291">
          <cell r="F291" t="str">
            <v>dgdc87093632</v>
          </cell>
          <cell r="G291" t="str">
            <v>dgdc87093632</v>
          </cell>
          <cell r="H291" t="str">
            <v>陈维江</v>
          </cell>
          <cell r="I291" t="str">
            <v>预付费东莞住宅新装或续费680元包年，带宽4M</v>
          </cell>
          <cell r="J291">
            <v>680</v>
          </cell>
          <cell r="K291">
            <v>680</v>
          </cell>
          <cell r="L291" t="str">
            <v>2008-11-17</v>
          </cell>
          <cell r="M291">
            <v>42172</v>
          </cell>
          <cell r="N291" t="str">
            <v>2016-06-17</v>
          </cell>
          <cell r="O291" t="str">
            <v>2015-06-02</v>
          </cell>
          <cell r="P291" t="str">
            <v>宽带预付费</v>
          </cell>
          <cell r="Q291" t="str">
            <v>续费</v>
          </cell>
          <cell r="R291" t="str">
            <v>提前充值</v>
          </cell>
          <cell r="S291" t="str">
            <v>家庭用户</v>
          </cell>
          <cell r="T291" t="str">
            <v>FTTH</v>
          </cell>
          <cell r="U291" t="str">
            <v>王汝怡(wangry)</v>
          </cell>
          <cell r="V291" t="str">
            <v>ZX虎门钟小红</v>
          </cell>
          <cell r="W291" t="str">
            <v>电商价值宽带营销</v>
          </cell>
          <cell r="X291" t="str">
            <v>虎门区</v>
          </cell>
          <cell r="Y291">
            <v>0</v>
          </cell>
          <cell r="Z291">
            <v>0</v>
          </cell>
          <cell r="AA291" t="str">
            <v>虎门区</v>
          </cell>
          <cell r="AB291" t="str">
            <v>02</v>
          </cell>
          <cell r="AC291">
            <v>4</v>
          </cell>
          <cell r="AD291">
            <v>12</v>
          </cell>
          <cell r="AE291" t="str">
            <v>是</v>
          </cell>
          <cell r="AF291" t="str">
            <v/>
          </cell>
          <cell r="AG291" t="str">
            <v>否</v>
          </cell>
          <cell r="AH291" t="str">
            <v>续本月</v>
          </cell>
          <cell r="AI291" t="str">
            <v>是</v>
          </cell>
          <cell r="AJ291" t="str">
            <v>dgdc87093632</v>
          </cell>
          <cell r="AO291">
            <v>0</v>
          </cell>
          <cell r="AR291" t="str">
            <v>博美区</v>
          </cell>
        </row>
        <row r="292">
          <cell r="F292">
            <v>13431416211</v>
          </cell>
          <cell r="G292" t="str">
            <v>13431416211</v>
          </cell>
          <cell r="H292" t="str">
            <v>曾强</v>
          </cell>
          <cell r="I292" t="str">
            <v>预付费东莞住宅新装或续费680元包年，带宽4M</v>
          </cell>
          <cell r="J292">
            <v>680</v>
          </cell>
          <cell r="K292">
            <v>680</v>
          </cell>
          <cell r="L292" t="str">
            <v>2009-11-06</v>
          </cell>
          <cell r="M292">
            <v>42175</v>
          </cell>
          <cell r="N292" t="str">
            <v>2016-06-20</v>
          </cell>
          <cell r="O292" t="str">
            <v>2015-06-02</v>
          </cell>
          <cell r="P292" t="str">
            <v>宽带预付费</v>
          </cell>
          <cell r="Q292" t="str">
            <v>续费</v>
          </cell>
          <cell r="R292" t="str">
            <v>当月充值</v>
          </cell>
          <cell r="S292" t="str">
            <v>家庭用户</v>
          </cell>
          <cell r="T292" t="str">
            <v>FTTH</v>
          </cell>
          <cell r="U292" t="str">
            <v>尼佳(nj_ca)</v>
          </cell>
          <cell r="V292" t="str">
            <v>ZX长安朱江益</v>
          </cell>
          <cell r="W292" t="str">
            <v>电商价值宽带营销</v>
          </cell>
          <cell r="X292" t="str">
            <v>长安区</v>
          </cell>
          <cell r="Y292">
            <v>0</v>
          </cell>
          <cell r="Z292">
            <v>0</v>
          </cell>
          <cell r="AA292" t="str">
            <v>长安区</v>
          </cell>
          <cell r="AB292" t="str">
            <v>02</v>
          </cell>
          <cell r="AC292">
            <v>4</v>
          </cell>
          <cell r="AD292">
            <v>12</v>
          </cell>
          <cell r="AE292" t="str">
            <v>是</v>
          </cell>
          <cell r="AF292" t="str">
            <v/>
          </cell>
          <cell r="AG292" t="str">
            <v>否</v>
          </cell>
          <cell r="AH292" t="str">
            <v>续本月</v>
          </cell>
          <cell r="AI292" t="str">
            <v>是</v>
          </cell>
          <cell r="AJ292">
            <v>13431416211</v>
          </cell>
          <cell r="AO292">
            <v>0</v>
          </cell>
          <cell r="AR292" t="str">
            <v>王屋区</v>
          </cell>
        </row>
        <row r="293">
          <cell r="F293">
            <v>13509837999</v>
          </cell>
          <cell r="G293" t="str">
            <v>13509837999</v>
          </cell>
          <cell r="H293" t="str">
            <v>段吉文</v>
          </cell>
          <cell r="I293" t="str">
            <v>预付费东莞住宅新装或续费680元包年，带宽4M</v>
          </cell>
          <cell r="J293">
            <v>680</v>
          </cell>
          <cell r="K293">
            <v>680</v>
          </cell>
          <cell r="L293" t="str">
            <v>2010-01-01</v>
          </cell>
          <cell r="M293">
            <v>42249</v>
          </cell>
          <cell r="N293" t="str">
            <v>2016-09-02</v>
          </cell>
          <cell r="O293" t="str">
            <v>2015-06-05</v>
          </cell>
          <cell r="P293" t="str">
            <v>宽带预付费</v>
          </cell>
          <cell r="Q293" t="str">
            <v>续费</v>
          </cell>
          <cell r="R293" t="str">
            <v>提前充值</v>
          </cell>
          <cell r="S293" t="str">
            <v>家庭用户</v>
          </cell>
          <cell r="T293" t="str">
            <v>(传统)XDSL</v>
          </cell>
          <cell r="U293" t="str">
            <v>王丽(wangl)</v>
          </cell>
          <cell r="V293" t="str">
            <v>DL东莞金伦</v>
          </cell>
          <cell r="W293" t="str">
            <v>电商价值宽带营销</v>
          </cell>
          <cell r="X293" t="str">
            <v>长安区</v>
          </cell>
          <cell r="Y293">
            <v>0</v>
          </cell>
          <cell r="Z293">
            <v>0</v>
          </cell>
          <cell r="AA293" t="str">
            <v>长安区</v>
          </cell>
          <cell r="AB293" t="str">
            <v>05</v>
          </cell>
          <cell r="AC293">
            <v>4</v>
          </cell>
          <cell r="AD293">
            <v>12</v>
          </cell>
          <cell r="AE293" t="str">
            <v>否</v>
          </cell>
          <cell r="AF293" t="str">
            <v/>
          </cell>
          <cell r="AG293" t="str">
            <v>否</v>
          </cell>
          <cell r="AH293" t="str">
            <v>续后期</v>
          </cell>
          <cell r="AI293" t="str">
            <v>否</v>
          </cell>
          <cell r="AO293">
            <v>0</v>
          </cell>
          <cell r="AR293" t="str">
            <v>博美区</v>
          </cell>
        </row>
        <row r="294">
          <cell r="F294">
            <v>13922502653</v>
          </cell>
          <cell r="G294" t="str">
            <v>13922502653</v>
          </cell>
          <cell r="H294" t="str">
            <v>陈恒柱</v>
          </cell>
          <cell r="I294" t="str">
            <v>预付费东莞住宅新装或续费888元包年，带宽12M</v>
          </cell>
          <cell r="J294">
            <v>888</v>
          </cell>
          <cell r="K294">
            <v>888</v>
          </cell>
          <cell r="L294" t="str">
            <v>2009-11-22</v>
          </cell>
          <cell r="M294">
            <v>42180</v>
          </cell>
          <cell r="N294" t="str">
            <v>2016-06-25</v>
          </cell>
          <cell r="O294" t="str">
            <v>2015-06-05</v>
          </cell>
          <cell r="P294" t="str">
            <v>宽带预付费</v>
          </cell>
          <cell r="Q294" t="str">
            <v>续费</v>
          </cell>
          <cell r="R294" t="str">
            <v>提前充值</v>
          </cell>
          <cell r="S294" t="str">
            <v>家庭用户</v>
          </cell>
          <cell r="T294" t="str">
            <v>FTTH</v>
          </cell>
          <cell r="U294" t="str">
            <v>王丽(wangl)</v>
          </cell>
          <cell r="V294" t="str">
            <v>ZX长安左明亮</v>
          </cell>
          <cell r="W294" t="str">
            <v/>
          </cell>
          <cell r="X294" t="str">
            <v>长安区</v>
          </cell>
          <cell r="Y294">
            <v>0</v>
          </cell>
          <cell r="Z294">
            <v>0</v>
          </cell>
          <cell r="AA294" t="str">
            <v>长安区</v>
          </cell>
          <cell r="AB294" t="str">
            <v>05</v>
          </cell>
          <cell r="AC294">
            <v>12</v>
          </cell>
          <cell r="AD294">
            <v>12</v>
          </cell>
          <cell r="AE294" t="str">
            <v>是</v>
          </cell>
          <cell r="AF294" t="str">
            <v/>
          </cell>
          <cell r="AG294" t="str">
            <v>价值宽带</v>
          </cell>
          <cell r="AH294" t="str">
            <v>续本月</v>
          </cell>
          <cell r="AI294" t="str">
            <v>是</v>
          </cell>
          <cell r="AO294">
            <v>0</v>
          </cell>
          <cell r="AR294" t="str">
            <v>博美区</v>
          </cell>
        </row>
        <row r="295">
          <cell r="F295" t="str">
            <v>dgdc90061818</v>
          </cell>
          <cell r="G295" t="str">
            <v>dgdc90061818</v>
          </cell>
          <cell r="H295" t="str">
            <v>房海兰</v>
          </cell>
          <cell r="I295" t="str">
            <v>预付费东莞住宅新装或续费888元包年，带宽12M</v>
          </cell>
          <cell r="J295">
            <v>888</v>
          </cell>
          <cell r="K295">
            <v>888</v>
          </cell>
          <cell r="L295" t="str">
            <v>2011-05-03</v>
          </cell>
          <cell r="M295">
            <v>42188</v>
          </cell>
          <cell r="N295" t="str">
            <v>2016-07-03</v>
          </cell>
          <cell r="O295" t="str">
            <v>2015-06-02</v>
          </cell>
          <cell r="P295" t="str">
            <v>宽带预付费</v>
          </cell>
          <cell r="Q295" t="str">
            <v>续费</v>
          </cell>
          <cell r="R295" t="str">
            <v>提前充值</v>
          </cell>
          <cell r="S295" t="str">
            <v>家庭用户</v>
          </cell>
          <cell r="T295" t="str">
            <v>FTTH</v>
          </cell>
          <cell r="U295" t="str">
            <v>王丽(wangl)</v>
          </cell>
          <cell r="V295" t="str">
            <v>ZX长安何乐平</v>
          </cell>
          <cell r="W295" t="str">
            <v/>
          </cell>
          <cell r="X295" t="str">
            <v>长安区</v>
          </cell>
          <cell r="Y295">
            <v>0</v>
          </cell>
          <cell r="Z295">
            <v>0</v>
          </cell>
          <cell r="AA295" t="str">
            <v>长安区</v>
          </cell>
          <cell r="AB295" t="str">
            <v>02</v>
          </cell>
          <cell r="AC295">
            <v>12</v>
          </cell>
          <cell r="AD295">
            <v>12</v>
          </cell>
          <cell r="AE295" t="str">
            <v>是</v>
          </cell>
          <cell r="AF295" t="str">
            <v/>
          </cell>
          <cell r="AG295" t="str">
            <v>价值宽带</v>
          </cell>
          <cell r="AH295" t="str">
            <v>续后期</v>
          </cell>
          <cell r="AI295" t="str">
            <v>否</v>
          </cell>
          <cell r="AO295">
            <v>0</v>
          </cell>
          <cell r="AR295" t="str">
            <v>博美区</v>
          </cell>
        </row>
        <row r="296">
          <cell r="F296">
            <v>13412720539</v>
          </cell>
          <cell r="G296" t="str">
            <v>13412720539</v>
          </cell>
          <cell r="H296" t="str">
            <v>李春石</v>
          </cell>
          <cell r="I296" t="str">
            <v>预付费东莞住宅新装或续费888元包年，带宽12M</v>
          </cell>
          <cell r="J296">
            <v>888</v>
          </cell>
          <cell r="K296">
            <v>888</v>
          </cell>
          <cell r="L296" t="str">
            <v>2011-01-11</v>
          </cell>
          <cell r="M296">
            <v>42166</v>
          </cell>
          <cell r="N296" t="str">
            <v>2016-06-11</v>
          </cell>
          <cell r="O296" t="str">
            <v>2015-06-04</v>
          </cell>
          <cell r="P296" t="str">
            <v>宽带预付费</v>
          </cell>
          <cell r="Q296" t="str">
            <v>续费</v>
          </cell>
          <cell r="R296" t="str">
            <v>提前充值</v>
          </cell>
          <cell r="S296" t="str">
            <v>家庭用户</v>
          </cell>
          <cell r="T296" t="str">
            <v>FTTH</v>
          </cell>
          <cell r="U296" t="str">
            <v>王汝怡(wangry)</v>
          </cell>
          <cell r="V296" t="str">
            <v>ZX虎门罗灿坤</v>
          </cell>
          <cell r="W296" t="str">
            <v>电商价值宽带营销</v>
          </cell>
          <cell r="X296" t="str">
            <v>虎门区</v>
          </cell>
          <cell r="Y296">
            <v>0</v>
          </cell>
          <cell r="Z296">
            <v>0</v>
          </cell>
          <cell r="AA296" t="str">
            <v>虎门区</v>
          </cell>
          <cell r="AB296" t="str">
            <v>04</v>
          </cell>
          <cell r="AC296">
            <v>12</v>
          </cell>
          <cell r="AD296">
            <v>12</v>
          </cell>
          <cell r="AE296" t="str">
            <v>是</v>
          </cell>
          <cell r="AF296" t="str">
            <v/>
          </cell>
          <cell r="AG296" t="str">
            <v>价值宽带</v>
          </cell>
          <cell r="AH296" t="str">
            <v>续本月</v>
          </cell>
          <cell r="AI296" t="str">
            <v>是</v>
          </cell>
          <cell r="AJ296">
            <v>13412720539</v>
          </cell>
          <cell r="AO296">
            <v>0</v>
          </cell>
          <cell r="AR296" t="str">
            <v>王屋区</v>
          </cell>
        </row>
        <row r="297">
          <cell r="F297">
            <v>13713067530</v>
          </cell>
          <cell r="G297" t="str">
            <v>13713067530</v>
          </cell>
          <cell r="H297" t="str">
            <v>韩方平</v>
          </cell>
          <cell r="I297" t="str">
            <v>预付费东莞住宅新装或续费680元包年，带宽4M</v>
          </cell>
          <cell r="J297">
            <v>680</v>
          </cell>
          <cell r="K297">
            <v>680</v>
          </cell>
          <cell r="L297" t="str">
            <v>2009-10-06</v>
          </cell>
          <cell r="M297">
            <v>42161</v>
          </cell>
          <cell r="N297" t="str">
            <v>2016-06-06</v>
          </cell>
          <cell r="O297" t="str">
            <v>2015-06-04</v>
          </cell>
          <cell r="P297" t="str">
            <v>宽带预付费</v>
          </cell>
          <cell r="Q297" t="str">
            <v>续费</v>
          </cell>
          <cell r="R297" t="str">
            <v>提前充值</v>
          </cell>
          <cell r="S297" t="str">
            <v>家庭用户</v>
          </cell>
          <cell r="T297" t="str">
            <v>FTTH</v>
          </cell>
          <cell r="U297" t="str">
            <v>王汝怡(wangry)</v>
          </cell>
          <cell r="V297" t="str">
            <v>ZX虎门罗灿坤</v>
          </cell>
          <cell r="W297" t="str">
            <v>电商价值宽带营销</v>
          </cell>
          <cell r="X297" t="str">
            <v>虎门区</v>
          </cell>
          <cell r="Y297">
            <v>0</v>
          </cell>
          <cell r="Z297">
            <v>0</v>
          </cell>
          <cell r="AA297" t="str">
            <v>虎门区</v>
          </cell>
          <cell r="AB297" t="str">
            <v>04</v>
          </cell>
          <cell r="AC297">
            <v>4</v>
          </cell>
          <cell r="AD297">
            <v>12</v>
          </cell>
          <cell r="AE297" t="str">
            <v>是</v>
          </cell>
          <cell r="AF297" t="str">
            <v/>
          </cell>
          <cell r="AG297" t="str">
            <v>否</v>
          </cell>
          <cell r="AH297" t="str">
            <v>续本月</v>
          </cell>
          <cell r="AI297" t="str">
            <v>是</v>
          </cell>
          <cell r="AJ297">
            <v>13713067530</v>
          </cell>
          <cell r="AO297">
            <v>0</v>
          </cell>
          <cell r="AR297" t="str">
            <v>博美区</v>
          </cell>
        </row>
        <row r="298">
          <cell r="F298">
            <v>13713370267</v>
          </cell>
          <cell r="G298" t="str">
            <v>13713370267</v>
          </cell>
          <cell r="H298" t="str">
            <v>刘浩学</v>
          </cell>
          <cell r="I298" t="str">
            <v>预付费东莞住宅新装或续费680元包年，带宽4M</v>
          </cell>
          <cell r="J298">
            <v>680</v>
          </cell>
          <cell r="K298">
            <v>680</v>
          </cell>
          <cell r="L298" t="str">
            <v>2010-11-18</v>
          </cell>
          <cell r="M298">
            <v>42159</v>
          </cell>
          <cell r="N298" t="str">
            <v>2016-06-07</v>
          </cell>
          <cell r="O298" t="str">
            <v>2015-06-07</v>
          </cell>
          <cell r="P298" t="str">
            <v>宽带预付费</v>
          </cell>
          <cell r="Q298" t="str">
            <v>续费</v>
          </cell>
          <cell r="R298" t="str">
            <v>往月充值</v>
          </cell>
          <cell r="S298" t="str">
            <v>家庭用户</v>
          </cell>
          <cell r="T298" t="str">
            <v>(传统)XDSL</v>
          </cell>
          <cell r="U298" t="str">
            <v>营业厅经理(NQYX01)</v>
          </cell>
          <cell r="V298" t="str">
            <v>ZX长安肖亮</v>
          </cell>
          <cell r="W298" t="str">
            <v>WLAN</v>
          </cell>
          <cell r="X298" t="str">
            <v>长安区</v>
          </cell>
          <cell r="Y298">
            <v>0</v>
          </cell>
          <cell r="Z298">
            <v>0</v>
          </cell>
          <cell r="AA298" t="str">
            <v>长安区</v>
          </cell>
          <cell r="AB298" t="str">
            <v>07</v>
          </cell>
          <cell r="AC298">
            <v>4</v>
          </cell>
          <cell r="AD298">
            <v>12</v>
          </cell>
          <cell r="AE298" t="str">
            <v>否</v>
          </cell>
          <cell r="AF298" t="str">
            <v/>
          </cell>
          <cell r="AG298" t="str">
            <v>否</v>
          </cell>
          <cell r="AH298" t="str">
            <v>续本月</v>
          </cell>
          <cell r="AI298" t="str">
            <v>否</v>
          </cell>
          <cell r="AO298">
            <v>0</v>
          </cell>
          <cell r="AR298" t="str">
            <v>博美区</v>
          </cell>
        </row>
        <row r="299">
          <cell r="F299">
            <v>13642397679</v>
          </cell>
          <cell r="G299" t="str">
            <v>13642397679</v>
          </cell>
          <cell r="H299" t="str">
            <v>曾春林</v>
          </cell>
          <cell r="I299" t="str">
            <v>预付费东莞住宅新装或续费888元包年，带宽12M</v>
          </cell>
          <cell r="J299">
            <v>888</v>
          </cell>
          <cell r="K299">
            <v>888</v>
          </cell>
          <cell r="L299" t="str">
            <v>2010-12-06</v>
          </cell>
          <cell r="M299">
            <v>42160</v>
          </cell>
          <cell r="N299" t="str">
            <v>2016-06-06</v>
          </cell>
          <cell r="O299" t="str">
            <v>2015-06-06</v>
          </cell>
          <cell r="P299" t="str">
            <v>宽带预付费</v>
          </cell>
          <cell r="Q299" t="str">
            <v>续费</v>
          </cell>
          <cell r="R299" t="str">
            <v>往月充值</v>
          </cell>
          <cell r="S299" t="str">
            <v>家庭用户</v>
          </cell>
          <cell r="T299" t="str">
            <v>FTTH</v>
          </cell>
          <cell r="U299" t="str">
            <v>王丽(wangl)</v>
          </cell>
          <cell r="V299" t="str">
            <v>ZX长安肖亮</v>
          </cell>
          <cell r="W299" t="str">
            <v>电商价值宽带营销</v>
          </cell>
          <cell r="X299" t="str">
            <v>长安区</v>
          </cell>
          <cell r="Y299">
            <v>0</v>
          </cell>
          <cell r="Z299">
            <v>0</v>
          </cell>
          <cell r="AA299" t="str">
            <v>长安区</v>
          </cell>
          <cell r="AB299" t="str">
            <v>06</v>
          </cell>
          <cell r="AC299">
            <v>12</v>
          </cell>
          <cell r="AD299">
            <v>12</v>
          </cell>
          <cell r="AE299" t="str">
            <v>是</v>
          </cell>
          <cell r="AF299" t="str">
            <v/>
          </cell>
          <cell r="AG299" t="str">
            <v>价值宽带</v>
          </cell>
          <cell r="AH299" t="str">
            <v>续本月</v>
          </cell>
          <cell r="AI299" t="str">
            <v>是</v>
          </cell>
          <cell r="AJ299">
            <v>13642397679</v>
          </cell>
          <cell r="AO299">
            <v>0</v>
          </cell>
          <cell r="AR299" t="str">
            <v>博美区</v>
          </cell>
        </row>
        <row r="300">
          <cell r="F300">
            <v>13544809989</v>
          </cell>
          <cell r="G300" t="str">
            <v>13544809989</v>
          </cell>
          <cell r="H300" t="str">
            <v>周海明</v>
          </cell>
          <cell r="I300" t="str">
            <v>预付费东莞住宅新装或续费600元包年，带宽4M</v>
          </cell>
          <cell r="J300">
            <v>600</v>
          </cell>
          <cell r="K300">
            <v>600</v>
          </cell>
          <cell r="L300" t="str">
            <v>2010-12-13</v>
          </cell>
          <cell r="M300">
            <v>42181</v>
          </cell>
          <cell r="N300" t="str">
            <v>2016-06-26</v>
          </cell>
          <cell r="O300" t="str">
            <v>2015-06-05</v>
          </cell>
          <cell r="P300" t="str">
            <v>宽带预付费</v>
          </cell>
          <cell r="Q300" t="str">
            <v>续费</v>
          </cell>
          <cell r="R300" t="str">
            <v>提前充值</v>
          </cell>
          <cell r="S300" t="str">
            <v>家庭用户</v>
          </cell>
          <cell r="T300" t="str">
            <v>(传统)XDSL</v>
          </cell>
          <cell r="U300" t="str">
            <v>王汝怡(wangry)</v>
          </cell>
          <cell r="V300" t="str">
            <v>ZX虎门袁新景</v>
          </cell>
          <cell r="W300" t="str">
            <v/>
          </cell>
          <cell r="X300" t="str">
            <v>虎门区</v>
          </cell>
          <cell r="Y300">
            <v>0</v>
          </cell>
          <cell r="Z300">
            <v>0</v>
          </cell>
          <cell r="AA300" t="str">
            <v>虎门区</v>
          </cell>
          <cell r="AB300" t="str">
            <v>05</v>
          </cell>
          <cell r="AC300">
            <v>4</v>
          </cell>
          <cell r="AD300">
            <v>12</v>
          </cell>
          <cell r="AE300" t="str">
            <v>否</v>
          </cell>
          <cell r="AF300" t="str">
            <v/>
          </cell>
          <cell r="AG300" t="str">
            <v>否</v>
          </cell>
          <cell r="AH300" t="str">
            <v>续本月</v>
          </cell>
          <cell r="AI300" t="str">
            <v>否</v>
          </cell>
          <cell r="AO300">
            <v>0</v>
          </cell>
          <cell r="AR300" t="str">
            <v>王屋区</v>
          </cell>
        </row>
        <row r="301">
          <cell r="F301" t="str">
            <v>dgdc90018161</v>
          </cell>
          <cell r="G301" t="str">
            <v>dgdc90018161</v>
          </cell>
          <cell r="H301" t="str">
            <v>雷登富</v>
          </cell>
          <cell r="I301" t="str">
            <v>预付费东莞住宅新装或续费680元包年，带宽4M</v>
          </cell>
          <cell r="J301">
            <v>680</v>
          </cell>
          <cell r="K301">
            <v>680</v>
          </cell>
          <cell r="L301" t="str">
            <v>2009-10-05</v>
          </cell>
          <cell r="M301">
            <v>42160</v>
          </cell>
          <cell r="N301" t="str">
            <v>2016-06-07</v>
          </cell>
          <cell r="O301" t="str">
            <v>2015-06-07</v>
          </cell>
          <cell r="P301" t="str">
            <v>宽带预付费</v>
          </cell>
          <cell r="Q301" t="str">
            <v>续费</v>
          </cell>
          <cell r="R301" t="str">
            <v>往月充值</v>
          </cell>
          <cell r="S301" t="str">
            <v>家庭用户</v>
          </cell>
          <cell r="T301" t="str">
            <v>(传统)XDSL</v>
          </cell>
          <cell r="U301" t="str">
            <v>邹文兰(zouwl)</v>
          </cell>
          <cell r="V301" t="str">
            <v>DSBR虎门王武东</v>
          </cell>
          <cell r="W301" t="str">
            <v/>
          </cell>
          <cell r="X301" t="str">
            <v>虎门区</v>
          </cell>
          <cell r="Y301">
            <v>0</v>
          </cell>
          <cell r="Z301">
            <v>0</v>
          </cell>
          <cell r="AA301" t="str">
            <v>虎门区</v>
          </cell>
          <cell r="AB301" t="str">
            <v>07</v>
          </cell>
          <cell r="AC301">
            <v>4</v>
          </cell>
          <cell r="AD301">
            <v>12</v>
          </cell>
          <cell r="AE301" t="str">
            <v>否</v>
          </cell>
          <cell r="AF301" t="str">
            <v/>
          </cell>
          <cell r="AG301" t="str">
            <v>否</v>
          </cell>
          <cell r="AH301" t="str">
            <v>续本月</v>
          </cell>
          <cell r="AI301" t="str">
            <v>否</v>
          </cell>
          <cell r="AO301">
            <v>0</v>
          </cell>
          <cell r="AR301" t="str">
            <v>博美区</v>
          </cell>
        </row>
        <row r="302">
          <cell r="F302">
            <v>13711943488</v>
          </cell>
          <cell r="G302" t="str">
            <v>13711943488</v>
          </cell>
          <cell r="H302" t="str">
            <v>高俊民</v>
          </cell>
          <cell r="I302" t="str">
            <v>预付费东莞住宅新装或续费680元包年，带宽4M</v>
          </cell>
          <cell r="J302">
            <v>680</v>
          </cell>
          <cell r="K302">
            <v>680</v>
          </cell>
          <cell r="L302" t="str">
            <v>2010-02-05</v>
          </cell>
          <cell r="M302">
            <v>42168</v>
          </cell>
          <cell r="N302" t="str">
            <v>2016-06-13</v>
          </cell>
          <cell r="O302" t="str">
            <v>2015-06-03</v>
          </cell>
          <cell r="P302" t="str">
            <v>宽带预付费</v>
          </cell>
          <cell r="Q302" t="str">
            <v>续费</v>
          </cell>
          <cell r="R302" t="str">
            <v>提前充值</v>
          </cell>
          <cell r="S302" t="str">
            <v>家庭用户</v>
          </cell>
          <cell r="T302" t="str">
            <v>FTTH</v>
          </cell>
          <cell r="U302" t="str">
            <v>王汝怡(wangry)</v>
          </cell>
          <cell r="V302" t="str">
            <v>ZX虎门钟小红</v>
          </cell>
          <cell r="W302" t="str">
            <v>电商价值宽带营销</v>
          </cell>
          <cell r="X302" t="str">
            <v>虎门区</v>
          </cell>
          <cell r="Y302">
            <v>0</v>
          </cell>
          <cell r="Z302">
            <v>0</v>
          </cell>
          <cell r="AA302" t="str">
            <v>虎门区</v>
          </cell>
          <cell r="AB302" t="str">
            <v>03</v>
          </cell>
          <cell r="AC302">
            <v>4</v>
          </cell>
          <cell r="AD302">
            <v>12</v>
          </cell>
          <cell r="AE302" t="str">
            <v>是</v>
          </cell>
          <cell r="AF302" t="str">
            <v/>
          </cell>
          <cell r="AG302" t="str">
            <v>否</v>
          </cell>
          <cell r="AH302" t="str">
            <v>续本月</v>
          </cell>
          <cell r="AI302" t="str">
            <v>是</v>
          </cell>
          <cell r="AJ302">
            <v>13711943488</v>
          </cell>
          <cell r="AO302">
            <v>0</v>
          </cell>
          <cell r="AR302" t="str">
            <v>博美区</v>
          </cell>
        </row>
        <row r="303">
          <cell r="F303">
            <v>13829248380</v>
          </cell>
          <cell r="G303" t="str">
            <v>13829248380</v>
          </cell>
          <cell r="H303" t="str">
            <v>黄湘铃</v>
          </cell>
          <cell r="I303" t="str">
            <v>预付费东莞住宅新装或续费1398元包年，带宽20M</v>
          </cell>
          <cell r="J303">
            <v>1398</v>
          </cell>
          <cell r="K303">
            <v>1398</v>
          </cell>
          <cell r="L303" t="str">
            <v>2012-06-02</v>
          </cell>
          <cell r="M303">
            <v>42162</v>
          </cell>
          <cell r="N303" t="str">
            <v>2016-06-07</v>
          </cell>
          <cell r="O303" t="str">
            <v>2015-06-05</v>
          </cell>
          <cell r="P303" t="str">
            <v>宽带预付费</v>
          </cell>
          <cell r="Q303" t="str">
            <v>续费</v>
          </cell>
          <cell r="R303" t="str">
            <v>当月充值</v>
          </cell>
          <cell r="S303" t="str">
            <v>家庭用户</v>
          </cell>
          <cell r="T303" t="str">
            <v>FTTH</v>
          </cell>
          <cell r="U303" t="str">
            <v>谢如画(xierh)</v>
          </cell>
          <cell r="V303" t="str">
            <v>ZX厚街杨菊花</v>
          </cell>
          <cell r="W303" t="str">
            <v>电商价值宽带营销</v>
          </cell>
          <cell r="X303" t="str">
            <v>厚街区</v>
          </cell>
          <cell r="Y303">
            <v>0</v>
          </cell>
          <cell r="Z303">
            <v>0</v>
          </cell>
          <cell r="AA303" t="str">
            <v>厚街区</v>
          </cell>
          <cell r="AB303" t="str">
            <v>05</v>
          </cell>
          <cell r="AC303">
            <v>20</v>
          </cell>
          <cell r="AD303">
            <v>12</v>
          </cell>
          <cell r="AE303" t="str">
            <v>是</v>
          </cell>
          <cell r="AF303" t="str">
            <v/>
          </cell>
          <cell r="AG303" t="str">
            <v>价值宽带</v>
          </cell>
          <cell r="AH303" t="str">
            <v>续本月</v>
          </cell>
          <cell r="AI303" t="str">
            <v>是</v>
          </cell>
          <cell r="AJ303">
            <v>13829248380</v>
          </cell>
          <cell r="AO303">
            <v>0</v>
          </cell>
          <cell r="AR303" t="str">
            <v>博美区</v>
          </cell>
        </row>
        <row r="304">
          <cell r="F304">
            <v>15920678809</v>
          </cell>
          <cell r="G304" t="str">
            <v>15920678809</v>
          </cell>
          <cell r="H304" t="str">
            <v>李斌</v>
          </cell>
          <cell r="I304" t="str">
            <v>预付费东莞住宅新装或续费888元包年，带宽12M</v>
          </cell>
          <cell r="J304">
            <v>888</v>
          </cell>
          <cell r="K304">
            <v>888</v>
          </cell>
          <cell r="L304" t="str">
            <v>2009-09-22</v>
          </cell>
          <cell r="M304">
            <v>42155</v>
          </cell>
          <cell r="N304" t="str">
            <v>2016-06-01</v>
          </cell>
          <cell r="O304" t="str">
            <v>2015-06-01</v>
          </cell>
          <cell r="P304" t="str">
            <v>宽带预付费</v>
          </cell>
          <cell r="Q304" t="str">
            <v>续费</v>
          </cell>
          <cell r="R304" t="str">
            <v>往月充值</v>
          </cell>
          <cell r="S304" t="str">
            <v>家庭用户</v>
          </cell>
          <cell r="T304" t="str">
            <v>FTTH</v>
          </cell>
          <cell r="U304" t="str">
            <v>谢如画(xierh)</v>
          </cell>
          <cell r="V304" t="str">
            <v>ZX厚街杨菊花</v>
          </cell>
          <cell r="W304" t="str">
            <v>电商价值宽带营销</v>
          </cell>
          <cell r="X304" t="str">
            <v>厚街区</v>
          </cell>
          <cell r="Y304">
            <v>0</v>
          </cell>
          <cell r="Z304">
            <v>0</v>
          </cell>
          <cell r="AA304" t="str">
            <v>厚街区</v>
          </cell>
          <cell r="AB304" t="str">
            <v>01</v>
          </cell>
          <cell r="AC304">
            <v>12</v>
          </cell>
          <cell r="AD304">
            <v>12</v>
          </cell>
          <cell r="AE304" t="str">
            <v>是</v>
          </cell>
          <cell r="AF304" t="str">
            <v/>
          </cell>
          <cell r="AG304" t="str">
            <v>价值宽带</v>
          </cell>
          <cell r="AH304" t="str">
            <v>续前期</v>
          </cell>
          <cell r="AI304" t="str">
            <v>否</v>
          </cell>
          <cell r="AO304">
            <v>0</v>
          </cell>
          <cell r="AR304" t="str">
            <v>博美区</v>
          </cell>
        </row>
        <row r="305">
          <cell r="F305">
            <v>13829192979</v>
          </cell>
          <cell r="G305" t="str">
            <v>13829192979</v>
          </cell>
          <cell r="H305" t="str">
            <v>罗永强</v>
          </cell>
          <cell r="I305" t="str">
            <v>预付费东莞住宅新装或续费680元包年，带宽4M</v>
          </cell>
          <cell r="J305">
            <v>680</v>
          </cell>
          <cell r="K305">
            <v>680</v>
          </cell>
          <cell r="L305" t="str">
            <v>2011-06-16</v>
          </cell>
          <cell r="M305">
            <v>42172</v>
          </cell>
          <cell r="N305" t="str">
            <v>2016-06-17</v>
          </cell>
          <cell r="O305" t="str">
            <v>2015-06-05</v>
          </cell>
          <cell r="P305" t="str">
            <v>宽带预付费</v>
          </cell>
          <cell r="Q305" t="str">
            <v>续费</v>
          </cell>
          <cell r="R305" t="str">
            <v>当月充值</v>
          </cell>
          <cell r="S305" t="str">
            <v>家庭用户</v>
          </cell>
          <cell r="T305" t="str">
            <v>FTTH</v>
          </cell>
          <cell r="U305" t="str">
            <v>谢如画(xierh)</v>
          </cell>
          <cell r="V305" t="str">
            <v>ZX厚街杨菊花</v>
          </cell>
          <cell r="W305" t="str">
            <v>电商价值宽带营销</v>
          </cell>
          <cell r="X305" t="str">
            <v>厚街区</v>
          </cell>
          <cell r="Y305">
            <v>0</v>
          </cell>
          <cell r="Z305">
            <v>0</v>
          </cell>
          <cell r="AA305" t="str">
            <v>厚街区</v>
          </cell>
          <cell r="AB305" t="str">
            <v>05</v>
          </cell>
          <cell r="AC305">
            <v>4</v>
          </cell>
          <cell r="AD305">
            <v>12</v>
          </cell>
          <cell r="AE305" t="str">
            <v>是</v>
          </cell>
          <cell r="AF305" t="str">
            <v/>
          </cell>
          <cell r="AG305" t="str">
            <v>否</v>
          </cell>
          <cell r="AH305" t="str">
            <v>续本月</v>
          </cell>
          <cell r="AI305" t="str">
            <v>是</v>
          </cell>
          <cell r="AJ305">
            <v>13829192979</v>
          </cell>
          <cell r="AO305">
            <v>0</v>
          </cell>
          <cell r="AR305" t="str">
            <v>博美区</v>
          </cell>
        </row>
        <row r="306">
          <cell r="F306">
            <v>13838668226</v>
          </cell>
          <cell r="G306" t="str">
            <v>13838668226</v>
          </cell>
          <cell r="H306" t="str">
            <v>蔡朝兰</v>
          </cell>
          <cell r="I306" t="str">
            <v>预付费东莞住宅新装或续费888元包年，带宽12M</v>
          </cell>
          <cell r="J306">
            <v>888</v>
          </cell>
          <cell r="K306">
            <v>888</v>
          </cell>
          <cell r="L306" t="str">
            <v>2014-06-02</v>
          </cell>
          <cell r="M306">
            <v>42157</v>
          </cell>
          <cell r="N306" t="str">
            <v>2016-06-02</v>
          </cell>
          <cell r="O306" t="str">
            <v>2015-06-01</v>
          </cell>
          <cell r="P306" t="str">
            <v>宽带预付费</v>
          </cell>
          <cell r="Q306" t="str">
            <v>续费</v>
          </cell>
          <cell r="R306" t="str">
            <v>当月充值</v>
          </cell>
          <cell r="S306" t="str">
            <v>家庭用户</v>
          </cell>
          <cell r="T306" t="str">
            <v>FTTH</v>
          </cell>
          <cell r="U306" t="str">
            <v>谢如画(xierh)</v>
          </cell>
          <cell r="V306" t="str">
            <v>ZY厚街营业厅</v>
          </cell>
          <cell r="W306" t="str">
            <v>电商价值宽带营销</v>
          </cell>
          <cell r="X306" t="str">
            <v>厚街区</v>
          </cell>
          <cell r="Y306">
            <v>0</v>
          </cell>
          <cell r="Z306">
            <v>0</v>
          </cell>
          <cell r="AA306" t="str">
            <v>厚街区</v>
          </cell>
          <cell r="AB306" t="str">
            <v>01</v>
          </cell>
          <cell r="AC306">
            <v>12</v>
          </cell>
          <cell r="AD306">
            <v>12</v>
          </cell>
          <cell r="AE306" t="str">
            <v>是</v>
          </cell>
          <cell r="AF306" t="str">
            <v/>
          </cell>
          <cell r="AG306" t="str">
            <v>价值宽带</v>
          </cell>
          <cell r="AH306" t="str">
            <v>续本月</v>
          </cell>
          <cell r="AI306" t="str">
            <v>是</v>
          </cell>
          <cell r="AJ306">
            <v>13838668226</v>
          </cell>
          <cell r="AO306">
            <v>0</v>
          </cell>
          <cell r="AR306" t="str">
            <v>博美区</v>
          </cell>
        </row>
        <row r="307">
          <cell r="F307">
            <v>13929232375</v>
          </cell>
          <cell r="G307" t="str">
            <v>13929232375</v>
          </cell>
          <cell r="H307" t="str">
            <v>叶伟强</v>
          </cell>
          <cell r="I307" t="str">
            <v>预付费东莞住宅新装或续费1398元包年，带宽20M</v>
          </cell>
          <cell r="J307">
            <v>1398</v>
          </cell>
          <cell r="K307">
            <v>1398</v>
          </cell>
          <cell r="L307" t="str">
            <v>2014-07-06</v>
          </cell>
          <cell r="M307">
            <v>42191</v>
          </cell>
          <cell r="N307" t="str">
            <v>2016-07-06</v>
          </cell>
          <cell r="O307" t="str">
            <v>2015-06-05</v>
          </cell>
          <cell r="P307" t="str">
            <v>宽带预付费</v>
          </cell>
          <cell r="Q307" t="str">
            <v>续费</v>
          </cell>
          <cell r="R307" t="str">
            <v>提前充值</v>
          </cell>
          <cell r="S307" t="str">
            <v>家庭用户</v>
          </cell>
          <cell r="T307" t="str">
            <v>FTTH</v>
          </cell>
          <cell r="U307" t="str">
            <v>谢如画(xierh)</v>
          </cell>
          <cell r="V307" t="str">
            <v>ZX厚街杨菊花</v>
          </cell>
          <cell r="W307" t="str">
            <v/>
          </cell>
          <cell r="X307" t="str">
            <v>厚街区</v>
          </cell>
          <cell r="Y307">
            <v>0</v>
          </cell>
          <cell r="Z307">
            <v>0</v>
          </cell>
          <cell r="AA307" t="str">
            <v>厚街区</v>
          </cell>
          <cell r="AB307" t="str">
            <v>05</v>
          </cell>
          <cell r="AC307">
            <v>20</v>
          </cell>
          <cell r="AD307">
            <v>12</v>
          </cell>
          <cell r="AE307" t="str">
            <v>是</v>
          </cell>
          <cell r="AF307" t="str">
            <v/>
          </cell>
          <cell r="AG307" t="str">
            <v>价值宽带</v>
          </cell>
          <cell r="AH307" t="str">
            <v>续后期</v>
          </cell>
          <cell r="AI307" t="str">
            <v>否</v>
          </cell>
          <cell r="AO307">
            <v>0</v>
          </cell>
          <cell r="AR307" t="str">
            <v>博美区</v>
          </cell>
        </row>
        <row r="308">
          <cell r="F308">
            <v>13554704821</v>
          </cell>
          <cell r="G308" t="str">
            <v>13554704821</v>
          </cell>
          <cell r="H308" t="str">
            <v>董爱民</v>
          </cell>
          <cell r="I308" t="str">
            <v>预付费东莞住宅新装或续费680元包年，带宽4M</v>
          </cell>
          <cell r="J308">
            <v>680</v>
          </cell>
          <cell r="K308">
            <v>680</v>
          </cell>
          <cell r="L308" t="str">
            <v>2013-07-12</v>
          </cell>
          <cell r="M308">
            <v>42197</v>
          </cell>
          <cell r="N308" t="str">
            <v>2016-07-12</v>
          </cell>
          <cell r="O308" t="str">
            <v>2015-06-05</v>
          </cell>
          <cell r="P308" t="str">
            <v>宽带预付费</v>
          </cell>
          <cell r="Q308" t="str">
            <v>续费</v>
          </cell>
          <cell r="R308" t="str">
            <v>提前充值</v>
          </cell>
          <cell r="S308" t="str">
            <v>家庭用户</v>
          </cell>
          <cell r="T308" t="str">
            <v>(传统)XDSL</v>
          </cell>
          <cell r="U308" t="str">
            <v>王丽(wangl)</v>
          </cell>
          <cell r="V308" t="str">
            <v>DSBR长安朱江益</v>
          </cell>
          <cell r="W308" t="str">
            <v/>
          </cell>
          <cell r="X308" t="str">
            <v>长安区</v>
          </cell>
          <cell r="Y308">
            <v>0</v>
          </cell>
          <cell r="Z308">
            <v>0</v>
          </cell>
          <cell r="AA308" t="str">
            <v>长安区</v>
          </cell>
          <cell r="AB308" t="str">
            <v>05</v>
          </cell>
          <cell r="AC308">
            <v>4</v>
          </cell>
          <cell r="AD308">
            <v>12</v>
          </cell>
          <cell r="AE308" t="str">
            <v>否</v>
          </cell>
          <cell r="AF308" t="str">
            <v/>
          </cell>
          <cell r="AG308" t="str">
            <v>否</v>
          </cell>
          <cell r="AH308" t="str">
            <v>续后期</v>
          </cell>
          <cell r="AI308" t="str">
            <v>否</v>
          </cell>
          <cell r="AO308">
            <v>0</v>
          </cell>
          <cell r="AR308" t="str">
            <v>王屋区</v>
          </cell>
        </row>
        <row r="309">
          <cell r="F309">
            <v>13580787269</v>
          </cell>
          <cell r="G309" t="str">
            <v>13580787269</v>
          </cell>
          <cell r="H309" t="str">
            <v>谢郁深</v>
          </cell>
          <cell r="I309" t="str">
            <v>预付费东莞住宅新装或续费680元包年，带宽4M</v>
          </cell>
          <cell r="J309">
            <v>680</v>
          </cell>
          <cell r="K309">
            <v>680</v>
          </cell>
          <cell r="L309" t="str">
            <v>2012-06-06</v>
          </cell>
          <cell r="M309">
            <v>42161</v>
          </cell>
          <cell r="N309" t="str">
            <v>2016-06-06</v>
          </cell>
          <cell r="O309" t="str">
            <v>2015-06-04</v>
          </cell>
          <cell r="P309" t="str">
            <v>宽带预付费</v>
          </cell>
          <cell r="Q309" t="str">
            <v>续费</v>
          </cell>
          <cell r="R309" t="str">
            <v>当月充值</v>
          </cell>
          <cell r="S309" t="str">
            <v>家庭用户</v>
          </cell>
          <cell r="T309" t="str">
            <v>FTTH</v>
          </cell>
          <cell r="U309" t="str">
            <v>尼佳(nj_ca)</v>
          </cell>
          <cell r="V309" t="str">
            <v>DL东莞尼佳</v>
          </cell>
          <cell r="W309" t="str">
            <v>电商价值宽带营销</v>
          </cell>
          <cell r="X309" t="str">
            <v>长安区</v>
          </cell>
          <cell r="Y309">
            <v>0</v>
          </cell>
          <cell r="Z309">
            <v>0</v>
          </cell>
          <cell r="AA309" t="str">
            <v>长安区</v>
          </cell>
          <cell r="AB309" t="str">
            <v>04</v>
          </cell>
          <cell r="AC309">
            <v>4</v>
          </cell>
          <cell r="AD309">
            <v>12</v>
          </cell>
          <cell r="AE309" t="str">
            <v>是</v>
          </cell>
          <cell r="AF309" t="str">
            <v/>
          </cell>
          <cell r="AG309" t="str">
            <v>否</v>
          </cell>
          <cell r="AH309" t="str">
            <v>续本月</v>
          </cell>
          <cell r="AI309" t="str">
            <v>是</v>
          </cell>
          <cell r="AJ309">
            <v>13580787269</v>
          </cell>
          <cell r="AO309">
            <v>0</v>
          </cell>
          <cell r="AR309" t="str">
            <v>博美区</v>
          </cell>
        </row>
        <row r="310">
          <cell r="F310">
            <v>13686286540</v>
          </cell>
          <cell r="G310" t="str">
            <v>13686286540</v>
          </cell>
          <cell r="H310" t="str">
            <v>东莞信丰五金机械塑胶工业有限公司</v>
          </cell>
          <cell r="I310" t="str">
            <v>东莞互联网专线续费包14个月1600元，10M（不提供MODEM）</v>
          </cell>
          <cell r="J310">
            <v>1600</v>
          </cell>
          <cell r="K310">
            <v>1600</v>
          </cell>
          <cell r="L310" t="str">
            <v>2013-04-02</v>
          </cell>
          <cell r="M310">
            <v>41731</v>
          </cell>
          <cell r="N310" t="str">
            <v>2016-08-06</v>
          </cell>
          <cell r="O310" t="str">
            <v>2015-06-06</v>
          </cell>
          <cell r="P310" t="str">
            <v>专线预付费</v>
          </cell>
          <cell r="Q310" t="str">
            <v>续费</v>
          </cell>
          <cell r="R310" t="str">
            <v>往月充值</v>
          </cell>
          <cell r="S310" t="str">
            <v/>
          </cell>
          <cell r="T310" t="str">
            <v>FTTH</v>
          </cell>
          <cell r="U310" t="str">
            <v>王丽(wangl)</v>
          </cell>
          <cell r="V310" t="str">
            <v>DL东莞金伦</v>
          </cell>
          <cell r="W310" t="str">
            <v>1、施工单号187898、赠送300话费 3、 4、</v>
          </cell>
          <cell r="X310" t="str">
            <v>长安区</v>
          </cell>
          <cell r="Y310">
            <v>0</v>
          </cell>
          <cell r="Z310">
            <v>0</v>
          </cell>
          <cell r="AA310" t="str">
            <v>长安区</v>
          </cell>
          <cell r="AB310" t="str">
            <v>06</v>
          </cell>
          <cell r="AC310">
            <v>10</v>
          </cell>
          <cell r="AD310">
            <v>14</v>
          </cell>
          <cell r="AE310" t="str">
            <v>是</v>
          </cell>
          <cell r="AF310" t="str">
            <v/>
          </cell>
          <cell r="AG310" t="str">
            <v>价值宽带</v>
          </cell>
          <cell r="AH310" t="str">
            <v>续前期</v>
          </cell>
          <cell r="AI310" t="str">
            <v>否</v>
          </cell>
          <cell r="AO310">
            <v>0</v>
          </cell>
          <cell r="AR310" t="str">
            <v>龙眼区</v>
          </cell>
        </row>
        <row r="311">
          <cell r="F311">
            <v>13925710668</v>
          </cell>
          <cell r="G311" t="str">
            <v>13925710668</v>
          </cell>
          <cell r="H311" t="str">
            <v>邓梁</v>
          </cell>
          <cell r="I311" t="str">
            <v>预付费东莞住宅新装或续费1998元包两年送半年，带宽10M</v>
          </cell>
          <cell r="J311">
            <v>1998</v>
          </cell>
          <cell r="K311">
            <v>1998</v>
          </cell>
          <cell r="L311" t="str">
            <v>2012-07-11</v>
          </cell>
          <cell r="M311">
            <v>42196</v>
          </cell>
          <cell r="N311" t="str">
            <v>2018-01-11</v>
          </cell>
          <cell r="O311" t="str">
            <v>2015-06-06</v>
          </cell>
          <cell r="P311" t="str">
            <v>宽带预付费</v>
          </cell>
          <cell r="Q311" t="str">
            <v>续费</v>
          </cell>
          <cell r="R311" t="str">
            <v>提前充值</v>
          </cell>
          <cell r="S311" t="str">
            <v>家庭用户</v>
          </cell>
          <cell r="T311" t="str">
            <v>FTTH</v>
          </cell>
          <cell r="U311" t="str">
            <v>王丽(wangl)</v>
          </cell>
          <cell r="V311" t="str">
            <v>DSBR长安朱江益</v>
          </cell>
          <cell r="W311" t="str">
            <v>电商价值宽带营销</v>
          </cell>
          <cell r="X311" t="str">
            <v>长安区</v>
          </cell>
          <cell r="Y311">
            <v>0</v>
          </cell>
          <cell r="Z311">
            <v>0</v>
          </cell>
          <cell r="AA311" t="str">
            <v>长安区</v>
          </cell>
          <cell r="AB311" t="str">
            <v>06</v>
          </cell>
          <cell r="AC311">
            <v>10</v>
          </cell>
          <cell r="AD311">
            <v>30</v>
          </cell>
          <cell r="AE311" t="str">
            <v>是</v>
          </cell>
          <cell r="AF311" t="str">
            <v/>
          </cell>
          <cell r="AG311" t="str">
            <v>价值宽带</v>
          </cell>
          <cell r="AH311" t="str">
            <v>续后期</v>
          </cell>
          <cell r="AI311" t="str">
            <v>否</v>
          </cell>
          <cell r="AO311">
            <v>0</v>
          </cell>
          <cell r="AR311" t="str">
            <v>居岐区</v>
          </cell>
        </row>
        <row r="312">
          <cell r="F312">
            <v>15015255595</v>
          </cell>
          <cell r="G312" t="str">
            <v>15015255595</v>
          </cell>
          <cell r="H312" t="str">
            <v>劳苑伟</v>
          </cell>
          <cell r="I312" t="str">
            <v>预付费东莞住宅新装或续费888元包年，带宽12M</v>
          </cell>
          <cell r="J312">
            <v>888</v>
          </cell>
          <cell r="K312">
            <v>888</v>
          </cell>
          <cell r="L312" t="str">
            <v>2012-06-11</v>
          </cell>
          <cell r="M312">
            <v>42167</v>
          </cell>
          <cell r="N312" t="str">
            <v>2016-06-12</v>
          </cell>
          <cell r="O312" t="str">
            <v>2015-06-06</v>
          </cell>
          <cell r="P312" t="str">
            <v>宽带预付费</v>
          </cell>
          <cell r="Q312" t="str">
            <v>续费</v>
          </cell>
          <cell r="R312" t="str">
            <v>当月充值</v>
          </cell>
          <cell r="S312" t="str">
            <v>家庭用户</v>
          </cell>
          <cell r="T312" t="str">
            <v>FTTH</v>
          </cell>
          <cell r="U312" t="str">
            <v>尼佳(nj_ca)</v>
          </cell>
          <cell r="V312" t="str">
            <v>DL东莞金伦</v>
          </cell>
          <cell r="W312" t="str">
            <v>电商价值宽带营销</v>
          </cell>
          <cell r="X312" t="str">
            <v>长安区</v>
          </cell>
          <cell r="Y312">
            <v>0</v>
          </cell>
          <cell r="Z312">
            <v>0</v>
          </cell>
          <cell r="AA312" t="str">
            <v>长安区</v>
          </cell>
          <cell r="AB312" t="str">
            <v>06</v>
          </cell>
          <cell r="AC312">
            <v>12</v>
          </cell>
          <cell r="AD312">
            <v>12</v>
          </cell>
          <cell r="AE312" t="str">
            <v>是</v>
          </cell>
          <cell r="AF312" t="str">
            <v/>
          </cell>
          <cell r="AG312" t="str">
            <v>价值宽带</v>
          </cell>
          <cell r="AH312" t="str">
            <v>续本月</v>
          </cell>
          <cell r="AI312" t="str">
            <v>是</v>
          </cell>
          <cell r="AJ312">
            <v>15015255595</v>
          </cell>
          <cell r="AO312">
            <v>0</v>
          </cell>
          <cell r="AR312" t="str">
            <v>居岐区</v>
          </cell>
        </row>
        <row r="313">
          <cell r="F313">
            <v>18024441513</v>
          </cell>
          <cell r="G313" t="str">
            <v>18024441513</v>
          </cell>
          <cell r="H313" t="str">
            <v>胡杨康</v>
          </cell>
          <cell r="I313" t="str">
            <v>预付费东莞住宅新装或续费888元包年，带宽12M</v>
          </cell>
          <cell r="J313">
            <v>888</v>
          </cell>
          <cell r="K313">
            <v>888</v>
          </cell>
          <cell r="L313" t="str">
            <v>2014-06-05</v>
          </cell>
          <cell r="M313">
            <v>42160</v>
          </cell>
          <cell r="N313" t="str">
            <v>2016-06-07</v>
          </cell>
          <cell r="O313" t="str">
            <v>2015-06-07</v>
          </cell>
          <cell r="P313" t="str">
            <v>宽带预付费</v>
          </cell>
          <cell r="Q313" t="str">
            <v>续费</v>
          </cell>
          <cell r="R313" t="str">
            <v>往月充值</v>
          </cell>
          <cell r="S313" t="str">
            <v>家庭用户</v>
          </cell>
          <cell r="T313" t="str">
            <v>FTTH</v>
          </cell>
          <cell r="U313" t="str">
            <v>营业厅经理(NQYX01)</v>
          </cell>
          <cell r="V313" t="str">
            <v>ZX长安朱江益</v>
          </cell>
          <cell r="W313" t="str">
            <v>电商价值宽带营销</v>
          </cell>
          <cell r="X313" t="str">
            <v>长安区</v>
          </cell>
          <cell r="Y313">
            <v>0</v>
          </cell>
          <cell r="Z313">
            <v>0</v>
          </cell>
          <cell r="AA313" t="str">
            <v>长安区</v>
          </cell>
          <cell r="AB313" t="str">
            <v>07</v>
          </cell>
          <cell r="AC313">
            <v>12</v>
          </cell>
          <cell r="AD313">
            <v>12</v>
          </cell>
          <cell r="AE313" t="str">
            <v>是</v>
          </cell>
          <cell r="AF313" t="str">
            <v/>
          </cell>
          <cell r="AG313" t="str">
            <v>价值宽带</v>
          </cell>
          <cell r="AH313" t="str">
            <v>续本月</v>
          </cell>
          <cell r="AI313" t="str">
            <v>是</v>
          </cell>
          <cell r="AJ313">
            <v>18024441513</v>
          </cell>
          <cell r="AO313">
            <v>0</v>
          </cell>
          <cell r="AR313" t="str">
            <v>居岐区</v>
          </cell>
        </row>
        <row r="314">
          <cell r="F314">
            <v>13688990870</v>
          </cell>
          <cell r="G314" t="str">
            <v>13688990870</v>
          </cell>
          <cell r="H314" t="str">
            <v>奉先承</v>
          </cell>
          <cell r="I314" t="str">
            <v>预付费东莞住宅新装或续费888元包年，带宽12M</v>
          </cell>
          <cell r="J314">
            <v>888</v>
          </cell>
          <cell r="K314">
            <v>888</v>
          </cell>
          <cell r="L314" t="str">
            <v>2012-06-15</v>
          </cell>
          <cell r="M314">
            <v>42170</v>
          </cell>
          <cell r="N314" t="str">
            <v>2016-06-15</v>
          </cell>
          <cell r="O314" t="str">
            <v>2015-06-05</v>
          </cell>
          <cell r="P314" t="str">
            <v>宽带预付费</v>
          </cell>
          <cell r="Q314" t="str">
            <v>续费</v>
          </cell>
          <cell r="R314" t="str">
            <v>提前充值</v>
          </cell>
          <cell r="S314" t="str">
            <v>家庭用户</v>
          </cell>
          <cell r="T314" t="str">
            <v>FTTH</v>
          </cell>
          <cell r="U314" t="str">
            <v>王丽(wangl)</v>
          </cell>
          <cell r="V314" t="str">
            <v>ZX长安肖亮</v>
          </cell>
          <cell r="W314" t="str">
            <v>电商价值宽带营销</v>
          </cell>
          <cell r="X314" t="str">
            <v>长安区</v>
          </cell>
          <cell r="Y314">
            <v>0</v>
          </cell>
          <cell r="Z314">
            <v>0</v>
          </cell>
          <cell r="AA314" t="str">
            <v>长安区</v>
          </cell>
          <cell r="AB314" t="str">
            <v>05</v>
          </cell>
          <cell r="AC314">
            <v>12</v>
          </cell>
          <cell r="AD314">
            <v>12</v>
          </cell>
          <cell r="AE314" t="str">
            <v>是</v>
          </cell>
          <cell r="AF314" t="str">
            <v/>
          </cell>
          <cell r="AG314" t="str">
            <v>价值宽带</v>
          </cell>
          <cell r="AH314" t="str">
            <v>续本月</v>
          </cell>
          <cell r="AI314" t="str">
            <v>是</v>
          </cell>
          <cell r="AJ314">
            <v>13688990870</v>
          </cell>
          <cell r="AO314">
            <v>0</v>
          </cell>
          <cell r="AR314" t="str">
            <v>桥头区</v>
          </cell>
        </row>
        <row r="315">
          <cell r="F315">
            <v>15019085688</v>
          </cell>
          <cell r="G315" t="str">
            <v>15019085688</v>
          </cell>
          <cell r="H315" t="str">
            <v>黄梨</v>
          </cell>
          <cell r="I315" t="str">
            <v>预付费东莞住宅新装或续费888元包年，带宽12M</v>
          </cell>
          <cell r="J315">
            <v>888</v>
          </cell>
          <cell r="K315">
            <v>888</v>
          </cell>
          <cell r="L315" t="str">
            <v>2012-06-01</v>
          </cell>
          <cell r="M315">
            <v>42156</v>
          </cell>
          <cell r="N315" t="str">
            <v>2016-06-03</v>
          </cell>
          <cell r="O315" t="str">
            <v>2015-06-03</v>
          </cell>
          <cell r="P315" t="str">
            <v>宽带预付费</v>
          </cell>
          <cell r="Q315" t="str">
            <v>续费</v>
          </cell>
          <cell r="R315" t="str">
            <v>往月充值</v>
          </cell>
          <cell r="S315" t="str">
            <v>家庭用户</v>
          </cell>
          <cell r="T315" t="str">
            <v>FTTH</v>
          </cell>
          <cell r="U315" t="str">
            <v>王丽(wangl)</v>
          </cell>
          <cell r="V315" t="str">
            <v>DSBR长安朱江益</v>
          </cell>
          <cell r="W315" t="str">
            <v>电商价值宽带营销</v>
          </cell>
          <cell r="X315" t="str">
            <v>长安区</v>
          </cell>
          <cell r="Y315">
            <v>0</v>
          </cell>
          <cell r="Z315">
            <v>0</v>
          </cell>
          <cell r="AA315" t="str">
            <v>长安区</v>
          </cell>
          <cell r="AB315" t="str">
            <v>03</v>
          </cell>
          <cell r="AC315">
            <v>12</v>
          </cell>
          <cell r="AD315">
            <v>12</v>
          </cell>
          <cell r="AE315" t="str">
            <v>是</v>
          </cell>
          <cell r="AF315" t="str">
            <v/>
          </cell>
          <cell r="AG315" t="str">
            <v>价值宽带</v>
          </cell>
          <cell r="AH315" t="str">
            <v>续本月</v>
          </cell>
          <cell r="AI315" t="str">
            <v>是</v>
          </cell>
          <cell r="AJ315">
            <v>15019085688</v>
          </cell>
          <cell r="AO315">
            <v>0</v>
          </cell>
          <cell r="AR315" t="str">
            <v>街口区</v>
          </cell>
        </row>
        <row r="316">
          <cell r="F316">
            <v>13414307500</v>
          </cell>
          <cell r="G316" t="str">
            <v>13414307500</v>
          </cell>
          <cell r="H316" t="str">
            <v>阙家丽</v>
          </cell>
          <cell r="I316" t="str">
            <v>预付费东莞住宅新装或续费680元包年，带宽4M</v>
          </cell>
          <cell r="J316">
            <v>680</v>
          </cell>
          <cell r="K316">
            <v>680</v>
          </cell>
          <cell r="L316" t="str">
            <v>2013-06-20</v>
          </cell>
          <cell r="M316">
            <v>42175</v>
          </cell>
          <cell r="N316" t="str">
            <v>2016-06-20</v>
          </cell>
          <cell r="O316" t="str">
            <v>2015-06-03</v>
          </cell>
          <cell r="P316" t="str">
            <v>宽带预付费</v>
          </cell>
          <cell r="Q316" t="str">
            <v>续费</v>
          </cell>
          <cell r="R316" t="str">
            <v>提前充值</v>
          </cell>
          <cell r="S316" t="str">
            <v>家庭用户</v>
          </cell>
          <cell r="T316" t="str">
            <v>FTTH</v>
          </cell>
          <cell r="U316" t="str">
            <v>王丽(wangl)</v>
          </cell>
          <cell r="V316" t="str">
            <v>ZX长安冯三防</v>
          </cell>
          <cell r="W316" t="str">
            <v>电商价值宽带营销</v>
          </cell>
          <cell r="X316" t="str">
            <v>长安区</v>
          </cell>
          <cell r="Y316">
            <v>0</v>
          </cell>
          <cell r="Z316">
            <v>0</v>
          </cell>
          <cell r="AA316" t="str">
            <v>长安区</v>
          </cell>
          <cell r="AB316" t="str">
            <v>03</v>
          </cell>
          <cell r="AC316">
            <v>4</v>
          </cell>
          <cell r="AD316">
            <v>12</v>
          </cell>
          <cell r="AE316" t="str">
            <v>是</v>
          </cell>
          <cell r="AF316" t="str">
            <v/>
          </cell>
          <cell r="AG316" t="str">
            <v>否</v>
          </cell>
          <cell r="AH316" t="str">
            <v>续本月</v>
          </cell>
          <cell r="AI316" t="str">
            <v>是</v>
          </cell>
          <cell r="AJ316">
            <v>13414307500</v>
          </cell>
          <cell r="AO316">
            <v>0</v>
          </cell>
          <cell r="AR316" t="str">
            <v>上沙区</v>
          </cell>
        </row>
        <row r="317">
          <cell r="F317">
            <v>13824296082</v>
          </cell>
          <cell r="G317" t="str">
            <v>13824296082</v>
          </cell>
          <cell r="H317" t="str">
            <v>吴桂林</v>
          </cell>
          <cell r="I317" t="str">
            <v>预付费东莞住宅新装或续费1088元包年，带宽20M</v>
          </cell>
          <cell r="J317">
            <v>1088</v>
          </cell>
          <cell r="K317">
            <v>1088</v>
          </cell>
          <cell r="L317" t="str">
            <v>2014-06-17</v>
          </cell>
          <cell r="M317">
            <v>42172</v>
          </cell>
          <cell r="N317" t="str">
            <v>2016-06-17</v>
          </cell>
          <cell r="O317" t="str">
            <v>2015-06-05</v>
          </cell>
          <cell r="P317" t="str">
            <v>宽带预付费</v>
          </cell>
          <cell r="Q317" t="str">
            <v>续费</v>
          </cell>
          <cell r="R317" t="str">
            <v>提前充值</v>
          </cell>
          <cell r="S317" t="str">
            <v>家庭用户</v>
          </cell>
          <cell r="T317" t="str">
            <v>FTTH</v>
          </cell>
          <cell r="U317" t="str">
            <v>王丽(wangl)</v>
          </cell>
          <cell r="V317" t="str">
            <v>ZX长安左明亮</v>
          </cell>
          <cell r="W317" t="str">
            <v/>
          </cell>
          <cell r="X317" t="str">
            <v>长安区</v>
          </cell>
          <cell r="Y317">
            <v>0</v>
          </cell>
          <cell r="Z317">
            <v>0</v>
          </cell>
          <cell r="AA317" t="str">
            <v>长安区</v>
          </cell>
          <cell r="AB317" t="str">
            <v>05</v>
          </cell>
          <cell r="AC317">
            <v>20</v>
          </cell>
          <cell r="AD317">
            <v>12</v>
          </cell>
          <cell r="AE317" t="str">
            <v>是</v>
          </cell>
          <cell r="AF317" t="str">
            <v/>
          </cell>
          <cell r="AG317" t="str">
            <v>价值宽带</v>
          </cell>
          <cell r="AH317" t="str">
            <v>续本月</v>
          </cell>
          <cell r="AI317" t="str">
            <v>是</v>
          </cell>
          <cell r="AJ317">
            <v>13824296082</v>
          </cell>
          <cell r="AO317">
            <v>0</v>
          </cell>
          <cell r="AR317" t="str">
            <v>龙眼区</v>
          </cell>
        </row>
        <row r="318">
          <cell r="F318">
            <v>15899910574</v>
          </cell>
          <cell r="G318" t="str">
            <v>15899910574</v>
          </cell>
          <cell r="H318" t="str">
            <v>韦金稳</v>
          </cell>
          <cell r="I318" t="str">
            <v>预付费东莞住宅新装或续费888元包年，带宽12M</v>
          </cell>
          <cell r="J318">
            <v>888</v>
          </cell>
          <cell r="K318">
            <v>888</v>
          </cell>
          <cell r="L318" t="str">
            <v>2014-06-04</v>
          </cell>
          <cell r="M318">
            <v>42159</v>
          </cell>
          <cell r="N318" t="str">
            <v>2016-06-06</v>
          </cell>
          <cell r="O318" t="str">
            <v>2015-06-06</v>
          </cell>
          <cell r="P318" t="str">
            <v>宽带预付费</v>
          </cell>
          <cell r="Q318" t="str">
            <v>续费</v>
          </cell>
          <cell r="R318" t="str">
            <v>往月充值</v>
          </cell>
          <cell r="S318" t="str">
            <v>家庭用户</v>
          </cell>
          <cell r="T318" t="str">
            <v>FTTH</v>
          </cell>
          <cell r="U318" t="str">
            <v>王丽(wangl)</v>
          </cell>
          <cell r="V318" t="str">
            <v>DSBR长安左明亮</v>
          </cell>
          <cell r="W318" t="str">
            <v>电商价值宽带营销</v>
          </cell>
          <cell r="X318" t="str">
            <v>长安区</v>
          </cell>
          <cell r="Y318">
            <v>0</v>
          </cell>
          <cell r="Z318">
            <v>0</v>
          </cell>
          <cell r="AA318" t="str">
            <v>长安区</v>
          </cell>
          <cell r="AB318" t="str">
            <v>06</v>
          </cell>
          <cell r="AC318">
            <v>12</v>
          </cell>
          <cell r="AD318">
            <v>12</v>
          </cell>
          <cell r="AE318" t="str">
            <v>是</v>
          </cell>
          <cell r="AF318" t="str">
            <v/>
          </cell>
          <cell r="AG318" t="str">
            <v>价值宽带</v>
          </cell>
          <cell r="AH318" t="str">
            <v>续本月</v>
          </cell>
          <cell r="AI318" t="str">
            <v>是</v>
          </cell>
          <cell r="AJ318">
            <v>15899910574</v>
          </cell>
          <cell r="AO318">
            <v>0</v>
          </cell>
          <cell r="AR318" t="str">
            <v>博美区</v>
          </cell>
        </row>
        <row r="319">
          <cell r="F319">
            <v>13422710021</v>
          </cell>
          <cell r="G319" t="str">
            <v>13422710021</v>
          </cell>
          <cell r="H319" t="str">
            <v>黎栋存</v>
          </cell>
          <cell r="I319" t="str">
            <v>预付费东莞住宅新装或续费888元包年，带宽12M</v>
          </cell>
          <cell r="J319">
            <v>888</v>
          </cell>
          <cell r="K319">
            <v>888</v>
          </cell>
          <cell r="L319" t="str">
            <v>2013-06-06</v>
          </cell>
          <cell r="M319">
            <v>42161</v>
          </cell>
          <cell r="N319" t="str">
            <v>2016-06-06</v>
          </cell>
          <cell r="O319" t="str">
            <v>2015-06-05</v>
          </cell>
          <cell r="P319" t="str">
            <v>宽带预付费</v>
          </cell>
          <cell r="Q319" t="str">
            <v>续费</v>
          </cell>
          <cell r="R319" t="str">
            <v>提前充值</v>
          </cell>
          <cell r="S319" t="str">
            <v>家庭用户</v>
          </cell>
          <cell r="T319" t="str">
            <v>FTTH</v>
          </cell>
          <cell r="U319" t="str">
            <v>王丽(wangl)</v>
          </cell>
          <cell r="V319" t="str">
            <v>ZX长安左明亮</v>
          </cell>
          <cell r="W319" t="str">
            <v>电商价值宽带营销</v>
          </cell>
          <cell r="X319" t="str">
            <v>长安区</v>
          </cell>
          <cell r="Y319">
            <v>0</v>
          </cell>
          <cell r="Z319">
            <v>0</v>
          </cell>
          <cell r="AA319" t="str">
            <v>长安区</v>
          </cell>
          <cell r="AB319" t="str">
            <v>05</v>
          </cell>
          <cell r="AC319">
            <v>12</v>
          </cell>
          <cell r="AD319">
            <v>12</v>
          </cell>
          <cell r="AE319" t="str">
            <v>是</v>
          </cell>
          <cell r="AF319" t="str">
            <v/>
          </cell>
          <cell r="AG319" t="str">
            <v>价值宽带</v>
          </cell>
          <cell r="AH319" t="str">
            <v>续本月</v>
          </cell>
          <cell r="AI319" t="str">
            <v>是</v>
          </cell>
          <cell r="AJ319">
            <v>13422710021</v>
          </cell>
          <cell r="AO319">
            <v>0</v>
          </cell>
          <cell r="AR319" t="str">
            <v>博美区</v>
          </cell>
        </row>
        <row r="320">
          <cell r="F320">
            <v>13508285364</v>
          </cell>
          <cell r="G320" t="str">
            <v>13508285364</v>
          </cell>
          <cell r="H320" t="str">
            <v>蒋蓤波</v>
          </cell>
          <cell r="I320" t="str">
            <v>预付费东莞住宅新装或续费888元包年，带宽12M</v>
          </cell>
          <cell r="J320">
            <v>888</v>
          </cell>
          <cell r="K320">
            <v>888</v>
          </cell>
          <cell r="L320" t="str">
            <v>2014-06-06</v>
          </cell>
          <cell r="M320">
            <v>42161</v>
          </cell>
          <cell r="N320" t="str">
            <v>2016-06-06</v>
          </cell>
          <cell r="O320" t="str">
            <v>2015-06-03</v>
          </cell>
          <cell r="P320" t="str">
            <v>宽带预付费</v>
          </cell>
          <cell r="Q320" t="str">
            <v>续费</v>
          </cell>
          <cell r="R320" t="str">
            <v>提前充值</v>
          </cell>
          <cell r="S320" t="str">
            <v>家庭用户</v>
          </cell>
          <cell r="T320" t="str">
            <v>FTTH</v>
          </cell>
          <cell r="U320" t="str">
            <v>王丽(wangl)</v>
          </cell>
          <cell r="V320" t="str">
            <v>ZX长安左明亮</v>
          </cell>
          <cell r="W320" t="str">
            <v>电商价值宽带营销</v>
          </cell>
          <cell r="X320" t="str">
            <v>长安区</v>
          </cell>
          <cell r="Y320">
            <v>0</v>
          </cell>
          <cell r="Z320">
            <v>0</v>
          </cell>
          <cell r="AA320" t="str">
            <v>长安区</v>
          </cell>
          <cell r="AB320" t="str">
            <v>03</v>
          </cell>
          <cell r="AC320">
            <v>12</v>
          </cell>
          <cell r="AD320">
            <v>12</v>
          </cell>
          <cell r="AE320" t="str">
            <v>是</v>
          </cell>
          <cell r="AF320" t="str">
            <v/>
          </cell>
          <cell r="AG320" t="str">
            <v>价值宽带</v>
          </cell>
          <cell r="AH320" t="str">
            <v>续本月</v>
          </cell>
          <cell r="AI320" t="str">
            <v>是</v>
          </cell>
          <cell r="AJ320">
            <v>13508285364</v>
          </cell>
          <cell r="AO320">
            <v>0</v>
          </cell>
          <cell r="AR320" t="str">
            <v>博美区</v>
          </cell>
        </row>
        <row r="321">
          <cell r="F321">
            <v>15220306899</v>
          </cell>
          <cell r="G321" t="str">
            <v>15220306899</v>
          </cell>
          <cell r="H321" t="str">
            <v>张义元</v>
          </cell>
          <cell r="I321" t="str">
            <v>预付费东莞住宅新装或续费680元包年，带宽4M</v>
          </cell>
          <cell r="J321">
            <v>680</v>
          </cell>
          <cell r="K321">
            <v>680</v>
          </cell>
          <cell r="L321" t="str">
            <v>2013-06-01</v>
          </cell>
          <cell r="M321">
            <v>42214</v>
          </cell>
          <cell r="N321" t="str">
            <v>2016-07-29</v>
          </cell>
          <cell r="O321" t="str">
            <v>2015-06-02</v>
          </cell>
          <cell r="P321" t="str">
            <v>宽带预付费</v>
          </cell>
          <cell r="Q321" t="str">
            <v>续费</v>
          </cell>
          <cell r="R321" t="str">
            <v>提前充值</v>
          </cell>
          <cell r="S321" t="str">
            <v>家庭用户</v>
          </cell>
          <cell r="T321" t="str">
            <v>FTTH</v>
          </cell>
          <cell r="U321" t="str">
            <v>王丽(wangl)</v>
          </cell>
          <cell r="V321" t="str">
            <v>DL方阵通信</v>
          </cell>
          <cell r="W321" t="str">
            <v>电商价值宽带营销</v>
          </cell>
          <cell r="X321" t="str">
            <v>长安区</v>
          </cell>
          <cell r="Y321">
            <v>0</v>
          </cell>
          <cell r="Z321">
            <v>0</v>
          </cell>
          <cell r="AA321" t="str">
            <v>长安区</v>
          </cell>
          <cell r="AB321" t="str">
            <v>02</v>
          </cell>
          <cell r="AC321">
            <v>4</v>
          </cell>
          <cell r="AD321">
            <v>12</v>
          </cell>
          <cell r="AE321" t="str">
            <v>是</v>
          </cell>
          <cell r="AF321" t="str">
            <v/>
          </cell>
          <cell r="AG321" t="str">
            <v>否</v>
          </cell>
          <cell r="AH321" t="str">
            <v>续后期</v>
          </cell>
          <cell r="AI321" t="str">
            <v>否</v>
          </cell>
          <cell r="AO321">
            <v>0</v>
          </cell>
          <cell r="AR321" t="str">
            <v>博美区</v>
          </cell>
        </row>
        <row r="322">
          <cell r="F322" t="str">
            <v>dgdc90061942</v>
          </cell>
          <cell r="G322" t="str">
            <v>dgdc90061942</v>
          </cell>
          <cell r="H322" t="str">
            <v>刘天福</v>
          </cell>
          <cell r="I322" t="str">
            <v>预付费东莞住宅新装或续费400元包半年，带宽4M</v>
          </cell>
          <cell r="J322">
            <v>400</v>
          </cell>
          <cell r="K322">
            <v>400</v>
          </cell>
          <cell r="L322" t="str">
            <v>2011-06-08</v>
          </cell>
          <cell r="M322">
            <v>42166</v>
          </cell>
          <cell r="N322" t="str">
            <v>2015-12-11</v>
          </cell>
          <cell r="O322" t="str">
            <v>2015-06-04</v>
          </cell>
          <cell r="P322" t="str">
            <v>宽带预付费</v>
          </cell>
          <cell r="Q322" t="str">
            <v>续费</v>
          </cell>
          <cell r="R322" t="str">
            <v>提前充值</v>
          </cell>
          <cell r="S322" t="str">
            <v>家庭用户</v>
          </cell>
          <cell r="T322" t="str">
            <v>(传统)XDSL</v>
          </cell>
          <cell r="U322" t="str">
            <v>王丽(wangl)</v>
          </cell>
          <cell r="V322" t="str">
            <v>ZX长安左明亮</v>
          </cell>
          <cell r="W322" t="str">
            <v/>
          </cell>
          <cell r="X322" t="str">
            <v>长安区</v>
          </cell>
          <cell r="Y322">
            <v>0</v>
          </cell>
          <cell r="Z322">
            <v>0</v>
          </cell>
          <cell r="AA322" t="str">
            <v>长安区</v>
          </cell>
          <cell r="AB322" t="str">
            <v>04</v>
          </cell>
          <cell r="AC322">
            <v>4</v>
          </cell>
          <cell r="AD322">
            <v>6</v>
          </cell>
          <cell r="AE322" t="str">
            <v>否</v>
          </cell>
          <cell r="AF322" t="str">
            <v/>
          </cell>
          <cell r="AG322" t="str">
            <v>否</v>
          </cell>
          <cell r="AH322" t="str">
            <v>续本月</v>
          </cell>
          <cell r="AI322" t="str">
            <v>否</v>
          </cell>
          <cell r="AO322">
            <v>0</v>
          </cell>
          <cell r="AR322" t="str">
            <v>博美区</v>
          </cell>
        </row>
        <row r="323">
          <cell r="F323">
            <v>13431439156</v>
          </cell>
          <cell r="G323" t="str">
            <v>13431439156</v>
          </cell>
          <cell r="H323" t="str">
            <v>张靓</v>
          </cell>
          <cell r="I323" t="str">
            <v>预付费东莞住宅新装或续费888元包年，带宽12M</v>
          </cell>
          <cell r="J323">
            <v>888</v>
          </cell>
          <cell r="K323">
            <v>888</v>
          </cell>
          <cell r="L323" t="str">
            <v>2013-07-06</v>
          </cell>
          <cell r="M323">
            <v>42191</v>
          </cell>
          <cell r="N323" t="str">
            <v>2016-07-06</v>
          </cell>
          <cell r="O323" t="str">
            <v>2015-06-04</v>
          </cell>
          <cell r="P323" t="str">
            <v>宽带预付费</v>
          </cell>
          <cell r="Q323" t="str">
            <v>续费</v>
          </cell>
          <cell r="R323" t="str">
            <v>提前充值</v>
          </cell>
          <cell r="S323" t="str">
            <v>家庭用户</v>
          </cell>
          <cell r="T323" t="str">
            <v>FTTH</v>
          </cell>
          <cell r="U323" t="str">
            <v>王丽(wangl)</v>
          </cell>
          <cell r="V323" t="str">
            <v>DSBR长安肖亮</v>
          </cell>
          <cell r="W323" t="str">
            <v>电商价值宽带营销</v>
          </cell>
          <cell r="X323" t="str">
            <v>长安区</v>
          </cell>
          <cell r="Y323">
            <v>0</v>
          </cell>
          <cell r="Z323">
            <v>0</v>
          </cell>
          <cell r="AA323" t="str">
            <v>长安区</v>
          </cell>
          <cell r="AB323" t="str">
            <v>04</v>
          </cell>
          <cell r="AC323">
            <v>12</v>
          </cell>
          <cell r="AD323">
            <v>12</v>
          </cell>
          <cell r="AE323" t="str">
            <v>是</v>
          </cell>
          <cell r="AF323" t="str">
            <v/>
          </cell>
          <cell r="AG323" t="str">
            <v>价值宽带</v>
          </cell>
          <cell r="AH323" t="str">
            <v>续后期</v>
          </cell>
          <cell r="AI323" t="str">
            <v>否</v>
          </cell>
          <cell r="AO323">
            <v>0</v>
          </cell>
          <cell r="AR323" t="str">
            <v>博美区</v>
          </cell>
        </row>
        <row r="324">
          <cell r="F324">
            <v>13538448691</v>
          </cell>
          <cell r="G324" t="str">
            <v>13538448691</v>
          </cell>
          <cell r="H324" t="str">
            <v>李建军</v>
          </cell>
          <cell r="I324" t="str">
            <v>预付费东莞住宅新装或续费680元包年，带宽4M</v>
          </cell>
          <cell r="J324">
            <v>680</v>
          </cell>
          <cell r="K324">
            <v>680</v>
          </cell>
          <cell r="L324" t="str">
            <v>2012-05-06</v>
          </cell>
          <cell r="M324">
            <v>42149</v>
          </cell>
          <cell r="N324" t="str">
            <v>2016-06-02</v>
          </cell>
          <cell r="O324" t="str">
            <v>2015-06-02</v>
          </cell>
          <cell r="P324" t="str">
            <v>宽带预付费</v>
          </cell>
          <cell r="Q324" t="str">
            <v>续费</v>
          </cell>
          <cell r="R324" t="str">
            <v>往月充值</v>
          </cell>
          <cell r="S324" t="str">
            <v>家庭用户</v>
          </cell>
          <cell r="T324" t="str">
            <v>(传统)XDSL</v>
          </cell>
          <cell r="U324" t="str">
            <v>尼佳(nj_ca)</v>
          </cell>
          <cell r="V324" t="str">
            <v>ZX长安肖亮</v>
          </cell>
          <cell r="W324" t="str">
            <v/>
          </cell>
          <cell r="X324" t="str">
            <v>长安区</v>
          </cell>
          <cell r="Y324">
            <v>0</v>
          </cell>
          <cell r="Z324">
            <v>0</v>
          </cell>
          <cell r="AA324" t="str">
            <v>长安区</v>
          </cell>
          <cell r="AB324" t="str">
            <v>02</v>
          </cell>
          <cell r="AC324">
            <v>4</v>
          </cell>
          <cell r="AD324">
            <v>12</v>
          </cell>
          <cell r="AE324" t="str">
            <v>否</v>
          </cell>
          <cell r="AF324" t="str">
            <v/>
          </cell>
          <cell r="AG324" t="str">
            <v>否</v>
          </cell>
          <cell r="AH324" t="str">
            <v>续前期</v>
          </cell>
          <cell r="AI324" t="str">
            <v>否</v>
          </cell>
          <cell r="AO324">
            <v>0</v>
          </cell>
          <cell r="AR324" t="str">
            <v>乌沙区</v>
          </cell>
        </row>
        <row r="325">
          <cell r="F325">
            <v>13713479137</v>
          </cell>
          <cell r="G325" t="str">
            <v>13713479137</v>
          </cell>
          <cell r="H325" t="str">
            <v>李郁创</v>
          </cell>
          <cell r="I325" t="str">
            <v>预付费东莞住宅新装或续费888元包年，带宽12M</v>
          </cell>
          <cell r="J325">
            <v>888</v>
          </cell>
          <cell r="K325">
            <v>888</v>
          </cell>
          <cell r="L325" t="str">
            <v>2012-04-15</v>
          </cell>
          <cell r="M325">
            <v>42175</v>
          </cell>
          <cell r="N325" t="str">
            <v>2016-06-20</v>
          </cell>
          <cell r="O325" t="str">
            <v>2015-06-05</v>
          </cell>
          <cell r="P325" t="str">
            <v>宽带预付费</v>
          </cell>
          <cell r="Q325" t="str">
            <v>续费</v>
          </cell>
          <cell r="R325" t="str">
            <v>提前充值</v>
          </cell>
          <cell r="S325" t="str">
            <v>家庭用户</v>
          </cell>
          <cell r="T325" t="str">
            <v>FTTH</v>
          </cell>
          <cell r="U325" t="str">
            <v>王丽(wangl)</v>
          </cell>
          <cell r="V325" t="str">
            <v>DSBR长安肖亮</v>
          </cell>
          <cell r="W325" t="str">
            <v>电商价值宽带营销</v>
          </cell>
          <cell r="X325" t="str">
            <v>长安区</v>
          </cell>
          <cell r="Y325">
            <v>0</v>
          </cell>
          <cell r="Z325">
            <v>0</v>
          </cell>
          <cell r="AA325" t="str">
            <v>长安区</v>
          </cell>
          <cell r="AB325" t="str">
            <v>05</v>
          </cell>
          <cell r="AC325">
            <v>12</v>
          </cell>
          <cell r="AD325">
            <v>12</v>
          </cell>
          <cell r="AE325" t="str">
            <v>是</v>
          </cell>
          <cell r="AF325" t="str">
            <v/>
          </cell>
          <cell r="AG325" t="str">
            <v>价值宽带</v>
          </cell>
          <cell r="AH325" t="str">
            <v>续本月</v>
          </cell>
          <cell r="AI325" t="str">
            <v>是</v>
          </cell>
          <cell r="AJ325">
            <v>13713479137</v>
          </cell>
          <cell r="AO325">
            <v>0</v>
          </cell>
          <cell r="AR325" t="str">
            <v>三屯区</v>
          </cell>
        </row>
        <row r="326">
          <cell r="F326">
            <v>13751368981</v>
          </cell>
          <cell r="G326" t="str">
            <v>13751368981</v>
          </cell>
          <cell r="H326" t="str">
            <v>宋九越</v>
          </cell>
          <cell r="I326" t="str">
            <v>预付费东莞住宅新装或续费680元包年，带宽4M</v>
          </cell>
          <cell r="J326">
            <v>680</v>
          </cell>
          <cell r="K326">
            <v>680</v>
          </cell>
          <cell r="L326" t="str">
            <v>2013-06-03</v>
          </cell>
          <cell r="M326">
            <v>42158</v>
          </cell>
          <cell r="N326" t="str">
            <v>2016-06-03</v>
          </cell>
          <cell r="O326" t="str">
            <v>2015-06-02</v>
          </cell>
          <cell r="P326" t="str">
            <v>宽带预付费</v>
          </cell>
          <cell r="Q326" t="str">
            <v>续费</v>
          </cell>
          <cell r="R326" t="str">
            <v>提前充值</v>
          </cell>
          <cell r="S326" t="str">
            <v>家庭用户</v>
          </cell>
          <cell r="T326" t="str">
            <v>GPON+LAN</v>
          </cell>
          <cell r="U326" t="str">
            <v>王丽(wangl)</v>
          </cell>
          <cell r="V326" t="str">
            <v>ZX长安冯三防</v>
          </cell>
          <cell r="W326" t="str">
            <v/>
          </cell>
          <cell r="X326" t="str">
            <v>长安区</v>
          </cell>
          <cell r="Y326">
            <v>0</v>
          </cell>
          <cell r="Z326">
            <v>0</v>
          </cell>
          <cell r="AA326" t="str">
            <v>长安区</v>
          </cell>
          <cell r="AB326" t="str">
            <v>02</v>
          </cell>
          <cell r="AC326">
            <v>4</v>
          </cell>
          <cell r="AD326">
            <v>12</v>
          </cell>
          <cell r="AE326" t="str">
            <v>是</v>
          </cell>
          <cell r="AF326" t="str">
            <v/>
          </cell>
          <cell r="AG326" t="str">
            <v>否</v>
          </cell>
          <cell r="AH326" t="str">
            <v>续本月</v>
          </cell>
          <cell r="AI326" t="str">
            <v>是</v>
          </cell>
          <cell r="AJ326">
            <v>13751368981</v>
          </cell>
          <cell r="AO326">
            <v>0</v>
          </cell>
          <cell r="AR326" t="str">
            <v>河田区</v>
          </cell>
        </row>
        <row r="327">
          <cell r="F327">
            <v>13798706252</v>
          </cell>
          <cell r="G327" t="str">
            <v>13798706252</v>
          </cell>
          <cell r="H327" t="str">
            <v>侯土清</v>
          </cell>
          <cell r="I327" t="str">
            <v>预付费东莞住宅新装或续费1298元包2年，带宽6M</v>
          </cell>
          <cell r="J327">
            <v>1298</v>
          </cell>
          <cell r="K327">
            <v>1298</v>
          </cell>
          <cell r="L327" t="str">
            <v>2013-06-05</v>
          </cell>
          <cell r="M327">
            <v>42161</v>
          </cell>
          <cell r="N327" t="str">
            <v>2017-06-06</v>
          </cell>
          <cell r="O327" t="str">
            <v>2015-06-02</v>
          </cell>
          <cell r="P327" t="str">
            <v>宽带预付费</v>
          </cell>
          <cell r="Q327" t="str">
            <v>续费</v>
          </cell>
          <cell r="R327" t="str">
            <v>提前充值</v>
          </cell>
          <cell r="S327" t="str">
            <v>家庭用户</v>
          </cell>
          <cell r="T327" t="str">
            <v>FTTH</v>
          </cell>
          <cell r="U327" t="str">
            <v>王丽(wangl)</v>
          </cell>
          <cell r="V327" t="str">
            <v>ZX长安肖亮</v>
          </cell>
          <cell r="W327" t="str">
            <v>电商价值宽带营销</v>
          </cell>
          <cell r="X327" t="str">
            <v>长安区</v>
          </cell>
          <cell r="Y327">
            <v>0</v>
          </cell>
          <cell r="Z327">
            <v>0</v>
          </cell>
          <cell r="AA327" t="str">
            <v>长安区</v>
          </cell>
          <cell r="AB327" t="str">
            <v>02</v>
          </cell>
          <cell r="AC327">
            <v>6</v>
          </cell>
          <cell r="AD327">
            <v>12</v>
          </cell>
          <cell r="AE327" t="str">
            <v>是</v>
          </cell>
          <cell r="AF327" t="str">
            <v/>
          </cell>
          <cell r="AG327" t="str">
            <v>否</v>
          </cell>
          <cell r="AH327" t="str">
            <v>续本月</v>
          </cell>
          <cell r="AI327" t="str">
            <v>是</v>
          </cell>
          <cell r="AJ327">
            <v>13798706252</v>
          </cell>
          <cell r="AO327">
            <v>0</v>
          </cell>
          <cell r="AR327" t="str">
            <v>三屯区</v>
          </cell>
        </row>
        <row r="328">
          <cell r="F328">
            <v>15876470641</v>
          </cell>
          <cell r="G328" t="str">
            <v>15876470641</v>
          </cell>
          <cell r="H328" t="str">
            <v>贾彦庆</v>
          </cell>
          <cell r="I328" t="str">
            <v>预付费东莞住宅新装或续费680元包年，带宽4M</v>
          </cell>
          <cell r="J328">
            <v>680</v>
          </cell>
          <cell r="K328">
            <v>680</v>
          </cell>
          <cell r="L328" t="str">
            <v>2014-06-05</v>
          </cell>
          <cell r="M328">
            <v>42160</v>
          </cell>
          <cell r="N328" t="str">
            <v>2016-06-05</v>
          </cell>
          <cell r="O328" t="str">
            <v>2015-06-05</v>
          </cell>
          <cell r="P328" t="str">
            <v>宽带预付费</v>
          </cell>
          <cell r="Q328" t="str">
            <v>续费</v>
          </cell>
          <cell r="R328" t="str">
            <v>提前充值</v>
          </cell>
          <cell r="S328" t="str">
            <v>家庭用户</v>
          </cell>
          <cell r="T328" t="str">
            <v>FTTH</v>
          </cell>
          <cell r="U328" t="str">
            <v>王丽(wangl)</v>
          </cell>
          <cell r="V328" t="str">
            <v>ZX长安左明亮</v>
          </cell>
          <cell r="W328" t="str">
            <v>电商价值宽带营销</v>
          </cell>
          <cell r="X328" t="str">
            <v>长安区</v>
          </cell>
          <cell r="Y328">
            <v>0</v>
          </cell>
          <cell r="Z328">
            <v>0</v>
          </cell>
          <cell r="AA328" t="str">
            <v>长安区</v>
          </cell>
          <cell r="AB328" t="str">
            <v>05</v>
          </cell>
          <cell r="AC328">
            <v>4</v>
          </cell>
          <cell r="AD328">
            <v>12</v>
          </cell>
          <cell r="AE328" t="str">
            <v>是</v>
          </cell>
          <cell r="AF328" t="str">
            <v/>
          </cell>
          <cell r="AG328" t="str">
            <v>否</v>
          </cell>
          <cell r="AH328" t="str">
            <v>续本月</v>
          </cell>
          <cell r="AI328" t="str">
            <v>是</v>
          </cell>
          <cell r="AJ328">
            <v>15876470641</v>
          </cell>
          <cell r="AO328">
            <v>0</v>
          </cell>
          <cell r="AR328" t="str">
            <v>龙眼区</v>
          </cell>
        </row>
        <row r="329">
          <cell r="F329">
            <v>15899662663</v>
          </cell>
          <cell r="G329" t="str">
            <v>15899662663</v>
          </cell>
          <cell r="H329" t="str">
            <v>黄恒晴</v>
          </cell>
          <cell r="I329" t="str">
            <v>预付费东莞住宅新装或续费680元包年，带宽4M</v>
          </cell>
          <cell r="J329">
            <v>680</v>
          </cell>
          <cell r="K329">
            <v>680</v>
          </cell>
          <cell r="L329" t="str">
            <v>2014-07-14</v>
          </cell>
          <cell r="M329">
            <v>42199</v>
          </cell>
          <cell r="N329" t="str">
            <v>2016-07-14</v>
          </cell>
          <cell r="O329" t="str">
            <v>2015-06-06</v>
          </cell>
          <cell r="P329" t="str">
            <v>宽带预付费</v>
          </cell>
          <cell r="Q329" t="str">
            <v>续费</v>
          </cell>
          <cell r="R329" t="str">
            <v>提前充值</v>
          </cell>
          <cell r="S329" t="str">
            <v>家庭用户</v>
          </cell>
          <cell r="T329" t="str">
            <v>(传统)XDSL</v>
          </cell>
          <cell r="U329" t="str">
            <v>王丽(wangl)</v>
          </cell>
          <cell r="V329" t="str">
            <v>DSBR长安肖亮</v>
          </cell>
          <cell r="W329" t="str">
            <v/>
          </cell>
          <cell r="X329" t="str">
            <v>长安区</v>
          </cell>
          <cell r="Y329">
            <v>0</v>
          </cell>
          <cell r="Z329">
            <v>0</v>
          </cell>
          <cell r="AA329" t="str">
            <v>长安区</v>
          </cell>
          <cell r="AB329" t="str">
            <v>06</v>
          </cell>
          <cell r="AC329">
            <v>4</v>
          </cell>
          <cell r="AD329">
            <v>12</v>
          </cell>
          <cell r="AE329" t="str">
            <v>否</v>
          </cell>
          <cell r="AF329" t="str">
            <v/>
          </cell>
          <cell r="AG329" t="str">
            <v>否</v>
          </cell>
          <cell r="AH329" t="str">
            <v>续后期</v>
          </cell>
          <cell r="AI329" t="str">
            <v>否</v>
          </cell>
          <cell r="AO329">
            <v>0</v>
          </cell>
          <cell r="AR329" t="str">
            <v>龙眼区</v>
          </cell>
        </row>
        <row r="330">
          <cell r="F330">
            <v>18024397968</v>
          </cell>
          <cell r="G330" t="str">
            <v>18024397968</v>
          </cell>
          <cell r="H330" t="str">
            <v>贺喜红</v>
          </cell>
          <cell r="I330" t="str">
            <v>预付费东莞住宅新装或续费888元包年，带宽12M</v>
          </cell>
          <cell r="J330">
            <v>888</v>
          </cell>
          <cell r="K330">
            <v>888</v>
          </cell>
          <cell r="L330" t="str">
            <v>2012-06-04</v>
          </cell>
          <cell r="M330">
            <v>42159</v>
          </cell>
          <cell r="N330" t="str">
            <v>2016-06-07</v>
          </cell>
          <cell r="O330" t="str">
            <v>2015-06-07</v>
          </cell>
          <cell r="P330" t="str">
            <v>宽带预付费</v>
          </cell>
          <cell r="Q330" t="str">
            <v>续费</v>
          </cell>
          <cell r="R330" t="str">
            <v>当月充值</v>
          </cell>
          <cell r="S330" t="str">
            <v>家庭用户</v>
          </cell>
          <cell r="T330" t="str">
            <v>FTTH</v>
          </cell>
          <cell r="U330" t="str">
            <v>尼佳(nj_ca)</v>
          </cell>
          <cell r="V330" t="str">
            <v>ZX长安肖亮</v>
          </cell>
          <cell r="W330" t="str">
            <v>电商价值宽带营销</v>
          </cell>
          <cell r="X330" t="str">
            <v>长安区</v>
          </cell>
          <cell r="Y330">
            <v>0</v>
          </cell>
          <cell r="Z330">
            <v>0</v>
          </cell>
          <cell r="AA330" t="str">
            <v>长安区</v>
          </cell>
          <cell r="AB330" t="str">
            <v>07</v>
          </cell>
          <cell r="AC330">
            <v>12</v>
          </cell>
          <cell r="AD330">
            <v>12</v>
          </cell>
          <cell r="AE330" t="str">
            <v>是</v>
          </cell>
          <cell r="AF330" t="str">
            <v/>
          </cell>
          <cell r="AG330" t="str">
            <v>价值宽带</v>
          </cell>
          <cell r="AH330" t="str">
            <v>续本月</v>
          </cell>
          <cell r="AI330" t="str">
            <v>是</v>
          </cell>
          <cell r="AJ330">
            <v>18024397968</v>
          </cell>
          <cell r="AO330">
            <v>0</v>
          </cell>
          <cell r="AR330" t="str">
            <v>居岐区</v>
          </cell>
        </row>
        <row r="331">
          <cell r="F331">
            <v>13424724068</v>
          </cell>
          <cell r="G331" t="str">
            <v>13424724068</v>
          </cell>
          <cell r="H331" t="str">
            <v>伍尚浩</v>
          </cell>
          <cell r="I331" t="str">
            <v>预付费东莞住宅新装或续费1088元包年，带宽10M</v>
          </cell>
          <cell r="J331">
            <v>1088</v>
          </cell>
          <cell r="K331">
            <v>1088</v>
          </cell>
          <cell r="L331" t="str">
            <v>2014-06-16</v>
          </cell>
          <cell r="M331">
            <v>42171</v>
          </cell>
          <cell r="N331" t="str">
            <v>2016-06-16</v>
          </cell>
          <cell r="O331" t="str">
            <v>2015-06-02</v>
          </cell>
          <cell r="P331" t="str">
            <v>宽带预付费</v>
          </cell>
          <cell r="Q331" t="str">
            <v>续费</v>
          </cell>
          <cell r="R331" t="str">
            <v>提前充值</v>
          </cell>
          <cell r="S331" t="str">
            <v>家庭用户</v>
          </cell>
          <cell r="T331" t="str">
            <v>FTTH</v>
          </cell>
          <cell r="U331" t="str">
            <v>王丽(wangl)</v>
          </cell>
          <cell r="V331" t="str">
            <v>DL方阵通信</v>
          </cell>
          <cell r="W331" t="str">
            <v/>
          </cell>
          <cell r="X331" t="str">
            <v>长安区</v>
          </cell>
          <cell r="Y331">
            <v>0</v>
          </cell>
          <cell r="Z331">
            <v>0</v>
          </cell>
          <cell r="AA331" t="str">
            <v>长安区</v>
          </cell>
          <cell r="AB331" t="str">
            <v>02</v>
          </cell>
          <cell r="AC331">
            <v>10</v>
          </cell>
          <cell r="AD331">
            <v>12</v>
          </cell>
          <cell r="AE331" t="str">
            <v>是</v>
          </cell>
          <cell r="AF331" t="str">
            <v/>
          </cell>
          <cell r="AG331" t="str">
            <v>价值宽带</v>
          </cell>
          <cell r="AH331" t="str">
            <v>续本月</v>
          </cell>
          <cell r="AI331" t="str">
            <v>是</v>
          </cell>
          <cell r="AJ331">
            <v>13424724068</v>
          </cell>
          <cell r="AO331">
            <v>0</v>
          </cell>
          <cell r="AR331" t="str">
            <v>居岐区</v>
          </cell>
        </row>
        <row r="332">
          <cell r="F332">
            <v>13622641786</v>
          </cell>
          <cell r="G332" t="str">
            <v>13622641786</v>
          </cell>
          <cell r="H332" t="str">
            <v>许香香</v>
          </cell>
          <cell r="I332" t="str">
            <v>预付费东莞住宅新装或续费680元包年，带宽4M</v>
          </cell>
          <cell r="J332">
            <v>680</v>
          </cell>
          <cell r="K332">
            <v>680</v>
          </cell>
          <cell r="L332" t="str">
            <v>2013-06-15</v>
          </cell>
          <cell r="M332">
            <v>42170</v>
          </cell>
          <cell r="N332" t="str">
            <v>2016-06-15</v>
          </cell>
          <cell r="O332" t="str">
            <v>2015-06-05</v>
          </cell>
          <cell r="P332" t="str">
            <v>宽带预付费</v>
          </cell>
          <cell r="Q332" t="str">
            <v>续费</v>
          </cell>
          <cell r="R332" t="str">
            <v>提前充值</v>
          </cell>
          <cell r="S332" t="str">
            <v>家庭用户</v>
          </cell>
          <cell r="T332" t="str">
            <v>FTTH</v>
          </cell>
          <cell r="U332" t="str">
            <v>王丽(wangl)</v>
          </cell>
          <cell r="V332" t="str">
            <v>DL东莞金伦</v>
          </cell>
          <cell r="W332" t="str">
            <v/>
          </cell>
          <cell r="X332" t="str">
            <v>长安区</v>
          </cell>
          <cell r="Y332">
            <v>0</v>
          </cell>
          <cell r="Z332">
            <v>0</v>
          </cell>
          <cell r="AA332" t="str">
            <v>长安区</v>
          </cell>
          <cell r="AB332" t="str">
            <v>05</v>
          </cell>
          <cell r="AC332">
            <v>4</v>
          </cell>
          <cell r="AD332">
            <v>12</v>
          </cell>
          <cell r="AE332" t="str">
            <v>是</v>
          </cell>
          <cell r="AF332" t="str">
            <v/>
          </cell>
          <cell r="AG332" t="str">
            <v>否</v>
          </cell>
          <cell r="AH332" t="str">
            <v>续本月</v>
          </cell>
          <cell r="AI332" t="str">
            <v>是</v>
          </cell>
          <cell r="AJ332">
            <v>13622641786</v>
          </cell>
          <cell r="AO332">
            <v>0</v>
          </cell>
          <cell r="AR332" t="str">
            <v>居岐区</v>
          </cell>
        </row>
        <row r="333">
          <cell r="F333">
            <v>13662752638</v>
          </cell>
          <cell r="G333" t="str">
            <v>13662752638</v>
          </cell>
          <cell r="H333" t="str">
            <v>雷其明</v>
          </cell>
          <cell r="I333" t="str">
            <v>预付费东莞住宅新装或续费888元包年，带宽12M</v>
          </cell>
          <cell r="J333">
            <v>888</v>
          </cell>
          <cell r="K333">
            <v>888</v>
          </cell>
          <cell r="L333" t="str">
            <v>2012-06-04</v>
          </cell>
          <cell r="M333">
            <v>42159</v>
          </cell>
          <cell r="N333" t="str">
            <v>2016-06-06</v>
          </cell>
          <cell r="O333" t="str">
            <v>2015-06-06</v>
          </cell>
          <cell r="P333" t="str">
            <v>宽带预付费</v>
          </cell>
          <cell r="Q333" t="str">
            <v>续费</v>
          </cell>
          <cell r="R333" t="str">
            <v>当月充值</v>
          </cell>
          <cell r="S333" t="str">
            <v>家庭用户</v>
          </cell>
          <cell r="T333" t="str">
            <v>FTTH</v>
          </cell>
          <cell r="U333" t="str">
            <v>尼佳(nj_ca)</v>
          </cell>
          <cell r="V333" t="str">
            <v>ZX长安肖亮</v>
          </cell>
          <cell r="W333" t="str">
            <v>电商价值宽带营销</v>
          </cell>
          <cell r="X333" t="str">
            <v>长安区</v>
          </cell>
          <cell r="Y333">
            <v>0</v>
          </cell>
          <cell r="Z333">
            <v>0</v>
          </cell>
          <cell r="AA333" t="str">
            <v>长安区</v>
          </cell>
          <cell r="AB333" t="str">
            <v>06</v>
          </cell>
          <cell r="AC333">
            <v>12</v>
          </cell>
          <cell r="AD333">
            <v>12</v>
          </cell>
          <cell r="AE333" t="str">
            <v>是</v>
          </cell>
          <cell r="AF333" t="str">
            <v/>
          </cell>
          <cell r="AG333" t="str">
            <v>价值宽带</v>
          </cell>
          <cell r="AH333" t="str">
            <v>续本月</v>
          </cell>
          <cell r="AI333" t="str">
            <v>是</v>
          </cell>
          <cell r="AJ333">
            <v>13662752638</v>
          </cell>
          <cell r="AO333">
            <v>0</v>
          </cell>
          <cell r="AR333" t="str">
            <v>龙眼区</v>
          </cell>
        </row>
        <row r="334">
          <cell r="F334">
            <v>13798741561</v>
          </cell>
          <cell r="G334" t="str">
            <v>13798741561</v>
          </cell>
          <cell r="H334" t="str">
            <v>何新和</v>
          </cell>
          <cell r="I334" t="str">
            <v>预付费东莞住宅新装或续费680元包年，带宽4M</v>
          </cell>
          <cell r="J334">
            <v>680</v>
          </cell>
          <cell r="K334">
            <v>680</v>
          </cell>
          <cell r="L334" t="str">
            <v>2014-04-08</v>
          </cell>
          <cell r="M334">
            <v>42102</v>
          </cell>
          <cell r="N334" t="str">
            <v>2016-06-03</v>
          </cell>
          <cell r="O334" t="str">
            <v>2015-06-03</v>
          </cell>
          <cell r="P334" t="str">
            <v>宽带预付费</v>
          </cell>
          <cell r="Q334" t="str">
            <v>续费</v>
          </cell>
          <cell r="R334" t="str">
            <v>往月充值</v>
          </cell>
          <cell r="S334" t="str">
            <v>家庭用户</v>
          </cell>
          <cell r="T334" t="str">
            <v>(传统)XDSL</v>
          </cell>
          <cell r="U334" t="str">
            <v>尼佳(nj_ca)</v>
          </cell>
          <cell r="V334" t="str">
            <v>ZX长安朱江益</v>
          </cell>
          <cell r="W334" t="str">
            <v/>
          </cell>
          <cell r="X334" t="str">
            <v>长安区</v>
          </cell>
          <cell r="Y334">
            <v>0</v>
          </cell>
          <cell r="Z334">
            <v>0</v>
          </cell>
          <cell r="AA334" t="str">
            <v>长安区</v>
          </cell>
          <cell r="AB334" t="str">
            <v>03</v>
          </cell>
          <cell r="AC334">
            <v>4</v>
          </cell>
          <cell r="AD334">
            <v>12</v>
          </cell>
          <cell r="AE334" t="str">
            <v>否</v>
          </cell>
          <cell r="AF334" t="str">
            <v/>
          </cell>
          <cell r="AG334" t="str">
            <v>否</v>
          </cell>
          <cell r="AH334" t="str">
            <v>续前期</v>
          </cell>
          <cell r="AI334" t="str">
            <v>否</v>
          </cell>
          <cell r="AO334">
            <v>0</v>
          </cell>
          <cell r="AR334" t="str">
            <v>居岐区</v>
          </cell>
        </row>
        <row r="335">
          <cell r="F335">
            <v>15818360818</v>
          </cell>
          <cell r="G335" t="str">
            <v>15818360818</v>
          </cell>
          <cell r="H335" t="str">
            <v>黄志富</v>
          </cell>
          <cell r="I335" t="str">
            <v>预付费东莞住宅新装或续费680元包年，带宽4M</v>
          </cell>
          <cell r="J335">
            <v>680</v>
          </cell>
          <cell r="K335">
            <v>680</v>
          </cell>
          <cell r="L335" t="str">
            <v>2007-10-31</v>
          </cell>
          <cell r="M335">
            <v>42161</v>
          </cell>
          <cell r="N335" t="str">
            <v>2016-06-06</v>
          </cell>
          <cell r="O335" t="str">
            <v>2015-06-04</v>
          </cell>
          <cell r="P335" t="str">
            <v>宽带预付费</v>
          </cell>
          <cell r="Q335" t="str">
            <v>续费</v>
          </cell>
          <cell r="R335" t="str">
            <v>当月充值</v>
          </cell>
          <cell r="S335" t="str">
            <v>家庭用户</v>
          </cell>
          <cell r="T335" t="str">
            <v>(传统)XDSL</v>
          </cell>
          <cell r="U335" t="str">
            <v>尼佳(nj_ca)</v>
          </cell>
          <cell r="V335" t="str">
            <v>ZX长安肖亮</v>
          </cell>
          <cell r="W335" t="str">
            <v/>
          </cell>
          <cell r="X335" t="str">
            <v>长安区</v>
          </cell>
          <cell r="Y335">
            <v>0</v>
          </cell>
          <cell r="Z335">
            <v>0</v>
          </cell>
          <cell r="AA335" t="str">
            <v>长安区</v>
          </cell>
          <cell r="AB335" t="str">
            <v>04</v>
          </cell>
          <cell r="AC335">
            <v>4</v>
          </cell>
          <cell r="AD335">
            <v>12</v>
          </cell>
          <cell r="AE335" t="str">
            <v>否</v>
          </cell>
          <cell r="AF335" t="str">
            <v/>
          </cell>
          <cell r="AG335" t="str">
            <v>否</v>
          </cell>
          <cell r="AH335" t="str">
            <v>续本月</v>
          </cell>
          <cell r="AI335" t="str">
            <v>否</v>
          </cell>
          <cell r="AO335">
            <v>0</v>
          </cell>
          <cell r="AR335" t="str">
            <v>博美区</v>
          </cell>
        </row>
        <row r="336">
          <cell r="F336">
            <v>15820912348</v>
          </cell>
          <cell r="G336" t="str">
            <v>15820912348</v>
          </cell>
          <cell r="H336" t="str">
            <v>刘学祥</v>
          </cell>
          <cell r="I336" t="str">
            <v>预付费东莞住宅新装或续费680元包年，带宽4M</v>
          </cell>
          <cell r="J336">
            <v>680</v>
          </cell>
          <cell r="K336">
            <v>680</v>
          </cell>
          <cell r="L336" t="str">
            <v>2013-06-03</v>
          </cell>
          <cell r="M336">
            <v>42158</v>
          </cell>
          <cell r="N336" t="str">
            <v>2016-06-03</v>
          </cell>
          <cell r="O336" t="str">
            <v>2015-06-01</v>
          </cell>
          <cell r="P336" t="str">
            <v>宽带预付费</v>
          </cell>
          <cell r="Q336" t="str">
            <v>续费</v>
          </cell>
          <cell r="R336" t="str">
            <v>提前充值</v>
          </cell>
          <cell r="S336" t="str">
            <v>家庭用户</v>
          </cell>
          <cell r="T336" t="str">
            <v>(传统)XDSL</v>
          </cell>
          <cell r="U336" t="str">
            <v>王丽(wangl)</v>
          </cell>
          <cell r="V336" t="str">
            <v>ZX长安肖亮</v>
          </cell>
          <cell r="W336" t="str">
            <v/>
          </cell>
          <cell r="X336" t="str">
            <v>长安区</v>
          </cell>
          <cell r="Y336">
            <v>0</v>
          </cell>
          <cell r="Z336">
            <v>0</v>
          </cell>
          <cell r="AA336" t="str">
            <v>长安区</v>
          </cell>
          <cell r="AB336" t="str">
            <v>01</v>
          </cell>
          <cell r="AC336">
            <v>4</v>
          </cell>
          <cell r="AD336">
            <v>12</v>
          </cell>
          <cell r="AE336" t="str">
            <v>否</v>
          </cell>
          <cell r="AF336" t="str">
            <v/>
          </cell>
          <cell r="AG336" t="str">
            <v>否</v>
          </cell>
          <cell r="AH336" t="str">
            <v>续本月</v>
          </cell>
          <cell r="AI336" t="str">
            <v>否</v>
          </cell>
          <cell r="AO336">
            <v>0</v>
          </cell>
          <cell r="AR336" t="str">
            <v>桥头区</v>
          </cell>
        </row>
        <row r="337">
          <cell r="F337">
            <v>13202720589</v>
          </cell>
          <cell r="G337" t="str">
            <v>13202720589</v>
          </cell>
          <cell r="H337" t="str">
            <v>严二平</v>
          </cell>
          <cell r="I337" t="str">
            <v>预付费东莞住宅新装或续费888元包年，带宽12M</v>
          </cell>
          <cell r="J337">
            <v>888</v>
          </cell>
          <cell r="K337">
            <v>888</v>
          </cell>
          <cell r="L337" t="str">
            <v>2013-11-28</v>
          </cell>
          <cell r="M337">
            <v>42154</v>
          </cell>
          <cell r="N337" t="str">
            <v>2016-06-02</v>
          </cell>
          <cell r="O337" t="str">
            <v>2015-06-02</v>
          </cell>
          <cell r="P337" t="str">
            <v>宽带预付费</v>
          </cell>
          <cell r="Q337" t="str">
            <v>续费</v>
          </cell>
          <cell r="R337" t="str">
            <v>往月充值</v>
          </cell>
          <cell r="S337" t="str">
            <v>家庭用户</v>
          </cell>
          <cell r="T337" t="str">
            <v>FTTH</v>
          </cell>
          <cell r="U337" t="str">
            <v>王丽(wangl)</v>
          </cell>
          <cell r="V337" t="str">
            <v>DSBR长安何乐平</v>
          </cell>
          <cell r="W337" t="str">
            <v>电商价值宽带营销</v>
          </cell>
          <cell r="X337" t="str">
            <v>长安区</v>
          </cell>
          <cell r="Y337">
            <v>0</v>
          </cell>
          <cell r="Z337">
            <v>0</v>
          </cell>
          <cell r="AA337" t="str">
            <v>长安区</v>
          </cell>
          <cell r="AB337" t="str">
            <v>02</v>
          </cell>
          <cell r="AC337">
            <v>12</v>
          </cell>
          <cell r="AD337">
            <v>12</v>
          </cell>
          <cell r="AE337" t="str">
            <v>是</v>
          </cell>
          <cell r="AF337" t="str">
            <v/>
          </cell>
          <cell r="AG337" t="str">
            <v>价值宽带</v>
          </cell>
          <cell r="AH337" t="str">
            <v>续前期</v>
          </cell>
          <cell r="AI337" t="str">
            <v>否</v>
          </cell>
          <cell r="AO337">
            <v>0</v>
          </cell>
          <cell r="AR337" t="str">
            <v>博美区</v>
          </cell>
        </row>
        <row r="338">
          <cell r="F338">
            <v>13266282515</v>
          </cell>
          <cell r="G338" t="str">
            <v>13266282515</v>
          </cell>
          <cell r="H338" t="str">
            <v>鲁晴</v>
          </cell>
          <cell r="I338" t="str">
            <v>预付费东莞住宅新装或续费680元包年，带宽4M</v>
          </cell>
          <cell r="J338">
            <v>680</v>
          </cell>
          <cell r="K338">
            <v>680</v>
          </cell>
          <cell r="L338" t="str">
            <v>2013-07-05</v>
          </cell>
          <cell r="M338">
            <v>42190</v>
          </cell>
          <cell r="N338" t="str">
            <v>2016-07-05</v>
          </cell>
          <cell r="O338" t="str">
            <v>2015-06-05</v>
          </cell>
          <cell r="P338" t="str">
            <v>宽带预付费</v>
          </cell>
          <cell r="Q338" t="str">
            <v>续费</v>
          </cell>
          <cell r="R338" t="str">
            <v>提前充值</v>
          </cell>
          <cell r="S338" t="str">
            <v>家庭用户</v>
          </cell>
          <cell r="T338" t="str">
            <v>(传统)XDSL</v>
          </cell>
          <cell r="U338" t="str">
            <v>王丽(wangl)</v>
          </cell>
          <cell r="V338" t="str">
            <v>DSBR长安何乐平</v>
          </cell>
          <cell r="W338" t="str">
            <v/>
          </cell>
          <cell r="X338" t="str">
            <v>长安区</v>
          </cell>
          <cell r="Y338">
            <v>0</v>
          </cell>
          <cell r="Z338">
            <v>0</v>
          </cell>
          <cell r="AA338" t="str">
            <v>长安区</v>
          </cell>
          <cell r="AB338" t="str">
            <v>05</v>
          </cell>
          <cell r="AC338">
            <v>4</v>
          </cell>
          <cell r="AD338">
            <v>12</v>
          </cell>
          <cell r="AE338" t="str">
            <v>否</v>
          </cell>
          <cell r="AF338" t="str">
            <v/>
          </cell>
          <cell r="AG338" t="str">
            <v>否</v>
          </cell>
          <cell r="AH338" t="str">
            <v>续后期</v>
          </cell>
          <cell r="AI338" t="str">
            <v>否</v>
          </cell>
          <cell r="AO338">
            <v>0</v>
          </cell>
          <cell r="AR338" t="str">
            <v>博美区</v>
          </cell>
        </row>
        <row r="339">
          <cell r="F339">
            <v>13450001915</v>
          </cell>
          <cell r="G339" t="str">
            <v>13450001915</v>
          </cell>
          <cell r="H339" t="str">
            <v>胡庆斌</v>
          </cell>
          <cell r="I339" t="str">
            <v>预付费东莞住宅新装或续费680元包年，带宽4M</v>
          </cell>
          <cell r="J339">
            <v>680</v>
          </cell>
          <cell r="K339">
            <v>680</v>
          </cell>
          <cell r="L339" t="str">
            <v>2010-09-21</v>
          </cell>
          <cell r="M339">
            <v>42171</v>
          </cell>
          <cell r="N339" t="str">
            <v>2016-06-16</v>
          </cell>
          <cell r="O339" t="str">
            <v>2015-06-05</v>
          </cell>
          <cell r="P339" t="str">
            <v>宽带预付费</v>
          </cell>
          <cell r="Q339" t="str">
            <v>续费</v>
          </cell>
          <cell r="R339" t="str">
            <v>提前充值</v>
          </cell>
          <cell r="S339" t="str">
            <v>家庭用户</v>
          </cell>
          <cell r="T339" t="str">
            <v>FTTH</v>
          </cell>
          <cell r="U339" t="str">
            <v>王丽(wangl)</v>
          </cell>
          <cell r="V339" t="str">
            <v>ZX长安韦文生</v>
          </cell>
          <cell r="W339" t="str">
            <v>电商价值宽带营销</v>
          </cell>
          <cell r="X339" t="str">
            <v>长安区</v>
          </cell>
          <cell r="Y339">
            <v>0</v>
          </cell>
          <cell r="Z339">
            <v>0</v>
          </cell>
          <cell r="AA339" t="str">
            <v>长安区</v>
          </cell>
          <cell r="AB339" t="str">
            <v>05</v>
          </cell>
          <cell r="AC339">
            <v>4</v>
          </cell>
          <cell r="AD339">
            <v>12</v>
          </cell>
          <cell r="AE339" t="str">
            <v>是</v>
          </cell>
          <cell r="AF339" t="str">
            <v/>
          </cell>
          <cell r="AG339" t="str">
            <v>否</v>
          </cell>
          <cell r="AH339" t="str">
            <v>续本月</v>
          </cell>
          <cell r="AI339" t="str">
            <v>是</v>
          </cell>
          <cell r="AJ339">
            <v>13450001915</v>
          </cell>
          <cell r="AO339">
            <v>0</v>
          </cell>
          <cell r="AR339" t="str">
            <v>博美区</v>
          </cell>
        </row>
        <row r="340">
          <cell r="F340">
            <v>13544793992</v>
          </cell>
          <cell r="G340" t="str">
            <v>13544793992</v>
          </cell>
          <cell r="H340" t="str">
            <v>张裕琳</v>
          </cell>
          <cell r="I340" t="str">
            <v>预付费东莞住宅新装或续费680元包年，带宽4M</v>
          </cell>
          <cell r="J340">
            <v>680</v>
          </cell>
          <cell r="K340">
            <v>680</v>
          </cell>
          <cell r="L340" t="str">
            <v>2014-06-06</v>
          </cell>
          <cell r="M340">
            <v>42161</v>
          </cell>
          <cell r="N340" t="str">
            <v>2016-06-06</v>
          </cell>
          <cell r="O340" t="str">
            <v>2015-06-04</v>
          </cell>
          <cell r="P340" t="str">
            <v>宽带预付费</v>
          </cell>
          <cell r="Q340" t="str">
            <v>续费</v>
          </cell>
          <cell r="R340" t="str">
            <v>当月充值</v>
          </cell>
          <cell r="S340" t="str">
            <v>家庭用户</v>
          </cell>
          <cell r="T340" t="str">
            <v>FTTH</v>
          </cell>
          <cell r="U340" t="str">
            <v>尼佳(nj_ca)</v>
          </cell>
          <cell r="V340" t="str">
            <v>DL东莞尼佳</v>
          </cell>
          <cell r="W340" t="str">
            <v/>
          </cell>
          <cell r="X340" t="str">
            <v>长安区</v>
          </cell>
          <cell r="Y340">
            <v>0</v>
          </cell>
          <cell r="Z340">
            <v>0</v>
          </cell>
          <cell r="AA340" t="str">
            <v>长安区</v>
          </cell>
          <cell r="AB340" t="str">
            <v>04</v>
          </cell>
          <cell r="AC340">
            <v>4</v>
          </cell>
          <cell r="AD340">
            <v>12</v>
          </cell>
          <cell r="AE340" t="str">
            <v>是</v>
          </cell>
          <cell r="AF340" t="str">
            <v/>
          </cell>
          <cell r="AG340" t="str">
            <v>否</v>
          </cell>
          <cell r="AH340" t="str">
            <v>续本月</v>
          </cell>
          <cell r="AI340" t="str">
            <v>是</v>
          </cell>
          <cell r="AJ340">
            <v>13544793992</v>
          </cell>
          <cell r="AO340">
            <v>0</v>
          </cell>
          <cell r="AR340" t="str">
            <v>博美区</v>
          </cell>
        </row>
        <row r="341">
          <cell r="F341">
            <v>13580810977</v>
          </cell>
          <cell r="G341" t="str">
            <v>13580810977</v>
          </cell>
          <cell r="H341" t="str">
            <v>姜永彬</v>
          </cell>
          <cell r="I341" t="str">
            <v>预付费东莞住宅新装或续费680元包年，带宽4M</v>
          </cell>
          <cell r="J341">
            <v>680</v>
          </cell>
          <cell r="K341">
            <v>680</v>
          </cell>
          <cell r="L341" t="str">
            <v>2012-06-26</v>
          </cell>
          <cell r="M341">
            <v>42181</v>
          </cell>
          <cell r="N341" t="str">
            <v>2016-06-26</v>
          </cell>
          <cell r="O341" t="str">
            <v>2015-06-04</v>
          </cell>
          <cell r="P341" t="str">
            <v>宽带预付费</v>
          </cell>
          <cell r="Q341" t="str">
            <v>续费</v>
          </cell>
          <cell r="R341" t="str">
            <v>提前充值</v>
          </cell>
          <cell r="S341" t="str">
            <v>家庭用户</v>
          </cell>
          <cell r="T341" t="str">
            <v>(传统)XDSL</v>
          </cell>
          <cell r="U341" t="str">
            <v>王丽(wangl)</v>
          </cell>
          <cell r="V341" t="str">
            <v>ZX长安王意峰</v>
          </cell>
          <cell r="W341" t="str">
            <v/>
          </cell>
          <cell r="X341" t="str">
            <v>长安区</v>
          </cell>
          <cell r="Y341">
            <v>0</v>
          </cell>
          <cell r="Z341">
            <v>0</v>
          </cell>
          <cell r="AA341" t="str">
            <v>长安区</v>
          </cell>
          <cell r="AB341" t="str">
            <v>04</v>
          </cell>
          <cell r="AC341">
            <v>4</v>
          </cell>
          <cell r="AD341">
            <v>12</v>
          </cell>
          <cell r="AE341" t="str">
            <v>否</v>
          </cell>
          <cell r="AF341" t="str">
            <v/>
          </cell>
          <cell r="AG341" t="str">
            <v>否</v>
          </cell>
          <cell r="AH341" t="str">
            <v>续本月</v>
          </cell>
          <cell r="AI341" t="str">
            <v>否</v>
          </cell>
          <cell r="AO341">
            <v>0</v>
          </cell>
          <cell r="AR341" t="str">
            <v>军埔区</v>
          </cell>
        </row>
        <row r="342">
          <cell r="F342">
            <v>13724414955</v>
          </cell>
          <cell r="G342" t="str">
            <v>13724414955</v>
          </cell>
          <cell r="H342" t="str">
            <v>郑跃而</v>
          </cell>
          <cell r="I342" t="str">
            <v>预付费东莞住宅新装或续费1088元包年，带宽20M</v>
          </cell>
          <cell r="J342">
            <v>1088</v>
          </cell>
          <cell r="K342">
            <v>1088</v>
          </cell>
          <cell r="L342" t="str">
            <v>2012-07-04</v>
          </cell>
          <cell r="M342">
            <v>42189</v>
          </cell>
          <cell r="N342" t="str">
            <v>2016-07-04</v>
          </cell>
          <cell r="O342" t="str">
            <v>2015-06-04</v>
          </cell>
          <cell r="P342" t="str">
            <v>宽带预付费</v>
          </cell>
          <cell r="Q342" t="str">
            <v>续费</v>
          </cell>
          <cell r="R342" t="str">
            <v>提前充值</v>
          </cell>
          <cell r="S342" t="str">
            <v>家庭用户</v>
          </cell>
          <cell r="T342" t="str">
            <v>FTTH</v>
          </cell>
          <cell r="U342" t="str">
            <v>王丽(wangl)</v>
          </cell>
          <cell r="V342" t="str">
            <v>DSBR长安何乐平</v>
          </cell>
          <cell r="W342" t="str">
            <v/>
          </cell>
          <cell r="X342" t="str">
            <v>长安区</v>
          </cell>
          <cell r="Y342">
            <v>0</v>
          </cell>
          <cell r="Z342">
            <v>0</v>
          </cell>
          <cell r="AA342" t="str">
            <v>长安区</v>
          </cell>
          <cell r="AB342" t="str">
            <v>04</v>
          </cell>
          <cell r="AC342">
            <v>20</v>
          </cell>
          <cell r="AD342">
            <v>12</v>
          </cell>
          <cell r="AE342" t="str">
            <v>是</v>
          </cell>
          <cell r="AF342" t="str">
            <v/>
          </cell>
          <cell r="AG342" t="str">
            <v>价值宽带</v>
          </cell>
          <cell r="AH342" t="str">
            <v>续后期</v>
          </cell>
          <cell r="AI342" t="str">
            <v>否</v>
          </cell>
          <cell r="AO342">
            <v>0</v>
          </cell>
          <cell r="AR342" t="str">
            <v>军埔区</v>
          </cell>
        </row>
        <row r="343">
          <cell r="F343">
            <v>13925590929</v>
          </cell>
          <cell r="G343" t="str">
            <v>13925590929</v>
          </cell>
          <cell r="H343" t="str">
            <v>赵伟伟</v>
          </cell>
          <cell r="I343" t="str">
            <v>预付费东莞住宅新装或续费680元包年，带宽4M</v>
          </cell>
          <cell r="J343">
            <v>680</v>
          </cell>
          <cell r="K343">
            <v>680</v>
          </cell>
          <cell r="L343" t="str">
            <v>2013-06-02</v>
          </cell>
          <cell r="M343">
            <v>42157</v>
          </cell>
          <cell r="N343" t="str">
            <v>2016-06-02</v>
          </cell>
          <cell r="O343" t="str">
            <v>2015-06-01</v>
          </cell>
          <cell r="P343" t="str">
            <v>宽带预付费</v>
          </cell>
          <cell r="Q343" t="str">
            <v>续费</v>
          </cell>
          <cell r="R343" t="str">
            <v>提前充值</v>
          </cell>
          <cell r="S343" t="str">
            <v>家庭用户</v>
          </cell>
          <cell r="T343" t="str">
            <v>FTTH</v>
          </cell>
          <cell r="U343" t="str">
            <v>王丽(wangl)</v>
          </cell>
          <cell r="V343" t="str">
            <v>DL方阵通信</v>
          </cell>
          <cell r="W343" t="str">
            <v>电商价值宽带营销</v>
          </cell>
          <cell r="X343" t="str">
            <v>长安区</v>
          </cell>
          <cell r="Y343">
            <v>0</v>
          </cell>
          <cell r="Z343">
            <v>0</v>
          </cell>
          <cell r="AA343" t="str">
            <v>长安区</v>
          </cell>
          <cell r="AB343" t="str">
            <v>01</v>
          </cell>
          <cell r="AC343">
            <v>4</v>
          </cell>
          <cell r="AD343">
            <v>12</v>
          </cell>
          <cell r="AE343" t="str">
            <v>是</v>
          </cell>
          <cell r="AF343" t="str">
            <v/>
          </cell>
          <cell r="AG343" t="str">
            <v>否</v>
          </cell>
          <cell r="AH343" t="str">
            <v>续本月</v>
          </cell>
          <cell r="AI343" t="str">
            <v>是</v>
          </cell>
          <cell r="AJ343">
            <v>13925590929</v>
          </cell>
          <cell r="AO343">
            <v>0</v>
          </cell>
          <cell r="AR343" t="str">
            <v>白石岗区</v>
          </cell>
        </row>
        <row r="344">
          <cell r="F344">
            <v>15918388204</v>
          </cell>
          <cell r="G344" t="str">
            <v>15918388204</v>
          </cell>
          <cell r="H344" t="str">
            <v>罗春林</v>
          </cell>
          <cell r="I344" t="str">
            <v>预付费东莞住宅新装或续费680元包年，带宽4M</v>
          </cell>
          <cell r="J344">
            <v>680</v>
          </cell>
          <cell r="K344">
            <v>680</v>
          </cell>
          <cell r="L344" t="str">
            <v>2013-06-02</v>
          </cell>
          <cell r="M344">
            <v>42158</v>
          </cell>
          <cell r="N344" t="str">
            <v>2016-06-03</v>
          </cell>
          <cell r="O344" t="str">
            <v>2015-06-01</v>
          </cell>
          <cell r="P344" t="str">
            <v>宽带预付费</v>
          </cell>
          <cell r="Q344" t="str">
            <v>续费</v>
          </cell>
          <cell r="R344" t="str">
            <v>提前充值</v>
          </cell>
          <cell r="S344" t="str">
            <v>家庭用户</v>
          </cell>
          <cell r="T344" t="str">
            <v>FTTH</v>
          </cell>
          <cell r="U344" t="str">
            <v>王丽(wangl)</v>
          </cell>
          <cell r="V344" t="str">
            <v>DL方阵通信</v>
          </cell>
          <cell r="W344" t="str">
            <v>电商价值宽带营销</v>
          </cell>
          <cell r="X344" t="str">
            <v>长安区</v>
          </cell>
          <cell r="Y344">
            <v>0</v>
          </cell>
          <cell r="Z344">
            <v>0</v>
          </cell>
          <cell r="AA344" t="str">
            <v>长安区</v>
          </cell>
          <cell r="AB344" t="str">
            <v>01</v>
          </cell>
          <cell r="AC344">
            <v>4</v>
          </cell>
          <cell r="AD344">
            <v>12</v>
          </cell>
          <cell r="AE344" t="str">
            <v>是</v>
          </cell>
          <cell r="AF344" t="str">
            <v/>
          </cell>
          <cell r="AG344" t="str">
            <v>否</v>
          </cell>
          <cell r="AH344" t="str">
            <v>续本月</v>
          </cell>
          <cell r="AI344" t="str">
            <v>是</v>
          </cell>
          <cell r="AJ344">
            <v>15918388204</v>
          </cell>
          <cell r="AO344">
            <v>0</v>
          </cell>
          <cell r="AR344" t="str">
            <v>白石岗区</v>
          </cell>
        </row>
        <row r="345">
          <cell r="F345">
            <v>18620386290</v>
          </cell>
          <cell r="G345" t="str">
            <v>18620386290</v>
          </cell>
          <cell r="H345" t="str">
            <v>邱成龙</v>
          </cell>
          <cell r="I345" t="str">
            <v>预付费东莞住宅新装或续费680元包年，带宽4M</v>
          </cell>
          <cell r="J345">
            <v>680</v>
          </cell>
          <cell r="K345">
            <v>680</v>
          </cell>
          <cell r="L345" t="str">
            <v>2014-06-04</v>
          </cell>
          <cell r="M345">
            <v>42159</v>
          </cell>
          <cell r="N345" t="str">
            <v>2016-06-04</v>
          </cell>
          <cell r="O345" t="str">
            <v>2015-06-01</v>
          </cell>
          <cell r="P345" t="str">
            <v>宽带预付费</v>
          </cell>
          <cell r="Q345" t="str">
            <v>续费</v>
          </cell>
          <cell r="R345" t="str">
            <v>提前充值</v>
          </cell>
          <cell r="S345" t="str">
            <v>家庭用户</v>
          </cell>
          <cell r="T345" t="str">
            <v>FTTH</v>
          </cell>
          <cell r="U345" t="str">
            <v>王丽(wangl)</v>
          </cell>
          <cell r="V345" t="str">
            <v>ZX长安何乐平</v>
          </cell>
          <cell r="W345" t="str">
            <v>电商价值宽带营销</v>
          </cell>
          <cell r="X345" t="str">
            <v>长安区</v>
          </cell>
          <cell r="Y345">
            <v>0</v>
          </cell>
          <cell r="Z345">
            <v>0</v>
          </cell>
          <cell r="AA345" t="str">
            <v>长安区</v>
          </cell>
          <cell r="AB345" t="str">
            <v>01</v>
          </cell>
          <cell r="AC345">
            <v>4</v>
          </cell>
          <cell r="AD345">
            <v>12</v>
          </cell>
          <cell r="AE345" t="str">
            <v>是</v>
          </cell>
          <cell r="AF345" t="str">
            <v/>
          </cell>
          <cell r="AG345" t="str">
            <v>否</v>
          </cell>
          <cell r="AH345" t="str">
            <v>续本月</v>
          </cell>
          <cell r="AI345" t="str">
            <v>是</v>
          </cell>
          <cell r="AJ345">
            <v>18620386290</v>
          </cell>
          <cell r="AO345">
            <v>0</v>
          </cell>
          <cell r="AR345" t="str">
            <v>白石岗区</v>
          </cell>
        </row>
        <row r="346">
          <cell r="F346">
            <v>18620386290</v>
          </cell>
          <cell r="G346" t="str">
            <v>18620386290</v>
          </cell>
          <cell r="H346" t="str">
            <v>邱成龙</v>
          </cell>
          <cell r="I346" t="str">
            <v>预付费东莞住宅新装或续费400元包半年，带宽4M</v>
          </cell>
          <cell r="J346">
            <v>-680</v>
          </cell>
          <cell r="K346">
            <v>-680</v>
          </cell>
          <cell r="L346" t="str">
            <v>2014-06-04</v>
          </cell>
          <cell r="M346">
            <v>42159</v>
          </cell>
          <cell r="N346" t="str">
            <v>2015-12-04</v>
          </cell>
          <cell r="O346" t="str">
            <v>2015-06-02</v>
          </cell>
          <cell r="P346" t="str">
            <v>宽带预付费</v>
          </cell>
          <cell r="Q346" t="str">
            <v>宽带冲正</v>
          </cell>
          <cell r="R346" t="str">
            <v>提前充值</v>
          </cell>
          <cell r="S346" t="str">
            <v>家庭用户</v>
          </cell>
          <cell r="T346" t="str">
            <v>FTTH</v>
          </cell>
          <cell r="U346" t="str">
            <v>王丽(wangl)</v>
          </cell>
          <cell r="V346" t="str">
            <v>ZX长安何乐平</v>
          </cell>
          <cell r="W346" t="str">
            <v>电商价值宽带营销</v>
          </cell>
          <cell r="X346" t="str">
            <v>长安区</v>
          </cell>
          <cell r="Y346">
            <v>0</v>
          </cell>
          <cell r="Z346">
            <v>0</v>
          </cell>
          <cell r="AA346" t="str">
            <v>长安区</v>
          </cell>
          <cell r="AB346" t="str">
            <v>02</v>
          </cell>
          <cell r="AC346">
            <v>4</v>
          </cell>
          <cell r="AD346">
            <v>6</v>
          </cell>
          <cell r="AE346" t="str">
            <v>是</v>
          </cell>
          <cell r="AF346" t="str">
            <v/>
          </cell>
          <cell r="AG346" t="str">
            <v>否</v>
          </cell>
          <cell r="AH346" t="str">
            <v>续本月</v>
          </cell>
          <cell r="AI346" t="str">
            <v>是</v>
          </cell>
          <cell r="AJ346">
            <v>18620386290</v>
          </cell>
          <cell r="AO346">
            <v>0</v>
          </cell>
          <cell r="AR346" t="str">
            <v>旺富区</v>
          </cell>
        </row>
        <row r="347">
          <cell r="F347">
            <v>18620386290</v>
          </cell>
          <cell r="G347" t="str">
            <v>18620386290</v>
          </cell>
          <cell r="H347" t="str">
            <v>邱成龙</v>
          </cell>
          <cell r="I347" t="str">
            <v>预付费东莞住宅新装或续费400元包半年，带宽4M</v>
          </cell>
          <cell r="J347">
            <v>400</v>
          </cell>
          <cell r="K347">
            <v>400</v>
          </cell>
          <cell r="L347" t="str">
            <v>2014-06-04</v>
          </cell>
          <cell r="M347">
            <v>42159</v>
          </cell>
          <cell r="N347" t="str">
            <v>2015-12-04</v>
          </cell>
          <cell r="O347" t="str">
            <v>2015-06-02</v>
          </cell>
          <cell r="P347" t="str">
            <v>宽带预付费</v>
          </cell>
          <cell r="Q347" t="str">
            <v>续费</v>
          </cell>
          <cell r="R347" t="str">
            <v>提前充值</v>
          </cell>
          <cell r="S347" t="str">
            <v>家庭用户</v>
          </cell>
          <cell r="T347" t="str">
            <v>FTTH</v>
          </cell>
          <cell r="U347" t="str">
            <v>王丽(wangl)</v>
          </cell>
          <cell r="V347" t="str">
            <v>ZX长安何乐平</v>
          </cell>
          <cell r="W347" t="str">
            <v>电商价值宽带营销</v>
          </cell>
          <cell r="X347" t="str">
            <v>长安区</v>
          </cell>
          <cell r="Y347">
            <v>0</v>
          </cell>
          <cell r="Z347">
            <v>0</v>
          </cell>
          <cell r="AA347" t="str">
            <v>长安区</v>
          </cell>
          <cell r="AB347" t="str">
            <v>02</v>
          </cell>
          <cell r="AC347">
            <v>4</v>
          </cell>
          <cell r="AD347">
            <v>6</v>
          </cell>
          <cell r="AE347" t="str">
            <v>是</v>
          </cell>
          <cell r="AF347" t="str">
            <v/>
          </cell>
          <cell r="AG347" t="str">
            <v>否</v>
          </cell>
          <cell r="AH347" t="str">
            <v>续本月</v>
          </cell>
          <cell r="AI347" t="str">
            <v>是</v>
          </cell>
          <cell r="AJ347">
            <v>18620386290</v>
          </cell>
          <cell r="AO347">
            <v>0</v>
          </cell>
          <cell r="AR347" t="str">
            <v>旺富区</v>
          </cell>
        </row>
        <row r="348">
          <cell r="F348">
            <v>13428414337</v>
          </cell>
          <cell r="G348" t="str">
            <v>13428414337</v>
          </cell>
          <cell r="H348" t="str">
            <v>张永久</v>
          </cell>
          <cell r="I348" t="str">
            <v>预付费东莞住宅新装或续费888元包年，带宽12M</v>
          </cell>
          <cell r="J348">
            <v>888</v>
          </cell>
          <cell r="K348">
            <v>888</v>
          </cell>
          <cell r="L348" t="str">
            <v>2009-10-02</v>
          </cell>
          <cell r="M348">
            <v>42188</v>
          </cell>
          <cell r="N348" t="str">
            <v>2016-07-03</v>
          </cell>
          <cell r="O348" t="str">
            <v>2015-06-04</v>
          </cell>
          <cell r="P348" t="str">
            <v>宽带预付费</v>
          </cell>
          <cell r="Q348" t="str">
            <v>续费</v>
          </cell>
          <cell r="R348" t="str">
            <v>提前充值</v>
          </cell>
          <cell r="S348" t="str">
            <v>家庭用户</v>
          </cell>
          <cell r="T348" t="str">
            <v>FTTH</v>
          </cell>
          <cell r="U348" t="str">
            <v>王丽(wangl)</v>
          </cell>
          <cell r="V348" t="str">
            <v>DSBR长安何乐平</v>
          </cell>
          <cell r="W348" t="str">
            <v>电商价值宽带营销</v>
          </cell>
          <cell r="X348" t="str">
            <v>长安区</v>
          </cell>
          <cell r="Y348">
            <v>0</v>
          </cell>
          <cell r="Z348">
            <v>0</v>
          </cell>
          <cell r="AA348" t="str">
            <v>长安区</v>
          </cell>
          <cell r="AB348" t="str">
            <v>04</v>
          </cell>
          <cell r="AC348">
            <v>12</v>
          </cell>
          <cell r="AD348">
            <v>12</v>
          </cell>
          <cell r="AE348" t="str">
            <v>是</v>
          </cell>
          <cell r="AF348" t="str">
            <v/>
          </cell>
          <cell r="AG348" t="str">
            <v>价值宽带</v>
          </cell>
          <cell r="AH348" t="str">
            <v>续后期</v>
          </cell>
          <cell r="AI348" t="str">
            <v>否</v>
          </cell>
          <cell r="AO348">
            <v>0</v>
          </cell>
          <cell r="AR348" t="str">
            <v>旺富区</v>
          </cell>
        </row>
        <row r="349">
          <cell r="F349" t="str">
            <v>dgdc87095225</v>
          </cell>
          <cell r="G349" t="str">
            <v>dgdc87095225</v>
          </cell>
          <cell r="H349" t="str">
            <v>王永超</v>
          </cell>
          <cell r="I349" t="str">
            <v>预付费东莞住宅新装或续费680元包年，带宽4M</v>
          </cell>
          <cell r="J349">
            <v>680</v>
          </cell>
          <cell r="K349">
            <v>680</v>
          </cell>
          <cell r="L349" t="str">
            <v>2010-04-14</v>
          </cell>
          <cell r="M349">
            <v>42171</v>
          </cell>
          <cell r="N349" t="str">
            <v>2016-06-16</v>
          </cell>
          <cell r="O349" t="str">
            <v>2015-06-05</v>
          </cell>
          <cell r="P349" t="str">
            <v>宽带预付费</v>
          </cell>
          <cell r="Q349" t="str">
            <v>续费</v>
          </cell>
          <cell r="R349" t="str">
            <v>提前充值</v>
          </cell>
          <cell r="S349" t="str">
            <v>家庭用户</v>
          </cell>
          <cell r="T349" t="str">
            <v>FTTH</v>
          </cell>
          <cell r="U349" t="str">
            <v>王丽(wangl)</v>
          </cell>
          <cell r="V349" t="str">
            <v>ZX长安何乐平</v>
          </cell>
          <cell r="W349" t="str">
            <v>电商价值宽带营销</v>
          </cell>
          <cell r="X349" t="str">
            <v>长安区</v>
          </cell>
          <cell r="Y349">
            <v>0</v>
          </cell>
          <cell r="Z349">
            <v>0</v>
          </cell>
          <cell r="AA349" t="str">
            <v>长安区</v>
          </cell>
          <cell r="AB349" t="str">
            <v>05</v>
          </cell>
          <cell r="AC349">
            <v>4</v>
          </cell>
          <cell r="AD349">
            <v>12</v>
          </cell>
          <cell r="AE349" t="str">
            <v>是</v>
          </cell>
          <cell r="AF349" t="str">
            <v/>
          </cell>
          <cell r="AG349" t="str">
            <v>否</v>
          </cell>
          <cell r="AH349" t="str">
            <v>续本月</v>
          </cell>
          <cell r="AI349" t="str">
            <v>是</v>
          </cell>
          <cell r="AJ349" t="str">
            <v>dgdc87095225</v>
          </cell>
          <cell r="AO349">
            <v>0</v>
          </cell>
          <cell r="AR349" t="str">
            <v>旺富区</v>
          </cell>
        </row>
        <row r="350">
          <cell r="F350">
            <v>13431456509</v>
          </cell>
          <cell r="G350" t="str">
            <v>13431456509</v>
          </cell>
          <cell r="H350" t="str">
            <v>陈爱红</v>
          </cell>
          <cell r="I350" t="str">
            <v>预付费东莞住宅新装或续费1398元包年，带宽20M</v>
          </cell>
          <cell r="J350">
            <v>1398</v>
          </cell>
          <cell r="K350">
            <v>1398</v>
          </cell>
          <cell r="L350" t="str">
            <v>2014-07-05</v>
          </cell>
          <cell r="M350">
            <v>42190</v>
          </cell>
          <cell r="N350" t="str">
            <v>2016-07-05</v>
          </cell>
          <cell r="O350" t="str">
            <v>2015-06-05</v>
          </cell>
          <cell r="P350" t="str">
            <v>宽带预付费</v>
          </cell>
          <cell r="Q350" t="str">
            <v>续费</v>
          </cell>
          <cell r="R350" t="str">
            <v>提前充值</v>
          </cell>
          <cell r="S350" t="str">
            <v>家庭用户</v>
          </cell>
          <cell r="T350" t="str">
            <v>FTTH</v>
          </cell>
          <cell r="U350" t="str">
            <v>谢如画(xierh)</v>
          </cell>
          <cell r="V350" t="str">
            <v>ZX厚街曾茂林</v>
          </cell>
          <cell r="W350" t="str">
            <v/>
          </cell>
          <cell r="X350" t="str">
            <v>厚街区</v>
          </cell>
          <cell r="Y350">
            <v>0</v>
          </cell>
          <cell r="Z350">
            <v>0</v>
          </cell>
          <cell r="AA350" t="str">
            <v>厚街区</v>
          </cell>
          <cell r="AB350" t="str">
            <v>05</v>
          </cell>
          <cell r="AC350">
            <v>20</v>
          </cell>
          <cell r="AD350">
            <v>12</v>
          </cell>
          <cell r="AE350" t="str">
            <v>是</v>
          </cell>
          <cell r="AF350" t="str">
            <v/>
          </cell>
          <cell r="AG350" t="str">
            <v>价值宽带</v>
          </cell>
          <cell r="AH350" t="str">
            <v>续后期</v>
          </cell>
          <cell r="AI350" t="str">
            <v>否</v>
          </cell>
          <cell r="AO350">
            <v>0</v>
          </cell>
          <cell r="AR350" t="str">
            <v>旺富区</v>
          </cell>
        </row>
        <row r="351">
          <cell r="F351">
            <v>13431456509</v>
          </cell>
          <cell r="G351" t="str">
            <v>13431456509</v>
          </cell>
          <cell r="H351" t="str">
            <v>陈爱红</v>
          </cell>
          <cell r="I351" t="str">
            <v>预付费东莞住宅新装或续费1088元包年，带宽20M</v>
          </cell>
          <cell r="J351">
            <v>-1398</v>
          </cell>
          <cell r="K351">
            <v>-1398</v>
          </cell>
          <cell r="L351" t="str">
            <v>2014-07-05</v>
          </cell>
          <cell r="M351">
            <v>42190</v>
          </cell>
          <cell r="N351" t="str">
            <v>2016-07-05</v>
          </cell>
          <cell r="O351" t="str">
            <v>2015-06-06</v>
          </cell>
          <cell r="P351" t="str">
            <v>宽带预付费</v>
          </cell>
          <cell r="Q351" t="str">
            <v>宽带冲正</v>
          </cell>
          <cell r="R351" t="str">
            <v>空</v>
          </cell>
          <cell r="S351" t="str">
            <v>家庭用户</v>
          </cell>
          <cell r="T351" t="str">
            <v>FTTH</v>
          </cell>
          <cell r="U351" t="str">
            <v>谢如画(xierh)</v>
          </cell>
          <cell r="V351" t="str">
            <v>ZX厚街曾茂林</v>
          </cell>
          <cell r="W351" t="str">
            <v/>
          </cell>
          <cell r="X351" t="str">
            <v>厚街区</v>
          </cell>
          <cell r="Y351">
            <v>0</v>
          </cell>
          <cell r="Z351">
            <v>0</v>
          </cell>
          <cell r="AA351" t="str">
            <v>厚街区</v>
          </cell>
          <cell r="AB351" t="str">
            <v>06</v>
          </cell>
          <cell r="AC351">
            <v>20</v>
          </cell>
          <cell r="AD351">
            <v>12</v>
          </cell>
          <cell r="AE351" t="str">
            <v>是</v>
          </cell>
          <cell r="AF351" t="str">
            <v/>
          </cell>
          <cell r="AG351" t="str">
            <v>价值宽带</v>
          </cell>
          <cell r="AH351" t="str">
            <v>续后期</v>
          </cell>
          <cell r="AI351" t="str">
            <v>否</v>
          </cell>
          <cell r="AO351">
            <v>0</v>
          </cell>
          <cell r="AR351" t="str">
            <v>旺富区</v>
          </cell>
        </row>
        <row r="352">
          <cell r="F352">
            <v>13431456509</v>
          </cell>
          <cell r="G352" t="str">
            <v>13431456509</v>
          </cell>
          <cell r="H352" t="str">
            <v>陈爱红</v>
          </cell>
          <cell r="I352" t="str">
            <v>预付费东莞住宅新装或续费1088元包年，带宽20M</v>
          </cell>
          <cell r="J352">
            <v>1088</v>
          </cell>
          <cell r="K352">
            <v>1088</v>
          </cell>
          <cell r="L352" t="str">
            <v>2014-07-05</v>
          </cell>
          <cell r="M352">
            <v>42190</v>
          </cell>
          <cell r="N352" t="str">
            <v>2016-07-05</v>
          </cell>
          <cell r="O352" t="str">
            <v>2015-06-06</v>
          </cell>
          <cell r="P352" t="str">
            <v>宽带预付费</v>
          </cell>
          <cell r="Q352" t="str">
            <v>续费</v>
          </cell>
          <cell r="R352" t="str">
            <v>提前充值</v>
          </cell>
          <cell r="S352" t="str">
            <v>家庭用户</v>
          </cell>
          <cell r="T352" t="str">
            <v>FTTH</v>
          </cell>
          <cell r="U352" t="str">
            <v>谢如画(xierh)</v>
          </cell>
          <cell r="V352" t="str">
            <v>ZX厚街曾茂林</v>
          </cell>
          <cell r="W352" t="str">
            <v/>
          </cell>
          <cell r="X352" t="str">
            <v>厚街区</v>
          </cell>
          <cell r="Y352">
            <v>0</v>
          </cell>
          <cell r="Z352">
            <v>0</v>
          </cell>
          <cell r="AA352" t="str">
            <v>厚街区</v>
          </cell>
          <cell r="AB352" t="str">
            <v>06</v>
          </cell>
          <cell r="AC352">
            <v>20</v>
          </cell>
          <cell r="AD352">
            <v>12</v>
          </cell>
          <cell r="AE352" t="str">
            <v>是</v>
          </cell>
          <cell r="AF352" t="str">
            <v/>
          </cell>
          <cell r="AG352" t="str">
            <v>价值宽带</v>
          </cell>
          <cell r="AH352" t="str">
            <v>续后期</v>
          </cell>
          <cell r="AI352" t="str">
            <v>否</v>
          </cell>
          <cell r="AO352">
            <v>0</v>
          </cell>
          <cell r="AR352" t="str">
            <v>旺富区</v>
          </cell>
        </row>
        <row r="353">
          <cell r="F353">
            <v>13500096890</v>
          </cell>
          <cell r="G353" t="str">
            <v>13500096890</v>
          </cell>
          <cell r="H353" t="str">
            <v>覃棋</v>
          </cell>
          <cell r="I353" t="str">
            <v>预付费东莞住宅新装或续费400元包半年，带宽4M</v>
          </cell>
          <cell r="J353">
            <v>400</v>
          </cell>
          <cell r="K353">
            <v>400</v>
          </cell>
          <cell r="L353" t="str">
            <v>2014-12-02</v>
          </cell>
          <cell r="M353">
            <v>42157</v>
          </cell>
          <cell r="N353" t="str">
            <v>2015-12-05</v>
          </cell>
          <cell r="O353" t="str">
            <v>2015-06-05</v>
          </cell>
          <cell r="P353" t="str">
            <v>宽带预付费</v>
          </cell>
          <cell r="Q353" t="str">
            <v>续费</v>
          </cell>
          <cell r="R353" t="str">
            <v>当月充值</v>
          </cell>
          <cell r="S353" t="str">
            <v>家庭用户</v>
          </cell>
          <cell r="T353" t="str">
            <v>FTTH</v>
          </cell>
          <cell r="U353" t="str">
            <v>谢如画(xierh)</v>
          </cell>
          <cell r="V353" t="str">
            <v>ZX厚街曾茂林</v>
          </cell>
          <cell r="W353" t="str">
            <v/>
          </cell>
          <cell r="X353" t="str">
            <v>厚街区</v>
          </cell>
          <cell r="Y353">
            <v>0</v>
          </cell>
          <cell r="Z353">
            <v>0</v>
          </cell>
          <cell r="AA353" t="str">
            <v>厚街区</v>
          </cell>
          <cell r="AB353" t="str">
            <v>05</v>
          </cell>
          <cell r="AC353">
            <v>4</v>
          </cell>
          <cell r="AD353">
            <v>6</v>
          </cell>
          <cell r="AE353" t="str">
            <v>是</v>
          </cell>
          <cell r="AF353" t="str">
            <v/>
          </cell>
          <cell r="AG353" t="str">
            <v>否</v>
          </cell>
          <cell r="AH353" t="str">
            <v>续本月</v>
          </cell>
          <cell r="AI353" t="str">
            <v>是</v>
          </cell>
          <cell r="AJ353">
            <v>13500096890</v>
          </cell>
          <cell r="AO353">
            <v>0</v>
          </cell>
          <cell r="AR353" t="str">
            <v>旺富区</v>
          </cell>
        </row>
        <row r="354">
          <cell r="F354">
            <v>13546901656</v>
          </cell>
          <cell r="G354" t="str">
            <v>13546901656</v>
          </cell>
          <cell r="H354" t="str">
            <v>鲁祖兵</v>
          </cell>
          <cell r="I354" t="str">
            <v>预付费东莞住宅新装或续费1088元包年，带宽20M</v>
          </cell>
          <cell r="J354">
            <v>1088</v>
          </cell>
          <cell r="K354">
            <v>1088</v>
          </cell>
          <cell r="L354" t="str">
            <v>2013-06-18</v>
          </cell>
          <cell r="M354">
            <v>42173</v>
          </cell>
          <cell r="N354" t="str">
            <v>2016-06-18</v>
          </cell>
          <cell r="O354" t="str">
            <v>2015-06-07</v>
          </cell>
          <cell r="P354" t="str">
            <v>宽带预付费</v>
          </cell>
          <cell r="Q354" t="str">
            <v>续费</v>
          </cell>
          <cell r="R354" t="str">
            <v>提前充值</v>
          </cell>
          <cell r="S354" t="str">
            <v>家庭用户</v>
          </cell>
          <cell r="T354" t="str">
            <v>FTTH</v>
          </cell>
          <cell r="U354" t="str">
            <v>营业厅经理(NQYX01)</v>
          </cell>
          <cell r="V354" t="str">
            <v>ZX厚街曾茂林</v>
          </cell>
          <cell r="W354" t="str">
            <v/>
          </cell>
          <cell r="X354" t="str">
            <v>厚街区</v>
          </cell>
          <cell r="Y354">
            <v>0</v>
          </cell>
          <cell r="Z354">
            <v>0</v>
          </cell>
          <cell r="AA354" t="str">
            <v>厚街区</v>
          </cell>
          <cell r="AB354" t="str">
            <v>07</v>
          </cell>
          <cell r="AC354">
            <v>20</v>
          </cell>
          <cell r="AD354">
            <v>12</v>
          </cell>
          <cell r="AE354" t="str">
            <v>是</v>
          </cell>
          <cell r="AF354" t="str">
            <v/>
          </cell>
          <cell r="AG354" t="str">
            <v>价值宽带</v>
          </cell>
          <cell r="AH354" t="str">
            <v>续本月</v>
          </cell>
          <cell r="AI354" t="str">
            <v>是</v>
          </cell>
          <cell r="AJ354">
            <v>13546901656</v>
          </cell>
          <cell r="AO354">
            <v>0</v>
          </cell>
          <cell r="AR354" t="str">
            <v>旺富区</v>
          </cell>
        </row>
        <row r="355">
          <cell r="F355">
            <v>13549433909</v>
          </cell>
          <cell r="G355" t="str">
            <v>13549433909</v>
          </cell>
          <cell r="H355" t="str">
            <v>毕恩军</v>
          </cell>
          <cell r="I355" t="str">
            <v>预付费东莞住宅新装或续费888元包年，带宽12M</v>
          </cell>
          <cell r="J355">
            <v>888</v>
          </cell>
          <cell r="K355">
            <v>888</v>
          </cell>
          <cell r="L355" t="str">
            <v>2014-03-27</v>
          </cell>
          <cell r="M355">
            <v>42186</v>
          </cell>
          <cell r="N355" t="str">
            <v>2016-07-01</v>
          </cell>
          <cell r="O355" t="str">
            <v>2015-06-02</v>
          </cell>
          <cell r="P355" t="str">
            <v>宽带预付费</v>
          </cell>
          <cell r="Q355" t="str">
            <v>续费</v>
          </cell>
          <cell r="R355" t="str">
            <v>提前充值</v>
          </cell>
          <cell r="S355" t="str">
            <v>家庭用户</v>
          </cell>
          <cell r="T355" t="str">
            <v>FTTH</v>
          </cell>
          <cell r="U355" t="str">
            <v>谢如画(xierh)</v>
          </cell>
          <cell r="V355" t="str">
            <v>ZX厚街曾茂林</v>
          </cell>
          <cell r="W355" t="str">
            <v/>
          </cell>
          <cell r="X355" t="str">
            <v>厚街区</v>
          </cell>
          <cell r="Y355">
            <v>0</v>
          </cell>
          <cell r="Z355">
            <v>0</v>
          </cell>
          <cell r="AA355" t="str">
            <v>厚街区</v>
          </cell>
          <cell r="AB355" t="str">
            <v>02</v>
          </cell>
          <cell r="AC355">
            <v>12</v>
          </cell>
          <cell r="AD355">
            <v>12</v>
          </cell>
          <cell r="AE355" t="str">
            <v>是</v>
          </cell>
          <cell r="AF355" t="str">
            <v/>
          </cell>
          <cell r="AG355" t="str">
            <v>价值宽带</v>
          </cell>
          <cell r="AH355" t="str">
            <v>续后期</v>
          </cell>
          <cell r="AI355" t="str">
            <v>否</v>
          </cell>
          <cell r="AO355">
            <v>0</v>
          </cell>
          <cell r="AR355" t="str">
            <v>旺富区</v>
          </cell>
        </row>
        <row r="356">
          <cell r="F356">
            <v>13618606891</v>
          </cell>
          <cell r="G356" t="str">
            <v>13618606891</v>
          </cell>
          <cell r="H356" t="str">
            <v>陈少君</v>
          </cell>
          <cell r="I356" t="str">
            <v>预付费东莞住宅新装或续费888元包年，带宽12M</v>
          </cell>
          <cell r="J356">
            <v>888</v>
          </cell>
          <cell r="K356">
            <v>888</v>
          </cell>
          <cell r="L356" t="str">
            <v>2012-03-19</v>
          </cell>
          <cell r="M356">
            <v>42195</v>
          </cell>
          <cell r="N356" t="str">
            <v>2016-07-10</v>
          </cell>
          <cell r="O356" t="str">
            <v>2015-06-06</v>
          </cell>
          <cell r="P356" t="str">
            <v>宽带预付费</v>
          </cell>
          <cell r="Q356" t="str">
            <v>续费</v>
          </cell>
          <cell r="R356" t="str">
            <v>提前充值</v>
          </cell>
          <cell r="S356" t="str">
            <v>家庭用户</v>
          </cell>
          <cell r="T356" t="str">
            <v>FTTH</v>
          </cell>
          <cell r="U356" t="str">
            <v>谢如画(xierh)</v>
          </cell>
          <cell r="V356" t="str">
            <v>ZX厚街曾茂林</v>
          </cell>
          <cell r="W356" t="str">
            <v>电商价值宽带营销</v>
          </cell>
          <cell r="X356" t="str">
            <v>厚街区</v>
          </cell>
          <cell r="Y356">
            <v>0</v>
          </cell>
          <cell r="Z356">
            <v>0</v>
          </cell>
          <cell r="AA356" t="str">
            <v>厚街区</v>
          </cell>
          <cell r="AB356" t="str">
            <v>06</v>
          </cell>
          <cell r="AC356">
            <v>12</v>
          </cell>
          <cell r="AD356">
            <v>12</v>
          </cell>
          <cell r="AE356" t="str">
            <v>是</v>
          </cell>
          <cell r="AF356" t="str">
            <v/>
          </cell>
          <cell r="AG356" t="str">
            <v>价值宽带</v>
          </cell>
          <cell r="AH356" t="str">
            <v>续后期</v>
          </cell>
          <cell r="AI356" t="str">
            <v>否</v>
          </cell>
          <cell r="AO356">
            <v>0</v>
          </cell>
          <cell r="AR356" t="str">
            <v>旺富区</v>
          </cell>
        </row>
        <row r="357">
          <cell r="F357">
            <v>13652629832</v>
          </cell>
          <cell r="G357" t="str">
            <v>13652629832</v>
          </cell>
          <cell r="H357" t="str">
            <v>陈自升</v>
          </cell>
          <cell r="I357" t="str">
            <v>预付费东莞住宅新装或续费888元包年，带宽12M</v>
          </cell>
          <cell r="J357">
            <v>888</v>
          </cell>
          <cell r="K357">
            <v>888</v>
          </cell>
          <cell r="L357" t="str">
            <v>2014-07-11</v>
          </cell>
          <cell r="M357">
            <v>42196</v>
          </cell>
          <cell r="N357" t="str">
            <v>2016-07-11</v>
          </cell>
          <cell r="O357" t="str">
            <v>2015-06-05</v>
          </cell>
          <cell r="P357" t="str">
            <v>宽带预付费</v>
          </cell>
          <cell r="Q357" t="str">
            <v>续费</v>
          </cell>
          <cell r="R357" t="str">
            <v>提前充值</v>
          </cell>
          <cell r="S357" t="str">
            <v>家庭用户</v>
          </cell>
          <cell r="T357" t="str">
            <v>FTTH</v>
          </cell>
          <cell r="U357" t="str">
            <v>谢如画(xierh)</v>
          </cell>
          <cell r="V357" t="str">
            <v>ZX厚街曾茂林</v>
          </cell>
          <cell r="W357" t="str">
            <v>非</v>
          </cell>
          <cell r="X357" t="str">
            <v>厚街区</v>
          </cell>
          <cell r="Y357">
            <v>0</v>
          </cell>
          <cell r="Z357">
            <v>0</v>
          </cell>
          <cell r="AA357" t="str">
            <v>厚街区</v>
          </cell>
          <cell r="AB357" t="str">
            <v>05</v>
          </cell>
          <cell r="AC357">
            <v>12</v>
          </cell>
          <cell r="AD357">
            <v>12</v>
          </cell>
          <cell r="AE357" t="str">
            <v>是</v>
          </cell>
          <cell r="AF357" t="str">
            <v/>
          </cell>
          <cell r="AG357" t="str">
            <v>价值宽带</v>
          </cell>
          <cell r="AH357" t="str">
            <v>续后期</v>
          </cell>
          <cell r="AI357" t="str">
            <v>否</v>
          </cell>
          <cell r="AO357">
            <v>0</v>
          </cell>
          <cell r="AR357" t="str">
            <v>康宝区</v>
          </cell>
        </row>
        <row r="358">
          <cell r="F358">
            <v>13694950075</v>
          </cell>
          <cell r="G358" t="str">
            <v>13694950075</v>
          </cell>
          <cell r="H358" t="str">
            <v>高飞</v>
          </cell>
          <cell r="I358" t="str">
            <v>预付费东莞住宅新装或续费680元包年，带宽4M</v>
          </cell>
          <cell r="J358">
            <v>680</v>
          </cell>
          <cell r="K358">
            <v>680</v>
          </cell>
          <cell r="L358" t="str">
            <v>2008-08-08</v>
          </cell>
          <cell r="M358">
            <v>42163</v>
          </cell>
          <cell r="N358" t="str">
            <v>2016-06-08</v>
          </cell>
          <cell r="O358" t="str">
            <v>2015-06-01</v>
          </cell>
          <cell r="P358" t="str">
            <v>宽带预付费</v>
          </cell>
          <cell r="Q358" t="str">
            <v>续费</v>
          </cell>
          <cell r="R358" t="str">
            <v>当月充值</v>
          </cell>
          <cell r="S358" t="str">
            <v>家庭用户</v>
          </cell>
          <cell r="T358" t="str">
            <v>FTTH</v>
          </cell>
          <cell r="U358" t="str">
            <v>谢如画(xierh)</v>
          </cell>
          <cell r="V358" t="str">
            <v>DSBR厚街曾茂林</v>
          </cell>
          <cell r="W358" t="str">
            <v>电商价值宽带营销</v>
          </cell>
          <cell r="X358" t="str">
            <v>厚街区</v>
          </cell>
          <cell r="Y358">
            <v>0</v>
          </cell>
          <cell r="Z358">
            <v>0</v>
          </cell>
          <cell r="AA358" t="str">
            <v>厚街区</v>
          </cell>
          <cell r="AB358" t="str">
            <v>01</v>
          </cell>
          <cell r="AC358">
            <v>4</v>
          </cell>
          <cell r="AD358">
            <v>12</v>
          </cell>
          <cell r="AE358" t="str">
            <v>是</v>
          </cell>
          <cell r="AF358" t="str">
            <v/>
          </cell>
          <cell r="AG358" t="str">
            <v>否</v>
          </cell>
          <cell r="AH358" t="str">
            <v>续本月</v>
          </cell>
          <cell r="AI358" t="str">
            <v>是</v>
          </cell>
          <cell r="AJ358">
            <v>13694950075</v>
          </cell>
          <cell r="AO358">
            <v>0</v>
          </cell>
          <cell r="AR358" t="str">
            <v>杨蔡区</v>
          </cell>
        </row>
        <row r="359">
          <cell r="F359">
            <v>13925565879</v>
          </cell>
          <cell r="G359" t="str">
            <v>13925565879</v>
          </cell>
          <cell r="H359" t="str">
            <v>万细林</v>
          </cell>
          <cell r="I359" t="str">
            <v>预付费东莞住宅新装或续费680元包年，带宽4M</v>
          </cell>
          <cell r="J359">
            <v>680</v>
          </cell>
          <cell r="K359">
            <v>680</v>
          </cell>
          <cell r="L359" t="str">
            <v>2010-10-11</v>
          </cell>
          <cell r="M359">
            <v>42166</v>
          </cell>
          <cell r="N359" t="str">
            <v>2016-06-11</v>
          </cell>
          <cell r="O359" t="str">
            <v>2015-06-04</v>
          </cell>
          <cell r="P359" t="str">
            <v>宽带预付费</v>
          </cell>
          <cell r="Q359" t="str">
            <v>续费</v>
          </cell>
          <cell r="R359" t="str">
            <v>当月充值</v>
          </cell>
          <cell r="S359" t="str">
            <v>家庭用户</v>
          </cell>
          <cell r="T359" t="str">
            <v>FTTH</v>
          </cell>
          <cell r="U359" t="str">
            <v>谢如画(xierh)</v>
          </cell>
          <cell r="V359" t="str">
            <v>ZX厚街曾茂林</v>
          </cell>
          <cell r="W359" t="str">
            <v>电商价值宽带营销</v>
          </cell>
          <cell r="X359" t="str">
            <v>厚街区</v>
          </cell>
          <cell r="Y359">
            <v>0</v>
          </cell>
          <cell r="Z359">
            <v>0</v>
          </cell>
          <cell r="AA359" t="str">
            <v>厚街区</v>
          </cell>
          <cell r="AB359" t="str">
            <v>04</v>
          </cell>
          <cell r="AC359">
            <v>4</v>
          </cell>
          <cell r="AD359">
            <v>12</v>
          </cell>
          <cell r="AE359" t="str">
            <v>是</v>
          </cell>
          <cell r="AF359" t="str">
            <v/>
          </cell>
          <cell r="AG359" t="str">
            <v>否</v>
          </cell>
          <cell r="AH359" t="str">
            <v>续本月</v>
          </cell>
          <cell r="AI359" t="str">
            <v>是</v>
          </cell>
          <cell r="AJ359">
            <v>13925565879</v>
          </cell>
          <cell r="AO359">
            <v>0</v>
          </cell>
          <cell r="AR359" t="str">
            <v>洋犀区</v>
          </cell>
        </row>
        <row r="360">
          <cell r="F360">
            <v>15818219981</v>
          </cell>
          <cell r="G360" t="str">
            <v>15818219981</v>
          </cell>
          <cell r="H360" t="str">
            <v>简思美</v>
          </cell>
          <cell r="I360" t="str">
            <v>预付费东莞住宅新装或续费680元包年，带宽4M</v>
          </cell>
          <cell r="J360">
            <v>680</v>
          </cell>
          <cell r="K360">
            <v>680</v>
          </cell>
          <cell r="L360" t="str">
            <v>2014-05-08</v>
          </cell>
          <cell r="M360">
            <v>42132</v>
          </cell>
          <cell r="N360" t="str">
            <v>2016-06-03</v>
          </cell>
          <cell r="O360" t="str">
            <v>2015-06-03</v>
          </cell>
          <cell r="P360" t="str">
            <v>宽带预付费</v>
          </cell>
          <cell r="Q360" t="str">
            <v>续费</v>
          </cell>
          <cell r="R360" t="str">
            <v>往月充值</v>
          </cell>
          <cell r="S360" t="str">
            <v>家庭用户</v>
          </cell>
          <cell r="T360" t="str">
            <v>FTTH</v>
          </cell>
          <cell r="U360" t="str">
            <v>谢如画(xierh)</v>
          </cell>
          <cell r="V360" t="str">
            <v>ZX厚街曾茂林</v>
          </cell>
          <cell r="W360" t="str">
            <v>电商价值宽带营销</v>
          </cell>
          <cell r="X360" t="str">
            <v>厚街区</v>
          </cell>
          <cell r="Y360">
            <v>0</v>
          </cell>
          <cell r="Z360">
            <v>0</v>
          </cell>
          <cell r="AA360" t="str">
            <v>厚街区</v>
          </cell>
          <cell r="AB360" t="str">
            <v>03</v>
          </cell>
          <cell r="AC360">
            <v>4</v>
          </cell>
          <cell r="AD360">
            <v>12</v>
          </cell>
          <cell r="AE360" t="str">
            <v>是</v>
          </cell>
          <cell r="AF360" t="str">
            <v/>
          </cell>
          <cell r="AG360" t="str">
            <v>否</v>
          </cell>
          <cell r="AH360" t="str">
            <v>续前期</v>
          </cell>
          <cell r="AI360" t="str">
            <v>否</v>
          </cell>
          <cell r="AO360">
            <v>0</v>
          </cell>
          <cell r="AR360" t="str">
            <v>洋犀区</v>
          </cell>
        </row>
        <row r="361">
          <cell r="F361">
            <v>18602761143</v>
          </cell>
          <cell r="G361" t="str">
            <v>18602761143</v>
          </cell>
          <cell r="H361" t="str">
            <v>李小聪</v>
          </cell>
          <cell r="I361" t="str">
            <v>预付费东莞住宅新装或续费888元包年，带宽12M</v>
          </cell>
          <cell r="J361">
            <v>888</v>
          </cell>
          <cell r="K361">
            <v>888</v>
          </cell>
          <cell r="L361" t="str">
            <v>2014-06-05</v>
          </cell>
          <cell r="M361">
            <v>42160</v>
          </cell>
          <cell r="N361" t="str">
            <v>2016-06-06</v>
          </cell>
          <cell r="O361" t="str">
            <v>2015-06-06</v>
          </cell>
          <cell r="P361" t="str">
            <v>宽带预付费</v>
          </cell>
          <cell r="Q361" t="str">
            <v>续费</v>
          </cell>
          <cell r="R361" t="str">
            <v>当月充值</v>
          </cell>
          <cell r="S361" t="str">
            <v>家庭用户</v>
          </cell>
          <cell r="T361" t="str">
            <v>FTTH</v>
          </cell>
          <cell r="U361" t="str">
            <v>谢如画(xierh)</v>
          </cell>
          <cell r="V361" t="str">
            <v>ZX厚街杨菊花</v>
          </cell>
          <cell r="W361" t="str">
            <v>电商价值宽带营销</v>
          </cell>
          <cell r="X361" t="str">
            <v>厚街区</v>
          </cell>
          <cell r="Y361">
            <v>0</v>
          </cell>
          <cell r="Z361">
            <v>0</v>
          </cell>
          <cell r="AA361" t="str">
            <v>厚街区</v>
          </cell>
          <cell r="AB361" t="str">
            <v>06</v>
          </cell>
          <cell r="AC361">
            <v>12</v>
          </cell>
          <cell r="AD361">
            <v>12</v>
          </cell>
          <cell r="AE361" t="str">
            <v>是</v>
          </cell>
          <cell r="AF361" t="str">
            <v/>
          </cell>
          <cell r="AG361" t="str">
            <v>价值宽带</v>
          </cell>
          <cell r="AH361" t="str">
            <v>续本月</v>
          </cell>
          <cell r="AI361" t="str">
            <v>是</v>
          </cell>
          <cell r="AJ361">
            <v>18602761143</v>
          </cell>
          <cell r="AO361">
            <v>0</v>
          </cell>
          <cell r="AR361" t="str">
            <v>洋犀区</v>
          </cell>
        </row>
        <row r="362">
          <cell r="F362" t="str">
            <v>dgdk90000695</v>
          </cell>
          <cell r="G362" t="str">
            <v>dgdk90000695</v>
          </cell>
          <cell r="H362" t="str">
            <v>罗培杰</v>
          </cell>
          <cell r="I362" t="str">
            <v>预付费东莞住宅新装或续费400元包半年，带宽4M</v>
          </cell>
          <cell r="J362">
            <v>400</v>
          </cell>
          <cell r="K362">
            <v>400</v>
          </cell>
          <cell r="L362" t="str">
            <v>2008-08-25</v>
          </cell>
          <cell r="M362">
            <v>42140</v>
          </cell>
          <cell r="N362" t="str">
            <v>2015-12-03</v>
          </cell>
          <cell r="O362" t="str">
            <v>2015-06-03</v>
          </cell>
          <cell r="P362" t="str">
            <v>宽带预付费</v>
          </cell>
          <cell r="Q362" t="str">
            <v>续费</v>
          </cell>
          <cell r="R362" t="str">
            <v>往月充值</v>
          </cell>
          <cell r="S362" t="str">
            <v>家庭用户</v>
          </cell>
          <cell r="T362" t="str">
            <v>FTTH</v>
          </cell>
          <cell r="U362" t="str">
            <v>谢如画(xierh)</v>
          </cell>
          <cell r="V362" t="str">
            <v>ZX厚街曾茂林</v>
          </cell>
          <cell r="W362" t="str">
            <v>电商价值宽带营销</v>
          </cell>
          <cell r="X362" t="str">
            <v>厚街区</v>
          </cell>
          <cell r="Y362">
            <v>0</v>
          </cell>
          <cell r="Z362">
            <v>0</v>
          </cell>
          <cell r="AA362" t="str">
            <v>厚街区</v>
          </cell>
          <cell r="AB362" t="str">
            <v>03</v>
          </cell>
          <cell r="AC362">
            <v>4</v>
          </cell>
          <cell r="AD362">
            <v>6</v>
          </cell>
          <cell r="AE362" t="str">
            <v>是</v>
          </cell>
          <cell r="AF362" t="str">
            <v/>
          </cell>
          <cell r="AG362" t="str">
            <v>否</v>
          </cell>
          <cell r="AH362" t="str">
            <v>续前期</v>
          </cell>
          <cell r="AI362" t="str">
            <v>否</v>
          </cell>
          <cell r="AO362">
            <v>0</v>
          </cell>
          <cell r="AR362" t="str">
            <v>洋犀区</v>
          </cell>
        </row>
        <row r="363">
          <cell r="F363">
            <v>13412698068</v>
          </cell>
          <cell r="G363" t="str">
            <v>13412698068</v>
          </cell>
          <cell r="H363" t="str">
            <v>蓝德正</v>
          </cell>
          <cell r="I363" t="str">
            <v>预付费东莞住宅新装或续费680元包年，带宽4M</v>
          </cell>
          <cell r="J363">
            <v>680</v>
          </cell>
          <cell r="K363">
            <v>680</v>
          </cell>
          <cell r="L363" t="str">
            <v>2013-06-16</v>
          </cell>
          <cell r="M363">
            <v>42171</v>
          </cell>
          <cell r="N363" t="str">
            <v>2016-06-16</v>
          </cell>
          <cell r="O363" t="str">
            <v>2015-06-05</v>
          </cell>
          <cell r="P363" t="str">
            <v>宽带预付费</v>
          </cell>
          <cell r="Q363" t="str">
            <v>续费</v>
          </cell>
          <cell r="R363" t="str">
            <v>当月充值</v>
          </cell>
          <cell r="S363" t="str">
            <v>家庭用户</v>
          </cell>
          <cell r="T363" t="str">
            <v>FTTH</v>
          </cell>
          <cell r="U363" t="str">
            <v>谢如画(xierh)</v>
          </cell>
          <cell r="V363" t="str">
            <v>ZX厚街曾茂林</v>
          </cell>
          <cell r="W363" t="str">
            <v>电商价值宽带营销</v>
          </cell>
          <cell r="X363" t="str">
            <v>厚街区</v>
          </cell>
          <cell r="Y363">
            <v>0</v>
          </cell>
          <cell r="Z363">
            <v>0</v>
          </cell>
          <cell r="AA363" t="str">
            <v>厚街区</v>
          </cell>
          <cell r="AB363" t="str">
            <v>05</v>
          </cell>
          <cell r="AC363">
            <v>4</v>
          </cell>
          <cell r="AD363">
            <v>12</v>
          </cell>
          <cell r="AE363" t="str">
            <v>是</v>
          </cell>
          <cell r="AF363" t="str">
            <v/>
          </cell>
          <cell r="AG363" t="str">
            <v>否</v>
          </cell>
          <cell r="AH363" t="str">
            <v>续本月</v>
          </cell>
          <cell r="AI363" t="str">
            <v>是</v>
          </cell>
          <cell r="AJ363">
            <v>13412698068</v>
          </cell>
          <cell r="AO363">
            <v>0</v>
          </cell>
          <cell r="AR363" t="str">
            <v>洋犀区</v>
          </cell>
        </row>
        <row r="364">
          <cell r="F364">
            <v>13724423463</v>
          </cell>
          <cell r="G364" t="str">
            <v>13724423463</v>
          </cell>
          <cell r="H364" t="str">
            <v>余梦迪</v>
          </cell>
          <cell r="I364" t="str">
            <v>预付费东莞住宅新装或续费888元包年，带宽12M</v>
          </cell>
          <cell r="J364">
            <v>888</v>
          </cell>
          <cell r="K364">
            <v>888</v>
          </cell>
          <cell r="L364" t="str">
            <v>2012-05-02</v>
          </cell>
          <cell r="M364">
            <v>42157</v>
          </cell>
          <cell r="N364" t="str">
            <v>2016-06-02</v>
          </cell>
          <cell r="O364" t="str">
            <v>2015-06-02</v>
          </cell>
          <cell r="P364" t="str">
            <v>宽带预付费</v>
          </cell>
          <cell r="Q364" t="str">
            <v>续费</v>
          </cell>
          <cell r="R364" t="str">
            <v>当月充值</v>
          </cell>
          <cell r="S364" t="str">
            <v>家庭用户</v>
          </cell>
          <cell r="T364" t="str">
            <v>FTTH</v>
          </cell>
          <cell r="U364" t="str">
            <v>谢如画(xierh)</v>
          </cell>
          <cell r="V364" t="str">
            <v>ZX厚街曾茂林</v>
          </cell>
          <cell r="W364" t="str">
            <v>电商价值宽带营销</v>
          </cell>
          <cell r="X364" t="str">
            <v>厚街区</v>
          </cell>
          <cell r="Y364">
            <v>0</v>
          </cell>
          <cell r="Z364">
            <v>0</v>
          </cell>
          <cell r="AA364" t="str">
            <v>厚街区</v>
          </cell>
          <cell r="AB364" t="str">
            <v>02</v>
          </cell>
          <cell r="AC364">
            <v>12</v>
          </cell>
          <cell r="AD364">
            <v>12</v>
          </cell>
          <cell r="AE364" t="str">
            <v>是</v>
          </cell>
          <cell r="AF364" t="str">
            <v/>
          </cell>
          <cell r="AG364" t="str">
            <v>价值宽带</v>
          </cell>
          <cell r="AH364" t="str">
            <v>续本月</v>
          </cell>
          <cell r="AI364" t="str">
            <v>是</v>
          </cell>
          <cell r="AJ364">
            <v>13724423463</v>
          </cell>
          <cell r="AO364">
            <v>0</v>
          </cell>
          <cell r="AR364" t="str">
            <v>东站区</v>
          </cell>
        </row>
        <row r="365">
          <cell r="F365">
            <v>13728328203</v>
          </cell>
          <cell r="G365" t="str">
            <v>13728328203</v>
          </cell>
          <cell r="H365" t="str">
            <v>丘福生</v>
          </cell>
          <cell r="I365" t="str">
            <v>预付费东莞住宅新装或续费1088元包年，带宽20M</v>
          </cell>
          <cell r="J365">
            <v>1088</v>
          </cell>
          <cell r="K365">
            <v>1088</v>
          </cell>
          <cell r="L365" t="str">
            <v>2013-06-08</v>
          </cell>
          <cell r="M365">
            <v>42163</v>
          </cell>
          <cell r="N365" t="str">
            <v>2016-06-08</v>
          </cell>
          <cell r="O365" t="str">
            <v>2015-06-03</v>
          </cell>
          <cell r="P365" t="str">
            <v>宽带预付费</v>
          </cell>
          <cell r="Q365" t="str">
            <v>续费</v>
          </cell>
          <cell r="R365" t="str">
            <v>当月充值</v>
          </cell>
          <cell r="S365" t="str">
            <v>家庭用户</v>
          </cell>
          <cell r="T365" t="str">
            <v>FTTH</v>
          </cell>
          <cell r="U365" t="str">
            <v>谢如画(xierh)</v>
          </cell>
          <cell r="V365" t="str">
            <v>ZX厚街曾茂林</v>
          </cell>
          <cell r="W365" t="str">
            <v/>
          </cell>
          <cell r="X365" t="str">
            <v>厚街区</v>
          </cell>
          <cell r="Y365">
            <v>0</v>
          </cell>
          <cell r="Z365">
            <v>0</v>
          </cell>
          <cell r="AA365" t="str">
            <v>厚街区</v>
          </cell>
          <cell r="AB365" t="str">
            <v>03</v>
          </cell>
          <cell r="AC365">
            <v>20</v>
          </cell>
          <cell r="AD365">
            <v>12</v>
          </cell>
          <cell r="AE365" t="str">
            <v>是</v>
          </cell>
          <cell r="AF365" t="str">
            <v/>
          </cell>
          <cell r="AG365" t="str">
            <v>价值宽带</v>
          </cell>
          <cell r="AH365" t="str">
            <v>续本月</v>
          </cell>
          <cell r="AI365" t="str">
            <v>是</v>
          </cell>
          <cell r="AJ365">
            <v>13728328203</v>
          </cell>
          <cell r="AO365">
            <v>0</v>
          </cell>
          <cell r="AR365" t="str">
            <v>东站区</v>
          </cell>
        </row>
        <row r="366">
          <cell r="F366">
            <v>13798702278</v>
          </cell>
          <cell r="G366" t="str">
            <v>13798702278</v>
          </cell>
          <cell r="H366" t="str">
            <v>王建伟</v>
          </cell>
          <cell r="I366" t="str">
            <v>预付费东莞住宅新装或续费1408元包2年，带宽12M</v>
          </cell>
          <cell r="J366">
            <v>1408</v>
          </cell>
          <cell r="K366">
            <v>1408</v>
          </cell>
          <cell r="L366" t="str">
            <v>2011-06-11</v>
          </cell>
          <cell r="M366">
            <v>42166</v>
          </cell>
          <cell r="N366" t="str">
            <v>2017-06-11</v>
          </cell>
          <cell r="O366" t="str">
            <v>2015-06-07</v>
          </cell>
          <cell r="P366" t="str">
            <v>宽带预付费</v>
          </cell>
          <cell r="Q366" t="str">
            <v>续费</v>
          </cell>
          <cell r="R366" t="str">
            <v>提前充值</v>
          </cell>
          <cell r="S366" t="str">
            <v>家庭用户</v>
          </cell>
          <cell r="T366" t="str">
            <v>(传统)XDSL</v>
          </cell>
          <cell r="U366" t="str">
            <v>营业厅经理(NQYX01)</v>
          </cell>
          <cell r="V366" t="str">
            <v>ZX厚街曾茂林</v>
          </cell>
          <cell r="W366" t="str">
            <v/>
          </cell>
          <cell r="X366" t="str">
            <v>厚街区</v>
          </cell>
          <cell r="Y366">
            <v>0</v>
          </cell>
          <cell r="Z366">
            <v>0</v>
          </cell>
          <cell r="AA366" t="str">
            <v>厚街区</v>
          </cell>
          <cell r="AB366" t="str">
            <v>07</v>
          </cell>
          <cell r="AC366">
            <v>12</v>
          </cell>
          <cell r="AD366">
            <v>24</v>
          </cell>
          <cell r="AE366" t="str">
            <v>否</v>
          </cell>
          <cell r="AF366" t="str">
            <v/>
          </cell>
          <cell r="AG366" t="str">
            <v>价值宽带</v>
          </cell>
          <cell r="AH366" t="str">
            <v>续本月</v>
          </cell>
          <cell r="AI366" t="str">
            <v>否</v>
          </cell>
          <cell r="AO366">
            <v>0</v>
          </cell>
          <cell r="AR366" t="str">
            <v>东站区</v>
          </cell>
        </row>
        <row r="367">
          <cell r="F367">
            <v>13925760825</v>
          </cell>
          <cell r="G367" t="str">
            <v>13925760825</v>
          </cell>
          <cell r="H367" t="str">
            <v>刘春福</v>
          </cell>
          <cell r="I367" t="str">
            <v>预付费东莞住宅新装或续费888元包年，带宽12M</v>
          </cell>
          <cell r="J367">
            <v>888</v>
          </cell>
          <cell r="K367">
            <v>888</v>
          </cell>
          <cell r="L367" t="str">
            <v>2013-09-08</v>
          </cell>
          <cell r="M367">
            <v>42255</v>
          </cell>
          <cell r="N367" t="str">
            <v>2016-09-08</v>
          </cell>
          <cell r="O367" t="str">
            <v>2015-06-03</v>
          </cell>
          <cell r="P367" t="str">
            <v>宽带预付费</v>
          </cell>
          <cell r="Q367" t="str">
            <v>续费</v>
          </cell>
          <cell r="R367" t="str">
            <v>提前充值</v>
          </cell>
          <cell r="S367" t="str">
            <v>家庭用户</v>
          </cell>
          <cell r="T367" t="str">
            <v>FTTH</v>
          </cell>
          <cell r="U367" t="str">
            <v>谢如画(xierh)</v>
          </cell>
          <cell r="V367" t="str">
            <v>ZX厚街曾茂林</v>
          </cell>
          <cell r="W367" t="str">
            <v>电商价值宽带营销</v>
          </cell>
          <cell r="X367" t="str">
            <v>厚街区</v>
          </cell>
          <cell r="Y367">
            <v>0</v>
          </cell>
          <cell r="Z367">
            <v>0</v>
          </cell>
          <cell r="AA367" t="str">
            <v>厚街区</v>
          </cell>
          <cell r="AB367" t="str">
            <v>03</v>
          </cell>
          <cell r="AC367">
            <v>12</v>
          </cell>
          <cell r="AD367">
            <v>12</v>
          </cell>
          <cell r="AE367" t="str">
            <v>是</v>
          </cell>
          <cell r="AF367" t="str">
            <v/>
          </cell>
          <cell r="AG367" t="str">
            <v>价值宽带</v>
          </cell>
          <cell r="AH367" t="str">
            <v>续后期</v>
          </cell>
          <cell r="AI367" t="str">
            <v>否</v>
          </cell>
          <cell r="AO367">
            <v>0</v>
          </cell>
          <cell r="AR367" t="str">
            <v>杨蔡区</v>
          </cell>
        </row>
        <row r="368">
          <cell r="F368">
            <v>15820805798</v>
          </cell>
          <cell r="G368" t="str">
            <v>15820805798</v>
          </cell>
          <cell r="H368" t="str">
            <v>东莞市集达鞋业有限公司</v>
          </cell>
          <cell r="I368" t="str">
            <v>预付费东莞个人新装或续费1698元包12个月，20M（悦视听）</v>
          </cell>
          <cell r="J368">
            <v>1698</v>
          </cell>
          <cell r="K368">
            <v>1698</v>
          </cell>
          <cell r="L368" t="str">
            <v>2013-06-08</v>
          </cell>
          <cell r="M368">
            <v>42164</v>
          </cell>
          <cell r="N368" t="str">
            <v>2016-06-09</v>
          </cell>
          <cell r="O368" t="str">
            <v>2015-06-04</v>
          </cell>
          <cell r="P368" t="str">
            <v>宽带预付费</v>
          </cell>
          <cell r="Q368" t="str">
            <v>续费</v>
          </cell>
          <cell r="R368" t="str">
            <v>当月充值</v>
          </cell>
          <cell r="S368" t="str">
            <v>家庭用户</v>
          </cell>
          <cell r="T368" t="str">
            <v>FTTH</v>
          </cell>
          <cell r="U368" t="str">
            <v>谢如画(xierh)</v>
          </cell>
          <cell r="V368" t="str">
            <v>ZX厚街曾茂林</v>
          </cell>
          <cell r="W368" t="str">
            <v>(非)</v>
          </cell>
          <cell r="X368" t="str">
            <v>厚街区</v>
          </cell>
          <cell r="Y368">
            <v>0</v>
          </cell>
          <cell r="Z368">
            <v>0</v>
          </cell>
          <cell r="AA368" t="str">
            <v>厚街区</v>
          </cell>
          <cell r="AB368" t="str">
            <v>04</v>
          </cell>
          <cell r="AC368">
            <v>20</v>
          </cell>
          <cell r="AD368">
            <v>12</v>
          </cell>
          <cell r="AE368" t="str">
            <v>是</v>
          </cell>
          <cell r="AF368" t="str">
            <v/>
          </cell>
          <cell r="AG368" t="str">
            <v>价值宽带</v>
          </cell>
          <cell r="AH368" t="str">
            <v>续本月</v>
          </cell>
          <cell r="AI368" t="str">
            <v>是</v>
          </cell>
          <cell r="AJ368">
            <v>15820805798</v>
          </cell>
          <cell r="AO368" t="str">
            <v>悦视听</v>
          </cell>
          <cell r="AR368" t="str">
            <v>杨蔡区</v>
          </cell>
        </row>
        <row r="369">
          <cell r="F369">
            <v>13018663045</v>
          </cell>
          <cell r="G369" t="str">
            <v>13018663045</v>
          </cell>
          <cell r="H369" t="str">
            <v>黄小明</v>
          </cell>
          <cell r="I369" t="str">
            <v>预付费东莞住宅新装或续费680元包年，带宽4M</v>
          </cell>
          <cell r="J369">
            <v>680</v>
          </cell>
          <cell r="K369">
            <v>680</v>
          </cell>
          <cell r="L369" t="str">
            <v>2014-06-18</v>
          </cell>
          <cell r="M369">
            <v>42173</v>
          </cell>
          <cell r="N369" t="str">
            <v>2016-06-18</v>
          </cell>
          <cell r="O369" t="str">
            <v>2015-06-04</v>
          </cell>
          <cell r="P369" t="str">
            <v>宽带预付费</v>
          </cell>
          <cell r="Q369" t="str">
            <v>续费</v>
          </cell>
          <cell r="R369" t="str">
            <v>提前充值</v>
          </cell>
          <cell r="S369" t="str">
            <v>家庭用户</v>
          </cell>
          <cell r="T369" t="str">
            <v>FTTH</v>
          </cell>
          <cell r="U369" t="str">
            <v>王汝怡(wangry)</v>
          </cell>
          <cell r="V369" t="str">
            <v>ZX虎门钟小红</v>
          </cell>
          <cell r="W369" t="str">
            <v>电商价值宽带营销</v>
          </cell>
          <cell r="X369" t="str">
            <v>虎门区</v>
          </cell>
          <cell r="Y369">
            <v>0</v>
          </cell>
          <cell r="Z369">
            <v>0</v>
          </cell>
          <cell r="AA369" t="str">
            <v>虎门区</v>
          </cell>
          <cell r="AB369" t="str">
            <v>04</v>
          </cell>
          <cell r="AC369">
            <v>4</v>
          </cell>
          <cell r="AD369">
            <v>12</v>
          </cell>
          <cell r="AE369" t="str">
            <v>是</v>
          </cell>
          <cell r="AF369" t="str">
            <v/>
          </cell>
          <cell r="AG369" t="str">
            <v>否</v>
          </cell>
          <cell r="AH369" t="str">
            <v>续本月</v>
          </cell>
          <cell r="AI369" t="str">
            <v>是</v>
          </cell>
          <cell r="AJ369">
            <v>13018663045</v>
          </cell>
          <cell r="AO369">
            <v>0</v>
          </cell>
          <cell r="AR369" t="str">
            <v>杨蔡区</v>
          </cell>
        </row>
        <row r="370">
          <cell r="F370">
            <v>13412543398</v>
          </cell>
          <cell r="G370" t="str">
            <v>13412543398</v>
          </cell>
          <cell r="H370" t="str">
            <v>邹雅睿</v>
          </cell>
          <cell r="I370" t="str">
            <v>预付费东莞住宅新装或续费600元包年，带宽2M</v>
          </cell>
          <cell r="J370">
            <v>600</v>
          </cell>
          <cell r="K370">
            <v>600</v>
          </cell>
          <cell r="L370" t="str">
            <v>2009-04-15</v>
          </cell>
          <cell r="M370">
            <v>42159</v>
          </cell>
          <cell r="N370" t="str">
            <v>2016-06-04</v>
          </cell>
          <cell r="O370" t="str">
            <v>2015-06-02</v>
          </cell>
          <cell r="P370" t="str">
            <v>宽带预付费</v>
          </cell>
          <cell r="Q370" t="str">
            <v>续费</v>
          </cell>
          <cell r="R370" t="str">
            <v>提前充值</v>
          </cell>
          <cell r="S370" t="str">
            <v>家庭用户</v>
          </cell>
          <cell r="T370" t="str">
            <v>(传统)XDSL</v>
          </cell>
          <cell r="U370" t="str">
            <v>王汝怡(wangry)</v>
          </cell>
          <cell r="V370" t="str">
            <v>ZX虎门陈伟娣</v>
          </cell>
          <cell r="W370" t="str">
            <v>WLAN</v>
          </cell>
          <cell r="X370" t="str">
            <v>虎门区</v>
          </cell>
          <cell r="Y370">
            <v>0</v>
          </cell>
          <cell r="Z370">
            <v>0</v>
          </cell>
          <cell r="AA370" t="str">
            <v>虎门区</v>
          </cell>
          <cell r="AB370" t="str">
            <v>02</v>
          </cell>
          <cell r="AC370">
            <v>2</v>
          </cell>
          <cell r="AD370">
            <v>12</v>
          </cell>
          <cell r="AE370" t="str">
            <v>否</v>
          </cell>
          <cell r="AF370" t="str">
            <v/>
          </cell>
          <cell r="AG370" t="str">
            <v>否</v>
          </cell>
          <cell r="AH370" t="str">
            <v>续本月</v>
          </cell>
          <cell r="AI370" t="str">
            <v>否</v>
          </cell>
          <cell r="AO370">
            <v>0</v>
          </cell>
          <cell r="AR370" t="str">
            <v>杨蔡区</v>
          </cell>
        </row>
        <row r="371">
          <cell r="F371">
            <v>13538472438</v>
          </cell>
          <cell r="G371" t="str">
            <v>13538472438</v>
          </cell>
          <cell r="H371" t="str">
            <v>石梦飞</v>
          </cell>
          <cell r="I371" t="str">
            <v>预付费东莞住宅新装或续费680元包年，带宽4M</v>
          </cell>
          <cell r="J371">
            <v>680</v>
          </cell>
          <cell r="K371">
            <v>680</v>
          </cell>
          <cell r="L371" t="str">
            <v>2011-04-14</v>
          </cell>
          <cell r="M371">
            <v>42198</v>
          </cell>
          <cell r="N371" t="str">
            <v>2016-07-13</v>
          </cell>
          <cell r="O371" t="str">
            <v>2015-06-04</v>
          </cell>
          <cell r="P371" t="str">
            <v>宽带预付费</v>
          </cell>
          <cell r="Q371" t="str">
            <v>续费</v>
          </cell>
          <cell r="R371" t="str">
            <v>提前充值</v>
          </cell>
          <cell r="S371" t="str">
            <v>家庭用户</v>
          </cell>
          <cell r="T371" t="str">
            <v>FTTH</v>
          </cell>
          <cell r="U371" t="str">
            <v>王汝怡(wangry)</v>
          </cell>
          <cell r="V371" t="str">
            <v>ZX虎门钟小红</v>
          </cell>
          <cell r="W371" t="str">
            <v>电商价值宽带营销</v>
          </cell>
          <cell r="X371" t="str">
            <v>虎门区</v>
          </cell>
          <cell r="Y371">
            <v>0</v>
          </cell>
          <cell r="Z371">
            <v>0</v>
          </cell>
          <cell r="AA371" t="str">
            <v>虎门区</v>
          </cell>
          <cell r="AB371" t="str">
            <v>04</v>
          </cell>
          <cell r="AC371">
            <v>4</v>
          </cell>
          <cell r="AD371">
            <v>12</v>
          </cell>
          <cell r="AE371" t="str">
            <v>是</v>
          </cell>
          <cell r="AF371" t="str">
            <v/>
          </cell>
          <cell r="AG371" t="str">
            <v>否</v>
          </cell>
          <cell r="AH371" t="str">
            <v>续后期</v>
          </cell>
          <cell r="AI371" t="str">
            <v>否</v>
          </cell>
          <cell r="AO371">
            <v>0</v>
          </cell>
          <cell r="AR371" t="str">
            <v>杨蔡区</v>
          </cell>
        </row>
        <row r="372">
          <cell r="F372">
            <v>13509225505</v>
          </cell>
          <cell r="G372" t="str">
            <v>13509225505</v>
          </cell>
          <cell r="H372" t="str">
            <v>马全忠</v>
          </cell>
          <cell r="I372" t="str">
            <v>预付费东莞住宅新装或续费680元包年，带宽4M</v>
          </cell>
          <cell r="J372">
            <v>680</v>
          </cell>
          <cell r="K372">
            <v>680</v>
          </cell>
          <cell r="L372" t="str">
            <v>2011-06-22</v>
          </cell>
          <cell r="M372">
            <v>42182</v>
          </cell>
          <cell r="N372" t="str">
            <v>2016-06-27</v>
          </cell>
          <cell r="O372" t="str">
            <v>2015-06-05</v>
          </cell>
          <cell r="P372" t="str">
            <v>宽带预付费</v>
          </cell>
          <cell r="Q372" t="str">
            <v>续费</v>
          </cell>
          <cell r="R372" t="str">
            <v>提前充值</v>
          </cell>
          <cell r="S372" t="str">
            <v>家庭用户</v>
          </cell>
          <cell r="T372" t="str">
            <v>FTTH</v>
          </cell>
          <cell r="U372" t="str">
            <v>王汝怡(wangry)</v>
          </cell>
          <cell r="V372" t="str">
            <v>ZX虎门钟小红</v>
          </cell>
          <cell r="W372" t="str">
            <v/>
          </cell>
          <cell r="X372" t="str">
            <v>虎门区</v>
          </cell>
          <cell r="Y372">
            <v>0</v>
          </cell>
          <cell r="Z372">
            <v>0</v>
          </cell>
          <cell r="AA372" t="str">
            <v>虎门区</v>
          </cell>
          <cell r="AB372" t="str">
            <v>05</v>
          </cell>
          <cell r="AC372">
            <v>4</v>
          </cell>
          <cell r="AD372">
            <v>12</v>
          </cell>
          <cell r="AE372" t="str">
            <v>是</v>
          </cell>
          <cell r="AF372" t="str">
            <v/>
          </cell>
          <cell r="AG372" t="str">
            <v>否</v>
          </cell>
          <cell r="AH372" t="str">
            <v>续本月</v>
          </cell>
          <cell r="AI372" t="str">
            <v>是</v>
          </cell>
          <cell r="AO372">
            <v>0</v>
          </cell>
          <cell r="AR372" t="str">
            <v>杨蔡区</v>
          </cell>
        </row>
        <row r="373">
          <cell r="F373">
            <v>13650194509</v>
          </cell>
          <cell r="G373" t="str">
            <v>13650194509</v>
          </cell>
          <cell r="H373" t="str">
            <v>曾莉</v>
          </cell>
          <cell r="I373" t="str">
            <v>预付费东莞住宅新装或续费888元包年，带宽12M</v>
          </cell>
          <cell r="J373">
            <v>888</v>
          </cell>
          <cell r="K373">
            <v>888</v>
          </cell>
          <cell r="L373" t="str">
            <v>2014-06-10</v>
          </cell>
          <cell r="M373">
            <v>42165</v>
          </cell>
          <cell r="N373" t="str">
            <v>2016-06-10</v>
          </cell>
          <cell r="O373" t="str">
            <v>2015-06-01</v>
          </cell>
          <cell r="P373" t="str">
            <v>宽带预付费</v>
          </cell>
          <cell r="Q373" t="str">
            <v>续费</v>
          </cell>
          <cell r="R373" t="str">
            <v>提前充值</v>
          </cell>
          <cell r="S373" t="str">
            <v>家庭用户</v>
          </cell>
          <cell r="T373" t="str">
            <v>FTTH</v>
          </cell>
          <cell r="U373" t="str">
            <v>邹文兰(zouwl)</v>
          </cell>
          <cell r="V373" t="str">
            <v>ZX虎门钟小红</v>
          </cell>
          <cell r="W373" t="str">
            <v>电商价值宽带营销</v>
          </cell>
          <cell r="X373" t="str">
            <v>虎门区</v>
          </cell>
          <cell r="Y373">
            <v>0</v>
          </cell>
          <cell r="Z373">
            <v>0</v>
          </cell>
          <cell r="AA373" t="str">
            <v>虎门区</v>
          </cell>
          <cell r="AB373" t="str">
            <v>01</v>
          </cell>
          <cell r="AC373">
            <v>12</v>
          </cell>
          <cell r="AD373">
            <v>12</v>
          </cell>
          <cell r="AE373" t="str">
            <v>是</v>
          </cell>
          <cell r="AF373" t="str">
            <v/>
          </cell>
          <cell r="AG373" t="str">
            <v>价值宽带</v>
          </cell>
          <cell r="AH373" t="str">
            <v>续本月</v>
          </cell>
          <cell r="AI373" t="str">
            <v>是</v>
          </cell>
          <cell r="AJ373">
            <v>13650194509</v>
          </cell>
          <cell r="AO373">
            <v>0</v>
          </cell>
          <cell r="AR373" t="str">
            <v>杨蔡区</v>
          </cell>
        </row>
        <row r="374">
          <cell r="F374" t="str">
            <v>dgdc90060926</v>
          </cell>
          <cell r="G374" t="str">
            <v>dgdc90060926</v>
          </cell>
          <cell r="H374" t="str">
            <v>曾小令</v>
          </cell>
          <cell r="I374" t="str">
            <v>预付费东莞住宅新装或续费888元包年，带宽12M</v>
          </cell>
          <cell r="J374">
            <v>888</v>
          </cell>
          <cell r="K374">
            <v>888</v>
          </cell>
          <cell r="L374" t="str">
            <v>2011-07-18</v>
          </cell>
          <cell r="M374">
            <v>42198</v>
          </cell>
          <cell r="N374" t="str">
            <v>2016-07-13</v>
          </cell>
          <cell r="O374" t="str">
            <v>2015-06-06</v>
          </cell>
          <cell r="P374" t="str">
            <v>宽带预付费</v>
          </cell>
          <cell r="Q374" t="str">
            <v>续费</v>
          </cell>
          <cell r="R374" t="str">
            <v>提前充值</v>
          </cell>
          <cell r="S374" t="str">
            <v>家庭用户</v>
          </cell>
          <cell r="T374" t="str">
            <v>FTTH</v>
          </cell>
          <cell r="U374" t="str">
            <v>谢如画(xierh)</v>
          </cell>
          <cell r="V374" t="str">
            <v>ZX厚街罗灿平</v>
          </cell>
          <cell r="W374" t="str">
            <v>电商价值宽带营销</v>
          </cell>
          <cell r="X374" t="str">
            <v>厚街区</v>
          </cell>
          <cell r="Y374">
            <v>0</v>
          </cell>
          <cell r="Z374">
            <v>0</v>
          </cell>
          <cell r="AA374" t="str">
            <v>厚街区</v>
          </cell>
          <cell r="AB374" t="str">
            <v>06</v>
          </cell>
          <cell r="AC374">
            <v>12</v>
          </cell>
          <cell r="AD374">
            <v>12</v>
          </cell>
          <cell r="AE374" t="str">
            <v>是</v>
          </cell>
          <cell r="AF374" t="str">
            <v/>
          </cell>
          <cell r="AG374" t="str">
            <v>价值宽带</v>
          </cell>
          <cell r="AH374" t="str">
            <v>续后期</v>
          </cell>
          <cell r="AI374" t="str">
            <v>否</v>
          </cell>
          <cell r="AO374">
            <v>0</v>
          </cell>
          <cell r="AR374" t="str">
            <v>杨蔡区</v>
          </cell>
        </row>
        <row r="375">
          <cell r="F375">
            <v>13528550327</v>
          </cell>
          <cell r="G375" t="str">
            <v>13528550327</v>
          </cell>
          <cell r="H375" t="str">
            <v>刘华佑</v>
          </cell>
          <cell r="I375" t="str">
            <v>预付费东莞住宅新装或续费1088元包年，带宽20M</v>
          </cell>
          <cell r="J375">
            <v>1088</v>
          </cell>
          <cell r="K375">
            <v>1088</v>
          </cell>
          <cell r="L375" t="str">
            <v>2013-06-01</v>
          </cell>
          <cell r="M375">
            <v>42156</v>
          </cell>
          <cell r="N375" t="str">
            <v>2016-06-06</v>
          </cell>
          <cell r="O375" t="str">
            <v>2015-06-06</v>
          </cell>
          <cell r="P375" t="str">
            <v>宽带预付费</v>
          </cell>
          <cell r="Q375" t="str">
            <v>续费</v>
          </cell>
          <cell r="R375" t="str">
            <v>当月充值</v>
          </cell>
          <cell r="S375" t="str">
            <v>家庭用户</v>
          </cell>
          <cell r="T375" t="str">
            <v>FTTH</v>
          </cell>
          <cell r="U375" t="str">
            <v>谢如画(xierh)</v>
          </cell>
          <cell r="V375" t="str">
            <v>ZX厚街罗灿平</v>
          </cell>
          <cell r="W375" t="str">
            <v/>
          </cell>
          <cell r="X375" t="str">
            <v>厚街区</v>
          </cell>
          <cell r="Y375">
            <v>0</v>
          </cell>
          <cell r="Z375">
            <v>0</v>
          </cell>
          <cell r="AA375" t="str">
            <v>厚街区</v>
          </cell>
          <cell r="AB375" t="str">
            <v>06</v>
          </cell>
          <cell r="AC375">
            <v>20</v>
          </cell>
          <cell r="AD375">
            <v>12</v>
          </cell>
          <cell r="AE375" t="str">
            <v>是</v>
          </cell>
          <cell r="AF375" t="str">
            <v/>
          </cell>
          <cell r="AG375" t="str">
            <v>价值宽带</v>
          </cell>
          <cell r="AH375" t="str">
            <v>续本月</v>
          </cell>
          <cell r="AI375" t="str">
            <v>是</v>
          </cell>
          <cell r="AJ375">
            <v>13528550327</v>
          </cell>
          <cell r="AO375">
            <v>0</v>
          </cell>
          <cell r="AR375" t="str">
            <v>杨蔡区</v>
          </cell>
        </row>
        <row r="376">
          <cell r="F376">
            <v>13113131650</v>
          </cell>
          <cell r="G376" t="str">
            <v>13113131650</v>
          </cell>
          <cell r="H376" t="str">
            <v>熊训成</v>
          </cell>
          <cell r="I376" t="str">
            <v>预付费东莞住宅新装或续费888元包年，带宽12M</v>
          </cell>
          <cell r="J376">
            <v>888</v>
          </cell>
          <cell r="K376">
            <v>888</v>
          </cell>
          <cell r="L376" t="str">
            <v>2013-06-29</v>
          </cell>
          <cell r="M376">
            <v>42184</v>
          </cell>
          <cell r="N376" t="str">
            <v>2016-06-29</v>
          </cell>
          <cell r="O376" t="str">
            <v>2015-06-07</v>
          </cell>
          <cell r="P376" t="str">
            <v>宽带预付费</v>
          </cell>
          <cell r="Q376" t="str">
            <v>续费</v>
          </cell>
          <cell r="R376" t="str">
            <v>提前充值</v>
          </cell>
          <cell r="S376" t="str">
            <v>家庭用户</v>
          </cell>
          <cell r="T376" t="str">
            <v>FTTH</v>
          </cell>
          <cell r="U376" t="str">
            <v>邹文兰(zouwl)</v>
          </cell>
          <cell r="V376" t="str">
            <v>ZX虎门王武东</v>
          </cell>
          <cell r="W376" t="str">
            <v>电商价值宽带营销</v>
          </cell>
          <cell r="X376" t="str">
            <v>虎门区</v>
          </cell>
          <cell r="Y376">
            <v>0</v>
          </cell>
          <cell r="Z376">
            <v>0</v>
          </cell>
          <cell r="AA376" t="str">
            <v>虎门区</v>
          </cell>
          <cell r="AB376" t="str">
            <v>07</v>
          </cell>
          <cell r="AC376">
            <v>12</v>
          </cell>
          <cell r="AD376">
            <v>12</v>
          </cell>
          <cell r="AE376" t="str">
            <v>是</v>
          </cell>
          <cell r="AF376" t="str">
            <v/>
          </cell>
          <cell r="AG376" t="str">
            <v>价值宽带</v>
          </cell>
          <cell r="AH376" t="str">
            <v>续本月</v>
          </cell>
          <cell r="AI376" t="str">
            <v>是</v>
          </cell>
          <cell r="AJ376">
            <v>13113131650</v>
          </cell>
          <cell r="AO376">
            <v>0</v>
          </cell>
          <cell r="AR376" t="str">
            <v>杨蔡区</v>
          </cell>
        </row>
        <row r="377">
          <cell r="F377">
            <v>13712634435</v>
          </cell>
          <cell r="G377" t="str">
            <v>13712634435</v>
          </cell>
          <cell r="H377" t="str">
            <v>陈理彪</v>
          </cell>
          <cell r="I377" t="str">
            <v>预付费东莞住宅新装或续费680元包年，带宽4M</v>
          </cell>
          <cell r="J377">
            <v>680</v>
          </cell>
          <cell r="K377">
            <v>680</v>
          </cell>
          <cell r="L377" t="str">
            <v>2013-06-04</v>
          </cell>
          <cell r="M377">
            <v>42159</v>
          </cell>
          <cell r="N377" t="str">
            <v>2016-06-04</v>
          </cell>
          <cell r="O377" t="str">
            <v>2015-06-04</v>
          </cell>
          <cell r="P377" t="str">
            <v>宽带预付费</v>
          </cell>
          <cell r="Q377" t="str">
            <v>续费</v>
          </cell>
          <cell r="R377" t="str">
            <v>提前充值</v>
          </cell>
          <cell r="S377" t="str">
            <v>家庭用户</v>
          </cell>
          <cell r="T377" t="str">
            <v>FTTH</v>
          </cell>
          <cell r="U377" t="str">
            <v>王汝怡(wangry)</v>
          </cell>
          <cell r="V377" t="str">
            <v>ZX虎门杜嘉明</v>
          </cell>
          <cell r="W377" t="str">
            <v>电商价值宽带营销</v>
          </cell>
          <cell r="X377" t="str">
            <v>虎门区</v>
          </cell>
          <cell r="Y377">
            <v>0</v>
          </cell>
          <cell r="Z377">
            <v>0</v>
          </cell>
          <cell r="AA377" t="str">
            <v>虎门区</v>
          </cell>
          <cell r="AB377" t="str">
            <v>04</v>
          </cell>
          <cell r="AC377">
            <v>4</v>
          </cell>
          <cell r="AD377">
            <v>12</v>
          </cell>
          <cell r="AE377" t="str">
            <v>是</v>
          </cell>
          <cell r="AF377" t="str">
            <v/>
          </cell>
          <cell r="AG377" t="str">
            <v>否</v>
          </cell>
          <cell r="AH377" t="str">
            <v>续本月</v>
          </cell>
          <cell r="AI377" t="str">
            <v>是</v>
          </cell>
          <cell r="AJ377">
            <v>13712634435</v>
          </cell>
          <cell r="AO377">
            <v>0</v>
          </cell>
          <cell r="AR377" t="str">
            <v>杨蔡区</v>
          </cell>
        </row>
        <row r="378">
          <cell r="F378">
            <v>15917700092</v>
          </cell>
          <cell r="G378" t="str">
            <v>15917700092</v>
          </cell>
          <cell r="H378" t="str">
            <v>方振毅</v>
          </cell>
          <cell r="I378" t="str">
            <v>预付费东莞住宅新装或续费1398元包年，带宽20M</v>
          </cell>
          <cell r="J378">
            <v>1398</v>
          </cell>
          <cell r="K378">
            <v>1398</v>
          </cell>
          <cell r="L378" t="str">
            <v>2013-06-05</v>
          </cell>
          <cell r="M378">
            <v>42161</v>
          </cell>
          <cell r="N378" t="str">
            <v>2016-06-06</v>
          </cell>
          <cell r="O378" t="str">
            <v>2015-06-02</v>
          </cell>
          <cell r="P378" t="str">
            <v>宽带预付费</v>
          </cell>
          <cell r="Q378" t="str">
            <v>续费</v>
          </cell>
          <cell r="R378" t="str">
            <v>提前充值</v>
          </cell>
          <cell r="S378" t="str">
            <v>家庭用户</v>
          </cell>
          <cell r="T378" t="str">
            <v>FTTH</v>
          </cell>
          <cell r="U378" t="str">
            <v>邹文兰(zouwl)</v>
          </cell>
          <cell r="V378" t="str">
            <v>ZY虎门营业厅</v>
          </cell>
          <cell r="W378" t="str">
            <v/>
          </cell>
          <cell r="X378" t="str">
            <v>虎门区</v>
          </cell>
          <cell r="Y378">
            <v>0</v>
          </cell>
          <cell r="Z378">
            <v>0</v>
          </cell>
          <cell r="AA378" t="str">
            <v>虎门区</v>
          </cell>
          <cell r="AB378" t="str">
            <v>02</v>
          </cell>
          <cell r="AC378">
            <v>20</v>
          </cell>
          <cell r="AD378">
            <v>12</v>
          </cell>
          <cell r="AE378" t="str">
            <v>是</v>
          </cell>
          <cell r="AF378" t="str">
            <v/>
          </cell>
          <cell r="AG378" t="str">
            <v>价值宽带</v>
          </cell>
          <cell r="AH378" t="str">
            <v>续本月</v>
          </cell>
          <cell r="AI378" t="str">
            <v>是</v>
          </cell>
          <cell r="AJ378">
            <v>15917700092</v>
          </cell>
          <cell r="AO378">
            <v>0</v>
          </cell>
          <cell r="AR378" t="str">
            <v>杨蔡区</v>
          </cell>
        </row>
        <row r="379">
          <cell r="F379" t="str">
            <v>dgdc88920321</v>
          </cell>
          <cell r="G379" t="str">
            <v>dgdc88920321</v>
          </cell>
          <cell r="H379" t="str">
            <v>刘德洪</v>
          </cell>
          <cell r="I379" t="str">
            <v>预付费东莞住宅新装或续费888元包年，带宽12M</v>
          </cell>
          <cell r="J379">
            <v>888</v>
          </cell>
          <cell r="K379">
            <v>888</v>
          </cell>
          <cell r="L379" t="str">
            <v>2008-09-05</v>
          </cell>
          <cell r="M379">
            <v>42166</v>
          </cell>
          <cell r="N379" t="str">
            <v>2016-06-11</v>
          </cell>
          <cell r="O379" t="str">
            <v>2015-06-03</v>
          </cell>
          <cell r="P379" t="str">
            <v>宽带预付费</v>
          </cell>
          <cell r="Q379" t="str">
            <v>续费</v>
          </cell>
          <cell r="R379" t="str">
            <v>提前充值</v>
          </cell>
          <cell r="S379" t="str">
            <v>家庭用户</v>
          </cell>
          <cell r="T379" t="str">
            <v>FTTH</v>
          </cell>
          <cell r="U379" t="str">
            <v>王汝怡(wangry)</v>
          </cell>
          <cell r="V379" t="str">
            <v>ZX虎门王武东</v>
          </cell>
          <cell r="W379" t="str">
            <v/>
          </cell>
          <cell r="X379" t="str">
            <v>虎门区</v>
          </cell>
          <cell r="Y379">
            <v>0</v>
          </cell>
          <cell r="Z379">
            <v>0</v>
          </cell>
          <cell r="AA379" t="str">
            <v>虎门区</v>
          </cell>
          <cell r="AB379" t="str">
            <v>03</v>
          </cell>
          <cell r="AC379">
            <v>12</v>
          </cell>
          <cell r="AD379">
            <v>12</v>
          </cell>
          <cell r="AE379" t="str">
            <v>是</v>
          </cell>
          <cell r="AF379" t="str">
            <v/>
          </cell>
          <cell r="AG379" t="str">
            <v>价值宽带</v>
          </cell>
          <cell r="AH379" t="str">
            <v>续本月</v>
          </cell>
          <cell r="AI379" t="str">
            <v>是</v>
          </cell>
          <cell r="AO379">
            <v>0</v>
          </cell>
          <cell r="AR379" t="str">
            <v>杨蔡区</v>
          </cell>
        </row>
        <row r="380">
          <cell r="F380">
            <v>13268688417</v>
          </cell>
          <cell r="G380" t="str">
            <v>13268688417</v>
          </cell>
          <cell r="H380" t="str">
            <v>邓观年</v>
          </cell>
          <cell r="I380" t="str">
            <v>预付费东莞住宅新装或续费1088元包年，带宽10M</v>
          </cell>
          <cell r="J380">
            <v>1088</v>
          </cell>
          <cell r="K380">
            <v>1088</v>
          </cell>
          <cell r="L380" t="str">
            <v>2012-02-16</v>
          </cell>
          <cell r="M380">
            <v>42178</v>
          </cell>
          <cell r="N380" t="str">
            <v>2016-06-23</v>
          </cell>
          <cell r="O380" t="str">
            <v>2015-06-02</v>
          </cell>
          <cell r="P380" t="str">
            <v>宽带预付费</v>
          </cell>
          <cell r="Q380" t="str">
            <v>续费</v>
          </cell>
          <cell r="R380" t="str">
            <v>提前充值</v>
          </cell>
          <cell r="S380" t="str">
            <v>家庭用户</v>
          </cell>
          <cell r="T380" t="str">
            <v>FTTH</v>
          </cell>
          <cell r="U380" t="str">
            <v>王汝怡(wangry)</v>
          </cell>
          <cell r="V380" t="str">
            <v>ZX虎门王武东</v>
          </cell>
          <cell r="W380" t="str">
            <v>电商价值宽带营销</v>
          </cell>
          <cell r="X380" t="str">
            <v>虎门区</v>
          </cell>
          <cell r="Y380">
            <v>0</v>
          </cell>
          <cell r="Z380">
            <v>0</v>
          </cell>
          <cell r="AA380" t="str">
            <v>虎门区</v>
          </cell>
          <cell r="AB380" t="str">
            <v>02</v>
          </cell>
          <cell r="AC380">
            <v>10</v>
          </cell>
          <cell r="AD380">
            <v>12</v>
          </cell>
          <cell r="AE380" t="str">
            <v>是</v>
          </cell>
          <cell r="AF380" t="str">
            <v/>
          </cell>
          <cell r="AG380" t="str">
            <v>价值宽带</v>
          </cell>
          <cell r="AH380" t="str">
            <v>续本月</v>
          </cell>
          <cell r="AI380" t="str">
            <v>是</v>
          </cell>
          <cell r="AJ380">
            <v>13268688417</v>
          </cell>
          <cell r="AO380">
            <v>0</v>
          </cell>
          <cell r="AR380" t="str">
            <v>东坑区</v>
          </cell>
        </row>
        <row r="381">
          <cell r="F381">
            <v>13434058589</v>
          </cell>
          <cell r="G381" t="str">
            <v>13434058589</v>
          </cell>
          <cell r="H381" t="str">
            <v>肖静纯</v>
          </cell>
          <cell r="I381" t="str">
            <v>预付费东莞住宅新装或续费600元包年，带宽4M</v>
          </cell>
          <cell r="J381">
            <v>600</v>
          </cell>
          <cell r="K381">
            <v>600</v>
          </cell>
          <cell r="L381" t="str">
            <v>2012-02-24</v>
          </cell>
          <cell r="M381">
            <v>42179</v>
          </cell>
          <cell r="N381" t="str">
            <v>2016-06-24</v>
          </cell>
          <cell r="O381" t="str">
            <v>2015-06-04</v>
          </cell>
          <cell r="P381" t="str">
            <v>宽带预付费</v>
          </cell>
          <cell r="Q381" t="str">
            <v>续费</v>
          </cell>
          <cell r="R381" t="str">
            <v>提前充值</v>
          </cell>
          <cell r="S381" t="str">
            <v>家庭用户</v>
          </cell>
          <cell r="T381" t="str">
            <v>(传统)XDSL</v>
          </cell>
          <cell r="U381" t="str">
            <v>王汝怡(wangry)</v>
          </cell>
          <cell r="V381" t="str">
            <v>ZX虎门王成</v>
          </cell>
          <cell r="W381" t="str">
            <v>WLAN</v>
          </cell>
          <cell r="X381" t="str">
            <v>虎门区</v>
          </cell>
          <cell r="Y381">
            <v>0</v>
          </cell>
          <cell r="Z381">
            <v>0</v>
          </cell>
          <cell r="AA381" t="str">
            <v>虎门区</v>
          </cell>
          <cell r="AB381" t="str">
            <v>04</v>
          </cell>
          <cell r="AC381">
            <v>4</v>
          </cell>
          <cell r="AD381">
            <v>12</v>
          </cell>
          <cell r="AE381" t="str">
            <v>否</v>
          </cell>
          <cell r="AF381" t="str">
            <v/>
          </cell>
          <cell r="AG381" t="str">
            <v>否</v>
          </cell>
          <cell r="AH381" t="str">
            <v>续本月</v>
          </cell>
          <cell r="AI381" t="str">
            <v>否</v>
          </cell>
          <cell r="AO381">
            <v>0</v>
          </cell>
          <cell r="AR381" t="str">
            <v>东坑区</v>
          </cell>
        </row>
        <row r="382">
          <cell r="F382">
            <v>13450600471</v>
          </cell>
          <cell r="G382" t="str">
            <v>13450600471</v>
          </cell>
          <cell r="H382" t="str">
            <v>罗乐胜</v>
          </cell>
          <cell r="I382" t="str">
            <v>预付费东莞住宅新装或续费600元包年，带宽4M</v>
          </cell>
          <cell r="J382">
            <v>600</v>
          </cell>
          <cell r="K382">
            <v>600</v>
          </cell>
          <cell r="L382" t="str">
            <v>2014-06-26</v>
          </cell>
          <cell r="M382">
            <v>42181</v>
          </cell>
          <cell r="N382" t="str">
            <v>2016-06-26</v>
          </cell>
          <cell r="O382" t="str">
            <v>2015-06-02</v>
          </cell>
          <cell r="P382" t="str">
            <v>宽带预付费</v>
          </cell>
          <cell r="Q382" t="str">
            <v>续费</v>
          </cell>
          <cell r="R382" t="str">
            <v>提前充值</v>
          </cell>
          <cell r="S382" t="str">
            <v>家庭用户</v>
          </cell>
          <cell r="T382" t="str">
            <v>(传统)XDSL</v>
          </cell>
          <cell r="U382" t="str">
            <v>王汝怡(wangry)</v>
          </cell>
          <cell r="V382" t="str">
            <v>ZX虎门王成</v>
          </cell>
          <cell r="W382" t="str">
            <v/>
          </cell>
          <cell r="X382" t="str">
            <v>虎门区</v>
          </cell>
          <cell r="Y382">
            <v>0</v>
          </cell>
          <cell r="Z382">
            <v>0</v>
          </cell>
          <cell r="AA382" t="str">
            <v>虎门区</v>
          </cell>
          <cell r="AB382" t="str">
            <v>02</v>
          </cell>
          <cell r="AC382">
            <v>4</v>
          </cell>
          <cell r="AD382">
            <v>12</v>
          </cell>
          <cell r="AE382" t="str">
            <v>否</v>
          </cell>
          <cell r="AF382" t="str">
            <v/>
          </cell>
          <cell r="AG382" t="str">
            <v>否</v>
          </cell>
          <cell r="AH382" t="str">
            <v>续本月</v>
          </cell>
          <cell r="AI382" t="str">
            <v>否</v>
          </cell>
          <cell r="AO382">
            <v>0</v>
          </cell>
          <cell r="AR382" t="str">
            <v>东坑区</v>
          </cell>
        </row>
        <row r="383">
          <cell r="F383">
            <v>13537480734</v>
          </cell>
          <cell r="G383" t="str">
            <v>13537480734</v>
          </cell>
          <cell r="H383" t="str">
            <v>梁栋</v>
          </cell>
          <cell r="I383" t="str">
            <v>预付费东莞住宅新装或续费680元包年，带宽4M</v>
          </cell>
          <cell r="J383">
            <v>680</v>
          </cell>
          <cell r="K383">
            <v>680</v>
          </cell>
          <cell r="L383" t="str">
            <v>2013-06-16</v>
          </cell>
          <cell r="M383">
            <v>42171</v>
          </cell>
          <cell r="N383" t="str">
            <v>2016-06-16</v>
          </cell>
          <cell r="O383" t="str">
            <v>2015-06-07</v>
          </cell>
          <cell r="P383" t="str">
            <v>宽带预付费</v>
          </cell>
          <cell r="Q383" t="str">
            <v>续费</v>
          </cell>
          <cell r="R383" t="str">
            <v>提前充值</v>
          </cell>
          <cell r="S383" t="str">
            <v>家庭用户</v>
          </cell>
          <cell r="T383" t="str">
            <v>(传统)XDSL</v>
          </cell>
          <cell r="U383" t="str">
            <v>邹文兰(zouwl)</v>
          </cell>
          <cell r="V383" t="str">
            <v>ZX虎门王武东</v>
          </cell>
          <cell r="W383" t="str">
            <v>李伟军</v>
          </cell>
          <cell r="X383" t="str">
            <v>虎门区</v>
          </cell>
          <cell r="Y383">
            <v>0</v>
          </cell>
          <cell r="Z383">
            <v>0</v>
          </cell>
          <cell r="AA383" t="str">
            <v>虎门区</v>
          </cell>
          <cell r="AB383" t="str">
            <v>07</v>
          </cell>
          <cell r="AC383">
            <v>4</v>
          </cell>
          <cell r="AD383">
            <v>12</v>
          </cell>
          <cell r="AE383" t="str">
            <v>否</v>
          </cell>
          <cell r="AF383" t="str">
            <v/>
          </cell>
          <cell r="AG383" t="str">
            <v>否</v>
          </cell>
          <cell r="AH383" t="str">
            <v>续本月</v>
          </cell>
          <cell r="AI383" t="str">
            <v>否</v>
          </cell>
          <cell r="AO383">
            <v>0</v>
          </cell>
          <cell r="AR383" t="str">
            <v>白石岗区</v>
          </cell>
        </row>
        <row r="384">
          <cell r="F384">
            <v>13694998076</v>
          </cell>
          <cell r="G384" t="str">
            <v>13694998076</v>
          </cell>
          <cell r="H384" t="str">
            <v>朱秋亭</v>
          </cell>
          <cell r="I384" t="str">
            <v>预付费东莞住宅新装或续费600元包年，带宽4M</v>
          </cell>
          <cell r="J384">
            <v>600</v>
          </cell>
          <cell r="K384">
            <v>600</v>
          </cell>
          <cell r="L384" t="str">
            <v>2013-06-05</v>
          </cell>
          <cell r="M384">
            <v>42160</v>
          </cell>
          <cell r="N384" t="str">
            <v>2016-06-05</v>
          </cell>
          <cell r="O384" t="str">
            <v>2015-06-05</v>
          </cell>
          <cell r="P384" t="str">
            <v>宽带预付费</v>
          </cell>
          <cell r="Q384" t="str">
            <v>续费</v>
          </cell>
          <cell r="R384" t="str">
            <v>提前充值</v>
          </cell>
          <cell r="S384" t="str">
            <v>家庭用户</v>
          </cell>
          <cell r="T384" t="str">
            <v>(传统)XDSL</v>
          </cell>
          <cell r="U384" t="str">
            <v>王汝怡(wangry)</v>
          </cell>
          <cell r="V384" t="str">
            <v>ZX虎门袁新景</v>
          </cell>
          <cell r="W384" t="str">
            <v/>
          </cell>
          <cell r="X384" t="str">
            <v>虎门区</v>
          </cell>
          <cell r="Y384">
            <v>0</v>
          </cell>
          <cell r="Z384">
            <v>0</v>
          </cell>
          <cell r="AA384" t="str">
            <v>虎门区</v>
          </cell>
          <cell r="AB384" t="str">
            <v>05</v>
          </cell>
          <cell r="AC384">
            <v>4</v>
          </cell>
          <cell r="AD384">
            <v>12</v>
          </cell>
          <cell r="AE384" t="str">
            <v>否</v>
          </cell>
          <cell r="AF384" t="str">
            <v/>
          </cell>
          <cell r="AG384" t="str">
            <v>否</v>
          </cell>
          <cell r="AH384" t="str">
            <v>续本月</v>
          </cell>
          <cell r="AI384" t="str">
            <v>否</v>
          </cell>
          <cell r="AO384">
            <v>0</v>
          </cell>
          <cell r="AR384" t="str">
            <v>白石岗区</v>
          </cell>
        </row>
        <row r="385">
          <cell r="F385">
            <v>13829227118</v>
          </cell>
          <cell r="G385" t="str">
            <v>13829227118</v>
          </cell>
          <cell r="H385" t="str">
            <v>邓日坤</v>
          </cell>
          <cell r="I385" t="str">
            <v>预付费东莞住宅新装或续费1088元包年，带宽10M</v>
          </cell>
          <cell r="J385">
            <v>1088</v>
          </cell>
          <cell r="K385">
            <v>1088</v>
          </cell>
          <cell r="L385" t="str">
            <v>2014-07-30</v>
          </cell>
          <cell r="M385">
            <v>42215</v>
          </cell>
          <cell r="N385" t="str">
            <v>2016-07-30</v>
          </cell>
          <cell r="O385" t="str">
            <v>2015-06-05</v>
          </cell>
          <cell r="P385" t="str">
            <v>宽带预付费</v>
          </cell>
          <cell r="Q385" t="str">
            <v>续费</v>
          </cell>
          <cell r="R385" t="str">
            <v>提前充值</v>
          </cell>
          <cell r="S385" t="str">
            <v>家庭用户</v>
          </cell>
          <cell r="T385" t="str">
            <v>FTTH</v>
          </cell>
          <cell r="U385" t="str">
            <v>邓昌涛(dengct)</v>
          </cell>
          <cell r="V385" t="str">
            <v>ZX虎门王武东</v>
          </cell>
          <cell r="W385" t="str">
            <v/>
          </cell>
          <cell r="X385" t="str">
            <v>虎门区</v>
          </cell>
          <cell r="Y385">
            <v>0</v>
          </cell>
          <cell r="Z385">
            <v>0</v>
          </cell>
          <cell r="AA385" t="str">
            <v>虎门区</v>
          </cell>
          <cell r="AB385" t="str">
            <v>05</v>
          </cell>
          <cell r="AC385">
            <v>10</v>
          </cell>
          <cell r="AD385">
            <v>12</v>
          </cell>
          <cell r="AE385" t="str">
            <v>是</v>
          </cell>
          <cell r="AF385" t="str">
            <v/>
          </cell>
          <cell r="AG385" t="str">
            <v>价值宽带</v>
          </cell>
          <cell r="AH385" t="str">
            <v>续后期</v>
          </cell>
          <cell r="AI385" t="str">
            <v>否</v>
          </cell>
          <cell r="AO385">
            <v>0</v>
          </cell>
          <cell r="AR385" t="str">
            <v>白石岗区</v>
          </cell>
        </row>
        <row r="386">
          <cell r="F386" t="str">
            <v>dgdc86209891</v>
          </cell>
          <cell r="G386" t="str">
            <v>dgdc86209891</v>
          </cell>
          <cell r="H386" t="str">
            <v>郑文学</v>
          </cell>
          <cell r="I386" t="str">
            <v>预付费东莞住宅新装或续费1998元包两年送半年，带宽10M</v>
          </cell>
          <cell r="J386">
            <v>1998</v>
          </cell>
          <cell r="K386">
            <v>1998</v>
          </cell>
          <cell r="L386" t="str">
            <v>2013-06-11</v>
          </cell>
          <cell r="M386">
            <v>42166</v>
          </cell>
          <cell r="N386" t="str">
            <v>2017-12-11</v>
          </cell>
          <cell r="O386" t="str">
            <v>2015-06-02</v>
          </cell>
          <cell r="P386" t="str">
            <v>宽带预付费</v>
          </cell>
          <cell r="Q386" t="str">
            <v>续费</v>
          </cell>
          <cell r="R386" t="str">
            <v>提前充值</v>
          </cell>
          <cell r="S386" t="str">
            <v>家庭用户</v>
          </cell>
          <cell r="T386" t="str">
            <v>FTTH</v>
          </cell>
          <cell r="U386" t="str">
            <v>王汝怡(wangry)</v>
          </cell>
          <cell r="V386" t="str">
            <v>ZX虎门王武东</v>
          </cell>
          <cell r="W386" t="str">
            <v>(非）</v>
          </cell>
          <cell r="X386" t="str">
            <v>虎门区</v>
          </cell>
          <cell r="Y386">
            <v>0</v>
          </cell>
          <cell r="Z386">
            <v>0</v>
          </cell>
          <cell r="AA386" t="str">
            <v>虎门区</v>
          </cell>
          <cell r="AB386" t="str">
            <v>02</v>
          </cell>
          <cell r="AC386">
            <v>10</v>
          </cell>
          <cell r="AD386">
            <v>30</v>
          </cell>
          <cell r="AE386" t="str">
            <v>是</v>
          </cell>
          <cell r="AF386" t="str">
            <v/>
          </cell>
          <cell r="AG386" t="str">
            <v>价值宽带</v>
          </cell>
          <cell r="AH386" t="str">
            <v>续本月</v>
          </cell>
          <cell r="AI386" t="str">
            <v>是</v>
          </cell>
          <cell r="AJ386" t="str">
            <v>dgdc86209891</v>
          </cell>
          <cell r="AO386">
            <v>0</v>
          </cell>
          <cell r="AR386" t="str">
            <v>白石岗区</v>
          </cell>
        </row>
        <row r="387">
          <cell r="F387" t="str">
            <v>dgdc91045122</v>
          </cell>
          <cell r="G387" t="str">
            <v>dgdc91045122</v>
          </cell>
          <cell r="H387" t="str">
            <v>谢建敏</v>
          </cell>
          <cell r="I387" t="str">
            <v>预付费东莞住宅新装或续费680元包年，带宽4M</v>
          </cell>
          <cell r="J387">
            <v>680</v>
          </cell>
          <cell r="K387">
            <v>680</v>
          </cell>
          <cell r="L387" t="str">
            <v>2011-06-01</v>
          </cell>
          <cell r="M387">
            <v>42157</v>
          </cell>
          <cell r="N387" t="str">
            <v>2016-06-03</v>
          </cell>
          <cell r="O387" t="str">
            <v>2015-06-03</v>
          </cell>
          <cell r="P387" t="str">
            <v>宽带预付费</v>
          </cell>
          <cell r="Q387" t="str">
            <v>续费</v>
          </cell>
          <cell r="R387" t="str">
            <v>往月充值</v>
          </cell>
          <cell r="S387" t="str">
            <v>家庭用户</v>
          </cell>
          <cell r="T387" t="str">
            <v>(传统)XDSL</v>
          </cell>
          <cell r="U387" t="str">
            <v>邹文兰(zouwl)</v>
          </cell>
          <cell r="V387" t="str">
            <v>ZY虎门营业厅</v>
          </cell>
          <cell r="W387" t="str">
            <v/>
          </cell>
          <cell r="X387" t="str">
            <v>虎门区</v>
          </cell>
          <cell r="Y387">
            <v>0</v>
          </cell>
          <cell r="Z387">
            <v>0</v>
          </cell>
          <cell r="AA387" t="str">
            <v>虎门区</v>
          </cell>
          <cell r="AB387" t="str">
            <v>03</v>
          </cell>
          <cell r="AC387">
            <v>4</v>
          </cell>
          <cell r="AD387">
            <v>12</v>
          </cell>
          <cell r="AE387" t="str">
            <v>否</v>
          </cell>
          <cell r="AF387" t="str">
            <v/>
          </cell>
          <cell r="AG387" t="str">
            <v>否</v>
          </cell>
          <cell r="AH387" t="str">
            <v>续本月</v>
          </cell>
          <cell r="AI387" t="str">
            <v>否</v>
          </cell>
          <cell r="AO387">
            <v>0</v>
          </cell>
          <cell r="AR387" t="str">
            <v>大京九区</v>
          </cell>
        </row>
        <row r="388">
          <cell r="F388">
            <v>13450652125</v>
          </cell>
          <cell r="G388" t="str">
            <v>13450652125</v>
          </cell>
          <cell r="H388" t="str">
            <v>李细洲</v>
          </cell>
          <cell r="I388" t="str">
            <v>预付费东莞住宅新装或续费680元包年，带宽4M</v>
          </cell>
          <cell r="J388">
            <v>680</v>
          </cell>
          <cell r="K388">
            <v>680</v>
          </cell>
          <cell r="L388" t="str">
            <v>2012-03-10</v>
          </cell>
          <cell r="M388">
            <v>42165</v>
          </cell>
          <cell r="N388" t="str">
            <v>2016-06-10</v>
          </cell>
          <cell r="O388" t="str">
            <v>2015-06-04</v>
          </cell>
          <cell r="P388" t="str">
            <v>宽带预付费</v>
          </cell>
          <cell r="Q388" t="str">
            <v>续费</v>
          </cell>
          <cell r="R388" t="str">
            <v>提前充值</v>
          </cell>
          <cell r="S388" t="str">
            <v>家庭用户</v>
          </cell>
          <cell r="T388" t="str">
            <v>FTTH</v>
          </cell>
          <cell r="U388" t="str">
            <v>王丽(wangl)</v>
          </cell>
          <cell r="V388" t="str">
            <v>DL方阵通信</v>
          </cell>
          <cell r="W388" t="str">
            <v>电商价值宽带营销</v>
          </cell>
          <cell r="X388" t="str">
            <v>长安区</v>
          </cell>
          <cell r="Y388">
            <v>0</v>
          </cell>
          <cell r="Z388">
            <v>0</v>
          </cell>
          <cell r="AA388" t="str">
            <v>长安区</v>
          </cell>
          <cell r="AB388" t="str">
            <v>04</v>
          </cell>
          <cell r="AC388">
            <v>4</v>
          </cell>
          <cell r="AD388">
            <v>12</v>
          </cell>
          <cell r="AE388" t="str">
            <v>是</v>
          </cell>
          <cell r="AF388" t="str">
            <v/>
          </cell>
          <cell r="AG388" t="str">
            <v>否</v>
          </cell>
          <cell r="AH388" t="str">
            <v>续本月</v>
          </cell>
          <cell r="AI388" t="str">
            <v>是</v>
          </cell>
          <cell r="AJ388">
            <v>13450652125</v>
          </cell>
          <cell r="AO388">
            <v>0</v>
          </cell>
          <cell r="AR388" t="str">
            <v>大京九区</v>
          </cell>
        </row>
        <row r="389">
          <cell r="F389">
            <v>13729951939</v>
          </cell>
          <cell r="G389" t="str">
            <v>13729951939</v>
          </cell>
          <cell r="H389" t="str">
            <v>张敏</v>
          </cell>
          <cell r="I389" t="str">
            <v>预付费东莞住宅新装或续费680元包年，带宽4M</v>
          </cell>
          <cell r="J389">
            <v>680</v>
          </cell>
          <cell r="K389">
            <v>680</v>
          </cell>
          <cell r="L389" t="str">
            <v>2013-06-20</v>
          </cell>
          <cell r="M389">
            <v>42175</v>
          </cell>
          <cell r="N389" t="str">
            <v>2016-06-20</v>
          </cell>
          <cell r="O389" t="str">
            <v>2015-06-01</v>
          </cell>
          <cell r="P389" t="str">
            <v>宽带预付费</v>
          </cell>
          <cell r="Q389" t="str">
            <v>续费</v>
          </cell>
          <cell r="R389" t="str">
            <v>提前充值</v>
          </cell>
          <cell r="S389" t="str">
            <v>家庭用户</v>
          </cell>
          <cell r="T389" t="str">
            <v>FTTH</v>
          </cell>
          <cell r="U389" t="str">
            <v>王丽(wangl)</v>
          </cell>
          <cell r="V389" t="str">
            <v>ZX长安韦文生</v>
          </cell>
          <cell r="W389" t="str">
            <v>电商价值宽带营销</v>
          </cell>
          <cell r="X389" t="str">
            <v>长安区</v>
          </cell>
          <cell r="Y389">
            <v>0</v>
          </cell>
          <cell r="Z389">
            <v>0</v>
          </cell>
          <cell r="AA389" t="str">
            <v>长安区</v>
          </cell>
          <cell r="AB389" t="str">
            <v>01</v>
          </cell>
          <cell r="AC389">
            <v>4</v>
          </cell>
          <cell r="AD389">
            <v>12</v>
          </cell>
          <cell r="AE389" t="str">
            <v>是</v>
          </cell>
          <cell r="AF389" t="str">
            <v/>
          </cell>
          <cell r="AG389" t="str">
            <v>否</v>
          </cell>
          <cell r="AH389" t="str">
            <v>续本月</v>
          </cell>
          <cell r="AI389" t="str">
            <v>是</v>
          </cell>
          <cell r="AJ389">
            <v>13729951939</v>
          </cell>
          <cell r="AO389">
            <v>0</v>
          </cell>
          <cell r="AR389" t="str">
            <v>东坑区</v>
          </cell>
        </row>
        <row r="390">
          <cell r="F390">
            <v>18820342517</v>
          </cell>
          <cell r="G390" t="str">
            <v>18820342517</v>
          </cell>
          <cell r="H390" t="str">
            <v>刘丹丹</v>
          </cell>
          <cell r="I390" t="str">
            <v>预付费东莞住宅新装或续费680元包年，带宽4M</v>
          </cell>
          <cell r="J390">
            <v>680</v>
          </cell>
          <cell r="K390">
            <v>680</v>
          </cell>
          <cell r="L390" t="str">
            <v>2014-06-06</v>
          </cell>
          <cell r="M390">
            <v>42161</v>
          </cell>
          <cell r="N390" t="str">
            <v>2016-06-06</v>
          </cell>
          <cell r="O390" t="str">
            <v>2015-06-04</v>
          </cell>
          <cell r="P390" t="str">
            <v>宽带预付费</v>
          </cell>
          <cell r="Q390" t="str">
            <v>续费</v>
          </cell>
          <cell r="R390" t="str">
            <v>提前充值</v>
          </cell>
          <cell r="S390" t="str">
            <v>家庭用户</v>
          </cell>
          <cell r="T390" t="str">
            <v>FTTH</v>
          </cell>
          <cell r="U390" t="str">
            <v>王丽(wangl)</v>
          </cell>
          <cell r="V390" t="str">
            <v>DSBR长安何乐平</v>
          </cell>
          <cell r="W390" t="str">
            <v>电商价值宽带营销</v>
          </cell>
          <cell r="X390" t="str">
            <v>长安区</v>
          </cell>
          <cell r="Y390">
            <v>0</v>
          </cell>
          <cell r="Z390">
            <v>0</v>
          </cell>
          <cell r="AA390" t="str">
            <v>长安区</v>
          </cell>
          <cell r="AB390" t="str">
            <v>04</v>
          </cell>
          <cell r="AC390">
            <v>4</v>
          </cell>
          <cell r="AD390">
            <v>12</v>
          </cell>
          <cell r="AE390" t="str">
            <v>是</v>
          </cell>
          <cell r="AF390" t="str">
            <v/>
          </cell>
          <cell r="AG390" t="str">
            <v>否</v>
          </cell>
          <cell r="AH390" t="str">
            <v>续本月</v>
          </cell>
          <cell r="AI390" t="str">
            <v>是</v>
          </cell>
          <cell r="AJ390">
            <v>18820342517</v>
          </cell>
          <cell r="AO390">
            <v>0</v>
          </cell>
          <cell r="AR390" t="str">
            <v>华田区</v>
          </cell>
        </row>
        <row r="391">
          <cell r="F391" t="str">
            <v>dgdc90011547</v>
          </cell>
          <cell r="G391" t="str">
            <v>dgdc90011547</v>
          </cell>
          <cell r="H391" t="str">
            <v>熊迎达</v>
          </cell>
          <cell r="I391" t="str">
            <v>预付费东莞住宅新装或续费680元包年，带宽4M</v>
          </cell>
          <cell r="J391">
            <v>680</v>
          </cell>
          <cell r="K391">
            <v>680</v>
          </cell>
          <cell r="L391" t="str">
            <v>2011-02-24</v>
          </cell>
          <cell r="M391">
            <v>42183</v>
          </cell>
          <cell r="N391" t="str">
            <v>2016-06-28</v>
          </cell>
          <cell r="O391" t="str">
            <v>2015-06-03</v>
          </cell>
          <cell r="P391" t="str">
            <v>宽带预付费</v>
          </cell>
          <cell r="Q391" t="str">
            <v>续费</v>
          </cell>
          <cell r="R391" t="str">
            <v>当月充值</v>
          </cell>
          <cell r="S391" t="str">
            <v>家庭用户</v>
          </cell>
          <cell r="T391" t="str">
            <v>FTTH</v>
          </cell>
          <cell r="U391" t="str">
            <v>尼佳(nj_ca)</v>
          </cell>
          <cell r="V391" t="str">
            <v>ZX长安肖亮</v>
          </cell>
          <cell r="W391" t="str">
            <v>电商价值宽带营销</v>
          </cell>
          <cell r="X391" t="str">
            <v>长安区</v>
          </cell>
          <cell r="Y391">
            <v>0</v>
          </cell>
          <cell r="Z391">
            <v>0</v>
          </cell>
          <cell r="AA391" t="str">
            <v>长安区</v>
          </cell>
          <cell r="AB391" t="str">
            <v>03</v>
          </cell>
          <cell r="AC391">
            <v>4</v>
          </cell>
          <cell r="AD391">
            <v>12</v>
          </cell>
          <cell r="AE391" t="str">
            <v>是</v>
          </cell>
          <cell r="AF391" t="str">
            <v/>
          </cell>
          <cell r="AG391" t="str">
            <v>否</v>
          </cell>
          <cell r="AH391" t="str">
            <v>续本月</v>
          </cell>
          <cell r="AI391" t="str">
            <v>是</v>
          </cell>
          <cell r="AJ391" t="str">
            <v>dgdc90011547</v>
          </cell>
          <cell r="AO391">
            <v>0</v>
          </cell>
          <cell r="AR391" t="str">
            <v>杨蔡区</v>
          </cell>
        </row>
        <row r="392">
          <cell r="F392" t="str">
            <v>dgdc89268667</v>
          </cell>
          <cell r="G392" t="str">
            <v>dgdc89268667</v>
          </cell>
          <cell r="H392" t="str">
            <v>蒋成信</v>
          </cell>
          <cell r="I392" t="str">
            <v>预付费东莞住宅新装或续费680元包年，带宽4M</v>
          </cell>
          <cell r="J392">
            <v>680</v>
          </cell>
          <cell r="K392">
            <v>680</v>
          </cell>
          <cell r="L392" t="str">
            <v>2011-09-01</v>
          </cell>
          <cell r="M392">
            <v>42197</v>
          </cell>
          <cell r="N392" t="str">
            <v>2016-07-12</v>
          </cell>
          <cell r="O392" t="str">
            <v>2015-06-06</v>
          </cell>
          <cell r="P392" t="str">
            <v>宽带预付费</v>
          </cell>
          <cell r="Q392" t="str">
            <v>续费</v>
          </cell>
          <cell r="R392" t="str">
            <v>提前充值</v>
          </cell>
          <cell r="S392" t="str">
            <v>家庭用户</v>
          </cell>
          <cell r="T392" t="str">
            <v>(传统)XDSL</v>
          </cell>
          <cell r="U392" t="str">
            <v>王丽(wangl)</v>
          </cell>
          <cell r="V392" t="str">
            <v>DSBR长安肖亮</v>
          </cell>
          <cell r="W392" t="str">
            <v/>
          </cell>
          <cell r="X392" t="str">
            <v>长安区</v>
          </cell>
          <cell r="Y392">
            <v>0</v>
          </cell>
          <cell r="Z392">
            <v>0</v>
          </cell>
          <cell r="AA392" t="str">
            <v>长安区</v>
          </cell>
          <cell r="AB392" t="str">
            <v>06</v>
          </cell>
          <cell r="AC392">
            <v>4</v>
          </cell>
          <cell r="AD392">
            <v>12</v>
          </cell>
          <cell r="AE392" t="str">
            <v>否</v>
          </cell>
          <cell r="AF392" t="str">
            <v/>
          </cell>
          <cell r="AG392" t="str">
            <v>否</v>
          </cell>
          <cell r="AH392" t="str">
            <v>续后期</v>
          </cell>
          <cell r="AI392" t="str">
            <v>否</v>
          </cell>
          <cell r="AO392">
            <v>0</v>
          </cell>
          <cell r="AR392" t="str">
            <v>上坑区</v>
          </cell>
        </row>
        <row r="393">
          <cell r="F393">
            <v>13725860423</v>
          </cell>
          <cell r="G393" t="str">
            <v>13725860423</v>
          </cell>
          <cell r="H393" t="str">
            <v>冯利经</v>
          </cell>
          <cell r="I393" t="str">
            <v>预付费东莞住宅新装或续费888元包年，带宽12M</v>
          </cell>
          <cell r="J393">
            <v>888</v>
          </cell>
          <cell r="K393">
            <v>888</v>
          </cell>
          <cell r="L393" t="str">
            <v>2013-06-28</v>
          </cell>
          <cell r="M393">
            <v>42186</v>
          </cell>
          <cell r="N393" t="str">
            <v>2016-07-01</v>
          </cell>
          <cell r="O393" t="str">
            <v>2015-06-04</v>
          </cell>
          <cell r="P393" t="str">
            <v>宽带预付费</v>
          </cell>
          <cell r="Q393" t="str">
            <v>续费</v>
          </cell>
          <cell r="R393" t="str">
            <v>提前充值</v>
          </cell>
          <cell r="S393" t="str">
            <v>家庭用户</v>
          </cell>
          <cell r="T393" t="str">
            <v>FTTH</v>
          </cell>
          <cell r="U393" t="str">
            <v>王丽(wangl)</v>
          </cell>
          <cell r="V393" t="str">
            <v>DSBR长安肖亮</v>
          </cell>
          <cell r="W393" t="str">
            <v>电商价值宽带营销</v>
          </cell>
          <cell r="X393" t="str">
            <v>长安区</v>
          </cell>
          <cell r="Y393">
            <v>0</v>
          </cell>
          <cell r="Z393">
            <v>0</v>
          </cell>
          <cell r="AA393" t="str">
            <v>长安区</v>
          </cell>
          <cell r="AB393" t="str">
            <v>04</v>
          </cell>
          <cell r="AC393">
            <v>12</v>
          </cell>
          <cell r="AD393">
            <v>12</v>
          </cell>
          <cell r="AE393" t="str">
            <v>是</v>
          </cell>
          <cell r="AF393" t="str">
            <v/>
          </cell>
          <cell r="AG393" t="str">
            <v>价值宽带</v>
          </cell>
          <cell r="AH393" t="str">
            <v>续后期</v>
          </cell>
          <cell r="AI393" t="str">
            <v>否</v>
          </cell>
          <cell r="AO393">
            <v>0</v>
          </cell>
          <cell r="AR393" t="str">
            <v>旺富区</v>
          </cell>
        </row>
        <row r="394">
          <cell r="F394">
            <v>13825797488</v>
          </cell>
          <cell r="G394" t="str">
            <v>13825797488</v>
          </cell>
          <cell r="H394" t="str">
            <v>毛小清</v>
          </cell>
          <cell r="I394" t="str">
            <v>预付费东莞住宅新装或续费680元包年，带宽4M</v>
          </cell>
          <cell r="J394">
            <v>680</v>
          </cell>
          <cell r="K394">
            <v>680</v>
          </cell>
          <cell r="L394" t="str">
            <v>2008-12-05</v>
          </cell>
          <cell r="M394">
            <v>42193</v>
          </cell>
          <cell r="N394" t="str">
            <v>2016-07-08</v>
          </cell>
          <cell r="O394" t="str">
            <v>2015-06-04</v>
          </cell>
          <cell r="P394" t="str">
            <v>宽带预付费</v>
          </cell>
          <cell r="Q394" t="str">
            <v>续费</v>
          </cell>
          <cell r="R394" t="str">
            <v>提前充值</v>
          </cell>
          <cell r="S394" t="str">
            <v>家庭用户</v>
          </cell>
          <cell r="T394" t="str">
            <v>(传统)XDSL</v>
          </cell>
          <cell r="U394" t="str">
            <v>谢如画(xierh)</v>
          </cell>
          <cell r="V394" t="str">
            <v>ZX厚街温圣荣</v>
          </cell>
          <cell r="W394" t="str">
            <v/>
          </cell>
          <cell r="X394" t="str">
            <v>厚街区</v>
          </cell>
          <cell r="Y394">
            <v>0</v>
          </cell>
          <cell r="Z394">
            <v>0</v>
          </cell>
          <cell r="AA394" t="str">
            <v>厚街区</v>
          </cell>
          <cell r="AB394" t="str">
            <v>04</v>
          </cell>
          <cell r="AC394">
            <v>4</v>
          </cell>
          <cell r="AD394">
            <v>12</v>
          </cell>
          <cell r="AE394" t="str">
            <v>否</v>
          </cell>
          <cell r="AF394" t="str">
            <v/>
          </cell>
          <cell r="AG394" t="str">
            <v>否</v>
          </cell>
          <cell r="AH394" t="str">
            <v>续后期</v>
          </cell>
          <cell r="AI394" t="str">
            <v>否</v>
          </cell>
          <cell r="AO394">
            <v>0</v>
          </cell>
          <cell r="AR394" t="str">
            <v>旺富区</v>
          </cell>
        </row>
        <row r="395">
          <cell r="F395">
            <v>15019193873</v>
          </cell>
          <cell r="G395" t="str">
            <v>15019193873</v>
          </cell>
          <cell r="H395" t="str">
            <v>陈凤娇</v>
          </cell>
          <cell r="I395" t="str">
            <v>预付费东莞住宅新装或续费680元包年，带宽4M</v>
          </cell>
          <cell r="J395">
            <v>680</v>
          </cell>
          <cell r="K395">
            <v>680</v>
          </cell>
          <cell r="L395" t="str">
            <v>2010-09-01</v>
          </cell>
          <cell r="M395">
            <v>42190</v>
          </cell>
          <cell r="N395" t="str">
            <v>2016-07-05</v>
          </cell>
          <cell r="O395" t="str">
            <v>2015-06-04</v>
          </cell>
          <cell r="P395" t="str">
            <v>宽带预付费</v>
          </cell>
          <cell r="Q395" t="str">
            <v>续费</v>
          </cell>
          <cell r="R395" t="str">
            <v>提前充值</v>
          </cell>
          <cell r="S395" t="str">
            <v>家庭用户</v>
          </cell>
          <cell r="T395" t="str">
            <v>(传统)XDSL</v>
          </cell>
          <cell r="U395" t="str">
            <v>谢如画(xierh)</v>
          </cell>
          <cell r="V395" t="str">
            <v>ZX厚街温圣荣</v>
          </cell>
          <cell r="W395" t="str">
            <v/>
          </cell>
          <cell r="X395" t="str">
            <v>厚街区</v>
          </cell>
          <cell r="Y395">
            <v>0</v>
          </cell>
          <cell r="Z395">
            <v>0</v>
          </cell>
          <cell r="AA395" t="str">
            <v>厚街区</v>
          </cell>
          <cell r="AB395" t="str">
            <v>04</v>
          </cell>
          <cell r="AC395">
            <v>4</v>
          </cell>
          <cell r="AD395">
            <v>12</v>
          </cell>
          <cell r="AE395" t="str">
            <v>否</v>
          </cell>
          <cell r="AF395" t="str">
            <v/>
          </cell>
          <cell r="AG395" t="str">
            <v>否</v>
          </cell>
          <cell r="AH395" t="str">
            <v>续后期</v>
          </cell>
          <cell r="AI395" t="str">
            <v>否</v>
          </cell>
          <cell r="AO395">
            <v>0</v>
          </cell>
          <cell r="AR395" t="str">
            <v>旺富区</v>
          </cell>
        </row>
        <row r="396">
          <cell r="F396">
            <v>13412778685</v>
          </cell>
          <cell r="G396" t="str">
            <v>13412778685</v>
          </cell>
          <cell r="H396" t="str">
            <v>吴家富</v>
          </cell>
          <cell r="I396" t="str">
            <v>预付费东莞住宅新装或续费680元包年，带宽4M</v>
          </cell>
          <cell r="J396">
            <v>680</v>
          </cell>
          <cell r="K396">
            <v>680</v>
          </cell>
          <cell r="L396" t="str">
            <v>2013-06-07</v>
          </cell>
          <cell r="M396">
            <v>42162</v>
          </cell>
          <cell r="N396" t="str">
            <v>2016-06-07</v>
          </cell>
          <cell r="O396" t="str">
            <v>2015-06-01</v>
          </cell>
          <cell r="P396" t="str">
            <v>宽带预付费</v>
          </cell>
          <cell r="Q396" t="str">
            <v>续费</v>
          </cell>
          <cell r="R396" t="str">
            <v>当月充值</v>
          </cell>
          <cell r="S396" t="str">
            <v>家庭用户</v>
          </cell>
          <cell r="T396" t="str">
            <v>FTTH</v>
          </cell>
          <cell r="U396" t="str">
            <v>谢如画(xierh)</v>
          </cell>
          <cell r="V396" t="str">
            <v>ZX厚街黄清浩</v>
          </cell>
          <cell r="W396" t="str">
            <v/>
          </cell>
          <cell r="X396" t="str">
            <v>厚街区</v>
          </cell>
          <cell r="Y396">
            <v>0</v>
          </cell>
          <cell r="Z396">
            <v>0</v>
          </cell>
          <cell r="AA396" t="str">
            <v>厚街区</v>
          </cell>
          <cell r="AB396" t="str">
            <v>01</v>
          </cell>
          <cell r="AC396">
            <v>4</v>
          </cell>
          <cell r="AD396">
            <v>12</v>
          </cell>
          <cell r="AE396" t="str">
            <v>是</v>
          </cell>
          <cell r="AF396" t="str">
            <v/>
          </cell>
          <cell r="AG396" t="str">
            <v>否</v>
          </cell>
          <cell r="AH396" t="str">
            <v>续本月</v>
          </cell>
          <cell r="AI396" t="str">
            <v>是</v>
          </cell>
          <cell r="AJ396">
            <v>13412778685</v>
          </cell>
          <cell r="AO396">
            <v>0</v>
          </cell>
          <cell r="AR396" t="str">
            <v>上坑区</v>
          </cell>
        </row>
        <row r="397">
          <cell r="F397">
            <v>15015400100</v>
          </cell>
          <cell r="G397" t="str">
            <v>15015400100</v>
          </cell>
          <cell r="H397" t="str">
            <v>李阿勇</v>
          </cell>
          <cell r="I397" t="str">
            <v>预付费东莞住宅新装或续费888元包年，带宽12M</v>
          </cell>
          <cell r="J397">
            <v>888</v>
          </cell>
          <cell r="K397">
            <v>888</v>
          </cell>
          <cell r="L397" t="str">
            <v>2012-05-13</v>
          </cell>
          <cell r="M397">
            <v>42150</v>
          </cell>
          <cell r="N397" t="str">
            <v>2016-06-02</v>
          </cell>
          <cell r="O397" t="str">
            <v>2015-06-02</v>
          </cell>
          <cell r="P397" t="str">
            <v>宽带预付费</v>
          </cell>
          <cell r="Q397" t="str">
            <v>续费</v>
          </cell>
          <cell r="R397" t="str">
            <v>往月充值</v>
          </cell>
          <cell r="S397" t="str">
            <v>家庭用户</v>
          </cell>
          <cell r="T397" t="str">
            <v>FTTH</v>
          </cell>
          <cell r="U397" t="str">
            <v>谢如画(xierh)</v>
          </cell>
          <cell r="V397" t="str">
            <v>ZX厚街文志立</v>
          </cell>
          <cell r="W397" t="str">
            <v>电商价值宽带营销</v>
          </cell>
          <cell r="X397" t="str">
            <v>厚街区</v>
          </cell>
          <cell r="Y397">
            <v>0</v>
          </cell>
          <cell r="Z397">
            <v>0</v>
          </cell>
          <cell r="AA397" t="str">
            <v>厚街区</v>
          </cell>
          <cell r="AB397" t="str">
            <v>02</v>
          </cell>
          <cell r="AC397">
            <v>12</v>
          </cell>
          <cell r="AD397">
            <v>12</v>
          </cell>
          <cell r="AE397" t="str">
            <v>是</v>
          </cell>
          <cell r="AF397" t="str">
            <v/>
          </cell>
          <cell r="AG397" t="str">
            <v>价值宽带</v>
          </cell>
          <cell r="AH397" t="str">
            <v>续前期</v>
          </cell>
          <cell r="AI397" t="str">
            <v>否</v>
          </cell>
          <cell r="AO397">
            <v>0</v>
          </cell>
          <cell r="AR397" t="str">
            <v>旺富区</v>
          </cell>
        </row>
        <row r="398">
          <cell r="F398" t="str">
            <v>dgdc89185826</v>
          </cell>
          <cell r="G398" t="str">
            <v>dgdc89185826</v>
          </cell>
          <cell r="H398" t="str">
            <v>方剑娜</v>
          </cell>
          <cell r="I398" t="str">
            <v>预付费东莞住宅新装或续费680元包年，带宽4M</v>
          </cell>
          <cell r="J398">
            <v>680</v>
          </cell>
          <cell r="K398">
            <v>680</v>
          </cell>
          <cell r="L398" t="str">
            <v>2010-08-04</v>
          </cell>
          <cell r="M398">
            <v>42159</v>
          </cell>
          <cell r="N398" t="str">
            <v>2016-06-04</v>
          </cell>
          <cell r="O398" t="str">
            <v>2015-06-03</v>
          </cell>
          <cell r="P398" t="str">
            <v>宽带预付费</v>
          </cell>
          <cell r="Q398" t="str">
            <v>续费</v>
          </cell>
          <cell r="R398" t="str">
            <v>当月充值</v>
          </cell>
          <cell r="S398" t="str">
            <v>家庭用户</v>
          </cell>
          <cell r="T398" t="str">
            <v>FTTH</v>
          </cell>
          <cell r="U398" t="str">
            <v>谢如画(xierh)</v>
          </cell>
          <cell r="V398" t="str">
            <v>ZX厚街易阿红</v>
          </cell>
          <cell r="W398" t="str">
            <v>电商价值宽带营销</v>
          </cell>
          <cell r="X398" t="str">
            <v>厚街区</v>
          </cell>
          <cell r="Y398">
            <v>0</v>
          </cell>
          <cell r="Z398">
            <v>0</v>
          </cell>
          <cell r="AA398" t="str">
            <v>厚街区</v>
          </cell>
          <cell r="AB398" t="str">
            <v>03</v>
          </cell>
          <cell r="AC398">
            <v>4</v>
          </cell>
          <cell r="AD398">
            <v>12</v>
          </cell>
          <cell r="AE398" t="str">
            <v>是</v>
          </cell>
          <cell r="AF398" t="str">
            <v/>
          </cell>
          <cell r="AG398" t="str">
            <v>否</v>
          </cell>
          <cell r="AH398" t="str">
            <v>续本月</v>
          </cell>
          <cell r="AI398" t="str">
            <v>是</v>
          </cell>
          <cell r="AJ398" t="str">
            <v>dgdc89185826</v>
          </cell>
          <cell r="AO398">
            <v>0</v>
          </cell>
          <cell r="AR398" t="str">
            <v>东兴区</v>
          </cell>
        </row>
        <row r="399">
          <cell r="F399">
            <v>13728302871</v>
          </cell>
          <cell r="G399" t="str">
            <v>13728302871</v>
          </cell>
          <cell r="H399" t="str">
            <v>丁玉玺</v>
          </cell>
          <cell r="I399" t="str">
            <v>预付费东莞住宅新装或续费680元包年，带宽4M</v>
          </cell>
          <cell r="J399">
            <v>680</v>
          </cell>
          <cell r="K399">
            <v>680</v>
          </cell>
          <cell r="L399" t="str">
            <v>2009-10-04</v>
          </cell>
          <cell r="M399">
            <v>42159</v>
          </cell>
          <cell r="N399" t="str">
            <v>2016-06-04</v>
          </cell>
          <cell r="O399" t="str">
            <v>2015-06-01</v>
          </cell>
          <cell r="P399" t="str">
            <v>宽带预付费</v>
          </cell>
          <cell r="Q399" t="str">
            <v>续费</v>
          </cell>
          <cell r="R399" t="str">
            <v>提前充值</v>
          </cell>
          <cell r="S399" t="str">
            <v>家庭用户</v>
          </cell>
          <cell r="T399" t="str">
            <v>FTTH</v>
          </cell>
          <cell r="U399" t="str">
            <v>邓昌涛(dengct)</v>
          </cell>
          <cell r="V399" t="str">
            <v>ZY虎门营业厅</v>
          </cell>
          <cell r="W399" t="str">
            <v>电商价值宽带营销</v>
          </cell>
          <cell r="X399" t="str">
            <v>虎门区</v>
          </cell>
          <cell r="Y399">
            <v>0</v>
          </cell>
          <cell r="Z399">
            <v>0</v>
          </cell>
          <cell r="AA399" t="str">
            <v>虎门区</v>
          </cell>
          <cell r="AB399" t="str">
            <v>01</v>
          </cell>
          <cell r="AC399">
            <v>4</v>
          </cell>
          <cell r="AD399">
            <v>12</v>
          </cell>
          <cell r="AE399" t="str">
            <v>是</v>
          </cell>
          <cell r="AF399" t="str">
            <v/>
          </cell>
          <cell r="AG399" t="str">
            <v>否</v>
          </cell>
          <cell r="AH399" t="str">
            <v>续本月</v>
          </cell>
          <cell r="AI399" t="str">
            <v>是</v>
          </cell>
          <cell r="AJ399">
            <v>13728302871</v>
          </cell>
          <cell r="AO399">
            <v>0</v>
          </cell>
          <cell r="AR399" t="str">
            <v>杨蔡区</v>
          </cell>
        </row>
        <row r="400">
          <cell r="F400">
            <v>15899924487</v>
          </cell>
          <cell r="G400" t="str">
            <v>15899924487</v>
          </cell>
          <cell r="H400" t="str">
            <v>张小超</v>
          </cell>
          <cell r="I400" t="str">
            <v>预付费东莞住宅新装或续费1408元包2年，带宽12M</v>
          </cell>
          <cell r="J400">
            <v>1408</v>
          </cell>
          <cell r="K400">
            <v>1408</v>
          </cell>
          <cell r="L400" t="str">
            <v>2009-11-07</v>
          </cell>
          <cell r="M400">
            <v>42198</v>
          </cell>
          <cell r="N400" t="str">
            <v>2017-07-13</v>
          </cell>
          <cell r="O400" t="str">
            <v>2015-06-03</v>
          </cell>
          <cell r="P400" t="str">
            <v>宽带预付费</v>
          </cell>
          <cell r="Q400" t="str">
            <v>续费</v>
          </cell>
          <cell r="R400" t="str">
            <v>提前充值</v>
          </cell>
          <cell r="S400" t="str">
            <v>家庭用户</v>
          </cell>
          <cell r="T400" t="str">
            <v>FTTH</v>
          </cell>
          <cell r="U400" t="str">
            <v>王汝怡(wangry)</v>
          </cell>
          <cell r="V400" t="str">
            <v>ZX虎门邓鸣健</v>
          </cell>
          <cell r="W400" t="str">
            <v>电商价值宽带营销</v>
          </cell>
          <cell r="X400" t="str">
            <v>虎门区</v>
          </cell>
          <cell r="Y400">
            <v>0</v>
          </cell>
          <cell r="Z400">
            <v>0</v>
          </cell>
          <cell r="AA400" t="str">
            <v>虎门区</v>
          </cell>
          <cell r="AB400" t="str">
            <v>03</v>
          </cell>
          <cell r="AC400">
            <v>12</v>
          </cell>
          <cell r="AD400">
            <v>24</v>
          </cell>
          <cell r="AE400" t="str">
            <v>是</v>
          </cell>
          <cell r="AF400" t="str">
            <v/>
          </cell>
          <cell r="AG400" t="str">
            <v>价值宽带</v>
          </cell>
          <cell r="AH400" t="str">
            <v>续后期</v>
          </cell>
          <cell r="AI400" t="str">
            <v>否</v>
          </cell>
          <cell r="AO400">
            <v>0</v>
          </cell>
          <cell r="AR400" t="str">
            <v>杨蔡区</v>
          </cell>
        </row>
        <row r="401">
          <cell r="F401">
            <v>13580904165</v>
          </cell>
          <cell r="G401" t="str">
            <v>13580904165</v>
          </cell>
          <cell r="H401" t="str">
            <v>熊义华</v>
          </cell>
          <cell r="I401" t="str">
            <v>预付费东莞住宅新装或续费888元包年，带宽12M</v>
          </cell>
          <cell r="J401">
            <v>888</v>
          </cell>
          <cell r="K401">
            <v>888</v>
          </cell>
          <cell r="L401" t="str">
            <v>2013-05-14</v>
          </cell>
          <cell r="M401">
            <v>42156</v>
          </cell>
          <cell r="N401" t="str">
            <v>2016-06-02</v>
          </cell>
          <cell r="O401" t="str">
            <v>2015-06-02</v>
          </cell>
          <cell r="P401" t="str">
            <v>宽带预付费</v>
          </cell>
          <cell r="Q401" t="str">
            <v>续费</v>
          </cell>
          <cell r="R401" t="str">
            <v>当月充值</v>
          </cell>
          <cell r="S401" t="str">
            <v>家庭用户</v>
          </cell>
          <cell r="T401" t="str">
            <v>FTTH</v>
          </cell>
          <cell r="U401" t="str">
            <v>谢如画(xierh)</v>
          </cell>
          <cell r="V401" t="str">
            <v>ZX厚街文志立</v>
          </cell>
          <cell r="W401" t="str">
            <v>余梅英过户给熊义华</v>
          </cell>
          <cell r="X401" t="str">
            <v>厚街区</v>
          </cell>
          <cell r="Y401">
            <v>0</v>
          </cell>
          <cell r="Z401">
            <v>0</v>
          </cell>
          <cell r="AA401" t="str">
            <v>厚街区</v>
          </cell>
          <cell r="AB401" t="str">
            <v>02</v>
          </cell>
          <cell r="AC401">
            <v>12</v>
          </cell>
          <cell r="AD401">
            <v>12</v>
          </cell>
          <cell r="AE401" t="str">
            <v>是</v>
          </cell>
          <cell r="AF401" t="str">
            <v/>
          </cell>
          <cell r="AG401" t="str">
            <v>价值宽带</v>
          </cell>
          <cell r="AH401" t="str">
            <v>续本月</v>
          </cell>
          <cell r="AI401" t="str">
            <v>是</v>
          </cell>
          <cell r="AJ401">
            <v>13580904165</v>
          </cell>
          <cell r="AO401">
            <v>0</v>
          </cell>
          <cell r="AR401" t="str">
            <v>旺富区</v>
          </cell>
        </row>
        <row r="402">
          <cell r="F402">
            <v>13712120171</v>
          </cell>
          <cell r="G402" t="str">
            <v>13712120171</v>
          </cell>
          <cell r="H402" t="str">
            <v>蔡鸿</v>
          </cell>
          <cell r="I402" t="str">
            <v>预付费东莞住宅新装或续费1398元包年，带宽20M</v>
          </cell>
          <cell r="J402">
            <v>1398</v>
          </cell>
          <cell r="K402">
            <v>1398</v>
          </cell>
          <cell r="L402" t="str">
            <v>2013-07-02</v>
          </cell>
          <cell r="M402">
            <v>42187</v>
          </cell>
          <cell r="N402" t="str">
            <v>2016-07-02</v>
          </cell>
          <cell r="O402" t="str">
            <v>2015-06-04</v>
          </cell>
          <cell r="P402" t="str">
            <v>宽带预付费</v>
          </cell>
          <cell r="Q402" t="str">
            <v>续费</v>
          </cell>
          <cell r="R402" t="str">
            <v>提前充值</v>
          </cell>
          <cell r="S402" t="str">
            <v>家庭用户</v>
          </cell>
          <cell r="T402" t="str">
            <v>FTTH</v>
          </cell>
          <cell r="U402" t="str">
            <v>谢如画(xierh)</v>
          </cell>
          <cell r="V402" t="str">
            <v>ZX厚街文志立</v>
          </cell>
          <cell r="W402" t="str">
            <v>(非)</v>
          </cell>
          <cell r="X402" t="str">
            <v>厚街区</v>
          </cell>
          <cell r="Y402">
            <v>0</v>
          </cell>
          <cell r="Z402">
            <v>0</v>
          </cell>
          <cell r="AA402" t="str">
            <v>厚街区</v>
          </cell>
          <cell r="AB402" t="str">
            <v>04</v>
          </cell>
          <cell r="AC402">
            <v>20</v>
          </cell>
          <cell r="AD402">
            <v>12</v>
          </cell>
          <cell r="AE402" t="str">
            <v>是</v>
          </cell>
          <cell r="AF402" t="str">
            <v/>
          </cell>
          <cell r="AG402" t="str">
            <v>价值宽带</v>
          </cell>
          <cell r="AH402" t="str">
            <v>续后期</v>
          </cell>
          <cell r="AI402" t="str">
            <v>否</v>
          </cell>
          <cell r="AO402">
            <v>0</v>
          </cell>
          <cell r="AR402" t="str">
            <v>杨蔡区</v>
          </cell>
        </row>
        <row r="403">
          <cell r="F403">
            <v>18825764799</v>
          </cell>
          <cell r="G403" t="str">
            <v>18825764799</v>
          </cell>
          <cell r="H403" t="str">
            <v>楚尚东</v>
          </cell>
          <cell r="I403" t="str">
            <v>预付费东莞住宅新装或续费680元包年，带宽4M</v>
          </cell>
          <cell r="J403">
            <v>680</v>
          </cell>
          <cell r="K403">
            <v>680</v>
          </cell>
          <cell r="L403" t="str">
            <v>2013-07-07</v>
          </cell>
          <cell r="M403">
            <v>42192</v>
          </cell>
          <cell r="N403" t="str">
            <v>2016-07-07</v>
          </cell>
          <cell r="O403" t="str">
            <v>2015-06-05</v>
          </cell>
          <cell r="P403" t="str">
            <v>宽带预付费</v>
          </cell>
          <cell r="Q403" t="str">
            <v>续费</v>
          </cell>
          <cell r="R403" t="str">
            <v>提前充值</v>
          </cell>
          <cell r="S403" t="str">
            <v>家庭用户</v>
          </cell>
          <cell r="T403" t="str">
            <v>FTTH</v>
          </cell>
          <cell r="U403" t="str">
            <v>谢如画(xierh)</v>
          </cell>
          <cell r="V403" t="str">
            <v>ZX厚街文志立</v>
          </cell>
          <cell r="W403" t="str">
            <v>电商价值宽带营销</v>
          </cell>
          <cell r="X403" t="str">
            <v>厚街区</v>
          </cell>
          <cell r="Y403">
            <v>0</v>
          </cell>
          <cell r="Z403">
            <v>0</v>
          </cell>
          <cell r="AA403" t="str">
            <v>厚街区</v>
          </cell>
          <cell r="AB403" t="str">
            <v>05</v>
          </cell>
          <cell r="AC403">
            <v>4</v>
          </cell>
          <cell r="AD403">
            <v>12</v>
          </cell>
          <cell r="AE403" t="str">
            <v>是</v>
          </cell>
          <cell r="AF403" t="str">
            <v/>
          </cell>
          <cell r="AG403" t="str">
            <v>否</v>
          </cell>
          <cell r="AH403" t="str">
            <v>续后期</v>
          </cell>
          <cell r="AI403" t="str">
            <v>否</v>
          </cell>
          <cell r="AO403">
            <v>0</v>
          </cell>
          <cell r="AR403" t="str">
            <v>杨蔡区</v>
          </cell>
        </row>
        <row r="404">
          <cell r="F404">
            <v>13428412141</v>
          </cell>
          <cell r="G404" t="str">
            <v>13428412141</v>
          </cell>
          <cell r="H404" t="str">
            <v>聂朋雨</v>
          </cell>
          <cell r="I404" t="str">
            <v>预付费东莞住宅新装或续费680元包年，带宽4M</v>
          </cell>
          <cell r="J404">
            <v>680</v>
          </cell>
          <cell r="K404">
            <v>680</v>
          </cell>
          <cell r="L404" t="str">
            <v>2012-07-08</v>
          </cell>
          <cell r="M404">
            <v>42193</v>
          </cell>
          <cell r="N404" t="str">
            <v>2016-07-08</v>
          </cell>
          <cell r="O404" t="str">
            <v>2015-06-05</v>
          </cell>
          <cell r="P404" t="str">
            <v>宽带预付费</v>
          </cell>
          <cell r="Q404" t="str">
            <v>续费</v>
          </cell>
          <cell r="R404" t="str">
            <v>提前充值</v>
          </cell>
          <cell r="S404" t="str">
            <v>家庭用户</v>
          </cell>
          <cell r="T404" t="str">
            <v>FTTH</v>
          </cell>
          <cell r="U404" t="str">
            <v>谢如画(xierh)</v>
          </cell>
          <cell r="V404" t="str">
            <v>ZX厚街黄汝富</v>
          </cell>
          <cell r="W404" t="str">
            <v>电商价值宽带营销</v>
          </cell>
          <cell r="X404" t="str">
            <v>厚街区</v>
          </cell>
          <cell r="Y404">
            <v>0</v>
          </cell>
          <cell r="Z404">
            <v>0</v>
          </cell>
          <cell r="AA404" t="str">
            <v>厚街区</v>
          </cell>
          <cell r="AB404" t="str">
            <v>05</v>
          </cell>
          <cell r="AC404">
            <v>4</v>
          </cell>
          <cell r="AD404">
            <v>12</v>
          </cell>
          <cell r="AE404" t="str">
            <v>是</v>
          </cell>
          <cell r="AF404" t="str">
            <v/>
          </cell>
          <cell r="AG404" t="str">
            <v>否</v>
          </cell>
          <cell r="AH404" t="str">
            <v>续后期</v>
          </cell>
          <cell r="AI404" t="str">
            <v>否</v>
          </cell>
          <cell r="AO404">
            <v>0</v>
          </cell>
          <cell r="AR404" t="str">
            <v>旺富区</v>
          </cell>
        </row>
        <row r="405">
          <cell r="F405">
            <v>13712161869</v>
          </cell>
          <cell r="G405" t="str">
            <v>13712161869</v>
          </cell>
          <cell r="H405" t="str">
            <v>黄万兴</v>
          </cell>
          <cell r="I405" t="str">
            <v>预付费东莞住宅新装或续费1408元包2年，带宽12M</v>
          </cell>
          <cell r="J405">
            <v>1408</v>
          </cell>
          <cell r="K405">
            <v>1408</v>
          </cell>
          <cell r="L405" t="str">
            <v>2009-04-01</v>
          </cell>
          <cell r="M405">
            <v>42186</v>
          </cell>
          <cell r="N405" t="str">
            <v>2017-07-01</v>
          </cell>
          <cell r="O405" t="str">
            <v>2015-06-03</v>
          </cell>
          <cell r="P405" t="str">
            <v>宽带预付费</v>
          </cell>
          <cell r="Q405" t="str">
            <v>续费</v>
          </cell>
          <cell r="R405" t="str">
            <v>提前充值</v>
          </cell>
          <cell r="S405" t="str">
            <v>家庭用户</v>
          </cell>
          <cell r="T405" t="str">
            <v>FTTH</v>
          </cell>
          <cell r="U405" t="str">
            <v>谢如画(xierh)</v>
          </cell>
          <cell r="V405" t="str">
            <v>ZX厚街文志立</v>
          </cell>
          <cell r="W405" t="str">
            <v>送1200元话费</v>
          </cell>
          <cell r="X405" t="str">
            <v>厚街区</v>
          </cell>
          <cell r="Y405">
            <v>0</v>
          </cell>
          <cell r="Z405">
            <v>0</v>
          </cell>
          <cell r="AA405" t="str">
            <v>厚街区</v>
          </cell>
          <cell r="AB405" t="str">
            <v>03</v>
          </cell>
          <cell r="AC405">
            <v>12</v>
          </cell>
          <cell r="AD405">
            <v>24</v>
          </cell>
          <cell r="AE405" t="str">
            <v>是</v>
          </cell>
          <cell r="AF405" t="str">
            <v/>
          </cell>
          <cell r="AG405" t="str">
            <v>价值宽带</v>
          </cell>
          <cell r="AH405" t="str">
            <v>续后期</v>
          </cell>
          <cell r="AI405" t="str">
            <v>否</v>
          </cell>
          <cell r="AO405">
            <v>0</v>
          </cell>
          <cell r="AR405" t="str">
            <v>杨蔡区</v>
          </cell>
        </row>
        <row r="406">
          <cell r="F406">
            <v>13728342582</v>
          </cell>
          <cell r="G406" t="str">
            <v>13728342582</v>
          </cell>
          <cell r="H406" t="str">
            <v>彭信荣</v>
          </cell>
          <cell r="I406" t="str">
            <v>预付费东莞住宅新装或续费1398元包年，带宽20M</v>
          </cell>
          <cell r="J406">
            <v>1398</v>
          </cell>
          <cell r="K406">
            <v>1398</v>
          </cell>
          <cell r="L406" t="str">
            <v>2013-06-05</v>
          </cell>
          <cell r="M406">
            <v>42160</v>
          </cell>
          <cell r="N406" t="str">
            <v>2016-06-05</v>
          </cell>
          <cell r="O406" t="str">
            <v>2015-06-03</v>
          </cell>
          <cell r="P406" t="str">
            <v>宽带预付费</v>
          </cell>
          <cell r="Q406" t="str">
            <v>续费</v>
          </cell>
          <cell r="R406" t="str">
            <v>当月充值</v>
          </cell>
          <cell r="S406" t="str">
            <v>家庭用户</v>
          </cell>
          <cell r="T406" t="str">
            <v>FTTH</v>
          </cell>
          <cell r="U406" t="str">
            <v>谢如画(xierh)</v>
          </cell>
          <cell r="V406" t="str">
            <v>ZX厚街胡政</v>
          </cell>
          <cell r="W406" t="str">
            <v>未提供设备</v>
          </cell>
          <cell r="X406" t="str">
            <v>厚街区</v>
          </cell>
          <cell r="Y406">
            <v>0</v>
          </cell>
          <cell r="Z406">
            <v>0</v>
          </cell>
          <cell r="AA406" t="str">
            <v>厚街区</v>
          </cell>
          <cell r="AB406" t="str">
            <v>03</v>
          </cell>
          <cell r="AC406">
            <v>20</v>
          </cell>
          <cell r="AD406">
            <v>12</v>
          </cell>
          <cell r="AE406" t="str">
            <v>是</v>
          </cell>
          <cell r="AF406" t="str">
            <v/>
          </cell>
          <cell r="AG406" t="str">
            <v>价值宽带</v>
          </cell>
          <cell r="AH406" t="str">
            <v>续本月</v>
          </cell>
          <cell r="AI406" t="str">
            <v>是</v>
          </cell>
          <cell r="AJ406">
            <v>13728342582</v>
          </cell>
          <cell r="AO406">
            <v>0</v>
          </cell>
          <cell r="AR406" t="str">
            <v>杨蔡区</v>
          </cell>
        </row>
        <row r="407">
          <cell r="F407">
            <v>13392379947</v>
          </cell>
          <cell r="G407" t="str">
            <v>13392379947</v>
          </cell>
          <cell r="H407" t="str">
            <v>邱立高</v>
          </cell>
          <cell r="I407" t="str">
            <v>预付费东莞住宅新装或续费600元包年，带宽4M</v>
          </cell>
          <cell r="J407">
            <v>600</v>
          </cell>
          <cell r="K407">
            <v>600</v>
          </cell>
          <cell r="L407" t="str">
            <v>2012-05-14</v>
          </cell>
          <cell r="M407">
            <v>42222</v>
          </cell>
          <cell r="N407" t="str">
            <v>2016-08-06</v>
          </cell>
          <cell r="O407" t="str">
            <v>2015-06-02</v>
          </cell>
          <cell r="P407" t="str">
            <v>宽带预付费</v>
          </cell>
          <cell r="Q407" t="str">
            <v>续费</v>
          </cell>
          <cell r="R407" t="str">
            <v>提前充值</v>
          </cell>
          <cell r="S407" t="str">
            <v>家庭用户</v>
          </cell>
          <cell r="T407" t="str">
            <v>FTTH</v>
          </cell>
          <cell r="U407" t="str">
            <v>王汝怡(wangry)</v>
          </cell>
          <cell r="V407" t="str">
            <v>ZX虎门白莉</v>
          </cell>
          <cell r="W407" t="str">
            <v>电商价值宽带营销</v>
          </cell>
          <cell r="X407" t="str">
            <v>虎门区</v>
          </cell>
          <cell r="Y407">
            <v>0</v>
          </cell>
          <cell r="Z407">
            <v>0</v>
          </cell>
          <cell r="AA407" t="str">
            <v>虎门区</v>
          </cell>
          <cell r="AB407" t="str">
            <v>02</v>
          </cell>
          <cell r="AC407">
            <v>4</v>
          </cell>
          <cell r="AD407">
            <v>12</v>
          </cell>
          <cell r="AE407" t="str">
            <v>是</v>
          </cell>
          <cell r="AF407" t="str">
            <v/>
          </cell>
          <cell r="AG407" t="str">
            <v>否</v>
          </cell>
          <cell r="AH407" t="str">
            <v>续后期</v>
          </cell>
          <cell r="AI407" t="str">
            <v>否</v>
          </cell>
          <cell r="AO407">
            <v>0</v>
          </cell>
          <cell r="AR407" t="str">
            <v>杨蔡区</v>
          </cell>
        </row>
        <row r="408">
          <cell r="F408">
            <v>13412623626</v>
          </cell>
          <cell r="G408" t="str">
            <v>13412623626</v>
          </cell>
          <cell r="H408" t="str">
            <v>连文胜</v>
          </cell>
          <cell r="I408" t="str">
            <v>预付费东莞住宅新装或续费680元包年，带宽4M</v>
          </cell>
          <cell r="J408">
            <v>680</v>
          </cell>
          <cell r="K408">
            <v>680</v>
          </cell>
          <cell r="L408" t="str">
            <v>2013-06-05</v>
          </cell>
          <cell r="M408">
            <v>42160</v>
          </cell>
          <cell r="N408" t="str">
            <v>2016-06-05</v>
          </cell>
          <cell r="O408" t="str">
            <v>2015-06-04</v>
          </cell>
          <cell r="P408" t="str">
            <v>宽带预付费</v>
          </cell>
          <cell r="Q408" t="str">
            <v>续费</v>
          </cell>
          <cell r="R408" t="str">
            <v>提前充值</v>
          </cell>
          <cell r="S408" t="str">
            <v>家庭用户</v>
          </cell>
          <cell r="T408" t="str">
            <v>FTTH</v>
          </cell>
          <cell r="U408" t="str">
            <v>邓昌涛(dengct)</v>
          </cell>
          <cell r="V408" t="str">
            <v>ZY虎门营业厅</v>
          </cell>
          <cell r="W408" t="str">
            <v>电商价值宽带营销</v>
          </cell>
          <cell r="X408" t="str">
            <v>虎门区</v>
          </cell>
          <cell r="Y408">
            <v>0</v>
          </cell>
          <cell r="Z408">
            <v>0</v>
          </cell>
          <cell r="AA408" t="str">
            <v>虎门区</v>
          </cell>
          <cell r="AB408" t="str">
            <v>04</v>
          </cell>
          <cell r="AC408">
            <v>4</v>
          </cell>
          <cell r="AD408">
            <v>12</v>
          </cell>
          <cell r="AE408" t="str">
            <v>是</v>
          </cell>
          <cell r="AF408" t="str">
            <v/>
          </cell>
          <cell r="AG408" t="str">
            <v>否</v>
          </cell>
          <cell r="AH408" t="str">
            <v>续本月</v>
          </cell>
          <cell r="AI408" t="str">
            <v>是</v>
          </cell>
          <cell r="AJ408">
            <v>13412623626</v>
          </cell>
          <cell r="AO408">
            <v>0</v>
          </cell>
          <cell r="AR408" t="str">
            <v>大京九区</v>
          </cell>
        </row>
        <row r="409">
          <cell r="F409">
            <v>13437432181</v>
          </cell>
          <cell r="G409" t="str">
            <v>13437432181</v>
          </cell>
          <cell r="H409" t="str">
            <v>黄秀玉</v>
          </cell>
          <cell r="I409" t="str">
            <v>预付费东莞住宅新装或续费680元包年，带宽4M</v>
          </cell>
          <cell r="J409">
            <v>680</v>
          </cell>
          <cell r="K409">
            <v>680</v>
          </cell>
          <cell r="L409" t="str">
            <v>2013-06-25</v>
          </cell>
          <cell r="M409">
            <v>42180</v>
          </cell>
          <cell r="N409" t="str">
            <v>2016-06-25</v>
          </cell>
          <cell r="O409" t="str">
            <v>2015-06-05</v>
          </cell>
          <cell r="P409" t="str">
            <v>宽带预付费</v>
          </cell>
          <cell r="Q409" t="str">
            <v>续费</v>
          </cell>
          <cell r="R409" t="str">
            <v>提前充值</v>
          </cell>
          <cell r="S409" t="str">
            <v>家庭用户</v>
          </cell>
          <cell r="T409" t="str">
            <v>FTTH</v>
          </cell>
          <cell r="U409" t="str">
            <v>王汝怡(wangry)</v>
          </cell>
          <cell r="V409" t="str">
            <v>ZX虎门罗灿坤</v>
          </cell>
          <cell r="W409" t="str">
            <v>电商价值宽带营销</v>
          </cell>
          <cell r="X409" t="str">
            <v>虎门区</v>
          </cell>
          <cell r="Y409">
            <v>0</v>
          </cell>
          <cell r="Z409">
            <v>0</v>
          </cell>
          <cell r="AA409" t="str">
            <v>虎门区</v>
          </cell>
          <cell r="AB409" t="str">
            <v>05</v>
          </cell>
          <cell r="AC409">
            <v>4</v>
          </cell>
          <cell r="AD409">
            <v>12</v>
          </cell>
          <cell r="AE409" t="str">
            <v>是</v>
          </cell>
          <cell r="AF409" t="str">
            <v/>
          </cell>
          <cell r="AG409" t="str">
            <v>否</v>
          </cell>
          <cell r="AH409" t="str">
            <v>续本月</v>
          </cell>
          <cell r="AI409" t="str">
            <v>是</v>
          </cell>
          <cell r="AJ409">
            <v>13437432181</v>
          </cell>
          <cell r="AO409">
            <v>0</v>
          </cell>
          <cell r="AR409" t="str">
            <v>东站区</v>
          </cell>
        </row>
        <row r="410">
          <cell r="F410">
            <v>13480403208</v>
          </cell>
          <cell r="G410" t="str">
            <v>13480403208</v>
          </cell>
          <cell r="H410" t="str">
            <v>黄景涛</v>
          </cell>
          <cell r="I410" t="str">
            <v>预付费东莞住宅新装或续费680元包年，带宽4M</v>
          </cell>
          <cell r="J410">
            <v>680</v>
          </cell>
          <cell r="K410">
            <v>680</v>
          </cell>
          <cell r="L410" t="str">
            <v>2013-06-04</v>
          </cell>
          <cell r="M410">
            <v>42164</v>
          </cell>
          <cell r="N410" t="str">
            <v>2016-06-09</v>
          </cell>
          <cell r="O410" t="str">
            <v>2015-06-05</v>
          </cell>
          <cell r="P410" t="str">
            <v>宽带预付费</v>
          </cell>
          <cell r="Q410" t="str">
            <v>续费</v>
          </cell>
          <cell r="R410" t="str">
            <v>提前充值</v>
          </cell>
          <cell r="S410" t="str">
            <v>家庭用户</v>
          </cell>
          <cell r="T410" t="str">
            <v>FTTH</v>
          </cell>
          <cell r="U410" t="str">
            <v>王汝怡(wangry)</v>
          </cell>
          <cell r="V410" t="str">
            <v>ZX虎门罗灿坤</v>
          </cell>
          <cell r="W410" t="str">
            <v>电商价值宽带营销</v>
          </cell>
          <cell r="X410" t="str">
            <v>虎门区</v>
          </cell>
          <cell r="Y410">
            <v>0</v>
          </cell>
          <cell r="Z410">
            <v>0</v>
          </cell>
          <cell r="AA410" t="str">
            <v>虎门区</v>
          </cell>
          <cell r="AB410" t="str">
            <v>05</v>
          </cell>
          <cell r="AC410">
            <v>4</v>
          </cell>
          <cell r="AD410">
            <v>12</v>
          </cell>
          <cell r="AE410" t="str">
            <v>是</v>
          </cell>
          <cell r="AF410" t="str">
            <v/>
          </cell>
          <cell r="AG410" t="str">
            <v>否</v>
          </cell>
          <cell r="AH410" t="str">
            <v>续本月</v>
          </cell>
          <cell r="AI410" t="str">
            <v>是</v>
          </cell>
          <cell r="AJ410">
            <v>13480403208</v>
          </cell>
          <cell r="AO410">
            <v>0</v>
          </cell>
          <cell r="AR410" t="str">
            <v>大京九区</v>
          </cell>
        </row>
        <row r="411">
          <cell r="F411">
            <v>13509017523</v>
          </cell>
          <cell r="G411" t="str">
            <v>13509017523</v>
          </cell>
          <cell r="H411" t="str">
            <v>周孝明</v>
          </cell>
          <cell r="I411" t="str">
            <v>预付费东莞住宅新装或续费800元包年，带宽6M</v>
          </cell>
          <cell r="J411">
            <v>800</v>
          </cell>
          <cell r="K411">
            <v>800</v>
          </cell>
          <cell r="L411" t="str">
            <v>2013-06-11</v>
          </cell>
          <cell r="M411">
            <v>42166</v>
          </cell>
          <cell r="N411" t="str">
            <v>2016-06-11</v>
          </cell>
          <cell r="O411" t="str">
            <v>2015-06-02</v>
          </cell>
          <cell r="P411" t="str">
            <v>宽带预付费</v>
          </cell>
          <cell r="Q411" t="str">
            <v>续费</v>
          </cell>
          <cell r="R411" t="str">
            <v>提前充值</v>
          </cell>
          <cell r="S411" t="str">
            <v>家庭用户</v>
          </cell>
          <cell r="T411" t="str">
            <v>FTTH</v>
          </cell>
          <cell r="U411" t="str">
            <v>王汝怡(wangry)</v>
          </cell>
          <cell r="V411" t="str">
            <v>ZX虎门白莉</v>
          </cell>
          <cell r="W411" t="str">
            <v>电商价值宽带营销</v>
          </cell>
          <cell r="X411" t="str">
            <v>虎门区</v>
          </cell>
          <cell r="Y411">
            <v>0</v>
          </cell>
          <cell r="Z411">
            <v>0</v>
          </cell>
          <cell r="AA411" t="str">
            <v>虎门区</v>
          </cell>
          <cell r="AB411" t="str">
            <v>02</v>
          </cell>
          <cell r="AC411">
            <v>6</v>
          </cell>
          <cell r="AD411">
            <v>12</v>
          </cell>
          <cell r="AE411" t="str">
            <v>是</v>
          </cell>
          <cell r="AF411" t="str">
            <v/>
          </cell>
          <cell r="AG411" t="str">
            <v>否</v>
          </cell>
          <cell r="AH411" t="str">
            <v>续本月</v>
          </cell>
          <cell r="AI411" t="str">
            <v>是</v>
          </cell>
          <cell r="AJ411">
            <v>13509017523</v>
          </cell>
          <cell r="AO411">
            <v>0</v>
          </cell>
          <cell r="AR411" t="str">
            <v>大京九区</v>
          </cell>
        </row>
        <row r="412">
          <cell r="F412">
            <v>1356662780</v>
          </cell>
          <cell r="G412" t="str">
            <v>1356662780</v>
          </cell>
          <cell r="H412" t="str">
            <v>黄其辉</v>
          </cell>
          <cell r="I412" t="str">
            <v>预付费东莞住宅新装或续费680元包年，带宽4M</v>
          </cell>
          <cell r="J412">
            <v>680</v>
          </cell>
          <cell r="K412">
            <v>680</v>
          </cell>
          <cell r="L412" t="str">
            <v>2013-07-13</v>
          </cell>
          <cell r="M412">
            <v>42206</v>
          </cell>
          <cell r="N412" t="str">
            <v>2016-07-21</v>
          </cell>
          <cell r="O412" t="str">
            <v>2015-06-05</v>
          </cell>
          <cell r="P412" t="str">
            <v>宽带预付费</v>
          </cell>
          <cell r="Q412" t="str">
            <v>续费</v>
          </cell>
          <cell r="R412" t="str">
            <v>提前充值</v>
          </cell>
          <cell r="S412" t="str">
            <v>家庭用户</v>
          </cell>
          <cell r="T412" t="str">
            <v>FTTH</v>
          </cell>
          <cell r="U412" t="str">
            <v>王汝怡(wangry)</v>
          </cell>
          <cell r="V412" t="str">
            <v>ZX虎门邓鸣健</v>
          </cell>
          <cell r="W412" t="str">
            <v>电商价值宽带营销</v>
          </cell>
          <cell r="X412" t="str">
            <v>虎门区</v>
          </cell>
          <cell r="Y412">
            <v>0</v>
          </cell>
          <cell r="Z412">
            <v>0</v>
          </cell>
          <cell r="AA412" t="str">
            <v>虎门区</v>
          </cell>
          <cell r="AB412" t="str">
            <v>05</v>
          </cell>
          <cell r="AC412">
            <v>4</v>
          </cell>
          <cell r="AD412">
            <v>12</v>
          </cell>
          <cell r="AE412" t="str">
            <v>是</v>
          </cell>
          <cell r="AF412" t="str">
            <v/>
          </cell>
          <cell r="AG412" t="str">
            <v>否</v>
          </cell>
          <cell r="AH412" t="str">
            <v>续后期</v>
          </cell>
          <cell r="AI412" t="str">
            <v>否</v>
          </cell>
          <cell r="AO412">
            <v>0</v>
          </cell>
          <cell r="AR412" t="str">
            <v>大京九区</v>
          </cell>
        </row>
        <row r="413">
          <cell r="F413">
            <v>13597832297</v>
          </cell>
          <cell r="G413" t="str">
            <v>13597832297</v>
          </cell>
          <cell r="H413" t="str">
            <v>张勇</v>
          </cell>
          <cell r="I413" t="str">
            <v>预付费东莞住宅新装或续费680元包年，带宽4M</v>
          </cell>
          <cell r="J413">
            <v>680</v>
          </cell>
          <cell r="K413">
            <v>680</v>
          </cell>
          <cell r="L413" t="str">
            <v>2012-07-05</v>
          </cell>
          <cell r="M413">
            <v>42177</v>
          </cell>
          <cell r="N413" t="str">
            <v>2016-06-22</v>
          </cell>
          <cell r="O413" t="str">
            <v>2015-06-05</v>
          </cell>
          <cell r="P413" t="str">
            <v>宽带预付费</v>
          </cell>
          <cell r="Q413" t="str">
            <v>续费</v>
          </cell>
          <cell r="R413" t="str">
            <v>提前充值</v>
          </cell>
          <cell r="S413" t="str">
            <v>家庭用户</v>
          </cell>
          <cell r="T413" t="str">
            <v>FTTH</v>
          </cell>
          <cell r="U413" t="str">
            <v>王汝怡(wangry)</v>
          </cell>
          <cell r="V413" t="str">
            <v>ZX虎门罗灿坤</v>
          </cell>
          <cell r="W413" t="str">
            <v>电商价值宽带营销</v>
          </cell>
          <cell r="X413" t="str">
            <v>虎门区</v>
          </cell>
          <cell r="Y413">
            <v>0</v>
          </cell>
          <cell r="Z413">
            <v>0</v>
          </cell>
          <cell r="AA413" t="str">
            <v>虎门区</v>
          </cell>
          <cell r="AB413" t="str">
            <v>05</v>
          </cell>
          <cell r="AC413">
            <v>4</v>
          </cell>
          <cell r="AD413">
            <v>12</v>
          </cell>
          <cell r="AE413" t="str">
            <v>是</v>
          </cell>
          <cell r="AF413" t="str">
            <v/>
          </cell>
          <cell r="AG413" t="str">
            <v>否</v>
          </cell>
          <cell r="AH413" t="str">
            <v>续本月</v>
          </cell>
          <cell r="AI413" t="str">
            <v>是</v>
          </cell>
          <cell r="AJ413">
            <v>13597832297</v>
          </cell>
          <cell r="AO413">
            <v>0</v>
          </cell>
          <cell r="AR413" t="str">
            <v>大京九区</v>
          </cell>
        </row>
        <row r="414">
          <cell r="F414">
            <v>13686271320</v>
          </cell>
          <cell r="G414" t="str">
            <v>13686271320</v>
          </cell>
          <cell r="H414" t="str">
            <v>温树林</v>
          </cell>
          <cell r="I414" t="str">
            <v>预付费东莞住宅新装或续费680元包年，带宽4M</v>
          </cell>
          <cell r="J414">
            <v>680</v>
          </cell>
          <cell r="K414">
            <v>680</v>
          </cell>
          <cell r="L414" t="str">
            <v>2014-05-25</v>
          </cell>
          <cell r="M414">
            <v>42149</v>
          </cell>
          <cell r="N414" t="str">
            <v>2016-06-01</v>
          </cell>
          <cell r="O414" t="str">
            <v>2015-06-01</v>
          </cell>
          <cell r="P414" t="str">
            <v>宽带预付费</v>
          </cell>
          <cell r="Q414" t="str">
            <v>续费</v>
          </cell>
          <cell r="R414" t="str">
            <v>往月充值</v>
          </cell>
          <cell r="S414" t="str">
            <v>家庭用户</v>
          </cell>
          <cell r="T414" t="str">
            <v>FTTH</v>
          </cell>
          <cell r="U414" t="str">
            <v>邓昌涛(dengct)</v>
          </cell>
          <cell r="V414" t="str">
            <v>ZX虎门白莉</v>
          </cell>
          <cell r="W414" t="str">
            <v>电商价值宽带营销</v>
          </cell>
          <cell r="X414" t="str">
            <v>虎门区</v>
          </cell>
          <cell r="Y414">
            <v>0</v>
          </cell>
          <cell r="Z414">
            <v>0</v>
          </cell>
          <cell r="AA414" t="str">
            <v>虎门区</v>
          </cell>
          <cell r="AB414" t="str">
            <v>01</v>
          </cell>
          <cell r="AC414">
            <v>4</v>
          </cell>
          <cell r="AD414">
            <v>12</v>
          </cell>
          <cell r="AE414" t="str">
            <v>是</v>
          </cell>
          <cell r="AF414" t="str">
            <v/>
          </cell>
          <cell r="AG414" t="str">
            <v>否</v>
          </cell>
          <cell r="AH414" t="str">
            <v>续前期</v>
          </cell>
          <cell r="AI414" t="str">
            <v>否</v>
          </cell>
          <cell r="AO414">
            <v>0</v>
          </cell>
          <cell r="AR414" t="str">
            <v>大京九区</v>
          </cell>
        </row>
        <row r="415">
          <cell r="F415">
            <v>13694966668</v>
          </cell>
          <cell r="G415" t="str">
            <v>13694966668</v>
          </cell>
          <cell r="H415" t="str">
            <v>梁挺</v>
          </cell>
          <cell r="I415" t="str">
            <v>预付费东莞住宅新装或续费888元包年，带宽12M</v>
          </cell>
          <cell r="J415">
            <v>888</v>
          </cell>
          <cell r="K415">
            <v>888</v>
          </cell>
          <cell r="L415" t="str">
            <v>2011-05-11</v>
          </cell>
          <cell r="M415">
            <v>42166</v>
          </cell>
          <cell r="N415" t="str">
            <v>2016-06-11</v>
          </cell>
          <cell r="O415" t="str">
            <v>2015-06-05</v>
          </cell>
          <cell r="P415" t="str">
            <v>宽带预付费</v>
          </cell>
          <cell r="Q415" t="str">
            <v>续费</v>
          </cell>
          <cell r="R415" t="str">
            <v>提前充值</v>
          </cell>
          <cell r="S415" t="str">
            <v>家庭用户</v>
          </cell>
          <cell r="T415" t="str">
            <v>(传统)XDSL</v>
          </cell>
          <cell r="U415" t="str">
            <v>王汝怡(wangry)</v>
          </cell>
          <cell r="V415" t="str">
            <v>ZX虎门罗灿坤</v>
          </cell>
          <cell r="W415" t="str">
            <v/>
          </cell>
          <cell r="X415" t="str">
            <v>虎门区</v>
          </cell>
          <cell r="Y415">
            <v>0</v>
          </cell>
          <cell r="Z415">
            <v>0</v>
          </cell>
          <cell r="AA415" t="str">
            <v>虎门区</v>
          </cell>
          <cell r="AB415" t="str">
            <v>05</v>
          </cell>
          <cell r="AC415">
            <v>12</v>
          </cell>
          <cell r="AD415">
            <v>12</v>
          </cell>
          <cell r="AE415" t="str">
            <v>否</v>
          </cell>
          <cell r="AF415" t="str">
            <v/>
          </cell>
          <cell r="AG415" t="str">
            <v>价值宽带</v>
          </cell>
          <cell r="AH415" t="str">
            <v>续本月</v>
          </cell>
          <cell r="AI415" t="str">
            <v>否</v>
          </cell>
          <cell r="AO415">
            <v>0</v>
          </cell>
          <cell r="AR415" t="str">
            <v>大京九区</v>
          </cell>
        </row>
        <row r="416">
          <cell r="F416">
            <v>13712163960</v>
          </cell>
          <cell r="G416" t="str">
            <v>13712163960</v>
          </cell>
          <cell r="H416" t="str">
            <v>陈明川</v>
          </cell>
          <cell r="I416" t="str">
            <v>预付费东莞住宅新装或续费680元包年，带宽4M</v>
          </cell>
          <cell r="J416">
            <v>680</v>
          </cell>
          <cell r="K416">
            <v>680</v>
          </cell>
          <cell r="L416" t="str">
            <v>2013-11-25</v>
          </cell>
          <cell r="M416">
            <v>42175</v>
          </cell>
          <cell r="N416" t="str">
            <v>2016-06-20</v>
          </cell>
          <cell r="O416" t="str">
            <v>2015-06-05</v>
          </cell>
          <cell r="P416" t="str">
            <v>宽带预付费</v>
          </cell>
          <cell r="Q416" t="str">
            <v>续费</v>
          </cell>
          <cell r="R416" t="str">
            <v>提前充值</v>
          </cell>
          <cell r="S416" t="str">
            <v>家庭用户</v>
          </cell>
          <cell r="T416" t="str">
            <v>FTTH</v>
          </cell>
          <cell r="U416" t="str">
            <v>王汝怡(wangry)</v>
          </cell>
          <cell r="V416" t="str">
            <v>ZX虎门罗灿坤</v>
          </cell>
          <cell r="W416" t="str">
            <v>电商价值宽带营销</v>
          </cell>
          <cell r="X416" t="str">
            <v>虎门区</v>
          </cell>
          <cell r="Y416">
            <v>0</v>
          </cell>
          <cell r="Z416">
            <v>0</v>
          </cell>
          <cell r="AA416" t="str">
            <v>虎门区</v>
          </cell>
          <cell r="AB416" t="str">
            <v>05</v>
          </cell>
          <cell r="AC416">
            <v>4</v>
          </cell>
          <cell r="AD416">
            <v>12</v>
          </cell>
          <cell r="AE416" t="str">
            <v>是</v>
          </cell>
          <cell r="AF416" t="str">
            <v/>
          </cell>
          <cell r="AG416" t="str">
            <v>否</v>
          </cell>
          <cell r="AH416" t="str">
            <v>续本月</v>
          </cell>
          <cell r="AI416" t="str">
            <v>是</v>
          </cell>
          <cell r="AJ416">
            <v>13712163960</v>
          </cell>
          <cell r="AO416">
            <v>0</v>
          </cell>
          <cell r="AR416" t="str">
            <v>上坑区</v>
          </cell>
        </row>
        <row r="417">
          <cell r="F417">
            <v>13829271476</v>
          </cell>
          <cell r="G417" t="str">
            <v>13829271476</v>
          </cell>
          <cell r="H417" t="str">
            <v>张单单</v>
          </cell>
          <cell r="I417" t="str">
            <v>预付费东莞住宅新装或续费680元包年，带宽4M</v>
          </cell>
          <cell r="J417">
            <v>680</v>
          </cell>
          <cell r="K417">
            <v>680</v>
          </cell>
          <cell r="L417" t="str">
            <v>2013-06-07</v>
          </cell>
          <cell r="M417">
            <v>42165</v>
          </cell>
          <cell r="N417" t="str">
            <v>2016-06-10</v>
          </cell>
          <cell r="O417" t="str">
            <v>2015-06-04</v>
          </cell>
          <cell r="P417" t="str">
            <v>宽带预付费</v>
          </cell>
          <cell r="Q417" t="str">
            <v>续费</v>
          </cell>
          <cell r="R417" t="str">
            <v>提前充值</v>
          </cell>
          <cell r="S417" t="str">
            <v>家庭用户</v>
          </cell>
          <cell r="T417" t="str">
            <v>FTTH</v>
          </cell>
          <cell r="U417" t="str">
            <v>王汝怡(wangry)</v>
          </cell>
          <cell r="V417" t="str">
            <v>ZX虎门罗灿坤</v>
          </cell>
          <cell r="W417" t="str">
            <v>电商价值宽带营销</v>
          </cell>
          <cell r="X417" t="str">
            <v>虎门区</v>
          </cell>
          <cell r="Y417">
            <v>0</v>
          </cell>
          <cell r="Z417">
            <v>0</v>
          </cell>
          <cell r="AA417" t="str">
            <v>虎门区</v>
          </cell>
          <cell r="AB417" t="str">
            <v>04</v>
          </cell>
          <cell r="AC417">
            <v>4</v>
          </cell>
          <cell r="AD417">
            <v>12</v>
          </cell>
          <cell r="AE417" t="str">
            <v>是</v>
          </cell>
          <cell r="AF417" t="str">
            <v/>
          </cell>
          <cell r="AG417" t="str">
            <v>否</v>
          </cell>
          <cell r="AH417" t="str">
            <v>续本月</v>
          </cell>
          <cell r="AI417" t="str">
            <v>是</v>
          </cell>
          <cell r="AJ417">
            <v>13829271476</v>
          </cell>
          <cell r="AO417">
            <v>0</v>
          </cell>
          <cell r="AR417" t="str">
            <v>东站区</v>
          </cell>
        </row>
        <row r="418">
          <cell r="F418" t="str">
            <v>dgdc07092236</v>
          </cell>
          <cell r="G418" t="str">
            <v>dgdc07092236</v>
          </cell>
          <cell r="H418" t="str">
            <v>许天生</v>
          </cell>
          <cell r="I418" t="str">
            <v>预付费东莞住宅新装或续费680元包年，带宽4M</v>
          </cell>
          <cell r="J418">
            <v>680</v>
          </cell>
          <cell r="K418">
            <v>680</v>
          </cell>
          <cell r="L418" t="str">
            <v>2005-10-28</v>
          </cell>
          <cell r="M418">
            <v>42189</v>
          </cell>
          <cell r="N418" t="str">
            <v>2016-07-04</v>
          </cell>
          <cell r="O418" t="str">
            <v>2015-06-04</v>
          </cell>
          <cell r="P418" t="str">
            <v>宽带预付费</v>
          </cell>
          <cell r="Q418" t="str">
            <v>续费</v>
          </cell>
          <cell r="R418" t="str">
            <v>提前充值</v>
          </cell>
          <cell r="S418" t="str">
            <v>家庭用户</v>
          </cell>
          <cell r="T418" t="str">
            <v>FTTH</v>
          </cell>
          <cell r="U418" t="str">
            <v>王汝怡(wangry)</v>
          </cell>
          <cell r="V418" t="str">
            <v>ZX虎门罗灿坤</v>
          </cell>
          <cell r="W418" t="str">
            <v>电商价值宽带营销</v>
          </cell>
          <cell r="X418" t="str">
            <v>虎门区</v>
          </cell>
          <cell r="Y418">
            <v>0</v>
          </cell>
          <cell r="Z418">
            <v>0</v>
          </cell>
          <cell r="AA418" t="str">
            <v>虎门区</v>
          </cell>
          <cell r="AB418" t="str">
            <v>04</v>
          </cell>
          <cell r="AC418">
            <v>4</v>
          </cell>
          <cell r="AD418">
            <v>12</v>
          </cell>
          <cell r="AE418" t="str">
            <v>是</v>
          </cell>
          <cell r="AF418" t="str">
            <v/>
          </cell>
          <cell r="AG418" t="str">
            <v>否</v>
          </cell>
          <cell r="AH418" t="str">
            <v>续后期</v>
          </cell>
          <cell r="AI418" t="str">
            <v>否</v>
          </cell>
          <cell r="AO418">
            <v>0</v>
          </cell>
          <cell r="AR418" t="str">
            <v>东站区</v>
          </cell>
        </row>
        <row r="419">
          <cell r="F419" t="str">
            <v>dgdc88921375</v>
          </cell>
          <cell r="G419" t="str">
            <v>dgdc88921375</v>
          </cell>
          <cell r="H419" t="str">
            <v>杨丰贵</v>
          </cell>
          <cell r="I419" t="str">
            <v>预付费东莞住宅新装或续费1298元包2年，带宽6M</v>
          </cell>
          <cell r="J419">
            <v>1298</v>
          </cell>
          <cell r="K419">
            <v>1298</v>
          </cell>
          <cell r="L419" t="str">
            <v>2008-05-18</v>
          </cell>
          <cell r="M419">
            <v>42206</v>
          </cell>
          <cell r="N419" t="str">
            <v>2017-07-21</v>
          </cell>
          <cell r="O419" t="str">
            <v>2015-06-05</v>
          </cell>
          <cell r="P419" t="str">
            <v>宽带预付费</v>
          </cell>
          <cell r="Q419" t="str">
            <v>续费</v>
          </cell>
          <cell r="R419" t="str">
            <v>提前充值</v>
          </cell>
          <cell r="S419" t="str">
            <v>家庭用户</v>
          </cell>
          <cell r="T419" t="str">
            <v>FTTH</v>
          </cell>
          <cell r="U419" t="str">
            <v>邓昌涛(dengct)</v>
          </cell>
          <cell r="V419" t="str">
            <v>ZY虎门营业厅</v>
          </cell>
          <cell r="W419" t="str">
            <v>电商价值宽带营销</v>
          </cell>
          <cell r="X419" t="str">
            <v>虎门区</v>
          </cell>
          <cell r="Y419">
            <v>0</v>
          </cell>
          <cell r="Z419">
            <v>0</v>
          </cell>
          <cell r="AA419" t="str">
            <v>虎门区</v>
          </cell>
          <cell r="AB419" t="str">
            <v>05</v>
          </cell>
          <cell r="AC419">
            <v>6</v>
          </cell>
          <cell r="AD419">
            <v>12</v>
          </cell>
          <cell r="AE419" t="str">
            <v>是</v>
          </cell>
          <cell r="AF419" t="str">
            <v/>
          </cell>
          <cell r="AG419" t="str">
            <v>否</v>
          </cell>
          <cell r="AH419" t="str">
            <v>续后期</v>
          </cell>
          <cell r="AI419" t="str">
            <v>否</v>
          </cell>
          <cell r="AO419">
            <v>0</v>
          </cell>
          <cell r="AR419" t="str">
            <v>东站区</v>
          </cell>
        </row>
        <row r="420">
          <cell r="F420">
            <v>13238391715</v>
          </cell>
          <cell r="G420" t="str">
            <v>13238391715</v>
          </cell>
          <cell r="H420" t="str">
            <v>曾祥福</v>
          </cell>
          <cell r="I420" t="str">
            <v>预付费东莞住宅新装或续费680元包年，带宽4M</v>
          </cell>
          <cell r="J420">
            <v>680</v>
          </cell>
          <cell r="K420">
            <v>680</v>
          </cell>
          <cell r="L420" t="str">
            <v>2011-06-11</v>
          </cell>
          <cell r="M420">
            <v>42169</v>
          </cell>
          <cell r="N420" t="str">
            <v>2016-06-14</v>
          </cell>
          <cell r="O420" t="str">
            <v>2015-06-03</v>
          </cell>
          <cell r="P420" t="str">
            <v>宽带预付费</v>
          </cell>
          <cell r="Q420" t="str">
            <v>续费</v>
          </cell>
          <cell r="R420" t="str">
            <v>提前充值</v>
          </cell>
          <cell r="S420" t="str">
            <v>家庭用户</v>
          </cell>
          <cell r="T420" t="str">
            <v>FTTH</v>
          </cell>
          <cell r="U420" t="str">
            <v>邓昌涛(dengct)</v>
          </cell>
          <cell r="V420" t="str">
            <v>ZY虎门营业厅</v>
          </cell>
          <cell r="W420" t="str">
            <v>电商价值宽带营销</v>
          </cell>
          <cell r="X420" t="str">
            <v>虎门区</v>
          </cell>
          <cell r="Y420">
            <v>0</v>
          </cell>
          <cell r="Z420">
            <v>0</v>
          </cell>
          <cell r="AA420" t="str">
            <v>虎门区</v>
          </cell>
          <cell r="AB420" t="str">
            <v>03</v>
          </cell>
          <cell r="AC420">
            <v>4</v>
          </cell>
          <cell r="AD420">
            <v>12</v>
          </cell>
          <cell r="AE420" t="str">
            <v>是</v>
          </cell>
          <cell r="AF420" t="str">
            <v/>
          </cell>
          <cell r="AG420" t="str">
            <v>否</v>
          </cell>
          <cell r="AH420" t="str">
            <v>续本月</v>
          </cell>
          <cell r="AI420" t="str">
            <v>是</v>
          </cell>
          <cell r="AJ420">
            <v>13238391715</v>
          </cell>
          <cell r="AO420">
            <v>0</v>
          </cell>
          <cell r="AR420" t="str">
            <v>康宝区</v>
          </cell>
        </row>
        <row r="421">
          <cell r="F421">
            <v>13310829161</v>
          </cell>
          <cell r="G421" t="str">
            <v>13310829161</v>
          </cell>
          <cell r="H421" t="str">
            <v>吴祥林</v>
          </cell>
          <cell r="I421" t="str">
            <v>预付费东莞住宅新装或续费680元包年，带宽4M</v>
          </cell>
          <cell r="J421">
            <v>680</v>
          </cell>
          <cell r="K421">
            <v>680</v>
          </cell>
          <cell r="L421" t="str">
            <v>2012-04-08</v>
          </cell>
          <cell r="M421">
            <v>42170</v>
          </cell>
          <cell r="N421" t="str">
            <v>2016-06-15</v>
          </cell>
          <cell r="O421" t="str">
            <v>2015-06-07</v>
          </cell>
          <cell r="P421" t="str">
            <v>宽带预付费</v>
          </cell>
          <cell r="Q421" t="str">
            <v>续费</v>
          </cell>
          <cell r="R421" t="str">
            <v>提前充值</v>
          </cell>
          <cell r="S421" t="str">
            <v>家庭用户</v>
          </cell>
          <cell r="T421" t="str">
            <v>(传统)XDSL</v>
          </cell>
          <cell r="U421" t="str">
            <v>邹文兰(zouwl)</v>
          </cell>
          <cell r="V421" t="str">
            <v>ZX虎门焦慧君</v>
          </cell>
          <cell r="W421" t="str">
            <v/>
          </cell>
          <cell r="X421" t="str">
            <v>虎门区</v>
          </cell>
          <cell r="Y421">
            <v>0</v>
          </cell>
          <cell r="Z421">
            <v>0</v>
          </cell>
          <cell r="AA421" t="str">
            <v>虎门区</v>
          </cell>
          <cell r="AB421" t="str">
            <v>07</v>
          </cell>
          <cell r="AC421">
            <v>4</v>
          </cell>
          <cell r="AD421">
            <v>12</v>
          </cell>
          <cell r="AE421" t="str">
            <v>否</v>
          </cell>
          <cell r="AF421" t="str">
            <v/>
          </cell>
          <cell r="AG421" t="str">
            <v>否</v>
          </cell>
          <cell r="AH421" t="str">
            <v>续本月</v>
          </cell>
          <cell r="AI421" t="str">
            <v>否</v>
          </cell>
          <cell r="AO421">
            <v>0</v>
          </cell>
          <cell r="AR421" t="str">
            <v>康宝区</v>
          </cell>
        </row>
        <row r="422">
          <cell r="F422">
            <v>13322602870</v>
          </cell>
          <cell r="G422" t="str">
            <v>13322602870</v>
          </cell>
          <cell r="H422" t="str">
            <v>肖水平</v>
          </cell>
          <cell r="I422" t="str">
            <v>预付费东莞住宅新装或续费680元包年，带宽4M</v>
          </cell>
          <cell r="J422">
            <v>680</v>
          </cell>
          <cell r="K422">
            <v>680</v>
          </cell>
          <cell r="L422" t="str">
            <v>2013-06-03</v>
          </cell>
          <cell r="M422">
            <v>42158</v>
          </cell>
          <cell r="N422" t="str">
            <v>2016-06-03</v>
          </cell>
          <cell r="O422" t="str">
            <v>2015-06-02</v>
          </cell>
          <cell r="P422" t="str">
            <v>宽带预付费</v>
          </cell>
          <cell r="Q422" t="str">
            <v>续费</v>
          </cell>
          <cell r="R422" t="str">
            <v>提前充值</v>
          </cell>
          <cell r="S422" t="str">
            <v>家庭用户</v>
          </cell>
          <cell r="T422" t="str">
            <v>FTTH</v>
          </cell>
          <cell r="U422" t="str">
            <v>王汝怡(wangry)</v>
          </cell>
          <cell r="V422" t="str">
            <v>ZX虎门钟小红</v>
          </cell>
          <cell r="W422" t="str">
            <v/>
          </cell>
          <cell r="X422" t="str">
            <v>虎门区</v>
          </cell>
          <cell r="Y422">
            <v>0</v>
          </cell>
          <cell r="Z422">
            <v>0</v>
          </cell>
          <cell r="AA422" t="str">
            <v>虎门区</v>
          </cell>
          <cell r="AB422" t="str">
            <v>02</v>
          </cell>
          <cell r="AC422">
            <v>4</v>
          </cell>
          <cell r="AD422">
            <v>12</v>
          </cell>
          <cell r="AE422" t="str">
            <v>是</v>
          </cell>
          <cell r="AF422" t="str">
            <v/>
          </cell>
          <cell r="AG422" t="str">
            <v>否</v>
          </cell>
          <cell r="AH422" t="str">
            <v>续本月</v>
          </cell>
          <cell r="AI422" t="str">
            <v>是</v>
          </cell>
          <cell r="AJ422">
            <v>13322602870</v>
          </cell>
          <cell r="AO422">
            <v>0</v>
          </cell>
          <cell r="AR422" t="str">
            <v>白石岗区</v>
          </cell>
        </row>
        <row r="423">
          <cell r="F423">
            <v>13423000225</v>
          </cell>
          <cell r="G423" t="str">
            <v>13423000225</v>
          </cell>
          <cell r="H423" t="str">
            <v>欧益通</v>
          </cell>
          <cell r="I423" t="str">
            <v>预付费东莞住宅新装或续费1088元包年，带宽10M</v>
          </cell>
          <cell r="J423">
            <v>1088</v>
          </cell>
          <cell r="K423">
            <v>1088</v>
          </cell>
          <cell r="L423" t="str">
            <v>2012-04-10</v>
          </cell>
          <cell r="M423">
            <v>42160</v>
          </cell>
          <cell r="N423" t="str">
            <v>2016-06-05</v>
          </cell>
          <cell r="O423" t="str">
            <v>2015-06-03</v>
          </cell>
          <cell r="P423" t="str">
            <v>宽带预付费</v>
          </cell>
          <cell r="Q423" t="str">
            <v>续费</v>
          </cell>
          <cell r="R423" t="str">
            <v>提前充值</v>
          </cell>
          <cell r="S423" t="str">
            <v>家庭用户</v>
          </cell>
          <cell r="T423" t="str">
            <v>FTTH</v>
          </cell>
          <cell r="U423" t="str">
            <v>王汝怡(wangry)</v>
          </cell>
          <cell r="V423" t="str">
            <v>ZX虎门白莉</v>
          </cell>
          <cell r="W423" t="str">
            <v/>
          </cell>
          <cell r="X423" t="str">
            <v>虎门区</v>
          </cell>
          <cell r="Y423">
            <v>0</v>
          </cell>
          <cell r="Z423">
            <v>0</v>
          </cell>
          <cell r="AA423" t="str">
            <v>虎门区</v>
          </cell>
          <cell r="AB423" t="str">
            <v>03</v>
          </cell>
          <cell r="AC423">
            <v>10</v>
          </cell>
          <cell r="AD423">
            <v>12</v>
          </cell>
          <cell r="AE423" t="str">
            <v>是</v>
          </cell>
          <cell r="AF423" t="str">
            <v/>
          </cell>
          <cell r="AG423" t="str">
            <v>价值宽带</v>
          </cell>
          <cell r="AH423" t="str">
            <v>续本月</v>
          </cell>
          <cell r="AI423" t="str">
            <v>是</v>
          </cell>
          <cell r="AJ423">
            <v>13423000225</v>
          </cell>
          <cell r="AO423">
            <v>0</v>
          </cell>
          <cell r="AR423" t="str">
            <v>白石岗区</v>
          </cell>
        </row>
        <row r="424">
          <cell r="F424">
            <v>13428885775</v>
          </cell>
          <cell r="G424" t="str">
            <v>13428885775</v>
          </cell>
          <cell r="H424" t="str">
            <v>何宗江</v>
          </cell>
          <cell r="I424" t="str">
            <v>预付费东莞住宅新装或续费800元包年，带宽6M</v>
          </cell>
          <cell r="J424">
            <v>800</v>
          </cell>
          <cell r="K424">
            <v>800</v>
          </cell>
          <cell r="L424" t="str">
            <v>2010-08-15</v>
          </cell>
          <cell r="M424">
            <v>42164</v>
          </cell>
          <cell r="N424" t="str">
            <v>2016-06-09</v>
          </cell>
          <cell r="O424" t="str">
            <v>2015-06-02</v>
          </cell>
          <cell r="P424" t="str">
            <v>宽带预付费</v>
          </cell>
          <cell r="Q424" t="str">
            <v>续费</v>
          </cell>
          <cell r="R424" t="str">
            <v>提前充值</v>
          </cell>
          <cell r="S424" t="str">
            <v>家庭用户</v>
          </cell>
          <cell r="T424" t="str">
            <v>FTTH</v>
          </cell>
          <cell r="U424" t="str">
            <v>王汝怡(wangry)</v>
          </cell>
          <cell r="V424" t="str">
            <v>ZX虎门白莉</v>
          </cell>
          <cell r="W424" t="str">
            <v>电商价值宽带营销</v>
          </cell>
          <cell r="X424" t="str">
            <v>虎门区</v>
          </cell>
          <cell r="Y424">
            <v>0</v>
          </cell>
          <cell r="Z424">
            <v>0</v>
          </cell>
          <cell r="AA424" t="str">
            <v>虎门区</v>
          </cell>
          <cell r="AB424" t="str">
            <v>02</v>
          </cell>
          <cell r="AC424">
            <v>6</v>
          </cell>
          <cell r="AD424">
            <v>12</v>
          </cell>
          <cell r="AE424" t="str">
            <v>是</v>
          </cell>
          <cell r="AF424" t="str">
            <v/>
          </cell>
          <cell r="AG424" t="str">
            <v>否</v>
          </cell>
          <cell r="AH424" t="str">
            <v>续本月</v>
          </cell>
          <cell r="AI424" t="str">
            <v>是</v>
          </cell>
          <cell r="AJ424">
            <v>13428885775</v>
          </cell>
          <cell r="AO424">
            <v>0</v>
          </cell>
          <cell r="AR424" t="str">
            <v>白石岗区</v>
          </cell>
        </row>
        <row r="425">
          <cell r="F425">
            <v>13431147468</v>
          </cell>
          <cell r="G425" t="str">
            <v>13431147468</v>
          </cell>
          <cell r="H425" t="str">
            <v>孙異华</v>
          </cell>
          <cell r="I425" t="str">
            <v>预付费东莞住宅新装或续费680元包年，带宽4M</v>
          </cell>
          <cell r="J425">
            <v>680</v>
          </cell>
          <cell r="K425">
            <v>680</v>
          </cell>
          <cell r="L425" t="str">
            <v>2014-06-05</v>
          </cell>
          <cell r="M425">
            <v>42160</v>
          </cell>
          <cell r="N425" t="str">
            <v>2016-06-05</v>
          </cell>
          <cell r="O425" t="str">
            <v>2015-06-01</v>
          </cell>
          <cell r="P425" t="str">
            <v>宽带预付费</v>
          </cell>
          <cell r="Q425" t="str">
            <v>续费</v>
          </cell>
          <cell r="R425" t="str">
            <v>提前充值</v>
          </cell>
          <cell r="S425" t="str">
            <v>家庭用户</v>
          </cell>
          <cell r="T425" t="str">
            <v>FTTH</v>
          </cell>
          <cell r="U425" t="str">
            <v>邓昌涛(dengct)</v>
          </cell>
          <cell r="V425" t="str">
            <v>ZY虎门营业厅</v>
          </cell>
          <cell r="W425" t="str">
            <v>电商价值宽带营销</v>
          </cell>
          <cell r="X425" t="str">
            <v>虎门区</v>
          </cell>
          <cell r="Y425">
            <v>0</v>
          </cell>
          <cell r="Z425">
            <v>0</v>
          </cell>
          <cell r="AA425" t="str">
            <v>虎门区</v>
          </cell>
          <cell r="AB425" t="str">
            <v>01</v>
          </cell>
          <cell r="AC425">
            <v>4</v>
          </cell>
          <cell r="AD425">
            <v>12</v>
          </cell>
          <cell r="AE425" t="str">
            <v>是</v>
          </cell>
          <cell r="AF425" t="str">
            <v/>
          </cell>
          <cell r="AG425" t="str">
            <v>否</v>
          </cell>
          <cell r="AH425" t="str">
            <v>续本月</v>
          </cell>
          <cell r="AI425" t="str">
            <v>是</v>
          </cell>
          <cell r="AJ425">
            <v>13431147468</v>
          </cell>
          <cell r="AO425">
            <v>0</v>
          </cell>
          <cell r="AR425" t="str">
            <v>白石岗区</v>
          </cell>
        </row>
        <row r="426">
          <cell r="F426">
            <v>13538448958</v>
          </cell>
          <cell r="G426" t="str">
            <v>13538448958</v>
          </cell>
          <cell r="H426" t="str">
            <v>陈绍伟</v>
          </cell>
          <cell r="I426" t="str">
            <v>预付费东莞住宅新装或续费680元包年，带宽4M</v>
          </cell>
          <cell r="J426">
            <v>680</v>
          </cell>
          <cell r="K426">
            <v>680</v>
          </cell>
          <cell r="L426" t="str">
            <v>2013-06-11</v>
          </cell>
          <cell r="M426">
            <v>42167</v>
          </cell>
          <cell r="N426" t="str">
            <v>2016-06-12</v>
          </cell>
          <cell r="O426" t="str">
            <v>2015-06-05</v>
          </cell>
          <cell r="P426" t="str">
            <v>宽带预付费</v>
          </cell>
          <cell r="Q426" t="str">
            <v>续费</v>
          </cell>
          <cell r="R426" t="str">
            <v>提前充值</v>
          </cell>
          <cell r="S426" t="str">
            <v>家庭用户</v>
          </cell>
          <cell r="T426" t="str">
            <v>(传统)XDSL</v>
          </cell>
          <cell r="U426" t="str">
            <v>王汝怡(wangry)</v>
          </cell>
          <cell r="V426" t="str">
            <v>ZX虎门朱文彬</v>
          </cell>
          <cell r="W426" t="str">
            <v/>
          </cell>
          <cell r="X426" t="str">
            <v>虎门区</v>
          </cell>
          <cell r="Y426">
            <v>0</v>
          </cell>
          <cell r="Z426">
            <v>0</v>
          </cell>
          <cell r="AA426" t="str">
            <v>虎门区</v>
          </cell>
          <cell r="AB426" t="str">
            <v>05</v>
          </cell>
          <cell r="AC426">
            <v>4</v>
          </cell>
          <cell r="AD426">
            <v>12</v>
          </cell>
          <cell r="AE426" t="str">
            <v>否</v>
          </cell>
          <cell r="AF426" t="str">
            <v/>
          </cell>
          <cell r="AG426" t="str">
            <v>否</v>
          </cell>
          <cell r="AH426" t="str">
            <v>续本月</v>
          </cell>
          <cell r="AI426" t="str">
            <v>否</v>
          </cell>
          <cell r="AO426">
            <v>0</v>
          </cell>
          <cell r="AR426" t="str">
            <v>白石岗区</v>
          </cell>
        </row>
        <row r="427">
          <cell r="F427">
            <v>13546990065</v>
          </cell>
          <cell r="G427" t="str">
            <v>13546990065</v>
          </cell>
          <cell r="H427" t="str">
            <v>陈小玲</v>
          </cell>
          <cell r="I427" t="str">
            <v>预付费东莞住宅新装或续费1088元包年，带宽10M</v>
          </cell>
          <cell r="J427">
            <v>1088</v>
          </cell>
          <cell r="K427">
            <v>1088</v>
          </cell>
          <cell r="L427" t="str">
            <v>2013-07-03</v>
          </cell>
          <cell r="M427">
            <v>42188</v>
          </cell>
          <cell r="N427" t="str">
            <v>2016-07-03</v>
          </cell>
          <cell r="O427" t="str">
            <v>2015-06-04</v>
          </cell>
          <cell r="P427" t="str">
            <v>宽带预付费</v>
          </cell>
          <cell r="Q427" t="str">
            <v>续费</v>
          </cell>
          <cell r="R427" t="str">
            <v>提前充值</v>
          </cell>
          <cell r="S427" t="str">
            <v>家庭用户</v>
          </cell>
          <cell r="T427" t="str">
            <v>FTTH</v>
          </cell>
          <cell r="U427" t="str">
            <v>王汝怡(wangry)</v>
          </cell>
          <cell r="V427" t="str">
            <v>ZX虎门焦慧君</v>
          </cell>
          <cell r="W427" t="str">
            <v>电商价值宽带营销</v>
          </cell>
          <cell r="X427" t="str">
            <v>虎门区</v>
          </cell>
          <cell r="Y427">
            <v>0</v>
          </cell>
          <cell r="Z427">
            <v>0</v>
          </cell>
          <cell r="AA427" t="str">
            <v>虎门区</v>
          </cell>
          <cell r="AB427" t="str">
            <v>04</v>
          </cell>
          <cell r="AC427">
            <v>10</v>
          </cell>
          <cell r="AD427">
            <v>12</v>
          </cell>
          <cell r="AE427" t="str">
            <v>是</v>
          </cell>
          <cell r="AF427" t="str">
            <v/>
          </cell>
          <cell r="AG427" t="str">
            <v>价值宽带</v>
          </cell>
          <cell r="AH427" t="str">
            <v>续后期</v>
          </cell>
          <cell r="AI427" t="str">
            <v>否</v>
          </cell>
          <cell r="AO427">
            <v>0</v>
          </cell>
          <cell r="AR427" t="str">
            <v>康宝区</v>
          </cell>
        </row>
        <row r="428">
          <cell r="F428">
            <v>13546992873</v>
          </cell>
          <cell r="G428" t="str">
            <v>13546992873</v>
          </cell>
          <cell r="H428" t="str">
            <v>张木金</v>
          </cell>
          <cell r="I428" t="str">
            <v>预付费东莞住宅新装或续费888元包年，带宽12M</v>
          </cell>
          <cell r="J428">
            <v>888</v>
          </cell>
          <cell r="K428">
            <v>888</v>
          </cell>
          <cell r="L428" t="str">
            <v>2009-06-26</v>
          </cell>
          <cell r="M428">
            <v>42181</v>
          </cell>
          <cell r="N428" t="str">
            <v>2016-06-26</v>
          </cell>
          <cell r="O428" t="str">
            <v>2015-06-05</v>
          </cell>
          <cell r="P428" t="str">
            <v>宽带预付费</v>
          </cell>
          <cell r="Q428" t="str">
            <v>续费</v>
          </cell>
          <cell r="R428" t="str">
            <v>提前充值</v>
          </cell>
          <cell r="S428" t="str">
            <v>家庭用户</v>
          </cell>
          <cell r="T428" t="str">
            <v>FTTH</v>
          </cell>
          <cell r="U428" t="str">
            <v>王汝怡(wangry)</v>
          </cell>
          <cell r="V428" t="str">
            <v>ZX虎门王秋焕</v>
          </cell>
          <cell r="W428" t="str">
            <v>电商价值宽带营销</v>
          </cell>
          <cell r="X428" t="str">
            <v>虎门区</v>
          </cell>
          <cell r="Y428">
            <v>0</v>
          </cell>
          <cell r="Z428">
            <v>0</v>
          </cell>
          <cell r="AA428" t="str">
            <v>虎门区</v>
          </cell>
          <cell r="AB428" t="str">
            <v>05</v>
          </cell>
          <cell r="AC428">
            <v>12</v>
          </cell>
          <cell r="AD428">
            <v>12</v>
          </cell>
          <cell r="AE428" t="str">
            <v>是</v>
          </cell>
          <cell r="AF428" t="str">
            <v/>
          </cell>
          <cell r="AG428" t="str">
            <v>价值宽带</v>
          </cell>
          <cell r="AH428" t="str">
            <v>续本月</v>
          </cell>
          <cell r="AI428" t="str">
            <v>是</v>
          </cell>
          <cell r="AJ428">
            <v>13546992873</v>
          </cell>
          <cell r="AO428">
            <v>0</v>
          </cell>
          <cell r="AR428" t="str">
            <v>康宝区</v>
          </cell>
        </row>
        <row r="429">
          <cell r="F429">
            <v>13559768032</v>
          </cell>
          <cell r="G429" t="str">
            <v>13559768032</v>
          </cell>
          <cell r="H429" t="str">
            <v>段立志</v>
          </cell>
          <cell r="I429" t="str">
            <v>预付费东莞住宅新装或续费680元包年，带宽4M</v>
          </cell>
          <cell r="J429">
            <v>680</v>
          </cell>
          <cell r="K429">
            <v>680</v>
          </cell>
          <cell r="L429" t="str">
            <v>2013-07-06</v>
          </cell>
          <cell r="M429">
            <v>42191</v>
          </cell>
          <cell r="N429" t="str">
            <v>2016-07-06</v>
          </cell>
          <cell r="O429" t="str">
            <v>2015-06-04</v>
          </cell>
          <cell r="P429" t="str">
            <v>宽带预付费</v>
          </cell>
          <cell r="Q429" t="str">
            <v>续费</v>
          </cell>
          <cell r="R429" t="str">
            <v>提前充值</v>
          </cell>
          <cell r="S429" t="str">
            <v>家庭用户</v>
          </cell>
          <cell r="T429" t="str">
            <v>FTTH</v>
          </cell>
          <cell r="U429" t="str">
            <v>王汝怡(wangry)</v>
          </cell>
          <cell r="V429" t="str">
            <v>ZX虎门罗灿坤</v>
          </cell>
          <cell r="W429" t="str">
            <v>电商价值宽带营销</v>
          </cell>
          <cell r="X429" t="str">
            <v>虎门区</v>
          </cell>
          <cell r="Y429">
            <v>0</v>
          </cell>
          <cell r="Z429">
            <v>0</v>
          </cell>
          <cell r="AA429" t="str">
            <v>虎门区</v>
          </cell>
          <cell r="AB429" t="str">
            <v>04</v>
          </cell>
          <cell r="AC429">
            <v>4</v>
          </cell>
          <cell r="AD429">
            <v>12</v>
          </cell>
          <cell r="AE429" t="str">
            <v>是</v>
          </cell>
          <cell r="AF429" t="str">
            <v/>
          </cell>
          <cell r="AG429" t="str">
            <v>否</v>
          </cell>
          <cell r="AH429" t="str">
            <v>续后期</v>
          </cell>
          <cell r="AI429" t="str">
            <v>否</v>
          </cell>
          <cell r="AO429">
            <v>0</v>
          </cell>
          <cell r="AR429" t="str">
            <v>东坑区</v>
          </cell>
        </row>
        <row r="430">
          <cell r="F430">
            <v>13612735089</v>
          </cell>
          <cell r="G430" t="str">
            <v>13612735089</v>
          </cell>
          <cell r="H430" t="str">
            <v>陈志勇</v>
          </cell>
          <cell r="I430" t="str">
            <v>预付费东莞住宅新装或续费680元包年，带宽4M</v>
          </cell>
          <cell r="J430">
            <v>680</v>
          </cell>
          <cell r="K430">
            <v>680</v>
          </cell>
          <cell r="L430" t="str">
            <v>2009-10-08</v>
          </cell>
          <cell r="M430">
            <v>42165</v>
          </cell>
          <cell r="N430" t="str">
            <v>2016-06-10</v>
          </cell>
          <cell r="O430" t="str">
            <v>2015-06-03</v>
          </cell>
          <cell r="P430" t="str">
            <v>宽带预付费</v>
          </cell>
          <cell r="Q430" t="str">
            <v>续费</v>
          </cell>
          <cell r="R430" t="str">
            <v>提前充值</v>
          </cell>
          <cell r="S430" t="str">
            <v>家庭用户</v>
          </cell>
          <cell r="T430" t="str">
            <v>FTTH</v>
          </cell>
          <cell r="U430" t="str">
            <v>王汝怡(wangry)</v>
          </cell>
          <cell r="V430" t="str">
            <v>ZX虎门罗灿坤</v>
          </cell>
          <cell r="W430" t="str">
            <v>电商价值宽带营销</v>
          </cell>
          <cell r="X430" t="str">
            <v>虎门区</v>
          </cell>
          <cell r="Y430">
            <v>0</v>
          </cell>
          <cell r="Z430">
            <v>0</v>
          </cell>
          <cell r="AA430" t="str">
            <v>虎门区</v>
          </cell>
          <cell r="AB430" t="str">
            <v>03</v>
          </cell>
          <cell r="AC430">
            <v>4</v>
          </cell>
          <cell r="AD430">
            <v>12</v>
          </cell>
          <cell r="AE430" t="str">
            <v>是</v>
          </cell>
          <cell r="AF430" t="str">
            <v/>
          </cell>
          <cell r="AG430" t="str">
            <v>否</v>
          </cell>
          <cell r="AH430" t="str">
            <v>续本月</v>
          </cell>
          <cell r="AI430" t="str">
            <v>是</v>
          </cell>
          <cell r="AJ430">
            <v>13612735089</v>
          </cell>
          <cell r="AO430">
            <v>0</v>
          </cell>
          <cell r="AR430" t="str">
            <v>东坑区</v>
          </cell>
        </row>
        <row r="431">
          <cell r="F431">
            <v>13632989182</v>
          </cell>
          <cell r="G431" t="str">
            <v>13632989182</v>
          </cell>
          <cell r="H431" t="str">
            <v>何益明</v>
          </cell>
          <cell r="I431" t="str">
            <v>预付费东莞住宅新装或续费680元包年，带宽4M</v>
          </cell>
          <cell r="J431">
            <v>680</v>
          </cell>
          <cell r="K431">
            <v>680</v>
          </cell>
          <cell r="L431" t="str">
            <v>2014-05-28</v>
          </cell>
          <cell r="M431">
            <v>42152</v>
          </cell>
          <cell r="N431" t="str">
            <v>2016-06-03</v>
          </cell>
          <cell r="O431" t="str">
            <v>2015-06-03</v>
          </cell>
          <cell r="P431" t="str">
            <v>宽带预付费</v>
          </cell>
          <cell r="Q431" t="str">
            <v>续费</v>
          </cell>
          <cell r="R431" t="str">
            <v>往月充值</v>
          </cell>
          <cell r="S431" t="str">
            <v>家庭用户</v>
          </cell>
          <cell r="T431" t="str">
            <v>FTTH</v>
          </cell>
          <cell r="U431" t="str">
            <v>王汝怡(wangry)</v>
          </cell>
          <cell r="V431" t="str">
            <v>ZX虎门焦慧君</v>
          </cell>
          <cell r="W431" t="str">
            <v>电商价值宽带营销</v>
          </cell>
          <cell r="X431" t="str">
            <v>虎门区</v>
          </cell>
          <cell r="Y431">
            <v>0</v>
          </cell>
          <cell r="Z431">
            <v>0</v>
          </cell>
          <cell r="AA431" t="str">
            <v>虎门区</v>
          </cell>
          <cell r="AB431" t="str">
            <v>03</v>
          </cell>
          <cell r="AC431">
            <v>4</v>
          </cell>
          <cell r="AD431">
            <v>12</v>
          </cell>
          <cell r="AE431" t="str">
            <v>是</v>
          </cell>
          <cell r="AF431" t="str">
            <v/>
          </cell>
          <cell r="AG431" t="str">
            <v>否</v>
          </cell>
          <cell r="AH431" t="str">
            <v>续前期</v>
          </cell>
          <cell r="AI431" t="str">
            <v>否</v>
          </cell>
          <cell r="AO431">
            <v>0</v>
          </cell>
          <cell r="AR431" t="str">
            <v>洋犀区</v>
          </cell>
        </row>
        <row r="432">
          <cell r="F432">
            <v>13790667755</v>
          </cell>
          <cell r="G432" t="str">
            <v>13790667755</v>
          </cell>
          <cell r="H432" t="str">
            <v>谢贤扎</v>
          </cell>
          <cell r="I432" t="str">
            <v>预付费东莞住宅新装或续费1088元包年，带宽10M</v>
          </cell>
          <cell r="J432">
            <v>1088</v>
          </cell>
          <cell r="K432">
            <v>1088</v>
          </cell>
          <cell r="L432" t="str">
            <v>2013-05-30</v>
          </cell>
          <cell r="M432">
            <v>42154</v>
          </cell>
          <cell r="N432" t="str">
            <v>2016-06-01</v>
          </cell>
          <cell r="O432" t="str">
            <v>2015-06-01</v>
          </cell>
          <cell r="P432" t="str">
            <v>宽带预付费</v>
          </cell>
          <cell r="Q432" t="str">
            <v>续费</v>
          </cell>
          <cell r="R432" t="str">
            <v>往月充值</v>
          </cell>
          <cell r="S432" t="str">
            <v>家庭用户</v>
          </cell>
          <cell r="T432" t="str">
            <v>FTTH</v>
          </cell>
          <cell r="U432" t="str">
            <v>邹文兰(zouwl)</v>
          </cell>
          <cell r="V432" t="str">
            <v>ZX虎门王武东</v>
          </cell>
          <cell r="W432" t="str">
            <v/>
          </cell>
          <cell r="X432" t="str">
            <v>虎门区</v>
          </cell>
          <cell r="Y432">
            <v>0</v>
          </cell>
          <cell r="Z432">
            <v>0</v>
          </cell>
          <cell r="AA432" t="str">
            <v>虎门区</v>
          </cell>
          <cell r="AB432" t="str">
            <v>01</v>
          </cell>
          <cell r="AC432">
            <v>10</v>
          </cell>
          <cell r="AD432">
            <v>12</v>
          </cell>
          <cell r="AE432" t="str">
            <v>是</v>
          </cell>
          <cell r="AF432" t="str">
            <v/>
          </cell>
          <cell r="AG432" t="str">
            <v>价值宽带</v>
          </cell>
          <cell r="AH432" t="str">
            <v>续前期</v>
          </cell>
          <cell r="AI432" t="str">
            <v>否</v>
          </cell>
          <cell r="AO432">
            <v>0</v>
          </cell>
          <cell r="AR432" t="str">
            <v>旺富区</v>
          </cell>
        </row>
        <row r="433">
          <cell r="F433">
            <v>13829109592</v>
          </cell>
          <cell r="G433" t="str">
            <v>13829109592</v>
          </cell>
          <cell r="H433" t="str">
            <v>刘涛</v>
          </cell>
          <cell r="I433" t="str">
            <v>预付费东莞住宅新装或续费680元包年，带宽4M</v>
          </cell>
          <cell r="J433">
            <v>680</v>
          </cell>
          <cell r="K433">
            <v>680</v>
          </cell>
          <cell r="L433" t="str">
            <v>2013-06-03</v>
          </cell>
          <cell r="M433">
            <v>42158</v>
          </cell>
          <cell r="N433" t="str">
            <v>2016-06-03</v>
          </cell>
          <cell r="O433" t="str">
            <v>2015-06-01</v>
          </cell>
          <cell r="P433" t="str">
            <v>宽带预付费</v>
          </cell>
          <cell r="Q433" t="str">
            <v>续费</v>
          </cell>
          <cell r="R433" t="str">
            <v>提前充值</v>
          </cell>
          <cell r="S433" t="str">
            <v>家庭用户</v>
          </cell>
          <cell r="T433" t="str">
            <v>FTTH</v>
          </cell>
          <cell r="U433" t="str">
            <v>邹文兰(zouwl)</v>
          </cell>
          <cell r="V433" t="str">
            <v>ZX虎门王秋焕</v>
          </cell>
          <cell r="W433" t="str">
            <v>电商价值宽带营销</v>
          </cell>
          <cell r="X433" t="str">
            <v>虎门区</v>
          </cell>
          <cell r="Y433">
            <v>0</v>
          </cell>
          <cell r="Z433">
            <v>0</v>
          </cell>
          <cell r="AA433" t="str">
            <v>虎门区</v>
          </cell>
          <cell r="AB433" t="str">
            <v>01</v>
          </cell>
          <cell r="AC433">
            <v>4</v>
          </cell>
          <cell r="AD433">
            <v>12</v>
          </cell>
          <cell r="AE433" t="str">
            <v>是</v>
          </cell>
          <cell r="AF433" t="str">
            <v/>
          </cell>
          <cell r="AG433" t="str">
            <v>否</v>
          </cell>
          <cell r="AH433" t="str">
            <v>续本月</v>
          </cell>
          <cell r="AI433" t="str">
            <v>是</v>
          </cell>
          <cell r="AJ433">
            <v>13829109592</v>
          </cell>
          <cell r="AO433">
            <v>0</v>
          </cell>
          <cell r="AR433" t="str">
            <v>旺富区</v>
          </cell>
        </row>
        <row r="434">
          <cell r="F434">
            <v>13922965068</v>
          </cell>
          <cell r="G434" t="str">
            <v>13922965068</v>
          </cell>
          <cell r="H434" t="str">
            <v>林培章</v>
          </cell>
          <cell r="I434" t="str">
            <v>预付费东莞住宅新装或续费888元包年，带宽12M</v>
          </cell>
          <cell r="J434">
            <v>888</v>
          </cell>
          <cell r="K434">
            <v>888</v>
          </cell>
          <cell r="L434" t="str">
            <v>2012-01-08</v>
          </cell>
          <cell r="M434">
            <v>42163</v>
          </cell>
          <cell r="N434" t="str">
            <v>2016-06-08</v>
          </cell>
          <cell r="O434" t="str">
            <v>2015-06-07</v>
          </cell>
          <cell r="P434" t="str">
            <v>宽带预付费</v>
          </cell>
          <cell r="Q434" t="str">
            <v>续费</v>
          </cell>
          <cell r="R434" t="str">
            <v>提前充值</v>
          </cell>
          <cell r="S434" t="str">
            <v>家庭用户</v>
          </cell>
          <cell r="T434" t="str">
            <v>FTTH</v>
          </cell>
          <cell r="U434" t="str">
            <v>邹文兰(zouwl)</v>
          </cell>
          <cell r="V434" t="str">
            <v>ZY虎门营业厅</v>
          </cell>
          <cell r="W434" t="str">
            <v>电商价值宽带营销</v>
          </cell>
          <cell r="X434" t="str">
            <v>虎门区</v>
          </cell>
          <cell r="Y434">
            <v>0</v>
          </cell>
          <cell r="Z434">
            <v>0</v>
          </cell>
          <cell r="AA434" t="str">
            <v>虎门区</v>
          </cell>
          <cell r="AB434" t="str">
            <v>07</v>
          </cell>
          <cell r="AC434">
            <v>12</v>
          </cell>
          <cell r="AD434">
            <v>12</v>
          </cell>
          <cell r="AE434" t="str">
            <v>是</v>
          </cell>
          <cell r="AF434" t="str">
            <v/>
          </cell>
          <cell r="AG434" t="str">
            <v>价值宽带</v>
          </cell>
          <cell r="AH434" t="str">
            <v>续本月</v>
          </cell>
          <cell r="AI434" t="str">
            <v>是</v>
          </cell>
          <cell r="AJ434">
            <v>13922965068</v>
          </cell>
          <cell r="AO434">
            <v>0</v>
          </cell>
          <cell r="AR434" t="str">
            <v>旺富区</v>
          </cell>
        </row>
        <row r="435">
          <cell r="F435">
            <v>13925545291</v>
          </cell>
          <cell r="G435" t="str">
            <v>13925545291</v>
          </cell>
          <cell r="H435" t="str">
            <v>杨红河</v>
          </cell>
          <cell r="I435" t="str">
            <v>预付费东莞住宅新装或续费1088元包年，带宽10M</v>
          </cell>
          <cell r="J435">
            <v>1088</v>
          </cell>
          <cell r="K435">
            <v>1088</v>
          </cell>
          <cell r="L435" t="str">
            <v>2014-07-09</v>
          </cell>
          <cell r="M435">
            <v>42194</v>
          </cell>
          <cell r="N435" t="str">
            <v>2016-07-09</v>
          </cell>
          <cell r="O435" t="str">
            <v>2015-06-05</v>
          </cell>
          <cell r="P435" t="str">
            <v>宽带预付费</v>
          </cell>
          <cell r="Q435" t="str">
            <v>续费</v>
          </cell>
          <cell r="R435" t="str">
            <v>提前充值</v>
          </cell>
          <cell r="S435" t="str">
            <v>家庭用户</v>
          </cell>
          <cell r="T435" t="str">
            <v>FTTH</v>
          </cell>
          <cell r="U435" t="str">
            <v>王汝怡(wangry)</v>
          </cell>
          <cell r="V435" t="str">
            <v>DSBR虎门焦慧君</v>
          </cell>
          <cell r="W435" t="str">
            <v>电商价值宽带营销</v>
          </cell>
          <cell r="X435" t="str">
            <v>虎门区</v>
          </cell>
          <cell r="Y435">
            <v>0</v>
          </cell>
          <cell r="Z435">
            <v>0</v>
          </cell>
          <cell r="AA435" t="str">
            <v>虎门区</v>
          </cell>
          <cell r="AB435" t="str">
            <v>05</v>
          </cell>
          <cell r="AC435">
            <v>10</v>
          </cell>
          <cell r="AD435">
            <v>12</v>
          </cell>
          <cell r="AE435" t="str">
            <v>是</v>
          </cell>
          <cell r="AF435" t="str">
            <v/>
          </cell>
          <cell r="AG435" t="str">
            <v>价值宽带</v>
          </cell>
          <cell r="AH435" t="str">
            <v>续后期</v>
          </cell>
          <cell r="AI435" t="str">
            <v>否</v>
          </cell>
          <cell r="AO435">
            <v>0</v>
          </cell>
          <cell r="AR435" t="str">
            <v>旺富区</v>
          </cell>
        </row>
        <row r="436">
          <cell r="F436">
            <v>13926148418</v>
          </cell>
          <cell r="G436" t="str">
            <v>13926148418</v>
          </cell>
          <cell r="H436" t="str">
            <v>常超明</v>
          </cell>
          <cell r="I436" t="str">
            <v>预付费东莞住宅新装或续费800元包年，带宽6M</v>
          </cell>
          <cell r="J436">
            <v>800</v>
          </cell>
          <cell r="K436">
            <v>800</v>
          </cell>
          <cell r="L436" t="str">
            <v>2009-07-27</v>
          </cell>
          <cell r="M436">
            <v>42160</v>
          </cell>
          <cell r="N436" t="str">
            <v>2016-06-05</v>
          </cell>
          <cell r="O436" t="str">
            <v>2015-06-05</v>
          </cell>
          <cell r="P436" t="str">
            <v>宽带预付费</v>
          </cell>
          <cell r="Q436" t="str">
            <v>续费</v>
          </cell>
          <cell r="R436" t="str">
            <v>提前充值</v>
          </cell>
          <cell r="S436" t="str">
            <v>家庭用户</v>
          </cell>
          <cell r="T436" t="str">
            <v>FTTH</v>
          </cell>
          <cell r="U436" t="str">
            <v>王汝怡(wangry)</v>
          </cell>
          <cell r="V436" t="str">
            <v>ZX虎门白莉</v>
          </cell>
          <cell r="W436" t="str">
            <v>电商价值宽带营销</v>
          </cell>
          <cell r="X436" t="str">
            <v>虎门区</v>
          </cell>
          <cell r="Y436">
            <v>0</v>
          </cell>
          <cell r="Z436">
            <v>0</v>
          </cell>
          <cell r="AA436" t="str">
            <v>虎门区</v>
          </cell>
          <cell r="AB436" t="str">
            <v>05</v>
          </cell>
          <cell r="AC436">
            <v>6</v>
          </cell>
          <cell r="AD436">
            <v>12</v>
          </cell>
          <cell r="AE436" t="str">
            <v>是</v>
          </cell>
          <cell r="AF436" t="str">
            <v/>
          </cell>
          <cell r="AG436" t="str">
            <v>否</v>
          </cell>
          <cell r="AH436" t="str">
            <v>续本月</v>
          </cell>
          <cell r="AI436" t="str">
            <v>是</v>
          </cell>
          <cell r="AJ436">
            <v>13926148418</v>
          </cell>
          <cell r="AO436">
            <v>0</v>
          </cell>
          <cell r="AR436" t="str">
            <v>旺富区</v>
          </cell>
        </row>
        <row r="437">
          <cell r="F437">
            <v>15362088450</v>
          </cell>
          <cell r="G437" t="str">
            <v>15362088450</v>
          </cell>
          <cell r="H437" t="str">
            <v>崖永明</v>
          </cell>
          <cell r="I437" t="str">
            <v>预付费东莞住宅新装或续费600元包年，带宽4M</v>
          </cell>
          <cell r="J437">
            <v>600</v>
          </cell>
          <cell r="K437">
            <v>600</v>
          </cell>
          <cell r="L437" t="str">
            <v>2009-10-08</v>
          </cell>
          <cell r="M437">
            <v>42171</v>
          </cell>
          <cell r="N437" t="str">
            <v>2016-06-16</v>
          </cell>
          <cell r="O437" t="str">
            <v>2015-06-05</v>
          </cell>
          <cell r="P437" t="str">
            <v>宽带预付费</v>
          </cell>
          <cell r="Q437" t="str">
            <v>续费</v>
          </cell>
          <cell r="R437" t="str">
            <v>提前充值</v>
          </cell>
          <cell r="S437" t="str">
            <v>家庭用户</v>
          </cell>
          <cell r="T437" t="str">
            <v>FTTH</v>
          </cell>
          <cell r="U437" t="str">
            <v>王汝怡(wangry)</v>
          </cell>
          <cell r="V437" t="str">
            <v>ZX虎门白莉</v>
          </cell>
          <cell r="W437" t="str">
            <v>电商价值宽带营销</v>
          </cell>
          <cell r="X437" t="str">
            <v>虎门区</v>
          </cell>
          <cell r="Y437">
            <v>0</v>
          </cell>
          <cell r="Z437">
            <v>0</v>
          </cell>
          <cell r="AA437" t="str">
            <v>虎门区</v>
          </cell>
          <cell r="AB437" t="str">
            <v>05</v>
          </cell>
          <cell r="AC437">
            <v>4</v>
          </cell>
          <cell r="AD437">
            <v>12</v>
          </cell>
          <cell r="AE437" t="str">
            <v>是</v>
          </cell>
          <cell r="AF437" t="str">
            <v/>
          </cell>
          <cell r="AG437" t="str">
            <v>否</v>
          </cell>
          <cell r="AH437" t="str">
            <v>续本月</v>
          </cell>
          <cell r="AI437" t="str">
            <v>是</v>
          </cell>
          <cell r="AJ437">
            <v>15362088450</v>
          </cell>
          <cell r="AO437">
            <v>0</v>
          </cell>
          <cell r="AR437" t="str">
            <v>旺富区</v>
          </cell>
        </row>
        <row r="438">
          <cell r="F438">
            <v>15362877424</v>
          </cell>
          <cell r="G438" t="str">
            <v>15362877424</v>
          </cell>
          <cell r="H438" t="str">
            <v>罗宝林</v>
          </cell>
          <cell r="I438" t="str">
            <v>预付费东莞住宅新装或续费680元包年，带宽4M</v>
          </cell>
          <cell r="J438">
            <v>680</v>
          </cell>
          <cell r="K438">
            <v>680</v>
          </cell>
          <cell r="L438" t="str">
            <v>2011-09-13</v>
          </cell>
          <cell r="M438">
            <v>42177</v>
          </cell>
          <cell r="N438" t="str">
            <v>2016-06-22</v>
          </cell>
          <cell r="O438" t="str">
            <v>2015-06-04</v>
          </cell>
          <cell r="P438" t="str">
            <v>宽带预付费</v>
          </cell>
          <cell r="Q438" t="str">
            <v>续费</v>
          </cell>
          <cell r="R438" t="str">
            <v>提前充值</v>
          </cell>
          <cell r="S438" t="str">
            <v>家庭用户</v>
          </cell>
          <cell r="T438" t="str">
            <v>FTTH</v>
          </cell>
          <cell r="U438" t="str">
            <v>王汝怡(wangry)</v>
          </cell>
          <cell r="V438" t="str">
            <v>ZX虎门陈伟娣</v>
          </cell>
          <cell r="W438" t="str">
            <v>电商价值宽带营销</v>
          </cell>
          <cell r="X438" t="str">
            <v>虎门区</v>
          </cell>
          <cell r="Y438">
            <v>0</v>
          </cell>
          <cell r="Z438">
            <v>0</v>
          </cell>
          <cell r="AA438" t="str">
            <v>虎门区</v>
          </cell>
          <cell r="AB438" t="str">
            <v>04</v>
          </cell>
          <cell r="AC438">
            <v>4</v>
          </cell>
          <cell r="AD438">
            <v>12</v>
          </cell>
          <cell r="AE438" t="str">
            <v>是</v>
          </cell>
          <cell r="AF438" t="str">
            <v/>
          </cell>
          <cell r="AG438" t="str">
            <v>否</v>
          </cell>
          <cell r="AH438" t="str">
            <v>续本月</v>
          </cell>
          <cell r="AI438" t="str">
            <v>是</v>
          </cell>
          <cell r="AJ438">
            <v>15362877424</v>
          </cell>
          <cell r="AO438">
            <v>0</v>
          </cell>
          <cell r="AR438" t="str">
            <v>旺富区</v>
          </cell>
        </row>
        <row r="439">
          <cell r="F439">
            <v>15899688808</v>
          </cell>
          <cell r="G439" t="str">
            <v>15899688808</v>
          </cell>
          <cell r="H439" t="str">
            <v>谢汝安</v>
          </cell>
          <cell r="I439" t="str">
            <v>预付费东莞住宅新装或续费680元包年，带宽4M</v>
          </cell>
          <cell r="J439">
            <v>680</v>
          </cell>
          <cell r="K439">
            <v>680</v>
          </cell>
          <cell r="L439" t="str">
            <v>2011-06-03</v>
          </cell>
          <cell r="M439">
            <v>42162</v>
          </cell>
          <cell r="N439" t="str">
            <v>2016-06-07</v>
          </cell>
          <cell r="O439" t="str">
            <v>2015-06-05</v>
          </cell>
          <cell r="P439" t="str">
            <v>宽带预付费</v>
          </cell>
          <cell r="Q439" t="str">
            <v>续费</v>
          </cell>
          <cell r="R439" t="str">
            <v>提前充值</v>
          </cell>
          <cell r="S439" t="str">
            <v>家庭用户</v>
          </cell>
          <cell r="T439" t="str">
            <v>(传统)XDSL</v>
          </cell>
          <cell r="U439" t="str">
            <v>王汝怡(wangry)</v>
          </cell>
          <cell r="V439" t="str">
            <v>ZX虎门罗灿坤</v>
          </cell>
          <cell r="W439" t="str">
            <v>WLAN</v>
          </cell>
          <cell r="X439" t="str">
            <v>虎门区</v>
          </cell>
          <cell r="Y439">
            <v>0</v>
          </cell>
          <cell r="Z439">
            <v>0</v>
          </cell>
          <cell r="AA439" t="str">
            <v>虎门区</v>
          </cell>
          <cell r="AB439" t="str">
            <v>05</v>
          </cell>
          <cell r="AC439">
            <v>4</v>
          </cell>
          <cell r="AD439">
            <v>12</v>
          </cell>
          <cell r="AE439" t="str">
            <v>否</v>
          </cell>
          <cell r="AF439" t="str">
            <v/>
          </cell>
          <cell r="AG439" t="str">
            <v>否</v>
          </cell>
          <cell r="AH439" t="str">
            <v>续本月</v>
          </cell>
          <cell r="AI439" t="str">
            <v>否</v>
          </cell>
          <cell r="AO439">
            <v>0</v>
          </cell>
          <cell r="AR439" t="str">
            <v>华田区</v>
          </cell>
        </row>
        <row r="440">
          <cell r="F440">
            <v>18666402662</v>
          </cell>
          <cell r="G440" t="str">
            <v>18666402662</v>
          </cell>
          <cell r="H440" t="str">
            <v>何丰景</v>
          </cell>
          <cell r="I440" t="str">
            <v>预付费东莞住宅新装或续费680元包年，带宽4M</v>
          </cell>
          <cell r="J440">
            <v>680</v>
          </cell>
          <cell r="K440">
            <v>680</v>
          </cell>
          <cell r="L440" t="str">
            <v>2011-06-11</v>
          </cell>
          <cell r="M440">
            <v>42175</v>
          </cell>
          <cell r="N440" t="str">
            <v>2016-06-20</v>
          </cell>
          <cell r="O440" t="str">
            <v>2015-06-05</v>
          </cell>
          <cell r="P440" t="str">
            <v>宽带预付费</v>
          </cell>
          <cell r="Q440" t="str">
            <v>续费</v>
          </cell>
          <cell r="R440" t="str">
            <v>提前充值</v>
          </cell>
          <cell r="S440" t="str">
            <v>家庭用户</v>
          </cell>
          <cell r="T440" t="str">
            <v>(传统)XDSL</v>
          </cell>
          <cell r="U440" t="str">
            <v>王汝怡(wangry)</v>
          </cell>
          <cell r="V440" t="str">
            <v>ZX虎门罗灿坤</v>
          </cell>
          <cell r="W440" t="str">
            <v/>
          </cell>
          <cell r="X440" t="str">
            <v>虎门区</v>
          </cell>
          <cell r="Y440">
            <v>0</v>
          </cell>
          <cell r="Z440">
            <v>0</v>
          </cell>
          <cell r="AA440" t="str">
            <v>虎门区</v>
          </cell>
          <cell r="AB440" t="str">
            <v>05</v>
          </cell>
          <cell r="AC440">
            <v>4</v>
          </cell>
          <cell r="AD440">
            <v>12</v>
          </cell>
          <cell r="AE440" t="str">
            <v>否</v>
          </cell>
          <cell r="AF440" t="str">
            <v/>
          </cell>
          <cell r="AG440" t="str">
            <v>否</v>
          </cell>
          <cell r="AH440" t="str">
            <v>续本月</v>
          </cell>
          <cell r="AI440" t="str">
            <v>否</v>
          </cell>
          <cell r="AO440">
            <v>0</v>
          </cell>
          <cell r="AR440" t="str">
            <v>华田区</v>
          </cell>
        </row>
        <row r="441">
          <cell r="F441">
            <v>13437377475</v>
          </cell>
          <cell r="G441" t="str">
            <v>13437377475</v>
          </cell>
          <cell r="H441" t="str">
            <v>陈周昌</v>
          </cell>
          <cell r="I441" t="str">
            <v>预付费东莞住宅新装或续费1408元包2年，带宽12M</v>
          </cell>
          <cell r="J441">
            <v>1408</v>
          </cell>
          <cell r="K441">
            <v>1408</v>
          </cell>
          <cell r="L441" t="str">
            <v>2012-02-26</v>
          </cell>
          <cell r="M441">
            <v>42181</v>
          </cell>
          <cell r="N441" t="str">
            <v>2017-06-26</v>
          </cell>
          <cell r="O441" t="str">
            <v>2015-06-05</v>
          </cell>
          <cell r="P441" t="str">
            <v>宽带预付费</v>
          </cell>
          <cell r="Q441" t="str">
            <v>续费</v>
          </cell>
          <cell r="R441" t="str">
            <v>提前充值</v>
          </cell>
          <cell r="S441" t="str">
            <v>家庭用户</v>
          </cell>
          <cell r="T441" t="str">
            <v>FTTH</v>
          </cell>
          <cell r="U441" t="str">
            <v>王汝怡(wangry)</v>
          </cell>
          <cell r="V441" t="str">
            <v>ZX虎门杜嘉明</v>
          </cell>
          <cell r="W441" t="str">
            <v>电商价值宽带营销</v>
          </cell>
          <cell r="X441" t="str">
            <v>虎门区</v>
          </cell>
          <cell r="Y441">
            <v>0</v>
          </cell>
          <cell r="Z441">
            <v>0</v>
          </cell>
          <cell r="AA441" t="str">
            <v>虎门区</v>
          </cell>
          <cell r="AB441" t="str">
            <v>05</v>
          </cell>
          <cell r="AC441">
            <v>12</v>
          </cell>
          <cell r="AD441">
            <v>24</v>
          </cell>
          <cell r="AE441" t="str">
            <v>是</v>
          </cell>
          <cell r="AF441" t="str">
            <v/>
          </cell>
          <cell r="AG441" t="str">
            <v>价值宽带</v>
          </cell>
          <cell r="AH441" t="str">
            <v>续本月</v>
          </cell>
          <cell r="AI441" t="str">
            <v>是</v>
          </cell>
          <cell r="AJ441">
            <v>13437377475</v>
          </cell>
          <cell r="AO441">
            <v>0</v>
          </cell>
          <cell r="AR441" t="str">
            <v>华田区</v>
          </cell>
        </row>
        <row r="442">
          <cell r="F442">
            <v>13829295559</v>
          </cell>
          <cell r="G442" t="str">
            <v>13829295559</v>
          </cell>
          <cell r="H442" t="str">
            <v>刘传发</v>
          </cell>
          <cell r="I442" t="str">
            <v>预付费东莞住宅新装或续费1088元包年，带宽20M</v>
          </cell>
          <cell r="J442">
            <v>1088</v>
          </cell>
          <cell r="K442">
            <v>1088</v>
          </cell>
          <cell r="L442" t="str">
            <v>2014-06-02</v>
          </cell>
          <cell r="M442">
            <v>42157</v>
          </cell>
          <cell r="N442" t="str">
            <v>2016-06-03</v>
          </cell>
          <cell r="O442" t="str">
            <v>2015-06-03</v>
          </cell>
          <cell r="P442" t="str">
            <v>宽带预付费</v>
          </cell>
          <cell r="Q442" t="str">
            <v>续费</v>
          </cell>
          <cell r="R442" t="str">
            <v>往月充值</v>
          </cell>
          <cell r="S442" t="str">
            <v>家庭用户</v>
          </cell>
          <cell r="T442" t="str">
            <v>FTTH</v>
          </cell>
          <cell r="U442" t="str">
            <v>王汝怡(wangry)</v>
          </cell>
          <cell r="V442" t="str">
            <v>ZX虎门罗灿坤</v>
          </cell>
          <cell r="W442" t="str">
            <v>(非)</v>
          </cell>
          <cell r="X442" t="str">
            <v>虎门区</v>
          </cell>
          <cell r="Y442">
            <v>0</v>
          </cell>
          <cell r="Z442">
            <v>0</v>
          </cell>
          <cell r="AA442" t="str">
            <v>虎门区</v>
          </cell>
          <cell r="AB442" t="str">
            <v>03</v>
          </cell>
          <cell r="AC442">
            <v>20</v>
          </cell>
          <cell r="AD442">
            <v>12</v>
          </cell>
          <cell r="AE442" t="str">
            <v>是</v>
          </cell>
          <cell r="AF442" t="str">
            <v/>
          </cell>
          <cell r="AG442" t="str">
            <v>价值宽带</v>
          </cell>
          <cell r="AH442" t="str">
            <v>续本月</v>
          </cell>
          <cell r="AI442" t="str">
            <v>是</v>
          </cell>
          <cell r="AJ442">
            <v>13829295559</v>
          </cell>
          <cell r="AO442">
            <v>0</v>
          </cell>
          <cell r="AR442" t="str">
            <v>东站区</v>
          </cell>
        </row>
        <row r="443">
          <cell r="F443" t="str">
            <v>dgdc90061069</v>
          </cell>
          <cell r="G443" t="str">
            <v>dgdc90061069</v>
          </cell>
          <cell r="H443" t="str">
            <v>戴国川</v>
          </cell>
          <cell r="I443" t="str">
            <v>预付费东莞住宅新装或续费728元包年，带宽4M</v>
          </cell>
          <cell r="J443">
            <v>728</v>
          </cell>
          <cell r="K443">
            <v>728</v>
          </cell>
          <cell r="L443" t="str">
            <v>2011-06-07</v>
          </cell>
          <cell r="M443">
            <v>42165</v>
          </cell>
          <cell r="N443" t="str">
            <v>2016-06-10</v>
          </cell>
          <cell r="O443" t="str">
            <v>2015-06-02</v>
          </cell>
          <cell r="P443" t="str">
            <v>宽带预付费</v>
          </cell>
          <cell r="Q443" t="str">
            <v>续费</v>
          </cell>
          <cell r="R443" t="str">
            <v>提前充值</v>
          </cell>
          <cell r="S443" t="str">
            <v>家庭用户</v>
          </cell>
          <cell r="T443" t="str">
            <v>FTTH</v>
          </cell>
          <cell r="U443" t="str">
            <v>王汝怡(wangry)</v>
          </cell>
          <cell r="V443" t="str">
            <v>ZX虎门吴国明</v>
          </cell>
          <cell r="W443" t="str">
            <v>电商价值宽带营销</v>
          </cell>
          <cell r="X443" t="str">
            <v>虎门区</v>
          </cell>
          <cell r="Y443">
            <v>0</v>
          </cell>
          <cell r="Z443">
            <v>0</v>
          </cell>
          <cell r="AA443" t="str">
            <v>虎门区</v>
          </cell>
          <cell r="AB443" t="str">
            <v>02</v>
          </cell>
          <cell r="AC443">
            <v>4</v>
          </cell>
          <cell r="AD443">
            <v>12</v>
          </cell>
          <cell r="AE443" t="str">
            <v>是</v>
          </cell>
          <cell r="AF443" t="str">
            <v/>
          </cell>
          <cell r="AG443" t="str">
            <v>否</v>
          </cell>
          <cell r="AH443" t="str">
            <v>续本月</v>
          </cell>
          <cell r="AI443" t="str">
            <v>是</v>
          </cell>
          <cell r="AJ443" t="str">
            <v>dgdc90061069</v>
          </cell>
          <cell r="AO443">
            <v>0</v>
          </cell>
          <cell r="AR443" t="str">
            <v>下岭贝区</v>
          </cell>
        </row>
        <row r="444">
          <cell r="F444">
            <v>13538578987</v>
          </cell>
          <cell r="G444" t="str">
            <v>13538578987</v>
          </cell>
          <cell r="H444" t="str">
            <v>凌长利</v>
          </cell>
          <cell r="I444" t="str">
            <v>预付费东莞住宅新装或续费680元包年，带宽4M</v>
          </cell>
          <cell r="J444">
            <v>680</v>
          </cell>
          <cell r="K444">
            <v>680</v>
          </cell>
          <cell r="L444" t="str">
            <v>2014-06-16</v>
          </cell>
          <cell r="M444">
            <v>42171</v>
          </cell>
          <cell r="N444" t="str">
            <v>2016-06-16</v>
          </cell>
          <cell r="O444" t="str">
            <v>2015-06-05</v>
          </cell>
          <cell r="P444" t="str">
            <v>宽带预付费</v>
          </cell>
          <cell r="Q444" t="str">
            <v>续费</v>
          </cell>
          <cell r="R444" t="str">
            <v>提前充值</v>
          </cell>
          <cell r="S444" t="str">
            <v>家庭用户</v>
          </cell>
          <cell r="T444" t="str">
            <v>FTTH</v>
          </cell>
          <cell r="U444" t="str">
            <v>王汝怡(wangry)</v>
          </cell>
          <cell r="V444" t="str">
            <v>ZY虎门营业厅</v>
          </cell>
          <cell r="W444" t="str">
            <v>电商价值宽带营销</v>
          </cell>
          <cell r="X444" t="str">
            <v>虎门区</v>
          </cell>
          <cell r="Y444">
            <v>0</v>
          </cell>
          <cell r="Z444">
            <v>0</v>
          </cell>
          <cell r="AA444" t="str">
            <v>虎门区</v>
          </cell>
          <cell r="AB444" t="str">
            <v>05</v>
          </cell>
          <cell r="AC444">
            <v>4</v>
          </cell>
          <cell r="AD444">
            <v>12</v>
          </cell>
          <cell r="AE444" t="str">
            <v>是</v>
          </cell>
          <cell r="AF444" t="str">
            <v/>
          </cell>
          <cell r="AG444" t="str">
            <v>否</v>
          </cell>
          <cell r="AH444" t="str">
            <v>续本月</v>
          </cell>
          <cell r="AI444" t="str">
            <v>是</v>
          </cell>
          <cell r="AJ444">
            <v>13538578987</v>
          </cell>
          <cell r="AO444">
            <v>0</v>
          </cell>
          <cell r="AR444" t="str">
            <v>茶山区</v>
          </cell>
        </row>
        <row r="445">
          <cell r="F445">
            <v>13650234791</v>
          </cell>
          <cell r="G445" t="str">
            <v>13650234791</v>
          </cell>
          <cell r="H445" t="str">
            <v>孔三娣</v>
          </cell>
          <cell r="I445" t="str">
            <v>预付费东莞住宅新装或续费680元包年，带宽4M</v>
          </cell>
          <cell r="J445">
            <v>680</v>
          </cell>
          <cell r="K445">
            <v>680</v>
          </cell>
          <cell r="L445" t="str">
            <v>2010-08-05</v>
          </cell>
          <cell r="M445">
            <v>42160</v>
          </cell>
          <cell r="N445" t="str">
            <v>2016-06-05</v>
          </cell>
          <cell r="O445" t="str">
            <v>2015-06-01</v>
          </cell>
          <cell r="P445" t="str">
            <v>宽带预付费</v>
          </cell>
          <cell r="Q445" t="str">
            <v>续费</v>
          </cell>
          <cell r="R445" t="str">
            <v>提前充值</v>
          </cell>
          <cell r="S445" t="str">
            <v>家庭用户</v>
          </cell>
          <cell r="T445" t="str">
            <v>FTTH</v>
          </cell>
          <cell r="U445" t="str">
            <v>邹文兰(zouwl)</v>
          </cell>
          <cell r="V445" t="str">
            <v>ZX虎门钟小红</v>
          </cell>
          <cell r="W445" t="str">
            <v>电商价值宽带营销</v>
          </cell>
          <cell r="X445" t="str">
            <v>虎门区</v>
          </cell>
          <cell r="Y445">
            <v>0</v>
          </cell>
          <cell r="Z445">
            <v>0</v>
          </cell>
          <cell r="AA445" t="str">
            <v>虎门区</v>
          </cell>
          <cell r="AB445" t="str">
            <v>01</v>
          </cell>
          <cell r="AC445">
            <v>4</v>
          </cell>
          <cell r="AD445">
            <v>12</v>
          </cell>
          <cell r="AE445" t="str">
            <v>是</v>
          </cell>
          <cell r="AF445" t="str">
            <v/>
          </cell>
          <cell r="AG445" t="str">
            <v>否</v>
          </cell>
          <cell r="AH445" t="str">
            <v>续本月</v>
          </cell>
          <cell r="AI445" t="str">
            <v>是</v>
          </cell>
          <cell r="AJ445">
            <v>13650234791</v>
          </cell>
          <cell r="AO445">
            <v>0</v>
          </cell>
          <cell r="AR445" t="str">
            <v>石崇区</v>
          </cell>
        </row>
        <row r="446">
          <cell r="F446">
            <v>13802386420</v>
          </cell>
          <cell r="G446" t="str">
            <v>13802386420</v>
          </cell>
          <cell r="H446" t="str">
            <v>陈淦明</v>
          </cell>
          <cell r="I446" t="str">
            <v>预付费东莞住宅新装或续费768元包年，带宽4M</v>
          </cell>
          <cell r="J446">
            <v>768</v>
          </cell>
          <cell r="K446">
            <v>768</v>
          </cell>
          <cell r="L446" t="str">
            <v>2012-06-01</v>
          </cell>
          <cell r="M446">
            <v>42156</v>
          </cell>
          <cell r="N446" t="str">
            <v>2016-06-03</v>
          </cell>
          <cell r="O446" t="str">
            <v>2015-06-03</v>
          </cell>
          <cell r="P446" t="str">
            <v>宽带预付费</v>
          </cell>
          <cell r="Q446" t="str">
            <v>续费</v>
          </cell>
          <cell r="R446" t="str">
            <v>当月充值</v>
          </cell>
          <cell r="S446" t="str">
            <v>家庭用户</v>
          </cell>
          <cell r="T446" t="str">
            <v>FTTH</v>
          </cell>
          <cell r="U446" t="str">
            <v>谢如画(xierh)</v>
          </cell>
          <cell r="V446" t="str">
            <v>ZX厚街温圣荣</v>
          </cell>
          <cell r="W446" t="str">
            <v>电商价值宽带营销</v>
          </cell>
          <cell r="X446" t="str">
            <v>厚街区</v>
          </cell>
          <cell r="Y446">
            <v>0</v>
          </cell>
          <cell r="Z446">
            <v>0</v>
          </cell>
          <cell r="AA446" t="str">
            <v>厚街区</v>
          </cell>
          <cell r="AB446" t="str">
            <v>03</v>
          </cell>
          <cell r="AC446">
            <v>4</v>
          </cell>
          <cell r="AD446">
            <v>12</v>
          </cell>
          <cell r="AE446" t="str">
            <v>是</v>
          </cell>
          <cell r="AF446" t="str">
            <v/>
          </cell>
          <cell r="AG446" t="str">
            <v>否</v>
          </cell>
          <cell r="AH446" t="str">
            <v>续本月</v>
          </cell>
          <cell r="AI446" t="str">
            <v>是</v>
          </cell>
          <cell r="AJ446">
            <v>13802386420</v>
          </cell>
          <cell r="AO446">
            <v>0</v>
          </cell>
          <cell r="AR446" t="str">
            <v>石崇区</v>
          </cell>
        </row>
        <row r="447">
          <cell r="F447">
            <v>15989697019</v>
          </cell>
          <cell r="G447" t="str">
            <v>15989697019</v>
          </cell>
          <cell r="H447" t="str">
            <v>廖六平</v>
          </cell>
          <cell r="I447" t="str">
            <v>预付费东莞住宅新装或续费888元包年，带宽12M</v>
          </cell>
          <cell r="J447">
            <v>888</v>
          </cell>
          <cell r="K447">
            <v>888</v>
          </cell>
          <cell r="L447" t="str">
            <v>2012-03-09</v>
          </cell>
          <cell r="M447">
            <v>42157</v>
          </cell>
          <cell r="N447" t="str">
            <v>2016-06-04</v>
          </cell>
          <cell r="O447" t="str">
            <v>2015-06-04</v>
          </cell>
          <cell r="P447" t="str">
            <v>宽带预付费</v>
          </cell>
          <cell r="Q447" t="str">
            <v>续费</v>
          </cell>
          <cell r="R447" t="str">
            <v>当月充值</v>
          </cell>
          <cell r="S447" t="str">
            <v>家庭用户</v>
          </cell>
          <cell r="T447" t="str">
            <v>FTTH</v>
          </cell>
          <cell r="U447" t="str">
            <v>谢如画(xierh)</v>
          </cell>
          <cell r="V447" t="str">
            <v>ZX厚街温圣荣</v>
          </cell>
          <cell r="W447" t="str">
            <v/>
          </cell>
          <cell r="X447" t="str">
            <v>厚街区</v>
          </cell>
          <cell r="Y447">
            <v>0</v>
          </cell>
          <cell r="Z447">
            <v>0</v>
          </cell>
          <cell r="AA447" t="str">
            <v>厚街区</v>
          </cell>
          <cell r="AB447" t="str">
            <v>04</v>
          </cell>
          <cell r="AC447">
            <v>12</v>
          </cell>
          <cell r="AD447">
            <v>12</v>
          </cell>
          <cell r="AE447" t="str">
            <v>是</v>
          </cell>
          <cell r="AF447" t="str">
            <v/>
          </cell>
          <cell r="AG447" t="str">
            <v>价值宽带</v>
          </cell>
          <cell r="AH447" t="str">
            <v>续本月</v>
          </cell>
          <cell r="AI447" t="str">
            <v>是</v>
          </cell>
          <cell r="AJ447">
            <v>15989697019</v>
          </cell>
          <cell r="AO447">
            <v>0</v>
          </cell>
          <cell r="AR447" t="str">
            <v>石崇区</v>
          </cell>
        </row>
        <row r="448">
          <cell r="F448">
            <v>13544139116</v>
          </cell>
          <cell r="G448" t="str">
            <v>13544139116</v>
          </cell>
          <cell r="H448" t="str">
            <v>林海斌</v>
          </cell>
          <cell r="I448" t="str">
            <v>预付费东莞住宅新装或续费400元包半年，带宽4M</v>
          </cell>
          <cell r="J448">
            <v>400</v>
          </cell>
          <cell r="K448">
            <v>400</v>
          </cell>
          <cell r="L448" t="str">
            <v>2014-06-04</v>
          </cell>
          <cell r="M448">
            <v>42159</v>
          </cell>
          <cell r="N448" t="str">
            <v>2015-12-04</v>
          </cell>
          <cell r="O448" t="str">
            <v>2015-06-04</v>
          </cell>
          <cell r="P448" t="str">
            <v>宽带预付费</v>
          </cell>
          <cell r="Q448" t="str">
            <v>续费</v>
          </cell>
          <cell r="R448" t="str">
            <v>当月充值</v>
          </cell>
          <cell r="S448" t="str">
            <v>家庭用户</v>
          </cell>
          <cell r="T448" t="str">
            <v>FTTH</v>
          </cell>
          <cell r="U448" t="str">
            <v>谢如画(xierh)</v>
          </cell>
          <cell r="V448" t="str">
            <v>ZX厚街温圣荣</v>
          </cell>
          <cell r="W448" t="str">
            <v>电商价值宽带营销</v>
          </cell>
          <cell r="X448" t="str">
            <v>厚街区</v>
          </cell>
          <cell r="Y448">
            <v>0</v>
          </cell>
          <cell r="Z448">
            <v>0</v>
          </cell>
          <cell r="AA448" t="str">
            <v>厚街区</v>
          </cell>
          <cell r="AB448" t="str">
            <v>04</v>
          </cell>
          <cell r="AC448">
            <v>4</v>
          </cell>
          <cell r="AD448">
            <v>6</v>
          </cell>
          <cell r="AE448" t="str">
            <v>是</v>
          </cell>
          <cell r="AF448" t="str">
            <v/>
          </cell>
          <cell r="AG448" t="str">
            <v>否</v>
          </cell>
          <cell r="AH448" t="str">
            <v>续本月</v>
          </cell>
          <cell r="AI448" t="str">
            <v>是</v>
          </cell>
          <cell r="AJ448">
            <v>13544139116</v>
          </cell>
          <cell r="AO448">
            <v>0</v>
          </cell>
          <cell r="AR448" t="str">
            <v>兆康区</v>
          </cell>
        </row>
        <row r="449">
          <cell r="F449">
            <v>15875323938</v>
          </cell>
          <cell r="G449" t="str">
            <v>15875323938</v>
          </cell>
          <cell r="H449" t="str">
            <v>东莞市厚街镇周兴木工机械配件商店</v>
          </cell>
          <cell r="I449" t="str">
            <v>东莞互联网专线续费包14个月1200元，6M（不提供MODEM）</v>
          </cell>
          <cell r="J449">
            <v>1200</v>
          </cell>
          <cell r="K449">
            <v>1200</v>
          </cell>
          <cell r="L449" t="str">
            <v>2013-06-29</v>
          </cell>
          <cell r="M449">
            <v>42184</v>
          </cell>
          <cell r="N449" t="str">
            <v>2016-08-29</v>
          </cell>
          <cell r="O449" t="str">
            <v>2015-06-05</v>
          </cell>
          <cell r="P449" t="str">
            <v>专线预付费</v>
          </cell>
          <cell r="Q449" t="str">
            <v>续费</v>
          </cell>
          <cell r="R449" t="str">
            <v>当月充值</v>
          </cell>
          <cell r="S449" t="str">
            <v/>
          </cell>
          <cell r="T449" t="str">
            <v>FTTH</v>
          </cell>
          <cell r="U449" t="str">
            <v>谢如画(xierh)</v>
          </cell>
          <cell r="V449" t="str">
            <v>ZX厚街谢盛基</v>
          </cell>
          <cell r="W449" t="str">
            <v/>
          </cell>
          <cell r="X449" t="str">
            <v>厚街区</v>
          </cell>
          <cell r="Y449">
            <v>0</v>
          </cell>
          <cell r="Z449">
            <v>0</v>
          </cell>
          <cell r="AA449" t="str">
            <v>厚街区</v>
          </cell>
          <cell r="AB449" t="str">
            <v>05</v>
          </cell>
          <cell r="AC449">
            <v>6</v>
          </cell>
          <cell r="AD449">
            <v>14</v>
          </cell>
          <cell r="AE449" t="str">
            <v>是</v>
          </cell>
          <cell r="AF449" t="str">
            <v/>
          </cell>
          <cell r="AG449" t="str">
            <v>否</v>
          </cell>
          <cell r="AH449" t="str">
            <v>续本月</v>
          </cell>
          <cell r="AI449" t="str">
            <v>是</v>
          </cell>
          <cell r="AK449">
            <v>15875323938</v>
          </cell>
          <cell r="AO449">
            <v>0</v>
          </cell>
          <cell r="AR449" t="str">
            <v>兆康区</v>
          </cell>
        </row>
        <row r="450">
          <cell r="F450">
            <v>13240677463</v>
          </cell>
          <cell r="G450" t="str">
            <v>13240677463</v>
          </cell>
          <cell r="H450" t="str">
            <v>冉涛</v>
          </cell>
          <cell r="I450" t="str">
            <v>预付费东莞住宅新装或续费888元包年，带宽12M</v>
          </cell>
          <cell r="J450">
            <v>888</v>
          </cell>
          <cell r="K450">
            <v>888</v>
          </cell>
          <cell r="L450" t="str">
            <v>2014-06-04</v>
          </cell>
          <cell r="M450">
            <v>42159</v>
          </cell>
          <cell r="N450" t="str">
            <v>2016-06-06</v>
          </cell>
          <cell r="O450" t="str">
            <v>2015-06-06</v>
          </cell>
          <cell r="P450" t="str">
            <v>宽带预付费</v>
          </cell>
          <cell r="Q450" t="str">
            <v>续费</v>
          </cell>
          <cell r="R450" t="str">
            <v>当月充值</v>
          </cell>
          <cell r="S450" t="str">
            <v>家庭用户</v>
          </cell>
          <cell r="T450" t="str">
            <v>FTTH</v>
          </cell>
          <cell r="U450" t="str">
            <v>尼佳(nj_ca)</v>
          </cell>
          <cell r="V450" t="str">
            <v>DL东莞金伦</v>
          </cell>
          <cell r="W450" t="str">
            <v>电商价值宽带营销</v>
          </cell>
          <cell r="X450" t="str">
            <v>长安区</v>
          </cell>
          <cell r="Y450">
            <v>0</v>
          </cell>
          <cell r="Z450">
            <v>0</v>
          </cell>
          <cell r="AA450" t="str">
            <v>长安区</v>
          </cell>
          <cell r="AB450" t="str">
            <v>06</v>
          </cell>
          <cell r="AC450">
            <v>12</v>
          </cell>
          <cell r="AD450">
            <v>12</v>
          </cell>
          <cell r="AE450" t="str">
            <v>是</v>
          </cell>
          <cell r="AF450" t="str">
            <v/>
          </cell>
          <cell r="AG450" t="str">
            <v>价值宽带</v>
          </cell>
          <cell r="AH450" t="str">
            <v>续本月</v>
          </cell>
          <cell r="AI450" t="str">
            <v>是</v>
          </cell>
          <cell r="AJ450">
            <v>13240677463</v>
          </cell>
          <cell r="AO450">
            <v>0</v>
          </cell>
          <cell r="AR450" t="str">
            <v>石崇区</v>
          </cell>
        </row>
        <row r="451">
          <cell r="F451">
            <v>15917732328</v>
          </cell>
          <cell r="G451" t="str">
            <v>15917732328</v>
          </cell>
          <cell r="H451" t="str">
            <v>付尚军</v>
          </cell>
          <cell r="I451" t="str">
            <v>预付费东莞住宅新装或续费680元包年，带宽4M</v>
          </cell>
          <cell r="J451">
            <v>680</v>
          </cell>
          <cell r="K451">
            <v>680</v>
          </cell>
          <cell r="L451" t="str">
            <v>2013-02-15</v>
          </cell>
          <cell r="M451">
            <v>42162</v>
          </cell>
          <cell r="N451" t="str">
            <v>2016-06-07</v>
          </cell>
          <cell r="O451" t="str">
            <v>2015-06-02</v>
          </cell>
          <cell r="P451" t="str">
            <v>宽带预付费</v>
          </cell>
          <cell r="Q451" t="str">
            <v>续费</v>
          </cell>
          <cell r="R451" t="str">
            <v>提前充值</v>
          </cell>
          <cell r="S451" t="str">
            <v>家庭用户</v>
          </cell>
          <cell r="T451" t="str">
            <v>FTTH</v>
          </cell>
          <cell r="U451" t="str">
            <v>王丽(wangl)</v>
          </cell>
          <cell r="V451" t="str">
            <v>DSBR长安朱江益</v>
          </cell>
          <cell r="W451" t="str">
            <v>电商价值宽带营销</v>
          </cell>
          <cell r="X451" t="str">
            <v>长安区</v>
          </cell>
          <cell r="Y451">
            <v>0</v>
          </cell>
          <cell r="Z451">
            <v>0</v>
          </cell>
          <cell r="AA451" t="str">
            <v>长安区</v>
          </cell>
          <cell r="AB451" t="str">
            <v>02</v>
          </cell>
          <cell r="AC451">
            <v>4</v>
          </cell>
          <cell r="AD451">
            <v>12</v>
          </cell>
          <cell r="AE451" t="str">
            <v>是</v>
          </cell>
          <cell r="AF451" t="str">
            <v/>
          </cell>
          <cell r="AG451" t="str">
            <v>否</v>
          </cell>
          <cell r="AH451" t="str">
            <v>续本月</v>
          </cell>
          <cell r="AI451" t="str">
            <v>是</v>
          </cell>
          <cell r="AJ451">
            <v>15917732328</v>
          </cell>
          <cell r="AO451">
            <v>0</v>
          </cell>
          <cell r="AR451" t="str">
            <v>兆康区</v>
          </cell>
        </row>
        <row r="452">
          <cell r="F452">
            <v>15918323699</v>
          </cell>
          <cell r="G452" t="str">
            <v>15918323699</v>
          </cell>
          <cell r="H452" t="str">
            <v>卢龙伟</v>
          </cell>
          <cell r="I452" t="str">
            <v>预付费东莞住宅新装或续费680元包年，带宽4M</v>
          </cell>
          <cell r="J452">
            <v>680</v>
          </cell>
          <cell r="K452">
            <v>680</v>
          </cell>
          <cell r="L452" t="str">
            <v>2013-06-14</v>
          </cell>
          <cell r="M452">
            <v>42169</v>
          </cell>
          <cell r="N452" t="str">
            <v>2016-06-14</v>
          </cell>
          <cell r="O452" t="str">
            <v>2015-06-02</v>
          </cell>
          <cell r="P452" t="str">
            <v>宽带预付费</v>
          </cell>
          <cell r="Q452" t="str">
            <v>续费</v>
          </cell>
          <cell r="R452" t="str">
            <v>当月充值</v>
          </cell>
          <cell r="S452" t="str">
            <v>家庭用户</v>
          </cell>
          <cell r="T452" t="str">
            <v>(传统)XDSL</v>
          </cell>
          <cell r="U452" t="str">
            <v>尼佳(nj_ca)</v>
          </cell>
          <cell r="V452" t="str">
            <v>ZX长安肖亮</v>
          </cell>
          <cell r="W452" t="str">
            <v/>
          </cell>
          <cell r="X452" t="str">
            <v>长安区</v>
          </cell>
          <cell r="Y452">
            <v>0</v>
          </cell>
          <cell r="Z452">
            <v>0</v>
          </cell>
          <cell r="AA452" t="str">
            <v>长安区</v>
          </cell>
          <cell r="AB452" t="str">
            <v>02</v>
          </cell>
          <cell r="AC452">
            <v>4</v>
          </cell>
          <cell r="AD452">
            <v>12</v>
          </cell>
          <cell r="AE452" t="str">
            <v>否</v>
          </cell>
          <cell r="AF452" t="str">
            <v/>
          </cell>
          <cell r="AG452" t="str">
            <v>否</v>
          </cell>
          <cell r="AH452" t="str">
            <v>续本月</v>
          </cell>
          <cell r="AI452" t="str">
            <v>否</v>
          </cell>
          <cell r="AO452">
            <v>0</v>
          </cell>
          <cell r="AR452" t="str">
            <v>石龙坑区</v>
          </cell>
        </row>
        <row r="453">
          <cell r="F453">
            <v>13544613873</v>
          </cell>
          <cell r="G453" t="str">
            <v>13544613873</v>
          </cell>
          <cell r="H453" t="str">
            <v>丁订</v>
          </cell>
          <cell r="I453" t="str">
            <v>预付费东莞住宅新装或续费888元包年，带宽12M</v>
          </cell>
          <cell r="J453">
            <v>888</v>
          </cell>
          <cell r="K453">
            <v>888</v>
          </cell>
          <cell r="L453" t="str">
            <v>2014-07-14</v>
          </cell>
          <cell r="M453">
            <v>42199</v>
          </cell>
          <cell r="N453" t="str">
            <v>2016-07-14</v>
          </cell>
          <cell r="O453" t="str">
            <v>2015-06-05</v>
          </cell>
          <cell r="P453" t="str">
            <v>宽带预付费</v>
          </cell>
          <cell r="Q453" t="str">
            <v>续费</v>
          </cell>
          <cell r="R453" t="str">
            <v>提前充值</v>
          </cell>
          <cell r="S453" t="str">
            <v>家庭用户</v>
          </cell>
          <cell r="T453" t="str">
            <v>FTTH</v>
          </cell>
          <cell r="U453" t="str">
            <v>王丽(wangl)</v>
          </cell>
          <cell r="V453" t="str">
            <v>DSBR长安肖亮</v>
          </cell>
          <cell r="W453" t="str">
            <v>电商价值宽带营销</v>
          </cell>
          <cell r="X453" t="str">
            <v>长安区</v>
          </cell>
          <cell r="Y453">
            <v>0</v>
          </cell>
          <cell r="Z453">
            <v>0</v>
          </cell>
          <cell r="AA453" t="str">
            <v>长安区</v>
          </cell>
          <cell r="AB453" t="str">
            <v>05</v>
          </cell>
          <cell r="AC453">
            <v>12</v>
          </cell>
          <cell r="AD453">
            <v>12</v>
          </cell>
          <cell r="AE453" t="str">
            <v>是</v>
          </cell>
          <cell r="AF453" t="str">
            <v/>
          </cell>
          <cell r="AG453" t="str">
            <v>价值宽带</v>
          </cell>
          <cell r="AH453" t="str">
            <v>续后期</v>
          </cell>
          <cell r="AI453" t="str">
            <v>否</v>
          </cell>
          <cell r="AO453">
            <v>0</v>
          </cell>
          <cell r="AR453" t="str">
            <v>石龙坑区</v>
          </cell>
        </row>
        <row r="454">
          <cell r="F454">
            <v>13728241750</v>
          </cell>
          <cell r="G454" t="str">
            <v>13728241750</v>
          </cell>
          <cell r="H454" t="str">
            <v>唐洪强</v>
          </cell>
          <cell r="I454" t="str">
            <v>预付费东莞住宅新装或续费888元包年，带宽12M</v>
          </cell>
          <cell r="J454">
            <v>888</v>
          </cell>
          <cell r="K454">
            <v>888</v>
          </cell>
          <cell r="L454" t="str">
            <v>2013-06-06</v>
          </cell>
          <cell r="M454">
            <v>42161</v>
          </cell>
          <cell r="N454" t="str">
            <v>2016-06-06</v>
          </cell>
          <cell r="O454" t="str">
            <v>2015-06-06</v>
          </cell>
          <cell r="P454" t="str">
            <v>宽带预付费</v>
          </cell>
          <cell r="Q454" t="str">
            <v>续费</v>
          </cell>
          <cell r="R454" t="str">
            <v>当月充值</v>
          </cell>
          <cell r="S454" t="str">
            <v>家庭用户</v>
          </cell>
          <cell r="T454" t="str">
            <v>FTTH</v>
          </cell>
          <cell r="U454" t="str">
            <v>尼佳(nj_ca)</v>
          </cell>
          <cell r="V454" t="str">
            <v>ZX长安肖亮</v>
          </cell>
          <cell r="W454" t="str">
            <v>电商价值宽带营销</v>
          </cell>
          <cell r="X454" t="str">
            <v>长安区</v>
          </cell>
          <cell r="Y454">
            <v>0</v>
          </cell>
          <cell r="Z454">
            <v>0</v>
          </cell>
          <cell r="AA454" t="str">
            <v>长安区</v>
          </cell>
          <cell r="AB454" t="str">
            <v>06</v>
          </cell>
          <cell r="AC454">
            <v>12</v>
          </cell>
          <cell r="AD454">
            <v>12</v>
          </cell>
          <cell r="AE454" t="str">
            <v>是</v>
          </cell>
          <cell r="AF454" t="str">
            <v/>
          </cell>
          <cell r="AG454" t="str">
            <v>价值宽带</v>
          </cell>
          <cell r="AH454" t="str">
            <v>续本月</v>
          </cell>
          <cell r="AI454" t="str">
            <v>是</v>
          </cell>
          <cell r="AJ454">
            <v>13728241750</v>
          </cell>
          <cell r="AO454">
            <v>0</v>
          </cell>
          <cell r="AR454" t="str">
            <v>石龙坑区</v>
          </cell>
        </row>
        <row r="455">
          <cell r="F455">
            <v>15015420921</v>
          </cell>
          <cell r="G455" t="str">
            <v>15015420921</v>
          </cell>
          <cell r="H455" t="str">
            <v>罗凤娥</v>
          </cell>
          <cell r="I455" t="str">
            <v>预付费东莞住宅新装或续费888元包年，带宽12M</v>
          </cell>
          <cell r="J455">
            <v>888</v>
          </cell>
          <cell r="K455">
            <v>888</v>
          </cell>
          <cell r="L455" t="str">
            <v>2013-06-05</v>
          </cell>
          <cell r="M455">
            <v>42160</v>
          </cell>
          <cell r="N455" t="str">
            <v>2016-06-05</v>
          </cell>
          <cell r="O455" t="str">
            <v>2015-06-04</v>
          </cell>
          <cell r="P455" t="str">
            <v>宽带预付费</v>
          </cell>
          <cell r="Q455" t="str">
            <v>续费</v>
          </cell>
          <cell r="R455" t="str">
            <v>提前充值</v>
          </cell>
          <cell r="S455" t="str">
            <v>家庭用户</v>
          </cell>
          <cell r="T455" t="str">
            <v>FTTH</v>
          </cell>
          <cell r="U455" t="str">
            <v>王丽(wangl)</v>
          </cell>
          <cell r="V455" t="str">
            <v>DL方阵通信</v>
          </cell>
          <cell r="W455" t="str">
            <v/>
          </cell>
          <cell r="X455" t="str">
            <v>长安区</v>
          </cell>
          <cell r="Y455">
            <v>0</v>
          </cell>
          <cell r="Z455">
            <v>0</v>
          </cell>
          <cell r="AA455" t="str">
            <v>长安区</v>
          </cell>
          <cell r="AB455" t="str">
            <v>04</v>
          </cell>
          <cell r="AC455">
            <v>12</v>
          </cell>
          <cell r="AD455">
            <v>12</v>
          </cell>
          <cell r="AE455" t="str">
            <v>是</v>
          </cell>
          <cell r="AF455" t="str">
            <v/>
          </cell>
          <cell r="AG455" t="str">
            <v>价值宽带</v>
          </cell>
          <cell r="AH455" t="str">
            <v>续本月</v>
          </cell>
          <cell r="AI455" t="str">
            <v>是</v>
          </cell>
          <cell r="AJ455">
            <v>15015420921</v>
          </cell>
          <cell r="AO455">
            <v>0</v>
          </cell>
          <cell r="AR455" t="str">
            <v>华南区</v>
          </cell>
        </row>
        <row r="456">
          <cell r="F456">
            <v>15817796169</v>
          </cell>
          <cell r="G456" t="str">
            <v>15817796169</v>
          </cell>
          <cell r="H456" t="str">
            <v>胡雪花</v>
          </cell>
          <cell r="I456" t="str">
            <v>预付费东莞住宅新装或续费888元包年，带宽12M</v>
          </cell>
          <cell r="J456">
            <v>888</v>
          </cell>
          <cell r="K456">
            <v>888</v>
          </cell>
          <cell r="L456" t="str">
            <v>2011-04-15</v>
          </cell>
          <cell r="M456">
            <v>42190</v>
          </cell>
          <cell r="N456" t="str">
            <v>2016-07-05</v>
          </cell>
          <cell r="O456" t="str">
            <v>2015-06-03</v>
          </cell>
          <cell r="P456" t="str">
            <v>宽带预付费</v>
          </cell>
          <cell r="Q456" t="str">
            <v>续费</v>
          </cell>
          <cell r="R456" t="str">
            <v>提前充值</v>
          </cell>
          <cell r="S456" t="str">
            <v>家庭用户</v>
          </cell>
          <cell r="T456" t="str">
            <v>FTTH</v>
          </cell>
          <cell r="U456" t="str">
            <v>王丽(wangl)</v>
          </cell>
          <cell r="V456" t="str">
            <v>DSBR长安肖亮</v>
          </cell>
          <cell r="W456" t="str">
            <v>电商价值宽带营销</v>
          </cell>
          <cell r="X456" t="str">
            <v>长安区</v>
          </cell>
          <cell r="Y456">
            <v>0</v>
          </cell>
          <cell r="Z456">
            <v>0</v>
          </cell>
          <cell r="AA456" t="str">
            <v>长安区</v>
          </cell>
          <cell r="AB456" t="str">
            <v>03</v>
          </cell>
          <cell r="AC456">
            <v>12</v>
          </cell>
          <cell r="AD456">
            <v>12</v>
          </cell>
          <cell r="AE456" t="str">
            <v>是</v>
          </cell>
          <cell r="AF456" t="str">
            <v/>
          </cell>
          <cell r="AG456" t="str">
            <v>价值宽带</v>
          </cell>
          <cell r="AH456" t="str">
            <v>续后期</v>
          </cell>
          <cell r="AI456" t="str">
            <v>否</v>
          </cell>
          <cell r="AO456">
            <v>0</v>
          </cell>
          <cell r="AR456" t="str">
            <v>华南区</v>
          </cell>
        </row>
        <row r="457">
          <cell r="F457">
            <v>15899660042</v>
          </cell>
          <cell r="G457" t="str">
            <v>15899660042</v>
          </cell>
          <cell r="H457" t="str">
            <v>梁思源</v>
          </cell>
          <cell r="I457" t="str">
            <v>预付费东莞住宅新装或续费1088元包年，带宽10M</v>
          </cell>
          <cell r="J457">
            <v>1088</v>
          </cell>
          <cell r="K457">
            <v>1088</v>
          </cell>
          <cell r="L457" t="str">
            <v>2014-07-12</v>
          </cell>
          <cell r="M457">
            <v>42197</v>
          </cell>
          <cell r="N457" t="str">
            <v>2016-07-12</v>
          </cell>
          <cell r="O457" t="str">
            <v>2015-06-06</v>
          </cell>
          <cell r="P457" t="str">
            <v>宽带预付费</v>
          </cell>
          <cell r="Q457" t="str">
            <v>续费</v>
          </cell>
          <cell r="R457" t="str">
            <v>提前充值</v>
          </cell>
          <cell r="S457" t="str">
            <v>家庭用户</v>
          </cell>
          <cell r="T457" t="str">
            <v>FTTH</v>
          </cell>
          <cell r="U457" t="str">
            <v>王丽(wangl)</v>
          </cell>
          <cell r="V457" t="str">
            <v>DSBR长安肖亮</v>
          </cell>
          <cell r="W457" t="str">
            <v/>
          </cell>
          <cell r="X457" t="str">
            <v>长安区</v>
          </cell>
          <cell r="Y457">
            <v>0</v>
          </cell>
          <cell r="Z457">
            <v>0</v>
          </cell>
          <cell r="AA457" t="str">
            <v>长安区</v>
          </cell>
          <cell r="AB457" t="str">
            <v>06</v>
          </cell>
          <cell r="AC457">
            <v>10</v>
          </cell>
          <cell r="AD457">
            <v>12</v>
          </cell>
          <cell r="AE457" t="str">
            <v>是</v>
          </cell>
          <cell r="AF457" t="str">
            <v/>
          </cell>
          <cell r="AG457" t="str">
            <v>价值宽带</v>
          </cell>
          <cell r="AH457" t="str">
            <v>续后期</v>
          </cell>
          <cell r="AI457" t="str">
            <v>否</v>
          </cell>
          <cell r="AO457">
            <v>0</v>
          </cell>
          <cell r="AR457" t="str">
            <v>石龙坑区</v>
          </cell>
        </row>
        <row r="458">
          <cell r="F458">
            <v>15992807158</v>
          </cell>
          <cell r="G458" t="str">
            <v>15992807158</v>
          </cell>
          <cell r="H458" t="str">
            <v>张应华</v>
          </cell>
          <cell r="I458" t="str">
            <v>预付费东莞住宅新装或续费888元包年，带宽12M</v>
          </cell>
          <cell r="J458">
            <v>888</v>
          </cell>
          <cell r="K458">
            <v>888</v>
          </cell>
          <cell r="L458" t="str">
            <v>2012-07-10</v>
          </cell>
          <cell r="M458">
            <v>42195</v>
          </cell>
          <cell r="N458" t="str">
            <v>2016-07-10</v>
          </cell>
          <cell r="O458" t="str">
            <v>2015-06-05</v>
          </cell>
          <cell r="P458" t="str">
            <v>宽带预付费</v>
          </cell>
          <cell r="Q458" t="str">
            <v>续费</v>
          </cell>
          <cell r="R458" t="str">
            <v>提前充值</v>
          </cell>
          <cell r="S458" t="str">
            <v>家庭用户</v>
          </cell>
          <cell r="T458" t="str">
            <v>FTTH</v>
          </cell>
          <cell r="U458" t="str">
            <v>王丽(wangl)</v>
          </cell>
          <cell r="V458" t="str">
            <v>DSBR长安肖亮</v>
          </cell>
          <cell r="W458" t="str">
            <v>电商价值宽带营销</v>
          </cell>
          <cell r="X458" t="str">
            <v>长安区</v>
          </cell>
          <cell r="Y458">
            <v>0</v>
          </cell>
          <cell r="Z458">
            <v>0</v>
          </cell>
          <cell r="AA458" t="str">
            <v>长安区</v>
          </cell>
          <cell r="AB458" t="str">
            <v>05</v>
          </cell>
          <cell r="AC458">
            <v>12</v>
          </cell>
          <cell r="AD458">
            <v>12</v>
          </cell>
          <cell r="AE458" t="str">
            <v>是</v>
          </cell>
          <cell r="AF458" t="str">
            <v/>
          </cell>
          <cell r="AG458" t="str">
            <v>价值宽带</v>
          </cell>
          <cell r="AH458" t="str">
            <v>续后期</v>
          </cell>
          <cell r="AI458" t="str">
            <v>否</v>
          </cell>
          <cell r="AO458">
            <v>0</v>
          </cell>
          <cell r="AR458" t="str">
            <v>石龙坑区</v>
          </cell>
        </row>
        <row r="459">
          <cell r="F459">
            <v>13549381534</v>
          </cell>
          <cell r="G459" t="str">
            <v>13549381534</v>
          </cell>
          <cell r="H459" t="str">
            <v>潘清水</v>
          </cell>
          <cell r="I459" t="str">
            <v>预付费东莞住宅新装或续费888元包年，带宽12M</v>
          </cell>
          <cell r="J459">
            <v>888</v>
          </cell>
          <cell r="K459">
            <v>888</v>
          </cell>
          <cell r="L459" t="str">
            <v>2013-07-09</v>
          </cell>
          <cell r="M459">
            <v>42194</v>
          </cell>
          <cell r="N459" t="str">
            <v>2016-07-09</v>
          </cell>
          <cell r="O459" t="str">
            <v>2015-06-06</v>
          </cell>
          <cell r="P459" t="str">
            <v>宽带预付费</v>
          </cell>
          <cell r="Q459" t="str">
            <v>续费</v>
          </cell>
          <cell r="R459" t="str">
            <v>提前充值</v>
          </cell>
          <cell r="S459" t="str">
            <v>家庭用户</v>
          </cell>
          <cell r="T459" t="str">
            <v>FTTH</v>
          </cell>
          <cell r="U459" t="str">
            <v>王丽(wangl)</v>
          </cell>
          <cell r="V459" t="str">
            <v>DSBR长安肖亮</v>
          </cell>
          <cell r="W459" t="str">
            <v>电商价值宽带营销</v>
          </cell>
          <cell r="X459" t="str">
            <v>长安区</v>
          </cell>
          <cell r="Y459">
            <v>0</v>
          </cell>
          <cell r="Z459">
            <v>0</v>
          </cell>
          <cell r="AA459" t="str">
            <v>长安区</v>
          </cell>
          <cell r="AB459" t="str">
            <v>06</v>
          </cell>
          <cell r="AC459">
            <v>12</v>
          </cell>
          <cell r="AD459">
            <v>12</v>
          </cell>
          <cell r="AE459" t="str">
            <v>是</v>
          </cell>
          <cell r="AF459" t="str">
            <v/>
          </cell>
          <cell r="AG459" t="str">
            <v>价值宽带</v>
          </cell>
          <cell r="AH459" t="str">
            <v>续后期</v>
          </cell>
          <cell r="AI459" t="str">
            <v>否</v>
          </cell>
          <cell r="AO459">
            <v>0</v>
          </cell>
          <cell r="AR459" t="str">
            <v>石龙坑区</v>
          </cell>
        </row>
        <row r="460">
          <cell r="F460">
            <v>13925710106</v>
          </cell>
          <cell r="G460" t="str">
            <v>13925710106</v>
          </cell>
          <cell r="H460" t="str">
            <v>黄善安</v>
          </cell>
          <cell r="I460" t="str">
            <v>预付费东莞住宅新装或续费888元包年，带宽12M</v>
          </cell>
          <cell r="J460">
            <v>888</v>
          </cell>
          <cell r="K460">
            <v>888</v>
          </cell>
          <cell r="L460" t="str">
            <v>2013-04-01</v>
          </cell>
          <cell r="M460">
            <v>42198</v>
          </cell>
          <cell r="N460" t="str">
            <v>2016-07-13</v>
          </cell>
          <cell r="O460" t="str">
            <v>2015-06-06</v>
          </cell>
          <cell r="P460" t="str">
            <v>宽带预付费</v>
          </cell>
          <cell r="Q460" t="str">
            <v>续费</v>
          </cell>
          <cell r="R460" t="str">
            <v>提前充值</v>
          </cell>
          <cell r="S460" t="str">
            <v>家庭用户</v>
          </cell>
          <cell r="T460" t="str">
            <v>FTTH</v>
          </cell>
          <cell r="U460" t="str">
            <v>谢如画(xierh)</v>
          </cell>
          <cell r="V460" t="str">
            <v>ZX厚街罗灿平</v>
          </cell>
          <cell r="W460" t="str">
            <v>电商价值宽带营销</v>
          </cell>
          <cell r="X460" t="str">
            <v>厚街区</v>
          </cell>
          <cell r="Y460">
            <v>0</v>
          </cell>
          <cell r="Z460">
            <v>0</v>
          </cell>
          <cell r="AA460" t="str">
            <v>厚街区</v>
          </cell>
          <cell r="AB460" t="str">
            <v>06</v>
          </cell>
          <cell r="AC460">
            <v>12</v>
          </cell>
          <cell r="AD460">
            <v>12</v>
          </cell>
          <cell r="AE460" t="str">
            <v>是</v>
          </cell>
          <cell r="AF460" t="str">
            <v/>
          </cell>
          <cell r="AG460" t="str">
            <v>价值宽带</v>
          </cell>
          <cell r="AH460" t="str">
            <v>续后期</v>
          </cell>
          <cell r="AI460" t="str">
            <v>否</v>
          </cell>
          <cell r="AO460">
            <v>0</v>
          </cell>
          <cell r="AR460" t="str">
            <v>石龙坑区</v>
          </cell>
        </row>
        <row r="461">
          <cell r="F461">
            <v>13925793396</v>
          </cell>
          <cell r="G461" t="str">
            <v>13925793396</v>
          </cell>
          <cell r="H461" t="str">
            <v>王昌敏</v>
          </cell>
          <cell r="I461" t="str">
            <v>预付费东莞住宅新装或续费888元包年，带宽12M</v>
          </cell>
          <cell r="J461">
            <v>888</v>
          </cell>
          <cell r="K461">
            <v>888</v>
          </cell>
          <cell r="L461" t="str">
            <v>2014-06-12</v>
          </cell>
          <cell r="M461">
            <v>42167</v>
          </cell>
          <cell r="N461" t="str">
            <v>2016-06-12</v>
          </cell>
          <cell r="O461" t="str">
            <v>2015-06-06</v>
          </cell>
          <cell r="P461" t="str">
            <v>宽带预付费</v>
          </cell>
          <cell r="Q461" t="str">
            <v>续费</v>
          </cell>
          <cell r="R461" t="str">
            <v>提前充值</v>
          </cell>
          <cell r="S461" t="str">
            <v>家庭用户</v>
          </cell>
          <cell r="T461" t="str">
            <v>FTTH</v>
          </cell>
          <cell r="U461" t="str">
            <v>王汝怡(wangry)</v>
          </cell>
          <cell r="V461" t="str">
            <v>ZY虎门营业厅</v>
          </cell>
          <cell r="W461" t="str">
            <v>电商价值宽带营销</v>
          </cell>
          <cell r="X461" t="str">
            <v>虎门区</v>
          </cell>
          <cell r="Y461">
            <v>0</v>
          </cell>
          <cell r="Z461">
            <v>0</v>
          </cell>
          <cell r="AA461" t="str">
            <v>虎门区</v>
          </cell>
          <cell r="AB461" t="str">
            <v>06</v>
          </cell>
          <cell r="AC461">
            <v>12</v>
          </cell>
          <cell r="AD461">
            <v>12</v>
          </cell>
          <cell r="AE461" t="str">
            <v>是</v>
          </cell>
          <cell r="AF461" t="str">
            <v/>
          </cell>
          <cell r="AG461" t="str">
            <v>价值宽带</v>
          </cell>
          <cell r="AH461" t="str">
            <v>续本月</v>
          </cell>
          <cell r="AI461" t="str">
            <v>是</v>
          </cell>
          <cell r="AJ461">
            <v>13925793396</v>
          </cell>
          <cell r="AO461">
            <v>0</v>
          </cell>
          <cell r="AR461" t="str">
            <v>石龙坑区</v>
          </cell>
        </row>
        <row r="462">
          <cell r="F462">
            <v>13538679908</v>
          </cell>
          <cell r="G462" t="str">
            <v>13538679908</v>
          </cell>
          <cell r="H462" t="str">
            <v>李君</v>
          </cell>
          <cell r="I462" t="str">
            <v>预付费东莞住宅新装或续费888元包年，带宽12M</v>
          </cell>
          <cell r="J462">
            <v>888</v>
          </cell>
          <cell r="K462">
            <v>888</v>
          </cell>
          <cell r="L462" t="str">
            <v>2012-05-04</v>
          </cell>
          <cell r="M462">
            <v>42159</v>
          </cell>
          <cell r="N462" t="str">
            <v>2016-06-04</v>
          </cell>
          <cell r="O462" t="str">
            <v>2015-06-03</v>
          </cell>
          <cell r="P462" t="str">
            <v>宽带预付费</v>
          </cell>
          <cell r="Q462" t="str">
            <v>续费</v>
          </cell>
          <cell r="R462" t="str">
            <v>提前充值</v>
          </cell>
          <cell r="S462" t="str">
            <v>家庭用户</v>
          </cell>
          <cell r="T462" t="str">
            <v>FTTH</v>
          </cell>
          <cell r="U462" t="str">
            <v>王汝怡(wangry)</v>
          </cell>
          <cell r="V462" t="str">
            <v>ZX虎门罗灿坤</v>
          </cell>
          <cell r="W462" t="str">
            <v>电商价值宽带营销</v>
          </cell>
          <cell r="X462" t="str">
            <v>虎门区</v>
          </cell>
          <cell r="Y462">
            <v>0</v>
          </cell>
          <cell r="Z462">
            <v>0</v>
          </cell>
          <cell r="AA462" t="str">
            <v>虎门区</v>
          </cell>
          <cell r="AB462" t="str">
            <v>03</v>
          </cell>
          <cell r="AC462">
            <v>12</v>
          </cell>
          <cell r="AD462">
            <v>12</v>
          </cell>
          <cell r="AE462" t="str">
            <v>是</v>
          </cell>
          <cell r="AF462" t="str">
            <v/>
          </cell>
          <cell r="AG462" t="str">
            <v>价值宽带</v>
          </cell>
          <cell r="AH462" t="str">
            <v>续本月</v>
          </cell>
          <cell r="AI462" t="str">
            <v>是</v>
          </cell>
          <cell r="AJ462">
            <v>13538679908</v>
          </cell>
          <cell r="AO462">
            <v>0</v>
          </cell>
          <cell r="AR462" t="str">
            <v>下岭贝区</v>
          </cell>
        </row>
        <row r="463">
          <cell r="F463">
            <v>13544638357</v>
          </cell>
          <cell r="G463" t="str">
            <v>13544638357</v>
          </cell>
          <cell r="H463" t="str">
            <v>陈平</v>
          </cell>
          <cell r="I463" t="str">
            <v>预付费东莞住宅新装或续费680元包年，带宽4M</v>
          </cell>
          <cell r="J463">
            <v>680</v>
          </cell>
          <cell r="K463">
            <v>680</v>
          </cell>
          <cell r="L463" t="str">
            <v>2012-06-14</v>
          </cell>
          <cell r="M463">
            <v>42169</v>
          </cell>
          <cell r="N463" t="str">
            <v>2016-06-14</v>
          </cell>
          <cell r="O463" t="str">
            <v>2015-06-05</v>
          </cell>
          <cell r="P463" t="str">
            <v>宽带预付费</v>
          </cell>
          <cell r="Q463" t="str">
            <v>续费</v>
          </cell>
          <cell r="R463" t="str">
            <v>提前充值</v>
          </cell>
          <cell r="S463" t="str">
            <v>家庭用户</v>
          </cell>
          <cell r="T463" t="str">
            <v>FTTH</v>
          </cell>
          <cell r="U463" t="str">
            <v>王汝怡(wangry)</v>
          </cell>
          <cell r="V463" t="str">
            <v>ZY虎门营业厅</v>
          </cell>
          <cell r="W463" t="str">
            <v>电商价值宽带营销</v>
          </cell>
          <cell r="X463" t="str">
            <v>虎门区</v>
          </cell>
          <cell r="Y463">
            <v>0</v>
          </cell>
          <cell r="Z463">
            <v>0</v>
          </cell>
          <cell r="AA463" t="str">
            <v>虎门区</v>
          </cell>
          <cell r="AB463" t="str">
            <v>05</v>
          </cell>
          <cell r="AC463">
            <v>4</v>
          </cell>
          <cell r="AD463">
            <v>12</v>
          </cell>
          <cell r="AE463" t="str">
            <v>是</v>
          </cell>
          <cell r="AF463" t="str">
            <v/>
          </cell>
          <cell r="AG463" t="str">
            <v>否</v>
          </cell>
          <cell r="AH463" t="str">
            <v>续本月</v>
          </cell>
          <cell r="AI463" t="str">
            <v>是</v>
          </cell>
          <cell r="AJ463">
            <v>13544638357</v>
          </cell>
          <cell r="AO463">
            <v>0</v>
          </cell>
          <cell r="AR463" t="str">
            <v>三江区</v>
          </cell>
        </row>
        <row r="464">
          <cell r="F464">
            <v>13763252651</v>
          </cell>
          <cell r="G464" t="str">
            <v>13763252651</v>
          </cell>
          <cell r="H464" t="str">
            <v>杨杰</v>
          </cell>
          <cell r="I464" t="str">
            <v>预付费东莞住宅新装或续费888元包年，带宽12M</v>
          </cell>
          <cell r="J464">
            <v>888</v>
          </cell>
          <cell r="K464">
            <v>888</v>
          </cell>
          <cell r="L464" t="str">
            <v>2012-06-05</v>
          </cell>
          <cell r="M464">
            <v>42160</v>
          </cell>
          <cell r="N464" t="str">
            <v>2016-06-06</v>
          </cell>
          <cell r="O464" t="str">
            <v>2015-06-06</v>
          </cell>
          <cell r="P464" t="str">
            <v>宽带预付费</v>
          </cell>
          <cell r="Q464" t="str">
            <v>续费</v>
          </cell>
          <cell r="R464" t="str">
            <v>往月充值</v>
          </cell>
          <cell r="S464" t="str">
            <v>家庭用户</v>
          </cell>
          <cell r="T464" t="str">
            <v>FTTH</v>
          </cell>
          <cell r="U464" t="str">
            <v>邹文兰(zouwl)</v>
          </cell>
          <cell r="V464" t="str">
            <v>ZX虎门陈伟娣</v>
          </cell>
          <cell r="W464" t="str">
            <v/>
          </cell>
          <cell r="X464" t="str">
            <v>虎门区</v>
          </cell>
          <cell r="Y464">
            <v>0</v>
          </cell>
          <cell r="Z464">
            <v>0</v>
          </cell>
          <cell r="AA464" t="str">
            <v>虎门区</v>
          </cell>
          <cell r="AB464" t="str">
            <v>06</v>
          </cell>
          <cell r="AC464">
            <v>12</v>
          </cell>
          <cell r="AD464">
            <v>12</v>
          </cell>
          <cell r="AE464" t="str">
            <v>是</v>
          </cell>
          <cell r="AF464" t="str">
            <v/>
          </cell>
          <cell r="AG464" t="str">
            <v>价值宽带</v>
          </cell>
          <cell r="AH464" t="str">
            <v>续本月</v>
          </cell>
          <cell r="AI464" t="str">
            <v>是</v>
          </cell>
          <cell r="AJ464">
            <v>13763252651</v>
          </cell>
          <cell r="AO464">
            <v>0</v>
          </cell>
          <cell r="AR464" t="str">
            <v>三江区</v>
          </cell>
        </row>
        <row r="465">
          <cell r="F465">
            <v>15019980004</v>
          </cell>
          <cell r="G465" t="str">
            <v>15019980004</v>
          </cell>
          <cell r="H465" t="str">
            <v>何云亮</v>
          </cell>
          <cell r="I465" t="str">
            <v>预付费东莞住宅新装或续费888元包年，带宽12M</v>
          </cell>
          <cell r="J465">
            <v>888</v>
          </cell>
          <cell r="K465">
            <v>888</v>
          </cell>
          <cell r="L465" t="str">
            <v>2012-06-12</v>
          </cell>
          <cell r="M465">
            <v>42167</v>
          </cell>
          <cell r="N465" t="str">
            <v>2016-06-12</v>
          </cell>
          <cell r="O465" t="str">
            <v>2015-06-06</v>
          </cell>
          <cell r="P465" t="str">
            <v>宽带预付费</v>
          </cell>
          <cell r="Q465" t="str">
            <v>续费</v>
          </cell>
          <cell r="R465" t="str">
            <v>提前充值</v>
          </cell>
          <cell r="S465" t="str">
            <v>家庭用户</v>
          </cell>
          <cell r="T465" t="str">
            <v>FTTH</v>
          </cell>
          <cell r="U465" t="str">
            <v>邹文兰(zouwl)</v>
          </cell>
          <cell r="V465" t="str">
            <v>ZX虎门罗灿坤</v>
          </cell>
          <cell r="W465" t="str">
            <v>电商价值宽带营销</v>
          </cell>
          <cell r="X465" t="str">
            <v>虎门区</v>
          </cell>
          <cell r="Y465">
            <v>0</v>
          </cell>
          <cell r="Z465">
            <v>0</v>
          </cell>
          <cell r="AA465" t="str">
            <v>虎门区</v>
          </cell>
          <cell r="AB465" t="str">
            <v>06</v>
          </cell>
          <cell r="AC465">
            <v>12</v>
          </cell>
          <cell r="AD465">
            <v>12</v>
          </cell>
          <cell r="AE465" t="str">
            <v>是</v>
          </cell>
          <cell r="AF465" t="str">
            <v/>
          </cell>
          <cell r="AG465" t="str">
            <v>价值宽带</v>
          </cell>
          <cell r="AH465" t="str">
            <v>续本月</v>
          </cell>
          <cell r="AI465" t="str">
            <v>是</v>
          </cell>
          <cell r="AJ465">
            <v>15019980004</v>
          </cell>
          <cell r="AO465">
            <v>0</v>
          </cell>
          <cell r="AR465" t="str">
            <v>三江区</v>
          </cell>
        </row>
        <row r="466">
          <cell r="F466" t="str">
            <v>dgdc90061581</v>
          </cell>
          <cell r="G466" t="str">
            <v>dgdc90061581</v>
          </cell>
          <cell r="H466" t="str">
            <v>曾沙</v>
          </cell>
          <cell r="I466" t="str">
            <v>预付费东莞住宅新装或续费680元包年，带宽4M</v>
          </cell>
          <cell r="J466">
            <v>680</v>
          </cell>
          <cell r="K466">
            <v>680</v>
          </cell>
          <cell r="L466" t="str">
            <v>2011-06-13</v>
          </cell>
          <cell r="M466">
            <v>42171</v>
          </cell>
          <cell r="N466" t="str">
            <v>2016-06-16</v>
          </cell>
          <cell r="O466" t="str">
            <v>2015-06-02</v>
          </cell>
          <cell r="P466" t="str">
            <v>宽带预付费</v>
          </cell>
          <cell r="Q466" t="str">
            <v>续费</v>
          </cell>
          <cell r="R466" t="str">
            <v>提前充值</v>
          </cell>
          <cell r="S466" t="str">
            <v>家庭用户</v>
          </cell>
          <cell r="T466" t="str">
            <v>FTTH</v>
          </cell>
          <cell r="U466" t="str">
            <v>王汝怡(wangry)</v>
          </cell>
          <cell r="V466" t="str">
            <v>ZX虎门罗灿坤</v>
          </cell>
          <cell r="W466" t="str">
            <v>电商价值宽带营销</v>
          </cell>
          <cell r="X466" t="str">
            <v>虎门区</v>
          </cell>
          <cell r="Y466">
            <v>0</v>
          </cell>
          <cell r="Z466">
            <v>0</v>
          </cell>
          <cell r="AA466" t="str">
            <v>虎门区</v>
          </cell>
          <cell r="AB466" t="str">
            <v>02</v>
          </cell>
          <cell r="AC466">
            <v>4</v>
          </cell>
          <cell r="AD466">
            <v>12</v>
          </cell>
          <cell r="AE466" t="str">
            <v>是</v>
          </cell>
          <cell r="AF466" t="str">
            <v/>
          </cell>
          <cell r="AG466" t="str">
            <v>否</v>
          </cell>
          <cell r="AH466" t="str">
            <v>续本月</v>
          </cell>
          <cell r="AI466" t="str">
            <v>是</v>
          </cell>
          <cell r="AJ466" t="str">
            <v>dgdc90061581</v>
          </cell>
          <cell r="AO466">
            <v>0</v>
          </cell>
          <cell r="AR466" t="str">
            <v>三江区</v>
          </cell>
        </row>
        <row r="467">
          <cell r="F467">
            <v>13688997922</v>
          </cell>
          <cell r="G467" t="str">
            <v>13688997922</v>
          </cell>
          <cell r="H467" t="str">
            <v>叶义景</v>
          </cell>
          <cell r="I467" t="str">
            <v>预付费东莞住宅新装或续费680元包年，带宽4M</v>
          </cell>
          <cell r="J467">
            <v>680</v>
          </cell>
          <cell r="K467">
            <v>680</v>
          </cell>
          <cell r="L467" t="str">
            <v>2010-12-15</v>
          </cell>
          <cell r="M467">
            <v>42178</v>
          </cell>
          <cell r="N467" t="str">
            <v>2016-06-23</v>
          </cell>
          <cell r="O467" t="str">
            <v>2015-06-03</v>
          </cell>
          <cell r="P467" t="str">
            <v>宽带预付费</v>
          </cell>
          <cell r="Q467" t="str">
            <v>续费</v>
          </cell>
          <cell r="R467" t="str">
            <v>当月充值</v>
          </cell>
          <cell r="S467" t="str">
            <v>家庭用户</v>
          </cell>
          <cell r="T467" t="str">
            <v>FTTH</v>
          </cell>
          <cell r="U467" t="str">
            <v>尼佳(nj_ca)</v>
          </cell>
          <cell r="V467" t="str">
            <v>DL东莞尼佳</v>
          </cell>
          <cell r="W467" t="str">
            <v>电商价值宽带营销</v>
          </cell>
          <cell r="X467" t="str">
            <v>长安区</v>
          </cell>
          <cell r="Y467">
            <v>0</v>
          </cell>
          <cell r="Z467">
            <v>0</v>
          </cell>
          <cell r="AA467" t="str">
            <v>长安区</v>
          </cell>
          <cell r="AB467" t="str">
            <v>03</v>
          </cell>
          <cell r="AC467">
            <v>4</v>
          </cell>
          <cell r="AD467">
            <v>12</v>
          </cell>
          <cell r="AE467" t="str">
            <v>是</v>
          </cell>
          <cell r="AF467" t="str">
            <v/>
          </cell>
          <cell r="AG467" t="str">
            <v>否</v>
          </cell>
          <cell r="AH467" t="str">
            <v>续本月</v>
          </cell>
          <cell r="AI467" t="str">
            <v>是</v>
          </cell>
          <cell r="AJ467">
            <v>13688997922</v>
          </cell>
          <cell r="AO467">
            <v>0</v>
          </cell>
          <cell r="AR467" t="str">
            <v>三江区</v>
          </cell>
        </row>
        <row r="468">
          <cell r="F468">
            <v>13412998958</v>
          </cell>
          <cell r="G468" t="str">
            <v>13412998958</v>
          </cell>
          <cell r="H468" t="str">
            <v>东莞市凯宾有限公司</v>
          </cell>
          <cell r="I468" t="str">
            <v>预付费东莞住宅新装或续费680元包年，带宽4M</v>
          </cell>
          <cell r="J468">
            <v>680</v>
          </cell>
          <cell r="K468">
            <v>680</v>
          </cell>
          <cell r="L468" t="str">
            <v>2013-07-27</v>
          </cell>
          <cell r="M468">
            <v>42212</v>
          </cell>
          <cell r="N468" t="str">
            <v>2016-07-27</v>
          </cell>
          <cell r="O468" t="str">
            <v>2015-06-05</v>
          </cell>
          <cell r="P468" t="str">
            <v>宽带预付费</v>
          </cell>
          <cell r="Q468" t="str">
            <v>续费</v>
          </cell>
          <cell r="R468" t="str">
            <v>提前充值</v>
          </cell>
          <cell r="S468" t="str">
            <v>家庭用户</v>
          </cell>
          <cell r="T468" t="str">
            <v>FTTH</v>
          </cell>
          <cell r="U468" t="str">
            <v>谢如画(xierh)</v>
          </cell>
          <cell r="V468" t="str">
            <v>ZX厚街黄汝富</v>
          </cell>
          <cell r="W468" t="str">
            <v>(非)</v>
          </cell>
          <cell r="X468" t="str">
            <v>厚街区</v>
          </cell>
          <cell r="Y468">
            <v>0</v>
          </cell>
          <cell r="Z468">
            <v>0</v>
          </cell>
          <cell r="AA468" t="str">
            <v>厚街区</v>
          </cell>
          <cell r="AB468" t="str">
            <v>05</v>
          </cell>
          <cell r="AC468">
            <v>4</v>
          </cell>
          <cell r="AD468">
            <v>12</v>
          </cell>
          <cell r="AE468" t="str">
            <v>是</v>
          </cell>
          <cell r="AF468" t="str">
            <v/>
          </cell>
          <cell r="AG468" t="str">
            <v>否</v>
          </cell>
          <cell r="AH468" t="str">
            <v>续后期</v>
          </cell>
          <cell r="AI468" t="str">
            <v>否</v>
          </cell>
          <cell r="AO468">
            <v>0</v>
          </cell>
          <cell r="AR468" t="str">
            <v>新城区</v>
          </cell>
        </row>
        <row r="469">
          <cell r="F469">
            <v>13434021916</v>
          </cell>
          <cell r="G469" t="str">
            <v>13434021916</v>
          </cell>
          <cell r="H469" t="str">
            <v>赵金锁</v>
          </cell>
          <cell r="I469" t="str">
            <v>预付费东莞住宅新装或续费888元包年，带宽12M</v>
          </cell>
          <cell r="J469">
            <v>888</v>
          </cell>
          <cell r="K469">
            <v>888</v>
          </cell>
          <cell r="L469" t="str">
            <v>2012-07-03</v>
          </cell>
          <cell r="M469">
            <v>42188</v>
          </cell>
          <cell r="N469" t="str">
            <v>2016-07-03</v>
          </cell>
          <cell r="O469" t="str">
            <v>2015-06-07</v>
          </cell>
          <cell r="P469" t="str">
            <v>宽带预付费</v>
          </cell>
          <cell r="Q469" t="str">
            <v>续费</v>
          </cell>
          <cell r="R469" t="str">
            <v>提前充值</v>
          </cell>
          <cell r="S469" t="str">
            <v>家庭用户</v>
          </cell>
          <cell r="T469" t="str">
            <v>FTTH</v>
          </cell>
          <cell r="U469" t="str">
            <v>营业厅经理(NQYX01)</v>
          </cell>
          <cell r="V469" t="str">
            <v>ZX厚街易荣辉</v>
          </cell>
          <cell r="W469" t="str">
            <v>非</v>
          </cell>
          <cell r="X469" t="str">
            <v>厚街区</v>
          </cell>
          <cell r="Y469">
            <v>0</v>
          </cell>
          <cell r="Z469">
            <v>0</v>
          </cell>
          <cell r="AA469" t="str">
            <v>厚街区</v>
          </cell>
          <cell r="AB469" t="str">
            <v>07</v>
          </cell>
          <cell r="AC469">
            <v>12</v>
          </cell>
          <cell r="AD469">
            <v>12</v>
          </cell>
          <cell r="AE469" t="str">
            <v>是</v>
          </cell>
          <cell r="AF469" t="str">
            <v/>
          </cell>
          <cell r="AG469" t="str">
            <v>价值宽带</v>
          </cell>
          <cell r="AH469" t="str">
            <v>续后期</v>
          </cell>
          <cell r="AI469" t="str">
            <v>否</v>
          </cell>
          <cell r="AO469">
            <v>0</v>
          </cell>
          <cell r="AR469" t="str">
            <v>新城区</v>
          </cell>
        </row>
        <row r="470">
          <cell r="F470">
            <v>13711825600</v>
          </cell>
          <cell r="G470" t="str">
            <v>13711825600</v>
          </cell>
          <cell r="H470" t="str">
            <v>胡细文</v>
          </cell>
          <cell r="I470" t="str">
            <v>预付费东莞住宅新装或续费680元包年，带宽4M</v>
          </cell>
          <cell r="J470">
            <v>680</v>
          </cell>
          <cell r="K470">
            <v>680</v>
          </cell>
          <cell r="L470" t="str">
            <v>2015-01-07</v>
          </cell>
          <cell r="M470">
            <v>42192</v>
          </cell>
          <cell r="N470" t="str">
            <v>2016-07-07</v>
          </cell>
          <cell r="O470" t="str">
            <v>2015-06-01</v>
          </cell>
          <cell r="P470" t="str">
            <v>宽带预付费</v>
          </cell>
          <cell r="Q470" t="str">
            <v>续费</v>
          </cell>
          <cell r="R470" t="str">
            <v>提前充值</v>
          </cell>
          <cell r="S470" t="str">
            <v>家庭用户</v>
          </cell>
          <cell r="T470" t="str">
            <v>FTTH</v>
          </cell>
          <cell r="U470" t="str">
            <v>谢如画(xierh)</v>
          </cell>
          <cell r="V470" t="str">
            <v>ZX厚街黄清浩</v>
          </cell>
          <cell r="W470" t="str">
            <v/>
          </cell>
          <cell r="X470" t="str">
            <v>厚街区</v>
          </cell>
          <cell r="Y470">
            <v>0</v>
          </cell>
          <cell r="Z470">
            <v>0</v>
          </cell>
          <cell r="AA470" t="str">
            <v>厚街区</v>
          </cell>
          <cell r="AB470" t="str">
            <v>01</v>
          </cell>
          <cell r="AC470">
            <v>4</v>
          </cell>
          <cell r="AD470">
            <v>12</v>
          </cell>
          <cell r="AE470" t="str">
            <v>是</v>
          </cell>
          <cell r="AF470" t="str">
            <v/>
          </cell>
          <cell r="AG470" t="str">
            <v>否</v>
          </cell>
          <cell r="AH470" t="str">
            <v>续后期</v>
          </cell>
          <cell r="AI470" t="str">
            <v>否</v>
          </cell>
          <cell r="AO470">
            <v>0</v>
          </cell>
          <cell r="AR470" t="str">
            <v>新城区</v>
          </cell>
        </row>
        <row r="471">
          <cell r="F471">
            <v>13802399993</v>
          </cell>
          <cell r="G471" t="str">
            <v>13802399993</v>
          </cell>
          <cell r="H471" t="str">
            <v>永茂和茶庄</v>
          </cell>
          <cell r="I471" t="str">
            <v>预付费东莞住宅新装或续费1088元包年，带宽20M</v>
          </cell>
          <cell r="J471">
            <v>1088</v>
          </cell>
          <cell r="K471">
            <v>1088</v>
          </cell>
          <cell r="L471" t="str">
            <v>2013-07-03</v>
          </cell>
          <cell r="M471">
            <v>42188</v>
          </cell>
          <cell r="N471" t="str">
            <v>2016-07-03</v>
          </cell>
          <cell r="O471" t="str">
            <v>2015-06-02</v>
          </cell>
          <cell r="P471" t="str">
            <v>宽带预付费</v>
          </cell>
          <cell r="Q471" t="str">
            <v>续费</v>
          </cell>
          <cell r="R471" t="str">
            <v>提前充值</v>
          </cell>
          <cell r="S471" t="str">
            <v>家庭用户</v>
          </cell>
          <cell r="T471" t="str">
            <v>FTTH</v>
          </cell>
          <cell r="U471" t="str">
            <v>谢如画(xierh)</v>
          </cell>
          <cell r="V471" t="str">
            <v>ZX厚街黄清浩</v>
          </cell>
          <cell r="W471" t="str">
            <v/>
          </cell>
          <cell r="X471" t="str">
            <v>厚街区</v>
          </cell>
          <cell r="Y471">
            <v>0</v>
          </cell>
          <cell r="Z471">
            <v>0</v>
          </cell>
          <cell r="AA471" t="str">
            <v>厚街区</v>
          </cell>
          <cell r="AB471" t="str">
            <v>02</v>
          </cell>
          <cell r="AC471">
            <v>20</v>
          </cell>
          <cell r="AD471">
            <v>12</v>
          </cell>
          <cell r="AE471" t="str">
            <v>是</v>
          </cell>
          <cell r="AF471" t="str">
            <v/>
          </cell>
          <cell r="AG471" t="str">
            <v>价值宽带</v>
          </cell>
          <cell r="AH471" t="str">
            <v>续后期</v>
          </cell>
          <cell r="AI471" t="str">
            <v>否</v>
          </cell>
          <cell r="AO471">
            <v>0</v>
          </cell>
          <cell r="AR471" t="str">
            <v>桔洲区</v>
          </cell>
        </row>
        <row r="472">
          <cell r="F472">
            <v>15919419790</v>
          </cell>
          <cell r="G472" t="str">
            <v>15919419790</v>
          </cell>
          <cell r="H472" t="str">
            <v>何友冬</v>
          </cell>
          <cell r="I472" t="str">
            <v>预付费东莞住宅新装或续费888元包年，带宽12M</v>
          </cell>
          <cell r="J472">
            <v>888</v>
          </cell>
          <cell r="K472">
            <v>888</v>
          </cell>
          <cell r="L472" t="str">
            <v>2013-11-07</v>
          </cell>
          <cell r="M472">
            <v>42131</v>
          </cell>
          <cell r="N472" t="str">
            <v>2016-06-07</v>
          </cell>
          <cell r="O472" t="str">
            <v>2015-06-07</v>
          </cell>
          <cell r="P472" t="str">
            <v>宽带预付费</v>
          </cell>
          <cell r="Q472" t="str">
            <v>续费</v>
          </cell>
          <cell r="R472" t="str">
            <v>往月充值</v>
          </cell>
          <cell r="S472" t="str">
            <v>家庭用户</v>
          </cell>
          <cell r="T472" t="str">
            <v>FTTH</v>
          </cell>
          <cell r="U472" t="str">
            <v>营业厅经理(NQYX01)</v>
          </cell>
          <cell r="V472" t="str">
            <v>ZX厚街易荣辉</v>
          </cell>
          <cell r="W472" t="str">
            <v>电商价值宽带营销</v>
          </cell>
          <cell r="X472" t="str">
            <v>厚街区</v>
          </cell>
          <cell r="Y472">
            <v>0</v>
          </cell>
          <cell r="Z472">
            <v>0</v>
          </cell>
          <cell r="AA472" t="str">
            <v>厚街区</v>
          </cell>
          <cell r="AB472" t="str">
            <v>07</v>
          </cell>
          <cell r="AC472">
            <v>12</v>
          </cell>
          <cell r="AD472">
            <v>12</v>
          </cell>
          <cell r="AE472" t="str">
            <v>是</v>
          </cell>
          <cell r="AF472" t="str">
            <v/>
          </cell>
          <cell r="AG472" t="str">
            <v>价值宽带</v>
          </cell>
          <cell r="AH472" t="str">
            <v>续前期</v>
          </cell>
          <cell r="AI472" t="str">
            <v>否</v>
          </cell>
          <cell r="AO472">
            <v>0</v>
          </cell>
          <cell r="AR472" t="str">
            <v>桔洲区</v>
          </cell>
        </row>
        <row r="473">
          <cell r="F473">
            <v>13437570625</v>
          </cell>
          <cell r="G473" t="str">
            <v>13437570625</v>
          </cell>
          <cell r="H473" t="str">
            <v>蒋建刚</v>
          </cell>
          <cell r="I473" t="str">
            <v>预付费东莞住宅新装或续费888元包年，带宽12M</v>
          </cell>
          <cell r="J473">
            <v>888</v>
          </cell>
          <cell r="K473">
            <v>888</v>
          </cell>
          <cell r="L473" t="str">
            <v>2013-07-13</v>
          </cell>
          <cell r="M473">
            <v>42198</v>
          </cell>
          <cell r="N473" t="str">
            <v>2016-07-13</v>
          </cell>
          <cell r="O473" t="str">
            <v>2015-06-06</v>
          </cell>
          <cell r="P473" t="str">
            <v>宽带预付费</v>
          </cell>
          <cell r="Q473" t="str">
            <v>续费</v>
          </cell>
          <cell r="R473" t="str">
            <v>提前充值</v>
          </cell>
          <cell r="S473" t="str">
            <v>家庭用户</v>
          </cell>
          <cell r="T473" t="str">
            <v>FTTH</v>
          </cell>
          <cell r="U473" t="str">
            <v>谢如画(xierh)</v>
          </cell>
          <cell r="V473" t="str">
            <v>ZX厚街易荣辉</v>
          </cell>
          <cell r="W473" t="str">
            <v/>
          </cell>
          <cell r="X473" t="str">
            <v>厚街区</v>
          </cell>
          <cell r="Y473">
            <v>0</v>
          </cell>
          <cell r="Z473">
            <v>0</v>
          </cell>
          <cell r="AA473" t="str">
            <v>厚街区</v>
          </cell>
          <cell r="AB473" t="str">
            <v>06</v>
          </cell>
          <cell r="AC473">
            <v>12</v>
          </cell>
          <cell r="AD473">
            <v>12</v>
          </cell>
          <cell r="AE473" t="str">
            <v>是</v>
          </cell>
          <cell r="AF473" t="str">
            <v/>
          </cell>
          <cell r="AG473" t="str">
            <v>价值宽带</v>
          </cell>
          <cell r="AH473" t="str">
            <v>续后期</v>
          </cell>
          <cell r="AI473" t="str">
            <v>否</v>
          </cell>
          <cell r="AO473">
            <v>0</v>
          </cell>
          <cell r="AR473" t="str">
            <v>桔洲区</v>
          </cell>
        </row>
        <row r="474">
          <cell r="F474">
            <v>18820327917</v>
          </cell>
          <cell r="G474" t="str">
            <v>18820327917</v>
          </cell>
          <cell r="H474" t="str">
            <v>刘泽奇</v>
          </cell>
          <cell r="I474" t="str">
            <v>预付费东莞住宅新装或续费680元包年，带宽4M</v>
          </cell>
          <cell r="J474">
            <v>680</v>
          </cell>
          <cell r="K474">
            <v>680</v>
          </cell>
          <cell r="L474" t="str">
            <v>2013-07-03</v>
          </cell>
          <cell r="M474">
            <v>42188</v>
          </cell>
          <cell r="N474" t="str">
            <v>2016-07-03</v>
          </cell>
          <cell r="O474" t="str">
            <v>2015-06-04</v>
          </cell>
          <cell r="P474" t="str">
            <v>宽带预付费</v>
          </cell>
          <cell r="Q474" t="str">
            <v>续费</v>
          </cell>
          <cell r="R474" t="str">
            <v>提前充值</v>
          </cell>
          <cell r="S474" t="str">
            <v>家庭用户</v>
          </cell>
          <cell r="T474" t="str">
            <v>FTTH</v>
          </cell>
          <cell r="U474" t="str">
            <v>谢如画(xierh)</v>
          </cell>
          <cell r="V474" t="str">
            <v>ZX厚街杨菊花</v>
          </cell>
          <cell r="W474" t="str">
            <v>电商价值宽带营销</v>
          </cell>
          <cell r="X474" t="str">
            <v>厚街区</v>
          </cell>
          <cell r="Y474">
            <v>0</v>
          </cell>
          <cell r="Z474">
            <v>0</v>
          </cell>
          <cell r="AA474" t="str">
            <v>厚街区</v>
          </cell>
          <cell r="AB474" t="str">
            <v>04</v>
          </cell>
          <cell r="AC474">
            <v>4</v>
          </cell>
          <cell r="AD474">
            <v>12</v>
          </cell>
          <cell r="AE474" t="str">
            <v>是</v>
          </cell>
          <cell r="AF474" t="str">
            <v/>
          </cell>
          <cell r="AG474" t="str">
            <v>否</v>
          </cell>
          <cell r="AH474" t="str">
            <v>续后期</v>
          </cell>
          <cell r="AI474" t="str">
            <v>否</v>
          </cell>
          <cell r="AO474">
            <v>0</v>
          </cell>
          <cell r="AR474" t="str">
            <v>桔洲区</v>
          </cell>
        </row>
        <row r="475">
          <cell r="F475">
            <v>15072792229</v>
          </cell>
          <cell r="G475" t="str">
            <v>15072792229</v>
          </cell>
          <cell r="H475" t="str">
            <v>周引</v>
          </cell>
          <cell r="I475" t="str">
            <v>预付费东莞住宅新装或续费680元包年，带宽4M</v>
          </cell>
          <cell r="J475">
            <v>680</v>
          </cell>
          <cell r="K475">
            <v>680</v>
          </cell>
          <cell r="L475" t="str">
            <v>2012-06-05</v>
          </cell>
          <cell r="M475">
            <v>42162</v>
          </cell>
          <cell r="N475" t="str">
            <v>2016-06-07</v>
          </cell>
          <cell r="O475" t="str">
            <v>2015-06-03</v>
          </cell>
          <cell r="P475" t="str">
            <v>宽带预付费</v>
          </cell>
          <cell r="Q475" t="str">
            <v>续费</v>
          </cell>
          <cell r="R475" t="str">
            <v>提前充值</v>
          </cell>
          <cell r="S475" t="str">
            <v>家庭用户</v>
          </cell>
          <cell r="T475" t="str">
            <v>FTTH</v>
          </cell>
          <cell r="U475" t="str">
            <v>王汝怡(wangry)</v>
          </cell>
          <cell r="V475" t="str">
            <v>ZX虎门袁新景</v>
          </cell>
          <cell r="W475" t="str">
            <v/>
          </cell>
          <cell r="X475" t="str">
            <v>虎门区</v>
          </cell>
          <cell r="Y475">
            <v>0</v>
          </cell>
          <cell r="Z475">
            <v>0</v>
          </cell>
          <cell r="AA475" t="str">
            <v>虎门区</v>
          </cell>
          <cell r="AB475" t="str">
            <v>03</v>
          </cell>
          <cell r="AC475">
            <v>4</v>
          </cell>
          <cell r="AD475">
            <v>12</v>
          </cell>
          <cell r="AE475" t="str">
            <v>是</v>
          </cell>
          <cell r="AF475" t="str">
            <v/>
          </cell>
          <cell r="AG475" t="str">
            <v>否</v>
          </cell>
          <cell r="AH475" t="str">
            <v>续本月</v>
          </cell>
          <cell r="AI475" t="str">
            <v>是</v>
          </cell>
          <cell r="AJ475">
            <v>15072792229</v>
          </cell>
          <cell r="AO475">
            <v>0</v>
          </cell>
          <cell r="AR475" t="str">
            <v>桔洲区</v>
          </cell>
        </row>
        <row r="476">
          <cell r="F476">
            <v>13537361257</v>
          </cell>
          <cell r="G476" t="str">
            <v>13537361257</v>
          </cell>
          <cell r="H476" t="str">
            <v>谭冰花</v>
          </cell>
          <cell r="I476" t="str">
            <v>预付费东莞住宅新装或续费680元包年，带宽4M</v>
          </cell>
          <cell r="J476">
            <v>680</v>
          </cell>
          <cell r="K476">
            <v>680</v>
          </cell>
          <cell r="L476" t="str">
            <v>2012-06-04</v>
          </cell>
          <cell r="M476">
            <v>42176</v>
          </cell>
          <cell r="N476" t="str">
            <v>2016-06-21</v>
          </cell>
          <cell r="O476" t="str">
            <v>2015-06-04</v>
          </cell>
          <cell r="P476" t="str">
            <v>宽带预付费</v>
          </cell>
          <cell r="Q476" t="str">
            <v>续费</v>
          </cell>
          <cell r="R476" t="str">
            <v>提前充值</v>
          </cell>
          <cell r="S476" t="str">
            <v>家庭用户</v>
          </cell>
          <cell r="T476" t="str">
            <v>FTTH</v>
          </cell>
          <cell r="U476" t="str">
            <v>王汝怡(wangry)</v>
          </cell>
          <cell r="V476" t="str">
            <v>ZX虎门袁新景</v>
          </cell>
          <cell r="W476" t="str">
            <v/>
          </cell>
          <cell r="X476" t="str">
            <v>虎门区</v>
          </cell>
          <cell r="Y476">
            <v>0</v>
          </cell>
          <cell r="Z476">
            <v>0</v>
          </cell>
          <cell r="AA476" t="str">
            <v>虎门区</v>
          </cell>
          <cell r="AB476" t="str">
            <v>04</v>
          </cell>
          <cell r="AC476">
            <v>4</v>
          </cell>
          <cell r="AD476">
            <v>12</v>
          </cell>
          <cell r="AE476" t="str">
            <v>是</v>
          </cell>
          <cell r="AF476" t="str">
            <v/>
          </cell>
          <cell r="AG476" t="str">
            <v>否</v>
          </cell>
          <cell r="AH476" t="str">
            <v>续本月</v>
          </cell>
          <cell r="AI476" t="str">
            <v>是</v>
          </cell>
          <cell r="AJ476">
            <v>13537361257</v>
          </cell>
          <cell r="AO476">
            <v>0</v>
          </cell>
          <cell r="AR476" t="str">
            <v>西城区</v>
          </cell>
        </row>
        <row r="477">
          <cell r="F477">
            <v>13600150528</v>
          </cell>
          <cell r="G477" t="str">
            <v>13600150528</v>
          </cell>
          <cell r="H477" t="str">
            <v>李江</v>
          </cell>
          <cell r="I477" t="str">
            <v>预付费东莞住宅新装或续费680元包年，带宽4M</v>
          </cell>
          <cell r="J477">
            <v>680</v>
          </cell>
          <cell r="K477">
            <v>680</v>
          </cell>
          <cell r="L477" t="str">
            <v>2014-06-21</v>
          </cell>
          <cell r="M477">
            <v>42176</v>
          </cell>
          <cell r="N477" t="str">
            <v>2016-06-21</v>
          </cell>
          <cell r="O477" t="str">
            <v>2015-06-03</v>
          </cell>
          <cell r="P477" t="str">
            <v>宽带预付费</v>
          </cell>
          <cell r="Q477" t="str">
            <v>续费</v>
          </cell>
          <cell r="R477" t="str">
            <v>提前充值</v>
          </cell>
          <cell r="S477" t="str">
            <v>家庭用户</v>
          </cell>
          <cell r="T477" t="str">
            <v>FTTH</v>
          </cell>
          <cell r="U477" t="str">
            <v>王汝怡(wangry)</v>
          </cell>
          <cell r="V477" t="str">
            <v>ZX虎门王武东</v>
          </cell>
          <cell r="W477" t="str">
            <v>电商价值宽带营销</v>
          </cell>
          <cell r="X477" t="str">
            <v>虎门区</v>
          </cell>
          <cell r="Y477">
            <v>0</v>
          </cell>
          <cell r="Z477">
            <v>0</v>
          </cell>
          <cell r="AA477" t="str">
            <v>虎门区</v>
          </cell>
          <cell r="AB477" t="str">
            <v>03</v>
          </cell>
          <cell r="AC477">
            <v>4</v>
          </cell>
          <cell r="AD477">
            <v>12</v>
          </cell>
          <cell r="AE477" t="str">
            <v>是</v>
          </cell>
          <cell r="AF477" t="str">
            <v/>
          </cell>
          <cell r="AG477" t="str">
            <v>否</v>
          </cell>
          <cell r="AH477" t="str">
            <v>续本月</v>
          </cell>
          <cell r="AI477" t="str">
            <v>是</v>
          </cell>
          <cell r="AJ477">
            <v>13600150528</v>
          </cell>
          <cell r="AO477">
            <v>0</v>
          </cell>
          <cell r="AR477" t="str">
            <v>西城区</v>
          </cell>
        </row>
        <row r="478">
          <cell r="F478">
            <v>15017172157</v>
          </cell>
          <cell r="G478" t="str">
            <v>15017172157</v>
          </cell>
          <cell r="H478" t="str">
            <v>龚启新</v>
          </cell>
          <cell r="I478" t="str">
            <v>预付费东莞住宅新装或续费680元包年，带宽4M</v>
          </cell>
          <cell r="J478">
            <v>680</v>
          </cell>
          <cell r="K478">
            <v>680</v>
          </cell>
          <cell r="L478" t="str">
            <v>2011-01-24</v>
          </cell>
          <cell r="M478">
            <v>42179</v>
          </cell>
          <cell r="N478" t="str">
            <v>2016-06-24</v>
          </cell>
          <cell r="O478" t="str">
            <v>2015-06-04</v>
          </cell>
          <cell r="P478" t="str">
            <v>宽带预付费</v>
          </cell>
          <cell r="Q478" t="str">
            <v>续费</v>
          </cell>
          <cell r="R478" t="str">
            <v>提前充值</v>
          </cell>
          <cell r="S478" t="str">
            <v>家庭用户</v>
          </cell>
          <cell r="T478" t="str">
            <v>FTTH</v>
          </cell>
          <cell r="U478" t="str">
            <v>王汝怡(wangry)</v>
          </cell>
          <cell r="V478" t="str">
            <v>ZX虎门邓鸣健</v>
          </cell>
          <cell r="W478" t="str">
            <v/>
          </cell>
          <cell r="X478" t="str">
            <v>虎门区</v>
          </cell>
          <cell r="Y478">
            <v>0</v>
          </cell>
          <cell r="Z478">
            <v>0</v>
          </cell>
          <cell r="AA478" t="str">
            <v>虎门区</v>
          </cell>
          <cell r="AB478" t="str">
            <v>04</v>
          </cell>
          <cell r="AC478">
            <v>4</v>
          </cell>
          <cell r="AD478">
            <v>12</v>
          </cell>
          <cell r="AE478" t="str">
            <v>是</v>
          </cell>
          <cell r="AF478" t="str">
            <v/>
          </cell>
          <cell r="AG478" t="str">
            <v>否</v>
          </cell>
          <cell r="AH478" t="str">
            <v>续本月</v>
          </cell>
          <cell r="AI478" t="str">
            <v>是</v>
          </cell>
          <cell r="AJ478">
            <v>15017172157</v>
          </cell>
          <cell r="AO478">
            <v>0</v>
          </cell>
          <cell r="AR478" t="str">
            <v>西城区</v>
          </cell>
        </row>
        <row r="479">
          <cell r="F479">
            <v>13316676512</v>
          </cell>
          <cell r="G479" t="str">
            <v>13316676512</v>
          </cell>
          <cell r="H479" t="str">
            <v>张有菊</v>
          </cell>
          <cell r="I479" t="str">
            <v>预付费东莞住宅新装或续费680元包年，带宽4M</v>
          </cell>
          <cell r="J479">
            <v>680</v>
          </cell>
          <cell r="K479">
            <v>680</v>
          </cell>
          <cell r="L479" t="str">
            <v>2014-06-23</v>
          </cell>
          <cell r="M479">
            <v>42178</v>
          </cell>
          <cell r="N479" t="str">
            <v>2016-06-23</v>
          </cell>
          <cell r="O479" t="str">
            <v>2015-06-02</v>
          </cell>
          <cell r="P479" t="str">
            <v>宽带预付费</v>
          </cell>
          <cell r="Q479" t="str">
            <v>续费</v>
          </cell>
          <cell r="R479" t="str">
            <v>提前充值</v>
          </cell>
          <cell r="S479" t="str">
            <v>家庭用户</v>
          </cell>
          <cell r="T479" t="str">
            <v>FTTH</v>
          </cell>
          <cell r="U479" t="str">
            <v>王汝怡(wangry)</v>
          </cell>
          <cell r="V479" t="str">
            <v>ZX虎门朱文彬</v>
          </cell>
          <cell r="W479" t="str">
            <v>电商价值宽带营销</v>
          </cell>
          <cell r="X479" t="str">
            <v>虎门区</v>
          </cell>
          <cell r="Y479">
            <v>0</v>
          </cell>
          <cell r="Z479">
            <v>0</v>
          </cell>
          <cell r="AA479" t="str">
            <v>虎门区</v>
          </cell>
          <cell r="AB479" t="str">
            <v>02</v>
          </cell>
          <cell r="AC479">
            <v>4</v>
          </cell>
          <cell r="AD479">
            <v>12</v>
          </cell>
          <cell r="AE479" t="str">
            <v>是</v>
          </cell>
          <cell r="AF479" t="str">
            <v/>
          </cell>
          <cell r="AG479" t="str">
            <v>否</v>
          </cell>
          <cell r="AH479" t="str">
            <v>续本月</v>
          </cell>
          <cell r="AI479" t="str">
            <v>是</v>
          </cell>
          <cell r="AJ479">
            <v>13316676512</v>
          </cell>
          <cell r="AO479">
            <v>0</v>
          </cell>
          <cell r="AR479" t="str">
            <v>西城区</v>
          </cell>
        </row>
        <row r="480">
          <cell r="F480">
            <v>13650497912</v>
          </cell>
          <cell r="G480" t="str">
            <v>13650497912</v>
          </cell>
          <cell r="H480" t="str">
            <v>李成</v>
          </cell>
          <cell r="I480" t="str">
            <v>预付费东莞住宅新装或续费1088元包年，带宽10M</v>
          </cell>
          <cell r="J480">
            <v>1088</v>
          </cell>
          <cell r="K480">
            <v>1088</v>
          </cell>
          <cell r="L480" t="str">
            <v>2010-01-09</v>
          </cell>
          <cell r="M480">
            <v>42161</v>
          </cell>
          <cell r="N480" t="str">
            <v>2016-06-06</v>
          </cell>
          <cell r="O480" t="str">
            <v>2015-06-01</v>
          </cell>
          <cell r="P480" t="str">
            <v>宽带预付费</v>
          </cell>
          <cell r="Q480" t="str">
            <v>续费</v>
          </cell>
          <cell r="R480" t="str">
            <v>提前充值</v>
          </cell>
          <cell r="S480" t="str">
            <v>家庭用户</v>
          </cell>
          <cell r="T480" t="str">
            <v>FTTH</v>
          </cell>
          <cell r="U480" t="str">
            <v>王丽(wangl)</v>
          </cell>
          <cell r="V480" t="str">
            <v>DL东莞金伦</v>
          </cell>
          <cell r="W480" t="str">
            <v>电商价值宽带营销</v>
          </cell>
          <cell r="X480" t="str">
            <v>虎门区</v>
          </cell>
          <cell r="Y480">
            <v>0</v>
          </cell>
          <cell r="Z480">
            <v>0</v>
          </cell>
          <cell r="AA480" t="str">
            <v>虎门区</v>
          </cell>
          <cell r="AB480" t="str">
            <v>01</v>
          </cell>
          <cell r="AC480">
            <v>10</v>
          </cell>
          <cell r="AD480">
            <v>12</v>
          </cell>
          <cell r="AE480" t="str">
            <v>是</v>
          </cell>
          <cell r="AF480" t="str">
            <v/>
          </cell>
          <cell r="AG480" t="str">
            <v>价值宽带</v>
          </cell>
          <cell r="AH480" t="str">
            <v>续本月</v>
          </cell>
          <cell r="AI480" t="str">
            <v>是</v>
          </cell>
          <cell r="AJ480">
            <v>13650497912</v>
          </cell>
          <cell r="AO480">
            <v>0</v>
          </cell>
          <cell r="AR480" t="str">
            <v>西城区</v>
          </cell>
        </row>
        <row r="481">
          <cell r="F481">
            <v>13712499960</v>
          </cell>
          <cell r="G481" t="str">
            <v>13712499960</v>
          </cell>
          <cell r="H481" t="str">
            <v>李成</v>
          </cell>
          <cell r="I481" t="str">
            <v>预付费东莞住宅新装或续费1088元包年，带宽10M</v>
          </cell>
          <cell r="J481">
            <v>1088</v>
          </cell>
          <cell r="K481">
            <v>1088</v>
          </cell>
          <cell r="L481" t="str">
            <v>2009-05-15</v>
          </cell>
          <cell r="M481">
            <v>42166</v>
          </cell>
          <cell r="N481" t="str">
            <v>2016-06-11</v>
          </cell>
          <cell r="O481" t="str">
            <v>2015-06-01</v>
          </cell>
          <cell r="P481" t="str">
            <v>宽带预付费</v>
          </cell>
          <cell r="Q481" t="str">
            <v>续费</v>
          </cell>
          <cell r="R481" t="str">
            <v>提前充值</v>
          </cell>
          <cell r="S481" t="str">
            <v>家庭用户</v>
          </cell>
          <cell r="T481" t="str">
            <v>FTTH</v>
          </cell>
          <cell r="U481" t="str">
            <v>王丽(wangl)</v>
          </cell>
          <cell r="V481" t="str">
            <v>DL东莞金伦</v>
          </cell>
          <cell r="W481" t="str">
            <v>电商价值宽带营销</v>
          </cell>
          <cell r="X481" t="str">
            <v>虎门区</v>
          </cell>
          <cell r="Y481">
            <v>0</v>
          </cell>
          <cell r="Z481">
            <v>0</v>
          </cell>
          <cell r="AA481" t="str">
            <v>虎门区</v>
          </cell>
          <cell r="AB481" t="str">
            <v>01</v>
          </cell>
          <cell r="AC481">
            <v>10</v>
          </cell>
          <cell r="AD481">
            <v>12</v>
          </cell>
          <cell r="AE481" t="str">
            <v>是</v>
          </cell>
          <cell r="AF481" t="str">
            <v/>
          </cell>
          <cell r="AG481" t="str">
            <v>价值宽带</v>
          </cell>
          <cell r="AH481" t="str">
            <v>续本月</v>
          </cell>
          <cell r="AI481" t="str">
            <v>是</v>
          </cell>
          <cell r="AJ481">
            <v>13712499960</v>
          </cell>
          <cell r="AO481">
            <v>0</v>
          </cell>
          <cell r="AR481" t="str">
            <v>西城区</v>
          </cell>
        </row>
        <row r="482">
          <cell r="F482">
            <v>13650455006</v>
          </cell>
          <cell r="G482" t="str">
            <v>13650455006</v>
          </cell>
          <cell r="H482" t="str">
            <v>潘向明</v>
          </cell>
          <cell r="I482" t="str">
            <v>预付费东莞住宅新装或续费1088元包年，带宽10M</v>
          </cell>
          <cell r="J482">
            <v>1088</v>
          </cell>
          <cell r="K482">
            <v>1088</v>
          </cell>
          <cell r="L482" t="str">
            <v>2014-06-09</v>
          </cell>
          <cell r="M482">
            <v>42164</v>
          </cell>
          <cell r="N482" t="str">
            <v>2016-06-09</v>
          </cell>
          <cell r="O482" t="str">
            <v>2015-06-05</v>
          </cell>
          <cell r="P482" t="str">
            <v>宽带预付费</v>
          </cell>
          <cell r="Q482" t="str">
            <v>续费</v>
          </cell>
          <cell r="R482" t="str">
            <v>提前充值</v>
          </cell>
          <cell r="S482" t="str">
            <v>家庭用户</v>
          </cell>
          <cell r="T482" t="str">
            <v>FTTH</v>
          </cell>
          <cell r="U482" t="str">
            <v>王汝怡(wangry)</v>
          </cell>
          <cell r="V482" t="str">
            <v>DSBR虎门吴国明</v>
          </cell>
          <cell r="W482" t="str">
            <v>电商价值宽带营销</v>
          </cell>
          <cell r="X482" t="str">
            <v>虎门区</v>
          </cell>
          <cell r="Y482">
            <v>0</v>
          </cell>
          <cell r="Z482">
            <v>0</v>
          </cell>
          <cell r="AA482" t="str">
            <v>虎门区</v>
          </cell>
          <cell r="AB482" t="str">
            <v>05</v>
          </cell>
          <cell r="AC482">
            <v>10</v>
          </cell>
          <cell r="AD482">
            <v>12</v>
          </cell>
          <cell r="AE482" t="str">
            <v>是</v>
          </cell>
          <cell r="AF482" t="str">
            <v/>
          </cell>
          <cell r="AG482" t="str">
            <v>价值宽带</v>
          </cell>
          <cell r="AH482" t="str">
            <v>续本月</v>
          </cell>
          <cell r="AI482" t="str">
            <v>是</v>
          </cell>
          <cell r="AJ482">
            <v>13650455006</v>
          </cell>
          <cell r="AO482">
            <v>0</v>
          </cell>
          <cell r="AR482" t="str">
            <v>石龙坑区</v>
          </cell>
        </row>
        <row r="483">
          <cell r="F483">
            <v>13713075785</v>
          </cell>
          <cell r="G483" t="str">
            <v>13713075785</v>
          </cell>
          <cell r="H483" t="str">
            <v>张允让</v>
          </cell>
          <cell r="I483" t="str">
            <v>预付费东莞住宅新装或续费680元包年，带宽4M</v>
          </cell>
          <cell r="J483">
            <v>680</v>
          </cell>
          <cell r="K483">
            <v>680</v>
          </cell>
          <cell r="L483" t="str">
            <v>2012-06-19</v>
          </cell>
          <cell r="M483">
            <v>42174</v>
          </cell>
          <cell r="N483" t="str">
            <v>2016-06-19</v>
          </cell>
          <cell r="O483" t="str">
            <v>2015-06-04</v>
          </cell>
          <cell r="P483" t="str">
            <v>宽带预付费</v>
          </cell>
          <cell r="Q483" t="str">
            <v>续费</v>
          </cell>
          <cell r="R483" t="str">
            <v>提前充值</v>
          </cell>
          <cell r="S483" t="str">
            <v>家庭用户</v>
          </cell>
          <cell r="T483" t="str">
            <v>FTTH</v>
          </cell>
          <cell r="U483" t="str">
            <v>王汝怡(wangry)</v>
          </cell>
          <cell r="V483" t="str">
            <v>ZX虎门朱文彬</v>
          </cell>
          <cell r="W483" t="str">
            <v>电商价值宽带营销</v>
          </cell>
          <cell r="X483" t="str">
            <v>虎门区</v>
          </cell>
          <cell r="Y483">
            <v>0</v>
          </cell>
          <cell r="Z483">
            <v>0</v>
          </cell>
          <cell r="AA483" t="str">
            <v>虎门区</v>
          </cell>
          <cell r="AB483" t="str">
            <v>04</v>
          </cell>
          <cell r="AC483">
            <v>4</v>
          </cell>
          <cell r="AD483">
            <v>12</v>
          </cell>
          <cell r="AE483" t="str">
            <v>是</v>
          </cell>
          <cell r="AF483" t="str">
            <v/>
          </cell>
          <cell r="AG483" t="str">
            <v>否</v>
          </cell>
          <cell r="AH483" t="str">
            <v>续本月</v>
          </cell>
          <cell r="AI483" t="str">
            <v>是</v>
          </cell>
          <cell r="AJ483">
            <v>13713075785</v>
          </cell>
          <cell r="AO483">
            <v>0</v>
          </cell>
          <cell r="AR483" t="str">
            <v>石龙坑区</v>
          </cell>
        </row>
        <row r="484">
          <cell r="F484">
            <v>13713280212</v>
          </cell>
          <cell r="G484" t="str">
            <v>13713280212</v>
          </cell>
          <cell r="H484" t="str">
            <v>李显文</v>
          </cell>
          <cell r="I484" t="str">
            <v>预付费东莞住宅新装或续费888元包年，带宽12M</v>
          </cell>
          <cell r="J484">
            <v>888</v>
          </cell>
          <cell r="K484">
            <v>888</v>
          </cell>
          <cell r="L484" t="str">
            <v>2012-06-13</v>
          </cell>
          <cell r="M484">
            <v>42168</v>
          </cell>
          <cell r="N484" t="str">
            <v>2016-06-13</v>
          </cell>
          <cell r="O484" t="str">
            <v>2015-06-07</v>
          </cell>
          <cell r="P484" t="str">
            <v>宽带预付费</v>
          </cell>
          <cell r="Q484" t="str">
            <v>续费</v>
          </cell>
          <cell r="R484" t="str">
            <v>提前充值</v>
          </cell>
          <cell r="S484" t="str">
            <v>家庭用户</v>
          </cell>
          <cell r="T484" t="str">
            <v>FTTH</v>
          </cell>
          <cell r="U484" t="str">
            <v>王汝怡(wangry)</v>
          </cell>
          <cell r="V484" t="str">
            <v>ZY虎门营业厅</v>
          </cell>
          <cell r="W484" t="str">
            <v>电商价值宽带营销</v>
          </cell>
          <cell r="X484" t="str">
            <v>虎门区</v>
          </cell>
          <cell r="Y484">
            <v>0</v>
          </cell>
          <cell r="Z484">
            <v>0</v>
          </cell>
          <cell r="AA484" t="str">
            <v>虎门区</v>
          </cell>
          <cell r="AB484" t="str">
            <v>07</v>
          </cell>
          <cell r="AC484">
            <v>12</v>
          </cell>
          <cell r="AD484">
            <v>12</v>
          </cell>
          <cell r="AE484" t="str">
            <v>是</v>
          </cell>
          <cell r="AF484" t="str">
            <v/>
          </cell>
          <cell r="AG484" t="str">
            <v>价值宽带</v>
          </cell>
          <cell r="AH484" t="str">
            <v>续本月</v>
          </cell>
          <cell r="AI484" t="str">
            <v>是</v>
          </cell>
          <cell r="AJ484">
            <v>13713280212</v>
          </cell>
          <cell r="AO484">
            <v>0</v>
          </cell>
          <cell r="AR484" t="str">
            <v>华南区</v>
          </cell>
        </row>
        <row r="485">
          <cell r="F485">
            <v>15989906121</v>
          </cell>
          <cell r="G485" t="str">
            <v>15989906121</v>
          </cell>
          <cell r="H485" t="str">
            <v>黄健玉</v>
          </cell>
          <cell r="I485" t="str">
            <v>预付费东莞住宅新装或续费888元包年，带宽12M</v>
          </cell>
          <cell r="J485">
            <v>888</v>
          </cell>
          <cell r="K485">
            <v>888</v>
          </cell>
          <cell r="L485" t="str">
            <v>2012-06-04</v>
          </cell>
          <cell r="M485">
            <v>42160</v>
          </cell>
          <cell r="N485" t="str">
            <v>2016-06-05</v>
          </cell>
          <cell r="O485" t="str">
            <v>2015-06-03</v>
          </cell>
          <cell r="P485" t="str">
            <v>宽带预付费</v>
          </cell>
          <cell r="Q485" t="str">
            <v>续费</v>
          </cell>
          <cell r="R485" t="str">
            <v>提前充值</v>
          </cell>
          <cell r="S485" t="str">
            <v>家庭用户</v>
          </cell>
          <cell r="T485" t="str">
            <v>FTTH</v>
          </cell>
          <cell r="U485" t="str">
            <v>王汝怡(wangry)</v>
          </cell>
          <cell r="V485" t="str">
            <v>ZX虎门朱文彬</v>
          </cell>
          <cell r="W485" t="str">
            <v/>
          </cell>
          <cell r="X485" t="str">
            <v>虎门区</v>
          </cell>
          <cell r="Y485">
            <v>0</v>
          </cell>
          <cell r="Z485">
            <v>0</v>
          </cell>
          <cell r="AA485" t="str">
            <v>虎门区</v>
          </cell>
          <cell r="AB485" t="str">
            <v>03</v>
          </cell>
          <cell r="AC485">
            <v>12</v>
          </cell>
          <cell r="AD485">
            <v>12</v>
          </cell>
          <cell r="AE485" t="str">
            <v>是</v>
          </cell>
          <cell r="AF485" t="str">
            <v/>
          </cell>
          <cell r="AG485" t="str">
            <v>价值宽带</v>
          </cell>
          <cell r="AH485" t="str">
            <v>续本月</v>
          </cell>
          <cell r="AI485" t="str">
            <v>是</v>
          </cell>
          <cell r="AJ485">
            <v>15989906121</v>
          </cell>
          <cell r="AO485">
            <v>0</v>
          </cell>
          <cell r="AR485" t="str">
            <v>华南区</v>
          </cell>
        </row>
        <row r="486">
          <cell r="F486">
            <v>13268761516</v>
          </cell>
          <cell r="G486" t="str">
            <v>13268761516</v>
          </cell>
          <cell r="H486" t="str">
            <v>李世兵</v>
          </cell>
          <cell r="I486" t="str">
            <v>预付费东莞住宅新装或续费680元包年，带宽4M</v>
          </cell>
          <cell r="J486">
            <v>680</v>
          </cell>
          <cell r="K486">
            <v>680</v>
          </cell>
          <cell r="L486" t="str">
            <v>2012-06-03</v>
          </cell>
          <cell r="M486">
            <v>42171</v>
          </cell>
          <cell r="N486" t="str">
            <v>2016-06-16</v>
          </cell>
          <cell r="O486" t="str">
            <v>2015-06-05</v>
          </cell>
          <cell r="P486" t="str">
            <v>宽带预付费</v>
          </cell>
          <cell r="Q486" t="str">
            <v>续费</v>
          </cell>
          <cell r="R486" t="str">
            <v>提前充值</v>
          </cell>
          <cell r="S486" t="str">
            <v>家庭用户</v>
          </cell>
          <cell r="T486" t="str">
            <v>FTTH</v>
          </cell>
          <cell r="U486" t="str">
            <v>王汝怡(wangry)</v>
          </cell>
          <cell r="V486" t="str">
            <v>ZX虎门朱文彬</v>
          </cell>
          <cell r="W486" t="str">
            <v>电商价值宽带营销</v>
          </cell>
          <cell r="X486" t="str">
            <v>虎门区</v>
          </cell>
          <cell r="Y486">
            <v>0</v>
          </cell>
          <cell r="Z486">
            <v>0</v>
          </cell>
          <cell r="AA486" t="str">
            <v>虎门区</v>
          </cell>
          <cell r="AB486" t="str">
            <v>05</v>
          </cell>
          <cell r="AC486">
            <v>4</v>
          </cell>
          <cell r="AD486">
            <v>12</v>
          </cell>
          <cell r="AE486" t="str">
            <v>是</v>
          </cell>
          <cell r="AF486" t="str">
            <v/>
          </cell>
          <cell r="AG486" t="str">
            <v>否</v>
          </cell>
          <cell r="AH486" t="str">
            <v>续本月</v>
          </cell>
          <cell r="AI486" t="str">
            <v>是</v>
          </cell>
          <cell r="AJ486">
            <v>13268761516</v>
          </cell>
          <cell r="AO486">
            <v>0</v>
          </cell>
          <cell r="AR486" t="str">
            <v>华南区</v>
          </cell>
        </row>
        <row r="487">
          <cell r="F487">
            <v>13829177050</v>
          </cell>
          <cell r="G487" t="str">
            <v>13829177050</v>
          </cell>
          <cell r="H487" t="str">
            <v>余明辉</v>
          </cell>
          <cell r="I487" t="str">
            <v>预付费东莞住宅新装或续费1398元包年，带宽20M</v>
          </cell>
          <cell r="J487">
            <v>1398</v>
          </cell>
          <cell r="K487">
            <v>1398</v>
          </cell>
          <cell r="L487" t="str">
            <v>2013-04-29</v>
          </cell>
          <cell r="M487">
            <v>42157</v>
          </cell>
          <cell r="N487" t="str">
            <v>2016-06-02</v>
          </cell>
          <cell r="O487" t="str">
            <v>2015-06-02</v>
          </cell>
          <cell r="P487" t="str">
            <v>宽带预付费</v>
          </cell>
          <cell r="Q487" t="str">
            <v>续费</v>
          </cell>
          <cell r="R487" t="str">
            <v>提前充值</v>
          </cell>
          <cell r="S487" t="str">
            <v>家庭用户</v>
          </cell>
          <cell r="T487" t="str">
            <v>FTTH</v>
          </cell>
          <cell r="U487" t="str">
            <v>王汝怡(wangry)</v>
          </cell>
          <cell r="V487" t="str">
            <v>ZX虎门朱文彬</v>
          </cell>
          <cell r="W487" t="str">
            <v>99724</v>
          </cell>
          <cell r="X487" t="str">
            <v>虎门区</v>
          </cell>
          <cell r="Y487">
            <v>0</v>
          </cell>
          <cell r="Z487">
            <v>0</v>
          </cell>
          <cell r="AA487" t="str">
            <v>虎门区</v>
          </cell>
          <cell r="AB487" t="str">
            <v>02</v>
          </cell>
          <cell r="AC487">
            <v>20</v>
          </cell>
          <cell r="AD487">
            <v>12</v>
          </cell>
          <cell r="AE487" t="str">
            <v>是</v>
          </cell>
          <cell r="AF487" t="str">
            <v/>
          </cell>
          <cell r="AG487" t="str">
            <v>价值宽带</v>
          </cell>
          <cell r="AH487" t="str">
            <v>续本月</v>
          </cell>
          <cell r="AI487" t="str">
            <v>是</v>
          </cell>
          <cell r="AJ487">
            <v>13829177050</v>
          </cell>
          <cell r="AO487">
            <v>0</v>
          </cell>
          <cell r="AR487" t="str">
            <v>华南区</v>
          </cell>
        </row>
        <row r="488">
          <cell r="F488">
            <v>13431486362</v>
          </cell>
          <cell r="G488" t="str">
            <v>13431486362</v>
          </cell>
          <cell r="H488" t="str">
            <v>阮四国</v>
          </cell>
          <cell r="I488" t="str">
            <v>预付费东莞住宅新装或续费888元包年，带宽12M</v>
          </cell>
          <cell r="J488">
            <v>888</v>
          </cell>
          <cell r="K488">
            <v>888</v>
          </cell>
          <cell r="L488" t="str">
            <v>2012-06-08</v>
          </cell>
          <cell r="M488">
            <v>42163</v>
          </cell>
          <cell r="N488" t="str">
            <v>2016-06-08</v>
          </cell>
          <cell r="O488" t="str">
            <v>2015-06-05</v>
          </cell>
          <cell r="P488" t="str">
            <v>宽带预付费</v>
          </cell>
          <cell r="Q488" t="str">
            <v>续费</v>
          </cell>
          <cell r="R488" t="str">
            <v>提前充值</v>
          </cell>
          <cell r="S488" t="str">
            <v>家庭用户</v>
          </cell>
          <cell r="T488" t="str">
            <v>FTTH</v>
          </cell>
          <cell r="U488" t="str">
            <v>王汝怡(wangry)</v>
          </cell>
          <cell r="V488" t="str">
            <v>ZX虎门杜嘉明</v>
          </cell>
          <cell r="W488" t="str">
            <v/>
          </cell>
          <cell r="X488" t="str">
            <v>虎门区</v>
          </cell>
          <cell r="Y488">
            <v>0</v>
          </cell>
          <cell r="Z488">
            <v>0</v>
          </cell>
          <cell r="AA488" t="str">
            <v>虎门区</v>
          </cell>
          <cell r="AB488" t="str">
            <v>05</v>
          </cell>
          <cell r="AC488">
            <v>12</v>
          </cell>
          <cell r="AD488">
            <v>12</v>
          </cell>
          <cell r="AE488" t="str">
            <v>是</v>
          </cell>
          <cell r="AF488" t="str">
            <v/>
          </cell>
          <cell r="AG488" t="str">
            <v>价值宽带</v>
          </cell>
          <cell r="AH488" t="str">
            <v>续本月</v>
          </cell>
          <cell r="AI488" t="str">
            <v>是</v>
          </cell>
          <cell r="AJ488">
            <v>13431486362</v>
          </cell>
          <cell r="AO488">
            <v>0</v>
          </cell>
          <cell r="AR488" t="str">
            <v>华南区</v>
          </cell>
        </row>
        <row r="489">
          <cell r="F489">
            <v>13553881361</v>
          </cell>
          <cell r="G489" t="str">
            <v>13553881361</v>
          </cell>
          <cell r="H489" t="str">
            <v>周浩权</v>
          </cell>
          <cell r="I489" t="str">
            <v>预付费东莞住宅新装或续费1088元包年，带宽20M</v>
          </cell>
          <cell r="J489">
            <v>1088</v>
          </cell>
          <cell r="K489">
            <v>1088</v>
          </cell>
          <cell r="L489" t="str">
            <v>2014-06-07</v>
          </cell>
          <cell r="M489">
            <v>42162</v>
          </cell>
          <cell r="N489" t="str">
            <v>2016-06-07</v>
          </cell>
          <cell r="O489" t="str">
            <v>2015-06-02</v>
          </cell>
          <cell r="P489" t="str">
            <v>宽带预付费</v>
          </cell>
          <cell r="Q489" t="str">
            <v>续费</v>
          </cell>
          <cell r="R489" t="str">
            <v>提前充值</v>
          </cell>
          <cell r="S489" t="str">
            <v>家庭用户</v>
          </cell>
          <cell r="T489" t="str">
            <v>FTTH</v>
          </cell>
          <cell r="U489" t="str">
            <v>王汝怡(wangry)</v>
          </cell>
          <cell r="V489" t="str">
            <v>ZX虎门罗灿坤</v>
          </cell>
          <cell r="W489" t="str">
            <v/>
          </cell>
          <cell r="X489" t="str">
            <v>虎门区</v>
          </cell>
          <cell r="Y489">
            <v>0</v>
          </cell>
          <cell r="Z489">
            <v>0</v>
          </cell>
          <cell r="AA489" t="str">
            <v>虎门区</v>
          </cell>
          <cell r="AB489" t="str">
            <v>02</v>
          </cell>
          <cell r="AC489">
            <v>20</v>
          </cell>
          <cell r="AD489">
            <v>12</v>
          </cell>
          <cell r="AE489" t="str">
            <v>是</v>
          </cell>
          <cell r="AF489" t="str">
            <v/>
          </cell>
          <cell r="AG489" t="str">
            <v>价值宽带</v>
          </cell>
          <cell r="AH489" t="str">
            <v>续本月</v>
          </cell>
          <cell r="AI489" t="str">
            <v>是</v>
          </cell>
          <cell r="AJ489">
            <v>13553881361</v>
          </cell>
          <cell r="AO489">
            <v>0</v>
          </cell>
          <cell r="AR489" t="str">
            <v>华南区</v>
          </cell>
        </row>
        <row r="490">
          <cell r="F490">
            <v>13712256703</v>
          </cell>
          <cell r="G490" t="str">
            <v>13712256703</v>
          </cell>
          <cell r="H490" t="str">
            <v>何敏仪</v>
          </cell>
          <cell r="I490" t="str">
            <v>预付费东莞住宅新装或续费680元包年，带宽4M</v>
          </cell>
          <cell r="J490">
            <v>680</v>
          </cell>
          <cell r="K490">
            <v>680</v>
          </cell>
          <cell r="L490" t="str">
            <v>2013-06-04</v>
          </cell>
          <cell r="M490">
            <v>42159</v>
          </cell>
          <cell r="N490" t="str">
            <v>2016-06-04</v>
          </cell>
          <cell r="O490" t="str">
            <v>2015-06-01</v>
          </cell>
          <cell r="P490" t="str">
            <v>宽带预付费</v>
          </cell>
          <cell r="Q490" t="str">
            <v>续费</v>
          </cell>
          <cell r="R490" t="str">
            <v>提前充值</v>
          </cell>
          <cell r="S490" t="str">
            <v>家庭用户</v>
          </cell>
          <cell r="T490" t="str">
            <v>FTTH</v>
          </cell>
          <cell r="U490" t="str">
            <v>邹文兰(zouwl)</v>
          </cell>
          <cell r="V490" t="str">
            <v>ZY虎门营业厅</v>
          </cell>
          <cell r="W490" t="str">
            <v>电商价值宽带营销</v>
          </cell>
          <cell r="X490" t="str">
            <v>虎门区</v>
          </cell>
          <cell r="Y490">
            <v>0</v>
          </cell>
          <cell r="Z490">
            <v>0</v>
          </cell>
          <cell r="AA490" t="str">
            <v>虎门区</v>
          </cell>
          <cell r="AB490" t="str">
            <v>01</v>
          </cell>
          <cell r="AC490">
            <v>4</v>
          </cell>
          <cell r="AD490">
            <v>12</v>
          </cell>
          <cell r="AE490" t="str">
            <v>是</v>
          </cell>
          <cell r="AF490" t="str">
            <v/>
          </cell>
          <cell r="AG490" t="str">
            <v>否</v>
          </cell>
          <cell r="AH490" t="str">
            <v>续本月</v>
          </cell>
          <cell r="AI490" t="str">
            <v>是</v>
          </cell>
          <cell r="AJ490">
            <v>13712256703</v>
          </cell>
          <cell r="AO490">
            <v>0</v>
          </cell>
          <cell r="AR490" t="str">
            <v>华南区</v>
          </cell>
        </row>
        <row r="491">
          <cell r="F491">
            <v>13925897921</v>
          </cell>
          <cell r="G491" t="str">
            <v>13925897921</v>
          </cell>
          <cell r="H491" t="str">
            <v>李育秋</v>
          </cell>
          <cell r="I491" t="str">
            <v>预付费东莞住宅新装或续费680元包年，带宽4M</v>
          </cell>
          <cell r="J491">
            <v>680</v>
          </cell>
          <cell r="K491">
            <v>680</v>
          </cell>
          <cell r="L491" t="str">
            <v>2013-04-24</v>
          </cell>
          <cell r="M491">
            <v>42120</v>
          </cell>
          <cell r="N491" t="str">
            <v>2016-06-04</v>
          </cell>
          <cell r="O491" t="str">
            <v>2015-06-04</v>
          </cell>
          <cell r="P491" t="str">
            <v>宽带预付费</v>
          </cell>
          <cell r="Q491" t="str">
            <v>续费</v>
          </cell>
          <cell r="R491" t="str">
            <v>往月充值</v>
          </cell>
          <cell r="S491" t="str">
            <v>家庭用户</v>
          </cell>
          <cell r="T491" t="str">
            <v>FTTH</v>
          </cell>
          <cell r="U491" t="str">
            <v>王汝怡(wangry)</v>
          </cell>
          <cell r="V491" t="str">
            <v>ZX虎门罗灿坤</v>
          </cell>
          <cell r="W491" t="str">
            <v>电商价值宽带营销</v>
          </cell>
          <cell r="X491" t="str">
            <v>虎门区</v>
          </cell>
          <cell r="Y491">
            <v>0</v>
          </cell>
          <cell r="Z491">
            <v>0</v>
          </cell>
          <cell r="AA491" t="str">
            <v>虎门区</v>
          </cell>
          <cell r="AB491" t="str">
            <v>04</v>
          </cell>
          <cell r="AC491">
            <v>4</v>
          </cell>
          <cell r="AD491">
            <v>12</v>
          </cell>
          <cell r="AE491" t="str">
            <v>是</v>
          </cell>
          <cell r="AF491" t="str">
            <v/>
          </cell>
          <cell r="AG491" t="str">
            <v>否</v>
          </cell>
          <cell r="AH491" t="str">
            <v>续前期</v>
          </cell>
          <cell r="AI491" t="str">
            <v>否</v>
          </cell>
          <cell r="AO491">
            <v>0</v>
          </cell>
          <cell r="AR491" t="str">
            <v>城中社区</v>
          </cell>
        </row>
        <row r="492">
          <cell r="F492">
            <v>15992933005</v>
          </cell>
          <cell r="G492" t="str">
            <v>15992933005</v>
          </cell>
          <cell r="H492" t="str">
            <v>何桂钦</v>
          </cell>
          <cell r="I492" t="str">
            <v>预付费东莞住宅新装或续费888元包年，带宽12M</v>
          </cell>
          <cell r="J492">
            <v>888</v>
          </cell>
          <cell r="K492">
            <v>888</v>
          </cell>
          <cell r="L492" t="str">
            <v>2014-06-16</v>
          </cell>
          <cell r="M492">
            <v>42171</v>
          </cell>
          <cell r="N492" t="str">
            <v>2016-06-16</v>
          </cell>
          <cell r="O492" t="str">
            <v>2015-06-06</v>
          </cell>
          <cell r="P492" t="str">
            <v>宽带预付费</v>
          </cell>
          <cell r="Q492" t="str">
            <v>续费</v>
          </cell>
          <cell r="R492" t="str">
            <v>提前充值</v>
          </cell>
          <cell r="S492" t="str">
            <v>家庭用户</v>
          </cell>
          <cell r="T492" t="str">
            <v>FTTH</v>
          </cell>
          <cell r="U492" t="str">
            <v>邹文兰(zouwl)</v>
          </cell>
          <cell r="V492" t="str">
            <v>ZX虎门陈伟娣</v>
          </cell>
          <cell r="W492" t="str">
            <v>电商价值宽带营销</v>
          </cell>
          <cell r="X492" t="str">
            <v>虎门区</v>
          </cell>
          <cell r="Y492">
            <v>0</v>
          </cell>
          <cell r="Z492">
            <v>0</v>
          </cell>
          <cell r="AA492" t="str">
            <v>虎门区</v>
          </cell>
          <cell r="AB492" t="str">
            <v>06</v>
          </cell>
          <cell r="AC492">
            <v>12</v>
          </cell>
          <cell r="AD492">
            <v>12</v>
          </cell>
          <cell r="AE492" t="str">
            <v>是</v>
          </cell>
          <cell r="AF492" t="str">
            <v/>
          </cell>
          <cell r="AG492" t="str">
            <v>价值宽带</v>
          </cell>
          <cell r="AH492" t="str">
            <v>续本月</v>
          </cell>
          <cell r="AI492" t="str">
            <v>是</v>
          </cell>
          <cell r="AJ492">
            <v>15992933005</v>
          </cell>
          <cell r="AO492">
            <v>0</v>
          </cell>
          <cell r="AR492" t="str">
            <v>增步区</v>
          </cell>
        </row>
        <row r="493">
          <cell r="F493">
            <v>13509218190</v>
          </cell>
          <cell r="G493" t="str">
            <v>13509218190</v>
          </cell>
          <cell r="H493" t="str">
            <v>肖小琼</v>
          </cell>
          <cell r="I493" t="str">
            <v>预付费东莞住宅新装或续费600元包年，带宽4M</v>
          </cell>
          <cell r="J493">
            <v>600</v>
          </cell>
          <cell r="K493">
            <v>600</v>
          </cell>
          <cell r="L493" t="str">
            <v>2014-06-25</v>
          </cell>
          <cell r="M493">
            <v>42180</v>
          </cell>
          <cell r="N493" t="str">
            <v>2016-06-25</v>
          </cell>
          <cell r="O493" t="str">
            <v>2015-06-05</v>
          </cell>
          <cell r="P493" t="str">
            <v>宽带预付费</v>
          </cell>
          <cell r="Q493" t="str">
            <v>续费</v>
          </cell>
          <cell r="R493" t="str">
            <v>当月充值</v>
          </cell>
          <cell r="S493" t="str">
            <v>家庭用户</v>
          </cell>
          <cell r="T493" t="str">
            <v>FTTH</v>
          </cell>
          <cell r="U493" t="str">
            <v>谢如画(xierh)</v>
          </cell>
          <cell r="V493" t="str">
            <v>ZX厚街罗灿平</v>
          </cell>
          <cell r="W493" t="str">
            <v/>
          </cell>
          <cell r="X493" t="str">
            <v>厚街区</v>
          </cell>
          <cell r="Y493">
            <v>0</v>
          </cell>
          <cell r="Z493">
            <v>0</v>
          </cell>
          <cell r="AA493" t="str">
            <v>厚街区</v>
          </cell>
          <cell r="AB493" t="str">
            <v>05</v>
          </cell>
          <cell r="AC493">
            <v>4</v>
          </cell>
          <cell r="AD493">
            <v>12</v>
          </cell>
          <cell r="AE493" t="str">
            <v>是</v>
          </cell>
          <cell r="AF493" t="str">
            <v/>
          </cell>
          <cell r="AG493" t="str">
            <v>否</v>
          </cell>
          <cell r="AH493" t="str">
            <v>续本月</v>
          </cell>
          <cell r="AI493" t="str">
            <v>是</v>
          </cell>
          <cell r="AN493">
            <v>13509218190</v>
          </cell>
          <cell r="AO493">
            <v>0</v>
          </cell>
          <cell r="AR493" t="str">
            <v>增步区</v>
          </cell>
        </row>
        <row r="494">
          <cell r="F494">
            <v>13790239163</v>
          </cell>
          <cell r="G494" t="str">
            <v>13790239163</v>
          </cell>
          <cell r="H494" t="str">
            <v>黎雅琴</v>
          </cell>
          <cell r="I494" t="str">
            <v>预付费东莞住宅新装或续费680元包年，带宽4M</v>
          </cell>
          <cell r="J494">
            <v>680</v>
          </cell>
          <cell r="K494">
            <v>680</v>
          </cell>
          <cell r="L494" t="str">
            <v>2014-06-05</v>
          </cell>
          <cell r="M494">
            <v>42160</v>
          </cell>
          <cell r="N494" t="str">
            <v>2016-06-07</v>
          </cell>
          <cell r="O494" t="str">
            <v>2015-06-07</v>
          </cell>
          <cell r="P494" t="str">
            <v>宽带预付费</v>
          </cell>
          <cell r="Q494" t="str">
            <v>续费</v>
          </cell>
          <cell r="R494" t="str">
            <v>往月充值</v>
          </cell>
          <cell r="S494" t="str">
            <v>家庭用户</v>
          </cell>
          <cell r="T494" t="str">
            <v>FTTH</v>
          </cell>
          <cell r="U494" t="str">
            <v>营业厅经理(NQYX01)</v>
          </cell>
          <cell r="V494" t="str">
            <v>ZX厚街杨菊花</v>
          </cell>
          <cell r="W494" t="str">
            <v>电商价值宽带营销</v>
          </cell>
          <cell r="X494" t="str">
            <v>厚街区</v>
          </cell>
          <cell r="Y494">
            <v>0</v>
          </cell>
          <cell r="Z494">
            <v>0</v>
          </cell>
          <cell r="AA494" t="str">
            <v>厚街区</v>
          </cell>
          <cell r="AB494" t="str">
            <v>07</v>
          </cell>
          <cell r="AC494">
            <v>4</v>
          </cell>
          <cell r="AD494">
            <v>12</v>
          </cell>
          <cell r="AE494" t="str">
            <v>是</v>
          </cell>
          <cell r="AF494" t="str">
            <v/>
          </cell>
          <cell r="AG494" t="str">
            <v>否</v>
          </cell>
          <cell r="AH494" t="str">
            <v>续本月</v>
          </cell>
          <cell r="AI494" t="str">
            <v>是</v>
          </cell>
          <cell r="AN494">
            <v>13790239163</v>
          </cell>
          <cell r="AO494">
            <v>0</v>
          </cell>
          <cell r="AR494" t="str">
            <v>桔洲区</v>
          </cell>
        </row>
        <row r="495">
          <cell r="F495">
            <v>13532542309</v>
          </cell>
          <cell r="G495" t="str">
            <v>13532542309</v>
          </cell>
          <cell r="H495" t="str">
            <v>吴先志</v>
          </cell>
          <cell r="I495" t="str">
            <v>预付费东莞住宅新装或续费1298元包2年，带宽6M</v>
          </cell>
          <cell r="J495">
            <v>1298</v>
          </cell>
          <cell r="K495">
            <v>1298</v>
          </cell>
          <cell r="L495" t="str">
            <v>2012-06-30</v>
          </cell>
          <cell r="M495">
            <v>42185</v>
          </cell>
          <cell r="N495" t="str">
            <v>2017-06-30</v>
          </cell>
          <cell r="O495" t="str">
            <v>2015-06-01</v>
          </cell>
          <cell r="P495" t="str">
            <v>宽带预付费</v>
          </cell>
          <cell r="Q495" t="str">
            <v>续费</v>
          </cell>
          <cell r="R495" t="str">
            <v>当月充值</v>
          </cell>
          <cell r="S495" t="str">
            <v>家庭用户</v>
          </cell>
          <cell r="T495" t="str">
            <v>FTTH</v>
          </cell>
          <cell r="U495" t="str">
            <v>赵妮(zhaon)</v>
          </cell>
          <cell r="V495" t="str">
            <v>ZX常平辛芳明</v>
          </cell>
          <cell r="W495" t="str">
            <v>1、常平白石岗机房区，2、，3、，4、，</v>
          </cell>
          <cell r="X495" t="str">
            <v>常平区</v>
          </cell>
          <cell r="Y495">
            <v>0</v>
          </cell>
          <cell r="Z495">
            <v>0</v>
          </cell>
          <cell r="AA495" t="str">
            <v>常平区</v>
          </cell>
          <cell r="AB495" t="str">
            <v>01</v>
          </cell>
          <cell r="AC495">
            <v>6</v>
          </cell>
          <cell r="AD495">
            <v>12</v>
          </cell>
          <cell r="AE495" t="str">
            <v>是</v>
          </cell>
          <cell r="AF495" t="str">
            <v/>
          </cell>
          <cell r="AG495" t="str">
            <v>否</v>
          </cell>
          <cell r="AH495" t="str">
            <v>续本月</v>
          </cell>
          <cell r="AI495" t="str">
            <v>是</v>
          </cell>
          <cell r="AO495">
            <v>0</v>
          </cell>
          <cell r="AR495" t="str">
            <v>下岭贝区</v>
          </cell>
        </row>
        <row r="496">
          <cell r="F496">
            <v>13556767125</v>
          </cell>
          <cell r="G496" t="str">
            <v>13556767125</v>
          </cell>
          <cell r="H496" t="str">
            <v>江大庆</v>
          </cell>
          <cell r="I496" t="str">
            <v>预付费东莞住宅新装或续费888元包年，带宽12M</v>
          </cell>
          <cell r="J496">
            <v>888</v>
          </cell>
          <cell r="K496">
            <v>888</v>
          </cell>
          <cell r="L496" t="str">
            <v>2013-07-04</v>
          </cell>
          <cell r="M496">
            <v>42189</v>
          </cell>
          <cell r="N496" t="str">
            <v>2016-07-04</v>
          </cell>
          <cell r="O496" t="str">
            <v>2015-06-05</v>
          </cell>
          <cell r="P496" t="str">
            <v>宽带预付费</v>
          </cell>
          <cell r="Q496" t="str">
            <v>续费</v>
          </cell>
          <cell r="R496" t="str">
            <v>提前充值</v>
          </cell>
          <cell r="S496" t="str">
            <v>家庭用户</v>
          </cell>
          <cell r="T496" t="str">
            <v>FTTH</v>
          </cell>
          <cell r="U496" t="str">
            <v>赵妮(zhaon)</v>
          </cell>
          <cell r="V496" t="str">
            <v>ZX常平吴斌</v>
          </cell>
          <cell r="W496" t="str">
            <v/>
          </cell>
          <cell r="X496" t="str">
            <v>常平区</v>
          </cell>
          <cell r="Y496">
            <v>0</v>
          </cell>
          <cell r="Z496">
            <v>0</v>
          </cell>
          <cell r="AA496" t="str">
            <v>常平区</v>
          </cell>
          <cell r="AB496" t="str">
            <v>05</v>
          </cell>
          <cell r="AC496">
            <v>12</v>
          </cell>
          <cell r="AD496">
            <v>12</v>
          </cell>
          <cell r="AE496" t="str">
            <v>是</v>
          </cell>
          <cell r="AF496" t="str">
            <v/>
          </cell>
          <cell r="AG496" t="str">
            <v>价值宽带</v>
          </cell>
          <cell r="AH496" t="str">
            <v>续后期</v>
          </cell>
          <cell r="AI496" t="str">
            <v>否</v>
          </cell>
          <cell r="AO496">
            <v>0</v>
          </cell>
          <cell r="AR496" t="str">
            <v>下岭贝区</v>
          </cell>
        </row>
        <row r="497">
          <cell r="F497">
            <v>13418282869</v>
          </cell>
          <cell r="G497" t="str">
            <v>13418282869</v>
          </cell>
          <cell r="H497" t="str">
            <v>何龙刚</v>
          </cell>
          <cell r="I497" t="str">
            <v>预付费东莞住宅新装或续费680元包年，带宽4M</v>
          </cell>
          <cell r="J497">
            <v>680</v>
          </cell>
          <cell r="K497">
            <v>680</v>
          </cell>
          <cell r="L497" t="str">
            <v>2014-08-02</v>
          </cell>
          <cell r="M497">
            <v>42218</v>
          </cell>
          <cell r="N497" t="str">
            <v>2016-08-02</v>
          </cell>
          <cell r="O497" t="str">
            <v>2015-06-05</v>
          </cell>
          <cell r="P497" t="str">
            <v>宽带预付费</v>
          </cell>
          <cell r="Q497" t="str">
            <v>续费</v>
          </cell>
          <cell r="R497" t="str">
            <v>提前充值</v>
          </cell>
          <cell r="S497" t="str">
            <v>家庭用户</v>
          </cell>
          <cell r="T497" t="str">
            <v>FTTH</v>
          </cell>
          <cell r="U497" t="str">
            <v>何丽(heli)</v>
          </cell>
          <cell r="V497" t="str">
            <v>ZX大朗邓轩物</v>
          </cell>
          <cell r="W497" t="str">
            <v>东坑区</v>
          </cell>
          <cell r="X497" t="str">
            <v>大朗区</v>
          </cell>
          <cell r="Y497">
            <v>0</v>
          </cell>
          <cell r="Z497">
            <v>0</v>
          </cell>
          <cell r="AA497" t="str">
            <v>大朗区</v>
          </cell>
          <cell r="AB497" t="str">
            <v>05</v>
          </cell>
          <cell r="AC497">
            <v>4</v>
          </cell>
          <cell r="AD497">
            <v>12</v>
          </cell>
          <cell r="AE497" t="str">
            <v>是</v>
          </cell>
          <cell r="AF497" t="str">
            <v/>
          </cell>
          <cell r="AG497" t="str">
            <v>否</v>
          </cell>
          <cell r="AH497" t="str">
            <v>续后期</v>
          </cell>
          <cell r="AI497" t="str">
            <v>否</v>
          </cell>
          <cell r="AO497">
            <v>0</v>
          </cell>
          <cell r="AR497" t="str">
            <v>兆康区</v>
          </cell>
        </row>
        <row r="498">
          <cell r="F498">
            <v>13559711485</v>
          </cell>
          <cell r="G498" t="str">
            <v>13559711485</v>
          </cell>
          <cell r="H498" t="str">
            <v>郑其昌</v>
          </cell>
          <cell r="I498" t="str">
            <v>预付费东莞住宅新装或续费680元包年，带宽4M</v>
          </cell>
          <cell r="J498">
            <v>680</v>
          </cell>
          <cell r="K498">
            <v>680</v>
          </cell>
          <cell r="L498" t="str">
            <v>2011-04-28</v>
          </cell>
          <cell r="M498">
            <v>42159</v>
          </cell>
          <cell r="N498" t="str">
            <v>2016-06-04</v>
          </cell>
          <cell r="O498" t="str">
            <v>2015-06-04</v>
          </cell>
          <cell r="P498" t="str">
            <v>宽带预付费</v>
          </cell>
          <cell r="Q498" t="str">
            <v>续费</v>
          </cell>
          <cell r="R498" t="str">
            <v>当月充值</v>
          </cell>
          <cell r="S498" t="str">
            <v>家庭用户</v>
          </cell>
          <cell r="T498" t="str">
            <v>FTTH</v>
          </cell>
          <cell r="U498" t="str">
            <v>何丽(heli)</v>
          </cell>
          <cell r="V498" t="str">
            <v>ZX大朗邓轩物</v>
          </cell>
          <cell r="W498" t="str">
            <v>电商价值宽带营销</v>
          </cell>
          <cell r="X498" t="str">
            <v>大朗区</v>
          </cell>
          <cell r="Y498">
            <v>0</v>
          </cell>
          <cell r="Z498">
            <v>0</v>
          </cell>
          <cell r="AA498" t="str">
            <v>大朗区</v>
          </cell>
          <cell r="AB498" t="str">
            <v>04</v>
          </cell>
          <cell r="AC498">
            <v>4</v>
          </cell>
          <cell r="AD498">
            <v>12</v>
          </cell>
          <cell r="AE498" t="str">
            <v>是</v>
          </cell>
          <cell r="AF498" t="str">
            <v/>
          </cell>
          <cell r="AG498" t="str">
            <v>否</v>
          </cell>
          <cell r="AH498" t="str">
            <v>续本月</v>
          </cell>
          <cell r="AI498" t="str">
            <v>是</v>
          </cell>
          <cell r="AJ498">
            <v>13559711485</v>
          </cell>
          <cell r="AO498">
            <v>0</v>
          </cell>
          <cell r="AR498" t="str">
            <v>石崇区</v>
          </cell>
        </row>
        <row r="499">
          <cell r="F499">
            <v>13659729726</v>
          </cell>
          <cell r="G499" t="str">
            <v>13659729726</v>
          </cell>
          <cell r="H499" t="str">
            <v>胡雄兵</v>
          </cell>
          <cell r="I499" t="str">
            <v>预付费东莞住宅新装或续费888元包年，带宽12M</v>
          </cell>
          <cell r="J499">
            <v>888</v>
          </cell>
          <cell r="K499">
            <v>888</v>
          </cell>
          <cell r="L499" t="str">
            <v>2014-06-24</v>
          </cell>
          <cell r="M499">
            <v>42179</v>
          </cell>
          <cell r="N499" t="str">
            <v>2016-06-24</v>
          </cell>
          <cell r="O499" t="str">
            <v>2015-06-06</v>
          </cell>
          <cell r="P499" t="str">
            <v>宽带预付费</v>
          </cell>
          <cell r="Q499" t="str">
            <v>续费</v>
          </cell>
          <cell r="R499" t="str">
            <v>提前充值</v>
          </cell>
          <cell r="S499" t="str">
            <v>家庭用户</v>
          </cell>
          <cell r="T499" t="str">
            <v>FTTH</v>
          </cell>
          <cell r="U499" t="str">
            <v>尼佳(nj_dl)</v>
          </cell>
          <cell r="V499" t="str">
            <v>ZX大朗符关卓</v>
          </cell>
          <cell r="W499" t="str">
            <v>旺富区（非）</v>
          </cell>
          <cell r="X499" t="str">
            <v>大朗区</v>
          </cell>
          <cell r="Y499">
            <v>0</v>
          </cell>
          <cell r="Z499">
            <v>0</v>
          </cell>
          <cell r="AA499" t="str">
            <v>大朗区</v>
          </cell>
          <cell r="AB499" t="str">
            <v>06</v>
          </cell>
          <cell r="AC499">
            <v>12</v>
          </cell>
          <cell r="AD499">
            <v>12</v>
          </cell>
          <cell r="AE499" t="str">
            <v>是</v>
          </cell>
          <cell r="AF499" t="str">
            <v/>
          </cell>
          <cell r="AG499" t="str">
            <v>价值宽带</v>
          </cell>
          <cell r="AH499" t="str">
            <v>续本月</v>
          </cell>
          <cell r="AI499" t="str">
            <v>是</v>
          </cell>
          <cell r="AJ499">
            <v>13659729726</v>
          </cell>
          <cell r="AO499">
            <v>0</v>
          </cell>
          <cell r="AR499" t="str">
            <v>兆康区</v>
          </cell>
        </row>
        <row r="500">
          <cell r="F500">
            <v>15015394716</v>
          </cell>
          <cell r="G500" t="str">
            <v>15015394716</v>
          </cell>
          <cell r="H500" t="str">
            <v>乔冬梅</v>
          </cell>
          <cell r="I500" t="str">
            <v>预付费东莞住宅新装或续费680元包年，带宽4M</v>
          </cell>
          <cell r="J500">
            <v>680</v>
          </cell>
          <cell r="K500">
            <v>680</v>
          </cell>
          <cell r="L500" t="str">
            <v>2014-06-04</v>
          </cell>
          <cell r="M500">
            <v>42159</v>
          </cell>
          <cell r="N500" t="str">
            <v>2016-06-04</v>
          </cell>
          <cell r="O500" t="str">
            <v>2015-06-04</v>
          </cell>
          <cell r="P500" t="str">
            <v>宽带预付费</v>
          </cell>
          <cell r="Q500" t="str">
            <v>续费</v>
          </cell>
          <cell r="R500" t="str">
            <v>当月充值</v>
          </cell>
          <cell r="S500" t="str">
            <v>家庭用户</v>
          </cell>
          <cell r="T500" t="str">
            <v>FTTH</v>
          </cell>
          <cell r="U500" t="str">
            <v>何丽(heli)</v>
          </cell>
          <cell r="V500" t="str">
            <v>ZX大朗全守平</v>
          </cell>
          <cell r="W500" t="str">
            <v>电商价值宽带营销</v>
          </cell>
          <cell r="X500" t="str">
            <v>大朗区</v>
          </cell>
          <cell r="Y500">
            <v>0</v>
          </cell>
          <cell r="Z500">
            <v>0</v>
          </cell>
          <cell r="AA500" t="str">
            <v>大朗区</v>
          </cell>
          <cell r="AB500" t="str">
            <v>04</v>
          </cell>
          <cell r="AC500">
            <v>4</v>
          </cell>
          <cell r="AD500">
            <v>12</v>
          </cell>
          <cell r="AE500" t="str">
            <v>是</v>
          </cell>
          <cell r="AF500" t="str">
            <v/>
          </cell>
          <cell r="AG500" t="str">
            <v>否</v>
          </cell>
          <cell r="AH500" t="str">
            <v>续本月</v>
          </cell>
          <cell r="AI500" t="str">
            <v>是</v>
          </cell>
          <cell r="AJ500">
            <v>15015394716</v>
          </cell>
          <cell r="AO500">
            <v>0</v>
          </cell>
          <cell r="AR500" t="str">
            <v>兆康区</v>
          </cell>
        </row>
        <row r="501">
          <cell r="F501">
            <v>15277755258</v>
          </cell>
          <cell r="G501" t="str">
            <v>15277755258</v>
          </cell>
          <cell r="H501" t="str">
            <v>黄日辉</v>
          </cell>
          <cell r="I501" t="str">
            <v>预付费东莞住宅新装或续费888元包年，带宽12M</v>
          </cell>
          <cell r="J501">
            <v>888</v>
          </cell>
          <cell r="K501">
            <v>888</v>
          </cell>
          <cell r="L501" t="str">
            <v>2014-06-03</v>
          </cell>
          <cell r="M501">
            <v>42158</v>
          </cell>
          <cell r="N501" t="str">
            <v>2016-06-03</v>
          </cell>
          <cell r="O501" t="str">
            <v>2015-06-01</v>
          </cell>
          <cell r="P501" t="str">
            <v>宽带预付费</v>
          </cell>
          <cell r="Q501" t="str">
            <v>续费</v>
          </cell>
          <cell r="R501" t="str">
            <v>提前充值</v>
          </cell>
          <cell r="S501" t="str">
            <v>家庭用户</v>
          </cell>
          <cell r="T501" t="str">
            <v>FTTH</v>
          </cell>
          <cell r="U501" t="str">
            <v>尼佳(nj_dl)</v>
          </cell>
          <cell r="V501" t="str">
            <v>ZY大朗营业厅</v>
          </cell>
          <cell r="W501" t="str">
            <v>电商价值宽带营销</v>
          </cell>
          <cell r="X501" t="str">
            <v>大朗区</v>
          </cell>
          <cell r="Y501">
            <v>0</v>
          </cell>
          <cell r="Z501">
            <v>0</v>
          </cell>
          <cell r="AA501" t="str">
            <v>大朗区</v>
          </cell>
          <cell r="AB501" t="str">
            <v>01</v>
          </cell>
          <cell r="AC501">
            <v>12</v>
          </cell>
          <cell r="AD501">
            <v>12</v>
          </cell>
          <cell r="AE501" t="str">
            <v>是</v>
          </cell>
          <cell r="AF501" t="str">
            <v/>
          </cell>
          <cell r="AG501" t="str">
            <v>价值宽带</v>
          </cell>
          <cell r="AH501" t="str">
            <v>续本月</v>
          </cell>
          <cell r="AI501" t="str">
            <v>是</v>
          </cell>
          <cell r="AJ501">
            <v>15277755258</v>
          </cell>
          <cell r="AO501">
            <v>0</v>
          </cell>
          <cell r="AR501" t="str">
            <v>兆康区</v>
          </cell>
        </row>
        <row r="502">
          <cell r="F502">
            <v>13412180947</v>
          </cell>
          <cell r="G502" t="str">
            <v>13412180947</v>
          </cell>
          <cell r="H502" t="str">
            <v>李庆尚</v>
          </cell>
          <cell r="I502" t="str">
            <v>预付费东莞住宅新装或续费888元包年，带宽12M</v>
          </cell>
          <cell r="J502">
            <v>888</v>
          </cell>
          <cell r="K502">
            <v>888</v>
          </cell>
          <cell r="L502" t="str">
            <v>2011-02-14</v>
          </cell>
          <cell r="M502">
            <v>42155</v>
          </cell>
          <cell r="N502" t="str">
            <v>2016-06-02</v>
          </cell>
          <cell r="O502" t="str">
            <v>2015-06-02</v>
          </cell>
          <cell r="P502" t="str">
            <v>宽带预付费</v>
          </cell>
          <cell r="Q502" t="str">
            <v>续费</v>
          </cell>
          <cell r="R502" t="str">
            <v>往月充值</v>
          </cell>
          <cell r="S502" t="str">
            <v>家庭用户</v>
          </cell>
          <cell r="T502" t="str">
            <v>FTTH</v>
          </cell>
          <cell r="U502" t="str">
            <v>尼佳(nj_dl)</v>
          </cell>
          <cell r="V502" t="str">
            <v>ZX大朗黄智乾</v>
          </cell>
          <cell r="W502" t="str">
            <v>电商价值宽带营销</v>
          </cell>
          <cell r="X502" t="str">
            <v>大朗区</v>
          </cell>
          <cell r="Y502">
            <v>0</v>
          </cell>
          <cell r="Z502">
            <v>0</v>
          </cell>
          <cell r="AA502" t="str">
            <v>大朗区</v>
          </cell>
          <cell r="AB502" t="str">
            <v>02</v>
          </cell>
          <cell r="AC502">
            <v>12</v>
          </cell>
          <cell r="AD502">
            <v>12</v>
          </cell>
          <cell r="AE502" t="str">
            <v>是</v>
          </cell>
          <cell r="AF502" t="str">
            <v/>
          </cell>
          <cell r="AG502" t="str">
            <v>价值宽带</v>
          </cell>
          <cell r="AH502" t="str">
            <v>续前期</v>
          </cell>
          <cell r="AI502" t="str">
            <v>否</v>
          </cell>
          <cell r="AO502">
            <v>0</v>
          </cell>
          <cell r="AR502" t="str">
            <v>兆康区</v>
          </cell>
        </row>
        <row r="503">
          <cell r="F503">
            <v>13556156123</v>
          </cell>
          <cell r="G503" t="str">
            <v>13556156123</v>
          </cell>
          <cell r="H503" t="str">
            <v>周小平</v>
          </cell>
          <cell r="I503" t="str">
            <v>预付费东莞住宅新装或续费888元包年，带宽12M</v>
          </cell>
          <cell r="J503">
            <v>888</v>
          </cell>
          <cell r="K503">
            <v>888</v>
          </cell>
          <cell r="L503" t="str">
            <v>2012-06-05</v>
          </cell>
          <cell r="M503">
            <v>42160</v>
          </cell>
          <cell r="N503" t="str">
            <v>2016-06-06</v>
          </cell>
          <cell r="O503" t="str">
            <v>2015-06-06</v>
          </cell>
          <cell r="P503" t="str">
            <v>宽带预付费</v>
          </cell>
          <cell r="Q503" t="str">
            <v>续费</v>
          </cell>
          <cell r="R503" t="str">
            <v>往月充值</v>
          </cell>
          <cell r="S503" t="str">
            <v>家庭用户</v>
          </cell>
          <cell r="T503" t="str">
            <v>FTTH</v>
          </cell>
          <cell r="U503" t="str">
            <v>尼佳(nj_dl)</v>
          </cell>
          <cell r="V503" t="str">
            <v>ZX大朗邓轩腾</v>
          </cell>
          <cell r="W503" t="str">
            <v>电商价值宽带营销</v>
          </cell>
          <cell r="X503" t="str">
            <v>大朗区</v>
          </cell>
          <cell r="Y503">
            <v>0</v>
          </cell>
          <cell r="Z503">
            <v>0</v>
          </cell>
          <cell r="AA503" t="str">
            <v>大朗区</v>
          </cell>
          <cell r="AB503" t="str">
            <v>06</v>
          </cell>
          <cell r="AC503">
            <v>12</v>
          </cell>
          <cell r="AD503">
            <v>12</v>
          </cell>
          <cell r="AE503" t="str">
            <v>是</v>
          </cell>
          <cell r="AF503" t="str">
            <v/>
          </cell>
          <cell r="AG503" t="str">
            <v>价值宽带</v>
          </cell>
          <cell r="AH503" t="str">
            <v>续本月</v>
          </cell>
          <cell r="AI503" t="str">
            <v>是</v>
          </cell>
          <cell r="AJ503">
            <v>13556156123</v>
          </cell>
          <cell r="AO503">
            <v>0</v>
          </cell>
          <cell r="AR503" t="str">
            <v>兆康区</v>
          </cell>
        </row>
        <row r="504">
          <cell r="F504">
            <v>13600265333</v>
          </cell>
          <cell r="G504" t="str">
            <v>13600265333</v>
          </cell>
          <cell r="H504" t="str">
            <v>陈汝强</v>
          </cell>
          <cell r="I504" t="str">
            <v>预付费东莞住宅新装或续费888元包年，带宽12M</v>
          </cell>
          <cell r="J504">
            <v>888</v>
          </cell>
          <cell r="K504">
            <v>888</v>
          </cell>
          <cell r="L504" t="str">
            <v>2011-11-16</v>
          </cell>
          <cell r="M504">
            <v>42120</v>
          </cell>
          <cell r="N504" t="str">
            <v>2016-09-02</v>
          </cell>
          <cell r="O504" t="str">
            <v>2015-06-02</v>
          </cell>
          <cell r="P504" t="str">
            <v>宽带预付费</v>
          </cell>
          <cell r="Q504" t="str">
            <v>续费</v>
          </cell>
          <cell r="R504" t="str">
            <v>往月充值</v>
          </cell>
          <cell r="S504" t="str">
            <v>家庭用户</v>
          </cell>
          <cell r="T504" t="str">
            <v>(传统)XDSL</v>
          </cell>
          <cell r="U504" t="str">
            <v>何丽(heli)</v>
          </cell>
          <cell r="V504" t="str">
            <v>ZX大朗邓轩腾</v>
          </cell>
          <cell r="W504" t="str">
            <v/>
          </cell>
          <cell r="X504" t="str">
            <v>大朗区</v>
          </cell>
          <cell r="Y504">
            <v>0</v>
          </cell>
          <cell r="Z504">
            <v>0</v>
          </cell>
          <cell r="AA504" t="str">
            <v>大朗区</v>
          </cell>
          <cell r="AB504" t="str">
            <v>02</v>
          </cell>
          <cell r="AC504">
            <v>12</v>
          </cell>
          <cell r="AD504">
            <v>12</v>
          </cell>
          <cell r="AE504" t="str">
            <v>否</v>
          </cell>
          <cell r="AF504" t="str">
            <v/>
          </cell>
          <cell r="AG504" t="str">
            <v>价值宽带</v>
          </cell>
          <cell r="AH504" t="str">
            <v>续前期</v>
          </cell>
          <cell r="AI504" t="str">
            <v>否</v>
          </cell>
          <cell r="AO504">
            <v>0</v>
          </cell>
          <cell r="AR504" t="str">
            <v>兆康区</v>
          </cell>
        </row>
        <row r="505">
          <cell r="F505">
            <v>13712421521</v>
          </cell>
          <cell r="G505" t="str">
            <v>13712421521</v>
          </cell>
          <cell r="H505" t="str">
            <v>郑起</v>
          </cell>
          <cell r="I505" t="str">
            <v>预付费东莞住宅新装或续费680元包年，带宽4M</v>
          </cell>
          <cell r="J505">
            <v>680</v>
          </cell>
          <cell r="K505">
            <v>680</v>
          </cell>
          <cell r="L505" t="str">
            <v>2013-06-02</v>
          </cell>
          <cell r="M505">
            <v>42157</v>
          </cell>
          <cell r="N505" t="str">
            <v>2016-06-04</v>
          </cell>
          <cell r="O505" t="str">
            <v>2015-06-04</v>
          </cell>
          <cell r="P505" t="str">
            <v>宽带预付费</v>
          </cell>
          <cell r="Q505" t="str">
            <v>续费</v>
          </cell>
          <cell r="R505" t="str">
            <v>当月充值</v>
          </cell>
          <cell r="S505" t="str">
            <v>家庭用户</v>
          </cell>
          <cell r="T505" t="str">
            <v>(传统)XDSL</v>
          </cell>
          <cell r="U505" t="str">
            <v>何丽(heli)</v>
          </cell>
          <cell r="V505" t="str">
            <v>ZX大朗邓轩腾</v>
          </cell>
          <cell r="W505" t="str">
            <v>旺富区</v>
          </cell>
          <cell r="X505" t="str">
            <v>大朗区</v>
          </cell>
          <cell r="Y505">
            <v>0</v>
          </cell>
          <cell r="Z505">
            <v>0</v>
          </cell>
          <cell r="AA505" t="str">
            <v>大朗区</v>
          </cell>
          <cell r="AB505" t="str">
            <v>04</v>
          </cell>
          <cell r="AC505">
            <v>4</v>
          </cell>
          <cell r="AD505">
            <v>12</v>
          </cell>
          <cell r="AE505" t="str">
            <v>否</v>
          </cell>
          <cell r="AF505" t="str">
            <v/>
          </cell>
          <cell r="AG505" t="str">
            <v>否</v>
          </cell>
          <cell r="AH505" t="str">
            <v>续本月</v>
          </cell>
          <cell r="AI505" t="str">
            <v>否</v>
          </cell>
          <cell r="AO505">
            <v>0</v>
          </cell>
          <cell r="AR505" t="str">
            <v>石崇区</v>
          </cell>
        </row>
        <row r="506">
          <cell r="F506">
            <v>13712807242</v>
          </cell>
          <cell r="G506" t="str">
            <v>13712807242</v>
          </cell>
          <cell r="H506" t="str">
            <v>周吉硕</v>
          </cell>
          <cell r="I506" t="str">
            <v>预付费东莞住宅新装或续费888元包年，带宽12M</v>
          </cell>
          <cell r="J506">
            <v>888</v>
          </cell>
          <cell r="K506">
            <v>888</v>
          </cell>
          <cell r="L506" t="str">
            <v>2013-06-26</v>
          </cell>
          <cell r="M506">
            <v>42181</v>
          </cell>
          <cell r="N506" t="str">
            <v>2016-06-26</v>
          </cell>
          <cell r="O506" t="str">
            <v>2015-06-02</v>
          </cell>
          <cell r="P506" t="str">
            <v>宽带预付费</v>
          </cell>
          <cell r="Q506" t="str">
            <v>续费</v>
          </cell>
          <cell r="R506" t="str">
            <v>提前充值</v>
          </cell>
          <cell r="S506" t="str">
            <v>家庭用户</v>
          </cell>
          <cell r="T506" t="str">
            <v>FTTH</v>
          </cell>
          <cell r="U506" t="str">
            <v>尼佳(nj_dl)</v>
          </cell>
          <cell r="V506" t="str">
            <v>ZY大朗营业厅</v>
          </cell>
          <cell r="W506" t="str">
            <v>电商价值宽带营销</v>
          </cell>
          <cell r="X506" t="str">
            <v>大朗区</v>
          </cell>
          <cell r="Y506">
            <v>0</v>
          </cell>
          <cell r="Z506">
            <v>0</v>
          </cell>
          <cell r="AA506" t="str">
            <v>大朗区</v>
          </cell>
          <cell r="AB506" t="str">
            <v>02</v>
          </cell>
          <cell r="AC506">
            <v>12</v>
          </cell>
          <cell r="AD506">
            <v>12</v>
          </cell>
          <cell r="AE506" t="str">
            <v>是</v>
          </cell>
          <cell r="AF506" t="str">
            <v/>
          </cell>
          <cell r="AG506" t="str">
            <v>价值宽带</v>
          </cell>
          <cell r="AH506" t="str">
            <v>续本月</v>
          </cell>
          <cell r="AI506" t="str">
            <v>是</v>
          </cell>
          <cell r="AJ506">
            <v>13712807242</v>
          </cell>
          <cell r="AO506">
            <v>0</v>
          </cell>
          <cell r="AR506" t="str">
            <v>兆康区</v>
          </cell>
        </row>
        <row r="507">
          <cell r="F507">
            <v>13725741738</v>
          </cell>
          <cell r="G507" t="str">
            <v>13725741738</v>
          </cell>
          <cell r="H507" t="str">
            <v>王凯华</v>
          </cell>
          <cell r="I507" t="str">
            <v>预付费东莞住宅新装或续费680元包年，带宽4M</v>
          </cell>
          <cell r="J507">
            <v>680</v>
          </cell>
          <cell r="K507">
            <v>680</v>
          </cell>
          <cell r="L507" t="str">
            <v>2013-06-06</v>
          </cell>
          <cell r="M507">
            <v>42161</v>
          </cell>
          <cell r="N507" t="str">
            <v>2016-06-07</v>
          </cell>
          <cell r="O507" t="str">
            <v>2015-06-07</v>
          </cell>
          <cell r="P507" t="str">
            <v>宽带预付费</v>
          </cell>
          <cell r="Q507" t="str">
            <v>续费</v>
          </cell>
          <cell r="R507" t="str">
            <v>当月充值</v>
          </cell>
          <cell r="S507" t="str">
            <v>家庭用户</v>
          </cell>
          <cell r="T507" t="str">
            <v>(传统)XDSL</v>
          </cell>
          <cell r="U507" t="str">
            <v>何丽(heli)</v>
          </cell>
          <cell r="V507" t="str">
            <v>ZX大朗邓轩腾</v>
          </cell>
          <cell r="W507" t="str">
            <v>旺富区</v>
          </cell>
          <cell r="X507" t="str">
            <v>大朗区</v>
          </cell>
          <cell r="Y507">
            <v>0</v>
          </cell>
          <cell r="Z507">
            <v>0</v>
          </cell>
          <cell r="AA507" t="str">
            <v>大朗区</v>
          </cell>
          <cell r="AB507" t="str">
            <v>07</v>
          </cell>
          <cell r="AC507">
            <v>4</v>
          </cell>
          <cell r="AD507">
            <v>12</v>
          </cell>
          <cell r="AE507" t="str">
            <v>否</v>
          </cell>
          <cell r="AF507" t="str">
            <v/>
          </cell>
          <cell r="AG507" t="str">
            <v>否</v>
          </cell>
          <cell r="AH507" t="str">
            <v>续本月</v>
          </cell>
          <cell r="AI507" t="str">
            <v>否</v>
          </cell>
          <cell r="AO507">
            <v>0</v>
          </cell>
          <cell r="AR507" t="str">
            <v>石龙坑区</v>
          </cell>
        </row>
        <row r="508">
          <cell r="F508">
            <v>13790383198</v>
          </cell>
          <cell r="G508" t="str">
            <v>13790383198</v>
          </cell>
          <cell r="H508" t="str">
            <v>鲁霞</v>
          </cell>
          <cell r="I508" t="str">
            <v>预付费东莞住宅新装或续费680元包年，带宽4M</v>
          </cell>
          <cell r="J508">
            <v>680</v>
          </cell>
          <cell r="K508">
            <v>680</v>
          </cell>
          <cell r="L508" t="str">
            <v>2012-06-03</v>
          </cell>
          <cell r="M508">
            <v>42158</v>
          </cell>
          <cell r="N508" t="str">
            <v>2016-06-03</v>
          </cell>
          <cell r="O508" t="str">
            <v>2015-06-03</v>
          </cell>
          <cell r="P508" t="str">
            <v>宽带预付费</v>
          </cell>
          <cell r="Q508" t="str">
            <v>续费</v>
          </cell>
          <cell r="R508" t="str">
            <v>当月充值</v>
          </cell>
          <cell r="S508" t="str">
            <v>家庭用户</v>
          </cell>
          <cell r="T508" t="str">
            <v>(传统)XDSL</v>
          </cell>
          <cell r="U508" t="str">
            <v>何丽(heli)</v>
          </cell>
          <cell r="V508" t="str">
            <v>ZX大朗邓轩腾</v>
          </cell>
          <cell r="W508" t="str">
            <v>东坑区</v>
          </cell>
          <cell r="X508" t="str">
            <v>大朗区</v>
          </cell>
          <cell r="Y508">
            <v>0</v>
          </cell>
          <cell r="Z508">
            <v>0</v>
          </cell>
          <cell r="AA508" t="str">
            <v>大朗区</v>
          </cell>
          <cell r="AB508" t="str">
            <v>03</v>
          </cell>
          <cell r="AC508">
            <v>4</v>
          </cell>
          <cell r="AD508">
            <v>12</v>
          </cell>
          <cell r="AE508" t="str">
            <v>否</v>
          </cell>
          <cell r="AF508" t="str">
            <v/>
          </cell>
          <cell r="AG508" t="str">
            <v>否</v>
          </cell>
          <cell r="AH508" t="str">
            <v>续本月</v>
          </cell>
          <cell r="AI508" t="str">
            <v>否</v>
          </cell>
          <cell r="AO508">
            <v>0</v>
          </cell>
          <cell r="AR508" t="str">
            <v>华南区</v>
          </cell>
        </row>
        <row r="509">
          <cell r="F509">
            <v>15816841127</v>
          </cell>
          <cell r="G509" t="str">
            <v>15816841127</v>
          </cell>
          <cell r="H509" t="str">
            <v>苏腾飞</v>
          </cell>
          <cell r="I509" t="str">
            <v>预付费东莞住宅新装或续费888元包年，带宽12M</v>
          </cell>
          <cell r="J509">
            <v>888</v>
          </cell>
          <cell r="K509">
            <v>888</v>
          </cell>
          <cell r="L509" t="str">
            <v>2012-06-05</v>
          </cell>
          <cell r="M509">
            <v>42160</v>
          </cell>
          <cell r="N509" t="str">
            <v>2016-06-06</v>
          </cell>
          <cell r="O509" t="str">
            <v>2015-06-06</v>
          </cell>
          <cell r="P509" t="str">
            <v>宽带预付费</v>
          </cell>
          <cell r="Q509" t="str">
            <v>续费</v>
          </cell>
          <cell r="R509" t="str">
            <v>往月充值</v>
          </cell>
          <cell r="S509" t="str">
            <v>家庭用户</v>
          </cell>
          <cell r="T509" t="str">
            <v>FTTH</v>
          </cell>
          <cell r="U509" t="str">
            <v>尼佳(nj_dl)</v>
          </cell>
          <cell r="V509" t="str">
            <v>ZY大朗营业厅</v>
          </cell>
          <cell r="W509" t="str">
            <v>电商价值宽带营销</v>
          </cell>
          <cell r="X509" t="str">
            <v>大朗区</v>
          </cell>
          <cell r="Y509">
            <v>0</v>
          </cell>
          <cell r="Z509">
            <v>0</v>
          </cell>
          <cell r="AA509" t="str">
            <v>大朗区</v>
          </cell>
          <cell r="AB509" t="str">
            <v>06</v>
          </cell>
          <cell r="AC509">
            <v>12</v>
          </cell>
          <cell r="AD509">
            <v>12</v>
          </cell>
          <cell r="AE509" t="str">
            <v>是</v>
          </cell>
          <cell r="AF509" t="str">
            <v/>
          </cell>
          <cell r="AG509" t="str">
            <v>价值宽带</v>
          </cell>
          <cell r="AH509" t="str">
            <v>续本月</v>
          </cell>
          <cell r="AI509" t="str">
            <v>是</v>
          </cell>
          <cell r="AJ509">
            <v>15816841127</v>
          </cell>
          <cell r="AO509">
            <v>0</v>
          </cell>
          <cell r="AR509" t="str">
            <v>超朗区</v>
          </cell>
        </row>
        <row r="510">
          <cell r="F510">
            <v>13532557318</v>
          </cell>
          <cell r="G510" t="str">
            <v>13532557318</v>
          </cell>
          <cell r="H510" t="str">
            <v>叶水相</v>
          </cell>
          <cell r="I510" t="str">
            <v>预付费东莞住宅新装或续费680元包年，带宽4M</v>
          </cell>
          <cell r="J510">
            <v>-680</v>
          </cell>
          <cell r="K510">
            <v>-680</v>
          </cell>
          <cell r="L510" t="str">
            <v>2011-03-08</v>
          </cell>
          <cell r="M510">
            <v>42177</v>
          </cell>
          <cell r="N510" t="str">
            <v>2016-06-22</v>
          </cell>
          <cell r="O510" t="str">
            <v>2015-06-02</v>
          </cell>
          <cell r="P510" t="str">
            <v>宽带预付费</v>
          </cell>
          <cell r="Q510" t="str">
            <v>宽带冲正</v>
          </cell>
          <cell r="R510" t="str">
            <v>空</v>
          </cell>
          <cell r="S510" t="str">
            <v>家庭用户</v>
          </cell>
          <cell r="T510" t="str">
            <v>FTTH</v>
          </cell>
          <cell r="U510" t="str">
            <v>蓝海兰(lanhl)</v>
          </cell>
          <cell r="V510" t="str">
            <v>ZX黄江农军成</v>
          </cell>
          <cell r="W510" t="str">
            <v>电商价值宽带营销</v>
          </cell>
          <cell r="X510" t="str">
            <v>黄江区</v>
          </cell>
          <cell r="Y510">
            <v>0</v>
          </cell>
          <cell r="Z510">
            <v>0</v>
          </cell>
          <cell r="AA510" t="str">
            <v>黄江区</v>
          </cell>
          <cell r="AB510" t="str">
            <v>02</v>
          </cell>
          <cell r="AC510">
            <v>4</v>
          </cell>
          <cell r="AD510">
            <v>12</v>
          </cell>
          <cell r="AE510" t="str">
            <v>是</v>
          </cell>
          <cell r="AF510" t="str">
            <v/>
          </cell>
          <cell r="AG510" t="str">
            <v>否</v>
          </cell>
          <cell r="AH510" t="str">
            <v>续本月</v>
          </cell>
          <cell r="AI510" t="str">
            <v>是</v>
          </cell>
          <cell r="AJ510">
            <v>13532557318</v>
          </cell>
          <cell r="AO510">
            <v>0</v>
          </cell>
          <cell r="AR510" t="str">
            <v>增步区</v>
          </cell>
        </row>
        <row r="511">
          <cell r="F511">
            <v>13532557318</v>
          </cell>
          <cell r="G511" t="str">
            <v>13532557318</v>
          </cell>
          <cell r="H511" t="str">
            <v>叶水相</v>
          </cell>
          <cell r="I511" t="str">
            <v>预付费东莞住宅新装或续费680元包年，带宽4M</v>
          </cell>
          <cell r="J511">
            <v>680</v>
          </cell>
          <cell r="K511">
            <v>680</v>
          </cell>
          <cell r="L511" t="str">
            <v>2011-03-08</v>
          </cell>
          <cell r="M511">
            <v>42177</v>
          </cell>
          <cell r="N511" t="str">
            <v>2016-06-22</v>
          </cell>
          <cell r="O511" t="str">
            <v>2015-06-02</v>
          </cell>
          <cell r="P511" t="str">
            <v>宽带预付费</v>
          </cell>
          <cell r="Q511" t="str">
            <v>续费</v>
          </cell>
          <cell r="R511" t="str">
            <v>当月充值</v>
          </cell>
          <cell r="S511" t="str">
            <v>家庭用户</v>
          </cell>
          <cell r="T511" t="str">
            <v>FTTH</v>
          </cell>
          <cell r="U511" t="str">
            <v>蓝海兰(lanhl)</v>
          </cell>
          <cell r="V511" t="str">
            <v>ZX黄江农军成</v>
          </cell>
          <cell r="W511" t="str">
            <v>电商价值宽带营销</v>
          </cell>
          <cell r="X511" t="str">
            <v>黄江区</v>
          </cell>
          <cell r="Y511">
            <v>0</v>
          </cell>
          <cell r="Z511">
            <v>0</v>
          </cell>
          <cell r="AA511" t="str">
            <v>黄江区</v>
          </cell>
          <cell r="AB511" t="str">
            <v>02</v>
          </cell>
          <cell r="AC511">
            <v>4</v>
          </cell>
          <cell r="AD511">
            <v>12</v>
          </cell>
          <cell r="AE511" t="str">
            <v>是</v>
          </cell>
          <cell r="AF511" t="str">
            <v/>
          </cell>
          <cell r="AG511" t="str">
            <v>否</v>
          </cell>
          <cell r="AH511" t="str">
            <v>续本月</v>
          </cell>
          <cell r="AI511" t="str">
            <v>是</v>
          </cell>
          <cell r="AJ511">
            <v>13532557318</v>
          </cell>
          <cell r="AO511">
            <v>0</v>
          </cell>
          <cell r="AR511" t="str">
            <v>超朗区</v>
          </cell>
        </row>
        <row r="512">
          <cell r="F512">
            <v>13532557318</v>
          </cell>
          <cell r="G512" t="str">
            <v>13532557318</v>
          </cell>
          <cell r="H512" t="str">
            <v>叶水相</v>
          </cell>
          <cell r="I512" t="str">
            <v>预付费东莞住宅新装或续费680元包年，带宽4M</v>
          </cell>
          <cell r="J512">
            <v>680</v>
          </cell>
          <cell r="K512">
            <v>680</v>
          </cell>
          <cell r="L512" t="str">
            <v>2011-03-08</v>
          </cell>
          <cell r="M512">
            <v>42177</v>
          </cell>
          <cell r="N512" t="str">
            <v>2016-06-22</v>
          </cell>
          <cell r="O512" t="str">
            <v>2015-06-01</v>
          </cell>
          <cell r="P512" t="str">
            <v>宽带预付费</v>
          </cell>
          <cell r="Q512" t="str">
            <v>续费</v>
          </cell>
          <cell r="R512" t="str">
            <v>当月充值</v>
          </cell>
          <cell r="S512" t="str">
            <v>家庭用户</v>
          </cell>
          <cell r="T512" t="str">
            <v>FTTH</v>
          </cell>
          <cell r="U512" t="str">
            <v>蓝海兰(lanhl)</v>
          </cell>
          <cell r="V512" t="str">
            <v>ZX黄江农军成</v>
          </cell>
          <cell r="W512" t="str">
            <v>电商价值宽带营销</v>
          </cell>
          <cell r="X512" t="str">
            <v>黄江区</v>
          </cell>
          <cell r="Y512">
            <v>0</v>
          </cell>
          <cell r="Z512">
            <v>0</v>
          </cell>
          <cell r="AA512" t="str">
            <v>黄江区</v>
          </cell>
          <cell r="AB512" t="str">
            <v>01</v>
          </cell>
          <cell r="AC512">
            <v>4</v>
          </cell>
          <cell r="AD512">
            <v>12</v>
          </cell>
          <cell r="AE512" t="str">
            <v>是</v>
          </cell>
          <cell r="AF512" t="str">
            <v/>
          </cell>
          <cell r="AG512" t="str">
            <v>否</v>
          </cell>
          <cell r="AH512" t="str">
            <v>续本月</v>
          </cell>
          <cell r="AI512" t="str">
            <v>是</v>
          </cell>
          <cell r="AJ512">
            <v>13532557318</v>
          </cell>
          <cell r="AO512">
            <v>0</v>
          </cell>
          <cell r="AR512" t="str">
            <v>超朗区</v>
          </cell>
        </row>
        <row r="513">
          <cell r="F513">
            <v>13058595749</v>
          </cell>
          <cell r="G513" t="str">
            <v>13058595749</v>
          </cell>
          <cell r="H513" t="str">
            <v>祁继云</v>
          </cell>
          <cell r="I513" t="str">
            <v>预付费东莞住宅新装或续费888元包年，带宽12M</v>
          </cell>
          <cell r="J513">
            <v>888</v>
          </cell>
          <cell r="K513">
            <v>888</v>
          </cell>
          <cell r="L513" t="str">
            <v>2014-06-06</v>
          </cell>
          <cell r="M513">
            <v>42161</v>
          </cell>
          <cell r="N513" t="str">
            <v>2016-06-06</v>
          </cell>
          <cell r="O513" t="str">
            <v>2015-06-05</v>
          </cell>
          <cell r="P513" t="str">
            <v>宽带预付费</v>
          </cell>
          <cell r="Q513" t="str">
            <v>续费</v>
          </cell>
          <cell r="R513" t="str">
            <v>当月充值</v>
          </cell>
          <cell r="S513" t="str">
            <v>家庭用户</v>
          </cell>
          <cell r="T513" t="str">
            <v>FTTH</v>
          </cell>
          <cell r="U513" t="str">
            <v>何丽(heli)</v>
          </cell>
          <cell r="V513" t="str">
            <v>ZX大朗杜昇华</v>
          </cell>
          <cell r="W513" t="str">
            <v>电商价值宽带营销</v>
          </cell>
          <cell r="X513" t="str">
            <v>大朗区</v>
          </cell>
          <cell r="Y513">
            <v>0</v>
          </cell>
          <cell r="Z513">
            <v>0</v>
          </cell>
          <cell r="AA513" t="str">
            <v>大朗区</v>
          </cell>
          <cell r="AB513" t="str">
            <v>05</v>
          </cell>
          <cell r="AC513">
            <v>12</v>
          </cell>
          <cell r="AD513">
            <v>12</v>
          </cell>
          <cell r="AE513" t="str">
            <v>是</v>
          </cell>
          <cell r="AF513" t="str">
            <v/>
          </cell>
          <cell r="AG513" t="str">
            <v>价值宽带</v>
          </cell>
          <cell r="AH513" t="str">
            <v>续本月</v>
          </cell>
          <cell r="AI513" t="str">
            <v>是</v>
          </cell>
          <cell r="AJ513">
            <v>13058595749</v>
          </cell>
          <cell r="AO513">
            <v>0</v>
          </cell>
          <cell r="AR513" t="str">
            <v>茶山区</v>
          </cell>
        </row>
        <row r="514">
          <cell r="F514">
            <v>13412366795</v>
          </cell>
          <cell r="G514" t="str">
            <v>13412366795</v>
          </cell>
          <cell r="H514" t="str">
            <v>杨兴先</v>
          </cell>
          <cell r="I514" t="str">
            <v>预付费东莞住宅新装或续费680元包年，带宽4M</v>
          </cell>
          <cell r="J514">
            <v>680</v>
          </cell>
          <cell r="K514">
            <v>680</v>
          </cell>
          <cell r="L514" t="str">
            <v>2012-08-07</v>
          </cell>
          <cell r="M514">
            <v>42160</v>
          </cell>
          <cell r="N514" t="str">
            <v>2016-06-06</v>
          </cell>
          <cell r="O514" t="str">
            <v>2015-06-06</v>
          </cell>
          <cell r="P514" t="str">
            <v>宽带预付费</v>
          </cell>
          <cell r="Q514" t="str">
            <v>续费</v>
          </cell>
          <cell r="R514" t="str">
            <v>往月充值</v>
          </cell>
          <cell r="S514" t="str">
            <v>家庭用户</v>
          </cell>
          <cell r="T514" t="str">
            <v>(传统)XDSL</v>
          </cell>
          <cell r="U514" t="str">
            <v>尼佳(nj_dl)</v>
          </cell>
          <cell r="V514" t="str">
            <v>ZX大朗唐石荣</v>
          </cell>
          <cell r="W514" t="str">
            <v>洋坑塘犀牛坡大岭山区</v>
          </cell>
          <cell r="X514" t="str">
            <v>大朗区</v>
          </cell>
          <cell r="Y514">
            <v>0</v>
          </cell>
          <cell r="Z514">
            <v>0</v>
          </cell>
          <cell r="AA514" t="str">
            <v>大朗区</v>
          </cell>
          <cell r="AB514" t="str">
            <v>06</v>
          </cell>
          <cell r="AC514">
            <v>4</v>
          </cell>
          <cell r="AD514">
            <v>12</v>
          </cell>
          <cell r="AE514" t="str">
            <v>否</v>
          </cell>
          <cell r="AF514" t="str">
            <v/>
          </cell>
          <cell r="AG514" t="str">
            <v>否</v>
          </cell>
          <cell r="AH514" t="str">
            <v>续本月</v>
          </cell>
          <cell r="AI514" t="str">
            <v>否</v>
          </cell>
          <cell r="AO514">
            <v>0</v>
          </cell>
          <cell r="AR514" t="str">
            <v>茶山区</v>
          </cell>
        </row>
        <row r="515">
          <cell r="F515">
            <v>13532598059</v>
          </cell>
          <cell r="G515" t="str">
            <v>13532598059</v>
          </cell>
          <cell r="H515" t="str">
            <v>王浪</v>
          </cell>
          <cell r="I515" t="str">
            <v>预付费东莞住宅新装或续费680元包年，带宽4M</v>
          </cell>
          <cell r="J515">
            <v>680</v>
          </cell>
          <cell r="K515">
            <v>680</v>
          </cell>
          <cell r="L515" t="str">
            <v>2012-04-23</v>
          </cell>
          <cell r="M515">
            <v>42117</v>
          </cell>
          <cell r="N515" t="str">
            <v>2016-06-04</v>
          </cell>
          <cell r="O515" t="str">
            <v>2015-06-04</v>
          </cell>
          <cell r="P515" t="str">
            <v>宽带预付费</v>
          </cell>
          <cell r="Q515" t="str">
            <v>续费</v>
          </cell>
          <cell r="R515" t="str">
            <v>往月充值</v>
          </cell>
          <cell r="S515" t="str">
            <v>家庭用户</v>
          </cell>
          <cell r="T515" t="str">
            <v>(传统)XDSL</v>
          </cell>
          <cell r="U515" t="str">
            <v>何丽(heli)</v>
          </cell>
          <cell r="V515" t="str">
            <v>DL东莞金伦</v>
          </cell>
          <cell r="W515" t="str">
            <v/>
          </cell>
          <cell r="X515" t="str">
            <v>大朗区</v>
          </cell>
          <cell r="Y515">
            <v>0</v>
          </cell>
          <cell r="Z515">
            <v>0</v>
          </cell>
          <cell r="AA515" t="str">
            <v>大朗区</v>
          </cell>
          <cell r="AB515" t="str">
            <v>04</v>
          </cell>
          <cell r="AC515">
            <v>4</v>
          </cell>
          <cell r="AD515">
            <v>12</v>
          </cell>
          <cell r="AE515" t="str">
            <v>否</v>
          </cell>
          <cell r="AF515" t="str">
            <v/>
          </cell>
          <cell r="AG515" t="str">
            <v>否</v>
          </cell>
          <cell r="AH515" t="str">
            <v>续前期</v>
          </cell>
          <cell r="AI515" t="str">
            <v>否</v>
          </cell>
          <cell r="AO515">
            <v>0</v>
          </cell>
          <cell r="AR515" t="str">
            <v>茶山区</v>
          </cell>
        </row>
        <row r="516">
          <cell r="F516">
            <v>13538822229</v>
          </cell>
          <cell r="G516" t="str">
            <v>13538822229</v>
          </cell>
          <cell r="H516" t="str">
            <v>梁谋远</v>
          </cell>
          <cell r="I516" t="str">
            <v>预付费东莞住宅新装或续费680元包年，带宽4M</v>
          </cell>
          <cell r="J516">
            <v>680</v>
          </cell>
          <cell r="K516">
            <v>680</v>
          </cell>
          <cell r="L516" t="str">
            <v>2014-06-05</v>
          </cell>
          <cell r="M516">
            <v>42160</v>
          </cell>
          <cell r="N516" t="str">
            <v>2016-06-05</v>
          </cell>
          <cell r="O516" t="str">
            <v>2015-06-05</v>
          </cell>
          <cell r="P516" t="str">
            <v>宽带预付费</v>
          </cell>
          <cell r="Q516" t="str">
            <v>续费</v>
          </cell>
          <cell r="R516" t="str">
            <v>当月充值</v>
          </cell>
          <cell r="S516" t="str">
            <v>家庭用户</v>
          </cell>
          <cell r="T516" t="str">
            <v>(传统)XDSL</v>
          </cell>
          <cell r="U516" t="str">
            <v>何丽(heli)</v>
          </cell>
          <cell r="V516" t="str">
            <v>ZX大朗杜昇华</v>
          </cell>
          <cell r="W516" t="str">
            <v>洋坑塘犀牛坡大岭山区</v>
          </cell>
          <cell r="X516" t="str">
            <v>大朗区</v>
          </cell>
          <cell r="Y516">
            <v>0</v>
          </cell>
          <cell r="Z516">
            <v>0</v>
          </cell>
          <cell r="AA516" t="str">
            <v>大朗区</v>
          </cell>
          <cell r="AB516" t="str">
            <v>05</v>
          </cell>
          <cell r="AC516">
            <v>4</v>
          </cell>
          <cell r="AD516">
            <v>12</v>
          </cell>
          <cell r="AE516" t="str">
            <v>否</v>
          </cell>
          <cell r="AF516" t="str">
            <v/>
          </cell>
          <cell r="AG516" t="str">
            <v>否</v>
          </cell>
          <cell r="AH516" t="str">
            <v>续本月</v>
          </cell>
          <cell r="AI516" t="str">
            <v>否</v>
          </cell>
          <cell r="AO516">
            <v>0</v>
          </cell>
          <cell r="AR516" t="str">
            <v>茶山区</v>
          </cell>
        </row>
        <row r="517">
          <cell r="F517">
            <v>13548857564</v>
          </cell>
          <cell r="G517" t="str">
            <v>13548857564</v>
          </cell>
          <cell r="H517" t="str">
            <v>许陈军</v>
          </cell>
          <cell r="I517" t="str">
            <v>预付费东莞住宅新装或续费680元包年，带宽4M</v>
          </cell>
          <cell r="J517">
            <v>680</v>
          </cell>
          <cell r="K517">
            <v>680</v>
          </cell>
          <cell r="L517" t="str">
            <v>2013-06-03</v>
          </cell>
          <cell r="M517">
            <v>42158</v>
          </cell>
          <cell r="N517" t="str">
            <v>2016-06-04</v>
          </cell>
          <cell r="O517" t="str">
            <v>2015-06-04</v>
          </cell>
          <cell r="P517" t="str">
            <v>宽带预付费</v>
          </cell>
          <cell r="Q517" t="str">
            <v>续费</v>
          </cell>
          <cell r="R517" t="str">
            <v>当月充值</v>
          </cell>
          <cell r="S517" t="str">
            <v>家庭用户</v>
          </cell>
          <cell r="T517" t="str">
            <v>(传统)XDSL</v>
          </cell>
          <cell r="U517" t="str">
            <v>何丽(heli)</v>
          </cell>
          <cell r="V517" t="str">
            <v>ZX大朗唐石荣</v>
          </cell>
          <cell r="W517" t="str">
            <v>洋坑塘犀牛坡大岭山区</v>
          </cell>
          <cell r="X517" t="str">
            <v>大朗区</v>
          </cell>
          <cell r="Y517">
            <v>0</v>
          </cell>
          <cell r="Z517">
            <v>0</v>
          </cell>
          <cell r="AA517" t="str">
            <v>大朗区</v>
          </cell>
          <cell r="AB517" t="str">
            <v>04</v>
          </cell>
          <cell r="AC517">
            <v>4</v>
          </cell>
          <cell r="AD517">
            <v>12</v>
          </cell>
          <cell r="AE517" t="str">
            <v>否</v>
          </cell>
          <cell r="AF517" t="str">
            <v/>
          </cell>
          <cell r="AG517" t="str">
            <v>否</v>
          </cell>
          <cell r="AH517" t="str">
            <v>续本月</v>
          </cell>
          <cell r="AI517" t="str">
            <v>否</v>
          </cell>
          <cell r="AO517">
            <v>0</v>
          </cell>
          <cell r="AR517" t="str">
            <v>茶山区</v>
          </cell>
        </row>
        <row r="518">
          <cell r="F518">
            <v>13715128663</v>
          </cell>
          <cell r="G518" t="str">
            <v>13715128663</v>
          </cell>
          <cell r="H518" t="str">
            <v>胡明</v>
          </cell>
          <cell r="I518" t="str">
            <v>预付费东莞住宅新装或续费680元包年，带宽4M</v>
          </cell>
          <cell r="J518">
            <v>680</v>
          </cell>
          <cell r="K518">
            <v>680</v>
          </cell>
          <cell r="L518" t="str">
            <v>2008-06-03</v>
          </cell>
          <cell r="M518">
            <v>42163</v>
          </cell>
          <cell r="N518" t="str">
            <v>2016-06-08</v>
          </cell>
          <cell r="O518" t="str">
            <v>2015-06-02</v>
          </cell>
          <cell r="P518" t="str">
            <v>宽带预付费</v>
          </cell>
          <cell r="Q518" t="str">
            <v>续费</v>
          </cell>
          <cell r="R518" t="str">
            <v>当月充值</v>
          </cell>
          <cell r="S518" t="str">
            <v>家庭用户</v>
          </cell>
          <cell r="T518" t="str">
            <v>(传统)XDSL</v>
          </cell>
          <cell r="U518" t="str">
            <v>何丽(heli)</v>
          </cell>
          <cell r="V518" t="str">
            <v>ZX大朗唐石荣</v>
          </cell>
          <cell r="W518" t="str">
            <v>洋坑塘犀牛坡大岭山区</v>
          </cell>
          <cell r="X518" t="str">
            <v>大朗区</v>
          </cell>
          <cell r="Y518">
            <v>0</v>
          </cell>
          <cell r="Z518">
            <v>0</v>
          </cell>
          <cell r="AA518" t="str">
            <v>大朗区</v>
          </cell>
          <cell r="AB518" t="str">
            <v>02</v>
          </cell>
          <cell r="AC518">
            <v>4</v>
          </cell>
          <cell r="AD518">
            <v>12</v>
          </cell>
          <cell r="AE518" t="str">
            <v>否</v>
          </cell>
          <cell r="AF518" t="str">
            <v/>
          </cell>
          <cell r="AG518" t="str">
            <v>否</v>
          </cell>
          <cell r="AH518" t="str">
            <v>续本月</v>
          </cell>
          <cell r="AI518" t="str">
            <v>否</v>
          </cell>
          <cell r="AO518">
            <v>0</v>
          </cell>
          <cell r="AR518" t="str">
            <v>茶山区</v>
          </cell>
        </row>
        <row r="519">
          <cell r="F519">
            <v>13922509195</v>
          </cell>
          <cell r="G519" t="str">
            <v>13922509195</v>
          </cell>
          <cell r="H519" t="str">
            <v>胡小华</v>
          </cell>
          <cell r="I519" t="str">
            <v>预付费东莞住宅新装或续费680元包年，带宽4M</v>
          </cell>
          <cell r="J519">
            <v>680</v>
          </cell>
          <cell r="K519">
            <v>680</v>
          </cell>
          <cell r="L519" t="str">
            <v>2012-02-20</v>
          </cell>
          <cell r="M519">
            <v>42167</v>
          </cell>
          <cell r="N519" t="str">
            <v>2016-06-12</v>
          </cell>
          <cell r="O519" t="str">
            <v>2015-06-03</v>
          </cell>
          <cell r="P519" t="str">
            <v>宽带预付费</v>
          </cell>
          <cell r="Q519" t="str">
            <v>续费</v>
          </cell>
          <cell r="R519" t="str">
            <v>提前充值</v>
          </cell>
          <cell r="S519" t="str">
            <v>家庭用户</v>
          </cell>
          <cell r="T519" t="str">
            <v>FTTH</v>
          </cell>
          <cell r="U519" t="str">
            <v>尼佳(nj_dl)</v>
          </cell>
          <cell r="V519" t="str">
            <v>ZX大朗符关卓</v>
          </cell>
          <cell r="W519" t="str">
            <v>电商价值宽带营销</v>
          </cell>
          <cell r="X519" t="str">
            <v>大朗区</v>
          </cell>
          <cell r="Y519">
            <v>0</v>
          </cell>
          <cell r="Z519">
            <v>0</v>
          </cell>
          <cell r="AA519" t="str">
            <v>大朗区</v>
          </cell>
          <cell r="AB519" t="str">
            <v>03</v>
          </cell>
          <cell r="AC519">
            <v>4</v>
          </cell>
          <cell r="AD519">
            <v>12</v>
          </cell>
          <cell r="AE519" t="str">
            <v>是</v>
          </cell>
          <cell r="AF519" t="str">
            <v/>
          </cell>
          <cell r="AG519" t="str">
            <v>否</v>
          </cell>
          <cell r="AH519" t="str">
            <v>续本月</v>
          </cell>
          <cell r="AI519" t="str">
            <v>是</v>
          </cell>
          <cell r="AJ519">
            <v>13922509195</v>
          </cell>
          <cell r="AO519">
            <v>0</v>
          </cell>
          <cell r="AR519" t="str">
            <v>西湖区</v>
          </cell>
        </row>
        <row r="520">
          <cell r="F520">
            <v>15916847922</v>
          </cell>
          <cell r="G520" t="str">
            <v>15916847922</v>
          </cell>
          <cell r="H520" t="str">
            <v>尹英发</v>
          </cell>
          <cell r="I520" t="str">
            <v>预付费东莞住宅新装或续费680元包年，带宽4M</v>
          </cell>
          <cell r="J520">
            <v>680</v>
          </cell>
          <cell r="K520">
            <v>680</v>
          </cell>
          <cell r="L520" t="str">
            <v>2012-06-13</v>
          </cell>
          <cell r="M520">
            <v>42168</v>
          </cell>
          <cell r="N520" t="str">
            <v>2016-06-13</v>
          </cell>
          <cell r="O520" t="str">
            <v>2015-06-05</v>
          </cell>
          <cell r="P520" t="str">
            <v>宽带预付费</v>
          </cell>
          <cell r="Q520" t="str">
            <v>续费</v>
          </cell>
          <cell r="R520" t="str">
            <v>提前充值</v>
          </cell>
          <cell r="S520" t="str">
            <v>家庭用户</v>
          </cell>
          <cell r="T520" t="str">
            <v>(传统)XDSL</v>
          </cell>
          <cell r="U520" t="str">
            <v>尼佳(nj_dl)</v>
          </cell>
          <cell r="V520" t="str">
            <v>ZX大朗唐石荣</v>
          </cell>
          <cell r="W520" t="str">
            <v>洋坑塘犀牛陂大岭山区</v>
          </cell>
          <cell r="X520" t="str">
            <v>大朗区</v>
          </cell>
          <cell r="Y520">
            <v>0</v>
          </cell>
          <cell r="Z520">
            <v>0</v>
          </cell>
          <cell r="AA520" t="str">
            <v>大朗区</v>
          </cell>
          <cell r="AB520" t="str">
            <v>05</v>
          </cell>
          <cell r="AC520">
            <v>4</v>
          </cell>
          <cell r="AD520">
            <v>12</v>
          </cell>
          <cell r="AE520" t="str">
            <v>否</v>
          </cell>
          <cell r="AF520" t="str">
            <v/>
          </cell>
          <cell r="AG520" t="str">
            <v>否</v>
          </cell>
          <cell r="AH520" t="str">
            <v>续本月</v>
          </cell>
          <cell r="AI520" t="str">
            <v>否</v>
          </cell>
          <cell r="AO520">
            <v>0</v>
          </cell>
          <cell r="AR520" t="str">
            <v>超朗区</v>
          </cell>
        </row>
        <row r="521">
          <cell r="F521">
            <v>13433688472</v>
          </cell>
          <cell r="G521" t="str">
            <v>13433688472</v>
          </cell>
          <cell r="H521" t="str">
            <v>严建强</v>
          </cell>
          <cell r="I521" t="str">
            <v>预付费东莞住宅新装或续费400元包半年，带宽4M</v>
          </cell>
          <cell r="J521">
            <v>400</v>
          </cell>
          <cell r="K521">
            <v>400</v>
          </cell>
          <cell r="L521" t="str">
            <v>2009-07-18</v>
          </cell>
          <cell r="M521">
            <v>42162</v>
          </cell>
          <cell r="N521" t="str">
            <v>2015-12-07</v>
          </cell>
          <cell r="O521" t="str">
            <v>2015-06-02</v>
          </cell>
          <cell r="P521" t="str">
            <v>宽带预付费</v>
          </cell>
          <cell r="Q521" t="str">
            <v>续费</v>
          </cell>
          <cell r="R521" t="str">
            <v>当月充值</v>
          </cell>
          <cell r="S521" t="str">
            <v>家庭用户</v>
          </cell>
          <cell r="T521" t="str">
            <v>(传统)XDSL</v>
          </cell>
          <cell r="U521" t="str">
            <v>何丽(heli)</v>
          </cell>
          <cell r="V521" t="str">
            <v>ZX大朗唐石荣</v>
          </cell>
          <cell r="W521" t="str">
            <v>洋坑塘犀牛坡大岭山区</v>
          </cell>
          <cell r="X521" t="str">
            <v>大朗区</v>
          </cell>
          <cell r="Y521">
            <v>0</v>
          </cell>
          <cell r="Z521">
            <v>0</v>
          </cell>
          <cell r="AA521" t="str">
            <v>大朗区</v>
          </cell>
          <cell r="AB521" t="str">
            <v>02</v>
          </cell>
          <cell r="AC521">
            <v>4</v>
          </cell>
          <cell r="AD521">
            <v>6</v>
          </cell>
          <cell r="AE521" t="str">
            <v>否</v>
          </cell>
          <cell r="AF521" t="str">
            <v/>
          </cell>
          <cell r="AG521" t="str">
            <v>否</v>
          </cell>
          <cell r="AH521" t="str">
            <v>续本月</v>
          </cell>
          <cell r="AI521" t="str">
            <v>否</v>
          </cell>
          <cell r="AO521">
            <v>0</v>
          </cell>
          <cell r="AR521" t="str">
            <v>茶山区</v>
          </cell>
        </row>
        <row r="522">
          <cell r="F522">
            <v>13434530116</v>
          </cell>
          <cell r="G522" t="str">
            <v>13434530116</v>
          </cell>
          <cell r="H522" t="str">
            <v>王小梅</v>
          </cell>
          <cell r="I522" t="str">
            <v>预付费东莞住宅新装或续费1298元包2年，带宽6M</v>
          </cell>
          <cell r="J522">
            <v>1298</v>
          </cell>
          <cell r="K522">
            <v>1298</v>
          </cell>
          <cell r="L522" t="str">
            <v>2010-03-15</v>
          </cell>
          <cell r="M522">
            <v>42200</v>
          </cell>
          <cell r="N522" t="str">
            <v>2017-07-15</v>
          </cell>
          <cell r="O522" t="str">
            <v>2015-06-04</v>
          </cell>
          <cell r="P522" t="str">
            <v>宽带预付费</v>
          </cell>
          <cell r="Q522" t="str">
            <v>续费</v>
          </cell>
          <cell r="R522" t="str">
            <v>提前充值</v>
          </cell>
          <cell r="S522" t="str">
            <v>家庭用户</v>
          </cell>
          <cell r="T522" t="str">
            <v>(传统)XDSL</v>
          </cell>
          <cell r="U522" t="str">
            <v>何丽(heli)</v>
          </cell>
          <cell r="V522" t="str">
            <v>DL东莞金伦</v>
          </cell>
          <cell r="W522" t="str">
            <v>洋坑塘犀牛坡大岭山区</v>
          </cell>
          <cell r="X522" t="str">
            <v>大朗区</v>
          </cell>
          <cell r="Y522">
            <v>0</v>
          </cell>
          <cell r="Z522">
            <v>0</v>
          </cell>
          <cell r="AA522" t="str">
            <v>大朗区</v>
          </cell>
          <cell r="AB522" t="str">
            <v>04</v>
          </cell>
          <cell r="AC522">
            <v>6</v>
          </cell>
          <cell r="AD522">
            <v>12</v>
          </cell>
          <cell r="AE522" t="str">
            <v>否</v>
          </cell>
          <cell r="AF522" t="str">
            <v/>
          </cell>
          <cell r="AG522" t="str">
            <v>否</v>
          </cell>
          <cell r="AH522" t="str">
            <v>续后期</v>
          </cell>
          <cell r="AI522" t="str">
            <v>否</v>
          </cell>
          <cell r="AO522">
            <v>0</v>
          </cell>
          <cell r="AR522" t="str">
            <v>超朗区</v>
          </cell>
        </row>
        <row r="523">
          <cell r="F523">
            <v>13532323902</v>
          </cell>
          <cell r="G523" t="str">
            <v>13532323902</v>
          </cell>
          <cell r="H523" t="str">
            <v>谢荣贵</v>
          </cell>
          <cell r="I523" t="str">
            <v>预付费东莞住宅新装或续费680元包年，带宽4M</v>
          </cell>
          <cell r="J523">
            <v>680</v>
          </cell>
          <cell r="K523">
            <v>680</v>
          </cell>
          <cell r="L523" t="str">
            <v>2010-01-19</v>
          </cell>
          <cell r="M523">
            <v>42176</v>
          </cell>
          <cell r="N523" t="str">
            <v>2016-06-21</v>
          </cell>
          <cell r="O523" t="str">
            <v>2015-06-06</v>
          </cell>
          <cell r="P523" t="str">
            <v>宽带预付费</v>
          </cell>
          <cell r="Q523" t="str">
            <v>续费</v>
          </cell>
          <cell r="R523" t="str">
            <v>提前充值</v>
          </cell>
          <cell r="S523" t="str">
            <v>家庭用户</v>
          </cell>
          <cell r="T523" t="str">
            <v>(传统)XDSL</v>
          </cell>
          <cell r="U523" t="str">
            <v>尼佳(nj_dl)</v>
          </cell>
          <cell r="V523" t="str">
            <v>ZX大朗唐石荣</v>
          </cell>
          <cell r="W523" t="str">
            <v>洋坑塘犀牛坡大岭山区</v>
          </cell>
          <cell r="X523" t="str">
            <v>大朗区</v>
          </cell>
          <cell r="Y523">
            <v>0</v>
          </cell>
          <cell r="Z523">
            <v>0</v>
          </cell>
          <cell r="AA523" t="str">
            <v>大朗区</v>
          </cell>
          <cell r="AB523" t="str">
            <v>06</v>
          </cell>
          <cell r="AC523">
            <v>4</v>
          </cell>
          <cell r="AD523">
            <v>12</v>
          </cell>
          <cell r="AE523" t="str">
            <v>否</v>
          </cell>
          <cell r="AF523" t="str">
            <v/>
          </cell>
          <cell r="AG523" t="str">
            <v>否</v>
          </cell>
          <cell r="AH523" t="str">
            <v>续本月</v>
          </cell>
          <cell r="AI523" t="str">
            <v>否</v>
          </cell>
          <cell r="AO523">
            <v>0</v>
          </cell>
          <cell r="AR523" t="str">
            <v>茶山区</v>
          </cell>
        </row>
        <row r="524">
          <cell r="F524">
            <v>13686117170</v>
          </cell>
          <cell r="G524" t="str">
            <v>13686117170</v>
          </cell>
          <cell r="H524" t="str">
            <v>胡金钟</v>
          </cell>
          <cell r="I524" t="str">
            <v>预付费东莞住宅新装或续费1998元包两年送半年，带宽10M</v>
          </cell>
          <cell r="J524">
            <v>1998</v>
          </cell>
          <cell r="K524">
            <v>1998</v>
          </cell>
          <cell r="L524" t="str">
            <v>2011-03-31</v>
          </cell>
          <cell r="M524">
            <v>42155</v>
          </cell>
          <cell r="N524" t="str">
            <v>2017-12-01</v>
          </cell>
          <cell r="O524" t="str">
            <v>2015-06-01</v>
          </cell>
          <cell r="P524" t="str">
            <v>宽带预付费</v>
          </cell>
          <cell r="Q524" t="str">
            <v>续费</v>
          </cell>
          <cell r="R524" t="str">
            <v>往月充值</v>
          </cell>
          <cell r="S524" t="str">
            <v>家庭用户</v>
          </cell>
          <cell r="T524" t="str">
            <v>(传统)XDSL</v>
          </cell>
          <cell r="U524" t="str">
            <v>何丽(heli)</v>
          </cell>
          <cell r="V524" t="str">
            <v>DL东莞金伦</v>
          </cell>
          <cell r="W524" t="str">
            <v>洋坑塘犀牛陂大岭山区</v>
          </cell>
          <cell r="X524" t="str">
            <v>大朗区</v>
          </cell>
          <cell r="Y524">
            <v>0</v>
          </cell>
          <cell r="Z524">
            <v>0</v>
          </cell>
          <cell r="AA524" t="str">
            <v>大朗区</v>
          </cell>
          <cell r="AB524" t="str">
            <v>01</v>
          </cell>
          <cell r="AC524">
            <v>10</v>
          </cell>
          <cell r="AD524">
            <v>30</v>
          </cell>
          <cell r="AE524" t="str">
            <v>否</v>
          </cell>
          <cell r="AF524" t="str">
            <v/>
          </cell>
          <cell r="AG524" t="str">
            <v>价值宽带</v>
          </cell>
          <cell r="AH524" t="str">
            <v>续前期</v>
          </cell>
          <cell r="AI524" t="str">
            <v>否</v>
          </cell>
          <cell r="AO524">
            <v>0</v>
          </cell>
          <cell r="AR524" t="str">
            <v>茶山区</v>
          </cell>
        </row>
        <row r="525">
          <cell r="F525">
            <v>15019989390</v>
          </cell>
          <cell r="G525" t="str">
            <v>15019989390</v>
          </cell>
          <cell r="H525" t="str">
            <v>杨国勤</v>
          </cell>
          <cell r="I525" t="str">
            <v>预付费东莞住宅新装或续费888元包年，带宽12M</v>
          </cell>
          <cell r="J525">
            <v>888</v>
          </cell>
          <cell r="K525">
            <v>888</v>
          </cell>
          <cell r="L525" t="str">
            <v>2012-06-09</v>
          </cell>
          <cell r="M525">
            <v>42164</v>
          </cell>
          <cell r="N525" t="str">
            <v>2016-06-09</v>
          </cell>
          <cell r="O525" t="str">
            <v>2015-06-05</v>
          </cell>
          <cell r="P525" t="str">
            <v>宽带预付费</v>
          </cell>
          <cell r="Q525" t="str">
            <v>续费</v>
          </cell>
          <cell r="R525" t="str">
            <v>提前充值</v>
          </cell>
          <cell r="S525" t="str">
            <v>家庭用户</v>
          </cell>
          <cell r="T525" t="str">
            <v>FTTH</v>
          </cell>
          <cell r="U525" t="str">
            <v>尼佳(nj_dl)</v>
          </cell>
          <cell r="V525" t="str">
            <v>ZY大朗营业厅</v>
          </cell>
          <cell r="W525" t="str">
            <v>洋坑塘犀牛陂大岭山区</v>
          </cell>
          <cell r="X525" t="str">
            <v>大朗区</v>
          </cell>
          <cell r="Y525">
            <v>0</v>
          </cell>
          <cell r="Z525">
            <v>0</v>
          </cell>
          <cell r="AA525" t="str">
            <v>大朗区</v>
          </cell>
          <cell r="AB525" t="str">
            <v>05</v>
          </cell>
          <cell r="AC525">
            <v>12</v>
          </cell>
          <cell r="AD525">
            <v>12</v>
          </cell>
          <cell r="AE525" t="str">
            <v>是</v>
          </cell>
          <cell r="AF525" t="str">
            <v/>
          </cell>
          <cell r="AG525" t="str">
            <v>价值宽带</v>
          </cell>
          <cell r="AH525" t="str">
            <v>续本月</v>
          </cell>
          <cell r="AI525" t="str">
            <v>是</v>
          </cell>
          <cell r="AO525">
            <v>0</v>
          </cell>
          <cell r="AR525" t="str">
            <v>超朗区</v>
          </cell>
        </row>
        <row r="526">
          <cell r="F526">
            <v>13850149953</v>
          </cell>
          <cell r="G526" t="str">
            <v>13850149953</v>
          </cell>
          <cell r="H526" t="str">
            <v>周家兵</v>
          </cell>
          <cell r="I526" t="str">
            <v>预付费东莞住宅新装或续费680元包年，带宽4M</v>
          </cell>
          <cell r="J526">
            <v>680</v>
          </cell>
          <cell r="K526">
            <v>680</v>
          </cell>
          <cell r="L526" t="str">
            <v>2014-06-01</v>
          </cell>
          <cell r="M526">
            <v>42156</v>
          </cell>
          <cell r="N526" t="str">
            <v>2016-06-06</v>
          </cell>
          <cell r="O526" t="str">
            <v>2015-06-06</v>
          </cell>
          <cell r="P526" t="str">
            <v>宽带预付费</v>
          </cell>
          <cell r="Q526" t="str">
            <v>续费</v>
          </cell>
          <cell r="R526" t="str">
            <v>当月充值</v>
          </cell>
          <cell r="S526" t="str">
            <v>家庭用户</v>
          </cell>
          <cell r="T526" t="str">
            <v>(传统)XDSL</v>
          </cell>
          <cell r="U526" t="str">
            <v>赵妮(zhaon)</v>
          </cell>
          <cell r="V526" t="str">
            <v>DL东莞金伦</v>
          </cell>
          <cell r="W526" t="str">
            <v>1、常平东站机房区，2、，3、，4、，</v>
          </cell>
          <cell r="X526" t="str">
            <v>常平区</v>
          </cell>
          <cell r="Y526">
            <v>0</v>
          </cell>
          <cell r="Z526">
            <v>0</v>
          </cell>
          <cell r="AA526" t="str">
            <v>常平区</v>
          </cell>
          <cell r="AB526" t="str">
            <v>06</v>
          </cell>
          <cell r="AC526">
            <v>4</v>
          </cell>
          <cell r="AD526">
            <v>12</v>
          </cell>
          <cell r="AE526" t="str">
            <v>否</v>
          </cell>
          <cell r="AF526" t="str">
            <v/>
          </cell>
          <cell r="AG526" t="str">
            <v>否</v>
          </cell>
          <cell r="AH526" t="str">
            <v>续本月</v>
          </cell>
          <cell r="AI526" t="str">
            <v>否</v>
          </cell>
          <cell r="AO526">
            <v>0</v>
          </cell>
          <cell r="AR526" t="str">
            <v>茶山区</v>
          </cell>
        </row>
        <row r="527">
          <cell r="F527">
            <v>18838160367</v>
          </cell>
          <cell r="G527" t="str">
            <v>18838160367</v>
          </cell>
          <cell r="H527" t="str">
            <v>王芳</v>
          </cell>
          <cell r="I527" t="str">
            <v>预付费东莞住宅新装或续费680元包年，带宽4M</v>
          </cell>
          <cell r="J527">
            <v>680</v>
          </cell>
          <cell r="K527">
            <v>680</v>
          </cell>
          <cell r="L527" t="str">
            <v>2013-05-31</v>
          </cell>
          <cell r="M527">
            <v>42155</v>
          </cell>
          <cell r="N527" t="str">
            <v>2016-06-07</v>
          </cell>
          <cell r="O527" t="str">
            <v>2015-06-07</v>
          </cell>
          <cell r="P527" t="str">
            <v>宽带预付费</v>
          </cell>
          <cell r="Q527" t="str">
            <v>续费</v>
          </cell>
          <cell r="R527" t="str">
            <v>往月充值</v>
          </cell>
          <cell r="S527" t="str">
            <v>家庭用户</v>
          </cell>
          <cell r="T527" t="str">
            <v>(传统)XDSL</v>
          </cell>
          <cell r="U527" t="str">
            <v>赵妮(zhaon)</v>
          </cell>
          <cell r="V527" t="str">
            <v>ZX常平罗志文</v>
          </cell>
          <cell r="W527" t="str">
            <v/>
          </cell>
          <cell r="X527" t="str">
            <v>常平区</v>
          </cell>
          <cell r="Y527">
            <v>0</v>
          </cell>
          <cell r="Z527">
            <v>0</v>
          </cell>
          <cell r="AA527" t="str">
            <v>常平区</v>
          </cell>
          <cell r="AB527" t="str">
            <v>07</v>
          </cell>
          <cell r="AC527">
            <v>4</v>
          </cell>
          <cell r="AD527">
            <v>12</v>
          </cell>
          <cell r="AE527" t="str">
            <v>否</v>
          </cell>
          <cell r="AF527" t="str">
            <v/>
          </cell>
          <cell r="AG527" t="str">
            <v>否</v>
          </cell>
          <cell r="AH527" t="str">
            <v>续前期</v>
          </cell>
          <cell r="AI527" t="str">
            <v>否</v>
          </cell>
          <cell r="AO527">
            <v>0</v>
          </cell>
          <cell r="AR527" t="str">
            <v>增步区</v>
          </cell>
        </row>
        <row r="528">
          <cell r="F528">
            <v>13528564422</v>
          </cell>
          <cell r="G528" t="str">
            <v>13528564422</v>
          </cell>
          <cell r="H528" t="str">
            <v>成建华</v>
          </cell>
          <cell r="I528" t="str">
            <v>预付费东莞住宅新装或续费680元包年，带宽4M</v>
          </cell>
          <cell r="J528">
            <v>680</v>
          </cell>
          <cell r="K528">
            <v>680</v>
          </cell>
          <cell r="L528" t="str">
            <v>2012-08-08</v>
          </cell>
          <cell r="M528">
            <v>42171</v>
          </cell>
          <cell r="N528" t="str">
            <v>2016-06-16</v>
          </cell>
          <cell r="O528" t="str">
            <v>2015-06-04</v>
          </cell>
          <cell r="P528" t="str">
            <v>宽带预付费</v>
          </cell>
          <cell r="Q528" t="str">
            <v>续费</v>
          </cell>
          <cell r="R528" t="str">
            <v>当月充值</v>
          </cell>
          <cell r="S528" t="str">
            <v>家庭用户</v>
          </cell>
          <cell r="T528" t="str">
            <v>FTTH</v>
          </cell>
          <cell r="U528" t="str">
            <v>何丽(heli)</v>
          </cell>
          <cell r="V528" t="str">
            <v>ZX大朗全守平</v>
          </cell>
          <cell r="W528" t="str">
            <v/>
          </cell>
          <cell r="X528" t="str">
            <v>大朗区</v>
          </cell>
          <cell r="Y528">
            <v>0</v>
          </cell>
          <cell r="Z528">
            <v>0</v>
          </cell>
          <cell r="AA528" t="str">
            <v>大朗区</v>
          </cell>
          <cell r="AB528" t="str">
            <v>04</v>
          </cell>
          <cell r="AC528">
            <v>4</v>
          </cell>
          <cell r="AD528">
            <v>12</v>
          </cell>
          <cell r="AE528" t="str">
            <v>是</v>
          </cell>
          <cell r="AF528" t="str">
            <v/>
          </cell>
          <cell r="AG528" t="str">
            <v>否</v>
          </cell>
          <cell r="AH528" t="str">
            <v>续本月</v>
          </cell>
          <cell r="AI528" t="str">
            <v>是</v>
          </cell>
          <cell r="AJ528">
            <v>13528564422</v>
          </cell>
          <cell r="AO528">
            <v>0</v>
          </cell>
          <cell r="AR528" t="str">
            <v>增步区</v>
          </cell>
        </row>
        <row r="529">
          <cell r="F529">
            <v>18078059621</v>
          </cell>
          <cell r="G529" t="str">
            <v>18078059621</v>
          </cell>
          <cell r="H529" t="str">
            <v>梁勇</v>
          </cell>
          <cell r="I529" t="str">
            <v>预付费东莞住宅新装3600元包年100M（炫100）</v>
          </cell>
          <cell r="J529">
            <v>3600</v>
          </cell>
          <cell r="K529">
            <v>3600</v>
          </cell>
          <cell r="L529" t="str">
            <v>2014-06-06</v>
          </cell>
          <cell r="M529">
            <v>42161</v>
          </cell>
          <cell r="N529" t="str">
            <v>2016-06-06</v>
          </cell>
          <cell r="O529" t="str">
            <v>2015-06-05</v>
          </cell>
          <cell r="P529" t="str">
            <v>宽带预付费</v>
          </cell>
          <cell r="Q529" t="str">
            <v>续费</v>
          </cell>
          <cell r="R529" t="str">
            <v>提前充值</v>
          </cell>
          <cell r="S529" t="str">
            <v>家庭用户</v>
          </cell>
          <cell r="T529" t="str">
            <v>FTTH</v>
          </cell>
          <cell r="U529" t="str">
            <v>尼佳(nj_dl)</v>
          </cell>
          <cell r="V529" t="str">
            <v>ZX大朗全守平</v>
          </cell>
          <cell r="W529" t="str">
            <v/>
          </cell>
          <cell r="X529" t="str">
            <v>大朗区</v>
          </cell>
          <cell r="Y529">
            <v>0</v>
          </cell>
          <cell r="Z529">
            <v>0</v>
          </cell>
          <cell r="AA529" t="str">
            <v>大朗区</v>
          </cell>
          <cell r="AB529" t="str">
            <v>05</v>
          </cell>
          <cell r="AC529">
            <v>100</v>
          </cell>
          <cell r="AD529">
            <v>12</v>
          </cell>
          <cell r="AE529" t="str">
            <v>是</v>
          </cell>
          <cell r="AF529" t="str">
            <v/>
          </cell>
          <cell r="AG529" t="str">
            <v>精品宽带</v>
          </cell>
          <cell r="AH529" t="str">
            <v>续本月</v>
          </cell>
          <cell r="AI529" t="str">
            <v>是</v>
          </cell>
          <cell r="AJ529">
            <v>18078059621</v>
          </cell>
          <cell r="AO529">
            <v>0</v>
          </cell>
          <cell r="AR529" t="str">
            <v>增步区</v>
          </cell>
        </row>
        <row r="530">
          <cell r="F530">
            <v>13434578861</v>
          </cell>
          <cell r="G530" t="str">
            <v>13434578861</v>
          </cell>
          <cell r="H530" t="str">
            <v>蒋晓妹</v>
          </cell>
          <cell r="I530" t="str">
            <v>预付费东莞住宅新装或续费680元包年，带宽4M</v>
          </cell>
          <cell r="J530">
            <v>680</v>
          </cell>
          <cell r="K530">
            <v>680</v>
          </cell>
          <cell r="L530" t="str">
            <v>2014-06-23</v>
          </cell>
          <cell r="M530">
            <v>42178</v>
          </cell>
          <cell r="N530" t="str">
            <v>2016-06-23</v>
          </cell>
          <cell r="O530" t="str">
            <v>2015-06-04</v>
          </cell>
          <cell r="P530" t="str">
            <v>宽带预付费</v>
          </cell>
          <cell r="Q530" t="str">
            <v>续费</v>
          </cell>
          <cell r="R530" t="str">
            <v>当月充值</v>
          </cell>
          <cell r="S530" t="str">
            <v>家庭用户</v>
          </cell>
          <cell r="T530" t="str">
            <v>FTTH</v>
          </cell>
          <cell r="U530" t="str">
            <v>何丽(heli)</v>
          </cell>
          <cell r="V530" t="str">
            <v>ZX大朗全守平</v>
          </cell>
          <cell r="W530" t="str">
            <v>电商价值宽带营销</v>
          </cell>
          <cell r="X530" t="str">
            <v>大朗区</v>
          </cell>
          <cell r="Y530">
            <v>0</v>
          </cell>
          <cell r="Z530">
            <v>0</v>
          </cell>
          <cell r="AA530" t="str">
            <v>大朗区</v>
          </cell>
          <cell r="AB530" t="str">
            <v>04</v>
          </cell>
          <cell r="AC530">
            <v>4</v>
          </cell>
          <cell r="AD530">
            <v>12</v>
          </cell>
          <cell r="AE530" t="str">
            <v>是</v>
          </cell>
          <cell r="AF530" t="str">
            <v/>
          </cell>
          <cell r="AG530" t="str">
            <v>否</v>
          </cell>
          <cell r="AH530" t="str">
            <v>续本月</v>
          </cell>
          <cell r="AI530" t="str">
            <v>是</v>
          </cell>
          <cell r="AJ530">
            <v>13434578861</v>
          </cell>
          <cell r="AO530">
            <v>0</v>
          </cell>
          <cell r="AR530" t="str">
            <v>增步区</v>
          </cell>
        </row>
        <row r="531">
          <cell r="F531">
            <v>13728387081</v>
          </cell>
          <cell r="G531" t="str">
            <v>13728387081</v>
          </cell>
          <cell r="H531" t="str">
            <v>蒋利宇</v>
          </cell>
          <cell r="I531" t="str">
            <v>预付费东莞住宅新装或续费680元包年，带宽4M</v>
          </cell>
          <cell r="J531">
            <v>680</v>
          </cell>
          <cell r="K531">
            <v>680</v>
          </cell>
          <cell r="L531" t="str">
            <v>2009-04-03</v>
          </cell>
          <cell r="M531">
            <v>42168</v>
          </cell>
          <cell r="N531" t="str">
            <v>2016-06-13</v>
          </cell>
          <cell r="O531" t="str">
            <v>2015-06-04</v>
          </cell>
          <cell r="P531" t="str">
            <v>宽带预付费</v>
          </cell>
          <cell r="Q531" t="str">
            <v>续费</v>
          </cell>
          <cell r="R531" t="str">
            <v>当月充值</v>
          </cell>
          <cell r="S531" t="str">
            <v>家庭用户</v>
          </cell>
          <cell r="T531" t="str">
            <v>FTTH</v>
          </cell>
          <cell r="U531" t="str">
            <v>何丽(heli)</v>
          </cell>
          <cell r="V531" t="str">
            <v>ZX大朗刘运超</v>
          </cell>
          <cell r="W531" t="str">
            <v>电商价值宽带营销</v>
          </cell>
          <cell r="X531" t="str">
            <v>大朗区</v>
          </cell>
          <cell r="Y531">
            <v>0</v>
          </cell>
          <cell r="Z531">
            <v>0</v>
          </cell>
          <cell r="AA531" t="str">
            <v>大朗区</v>
          </cell>
          <cell r="AB531" t="str">
            <v>04</v>
          </cell>
          <cell r="AC531">
            <v>4</v>
          </cell>
          <cell r="AD531">
            <v>12</v>
          </cell>
          <cell r="AE531" t="str">
            <v>是</v>
          </cell>
          <cell r="AF531" t="str">
            <v/>
          </cell>
          <cell r="AG531" t="str">
            <v>否</v>
          </cell>
          <cell r="AH531" t="str">
            <v>续本月</v>
          </cell>
          <cell r="AI531" t="str">
            <v>是</v>
          </cell>
          <cell r="AJ531">
            <v>13728387081</v>
          </cell>
          <cell r="AO531">
            <v>0</v>
          </cell>
          <cell r="AR531" t="str">
            <v>增步区</v>
          </cell>
        </row>
        <row r="532">
          <cell r="F532">
            <v>13829124388</v>
          </cell>
          <cell r="G532" t="str">
            <v>13829124388</v>
          </cell>
          <cell r="H532" t="str">
            <v>曾国锋</v>
          </cell>
          <cell r="I532" t="str">
            <v>预付费东莞住宅新装或续费888元包年，带宽12M</v>
          </cell>
          <cell r="J532">
            <v>888</v>
          </cell>
          <cell r="K532">
            <v>888</v>
          </cell>
          <cell r="L532" t="str">
            <v>2009-07-11</v>
          </cell>
          <cell r="M532">
            <v>42171</v>
          </cell>
          <cell r="N532" t="str">
            <v>2016-06-16</v>
          </cell>
          <cell r="O532" t="str">
            <v>2015-06-06</v>
          </cell>
          <cell r="P532" t="str">
            <v>宽带预付费</v>
          </cell>
          <cell r="Q532" t="str">
            <v>续费</v>
          </cell>
          <cell r="R532" t="str">
            <v>提前充值</v>
          </cell>
          <cell r="S532" t="str">
            <v>家庭用户</v>
          </cell>
          <cell r="T532" t="str">
            <v>FTTH</v>
          </cell>
          <cell r="U532" t="str">
            <v>尼佳(nj_dl)</v>
          </cell>
          <cell r="V532" t="str">
            <v>ZX大朗刘运超</v>
          </cell>
          <cell r="W532" t="str">
            <v>电商价值宽带营销</v>
          </cell>
          <cell r="X532" t="str">
            <v>大朗区</v>
          </cell>
          <cell r="Y532">
            <v>0</v>
          </cell>
          <cell r="Z532">
            <v>0</v>
          </cell>
          <cell r="AA532" t="str">
            <v>大朗区</v>
          </cell>
          <cell r="AB532" t="str">
            <v>06</v>
          </cell>
          <cell r="AC532">
            <v>12</v>
          </cell>
          <cell r="AD532">
            <v>12</v>
          </cell>
          <cell r="AE532" t="str">
            <v>是</v>
          </cell>
          <cell r="AF532" t="str">
            <v/>
          </cell>
          <cell r="AG532" t="str">
            <v>价值宽带</v>
          </cell>
          <cell r="AH532" t="str">
            <v>续本月</v>
          </cell>
          <cell r="AI532" t="str">
            <v>是</v>
          </cell>
          <cell r="AJ532">
            <v>13829124388</v>
          </cell>
          <cell r="AO532">
            <v>0</v>
          </cell>
          <cell r="AR532" t="str">
            <v>茶山区</v>
          </cell>
        </row>
        <row r="533">
          <cell r="F533">
            <v>13713211346</v>
          </cell>
          <cell r="G533" t="str">
            <v>13713211346</v>
          </cell>
          <cell r="H533" t="str">
            <v>唐本云</v>
          </cell>
          <cell r="I533" t="str">
            <v>预付费东莞住宅新装或续费680元包年，带宽4M</v>
          </cell>
          <cell r="J533">
            <v>680</v>
          </cell>
          <cell r="K533">
            <v>680</v>
          </cell>
          <cell r="L533" t="str">
            <v>2010-03-13</v>
          </cell>
          <cell r="M533">
            <v>42185</v>
          </cell>
          <cell r="N533" t="str">
            <v>2016-06-30</v>
          </cell>
          <cell r="O533" t="str">
            <v>2015-06-02</v>
          </cell>
          <cell r="P533" t="str">
            <v>宽带预付费</v>
          </cell>
          <cell r="Q533" t="str">
            <v>续费</v>
          </cell>
          <cell r="R533" t="str">
            <v>当月充值</v>
          </cell>
          <cell r="S533" t="str">
            <v>家庭用户</v>
          </cell>
          <cell r="T533" t="str">
            <v>(传统)XDSL</v>
          </cell>
          <cell r="U533" t="str">
            <v>何丽(heli)</v>
          </cell>
          <cell r="V533" t="str">
            <v>DL东莞金伦</v>
          </cell>
          <cell r="W533" t="str">
            <v>东坑区</v>
          </cell>
          <cell r="X533" t="str">
            <v>大朗区</v>
          </cell>
          <cell r="Y533">
            <v>0</v>
          </cell>
          <cell r="Z533">
            <v>0</v>
          </cell>
          <cell r="AA533" t="str">
            <v>大朗区</v>
          </cell>
          <cell r="AB533" t="str">
            <v>02</v>
          </cell>
          <cell r="AC533">
            <v>4</v>
          </cell>
          <cell r="AD533">
            <v>12</v>
          </cell>
          <cell r="AE533" t="str">
            <v>否</v>
          </cell>
          <cell r="AF533" t="str">
            <v/>
          </cell>
          <cell r="AG533" t="str">
            <v>否</v>
          </cell>
          <cell r="AH533" t="str">
            <v>续本月</v>
          </cell>
          <cell r="AI533" t="str">
            <v>否</v>
          </cell>
          <cell r="AO533">
            <v>0</v>
          </cell>
          <cell r="AR533" t="str">
            <v>增步区</v>
          </cell>
        </row>
        <row r="534">
          <cell r="F534">
            <v>13538680062</v>
          </cell>
          <cell r="G534" t="str">
            <v>13538680062</v>
          </cell>
          <cell r="H534" t="str">
            <v>程华军</v>
          </cell>
          <cell r="I534" t="str">
            <v>预付费东莞住宅新装或续费680元包年，带宽4M</v>
          </cell>
          <cell r="J534">
            <v>680</v>
          </cell>
          <cell r="K534">
            <v>680</v>
          </cell>
          <cell r="L534" t="str">
            <v>2013-06-19</v>
          </cell>
          <cell r="M534">
            <v>42174</v>
          </cell>
          <cell r="N534" t="str">
            <v>2016-06-19</v>
          </cell>
          <cell r="O534" t="str">
            <v>2015-06-03</v>
          </cell>
          <cell r="P534" t="str">
            <v>宽带预付费</v>
          </cell>
          <cell r="Q534" t="str">
            <v>续费</v>
          </cell>
          <cell r="R534" t="str">
            <v>当月充值</v>
          </cell>
          <cell r="S534" t="str">
            <v>家庭用户</v>
          </cell>
          <cell r="T534" t="str">
            <v>FTTH</v>
          </cell>
          <cell r="U534" t="str">
            <v>赵妮(zhaon)</v>
          </cell>
          <cell r="V534" t="str">
            <v>ZX常平辛芳明</v>
          </cell>
          <cell r="W534" t="str">
            <v/>
          </cell>
          <cell r="X534" t="str">
            <v>常平区</v>
          </cell>
          <cell r="Y534">
            <v>0</v>
          </cell>
          <cell r="Z534">
            <v>0</v>
          </cell>
          <cell r="AA534" t="str">
            <v>常平区</v>
          </cell>
          <cell r="AB534" t="str">
            <v>03</v>
          </cell>
          <cell r="AC534">
            <v>4</v>
          </cell>
          <cell r="AD534">
            <v>12</v>
          </cell>
          <cell r="AE534" t="str">
            <v>是</v>
          </cell>
          <cell r="AF534" t="str">
            <v/>
          </cell>
          <cell r="AG534" t="str">
            <v>否</v>
          </cell>
          <cell r="AH534" t="str">
            <v>续本月</v>
          </cell>
          <cell r="AI534" t="str">
            <v>是</v>
          </cell>
          <cell r="AJ534">
            <v>13538680062</v>
          </cell>
          <cell r="AO534">
            <v>0</v>
          </cell>
          <cell r="AR534" t="str">
            <v>增步区</v>
          </cell>
        </row>
        <row r="535">
          <cell r="F535">
            <v>15019950559</v>
          </cell>
          <cell r="G535" t="str">
            <v>15019950559</v>
          </cell>
          <cell r="H535" t="str">
            <v>王从云</v>
          </cell>
          <cell r="I535" t="str">
            <v>预付费东莞住宅新装或续费1088元包年，带宽20M</v>
          </cell>
          <cell r="J535">
            <v>1088</v>
          </cell>
          <cell r="K535">
            <v>1088</v>
          </cell>
          <cell r="L535" t="str">
            <v>2013-07-18</v>
          </cell>
          <cell r="M535">
            <v>42203</v>
          </cell>
          <cell r="N535" t="str">
            <v>2016-07-18</v>
          </cell>
          <cell r="O535" t="str">
            <v>2015-06-03</v>
          </cell>
          <cell r="P535" t="str">
            <v>宽带预付费</v>
          </cell>
          <cell r="Q535" t="str">
            <v>续费</v>
          </cell>
          <cell r="R535" t="str">
            <v>提前充值</v>
          </cell>
          <cell r="S535" t="str">
            <v>家庭用户</v>
          </cell>
          <cell r="T535" t="str">
            <v>FTTH</v>
          </cell>
          <cell r="U535" t="str">
            <v>赵妮(zhaon)</v>
          </cell>
          <cell r="V535" t="str">
            <v>ZX常平辛芳明</v>
          </cell>
          <cell r="W535" t="str">
            <v>1、常平白石岗机房区，2、，3、，4、，</v>
          </cell>
          <cell r="X535" t="str">
            <v>常平区</v>
          </cell>
          <cell r="Y535">
            <v>0</v>
          </cell>
          <cell r="Z535">
            <v>0</v>
          </cell>
          <cell r="AA535" t="str">
            <v>常平区</v>
          </cell>
          <cell r="AB535" t="str">
            <v>03</v>
          </cell>
          <cell r="AC535">
            <v>20</v>
          </cell>
          <cell r="AD535">
            <v>12</v>
          </cell>
          <cell r="AE535" t="str">
            <v>是</v>
          </cell>
          <cell r="AF535" t="str">
            <v/>
          </cell>
          <cell r="AG535" t="str">
            <v>价值宽带</v>
          </cell>
          <cell r="AH535" t="str">
            <v>续后期</v>
          </cell>
          <cell r="AI535" t="str">
            <v>否</v>
          </cell>
          <cell r="AO535">
            <v>0</v>
          </cell>
          <cell r="AR535" t="str">
            <v>增步区</v>
          </cell>
        </row>
        <row r="536">
          <cell r="F536">
            <v>13632641700</v>
          </cell>
          <cell r="G536" t="str">
            <v>13632641700</v>
          </cell>
          <cell r="H536" t="str">
            <v>李代强</v>
          </cell>
          <cell r="I536" t="str">
            <v>预付费东莞住宅新装或续费888元包年，带宽12M</v>
          </cell>
          <cell r="J536">
            <v>888</v>
          </cell>
          <cell r="K536">
            <v>888</v>
          </cell>
          <cell r="L536" t="str">
            <v>2012-07-04</v>
          </cell>
          <cell r="M536">
            <v>42189</v>
          </cell>
          <cell r="N536" t="str">
            <v>2016-07-04</v>
          </cell>
          <cell r="O536" t="str">
            <v>2015-06-05</v>
          </cell>
          <cell r="P536" t="str">
            <v>宽带预付费</v>
          </cell>
          <cell r="Q536" t="str">
            <v>续费</v>
          </cell>
          <cell r="R536" t="str">
            <v>提前充值</v>
          </cell>
          <cell r="S536" t="str">
            <v>家庭用户</v>
          </cell>
          <cell r="T536" t="str">
            <v>FTTH</v>
          </cell>
          <cell r="U536" t="str">
            <v>赵妮(zhaon)</v>
          </cell>
          <cell r="V536" t="str">
            <v>ZX常平谢熙</v>
          </cell>
          <cell r="W536" t="str">
            <v/>
          </cell>
          <cell r="X536" t="str">
            <v>常平区</v>
          </cell>
          <cell r="Y536">
            <v>0</v>
          </cell>
          <cell r="Z536">
            <v>0</v>
          </cell>
          <cell r="AA536" t="str">
            <v>常平区</v>
          </cell>
          <cell r="AB536" t="str">
            <v>05</v>
          </cell>
          <cell r="AC536">
            <v>12</v>
          </cell>
          <cell r="AD536">
            <v>12</v>
          </cell>
          <cell r="AE536" t="str">
            <v>是</v>
          </cell>
          <cell r="AF536" t="str">
            <v/>
          </cell>
          <cell r="AG536" t="str">
            <v>价值宽带</v>
          </cell>
          <cell r="AH536" t="str">
            <v>续后期</v>
          </cell>
          <cell r="AI536" t="str">
            <v>否</v>
          </cell>
          <cell r="AO536">
            <v>0</v>
          </cell>
          <cell r="AR536" t="str">
            <v>增步区</v>
          </cell>
        </row>
        <row r="537">
          <cell r="F537">
            <v>13866008803</v>
          </cell>
          <cell r="G537" t="str">
            <v>13866008803</v>
          </cell>
          <cell r="H537" t="str">
            <v>孙德权</v>
          </cell>
          <cell r="I537" t="str">
            <v>预付费东莞住宅新装或续费888元包年，带宽12M</v>
          </cell>
          <cell r="J537">
            <v>888</v>
          </cell>
          <cell r="K537">
            <v>888</v>
          </cell>
          <cell r="L537" t="str">
            <v>2013-06-10</v>
          </cell>
          <cell r="M537">
            <v>42165</v>
          </cell>
          <cell r="N537" t="str">
            <v>2016-06-10</v>
          </cell>
          <cell r="O537" t="str">
            <v>2015-06-01</v>
          </cell>
          <cell r="P537" t="str">
            <v>宽带预付费</v>
          </cell>
          <cell r="Q537" t="str">
            <v>续费</v>
          </cell>
          <cell r="R537" t="str">
            <v>当月充值</v>
          </cell>
          <cell r="S537" t="str">
            <v>家庭用户</v>
          </cell>
          <cell r="T537" t="str">
            <v>FTTH</v>
          </cell>
          <cell r="U537" t="str">
            <v>赵妮(zhaon)</v>
          </cell>
          <cell r="V537" t="str">
            <v>ZX常平陈常利</v>
          </cell>
          <cell r="W537" t="str">
            <v/>
          </cell>
          <cell r="X537" t="str">
            <v>常平区</v>
          </cell>
          <cell r="Y537">
            <v>0</v>
          </cell>
          <cell r="Z537">
            <v>0</v>
          </cell>
          <cell r="AA537" t="str">
            <v>常平区</v>
          </cell>
          <cell r="AB537" t="str">
            <v>01</v>
          </cell>
          <cell r="AC537">
            <v>12</v>
          </cell>
          <cell r="AD537">
            <v>12</v>
          </cell>
          <cell r="AE537" t="str">
            <v>是</v>
          </cell>
          <cell r="AF537" t="str">
            <v/>
          </cell>
          <cell r="AG537" t="str">
            <v>价值宽带</v>
          </cell>
          <cell r="AH537" t="str">
            <v>续本月</v>
          </cell>
          <cell r="AI537" t="str">
            <v>是</v>
          </cell>
          <cell r="AJ537">
            <v>13866008803</v>
          </cell>
          <cell r="AO537">
            <v>0</v>
          </cell>
          <cell r="AR537" t="str">
            <v>茶山区</v>
          </cell>
        </row>
        <row r="538">
          <cell r="F538">
            <v>13556648147</v>
          </cell>
          <cell r="G538" t="str">
            <v>13556648147</v>
          </cell>
          <cell r="H538" t="str">
            <v>邓光尚</v>
          </cell>
          <cell r="I538" t="str">
            <v>预付费东莞住宅新装或续费680元包年，带宽4M</v>
          </cell>
          <cell r="J538">
            <v>680</v>
          </cell>
          <cell r="K538">
            <v>680</v>
          </cell>
          <cell r="L538" t="str">
            <v>2014-06-05</v>
          </cell>
          <cell r="M538">
            <v>42160</v>
          </cell>
          <cell r="N538" t="str">
            <v>2016-06-05</v>
          </cell>
          <cell r="O538" t="str">
            <v>2015-06-02</v>
          </cell>
          <cell r="P538" t="str">
            <v>宽带预付费</v>
          </cell>
          <cell r="Q538" t="str">
            <v>续费</v>
          </cell>
          <cell r="R538" t="str">
            <v>当月充值</v>
          </cell>
          <cell r="S538" t="str">
            <v>家庭用户</v>
          </cell>
          <cell r="T538" t="str">
            <v>(传统)XDSL</v>
          </cell>
          <cell r="U538" t="str">
            <v>何丽(heli)</v>
          </cell>
          <cell r="V538" t="str">
            <v>DL东铁办公</v>
          </cell>
          <cell r="W538" t="str">
            <v>东坑区</v>
          </cell>
          <cell r="X538" t="str">
            <v>大朗区</v>
          </cell>
          <cell r="Y538">
            <v>0</v>
          </cell>
          <cell r="Z538">
            <v>0</v>
          </cell>
          <cell r="AA538" t="str">
            <v>大朗区</v>
          </cell>
          <cell r="AB538" t="str">
            <v>02</v>
          </cell>
          <cell r="AC538">
            <v>4</v>
          </cell>
          <cell r="AD538">
            <v>12</v>
          </cell>
          <cell r="AE538" t="str">
            <v>否</v>
          </cell>
          <cell r="AF538" t="str">
            <v/>
          </cell>
          <cell r="AG538" t="str">
            <v>否</v>
          </cell>
          <cell r="AH538" t="str">
            <v>续本月</v>
          </cell>
          <cell r="AI538" t="str">
            <v>否</v>
          </cell>
          <cell r="AO538">
            <v>0</v>
          </cell>
          <cell r="AR538" t="str">
            <v>增步区</v>
          </cell>
        </row>
        <row r="539">
          <cell r="F539">
            <v>13798778788</v>
          </cell>
          <cell r="G539" t="str">
            <v>13798778788</v>
          </cell>
          <cell r="H539" t="str">
            <v>周晃</v>
          </cell>
          <cell r="I539" t="str">
            <v>预付费东莞住宅新装或续费888元包年，带宽12M</v>
          </cell>
          <cell r="J539">
            <v>888</v>
          </cell>
          <cell r="K539">
            <v>888</v>
          </cell>
          <cell r="L539" t="str">
            <v>2013-03-29</v>
          </cell>
          <cell r="M539">
            <v>42174</v>
          </cell>
          <cell r="N539" t="str">
            <v>2016-06-19</v>
          </cell>
          <cell r="O539" t="str">
            <v>2015-06-05</v>
          </cell>
          <cell r="P539" t="str">
            <v>宽带预付费</v>
          </cell>
          <cell r="Q539" t="str">
            <v>续费</v>
          </cell>
          <cell r="R539" t="str">
            <v>提前充值</v>
          </cell>
          <cell r="S539" t="str">
            <v>家庭用户</v>
          </cell>
          <cell r="T539" t="str">
            <v>(传统)XDSL</v>
          </cell>
          <cell r="U539" t="str">
            <v>尼佳(nj_dl)</v>
          </cell>
          <cell r="V539" t="str">
            <v>ZX大朗全守平</v>
          </cell>
          <cell r="W539" t="str">
            <v>杨涌蔡边区</v>
          </cell>
          <cell r="X539" t="str">
            <v>大朗区</v>
          </cell>
          <cell r="Y539">
            <v>0</v>
          </cell>
          <cell r="Z539">
            <v>0</v>
          </cell>
          <cell r="AA539" t="str">
            <v>大朗区</v>
          </cell>
          <cell r="AB539" t="str">
            <v>05</v>
          </cell>
          <cell r="AC539">
            <v>12</v>
          </cell>
          <cell r="AD539">
            <v>12</v>
          </cell>
          <cell r="AE539" t="str">
            <v>否</v>
          </cell>
          <cell r="AF539" t="str">
            <v/>
          </cell>
          <cell r="AG539" t="str">
            <v>价值宽带</v>
          </cell>
          <cell r="AH539" t="str">
            <v>续本月</v>
          </cell>
          <cell r="AI539" t="str">
            <v>否</v>
          </cell>
          <cell r="AO539">
            <v>0</v>
          </cell>
          <cell r="AR539" t="str">
            <v>石龙坑区</v>
          </cell>
        </row>
        <row r="540">
          <cell r="F540">
            <v>15007672811</v>
          </cell>
          <cell r="G540" t="str">
            <v>15007672811</v>
          </cell>
          <cell r="H540" t="str">
            <v>周秋勇</v>
          </cell>
          <cell r="I540" t="str">
            <v>预付费东莞住宅新装或续费888元包年，带宽12M</v>
          </cell>
          <cell r="J540">
            <v>888</v>
          </cell>
          <cell r="K540">
            <v>888</v>
          </cell>
          <cell r="L540" t="str">
            <v>2011-04-06</v>
          </cell>
          <cell r="M540">
            <v>42161</v>
          </cell>
          <cell r="N540" t="str">
            <v>2016-06-07</v>
          </cell>
          <cell r="O540" t="str">
            <v>2015-06-07</v>
          </cell>
          <cell r="P540" t="str">
            <v>宽带预付费</v>
          </cell>
          <cell r="Q540" t="str">
            <v>续费</v>
          </cell>
          <cell r="R540" t="str">
            <v>往月充值</v>
          </cell>
          <cell r="S540" t="str">
            <v>家庭用户</v>
          </cell>
          <cell r="T540" t="str">
            <v>(传统)XDSL</v>
          </cell>
          <cell r="U540" t="str">
            <v>尼佳(nj_dl)</v>
          </cell>
          <cell r="V540" t="str">
            <v>ZX大朗全守平</v>
          </cell>
          <cell r="W540" t="str">
            <v>杨涌蔡边区</v>
          </cell>
          <cell r="X540" t="str">
            <v>大朗区</v>
          </cell>
          <cell r="Y540">
            <v>0</v>
          </cell>
          <cell r="Z540">
            <v>0</v>
          </cell>
          <cell r="AA540" t="str">
            <v>大朗区</v>
          </cell>
          <cell r="AB540" t="str">
            <v>07</v>
          </cell>
          <cell r="AC540">
            <v>12</v>
          </cell>
          <cell r="AD540">
            <v>12</v>
          </cell>
          <cell r="AE540" t="str">
            <v>否</v>
          </cell>
          <cell r="AF540" t="str">
            <v/>
          </cell>
          <cell r="AG540" t="str">
            <v>价值宽带</v>
          </cell>
          <cell r="AH540" t="str">
            <v>续本月</v>
          </cell>
          <cell r="AI540" t="str">
            <v>否</v>
          </cell>
          <cell r="AO540">
            <v>0</v>
          </cell>
          <cell r="AR540" t="str">
            <v>华南区</v>
          </cell>
        </row>
        <row r="541">
          <cell r="F541">
            <v>13652545174</v>
          </cell>
          <cell r="G541" t="str">
            <v>13652545174</v>
          </cell>
          <cell r="H541" t="str">
            <v>孔晓伟</v>
          </cell>
          <cell r="I541" t="str">
            <v>预付费东莞住宅新装或续费680元包年，带宽4M</v>
          </cell>
          <cell r="J541">
            <v>680</v>
          </cell>
          <cell r="K541">
            <v>680</v>
          </cell>
          <cell r="L541" t="str">
            <v>2014-07-26</v>
          </cell>
          <cell r="M541">
            <v>42211</v>
          </cell>
          <cell r="N541" t="str">
            <v>2016-07-26</v>
          </cell>
          <cell r="O541" t="str">
            <v>2015-06-05</v>
          </cell>
          <cell r="P541" t="str">
            <v>宽带预付费</v>
          </cell>
          <cell r="Q541" t="str">
            <v>续费</v>
          </cell>
          <cell r="R541" t="str">
            <v>提前充值</v>
          </cell>
          <cell r="S541" t="str">
            <v>家庭用户</v>
          </cell>
          <cell r="T541" t="str">
            <v>FTTH</v>
          </cell>
          <cell r="U541" t="str">
            <v>蓝海兰(lanhl)</v>
          </cell>
          <cell r="V541" t="str">
            <v>ZX黄江卢丹龙</v>
          </cell>
          <cell r="W541" t="str">
            <v>电商价值宽带营销</v>
          </cell>
          <cell r="X541" t="str">
            <v>黄江区</v>
          </cell>
          <cell r="Y541">
            <v>0</v>
          </cell>
          <cell r="Z541">
            <v>0</v>
          </cell>
          <cell r="AA541" t="str">
            <v>黄江区</v>
          </cell>
          <cell r="AB541" t="str">
            <v>05</v>
          </cell>
          <cell r="AC541">
            <v>4</v>
          </cell>
          <cell r="AD541">
            <v>12</v>
          </cell>
          <cell r="AE541" t="str">
            <v>是</v>
          </cell>
          <cell r="AF541" t="str">
            <v/>
          </cell>
          <cell r="AG541" t="str">
            <v>否</v>
          </cell>
          <cell r="AH541" t="str">
            <v>续后期</v>
          </cell>
          <cell r="AI541" t="str">
            <v>否</v>
          </cell>
          <cell r="AO541">
            <v>0</v>
          </cell>
          <cell r="AR541" t="str">
            <v>石龙坑区</v>
          </cell>
        </row>
        <row r="542">
          <cell r="F542">
            <v>15820325250</v>
          </cell>
          <cell r="G542" t="str">
            <v>15820325250</v>
          </cell>
          <cell r="H542" t="str">
            <v>徐凤云</v>
          </cell>
          <cell r="I542" t="str">
            <v>预付费东莞住宅新装或续费680元包年，带宽4M</v>
          </cell>
          <cell r="J542">
            <v>680</v>
          </cell>
          <cell r="K542">
            <v>680</v>
          </cell>
          <cell r="L542" t="str">
            <v>2014-07-06</v>
          </cell>
          <cell r="M542">
            <v>42191</v>
          </cell>
          <cell r="N542" t="str">
            <v>2016-07-06</v>
          </cell>
          <cell r="O542" t="str">
            <v>2015-06-03</v>
          </cell>
          <cell r="P542" t="str">
            <v>宽带预付费</v>
          </cell>
          <cell r="Q542" t="str">
            <v>续费</v>
          </cell>
          <cell r="R542" t="str">
            <v>提前充值</v>
          </cell>
          <cell r="S542" t="str">
            <v>家庭用户</v>
          </cell>
          <cell r="T542" t="str">
            <v>(传统)XDSL</v>
          </cell>
          <cell r="U542" t="str">
            <v>赵妮(zhaon)</v>
          </cell>
          <cell r="V542" t="str">
            <v>ZX常平罗志文</v>
          </cell>
          <cell r="W542" t="str">
            <v>1、常平东站机房区，2、，3、，4、，</v>
          </cell>
          <cell r="X542" t="str">
            <v>常平区</v>
          </cell>
          <cell r="Y542">
            <v>0</v>
          </cell>
          <cell r="Z542">
            <v>0</v>
          </cell>
          <cell r="AA542" t="str">
            <v>常平区</v>
          </cell>
          <cell r="AB542" t="str">
            <v>03</v>
          </cell>
          <cell r="AC542">
            <v>4</v>
          </cell>
          <cell r="AD542">
            <v>12</v>
          </cell>
          <cell r="AE542" t="str">
            <v>否</v>
          </cell>
          <cell r="AF542" t="str">
            <v/>
          </cell>
          <cell r="AG542" t="str">
            <v>否</v>
          </cell>
          <cell r="AH542" t="str">
            <v>续后期</v>
          </cell>
          <cell r="AI542" t="str">
            <v>否</v>
          </cell>
          <cell r="AO542">
            <v>0</v>
          </cell>
          <cell r="AR542" t="str">
            <v>下岭贝区</v>
          </cell>
        </row>
        <row r="543">
          <cell r="F543">
            <v>15920507262</v>
          </cell>
          <cell r="G543" t="str">
            <v>15920507262</v>
          </cell>
          <cell r="H543" t="str">
            <v>张永青</v>
          </cell>
          <cell r="I543" t="str">
            <v>预付费东莞住宅新装或续费680元包年，带宽4M</v>
          </cell>
          <cell r="J543">
            <v>680</v>
          </cell>
          <cell r="K543">
            <v>680</v>
          </cell>
          <cell r="L543" t="str">
            <v>2013-07-25</v>
          </cell>
          <cell r="M543">
            <v>42210</v>
          </cell>
          <cell r="N543" t="str">
            <v>2016-07-25</v>
          </cell>
          <cell r="O543" t="str">
            <v>2015-06-03</v>
          </cell>
          <cell r="P543" t="str">
            <v>宽带预付费</v>
          </cell>
          <cell r="Q543" t="str">
            <v>续费</v>
          </cell>
          <cell r="R543" t="str">
            <v>提前充值</v>
          </cell>
          <cell r="S543" t="str">
            <v>家庭用户</v>
          </cell>
          <cell r="T543" t="str">
            <v>FTTH</v>
          </cell>
          <cell r="U543" t="str">
            <v>赵妮(zhaon)</v>
          </cell>
          <cell r="V543" t="str">
            <v>ZX常平罗志文</v>
          </cell>
          <cell r="W543" t="str">
            <v>1、常平东站机房区，2、，3、，4、，</v>
          </cell>
          <cell r="X543" t="str">
            <v>常平区</v>
          </cell>
          <cell r="Y543">
            <v>0</v>
          </cell>
          <cell r="Z543">
            <v>0</v>
          </cell>
          <cell r="AA543" t="str">
            <v>常平区</v>
          </cell>
          <cell r="AB543" t="str">
            <v>03</v>
          </cell>
          <cell r="AC543">
            <v>4</v>
          </cell>
          <cell r="AD543">
            <v>12</v>
          </cell>
          <cell r="AE543" t="str">
            <v>是</v>
          </cell>
          <cell r="AF543" t="str">
            <v/>
          </cell>
          <cell r="AG543" t="str">
            <v>否</v>
          </cell>
          <cell r="AH543" t="str">
            <v>续后期</v>
          </cell>
          <cell r="AI543" t="str">
            <v>否</v>
          </cell>
          <cell r="AO543">
            <v>0</v>
          </cell>
          <cell r="AR543" t="str">
            <v>城中社区</v>
          </cell>
        </row>
        <row r="544">
          <cell r="F544">
            <v>13713144693</v>
          </cell>
          <cell r="G544" t="str">
            <v>13713144693</v>
          </cell>
          <cell r="H544" t="str">
            <v>李永清</v>
          </cell>
          <cell r="I544" t="str">
            <v>预付费东莞住宅新装或续费680元包年，带宽4M</v>
          </cell>
          <cell r="J544">
            <v>680</v>
          </cell>
          <cell r="K544">
            <v>680</v>
          </cell>
          <cell r="L544" t="str">
            <v>2009-03-13</v>
          </cell>
          <cell r="M544">
            <v>42198</v>
          </cell>
          <cell r="N544" t="str">
            <v>2016-07-13</v>
          </cell>
          <cell r="O544" t="str">
            <v>2015-06-03</v>
          </cell>
          <cell r="P544" t="str">
            <v>宽带预付费</v>
          </cell>
          <cell r="Q544" t="str">
            <v>续费</v>
          </cell>
          <cell r="R544" t="str">
            <v>提前充值</v>
          </cell>
          <cell r="S544" t="str">
            <v>家庭用户</v>
          </cell>
          <cell r="T544" t="str">
            <v>FTTH</v>
          </cell>
          <cell r="U544" t="str">
            <v>赵妮(zhaon)</v>
          </cell>
          <cell r="V544" t="str">
            <v>ZX常平罗志文</v>
          </cell>
          <cell r="W544" t="str">
            <v/>
          </cell>
          <cell r="X544" t="str">
            <v>常平区</v>
          </cell>
          <cell r="Y544">
            <v>0</v>
          </cell>
          <cell r="Z544">
            <v>0</v>
          </cell>
          <cell r="AA544" t="str">
            <v>常平区</v>
          </cell>
          <cell r="AB544" t="str">
            <v>03</v>
          </cell>
          <cell r="AC544">
            <v>4</v>
          </cell>
          <cell r="AD544">
            <v>12</v>
          </cell>
          <cell r="AE544" t="str">
            <v>是</v>
          </cell>
          <cell r="AF544" t="str">
            <v/>
          </cell>
          <cell r="AG544" t="str">
            <v>否</v>
          </cell>
          <cell r="AH544" t="str">
            <v>续后期</v>
          </cell>
          <cell r="AI544" t="str">
            <v>否</v>
          </cell>
          <cell r="AO544">
            <v>0</v>
          </cell>
          <cell r="AR544" t="str">
            <v>城中社区</v>
          </cell>
        </row>
        <row r="545">
          <cell r="F545">
            <v>13544750959</v>
          </cell>
          <cell r="G545" t="str">
            <v>13544750959</v>
          </cell>
          <cell r="H545" t="str">
            <v>廖金清</v>
          </cell>
          <cell r="I545" t="str">
            <v>预付费东莞住宅新装或续费888元包年，带宽12M</v>
          </cell>
          <cell r="J545">
            <v>888</v>
          </cell>
          <cell r="K545">
            <v>888</v>
          </cell>
          <cell r="L545" t="str">
            <v>2011-12-16</v>
          </cell>
          <cell r="M545">
            <v>42171</v>
          </cell>
          <cell r="N545" t="str">
            <v>2016-06-16</v>
          </cell>
          <cell r="O545" t="str">
            <v>2015-06-07</v>
          </cell>
          <cell r="P545" t="str">
            <v>宽带预付费</v>
          </cell>
          <cell r="Q545" t="str">
            <v>续费</v>
          </cell>
          <cell r="R545" t="str">
            <v>当月充值</v>
          </cell>
          <cell r="S545" t="str">
            <v>家庭用户</v>
          </cell>
          <cell r="T545" t="str">
            <v>FTTH</v>
          </cell>
          <cell r="U545" t="str">
            <v>赵妮(zhaon)</v>
          </cell>
          <cell r="V545" t="str">
            <v>DL东莞金伦</v>
          </cell>
          <cell r="W545" t="str">
            <v/>
          </cell>
          <cell r="X545" t="str">
            <v>常平区</v>
          </cell>
          <cell r="Y545">
            <v>0</v>
          </cell>
          <cell r="Z545">
            <v>0</v>
          </cell>
          <cell r="AA545" t="str">
            <v>常平区</v>
          </cell>
          <cell r="AB545" t="str">
            <v>07</v>
          </cell>
          <cell r="AC545">
            <v>12</v>
          </cell>
          <cell r="AD545">
            <v>12</v>
          </cell>
          <cell r="AE545" t="str">
            <v>是</v>
          </cell>
          <cell r="AF545" t="str">
            <v/>
          </cell>
          <cell r="AG545" t="str">
            <v>价值宽带</v>
          </cell>
          <cell r="AH545" t="str">
            <v>续本月</v>
          </cell>
          <cell r="AI545" t="str">
            <v>是</v>
          </cell>
          <cell r="AJ545">
            <v>13544750959</v>
          </cell>
          <cell r="AO545">
            <v>0</v>
          </cell>
          <cell r="AR545" t="str">
            <v>城中社区</v>
          </cell>
        </row>
        <row r="546">
          <cell r="F546">
            <v>13652633132</v>
          </cell>
          <cell r="G546" t="str">
            <v>13652633132</v>
          </cell>
          <cell r="H546" t="str">
            <v>张锦芳</v>
          </cell>
          <cell r="I546" t="str">
            <v>预付费东莞住宅新装或续费680元包年，带宽4M</v>
          </cell>
          <cell r="J546">
            <v>680</v>
          </cell>
          <cell r="K546">
            <v>680</v>
          </cell>
          <cell r="L546" t="str">
            <v>2009-10-14</v>
          </cell>
          <cell r="M546">
            <v>42177</v>
          </cell>
          <cell r="N546" t="str">
            <v>2016-06-22</v>
          </cell>
          <cell r="O546" t="str">
            <v>2015-06-05</v>
          </cell>
          <cell r="P546" t="str">
            <v>宽带预付费</v>
          </cell>
          <cell r="Q546" t="str">
            <v>续费</v>
          </cell>
          <cell r="R546" t="str">
            <v>当月充值</v>
          </cell>
          <cell r="S546" t="str">
            <v>家庭用户</v>
          </cell>
          <cell r="T546" t="str">
            <v>FTTH</v>
          </cell>
          <cell r="U546" t="str">
            <v>赵妮(zhaon)</v>
          </cell>
          <cell r="V546" t="str">
            <v>ZX常平陈彦忠</v>
          </cell>
          <cell r="W546" t="str">
            <v>1、常平火车站机房区，2、，3、，4、，</v>
          </cell>
          <cell r="X546" t="str">
            <v>常平区</v>
          </cell>
          <cell r="Y546">
            <v>0</v>
          </cell>
          <cell r="Z546">
            <v>0</v>
          </cell>
          <cell r="AA546" t="str">
            <v>常平区</v>
          </cell>
          <cell r="AB546" t="str">
            <v>05</v>
          </cell>
          <cell r="AC546">
            <v>4</v>
          </cell>
          <cell r="AD546">
            <v>12</v>
          </cell>
          <cell r="AE546" t="str">
            <v>是</v>
          </cell>
          <cell r="AF546" t="str">
            <v/>
          </cell>
          <cell r="AG546" t="str">
            <v>否</v>
          </cell>
          <cell r="AH546" t="str">
            <v>续本月</v>
          </cell>
          <cell r="AI546" t="str">
            <v>是</v>
          </cell>
          <cell r="AJ546">
            <v>13652633132</v>
          </cell>
          <cell r="AO546">
            <v>0</v>
          </cell>
          <cell r="AR546" t="str">
            <v>西湖区</v>
          </cell>
        </row>
        <row r="547">
          <cell r="F547">
            <v>13726581301</v>
          </cell>
          <cell r="G547" t="str">
            <v>13726581301</v>
          </cell>
          <cell r="H547" t="str">
            <v>邓奇峰</v>
          </cell>
          <cell r="I547" t="str">
            <v>预付费东莞住宅新装或续费680元包年，带宽4M</v>
          </cell>
          <cell r="J547">
            <v>680</v>
          </cell>
          <cell r="K547">
            <v>680</v>
          </cell>
          <cell r="L547" t="str">
            <v>2014-06-30</v>
          </cell>
          <cell r="M547">
            <v>42185</v>
          </cell>
          <cell r="N547" t="str">
            <v>2016-06-30</v>
          </cell>
          <cell r="O547" t="str">
            <v>2015-06-01</v>
          </cell>
          <cell r="P547" t="str">
            <v>宽带预付费</v>
          </cell>
          <cell r="Q547" t="str">
            <v>续费</v>
          </cell>
          <cell r="R547" t="str">
            <v>当月充值</v>
          </cell>
          <cell r="S547" t="str">
            <v>家庭用户</v>
          </cell>
          <cell r="T547" t="str">
            <v>(传统)XDSL</v>
          </cell>
          <cell r="U547" t="str">
            <v>赵妮(zhaon)</v>
          </cell>
          <cell r="V547" t="str">
            <v>ZX常平王翔</v>
          </cell>
          <cell r="W547" t="str">
            <v>1、常平火车站机房区，2、，3、，4、，</v>
          </cell>
          <cell r="X547" t="str">
            <v>常平区</v>
          </cell>
          <cell r="Y547">
            <v>0</v>
          </cell>
          <cell r="Z547">
            <v>0</v>
          </cell>
          <cell r="AA547" t="str">
            <v>常平区</v>
          </cell>
          <cell r="AB547" t="str">
            <v>01</v>
          </cell>
          <cell r="AC547">
            <v>4</v>
          </cell>
          <cell r="AD547">
            <v>12</v>
          </cell>
          <cell r="AE547" t="str">
            <v>否</v>
          </cell>
          <cell r="AF547" t="str">
            <v/>
          </cell>
          <cell r="AG547" t="str">
            <v>否</v>
          </cell>
          <cell r="AH547" t="str">
            <v>续本月</v>
          </cell>
          <cell r="AI547" t="str">
            <v>否</v>
          </cell>
          <cell r="AO547">
            <v>0</v>
          </cell>
          <cell r="AR547" t="str">
            <v>西湖区</v>
          </cell>
        </row>
        <row r="548">
          <cell r="F548">
            <v>13812769797</v>
          </cell>
          <cell r="G548" t="str">
            <v>13812769797</v>
          </cell>
          <cell r="H548" t="str">
            <v>黎松庆</v>
          </cell>
          <cell r="I548" t="str">
            <v>预付费东莞住宅新装或续费1088元包年，带宽20M</v>
          </cell>
          <cell r="J548">
            <v>1088</v>
          </cell>
          <cell r="K548">
            <v>1088</v>
          </cell>
          <cell r="L548" t="str">
            <v>2014-05-31</v>
          </cell>
          <cell r="M548">
            <v>42155</v>
          </cell>
          <cell r="N548" t="str">
            <v>2016-06-02</v>
          </cell>
          <cell r="O548" t="str">
            <v>2015-06-02</v>
          </cell>
          <cell r="P548" t="str">
            <v>宽带预付费</v>
          </cell>
          <cell r="Q548" t="str">
            <v>续费</v>
          </cell>
          <cell r="R548" t="str">
            <v>往月充值</v>
          </cell>
          <cell r="S548" t="str">
            <v>家庭用户</v>
          </cell>
          <cell r="T548" t="str">
            <v>FTTH</v>
          </cell>
          <cell r="U548" t="str">
            <v>赵妮(zhaon)</v>
          </cell>
          <cell r="V548" t="str">
            <v>ZX常平王翔</v>
          </cell>
          <cell r="W548" t="str">
            <v/>
          </cell>
          <cell r="X548" t="str">
            <v>常平区</v>
          </cell>
          <cell r="Y548">
            <v>0</v>
          </cell>
          <cell r="Z548">
            <v>0</v>
          </cell>
          <cell r="AA548" t="str">
            <v>常平区</v>
          </cell>
          <cell r="AB548" t="str">
            <v>02</v>
          </cell>
          <cell r="AC548">
            <v>20</v>
          </cell>
          <cell r="AD548">
            <v>12</v>
          </cell>
          <cell r="AE548" t="str">
            <v>是</v>
          </cell>
          <cell r="AF548" t="str">
            <v/>
          </cell>
          <cell r="AG548" t="str">
            <v>价值宽带</v>
          </cell>
          <cell r="AH548" t="str">
            <v>续前期</v>
          </cell>
          <cell r="AI548" t="str">
            <v>否</v>
          </cell>
          <cell r="AO548">
            <v>0</v>
          </cell>
          <cell r="AR548" t="str">
            <v>城中社区</v>
          </cell>
        </row>
        <row r="549">
          <cell r="F549">
            <v>13650168021</v>
          </cell>
          <cell r="G549" t="str">
            <v>13650168021</v>
          </cell>
          <cell r="H549" t="str">
            <v>罗兆用</v>
          </cell>
          <cell r="I549" t="str">
            <v>预付费东莞住宅新装或续费680元包年，带宽4M</v>
          </cell>
          <cell r="J549">
            <v>680</v>
          </cell>
          <cell r="K549">
            <v>680</v>
          </cell>
          <cell r="L549" t="str">
            <v>2013-06-20</v>
          </cell>
          <cell r="M549">
            <v>42175</v>
          </cell>
          <cell r="N549" t="str">
            <v>2016-06-20</v>
          </cell>
          <cell r="O549" t="str">
            <v>2015-06-05</v>
          </cell>
          <cell r="P549" t="str">
            <v>宽带预付费</v>
          </cell>
          <cell r="Q549" t="str">
            <v>续费</v>
          </cell>
          <cell r="R549" t="str">
            <v>当月充值</v>
          </cell>
          <cell r="S549" t="str">
            <v>家庭用户</v>
          </cell>
          <cell r="T549" t="str">
            <v>FTTH</v>
          </cell>
          <cell r="U549" t="str">
            <v>赵妮(zhaon)</v>
          </cell>
          <cell r="V549" t="str">
            <v>DL东莞金伦</v>
          </cell>
          <cell r="W549" t="str">
            <v/>
          </cell>
          <cell r="X549" t="str">
            <v>常平区</v>
          </cell>
          <cell r="Y549">
            <v>0</v>
          </cell>
          <cell r="Z549">
            <v>0</v>
          </cell>
          <cell r="AA549" t="str">
            <v>常平区</v>
          </cell>
          <cell r="AB549" t="str">
            <v>05</v>
          </cell>
          <cell r="AC549">
            <v>4</v>
          </cell>
          <cell r="AD549">
            <v>12</v>
          </cell>
          <cell r="AE549" t="str">
            <v>是</v>
          </cell>
          <cell r="AF549" t="str">
            <v/>
          </cell>
          <cell r="AG549" t="str">
            <v>否</v>
          </cell>
          <cell r="AH549" t="str">
            <v>续本月</v>
          </cell>
          <cell r="AI549" t="str">
            <v>是</v>
          </cell>
          <cell r="AJ549">
            <v>13650168021</v>
          </cell>
          <cell r="AO549">
            <v>0</v>
          </cell>
          <cell r="AR549" t="str">
            <v>城中社区</v>
          </cell>
        </row>
        <row r="550">
          <cell r="F550">
            <v>13713204318</v>
          </cell>
          <cell r="G550" t="str">
            <v>13713204318</v>
          </cell>
          <cell r="H550" t="str">
            <v>尹要龙</v>
          </cell>
          <cell r="I550" t="str">
            <v>预付费东莞住宅新装或续费680元包年，带宽4M</v>
          </cell>
          <cell r="J550">
            <v>680</v>
          </cell>
          <cell r="K550">
            <v>680</v>
          </cell>
          <cell r="L550" t="str">
            <v>2011-11-29</v>
          </cell>
          <cell r="M550">
            <v>42094</v>
          </cell>
          <cell r="N550" t="str">
            <v>2016-06-03</v>
          </cell>
          <cell r="O550" t="str">
            <v>2015-06-03</v>
          </cell>
          <cell r="P550" t="str">
            <v>宽带预付费</v>
          </cell>
          <cell r="Q550" t="str">
            <v>续费</v>
          </cell>
          <cell r="R550" t="str">
            <v>往月充值</v>
          </cell>
          <cell r="S550" t="str">
            <v>家庭用户</v>
          </cell>
          <cell r="T550" t="str">
            <v>FTTH</v>
          </cell>
          <cell r="U550" t="str">
            <v>赵妮(zhaon)</v>
          </cell>
          <cell r="V550" t="str">
            <v>ZY常平营业厅</v>
          </cell>
          <cell r="W550" t="str">
            <v/>
          </cell>
          <cell r="X550" t="str">
            <v>常平区</v>
          </cell>
          <cell r="Y550">
            <v>0</v>
          </cell>
          <cell r="Z550">
            <v>0</v>
          </cell>
          <cell r="AA550" t="str">
            <v>常平区</v>
          </cell>
          <cell r="AB550" t="str">
            <v>03</v>
          </cell>
          <cell r="AC550">
            <v>4</v>
          </cell>
          <cell r="AD550">
            <v>12</v>
          </cell>
          <cell r="AE550" t="str">
            <v>是</v>
          </cell>
          <cell r="AF550" t="str">
            <v/>
          </cell>
          <cell r="AG550" t="str">
            <v>否</v>
          </cell>
          <cell r="AH550" t="str">
            <v>续前期</v>
          </cell>
          <cell r="AI550" t="str">
            <v>否</v>
          </cell>
          <cell r="AO550">
            <v>0</v>
          </cell>
          <cell r="AR550" t="str">
            <v>城中社区</v>
          </cell>
        </row>
        <row r="551">
          <cell r="F551">
            <v>13728396724</v>
          </cell>
          <cell r="G551" t="str">
            <v>13728396724</v>
          </cell>
          <cell r="H551" t="str">
            <v>龚春海</v>
          </cell>
          <cell r="I551" t="str">
            <v>东莞互联网专线续费包14个月1200元，6M（不提供MODEM）</v>
          </cell>
          <cell r="J551">
            <v>1200</v>
          </cell>
          <cell r="K551">
            <v>1200</v>
          </cell>
          <cell r="L551" t="str">
            <v>2014-06-03</v>
          </cell>
          <cell r="M551">
            <v>42158</v>
          </cell>
          <cell r="N551" t="str">
            <v>2016-08-03</v>
          </cell>
          <cell r="O551" t="str">
            <v>2015-06-03</v>
          </cell>
          <cell r="P551" t="str">
            <v>专线预付费</v>
          </cell>
          <cell r="Q551" t="str">
            <v>续费</v>
          </cell>
          <cell r="R551" t="str">
            <v>提前充值</v>
          </cell>
          <cell r="S551" t="str">
            <v/>
          </cell>
          <cell r="T551" t="str">
            <v>传统XDSL</v>
          </cell>
          <cell r="U551" t="str">
            <v>赵妮(zhaon)</v>
          </cell>
          <cell r="V551" t="str">
            <v>ZX常平宋孝波</v>
          </cell>
          <cell r="W551" t="str">
            <v>火车站机房区</v>
          </cell>
          <cell r="X551" t="str">
            <v>常平区</v>
          </cell>
          <cell r="Y551">
            <v>0</v>
          </cell>
          <cell r="Z551">
            <v>0</v>
          </cell>
          <cell r="AA551" t="str">
            <v>常平区</v>
          </cell>
          <cell r="AB551" t="str">
            <v>03</v>
          </cell>
          <cell r="AC551">
            <v>6</v>
          </cell>
          <cell r="AD551">
            <v>14</v>
          </cell>
          <cell r="AE551" t="str">
            <v>否</v>
          </cell>
          <cell r="AF551" t="str">
            <v/>
          </cell>
          <cell r="AG551" t="str">
            <v>否</v>
          </cell>
          <cell r="AH551" t="str">
            <v>续本月</v>
          </cell>
          <cell r="AI551" t="str">
            <v>否</v>
          </cell>
          <cell r="AK551">
            <v>13728396724</v>
          </cell>
          <cell r="AO551">
            <v>0</v>
          </cell>
          <cell r="AR551" t="str">
            <v>移动小区</v>
          </cell>
        </row>
        <row r="552">
          <cell r="F552">
            <v>15112893830</v>
          </cell>
          <cell r="G552" t="str">
            <v>15112893830</v>
          </cell>
          <cell r="H552" t="str">
            <v>陆凤英</v>
          </cell>
          <cell r="I552" t="str">
            <v>预付费东莞住宅新装或续费400元包半年，带宽4M</v>
          </cell>
          <cell r="J552">
            <v>400</v>
          </cell>
          <cell r="K552">
            <v>400</v>
          </cell>
          <cell r="L552" t="str">
            <v>2012-06-26</v>
          </cell>
          <cell r="M552">
            <v>42181</v>
          </cell>
          <cell r="N552" t="str">
            <v>2015-12-26</v>
          </cell>
          <cell r="O552" t="str">
            <v>2015-06-03</v>
          </cell>
          <cell r="P552" t="str">
            <v>宽带预付费</v>
          </cell>
          <cell r="Q552" t="str">
            <v>续费</v>
          </cell>
          <cell r="R552" t="str">
            <v>当月充值</v>
          </cell>
          <cell r="S552" t="str">
            <v>家庭用户</v>
          </cell>
          <cell r="T552" t="str">
            <v>FTTH</v>
          </cell>
          <cell r="U552" t="str">
            <v>赵妮(zhaon)</v>
          </cell>
          <cell r="V552" t="str">
            <v>ZY常平营业厅</v>
          </cell>
          <cell r="W552" t="str">
            <v/>
          </cell>
          <cell r="X552" t="str">
            <v>常平区</v>
          </cell>
          <cell r="Y552">
            <v>0</v>
          </cell>
          <cell r="Z552">
            <v>0</v>
          </cell>
          <cell r="AA552" t="str">
            <v>常平区</v>
          </cell>
          <cell r="AB552" t="str">
            <v>03</v>
          </cell>
          <cell r="AC552">
            <v>4</v>
          </cell>
          <cell r="AD552">
            <v>6</v>
          </cell>
          <cell r="AE552" t="str">
            <v>是</v>
          </cell>
          <cell r="AF552" t="str">
            <v/>
          </cell>
          <cell r="AG552" t="str">
            <v>否</v>
          </cell>
          <cell r="AH552" t="str">
            <v>续本月</v>
          </cell>
          <cell r="AI552" t="str">
            <v>是</v>
          </cell>
          <cell r="AJ552">
            <v>15112893830</v>
          </cell>
          <cell r="AO552">
            <v>0</v>
          </cell>
          <cell r="AR552" t="str">
            <v>移动小区</v>
          </cell>
        </row>
        <row r="553">
          <cell r="F553">
            <v>15818445176</v>
          </cell>
          <cell r="G553" t="str">
            <v>15818445176</v>
          </cell>
          <cell r="H553" t="str">
            <v>吴洁珊</v>
          </cell>
          <cell r="I553" t="str">
            <v>预付费东莞住宅新装或续费888元包年，带宽12M</v>
          </cell>
          <cell r="J553">
            <v>888</v>
          </cell>
          <cell r="K553">
            <v>888</v>
          </cell>
          <cell r="L553" t="str">
            <v>2009-10-08</v>
          </cell>
          <cell r="M553">
            <v>42163</v>
          </cell>
          <cell r="N553" t="str">
            <v>2016-06-08</v>
          </cell>
          <cell r="O553" t="str">
            <v>2015-06-06</v>
          </cell>
          <cell r="P553" t="str">
            <v>宽带预付费</v>
          </cell>
          <cell r="Q553" t="str">
            <v>续费</v>
          </cell>
          <cell r="R553" t="str">
            <v>当月充值</v>
          </cell>
          <cell r="S553" t="str">
            <v>家庭用户</v>
          </cell>
          <cell r="T553" t="str">
            <v>FTTH</v>
          </cell>
          <cell r="U553" t="str">
            <v>赵妮(zhaon)</v>
          </cell>
          <cell r="V553" t="str">
            <v>DL东莞金伦</v>
          </cell>
          <cell r="W553" t="str">
            <v/>
          </cell>
          <cell r="X553" t="str">
            <v>常平区</v>
          </cell>
          <cell r="Y553">
            <v>0</v>
          </cell>
          <cell r="Z553">
            <v>0</v>
          </cell>
          <cell r="AA553" t="str">
            <v>常平区</v>
          </cell>
          <cell r="AB553" t="str">
            <v>06</v>
          </cell>
          <cell r="AC553">
            <v>12</v>
          </cell>
          <cell r="AD553">
            <v>12</v>
          </cell>
          <cell r="AE553" t="str">
            <v>是</v>
          </cell>
          <cell r="AF553" t="str">
            <v/>
          </cell>
          <cell r="AG553" t="str">
            <v>价值宽带</v>
          </cell>
          <cell r="AH553" t="str">
            <v>续本月</v>
          </cell>
          <cell r="AI553" t="str">
            <v>是</v>
          </cell>
          <cell r="AJ553">
            <v>15818445176</v>
          </cell>
          <cell r="AO553">
            <v>0</v>
          </cell>
          <cell r="AR553" t="str">
            <v>移动小区</v>
          </cell>
        </row>
        <row r="554">
          <cell r="F554">
            <v>18819716541</v>
          </cell>
          <cell r="G554" t="str">
            <v>18819716541</v>
          </cell>
          <cell r="H554" t="str">
            <v>陈光智</v>
          </cell>
          <cell r="I554" t="str">
            <v>预付费东莞住宅新装或续费680元包年，带宽4M</v>
          </cell>
          <cell r="J554">
            <v>680</v>
          </cell>
          <cell r="K554">
            <v>680</v>
          </cell>
          <cell r="L554" t="str">
            <v>2014-07-03</v>
          </cell>
          <cell r="M554">
            <v>42188</v>
          </cell>
          <cell r="N554" t="str">
            <v>2016-07-03</v>
          </cell>
          <cell r="O554" t="str">
            <v>2015-06-05</v>
          </cell>
          <cell r="P554" t="str">
            <v>宽带预付费</v>
          </cell>
          <cell r="Q554" t="str">
            <v>续费</v>
          </cell>
          <cell r="R554" t="str">
            <v>提前充值</v>
          </cell>
          <cell r="S554" t="str">
            <v>家庭用户</v>
          </cell>
          <cell r="T554" t="str">
            <v>FTTH</v>
          </cell>
          <cell r="U554" t="str">
            <v>赵妮(zhaon)</v>
          </cell>
          <cell r="V554" t="str">
            <v>ZX常平陈彦忠</v>
          </cell>
          <cell r="W554" t="str">
            <v>1、常平火车站机房区，2、，3、，4、，</v>
          </cell>
          <cell r="X554" t="str">
            <v>常平区</v>
          </cell>
          <cell r="Y554">
            <v>0</v>
          </cell>
          <cell r="Z554">
            <v>0</v>
          </cell>
          <cell r="AA554" t="str">
            <v>常平区</v>
          </cell>
          <cell r="AB554" t="str">
            <v>05</v>
          </cell>
          <cell r="AC554">
            <v>4</v>
          </cell>
          <cell r="AD554">
            <v>12</v>
          </cell>
          <cell r="AE554" t="str">
            <v>是</v>
          </cell>
          <cell r="AF554" t="str">
            <v/>
          </cell>
          <cell r="AG554" t="str">
            <v>否</v>
          </cell>
          <cell r="AH554" t="str">
            <v>续后期</v>
          </cell>
          <cell r="AI554" t="str">
            <v>否</v>
          </cell>
          <cell r="AO554">
            <v>0</v>
          </cell>
          <cell r="AR554" t="str">
            <v>移动小区</v>
          </cell>
        </row>
        <row r="555">
          <cell r="F555">
            <v>13712440490</v>
          </cell>
          <cell r="G555" t="str">
            <v>13712440490</v>
          </cell>
          <cell r="H555" t="str">
            <v>施安德</v>
          </cell>
          <cell r="I555" t="str">
            <v>预付费东莞住宅新装或续费680元包年，带宽4M</v>
          </cell>
          <cell r="J555">
            <v>680</v>
          </cell>
          <cell r="K555">
            <v>680</v>
          </cell>
          <cell r="L555" t="str">
            <v>2012-06-09</v>
          </cell>
          <cell r="M555">
            <v>42164</v>
          </cell>
          <cell r="N555" t="str">
            <v>2016-06-09</v>
          </cell>
          <cell r="O555" t="str">
            <v>2015-06-05</v>
          </cell>
          <cell r="P555" t="str">
            <v>宽带预付费</v>
          </cell>
          <cell r="Q555" t="str">
            <v>续费</v>
          </cell>
          <cell r="R555" t="str">
            <v>当月充值</v>
          </cell>
          <cell r="S555" t="str">
            <v>家庭用户</v>
          </cell>
          <cell r="T555" t="str">
            <v>FTTH</v>
          </cell>
          <cell r="U555" t="str">
            <v>赵妮(zhaon)</v>
          </cell>
          <cell r="V555" t="str">
            <v>ZX常平宋孝波</v>
          </cell>
          <cell r="W555" t="str">
            <v/>
          </cell>
          <cell r="X555" t="str">
            <v>分公司</v>
          </cell>
          <cell r="Y555">
            <v>0</v>
          </cell>
          <cell r="Z555">
            <v>0</v>
          </cell>
          <cell r="AA555" t="str">
            <v>分公司</v>
          </cell>
          <cell r="AB555" t="str">
            <v>05</v>
          </cell>
          <cell r="AC555">
            <v>4</v>
          </cell>
          <cell r="AD555">
            <v>12</v>
          </cell>
          <cell r="AE555" t="str">
            <v>是</v>
          </cell>
          <cell r="AF555" t="str">
            <v/>
          </cell>
          <cell r="AG555" t="str">
            <v>否</v>
          </cell>
          <cell r="AH555" t="str">
            <v>续本月</v>
          </cell>
          <cell r="AI555" t="str">
            <v>是</v>
          </cell>
          <cell r="AN555">
            <v>13712440490</v>
          </cell>
          <cell r="AO555">
            <v>0</v>
          </cell>
          <cell r="AR555" t="str">
            <v>石龙坑区</v>
          </cell>
        </row>
        <row r="556">
          <cell r="F556">
            <v>13729919211</v>
          </cell>
          <cell r="G556" t="str">
            <v>13729919211</v>
          </cell>
          <cell r="H556" t="str">
            <v>陈可彬</v>
          </cell>
          <cell r="I556" t="str">
            <v>预付费东莞住宅新装或续费1408元包2年，带宽12M</v>
          </cell>
          <cell r="J556">
            <v>1408</v>
          </cell>
          <cell r="K556">
            <v>1408</v>
          </cell>
          <cell r="L556" t="str">
            <v>2013-05-31</v>
          </cell>
          <cell r="M556">
            <v>42155</v>
          </cell>
          <cell r="N556" t="str">
            <v>2017-06-01</v>
          </cell>
          <cell r="O556" t="str">
            <v>2015-06-01</v>
          </cell>
          <cell r="P556" t="str">
            <v>宽带预付费</v>
          </cell>
          <cell r="Q556" t="str">
            <v>续费</v>
          </cell>
          <cell r="R556" t="str">
            <v>往月充值</v>
          </cell>
          <cell r="S556" t="str">
            <v>家庭用户</v>
          </cell>
          <cell r="T556" t="str">
            <v>FTTH</v>
          </cell>
          <cell r="U556" t="str">
            <v>何丽(heli)</v>
          </cell>
          <cell r="V556" t="str">
            <v>DL东铁办公</v>
          </cell>
          <cell r="W556" t="str">
            <v>电商价值宽带营销</v>
          </cell>
          <cell r="X556" t="str">
            <v>大朗区</v>
          </cell>
          <cell r="Y556">
            <v>0</v>
          </cell>
          <cell r="Z556">
            <v>0</v>
          </cell>
          <cell r="AA556" t="str">
            <v>大朗区</v>
          </cell>
          <cell r="AB556" t="str">
            <v>01</v>
          </cell>
          <cell r="AC556">
            <v>12</v>
          </cell>
          <cell r="AD556">
            <v>24</v>
          </cell>
          <cell r="AE556" t="str">
            <v>是</v>
          </cell>
          <cell r="AF556" t="str">
            <v/>
          </cell>
          <cell r="AG556" t="str">
            <v>价值宽带</v>
          </cell>
          <cell r="AH556" t="str">
            <v>续前期</v>
          </cell>
          <cell r="AI556" t="str">
            <v>否</v>
          </cell>
          <cell r="AO556">
            <v>0</v>
          </cell>
          <cell r="AR556" t="str">
            <v>城中社区</v>
          </cell>
        </row>
        <row r="557">
          <cell r="F557">
            <v>13538517033</v>
          </cell>
          <cell r="G557" t="str">
            <v>13538517033</v>
          </cell>
          <cell r="H557" t="str">
            <v>陈达康</v>
          </cell>
          <cell r="I557" t="str">
            <v>预付费东莞住宅新装或续费680元包年，带宽4M</v>
          </cell>
          <cell r="J557">
            <v>680</v>
          </cell>
          <cell r="K557">
            <v>680</v>
          </cell>
          <cell r="L557" t="str">
            <v>2011-04-20</v>
          </cell>
          <cell r="M557">
            <v>42175</v>
          </cell>
          <cell r="N557" t="str">
            <v>2016-06-20</v>
          </cell>
          <cell r="O557" t="str">
            <v>2015-06-05</v>
          </cell>
          <cell r="P557" t="str">
            <v>宽带预付费</v>
          </cell>
          <cell r="Q557" t="str">
            <v>续费</v>
          </cell>
          <cell r="R557" t="str">
            <v>当月充值</v>
          </cell>
          <cell r="S557" t="str">
            <v>家庭用户</v>
          </cell>
          <cell r="T557" t="str">
            <v>FTTH</v>
          </cell>
          <cell r="U557" t="str">
            <v>何丽(heli)</v>
          </cell>
          <cell r="V557" t="str">
            <v>ZX大朗邓轩物</v>
          </cell>
          <cell r="W557" t="str">
            <v>电商价值宽带营销</v>
          </cell>
          <cell r="X557" t="str">
            <v>大朗区</v>
          </cell>
          <cell r="Y557">
            <v>0</v>
          </cell>
          <cell r="Z557">
            <v>0</v>
          </cell>
          <cell r="AA557" t="str">
            <v>大朗区</v>
          </cell>
          <cell r="AB557" t="str">
            <v>05</v>
          </cell>
          <cell r="AC557">
            <v>4</v>
          </cell>
          <cell r="AD557">
            <v>12</v>
          </cell>
          <cell r="AE557" t="str">
            <v>是</v>
          </cell>
          <cell r="AF557" t="str">
            <v/>
          </cell>
          <cell r="AG557" t="str">
            <v>否</v>
          </cell>
          <cell r="AH557" t="str">
            <v>续本月</v>
          </cell>
          <cell r="AI557" t="str">
            <v>是</v>
          </cell>
          <cell r="AJ557">
            <v>13538517033</v>
          </cell>
          <cell r="AO557">
            <v>0</v>
          </cell>
          <cell r="AR557" t="str">
            <v>移动小区</v>
          </cell>
        </row>
        <row r="558">
          <cell r="F558">
            <v>13662990578</v>
          </cell>
          <cell r="G558" t="str">
            <v>13662990578</v>
          </cell>
          <cell r="H558" t="str">
            <v>任瑞勇</v>
          </cell>
          <cell r="I558" t="str">
            <v>预付费东莞住宅新装或续费680元包年，带宽4M</v>
          </cell>
          <cell r="J558">
            <v>680</v>
          </cell>
          <cell r="K558">
            <v>680</v>
          </cell>
          <cell r="L558" t="str">
            <v>2012-06-02</v>
          </cell>
          <cell r="M558">
            <v>42157</v>
          </cell>
          <cell r="N558" t="str">
            <v>2016-06-02</v>
          </cell>
          <cell r="O558" t="str">
            <v>2015-06-02</v>
          </cell>
          <cell r="P558" t="str">
            <v>宽带预付费</v>
          </cell>
          <cell r="Q558" t="str">
            <v>续费</v>
          </cell>
          <cell r="R558" t="str">
            <v>当月充值</v>
          </cell>
          <cell r="S558" t="str">
            <v>家庭用户</v>
          </cell>
          <cell r="T558" t="str">
            <v>FTTH</v>
          </cell>
          <cell r="U558" t="str">
            <v>何丽(heli)</v>
          </cell>
          <cell r="V558" t="str">
            <v>ZX大朗邓轩腾</v>
          </cell>
          <cell r="W558" t="str">
            <v>电商价值宽带营销</v>
          </cell>
          <cell r="X558" t="str">
            <v>大朗区</v>
          </cell>
          <cell r="Y558">
            <v>0</v>
          </cell>
          <cell r="Z558">
            <v>0</v>
          </cell>
          <cell r="AA558" t="str">
            <v>大朗区</v>
          </cell>
          <cell r="AB558" t="str">
            <v>02</v>
          </cell>
          <cell r="AC558">
            <v>4</v>
          </cell>
          <cell r="AD558">
            <v>12</v>
          </cell>
          <cell r="AE558" t="str">
            <v>是</v>
          </cell>
          <cell r="AF558" t="str">
            <v/>
          </cell>
          <cell r="AG558" t="str">
            <v>否</v>
          </cell>
          <cell r="AH558" t="str">
            <v>续本月</v>
          </cell>
          <cell r="AI558" t="str">
            <v>是</v>
          </cell>
          <cell r="AJ558">
            <v>13662990578</v>
          </cell>
          <cell r="AO558">
            <v>0</v>
          </cell>
          <cell r="AR558" t="str">
            <v>石龙坑区</v>
          </cell>
        </row>
        <row r="559">
          <cell r="F559">
            <v>13717359758</v>
          </cell>
          <cell r="G559" t="str">
            <v>13717359758</v>
          </cell>
          <cell r="H559" t="str">
            <v>方玉成</v>
          </cell>
          <cell r="I559" t="str">
            <v>预付费东莞住宅新装或续费680元包年，带宽4M</v>
          </cell>
          <cell r="J559">
            <v>680</v>
          </cell>
          <cell r="K559">
            <v>680</v>
          </cell>
          <cell r="L559" t="str">
            <v>2011-04-15</v>
          </cell>
          <cell r="M559">
            <v>42172</v>
          </cell>
          <cell r="N559" t="str">
            <v>2016-06-17</v>
          </cell>
          <cell r="O559" t="str">
            <v>2015-06-05</v>
          </cell>
          <cell r="P559" t="str">
            <v>宽带预付费</v>
          </cell>
          <cell r="Q559" t="str">
            <v>续费</v>
          </cell>
          <cell r="R559" t="str">
            <v>当月充值</v>
          </cell>
          <cell r="S559" t="str">
            <v>家庭用户</v>
          </cell>
          <cell r="T559" t="str">
            <v>GPON+LAN</v>
          </cell>
          <cell r="U559" t="str">
            <v>何丽(heli)</v>
          </cell>
          <cell r="V559" t="str">
            <v>ZX大朗邓轩物</v>
          </cell>
          <cell r="W559" t="str">
            <v>东坑区</v>
          </cell>
          <cell r="X559" t="str">
            <v>大朗区</v>
          </cell>
          <cell r="Y559">
            <v>0</v>
          </cell>
          <cell r="Z559">
            <v>0</v>
          </cell>
          <cell r="AA559" t="str">
            <v>大朗区</v>
          </cell>
          <cell r="AB559" t="str">
            <v>05</v>
          </cell>
          <cell r="AC559">
            <v>4</v>
          </cell>
          <cell r="AD559">
            <v>12</v>
          </cell>
          <cell r="AE559" t="str">
            <v>是</v>
          </cell>
          <cell r="AF559" t="str">
            <v/>
          </cell>
          <cell r="AG559" t="str">
            <v>否</v>
          </cell>
          <cell r="AH559" t="str">
            <v>续本月</v>
          </cell>
          <cell r="AI559" t="str">
            <v>是</v>
          </cell>
          <cell r="AJ559">
            <v>13717359758</v>
          </cell>
          <cell r="AO559">
            <v>0</v>
          </cell>
          <cell r="AR559" t="str">
            <v>下桥区</v>
          </cell>
        </row>
        <row r="560">
          <cell r="F560">
            <v>13480430409</v>
          </cell>
          <cell r="G560" t="str">
            <v>13480430409</v>
          </cell>
          <cell r="H560" t="str">
            <v>刘小清</v>
          </cell>
          <cell r="I560" t="str">
            <v>预付费东莞住宅新装或续费1088元包年，带宽10M</v>
          </cell>
          <cell r="J560">
            <v>1088</v>
          </cell>
          <cell r="K560">
            <v>1088</v>
          </cell>
          <cell r="L560" t="str">
            <v>2012-06-02</v>
          </cell>
          <cell r="M560">
            <v>42161</v>
          </cell>
          <cell r="N560" t="str">
            <v>2016-06-06</v>
          </cell>
          <cell r="O560" t="str">
            <v>2015-06-05</v>
          </cell>
          <cell r="P560" t="str">
            <v>宽带预付费</v>
          </cell>
          <cell r="Q560" t="str">
            <v>续费</v>
          </cell>
          <cell r="R560" t="str">
            <v>当月充值</v>
          </cell>
          <cell r="S560" t="str">
            <v>家庭用户</v>
          </cell>
          <cell r="T560" t="str">
            <v>FTTH</v>
          </cell>
          <cell r="U560" t="str">
            <v>赵妮(zhaon)</v>
          </cell>
          <cell r="V560" t="str">
            <v>ZX常平陈彦忠</v>
          </cell>
          <cell r="W560" t="str">
            <v>1、常平火车站机房区，2、，3、，4、，</v>
          </cell>
          <cell r="X560" t="str">
            <v>常平区</v>
          </cell>
          <cell r="Y560">
            <v>0</v>
          </cell>
          <cell r="Z560">
            <v>0</v>
          </cell>
          <cell r="AA560" t="str">
            <v>常平区</v>
          </cell>
          <cell r="AB560" t="str">
            <v>05</v>
          </cell>
          <cell r="AC560">
            <v>10</v>
          </cell>
          <cell r="AD560">
            <v>12</v>
          </cell>
          <cell r="AE560" t="str">
            <v>是</v>
          </cell>
          <cell r="AF560" t="str">
            <v/>
          </cell>
          <cell r="AG560" t="str">
            <v>价值宽带</v>
          </cell>
          <cell r="AH560" t="str">
            <v>续本月</v>
          </cell>
          <cell r="AI560" t="str">
            <v>是</v>
          </cell>
          <cell r="AJ560">
            <v>13480430409</v>
          </cell>
          <cell r="AO560">
            <v>0</v>
          </cell>
          <cell r="AR560" t="str">
            <v>恒丰区</v>
          </cell>
        </row>
        <row r="561">
          <cell r="F561">
            <v>15992922281</v>
          </cell>
          <cell r="G561" t="str">
            <v>15992922281</v>
          </cell>
          <cell r="H561" t="str">
            <v>叶满意</v>
          </cell>
          <cell r="I561" t="str">
            <v>预付费东莞住宅新装或续费1298元包2年，带宽6M</v>
          </cell>
          <cell r="J561">
            <v>1298</v>
          </cell>
          <cell r="K561">
            <v>1298</v>
          </cell>
          <cell r="L561" t="str">
            <v>2012-02-28</v>
          </cell>
          <cell r="M561">
            <v>42161</v>
          </cell>
          <cell r="N561" t="str">
            <v>2017-06-06</v>
          </cell>
          <cell r="O561" t="str">
            <v>2015-06-04</v>
          </cell>
          <cell r="P561" t="str">
            <v>宽带预付费</v>
          </cell>
          <cell r="Q561" t="str">
            <v>续费</v>
          </cell>
          <cell r="R561" t="str">
            <v>当月充值</v>
          </cell>
          <cell r="S561" t="str">
            <v>家庭用户</v>
          </cell>
          <cell r="T561" t="str">
            <v>FTTH</v>
          </cell>
          <cell r="U561" t="str">
            <v>何丽(heli)</v>
          </cell>
          <cell r="V561" t="str">
            <v>ZX大朗全守平</v>
          </cell>
          <cell r="W561" t="str">
            <v>电商价值宽带营销</v>
          </cell>
          <cell r="X561" t="str">
            <v>大朗区</v>
          </cell>
          <cell r="Y561">
            <v>0</v>
          </cell>
          <cell r="Z561">
            <v>0</v>
          </cell>
          <cell r="AA561" t="str">
            <v>大朗区</v>
          </cell>
          <cell r="AB561" t="str">
            <v>04</v>
          </cell>
          <cell r="AC561">
            <v>6</v>
          </cell>
          <cell r="AD561">
            <v>12</v>
          </cell>
          <cell r="AE561" t="str">
            <v>是</v>
          </cell>
          <cell r="AF561" t="str">
            <v/>
          </cell>
          <cell r="AG561" t="str">
            <v>否</v>
          </cell>
          <cell r="AH561" t="str">
            <v>续本月</v>
          </cell>
          <cell r="AI561" t="str">
            <v>是</v>
          </cell>
          <cell r="AJ561">
            <v>15992922281</v>
          </cell>
          <cell r="AO561">
            <v>0</v>
          </cell>
          <cell r="AR561" t="str">
            <v>恒丰区</v>
          </cell>
        </row>
        <row r="562">
          <cell r="F562">
            <v>13600243695</v>
          </cell>
          <cell r="G562" t="str">
            <v>13600243695</v>
          </cell>
          <cell r="H562" t="str">
            <v>赵航</v>
          </cell>
          <cell r="I562" t="str">
            <v>预付费东莞住宅新装或续费1298元包2年，带宽6M</v>
          </cell>
          <cell r="J562">
            <v>1298</v>
          </cell>
          <cell r="K562">
            <v>1298</v>
          </cell>
          <cell r="L562" t="str">
            <v>2009-09-22</v>
          </cell>
          <cell r="M562">
            <v>42183</v>
          </cell>
          <cell r="N562" t="str">
            <v>2017-06-28</v>
          </cell>
          <cell r="O562" t="str">
            <v>2015-06-05</v>
          </cell>
          <cell r="P562" t="str">
            <v>宽带预付费</v>
          </cell>
          <cell r="Q562" t="str">
            <v>续费</v>
          </cell>
          <cell r="R562" t="str">
            <v>提前充值</v>
          </cell>
          <cell r="S562" t="str">
            <v>家庭用户</v>
          </cell>
          <cell r="T562" t="str">
            <v>FTTH</v>
          </cell>
          <cell r="U562" t="str">
            <v>尼佳(nj_dl)</v>
          </cell>
          <cell r="V562" t="str">
            <v>ZX大朗邓轩物</v>
          </cell>
          <cell r="W562" t="str">
            <v>电商价值宽带营销</v>
          </cell>
          <cell r="X562" t="str">
            <v>大朗区</v>
          </cell>
          <cell r="Y562">
            <v>0</v>
          </cell>
          <cell r="Z562">
            <v>0</v>
          </cell>
          <cell r="AA562" t="str">
            <v>大朗区</v>
          </cell>
          <cell r="AB562" t="str">
            <v>05</v>
          </cell>
          <cell r="AC562">
            <v>6</v>
          </cell>
          <cell r="AD562">
            <v>12</v>
          </cell>
          <cell r="AE562" t="str">
            <v>是</v>
          </cell>
          <cell r="AF562" t="str">
            <v/>
          </cell>
          <cell r="AG562" t="str">
            <v>否</v>
          </cell>
          <cell r="AH562" t="str">
            <v>续本月</v>
          </cell>
          <cell r="AI562" t="str">
            <v>是</v>
          </cell>
          <cell r="AJ562">
            <v>13600243695</v>
          </cell>
          <cell r="AO562">
            <v>0</v>
          </cell>
          <cell r="AR562" t="str">
            <v>上江城区</v>
          </cell>
        </row>
        <row r="563">
          <cell r="F563">
            <v>15817600680</v>
          </cell>
          <cell r="G563" t="str">
            <v>15817600680</v>
          </cell>
          <cell r="H563" t="str">
            <v>黄显元</v>
          </cell>
          <cell r="I563" t="str">
            <v>预付费东莞住宅新装或续费680元包年，带宽4M</v>
          </cell>
          <cell r="J563">
            <v>680</v>
          </cell>
          <cell r="K563">
            <v>680</v>
          </cell>
          <cell r="L563" t="str">
            <v>2012-06-01</v>
          </cell>
          <cell r="M563">
            <v>42165</v>
          </cell>
          <cell r="N563" t="str">
            <v>2016-06-10</v>
          </cell>
          <cell r="O563" t="str">
            <v>2015-06-03</v>
          </cell>
          <cell r="P563" t="str">
            <v>宽带预付费</v>
          </cell>
          <cell r="Q563" t="str">
            <v>续费</v>
          </cell>
          <cell r="R563" t="str">
            <v>提前充值</v>
          </cell>
          <cell r="S563" t="str">
            <v>家庭用户</v>
          </cell>
          <cell r="T563" t="str">
            <v>FTTH</v>
          </cell>
          <cell r="U563" t="str">
            <v>尼佳(nj_dl)</v>
          </cell>
          <cell r="V563" t="str">
            <v>ZX大朗邓轩腾</v>
          </cell>
          <cell r="W563" t="str">
            <v>电商价值宽带营销</v>
          </cell>
          <cell r="X563" t="str">
            <v>大朗区</v>
          </cell>
          <cell r="Y563">
            <v>0</v>
          </cell>
          <cell r="Z563">
            <v>0</v>
          </cell>
          <cell r="AA563" t="str">
            <v>大朗区</v>
          </cell>
          <cell r="AB563" t="str">
            <v>03</v>
          </cell>
          <cell r="AC563">
            <v>4</v>
          </cell>
          <cell r="AD563">
            <v>12</v>
          </cell>
          <cell r="AE563" t="str">
            <v>是</v>
          </cell>
          <cell r="AF563" t="str">
            <v/>
          </cell>
          <cell r="AG563" t="str">
            <v>否</v>
          </cell>
          <cell r="AH563" t="str">
            <v>续本月</v>
          </cell>
          <cell r="AI563" t="str">
            <v>是</v>
          </cell>
          <cell r="AJ563">
            <v>15817600680</v>
          </cell>
          <cell r="AO563">
            <v>0</v>
          </cell>
          <cell r="AR563" t="str">
            <v>冼沙区</v>
          </cell>
        </row>
        <row r="564">
          <cell r="F564">
            <v>13538466685</v>
          </cell>
          <cell r="G564" t="str">
            <v>13538466685</v>
          </cell>
          <cell r="H564" t="str">
            <v>熊胜恩</v>
          </cell>
          <cell r="I564" t="str">
            <v>预付费东莞住宅新装或续费888元包年，带宽12M</v>
          </cell>
          <cell r="J564">
            <v>888</v>
          </cell>
          <cell r="K564">
            <v>888</v>
          </cell>
          <cell r="L564" t="str">
            <v>2012-06-13</v>
          </cell>
          <cell r="M564">
            <v>42170</v>
          </cell>
          <cell r="N564" t="str">
            <v>2016-06-15</v>
          </cell>
          <cell r="O564" t="str">
            <v>2015-06-06</v>
          </cell>
          <cell r="P564" t="str">
            <v>宽带预付费</v>
          </cell>
          <cell r="Q564" t="str">
            <v>续费</v>
          </cell>
          <cell r="R564" t="str">
            <v>提前充值</v>
          </cell>
          <cell r="S564" t="str">
            <v>家庭用户</v>
          </cell>
          <cell r="T564" t="str">
            <v>FTTH</v>
          </cell>
          <cell r="U564" t="str">
            <v>何丽(heli)</v>
          </cell>
          <cell r="V564" t="str">
            <v>ZX大朗刘运超</v>
          </cell>
          <cell r="W564" t="str">
            <v>电商价值宽带营销</v>
          </cell>
          <cell r="X564" t="str">
            <v>大朗区</v>
          </cell>
          <cell r="Y564">
            <v>0</v>
          </cell>
          <cell r="Z564">
            <v>0</v>
          </cell>
          <cell r="AA564" t="str">
            <v>大朗区</v>
          </cell>
          <cell r="AB564" t="str">
            <v>06</v>
          </cell>
          <cell r="AC564">
            <v>12</v>
          </cell>
          <cell r="AD564">
            <v>12</v>
          </cell>
          <cell r="AE564" t="str">
            <v>是</v>
          </cell>
          <cell r="AF564" t="str">
            <v/>
          </cell>
          <cell r="AG564" t="str">
            <v>价值宽带</v>
          </cell>
          <cell r="AH564" t="str">
            <v>续本月</v>
          </cell>
          <cell r="AI564" t="str">
            <v>是</v>
          </cell>
          <cell r="AJ564">
            <v>13538466685</v>
          </cell>
          <cell r="AO564">
            <v>0</v>
          </cell>
          <cell r="AR564" t="str">
            <v>光润区</v>
          </cell>
        </row>
        <row r="565">
          <cell r="F565">
            <v>15217236140</v>
          </cell>
          <cell r="G565" t="str">
            <v>15217236140</v>
          </cell>
          <cell r="H565" t="str">
            <v>姜忠林</v>
          </cell>
          <cell r="I565" t="str">
            <v>预付费东莞住宅新装或续费680元包年，带宽4M</v>
          </cell>
          <cell r="J565">
            <v>680</v>
          </cell>
          <cell r="K565">
            <v>680</v>
          </cell>
          <cell r="L565" t="str">
            <v>2009-11-17</v>
          </cell>
          <cell r="M565">
            <v>42175</v>
          </cell>
          <cell r="N565" t="str">
            <v>2016-06-20</v>
          </cell>
          <cell r="O565" t="str">
            <v>2015-06-04</v>
          </cell>
          <cell r="P565" t="str">
            <v>宽带预付费</v>
          </cell>
          <cell r="Q565" t="str">
            <v>续费</v>
          </cell>
          <cell r="R565" t="str">
            <v>当月充值</v>
          </cell>
          <cell r="S565" t="str">
            <v>家庭用户</v>
          </cell>
          <cell r="T565" t="str">
            <v>FTTH</v>
          </cell>
          <cell r="U565" t="str">
            <v>何丽(heli)</v>
          </cell>
          <cell r="V565" t="str">
            <v>ZX大朗刘运超</v>
          </cell>
          <cell r="W565" t="str">
            <v>电商价值宽带营销</v>
          </cell>
          <cell r="X565" t="str">
            <v>大朗区</v>
          </cell>
          <cell r="Y565">
            <v>0</v>
          </cell>
          <cell r="Z565">
            <v>0</v>
          </cell>
          <cell r="AA565" t="str">
            <v>大朗区</v>
          </cell>
          <cell r="AB565" t="str">
            <v>04</v>
          </cell>
          <cell r="AC565">
            <v>4</v>
          </cell>
          <cell r="AD565">
            <v>12</v>
          </cell>
          <cell r="AE565" t="str">
            <v>是</v>
          </cell>
          <cell r="AF565" t="str">
            <v/>
          </cell>
          <cell r="AG565" t="str">
            <v>否</v>
          </cell>
          <cell r="AH565" t="str">
            <v>续本月</v>
          </cell>
          <cell r="AI565" t="str">
            <v>是</v>
          </cell>
          <cell r="AJ565">
            <v>15217236140</v>
          </cell>
          <cell r="AO565">
            <v>0</v>
          </cell>
          <cell r="AR565" t="str">
            <v>牛鼓区</v>
          </cell>
        </row>
        <row r="566">
          <cell r="F566">
            <v>15899913317</v>
          </cell>
          <cell r="G566" t="str">
            <v>15899913317</v>
          </cell>
          <cell r="H566" t="str">
            <v>韦立生</v>
          </cell>
          <cell r="I566" t="str">
            <v>预付费东莞住宅新装或续费888元包年，带宽12M</v>
          </cell>
          <cell r="J566">
            <v>888</v>
          </cell>
          <cell r="K566">
            <v>888</v>
          </cell>
          <cell r="L566" t="str">
            <v>2013-06-14</v>
          </cell>
          <cell r="M566">
            <v>42170</v>
          </cell>
          <cell r="N566" t="str">
            <v>2016-06-15</v>
          </cell>
          <cell r="O566" t="str">
            <v>2015-06-03</v>
          </cell>
          <cell r="P566" t="str">
            <v>宽带预付费</v>
          </cell>
          <cell r="Q566" t="str">
            <v>续费</v>
          </cell>
          <cell r="R566" t="str">
            <v>提前充值</v>
          </cell>
          <cell r="S566" t="str">
            <v>家庭用户</v>
          </cell>
          <cell r="T566" t="str">
            <v>FTTH</v>
          </cell>
          <cell r="U566" t="str">
            <v>尼佳(nj_dl)</v>
          </cell>
          <cell r="V566" t="str">
            <v>ZX大朗刘运超</v>
          </cell>
          <cell r="W566" t="str">
            <v>电商价值宽带营销</v>
          </cell>
          <cell r="X566" t="str">
            <v>大朗区</v>
          </cell>
          <cell r="Y566">
            <v>0</v>
          </cell>
          <cell r="Z566">
            <v>0</v>
          </cell>
          <cell r="AA566" t="str">
            <v>大朗区</v>
          </cell>
          <cell r="AB566" t="str">
            <v>03</v>
          </cell>
          <cell r="AC566">
            <v>12</v>
          </cell>
          <cell r="AD566">
            <v>12</v>
          </cell>
          <cell r="AE566" t="str">
            <v>是</v>
          </cell>
          <cell r="AF566" t="str">
            <v/>
          </cell>
          <cell r="AG566" t="str">
            <v>价值宽带</v>
          </cell>
          <cell r="AH566" t="str">
            <v>续本月</v>
          </cell>
          <cell r="AI566" t="str">
            <v>是</v>
          </cell>
          <cell r="AJ566">
            <v>15899913317</v>
          </cell>
          <cell r="AO566">
            <v>0</v>
          </cell>
          <cell r="AR566" t="str">
            <v>温塘区</v>
          </cell>
        </row>
        <row r="567">
          <cell r="F567">
            <v>13726445909</v>
          </cell>
          <cell r="G567" t="str">
            <v>13726445909</v>
          </cell>
          <cell r="H567" t="str">
            <v>萧金玉</v>
          </cell>
          <cell r="I567" t="str">
            <v>预付费东莞住宅新装或续费680元包年，带宽4M</v>
          </cell>
          <cell r="J567">
            <v>680</v>
          </cell>
          <cell r="K567">
            <v>680</v>
          </cell>
          <cell r="L567" t="str">
            <v>2014-06-08</v>
          </cell>
          <cell r="M567">
            <v>42163</v>
          </cell>
          <cell r="N567" t="str">
            <v>2016-06-08</v>
          </cell>
          <cell r="O567" t="str">
            <v>2015-06-05</v>
          </cell>
          <cell r="P567" t="str">
            <v>宽带预付费</v>
          </cell>
          <cell r="Q567" t="str">
            <v>续费</v>
          </cell>
          <cell r="R567" t="str">
            <v>当月充值</v>
          </cell>
          <cell r="S567" t="str">
            <v>家庭用户</v>
          </cell>
          <cell r="T567" t="str">
            <v>FTTH</v>
          </cell>
          <cell r="U567" t="str">
            <v>赵妮(zhaon)</v>
          </cell>
          <cell r="V567" t="str">
            <v>ZX常平宋孝波</v>
          </cell>
          <cell r="W567" t="str">
            <v>电商价值宽带营销</v>
          </cell>
          <cell r="X567" t="str">
            <v>常平区</v>
          </cell>
          <cell r="Y567">
            <v>0</v>
          </cell>
          <cell r="Z567">
            <v>0</v>
          </cell>
          <cell r="AA567" t="str">
            <v>常平区</v>
          </cell>
          <cell r="AB567" t="str">
            <v>05</v>
          </cell>
          <cell r="AC567">
            <v>4</v>
          </cell>
          <cell r="AD567">
            <v>12</v>
          </cell>
          <cell r="AE567" t="str">
            <v>是</v>
          </cell>
          <cell r="AF567" t="str">
            <v/>
          </cell>
          <cell r="AG567" t="str">
            <v>否</v>
          </cell>
          <cell r="AH567" t="str">
            <v>续本月</v>
          </cell>
          <cell r="AI567" t="str">
            <v>是</v>
          </cell>
          <cell r="AJ567">
            <v>13726445909</v>
          </cell>
          <cell r="AO567">
            <v>0</v>
          </cell>
          <cell r="AR567" t="str">
            <v>简沙洲区</v>
          </cell>
        </row>
        <row r="568">
          <cell r="F568">
            <v>13711866352</v>
          </cell>
          <cell r="G568" t="str">
            <v>13711866352</v>
          </cell>
          <cell r="H568" t="str">
            <v>刘德连</v>
          </cell>
          <cell r="I568" t="str">
            <v>预付费东莞住宅新装或续费680元包年，带宽4M</v>
          </cell>
          <cell r="J568">
            <v>680</v>
          </cell>
          <cell r="K568">
            <v>680</v>
          </cell>
          <cell r="L568" t="str">
            <v>2012-07-15</v>
          </cell>
          <cell r="M568">
            <v>42200</v>
          </cell>
          <cell r="N568" t="str">
            <v>2016-07-15</v>
          </cell>
          <cell r="O568" t="str">
            <v>2015-06-05</v>
          </cell>
          <cell r="P568" t="str">
            <v>宽带预付费</v>
          </cell>
          <cell r="Q568" t="str">
            <v>续费</v>
          </cell>
          <cell r="R568" t="str">
            <v>提前充值</v>
          </cell>
          <cell r="S568" t="str">
            <v>家庭用户</v>
          </cell>
          <cell r="T568" t="str">
            <v>FTTH</v>
          </cell>
          <cell r="U568" t="str">
            <v>尼佳(nj_dl)</v>
          </cell>
          <cell r="V568" t="str">
            <v>ZY大朗营业厅</v>
          </cell>
          <cell r="W568" t="str">
            <v>电商价值宽带营销</v>
          </cell>
          <cell r="X568" t="str">
            <v>大朗区</v>
          </cell>
          <cell r="Y568">
            <v>0</v>
          </cell>
          <cell r="Z568">
            <v>0</v>
          </cell>
          <cell r="AA568" t="str">
            <v>大朗区</v>
          </cell>
          <cell r="AB568" t="str">
            <v>05</v>
          </cell>
          <cell r="AC568">
            <v>4</v>
          </cell>
          <cell r="AD568">
            <v>12</v>
          </cell>
          <cell r="AE568" t="str">
            <v>是</v>
          </cell>
          <cell r="AF568" t="str">
            <v/>
          </cell>
          <cell r="AG568" t="str">
            <v>否</v>
          </cell>
          <cell r="AH568" t="str">
            <v>续后期</v>
          </cell>
          <cell r="AI568" t="str">
            <v>否</v>
          </cell>
          <cell r="AO568">
            <v>0</v>
          </cell>
          <cell r="AR568" t="str">
            <v>智通区</v>
          </cell>
        </row>
        <row r="569">
          <cell r="F569">
            <v>13620032092</v>
          </cell>
          <cell r="G569" t="str">
            <v>13620032092</v>
          </cell>
          <cell r="H569" t="str">
            <v>邓检平</v>
          </cell>
          <cell r="I569" t="str">
            <v>预付费东莞住宅新装或续费888元包年，带宽12M</v>
          </cell>
          <cell r="J569">
            <v>888</v>
          </cell>
          <cell r="K569">
            <v>888</v>
          </cell>
          <cell r="L569" t="str">
            <v>2012-07-02</v>
          </cell>
          <cell r="M569">
            <v>42187</v>
          </cell>
          <cell r="N569" t="str">
            <v>2016-07-02</v>
          </cell>
          <cell r="O569" t="str">
            <v>2015-06-07</v>
          </cell>
          <cell r="P569" t="str">
            <v>宽带预付费</v>
          </cell>
          <cell r="Q569" t="str">
            <v>续费</v>
          </cell>
          <cell r="R569" t="str">
            <v>提前充值</v>
          </cell>
          <cell r="S569" t="str">
            <v>家庭用户</v>
          </cell>
          <cell r="T569" t="str">
            <v>FTTH</v>
          </cell>
          <cell r="U569" t="str">
            <v>赵妮(zhaon)</v>
          </cell>
          <cell r="V569" t="str">
            <v>ZX常平罗志文</v>
          </cell>
          <cell r="W569" t="str">
            <v/>
          </cell>
          <cell r="X569" t="str">
            <v>常平区</v>
          </cell>
          <cell r="Y569">
            <v>0</v>
          </cell>
          <cell r="Z569">
            <v>0</v>
          </cell>
          <cell r="AA569" t="str">
            <v>常平区</v>
          </cell>
          <cell r="AB569" t="str">
            <v>07</v>
          </cell>
          <cell r="AC569">
            <v>12</v>
          </cell>
          <cell r="AD569">
            <v>12</v>
          </cell>
          <cell r="AE569" t="str">
            <v>是</v>
          </cell>
          <cell r="AF569" t="str">
            <v/>
          </cell>
          <cell r="AG569" t="str">
            <v>价值宽带</v>
          </cell>
          <cell r="AH569" t="str">
            <v>续后期</v>
          </cell>
          <cell r="AI569" t="str">
            <v>否</v>
          </cell>
          <cell r="AO569">
            <v>0</v>
          </cell>
          <cell r="AR569" t="str">
            <v>智通区</v>
          </cell>
        </row>
        <row r="570">
          <cell r="F570">
            <v>13516788039</v>
          </cell>
          <cell r="G570" t="str">
            <v>13516788039</v>
          </cell>
          <cell r="H570" t="str">
            <v>吴晓菊</v>
          </cell>
          <cell r="I570" t="str">
            <v>预付费东莞住宅新装或续费680元包年，带宽4M</v>
          </cell>
          <cell r="J570">
            <v>680</v>
          </cell>
          <cell r="K570">
            <v>680</v>
          </cell>
          <cell r="L570" t="str">
            <v>2013-06-27</v>
          </cell>
          <cell r="M570">
            <v>42182</v>
          </cell>
          <cell r="N570" t="str">
            <v>2016-06-27</v>
          </cell>
          <cell r="O570" t="str">
            <v>2015-06-04</v>
          </cell>
          <cell r="P570" t="str">
            <v>宽带预付费</v>
          </cell>
          <cell r="Q570" t="str">
            <v>续费</v>
          </cell>
          <cell r="R570" t="str">
            <v>当月充值</v>
          </cell>
          <cell r="S570" t="str">
            <v>家庭用户</v>
          </cell>
          <cell r="T570" t="str">
            <v>FTTH</v>
          </cell>
          <cell r="U570" t="str">
            <v>何丽(heli)</v>
          </cell>
          <cell r="V570" t="str">
            <v>ZX大朗刘运超</v>
          </cell>
          <cell r="W570" t="str">
            <v>电商价值宽带营销</v>
          </cell>
          <cell r="X570" t="str">
            <v>大朗区</v>
          </cell>
          <cell r="Y570">
            <v>0</v>
          </cell>
          <cell r="Z570">
            <v>0</v>
          </cell>
          <cell r="AA570" t="str">
            <v>大朗区</v>
          </cell>
          <cell r="AB570" t="str">
            <v>04</v>
          </cell>
          <cell r="AC570">
            <v>4</v>
          </cell>
          <cell r="AD570">
            <v>12</v>
          </cell>
          <cell r="AE570" t="str">
            <v>是</v>
          </cell>
          <cell r="AF570" t="str">
            <v/>
          </cell>
          <cell r="AG570" t="str">
            <v>否</v>
          </cell>
          <cell r="AH570" t="str">
            <v>续本月</v>
          </cell>
          <cell r="AI570" t="str">
            <v>是</v>
          </cell>
          <cell r="AJ570">
            <v>13516788039</v>
          </cell>
          <cell r="AO570">
            <v>0</v>
          </cell>
          <cell r="AR570" t="str">
            <v>石美区</v>
          </cell>
        </row>
        <row r="571">
          <cell r="F571">
            <v>13694913974</v>
          </cell>
          <cell r="G571" t="str">
            <v>13694913974</v>
          </cell>
          <cell r="H571" t="str">
            <v>尧水书</v>
          </cell>
          <cell r="I571" t="str">
            <v>预付费东莞住宅新装或续费680元包年，带宽4M</v>
          </cell>
          <cell r="J571">
            <v>680</v>
          </cell>
          <cell r="K571">
            <v>680</v>
          </cell>
          <cell r="L571" t="str">
            <v>2013-06-26</v>
          </cell>
          <cell r="M571">
            <v>42181</v>
          </cell>
          <cell r="N571" t="str">
            <v>2016-06-26</v>
          </cell>
          <cell r="O571" t="str">
            <v>2015-06-05</v>
          </cell>
          <cell r="P571" t="str">
            <v>宽带预付费</v>
          </cell>
          <cell r="Q571" t="str">
            <v>续费</v>
          </cell>
          <cell r="R571" t="str">
            <v>当月充值</v>
          </cell>
          <cell r="S571" t="str">
            <v>家庭用户</v>
          </cell>
          <cell r="T571" t="str">
            <v>FTTH</v>
          </cell>
          <cell r="U571" t="str">
            <v>尼佳(nj_dl)</v>
          </cell>
          <cell r="V571" t="str">
            <v>ZX大朗刘运超</v>
          </cell>
          <cell r="W571" t="str">
            <v>电商价值宽带营销</v>
          </cell>
          <cell r="X571" t="str">
            <v>大朗区</v>
          </cell>
          <cell r="Y571">
            <v>0</v>
          </cell>
          <cell r="Z571">
            <v>0</v>
          </cell>
          <cell r="AA571" t="str">
            <v>大朗区</v>
          </cell>
          <cell r="AB571" t="str">
            <v>05</v>
          </cell>
          <cell r="AC571">
            <v>4</v>
          </cell>
          <cell r="AD571">
            <v>12</v>
          </cell>
          <cell r="AE571" t="str">
            <v>是</v>
          </cell>
          <cell r="AF571" t="str">
            <v/>
          </cell>
          <cell r="AG571" t="str">
            <v>否</v>
          </cell>
          <cell r="AH571" t="str">
            <v>续本月</v>
          </cell>
          <cell r="AI571" t="str">
            <v>是</v>
          </cell>
          <cell r="AJ571">
            <v>13694913974</v>
          </cell>
          <cell r="AO571">
            <v>0</v>
          </cell>
          <cell r="AR571" t="str">
            <v>冼沙区</v>
          </cell>
        </row>
        <row r="572">
          <cell r="F572">
            <v>13423376146</v>
          </cell>
          <cell r="G572" t="str">
            <v>13423376146</v>
          </cell>
          <cell r="H572" t="str">
            <v>黎春棋</v>
          </cell>
          <cell r="I572" t="str">
            <v>预付费东莞住宅新装或续费680元包年，带宽4M</v>
          </cell>
          <cell r="J572">
            <v>680</v>
          </cell>
          <cell r="K572">
            <v>680</v>
          </cell>
          <cell r="L572" t="str">
            <v>2011-04-06</v>
          </cell>
          <cell r="M572">
            <v>42161</v>
          </cell>
          <cell r="N572" t="str">
            <v>2016-06-06</v>
          </cell>
          <cell r="O572" t="str">
            <v>2015-06-01</v>
          </cell>
          <cell r="P572" t="str">
            <v>宽带预付费</v>
          </cell>
          <cell r="Q572" t="str">
            <v>续费</v>
          </cell>
          <cell r="R572" t="str">
            <v>当月充值</v>
          </cell>
          <cell r="S572" t="str">
            <v>家庭用户</v>
          </cell>
          <cell r="T572" t="str">
            <v>FTTH</v>
          </cell>
          <cell r="U572" t="str">
            <v>何丽(heli)</v>
          </cell>
          <cell r="V572" t="str">
            <v>ZX大朗刘运超</v>
          </cell>
          <cell r="W572" t="str">
            <v>杨涌蔡边区</v>
          </cell>
          <cell r="X572" t="str">
            <v>大朗区</v>
          </cell>
          <cell r="Y572">
            <v>0</v>
          </cell>
          <cell r="Z572">
            <v>0</v>
          </cell>
          <cell r="AA572" t="str">
            <v>大朗区</v>
          </cell>
          <cell r="AB572" t="str">
            <v>01</v>
          </cell>
          <cell r="AC572">
            <v>4</v>
          </cell>
          <cell r="AD572">
            <v>12</v>
          </cell>
          <cell r="AE572" t="str">
            <v>是</v>
          </cell>
          <cell r="AF572" t="str">
            <v/>
          </cell>
          <cell r="AG572" t="str">
            <v>否</v>
          </cell>
          <cell r="AH572" t="str">
            <v>续本月</v>
          </cell>
          <cell r="AI572" t="str">
            <v>是</v>
          </cell>
          <cell r="AJ572">
            <v>13423376146</v>
          </cell>
          <cell r="AO572">
            <v>0</v>
          </cell>
          <cell r="AR572" t="str">
            <v>光润区</v>
          </cell>
        </row>
        <row r="573">
          <cell r="F573">
            <v>15019154837</v>
          </cell>
          <cell r="G573" t="str">
            <v>15019154837</v>
          </cell>
          <cell r="H573" t="str">
            <v>刘平川</v>
          </cell>
          <cell r="I573" t="str">
            <v>预付费东莞住宅新装或续费680元包年，带宽4M</v>
          </cell>
          <cell r="J573">
            <v>680</v>
          </cell>
          <cell r="K573">
            <v>680</v>
          </cell>
          <cell r="L573" t="str">
            <v>2014-05-06</v>
          </cell>
          <cell r="M573">
            <v>42191</v>
          </cell>
          <cell r="N573" t="str">
            <v>2016-07-06</v>
          </cell>
          <cell r="O573" t="str">
            <v>2015-06-05</v>
          </cell>
          <cell r="P573" t="str">
            <v>宽带预付费</v>
          </cell>
          <cell r="Q573" t="str">
            <v>续费</v>
          </cell>
          <cell r="R573" t="str">
            <v>提前充值</v>
          </cell>
          <cell r="S573" t="str">
            <v>家庭用户</v>
          </cell>
          <cell r="T573" t="str">
            <v>FTTH</v>
          </cell>
          <cell r="U573" t="str">
            <v>尼佳(nj_dl)</v>
          </cell>
          <cell r="V573" t="str">
            <v>ZX大朗全守平</v>
          </cell>
          <cell r="W573" t="str">
            <v>杨涌蔡边区</v>
          </cell>
          <cell r="X573" t="str">
            <v>大朗区</v>
          </cell>
          <cell r="Y573">
            <v>0</v>
          </cell>
          <cell r="Z573">
            <v>0</v>
          </cell>
          <cell r="AA573" t="str">
            <v>大朗区</v>
          </cell>
          <cell r="AB573" t="str">
            <v>05</v>
          </cell>
          <cell r="AC573">
            <v>4</v>
          </cell>
          <cell r="AD573">
            <v>12</v>
          </cell>
          <cell r="AE573" t="str">
            <v>是</v>
          </cell>
          <cell r="AF573" t="str">
            <v/>
          </cell>
          <cell r="AG573" t="str">
            <v>否</v>
          </cell>
          <cell r="AH573" t="str">
            <v>续后期</v>
          </cell>
          <cell r="AI573" t="str">
            <v>否</v>
          </cell>
          <cell r="AO573">
            <v>0</v>
          </cell>
          <cell r="AR573" t="str">
            <v>西联区</v>
          </cell>
        </row>
        <row r="574">
          <cell r="F574">
            <v>13600289210</v>
          </cell>
          <cell r="G574" t="str">
            <v>13600289210</v>
          </cell>
          <cell r="H574" t="str">
            <v>吕仁艺</v>
          </cell>
          <cell r="I574" t="str">
            <v>预付费东莞住宅新装或续费888元包年，带宽12M</v>
          </cell>
          <cell r="J574">
            <v>888</v>
          </cell>
          <cell r="K574">
            <v>888</v>
          </cell>
          <cell r="L574" t="str">
            <v>2006-06-29</v>
          </cell>
          <cell r="M574">
            <v>42161</v>
          </cell>
          <cell r="N574" t="str">
            <v>2016-06-07</v>
          </cell>
          <cell r="O574" t="str">
            <v>2015-06-07</v>
          </cell>
          <cell r="P574" t="str">
            <v>宽带预付费</v>
          </cell>
          <cell r="Q574" t="str">
            <v>续费</v>
          </cell>
          <cell r="R574" t="str">
            <v>当月充值</v>
          </cell>
          <cell r="S574" t="str">
            <v>家庭用户</v>
          </cell>
          <cell r="T574" t="str">
            <v>FTTH</v>
          </cell>
          <cell r="U574" t="str">
            <v>赵妮(zhaon)</v>
          </cell>
          <cell r="V574" t="str">
            <v>ZX常平陈常利</v>
          </cell>
          <cell r="W574" t="str">
            <v/>
          </cell>
          <cell r="X574" t="str">
            <v>常平区</v>
          </cell>
          <cell r="Y574">
            <v>0</v>
          </cell>
          <cell r="Z574">
            <v>0</v>
          </cell>
          <cell r="AA574" t="str">
            <v>常平区</v>
          </cell>
          <cell r="AB574" t="str">
            <v>07</v>
          </cell>
          <cell r="AC574">
            <v>12</v>
          </cell>
          <cell r="AD574">
            <v>12</v>
          </cell>
          <cell r="AE574" t="str">
            <v>是</v>
          </cell>
          <cell r="AF574" t="str">
            <v/>
          </cell>
          <cell r="AG574" t="str">
            <v>价值宽带</v>
          </cell>
          <cell r="AH574" t="str">
            <v>续本月</v>
          </cell>
          <cell r="AI574" t="str">
            <v>是</v>
          </cell>
          <cell r="AJ574">
            <v>13600289210</v>
          </cell>
          <cell r="AO574">
            <v>0</v>
          </cell>
          <cell r="AR574" t="str">
            <v>西联区</v>
          </cell>
        </row>
        <row r="575">
          <cell r="F575">
            <v>13539011995</v>
          </cell>
          <cell r="G575" t="str">
            <v>13539011995</v>
          </cell>
          <cell r="H575" t="str">
            <v>韦宗栈</v>
          </cell>
          <cell r="I575" t="str">
            <v>预付费东莞住宅新装或续费888元包年，带宽12M</v>
          </cell>
          <cell r="J575">
            <v>888</v>
          </cell>
          <cell r="K575">
            <v>888</v>
          </cell>
          <cell r="L575" t="str">
            <v>2013-07-14</v>
          </cell>
          <cell r="M575">
            <v>42188</v>
          </cell>
          <cell r="N575" t="str">
            <v>2016-07-03</v>
          </cell>
          <cell r="O575" t="str">
            <v>2015-06-03</v>
          </cell>
          <cell r="P575" t="str">
            <v>宽带预付费</v>
          </cell>
          <cell r="Q575" t="str">
            <v>续费</v>
          </cell>
          <cell r="R575" t="str">
            <v>提前充值</v>
          </cell>
          <cell r="S575" t="str">
            <v>家庭用户</v>
          </cell>
          <cell r="T575" t="str">
            <v>FTTH</v>
          </cell>
          <cell r="U575" t="str">
            <v>赵妮(zhaon)</v>
          </cell>
          <cell r="V575" t="str">
            <v>ZX常平罗志文</v>
          </cell>
          <cell r="W575" t="str">
            <v/>
          </cell>
          <cell r="X575" t="str">
            <v>常平区</v>
          </cell>
          <cell r="Y575">
            <v>0</v>
          </cell>
          <cell r="Z575">
            <v>0</v>
          </cell>
          <cell r="AA575" t="str">
            <v>常平区</v>
          </cell>
          <cell r="AB575" t="str">
            <v>03</v>
          </cell>
          <cell r="AC575">
            <v>12</v>
          </cell>
          <cell r="AD575">
            <v>12</v>
          </cell>
          <cell r="AE575" t="str">
            <v>是</v>
          </cell>
          <cell r="AF575" t="str">
            <v/>
          </cell>
          <cell r="AG575" t="str">
            <v>价值宽带</v>
          </cell>
          <cell r="AH575" t="str">
            <v>续后期</v>
          </cell>
          <cell r="AI575" t="str">
            <v>否</v>
          </cell>
          <cell r="AO575">
            <v>0</v>
          </cell>
          <cell r="AR575" t="str">
            <v>低涌区</v>
          </cell>
        </row>
        <row r="576">
          <cell r="F576">
            <v>13517255694</v>
          </cell>
          <cell r="G576" t="str">
            <v>13517255694</v>
          </cell>
          <cell r="H576" t="str">
            <v>庄锦贤</v>
          </cell>
          <cell r="I576" t="str">
            <v>预付费东莞住宅新装或续费888元包年，带宽12M</v>
          </cell>
          <cell r="J576">
            <v>888</v>
          </cell>
          <cell r="K576">
            <v>888</v>
          </cell>
          <cell r="L576" t="str">
            <v>2013-06-02</v>
          </cell>
          <cell r="M576">
            <v>42157</v>
          </cell>
          <cell r="N576" t="str">
            <v>2016-06-04</v>
          </cell>
          <cell r="O576" t="str">
            <v>2015-06-04</v>
          </cell>
          <cell r="P576" t="str">
            <v>宽带预付费</v>
          </cell>
          <cell r="Q576" t="str">
            <v>续费</v>
          </cell>
          <cell r="R576" t="str">
            <v>当月充值</v>
          </cell>
          <cell r="S576" t="str">
            <v>家庭用户</v>
          </cell>
          <cell r="T576" t="str">
            <v>FTTH</v>
          </cell>
          <cell r="U576" t="str">
            <v>赵妮(zhaon)</v>
          </cell>
          <cell r="V576" t="str">
            <v>ZX常平谢熙</v>
          </cell>
          <cell r="W576" t="str">
            <v/>
          </cell>
          <cell r="X576" t="str">
            <v>常平区</v>
          </cell>
          <cell r="Y576">
            <v>0</v>
          </cell>
          <cell r="Z576">
            <v>0</v>
          </cell>
          <cell r="AA576" t="str">
            <v>常平区</v>
          </cell>
          <cell r="AB576" t="str">
            <v>04</v>
          </cell>
          <cell r="AC576">
            <v>12</v>
          </cell>
          <cell r="AD576">
            <v>12</v>
          </cell>
          <cell r="AE576" t="str">
            <v>是</v>
          </cell>
          <cell r="AF576" t="str">
            <v/>
          </cell>
          <cell r="AG576" t="str">
            <v>价值宽带</v>
          </cell>
          <cell r="AH576" t="str">
            <v>续本月</v>
          </cell>
          <cell r="AI576" t="str">
            <v>是</v>
          </cell>
          <cell r="AJ576">
            <v>13517255694</v>
          </cell>
          <cell r="AO576">
            <v>0</v>
          </cell>
          <cell r="AR576" t="str">
            <v>低涌区</v>
          </cell>
        </row>
        <row r="577">
          <cell r="F577">
            <v>13544887088</v>
          </cell>
          <cell r="G577" t="str">
            <v>13544887088</v>
          </cell>
          <cell r="H577" t="str">
            <v>刘杰玲</v>
          </cell>
          <cell r="I577" t="str">
            <v>预付费东莞住宅新装或续费1408元包2年，带宽12M</v>
          </cell>
          <cell r="J577">
            <v>1408</v>
          </cell>
          <cell r="K577">
            <v>1408</v>
          </cell>
          <cell r="L577" t="str">
            <v>2013-07-01</v>
          </cell>
          <cell r="M577">
            <v>42186</v>
          </cell>
          <cell r="N577" t="str">
            <v>2017-07-01</v>
          </cell>
          <cell r="O577" t="str">
            <v>2015-06-03</v>
          </cell>
          <cell r="P577" t="str">
            <v>宽带预付费</v>
          </cell>
          <cell r="Q577" t="str">
            <v>续费</v>
          </cell>
          <cell r="R577" t="str">
            <v>提前充值</v>
          </cell>
          <cell r="S577" t="str">
            <v>家庭用户</v>
          </cell>
          <cell r="T577" t="str">
            <v>FTTH</v>
          </cell>
          <cell r="U577" t="str">
            <v>赵妮(zhaon)</v>
          </cell>
          <cell r="V577" t="str">
            <v>ZX常平谢熙</v>
          </cell>
          <cell r="W577" t="str">
            <v>电商价值宽带营销</v>
          </cell>
          <cell r="X577" t="str">
            <v>常平区</v>
          </cell>
          <cell r="Y577">
            <v>0</v>
          </cell>
          <cell r="Z577">
            <v>0</v>
          </cell>
          <cell r="AA577" t="str">
            <v>常平区</v>
          </cell>
          <cell r="AB577" t="str">
            <v>03</v>
          </cell>
          <cell r="AC577">
            <v>12</v>
          </cell>
          <cell r="AD577">
            <v>24</v>
          </cell>
          <cell r="AE577" t="str">
            <v>是</v>
          </cell>
          <cell r="AF577" t="str">
            <v/>
          </cell>
          <cell r="AG577" t="str">
            <v>价值宽带</v>
          </cell>
          <cell r="AH577" t="str">
            <v>续后期</v>
          </cell>
          <cell r="AI577" t="str">
            <v>否</v>
          </cell>
          <cell r="AO577">
            <v>0</v>
          </cell>
          <cell r="AR577" t="str">
            <v>三阳区</v>
          </cell>
        </row>
        <row r="578">
          <cell r="F578">
            <v>13688944068</v>
          </cell>
          <cell r="G578" t="str">
            <v>13688944068</v>
          </cell>
          <cell r="H578" t="str">
            <v>张明艳</v>
          </cell>
          <cell r="I578" t="str">
            <v>预付费东莞住宅新装或续费680元包年，带宽4M</v>
          </cell>
          <cell r="J578">
            <v>680</v>
          </cell>
          <cell r="K578">
            <v>680</v>
          </cell>
          <cell r="L578" t="str">
            <v>2014-06-30</v>
          </cell>
          <cell r="M578">
            <v>42185</v>
          </cell>
          <cell r="N578" t="str">
            <v>2016-06-30</v>
          </cell>
          <cell r="O578" t="str">
            <v>2015-06-03</v>
          </cell>
          <cell r="P578" t="str">
            <v>宽带预付费</v>
          </cell>
          <cell r="Q578" t="str">
            <v>续费</v>
          </cell>
          <cell r="R578" t="str">
            <v>提前充值</v>
          </cell>
          <cell r="S578" t="str">
            <v>家庭用户</v>
          </cell>
          <cell r="T578" t="str">
            <v>FTTH</v>
          </cell>
          <cell r="U578" t="str">
            <v>赵妮(zhaon)</v>
          </cell>
          <cell r="V578" t="str">
            <v>ZX常平王翔</v>
          </cell>
          <cell r="W578" t="str">
            <v>电商价值宽带营销</v>
          </cell>
          <cell r="X578" t="str">
            <v>常平区</v>
          </cell>
          <cell r="Y578">
            <v>0</v>
          </cell>
          <cell r="Z578">
            <v>0</v>
          </cell>
          <cell r="AA578" t="str">
            <v>常平区</v>
          </cell>
          <cell r="AB578" t="str">
            <v>03</v>
          </cell>
          <cell r="AC578">
            <v>4</v>
          </cell>
          <cell r="AD578">
            <v>12</v>
          </cell>
          <cell r="AE578" t="str">
            <v>是</v>
          </cell>
          <cell r="AF578" t="str">
            <v/>
          </cell>
          <cell r="AG578" t="str">
            <v>否</v>
          </cell>
          <cell r="AH578" t="str">
            <v>续本月</v>
          </cell>
          <cell r="AI578" t="str">
            <v>是</v>
          </cell>
          <cell r="AJ578">
            <v>13688944068</v>
          </cell>
          <cell r="AO578">
            <v>0</v>
          </cell>
          <cell r="AR578" t="str">
            <v>三阳区</v>
          </cell>
        </row>
        <row r="579">
          <cell r="F579">
            <v>13751369210</v>
          </cell>
          <cell r="G579" t="str">
            <v>13751369210</v>
          </cell>
          <cell r="H579" t="str">
            <v>张威</v>
          </cell>
          <cell r="I579" t="str">
            <v>预付费东莞住宅新装或续费100元包月，带宽4M</v>
          </cell>
          <cell r="J579">
            <v>200</v>
          </cell>
          <cell r="K579">
            <v>200</v>
          </cell>
          <cell r="L579" t="str">
            <v>2014-06-07</v>
          </cell>
          <cell r="M579">
            <v>42162</v>
          </cell>
          <cell r="N579" t="str">
            <v>2015-08-07</v>
          </cell>
          <cell r="O579" t="str">
            <v>2015-06-05</v>
          </cell>
          <cell r="P579" t="str">
            <v>宽带预付费</v>
          </cell>
          <cell r="Q579" t="str">
            <v>续费</v>
          </cell>
          <cell r="R579" t="str">
            <v>当月充值</v>
          </cell>
          <cell r="S579" t="str">
            <v>家庭用户</v>
          </cell>
          <cell r="T579" t="str">
            <v>FTTH</v>
          </cell>
          <cell r="U579" t="str">
            <v>赵妮(zhaon)</v>
          </cell>
          <cell r="V579" t="str">
            <v>ZX常平谢熙</v>
          </cell>
          <cell r="W579" t="str">
            <v/>
          </cell>
          <cell r="X579" t="str">
            <v>常平区</v>
          </cell>
          <cell r="Y579">
            <v>0</v>
          </cell>
          <cell r="Z579">
            <v>0</v>
          </cell>
          <cell r="AA579" t="str">
            <v>常平区</v>
          </cell>
          <cell r="AB579" t="str">
            <v>05</v>
          </cell>
          <cell r="AC579">
            <v>4</v>
          </cell>
          <cell r="AD579">
            <v>1</v>
          </cell>
          <cell r="AE579" t="str">
            <v>是</v>
          </cell>
          <cell r="AF579" t="str">
            <v/>
          </cell>
          <cell r="AG579" t="str">
            <v>否</v>
          </cell>
          <cell r="AH579" t="str">
            <v>续本月</v>
          </cell>
          <cell r="AI579" t="str">
            <v>是</v>
          </cell>
          <cell r="AJ579">
            <v>13751369210</v>
          </cell>
          <cell r="AO579">
            <v>0</v>
          </cell>
          <cell r="AR579" t="str">
            <v>东力区</v>
          </cell>
        </row>
        <row r="580">
          <cell r="F580">
            <v>15007696891</v>
          </cell>
          <cell r="G580" t="str">
            <v>15007696891</v>
          </cell>
          <cell r="H580" t="str">
            <v>文峥</v>
          </cell>
          <cell r="I580" t="str">
            <v>预付费东莞住宅新装或续费888元包年，带宽12M</v>
          </cell>
          <cell r="J580">
            <v>888</v>
          </cell>
          <cell r="K580">
            <v>888</v>
          </cell>
          <cell r="L580" t="str">
            <v>2014-02-24</v>
          </cell>
          <cell r="M580">
            <v>42424</v>
          </cell>
          <cell r="N580" t="str">
            <v>2017-02-24</v>
          </cell>
          <cell r="O580" t="str">
            <v>2015-06-04</v>
          </cell>
          <cell r="P580" t="str">
            <v>宽带预付费</v>
          </cell>
          <cell r="Q580" t="str">
            <v>续费</v>
          </cell>
          <cell r="R580" t="str">
            <v>提前充值</v>
          </cell>
          <cell r="S580" t="str">
            <v>家庭用户</v>
          </cell>
          <cell r="T580" t="str">
            <v>FTTH</v>
          </cell>
          <cell r="U580" t="str">
            <v>赵妮(zhaon)</v>
          </cell>
          <cell r="V580" t="str">
            <v>ZX常平谢熙</v>
          </cell>
          <cell r="W580" t="str">
            <v/>
          </cell>
          <cell r="X580" t="str">
            <v>常平区</v>
          </cell>
          <cell r="Y580">
            <v>0</v>
          </cell>
          <cell r="Z580">
            <v>0</v>
          </cell>
          <cell r="AA580" t="str">
            <v>常平区</v>
          </cell>
          <cell r="AB580" t="str">
            <v>04</v>
          </cell>
          <cell r="AC580">
            <v>12</v>
          </cell>
          <cell r="AD580">
            <v>12</v>
          </cell>
          <cell r="AE580" t="str">
            <v>是</v>
          </cell>
          <cell r="AF580" t="str">
            <v/>
          </cell>
          <cell r="AG580" t="str">
            <v>价值宽带</v>
          </cell>
          <cell r="AH580" t="str">
            <v>续后期</v>
          </cell>
          <cell r="AI580" t="str">
            <v>否</v>
          </cell>
          <cell r="AO580">
            <v>0</v>
          </cell>
          <cell r="AR580" t="str">
            <v>东力区</v>
          </cell>
        </row>
        <row r="581">
          <cell r="F581">
            <v>15812865858</v>
          </cell>
          <cell r="G581" t="str">
            <v>15812865858</v>
          </cell>
          <cell r="H581" t="str">
            <v>辛长生</v>
          </cell>
          <cell r="I581" t="str">
            <v>预付费东莞住宅新装或续费1408元包2年，带宽12M</v>
          </cell>
          <cell r="J581">
            <v>1408</v>
          </cell>
          <cell r="K581">
            <v>1408</v>
          </cell>
          <cell r="L581" t="str">
            <v>2013-06-07</v>
          </cell>
          <cell r="M581">
            <v>42164</v>
          </cell>
          <cell r="N581" t="str">
            <v>2017-06-09</v>
          </cell>
          <cell r="O581" t="str">
            <v>2015-06-03</v>
          </cell>
          <cell r="P581" t="str">
            <v>宽带预付费</v>
          </cell>
          <cell r="Q581" t="str">
            <v>续费</v>
          </cell>
          <cell r="R581" t="str">
            <v>当月充值</v>
          </cell>
          <cell r="S581" t="str">
            <v>家庭用户</v>
          </cell>
          <cell r="T581" t="str">
            <v>FTTH</v>
          </cell>
          <cell r="U581" t="str">
            <v>赵妮(zhaon)</v>
          </cell>
          <cell r="V581" t="str">
            <v>ZX常平谢熙</v>
          </cell>
          <cell r="W581" t="str">
            <v/>
          </cell>
          <cell r="X581" t="str">
            <v>常平区</v>
          </cell>
          <cell r="Y581">
            <v>0</v>
          </cell>
          <cell r="Z581">
            <v>0</v>
          </cell>
          <cell r="AA581" t="str">
            <v>常平区</v>
          </cell>
          <cell r="AB581" t="str">
            <v>03</v>
          </cell>
          <cell r="AC581">
            <v>12</v>
          </cell>
          <cell r="AD581">
            <v>24</v>
          </cell>
          <cell r="AE581" t="str">
            <v>是</v>
          </cell>
          <cell r="AF581" t="str">
            <v/>
          </cell>
          <cell r="AG581" t="str">
            <v>价值宽带</v>
          </cell>
          <cell r="AH581" t="str">
            <v>续本月</v>
          </cell>
          <cell r="AI581" t="str">
            <v>是</v>
          </cell>
          <cell r="AJ581">
            <v>15812865858</v>
          </cell>
          <cell r="AO581">
            <v>0</v>
          </cell>
          <cell r="AR581" t="str">
            <v>樟新区</v>
          </cell>
        </row>
        <row r="582">
          <cell r="F582">
            <v>13437389207</v>
          </cell>
          <cell r="G582" t="str">
            <v>13437389207</v>
          </cell>
          <cell r="H582" t="str">
            <v>赵生祥</v>
          </cell>
          <cell r="I582" t="str">
            <v>预付费东莞住宅新装或续费400元包半年，带宽4M</v>
          </cell>
          <cell r="J582">
            <v>400</v>
          </cell>
          <cell r="K582">
            <v>400</v>
          </cell>
          <cell r="L582" t="str">
            <v>2010-04-22</v>
          </cell>
          <cell r="M582">
            <v>42150</v>
          </cell>
          <cell r="N582" t="str">
            <v>2015-12-05</v>
          </cell>
          <cell r="O582" t="str">
            <v>2015-06-05</v>
          </cell>
          <cell r="P582" t="str">
            <v>宽带预付费</v>
          </cell>
          <cell r="Q582" t="str">
            <v>续费</v>
          </cell>
          <cell r="R582" t="str">
            <v>往月充值</v>
          </cell>
          <cell r="S582" t="str">
            <v>家庭用户</v>
          </cell>
          <cell r="T582" t="str">
            <v>FTTH</v>
          </cell>
          <cell r="U582" t="str">
            <v>赵妮(zhaon)</v>
          </cell>
          <cell r="V582" t="str">
            <v>ZX常平陈常利</v>
          </cell>
          <cell r="W582" t="str">
            <v>电商价值宽带营销</v>
          </cell>
          <cell r="X582" t="str">
            <v>常平区</v>
          </cell>
          <cell r="Y582">
            <v>0</v>
          </cell>
          <cell r="Z582">
            <v>0</v>
          </cell>
          <cell r="AA582" t="str">
            <v>常平区</v>
          </cell>
          <cell r="AB582" t="str">
            <v>05</v>
          </cell>
          <cell r="AC582">
            <v>4</v>
          </cell>
          <cell r="AD582">
            <v>6</v>
          </cell>
          <cell r="AE582" t="str">
            <v>是</v>
          </cell>
          <cell r="AF582" t="str">
            <v/>
          </cell>
          <cell r="AG582" t="str">
            <v>否</v>
          </cell>
          <cell r="AH582" t="str">
            <v>续前期</v>
          </cell>
          <cell r="AI582" t="str">
            <v>否</v>
          </cell>
          <cell r="AO582">
            <v>0</v>
          </cell>
          <cell r="AR582" t="str">
            <v>中心区</v>
          </cell>
        </row>
        <row r="583">
          <cell r="F583">
            <v>13544779817</v>
          </cell>
          <cell r="G583" t="str">
            <v>13544779817</v>
          </cell>
          <cell r="H583" t="str">
            <v>蒋钦骏</v>
          </cell>
          <cell r="I583" t="str">
            <v>预付费东莞住宅新装或续费240元包季，带宽4M</v>
          </cell>
          <cell r="J583">
            <v>240</v>
          </cell>
          <cell r="K583">
            <v>240</v>
          </cell>
          <cell r="L583" t="str">
            <v>2012-02-16</v>
          </cell>
          <cell r="M583">
            <v>42162</v>
          </cell>
          <cell r="N583" t="str">
            <v>2015-09-07</v>
          </cell>
          <cell r="O583" t="str">
            <v>2015-06-07</v>
          </cell>
          <cell r="P583" t="str">
            <v>宽带预付费</v>
          </cell>
          <cell r="Q583" t="str">
            <v>续费</v>
          </cell>
          <cell r="R583" t="str">
            <v>当月充值</v>
          </cell>
          <cell r="S583" t="str">
            <v>家庭用户</v>
          </cell>
          <cell r="T583" t="str">
            <v>FTTH</v>
          </cell>
          <cell r="U583" t="str">
            <v>赵妮(zhaon)</v>
          </cell>
          <cell r="V583" t="str">
            <v>DL东莞金伦</v>
          </cell>
          <cell r="W583" t="str">
            <v/>
          </cell>
          <cell r="X583" t="str">
            <v>常平区</v>
          </cell>
          <cell r="Y583">
            <v>0</v>
          </cell>
          <cell r="Z583">
            <v>0</v>
          </cell>
          <cell r="AA583" t="str">
            <v>常平区</v>
          </cell>
          <cell r="AB583" t="str">
            <v>07</v>
          </cell>
          <cell r="AC583">
            <v>4</v>
          </cell>
          <cell r="AD583">
            <v>3</v>
          </cell>
          <cell r="AE583" t="str">
            <v>是</v>
          </cell>
          <cell r="AF583" t="str">
            <v/>
          </cell>
          <cell r="AG583" t="str">
            <v>否</v>
          </cell>
          <cell r="AH583" t="str">
            <v>续本月</v>
          </cell>
          <cell r="AI583" t="str">
            <v>是</v>
          </cell>
          <cell r="AJ583">
            <v>13544779817</v>
          </cell>
          <cell r="AO583">
            <v>0</v>
          </cell>
          <cell r="AR583" t="str">
            <v>中心区</v>
          </cell>
        </row>
        <row r="584">
          <cell r="F584">
            <v>13712532286</v>
          </cell>
          <cell r="G584" t="str">
            <v>13712532286</v>
          </cell>
          <cell r="H584" t="str">
            <v>李焕友</v>
          </cell>
          <cell r="I584" t="str">
            <v>预付费东莞住宅新装或续费400元包半年，带宽4M</v>
          </cell>
          <cell r="J584">
            <v>400</v>
          </cell>
          <cell r="K584">
            <v>400</v>
          </cell>
          <cell r="L584" t="str">
            <v>2013-06-06</v>
          </cell>
          <cell r="M584">
            <v>42161</v>
          </cell>
          <cell r="N584" t="str">
            <v>2015-12-07</v>
          </cell>
          <cell r="O584" t="str">
            <v>2015-06-07</v>
          </cell>
          <cell r="P584" t="str">
            <v>宽带预付费</v>
          </cell>
          <cell r="Q584" t="str">
            <v>续费</v>
          </cell>
          <cell r="R584" t="str">
            <v>当月充值</v>
          </cell>
          <cell r="S584" t="str">
            <v>家庭用户</v>
          </cell>
          <cell r="T584" t="str">
            <v>FTTH</v>
          </cell>
          <cell r="U584" t="str">
            <v>赵妮(zhaon)</v>
          </cell>
          <cell r="V584" t="str">
            <v>ZY常平王国营(市)</v>
          </cell>
          <cell r="W584" t="str">
            <v>1、常平大京九机房区，2、，3、，4、，</v>
          </cell>
          <cell r="X584" t="str">
            <v>常平区</v>
          </cell>
          <cell r="Y584">
            <v>0</v>
          </cell>
          <cell r="Z584">
            <v>0</v>
          </cell>
          <cell r="AA584" t="str">
            <v>常平区</v>
          </cell>
          <cell r="AB584" t="str">
            <v>07</v>
          </cell>
          <cell r="AC584">
            <v>4</v>
          </cell>
          <cell r="AD584">
            <v>6</v>
          </cell>
          <cell r="AE584" t="str">
            <v>是</v>
          </cell>
          <cell r="AF584" t="str">
            <v/>
          </cell>
          <cell r="AG584" t="str">
            <v>否</v>
          </cell>
          <cell r="AH584" t="str">
            <v>续本月</v>
          </cell>
          <cell r="AI584" t="str">
            <v>是</v>
          </cell>
          <cell r="AJ584">
            <v>13712532286</v>
          </cell>
          <cell r="AO584">
            <v>0</v>
          </cell>
          <cell r="AR584" t="str">
            <v>赵林区</v>
          </cell>
        </row>
        <row r="585">
          <cell r="F585">
            <v>13712803509</v>
          </cell>
          <cell r="G585" t="str">
            <v>13712803509</v>
          </cell>
          <cell r="H585" t="str">
            <v>吴铭华</v>
          </cell>
          <cell r="I585" t="str">
            <v>预付费东莞住宅新装或续费888元包年，带宽12M</v>
          </cell>
          <cell r="J585">
            <v>888</v>
          </cell>
          <cell r="K585">
            <v>888</v>
          </cell>
          <cell r="L585" t="str">
            <v>2013-06-12</v>
          </cell>
          <cell r="M585">
            <v>42167</v>
          </cell>
          <cell r="N585" t="str">
            <v>2016-06-12</v>
          </cell>
          <cell r="O585" t="str">
            <v>2015-06-06</v>
          </cell>
          <cell r="P585" t="str">
            <v>宽带预付费</v>
          </cell>
          <cell r="Q585" t="str">
            <v>续费</v>
          </cell>
          <cell r="R585" t="str">
            <v>当月充值</v>
          </cell>
          <cell r="S585" t="str">
            <v>家庭用户</v>
          </cell>
          <cell r="T585" t="str">
            <v>FTTH</v>
          </cell>
          <cell r="U585" t="str">
            <v>赵妮(zhaon)</v>
          </cell>
          <cell r="V585" t="str">
            <v>ZX常平罗志文</v>
          </cell>
          <cell r="W585" t="str">
            <v/>
          </cell>
          <cell r="X585" t="str">
            <v>常平区</v>
          </cell>
          <cell r="Y585">
            <v>0</v>
          </cell>
          <cell r="Z585">
            <v>0</v>
          </cell>
          <cell r="AA585" t="str">
            <v>常平区</v>
          </cell>
          <cell r="AB585" t="str">
            <v>06</v>
          </cell>
          <cell r="AC585">
            <v>12</v>
          </cell>
          <cell r="AD585">
            <v>12</v>
          </cell>
          <cell r="AE585" t="str">
            <v>是</v>
          </cell>
          <cell r="AF585" t="str">
            <v/>
          </cell>
          <cell r="AG585" t="str">
            <v>价值宽带</v>
          </cell>
          <cell r="AH585" t="str">
            <v>续本月</v>
          </cell>
          <cell r="AI585" t="str">
            <v>是</v>
          </cell>
          <cell r="AJ585">
            <v>13712803509</v>
          </cell>
          <cell r="AO585">
            <v>0</v>
          </cell>
          <cell r="AR585" t="str">
            <v>赵林区</v>
          </cell>
        </row>
        <row r="586">
          <cell r="F586">
            <v>15099728304</v>
          </cell>
          <cell r="G586" t="str">
            <v>15099728304</v>
          </cell>
          <cell r="H586" t="str">
            <v>胡玉杰</v>
          </cell>
          <cell r="I586" t="str">
            <v>预付费东莞住宅新装或续费888元包年，带宽12M</v>
          </cell>
          <cell r="J586">
            <v>888</v>
          </cell>
          <cell r="K586">
            <v>888</v>
          </cell>
          <cell r="L586" t="str">
            <v>2013-03-11</v>
          </cell>
          <cell r="M586">
            <v>42171</v>
          </cell>
          <cell r="N586" t="str">
            <v>2016-06-16</v>
          </cell>
          <cell r="O586" t="str">
            <v>2015-06-05</v>
          </cell>
          <cell r="P586" t="str">
            <v>宽带预付费</v>
          </cell>
          <cell r="Q586" t="str">
            <v>续费</v>
          </cell>
          <cell r="R586" t="str">
            <v>当月充值</v>
          </cell>
          <cell r="S586" t="str">
            <v>家庭用户</v>
          </cell>
          <cell r="T586" t="str">
            <v>FTTH</v>
          </cell>
          <cell r="U586" t="str">
            <v>赵妮(zhaon)</v>
          </cell>
          <cell r="V586" t="str">
            <v>ZX常平陈常利</v>
          </cell>
          <cell r="W586" t="str">
            <v/>
          </cell>
          <cell r="X586" t="str">
            <v>常平区</v>
          </cell>
          <cell r="Y586">
            <v>0</v>
          </cell>
          <cell r="Z586">
            <v>0</v>
          </cell>
          <cell r="AA586" t="str">
            <v>常平区</v>
          </cell>
          <cell r="AB586" t="str">
            <v>05</v>
          </cell>
          <cell r="AC586">
            <v>12</v>
          </cell>
          <cell r="AD586">
            <v>12</v>
          </cell>
          <cell r="AE586" t="str">
            <v>是</v>
          </cell>
          <cell r="AF586" t="str">
            <v/>
          </cell>
          <cell r="AG586" t="str">
            <v>价值宽带</v>
          </cell>
          <cell r="AH586" t="str">
            <v>续本月</v>
          </cell>
          <cell r="AI586" t="str">
            <v>是</v>
          </cell>
          <cell r="AJ586">
            <v>15099728304</v>
          </cell>
          <cell r="AO586">
            <v>0</v>
          </cell>
          <cell r="AR586" t="str">
            <v>银湖区</v>
          </cell>
        </row>
        <row r="587">
          <cell r="F587">
            <v>13537052459</v>
          </cell>
          <cell r="G587" t="str">
            <v>13537052459</v>
          </cell>
          <cell r="H587" t="str">
            <v>侬彩坤</v>
          </cell>
          <cell r="I587" t="str">
            <v>预付费东莞住宅新装或续费888元包年，带宽12M</v>
          </cell>
          <cell r="J587">
            <v>888</v>
          </cell>
          <cell r="K587">
            <v>888</v>
          </cell>
          <cell r="L587" t="str">
            <v>2013-07-25</v>
          </cell>
          <cell r="M587">
            <v>42210</v>
          </cell>
          <cell r="N587" t="str">
            <v>2016-07-25</v>
          </cell>
          <cell r="O587" t="str">
            <v>2015-06-05</v>
          </cell>
          <cell r="P587" t="str">
            <v>宽带预付费</v>
          </cell>
          <cell r="Q587" t="str">
            <v>续费</v>
          </cell>
          <cell r="R587" t="str">
            <v>提前充值</v>
          </cell>
          <cell r="S587" t="str">
            <v>家庭用户</v>
          </cell>
          <cell r="T587" t="str">
            <v>FTTH</v>
          </cell>
          <cell r="U587" t="str">
            <v>蓝海兰(lanhl)</v>
          </cell>
          <cell r="V587" t="str">
            <v>ZX黄江卢丹龙</v>
          </cell>
          <cell r="W587" t="str">
            <v>电商价值宽带营销</v>
          </cell>
          <cell r="X587" t="str">
            <v>黄江区</v>
          </cell>
          <cell r="Y587">
            <v>0</v>
          </cell>
          <cell r="Z587">
            <v>0</v>
          </cell>
          <cell r="AA587" t="str">
            <v>黄江区</v>
          </cell>
          <cell r="AB587" t="str">
            <v>05</v>
          </cell>
          <cell r="AC587">
            <v>12</v>
          </cell>
          <cell r="AD587">
            <v>12</v>
          </cell>
          <cell r="AE587" t="str">
            <v>是</v>
          </cell>
          <cell r="AF587" t="str">
            <v/>
          </cell>
          <cell r="AG587" t="str">
            <v>价值宽带</v>
          </cell>
          <cell r="AH587" t="str">
            <v>续后期</v>
          </cell>
          <cell r="AI587" t="str">
            <v>否</v>
          </cell>
          <cell r="AO587">
            <v>0</v>
          </cell>
          <cell r="AR587" t="str">
            <v>雁田区</v>
          </cell>
        </row>
        <row r="588">
          <cell r="F588">
            <v>13538623458</v>
          </cell>
          <cell r="G588" t="str">
            <v>13538623458</v>
          </cell>
          <cell r="H588" t="str">
            <v>朱军</v>
          </cell>
          <cell r="I588" t="str">
            <v>预付费东莞住宅新装或续费680元包年，带宽4M</v>
          </cell>
          <cell r="J588">
            <v>680</v>
          </cell>
          <cell r="K588">
            <v>680</v>
          </cell>
          <cell r="L588" t="str">
            <v>2014-06-19</v>
          </cell>
          <cell r="M588">
            <v>42174</v>
          </cell>
          <cell r="N588" t="str">
            <v>2016-06-19</v>
          </cell>
          <cell r="O588" t="str">
            <v>2015-06-05</v>
          </cell>
          <cell r="P588" t="str">
            <v>宽带预付费</v>
          </cell>
          <cell r="Q588" t="str">
            <v>续费</v>
          </cell>
          <cell r="R588" t="str">
            <v>当月充值</v>
          </cell>
          <cell r="S588" t="str">
            <v>家庭用户</v>
          </cell>
          <cell r="T588" t="str">
            <v>FTTH</v>
          </cell>
          <cell r="U588" t="str">
            <v>蓝海兰(lanhl)</v>
          </cell>
          <cell r="V588" t="str">
            <v>ZX黄江农军成</v>
          </cell>
          <cell r="W588" t="str">
            <v>电商价值宽带营销</v>
          </cell>
          <cell r="X588" t="str">
            <v>黄江区</v>
          </cell>
          <cell r="Y588">
            <v>0</v>
          </cell>
          <cell r="Z588">
            <v>0</v>
          </cell>
          <cell r="AA588" t="str">
            <v>黄江区</v>
          </cell>
          <cell r="AB588" t="str">
            <v>05</v>
          </cell>
          <cell r="AC588">
            <v>4</v>
          </cell>
          <cell r="AD588">
            <v>12</v>
          </cell>
          <cell r="AE588" t="str">
            <v>是</v>
          </cell>
          <cell r="AF588" t="str">
            <v/>
          </cell>
          <cell r="AG588" t="str">
            <v>否</v>
          </cell>
          <cell r="AH588" t="str">
            <v>续本月</v>
          </cell>
          <cell r="AI588" t="str">
            <v>是</v>
          </cell>
          <cell r="AJ588">
            <v>13538623458</v>
          </cell>
          <cell r="AO588">
            <v>0</v>
          </cell>
          <cell r="AR588" t="str">
            <v>雁田区</v>
          </cell>
        </row>
        <row r="589">
          <cell r="F589">
            <v>13592733433</v>
          </cell>
          <cell r="G589" t="str">
            <v>13592733433</v>
          </cell>
          <cell r="H589" t="str">
            <v>何景谦</v>
          </cell>
          <cell r="I589" t="str">
            <v>预付费东莞住宅新装或续费1408元包2年，带宽12M</v>
          </cell>
          <cell r="J589">
            <v>1408</v>
          </cell>
          <cell r="K589">
            <v>1408</v>
          </cell>
          <cell r="L589" t="str">
            <v>2013-07-22</v>
          </cell>
          <cell r="M589">
            <v>42207</v>
          </cell>
          <cell r="N589" t="str">
            <v>2017-07-22</v>
          </cell>
          <cell r="O589" t="str">
            <v>2015-06-05</v>
          </cell>
          <cell r="P589" t="str">
            <v>宽带预付费</v>
          </cell>
          <cell r="Q589" t="str">
            <v>续费</v>
          </cell>
          <cell r="R589" t="str">
            <v>提前充值</v>
          </cell>
          <cell r="S589" t="str">
            <v>家庭用户</v>
          </cell>
          <cell r="T589" t="str">
            <v>FTTH</v>
          </cell>
          <cell r="U589" t="str">
            <v>蓝海兰(lanhl)</v>
          </cell>
          <cell r="V589" t="str">
            <v>DL东铁办公</v>
          </cell>
          <cell r="W589" t="str">
            <v>康华区（非）</v>
          </cell>
          <cell r="X589" t="str">
            <v>黄江区</v>
          </cell>
          <cell r="Y589">
            <v>0</v>
          </cell>
          <cell r="Z589">
            <v>0</v>
          </cell>
          <cell r="AA589" t="str">
            <v>黄江区</v>
          </cell>
          <cell r="AB589" t="str">
            <v>05</v>
          </cell>
          <cell r="AC589">
            <v>12</v>
          </cell>
          <cell r="AD589">
            <v>24</v>
          </cell>
          <cell r="AE589" t="str">
            <v>是</v>
          </cell>
          <cell r="AF589" t="str">
            <v/>
          </cell>
          <cell r="AG589" t="str">
            <v>价值宽带</v>
          </cell>
          <cell r="AH589" t="str">
            <v>续后期</v>
          </cell>
          <cell r="AI589" t="str">
            <v>否</v>
          </cell>
          <cell r="AO589">
            <v>0</v>
          </cell>
          <cell r="AR589" t="str">
            <v>雁田区</v>
          </cell>
        </row>
        <row r="590">
          <cell r="F590">
            <v>13603093685</v>
          </cell>
          <cell r="G590" t="str">
            <v>13603093685</v>
          </cell>
          <cell r="H590" t="str">
            <v>东莞市黄江欣翔五金制品厂</v>
          </cell>
          <cell r="I590" t="str">
            <v>东莞互联网专线续费包14个月1000元，4M（不提供MODEM）</v>
          </cell>
          <cell r="J590">
            <v>1000</v>
          </cell>
          <cell r="K590">
            <v>1000</v>
          </cell>
          <cell r="L590" t="str">
            <v>2014-07-07</v>
          </cell>
          <cell r="M590">
            <v>42192</v>
          </cell>
          <cell r="N590" t="str">
            <v>2016-09-07</v>
          </cell>
          <cell r="O590" t="str">
            <v>2015-06-01</v>
          </cell>
          <cell r="P590" t="str">
            <v>专线预付费</v>
          </cell>
          <cell r="Q590" t="str">
            <v>续费</v>
          </cell>
          <cell r="R590" t="str">
            <v>提前充值</v>
          </cell>
          <cell r="S590" t="str">
            <v/>
          </cell>
          <cell r="T590" t="str">
            <v>FTTH</v>
          </cell>
          <cell r="U590" t="str">
            <v>蓝海兰(lanhl)</v>
          </cell>
          <cell r="V590" t="str">
            <v>ZX黄江农军成</v>
          </cell>
          <cell r="W590" t="str">
            <v>康华区</v>
          </cell>
          <cell r="X590" t="str">
            <v>黄江区</v>
          </cell>
          <cell r="Y590">
            <v>0</v>
          </cell>
          <cell r="Z590">
            <v>0</v>
          </cell>
          <cell r="AA590" t="str">
            <v>黄江区</v>
          </cell>
          <cell r="AB590" t="str">
            <v>01</v>
          </cell>
          <cell r="AC590">
            <v>4</v>
          </cell>
          <cell r="AD590">
            <v>14</v>
          </cell>
          <cell r="AE590" t="str">
            <v>是</v>
          </cell>
          <cell r="AF590" t="str">
            <v/>
          </cell>
          <cell r="AG590" t="str">
            <v>否</v>
          </cell>
          <cell r="AH590" t="str">
            <v>续后期</v>
          </cell>
          <cell r="AI590" t="str">
            <v>否</v>
          </cell>
          <cell r="AO590">
            <v>0</v>
          </cell>
          <cell r="AR590" t="str">
            <v>银湖区</v>
          </cell>
        </row>
        <row r="591">
          <cell r="F591">
            <v>13712273860</v>
          </cell>
          <cell r="G591" t="str">
            <v>13712273860</v>
          </cell>
          <cell r="H591" t="str">
            <v>何经荣</v>
          </cell>
          <cell r="I591" t="str">
            <v>预付费东莞住宅新装或续费888元包年，带宽12M</v>
          </cell>
          <cell r="J591">
            <v>888</v>
          </cell>
          <cell r="K591">
            <v>888</v>
          </cell>
          <cell r="L591" t="str">
            <v>2010-06-08</v>
          </cell>
          <cell r="M591">
            <v>42164</v>
          </cell>
          <cell r="N591" t="str">
            <v>2016-06-09</v>
          </cell>
          <cell r="O591" t="str">
            <v>2015-06-07</v>
          </cell>
          <cell r="P591" t="str">
            <v>宽带预付费</v>
          </cell>
          <cell r="Q591" t="str">
            <v>续费</v>
          </cell>
          <cell r="R591" t="str">
            <v>当月充值</v>
          </cell>
          <cell r="S591" t="str">
            <v>家庭用户</v>
          </cell>
          <cell r="T591" t="str">
            <v>FTTH</v>
          </cell>
          <cell r="U591" t="str">
            <v>蓝海兰(lanhl)</v>
          </cell>
          <cell r="V591" t="str">
            <v>ZX黄江农军成</v>
          </cell>
          <cell r="W591" t="str">
            <v>电商价值宽带营销</v>
          </cell>
          <cell r="X591" t="str">
            <v>黄江区</v>
          </cell>
          <cell r="Y591">
            <v>0</v>
          </cell>
          <cell r="Z591">
            <v>0</v>
          </cell>
          <cell r="AA591" t="str">
            <v>黄江区</v>
          </cell>
          <cell r="AB591" t="str">
            <v>07</v>
          </cell>
          <cell r="AC591">
            <v>12</v>
          </cell>
          <cell r="AD591">
            <v>12</v>
          </cell>
          <cell r="AE591" t="str">
            <v>是</v>
          </cell>
          <cell r="AF591" t="str">
            <v/>
          </cell>
          <cell r="AG591" t="str">
            <v>价值宽带</v>
          </cell>
          <cell r="AH591" t="str">
            <v>续本月</v>
          </cell>
          <cell r="AI591" t="str">
            <v>是</v>
          </cell>
          <cell r="AJ591">
            <v>13712273860</v>
          </cell>
          <cell r="AO591">
            <v>0</v>
          </cell>
          <cell r="AR591" t="str">
            <v>荔横区</v>
          </cell>
        </row>
        <row r="592">
          <cell r="F592">
            <v>13794890996</v>
          </cell>
          <cell r="G592" t="str">
            <v>13794890996</v>
          </cell>
          <cell r="H592" t="str">
            <v>刘天生</v>
          </cell>
          <cell r="I592" t="str">
            <v>预付费东莞住宅新装或续费2480元包年，带宽50M</v>
          </cell>
          <cell r="J592">
            <v>2480</v>
          </cell>
          <cell r="K592">
            <v>2480</v>
          </cell>
          <cell r="L592" t="str">
            <v>2014-06-16</v>
          </cell>
          <cell r="M592">
            <v>42171</v>
          </cell>
          <cell r="N592" t="str">
            <v>2016-06-16</v>
          </cell>
          <cell r="O592" t="str">
            <v>2015-06-03</v>
          </cell>
          <cell r="P592" t="str">
            <v>宽带预付费</v>
          </cell>
          <cell r="Q592" t="str">
            <v>续费</v>
          </cell>
          <cell r="R592" t="str">
            <v>当月充值</v>
          </cell>
          <cell r="S592" t="str">
            <v>家庭用户</v>
          </cell>
          <cell r="T592" t="str">
            <v>FTTH</v>
          </cell>
          <cell r="U592" t="str">
            <v>蓝海兰(lanhl)</v>
          </cell>
          <cell r="V592" t="str">
            <v>DL东铁办公</v>
          </cell>
          <cell r="W592" t="str">
            <v>康湖区</v>
          </cell>
          <cell r="X592" t="str">
            <v>黄江区</v>
          </cell>
          <cell r="Y592">
            <v>0</v>
          </cell>
          <cell r="Z592">
            <v>0</v>
          </cell>
          <cell r="AA592" t="str">
            <v>黄江区</v>
          </cell>
          <cell r="AB592" t="str">
            <v>03</v>
          </cell>
          <cell r="AC592">
            <v>50</v>
          </cell>
          <cell r="AD592">
            <v>12</v>
          </cell>
          <cell r="AE592" t="str">
            <v>是</v>
          </cell>
          <cell r="AF592" t="str">
            <v/>
          </cell>
          <cell r="AG592" t="str">
            <v>价值宽带</v>
          </cell>
          <cell r="AH592" t="str">
            <v>续本月</v>
          </cell>
          <cell r="AI592" t="str">
            <v>是</v>
          </cell>
          <cell r="AJ592">
            <v>13794890996</v>
          </cell>
          <cell r="AO592">
            <v>0</v>
          </cell>
          <cell r="AR592" t="str">
            <v>荔横区</v>
          </cell>
        </row>
        <row r="593">
          <cell r="F593">
            <v>13827280011</v>
          </cell>
          <cell r="G593" t="str">
            <v>13827280011</v>
          </cell>
          <cell r="H593" t="str">
            <v>东莞市新天易五金制品有限公司</v>
          </cell>
          <cell r="I593" t="str">
            <v>预付费东莞住宅新装或续费2480元包年，带宽50M</v>
          </cell>
          <cell r="J593">
            <v>2480</v>
          </cell>
          <cell r="K593">
            <v>2480</v>
          </cell>
          <cell r="L593" t="str">
            <v>2014-07-28</v>
          </cell>
          <cell r="M593">
            <v>42213</v>
          </cell>
          <cell r="N593" t="str">
            <v>2016-07-28</v>
          </cell>
          <cell r="O593" t="str">
            <v>2015-06-03</v>
          </cell>
          <cell r="P593" t="str">
            <v>宽带预付费</v>
          </cell>
          <cell r="Q593" t="str">
            <v>续费</v>
          </cell>
          <cell r="R593" t="str">
            <v>提前充值</v>
          </cell>
          <cell r="S593" t="str">
            <v>家庭用户</v>
          </cell>
          <cell r="T593" t="str">
            <v>FTTH</v>
          </cell>
          <cell r="U593" t="str">
            <v>蓝海兰(lanhl)</v>
          </cell>
          <cell r="V593" t="str">
            <v>DL东铁办公</v>
          </cell>
          <cell r="W593" t="str">
            <v>康华区</v>
          </cell>
          <cell r="X593" t="str">
            <v>黄江区</v>
          </cell>
          <cell r="Y593">
            <v>0</v>
          </cell>
          <cell r="Z593">
            <v>0</v>
          </cell>
          <cell r="AA593" t="str">
            <v>黄江区</v>
          </cell>
          <cell r="AB593" t="str">
            <v>03</v>
          </cell>
          <cell r="AC593">
            <v>50</v>
          </cell>
          <cell r="AD593">
            <v>12</v>
          </cell>
          <cell r="AE593" t="str">
            <v>是</v>
          </cell>
          <cell r="AF593" t="str">
            <v/>
          </cell>
          <cell r="AG593" t="str">
            <v>价值宽带</v>
          </cell>
          <cell r="AH593" t="str">
            <v>续后期</v>
          </cell>
          <cell r="AI593" t="str">
            <v>否</v>
          </cell>
          <cell r="AO593">
            <v>0</v>
          </cell>
          <cell r="AR593" t="str">
            <v>荔横区</v>
          </cell>
        </row>
        <row r="594">
          <cell r="F594">
            <v>13712971806</v>
          </cell>
          <cell r="G594" t="str">
            <v>13712971806</v>
          </cell>
          <cell r="H594" t="str">
            <v>韦海光</v>
          </cell>
          <cell r="I594" t="str">
            <v>预付费东莞住宅新装或续费888元包年，带宽12M</v>
          </cell>
          <cell r="J594">
            <v>888</v>
          </cell>
          <cell r="K594">
            <v>888</v>
          </cell>
          <cell r="L594" t="str">
            <v>2013-06-20</v>
          </cell>
          <cell r="M594">
            <v>42175</v>
          </cell>
          <cell r="N594" t="str">
            <v>2016-06-20</v>
          </cell>
          <cell r="O594" t="str">
            <v>2015-06-07</v>
          </cell>
          <cell r="P594" t="str">
            <v>宽带预付费</v>
          </cell>
          <cell r="Q594" t="str">
            <v>续费</v>
          </cell>
          <cell r="R594" t="str">
            <v>当月充值</v>
          </cell>
          <cell r="S594" t="str">
            <v>家庭用户</v>
          </cell>
          <cell r="T594" t="str">
            <v>FTTH</v>
          </cell>
          <cell r="U594" t="str">
            <v>蓝海兰(lanhl)</v>
          </cell>
          <cell r="V594" t="str">
            <v>ZX黄江农军成</v>
          </cell>
          <cell r="W594" t="str">
            <v>电商价值宽带营销</v>
          </cell>
          <cell r="X594" t="str">
            <v>黄江区</v>
          </cell>
          <cell r="Y594">
            <v>0</v>
          </cell>
          <cell r="Z594">
            <v>0</v>
          </cell>
          <cell r="AA594" t="str">
            <v>黄江区</v>
          </cell>
          <cell r="AB594" t="str">
            <v>07</v>
          </cell>
          <cell r="AC594">
            <v>12</v>
          </cell>
          <cell r="AD594">
            <v>12</v>
          </cell>
          <cell r="AE594" t="str">
            <v>是</v>
          </cell>
          <cell r="AF594" t="str">
            <v/>
          </cell>
          <cell r="AG594" t="str">
            <v>价值宽带</v>
          </cell>
          <cell r="AH594" t="str">
            <v>续本月</v>
          </cell>
          <cell r="AI594" t="str">
            <v>是</v>
          </cell>
          <cell r="AJ594">
            <v>13712971806</v>
          </cell>
          <cell r="AO594">
            <v>0</v>
          </cell>
          <cell r="AR594" t="str">
            <v>荔横区</v>
          </cell>
        </row>
        <row r="595">
          <cell r="F595">
            <v>13412806848</v>
          </cell>
          <cell r="G595" t="str">
            <v>13412806848</v>
          </cell>
          <cell r="H595" t="str">
            <v>蒋际艳</v>
          </cell>
          <cell r="I595" t="str">
            <v>预付费东莞住宅新装或续费888元包年，带宽12M</v>
          </cell>
          <cell r="J595">
            <v>888</v>
          </cell>
          <cell r="K595">
            <v>888</v>
          </cell>
          <cell r="L595" t="str">
            <v>2014-06-25</v>
          </cell>
          <cell r="M595">
            <v>42180</v>
          </cell>
          <cell r="N595" t="str">
            <v>2016-06-25</v>
          </cell>
          <cell r="O595" t="str">
            <v>2015-06-07</v>
          </cell>
          <cell r="P595" t="str">
            <v>宽带预付费</v>
          </cell>
          <cell r="Q595" t="str">
            <v>续费</v>
          </cell>
          <cell r="R595" t="str">
            <v>当月充值</v>
          </cell>
          <cell r="S595" t="str">
            <v>家庭用户</v>
          </cell>
          <cell r="T595" t="str">
            <v>FTTH</v>
          </cell>
          <cell r="U595" t="str">
            <v>赵妮(zhaon)</v>
          </cell>
          <cell r="V595" t="str">
            <v>ZX常平辛芳明</v>
          </cell>
          <cell r="W595" t="str">
            <v/>
          </cell>
          <cell r="X595" t="str">
            <v>常平区</v>
          </cell>
          <cell r="Y595">
            <v>0</v>
          </cell>
          <cell r="Z595">
            <v>0</v>
          </cell>
          <cell r="AA595" t="str">
            <v>常平区</v>
          </cell>
          <cell r="AB595" t="str">
            <v>07</v>
          </cell>
          <cell r="AC595">
            <v>12</v>
          </cell>
          <cell r="AD595">
            <v>12</v>
          </cell>
          <cell r="AE595" t="str">
            <v>是</v>
          </cell>
          <cell r="AF595" t="str">
            <v/>
          </cell>
          <cell r="AG595" t="str">
            <v>价值宽带</v>
          </cell>
          <cell r="AH595" t="str">
            <v>续本月</v>
          </cell>
          <cell r="AI595" t="str">
            <v>是</v>
          </cell>
          <cell r="AJ595">
            <v>13412806848</v>
          </cell>
          <cell r="AO595">
            <v>0</v>
          </cell>
          <cell r="AR595" t="str">
            <v>三中区</v>
          </cell>
        </row>
        <row r="596">
          <cell r="F596">
            <v>13532369997</v>
          </cell>
          <cell r="G596" t="str">
            <v>13532369997</v>
          </cell>
          <cell r="H596" t="str">
            <v>刘完全</v>
          </cell>
          <cell r="I596" t="str">
            <v>预付费东莞住宅新装或续费680元包年，带宽4M</v>
          </cell>
          <cell r="J596">
            <v>680</v>
          </cell>
          <cell r="K596">
            <v>680</v>
          </cell>
          <cell r="L596" t="str">
            <v>2014-07-12</v>
          </cell>
          <cell r="M596">
            <v>42197</v>
          </cell>
          <cell r="N596" t="str">
            <v>2016-07-12</v>
          </cell>
          <cell r="O596" t="str">
            <v>2015-06-02</v>
          </cell>
          <cell r="P596" t="str">
            <v>宽带预付费</v>
          </cell>
          <cell r="Q596" t="str">
            <v>续费</v>
          </cell>
          <cell r="R596" t="str">
            <v>提前充值</v>
          </cell>
          <cell r="S596" t="str">
            <v>家庭用户</v>
          </cell>
          <cell r="T596" t="str">
            <v>FTTH</v>
          </cell>
          <cell r="U596" t="str">
            <v>赵妮(zhaon)</v>
          </cell>
          <cell r="V596" t="str">
            <v>ZX常平辛芳明</v>
          </cell>
          <cell r="W596" t="str">
            <v/>
          </cell>
          <cell r="X596" t="str">
            <v>常平区</v>
          </cell>
          <cell r="Y596">
            <v>0</v>
          </cell>
          <cell r="Z596">
            <v>0</v>
          </cell>
          <cell r="AA596" t="str">
            <v>常平区</v>
          </cell>
          <cell r="AB596" t="str">
            <v>02</v>
          </cell>
          <cell r="AC596">
            <v>4</v>
          </cell>
          <cell r="AD596">
            <v>12</v>
          </cell>
          <cell r="AE596" t="str">
            <v>是</v>
          </cell>
          <cell r="AF596" t="str">
            <v/>
          </cell>
          <cell r="AG596" t="str">
            <v>否</v>
          </cell>
          <cell r="AH596" t="str">
            <v>续后期</v>
          </cell>
          <cell r="AI596" t="str">
            <v>否</v>
          </cell>
          <cell r="AO596">
            <v>0</v>
          </cell>
          <cell r="AR596" t="str">
            <v>三中区</v>
          </cell>
        </row>
        <row r="597">
          <cell r="F597">
            <v>13537447078</v>
          </cell>
          <cell r="G597" t="str">
            <v>13537447078</v>
          </cell>
          <cell r="H597" t="str">
            <v>刘金华</v>
          </cell>
          <cell r="I597" t="str">
            <v>预付费东莞住宅新装或续费800元包年，带宽6M</v>
          </cell>
          <cell r="J597">
            <v>800</v>
          </cell>
          <cell r="K597">
            <v>800</v>
          </cell>
          <cell r="L597" t="str">
            <v>2014-06-30</v>
          </cell>
          <cell r="M597">
            <v>42185</v>
          </cell>
          <cell r="N597" t="str">
            <v>2016-06-30</v>
          </cell>
          <cell r="O597" t="str">
            <v>2015-06-02</v>
          </cell>
          <cell r="P597" t="str">
            <v>宽带预付费</v>
          </cell>
          <cell r="Q597" t="str">
            <v>续费</v>
          </cell>
          <cell r="R597" t="str">
            <v>当月充值</v>
          </cell>
          <cell r="S597" t="str">
            <v>家庭用户</v>
          </cell>
          <cell r="T597" t="str">
            <v>FTTH</v>
          </cell>
          <cell r="U597" t="str">
            <v>赵妮(zhaon)</v>
          </cell>
          <cell r="V597" t="str">
            <v>ZX常平辛芳明</v>
          </cell>
          <cell r="W597" t="str">
            <v/>
          </cell>
          <cell r="X597" t="str">
            <v>常平区</v>
          </cell>
          <cell r="Y597">
            <v>0</v>
          </cell>
          <cell r="Z597">
            <v>0</v>
          </cell>
          <cell r="AA597" t="str">
            <v>常平区</v>
          </cell>
          <cell r="AB597" t="str">
            <v>02</v>
          </cell>
          <cell r="AC597">
            <v>6</v>
          </cell>
          <cell r="AD597">
            <v>12</v>
          </cell>
          <cell r="AE597" t="str">
            <v>是</v>
          </cell>
          <cell r="AF597" t="str">
            <v/>
          </cell>
          <cell r="AG597" t="str">
            <v>否</v>
          </cell>
          <cell r="AH597" t="str">
            <v>续本月</v>
          </cell>
          <cell r="AI597" t="str">
            <v>是</v>
          </cell>
          <cell r="AJ597">
            <v>13537447078</v>
          </cell>
          <cell r="AO597">
            <v>0</v>
          </cell>
          <cell r="AR597" t="str">
            <v>樟新区</v>
          </cell>
        </row>
        <row r="598">
          <cell r="F598">
            <v>13618699976</v>
          </cell>
          <cell r="G598" t="str">
            <v>13618699976</v>
          </cell>
          <cell r="H598" t="str">
            <v>牛旭武</v>
          </cell>
          <cell r="I598" t="str">
            <v>预付费东莞住宅新装或续费888元包年，带宽12M</v>
          </cell>
          <cell r="J598">
            <v>888</v>
          </cell>
          <cell r="K598">
            <v>888</v>
          </cell>
          <cell r="L598" t="str">
            <v>2012-10-29</v>
          </cell>
          <cell r="M598">
            <v>42308</v>
          </cell>
          <cell r="N598" t="str">
            <v>2016-10-31</v>
          </cell>
          <cell r="O598" t="str">
            <v>2015-06-07</v>
          </cell>
          <cell r="P598" t="str">
            <v>宽带预付费</v>
          </cell>
          <cell r="Q598" t="str">
            <v>续费</v>
          </cell>
          <cell r="R598" t="str">
            <v>提前充值</v>
          </cell>
          <cell r="S598" t="str">
            <v>家庭用户</v>
          </cell>
          <cell r="T598" t="str">
            <v>FTTH</v>
          </cell>
          <cell r="U598" t="str">
            <v>赵妮(zhaon)</v>
          </cell>
          <cell r="V598" t="str">
            <v>DL东莞金伦</v>
          </cell>
          <cell r="W598" t="str">
            <v>1、常平白石岗机房区，2、，3、，4、，</v>
          </cell>
          <cell r="X598" t="str">
            <v>常平区</v>
          </cell>
          <cell r="Y598">
            <v>0</v>
          </cell>
          <cell r="Z598">
            <v>0</v>
          </cell>
          <cell r="AA598" t="str">
            <v>常平区</v>
          </cell>
          <cell r="AB598" t="str">
            <v>07</v>
          </cell>
          <cell r="AC598">
            <v>12</v>
          </cell>
          <cell r="AD598">
            <v>12</v>
          </cell>
          <cell r="AE598" t="str">
            <v>是</v>
          </cell>
          <cell r="AF598" t="str">
            <v/>
          </cell>
          <cell r="AG598" t="str">
            <v>价值宽带</v>
          </cell>
          <cell r="AH598" t="str">
            <v>续后期</v>
          </cell>
          <cell r="AI598" t="str">
            <v>否</v>
          </cell>
          <cell r="AO598">
            <v>0</v>
          </cell>
          <cell r="AR598" t="str">
            <v>银湖区</v>
          </cell>
        </row>
        <row r="599">
          <cell r="F599">
            <v>13650252087</v>
          </cell>
          <cell r="G599" t="str">
            <v>13650252087</v>
          </cell>
          <cell r="H599" t="str">
            <v>王先富</v>
          </cell>
          <cell r="I599" t="str">
            <v>预付费东莞住宅新装或续费888元包年，带宽12M</v>
          </cell>
          <cell r="J599">
            <v>888</v>
          </cell>
          <cell r="K599">
            <v>888</v>
          </cell>
          <cell r="L599" t="str">
            <v>2013-07-08</v>
          </cell>
          <cell r="M599">
            <v>42193</v>
          </cell>
          <cell r="N599" t="str">
            <v>2016-07-08</v>
          </cell>
          <cell r="O599" t="str">
            <v>2015-06-07</v>
          </cell>
          <cell r="P599" t="str">
            <v>宽带预付费</v>
          </cell>
          <cell r="Q599" t="str">
            <v>续费</v>
          </cell>
          <cell r="R599" t="str">
            <v>提前充值</v>
          </cell>
          <cell r="S599" t="str">
            <v>家庭用户</v>
          </cell>
          <cell r="T599" t="str">
            <v>FTTH</v>
          </cell>
          <cell r="U599" t="str">
            <v>赵妮(zhaon)</v>
          </cell>
          <cell r="V599" t="str">
            <v>DL东莞金伦</v>
          </cell>
          <cell r="W599" t="str">
            <v/>
          </cell>
          <cell r="X599" t="str">
            <v>常平区</v>
          </cell>
          <cell r="Y599">
            <v>0</v>
          </cell>
          <cell r="Z599">
            <v>0</v>
          </cell>
          <cell r="AA599" t="str">
            <v>常平区</v>
          </cell>
          <cell r="AB599" t="str">
            <v>07</v>
          </cell>
          <cell r="AC599">
            <v>12</v>
          </cell>
          <cell r="AD599">
            <v>12</v>
          </cell>
          <cell r="AE599" t="str">
            <v>是</v>
          </cell>
          <cell r="AF599" t="str">
            <v/>
          </cell>
          <cell r="AG599" t="str">
            <v>价值宽带</v>
          </cell>
          <cell r="AH599" t="str">
            <v>续后期</v>
          </cell>
          <cell r="AI599" t="str">
            <v>否</v>
          </cell>
          <cell r="AO599">
            <v>0</v>
          </cell>
          <cell r="AR599" t="str">
            <v>三阳区</v>
          </cell>
        </row>
        <row r="600">
          <cell r="F600">
            <v>13687136733</v>
          </cell>
          <cell r="G600" t="str">
            <v>13687136733</v>
          </cell>
          <cell r="H600" t="str">
            <v>刘双葵</v>
          </cell>
          <cell r="I600" t="str">
            <v>预付费东莞住宅新装或续费100元包月，带宽4M</v>
          </cell>
          <cell r="J600">
            <v>100</v>
          </cell>
          <cell r="K600">
            <v>100</v>
          </cell>
          <cell r="L600" t="str">
            <v>2014-06-01</v>
          </cell>
          <cell r="M600">
            <v>42156</v>
          </cell>
          <cell r="N600" t="str">
            <v>2015-07-05</v>
          </cell>
          <cell r="O600" t="str">
            <v>2015-06-05</v>
          </cell>
          <cell r="P600" t="str">
            <v>宽带预付费</v>
          </cell>
          <cell r="Q600" t="str">
            <v>续费</v>
          </cell>
          <cell r="R600" t="str">
            <v>当月充值</v>
          </cell>
          <cell r="S600" t="str">
            <v>家庭用户</v>
          </cell>
          <cell r="T600" t="str">
            <v>FTTH</v>
          </cell>
          <cell r="U600" t="str">
            <v>赵妮(zhaon)</v>
          </cell>
          <cell r="V600" t="str">
            <v>ZY常平营业厅</v>
          </cell>
          <cell r="W600" t="str">
            <v>(非)</v>
          </cell>
          <cell r="X600" t="str">
            <v>常平区</v>
          </cell>
          <cell r="Y600">
            <v>0</v>
          </cell>
          <cell r="Z600">
            <v>0</v>
          </cell>
          <cell r="AA600" t="str">
            <v>常平区</v>
          </cell>
          <cell r="AB600" t="str">
            <v>05</v>
          </cell>
          <cell r="AC600">
            <v>4</v>
          </cell>
          <cell r="AD600">
            <v>1</v>
          </cell>
          <cell r="AE600" t="str">
            <v>是</v>
          </cell>
          <cell r="AF600" t="str">
            <v/>
          </cell>
          <cell r="AG600" t="str">
            <v>否</v>
          </cell>
          <cell r="AH600" t="str">
            <v>续本月</v>
          </cell>
          <cell r="AI600" t="str">
            <v>是</v>
          </cell>
          <cell r="AJ600">
            <v>13687136733</v>
          </cell>
          <cell r="AO600">
            <v>0</v>
          </cell>
          <cell r="AR600" t="str">
            <v>东力区</v>
          </cell>
        </row>
        <row r="601">
          <cell r="F601">
            <v>13688989679</v>
          </cell>
          <cell r="G601" t="str">
            <v>13688989679</v>
          </cell>
          <cell r="H601" t="str">
            <v>高雨</v>
          </cell>
          <cell r="I601" t="str">
            <v>预付费东莞住宅新装或续费1088元包年，带宽10M</v>
          </cell>
          <cell r="J601">
            <v>1088</v>
          </cell>
          <cell r="K601">
            <v>1088</v>
          </cell>
          <cell r="L601" t="str">
            <v>2013-06-10</v>
          </cell>
          <cell r="M601">
            <v>42165</v>
          </cell>
          <cell r="N601" t="str">
            <v>2016-06-10</v>
          </cell>
          <cell r="O601" t="str">
            <v>2015-06-02</v>
          </cell>
          <cell r="P601" t="str">
            <v>宽带预付费</v>
          </cell>
          <cell r="Q601" t="str">
            <v>续费</v>
          </cell>
          <cell r="R601" t="str">
            <v>当月充值</v>
          </cell>
          <cell r="S601" t="str">
            <v>家庭用户</v>
          </cell>
          <cell r="T601" t="str">
            <v>FTTH</v>
          </cell>
          <cell r="U601" t="str">
            <v>赵妮(zhaon)</v>
          </cell>
          <cell r="V601" t="str">
            <v>ZX常平辛芳明</v>
          </cell>
          <cell r="W601" t="str">
            <v/>
          </cell>
          <cell r="X601" t="str">
            <v>常平区</v>
          </cell>
          <cell r="Y601">
            <v>0</v>
          </cell>
          <cell r="Z601">
            <v>0</v>
          </cell>
          <cell r="AA601" t="str">
            <v>常平区</v>
          </cell>
          <cell r="AB601" t="str">
            <v>02</v>
          </cell>
          <cell r="AC601">
            <v>10</v>
          </cell>
          <cell r="AD601">
            <v>12</v>
          </cell>
          <cell r="AE601" t="str">
            <v>是</v>
          </cell>
          <cell r="AF601" t="str">
            <v/>
          </cell>
          <cell r="AG601" t="str">
            <v>价值宽带</v>
          </cell>
          <cell r="AH601" t="str">
            <v>续本月</v>
          </cell>
          <cell r="AI601" t="str">
            <v>是</v>
          </cell>
          <cell r="AJ601">
            <v>13688989679</v>
          </cell>
          <cell r="AO601">
            <v>0</v>
          </cell>
          <cell r="AR601" t="str">
            <v>骏景区</v>
          </cell>
        </row>
        <row r="602">
          <cell r="F602">
            <v>13712229759</v>
          </cell>
          <cell r="G602" t="str">
            <v>13712229759</v>
          </cell>
          <cell r="H602" t="str">
            <v>殷宁康</v>
          </cell>
          <cell r="I602" t="str">
            <v>预付费东莞住宅新装或续费680元包年，带宽4M</v>
          </cell>
          <cell r="J602">
            <v>680</v>
          </cell>
          <cell r="K602">
            <v>680</v>
          </cell>
          <cell r="L602" t="str">
            <v>2014-06-12</v>
          </cell>
          <cell r="M602">
            <v>42167</v>
          </cell>
          <cell r="N602" t="str">
            <v>2016-06-12</v>
          </cell>
          <cell r="O602" t="str">
            <v>2015-06-01</v>
          </cell>
          <cell r="P602" t="str">
            <v>宽带预付费</v>
          </cell>
          <cell r="Q602" t="str">
            <v>续费</v>
          </cell>
          <cell r="R602" t="str">
            <v>当月充值</v>
          </cell>
          <cell r="S602" t="str">
            <v>家庭用户</v>
          </cell>
          <cell r="T602" t="str">
            <v>FTTH</v>
          </cell>
          <cell r="U602" t="str">
            <v>赵妮(zhaon)</v>
          </cell>
          <cell r="V602" t="str">
            <v>ZX常平辛芳明</v>
          </cell>
          <cell r="W602" t="str">
            <v/>
          </cell>
          <cell r="X602" t="str">
            <v>常平区</v>
          </cell>
          <cell r="Y602">
            <v>0</v>
          </cell>
          <cell r="Z602">
            <v>0</v>
          </cell>
          <cell r="AA602" t="str">
            <v>常平区</v>
          </cell>
          <cell r="AB602" t="str">
            <v>01</v>
          </cell>
          <cell r="AC602">
            <v>4</v>
          </cell>
          <cell r="AD602">
            <v>12</v>
          </cell>
          <cell r="AE602" t="str">
            <v>是</v>
          </cell>
          <cell r="AF602" t="str">
            <v/>
          </cell>
          <cell r="AG602" t="str">
            <v>否</v>
          </cell>
          <cell r="AH602" t="str">
            <v>续本月</v>
          </cell>
          <cell r="AI602" t="str">
            <v>是</v>
          </cell>
          <cell r="AJ602">
            <v>13712229759</v>
          </cell>
          <cell r="AO602">
            <v>0</v>
          </cell>
          <cell r="AR602" t="str">
            <v>金凤凰区</v>
          </cell>
        </row>
        <row r="603">
          <cell r="F603">
            <v>13790250775</v>
          </cell>
          <cell r="G603" t="str">
            <v>13790250775</v>
          </cell>
          <cell r="H603" t="str">
            <v>王从云</v>
          </cell>
          <cell r="I603" t="str">
            <v>预付费东莞住宅新装或续费1088元包年，带宽20M</v>
          </cell>
          <cell r="J603">
            <v>1088</v>
          </cell>
          <cell r="K603">
            <v>1088</v>
          </cell>
          <cell r="L603" t="str">
            <v>2008-01-16</v>
          </cell>
          <cell r="M603">
            <v>42166</v>
          </cell>
          <cell r="N603" t="str">
            <v>2016-06-11</v>
          </cell>
          <cell r="O603" t="str">
            <v>2015-06-03</v>
          </cell>
          <cell r="P603" t="str">
            <v>宽带预付费</v>
          </cell>
          <cell r="Q603" t="str">
            <v>续费</v>
          </cell>
          <cell r="R603" t="str">
            <v>提前充值</v>
          </cell>
          <cell r="S603" t="str">
            <v>企业客户</v>
          </cell>
          <cell r="T603" t="str">
            <v>FTTH</v>
          </cell>
          <cell r="U603" t="str">
            <v>赵妮(zhaon)</v>
          </cell>
          <cell r="V603" t="str">
            <v>ZX常平辛芳明</v>
          </cell>
          <cell r="W603" t="str">
            <v>(非)</v>
          </cell>
          <cell r="X603" t="str">
            <v>常平区</v>
          </cell>
          <cell r="Y603">
            <v>0</v>
          </cell>
          <cell r="Z603">
            <v>0</v>
          </cell>
          <cell r="AA603" t="str">
            <v>常平区</v>
          </cell>
          <cell r="AB603" t="str">
            <v>03</v>
          </cell>
          <cell r="AC603">
            <v>20</v>
          </cell>
          <cell r="AD603">
            <v>12</v>
          </cell>
          <cell r="AE603" t="str">
            <v>是</v>
          </cell>
          <cell r="AF603" t="str">
            <v/>
          </cell>
          <cell r="AG603" t="str">
            <v>价值宽带</v>
          </cell>
          <cell r="AH603" t="str">
            <v>续本月</v>
          </cell>
          <cell r="AI603" t="str">
            <v>是</v>
          </cell>
          <cell r="AJ603">
            <v>13790250775</v>
          </cell>
          <cell r="AO603">
            <v>0</v>
          </cell>
          <cell r="AR603" t="str">
            <v>金凤凰区</v>
          </cell>
        </row>
        <row r="604">
          <cell r="F604">
            <v>13649872453</v>
          </cell>
          <cell r="G604" t="str">
            <v>13649872453</v>
          </cell>
          <cell r="H604" t="str">
            <v>魏美福</v>
          </cell>
          <cell r="I604" t="str">
            <v>预付费东莞住宅新装或续费680元包年，带宽4M</v>
          </cell>
          <cell r="J604">
            <v>680</v>
          </cell>
          <cell r="K604">
            <v>680</v>
          </cell>
          <cell r="L604" t="str">
            <v>2012-06-07</v>
          </cell>
          <cell r="M604">
            <v>42164</v>
          </cell>
          <cell r="N604" t="str">
            <v>2016-06-09</v>
          </cell>
          <cell r="O604" t="str">
            <v>2015-06-04</v>
          </cell>
          <cell r="P604" t="str">
            <v>宽带预付费</v>
          </cell>
          <cell r="Q604" t="str">
            <v>续费</v>
          </cell>
          <cell r="R604" t="str">
            <v>当月充值</v>
          </cell>
          <cell r="S604" t="str">
            <v>家庭用户</v>
          </cell>
          <cell r="T604" t="str">
            <v>FTTH</v>
          </cell>
          <cell r="U604" t="str">
            <v>赵妮(zhaon)</v>
          </cell>
          <cell r="V604" t="str">
            <v>ZX常平黎兵兵</v>
          </cell>
          <cell r="W604" t="str">
            <v/>
          </cell>
          <cell r="X604" t="str">
            <v>常平区</v>
          </cell>
          <cell r="Y604">
            <v>0</v>
          </cell>
          <cell r="Z604">
            <v>0</v>
          </cell>
          <cell r="AA604" t="str">
            <v>常平区</v>
          </cell>
          <cell r="AB604" t="str">
            <v>04</v>
          </cell>
          <cell r="AC604">
            <v>4</v>
          </cell>
          <cell r="AD604">
            <v>12</v>
          </cell>
          <cell r="AE604" t="str">
            <v>是</v>
          </cell>
          <cell r="AF604" t="str">
            <v/>
          </cell>
          <cell r="AG604" t="str">
            <v>否</v>
          </cell>
          <cell r="AH604" t="str">
            <v>续本月</v>
          </cell>
          <cell r="AI604" t="str">
            <v>是</v>
          </cell>
          <cell r="AJ604">
            <v>13649872453</v>
          </cell>
          <cell r="AO604">
            <v>0</v>
          </cell>
          <cell r="AR604" t="str">
            <v>东力区</v>
          </cell>
        </row>
        <row r="605">
          <cell r="F605">
            <v>13662818937</v>
          </cell>
          <cell r="G605" t="str">
            <v>13662818937</v>
          </cell>
          <cell r="H605" t="str">
            <v>钟青明</v>
          </cell>
          <cell r="I605" t="str">
            <v>预付费东莞住宅新装或续费800元包年，带宽6M</v>
          </cell>
          <cell r="J605">
            <v>800</v>
          </cell>
          <cell r="K605">
            <v>800</v>
          </cell>
          <cell r="L605" t="str">
            <v>2011-01-27</v>
          </cell>
          <cell r="M605">
            <v>42197</v>
          </cell>
          <cell r="N605" t="str">
            <v>2016-07-12</v>
          </cell>
          <cell r="O605" t="str">
            <v>2015-06-02</v>
          </cell>
          <cell r="P605" t="str">
            <v>宽带预付费</v>
          </cell>
          <cell r="Q605" t="str">
            <v>续费</v>
          </cell>
          <cell r="R605" t="str">
            <v>提前充值</v>
          </cell>
          <cell r="S605" t="str">
            <v>家庭用户</v>
          </cell>
          <cell r="T605" t="str">
            <v>FTTH</v>
          </cell>
          <cell r="U605" t="str">
            <v>赵妮(zhaon)</v>
          </cell>
          <cell r="V605" t="str">
            <v>ZX常平辛芳明</v>
          </cell>
          <cell r="W605" t="str">
            <v/>
          </cell>
          <cell r="X605" t="str">
            <v>常平区</v>
          </cell>
          <cell r="Y605">
            <v>0</v>
          </cell>
          <cell r="Z605">
            <v>0</v>
          </cell>
          <cell r="AA605" t="str">
            <v>常平区</v>
          </cell>
          <cell r="AB605" t="str">
            <v>02</v>
          </cell>
          <cell r="AC605">
            <v>6</v>
          </cell>
          <cell r="AD605">
            <v>12</v>
          </cell>
          <cell r="AE605" t="str">
            <v>是</v>
          </cell>
          <cell r="AF605" t="str">
            <v/>
          </cell>
          <cell r="AG605" t="str">
            <v>否</v>
          </cell>
          <cell r="AH605" t="str">
            <v>续后期</v>
          </cell>
          <cell r="AI605" t="str">
            <v>否</v>
          </cell>
          <cell r="AO605">
            <v>0</v>
          </cell>
          <cell r="AR605" t="str">
            <v>居岐区</v>
          </cell>
        </row>
        <row r="606">
          <cell r="F606">
            <v>13798940192</v>
          </cell>
          <cell r="G606" t="str">
            <v>13798940192</v>
          </cell>
          <cell r="H606" t="str">
            <v>熊广</v>
          </cell>
          <cell r="I606" t="str">
            <v>预付费东莞住宅新装或续费888元包年，带宽12M</v>
          </cell>
          <cell r="J606">
            <v>888</v>
          </cell>
          <cell r="K606">
            <v>888</v>
          </cell>
          <cell r="L606" t="str">
            <v>2013-06-10</v>
          </cell>
          <cell r="M606">
            <v>42165</v>
          </cell>
          <cell r="N606" t="str">
            <v>2016-06-10</v>
          </cell>
          <cell r="O606" t="str">
            <v>2015-06-07</v>
          </cell>
          <cell r="P606" t="str">
            <v>宽带预付费</v>
          </cell>
          <cell r="Q606" t="str">
            <v>续费</v>
          </cell>
          <cell r="R606" t="str">
            <v>当月充值</v>
          </cell>
          <cell r="S606" t="str">
            <v>家庭用户</v>
          </cell>
          <cell r="T606" t="str">
            <v>FTTH</v>
          </cell>
          <cell r="U606" t="str">
            <v>赵妮(zhaon)</v>
          </cell>
          <cell r="V606" t="str">
            <v>ZX常平辛芳明</v>
          </cell>
          <cell r="W606" t="str">
            <v/>
          </cell>
          <cell r="X606" t="str">
            <v>常平区</v>
          </cell>
          <cell r="Y606">
            <v>0</v>
          </cell>
          <cell r="Z606">
            <v>0</v>
          </cell>
          <cell r="AA606" t="str">
            <v>常平区</v>
          </cell>
          <cell r="AB606" t="str">
            <v>07</v>
          </cell>
          <cell r="AC606">
            <v>12</v>
          </cell>
          <cell r="AD606">
            <v>12</v>
          </cell>
          <cell r="AE606" t="str">
            <v>是</v>
          </cell>
          <cell r="AF606" t="str">
            <v/>
          </cell>
          <cell r="AG606" t="str">
            <v>价值宽带</v>
          </cell>
          <cell r="AH606" t="str">
            <v>续本月</v>
          </cell>
          <cell r="AI606" t="str">
            <v>是</v>
          </cell>
          <cell r="AJ606">
            <v>13798940192</v>
          </cell>
          <cell r="AO606">
            <v>0</v>
          </cell>
          <cell r="AR606" t="str">
            <v>三屯区</v>
          </cell>
        </row>
        <row r="607">
          <cell r="F607">
            <v>15917729854</v>
          </cell>
          <cell r="G607" t="str">
            <v>15917729854</v>
          </cell>
          <cell r="H607" t="str">
            <v>伍永生</v>
          </cell>
          <cell r="I607" t="str">
            <v>预付费东莞住宅新装或续费800元包年，带宽6M</v>
          </cell>
          <cell r="J607">
            <v>800</v>
          </cell>
          <cell r="K607">
            <v>800</v>
          </cell>
          <cell r="L607" t="str">
            <v>2014-06-30</v>
          </cell>
          <cell r="M607">
            <v>42185</v>
          </cell>
          <cell r="N607" t="str">
            <v>2016-06-30</v>
          </cell>
          <cell r="O607" t="str">
            <v>2015-06-02</v>
          </cell>
          <cell r="P607" t="str">
            <v>宽带预付费</v>
          </cell>
          <cell r="Q607" t="str">
            <v>续费</v>
          </cell>
          <cell r="R607" t="str">
            <v>当月充值</v>
          </cell>
          <cell r="S607" t="str">
            <v>家庭用户</v>
          </cell>
          <cell r="T607" t="str">
            <v>FTTH</v>
          </cell>
          <cell r="U607" t="str">
            <v>赵妮(zhaon)</v>
          </cell>
          <cell r="V607" t="str">
            <v>ZX常平辛芳明</v>
          </cell>
          <cell r="W607" t="str">
            <v/>
          </cell>
          <cell r="X607" t="str">
            <v>常平区</v>
          </cell>
          <cell r="Y607">
            <v>0</v>
          </cell>
          <cell r="Z607">
            <v>0</v>
          </cell>
          <cell r="AA607" t="str">
            <v>常平区</v>
          </cell>
          <cell r="AB607" t="str">
            <v>02</v>
          </cell>
          <cell r="AC607">
            <v>6</v>
          </cell>
          <cell r="AD607">
            <v>12</v>
          </cell>
          <cell r="AE607" t="str">
            <v>是</v>
          </cell>
          <cell r="AF607" t="str">
            <v/>
          </cell>
          <cell r="AG607" t="str">
            <v>否</v>
          </cell>
          <cell r="AH607" t="str">
            <v>续本月</v>
          </cell>
          <cell r="AI607" t="str">
            <v>是</v>
          </cell>
          <cell r="AJ607">
            <v>15917729854</v>
          </cell>
          <cell r="AO607">
            <v>0</v>
          </cell>
          <cell r="AR607" t="str">
            <v>光宝区</v>
          </cell>
        </row>
        <row r="608">
          <cell r="F608">
            <v>13410951236</v>
          </cell>
          <cell r="G608" t="str">
            <v>13410951236</v>
          </cell>
          <cell r="H608" t="str">
            <v>罗红兵</v>
          </cell>
          <cell r="I608" t="str">
            <v>预付费东莞住宅新装或续费680元包年，带宽4M</v>
          </cell>
          <cell r="J608">
            <v>680</v>
          </cell>
          <cell r="K608">
            <v>680</v>
          </cell>
          <cell r="L608" t="str">
            <v>2013-07-11</v>
          </cell>
          <cell r="M608">
            <v>42199</v>
          </cell>
          <cell r="N608" t="str">
            <v>2016-07-14</v>
          </cell>
          <cell r="O608" t="str">
            <v>2015-06-01</v>
          </cell>
          <cell r="P608" t="str">
            <v>宽带预付费</v>
          </cell>
          <cell r="Q608" t="str">
            <v>续费</v>
          </cell>
          <cell r="R608" t="str">
            <v>提前充值</v>
          </cell>
          <cell r="S608" t="str">
            <v>家庭用户</v>
          </cell>
          <cell r="T608" t="str">
            <v>FTTH</v>
          </cell>
          <cell r="U608" t="str">
            <v>蓝海兰(lanhl)</v>
          </cell>
          <cell r="V608" t="str">
            <v>DL东铁办公</v>
          </cell>
          <cell r="W608" t="str">
            <v>电商价值宽带营销</v>
          </cell>
          <cell r="X608" t="str">
            <v>黄江区</v>
          </cell>
          <cell r="Y608">
            <v>0</v>
          </cell>
          <cell r="Z608">
            <v>0</v>
          </cell>
          <cell r="AA608" t="str">
            <v>黄江区</v>
          </cell>
          <cell r="AB608" t="str">
            <v>01</v>
          </cell>
          <cell r="AC608">
            <v>4</v>
          </cell>
          <cell r="AD608">
            <v>12</v>
          </cell>
          <cell r="AE608" t="str">
            <v>是</v>
          </cell>
          <cell r="AF608" t="str">
            <v/>
          </cell>
          <cell r="AG608" t="str">
            <v>否</v>
          </cell>
          <cell r="AH608" t="str">
            <v>续后期</v>
          </cell>
          <cell r="AI608" t="str">
            <v>否</v>
          </cell>
          <cell r="AO608">
            <v>0</v>
          </cell>
          <cell r="AR608" t="str">
            <v>光宝区</v>
          </cell>
        </row>
        <row r="609">
          <cell r="F609">
            <v>13556699719</v>
          </cell>
          <cell r="G609" t="str">
            <v>13556699719</v>
          </cell>
          <cell r="H609" t="str">
            <v>袁政勇</v>
          </cell>
          <cell r="I609" t="str">
            <v>预付费东莞住宅新装或续费1408元包2年，带宽12M</v>
          </cell>
          <cell r="J609">
            <v>1408</v>
          </cell>
          <cell r="K609">
            <v>1408</v>
          </cell>
          <cell r="L609" t="str">
            <v>2007-07-11</v>
          </cell>
          <cell r="M609">
            <v>42176</v>
          </cell>
          <cell r="N609" t="str">
            <v>2017-06-21</v>
          </cell>
          <cell r="O609" t="str">
            <v>2015-06-04</v>
          </cell>
          <cell r="P609" t="str">
            <v>宽带预付费</v>
          </cell>
          <cell r="Q609" t="str">
            <v>续费</v>
          </cell>
          <cell r="R609" t="str">
            <v>当月充值</v>
          </cell>
          <cell r="S609" t="str">
            <v>家庭用户</v>
          </cell>
          <cell r="T609" t="str">
            <v>FTTH</v>
          </cell>
          <cell r="U609" t="str">
            <v>蓝海兰(lanhl)</v>
          </cell>
          <cell r="V609" t="str">
            <v>ZX黄江卢丹龙</v>
          </cell>
          <cell r="W609" t="str">
            <v>华城区</v>
          </cell>
          <cell r="X609" t="str">
            <v>黄江区</v>
          </cell>
          <cell r="Y609">
            <v>0</v>
          </cell>
          <cell r="Z609">
            <v>0</v>
          </cell>
          <cell r="AA609" t="str">
            <v>黄江区</v>
          </cell>
          <cell r="AB609" t="str">
            <v>04</v>
          </cell>
          <cell r="AC609">
            <v>12</v>
          </cell>
          <cell r="AD609">
            <v>24</v>
          </cell>
          <cell r="AE609" t="str">
            <v>是</v>
          </cell>
          <cell r="AF609" t="str">
            <v/>
          </cell>
          <cell r="AG609" t="str">
            <v>价值宽带</v>
          </cell>
          <cell r="AH609" t="str">
            <v>续本月</v>
          </cell>
          <cell r="AI609" t="str">
            <v>是</v>
          </cell>
          <cell r="AJ609">
            <v>13556699719</v>
          </cell>
          <cell r="AO609">
            <v>0</v>
          </cell>
          <cell r="AR609" t="str">
            <v>街口区</v>
          </cell>
        </row>
        <row r="610">
          <cell r="F610">
            <v>13712012731</v>
          </cell>
          <cell r="G610" t="str">
            <v>13712012731</v>
          </cell>
          <cell r="H610" t="str">
            <v>张锐</v>
          </cell>
          <cell r="I610" t="str">
            <v>预付费东莞住宅新装或续费680元包年，带宽4M</v>
          </cell>
          <cell r="J610">
            <v>680</v>
          </cell>
          <cell r="K610">
            <v>680</v>
          </cell>
          <cell r="L610" t="str">
            <v>2013-07-08</v>
          </cell>
          <cell r="M610">
            <v>42193</v>
          </cell>
          <cell r="N610" t="str">
            <v>2016-07-08</v>
          </cell>
          <cell r="O610" t="str">
            <v>2015-06-01</v>
          </cell>
          <cell r="P610" t="str">
            <v>宽带预付费</v>
          </cell>
          <cell r="Q610" t="str">
            <v>续费</v>
          </cell>
          <cell r="R610" t="str">
            <v>提前充值</v>
          </cell>
          <cell r="S610" t="str">
            <v>家庭用户</v>
          </cell>
          <cell r="T610" t="str">
            <v>FTTH</v>
          </cell>
          <cell r="U610" t="str">
            <v>蓝海兰(lanhl)</v>
          </cell>
          <cell r="V610" t="str">
            <v>ZX黄江农军成</v>
          </cell>
          <cell r="W610" t="str">
            <v>电商价值宽带营销</v>
          </cell>
          <cell r="X610" t="str">
            <v>黄江区</v>
          </cell>
          <cell r="Y610">
            <v>0</v>
          </cell>
          <cell r="Z610">
            <v>0</v>
          </cell>
          <cell r="AA610" t="str">
            <v>黄江区</v>
          </cell>
          <cell r="AB610" t="str">
            <v>01</v>
          </cell>
          <cell r="AC610">
            <v>4</v>
          </cell>
          <cell r="AD610">
            <v>12</v>
          </cell>
          <cell r="AE610" t="str">
            <v>是</v>
          </cell>
          <cell r="AF610" t="str">
            <v/>
          </cell>
          <cell r="AG610" t="str">
            <v>否</v>
          </cell>
          <cell r="AH610" t="str">
            <v>续后期</v>
          </cell>
          <cell r="AI610" t="str">
            <v>否</v>
          </cell>
          <cell r="AO610">
            <v>0</v>
          </cell>
          <cell r="AR610" t="str">
            <v>上沙区</v>
          </cell>
        </row>
        <row r="611">
          <cell r="F611">
            <v>13427801794</v>
          </cell>
          <cell r="G611" t="str">
            <v>13427801794</v>
          </cell>
          <cell r="H611" t="str">
            <v>彭丽蓉</v>
          </cell>
          <cell r="I611" t="str">
            <v>预付费东莞住宅新装或续费680元包年，带宽4M</v>
          </cell>
          <cell r="J611">
            <v>680</v>
          </cell>
          <cell r="K611">
            <v>680</v>
          </cell>
          <cell r="L611" t="str">
            <v>2013-06-22</v>
          </cell>
          <cell r="M611">
            <v>42177</v>
          </cell>
          <cell r="N611" t="str">
            <v>2016-06-22</v>
          </cell>
          <cell r="O611" t="str">
            <v>2015-06-05</v>
          </cell>
          <cell r="P611" t="str">
            <v>宽带预付费</v>
          </cell>
          <cell r="Q611" t="str">
            <v>续费</v>
          </cell>
          <cell r="R611" t="str">
            <v>当月充值</v>
          </cell>
          <cell r="S611" t="str">
            <v>家庭用户</v>
          </cell>
          <cell r="T611" t="str">
            <v>FTTH</v>
          </cell>
          <cell r="U611" t="str">
            <v>何丽(heli)</v>
          </cell>
          <cell r="V611" t="str">
            <v>ZX黄江卢丹龙</v>
          </cell>
          <cell r="W611" t="str">
            <v>电商价值宽带营销</v>
          </cell>
          <cell r="X611" t="str">
            <v>黄江区</v>
          </cell>
          <cell r="Y611">
            <v>0</v>
          </cell>
          <cell r="Z611">
            <v>0</v>
          </cell>
          <cell r="AA611" t="str">
            <v>黄江区</v>
          </cell>
          <cell r="AB611" t="str">
            <v>05</v>
          </cell>
          <cell r="AC611">
            <v>4</v>
          </cell>
          <cell r="AD611">
            <v>12</v>
          </cell>
          <cell r="AE611" t="str">
            <v>是</v>
          </cell>
          <cell r="AF611" t="str">
            <v/>
          </cell>
          <cell r="AG611" t="str">
            <v>否</v>
          </cell>
          <cell r="AH611" t="str">
            <v>续本月</v>
          </cell>
          <cell r="AI611" t="str">
            <v>是</v>
          </cell>
          <cell r="AJ611">
            <v>13427801794</v>
          </cell>
          <cell r="AO611">
            <v>0</v>
          </cell>
          <cell r="AR611" t="str">
            <v>上沙区</v>
          </cell>
        </row>
        <row r="612">
          <cell r="F612">
            <v>13538569718</v>
          </cell>
          <cell r="G612" t="str">
            <v>13538569718</v>
          </cell>
          <cell r="H612" t="str">
            <v>邹喜青</v>
          </cell>
          <cell r="I612" t="str">
            <v>预付费东莞住宅新装或续费680元包年，带宽4M</v>
          </cell>
          <cell r="J612">
            <v>680</v>
          </cell>
          <cell r="K612">
            <v>680</v>
          </cell>
          <cell r="L612" t="str">
            <v>2013-06-06</v>
          </cell>
          <cell r="M612">
            <v>42161</v>
          </cell>
          <cell r="N612" t="str">
            <v>2016-06-06</v>
          </cell>
          <cell r="O612" t="str">
            <v>2015-06-03</v>
          </cell>
          <cell r="P612" t="str">
            <v>宽带预付费</v>
          </cell>
          <cell r="Q612" t="str">
            <v>续费</v>
          </cell>
          <cell r="R612" t="str">
            <v>当月充值</v>
          </cell>
          <cell r="S612" t="str">
            <v>家庭用户</v>
          </cell>
          <cell r="T612" t="str">
            <v>FTTH</v>
          </cell>
          <cell r="U612" t="str">
            <v>蓝海兰(lanhl)</v>
          </cell>
          <cell r="V612" t="str">
            <v>ZX黄江卢丹龙</v>
          </cell>
          <cell r="W612" t="str">
            <v>电商价值宽带营销</v>
          </cell>
          <cell r="X612" t="str">
            <v>黄江区</v>
          </cell>
          <cell r="Y612">
            <v>0</v>
          </cell>
          <cell r="Z612">
            <v>0</v>
          </cell>
          <cell r="AA612" t="str">
            <v>黄江区</v>
          </cell>
          <cell r="AB612" t="str">
            <v>03</v>
          </cell>
          <cell r="AC612">
            <v>4</v>
          </cell>
          <cell r="AD612">
            <v>12</v>
          </cell>
          <cell r="AE612" t="str">
            <v>是</v>
          </cell>
          <cell r="AF612" t="str">
            <v/>
          </cell>
          <cell r="AG612" t="str">
            <v>否</v>
          </cell>
          <cell r="AH612" t="str">
            <v>续本月</v>
          </cell>
          <cell r="AI612" t="str">
            <v>是</v>
          </cell>
          <cell r="AJ612">
            <v>13538569718</v>
          </cell>
          <cell r="AO612">
            <v>0</v>
          </cell>
          <cell r="AR612" t="str">
            <v>下汴区</v>
          </cell>
        </row>
        <row r="613">
          <cell r="F613">
            <v>13728187202</v>
          </cell>
          <cell r="G613" t="str">
            <v>13728187202</v>
          </cell>
          <cell r="H613" t="str">
            <v>杨于国</v>
          </cell>
          <cell r="I613" t="str">
            <v>预付费东莞住宅新装或续费1088元包年，带宽10M</v>
          </cell>
          <cell r="J613">
            <v>1088</v>
          </cell>
          <cell r="K613">
            <v>1088</v>
          </cell>
          <cell r="L613" t="str">
            <v>2014-06-07</v>
          </cell>
          <cell r="M613">
            <v>42162</v>
          </cell>
          <cell r="N613" t="str">
            <v>2016-09-07</v>
          </cell>
          <cell r="O613" t="str">
            <v>2015-06-06</v>
          </cell>
          <cell r="P613" t="str">
            <v>宽带预付费</v>
          </cell>
          <cell r="Q613" t="str">
            <v>续费</v>
          </cell>
          <cell r="R613" t="str">
            <v>提前充值</v>
          </cell>
          <cell r="S613" t="str">
            <v>家庭用户</v>
          </cell>
          <cell r="T613" t="str">
            <v>FTTH</v>
          </cell>
          <cell r="U613" t="str">
            <v>蓝海兰(lanhl)</v>
          </cell>
          <cell r="V613" t="str">
            <v>ZX黄江卢丹龙</v>
          </cell>
          <cell r="W613" t="str">
            <v>电商价值宽带营销</v>
          </cell>
          <cell r="X613" t="str">
            <v>黄江区</v>
          </cell>
          <cell r="Y613">
            <v>0</v>
          </cell>
          <cell r="Z613">
            <v>0</v>
          </cell>
          <cell r="AA613" t="str">
            <v>黄江区</v>
          </cell>
          <cell r="AB613" t="str">
            <v>06</v>
          </cell>
          <cell r="AC613">
            <v>10</v>
          </cell>
          <cell r="AD613">
            <v>12</v>
          </cell>
          <cell r="AE613" t="str">
            <v>是</v>
          </cell>
          <cell r="AF613" t="str">
            <v/>
          </cell>
          <cell r="AG613" t="str">
            <v>价值宽带</v>
          </cell>
          <cell r="AH613" t="str">
            <v>续本月</v>
          </cell>
          <cell r="AI613" t="str">
            <v>是</v>
          </cell>
          <cell r="AJ613">
            <v>13728187202</v>
          </cell>
          <cell r="AO613">
            <v>0</v>
          </cell>
          <cell r="AR613" t="str">
            <v>下汴区</v>
          </cell>
        </row>
        <row r="614">
          <cell r="F614">
            <v>13686282182</v>
          </cell>
          <cell r="G614" t="str">
            <v>13686282182</v>
          </cell>
          <cell r="H614" t="str">
            <v>叶涛</v>
          </cell>
          <cell r="I614" t="str">
            <v>预付费东莞住宅新装或续费680元包年，带宽4M</v>
          </cell>
          <cell r="J614">
            <v>680</v>
          </cell>
          <cell r="K614">
            <v>680</v>
          </cell>
          <cell r="L614" t="str">
            <v>2011-04-24</v>
          </cell>
          <cell r="M614">
            <v>42179</v>
          </cell>
          <cell r="N614" t="str">
            <v>2016-06-24</v>
          </cell>
          <cell r="O614" t="str">
            <v>2015-06-03</v>
          </cell>
          <cell r="P614" t="str">
            <v>宽带预付费</v>
          </cell>
          <cell r="Q614" t="str">
            <v>续费</v>
          </cell>
          <cell r="R614" t="str">
            <v>当月充值</v>
          </cell>
          <cell r="S614" t="str">
            <v>家庭用户</v>
          </cell>
          <cell r="T614" t="str">
            <v>(传统)XDSL</v>
          </cell>
          <cell r="U614" t="str">
            <v>何丽(heli)</v>
          </cell>
          <cell r="V614" t="str">
            <v>ZX大朗邓轩物</v>
          </cell>
          <cell r="W614" t="str">
            <v>东坑区</v>
          </cell>
          <cell r="X614" t="str">
            <v>大朗区</v>
          </cell>
          <cell r="Y614">
            <v>0</v>
          </cell>
          <cell r="Z614">
            <v>0</v>
          </cell>
          <cell r="AA614" t="str">
            <v>大朗区</v>
          </cell>
          <cell r="AB614" t="str">
            <v>03</v>
          </cell>
          <cell r="AC614">
            <v>4</v>
          </cell>
          <cell r="AD614">
            <v>12</v>
          </cell>
          <cell r="AE614" t="str">
            <v>否</v>
          </cell>
          <cell r="AF614" t="str">
            <v/>
          </cell>
          <cell r="AG614" t="str">
            <v>否</v>
          </cell>
          <cell r="AH614" t="str">
            <v>续本月</v>
          </cell>
          <cell r="AI614" t="str">
            <v>否</v>
          </cell>
          <cell r="AO614">
            <v>0</v>
          </cell>
          <cell r="AR614" t="str">
            <v>下汴区</v>
          </cell>
        </row>
        <row r="615">
          <cell r="F615">
            <v>13414324998</v>
          </cell>
          <cell r="G615" t="str">
            <v>13414324998</v>
          </cell>
          <cell r="H615" t="str">
            <v>胡冠喜</v>
          </cell>
          <cell r="I615" t="str">
            <v>预付费东莞住宅新装或续费680元包年，带宽4M</v>
          </cell>
          <cell r="J615">
            <v>680</v>
          </cell>
          <cell r="K615">
            <v>680</v>
          </cell>
          <cell r="L615" t="str">
            <v>2014-06-11</v>
          </cell>
          <cell r="M615">
            <v>42166</v>
          </cell>
          <cell r="N615" t="str">
            <v>2016-06-11</v>
          </cell>
          <cell r="O615" t="str">
            <v>2015-06-04</v>
          </cell>
          <cell r="P615" t="str">
            <v>宽带预付费</v>
          </cell>
          <cell r="Q615" t="str">
            <v>续费</v>
          </cell>
          <cell r="R615" t="str">
            <v>当月充值</v>
          </cell>
          <cell r="S615" t="str">
            <v>家庭用户</v>
          </cell>
          <cell r="T615" t="str">
            <v>FTTH</v>
          </cell>
          <cell r="U615" t="str">
            <v>蓝海兰(lanhl)</v>
          </cell>
          <cell r="V615" t="str">
            <v>DL东铁办公</v>
          </cell>
          <cell r="W615" t="str">
            <v>电商价值宽带营销</v>
          </cell>
          <cell r="X615" t="str">
            <v>黄江区</v>
          </cell>
          <cell r="Y615">
            <v>0</v>
          </cell>
          <cell r="Z615">
            <v>0</v>
          </cell>
          <cell r="AA615" t="str">
            <v>黄江区</v>
          </cell>
          <cell r="AB615" t="str">
            <v>04</v>
          </cell>
          <cell r="AC615">
            <v>4</v>
          </cell>
          <cell r="AD615">
            <v>12</v>
          </cell>
          <cell r="AE615" t="str">
            <v>是</v>
          </cell>
          <cell r="AF615" t="str">
            <v/>
          </cell>
          <cell r="AG615" t="str">
            <v>否</v>
          </cell>
          <cell r="AH615" t="str">
            <v>续本月</v>
          </cell>
          <cell r="AI615" t="str">
            <v>是</v>
          </cell>
          <cell r="AJ615">
            <v>13414324998</v>
          </cell>
          <cell r="AO615">
            <v>0</v>
          </cell>
          <cell r="AR615" t="str">
            <v>南栅区</v>
          </cell>
        </row>
        <row r="616">
          <cell r="F616">
            <v>13592779095</v>
          </cell>
          <cell r="G616" t="str">
            <v>13592779095</v>
          </cell>
          <cell r="H616" t="str">
            <v>孙爱锋</v>
          </cell>
          <cell r="I616" t="str">
            <v>预付费东莞住宅新装或续费888元包年，带宽12M</v>
          </cell>
          <cell r="J616">
            <v>888</v>
          </cell>
          <cell r="K616">
            <v>888</v>
          </cell>
          <cell r="L616" t="str">
            <v>2014-06-07</v>
          </cell>
          <cell r="M616">
            <v>42162</v>
          </cell>
          <cell r="N616" t="str">
            <v>2016-06-07</v>
          </cell>
          <cell r="O616" t="str">
            <v>2015-06-06</v>
          </cell>
          <cell r="P616" t="str">
            <v>宽带预付费</v>
          </cell>
          <cell r="Q616" t="str">
            <v>续费</v>
          </cell>
          <cell r="R616" t="str">
            <v>提前充值</v>
          </cell>
          <cell r="S616" t="str">
            <v>家庭用户</v>
          </cell>
          <cell r="T616" t="str">
            <v>FTTH</v>
          </cell>
          <cell r="U616" t="str">
            <v>蓝海兰(lanhl)</v>
          </cell>
          <cell r="V616" t="str">
            <v>DL东铁办公</v>
          </cell>
          <cell r="W616" t="str">
            <v>R02田心区</v>
          </cell>
          <cell r="X616" t="str">
            <v>黄江区</v>
          </cell>
          <cell r="Y616">
            <v>0</v>
          </cell>
          <cell r="Z616">
            <v>0</v>
          </cell>
          <cell r="AA616" t="str">
            <v>黄江区</v>
          </cell>
          <cell r="AB616" t="str">
            <v>06</v>
          </cell>
          <cell r="AC616">
            <v>12</v>
          </cell>
          <cell r="AD616">
            <v>12</v>
          </cell>
          <cell r="AE616" t="str">
            <v>是</v>
          </cell>
          <cell r="AF616" t="str">
            <v/>
          </cell>
          <cell r="AG616" t="str">
            <v>价值宽带</v>
          </cell>
          <cell r="AH616" t="str">
            <v>续本月</v>
          </cell>
          <cell r="AI616" t="str">
            <v>是</v>
          </cell>
          <cell r="AJ616">
            <v>13592779095</v>
          </cell>
          <cell r="AO616">
            <v>0</v>
          </cell>
          <cell r="AR616" t="str">
            <v>南栅区</v>
          </cell>
        </row>
        <row r="617">
          <cell r="F617">
            <v>13423061611</v>
          </cell>
          <cell r="G617" t="str">
            <v>13423061611</v>
          </cell>
          <cell r="H617" t="str">
            <v>龚健</v>
          </cell>
          <cell r="I617" t="str">
            <v>预付费东莞住宅新装或续费680元包年，带宽4M</v>
          </cell>
          <cell r="J617">
            <v>680</v>
          </cell>
          <cell r="K617">
            <v>680</v>
          </cell>
          <cell r="L617" t="str">
            <v>2014-06-11</v>
          </cell>
          <cell r="M617">
            <v>42166</v>
          </cell>
          <cell r="N617" t="str">
            <v>2016-06-11</v>
          </cell>
          <cell r="O617" t="str">
            <v>2015-06-04</v>
          </cell>
          <cell r="P617" t="str">
            <v>宽带预付费</v>
          </cell>
          <cell r="Q617" t="str">
            <v>续费</v>
          </cell>
          <cell r="R617" t="str">
            <v>当月充值</v>
          </cell>
          <cell r="S617" t="str">
            <v>家庭用户</v>
          </cell>
          <cell r="T617" t="str">
            <v>FTTH</v>
          </cell>
          <cell r="U617" t="str">
            <v>蓝海兰(lanhl)</v>
          </cell>
          <cell r="V617" t="str">
            <v>ZX黄江农军成</v>
          </cell>
          <cell r="W617" t="str">
            <v>电商价值宽带营销</v>
          </cell>
          <cell r="X617" t="str">
            <v>黄江区</v>
          </cell>
          <cell r="Y617">
            <v>0</v>
          </cell>
          <cell r="Z617">
            <v>0</v>
          </cell>
          <cell r="AA617" t="str">
            <v>黄江区</v>
          </cell>
          <cell r="AB617" t="str">
            <v>04</v>
          </cell>
          <cell r="AC617">
            <v>4</v>
          </cell>
          <cell r="AD617">
            <v>12</v>
          </cell>
          <cell r="AE617" t="str">
            <v>是</v>
          </cell>
          <cell r="AF617" t="str">
            <v/>
          </cell>
          <cell r="AG617" t="str">
            <v>否</v>
          </cell>
          <cell r="AH617" t="str">
            <v>续本月</v>
          </cell>
          <cell r="AI617" t="str">
            <v>是</v>
          </cell>
          <cell r="AJ617">
            <v>13423061611</v>
          </cell>
          <cell r="AO617">
            <v>0</v>
          </cell>
          <cell r="AR617" t="str">
            <v>南栅区</v>
          </cell>
        </row>
        <row r="618">
          <cell r="F618">
            <v>13434578750</v>
          </cell>
          <cell r="G618" t="str">
            <v>13434578750</v>
          </cell>
          <cell r="H618" t="str">
            <v>郭芬员</v>
          </cell>
          <cell r="I618" t="str">
            <v>预付费东莞住宅新装或续费680元包年，带宽4M</v>
          </cell>
          <cell r="J618">
            <v>680</v>
          </cell>
          <cell r="K618">
            <v>680</v>
          </cell>
          <cell r="L618" t="str">
            <v>2014-07-07</v>
          </cell>
          <cell r="M618">
            <v>42192</v>
          </cell>
          <cell r="N618" t="str">
            <v>2016-07-07</v>
          </cell>
          <cell r="O618" t="str">
            <v>2015-06-01</v>
          </cell>
          <cell r="P618" t="str">
            <v>宽带预付费</v>
          </cell>
          <cell r="Q618" t="str">
            <v>续费</v>
          </cell>
          <cell r="R618" t="str">
            <v>提前充值</v>
          </cell>
          <cell r="S618" t="str">
            <v>家庭用户</v>
          </cell>
          <cell r="T618" t="str">
            <v>FTTH</v>
          </cell>
          <cell r="U618" t="str">
            <v>蓝海兰(lanhl)</v>
          </cell>
          <cell r="V618" t="str">
            <v>DL东铁办公</v>
          </cell>
          <cell r="W618" t="str">
            <v>电商价值宽带营销</v>
          </cell>
          <cell r="X618" t="str">
            <v>黄江区</v>
          </cell>
          <cell r="Y618">
            <v>0</v>
          </cell>
          <cell r="Z618">
            <v>0</v>
          </cell>
          <cell r="AA618" t="str">
            <v>黄江区</v>
          </cell>
          <cell r="AB618" t="str">
            <v>01</v>
          </cell>
          <cell r="AC618">
            <v>4</v>
          </cell>
          <cell r="AD618">
            <v>12</v>
          </cell>
          <cell r="AE618" t="str">
            <v>是</v>
          </cell>
          <cell r="AF618" t="str">
            <v/>
          </cell>
          <cell r="AG618" t="str">
            <v>否</v>
          </cell>
          <cell r="AH618" t="str">
            <v>续后期</v>
          </cell>
          <cell r="AI618" t="str">
            <v>否</v>
          </cell>
          <cell r="AO618">
            <v>0</v>
          </cell>
          <cell r="AR618" t="str">
            <v>龙眼区</v>
          </cell>
        </row>
        <row r="619">
          <cell r="F619">
            <v>13532657679</v>
          </cell>
          <cell r="G619" t="str">
            <v>13532657679</v>
          </cell>
          <cell r="H619" t="str">
            <v>王小丁</v>
          </cell>
          <cell r="I619" t="str">
            <v>预付费东莞住宅新装或续费888元包年，带宽12M</v>
          </cell>
          <cell r="J619">
            <v>888</v>
          </cell>
          <cell r="K619">
            <v>888</v>
          </cell>
          <cell r="L619" t="str">
            <v>2013-06-05</v>
          </cell>
          <cell r="M619">
            <v>42160</v>
          </cell>
          <cell r="N619" t="str">
            <v>2016-06-07</v>
          </cell>
          <cell r="O619" t="str">
            <v>2015-06-07</v>
          </cell>
          <cell r="P619" t="str">
            <v>宽带预付费</v>
          </cell>
          <cell r="Q619" t="str">
            <v>续费</v>
          </cell>
          <cell r="R619" t="str">
            <v>当月充值</v>
          </cell>
          <cell r="S619" t="str">
            <v>家庭用户</v>
          </cell>
          <cell r="T619" t="str">
            <v>FTTH</v>
          </cell>
          <cell r="U619" t="str">
            <v>蓝海兰(lanhl)</v>
          </cell>
          <cell r="V619" t="str">
            <v>DL东铁办公</v>
          </cell>
          <cell r="W619" t="str">
            <v>R02田心区</v>
          </cell>
          <cell r="X619" t="str">
            <v>黄江区</v>
          </cell>
          <cell r="Y619">
            <v>0</v>
          </cell>
          <cell r="Z619">
            <v>0</v>
          </cell>
          <cell r="AA619" t="str">
            <v>黄江区</v>
          </cell>
          <cell r="AB619" t="str">
            <v>07</v>
          </cell>
          <cell r="AC619">
            <v>12</v>
          </cell>
          <cell r="AD619">
            <v>12</v>
          </cell>
          <cell r="AE619" t="str">
            <v>是</v>
          </cell>
          <cell r="AF619" t="str">
            <v/>
          </cell>
          <cell r="AG619" t="str">
            <v>价值宽带</v>
          </cell>
          <cell r="AH619" t="str">
            <v>续本月</v>
          </cell>
          <cell r="AI619" t="str">
            <v>是</v>
          </cell>
          <cell r="AJ619">
            <v>13532657679</v>
          </cell>
          <cell r="AO619">
            <v>0</v>
          </cell>
          <cell r="AR619" t="str">
            <v>上沙区</v>
          </cell>
        </row>
        <row r="620">
          <cell r="F620">
            <v>13532924051</v>
          </cell>
          <cell r="G620" t="str">
            <v>13532924051</v>
          </cell>
          <cell r="H620" t="str">
            <v>张小龙</v>
          </cell>
          <cell r="I620" t="str">
            <v>预付费东莞住宅新装或续费888元包年，带宽12M</v>
          </cell>
          <cell r="J620">
            <v>888</v>
          </cell>
          <cell r="K620">
            <v>888</v>
          </cell>
          <cell r="L620" t="str">
            <v>2009-10-08</v>
          </cell>
          <cell r="M620">
            <v>42162</v>
          </cell>
          <cell r="N620" t="str">
            <v>2016-06-07</v>
          </cell>
          <cell r="O620" t="str">
            <v>2015-06-06</v>
          </cell>
          <cell r="P620" t="str">
            <v>宽带预付费</v>
          </cell>
          <cell r="Q620" t="str">
            <v>续费</v>
          </cell>
          <cell r="R620" t="str">
            <v>提前充值</v>
          </cell>
          <cell r="S620" t="str">
            <v>家庭用户</v>
          </cell>
          <cell r="T620" t="str">
            <v>FTTH</v>
          </cell>
          <cell r="U620" t="str">
            <v>蓝海兰(lanhl)</v>
          </cell>
          <cell r="V620" t="str">
            <v>ZX黄江农军成</v>
          </cell>
          <cell r="W620" t="str">
            <v>电商价值宽带营销</v>
          </cell>
          <cell r="X620" t="str">
            <v>黄江区</v>
          </cell>
          <cell r="Y620">
            <v>0</v>
          </cell>
          <cell r="Z620">
            <v>0</v>
          </cell>
          <cell r="AA620" t="str">
            <v>黄江区</v>
          </cell>
          <cell r="AB620" t="str">
            <v>06</v>
          </cell>
          <cell r="AC620">
            <v>12</v>
          </cell>
          <cell r="AD620">
            <v>12</v>
          </cell>
          <cell r="AE620" t="str">
            <v>是</v>
          </cell>
          <cell r="AF620" t="str">
            <v/>
          </cell>
          <cell r="AG620" t="str">
            <v>价值宽带</v>
          </cell>
          <cell r="AH620" t="str">
            <v>续本月</v>
          </cell>
          <cell r="AI620" t="str">
            <v>是</v>
          </cell>
          <cell r="AJ620">
            <v>13532924051</v>
          </cell>
          <cell r="AO620">
            <v>0</v>
          </cell>
          <cell r="AR620" t="str">
            <v>桥头区</v>
          </cell>
        </row>
        <row r="621">
          <cell r="F621">
            <v>13712052220</v>
          </cell>
          <cell r="G621" t="str">
            <v>13712052220</v>
          </cell>
          <cell r="H621" t="str">
            <v>马玉英</v>
          </cell>
          <cell r="I621" t="str">
            <v>预付费东莞住宅新装或续费1088元包年，带宽20M</v>
          </cell>
          <cell r="J621">
            <v>1088</v>
          </cell>
          <cell r="K621">
            <v>1088</v>
          </cell>
          <cell r="L621" t="str">
            <v>2013-06-19</v>
          </cell>
          <cell r="M621">
            <v>42182</v>
          </cell>
          <cell r="N621" t="str">
            <v>2016-06-27</v>
          </cell>
          <cell r="O621" t="str">
            <v>2015-06-05</v>
          </cell>
          <cell r="P621" t="str">
            <v>宽带预付费</v>
          </cell>
          <cell r="Q621" t="str">
            <v>续费</v>
          </cell>
          <cell r="R621" t="str">
            <v>当月充值</v>
          </cell>
          <cell r="S621" t="str">
            <v>家庭用户</v>
          </cell>
          <cell r="T621" t="str">
            <v>FTTH</v>
          </cell>
          <cell r="U621" t="str">
            <v>蓝海兰(lanhl)</v>
          </cell>
          <cell r="V621" t="str">
            <v>DL东铁办公</v>
          </cell>
          <cell r="W621" t="str">
            <v>田心区（非）</v>
          </cell>
          <cell r="X621" t="str">
            <v>黄江区</v>
          </cell>
          <cell r="Y621">
            <v>0</v>
          </cell>
          <cell r="Z621">
            <v>0</v>
          </cell>
          <cell r="AA621" t="str">
            <v>黄江区</v>
          </cell>
          <cell r="AB621" t="str">
            <v>05</v>
          </cell>
          <cell r="AC621">
            <v>20</v>
          </cell>
          <cell r="AD621">
            <v>12</v>
          </cell>
          <cell r="AE621" t="str">
            <v>是</v>
          </cell>
          <cell r="AF621" t="str">
            <v/>
          </cell>
          <cell r="AG621" t="str">
            <v>价值宽带</v>
          </cell>
          <cell r="AH621" t="str">
            <v>续本月</v>
          </cell>
          <cell r="AI621" t="str">
            <v>是</v>
          </cell>
          <cell r="AJ621">
            <v>13712052220</v>
          </cell>
          <cell r="AO621">
            <v>0</v>
          </cell>
          <cell r="AR621" t="str">
            <v>桥头区</v>
          </cell>
        </row>
        <row r="622">
          <cell r="F622">
            <v>13713275707</v>
          </cell>
          <cell r="G622" t="str">
            <v>13713275707</v>
          </cell>
          <cell r="H622" t="str">
            <v>东莞市富迪五金有限公司</v>
          </cell>
          <cell r="I622" t="str">
            <v>预付费东莞住宅新装或续费888元包年，带宽12M</v>
          </cell>
          <cell r="J622">
            <v>888</v>
          </cell>
          <cell r="K622">
            <v>888</v>
          </cell>
          <cell r="L622" t="str">
            <v>2014-06-05</v>
          </cell>
          <cell r="M622">
            <v>42160</v>
          </cell>
          <cell r="N622" t="str">
            <v>2016-06-05</v>
          </cell>
          <cell r="O622" t="str">
            <v>2015-06-04</v>
          </cell>
          <cell r="P622" t="str">
            <v>宽带预付费</v>
          </cell>
          <cell r="Q622" t="str">
            <v>续费</v>
          </cell>
          <cell r="R622" t="str">
            <v>当月充值</v>
          </cell>
          <cell r="S622" t="str">
            <v>家庭用户</v>
          </cell>
          <cell r="T622" t="str">
            <v>FTTH</v>
          </cell>
          <cell r="U622" t="str">
            <v>蓝海兰(lanhl)</v>
          </cell>
          <cell r="V622" t="str">
            <v>ZX黄江许世家</v>
          </cell>
          <cell r="W622" t="str">
            <v>田心区</v>
          </cell>
          <cell r="X622" t="str">
            <v>黄江区</v>
          </cell>
          <cell r="Y622">
            <v>0</v>
          </cell>
          <cell r="Z622">
            <v>0</v>
          </cell>
          <cell r="AA622" t="str">
            <v>黄江区</v>
          </cell>
          <cell r="AB622" t="str">
            <v>04</v>
          </cell>
          <cell r="AC622">
            <v>12</v>
          </cell>
          <cell r="AD622">
            <v>12</v>
          </cell>
          <cell r="AE622" t="str">
            <v>是</v>
          </cell>
          <cell r="AF622" t="str">
            <v/>
          </cell>
          <cell r="AG622" t="str">
            <v>价值宽带</v>
          </cell>
          <cell r="AH622" t="str">
            <v>续本月</v>
          </cell>
          <cell r="AI622" t="str">
            <v>是</v>
          </cell>
          <cell r="AJ622">
            <v>13713275707</v>
          </cell>
          <cell r="AO622">
            <v>0</v>
          </cell>
          <cell r="AR622" t="str">
            <v>汀山区</v>
          </cell>
        </row>
        <row r="623">
          <cell r="F623">
            <v>15015171678</v>
          </cell>
          <cell r="G623" t="str">
            <v>15015171678</v>
          </cell>
          <cell r="H623" t="str">
            <v>黄玉梅</v>
          </cell>
          <cell r="I623" t="str">
            <v>预付费东莞住宅新装或续费680元包年，带宽4M</v>
          </cell>
          <cell r="J623">
            <v>680</v>
          </cell>
          <cell r="K623">
            <v>680</v>
          </cell>
          <cell r="L623" t="str">
            <v>2012-07-10</v>
          </cell>
          <cell r="M623">
            <v>42195</v>
          </cell>
          <cell r="N623" t="str">
            <v>2016-07-10</v>
          </cell>
          <cell r="O623" t="str">
            <v>2015-06-01</v>
          </cell>
          <cell r="P623" t="str">
            <v>宽带预付费</v>
          </cell>
          <cell r="Q623" t="str">
            <v>续费</v>
          </cell>
          <cell r="R623" t="str">
            <v>提前充值</v>
          </cell>
          <cell r="S623" t="str">
            <v>家庭用户</v>
          </cell>
          <cell r="T623" t="str">
            <v>FTTH</v>
          </cell>
          <cell r="U623" t="str">
            <v>蓝海兰(lanhl)</v>
          </cell>
          <cell r="V623" t="str">
            <v>ZX黄江农军成</v>
          </cell>
          <cell r="W623" t="str">
            <v>电商价值宽带营销</v>
          </cell>
          <cell r="X623" t="str">
            <v>黄江区</v>
          </cell>
          <cell r="Y623">
            <v>0</v>
          </cell>
          <cell r="Z623">
            <v>0</v>
          </cell>
          <cell r="AA623" t="str">
            <v>黄江区</v>
          </cell>
          <cell r="AB623" t="str">
            <v>01</v>
          </cell>
          <cell r="AC623">
            <v>4</v>
          </cell>
          <cell r="AD623">
            <v>12</v>
          </cell>
          <cell r="AE623" t="str">
            <v>是</v>
          </cell>
          <cell r="AF623" t="str">
            <v/>
          </cell>
          <cell r="AG623" t="str">
            <v>否</v>
          </cell>
          <cell r="AH623" t="str">
            <v>续后期</v>
          </cell>
          <cell r="AI623" t="str">
            <v>否</v>
          </cell>
          <cell r="AO623">
            <v>0</v>
          </cell>
          <cell r="AR623" t="str">
            <v>王屋区</v>
          </cell>
        </row>
        <row r="624">
          <cell r="F624">
            <v>15918333969</v>
          </cell>
          <cell r="G624" t="str">
            <v>15918333969</v>
          </cell>
          <cell r="H624" t="str">
            <v>王建国</v>
          </cell>
          <cell r="I624" t="str">
            <v>预付费东莞住宅新装或续费680元包年，带宽4M</v>
          </cell>
          <cell r="J624">
            <v>680</v>
          </cell>
          <cell r="K624">
            <v>680</v>
          </cell>
          <cell r="L624" t="str">
            <v>2014-07-08</v>
          </cell>
          <cell r="M624">
            <v>42193</v>
          </cell>
          <cell r="N624" t="str">
            <v>2016-07-08</v>
          </cell>
          <cell r="O624" t="str">
            <v>2015-06-01</v>
          </cell>
          <cell r="P624" t="str">
            <v>宽带预付费</v>
          </cell>
          <cell r="Q624" t="str">
            <v>续费</v>
          </cell>
          <cell r="R624" t="str">
            <v>提前充值</v>
          </cell>
          <cell r="S624" t="str">
            <v>家庭用户</v>
          </cell>
          <cell r="T624" t="str">
            <v>FTTH</v>
          </cell>
          <cell r="U624" t="str">
            <v>蓝海兰(lanhl)</v>
          </cell>
          <cell r="V624" t="str">
            <v>DL东铁办公</v>
          </cell>
          <cell r="W624" t="str">
            <v>电商价值宽带营销</v>
          </cell>
          <cell r="X624" t="str">
            <v>黄江区</v>
          </cell>
          <cell r="Y624">
            <v>0</v>
          </cell>
          <cell r="Z624">
            <v>0</v>
          </cell>
          <cell r="AA624" t="str">
            <v>黄江区</v>
          </cell>
          <cell r="AB624" t="str">
            <v>01</v>
          </cell>
          <cell r="AC624">
            <v>4</v>
          </cell>
          <cell r="AD624">
            <v>12</v>
          </cell>
          <cell r="AE624" t="str">
            <v>是</v>
          </cell>
          <cell r="AF624" t="str">
            <v/>
          </cell>
          <cell r="AG624" t="str">
            <v>否</v>
          </cell>
          <cell r="AH624" t="str">
            <v>续后期</v>
          </cell>
          <cell r="AI624" t="str">
            <v>否</v>
          </cell>
          <cell r="AO624">
            <v>0</v>
          </cell>
          <cell r="AR624" t="str">
            <v>博美区</v>
          </cell>
        </row>
        <row r="625">
          <cell r="F625">
            <v>13688927383</v>
          </cell>
          <cell r="G625" t="str">
            <v>13688927383</v>
          </cell>
          <cell r="H625" t="str">
            <v>李军</v>
          </cell>
          <cell r="I625" t="str">
            <v>预付费东莞住宅新装或续费1088元包年，带宽20M</v>
          </cell>
          <cell r="J625">
            <v>1088</v>
          </cell>
          <cell r="K625">
            <v>1088</v>
          </cell>
          <cell r="L625" t="str">
            <v>2014-07-20</v>
          </cell>
          <cell r="M625">
            <v>42205</v>
          </cell>
          <cell r="N625" t="str">
            <v>2016-07-20</v>
          </cell>
          <cell r="O625" t="str">
            <v>2015-06-04</v>
          </cell>
          <cell r="P625" t="str">
            <v>宽带预付费</v>
          </cell>
          <cell r="Q625" t="str">
            <v>续费</v>
          </cell>
          <cell r="R625" t="str">
            <v>提前充值</v>
          </cell>
          <cell r="S625" t="str">
            <v>家庭用户</v>
          </cell>
          <cell r="T625" t="str">
            <v>FTTH</v>
          </cell>
          <cell r="U625" t="str">
            <v>何丽(heli)</v>
          </cell>
          <cell r="V625" t="str">
            <v>DL东铁办公</v>
          </cell>
          <cell r="W625" t="str">
            <v>田裕区</v>
          </cell>
          <cell r="X625" t="str">
            <v>黄江区</v>
          </cell>
          <cell r="Y625">
            <v>0</v>
          </cell>
          <cell r="Z625">
            <v>0</v>
          </cell>
          <cell r="AA625" t="str">
            <v>黄江区</v>
          </cell>
          <cell r="AB625" t="str">
            <v>04</v>
          </cell>
          <cell r="AC625">
            <v>20</v>
          </cell>
          <cell r="AD625">
            <v>12</v>
          </cell>
          <cell r="AE625" t="str">
            <v>是</v>
          </cell>
          <cell r="AF625" t="str">
            <v/>
          </cell>
          <cell r="AG625" t="str">
            <v>价值宽带</v>
          </cell>
          <cell r="AH625" t="str">
            <v>续后期</v>
          </cell>
          <cell r="AI625" t="str">
            <v>否</v>
          </cell>
          <cell r="AO625">
            <v>0</v>
          </cell>
          <cell r="AR625" t="str">
            <v>博美区</v>
          </cell>
        </row>
        <row r="626">
          <cell r="F626">
            <v>13580798834</v>
          </cell>
          <cell r="G626" t="str">
            <v>13580798834</v>
          </cell>
          <cell r="H626" t="str">
            <v>谢香红</v>
          </cell>
          <cell r="I626" t="str">
            <v>预付费东莞住宅新装或续费680元包年，带宽4M</v>
          </cell>
          <cell r="J626">
            <v>680</v>
          </cell>
          <cell r="K626">
            <v>680</v>
          </cell>
          <cell r="L626" t="str">
            <v>2014-06-16</v>
          </cell>
          <cell r="M626">
            <v>42171</v>
          </cell>
          <cell r="N626" t="str">
            <v>2016-06-16</v>
          </cell>
          <cell r="O626" t="str">
            <v>2015-06-05</v>
          </cell>
          <cell r="P626" t="str">
            <v>宽带预付费</v>
          </cell>
          <cell r="Q626" t="str">
            <v>续费</v>
          </cell>
          <cell r="R626" t="str">
            <v>当月充值</v>
          </cell>
          <cell r="S626" t="str">
            <v>家庭用户</v>
          </cell>
          <cell r="T626" t="str">
            <v>FTTH</v>
          </cell>
          <cell r="U626" t="str">
            <v>蓝海兰(lanhl)</v>
          </cell>
          <cell r="V626" t="str">
            <v>DL东铁办公</v>
          </cell>
          <cell r="W626" t="str">
            <v>电商价值宽带营销</v>
          </cell>
          <cell r="X626" t="str">
            <v>黄江区</v>
          </cell>
          <cell r="Y626">
            <v>0</v>
          </cell>
          <cell r="Z626">
            <v>0</v>
          </cell>
          <cell r="AA626" t="str">
            <v>黄江区</v>
          </cell>
          <cell r="AB626" t="str">
            <v>05</v>
          </cell>
          <cell r="AC626">
            <v>4</v>
          </cell>
          <cell r="AD626">
            <v>12</v>
          </cell>
          <cell r="AE626" t="str">
            <v>是</v>
          </cell>
          <cell r="AF626" t="str">
            <v/>
          </cell>
          <cell r="AG626" t="str">
            <v>否</v>
          </cell>
          <cell r="AH626" t="str">
            <v>续本月</v>
          </cell>
          <cell r="AI626" t="str">
            <v>是</v>
          </cell>
          <cell r="AJ626">
            <v>13580798834</v>
          </cell>
          <cell r="AO626">
            <v>0</v>
          </cell>
          <cell r="AR626" t="str">
            <v>南栅区</v>
          </cell>
        </row>
        <row r="627">
          <cell r="F627">
            <v>13728372692</v>
          </cell>
          <cell r="G627" t="str">
            <v>13728372692</v>
          </cell>
          <cell r="H627" t="str">
            <v>卢有超</v>
          </cell>
          <cell r="I627" t="str">
            <v>预付费东莞住宅新装或续费680元包年，带宽4M</v>
          </cell>
          <cell r="J627">
            <v>680</v>
          </cell>
          <cell r="K627">
            <v>680</v>
          </cell>
          <cell r="L627" t="str">
            <v>2014-06-19</v>
          </cell>
          <cell r="M627">
            <v>42174</v>
          </cell>
          <cell r="N627" t="str">
            <v>2016-06-19</v>
          </cell>
          <cell r="O627" t="str">
            <v>2015-06-04</v>
          </cell>
          <cell r="P627" t="str">
            <v>宽带预付费</v>
          </cell>
          <cell r="Q627" t="str">
            <v>续费</v>
          </cell>
          <cell r="R627" t="str">
            <v>当月充值</v>
          </cell>
          <cell r="S627" t="str">
            <v>家庭用户</v>
          </cell>
          <cell r="T627" t="str">
            <v>FTTH</v>
          </cell>
          <cell r="U627" t="str">
            <v>蓝海兰(lanhl)</v>
          </cell>
          <cell r="V627" t="str">
            <v>ZX黄江卢丹龙</v>
          </cell>
          <cell r="W627" t="str">
            <v>电商价值宽带营销</v>
          </cell>
          <cell r="X627" t="str">
            <v>黄江区</v>
          </cell>
          <cell r="Y627">
            <v>0</v>
          </cell>
          <cell r="Z627">
            <v>0</v>
          </cell>
          <cell r="AA627" t="str">
            <v>黄江区</v>
          </cell>
          <cell r="AB627" t="str">
            <v>04</v>
          </cell>
          <cell r="AC627">
            <v>4</v>
          </cell>
          <cell r="AD627">
            <v>12</v>
          </cell>
          <cell r="AE627" t="str">
            <v>是</v>
          </cell>
          <cell r="AF627" t="str">
            <v/>
          </cell>
          <cell r="AG627" t="str">
            <v>否</v>
          </cell>
          <cell r="AH627" t="str">
            <v>续本月</v>
          </cell>
          <cell r="AI627" t="str">
            <v>是</v>
          </cell>
          <cell r="AJ627">
            <v>13728372692</v>
          </cell>
          <cell r="AO627">
            <v>0</v>
          </cell>
          <cell r="AR627" t="str">
            <v>南栅区</v>
          </cell>
        </row>
        <row r="628">
          <cell r="F628">
            <v>15118325860</v>
          </cell>
          <cell r="G628" t="str">
            <v>15118325860</v>
          </cell>
          <cell r="H628" t="str">
            <v>刘恒山</v>
          </cell>
          <cell r="I628" t="str">
            <v>预付费东莞住宅新装或续费680元包年，带宽4M</v>
          </cell>
          <cell r="J628">
            <v>680</v>
          </cell>
          <cell r="K628">
            <v>680</v>
          </cell>
          <cell r="L628" t="str">
            <v>2013-07-13</v>
          </cell>
          <cell r="M628">
            <v>42198</v>
          </cell>
          <cell r="N628" t="str">
            <v>2016-07-13</v>
          </cell>
          <cell r="O628" t="str">
            <v>2015-06-04</v>
          </cell>
          <cell r="P628" t="str">
            <v>宽带预付费</v>
          </cell>
          <cell r="Q628" t="str">
            <v>续费</v>
          </cell>
          <cell r="R628" t="str">
            <v>提前充值</v>
          </cell>
          <cell r="S628" t="str">
            <v>家庭用户</v>
          </cell>
          <cell r="T628" t="str">
            <v>FTTH</v>
          </cell>
          <cell r="U628" t="str">
            <v>蓝海兰(lanhl)</v>
          </cell>
          <cell r="V628" t="str">
            <v>ZX黄江农军成</v>
          </cell>
          <cell r="W628" t="str">
            <v>电商价值宽带营销</v>
          </cell>
          <cell r="X628" t="str">
            <v>黄江区</v>
          </cell>
          <cell r="Y628">
            <v>0</v>
          </cell>
          <cell r="Z628">
            <v>0</v>
          </cell>
          <cell r="AA628" t="str">
            <v>黄江区</v>
          </cell>
          <cell r="AB628" t="str">
            <v>04</v>
          </cell>
          <cell r="AC628">
            <v>4</v>
          </cell>
          <cell r="AD628">
            <v>12</v>
          </cell>
          <cell r="AE628" t="str">
            <v>是</v>
          </cell>
          <cell r="AF628" t="str">
            <v/>
          </cell>
          <cell r="AG628" t="str">
            <v>否</v>
          </cell>
          <cell r="AH628" t="str">
            <v>续后期</v>
          </cell>
          <cell r="AI628" t="str">
            <v>否</v>
          </cell>
          <cell r="AO628">
            <v>0</v>
          </cell>
          <cell r="AR628" t="str">
            <v>军埔区</v>
          </cell>
        </row>
        <row r="629">
          <cell r="F629">
            <v>13922535200</v>
          </cell>
          <cell r="G629" t="str">
            <v>13922535200</v>
          </cell>
          <cell r="H629" t="str">
            <v>张志德</v>
          </cell>
          <cell r="I629" t="str">
            <v>预付费东莞住宅新装或续费680元包年，带宽4M</v>
          </cell>
          <cell r="J629">
            <v>680</v>
          </cell>
          <cell r="K629">
            <v>680</v>
          </cell>
          <cell r="L629" t="str">
            <v>2013-06-14</v>
          </cell>
          <cell r="M629">
            <v>42170</v>
          </cell>
          <cell r="N629" t="str">
            <v>2016-06-15</v>
          </cell>
          <cell r="O629" t="str">
            <v>2015-06-05</v>
          </cell>
          <cell r="P629" t="str">
            <v>宽带预付费</v>
          </cell>
          <cell r="Q629" t="str">
            <v>续费</v>
          </cell>
          <cell r="R629" t="str">
            <v>当月充值</v>
          </cell>
          <cell r="S629" t="str">
            <v>家庭用户</v>
          </cell>
          <cell r="T629" t="str">
            <v>FTTH</v>
          </cell>
          <cell r="U629" t="str">
            <v>赵妮(zhaon)</v>
          </cell>
          <cell r="V629" t="str">
            <v>ZX常平吴贤锦</v>
          </cell>
          <cell r="W629" t="str">
            <v/>
          </cell>
          <cell r="X629" t="str">
            <v>常平区</v>
          </cell>
          <cell r="Y629">
            <v>0</v>
          </cell>
          <cell r="Z629">
            <v>0</v>
          </cell>
          <cell r="AA629" t="str">
            <v>常平区</v>
          </cell>
          <cell r="AB629" t="str">
            <v>05</v>
          </cell>
          <cell r="AC629">
            <v>4</v>
          </cell>
          <cell r="AD629">
            <v>12</v>
          </cell>
          <cell r="AE629" t="str">
            <v>是</v>
          </cell>
          <cell r="AF629" t="str">
            <v/>
          </cell>
          <cell r="AG629" t="str">
            <v>否</v>
          </cell>
          <cell r="AH629" t="str">
            <v>续本月</v>
          </cell>
          <cell r="AI629" t="str">
            <v>是</v>
          </cell>
          <cell r="AN629">
            <v>13922535200</v>
          </cell>
          <cell r="AO629">
            <v>0</v>
          </cell>
          <cell r="AR629" t="str">
            <v>洋犀区</v>
          </cell>
        </row>
        <row r="630">
          <cell r="F630">
            <v>13415988797</v>
          </cell>
          <cell r="G630" t="str">
            <v>13415988797</v>
          </cell>
          <cell r="H630" t="str">
            <v>王秀林</v>
          </cell>
          <cell r="I630" t="str">
            <v>预付费东莞住宅新装或续费800元包年，带宽6M</v>
          </cell>
          <cell r="J630">
            <v>800</v>
          </cell>
          <cell r="K630">
            <v>800</v>
          </cell>
          <cell r="L630" t="str">
            <v>2013-06-04</v>
          </cell>
          <cell r="M630">
            <v>42159</v>
          </cell>
          <cell r="N630" t="str">
            <v>2016-06-04</v>
          </cell>
          <cell r="O630" t="str">
            <v>2015-06-01</v>
          </cell>
          <cell r="P630" t="str">
            <v>宽带预付费</v>
          </cell>
          <cell r="Q630" t="str">
            <v>续费</v>
          </cell>
          <cell r="R630" t="str">
            <v>当月充值</v>
          </cell>
          <cell r="S630" t="str">
            <v>家庭用户</v>
          </cell>
          <cell r="T630" t="str">
            <v>FTTH</v>
          </cell>
          <cell r="U630" t="str">
            <v>赵妮(zhaon)</v>
          </cell>
          <cell r="V630" t="str">
            <v>ZX常平陈常利</v>
          </cell>
          <cell r="W630" t="str">
            <v/>
          </cell>
          <cell r="X630" t="str">
            <v>常平区</v>
          </cell>
          <cell r="Y630">
            <v>0</v>
          </cell>
          <cell r="Z630">
            <v>0</v>
          </cell>
          <cell r="AA630" t="str">
            <v>常平区</v>
          </cell>
          <cell r="AB630" t="str">
            <v>01</v>
          </cell>
          <cell r="AC630">
            <v>6</v>
          </cell>
          <cell r="AD630">
            <v>12</v>
          </cell>
          <cell r="AE630" t="str">
            <v>是</v>
          </cell>
          <cell r="AF630" t="str">
            <v/>
          </cell>
          <cell r="AG630" t="str">
            <v>否</v>
          </cell>
          <cell r="AH630" t="str">
            <v>续本月</v>
          </cell>
          <cell r="AI630" t="str">
            <v>是</v>
          </cell>
          <cell r="AO630">
            <v>0</v>
          </cell>
          <cell r="AR630" t="str">
            <v>康宝区</v>
          </cell>
        </row>
        <row r="631">
          <cell r="F631">
            <v>13415988797</v>
          </cell>
          <cell r="G631" t="str">
            <v>13415988797</v>
          </cell>
          <cell r="H631" t="str">
            <v>王秀林</v>
          </cell>
          <cell r="I631" t="str">
            <v>预付费东莞住宅新装或续费800元包年，带宽6M</v>
          </cell>
          <cell r="J631">
            <v>-1298</v>
          </cell>
          <cell r="K631">
            <v>-1298</v>
          </cell>
          <cell r="L631" t="str">
            <v>2013-06-04</v>
          </cell>
          <cell r="M631">
            <v>42159</v>
          </cell>
          <cell r="N631" t="str">
            <v>2016-06-04</v>
          </cell>
          <cell r="O631" t="str">
            <v>2015-06-01</v>
          </cell>
          <cell r="P631" t="str">
            <v>宽带预付费</v>
          </cell>
          <cell r="Q631" t="str">
            <v>宽带冲正</v>
          </cell>
          <cell r="R631" t="str">
            <v>空</v>
          </cell>
          <cell r="S631" t="str">
            <v>家庭用户</v>
          </cell>
          <cell r="T631" t="str">
            <v>FTTH</v>
          </cell>
          <cell r="U631" t="str">
            <v>赵妮(zhaon)</v>
          </cell>
          <cell r="V631" t="str">
            <v>ZX常平陈常利</v>
          </cell>
          <cell r="W631" t="str">
            <v/>
          </cell>
          <cell r="X631" t="str">
            <v>常平区</v>
          </cell>
          <cell r="Y631">
            <v>0</v>
          </cell>
          <cell r="Z631">
            <v>0</v>
          </cell>
          <cell r="AA631" t="str">
            <v>常平区</v>
          </cell>
          <cell r="AB631" t="str">
            <v>01</v>
          </cell>
          <cell r="AC631">
            <v>6</v>
          </cell>
          <cell r="AD631">
            <v>12</v>
          </cell>
          <cell r="AE631" t="str">
            <v>是</v>
          </cell>
          <cell r="AF631" t="str">
            <v/>
          </cell>
          <cell r="AG631" t="str">
            <v>否</v>
          </cell>
          <cell r="AH631" t="str">
            <v>续本月</v>
          </cell>
          <cell r="AI631" t="str">
            <v>是</v>
          </cell>
          <cell r="AO631">
            <v>0</v>
          </cell>
          <cell r="AR631" t="str">
            <v>康宝区</v>
          </cell>
        </row>
        <row r="632">
          <cell r="F632">
            <v>13538455387</v>
          </cell>
          <cell r="G632" t="str">
            <v>13538455387</v>
          </cell>
          <cell r="H632" t="str">
            <v>潘清海</v>
          </cell>
          <cell r="I632" t="str">
            <v>预付费东莞住宅新装或续费888元包年，带宽12M</v>
          </cell>
          <cell r="J632">
            <v>888</v>
          </cell>
          <cell r="K632">
            <v>888</v>
          </cell>
          <cell r="L632" t="str">
            <v>2012-02-29</v>
          </cell>
          <cell r="M632">
            <v>42187</v>
          </cell>
          <cell r="N632" t="str">
            <v>2016-07-02</v>
          </cell>
          <cell r="O632" t="str">
            <v>2015-06-07</v>
          </cell>
          <cell r="P632" t="str">
            <v>宽带预付费</v>
          </cell>
          <cell r="Q632" t="str">
            <v>续费</v>
          </cell>
          <cell r="R632" t="str">
            <v>提前充值</v>
          </cell>
          <cell r="S632" t="str">
            <v>家庭用户</v>
          </cell>
          <cell r="T632" t="str">
            <v>FTTH</v>
          </cell>
          <cell r="U632" t="str">
            <v>赵妮(zhaon)</v>
          </cell>
          <cell r="V632" t="str">
            <v>ZX常平陈常利</v>
          </cell>
          <cell r="W632" t="str">
            <v>1、常平东站机房区，2、，3、，4、，</v>
          </cell>
          <cell r="X632" t="str">
            <v>常平区</v>
          </cell>
          <cell r="Y632">
            <v>0</v>
          </cell>
          <cell r="Z632">
            <v>0</v>
          </cell>
          <cell r="AA632" t="str">
            <v>常平区</v>
          </cell>
          <cell r="AB632" t="str">
            <v>07</v>
          </cell>
          <cell r="AC632">
            <v>12</v>
          </cell>
          <cell r="AD632">
            <v>12</v>
          </cell>
          <cell r="AE632" t="str">
            <v>是</v>
          </cell>
          <cell r="AF632" t="str">
            <v/>
          </cell>
          <cell r="AG632" t="str">
            <v>价值宽带</v>
          </cell>
          <cell r="AH632" t="str">
            <v>续后期</v>
          </cell>
          <cell r="AI632" t="str">
            <v>否</v>
          </cell>
          <cell r="AO632">
            <v>0</v>
          </cell>
          <cell r="AR632" t="str">
            <v>洋犀区</v>
          </cell>
        </row>
        <row r="633">
          <cell r="F633">
            <v>13728281598</v>
          </cell>
          <cell r="G633" t="str">
            <v>13728281598</v>
          </cell>
          <cell r="H633" t="str">
            <v>唐开华</v>
          </cell>
          <cell r="I633" t="str">
            <v>预付费东莞住宅新装或续费680元包年，带宽4M</v>
          </cell>
          <cell r="J633">
            <v>680</v>
          </cell>
          <cell r="K633">
            <v>680</v>
          </cell>
          <cell r="L633" t="str">
            <v>2014-06-01</v>
          </cell>
          <cell r="M633">
            <v>42156</v>
          </cell>
          <cell r="N633" t="str">
            <v>2016-06-02</v>
          </cell>
          <cell r="O633" t="str">
            <v>2015-06-02</v>
          </cell>
          <cell r="P633" t="str">
            <v>宽带预付费</v>
          </cell>
          <cell r="Q633" t="str">
            <v>续费</v>
          </cell>
          <cell r="R633" t="str">
            <v>当月充值</v>
          </cell>
          <cell r="S633" t="str">
            <v>家庭用户</v>
          </cell>
          <cell r="T633" t="str">
            <v>FTTH</v>
          </cell>
          <cell r="U633" t="str">
            <v>赵妮(zhaon)</v>
          </cell>
          <cell r="V633" t="str">
            <v>ZX常平罗志文</v>
          </cell>
          <cell r="W633" t="str">
            <v/>
          </cell>
          <cell r="X633" t="str">
            <v>常平区</v>
          </cell>
          <cell r="Y633">
            <v>0</v>
          </cell>
          <cell r="Z633">
            <v>0</v>
          </cell>
          <cell r="AA633" t="str">
            <v>常平区</v>
          </cell>
          <cell r="AB633" t="str">
            <v>02</v>
          </cell>
          <cell r="AC633">
            <v>4</v>
          </cell>
          <cell r="AD633">
            <v>12</v>
          </cell>
          <cell r="AE633" t="str">
            <v>是</v>
          </cell>
          <cell r="AF633" t="str">
            <v/>
          </cell>
          <cell r="AG633" t="str">
            <v>否</v>
          </cell>
          <cell r="AH633" t="str">
            <v>续本月</v>
          </cell>
          <cell r="AI633" t="str">
            <v>是</v>
          </cell>
          <cell r="AJ633">
            <v>13728281598</v>
          </cell>
          <cell r="AO633">
            <v>0</v>
          </cell>
          <cell r="AR633" t="str">
            <v>白石岗区</v>
          </cell>
        </row>
        <row r="634">
          <cell r="F634">
            <v>13825701607</v>
          </cell>
          <cell r="G634" t="str">
            <v>13825701607</v>
          </cell>
          <cell r="H634" t="str">
            <v>林钦谋</v>
          </cell>
          <cell r="I634" t="str">
            <v>预付费东莞住宅新装或续费680元包年，带宽4M</v>
          </cell>
          <cell r="J634">
            <v>680</v>
          </cell>
          <cell r="K634">
            <v>680</v>
          </cell>
          <cell r="L634" t="str">
            <v>2011-12-21</v>
          </cell>
          <cell r="M634">
            <v>42171</v>
          </cell>
          <cell r="N634" t="str">
            <v>2016-06-16</v>
          </cell>
          <cell r="O634" t="str">
            <v>2015-06-03</v>
          </cell>
          <cell r="P634" t="str">
            <v>宽带预付费</v>
          </cell>
          <cell r="Q634" t="str">
            <v>续费</v>
          </cell>
          <cell r="R634" t="str">
            <v>当月充值</v>
          </cell>
          <cell r="S634" t="str">
            <v>家庭用户</v>
          </cell>
          <cell r="T634" t="str">
            <v>FTTH</v>
          </cell>
          <cell r="U634" t="str">
            <v>赵妮(zhaon)</v>
          </cell>
          <cell r="V634" t="str">
            <v>ZX常平罗志文</v>
          </cell>
          <cell r="W634" t="str">
            <v/>
          </cell>
          <cell r="X634" t="str">
            <v>常平区</v>
          </cell>
          <cell r="Y634">
            <v>0</v>
          </cell>
          <cell r="Z634">
            <v>0</v>
          </cell>
          <cell r="AA634" t="str">
            <v>常平区</v>
          </cell>
          <cell r="AB634" t="str">
            <v>03</v>
          </cell>
          <cell r="AC634">
            <v>4</v>
          </cell>
          <cell r="AD634">
            <v>12</v>
          </cell>
          <cell r="AE634" t="str">
            <v>是</v>
          </cell>
          <cell r="AF634" t="str">
            <v/>
          </cell>
          <cell r="AG634" t="str">
            <v>否</v>
          </cell>
          <cell r="AH634" t="str">
            <v>续本月</v>
          </cell>
          <cell r="AI634" t="str">
            <v>是</v>
          </cell>
          <cell r="AJ634">
            <v>13825701607</v>
          </cell>
          <cell r="AO634">
            <v>0</v>
          </cell>
          <cell r="AR634" t="str">
            <v>白石岗区</v>
          </cell>
        </row>
        <row r="635">
          <cell r="F635">
            <v>15015332244</v>
          </cell>
          <cell r="G635" t="str">
            <v>15015332244</v>
          </cell>
          <cell r="H635" t="str">
            <v>马世培</v>
          </cell>
          <cell r="I635" t="str">
            <v>预付费东莞住宅新装或续费1088元包年，带宽20M</v>
          </cell>
          <cell r="J635">
            <v>1088</v>
          </cell>
          <cell r="K635">
            <v>1088</v>
          </cell>
          <cell r="L635" t="str">
            <v>2014-07-09</v>
          </cell>
          <cell r="M635">
            <v>42194</v>
          </cell>
          <cell r="N635" t="str">
            <v>2016-07-09</v>
          </cell>
          <cell r="O635" t="str">
            <v>2015-06-01</v>
          </cell>
          <cell r="P635" t="str">
            <v>宽带预付费</v>
          </cell>
          <cell r="Q635" t="str">
            <v>续费</v>
          </cell>
          <cell r="R635" t="str">
            <v>提前充值</v>
          </cell>
          <cell r="S635" t="str">
            <v>家庭用户</v>
          </cell>
          <cell r="T635" t="str">
            <v>FTTH</v>
          </cell>
          <cell r="U635" t="str">
            <v>赵妮(zhaon)</v>
          </cell>
          <cell r="V635" t="str">
            <v>ZX常平罗志文</v>
          </cell>
          <cell r="W635" t="str">
            <v>1、常平东站机房区，2、，3、，4、，</v>
          </cell>
          <cell r="X635" t="str">
            <v>常平区</v>
          </cell>
          <cell r="Y635">
            <v>0</v>
          </cell>
          <cell r="Z635">
            <v>0</v>
          </cell>
          <cell r="AA635" t="str">
            <v>常平区</v>
          </cell>
          <cell r="AB635" t="str">
            <v>01</v>
          </cell>
          <cell r="AC635">
            <v>20</v>
          </cell>
          <cell r="AD635">
            <v>12</v>
          </cell>
          <cell r="AE635" t="str">
            <v>是</v>
          </cell>
          <cell r="AF635" t="str">
            <v/>
          </cell>
          <cell r="AG635" t="str">
            <v>价值宽带</v>
          </cell>
          <cell r="AH635" t="str">
            <v>续后期</v>
          </cell>
          <cell r="AI635" t="str">
            <v>否</v>
          </cell>
          <cell r="AO635">
            <v>0</v>
          </cell>
          <cell r="AR635" t="str">
            <v>大京九区</v>
          </cell>
        </row>
        <row r="636">
          <cell r="F636">
            <v>13450090122</v>
          </cell>
          <cell r="G636" t="str">
            <v>13450090122</v>
          </cell>
          <cell r="H636" t="str">
            <v>邓干造</v>
          </cell>
          <cell r="I636" t="str">
            <v>预付费东莞住宅新装或续费888元包年，带宽12M</v>
          </cell>
          <cell r="J636">
            <v>888</v>
          </cell>
          <cell r="K636">
            <v>888</v>
          </cell>
          <cell r="L636" t="str">
            <v>2009-12-31</v>
          </cell>
          <cell r="M636">
            <v>42185</v>
          </cell>
          <cell r="N636" t="str">
            <v>2016-06-30</v>
          </cell>
          <cell r="O636" t="str">
            <v>2015-06-05</v>
          </cell>
          <cell r="P636" t="str">
            <v>宽带预付费</v>
          </cell>
          <cell r="Q636" t="str">
            <v>续费</v>
          </cell>
          <cell r="R636" t="str">
            <v>提前充值</v>
          </cell>
          <cell r="S636" t="str">
            <v>家庭用户</v>
          </cell>
          <cell r="T636" t="str">
            <v>FTTH</v>
          </cell>
          <cell r="U636" t="str">
            <v>叶玲(yel)</v>
          </cell>
          <cell r="V636" t="str">
            <v>ZX石排吴友义</v>
          </cell>
          <cell r="W636" t="str">
            <v>电商价值宽带营销</v>
          </cell>
          <cell r="X636" t="str">
            <v>石排区</v>
          </cell>
          <cell r="Y636">
            <v>0</v>
          </cell>
          <cell r="Z636">
            <v>0</v>
          </cell>
          <cell r="AA636" t="str">
            <v>石排区</v>
          </cell>
          <cell r="AB636" t="str">
            <v>05</v>
          </cell>
          <cell r="AC636">
            <v>12</v>
          </cell>
          <cell r="AD636">
            <v>12</v>
          </cell>
          <cell r="AE636" t="str">
            <v>是</v>
          </cell>
          <cell r="AF636" t="str">
            <v/>
          </cell>
          <cell r="AG636" t="str">
            <v>价值宽带</v>
          </cell>
          <cell r="AH636" t="str">
            <v>续本月</v>
          </cell>
          <cell r="AI636" t="str">
            <v>是</v>
          </cell>
          <cell r="AJ636">
            <v>13450090122</v>
          </cell>
          <cell r="AO636">
            <v>0</v>
          </cell>
          <cell r="AR636" t="str">
            <v>杨蔡区</v>
          </cell>
        </row>
        <row r="637">
          <cell r="F637">
            <v>13412072052</v>
          </cell>
          <cell r="G637" t="str">
            <v>13412072052</v>
          </cell>
          <cell r="H637" t="str">
            <v>王灿炎</v>
          </cell>
          <cell r="I637" t="str">
            <v>预付费东莞住宅新装或续费680元包年，带宽4M</v>
          </cell>
          <cell r="J637">
            <v>680</v>
          </cell>
          <cell r="K637">
            <v>680</v>
          </cell>
          <cell r="L637" t="str">
            <v>2008-07-12</v>
          </cell>
          <cell r="M637">
            <v>42199</v>
          </cell>
          <cell r="N637" t="str">
            <v>2016-07-14</v>
          </cell>
          <cell r="O637" t="str">
            <v>2015-06-05</v>
          </cell>
          <cell r="P637" t="str">
            <v>宽带预付费</v>
          </cell>
          <cell r="Q637" t="str">
            <v>续费</v>
          </cell>
          <cell r="R637" t="str">
            <v>提前充值</v>
          </cell>
          <cell r="S637" t="str">
            <v>家庭用户</v>
          </cell>
          <cell r="T637" t="str">
            <v>FTTH</v>
          </cell>
          <cell r="U637" t="str">
            <v>李佩钰(lipy)</v>
          </cell>
          <cell r="V637" t="str">
            <v>DL东莞金伦</v>
          </cell>
          <cell r="W637" t="str">
            <v>续费，不提供MD</v>
          </cell>
          <cell r="X637" t="str">
            <v>石碣区</v>
          </cell>
          <cell r="Y637">
            <v>0</v>
          </cell>
          <cell r="Z637">
            <v>0</v>
          </cell>
          <cell r="AA637" t="str">
            <v>石碣区</v>
          </cell>
          <cell r="AB637" t="str">
            <v>05</v>
          </cell>
          <cell r="AC637">
            <v>4</v>
          </cell>
          <cell r="AD637">
            <v>12</v>
          </cell>
          <cell r="AE637" t="str">
            <v>是</v>
          </cell>
          <cell r="AF637" t="str">
            <v/>
          </cell>
          <cell r="AG637" t="str">
            <v>否</v>
          </cell>
          <cell r="AH637" t="str">
            <v>续后期</v>
          </cell>
          <cell r="AI637" t="str">
            <v>否</v>
          </cell>
          <cell r="AO637">
            <v>0</v>
          </cell>
          <cell r="AR637" t="str">
            <v>东站区</v>
          </cell>
        </row>
        <row r="638">
          <cell r="F638">
            <v>13669534214</v>
          </cell>
          <cell r="G638" t="str">
            <v>13669534214</v>
          </cell>
          <cell r="H638" t="str">
            <v>冯恒才</v>
          </cell>
          <cell r="I638" t="str">
            <v>预付费东莞住宅新装或续费680元包年，带宽4M</v>
          </cell>
          <cell r="J638">
            <v>680</v>
          </cell>
          <cell r="K638">
            <v>680</v>
          </cell>
          <cell r="L638" t="str">
            <v>2013-05-29</v>
          </cell>
          <cell r="M638">
            <v>42156</v>
          </cell>
          <cell r="N638" t="str">
            <v>2016-06-03</v>
          </cell>
          <cell r="O638" t="str">
            <v>2015-06-03</v>
          </cell>
          <cell r="P638" t="str">
            <v>宽带预付费</v>
          </cell>
          <cell r="Q638" t="str">
            <v>续费</v>
          </cell>
          <cell r="R638" t="str">
            <v>往月充值</v>
          </cell>
          <cell r="S638" t="str">
            <v>家庭用户</v>
          </cell>
          <cell r="T638" t="str">
            <v>(传统)XDSL</v>
          </cell>
          <cell r="U638" t="str">
            <v>李佩钰(lipy)</v>
          </cell>
          <cell r="V638" t="str">
            <v>ZX石碣列允洪</v>
          </cell>
          <cell r="W638" t="str">
            <v/>
          </cell>
          <cell r="X638" t="str">
            <v>石碣区</v>
          </cell>
          <cell r="Y638">
            <v>0</v>
          </cell>
          <cell r="Z638">
            <v>0</v>
          </cell>
          <cell r="AA638" t="str">
            <v>石碣区</v>
          </cell>
          <cell r="AB638" t="str">
            <v>03</v>
          </cell>
          <cell r="AC638">
            <v>4</v>
          </cell>
          <cell r="AD638">
            <v>12</v>
          </cell>
          <cell r="AE638" t="str">
            <v>否</v>
          </cell>
          <cell r="AF638" t="str">
            <v/>
          </cell>
          <cell r="AG638" t="str">
            <v>否</v>
          </cell>
          <cell r="AH638" t="str">
            <v>续本月</v>
          </cell>
          <cell r="AI638" t="str">
            <v>否</v>
          </cell>
          <cell r="AO638">
            <v>0</v>
          </cell>
          <cell r="AR638" t="str">
            <v>东兴区</v>
          </cell>
        </row>
        <row r="639">
          <cell r="F639">
            <v>13712743049</v>
          </cell>
          <cell r="G639" t="str">
            <v>13712743049</v>
          </cell>
          <cell r="H639" t="str">
            <v>谢勇</v>
          </cell>
          <cell r="I639" t="str">
            <v>预付费东莞住宅新装或续费888元包年，带宽12M</v>
          </cell>
          <cell r="J639">
            <v>888</v>
          </cell>
          <cell r="K639">
            <v>888</v>
          </cell>
          <cell r="L639" t="str">
            <v>2007-07-30</v>
          </cell>
          <cell r="M639">
            <v>42216</v>
          </cell>
          <cell r="N639" t="str">
            <v>2016-07-31</v>
          </cell>
          <cell r="O639" t="str">
            <v>2015-06-07</v>
          </cell>
          <cell r="P639" t="str">
            <v>宽带预付费</v>
          </cell>
          <cell r="Q639" t="str">
            <v>续费</v>
          </cell>
          <cell r="R639" t="str">
            <v>提前充值</v>
          </cell>
          <cell r="S639" t="str">
            <v>家庭用户</v>
          </cell>
          <cell r="T639" t="str">
            <v>FTTH</v>
          </cell>
          <cell r="U639" t="str">
            <v>营业厅副经理(BQYX02)</v>
          </cell>
          <cell r="V639" t="str">
            <v>ZX石碣杨平金</v>
          </cell>
          <cell r="W639" t="str">
            <v>电商价值宽带营销</v>
          </cell>
          <cell r="X639" t="str">
            <v>石碣区</v>
          </cell>
          <cell r="Y639">
            <v>0</v>
          </cell>
          <cell r="Z639">
            <v>0</v>
          </cell>
          <cell r="AA639" t="str">
            <v>石碣区</v>
          </cell>
          <cell r="AB639" t="str">
            <v>07</v>
          </cell>
          <cell r="AC639">
            <v>12</v>
          </cell>
          <cell r="AD639">
            <v>12</v>
          </cell>
          <cell r="AE639" t="str">
            <v>是</v>
          </cell>
          <cell r="AF639" t="str">
            <v/>
          </cell>
          <cell r="AG639" t="str">
            <v>价值宽带</v>
          </cell>
          <cell r="AH639" t="str">
            <v>续后期</v>
          </cell>
          <cell r="AI639" t="str">
            <v>否</v>
          </cell>
          <cell r="AO639">
            <v>0</v>
          </cell>
          <cell r="AR639" t="str">
            <v>旺富区</v>
          </cell>
        </row>
        <row r="640">
          <cell r="F640">
            <v>13751228056</v>
          </cell>
          <cell r="G640" t="str">
            <v>13751228056</v>
          </cell>
          <cell r="H640" t="str">
            <v>高启荣</v>
          </cell>
          <cell r="I640" t="str">
            <v>预付费东莞住宅新装或续费680元包年，带宽4M</v>
          </cell>
          <cell r="J640">
            <v>680</v>
          </cell>
          <cell r="K640">
            <v>680</v>
          </cell>
          <cell r="L640" t="str">
            <v>2014-06-03</v>
          </cell>
          <cell r="M640">
            <v>42158</v>
          </cell>
          <cell r="N640" t="str">
            <v>2016-06-04</v>
          </cell>
          <cell r="O640" t="str">
            <v>2015-06-04</v>
          </cell>
          <cell r="P640" t="str">
            <v>宽带预付费</v>
          </cell>
          <cell r="Q640" t="str">
            <v>续费</v>
          </cell>
          <cell r="R640" t="str">
            <v>往月充值</v>
          </cell>
          <cell r="S640" t="str">
            <v>家庭用户</v>
          </cell>
          <cell r="T640" t="str">
            <v>FTTH</v>
          </cell>
          <cell r="U640" t="str">
            <v>李佩钰(lipy)</v>
          </cell>
          <cell r="V640" t="str">
            <v>ZX石碣杨平金</v>
          </cell>
          <cell r="W640" t="str">
            <v>电商价值宽带营销</v>
          </cell>
          <cell r="X640" t="str">
            <v>石碣区</v>
          </cell>
          <cell r="Y640">
            <v>0</v>
          </cell>
          <cell r="Z640">
            <v>0</v>
          </cell>
          <cell r="AA640" t="str">
            <v>石碣区</v>
          </cell>
          <cell r="AB640" t="str">
            <v>04</v>
          </cell>
          <cell r="AC640">
            <v>4</v>
          </cell>
          <cell r="AD640">
            <v>12</v>
          </cell>
          <cell r="AE640" t="str">
            <v>是</v>
          </cell>
          <cell r="AF640" t="str">
            <v/>
          </cell>
          <cell r="AG640" t="str">
            <v>否</v>
          </cell>
          <cell r="AH640" t="str">
            <v>续本月</v>
          </cell>
          <cell r="AI640" t="str">
            <v>是</v>
          </cell>
          <cell r="AJ640">
            <v>13751228056</v>
          </cell>
          <cell r="AO640">
            <v>0</v>
          </cell>
          <cell r="AR640" t="str">
            <v>旺富区</v>
          </cell>
        </row>
        <row r="641">
          <cell r="F641">
            <v>13829963697</v>
          </cell>
          <cell r="G641" t="str">
            <v>13829963697</v>
          </cell>
          <cell r="H641" t="str">
            <v>徐林林</v>
          </cell>
          <cell r="I641" t="str">
            <v>预付费东莞住宅新装或续费888元包年，带宽12M</v>
          </cell>
          <cell r="J641">
            <v>888</v>
          </cell>
          <cell r="K641">
            <v>888</v>
          </cell>
          <cell r="L641" t="str">
            <v>2014-07-01</v>
          </cell>
          <cell r="M641">
            <v>42186</v>
          </cell>
          <cell r="N641" t="str">
            <v>2016-07-01</v>
          </cell>
          <cell r="O641" t="str">
            <v>2015-06-07</v>
          </cell>
          <cell r="P641" t="str">
            <v>宽带预付费</v>
          </cell>
          <cell r="Q641" t="str">
            <v>续费</v>
          </cell>
          <cell r="R641" t="str">
            <v>提前充值</v>
          </cell>
          <cell r="S641" t="str">
            <v>家庭用户</v>
          </cell>
          <cell r="T641" t="str">
            <v>FTTH</v>
          </cell>
          <cell r="U641" t="str">
            <v>营业厅副经理(BQYX02)</v>
          </cell>
          <cell r="V641" t="str">
            <v>ZX石碣杨辉</v>
          </cell>
          <cell r="W641" t="str">
            <v/>
          </cell>
          <cell r="X641" t="str">
            <v>石碣区</v>
          </cell>
          <cell r="Y641">
            <v>0</v>
          </cell>
          <cell r="Z641">
            <v>0</v>
          </cell>
          <cell r="AA641" t="str">
            <v>石碣区</v>
          </cell>
          <cell r="AB641" t="str">
            <v>07</v>
          </cell>
          <cell r="AC641">
            <v>12</v>
          </cell>
          <cell r="AD641">
            <v>12</v>
          </cell>
          <cell r="AE641" t="str">
            <v>是</v>
          </cell>
          <cell r="AF641" t="str">
            <v/>
          </cell>
          <cell r="AG641" t="str">
            <v>价值宽带</v>
          </cell>
          <cell r="AH641" t="str">
            <v>续后期</v>
          </cell>
          <cell r="AI641" t="str">
            <v>否</v>
          </cell>
          <cell r="AO641">
            <v>0</v>
          </cell>
          <cell r="AR641" t="str">
            <v>旺富区</v>
          </cell>
        </row>
        <row r="642">
          <cell r="F642">
            <v>13926869566</v>
          </cell>
          <cell r="G642" t="str">
            <v>13926869566</v>
          </cell>
          <cell r="H642" t="str">
            <v>万方坪</v>
          </cell>
          <cell r="I642" t="str">
            <v>预付费东莞住宅新装或续费680元包年，带宽4M</v>
          </cell>
          <cell r="J642">
            <v>680</v>
          </cell>
          <cell r="K642">
            <v>680</v>
          </cell>
          <cell r="L642" t="str">
            <v>2012-06-17</v>
          </cell>
          <cell r="M642">
            <v>42172</v>
          </cell>
          <cell r="N642" t="str">
            <v>2016-06-17</v>
          </cell>
          <cell r="O642" t="str">
            <v>2015-06-02</v>
          </cell>
          <cell r="P642" t="str">
            <v>宽带预付费</v>
          </cell>
          <cell r="Q642" t="str">
            <v>续费</v>
          </cell>
          <cell r="R642" t="str">
            <v>提前充值</v>
          </cell>
          <cell r="S642" t="str">
            <v>家庭用户</v>
          </cell>
          <cell r="T642" t="str">
            <v>FTTH</v>
          </cell>
          <cell r="U642" t="str">
            <v>李佩钰(lipy)</v>
          </cell>
          <cell r="V642" t="str">
            <v>DL东莞金伦</v>
          </cell>
          <cell r="W642" t="str">
            <v>石龙西湖新装不提供MD</v>
          </cell>
          <cell r="X642" t="str">
            <v>石碣区</v>
          </cell>
          <cell r="Y642">
            <v>0</v>
          </cell>
          <cell r="Z642">
            <v>0</v>
          </cell>
          <cell r="AA642" t="str">
            <v>石碣区</v>
          </cell>
          <cell r="AB642" t="str">
            <v>02</v>
          </cell>
          <cell r="AC642">
            <v>4</v>
          </cell>
          <cell r="AD642">
            <v>12</v>
          </cell>
          <cell r="AE642" t="str">
            <v>是</v>
          </cell>
          <cell r="AF642" t="str">
            <v/>
          </cell>
          <cell r="AG642" t="str">
            <v>否</v>
          </cell>
          <cell r="AH642" t="str">
            <v>续本月</v>
          </cell>
          <cell r="AI642" t="str">
            <v>是</v>
          </cell>
          <cell r="AJ642">
            <v>13926869566</v>
          </cell>
          <cell r="AO642">
            <v>0</v>
          </cell>
          <cell r="AR642" t="str">
            <v>上坑区</v>
          </cell>
        </row>
        <row r="643">
          <cell r="F643">
            <v>13650485566</v>
          </cell>
          <cell r="G643" t="str">
            <v>13650485566</v>
          </cell>
          <cell r="H643" t="str">
            <v>童鑫贵</v>
          </cell>
          <cell r="I643" t="str">
            <v>预付费东莞住宅新装或续费888元包年，带宽12M</v>
          </cell>
          <cell r="J643">
            <v>888</v>
          </cell>
          <cell r="K643">
            <v>888</v>
          </cell>
          <cell r="L643" t="str">
            <v>2010-07-23</v>
          </cell>
          <cell r="M643">
            <v>42212</v>
          </cell>
          <cell r="N643" t="str">
            <v>2016-07-27</v>
          </cell>
          <cell r="O643" t="str">
            <v>2015-06-06</v>
          </cell>
          <cell r="P643" t="str">
            <v>宽带预付费</v>
          </cell>
          <cell r="Q643" t="str">
            <v>续费</v>
          </cell>
          <cell r="R643" t="str">
            <v>提前充值</v>
          </cell>
          <cell r="S643" t="str">
            <v>家庭用户</v>
          </cell>
          <cell r="T643" t="str">
            <v>FTTH</v>
          </cell>
          <cell r="U643" t="str">
            <v>营业厅副经理(BQYX02)</v>
          </cell>
          <cell r="V643" t="str">
            <v>ZX石碣杨辉</v>
          </cell>
          <cell r="W643" t="str">
            <v>不提供MD</v>
          </cell>
          <cell r="X643" t="str">
            <v>石碣区</v>
          </cell>
          <cell r="Y643">
            <v>0</v>
          </cell>
          <cell r="Z643">
            <v>0</v>
          </cell>
          <cell r="AA643" t="str">
            <v>石碣区</v>
          </cell>
          <cell r="AB643" t="str">
            <v>06</v>
          </cell>
          <cell r="AC643">
            <v>12</v>
          </cell>
          <cell r="AD643">
            <v>12</v>
          </cell>
          <cell r="AE643" t="str">
            <v>是</v>
          </cell>
          <cell r="AF643" t="str">
            <v/>
          </cell>
          <cell r="AG643" t="str">
            <v>价值宽带</v>
          </cell>
          <cell r="AH643" t="str">
            <v>续后期</v>
          </cell>
          <cell r="AI643" t="str">
            <v>否</v>
          </cell>
          <cell r="AO643">
            <v>0</v>
          </cell>
          <cell r="AR643" t="str">
            <v>旺富区</v>
          </cell>
        </row>
        <row r="644">
          <cell r="F644">
            <v>13527942087</v>
          </cell>
          <cell r="G644" t="str">
            <v>13527942087</v>
          </cell>
          <cell r="H644" t="str">
            <v>潘进英</v>
          </cell>
          <cell r="I644" t="str">
            <v>预付费东莞住宅新装或续费888元包年，带宽12M</v>
          </cell>
          <cell r="J644">
            <v>888</v>
          </cell>
          <cell r="K644">
            <v>888</v>
          </cell>
          <cell r="L644" t="str">
            <v>2014-06-02</v>
          </cell>
          <cell r="M644">
            <v>42157</v>
          </cell>
          <cell r="N644" t="str">
            <v>2016-06-02</v>
          </cell>
          <cell r="O644" t="str">
            <v>2015-06-02</v>
          </cell>
          <cell r="P644" t="str">
            <v>宽带预付费</v>
          </cell>
          <cell r="Q644" t="str">
            <v>续费</v>
          </cell>
          <cell r="R644" t="str">
            <v>提前充值</v>
          </cell>
          <cell r="S644" t="str">
            <v>家庭用户</v>
          </cell>
          <cell r="T644" t="str">
            <v>FTTH</v>
          </cell>
          <cell r="U644" t="str">
            <v>叶玲(yel)</v>
          </cell>
          <cell r="V644" t="str">
            <v>ZX石排吴友义</v>
          </cell>
          <cell r="W644" t="str">
            <v>电商价值宽带营销</v>
          </cell>
          <cell r="X644" t="str">
            <v>石排区</v>
          </cell>
          <cell r="Y644">
            <v>0</v>
          </cell>
          <cell r="Z644">
            <v>0</v>
          </cell>
          <cell r="AA644" t="str">
            <v>石排区</v>
          </cell>
          <cell r="AB644" t="str">
            <v>02</v>
          </cell>
          <cell r="AC644">
            <v>12</v>
          </cell>
          <cell r="AD644">
            <v>12</v>
          </cell>
          <cell r="AE644" t="str">
            <v>是</v>
          </cell>
          <cell r="AF644" t="str">
            <v/>
          </cell>
          <cell r="AG644" t="str">
            <v>价值宽带</v>
          </cell>
          <cell r="AH644" t="str">
            <v>续本月</v>
          </cell>
          <cell r="AI644" t="str">
            <v>是</v>
          </cell>
          <cell r="AJ644">
            <v>13527942087</v>
          </cell>
          <cell r="AO644">
            <v>0</v>
          </cell>
          <cell r="AR644" t="str">
            <v>大京九区</v>
          </cell>
        </row>
        <row r="645">
          <cell r="F645">
            <v>13531181126</v>
          </cell>
          <cell r="G645" t="str">
            <v>13531181126</v>
          </cell>
          <cell r="H645" t="str">
            <v>肖贝</v>
          </cell>
          <cell r="I645" t="str">
            <v>预付费东莞住宅新装或续费888元包年，带宽12M</v>
          </cell>
          <cell r="J645">
            <v>888</v>
          </cell>
          <cell r="K645">
            <v>888</v>
          </cell>
          <cell r="L645" t="str">
            <v>2013-02-21</v>
          </cell>
          <cell r="M645">
            <v>42161</v>
          </cell>
          <cell r="N645" t="str">
            <v>2016-06-06</v>
          </cell>
          <cell r="O645" t="str">
            <v>2015-06-06</v>
          </cell>
          <cell r="P645" t="str">
            <v>宽带预付费</v>
          </cell>
          <cell r="Q645" t="str">
            <v>续费</v>
          </cell>
          <cell r="R645" t="str">
            <v>提前充值</v>
          </cell>
          <cell r="S645" t="str">
            <v>家庭用户</v>
          </cell>
          <cell r="T645" t="str">
            <v>FTTH</v>
          </cell>
          <cell r="U645" t="str">
            <v>营业厅副经理(BQYX02)</v>
          </cell>
          <cell r="V645" t="str">
            <v>ZX石排陈炳亮</v>
          </cell>
          <cell r="W645" t="str">
            <v>电商价值宽带营销</v>
          </cell>
          <cell r="X645" t="str">
            <v>石排区</v>
          </cell>
          <cell r="Y645">
            <v>0</v>
          </cell>
          <cell r="Z645">
            <v>0</v>
          </cell>
          <cell r="AA645" t="str">
            <v>石排区</v>
          </cell>
          <cell r="AB645" t="str">
            <v>06</v>
          </cell>
          <cell r="AC645">
            <v>12</v>
          </cell>
          <cell r="AD645">
            <v>12</v>
          </cell>
          <cell r="AE645" t="str">
            <v>是</v>
          </cell>
          <cell r="AF645" t="str">
            <v/>
          </cell>
          <cell r="AG645" t="str">
            <v>价值宽带</v>
          </cell>
          <cell r="AH645" t="str">
            <v>续本月</v>
          </cell>
          <cell r="AI645" t="str">
            <v>是</v>
          </cell>
          <cell r="AJ645">
            <v>13531181126</v>
          </cell>
          <cell r="AO645">
            <v>0</v>
          </cell>
          <cell r="AR645" t="str">
            <v>大京九区</v>
          </cell>
        </row>
        <row r="646">
          <cell r="F646">
            <v>15916718360</v>
          </cell>
          <cell r="G646" t="str">
            <v>15916718360</v>
          </cell>
          <cell r="H646" t="str">
            <v>黄仲林</v>
          </cell>
          <cell r="I646" t="str">
            <v>预付费东莞住宅新装或续费888元包年，带宽12M</v>
          </cell>
          <cell r="J646">
            <v>888</v>
          </cell>
          <cell r="K646">
            <v>888</v>
          </cell>
          <cell r="L646" t="str">
            <v>2014-06-08</v>
          </cell>
          <cell r="M646">
            <v>42163</v>
          </cell>
          <cell r="N646" t="str">
            <v>2016-06-08</v>
          </cell>
          <cell r="O646" t="str">
            <v>2015-06-06</v>
          </cell>
          <cell r="P646" t="str">
            <v>宽带预付费</v>
          </cell>
          <cell r="Q646" t="str">
            <v>续费</v>
          </cell>
          <cell r="R646" t="str">
            <v>提前充值</v>
          </cell>
          <cell r="S646" t="str">
            <v>家庭用户</v>
          </cell>
          <cell r="T646" t="str">
            <v>FTTH</v>
          </cell>
          <cell r="U646" t="str">
            <v>营业厅副经理(BQYX02)</v>
          </cell>
          <cell r="V646" t="str">
            <v>ZX石排陈炳亮</v>
          </cell>
          <cell r="W646" t="str">
            <v/>
          </cell>
          <cell r="X646" t="str">
            <v>石排区</v>
          </cell>
          <cell r="Y646">
            <v>0</v>
          </cell>
          <cell r="Z646">
            <v>0</v>
          </cell>
          <cell r="AA646" t="str">
            <v>石排区</v>
          </cell>
          <cell r="AB646" t="str">
            <v>06</v>
          </cell>
          <cell r="AC646">
            <v>12</v>
          </cell>
          <cell r="AD646">
            <v>12</v>
          </cell>
          <cell r="AE646" t="str">
            <v>是</v>
          </cell>
          <cell r="AF646" t="str">
            <v/>
          </cell>
          <cell r="AG646" t="str">
            <v>价值宽带</v>
          </cell>
          <cell r="AH646" t="str">
            <v>续本月</v>
          </cell>
          <cell r="AI646" t="str">
            <v>是</v>
          </cell>
          <cell r="AJ646">
            <v>15916718360</v>
          </cell>
          <cell r="AO646">
            <v>0</v>
          </cell>
          <cell r="AR646" t="str">
            <v>东站区</v>
          </cell>
        </row>
        <row r="647">
          <cell r="F647">
            <v>13532857902</v>
          </cell>
          <cell r="G647" t="str">
            <v>13532857902</v>
          </cell>
          <cell r="H647" t="str">
            <v>李秉云</v>
          </cell>
          <cell r="I647" t="str">
            <v>预付费东莞住宅新装或续费1088元包年，带宽10M</v>
          </cell>
          <cell r="J647">
            <v>1088</v>
          </cell>
          <cell r="K647">
            <v>1088</v>
          </cell>
          <cell r="L647" t="str">
            <v>2006-09-24</v>
          </cell>
          <cell r="M647">
            <v>42214</v>
          </cell>
          <cell r="N647" t="str">
            <v>2016-07-29</v>
          </cell>
          <cell r="O647" t="str">
            <v>2015-06-04</v>
          </cell>
          <cell r="P647" t="str">
            <v>宽带预付费</v>
          </cell>
          <cell r="Q647" t="str">
            <v>续费</v>
          </cell>
          <cell r="R647" t="str">
            <v>提前充值</v>
          </cell>
          <cell r="S647" t="str">
            <v>家庭用户</v>
          </cell>
          <cell r="T647" t="str">
            <v>(传统)XDSL</v>
          </cell>
          <cell r="U647" t="str">
            <v>叶玲(yel)</v>
          </cell>
          <cell r="V647" t="str">
            <v>DL东莞金伦</v>
          </cell>
          <cell r="W647" t="str">
            <v/>
          </cell>
          <cell r="X647" t="str">
            <v>石排区</v>
          </cell>
          <cell r="Y647">
            <v>0</v>
          </cell>
          <cell r="Z647">
            <v>0</v>
          </cell>
          <cell r="AA647" t="str">
            <v>石排区</v>
          </cell>
          <cell r="AB647" t="str">
            <v>04</v>
          </cell>
          <cell r="AC647">
            <v>10</v>
          </cell>
          <cell r="AD647">
            <v>12</v>
          </cell>
          <cell r="AE647" t="str">
            <v>否</v>
          </cell>
          <cell r="AF647" t="str">
            <v/>
          </cell>
          <cell r="AG647" t="str">
            <v>价值宽带</v>
          </cell>
          <cell r="AH647" t="str">
            <v>续后期</v>
          </cell>
          <cell r="AI647" t="str">
            <v>否</v>
          </cell>
          <cell r="AO647">
            <v>0</v>
          </cell>
          <cell r="AR647" t="str">
            <v>东站区</v>
          </cell>
        </row>
        <row r="648">
          <cell r="F648">
            <v>13592766826</v>
          </cell>
          <cell r="G648" t="str">
            <v>13592766826</v>
          </cell>
          <cell r="H648" t="str">
            <v>蒋立兵</v>
          </cell>
          <cell r="I648" t="str">
            <v>预付费东莞住宅新装或续费680元包年，带宽4M</v>
          </cell>
          <cell r="J648">
            <v>680</v>
          </cell>
          <cell r="K648">
            <v>680</v>
          </cell>
          <cell r="L648" t="str">
            <v>2010-09-07</v>
          </cell>
          <cell r="M648">
            <v>42222</v>
          </cell>
          <cell r="N648" t="str">
            <v>2016-08-06</v>
          </cell>
          <cell r="O648" t="str">
            <v>2015-06-04</v>
          </cell>
          <cell r="P648" t="str">
            <v>宽带预付费</v>
          </cell>
          <cell r="Q648" t="str">
            <v>续费</v>
          </cell>
          <cell r="R648" t="str">
            <v>提前充值</v>
          </cell>
          <cell r="S648" t="str">
            <v>家庭用户</v>
          </cell>
          <cell r="T648" t="str">
            <v>FTTH</v>
          </cell>
          <cell r="U648" t="str">
            <v>叶玲(yel)</v>
          </cell>
          <cell r="V648" t="str">
            <v>ZX石排吴基涛</v>
          </cell>
          <cell r="W648" t="str">
            <v>电商价值宽带营销</v>
          </cell>
          <cell r="X648" t="str">
            <v>石排区</v>
          </cell>
          <cell r="Y648">
            <v>0</v>
          </cell>
          <cell r="Z648">
            <v>0</v>
          </cell>
          <cell r="AA648" t="str">
            <v>石排区</v>
          </cell>
          <cell r="AB648" t="str">
            <v>04</v>
          </cell>
          <cell r="AC648">
            <v>4</v>
          </cell>
          <cell r="AD648">
            <v>12</v>
          </cell>
          <cell r="AE648" t="str">
            <v>是</v>
          </cell>
          <cell r="AF648" t="str">
            <v/>
          </cell>
          <cell r="AG648" t="str">
            <v>否</v>
          </cell>
          <cell r="AH648" t="str">
            <v>续后期</v>
          </cell>
          <cell r="AI648" t="str">
            <v>否</v>
          </cell>
          <cell r="AO648">
            <v>0</v>
          </cell>
          <cell r="AR648" t="str">
            <v>东站区</v>
          </cell>
        </row>
        <row r="649">
          <cell r="F649">
            <v>13610573776</v>
          </cell>
          <cell r="G649" t="str">
            <v>13610573776</v>
          </cell>
          <cell r="H649" t="str">
            <v>刘定君</v>
          </cell>
          <cell r="I649" t="str">
            <v>预付费东莞住宅新装或续费680元包年，带宽4M</v>
          </cell>
          <cell r="J649">
            <v>680</v>
          </cell>
          <cell r="K649">
            <v>680</v>
          </cell>
          <cell r="L649" t="str">
            <v>2013-08-06</v>
          </cell>
          <cell r="M649">
            <v>42222</v>
          </cell>
          <cell r="N649" t="str">
            <v>2016-08-06</v>
          </cell>
          <cell r="O649" t="str">
            <v>2015-06-05</v>
          </cell>
          <cell r="P649" t="str">
            <v>宽带预付费</v>
          </cell>
          <cell r="Q649" t="str">
            <v>续费</v>
          </cell>
          <cell r="R649" t="str">
            <v>提前充值</v>
          </cell>
          <cell r="S649" t="str">
            <v>家庭用户</v>
          </cell>
          <cell r="T649" t="str">
            <v>FTTH</v>
          </cell>
          <cell r="U649" t="str">
            <v>叶玲(yel)</v>
          </cell>
          <cell r="V649" t="str">
            <v>ZX石排吴友义</v>
          </cell>
          <cell r="W649" t="str">
            <v>电商价值宽带营销</v>
          </cell>
          <cell r="X649" t="str">
            <v>石排区</v>
          </cell>
          <cell r="Y649">
            <v>0</v>
          </cell>
          <cell r="Z649">
            <v>0</v>
          </cell>
          <cell r="AA649" t="str">
            <v>石排区</v>
          </cell>
          <cell r="AB649" t="str">
            <v>05</v>
          </cell>
          <cell r="AC649">
            <v>4</v>
          </cell>
          <cell r="AD649">
            <v>12</v>
          </cell>
          <cell r="AE649" t="str">
            <v>是</v>
          </cell>
          <cell r="AF649" t="str">
            <v/>
          </cell>
          <cell r="AG649" t="str">
            <v>否</v>
          </cell>
          <cell r="AH649" t="str">
            <v>续后期</v>
          </cell>
          <cell r="AI649" t="str">
            <v>否</v>
          </cell>
          <cell r="AO649">
            <v>0</v>
          </cell>
          <cell r="AR649" t="str">
            <v>白石岗区</v>
          </cell>
        </row>
        <row r="650">
          <cell r="F650">
            <v>13421932791</v>
          </cell>
          <cell r="G650" t="str">
            <v>13421932791</v>
          </cell>
          <cell r="H650" t="str">
            <v>周鹏鹏</v>
          </cell>
          <cell r="I650" t="str">
            <v>预付费东莞住宅新装或续费1088元包年，带宽10M</v>
          </cell>
          <cell r="J650">
            <v>1088</v>
          </cell>
          <cell r="K650">
            <v>1088</v>
          </cell>
          <cell r="L650" t="str">
            <v>2010-07-19</v>
          </cell>
          <cell r="M650">
            <v>42161</v>
          </cell>
          <cell r="N650" t="str">
            <v>2016-06-06</v>
          </cell>
          <cell r="O650" t="str">
            <v>2015-06-02</v>
          </cell>
          <cell r="P650" t="str">
            <v>宽带预付费</v>
          </cell>
          <cell r="Q650" t="str">
            <v>续费</v>
          </cell>
          <cell r="R650" t="str">
            <v>提前充值</v>
          </cell>
          <cell r="S650" t="str">
            <v>家庭用户</v>
          </cell>
          <cell r="T650" t="str">
            <v>FTTH</v>
          </cell>
          <cell r="U650" t="str">
            <v>叶玲(yel)</v>
          </cell>
          <cell r="V650" t="str">
            <v>ZX石排吴友义</v>
          </cell>
          <cell r="W650" t="str">
            <v>8200514</v>
          </cell>
          <cell r="X650" t="str">
            <v>石排区</v>
          </cell>
          <cell r="Y650">
            <v>0</v>
          </cell>
          <cell r="Z650">
            <v>0</v>
          </cell>
          <cell r="AA650" t="str">
            <v>石排区</v>
          </cell>
          <cell r="AB650" t="str">
            <v>02</v>
          </cell>
          <cell r="AC650">
            <v>10</v>
          </cell>
          <cell r="AD650">
            <v>12</v>
          </cell>
          <cell r="AE650" t="str">
            <v>是</v>
          </cell>
          <cell r="AF650" t="str">
            <v/>
          </cell>
          <cell r="AG650" t="str">
            <v>价值宽带</v>
          </cell>
          <cell r="AH650" t="str">
            <v>续本月</v>
          </cell>
          <cell r="AI650" t="str">
            <v>是</v>
          </cell>
          <cell r="AJ650">
            <v>13421932791</v>
          </cell>
          <cell r="AO650">
            <v>0</v>
          </cell>
          <cell r="AR650" t="str">
            <v>东站区</v>
          </cell>
        </row>
        <row r="651">
          <cell r="F651">
            <v>13537192824</v>
          </cell>
          <cell r="G651" t="str">
            <v>13537192824</v>
          </cell>
          <cell r="H651" t="str">
            <v>陈定济</v>
          </cell>
          <cell r="I651" t="str">
            <v>预付费东莞住宅新装或续费680元包年，带宽4M</v>
          </cell>
          <cell r="J651">
            <v>680</v>
          </cell>
          <cell r="K651">
            <v>680</v>
          </cell>
          <cell r="L651" t="str">
            <v>2013-06-05</v>
          </cell>
          <cell r="M651">
            <v>42160</v>
          </cell>
          <cell r="N651" t="str">
            <v>2016-06-07</v>
          </cell>
          <cell r="O651" t="str">
            <v>2015-06-07</v>
          </cell>
          <cell r="P651" t="str">
            <v>宽带预付费</v>
          </cell>
          <cell r="Q651" t="str">
            <v>续费</v>
          </cell>
          <cell r="R651" t="str">
            <v>往月充值</v>
          </cell>
          <cell r="S651" t="str">
            <v>家庭用户</v>
          </cell>
          <cell r="T651" t="str">
            <v>(传统)XDSL</v>
          </cell>
          <cell r="U651" t="str">
            <v>许小艳(xuxiaoy)</v>
          </cell>
          <cell r="V651" t="str">
            <v>DL东铁办公</v>
          </cell>
          <cell r="W651" t="str">
            <v>1.施工单号218639.  2.  3.  4.</v>
          </cell>
          <cell r="X651" t="str">
            <v>寮步区</v>
          </cell>
          <cell r="Y651">
            <v>0</v>
          </cell>
          <cell r="Z651">
            <v>0</v>
          </cell>
          <cell r="AA651" t="str">
            <v>寮步区</v>
          </cell>
          <cell r="AB651" t="str">
            <v>07</v>
          </cell>
          <cell r="AC651">
            <v>4</v>
          </cell>
          <cell r="AD651">
            <v>12</v>
          </cell>
          <cell r="AE651" t="str">
            <v>否</v>
          </cell>
          <cell r="AF651" t="str">
            <v/>
          </cell>
          <cell r="AG651" t="str">
            <v>否</v>
          </cell>
          <cell r="AH651" t="str">
            <v>续本月</v>
          </cell>
          <cell r="AI651" t="str">
            <v>否</v>
          </cell>
          <cell r="AO651">
            <v>0</v>
          </cell>
          <cell r="AR651" t="str">
            <v>东站区</v>
          </cell>
        </row>
        <row r="652">
          <cell r="F652">
            <v>13537273966</v>
          </cell>
          <cell r="G652" t="str">
            <v>13537273966</v>
          </cell>
          <cell r="H652" t="str">
            <v>朱允帅</v>
          </cell>
          <cell r="I652" t="str">
            <v>预付费东莞住宅新装或续费680元包年，带宽4M</v>
          </cell>
          <cell r="J652">
            <v>680</v>
          </cell>
          <cell r="K652">
            <v>680</v>
          </cell>
          <cell r="L652" t="str">
            <v>2014-06-17</v>
          </cell>
          <cell r="M652">
            <v>42172</v>
          </cell>
          <cell r="N652" t="str">
            <v>2016-06-17</v>
          </cell>
          <cell r="O652" t="str">
            <v>2015-06-01</v>
          </cell>
          <cell r="P652" t="str">
            <v>宽带预付费</v>
          </cell>
          <cell r="Q652" t="str">
            <v>续费</v>
          </cell>
          <cell r="R652" t="str">
            <v>提前充值</v>
          </cell>
          <cell r="S652" t="str">
            <v>家庭用户</v>
          </cell>
          <cell r="T652" t="str">
            <v>FTTH</v>
          </cell>
          <cell r="U652" t="str">
            <v>许小艳(xuxiaoy)</v>
          </cell>
          <cell r="V652" t="str">
            <v>ZY寮步营业厅</v>
          </cell>
          <cell r="W652" t="str">
            <v>电商价值宽带营销</v>
          </cell>
          <cell r="X652" t="str">
            <v>寮步区</v>
          </cell>
          <cell r="Y652">
            <v>0</v>
          </cell>
          <cell r="Z652">
            <v>0</v>
          </cell>
          <cell r="AA652" t="str">
            <v>寮步区</v>
          </cell>
          <cell r="AB652" t="str">
            <v>01</v>
          </cell>
          <cell r="AC652">
            <v>4</v>
          </cell>
          <cell r="AD652">
            <v>12</v>
          </cell>
          <cell r="AE652" t="str">
            <v>是</v>
          </cell>
          <cell r="AF652" t="str">
            <v/>
          </cell>
          <cell r="AG652" t="str">
            <v>否</v>
          </cell>
          <cell r="AH652" t="str">
            <v>续本月</v>
          </cell>
          <cell r="AI652" t="str">
            <v>是</v>
          </cell>
          <cell r="AJ652">
            <v>13537273966</v>
          </cell>
          <cell r="AO652">
            <v>0</v>
          </cell>
          <cell r="AR652" t="str">
            <v>东站区</v>
          </cell>
        </row>
        <row r="653">
          <cell r="F653">
            <v>13626846753</v>
          </cell>
          <cell r="G653" t="str">
            <v>13626846753</v>
          </cell>
          <cell r="H653" t="str">
            <v>成亮</v>
          </cell>
          <cell r="I653" t="str">
            <v>预付费东莞住宅新装或续费680元包年，带宽4M</v>
          </cell>
          <cell r="J653">
            <v>680</v>
          </cell>
          <cell r="K653">
            <v>680</v>
          </cell>
          <cell r="L653" t="str">
            <v>2013-05-25</v>
          </cell>
          <cell r="M653">
            <v>42161</v>
          </cell>
          <cell r="N653" t="str">
            <v>2016-06-06</v>
          </cell>
          <cell r="O653" t="str">
            <v>2015-06-01</v>
          </cell>
          <cell r="P653" t="str">
            <v>宽带预付费</v>
          </cell>
          <cell r="Q653" t="str">
            <v>续费</v>
          </cell>
          <cell r="R653" t="str">
            <v>提前充值</v>
          </cell>
          <cell r="S653" t="str">
            <v>家庭用户</v>
          </cell>
          <cell r="T653" t="str">
            <v>FTTH</v>
          </cell>
          <cell r="U653" t="str">
            <v>许小艳(xuxiaoy)</v>
          </cell>
          <cell r="V653" t="str">
            <v>ZX寮步彭英智</v>
          </cell>
          <cell r="W653" t="str">
            <v>电商价值宽带营销</v>
          </cell>
          <cell r="X653" t="str">
            <v>寮步区</v>
          </cell>
          <cell r="Y653">
            <v>0</v>
          </cell>
          <cell r="Z653">
            <v>0</v>
          </cell>
          <cell r="AA653" t="str">
            <v>寮步区</v>
          </cell>
          <cell r="AB653" t="str">
            <v>01</v>
          </cell>
          <cell r="AC653">
            <v>4</v>
          </cell>
          <cell r="AD653">
            <v>12</v>
          </cell>
          <cell r="AE653" t="str">
            <v>是</v>
          </cell>
          <cell r="AF653" t="str">
            <v/>
          </cell>
          <cell r="AG653" t="str">
            <v>否</v>
          </cell>
          <cell r="AH653" t="str">
            <v>续本月</v>
          </cell>
          <cell r="AI653" t="str">
            <v>是</v>
          </cell>
          <cell r="AJ653">
            <v>13626846753</v>
          </cell>
          <cell r="AO653">
            <v>0</v>
          </cell>
          <cell r="AR653" t="str">
            <v>东站区</v>
          </cell>
        </row>
        <row r="654">
          <cell r="F654">
            <v>13686035817</v>
          </cell>
          <cell r="G654" t="str">
            <v>13686035817</v>
          </cell>
          <cell r="H654" t="str">
            <v>廖忠议</v>
          </cell>
          <cell r="I654" t="str">
            <v>预付费东莞住宅新装或续费680元包年，带宽4M</v>
          </cell>
          <cell r="J654">
            <v>680</v>
          </cell>
          <cell r="K654">
            <v>680</v>
          </cell>
          <cell r="L654" t="str">
            <v>2012-06-10</v>
          </cell>
          <cell r="M654">
            <v>42165</v>
          </cell>
          <cell r="N654" t="str">
            <v>2016-06-10</v>
          </cell>
          <cell r="O654" t="str">
            <v>2015-06-05</v>
          </cell>
          <cell r="P654" t="str">
            <v>宽带预付费</v>
          </cell>
          <cell r="Q654" t="str">
            <v>续费</v>
          </cell>
          <cell r="R654" t="str">
            <v>提前充值</v>
          </cell>
          <cell r="S654" t="str">
            <v>家庭用户</v>
          </cell>
          <cell r="T654" t="str">
            <v>FTTH</v>
          </cell>
          <cell r="U654" t="str">
            <v>许小艳(xuxiaoy)</v>
          </cell>
          <cell r="V654" t="str">
            <v>DSBR寮步钟宝明</v>
          </cell>
          <cell r="W654" t="str">
            <v>电商价值宽带营销</v>
          </cell>
          <cell r="X654" t="str">
            <v>寮步区</v>
          </cell>
          <cell r="Y654">
            <v>0</v>
          </cell>
          <cell r="Z654">
            <v>0</v>
          </cell>
          <cell r="AA654" t="str">
            <v>寮步区</v>
          </cell>
          <cell r="AB654" t="str">
            <v>05</v>
          </cell>
          <cell r="AC654">
            <v>4</v>
          </cell>
          <cell r="AD654">
            <v>12</v>
          </cell>
          <cell r="AE654" t="str">
            <v>是</v>
          </cell>
          <cell r="AF654" t="str">
            <v/>
          </cell>
          <cell r="AG654" t="str">
            <v>否</v>
          </cell>
          <cell r="AH654" t="str">
            <v>续本月</v>
          </cell>
          <cell r="AI654" t="str">
            <v>是</v>
          </cell>
          <cell r="AJ654">
            <v>13686035817</v>
          </cell>
          <cell r="AO654">
            <v>0</v>
          </cell>
          <cell r="AR654" t="str">
            <v>东站区</v>
          </cell>
        </row>
        <row r="655">
          <cell r="F655">
            <v>13686612580</v>
          </cell>
          <cell r="G655" t="str">
            <v>13686612580</v>
          </cell>
          <cell r="H655" t="str">
            <v>吴勇凤</v>
          </cell>
          <cell r="I655" t="str">
            <v>预付费东莞住宅新装或续费888元包年，带宽12M</v>
          </cell>
          <cell r="J655">
            <v>888</v>
          </cell>
          <cell r="K655">
            <v>888</v>
          </cell>
          <cell r="L655" t="str">
            <v>2012-06-02</v>
          </cell>
          <cell r="M655">
            <v>42157</v>
          </cell>
          <cell r="N655" t="str">
            <v>2016-06-06</v>
          </cell>
          <cell r="O655" t="str">
            <v>2015-06-06</v>
          </cell>
          <cell r="P655" t="str">
            <v>宽带预付费</v>
          </cell>
          <cell r="Q655" t="str">
            <v>续费</v>
          </cell>
          <cell r="R655" t="str">
            <v>当月充值</v>
          </cell>
          <cell r="S655" t="str">
            <v>家庭用户</v>
          </cell>
          <cell r="T655" t="str">
            <v>FTTH</v>
          </cell>
          <cell r="U655" t="str">
            <v>许小艳(xuxiaoy)</v>
          </cell>
          <cell r="V655" t="str">
            <v>DL东铁办公</v>
          </cell>
          <cell r="W655" t="str">
            <v/>
          </cell>
          <cell r="X655" t="str">
            <v>寮步区</v>
          </cell>
          <cell r="Y655">
            <v>0</v>
          </cell>
          <cell r="Z655">
            <v>0</v>
          </cell>
          <cell r="AA655" t="str">
            <v>寮步区</v>
          </cell>
          <cell r="AB655" t="str">
            <v>06</v>
          </cell>
          <cell r="AC655">
            <v>12</v>
          </cell>
          <cell r="AD655">
            <v>12</v>
          </cell>
          <cell r="AE655" t="str">
            <v>是</v>
          </cell>
          <cell r="AF655" t="str">
            <v/>
          </cell>
          <cell r="AG655" t="str">
            <v>价值宽带</v>
          </cell>
          <cell r="AH655" t="str">
            <v>续本月</v>
          </cell>
          <cell r="AI655" t="str">
            <v>是</v>
          </cell>
          <cell r="AO655">
            <v>0</v>
          </cell>
          <cell r="AR655" t="str">
            <v>下岭贝区</v>
          </cell>
        </row>
        <row r="656">
          <cell r="F656">
            <v>13825706877</v>
          </cell>
          <cell r="G656" t="str">
            <v>13825706877</v>
          </cell>
          <cell r="H656" t="str">
            <v>陶会军</v>
          </cell>
          <cell r="I656" t="str">
            <v>东莞互联网专线新装或续费包年1600元，10M（不提供设备）</v>
          </cell>
          <cell r="J656">
            <v>1600</v>
          </cell>
          <cell r="K656">
            <v>1600</v>
          </cell>
          <cell r="L656" t="str">
            <v>2014-06-04</v>
          </cell>
          <cell r="M656">
            <v>42159</v>
          </cell>
          <cell r="N656" t="str">
            <v>2016-06-04</v>
          </cell>
          <cell r="O656" t="str">
            <v>2015-06-03</v>
          </cell>
          <cell r="P656" t="str">
            <v>专线预付费</v>
          </cell>
          <cell r="Q656" t="str">
            <v>续费</v>
          </cell>
          <cell r="R656" t="str">
            <v>提前充值</v>
          </cell>
          <cell r="S656" t="str">
            <v/>
          </cell>
          <cell r="T656" t="str">
            <v>FTTH</v>
          </cell>
          <cell r="U656" t="str">
            <v>许小艳(xuxiaoy)</v>
          </cell>
          <cell r="V656" t="str">
            <v>ZX寮步彭英智</v>
          </cell>
          <cell r="W656" t="str">
            <v/>
          </cell>
          <cell r="X656" t="str">
            <v>寮步区</v>
          </cell>
          <cell r="Y656">
            <v>0</v>
          </cell>
          <cell r="Z656">
            <v>0</v>
          </cell>
          <cell r="AA656" t="str">
            <v>寮步区</v>
          </cell>
          <cell r="AB656" t="str">
            <v>03</v>
          </cell>
          <cell r="AC656">
            <v>10</v>
          </cell>
          <cell r="AD656">
            <v>12</v>
          </cell>
          <cell r="AE656" t="str">
            <v>是</v>
          </cell>
          <cell r="AF656" t="str">
            <v/>
          </cell>
          <cell r="AG656" t="str">
            <v>价值宽带</v>
          </cell>
          <cell r="AH656" t="str">
            <v>续本月</v>
          </cell>
          <cell r="AI656" t="str">
            <v>是</v>
          </cell>
          <cell r="AK656">
            <v>13825706877</v>
          </cell>
          <cell r="AO656">
            <v>0</v>
          </cell>
          <cell r="AR656" t="str">
            <v>三江区</v>
          </cell>
        </row>
        <row r="657">
          <cell r="F657">
            <v>13902611774</v>
          </cell>
          <cell r="G657" t="str">
            <v>13902611774</v>
          </cell>
          <cell r="H657" t="str">
            <v>朱国华</v>
          </cell>
          <cell r="I657" t="str">
            <v>预付费东莞住宅新装或续费1408元包2年，带宽12M</v>
          </cell>
          <cell r="J657">
            <v>1408</v>
          </cell>
          <cell r="K657">
            <v>1408</v>
          </cell>
          <cell r="L657" t="str">
            <v>2007-10-21</v>
          </cell>
          <cell r="M657">
            <v>42176</v>
          </cell>
          <cell r="N657" t="str">
            <v>2017-06-21</v>
          </cell>
          <cell r="O657" t="str">
            <v>2015-06-06</v>
          </cell>
          <cell r="P657" t="str">
            <v>宽带预付费</v>
          </cell>
          <cell r="Q657" t="str">
            <v>续费</v>
          </cell>
          <cell r="R657" t="str">
            <v>提前充值</v>
          </cell>
          <cell r="S657" t="str">
            <v>企业客户</v>
          </cell>
          <cell r="T657" t="str">
            <v>FTTH</v>
          </cell>
          <cell r="U657" t="str">
            <v>许小艳(xuxiaoy)</v>
          </cell>
          <cell r="V657" t="str">
            <v>DL东铁办公</v>
          </cell>
          <cell r="W657" t="str">
            <v>电商价值宽带营销</v>
          </cell>
          <cell r="X657" t="str">
            <v>寮步区</v>
          </cell>
          <cell r="Y657">
            <v>0</v>
          </cell>
          <cell r="Z657">
            <v>0</v>
          </cell>
          <cell r="AA657" t="str">
            <v>寮步区</v>
          </cell>
          <cell r="AB657" t="str">
            <v>06</v>
          </cell>
          <cell r="AC657">
            <v>12</v>
          </cell>
          <cell r="AD657">
            <v>24</v>
          </cell>
          <cell r="AE657" t="str">
            <v>是</v>
          </cell>
          <cell r="AF657" t="str">
            <v/>
          </cell>
          <cell r="AG657" t="str">
            <v>价值宽带</v>
          </cell>
          <cell r="AH657" t="str">
            <v>续本月</v>
          </cell>
          <cell r="AI657" t="str">
            <v>是</v>
          </cell>
          <cell r="AJ657">
            <v>13902611774</v>
          </cell>
          <cell r="AO657">
            <v>0</v>
          </cell>
          <cell r="AR657" t="str">
            <v>三江区</v>
          </cell>
        </row>
        <row r="658">
          <cell r="F658">
            <v>13925780686</v>
          </cell>
          <cell r="G658" t="str">
            <v>13925780686</v>
          </cell>
          <cell r="H658" t="str">
            <v>陈灿荣</v>
          </cell>
          <cell r="I658" t="str">
            <v>预付费东莞住宅新装或续费1408元包2年，带宽12M</v>
          </cell>
          <cell r="J658">
            <v>1408</v>
          </cell>
          <cell r="K658">
            <v>1408</v>
          </cell>
          <cell r="L658" t="str">
            <v>2012-06-10</v>
          </cell>
          <cell r="M658">
            <v>42166</v>
          </cell>
          <cell r="N658" t="str">
            <v>2017-06-11</v>
          </cell>
          <cell r="O658" t="str">
            <v>2015-06-06</v>
          </cell>
          <cell r="P658" t="str">
            <v>宽带预付费</v>
          </cell>
          <cell r="Q658" t="str">
            <v>续费</v>
          </cell>
          <cell r="R658" t="str">
            <v>提前充值</v>
          </cell>
          <cell r="S658" t="str">
            <v>家庭用户</v>
          </cell>
          <cell r="T658" t="str">
            <v>FTTH</v>
          </cell>
          <cell r="U658" t="str">
            <v>许小艳(xuxiaoy)</v>
          </cell>
          <cell r="V658" t="str">
            <v>DL东铁办公</v>
          </cell>
          <cell r="W658" t="str">
            <v>电商价值宽带营销</v>
          </cell>
          <cell r="X658" t="str">
            <v>寮步区</v>
          </cell>
          <cell r="Y658">
            <v>0</v>
          </cell>
          <cell r="Z658">
            <v>0</v>
          </cell>
          <cell r="AA658" t="str">
            <v>寮步区</v>
          </cell>
          <cell r="AB658" t="str">
            <v>06</v>
          </cell>
          <cell r="AC658">
            <v>12</v>
          </cell>
          <cell r="AD658">
            <v>24</v>
          </cell>
          <cell r="AE658" t="str">
            <v>是</v>
          </cell>
          <cell r="AF658" t="str">
            <v/>
          </cell>
          <cell r="AG658" t="str">
            <v>价值宽带</v>
          </cell>
          <cell r="AH658" t="str">
            <v>续本月</v>
          </cell>
          <cell r="AI658" t="str">
            <v>是</v>
          </cell>
          <cell r="AJ658">
            <v>13925780686</v>
          </cell>
          <cell r="AO658">
            <v>0</v>
          </cell>
          <cell r="AR658" t="str">
            <v>新城区</v>
          </cell>
        </row>
        <row r="659">
          <cell r="F659">
            <v>13412777010</v>
          </cell>
          <cell r="G659" t="str">
            <v>13412777010</v>
          </cell>
          <cell r="H659" t="str">
            <v>何日光</v>
          </cell>
          <cell r="I659" t="str">
            <v>预付费东莞住宅新装730元包年，带宽4M</v>
          </cell>
          <cell r="J659">
            <v>730</v>
          </cell>
          <cell r="K659">
            <v>730</v>
          </cell>
          <cell r="L659" t="str">
            <v>2012-02-06</v>
          </cell>
          <cell r="M659">
            <v>42063</v>
          </cell>
          <cell r="N659" t="str">
            <v>2016-06-01</v>
          </cell>
          <cell r="O659" t="str">
            <v>2015-06-01</v>
          </cell>
          <cell r="P659" t="str">
            <v>宽带预付费</v>
          </cell>
          <cell r="Q659" t="str">
            <v>续费</v>
          </cell>
          <cell r="R659" t="str">
            <v>往月充值</v>
          </cell>
          <cell r="S659" t="str">
            <v>家庭用户</v>
          </cell>
          <cell r="T659" t="str">
            <v>FTTH</v>
          </cell>
          <cell r="U659" t="str">
            <v>许小艳(xuxiaoy)</v>
          </cell>
          <cell r="V659" t="str">
            <v>ZX寮步魏祥洋</v>
          </cell>
          <cell r="W659" t="str">
            <v>不提供MD</v>
          </cell>
          <cell r="X659" t="str">
            <v>寮步区</v>
          </cell>
          <cell r="Y659">
            <v>0</v>
          </cell>
          <cell r="Z659">
            <v>0</v>
          </cell>
          <cell r="AA659" t="str">
            <v>寮步区</v>
          </cell>
          <cell r="AB659" t="str">
            <v>01</v>
          </cell>
          <cell r="AC659">
            <v>4</v>
          </cell>
          <cell r="AD659">
            <v>12</v>
          </cell>
          <cell r="AE659" t="str">
            <v>是</v>
          </cell>
          <cell r="AF659" t="str">
            <v/>
          </cell>
          <cell r="AG659" t="str">
            <v>否</v>
          </cell>
          <cell r="AH659" t="str">
            <v>续前期</v>
          </cell>
          <cell r="AI659" t="str">
            <v>否</v>
          </cell>
          <cell r="AO659">
            <v>0</v>
          </cell>
          <cell r="AR659" t="str">
            <v>西城区</v>
          </cell>
        </row>
        <row r="660">
          <cell r="F660">
            <v>13414433503</v>
          </cell>
          <cell r="G660" t="str">
            <v>13414433503</v>
          </cell>
          <cell r="H660" t="str">
            <v>何运均</v>
          </cell>
          <cell r="I660" t="str">
            <v>预付费东莞住宅新装或续费680元包年，带宽4M</v>
          </cell>
          <cell r="J660">
            <v>680</v>
          </cell>
          <cell r="K660">
            <v>680</v>
          </cell>
          <cell r="L660" t="str">
            <v>2014-06-21</v>
          </cell>
          <cell r="M660">
            <v>42176</v>
          </cell>
          <cell r="N660" t="str">
            <v>2016-06-21</v>
          </cell>
          <cell r="O660" t="str">
            <v>2015-06-04</v>
          </cell>
          <cell r="P660" t="str">
            <v>宽带预付费</v>
          </cell>
          <cell r="Q660" t="str">
            <v>续费</v>
          </cell>
          <cell r="R660" t="str">
            <v>提前充值</v>
          </cell>
          <cell r="S660" t="str">
            <v>家庭用户</v>
          </cell>
          <cell r="T660" t="str">
            <v>(传统)XDSL</v>
          </cell>
          <cell r="U660" t="str">
            <v>许小艳(xuxiaoy)</v>
          </cell>
          <cell r="V660" t="str">
            <v>DL东莞金伦</v>
          </cell>
          <cell r="W660" t="str">
            <v/>
          </cell>
          <cell r="X660" t="str">
            <v>寮步区</v>
          </cell>
          <cell r="Y660">
            <v>0</v>
          </cell>
          <cell r="Z660">
            <v>0</v>
          </cell>
          <cell r="AA660" t="str">
            <v>寮步区</v>
          </cell>
          <cell r="AB660" t="str">
            <v>04</v>
          </cell>
          <cell r="AC660">
            <v>4</v>
          </cell>
          <cell r="AD660">
            <v>12</v>
          </cell>
          <cell r="AE660" t="str">
            <v>否</v>
          </cell>
          <cell r="AF660" t="str">
            <v/>
          </cell>
          <cell r="AG660" t="str">
            <v>否</v>
          </cell>
          <cell r="AH660" t="str">
            <v>续本月</v>
          </cell>
          <cell r="AI660" t="str">
            <v>否</v>
          </cell>
          <cell r="AO660">
            <v>0</v>
          </cell>
          <cell r="AR660" t="str">
            <v>华南区</v>
          </cell>
        </row>
        <row r="661">
          <cell r="F661">
            <v>13549330473</v>
          </cell>
          <cell r="G661" t="str">
            <v>13549330473</v>
          </cell>
          <cell r="H661" t="str">
            <v>钟剑飞</v>
          </cell>
          <cell r="I661" t="str">
            <v>预付费东莞住宅新装或续费1408元包2年，带宽12M</v>
          </cell>
          <cell r="J661">
            <v>1408</v>
          </cell>
          <cell r="K661">
            <v>1408</v>
          </cell>
          <cell r="L661" t="str">
            <v>2010-12-12</v>
          </cell>
          <cell r="M661">
            <v>42167</v>
          </cell>
          <cell r="N661" t="str">
            <v>2017-06-12</v>
          </cell>
          <cell r="O661" t="str">
            <v>2015-06-05</v>
          </cell>
          <cell r="P661" t="str">
            <v>宽带预付费</v>
          </cell>
          <cell r="Q661" t="str">
            <v>续费</v>
          </cell>
          <cell r="R661" t="str">
            <v>提前充值</v>
          </cell>
          <cell r="S661" t="str">
            <v>家庭用户</v>
          </cell>
          <cell r="T661" t="str">
            <v>FTTH</v>
          </cell>
          <cell r="U661" t="str">
            <v>许小艳(xuxiaoy)</v>
          </cell>
          <cell r="V661" t="str">
            <v>DL东铁办公</v>
          </cell>
          <cell r="W661" t="str">
            <v>电商价值宽带营销</v>
          </cell>
          <cell r="X661" t="str">
            <v>寮步区</v>
          </cell>
          <cell r="Y661">
            <v>0</v>
          </cell>
          <cell r="Z661">
            <v>0</v>
          </cell>
          <cell r="AA661" t="str">
            <v>寮步区</v>
          </cell>
          <cell r="AB661" t="str">
            <v>05</v>
          </cell>
          <cell r="AC661">
            <v>12</v>
          </cell>
          <cell r="AD661">
            <v>24</v>
          </cell>
          <cell r="AE661" t="str">
            <v>是</v>
          </cell>
          <cell r="AF661" t="str">
            <v/>
          </cell>
          <cell r="AG661" t="str">
            <v>价值宽带</v>
          </cell>
          <cell r="AH661" t="str">
            <v>续本月</v>
          </cell>
          <cell r="AI661" t="str">
            <v>是</v>
          </cell>
          <cell r="AJ661">
            <v>13549330473</v>
          </cell>
          <cell r="AO661">
            <v>0</v>
          </cell>
          <cell r="AR661" t="str">
            <v>华南区</v>
          </cell>
        </row>
        <row r="662">
          <cell r="F662">
            <v>13650134596</v>
          </cell>
          <cell r="G662" t="str">
            <v>13650134596</v>
          </cell>
          <cell r="H662" t="str">
            <v>雷衍贵</v>
          </cell>
          <cell r="I662" t="str">
            <v>预付费东莞住宅新装或续费680元包年，带宽4M</v>
          </cell>
          <cell r="J662">
            <v>680</v>
          </cell>
          <cell r="K662">
            <v>680</v>
          </cell>
          <cell r="L662" t="str">
            <v>2014-06-01</v>
          </cell>
          <cell r="M662">
            <v>42156</v>
          </cell>
          <cell r="N662" t="str">
            <v>2016-06-03</v>
          </cell>
          <cell r="O662" t="str">
            <v>2015-06-03</v>
          </cell>
          <cell r="P662" t="str">
            <v>宽带预付费</v>
          </cell>
          <cell r="Q662" t="str">
            <v>续费</v>
          </cell>
          <cell r="R662" t="str">
            <v>往月充值</v>
          </cell>
          <cell r="S662" t="str">
            <v>家庭用户</v>
          </cell>
          <cell r="T662" t="str">
            <v>FTTH</v>
          </cell>
          <cell r="U662" t="str">
            <v>许小艳(xuxiaoy)</v>
          </cell>
          <cell r="V662" t="str">
            <v>ZY寮步营业厅</v>
          </cell>
          <cell r="W662" t="str">
            <v>电商价值宽带营销</v>
          </cell>
          <cell r="X662" t="str">
            <v>寮步区</v>
          </cell>
          <cell r="Y662">
            <v>0</v>
          </cell>
          <cell r="Z662">
            <v>0</v>
          </cell>
          <cell r="AA662" t="str">
            <v>寮步区</v>
          </cell>
          <cell r="AB662" t="str">
            <v>03</v>
          </cell>
          <cell r="AC662">
            <v>4</v>
          </cell>
          <cell r="AD662">
            <v>12</v>
          </cell>
          <cell r="AE662" t="str">
            <v>是</v>
          </cell>
          <cell r="AF662" t="str">
            <v/>
          </cell>
          <cell r="AG662" t="str">
            <v>否</v>
          </cell>
          <cell r="AH662" t="str">
            <v>续本月</v>
          </cell>
          <cell r="AI662" t="str">
            <v>是</v>
          </cell>
          <cell r="AJ662">
            <v>13650134596</v>
          </cell>
          <cell r="AO662">
            <v>0</v>
          </cell>
          <cell r="AR662" t="str">
            <v>城中社区</v>
          </cell>
        </row>
        <row r="663">
          <cell r="F663">
            <v>15015220355</v>
          </cell>
          <cell r="G663" t="str">
            <v>15015220355</v>
          </cell>
          <cell r="H663" t="str">
            <v>杨海青</v>
          </cell>
          <cell r="I663" t="str">
            <v>预付费东莞住宅新装或续费680元包年，带宽4M</v>
          </cell>
          <cell r="J663">
            <v>680</v>
          </cell>
          <cell r="K663">
            <v>680</v>
          </cell>
          <cell r="L663" t="str">
            <v>2009-08-21</v>
          </cell>
          <cell r="M663">
            <v>42167</v>
          </cell>
          <cell r="N663" t="str">
            <v>2016-06-12</v>
          </cell>
          <cell r="O663" t="str">
            <v>2015-06-06</v>
          </cell>
          <cell r="P663" t="str">
            <v>宽带预付费</v>
          </cell>
          <cell r="Q663" t="str">
            <v>续费</v>
          </cell>
          <cell r="R663" t="str">
            <v>提前充值</v>
          </cell>
          <cell r="S663" t="str">
            <v>家庭用户</v>
          </cell>
          <cell r="T663" t="str">
            <v>(传统)XDSL</v>
          </cell>
          <cell r="U663" t="str">
            <v>许小艳(xuxiaoy)</v>
          </cell>
          <cell r="V663" t="str">
            <v>ZY寮步营业厅</v>
          </cell>
          <cell r="W663" t="str">
            <v/>
          </cell>
          <cell r="X663" t="str">
            <v>寮步区</v>
          </cell>
          <cell r="Y663">
            <v>0</v>
          </cell>
          <cell r="Z663">
            <v>0</v>
          </cell>
          <cell r="AA663" t="str">
            <v>寮步区</v>
          </cell>
          <cell r="AB663" t="str">
            <v>06</v>
          </cell>
          <cell r="AC663">
            <v>4</v>
          </cell>
          <cell r="AD663">
            <v>12</v>
          </cell>
          <cell r="AE663" t="str">
            <v>否</v>
          </cell>
          <cell r="AF663" t="str">
            <v/>
          </cell>
          <cell r="AG663" t="str">
            <v>否</v>
          </cell>
          <cell r="AH663" t="str">
            <v>续本月</v>
          </cell>
          <cell r="AI663" t="str">
            <v>否</v>
          </cell>
          <cell r="AO663">
            <v>0</v>
          </cell>
          <cell r="AR663" t="str">
            <v>兆康区</v>
          </cell>
        </row>
        <row r="664">
          <cell r="F664">
            <v>15822526880</v>
          </cell>
          <cell r="G664" t="str">
            <v>15822526880</v>
          </cell>
          <cell r="H664" t="str">
            <v>曾永义</v>
          </cell>
          <cell r="I664" t="str">
            <v>预付费东莞住宅新装或续费888元包年，带宽12M</v>
          </cell>
          <cell r="J664">
            <v>888</v>
          </cell>
          <cell r="K664">
            <v>888</v>
          </cell>
          <cell r="L664" t="str">
            <v>2014-05-29</v>
          </cell>
          <cell r="M664">
            <v>42153</v>
          </cell>
          <cell r="N664" t="str">
            <v>2016-06-05</v>
          </cell>
          <cell r="O664" t="str">
            <v>2015-06-05</v>
          </cell>
          <cell r="P664" t="str">
            <v>宽带预付费</v>
          </cell>
          <cell r="Q664" t="str">
            <v>续费</v>
          </cell>
          <cell r="R664" t="str">
            <v>往月充值</v>
          </cell>
          <cell r="S664" t="str">
            <v>家庭用户</v>
          </cell>
          <cell r="T664" t="str">
            <v>(传统)XDSL</v>
          </cell>
          <cell r="U664" t="str">
            <v>许小艳(xuxiaoy)</v>
          </cell>
          <cell r="V664" t="str">
            <v>ZX寮步魏祥洋</v>
          </cell>
          <cell r="W664" t="str">
            <v/>
          </cell>
          <cell r="X664" t="str">
            <v>寮步区</v>
          </cell>
          <cell r="Y664">
            <v>0</v>
          </cell>
          <cell r="Z664">
            <v>0</v>
          </cell>
          <cell r="AA664" t="str">
            <v>寮步区</v>
          </cell>
          <cell r="AB664" t="str">
            <v>05</v>
          </cell>
          <cell r="AC664">
            <v>12</v>
          </cell>
          <cell r="AD664">
            <v>12</v>
          </cell>
          <cell r="AE664" t="str">
            <v>否</v>
          </cell>
          <cell r="AF664" t="str">
            <v/>
          </cell>
          <cell r="AG664" t="str">
            <v>价值宽带</v>
          </cell>
          <cell r="AH664" t="str">
            <v>续前期</v>
          </cell>
          <cell r="AI664" t="str">
            <v>否</v>
          </cell>
          <cell r="AO664">
            <v>0</v>
          </cell>
          <cell r="AR664" t="str">
            <v>石龙坑区</v>
          </cell>
        </row>
        <row r="665">
          <cell r="F665">
            <v>13712456131</v>
          </cell>
          <cell r="G665" t="str">
            <v>13712456131</v>
          </cell>
          <cell r="H665" t="str">
            <v>张月明</v>
          </cell>
          <cell r="I665" t="str">
            <v>预付费东莞住宅新装或续费680元包年，带宽4M</v>
          </cell>
          <cell r="J665">
            <v>680</v>
          </cell>
          <cell r="K665">
            <v>680</v>
          </cell>
          <cell r="L665" t="str">
            <v>2011-06-16</v>
          </cell>
          <cell r="M665">
            <v>42171</v>
          </cell>
          <cell r="N665" t="str">
            <v>2016-06-16</v>
          </cell>
          <cell r="O665" t="str">
            <v>2015-06-06</v>
          </cell>
          <cell r="P665" t="str">
            <v>宽带预付费</v>
          </cell>
          <cell r="Q665" t="str">
            <v>续费</v>
          </cell>
          <cell r="R665" t="str">
            <v>提前充值</v>
          </cell>
          <cell r="S665" t="str">
            <v>家庭用户</v>
          </cell>
          <cell r="T665" t="str">
            <v>(传统)XDSL</v>
          </cell>
          <cell r="U665" t="str">
            <v>许小艳(xuxiaoy)</v>
          </cell>
          <cell r="V665" t="str">
            <v>ZY寮步营业厅</v>
          </cell>
          <cell r="W665" t="str">
            <v/>
          </cell>
          <cell r="X665" t="str">
            <v>寮步区</v>
          </cell>
          <cell r="Y665">
            <v>0</v>
          </cell>
          <cell r="Z665">
            <v>0</v>
          </cell>
          <cell r="AA665" t="str">
            <v>寮步区</v>
          </cell>
          <cell r="AB665" t="str">
            <v>06</v>
          </cell>
          <cell r="AC665">
            <v>4</v>
          </cell>
          <cell r="AD665">
            <v>12</v>
          </cell>
          <cell r="AE665" t="str">
            <v>否</v>
          </cell>
          <cell r="AF665" t="str">
            <v/>
          </cell>
          <cell r="AG665" t="str">
            <v>否</v>
          </cell>
          <cell r="AH665" t="str">
            <v>续本月</v>
          </cell>
          <cell r="AI665" t="str">
            <v>否</v>
          </cell>
          <cell r="AO665">
            <v>0</v>
          </cell>
          <cell r="AR665" t="str">
            <v>茶山区</v>
          </cell>
        </row>
        <row r="666">
          <cell r="F666">
            <v>13431306180</v>
          </cell>
          <cell r="G666" t="str">
            <v>13431306180</v>
          </cell>
          <cell r="H666" t="str">
            <v>钟铸强</v>
          </cell>
          <cell r="I666" t="str">
            <v>预付费东莞住宅新装或续费1498元包年，带宽50M(独享家庭版)</v>
          </cell>
          <cell r="J666">
            <v>1498</v>
          </cell>
          <cell r="K666">
            <v>1498</v>
          </cell>
          <cell r="L666" t="str">
            <v>2013-06-27</v>
          </cell>
          <cell r="M666">
            <v>42182</v>
          </cell>
          <cell r="N666" t="str">
            <v>2016-06-27</v>
          </cell>
          <cell r="O666" t="str">
            <v>2015-06-06</v>
          </cell>
          <cell r="P666" t="str">
            <v>宽带预付费</v>
          </cell>
          <cell r="Q666" t="str">
            <v>续费</v>
          </cell>
          <cell r="R666" t="str">
            <v>提前充值</v>
          </cell>
          <cell r="S666" t="str">
            <v>家庭用户</v>
          </cell>
          <cell r="T666" t="str">
            <v>FTTH</v>
          </cell>
          <cell r="U666" t="str">
            <v>许小艳(xuxiaoy)</v>
          </cell>
          <cell r="V666" t="str">
            <v>DL东铁办公</v>
          </cell>
          <cell r="W666" t="str">
            <v>(非)</v>
          </cell>
          <cell r="X666" t="str">
            <v>寮步区</v>
          </cell>
          <cell r="Y666">
            <v>0</v>
          </cell>
          <cell r="Z666">
            <v>0</v>
          </cell>
          <cell r="AA666" t="str">
            <v>寮步区</v>
          </cell>
          <cell r="AB666" t="str">
            <v>06</v>
          </cell>
          <cell r="AC666">
            <v>50</v>
          </cell>
          <cell r="AD666">
            <v>12</v>
          </cell>
          <cell r="AE666" t="str">
            <v>是</v>
          </cell>
          <cell r="AF666" t="str">
            <v/>
          </cell>
          <cell r="AG666" t="str">
            <v>价值宽带</v>
          </cell>
          <cell r="AH666" t="str">
            <v>续本月</v>
          </cell>
          <cell r="AI666" t="str">
            <v>是</v>
          </cell>
          <cell r="AJ666">
            <v>13431306180</v>
          </cell>
          <cell r="AO666">
            <v>0</v>
          </cell>
          <cell r="AR666" t="str">
            <v>茶山区</v>
          </cell>
        </row>
        <row r="667">
          <cell r="F667">
            <v>13712345349</v>
          </cell>
          <cell r="G667" t="str">
            <v>13712345349</v>
          </cell>
          <cell r="H667" t="str">
            <v>龚耀文</v>
          </cell>
          <cell r="I667" t="str">
            <v>预付费东莞住宅新装或续费888元包年，带宽12M</v>
          </cell>
          <cell r="J667">
            <v>888</v>
          </cell>
          <cell r="K667">
            <v>888</v>
          </cell>
          <cell r="L667" t="str">
            <v>2012-06-06</v>
          </cell>
          <cell r="M667">
            <v>42162</v>
          </cell>
          <cell r="N667" t="str">
            <v>2016-06-07</v>
          </cell>
          <cell r="O667" t="str">
            <v>2015-06-07</v>
          </cell>
          <cell r="P667" t="str">
            <v>宽带预付费</v>
          </cell>
          <cell r="Q667" t="str">
            <v>续费</v>
          </cell>
          <cell r="R667" t="str">
            <v>提前充值</v>
          </cell>
          <cell r="S667" t="str">
            <v>家庭用户</v>
          </cell>
          <cell r="T667" t="str">
            <v>FTTH</v>
          </cell>
          <cell r="U667" t="str">
            <v>许小艳(xuxiaoy)</v>
          </cell>
          <cell r="V667" t="str">
            <v>ZX寮步黄维劲</v>
          </cell>
          <cell r="W667" t="str">
            <v>电商价值宽带营销</v>
          </cell>
          <cell r="X667" t="str">
            <v>寮步区</v>
          </cell>
          <cell r="Y667">
            <v>0</v>
          </cell>
          <cell r="Z667">
            <v>0</v>
          </cell>
          <cell r="AA667" t="str">
            <v>寮步区</v>
          </cell>
          <cell r="AB667" t="str">
            <v>07</v>
          </cell>
          <cell r="AC667">
            <v>12</v>
          </cell>
          <cell r="AD667">
            <v>12</v>
          </cell>
          <cell r="AE667" t="str">
            <v>是</v>
          </cell>
          <cell r="AF667" t="str">
            <v/>
          </cell>
          <cell r="AG667" t="str">
            <v>价值宽带</v>
          </cell>
          <cell r="AH667" t="str">
            <v>续本月</v>
          </cell>
          <cell r="AI667" t="str">
            <v>是</v>
          </cell>
          <cell r="AJ667">
            <v>13712345349</v>
          </cell>
          <cell r="AO667">
            <v>0</v>
          </cell>
          <cell r="AR667" t="str">
            <v>茶山区</v>
          </cell>
        </row>
        <row r="668">
          <cell r="F668">
            <v>13929472488</v>
          </cell>
          <cell r="G668" t="str">
            <v>13929472488</v>
          </cell>
          <cell r="H668" t="str">
            <v>徐晓婷</v>
          </cell>
          <cell r="I668" t="str">
            <v>预付费东莞住宅新装或续费888元包年，带宽12M</v>
          </cell>
          <cell r="J668">
            <v>888</v>
          </cell>
          <cell r="K668">
            <v>888</v>
          </cell>
          <cell r="L668" t="str">
            <v>2013-07-07</v>
          </cell>
          <cell r="M668">
            <v>42192</v>
          </cell>
          <cell r="N668" t="str">
            <v>2016-07-07</v>
          </cell>
          <cell r="O668" t="str">
            <v>2015-06-07</v>
          </cell>
          <cell r="P668" t="str">
            <v>宽带预付费</v>
          </cell>
          <cell r="Q668" t="str">
            <v>续费</v>
          </cell>
          <cell r="R668" t="str">
            <v>提前充值</v>
          </cell>
          <cell r="S668" t="str">
            <v>家庭用户</v>
          </cell>
          <cell r="T668" t="str">
            <v>FTTH</v>
          </cell>
          <cell r="U668" t="str">
            <v>许小艳(xuxiaoy)</v>
          </cell>
          <cell r="V668" t="str">
            <v>DSBR寮步黄维劲</v>
          </cell>
          <cell r="W668" t="str">
            <v>电商价值宽带营销</v>
          </cell>
          <cell r="X668" t="str">
            <v>寮步区</v>
          </cell>
          <cell r="Y668">
            <v>0</v>
          </cell>
          <cell r="Z668">
            <v>0</v>
          </cell>
          <cell r="AA668" t="str">
            <v>寮步区</v>
          </cell>
          <cell r="AB668" t="str">
            <v>07</v>
          </cell>
          <cell r="AC668">
            <v>12</v>
          </cell>
          <cell r="AD668">
            <v>12</v>
          </cell>
          <cell r="AE668" t="str">
            <v>是</v>
          </cell>
          <cell r="AF668" t="str">
            <v/>
          </cell>
          <cell r="AG668" t="str">
            <v>价值宽带</v>
          </cell>
          <cell r="AH668" t="str">
            <v>续后期</v>
          </cell>
          <cell r="AI668" t="str">
            <v>否</v>
          </cell>
          <cell r="AO668">
            <v>0</v>
          </cell>
          <cell r="AR668" t="str">
            <v>茶山区</v>
          </cell>
        </row>
        <row r="669">
          <cell r="F669">
            <v>13450091666</v>
          </cell>
          <cell r="G669" t="str">
            <v>13450091666</v>
          </cell>
          <cell r="H669" t="str">
            <v>金明光</v>
          </cell>
          <cell r="I669" t="str">
            <v>预付费东莞住宅新装或续费888元包年，带宽12M</v>
          </cell>
          <cell r="J669">
            <v>888</v>
          </cell>
          <cell r="K669">
            <v>888</v>
          </cell>
          <cell r="L669" t="str">
            <v>2011-05-27</v>
          </cell>
          <cell r="M669">
            <v>42159</v>
          </cell>
          <cell r="N669" t="str">
            <v>2016-06-04</v>
          </cell>
          <cell r="O669" t="str">
            <v>2015-06-04</v>
          </cell>
          <cell r="P669" t="str">
            <v>宽带预付费</v>
          </cell>
          <cell r="Q669" t="str">
            <v>续费</v>
          </cell>
          <cell r="R669" t="str">
            <v>提前充值</v>
          </cell>
          <cell r="S669" t="str">
            <v>家庭用户</v>
          </cell>
          <cell r="T669" t="str">
            <v>FTTH</v>
          </cell>
          <cell r="U669" t="str">
            <v>许小艳(xuxiaoy)</v>
          </cell>
          <cell r="V669" t="str">
            <v>DL东莞金伦</v>
          </cell>
          <cell r="W669" t="str">
            <v>电商价值宽带营销</v>
          </cell>
          <cell r="X669" t="str">
            <v>寮步区</v>
          </cell>
          <cell r="Y669">
            <v>0</v>
          </cell>
          <cell r="Z669">
            <v>0</v>
          </cell>
          <cell r="AA669" t="str">
            <v>寮步区</v>
          </cell>
          <cell r="AB669" t="str">
            <v>04</v>
          </cell>
          <cell r="AC669">
            <v>12</v>
          </cell>
          <cell r="AD669">
            <v>12</v>
          </cell>
          <cell r="AE669" t="str">
            <v>是</v>
          </cell>
          <cell r="AF669" t="str">
            <v/>
          </cell>
          <cell r="AG669" t="str">
            <v>价值宽带</v>
          </cell>
          <cell r="AH669" t="str">
            <v>续本月</v>
          </cell>
          <cell r="AI669" t="str">
            <v>是</v>
          </cell>
          <cell r="AJ669">
            <v>13450091666</v>
          </cell>
          <cell r="AO669">
            <v>0</v>
          </cell>
          <cell r="AR669" t="str">
            <v>增步区</v>
          </cell>
        </row>
        <row r="670">
          <cell r="F670">
            <v>13968911270</v>
          </cell>
          <cell r="G670" t="str">
            <v>13968911270</v>
          </cell>
          <cell r="H670" t="str">
            <v>安强</v>
          </cell>
          <cell r="I670" t="str">
            <v>预付费东莞住宅新装或续费680元包年，带宽4M</v>
          </cell>
          <cell r="J670">
            <v>680</v>
          </cell>
          <cell r="K670">
            <v>680</v>
          </cell>
          <cell r="L670" t="str">
            <v>2013-06-01</v>
          </cell>
          <cell r="M670">
            <v>42157</v>
          </cell>
          <cell r="N670" t="str">
            <v>2016-06-04</v>
          </cell>
          <cell r="O670" t="str">
            <v>2015-06-04</v>
          </cell>
          <cell r="P670" t="str">
            <v>宽带预付费</v>
          </cell>
          <cell r="Q670" t="str">
            <v>续费</v>
          </cell>
          <cell r="R670" t="str">
            <v>往月充值</v>
          </cell>
          <cell r="S670" t="str">
            <v>家庭用户</v>
          </cell>
          <cell r="T670" t="str">
            <v>FTTH</v>
          </cell>
          <cell r="U670" t="str">
            <v>谭少华(tansh)</v>
          </cell>
          <cell r="V670" t="str">
            <v>ZX横沥肖任</v>
          </cell>
          <cell r="W670" t="str">
            <v>电商价值宽带营销</v>
          </cell>
          <cell r="X670" t="str">
            <v>横沥区</v>
          </cell>
          <cell r="Y670">
            <v>0</v>
          </cell>
          <cell r="Z670">
            <v>0</v>
          </cell>
          <cell r="AA670" t="str">
            <v>横沥区</v>
          </cell>
          <cell r="AB670" t="str">
            <v>04</v>
          </cell>
          <cell r="AC670">
            <v>4</v>
          </cell>
          <cell r="AD670">
            <v>12</v>
          </cell>
          <cell r="AE670" t="str">
            <v>是</v>
          </cell>
          <cell r="AF670" t="str">
            <v/>
          </cell>
          <cell r="AG670" t="str">
            <v>否</v>
          </cell>
          <cell r="AH670" t="str">
            <v>续本月</v>
          </cell>
          <cell r="AI670" t="str">
            <v>是</v>
          </cell>
          <cell r="AJ670">
            <v>13968911270</v>
          </cell>
          <cell r="AO670">
            <v>0</v>
          </cell>
          <cell r="AR670" t="str">
            <v>下岭贝区</v>
          </cell>
        </row>
        <row r="671">
          <cell r="F671">
            <v>18819086969</v>
          </cell>
          <cell r="G671" t="str">
            <v>18819086969</v>
          </cell>
          <cell r="H671" t="str">
            <v>吕俊</v>
          </cell>
          <cell r="I671" t="str">
            <v>预付费东莞住宅新装或续费888元包年，带宽12M</v>
          </cell>
          <cell r="J671">
            <v>888</v>
          </cell>
          <cell r="K671">
            <v>888</v>
          </cell>
          <cell r="L671" t="str">
            <v>2013-07-29</v>
          </cell>
          <cell r="M671">
            <v>42214</v>
          </cell>
          <cell r="N671" t="str">
            <v>2016-07-29</v>
          </cell>
          <cell r="O671" t="str">
            <v>2015-06-05</v>
          </cell>
          <cell r="P671" t="str">
            <v>宽带预付费</v>
          </cell>
          <cell r="Q671" t="str">
            <v>续费</v>
          </cell>
          <cell r="R671" t="str">
            <v>提前充值</v>
          </cell>
          <cell r="S671" t="str">
            <v>家庭用户</v>
          </cell>
          <cell r="T671" t="str">
            <v>FTTH</v>
          </cell>
          <cell r="U671" t="str">
            <v>谭夏丹(tanxd)</v>
          </cell>
          <cell r="V671" t="str">
            <v>ZX横沥肖任</v>
          </cell>
          <cell r="W671" t="str">
            <v>电商价值宽带营销</v>
          </cell>
          <cell r="X671" t="str">
            <v>横沥区</v>
          </cell>
          <cell r="Y671">
            <v>0</v>
          </cell>
          <cell r="Z671">
            <v>0</v>
          </cell>
          <cell r="AA671" t="str">
            <v>横沥区</v>
          </cell>
          <cell r="AB671" t="str">
            <v>05</v>
          </cell>
          <cell r="AC671">
            <v>12</v>
          </cell>
          <cell r="AD671">
            <v>12</v>
          </cell>
          <cell r="AE671" t="str">
            <v>是</v>
          </cell>
          <cell r="AF671" t="str">
            <v/>
          </cell>
          <cell r="AG671" t="str">
            <v>价值宽带</v>
          </cell>
          <cell r="AH671" t="str">
            <v>续后期</v>
          </cell>
          <cell r="AI671" t="str">
            <v>否</v>
          </cell>
          <cell r="AO671">
            <v>0</v>
          </cell>
          <cell r="AR671" t="str">
            <v>西湖区</v>
          </cell>
        </row>
        <row r="672">
          <cell r="F672">
            <v>13431140939</v>
          </cell>
          <cell r="G672" t="str">
            <v>13431140939</v>
          </cell>
          <cell r="H672" t="str">
            <v>曹代林</v>
          </cell>
          <cell r="I672" t="str">
            <v>预付费东莞住宅新装或续费400元包半年，带宽4M</v>
          </cell>
          <cell r="J672">
            <v>400</v>
          </cell>
          <cell r="K672">
            <v>400</v>
          </cell>
          <cell r="L672" t="str">
            <v>2012-06-21</v>
          </cell>
          <cell r="M672">
            <v>42179</v>
          </cell>
          <cell r="N672" t="str">
            <v>2015-12-24</v>
          </cell>
          <cell r="O672" t="str">
            <v>2015-06-06</v>
          </cell>
          <cell r="P672" t="str">
            <v>宽带预付费</v>
          </cell>
          <cell r="Q672" t="str">
            <v>续费</v>
          </cell>
          <cell r="R672" t="str">
            <v>提前充值</v>
          </cell>
          <cell r="S672" t="str">
            <v>家庭用户</v>
          </cell>
          <cell r="T672" t="str">
            <v>FTTH</v>
          </cell>
          <cell r="U672" t="str">
            <v>营业厅副经理(BQYX02)</v>
          </cell>
          <cell r="V672" t="str">
            <v>ZX横沥张泽文</v>
          </cell>
          <cell r="W672" t="str">
            <v>电商价值宽带营销</v>
          </cell>
          <cell r="X672" t="str">
            <v>横沥区</v>
          </cell>
          <cell r="Y672">
            <v>0</v>
          </cell>
          <cell r="Z672">
            <v>0</v>
          </cell>
          <cell r="AA672" t="str">
            <v>横沥区</v>
          </cell>
          <cell r="AB672" t="str">
            <v>06</v>
          </cell>
          <cell r="AC672">
            <v>4</v>
          </cell>
          <cell r="AD672">
            <v>6</v>
          </cell>
          <cell r="AE672" t="str">
            <v>是</v>
          </cell>
          <cell r="AF672" t="str">
            <v/>
          </cell>
          <cell r="AG672" t="str">
            <v>否</v>
          </cell>
          <cell r="AH672" t="str">
            <v>续本月</v>
          </cell>
          <cell r="AI672" t="str">
            <v>是</v>
          </cell>
          <cell r="AJ672">
            <v>13431140939</v>
          </cell>
          <cell r="AO672">
            <v>0</v>
          </cell>
          <cell r="AR672" t="str">
            <v>桥头区</v>
          </cell>
        </row>
        <row r="673">
          <cell r="F673">
            <v>13790634002</v>
          </cell>
          <cell r="G673" t="str">
            <v>13790634002</v>
          </cell>
          <cell r="H673" t="str">
            <v>杨竹荣</v>
          </cell>
          <cell r="I673" t="str">
            <v>预付费东莞住宅新装或续费680元包年，带宽4M</v>
          </cell>
          <cell r="J673">
            <v>680</v>
          </cell>
          <cell r="K673">
            <v>680</v>
          </cell>
          <cell r="L673" t="str">
            <v>2010-01-19</v>
          </cell>
          <cell r="M673">
            <v>42174</v>
          </cell>
          <cell r="N673" t="str">
            <v>2016-06-19</v>
          </cell>
          <cell r="O673" t="str">
            <v>2015-06-02</v>
          </cell>
          <cell r="P673" t="str">
            <v>宽带预付费</v>
          </cell>
          <cell r="Q673" t="str">
            <v>续费</v>
          </cell>
          <cell r="R673" t="str">
            <v>提前充值</v>
          </cell>
          <cell r="S673" t="str">
            <v>家庭用户</v>
          </cell>
          <cell r="T673" t="str">
            <v>FTTH</v>
          </cell>
          <cell r="U673" t="str">
            <v>李佩钰(lipy)</v>
          </cell>
          <cell r="V673" t="str">
            <v>DL东莞金伦</v>
          </cell>
          <cell r="W673" t="str">
            <v>电商价值宽带营销</v>
          </cell>
          <cell r="X673" t="str">
            <v>石碣区</v>
          </cell>
          <cell r="Y673">
            <v>0</v>
          </cell>
          <cell r="Z673">
            <v>0</v>
          </cell>
          <cell r="AA673" t="str">
            <v>石碣区</v>
          </cell>
          <cell r="AB673" t="str">
            <v>02</v>
          </cell>
          <cell r="AC673">
            <v>4</v>
          </cell>
          <cell r="AD673">
            <v>12</v>
          </cell>
          <cell r="AE673" t="str">
            <v>是</v>
          </cell>
          <cell r="AF673" t="str">
            <v/>
          </cell>
          <cell r="AG673" t="str">
            <v>否</v>
          </cell>
          <cell r="AH673" t="str">
            <v>续本月</v>
          </cell>
          <cell r="AI673" t="str">
            <v>是</v>
          </cell>
          <cell r="AJ673">
            <v>13790634002</v>
          </cell>
          <cell r="AO673">
            <v>0</v>
          </cell>
          <cell r="AR673" t="str">
            <v>下桥区</v>
          </cell>
        </row>
        <row r="674">
          <cell r="F674">
            <v>13712437958</v>
          </cell>
          <cell r="G674" t="str">
            <v>13712437958</v>
          </cell>
          <cell r="H674" t="str">
            <v>冯明华</v>
          </cell>
          <cell r="I674" t="str">
            <v>预付费东莞住宅新装或续费680元包年，带宽4M</v>
          </cell>
          <cell r="J674">
            <v>680</v>
          </cell>
          <cell r="K674">
            <v>680</v>
          </cell>
          <cell r="L674" t="str">
            <v>2012-01-17</v>
          </cell>
          <cell r="M674">
            <v>42034</v>
          </cell>
          <cell r="N674" t="str">
            <v>2016-06-01</v>
          </cell>
          <cell r="O674" t="str">
            <v>2015-06-01</v>
          </cell>
          <cell r="P674" t="str">
            <v>宽带预付费</v>
          </cell>
          <cell r="Q674" t="str">
            <v>续费</v>
          </cell>
          <cell r="R674" t="str">
            <v>往月充值</v>
          </cell>
          <cell r="S674" t="str">
            <v>家庭用户</v>
          </cell>
          <cell r="T674" t="str">
            <v>(传统)XDSL</v>
          </cell>
          <cell r="U674" t="str">
            <v>谭少华(tansh)</v>
          </cell>
          <cell r="V674" t="str">
            <v>ZX横沥程海健</v>
          </cell>
          <cell r="W674" t="str">
            <v/>
          </cell>
          <cell r="X674" t="str">
            <v>横沥区</v>
          </cell>
          <cell r="Y674">
            <v>0</v>
          </cell>
          <cell r="Z674">
            <v>0</v>
          </cell>
          <cell r="AA674" t="str">
            <v>横沥区</v>
          </cell>
          <cell r="AB674" t="str">
            <v>01</v>
          </cell>
          <cell r="AC674">
            <v>4</v>
          </cell>
          <cell r="AD674">
            <v>12</v>
          </cell>
          <cell r="AE674" t="str">
            <v>否</v>
          </cell>
          <cell r="AF674" t="str">
            <v/>
          </cell>
          <cell r="AG674" t="str">
            <v>否</v>
          </cell>
          <cell r="AH674" t="str">
            <v>续前期</v>
          </cell>
          <cell r="AI674" t="str">
            <v>否</v>
          </cell>
          <cell r="AO674">
            <v>0</v>
          </cell>
          <cell r="AR674" t="str">
            <v>下桥区</v>
          </cell>
        </row>
        <row r="675">
          <cell r="F675">
            <v>15220389788</v>
          </cell>
          <cell r="G675" t="str">
            <v>15220389788</v>
          </cell>
          <cell r="H675" t="str">
            <v>东莞市横沥永佑鞋厂</v>
          </cell>
          <cell r="I675" t="str">
            <v>东莞互联网专线续费包14个月1600元，10M（不提供MODEM）</v>
          </cell>
          <cell r="J675">
            <v>1600</v>
          </cell>
          <cell r="K675">
            <v>1600</v>
          </cell>
          <cell r="L675" t="str">
            <v>2013-06-07</v>
          </cell>
          <cell r="M675">
            <v>42163</v>
          </cell>
          <cell r="N675" t="str">
            <v>2016-08-08</v>
          </cell>
          <cell r="O675" t="str">
            <v>2015-06-02</v>
          </cell>
          <cell r="P675" t="str">
            <v>专线预付费</v>
          </cell>
          <cell r="Q675" t="str">
            <v>续费</v>
          </cell>
          <cell r="R675" t="str">
            <v>提前充值</v>
          </cell>
          <cell r="S675" t="str">
            <v/>
          </cell>
          <cell r="T675" t="str">
            <v>FTTH</v>
          </cell>
          <cell r="U675" t="str">
            <v>谭少华(tansh)</v>
          </cell>
          <cell r="V675" t="str">
            <v>ZY横沥钟海洋(市)</v>
          </cell>
          <cell r="W675" t="str">
            <v/>
          </cell>
          <cell r="X675" t="str">
            <v>横沥区</v>
          </cell>
          <cell r="Y675">
            <v>0</v>
          </cell>
          <cell r="Z675">
            <v>0</v>
          </cell>
          <cell r="AA675" t="str">
            <v>横沥区</v>
          </cell>
          <cell r="AB675" t="str">
            <v>02</v>
          </cell>
          <cell r="AC675">
            <v>10</v>
          </cell>
          <cell r="AD675">
            <v>14</v>
          </cell>
          <cell r="AE675" t="str">
            <v>是</v>
          </cell>
          <cell r="AF675" t="str">
            <v/>
          </cell>
          <cell r="AG675" t="str">
            <v>价值宽带</v>
          </cell>
          <cell r="AH675" t="str">
            <v>续本月</v>
          </cell>
          <cell r="AI675" t="str">
            <v>是</v>
          </cell>
          <cell r="AK675">
            <v>15220389788</v>
          </cell>
          <cell r="AO675">
            <v>0</v>
          </cell>
          <cell r="AR675" t="str">
            <v>下桥区</v>
          </cell>
        </row>
        <row r="676">
          <cell r="F676">
            <v>15928653531</v>
          </cell>
          <cell r="G676" t="str">
            <v>15928653531</v>
          </cell>
          <cell r="H676" t="str">
            <v>焉祖林</v>
          </cell>
          <cell r="I676" t="str">
            <v>预付费东莞住宅新装或续费1088元包年，带宽20M</v>
          </cell>
          <cell r="J676">
            <v>1088</v>
          </cell>
          <cell r="K676">
            <v>1088</v>
          </cell>
          <cell r="L676" t="str">
            <v>2013-06-07</v>
          </cell>
          <cell r="M676">
            <v>42162</v>
          </cell>
          <cell r="N676" t="str">
            <v>2016-06-07</v>
          </cell>
          <cell r="O676" t="str">
            <v>2015-06-06</v>
          </cell>
          <cell r="P676" t="str">
            <v>宽带预付费</v>
          </cell>
          <cell r="Q676" t="str">
            <v>续费</v>
          </cell>
          <cell r="R676" t="str">
            <v>提前充值</v>
          </cell>
          <cell r="S676" t="str">
            <v>家庭用户</v>
          </cell>
          <cell r="T676" t="str">
            <v>FTTH</v>
          </cell>
          <cell r="U676" t="str">
            <v>营业厅副经理(BQYX02)</v>
          </cell>
          <cell r="V676" t="str">
            <v>ZX横沥张泽文</v>
          </cell>
          <cell r="W676" t="str">
            <v/>
          </cell>
          <cell r="X676" t="str">
            <v>横沥区</v>
          </cell>
          <cell r="Y676">
            <v>0</v>
          </cell>
          <cell r="Z676">
            <v>0</v>
          </cell>
          <cell r="AA676" t="str">
            <v>横沥区</v>
          </cell>
          <cell r="AB676" t="str">
            <v>06</v>
          </cell>
          <cell r="AC676">
            <v>20</v>
          </cell>
          <cell r="AD676">
            <v>12</v>
          </cell>
          <cell r="AE676" t="str">
            <v>是</v>
          </cell>
          <cell r="AF676" t="str">
            <v/>
          </cell>
          <cell r="AG676" t="str">
            <v>价值宽带</v>
          </cell>
          <cell r="AH676" t="str">
            <v>续本月</v>
          </cell>
          <cell r="AI676" t="str">
            <v>是</v>
          </cell>
          <cell r="AJ676">
            <v>15928653531</v>
          </cell>
          <cell r="AO676">
            <v>0</v>
          </cell>
          <cell r="AR676" t="str">
            <v>光润区</v>
          </cell>
        </row>
        <row r="677">
          <cell r="F677">
            <v>13412808360</v>
          </cell>
          <cell r="G677" t="str">
            <v>13412808360</v>
          </cell>
          <cell r="H677" t="str">
            <v>覃定解</v>
          </cell>
          <cell r="I677" t="str">
            <v>预付费东莞住宅新装或续费680元包年，带宽4M</v>
          </cell>
          <cell r="J677">
            <v>680</v>
          </cell>
          <cell r="K677">
            <v>680</v>
          </cell>
          <cell r="L677" t="str">
            <v>2014-06-11</v>
          </cell>
          <cell r="M677">
            <v>42166</v>
          </cell>
          <cell r="N677" t="str">
            <v>2016-06-11</v>
          </cell>
          <cell r="O677" t="str">
            <v>2015-06-05</v>
          </cell>
          <cell r="P677" t="str">
            <v>宽带预付费</v>
          </cell>
          <cell r="Q677" t="str">
            <v>续费</v>
          </cell>
          <cell r="R677" t="str">
            <v>提前充值</v>
          </cell>
          <cell r="S677" t="str">
            <v>家庭用户</v>
          </cell>
          <cell r="T677" t="str">
            <v>FTTH</v>
          </cell>
          <cell r="U677" t="str">
            <v>许小艳(xuxiaoy)</v>
          </cell>
          <cell r="V677" t="str">
            <v>ZX寮步钟宝明</v>
          </cell>
          <cell r="W677" t="str">
            <v>电商价值宽带营销</v>
          </cell>
          <cell r="X677" t="str">
            <v>寮步区</v>
          </cell>
          <cell r="Y677">
            <v>0</v>
          </cell>
          <cell r="Z677">
            <v>0</v>
          </cell>
          <cell r="AA677" t="str">
            <v>寮步区</v>
          </cell>
          <cell r="AB677" t="str">
            <v>05</v>
          </cell>
          <cell r="AC677">
            <v>4</v>
          </cell>
          <cell r="AD677">
            <v>12</v>
          </cell>
          <cell r="AE677" t="str">
            <v>是</v>
          </cell>
          <cell r="AF677" t="str">
            <v/>
          </cell>
          <cell r="AG677" t="str">
            <v>否</v>
          </cell>
          <cell r="AH677" t="str">
            <v>续本月</v>
          </cell>
          <cell r="AI677" t="str">
            <v>是</v>
          </cell>
          <cell r="AJ677">
            <v>13412808360</v>
          </cell>
          <cell r="AO677">
            <v>0</v>
          </cell>
          <cell r="AR677" t="str">
            <v>下桥区</v>
          </cell>
        </row>
        <row r="678">
          <cell r="F678">
            <v>13431319201</v>
          </cell>
          <cell r="G678" t="str">
            <v>13431319201</v>
          </cell>
          <cell r="H678" t="str">
            <v>夏群勇</v>
          </cell>
          <cell r="I678" t="str">
            <v>预付费东莞住宅新装或续费888元包年，带宽12M</v>
          </cell>
          <cell r="J678">
            <v>888</v>
          </cell>
          <cell r="K678">
            <v>888</v>
          </cell>
          <cell r="L678" t="str">
            <v>2010-12-22</v>
          </cell>
          <cell r="M678">
            <v>42177</v>
          </cell>
          <cell r="N678" t="str">
            <v>2016-06-22</v>
          </cell>
          <cell r="O678" t="str">
            <v>2015-06-01</v>
          </cell>
          <cell r="P678" t="str">
            <v>宽带预付费</v>
          </cell>
          <cell r="Q678" t="str">
            <v>续费</v>
          </cell>
          <cell r="R678" t="str">
            <v>提前充值</v>
          </cell>
          <cell r="S678" t="str">
            <v>家庭用户</v>
          </cell>
          <cell r="T678" t="str">
            <v>FTTH</v>
          </cell>
          <cell r="U678" t="str">
            <v>许小艳(xuxiaoy)</v>
          </cell>
          <cell r="V678" t="str">
            <v>DSBR寮步钟宝明</v>
          </cell>
          <cell r="W678" t="str">
            <v>电商价值宽带营销</v>
          </cell>
          <cell r="X678" t="str">
            <v>寮步区</v>
          </cell>
          <cell r="Y678">
            <v>0</v>
          </cell>
          <cell r="Z678">
            <v>0</v>
          </cell>
          <cell r="AA678" t="str">
            <v>寮步区</v>
          </cell>
          <cell r="AB678" t="str">
            <v>01</v>
          </cell>
          <cell r="AC678">
            <v>12</v>
          </cell>
          <cell r="AD678">
            <v>12</v>
          </cell>
          <cell r="AE678" t="str">
            <v>是</v>
          </cell>
          <cell r="AF678" t="str">
            <v/>
          </cell>
          <cell r="AG678" t="str">
            <v>价值宽带</v>
          </cell>
          <cell r="AH678" t="str">
            <v>续本月</v>
          </cell>
          <cell r="AI678" t="str">
            <v>是</v>
          </cell>
          <cell r="AJ678">
            <v>13431319201</v>
          </cell>
          <cell r="AO678">
            <v>0</v>
          </cell>
          <cell r="AR678" t="str">
            <v>恒丰区</v>
          </cell>
        </row>
        <row r="679">
          <cell r="F679">
            <v>13431502439</v>
          </cell>
          <cell r="G679" t="str">
            <v>13431502439</v>
          </cell>
          <cell r="H679" t="str">
            <v>陈倩烨</v>
          </cell>
          <cell r="I679" t="str">
            <v>预付费东莞住宅新装或续费888元包年，带宽12M</v>
          </cell>
          <cell r="J679">
            <v>888</v>
          </cell>
          <cell r="K679">
            <v>888</v>
          </cell>
          <cell r="L679" t="str">
            <v>2012-06-21</v>
          </cell>
          <cell r="M679">
            <v>42176</v>
          </cell>
          <cell r="N679" t="str">
            <v>2016-06-21</v>
          </cell>
          <cell r="O679" t="str">
            <v>2015-06-07</v>
          </cell>
          <cell r="P679" t="str">
            <v>宽带预付费</v>
          </cell>
          <cell r="Q679" t="str">
            <v>续费</v>
          </cell>
          <cell r="R679" t="str">
            <v>提前充值</v>
          </cell>
          <cell r="S679" t="str">
            <v>家庭用户</v>
          </cell>
          <cell r="T679" t="str">
            <v>FTTH</v>
          </cell>
          <cell r="U679" t="str">
            <v>许小艳(xuxiaoy)</v>
          </cell>
          <cell r="V679" t="str">
            <v>DL东铁办公</v>
          </cell>
          <cell r="W679" t="str">
            <v>电商价值宽带营销</v>
          </cell>
          <cell r="X679" t="str">
            <v>寮步区</v>
          </cell>
          <cell r="Y679">
            <v>0</v>
          </cell>
          <cell r="Z679">
            <v>0</v>
          </cell>
          <cell r="AA679" t="str">
            <v>寮步区</v>
          </cell>
          <cell r="AB679" t="str">
            <v>07</v>
          </cell>
          <cell r="AC679">
            <v>12</v>
          </cell>
          <cell r="AD679">
            <v>12</v>
          </cell>
          <cell r="AE679" t="str">
            <v>是</v>
          </cell>
          <cell r="AF679" t="str">
            <v/>
          </cell>
          <cell r="AG679" t="str">
            <v>价值宽带</v>
          </cell>
          <cell r="AH679" t="str">
            <v>续本月</v>
          </cell>
          <cell r="AI679" t="str">
            <v>是</v>
          </cell>
          <cell r="AJ679">
            <v>13431502439</v>
          </cell>
          <cell r="AO679">
            <v>0</v>
          </cell>
          <cell r="AR679" t="str">
            <v>恒丰区</v>
          </cell>
        </row>
        <row r="680">
          <cell r="F680">
            <v>13532372689</v>
          </cell>
          <cell r="G680" t="str">
            <v>13532372689</v>
          </cell>
          <cell r="H680" t="str">
            <v>杨英英</v>
          </cell>
          <cell r="I680" t="str">
            <v>预付费东莞住宅新装或续费728元包年，带宽4M</v>
          </cell>
          <cell r="J680">
            <v>728</v>
          </cell>
          <cell r="K680">
            <v>728</v>
          </cell>
          <cell r="L680" t="str">
            <v>2014-06-05</v>
          </cell>
          <cell r="M680">
            <v>42160</v>
          </cell>
          <cell r="N680" t="str">
            <v>2016-06-05</v>
          </cell>
          <cell r="O680" t="str">
            <v>2015-06-05</v>
          </cell>
          <cell r="P680" t="str">
            <v>宽带预付费</v>
          </cell>
          <cell r="Q680" t="str">
            <v>续费</v>
          </cell>
          <cell r="R680" t="str">
            <v>提前充值</v>
          </cell>
          <cell r="S680" t="str">
            <v>家庭用户</v>
          </cell>
          <cell r="T680" t="str">
            <v>FTTH</v>
          </cell>
          <cell r="U680" t="str">
            <v>许小艳(xuxiaoy)</v>
          </cell>
          <cell r="V680" t="str">
            <v>ZX寮步钟宝明</v>
          </cell>
          <cell r="W680" t="str">
            <v>电商价值宽带营销</v>
          </cell>
          <cell r="X680" t="str">
            <v>寮步区</v>
          </cell>
          <cell r="Y680">
            <v>0</v>
          </cell>
          <cell r="Z680">
            <v>0</v>
          </cell>
          <cell r="AA680" t="str">
            <v>寮步区</v>
          </cell>
          <cell r="AB680" t="str">
            <v>05</v>
          </cell>
          <cell r="AC680">
            <v>4</v>
          </cell>
          <cell r="AD680">
            <v>12</v>
          </cell>
          <cell r="AE680" t="str">
            <v>是</v>
          </cell>
          <cell r="AF680" t="str">
            <v/>
          </cell>
          <cell r="AG680" t="str">
            <v>否</v>
          </cell>
          <cell r="AH680" t="str">
            <v>续本月</v>
          </cell>
          <cell r="AI680" t="str">
            <v>是</v>
          </cell>
          <cell r="AJ680">
            <v>13532372689</v>
          </cell>
          <cell r="AO680">
            <v>0</v>
          </cell>
          <cell r="AR680" t="str">
            <v>恒丰区</v>
          </cell>
        </row>
        <row r="681">
          <cell r="F681">
            <v>13580900650</v>
          </cell>
          <cell r="G681" t="str">
            <v>13580900650</v>
          </cell>
          <cell r="H681" t="str">
            <v>蔡开涛</v>
          </cell>
          <cell r="I681" t="str">
            <v>预付费东莞住宅新装或续费888元包年，带宽12M</v>
          </cell>
          <cell r="J681">
            <v>888</v>
          </cell>
          <cell r="K681">
            <v>888</v>
          </cell>
          <cell r="L681" t="str">
            <v>2014-06-01</v>
          </cell>
          <cell r="M681">
            <v>42156</v>
          </cell>
          <cell r="N681" t="str">
            <v>2016-06-01</v>
          </cell>
          <cell r="O681" t="str">
            <v>2015-06-01</v>
          </cell>
          <cell r="P681" t="str">
            <v>宽带预付费</v>
          </cell>
          <cell r="Q681" t="str">
            <v>续费</v>
          </cell>
          <cell r="R681" t="str">
            <v>提前充值</v>
          </cell>
          <cell r="S681" t="str">
            <v>家庭用户</v>
          </cell>
          <cell r="T681" t="str">
            <v>FTTH</v>
          </cell>
          <cell r="U681" t="str">
            <v>许小艳(xuxiaoy)</v>
          </cell>
          <cell r="V681" t="str">
            <v>DSBR寮步钟宝明</v>
          </cell>
          <cell r="W681" t="str">
            <v>电商价值宽带营销</v>
          </cell>
          <cell r="X681" t="str">
            <v>寮步区</v>
          </cell>
          <cell r="Y681">
            <v>0</v>
          </cell>
          <cell r="Z681">
            <v>0</v>
          </cell>
          <cell r="AA681" t="str">
            <v>寮步区</v>
          </cell>
          <cell r="AB681" t="str">
            <v>01</v>
          </cell>
          <cell r="AC681">
            <v>12</v>
          </cell>
          <cell r="AD681">
            <v>12</v>
          </cell>
          <cell r="AE681" t="str">
            <v>是</v>
          </cell>
          <cell r="AF681" t="str">
            <v/>
          </cell>
          <cell r="AG681" t="str">
            <v>价值宽带</v>
          </cell>
          <cell r="AH681" t="str">
            <v>续本月</v>
          </cell>
          <cell r="AI681" t="str">
            <v>是</v>
          </cell>
          <cell r="AJ681">
            <v>13580900650</v>
          </cell>
          <cell r="AO681">
            <v>0</v>
          </cell>
          <cell r="AR681" t="str">
            <v>恒丰区</v>
          </cell>
        </row>
        <row r="682">
          <cell r="F682">
            <v>13622533073</v>
          </cell>
          <cell r="G682" t="str">
            <v>13622533073</v>
          </cell>
          <cell r="H682" t="str">
            <v>詹庆国</v>
          </cell>
          <cell r="I682" t="str">
            <v>预付费东莞住宅新装或续费888元包年，带宽12M</v>
          </cell>
          <cell r="J682">
            <v>888</v>
          </cell>
          <cell r="K682">
            <v>888</v>
          </cell>
          <cell r="L682" t="str">
            <v>2013-06-04</v>
          </cell>
          <cell r="M682">
            <v>42159</v>
          </cell>
          <cell r="N682" t="str">
            <v>2016-06-04</v>
          </cell>
          <cell r="O682" t="str">
            <v>2015-06-04</v>
          </cell>
          <cell r="P682" t="str">
            <v>宽带预付费</v>
          </cell>
          <cell r="Q682" t="str">
            <v>续费</v>
          </cell>
          <cell r="R682" t="str">
            <v>提前充值</v>
          </cell>
          <cell r="S682" t="str">
            <v>家庭用户</v>
          </cell>
          <cell r="T682" t="str">
            <v>FTTH</v>
          </cell>
          <cell r="U682" t="str">
            <v>许小艳(xuxiaoy)</v>
          </cell>
          <cell r="V682" t="str">
            <v>DSBR寮步钟宝明</v>
          </cell>
          <cell r="W682" t="str">
            <v>电商价值宽带营销</v>
          </cell>
          <cell r="X682" t="str">
            <v>寮步区</v>
          </cell>
          <cell r="Y682">
            <v>0</v>
          </cell>
          <cell r="Z682">
            <v>0</v>
          </cell>
          <cell r="AA682" t="str">
            <v>寮步区</v>
          </cell>
          <cell r="AB682" t="str">
            <v>04</v>
          </cell>
          <cell r="AC682">
            <v>12</v>
          </cell>
          <cell r="AD682">
            <v>12</v>
          </cell>
          <cell r="AE682" t="str">
            <v>是</v>
          </cell>
          <cell r="AF682" t="str">
            <v/>
          </cell>
          <cell r="AG682" t="str">
            <v>价值宽带</v>
          </cell>
          <cell r="AH682" t="str">
            <v>续本月</v>
          </cell>
          <cell r="AI682" t="str">
            <v>是</v>
          </cell>
          <cell r="AJ682">
            <v>13622533073</v>
          </cell>
          <cell r="AO682">
            <v>0</v>
          </cell>
          <cell r="AR682" t="str">
            <v>富民区</v>
          </cell>
        </row>
        <row r="683">
          <cell r="F683">
            <v>13711877357</v>
          </cell>
          <cell r="G683" t="str">
            <v>13711877357</v>
          </cell>
          <cell r="H683" t="str">
            <v>夏凯</v>
          </cell>
          <cell r="I683" t="str">
            <v>预付费东莞住宅新装或续费680元包年，带宽4M</v>
          </cell>
          <cell r="J683">
            <v>680</v>
          </cell>
          <cell r="K683">
            <v>680</v>
          </cell>
          <cell r="L683" t="str">
            <v>2013-06-04</v>
          </cell>
          <cell r="M683">
            <v>42159</v>
          </cell>
          <cell r="N683" t="str">
            <v>2016-06-04</v>
          </cell>
          <cell r="O683" t="str">
            <v>2015-06-01</v>
          </cell>
          <cell r="P683" t="str">
            <v>宽带预付费</v>
          </cell>
          <cell r="Q683" t="str">
            <v>续费</v>
          </cell>
          <cell r="R683" t="str">
            <v>提前充值</v>
          </cell>
          <cell r="S683" t="str">
            <v>家庭用户</v>
          </cell>
          <cell r="T683" t="str">
            <v>FTTH</v>
          </cell>
          <cell r="U683" t="str">
            <v>许小艳(xuxiaoy)</v>
          </cell>
          <cell r="V683" t="str">
            <v>ZX寮步钟宝明</v>
          </cell>
          <cell r="W683" t="str">
            <v>电商价值宽带营销</v>
          </cell>
          <cell r="X683" t="str">
            <v>寮步区</v>
          </cell>
          <cell r="Y683">
            <v>0</v>
          </cell>
          <cell r="Z683">
            <v>0</v>
          </cell>
          <cell r="AA683" t="str">
            <v>寮步区</v>
          </cell>
          <cell r="AB683" t="str">
            <v>01</v>
          </cell>
          <cell r="AC683">
            <v>4</v>
          </cell>
          <cell r="AD683">
            <v>12</v>
          </cell>
          <cell r="AE683" t="str">
            <v>是</v>
          </cell>
          <cell r="AF683" t="str">
            <v/>
          </cell>
          <cell r="AG683" t="str">
            <v>否</v>
          </cell>
          <cell r="AH683" t="str">
            <v>续本月</v>
          </cell>
          <cell r="AI683" t="str">
            <v>是</v>
          </cell>
          <cell r="AJ683">
            <v>13711877357</v>
          </cell>
          <cell r="AO683">
            <v>0</v>
          </cell>
          <cell r="AR683" t="str">
            <v>富民区</v>
          </cell>
        </row>
        <row r="684">
          <cell r="F684">
            <v>15019102568</v>
          </cell>
          <cell r="G684" t="str">
            <v>15019102568</v>
          </cell>
          <cell r="H684" t="str">
            <v>李远平</v>
          </cell>
          <cell r="I684" t="str">
            <v>预付费东莞住宅新装或续费1088元包年，带宽10M</v>
          </cell>
          <cell r="J684">
            <v>1088</v>
          </cell>
          <cell r="K684">
            <v>1088</v>
          </cell>
          <cell r="L684" t="str">
            <v>2014-05-21</v>
          </cell>
          <cell r="M684">
            <v>42145</v>
          </cell>
          <cell r="N684" t="str">
            <v>2016-09-01</v>
          </cell>
          <cell r="O684" t="str">
            <v>2015-06-01</v>
          </cell>
          <cell r="P684" t="str">
            <v>宽带预付费</v>
          </cell>
          <cell r="Q684" t="str">
            <v>续费</v>
          </cell>
          <cell r="R684" t="str">
            <v>往月充值</v>
          </cell>
          <cell r="S684" t="str">
            <v>家庭用户</v>
          </cell>
          <cell r="T684" t="str">
            <v>FTTH</v>
          </cell>
          <cell r="U684" t="str">
            <v>许小艳(xuxiaoy)</v>
          </cell>
          <cell r="V684" t="str">
            <v>ZX寮步钟宝明</v>
          </cell>
          <cell r="W684" t="str">
            <v/>
          </cell>
          <cell r="X684" t="str">
            <v>寮步区</v>
          </cell>
          <cell r="Y684">
            <v>0</v>
          </cell>
          <cell r="Z684">
            <v>0</v>
          </cell>
          <cell r="AA684" t="str">
            <v>寮步区</v>
          </cell>
          <cell r="AB684" t="str">
            <v>01</v>
          </cell>
          <cell r="AC684">
            <v>10</v>
          </cell>
          <cell r="AD684">
            <v>12</v>
          </cell>
          <cell r="AE684" t="str">
            <v>是</v>
          </cell>
          <cell r="AF684" t="str">
            <v/>
          </cell>
          <cell r="AG684" t="str">
            <v>价值宽带</v>
          </cell>
          <cell r="AH684" t="str">
            <v>续前期</v>
          </cell>
          <cell r="AI684" t="str">
            <v>否</v>
          </cell>
          <cell r="AO684">
            <v>0</v>
          </cell>
          <cell r="AR684" t="str">
            <v>西联区</v>
          </cell>
        </row>
        <row r="685">
          <cell r="F685">
            <v>13434061269</v>
          </cell>
          <cell r="G685" t="str">
            <v>13434061269</v>
          </cell>
          <cell r="H685" t="str">
            <v>梁兴燕</v>
          </cell>
          <cell r="I685" t="str">
            <v>预付费东莞住宅新装或续费1998元包两年送半年，带宽10M</v>
          </cell>
          <cell r="J685">
            <v>1998</v>
          </cell>
          <cell r="K685">
            <v>1998</v>
          </cell>
          <cell r="L685" t="str">
            <v>2013-06-16</v>
          </cell>
          <cell r="M685">
            <v>42174</v>
          </cell>
          <cell r="N685" t="str">
            <v>2017-12-19</v>
          </cell>
          <cell r="O685" t="str">
            <v>2015-06-05</v>
          </cell>
          <cell r="P685" t="str">
            <v>宽带预付费</v>
          </cell>
          <cell r="Q685" t="str">
            <v>续费</v>
          </cell>
          <cell r="R685" t="str">
            <v>提前充值</v>
          </cell>
          <cell r="S685" t="str">
            <v>家庭用户</v>
          </cell>
          <cell r="T685" t="str">
            <v>(传统)XDSL</v>
          </cell>
          <cell r="U685" t="str">
            <v>许小艳(xuxiaoy)</v>
          </cell>
          <cell r="V685" t="str">
            <v>DL东莞金伦</v>
          </cell>
          <cell r="W685" t="str">
            <v>1.施工单号...  2.黄维链上门  3.  4.</v>
          </cell>
          <cell r="X685" t="str">
            <v>寮步区</v>
          </cell>
          <cell r="Y685">
            <v>0</v>
          </cell>
          <cell r="Z685">
            <v>0</v>
          </cell>
          <cell r="AA685" t="str">
            <v>寮步区</v>
          </cell>
          <cell r="AB685" t="str">
            <v>05</v>
          </cell>
          <cell r="AC685">
            <v>10</v>
          </cell>
          <cell r="AD685">
            <v>30</v>
          </cell>
          <cell r="AE685" t="str">
            <v>否</v>
          </cell>
          <cell r="AF685" t="str">
            <v/>
          </cell>
          <cell r="AG685" t="str">
            <v>价值宽带</v>
          </cell>
          <cell r="AH685" t="str">
            <v>续本月</v>
          </cell>
          <cell r="AI685" t="str">
            <v>否</v>
          </cell>
          <cell r="AO685">
            <v>0</v>
          </cell>
          <cell r="AR685" t="str">
            <v>上江城区</v>
          </cell>
        </row>
        <row r="686">
          <cell r="F686">
            <v>13751458503</v>
          </cell>
          <cell r="G686" t="str">
            <v>13751458503</v>
          </cell>
          <cell r="H686" t="str">
            <v>凡满想</v>
          </cell>
          <cell r="I686" t="str">
            <v>预付费东莞住宅新装或续费680元包年，带宽4M</v>
          </cell>
          <cell r="J686">
            <v>680</v>
          </cell>
          <cell r="K686">
            <v>680</v>
          </cell>
          <cell r="L686" t="str">
            <v>2013-06-16</v>
          </cell>
          <cell r="M686">
            <v>42171</v>
          </cell>
          <cell r="N686" t="str">
            <v>2016-06-16</v>
          </cell>
          <cell r="O686" t="str">
            <v>2015-06-04</v>
          </cell>
          <cell r="P686" t="str">
            <v>宽带预付费</v>
          </cell>
          <cell r="Q686" t="str">
            <v>续费</v>
          </cell>
          <cell r="R686" t="str">
            <v>提前充值</v>
          </cell>
          <cell r="S686" t="str">
            <v>家庭用户</v>
          </cell>
          <cell r="T686" t="str">
            <v>FTTH</v>
          </cell>
          <cell r="U686" t="str">
            <v>许小艳(xuxiaoy)</v>
          </cell>
          <cell r="V686" t="str">
            <v>ZY寮步营业厅</v>
          </cell>
          <cell r="W686" t="str">
            <v>电商价值宽带营销</v>
          </cell>
          <cell r="X686" t="str">
            <v>寮步区</v>
          </cell>
          <cell r="Y686">
            <v>0</v>
          </cell>
          <cell r="Z686">
            <v>0</v>
          </cell>
          <cell r="AA686" t="str">
            <v>寮步区</v>
          </cell>
          <cell r="AB686" t="str">
            <v>04</v>
          </cell>
          <cell r="AC686">
            <v>4</v>
          </cell>
          <cell r="AD686">
            <v>12</v>
          </cell>
          <cell r="AE686" t="str">
            <v>是</v>
          </cell>
          <cell r="AF686" t="str">
            <v/>
          </cell>
          <cell r="AG686" t="str">
            <v>否</v>
          </cell>
          <cell r="AH686" t="str">
            <v>续本月</v>
          </cell>
          <cell r="AI686" t="str">
            <v>是</v>
          </cell>
          <cell r="AJ686">
            <v>13751458503</v>
          </cell>
          <cell r="AO686">
            <v>0</v>
          </cell>
          <cell r="AR686" t="str">
            <v>上江城区</v>
          </cell>
        </row>
        <row r="687">
          <cell r="F687">
            <v>15118361496</v>
          </cell>
          <cell r="G687" t="str">
            <v>15118361496</v>
          </cell>
          <cell r="H687" t="str">
            <v>韩界兴</v>
          </cell>
          <cell r="I687" t="str">
            <v>预付费东莞住宅新装或续费768元包年，带宽4M</v>
          </cell>
          <cell r="J687">
            <v>768</v>
          </cell>
          <cell r="K687">
            <v>768</v>
          </cell>
          <cell r="L687" t="str">
            <v>2014-07-08</v>
          </cell>
          <cell r="M687">
            <v>42193</v>
          </cell>
          <cell r="N687" t="str">
            <v>2016-07-08</v>
          </cell>
          <cell r="O687" t="str">
            <v>2015-06-05</v>
          </cell>
          <cell r="P687" t="str">
            <v>宽带预付费</v>
          </cell>
          <cell r="Q687" t="str">
            <v>续费</v>
          </cell>
          <cell r="R687" t="str">
            <v>提前充值</v>
          </cell>
          <cell r="S687" t="str">
            <v>家庭用户</v>
          </cell>
          <cell r="T687" t="str">
            <v>FTTH</v>
          </cell>
          <cell r="U687" t="str">
            <v>许小艳(xuxiaoy)</v>
          </cell>
          <cell r="V687" t="str">
            <v>ZX寮步李宇飞</v>
          </cell>
          <cell r="W687" t="str">
            <v>电商价值宽带营销</v>
          </cell>
          <cell r="X687" t="str">
            <v>寮步区</v>
          </cell>
          <cell r="Y687">
            <v>0</v>
          </cell>
          <cell r="Z687">
            <v>0</v>
          </cell>
          <cell r="AA687" t="str">
            <v>寮步区</v>
          </cell>
          <cell r="AB687" t="str">
            <v>05</v>
          </cell>
          <cell r="AC687">
            <v>4</v>
          </cell>
          <cell r="AD687">
            <v>12</v>
          </cell>
          <cell r="AE687" t="str">
            <v>是</v>
          </cell>
          <cell r="AF687" t="str">
            <v/>
          </cell>
          <cell r="AG687" t="str">
            <v>否</v>
          </cell>
          <cell r="AH687" t="str">
            <v>续后期</v>
          </cell>
          <cell r="AI687" t="str">
            <v>否</v>
          </cell>
          <cell r="AO687">
            <v>0</v>
          </cell>
          <cell r="AR687" t="str">
            <v>上江城区</v>
          </cell>
        </row>
        <row r="688">
          <cell r="F688">
            <v>13532998058</v>
          </cell>
          <cell r="G688" t="str">
            <v>13532998058</v>
          </cell>
          <cell r="H688" t="str">
            <v>黄杰</v>
          </cell>
          <cell r="I688" t="str">
            <v>预付费东莞住宅新装或续费680元包年，带宽4M</v>
          </cell>
          <cell r="J688">
            <v>680</v>
          </cell>
          <cell r="K688">
            <v>680</v>
          </cell>
          <cell r="L688" t="str">
            <v>2014-06-01</v>
          </cell>
          <cell r="M688">
            <v>42156</v>
          </cell>
          <cell r="N688" t="str">
            <v>2016-06-02</v>
          </cell>
          <cell r="O688" t="str">
            <v>2015-06-02</v>
          </cell>
          <cell r="P688" t="str">
            <v>宽带预付费</v>
          </cell>
          <cell r="Q688" t="str">
            <v>续费</v>
          </cell>
          <cell r="R688" t="str">
            <v>往月充值</v>
          </cell>
          <cell r="S688" t="str">
            <v>家庭用户</v>
          </cell>
          <cell r="T688" t="str">
            <v>(传统)XDSL</v>
          </cell>
          <cell r="U688" t="str">
            <v>尼佳(nj_cs)</v>
          </cell>
          <cell r="V688" t="str">
            <v>ZX茶山覃绪炽</v>
          </cell>
          <cell r="W688" t="str">
            <v/>
          </cell>
          <cell r="X688" t="str">
            <v>茶山区</v>
          </cell>
          <cell r="Y688">
            <v>0</v>
          </cell>
          <cell r="Z688">
            <v>0</v>
          </cell>
          <cell r="AA688" t="str">
            <v>茶山区</v>
          </cell>
          <cell r="AB688" t="str">
            <v>02</v>
          </cell>
          <cell r="AC688">
            <v>4</v>
          </cell>
          <cell r="AD688">
            <v>12</v>
          </cell>
          <cell r="AE688" t="str">
            <v>否</v>
          </cell>
          <cell r="AF688" t="str">
            <v/>
          </cell>
          <cell r="AG688" t="str">
            <v>否</v>
          </cell>
          <cell r="AH688" t="str">
            <v>续本月</v>
          </cell>
          <cell r="AI688" t="str">
            <v>否</v>
          </cell>
          <cell r="AO688">
            <v>0</v>
          </cell>
          <cell r="AR688" t="str">
            <v>桑园区</v>
          </cell>
        </row>
        <row r="689">
          <cell r="F689">
            <v>13826222506</v>
          </cell>
          <cell r="G689" t="str">
            <v>13826222506</v>
          </cell>
          <cell r="H689" t="str">
            <v>陈凯</v>
          </cell>
          <cell r="I689" t="str">
            <v>预付费东莞住宅新装或续费888元包年，带宽12M</v>
          </cell>
          <cell r="J689">
            <v>888</v>
          </cell>
          <cell r="K689">
            <v>888</v>
          </cell>
          <cell r="L689" t="str">
            <v>2013-08-17</v>
          </cell>
          <cell r="M689">
            <v>42233</v>
          </cell>
          <cell r="N689" t="str">
            <v>2016-08-17</v>
          </cell>
          <cell r="O689" t="str">
            <v>2015-06-04</v>
          </cell>
          <cell r="P689" t="str">
            <v>宽带预付费</v>
          </cell>
          <cell r="Q689" t="str">
            <v>续费</v>
          </cell>
          <cell r="R689" t="str">
            <v>提前充值</v>
          </cell>
          <cell r="S689" t="str">
            <v>家庭用户</v>
          </cell>
          <cell r="T689" t="str">
            <v>FTTH</v>
          </cell>
          <cell r="U689" t="str">
            <v>叶玲(yel)</v>
          </cell>
          <cell r="V689" t="str">
            <v>ZX石排吴友义</v>
          </cell>
          <cell r="W689" t="str">
            <v>电商价值宽带营销</v>
          </cell>
          <cell r="X689" t="str">
            <v>石排区</v>
          </cell>
          <cell r="Y689">
            <v>0</v>
          </cell>
          <cell r="Z689">
            <v>0</v>
          </cell>
          <cell r="AA689" t="str">
            <v>石排区</v>
          </cell>
          <cell r="AB689" t="str">
            <v>04</v>
          </cell>
          <cell r="AC689">
            <v>12</v>
          </cell>
          <cell r="AD689">
            <v>12</v>
          </cell>
          <cell r="AE689" t="str">
            <v>是</v>
          </cell>
          <cell r="AF689" t="str">
            <v/>
          </cell>
          <cell r="AG689" t="str">
            <v>价值宽带</v>
          </cell>
          <cell r="AH689" t="str">
            <v>续后期</v>
          </cell>
          <cell r="AI689" t="str">
            <v>否</v>
          </cell>
          <cell r="AO689">
            <v>0</v>
          </cell>
          <cell r="AR689" t="str">
            <v>桑园区</v>
          </cell>
        </row>
        <row r="690">
          <cell r="F690">
            <v>13412248213</v>
          </cell>
          <cell r="G690" t="str">
            <v>13412248213</v>
          </cell>
          <cell r="H690" t="str">
            <v>郭东平</v>
          </cell>
          <cell r="I690" t="str">
            <v>预付费东莞住宅新装或续费1088元包年，带宽10M</v>
          </cell>
          <cell r="J690">
            <v>1088</v>
          </cell>
          <cell r="K690">
            <v>1088</v>
          </cell>
          <cell r="L690" t="str">
            <v>2012-06-30</v>
          </cell>
          <cell r="M690">
            <v>42185</v>
          </cell>
          <cell r="N690" t="str">
            <v>2016-06-30</v>
          </cell>
          <cell r="O690" t="str">
            <v>2015-06-02</v>
          </cell>
          <cell r="P690" t="str">
            <v>宽带预付费</v>
          </cell>
          <cell r="Q690" t="str">
            <v>续费</v>
          </cell>
          <cell r="R690" t="str">
            <v>提前充值</v>
          </cell>
          <cell r="S690" t="str">
            <v>家庭用户</v>
          </cell>
          <cell r="T690" t="str">
            <v>(传统)XDSL</v>
          </cell>
          <cell r="U690" t="str">
            <v>叶玲(yel)</v>
          </cell>
          <cell r="V690" t="str">
            <v>ZX石排吴友义</v>
          </cell>
          <cell r="W690" t="str">
            <v/>
          </cell>
          <cell r="X690" t="str">
            <v>石排区</v>
          </cell>
          <cell r="Y690">
            <v>0</v>
          </cell>
          <cell r="Z690">
            <v>0</v>
          </cell>
          <cell r="AA690" t="str">
            <v>石排区</v>
          </cell>
          <cell r="AB690" t="str">
            <v>02</v>
          </cell>
          <cell r="AC690">
            <v>10</v>
          </cell>
          <cell r="AD690">
            <v>12</v>
          </cell>
          <cell r="AE690" t="str">
            <v>否</v>
          </cell>
          <cell r="AF690" t="str">
            <v/>
          </cell>
          <cell r="AG690" t="str">
            <v>价值宽带</v>
          </cell>
          <cell r="AH690" t="str">
            <v>续本月</v>
          </cell>
          <cell r="AI690" t="str">
            <v>否</v>
          </cell>
          <cell r="AO690">
            <v>0</v>
          </cell>
          <cell r="AR690" t="str">
            <v>下桥区</v>
          </cell>
        </row>
        <row r="691">
          <cell r="F691">
            <v>13412248213</v>
          </cell>
          <cell r="G691" t="str">
            <v>13412248213</v>
          </cell>
          <cell r="H691" t="str">
            <v>郭东平</v>
          </cell>
          <cell r="I691" t="str">
            <v>预付费东莞住宅新装或续费1088元包年，带宽10M</v>
          </cell>
          <cell r="J691">
            <v>-1088</v>
          </cell>
          <cell r="K691">
            <v>-1088</v>
          </cell>
          <cell r="L691" t="str">
            <v>2012-06-30</v>
          </cell>
          <cell r="M691">
            <v>42551</v>
          </cell>
          <cell r="N691" t="str">
            <v>2016-06-30</v>
          </cell>
          <cell r="O691" t="str">
            <v>2015-06-02</v>
          </cell>
          <cell r="P691" t="str">
            <v>宽带预付费</v>
          </cell>
          <cell r="Q691" t="str">
            <v>宽带冲正</v>
          </cell>
          <cell r="R691" t="str">
            <v>提前充值</v>
          </cell>
          <cell r="S691" t="str">
            <v>家庭用户</v>
          </cell>
          <cell r="T691" t="str">
            <v>(传统)XDSL</v>
          </cell>
          <cell r="U691" t="str">
            <v>叶玲(yel)</v>
          </cell>
          <cell r="V691" t="str">
            <v>ZX石排吴友义</v>
          </cell>
          <cell r="W691" t="str">
            <v/>
          </cell>
          <cell r="X691" t="str">
            <v>石排区</v>
          </cell>
          <cell r="Y691">
            <v>0</v>
          </cell>
          <cell r="Z691">
            <v>0</v>
          </cell>
          <cell r="AA691" t="str">
            <v>石排区</v>
          </cell>
          <cell r="AB691" t="str">
            <v>02</v>
          </cell>
          <cell r="AC691">
            <v>10</v>
          </cell>
          <cell r="AD691">
            <v>12</v>
          </cell>
          <cell r="AE691" t="str">
            <v>否</v>
          </cell>
          <cell r="AF691" t="str">
            <v/>
          </cell>
          <cell r="AG691" t="str">
            <v>价值宽带</v>
          </cell>
          <cell r="AH691" t="str">
            <v>续后期</v>
          </cell>
          <cell r="AI691" t="str">
            <v>否</v>
          </cell>
          <cell r="AO691">
            <v>0</v>
          </cell>
          <cell r="AR691" t="str">
            <v>桑园区</v>
          </cell>
        </row>
        <row r="692">
          <cell r="F692">
            <v>13532510165</v>
          </cell>
          <cell r="G692" t="str">
            <v>13532510165</v>
          </cell>
          <cell r="H692" t="str">
            <v>曹智慧</v>
          </cell>
          <cell r="I692" t="str">
            <v>预付费东莞住宅新装或续费680元包年，带宽4M</v>
          </cell>
          <cell r="J692">
            <v>680</v>
          </cell>
          <cell r="K692">
            <v>680</v>
          </cell>
          <cell r="L692" t="str">
            <v>2013-07-22</v>
          </cell>
          <cell r="M692">
            <v>42207</v>
          </cell>
          <cell r="N692" t="str">
            <v>2016-07-22</v>
          </cell>
          <cell r="O692" t="str">
            <v>2015-06-04</v>
          </cell>
          <cell r="P692" t="str">
            <v>宽带预付费</v>
          </cell>
          <cell r="Q692" t="str">
            <v>续费</v>
          </cell>
          <cell r="R692" t="str">
            <v>提前充值</v>
          </cell>
          <cell r="S692" t="str">
            <v>家庭用户</v>
          </cell>
          <cell r="T692" t="str">
            <v>(传统)XDSL</v>
          </cell>
          <cell r="U692" t="str">
            <v>叶玲(yel)</v>
          </cell>
          <cell r="V692" t="str">
            <v>ZX石排李先富</v>
          </cell>
          <cell r="W692" t="str">
            <v/>
          </cell>
          <cell r="X692" t="str">
            <v>石排区</v>
          </cell>
          <cell r="Y692">
            <v>0</v>
          </cell>
          <cell r="Z692">
            <v>0</v>
          </cell>
          <cell r="AA692" t="str">
            <v>石排区</v>
          </cell>
          <cell r="AB692" t="str">
            <v>04</v>
          </cell>
          <cell r="AC692">
            <v>4</v>
          </cell>
          <cell r="AD692">
            <v>12</v>
          </cell>
          <cell r="AE692" t="str">
            <v>否</v>
          </cell>
          <cell r="AF692" t="str">
            <v/>
          </cell>
          <cell r="AG692" t="str">
            <v>否</v>
          </cell>
          <cell r="AH692" t="str">
            <v>续后期</v>
          </cell>
          <cell r="AI692" t="str">
            <v>否</v>
          </cell>
          <cell r="AO692">
            <v>0</v>
          </cell>
          <cell r="AR692" t="str">
            <v>光润区</v>
          </cell>
        </row>
        <row r="693">
          <cell r="F693">
            <v>13544821754</v>
          </cell>
          <cell r="G693" t="str">
            <v>13544821754</v>
          </cell>
          <cell r="H693" t="str">
            <v>王尧</v>
          </cell>
          <cell r="I693" t="str">
            <v>预付费东莞住宅新装或续费1088元包年，带宽10M</v>
          </cell>
          <cell r="J693">
            <v>1088</v>
          </cell>
          <cell r="K693">
            <v>1088</v>
          </cell>
          <cell r="L693" t="str">
            <v>2011-06-09</v>
          </cell>
          <cell r="M693">
            <v>42164</v>
          </cell>
          <cell r="N693" t="str">
            <v>2016-06-09</v>
          </cell>
          <cell r="O693" t="str">
            <v>2015-06-07</v>
          </cell>
          <cell r="P693" t="str">
            <v>宽带预付费</v>
          </cell>
          <cell r="Q693" t="str">
            <v>续费</v>
          </cell>
          <cell r="R693" t="str">
            <v>提前充值</v>
          </cell>
          <cell r="S693" t="str">
            <v>家庭用户</v>
          </cell>
          <cell r="T693" t="str">
            <v>FTTH</v>
          </cell>
          <cell r="U693" t="str">
            <v>叶玲(yel)</v>
          </cell>
          <cell r="V693" t="str">
            <v>ZX石排吴友义</v>
          </cell>
          <cell r="W693" t="str">
            <v/>
          </cell>
          <cell r="X693" t="str">
            <v>石排区</v>
          </cell>
          <cell r="Y693">
            <v>0</v>
          </cell>
          <cell r="Z693">
            <v>0</v>
          </cell>
          <cell r="AA693" t="str">
            <v>石排区</v>
          </cell>
          <cell r="AB693" t="str">
            <v>07</v>
          </cell>
          <cell r="AC693">
            <v>10</v>
          </cell>
          <cell r="AD693">
            <v>12</v>
          </cell>
          <cell r="AE693" t="str">
            <v>是</v>
          </cell>
          <cell r="AF693" t="str">
            <v/>
          </cell>
          <cell r="AG693" t="str">
            <v>价值宽带</v>
          </cell>
          <cell r="AH693" t="str">
            <v>续本月</v>
          </cell>
          <cell r="AI693" t="str">
            <v>是</v>
          </cell>
          <cell r="AJ693">
            <v>13544821754</v>
          </cell>
          <cell r="AO693">
            <v>0</v>
          </cell>
          <cell r="AR693" t="str">
            <v>桑园区</v>
          </cell>
        </row>
        <row r="694">
          <cell r="F694">
            <v>15917723770</v>
          </cell>
          <cell r="G694" t="str">
            <v>15917723770</v>
          </cell>
          <cell r="H694" t="str">
            <v>肖尚元</v>
          </cell>
          <cell r="I694" t="str">
            <v>预付费东莞住宅新装或续费888元包年，带宽12M</v>
          </cell>
          <cell r="J694">
            <v>888</v>
          </cell>
          <cell r="K694">
            <v>888</v>
          </cell>
          <cell r="L694" t="str">
            <v>2012-07-10</v>
          </cell>
          <cell r="M694">
            <v>42197</v>
          </cell>
          <cell r="N694" t="str">
            <v>2016-07-12</v>
          </cell>
          <cell r="O694" t="str">
            <v>2015-06-05</v>
          </cell>
          <cell r="P694" t="str">
            <v>宽带预付费</v>
          </cell>
          <cell r="Q694" t="str">
            <v>续费</v>
          </cell>
          <cell r="R694" t="str">
            <v>提前充值</v>
          </cell>
          <cell r="S694" t="str">
            <v>家庭用户</v>
          </cell>
          <cell r="T694" t="str">
            <v>(传统)XDSL</v>
          </cell>
          <cell r="U694" t="str">
            <v>叶玲(yel)</v>
          </cell>
          <cell r="V694" t="str">
            <v>ZX石排李先富</v>
          </cell>
          <cell r="W694" t="str">
            <v/>
          </cell>
          <cell r="X694" t="str">
            <v>石排区</v>
          </cell>
          <cell r="Y694">
            <v>0</v>
          </cell>
          <cell r="Z694">
            <v>0</v>
          </cell>
          <cell r="AA694" t="str">
            <v>石排区</v>
          </cell>
          <cell r="AB694" t="str">
            <v>05</v>
          </cell>
          <cell r="AC694">
            <v>12</v>
          </cell>
          <cell r="AD694">
            <v>12</v>
          </cell>
          <cell r="AE694" t="str">
            <v>否</v>
          </cell>
          <cell r="AF694" t="str">
            <v/>
          </cell>
          <cell r="AG694" t="str">
            <v>价值宽带</v>
          </cell>
          <cell r="AH694" t="str">
            <v>续后期</v>
          </cell>
          <cell r="AI694" t="str">
            <v>否</v>
          </cell>
          <cell r="AO694">
            <v>0</v>
          </cell>
          <cell r="AR694" t="str">
            <v>桑园区</v>
          </cell>
        </row>
        <row r="695">
          <cell r="F695">
            <v>15814370750</v>
          </cell>
          <cell r="G695" t="str">
            <v>15814370750</v>
          </cell>
          <cell r="H695" t="str">
            <v>戴明华</v>
          </cell>
          <cell r="I695" t="str">
            <v>预付费东莞住宅新装或续费680元包年，带宽4M</v>
          </cell>
          <cell r="J695">
            <v>680</v>
          </cell>
          <cell r="K695">
            <v>680</v>
          </cell>
          <cell r="L695" t="str">
            <v>2013-03-11</v>
          </cell>
          <cell r="M695">
            <v>42141</v>
          </cell>
          <cell r="N695" t="str">
            <v>2016-06-03</v>
          </cell>
          <cell r="O695" t="str">
            <v>2015-06-03</v>
          </cell>
          <cell r="P695" t="str">
            <v>宽带预付费</v>
          </cell>
          <cell r="Q695" t="str">
            <v>续费</v>
          </cell>
          <cell r="R695" t="str">
            <v>往月充值</v>
          </cell>
          <cell r="S695" t="str">
            <v>家庭用户</v>
          </cell>
          <cell r="T695" t="str">
            <v>FTTH</v>
          </cell>
          <cell r="U695" t="str">
            <v>叶玲(yel)</v>
          </cell>
          <cell r="V695" t="str">
            <v>DSBR石排李先富</v>
          </cell>
          <cell r="W695" t="str">
            <v>电商价值宽带营销</v>
          </cell>
          <cell r="X695" t="str">
            <v>石排区</v>
          </cell>
          <cell r="Y695">
            <v>0</v>
          </cell>
          <cell r="Z695">
            <v>0</v>
          </cell>
          <cell r="AA695" t="str">
            <v>石排区</v>
          </cell>
          <cell r="AB695" t="str">
            <v>03</v>
          </cell>
          <cell r="AC695">
            <v>4</v>
          </cell>
          <cell r="AD695">
            <v>12</v>
          </cell>
          <cell r="AE695" t="str">
            <v>是</v>
          </cell>
          <cell r="AF695" t="str">
            <v/>
          </cell>
          <cell r="AG695" t="str">
            <v>否</v>
          </cell>
          <cell r="AH695" t="str">
            <v>续前期</v>
          </cell>
          <cell r="AI695" t="str">
            <v>否</v>
          </cell>
          <cell r="AO695">
            <v>0</v>
          </cell>
          <cell r="AR695" t="str">
            <v>桑园区</v>
          </cell>
        </row>
        <row r="696">
          <cell r="F696">
            <v>18825814008</v>
          </cell>
          <cell r="G696" t="str">
            <v>18825814008</v>
          </cell>
          <cell r="H696" t="str">
            <v>骆晓波</v>
          </cell>
          <cell r="I696" t="str">
            <v>预付费东莞住宅新装或续费680元包年，带宽4M</v>
          </cell>
          <cell r="J696">
            <v>680</v>
          </cell>
          <cell r="K696">
            <v>680</v>
          </cell>
          <cell r="L696" t="str">
            <v>2014-06-25</v>
          </cell>
          <cell r="M696">
            <v>42180</v>
          </cell>
          <cell r="N696" t="str">
            <v>2016-06-25</v>
          </cell>
          <cell r="O696" t="str">
            <v>2015-06-04</v>
          </cell>
          <cell r="P696" t="str">
            <v>宽带预付费</v>
          </cell>
          <cell r="Q696" t="str">
            <v>续费</v>
          </cell>
          <cell r="R696" t="str">
            <v>提前充值</v>
          </cell>
          <cell r="S696" t="str">
            <v>家庭用户</v>
          </cell>
          <cell r="T696" t="str">
            <v>(传统)XDSL</v>
          </cell>
          <cell r="U696" t="str">
            <v>叶玲(yel)</v>
          </cell>
          <cell r="V696" t="str">
            <v>DL东莞金伦</v>
          </cell>
          <cell r="W696" t="str">
            <v/>
          </cell>
          <cell r="X696" t="str">
            <v>石排区</v>
          </cell>
          <cell r="Y696">
            <v>0</v>
          </cell>
          <cell r="Z696">
            <v>0</v>
          </cell>
          <cell r="AA696" t="str">
            <v>石排区</v>
          </cell>
          <cell r="AB696" t="str">
            <v>04</v>
          </cell>
          <cell r="AC696">
            <v>4</v>
          </cell>
          <cell r="AD696">
            <v>12</v>
          </cell>
          <cell r="AE696" t="str">
            <v>否</v>
          </cell>
          <cell r="AF696" t="str">
            <v/>
          </cell>
          <cell r="AG696" t="str">
            <v>否</v>
          </cell>
          <cell r="AH696" t="str">
            <v>续本月</v>
          </cell>
          <cell r="AI696" t="str">
            <v>否</v>
          </cell>
          <cell r="AO696">
            <v>0</v>
          </cell>
          <cell r="AR696" t="str">
            <v>冼沙区</v>
          </cell>
        </row>
        <row r="697">
          <cell r="F697">
            <v>13794985922</v>
          </cell>
          <cell r="G697" t="str">
            <v>13794985922</v>
          </cell>
          <cell r="H697" t="str">
            <v>周兆天</v>
          </cell>
          <cell r="I697" t="str">
            <v>预付费东莞住宅新装或续费888元包年，带宽12M</v>
          </cell>
          <cell r="J697">
            <v>888</v>
          </cell>
          <cell r="K697">
            <v>888</v>
          </cell>
          <cell r="L697" t="str">
            <v>2011-06-08</v>
          </cell>
          <cell r="M697">
            <v>42225</v>
          </cell>
          <cell r="N697" t="str">
            <v>2016-08-09</v>
          </cell>
          <cell r="O697" t="str">
            <v>2015-06-04</v>
          </cell>
          <cell r="P697" t="str">
            <v>宽带预付费</v>
          </cell>
          <cell r="Q697" t="str">
            <v>续费</v>
          </cell>
          <cell r="R697" t="str">
            <v>提前充值</v>
          </cell>
          <cell r="S697" t="str">
            <v>家庭用户</v>
          </cell>
          <cell r="T697" t="str">
            <v>(传统)XDSL</v>
          </cell>
          <cell r="U697" t="str">
            <v>叶玲(yel)</v>
          </cell>
          <cell r="V697" t="str">
            <v>ZX石排吴友义</v>
          </cell>
          <cell r="W697" t="str">
            <v/>
          </cell>
          <cell r="X697" t="str">
            <v>石排区</v>
          </cell>
          <cell r="Y697">
            <v>0</v>
          </cell>
          <cell r="Z697">
            <v>0</v>
          </cell>
          <cell r="AA697" t="str">
            <v>石排区</v>
          </cell>
          <cell r="AB697" t="str">
            <v>04</v>
          </cell>
          <cell r="AC697">
            <v>12</v>
          </cell>
          <cell r="AD697">
            <v>12</v>
          </cell>
          <cell r="AE697" t="str">
            <v>否</v>
          </cell>
          <cell r="AF697" t="str">
            <v/>
          </cell>
          <cell r="AG697" t="str">
            <v>价值宽带</v>
          </cell>
          <cell r="AH697" t="str">
            <v>续后期</v>
          </cell>
          <cell r="AI697" t="str">
            <v>否</v>
          </cell>
          <cell r="AO697">
            <v>0</v>
          </cell>
          <cell r="AR697" t="str">
            <v>冼沙区</v>
          </cell>
        </row>
        <row r="698">
          <cell r="F698">
            <v>13417532816</v>
          </cell>
          <cell r="G698" t="str">
            <v>13417532816</v>
          </cell>
          <cell r="H698" t="str">
            <v>李灿先</v>
          </cell>
          <cell r="I698" t="str">
            <v>预付费东莞住宅新装或续费680元包年，带宽4M</v>
          </cell>
          <cell r="J698">
            <v>680</v>
          </cell>
          <cell r="K698">
            <v>680</v>
          </cell>
          <cell r="L698" t="str">
            <v>2013-08-03</v>
          </cell>
          <cell r="M698">
            <v>42219</v>
          </cell>
          <cell r="N698" t="str">
            <v>2016-08-03</v>
          </cell>
          <cell r="O698" t="str">
            <v>2015-06-04</v>
          </cell>
          <cell r="P698" t="str">
            <v>宽带预付费</v>
          </cell>
          <cell r="Q698" t="str">
            <v>续费</v>
          </cell>
          <cell r="R698" t="str">
            <v>提前充值</v>
          </cell>
          <cell r="S698" t="str">
            <v>家庭用户</v>
          </cell>
          <cell r="T698" t="str">
            <v>(传统)XDSL</v>
          </cell>
          <cell r="U698" t="str">
            <v>叶玲(yel)</v>
          </cell>
          <cell r="V698" t="str">
            <v>ZX石排吴友义</v>
          </cell>
          <cell r="W698" t="str">
            <v/>
          </cell>
          <cell r="X698" t="str">
            <v>石排区</v>
          </cell>
          <cell r="Y698">
            <v>0</v>
          </cell>
          <cell r="Z698">
            <v>0</v>
          </cell>
          <cell r="AA698" t="str">
            <v>石排区</v>
          </cell>
          <cell r="AB698" t="str">
            <v>04</v>
          </cell>
          <cell r="AC698">
            <v>4</v>
          </cell>
          <cell r="AD698">
            <v>12</v>
          </cell>
          <cell r="AE698" t="str">
            <v>否</v>
          </cell>
          <cell r="AF698" t="str">
            <v/>
          </cell>
          <cell r="AG698" t="str">
            <v>否</v>
          </cell>
          <cell r="AH698" t="str">
            <v>续后期</v>
          </cell>
          <cell r="AI698" t="str">
            <v>否</v>
          </cell>
          <cell r="AO698">
            <v>0</v>
          </cell>
          <cell r="AR698" t="str">
            <v>冼沙区</v>
          </cell>
        </row>
        <row r="699">
          <cell r="F699">
            <v>15989697117</v>
          </cell>
          <cell r="G699" t="str">
            <v>15989697117</v>
          </cell>
          <cell r="H699" t="str">
            <v>鲁晓龙</v>
          </cell>
          <cell r="I699" t="str">
            <v>预付费东莞住宅新装或续费680元包年，带宽4M</v>
          </cell>
          <cell r="J699">
            <v>680</v>
          </cell>
          <cell r="K699">
            <v>680</v>
          </cell>
          <cell r="L699" t="str">
            <v>2013-06-04</v>
          </cell>
          <cell r="M699">
            <v>42163</v>
          </cell>
          <cell r="N699" t="str">
            <v>2016-06-08</v>
          </cell>
          <cell r="O699" t="str">
            <v>2015-06-01</v>
          </cell>
          <cell r="P699" t="str">
            <v>宽带预付费</v>
          </cell>
          <cell r="Q699" t="str">
            <v>续费</v>
          </cell>
          <cell r="R699" t="str">
            <v>提前充值</v>
          </cell>
          <cell r="S699" t="str">
            <v>家庭用户</v>
          </cell>
          <cell r="T699" t="str">
            <v>FTTH</v>
          </cell>
          <cell r="U699" t="str">
            <v>许小艳(xuxiaoy)</v>
          </cell>
          <cell r="V699" t="str">
            <v>ZX寮步钟宝明</v>
          </cell>
          <cell r="W699" t="str">
            <v>电商价值宽带营销</v>
          </cell>
          <cell r="X699" t="str">
            <v>寮步区</v>
          </cell>
          <cell r="Y699">
            <v>0</v>
          </cell>
          <cell r="Z699">
            <v>0</v>
          </cell>
          <cell r="AA699" t="str">
            <v>寮步区</v>
          </cell>
          <cell r="AB699" t="str">
            <v>01</v>
          </cell>
          <cell r="AC699">
            <v>4</v>
          </cell>
          <cell r="AD699">
            <v>12</v>
          </cell>
          <cell r="AE699" t="str">
            <v>是</v>
          </cell>
          <cell r="AF699" t="str">
            <v/>
          </cell>
          <cell r="AG699" t="str">
            <v>否</v>
          </cell>
          <cell r="AH699" t="str">
            <v>续本月</v>
          </cell>
          <cell r="AI699" t="str">
            <v>是</v>
          </cell>
          <cell r="AJ699">
            <v>15989697117</v>
          </cell>
          <cell r="AO699">
            <v>0</v>
          </cell>
          <cell r="AR699" t="str">
            <v>冼沙区</v>
          </cell>
        </row>
        <row r="700">
          <cell r="F700">
            <v>13553887110</v>
          </cell>
          <cell r="G700" t="str">
            <v>13553887110</v>
          </cell>
          <cell r="H700" t="str">
            <v>欧阳八平</v>
          </cell>
          <cell r="I700" t="str">
            <v>预付费东莞住宅新装或续费888元包年，带宽12M</v>
          </cell>
          <cell r="J700">
            <v>888</v>
          </cell>
          <cell r="K700">
            <v>888</v>
          </cell>
          <cell r="L700" t="str">
            <v>2014-06-18</v>
          </cell>
          <cell r="M700">
            <v>42173</v>
          </cell>
          <cell r="N700" t="str">
            <v>2016-06-18</v>
          </cell>
          <cell r="O700" t="str">
            <v>2015-06-05</v>
          </cell>
          <cell r="P700" t="str">
            <v>宽带预付费</v>
          </cell>
          <cell r="Q700" t="str">
            <v>续费</v>
          </cell>
          <cell r="R700" t="str">
            <v>提前充值</v>
          </cell>
          <cell r="S700" t="str">
            <v>家庭用户</v>
          </cell>
          <cell r="T700" t="str">
            <v>FTTH</v>
          </cell>
          <cell r="U700" t="str">
            <v>许小艳(xuxiaoy)</v>
          </cell>
          <cell r="V700" t="str">
            <v>ZX寮步魏祥洋</v>
          </cell>
          <cell r="W700" t="str">
            <v>电商价值宽带营销</v>
          </cell>
          <cell r="X700" t="str">
            <v>寮步区</v>
          </cell>
          <cell r="Y700">
            <v>0</v>
          </cell>
          <cell r="Z700">
            <v>0</v>
          </cell>
          <cell r="AA700" t="str">
            <v>寮步区</v>
          </cell>
          <cell r="AB700" t="str">
            <v>05</v>
          </cell>
          <cell r="AC700">
            <v>12</v>
          </cell>
          <cell r="AD700">
            <v>12</v>
          </cell>
          <cell r="AE700" t="str">
            <v>是</v>
          </cell>
          <cell r="AF700" t="str">
            <v/>
          </cell>
          <cell r="AG700" t="str">
            <v>价值宽带</v>
          </cell>
          <cell r="AH700" t="str">
            <v>续本月</v>
          </cell>
          <cell r="AI700" t="str">
            <v>是</v>
          </cell>
          <cell r="AJ700">
            <v>13553887110</v>
          </cell>
          <cell r="AO700">
            <v>0</v>
          </cell>
          <cell r="AR700" t="str">
            <v>冼沙区</v>
          </cell>
        </row>
        <row r="701">
          <cell r="F701">
            <v>13412030932</v>
          </cell>
          <cell r="G701" t="str">
            <v>13412030932</v>
          </cell>
          <cell r="H701" t="str">
            <v>胡林三</v>
          </cell>
          <cell r="I701" t="str">
            <v>预付费东莞住宅新装或续费680元包年，带宽4M</v>
          </cell>
          <cell r="J701">
            <v>680</v>
          </cell>
          <cell r="K701">
            <v>680</v>
          </cell>
          <cell r="L701" t="str">
            <v>2014-06-05</v>
          </cell>
          <cell r="M701">
            <v>42160</v>
          </cell>
          <cell r="N701" t="str">
            <v>2016-06-07</v>
          </cell>
          <cell r="O701" t="str">
            <v>2015-06-07</v>
          </cell>
          <cell r="P701" t="str">
            <v>宽带预付费</v>
          </cell>
          <cell r="Q701" t="str">
            <v>续费</v>
          </cell>
          <cell r="R701" t="str">
            <v>往月充值</v>
          </cell>
          <cell r="S701" t="str">
            <v>家庭用户</v>
          </cell>
          <cell r="T701" t="str">
            <v>(传统)XDSL</v>
          </cell>
          <cell r="U701" t="str">
            <v>尼佳(nj_cs)</v>
          </cell>
          <cell r="V701" t="str">
            <v>DL创基办公</v>
          </cell>
          <cell r="W701" t="str">
            <v/>
          </cell>
          <cell r="X701" t="str">
            <v>茶山区</v>
          </cell>
          <cell r="Y701">
            <v>0</v>
          </cell>
          <cell r="Z701">
            <v>0</v>
          </cell>
          <cell r="AA701" t="str">
            <v>茶山区</v>
          </cell>
          <cell r="AB701" t="str">
            <v>07</v>
          </cell>
          <cell r="AC701">
            <v>4</v>
          </cell>
          <cell r="AD701">
            <v>12</v>
          </cell>
          <cell r="AE701" t="str">
            <v>否</v>
          </cell>
          <cell r="AF701" t="str">
            <v/>
          </cell>
          <cell r="AG701" t="str">
            <v>否</v>
          </cell>
          <cell r="AH701" t="str">
            <v>续本月</v>
          </cell>
          <cell r="AI701" t="str">
            <v>否</v>
          </cell>
          <cell r="AO701">
            <v>0</v>
          </cell>
          <cell r="AR701" t="str">
            <v>冼沙区</v>
          </cell>
        </row>
        <row r="702">
          <cell r="F702">
            <v>13532348218</v>
          </cell>
          <cell r="G702" t="str">
            <v>13532348218</v>
          </cell>
          <cell r="H702" t="str">
            <v>石程兴</v>
          </cell>
          <cell r="I702" t="str">
            <v>预付费东莞住宅新装或续费888元包年，带宽12M</v>
          </cell>
          <cell r="J702">
            <v>888</v>
          </cell>
          <cell r="K702">
            <v>888</v>
          </cell>
          <cell r="L702" t="str">
            <v>2014-07-10</v>
          </cell>
          <cell r="M702">
            <v>42195</v>
          </cell>
          <cell r="N702" t="str">
            <v>2016-07-10</v>
          </cell>
          <cell r="O702" t="str">
            <v>2015-06-02</v>
          </cell>
          <cell r="P702" t="str">
            <v>宽带预付费</v>
          </cell>
          <cell r="Q702" t="str">
            <v>续费</v>
          </cell>
          <cell r="R702" t="str">
            <v>提前充值</v>
          </cell>
          <cell r="S702" t="str">
            <v>家庭用户</v>
          </cell>
          <cell r="T702" t="str">
            <v>FTTH</v>
          </cell>
          <cell r="U702" t="str">
            <v>尼佳(nj_cs)</v>
          </cell>
          <cell r="V702" t="str">
            <v>ZX茶山张秀标</v>
          </cell>
          <cell r="W702" t="str">
            <v>电商价值宽带营销</v>
          </cell>
          <cell r="X702" t="str">
            <v>茶山区</v>
          </cell>
          <cell r="Y702">
            <v>0</v>
          </cell>
          <cell r="Z702">
            <v>0</v>
          </cell>
          <cell r="AA702" t="str">
            <v>茶山区</v>
          </cell>
          <cell r="AB702" t="str">
            <v>02</v>
          </cell>
          <cell r="AC702">
            <v>12</v>
          </cell>
          <cell r="AD702">
            <v>12</v>
          </cell>
          <cell r="AE702" t="str">
            <v>是</v>
          </cell>
          <cell r="AF702" t="str">
            <v/>
          </cell>
          <cell r="AG702" t="str">
            <v>价值宽带</v>
          </cell>
          <cell r="AH702" t="str">
            <v>续后期</v>
          </cell>
          <cell r="AI702" t="str">
            <v>否</v>
          </cell>
          <cell r="AO702">
            <v>0</v>
          </cell>
          <cell r="AR702" t="str">
            <v>冼沙区</v>
          </cell>
        </row>
        <row r="703">
          <cell r="F703">
            <v>13544868641</v>
          </cell>
          <cell r="G703" t="str">
            <v>13544868641</v>
          </cell>
          <cell r="H703" t="str">
            <v>王诚阳</v>
          </cell>
          <cell r="I703" t="str">
            <v>预付费东莞住宅新装或续费680元包年，带宽4M</v>
          </cell>
          <cell r="J703">
            <v>680</v>
          </cell>
          <cell r="K703">
            <v>680</v>
          </cell>
          <cell r="L703" t="str">
            <v>2014-06-01</v>
          </cell>
          <cell r="M703">
            <v>42156</v>
          </cell>
          <cell r="N703" t="str">
            <v>2016-06-03</v>
          </cell>
          <cell r="O703" t="str">
            <v>2015-06-03</v>
          </cell>
          <cell r="P703" t="str">
            <v>宽带预付费</v>
          </cell>
          <cell r="Q703" t="str">
            <v>续费</v>
          </cell>
          <cell r="R703" t="str">
            <v>当月充值</v>
          </cell>
          <cell r="S703" t="str">
            <v>家庭用户</v>
          </cell>
          <cell r="T703" t="str">
            <v>(传统)XDSL</v>
          </cell>
          <cell r="U703" t="str">
            <v>尼佳(nj_cs)</v>
          </cell>
          <cell r="V703" t="str">
            <v>DL创基办公</v>
          </cell>
          <cell r="W703" t="str">
            <v/>
          </cell>
          <cell r="X703" t="str">
            <v>茶山区</v>
          </cell>
          <cell r="Y703">
            <v>0</v>
          </cell>
          <cell r="Z703">
            <v>0</v>
          </cell>
          <cell r="AA703" t="str">
            <v>茶山区</v>
          </cell>
          <cell r="AB703" t="str">
            <v>03</v>
          </cell>
          <cell r="AC703">
            <v>4</v>
          </cell>
          <cell r="AD703">
            <v>12</v>
          </cell>
          <cell r="AE703" t="str">
            <v>否</v>
          </cell>
          <cell r="AF703" t="str">
            <v/>
          </cell>
          <cell r="AG703" t="str">
            <v>否</v>
          </cell>
          <cell r="AH703" t="str">
            <v>续本月</v>
          </cell>
          <cell r="AI703" t="str">
            <v>否</v>
          </cell>
          <cell r="AO703">
            <v>0</v>
          </cell>
          <cell r="AR703" t="str">
            <v>冼沙区</v>
          </cell>
        </row>
        <row r="704">
          <cell r="F704">
            <v>13650121465</v>
          </cell>
          <cell r="G704" t="str">
            <v>13650121465</v>
          </cell>
          <cell r="H704" t="str">
            <v>黄文超</v>
          </cell>
          <cell r="I704" t="str">
            <v>预付费东莞住宅新装或续费888元包年，带宽12M</v>
          </cell>
          <cell r="J704">
            <v>888</v>
          </cell>
          <cell r="K704">
            <v>888</v>
          </cell>
          <cell r="L704" t="str">
            <v>2014-06-27</v>
          </cell>
          <cell r="M704">
            <v>42182</v>
          </cell>
          <cell r="N704" t="str">
            <v>2016-06-27</v>
          </cell>
          <cell r="O704" t="str">
            <v>2015-06-04</v>
          </cell>
          <cell r="P704" t="str">
            <v>宽带预付费</v>
          </cell>
          <cell r="Q704" t="str">
            <v>续费</v>
          </cell>
          <cell r="R704" t="str">
            <v>当月充值</v>
          </cell>
          <cell r="S704" t="str">
            <v>家庭用户</v>
          </cell>
          <cell r="T704" t="str">
            <v>FTTH</v>
          </cell>
          <cell r="U704" t="str">
            <v>尼佳(nj_cs)</v>
          </cell>
          <cell r="V704" t="str">
            <v>DL创基办公</v>
          </cell>
          <cell r="W704" t="str">
            <v/>
          </cell>
          <cell r="X704" t="str">
            <v>茶山区</v>
          </cell>
          <cell r="Y704">
            <v>0</v>
          </cell>
          <cell r="Z704">
            <v>0</v>
          </cell>
          <cell r="AA704" t="str">
            <v>茶山区</v>
          </cell>
          <cell r="AB704" t="str">
            <v>04</v>
          </cell>
          <cell r="AC704">
            <v>12</v>
          </cell>
          <cell r="AD704">
            <v>12</v>
          </cell>
          <cell r="AE704" t="str">
            <v>是</v>
          </cell>
          <cell r="AF704" t="str">
            <v/>
          </cell>
          <cell r="AG704" t="str">
            <v>价值宽带</v>
          </cell>
          <cell r="AH704" t="str">
            <v>续本月</v>
          </cell>
          <cell r="AI704" t="str">
            <v>是</v>
          </cell>
          <cell r="AJ704">
            <v>13650121465</v>
          </cell>
          <cell r="AO704">
            <v>0</v>
          </cell>
          <cell r="AR704" t="str">
            <v>冼沙区</v>
          </cell>
        </row>
        <row r="705">
          <cell r="F705">
            <v>13712463228</v>
          </cell>
          <cell r="G705" t="str">
            <v>13712463228</v>
          </cell>
          <cell r="H705" t="str">
            <v>林肖玲</v>
          </cell>
          <cell r="I705" t="str">
            <v>预付费东莞住宅新装或续费680元包年，带宽4M</v>
          </cell>
          <cell r="J705">
            <v>680</v>
          </cell>
          <cell r="K705">
            <v>680</v>
          </cell>
          <cell r="L705" t="str">
            <v>2014-06-07</v>
          </cell>
          <cell r="M705">
            <v>42162</v>
          </cell>
          <cell r="N705" t="str">
            <v>2016-06-07</v>
          </cell>
          <cell r="O705" t="str">
            <v>2015-06-03</v>
          </cell>
          <cell r="P705" t="str">
            <v>宽带预付费</v>
          </cell>
          <cell r="Q705" t="str">
            <v>续费</v>
          </cell>
          <cell r="R705" t="str">
            <v>当月充值</v>
          </cell>
          <cell r="S705" t="str">
            <v>家庭用户</v>
          </cell>
          <cell r="T705" t="str">
            <v>FTTH</v>
          </cell>
          <cell r="U705" t="str">
            <v>尼佳(nj_cs)</v>
          </cell>
          <cell r="V705" t="str">
            <v>DL创基办公</v>
          </cell>
          <cell r="W705" t="str">
            <v>电商价值宽带营销</v>
          </cell>
          <cell r="X705" t="str">
            <v>茶山区</v>
          </cell>
          <cell r="Y705">
            <v>0</v>
          </cell>
          <cell r="Z705">
            <v>0</v>
          </cell>
          <cell r="AA705" t="str">
            <v>茶山区</v>
          </cell>
          <cell r="AB705" t="str">
            <v>03</v>
          </cell>
          <cell r="AC705">
            <v>4</v>
          </cell>
          <cell r="AD705">
            <v>12</v>
          </cell>
          <cell r="AE705" t="str">
            <v>是</v>
          </cell>
          <cell r="AF705" t="str">
            <v/>
          </cell>
          <cell r="AG705" t="str">
            <v>否</v>
          </cell>
          <cell r="AH705" t="str">
            <v>续本月</v>
          </cell>
          <cell r="AI705" t="str">
            <v>是</v>
          </cell>
          <cell r="AJ705">
            <v>13712463228</v>
          </cell>
          <cell r="AO705">
            <v>0</v>
          </cell>
          <cell r="AR705" t="str">
            <v>冼沙区</v>
          </cell>
        </row>
        <row r="706">
          <cell r="F706">
            <v>15016891171</v>
          </cell>
          <cell r="G706" t="str">
            <v>15016891171</v>
          </cell>
          <cell r="H706" t="str">
            <v>刘祖建</v>
          </cell>
          <cell r="I706" t="str">
            <v>预付费东莞住宅新装或续费680元包年，带宽4M</v>
          </cell>
          <cell r="J706">
            <v>680</v>
          </cell>
          <cell r="K706">
            <v>680</v>
          </cell>
          <cell r="L706" t="str">
            <v>2013-06-20</v>
          </cell>
          <cell r="M706">
            <v>42175</v>
          </cell>
          <cell r="N706" t="str">
            <v>2016-06-20</v>
          </cell>
          <cell r="O706" t="str">
            <v>2015-06-03</v>
          </cell>
          <cell r="P706" t="str">
            <v>宽带预付费</v>
          </cell>
          <cell r="Q706" t="str">
            <v>续费</v>
          </cell>
          <cell r="R706" t="str">
            <v>提前充值</v>
          </cell>
          <cell r="S706" t="str">
            <v>家庭用户</v>
          </cell>
          <cell r="T706" t="str">
            <v>FTTH</v>
          </cell>
          <cell r="U706" t="str">
            <v>袁楚雪(yuancx)</v>
          </cell>
          <cell r="V706" t="str">
            <v>ZX茶山郑廷碧</v>
          </cell>
          <cell r="W706" t="str">
            <v>电商价值宽带营销</v>
          </cell>
          <cell r="X706" t="str">
            <v>茶山区</v>
          </cell>
          <cell r="Y706">
            <v>0</v>
          </cell>
          <cell r="Z706">
            <v>0</v>
          </cell>
          <cell r="AA706" t="str">
            <v>茶山区</v>
          </cell>
          <cell r="AB706" t="str">
            <v>03</v>
          </cell>
          <cell r="AC706">
            <v>4</v>
          </cell>
          <cell r="AD706">
            <v>12</v>
          </cell>
          <cell r="AE706" t="str">
            <v>是</v>
          </cell>
          <cell r="AF706" t="str">
            <v/>
          </cell>
          <cell r="AG706" t="str">
            <v>否</v>
          </cell>
          <cell r="AH706" t="str">
            <v>续本月</v>
          </cell>
          <cell r="AI706" t="str">
            <v>是</v>
          </cell>
          <cell r="AJ706">
            <v>15016891171</v>
          </cell>
          <cell r="AO706">
            <v>0</v>
          </cell>
          <cell r="AR706" t="str">
            <v>牛鼓区</v>
          </cell>
        </row>
        <row r="707">
          <cell r="F707">
            <v>15914546268</v>
          </cell>
          <cell r="G707" t="str">
            <v>15914546268</v>
          </cell>
          <cell r="H707" t="str">
            <v>魏宇杰</v>
          </cell>
          <cell r="I707" t="str">
            <v>预付费东莞住宅新装或续费680元包年，带宽4M</v>
          </cell>
          <cell r="J707">
            <v>680</v>
          </cell>
          <cell r="K707">
            <v>680</v>
          </cell>
          <cell r="L707" t="str">
            <v>2014-06-16</v>
          </cell>
          <cell r="M707">
            <v>42171</v>
          </cell>
          <cell r="N707" t="str">
            <v>2016-06-16</v>
          </cell>
          <cell r="O707" t="str">
            <v>2015-06-04</v>
          </cell>
          <cell r="P707" t="str">
            <v>宽带预付费</v>
          </cell>
          <cell r="Q707" t="str">
            <v>续费</v>
          </cell>
          <cell r="R707" t="str">
            <v>提前充值</v>
          </cell>
          <cell r="S707" t="str">
            <v>家庭用户</v>
          </cell>
          <cell r="T707" t="str">
            <v>FTTH</v>
          </cell>
          <cell r="U707" t="str">
            <v>尼佳(nj_cs)</v>
          </cell>
          <cell r="V707" t="str">
            <v>ZX茶山郑廷碧</v>
          </cell>
          <cell r="W707" t="str">
            <v>电商价值宽带营销</v>
          </cell>
          <cell r="X707" t="str">
            <v>茶山区</v>
          </cell>
          <cell r="Y707">
            <v>0</v>
          </cell>
          <cell r="Z707">
            <v>0</v>
          </cell>
          <cell r="AA707" t="str">
            <v>茶山区</v>
          </cell>
          <cell r="AB707" t="str">
            <v>04</v>
          </cell>
          <cell r="AC707">
            <v>4</v>
          </cell>
          <cell r="AD707">
            <v>12</v>
          </cell>
          <cell r="AE707" t="str">
            <v>是</v>
          </cell>
          <cell r="AF707" t="str">
            <v/>
          </cell>
          <cell r="AG707" t="str">
            <v>否</v>
          </cell>
          <cell r="AH707" t="str">
            <v>续本月</v>
          </cell>
          <cell r="AI707" t="str">
            <v>是</v>
          </cell>
          <cell r="AJ707">
            <v>15914546268</v>
          </cell>
          <cell r="AO707">
            <v>0</v>
          </cell>
          <cell r="AR707" t="str">
            <v>牛鼓区</v>
          </cell>
        </row>
        <row r="708">
          <cell r="F708">
            <v>15989944283</v>
          </cell>
          <cell r="G708" t="str">
            <v>15989944283</v>
          </cell>
          <cell r="H708" t="str">
            <v>杨秀良</v>
          </cell>
          <cell r="I708" t="str">
            <v>预付费东莞住宅新装或续费680元包年，带宽4M</v>
          </cell>
          <cell r="J708">
            <v>680</v>
          </cell>
          <cell r="K708">
            <v>680</v>
          </cell>
          <cell r="L708" t="str">
            <v>2014-07-01</v>
          </cell>
          <cell r="M708">
            <v>42186</v>
          </cell>
          <cell r="N708" t="str">
            <v>2016-07-01</v>
          </cell>
          <cell r="O708" t="str">
            <v>2015-06-04</v>
          </cell>
          <cell r="P708" t="str">
            <v>宽带预付费</v>
          </cell>
          <cell r="Q708" t="str">
            <v>续费</v>
          </cell>
          <cell r="R708" t="str">
            <v>提前充值</v>
          </cell>
          <cell r="S708" t="str">
            <v>家庭用户</v>
          </cell>
          <cell r="T708" t="str">
            <v>FTTH</v>
          </cell>
          <cell r="U708" t="str">
            <v>尼佳(nj_cs)</v>
          </cell>
          <cell r="V708" t="str">
            <v>DL东莞金伦</v>
          </cell>
          <cell r="W708" t="str">
            <v/>
          </cell>
          <cell r="X708" t="str">
            <v>茶山区</v>
          </cell>
          <cell r="Y708">
            <v>0</v>
          </cell>
          <cell r="Z708">
            <v>0</v>
          </cell>
          <cell r="AA708" t="str">
            <v>茶山区</v>
          </cell>
          <cell r="AB708" t="str">
            <v>04</v>
          </cell>
          <cell r="AC708">
            <v>4</v>
          </cell>
          <cell r="AD708">
            <v>12</v>
          </cell>
          <cell r="AE708" t="str">
            <v>是</v>
          </cell>
          <cell r="AF708" t="str">
            <v/>
          </cell>
          <cell r="AG708" t="str">
            <v>否</v>
          </cell>
          <cell r="AH708" t="str">
            <v>续后期</v>
          </cell>
          <cell r="AI708" t="str">
            <v>否</v>
          </cell>
          <cell r="AO708">
            <v>0</v>
          </cell>
          <cell r="AR708" t="str">
            <v>低涌区</v>
          </cell>
        </row>
        <row r="709">
          <cell r="F709">
            <v>13538307880</v>
          </cell>
          <cell r="G709" t="str">
            <v>13538307880</v>
          </cell>
          <cell r="H709" t="str">
            <v>周军军</v>
          </cell>
          <cell r="I709" t="str">
            <v>预付费东莞住宅新装或续费888元包年，带宽12M</v>
          </cell>
          <cell r="J709">
            <v>888</v>
          </cell>
          <cell r="K709">
            <v>888</v>
          </cell>
          <cell r="L709" t="str">
            <v>2012-06-26</v>
          </cell>
          <cell r="M709">
            <v>42181</v>
          </cell>
          <cell r="N709" t="str">
            <v>2016-06-26</v>
          </cell>
          <cell r="O709" t="str">
            <v>2015-06-07</v>
          </cell>
          <cell r="P709" t="str">
            <v>宽带预付费</v>
          </cell>
          <cell r="Q709" t="str">
            <v>续费</v>
          </cell>
          <cell r="R709" t="str">
            <v>提前充值</v>
          </cell>
          <cell r="S709" t="str">
            <v>家庭用户</v>
          </cell>
          <cell r="T709" t="str">
            <v>FTTH</v>
          </cell>
          <cell r="U709" t="str">
            <v>尼佳(nj_cs)</v>
          </cell>
          <cell r="V709" t="str">
            <v>ZX茶山张秀标</v>
          </cell>
          <cell r="W709" t="str">
            <v>电商价值宽带营销</v>
          </cell>
          <cell r="X709" t="str">
            <v>茶山区</v>
          </cell>
          <cell r="Y709">
            <v>0</v>
          </cell>
          <cell r="Z709">
            <v>0</v>
          </cell>
          <cell r="AA709" t="str">
            <v>茶山区</v>
          </cell>
          <cell r="AB709" t="str">
            <v>07</v>
          </cell>
          <cell r="AC709">
            <v>12</v>
          </cell>
          <cell r="AD709">
            <v>12</v>
          </cell>
          <cell r="AE709" t="str">
            <v>是</v>
          </cell>
          <cell r="AF709" t="str">
            <v/>
          </cell>
          <cell r="AG709" t="str">
            <v>价值宽带</v>
          </cell>
          <cell r="AH709" t="str">
            <v>续本月</v>
          </cell>
          <cell r="AI709" t="str">
            <v>是</v>
          </cell>
          <cell r="AJ709">
            <v>13538307880</v>
          </cell>
          <cell r="AO709">
            <v>0</v>
          </cell>
          <cell r="AR709" t="str">
            <v>温塘区</v>
          </cell>
        </row>
        <row r="710">
          <cell r="F710">
            <v>15014311251</v>
          </cell>
          <cell r="G710" t="str">
            <v>15014311251</v>
          </cell>
          <cell r="H710" t="str">
            <v>覃宏明</v>
          </cell>
          <cell r="I710" t="str">
            <v>预付费东莞住宅新装或续费1088元包年，带宽10M</v>
          </cell>
          <cell r="J710">
            <v>1088</v>
          </cell>
          <cell r="K710">
            <v>1088</v>
          </cell>
          <cell r="L710" t="str">
            <v>2013-03-24</v>
          </cell>
          <cell r="M710">
            <v>42143</v>
          </cell>
          <cell r="N710" t="str">
            <v>2016-06-01</v>
          </cell>
          <cell r="O710" t="str">
            <v>2015-06-01</v>
          </cell>
          <cell r="P710" t="str">
            <v>宽带预付费</v>
          </cell>
          <cell r="Q710" t="str">
            <v>续费</v>
          </cell>
          <cell r="R710" t="str">
            <v>往月充值</v>
          </cell>
          <cell r="S710" t="str">
            <v>家庭用户</v>
          </cell>
          <cell r="T710" t="str">
            <v>FTTH</v>
          </cell>
          <cell r="U710" t="str">
            <v>尼佳(nj_cs)</v>
          </cell>
          <cell r="V710" t="str">
            <v>DL创基办公</v>
          </cell>
          <cell r="W710" t="str">
            <v>电商价值宽带营销</v>
          </cell>
          <cell r="X710" t="str">
            <v>茶山区</v>
          </cell>
          <cell r="Y710">
            <v>0</v>
          </cell>
          <cell r="Z710">
            <v>0</v>
          </cell>
          <cell r="AA710" t="str">
            <v>茶山区</v>
          </cell>
          <cell r="AB710" t="str">
            <v>01</v>
          </cell>
          <cell r="AC710">
            <v>10</v>
          </cell>
          <cell r="AD710">
            <v>12</v>
          </cell>
          <cell r="AE710" t="str">
            <v>是</v>
          </cell>
          <cell r="AF710" t="str">
            <v/>
          </cell>
          <cell r="AG710" t="str">
            <v>价值宽带</v>
          </cell>
          <cell r="AH710" t="str">
            <v>续前期</v>
          </cell>
          <cell r="AI710" t="str">
            <v>否</v>
          </cell>
          <cell r="AO710">
            <v>0</v>
          </cell>
          <cell r="AR710" t="str">
            <v>简沙洲区</v>
          </cell>
        </row>
        <row r="711">
          <cell r="F711">
            <v>15118300756</v>
          </cell>
          <cell r="G711" t="str">
            <v>15118300756</v>
          </cell>
          <cell r="H711" t="str">
            <v>王成珍</v>
          </cell>
          <cell r="I711" t="str">
            <v>预付费东莞住宅新装1298元包2年，带宽6M</v>
          </cell>
          <cell r="J711">
            <v>1298</v>
          </cell>
          <cell r="K711">
            <v>1298</v>
          </cell>
          <cell r="L711" t="str">
            <v>2009-05-03</v>
          </cell>
          <cell r="M711">
            <v>42031</v>
          </cell>
          <cell r="N711" t="str">
            <v>2017-06-01</v>
          </cell>
          <cell r="O711" t="str">
            <v>2015-06-01</v>
          </cell>
          <cell r="P711" t="str">
            <v>宽带预付费</v>
          </cell>
          <cell r="Q711" t="str">
            <v>续费</v>
          </cell>
          <cell r="R711" t="str">
            <v>往月充值</v>
          </cell>
          <cell r="S711" t="str">
            <v>家庭用户</v>
          </cell>
          <cell r="T711" t="str">
            <v>FTTH</v>
          </cell>
          <cell r="U711" t="str">
            <v>袁楚雪(yuancx)</v>
          </cell>
          <cell r="V711" t="str">
            <v>ZX茶山覃绪炽</v>
          </cell>
          <cell r="W711" t="str">
            <v/>
          </cell>
          <cell r="X711" t="str">
            <v>横沥区</v>
          </cell>
          <cell r="Y711">
            <v>0</v>
          </cell>
          <cell r="Z711">
            <v>0</v>
          </cell>
          <cell r="AA711" t="str">
            <v>横沥区</v>
          </cell>
          <cell r="AB711" t="str">
            <v>01</v>
          </cell>
          <cell r="AC711">
            <v>6</v>
          </cell>
          <cell r="AD711">
            <v>24</v>
          </cell>
          <cell r="AE711" t="str">
            <v>是</v>
          </cell>
          <cell r="AF711" t="str">
            <v/>
          </cell>
          <cell r="AG711" t="str">
            <v>否</v>
          </cell>
          <cell r="AH711" t="str">
            <v>续前期</v>
          </cell>
          <cell r="AI711" t="str">
            <v>否</v>
          </cell>
          <cell r="AO711">
            <v>0</v>
          </cell>
          <cell r="AR711" t="str">
            <v>简沙洲区</v>
          </cell>
        </row>
        <row r="712">
          <cell r="F712">
            <v>13532331179</v>
          </cell>
          <cell r="G712" t="str">
            <v>13532331179</v>
          </cell>
          <cell r="H712" t="str">
            <v>陈仕健</v>
          </cell>
          <cell r="I712" t="str">
            <v>预付费东莞住宅新装或续费680元包年，带宽4M</v>
          </cell>
          <cell r="J712">
            <v>680</v>
          </cell>
          <cell r="K712">
            <v>680</v>
          </cell>
          <cell r="L712" t="str">
            <v>2013-07-14</v>
          </cell>
          <cell r="M712">
            <v>42216</v>
          </cell>
          <cell r="N712" t="str">
            <v>2016-07-31</v>
          </cell>
          <cell r="O712" t="str">
            <v>2015-06-01</v>
          </cell>
          <cell r="P712" t="str">
            <v>宽带预付费</v>
          </cell>
          <cell r="Q712" t="str">
            <v>续费</v>
          </cell>
          <cell r="R712" t="str">
            <v>提前充值</v>
          </cell>
          <cell r="S712" t="str">
            <v>家庭用户</v>
          </cell>
          <cell r="T712" t="str">
            <v>(传统)XDSL</v>
          </cell>
          <cell r="U712" t="str">
            <v>尼佳(nj_cs)</v>
          </cell>
          <cell r="V712" t="str">
            <v>ZX茶山邓逢善</v>
          </cell>
          <cell r="W712" t="str">
            <v>电商价值宽带营销</v>
          </cell>
          <cell r="X712" t="str">
            <v>茶山区</v>
          </cell>
          <cell r="Y712">
            <v>0</v>
          </cell>
          <cell r="Z712">
            <v>0</v>
          </cell>
          <cell r="AA712" t="str">
            <v>茶山区</v>
          </cell>
          <cell r="AB712" t="str">
            <v>01</v>
          </cell>
          <cell r="AC712">
            <v>4</v>
          </cell>
          <cell r="AD712">
            <v>12</v>
          </cell>
          <cell r="AE712" t="str">
            <v>否</v>
          </cell>
          <cell r="AF712" t="str">
            <v/>
          </cell>
          <cell r="AG712" t="str">
            <v>否</v>
          </cell>
          <cell r="AH712" t="str">
            <v>续后期</v>
          </cell>
          <cell r="AI712" t="str">
            <v>否</v>
          </cell>
          <cell r="AO712">
            <v>0</v>
          </cell>
          <cell r="AR712" t="str">
            <v>简沙洲区</v>
          </cell>
        </row>
        <row r="713">
          <cell r="F713">
            <v>13592716565</v>
          </cell>
          <cell r="G713" t="str">
            <v>13592716565</v>
          </cell>
          <cell r="H713" t="str">
            <v>唐忠政</v>
          </cell>
          <cell r="I713" t="str">
            <v>预付费东莞住宅新装或续费768元包年，带宽4M</v>
          </cell>
          <cell r="J713">
            <v>768</v>
          </cell>
          <cell r="K713">
            <v>768</v>
          </cell>
          <cell r="L713" t="str">
            <v>2008-09-01</v>
          </cell>
          <cell r="M713">
            <v>42161</v>
          </cell>
          <cell r="N713" t="str">
            <v>2016-06-06</v>
          </cell>
          <cell r="O713" t="str">
            <v>2015-06-06</v>
          </cell>
          <cell r="P713" t="str">
            <v>宽带预付费</v>
          </cell>
          <cell r="Q713" t="str">
            <v>续费</v>
          </cell>
          <cell r="R713" t="str">
            <v>提前充值</v>
          </cell>
          <cell r="S713" t="str">
            <v>家庭用户</v>
          </cell>
          <cell r="T713" t="str">
            <v>FTTH</v>
          </cell>
          <cell r="U713" t="str">
            <v>美曦通信(dl_mx)</v>
          </cell>
          <cell r="V713" t="str">
            <v>DL美曦通讯</v>
          </cell>
          <cell r="W713" t="str">
            <v>电商价值宽带营销</v>
          </cell>
          <cell r="X713" t="str">
            <v>茶山区</v>
          </cell>
          <cell r="Y713">
            <v>0</v>
          </cell>
          <cell r="Z713">
            <v>0</v>
          </cell>
          <cell r="AA713" t="str">
            <v>茶山区</v>
          </cell>
          <cell r="AB713" t="str">
            <v>06</v>
          </cell>
          <cell r="AC713">
            <v>4</v>
          </cell>
          <cell r="AD713">
            <v>12</v>
          </cell>
          <cell r="AE713" t="str">
            <v>是</v>
          </cell>
          <cell r="AF713" t="str">
            <v/>
          </cell>
          <cell r="AG713" t="str">
            <v>否</v>
          </cell>
          <cell r="AH713" t="str">
            <v>续本月</v>
          </cell>
          <cell r="AI713" t="str">
            <v>是</v>
          </cell>
          <cell r="AJ713">
            <v>13592716565</v>
          </cell>
          <cell r="AO713">
            <v>0</v>
          </cell>
          <cell r="AR713" t="str">
            <v>简沙洲区</v>
          </cell>
        </row>
        <row r="714">
          <cell r="F714">
            <v>13650020096</v>
          </cell>
          <cell r="G714" t="str">
            <v>13650020096</v>
          </cell>
          <cell r="H714" t="str">
            <v>古惠文</v>
          </cell>
          <cell r="I714" t="str">
            <v>预付费东莞住宅新装或续费888元包年，带宽12M</v>
          </cell>
          <cell r="J714">
            <v>888</v>
          </cell>
          <cell r="K714">
            <v>888</v>
          </cell>
          <cell r="L714" t="str">
            <v>2013-02-20</v>
          </cell>
          <cell r="M714">
            <v>42169</v>
          </cell>
          <cell r="N714" t="str">
            <v>2016-06-14</v>
          </cell>
          <cell r="O714" t="str">
            <v>2015-06-03</v>
          </cell>
          <cell r="P714" t="str">
            <v>宽带预付费</v>
          </cell>
          <cell r="Q714" t="str">
            <v>续费</v>
          </cell>
          <cell r="R714" t="str">
            <v>提前充值</v>
          </cell>
          <cell r="S714" t="str">
            <v>家庭用户</v>
          </cell>
          <cell r="T714" t="str">
            <v>FTTH</v>
          </cell>
          <cell r="U714" t="str">
            <v>袁楚雪(yuancx)</v>
          </cell>
          <cell r="V714" t="str">
            <v>ZX茶山覃绪炽</v>
          </cell>
          <cell r="W714" t="str">
            <v>电商价值宽带营销</v>
          </cell>
          <cell r="X714" t="str">
            <v>茶山区</v>
          </cell>
          <cell r="Y714">
            <v>0</v>
          </cell>
          <cell r="Z714">
            <v>0</v>
          </cell>
          <cell r="AA714" t="str">
            <v>茶山区</v>
          </cell>
          <cell r="AB714" t="str">
            <v>03</v>
          </cell>
          <cell r="AC714">
            <v>12</v>
          </cell>
          <cell r="AD714">
            <v>12</v>
          </cell>
          <cell r="AE714" t="str">
            <v>是</v>
          </cell>
          <cell r="AF714" t="str">
            <v/>
          </cell>
          <cell r="AG714" t="str">
            <v>价值宽带</v>
          </cell>
          <cell r="AH714" t="str">
            <v>续本月</v>
          </cell>
          <cell r="AI714" t="str">
            <v>是</v>
          </cell>
          <cell r="AJ714">
            <v>13650020096</v>
          </cell>
          <cell r="AO714">
            <v>0</v>
          </cell>
          <cell r="AR714" t="str">
            <v>简沙洲区</v>
          </cell>
        </row>
        <row r="715">
          <cell r="F715">
            <v>13652463294</v>
          </cell>
          <cell r="G715" t="str">
            <v>13652463294</v>
          </cell>
          <cell r="H715" t="str">
            <v>邓海锋</v>
          </cell>
          <cell r="I715" t="str">
            <v>预付费东莞住宅新装或续费680元包年，带宽4M</v>
          </cell>
          <cell r="J715">
            <v>680</v>
          </cell>
          <cell r="K715">
            <v>680</v>
          </cell>
          <cell r="L715" t="str">
            <v>2008-12-31</v>
          </cell>
          <cell r="M715">
            <v>42156</v>
          </cell>
          <cell r="N715" t="str">
            <v>2016-06-03</v>
          </cell>
          <cell r="O715" t="str">
            <v>2015-06-03</v>
          </cell>
          <cell r="P715" t="str">
            <v>宽带预付费</v>
          </cell>
          <cell r="Q715" t="str">
            <v>续费</v>
          </cell>
          <cell r="R715" t="str">
            <v>往月充值</v>
          </cell>
          <cell r="S715" t="str">
            <v>家庭用户</v>
          </cell>
          <cell r="T715" t="str">
            <v>(传统)XDSL</v>
          </cell>
          <cell r="U715" t="str">
            <v>袁楚雪(yuancx)</v>
          </cell>
          <cell r="V715" t="str">
            <v>DL创基办公</v>
          </cell>
          <cell r="W715" t="str">
            <v/>
          </cell>
          <cell r="X715" t="str">
            <v>茶山区</v>
          </cell>
          <cell r="Y715">
            <v>0</v>
          </cell>
          <cell r="Z715">
            <v>0</v>
          </cell>
          <cell r="AA715" t="str">
            <v>茶山区</v>
          </cell>
          <cell r="AB715" t="str">
            <v>03</v>
          </cell>
          <cell r="AC715">
            <v>4</v>
          </cell>
          <cell r="AD715">
            <v>12</v>
          </cell>
          <cell r="AE715" t="str">
            <v>否</v>
          </cell>
          <cell r="AF715" t="str">
            <v/>
          </cell>
          <cell r="AG715" t="str">
            <v>否</v>
          </cell>
          <cell r="AH715" t="str">
            <v>续本月</v>
          </cell>
          <cell r="AI715" t="str">
            <v>否</v>
          </cell>
          <cell r="AO715">
            <v>0</v>
          </cell>
          <cell r="AR715" t="str">
            <v>简沙洲区</v>
          </cell>
        </row>
        <row r="716">
          <cell r="F716">
            <v>13713267634</v>
          </cell>
          <cell r="G716" t="str">
            <v>13713267634</v>
          </cell>
          <cell r="H716" t="str">
            <v>补龙贵</v>
          </cell>
          <cell r="I716" t="str">
            <v>预付费东莞住宅新装或续费680元包年，带宽4M</v>
          </cell>
          <cell r="J716">
            <v>680</v>
          </cell>
          <cell r="K716">
            <v>680</v>
          </cell>
          <cell r="L716" t="str">
            <v>2012-06-17</v>
          </cell>
          <cell r="M716">
            <v>42174</v>
          </cell>
          <cell r="N716" t="str">
            <v>2016-06-19</v>
          </cell>
          <cell r="O716" t="str">
            <v>2015-06-01</v>
          </cell>
          <cell r="P716" t="str">
            <v>宽带预付费</v>
          </cell>
          <cell r="Q716" t="str">
            <v>续费</v>
          </cell>
          <cell r="R716" t="str">
            <v>提前充值</v>
          </cell>
          <cell r="S716" t="str">
            <v>家庭用户</v>
          </cell>
          <cell r="T716" t="str">
            <v>GPON+XDSL</v>
          </cell>
          <cell r="U716" t="str">
            <v>袁楚雪(yuancx)</v>
          </cell>
          <cell r="V716" t="str">
            <v>ZX茶山邓逢善</v>
          </cell>
          <cell r="W716" t="str">
            <v>赠送240元移动话费 13713267634</v>
          </cell>
          <cell r="X716" t="str">
            <v>茶山区</v>
          </cell>
          <cell r="Y716">
            <v>0</v>
          </cell>
          <cell r="Z716">
            <v>0</v>
          </cell>
          <cell r="AA716" t="str">
            <v>茶山区</v>
          </cell>
          <cell r="AB716" t="str">
            <v>01</v>
          </cell>
          <cell r="AC716">
            <v>4</v>
          </cell>
          <cell r="AD716">
            <v>12</v>
          </cell>
          <cell r="AE716" t="str">
            <v>否</v>
          </cell>
          <cell r="AF716" t="str">
            <v/>
          </cell>
          <cell r="AG716" t="str">
            <v>否</v>
          </cell>
          <cell r="AH716" t="str">
            <v>续本月</v>
          </cell>
          <cell r="AI716" t="str">
            <v>否</v>
          </cell>
          <cell r="AO716">
            <v>0</v>
          </cell>
          <cell r="AR716" t="str">
            <v>简沙洲区</v>
          </cell>
        </row>
        <row r="717">
          <cell r="F717">
            <v>15016993708</v>
          </cell>
          <cell r="G717" t="str">
            <v>15016993708</v>
          </cell>
          <cell r="H717" t="str">
            <v>胥家本</v>
          </cell>
          <cell r="I717" t="str">
            <v>预付费东莞住宅新装或续费680元包年，带宽4M</v>
          </cell>
          <cell r="J717">
            <v>680</v>
          </cell>
          <cell r="K717">
            <v>680</v>
          </cell>
          <cell r="L717" t="str">
            <v>2011-07-23</v>
          </cell>
          <cell r="M717">
            <v>42188</v>
          </cell>
          <cell r="N717" t="str">
            <v>2016-07-03</v>
          </cell>
          <cell r="O717" t="str">
            <v>2015-06-03</v>
          </cell>
          <cell r="P717" t="str">
            <v>宽带预付费</v>
          </cell>
          <cell r="Q717" t="str">
            <v>续费</v>
          </cell>
          <cell r="R717" t="str">
            <v>提前充值</v>
          </cell>
          <cell r="S717" t="str">
            <v>家庭用户</v>
          </cell>
          <cell r="T717" t="str">
            <v>(传统)XDSL</v>
          </cell>
          <cell r="U717" t="str">
            <v>袁楚雪(yuancx)</v>
          </cell>
          <cell r="V717" t="str">
            <v>DL东莞金伦</v>
          </cell>
          <cell r="W717" t="str">
            <v/>
          </cell>
          <cell r="X717" t="str">
            <v>茶山区</v>
          </cell>
          <cell r="Y717">
            <v>0</v>
          </cell>
          <cell r="Z717">
            <v>0</v>
          </cell>
          <cell r="AA717" t="str">
            <v>茶山区</v>
          </cell>
          <cell r="AB717" t="str">
            <v>03</v>
          </cell>
          <cell r="AC717">
            <v>4</v>
          </cell>
          <cell r="AD717">
            <v>12</v>
          </cell>
          <cell r="AE717" t="str">
            <v>否</v>
          </cell>
          <cell r="AF717" t="str">
            <v/>
          </cell>
          <cell r="AG717" t="str">
            <v>否</v>
          </cell>
          <cell r="AH717" t="str">
            <v>续后期</v>
          </cell>
          <cell r="AI717" t="str">
            <v>否</v>
          </cell>
          <cell r="AO717">
            <v>0</v>
          </cell>
          <cell r="AR717" t="str">
            <v>简沙洲区</v>
          </cell>
        </row>
        <row r="718">
          <cell r="F718">
            <v>15024079882</v>
          </cell>
          <cell r="G718" t="str">
            <v>15024079882</v>
          </cell>
          <cell r="H718" t="str">
            <v>陈占平</v>
          </cell>
          <cell r="I718" t="str">
            <v>预付费东莞住宅新装800元包年，带宽6M</v>
          </cell>
          <cell r="J718">
            <v>800</v>
          </cell>
          <cell r="K718">
            <v>800</v>
          </cell>
          <cell r="L718" t="str">
            <v>2010-12-19</v>
          </cell>
          <cell r="M718">
            <v>42063</v>
          </cell>
          <cell r="N718" t="str">
            <v>2016-06-03</v>
          </cell>
          <cell r="O718" t="str">
            <v>2015-06-03</v>
          </cell>
          <cell r="P718" t="str">
            <v>宽带预付费</v>
          </cell>
          <cell r="Q718" t="str">
            <v>续费</v>
          </cell>
          <cell r="R718" t="str">
            <v>往月充值</v>
          </cell>
          <cell r="S718" t="str">
            <v>家庭用户</v>
          </cell>
          <cell r="T718" t="str">
            <v>FTTH</v>
          </cell>
          <cell r="U718" t="str">
            <v>尼佳(nj_cs)</v>
          </cell>
          <cell r="V718" t="str">
            <v>DL创基办公</v>
          </cell>
          <cell r="W718" t="str">
            <v/>
          </cell>
          <cell r="X718" t="str">
            <v>茶山区</v>
          </cell>
          <cell r="Y718">
            <v>0</v>
          </cell>
          <cell r="Z718">
            <v>0</v>
          </cell>
          <cell r="AA718" t="str">
            <v>茶山区</v>
          </cell>
          <cell r="AB718" t="str">
            <v>03</v>
          </cell>
          <cell r="AC718">
            <v>6</v>
          </cell>
          <cell r="AD718">
            <v>12</v>
          </cell>
          <cell r="AE718" t="str">
            <v>是</v>
          </cell>
          <cell r="AF718" t="str">
            <v/>
          </cell>
          <cell r="AG718" t="str">
            <v>否</v>
          </cell>
          <cell r="AH718" t="str">
            <v>续前期</v>
          </cell>
          <cell r="AI718" t="str">
            <v>否</v>
          </cell>
          <cell r="AO718">
            <v>0</v>
          </cell>
          <cell r="AR718" t="str">
            <v>简沙洲区</v>
          </cell>
        </row>
        <row r="719">
          <cell r="F719">
            <v>13532347533</v>
          </cell>
          <cell r="G719" t="str">
            <v>13532347533</v>
          </cell>
          <cell r="H719" t="str">
            <v>黄步</v>
          </cell>
          <cell r="I719" t="str">
            <v>预付费东莞住宅新装或续费680元包年，带宽4M</v>
          </cell>
          <cell r="J719">
            <v>680</v>
          </cell>
          <cell r="K719">
            <v>680</v>
          </cell>
          <cell r="L719" t="str">
            <v>2013-06-14</v>
          </cell>
          <cell r="M719">
            <v>42169</v>
          </cell>
          <cell r="N719" t="str">
            <v>2016-06-14</v>
          </cell>
          <cell r="O719" t="str">
            <v>2015-06-02</v>
          </cell>
          <cell r="P719" t="str">
            <v>宽带预付费</v>
          </cell>
          <cell r="Q719" t="str">
            <v>续费</v>
          </cell>
          <cell r="R719" t="str">
            <v>提前充值</v>
          </cell>
          <cell r="S719" t="str">
            <v>家庭用户</v>
          </cell>
          <cell r="T719" t="str">
            <v>FTTH</v>
          </cell>
          <cell r="U719" t="str">
            <v>尼佳(nj_cs)</v>
          </cell>
          <cell r="V719" t="str">
            <v>DL创基办公</v>
          </cell>
          <cell r="W719" t="str">
            <v>电商价值宽带营销</v>
          </cell>
          <cell r="X719" t="str">
            <v>茶山区</v>
          </cell>
          <cell r="Y719">
            <v>0</v>
          </cell>
          <cell r="Z719">
            <v>0</v>
          </cell>
          <cell r="AA719" t="str">
            <v>茶山区</v>
          </cell>
          <cell r="AB719" t="str">
            <v>02</v>
          </cell>
          <cell r="AC719">
            <v>4</v>
          </cell>
          <cell r="AD719">
            <v>12</v>
          </cell>
          <cell r="AE719" t="str">
            <v>是</v>
          </cell>
          <cell r="AF719" t="str">
            <v/>
          </cell>
          <cell r="AG719" t="str">
            <v>否</v>
          </cell>
          <cell r="AH719" t="str">
            <v>续本月</v>
          </cell>
          <cell r="AI719" t="str">
            <v>是</v>
          </cell>
          <cell r="AJ719">
            <v>13532347533</v>
          </cell>
          <cell r="AO719">
            <v>0</v>
          </cell>
          <cell r="AR719" t="str">
            <v>智通区</v>
          </cell>
        </row>
        <row r="720">
          <cell r="F720">
            <v>13553873559</v>
          </cell>
          <cell r="G720" t="str">
            <v>13553873559</v>
          </cell>
          <cell r="H720" t="str">
            <v>李兴强</v>
          </cell>
          <cell r="I720" t="str">
            <v>预付费东莞住宅新装或续费400元包半年，带宽4M</v>
          </cell>
          <cell r="J720">
            <v>400</v>
          </cell>
          <cell r="K720">
            <v>400</v>
          </cell>
          <cell r="L720" t="str">
            <v>2010-04-30</v>
          </cell>
          <cell r="M720">
            <v>42159</v>
          </cell>
          <cell r="N720" t="str">
            <v>2015-12-04</v>
          </cell>
          <cell r="O720" t="str">
            <v>2015-06-01</v>
          </cell>
          <cell r="P720" t="str">
            <v>宽带预付费</v>
          </cell>
          <cell r="Q720" t="str">
            <v>续费</v>
          </cell>
          <cell r="R720" t="str">
            <v>提前充值</v>
          </cell>
          <cell r="S720" t="str">
            <v>家庭用户</v>
          </cell>
          <cell r="T720" t="str">
            <v>FTTH</v>
          </cell>
          <cell r="U720" t="str">
            <v>尼佳(nj_cs)</v>
          </cell>
          <cell r="V720" t="str">
            <v>DL创基办公</v>
          </cell>
          <cell r="W720" t="str">
            <v/>
          </cell>
          <cell r="X720" t="str">
            <v>茶山区</v>
          </cell>
          <cell r="Y720">
            <v>0</v>
          </cell>
          <cell r="Z720">
            <v>0</v>
          </cell>
          <cell r="AA720" t="str">
            <v>茶山区</v>
          </cell>
          <cell r="AB720" t="str">
            <v>01</v>
          </cell>
          <cell r="AC720">
            <v>4</v>
          </cell>
          <cell r="AD720">
            <v>6</v>
          </cell>
          <cell r="AE720" t="str">
            <v>是</v>
          </cell>
          <cell r="AF720" t="str">
            <v/>
          </cell>
          <cell r="AG720" t="str">
            <v>否</v>
          </cell>
          <cell r="AH720" t="str">
            <v>续本月</v>
          </cell>
          <cell r="AI720" t="str">
            <v>是</v>
          </cell>
          <cell r="AJ720">
            <v>13553873559</v>
          </cell>
          <cell r="AO720">
            <v>0</v>
          </cell>
          <cell r="AR720" t="str">
            <v>智通区</v>
          </cell>
        </row>
        <row r="721">
          <cell r="F721">
            <v>13922526201</v>
          </cell>
          <cell r="G721" t="str">
            <v>13922526201</v>
          </cell>
          <cell r="H721" t="str">
            <v>许桂萍</v>
          </cell>
          <cell r="I721" t="str">
            <v>预付费东莞住宅新装或续费680元包年，带宽4M</v>
          </cell>
          <cell r="J721">
            <v>680</v>
          </cell>
          <cell r="K721">
            <v>680</v>
          </cell>
          <cell r="L721" t="str">
            <v>2014-06-11</v>
          </cell>
          <cell r="M721">
            <v>42166</v>
          </cell>
          <cell r="N721" t="str">
            <v>2016-06-11</v>
          </cell>
          <cell r="O721" t="str">
            <v>2015-06-03</v>
          </cell>
          <cell r="P721" t="str">
            <v>宽带预付费</v>
          </cell>
          <cell r="Q721" t="str">
            <v>续费</v>
          </cell>
          <cell r="R721" t="str">
            <v>当月充值</v>
          </cell>
          <cell r="S721" t="str">
            <v>家庭用户</v>
          </cell>
          <cell r="T721" t="str">
            <v>FTTH</v>
          </cell>
          <cell r="U721" t="str">
            <v>尼佳(nj_cs)</v>
          </cell>
          <cell r="V721" t="str">
            <v>DL创基办公</v>
          </cell>
          <cell r="W721" t="str">
            <v>电商价值宽带营销</v>
          </cell>
          <cell r="X721" t="str">
            <v>茶山区</v>
          </cell>
          <cell r="Y721">
            <v>0</v>
          </cell>
          <cell r="Z721">
            <v>0</v>
          </cell>
          <cell r="AA721" t="str">
            <v>茶山区</v>
          </cell>
          <cell r="AB721" t="str">
            <v>03</v>
          </cell>
          <cell r="AC721">
            <v>4</v>
          </cell>
          <cell r="AD721">
            <v>12</v>
          </cell>
          <cell r="AE721" t="str">
            <v>是</v>
          </cell>
          <cell r="AF721" t="str">
            <v/>
          </cell>
          <cell r="AG721" t="str">
            <v>否</v>
          </cell>
          <cell r="AH721" t="str">
            <v>续本月</v>
          </cell>
          <cell r="AI721" t="str">
            <v>是</v>
          </cell>
          <cell r="AJ721">
            <v>13922526201</v>
          </cell>
          <cell r="AO721">
            <v>0</v>
          </cell>
          <cell r="AR721" t="str">
            <v>智通区</v>
          </cell>
        </row>
        <row r="722">
          <cell r="F722">
            <v>13691624595</v>
          </cell>
          <cell r="G722" t="str">
            <v>13691624595</v>
          </cell>
          <cell r="H722" t="str">
            <v>黄其来</v>
          </cell>
          <cell r="I722" t="str">
            <v>预付费东莞住宅新装或续费680元包年，带宽4M</v>
          </cell>
          <cell r="J722">
            <v>680</v>
          </cell>
          <cell r="K722">
            <v>680</v>
          </cell>
          <cell r="L722" t="str">
            <v>2010-09-16</v>
          </cell>
          <cell r="M722">
            <v>42167</v>
          </cell>
          <cell r="N722" t="str">
            <v>2016-06-12</v>
          </cell>
          <cell r="O722" t="str">
            <v>2015-06-03</v>
          </cell>
          <cell r="P722" t="str">
            <v>宽带预付费</v>
          </cell>
          <cell r="Q722" t="str">
            <v>续费</v>
          </cell>
          <cell r="R722" t="str">
            <v>提前充值</v>
          </cell>
          <cell r="S722" t="str">
            <v>家庭用户</v>
          </cell>
          <cell r="T722" t="str">
            <v>(传统)XDSL</v>
          </cell>
          <cell r="U722" t="str">
            <v>许小艳(xuxiaoy)</v>
          </cell>
          <cell r="V722" t="str">
            <v>ZX寮步钟宝明</v>
          </cell>
          <cell r="W722" t="str">
            <v/>
          </cell>
          <cell r="X722" t="str">
            <v>寮步区</v>
          </cell>
          <cell r="Y722">
            <v>0</v>
          </cell>
          <cell r="Z722">
            <v>0</v>
          </cell>
          <cell r="AA722" t="str">
            <v>寮步区</v>
          </cell>
          <cell r="AB722" t="str">
            <v>03</v>
          </cell>
          <cell r="AC722">
            <v>4</v>
          </cell>
          <cell r="AD722">
            <v>12</v>
          </cell>
          <cell r="AE722" t="str">
            <v>否</v>
          </cell>
          <cell r="AF722" t="str">
            <v/>
          </cell>
          <cell r="AG722" t="str">
            <v>否</v>
          </cell>
          <cell r="AH722" t="str">
            <v>续本月</v>
          </cell>
          <cell r="AI722" t="str">
            <v>否</v>
          </cell>
          <cell r="AO722">
            <v>0</v>
          </cell>
          <cell r="AR722" t="str">
            <v>石美区</v>
          </cell>
        </row>
        <row r="723">
          <cell r="F723">
            <v>18824573390</v>
          </cell>
          <cell r="G723" t="str">
            <v>18824573390</v>
          </cell>
          <cell r="H723" t="str">
            <v>杨保光</v>
          </cell>
          <cell r="I723" t="str">
            <v>预付费东莞住宅新装或续费680元包年，带宽4M</v>
          </cell>
          <cell r="J723">
            <v>680</v>
          </cell>
          <cell r="K723">
            <v>680</v>
          </cell>
          <cell r="L723" t="str">
            <v>2014-06-25</v>
          </cell>
          <cell r="M723">
            <v>42180</v>
          </cell>
          <cell r="N723" t="str">
            <v>2016-06-25</v>
          </cell>
          <cell r="O723" t="str">
            <v>2015-06-01</v>
          </cell>
          <cell r="P723" t="str">
            <v>宽带预付费</v>
          </cell>
          <cell r="Q723" t="str">
            <v>续费</v>
          </cell>
          <cell r="R723" t="str">
            <v>提前充值</v>
          </cell>
          <cell r="S723" t="str">
            <v>家庭用户</v>
          </cell>
          <cell r="T723" t="str">
            <v>FTTH</v>
          </cell>
          <cell r="U723" t="str">
            <v>许小艳(xuxiaoy)</v>
          </cell>
          <cell r="V723" t="str">
            <v>ZX寮步钟宝明</v>
          </cell>
          <cell r="W723" t="str">
            <v>电商价值宽带营销</v>
          </cell>
          <cell r="X723" t="str">
            <v>寮步区</v>
          </cell>
          <cell r="Y723">
            <v>0</v>
          </cell>
          <cell r="Z723">
            <v>0</v>
          </cell>
          <cell r="AA723" t="str">
            <v>寮步区</v>
          </cell>
          <cell r="AB723" t="str">
            <v>01</v>
          </cell>
          <cell r="AC723">
            <v>4</v>
          </cell>
          <cell r="AD723">
            <v>12</v>
          </cell>
          <cell r="AE723" t="str">
            <v>是</v>
          </cell>
          <cell r="AF723" t="str">
            <v/>
          </cell>
          <cell r="AG723" t="str">
            <v>否</v>
          </cell>
          <cell r="AH723" t="str">
            <v>续本月</v>
          </cell>
          <cell r="AI723" t="str">
            <v>是</v>
          </cell>
          <cell r="AJ723">
            <v>18824573390</v>
          </cell>
          <cell r="AO723">
            <v>0</v>
          </cell>
          <cell r="AR723" t="str">
            <v>石美区</v>
          </cell>
        </row>
        <row r="724">
          <cell r="F724">
            <v>13538599670</v>
          </cell>
          <cell r="G724" t="str">
            <v>13538599670</v>
          </cell>
          <cell r="H724" t="str">
            <v>匡满林</v>
          </cell>
          <cell r="I724" t="str">
            <v>预付费东莞住宅新装或续费768元包年，带宽4M</v>
          </cell>
          <cell r="J724">
            <v>768</v>
          </cell>
          <cell r="K724">
            <v>768</v>
          </cell>
          <cell r="L724" t="str">
            <v>2014-05-26</v>
          </cell>
          <cell r="M724">
            <v>42150</v>
          </cell>
          <cell r="N724" t="str">
            <v>2016-06-05</v>
          </cell>
          <cell r="O724" t="str">
            <v>2015-06-05</v>
          </cell>
          <cell r="P724" t="str">
            <v>宽带预付费</v>
          </cell>
          <cell r="Q724" t="str">
            <v>续费</v>
          </cell>
          <cell r="R724" t="str">
            <v>往月充值</v>
          </cell>
          <cell r="S724" t="str">
            <v>家庭用户</v>
          </cell>
          <cell r="T724" t="str">
            <v>FTTH</v>
          </cell>
          <cell r="U724" t="str">
            <v>许小艳(xuxiaoy)</v>
          </cell>
          <cell r="V724" t="str">
            <v>ZX寮步黄维劲</v>
          </cell>
          <cell r="W724" t="str">
            <v>电商价值宽带营销</v>
          </cell>
          <cell r="X724" t="str">
            <v>寮步区</v>
          </cell>
          <cell r="Y724">
            <v>0</v>
          </cell>
          <cell r="Z724">
            <v>0</v>
          </cell>
          <cell r="AA724" t="str">
            <v>寮步区</v>
          </cell>
          <cell r="AB724" t="str">
            <v>05</v>
          </cell>
          <cell r="AC724">
            <v>4</v>
          </cell>
          <cell r="AD724">
            <v>12</v>
          </cell>
          <cell r="AE724" t="str">
            <v>是</v>
          </cell>
          <cell r="AF724" t="str">
            <v/>
          </cell>
          <cell r="AG724" t="str">
            <v>否</v>
          </cell>
          <cell r="AH724" t="str">
            <v>续前期</v>
          </cell>
          <cell r="AI724" t="str">
            <v>否</v>
          </cell>
          <cell r="AO724">
            <v>0</v>
          </cell>
          <cell r="AR724" t="str">
            <v>石美区</v>
          </cell>
        </row>
        <row r="725">
          <cell r="F725">
            <v>13642938049</v>
          </cell>
          <cell r="G725" t="str">
            <v>13642938049</v>
          </cell>
          <cell r="H725" t="str">
            <v>马胜金</v>
          </cell>
          <cell r="I725" t="str">
            <v>预付费东莞住宅新装或续费1408元包2年，带宽12M</v>
          </cell>
          <cell r="J725">
            <v>1408</v>
          </cell>
          <cell r="K725">
            <v>1408</v>
          </cell>
          <cell r="L725" t="str">
            <v>2014-06-01</v>
          </cell>
          <cell r="M725">
            <v>42156</v>
          </cell>
          <cell r="N725" t="str">
            <v>2017-06-05</v>
          </cell>
          <cell r="O725" t="str">
            <v>2015-06-05</v>
          </cell>
          <cell r="P725" t="str">
            <v>宽带预付费</v>
          </cell>
          <cell r="Q725" t="str">
            <v>续费</v>
          </cell>
          <cell r="R725" t="str">
            <v>往月充值</v>
          </cell>
          <cell r="S725" t="str">
            <v>家庭用户</v>
          </cell>
          <cell r="T725" t="str">
            <v>FTTH</v>
          </cell>
          <cell r="U725" t="str">
            <v>许小艳(xuxiaoy)</v>
          </cell>
          <cell r="V725" t="str">
            <v>DL东铁办公</v>
          </cell>
          <cell r="W725" t="str">
            <v>电商价值宽带营销</v>
          </cell>
          <cell r="X725" t="str">
            <v>寮步区</v>
          </cell>
          <cell r="Y725">
            <v>0</v>
          </cell>
          <cell r="Z725">
            <v>0</v>
          </cell>
          <cell r="AA725" t="str">
            <v>寮步区</v>
          </cell>
          <cell r="AB725" t="str">
            <v>05</v>
          </cell>
          <cell r="AC725">
            <v>12</v>
          </cell>
          <cell r="AD725">
            <v>24</v>
          </cell>
          <cell r="AE725" t="str">
            <v>是</v>
          </cell>
          <cell r="AF725" t="str">
            <v/>
          </cell>
          <cell r="AG725" t="str">
            <v>价值宽带</v>
          </cell>
          <cell r="AH725" t="str">
            <v>续本月</v>
          </cell>
          <cell r="AI725" t="str">
            <v>是</v>
          </cell>
          <cell r="AJ725">
            <v>13642938049</v>
          </cell>
          <cell r="AO725">
            <v>0</v>
          </cell>
          <cell r="AR725" t="str">
            <v>富民区</v>
          </cell>
        </row>
        <row r="726">
          <cell r="F726">
            <v>13528658188</v>
          </cell>
          <cell r="G726" t="str">
            <v>13528658188</v>
          </cell>
          <cell r="H726" t="str">
            <v>熊素平</v>
          </cell>
          <cell r="I726" t="str">
            <v>预付费东莞住宅新装或续费680元包年，带宽4M</v>
          </cell>
          <cell r="J726">
            <v>680</v>
          </cell>
          <cell r="K726">
            <v>680</v>
          </cell>
          <cell r="L726" t="str">
            <v>2011-07-04</v>
          </cell>
          <cell r="M726">
            <v>42189</v>
          </cell>
          <cell r="N726" t="str">
            <v>2016-07-04</v>
          </cell>
          <cell r="O726" t="str">
            <v>2015-06-04</v>
          </cell>
          <cell r="P726" t="str">
            <v>宽带预付费</v>
          </cell>
          <cell r="Q726" t="str">
            <v>续费</v>
          </cell>
          <cell r="R726" t="str">
            <v>提前充值</v>
          </cell>
          <cell r="S726" t="str">
            <v>家庭用户</v>
          </cell>
          <cell r="T726" t="str">
            <v>(传统)XDSL</v>
          </cell>
          <cell r="U726" t="str">
            <v>李佩钰(lipy)</v>
          </cell>
          <cell r="V726" t="str">
            <v>DSBR石碣杨平金</v>
          </cell>
          <cell r="W726" t="str">
            <v/>
          </cell>
          <cell r="X726" t="str">
            <v>石碣区</v>
          </cell>
          <cell r="Y726">
            <v>0</v>
          </cell>
          <cell r="Z726">
            <v>0</v>
          </cell>
          <cell r="AA726" t="str">
            <v>石碣区</v>
          </cell>
          <cell r="AB726" t="str">
            <v>04</v>
          </cell>
          <cell r="AC726">
            <v>4</v>
          </cell>
          <cell r="AD726">
            <v>12</v>
          </cell>
          <cell r="AE726" t="str">
            <v>否</v>
          </cell>
          <cell r="AF726" t="str">
            <v/>
          </cell>
          <cell r="AG726" t="str">
            <v>否</v>
          </cell>
          <cell r="AH726" t="str">
            <v>续后期</v>
          </cell>
          <cell r="AI726" t="str">
            <v>否</v>
          </cell>
          <cell r="AO726">
            <v>0</v>
          </cell>
          <cell r="AR726" t="str">
            <v>牛鼓区</v>
          </cell>
        </row>
        <row r="727">
          <cell r="F727">
            <v>13528832869</v>
          </cell>
          <cell r="G727" t="str">
            <v>13528832869</v>
          </cell>
          <cell r="H727" t="str">
            <v>周素华</v>
          </cell>
          <cell r="I727" t="str">
            <v>预付费东莞住宅新装或续费680元包年，带宽4M</v>
          </cell>
          <cell r="J727">
            <v>680</v>
          </cell>
          <cell r="K727">
            <v>680</v>
          </cell>
          <cell r="L727" t="str">
            <v>2014-06-28</v>
          </cell>
          <cell r="M727">
            <v>42183</v>
          </cell>
          <cell r="N727" t="str">
            <v>2016-06-28</v>
          </cell>
          <cell r="O727" t="str">
            <v>2015-06-05</v>
          </cell>
          <cell r="P727" t="str">
            <v>宽带预付费</v>
          </cell>
          <cell r="Q727" t="str">
            <v>续费</v>
          </cell>
          <cell r="R727" t="str">
            <v>提前充值</v>
          </cell>
          <cell r="S727" t="str">
            <v>家庭用户</v>
          </cell>
          <cell r="T727" t="str">
            <v>FTTH</v>
          </cell>
          <cell r="U727" t="str">
            <v>李佩钰(lipy)</v>
          </cell>
          <cell r="V727" t="str">
            <v>ZX石碣刘松涛</v>
          </cell>
          <cell r="W727" t="str">
            <v>电商价值宽带营销</v>
          </cell>
          <cell r="X727" t="str">
            <v>石碣区</v>
          </cell>
          <cell r="Y727">
            <v>0</v>
          </cell>
          <cell r="Z727">
            <v>0</v>
          </cell>
          <cell r="AA727" t="str">
            <v>石碣区</v>
          </cell>
          <cell r="AB727" t="str">
            <v>05</v>
          </cell>
          <cell r="AC727">
            <v>4</v>
          </cell>
          <cell r="AD727">
            <v>12</v>
          </cell>
          <cell r="AE727" t="str">
            <v>是</v>
          </cell>
          <cell r="AF727" t="str">
            <v/>
          </cell>
          <cell r="AG727" t="str">
            <v>否</v>
          </cell>
          <cell r="AH727" t="str">
            <v>续本月</v>
          </cell>
          <cell r="AI727" t="str">
            <v>是</v>
          </cell>
          <cell r="AJ727">
            <v>13528832869</v>
          </cell>
          <cell r="AO727">
            <v>0</v>
          </cell>
          <cell r="AR727" t="str">
            <v>恒丰区</v>
          </cell>
        </row>
        <row r="728">
          <cell r="F728">
            <v>18890292567</v>
          </cell>
          <cell r="G728" t="str">
            <v>18890292567</v>
          </cell>
          <cell r="H728" t="str">
            <v>梁松</v>
          </cell>
          <cell r="I728" t="str">
            <v>预付费东莞住宅新装或续费680元包年，带宽4M</v>
          </cell>
          <cell r="J728">
            <v>680</v>
          </cell>
          <cell r="K728">
            <v>680</v>
          </cell>
          <cell r="L728" t="str">
            <v>2012-03-06</v>
          </cell>
          <cell r="M728">
            <v>42137</v>
          </cell>
          <cell r="N728" t="str">
            <v>2016-06-03</v>
          </cell>
          <cell r="O728" t="str">
            <v>2015-06-03</v>
          </cell>
          <cell r="P728" t="str">
            <v>宽带预付费</v>
          </cell>
          <cell r="Q728" t="str">
            <v>续费</v>
          </cell>
          <cell r="R728" t="str">
            <v>往月充值</v>
          </cell>
          <cell r="S728" t="str">
            <v>家庭用户</v>
          </cell>
          <cell r="T728" t="str">
            <v>(传统)XDSL</v>
          </cell>
          <cell r="U728" t="str">
            <v>李佩钰(lipy)</v>
          </cell>
          <cell r="V728" t="str">
            <v>ZX石碣列允洪</v>
          </cell>
          <cell r="W728" t="str">
            <v/>
          </cell>
          <cell r="X728" t="str">
            <v>石碣区</v>
          </cell>
          <cell r="Y728">
            <v>0</v>
          </cell>
          <cell r="Z728">
            <v>0</v>
          </cell>
          <cell r="AA728" t="str">
            <v>石碣区</v>
          </cell>
          <cell r="AB728" t="str">
            <v>03</v>
          </cell>
          <cell r="AC728">
            <v>4</v>
          </cell>
          <cell r="AD728">
            <v>12</v>
          </cell>
          <cell r="AE728" t="str">
            <v>否</v>
          </cell>
          <cell r="AF728" t="str">
            <v/>
          </cell>
          <cell r="AG728" t="str">
            <v>否</v>
          </cell>
          <cell r="AH728" t="str">
            <v>续前期</v>
          </cell>
          <cell r="AI728" t="str">
            <v>否</v>
          </cell>
          <cell r="AO728">
            <v>0</v>
          </cell>
          <cell r="AR728" t="str">
            <v>西联区</v>
          </cell>
        </row>
        <row r="729">
          <cell r="F729">
            <v>13537074455</v>
          </cell>
          <cell r="G729" t="str">
            <v>13537074455</v>
          </cell>
          <cell r="H729" t="str">
            <v>田书云</v>
          </cell>
          <cell r="I729" t="str">
            <v>预付费东莞住宅新装或续费888元包年，带宽12M</v>
          </cell>
          <cell r="J729">
            <v>888</v>
          </cell>
          <cell r="K729">
            <v>888</v>
          </cell>
          <cell r="L729" t="str">
            <v>2012-06-22</v>
          </cell>
          <cell r="M729">
            <v>42177</v>
          </cell>
          <cell r="N729" t="str">
            <v>2016-06-22</v>
          </cell>
          <cell r="O729" t="str">
            <v>2015-06-07</v>
          </cell>
          <cell r="P729" t="str">
            <v>宽带预付费</v>
          </cell>
          <cell r="Q729" t="str">
            <v>续费</v>
          </cell>
          <cell r="R729" t="str">
            <v>提前充值</v>
          </cell>
          <cell r="S729" t="str">
            <v>家庭用户</v>
          </cell>
          <cell r="T729" t="str">
            <v>FTTH</v>
          </cell>
          <cell r="U729" t="str">
            <v>营业厅副经理(BQYX02)</v>
          </cell>
          <cell r="V729" t="str">
            <v>ZX石碣刘松涛</v>
          </cell>
          <cell r="W729" t="str">
            <v>电商价值宽带营销</v>
          </cell>
          <cell r="X729" t="str">
            <v>石碣区</v>
          </cell>
          <cell r="Y729">
            <v>0</v>
          </cell>
          <cell r="Z729">
            <v>0</v>
          </cell>
          <cell r="AA729" t="str">
            <v>石碣区</v>
          </cell>
          <cell r="AB729" t="str">
            <v>07</v>
          </cell>
          <cell r="AC729">
            <v>12</v>
          </cell>
          <cell r="AD729">
            <v>12</v>
          </cell>
          <cell r="AE729" t="str">
            <v>是</v>
          </cell>
          <cell r="AF729" t="str">
            <v/>
          </cell>
          <cell r="AG729" t="str">
            <v>价值宽带</v>
          </cell>
          <cell r="AH729" t="str">
            <v>续本月</v>
          </cell>
          <cell r="AI729" t="str">
            <v>是</v>
          </cell>
          <cell r="AJ729">
            <v>13537074455</v>
          </cell>
          <cell r="AO729">
            <v>0</v>
          </cell>
          <cell r="AR729" t="str">
            <v>西联区</v>
          </cell>
        </row>
        <row r="730">
          <cell r="F730">
            <v>13612659831</v>
          </cell>
          <cell r="G730" t="str">
            <v>13612659831</v>
          </cell>
          <cell r="H730" t="str">
            <v>吴距锋</v>
          </cell>
          <cell r="I730" t="str">
            <v>预付费东莞住宅新装或续费680元包年，带宽4M</v>
          </cell>
          <cell r="J730">
            <v>680</v>
          </cell>
          <cell r="K730">
            <v>680</v>
          </cell>
          <cell r="L730" t="str">
            <v>2014-06-05</v>
          </cell>
          <cell r="M730">
            <v>42160</v>
          </cell>
          <cell r="N730" t="str">
            <v>2016-06-05</v>
          </cell>
          <cell r="O730" t="str">
            <v>2015-06-05</v>
          </cell>
          <cell r="P730" t="str">
            <v>宽带预付费</v>
          </cell>
          <cell r="Q730" t="str">
            <v>续费</v>
          </cell>
          <cell r="R730" t="str">
            <v>提前充值</v>
          </cell>
          <cell r="S730" t="str">
            <v>家庭用户</v>
          </cell>
          <cell r="T730" t="str">
            <v>(传统)XDSL</v>
          </cell>
          <cell r="U730" t="str">
            <v>李佩钰(lipy)</v>
          </cell>
          <cell r="V730" t="str">
            <v>ZX石碣杨辉</v>
          </cell>
          <cell r="W730" t="str">
            <v>赠送240元话费13612659831</v>
          </cell>
          <cell r="X730" t="str">
            <v>石碣区</v>
          </cell>
          <cell r="Y730">
            <v>0</v>
          </cell>
          <cell r="Z730">
            <v>0</v>
          </cell>
          <cell r="AA730" t="str">
            <v>石碣区</v>
          </cell>
          <cell r="AB730" t="str">
            <v>05</v>
          </cell>
          <cell r="AC730">
            <v>4</v>
          </cell>
          <cell r="AD730">
            <v>12</v>
          </cell>
          <cell r="AE730" t="str">
            <v>否</v>
          </cell>
          <cell r="AF730" t="str">
            <v/>
          </cell>
          <cell r="AG730" t="str">
            <v>否</v>
          </cell>
          <cell r="AH730" t="str">
            <v>续本月</v>
          </cell>
          <cell r="AI730" t="str">
            <v>否</v>
          </cell>
          <cell r="AO730">
            <v>0</v>
          </cell>
          <cell r="AR730" t="str">
            <v>低涌区</v>
          </cell>
        </row>
        <row r="731">
          <cell r="F731">
            <v>13790204710</v>
          </cell>
          <cell r="G731" t="str">
            <v>13790204710</v>
          </cell>
          <cell r="H731" t="str">
            <v>王凤</v>
          </cell>
          <cell r="I731" t="str">
            <v>预付费东莞住宅新装或续费680元包年，带宽4M</v>
          </cell>
          <cell r="J731">
            <v>680</v>
          </cell>
          <cell r="K731">
            <v>680</v>
          </cell>
          <cell r="L731" t="str">
            <v>2014-06-05</v>
          </cell>
          <cell r="M731">
            <v>42160</v>
          </cell>
          <cell r="N731" t="str">
            <v>2016-06-05</v>
          </cell>
          <cell r="O731" t="str">
            <v>2015-06-04</v>
          </cell>
          <cell r="P731" t="str">
            <v>宽带预付费</v>
          </cell>
          <cell r="Q731" t="str">
            <v>续费</v>
          </cell>
          <cell r="R731" t="str">
            <v>提前充值</v>
          </cell>
          <cell r="S731" t="str">
            <v>家庭用户</v>
          </cell>
          <cell r="T731" t="str">
            <v>FTTH</v>
          </cell>
          <cell r="U731" t="str">
            <v>李佩钰(lipy)</v>
          </cell>
          <cell r="V731" t="str">
            <v>ZX茶山张国舜</v>
          </cell>
          <cell r="W731" t="str">
            <v>电商价值宽带营销</v>
          </cell>
          <cell r="X731" t="str">
            <v>石碣区</v>
          </cell>
          <cell r="Y731">
            <v>0</v>
          </cell>
          <cell r="Z731">
            <v>0</v>
          </cell>
          <cell r="AA731" t="str">
            <v>石碣区</v>
          </cell>
          <cell r="AB731" t="str">
            <v>04</v>
          </cell>
          <cell r="AC731">
            <v>4</v>
          </cell>
          <cell r="AD731">
            <v>12</v>
          </cell>
          <cell r="AE731" t="str">
            <v>是</v>
          </cell>
          <cell r="AF731" t="str">
            <v/>
          </cell>
          <cell r="AG731" t="str">
            <v>否</v>
          </cell>
          <cell r="AH731" t="str">
            <v>续本月</v>
          </cell>
          <cell r="AI731" t="str">
            <v>是</v>
          </cell>
          <cell r="AJ731">
            <v>13790204710</v>
          </cell>
          <cell r="AO731">
            <v>0</v>
          </cell>
          <cell r="AR731" t="str">
            <v>低涌区</v>
          </cell>
        </row>
        <row r="732">
          <cell r="F732">
            <v>18789103452</v>
          </cell>
          <cell r="G732" t="str">
            <v>18789103452</v>
          </cell>
          <cell r="H732" t="str">
            <v>麦展清</v>
          </cell>
          <cell r="I732" t="str">
            <v>预付费东莞住宅新装或续费400元包半年，带宽4M</v>
          </cell>
          <cell r="J732">
            <v>400</v>
          </cell>
          <cell r="K732">
            <v>400</v>
          </cell>
          <cell r="L732" t="str">
            <v>2014-06-05</v>
          </cell>
          <cell r="M732">
            <v>42160</v>
          </cell>
          <cell r="N732" t="str">
            <v>2015-12-05</v>
          </cell>
          <cell r="O732" t="str">
            <v>2015-06-05</v>
          </cell>
          <cell r="P732" t="str">
            <v>宽带预付费</v>
          </cell>
          <cell r="Q732" t="str">
            <v>续费</v>
          </cell>
          <cell r="R732" t="str">
            <v>提前充值</v>
          </cell>
          <cell r="S732" t="str">
            <v>家庭用户</v>
          </cell>
          <cell r="T732" t="str">
            <v>FTTH</v>
          </cell>
          <cell r="U732" t="str">
            <v>李佩钰(lipy)</v>
          </cell>
          <cell r="V732" t="str">
            <v>DSBR石碣张国舜</v>
          </cell>
          <cell r="W732" t="str">
            <v>电商价值宽带营销</v>
          </cell>
          <cell r="X732" t="str">
            <v>石碣区</v>
          </cell>
          <cell r="Y732">
            <v>0</v>
          </cell>
          <cell r="Z732">
            <v>0</v>
          </cell>
          <cell r="AA732" t="str">
            <v>石碣区</v>
          </cell>
          <cell r="AB732" t="str">
            <v>05</v>
          </cell>
          <cell r="AC732">
            <v>4</v>
          </cell>
          <cell r="AD732">
            <v>6</v>
          </cell>
          <cell r="AE732" t="str">
            <v>是</v>
          </cell>
          <cell r="AF732" t="str">
            <v/>
          </cell>
          <cell r="AG732" t="str">
            <v>否</v>
          </cell>
          <cell r="AH732" t="str">
            <v>续本月</v>
          </cell>
          <cell r="AI732" t="str">
            <v>是</v>
          </cell>
          <cell r="AJ732">
            <v>18789103452</v>
          </cell>
          <cell r="AO732">
            <v>0</v>
          </cell>
          <cell r="AR732" t="str">
            <v>低涌区</v>
          </cell>
        </row>
        <row r="733">
          <cell r="F733">
            <v>13538441625</v>
          </cell>
          <cell r="G733" t="str">
            <v>13538441625</v>
          </cell>
          <cell r="H733" t="str">
            <v>杨晓莉</v>
          </cell>
          <cell r="I733" t="str">
            <v>预付费东莞住宅新装或续费1408元包2年，带宽12M</v>
          </cell>
          <cell r="J733">
            <v>1408</v>
          </cell>
          <cell r="K733">
            <v>1408</v>
          </cell>
          <cell r="L733" t="str">
            <v>2013-06-03</v>
          </cell>
          <cell r="M733">
            <v>42158</v>
          </cell>
          <cell r="N733" t="str">
            <v>2017-06-07</v>
          </cell>
          <cell r="O733" t="str">
            <v>2015-06-07</v>
          </cell>
          <cell r="P733" t="str">
            <v>宽带预付费</v>
          </cell>
          <cell r="Q733" t="str">
            <v>续费</v>
          </cell>
          <cell r="R733" t="str">
            <v>往月充值</v>
          </cell>
          <cell r="S733" t="str">
            <v>家庭用户</v>
          </cell>
          <cell r="T733" t="str">
            <v>FTTH</v>
          </cell>
          <cell r="U733" t="str">
            <v>谭少华(tansh)</v>
          </cell>
          <cell r="V733" t="str">
            <v>DSBR横沥张泽文</v>
          </cell>
          <cell r="W733" t="str">
            <v/>
          </cell>
          <cell r="X733" t="str">
            <v>横沥区</v>
          </cell>
          <cell r="Y733">
            <v>0</v>
          </cell>
          <cell r="Z733">
            <v>0</v>
          </cell>
          <cell r="AA733" t="str">
            <v>横沥区</v>
          </cell>
          <cell r="AB733" t="str">
            <v>07</v>
          </cell>
          <cell r="AC733">
            <v>12</v>
          </cell>
          <cell r="AD733">
            <v>24</v>
          </cell>
          <cell r="AE733" t="str">
            <v>是</v>
          </cell>
          <cell r="AF733" t="str">
            <v/>
          </cell>
          <cell r="AG733" t="str">
            <v>价值宽带</v>
          </cell>
          <cell r="AH733" t="str">
            <v>续本月</v>
          </cell>
          <cell r="AI733" t="str">
            <v>是</v>
          </cell>
          <cell r="AN733">
            <v>13538441625</v>
          </cell>
          <cell r="AO733">
            <v>0</v>
          </cell>
          <cell r="AR733" t="str">
            <v>低涌区</v>
          </cell>
        </row>
        <row r="734">
          <cell r="F734">
            <v>13544877000</v>
          </cell>
          <cell r="G734" t="str">
            <v>13544877000</v>
          </cell>
          <cell r="H734" t="str">
            <v>盛美真</v>
          </cell>
          <cell r="I734" t="str">
            <v>预付费东莞住宅新装或续费680元包年，带宽4M</v>
          </cell>
          <cell r="J734">
            <v>680</v>
          </cell>
          <cell r="K734">
            <v>680</v>
          </cell>
          <cell r="L734" t="str">
            <v>2013-05-23</v>
          </cell>
          <cell r="M734">
            <v>42148</v>
          </cell>
          <cell r="N734" t="str">
            <v>2016-06-07</v>
          </cell>
          <cell r="O734" t="str">
            <v>2015-06-07</v>
          </cell>
          <cell r="P734" t="str">
            <v>宽带预付费</v>
          </cell>
          <cell r="Q734" t="str">
            <v>续费</v>
          </cell>
          <cell r="R734" t="str">
            <v>往月充值</v>
          </cell>
          <cell r="S734" t="str">
            <v>家庭用户</v>
          </cell>
          <cell r="T734" t="str">
            <v>FTTH</v>
          </cell>
          <cell r="U734" t="str">
            <v>谭少华(tansh)</v>
          </cell>
          <cell r="V734" t="str">
            <v>DSBR横沥张泽文</v>
          </cell>
          <cell r="W734" t="str">
            <v>电商价值宽带营销</v>
          </cell>
          <cell r="X734" t="str">
            <v>横沥区</v>
          </cell>
          <cell r="Y734">
            <v>0</v>
          </cell>
          <cell r="Z734">
            <v>0</v>
          </cell>
          <cell r="AA734" t="str">
            <v>横沥区</v>
          </cell>
          <cell r="AB734" t="str">
            <v>07</v>
          </cell>
          <cell r="AC734">
            <v>4</v>
          </cell>
          <cell r="AD734">
            <v>12</v>
          </cell>
          <cell r="AE734" t="str">
            <v>是</v>
          </cell>
          <cell r="AF734" t="str">
            <v/>
          </cell>
          <cell r="AG734" t="str">
            <v>否</v>
          </cell>
          <cell r="AH734" t="str">
            <v>续前期</v>
          </cell>
          <cell r="AI734" t="str">
            <v>否</v>
          </cell>
          <cell r="AO734">
            <v>0</v>
          </cell>
          <cell r="AR734" t="str">
            <v>低涌区</v>
          </cell>
        </row>
        <row r="735">
          <cell r="F735">
            <v>13553815272</v>
          </cell>
          <cell r="G735" t="str">
            <v>13553815272</v>
          </cell>
          <cell r="H735" t="str">
            <v>杨继红</v>
          </cell>
          <cell r="I735" t="str">
            <v>预付费东莞住宅新装或续费680元包年，带宽4M</v>
          </cell>
          <cell r="J735">
            <v>680</v>
          </cell>
          <cell r="K735">
            <v>680</v>
          </cell>
          <cell r="L735" t="str">
            <v>2013-06-25</v>
          </cell>
          <cell r="M735">
            <v>42183</v>
          </cell>
          <cell r="N735" t="str">
            <v>2016-09-28</v>
          </cell>
          <cell r="O735" t="str">
            <v>2015-06-02</v>
          </cell>
          <cell r="P735" t="str">
            <v>宽带预付费</v>
          </cell>
          <cell r="Q735" t="str">
            <v>续费</v>
          </cell>
          <cell r="R735" t="str">
            <v>提前充值</v>
          </cell>
          <cell r="S735" t="str">
            <v>家庭用户</v>
          </cell>
          <cell r="T735" t="str">
            <v>FTTH</v>
          </cell>
          <cell r="U735" t="str">
            <v>谭少华(tansh)</v>
          </cell>
          <cell r="V735" t="str">
            <v>ZX横沥夏玉杰(移)</v>
          </cell>
          <cell r="W735" t="str">
            <v>电商价值宽带营销</v>
          </cell>
          <cell r="X735" t="str">
            <v>横沥区</v>
          </cell>
          <cell r="Y735">
            <v>0</v>
          </cell>
          <cell r="Z735">
            <v>0</v>
          </cell>
          <cell r="AA735" t="str">
            <v>横沥区</v>
          </cell>
          <cell r="AB735" t="str">
            <v>02</v>
          </cell>
          <cell r="AC735">
            <v>4</v>
          </cell>
          <cell r="AD735">
            <v>12</v>
          </cell>
          <cell r="AE735" t="str">
            <v>是</v>
          </cell>
          <cell r="AF735" t="str">
            <v/>
          </cell>
          <cell r="AG735" t="str">
            <v>否</v>
          </cell>
          <cell r="AH735" t="str">
            <v>续本月</v>
          </cell>
          <cell r="AI735" t="str">
            <v>是</v>
          </cell>
          <cell r="AN735">
            <v>13553815272</v>
          </cell>
          <cell r="AO735">
            <v>0</v>
          </cell>
          <cell r="AR735" t="str">
            <v>低涌区</v>
          </cell>
        </row>
        <row r="736">
          <cell r="F736">
            <v>13826962463</v>
          </cell>
          <cell r="G736" t="str">
            <v>13826962463</v>
          </cell>
          <cell r="H736" t="str">
            <v>雷娟</v>
          </cell>
          <cell r="I736" t="str">
            <v>预付费东莞住宅新装或续费680元包年，带宽4M</v>
          </cell>
          <cell r="J736">
            <v>680</v>
          </cell>
          <cell r="K736">
            <v>680</v>
          </cell>
          <cell r="L736" t="str">
            <v>2012-09-07</v>
          </cell>
          <cell r="M736">
            <v>42275</v>
          </cell>
          <cell r="N736" t="str">
            <v>2017-01-28</v>
          </cell>
          <cell r="O736" t="str">
            <v>2015-06-01</v>
          </cell>
          <cell r="P736" t="str">
            <v>宽带预付费</v>
          </cell>
          <cell r="Q736" t="str">
            <v>续费</v>
          </cell>
          <cell r="R736" t="str">
            <v>提前充值</v>
          </cell>
          <cell r="S736" t="str">
            <v>家庭用户</v>
          </cell>
          <cell r="T736" t="str">
            <v>FTTH</v>
          </cell>
          <cell r="U736" t="str">
            <v>谭少华(tansh)</v>
          </cell>
          <cell r="V736" t="str">
            <v>ZX横沥夏玉杰(移)</v>
          </cell>
          <cell r="W736" t="str">
            <v/>
          </cell>
          <cell r="X736" t="str">
            <v>横沥区</v>
          </cell>
          <cell r="Y736">
            <v>0</v>
          </cell>
          <cell r="Z736">
            <v>0</v>
          </cell>
          <cell r="AA736" t="str">
            <v>横沥区</v>
          </cell>
          <cell r="AB736" t="str">
            <v>01</v>
          </cell>
          <cell r="AC736">
            <v>4</v>
          </cell>
          <cell r="AD736">
            <v>12</v>
          </cell>
          <cell r="AE736" t="str">
            <v>是</v>
          </cell>
          <cell r="AF736" t="str">
            <v/>
          </cell>
          <cell r="AG736" t="str">
            <v>否</v>
          </cell>
          <cell r="AH736" t="str">
            <v>续后期</v>
          </cell>
          <cell r="AI736" t="str">
            <v>否</v>
          </cell>
          <cell r="AO736">
            <v>0</v>
          </cell>
          <cell r="AR736" t="str">
            <v>低涌区</v>
          </cell>
        </row>
        <row r="737">
          <cell r="F737">
            <v>13612763671</v>
          </cell>
          <cell r="G737" t="str">
            <v>13612763671</v>
          </cell>
          <cell r="H737" t="str">
            <v>郑勇杰</v>
          </cell>
          <cell r="I737" t="str">
            <v>预付费东莞住宅新装或续费888元包年，带宽12M</v>
          </cell>
          <cell r="J737">
            <v>888</v>
          </cell>
          <cell r="K737">
            <v>888</v>
          </cell>
          <cell r="L737" t="str">
            <v>2012-06-06</v>
          </cell>
          <cell r="M737">
            <v>42161</v>
          </cell>
          <cell r="N737" t="str">
            <v>2016-06-06</v>
          </cell>
          <cell r="O737" t="str">
            <v>2015-06-04</v>
          </cell>
          <cell r="P737" t="str">
            <v>宽带预付费</v>
          </cell>
          <cell r="Q737" t="str">
            <v>续费</v>
          </cell>
          <cell r="R737" t="str">
            <v>提前充值</v>
          </cell>
          <cell r="S737" t="str">
            <v>家庭用户</v>
          </cell>
          <cell r="T737" t="str">
            <v>FTTH</v>
          </cell>
          <cell r="U737" t="str">
            <v>许小艳(xuxiaoy)</v>
          </cell>
          <cell r="V737" t="str">
            <v>DL东铁办公</v>
          </cell>
          <cell r="W737" t="str">
            <v>电商价值宽带营销</v>
          </cell>
          <cell r="X737" t="str">
            <v>寮步区</v>
          </cell>
          <cell r="Y737">
            <v>0</v>
          </cell>
          <cell r="Z737">
            <v>0</v>
          </cell>
          <cell r="AA737" t="str">
            <v>寮步区</v>
          </cell>
          <cell r="AB737" t="str">
            <v>04</v>
          </cell>
          <cell r="AC737">
            <v>12</v>
          </cell>
          <cell r="AD737">
            <v>12</v>
          </cell>
          <cell r="AE737" t="str">
            <v>是</v>
          </cell>
          <cell r="AF737" t="str">
            <v/>
          </cell>
          <cell r="AG737" t="str">
            <v>价值宽带</v>
          </cell>
          <cell r="AH737" t="str">
            <v>续本月</v>
          </cell>
          <cell r="AI737" t="str">
            <v>是</v>
          </cell>
          <cell r="AJ737">
            <v>13612763671</v>
          </cell>
          <cell r="AO737">
            <v>0</v>
          </cell>
          <cell r="AR737" t="str">
            <v>低涌区</v>
          </cell>
        </row>
        <row r="738">
          <cell r="F738">
            <v>13412043019</v>
          </cell>
          <cell r="G738" t="str">
            <v>13412043019</v>
          </cell>
          <cell r="H738" t="str">
            <v>郭可成</v>
          </cell>
          <cell r="I738" t="str">
            <v>预付费东莞住宅新装或续费680元包年，带宽4M</v>
          </cell>
          <cell r="J738">
            <v>680</v>
          </cell>
          <cell r="K738">
            <v>680</v>
          </cell>
          <cell r="L738" t="str">
            <v>2010-11-09</v>
          </cell>
          <cell r="M738">
            <v>42166</v>
          </cell>
          <cell r="N738" t="str">
            <v>2016-06-11</v>
          </cell>
          <cell r="O738" t="str">
            <v>2015-06-04</v>
          </cell>
          <cell r="P738" t="str">
            <v>宽带预付费</v>
          </cell>
          <cell r="Q738" t="str">
            <v>续费</v>
          </cell>
          <cell r="R738" t="str">
            <v>提前充值</v>
          </cell>
          <cell r="S738" t="str">
            <v>家庭用户</v>
          </cell>
          <cell r="T738" t="str">
            <v>(传统)LAN</v>
          </cell>
          <cell r="U738" t="str">
            <v>李佩钰(lipy)</v>
          </cell>
          <cell r="V738" t="str">
            <v>ZX茶山张国舜</v>
          </cell>
          <cell r="W738" t="str">
            <v>不提供MODEM</v>
          </cell>
          <cell r="X738" t="str">
            <v>石碣区</v>
          </cell>
          <cell r="Y738">
            <v>0</v>
          </cell>
          <cell r="Z738">
            <v>0</v>
          </cell>
          <cell r="AA738" t="str">
            <v>石碣区</v>
          </cell>
          <cell r="AB738" t="str">
            <v>04</v>
          </cell>
          <cell r="AC738">
            <v>4</v>
          </cell>
          <cell r="AD738">
            <v>12</v>
          </cell>
          <cell r="AE738" t="str">
            <v>是</v>
          </cell>
          <cell r="AF738" t="str">
            <v/>
          </cell>
          <cell r="AG738" t="str">
            <v>否</v>
          </cell>
          <cell r="AH738" t="str">
            <v>续本月</v>
          </cell>
          <cell r="AI738" t="str">
            <v>是</v>
          </cell>
          <cell r="AJ738">
            <v>13412043019</v>
          </cell>
          <cell r="AO738">
            <v>0</v>
          </cell>
          <cell r="AR738" t="str">
            <v>西联区</v>
          </cell>
        </row>
        <row r="739">
          <cell r="F739">
            <v>13712362253</v>
          </cell>
          <cell r="G739" t="str">
            <v>13712362253</v>
          </cell>
          <cell r="H739" t="str">
            <v>方冠军</v>
          </cell>
          <cell r="I739" t="str">
            <v>预付费东莞住宅新装或续费888元包年，带宽12M</v>
          </cell>
          <cell r="J739">
            <v>888</v>
          </cell>
          <cell r="K739">
            <v>888</v>
          </cell>
          <cell r="L739" t="str">
            <v>2013-05-31</v>
          </cell>
          <cell r="M739">
            <v>42155</v>
          </cell>
          <cell r="N739" t="str">
            <v>2016-06-02</v>
          </cell>
          <cell r="O739" t="str">
            <v>2015-06-02</v>
          </cell>
          <cell r="P739" t="str">
            <v>宽带预付费</v>
          </cell>
          <cell r="Q739" t="str">
            <v>续费</v>
          </cell>
          <cell r="R739" t="str">
            <v>往月充值</v>
          </cell>
          <cell r="S739" t="str">
            <v>家庭用户</v>
          </cell>
          <cell r="T739" t="str">
            <v>FTTH</v>
          </cell>
          <cell r="U739" t="str">
            <v>谭少华(tansh)</v>
          </cell>
          <cell r="V739" t="str">
            <v>ZX横沥夏玉杰(移)</v>
          </cell>
          <cell r="W739" t="str">
            <v>电商价值宽带营销</v>
          </cell>
          <cell r="X739" t="str">
            <v>横沥区</v>
          </cell>
          <cell r="Y739">
            <v>0</v>
          </cell>
          <cell r="Z739">
            <v>0</v>
          </cell>
          <cell r="AA739" t="str">
            <v>横沥区</v>
          </cell>
          <cell r="AB739" t="str">
            <v>02</v>
          </cell>
          <cell r="AC739">
            <v>12</v>
          </cell>
          <cell r="AD739">
            <v>12</v>
          </cell>
          <cell r="AE739" t="str">
            <v>是</v>
          </cell>
          <cell r="AF739" t="str">
            <v/>
          </cell>
          <cell r="AG739" t="str">
            <v>价值宽带</v>
          </cell>
          <cell r="AH739" t="str">
            <v>续前期</v>
          </cell>
          <cell r="AI739" t="str">
            <v>否</v>
          </cell>
          <cell r="AO739">
            <v>0</v>
          </cell>
          <cell r="AR739" t="str">
            <v>樟新区</v>
          </cell>
        </row>
        <row r="740">
          <cell r="F740">
            <v>13622611261</v>
          </cell>
          <cell r="G740" t="str">
            <v>13622611261</v>
          </cell>
          <cell r="H740" t="str">
            <v>柳朝辉</v>
          </cell>
          <cell r="I740" t="str">
            <v>预付费东莞住宅新装或续费888元包年，带宽12M</v>
          </cell>
          <cell r="J740">
            <v>888</v>
          </cell>
          <cell r="K740">
            <v>888</v>
          </cell>
          <cell r="L740" t="str">
            <v>2014-07-03</v>
          </cell>
          <cell r="M740">
            <v>42188</v>
          </cell>
          <cell r="N740" t="str">
            <v>2016-07-03</v>
          </cell>
          <cell r="O740" t="str">
            <v>2015-06-07</v>
          </cell>
          <cell r="P740" t="str">
            <v>宽带预付费</v>
          </cell>
          <cell r="Q740" t="str">
            <v>续费</v>
          </cell>
          <cell r="R740" t="str">
            <v>提前充值</v>
          </cell>
          <cell r="S740" t="str">
            <v>家庭用户</v>
          </cell>
          <cell r="T740" t="str">
            <v>FTTH</v>
          </cell>
          <cell r="U740" t="str">
            <v>谭少华(tansh)</v>
          </cell>
          <cell r="V740" t="str">
            <v>DSBR横沥张泽文</v>
          </cell>
          <cell r="W740" t="str">
            <v>赠送800元移动话费13622611261</v>
          </cell>
          <cell r="X740" t="str">
            <v>横沥区</v>
          </cell>
          <cell r="Y740">
            <v>0</v>
          </cell>
          <cell r="Z740">
            <v>0</v>
          </cell>
          <cell r="AA740" t="str">
            <v>横沥区</v>
          </cell>
          <cell r="AB740" t="str">
            <v>07</v>
          </cell>
          <cell r="AC740">
            <v>12</v>
          </cell>
          <cell r="AD740">
            <v>12</v>
          </cell>
          <cell r="AE740" t="str">
            <v>是</v>
          </cell>
          <cell r="AF740" t="str">
            <v/>
          </cell>
          <cell r="AG740" t="str">
            <v>价值宽带</v>
          </cell>
          <cell r="AH740" t="str">
            <v>续后期</v>
          </cell>
          <cell r="AI740" t="str">
            <v>否</v>
          </cell>
          <cell r="AO740">
            <v>0</v>
          </cell>
          <cell r="AR740" t="str">
            <v>樟新区</v>
          </cell>
        </row>
        <row r="741">
          <cell r="F741">
            <v>13428582852</v>
          </cell>
          <cell r="G741" t="str">
            <v>13428582852</v>
          </cell>
          <cell r="H741" t="str">
            <v>任明乐</v>
          </cell>
          <cell r="I741" t="str">
            <v>预付费东莞住宅新装或续费680元包年，带宽4M</v>
          </cell>
          <cell r="J741">
            <v>680</v>
          </cell>
          <cell r="K741">
            <v>680</v>
          </cell>
          <cell r="L741" t="str">
            <v>2012-06-01</v>
          </cell>
          <cell r="M741">
            <v>42156</v>
          </cell>
          <cell r="N741" t="str">
            <v>2016-06-03</v>
          </cell>
          <cell r="O741" t="str">
            <v>2015-06-03</v>
          </cell>
          <cell r="P741" t="str">
            <v>宽带预付费</v>
          </cell>
          <cell r="Q741" t="str">
            <v>续费</v>
          </cell>
          <cell r="R741" t="str">
            <v>往月充值</v>
          </cell>
          <cell r="S741" t="str">
            <v>家庭用户</v>
          </cell>
          <cell r="T741" t="str">
            <v>FTTH</v>
          </cell>
          <cell r="U741" t="str">
            <v>许小艳(xuxiaoy)</v>
          </cell>
          <cell r="V741" t="str">
            <v>ZX寮步彭英智</v>
          </cell>
          <cell r="W741" t="str">
            <v>电商价值宽带营销</v>
          </cell>
          <cell r="X741" t="str">
            <v>寮步区</v>
          </cell>
          <cell r="Y741">
            <v>0</v>
          </cell>
          <cell r="Z741">
            <v>0</v>
          </cell>
          <cell r="AA741" t="str">
            <v>寮步区</v>
          </cell>
          <cell r="AB741" t="str">
            <v>03</v>
          </cell>
          <cell r="AC741">
            <v>4</v>
          </cell>
          <cell r="AD741">
            <v>12</v>
          </cell>
          <cell r="AE741" t="str">
            <v>是</v>
          </cell>
          <cell r="AF741" t="str">
            <v/>
          </cell>
          <cell r="AG741" t="str">
            <v>否</v>
          </cell>
          <cell r="AH741" t="str">
            <v>续本月</v>
          </cell>
          <cell r="AI741" t="str">
            <v>是</v>
          </cell>
          <cell r="AJ741">
            <v>13428582852</v>
          </cell>
          <cell r="AO741">
            <v>0</v>
          </cell>
          <cell r="AR741" t="str">
            <v>中心区</v>
          </cell>
        </row>
        <row r="742">
          <cell r="F742">
            <v>13725791208</v>
          </cell>
          <cell r="G742" t="str">
            <v>13725791208</v>
          </cell>
          <cell r="H742" t="str">
            <v>杨海儿</v>
          </cell>
          <cell r="I742" t="str">
            <v>预付费东莞住宅新装或续费888元包年，带宽12M</v>
          </cell>
          <cell r="J742">
            <v>888</v>
          </cell>
          <cell r="K742">
            <v>888</v>
          </cell>
          <cell r="L742" t="str">
            <v>2012-07-15</v>
          </cell>
          <cell r="M742">
            <v>42200</v>
          </cell>
          <cell r="N742" t="str">
            <v>2016-07-15</v>
          </cell>
          <cell r="O742" t="str">
            <v>2015-06-08</v>
          </cell>
          <cell r="P742" t="str">
            <v>宽带预付费</v>
          </cell>
          <cell r="Q742" t="str">
            <v>续费</v>
          </cell>
          <cell r="R742" t="str">
            <v>提前充值</v>
          </cell>
          <cell r="S742" t="str">
            <v>家庭用户</v>
          </cell>
          <cell r="T742" t="str">
            <v>FTTH</v>
          </cell>
          <cell r="U742" t="str">
            <v>杜秋月(duqiuy)</v>
          </cell>
          <cell r="V742" t="str">
            <v>ZX莞城徐元球</v>
          </cell>
          <cell r="W742" t="str">
            <v/>
          </cell>
          <cell r="X742" t="str">
            <v>莞城区</v>
          </cell>
          <cell r="Y742">
            <v>0</v>
          </cell>
          <cell r="Z742">
            <v>0</v>
          </cell>
          <cell r="AA742" t="str">
            <v>莞城区</v>
          </cell>
          <cell r="AB742" t="str">
            <v>08</v>
          </cell>
          <cell r="AC742">
            <v>12</v>
          </cell>
          <cell r="AD742">
            <v>12</v>
          </cell>
          <cell r="AE742" t="str">
            <v>是</v>
          </cell>
          <cell r="AF742" t="str">
            <v/>
          </cell>
          <cell r="AG742" t="str">
            <v>价值宽带</v>
          </cell>
          <cell r="AH742" t="str">
            <v>续后期</v>
          </cell>
          <cell r="AI742" t="str">
            <v>否</v>
          </cell>
          <cell r="AO742">
            <v>0</v>
          </cell>
          <cell r="AR742" t="str">
            <v>三阳区</v>
          </cell>
        </row>
        <row r="743">
          <cell r="F743">
            <v>13546999893</v>
          </cell>
          <cell r="G743" t="str">
            <v>13546999893</v>
          </cell>
          <cell r="H743" t="str">
            <v>李润波</v>
          </cell>
          <cell r="I743" t="str">
            <v>预付费东莞住宅新装或续费1408元包2年，带宽12M</v>
          </cell>
          <cell r="J743">
            <v>1408</v>
          </cell>
          <cell r="K743">
            <v>1408</v>
          </cell>
          <cell r="L743" t="str">
            <v>2008-03-12</v>
          </cell>
          <cell r="M743">
            <v>42202</v>
          </cell>
          <cell r="N743" t="str">
            <v>2017-07-17</v>
          </cell>
          <cell r="O743" t="str">
            <v>2015-06-08</v>
          </cell>
          <cell r="P743" t="str">
            <v>宽带预付费</v>
          </cell>
          <cell r="Q743" t="str">
            <v>续费</v>
          </cell>
          <cell r="R743" t="str">
            <v>提前充值</v>
          </cell>
          <cell r="S743" t="str">
            <v>家庭用户</v>
          </cell>
          <cell r="T743" t="str">
            <v>FTTH</v>
          </cell>
          <cell r="U743" t="str">
            <v>杜秋月(duqiuy)</v>
          </cell>
          <cell r="V743" t="str">
            <v>ZX莞城徐元球</v>
          </cell>
          <cell r="W743" t="str">
            <v/>
          </cell>
          <cell r="X743" t="str">
            <v>莞城区</v>
          </cell>
          <cell r="Y743">
            <v>0</v>
          </cell>
          <cell r="Z743">
            <v>0</v>
          </cell>
          <cell r="AA743" t="str">
            <v>莞城区</v>
          </cell>
          <cell r="AB743" t="str">
            <v>08</v>
          </cell>
          <cell r="AC743">
            <v>12</v>
          </cell>
          <cell r="AD743">
            <v>24</v>
          </cell>
          <cell r="AE743" t="str">
            <v>是</v>
          </cell>
          <cell r="AF743" t="str">
            <v/>
          </cell>
          <cell r="AG743" t="str">
            <v>价值宽带</v>
          </cell>
          <cell r="AH743" t="str">
            <v>续后期</v>
          </cell>
          <cell r="AI743" t="str">
            <v>否</v>
          </cell>
          <cell r="AO743">
            <v>0</v>
          </cell>
          <cell r="AR743" t="str">
            <v>三阳区</v>
          </cell>
        </row>
        <row r="744">
          <cell r="F744">
            <v>13809614151</v>
          </cell>
          <cell r="G744" t="str">
            <v>13809614151</v>
          </cell>
          <cell r="H744" t="str">
            <v>祁树彭</v>
          </cell>
          <cell r="I744" t="str">
            <v>预付费东莞住宅新装或续费1408元包2年，带宽12M</v>
          </cell>
          <cell r="J744">
            <v>1408</v>
          </cell>
          <cell r="K744">
            <v>1408</v>
          </cell>
          <cell r="L744" t="str">
            <v>2013-07-10</v>
          </cell>
          <cell r="M744">
            <v>42195</v>
          </cell>
          <cell r="N744" t="str">
            <v>2017-07-10</v>
          </cell>
          <cell r="O744" t="str">
            <v>2015-06-09</v>
          </cell>
          <cell r="P744" t="str">
            <v>宽带预付费</v>
          </cell>
          <cell r="Q744" t="str">
            <v>续费</v>
          </cell>
          <cell r="R744" t="str">
            <v>提前充值</v>
          </cell>
          <cell r="S744" t="str">
            <v>家庭用户</v>
          </cell>
          <cell r="T744" t="str">
            <v>FTTH</v>
          </cell>
          <cell r="U744" t="str">
            <v>杜秋月(duqiuy)</v>
          </cell>
          <cell r="V744" t="str">
            <v>ZY莞城营业厅</v>
          </cell>
          <cell r="W744" t="str">
            <v>电商价值宽带营销</v>
          </cell>
          <cell r="X744" t="str">
            <v>莞城区</v>
          </cell>
          <cell r="Y744">
            <v>0</v>
          </cell>
          <cell r="Z744">
            <v>0</v>
          </cell>
          <cell r="AA744" t="str">
            <v>莞城区</v>
          </cell>
          <cell r="AB744" t="str">
            <v>09</v>
          </cell>
          <cell r="AC744">
            <v>12</v>
          </cell>
          <cell r="AD744">
            <v>24</v>
          </cell>
          <cell r="AE744" t="str">
            <v>是</v>
          </cell>
          <cell r="AF744" t="str">
            <v/>
          </cell>
          <cell r="AG744" t="str">
            <v>价值宽带</v>
          </cell>
          <cell r="AH744" t="str">
            <v>续后期</v>
          </cell>
          <cell r="AI744" t="str">
            <v>否</v>
          </cell>
          <cell r="AO744">
            <v>0</v>
          </cell>
          <cell r="AR744" t="str">
            <v>金凤凰区</v>
          </cell>
        </row>
        <row r="745">
          <cell r="F745">
            <v>15814127270</v>
          </cell>
          <cell r="G745" t="str">
            <v>15814127270</v>
          </cell>
          <cell r="H745" t="str">
            <v>史维刚</v>
          </cell>
          <cell r="I745" t="str">
            <v>预付费东莞住宅新装或续费888元包年，带宽12M</v>
          </cell>
          <cell r="J745">
            <v>888</v>
          </cell>
          <cell r="K745">
            <v>888</v>
          </cell>
          <cell r="L745" t="str">
            <v>2013-02-15</v>
          </cell>
          <cell r="M745">
            <v>42164</v>
          </cell>
          <cell r="N745" t="str">
            <v>2016-06-09</v>
          </cell>
          <cell r="O745" t="str">
            <v>2015-06-09</v>
          </cell>
          <cell r="P745" t="str">
            <v>宽带预付费</v>
          </cell>
          <cell r="Q745" t="str">
            <v>续费</v>
          </cell>
          <cell r="R745" t="str">
            <v>提前充值</v>
          </cell>
          <cell r="S745" t="str">
            <v>家庭用户</v>
          </cell>
          <cell r="T745" t="str">
            <v>FTTH</v>
          </cell>
          <cell r="U745" t="str">
            <v>杜秋月(duqiuy)</v>
          </cell>
          <cell r="V745" t="str">
            <v>ZX莞城黎广法</v>
          </cell>
          <cell r="W745" t="str">
            <v>电商价值宽带营销</v>
          </cell>
          <cell r="X745" t="str">
            <v>莞城区</v>
          </cell>
          <cell r="Y745">
            <v>0</v>
          </cell>
          <cell r="Z745">
            <v>0</v>
          </cell>
          <cell r="AA745" t="str">
            <v>莞城区</v>
          </cell>
          <cell r="AB745" t="str">
            <v>09</v>
          </cell>
          <cell r="AC745">
            <v>12</v>
          </cell>
          <cell r="AD745">
            <v>12</v>
          </cell>
          <cell r="AE745" t="str">
            <v>是</v>
          </cell>
          <cell r="AF745" t="str">
            <v/>
          </cell>
          <cell r="AG745" t="str">
            <v>价值宽带</v>
          </cell>
          <cell r="AH745" t="str">
            <v>续本月</v>
          </cell>
          <cell r="AI745" t="str">
            <v>是</v>
          </cell>
          <cell r="AJ745">
            <v>15814127270</v>
          </cell>
          <cell r="AO745">
            <v>0</v>
          </cell>
          <cell r="AR745" t="str">
            <v>莆心区</v>
          </cell>
        </row>
        <row r="746">
          <cell r="F746">
            <v>15899926219</v>
          </cell>
          <cell r="G746" t="str">
            <v>15899926219</v>
          </cell>
          <cell r="H746" t="str">
            <v>刘付元</v>
          </cell>
          <cell r="I746" t="str">
            <v>预付费东莞个人新装或续费1088元包年，12M（悦聊）</v>
          </cell>
          <cell r="J746">
            <v>1088</v>
          </cell>
          <cell r="K746">
            <v>1088</v>
          </cell>
          <cell r="L746" t="str">
            <v>2011-01-09</v>
          </cell>
          <cell r="M746">
            <v>42215</v>
          </cell>
          <cell r="N746" t="str">
            <v>2016-07-30</v>
          </cell>
          <cell r="O746" t="str">
            <v>2015-06-08</v>
          </cell>
          <cell r="P746" t="str">
            <v>宽带预付费</v>
          </cell>
          <cell r="Q746" t="str">
            <v>续费</v>
          </cell>
          <cell r="R746" t="str">
            <v>提前充值</v>
          </cell>
          <cell r="S746" t="str">
            <v>家庭用户</v>
          </cell>
          <cell r="T746" t="str">
            <v>FTTH</v>
          </cell>
          <cell r="U746" t="str">
            <v>杜秋月(duqiuy)</v>
          </cell>
          <cell r="V746" t="str">
            <v>ZX莞城黎广法</v>
          </cell>
          <cell r="W746" t="str">
            <v/>
          </cell>
          <cell r="X746" t="str">
            <v>莞城区</v>
          </cell>
          <cell r="Y746">
            <v>0</v>
          </cell>
          <cell r="Z746">
            <v>0</v>
          </cell>
          <cell r="AA746" t="str">
            <v>莞城区</v>
          </cell>
          <cell r="AB746" t="str">
            <v>08</v>
          </cell>
          <cell r="AC746">
            <v>12</v>
          </cell>
          <cell r="AD746">
            <v>12</v>
          </cell>
          <cell r="AE746" t="str">
            <v>是</v>
          </cell>
          <cell r="AF746" t="str">
            <v/>
          </cell>
          <cell r="AG746" t="str">
            <v>价值宽带</v>
          </cell>
          <cell r="AH746" t="str">
            <v>续后期</v>
          </cell>
          <cell r="AI746" t="str">
            <v>否</v>
          </cell>
          <cell r="AO746" t="str">
            <v>悦聊</v>
          </cell>
          <cell r="AR746" t="str">
            <v>东力区</v>
          </cell>
        </row>
        <row r="747">
          <cell r="F747">
            <v>13537307153</v>
          </cell>
          <cell r="G747" t="str">
            <v>13537307153</v>
          </cell>
          <cell r="H747" t="str">
            <v>张晓垒</v>
          </cell>
          <cell r="I747" t="str">
            <v>预付费东莞住宅新装或续费768元包年，带宽4M</v>
          </cell>
          <cell r="J747">
            <v>768</v>
          </cell>
          <cell r="K747">
            <v>768</v>
          </cell>
          <cell r="L747" t="str">
            <v>2013-06-27</v>
          </cell>
          <cell r="M747">
            <v>42182</v>
          </cell>
          <cell r="N747" t="str">
            <v>2016-06-27</v>
          </cell>
          <cell r="O747" t="str">
            <v>2015-06-09</v>
          </cell>
          <cell r="P747" t="str">
            <v>宽带预付费</v>
          </cell>
          <cell r="Q747" t="str">
            <v>续费</v>
          </cell>
          <cell r="R747" t="str">
            <v>提前充值</v>
          </cell>
          <cell r="S747" t="str">
            <v>家庭用户</v>
          </cell>
          <cell r="T747" t="str">
            <v>FTTH</v>
          </cell>
          <cell r="U747" t="str">
            <v>文颜(weny)</v>
          </cell>
          <cell r="V747" t="str">
            <v>ZX南城黎广俊</v>
          </cell>
          <cell r="W747" t="str">
            <v/>
          </cell>
          <cell r="X747" t="str">
            <v>南城区</v>
          </cell>
          <cell r="Y747">
            <v>0</v>
          </cell>
          <cell r="Z747">
            <v>0</v>
          </cell>
          <cell r="AA747" t="str">
            <v>南城区</v>
          </cell>
          <cell r="AB747" t="str">
            <v>09</v>
          </cell>
          <cell r="AC747">
            <v>4</v>
          </cell>
          <cell r="AD747">
            <v>12</v>
          </cell>
          <cell r="AE747" t="str">
            <v>是</v>
          </cell>
          <cell r="AF747" t="str">
            <v/>
          </cell>
          <cell r="AG747" t="str">
            <v>否</v>
          </cell>
          <cell r="AH747" t="str">
            <v>续本月</v>
          </cell>
          <cell r="AI747" t="str">
            <v>是</v>
          </cell>
          <cell r="AJ747">
            <v>13537307153</v>
          </cell>
          <cell r="AO747">
            <v>0</v>
          </cell>
          <cell r="AR747" t="str">
            <v>东力区</v>
          </cell>
        </row>
        <row r="748">
          <cell r="F748">
            <v>13827252798</v>
          </cell>
          <cell r="G748" t="str">
            <v>13827252798</v>
          </cell>
          <cell r="H748" t="str">
            <v>骆勇</v>
          </cell>
          <cell r="I748" t="str">
            <v>预付费东莞住宅新装或续费888元包年，带宽12M</v>
          </cell>
          <cell r="J748">
            <v>888</v>
          </cell>
          <cell r="K748">
            <v>888</v>
          </cell>
          <cell r="L748" t="str">
            <v>2011-01-11</v>
          </cell>
          <cell r="M748">
            <v>42166</v>
          </cell>
          <cell r="N748" t="str">
            <v>2016-06-11</v>
          </cell>
          <cell r="O748" t="str">
            <v>2015-06-09</v>
          </cell>
          <cell r="P748" t="str">
            <v>宽带预付费</v>
          </cell>
          <cell r="Q748" t="str">
            <v>续费</v>
          </cell>
          <cell r="R748" t="str">
            <v>提前充值</v>
          </cell>
          <cell r="S748" t="str">
            <v>家庭用户</v>
          </cell>
          <cell r="T748" t="str">
            <v>FTTH</v>
          </cell>
          <cell r="U748" t="str">
            <v>文颜(weny)</v>
          </cell>
          <cell r="V748" t="str">
            <v>ZX南城黎广俊</v>
          </cell>
          <cell r="W748" t="str">
            <v>电商价值宽带营销</v>
          </cell>
          <cell r="X748" t="str">
            <v>南城区</v>
          </cell>
          <cell r="Y748">
            <v>0</v>
          </cell>
          <cell r="Z748">
            <v>0</v>
          </cell>
          <cell r="AA748" t="str">
            <v>南城区</v>
          </cell>
          <cell r="AB748" t="str">
            <v>09</v>
          </cell>
          <cell r="AC748">
            <v>12</v>
          </cell>
          <cell r="AD748">
            <v>12</v>
          </cell>
          <cell r="AE748" t="str">
            <v>是</v>
          </cell>
          <cell r="AF748" t="str">
            <v/>
          </cell>
          <cell r="AG748" t="str">
            <v>价值宽带</v>
          </cell>
          <cell r="AH748" t="str">
            <v>续本月</v>
          </cell>
          <cell r="AI748" t="str">
            <v>是</v>
          </cell>
          <cell r="AJ748">
            <v>13827252798</v>
          </cell>
          <cell r="AO748">
            <v>0</v>
          </cell>
          <cell r="AR748" t="str">
            <v>中心区</v>
          </cell>
        </row>
        <row r="749">
          <cell r="F749">
            <v>13724502979</v>
          </cell>
          <cell r="G749" t="str">
            <v>13724502979</v>
          </cell>
          <cell r="H749" t="str">
            <v>雷泽罗</v>
          </cell>
          <cell r="I749" t="str">
            <v>预付费东莞住宅新装或续费1088元包年，带宽10M</v>
          </cell>
          <cell r="J749">
            <v>1088</v>
          </cell>
          <cell r="K749">
            <v>1088</v>
          </cell>
          <cell r="L749" t="str">
            <v>2013-06-24</v>
          </cell>
          <cell r="M749">
            <v>42179</v>
          </cell>
          <cell r="N749" t="str">
            <v>2016-06-24</v>
          </cell>
          <cell r="O749" t="str">
            <v>2015-06-09</v>
          </cell>
          <cell r="P749" t="str">
            <v>宽带预付费</v>
          </cell>
          <cell r="Q749" t="str">
            <v>续费</v>
          </cell>
          <cell r="R749" t="str">
            <v>提前充值</v>
          </cell>
          <cell r="S749" t="str">
            <v>家庭用户</v>
          </cell>
          <cell r="T749" t="str">
            <v>FTTH</v>
          </cell>
          <cell r="U749" t="str">
            <v>郑珊珊(zhengshans)</v>
          </cell>
          <cell r="V749" t="str">
            <v>ZX高埗欧仁</v>
          </cell>
          <cell r="W749" t="str">
            <v>非</v>
          </cell>
          <cell r="X749" t="str">
            <v>高埗区</v>
          </cell>
          <cell r="Y749">
            <v>0</v>
          </cell>
          <cell r="Z749">
            <v>0</v>
          </cell>
          <cell r="AA749" t="str">
            <v>高埗区</v>
          </cell>
          <cell r="AB749" t="str">
            <v>09</v>
          </cell>
          <cell r="AC749">
            <v>10</v>
          </cell>
          <cell r="AD749">
            <v>12</v>
          </cell>
          <cell r="AE749" t="str">
            <v>是</v>
          </cell>
          <cell r="AF749" t="str">
            <v/>
          </cell>
          <cell r="AG749" t="str">
            <v>价值宽带</v>
          </cell>
          <cell r="AH749" t="str">
            <v>续本月</v>
          </cell>
          <cell r="AI749" t="str">
            <v>是</v>
          </cell>
          <cell r="AJ749">
            <v>13724502979</v>
          </cell>
          <cell r="AO749">
            <v>0</v>
          </cell>
          <cell r="AR749" t="str">
            <v>中心区</v>
          </cell>
        </row>
        <row r="750">
          <cell r="F750">
            <v>15112793071</v>
          </cell>
          <cell r="G750" t="str">
            <v>15112793071</v>
          </cell>
          <cell r="H750" t="str">
            <v>夏时国</v>
          </cell>
          <cell r="I750" t="str">
            <v>预付费东莞住宅新装或续费888元包年，带宽12M</v>
          </cell>
          <cell r="J750">
            <v>888</v>
          </cell>
          <cell r="K750">
            <v>888</v>
          </cell>
          <cell r="L750" t="str">
            <v>2010-11-27</v>
          </cell>
          <cell r="M750">
            <v>42199</v>
          </cell>
          <cell r="N750" t="str">
            <v>2016-07-14</v>
          </cell>
          <cell r="O750" t="str">
            <v>2015-06-09</v>
          </cell>
          <cell r="P750" t="str">
            <v>宽带预付费</v>
          </cell>
          <cell r="Q750" t="str">
            <v>续费</v>
          </cell>
          <cell r="R750" t="str">
            <v>提前充值</v>
          </cell>
          <cell r="S750" t="str">
            <v>家庭用户</v>
          </cell>
          <cell r="T750" t="str">
            <v>FTTH</v>
          </cell>
          <cell r="U750" t="str">
            <v>郑珊珊(zhengshans)</v>
          </cell>
          <cell r="V750" t="str">
            <v>DSBR高埗欧仁</v>
          </cell>
          <cell r="W750" t="str">
            <v>电商价值宽带营销</v>
          </cell>
          <cell r="X750" t="str">
            <v>高埗区</v>
          </cell>
          <cell r="Y750">
            <v>0</v>
          </cell>
          <cell r="Z750">
            <v>0</v>
          </cell>
          <cell r="AA750" t="str">
            <v>高埗区</v>
          </cell>
          <cell r="AB750" t="str">
            <v>09</v>
          </cell>
          <cell r="AC750">
            <v>12</v>
          </cell>
          <cell r="AD750">
            <v>12</v>
          </cell>
          <cell r="AE750" t="str">
            <v>是</v>
          </cell>
          <cell r="AF750" t="str">
            <v/>
          </cell>
          <cell r="AG750" t="str">
            <v>价值宽带</v>
          </cell>
          <cell r="AH750" t="str">
            <v>续后期</v>
          </cell>
          <cell r="AI750" t="str">
            <v>否</v>
          </cell>
          <cell r="AO750">
            <v>0</v>
          </cell>
          <cell r="AR750" t="str">
            <v>中心区</v>
          </cell>
        </row>
        <row r="751">
          <cell r="F751">
            <v>13712870009</v>
          </cell>
          <cell r="G751" t="str">
            <v>13712870009</v>
          </cell>
          <cell r="H751" t="str">
            <v>唐范文</v>
          </cell>
          <cell r="I751" t="str">
            <v>预付费东莞住宅新装或续费728元包年，带宽4M</v>
          </cell>
          <cell r="J751">
            <v>728</v>
          </cell>
          <cell r="K751">
            <v>728</v>
          </cell>
          <cell r="L751" t="str">
            <v>2013-06-04</v>
          </cell>
          <cell r="M751">
            <v>42160</v>
          </cell>
          <cell r="N751" t="str">
            <v>2016-06-08</v>
          </cell>
          <cell r="O751" t="str">
            <v>2015-06-08</v>
          </cell>
          <cell r="P751" t="str">
            <v>宽带预付费</v>
          </cell>
          <cell r="Q751" t="str">
            <v>续费</v>
          </cell>
          <cell r="R751" t="str">
            <v>往月充值</v>
          </cell>
          <cell r="S751" t="str">
            <v>家庭用户</v>
          </cell>
          <cell r="T751" t="str">
            <v>FTTH</v>
          </cell>
          <cell r="U751" t="str">
            <v>统一接口东莞操作员(dg_tuis)</v>
          </cell>
          <cell r="V751" t="str">
            <v>ZX东城吴均瑞</v>
          </cell>
          <cell r="W751" t="str">
            <v>电商价值宽带营销</v>
          </cell>
          <cell r="X751" t="str">
            <v>东城区</v>
          </cell>
          <cell r="Y751">
            <v>0</v>
          </cell>
          <cell r="Z751">
            <v>0</v>
          </cell>
          <cell r="AA751" t="str">
            <v>东城区</v>
          </cell>
          <cell r="AB751" t="str">
            <v>08</v>
          </cell>
          <cell r="AC751">
            <v>4</v>
          </cell>
          <cell r="AD751">
            <v>12</v>
          </cell>
          <cell r="AE751" t="str">
            <v>是</v>
          </cell>
          <cell r="AF751" t="str">
            <v/>
          </cell>
          <cell r="AG751" t="str">
            <v>否</v>
          </cell>
          <cell r="AH751" t="str">
            <v>续本月</v>
          </cell>
          <cell r="AI751" t="str">
            <v>是</v>
          </cell>
          <cell r="AJ751">
            <v>13712870009</v>
          </cell>
          <cell r="AO751">
            <v>0</v>
          </cell>
          <cell r="AR751" t="str">
            <v>赵林区</v>
          </cell>
        </row>
        <row r="752">
          <cell r="F752">
            <v>13434568923</v>
          </cell>
          <cell r="G752" t="str">
            <v>13434568923</v>
          </cell>
          <cell r="H752" t="str">
            <v>唐建军</v>
          </cell>
          <cell r="I752" t="str">
            <v>预付费东莞住宅新装或续费1088元包年，带宽10M</v>
          </cell>
          <cell r="J752">
            <v>1088</v>
          </cell>
          <cell r="K752">
            <v>1088</v>
          </cell>
          <cell r="L752" t="str">
            <v>2011-07-02</v>
          </cell>
          <cell r="M752">
            <v>42187</v>
          </cell>
          <cell r="N752" t="str">
            <v>2016-10-02</v>
          </cell>
          <cell r="O752" t="str">
            <v>2015-06-09</v>
          </cell>
          <cell r="P752" t="str">
            <v>宽带预付费</v>
          </cell>
          <cell r="Q752" t="str">
            <v>续费</v>
          </cell>
          <cell r="R752" t="str">
            <v>提前充值</v>
          </cell>
          <cell r="S752" t="str">
            <v>家庭用户</v>
          </cell>
          <cell r="T752" t="str">
            <v>FTTH</v>
          </cell>
          <cell r="U752" t="str">
            <v>阮珠妹(ruanzm)</v>
          </cell>
          <cell r="V752" t="str">
            <v>ZX东城刘建强</v>
          </cell>
          <cell r="W752" t="str">
            <v/>
          </cell>
          <cell r="X752" t="str">
            <v>东城区</v>
          </cell>
          <cell r="Y752">
            <v>0</v>
          </cell>
          <cell r="Z752">
            <v>0</v>
          </cell>
          <cell r="AA752" t="str">
            <v>东城区</v>
          </cell>
          <cell r="AB752" t="str">
            <v>09</v>
          </cell>
          <cell r="AC752">
            <v>10</v>
          </cell>
          <cell r="AD752">
            <v>12</v>
          </cell>
          <cell r="AE752" t="str">
            <v>是</v>
          </cell>
          <cell r="AF752" t="str">
            <v/>
          </cell>
          <cell r="AG752" t="str">
            <v>价值宽带</v>
          </cell>
          <cell r="AH752" t="str">
            <v>续后期</v>
          </cell>
          <cell r="AI752" t="str">
            <v>否</v>
          </cell>
          <cell r="AO752">
            <v>0</v>
          </cell>
          <cell r="AR752" t="str">
            <v>银湖区</v>
          </cell>
        </row>
        <row r="753">
          <cell r="F753">
            <v>13642835756</v>
          </cell>
          <cell r="G753" t="str">
            <v>13642835756</v>
          </cell>
          <cell r="H753" t="str">
            <v>李仁舟</v>
          </cell>
          <cell r="I753" t="str">
            <v>预付费东莞住宅新装或续费768元包年，带宽4M</v>
          </cell>
          <cell r="J753">
            <v>768</v>
          </cell>
          <cell r="K753">
            <v>768</v>
          </cell>
          <cell r="L753" t="str">
            <v>2012-02-13</v>
          </cell>
          <cell r="M753">
            <v>42160</v>
          </cell>
          <cell r="N753" t="str">
            <v>2016-06-08</v>
          </cell>
          <cell r="O753" t="str">
            <v>2015-06-08</v>
          </cell>
          <cell r="P753" t="str">
            <v>宽带预付费</v>
          </cell>
          <cell r="Q753" t="str">
            <v>续费</v>
          </cell>
          <cell r="R753" t="str">
            <v>往月充值</v>
          </cell>
          <cell r="S753" t="str">
            <v>家庭用户</v>
          </cell>
          <cell r="T753" t="str">
            <v>(传统)XDSL</v>
          </cell>
          <cell r="U753" t="str">
            <v>营业厅经理(李甜琴)(CQYX01)</v>
          </cell>
          <cell r="V753" t="str">
            <v>ZY南城营业厅</v>
          </cell>
          <cell r="W753" t="str">
            <v/>
          </cell>
          <cell r="X753" t="str">
            <v>南城区</v>
          </cell>
          <cell r="Y753">
            <v>0</v>
          </cell>
          <cell r="Z753">
            <v>0</v>
          </cell>
          <cell r="AA753" t="str">
            <v>南城区</v>
          </cell>
          <cell r="AB753" t="str">
            <v>08</v>
          </cell>
          <cell r="AC753">
            <v>4</v>
          </cell>
          <cell r="AD753">
            <v>12</v>
          </cell>
          <cell r="AE753" t="str">
            <v>否</v>
          </cell>
          <cell r="AF753" t="str">
            <v/>
          </cell>
          <cell r="AG753" t="str">
            <v>否</v>
          </cell>
          <cell r="AH753" t="str">
            <v>续本月</v>
          </cell>
          <cell r="AI753" t="str">
            <v>否</v>
          </cell>
          <cell r="AO753">
            <v>0</v>
          </cell>
          <cell r="AR753" t="str">
            <v>赵林区</v>
          </cell>
        </row>
        <row r="754">
          <cell r="F754">
            <v>15016950666</v>
          </cell>
          <cell r="G754" t="str">
            <v>15016950666</v>
          </cell>
          <cell r="H754" t="str">
            <v>刘奉元</v>
          </cell>
          <cell r="I754" t="str">
            <v>预付费东莞住宅新装或续费680元包年，带宽4M</v>
          </cell>
          <cell r="J754">
            <v>680</v>
          </cell>
          <cell r="K754">
            <v>680</v>
          </cell>
          <cell r="L754" t="str">
            <v>2010-01-17</v>
          </cell>
          <cell r="M754">
            <v>42194</v>
          </cell>
          <cell r="N754" t="str">
            <v>2016-07-09</v>
          </cell>
          <cell r="O754" t="str">
            <v>2015-06-08</v>
          </cell>
          <cell r="P754" t="str">
            <v>宽带预付费</v>
          </cell>
          <cell r="Q754" t="str">
            <v>续费</v>
          </cell>
          <cell r="R754" t="str">
            <v>提前充值</v>
          </cell>
          <cell r="S754" t="str">
            <v>家庭用户</v>
          </cell>
          <cell r="T754" t="str">
            <v>(传统)XDSL</v>
          </cell>
          <cell r="U754" t="str">
            <v>营业厅经理(李甜琴)(CQYX01)</v>
          </cell>
          <cell r="V754" t="str">
            <v>ZX南城黎广俊</v>
          </cell>
          <cell r="W754" t="str">
            <v/>
          </cell>
          <cell r="X754" t="str">
            <v>南城区</v>
          </cell>
          <cell r="Y754">
            <v>0</v>
          </cell>
          <cell r="Z754">
            <v>0</v>
          </cell>
          <cell r="AA754" t="str">
            <v>南城区</v>
          </cell>
          <cell r="AB754" t="str">
            <v>08</v>
          </cell>
          <cell r="AC754">
            <v>4</v>
          </cell>
          <cell r="AD754">
            <v>12</v>
          </cell>
          <cell r="AE754" t="str">
            <v>否</v>
          </cell>
          <cell r="AF754" t="str">
            <v/>
          </cell>
          <cell r="AG754" t="str">
            <v>否</v>
          </cell>
          <cell r="AH754" t="str">
            <v>续后期</v>
          </cell>
          <cell r="AI754" t="str">
            <v>否</v>
          </cell>
          <cell r="AO754">
            <v>0</v>
          </cell>
          <cell r="AR754" t="str">
            <v>银湖区</v>
          </cell>
        </row>
        <row r="755">
          <cell r="F755">
            <v>13537114568</v>
          </cell>
          <cell r="G755" t="str">
            <v>13537114568</v>
          </cell>
          <cell r="H755" t="str">
            <v>林娘叶</v>
          </cell>
          <cell r="I755" t="str">
            <v>预付费东莞住宅新装或续费888元包年，带宽12M</v>
          </cell>
          <cell r="J755">
            <v>888</v>
          </cell>
          <cell r="K755">
            <v>888</v>
          </cell>
          <cell r="L755" t="str">
            <v>2014-06-07</v>
          </cell>
          <cell r="M755">
            <v>42162</v>
          </cell>
          <cell r="N755" t="str">
            <v>2016-06-09</v>
          </cell>
          <cell r="O755" t="str">
            <v>2015-06-09</v>
          </cell>
          <cell r="P755" t="str">
            <v>宽带预付费</v>
          </cell>
          <cell r="Q755" t="str">
            <v>续费</v>
          </cell>
          <cell r="R755" t="str">
            <v>往月充值</v>
          </cell>
          <cell r="S755" t="str">
            <v>家庭用户</v>
          </cell>
          <cell r="T755" t="str">
            <v>(传统)XDSL</v>
          </cell>
          <cell r="U755" t="str">
            <v>郑珊珊(zhengshans)</v>
          </cell>
          <cell r="V755" t="str">
            <v>ZX高埗左小兵</v>
          </cell>
          <cell r="W755" t="str">
            <v/>
          </cell>
          <cell r="X755" t="str">
            <v>高埗区</v>
          </cell>
          <cell r="Y755">
            <v>0</v>
          </cell>
          <cell r="Z755">
            <v>0</v>
          </cell>
          <cell r="AA755" t="str">
            <v>高埗区</v>
          </cell>
          <cell r="AB755" t="str">
            <v>09</v>
          </cell>
          <cell r="AC755">
            <v>12</v>
          </cell>
          <cell r="AD755">
            <v>12</v>
          </cell>
          <cell r="AE755" t="str">
            <v>否</v>
          </cell>
          <cell r="AF755" t="str">
            <v/>
          </cell>
          <cell r="AG755" t="str">
            <v>价值宽带</v>
          </cell>
          <cell r="AH755" t="str">
            <v>续本月</v>
          </cell>
          <cell r="AI755" t="str">
            <v>否</v>
          </cell>
          <cell r="AO755">
            <v>0</v>
          </cell>
          <cell r="AR755" t="str">
            <v>赵林区</v>
          </cell>
        </row>
        <row r="756">
          <cell r="F756">
            <v>13686670417</v>
          </cell>
          <cell r="G756" t="str">
            <v>13686670417</v>
          </cell>
          <cell r="H756" t="str">
            <v>黄富昭</v>
          </cell>
          <cell r="I756" t="str">
            <v>预付费东莞住宅新装或续费888元包年，带宽12M</v>
          </cell>
          <cell r="J756">
            <v>888</v>
          </cell>
          <cell r="K756">
            <v>888</v>
          </cell>
          <cell r="L756" t="str">
            <v>2014-06-12</v>
          </cell>
          <cell r="M756">
            <v>42167</v>
          </cell>
          <cell r="N756" t="str">
            <v>2016-06-12</v>
          </cell>
          <cell r="O756" t="str">
            <v>2015-06-09</v>
          </cell>
          <cell r="P756" t="str">
            <v>宽带预付费</v>
          </cell>
          <cell r="Q756" t="str">
            <v>续费</v>
          </cell>
          <cell r="R756" t="str">
            <v>提前充值</v>
          </cell>
          <cell r="S756" t="str">
            <v>家庭用户</v>
          </cell>
          <cell r="T756" t="str">
            <v>FTTH</v>
          </cell>
          <cell r="U756" t="str">
            <v>郑珊珊(zhengshans)</v>
          </cell>
          <cell r="V756" t="str">
            <v>ZX高埗左小兵</v>
          </cell>
          <cell r="W756" t="str">
            <v/>
          </cell>
          <cell r="X756" t="str">
            <v>高埗区</v>
          </cell>
          <cell r="Y756">
            <v>0</v>
          </cell>
          <cell r="Z756">
            <v>0</v>
          </cell>
          <cell r="AA756" t="str">
            <v>高埗区</v>
          </cell>
          <cell r="AB756" t="str">
            <v>09</v>
          </cell>
          <cell r="AC756">
            <v>12</v>
          </cell>
          <cell r="AD756">
            <v>12</v>
          </cell>
          <cell r="AE756" t="str">
            <v>是</v>
          </cell>
          <cell r="AF756" t="str">
            <v/>
          </cell>
          <cell r="AG756" t="str">
            <v>价值宽带</v>
          </cell>
          <cell r="AH756" t="str">
            <v>续本月</v>
          </cell>
          <cell r="AI756" t="str">
            <v>是</v>
          </cell>
          <cell r="AJ756">
            <v>13686670417</v>
          </cell>
          <cell r="AO756">
            <v>0</v>
          </cell>
          <cell r="AR756" t="str">
            <v>银湖区</v>
          </cell>
        </row>
        <row r="757">
          <cell r="F757">
            <v>13925828401</v>
          </cell>
          <cell r="G757" t="str">
            <v>13925828401</v>
          </cell>
          <cell r="H757" t="str">
            <v>东莞市三才电子设备科技有限公司</v>
          </cell>
          <cell r="I757" t="str">
            <v>预付费东莞住宅新装或续费888元包年，带宽12M</v>
          </cell>
          <cell r="J757">
            <v>888</v>
          </cell>
          <cell r="K757">
            <v>888</v>
          </cell>
          <cell r="L757" t="str">
            <v>2014-06-07</v>
          </cell>
          <cell r="M757">
            <v>42162</v>
          </cell>
          <cell r="N757" t="str">
            <v>2016-06-09</v>
          </cell>
          <cell r="O757" t="str">
            <v>2015-06-09</v>
          </cell>
          <cell r="P757" t="str">
            <v>宽带预付费</v>
          </cell>
          <cell r="Q757" t="str">
            <v>续费</v>
          </cell>
          <cell r="R757" t="str">
            <v>往月充值</v>
          </cell>
          <cell r="S757" t="str">
            <v>家庭用户</v>
          </cell>
          <cell r="T757" t="str">
            <v>FTTH</v>
          </cell>
          <cell r="U757" t="str">
            <v>郑珊珊(zhengshans)</v>
          </cell>
          <cell r="V757" t="str">
            <v>ZX高埗左小兵</v>
          </cell>
          <cell r="W757" t="str">
            <v/>
          </cell>
          <cell r="X757" t="str">
            <v>高埗区</v>
          </cell>
          <cell r="Y757">
            <v>0</v>
          </cell>
          <cell r="Z757">
            <v>0</v>
          </cell>
          <cell r="AA757" t="str">
            <v>高埗区</v>
          </cell>
          <cell r="AB757" t="str">
            <v>09</v>
          </cell>
          <cell r="AC757">
            <v>12</v>
          </cell>
          <cell r="AD757">
            <v>12</v>
          </cell>
          <cell r="AE757" t="str">
            <v>是</v>
          </cell>
          <cell r="AF757" t="str">
            <v/>
          </cell>
          <cell r="AG757" t="str">
            <v>价值宽带</v>
          </cell>
          <cell r="AH757" t="str">
            <v>续本月</v>
          </cell>
          <cell r="AI757" t="str">
            <v>是</v>
          </cell>
          <cell r="AJ757">
            <v>13925828401</v>
          </cell>
          <cell r="AO757">
            <v>0</v>
          </cell>
          <cell r="AR757" t="str">
            <v>赵林区</v>
          </cell>
        </row>
        <row r="758">
          <cell r="F758">
            <v>13925828409</v>
          </cell>
          <cell r="G758" t="str">
            <v>13925828409</v>
          </cell>
          <cell r="H758" t="str">
            <v>东莞市三才电子设备科技有限公司</v>
          </cell>
          <cell r="I758" t="str">
            <v>预付费东莞住宅新装或续费1398元包年，带宽20M</v>
          </cell>
          <cell r="J758">
            <v>1398</v>
          </cell>
          <cell r="K758">
            <v>1398</v>
          </cell>
          <cell r="L758" t="str">
            <v>2005-08-26</v>
          </cell>
          <cell r="M758">
            <v>42183</v>
          </cell>
          <cell r="N758" t="str">
            <v>2016-06-28</v>
          </cell>
          <cell r="O758" t="str">
            <v>2015-06-09</v>
          </cell>
          <cell r="P758" t="str">
            <v>宽带预付费</v>
          </cell>
          <cell r="Q758" t="str">
            <v>续费</v>
          </cell>
          <cell r="R758" t="str">
            <v>提前充值</v>
          </cell>
          <cell r="S758" t="str">
            <v>家庭用户</v>
          </cell>
          <cell r="T758" t="str">
            <v>FTTH</v>
          </cell>
          <cell r="U758" t="str">
            <v>郑珊珊(zhengshans)</v>
          </cell>
          <cell r="V758" t="str">
            <v>ZX高埗左小兵</v>
          </cell>
          <cell r="W758" t="str">
            <v/>
          </cell>
          <cell r="X758" t="str">
            <v>高埗区</v>
          </cell>
          <cell r="Y758">
            <v>0</v>
          </cell>
          <cell r="Z758">
            <v>0</v>
          </cell>
          <cell r="AA758" t="str">
            <v>高埗区</v>
          </cell>
          <cell r="AB758" t="str">
            <v>09</v>
          </cell>
          <cell r="AC758">
            <v>20</v>
          </cell>
          <cell r="AD758">
            <v>12</v>
          </cell>
          <cell r="AE758" t="str">
            <v>是</v>
          </cell>
          <cell r="AF758" t="str">
            <v/>
          </cell>
          <cell r="AG758" t="str">
            <v>价值宽带</v>
          </cell>
          <cell r="AH758" t="str">
            <v>续本月</v>
          </cell>
          <cell r="AI758" t="str">
            <v>是</v>
          </cell>
          <cell r="AJ758">
            <v>13925828409</v>
          </cell>
          <cell r="AO758">
            <v>0</v>
          </cell>
          <cell r="AR758" t="str">
            <v>赵林区</v>
          </cell>
        </row>
        <row r="759">
          <cell r="F759">
            <v>15916955138</v>
          </cell>
          <cell r="G759" t="str">
            <v>15916955138</v>
          </cell>
          <cell r="H759" t="str">
            <v>曹飞龙</v>
          </cell>
          <cell r="I759" t="str">
            <v>预付费东莞住宅新装400元包半年，带宽4M</v>
          </cell>
          <cell r="J759">
            <v>400</v>
          </cell>
          <cell r="K759">
            <v>400</v>
          </cell>
          <cell r="L759" t="str">
            <v>2014-06-11</v>
          </cell>
          <cell r="M759">
            <v>42166</v>
          </cell>
          <cell r="N759" t="str">
            <v>2015-12-11</v>
          </cell>
          <cell r="O759" t="str">
            <v>2015-06-09</v>
          </cell>
          <cell r="P759" t="str">
            <v>宽带预付费</v>
          </cell>
          <cell r="Q759" t="str">
            <v>续费</v>
          </cell>
          <cell r="R759" t="str">
            <v>提前充值</v>
          </cell>
          <cell r="S759" t="str">
            <v>家庭用户</v>
          </cell>
          <cell r="T759" t="str">
            <v>(传统)XDSL</v>
          </cell>
          <cell r="U759" t="str">
            <v>郑珊珊(zhengshans)</v>
          </cell>
          <cell r="V759" t="str">
            <v>ZX高埗左小兵</v>
          </cell>
          <cell r="W759" t="str">
            <v/>
          </cell>
          <cell r="X759" t="str">
            <v>高埗区</v>
          </cell>
          <cell r="Y759">
            <v>0</v>
          </cell>
          <cell r="Z759">
            <v>0</v>
          </cell>
          <cell r="AA759" t="str">
            <v>高埗区</v>
          </cell>
          <cell r="AB759" t="str">
            <v>09</v>
          </cell>
          <cell r="AC759">
            <v>4</v>
          </cell>
          <cell r="AD759">
            <v>6</v>
          </cell>
          <cell r="AE759" t="str">
            <v>否</v>
          </cell>
          <cell r="AF759" t="str">
            <v/>
          </cell>
          <cell r="AG759" t="str">
            <v>否</v>
          </cell>
          <cell r="AH759" t="str">
            <v>续本月</v>
          </cell>
          <cell r="AI759" t="str">
            <v>否</v>
          </cell>
          <cell r="AO759">
            <v>0</v>
          </cell>
          <cell r="AR759" t="str">
            <v>银湖区</v>
          </cell>
        </row>
        <row r="760">
          <cell r="F760">
            <v>13423466070</v>
          </cell>
          <cell r="G760" t="str">
            <v>13423466070</v>
          </cell>
          <cell r="H760" t="str">
            <v>邱云云</v>
          </cell>
          <cell r="I760" t="str">
            <v>预付费东莞住宅新装或续费888元包年，带宽12M</v>
          </cell>
          <cell r="J760">
            <v>888</v>
          </cell>
          <cell r="K760">
            <v>888</v>
          </cell>
          <cell r="L760" t="str">
            <v>2012-06-06</v>
          </cell>
          <cell r="M760">
            <v>42162</v>
          </cell>
          <cell r="N760" t="str">
            <v>2016-06-08</v>
          </cell>
          <cell r="O760" t="str">
            <v>2015-06-08</v>
          </cell>
          <cell r="P760" t="str">
            <v>宽带预付费</v>
          </cell>
          <cell r="Q760" t="str">
            <v>续费</v>
          </cell>
          <cell r="R760" t="str">
            <v>往月充值</v>
          </cell>
          <cell r="S760" t="str">
            <v>家庭用户</v>
          </cell>
          <cell r="T760" t="str">
            <v>GPON+LAN</v>
          </cell>
          <cell r="U760" t="str">
            <v>阮珠妹(ruanzm)</v>
          </cell>
          <cell r="V760" t="str">
            <v>ZX东城杜中</v>
          </cell>
          <cell r="W760" t="str">
            <v/>
          </cell>
          <cell r="X760" t="str">
            <v>东城区</v>
          </cell>
          <cell r="Y760">
            <v>0</v>
          </cell>
          <cell r="Z760">
            <v>0</v>
          </cell>
          <cell r="AA760" t="str">
            <v>东城区</v>
          </cell>
          <cell r="AB760" t="str">
            <v>08</v>
          </cell>
          <cell r="AC760">
            <v>12</v>
          </cell>
          <cell r="AD760">
            <v>12</v>
          </cell>
          <cell r="AE760" t="str">
            <v>是</v>
          </cell>
          <cell r="AF760" t="str">
            <v/>
          </cell>
          <cell r="AG760" t="str">
            <v>价值宽带</v>
          </cell>
          <cell r="AH760" t="str">
            <v>续本月</v>
          </cell>
          <cell r="AI760" t="str">
            <v>是</v>
          </cell>
          <cell r="AJ760">
            <v>13423466070</v>
          </cell>
          <cell r="AO760">
            <v>0</v>
          </cell>
          <cell r="AR760" t="str">
            <v>赵林区</v>
          </cell>
        </row>
        <row r="761">
          <cell r="F761">
            <v>13712008970</v>
          </cell>
          <cell r="G761" t="str">
            <v>13712008970</v>
          </cell>
          <cell r="H761" t="str">
            <v>黄彩章</v>
          </cell>
          <cell r="I761" t="str">
            <v>预付费东莞住宅新装或续费888元包年，带宽12M</v>
          </cell>
          <cell r="J761">
            <v>888</v>
          </cell>
          <cell r="K761">
            <v>888</v>
          </cell>
          <cell r="L761" t="str">
            <v>2011-03-28</v>
          </cell>
          <cell r="M761">
            <v>42163</v>
          </cell>
          <cell r="N761" t="str">
            <v>2016-06-09</v>
          </cell>
          <cell r="O761" t="str">
            <v>2015-06-09</v>
          </cell>
          <cell r="P761" t="str">
            <v>宽带预付费</v>
          </cell>
          <cell r="Q761" t="str">
            <v>续费</v>
          </cell>
          <cell r="R761" t="str">
            <v>往月充值</v>
          </cell>
          <cell r="S761" t="str">
            <v>家庭用户</v>
          </cell>
          <cell r="T761" t="str">
            <v>FTTH</v>
          </cell>
          <cell r="U761" t="str">
            <v>阮珠妹(ruanzm)</v>
          </cell>
          <cell r="V761" t="str">
            <v>ZX东城杜中</v>
          </cell>
          <cell r="W761" t="str">
            <v>电商价值宽带营销</v>
          </cell>
          <cell r="X761" t="str">
            <v>东城区</v>
          </cell>
          <cell r="Y761">
            <v>0</v>
          </cell>
          <cell r="Z761">
            <v>0</v>
          </cell>
          <cell r="AA761" t="str">
            <v>东城区</v>
          </cell>
          <cell r="AB761" t="str">
            <v>09</v>
          </cell>
          <cell r="AC761">
            <v>12</v>
          </cell>
          <cell r="AD761">
            <v>12</v>
          </cell>
          <cell r="AE761" t="str">
            <v>是</v>
          </cell>
          <cell r="AF761" t="str">
            <v/>
          </cell>
          <cell r="AG761" t="str">
            <v>价值宽带</v>
          </cell>
          <cell r="AH761" t="str">
            <v>续本月</v>
          </cell>
          <cell r="AI761" t="str">
            <v>是</v>
          </cell>
          <cell r="AJ761">
            <v>13712008970</v>
          </cell>
          <cell r="AO761">
            <v>0</v>
          </cell>
          <cell r="AR761" t="str">
            <v>银湖区</v>
          </cell>
        </row>
        <row r="762">
          <cell r="F762">
            <v>13592762300</v>
          </cell>
          <cell r="G762" t="str">
            <v>13592762300</v>
          </cell>
          <cell r="H762" t="str">
            <v>陈星良</v>
          </cell>
          <cell r="I762" t="str">
            <v>预付费东莞住宅新装或续费888元包年，带宽12M</v>
          </cell>
          <cell r="J762">
            <v>888</v>
          </cell>
          <cell r="K762">
            <v>888</v>
          </cell>
          <cell r="L762" t="str">
            <v>2012-02-05</v>
          </cell>
          <cell r="M762">
            <v>42161</v>
          </cell>
          <cell r="N762" t="str">
            <v>2016-06-08</v>
          </cell>
          <cell r="O762" t="str">
            <v>2015-06-08</v>
          </cell>
          <cell r="P762" t="str">
            <v>宽带预付费</v>
          </cell>
          <cell r="Q762" t="str">
            <v>续费</v>
          </cell>
          <cell r="R762" t="str">
            <v>往月充值</v>
          </cell>
          <cell r="S762" t="str">
            <v>家庭用户</v>
          </cell>
          <cell r="T762" t="str">
            <v>FTTH</v>
          </cell>
          <cell r="U762" t="str">
            <v>杜秋月(duqiuy)</v>
          </cell>
          <cell r="V762" t="str">
            <v>DSBR南城黎广俊</v>
          </cell>
          <cell r="W762" t="str">
            <v/>
          </cell>
          <cell r="X762" t="str">
            <v>南城区</v>
          </cell>
          <cell r="Y762">
            <v>0</v>
          </cell>
          <cell r="Z762">
            <v>0</v>
          </cell>
          <cell r="AA762" t="str">
            <v>南城区</v>
          </cell>
          <cell r="AB762" t="str">
            <v>08</v>
          </cell>
          <cell r="AC762">
            <v>12</v>
          </cell>
          <cell r="AD762">
            <v>12</v>
          </cell>
          <cell r="AE762" t="str">
            <v>是</v>
          </cell>
          <cell r="AF762" t="str">
            <v/>
          </cell>
          <cell r="AG762" t="str">
            <v>价值宽带</v>
          </cell>
          <cell r="AH762" t="str">
            <v>续本月</v>
          </cell>
          <cell r="AI762" t="str">
            <v>是</v>
          </cell>
          <cell r="AJ762">
            <v>13592762300</v>
          </cell>
          <cell r="AO762">
            <v>0</v>
          </cell>
          <cell r="AR762" t="str">
            <v>银湖区</v>
          </cell>
        </row>
        <row r="763">
          <cell r="F763">
            <v>13686129899</v>
          </cell>
          <cell r="G763" t="str">
            <v>13686129899</v>
          </cell>
          <cell r="H763" t="str">
            <v>秦勇</v>
          </cell>
          <cell r="I763" t="str">
            <v>预付费东莞住宅新装或续费400元包半年，带宽4M</v>
          </cell>
          <cell r="J763">
            <v>400</v>
          </cell>
          <cell r="K763">
            <v>400</v>
          </cell>
          <cell r="L763" t="str">
            <v>2013-06-04</v>
          </cell>
          <cell r="M763">
            <v>42164</v>
          </cell>
          <cell r="N763" t="str">
            <v>2015-12-09</v>
          </cell>
          <cell r="O763" t="str">
            <v>2015-06-08</v>
          </cell>
          <cell r="P763" t="str">
            <v>宽带预付费</v>
          </cell>
          <cell r="Q763" t="str">
            <v>续费</v>
          </cell>
          <cell r="R763" t="str">
            <v>提前充值</v>
          </cell>
          <cell r="S763" t="str">
            <v>家庭用户</v>
          </cell>
          <cell r="T763" t="str">
            <v>FTTH</v>
          </cell>
          <cell r="U763" t="str">
            <v>杜秋月(duqiuy)</v>
          </cell>
          <cell r="V763" t="str">
            <v>ZX万江李明浪</v>
          </cell>
          <cell r="W763" t="str">
            <v>电商价值宽带营销</v>
          </cell>
          <cell r="X763" t="str">
            <v>万江区</v>
          </cell>
          <cell r="Y763">
            <v>0</v>
          </cell>
          <cell r="Z763">
            <v>0</v>
          </cell>
          <cell r="AA763" t="str">
            <v>万江区</v>
          </cell>
          <cell r="AB763" t="str">
            <v>08</v>
          </cell>
          <cell r="AC763">
            <v>4</v>
          </cell>
          <cell r="AD763">
            <v>6</v>
          </cell>
          <cell r="AE763" t="str">
            <v>是</v>
          </cell>
          <cell r="AF763" t="str">
            <v/>
          </cell>
          <cell r="AG763" t="str">
            <v>否</v>
          </cell>
          <cell r="AH763" t="str">
            <v>续本月</v>
          </cell>
          <cell r="AI763" t="str">
            <v>是</v>
          </cell>
          <cell r="AJ763">
            <v>13686129899</v>
          </cell>
          <cell r="AO763">
            <v>0</v>
          </cell>
          <cell r="AR763" t="str">
            <v>赵林区</v>
          </cell>
        </row>
        <row r="764">
          <cell r="F764" t="str">
            <v>dgda90039508</v>
          </cell>
          <cell r="G764" t="str">
            <v>dgda90039508</v>
          </cell>
          <cell r="H764" t="str">
            <v>孔令培</v>
          </cell>
          <cell r="I764" t="str">
            <v>预付费东莞住宅新装或续费888元包年，带宽12M</v>
          </cell>
          <cell r="J764">
            <v>888</v>
          </cell>
          <cell r="K764">
            <v>888</v>
          </cell>
          <cell r="L764" t="str">
            <v>2013-06-14</v>
          </cell>
          <cell r="M764">
            <v>42171</v>
          </cell>
          <cell r="N764" t="str">
            <v>2016-06-16</v>
          </cell>
          <cell r="O764" t="str">
            <v>2015-06-09</v>
          </cell>
          <cell r="P764" t="str">
            <v>宽带预付费</v>
          </cell>
          <cell r="Q764" t="str">
            <v>续费</v>
          </cell>
          <cell r="R764" t="str">
            <v>提前充值</v>
          </cell>
          <cell r="S764" t="str">
            <v>家庭用户</v>
          </cell>
          <cell r="T764" t="str">
            <v>FTTH</v>
          </cell>
          <cell r="U764" t="str">
            <v>杜秋月(duqiuy)</v>
          </cell>
          <cell r="V764" t="str">
            <v>ZX万江李明浪</v>
          </cell>
          <cell r="W764" t="str">
            <v/>
          </cell>
          <cell r="X764" t="str">
            <v>万江区</v>
          </cell>
          <cell r="Y764">
            <v>0</v>
          </cell>
          <cell r="Z764">
            <v>0</v>
          </cell>
          <cell r="AA764" t="str">
            <v>万江区</v>
          </cell>
          <cell r="AB764" t="str">
            <v>09</v>
          </cell>
          <cell r="AC764">
            <v>12</v>
          </cell>
          <cell r="AD764">
            <v>12</v>
          </cell>
          <cell r="AE764" t="str">
            <v>是</v>
          </cell>
          <cell r="AF764" t="str">
            <v/>
          </cell>
          <cell r="AG764" t="str">
            <v>价值宽带</v>
          </cell>
          <cell r="AH764" t="str">
            <v>续本月</v>
          </cell>
          <cell r="AI764" t="str">
            <v>是</v>
          </cell>
          <cell r="AJ764" t="str">
            <v>dgda90039508</v>
          </cell>
          <cell r="AO764">
            <v>0</v>
          </cell>
          <cell r="AR764" t="str">
            <v>赵林区</v>
          </cell>
        </row>
        <row r="765">
          <cell r="F765">
            <v>13790677948</v>
          </cell>
          <cell r="G765" t="str">
            <v>13790677948</v>
          </cell>
          <cell r="H765" t="str">
            <v>林清梅</v>
          </cell>
          <cell r="I765" t="str">
            <v>预付费东莞住宅新装或续费768元包年，带宽4M</v>
          </cell>
          <cell r="J765">
            <v>768</v>
          </cell>
          <cell r="K765">
            <v>768</v>
          </cell>
          <cell r="L765" t="str">
            <v>2009-09-13</v>
          </cell>
          <cell r="M765">
            <v>42162</v>
          </cell>
          <cell r="N765" t="str">
            <v>2016-06-09</v>
          </cell>
          <cell r="O765" t="str">
            <v>2015-06-09</v>
          </cell>
          <cell r="P765" t="str">
            <v>宽带预付费</v>
          </cell>
          <cell r="Q765" t="str">
            <v>续费</v>
          </cell>
          <cell r="R765" t="str">
            <v>往月充值</v>
          </cell>
          <cell r="S765" t="str">
            <v>家庭用户</v>
          </cell>
          <cell r="T765" t="str">
            <v>FTTH</v>
          </cell>
          <cell r="U765" t="str">
            <v>杜秋月(duqiuy)</v>
          </cell>
          <cell r="V765" t="str">
            <v>ZX万江李明浪</v>
          </cell>
          <cell r="W765" t="str">
            <v>电商价值宽带营销</v>
          </cell>
          <cell r="X765" t="str">
            <v>万江区</v>
          </cell>
          <cell r="Y765">
            <v>0</v>
          </cell>
          <cell r="Z765">
            <v>0</v>
          </cell>
          <cell r="AA765" t="str">
            <v>万江区</v>
          </cell>
          <cell r="AB765" t="str">
            <v>09</v>
          </cell>
          <cell r="AC765">
            <v>4</v>
          </cell>
          <cell r="AD765">
            <v>12</v>
          </cell>
          <cell r="AE765" t="str">
            <v>是</v>
          </cell>
          <cell r="AF765" t="str">
            <v/>
          </cell>
          <cell r="AG765" t="str">
            <v>否</v>
          </cell>
          <cell r="AH765" t="str">
            <v>续本月</v>
          </cell>
          <cell r="AI765" t="str">
            <v>是</v>
          </cell>
          <cell r="AJ765">
            <v>13790677948</v>
          </cell>
          <cell r="AO765">
            <v>0</v>
          </cell>
          <cell r="AR765" t="str">
            <v>雁田区</v>
          </cell>
        </row>
        <row r="766">
          <cell r="F766">
            <v>13826960592</v>
          </cell>
          <cell r="G766" t="str">
            <v>13826960592</v>
          </cell>
          <cell r="H766" t="str">
            <v>游必雄</v>
          </cell>
          <cell r="I766" t="str">
            <v>预付费东莞住宅新装或续费680元包年，带宽4M</v>
          </cell>
          <cell r="J766">
            <v>680</v>
          </cell>
          <cell r="K766">
            <v>680</v>
          </cell>
          <cell r="L766" t="str">
            <v>2011-04-06</v>
          </cell>
          <cell r="M766">
            <v>42162</v>
          </cell>
          <cell r="N766" t="str">
            <v>2016-06-08</v>
          </cell>
          <cell r="O766" t="str">
            <v>2015-06-08</v>
          </cell>
          <cell r="P766" t="str">
            <v>宽带预付费</v>
          </cell>
          <cell r="Q766" t="str">
            <v>续费</v>
          </cell>
          <cell r="R766" t="str">
            <v>往月充值</v>
          </cell>
          <cell r="S766" t="str">
            <v>家庭用户</v>
          </cell>
          <cell r="T766" t="str">
            <v>(传统)XDSL</v>
          </cell>
          <cell r="U766" t="str">
            <v>杜秋月(duqiuy)</v>
          </cell>
          <cell r="V766" t="str">
            <v>ZX万江肖俊标</v>
          </cell>
          <cell r="W766" t="str">
            <v/>
          </cell>
          <cell r="X766" t="str">
            <v>万江区</v>
          </cell>
          <cell r="Y766">
            <v>0</v>
          </cell>
          <cell r="Z766">
            <v>0</v>
          </cell>
          <cell r="AA766" t="str">
            <v>万江区</v>
          </cell>
          <cell r="AB766" t="str">
            <v>08</v>
          </cell>
          <cell r="AC766">
            <v>4</v>
          </cell>
          <cell r="AD766">
            <v>12</v>
          </cell>
          <cell r="AE766" t="str">
            <v>否</v>
          </cell>
          <cell r="AF766" t="str">
            <v/>
          </cell>
          <cell r="AG766" t="str">
            <v>否</v>
          </cell>
          <cell r="AH766" t="str">
            <v>续本月</v>
          </cell>
          <cell r="AI766" t="str">
            <v>否</v>
          </cell>
          <cell r="AO766">
            <v>0</v>
          </cell>
          <cell r="AR766" t="str">
            <v>雁田区</v>
          </cell>
        </row>
        <row r="767">
          <cell r="F767">
            <v>13650188066</v>
          </cell>
          <cell r="G767" t="str">
            <v>13650188066</v>
          </cell>
          <cell r="H767" t="str">
            <v>孙峰</v>
          </cell>
          <cell r="I767" t="str">
            <v>预付费东莞住宅新装或续费680元包年，带宽4M</v>
          </cell>
          <cell r="J767">
            <v>680</v>
          </cell>
          <cell r="K767">
            <v>680</v>
          </cell>
          <cell r="L767" t="str">
            <v>2013-06-04</v>
          </cell>
          <cell r="M767">
            <v>42169</v>
          </cell>
          <cell r="N767" t="str">
            <v>2016-06-14</v>
          </cell>
          <cell r="O767" t="str">
            <v>2015-06-08</v>
          </cell>
          <cell r="P767" t="str">
            <v>宽带预付费</v>
          </cell>
          <cell r="Q767" t="str">
            <v>续费</v>
          </cell>
          <cell r="R767" t="str">
            <v>提前充值</v>
          </cell>
          <cell r="S767" t="str">
            <v>家庭用户</v>
          </cell>
          <cell r="T767" t="str">
            <v>(传统)XDSL</v>
          </cell>
          <cell r="U767" t="str">
            <v>杜秋月(duqiuy)</v>
          </cell>
          <cell r="V767" t="str">
            <v>ZX万江汪洞辉</v>
          </cell>
          <cell r="W767" t="str">
            <v/>
          </cell>
          <cell r="X767" t="str">
            <v>万江区</v>
          </cell>
          <cell r="Y767">
            <v>0</v>
          </cell>
          <cell r="Z767">
            <v>0</v>
          </cell>
          <cell r="AA767" t="str">
            <v>万江区</v>
          </cell>
          <cell r="AB767" t="str">
            <v>08</v>
          </cell>
          <cell r="AC767">
            <v>4</v>
          </cell>
          <cell r="AD767">
            <v>12</v>
          </cell>
          <cell r="AE767" t="str">
            <v>否</v>
          </cell>
          <cell r="AF767" t="str">
            <v/>
          </cell>
          <cell r="AG767" t="str">
            <v>否</v>
          </cell>
          <cell r="AH767" t="str">
            <v>续本月</v>
          </cell>
          <cell r="AI767" t="str">
            <v>否</v>
          </cell>
          <cell r="AO767">
            <v>0</v>
          </cell>
          <cell r="AR767" t="str">
            <v>樟新区</v>
          </cell>
        </row>
        <row r="768">
          <cell r="F768" t="str">
            <v>dgda90039469</v>
          </cell>
          <cell r="G768" t="str">
            <v>dgda90039469</v>
          </cell>
          <cell r="H768" t="str">
            <v>范运宏</v>
          </cell>
          <cell r="I768" t="str">
            <v>预付费东莞住宅新装或续费680元包年，带宽4M</v>
          </cell>
          <cell r="J768">
            <v>680</v>
          </cell>
          <cell r="K768">
            <v>680</v>
          </cell>
          <cell r="L768" t="str">
            <v>2013-06-09</v>
          </cell>
          <cell r="M768">
            <v>42164</v>
          </cell>
          <cell r="N768" t="str">
            <v>2016-06-09</v>
          </cell>
          <cell r="O768" t="str">
            <v>2015-06-08</v>
          </cell>
          <cell r="P768" t="str">
            <v>宽带预付费</v>
          </cell>
          <cell r="Q768" t="str">
            <v>续费</v>
          </cell>
          <cell r="R768" t="str">
            <v>提前充值</v>
          </cell>
          <cell r="S768" t="str">
            <v>家庭用户</v>
          </cell>
          <cell r="T768" t="str">
            <v>(传统)XDSL</v>
          </cell>
          <cell r="U768" t="str">
            <v>杜秋月(duqiuy)</v>
          </cell>
          <cell r="V768" t="str">
            <v>ZY莞城营业厅</v>
          </cell>
          <cell r="W768" t="str">
            <v/>
          </cell>
          <cell r="X768" t="str">
            <v>万江区</v>
          </cell>
          <cell r="Y768">
            <v>0</v>
          </cell>
          <cell r="Z768">
            <v>0</v>
          </cell>
          <cell r="AA768" t="str">
            <v>万江区</v>
          </cell>
          <cell r="AB768" t="str">
            <v>08</v>
          </cell>
          <cell r="AC768">
            <v>4</v>
          </cell>
          <cell r="AD768">
            <v>12</v>
          </cell>
          <cell r="AE768" t="str">
            <v>否</v>
          </cell>
          <cell r="AF768" t="str">
            <v/>
          </cell>
          <cell r="AG768" t="str">
            <v>否</v>
          </cell>
          <cell r="AH768" t="str">
            <v>续本月</v>
          </cell>
          <cell r="AI768" t="str">
            <v>否</v>
          </cell>
          <cell r="AO768">
            <v>0</v>
          </cell>
          <cell r="AR768" t="str">
            <v>樟新区</v>
          </cell>
        </row>
        <row r="769">
          <cell r="F769">
            <v>15816843192</v>
          </cell>
          <cell r="G769" t="str">
            <v>15816843192</v>
          </cell>
          <cell r="H769" t="str">
            <v>李小平</v>
          </cell>
          <cell r="I769" t="str">
            <v>预付费东莞住宅新装或续费680元包年，带宽4M</v>
          </cell>
          <cell r="J769">
            <v>680</v>
          </cell>
          <cell r="K769">
            <v>680</v>
          </cell>
          <cell r="L769" t="str">
            <v>2012-05-04</v>
          </cell>
          <cell r="M769">
            <v>42221</v>
          </cell>
          <cell r="N769" t="str">
            <v>2016-08-05</v>
          </cell>
          <cell r="O769" t="str">
            <v>2015-06-09</v>
          </cell>
          <cell r="P769" t="str">
            <v>宽带预付费</v>
          </cell>
          <cell r="Q769" t="str">
            <v>续费</v>
          </cell>
          <cell r="R769" t="str">
            <v>提前充值</v>
          </cell>
          <cell r="S769" t="str">
            <v>家庭用户</v>
          </cell>
          <cell r="T769" t="str">
            <v>(传统)XDSL</v>
          </cell>
          <cell r="U769" t="str">
            <v>文颜(weny)</v>
          </cell>
          <cell r="V769" t="str">
            <v>ZX南城黎广俊</v>
          </cell>
          <cell r="W769" t="str">
            <v/>
          </cell>
          <cell r="X769" t="str">
            <v>南城区</v>
          </cell>
          <cell r="Y769">
            <v>0</v>
          </cell>
          <cell r="Z769">
            <v>0</v>
          </cell>
          <cell r="AA769" t="str">
            <v>南城区</v>
          </cell>
          <cell r="AB769" t="str">
            <v>09</v>
          </cell>
          <cell r="AC769">
            <v>4</v>
          </cell>
          <cell r="AD769">
            <v>12</v>
          </cell>
          <cell r="AE769" t="str">
            <v>否</v>
          </cell>
          <cell r="AF769" t="str">
            <v/>
          </cell>
          <cell r="AG769" t="str">
            <v>否</v>
          </cell>
          <cell r="AH769" t="str">
            <v>续后期</v>
          </cell>
          <cell r="AI769" t="str">
            <v>否</v>
          </cell>
          <cell r="AO769">
            <v>0</v>
          </cell>
          <cell r="AR769" t="str">
            <v>莆心区</v>
          </cell>
        </row>
        <row r="770">
          <cell r="F770">
            <v>18824376286</v>
          </cell>
          <cell r="G770" t="str">
            <v>18824376286</v>
          </cell>
          <cell r="H770" t="str">
            <v>王盛清</v>
          </cell>
          <cell r="I770" t="str">
            <v>预付费东莞住宅新装或续费1408元包2年，带宽12M</v>
          </cell>
          <cell r="J770">
            <v>1408</v>
          </cell>
          <cell r="K770">
            <v>1408</v>
          </cell>
          <cell r="L770" t="str">
            <v>2012-06-05</v>
          </cell>
          <cell r="M770">
            <v>42167</v>
          </cell>
          <cell r="N770" t="str">
            <v>2017-06-12</v>
          </cell>
          <cell r="O770" t="str">
            <v>2015-06-09</v>
          </cell>
          <cell r="P770" t="str">
            <v>宽带预付费</v>
          </cell>
          <cell r="Q770" t="str">
            <v>续费</v>
          </cell>
          <cell r="R770" t="str">
            <v>提前充值</v>
          </cell>
          <cell r="S770" t="str">
            <v>家庭用户</v>
          </cell>
          <cell r="T770" t="str">
            <v>FTTH</v>
          </cell>
          <cell r="U770" t="str">
            <v>杜秋月(duqiuy)</v>
          </cell>
          <cell r="V770" t="str">
            <v>ZX莞城黎广法</v>
          </cell>
          <cell r="W770" t="str">
            <v>电商价值宽带营销</v>
          </cell>
          <cell r="X770" t="str">
            <v>莞城区</v>
          </cell>
          <cell r="Y770">
            <v>0</v>
          </cell>
          <cell r="Z770">
            <v>0</v>
          </cell>
          <cell r="AA770" t="str">
            <v>莞城区</v>
          </cell>
          <cell r="AB770" t="str">
            <v>09</v>
          </cell>
          <cell r="AC770">
            <v>12</v>
          </cell>
          <cell r="AD770">
            <v>24</v>
          </cell>
          <cell r="AE770" t="str">
            <v>是</v>
          </cell>
          <cell r="AF770" t="str">
            <v/>
          </cell>
          <cell r="AG770" t="str">
            <v>价值宽带</v>
          </cell>
          <cell r="AH770" t="str">
            <v>续本月</v>
          </cell>
          <cell r="AI770" t="str">
            <v>是</v>
          </cell>
          <cell r="AJ770">
            <v>18824376286</v>
          </cell>
          <cell r="AO770">
            <v>0</v>
          </cell>
          <cell r="AR770" t="str">
            <v>莆心区</v>
          </cell>
        </row>
        <row r="771">
          <cell r="F771">
            <v>13649389727</v>
          </cell>
          <cell r="G771" t="str">
            <v>13649389727</v>
          </cell>
          <cell r="H771" t="str">
            <v>俞筱霏</v>
          </cell>
          <cell r="I771" t="str">
            <v>预付费东莞住宅新装或续费1398元包年，带宽20M</v>
          </cell>
          <cell r="J771">
            <v>1398</v>
          </cell>
          <cell r="K771">
            <v>1398</v>
          </cell>
          <cell r="L771" t="str">
            <v>2014-06-08</v>
          </cell>
          <cell r="M771">
            <v>42163</v>
          </cell>
          <cell r="N771" t="str">
            <v>2016-06-09</v>
          </cell>
          <cell r="O771" t="str">
            <v>2015-06-09</v>
          </cell>
          <cell r="P771" t="str">
            <v>宽带预付费</v>
          </cell>
          <cell r="Q771" t="str">
            <v>续费</v>
          </cell>
          <cell r="R771" t="str">
            <v>往月充值</v>
          </cell>
          <cell r="S771" t="str">
            <v>家庭用户</v>
          </cell>
          <cell r="T771" t="str">
            <v>FTTH</v>
          </cell>
          <cell r="U771" t="str">
            <v>郑珊珊(zhengshans)</v>
          </cell>
          <cell r="V771" t="str">
            <v>ZX高埗左小兵</v>
          </cell>
          <cell r="W771" t="str">
            <v>(非)</v>
          </cell>
          <cell r="X771" t="str">
            <v>高埗区</v>
          </cell>
          <cell r="Y771">
            <v>0</v>
          </cell>
          <cell r="Z771">
            <v>0</v>
          </cell>
          <cell r="AA771" t="str">
            <v>高埗区</v>
          </cell>
          <cell r="AB771" t="str">
            <v>09</v>
          </cell>
          <cell r="AC771">
            <v>20</v>
          </cell>
          <cell r="AD771">
            <v>12</v>
          </cell>
          <cell r="AE771" t="str">
            <v>是</v>
          </cell>
          <cell r="AF771" t="str">
            <v/>
          </cell>
          <cell r="AG771" t="str">
            <v>价值宽带</v>
          </cell>
          <cell r="AH771" t="str">
            <v>续本月</v>
          </cell>
          <cell r="AI771" t="str">
            <v>是</v>
          </cell>
          <cell r="AJ771">
            <v>13649389727</v>
          </cell>
          <cell r="AO771">
            <v>0</v>
          </cell>
          <cell r="AR771" t="str">
            <v>银湖区</v>
          </cell>
        </row>
        <row r="772">
          <cell r="F772">
            <v>13686111018</v>
          </cell>
          <cell r="G772" t="str">
            <v>13686111018</v>
          </cell>
          <cell r="H772" t="str">
            <v>蔡代青</v>
          </cell>
          <cell r="I772" t="str">
            <v>预付费东莞住宅新装或续费888元包年，带宽12M</v>
          </cell>
          <cell r="J772">
            <v>888</v>
          </cell>
          <cell r="K772">
            <v>888</v>
          </cell>
          <cell r="L772" t="str">
            <v>2009-07-11</v>
          </cell>
          <cell r="M772">
            <v>42175</v>
          </cell>
          <cell r="N772" t="str">
            <v>2016-06-20</v>
          </cell>
          <cell r="O772" t="str">
            <v>2015-06-08</v>
          </cell>
          <cell r="P772" t="str">
            <v>宽带预付费</v>
          </cell>
          <cell r="Q772" t="str">
            <v>续费</v>
          </cell>
          <cell r="R772" t="str">
            <v>提前充值</v>
          </cell>
          <cell r="S772" t="str">
            <v>家庭用户</v>
          </cell>
          <cell r="T772" t="str">
            <v>FTTH</v>
          </cell>
          <cell r="U772" t="str">
            <v>郑珊珊(zhengshans)</v>
          </cell>
          <cell r="V772" t="str">
            <v>ZX高埗左小兵</v>
          </cell>
          <cell r="W772" t="str">
            <v>电商价值宽带营销</v>
          </cell>
          <cell r="X772" t="str">
            <v>高埗区</v>
          </cell>
          <cell r="Y772">
            <v>0</v>
          </cell>
          <cell r="Z772">
            <v>0</v>
          </cell>
          <cell r="AA772" t="str">
            <v>高埗区</v>
          </cell>
          <cell r="AB772" t="str">
            <v>08</v>
          </cell>
          <cell r="AC772">
            <v>12</v>
          </cell>
          <cell r="AD772">
            <v>12</v>
          </cell>
          <cell r="AE772" t="str">
            <v>是</v>
          </cell>
          <cell r="AF772" t="str">
            <v/>
          </cell>
          <cell r="AG772" t="str">
            <v>价值宽带</v>
          </cell>
          <cell r="AH772" t="str">
            <v>续本月</v>
          </cell>
          <cell r="AI772" t="str">
            <v>是</v>
          </cell>
          <cell r="AJ772">
            <v>13686111018</v>
          </cell>
          <cell r="AO772">
            <v>0</v>
          </cell>
          <cell r="AR772" t="str">
            <v>银湖区</v>
          </cell>
        </row>
        <row r="773">
          <cell r="F773">
            <v>15217394990</v>
          </cell>
          <cell r="G773" t="str">
            <v>15217394990</v>
          </cell>
          <cell r="H773" t="str">
            <v>邓堋昌</v>
          </cell>
          <cell r="I773" t="str">
            <v>预付费东莞住宅新装或续费888元包年，带宽12M</v>
          </cell>
          <cell r="J773">
            <v>888</v>
          </cell>
          <cell r="K773">
            <v>888</v>
          </cell>
          <cell r="L773" t="str">
            <v>2014-06-15</v>
          </cell>
          <cell r="M773">
            <v>42170</v>
          </cell>
          <cell r="N773" t="str">
            <v>2016-06-15</v>
          </cell>
          <cell r="O773" t="str">
            <v>2015-06-08</v>
          </cell>
          <cell r="P773" t="str">
            <v>宽带预付费</v>
          </cell>
          <cell r="Q773" t="str">
            <v>续费</v>
          </cell>
          <cell r="R773" t="str">
            <v>提前充值</v>
          </cell>
          <cell r="S773" t="str">
            <v>家庭用户</v>
          </cell>
          <cell r="T773" t="str">
            <v>FTTH</v>
          </cell>
          <cell r="U773" t="str">
            <v>郑珊珊(zhengshans)</v>
          </cell>
          <cell r="V773" t="str">
            <v>ZX高埗左小兵</v>
          </cell>
          <cell r="W773" t="str">
            <v>非</v>
          </cell>
          <cell r="X773" t="str">
            <v>高埗区</v>
          </cell>
          <cell r="Y773">
            <v>0</v>
          </cell>
          <cell r="Z773">
            <v>0</v>
          </cell>
          <cell r="AA773" t="str">
            <v>高埗区</v>
          </cell>
          <cell r="AB773" t="str">
            <v>08</v>
          </cell>
          <cell r="AC773">
            <v>12</v>
          </cell>
          <cell r="AD773">
            <v>12</v>
          </cell>
          <cell r="AE773" t="str">
            <v>是</v>
          </cell>
          <cell r="AF773" t="str">
            <v/>
          </cell>
          <cell r="AG773" t="str">
            <v>价值宽带</v>
          </cell>
          <cell r="AH773" t="str">
            <v>续本月</v>
          </cell>
          <cell r="AI773" t="str">
            <v>是</v>
          </cell>
          <cell r="AJ773">
            <v>15217394990</v>
          </cell>
          <cell r="AO773">
            <v>0</v>
          </cell>
          <cell r="AR773" t="str">
            <v>银湖区</v>
          </cell>
        </row>
        <row r="774">
          <cell r="F774">
            <v>15814255580</v>
          </cell>
          <cell r="G774" t="str">
            <v>15814255580</v>
          </cell>
          <cell r="H774" t="str">
            <v>卢茂清</v>
          </cell>
          <cell r="I774" t="str">
            <v>预付费东莞住宅新装或续费888元包年，带宽12M</v>
          </cell>
          <cell r="J774">
            <v>888</v>
          </cell>
          <cell r="K774">
            <v>888</v>
          </cell>
          <cell r="L774" t="str">
            <v>2013-06-09</v>
          </cell>
          <cell r="M774">
            <v>42164</v>
          </cell>
          <cell r="N774" t="str">
            <v>2016-06-09</v>
          </cell>
          <cell r="O774" t="str">
            <v>2015-06-08</v>
          </cell>
          <cell r="P774" t="str">
            <v>宽带预付费</v>
          </cell>
          <cell r="Q774" t="str">
            <v>续费</v>
          </cell>
          <cell r="R774" t="str">
            <v>提前充值</v>
          </cell>
          <cell r="S774" t="str">
            <v>家庭用户</v>
          </cell>
          <cell r="T774" t="str">
            <v>FTTH</v>
          </cell>
          <cell r="U774" t="str">
            <v>阮珠妹(ruanzm)</v>
          </cell>
          <cell r="V774" t="str">
            <v>ZX东城伍宜勇</v>
          </cell>
          <cell r="W774" t="str">
            <v>电商价值宽带营销</v>
          </cell>
          <cell r="X774" t="str">
            <v>东城区</v>
          </cell>
          <cell r="Y774">
            <v>0</v>
          </cell>
          <cell r="Z774">
            <v>0</v>
          </cell>
          <cell r="AA774" t="str">
            <v>东城区</v>
          </cell>
          <cell r="AB774" t="str">
            <v>08</v>
          </cell>
          <cell r="AC774">
            <v>12</v>
          </cell>
          <cell r="AD774">
            <v>12</v>
          </cell>
          <cell r="AE774" t="str">
            <v>是</v>
          </cell>
          <cell r="AF774" t="str">
            <v/>
          </cell>
          <cell r="AG774" t="str">
            <v>价值宽带</v>
          </cell>
          <cell r="AH774" t="str">
            <v>续本月</v>
          </cell>
          <cell r="AI774" t="str">
            <v>是</v>
          </cell>
          <cell r="AJ774">
            <v>15814255580</v>
          </cell>
          <cell r="AO774">
            <v>0</v>
          </cell>
          <cell r="AR774" t="str">
            <v>银湖区</v>
          </cell>
        </row>
        <row r="775">
          <cell r="F775" t="str">
            <v>dgda90026112</v>
          </cell>
          <cell r="G775" t="str">
            <v>dgda90026112</v>
          </cell>
          <cell r="H775" t="str">
            <v>黄成</v>
          </cell>
          <cell r="I775" t="str">
            <v>预付费东莞住宅新装或续费888元包年，带宽12M</v>
          </cell>
          <cell r="J775">
            <v>888</v>
          </cell>
          <cell r="K775">
            <v>888</v>
          </cell>
          <cell r="L775" t="str">
            <v>2013-06-12</v>
          </cell>
          <cell r="M775">
            <v>42167</v>
          </cell>
          <cell r="N775" t="str">
            <v>2016-06-12</v>
          </cell>
          <cell r="O775" t="str">
            <v>2015-06-09</v>
          </cell>
          <cell r="P775" t="str">
            <v>宽带预付费</v>
          </cell>
          <cell r="Q775" t="str">
            <v>续费</v>
          </cell>
          <cell r="R775" t="str">
            <v>提前充值</v>
          </cell>
          <cell r="S775" t="str">
            <v>家庭用户</v>
          </cell>
          <cell r="T775" t="str">
            <v>FTTH</v>
          </cell>
          <cell r="U775" t="str">
            <v>阮珠妹(ruanzm)</v>
          </cell>
          <cell r="V775" t="str">
            <v>ZX东城伍宜勇</v>
          </cell>
          <cell r="W775" t="str">
            <v>电商价值宽带营销</v>
          </cell>
          <cell r="X775" t="str">
            <v>东城区</v>
          </cell>
          <cell r="Y775">
            <v>0</v>
          </cell>
          <cell r="Z775">
            <v>0</v>
          </cell>
          <cell r="AA775" t="str">
            <v>东城区</v>
          </cell>
          <cell r="AB775" t="str">
            <v>09</v>
          </cell>
          <cell r="AC775">
            <v>12</v>
          </cell>
          <cell r="AD775">
            <v>12</v>
          </cell>
          <cell r="AE775" t="str">
            <v>是</v>
          </cell>
          <cell r="AF775" t="str">
            <v/>
          </cell>
          <cell r="AG775" t="str">
            <v>价值宽带</v>
          </cell>
          <cell r="AH775" t="str">
            <v>续本月</v>
          </cell>
          <cell r="AI775" t="str">
            <v>是</v>
          </cell>
          <cell r="AJ775" t="str">
            <v>dgda90026112</v>
          </cell>
          <cell r="AO775">
            <v>0</v>
          </cell>
          <cell r="AR775" t="str">
            <v>银湖区</v>
          </cell>
        </row>
        <row r="776">
          <cell r="F776">
            <v>13751290056</v>
          </cell>
          <cell r="G776" t="str">
            <v>13751290056</v>
          </cell>
          <cell r="H776" t="str">
            <v>张小兰</v>
          </cell>
          <cell r="I776" t="str">
            <v>预付费东莞住宅新装或续费888元包年，带宽12M</v>
          </cell>
          <cell r="J776">
            <v>888</v>
          </cell>
          <cell r="K776">
            <v>888</v>
          </cell>
          <cell r="L776" t="str">
            <v>2014-06-11</v>
          </cell>
          <cell r="M776">
            <v>42166</v>
          </cell>
          <cell r="N776" t="str">
            <v>2016-06-11</v>
          </cell>
          <cell r="O776" t="str">
            <v>2015-06-08</v>
          </cell>
          <cell r="P776" t="str">
            <v>宽带预付费</v>
          </cell>
          <cell r="Q776" t="str">
            <v>续费</v>
          </cell>
          <cell r="R776" t="str">
            <v>提前充值</v>
          </cell>
          <cell r="S776" t="str">
            <v>家庭用户</v>
          </cell>
          <cell r="T776" t="str">
            <v>FTTH</v>
          </cell>
          <cell r="U776" t="str">
            <v>郑珊珊(zhengshans)</v>
          </cell>
          <cell r="V776" t="str">
            <v>ZX高步周国强</v>
          </cell>
          <cell r="W776" t="str">
            <v/>
          </cell>
          <cell r="X776" t="str">
            <v>高埗区</v>
          </cell>
          <cell r="Y776">
            <v>0</v>
          </cell>
          <cell r="Z776">
            <v>0</v>
          </cell>
          <cell r="AA776" t="str">
            <v>高埗区</v>
          </cell>
          <cell r="AB776" t="str">
            <v>08</v>
          </cell>
          <cell r="AC776">
            <v>12</v>
          </cell>
          <cell r="AD776">
            <v>12</v>
          </cell>
          <cell r="AE776" t="str">
            <v>是</v>
          </cell>
          <cell r="AF776" t="str">
            <v/>
          </cell>
          <cell r="AG776" t="str">
            <v>价值宽带</v>
          </cell>
          <cell r="AH776" t="str">
            <v>续本月</v>
          </cell>
          <cell r="AI776" t="str">
            <v>是</v>
          </cell>
          <cell r="AJ776">
            <v>13751290056</v>
          </cell>
          <cell r="AO776">
            <v>0</v>
          </cell>
          <cell r="AR776" t="str">
            <v>荔横区</v>
          </cell>
        </row>
        <row r="777">
          <cell r="F777">
            <v>15015462392</v>
          </cell>
          <cell r="G777" t="str">
            <v>15015462392</v>
          </cell>
          <cell r="H777" t="str">
            <v>熊爱军</v>
          </cell>
          <cell r="I777" t="str">
            <v>预付费东莞住宅新装或续费1088元包年，带宽20M</v>
          </cell>
          <cell r="J777">
            <v>1088</v>
          </cell>
          <cell r="K777">
            <v>1088</v>
          </cell>
          <cell r="L777" t="str">
            <v>2014-06-21</v>
          </cell>
          <cell r="M777">
            <v>42176</v>
          </cell>
          <cell r="N777" t="str">
            <v>2016-06-21</v>
          </cell>
          <cell r="O777" t="str">
            <v>2015-06-08</v>
          </cell>
          <cell r="P777" t="str">
            <v>宽带预付费</v>
          </cell>
          <cell r="Q777" t="str">
            <v>续费</v>
          </cell>
          <cell r="R777" t="str">
            <v>提前充值</v>
          </cell>
          <cell r="S777" t="str">
            <v>家庭用户</v>
          </cell>
          <cell r="T777" t="str">
            <v>FTTH</v>
          </cell>
          <cell r="U777" t="str">
            <v>郑珊珊(zhengshans)</v>
          </cell>
          <cell r="V777" t="str">
            <v>ZX高埗欧仁</v>
          </cell>
          <cell r="W777" t="str">
            <v>(非)</v>
          </cell>
          <cell r="X777" t="str">
            <v>高埗区</v>
          </cell>
          <cell r="Y777">
            <v>0</v>
          </cell>
          <cell r="Z777">
            <v>0</v>
          </cell>
          <cell r="AA777" t="str">
            <v>高埗区</v>
          </cell>
          <cell r="AB777" t="str">
            <v>08</v>
          </cell>
          <cell r="AC777">
            <v>20</v>
          </cell>
          <cell r="AD777">
            <v>12</v>
          </cell>
          <cell r="AE777" t="str">
            <v>是</v>
          </cell>
          <cell r="AF777" t="str">
            <v/>
          </cell>
          <cell r="AG777" t="str">
            <v>价值宽带</v>
          </cell>
          <cell r="AH777" t="str">
            <v>续本月</v>
          </cell>
          <cell r="AI777" t="str">
            <v>是</v>
          </cell>
          <cell r="AJ777">
            <v>15015462392</v>
          </cell>
          <cell r="AO777">
            <v>0</v>
          </cell>
          <cell r="AR777" t="str">
            <v>荔横区</v>
          </cell>
        </row>
        <row r="778">
          <cell r="F778">
            <v>15999878323</v>
          </cell>
          <cell r="G778" t="str">
            <v>15999878323</v>
          </cell>
          <cell r="H778" t="str">
            <v>莫荣康</v>
          </cell>
          <cell r="I778" t="str">
            <v>预付费东莞住宅新装或续费888元包年，带宽12M</v>
          </cell>
          <cell r="J778">
            <v>888</v>
          </cell>
          <cell r="K778">
            <v>888</v>
          </cell>
          <cell r="L778" t="str">
            <v>2011-04-12</v>
          </cell>
          <cell r="M778">
            <v>42193</v>
          </cell>
          <cell r="N778" t="str">
            <v>2016-07-08</v>
          </cell>
          <cell r="O778" t="str">
            <v>2015-06-08</v>
          </cell>
          <cell r="P778" t="str">
            <v>宽带预付费</v>
          </cell>
          <cell r="Q778" t="str">
            <v>续费</v>
          </cell>
          <cell r="R778" t="str">
            <v>提前充值</v>
          </cell>
          <cell r="S778" t="str">
            <v>家庭用户</v>
          </cell>
          <cell r="T778" t="str">
            <v>(传统)XDSL</v>
          </cell>
          <cell r="U778" t="str">
            <v>郑珊珊(zhengshans)</v>
          </cell>
          <cell r="V778" t="str">
            <v>ZY高埗营业厅</v>
          </cell>
          <cell r="W778" t="str">
            <v/>
          </cell>
          <cell r="X778" t="str">
            <v>高埗区</v>
          </cell>
          <cell r="Y778">
            <v>0</v>
          </cell>
          <cell r="Z778">
            <v>0</v>
          </cell>
          <cell r="AA778" t="str">
            <v>高埗区</v>
          </cell>
          <cell r="AB778" t="str">
            <v>08</v>
          </cell>
          <cell r="AC778">
            <v>12</v>
          </cell>
          <cell r="AD778">
            <v>12</v>
          </cell>
          <cell r="AE778" t="str">
            <v>否</v>
          </cell>
          <cell r="AF778" t="str">
            <v/>
          </cell>
          <cell r="AG778" t="str">
            <v>价值宽带</v>
          </cell>
          <cell r="AH778" t="str">
            <v>续后期</v>
          </cell>
          <cell r="AI778" t="str">
            <v>否</v>
          </cell>
          <cell r="AO778">
            <v>0</v>
          </cell>
          <cell r="AR778" t="str">
            <v>荔横区</v>
          </cell>
        </row>
        <row r="779">
          <cell r="F779">
            <v>15899921407</v>
          </cell>
          <cell r="G779" t="str">
            <v>15899921407</v>
          </cell>
          <cell r="H779" t="str">
            <v>毛学安</v>
          </cell>
          <cell r="I779" t="str">
            <v>预付费东莞住宅新装或续费888元包年，带宽12M</v>
          </cell>
          <cell r="J779">
            <v>888</v>
          </cell>
          <cell r="K779">
            <v>888</v>
          </cell>
          <cell r="L779" t="str">
            <v>2013-02-21</v>
          </cell>
          <cell r="M779">
            <v>42169</v>
          </cell>
          <cell r="N779" t="str">
            <v>2016-06-14</v>
          </cell>
          <cell r="O779" t="str">
            <v>2015-06-09</v>
          </cell>
          <cell r="P779" t="str">
            <v>宽带预付费</v>
          </cell>
          <cell r="Q779" t="str">
            <v>续费</v>
          </cell>
          <cell r="R779" t="str">
            <v>提前充值</v>
          </cell>
          <cell r="S779" t="str">
            <v>家庭用户</v>
          </cell>
          <cell r="T779" t="str">
            <v>FTTH</v>
          </cell>
          <cell r="U779" t="str">
            <v>郑珊珊(zhengshans)</v>
          </cell>
          <cell r="V779" t="str">
            <v>ZX高埗杨维邦</v>
          </cell>
          <cell r="W779" t="str">
            <v>电商价值宽带营销</v>
          </cell>
          <cell r="X779" t="str">
            <v>高埗区</v>
          </cell>
          <cell r="Y779">
            <v>0</v>
          </cell>
          <cell r="Z779">
            <v>0</v>
          </cell>
          <cell r="AA779" t="str">
            <v>高埗区</v>
          </cell>
          <cell r="AB779" t="str">
            <v>09</v>
          </cell>
          <cell r="AC779">
            <v>12</v>
          </cell>
          <cell r="AD779">
            <v>12</v>
          </cell>
          <cell r="AE779" t="str">
            <v>是</v>
          </cell>
          <cell r="AF779" t="str">
            <v/>
          </cell>
          <cell r="AG779" t="str">
            <v>价值宽带</v>
          </cell>
          <cell r="AH779" t="str">
            <v>续本月</v>
          </cell>
          <cell r="AI779" t="str">
            <v>是</v>
          </cell>
          <cell r="AJ779">
            <v>15899921407</v>
          </cell>
          <cell r="AO779">
            <v>0</v>
          </cell>
          <cell r="AR779" t="str">
            <v>荔横区</v>
          </cell>
        </row>
        <row r="780">
          <cell r="F780">
            <v>13537117544</v>
          </cell>
          <cell r="G780" t="str">
            <v>13537117544</v>
          </cell>
          <cell r="H780" t="str">
            <v>袁扬春</v>
          </cell>
          <cell r="I780" t="str">
            <v>预付费东莞住宅新装或续费768元包年，带宽4M</v>
          </cell>
          <cell r="J780">
            <v>768</v>
          </cell>
          <cell r="K780">
            <v>768</v>
          </cell>
          <cell r="L780" t="str">
            <v>2008-05-13</v>
          </cell>
          <cell r="M780">
            <v>42198</v>
          </cell>
          <cell r="N780" t="str">
            <v>2016-07-13</v>
          </cell>
          <cell r="O780" t="str">
            <v>2015-06-09</v>
          </cell>
          <cell r="P780" t="str">
            <v>宽带预付费</v>
          </cell>
          <cell r="Q780" t="str">
            <v>续费</v>
          </cell>
          <cell r="R780" t="str">
            <v>提前充值</v>
          </cell>
          <cell r="S780" t="str">
            <v>企业客户</v>
          </cell>
          <cell r="T780" t="str">
            <v>FTTH</v>
          </cell>
          <cell r="U780" t="str">
            <v>文颜(weny)</v>
          </cell>
          <cell r="V780" t="str">
            <v>DSBR南城黎广俊</v>
          </cell>
          <cell r="W780" t="str">
            <v/>
          </cell>
          <cell r="X780" t="str">
            <v>南城区</v>
          </cell>
          <cell r="Y780">
            <v>0</v>
          </cell>
          <cell r="Z780">
            <v>0</v>
          </cell>
          <cell r="AA780" t="str">
            <v>南城区</v>
          </cell>
          <cell r="AB780" t="str">
            <v>09</v>
          </cell>
          <cell r="AC780">
            <v>4</v>
          </cell>
          <cell r="AD780">
            <v>12</v>
          </cell>
          <cell r="AE780" t="str">
            <v>是</v>
          </cell>
          <cell r="AF780" t="str">
            <v/>
          </cell>
          <cell r="AG780" t="str">
            <v>否</v>
          </cell>
          <cell r="AH780" t="str">
            <v>续后期</v>
          </cell>
          <cell r="AI780" t="str">
            <v>否</v>
          </cell>
          <cell r="AO780">
            <v>0</v>
          </cell>
          <cell r="AR780" t="str">
            <v>荔横区</v>
          </cell>
        </row>
        <row r="781">
          <cell r="F781">
            <v>13662722712</v>
          </cell>
          <cell r="G781" t="str">
            <v>13662722712</v>
          </cell>
          <cell r="H781" t="str">
            <v>叶振伟</v>
          </cell>
          <cell r="I781" t="str">
            <v>预付费东莞住宅新装或续费888元包年，带宽12M</v>
          </cell>
          <cell r="J781">
            <v>888</v>
          </cell>
          <cell r="K781">
            <v>888</v>
          </cell>
          <cell r="L781" t="str">
            <v>2010-11-09</v>
          </cell>
          <cell r="M781">
            <v>42196</v>
          </cell>
          <cell r="N781" t="str">
            <v>2016-07-11</v>
          </cell>
          <cell r="O781" t="str">
            <v>2015-06-08</v>
          </cell>
          <cell r="P781" t="str">
            <v>宽带预付费</v>
          </cell>
          <cell r="Q781" t="str">
            <v>续费</v>
          </cell>
          <cell r="R781" t="str">
            <v>提前充值</v>
          </cell>
          <cell r="S781" t="str">
            <v>家庭用户</v>
          </cell>
          <cell r="T781" t="str">
            <v>FTTH</v>
          </cell>
          <cell r="U781" t="str">
            <v>营业厅经理(李甜琴)(CQYX01)</v>
          </cell>
          <cell r="V781" t="str">
            <v>ZX南城黎广俊</v>
          </cell>
          <cell r="W781" t="str">
            <v>电商价值宽带营销</v>
          </cell>
          <cell r="X781" t="str">
            <v>南城区</v>
          </cell>
          <cell r="Y781">
            <v>0</v>
          </cell>
          <cell r="Z781">
            <v>0</v>
          </cell>
          <cell r="AA781" t="str">
            <v>南城区</v>
          </cell>
          <cell r="AB781" t="str">
            <v>08</v>
          </cell>
          <cell r="AC781">
            <v>12</v>
          </cell>
          <cell r="AD781">
            <v>12</v>
          </cell>
          <cell r="AE781" t="str">
            <v>是</v>
          </cell>
          <cell r="AF781" t="str">
            <v/>
          </cell>
          <cell r="AG781" t="str">
            <v>价值宽带</v>
          </cell>
          <cell r="AH781" t="str">
            <v>续后期</v>
          </cell>
          <cell r="AI781" t="str">
            <v>否</v>
          </cell>
          <cell r="AO781">
            <v>0</v>
          </cell>
          <cell r="AR781" t="str">
            <v>荔横区</v>
          </cell>
        </row>
        <row r="782">
          <cell r="F782">
            <v>13512322398</v>
          </cell>
          <cell r="G782" t="str">
            <v>13512322398</v>
          </cell>
          <cell r="H782" t="str">
            <v>吴祖琴</v>
          </cell>
          <cell r="I782" t="str">
            <v>预付费东莞住宅新装或续费888元包年，带宽12M</v>
          </cell>
          <cell r="J782">
            <v>888</v>
          </cell>
          <cell r="K782">
            <v>888</v>
          </cell>
          <cell r="L782" t="str">
            <v>2014-10-18</v>
          </cell>
          <cell r="M782">
            <v>42295</v>
          </cell>
          <cell r="N782" t="str">
            <v>2016-10-18</v>
          </cell>
          <cell r="O782" t="str">
            <v>2015-06-08</v>
          </cell>
          <cell r="P782" t="str">
            <v>宽带预付费</v>
          </cell>
          <cell r="Q782" t="str">
            <v>续费</v>
          </cell>
          <cell r="R782" t="str">
            <v>提前充值</v>
          </cell>
          <cell r="S782" t="str">
            <v>家庭用户</v>
          </cell>
          <cell r="T782" t="str">
            <v>FTTH</v>
          </cell>
          <cell r="U782" t="str">
            <v>方兰(fangl)</v>
          </cell>
          <cell r="V782" t="str">
            <v>ZX樟木头伍红军</v>
          </cell>
          <cell r="W782" t="str">
            <v>电商价值宽带营销</v>
          </cell>
          <cell r="X782" t="str">
            <v>樟木头区</v>
          </cell>
          <cell r="Y782">
            <v>0</v>
          </cell>
          <cell r="Z782">
            <v>0</v>
          </cell>
          <cell r="AA782" t="str">
            <v>樟木头区</v>
          </cell>
          <cell r="AB782" t="str">
            <v>08</v>
          </cell>
          <cell r="AC782">
            <v>12</v>
          </cell>
          <cell r="AD782">
            <v>12</v>
          </cell>
          <cell r="AE782" t="str">
            <v>是</v>
          </cell>
          <cell r="AF782" t="str">
            <v/>
          </cell>
          <cell r="AG782" t="str">
            <v>价值宽带</v>
          </cell>
          <cell r="AH782" t="str">
            <v>续后期</v>
          </cell>
          <cell r="AI782" t="str">
            <v>否</v>
          </cell>
          <cell r="AO782">
            <v>0</v>
          </cell>
          <cell r="AR782" t="str">
            <v>樟新区</v>
          </cell>
        </row>
        <row r="783">
          <cell r="F783">
            <v>13437359290</v>
          </cell>
          <cell r="G783" t="str">
            <v>13437359290</v>
          </cell>
          <cell r="H783" t="str">
            <v>陈浩</v>
          </cell>
          <cell r="I783" t="str">
            <v>预付费东莞住宅新装或续费680元包年，带宽4M</v>
          </cell>
          <cell r="J783">
            <v>680</v>
          </cell>
          <cell r="K783">
            <v>680</v>
          </cell>
          <cell r="L783" t="str">
            <v>2011-09-16</v>
          </cell>
          <cell r="M783">
            <v>42166</v>
          </cell>
          <cell r="N783" t="str">
            <v>2016-06-11</v>
          </cell>
          <cell r="O783" t="str">
            <v>2015-06-09</v>
          </cell>
          <cell r="P783" t="str">
            <v>宽带预付费</v>
          </cell>
          <cell r="Q783" t="str">
            <v>续费</v>
          </cell>
          <cell r="R783" t="str">
            <v>当月充值</v>
          </cell>
          <cell r="S783" t="str">
            <v>家庭用户</v>
          </cell>
          <cell r="T783" t="str">
            <v>(传统)XDSL</v>
          </cell>
          <cell r="U783" t="str">
            <v>李燕舞(liyw)</v>
          </cell>
          <cell r="V783" t="str">
            <v>ZX塘厦张远威</v>
          </cell>
          <cell r="W783" t="str">
            <v/>
          </cell>
          <cell r="X783" t="str">
            <v>塘厦区</v>
          </cell>
          <cell r="Y783">
            <v>0</v>
          </cell>
          <cell r="Z783">
            <v>0</v>
          </cell>
          <cell r="AA783" t="str">
            <v>塘厦区</v>
          </cell>
          <cell r="AB783" t="str">
            <v>09</v>
          </cell>
          <cell r="AC783">
            <v>4</v>
          </cell>
          <cell r="AD783">
            <v>12</v>
          </cell>
          <cell r="AE783" t="str">
            <v>否</v>
          </cell>
          <cell r="AF783" t="str">
            <v/>
          </cell>
          <cell r="AG783" t="str">
            <v>否</v>
          </cell>
          <cell r="AH783" t="str">
            <v>续本月</v>
          </cell>
          <cell r="AI783" t="str">
            <v>否</v>
          </cell>
          <cell r="AO783">
            <v>0</v>
          </cell>
          <cell r="AR783" t="str">
            <v>三中区</v>
          </cell>
        </row>
        <row r="784">
          <cell r="F784">
            <v>13612705316</v>
          </cell>
          <cell r="G784" t="str">
            <v>13612705316</v>
          </cell>
          <cell r="H784" t="str">
            <v>王娟</v>
          </cell>
          <cell r="I784" t="str">
            <v>预付费东莞住宅新装或续费680元包年，带宽4M</v>
          </cell>
          <cell r="J784">
            <v>680</v>
          </cell>
          <cell r="K784">
            <v>680</v>
          </cell>
          <cell r="L784" t="str">
            <v>2010-02-28</v>
          </cell>
          <cell r="M784">
            <v>42155</v>
          </cell>
          <cell r="N784" t="str">
            <v>2016-06-09</v>
          </cell>
          <cell r="O784" t="str">
            <v>2015-06-09</v>
          </cell>
          <cell r="P784" t="str">
            <v>宽带预付费</v>
          </cell>
          <cell r="Q784" t="str">
            <v>续费</v>
          </cell>
          <cell r="R784" t="str">
            <v>往月充值</v>
          </cell>
          <cell r="S784" t="str">
            <v>家庭用户</v>
          </cell>
          <cell r="T784" t="str">
            <v>FTTH</v>
          </cell>
          <cell r="U784" t="str">
            <v>李燕舞(liyw)</v>
          </cell>
          <cell r="V784" t="str">
            <v>DL环宇通信</v>
          </cell>
          <cell r="W784" t="str">
            <v/>
          </cell>
          <cell r="X784" t="str">
            <v>塘厦区</v>
          </cell>
          <cell r="Y784">
            <v>0</v>
          </cell>
          <cell r="Z784">
            <v>0</v>
          </cell>
          <cell r="AA784" t="str">
            <v>塘厦区</v>
          </cell>
          <cell r="AB784" t="str">
            <v>09</v>
          </cell>
          <cell r="AC784">
            <v>4</v>
          </cell>
          <cell r="AD784">
            <v>12</v>
          </cell>
          <cell r="AE784" t="str">
            <v>是</v>
          </cell>
          <cell r="AF784" t="str">
            <v/>
          </cell>
          <cell r="AG784" t="str">
            <v>否</v>
          </cell>
          <cell r="AH784" t="str">
            <v>续前期</v>
          </cell>
          <cell r="AI784" t="str">
            <v>否</v>
          </cell>
          <cell r="AO784">
            <v>0</v>
          </cell>
          <cell r="AR784" t="str">
            <v>三中区</v>
          </cell>
        </row>
        <row r="785">
          <cell r="F785">
            <v>13827294901</v>
          </cell>
          <cell r="G785" t="str">
            <v>13827294901</v>
          </cell>
          <cell r="H785" t="str">
            <v>陈楚群</v>
          </cell>
          <cell r="I785" t="str">
            <v>预付费东莞住宅新装或续费888元包年，带宽12M</v>
          </cell>
          <cell r="J785">
            <v>888</v>
          </cell>
          <cell r="K785">
            <v>888</v>
          </cell>
          <cell r="L785" t="str">
            <v>2013-06-20</v>
          </cell>
          <cell r="M785">
            <v>42178</v>
          </cell>
          <cell r="N785" t="str">
            <v>2016-06-23</v>
          </cell>
          <cell r="O785" t="str">
            <v>2015-06-08</v>
          </cell>
          <cell r="P785" t="str">
            <v>宽带预付费</v>
          </cell>
          <cell r="Q785" t="str">
            <v>续费</v>
          </cell>
          <cell r="R785" t="str">
            <v>当月充值</v>
          </cell>
          <cell r="S785" t="str">
            <v>家庭用户</v>
          </cell>
          <cell r="T785" t="str">
            <v>FTTH</v>
          </cell>
          <cell r="U785" t="str">
            <v>李燕舞(liyw)</v>
          </cell>
          <cell r="V785" t="str">
            <v>ZX塘厦杨芳</v>
          </cell>
          <cell r="W785" t="str">
            <v>1、工单编号 219925  2、3、4、</v>
          </cell>
          <cell r="X785" t="str">
            <v>塘厦区</v>
          </cell>
          <cell r="Y785">
            <v>0</v>
          </cell>
          <cell r="Z785">
            <v>0</v>
          </cell>
          <cell r="AA785" t="str">
            <v>塘厦区</v>
          </cell>
          <cell r="AB785" t="str">
            <v>08</v>
          </cell>
          <cell r="AC785">
            <v>12</v>
          </cell>
          <cell r="AD785">
            <v>12</v>
          </cell>
          <cell r="AE785" t="str">
            <v>是</v>
          </cell>
          <cell r="AF785" t="str">
            <v/>
          </cell>
          <cell r="AG785" t="str">
            <v>价值宽带</v>
          </cell>
          <cell r="AH785" t="str">
            <v>续本月</v>
          </cell>
          <cell r="AI785" t="str">
            <v>是</v>
          </cell>
          <cell r="AO785">
            <v>0</v>
          </cell>
          <cell r="AR785" t="str">
            <v>三中区</v>
          </cell>
        </row>
        <row r="786">
          <cell r="F786">
            <v>13826930785</v>
          </cell>
          <cell r="G786" t="str">
            <v>13826930785</v>
          </cell>
          <cell r="H786" t="str">
            <v>司璐</v>
          </cell>
          <cell r="I786" t="str">
            <v>预付费东莞住宅新装或续费768元包年，带宽4M</v>
          </cell>
          <cell r="J786">
            <v>768</v>
          </cell>
          <cell r="K786">
            <v>768</v>
          </cell>
          <cell r="L786" t="str">
            <v>2012-06-05</v>
          </cell>
          <cell r="M786">
            <v>42165</v>
          </cell>
          <cell r="N786" t="str">
            <v>2016-06-10</v>
          </cell>
          <cell r="O786" t="str">
            <v>2015-06-08</v>
          </cell>
          <cell r="P786" t="str">
            <v>宽带预付费</v>
          </cell>
          <cell r="Q786" t="str">
            <v>续费</v>
          </cell>
          <cell r="R786" t="str">
            <v>当月充值</v>
          </cell>
          <cell r="S786" t="str">
            <v>家庭用户</v>
          </cell>
          <cell r="T786" t="str">
            <v>FTTH</v>
          </cell>
          <cell r="U786" t="str">
            <v>李燕舞(liyw)</v>
          </cell>
          <cell r="V786" t="str">
            <v>DL东莞金伦</v>
          </cell>
          <cell r="W786" t="str">
            <v>电商价值宽带营销</v>
          </cell>
          <cell r="X786" t="str">
            <v>塘厦区</v>
          </cell>
          <cell r="Y786">
            <v>0</v>
          </cell>
          <cell r="Z786">
            <v>0</v>
          </cell>
          <cell r="AA786" t="str">
            <v>塘厦区</v>
          </cell>
          <cell r="AB786" t="str">
            <v>08</v>
          </cell>
          <cell r="AC786">
            <v>4</v>
          </cell>
          <cell r="AD786">
            <v>12</v>
          </cell>
          <cell r="AE786" t="str">
            <v>是</v>
          </cell>
          <cell r="AF786" t="str">
            <v/>
          </cell>
          <cell r="AG786" t="str">
            <v>否</v>
          </cell>
          <cell r="AH786" t="str">
            <v>续本月</v>
          </cell>
          <cell r="AI786" t="str">
            <v>是</v>
          </cell>
          <cell r="AJ786">
            <v>13826930785</v>
          </cell>
          <cell r="AO786">
            <v>0</v>
          </cell>
          <cell r="AR786" t="str">
            <v>大利区</v>
          </cell>
        </row>
        <row r="787">
          <cell r="F787">
            <v>13431197156</v>
          </cell>
          <cell r="G787" t="str">
            <v>13431197156</v>
          </cell>
          <cell r="H787" t="str">
            <v>林成亮</v>
          </cell>
          <cell r="I787" t="str">
            <v>预付费东莞住宅新装或续费888元包年，带宽12M</v>
          </cell>
          <cell r="J787">
            <v>888</v>
          </cell>
          <cell r="K787">
            <v>888</v>
          </cell>
          <cell r="L787" t="str">
            <v>2014-06-06</v>
          </cell>
          <cell r="M787">
            <v>42161</v>
          </cell>
          <cell r="N787" t="str">
            <v>2016-06-09</v>
          </cell>
          <cell r="O787" t="str">
            <v>2015-06-09</v>
          </cell>
          <cell r="P787" t="str">
            <v>宽带预付费</v>
          </cell>
          <cell r="Q787" t="str">
            <v>续费</v>
          </cell>
          <cell r="R787" t="str">
            <v>往月充值</v>
          </cell>
          <cell r="S787" t="str">
            <v>家庭用户</v>
          </cell>
          <cell r="T787" t="str">
            <v>FTTH</v>
          </cell>
          <cell r="U787" t="str">
            <v>伍双倩(wusq)</v>
          </cell>
          <cell r="V787" t="str">
            <v>DSBR凤岗蓝志康</v>
          </cell>
          <cell r="W787" t="str">
            <v>电商价值宽带营销</v>
          </cell>
          <cell r="X787" t="str">
            <v>樟木头区</v>
          </cell>
          <cell r="Y787">
            <v>0</v>
          </cell>
          <cell r="Z787">
            <v>0</v>
          </cell>
          <cell r="AA787" t="str">
            <v>樟木头区</v>
          </cell>
          <cell r="AB787" t="str">
            <v>09</v>
          </cell>
          <cell r="AC787">
            <v>12</v>
          </cell>
          <cell r="AD787">
            <v>12</v>
          </cell>
          <cell r="AE787" t="str">
            <v>是</v>
          </cell>
          <cell r="AF787" t="str">
            <v/>
          </cell>
          <cell r="AG787" t="str">
            <v>价值宽带</v>
          </cell>
          <cell r="AH787" t="str">
            <v>续本月</v>
          </cell>
          <cell r="AI787" t="str">
            <v>是</v>
          </cell>
          <cell r="AJ787">
            <v>13431197156</v>
          </cell>
          <cell r="AO787">
            <v>0</v>
          </cell>
          <cell r="AR787" t="str">
            <v>中心区</v>
          </cell>
        </row>
        <row r="788">
          <cell r="F788">
            <v>13602324305</v>
          </cell>
          <cell r="G788" t="str">
            <v>13602324305</v>
          </cell>
          <cell r="H788" t="str">
            <v>刘仲强</v>
          </cell>
          <cell r="I788" t="str">
            <v>预付费东莞住宅新装或续费888元包年，带宽12M</v>
          </cell>
          <cell r="J788">
            <v>888</v>
          </cell>
          <cell r="K788">
            <v>888</v>
          </cell>
          <cell r="L788" t="str">
            <v>2009-08-14</v>
          </cell>
          <cell r="M788">
            <v>42171</v>
          </cell>
          <cell r="N788" t="str">
            <v>2016-06-16</v>
          </cell>
          <cell r="O788" t="str">
            <v>2015-06-08</v>
          </cell>
          <cell r="P788" t="str">
            <v>宽带预付费</v>
          </cell>
          <cell r="Q788" t="str">
            <v>续费</v>
          </cell>
          <cell r="R788" t="str">
            <v>提前充值</v>
          </cell>
          <cell r="S788" t="str">
            <v>家庭用户</v>
          </cell>
          <cell r="T788" t="str">
            <v>FTTH</v>
          </cell>
          <cell r="U788" t="str">
            <v>方兰(fangl)</v>
          </cell>
          <cell r="V788" t="str">
            <v>ZX樟木头伍红军</v>
          </cell>
          <cell r="W788" t="str">
            <v/>
          </cell>
          <cell r="X788" t="str">
            <v>樟木头区</v>
          </cell>
          <cell r="Y788">
            <v>0</v>
          </cell>
          <cell r="Z788">
            <v>0</v>
          </cell>
          <cell r="AA788" t="str">
            <v>樟木头区</v>
          </cell>
          <cell r="AB788" t="str">
            <v>08</v>
          </cell>
          <cell r="AC788">
            <v>12</v>
          </cell>
          <cell r="AD788">
            <v>12</v>
          </cell>
          <cell r="AE788" t="str">
            <v>是</v>
          </cell>
          <cell r="AF788" t="str">
            <v/>
          </cell>
          <cell r="AG788" t="str">
            <v>价值宽带</v>
          </cell>
          <cell r="AH788" t="str">
            <v>续本月</v>
          </cell>
          <cell r="AI788" t="str">
            <v>是</v>
          </cell>
          <cell r="AO788">
            <v>0</v>
          </cell>
          <cell r="AR788" t="str">
            <v>三中区</v>
          </cell>
        </row>
        <row r="789">
          <cell r="F789">
            <v>13602324305</v>
          </cell>
          <cell r="G789" t="str">
            <v>13602324305</v>
          </cell>
          <cell r="H789" t="str">
            <v>刘仲强</v>
          </cell>
          <cell r="I789" t="str">
            <v>预付费东莞住宅新装或续费888元包年，带宽12M</v>
          </cell>
          <cell r="J789">
            <v>-680</v>
          </cell>
          <cell r="K789">
            <v>-680</v>
          </cell>
          <cell r="L789" t="str">
            <v>2009-08-14</v>
          </cell>
          <cell r="M789">
            <v>42171</v>
          </cell>
          <cell r="N789" t="str">
            <v>2016-06-16</v>
          </cell>
          <cell r="O789" t="str">
            <v>2015-06-08</v>
          </cell>
          <cell r="P789" t="str">
            <v>宽带预付费</v>
          </cell>
          <cell r="Q789" t="str">
            <v>宽带冲正</v>
          </cell>
          <cell r="R789" t="str">
            <v>提前充值</v>
          </cell>
          <cell r="S789" t="str">
            <v>家庭用户</v>
          </cell>
          <cell r="T789" t="str">
            <v>FTTH</v>
          </cell>
          <cell r="U789" t="str">
            <v>方兰(fangl)</v>
          </cell>
          <cell r="V789" t="str">
            <v>ZX樟木头伍红军</v>
          </cell>
          <cell r="W789" t="str">
            <v/>
          </cell>
          <cell r="X789" t="str">
            <v>樟木头区</v>
          </cell>
          <cell r="Y789">
            <v>0</v>
          </cell>
          <cell r="Z789">
            <v>0</v>
          </cell>
          <cell r="AA789" t="str">
            <v>樟木头区</v>
          </cell>
          <cell r="AB789" t="str">
            <v>08</v>
          </cell>
          <cell r="AC789">
            <v>12</v>
          </cell>
          <cell r="AD789">
            <v>12</v>
          </cell>
          <cell r="AE789" t="str">
            <v>是</v>
          </cell>
          <cell r="AF789" t="str">
            <v/>
          </cell>
          <cell r="AG789" t="str">
            <v>价值宽带</v>
          </cell>
          <cell r="AH789" t="str">
            <v>续本月</v>
          </cell>
          <cell r="AI789" t="str">
            <v>是</v>
          </cell>
          <cell r="AO789">
            <v>0</v>
          </cell>
          <cell r="AR789" t="str">
            <v>中心区</v>
          </cell>
        </row>
        <row r="790">
          <cell r="F790">
            <v>13828887003</v>
          </cell>
          <cell r="G790" t="str">
            <v>13828887003</v>
          </cell>
          <cell r="H790" t="str">
            <v>罗红娟</v>
          </cell>
          <cell r="I790" t="str">
            <v>预付费东莞住宅新装或续费768元包年，带宽4M</v>
          </cell>
          <cell r="J790">
            <v>768</v>
          </cell>
          <cell r="K790">
            <v>768</v>
          </cell>
          <cell r="L790" t="str">
            <v>2009-10-13</v>
          </cell>
          <cell r="M790">
            <v>42169</v>
          </cell>
          <cell r="N790" t="str">
            <v>2016-06-14</v>
          </cell>
          <cell r="O790" t="str">
            <v>2015-06-09</v>
          </cell>
          <cell r="P790" t="str">
            <v>宽带预付费</v>
          </cell>
          <cell r="Q790" t="str">
            <v>续费</v>
          </cell>
          <cell r="R790" t="str">
            <v>提前充值</v>
          </cell>
          <cell r="S790" t="str">
            <v>家庭用户</v>
          </cell>
          <cell r="T790" t="str">
            <v>FTTH</v>
          </cell>
          <cell r="U790" t="str">
            <v>方兰(fangl)</v>
          </cell>
          <cell r="V790" t="str">
            <v>ZY樟木头营业厅</v>
          </cell>
          <cell r="W790" t="str">
            <v/>
          </cell>
          <cell r="X790" t="str">
            <v>樟木头区</v>
          </cell>
          <cell r="Y790">
            <v>0</v>
          </cell>
          <cell r="Z790">
            <v>0</v>
          </cell>
          <cell r="AA790" t="str">
            <v>樟木头区</v>
          </cell>
          <cell r="AB790" t="str">
            <v>09</v>
          </cell>
          <cell r="AC790">
            <v>4</v>
          </cell>
          <cell r="AD790">
            <v>12</v>
          </cell>
          <cell r="AE790" t="str">
            <v>是</v>
          </cell>
          <cell r="AF790" t="str">
            <v/>
          </cell>
          <cell r="AG790" t="str">
            <v>否</v>
          </cell>
          <cell r="AH790" t="str">
            <v>续本月</v>
          </cell>
          <cell r="AI790" t="str">
            <v>是</v>
          </cell>
          <cell r="AJ790">
            <v>13828887003</v>
          </cell>
          <cell r="AO790">
            <v>0</v>
          </cell>
          <cell r="AR790" t="str">
            <v>银湖区</v>
          </cell>
        </row>
        <row r="791">
          <cell r="F791">
            <v>18720605411</v>
          </cell>
          <cell r="G791" t="str">
            <v>18720605411</v>
          </cell>
          <cell r="H791" t="str">
            <v>付思</v>
          </cell>
          <cell r="I791" t="str">
            <v>预付费东莞住宅新装或续费888元包年，带宽12M</v>
          </cell>
          <cell r="J791">
            <v>888</v>
          </cell>
          <cell r="K791">
            <v>888</v>
          </cell>
          <cell r="L791" t="str">
            <v>2011-03-15</v>
          </cell>
          <cell r="M791">
            <v>42164</v>
          </cell>
          <cell r="N791" t="str">
            <v>2016-06-09</v>
          </cell>
          <cell r="O791" t="str">
            <v>2015-06-08</v>
          </cell>
          <cell r="P791" t="str">
            <v>宽带预付费</v>
          </cell>
          <cell r="Q791" t="str">
            <v>续费</v>
          </cell>
          <cell r="R791" t="str">
            <v>提前充值</v>
          </cell>
          <cell r="S791" t="str">
            <v>家庭用户</v>
          </cell>
          <cell r="T791" t="str">
            <v>FTTH</v>
          </cell>
          <cell r="U791" t="str">
            <v>方兰(fangl)</v>
          </cell>
          <cell r="V791" t="str">
            <v>ZX樟木头伍红军</v>
          </cell>
          <cell r="W791" t="str">
            <v>电商价值宽带营销</v>
          </cell>
          <cell r="X791" t="str">
            <v>樟木头区</v>
          </cell>
          <cell r="Y791">
            <v>0</v>
          </cell>
          <cell r="Z791">
            <v>0</v>
          </cell>
          <cell r="AA791" t="str">
            <v>樟木头区</v>
          </cell>
          <cell r="AB791" t="str">
            <v>08</v>
          </cell>
          <cell r="AC791">
            <v>12</v>
          </cell>
          <cell r="AD791">
            <v>12</v>
          </cell>
          <cell r="AE791" t="str">
            <v>是</v>
          </cell>
          <cell r="AF791" t="str">
            <v/>
          </cell>
          <cell r="AG791" t="str">
            <v>价值宽带</v>
          </cell>
          <cell r="AH791" t="str">
            <v>续本月</v>
          </cell>
          <cell r="AI791" t="str">
            <v>是</v>
          </cell>
          <cell r="AJ791">
            <v>18720605411</v>
          </cell>
          <cell r="AO791">
            <v>0</v>
          </cell>
          <cell r="AR791" t="str">
            <v>三阳区</v>
          </cell>
        </row>
        <row r="792">
          <cell r="F792">
            <v>13829205910</v>
          </cell>
          <cell r="G792" t="str">
            <v>13829205910</v>
          </cell>
          <cell r="H792" t="str">
            <v>张玉</v>
          </cell>
          <cell r="I792" t="str">
            <v>预付费东莞住宅新装或续费100元包月，带宽4M</v>
          </cell>
          <cell r="J792">
            <v>100</v>
          </cell>
          <cell r="K792">
            <v>100</v>
          </cell>
          <cell r="L792" t="str">
            <v>2014-06-19</v>
          </cell>
          <cell r="M792">
            <v>42174</v>
          </cell>
          <cell r="N792" t="str">
            <v>2015-07-19</v>
          </cell>
          <cell r="O792" t="str">
            <v>2015-06-09</v>
          </cell>
          <cell r="P792" t="str">
            <v>宽带预付费</v>
          </cell>
          <cell r="Q792" t="str">
            <v>续费</v>
          </cell>
          <cell r="R792" t="str">
            <v>提前充值</v>
          </cell>
          <cell r="S792" t="str">
            <v>家庭用户</v>
          </cell>
          <cell r="T792" t="str">
            <v>(传统)XDSL</v>
          </cell>
          <cell r="U792" t="str">
            <v>方兰(fangl)</v>
          </cell>
          <cell r="V792" t="str">
            <v>ZY樟木头营业厅</v>
          </cell>
          <cell r="W792" t="str">
            <v/>
          </cell>
          <cell r="X792" t="str">
            <v>分公司</v>
          </cell>
          <cell r="Y792">
            <v>0</v>
          </cell>
          <cell r="Z792">
            <v>0</v>
          </cell>
          <cell r="AA792" t="str">
            <v>分公司</v>
          </cell>
          <cell r="AB792" t="str">
            <v>09</v>
          </cell>
          <cell r="AC792">
            <v>4</v>
          </cell>
          <cell r="AD792">
            <v>1</v>
          </cell>
          <cell r="AE792" t="str">
            <v>否</v>
          </cell>
          <cell r="AF792" t="str">
            <v/>
          </cell>
          <cell r="AG792" t="str">
            <v>否</v>
          </cell>
          <cell r="AH792" t="str">
            <v>续本月</v>
          </cell>
          <cell r="AI792" t="str">
            <v>否</v>
          </cell>
          <cell r="AO792">
            <v>0</v>
          </cell>
          <cell r="AR792" t="str">
            <v>三阳区</v>
          </cell>
        </row>
        <row r="793">
          <cell r="F793">
            <v>13433030960</v>
          </cell>
          <cell r="G793" t="str">
            <v>13433030960</v>
          </cell>
          <cell r="H793" t="str">
            <v>覃慧珍</v>
          </cell>
          <cell r="I793" t="str">
            <v>预付费东莞住宅新装或续费1088元包年，带宽10M</v>
          </cell>
          <cell r="J793">
            <v>1088</v>
          </cell>
          <cell r="K793">
            <v>1088</v>
          </cell>
          <cell r="L793" t="str">
            <v>2013-06-07</v>
          </cell>
          <cell r="M793">
            <v>42162</v>
          </cell>
          <cell r="N793" t="str">
            <v>2016-06-08</v>
          </cell>
          <cell r="O793" t="str">
            <v>2015-06-08</v>
          </cell>
          <cell r="P793" t="str">
            <v>宽带预付费</v>
          </cell>
          <cell r="Q793" t="str">
            <v>续费</v>
          </cell>
          <cell r="R793" t="str">
            <v>当月充值</v>
          </cell>
          <cell r="S793" t="str">
            <v>家庭用户</v>
          </cell>
          <cell r="T793" t="str">
            <v>FTTH</v>
          </cell>
          <cell r="U793" t="str">
            <v>左喻(zuoy)</v>
          </cell>
          <cell r="V793" t="str">
            <v>ZX谢岗周启存</v>
          </cell>
          <cell r="W793" t="str">
            <v/>
          </cell>
          <cell r="X793" t="str">
            <v>谢岗区</v>
          </cell>
          <cell r="Y793">
            <v>0</v>
          </cell>
          <cell r="Z793">
            <v>0</v>
          </cell>
          <cell r="AA793" t="str">
            <v>谢岗区</v>
          </cell>
          <cell r="AB793" t="str">
            <v>08</v>
          </cell>
          <cell r="AC793">
            <v>10</v>
          </cell>
          <cell r="AD793">
            <v>12</v>
          </cell>
          <cell r="AE793" t="str">
            <v>是</v>
          </cell>
          <cell r="AF793" t="str">
            <v/>
          </cell>
          <cell r="AG793" t="str">
            <v>价值宽带</v>
          </cell>
          <cell r="AH793" t="str">
            <v>续本月</v>
          </cell>
          <cell r="AI793" t="str">
            <v>是</v>
          </cell>
          <cell r="AJ793">
            <v>13433030960</v>
          </cell>
          <cell r="AO793">
            <v>0</v>
          </cell>
          <cell r="AR793" t="str">
            <v>三阳区</v>
          </cell>
        </row>
        <row r="794">
          <cell r="F794">
            <v>13515369517</v>
          </cell>
          <cell r="G794" t="str">
            <v>13515369517</v>
          </cell>
          <cell r="H794" t="str">
            <v>赵万楚</v>
          </cell>
          <cell r="I794" t="str">
            <v>预付费东莞住宅新装或续费888元包年，带宽12M</v>
          </cell>
          <cell r="J794">
            <v>888</v>
          </cell>
          <cell r="K794">
            <v>888</v>
          </cell>
          <cell r="L794" t="str">
            <v>2013-06-07</v>
          </cell>
          <cell r="M794">
            <v>42162</v>
          </cell>
          <cell r="N794" t="str">
            <v>2016-06-09</v>
          </cell>
          <cell r="O794" t="str">
            <v>2015-06-09</v>
          </cell>
          <cell r="P794" t="str">
            <v>宽带预付费</v>
          </cell>
          <cell r="Q794" t="str">
            <v>续费</v>
          </cell>
          <cell r="R794" t="str">
            <v>当月充值</v>
          </cell>
          <cell r="S794" t="str">
            <v>家庭用户</v>
          </cell>
          <cell r="T794" t="str">
            <v>FTTH</v>
          </cell>
          <cell r="U794" t="str">
            <v>左喻(zuoy)</v>
          </cell>
          <cell r="V794" t="str">
            <v>ZX谢岗周启存</v>
          </cell>
          <cell r="W794" t="str">
            <v/>
          </cell>
          <cell r="X794" t="str">
            <v>谢岗区</v>
          </cell>
          <cell r="Y794">
            <v>0</v>
          </cell>
          <cell r="Z794">
            <v>0</v>
          </cell>
          <cell r="AA794" t="str">
            <v>谢岗区</v>
          </cell>
          <cell r="AB794" t="str">
            <v>09</v>
          </cell>
          <cell r="AC794">
            <v>12</v>
          </cell>
          <cell r="AD794">
            <v>12</v>
          </cell>
          <cell r="AE794" t="str">
            <v>是</v>
          </cell>
          <cell r="AF794" t="str">
            <v/>
          </cell>
          <cell r="AG794" t="str">
            <v>价值宽带</v>
          </cell>
          <cell r="AH794" t="str">
            <v>续本月</v>
          </cell>
          <cell r="AI794" t="str">
            <v>是</v>
          </cell>
          <cell r="AJ794">
            <v>13515369517</v>
          </cell>
          <cell r="AO794">
            <v>0</v>
          </cell>
          <cell r="AR794" t="str">
            <v>大利区</v>
          </cell>
        </row>
        <row r="795">
          <cell r="F795">
            <v>13592318196</v>
          </cell>
          <cell r="G795" t="str">
            <v>13592318196</v>
          </cell>
          <cell r="H795" t="str">
            <v>韩松涛</v>
          </cell>
          <cell r="I795" t="str">
            <v>预付费东莞住宅新装或续费1088元包年，带宽10M</v>
          </cell>
          <cell r="J795">
            <v>1088</v>
          </cell>
          <cell r="K795">
            <v>1088</v>
          </cell>
          <cell r="L795" t="str">
            <v>2013-06-07</v>
          </cell>
          <cell r="M795">
            <v>42162</v>
          </cell>
          <cell r="N795" t="str">
            <v>2016-06-08</v>
          </cell>
          <cell r="O795" t="str">
            <v>2015-06-08</v>
          </cell>
          <cell r="P795" t="str">
            <v>宽带预付费</v>
          </cell>
          <cell r="Q795" t="str">
            <v>续费</v>
          </cell>
          <cell r="R795" t="str">
            <v>当月充值</v>
          </cell>
          <cell r="S795" t="str">
            <v>家庭用户</v>
          </cell>
          <cell r="T795" t="str">
            <v>FTTH</v>
          </cell>
          <cell r="U795" t="str">
            <v>左喻(zuoy)</v>
          </cell>
          <cell r="V795" t="str">
            <v>ZX谢岗周启存</v>
          </cell>
          <cell r="W795" t="str">
            <v/>
          </cell>
          <cell r="X795" t="str">
            <v>谢岗区</v>
          </cell>
          <cell r="Y795">
            <v>0</v>
          </cell>
          <cell r="Z795">
            <v>0</v>
          </cell>
          <cell r="AA795" t="str">
            <v>谢岗区</v>
          </cell>
          <cell r="AB795" t="str">
            <v>08</v>
          </cell>
          <cell r="AC795">
            <v>10</v>
          </cell>
          <cell r="AD795">
            <v>12</v>
          </cell>
          <cell r="AE795" t="str">
            <v>是</v>
          </cell>
          <cell r="AF795" t="str">
            <v/>
          </cell>
          <cell r="AG795" t="str">
            <v>价值宽带</v>
          </cell>
          <cell r="AH795" t="str">
            <v>续本月</v>
          </cell>
          <cell r="AI795" t="str">
            <v>是</v>
          </cell>
          <cell r="AJ795">
            <v>13592318196</v>
          </cell>
          <cell r="AO795">
            <v>0</v>
          </cell>
          <cell r="AR795" t="str">
            <v>大利区</v>
          </cell>
        </row>
        <row r="796">
          <cell r="F796">
            <v>15826833817</v>
          </cell>
          <cell r="G796" t="str">
            <v>15826833817</v>
          </cell>
          <cell r="H796" t="str">
            <v>徐一文</v>
          </cell>
          <cell r="I796" t="str">
            <v>预付费东莞住宅新装或续费888元包年，带宽12M</v>
          </cell>
          <cell r="J796">
            <v>888</v>
          </cell>
          <cell r="K796">
            <v>888</v>
          </cell>
          <cell r="L796" t="str">
            <v>2014-12-03</v>
          </cell>
          <cell r="M796">
            <v>42158</v>
          </cell>
          <cell r="N796" t="str">
            <v>2016-06-08</v>
          </cell>
          <cell r="O796" t="str">
            <v>2015-06-08</v>
          </cell>
          <cell r="P796" t="str">
            <v>宽带预付费</v>
          </cell>
          <cell r="Q796" t="str">
            <v>续费</v>
          </cell>
          <cell r="R796" t="str">
            <v>当月充值</v>
          </cell>
          <cell r="S796" t="str">
            <v>家庭用户</v>
          </cell>
          <cell r="T796" t="str">
            <v>FTTH</v>
          </cell>
          <cell r="U796" t="str">
            <v>左喻(zuoy)</v>
          </cell>
          <cell r="V796" t="str">
            <v>DSBR谢岗周启存</v>
          </cell>
          <cell r="W796" t="str">
            <v/>
          </cell>
          <cell r="X796" t="str">
            <v>谢岗区</v>
          </cell>
          <cell r="Y796">
            <v>0</v>
          </cell>
          <cell r="Z796">
            <v>0</v>
          </cell>
          <cell r="AA796" t="str">
            <v>谢岗区</v>
          </cell>
          <cell r="AB796" t="str">
            <v>08</v>
          </cell>
          <cell r="AC796">
            <v>12</v>
          </cell>
          <cell r="AD796">
            <v>12</v>
          </cell>
          <cell r="AE796" t="str">
            <v>是</v>
          </cell>
          <cell r="AF796" t="str">
            <v/>
          </cell>
          <cell r="AG796" t="str">
            <v>价值宽带</v>
          </cell>
          <cell r="AH796" t="str">
            <v>续本月</v>
          </cell>
          <cell r="AI796" t="str">
            <v>是</v>
          </cell>
          <cell r="AJ796">
            <v>15826833817</v>
          </cell>
          <cell r="AO796">
            <v>0</v>
          </cell>
          <cell r="AR796" t="str">
            <v>大利区</v>
          </cell>
        </row>
        <row r="797">
          <cell r="F797">
            <v>15989915431</v>
          </cell>
          <cell r="G797" t="str">
            <v>15989915431</v>
          </cell>
          <cell r="H797" t="str">
            <v>张剑</v>
          </cell>
          <cell r="I797" t="str">
            <v>预付费东莞住宅新装或续费888元包年，带宽12M</v>
          </cell>
          <cell r="J797">
            <v>888</v>
          </cell>
          <cell r="K797">
            <v>888</v>
          </cell>
          <cell r="L797" t="str">
            <v>2013-06-02</v>
          </cell>
          <cell r="M797">
            <v>42157</v>
          </cell>
          <cell r="N797" t="str">
            <v>2016-06-08</v>
          </cell>
          <cell r="O797" t="str">
            <v>2015-06-08</v>
          </cell>
          <cell r="P797" t="str">
            <v>宽带预付费</v>
          </cell>
          <cell r="Q797" t="str">
            <v>续费</v>
          </cell>
          <cell r="R797" t="str">
            <v>当月充值</v>
          </cell>
          <cell r="S797" t="str">
            <v>家庭用户</v>
          </cell>
          <cell r="T797" t="str">
            <v>FTTH</v>
          </cell>
          <cell r="U797" t="str">
            <v>左喻(zuoy)</v>
          </cell>
          <cell r="V797" t="str">
            <v>ZX谢岗周启存</v>
          </cell>
          <cell r="W797" t="str">
            <v/>
          </cell>
          <cell r="X797" t="str">
            <v>谢岗区</v>
          </cell>
          <cell r="Y797">
            <v>0</v>
          </cell>
          <cell r="Z797">
            <v>0</v>
          </cell>
          <cell r="AA797" t="str">
            <v>谢岗区</v>
          </cell>
          <cell r="AB797" t="str">
            <v>08</v>
          </cell>
          <cell r="AC797">
            <v>12</v>
          </cell>
          <cell r="AD797">
            <v>12</v>
          </cell>
          <cell r="AE797" t="str">
            <v>是</v>
          </cell>
          <cell r="AF797" t="str">
            <v/>
          </cell>
          <cell r="AG797" t="str">
            <v>价值宽带</v>
          </cell>
          <cell r="AH797" t="str">
            <v>续本月</v>
          </cell>
          <cell r="AI797" t="str">
            <v>是</v>
          </cell>
          <cell r="AJ797">
            <v>15989915431</v>
          </cell>
          <cell r="AO797">
            <v>0</v>
          </cell>
          <cell r="AR797" t="str">
            <v>莆心区</v>
          </cell>
        </row>
        <row r="798">
          <cell r="F798">
            <v>15992725582</v>
          </cell>
          <cell r="G798" t="str">
            <v>15992725582</v>
          </cell>
          <cell r="H798" t="str">
            <v>苏涛</v>
          </cell>
          <cell r="I798" t="str">
            <v>预付费东莞住宅新装或续费888元包年，带宽12M</v>
          </cell>
          <cell r="J798">
            <v>888</v>
          </cell>
          <cell r="K798">
            <v>888</v>
          </cell>
          <cell r="L798" t="str">
            <v>2014-06-11</v>
          </cell>
          <cell r="M798">
            <v>42166</v>
          </cell>
          <cell r="N798" t="str">
            <v>2016-06-11</v>
          </cell>
          <cell r="O798" t="str">
            <v>2015-06-08</v>
          </cell>
          <cell r="P798" t="str">
            <v>宽带预付费</v>
          </cell>
          <cell r="Q798" t="str">
            <v>续费</v>
          </cell>
          <cell r="R798" t="str">
            <v>提前充值</v>
          </cell>
          <cell r="S798" t="str">
            <v>家庭用户</v>
          </cell>
          <cell r="T798" t="str">
            <v>FTTH</v>
          </cell>
          <cell r="U798" t="str">
            <v>左喻(zuoy)</v>
          </cell>
          <cell r="V798" t="str">
            <v>ZX谢岗周启存</v>
          </cell>
          <cell r="W798" t="str">
            <v/>
          </cell>
          <cell r="X798" t="str">
            <v>谢岗区</v>
          </cell>
          <cell r="Y798">
            <v>0</v>
          </cell>
          <cell r="Z798">
            <v>0</v>
          </cell>
          <cell r="AA798" t="str">
            <v>谢岗区</v>
          </cell>
          <cell r="AB798" t="str">
            <v>08</v>
          </cell>
          <cell r="AC798">
            <v>12</v>
          </cell>
          <cell r="AD798">
            <v>12</v>
          </cell>
          <cell r="AE798" t="str">
            <v>是</v>
          </cell>
          <cell r="AF798" t="str">
            <v/>
          </cell>
          <cell r="AG798" t="str">
            <v>价值宽带</v>
          </cell>
          <cell r="AH798" t="str">
            <v>续本月</v>
          </cell>
          <cell r="AI798" t="str">
            <v>是</v>
          </cell>
          <cell r="AJ798">
            <v>15992725582</v>
          </cell>
          <cell r="AO798">
            <v>0</v>
          </cell>
          <cell r="AR798" t="str">
            <v>莆心区</v>
          </cell>
        </row>
        <row r="799">
          <cell r="F799">
            <v>13532481937</v>
          </cell>
          <cell r="G799" t="str">
            <v>13532481937</v>
          </cell>
          <cell r="H799" t="str">
            <v>陈丽</v>
          </cell>
          <cell r="I799" t="str">
            <v>预付费东莞住宅新装或续费680元包年，带宽4M</v>
          </cell>
          <cell r="J799">
            <v>680</v>
          </cell>
          <cell r="K799">
            <v>680</v>
          </cell>
          <cell r="L799" t="str">
            <v>2011-04-02</v>
          </cell>
          <cell r="M799">
            <v>42160</v>
          </cell>
          <cell r="N799" t="str">
            <v>2016-06-08</v>
          </cell>
          <cell r="O799" t="str">
            <v>2015-06-08</v>
          </cell>
          <cell r="P799" t="str">
            <v>宽带预付费</v>
          </cell>
          <cell r="Q799" t="str">
            <v>续费</v>
          </cell>
          <cell r="R799" t="str">
            <v>往月充值</v>
          </cell>
          <cell r="S799" t="str">
            <v>家庭用户</v>
          </cell>
          <cell r="T799" t="str">
            <v>(传统)XDSL</v>
          </cell>
          <cell r="U799" t="str">
            <v>伍双倩(wusq)</v>
          </cell>
          <cell r="V799" t="str">
            <v>ZX凤岗蓝志坚</v>
          </cell>
          <cell r="W799" t="str">
            <v/>
          </cell>
          <cell r="X799" t="str">
            <v>凤岗区</v>
          </cell>
          <cell r="Y799">
            <v>0</v>
          </cell>
          <cell r="Z799">
            <v>0</v>
          </cell>
          <cell r="AA799" t="str">
            <v>凤岗区</v>
          </cell>
          <cell r="AB799" t="str">
            <v>08</v>
          </cell>
          <cell r="AC799">
            <v>4</v>
          </cell>
          <cell r="AD799">
            <v>12</v>
          </cell>
          <cell r="AE799" t="str">
            <v>否</v>
          </cell>
          <cell r="AF799" t="str">
            <v/>
          </cell>
          <cell r="AG799" t="str">
            <v>否</v>
          </cell>
          <cell r="AH799" t="str">
            <v>续本月</v>
          </cell>
          <cell r="AI799" t="str">
            <v>否</v>
          </cell>
          <cell r="AO799">
            <v>0</v>
          </cell>
          <cell r="AR799" t="str">
            <v>莆心区</v>
          </cell>
        </row>
        <row r="800">
          <cell r="F800">
            <v>13728357158</v>
          </cell>
          <cell r="G800" t="str">
            <v>13728357158</v>
          </cell>
          <cell r="H800" t="str">
            <v>常玉旺</v>
          </cell>
          <cell r="I800" t="str">
            <v>预付费东莞住宅新装或续费1408元包2年，带宽12M</v>
          </cell>
          <cell r="J800">
            <v>1408</v>
          </cell>
          <cell r="K800">
            <v>1408</v>
          </cell>
          <cell r="L800" t="str">
            <v>2011-04-11</v>
          </cell>
          <cell r="M800">
            <v>42166</v>
          </cell>
          <cell r="N800" t="str">
            <v>2017-06-11</v>
          </cell>
          <cell r="O800" t="str">
            <v>2015-06-09</v>
          </cell>
          <cell r="P800" t="str">
            <v>宽带预付费</v>
          </cell>
          <cell r="Q800" t="str">
            <v>续费</v>
          </cell>
          <cell r="R800" t="str">
            <v>提前充值</v>
          </cell>
          <cell r="S800" t="str">
            <v>家庭用户</v>
          </cell>
          <cell r="T800" t="str">
            <v>FTTH</v>
          </cell>
          <cell r="U800" t="str">
            <v>伍双倩(wusq)</v>
          </cell>
          <cell r="V800" t="str">
            <v>ZX凤岗蓝志坚</v>
          </cell>
          <cell r="W800" t="str">
            <v>电商价值宽带营销</v>
          </cell>
          <cell r="X800" t="str">
            <v>凤岗区</v>
          </cell>
          <cell r="Y800">
            <v>0</v>
          </cell>
          <cell r="Z800">
            <v>0</v>
          </cell>
          <cell r="AA800" t="str">
            <v>凤岗区</v>
          </cell>
          <cell r="AB800" t="str">
            <v>09</v>
          </cell>
          <cell r="AC800">
            <v>12</v>
          </cell>
          <cell r="AD800">
            <v>24</v>
          </cell>
          <cell r="AE800" t="str">
            <v>是</v>
          </cell>
          <cell r="AF800" t="str">
            <v/>
          </cell>
          <cell r="AG800" t="str">
            <v>价值宽带</v>
          </cell>
          <cell r="AH800" t="str">
            <v>续本月</v>
          </cell>
          <cell r="AI800" t="str">
            <v>是</v>
          </cell>
          <cell r="AJ800">
            <v>13728357158</v>
          </cell>
          <cell r="AO800">
            <v>0</v>
          </cell>
          <cell r="AR800" t="str">
            <v>东力区</v>
          </cell>
        </row>
        <row r="801">
          <cell r="F801">
            <v>13650410959</v>
          </cell>
          <cell r="G801" t="str">
            <v>13650410959</v>
          </cell>
          <cell r="H801" t="str">
            <v>欧荣昌</v>
          </cell>
          <cell r="I801" t="str">
            <v>预付费东莞住宅新装或续费888元包年，带宽12M</v>
          </cell>
          <cell r="J801">
            <v>888</v>
          </cell>
          <cell r="K801">
            <v>888</v>
          </cell>
          <cell r="L801" t="str">
            <v>2012-03-16</v>
          </cell>
          <cell r="M801">
            <v>42192</v>
          </cell>
          <cell r="N801" t="str">
            <v>2016-07-07</v>
          </cell>
          <cell r="O801" t="str">
            <v>2015-06-09</v>
          </cell>
          <cell r="P801" t="str">
            <v>宽带预付费</v>
          </cell>
          <cell r="Q801" t="str">
            <v>续费</v>
          </cell>
          <cell r="R801" t="str">
            <v>提前充值</v>
          </cell>
          <cell r="S801" t="str">
            <v>家庭用户</v>
          </cell>
          <cell r="T801" t="str">
            <v>FTTH</v>
          </cell>
          <cell r="U801" t="str">
            <v>方兰(fangl)</v>
          </cell>
          <cell r="V801" t="str">
            <v>ZX樟木头谭远明</v>
          </cell>
          <cell r="W801" t="str">
            <v>电商价值宽带营销</v>
          </cell>
          <cell r="X801" t="str">
            <v>樟木头区</v>
          </cell>
          <cell r="Y801">
            <v>0</v>
          </cell>
          <cell r="Z801">
            <v>0</v>
          </cell>
          <cell r="AA801" t="str">
            <v>樟木头区</v>
          </cell>
          <cell r="AB801" t="str">
            <v>09</v>
          </cell>
          <cell r="AC801">
            <v>12</v>
          </cell>
          <cell r="AD801">
            <v>12</v>
          </cell>
          <cell r="AE801" t="str">
            <v>是</v>
          </cell>
          <cell r="AF801" t="str">
            <v/>
          </cell>
          <cell r="AG801" t="str">
            <v>价值宽带</v>
          </cell>
          <cell r="AH801" t="str">
            <v>续后期</v>
          </cell>
          <cell r="AI801" t="str">
            <v>否</v>
          </cell>
          <cell r="AO801">
            <v>0</v>
          </cell>
          <cell r="AR801" t="str">
            <v>光宝区</v>
          </cell>
        </row>
        <row r="802">
          <cell r="F802">
            <v>13929497677</v>
          </cell>
          <cell r="G802" t="str">
            <v>13929497677</v>
          </cell>
          <cell r="H802" t="str">
            <v>潘英全</v>
          </cell>
          <cell r="I802" t="str">
            <v>预付费东莞住宅新装或续费240元包季，带宽4M</v>
          </cell>
          <cell r="J802">
            <v>240</v>
          </cell>
          <cell r="K802">
            <v>240</v>
          </cell>
          <cell r="L802" t="str">
            <v>2011-06-06</v>
          </cell>
          <cell r="M802">
            <v>42161</v>
          </cell>
          <cell r="N802" t="str">
            <v>2015-09-08</v>
          </cell>
          <cell r="O802" t="str">
            <v>2015-06-08</v>
          </cell>
          <cell r="P802" t="str">
            <v>宽带预付费</v>
          </cell>
          <cell r="Q802" t="str">
            <v>续费</v>
          </cell>
          <cell r="R802" t="str">
            <v>当月充值</v>
          </cell>
          <cell r="S802" t="str">
            <v>家庭用户</v>
          </cell>
          <cell r="T802" t="str">
            <v>FTTH</v>
          </cell>
          <cell r="U802" t="str">
            <v>李燕舞(liyw)</v>
          </cell>
          <cell r="V802" t="str">
            <v>ZY塘厦营业厅</v>
          </cell>
          <cell r="W802" t="str">
            <v>电商价值宽带营销</v>
          </cell>
          <cell r="X802" t="str">
            <v>塘厦区</v>
          </cell>
          <cell r="Y802">
            <v>0</v>
          </cell>
          <cell r="Z802">
            <v>0</v>
          </cell>
          <cell r="AA802" t="str">
            <v>塘厦区</v>
          </cell>
          <cell r="AB802" t="str">
            <v>08</v>
          </cell>
          <cell r="AC802">
            <v>4</v>
          </cell>
          <cell r="AD802">
            <v>3</v>
          </cell>
          <cell r="AE802" t="str">
            <v>是</v>
          </cell>
          <cell r="AF802" t="str">
            <v/>
          </cell>
          <cell r="AG802" t="str">
            <v>否</v>
          </cell>
          <cell r="AH802" t="str">
            <v>续本月</v>
          </cell>
          <cell r="AI802" t="str">
            <v>是</v>
          </cell>
          <cell r="AJ802">
            <v>13929497677</v>
          </cell>
          <cell r="AO802">
            <v>0</v>
          </cell>
          <cell r="AR802" t="str">
            <v>南栅区</v>
          </cell>
        </row>
        <row r="803">
          <cell r="F803">
            <v>18928206701</v>
          </cell>
          <cell r="G803" t="str">
            <v>18928206701</v>
          </cell>
          <cell r="H803" t="str">
            <v>冯峥</v>
          </cell>
          <cell r="I803" t="str">
            <v>预付费东莞住宅新装或续费888元包年，带宽12M</v>
          </cell>
          <cell r="J803">
            <v>888</v>
          </cell>
          <cell r="K803">
            <v>888</v>
          </cell>
          <cell r="L803" t="str">
            <v>2014-06-19</v>
          </cell>
          <cell r="M803">
            <v>42174</v>
          </cell>
          <cell r="N803" t="str">
            <v>2016-06-19</v>
          </cell>
          <cell r="O803" t="str">
            <v>2015-06-09</v>
          </cell>
          <cell r="P803" t="str">
            <v>宽带预付费</v>
          </cell>
          <cell r="Q803" t="str">
            <v>续费</v>
          </cell>
          <cell r="R803" t="str">
            <v>当月充值</v>
          </cell>
          <cell r="S803" t="str">
            <v>家庭用户</v>
          </cell>
          <cell r="T803" t="str">
            <v>FTTH</v>
          </cell>
          <cell r="U803" t="str">
            <v>李燕舞(liyw)</v>
          </cell>
          <cell r="V803" t="str">
            <v>ZX塘厦岑常师</v>
          </cell>
          <cell r="W803" t="str">
            <v>电商价值宽带营销</v>
          </cell>
          <cell r="X803" t="str">
            <v>塘厦区</v>
          </cell>
          <cell r="Y803">
            <v>0</v>
          </cell>
          <cell r="Z803">
            <v>0</v>
          </cell>
          <cell r="AA803" t="str">
            <v>塘厦区</v>
          </cell>
          <cell r="AB803" t="str">
            <v>09</v>
          </cell>
          <cell r="AC803">
            <v>12</v>
          </cell>
          <cell r="AD803">
            <v>12</v>
          </cell>
          <cell r="AE803" t="str">
            <v>是</v>
          </cell>
          <cell r="AF803" t="str">
            <v/>
          </cell>
          <cell r="AG803" t="str">
            <v>价值宽带</v>
          </cell>
          <cell r="AH803" t="str">
            <v>续本月</v>
          </cell>
          <cell r="AI803" t="str">
            <v>是</v>
          </cell>
          <cell r="AJ803">
            <v>18928206701</v>
          </cell>
          <cell r="AO803">
            <v>0</v>
          </cell>
          <cell r="AR803" t="str">
            <v>上沙区</v>
          </cell>
        </row>
        <row r="804">
          <cell r="F804">
            <v>13428529681</v>
          </cell>
          <cell r="G804" t="str">
            <v>13428529681</v>
          </cell>
          <cell r="H804" t="str">
            <v>万斌</v>
          </cell>
          <cell r="I804" t="str">
            <v>预付费东莞住宅新装或续费680元包年，带宽4M</v>
          </cell>
          <cell r="J804">
            <v>680</v>
          </cell>
          <cell r="K804">
            <v>680</v>
          </cell>
          <cell r="L804" t="str">
            <v>2013-06-20</v>
          </cell>
          <cell r="M804">
            <v>42175</v>
          </cell>
          <cell r="N804" t="str">
            <v>2016-06-20</v>
          </cell>
          <cell r="O804" t="str">
            <v>2015-06-09</v>
          </cell>
          <cell r="P804" t="str">
            <v>宽带预付费</v>
          </cell>
          <cell r="Q804" t="str">
            <v>续费</v>
          </cell>
          <cell r="R804" t="str">
            <v>提前充值</v>
          </cell>
          <cell r="S804" t="str">
            <v>家庭用户</v>
          </cell>
          <cell r="T804" t="str">
            <v>(传统)XDSL</v>
          </cell>
          <cell r="U804" t="str">
            <v>左喻(zuoy)</v>
          </cell>
          <cell r="V804" t="str">
            <v>ZX谢岗林建光</v>
          </cell>
          <cell r="W804" t="str">
            <v/>
          </cell>
          <cell r="X804" t="str">
            <v>谢岗区</v>
          </cell>
          <cell r="Y804">
            <v>0</v>
          </cell>
          <cell r="Z804">
            <v>0</v>
          </cell>
          <cell r="AA804" t="str">
            <v>谢岗区</v>
          </cell>
          <cell r="AB804" t="str">
            <v>09</v>
          </cell>
          <cell r="AC804">
            <v>4</v>
          </cell>
          <cell r="AD804">
            <v>12</v>
          </cell>
          <cell r="AE804" t="str">
            <v>否</v>
          </cell>
          <cell r="AF804" t="str">
            <v/>
          </cell>
          <cell r="AG804" t="str">
            <v>否</v>
          </cell>
          <cell r="AH804" t="str">
            <v>续本月</v>
          </cell>
          <cell r="AI804" t="str">
            <v>否</v>
          </cell>
          <cell r="AJ804">
            <v>13428529681</v>
          </cell>
          <cell r="AO804">
            <v>0</v>
          </cell>
          <cell r="AR804" t="str">
            <v>街口区</v>
          </cell>
        </row>
        <row r="805">
          <cell r="F805">
            <v>13532697646</v>
          </cell>
          <cell r="G805" t="str">
            <v>13532697646</v>
          </cell>
          <cell r="H805" t="str">
            <v>谭发平</v>
          </cell>
          <cell r="I805" t="str">
            <v>预付费东莞住宅新装或续费1088元包年，带宽20M</v>
          </cell>
          <cell r="J805">
            <v>1088</v>
          </cell>
          <cell r="K805">
            <v>1088</v>
          </cell>
          <cell r="L805" t="str">
            <v>2013-06-20</v>
          </cell>
          <cell r="M805">
            <v>42175</v>
          </cell>
          <cell r="N805" t="str">
            <v>2016-06-20</v>
          </cell>
          <cell r="O805" t="str">
            <v>2015-06-08</v>
          </cell>
          <cell r="P805" t="str">
            <v>宽带预付费</v>
          </cell>
          <cell r="Q805" t="str">
            <v>续费</v>
          </cell>
          <cell r="R805" t="str">
            <v>提前充值</v>
          </cell>
          <cell r="S805" t="str">
            <v>家庭用户</v>
          </cell>
          <cell r="T805" t="str">
            <v>FTTH</v>
          </cell>
          <cell r="U805" t="str">
            <v>左喻(zuoy)</v>
          </cell>
          <cell r="V805" t="str">
            <v>ZX谢岗林建光</v>
          </cell>
          <cell r="W805" t="str">
            <v/>
          </cell>
          <cell r="X805" t="str">
            <v>谢岗区</v>
          </cell>
          <cell r="Y805">
            <v>0</v>
          </cell>
          <cell r="Z805">
            <v>0</v>
          </cell>
          <cell r="AA805" t="str">
            <v>谢岗区</v>
          </cell>
          <cell r="AB805" t="str">
            <v>08</v>
          </cell>
          <cell r="AC805">
            <v>20</v>
          </cell>
          <cell r="AD805">
            <v>12</v>
          </cell>
          <cell r="AE805" t="str">
            <v>是</v>
          </cell>
          <cell r="AF805" t="str">
            <v/>
          </cell>
          <cell r="AG805" t="str">
            <v>价值宽带</v>
          </cell>
          <cell r="AH805" t="str">
            <v>续本月</v>
          </cell>
          <cell r="AI805" t="str">
            <v>是</v>
          </cell>
          <cell r="AJ805">
            <v>13532697646</v>
          </cell>
          <cell r="AO805">
            <v>0</v>
          </cell>
          <cell r="AR805" t="str">
            <v>乌沙区</v>
          </cell>
        </row>
        <row r="806">
          <cell r="F806">
            <v>13713057305</v>
          </cell>
          <cell r="G806" t="str">
            <v>13713057305</v>
          </cell>
          <cell r="H806" t="str">
            <v>舒军龙</v>
          </cell>
          <cell r="I806" t="str">
            <v>预付费东莞住宅新装或续费888元包年，带宽12M</v>
          </cell>
          <cell r="J806">
            <v>888</v>
          </cell>
          <cell r="K806">
            <v>888</v>
          </cell>
          <cell r="L806" t="str">
            <v>2013-02-27</v>
          </cell>
          <cell r="M806">
            <v>42159</v>
          </cell>
          <cell r="N806" t="str">
            <v>2016-06-08</v>
          </cell>
          <cell r="O806" t="str">
            <v>2015-06-08</v>
          </cell>
          <cell r="P806" t="str">
            <v>宽带预付费</v>
          </cell>
          <cell r="Q806" t="str">
            <v>续费</v>
          </cell>
          <cell r="R806" t="str">
            <v>当月充值</v>
          </cell>
          <cell r="S806" t="str">
            <v>家庭用户</v>
          </cell>
          <cell r="T806" t="str">
            <v>FTTH</v>
          </cell>
          <cell r="U806" t="str">
            <v>左喻(zuoy)</v>
          </cell>
          <cell r="V806" t="str">
            <v>ZX谢岗林建光</v>
          </cell>
          <cell r="W806" t="str">
            <v/>
          </cell>
          <cell r="X806" t="str">
            <v>谢岗区</v>
          </cell>
          <cell r="Y806">
            <v>0</v>
          </cell>
          <cell r="Z806">
            <v>0</v>
          </cell>
          <cell r="AA806" t="str">
            <v>谢岗区</v>
          </cell>
          <cell r="AB806" t="str">
            <v>08</v>
          </cell>
          <cell r="AC806">
            <v>12</v>
          </cell>
          <cell r="AD806">
            <v>12</v>
          </cell>
          <cell r="AE806" t="str">
            <v>是</v>
          </cell>
          <cell r="AF806" t="str">
            <v/>
          </cell>
          <cell r="AG806" t="str">
            <v>价值宽带</v>
          </cell>
          <cell r="AH806" t="str">
            <v>续本月</v>
          </cell>
          <cell r="AI806" t="str">
            <v>是</v>
          </cell>
          <cell r="AJ806">
            <v>13713057305</v>
          </cell>
          <cell r="AO806">
            <v>0</v>
          </cell>
          <cell r="AR806" t="str">
            <v>博美区</v>
          </cell>
        </row>
        <row r="807">
          <cell r="F807">
            <v>13592756125</v>
          </cell>
          <cell r="G807" t="str">
            <v>13592756125</v>
          </cell>
          <cell r="H807" t="str">
            <v>方明</v>
          </cell>
          <cell r="I807" t="str">
            <v>预付费东莞住宅新装或续费680元包年，带宽4M</v>
          </cell>
          <cell r="J807">
            <v>680</v>
          </cell>
          <cell r="K807">
            <v>680</v>
          </cell>
          <cell r="L807" t="str">
            <v>2012-06-11</v>
          </cell>
          <cell r="M807">
            <v>42166</v>
          </cell>
          <cell r="N807" t="str">
            <v>2016-06-11</v>
          </cell>
          <cell r="O807" t="str">
            <v>2015-06-08</v>
          </cell>
          <cell r="P807" t="str">
            <v>宽带预付费</v>
          </cell>
          <cell r="Q807" t="str">
            <v>续费</v>
          </cell>
          <cell r="R807" t="str">
            <v>提前充值</v>
          </cell>
          <cell r="S807" t="str">
            <v>家庭用户</v>
          </cell>
          <cell r="T807" t="str">
            <v>(传统)XDSL</v>
          </cell>
          <cell r="U807" t="str">
            <v>尹桂花(yingh)</v>
          </cell>
          <cell r="V807" t="str">
            <v>ZX清溪禹红娜</v>
          </cell>
          <cell r="W807" t="str">
            <v/>
          </cell>
          <cell r="X807" t="str">
            <v>清溪区</v>
          </cell>
          <cell r="Y807">
            <v>0</v>
          </cell>
          <cell r="Z807">
            <v>0</v>
          </cell>
          <cell r="AA807" t="str">
            <v>清溪区</v>
          </cell>
          <cell r="AB807" t="str">
            <v>08</v>
          </cell>
          <cell r="AC807">
            <v>4</v>
          </cell>
          <cell r="AD807">
            <v>12</v>
          </cell>
          <cell r="AE807" t="str">
            <v>否</v>
          </cell>
          <cell r="AF807" t="str">
            <v/>
          </cell>
          <cell r="AG807" t="str">
            <v>否</v>
          </cell>
          <cell r="AH807" t="str">
            <v>续本月</v>
          </cell>
          <cell r="AI807" t="str">
            <v>否</v>
          </cell>
          <cell r="AO807">
            <v>0</v>
          </cell>
          <cell r="AR807" t="str">
            <v>龙眼区</v>
          </cell>
        </row>
        <row r="808">
          <cell r="F808">
            <v>13686259752</v>
          </cell>
          <cell r="G808" t="str">
            <v>13686259752</v>
          </cell>
          <cell r="H808" t="str">
            <v>汪建斐</v>
          </cell>
          <cell r="I808" t="str">
            <v>预付费东莞住宅新装或续费680元包年，带宽4M</v>
          </cell>
          <cell r="J808">
            <v>680</v>
          </cell>
          <cell r="K808">
            <v>680</v>
          </cell>
          <cell r="L808" t="str">
            <v>2006-03-02</v>
          </cell>
          <cell r="M808">
            <v>42172</v>
          </cell>
          <cell r="N808" t="str">
            <v>2016-06-17</v>
          </cell>
          <cell r="O808" t="str">
            <v>2015-06-08</v>
          </cell>
          <cell r="P808" t="str">
            <v>宽带预付费</v>
          </cell>
          <cell r="Q808" t="str">
            <v>续费</v>
          </cell>
          <cell r="R808" t="str">
            <v>提前充值</v>
          </cell>
          <cell r="S808" t="str">
            <v>企业客户</v>
          </cell>
          <cell r="T808" t="str">
            <v>(传统)XDSL</v>
          </cell>
          <cell r="U808" t="str">
            <v>尹桂花(yingh)</v>
          </cell>
          <cell r="V808" t="str">
            <v>ZX清溪禹红娜</v>
          </cell>
          <cell r="W808" t="str">
            <v/>
          </cell>
          <cell r="X808" t="str">
            <v>清溪区</v>
          </cell>
          <cell r="Y808">
            <v>0</v>
          </cell>
          <cell r="Z808">
            <v>0</v>
          </cell>
          <cell r="AA808" t="str">
            <v>清溪区</v>
          </cell>
          <cell r="AB808" t="str">
            <v>08</v>
          </cell>
          <cell r="AC808">
            <v>4</v>
          </cell>
          <cell r="AD808">
            <v>12</v>
          </cell>
          <cell r="AE808" t="str">
            <v>否</v>
          </cell>
          <cell r="AF808" t="str">
            <v/>
          </cell>
          <cell r="AG808" t="str">
            <v>否</v>
          </cell>
          <cell r="AH808" t="str">
            <v>续本月</v>
          </cell>
          <cell r="AI808" t="str">
            <v>否</v>
          </cell>
          <cell r="AO808">
            <v>0</v>
          </cell>
          <cell r="AR808" t="str">
            <v>三屯区</v>
          </cell>
        </row>
        <row r="809">
          <cell r="F809">
            <v>13666422847</v>
          </cell>
          <cell r="G809" t="str">
            <v>13666422847</v>
          </cell>
          <cell r="H809" t="str">
            <v>周熙</v>
          </cell>
          <cell r="I809" t="str">
            <v>预付费东莞住宅新装或续费888元包年，带宽12M</v>
          </cell>
          <cell r="J809">
            <v>888</v>
          </cell>
          <cell r="K809">
            <v>888</v>
          </cell>
          <cell r="L809" t="str">
            <v>2014-06-14</v>
          </cell>
          <cell r="M809">
            <v>42169</v>
          </cell>
          <cell r="N809" t="str">
            <v>2016-06-14</v>
          </cell>
          <cell r="O809" t="str">
            <v>2015-06-09</v>
          </cell>
          <cell r="P809" t="str">
            <v>宽带预付费</v>
          </cell>
          <cell r="Q809" t="str">
            <v>续费</v>
          </cell>
          <cell r="R809" t="str">
            <v>提前充值</v>
          </cell>
          <cell r="S809" t="str">
            <v>家庭用户</v>
          </cell>
          <cell r="T809" t="str">
            <v>FTTH</v>
          </cell>
          <cell r="U809" t="str">
            <v>尹桂花(yingh)</v>
          </cell>
          <cell r="V809" t="str">
            <v>ZX清溪禹红娜</v>
          </cell>
          <cell r="W809" t="str">
            <v/>
          </cell>
          <cell r="X809" t="str">
            <v>清溪区</v>
          </cell>
          <cell r="Y809">
            <v>0</v>
          </cell>
          <cell r="Z809">
            <v>0</v>
          </cell>
          <cell r="AA809" t="str">
            <v>清溪区</v>
          </cell>
          <cell r="AB809" t="str">
            <v>09</v>
          </cell>
          <cell r="AC809">
            <v>12</v>
          </cell>
          <cell r="AD809">
            <v>12</v>
          </cell>
          <cell r="AE809" t="str">
            <v>是</v>
          </cell>
          <cell r="AF809" t="str">
            <v/>
          </cell>
          <cell r="AG809" t="str">
            <v>价值宽带</v>
          </cell>
          <cell r="AH809" t="str">
            <v>续本月</v>
          </cell>
          <cell r="AI809" t="str">
            <v>是</v>
          </cell>
          <cell r="AJ809">
            <v>13666422847</v>
          </cell>
          <cell r="AO809">
            <v>0</v>
          </cell>
          <cell r="AR809" t="str">
            <v>上沙区</v>
          </cell>
        </row>
        <row r="810">
          <cell r="F810">
            <v>13794942259</v>
          </cell>
          <cell r="G810" t="str">
            <v>13794942259</v>
          </cell>
          <cell r="H810" t="str">
            <v>林奕茂</v>
          </cell>
          <cell r="I810" t="str">
            <v>预付费东莞住宅新装或续费888元包年，带宽12M</v>
          </cell>
          <cell r="J810">
            <v>888</v>
          </cell>
          <cell r="K810">
            <v>888</v>
          </cell>
          <cell r="L810" t="str">
            <v>2011-08-14</v>
          </cell>
          <cell r="M810">
            <v>42231</v>
          </cell>
          <cell r="N810" t="str">
            <v>2016-08-15</v>
          </cell>
          <cell r="O810" t="str">
            <v>2015-06-08</v>
          </cell>
          <cell r="P810" t="str">
            <v>宽带预付费</v>
          </cell>
          <cell r="Q810" t="str">
            <v>续费</v>
          </cell>
          <cell r="R810" t="str">
            <v>提前充值</v>
          </cell>
          <cell r="S810" t="str">
            <v>家庭用户</v>
          </cell>
          <cell r="T810" t="str">
            <v>FTTH</v>
          </cell>
          <cell r="U810" t="str">
            <v>李燕舞(liyw)</v>
          </cell>
          <cell r="V810" t="str">
            <v>ZX塘厦肖忠</v>
          </cell>
          <cell r="W810" t="str">
            <v/>
          </cell>
          <cell r="X810" t="str">
            <v>塘厦区</v>
          </cell>
          <cell r="Y810">
            <v>0</v>
          </cell>
          <cell r="Z810">
            <v>0</v>
          </cell>
          <cell r="AA810" t="str">
            <v>塘厦区</v>
          </cell>
          <cell r="AB810" t="str">
            <v>08</v>
          </cell>
          <cell r="AC810">
            <v>12</v>
          </cell>
          <cell r="AD810">
            <v>12</v>
          </cell>
          <cell r="AE810" t="str">
            <v>是</v>
          </cell>
          <cell r="AF810" t="str">
            <v/>
          </cell>
          <cell r="AG810" t="str">
            <v>价值宽带</v>
          </cell>
          <cell r="AH810" t="str">
            <v>续后期</v>
          </cell>
          <cell r="AI810" t="str">
            <v>否</v>
          </cell>
          <cell r="AO810">
            <v>0</v>
          </cell>
          <cell r="AR810" t="str">
            <v>光宝区</v>
          </cell>
        </row>
        <row r="811">
          <cell r="F811">
            <v>13538585385</v>
          </cell>
          <cell r="G811" t="str">
            <v>13538585385</v>
          </cell>
          <cell r="H811" t="str">
            <v>周新</v>
          </cell>
          <cell r="I811" t="str">
            <v>预付费东莞住宅新装或续费240元包季，带宽4M</v>
          </cell>
          <cell r="J811">
            <v>240</v>
          </cell>
          <cell r="K811">
            <v>240</v>
          </cell>
          <cell r="L811" t="str">
            <v>2013-05-23</v>
          </cell>
          <cell r="M811">
            <v>42159</v>
          </cell>
          <cell r="N811" t="str">
            <v>2015-09-08</v>
          </cell>
          <cell r="O811" t="str">
            <v>2015-06-08</v>
          </cell>
          <cell r="P811" t="str">
            <v>宽带预付费</v>
          </cell>
          <cell r="Q811" t="str">
            <v>续费</v>
          </cell>
          <cell r="R811" t="str">
            <v>当月充值</v>
          </cell>
          <cell r="S811" t="str">
            <v>家庭用户</v>
          </cell>
          <cell r="T811" t="str">
            <v>(传统)XDSL</v>
          </cell>
          <cell r="U811" t="str">
            <v>左喻(zuoy)</v>
          </cell>
          <cell r="V811" t="str">
            <v>ZX谢岗周启存</v>
          </cell>
          <cell r="W811" t="str">
            <v/>
          </cell>
          <cell r="X811" t="str">
            <v>谢岗区</v>
          </cell>
          <cell r="Y811">
            <v>0</v>
          </cell>
          <cell r="Z811">
            <v>0</v>
          </cell>
          <cell r="AA811" t="str">
            <v>谢岗区</v>
          </cell>
          <cell r="AB811" t="str">
            <v>08</v>
          </cell>
          <cell r="AC811">
            <v>4</v>
          </cell>
          <cell r="AD811">
            <v>3</v>
          </cell>
          <cell r="AE811" t="str">
            <v>否</v>
          </cell>
          <cell r="AF811" t="str">
            <v/>
          </cell>
          <cell r="AG811" t="str">
            <v>否</v>
          </cell>
          <cell r="AH811" t="str">
            <v>续本月</v>
          </cell>
          <cell r="AI811" t="str">
            <v>否</v>
          </cell>
          <cell r="AO811">
            <v>0</v>
          </cell>
          <cell r="AR811" t="str">
            <v>街口区</v>
          </cell>
        </row>
        <row r="812">
          <cell r="F812">
            <v>13412920966</v>
          </cell>
          <cell r="G812" t="str">
            <v>13412920966</v>
          </cell>
          <cell r="H812" t="str">
            <v>钟桂旺</v>
          </cell>
          <cell r="I812" t="str">
            <v>预付费东莞住宅新装或续费888元包年，带宽12M</v>
          </cell>
          <cell r="J812">
            <v>888</v>
          </cell>
          <cell r="K812">
            <v>888</v>
          </cell>
          <cell r="L812" t="str">
            <v>2013-06-20</v>
          </cell>
          <cell r="M812">
            <v>42175</v>
          </cell>
          <cell r="N812" t="str">
            <v>2016-06-20</v>
          </cell>
          <cell r="O812" t="str">
            <v>2015-06-08</v>
          </cell>
          <cell r="P812" t="str">
            <v>宽带预付费</v>
          </cell>
          <cell r="Q812" t="str">
            <v>续费</v>
          </cell>
          <cell r="R812" t="str">
            <v>当月充值</v>
          </cell>
          <cell r="S812" t="str">
            <v>家庭用户</v>
          </cell>
          <cell r="T812" t="str">
            <v>FTTH</v>
          </cell>
          <cell r="U812" t="str">
            <v>李燕舞(liyw)</v>
          </cell>
          <cell r="V812" t="str">
            <v>ZY塘厦营业厅</v>
          </cell>
          <cell r="W812" t="str">
            <v>1、工单编号220031   2、3、4、</v>
          </cell>
          <cell r="X812" t="str">
            <v>塘厦区</v>
          </cell>
          <cell r="Y812">
            <v>0</v>
          </cell>
          <cell r="Z812">
            <v>0</v>
          </cell>
          <cell r="AA812" t="str">
            <v>塘厦区</v>
          </cell>
          <cell r="AB812" t="str">
            <v>08</v>
          </cell>
          <cell r="AC812">
            <v>12</v>
          </cell>
          <cell r="AD812">
            <v>12</v>
          </cell>
          <cell r="AE812" t="str">
            <v>是</v>
          </cell>
          <cell r="AF812" t="str">
            <v/>
          </cell>
          <cell r="AG812" t="str">
            <v>价值宽带</v>
          </cell>
          <cell r="AH812" t="str">
            <v>续本月</v>
          </cell>
          <cell r="AI812" t="str">
            <v>是</v>
          </cell>
          <cell r="AO812">
            <v>0</v>
          </cell>
          <cell r="AR812" t="str">
            <v>上沙区</v>
          </cell>
        </row>
        <row r="813">
          <cell r="F813">
            <v>13826906757</v>
          </cell>
          <cell r="G813" t="str">
            <v>13826906757</v>
          </cell>
          <cell r="H813" t="str">
            <v>周玉华</v>
          </cell>
          <cell r="I813" t="str">
            <v>预付费东莞住宅新装或续费1088元包年，带宽10M</v>
          </cell>
          <cell r="J813">
            <v>1088</v>
          </cell>
          <cell r="K813">
            <v>1088</v>
          </cell>
          <cell r="L813" t="str">
            <v>2014-06-07</v>
          </cell>
          <cell r="M813">
            <v>42162</v>
          </cell>
          <cell r="N813" t="str">
            <v>2016-06-08</v>
          </cell>
          <cell r="O813" t="str">
            <v>2015-06-08</v>
          </cell>
          <cell r="P813" t="str">
            <v>宽带预付费</v>
          </cell>
          <cell r="Q813" t="str">
            <v>续费</v>
          </cell>
          <cell r="R813" t="str">
            <v>当月充值</v>
          </cell>
          <cell r="S813" t="str">
            <v>家庭用户</v>
          </cell>
          <cell r="T813" t="str">
            <v>FTTH</v>
          </cell>
          <cell r="U813" t="str">
            <v>李燕舞(liyw)</v>
          </cell>
          <cell r="V813" t="str">
            <v>DSBR塘厦陈阳</v>
          </cell>
          <cell r="W813" t="str">
            <v/>
          </cell>
          <cell r="X813" t="str">
            <v>塘厦区</v>
          </cell>
          <cell r="Y813">
            <v>0</v>
          </cell>
          <cell r="Z813">
            <v>0</v>
          </cell>
          <cell r="AA813" t="str">
            <v>塘厦区</v>
          </cell>
          <cell r="AB813" t="str">
            <v>08</v>
          </cell>
          <cell r="AC813">
            <v>10</v>
          </cell>
          <cell r="AD813">
            <v>12</v>
          </cell>
          <cell r="AE813" t="str">
            <v>是</v>
          </cell>
          <cell r="AF813" t="str">
            <v/>
          </cell>
          <cell r="AG813" t="str">
            <v>价值宽带</v>
          </cell>
          <cell r="AH813" t="str">
            <v>续本月</v>
          </cell>
          <cell r="AI813" t="str">
            <v>是</v>
          </cell>
          <cell r="AJ813">
            <v>13826906757</v>
          </cell>
          <cell r="AO813">
            <v>0</v>
          </cell>
          <cell r="AR813" t="str">
            <v>光宝区</v>
          </cell>
        </row>
        <row r="814">
          <cell r="F814">
            <v>13922932900</v>
          </cell>
          <cell r="G814" t="str">
            <v>13922932900</v>
          </cell>
          <cell r="H814" t="str">
            <v>吴晓君</v>
          </cell>
          <cell r="I814" t="str">
            <v>预付费东莞住宅新装或续费680元包年，带宽4M</v>
          </cell>
          <cell r="J814">
            <v>680</v>
          </cell>
          <cell r="K814">
            <v>680</v>
          </cell>
          <cell r="L814" t="str">
            <v>2014-06-10</v>
          </cell>
          <cell r="M814">
            <v>42165</v>
          </cell>
          <cell r="N814" t="str">
            <v>2016-06-10</v>
          </cell>
          <cell r="O814" t="str">
            <v>2015-06-09</v>
          </cell>
          <cell r="P814" t="str">
            <v>宽带预付费</v>
          </cell>
          <cell r="Q814" t="str">
            <v>续费</v>
          </cell>
          <cell r="R814" t="str">
            <v>提前充值</v>
          </cell>
          <cell r="S814" t="str">
            <v>家庭用户</v>
          </cell>
          <cell r="T814" t="str">
            <v>(传统)XDSL</v>
          </cell>
          <cell r="U814" t="str">
            <v>尹桂花(yingh)</v>
          </cell>
          <cell r="V814" t="str">
            <v>ZX清溪禹红娜</v>
          </cell>
          <cell r="W814" t="str">
            <v/>
          </cell>
          <cell r="X814" t="str">
            <v>清溪区</v>
          </cell>
          <cell r="Y814">
            <v>0</v>
          </cell>
          <cell r="Z814">
            <v>0</v>
          </cell>
          <cell r="AA814" t="str">
            <v>清溪区</v>
          </cell>
          <cell r="AB814" t="str">
            <v>09</v>
          </cell>
          <cell r="AC814">
            <v>4</v>
          </cell>
          <cell r="AD814">
            <v>12</v>
          </cell>
          <cell r="AE814" t="str">
            <v>否</v>
          </cell>
          <cell r="AF814" t="str">
            <v/>
          </cell>
          <cell r="AG814" t="str">
            <v>否</v>
          </cell>
          <cell r="AH814" t="str">
            <v>续本月</v>
          </cell>
          <cell r="AI814" t="str">
            <v>否</v>
          </cell>
          <cell r="AO814">
            <v>0</v>
          </cell>
          <cell r="AR814" t="str">
            <v>乌沙区</v>
          </cell>
        </row>
        <row r="815">
          <cell r="F815">
            <v>13418258003</v>
          </cell>
          <cell r="G815" t="str">
            <v>13418258003</v>
          </cell>
          <cell r="H815" t="str">
            <v>韩雪梅</v>
          </cell>
          <cell r="I815" t="str">
            <v>预付费东莞住宅新装或续费888元包年，带宽12M</v>
          </cell>
          <cell r="J815">
            <v>888</v>
          </cell>
          <cell r="K815">
            <v>888</v>
          </cell>
          <cell r="L815" t="str">
            <v>2012-06-29</v>
          </cell>
          <cell r="M815">
            <v>42184</v>
          </cell>
          <cell r="N815" t="str">
            <v>2016-06-29</v>
          </cell>
          <cell r="O815" t="str">
            <v>2015-06-08</v>
          </cell>
          <cell r="P815" t="str">
            <v>宽带预付费</v>
          </cell>
          <cell r="Q815" t="str">
            <v>续费</v>
          </cell>
          <cell r="R815" t="str">
            <v>当月充值</v>
          </cell>
          <cell r="S815" t="str">
            <v>家庭用户</v>
          </cell>
          <cell r="T815" t="str">
            <v>FTTH</v>
          </cell>
          <cell r="U815" t="str">
            <v>李燕舞(liyw)</v>
          </cell>
          <cell r="V815" t="str">
            <v>DL环宇通信</v>
          </cell>
          <cell r="W815" t="str">
            <v>非</v>
          </cell>
          <cell r="X815" t="str">
            <v>塘厦区</v>
          </cell>
          <cell r="Y815">
            <v>0</v>
          </cell>
          <cell r="Z815">
            <v>0</v>
          </cell>
          <cell r="AA815" t="str">
            <v>塘厦区</v>
          </cell>
          <cell r="AB815" t="str">
            <v>08</v>
          </cell>
          <cell r="AC815">
            <v>12</v>
          </cell>
          <cell r="AD815">
            <v>12</v>
          </cell>
          <cell r="AE815" t="str">
            <v>是</v>
          </cell>
          <cell r="AF815" t="str">
            <v/>
          </cell>
          <cell r="AG815" t="str">
            <v>价值宽带</v>
          </cell>
          <cell r="AH815" t="str">
            <v>续本月</v>
          </cell>
          <cell r="AI815" t="str">
            <v>是</v>
          </cell>
          <cell r="AJ815">
            <v>13418258003</v>
          </cell>
          <cell r="AO815">
            <v>0</v>
          </cell>
          <cell r="AR815" t="str">
            <v>乌沙区</v>
          </cell>
        </row>
        <row r="816">
          <cell r="F816">
            <v>13650328439</v>
          </cell>
          <cell r="G816" t="str">
            <v>13650328439</v>
          </cell>
          <cell r="H816" t="str">
            <v>周尧街</v>
          </cell>
          <cell r="I816" t="str">
            <v>预付费东莞住宅新装或续费888元包年，带宽12M</v>
          </cell>
          <cell r="J816">
            <v>888</v>
          </cell>
          <cell r="K816">
            <v>888</v>
          </cell>
          <cell r="L816" t="str">
            <v>2012-05-31</v>
          </cell>
          <cell r="M816">
            <v>42163</v>
          </cell>
          <cell r="N816" t="str">
            <v>2016-06-08</v>
          </cell>
          <cell r="O816" t="str">
            <v>2015-06-08</v>
          </cell>
          <cell r="P816" t="str">
            <v>宽带预付费</v>
          </cell>
          <cell r="Q816" t="str">
            <v>续费</v>
          </cell>
          <cell r="R816" t="str">
            <v>当月充值</v>
          </cell>
          <cell r="S816" t="str">
            <v>家庭用户</v>
          </cell>
          <cell r="T816" t="str">
            <v>FTTH</v>
          </cell>
          <cell r="U816" t="str">
            <v>李燕舞(liyw)</v>
          </cell>
          <cell r="V816" t="str">
            <v>ZX塘厦何攀</v>
          </cell>
          <cell r="W816" t="str">
            <v>电商价值宽带营销</v>
          </cell>
          <cell r="X816" t="str">
            <v>塘厦区</v>
          </cell>
          <cell r="Y816">
            <v>0</v>
          </cell>
          <cell r="Z816">
            <v>0</v>
          </cell>
          <cell r="AA816" t="str">
            <v>塘厦区</v>
          </cell>
          <cell r="AB816" t="str">
            <v>08</v>
          </cell>
          <cell r="AC816">
            <v>12</v>
          </cell>
          <cell r="AD816">
            <v>12</v>
          </cell>
          <cell r="AE816" t="str">
            <v>是</v>
          </cell>
          <cell r="AF816" t="str">
            <v/>
          </cell>
          <cell r="AG816" t="str">
            <v>价值宽带</v>
          </cell>
          <cell r="AH816" t="str">
            <v>续本月</v>
          </cell>
          <cell r="AI816" t="str">
            <v>是</v>
          </cell>
          <cell r="AJ816">
            <v>13650328439</v>
          </cell>
          <cell r="AO816">
            <v>0</v>
          </cell>
          <cell r="AR816" t="str">
            <v>下汴区</v>
          </cell>
        </row>
        <row r="817">
          <cell r="F817">
            <v>13794805876</v>
          </cell>
          <cell r="G817" t="str">
            <v>13794805876</v>
          </cell>
          <cell r="H817" t="str">
            <v>黄青梅</v>
          </cell>
          <cell r="I817" t="str">
            <v>预付费东莞住宅新装或续费888元包年，带宽12M</v>
          </cell>
          <cell r="J817">
            <v>888</v>
          </cell>
          <cell r="K817">
            <v>888</v>
          </cell>
          <cell r="L817" t="str">
            <v>2012-06-05</v>
          </cell>
          <cell r="M817">
            <v>42161</v>
          </cell>
          <cell r="N817" t="str">
            <v>2016-06-08</v>
          </cell>
          <cell r="O817" t="str">
            <v>2015-06-08</v>
          </cell>
          <cell r="P817" t="str">
            <v>宽带预付费</v>
          </cell>
          <cell r="Q817" t="str">
            <v>续费</v>
          </cell>
          <cell r="R817" t="str">
            <v>往月充值</v>
          </cell>
          <cell r="S817" t="str">
            <v>家庭用户</v>
          </cell>
          <cell r="T817" t="str">
            <v>FTTH</v>
          </cell>
          <cell r="U817" t="str">
            <v>方兰(fangl)</v>
          </cell>
          <cell r="V817" t="str">
            <v>ZX樟木头伍红军</v>
          </cell>
          <cell r="W817" t="str">
            <v>电商价值宽带营销</v>
          </cell>
          <cell r="X817" t="str">
            <v>樟木头区</v>
          </cell>
          <cell r="Y817">
            <v>0</v>
          </cell>
          <cell r="Z817">
            <v>0</v>
          </cell>
          <cell r="AA817" t="str">
            <v>樟木头区</v>
          </cell>
          <cell r="AB817" t="str">
            <v>08</v>
          </cell>
          <cell r="AC817">
            <v>12</v>
          </cell>
          <cell r="AD817">
            <v>12</v>
          </cell>
          <cell r="AE817" t="str">
            <v>是</v>
          </cell>
          <cell r="AF817" t="str">
            <v/>
          </cell>
          <cell r="AG817" t="str">
            <v>价值宽带</v>
          </cell>
          <cell r="AH817" t="str">
            <v>续本月</v>
          </cell>
          <cell r="AI817" t="str">
            <v>是</v>
          </cell>
          <cell r="AJ817">
            <v>13794805876</v>
          </cell>
          <cell r="AO817">
            <v>0</v>
          </cell>
          <cell r="AR817" t="str">
            <v>下汴区</v>
          </cell>
        </row>
        <row r="818">
          <cell r="F818">
            <v>15015166298</v>
          </cell>
          <cell r="G818" t="str">
            <v>15015166298</v>
          </cell>
          <cell r="H818" t="str">
            <v>邓拥</v>
          </cell>
          <cell r="I818" t="str">
            <v>预付费东莞住宅新装或续费680元包年，带宽4M</v>
          </cell>
          <cell r="J818">
            <v>680</v>
          </cell>
          <cell r="K818">
            <v>680</v>
          </cell>
          <cell r="L818" t="str">
            <v>2010-03-07</v>
          </cell>
          <cell r="M818">
            <v>42285</v>
          </cell>
          <cell r="N818" t="str">
            <v>2016-10-08</v>
          </cell>
          <cell r="O818" t="str">
            <v>2015-06-09</v>
          </cell>
          <cell r="P818" t="str">
            <v>宽带预付费</v>
          </cell>
          <cell r="Q818" t="str">
            <v>续费</v>
          </cell>
          <cell r="R818" t="str">
            <v>提前充值</v>
          </cell>
          <cell r="S818" t="str">
            <v>家庭用户</v>
          </cell>
          <cell r="T818" t="str">
            <v>(传统)XDSL</v>
          </cell>
          <cell r="U818" t="str">
            <v>王丽(wangl)</v>
          </cell>
          <cell r="V818" t="str">
            <v>ZX长安肖亮</v>
          </cell>
          <cell r="W818" t="str">
            <v/>
          </cell>
          <cell r="X818" t="str">
            <v>长安区</v>
          </cell>
          <cell r="Y818">
            <v>0</v>
          </cell>
          <cell r="Z818">
            <v>0</v>
          </cell>
          <cell r="AA818" t="str">
            <v>长安区</v>
          </cell>
          <cell r="AB818" t="str">
            <v>09</v>
          </cell>
          <cell r="AC818">
            <v>4</v>
          </cell>
          <cell r="AD818">
            <v>12</v>
          </cell>
          <cell r="AE818" t="str">
            <v>否</v>
          </cell>
          <cell r="AF818" t="str">
            <v/>
          </cell>
          <cell r="AG818" t="str">
            <v>否</v>
          </cell>
          <cell r="AH818" t="str">
            <v>续后期</v>
          </cell>
          <cell r="AI818" t="str">
            <v>否</v>
          </cell>
          <cell r="AO818">
            <v>0</v>
          </cell>
          <cell r="AR818" t="str">
            <v>南栅区</v>
          </cell>
        </row>
        <row r="819">
          <cell r="F819">
            <v>13539082128</v>
          </cell>
          <cell r="G819" t="str">
            <v>13539082128</v>
          </cell>
          <cell r="H819" t="str">
            <v>尹元明</v>
          </cell>
          <cell r="I819" t="str">
            <v>预付费东莞住宅新装或续费888元包年，带宽12M</v>
          </cell>
          <cell r="J819">
            <v>888</v>
          </cell>
          <cell r="K819">
            <v>888</v>
          </cell>
          <cell r="L819" t="str">
            <v>2012-06-06</v>
          </cell>
          <cell r="M819">
            <v>42161</v>
          </cell>
          <cell r="N819" t="str">
            <v>2016-06-08</v>
          </cell>
          <cell r="O819" t="str">
            <v>2015-06-08</v>
          </cell>
          <cell r="P819" t="str">
            <v>宽带预付费</v>
          </cell>
          <cell r="Q819" t="str">
            <v>续费</v>
          </cell>
          <cell r="R819" t="str">
            <v>往月充值</v>
          </cell>
          <cell r="S819" t="str">
            <v>家庭用户</v>
          </cell>
          <cell r="T819" t="str">
            <v>FTTH</v>
          </cell>
          <cell r="U819" t="str">
            <v>王丽(wangl)</v>
          </cell>
          <cell r="V819" t="str">
            <v>ZX长安朱江益</v>
          </cell>
          <cell r="W819" t="str">
            <v>电商价值宽带营销</v>
          </cell>
          <cell r="X819" t="str">
            <v>长安区</v>
          </cell>
          <cell r="Y819">
            <v>0</v>
          </cell>
          <cell r="Z819">
            <v>0</v>
          </cell>
          <cell r="AA819" t="str">
            <v>长安区</v>
          </cell>
          <cell r="AB819" t="str">
            <v>08</v>
          </cell>
          <cell r="AC819">
            <v>12</v>
          </cell>
          <cell r="AD819">
            <v>12</v>
          </cell>
          <cell r="AE819" t="str">
            <v>是</v>
          </cell>
          <cell r="AF819" t="str">
            <v/>
          </cell>
          <cell r="AG819" t="str">
            <v>价值宽带</v>
          </cell>
          <cell r="AH819" t="str">
            <v>续本月</v>
          </cell>
          <cell r="AI819" t="str">
            <v>是</v>
          </cell>
          <cell r="AJ819">
            <v>13539082128</v>
          </cell>
          <cell r="AO819">
            <v>0</v>
          </cell>
          <cell r="AR819" t="str">
            <v>南栅区</v>
          </cell>
        </row>
        <row r="820">
          <cell r="F820">
            <v>13925710668</v>
          </cell>
          <cell r="G820" t="str">
            <v>13925710668</v>
          </cell>
          <cell r="H820" t="str">
            <v>邓梁</v>
          </cell>
          <cell r="I820" t="str">
            <v>预付费东莞住宅新装或续费888元包年，带宽12M</v>
          </cell>
          <cell r="J820">
            <v>888</v>
          </cell>
          <cell r="K820">
            <v>888</v>
          </cell>
          <cell r="L820" t="str">
            <v>2012-07-11</v>
          </cell>
          <cell r="M820">
            <v>42196</v>
          </cell>
          <cell r="N820" t="str">
            <v>2016-07-11</v>
          </cell>
          <cell r="O820" t="str">
            <v>2015-06-08</v>
          </cell>
          <cell r="P820" t="str">
            <v>宽带预付费</v>
          </cell>
          <cell r="Q820" t="str">
            <v>续费</v>
          </cell>
          <cell r="R820" t="str">
            <v>提前充值</v>
          </cell>
          <cell r="S820" t="str">
            <v>家庭用户</v>
          </cell>
          <cell r="T820" t="str">
            <v>FTTH</v>
          </cell>
          <cell r="U820" t="str">
            <v>王丽(wangl)</v>
          </cell>
          <cell r="V820" t="str">
            <v>DSBR长安朱江益</v>
          </cell>
          <cell r="W820" t="str">
            <v>电商价值宽带营销</v>
          </cell>
          <cell r="X820" t="str">
            <v>长安区</v>
          </cell>
          <cell r="Y820">
            <v>0</v>
          </cell>
          <cell r="Z820">
            <v>0</v>
          </cell>
          <cell r="AA820" t="str">
            <v>长安区</v>
          </cell>
          <cell r="AB820" t="str">
            <v>08</v>
          </cell>
          <cell r="AC820">
            <v>12</v>
          </cell>
          <cell r="AD820">
            <v>12</v>
          </cell>
          <cell r="AE820" t="str">
            <v>是</v>
          </cell>
          <cell r="AF820" t="str">
            <v/>
          </cell>
          <cell r="AG820" t="str">
            <v>价值宽带</v>
          </cell>
          <cell r="AH820" t="str">
            <v>续后期</v>
          </cell>
          <cell r="AI820" t="str">
            <v>否</v>
          </cell>
          <cell r="AO820">
            <v>0</v>
          </cell>
          <cell r="AR820" t="str">
            <v>龙眼区</v>
          </cell>
        </row>
        <row r="821">
          <cell r="F821">
            <v>13925710668</v>
          </cell>
          <cell r="G821" t="str">
            <v>13925710668</v>
          </cell>
          <cell r="H821" t="str">
            <v>邓梁</v>
          </cell>
          <cell r="I821" t="str">
            <v>预付费东莞住宅新装或续费888元包年，带宽12M</v>
          </cell>
          <cell r="J821">
            <v>-1998</v>
          </cell>
          <cell r="K821">
            <v>-1998</v>
          </cell>
          <cell r="L821" t="str">
            <v>2012-07-11</v>
          </cell>
          <cell r="M821">
            <v>43111</v>
          </cell>
          <cell r="N821" t="str">
            <v>2016-07-11</v>
          </cell>
          <cell r="O821" t="str">
            <v>2015-06-08</v>
          </cell>
          <cell r="P821" t="str">
            <v>宽带预付费</v>
          </cell>
          <cell r="Q821" t="str">
            <v>宽带冲正</v>
          </cell>
          <cell r="R821" t="str">
            <v>提前充值</v>
          </cell>
          <cell r="S821" t="str">
            <v>家庭用户</v>
          </cell>
          <cell r="T821" t="str">
            <v>FTTH</v>
          </cell>
          <cell r="U821" t="str">
            <v>王丽(wangl)</v>
          </cell>
          <cell r="V821" t="str">
            <v>DSBR长安朱江益</v>
          </cell>
          <cell r="W821" t="str">
            <v>电商价值宽带营销</v>
          </cell>
          <cell r="X821" t="str">
            <v>长安区</v>
          </cell>
          <cell r="Y821">
            <v>0</v>
          </cell>
          <cell r="Z821">
            <v>0</v>
          </cell>
          <cell r="AA821" t="str">
            <v>长安区</v>
          </cell>
          <cell r="AB821" t="str">
            <v>08</v>
          </cell>
          <cell r="AC821">
            <v>12</v>
          </cell>
          <cell r="AD821">
            <v>12</v>
          </cell>
          <cell r="AE821" t="str">
            <v>是</v>
          </cell>
          <cell r="AF821" t="str">
            <v/>
          </cell>
          <cell r="AG821" t="str">
            <v>价值宽带</v>
          </cell>
          <cell r="AH821" t="str">
            <v>续后期</v>
          </cell>
          <cell r="AI821" t="str">
            <v>否</v>
          </cell>
          <cell r="AO821">
            <v>0</v>
          </cell>
          <cell r="AR821" t="str">
            <v>龙眼区</v>
          </cell>
        </row>
        <row r="822">
          <cell r="F822">
            <v>13650443746</v>
          </cell>
          <cell r="G822" t="str">
            <v>13650443746</v>
          </cell>
          <cell r="H822" t="str">
            <v>陈明付</v>
          </cell>
          <cell r="I822" t="str">
            <v>预付费东莞住宅新装或续费1298元包2年，带宽6M</v>
          </cell>
          <cell r="J822">
            <v>1298</v>
          </cell>
          <cell r="K822">
            <v>1298</v>
          </cell>
          <cell r="L822" t="str">
            <v>2013-06-07</v>
          </cell>
          <cell r="M822">
            <v>42162</v>
          </cell>
          <cell r="N822" t="str">
            <v>2017-06-08</v>
          </cell>
          <cell r="O822" t="str">
            <v>2015-06-08</v>
          </cell>
          <cell r="P822" t="str">
            <v>宽带预付费</v>
          </cell>
          <cell r="Q822" t="str">
            <v>续费</v>
          </cell>
          <cell r="R822" t="str">
            <v>往月充值</v>
          </cell>
          <cell r="S822" t="str">
            <v>家庭用户</v>
          </cell>
          <cell r="T822" t="str">
            <v>FTTH</v>
          </cell>
          <cell r="U822" t="str">
            <v>统一接口东莞操作员(dg_tuis)</v>
          </cell>
          <cell r="V822" t="str">
            <v>DSBR黄江许世家</v>
          </cell>
          <cell r="W822" t="str">
            <v>电商价值宽带营销</v>
          </cell>
          <cell r="X822" t="str">
            <v>长安区</v>
          </cell>
          <cell r="Y822">
            <v>0</v>
          </cell>
          <cell r="Z822">
            <v>0</v>
          </cell>
          <cell r="AA822" t="str">
            <v>长安区</v>
          </cell>
          <cell r="AB822" t="str">
            <v>08</v>
          </cell>
          <cell r="AC822">
            <v>6</v>
          </cell>
          <cell r="AD822">
            <v>12</v>
          </cell>
          <cell r="AE822" t="str">
            <v>是</v>
          </cell>
          <cell r="AF822" t="str">
            <v/>
          </cell>
          <cell r="AG822" t="str">
            <v>否</v>
          </cell>
          <cell r="AH822" t="str">
            <v>续本月</v>
          </cell>
          <cell r="AI822" t="str">
            <v>是</v>
          </cell>
          <cell r="AJ822">
            <v>13650443746</v>
          </cell>
          <cell r="AO822">
            <v>0</v>
          </cell>
          <cell r="AR822" t="str">
            <v>龙眼区</v>
          </cell>
        </row>
        <row r="823">
          <cell r="F823">
            <v>13267508748</v>
          </cell>
          <cell r="G823" t="str">
            <v>13267508748</v>
          </cell>
          <cell r="H823" t="str">
            <v>聂安绥</v>
          </cell>
          <cell r="I823" t="str">
            <v>预付费东莞住宅新装或续费680元包年，带宽4M</v>
          </cell>
          <cell r="J823">
            <v>680</v>
          </cell>
          <cell r="K823">
            <v>680</v>
          </cell>
          <cell r="L823" t="str">
            <v>2013-06-05</v>
          </cell>
          <cell r="M823">
            <v>42161</v>
          </cell>
          <cell r="N823" t="str">
            <v>2016-06-09</v>
          </cell>
          <cell r="O823" t="str">
            <v>2015-06-09</v>
          </cell>
          <cell r="P823" t="str">
            <v>宽带预付费</v>
          </cell>
          <cell r="Q823" t="str">
            <v>续费</v>
          </cell>
          <cell r="R823" t="str">
            <v>往月充值</v>
          </cell>
          <cell r="S823" t="str">
            <v>家庭用户</v>
          </cell>
          <cell r="T823" t="str">
            <v>(传统)XDSL</v>
          </cell>
          <cell r="U823" t="str">
            <v>王丽(wangl)</v>
          </cell>
          <cell r="V823" t="str">
            <v>DSBR长安肖亮</v>
          </cell>
          <cell r="W823" t="str">
            <v/>
          </cell>
          <cell r="X823" t="str">
            <v>长安区</v>
          </cell>
          <cell r="Y823">
            <v>0</v>
          </cell>
          <cell r="Z823">
            <v>0</v>
          </cell>
          <cell r="AA823" t="str">
            <v>长安区</v>
          </cell>
          <cell r="AB823" t="str">
            <v>09</v>
          </cell>
          <cell r="AC823">
            <v>4</v>
          </cell>
          <cell r="AD823">
            <v>12</v>
          </cell>
          <cell r="AE823" t="str">
            <v>否</v>
          </cell>
          <cell r="AF823" t="str">
            <v/>
          </cell>
          <cell r="AG823" t="str">
            <v>否</v>
          </cell>
          <cell r="AH823" t="str">
            <v>续本月</v>
          </cell>
          <cell r="AI823" t="str">
            <v>否</v>
          </cell>
          <cell r="AO823">
            <v>0</v>
          </cell>
          <cell r="AR823" t="str">
            <v>龙眼区</v>
          </cell>
        </row>
        <row r="824">
          <cell r="F824">
            <v>13423089365</v>
          </cell>
          <cell r="G824" t="str">
            <v>13423089365</v>
          </cell>
          <cell r="H824" t="str">
            <v>陈治秋</v>
          </cell>
          <cell r="I824" t="str">
            <v>预付费东莞住宅新装或续费680元包年，带宽4M</v>
          </cell>
          <cell r="J824">
            <v>680</v>
          </cell>
          <cell r="K824">
            <v>680</v>
          </cell>
          <cell r="L824" t="str">
            <v>2013-07-05</v>
          </cell>
          <cell r="M824">
            <v>42190</v>
          </cell>
          <cell r="N824" t="str">
            <v>2016-07-05</v>
          </cell>
          <cell r="O824" t="str">
            <v>2015-06-09</v>
          </cell>
          <cell r="P824" t="str">
            <v>宽带预付费</v>
          </cell>
          <cell r="Q824" t="str">
            <v>续费</v>
          </cell>
          <cell r="R824" t="str">
            <v>提前充值</v>
          </cell>
          <cell r="S824" t="str">
            <v>家庭用户</v>
          </cell>
          <cell r="T824" t="str">
            <v>(传统)XDSL</v>
          </cell>
          <cell r="U824" t="str">
            <v>王丽(wangl)</v>
          </cell>
          <cell r="V824" t="str">
            <v>ZX长安朱江益</v>
          </cell>
          <cell r="W824" t="str">
            <v/>
          </cell>
          <cell r="X824" t="str">
            <v>长安区</v>
          </cell>
          <cell r="Y824">
            <v>0</v>
          </cell>
          <cell r="Z824">
            <v>0</v>
          </cell>
          <cell r="AA824" t="str">
            <v>长安区</v>
          </cell>
          <cell r="AB824" t="str">
            <v>09</v>
          </cell>
          <cell r="AC824">
            <v>4</v>
          </cell>
          <cell r="AD824">
            <v>12</v>
          </cell>
          <cell r="AE824" t="str">
            <v>否</v>
          </cell>
          <cell r="AF824" t="str">
            <v/>
          </cell>
          <cell r="AG824" t="str">
            <v>否</v>
          </cell>
          <cell r="AH824" t="str">
            <v>续后期</v>
          </cell>
          <cell r="AI824" t="str">
            <v>否</v>
          </cell>
          <cell r="AO824">
            <v>0</v>
          </cell>
          <cell r="AR824" t="str">
            <v>龙眼区</v>
          </cell>
        </row>
        <row r="825">
          <cell r="F825">
            <v>13713479533</v>
          </cell>
          <cell r="G825" t="str">
            <v>13713479533</v>
          </cell>
          <cell r="H825" t="str">
            <v>陈丽</v>
          </cell>
          <cell r="I825" t="str">
            <v>预付费东莞住宅新装或续费680元包年，带宽4M</v>
          </cell>
          <cell r="J825">
            <v>680</v>
          </cell>
          <cell r="K825">
            <v>680</v>
          </cell>
          <cell r="L825" t="str">
            <v>2014-06-05</v>
          </cell>
          <cell r="M825">
            <v>42160</v>
          </cell>
          <cell r="N825" t="str">
            <v>2016-06-09</v>
          </cell>
          <cell r="O825" t="str">
            <v>2015-06-09</v>
          </cell>
          <cell r="P825" t="str">
            <v>宽带预付费</v>
          </cell>
          <cell r="Q825" t="str">
            <v>续费</v>
          </cell>
          <cell r="R825" t="str">
            <v>往月充值</v>
          </cell>
          <cell r="S825" t="str">
            <v>家庭用户</v>
          </cell>
          <cell r="T825" t="str">
            <v>(传统)XDSL</v>
          </cell>
          <cell r="U825" t="str">
            <v>王丽(wangl)</v>
          </cell>
          <cell r="V825" t="str">
            <v>ZX长安何乐平</v>
          </cell>
          <cell r="W825" t="str">
            <v/>
          </cell>
          <cell r="X825" t="str">
            <v>长安区</v>
          </cell>
          <cell r="Y825">
            <v>0</v>
          </cell>
          <cell r="Z825">
            <v>0</v>
          </cell>
          <cell r="AA825" t="str">
            <v>长安区</v>
          </cell>
          <cell r="AB825" t="str">
            <v>09</v>
          </cell>
          <cell r="AC825">
            <v>4</v>
          </cell>
          <cell r="AD825">
            <v>12</v>
          </cell>
          <cell r="AE825" t="str">
            <v>否</v>
          </cell>
          <cell r="AF825" t="str">
            <v/>
          </cell>
          <cell r="AG825" t="str">
            <v>否</v>
          </cell>
          <cell r="AH825" t="str">
            <v>续本月</v>
          </cell>
          <cell r="AI825" t="str">
            <v>否</v>
          </cell>
          <cell r="AO825">
            <v>0</v>
          </cell>
          <cell r="AR825" t="str">
            <v>乌沙区</v>
          </cell>
        </row>
        <row r="826">
          <cell r="F826">
            <v>13423119067</v>
          </cell>
          <cell r="G826" t="str">
            <v>13423119067</v>
          </cell>
          <cell r="H826" t="str">
            <v>李明禄</v>
          </cell>
          <cell r="I826" t="str">
            <v>预付费东莞住宅新装或续费888元包年，带宽12M</v>
          </cell>
          <cell r="J826">
            <v>888</v>
          </cell>
          <cell r="K826">
            <v>888</v>
          </cell>
          <cell r="L826" t="str">
            <v>2012-11-17</v>
          </cell>
          <cell r="M826">
            <v>42325</v>
          </cell>
          <cell r="N826" t="str">
            <v>2017-01-17</v>
          </cell>
          <cell r="O826" t="str">
            <v>2015-06-08</v>
          </cell>
          <cell r="P826" t="str">
            <v>宽带预付费</v>
          </cell>
          <cell r="Q826" t="str">
            <v>续费</v>
          </cell>
          <cell r="R826" t="str">
            <v>提前充值</v>
          </cell>
          <cell r="S826" t="str">
            <v>家庭用户</v>
          </cell>
          <cell r="T826" t="str">
            <v>FTTH</v>
          </cell>
          <cell r="U826" t="str">
            <v>谢如画(xierh)</v>
          </cell>
          <cell r="V826" t="str">
            <v>ZX厚街曾茂林</v>
          </cell>
          <cell r="W826" t="str">
            <v>111826</v>
          </cell>
          <cell r="X826" t="str">
            <v>厚街区</v>
          </cell>
          <cell r="Y826">
            <v>0</v>
          </cell>
          <cell r="Z826">
            <v>0</v>
          </cell>
          <cell r="AA826" t="str">
            <v>厚街区</v>
          </cell>
          <cell r="AB826" t="str">
            <v>08</v>
          </cell>
          <cell r="AC826">
            <v>12</v>
          </cell>
          <cell r="AD826">
            <v>12</v>
          </cell>
          <cell r="AE826" t="str">
            <v>是</v>
          </cell>
          <cell r="AF826" t="str">
            <v/>
          </cell>
          <cell r="AG826" t="str">
            <v>价值宽带</v>
          </cell>
          <cell r="AH826" t="str">
            <v>续后期</v>
          </cell>
          <cell r="AI826" t="str">
            <v>否</v>
          </cell>
          <cell r="AO826">
            <v>0</v>
          </cell>
          <cell r="AR826" t="str">
            <v>乌沙区</v>
          </cell>
        </row>
        <row r="827">
          <cell r="F827">
            <v>15916887567</v>
          </cell>
          <cell r="G827" t="str">
            <v>15916887567</v>
          </cell>
          <cell r="H827" t="str">
            <v>江娟</v>
          </cell>
          <cell r="I827" t="str">
            <v>预付费东莞住宅新装或续费888元包年，带宽12M</v>
          </cell>
          <cell r="J827">
            <v>888</v>
          </cell>
          <cell r="K827">
            <v>888</v>
          </cell>
          <cell r="L827" t="str">
            <v>2012-06-17</v>
          </cell>
          <cell r="M827">
            <v>42172</v>
          </cell>
          <cell r="N827" t="str">
            <v>2016-06-17</v>
          </cell>
          <cell r="O827" t="str">
            <v>2015-06-08</v>
          </cell>
          <cell r="P827" t="str">
            <v>宽带预付费</v>
          </cell>
          <cell r="Q827" t="str">
            <v>续费</v>
          </cell>
          <cell r="R827" t="str">
            <v>当月充值</v>
          </cell>
          <cell r="S827" t="str">
            <v>家庭用户</v>
          </cell>
          <cell r="T827" t="str">
            <v>FTTH</v>
          </cell>
          <cell r="U827" t="str">
            <v>谢如画(xierh)</v>
          </cell>
          <cell r="V827" t="str">
            <v>ZX厚街曾茂林</v>
          </cell>
          <cell r="W827" t="str">
            <v>电商价值宽带营销</v>
          </cell>
          <cell r="X827" t="str">
            <v>厚街区</v>
          </cell>
          <cell r="Y827">
            <v>0</v>
          </cell>
          <cell r="Z827">
            <v>0</v>
          </cell>
          <cell r="AA827" t="str">
            <v>厚街区</v>
          </cell>
          <cell r="AB827" t="str">
            <v>08</v>
          </cell>
          <cell r="AC827">
            <v>12</v>
          </cell>
          <cell r="AD827">
            <v>12</v>
          </cell>
          <cell r="AE827" t="str">
            <v>是</v>
          </cell>
          <cell r="AF827" t="str">
            <v/>
          </cell>
          <cell r="AG827" t="str">
            <v>价值宽带</v>
          </cell>
          <cell r="AH827" t="str">
            <v>续本月</v>
          </cell>
          <cell r="AI827" t="str">
            <v>是</v>
          </cell>
          <cell r="AJ827">
            <v>15916887567</v>
          </cell>
          <cell r="AO827">
            <v>0</v>
          </cell>
          <cell r="AR827" t="str">
            <v>河田区</v>
          </cell>
        </row>
        <row r="828">
          <cell r="F828">
            <v>15112333358</v>
          </cell>
          <cell r="G828" t="str">
            <v>15112333358</v>
          </cell>
          <cell r="H828" t="str">
            <v>深圳市南浦实业有限公司</v>
          </cell>
          <cell r="I828" t="str">
            <v>预付费东莞住宅新装或续费1698元包年，带宽20M</v>
          </cell>
          <cell r="J828">
            <v>1698</v>
          </cell>
          <cell r="K828">
            <v>1698</v>
          </cell>
          <cell r="L828" t="str">
            <v>2014-06-18</v>
          </cell>
          <cell r="M828">
            <v>42173</v>
          </cell>
          <cell r="N828" t="str">
            <v>2016-06-18</v>
          </cell>
          <cell r="O828" t="str">
            <v>2015-06-09</v>
          </cell>
          <cell r="P828" t="str">
            <v>宽带预付费</v>
          </cell>
          <cell r="Q828" t="str">
            <v>续费</v>
          </cell>
          <cell r="R828" t="str">
            <v>当月充值</v>
          </cell>
          <cell r="S828" t="str">
            <v>家庭用户</v>
          </cell>
          <cell r="T828" t="str">
            <v>FTTH</v>
          </cell>
          <cell r="U828" t="str">
            <v>谢如画(xierh)</v>
          </cell>
          <cell r="V828" t="str">
            <v>DL东莞金伦</v>
          </cell>
          <cell r="W828" t="str">
            <v>（非）</v>
          </cell>
          <cell r="X828" t="str">
            <v>厚街区</v>
          </cell>
          <cell r="Y828">
            <v>0</v>
          </cell>
          <cell r="Z828">
            <v>0</v>
          </cell>
          <cell r="AA828" t="str">
            <v>厚街区</v>
          </cell>
          <cell r="AB828" t="str">
            <v>09</v>
          </cell>
          <cell r="AC828">
            <v>20</v>
          </cell>
          <cell r="AD828">
            <v>12</v>
          </cell>
          <cell r="AE828" t="str">
            <v>是</v>
          </cell>
          <cell r="AF828" t="str">
            <v/>
          </cell>
          <cell r="AG828" t="str">
            <v>价值宽带</v>
          </cell>
          <cell r="AH828" t="str">
            <v>续本月</v>
          </cell>
          <cell r="AI828" t="str">
            <v>是</v>
          </cell>
          <cell r="AJ828">
            <v>15112333358</v>
          </cell>
          <cell r="AO828">
            <v>0</v>
          </cell>
          <cell r="AR828" t="str">
            <v>河田区</v>
          </cell>
        </row>
        <row r="829">
          <cell r="F829" t="str">
            <v>dgdc90060536</v>
          </cell>
          <cell r="G829" t="str">
            <v>dgdc90060536</v>
          </cell>
          <cell r="H829" t="str">
            <v>齐红录</v>
          </cell>
          <cell r="I829" t="str">
            <v>预付费东莞住宅新装或续费888元包年，带宽12M</v>
          </cell>
          <cell r="J829">
            <v>888</v>
          </cell>
          <cell r="K829">
            <v>888</v>
          </cell>
          <cell r="L829" t="str">
            <v>2011-06-14</v>
          </cell>
          <cell r="M829">
            <v>42169</v>
          </cell>
          <cell r="N829" t="str">
            <v>2016-06-14</v>
          </cell>
          <cell r="O829" t="str">
            <v>2015-06-08</v>
          </cell>
          <cell r="P829" t="str">
            <v>宽带预付费</v>
          </cell>
          <cell r="Q829" t="str">
            <v>续费</v>
          </cell>
          <cell r="R829" t="str">
            <v>当月充值</v>
          </cell>
          <cell r="S829" t="str">
            <v>家庭用户</v>
          </cell>
          <cell r="T829" t="str">
            <v>FTTH</v>
          </cell>
          <cell r="U829" t="str">
            <v>谢如画(xierh)</v>
          </cell>
          <cell r="V829" t="str">
            <v>ZX厚街罗灿平</v>
          </cell>
          <cell r="W829" t="str">
            <v>电商价值宽带营销</v>
          </cell>
          <cell r="X829" t="str">
            <v>厚街区</v>
          </cell>
          <cell r="Y829">
            <v>0</v>
          </cell>
          <cell r="Z829">
            <v>0</v>
          </cell>
          <cell r="AA829" t="str">
            <v>厚街区</v>
          </cell>
          <cell r="AB829" t="str">
            <v>08</v>
          </cell>
          <cell r="AC829">
            <v>12</v>
          </cell>
          <cell r="AD829">
            <v>12</v>
          </cell>
          <cell r="AE829" t="str">
            <v>是</v>
          </cell>
          <cell r="AF829" t="str">
            <v/>
          </cell>
          <cell r="AG829" t="str">
            <v>价值宽带</v>
          </cell>
          <cell r="AH829" t="str">
            <v>续本月</v>
          </cell>
          <cell r="AI829" t="str">
            <v>是</v>
          </cell>
          <cell r="AJ829" t="str">
            <v>dgdc90060536</v>
          </cell>
          <cell r="AO829">
            <v>0</v>
          </cell>
          <cell r="AR829" t="str">
            <v>汀山区</v>
          </cell>
        </row>
        <row r="830">
          <cell r="F830">
            <v>18666416039</v>
          </cell>
          <cell r="G830" t="str">
            <v>18666416039</v>
          </cell>
          <cell r="H830" t="str">
            <v>东莞市金越激光设备有限公司</v>
          </cell>
          <cell r="I830" t="str">
            <v>预付费东莞住宅新装1598元包年，带宽50M(独享家庭版)</v>
          </cell>
          <cell r="J830">
            <v>1598</v>
          </cell>
          <cell r="K830">
            <v>1598</v>
          </cell>
          <cell r="L830" t="str">
            <v>2012-08-07</v>
          </cell>
          <cell r="M830">
            <v>42166</v>
          </cell>
          <cell r="N830" t="str">
            <v>2016-06-11</v>
          </cell>
          <cell r="O830" t="str">
            <v>2015-06-09</v>
          </cell>
          <cell r="P830" t="str">
            <v>宽带预付费</v>
          </cell>
          <cell r="Q830" t="str">
            <v>续费</v>
          </cell>
          <cell r="R830" t="str">
            <v>提前充值</v>
          </cell>
          <cell r="S830" t="str">
            <v>家庭用户</v>
          </cell>
          <cell r="T830" t="str">
            <v>FTTH</v>
          </cell>
          <cell r="U830" t="str">
            <v>王汝怡(wangry)</v>
          </cell>
          <cell r="V830" t="str">
            <v>ZX虎门王武东</v>
          </cell>
          <cell r="W830" t="str">
            <v>(非)</v>
          </cell>
          <cell r="X830" t="str">
            <v>虎门区</v>
          </cell>
          <cell r="Y830">
            <v>0</v>
          </cell>
          <cell r="Z830">
            <v>0</v>
          </cell>
          <cell r="AA830" t="str">
            <v>虎门区</v>
          </cell>
          <cell r="AB830" t="str">
            <v>09</v>
          </cell>
          <cell r="AC830">
            <v>50</v>
          </cell>
          <cell r="AD830">
            <v>12</v>
          </cell>
          <cell r="AE830" t="str">
            <v>是</v>
          </cell>
          <cell r="AF830" t="str">
            <v/>
          </cell>
          <cell r="AG830" t="str">
            <v>价值宽带</v>
          </cell>
          <cell r="AH830" t="str">
            <v>续本月</v>
          </cell>
          <cell r="AI830" t="str">
            <v>是</v>
          </cell>
          <cell r="AJ830">
            <v>18666416039</v>
          </cell>
          <cell r="AO830">
            <v>0</v>
          </cell>
          <cell r="AR830" t="str">
            <v>汀山区</v>
          </cell>
        </row>
        <row r="831">
          <cell r="F831">
            <v>13592777379</v>
          </cell>
          <cell r="G831" t="str">
            <v>13592777379</v>
          </cell>
          <cell r="H831" t="str">
            <v>王晓萍</v>
          </cell>
          <cell r="I831" t="str">
            <v>预付费东莞住宅新装或续费680元包年，带宽4M</v>
          </cell>
          <cell r="J831">
            <v>680</v>
          </cell>
          <cell r="K831">
            <v>680</v>
          </cell>
          <cell r="L831" t="str">
            <v>2013-07-15</v>
          </cell>
          <cell r="M831">
            <v>42200</v>
          </cell>
          <cell r="N831" t="str">
            <v>2016-07-15</v>
          </cell>
          <cell r="O831" t="str">
            <v>2015-06-09</v>
          </cell>
          <cell r="P831" t="str">
            <v>宽带预付费</v>
          </cell>
          <cell r="Q831" t="str">
            <v>续费</v>
          </cell>
          <cell r="R831" t="str">
            <v>提前充值</v>
          </cell>
          <cell r="S831" t="str">
            <v>家庭用户</v>
          </cell>
          <cell r="T831" t="str">
            <v>(传统)XDSL</v>
          </cell>
          <cell r="U831" t="str">
            <v>王丽(wangl)</v>
          </cell>
          <cell r="V831" t="str">
            <v>DSBR长安肖亮</v>
          </cell>
          <cell r="W831" t="str">
            <v/>
          </cell>
          <cell r="X831" t="str">
            <v>长安区</v>
          </cell>
          <cell r="Y831">
            <v>0</v>
          </cell>
          <cell r="Z831">
            <v>0</v>
          </cell>
          <cell r="AA831" t="str">
            <v>长安区</v>
          </cell>
          <cell r="AB831" t="str">
            <v>09</v>
          </cell>
          <cell r="AC831">
            <v>4</v>
          </cell>
          <cell r="AD831">
            <v>12</v>
          </cell>
          <cell r="AE831" t="str">
            <v>否</v>
          </cell>
          <cell r="AF831" t="str">
            <v/>
          </cell>
          <cell r="AG831" t="str">
            <v>否</v>
          </cell>
          <cell r="AH831" t="str">
            <v>续后期</v>
          </cell>
          <cell r="AI831" t="str">
            <v>否</v>
          </cell>
          <cell r="AO831">
            <v>0</v>
          </cell>
          <cell r="AR831" t="str">
            <v>汀山区</v>
          </cell>
        </row>
        <row r="832">
          <cell r="F832">
            <v>13751310995</v>
          </cell>
          <cell r="G832" t="str">
            <v>13751310995</v>
          </cell>
          <cell r="H832" t="str">
            <v>莫秀如</v>
          </cell>
          <cell r="I832" t="str">
            <v>预付费东莞住宅新装或续费680元包年，带宽4M</v>
          </cell>
          <cell r="J832">
            <v>680</v>
          </cell>
          <cell r="K832">
            <v>680</v>
          </cell>
          <cell r="L832" t="str">
            <v>2012-04-10</v>
          </cell>
          <cell r="M832">
            <v>42165</v>
          </cell>
          <cell r="N832" t="str">
            <v>2016-06-10</v>
          </cell>
          <cell r="O832" t="str">
            <v>2015-06-09</v>
          </cell>
          <cell r="P832" t="str">
            <v>宽带预付费</v>
          </cell>
          <cell r="Q832" t="str">
            <v>续费</v>
          </cell>
          <cell r="R832" t="str">
            <v>提前充值</v>
          </cell>
          <cell r="S832" t="str">
            <v>家庭用户</v>
          </cell>
          <cell r="T832" t="str">
            <v>GPON+XDSL</v>
          </cell>
          <cell r="U832" t="str">
            <v>王丽(wangl)</v>
          </cell>
          <cell r="V832" t="str">
            <v>ZX长安肖亮</v>
          </cell>
          <cell r="W832" t="str">
            <v/>
          </cell>
          <cell r="X832" t="str">
            <v>长安区</v>
          </cell>
          <cell r="Y832">
            <v>0</v>
          </cell>
          <cell r="Z832">
            <v>0</v>
          </cell>
          <cell r="AA832" t="str">
            <v>长安区</v>
          </cell>
          <cell r="AB832" t="str">
            <v>09</v>
          </cell>
          <cell r="AC832">
            <v>4</v>
          </cell>
          <cell r="AD832">
            <v>12</v>
          </cell>
          <cell r="AE832" t="str">
            <v>否</v>
          </cell>
          <cell r="AF832" t="str">
            <v/>
          </cell>
          <cell r="AG832" t="str">
            <v>否</v>
          </cell>
          <cell r="AH832" t="str">
            <v>续本月</v>
          </cell>
          <cell r="AI832" t="str">
            <v>否</v>
          </cell>
          <cell r="AO832">
            <v>0</v>
          </cell>
          <cell r="AR832" t="str">
            <v>汀山区</v>
          </cell>
        </row>
        <row r="833">
          <cell r="F833">
            <v>13538617881</v>
          </cell>
          <cell r="G833" t="str">
            <v>13538617881</v>
          </cell>
          <cell r="H833" t="str">
            <v>周小辉</v>
          </cell>
          <cell r="I833" t="str">
            <v>预付费东莞住宅新装或续费680元包年，带宽4M</v>
          </cell>
          <cell r="J833">
            <v>680</v>
          </cell>
          <cell r="K833">
            <v>680</v>
          </cell>
          <cell r="L833" t="str">
            <v>2009-01-04</v>
          </cell>
          <cell r="M833">
            <v>42161</v>
          </cell>
          <cell r="N833" t="str">
            <v>2016-06-08</v>
          </cell>
          <cell r="O833" t="str">
            <v>2015-06-08</v>
          </cell>
          <cell r="P833" t="str">
            <v>宽带预付费</v>
          </cell>
          <cell r="Q833" t="str">
            <v>续费</v>
          </cell>
          <cell r="R833" t="str">
            <v>往月充值</v>
          </cell>
          <cell r="S833" t="str">
            <v>家庭用户</v>
          </cell>
          <cell r="T833" t="str">
            <v>(传统)XDSL</v>
          </cell>
          <cell r="U833" t="str">
            <v>王汝怡(wangry)</v>
          </cell>
          <cell r="V833" t="str">
            <v>ZX虎门邓鸣健</v>
          </cell>
          <cell r="W833" t="str">
            <v/>
          </cell>
          <cell r="X833" t="str">
            <v>虎门区</v>
          </cell>
          <cell r="Y833">
            <v>0</v>
          </cell>
          <cell r="Z833">
            <v>0</v>
          </cell>
          <cell r="AA833" t="str">
            <v>虎门区</v>
          </cell>
          <cell r="AB833" t="str">
            <v>08</v>
          </cell>
          <cell r="AC833">
            <v>4</v>
          </cell>
          <cell r="AD833">
            <v>12</v>
          </cell>
          <cell r="AE833" t="str">
            <v>否</v>
          </cell>
          <cell r="AF833" t="str">
            <v/>
          </cell>
          <cell r="AG833" t="str">
            <v>否</v>
          </cell>
          <cell r="AH833" t="str">
            <v>续本月</v>
          </cell>
          <cell r="AI833" t="str">
            <v>否</v>
          </cell>
          <cell r="AO833">
            <v>0</v>
          </cell>
          <cell r="AR833" t="str">
            <v>汀山区</v>
          </cell>
        </row>
        <row r="834">
          <cell r="F834">
            <v>13713237940</v>
          </cell>
          <cell r="G834" t="str">
            <v>13713237940</v>
          </cell>
          <cell r="H834" t="str">
            <v>汪海良</v>
          </cell>
          <cell r="I834" t="str">
            <v>预付费东莞住宅新装或续费1408元包2年，带宽12M</v>
          </cell>
          <cell r="J834">
            <v>1408</v>
          </cell>
          <cell r="K834">
            <v>1408</v>
          </cell>
          <cell r="L834" t="str">
            <v>2008-09-05</v>
          </cell>
          <cell r="M834">
            <v>42168</v>
          </cell>
          <cell r="N834" t="str">
            <v>2017-06-13</v>
          </cell>
          <cell r="O834" t="str">
            <v>2015-06-09</v>
          </cell>
          <cell r="P834" t="str">
            <v>宽带预付费</v>
          </cell>
          <cell r="Q834" t="str">
            <v>续费</v>
          </cell>
          <cell r="R834" t="str">
            <v>提前充值</v>
          </cell>
          <cell r="S834" t="str">
            <v>企业客户</v>
          </cell>
          <cell r="T834" t="str">
            <v>FTTH</v>
          </cell>
          <cell r="U834" t="str">
            <v>邹文兰(zouwl)</v>
          </cell>
          <cell r="V834" t="str">
            <v>ZX虎门钟小红</v>
          </cell>
          <cell r="W834" t="str">
            <v>电商价值宽带营销</v>
          </cell>
          <cell r="X834" t="str">
            <v>虎门区</v>
          </cell>
          <cell r="Y834">
            <v>0</v>
          </cell>
          <cell r="Z834">
            <v>0</v>
          </cell>
          <cell r="AA834" t="str">
            <v>虎门区</v>
          </cell>
          <cell r="AB834" t="str">
            <v>09</v>
          </cell>
          <cell r="AC834">
            <v>12</v>
          </cell>
          <cell r="AD834">
            <v>24</v>
          </cell>
          <cell r="AE834" t="str">
            <v>是</v>
          </cell>
          <cell r="AF834" t="str">
            <v/>
          </cell>
          <cell r="AG834" t="str">
            <v>价值宽带</v>
          </cell>
          <cell r="AH834" t="str">
            <v>续本月</v>
          </cell>
          <cell r="AI834" t="str">
            <v>是</v>
          </cell>
          <cell r="AJ834">
            <v>13713237940</v>
          </cell>
          <cell r="AO834">
            <v>0</v>
          </cell>
          <cell r="AR834" t="str">
            <v>博美区</v>
          </cell>
        </row>
        <row r="835">
          <cell r="F835">
            <v>13711869885</v>
          </cell>
          <cell r="G835" t="str">
            <v>13711869885</v>
          </cell>
          <cell r="H835" t="str">
            <v>邱焕南</v>
          </cell>
          <cell r="I835" t="str">
            <v>预付费东莞住宅新装或续费888元包年，带宽12M</v>
          </cell>
          <cell r="J835">
            <v>888</v>
          </cell>
          <cell r="K835">
            <v>888</v>
          </cell>
          <cell r="L835" t="str">
            <v>2008-04-03</v>
          </cell>
          <cell r="M835">
            <v>42161</v>
          </cell>
          <cell r="N835" t="str">
            <v>2016-06-09</v>
          </cell>
          <cell r="O835" t="str">
            <v>2015-06-09</v>
          </cell>
          <cell r="P835" t="str">
            <v>宽带预付费</v>
          </cell>
          <cell r="Q835" t="str">
            <v>续费</v>
          </cell>
          <cell r="R835" t="str">
            <v>往月充值</v>
          </cell>
          <cell r="S835" t="str">
            <v>家庭用户</v>
          </cell>
          <cell r="T835" t="str">
            <v>FTTH</v>
          </cell>
          <cell r="U835" t="str">
            <v>邹文兰(zouwl)</v>
          </cell>
          <cell r="V835" t="str">
            <v>ZX虎门邓鸣健</v>
          </cell>
          <cell r="W835" t="str">
            <v>电商价值宽带营销</v>
          </cell>
          <cell r="X835" t="str">
            <v>虎门区</v>
          </cell>
          <cell r="Y835">
            <v>0</v>
          </cell>
          <cell r="Z835">
            <v>0</v>
          </cell>
          <cell r="AA835" t="str">
            <v>虎门区</v>
          </cell>
          <cell r="AB835" t="str">
            <v>09</v>
          </cell>
          <cell r="AC835">
            <v>12</v>
          </cell>
          <cell r="AD835">
            <v>12</v>
          </cell>
          <cell r="AE835" t="str">
            <v>是</v>
          </cell>
          <cell r="AF835" t="str">
            <v/>
          </cell>
          <cell r="AG835" t="str">
            <v>价值宽带</v>
          </cell>
          <cell r="AH835" t="str">
            <v>续本月</v>
          </cell>
          <cell r="AI835" t="str">
            <v>是</v>
          </cell>
          <cell r="AJ835">
            <v>13711869885</v>
          </cell>
          <cell r="AO835">
            <v>0</v>
          </cell>
          <cell r="AR835" t="str">
            <v>王屋区</v>
          </cell>
        </row>
        <row r="836">
          <cell r="F836">
            <v>13602349775</v>
          </cell>
          <cell r="G836" t="str">
            <v>13602349775</v>
          </cell>
          <cell r="H836" t="str">
            <v>叶金文</v>
          </cell>
          <cell r="I836" t="str">
            <v>预付费东莞住宅新装或续费1398元包年，带宽20M</v>
          </cell>
          <cell r="J836">
            <v>1398</v>
          </cell>
          <cell r="K836">
            <v>1398</v>
          </cell>
          <cell r="L836" t="str">
            <v>2014-10-30</v>
          </cell>
          <cell r="M836">
            <v>42307</v>
          </cell>
          <cell r="N836" t="str">
            <v>2016-10-30</v>
          </cell>
          <cell r="O836" t="str">
            <v>2015-06-09</v>
          </cell>
          <cell r="P836" t="str">
            <v>宽带预付费</v>
          </cell>
          <cell r="Q836" t="str">
            <v>续费</v>
          </cell>
          <cell r="R836" t="str">
            <v>提前充值</v>
          </cell>
          <cell r="S836" t="str">
            <v>家庭用户</v>
          </cell>
          <cell r="T836" t="str">
            <v>FTTH</v>
          </cell>
          <cell r="U836" t="str">
            <v>谢如画(xierh)</v>
          </cell>
          <cell r="V836" t="str">
            <v>ZX厚街胡政</v>
          </cell>
          <cell r="W836" t="str">
            <v/>
          </cell>
          <cell r="X836" t="str">
            <v>厚街区</v>
          </cell>
          <cell r="Y836">
            <v>0</v>
          </cell>
          <cell r="Z836">
            <v>0</v>
          </cell>
          <cell r="AA836" t="str">
            <v>厚街区</v>
          </cell>
          <cell r="AB836" t="str">
            <v>09</v>
          </cell>
          <cell r="AC836">
            <v>20</v>
          </cell>
          <cell r="AD836">
            <v>12</v>
          </cell>
          <cell r="AE836" t="str">
            <v>是</v>
          </cell>
          <cell r="AF836" t="str">
            <v/>
          </cell>
          <cell r="AG836" t="str">
            <v>价值宽带</v>
          </cell>
          <cell r="AH836" t="str">
            <v>续后期</v>
          </cell>
          <cell r="AI836" t="str">
            <v>否</v>
          </cell>
          <cell r="AO836">
            <v>0</v>
          </cell>
          <cell r="AR836" t="str">
            <v>王屋区</v>
          </cell>
        </row>
        <row r="837">
          <cell r="F837">
            <v>15820877520</v>
          </cell>
          <cell r="G837" t="str">
            <v>15820877520</v>
          </cell>
          <cell r="H837" t="str">
            <v>黄丹丹</v>
          </cell>
          <cell r="I837" t="str">
            <v>预付费东莞住宅新装或续费400元包半年，带宽4M</v>
          </cell>
          <cell r="J837">
            <v>400</v>
          </cell>
          <cell r="K837">
            <v>400</v>
          </cell>
          <cell r="L837" t="str">
            <v>2014-06-17</v>
          </cell>
          <cell r="M837">
            <v>42172</v>
          </cell>
          <cell r="N837" t="str">
            <v>2015-12-17</v>
          </cell>
          <cell r="O837" t="str">
            <v>2015-06-09</v>
          </cell>
          <cell r="P837" t="str">
            <v>宽带预付费</v>
          </cell>
          <cell r="Q837" t="str">
            <v>续费</v>
          </cell>
          <cell r="R837" t="str">
            <v>当月充值</v>
          </cell>
          <cell r="S837" t="str">
            <v>家庭用户</v>
          </cell>
          <cell r="T837" t="str">
            <v>FTTH</v>
          </cell>
          <cell r="U837" t="str">
            <v>谢如画(xierh)</v>
          </cell>
          <cell r="V837" t="str">
            <v>ZX厚街胡政</v>
          </cell>
          <cell r="W837" t="str">
            <v>(非)</v>
          </cell>
          <cell r="X837" t="str">
            <v>厚街区</v>
          </cell>
          <cell r="Y837">
            <v>0</v>
          </cell>
          <cell r="Z837">
            <v>0</v>
          </cell>
          <cell r="AA837" t="str">
            <v>厚街区</v>
          </cell>
          <cell r="AB837" t="str">
            <v>09</v>
          </cell>
          <cell r="AC837">
            <v>4</v>
          </cell>
          <cell r="AD837">
            <v>6</v>
          </cell>
          <cell r="AE837" t="str">
            <v>是</v>
          </cell>
          <cell r="AF837" t="str">
            <v/>
          </cell>
          <cell r="AG837" t="str">
            <v>否</v>
          </cell>
          <cell r="AH837" t="str">
            <v>续本月</v>
          </cell>
          <cell r="AI837" t="str">
            <v>是</v>
          </cell>
          <cell r="AJ837">
            <v>15820877520</v>
          </cell>
          <cell r="AO837">
            <v>0</v>
          </cell>
          <cell r="AR837" t="str">
            <v>博美区</v>
          </cell>
        </row>
        <row r="838">
          <cell r="F838">
            <v>18680657161</v>
          </cell>
          <cell r="G838" t="str">
            <v>18680657161</v>
          </cell>
          <cell r="H838" t="str">
            <v>张阳</v>
          </cell>
          <cell r="I838" t="str">
            <v>预付费东莞住宅新装或续费100元包月，带宽4M</v>
          </cell>
          <cell r="J838">
            <v>100</v>
          </cell>
          <cell r="K838">
            <v>100</v>
          </cell>
          <cell r="L838" t="str">
            <v>2014-11-07</v>
          </cell>
          <cell r="M838">
            <v>42163</v>
          </cell>
          <cell r="N838" t="str">
            <v>2015-07-09</v>
          </cell>
          <cell r="O838" t="str">
            <v>2015-06-09</v>
          </cell>
          <cell r="P838" t="str">
            <v>宽带预付费</v>
          </cell>
          <cell r="Q838" t="str">
            <v>续费</v>
          </cell>
          <cell r="R838" t="str">
            <v>当月充值</v>
          </cell>
          <cell r="S838" t="str">
            <v>家庭用户</v>
          </cell>
          <cell r="T838" t="str">
            <v>FTTH</v>
          </cell>
          <cell r="U838" t="str">
            <v>谢如画(xierh)</v>
          </cell>
          <cell r="V838" t="str">
            <v>ZX厚街胡政</v>
          </cell>
          <cell r="W838" t="str">
            <v/>
          </cell>
          <cell r="X838" t="str">
            <v>厚街区</v>
          </cell>
          <cell r="Y838">
            <v>0</v>
          </cell>
          <cell r="Z838">
            <v>0</v>
          </cell>
          <cell r="AA838" t="str">
            <v>厚街区</v>
          </cell>
          <cell r="AB838" t="str">
            <v>09</v>
          </cell>
          <cell r="AC838">
            <v>4</v>
          </cell>
          <cell r="AD838">
            <v>1</v>
          </cell>
          <cell r="AE838" t="str">
            <v>是</v>
          </cell>
          <cell r="AF838" t="str">
            <v/>
          </cell>
          <cell r="AG838" t="str">
            <v>否</v>
          </cell>
          <cell r="AH838" t="str">
            <v>续本月</v>
          </cell>
          <cell r="AI838" t="str">
            <v>是</v>
          </cell>
          <cell r="AJ838">
            <v>18680657161</v>
          </cell>
          <cell r="AO838">
            <v>0</v>
          </cell>
          <cell r="AR838" t="str">
            <v>博美区</v>
          </cell>
        </row>
        <row r="839">
          <cell r="F839">
            <v>13726419922</v>
          </cell>
          <cell r="G839" t="str">
            <v>13726419922</v>
          </cell>
          <cell r="H839" t="str">
            <v>黄荏</v>
          </cell>
          <cell r="I839" t="str">
            <v>预付费东莞住宅新装或续费1088元包年，带宽10M</v>
          </cell>
          <cell r="J839">
            <v>1088</v>
          </cell>
          <cell r="K839">
            <v>1088</v>
          </cell>
          <cell r="L839" t="str">
            <v>2013-06-15</v>
          </cell>
          <cell r="M839">
            <v>42170</v>
          </cell>
          <cell r="N839" t="str">
            <v>2016-06-15</v>
          </cell>
          <cell r="O839" t="str">
            <v>2015-06-08</v>
          </cell>
          <cell r="P839" t="str">
            <v>宽带预付费</v>
          </cell>
          <cell r="Q839" t="str">
            <v>续费</v>
          </cell>
          <cell r="R839" t="str">
            <v>当月充值</v>
          </cell>
          <cell r="S839" t="str">
            <v>家庭用户</v>
          </cell>
          <cell r="T839" t="str">
            <v>FTTH</v>
          </cell>
          <cell r="U839" t="str">
            <v>谢如画(xierh)</v>
          </cell>
          <cell r="V839" t="str">
            <v>ZX厚街胡政</v>
          </cell>
          <cell r="W839" t="str">
            <v/>
          </cell>
          <cell r="X839" t="str">
            <v>厚街区</v>
          </cell>
          <cell r="Y839">
            <v>0</v>
          </cell>
          <cell r="Z839">
            <v>0</v>
          </cell>
          <cell r="AA839" t="str">
            <v>厚街区</v>
          </cell>
          <cell r="AB839" t="str">
            <v>08</v>
          </cell>
          <cell r="AC839">
            <v>10</v>
          </cell>
          <cell r="AD839">
            <v>12</v>
          </cell>
          <cell r="AE839" t="str">
            <v>是</v>
          </cell>
          <cell r="AF839" t="str">
            <v/>
          </cell>
          <cell r="AG839" t="str">
            <v>价值宽带</v>
          </cell>
          <cell r="AH839" t="str">
            <v>续本月</v>
          </cell>
          <cell r="AI839" t="str">
            <v>是</v>
          </cell>
          <cell r="AJ839">
            <v>13726419922</v>
          </cell>
          <cell r="AO839">
            <v>0</v>
          </cell>
          <cell r="AR839" t="str">
            <v>博美区</v>
          </cell>
        </row>
        <row r="840">
          <cell r="F840">
            <v>13929485817</v>
          </cell>
          <cell r="G840" t="str">
            <v>13929485817</v>
          </cell>
          <cell r="H840" t="str">
            <v>廖康</v>
          </cell>
          <cell r="I840" t="str">
            <v>预付费东莞住宅新装或续费1088元包年，带宽10M</v>
          </cell>
          <cell r="J840">
            <v>1088</v>
          </cell>
          <cell r="K840">
            <v>1088</v>
          </cell>
          <cell r="L840" t="str">
            <v>2013-06-06</v>
          </cell>
          <cell r="M840">
            <v>42161</v>
          </cell>
          <cell r="N840" t="str">
            <v>2016-06-09</v>
          </cell>
          <cell r="O840" t="str">
            <v>2015-06-09</v>
          </cell>
          <cell r="P840" t="str">
            <v>宽带预付费</v>
          </cell>
          <cell r="Q840" t="str">
            <v>续费</v>
          </cell>
          <cell r="R840" t="str">
            <v>当月充值</v>
          </cell>
          <cell r="S840" t="str">
            <v>家庭用户</v>
          </cell>
          <cell r="T840" t="str">
            <v>FTTH</v>
          </cell>
          <cell r="U840" t="str">
            <v>谢如画(xierh)</v>
          </cell>
          <cell r="V840" t="str">
            <v>ZX厚街文志立</v>
          </cell>
          <cell r="W840" t="str">
            <v/>
          </cell>
          <cell r="X840" t="str">
            <v>厚街区</v>
          </cell>
          <cell r="Y840">
            <v>0</v>
          </cell>
          <cell r="Z840">
            <v>0</v>
          </cell>
          <cell r="AA840" t="str">
            <v>厚街区</v>
          </cell>
          <cell r="AB840" t="str">
            <v>09</v>
          </cell>
          <cell r="AC840">
            <v>10</v>
          </cell>
          <cell r="AD840">
            <v>12</v>
          </cell>
          <cell r="AE840" t="str">
            <v>是</v>
          </cell>
          <cell r="AF840" t="str">
            <v/>
          </cell>
          <cell r="AG840" t="str">
            <v>价值宽带</v>
          </cell>
          <cell r="AH840" t="str">
            <v>续本月</v>
          </cell>
          <cell r="AI840" t="str">
            <v>是</v>
          </cell>
          <cell r="AJ840">
            <v>13929485817</v>
          </cell>
          <cell r="AO840">
            <v>0</v>
          </cell>
          <cell r="AR840" t="str">
            <v>博美区</v>
          </cell>
        </row>
        <row r="841">
          <cell r="F841">
            <v>18857308726</v>
          </cell>
          <cell r="G841" t="str">
            <v>18857308726</v>
          </cell>
          <cell r="H841" t="str">
            <v>赵日权</v>
          </cell>
          <cell r="I841" t="str">
            <v>预付费东莞住宅新装或续费400元包半年，带宽4M</v>
          </cell>
          <cell r="J841">
            <v>400</v>
          </cell>
          <cell r="K841">
            <v>400</v>
          </cell>
          <cell r="L841" t="str">
            <v>2013-05-05</v>
          </cell>
          <cell r="M841">
            <v>42156</v>
          </cell>
          <cell r="N841" t="str">
            <v>2015-12-08</v>
          </cell>
          <cell r="O841" t="str">
            <v>2015-06-08</v>
          </cell>
          <cell r="P841" t="str">
            <v>宽带预付费</v>
          </cell>
          <cell r="Q841" t="str">
            <v>续费</v>
          </cell>
          <cell r="R841" t="str">
            <v>当月充值</v>
          </cell>
          <cell r="S841" t="str">
            <v>家庭用户</v>
          </cell>
          <cell r="T841" t="str">
            <v>FTTH</v>
          </cell>
          <cell r="U841" t="str">
            <v>谢如画(xierh)</v>
          </cell>
          <cell r="V841" t="str">
            <v>ZX厚街张宏波</v>
          </cell>
          <cell r="W841" t="str">
            <v/>
          </cell>
          <cell r="X841" t="str">
            <v>厚街区</v>
          </cell>
          <cell r="Y841">
            <v>0</v>
          </cell>
          <cell r="Z841">
            <v>0</v>
          </cell>
          <cell r="AA841" t="str">
            <v>厚街区</v>
          </cell>
          <cell r="AB841" t="str">
            <v>08</v>
          </cell>
          <cell r="AC841">
            <v>4</v>
          </cell>
          <cell r="AD841">
            <v>6</v>
          </cell>
          <cell r="AE841" t="str">
            <v>是</v>
          </cell>
          <cell r="AF841" t="str">
            <v/>
          </cell>
          <cell r="AG841" t="str">
            <v>否</v>
          </cell>
          <cell r="AH841" t="str">
            <v>续本月</v>
          </cell>
          <cell r="AI841" t="str">
            <v>是</v>
          </cell>
          <cell r="AJ841">
            <v>18857308726</v>
          </cell>
          <cell r="AO841">
            <v>0</v>
          </cell>
          <cell r="AR841" t="str">
            <v>博美区</v>
          </cell>
        </row>
        <row r="842">
          <cell r="F842">
            <v>13412628659</v>
          </cell>
          <cell r="G842" t="str">
            <v>13412628659</v>
          </cell>
          <cell r="H842" t="str">
            <v>杨贞寅</v>
          </cell>
          <cell r="I842" t="str">
            <v>预付费东莞住宅新装或续费888元包年，带宽12M</v>
          </cell>
          <cell r="J842">
            <v>888</v>
          </cell>
          <cell r="K842">
            <v>888</v>
          </cell>
          <cell r="L842" t="str">
            <v>2014-06-05</v>
          </cell>
          <cell r="M842">
            <v>42160</v>
          </cell>
          <cell r="N842" t="str">
            <v>2016-06-09</v>
          </cell>
          <cell r="O842" t="str">
            <v>2015-06-09</v>
          </cell>
          <cell r="P842" t="str">
            <v>宽带预付费</v>
          </cell>
          <cell r="Q842" t="str">
            <v>续费</v>
          </cell>
          <cell r="R842" t="str">
            <v>往月充值</v>
          </cell>
          <cell r="S842" t="str">
            <v>家庭用户</v>
          </cell>
          <cell r="T842" t="str">
            <v>FTTH</v>
          </cell>
          <cell r="U842" t="str">
            <v>邹文兰(zouwl)</v>
          </cell>
          <cell r="V842" t="str">
            <v>ZX虎门罗灿坤</v>
          </cell>
          <cell r="W842" t="str">
            <v>电商价值宽带营销</v>
          </cell>
          <cell r="X842" t="str">
            <v>虎门区</v>
          </cell>
          <cell r="Y842">
            <v>0</v>
          </cell>
          <cell r="Z842">
            <v>0</v>
          </cell>
          <cell r="AA842" t="str">
            <v>虎门区</v>
          </cell>
          <cell r="AB842" t="str">
            <v>09</v>
          </cell>
          <cell r="AC842">
            <v>12</v>
          </cell>
          <cell r="AD842">
            <v>12</v>
          </cell>
          <cell r="AE842" t="str">
            <v>是</v>
          </cell>
          <cell r="AF842" t="str">
            <v/>
          </cell>
          <cell r="AG842" t="str">
            <v>价值宽带</v>
          </cell>
          <cell r="AH842" t="str">
            <v>续本月</v>
          </cell>
          <cell r="AI842" t="str">
            <v>是</v>
          </cell>
          <cell r="AJ842">
            <v>13412628659</v>
          </cell>
          <cell r="AO842">
            <v>0</v>
          </cell>
          <cell r="AR842" t="str">
            <v>南栅区</v>
          </cell>
        </row>
        <row r="843">
          <cell r="F843">
            <v>13424806088</v>
          </cell>
          <cell r="G843" t="str">
            <v>13424806088</v>
          </cell>
          <cell r="H843" t="str">
            <v>黄艺强</v>
          </cell>
          <cell r="I843" t="str">
            <v>预付费东莞住宅新装或续费888元包年，带宽12M</v>
          </cell>
          <cell r="J843">
            <v>888</v>
          </cell>
          <cell r="K843">
            <v>888</v>
          </cell>
          <cell r="L843" t="str">
            <v>2012-06-08</v>
          </cell>
          <cell r="M843">
            <v>42163</v>
          </cell>
          <cell r="N843" t="str">
            <v>2016-06-09</v>
          </cell>
          <cell r="O843" t="str">
            <v>2015-06-09</v>
          </cell>
          <cell r="P843" t="str">
            <v>宽带预付费</v>
          </cell>
          <cell r="Q843" t="str">
            <v>续费</v>
          </cell>
          <cell r="R843" t="str">
            <v>往月充值</v>
          </cell>
          <cell r="S843" t="str">
            <v>家庭用户</v>
          </cell>
          <cell r="T843" t="str">
            <v>FTTH</v>
          </cell>
          <cell r="U843" t="str">
            <v>邹文兰(zouwl)</v>
          </cell>
          <cell r="V843" t="str">
            <v>ZX虎门罗灿坤</v>
          </cell>
          <cell r="W843" t="str">
            <v>电商价值宽带营销</v>
          </cell>
          <cell r="X843" t="str">
            <v>虎门区</v>
          </cell>
          <cell r="Y843">
            <v>0</v>
          </cell>
          <cell r="Z843">
            <v>0</v>
          </cell>
          <cell r="AA843" t="str">
            <v>虎门区</v>
          </cell>
          <cell r="AB843" t="str">
            <v>09</v>
          </cell>
          <cell r="AC843">
            <v>12</v>
          </cell>
          <cell r="AD843">
            <v>12</v>
          </cell>
          <cell r="AE843" t="str">
            <v>是</v>
          </cell>
          <cell r="AF843" t="str">
            <v/>
          </cell>
          <cell r="AG843" t="str">
            <v>价值宽带</v>
          </cell>
          <cell r="AH843" t="str">
            <v>续本月</v>
          </cell>
          <cell r="AI843" t="str">
            <v>是</v>
          </cell>
          <cell r="AJ843">
            <v>13424806088</v>
          </cell>
          <cell r="AO843">
            <v>0</v>
          </cell>
          <cell r="AR843" t="str">
            <v>上沙区</v>
          </cell>
        </row>
        <row r="844">
          <cell r="F844">
            <v>13580872821</v>
          </cell>
          <cell r="G844" t="str">
            <v>13580872821</v>
          </cell>
          <cell r="H844" t="str">
            <v>杨小刚</v>
          </cell>
          <cell r="I844" t="str">
            <v>预付费东莞住宅新装或续费888元包年，带宽12M</v>
          </cell>
          <cell r="J844">
            <v>888</v>
          </cell>
          <cell r="K844">
            <v>888</v>
          </cell>
          <cell r="L844" t="str">
            <v>2012-06-01</v>
          </cell>
          <cell r="M844">
            <v>42159</v>
          </cell>
          <cell r="N844" t="str">
            <v>2016-06-08</v>
          </cell>
          <cell r="O844" t="str">
            <v>2015-06-08</v>
          </cell>
          <cell r="P844" t="str">
            <v>宽带预付费</v>
          </cell>
          <cell r="Q844" t="str">
            <v>续费</v>
          </cell>
          <cell r="R844" t="str">
            <v>往月充值</v>
          </cell>
          <cell r="S844" t="str">
            <v>家庭用户</v>
          </cell>
          <cell r="T844" t="str">
            <v>FTTH</v>
          </cell>
          <cell r="U844" t="str">
            <v>王汝怡(wangry)</v>
          </cell>
          <cell r="V844" t="str">
            <v>ZX虎门罗灿坤</v>
          </cell>
          <cell r="W844" t="str">
            <v>电商价值宽带营销</v>
          </cell>
          <cell r="X844" t="str">
            <v>虎门区</v>
          </cell>
          <cell r="Y844">
            <v>0</v>
          </cell>
          <cell r="Z844">
            <v>0</v>
          </cell>
          <cell r="AA844" t="str">
            <v>虎门区</v>
          </cell>
          <cell r="AB844" t="str">
            <v>08</v>
          </cell>
          <cell r="AC844">
            <v>12</v>
          </cell>
          <cell r="AD844">
            <v>12</v>
          </cell>
          <cell r="AE844" t="str">
            <v>是</v>
          </cell>
          <cell r="AF844" t="str">
            <v/>
          </cell>
          <cell r="AG844" t="str">
            <v>价值宽带</v>
          </cell>
          <cell r="AH844" t="str">
            <v>续本月</v>
          </cell>
          <cell r="AI844" t="str">
            <v>是</v>
          </cell>
          <cell r="AJ844">
            <v>13580872821</v>
          </cell>
          <cell r="AO844">
            <v>0</v>
          </cell>
          <cell r="AR844" t="str">
            <v>军埔区</v>
          </cell>
        </row>
        <row r="845">
          <cell r="F845">
            <v>13711897667</v>
          </cell>
          <cell r="G845" t="str">
            <v>13711897667</v>
          </cell>
          <cell r="H845" t="str">
            <v>彭福君</v>
          </cell>
          <cell r="I845" t="str">
            <v>预付费东莞住宅新装或续费888元包年，带宽12M</v>
          </cell>
          <cell r="J845">
            <v>888</v>
          </cell>
          <cell r="K845">
            <v>888</v>
          </cell>
          <cell r="L845" t="str">
            <v>2014-06-05</v>
          </cell>
          <cell r="M845">
            <v>42160</v>
          </cell>
          <cell r="N845" t="str">
            <v>2016-06-08</v>
          </cell>
          <cell r="O845" t="str">
            <v>2015-06-08</v>
          </cell>
          <cell r="P845" t="str">
            <v>宽带预付费</v>
          </cell>
          <cell r="Q845" t="str">
            <v>续费</v>
          </cell>
          <cell r="R845" t="str">
            <v>往月充值</v>
          </cell>
          <cell r="S845" t="str">
            <v>家庭用户</v>
          </cell>
          <cell r="T845" t="str">
            <v>FTTH</v>
          </cell>
          <cell r="U845" t="str">
            <v>王汝怡(wangry)</v>
          </cell>
          <cell r="V845" t="str">
            <v>ZX虎门钟小红</v>
          </cell>
          <cell r="W845" t="str">
            <v>电商价值宽带营销</v>
          </cell>
          <cell r="X845" t="str">
            <v>虎门区</v>
          </cell>
          <cell r="Y845">
            <v>0</v>
          </cell>
          <cell r="Z845">
            <v>0</v>
          </cell>
          <cell r="AA845" t="str">
            <v>虎门区</v>
          </cell>
          <cell r="AB845" t="str">
            <v>08</v>
          </cell>
          <cell r="AC845">
            <v>12</v>
          </cell>
          <cell r="AD845">
            <v>12</v>
          </cell>
          <cell r="AE845" t="str">
            <v>是</v>
          </cell>
          <cell r="AF845" t="str">
            <v/>
          </cell>
          <cell r="AG845" t="str">
            <v>价值宽带</v>
          </cell>
          <cell r="AH845" t="str">
            <v>续本月</v>
          </cell>
          <cell r="AI845" t="str">
            <v>是</v>
          </cell>
          <cell r="AJ845">
            <v>13711897667</v>
          </cell>
          <cell r="AO845">
            <v>0</v>
          </cell>
          <cell r="AR845" t="str">
            <v>博美区</v>
          </cell>
        </row>
        <row r="846">
          <cell r="F846">
            <v>13763241913</v>
          </cell>
          <cell r="G846" t="str">
            <v>13763241913</v>
          </cell>
          <cell r="H846" t="str">
            <v>李水霞</v>
          </cell>
          <cell r="I846" t="str">
            <v>预付费东莞住宅新装或续费888元包年，带宽12M</v>
          </cell>
          <cell r="J846">
            <v>888</v>
          </cell>
          <cell r="K846">
            <v>888</v>
          </cell>
          <cell r="L846" t="str">
            <v>2013-06-29</v>
          </cell>
          <cell r="M846">
            <v>42184</v>
          </cell>
          <cell r="N846" t="str">
            <v>2016-06-29</v>
          </cell>
          <cell r="O846" t="str">
            <v>2015-06-08</v>
          </cell>
          <cell r="P846" t="str">
            <v>宽带预付费</v>
          </cell>
          <cell r="Q846" t="str">
            <v>续费</v>
          </cell>
          <cell r="R846" t="str">
            <v>提前充值</v>
          </cell>
          <cell r="S846" t="str">
            <v>家庭用户</v>
          </cell>
          <cell r="T846" t="str">
            <v>FTTH</v>
          </cell>
          <cell r="U846" t="str">
            <v>邓昌涛(dengct)</v>
          </cell>
          <cell r="V846" t="str">
            <v>ZY虎门营业厅</v>
          </cell>
          <cell r="W846" t="str">
            <v>电商价值宽带营销</v>
          </cell>
          <cell r="X846" t="str">
            <v>虎门区</v>
          </cell>
          <cell r="Y846">
            <v>0</v>
          </cell>
          <cell r="Z846">
            <v>0</v>
          </cell>
          <cell r="AA846" t="str">
            <v>虎门区</v>
          </cell>
          <cell r="AB846" t="str">
            <v>08</v>
          </cell>
          <cell r="AC846">
            <v>12</v>
          </cell>
          <cell r="AD846">
            <v>12</v>
          </cell>
          <cell r="AE846" t="str">
            <v>是</v>
          </cell>
          <cell r="AF846" t="str">
            <v/>
          </cell>
          <cell r="AG846" t="str">
            <v>价值宽带</v>
          </cell>
          <cell r="AH846" t="str">
            <v>续本月</v>
          </cell>
          <cell r="AI846" t="str">
            <v>是</v>
          </cell>
          <cell r="AJ846">
            <v>13763241913</v>
          </cell>
          <cell r="AO846">
            <v>0</v>
          </cell>
          <cell r="AR846" t="str">
            <v>乌沙区</v>
          </cell>
        </row>
        <row r="847">
          <cell r="F847">
            <v>13662848301</v>
          </cell>
          <cell r="G847" t="str">
            <v>13662848301</v>
          </cell>
          <cell r="H847" t="str">
            <v>李俊生</v>
          </cell>
          <cell r="I847" t="str">
            <v>预付费东莞住宅新装或续费888元包年，带宽12M</v>
          </cell>
          <cell r="J847">
            <v>888</v>
          </cell>
          <cell r="K847">
            <v>888</v>
          </cell>
          <cell r="L847" t="str">
            <v>2014-07-08</v>
          </cell>
          <cell r="M847">
            <v>42193</v>
          </cell>
          <cell r="N847" t="str">
            <v>2016-07-08</v>
          </cell>
          <cell r="O847" t="str">
            <v>2015-06-09</v>
          </cell>
          <cell r="P847" t="str">
            <v>宽带预付费</v>
          </cell>
          <cell r="Q847" t="str">
            <v>续费</v>
          </cell>
          <cell r="R847" t="str">
            <v>提前充值</v>
          </cell>
          <cell r="S847" t="str">
            <v>家庭用户</v>
          </cell>
          <cell r="T847" t="str">
            <v>FTTH</v>
          </cell>
          <cell r="U847" t="str">
            <v>王汝怡(wangry)</v>
          </cell>
          <cell r="V847" t="str">
            <v>ZX虎门张远庭</v>
          </cell>
          <cell r="W847" t="str">
            <v>电商价值宽带营销</v>
          </cell>
          <cell r="X847" t="str">
            <v>虎门区</v>
          </cell>
          <cell r="Y847">
            <v>0</v>
          </cell>
          <cell r="Z847">
            <v>0</v>
          </cell>
          <cell r="AA847" t="str">
            <v>虎门区</v>
          </cell>
          <cell r="AB847" t="str">
            <v>09</v>
          </cell>
          <cell r="AC847">
            <v>12</v>
          </cell>
          <cell r="AD847">
            <v>12</v>
          </cell>
          <cell r="AE847" t="str">
            <v>是</v>
          </cell>
          <cell r="AF847" t="str">
            <v/>
          </cell>
          <cell r="AG847" t="str">
            <v>价值宽带</v>
          </cell>
          <cell r="AH847" t="str">
            <v>续后期</v>
          </cell>
          <cell r="AI847" t="str">
            <v>否</v>
          </cell>
          <cell r="AO847">
            <v>0</v>
          </cell>
          <cell r="AR847" t="str">
            <v>乌沙区</v>
          </cell>
        </row>
        <row r="848">
          <cell r="F848">
            <v>13717339226</v>
          </cell>
          <cell r="G848" t="str">
            <v>13717339226</v>
          </cell>
          <cell r="H848" t="str">
            <v>覃雪莲</v>
          </cell>
          <cell r="I848" t="str">
            <v>预付费东莞住宅新装或续费888元包年，带宽12M</v>
          </cell>
          <cell r="J848">
            <v>888</v>
          </cell>
          <cell r="K848">
            <v>888</v>
          </cell>
          <cell r="L848" t="str">
            <v>2014-05-31</v>
          </cell>
          <cell r="M848">
            <v>42155</v>
          </cell>
          <cell r="N848" t="str">
            <v>2016-06-08</v>
          </cell>
          <cell r="O848" t="str">
            <v>2015-06-08</v>
          </cell>
          <cell r="P848" t="str">
            <v>宽带预付费</v>
          </cell>
          <cell r="Q848" t="str">
            <v>续费</v>
          </cell>
          <cell r="R848" t="str">
            <v>往月充值</v>
          </cell>
          <cell r="S848" t="str">
            <v>家庭用户</v>
          </cell>
          <cell r="T848" t="str">
            <v>FTTH</v>
          </cell>
          <cell r="U848" t="str">
            <v>王汝怡(wangry)</v>
          </cell>
          <cell r="V848" t="str">
            <v>ZX虎门陈伟娣</v>
          </cell>
          <cell r="W848" t="str">
            <v>电商价值宽带营销</v>
          </cell>
          <cell r="X848" t="str">
            <v>虎门区</v>
          </cell>
          <cell r="Y848">
            <v>0</v>
          </cell>
          <cell r="Z848">
            <v>0</v>
          </cell>
          <cell r="AA848" t="str">
            <v>虎门区</v>
          </cell>
          <cell r="AB848" t="str">
            <v>08</v>
          </cell>
          <cell r="AC848">
            <v>12</v>
          </cell>
          <cell r="AD848">
            <v>12</v>
          </cell>
          <cell r="AE848" t="str">
            <v>是</v>
          </cell>
          <cell r="AF848" t="str">
            <v/>
          </cell>
          <cell r="AG848" t="str">
            <v>价值宽带</v>
          </cell>
          <cell r="AH848" t="str">
            <v>续前期</v>
          </cell>
          <cell r="AI848" t="str">
            <v>否</v>
          </cell>
          <cell r="AO848">
            <v>0</v>
          </cell>
          <cell r="AR848" t="str">
            <v>乌沙区</v>
          </cell>
        </row>
        <row r="849">
          <cell r="F849">
            <v>13268668699</v>
          </cell>
          <cell r="G849" t="str">
            <v>13268668699</v>
          </cell>
          <cell r="H849" t="str">
            <v>葛华军</v>
          </cell>
          <cell r="I849" t="str">
            <v>预付费东莞住宅新装或续费888元包年，带宽12M</v>
          </cell>
          <cell r="J849">
            <v>888</v>
          </cell>
          <cell r="K849">
            <v>888</v>
          </cell>
          <cell r="L849" t="str">
            <v>2013-07-12</v>
          </cell>
          <cell r="M849">
            <v>42197</v>
          </cell>
          <cell r="N849" t="str">
            <v>2016-07-12</v>
          </cell>
          <cell r="O849" t="str">
            <v>2015-06-08</v>
          </cell>
          <cell r="P849" t="str">
            <v>宽带预付费</v>
          </cell>
          <cell r="Q849" t="str">
            <v>续费</v>
          </cell>
          <cell r="R849" t="str">
            <v>提前充值</v>
          </cell>
          <cell r="S849" t="str">
            <v>家庭用户</v>
          </cell>
          <cell r="T849" t="str">
            <v>FTTH</v>
          </cell>
          <cell r="U849" t="str">
            <v>王汝怡(wangry)</v>
          </cell>
          <cell r="V849" t="str">
            <v>DSBR虎门杜嘉明</v>
          </cell>
          <cell r="W849" t="str">
            <v>电商价值宽带营销</v>
          </cell>
          <cell r="X849" t="str">
            <v>虎门区</v>
          </cell>
          <cell r="Y849">
            <v>0</v>
          </cell>
          <cell r="Z849">
            <v>0</v>
          </cell>
          <cell r="AA849" t="str">
            <v>虎门区</v>
          </cell>
          <cell r="AB849" t="str">
            <v>08</v>
          </cell>
          <cell r="AC849">
            <v>12</v>
          </cell>
          <cell r="AD849">
            <v>12</v>
          </cell>
          <cell r="AE849" t="str">
            <v>是</v>
          </cell>
          <cell r="AF849" t="str">
            <v/>
          </cell>
          <cell r="AG849" t="str">
            <v>价值宽带</v>
          </cell>
          <cell r="AH849" t="str">
            <v>续后期</v>
          </cell>
          <cell r="AI849" t="str">
            <v>否</v>
          </cell>
          <cell r="AO849">
            <v>0</v>
          </cell>
          <cell r="AR849" t="str">
            <v>乌沙区</v>
          </cell>
        </row>
        <row r="850">
          <cell r="F850">
            <v>13549304759</v>
          </cell>
          <cell r="G850" t="str">
            <v>13549304759</v>
          </cell>
          <cell r="H850" t="str">
            <v>于红艳</v>
          </cell>
          <cell r="I850" t="str">
            <v>预付费东莞住宅新装或续费888元包年，带宽12M</v>
          </cell>
          <cell r="J850">
            <v>888</v>
          </cell>
          <cell r="K850">
            <v>888</v>
          </cell>
          <cell r="L850" t="str">
            <v>2013-06-07</v>
          </cell>
          <cell r="M850">
            <v>42162</v>
          </cell>
          <cell r="N850" t="str">
            <v>2016-06-08</v>
          </cell>
          <cell r="O850" t="str">
            <v>2015-06-08</v>
          </cell>
          <cell r="P850" t="str">
            <v>宽带预付费</v>
          </cell>
          <cell r="Q850" t="str">
            <v>续费</v>
          </cell>
          <cell r="R850" t="str">
            <v>往月充值</v>
          </cell>
          <cell r="S850" t="str">
            <v>家庭用户</v>
          </cell>
          <cell r="T850" t="str">
            <v>FTTH</v>
          </cell>
          <cell r="U850" t="str">
            <v>邹文兰(zouwl)</v>
          </cell>
          <cell r="V850" t="str">
            <v>ZX虎门杜嘉明</v>
          </cell>
          <cell r="W850" t="str">
            <v>电商价值宽带营销</v>
          </cell>
          <cell r="X850" t="str">
            <v>虎门区</v>
          </cell>
          <cell r="Y850">
            <v>0</v>
          </cell>
          <cell r="Z850">
            <v>0</v>
          </cell>
          <cell r="AA850" t="str">
            <v>虎门区</v>
          </cell>
          <cell r="AB850" t="str">
            <v>08</v>
          </cell>
          <cell r="AC850">
            <v>12</v>
          </cell>
          <cell r="AD850">
            <v>12</v>
          </cell>
          <cell r="AE850" t="str">
            <v>是</v>
          </cell>
          <cell r="AF850" t="str">
            <v/>
          </cell>
          <cell r="AG850" t="str">
            <v>价值宽带</v>
          </cell>
          <cell r="AH850" t="str">
            <v>续本月</v>
          </cell>
          <cell r="AI850" t="str">
            <v>是</v>
          </cell>
          <cell r="AJ850">
            <v>13549304759</v>
          </cell>
          <cell r="AO850">
            <v>0</v>
          </cell>
          <cell r="AR850" t="str">
            <v>三屯区</v>
          </cell>
        </row>
        <row r="851">
          <cell r="F851">
            <v>15814188927</v>
          </cell>
          <cell r="G851" t="str">
            <v>15814188927</v>
          </cell>
          <cell r="H851" t="str">
            <v>江沈波</v>
          </cell>
          <cell r="I851" t="str">
            <v>预付费东莞住宅新装或续费1408元包2年，带宽12M</v>
          </cell>
          <cell r="J851">
            <v>1408</v>
          </cell>
          <cell r="K851">
            <v>1408</v>
          </cell>
          <cell r="L851" t="str">
            <v>2013-07-17</v>
          </cell>
          <cell r="M851">
            <v>42202</v>
          </cell>
          <cell r="N851" t="str">
            <v>2017-07-17</v>
          </cell>
          <cell r="O851" t="str">
            <v>2015-06-08</v>
          </cell>
          <cell r="P851" t="str">
            <v>宽带预付费</v>
          </cell>
          <cell r="Q851" t="str">
            <v>续费</v>
          </cell>
          <cell r="R851" t="str">
            <v>提前充值</v>
          </cell>
          <cell r="S851" t="str">
            <v>家庭用户</v>
          </cell>
          <cell r="T851" t="str">
            <v>FTTH</v>
          </cell>
          <cell r="U851" t="str">
            <v>王汝怡(wangry)</v>
          </cell>
          <cell r="V851" t="str">
            <v>ZX虎门陈伟娣</v>
          </cell>
          <cell r="W851" t="str">
            <v>电商价值宽带营销</v>
          </cell>
          <cell r="X851" t="str">
            <v>虎门区</v>
          </cell>
          <cell r="Y851">
            <v>0</v>
          </cell>
          <cell r="Z851">
            <v>0</v>
          </cell>
          <cell r="AA851" t="str">
            <v>虎门区</v>
          </cell>
          <cell r="AB851" t="str">
            <v>08</v>
          </cell>
          <cell r="AC851">
            <v>12</v>
          </cell>
          <cell r="AD851">
            <v>24</v>
          </cell>
          <cell r="AE851" t="str">
            <v>是</v>
          </cell>
          <cell r="AF851" t="str">
            <v/>
          </cell>
          <cell r="AG851" t="str">
            <v>价值宽带</v>
          </cell>
          <cell r="AH851" t="str">
            <v>续后期</v>
          </cell>
          <cell r="AI851" t="str">
            <v>否</v>
          </cell>
          <cell r="AO851">
            <v>0</v>
          </cell>
          <cell r="AR851" t="str">
            <v>三屯区</v>
          </cell>
        </row>
        <row r="852">
          <cell r="F852">
            <v>13650298342</v>
          </cell>
          <cell r="G852" t="str">
            <v>13650298342</v>
          </cell>
          <cell r="H852" t="str">
            <v>吴金平</v>
          </cell>
          <cell r="I852" t="str">
            <v>预付费东莞住宅新装或续费888元包年，带宽12M</v>
          </cell>
          <cell r="J852">
            <v>888</v>
          </cell>
          <cell r="K852">
            <v>888</v>
          </cell>
          <cell r="L852" t="str">
            <v>2010-04-29</v>
          </cell>
          <cell r="M852">
            <v>42162</v>
          </cell>
          <cell r="N852" t="str">
            <v>2016-06-09</v>
          </cell>
          <cell r="O852" t="str">
            <v>2015-06-09</v>
          </cell>
          <cell r="P852" t="str">
            <v>宽带预付费</v>
          </cell>
          <cell r="Q852" t="str">
            <v>续费</v>
          </cell>
          <cell r="R852" t="str">
            <v>当月充值</v>
          </cell>
          <cell r="S852" t="str">
            <v>家庭用户</v>
          </cell>
          <cell r="T852" t="str">
            <v>FTTH</v>
          </cell>
          <cell r="U852" t="str">
            <v>谢如画(xierh)</v>
          </cell>
          <cell r="V852" t="str">
            <v>ZX厚街温圣荣</v>
          </cell>
          <cell r="W852" t="str">
            <v/>
          </cell>
          <cell r="X852" t="str">
            <v>厚街区</v>
          </cell>
          <cell r="Y852">
            <v>0</v>
          </cell>
          <cell r="Z852">
            <v>0</v>
          </cell>
          <cell r="AA852" t="str">
            <v>厚街区</v>
          </cell>
          <cell r="AB852" t="str">
            <v>09</v>
          </cell>
          <cell r="AC852">
            <v>12</v>
          </cell>
          <cell r="AD852">
            <v>12</v>
          </cell>
          <cell r="AE852" t="str">
            <v>是</v>
          </cell>
          <cell r="AF852" t="str">
            <v/>
          </cell>
          <cell r="AG852" t="str">
            <v>价值宽带</v>
          </cell>
          <cell r="AH852" t="str">
            <v>续本月</v>
          </cell>
          <cell r="AI852" t="str">
            <v>是</v>
          </cell>
          <cell r="AJ852">
            <v>13650298342</v>
          </cell>
          <cell r="AO852">
            <v>0</v>
          </cell>
          <cell r="AR852" t="str">
            <v>三屯区</v>
          </cell>
        </row>
        <row r="853">
          <cell r="F853" t="str">
            <v>dgdc90062655</v>
          </cell>
          <cell r="G853" t="str">
            <v>dgdc90062655</v>
          </cell>
          <cell r="H853" t="str">
            <v>王崇振</v>
          </cell>
          <cell r="I853" t="str">
            <v>预付费东莞住宅新装或续费888元包年，带宽12M</v>
          </cell>
          <cell r="J853">
            <v>888</v>
          </cell>
          <cell r="K853">
            <v>888</v>
          </cell>
          <cell r="L853" t="str">
            <v>2011-08-09</v>
          </cell>
          <cell r="M853">
            <v>42169</v>
          </cell>
          <cell r="N853" t="str">
            <v>2016-06-14</v>
          </cell>
          <cell r="O853" t="str">
            <v>2015-06-09</v>
          </cell>
          <cell r="P853" t="str">
            <v>宽带预付费</v>
          </cell>
          <cell r="Q853" t="str">
            <v>续费</v>
          </cell>
          <cell r="R853" t="str">
            <v>提前充值</v>
          </cell>
          <cell r="S853" t="str">
            <v>家庭用户</v>
          </cell>
          <cell r="T853" t="str">
            <v>FTTH</v>
          </cell>
          <cell r="U853" t="str">
            <v>王丽(wangl)</v>
          </cell>
          <cell r="V853" t="str">
            <v>ZX长安何乐平</v>
          </cell>
          <cell r="W853" t="str">
            <v>电商价值宽带营销</v>
          </cell>
          <cell r="X853" t="str">
            <v>长安区</v>
          </cell>
          <cell r="Y853">
            <v>0</v>
          </cell>
          <cell r="Z853">
            <v>0</v>
          </cell>
          <cell r="AA853" t="str">
            <v>长安区</v>
          </cell>
          <cell r="AB853" t="str">
            <v>09</v>
          </cell>
          <cell r="AC853">
            <v>12</v>
          </cell>
          <cell r="AD853">
            <v>12</v>
          </cell>
          <cell r="AE853" t="str">
            <v>是</v>
          </cell>
          <cell r="AF853" t="str">
            <v/>
          </cell>
          <cell r="AG853" t="str">
            <v>价值宽带</v>
          </cell>
          <cell r="AH853" t="str">
            <v>续本月</v>
          </cell>
          <cell r="AI853" t="str">
            <v>是</v>
          </cell>
          <cell r="AJ853" t="str">
            <v>dgdc90062655</v>
          </cell>
          <cell r="AO853">
            <v>0</v>
          </cell>
          <cell r="AR853" t="str">
            <v>龙眼区</v>
          </cell>
        </row>
        <row r="854">
          <cell r="F854">
            <v>15913731661</v>
          </cell>
          <cell r="G854" t="str">
            <v>15913731661</v>
          </cell>
          <cell r="H854" t="str">
            <v>曹洪</v>
          </cell>
          <cell r="I854" t="str">
            <v>预付费东莞住宅新装或续费888元包年，带宽12M</v>
          </cell>
          <cell r="J854">
            <v>888</v>
          </cell>
          <cell r="K854">
            <v>888</v>
          </cell>
          <cell r="L854" t="str">
            <v>2013-07-02</v>
          </cell>
          <cell r="M854">
            <v>42187</v>
          </cell>
          <cell r="N854" t="str">
            <v>2016-07-02</v>
          </cell>
          <cell r="O854" t="str">
            <v>2015-06-08</v>
          </cell>
          <cell r="P854" t="str">
            <v>宽带预付费</v>
          </cell>
          <cell r="Q854" t="str">
            <v>续费</v>
          </cell>
          <cell r="R854" t="str">
            <v>提前充值</v>
          </cell>
          <cell r="S854" t="str">
            <v>家庭用户</v>
          </cell>
          <cell r="T854" t="str">
            <v>FTTH</v>
          </cell>
          <cell r="U854" t="str">
            <v>谢如画(xierh)</v>
          </cell>
          <cell r="V854" t="str">
            <v>ZX厚街易荣辉</v>
          </cell>
          <cell r="W854" t="str">
            <v>电商价值宽带营销</v>
          </cell>
          <cell r="X854" t="str">
            <v>厚街区</v>
          </cell>
          <cell r="Y854">
            <v>0</v>
          </cell>
          <cell r="Z854">
            <v>0</v>
          </cell>
          <cell r="AA854" t="str">
            <v>厚街区</v>
          </cell>
          <cell r="AB854" t="str">
            <v>08</v>
          </cell>
          <cell r="AC854">
            <v>12</v>
          </cell>
          <cell r="AD854">
            <v>12</v>
          </cell>
          <cell r="AE854" t="str">
            <v>是</v>
          </cell>
          <cell r="AF854" t="str">
            <v/>
          </cell>
          <cell r="AG854" t="str">
            <v>价值宽带</v>
          </cell>
          <cell r="AH854" t="str">
            <v>续后期</v>
          </cell>
          <cell r="AI854" t="str">
            <v>否</v>
          </cell>
          <cell r="AO854">
            <v>0</v>
          </cell>
          <cell r="AR854" t="str">
            <v>居岐区</v>
          </cell>
        </row>
        <row r="855">
          <cell r="F855" t="str">
            <v>dgdc90062234</v>
          </cell>
          <cell r="G855" t="str">
            <v>dgdc90062234</v>
          </cell>
          <cell r="H855" t="str">
            <v>余邦义</v>
          </cell>
          <cell r="I855" t="str">
            <v>预付费东莞住宅新装或续费680元包年，带宽4M</v>
          </cell>
          <cell r="J855">
            <v>680</v>
          </cell>
          <cell r="K855">
            <v>680</v>
          </cell>
          <cell r="L855" t="str">
            <v>2011-07-13</v>
          </cell>
          <cell r="M855">
            <v>42204</v>
          </cell>
          <cell r="N855" t="str">
            <v>2016-07-19</v>
          </cell>
          <cell r="O855" t="str">
            <v>2015-06-08</v>
          </cell>
          <cell r="P855" t="str">
            <v>宽带预付费</v>
          </cell>
          <cell r="Q855" t="str">
            <v>续费</v>
          </cell>
          <cell r="R855" t="str">
            <v>提前充值</v>
          </cell>
          <cell r="S855" t="str">
            <v>家庭用户</v>
          </cell>
          <cell r="T855" t="str">
            <v>(传统)XDSL</v>
          </cell>
          <cell r="U855" t="str">
            <v>邹文兰(zouwl)</v>
          </cell>
          <cell r="V855" t="str">
            <v>ZX虎门袁新景</v>
          </cell>
          <cell r="W855" t="str">
            <v>电商价值宽带营销</v>
          </cell>
          <cell r="X855" t="str">
            <v>虎门区</v>
          </cell>
          <cell r="Y855">
            <v>0</v>
          </cell>
          <cell r="Z855">
            <v>0</v>
          </cell>
          <cell r="AA855" t="str">
            <v>虎门区</v>
          </cell>
          <cell r="AB855" t="str">
            <v>08</v>
          </cell>
          <cell r="AC855">
            <v>4</v>
          </cell>
          <cell r="AD855">
            <v>12</v>
          </cell>
          <cell r="AE855" t="str">
            <v>否</v>
          </cell>
          <cell r="AF855" t="str">
            <v/>
          </cell>
          <cell r="AG855" t="str">
            <v>否</v>
          </cell>
          <cell r="AH855" t="str">
            <v>续后期</v>
          </cell>
          <cell r="AI855" t="str">
            <v>否</v>
          </cell>
          <cell r="AO855">
            <v>0</v>
          </cell>
          <cell r="AR855" t="str">
            <v>博美区</v>
          </cell>
        </row>
        <row r="856">
          <cell r="F856" t="str">
            <v>dgdc90062233</v>
          </cell>
          <cell r="G856" t="str">
            <v>dgdc90062233</v>
          </cell>
          <cell r="H856" t="str">
            <v>吴圣兵</v>
          </cell>
          <cell r="I856" t="str">
            <v>预付费东莞住宅新装或续费888元包年，带宽12M</v>
          </cell>
          <cell r="J856">
            <v>888</v>
          </cell>
          <cell r="K856">
            <v>888</v>
          </cell>
          <cell r="L856" t="str">
            <v>2011-07-15</v>
          </cell>
          <cell r="M856">
            <v>42202</v>
          </cell>
          <cell r="N856" t="str">
            <v>2016-07-17</v>
          </cell>
          <cell r="O856" t="str">
            <v>2015-06-08</v>
          </cell>
          <cell r="P856" t="str">
            <v>宽带预付费</v>
          </cell>
          <cell r="Q856" t="str">
            <v>续费</v>
          </cell>
          <cell r="R856" t="str">
            <v>提前充值</v>
          </cell>
          <cell r="S856" t="str">
            <v>家庭用户</v>
          </cell>
          <cell r="T856" t="str">
            <v>FTTH</v>
          </cell>
          <cell r="U856" t="str">
            <v>邹文兰(zouwl)</v>
          </cell>
          <cell r="V856" t="str">
            <v>ZX虎门王武东</v>
          </cell>
          <cell r="W856" t="str">
            <v/>
          </cell>
          <cell r="X856" t="str">
            <v>虎门区</v>
          </cell>
          <cell r="Y856">
            <v>0</v>
          </cell>
          <cell r="Z856">
            <v>0</v>
          </cell>
          <cell r="AA856" t="str">
            <v>虎门区</v>
          </cell>
          <cell r="AB856" t="str">
            <v>08</v>
          </cell>
          <cell r="AC856">
            <v>12</v>
          </cell>
          <cell r="AD856">
            <v>12</v>
          </cell>
          <cell r="AE856" t="str">
            <v>是</v>
          </cell>
          <cell r="AF856" t="str">
            <v/>
          </cell>
          <cell r="AG856" t="str">
            <v>价值宽带</v>
          </cell>
          <cell r="AH856" t="str">
            <v>续后期</v>
          </cell>
          <cell r="AI856" t="str">
            <v>否</v>
          </cell>
          <cell r="AO856">
            <v>0</v>
          </cell>
          <cell r="AR856" t="str">
            <v>军埔区</v>
          </cell>
        </row>
        <row r="857">
          <cell r="F857">
            <v>13422788339</v>
          </cell>
          <cell r="G857" t="str">
            <v>13422788339</v>
          </cell>
          <cell r="H857" t="str">
            <v>黄文</v>
          </cell>
          <cell r="I857" t="str">
            <v>预付费东莞住宅新装或续费888元包年，带宽12M</v>
          </cell>
          <cell r="J857">
            <v>888</v>
          </cell>
          <cell r="K857">
            <v>888</v>
          </cell>
          <cell r="L857" t="str">
            <v>2013-06-03</v>
          </cell>
          <cell r="M857">
            <v>42159</v>
          </cell>
          <cell r="N857" t="str">
            <v>2016-06-08</v>
          </cell>
          <cell r="O857" t="str">
            <v>2015-06-08</v>
          </cell>
          <cell r="P857" t="str">
            <v>宽带预付费</v>
          </cell>
          <cell r="Q857" t="str">
            <v>续费</v>
          </cell>
          <cell r="R857" t="str">
            <v>往月充值</v>
          </cell>
          <cell r="S857" t="str">
            <v>家庭用户</v>
          </cell>
          <cell r="T857" t="str">
            <v>FTTH</v>
          </cell>
          <cell r="U857" t="str">
            <v>邹文兰(zouwl)</v>
          </cell>
          <cell r="V857" t="str">
            <v>ZX虎门朱文彬</v>
          </cell>
          <cell r="W857" t="str">
            <v>电商价值宽带营销</v>
          </cell>
          <cell r="X857" t="str">
            <v>虎门区</v>
          </cell>
          <cell r="Y857">
            <v>0</v>
          </cell>
          <cell r="Z857">
            <v>0</v>
          </cell>
          <cell r="AA857" t="str">
            <v>虎门区</v>
          </cell>
          <cell r="AB857" t="str">
            <v>08</v>
          </cell>
          <cell r="AC857">
            <v>12</v>
          </cell>
          <cell r="AD857">
            <v>12</v>
          </cell>
          <cell r="AE857" t="str">
            <v>是</v>
          </cell>
          <cell r="AF857" t="str">
            <v/>
          </cell>
          <cell r="AG857" t="str">
            <v>价值宽带</v>
          </cell>
          <cell r="AH857" t="str">
            <v>续本月</v>
          </cell>
          <cell r="AI857" t="str">
            <v>是</v>
          </cell>
          <cell r="AJ857">
            <v>13422788339</v>
          </cell>
          <cell r="AO857">
            <v>0</v>
          </cell>
          <cell r="AR857" t="str">
            <v>东站区</v>
          </cell>
        </row>
        <row r="858">
          <cell r="F858">
            <v>13925592982</v>
          </cell>
          <cell r="G858" t="str">
            <v>13925592982</v>
          </cell>
          <cell r="H858" t="str">
            <v>方壮荣</v>
          </cell>
          <cell r="I858" t="str">
            <v>预付费东莞住宅新装或续费888元包年，带宽12M</v>
          </cell>
          <cell r="J858">
            <v>888</v>
          </cell>
          <cell r="K858">
            <v>888</v>
          </cell>
          <cell r="L858" t="str">
            <v>2013-06-20</v>
          </cell>
          <cell r="M858">
            <v>42176</v>
          </cell>
          <cell r="N858" t="str">
            <v>2016-06-21</v>
          </cell>
          <cell r="O858" t="str">
            <v>2015-06-08</v>
          </cell>
          <cell r="P858" t="str">
            <v>宽带预付费</v>
          </cell>
          <cell r="Q858" t="str">
            <v>续费</v>
          </cell>
          <cell r="R858" t="str">
            <v>提前充值</v>
          </cell>
          <cell r="S858" t="str">
            <v>家庭用户</v>
          </cell>
          <cell r="T858" t="str">
            <v>FTTH</v>
          </cell>
          <cell r="U858" t="str">
            <v>王汝怡(wangry)</v>
          </cell>
          <cell r="V858" t="str">
            <v>ZY虎门营业厅</v>
          </cell>
          <cell r="W858" t="str">
            <v>电商价值宽带营销</v>
          </cell>
          <cell r="X858" t="str">
            <v>虎门区</v>
          </cell>
          <cell r="Y858">
            <v>0</v>
          </cell>
          <cell r="Z858">
            <v>0</v>
          </cell>
          <cell r="AA858" t="str">
            <v>虎门区</v>
          </cell>
          <cell r="AB858" t="str">
            <v>08</v>
          </cell>
          <cell r="AC858">
            <v>12</v>
          </cell>
          <cell r="AD858">
            <v>12</v>
          </cell>
          <cell r="AE858" t="str">
            <v>是</v>
          </cell>
          <cell r="AF858" t="str">
            <v/>
          </cell>
          <cell r="AG858" t="str">
            <v>价值宽带</v>
          </cell>
          <cell r="AH858" t="str">
            <v>续本月</v>
          </cell>
          <cell r="AI858" t="str">
            <v>是</v>
          </cell>
          <cell r="AJ858">
            <v>13925592982</v>
          </cell>
          <cell r="AO858">
            <v>0</v>
          </cell>
          <cell r="AR858" t="str">
            <v>白石岗区</v>
          </cell>
        </row>
        <row r="859">
          <cell r="F859">
            <v>15818327960</v>
          </cell>
          <cell r="G859" t="str">
            <v>15818327960</v>
          </cell>
          <cell r="H859" t="str">
            <v>颜新良</v>
          </cell>
          <cell r="I859" t="str">
            <v>预付费东莞住宅新装或续费680元包年，带宽4M</v>
          </cell>
          <cell r="J859">
            <v>680</v>
          </cell>
          <cell r="K859">
            <v>680</v>
          </cell>
          <cell r="L859" t="str">
            <v>2010-01-07</v>
          </cell>
          <cell r="M859">
            <v>42163</v>
          </cell>
          <cell r="N859" t="str">
            <v>2016-06-08</v>
          </cell>
          <cell r="O859" t="str">
            <v>2015-06-08</v>
          </cell>
          <cell r="P859" t="str">
            <v>宽带预付费</v>
          </cell>
          <cell r="Q859" t="str">
            <v>续费</v>
          </cell>
          <cell r="R859" t="str">
            <v>当月充值</v>
          </cell>
          <cell r="S859" t="str">
            <v>家庭用户</v>
          </cell>
          <cell r="T859" t="str">
            <v>(传统)XDSL</v>
          </cell>
          <cell r="U859" t="str">
            <v>赵妮(zhaon)</v>
          </cell>
          <cell r="V859" t="str">
            <v>ZX常平吴贤锦</v>
          </cell>
          <cell r="W859" t="str">
            <v>1、常平东站机房区，2、，3、，4、，</v>
          </cell>
          <cell r="X859" t="str">
            <v>常平区</v>
          </cell>
          <cell r="Y859">
            <v>0</v>
          </cell>
          <cell r="Z859">
            <v>0</v>
          </cell>
          <cell r="AA859" t="str">
            <v>常平区</v>
          </cell>
          <cell r="AB859" t="str">
            <v>08</v>
          </cell>
          <cell r="AC859">
            <v>4</v>
          </cell>
          <cell r="AD859">
            <v>12</v>
          </cell>
          <cell r="AE859" t="str">
            <v>否</v>
          </cell>
          <cell r="AF859" t="str">
            <v/>
          </cell>
          <cell r="AG859" t="str">
            <v>否</v>
          </cell>
          <cell r="AH859" t="str">
            <v>续本月</v>
          </cell>
          <cell r="AI859" t="str">
            <v>否</v>
          </cell>
          <cell r="AO859">
            <v>0</v>
          </cell>
          <cell r="AR859" t="str">
            <v>旺富区</v>
          </cell>
        </row>
        <row r="860">
          <cell r="F860">
            <v>13712285328</v>
          </cell>
          <cell r="G860" t="str">
            <v>13712285328</v>
          </cell>
          <cell r="H860" t="str">
            <v>洪向阳</v>
          </cell>
          <cell r="I860" t="str">
            <v>预付费东莞住宅新装或续费888元包年，带宽12M</v>
          </cell>
          <cell r="J860">
            <v>888</v>
          </cell>
          <cell r="K860">
            <v>888</v>
          </cell>
          <cell r="L860" t="str">
            <v>2013-07-31</v>
          </cell>
          <cell r="M860">
            <v>42216</v>
          </cell>
          <cell r="N860" t="str">
            <v>2016-07-31</v>
          </cell>
          <cell r="O860" t="str">
            <v>2015-06-08</v>
          </cell>
          <cell r="P860" t="str">
            <v>宽带预付费</v>
          </cell>
          <cell r="Q860" t="str">
            <v>续费</v>
          </cell>
          <cell r="R860" t="str">
            <v>提前充值</v>
          </cell>
          <cell r="S860" t="str">
            <v>家庭用户</v>
          </cell>
          <cell r="T860" t="str">
            <v>FTTH</v>
          </cell>
          <cell r="U860" t="str">
            <v>赵妮(zhaon)</v>
          </cell>
          <cell r="V860" t="str">
            <v>ZX常平吴斌</v>
          </cell>
          <cell r="W860" t="str">
            <v/>
          </cell>
          <cell r="X860" t="str">
            <v>常平区</v>
          </cell>
          <cell r="Y860">
            <v>0</v>
          </cell>
          <cell r="Z860">
            <v>0</v>
          </cell>
          <cell r="AA860" t="str">
            <v>常平区</v>
          </cell>
          <cell r="AB860" t="str">
            <v>08</v>
          </cell>
          <cell r="AC860">
            <v>12</v>
          </cell>
          <cell r="AD860">
            <v>12</v>
          </cell>
          <cell r="AE860" t="str">
            <v>是</v>
          </cell>
          <cell r="AF860" t="str">
            <v/>
          </cell>
          <cell r="AG860" t="str">
            <v>价值宽带</v>
          </cell>
          <cell r="AH860" t="str">
            <v>续后期</v>
          </cell>
          <cell r="AI860" t="str">
            <v>否</v>
          </cell>
          <cell r="AO860">
            <v>0</v>
          </cell>
          <cell r="AR860" t="str">
            <v>旺富区</v>
          </cell>
        </row>
        <row r="861">
          <cell r="F861">
            <v>13549357767</v>
          </cell>
          <cell r="G861" t="str">
            <v>13549357767</v>
          </cell>
          <cell r="H861" t="str">
            <v>梁辉</v>
          </cell>
          <cell r="I861" t="str">
            <v>预付费东莞住宅新装或续费888元包年，带宽12M</v>
          </cell>
          <cell r="J861">
            <v>888</v>
          </cell>
          <cell r="K861">
            <v>888</v>
          </cell>
          <cell r="L861" t="str">
            <v>2014-06-06</v>
          </cell>
          <cell r="M861">
            <v>42161</v>
          </cell>
          <cell r="N861" t="str">
            <v>2016-06-08</v>
          </cell>
          <cell r="O861" t="str">
            <v>2015-06-08</v>
          </cell>
          <cell r="P861" t="str">
            <v>宽带预付费</v>
          </cell>
          <cell r="Q861" t="str">
            <v>续费</v>
          </cell>
          <cell r="R861" t="str">
            <v>当月充值</v>
          </cell>
          <cell r="S861" t="str">
            <v>家庭用户</v>
          </cell>
          <cell r="T861" t="str">
            <v>FTTH</v>
          </cell>
          <cell r="U861" t="str">
            <v>何丽(heli)</v>
          </cell>
          <cell r="V861" t="str">
            <v>ZX大朗邓轩腾</v>
          </cell>
          <cell r="W861" t="str">
            <v>电商价值宽带营销</v>
          </cell>
          <cell r="X861" t="str">
            <v>大朗区</v>
          </cell>
          <cell r="Y861">
            <v>0</v>
          </cell>
          <cell r="Z861">
            <v>0</v>
          </cell>
          <cell r="AA861" t="str">
            <v>大朗区</v>
          </cell>
          <cell r="AB861" t="str">
            <v>08</v>
          </cell>
          <cell r="AC861">
            <v>12</v>
          </cell>
          <cell r="AD861">
            <v>12</v>
          </cell>
          <cell r="AE861" t="str">
            <v>是</v>
          </cell>
          <cell r="AF861" t="str">
            <v/>
          </cell>
          <cell r="AG861" t="str">
            <v>价值宽带</v>
          </cell>
          <cell r="AH861" t="str">
            <v>续本月</v>
          </cell>
          <cell r="AI861" t="str">
            <v>是</v>
          </cell>
          <cell r="AJ861">
            <v>13549357767</v>
          </cell>
          <cell r="AO861">
            <v>0</v>
          </cell>
          <cell r="AR861" t="str">
            <v>旺富区</v>
          </cell>
        </row>
        <row r="862">
          <cell r="F862">
            <v>13612758119</v>
          </cell>
          <cell r="G862" t="str">
            <v>13612758119</v>
          </cell>
          <cell r="H862" t="str">
            <v>杨荷新</v>
          </cell>
          <cell r="I862" t="str">
            <v>预付费东莞住宅新装或续费888元包年，带宽12M</v>
          </cell>
          <cell r="J862">
            <v>888</v>
          </cell>
          <cell r="K862">
            <v>888</v>
          </cell>
          <cell r="L862" t="str">
            <v>2014-06-13</v>
          </cell>
          <cell r="M862">
            <v>42168</v>
          </cell>
          <cell r="N862" t="str">
            <v>2016-06-13</v>
          </cell>
          <cell r="O862" t="str">
            <v>2015-06-08</v>
          </cell>
          <cell r="P862" t="str">
            <v>宽带预付费</v>
          </cell>
          <cell r="Q862" t="str">
            <v>续费</v>
          </cell>
          <cell r="R862" t="str">
            <v>提前充值</v>
          </cell>
          <cell r="S862" t="str">
            <v>家庭用户</v>
          </cell>
          <cell r="T862" t="str">
            <v>FTTH</v>
          </cell>
          <cell r="U862" t="str">
            <v>尼佳(nj_dl)</v>
          </cell>
          <cell r="V862" t="str">
            <v>ZY大朗营业厅</v>
          </cell>
          <cell r="W862" t="str">
            <v>洋坑塘犀牛坡大岭山区</v>
          </cell>
          <cell r="X862" t="str">
            <v>大朗区</v>
          </cell>
          <cell r="Y862">
            <v>0</v>
          </cell>
          <cell r="Z862">
            <v>0</v>
          </cell>
          <cell r="AA862" t="str">
            <v>大朗区</v>
          </cell>
          <cell r="AB862" t="str">
            <v>08</v>
          </cell>
          <cell r="AC862">
            <v>12</v>
          </cell>
          <cell r="AD862">
            <v>12</v>
          </cell>
          <cell r="AE862" t="str">
            <v>是</v>
          </cell>
          <cell r="AF862" t="str">
            <v/>
          </cell>
          <cell r="AG862" t="str">
            <v>价值宽带</v>
          </cell>
          <cell r="AH862" t="str">
            <v>续本月</v>
          </cell>
          <cell r="AI862" t="str">
            <v>是</v>
          </cell>
          <cell r="AJ862">
            <v>13612758119</v>
          </cell>
          <cell r="AO862">
            <v>0</v>
          </cell>
          <cell r="AR862" t="str">
            <v>康宝区</v>
          </cell>
        </row>
        <row r="863">
          <cell r="F863">
            <v>13798730332</v>
          </cell>
          <cell r="G863" t="str">
            <v>13798730332</v>
          </cell>
          <cell r="H863" t="str">
            <v>杨思成</v>
          </cell>
          <cell r="I863" t="str">
            <v>预付费东莞住宅新装或续费888元包年，带宽12M</v>
          </cell>
          <cell r="J863">
            <v>888</v>
          </cell>
          <cell r="K863">
            <v>888</v>
          </cell>
          <cell r="L863" t="str">
            <v>2012-06-03</v>
          </cell>
          <cell r="M863">
            <v>42158</v>
          </cell>
          <cell r="N863" t="str">
            <v>2016-06-09</v>
          </cell>
          <cell r="O863" t="str">
            <v>2015-06-09</v>
          </cell>
          <cell r="P863" t="str">
            <v>宽带预付费</v>
          </cell>
          <cell r="Q863" t="str">
            <v>续费</v>
          </cell>
          <cell r="R863" t="str">
            <v>当月充值</v>
          </cell>
          <cell r="S863" t="str">
            <v>家庭用户</v>
          </cell>
          <cell r="T863" t="str">
            <v>FTTH</v>
          </cell>
          <cell r="U863" t="str">
            <v>何丽(heli)</v>
          </cell>
          <cell r="V863" t="str">
            <v>ZX大朗邓轩腾</v>
          </cell>
          <cell r="W863" t="str">
            <v>电商价值宽带营销</v>
          </cell>
          <cell r="X863" t="str">
            <v>大朗区</v>
          </cell>
          <cell r="Y863">
            <v>0</v>
          </cell>
          <cell r="Z863">
            <v>0</v>
          </cell>
          <cell r="AA863" t="str">
            <v>大朗区</v>
          </cell>
          <cell r="AB863" t="str">
            <v>09</v>
          </cell>
          <cell r="AC863">
            <v>12</v>
          </cell>
          <cell r="AD863">
            <v>12</v>
          </cell>
          <cell r="AE863" t="str">
            <v>是</v>
          </cell>
          <cell r="AF863" t="str">
            <v/>
          </cell>
          <cell r="AG863" t="str">
            <v>价值宽带</v>
          </cell>
          <cell r="AH863" t="str">
            <v>续本月</v>
          </cell>
          <cell r="AI863" t="str">
            <v>是</v>
          </cell>
          <cell r="AJ863">
            <v>13798730332</v>
          </cell>
          <cell r="AO863">
            <v>0</v>
          </cell>
          <cell r="AR863" t="str">
            <v>华田区</v>
          </cell>
        </row>
        <row r="864">
          <cell r="F864">
            <v>13712544757</v>
          </cell>
          <cell r="G864" t="str">
            <v>13712544757</v>
          </cell>
          <cell r="H864" t="str">
            <v>杨起家</v>
          </cell>
          <cell r="I864" t="str">
            <v>预付费东莞住宅新装或续费680元包年，带宽4M</v>
          </cell>
          <cell r="J864">
            <v>680</v>
          </cell>
          <cell r="K864">
            <v>680</v>
          </cell>
          <cell r="L864" t="str">
            <v>2013-06-15</v>
          </cell>
          <cell r="M864">
            <v>42170</v>
          </cell>
          <cell r="N864" t="str">
            <v>2016-06-15</v>
          </cell>
          <cell r="O864" t="str">
            <v>2015-06-09</v>
          </cell>
          <cell r="P864" t="str">
            <v>宽带预付费</v>
          </cell>
          <cell r="Q864" t="str">
            <v>续费</v>
          </cell>
          <cell r="R864" t="str">
            <v>当月充值</v>
          </cell>
          <cell r="S864" t="str">
            <v>家庭用户</v>
          </cell>
          <cell r="T864" t="str">
            <v>(传统)XDSL</v>
          </cell>
          <cell r="U864" t="str">
            <v>何丽(heli)</v>
          </cell>
          <cell r="V864" t="str">
            <v>DL东莞金伦</v>
          </cell>
          <cell r="W864" t="str">
            <v/>
          </cell>
          <cell r="X864" t="str">
            <v>大朗区</v>
          </cell>
          <cell r="Y864">
            <v>0</v>
          </cell>
          <cell r="Z864">
            <v>0</v>
          </cell>
          <cell r="AA864" t="str">
            <v>大朗区</v>
          </cell>
          <cell r="AB864" t="str">
            <v>09</v>
          </cell>
          <cell r="AC864">
            <v>4</v>
          </cell>
          <cell r="AD864">
            <v>12</v>
          </cell>
          <cell r="AE864" t="str">
            <v>否</v>
          </cell>
          <cell r="AF864" t="str">
            <v/>
          </cell>
          <cell r="AG864" t="str">
            <v>否</v>
          </cell>
          <cell r="AH864" t="str">
            <v>续本月</v>
          </cell>
          <cell r="AI864" t="str">
            <v>否</v>
          </cell>
          <cell r="AO864">
            <v>0</v>
          </cell>
          <cell r="AR864" t="str">
            <v>洋犀区</v>
          </cell>
        </row>
        <row r="865">
          <cell r="F865">
            <v>13532539298</v>
          </cell>
          <cell r="G865" t="str">
            <v>13532539298</v>
          </cell>
          <cell r="H865" t="str">
            <v>谢克畅</v>
          </cell>
          <cell r="I865" t="str">
            <v>预付费东莞住宅新装或续费888元包年，带宽12M</v>
          </cell>
          <cell r="J865">
            <v>888</v>
          </cell>
          <cell r="K865">
            <v>888</v>
          </cell>
          <cell r="L865" t="str">
            <v>2010-05-14</v>
          </cell>
          <cell r="M865">
            <v>42200</v>
          </cell>
          <cell r="N865" t="str">
            <v>2016-07-15</v>
          </cell>
          <cell r="O865" t="str">
            <v>2015-06-09</v>
          </cell>
          <cell r="P865" t="str">
            <v>宽带预付费</v>
          </cell>
          <cell r="Q865" t="str">
            <v>续费</v>
          </cell>
          <cell r="R865" t="str">
            <v>提前充值</v>
          </cell>
          <cell r="S865" t="str">
            <v>家庭用户</v>
          </cell>
          <cell r="T865" t="str">
            <v>FTTH</v>
          </cell>
          <cell r="U865" t="str">
            <v>赵妮(zhaon)</v>
          </cell>
          <cell r="V865" t="str">
            <v>ZX常平吴斌</v>
          </cell>
          <cell r="W865" t="str">
            <v>1、常平东站机房区，2、，3、，4、，</v>
          </cell>
          <cell r="X865" t="str">
            <v>常平区</v>
          </cell>
          <cell r="Y865">
            <v>0</v>
          </cell>
          <cell r="Z865">
            <v>0</v>
          </cell>
          <cell r="AA865" t="str">
            <v>常平区</v>
          </cell>
          <cell r="AB865" t="str">
            <v>09</v>
          </cell>
          <cell r="AC865">
            <v>12</v>
          </cell>
          <cell r="AD865">
            <v>12</v>
          </cell>
          <cell r="AE865" t="str">
            <v>是</v>
          </cell>
          <cell r="AF865" t="str">
            <v/>
          </cell>
          <cell r="AG865" t="str">
            <v>价值宽带</v>
          </cell>
          <cell r="AH865" t="str">
            <v>续后期</v>
          </cell>
          <cell r="AI865" t="str">
            <v>否</v>
          </cell>
          <cell r="AO865">
            <v>0</v>
          </cell>
          <cell r="AR865" t="str">
            <v>东站区</v>
          </cell>
        </row>
        <row r="866">
          <cell r="F866">
            <v>13546997490</v>
          </cell>
          <cell r="G866" t="str">
            <v>13546997490</v>
          </cell>
          <cell r="H866" t="str">
            <v>刘会军</v>
          </cell>
          <cell r="I866" t="str">
            <v>预付费东莞住宅新装或续费240元包季，带宽4M</v>
          </cell>
          <cell r="J866">
            <v>240</v>
          </cell>
          <cell r="K866">
            <v>240</v>
          </cell>
          <cell r="L866" t="str">
            <v>2014-05-04</v>
          </cell>
          <cell r="M866">
            <v>42128</v>
          </cell>
          <cell r="N866" t="str">
            <v>2015-09-08</v>
          </cell>
          <cell r="O866" t="str">
            <v>2015-06-08</v>
          </cell>
          <cell r="P866" t="str">
            <v>宽带预付费</v>
          </cell>
          <cell r="Q866" t="str">
            <v>续费</v>
          </cell>
          <cell r="R866" t="str">
            <v>往月充值</v>
          </cell>
          <cell r="S866" t="str">
            <v>家庭用户</v>
          </cell>
          <cell r="T866" t="str">
            <v>(传统)XDSL</v>
          </cell>
          <cell r="U866" t="str">
            <v>赵妮(zhaon)</v>
          </cell>
          <cell r="V866" t="str">
            <v>ZX常平何晓宁</v>
          </cell>
          <cell r="W866" t="str">
            <v>1、常平东站机房区，2、，3、，4、，</v>
          </cell>
          <cell r="X866" t="str">
            <v>常平区</v>
          </cell>
          <cell r="Y866">
            <v>0</v>
          </cell>
          <cell r="Z866">
            <v>0</v>
          </cell>
          <cell r="AA866" t="str">
            <v>常平区</v>
          </cell>
          <cell r="AB866" t="str">
            <v>08</v>
          </cell>
          <cell r="AC866">
            <v>4</v>
          </cell>
          <cell r="AD866">
            <v>3</v>
          </cell>
          <cell r="AE866" t="str">
            <v>否</v>
          </cell>
          <cell r="AF866" t="str">
            <v/>
          </cell>
          <cell r="AG866" t="str">
            <v>否</v>
          </cell>
          <cell r="AH866" t="str">
            <v>续前期</v>
          </cell>
          <cell r="AI866" t="str">
            <v>否</v>
          </cell>
          <cell r="AO866">
            <v>0</v>
          </cell>
          <cell r="AR866" t="str">
            <v>杨蔡区</v>
          </cell>
        </row>
        <row r="867">
          <cell r="F867">
            <v>13686635824</v>
          </cell>
          <cell r="G867" t="str">
            <v>13686635824</v>
          </cell>
          <cell r="H867" t="str">
            <v>宋锐妮</v>
          </cell>
          <cell r="I867" t="str">
            <v>预付费东莞住宅新装或续费680元包年，带宽4M</v>
          </cell>
          <cell r="J867">
            <v>680</v>
          </cell>
          <cell r="K867">
            <v>680</v>
          </cell>
          <cell r="L867" t="str">
            <v>2013-05-27</v>
          </cell>
          <cell r="M867">
            <v>42151</v>
          </cell>
          <cell r="N867" t="str">
            <v>2016-06-09</v>
          </cell>
          <cell r="O867" t="str">
            <v>2015-06-09</v>
          </cell>
          <cell r="P867" t="str">
            <v>宽带预付费</v>
          </cell>
          <cell r="Q867" t="str">
            <v>续费</v>
          </cell>
          <cell r="R867" t="str">
            <v>往月充值</v>
          </cell>
          <cell r="S867" t="str">
            <v>家庭用户</v>
          </cell>
          <cell r="T867" t="str">
            <v>(传统)XDSL</v>
          </cell>
          <cell r="U867" t="str">
            <v>赵妮(zhaon)</v>
          </cell>
          <cell r="V867" t="str">
            <v>ZY常平陈湘平(维)</v>
          </cell>
          <cell r="W867" t="str">
            <v>1、常平东站机房区，2、，3、，4、，</v>
          </cell>
          <cell r="X867" t="str">
            <v>常平区</v>
          </cell>
          <cell r="Y867">
            <v>0</v>
          </cell>
          <cell r="Z867">
            <v>0</v>
          </cell>
          <cell r="AA867" t="str">
            <v>常平区</v>
          </cell>
          <cell r="AB867" t="str">
            <v>09</v>
          </cell>
          <cell r="AC867">
            <v>4</v>
          </cell>
          <cell r="AD867">
            <v>12</v>
          </cell>
          <cell r="AE867" t="str">
            <v>否</v>
          </cell>
          <cell r="AF867" t="str">
            <v/>
          </cell>
          <cell r="AG867" t="str">
            <v>否</v>
          </cell>
          <cell r="AH867" t="str">
            <v>续前期</v>
          </cell>
          <cell r="AI867" t="str">
            <v>否</v>
          </cell>
          <cell r="AO867">
            <v>0</v>
          </cell>
          <cell r="AR867" t="str">
            <v>杨蔡区</v>
          </cell>
        </row>
        <row r="868">
          <cell r="F868">
            <v>13553896212</v>
          </cell>
          <cell r="G868" t="str">
            <v>13553896212</v>
          </cell>
          <cell r="H868" t="str">
            <v>胡道祥</v>
          </cell>
          <cell r="I868" t="str">
            <v>预付费东莞住宅新装或续费888元包年，带宽12M</v>
          </cell>
          <cell r="J868">
            <v>888</v>
          </cell>
          <cell r="K868">
            <v>888</v>
          </cell>
          <cell r="L868" t="str">
            <v>2012-06-10</v>
          </cell>
          <cell r="M868">
            <v>42165</v>
          </cell>
          <cell r="N868" t="str">
            <v>2016-06-10</v>
          </cell>
          <cell r="O868" t="str">
            <v>2015-06-08</v>
          </cell>
          <cell r="P868" t="str">
            <v>宽带预付费</v>
          </cell>
          <cell r="Q868" t="str">
            <v>续费</v>
          </cell>
          <cell r="R868" t="str">
            <v>当月充值</v>
          </cell>
          <cell r="S868" t="str">
            <v>家庭用户</v>
          </cell>
          <cell r="T868" t="str">
            <v>FTTH</v>
          </cell>
          <cell r="U868" t="str">
            <v>何丽(heli)</v>
          </cell>
          <cell r="V868" t="str">
            <v>ZX大朗刘运超</v>
          </cell>
          <cell r="W868" t="str">
            <v>杨涌蔡边区</v>
          </cell>
          <cell r="X868" t="str">
            <v>大朗区</v>
          </cell>
          <cell r="Y868">
            <v>0</v>
          </cell>
          <cell r="Z868">
            <v>0</v>
          </cell>
          <cell r="AA868" t="str">
            <v>大朗区</v>
          </cell>
          <cell r="AB868" t="str">
            <v>08</v>
          </cell>
          <cell r="AC868">
            <v>12</v>
          </cell>
          <cell r="AD868">
            <v>12</v>
          </cell>
          <cell r="AE868" t="str">
            <v>是</v>
          </cell>
          <cell r="AF868" t="str">
            <v/>
          </cell>
          <cell r="AG868" t="str">
            <v>价值宽带</v>
          </cell>
          <cell r="AH868" t="str">
            <v>续本月</v>
          </cell>
          <cell r="AI868" t="str">
            <v>是</v>
          </cell>
          <cell r="AO868">
            <v>0</v>
          </cell>
          <cell r="AR868" t="str">
            <v>杨蔡区</v>
          </cell>
        </row>
        <row r="869">
          <cell r="F869">
            <v>13622668990</v>
          </cell>
          <cell r="G869" t="str">
            <v>13622668990</v>
          </cell>
          <cell r="H869" t="str">
            <v>龙星</v>
          </cell>
          <cell r="I869" t="str">
            <v>预付费东莞住宅新装或续费400元包半年，带宽4M</v>
          </cell>
          <cell r="J869">
            <v>400</v>
          </cell>
          <cell r="K869">
            <v>400</v>
          </cell>
          <cell r="L869" t="str">
            <v>2013-04-03</v>
          </cell>
          <cell r="M869">
            <v>42097</v>
          </cell>
          <cell r="N869" t="str">
            <v>2015-12-09</v>
          </cell>
          <cell r="O869" t="str">
            <v>2015-06-09</v>
          </cell>
          <cell r="P869" t="str">
            <v>宽带预付费</v>
          </cell>
          <cell r="Q869" t="str">
            <v>续费</v>
          </cell>
          <cell r="R869" t="str">
            <v>往月充值</v>
          </cell>
          <cell r="S869" t="str">
            <v>家庭用户</v>
          </cell>
          <cell r="T869" t="str">
            <v>(传统)XDSL</v>
          </cell>
          <cell r="U869" t="str">
            <v>尼佳(nj_dl)</v>
          </cell>
          <cell r="V869" t="str">
            <v>ZY大朗营业厅</v>
          </cell>
          <cell r="W869" t="str">
            <v>杨涌洋坑塘网格</v>
          </cell>
          <cell r="X869" t="str">
            <v>大朗区</v>
          </cell>
          <cell r="Y869">
            <v>0</v>
          </cell>
          <cell r="Z869">
            <v>0</v>
          </cell>
          <cell r="AA869" t="str">
            <v>大朗区</v>
          </cell>
          <cell r="AB869" t="str">
            <v>09</v>
          </cell>
          <cell r="AC869">
            <v>4</v>
          </cell>
          <cell r="AD869">
            <v>6</v>
          </cell>
          <cell r="AE869" t="str">
            <v>否</v>
          </cell>
          <cell r="AF869" t="str">
            <v/>
          </cell>
          <cell r="AG869" t="str">
            <v>否</v>
          </cell>
          <cell r="AH869" t="str">
            <v>续前期</v>
          </cell>
          <cell r="AI869" t="str">
            <v>否</v>
          </cell>
          <cell r="AO869">
            <v>0</v>
          </cell>
          <cell r="AR869" t="str">
            <v>东坑区</v>
          </cell>
        </row>
        <row r="870">
          <cell r="F870">
            <v>18824202570</v>
          </cell>
          <cell r="G870" t="str">
            <v>18824202570</v>
          </cell>
          <cell r="H870" t="str">
            <v>王启定</v>
          </cell>
          <cell r="I870" t="str">
            <v>预付费东莞住宅新装或续费888元包年，带宽12M</v>
          </cell>
          <cell r="J870">
            <v>888</v>
          </cell>
          <cell r="K870">
            <v>888</v>
          </cell>
          <cell r="L870" t="str">
            <v>2014-06-06</v>
          </cell>
          <cell r="M870">
            <v>42161</v>
          </cell>
          <cell r="N870" t="str">
            <v>2016-06-09</v>
          </cell>
          <cell r="O870" t="str">
            <v>2015-06-09</v>
          </cell>
          <cell r="P870" t="str">
            <v>宽带预付费</v>
          </cell>
          <cell r="Q870" t="str">
            <v>续费</v>
          </cell>
          <cell r="R870" t="str">
            <v>当月充值</v>
          </cell>
          <cell r="S870" t="str">
            <v>家庭用户</v>
          </cell>
          <cell r="T870" t="str">
            <v>FTTH</v>
          </cell>
          <cell r="U870" t="str">
            <v>何丽(heli)</v>
          </cell>
          <cell r="V870" t="str">
            <v>DL东铁办公</v>
          </cell>
          <cell r="W870" t="str">
            <v>东坑区</v>
          </cell>
          <cell r="X870" t="str">
            <v>大朗区</v>
          </cell>
          <cell r="Y870">
            <v>0</v>
          </cell>
          <cell r="Z870">
            <v>0</v>
          </cell>
          <cell r="AA870" t="str">
            <v>大朗区</v>
          </cell>
          <cell r="AB870" t="str">
            <v>09</v>
          </cell>
          <cell r="AC870">
            <v>12</v>
          </cell>
          <cell r="AD870">
            <v>12</v>
          </cell>
          <cell r="AE870" t="str">
            <v>是</v>
          </cell>
          <cell r="AF870" t="str">
            <v/>
          </cell>
          <cell r="AG870" t="str">
            <v>价值宽带</v>
          </cell>
          <cell r="AH870" t="str">
            <v>续本月</v>
          </cell>
          <cell r="AI870" t="str">
            <v>是</v>
          </cell>
          <cell r="AO870">
            <v>0</v>
          </cell>
          <cell r="AR870" t="str">
            <v>东坑区</v>
          </cell>
        </row>
        <row r="871">
          <cell r="F871">
            <v>13825387255</v>
          </cell>
          <cell r="G871" t="str">
            <v>13825387255</v>
          </cell>
          <cell r="H871" t="str">
            <v>黄东源</v>
          </cell>
          <cell r="I871" t="str">
            <v>预付费东莞住宅新装或续费888元包年，带宽12M</v>
          </cell>
          <cell r="J871">
            <v>888</v>
          </cell>
          <cell r="K871">
            <v>888</v>
          </cell>
          <cell r="L871" t="str">
            <v>2014-07-10</v>
          </cell>
          <cell r="M871">
            <v>42195</v>
          </cell>
          <cell r="N871" t="str">
            <v>2016-07-10</v>
          </cell>
          <cell r="O871" t="str">
            <v>2015-06-09</v>
          </cell>
          <cell r="P871" t="str">
            <v>宽带预付费</v>
          </cell>
          <cell r="Q871" t="str">
            <v>续费</v>
          </cell>
          <cell r="R871" t="str">
            <v>提前充值</v>
          </cell>
          <cell r="S871" t="str">
            <v>家庭用户</v>
          </cell>
          <cell r="T871" t="str">
            <v>(传统)XDSL</v>
          </cell>
          <cell r="U871" t="str">
            <v>赵妮(zhaon)</v>
          </cell>
          <cell r="V871" t="str">
            <v>ZX常平陈常利</v>
          </cell>
          <cell r="W871" t="str">
            <v>1、常平东站机房区，2、，3、，4、，</v>
          </cell>
          <cell r="X871" t="str">
            <v>常平区</v>
          </cell>
          <cell r="Y871">
            <v>0</v>
          </cell>
          <cell r="Z871">
            <v>0</v>
          </cell>
          <cell r="AA871" t="str">
            <v>常平区</v>
          </cell>
          <cell r="AB871" t="str">
            <v>09</v>
          </cell>
          <cell r="AC871">
            <v>12</v>
          </cell>
          <cell r="AD871">
            <v>12</v>
          </cell>
          <cell r="AE871" t="str">
            <v>否</v>
          </cell>
          <cell r="AF871" t="str">
            <v/>
          </cell>
          <cell r="AG871" t="str">
            <v>价值宽带</v>
          </cell>
          <cell r="AH871" t="str">
            <v>续后期</v>
          </cell>
          <cell r="AI871" t="str">
            <v>否</v>
          </cell>
          <cell r="AO871">
            <v>0</v>
          </cell>
          <cell r="AR871" t="str">
            <v>东坑区</v>
          </cell>
        </row>
        <row r="872">
          <cell r="F872">
            <v>13856790818</v>
          </cell>
          <cell r="G872" t="str">
            <v>13856790818</v>
          </cell>
          <cell r="H872" t="str">
            <v>李香志</v>
          </cell>
          <cell r="I872" t="str">
            <v>预付费东莞住宅新装或续费680元包年，带宽4M</v>
          </cell>
          <cell r="J872">
            <v>680</v>
          </cell>
          <cell r="K872">
            <v>680</v>
          </cell>
          <cell r="L872" t="str">
            <v>2010-09-27</v>
          </cell>
          <cell r="M872">
            <v>42154</v>
          </cell>
          <cell r="N872" t="str">
            <v>2016-06-08</v>
          </cell>
          <cell r="O872" t="str">
            <v>2015-06-08</v>
          </cell>
          <cell r="P872" t="str">
            <v>宽带预付费</v>
          </cell>
          <cell r="Q872" t="str">
            <v>续费</v>
          </cell>
          <cell r="R872" t="str">
            <v>往月充值</v>
          </cell>
          <cell r="S872" t="str">
            <v>家庭用户</v>
          </cell>
          <cell r="T872" t="str">
            <v>(传统)XDSL</v>
          </cell>
          <cell r="U872" t="str">
            <v>赵妮(zhaon)</v>
          </cell>
          <cell r="V872" t="str">
            <v>ZX常平宋孝波</v>
          </cell>
          <cell r="W872" t="str">
            <v>1、常平火车站机房区，2、，3、，4、，</v>
          </cell>
          <cell r="X872" t="str">
            <v>常平区</v>
          </cell>
          <cell r="Y872">
            <v>0</v>
          </cell>
          <cell r="Z872">
            <v>0</v>
          </cell>
          <cell r="AA872" t="str">
            <v>常平区</v>
          </cell>
          <cell r="AB872" t="str">
            <v>08</v>
          </cell>
          <cell r="AC872">
            <v>4</v>
          </cell>
          <cell r="AD872">
            <v>12</v>
          </cell>
          <cell r="AE872" t="str">
            <v>否</v>
          </cell>
          <cell r="AF872" t="str">
            <v/>
          </cell>
          <cell r="AG872" t="str">
            <v>否</v>
          </cell>
          <cell r="AH872" t="str">
            <v>续前期</v>
          </cell>
          <cell r="AI872" t="str">
            <v>否</v>
          </cell>
          <cell r="AO872">
            <v>0</v>
          </cell>
          <cell r="AR872" t="str">
            <v>白石岗区</v>
          </cell>
        </row>
        <row r="873">
          <cell r="F873">
            <v>13638896536</v>
          </cell>
          <cell r="G873" t="str">
            <v>13638896536</v>
          </cell>
          <cell r="H873" t="str">
            <v>许思明</v>
          </cell>
          <cell r="I873" t="str">
            <v>预付费东莞住宅新装或续费1408元包2年，带宽12M</v>
          </cell>
          <cell r="J873">
            <v>1408</v>
          </cell>
          <cell r="K873">
            <v>1408</v>
          </cell>
          <cell r="L873" t="str">
            <v>2010-11-07</v>
          </cell>
          <cell r="M873">
            <v>42163</v>
          </cell>
          <cell r="N873" t="str">
            <v>2017-06-09</v>
          </cell>
          <cell r="O873" t="str">
            <v>2015-06-09</v>
          </cell>
          <cell r="P873" t="str">
            <v>宽带预付费</v>
          </cell>
          <cell r="Q873" t="str">
            <v>续费</v>
          </cell>
          <cell r="R873" t="str">
            <v>当月充值</v>
          </cell>
          <cell r="S873" t="str">
            <v>家庭用户</v>
          </cell>
          <cell r="T873" t="str">
            <v>FTTH</v>
          </cell>
          <cell r="U873" t="str">
            <v>赵妮(zhaon)</v>
          </cell>
          <cell r="V873" t="str">
            <v>DL东莞金伦</v>
          </cell>
          <cell r="W873" t="str">
            <v/>
          </cell>
          <cell r="X873" t="str">
            <v>常平区</v>
          </cell>
          <cell r="Y873">
            <v>0</v>
          </cell>
          <cell r="Z873">
            <v>0</v>
          </cell>
          <cell r="AA873" t="str">
            <v>常平区</v>
          </cell>
          <cell r="AB873" t="str">
            <v>09</v>
          </cell>
          <cell r="AC873">
            <v>12</v>
          </cell>
          <cell r="AD873">
            <v>24</v>
          </cell>
          <cell r="AE873" t="str">
            <v>是</v>
          </cell>
          <cell r="AF873" t="str">
            <v/>
          </cell>
          <cell r="AG873" t="str">
            <v>价值宽带</v>
          </cell>
          <cell r="AH873" t="str">
            <v>续本月</v>
          </cell>
          <cell r="AI873" t="str">
            <v>是</v>
          </cell>
          <cell r="AJ873">
            <v>13638896536</v>
          </cell>
          <cell r="AO873">
            <v>0</v>
          </cell>
          <cell r="AR873" t="str">
            <v>白石岗区</v>
          </cell>
        </row>
        <row r="874">
          <cell r="F874">
            <v>13609691953</v>
          </cell>
          <cell r="G874" t="str">
            <v>13609691953</v>
          </cell>
          <cell r="H874" t="str">
            <v>张志标</v>
          </cell>
          <cell r="I874" t="str">
            <v>预付费东莞住宅新装或续费888元包年，带宽12M</v>
          </cell>
          <cell r="J874">
            <v>888</v>
          </cell>
          <cell r="K874">
            <v>888</v>
          </cell>
          <cell r="L874" t="str">
            <v>2010-10-21</v>
          </cell>
          <cell r="M874">
            <v>42161</v>
          </cell>
          <cell r="N874" t="str">
            <v>2016-06-09</v>
          </cell>
          <cell r="O874" t="str">
            <v>2015-06-09</v>
          </cell>
          <cell r="P874" t="str">
            <v>宽带预付费</v>
          </cell>
          <cell r="Q874" t="str">
            <v>续费</v>
          </cell>
          <cell r="R874" t="str">
            <v>当月充值</v>
          </cell>
          <cell r="S874" t="str">
            <v>家庭用户</v>
          </cell>
          <cell r="T874" t="str">
            <v>FTTH</v>
          </cell>
          <cell r="U874" t="str">
            <v>赵妮(zhaon)</v>
          </cell>
          <cell r="V874" t="str">
            <v>ZX常平宋孝波</v>
          </cell>
          <cell r="W874" t="str">
            <v>1、常平火车站机房区，2、，3、，4、，</v>
          </cell>
          <cell r="X874" t="str">
            <v>分公司</v>
          </cell>
          <cell r="Y874">
            <v>0</v>
          </cell>
          <cell r="Z874">
            <v>0</v>
          </cell>
          <cell r="AA874" t="str">
            <v>分公司</v>
          </cell>
          <cell r="AB874" t="str">
            <v>09</v>
          </cell>
          <cell r="AC874">
            <v>12</v>
          </cell>
          <cell r="AD874">
            <v>12</v>
          </cell>
          <cell r="AE874" t="str">
            <v>是</v>
          </cell>
          <cell r="AF874" t="str">
            <v/>
          </cell>
          <cell r="AG874" t="str">
            <v>价值宽带</v>
          </cell>
          <cell r="AH874" t="str">
            <v>续本月</v>
          </cell>
          <cell r="AI874" t="str">
            <v>是</v>
          </cell>
          <cell r="AN874">
            <v>13609691953</v>
          </cell>
          <cell r="AO874">
            <v>0</v>
          </cell>
          <cell r="AR874" t="str">
            <v>杨蔡区</v>
          </cell>
        </row>
        <row r="875">
          <cell r="F875">
            <v>13922948056</v>
          </cell>
          <cell r="G875" t="str">
            <v>13922948056</v>
          </cell>
          <cell r="H875" t="str">
            <v>徐振鹏</v>
          </cell>
          <cell r="I875" t="str">
            <v>预付费东莞住宅新装或续费1408元包2年，带宽12M</v>
          </cell>
          <cell r="J875">
            <v>1408</v>
          </cell>
          <cell r="K875">
            <v>1408</v>
          </cell>
          <cell r="L875" t="str">
            <v>2005-07-28</v>
          </cell>
          <cell r="M875">
            <v>42162</v>
          </cell>
          <cell r="N875" t="str">
            <v>2017-06-08</v>
          </cell>
          <cell r="O875" t="str">
            <v>2015-06-08</v>
          </cell>
          <cell r="P875" t="str">
            <v>宽带预付费</v>
          </cell>
          <cell r="Q875" t="str">
            <v>续费</v>
          </cell>
          <cell r="R875" t="str">
            <v>当月充值</v>
          </cell>
          <cell r="S875" t="str">
            <v>家庭用户</v>
          </cell>
          <cell r="T875" t="str">
            <v>GPON+LAN</v>
          </cell>
          <cell r="U875" t="str">
            <v>何丽(heli)</v>
          </cell>
          <cell r="V875" t="str">
            <v>ZX大朗邓轩物</v>
          </cell>
          <cell r="W875" t="str">
            <v>东坑区</v>
          </cell>
          <cell r="X875" t="str">
            <v>大朗区</v>
          </cell>
          <cell r="Y875">
            <v>0</v>
          </cell>
          <cell r="Z875">
            <v>0</v>
          </cell>
          <cell r="AA875" t="str">
            <v>大朗区</v>
          </cell>
          <cell r="AB875" t="str">
            <v>08</v>
          </cell>
          <cell r="AC875">
            <v>12</v>
          </cell>
          <cell r="AD875">
            <v>24</v>
          </cell>
          <cell r="AE875" t="str">
            <v>是</v>
          </cell>
          <cell r="AF875" t="str">
            <v/>
          </cell>
          <cell r="AG875" t="str">
            <v>价值宽带</v>
          </cell>
          <cell r="AH875" t="str">
            <v>续本月</v>
          </cell>
          <cell r="AI875" t="str">
            <v>是</v>
          </cell>
          <cell r="AJ875">
            <v>13922948056</v>
          </cell>
          <cell r="AO875">
            <v>0</v>
          </cell>
          <cell r="AR875" t="str">
            <v>杨蔡区</v>
          </cell>
        </row>
        <row r="876">
          <cell r="F876">
            <v>13927447756</v>
          </cell>
          <cell r="G876" t="str">
            <v>13927447756</v>
          </cell>
          <cell r="H876" t="str">
            <v>方启洪</v>
          </cell>
          <cell r="I876" t="str">
            <v>预付费东莞住宅新装或续费888元包年，带宽12M</v>
          </cell>
          <cell r="J876">
            <v>888</v>
          </cell>
          <cell r="K876">
            <v>888</v>
          </cell>
          <cell r="L876" t="str">
            <v>2013-05-04</v>
          </cell>
          <cell r="M876">
            <v>42167</v>
          </cell>
          <cell r="N876" t="str">
            <v>2016-06-12</v>
          </cell>
          <cell r="O876" t="str">
            <v>2015-06-09</v>
          </cell>
          <cell r="P876" t="str">
            <v>宽带预付费</v>
          </cell>
          <cell r="Q876" t="str">
            <v>续费</v>
          </cell>
          <cell r="R876" t="str">
            <v>当月充值</v>
          </cell>
          <cell r="S876" t="str">
            <v>家庭用户</v>
          </cell>
          <cell r="T876" t="str">
            <v>FTTH</v>
          </cell>
          <cell r="U876" t="str">
            <v>何丽(heli)</v>
          </cell>
          <cell r="V876" t="str">
            <v>ZX大朗符关卓</v>
          </cell>
          <cell r="W876" t="str">
            <v>洋坑塘犀牛坡大岭山区</v>
          </cell>
          <cell r="X876" t="str">
            <v>大朗区</v>
          </cell>
          <cell r="Y876">
            <v>0</v>
          </cell>
          <cell r="Z876">
            <v>0</v>
          </cell>
          <cell r="AA876" t="str">
            <v>大朗区</v>
          </cell>
          <cell r="AB876" t="str">
            <v>09</v>
          </cell>
          <cell r="AC876">
            <v>12</v>
          </cell>
          <cell r="AD876">
            <v>12</v>
          </cell>
          <cell r="AE876" t="str">
            <v>是</v>
          </cell>
          <cell r="AF876" t="str">
            <v/>
          </cell>
          <cell r="AG876" t="str">
            <v>价值宽带</v>
          </cell>
          <cell r="AH876" t="str">
            <v>续本月</v>
          </cell>
          <cell r="AI876" t="str">
            <v>是</v>
          </cell>
          <cell r="AJ876">
            <v>13927447756</v>
          </cell>
          <cell r="AO876">
            <v>0</v>
          </cell>
          <cell r="AR876" t="str">
            <v>东站区</v>
          </cell>
        </row>
        <row r="877">
          <cell r="F877">
            <v>13509847799</v>
          </cell>
          <cell r="G877" t="str">
            <v>13509847799</v>
          </cell>
          <cell r="H877" t="str">
            <v>黎崇贵</v>
          </cell>
          <cell r="I877" t="str">
            <v>预付费东莞住宅新装或续费888元包年，带宽12M</v>
          </cell>
          <cell r="J877">
            <v>888</v>
          </cell>
          <cell r="K877">
            <v>888</v>
          </cell>
          <cell r="L877" t="str">
            <v>2012-06-26</v>
          </cell>
          <cell r="M877">
            <v>42181</v>
          </cell>
          <cell r="N877" t="str">
            <v>2016-06-26</v>
          </cell>
          <cell r="O877" t="str">
            <v>2015-06-09</v>
          </cell>
          <cell r="P877" t="str">
            <v>宽带预付费</v>
          </cell>
          <cell r="Q877" t="str">
            <v>续费</v>
          </cell>
          <cell r="R877" t="str">
            <v>当月充值</v>
          </cell>
          <cell r="S877" t="str">
            <v>家庭用户</v>
          </cell>
          <cell r="T877" t="str">
            <v>FTTH</v>
          </cell>
          <cell r="U877" t="str">
            <v>何丽(heli)</v>
          </cell>
          <cell r="V877" t="str">
            <v>DL东莞金伦</v>
          </cell>
          <cell r="W877" t="str">
            <v>电商价值宽带营销</v>
          </cell>
          <cell r="X877" t="str">
            <v>大朗区</v>
          </cell>
          <cell r="Y877">
            <v>0</v>
          </cell>
          <cell r="Z877">
            <v>0</v>
          </cell>
          <cell r="AA877" t="str">
            <v>大朗区</v>
          </cell>
          <cell r="AB877" t="str">
            <v>09</v>
          </cell>
          <cell r="AC877">
            <v>12</v>
          </cell>
          <cell r="AD877">
            <v>12</v>
          </cell>
          <cell r="AE877" t="str">
            <v>是</v>
          </cell>
          <cell r="AF877" t="str">
            <v/>
          </cell>
          <cell r="AG877" t="str">
            <v>价值宽带</v>
          </cell>
          <cell r="AH877" t="str">
            <v>续本月</v>
          </cell>
          <cell r="AI877" t="str">
            <v>是</v>
          </cell>
          <cell r="AJ877">
            <v>13509847799</v>
          </cell>
          <cell r="AO877">
            <v>0</v>
          </cell>
          <cell r="AR877" t="str">
            <v>旺富区</v>
          </cell>
        </row>
        <row r="878">
          <cell r="F878">
            <v>15015137422</v>
          </cell>
          <cell r="G878" t="str">
            <v>15015137422</v>
          </cell>
          <cell r="H878" t="str">
            <v>黄畴</v>
          </cell>
          <cell r="I878" t="str">
            <v>预付费东莞住宅新装或续费888元包年，带宽12M</v>
          </cell>
          <cell r="J878">
            <v>888</v>
          </cell>
          <cell r="K878">
            <v>888</v>
          </cell>
          <cell r="L878" t="str">
            <v>2012-06-01</v>
          </cell>
          <cell r="M878">
            <v>42156</v>
          </cell>
          <cell r="N878" t="str">
            <v>2016-06-09</v>
          </cell>
          <cell r="O878" t="str">
            <v>2015-06-09</v>
          </cell>
          <cell r="P878" t="str">
            <v>宽带预付费</v>
          </cell>
          <cell r="Q878" t="str">
            <v>续费</v>
          </cell>
          <cell r="R878" t="str">
            <v>当月充值</v>
          </cell>
          <cell r="S878" t="str">
            <v>家庭用户</v>
          </cell>
          <cell r="T878" t="str">
            <v>FTTH</v>
          </cell>
          <cell r="U878" t="str">
            <v>赵妮(zhaon)</v>
          </cell>
          <cell r="V878" t="str">
            <v>DL东莞金伦</v>
          </cell>
          <cell r="W878" t="str">
            <v/>
          </cell>
          <cell r="X878" t="str">
            <v>常平区</v>
          </cell>
          <cell r="Y878">
            <v>0</v>
          </cell>
          <cell r="Z878">
            <v>0</v>
          </cell>
          <cell r="AA878" t="str">
            <v>常平区</v>
          </cell>
          <cell r="AB878" t="str">
            <v>09</v>
          </cell>
          <cell r="AC878">
            <v>12</v>
          </cell>
          <cell r="AD878">
            <v>12</v>
          </cell>
          <cell r="AE878" t="str">
            <v>是</v>
          </cell>
          <cell r="AF878" t="str">
            <v/>
          </cell>
          <cell r="AG878" t="str">
            <v>价值宽带</v>
          </cell>
          <cell r="AH878" t="str">
            <v>续本月</v>
          </cell>
          <cell r="AI878" t="str">
            <v>是</v>
          </cell>
          <cell r="AJ878">
            <v>15015137422</v>
          </cell>
          <cell r="AO878">
            <v>0</v>
          </cell>
          <cell r="AR878" t="str">
            <v>旺富区</v>
          </cell>
        </row>
        <row r="879">
          <cell r="F879">
            <v>13427873543</v>
          </cell>
          <cell r="G879" t="str">
            <v>13427873543</v>
          </cell>
          <cell r="H879" t="str">
            <v>何喜才</v>
          </cell>
          <cell r="I879" t="str">
            <v>预付费东莞住宅新装或续费1088元包年，带宽20M</v>
          </cell>
          <cell r="J879">
            <v>1088</v>
          </cell>
          <cell r="K879">
            <v>1088</v>
          </cell>
          <cell r="L879" t="str">
            <v>2012-06-06</v>
          </cell>
          <cell r="M879">
            <v>42162</v>
          </cell>
          <cell r="N879" t="str">
            <v>2016-06-08</v>
          </cell>
          <cell r="O879" t="str">
            <v>2015-06-08</v>
          </cell>
          <cell r="P879" t="str">
            <v>宽带预付费</v>
          </cell>
          <cell r="Q879" t="str">
            <v>续费</v>
          </cell>
          <cell r="R879" t="str">
            <v>往月充值</v>
          </cell>
          <cell r="S879" t="str">
            <v>家庭用户</v>
          </cell>
          <cell r="T879" t="str">
            <v>FTTH</v>
          </cell>
          <cell r="U879" t="str">
            <v>尼佳(nj_dl)</v>
          </cell>
          <cell r="V879" t="str">
            <v>ZY大朗营业厅</v>
          </cell>
          <cell r="W879" t="str">
            <v>旺富区</v>
          </cell>
          <cell r="X879" t="str">
            <v>大朗区</v>
          </cell>
          <cell r="Y879">
            <v>0</v>
          </cell>
          <cell r="Z879">
            <v>0</v>
          </cell>
          <cell r="AA879" t="str">
            <v>大朗区</v>
          </cell>
          <cell r="AB879" t="str">
            <v>08</v>
          </cell>
          <cell r="AC879">
            <v>20</v>
          </cell>
          <cell r="AD879">
            <v>12</v>
          </cell>
          <cell r="AE879" t="str">
            <v>是</v>
          </cell>
          <cell r="AF879" t="str">
            <v/>
          </cell>
          <cell r="AG879" t="str">
            <v>价值宽带</v>
          </cell>
          <cell r="AH879" t="str">
            <v>续本月</v>
          </cell>
          <cell r="AI879" t="str">
            <v>是</v>
          </cell>
          <cell r="AJ879">
            <v>13427873543</v>
          </cell>
          <cell r="AO879">
            <v>0</v>
          </cell>
          <cell r="AR879" t="str">
            <v>东站区</v>
          </cell>
        </row>
        <row r="880">
          <cell r="F880">
            <v>13144869333</v>
          </cell>
          <cell r="G880" t="str">
            <v>13144869333</v>
          </cell>
          <cell r="H880" t="str">
            <v>邱沙沙</v>
          </cell>
          <cell r="I880" t="str">
            <v>预付费东莞住宅新装或续费888元包年，带宽12M</v>
          </cell>
          <cell r="J880">
            <v>888</v>
          </cell>
          <cell r="K880">
            <v>888</v>
          </cell>
          <cell r="L880" t="str">
            <v>2014-06-16</v>
          </cell>
          <cell r="M880">
            <v>42171</v>
          </cell>
          <cell r="N880" t="str">
            <v>2016-06-16</v>
          </cell>
          <cell r="O880" t="str">
            <v>2015-06-09</v>
          </cell>
          <cell r="P880" t="str">
            <v>宽带预付费</v>
          </cell>
          <cell r="Q880" t="str">
            <v>续费</v>
          </cell>
          <cell r="R880" t="str">
            <v>当月充值</v>
          </cell>
          <cell r="S880" t="str">
            <v>家庭用户</v>
          </cell>
          <cell r="T880" t="str">
            <v>FTTH</v>
          </cell>
          <cell r="U880" t="str">
            <v>赵妮(zhaon)</v>
          </cell>
          <cell r="V880" t="str">
            <v>ZX常平谢熙</v>
          </cell>
          <cell r="W880" t="str">
            <v/>
          </cell>
          <cell r="X880" t="str">
            <v>常平区</v>
          </cell>
          <cell r="Y880">
            <v>0</v>
          </cell>
          <cell r="Z880">
            <v>0</v>
          </cell>
          <cell r="AA880" t="str">
            <v>常平区</v>
          </cell>
          <cell r="AB880" t="str">
            <v>09</v>
          </cell>
          <cell r="AC880">
            <v>12</v>
          </cell>
          <cell r="AD880">
            <v>12</v>
          </cell>
          <cell r="AE880" t="str">
            <v>是</v>
          </cell>
          <cell r="AF880" t="str">
            <v/>
          </cell>
          <cell r="AG880" t="str">
            <v>价值宽带</v>
          </cell>
          <cell r="AH880" t="str">
            <v>续本月</v>
          </cell>
          <cell r="AI880" t="str">
            <v>是</v>
          </cell>
          <cell r="AJ880">
            <v>13144869333</v>
          </cell>
          <cell r="AO880">
            <v>0</v>
          </cell>
          <cell r="AR880" t="str">
            <v>上坑区</v>
          </cell>
        </row>
        <row r="881">
          <cell r="F881">
            <v>13599376186</v>
          </cell>
          <cell r="G881" t="str">
            <v>13599376186</v>
          </cell>
          <cell r="H881" t="str">
            <v>文峥</v>
          </cell>
          <cell r="I881" t="str">
            <v>预付费东莞住宅新装或续费888元包年，带宽12M</v>
          </cell>
          <cell r="J881">
            <v>888</v>
          </cell>
          <cell r="K881">
            <v>888</v>
          </cell>
          <cell r="L881" t="str">
            <v>2013-03-01</v>
          </cell>
          <cell r="M881">
            <v>42173</v>
          </cell>
          <cell r="N881" t="str">
            <v>2016-06-18</v>
          </cell>
          <cell r="O881" t="str">
            <v>2015-06-08</v>
          </cell>
          <cell r="P881" t="str">
            <v>宽带预付费</v>
          </cell>
          <cell r="Q881" t="str">
            <v>续费</v>
          </cell>
          <cell r="R881" t="str">
            <v>当月充值</v>
          </cell>
          <cell r="S881" t="str">
            <v>家庭用户</v>
          </cell>
          <cell r="T881" t="str">
            <v>FTTH</v>
          </cell>
          <cell r="U881" t="str">
            <v>赵妮(zhaon)</v>
          </cell>
          <cell r="V881" t="str">
            <v>ZX常平谢熙</v>
          </cell>
          <cell r="W881" t="str">
            <v>1、常平大京九机房区，2、，3、，4、，</v>
          </cell>
          <cell r="X881" t="str">
            <v>常平区</v>
          </cell>
          <cell r="Y881">
            <v>0</v>
          </cell>
          <cell r="Z881">
            <v>0</v>
          </cell>
          <cell r="AA881" t="str">
            <v>常平区</v>
          </cell>
          <cell r="AB881" t="str">
            <v>08</v>
          </cell>
          <cell r="AC881">
            <v>12</v>
          </cell>
          <cell r="AD881">
            <v>12</v>
          </cell>
          <cell r="AE881" t="str">
            <v>是</v>
          </cell>
          <cell r="AF881" t="str">
            <v/>
          </cell>
          <cell r="AG881" t="str">
            <v>价值宽带</v>
          </cell>
          <cell r="AH881" t="str">
            <v>续本月</v>
          </cell>
          <cell r="AI881" t="str">
            <v>是</v>
          </cell>
          <cell r="AJ881">
            <v>13599376186</v>
          </cell>
          <cell r="AO881">
            <v>0</v>
          </cell>
          <cell r="AR881" t="str">
            <v>上坑区</v>
          </cell>
        </row>
        <row r="882">
          <cell r="F882">
            <v>13649873330</v>
          </cell>
          <cell r="G882" t="str">
            <v>13649873330</v>
          </cell>
          <cell r="H882" t="str">
            <v>郭承勇</v>
          </cell>
          <cell r="I882" t="str">
            <v>预付费东莞住宅新装或续费888元包年，带宽12M</v>
          </cell>
          <cell r="J882">
            <v>888</v>
          </cell>
          <cell r="K882">
            <v>888</v>
          </cell>
          <cell r="L882" t="str">
            <v>2010-04-22</v>
          </cell>
          <cell r="M882">
            <v>42164</v>
          </cell>
          <cell r="N882" t="str">
            <v>2016-06-09</v>
          </cell>
          <cell r="O882" t="str">
            <v>2015-06-09</v>
          </cell>
          <cell r="P882" t="str">
            <v>宽带预付费</v>
          </cell>
          <cell r="Q882" t="str">
            <v>续费</v>
          </cell>
          <cell r="R882" t="str">
            <v>当月充值</v>
          </cell>
          <cell r="S882" t="str">
            <v>家庭用户</v>
          </cell>
          <cell r="T882" t="str">
            <v>FTTH</v>
          </cell>
          <cell r="U882" t="str">
            <v>赵妮(zhaon)</v>
          </cell>
          <cell r="V882" t="str">
            <v>DL东莞金伦</v>
          </cell>
          <cell r="W882" t="str">
            <v>1、常平东站机房区，2、，3、，4、，</v>
          </cell>
          <cell r="X882" t="str">
            <v>常平区</v>
          </cell>
          <cell r="Y882">
            <v>0</v>
          </cell>
          <cell r="Z882">
            <v>0</v>
          </cell>
          <cell r="AA882" t="str">
            <v>常平区</v>
          </cell>
          <cell r="AB882" t="str">
            <v>09</v>
          </cell>
          <cell r="AC882">
            <v>12</v>
          </cell>
          <cell r="AD882">
            <v>12</v>
          </cell>
          <cell r="AE882" t="str">
            <v>是</v>
          </cell>
          <cell r="AF882" t="str">
            <v/>
          </cell>
          <cell r="AG882" t="str">
            <v>价值宽带</v>
          </cell>
          <cell r="AH882" t="str">
            <v>续本月</v>
          </cell>
          <cell r="AI882" t="str">
            <v>是</v>
          </cell>
          <cell r="AJ882">
            <v>13649873330</v>
          </cell>
          <cell r="AO882">
            <v>0</v>
          </cell>
          <cell r="AR882" t="str">
            <v>东兴区</v>
          </cell>
        </row>
        <row r="883">
          <cell r="F883">
            <v>15007696891</v>
          </cell>
          <cell r="G883" t="str">
            <v>15007696891</v>
          </cell>
          <cell r="H883" t="str">
            <v>文峥</v>
          </cell>
          <cell r="I883" t="str">
            <v>预付费东莞住宅新装或续费680元包年，带宽4M</v>
          </cell>
          <cell r="J883">
            <v>-888</v>
          </cell>
          <cell r="K883">
            <v>-888</v>
          </cell>
          <cell r="L883" t="str">
            <v>2014-02-24</v>
          </cell>
          <cell r="M883">
            <v>42059</v>
          </cell>
          <cell r="N883" t="str">
            <v>2016-02-24</v>
          </cell>
          <cell r="O883" t="str">
            <v>2015-06-08</v>
          </cell>
          <cell r="P883" t="str">
            <v>宽带预付费</v>
          </cell>
          <cell r="Q883" t="str">
            <v>宽带冲正</v>
          </cell>
          <cell r="R883" t="str">
            <v>空</v>
          </cell>
          <cell r="S883" t="str">
            <v>家庭用户</v>
          </cell>
          <cell r="T883" t="str">
            <v>FTTH</v>
          </cell>
          <cell r="U883" t="str">
            <v>赵妮(zhaon)</v>
          </cell>
          <cell r="V883" t="str">
            <v>ZX常平谢熙</v>
          </cell>
          <cell r="W883" t="str">
            <v/>
          </cell>
          <cell r="X883" t="str">
            <v>常平区</v>
          </cell>
          <cell r="Y883">
            <v>0</v>
          </cell>
          <cell r="Z883">
            <v>0</v>
          </cell>
          <cell r="AA883" t="str">
            <v>常平区</v>
          </cell>
          <cell r="AB883" t="str">
            <v>08</v>
          </cell>
          <cell r="AC883">
            <v>4</v>
          </cell>
          <cell r="AD883">
            <v>12</v>
          </cell>
          <cell r="AE883" t="str">
            <v>是</v>
          </cell>
          <cell r="AF883" t="str">
            <v/>
          </cell>
          <cell r="AG883" t="str">
            <v>否</v>
          </cell>
          <cell r="AH883" t="str">
            <v>续前期</v>
          </cell>
          <cell r="AI883" t="str">
            <v>否</v>
          </cell>
          <cell r="AO883">
            <v>0</v>
          </cell>
          <cell r="AR883" t="str">
            <v>上坑区</v>
          </cell>
        </row>
        <row r="884">
          <cell r="F884">
            <v>13450652880</v>
          </cell>
          <cell r="G884" t="str">
            <v>13450652880</v>
          </cell>
          <cell r="H884" t="str">
            <v>李雪英</v>
          </cell>
          <cell r="I884" t="str">
            <v>预付费东莞住宅新装或续费1408元包2年，带宽12M</v>
          </cell>
          <cell r="J884">
            <v>1408</v>
          </cell>
          <cell r="K884">
            <v>1408</v>
          </cell>
          <cell r="L884" t="str">
            <v>2010-02-08</v>
          </cell>
          <cell r="M884">
            <v>42165</v>
          </cell>
          <cell r="N884" t="str">
            <v>2017-06-10</v>
          </cell>
          <cell r="O884" t="str">
            <v>2015-06-08</v>
          </cell>
          <cell r="P884" t="str">
            <v>宽带预付费</v>
          </cell>
          <cell r="Q884" t="str">
            <v>续费</v>
          </cell>
          <cell r="R884" t="str">
            <v>当月充值</v>
          </cell>
          <cell r="S884" t="str">
            <v>家庭用户</v>
          </cell>
          <cell r="T884" t="str">
            <v>FTTH</v>
          </cell>
          <cell r="U884" t="str">
            <v>赵妮(zhaon)</v>
          </cell>
          <cell r="V884" t="str">
            <v>ZX常平谢熙</v>
          </cell>
          <cell r="W884" t="str">
            <v/>
          </cell>
          <cell r="X884" t="str">
            <v>常平区</v>
          </cell>
          <cell r="Y884">
            <v>0</v>
          </cell>
          <cell r="Z884">
            <v>0</v>
          </cell>
          <cell r="AA884" t="str">
            <v>常平区</v>
          </cell>
          <cell r="AB884" t="str">
            <v>08</v>
          </cell>
          <cell r="AC884">
            <v>12</v>
          </cell>
          <cell r="AD884">
            <v>24</v>
          </cell>
          <cell r="AE884" t="str">
            <v>是</v>
          </cell>
          <cell r="AF884" t="str">
            <v/>
          </cell>
          <cell r="AG884" t="str">
            <v>价值宽带</v>
          </cell>
          <cell r="AH884" t="str">
            <v>续本月</v>
          </cell>
          <cell r="AI884" t="str">
            <v>是</v>
          </cell>
          <cell r="AJ884">
            <v>13450652880</v>
          </cell>
          <cell r="AO884">
            <v>0</v>
          </cell>
          <cell r="AR884" t="str">
            <v>旺富区</v>
          </cell>
        </row>
        <row r="885">
          <cell r="F885">
            <v>13532552809</v>
          </cell>
          <cell r="G885" t="str">
            <v>13532552809</v>
          </cell>
          <cell r="H885" t="str">
            <v>苏光喜</v>
          </cell>
          <cell r="I885" t="str">
            <v>预付费东莞住宅新装或续费888元包年，带宽12M</v>
          </cell>
          <cell r="J885">
            <v>888</v>
          </cell>
          <cell r="K885">
            <v>888</v>
          </cell>
          <cell r="L885" t="str">
            <v>2014-07-23</v>
          </cell>
          <cell r="M885">
            <v>42208</v>
          </cell>
          <cell r="N885" t="str">
            <v>2016-07-23</v>
          </cell>
          <cell r="O885" t="str">
            <v>2015-06-09</v>
          </cell>
          <cell r="P885" t="str">
            <v>宽带预付费</v>
          </cell>
          <cell r="Q885" t="str">
            <v>续费</v>
          </cell>
          <cell r="R885" t="str">
            <v>提前充值</v>
          </cell>
          <cell r="S885" t="str">
            <v>家庭用户</v>
          </cell>
          <cell r="T885" t="str">
            <v>FTTH</v>
          </cell>
          <cell r="U885" t="str">
            <v>赵妮(zhaon)</v>
          </cell>
          <cell r="V885" t="str">
            <v>ZX常平谢熙</v>
          </cell>
          <cell r="W885" t="str">
            <v/>
          </cell>
          <cell r="X885" t="str">
            <v>常平区</v>
          </cell>
          <cell r="Y885">
            <v>0</v>
          </cell>
          <cell r="Z885">
            <v>0</v>
          </cell>
          <cell r="AA885" t="str">
            <v>常平区</v>
          </cell>
          <cell r="AB885" t="str">
            <v>09</v>
          </cell>
          <cell r="AC885">
            <v>12</v>
          </cell>
          <cell r="AD885">
            <v>12</v>
          </cell>
          <cell r="AE885" t="str">
            <v>是</v>
          </cell>
          <cell r="AF885" t="str">
            <v/>
          </cell>
          <cell r="AG885" t="str">
            <v>价值宽带</v>
          </cell>
          <cell r="AH885" t="str">
            <v>续后期</v>
          </cell>
          <cell r="AI885" t="str">
            <v>否</v>
          </cell>
          <cell r="AO885">
            <v>0</v>
          </cell>
          <cell r="AR885" t="str">
            <v>旺富区</v>
          </cell>
        </row>
        <row r="886">
          <cell r="F886">
            <v>13532745453</v>
          </cell>
          <cell r="G886" t="str">
            <v>13532745453</v>
          </cell>
          <cell r="H886" t="str">
            <v>黄存鑫</v>
          </cell>
          <cell r="I886" t="str">
            <v>预付费东莞住宅新装或续费400元包半年，带宽4M</v>
          </cell>
          <cell r="J886">
            <v>400</v>
          </cell>
          <cell r="K886">
            <v>400</v>
          </cell>
          <cell r="L886" t="str">
            <v>2010-07-09</v>
          </cell>
          <cell r="M886">
            <v>42166</v>
          </cell>
          <cell r="N886" t="str">
            <v>2015-12-11</v>
          </cell>
          <cell r="O886" t="str">
            <v>2015-06-09</v>
          </cell>
          <cell r="P886" t="str">
            <v>宽带预付费</v>
          </cell>
          <cell r="Q886" t="str">
            <v>续费</v>
          </cell>
          <cell r="R886" t="str">
            <v>当月充值</v>
          </cell>
          <cell r="S886" t="str">
            <v>家庭用户</v>
          </cell>
          <cell r="T886" t="str">
            <v>FTTH</v>
          </cell>
          <cell r="U886" t="str">
            <v>赵妮(zhaon)</v>
          </cell>
          <cell r="V886" t="str">
            <v>ZX常平谢熙</v>
          </cell>
          <cell r="W886" t="str">
            <v>1、常平大京九机房区，2、，3、，4、，</v>
          </cell>
          <cell r="X886" t="str">
            <v>常平区</v>
          </cell>
          <cell r="Y886">
            <v>0</v>
          </cell>
          <cell r="Z886">
            <v>0</v>
          </cell>
          <cell r="AA886" t="str">
            <v>常平区</v>
          </cell>
          <cell r="AB886" t="str">
            <v>09</v>
          </cell>
          <cell r="AC886">
            <v>4</v>
          </cell>
          <cell r="AD886">
            <v>6</v>
          </cell>
          <cell r="AE886" t="str">
            <v>是</v>
          </cell>
          <cell r="AF886" t="str">
            <v/>
          </cell>
          <cell r="AG886" t="str">
            <v>否</v>
          </cell>
          <cell r="AH886" t="str">
            <v>续本月</v>
          </cell>
          <cell r="AI886" t="str">
            <v>是</v>
          </cell>
          <cell r="AJ886">
            <v>13532745453</v>
          </cell>
          <cell r="AO886">
            <v>0</v>
          </cell>
          <cell r="AR886" t="str">
            <v>旺富区</v>
          </cell>
        </row>
        <row r="887">
          <cell r="F887">
            <v>13664066756</v>
          </cell>
          <cell r="G887" t="str">
            <v>13664066756</v>
          </cell>
          <cell r="H887" t="str">
            <v>杨凤坤</v>
          </cell>
          <cell r="I887" t="str">
            <v>预付费东莞住宅新装或续费888元包年，带宽12M</v>
          </cell>
          <cell r="J887">
            <v>888</v>
          </cell>
          <cell r="K887">
            <v>888</v>
          </cell>
          <cell r="L887" t="str">
            <v>2014-08-14</v>
          </cell>
          <cell r="M887">
            <v>42230</v>
          </cell>
          <cell r="N887" t="str">
            <v>2016-08-14</v>
          </cell>
          <cell r="O887" t="str">
            <v>2015-06-08</v>
          </cell>
          <cell r="P887" t="str">
            <v>宽带预付费</v>
          </cell>
          <cell r="Q887" t="str">
            <v>续费</v>
          </cell>
          <cell r="R887" t="str">
            <v>提前充值</v>
          </cell>
          <cell r="S887" t="str">
            <v>家庭用户</v>
          </cell>
          <cell r="T887" t="str">
            <v>FTTH</v>
          </cell>
          <cell r="U887" t="str">
            <v>赵妮(zhaon)</v>
          </cell>
          <cell r="V887" t="str">
            <v>ZX常平吴斌</v>
          </cell>
          <cell r="W887" t="str">
            <v>1、常平东站机房区，2、，3、，4、，</v>
          </cell>
          <cell r="X887" t="str">
            <v>常平区</v>
          </cell>
          <cell r="Y887">
            <v>0</v>
          </cell>
          <cell r="Z887">
            <v>0</v>
          </cell>
          <cell r="AA887" t="str">
            <v>常平区</v>
          </cell>
          <cell r="AB887" t="str">
            <v>08</v>
          </cell>
          <cell r="AC887">
            <v>12</v>
          </cell>
          <cell r="AD887">
            <v>12</v>
          </cell>
          <cell r="AE887" t="str">
            <v>是</v>
          </cell>
          <cell r="AF887" t="str">
            <v/>
          </cell>
          <cell r="AG887" t="str">
            <v>价值宽带</v>
          </cell>
          <cell r="AH887" t="str">
            <v>续后期</v>
          </cell>
          <cell r="AI887" t="str">
            <v>否</v>
          </cell>
          <cell r="AO887">
            <v>0</v>
          </cell>
          <cell r="AR887" t="str">
            <v>旺富区</v>
          </cell>
        </row>
        <row r="888">
          <cell r="F888">
            <v>15015372095</v>
          </cell>
          <cell r="G888" t="str">
            <v>15015372095</v>
          </cell>
          <cell r="H888" t="str">
            <v>刘伯帅</v>
          </cell>
          <cell r="I888" t="str">
            <v>预付费东莞住宅新装或续费888元包年，带宽12M</v>
          </cell>
          <cell r="J888">
            <v>888</v>
          </cell>
          <cell r="K888">
            <v>888</v>
          </cell>
          <cell r="L888" t="str">
            <v>2010-09-12</v>
          </cell>
          <cell r="M888">
            <v>42198</v>
          </cell>
          <cell r="N888" t="str">
            <v>2016-07-13</v>
          </cell>
          <cell r="O888" t="str">
            <v>2015-06-09</v>
          </cell>
          <cell r="P888" t="str">
            <v>宽带预付费</v>
          </cell>
          <cell r="Q888" t="str">
            <v>续费</v>
          </cell>
          <cell r="R888" t="str">
            <v>提前充值</v>
          </cell>
          <cell r="S888" t="str">
            <v>家庭用户</v>
          </cell>
          <cell r="T888" t="str">
            <v>FTTH</v>
          </cell>
          <cell r="U888" t="str">
            <v>赵妮(zhaon)</v>
          </cell>
          <cell r="V888" t="str">
            <v>ZX常平吴斌</v>
          </cell>
          <cell r="W888" t="str">
            <v>1、常平东站机房区，2、，3、，4、，</v>
          </cell>
          <cell r="X888" t="str">
            <v>常平区</v>
          </cell>
          <cell r="Y888">
            <v>0</v>
          </cell>
          <cell r="Z888">
            <v>0</v>
          </cell>
          <cell r="AA888" t="str">
            <v>常平区</v>
          </cell>
          <cell r="AB888" t="str">
            <v>09</v>
          </cell>
          <cell r="AC888">
            <v>12</v>
          </cell>
          <cell r="AD888">
            <v>12</v>
          </cell>
          <cell r="AE888" t="str">
            <v>是</v>
          </cell>
          <cell r="AF888" t="str">
            <v/>
          </cell>
          <cell r="AG888" t="str">
            <v>价值宽带</v>
          </cell>
          <cell r="AH888" t="str">
            <v>续后期</v>
          </cell>
          <cell r="AI888" t="str">
            <v>否</v>
          </cell>
          <cell r="AO888">
            <v>0</v>
          </cell>
          <cell r="AR888" t="str">
            <v>旺富区</v>
          </cell>
        </row>
        <row r="889">
          <cell r="F889">
            <v>13712948933</v>
          </cell>
          <cell r="G889" t="str">
            <v>13712948933</v>
          </cell>
          <cell r="H889" t="str">
            <v>沈学平</v>
          </cell>
          <cell r="I889" t="str">
            <v>预付费东莞住宅新装或续费888元包年，带宽12M</v>
          </cell>
          <cell r="J889">
            <v>888</v>
          </cell>
          <cell r="K889">
            <v>888</v>
          </cell>
          <cell r="L889" t="str">
            <v>2012-06-17</v>
          </cell>
          <cell r="M889">
            <v>42172</v>
          </cell>
          <cell r="N889" t="str">
            <v>2016-06-17</v>
          </cell>
          <cell r="O889" t="str">
            <v>2015-06-08</v>
          </cell>
          <cell r="P889" t="str">
            <v>宽带预付费</v>
          </cell>
          <cell r="Q889" t="str">
            <v>续费</v>
          </cell>
          <cell r="R889" t="str">
            <v>当月充值</v>
          </cell>
          <cell r="S889" t="str">
            <v>家庭用户</v>
          </cell>
          <cell r="T889" t="str">
            <v>FTTH</v>
          </cell>
          <cell r="U889" t="str">
            <v>蓝海兰(lanhl)</v>
          </cell>
          <cell r="V889" t="str">
            <v>ZX黄江卢丹龙</v>
          </cell>
          <cell r="W889" t="str">
            <v>电商价值宽带营销</v>
          </cell>
          <cell r="X889" t="str">
            <v>黄江区</v>
          </cell>
          <cell r="Y889">
            <v>0</v>
          </cell>
          <cell r="Z889">
            <v>0</v>
          </cell>
          <cell r="AA889" t="str">
            <v>黄江区</v>
          </cell>
          <cell r="AB889" t="str">
            <v>08</v>
          </cell>
          <cell r="AC889">
            <v>12</v>
          </cell>
          <cell r="AD889">
            <v>12</v>
          </cell>
          <cell r="AE889" t="str">
            <v>是</v>
          </cell>
          <cell r="AF889" t="str">
            <v/>
          </cell>
          <cell r="AG889" t="str">
            <v>价值宽带</v>
          </cell>
          <cell r="AH889" t="str">
            <v>续本月</v>
          </cell>
          <cell r="AI889" t="str">
            <v>是</v>
          </cell>
          <cell r="AJ889">
            <v>13712948933</v>
          </cell>
          <cell r="AO889">
            <v>0</v>
          </cell>
          <cell r="AR889" t="str">
            <v>旺富区</v>
          </cell>
        </row>
        <row r="890">
          <cell r="F890">
            <v>13728134193</v>
          </cell>
          <cell r="G890" t="str">
            <v>13728134193</v>
          </cell>
          <cell r="H890" t="str">
            <v>王天恩</v>
          </cell>
          <cell r="I890" t="str">
            <v>预付费东莞住宅新装或续费1088元包年，带宽10M</v>
          </cell>
          <cell r="J890">
            <v>1088</v>
          </cell>
          <cell r="K890">
            <v>1088</v>
          </cell>
          <cell r="L890" t="str">
            <v>2014-06-20</v>
          </cell>
          <cell r="M890">
            <v>42175</v>
          </cell>
          <cell r="N890" t="str">
            <v>2016-06-20</v>
          </cell>
          <cell r="O890" t="str">
            <v>2015-06-08</v>
          </cell>
          <cell r="P890" t="str">
            <v>宽带预付费</v>
          </cell>
          <cell r="Q890" t="str">
            <v>续费</v>
          </cell>
          <cell r="R890" t="str">
            <v>当月充值</v>
          </cell>
          <cell r="S890" t="str">
            <v>家庭用户</v>
          </cell>
          <cell r="T890" t="str">
            <v>FTTH</v>
          </cell>
          <cell r="U890" t="str">
            <v>赵妮(zhaon)</v>
          </cell>
          <cell r="V890" t="str">
            <v>ZX常平辛芳明</v>
          </cell>
          <cell r="W890" t="str">
            <v>1、常平白石岗机房区，2、，3、，4、，</v>
          </cell>
          <cell r="X890" t="str">
            <v>常平区</v>
          </cell>
          <cell r="Y890">
            <v>0</v>
          </cell>
          <cell r="Z890">
            <v>0</v>
          </cell>
          <cell r="AA890" t="str">
            <v>常平区</v>
          </cell>
          <cell r="AB890" t="str">
            <v>08</v>
          </cell>
          <cell r="AC890">
            <v>10</v>
          </cell>
          <cell r="AD890">
            <v>12</v>
          </cell>
          <cell r="AE890" t="str">
            <v>是</v>
          </cell>
          <cell r="AF890" t="str">
            <v/>
          </cell>
          <cell r="AG890" t="str">
            <v>价值宽带</v>
          </cell>
          <cell r="AH890" t="str">
            <v>续本月</v>
          </cell>
          <cell r="AI890" t="str">
            <v>是</v>
          </cell>
          <cell r="AJ890">
            <v>13728134193</v>
          </cell>
          <cell r="AO890">
            <v>0</v>
          </cell>
          <cell r="AR890" t="str">
            <v>东兴区</v>
          </cell>
        </row>
        <row r="891">
          <cell r="F891">
            <v>15814370711</v>
          </cell>
          <cell r="G891" t="str">
            <v>15814370711</v>
          </cell>
          <cell r="H891" t="str">
            <v>许明元</v>
          </cell>
          <cell r="I891" t="str">
            <v>预付费东莞住宅新装或续费768元包年，带宽4M</v>
          </cell>
          <cell r="J891">
            <v>768</v>
          </cell>
          <cell r="K891">
            <v>768</v>
          </cell>
          <cell r="L891" t="str">
            <v>2014-06-05</v>
          </cell>
          <cell r="M891">
            <v>42160</v>
          </cell>
          <cell r="N891" t="str">
            <v>2016-06-08</v>
          </cell>
          <cell r="O891" t="str">
            <v>2015-06-08</v>
          </cell>
          <cell r="P891" t="str">
            <v>宽带预付费</v>
          </cell>
          <cell r="Q891" t="str">
            <v>续费</v>
          </cell>
          <cell r="R891" t="str">
            <v>当月充值</v>
          </cell>
          <cell r="S891" t="str">
            <v>家庭用户</v>
          </cell>
          <cell r="T891" t="str">
            <v>FTTH</v>
          </cell>
          <cell r="U891" t="str">
            <v>赵妮(zhaon)</v>
          </cell>
          <cell r="V891" t="str">
            <v>ZX常平辛芳明</v>
          </cell>
          <cell r="W891" t="str">
            <v/>
          </cell>
          <cell r="X891" t="str">
            <v>常平区</v>
          </cell>
          <cell r="Y891">
            <v>0</v>
          </cell>
          <cell r="Z891">
            <v>0</v>
          </cell>
          <cell r="AA891" t="str">
            <v>常平区</v>
          </cell>
          <cell r="AB891" t="str">
            <v>08</v>
          </cell>
          <cell r="AC891">
            <v>4</v>
          </cell>
          <cell r="AD891">
            <v>12</v>
          </cell>
          <cell r="AE891" t="str">
            <v>是</v>
          </cell>
          <cell r="AF891" t="str">
            <v/>
          </cell>
          <cell r="AG891" t="str">
            <v>否</v>
          </cell>
          <cell r="AH891" t="str">
            <v>续本月</v>
          </cell>
          <cell r="AI891" t="str">
            <v>是</v>
          </cell>
          <cell r="AJ891">
            <v>15814370711</v>
          </cell>
          <cell r="AO891">
            <v>0</v>
          </cell>
          <cell r="AR891" t="str">
            <v>旺富区</v>
          </cell>
        </row>
        <row r="892">
          <cell r="F892">
            <v>15817758815</v>
          </cell>
          <cell r="G892" t="str">
            <v>15817758815</v>
          </cell>
          <cell r="H892" t="str">
            <v>郑现奎</v>
          </cell>
          <cell r="I892" t="str">
            <v>预付费东莞住宅新装或续费888元包年，带宽12M</v>
          </cell>
          <cell r="J892">
            <v>888</v>
          </cell>
          <cell r="K892">
            <v>888</v>
          </cell>
          <cell r="L892" t="str">
            <v>2013-07-03</v>
          </cell>
          <cell r="M892">
            <v>42188</v>
          </cell>
          <cell r="N892" t="str">
            <v>2016-07-03</v>
          </cell>
          <cell r="O892" t="str">
            <v>2015-06-08</v>
          </cell>
          <cell r="P892" t="str">
            <v>宽带预付费</v>
          </cell>
          <cell r="Q892" t="str">
            <v>续费</v>
          </cell>
          <cell r="R892" t="str">
            <v>提前充值</v>
          </cell>
          <cell r="S892" t="str">
            <v>家庭用户</v>
          </cell>
          <cell r="T892" t="str">
            <v>FTTH</v>
          </cell>
          <cell r="U892" t="str">
            <v>赵妮(zhaon)</v>
          </cell>
          <cell r="V892" t="str">
            <v>ZX常平辛芳明</v>
          </cell>
          <cell r="W892" t="str">
            <v/>
          </cell>
          <cell r="X892" t="str">
            <v>常平区</v>
          </cell>
          <cell r="Y892">
            <v>0</v>
          </cell>
          <cell r="Z892">
            <v>0</v>
          </cell>
          <cell r="AA892" t="str">
            <v>常平区</v>
          </cell>
          <cell r="AB892" t="str">
            <v>08</v>
          </cell>
          <cell r="AC892">
            <v>12</v>
          </cell>
          <cell r="AD892">
            <v>12</v>
          </cell>
          <cell r="AE892" t="str">
            <v>是</v>
          </cell>
          <cell r="AF892" t="str">
            <v/>
          </cell>
          <cell r="AG892" t="str">
            <v>价值宽带</v>
          </cell>
          <cell r="AH892" t="str">
            <v>续后期</v>
          </cell>
          <cell r="AI892" t="str">
            <v>否</v>
          </cell>
          <cell r="AO892">
            <v>0</v>
          </cell>
          <cell r="AR892" t="str">
            <v>旺富区</v>
          </cell>
        </row>
        <row r="893">
          <cell r="F893">
            <v>13712673444</v>
          </cell>
          <cell r="G893" t="str">
            <v>13712673444</v>
          </cell>
          <cell r="H893" t="str">
            <v>李彦明</v>
          </cell>
          <cell r="I893" t="str">
            <v>预付费东莞住宅新装或续费888元包年，带宽12M</v>
          </cell>
          <cell r="J893">
            <v>888</v>
          </cell>
          <cell r="K893">
            <v>888</v>
          </cell>
          <cell r="L893" t="str">
            <v>2013-07-07</v>
          </cell>
          <cell r="M893">
            <v>42192</v>
          </cell>
          <cell r="N893" t="str">
            <v>2016-07-07</v>
          </cell>
          <cell r="O893" t="str">
            <v>2015-06-08</v>
          </cell>
          <cell r="P893" t="str">
            <v>宽带预付费</v>
          </cell>
          <cell r="Q893" t="str">
            <v>续费</v>
          </cell>
          <cell r="R893" t="str">
            <v>提前充值</v>
          </cell>
          <cell r="S893" t="str">
            <v>家庭用户</v>
          </cell>
          <cell r="T893" t="str">
            <v>FTTH</v>
          </cell>
          <cell r="U893" t="str">
            <v>何丽(heli)</v>
          </cell>
          <cell r="V893" t="str">
            <v>ZX大朗邓轩物</v>
          </cell>
          <cell r="W893" t="str">
            <v>电商价值宽带营销</v>
          </cell>
          <cell r="X893" t="str">
            <v>大朗区</v>
          </cell>
          <cell r="Y893">
            <v>0</v>
          </cell>
          <cell r="Z893">
            <v>0</v>
          </cell>
          <cell r="AA893" t="str">
            <v>大朗区</v>
          </cell>
          <cell r="AB893" t="str">
            <v>08</v>
          </cell>
          <cell r="AC893">
            <v>12</v>
          </cell>
          <cell r="AD893">
            <v>12</v>
          </cell>
          <cell r="AE893" t="str">
            <v>是</v>
          </cell>
          <cell r="AF893" t="str">
            <v/>
          </cell>
          <cell r="AG893" t="str">
            <v>价值宽带</v>
          </cell>
          <cell r="AH893" t="str">
            <v>续后期</v>
          </cell>
          <cell r="AI893" t="str">
            <v>否</v>
          </cell>
          <cell r="AO893">
            <v>0</v>
          </cell>
          <cell r="AR893" t="str">
            <v>东站区</v>
          </cell>
        </row>
        <row r="894">
          <cell r="F894">
            <v>13416863733</v>
          </cell>
          <cell r="G894" t="str">
            <v>13416863733</v>
          </cell>
          <cell r="H894" t="str">
            <v>黄德用</v>
          </cell>
          <cell r="I894" t="str">
            <v>预付费东莞住宅新装或续费888元包年，带宽12M</v>
          </cell>
          <cell r="J894">
            <v>888</v>
          </cell>
          <cell r="K894">
            <v>888</v>
          </cell>
          <cell r="L894" t="str">
            <v>2012-06-07</v>
          </cell>
          <cell r="M894">
            <v>42163</v>
          </cell>
          <cell r="N894" t="str">
            <v>2016-06-09</v>
          </cell>
          <cell r="O894" t="str">
            <v>2015-06-09</v>
          </cell>
          <cell r="P894" t="str">
            <v>宽带预付费</v>
          </cell>
          <cell r="Q894" t="str">
            <v>续费</v>
          </cell>
          <cell r="R894" t="str">
            <v>往月充值</v>
          </cell>
          <cell r="S894" t="str">
            <v>家庭用户</v>
          </cell>
          <cell r="T894" t="str">
            <v>FTTH</v>
          </cell>
          <cell r="U894" t="str">
            <v>尼佳(nj_dl)</v>
          </cell>
          <cell r="V894" t="str">
            <v>ZY大朗营业厅</v>
          </cell>
          <cell r="W894" t="str">
            <v>电商价值宽带营销</v>
          </cell>
          <cell r="X894" t="str">
            <v>大朗区</v>
          </cell>
          <cell r="Y894">
            <v>0</v>
          </cell>
          <cell r="Z894">
            <v>0</v>
          </cell>
          <cell r="AA894" t="str">
            <v>大朗区</v>
          </cell>
          <cell r="AB894" t="str">
            <v>09</v>
          </cell>
          <cell r="AC894">
            <v>12</v>
          </cell>
          <cell r="AD894">
            <v>12</v>
          </cell>
          <cell r="AE894" t="str">
            <v>是</v>
          </cell>
          <cell r="AF894" t="str">
            <v/>
          </cell>
          <cell r="AG894" t="str">
            <v>价值宽带</v>
          </cell>
          <cell r="AH894" t="str">
            <v>续本月</v>
          </cell>
          <cell r="AI894" t="str">
            <v>是</v>
          </cell>
          <cell r="AJ894">
            <v>13416863733</v>
          </cell>
          <cell r="AO894">
            <v>0</v>
          </cell>
          <cell r="AR894" t="str">
            <v>大京九区</v>
          </cell>
        </row>
        <row r="895">
          <cell r="F895">
            <v>15913769013</v>
          </cell>
          <cell r="G895" t="str">
            <v>15913769013</v>
          </cell>
          <cell r="H895" t="str">
            <v>冯祖强</v>
          </cell>
          <cell r="I895" t="str">
            <v>预付费东莞住宅新装或续费400元包半年，带宽4M</v>
          </cell>
          <cell r="J895">
            <v>400</v>
          </cell>
          <cell r="K895">
            <v>400</v>
          </cell>
          <cell r="L895" t="str">
            <v>2013-06-07</v>
          </cell>
          <cell r="M895">
            <v>42163</v>
          </cell>
          <cell r="N895" t="str">
            <v>2015-12-08</v>
          </cell>
          <cell r="O895" t="str">
            <v>2015-06-08</v>
          </cell>
          <cell r="P895" t="str">
            <v>宽带预付费</v>
          </cell>
          <cell r="Q895" t="str">
            <v>续费</v>
          </cell>
          <cell r="R895" t="str">
            <v>提前充值</v>
          </cell>
          <cell r="S895" t="str">
            <v>家庭用户</v>
          </cell>
          <cell r="T895" t="str">
            <v>FTTH</v>
          </cell>
          <cell r="U895" t="str">
            <v>美曦通信(dl_mx)</v>
          </cell>
          <cell r="V895" t="str">
            <v>DL美曦通讯</v>
          </cell>
          <cell r="W895" t="str">
            <v>圃梓区</v>
          </cell>
          <cell r="X895" t="str">
            <v>东城区</v>
          </cell>
          <cell r="Y895">
            <v>0</v>
          </cell>
          <cell r="Z895">
            <v>0</v>
          </cell>
          <cell r="AA895" t="str">
            <v>东城区</v>
          </cell>
          <cell r="AB895" t="str">
            <v>08</v>
          </cell>
          <cell r="AC895">
            <v>4</v>
          </cell>
          <cell r="AD895">
            <v>6</v>
          </cell>
          <cell r="AE895" t="str">
            <v>是</v>
          </cell>
          <cell r="AF895" t="str">
            <v/>
          </cell>
          <cell r="AG895" t="str">
            <v>否</v>
          </cell>
          <cell r="AH895" t="str">
            <v>续本月</v>
          </cell>
          <cell r="AI895" t="str">
            <v>是</v>
          </cell>
          <cell r="AO895">
            <v>0</v>
          </cell>
          <cell r="AR895" t="str">
            <v>大京九区</v>
          </cell>
        </row>
        <row r="896">
          <cell r="F896">
            <v>13480353979</v>
          </cell>
          <cell r="G896" t="str">
            <v>13480353979</v>
          </cell>
          <cell r="H896" t="str">
            <v>钟燕玲</v>
          </cell>
          <cell r="I896" t="str">
            <v>预付费东莞住宅新装或续费888元包年，带宽12M</v>
          </cell>
          <cell r="J896">
            <v>888</v>
          </cell>
          <cell r="K896">
            <v>888</v>
          </cell>
          <cell r="L896" t="str">
            <v>2008-02-25</v>
          </cell>
          <cell r="M896">
            <v>42161</v>
          </cell>
          <cell r="N896" t="str">
            <v>2016-06-09</v>
          </cell>
          <cell r="O896" t="str">
            <v>2015-06-09</v>
          </cell>
          <cell r="P896" t="str">
            <v>宽带预付费</v>
          </cell>
          <cell r="Q896" t="str">
            <v>续费</v>
          </cell>
          <cell r="R896" t="str">
            <v>往月充值</v>
          </cell>
          <cell r="S896" t="str">
            <v>家庭用户</v>
          </cell>
          <cell r="T896" t="str">
            <v>FTTH</v>
          </cell>
          <cell r="U896" t="str">
            <v>袁楚雪(yuancx)</v>
          </cell>
          <cell r="V896" t="str">
            <v>ZX茶山覃绪炽</v>
          </cell>
          <cell r="W896" t="str">
            <v/>
          </cell>
          <cell r="X896" t="str">
            <v>茶山区</v>
          </cell>
          <cell r="Y896">
            <v>0</v>
          </cell>
          <cell r="Z896">
            <v>0</v>
          </cell>
          <cell r="AA896" t="str">
            <v>茶山区</v>
          </cell>
          <cell r="AB896" t="str">
            <v>09</v>
          </cell>
          <cell r="AC896">
            <v>12</v>
          </cell>
          <cell r="AD896">
            <v>12</v>
          </cell>
          <cell r="AE896" t="str">
            <v>是</v>
          </cell>
          <cell r="AF896" t="str">
            <v/>
          </cell>
          <cell r="AG896" t="str">
            <v>价值宽带</v>
          </cell>
          <cell r="AH896" t="str">
            <v>续本月</v>
          </cell>
          <cell r="AI896" t="str">
            <v>是</v>
          </cell>
          <cell r="AO896">
            <v>0</v>
          </cell>
          <cell r="AR896" t="str">
            <v>大京九区</v>
          </cell>
        </row>
        <row r="897">
          <cell r="F897">
            <v>13539010174</v>
          </cell>
          <cell r="G897" t="str">
            <v>13539010174</v>
          </cell>
          <cell r="H897" t="str">
            <v>张连昭</v>
          </cell>
          <cell r="I897" t="str">
            <v>预付费东莞住宅新装或续费680元包年，带宽4M</v>
          </cell>
          <cell r="J897">
            <v>680</v>
          </cell>
          <cell r="K897">
            <v>680</v>
          </cell>
          <cell r="L897" t="str">
            <v>2012-07-02</v>
          </cell>
          <cell r="M897">
            <v>42203</v>
          </cell>
          <cell r="N897" t="str">
            <v>2016-07-18</v>
          </cell>
          <cell r="O897" t="str">
            <v>2015-06-09</v>
          </cell>
          <cell r="P897" t="str">
            <v>宽带预付费</v>
          </cell>
          <cell r="Q897" t="str">
            <v>续费</v>
          </cell>
          <cell r="R897" t="str">
            <v>提前充值</v>
          </cell>
          <cell r="S897" t="str">
            <v>家庭用户</v>
          </cell>
          <cell r="T897" t="str">
            <v>FTTH</v>
          </cell>
          <cell r="U897" t="str">
            <v>李佩钰(lipy)</v>
          </cell>
          <cell r="V897" t="str">
            <v>ZX石碣杨平金</v>
          </cell>
          <cell r="W897" t="str">
            <v>电商价值宽带营销</v>
          </cell>
          <cell r="X897" t="str">
            <v>石碣区</v>
          </cell>
          <cell r="Y897">
            <v>0</v>
          </cell>
          <cell r="Z897">
            <v>0</v>
          </cell>
          <cell r="AA897" t="str">
            <v>石碣区</v>
          </cell>
          <cell r="AB897" t="str">
            <v>09</v>
          </cell>
          <cell r="AC897">
            <v>4</v>
          </cell>
          <cell r="AD897">
            <v>12</v>
          </cell>
          <cell r="AE897" t="str">
            <v>是</v>
          </cell>
          <cell r="AF897" t="str">
            <v/>
          </cell>
          <cell r="AG897" t="str">
            <v>否</v>
          </cell>
          <cell r="AH897" t="str">
            <v>续后期</v>
          </cell>
          <cell r="AI897" t="str">
            <v>否</v>
          </cell>
          <cell r="AO897">
            <v>0</v>
          </cell>
          <cell r="AR897" t="str">
            <v>东站区</v>
          </cell>
        </row>
        <row r="898">
          <cell r="F898">
            <v>15913721504</v>
          </cell>
          <cell r="G898" t="str">
            <v>15913721504</v>
          </cell>
          <cell r="H898" t="str">
            <v>江文辉</v>
          </cell>
          <cell r="I898" t="str">
            <v>预付费东莞住宅新装或续费100元包月，带宽4M</v>
          </cell>
          <cell r="J898">
            <v>100</v>
          </cell>
          <cell r="K898">
            <v>100</v>
          </cell>
          <cell r="L898" t="str">
            <v>2013-06-03</v>
          </cell>
          <cell r="M898">
            <v>42158</v>
          </cell>
          <cell r="N898" t="str">
            <v>2015-07-08</v>
          </cell>
          <cell r="O898" t="str">
            <v>2015-06-08</v>
          </cell>
          <cell r="P898" t="str">
            <v>宽带预付费</v>
          </cell>
          <cell r="Q898" t="str">
            <v>续费</v>
          </cell>
          <cell r="R898" t="str">
            <v>往月充值</v>
          </cell>
          <cell r="S898" t="str">
            <v>家庭用户</v>
          </cell>
          <cell r="T898" t="str">
            <v>FTTH</v>
          </cell>
          <cell r="U898" t="str">
            <v>叶玲(yel)</v>
          </cell>
          <cell r="V898" t="str">
            <v>ZY石排营业厅</v>
          </cell>
          <cell r="W898" t="str">
            <v>电商价值宽带营销</v>
          </cell>
          <cell r="X898" t="str">
            <v>石排区</v>
          </cell>
          <cell r="Y898">
            <v>0</v>
          </cell>
          <cell r="Z898">
            <v>0</v>
          </cell>
          <cell r="AA898" t="str">
            <v>石排区</v>
          </cell>
          <cell r="AB898" t="str">
            <v>08</v>
          </cell>
          <cell r="AC898">
            <v>4</v>
          </cell>
          <cell r="AD898">
            <v>1</v>
          </cell>
          <cell r="AE898" t="str">
            <v>是</v>
          </cell>
          <cell r="AF898" t="str">
            <v/>
          </cell>
          <cell r="AG898" t="str">
            <v>否</v>
          </cell>
          <cell r="AH898" t="str">
            <v>续本月</v>
          </cell>
          <cell r="AI898" t="str">
            <v>是</v>
          </cell>
          <cell r="AJ898">
            <v>15913721504</v>
          </cell>
          <cell r="AO898">
            <v>0</v>
          </cell>
          <cell r="AR898" t="str">
            <v>大京九区</v>
          </cell>
        </row>
        <row r="899">
          <cell r="F899">
            <v>13415860769</v>
          </cell>
          <cell r="G899" t="str">
            <v>13415860769</v>
          </cell>
          <cell r="H899" t="str">
            <v>刘勇民</v>
          </cell>
          <cell r="I899" t="str">
            <v>预付费东莞住宅新装或续费768元包年，带宽4M</v>
          </cell>
          <cell r="J899">
            <v>768</v>
          </cell>
          <cell r="K899">
            <v>768</v>
          </cell>
          <cell r="L899" t="str">
            <v>2013-06-11</v>
          </cell>
          <cell r="M899">
            <v>42166</v>
          </cell>
          <cell r="N899" t="str">
            <v>2016-06-11</v>
          </cell>
          <cell r="O899" t="str">
            <v>2015-06-09</v>
          </cell>
          <cell r="P899" t="str">
            <v>宽带预付费</v>
          </cell>
          <cell r="Q899" t="str">
            <v>续费</v>
          </cell>
          <cell r="R899" t="str">
            <v>提前充值</v>
          </cell>
          <cell r="S899" t="str">
            <v>家庭用户</v>
          </cell>
          <cell r="T899" t="str">
            <v>(传统)XDSL</v>
          </cell>
          <cell r="U899" t="str">
            <v>叶玲(yel)</v>
          </cell>
          <cell r="V899" t="str">
            <v>ZX石排李先富</v>
          </cell>
          <cell r="W899" t="str">
            <v/>
          </cell>
          <cell r="X899" t="str">
            <v>石排区</v>
          </cell>
          <cell r="Y899">
            <v>0</v>
          </cell>
          <cell r="Z899">
            <v>0</v>
          </cell>
          <cell r="AA899" t="str">
            <v>石排区</v>
          </cell>
          <cell r="AB899" t="str">
            <v>09</v>
          </cell>
          <cell r="AC899">
            <v>4</v>
          </cell>
          <cell r="AD899">
            <v>12</v>
          </cell>
          <cell r="AE899" t="str">
            <v>否</v>
          </cell>
          <cell r="AF899" t="str">
            <v/>
          </cell>
          <cell r="AG899" t="str">
            <v>否</v>
          </cell>
          <cell r="AH899" t="str">
            <v>续本月</v>
          </cell>
          <cell r="AI899" t="str">
            <v>否</v>
          </cell>
          <cell r="AO899">
            <v>0</v>
          </cell>
          <cell r="AR899" t="str">
            <v>上坑区</v>
          </cell>
        </row>
        <row r="900">
          <cell r="F900">
            <v>13539037819</v>
          </cell>
          <cell r="G900" t="str">
            <v>13539037819</v>
          </cell>
          <cell r="H900" t="str">
            <v>唐升锋</v>
          </cell>
          <cell r="I900" t="str">
            <v>预付费东莞住宅新装或续费680元包年，带宽4M</v>
          </cell>
          <cell r="J900">
            <v>680</v>
          </cell>
          <cell r="K900">
            <v>680</v>
          </cell>
          <cell r="L900" t="str">
            <v>2012-06-10</v>
          </cell>
          <cell r="M900">
            <v>42166</v>
          </cell>
          <cell r="N900" t="str">
            <v>2016-06-11</v>
          </cell>
          <cell r="O900" t="str">
            <v>2015-06-08</v>
          </cell>
          <cell r="P900" t="str">
            <v>宽带预付费</v>
          </cell>
          <cell r="Q900" t="str">
            <v>续费</v>
          </cell>
          <cell r="R900" t="str">
            <v>提前充值</v>
          </cell>
          <cell r="S900" t="str">
            <v>家庭用户</v>
          </cell>
          <cell r="T900" t="str">
            <v>(传统)XDSL</v>
          </cell>
          <cell r="U900" t="str">
            <v>许小艳(xuxiaoy)</v>
          </cell>
          <cell r="V900" t="str">
            <v>DL东铁办公</v>
          </cell>
          <cell r="W900" t="str">
            <v/>
          </cell>
          <cell r="X900" t="str">
            <v>寮步区</v>
          </cell>
          <cell r="Y900">
            <v>0</v>
          </cell>
          <cell r="Z900">
            <v>0</v>
          </cell>
          <cell r="AA900" t="str">
            <v>寮步区</v>
          </cell>
          <cell r="AB900" t="str">
            <v>08</v>
          </cell>
          <cell r="AC900">
            <v>4</v>
          </cell>
          <cell r="AD900">
            <v>12</v>
          </cell>
          <cell r="AE900" t="str">
            <v>否</v>
          </cell>
          <cell r="AF900" t="str">
            <v/>
          </cell>
          <cell r="AG900" t="str">
            <v>否</v>
          </cell>
          <cell r="AH900" t="str">
            <v>续本月</v>
          </cell>
          <cell r="AI900" t="str">
            <v>否</v>
          </cell>
          <cell r="AO900">
            <v>0</v>
          </cell>
          <cell r="AR900" t="str">
            <v>东站区</v>
          </cell>
        </row>
        <row r="901">
          <cell r="F901">
            <v>13549285262</v>
          </cell>
          <cell r="G901" t="str">
            <v>13549285262</v>
          </cell>
          <cell r="H901" t="str">
            <v>东莞市东晨纸业有限公司</v>
          </cell>
          <cell r="I901" t="str">
            <v>东莞互联网专线新装或续费包年1000元，4M（不提供MODEM）</v>
          </cell>
          <cell r="J901">
            <v>1000</v>
          </cell>
          <cell r="K901">
            <v>1000</v>
          </cell>
          <cell r="L901" t="str">
            <v>2012-06-13</v>
          </cell>
          <cell r="M901">
            <v>42175</v>
          </cell>
          <cell r="N901" t="str">
            <v>2016-06-20</v>
          </cell>
          <cell r="O901" t="str">
            <v>2015-06-08</v>
          </cell>
          <cell r="P901" t="str">
            <v>专线预付费</v>
          </cell>
          <cell r="Q901" t="str">
            <v>续费</v>
          </cell>
          <cell r="R901" t="str">
            <v>提前充值</v>
          </cell>
          <cell r="S901" t="str">
            <v/>
          </cell>
          <cell r="T901" t="str">
            <v>FTTH</v>
          </cell>
          <cell r="U901" t="str">
            <v>许小艳(xuxiaoy)</v>
          </cell>
          <cell r="V901" t="str">
            <v>ZY寮步营业厅</v>
          </cell>
          <cell r="W901" t="str">
            <v/>
          </cell>
          <cell r="X901" t="str">
            <v>寮步区</v>
          </cell>
          <cell r="Y901">
            <v>0</v>
          </cell>
          <cell r="Z901">
            <v>0</v>
          </cell>
          <cell r="AA901" t="str">
            <v>寮步区</v>
          </cell>
          <cell r="AB901" t="str">
            <v>08</v>
          </cell>
          <cell r="AC901">
            <v>4</v>
          </cell>
          <cell r="AD901">
            <v>12</v>
          </cell>
          <cell r="AE901" t="str">
            <v>是</v>
          </cell>
          <cell r="AF901" t="str">
            <v/>
          </cell>
          <cell r="AG901" t="str">
            <v>否</v>
          </cell>
          <cell r="AH901" t="str">
            <v>续本月</v>
          </cell>
          <cell r="AI901" t="str">
            <v>是</v>
          </cell>
          <cell r="AK901">
            <v>13549285262</v>
          </cell>
          <cell r="AO901">
            <v>0</v>
          </cell>
          <cell r="AR901" t="str">
            <v>康宝区</v>
          </cell>
        </row>
        <row r="902">
          <cell r="F902">
            <v>15820717558</v>
          </cell>
          <cell r="G902" t="str">
            <v>15820717558</v>
          </cell>
          <cell r="H902" t="str">
            <v>凌志武</v>
          </cell>
          <cell r="I902" t="str">
            <v>预付费东莞住宅新装或续费680元包年，带宽4M</v>
          </cell>
          <cell r="J902">
            <v>680</v>
          </cell>
          <cell r="K902">
            <v>680</v>
          </cell>
          <cell r="L902" t="str">
            <v>2012-12-02</v>
          </cell>
          <cell r="M902">
            <v>42170</v>
          </cell>
          <cell r="N902" t="str">
            <v>2016-06-15</v>
          </cell>
          <cell r="O902" t="str">
            <v>2015-06-08</v>
          </cell>
          <cell r="P902" t="str">
            <v>宽带预付费</v>
          </cell>
          <cell r="Q902" t="str">
            <v>续费</v>
          </cell>
          <cell r="R902" t="str">
            <v>提前充值</v>
          </cell>
          <cell r="S902" t="str">
            <v>家庭用户</v>
          </cell>
          <cell r="T902" t="str">
            <v>(传统)XDSL</v>
          </cell>
          <cell r="U902" t="str">
            <v>许小艳(xuxiaoy)</v>
          </cell>
          <cell r="V902" t="str">
            <v>ZY寮步营业厅</v>
          </cell>
          <cell r="W902" t="str">
            <v/>
          </cell>
          <cell r="X902" t="str">
            <v>寮步区</v>
          </cell>
          <cell r="Y902">
            <v>0</v>
          </cell>
          <cell r="Z902">
            <v>0</v>
          </cell>
          <cell r="AA902" t="str">
            <v>寮步区</v>
          </cell>
          <cell r="AB902" t="str">
            <v>08</v>
          </cell>
          <cell r="AC902">
            <v>4</v>
          </cell>
          <cell r="AD902">
            <v>12</v>
          </cell>
          <cell r="AE902" t="str">
            <v>否</v>
          </cell>
          <cell r="AF902" t="str">
            <v/>
          </cell>
          <cell r="AG902" t="str">
            <v>否</v>
          </cell>
          <cell r="AH902" t="str">
            <v>续本月</v>
          </cell>
          <cell r="AI902" t="str">
            <v>否</v>
          </cell>
          <cell r="AO902">
            <v>0</v>
          </cell>
          <cell r="AR902" t="str">
            <v>康宝区</v>
          </cell>
        </row>
        <row r="903">
          <cell r="F903">
            <v>15989628668</v>
          </cell>
          <cell r="G903" t="str">
            <v>15989628668</v>
          </cell>
          <cell r="H903" t="str">
            <v>刘镜锋</v>
          </cell>
          <cell r="I903" t="str">
            <v>预付费东莞住宅新装或续费680元包年，带宽4M</v>
          </cell>
          <cell r="J903">
            <v>680</v>
          </cell>
          <cell r="K903">
            <v>680</v>
          </cell>
          <cell r="L903" t="str">
            <v>2012-06-26</v>
          </cell>
          <cell r="M903">
            <v>42181</v>
          </cell>
          <cell r="N903" t="str">
            <v>2016-06-26</v>
          </cell>
          <cell r="O903" t="str">
            <v>2015-06-08</v>
          </cell>
          <cell r="P903" t="str">
            <v>宽带预付费</v>
          </cell>
          <cell r="Q903" t="str">
            <v>续费</v>
          </cell>
          <cell r="R903" t="str">
            <v>提前充值</v>
          </cell>
          <cell r="S903" t="str">
            <v>家庭用户</v>
          </cell>
          <cell r="T903" t="str">
            <v>(传统)XDSL</v>
          </cell>
          <cell r="U903" t="str">
            <v>许小艳(xuxiaoy)</v>
          </cell>
          <cell r="V903" t="str">
            <v>DL东铁办公</v>
          </cell>
          <cell r="W903" t="str">
            <v/>
          </cell>
          <cell r="X903" t="str">
            <v>寮步区</v>
          </cell>
          <cell r="Y903">
            <v>0</v>
          </cell>
          <cell r="Z903">
            <v>0</v>
          </cell>
          <cell r="AA903" t="str">
            <v>寮步区</v>
          </cell>
          <cell r="AB903" t="str">
            <v>08</v>
          </cell>
          <cell r="AC903">
            <v>4</v>
          </cell>
          <cell r="AD903">
            <v>12</v>
          </cell>
          <cell r="AE903" t="str">
            <v>否</v>
          </cell>
          <cell r="AF903" t="str">
            <v/>
          </cell>
          <cell r="AG903" t="str">
            <v>否</v>
          </cell>
          <cell r="AH903" t="str">
            <v>续本月</v>
          </cell>
          <cell r="AI903" t="str">
            <v>否</v>
          </cell>
          <cell r="AO903">
            <v>0</v>
          </cell>
          <cell r="AR903" t="str">
            <v>康宝区</v>
          </cell>
        </row>
        <row r="904">
          <cell r="F904">
            <v>13650128550</v>
          </cell>
          <cell r="G904" t="str">
            <v>13650128550</v>
          </cell>
          <cell r="H904" t="str">
            <v>汪英</v>
          </cell>
          <cell r="I904" t="str">
            <v>预付费东莞住宅新装或续费680元包年，带宽4M</v>
          </cell>
          <cell r="J904">
            <v>680</v>
          </cell>
          <cell r="K904">
            <v>680</v>
          </cell>
          <cell r="L904" t="str">
            <v>2010-02-09</v>
          </cell>
          <cell r="M904">
            <v>42204</v>
          </cell>
          <cell r="N904" t="str">
            <v>2016-07-19</v>
          </cell>
          <cell r="O904" t="str">
            <v>2015-06-09</v>
          </cell>
          <cell r="P904" t="str">
            <v>宽带预付费</v>
          </cell>
          <cell r="Q904" t="str">
            <v>续费</v>
          </cell>
          <cell r="R904" t="str">
            <v>提前充值</v>
          </cell>
          <cell r="S904" t="str">
            <v>家庭用户</v>
          </cell>
          <cell r="T904" t="str">
            <v>(传统)XDSL</v>
          </cell>
          <cell r="U904" t="str">
            <v>许小艳(xuxiaoy)</v>
          </cell>
          <cell r="V904" t="str">
            <v>DSBR寮步黄维劲</v>
          </cell>
          <cell r="W904" t="str">
            <v>侯文凯上门</v>
          </cell>
          <cell r="X904" t="str">
            <v>寮步区</v>
          </cell>
          <cell r="Y904">
            <v>0</v>
          </cell>
          <cell r="Z904">
            <v>0</v>
          </cell>
          <cell r="AA904" t="str">
            <v>寮步区</v>
          </cell>
          <cell r="AB904" t="str">
            <v>09</v>
          </cell>
          <cell r="AC904">
            <v>4</v>
          </cell>
          <cell r="AD904">
            <v>12</v>
          </cell>
          <cell r="AE904" t="str">
            <v>否</v>
          </cell>
          <cell r="AF904" t="str">
            <v/>
          </cell>
          <cell r="AG904" t="str">
            <v>否</v>
          </cell>
          <cell r="AH904" t="str">
            <v>续后期</v>
          </cell>
          <cell r="AI904" t="str">
            <v>否</v>
          </cell>
          <cell r="AO904">
            <v>0</v>
          </cell>
          <cell r="AR904" t="str">
            <v>康宝区</v>
          </cell>
        </row>
        <row r="905">
          <cell r="F905">
            <v>13824383856</v>
          </cell>
          <cell r="G905" t="str">
            <v>13824383856</v>
          </cell>
          <cell r="H905" t="str">
            <v>东莞韶乐电子有限公司</v>
          </cell>
          <cell r="I905" t="str">
            <v>预付费东莞住宅新装或续费1398元包年，带宽20M</v>
          </cell>
          <cell r="J905">
            <v>1398</v>
          </cell>
          <cell r="K905">
            <v>1398</v>
          </cell>
          <cell r="L905" t="str">
            <v>2014-07-17</v>
          </cell>
          <cell r="M905">
            <v>42202</v>
          </cell>
          <cell r="N905" t="str">
            <v>2016-10-17</v>
          </cell>
          <cell r="O905" t="str">
            <v>2015-06-09</v>
          </cell>
          <cell r="P905" t="str">
            <v>宽带预付费</v>
          </cell>
          <cell r="Q905" t="str">
            <v>续费</v>
          </cell>
          <cell r="R905" t="str">
            <v>提前充值</v>
          </cell>
          <cell r="S905" t="str">
            <v>家庭用户</v>
          </cell>
          <cell r="T905" t="str">
            <v>FTTH</v>
          </cell>
          <cell r="U905" t="str">
            <v>许小艳(xuxiaoy)</v>
          </cell>
          <cell r="V905" t="str">
            <v>ZX寮步黄维劲</v>
          </cell>
          <cell r="W905" t="str">
            <v>（非)</v>
          </cell>
          <cell r="X905" t="str">
            <v>寮步区</v>
          </cell>
          <cell r="Y905">
            <v>0</v>
          </cell>
          <cell r="Z905">
            <v>0</v>
          </cell>
          <cell r="AA905" t="str">
            <v>寮步区</v>
          </cell>
          <cell r="AB905" t="str">
            <v>09</v>
          </cell>
          <cell r="AC905">
            <v>20</v>
          </cell>
          <cell r="AD905">
            <v>12</v>
          </cell>
          <cell r="AE905" t="str">
            <v>是</v>
          </cell>
          <cell r="AF905" t="str">
            <v/>
          </cell>
          <cell r="AG905" t="str">
            <v>价值宽带</v>
          </cell>
          <cell r="AH905" t="str">
            <v>续后期</v>
          </cell>
          <cell r="AI905" t="str">
            <v>否</v>
          </cell>
          <cell r="AO905">
            <v>0</v>
          </cell>
          <cell r="AR905" t="str">
            <v>白石岗区</v>
          </cell>
        </row>
        <row r="906">
          <cell r="F906">
            <v>13532324364</v>
          </cell>
          <cell r="G906" t="str">
            <v>13532324364</v>
          </cell>
          <cell r="H906" t="str">
            <v>叶清华</v>
          </cell>
          <cell r="I906" t="str">
            <v>预付费东莞住宅新装或续费888元包年，带宽12M</v>
          </cell>
          <cell r="J906">
            <v>888</v>
          </cell>
          <cell r="K906">
            <v>888</v>
          </cell>
          <cell r="L906" t="str">
            <v>2013-06-11</v>
          </cell>
          <cell r="M906">
            <v>42166</v>
          </cell>
          <cell r="N906" t="str">
            <v>2016-06-11</v>
          </cell>
          <cell r="O906" t="str">
            <v>2015-06-08</v>
          </cell>
          <cell r="P906" t="str">
            <v>宽带预付费</v>
          </cell>
          <cell r="Q906" t="str">
            <v>续费</v>
          </cell>
          <cell r="R906" t="str">
            <v>提前充值</v>
          </cell>
          <cell r="S906" t="str">
            <v>家庭用户</v>
          </cell>
          <cell r="T906" t="str">
            <v>FTTH</v>
          </cell>
          <cell r="U906" t="str">
            <v>营业厅经理(BQYX01)</v>
          </cell>
          <cell r="V906" t="str">
            <v>ZX横沥肖任</v>
          </cell>
          <cell r="W906" t="str">
            <v/>
          </cell>
          <cell r="X906" t="str">
            <v>横沥区</v>
          </cell>
          <cell r="Y906">
            <v>0</v>
          </cell>
          <cell r="Z906">
            <v>0</v>
          </cell>
          <cell r="AA906" t="str">
            <v>横沥区</v>
          </cell>
          <cell r="AB906" t="str">
            <v>08</v>
          </cell>
          <cell r="AC906">
            <v>12</v>
          </cell>
          <cell r="AD906">
            <v>12</v>
          </cell>
          <cell r="AE906" t="str">
            <v>是</v>
          </cell>
          <cell r="AF906" t="str">
            <v/>
          </cell>
          <cell r="AG906" t="str">
            <v>价值宽带</v>
          </cell>
          <cell r="AH906" t="str">
            <v>续本月</v>
          </cell>
          <cell r="AI906" t="str">
            <v>是</v>
          </cell>
          <cell r="AJ906">
            <v>13532324364</v>
          </cell>
          <cell r="AO906">
            <v>0</v>
          </cell>
          <cell r="AR906" t="str">
            <v>白石岗区</v>
          </cell>
        </row>
        <row r="907">
          <cell r="F907">
            <v>15893935757</v>
          </cell>
          <cell r="G907" t="str">
            <v>15893935757</v>
          </cell>
          <cell r="H907" t="str">
            <v>粟龙</v>
          </cell>
          <cell r="I907" t="str">
            <v>预付费东莞住宅新装或续费1408元包2年，带宽12M</v>
          </cell>
          <cell r="J907">
            <v>1408</v>
          </cell>
          <cell r="K907">
            <v>1408</v>
          </cell>
          <cell r="L907" t="str">
            <v>2014-07-03</v>
          </cell>
          <cell r="M907">
            <v>42188</v>
          </cell>
          <cell r="N907" t="str">
            <v>2017-07-03</v>
          </cell>
          <cell r="O907" t="str">
            <v>2015-06-08</v>
          </cell>
          <cell r="P907" t="str">
            <v>宽带预付费</v>
          </cell>
          <cell r="Q907" t="str">
            <v>续费</v>
          </cell>
          <cell r="R907" t="str">
            <v>提前充值</v>
          </cell>
          <cell r="S907" t="str">
            <v>家庭用户</v>
          </cell>
          <cell r="T907" t="str">
            <v>FTTH</v>
          </cell>
          <cell r="U907" t="str">
            <v>营业厅经理(BQYX01)</v>
          </cell>
          <cell r="V907" t="str">
            <v>DSBR横沥张泽文</v>
          </cell>
          <cell r="W907" t="str">
            <v/>
          </cell>
          <cell r="X907" t="str">
            <v>横沥区</v>
          </cell>
          <cell r="Y907">
            <v>0</v>
          </cell>
          <cell r="Z907">
            <v>0</v>
          </cell>
          <cell r="AA907" t="str">
            <v>横沥区</v>
          </cell>
          <cell r="AB907" t="str">
            <v>08</v>
          </cell>
          <cell r="AC907">
            <v>12</v>
          </cell>
          <cell r="AD907">
            <v>24</v>
          </cell>
          <cell r="AE907" t="str">
            <v>是</v>
          </cell>
          <cell r="AF907" t="str">
            <v/>
          </cell>
          <cell r="AG907" t="str">
            <v>价值宽带</v>
          </cell>
          <cell r="AH907" t="str">
            <v>续后期</v>
          </cell>
          <cell r="AI907" t="str">
            <v>否</v>
          </cell>
          <cell r="AO907">
            <v>0</v>
          </cell>
          <cell r="AR907" t="str">
            <v>白石岗区</v>
          </cell>
        </row>
        <row r="908">
          <cell r="F908">
            <v>15262679307</v>
          </cell>
          <cell r="G908" t="str">
            <v>15262679307</v>
          </cell>
          <cell r="H908" t="str">
            <v>东莞市典科精密自动化设备有限公司</v>
          </cell>
          <cell r="I908" t="str">
            <v>预付费东莞住宅新装或续费888元包年，带宽12M</v>
          </cell>
          <cell r="J908">
            <v>888</v>
          </cell>
          <cell r="K908">
            <v>888</v>
          </cell>
          <cell r="L908" t="str">
            <v>2014-06-07</v>
          </cell>
          <cell r="M908">
            <v>42162</v>
          </cell>
          <cell r="N908" t="str">
            <v>2016-06-08</v>
          </cell>
          <cell r="O908" t="str">
            <v>2015-06-08</v>
          </cell>
          <cell r="P908" t="str">
            <v>宽带预付费</v>
          </cell>
          <cell r="Q908" t="str">
            <v>续费</v>
          </cell>
          <cell r="R908" t="str">
            <v>往月充值</v>
          </cell>
          <cell r="S908" t="str">
            <v>家庭用户</v>
          </cell>
          <cell r="T908" t="str">
            <v>FTTH</v>
          </cell>
          <cell r="U908" t="str">
            <v>李佩钰(lipy)</v>
          </cell>
          <cell r="V908" t="str">
            <v>ZX石碣杨辉</v>
          </cell>
          <cell r="W908" t="str">
            <v>电商价值宽带营销</v>
          </cell>
          <cell r="X908" t="str">
            <v>石碣区</v>
          </cell>
          <cell r="Y908">
            <v>0</v>
          </cell>
          <cell r="Z908">
            <v>0</v>
          </cell>
          <cell r="AA908" t="str">
            <v>石碣区</v>
          </cell>
          <cell r="AB908" t="str">
            <v>08</v>
          </cell>
          <cell r="AC908">
            <v>12</v>
          </cell>
          <cell r="AD908">
            <v>12</v>
          </cell>
          <cell r="AE908" t="str">
            <v>是</v>
          </cell>
          <cell r="AF908" t="str">
            <v/>
          </cell>
          <cell r="AG908" t="str">
            <v>价值宽带</v>
          </cell>
          <cell r="AH908" t="str">
            <v>续本月</v>
          </cell>
          <cell r="AI908" t="str">
            <v>是</v>
          </cell>
          <cell r="AJ908">
            <v>15262679307</v>
          </cell>
          <cell r="AO908">
            <v>0</v>
          </cell>
          <cell r="AR908" t="str">
            <v>白石岗区</v>
          </cell>
        </row>
        <row r="909">
          <cell r="F909">
            <v>13556712696</v>
          </cell>
          <cell r="G909" t="str">
            <v>13556712696</v>
          </cell>
          <cell r="H909" t="str">
            <v>李秋燕</v>
          </cell>
          <cell r="I909" t="str">
            <v>预付费东莞住宅新装或续费768元包年，带宽4M</v>
          </cell>
          <cell r="J909">
            <v>768</v>
          </cell>
          <cell r="K909">
            <v>768</v>
          </cell>
          <cell r="L909" t="str">
            <v>2012-02-24</v>
          </cell>
          <cell r="M909">
            <v>42163</v>
          </cell>
          <cell r="N909" t="str">
            <v>2016-06-09</v>
          </cell>
          <cell r="O909" t="str">
            <v>2015-06-09</v>
          </cell>
          <cell r="P909" t="str">
            <v>宽带预付费</v>
          </cell>
          <cell r="Q909" t="str">
            <v>续费</v>
          </cell>
          <cell r="R909" t="str">
            <v>往月充值</v>
          </cell>
          <cell r="S909" t="str">
            <v>家庭用户</v>
          </cell>
          <cell r="T909" t="str">
            <v>FTTH</v>
          </cell>
          <cell r="U909" t="str">
            <v>许小艳(xuxiaoy)</v>
          </cell>
          <cell r="V909" t="str">
            <v>ZX寮步钟宝明</v>
          </cell>
          <cell r="W909" t="str">
            <v>电商价值宽带营销</v>
          </cell>
          <cell r="X909" t="str">
            <v>寮步区</v>
          </cell>
          <cell r="Y909">
            <v>0</v>
          </cell>
          <cell r="Z909">
            <v>0</v>
          </cell>
          <cell r="AA909" t="str">
            <v>寮步区</v>
          </cell>
          <cell r="AB909" t="str">
            <v>09</v>
          </cell>
          <cell r="AC909">
            <v>4</v>
          </cell>
          <cell r="AD909">
            <v>12</v>
          </cell>
          <cell r="AE909" t="str">
            <v>是</v>
          </cell>
          <cell r="AF909" t="str">
            <v/>
          </cell>
          <cell r="AG909" t="str">
            <v>否</v>
          </cell>
          <cell r="AH909" t="str">
            <v>续本月</v>
          </cell>
          <cell r="AI909" t="str">
            <v>是</v>
          </cell>
          <cell r="AJ909">
            <v>13556712696</v>
          </cell>
          <cell r="AO909">
            <v>0</v>
          </cell>
          <cell r="AR909" t="str">
            <v>洋犀区</v>
          </cell>
        </row>
        <row r="910">
          <cell r="F910">
            <v>15838366014</v>
          </cell>
          <cell r="G910" t="str">
            <v>15838366014</v>
          </cell>
          <cell r="H910" t="str">
            <v>陈少敏</v>
          </cell>
          <cell r="I910" t="str">
            <v>预付费东莞住宅新装或续费1408元包2年，带宽12M</v>
          </cell>
          <cell r="J910">
            <v>1408</v>
          </cell>
          <cell r="K910">
            <v>1408</v>
          </cell>
          <cell r="L910" t="str">
            <v>2013-07-03</v>
          </cell>
          <cell r="M910">
            <v>42188</v>
          </cell>
          <cell r="N910" t="str">
            <v>2017-07-03</v>
          </cell>
          <cell r="O910" t="str">
            <v>2015-06-08</v>
          </cell>
          <cell r="P910" t="str">
            <v>宽带预付费</v>
          </cell>
          <cell r="Q910" t="str">
            <v>续费</v>
          </cell>
          <cell r="R910" t="str">
            <v>提前充值</v>
          </cell>
          <cell r="S910" t="str">
            <v>家庭用户</v>
          </cell>
          <cell r="T910" t="str">
            <v>FTTH</v>
          </cell>
          <cell r="U910" t="str">
            <v>许小艳(xuxiaoy)</v>
          </cell>
          <cell r="V910" t="str">
            <v>DL东铁办公</v>
          </cell>
          <cell r="W910" t="str">
            <v>1.施工单号.197342..  2.  3.  4.</v>
          </cell>
          <cell r="X910" t="str">
            <v>寮步区</v>
          </cell>
          <cell r="Y910">
            <v>0</v>
          </cell>
          <cell r="Z910">
            <v>0</v>
          </cell>
          <cell r="AA910" t="str">
            <v>寮步区</v>
          </cell>
          <cell r="AB910" t="str">
            <v>08</v>
          </cell>
          <cell r="AC910">
            <v>12</v>
          </cell>
          <cell r="AD910">
            <v>24</v>
          </cell>
          <cell r="AE910" t="str">
            <v>是</v>
          </cell>
          <cell r="AF910" t="str">
            <v/>
          </cell>
          <cell r="AG910" t="str">
            <v>价值宽带</v>
          </cell>
          <cell r="AH910" t="str">
            <v>续后期</v>
          </cell>
          <cell r="AI910" t="str">
            <v>否</v>
          </cell>
          <cell r="AO910">
            <v>0</v>
          </cell>
          <cell r="AR910" t="str">
            <v>旺富区</v>
          </cell>
        </row>
        <row r="911">
          <cell r="F911">
            <v>13530790731</v>
          </cell>
          <cell r="G911" t="str">
            <v>13530790731</v>
          </cell>
          <cell r="H911" t="str">
            <v>利结茹</v>
          </cell>
          <cell r="I911" t="str">
            <v>预付费东莞住宅新装或续费888元包年，带宽12M</v>
          </cell>
          <cell r="J911">
            <v>888</v>
          </cell>
          <cell r="K911">
            <v>888</v>
          </cell>
          <cell r="L911" t="str">
            <v>2013-08-09</v>
          </cell>
          <cell r="M911">
            <v>42225</v>
          </cell>
          <cell r="N911" t="str">
            <v>2016-08-09</v>
          </cell>
          <cell r="O911" t="str">
            <v>2015-06-08</v>
          </cell>
          <cell r="P911" t="str">
            <v>宽带预付费</v>
          </cell>
          <cell r="Q911" t="str">
            <v>续费</v>
          </cell>
          <cell r="R911" t="str">
            <v>提前充值</v>
          </cell>
          <cell r="S911" t="str">
            <v>家庭用户</v>
          </cell>
          <cell r="T911" t="str">
            <v>FTTH</v>
          </cell>
          <cell r="U911" t="str">
            <v>叶玲(yel)</v>
          </cell>
          <cell r="V911" t="str">
            <v>ZX石排吴友义</v>
          </cell>
          <cell r="W911" t="str">
            <v/>
          </cell>
          <cell r="X911" t="str">
            <v>石排区</v>
          </cell>
          <cell r="Y911">
            <v>0</v>
          </cell>
          <cell r="Z911">
            <v>0</v>
          </cell>
          <cell r="AA911" t="str">
            <v>石排区</v>
          </cell>
          <cell r="AB911" t="str">
            <v>08</v>
          </cell>
          <cell r="AC911">
            <v>12</v>
          </cell>
          <cell r="AD911">
            <v>12</v>
          </cell>
          <cell r="AE911" t="str">
            <v>是</v>
          </cell>
          <cell r="AF911" t="str">
            <v/>
          </cell>
          <cell r="AG911" t="str">
            <v>价值宽带</v>
          </cell>
          <cell r="AH911" t="str">
            <v>续后期</v>
          </cell>
          <cell r="AI911" t="str">
            <v>否</v>
          </cell>
          <cell r="AO911">
            <v>0</v>
          </cell>
          <cell r="AR911" t="str">
            <v>旺富区</v>
          </cell>
        </row>
        <row r="912">
          <cell r="F912">
            <v>18827570091</v>
          </cell>
          <cell r="G912" t="str">
            <v>18827570091</v>
          </cell>
          <cell r="H912" t="str">
            <v>褚伏妹</v>
          </cell>
          <cell r="I912" t="str">
            <v>预付费东莞住宅新装或续费888元包年，带宽12M</v>
          </cell>
          <cell r="J912">
            <v>888</v>
          </cell>
          <cell r="K912">
            <v>888</v>
          </cell>
          <cell r="L912" t="str">
            <v>2013-08-20</v>
          </cell>
          <cell r="M912">
            <v>42163</v>
          </cell>
          <cell r="N912" t="str">
            <v>2016-06-09</v>
          </cell>
          <cell r="O912" t="str">
            <v>2015-06-09</v>
          </cell>
          <cell r="P912" t="str">
            <v>宽带预付费</v>
          </cell>
          <cell r="Q912" t="str">
            <v>续费</v>
          </cell>
          <cell r="R912" t="str">
            <v>往月充值</v>
          </cell>
          <cell r="S912" t="str">
            <v>家庭用户</v>
          </cell>
          <cell r="T912" t="str">
            <v>(传统)XDSL</v>
          </cell>
          <cell r="U912" t="str">
            <v>叶玲(yel)</v>
          </cell>
          <cell r="V912" t="str">
            <v>ZX石排吴友义</v>
          </cell>
          <cell r="W912" t="str">
            <v/>
          </cell>
          <cell r="X912" t="str">
            <v>石排区</v>
          </cell>
          <cell r="Y912">
            <v>0</v>
          </cell>
          <cell r="Z912">
            <v>0</v>
          </cell>
          <cell r="AA912" t="str">
            <v>石排区</v>
          </cell>
          <cell r="AB912" t="str">
            <v>09</v>
          </cell>
          <cell r="AC912">
            <v>12</v>
          </cell>
          <cell r="AD912">
            <v>12</v>
          </cell>
          <cell r="AE912" t="str">
            <v>否</v>
          </cell>
          <cell r="AF912" t="str">
            <v/>
          </cell>
          <cell r="AG912" t="str">
            <v>价值宽带</v>
          </cell>
          <cell r="AH912" t="str">
            <v>续本月</v>
          </cell>
          <cell r="AI912" t="str">
            <v>否</v>
          </cell>
          <cell r="AO912">
            <v>0</v>
          </cell>
          <cell r="AR912" t="str">
            <v>旺富区</v>
          </cell>
        </row>
        <row r="913">
          <cell r="F913">
            <v>15017159711</v>
          </cell>
          <cell r="G913" t="str">
            <v>15017159711</v>
          </cell>
          <cell r="H913" t="str">
            <v>焦小东</v>
          </cell>
          <cell r="I913" t="str">
            <v>预付费东莞住宅新装或续费400元包半年，带宽4M</v>
          </cell>
          <cell r="J913">
            <v>400</v>
          </cell>
          <cell r="K913">
            <v>400</v>
          </cell>
          <cell r="L913" t="str">
            <v>2011-05-04</v>
          </cell>
          <cell r="M913">
            <v>42128</v>
          </cell>
          <cell r="N913" t="str">
            <v>2015-12-08</v>
          </cell>
          <cell r="O913" t="str">
            <v>2015-06-08</v>
          </cell>
          <cell r="P913" t="str">
            <v>宽带预付费</v>
          </cell>
          <cell r="Q913" t="str">
            <v>续费</v>
          </cell>
          <cell r="R913" t="str">
            <v>往月充值</v>
          </cell>
          <cell r="S913" t="str">
            <v>家庭用户</v>
          </cell>
          <cell r="T913" t="str">
            <v>(传统)XDSL</v>
          </cell>
          <cell r="U913" t="str">
            <v>叶玲(yel)</v>
          </cell>
          <cell r="V913" t="str">
            <v>ZY石排营业厅</v>
          </cell>
          <cell r="W913" t="str">
            <v/>
          </cell>
          <cell r="X913" t="str">
            <v>石排区</v>
          </cell>
          <cell r="Y913">
            <v>0</v>
          </cell>
          <cell r="Z913">
            <v>0</v>
          </cell>
          <cell r="AA913" t="str">
            <v>石排区</v>
          </cell>
          <cell r="AB913" t="str">
            <v>08</v>
          </cell>
          <cell r="AC913">
            <v>4</v>
          </cell>
          <cell r="AD913">
            <v>6</v>
          </cell>
          <cell r="AE913" t="str">
            <v>否</v>
          </cell>
          <cell r="AF913" t="str">
            <v/>
          </cell>
          <cell r="AG913" t="str">
            <v>否</v>
          </cell>
          <cell r="AH913" t="str">
            <v>续前期</v>
          </cell>
          <cell r="AI913" t="str">
            <v>否</v>
          </cell>
          <cell r="AO913">
            <v>0</v>
          </cell>
          <cell r="AR913" t="str">
            <v>旺富区</v>
          </cell>
        </row>
        <row r="914">
          <cell r="F914">
            <v>13712074450</v>
          </cell>
          <cell r="G914" t="str">
            <v>13712074450</v>
          </cell>
          <cell r="H914" t="str">
            <v>孙青松</v>
          </cell>
          <cell r="I914" t="str">
            <v>预付费东莞住宅新装或续费888元包年，带宽12M</v>
          </cell>
          <cell r="J914">
            <v>888</v>
          </cell>
          <cell r="K914">
            <v>888</v>
          </cell>
          <cell r="L914" t="str">
            <v>2013-07-09</v>
          </cell>
          <cell r="M914">
            <v>42195</v>
          </cell>
          <cell r="N914" t="str">
            <v>2016-07-10</v>
          </cell>
          <cell r="O914" t="str">
            <v>2015-06-09</v>
          </cell>
          <cell r="P914" t="str">
            <v>宽带预付费</v>
          </cell>
          <cell r="Q914" t="str">
            <v>续费</v>
          </cell>
          <cell r="R914" t="str">
            <v>提前充值</v>
          </cell>
          <cell r="S914" t="str">
            <v>家庭用户</v>
          </cell>
          <cell r="T914" t="str">
            <v>FTTH</v>
          </cell>
          <cell r="U914" t="str">
            <v>叶玲(yel)</v>
          </cell>
          <cell r="V914" t="str">
            <v>ZX石排吴友义</v>
          </cell>
          <cell r="W914" t="str">
            <v>电商价值宽带营销</v>
          </cell>
          <cell r="X914" t="str">
            <v>石排区</v>
          </cell>
          <cell r="Y914">
            <v>0</v>
          </cell>
          <cell r="Z914">
            <v>0</v>
          </cell>
          <cell r="AA914" t="str">
            <v>石排区</v>
          </cell>
          <cell r="AB914" t="str">
            <v>09</v>
          </cell>
          <cell r="AC914">
            <v>12</v>
          </cell>
          <cell r="AD914">
            <v>12</v>
          </cell>
          <cell r="AE914" t="str">
            <v>是</v>
          </cell>
          <cell r="AF914" t="str">
            <v/>
          </cell>
          <cell r="AG914" t="str">
            <v>价值宽带</v>
          </cell>
          <cell r="AH914" t="str">
            <v>续后期</v>
          </cell>
          <cell r="AI914" t="str">
            <v>否</v>
          </cell>
          <cell r="AO914">
            <v>0</v>
          </cell>
          <cell r="AR914" t="str">
            <v>华田区</v>
          </cell>
        </row>
        <row r="915">
          <cell r="F915">
            <v>13902394612</v>
          </cell>
          <cell r="G915" t="str">
            <v>13902394612</v>
          </cell>
          <cell r="H915" t="str">
            <v>邓学传</v>
          </cell>
          <cell r="I915" t="str">
            <v>预付费东莞住宅新装或续费888元包年，带宽12M</v>
          </cell>
          <cell r="J915">
            <v>888</v>
          </cell>
          <cell r="K915">
            <v>888</v>
          </cell>
          <cell r="L915" t="str">
            <v>2014-06-05</v>
          </cell>
          <cell r="M915">
            <v>42160</v>
          </cell>
          <cell r="N915" t="str">
            <v>2016-06-09</v>
          </cell>
          <cell r="O915" t="str">
            <v>2015-06-09</v>
          </cell>
          <cell r="P915" t="str">
            <v>宽带预付费</v>
          </cell>
          <cell r="Q915" t="str">
            <v>续费</v>
          </cell>
          <cell r="R915" t="str">
            <v>往月充值</v>
          </cell>
          <cell r="S915" t="str">
            <v>家庭用户</v>
          </cell>
          <cell r="T915" t="str">
            <v>FTTH</v>
          </cell>
          <cell r="U915" t="str">
            <v>谭少华(tansh)</v>
          </cell>
          <cell r="V915" t="str">
            <v>ZY横沥营业厅</v>
          </cell>
          <cell r="W915" t="str">
            <v/>
          </cell>
          <cell r="X915" t="str">
            <v>横沥区</v>
          </cell>
          <cell r="Y915">
            <v>0</v>
          </cell>
          <cell r="Z915">
            <v>0</v>
          </cell>
          <cell r="AA915" t="str">
            <v>横沥区</v>
          </cell>
          <cell r="AB915" t="str">
            <v>09</v>
          </cell>
          <cell r="AC915">
            <v>12</v>
          </cell>
          <cell r="AD915">
            <v>12</v>
          </cell>
          <cell r="AE915" t="str">
            <v>是</v>
          </cell>
          <cell r="AF915" t="str">
            <v/>
          </cell>
          <cell r="AG915" t="str">
            <v>价值宽带</v>
          </cell>
          <cell r="AH915" t="str">
            <v>续本月</v>
          </cell>
          <cell r="AI915" t="str">
            <v>是</v>
          </cell>
          <cell r="AN915">
            <v>13902394612</v>
          </cell>
          <cell r="AO915">
            <v>0</v>
          </cell>
          <cell r="AR915" t="str">
            <v>华田区</v>
          </cell>
        </row>
        <row r="916">
          <cell r="F916">
            <v>13631755131</v>
          </cell>
          <cell r="G916" t="str">
            <v>13631755131</v>
          </cell>
          <cell r="H916" t="str">
            <v>黄金民</v>
          </cell>
          <cell r="I916" t="str">
            <v>预付费东莞住宅新装或续费400元包半年，带宽4M</v>
          </cell>
          <cell r="J916">
            <v>400</v>
          </cell>
          <cell r="K916">
            <v>400</v>
          </cell>
          <cell r="L916" t="str">
            <v>2012-05-17</v>
          </cell>
          <cell r="M916">
            <v>42161</v>
          </cell>
          <cell r="N916" t="str">
            <v>2015-12-08</v>
          </cell>
          <cell r="O916" t="str">
            <v>2015-06-08</v>
          </cell>
          <cell r="P916" t="str">
            <v>宽带预付费</v>
          </cell>
          <cell r="Q916" t="str">
            <v>续费</v>
          </cell>
          <cell r="R916" t="str">
            <v>往月充值</v>
          </cell>
          <cell r="S916" t="str">
            <v>家庭用户</v>
          </cell>
          <cell r="T916" t="str">
            <v>(传统)XDSL</v>
          </cell>
          <cell r="U916" t="str">
            <v>尼佳(nj_cs)</v>
          </cell>
          <cell r="V916" t="str">
            <v>ZX茶山张秀标</v>
          </cell>
          <cell r="W916" t="str">
            <v/>
          </cell>
          <cell r="X916" t="str">
            <v>茶山区</v>
          </cell>
          <cell r="Y916">
            <v>0</v>
          </cell>
          <cell r="Z916">
            <v>0</v>
          </cell>
          <cell r="AA916" t="str">
            <v>茶山区</v>
          </cell>
          <cell r="AB916" t="str">
            <v>08</v>
          </cell>
          <cell r="AC916">
            <v>4</v>
          </cell>
          <cell r="AD916">
            <v>6</v>
          </cell>
          <cell r="AE916" t="str">
            <v>否</v>
          </cell>
          <cell r="AF916" t="str">
            <v/>
          </cell>
          <cell r="AG916" t="str">
            <v>否</v>
          </cell>
          <cell r="AH916" t="str">
            <v>续本月</v>
          </cell>
          <cell r="AI916" t="str">
            <v>否</v>
          </cell>
          <cell r="AO916">
            <v>0</v>
          </cell>
          <cell r="AR916" t="str">
            <v>华田区</v>
          </cell>
        </row>
        <row r="917">
          <cell r="F917">
            <v>13717172640</v>
          </cell>
          <cell r="G917" t="str">
            <v>13717172640</v>
          </cell>
          <cell r="H917" t="str">
            <v>王均华</v>
          </cell>
          <cell r="I917" t="str">
            <v>预付费东莞住宅新装或续费768元包年，带宽4M</v>
          </cell>
          <cell r="J917">
            <v>768</v>
          </cell>
          <cell r="K917">
            <v>768</v>
          </cell>
          <cell r="L917" t="str">
            <v>2013-06-20</v>
          </cell>
          <cell r="M917">
            <v>42175</v>
          </cell>
          <cell r="N917" t="str">
            <v>2016-06-20</v>
          </cell>
          <cell r="O917" t="str">
            <v>2015-06-08</v>
          </cell>
          <cell r="P917" t="str">
            <v>宽带预付费</v>
          </cell>
          <cell r="Q917" t="str">
            <v>续费</v>
          </cell>
          <cell r="R917" t="str">
            <v>提前充值</v>
          </cell>
          <cell r="S917" t="str">
            <v>家庭用户</v>
          </cell>
          <cell r="T917" t="str">
            <v>FTTH</v>
          </cell>
          <cell r="U917" t="str">
            <v>尼佳(nj_cs)</v>
          </cell>
          <cell r="V917" t="str">
            <v>DL创基办公</v>
          </cell>
          <cell r="W917" t="str">
            <v>电商价值宽带营销</v>
          </cell>
          <cell r="X917" t="str">
            <v>茶山区</v>
          </cell>
          <cell r="Y917">
            <v>0</v>
          </cell>
          <cell r="Z917">
            <v>0</v>
          </cell>
          <cell r="AA917" t="str">
            <v>茶山区</v>
          </cell>
          <cell r="AB917" t="str">
            <v>08</v>
          </cell>
          <cell r="AC917">
            <v>4</v>
          </cell>
          <cell r="AD917">
            <v>12</v>
          </cell>
          <cell r="AE917" t="str">
            <v>是</v>
          </cell>
          <cell r="AF917" t="str">
            <v/>
          </cell>
          <cell r="AG917" t="str">
            <v>否</v>
          </cell>
          <cell r="AH917" t="str">
            <v>续本月</v>
          </cell>
          <cell r="AI917" t="str">
            <v>是</v>
          </cell>
          <cell r="AJ917">
            <v>13717172640</v>
          </cell>
          <cell r="AO917">
            <v>0</v>
          </cell>
          <cell r="AR917" t="str">
            <v>华田区</v>
          </cell>
        </row>
        <row r="918">
          <cell r="F918">
            <v>13532849699</v>
          </cell>
          <cell r="G918" t="str">
            <v>13532849699</v>
          </cell>
          <cell r="H918" t="str">
            <v>潘新杰</v>
          </cell>
          <cell r="I918" t="str">
            <v>预付费东莞住宅新装或续费888元包年，带宽12M</v>
          </cell>
          <cell r="J918">
            <v>888</v>
          </cell>
          <cell r="K918">
            <v>888</v>
          </cell>
          <cell r="L918" t="str">
            <v>2014-06-01</v>
          </cell>
          <cell r="M918">
            <v>42156</v>
          </cell>
          <cell r="N918" t="str">
            <v>2016-06-08</v>
          </cell>
          <cell r="O918" t="str">
            <v>2015-06-08</v>
          </cell>
          <cell r="P918" t="str">
            <v>宽带预付费</v>
          </cell>
          <cell r="Q918" t="str">
            <v>续费</v>
          </cell>
          <cell r="R918" t="str">
            <v>往月充值</v>
          </cell>
          <cell r="S918" t="str">
            <v>家庭用户</v>
          </cell>
          <cell r="T918" t="str">
            <v>FTTH</v>
          </cell>
          <cell r="U918" t="str">
            <v>袁楚雪(yuancx)</v>
          </cell>
          <cell r="V918" t="str">
            <v>ZX茶山邓逢善</v>
          </cell>
          <cell r="W918" t="str">
            <v>电商价值宽带营销</v>
          </cell>
          <cell r="X918" t="str">
            <v>茶山区</v>
          </cell>
          <cell r="Y918">
            <v>0</v>
          </cell>
          <cell r="Z918">
            <v>0</v>
          </cell>
          <cell r="AA918" t="str">
            <v>茶山区</v>
          </cell>
          <cell r="AB918" t="str">
            <v>08</v>
          </cell>
          <cell r="AC918">
            <v>12</v>
          </cell>
          <cell r="AD918">
            <v>12</v>
          </cell>
          <cell r="AE918" t="str">
            <v>是</v>
          </cell>
          <cell r="AF918" t="str">
            <v/>
          </cell>
          <cell r="AG918" t="str">
            <v>价值宽带</v>
          </cell>
          <cell r="AH918" t="str">
            <v>续本月</v>
          </cell>
          <cell r="AI918" t="str">
            <v>是</v>
          </cell>
          <cell r="AJ918">
            <v>13532849699</v>
          </cell>
          <cell r="AO918">
            <v>0</v>
          </cell>
          <cell r="AR918" t="str">
            <v>华田区</v>
          </cell>
        </row>
        <row r="919">
          <cell r="F919" t="str">
            <v>dgde90047327</v>
          </cell>
          <cell r="G919" t="str">
            <v>dgde90047327</v>
          </cell>
          <cell r="H919" t="str">
            <v>刘钜成</v>
          </cell>
          <cell r="I919" t="str">
            <v>预付费东莞住宅新装或续费768元包年，带宽4M</v>
          </cell>
          <cell r="J919">
            <v>768</v>
          </cell>
          <cell r="K919">
            <v>768</v>
          </cell>
          <cell r="L919" t="str">
            <v>2010-12-31</v>
          </cell>
          <cell r="M919">
            <v>42185</v>
          </cell>
          <cell r="N919" t="str">
            <v>2016-06-30</v>
          </cell>
          <cell r="O919" t="str">
            <v>2015-06-08</v>
          </cell>
          <cell r="P919" t="str">
            <v>宽带预付费</v>
          </cell>
          <cell r="Q919" t="str">
            <v>续费</v>
          </cell>
          <cell r="R919" t="str">
            <v>提前充值</v>
          </cell>
          <cell r="S919" t="str">
            <v>家庭用户</v>
          </cell>
          <cell r="T919" t="str">
            <v>FTTH</v>
          </cell>
          <cell r="U919" t="str">
            <v>尼佳(nj_cs)</v>
          </cell>
          <cell r="V919" t="str">
            <v>DL创基办公</v>
          </cell>
          <cell r="W919" t="str">
            <v>电商价值宽带营销</v>
          </cell>
          <cell r="X919" t="str">
            <v>茶山区</v>
          </cell>
          <cell r="Y919">
            <v>0</v>
          </cell>
          <cell r="Z919">
            <v>0</v>
          </cell>
          <cell r="AA919" t="str">
            <v>茶山区</v>
          </cell>
          <cell r="AB919" t="str">
            <v>08</v>
          </cell>
          <cell r="AC919">
            <v>4</v>
          </cell>
          <cell r="AD919">
            <v>12</v>
          </cell>
          <cell r="AE919" t="str">
            <v>是</v>
          </cell>
          <cell r="AF919" t="str">
            <v/>
          </cell>
          <cell r="AG919" t="str">
            <v>否</v>
          </cell>
          <cell r="AH919" t="str">
            <v>续本月</v>
          </cell>
          <cell r="AI919" t="str">
            <v>是</v>
          </cell>
          <cell r="AJ919" t="str">
            <v>dgde90047327</v>
          </cell>
          <cell r="AO919">
            <v>0</v>
          </cell>
          <cell r="AR919" t="str">
            <v>华田区</v>
          </cell>
        </row>
        <row r="920">
          <cell r="F920">
            <v>13751205630</v>
          </cell>
          <cell r="G920" t="str">
            <v>13751205630</v>
          </cell>
          <cell r="H920" t="str">
            <v>李春宏</v>
          </cell>
          <cell r="I920" t="str">
            <v>预付费东莞住宅新装或续费888元包年，带宽12M</v>
          </cell>
          <cell r="J920">
            <v>888</v>
          </cell>
          <cell r="K920">
            <v>888</v>
          </cell>
          <cell r="L920" t="str">
            <v>2012-06-11</v>
          </cell>
          <cell r="M920">
            <v>42166</v>
          </cell>
          <cell r="N920" t="str">
            <v>2016-06-11</v>
          </cell>
          <cell r="O920" t="str">
            <v>2015-06-09</v>
          </cell>
          <cell r="P920" t="str">
            <v>宽带预付费</v>
          </cell>
          <cell r="Q920" t="str">
            <v>续费</v>
          </cell>
          <cell r="R920" t="str">
            <v>提前充值</v>
          </cell>
          <cell r="S920" t="str">
            <v>家庭用户</v>
          </cell>
          <cell r="T920" t="str">
            <v>FTTH</v>
          </cell>
          <cell r="U920" t="str">
            <v>许小艳(xuxiaoy)</v>
          </cell>
          <cell r="V920" t="str">
            <v>DSBR寮步钟宝明</v>
          </cell>
          <cell r="W920" t="str">
            <v>电商价值宽带营销</v>
          </cell>
          <cell r="X920" t="str">
            <v>寮步区</v>
          </cell>
          <cell r="Y920">
            <v>0</v>
          </cell>
          <cell r="Z920">
            <v>0</v>
          </cell>
          <cell r="AA920" t="str">
            <v>寮步区</v>
          </cell>
          <cell r="AB920" t="str">
            <v>09</v>
          </cell>
          <cell r="AC920">
            <v>12</v>
          </cell>
          <cell r="AD920">
            <v>12</v>
          </cell>
          <cell r="AE920" t="str">
            <v>是</v>
          </cell>
          <cell r="AF920" t="str">
            <v/>
          </cell>
          <cell r="AG920" t="str">
            <v>价值宽带</v>
          </cell>
          <cell r="AH920" t="str">
            <v>续本月</v>
          </cell>
          <cell r="AI920" t="str">
            <v>是</v>
          </cell>
          <cell r="AJ920">
            <v>13751205630</v>
          </cell>
          <cell r="AO920">
            <v>0</v>
          </cell>
          <cell r="AR920" t="str">
            <v>华田区</v>
          </cell>
        </row>
        <row r="921">
          <cell r="F921">
            <v>13686697277</v>
          </cell>
          <cell r="G921" t="str">
            <v>13686697277</v>
          </cell>
          <cell r="H921" t="str">
            <v>孔凡罗</v>
          </cell>
          <cell r="I921" t="str">
            <v>预付费东莞住宅新装或续费680元包年，带宽4M</v>
          </cell>
          <cell r="J921">
            <v>680</v>
          </cell>
          <cell r="K921">
            <v>680</v>
          </cell>
          <cell r="L921" t="str">
            <v>2014-07-02</v>
          </cell>
          <cell r="M921">
            <v>42187</v>
          </cell>
          <cell r="N921" t="str">
            <v>2016-07-02</v>
          </cell>
          <cell r="O921" t="str">
            <v>2015-06-08</v>
          </cell>
          <cell r="P921" t="str">
            <v>宽带预付费</v>
          </cell>
          <cell r="Q921" t="str">
            <v>续费</v>
          </cell>
          <cell r="R921" t="str">
            <v>提前充值</v>
          </cell>
          <cell r="S921" t="str">
            <v>家庭用户</v>
          </cell>
          <cell r="T921" t="str">
            <v>FTTH</v>
          </cell>
          <cell r="U921" t="str">
            <v>李佩钰(lipy)</v>
          </cell>
          <cell r="V921" t="str">
            <v>ZX石碣杨平金</v>
          </cell>
          <cell r="W921" t="str">
            <v>电商价值宽带营销</v>
          </cell>
          <cell r="X921" t="str">
            <v>石碣区</v>
          </cell>
          <cell r="Y921">
            <v>0</v>
          </cell>
          <cell r="Z921">
            <v>0</v>
          </cell>
          <cell r="AA921" t="str">
            <v>石碣区</v>
          </cell>
          <cell r="AB921" t="str">
            <v>08</v>
          </cell>
          <cell r="AC921">
            <v>4</v>
          </cell>
          <cell r="AD921">
            <v>12</v>
          </cell>
          <cell r="AE921" t="str">
            <v>是</v>
          </cell>
          <cell r="AF921" t="str">
            <v/>
          </cell>
          <cell r="AG921" t="str">
            <v>否</v>
          </cell>
          <cell r="AH921" t="str">
            <v>续后期</v>
          </cell>
          <cell r="AI921" t="str">
            <v>否</v>
          </cell>
          <cell r="AO921">
            <v>0</v>
          </cell>
          <cell r="AR921" t="str">
            <v>东站区</v>
          </cell>
        </row>
        <row r="922">
          <cell r="F922">
            <v>15014838738</v>
          </cell>
          <cell r="G922" t="str">
            <v>15014838738</v>
          </cell>
          <cell r="H922" t="str">
            <v>管林长</v>
          </cell>
          <cell r="I922" t="str">
            <v>预付费东莞住宅新装或续费680元包年，带宽4M</v>
          </cell>
          <cell r="J922">
            <v>680</v>
          </cell>
          <cell r="K922">
            <v>680</v>
          </cell>
          <cell r="L922" t="str">
            <v>2014-06-01</v>
          </cell>
          <cell r="M922">
            <v>42156</v>
          </cell>
          <cell r="N922" t="str">
            <v>2016-06-08</v>
          </cell>
          <cell r="O922" t="str">
            <v>2015-06-08</v>
          </cell>
          <cell r="P922" t="str">
            <v>宽带预付费</v>
          </cell>
          <cell r="Q922" t="str">
            <v>续费</v>
          </cell>
          <cell r="R922" t="str">
            <v>往月充值</v>
          </cell>
          <cell r="S922" t="str">
            <v>家庭用户</v>
          </cell>
          <cell r="T922" t="str">
            <v>(传统)XDSL</v>
          </cell>
          <cell r="U922" t="str">
            <v>李佩钰(lipy)</v>
          </cell>
          <cell r="V922" t="str">
            <v>ZX石碣杨辉</v>
          </cell>
          <cell r="W922" t="str">
            <v/>
          </cell>
          <cell r="X922" t="str">
            <v>石碣区</v>
          </cell>
          <cell r="Y922">
            <v>0</v>
          </cell>
          <cell r="Z922">
            <v>0</v>
          </cell>
          <cell r="AA922" t="str">
            <v>石碣区</v>
          </cell>
          <cell r="AB922" t="str">
            <v>08</v>
          </cell>
          <cell r="AC922">
            <v>4</v>
          </cell>
          <cell r="AD922">
            <v>12</v>
          </cell>
          <cell r="AE922" t="str">
            <v>否</v>
          </cell>
          <cell r="AF922" t="str">
            <v/>
          </cell>
          <cell r="AG922" t="str">
            <v>否</v>
          </cell>
          <cell r="AH922" t="str">
            <v>续本月</v>
          </cell>
          <cell r="AI922" t="str">
            <v>否</v>
          </cell>
          <cell r="AO922">
            <v>0</v>
          </cell>
          <cell r="AR922" t="str">
            <v>东站区</v>
          </cell>
        </row>
        <row r="923">
          <cell r="F923">
            <v>13512817143</v>
          </cell>
          <cell r="G923" t="str">
            <v>13512817143</v>
          </cell>
          <cell r="H923" t="str">
            <v>王荣华</v>
          </cell>
          <cell r="I923" t="str">
            <v>预付费东莞住宅新装或续费680元包年，带宽4M</v>
          </cell>
          <cell r="J923">
            <v>680</v>
          </cell>
          <cell r="K923">
            <v>680</v>
          </cell>
          <cell r="L923" t="str">
            <v>2013-06-10</v>
          </cell>
          <cell r="M923">
            <v>42165</v>
          </cell>
          <cell r="N923" t="str">
            <v>2016-06-10</v>
          </cell>
          <cell r="O923" t="str">
            <v>2015-06-09</v>
          </cell>
          <cell r="P923" t="str">
            <v>宽带预付费</v>
          </cell>
          <cell r="Q923" t="str">
            <v>续费</v>
          </cell>
          <cell r="R923" t="str">
            <v>提前充值</v>
          </cell>
          <cell r="S923" t="str">
            <v>家庭用户</v>
          </cell>
          <cell r="T923" t="str">
            <v>FTTH</v>
          </cell>
          <cell r="U923" t="str">
            <v>谭少华(tansh)</v>
          </cell>
          <cell r="V923" t="str">
            <v>ZX横沥肖任</v>
          </cell>
          <cell r="W923" t="str">
            <v/>
          </cell>
          <cell r="X923" t="str">
            <v>横沥区</v>
          </cell>
          <cell r="Y923">
            <v>0</v>
          </cell>
          <cell r="Z923">
            <v>0</v>
          </cell>
          <cell r="AA923" t="str">
            <v>横沥区</v>
          </cell>
          <cell r="AB923" t="str">
            <v>09</v>
          </cell>
          <cell r="AC923">
            <v>4</v>
          </cell>
          <cell r="AD923">
            <v>12</v>
          </cell>
          <cell r="AE923" t="str">
            <v>是</v>
          </cell>
          <cell r="AF923" t="str">
            <v/>
          </cell>
          <cell r="AG923" t="str">
            <v>否</v>
          </cell>
          <cell r="AH923" t="str">
            <v>续本月</v>
          </cell>
          <cell r="AI923" t="str">
            <v>是</v>
          </cell>
          <cell r="AN923">
            <v>13512817143</v>
          </cell>
          <cell r="AO923">
            <v>0</v>
          </cell>
          <cell r="AR923" t="str">
            <v>东站区</v>
          </cell>
        </row>
        <row r="924">
          <cell r="F924">
            <v>13632342292</v>
          </cell>
          <cell r="G924" t="str">
            <v>13632342292</v>
          </cell>
          <cell r="H924" t="str">
            <v>蒋丹</v>
          </cell>
          <cell r="I924" t="str">
            <v>预付费东莞住宅新装或续费888元包年，带宽12M</v>
          </cell>
          <cell r="J924">
            <v>888</v>
          </cell>
          <cell r="K924">
            <v>888</v>
          </cell>
          <cell r="L924" t="str">
            <v>2013-06-07</v>
          </cell>
          <cell r="M924">
            <v>42162</v>
          </cell>
          <cell r="N924" t="str">
            <v>2016-06-09</v>
          </cell>
          <cell r="O924" t="str">
            <v>2015-06-09</v>
          </cell>
          <cell r="P924" t="str">
            <v>宽带预付费</v>
          </cell>
          <cell r="Q924" t="str">
            <v>续费</v>
          </cell>
          <cell r="R924" t="str">
            <v>往月充值</v>
          </cell>
          <cell r="S924" t="str">
            <v>家庭用户</v>
          </cell>
          <cell r="T924" t="str">
            <v>FTTH</v>
          </cell>
          <cell r="U924" t="str">
            <v>谭少华(tansh)</v>
          </cell>
          <cell r="V924" t="str">
            <v>DSBR横沥张泽文</v>
          </cell>
          <cell r="W924" t="str">
            <v>赠送650元移动话费13532342292</v>
          </cell>
          <cell r="X924" t="str">
            <v>横沥区</v>
          </cell>
          <cell r="Y924">
            <v>0</v>
          </cell>
          <cell r="Z924">
            <v>0</v>
          </cell>
          <cell r="AA924" t="str">
            <v>横沥区</v>
          </cell>
          <cell r="AB924" t="str">
            <v>09</v>
          </cell>
          <cell r="AC924">
            <v>12</v>
          </cell>
          <cell r="AD924">
            <v>12</v>
          </cell>
          <cell r="AE924" t="str">
            <v>是</v>
          </cell>
          <cell r="AF924" t="str">
            <v/>
          </cell>
          <cell r="AG924" t="str">
            <v>价值宽带</v>
          </cell>
          <cell r="AH924" t="str">
            <v>续本月</v>
          </cell>
          <cell r="AI924" t="str">
            <v>是</v>
          </cell>
          <cell r="AN924">
            <v>13632342292</v>
          </cell>
          <cell r="AO924">
            <v>0</v>
          </cell>
          <cell r="AR924" t="str">
            <v>石龙坑区</v>
          </cell>
        </row>
        <row r="925">
          <cell r="F925">
            <v>13712139812</v>
          </cell>
          <cell r="G925" t="str">
            <v>13712139812</v>
          </cell>
          <cell r="H925" t="str">
            <v>朴雪诤</v>
          </cell>
          <cell r="I925" t="str">
            <v>预付费东莞住宅新装或续费888元包年，带宽12M</v>
          </cell>
          <cell r="J925">
            <v>888</v>
          </cell>
          <cell r="K925">
            <v>888</v>
          </cell>
          <cell r="L925" t="str">
            <v>2013-06-04</v>
          </cell>
          <cell r="M925">
            <v>42162</v>
          </cell>
          <cell r="N925" t="str">
            <v>2016-06-09</v>
          </cell>
          <cell r="O925" t="str">
            <v>2015-06-09</v>
          </cell>
          <cell r="P925" t="str">
            <v>宽带预付费</v>
          </cell>
          <cell r="Q925" t="str">
            <v>续费</v>
          </cell>
          <cell r="R925" t="str">
            <v>往月充值</v>
          </cell>
          <cell r="S925" t="str">
            <v>家庭用户</v>
          </cell>
          <cell r="T925" t="str">
            <v>FTTH</v>
          </cell>
          <cell r="U925" t="str">
            <v>谭少华(tansh)</v>
          </cell>
          <cell r="V925" t="str">
            <v>ZX横沥肖任</v>
          </cell>
          <cell r="W925" t="str">
            <v/>
          </cell>
          <cell r="X925" t="str">
            <v>横沥区</v>
          </cell>
          <cell r="Y925">
            <v>0</v>
          </cell>
          <cell r="Z925">
            <v>0</v>
          </cell>
          <cell r="AA925" t="str">
            <v>横沥区</v>
          </cell>
          <cell r="AB925" t="str">
            <v>09</v>
          </cell>
          <cell r="AC925">
            <v>12</v>
          </cell>
          <cell r="AD925">
            <v>12</v>
          </cell>
          <cell r="AE925" t="str">
            <v>是</v>
          </cell>
          <cell r="AF925" t="str">
            <v/>
          </cell>
          <cell r="AG925" t="str">
            <v>价值宽带</v>
          </cell>
          <cell r="AH925" t="str">
            <v>续本月</v>
          </cell>
          <cell r="AI925" t="str">
            <v>是</v>
          </cell>
          <cell r="AN925">
            <v>13712139812</v>
          </cell>
          <cell r="AO925">
            <v>0</v>
          </cell>
          <cell r="AR925" t="str">
            <v>石龙坑区</v>
          </cell>
        </row>
        <row r="926">
          <cell r="F926">
            <v>13751220083</v>
          </cell>
          <cell r="G926" t="str">
            <v>13751220083</v>
          </cell>
          <cell r="H926" t="str">
            <v>罗娇艳</v>
          </cell>
          <cell r="I926" t="str">
            <v>预付费东莞住宅新装或续费680元包年，带宽4M</v>
          </cell>
          <cell r="J926">
            <v>680</v>
          </cell>
          <cell r="K926">
            <v>680</v>
          </cell>
          <cell r="L926" t="str">
            <v>2013-06-06</v>
          </cell>
          <cell r="M926">
            <v>42161</v>
          </cell>
          <cell r="N926" t="str">
            <v>2016-06-09</v>
          </cell>
          <cell r="O926" t="str">
            <v>2015-06-09</v>
          </cell>
          <cell r="P926" t="str">
            <v>宽带预付费</v>
          </cell>
          <cell r="Q926" t="str">
            <v>续费</v>
          </cell>
          <cell r="R926" t="str">
            <v>往月充值</v>
          </cell>
          <cell r="S926" t="str">
            <v>家庭用户</v>
          </cell>
          <cell r="T926" t="str">
            <v>FTTH</v>
          </cell>
          <cell r="U926" t="str">
            <v>谭少华(tansh)</v>
          </cell>
          <cell r="V926" t="str">
            <v>ZX横沥张泽文</v>
          </cell>
          <cell r="W926" t="str">
            <v/>
          </cell>
          <cell r="X926" t="str">
            <v>横沥区</v>
          </cell>
          <cell r="Y926">
            <v>0</v>
          </cell>
          <cell r="Z926">
            <v>0</v>
          </cell>
          <cell r="AA926" t="str">
            <v>横沥区</v>
          </cell>
          <cell r="AB926" t="str">
            <v>09</v>
          </cell>
          <cell r="AC926">
            <v>4</v>
          </cell>
          <cell r="AD926">
            <v>12</v>
          </cell>
          <cell r="AE926" t="str">
            <v>是</v>
          </cell>
          <cell r="AF926" t="str">
            <v/>
          </cell>
          <cell r="AG926" t="str">
            <v>否</v>
          </cell>
          <cell r="AH926" t="str">
            <v>续本月</v>
          </cell>
          <cell r="AI926" t="str">
            <v>是</v>
          </cell>
          <cell r="AN926">
            <v>13751220083</v>
          </cell>
          <cell r="AO926">
            <v>0</v>
          </cell>
          <cell r="AR926" t="str">
            <v>西湖区</v>
          </cell>
        </row>
        <row r="927">
          <cell r="F927">
            <v>13602356718</v>
          </cell>
          <cell r="G927" t="str">
            <v>13602356718</v>
          </cell>
          <cell r="H927" t="str">
            <v>叶吉旺</v>
          </cell>
          <cell r="I927" t="str">
            <v>预付费东莞住宅新装或续费888元包年，带宽12M</v>
          </cell>
          <cell r="J927">
            <v>888</v>
          </cell>
          <cell r="K927">
            <v>888</v>
          </cell>
          <cell r="L927" t="str">
            <v>2013-05-27</v>
          </cell>
          <cell r="M927">
            <v>42153</v>
          </cell>
          <cell r="N927" t="str">
            <v>2016-06-08</v>
          </cell>
          <cell r="O927" t="str">
            <v>2015-06-08</v>
          </cell>
          <cell r="P927" t="str">
            <v>宽带预付费</v>
          </cell>
          <cell r="Q927" t="str">
            <v>续费</v>
          </cell>
          <cell r="R927" t="str">
            <v>往月充值</v>
          </cell>
          <cell r="S927" t="str">
            <v>家庭用户</v>
          </cell>
          <cell r="T927" t="str">
            <v>GPON+XDSL</v>
          </cell>
          <cell r="U927" t="str">
            <v>营业厅经理(BQYX01)</v>
          </cell>
          <cell r="V927" t="str">
            <v>DSBR横沥张泽文</v>
          </cell>
          <cell r="W927" t="str">
            <v/>
          </cell>
          <cell r="X927" t="str">
            <v>横沥区</v>
          </cell>
          <cell r="Y927">
            <v>0</v>
          </cell>
          <cell r="Z927">
            <v>0</v>
          </cell>
          <cell r="AA927" t="str">
            <v>横沥区</v>
          </cell>
          <cell r="AB927" t="str">
            <v>08</v>
          </cell>
          <cell r="AC927">
            <v>12</v>
          </cell>
          <cell r="AD927">
            <v>12</v>
          </cell>
          <cell r="AE927" t="str">
            <v>否</v>
          </cell>
          <cell r="AF927" t="str">
            <v/>
          </cell>
          <cell r="AG927" t="str">
            <v>价值宽带</v>
          </cell>
          <cell r="AH927" t="str">
            <v>续前期</v>
          </cell>
          <cell r="AI927" t="str">
            <v>否</v>
          </cell>
          <cell r="AO927">
            <v>0</v>
          </cell>
          <cell r="AR927" t="str">
            <v>石崇区</v>
          </cell>
        </row>
        <row r="928">
          <cell r="F928">
            <v>13650161010</v>
          </cell>
          <cell r="G928" t="str">
            <v>13650161010</v>
          </cell>
          <cell r="H928" t="str">
            <v>陈明姣</v>
          </cell>
          <cell r="I928" t="str">
            <v>预付费东莞住宅新装或续费888元包年，带宽12M</v>
          </cell>
          <cell r="J928">
            <v>888</v>
          </cell>
          <cell r="K928">
            <v>888</v>
          </cell>
          <cell r="L928" t="str">
            <v>2010-12-10</v>
          </cell>
          <cell r="M928">
            <v>42410</v>
          </cell>
          <cell r="N928" t="str">
            <v>2017-02-10</v>
          </cell>
          <cell r="O928" t="str">
            <v>2015-06-09</v>
          </cell>
          <cell r="P928" t="str">
            <v>宽带预付费</v>
          </cell>
          <cell r="Q928" t="str">
            <v>续费</v>
          </cell>
          <cell r="R928" t="str">
            <v>提前充值</v>
          </cell>
          <cell r="S928" t="str">
            <v>家庭用户</v>
          </cell>
          <cell r="T928" t="str">
            <v>(传统)XDSL</v>
          </cell>
          <cell r="U928" t="str">
            <v>郑珊珊(zhengshans)</v>
          </cell>
          <cell r="V928" t="str">
            <v>DSBR高埗欧仁</v>
          </cell>
          <cell r="W928" t="str">
            <v/>
          </cell>
          <cell r="X928" t="str">
            <v>高埗区</v>
          </cell>
          <cell r="Y928">
            <v>0</v>
          </cell>
          <cell r="Z928">
            <v>0</v>
          </cell>
          <cell r="AA928" t="str">
            <v>高埗区</v>
          </cell>
          <cell r="AB928" t="str">
            <v>09</v>
          </cell>
          <cell r="AC928">
            <v>12</v>
          </cell>
          <cell r="AD928">
            <v>12</v>
          </cell>
          <cell r="AE928" t="str">
            <v>否</v>
          </cell>
          <cell r="AF928" t="str">
            <v/>
          </cell>
          <cell r="AG928" t="str">
            <v>价值宽带</v>
          </cell>
          <cell r="AH928" t="str">
            <v>续后期</v>
          </cell>
          <cell r="AI928" t="str">
            <v>否</v>
          </cell>
          <cell r="AO928">
            <v>0</v>
          </cell>
          <cell r="AR928" t="str">
            <v>兆康区</v>
          </cell>
        </row>
        <row r="929">
          <cell r="F929">
            <v>18825832110</v>
          </cell>
          <cell r="G929" t="str">
            <v>18825832110</v>
          </cell>
          <cell r="H929" t="str">
            <v>东莞市高埗众力办公设备配件厂</v>
          </cell>
          <cell r="I929" t="str">
            <v>东莞互联网专线续费包14个月1200元，6M（不提供MODEM）</v>
          </cell>
          <cell r="J929">
            <v>1200</v>
          </cell>
          <cell r="K929">
            <v>1200</v>
          </cell>
          <cell r="L929" t="str">
            <v>2013-04-24</v>
          </cell>
          <cell r="M929">
            <v>42179</v>
          </cell>
          <cell r="N929" t="str">
            <v>2016-08-24</v>
          </cell>
          <cell r="O929" t="str">
            <v>2015-06-09</v>
          </cell>
          <cell r="P929" t="str">
            <v>专线预付费</v>
          </cell>
          <cell r="Q929" t="str">
            <v>续费</v>
          </cell>
          <cell r="R929" t="str">
            <v>提前充值</v>
          </cell>
          <cell r="S929" t="str">
            <v/>
          </cell>
          <cell r="T929" t="str">
            <v>FTTH</v>
          </cell>
          <cell r="U929" t="str">
            <v>郑珊珊(zhengshans)</v>
          </cell>
          <cell r="V929" t="str">
            <v>ZX高埗左小兵</v>
          </cell>
          <cell r="W929" t="str">
            <v/>
          </cell>
          <cell r="X929" t="str">
            <v>高埗区</v>
          </cell>
          <cell r="Y929">
            <v>0</v>
          </cell>
          <cell r="Z929">
            <v>0</v>
          </cell>
          <cell r="AA929" t="str">
            <v>高埗区</v>
          </cell>
          <cell r="AB929" t="str">
            <v>09</v>
          </cell>
          <cell r="AC929">
            <v>6</v>
          </cell>
          <cell r="AD929">
            <v>14</v>
          </cell>
          <cell r="AE929" t="str">
            <v>是</v>
          </cell>
          <cell r="AF929" t="str">
            <v/>
          </cell>
          <cell r="AG929" t="str">
            <v>否</v>
          </cell>
          <cell r="AH929" t="str">
            <v>续本月</v>
          </cell>
          <cell r="AI929" t="str">
            <v>是</v>
          </cell>
          <cell r="AK929">
            <v>18825832110</v>
          </cell>
          <cell r="AO929">
            <v>0</v>
          </cell>
          <cell r="AR929" t="str">
            <v>兆康区</v>
          </cell>
        </row>
        <row r="930">
          <cell r="F930">
            <v>13528634306</v>
          </cell>
          <cell r="G930" t="str">
            <v>13528634306</v>
          </cell>
          <cell r="H930" t="str">
            <v>邵德锋</v>
          </cell>
          <cell r="I930" t="str">
            <v>预付费东莞住宅新装或续费400元包半年，带宽4M</v>
          </cell>
          <cell r="J930">
            <v>400</v>
          </cell>
          <cell r="K930">
            <v>400</v>
          </cell>
          <cell r="L930" t="str">
            <v>2012-06-21</v>
          </cell>
          <cell r="M930">
            <v>42176</v>
          </cell>
          <cell r="N930" t="str">
            <v>2015-12-21</v>
          </cell>
          <cell r="O930" t="str">
            <v>2015-06-09</v>
          </cell>
          <cell r="P930" t="str">
            <v>宽带预付费</v>
          </cell>
          <cell r="Q930" t="str">
            <v>续费</v>
          </cell>
          <cell r="R930" t="str">
            <v>提前充值</v>
          </cell>
          <cell r="S930" t="str">
            <v>家庭用户</v>
          </cell>
          <cell r="T930" t="str">
            <v>FTTH</v>
          </cell>
          <cell r="U930" t="str">
            <v>郑珊珊(zhengshans)</v>
          </cell>
          <cell r="V930" t="str">
            <v>DSBR高步周国强</v>
          </cell>
          <cell r="W930" t="str">
            <v>电商价值宽带营销</v>
          </cell>
          <cell r="X930" t="str">
            <v>高埗区</v>
          </cell>
          <cell r="Y930">
            <v>0</v>
          </cell>
          <cell r="Z930">
            <v>0</v>
          </cell>
          <cell r="AA930" t="str">
            <v>高埗区</v>
          </cell>
          <cell r="AB930" t="str">
            <v>09</v>
          </cell>
          <cell r="AC930">
            <v>4</v>
          </cell>
          <cell r="AD930">
            <v>6</v>
          </cell>
          <cell r="AE930" t="str">
            <v>是</v>
          </cell>
          <cell r="AF930" t="str">
            <v/>
          </cell>
          <cell r="AG930" t="str">
            <v>否</v>
          </cell>
          <cell r="AH930" t="str">
            <v>续本月</v>
          </cell>
          <cell r="AI930" t="str">
            <v>是</v>
          </cell>
          <cell r="AJ930">
            <v>13528634306</v>
          </cell>
          <cell r="AO930">
            <v>0</v>
          </cell>
          <cell r="AR930" t="str">
            <v>华南区</v>
          </cell>
        </row>
        <row r="931">
          <cell r="F931">
            <v>13713432618</v>
          </cell>
          <cell r="G931" t="str">
            <v>13713432618</v>
          </cell>
          <cell r="H931" t="str">
            <v>向东升</v>
          </cell>
          <cell r="I931" t="str">
            <v>预付费东莞住宅新装或续费888元包年，带宽12M</v>
          </cell>
          <cell r="J931">
            <v>888</v>
          </cell>
          <cell r="K931">
            <v>888</v>
          </cell>
          <cell r="L931" t="str">
            <v>2013-06-16</v>
          </cell>
          <cell r="M931">
            <v>42171</v>
          </cell>
          <cell r="N931" t="str">
            <v>2016-06-16</v>
          </cell>
          <cell r="O931" t="str">
            <v>2015-06-09</v>
          </cell>
          <cell r="P931" t="str">
            <v>宽带预付费</v>
          </cell>
          <cell r="Q931" t="str">
            <v>续费</v>
          </cell>
          <cell r="R931" t="str">
            <v>提前充值</v>
          </cell>
          <cell r="S931" t="str">
            <v>家庭用户</v>
          </cell>
          <cell r="T931" t="str">
            <v>FTTH</v>
          </cell>
          <cell r="U931" t="str">
            <v>郑珊珊(zhengshans)</v>
          </cell>
          <cell r="V931" t="str">
            <v>ZX高步周国强</v>
          </cell>
          <cell r="W931" t="str">
            <v>电商价值宽带营销</v>
          </cell>
          <cell r="X931" t="str">
            <v>高埗区</v>
          </cell>
          <cell r="Y931">
            <v>0</v>
          </cell>
          <cell r="Z931">
            <v>0</v>
          </cell>
          <cell r="AA931" t="str">
            <v>高埗区</v>
          </cell>
          <cell r="AB931" t="str">
            <v>09</v>
          </cell>
          <cell r="AC931">
            <v>12</v>
          </cell>
          <cell r="AD931">
            <v>12</v>
          </cell>
          <cell r="AE931" t="str">
            <v>是</v>
          </cell>
          <cell r="AF931" t="str">
            <v/>
          </cell>
          <cell r="AG931" t="str">
            <v>价值宽带</v>
          </cell>
          <cell r="AH931" t="str">
            <v>续本月</v>
          </cell>
          <cell r="AI931" t="str">
            <v>是</v>
          </cell>
          <cell r="AJ931">
            <v>13713432618</v>
          </cell>
          <cell r="AO931">
            <v>0</v>
          </cell>
          <cell r="AR931" t="str">
            <v>华南区</v>
          </cell>
        </row>
        <row r="932">
          <cell r="F932">
            <v>13728122246</v>
          </cell>
          <cell r="G932" t="str">
            <v>13728122246</v>
          </cell>
          <cell r="H932" t="str">
            <v>谭荣辉</v>
          </cell>
          <cell r="I932" t="str">
            <v>预付费东莞住宅新装或续费1088元包年，带宽10M</v>
          </cell>
          <cell r="J932">
            <v>1088</v>
          </cell>
          <cell r="K932">
            <v>1088</v>
          </cell>
          <cell r="L932" t="str">
            <v>2014-05-25</v>
          </cell>
          <cell r="M932">
            <v>42149</v>
          </cell>
          <cell r="N932" t="str">
            <v>2016-06-10</v>
          </cell>
          <cell r="O932" t="str">
            <v>2015-06-10</v>
          </cell>
          <cell r="P932" t="str">
            <v>宽带预付费</v>
          </cell>
          <cell r="Q932" t="str">
            <v>续费</v>
          </cell>
          <cell r="R932" t="str">
            <v>往月充值</v>
          </cell>
          <cell r="S932" t="str">
            <v>家庭用户</v>
          </cell>
          <cell r="T932" t="str">
            <v>FTTH</v>
          </cell>
          <cell r="U932" t="str">
            <v>阮珠妹(ruanzm)</v>
          </cell>
          <cell r="V932" t="str">
            <v>ZX东城莫灵快</v>
          </cell>
          <cell r="W932" t="str">
            <v>下桥区</v>
          </cell>
          <cell r="X932" t="str">
            <v>东城区</v>
          </cell>
          <cell r="Y932">
            <v>0</v>
          </cell>
          <cell r="Z932">
            <v>0</v>
          </cell>
          <cell r="AA932" t="str">
            <v>东城区</v>
          </cell>
          <cell r="AB932" t="str">
            <v>10</v>
          </cell>
          <cell r="AC932">
            <v>10</v>
          </cell>
          <cell r="AD932">
            <v>12</v>
          </cell>
          <cell r="AE932" t="str">
            <v>是</v>
          </cell>
          <cell r="AF932" t="str">
            <v/>
          </cell>
          <cell r="AG932" t="str">
            <v>价值宽带</v>
          </cell>
          <cell r="AH932" t="str">
            <v>续前期</v>
          </cell>
          <cell r="AI932" t="str">
            <v>否</v>
          </cell>
          <cell r="AO932">
            <v>0</v>
          </cell>
          <cell r="AR932" t="str">
            <v>石龙坑区</v>
          </cell>
        </row>
        <row r="933">
          <cell r="F933" t="str">
            <v>dgda90045013</v>
          </cell>
          <cell r="G933" t="str">
            <v>dgda90045013</v>
          </cell>
          <cell r="H933" t="str">
            <v>姚璐</v>
          </cell>
          <cell r="I933" t="str">
            <v>东莞互联网专线续费包14个月840元，2M（不提供MODEM）</v>
          </cell>
          <cell r="J933">
            <v>840</v>
          </cell>
          <cell r="K933">
            <v>840</v>
          </cell>
          <cell r="L933" t="str">
            <v>2014-06-16</v>
          </cell>
          <cell r="M933">
            <v>42171</v>
          </cell>
          <cell r="N933" t="str">
            <v>2016-08-16</v>
          </cell>
          <cell r="O933" t="str">
            <v>2015-06-10</v>
          </cell>
          <cell r="P933" t="str">
            <v>专线预付费</v>
          </cell>
          <cell r="Q933" t="str">
            <v>续费</v>
          </cell>
          <cell r="R933" t="str">
            <v>提前充值</v>
          </cell>
          <cell r="S933" t="str">
            <v/>
          </cell>
          <cell r="T933" t="str">
            <v>传统XDSL</v>
          </cell>
          <cell r="U933" t="str">
            <v>杜秋月(duqiuy)</v>
          </cell>
          <cell r="V933" t="str">
            <v>ZX莞城徐元球</v>
          </cell>
          <cell r="W933" t="str">
            <v/>
          </cell>
          <cell r="X933" t="str">
            <v>莞城区</v>
          </cell>
          <cell r="Y933">
            <v>0</v>
          </cell>
          <cell r="Z933">
            <v>0</v>
          </cell>
          <cell r="AA933" t="str">
            <v>莞城区</v>
          </cell>
          <cell r="AB933" t="str">
            <v>10</v>
          </cell>
          <cell r="AC933">
            <v>4</v>
          </cell>
          <cell r="AD933">
            <v>14</v>
          </cell>
          <cell r="AE933" t="str">
            <v>否</v>
          </cell>
          <cell r="AF933" t="str">
            <v/>
          </cell>
          <cell r="AG933" t="str">
            <v>否</v>
          </cell>
          <cell r="AH933" t="str">
            <v>续本月</v>
          </cell>
          <cell r="AI933" t="str">
            <v>否</v>
          </cell>
          <cell r="AK933" t="str">
            <v>dgda90045013</v>
          </cell>
          <cell r="AO933">
            <v>0</v>
          </cell>
          <cell r="AR933" t="str">
            <v>石龙坑区</v>
          </cell>
        </row>
        <row r="934">
          <cell r="F934">
            <v>13790593398</v>
          </cell>
          <cell r="G934" t="str">
            <v>13790593398</v>
          </cell>
          <cell r="H934" t="str">
            <v>袁灿祺</v>
          </cell>
          <cell r="I934" t="str">
            <v>预付费东莞住宅新装或续费1088元包年，带宽10M</v>
          </cell>
          <cell r="J934">
            <v>1088</v>
          </cell>
          <cell r="K934">
            <v>1088</v>
          </cell>
          <cell r="L934" t="str">
            <v>2011-03-03</v>
          </cell>
          <cell r="M934">
            <v>42189</v>
          </cell>
          <cell r="N934" t="str">
            <v>2016-10-04</v>
          </cell>
          <cell r="O934" t="str">
            <v>2015-06-10</v>
          </cell>
          <cell r="P934" t="str">
            <v>宽带预付费</v>
          </cell>
          <cell r="Q934" t="str">
            <v>续费</v>
          </cell>
          <cell r="R934" t="str">
            <v>提前充值</v>
          </cell>
          <cell r="S934" t="str">
            <v>家庭用户</v>
          </cell>
          <cell r="T934" t="str">
            <v>FTTH</v>
          </cell>
          <cell r="U934" t="str">
            <v>阮珠妹(ruanzm)</v>
          </cell>
          <cell r="V934" t="str">
            <v>ZX东城刘建强</v>
          </cell>
          <cell r="W934" t="str">
            <v>会员赠送</v>
          </cell>
          <cell r="X934" t="str">
            <v>东城区</v>
          </cell>
          <cell r="Y934">
            <v>0</v>
          </cell>
          <cell r="Z934">
            <v>0</v>
          </cell>
          <cell r="AA934" t="str">
            <v>东城区</v>
          </cell>
          <cell r="AB934" t="str">
            <v>10</v>
          </cell>
          <cell r="AC934">
            <v>10</v>
          </cell>
          <cell r="AD934">
            <v>12</v>
          </cell>
          <cell r="AE934" t="str">
            <v>是</v>
          </cell>
          <cell r="AF934" t="str">
            <v/>
          </cell>
          <cell r="AG934" t="str">
            <v>价值宽带</v>
          </cell>
          <cell r="AH934" t="str">
            <v>续后期</v>
          </cell>
          <cell r="AI934" t="str">
            <v>否</v>
          </cell>
          <cell r="AO934">
            <v>0</v>
          </cell>
          <cell r="AR934" t="str">
            <v>下岭贝区</v>
          </cell>
        </row>
        <row r="935">
          <cell r="F935">
            <v>13790335909</v>
          </cell>
          <cell r="G935" t="str">
            <v>13790335909</v>
          </cell>
          <cell r="H935" t="str">
            <v>东莞市大正家具有限公司</v>
          </cell>
          <cell r="I935" t="str">
            <v>预付费东莞住宅新装或续费768元包年，带宽4M</v>
          </cell>
          <cell r="J935">
            <v>768</v>
          </cell>
          <cell r="K935">
            <v>768</v>
          </cell>
          <cell r="L935" t="str">
            <v>2014-07-14</v>
          </cell>
          <cell r="M935">
            <v>42199</v>
          </cell>
          <cell r="N935" t="str">
            <v>2016-07-14</v>
          </cell>
          <cell r="O935" t="str">
            <v>2015-06-10</v>
          </cell>
          <cell r="P935" t="str">
            <v>宽带预付费</v>
          </cell>
          <cell r="Q935" t="str">
            <v>续费</v>
          </cell>
          <cell r="R935" t="str">
            <v>提前充值</v>
          </cell>
          <cell r="S935" t="str">
            <v>家庭用户</v>
          </cell>
          <cell r="T935" t="str">
            <v>(传统)XDSL</v>
          </cell>
          <cell r="U935" t="str">
            <v>营业厅经理(李甜琴)(CQYX01)</v>
          </cell>
          <cell r="V935" t="str">
            <v>ZX南城黎广俊</v>
          </cell>
          <cell r="W935" t="str">
            <v/>
          </cell>
          <cell r="X935" t="str">
            <v>南城区</v>
          </cell>
          <cell r="Y935">
            <v>0</v>
          </cell>
          <cell r="Z935">
            <v>0</v>
          </cell>
          <cell r="AA935" t="str">
            <v>南城区</v>
          </cell>
          <cell r="AB935" t="str">
            <v>10</v>
          </cell>
          <cell r="AC935">
            <v>4</v>
          </cell>
          <cell r="AD935">
            <v>12</v>
          </cell>
          <cell r="AE935" t="str">
            <v>否</v>
          </cell>
          <cell r="AF935" t="str">
            <v/>
          </cell>
          <cell r="AG935" t="str">
            <v>否</v>
          </cell>
          <cell r="AH935" t="str">
            <v>续后期</v>
          </cell>
          <cell r="AI935" t="str">
            <v>否</v>
          </cell>
          <cell r="AO935">
            <v>0</v>
          </cell>
          <cell r="AR935" t="str">
            <v>下岭贝区</v>
          </cell>
        </row>
        <row r="936">
          <cell r="F936">
            <v>18822895885</v>
          </cell>
          <cell r="G936" t="str">
            <v>18822895885</v>
          </cell>
          <cell r="H936" t="str">
            <v>邵念</v>
          </cell>
          <cell r="I936" t="str">
            <v>预付费东莞住宅新装或续费680元包年，带宽4M</v>
          </cell>
          <cell r="J936">
            <v>680</v>
          </cell>
          <cell r="K936">
            <v>680</v>
          </cell>
          <cell r="L936" t="str">
            <v>2013-07-14</v>
          </cell>
          <cell r="M936">
            <v>42199</v>
          </cell>
          <cell r="N936" t="str">
            <v>2016-07-14</v>
          </cell>
          <cell r="O936" t="str">
            <v>2015-06-10</v>
          </cell>
          <cell r="P936" t="str">
            <v>宽带预付费</v>
          </cell>
          <cell r="Q936" t="str">
            <v>续费</v>
          </cell>
          <cell r="R936" t="str">
            <v>提前充值</v>
          </cell>
          <cell r="S936" t="str">
            <v>家庭用户</v>
          </cell>
          <cell r="T936" t="str">
            <v>(传统)XDSL</v>
          </cell>
          <cell r="U936" t="str">
            <v>郑珊珊(zhengshans)</v>
          </cell>
          <cell r="V936" t="str">
            <v>DSBR高埗左小兵</v>
          </cell>
          <cell r="W936" t="str">
            <v/>
          </cell>
          <cell r="X936" t="str">
            <v>高埗区</v>
          </cell>
          <cell r="Y936">
            <v>0</v>
          </cell>
          <cell r="Z936">
            <v>0</v>
          </cell>
          <cell r="AA936" t="str">
            <v>高埗区</v>
          </cell>
          <cell r="AB936" t="str">
            <v>10</v>
          </cell>
          <cell r="AC936">
            <v>4</v>
          </cell>
          <cell r="AD936">
            <v>12</v>
          </cell>
          <cell r="AE936" t="str">
            <v>否</v>
          </cell>
          <cell r="AF936" t="str">
            <v/>
          </cell>
          <cell r="AG936" t="str">
            <v>否</v>
          </cell>
          <cell r="AH936" t="str">
            <v>续后期</v>
          </cell>
          <cell r="AI936" t="str">
            <v>否</v>
          </cell>
          <cell r="AO936">
            <v>0</v>
          </cell>
          <cell r="AR936" t="str">
            <v>石龙坑区</v>
          </cell>
        </row>
        <row r="937">
          <cell r="F937">
            <v>13414412800</v>
          </cell>
          <cell r="G937" t="str">
            <v>13414412800</v>
          </cell>
          <cell r="H937" t="str">
            <v>程良忠</v>
          </cell>
          <cell r="I937" t="str">
            <v>预付费东莞住宅新装400元包半年，带宽4M</v>
          </cell>
          <cell r="J937">
            <v>400</v>
          </cell>
          <cell r="K937">
            <v>400</v>
          </cell>
          <cell r="L937" t="str">
            <v>2013-03-13</v>
          </cell>
          <cell r="M937">
            <v>42174</v>
          </cell>
          <cell r="N937" t="str">
            <v>2015-12-19</v>
          </cell>
          <cell r="O937" t="str">
            <v>2015-06-10</v>
          </cell>
          <cell r="P937" t="str">
            <v>宽带预付费</v>
          </cell>
          <cell r="Q937" t="str">
            <v>续费</v>
          </cell>
          <cell r="R937" t="str">
            <v>提前充值</v>
          </cell>
          <cell r="S937" t="str">
            <v>家庭用户</v>
          </cell>
          <cell r="T937" t="str">
            <v>FTTH</v>
          </cell>
          <cell r="U937" t="str">
            <v>郑珊珊(zhengshans)</v>
          </cell>
          <cell r="V937" t="str">
            <v>ZX高埗左小兵</v>
          </cell>
          <cell r="W937" t="str">
            <v>电商价值宽带营销</v>
          </cell>
          <cell r="X937" t="str">
            <v>高埗区</v>
          </cell>
          <cell r="Y937">
            <v>0</v>
          </cell>
          <cell r="Z937">
            <v>0</v>
          </cell>
          <cell r="AA937" t="str">
            <v>高埗区</v>
          </cell>
          <cell r="AB937" t="str">
            <v>10</v>
          </cell>
          <cell r="AC937">
            <v>4</v>
          </cell>
          <cell r="AD937">
            <v>6</v>
          </cell>
          <cell r="AE937" t="str">
            <v>是</v>
          </cell>
          <cell r="AF937" t="str">
            <v/>
          </cell>
          <cell r="AG937" t="str">
            <v>否</v>
          </cell>
          <cell r="AH937" t="str">
            <v>续本月</v>
          </cell>
          <cell r="AI937" t="str">
            <v>是</v>
          </cell>
          <cell r="AJ937">
            <v>13414412800</v>
          </cell>
          <cell r="AO937">
            <v>0</v>
          </cell>
          <cell r="AR937" t="str">
            <v>三江区</v>
          </cell>
        </row>
        <row r="938">
          <cell r="F938">
            <v>13650161010</v>
          </cell>
          <cell r="G938" t="str">
            <v>13650161010</v>
          </cell>
          <cell r="H938" t="str">
            <v>陈明姣</v>
          </cell>
          <cell r="I938" t="str">
            <v>预付费东莞住宅新装或续费680元包年，带宽4M</v>
          </cell>
          <cell r="J938">
            <v>-888</v>
          </cell>
          <cell r="K938">
            <v>-888</v>
          </cell>
          <cell r="L938" t="str">
            <v>2010-12-10</v>
          </cell>
          <cell r="M938">
            <v>42776</v>
          </cell>
          <cell r="N938" t="str">
            <v>2016-02-10</v>
          </cell>
          <cell r="O938" t="str">
            <v>2015-06-10</v>
          </cell>
          <cell r="P938" t="str">
            <v>宽带预付费</v>
          </cell>
          <cell r="Q938" t="str">
            <v>宽带冲正</v>
          </cell>
          <cell r="R938" t="str">
            <v>提前充值</v>
          </cell>
          <cell r="S938" t="str">
            <v>家庭用户</v>
          </cell>
          <cell r="T938" t="str">
            <v>FTTH</v>
          </cell>
          <cell r="U938" t="str">
            <v>郑珊珊(zhengshans)</v>
          </cell>
          <cell r="V938" t="str">
            <v>DSBR高埗欧仁</v>
          </cell>
          <cell r="W938" t="str">
            <v/>
          </cell>
          <cell r="X938" t="str">
            <v>高埗区</v>
          </cell>
          <cell r="Y938">
            <v>0</v>
          </cell>
          <cell r="Z938">
            <v>0</v>
          </cell>
          <cell r="AA938" t="str">
            <v>高埗区</v>
          </cell>
          <cell r="AB938" t="str">
            <v>10</v>
          </cell>
          <cell r="AC938">
            <v>4</v>
          </cell>
          <cell r="AD938">
            <v>12</v>
          </cell>
          <cell r="AE938" t="str">
            <v>是</v>
          </cell>
          <cell r="AF938" t="str">
            <v/>
          </cell>
          <cell r="AG938" t="str">
            <v>否</v>
          </cell>
          <cell r="AH938" t="str">
            <v>续后期</v>
          </cell>
          <cell r="AI938" t="str">
            <v>否</v>
          </cell>
          <cell r="AO938">
            <v>0</v>
          </cell>
          <cell r="AR938" t="str">
            <v>三江区</v>
          </cell>
        </row>
        <row r="939">
          <cell r="F939">
            <v>13790437858</v>
          </cell>
          <cell r="G939" t="str">
            <v>13790437858</v>
          </cell>
          <cell r="H939" t="str">
            <v>王前申</v>
          </cell>
          <cell r="I939" t="str">
            <v>预付费东莞住宅新装或续费80元包月，带宽4M</v>
          </cell>
          <cell r="J939">
            <v>80</v>
          </cell>
          <cell r="K939">
            <v>80</v>
          </cell>
          <cell r="L939" t="str">
            <v>2014-06-09</v>
          </cell>
          <cell r="M939">
            <v>42164</v>
          </cell>
          <cell r="N939" t="str">
            <v>2015-07-10</v>
          </cell>
          <cell r="O939" t="str">
            <v>2015-06-10</v>
          </cell>
          <cell r="P939" t="str">
            <v>宽带预付费</v>
          </cell>
          <cell r="Q939" t="str">
            <v>续费</v>
          </cell>
          <cell r="R939" t="str">
            <v>往月充值</v>
          </cell>
          <cell r="S939" t="str">
            <v>家庭用户</v>
          </cell>
          <cell r="T939" t="str">
            <v>FTTH</v>
          </cell>
          <cell r="U939" t="str">
            <v>阮珠妹(ruanzm)</v>
          </cell>
          <cell r="V939" t="str">
            <v>ZY东城营业厅</v>
          </cell>
          <cell r="W939" t="str">
            <v/>
          </cell>
          <cell r="X939" t="str">
            <v>东城区</v>
          </cell>
          <cell r="Y939">
            <v>0</v>
          </cell>
          <cell r="Z939">
            <v>0</v>
          </cell>
          <cell r="AA939" t="str">
            <v>东城区</v>
          </cell>
          <cell r="AB939" t="str">
            <v>10</v>
          </cell>
          <cell r="AC939">
            <v>4</v>
          </cell>
          <cell r="AD939">
            <v>1</v>
          </cell>
          <cell r="AE939" t="str">
            <v>是</v>
          </cell>
          <cell r="AF939" t="str">
            <v/>
          </cell>
          <cell r="AG939" t="str">
            <v>否</v>
          </cell>
          <cell r="AH939" t="str">
            <v>续本月</v>
          </cell>
          <cell r="AI939" t="str">
            <v>是</v>
          </cell>
          <cell r="AJ939">
            <v>13790437858</v>
          </cell>
          <cell r="AO939">
            <v>0</v>
          </cell>
          <cell r="AR939" t="str">
            <v>三江区</v>
          </cell>
        </row>
        <row r="940">
          <cell r="F940">
            <v>13532929596</v>
          </cell>
          <cell r="G940" t="str">
            <v>13532929596</v>
          </cell>
          <cell r="H940" t="str">
            <v>艾金娇</v>
          </cell>
          <cell r="I940" t="str">
            <v>预付费东莞住宅新装或续费680元包年，带宽4M</v>
          </cell>
          <cell r="J940">
            <v>680</v>
          </cell>
          <cell r="K940">
            <v>680</v>
          </cell>
          <cell r="L940" t="str">
            <v>2013-02-15</v>
          </cell>
          <cell r="M940">
            <v>42164</v>
          </cell>
          <cell r="N940" t="str">
            <v>2016-06-10</v>
          </cell>
          <cell r="O940" t="str">
            <v>2015-06-10</v>
          </cell>
          <cell r="P940" t="str">
            <v>宽带预付费</v>
          </cell>
          <cell r="Q940" t="str">
            <v>续费</v>
          </cell>
          <cell r="R940" t="str">
            <v>往月充值</v>
          </cell>
          <cell r="S940" t="str">
            <v>家庭用户</v>
          </cell>
          <cell r="T940" t="str">
            <v>(传统)XDSL</v>
          </cell>
          <cell r="U940" t="str">
            <v>杜秋月(duqiuy)</v>
          </cell>
          <cell r="V940" t="str">
            <v>ZX莞城黎广法</v>
          </cell>
          <cell r="W940" t="str">
            <v/>
          </cell>
          <cell r="X940" t="str">
            <v>莞城区</v>
          </cell>
          <cell r="Y940">
            <v>0</v>
          </cell>
          <cell r="Z940">
            <v>0</v>
          </cell>
          <cell r="AA940" t="str">
            <v>莞城区</v>
          </cell>
          <cell r="AB940" t="str">
            <v>10</v>
          </cell>
          <cell r="AC940">
            <v>4</v>
          </cell>
          <cell r="AD940">
            <v>12</v>
          </cell>
          <cell r="AE940" t="str">
            <v>否</v>
          </cell>
          <cell r="AF940" t="str">
            <v/>
          </cell>
          <cell r="AG940" t="str">
            <v>否</v>
          </cell>
          <cell r="AH940" t="str">
            <v>续本月</v>
          </cell>
          <cell r="AI940" t="str">
            <v>否</v>
          </cell>
          <cell r="AO940">
            <v>0</v>
          </cell>
          <cell r="AR940" t="str">
            <v>三江区</v>
          </cell>
        </row>
        <row r="941">
          <cell r="F941">
            <v>13824356245</v>
          </cell>
          <cell r="G941" t="str">
            <v>13824356245</v>
          </cell>
          <cell r="H941" t="str">
            <v>刘道文</v>
          </cell>
          <cell r="I941" t="str">
            <v>预付费东莞住宅新装或续费888元包年，带宽12M</v>
          </cell>
          <cell r="J941">
            <v>888</v>
          </cell>
          <cell r="K941">
            <v>888</v>
          </cell>
          <cell r="L941" t="str">
            <v>2014-06-10</v>
          </cell>
          <cell r="M941">
            <v>42165</v>
          </cell>
          <cell r="N941" t="str">
            <v>2016-06-10</v>
          </cell>
          <cell r="O941" t="str">
            <v>2015-06-10</v>
          </cell>
          <cell r="P941" t="str">
            <v>宽带预付费</v>
          </cell>
          <cell r="Q941" t="str">
            <v>续费</v>
          </cell>
          <cell r="R941" t="str">
            <v>提前充值</v>
          </cell>
          <cell r="S941" t="str">
            <v>家庭用户</v>
          </cell>
          <cell r="T941" t="str">
            <v>FTTH</v>
          </cell>
          <cell r="U941" t="str">
            <v>杜秋月(duqiuy)</v>
          </cell>
          <cell r="V941" t="str">
            <v>ZX万江汪洞辉</v>
          </cell>
          <cell r="W941" t="str">
            <v/>
          </cell>
          <cell r="X941" t="str">
            <v>万江区</v>
          </cell>
          <cell r="Y941">
            <v>0</v>
          </cell>
          <cell r="Z941">
            <v>0</v>
          </cell>
          <cell r="AA941" t="str">
            <v>万江区</v>
          </cell>
          <cell r="AB941" t="str">
            <v>10</v>
          </cell>
          <cell r="AC941">
            <v>12</v>
          </cell>
          <cell r="AD941">
            <v>12</v>
          </cell>
          <cell r="AE941" t="str">
            <v>是</v>
          </cell>
          <cell r="AF941" t="str">
            <v/>
          </cell>
          <cell r="AG941" t="str">
            <v>价值宽带</v>
          </cell>
          <cell r="AH941" t="str">
            <v>续本月</v>
          </cell>
          <cell r="AI941" t="str">
            <v>是</v>
          </cell>
          <cell r="AJ941">
            <v>13824356245</v>
          </cell>
          <cell r="AO941">
            <v>0</v>
          </cell>
          <cell r="AR941" t="str">
            <v>三江区</v>
          </cell>
        </row>
        <row r="942">
          <cell r="F942">
            <v>13432995658</v>
          </cell>
          <cell r="G942" t="str">
            <v>13432995658</v>
          </cell>
          <cell r="H942" t="str">
            <v>谢琼芬</v>
          </cell>
          <cell r="I942" t="str">
            <v>预付费东莞住宅新装或续费768元包年，带宽4M</v>
          </cell>
          <cell r="J942">
            <v>768</v>
          </cell>
          <cell r="K942">
            <v>768</v>
          </cell>
          <cell r="L942" t="str">
            <v>2014-06-03</v>
          </cell>
          <cell r="M942">
            <v>42158</v>
          </cell>
          <cell r="N942" t="str">
            <v>2016-06-10</v>
          </cell>
          <cell r="O942" t="str">
            <v>2015-06-10</v>
          </cell>
          <cell r="P942" t="str">
            <v>宽带预付费</v>
          </cell>
          <cell r="Q942" t="str">
            <v>续费</v>
          </cell>
          <cell r="R942" t="str">
            <v>往月充值</v>
          </cell>
          <cell r="S942" t="str">
            <v>家庭用户</v>
          </cell>
          <cell r="T942" t="str">
            <v>FTTH</v>
          </cell>
          <cell r="U942" t="str">
            <v>郑珊珊(zhengshans)</v>
          </cell>
          <cell r="V942" t="str">
            <v>ZX高步周国强</v>
          </cell>
          <cell r="W942" t="str">
            <v/>
          </cell>
          <cell r="X942" t="str">
            <v>高埗区</v>
          </cell>
          <cell r="Y942">
            <v>0</v>
          </cell>
          <cell r="Z942">
            <v>0</v>
          </cell>
          <cell r="AA942" t="str">
            <v>高埗区</v>
          </cell>
          <cell r="AB942" t="str">
            <v>10</v>
          </cell>
          <cell r="AC942">
            <v>4</v>
          </cell>
          <cell r="AD942">
            <v>12</v>
          </cell>
          <cell r="AE942" t="str">
            <v>是</v>
          </cell>
          <cell r="AF942" t="str">
            <v/>
          </cell>
          <cell r="AG942" t="str">
            <v>否</v>
          </cell>
          <cell r="AH942" t="str">
            <v>续本月</v>
          </cell>
          <cell r="AI942" t="str">
            <v>是</v>
          </cell>
          <cell r="AJ942">
            <v>13432995658</v>
          </cell>
          <cell r="AO942">
            <v>0</v>
          </cell>
          <cell r="AR942" t="str">
            <v>桔洲区</v>
          </cell>
        </row>
        <row r="943">
          <cell r="F943">
            <v>13549250705</v>
          </cell>
          <cell r="G943" t="str">
            <v>13549250705</v>
          </cell>
          <cell r="H943" t="str">
            <v>刘永国</v>
          </cell>
          <cell r="I943" t="str">
            <v>预付费东莞住宅新装或续费888元包年，带宽12M</v>
          </cell>
          <cell r="J943">
            <v>888</v>
          </cell>
          <cell r="K943">
            <v>888</v>
          </cell>
          <cell r="L943" t="str">
            <v>2012-06-15</v>
          </cell>
          <cell r="M943">
            <v>42171</v>
          </cell>
          <cell r="N943" t="str">
            <v>2016-06-16</v>
          </cell>
          <cell r="O943" t="str">
            <v>2015-06-10</v>
          </cell>
          <cell r="P943" t="str">
            <v>宽带预付费</v>
          </cell>
          <cell r="Q943" t="str">
            <v>续费</v>
          </cell>
          <cell r="R943" t="str">
            <v>提前充值</v>
          </cell>
          <cell r="S943" t="str">
            <v>家庭用户</v>
          </cell>
          <cell r="T943" t="str">
            <v>FTTH</v>
          </cell>
          <cell r="U943" t="str">
            <v>郑珊珊(zhengshans)</v>
          </cell>
          <cell r="V943" t="str">
            <v>ZY高埗营业厅</v>
          </cell>
          <cell r="W943" t="str">
            <v/>
          </cell>
          <cell r="X943" t="str">
            <v>高埗区</v>
          </cell>
          <cell r="Y943">
            <v>0</v>
          </cell>
          <cell r="Z943">
            <v>0</v>
          </cell>
          <cell r="AA943" t="str">
            <v>高埗区</v>
          </cell>
          <cell r="AB943" t="str">
            <v>10</v>
          </cell>
          <cell r="AC943">
            <v>12</v>
          </cell>
          <cell r="AD943">
            <v>12</v>
          </cell>
          <cell r="AE943" t="str">
            <v>是</v>
          </cell>
          <cell r="AF943" t="str">
            <v/>
          </cell>
          <cell r="AG943" t="str">
            <v>价值宽带</v>
          </cell>
          <cell r="AH943" t="str">
            <v>续本月</v>
          </cell>
          <cell r="AI943" t="str">
            <v>是</v>
          </cell>
          <cell r="AJ943">
            <v>13549250705</v>
          </cell>
          <cell r="AO943">
            <v>0</v>
          </cell>
          <cell r="AR943" t="str">
            <v>桔洲区</v>
          </cell>
        </row>
        <row r="944">
          <cell r="F944">
            <v>13556640279</v>
          </cell>
          <cell r="G944" t="str">
            <v>13556640279</v>
          </cell>
          <cell r="H944" t="str">
            <v>刘芬</v>
          </cell>
          <cell r="I944" t="str">
            <v>预付费东莞住宅新装或续费888元包年，带宽12M</v>
          </cell>
          <cell r="J944">
            <v>888</v>
          </cell>
          <cell r="K944">
            <v>888</v>
          </cell>
          <cell r="L944" t="str">
            <v>2011-04-30</v>
          </cell>
          <cell r="M944">
            <v>42198</v>
          </cell>
          <cell r="N944" t="str">
            <v>2016-07-13</v>
          </cell>
          <cell r="O944" t="str">
            <v>2015-06-10</v>
          </cell>
          <cell r="P944" t="str">
            <v>宽带预付费</v>
          </cell>
          <cell r="Q944" t="str">
            <v>续费</v>
          </cell>
          <cell r="R944" t="str">
            <v>提前充值</v>
          </cell>
          <cell r="S944" t="str">
            <v>家庭用户</v>
          </cell>
          <cell r="T944" t="str">
            <v>FTTH</v>
          </cell>
          <cell r="U944" t="str">
            <v>郑珊珊(zhengshans)</v>
          </cell>
          <cell r="V944" t="str">
            <v>DSBR高步周国强</v>
          </cell>
          <cell r="W944" t="str">
            <v/>
          </cell>
          <cell r="X944" t="str">
            <v>高埗区</v>
          </cell>
          <cell r="Y944">
            <v>0</v>
          </cell>
          <cell r="Z944">
            <v>0</v>
          </cell>
          <cell r="AA944" t="str">
            <v>高埗区</v>
          </cell>
          <cell r="AB944" t="str">
            <v>10</v>
          </cell>
          <cell r="AC944">
            <v>12</v>
          </cell>
          <cell r="AD944">
            <v>12</v>
          </cell>
          <cell r="AE944" t="str">
            <v>是</v>
          </cell>
          <cell r="AF944" t="str">
            <v/>
          </cell>
          <cell r="AG944" t="str">
            <v>价值宽带</v>
          </cell>
          <cell r="AH944" t="str">
            <v>续后期</v>
          </cell>
          <cell r="AI944" t="str">
            <v>否</v>
          </cell>
          <cell r="AO944">
            <v>0</v>
          </cell>
          <cell r="AR944" t="str">
            <v>桔洲区</v>
          </cell>
        </row>
        <row r="945">
          <cell r="F945">
            <v>13620010906</v>
          </cell>
          <cell r="G945" t="str">
            <v>13620010906</v>
          </cell>
          <cell r="H945" t="str">
            <v>方明</v>
          </cell>
          <cell r="I945" t="str">
            <v>预付费东莞住宅新装或续费1088元包年，带宽20M</v>
          </cell>
          <cell r="J945">
            <v>1088</v>
          </cell>
          <cell r="K945">
            <v>1088</v>
          </cell>
          <cell r="L945" t="str">
            <v>2013-06-17</v>
          </cell>
          <cell r="M945">
            <v>42179</v>
          </cell>
          <cell r="N945" t="str">
            <v>2016-06-24</v>
          </cell>
          <cell r="O945" t="str">
            <v>2015-06-10</v>
          </cell>
          <cell r="P945" t="str">
            <v>宽带预付费</v>
          </cell>
          <cell r="Q945" t="str">
            <v>续费</v>
          </cell>
          <cell r="R945" t="str">
            <v>提前充值</v>
          </cell>
          <cell r="S945" t="str">
            <v>家庭用户</v>
          </cell>
          <cell r="T945" t="str">
            <v>FTTH</v>
          </cell>
          <cell r="U945" t="str">
            <v>郑珊珊(zhengshans)</v>
          </cell>
          <cell r="V945" t="str">
            <v>ZX高步周国强</v>
          </cell>
          <cell r="W945" t="str">
            <v/>
          </cell>
          <cell r="X945" t="str">
            <v>高埗区</v>
          </cell>
          <cell r="Y945">
            <v>0</v>
          </cell>
          <cell r="Z945">
            <v>0</v>
          </cell>
          <cell r="AA945" t="str">
            <v>高埗区</v>
          </cell>
          <cell r="AB945" t="str">
            <v>10</v>
          </cell>
          <cell r="AC945">
            <v>20</v>
          </cell>
          <cell r="AD945">
            <v>12</v>
          </cell>
          <cell r="AE945" t="str">
            <v>是</v>
          </cell>
          <cell r="AF945" t="str">
            <v/>
          </cell>
          <cell r="AG945" t="str">
            <v>价值宽带</v>
          </cell>
          <cell r="AH945" t="str">
            <v>续本月</v>
          </cell>
          <cell r="AI945" t="str">
            <v>是</v>
          </cell>
          <cell r="AJ945">
            <v>13620010906</v>
          </cell>
          <cell r="AO945">
            <v>0</v>
          </cell>
          <cell r="AR945" t="str">
            <v>城中社区</v>
          </cell>
        </row>
        <row r="946">
          <cell r="F946">
            <v>13725808635</v>
          </cell>
          <cell r="G946" t="str">
            <v>13725808635</v>
          </cell>
          <cell r="H946" t="str">
            <v>胡光锐</v>
          </cell>
          <cell r="I946" t="str">
            <v>预付费东莞住宅新装或续费400元包半年，带宽4M</v>
          </cell>
          <cell r="J946">
            <v>400</v>
          </cell>
          <cell r="K946">
            <v>400</v>
          </cell>
          <cell r="L946" t="str">
            <v>2014-06-03</v>
          </cell>
          <cell r="M946">
            <v>42158</v>
          </cell>
          <cell r="N946" t="str">
            <v>2015-12-10</v>
          </cell>
          <cell r="O946" t="str">
            <v>2015-06-10</v>
          </cell>
          <cell r="P946" t="str">
            <v>宽带预付费</v>
          </cell>
          <cell r="Q946" t="str">
            <v>续费</v>
          </cell>
          <cell r="R946" t="str">
            <v>往月充值</v>
          </cell>
          <cell r="S946" t="str">
            <v>家庭用户</v>
          </cell>
          <cell r="T946" t="str">
            <v>FTTH</v>
          </cell>
          <cell r="U946" t="str">
            <v>郑珊珊(zhengshans)</v>
          </cell>
          <cell r="V946" t="str">
            <v>ZX高埗杨维邦</v>
          </cell>
          <cell r="W946" t="str">
            <v/>
          </cell>
          <cell r="X946" t="str">
            <v>高埗区</v>
          </cell>
          <cell r="Y946">
            <v>0</v>
          </cell>
          <cell r="Z946">
            <v>0</v>
          </cell>
          <cell r="AA946" t="str">
            <v>高埗区</v>
          </cell>
          <cell r="AB946" t="str">
            <v>10</v>
          </cell>
          <cell r="AC946">
            <v>4</v>
          </cell>
          <cell r="AD946">
            <v>6</v>
          </cell>
          <cell r="AE946" t="str">
            <v>是</v>
          </cell>
          <cell r="AF946" t="str">
            <v/>
          </cell>
          <cell r="AG946" t="str">
            <v>否</v>
          </cell>
          <cell r="AH946" t="str">
            <v>续本月</v>
          </cell>
          <cell r="AI946" t="str">
            <v>是</v>
          </cell>
          <cell r="AJ946">
            <v>13725808635</v>
          </cell>
          <cell r="AO946">
            <v>0</v>
          </cell>
          <cell r="AR946" t="str">
            <v>西城区</v>
          </cell>
        </row>
        <row r="947">
          <cell r="F947">
            <v>13712133267</v>
          </cell>
          <cell r="G947" t="str">
            <v>13712133267</v>
          </cell>
          <cell r="H947" t="str">
            <v>廖志勇</v>
          </cell>
          <cell r="I947" t="str">
            <v>预付费东莞住宅新装或续费888元包年，带宽12M</v>
          </cell>
          <cell r="J947">
            <v>888</v>
          </cell>
          <cell r="K947">
            <v>888</v>
          </cell>
          <cell r="L947" t="str">
            <v>2013-03-21</v>
          </cell>
          <cell r="M947">
            <v>42164</v>
          </cell>
          <cell r="N947" t="str">
            <v>2016-06-10</v>
          </cell>
          <cell r="O947" t="str">
            <v>2015-06-10</v>
          </cell>
          <cell r="P947" t="str">
            <v>宽带预付费</v>
          </cell>
          <cell r="Q947" t="str">
            <v>续费</v>
          </cell>
          <cell r="R947" t="str">
            <v>往月充值</v>
          </cell>
          <cell r="S947" t="str">
            <v>家庭用户</v>
          </cell>
          <cell r="T947" t="str">
            <v>FTTH</v>
          </cell>
          <cell r="U947" t="str">
            <v>营业厅经理(李甜琴)(CQYX01)</v>
          </cell>
          <cell r="V947" t="str">
            <v>ZX南城黎广俊</v>
          </cell>
          <cell r="W947" t="str">
            <v>电商价值宽带营销</v>
          </cell>
          <cell r="X947" t="str">
            <v>南城区</v>
          </cell>
          <cell r="Y947">
            <v>0</v>
          </cell>
          <cell r="Z947">
            <v>0</v>
          </cell>
          <cell r="AA947" t="str">
            <v>南城区</v>
          </cell>
          <cell r="AB947" t="str">
            <v>10</v>
          </cell>
          <cell r="AC947">
            <v>12</v>
          </cell>
          <cell r="AD947">
            <v>12</v>
          </cell>
          <cell r="AE947" t="str">
            <v>是</v>
          </cell>
          <cell r="AF947" t="str">
            <v/>
          </cell>
          <cell r="AG947" t="str">
            <v>价值宽带</v>
          </cell>
          <cell r="AH947" t="str">
            <v>续本月</v>
          </cell>
          <cell r="AI947" t="str">
            <v>是</v>
          </cell>
          <cell r="AJ947">
            <v>13712133267</v>
          </cell>
          <cell r="AO947">
            <v>0</v>
          </cell>
          <cell r="AR947" t="str">
            <v>华南区</v>
          </cell>
        </row>
        <row r="948">
          <cell r="F948">
            <v>13538689283</v>
          </cell>
          <cell r="G948" t="str">
            <v>13538689283</v>
          </cell>
          <cell r="H948" t="str">
            <v>李焕昌</v>
          </cell>
          <cell r="I948" t="str">
            <v>预付费东莞住宅新装或续费888元包年，带宽12M</v>
          </cell>
          <cell r="J948">
            <v>888</v>
          </cell>
          <cell r="K948">
            <v>888</v>
          </cell>
          <cell r="L948" t="str">
            <v>2010-11-06</v>
          </cell>
          <cell r="M948">
            <v>42165</v>
          </cell>
          <cell r="N948" t="str">
            <v>2016-06-10</v>
          </cell>
          <cell r="O948" t="str">
            <v>2015-06-10</v>
          </cell>
          <cell r="P948" t="str">
            <v>宽带预付费</v>
          </cell>
          <cell r="Q948" t="str">
            <v>续费</v>
          </cell>
          <cell r="R948" t="str">
            <v>提前充值</v>
          </cell>
          <cell r="S948" t="str">
            <v>家庭用户</v>
          </cell>
          <cell r="T948" t="str">
            <v>FTTH</v>
          </cell>
          <cell r="U948" t="str">
            <v>伍双倩(wusq)</v>
          </cell>
          <cell r="V948" t="str">
            <v>ZX凤岗蓝志坚</v>
          </cell>
          <cell r="W948" t="str">
            <v>电商价值宽带营销</v>
          </cell>
          <cell r="X948" t="str">
            <v>凤岗区</v>
          </cell>
          <cell r="Y948">
            <v>0</v>
          </cell>
          <cell r="Z948">
            <v>0</v>
          </cell>
          <cell r="AA948" t="str">
            <v>凤岗区</v>
          </cell>
          <cell r="AB948" t="str">
            <v>10</v>
          </cell>
          <cell r="AC948">
            <v>12</v>
          </cell>
          <cell r="AD948">
            <v>12</v>
          </cell>
          <cell r="AE948" t="str">
            <v>是</v>
          </cell>
          <cell r="AF948" t="str">
            <v/>
          </cell>
          <cell r="AG948" t="str">
            <v>价值宽带</v>
          </cell>
          <cell r="AH948" t="str">
            <v>续本月</v>
          </cell>
          <cell r="AI948" t="str">
            <v>是</v>
          </cell>
          <cell r="AJ948">
            <v>13538689283</v>
          </cell>
          <cell r="AO948">
            <v>0</v>
          </cell>
          <cell r="AR948" t="str">
            <v>华南区</v>
          </cell>
        </row>
        <row r="949">
          <cell r="F949" t="str">
            <v>YL13790375859</v>
          </cell>
          <cell r="G949" t="str">
            <v>YL13790375859</v>
          </cell>
          <cell r="H949" t="str">
            <v>东莞市凤岗领域色彩手机配件店</v>
          </cell>
          <cell r="I949" t="str">
            <v>预付费东莞银联VPN专线480元包一年</v>
          </cell>
          <cell r="J949">
            <v>480</v>
          </cell>
          <cell r="K949">
            <v>480</v>
          </cell>
          <cell r="L949" t="str">
            <v>2014-06-10</v>
          </cell>
          <cell r="M949">
            <v>42165</v>
          </cell>
          <cell r="N949" t="str">
            <v>2016-06-10</v>
          </cell>
          <cell r="O949" t="str">
            <v>2015-06-10</v>
          </cell>
          <cell r="P949" t="str">
            <v>宽带预付费</v>
          </cell>
          <cell r="Q949" t="str">
            <v>续费</v>
          </cell>
          <cell r="R949" t="str">
            <v>提前充值</v>
          </cell>
          <cell r="S949" t="str">
            <v>家庭用户</v>
          </cell>
          <cell r="T949" t="str">
            <v>FTTH</v>
          </cell>
          <cell r="U949" t="str">
            <v>伍双倩(wusq)</v>
          </cell>
          <cell r="V949" t="str">
            <v>ZX凤岗蓝志坚</v>
          </cell>
          <cell r="W949" t="str">
            <v/>
          </cell>
          <cell r="X949" t="str">
            <v>凤岗区</v>
          </cell>
          <cell r="Y949">
            <v>0</v>
          </cell>
          <cell r="Z949">
            <v>0</v>
          </cell>
          <cell r="AA949" t="str">
            <v>凤岗区</v>
          </cell>
          <cell r="AB949" t="str">
            <v>10</v>
          </cell>
          <cell r="AC949">
            <v>0</v>
          </cell>
          <cell r="AD949">
            <v>12</v>
          </cell>
          <cell r="AE949" t="str">
            <v>是</v>
          </cell>
          <cell r="AF949" t="str">
            <v/>
          </cell>
          <cell r="AG949" t="str">
            <v>否</v>
          </cell>
          <cell r="AH949" t="str">
            <v>续本月</v>
          </cell>
          <cell r="AI949" t="str">
            <v>是</v>
          </cell>
          <cell r="AJ949" t="str">
            <v>YL13790375859</v>
          </cell>
          <cell r="AO949" t="str">
            <v>VPN</v>
          </cell>
          <cell r="AR949" t="str">
            <v>洋犀区</v>
          </cell>
        </row>
        <row r="950">
          <cell r="F950">
            <v>18825765426</v>
          </cell>
          <cell r="G950" t="str">
            <v>18825765426</v>
          </cell>
          <cell r="H950" t="str">
            <v>黄振虎</v>
          </cell>
          <cell r="I950" t="str">
            <v>预付费东莞住宅新装或续费1088元包年，带宽10M</v>
          </cell>
          <cell r="J950">
            <v>1088</v>
          </cell>
          <cell r="K950">
            <v>1088</v>
          </cell>
          <cell r="L950" t="str">
            <v>2014-06-05</v>
          </cell>
          <cell r="M950">
            <v>42160</v>
          </cell>
          <cell r="N950" t="str">
            <v>2016-06-10</v>
          </cell>
          <cell r="O950" t="str">
            <v>2015-06-10</v>
          </cell>
          <cell r="P950" t="str">
            <v>宽带预付费</v>
          </cell>
          <cell r="Q950" t="str">
            <v>续费</v>
          </cell>
          <cell r="R950" t="str">
            <v>当月充值</v>
          </cell>
          <cell r="S950" t="str">
            <v>家庭用户</v>
          </cell>
          <cell r="T950" t="str">
            <v>FTTH</v>
          </cell>
          <cell r="U950" t="str">
            <v>李燕舞(liyw)</v>
          </cell>
          <cell r="V950" t="str">
            <v>ZX塘厦杨芳</v>
          </cell>
          <cell r="W950" t="str">
            <v/>
          </cell>
          <cell r="X950" t="str">
            <v>塘厦区</v>
          </cell>
          <cell r="Y950">
            <v>0</v>
          </cell>
          <cell r="Z950">
            <v>0</v>
          </cell>
          <cell r="AA950" t="str">
            <v>塘厦区</v>
          </cell>
          <cell r="AB950" t="str">
            <v>10</v>
          </cell>
          <cell r="AC950">
            <v>10</v>
          </cell>
          <cell r="AD950">
            <v>12</v>
          </cell>
          <cell r="AE950" t="str">
            <v>是</v>
          </cell>
          <cell r="AF950" t="str">
            <v/>
          </cell>
          <cell r="AG950" t="str">
            <v>价值宽带</v>
          </cell>
          <cell r="AH950" t="str">
            <v>续本月</v>
          </cell>
          <cell r="AI950" t="str">
            <v>是</v>
          </cell>
          <cell r="AJ950">
            <v>18825765426</v>
          </cell>
          <cell r="AO950">
            <v>0</v>
          </cell>
          <cell r="AR950" t="str">
            <v>石崇区</v>
          </cell>
        </row>
        <row r="951">
          <cell r="F951">
            <v>15916771063</v>
          </cell>
          <cell r="G951" t="str">
            <v>15916771063</v>
          </cell>
          <cell r="H951" t="str">
            <v>吴启海</v>
          </cell>
          <cell r="I951" t="str">
            <v>预付费东莞住宅新装或续费888元包年，带宽12M</v>
          </cell>
          <cell r="J951">
            <v>888</v>
          </cell>
          <cell r="K951">
            <v>888</v>
          </cell>
          <cell r="L951" t="str">
            <v>2012-04-21</v>
          </cell>
          <cell r="M951">
            <v>42176</v>
          </cell>
          <cell r="N951" t="str">
            <v>2016-06-21</v>
          </cell>
          <cell r="O951" t="str">
            <v>2015-06-10</v>
          </cell>
          <cell r="P951" t="str">
            <v>宽带预付费</v>
          </cell>
          <cell r="Q951" t="str">
            <v>续费</v>
          </cell>
          <cell r="R951" t="str">
            <v>当月充值</v>
          </cell>
          <cell r="S951" t="str">
            <v>家庭用户</v>
          </cell>
          <cell r="T951" t="str">
            <v>FTTH</v>
          </cell>
          <cell r="U951" t="str">
            <v>李燕舞(liyw)</v>
          </cell>
          <cell r="V951" t="str">
            <v>ZX塘厦杨芳</v>
          </cell>
          <cell r="W951" t="str">
            <v/>
          </cell>
          <cell r="X951" t="str">
            <v>塘厦区</v>
          </cell>
          <cell r="Y951">
            <v>0</v>
          </cell>
          <cell r="Z951">
            <v>0</v>
          </cell>
          <cell r="AA951" t="str">
            <v>塘厦区</v>
          </cell>
          <cell r="AB951" t="str">
            <v>10</v>
          </cell>
          <cell r="AC951">
            <v>12</v>
          </cell>
          <cell r="AD951">
            <v>12</v>
          </cell>
          <cell r="AE951" t="str">
            <v>是</v>
          </cell>
          <cell r="AF951" t="str">
            <v/>
          </cell>
          <cell r="AG951" t="str">
            <v>价值宽带</v>
          </cell>
          <cell r="AH951" t="str">
            <v>续本月</v>
          </cell>
          <cell r="AI951" t="str">
            <v>是</v>
          </cell>
          <cell r="AO951">
            <v>0</v>
          </cell>
          <cell r="AR951" t="str">
            <v>兆康区</v>
          </cell>
        </row>
        <row r="952">
          <cell r="F952" t="str">
            <v>dgdb90005769</v>
          </cell>
          <cell r="G952" t="str">
            <v>dgdb90005769</v>
          </cell>
          <cell r="H952" t="str">
            <v>罗丽玲</v>
          </cell>
          <cell r="I952" t="str">
            <v>预付费东莞住宅新装或续费1238元包2年，带宽4M</v>
          </cell>
          <cell r="J952">
            <v>1238</v>
          </cell>
          <cell r="K952">
            <v>1238</v>
          </cell>
          <cell r="L952" t="str">
            <v>2010-06-04</v>
          </cell>
          <cell r="M952">
            <v>42159</v>
          </cell>
          <cell r="N952" t="str">
            <v>2017-06-10</v>
          </cell>
          <cell r="O952" t="str">
            <v>2015-06-10</v>
          </cell>
          <cell r="P952" t="str">
            <v>宽带预付费</v>
          </cell>
          <cell r="Q952" t="str">
            <v>续费</v>
          </cell>
          <cell r="R952" t="str">
            <v>当月充值</v>
          </cell>
          <cell r="S952" t="str">
            <v>家庭用户</v>
          </cell>
          <cell r="T952" t="str">
            <v>(传统)XDSL</v>
          </cell>
          <cell r="U952" t="str">
            <v>李燕舞(liyw)</v>
          </cell>
          <cell r="V952" t="str">
            <v>ZX塘厦杨芳</v>
          </cell>
          <cell r="W952" t="str">
            <v/>
          </cell>
          <cell r="X952" t="str">
            <v>塘厦区</v>
          </cell>
          <cell r="Y952">
            <v>0</v>
          </cell>
          <cell r="Z952">
            <v>0</v>
          </cell>
          <cell r="AA952" t="str">
            <v>塘厦区</v>
          </cell>
          <cell r="AB952" t="str">
            <v>10</v>
          </cell>
          <cell r="AC952">
            <v>4</v>
          </cell>
          <cell r="AD952">
            <v>24</v>
          </cell>
          <cell r="AE952" t="str">
            <v>否</v>
          </cell>
          <cell r="AF952" t="str">
            <v/>
          </cell>
          <cell r="AG952" t="str">
            <v>否</v>
          </cell>
          <cell r="AH952" t="str">
            <v>续本月</v>
          </cell>
          <cell r="AI952" t="str">
            <v>否</v>
          </cell>
          <cell r="AO952">
            <v>0</v>
          </cell>
          <cell r="AR952" t="str">
            <v>兆康区</v>
          </cell>
        </row>
        <row r="953">
          <cell r="F953">
            <v>15916965501</v>
          </cell>
          <cell r="G953" t="str">
            <v>15916965501</v>
          </cell>
          <cell r="H953" t="str">
            <v>舒霞</v>
          </cell>
          <cell r="I953" t="str">
            <v>预付费东莞住宅新装或续费888元包年，带宽12M</v>
          </cell>
          <cell r="J953">
            <v>888</v>
          </cell>
          <cell r="K953">
            <v>888</v>
          </cell>
          <cell r="L953" t="str">
            <v>2014-07-01</v>
          </cell>
          <cell r="M953">
            <v>42186</v>
          </cell>
          <cell r="N953" t="str">
            <v>2016-07-01</v>
          </cell>
          <cell r="O953" t="str">
            <v>2015-06-10</v>
          </cell>
          <cell r="P953" t="str">
            <v>宽带预付费</v>
          </cell>
          <cell r="Q953" t="str">
            <v>续费</v>
          </cell>
          <cell r="R953" t="str">
            <v>提前充值</v>
          </cell>
          <cell r="S953" t="str">
            <v>家庭用户</v>
          </cell>
          <cell r="T953" t="str">
            <v>FTTH</v>
          </cell>
          <cell r="U953" t="str">
            <v>李燕舞(liyw)</v>
          </cell>
          <cell r="V953" t="str">
            <v>ZX塘厦何攀</v>
          </cell>
          <cell r="W953" t="str">
            <v/>
          </cell>
          <cell r="X953" t="str">
            <v>塘厦区</v>
          </cell>
          <cell r="Y953">
            <v>0</v>
          </cell>
          <cell r="Z953">
            <v>0</v>
          </cell>
          <cell r="AA953" t="str">
            <v>塘厦区</v>
          </cell>
          <cell r="AB953" t="str">
            <v>10</v>
          </cell>
          <cell r="AC953">
            <v>12</v>
          </cell>
          <cell r="AD953">
            <v>12</v>
          </cell>
          <cell r="AE953" t="str">
            <v>是</v>
          </cell>
          <cell r="AF953" t="str">
            <v/>
          </cell>
          <cell r="AG953" t="str">
            <v>价值宽带</v>
          </cell>
          <cell r="AH953" t="str">
            <v>续后期</v>
          </cell>
          <cell r="AI953" t="str">
            <v>否</v>
          </cell>
          <cell r="AO953">
            <v>0</v>
          </cell>
          <cell r="AR953" t="str">
            <v>兆康区</v>
          </cell>
        </row>
        <row r="954">
          <cell r="F954">
            <v>13713480076</v>
          </cell>
          <cell r="G954" t="str">
            <v>13713480076</v>
          </cell>
          <cell r="H954" t="str">
            <v>刘建兴</v>
          </cell>
          <cell r="I954" t="str">
            <v>预付费东莞住宅新装或续费888元包年，带宽12M</v>
          </cell>
          <cell r="J954">
            <v>888</v>
          </cell>
          <cell r="K954">
            <v>888</v>
          </cell>
          <cell r="L954" t="str">
            <v>2013-06-29</v>
          </cell>
          <cell r="M954">
            <v>42184</v>
          </cell>
          <cell r="N954" t="str">
            <v>2016-06-29</v>
          </cell>
          <cell r="O954" t="str">
            <v>2015-06-10</v>
          </cell>
          <cell r="P954" t="str">
            <v>宽带预付费</v>
          </cell>
          <cell r="Q954" t="str">
            <v>续费</v>
          </cell>
          <cell r="R954" t="str">
            <v>提前充值</v>
          </cell>
          <cell r="S954" t="str">
            <v>家庭用户</v>
          </cell>
          <cell r="T954" t="str">
            <v>(传统)XDSL</v>
          </cell>
          <cell r="U954" t="str">
            <v>方兰(fangl)</v>
          </cell>
          <cell r="V954" t="str">
            <v>ZX樟木头伍红军</v>
          </cell>
          <cell r="W954" t="str">
            <v/>
          </cell>
          <cell r="X954" t="str">
            <v>樟木头区</v>
          </cell>
          <cell r="Y954">
            <v>0</v>
          </cell>
          <cell r="Z954">
            <v>0</v>
          </cell>
          <cell r="AA954" t="str">
            <v>樟木头区</v>
          </cell>
          <cell r="AB954" t="str">
            <v>10</v>
          </cell>
          <cell r="AC954">
            <v>12</v>
          </cell>
          <cell r="AD954">
            <v>12</v>
          </cell>
          <cell r="AE954" t="str">
            <v>否</v>
          </cell>
          <cell r="AF954" t="str">
            <v/>
          </cell>
          <cell r="AG954" t="str">
            <v>价值宽带</v>
          </cell>
          <cell r="AH954" t="str">
            <v>续本月</v>
          </cell>
          <cell r="AI954" t="str">
            <v>否</v>
          </cell>
          <cell r="AO954">
            <v>0</v>
          </cell>
          <cell r="AR954" t="str">
            <v>兆康区</v>
          </cell>
        </row>
        <row r="955">
          <cell r="F955">
            <v>13728299030</v>
          </cell>
          <cell r="G955" t="str">
            <v>13728299030</v>
          </cell>
          <cell r="H955" t="str">
            <v>刘燕</v>
          </cell>
          <cell r="I955" t="str">
            <v>预付费东莞住宅新装或续费1408元包2年，带宽12M</v>
          </cell>
          <cell r="J955">
            <v>1408</v>
          </cell>
          <cell r="K955">
            <v>1408</v>
          </cell>
          <cell r="L955" t="str">
            <v>2010-11-09</v>
          </cell>
          <cell r="M955">
            <v>42169</v>
          </cell>
          <cell r="N955" t="str">
            <v>2017-06-14</v>
          </cell>
          <cell r="O955" t="str">
            <v>2015-06-10</v>
          </cell>
          <cell r="P955" t="str">
            <v>宽带预付费</v>
          </cell>
          <cell r="Q955" t="str">
            <v>续费</v>
          </cell>
          <cell r="R955" t="str">
            <v>提前充值</v>
          </cell>
          <cell r="S955" t="str">
            <v>家庭用户</v>
          </cell>
          <cell r="T955" t="str">
            <v>FTTH</v>
          </cell>
          <cell r="U955" t="str">
            <v>方兰(fangl)</v>
          </cell>
          <cell r="V955" t="str">
            <v>ZX樟木头伍红军</v>
          </cell>
          <cell r="W955" t="str">
            <v/>
          </cell>
          <cell r="X955" t="str">
            <v>樟木头区</v>
          </cell>
          <cell r="Y955">
            <v>0</v>
          </cell>
          <cell r="Z955">
            <v>0</v>
          </cell>
          <cell r="AA955" t="str">
            <v>樟木头区</v>
          </cell>
          <cell r="AB955" t="str">
            <v>10</v>
          </cell>
          <cell r="AC955">
            <v>12</v>
          </cell>
          <cell r="AD955">
            <v>24</v>
          </cell>
          <cell r="AE955" t="str">
            <v>是</v>
          </cell>
          <cell r="AF955" t="str">
            <v/>
          </cell>
          <cell r="AG955" t="str">
            <v>价值宽带</v>
          </cell>
          <cell r="AH955" t="str">
            <v>续本月</v>
          </cell>
          <cell r="AI955" t="str">
            <v>是</v>
          </cell>
          <cell r="AJ955">
            <v>13728299030</v>
          </cell>
          <cell r="AO955">
            <v>0</v>
          </cell>
          <cell r="AR955" t="str">
            <v>兆康区</v>
          </cell>
        </row>
        <row r="956">
          <cell r="F956">
            <v>13925545201</v>
          </cell>
          <cell r="G956" t="str">
            <v>13925545201</v>
          </cell>
          <cell r="H956" t="str">
            <v>李雪梅</v>
          </cell>
          <cell r="I956" t="str">
            <v>预付费东莞住宅新装或续费680元包年，带宽4M</v>
          </cell>
          <cell r="J956">
            <v>680</v>
          </cell>
          <cell r="K956">
            <v>680</v>
          </cell>
          <cell r="L956" t="str">
            <v>2014-06-12</v>
          </cell>
          <cell r="M956">
            <v>42167</v>
          </cell>
          <cell r="N956" t="str">
            <v>2016-06-12</v>
          </cell>
          <cell r="O956" t="str">
            <v>2015-06-10</v>
          </cell>
          <cell r="P956" t="str">
            <v>宽带预付费</v>
          </cell>
          <cell r="Q956" t="str">
            <v>续费</v>
          </cell>
          <cell r="R956" t="str">
            <v>提前充值</v>
          </cell>
          <cell r="S956" t="str">
            <v>家庭用户</v>
          </cell>
          <cell r="T956" t="str">
            <v>(传统)XDSL</v>
          </cell>
          <cell r="U956" t="str">
            <v>方兰(fangl)</v>
          </cell>
          <cell r="V956" t="str">
            <v>ZX樟木头谭远明</v>
          </cell>
          <cell r="W956" t="str">
            <v/>
          </cell>
          <cell r="X956" t="str">
            <v>樟木头区</v>
          </cell>
          <cell r="Y956">
            <v>0</v>
          </cell>
          <cell r="Z956">
            <v>0</v>
          </cell>
          <cell r="AA956" t="str">
            <v>樟木头区</v>
          </cell>
          <cell r="AB956" t="str">
            <v>10</v>
          </cell>
          <cell r="AC956">
            <v>4</v>
          </cell>
          <cell r="AD956">
            <v>12</v>
          </cell>
          <cell r="AE956" t="str">
            <v>否</v>
          </cell>
          <cell r="AF956" t="str">
            <v/>
          </cell>
          <cell r="AG956" t="str">
            <v>否</v>
          </cell>
          <cell r="AH956" t="str">
            <v>续本月</v>
          </cell>
          <cell r="AI956" t="str">
            <v>否</v>
          </cell>
          <cell r="AO956">
            <v>0</v>
          </cell>
          <cell r="AR956" t="str">
            <v>兆康区</v>
          </cell>
        </row>
        <row r="957">
          <cell r="F957">
            <v>15112760330</v>
          </cell>
          <cell r="G957" t="str">
            <v>15112760330</v>
          </cell>
          <cell r="H957" t="str">
            <v>朱全欢</v>
          </cell>
          <cell r="I957" t="str">
            <v>预付费东莞住宅新装或续费888元包年，带宽12M</v>
          </cell>
          <cell r="J957">
            <v>888</v>
          </cell>
          <cell r="K957">
            <v>888</v>
          </cell>
          <cell r="L957" t="str">
            <v>2013-06-19</v>
          </cell>
          <cell r="M957">
            <v>42174</v>
          </cell>
          <cell r="N957" t="str">
            <v>2016-06-19</v>
          </cell>
          <cell r="O957" t="str">
            <v>2015-06-10</v>
          </cell>
          <cell r="P957" t="str">
            <v>宽带预付费</v>
          </cell>
          <cell r="Q957" t="str">
            <v>续费</v>
          </cell>
          <cell r="R957" t="str">
            <v>提前充值</v>
          </cell>
          <cell r="S957" t="str">
            <v>家庭用户</v>
          </cell>
          <cell r="T957" t="str">
            <v>FTTH</v>
          </cell>
          <cell r="U957" t="str">
            <v>左喻(zuoy)</v>
          </cell>
          <cell r="V957" t="str">
            <v>DL东莞金伦</v>
          </cell>
          <cell r="W957" t="str">
            <v/>
          </cell>
          <cell r="X957" t="str">
            <v>谢岗区</v>
          </cell>
          <cell r="Y957">
            <v>0</v>
          </cell>
          <cell r="Z957">
            <v>0</v>
          </cell>
          <cell r="AA957" t="str">
            <v>谢岗区</v>
          </cell>
          <cell r="AB957" t="str">
            <v>10</v>
          </cell>
          <cell r="AC957">
            <v>12</v>
          </cell>
          <cell r="AD957">
            <v>12</v>
          </cell>
          <cell r="AE957" t="str">
            <v>是</v>
          </cell>
          <cell r="AF957" t="str">
            <v/>
          </cell>
          <cell r="AG957" t="str">
            <v>价值宽带</v>
          </cell>
          <cell r="AH957" t="str">
            <v>续本月</v>
          </cell>
          <cell r="AI957" t="str">
            <v>是</v>
          </cell>
          <cell r="AJ957">
            <v>15112760330</v>
          </cell>
          <cell r="AO957">
            <v>0</v>
          </cell>
          <cell r="AR957" t="str">
            <v>兆康区</v>
          </cell>
        </row>
        <row r="958">
          <cell r="F958">
            <v>13669836717</v>
          </cell>
          <cell r="G958" t="str">
            <v>13669836717</v>
          </cell>
          <cell r="H958" t="str">
            <v>李广瑞</v>
          </cell>
          <cell r="I958" t="str">
            <v>预付费东莞住宅新装或续费240元包季，带宽4M</v>
          </cell>
          <cell r="J958">
            <v>240</v>
          </cell>
          <cell r="K958">
            <v>240</v>
          </cell>
          <cell r="L958" t="str">
            <v>2014-06-03</v>
          </cell>
          <cell r="M958">
            <v>42158</v>
          </cell>
          <cell r="N958" t="str">
            <v>2015-09-10</v>
          </cell>
          <cell r="O958" t="str">
            <v>2015-06-10</v>
          </cell>
          <cell r="P958" t="str">
            <v>宽带预付费</v>
          </cell>
          <cell r="Q958" t="str">
            <v>续费</v>
          </cell>
          <cell r="R958" t="str">
            <v>往月充值</v>
          </cell>
          <cell r="S958" t="str">
            <v>家庭用户</v>
          </cell>
          <cell r="T958" t="str">
            <v>FTTH</v>
          </cell>
          <cell r="U958" t="str">
            <v>伍双倩(wusq)</v>
          </cell>
          <cell r="V958" t="str">
            <v>ZX凤岗蓝志康</v>
          </cell>
          <cell r="W958" t="str">
            <v>电商价值宽带营销</v>
          </cell>
          <cell r="X958" t="str">
            <v>凤岗区</v>
          </cell>
          <cell r="Y958">
            <v>0</v>
          </cell>
          <cell r="Z958">
            <v>0</v>
          </cell>
          <cell r="AA958" t="str">
            <v>凤岗区</v>
          </cell>
          <cell r="AB958" t="str">
            <v>10</v>
          </cell>
          <cell r="AC958">
            <v>4</v>
          </cell>
          <cell r="AD958">
            <v>3</v>
          </cell>
          <cell r="AE958" t="str">
            <v>是</v>
          </cell>
          <cell r="AF958" t="str">
            <v/>
          </cell>
          <cell r="AG958" t="str">
            <v>否</v>
          </cell>
          <cell r="AH958" t="str">
            <v>续本月</v>
          </cell>
          <cell r="AI958" t="str">
            <v>是</v>
          </cell>
          <cell r="AJ958">
            <v>13669836717</v>
          </cell>
          <cell r="AO958">
            <v>0</v>
          </cell>
          <cell r="AR958" t="str">
            <v>兆康区</v>
          </cell>
        </row>
        <row r="959">
          <cell r="F959">
            <v>13423427087</v>
          </cell>
          <cell r="G959" t="str">
            <v>13423427087</v>
          </cell>
          <cell r="H959" t="str">
            <v>曾天富</v>
          </cell>
          <cell r="I959" t="str">
            <v>预付费东莞住宅新装或续费1408元包2年，带宽12M</v>
          </cell>
          <cell r="J959">
            <v>1408</v>
          </cell>
          <cell r="K959">
            <v>1408</v>
          </cell>
          <cell r="L959" t="str">
            <v>2010-07-08</v>
          </cell>
          <cell r="M959">
            <v>42167</v>
          </cell>
          <cell r="N959" t="str">
            <v>2017-06-12</v>
          </cell>
          <cell r="O959" t="str">
            <v>2015-06-10</v>
          </cell>
          <cell r="P959" t="str">
            <v>宽带预付费</v>
          </cell>
          <cell r="Q959" t="str">
            <v>续费</v>
          </cell>
          <cell r="R959" t="str">
            <v>提前充值</v>
          </cell>
          <cell r="S959" t="str">
            <v>家庭用户</v>
          </cell>
          <cell r="T959" t="str">
            <v>FTTH</v>
          </cell>
          <cell r="U959" t="str">
            <v>尹桂花(yingh)</v>
          </cell>
          <cell r="V959" t="str">
            <v>ZX清溪禹红娜</v>
          </cell>
          <cell r="W959" t="str">
            <v>电商价值宽带营销</v>
          </cell>
          <cell r="X959" t="str">
            <v>清溪区</v>
          </cell>
          <cell r="Y959">
            <v>0</v>
          </cell>
          <cell r="Z959">
            <v>0</v>
          </cell>
          <cell r="AA959" t="str">
            <v>清溪区</v>
          </cell>
          <cell r="AB959" t="str">
            <v>10</v>
          </cell>
          <cell r="AC959">
            <v>12</v>
          </cell>
          <cell r="AD959">
            <v>24</v>
          </cell>
          <cell r="AE959" t="str">
            <v>是</v>
          </cell>
          <cell r="AF959" t="str">
            <v/>
          </cell>
          <cell r="AG959" t="str">
            <v>价值宽带</v>
          </cell>
          <cell r="AH959" t="str">
            <v>续本月</v>
          </cell>
          <cell r="AI959" t="str">
            <v>是</v>
          </cell>
          <cell r="AJ959">
            <v>13423427087</v>
          </cell>
          <cell r="AO959">
            <v>0</v>
          </cell>
          <cell r="AR959" t="str">
            <v>超朗区</v>
          </cell>
        </row>
        <row r="960">
          <cell r="F960">
            <v>13724509074</v>
          </cell>
          <cell r="G960" t="str">
            <v>13724509074</v>
          </cell>
          <cell r="H960" t="str">
            <v>吴建棋</v>
          </cell>
          <cell r="I960" t="str">
            <v>预付费东莞住宅新装或续费680元包年，带宽4M</v>
          </cell>
          <cell r="J960">
            <v>680</v>
          </cell>
          <cell r="K960">
            <v>680</v>
          </cell>
          <cell r="L960" t="str">
            <v>2008-07-05</v>
          </cell>
          <cell r="M960">
            <v>42200</v>
          </cell>
          <cell r="N960" t="str">
            <v>2016-07-15</v>
          </cell>
          <cell r="O960" t="str">
            <v>2015-06-10</v>
          </cell>
          <cell r="P960" t="str">
            <v>宽带预付费</v>
          </cell>
          <cell r="Q960" t="str">
            <v>续费</v>
          </cell>
          <cell r="R960" t="str">
            <v>提前充值</v>
          </cell>
          <cell r="S960" t="str">
            <v>家庭用户</v>
          </cell>
          <cell r="T960" t="str">
            <v>(传统)XDSL</v>
          </cell>
          <cell r="U960" t="str">
            <v>尹桂花(yingh)</v>
          </cell>
          <cell r="V960" t="str">
            <v>ZX清溪何奇宝</v>
          </cell>
          <cell r="W960" t="str">
            <v/>
          </cell>
          <cell r="X960" t="str">
            <v>清溪区</v>
          </cell>
          <cell r="Y960">
            <v>0</v>
          </cell>
          <cell r="Z960">
            <v>0</v>
          </cell>
          <cell r="AA960" t="str">
            <v>清溪区</v>
          </cell>
          <cell r="AB960" t="str">
            <v>10</v>
          </cell>
          <cell r="AC960">
            <v>4</v>
          </cell>
          <cell r="AD960">
            <v>12</v>
          </cell>
          <cell r="AE960" t="str">
            <v>否</v>
          </cell>
          <cell r="AF960" t="str">
            <v/>
          </cell>
          <cell r="AG960" t="str">
            <v>否</v>
          </cell>
          <cell r="AH960" t="str">
            <v>续后期</v>
          </cell>
          <cell r="AI960" t="str">
            <v>否</v>
          </cell>
          <cell r="AO960">
            <v>0</v>
          </cell>
          <cell r="AR960" t="str">
            <v>茶山区</v>
          </cell>
        </row>
        <row r="961">
          <cell r="F961">
            <v>13600298590</v>
          </cell>
          <cell r="G961" t="str">
            <v>13600298590</v>
          </cell>
          <cell r="H961" t="str">
            <v>黄建德</v>
          </cell>
          <cell r="I961" t="str">
            <v>预付费东莞住宅新装或续费680元包年，带宽4M</v>
          </cell>
          <cell r="J961">
            <v>680</v>
          </cell>
          <cell r="K961">
            <v>680</v>
          </cell>
          <cell r="L961" t="str">
            <v>2013-06-30</v>
          </cell>
          <cell r="M961">
            <v>42185</v>
          </cell>
          <cell r="N961" t="str">
            <v>2016-06-30</v>
          </cell>
          <cell r="O961" t="str">
            <v>2015-06-10</v>
          </cell>
          <cell r="P961" t="str">
            <v>宽带预付费</v>
          </cell>
          <cell r="Q961" t="str">
            <v>续费</v>
          </cell>
          <cell r="R961" t="str">
            <v>提前充值</v>
          </cell>
          <cell r="S961" t="str">
            <v>家庭用户</v>
          </cell>
          <cell r="T961" t="str">
            <v>(传统)XDSL</v>
          </cell>
          <cell r="U961" t="str">
            <v>尹桂花(yingh)</v>
          </cell>
          <cell r="V961" t="str">
            <v>ZX清溪禹红娜</v>
          </cell>
          <cell r="W961" t="str">
            <v/>
          </cell>
          <cell r="X961" t="str">
            <v>清溪区</v>
          </cell>
          <cell r="Y961">
            <v>0</v>
          </cell>
          <cell r="Z961">
            <v>0</v>
          </cell>
          <cell r="AA961" t="str">
            <v>清溪区</v>
          </cell>
          <cell r="AB961" t="str">
            <v>10</v>
          </cell>
          <cell r="AC961">
            <v>4</v>
          </cell>
          <cell r="AD961">
            <v>12</v>
          </cell>
          <cell r="AE961" t="str">
            <v>否</v>
          </cell>
          <cell r="AF961" t="str">
            <v/>
          </cell>
          <cell r="AG961" t="str">
            <v>否</v>
          </cell>
          <cell r="AH961" t="str">
            <v>续本月</v>
          </cell>
          <cell r="AI961" t="str">
            <v>否</v>
          </cell>
          <cell r="AO961">
            <v>0</v>
          </cell>
          <cell r="AR961" t="str">
            <v>超朗区</v>
          </cell>
        </row>
        <row r="962">
          <cell r="F962">
            <v>13632524075</v>
          </cell>
          <cell r="G962" t="str">
            <v>13632524075</v>
          </cell>
          <cell r="H962" t="str">
            <v>张照锋</v>
          </cell>
          <cell r="I962" t="str">
            <v>东莞互联网专线新装或续费包年1000元，4M（不提供MODEM）</v>
          </cell>
          <cell r="J962">
            <v>1000</v>
          </cell>
          <cell r="K962">
            <v>1000</v>
          </cell>
          <cell r="L962" t="str">
            <v>2014-06-12</v>
          </cell>
          <cell r="M962">
            <v>42167</v>
          </cell>
          <cell r="N962" t="str">
            <v>2016-06-12</v>
          </cell>
          <cell r="O962" t="str">
            <v>2015-06-10</v>
          </cell>
          <cell r="P962" t="str">
            <v>专线预付费</v>
          </cell>
          <cell r="Q962" t="str">
            <v>续费</v>
          </cell>
          <cell r="R962" t="str">
            <v>提前充值</v>
          </cell>
          <cell r="S962" t="str">
            <v/>
          </cell>
          <cell r="T962" t="str">
            <v>FTTH</v>
          </cell>
          <cell r="U962" t="str">
            <v>尹桂花(yingh)</v>
          </cell>
          <cell r="V962" t="str">
            <v>DL东莞金伦</v>
          </cell>
          <cell r="W962" t="str">
            <v/>
          </cell>
          <cell r="X962" t="str">
            <v>清溪区</v>
          </cell>
          <cell r="Y962">
            <v>0</v>
          </cell>
          <cell r="Z962">
            <v>0</v>
          </cell>
          <cell r="AA962" t="str">
            <v>清溪区</v>
          </cell>
          <cell r="AB962" t="str">
            <v>10</v>
          </cell>
          <cell r="AC962">
            <v>4</v>
          </cell>
          <cell r="AD962">
            <v>12</v>
          </cell>
          <cell r="AE962" t="str">
            <v>是</v>
          </cell>
          <cell r="AF962" t="str">
            <v/>
          </cell>
          <cell r="AG962" t="str">
            <v>否</v>
          </cell>
          <cell r="AH962" t="str">
            <v>续本月</v>
          </cell>
          <cell r="AI962" t="str">
            <v>是</v>
          </cell>
          <cell r="AK962">
            <v>13632524075</v>
          </cell>
          <cell r="AO962">
            <v>0</v>
          </cell>
          <cell r="AR962" t="str">
            <v>茶山区</v>
          </cell>
        </row>
        <row r="963">
          <cell r="F963">
            <v>13650250439</v>
          </cell>
          <cell r="G963" t="str">
            <v>13650250439</v>
          </cell>
          <cell r="H963" t="str">
            <v>江敏波</v>
          </cell>
          <cell r="I963" t="str">
            <v>预付费东莞住宅新装或续费1498元包年，带宽50M(独享家庭版)</v>
          </cell>
          <cell r="J963">
            <v>1498</v>
          </cell>
          <cell r="K963">
            <v>1498</v>
          </cell>
          <cell r="L963" t="str">
            <v>2012-07-03</v>
          </cell>
          <cell r="M963">
            <v>42188</v>
          </cell>
          <cell r="N963" t="str">
            <v>2016-07-03</v>
          </cell>
          <cell r="O963" t="str">
            <v>2015-06-10</v>
          </cell>
          <cell r="P963" t="str">
            <v>宽带预付费</v>
          </cell>
          <cell r="Q963" t="str">
            <v>续费</v>
          </cell>
          <cell r="R963" t="str">
            <v>提前充值</v>
          </cell>
          <cell r="S963" t="str">
            <v>家庭用户</v>
          </cell>
          <cell r="T963" t="str">
            <v>GPON+LAN</v>
          </cell>
          <cell r="U963" t="str">
            <v>尹桂花(yingh)</v>
          </cell>
          <cell r="V963" t="str">
            <v>ZX清溪禹红娜</v>
          </cell>
          <cell r="W963" t="str">
            <v/>
          </cell>
          <cell r="X963" t="str">
            <v>清溪区</v>
          </cell>
          <cell r="Y963">
            <v>0</v>
          </cell>
          <cell r="Z963">
            <v>0</v>
          </cell>
          <cell r="AA963" t="str">
            <v>清溪区</v>
          </cell>
          <cell r="AB963" t="str">
            <v>10</v>
          </cell>
          <cell r="AC963">
            <v>50</v>
          </cell>
          <cell r="AD963">
            <v>12</v>
          </cell>
          <cell r="AE963" t="str">
            <v>是</v>
          </cell>
          <cell r="AF963" t="str">
            <v/>
          </cell>
          <cell r="AG963" t="str">
            <v>价值宽带</v>
          </cell>
          <cell r="AH963" t="str">
            <v>续后期</v>
          </cell>
          <cell r="AI963" t="str">
            <v>否</v>
          </cell>
          <cell r="AO963">
            <v>0</v>
          </cell>
          <cell r="AR963" t="str">
            <v>茶山区</v>
          </cell>
        </row>
        <row r="964">
          <cell r="F964">
            <v>13809825291</v>
          </cell>
          <cell r="G964" t="str">
            <v>13809825291</v>
          </cell>
          <cell r="H964" t="str">
            <v>东莞市然明光电有限公司</v>
          </cell>
          <cell r="I964" t="str">
            <v>东莞互联网专线续费包14个月1600元，10M（不提供MODEM）</v>
          </cell>
          <cell r="J964">
            <v>1600</v>
          </cell>
          <cell r="K964">
            <v>1600</v>
          </cell>
          <cell r="L964" t="str">
            <v>2012-06-20</v>
          </cell>
          <cell r="M964">
            <v>42175</v>
          </cell>
          <cell r="N964" t="str">
            <v>2016-08-20</v>
          </cell>
          <cell r="O964" t="str">
            <v>2015-06-10</v>
          </cell>
          <cell r="P964" t="str">
            <v>专线预付费</v>
          </cell>
          <cell r="Q964" t="str">
            <v>续费</v>
          </cell>
          <cell r="R964" t="str">
            <v>提前充值</v>
          </cell>
          <cell r="S964" t="str">
            <v/>
          </cell>
          <cell r="T964" t="str">
            <v>FTTH</v>
          </cell>
          <cell r="U964" t="str">
            <v>尹桂花(yingh)</v>
          </cell>
          <cell r="V964" t="str">
            <v>DL东莞金伦</v>
          </cell>
          <cell r="W964" t="str">
            <v/>
          </cell>
          <cell r="X964" t="str">
            <v>清溪区</v>
          </cell>
          <cell r="Y964">
            <v>0</v>
          </cell>
          <cell r="Z964">
            <v>0</v>
          </cell>
          <cell r="AA964" t="str">
            <v>清溪区</v>
          </cell>
          <cell r="AB964" t="str">
            <v>10</v>
          </cell>
          <cell r="AC964">
            <v>10</v>
          </cell>
          <cell r="AD964">
            <v>14</v>
          </cell>
          <cell r="AE964" t="str">
            <v>是</v>
          </cell>
          <cell r="AF964" t="str">
            <v/>
          </cell>
          <cell r="AG964" t="str">
            <v>价值宽带</v>
          </cell>
          <cell r="AH964" t="str">
            <v>续本月</v>
          </cell>
          <cell r="AI964" t="str">
            <v>是</v>
          </cell>
          <cell r="AK964">
            <v>13809825291</v>
          </cell>
          <cell r="AO964">
            <v>0</v>
          </cell>
          <cell r="AR964" t="str">
            <v>增步区</v>
          </cell>
        </row>
        <row r="965">
          <cell r="F965">
            <v>13926220220</v>
          </cell>
          <cell r="G965" t="str">
            <v>13926220220</v>
          </cell>
          <cell r="H965" t="str">
            <v>李歧峰</v>
          </cell>
          <cell r="I965" t="str">
            <v>预付费东莞住宅新装或续费680元包年，带宽4M</v>
          </cell>
          <cell r="J965">
            <v>680</v>
          </cell>
          <cell r="K965">
            <v>680</v>
          </cell>
          <cell r="L965" t="str">
            <v>2012-07-02</v>
          </cell>
          <cell r="M965">
            <v>42189</v>
          </cell>
          <cell r="N965" t="str">
            <v>2016-07-04</v>
          </cell>
          <cell r="O965" t="str">
            <v>2015-06-10</v>
          </cell>
          <cell r="P965" t="str">
            <v>宽带预付费</v>
          </cell>
          <cell r="Q965" t="str">
            <v>续费</v>
          </cell>
          <cell r="R965" t="str">
            <v>提前充值</v>
          </cell>
          <cell r="S965" t="str">
            <v>家庭用户</v>
          </cell>
          <cell r="T965" t="str">
            <v>(传统)XDSL</v>
          </cell>
          <cell r="U965" t="str">
            <v>尹桂花(yingh)</v>
          </cell>
          <cell r="V965" t="str">
            <v>ZX清溪禹红娜</v>
          </cell>
          <cell r="W965" t="str">
            <v/>
          </cell>
          <cell r="X965" t="str">
            <v>清溪区</v>
          </cell>
          <cell r="Y965">
            <v>0</v>
          </cell>
          <cell r="Z965">
            <v>0</v>
          </cell>
          <cell r="AA965" t="str">
            <v>清溪区</v>
          </cell>
          <cell r="AB965" t="str">
            <v>10</v>
          </cell>
          <cell r="AC965">
            <v>4</v>
          </cell>
          <cell r="AD965">
            <v>12</v>
          </cell>
          <cell r="AE965" t="str">
            <v>否</v>
          </cell>
          <cell r="AF965" t="str">
            <v/>
          </cell>
          <cell r="AG965" t="str">
            <v>否</v>
          </cell>
          <cell r="AH965" t="str">
            <v>续后期</v>
          </cell>
          <cell r="AI965" t="str">
            <v>否</v>
          </cell>
          <cell r="AO965">
            <v>0</v>
          </cell>
          <cell r="AR965" t="str">
            <v>增步区</v>
          </cell>
        </row>
        <row r="966">
          <cell r="F966">
            <v>13802469356</v>
          </cell>
          <cell r="G966" t="str">
            <v>13802469356</v>
          </cell>
          <cell r="H966" t="str">
            <v>张建涛</v>
          </cell>
          <cell r="I966" t="str">
            <v>预付费东莞住宅新装或续费1088元包年，带宽10M</v>
          </cell>
          <cell r="J966">
            <v>1088</v>
          </cell>
          <cell r="K966">
            <v>1088</v>
          </cell>
          <cell r="L966" t="str">
            <v>2014-06-27</v>
          </cell>
          <cell r="M966">
            <v>42182</v>
          </cell>
          <cell r="N966" t="str">
            <v>2016-09-27</v>
          </cell>
          <cell r="O966" t="str">
            <v>2015-06-10</v>
          </cell>
          <cell r="P966" t="str">
            <v>宽带预付费</v>
          </cell>
          <cell r="Q966" t="str">
            <v>续费</v>
          </cell>
          <cell r="R966" t="str">
            <v>提前充值</v>
          </cell>
          <cell r="S966" t="str">
            <v>家庭用户</v>
          </cell>
          <cell r="T966" t="str">
            <v>FTTH</v>
          </cell>
          <cell r="U966" t="str">
            <v>尹桂花(yingh)</v>
          </cell>
          <cell r="V966" t="str">
            <v>DSBR清溪吴宇帅</v>
          </cell>
          <cell r="W966" t="str">
            <v/>
          </cell>
          <cell r="X966" t="str">
            <v>清溪区</v>
          </cell>
          <cell r="Y966">
            <v>0</v>
          </cell>
          <cell r="Z966">
            <v>0</v>
          </cell>
          <cell r="AA966" t="str">
            <v>清溪区</v>
          </cell>
          <cell r="AB966" t="str">
            <v>10</v>
          </cell>
          <cell r="AC966">
            <v>10</v>
          </cell>
          <cell r="AD966">
            <v>12</v>
          </cell>
          <cell r="AE966" t="str">
            <v>是</v>
          </cell>
          <cell r="AF966" t="str">
            <v/>
          </cell>
          <cell r="AG966" t="str">
            <v>价值宽带</v>
          </cell>
          <cell r="AH966" t="str">
            <v>续本月</v>
          </cell>
          <cell r="AI966" t="str">
            <v>是</v>
          </cell>
          <cell r="AJ966">
            <v>13802469356</v>
          </cell>
          <cell r="AO966">
            <v>0</v>
          </cell>
          <cell r="AR966" t="str">
            <v>增步区</v>
          </cell>
        </row>
        <row r="967">
          <cell r="F967">
            <v>13423142372</v>
          </cell>
          <cell r="G967" t="str">
            <v>13423142372</v>
          </cell>
          <cell r="H967" t="str">
            <v>吴卫华</v>
          </cell>
          <cell r="I967" t="str">
            <v>预付费东莞住宅新装或续费1408元包2年，带宽12M</v>
          </cell>
          <cell r="J967">
            <v>1408</v>
          </cell>
          <cell r="K967">
            <v>1408</v>
          </cell>
          <cell r="L967" t="str">
            <v>2011-08-05</v>
          </cell>
          <cell r="M967">
            <v>42215</v>
          </cell>
          <cell r="N967" t="str">
            <v>2017-07-30</v>
          </cell>
          <cell r="O967" t="str">
            <v>2015-06-10</v>
          </cell>
          <cell r="P967" t="str">
            <v>宽带预付费</v>
          </cell>
          <cell r="Q967" t="str">
            <v>续费</v>
          </cell>
          <cell r="R967" t="str">
            <v>提前充值</v>
          </cell>
          <cell r="S967" t="str">
            <v>家庭用户</v>
          </cell>
          <cell r="T967" t="str">
            <v>FTTH</v>
          </cell>
          <cell r="U967" t="str">
            <v>尹桂花(yingh)</v>
          </cell>
          <cell r="V967" t="str">
            <v>ZY清溪韩相力(集客)</v>
          </cell>
          <cell r="W967" t="str">
            <v/>
          </cell>
          <cell r="X967" t="str">
            <v>清溪区</v>
          </cell>
          <cell r="Y967">
            <v>0</v>
          </cell>
          <cell r="Z967">
            <v>0</v>
          </cell>
          <cell r="AA967" t="str">
            <v>清溪区</v>
          </cell>
          <cell r="AB967" t="str">
            <v>10</v>
          </cell>
          <cell r="AC967">
            <v>12</v>
          </cell>
          <cell r="AD967">
            <v>24</v>
          </cell>
          <cell r="AE967" t="str">
            <v>是</v>
          </cell>
          <cell r="AF967" t="str">
            <v/>
          </cell>
          <cell r="AG967" t="str">
            <v>价值宽带</v>
          </cell>
          <cell r="AH967" t="str">
            <v>续后期</v>
          </cell>
          <cell r="AI967" t="str">
            <v>否</v>
          </cell>
          <cell r="AO967">
            <v>0</v>
          </cell>
          <cell r="AR967" t="str">
            <v>增步区</v>
          </cell>
        </row>
        <row r="968">
          <cell r="F968">
            <v>15899939253</v>
          </cell>
          <cell r="G968" t="str">
            <v>15899939253</v>
          </cell>
          <cell r="H968" t="str">
            <v>甘志琼</v>
          </cell>
          <cell r="I968" t="str">
            <v>预付费东莞住宅新装或续费888元包年，带宽12M</v>
          </cell>
          <cell r="J968">
            <v>888</v>
          </cell>
          <cell r="K968">
            <v>888</v>
          </cell>
          <cell r="L968" t="str">
            <v>2013-06-09</v>
          </cell>
          <cell r="M968">
            <v>42164</v>
          </cell>
          <cell r="N968" t="str">
            <v>2016-06-10</v>
          </cell>
          <cell r="O968" t="str">
            <v>2015-06-10</v>
          </cell>
          <cell r="P968" t="str">
            <v>宽带预付费</v>
          </cell>
          <cell r="Q968" t="str">
            <v>续费</v>
          </cell>
          <cell r="R968" t="str">
            <v>当月充值</v>
          </cell>
          <cell r="S968" t="str">
            <v>家庭用户</v>
          </cell>
          <cell r="T968" t="str">
            <v>FTTH</v>
          </cell>
          <cell r="U968" t="str">
            <v>左喻(zuoy)</v>
          </cell>
          <cell r="V968" t="str">
            <v>ZX谢岗周启存</v>
          </cell>
          <cell r="W968" t="str">
            <v/>
          </cell>
          <cell r="X968" t="str">
            <v>谢岗区</v>
          </cell>
          <cell r="Y968">
            <v>0</v>
          </cell>
          <cell r="Z968">
            <v>0</v>
          </cell>
          <cell r="AA968" t="str">
            <v>谢岗区</v>
          </cell>
          <cell r="AB968" t="str">
            <v>10</v>
          </cell>
          <cell r="AC968">
            <v>12</v>
          </cell>
          <cell r="AD968">
            <v>12</v>
          </cell>
          <cell r="AE968" t="str">
            <v>是</v>
          </cell>
          <cell r="AF968" t="str">
            <v/>
          </cell>
          <cell r="AG968" t="str">
            <v>价值宽带</v>
          </cell>
          <cell r="AH968" t="str">
            <v>续本月</v>
          </cell>
          <cell r="AI968" t="str">
            <v>是</v>
          </cell>
          <cell r="AJ968">
            <v>15899939253</v>
          </cell>
          <cell r="AO968">
            <v>0</v>
          </cell>
          <cell r="AR968" t="str">
            <v>城中社区</v>
          </cell>
        </row>
        <row r="969">
          <cell r="F969">
            <v>13925897246</v>
          </cell>
          <cell r="G969" t="str">
            <v>13925897246</v>
          </cell>
          <cell r="H969" t="str">
            <v>黄健</v>
          </cell>
          <cell r="I969" t="str">
            <v>预付费东莞住宅新装或续费1408元包2年，带宽12M</v>
          </cell>
          <cell r="J969">
            <v>1408</v>
          </cell>
          <cell r="K969">
            <v>1408</v>
          </cell>
          <cell r="L969" t="str">
            <v>2013-06-10</v>
          </cell>
          <cell r="M969">
            <v>42165</v>
          </cell>
          <cell r="N969" t="str">
            <v>2017-06-10</v>
          </cell>
          <cell r="O969" t="str">
            <v>2015-06-10</v>
          </cell>
          <cell r="P969" t="str">
            <v>宽带预付费</v>
          </cell>
          <cell r="Q969" t="str">
            <v>续费</v>
          </cell>
          <cell r="R969" t="str">
            <v>当月充值</v>
          </cell>
          <cell r="S969" t="str">
            <v>家庭用户</v>
          </cell>
          <cell r="T969" t="str">
            <v>FTTH</v>
          </cell>
          <cell r="U969" t="str">
            <v>李燕舞(liyw)</v>
          </cell>
          <cell r="V969" t="str">
            <v>ZX塘厦张远威</v>
          </cell>
          <cell r="W969" t="str">
            <v>1、工单编号219016  2、3、4、</v>
          </cell>
          <cell r="X969" t="str">
            <v>塘厦区</v>
          </cell>
          <cell r="Y969">
            <v>0</v>
          </cell>
          <cell r="Z969">
            <v>0</v>
          </cell>
          <cell r="AA969" t="str">
            <v>塘厦区</v>
          </cell>
          <cell r="AB969" t="str">
            <v>10</v>
          </cell>
          <cell r="AC969">
            <v>12</v>
          </cell>
          <cell r="AD969">
            <v>24</v>
          </cell>
          <cell r="AE969" t="str">
            <v>是</v>
          </cell>
          <cell r="AF969" t="str">
            <v/>
          </cell>
          <cell r="AG969" t="str">
            <v>价值宽带</v>
          </cell>
          <cell r="AH969" t="str">
            <v>续本月</v>
          </cell>
          <cell r="AI969" t="str">
            <v>是</v>
          </cell>
          <cell r="AJ969">
            <v>13925897246</v>
          </cell>
          <cell r="AO969">
            <v>0</v>
          </cell>
          <cell r="AR969" t="str">
            <v>西湖区</v>
          </cell>
        </row>
        <row r="970">
          <cell r="F970">
            <v>13662962311</v>
          </cell>
          <cell r="G970" t="str">
            <v>13662962311</v>
          </cell>
          <cell r="H970" t="str">
            <v>陈国兵</v>
          </cell>
          <cell r="I970" t="str">
            <v>预付费东莞住宅新装或续费888元包年，带宽12M</v>
          </cell>
          <cell r="J970">
            <v>888</v>
          </cell>
          <cell r="K970">
            <v>888</v>
          </cell>
          <cell r="L970" t="str">
            <v>2013-06-08</v>
          </cell>
          <cell r="M970">
            <v>42163</v>
          </cell>
          <cell r="N970" t="str">
            <v>2016-06-10</v>
          </cell>
          <cell r="O970" t="str">
            <v>2015-06-10</v>
          </cell>
          <cell r="P970" t="str">
            <v>宽带预付费</v>
          </cell>
          <cell r="Q970" t="str">
            <v>续费</v>
          </cell>
          <cell r="R970" t="str">
            <v>往月充值</v>
          </cell>
          <cell r="S970" t="str">
            <v>家庭用户</v>
          </cell>
          <cell r="T970" t="str">
            <v>(传统)XDSL</v>
          </cell>
          <cell r="U970" t="str">
            <v>伍双倩(wusq)</v>
          </cell>
          <cell r="V970" t="str">
            <v>ZX凤岗蓝志康</v>
          </cell>
          <cell r="W970" t="str">
            <v/>
          </cell>
          <cell r="X970" t="str">
            <v>凤岗区</v>
          </cell>
          <cell r="Y970">
            <v>0</v>
          </cell>
          <cell r="Z970">
            <v>0</v>
          </cell>
          <cell r="AA970" t="str">
            <v>凤岗区</v>
          </cell>
          <cell r="AB970" t="str">
            <v>10</v>
          </cell>
          <cell r="AC970">
            <v>12</v>
          </cell>
          <cell r="AD970">
            <v>12</v>
          </cell>
          <cell r="AE970" t="str">
            <v>否</v>
          </cell>
          <cell r="AF970" t="str">
            <v/>
          </cell>
          <cell r="AG970" t="str">
            <v>价值宽带</v>
          </cell>
          <cell r="AH970" t="str">
            <v>续本月</v>
          </cell>
          <cell r="AI970" t="str">
            <v>否</v>
          </cell>
          <cell r="AO970">
            <v>0</v>
          </cell>
          <cell r="AR970" t="str">
            <v>城中社区</v>
          </cell>
        </row>
        <row r="971">
          <cell r="F971">
            <v>18828024079</v>
          </cell>
          <cell r="G971" t="str">
            <v>18828024079</v>
          </cell>
          <cell r="H971" t="str">
            <v>胡亚枝</v>
          </cell>
          <cell r="I971" t="str">
            <v>预付费东莞住宅新装或续费888元包年，带宽12M</v>
          </cell>
          <cell r="J971">
            <v>888</v>
          </cell>
          <cell r="K971">
            <v>888</v>
          </cell>
          <cell r="L971" t="str">
            <v>2013-06-03</v>
          </cell>
          <cell r="M971">
            <v>42158</v>
          </cell>
          <cell r="N971" t="str">
            <v>2016-06-10</v>
          </cell>
          <cell r="O971" t="str">
            <v>2015-06-10</v>
          </cell>
          <cell r="P971" t="str">
            <v>宽带预付费</v>
          </cell>
          <cell r="Q971" t="str">
            <v>续费</v>
          </cell>
          <cell r="R971" t="str">
            <v>往月充值</v>
          </cell>
          <cell r="S971" t="str">
            <v>家庭用户</v>
          </cell>
          <cell r="T971" t="str">
            <v>(传统)XDSL</v>
          </cell>
          <cell r="U971" t="str">
            <v>伍双倩(wusq)</v>
          </cell>
          <cell r="V971" t="str">
            <v>ZX凤岗蓝志康</v>
          </cell>
          <cell r="W971" t="str">
            <v/>
          </cell>
          <cell r="X971" t="str">
            <v>凤岗区</v>
          </cell>
          <cell r="Y971">
            <v>0</v>
          </cell>
          <cell r="Z971">
            <v>0</v>
          </cell>
          <cell r="AA971" t="str">
            <v>凤岗区</v>
          </cell>
          <cell r="AB971" t="str">
            <v>10</v>
          </cell>
          <cell r="AC971">
            <v>12</v>
          </cell>
          <cell r="AD971">
            <v>12</v>
          </cell>
          <cell r="AE971" t="str">
            <v>否</v>
          </cell>
          <cell r="AF971" t="str">
            <v/>
          </cell>
          <cell r="AG971" t="str">
            <v>价值宽带</v>
          </cell>
          <cell r="AH971" t="str">
            <v>续本月</v>
          </cell>
          <cell r="AI971" t="str">
            <v>否</v>
          </cell>
          <cell r="AO971">
            <v>0</v>
          </cell>
          <cell r="AR971" t="str">
            <v>移动小区</v>
          </cell>
        </row>
        <row r="972">
          <cell r="F972">
            <v>13922918982</v>
          </cell>
          <cell r="G972" t="str">
            <v>13922918982</v>
          </cell>
          <cell r="H972" t="str">
            <v>蔡瑞容</v>
          </cell>
          <cell r="I972" t="str">
            <v>预付费东莞住宅新装或续费680元包年，带宽4M</v>
          </cell>
          <cell r="J972">
            <v>680</v>
          </cell>
          <cell r="K972">
            <v>680</v>
          </cell>
          <cell r="L972" t="str">
            <v>2010-03-19</v>
          </cell>
          <cell r="M972">
            <v>42174</v>
          </cell>
          <cell r="N972" t="str">
            <v>2016-06-19</v>
          </cell>
          <cell r="O972" t="str">
            <v>2015-06-10</v>
          </cell>
          <cell r="P972" t="str">
            <v>宽带预付费</v>
          </cell>
          <cell r="Q972" t="str">
            <v>续费</v>
          </cell>
          <cell r="R972" t="str">
            <v>提前充值</v>
          </cell>
          <cell r="S972" t="str">
            <v>家庭用户</v>
          </cell>
          <cell r="T972" t="str">
            <v>(传统)XDSL</v>
          </cell>
          <cell r="U972" t="str">
            <v>尹桂花(yingh)</v>
          </cell>
          <cell r="V972" t="str">
            <v>ZX清溪祖静彪</v>
          </cell>
          <cell r="W972" t="str">
            <v/>
          </cell>
          <cell r="X972" t="str">
            <v>清溪区</v>
          </cell>
          <cell r="Y972">
            <v>0</v>
          </cell>
          <cell r="Z972">
            <v>0</v>
          </cell>
          <cell r="AA972" t="str">
            <v>清溪区</v>
          </cell>
          <cell r="AB972" t="str">
            <v>10</v>
          </cell>
          <cell r="AC972">
            <v>4</v>
          </cell>
          <cell r="AD972">
            <v>12</v>
          </cell>
          <cell r="AE972" t="str">
            <v>否</v>
          </cell>
          <cell r="AF972" t="str">
            <v/>
          </cell>
          <cell r="AG972" t="str">
            <v>否</v>
          </cell>
          <cell r="AH972" t="str">
            <v>续本月</v>
          </cell>
          <cell r="AI972" t="str">
            <v>否</v>
          </cell>
          <cell r="AO972">
            <v>0</v>
          </cell>
          <cell r="AR972" t="str">
            <v>移动小区</v>
          </cell>
        </row>
        <row r="973">
          <cell r="F973">
            <v>13929430932</v>
          </cell>
          <cell r="G973" t="str">
            <v>13929430932</v>
          </cell>
          <cell r="H973" t="str">
            <v>庞木荣</v>
          </cell>
          <cell r="I973" t="str">
            <v>预付费东莞住宅新装或续费680元包年，带宽4M</v>
          </cell>
          <cell r="J973">
            <v>680</v>
          </cell>
          <cell r="K973">
            <v>680</v>
          </cell>
          <cell r="L973" t="str">
            <v>2013-03-03</v>
          </cell>
          <cell r="M973">
            <v>42066</v>
          </cell>
          <cell r="N973" t="str">
            <v>2016-06-10</v>
          </cell>
          <cell r="O973" t="str">
            <v>2015-06-10</v>
          </cell>
          <cell r="P973" t="str">
            <v>宽带预付费</v>
          </cell>
          <cell r="Q973" t="str">
            <v>续费</v>
          </cell>
          <cell r="R973" t="str">
            <v>往月充值</v>
          </cell>
          <cell r="S973" t="str">
            <v>家庭用户</v>
          </cell>
          <cell r="T973" t="str">
            <v>(传统)XDSL</v>
          </cell>
          <cell r="U973" t="str">
            <v>尼佳(nj_ca)</v>
          </cell>
          <cell r="V973" t="str">
            <v>DL东莞尼佳</v>
          </cell>
          <cell r="W973" t="str">
            <v>1、施工单号206103 、赠送300话费 3、 4、</v>
          </cell>
          <cell r="X973" t="str">
            <v>长安区</v>
          </cell>
          <cell r="Y973">
            <v>0</v>
          </cell>
          <cell r="Z973">
            <v>0</v>
          </cell>
          <cell r="AA973" t="str">
            <v>长安区</v>
          </cell>
          <cell r="AB973" t="str">
            <v>10</v>
          </cell>
          <cell r="AC973">
            <v>4</v>
          </cell>
          <cell r="AD973">
            <v>12</v>
          </cell>
          <cell r="AE973" t="str">
            <v>否</v>
          </cell>
          <cell r="AF973" t="str">
            <v/>
          </cell>
          <cell r="AG973" t="str">
            <v>否</v>
          </cell>
          <cell r="AH973" t="str">
            <v>续前期</v>
          </cell>
          <cell r="AI973" t="str">
            <v>否</v>
          </cell>
          <cell r="AO973">
            <v>0</v>
          </cell>
          <cell r="AR973" t="str">
            <v>移动小区</v>
          </cell>
        </row>
        <row r="974">
          <cell r="F974">
            <v>15999782030</v>
          </cell>
          <cell r="G974" t="str">
            <v>15999782030</v>
          </cell>
          <cell r="H974" t="str">
            <v>王景科</v>
          </cell>
          <cell r="I974" t="str">
            <v>预付费东莞住宅新装或续费888元包年，带宽12M</v>
          </cell>
          <cell r="J974">
            <v>888</v>
          </cell>
          <cell r="K974">
            <v>888</v>
          </cell>
          <cell r="L974" t="str">
            <v>2012-04-08</v>
          </cell>
          <cell r="M974">
            <v>42164</v>
          </cell>
          <cell r="N974" t="str">
            <v>2016-06-10</v>
          </cell>
          <cell r="O974" t="str">
            <v>2015-06-10</v>
          </cell>
          <cell r="P974" t="str">
            <v>宽带预付费</v>
          </cell>
          <cell r="Q974" t="str">
            <v>续费</v>
          </cell>
          <cell r="R974" t="str">
            <v>往月充值</v>
          </cell>
          <cell r="S974" t="str">
            <v>家庭用户</v>
          </cell>
          <cell r="T974" t="str">
            <v>FTTH</v>
          </cell>
          <cell r="U974" t="str">
            <v>王丽(wangl)</v>
          </cell>
          <cell r="V974" t="str">
            <v>ZX长安左明亮</v>
          </cell>
          <cell r="W974" t="str">
            <v/>
          </cell>
          <cell r="X974" t="str">
            <v>长安区</v>
          </cell>
          <cell r="Y974">
            <v>0</v>
          </cell>
          <cell r="Z974">
            <v>0</v>
          </cell>
          <cell r="AA974" t="str">
            <v>长安区</v>
          </cell>
          <cell r="AB974" t="str">
            <v>10</v>
          </cell>
          <cell r="AC974">
            <v>12</v>
          </cell>
          <cell r="AD974">
            <v>12</v>
          </cell>
          <cell r="AE974" t="str">
            <v>是</v>
          </cell>
          <cell r="AF974" t="str">
            <v/>
          </cell>
          <cell r="AG974" t="str">
            <v>价值宽带</v>
          </cell>
          <cell r="AH974" t="str">
            <v>续本月</v>
          </cell>
          <cell r="AI974" t="str">
            <v>是</v>
          </cell>
          <cell r="AO974">
            <v>0</v>
          </cell>
          <cell r="AR974" t="str">
            <v>移动小区</v>
          </cell>
        </row>
        <row r="975">
          <cell r="F975">
            <v>13423407996</v>
          </cell>
          <cell r="G975" t="str">
            <v>13423407996</v>
          </cell>
          <cell r="H975" t="str">
            <v>刘淑雪</v>
          </cell>
          <cell r="I975" t="str">
            <v>预付费东莞住宅新装或续费1408元包2年，带宽12M</v>
          </cell>
          <cell r="J975">
            <v>1408</v>
          </cell>
          <cell r="K975">
            <v>1408</v>
          </cell>
          <cell r="L975" t="str">
            <v>2014-06-18</v>
          </cell>
          <cell r="M975">
            <v>42173</v>
          </cell>
          <cell r="N975" t="str">
            <v>2017-06-18</v>
          </cell>
          <cell r="O975" t="str">
            <v>2015-06-10</v>
          </cell>
          <cell r="P975" t="str">
            <v>宽带预付费</v>
          </cell>
          <cell r="Q975" t="str">
            <v>续费</v>
          </cell>
          <cell r="R975" t="str">
            <v>提前充值</v>
          </cell>
          <cell r="S975" t="str">
            <v>家庭用户</v>
          </cell>
          <cell r="T975" t="str">
            <v>FTTH</v>
          </cell>
          <cell r="U975" t="str">
            <v>王丽(wangl)</v>
          </cell>
          <cell r="V975" t="str">
            <v>ZX长安朱江益</v>
          </cell>
          <cell r="W975" t="str">
            <v/>
          </cell>
          <cell r="X975" t="str">
            <v>长安区</v>
          </cell>
          <cell r="Y975">
            <v>0</v>
          </cell>
          <cell r="Z975">
            <v>0</v>
          </cell>
          <cell r="AA975" t="str">
            <v>长安区</v>
          </cell>
          <cell r="AB975" t="str">
            <v>10</v>
          </cell>
          <cell r="AC975">
            <v>12</v>
          </cell>
          <cell r="AD975">
            <v>24</v>
          </cell>
          <cell r="AE975" t="str">
            <v>是</v>
          </cell>
          <cell r="AF975" t="str">
            <v/>
          </cell>
          <cell r="AG975" t="str">
            <v>价值宽带</v>
          </cell>
          <cell r="AH975" t="str">
            <v>续本月</v>
          </cell>
          <cell r="AI975" t="str">
            <v>是</v>
          </cell>
          <cell r="AJ975">
            <v>13423407996</v>
          </cell>
          <cell r="AO975">
            <v>0</v>
          </cell>
          <cell r="AR975" t="str">
            <v>石龙坑区</v>
          </cell>
        </row>
        <row r="976">
          <cell r="F976">
            <v>13694959825</v>
          </cell>
          <cell r="G976" t="str">
            <v>13694959825</v>
          </cell>
          <cell r="H976" t="str">
            <v>陈满春</v>
          </cell>
          <cell r="I976" t="str">
            <v>预付费东莞住宅新装或续费1408元包2年，带宽12M</v>
          </cell>
          <cell r="J976">
            <v>1408</v>
          </cell>
          <cell r="K976">
            <v>1408</v>
          </cell>
          <cell r="L976" t="str">
            <v>2012-05-22</v>
          </cell>
          <cell r="M976">
            <v>42202</v>
          </cell>
          <cell r="N976" t="str">
            <v>2017-07-17</v>
          </cell>
          <cell r="O976" t="str">
            <v>2015-06-10</v>
          </cell>
          <cell r="P976" t="str">
            <v>宽带预付费</v>
          </cell>
          <cell r="Q976" t="str">
            <v>续费</v>
          </cell>
          <cell r="R976" t="str">
            <v>提前充值</v>
          </cell>
          <cell r="S976" t="str">
            <v>家庭用户</v>
          </cell>
          <cell r="T976" t="str">
            <v>FTTH</v>
          </cell>
          <cell r="U976" t="str">
            <v>尼佳(nj_ca)</v>
          </cell>
          <cell r="V976" t="str">
            <v>ZX长安肖亮</v>
          </cell>
          <cell r="W976" t="str">
            <v/>
          </cell>
          <cell r="X976" t="str">
            <v>长安区</v>
          </cell>
          <cell r="Y976">
            <v>0</v>
          </cell>
          <cell r="Z976">
            <v>0</v>
          </cell>
          <cell r="AA976" t="str">
            <v>长安区</v>
          </cell>
          <cell r="AB976" t="str">
            <v>10</v>
          </cell>
          <cell r="AC976">
            <v>12</v>
          </cell>
          <cell r="AD976">
            <v>24</v>
          </cell>
          <cell r="AE976" t="str">
            <v>是</v>
          </cell>
          <cell r="AF976" t="str">
            <v/>
          </cell>
          <cell r="AG976" t="str">
            <v>价值宽带</v>
          </cell>
          <cell r="AH976" t="str">
            <v>续后期</v>
          </cell>
          <cell r="AI976" t="str">
            <v>否</v>
          </cell>
          <cell r="AO976">
            <v>0</v>
          </cell>
          <cell r="AR976" t="str">
            <v>下岭贝区</v>
          </cell>
        </row>
        <row r="977">
          <cell r="F977">
            <v>13714787980</v>
          </cell>
          <cell r="G977" t="str">
            <v>13714787980</v>
          </cell>
          <cell r="H977" t="str">
            <v>唐冰</v>
          </cell>
          <cell r="I977" t="str">
            <v>预付费东莞住宅新装或续费680元包年，带宽4M</v>
          </cell>
          <cell r="J977">
            <v>680</v>
          </cell>
          <cell r="K977">
            <v>680</v>
          </cell>
          <cell r="L977" t="str">
            <v>2013-06-16</v>
          </cell>
          <cell r="M977">
            <v>42171</v>
          </cell>
          <cell r="N977" t="str">
            <v>2016-06-16</v>
          </cell>
          <cell r="O977" t="str">
            <v>2015-06-10</v>
          </cell>
          <cell r="P977" t="str">
            <v>宽带预付费</v>
          </cell>
          <cell r="Q977" t="str">
            <v>续费</v>
          </cell>
          <cell r="R977" t="str">
            <v>提前充值</v>
          </cell>
          <cell r="S977" t="str">
            <v>家庭用户</v>
          </cell>
          <cell r="T977" t="str">
            <v>(传统)XDSL</v>
          </cell>
          <cell r="U977" t="str">
            <v>王丽(wangl)</v>
          </cell>
          <cell r="V977" t="str">
            <v>ZX长安朱江益</v>
          </cell>
          <cell r="W977" t="str">
            <v/>
          </cell>
          <cell r="X977" t="str">
            <v>长安区</v>
          </cell>
          <cell r="Y977">
            <v>0</v>
          </cell>
          <cell r="Z977">
            <v>0</v>
          </cell>
          <cell r="AA977" t="str">
            <v>长安区</v>
          </cell>
          <cell r="AB977" t="str">
            <v>10</v>
          </cell>
          <cell r="AC977">
            <v>4</v>
          </cell>
          <cell r="AD977">
            <v>12</v>
          </cell>
          <cell r="AE977" t="str">
            <v>否</v>
          </cell>
          <cell r="AF977" t="str">
            <v/>
          </cell>
          <cell r="AG977" t="str">
            <v>否</v>
          </cell>
          <cell r="AH977" t="str">
            <v>续本月</v>
          </cell>
          <cell r="AI977" t="str">
            <v>否</v>
          </cell>
          <cell r="AO977">
            <v>0</v>
          </cell>
          <cell r="AR977" t="str">
            <v>下汴区</v>
          </cell>
        </row>
        <row r="978">
          <cell r="F978">
            <v>15016803910</v>
          </cell>
          <cell r="G978" t="str">
            <v>15016803910</v>
          </cell>
          <cell r="H978" t="str">
            <v>何润春</v>
          </cell>
          <cell r="I978" t="str">
            <v>预付费东莞住宅新装或续费680元包年，带宽4M</v>
          </cell>
          <cell r="J978">
            <v>680</v>
          </cell>
          <cell r="K978">
            <v>680</v>
          </cell>
          <cell r="L978" t="str">
            <v>2011-10-12</v>
          </cell>
          <cell r="M978">
            <v>42167</v>
          </cell>
          <cell r="N978" t="str">
            <v>2016-06-12</v>
          </cell>
          <cell r="O978" t="str">
            <v>2015-06-10</v>
          </cell>
          <cell r="P978" t="str">
            <v>宽带预付费</v>
          </cell>
          <cell r="Q978" t="str">
            <v>续费</v>
          </cell>
          <cell r="R978" t="str">
            <v>当月充值</v>
          </cell>
          <cell r="S978" t="str">
            <v>家庭用户</v>
          </cell>
          <cell r="T978" t="str">
            <v>(传统)XDSL</v>
          </cell>
          <cell r="U978" t="str">
            <v>尼佳(nj_ca)</v>
          </cell>
          <cell r="V978" t="str">
            <v>DL东莞金伦</v>
          </cell>
          <cell r="W978" t="str">
            <v>WLAN</v>
          </cell>
          <cell r="X978" t="str">
            <v>长安区</v>
          </cell>
          <cell r="Y978">
            <v>0</v>
          </cell>
          <cell r="Z978">
            <v>0</v>
          </cell>
          <cell r="AA978" t="str">
            <v>长安区</v>
          </cell>
          <cell r="AB978" t="str">
            <v>10</v>
          </cell>
          <cell r="AC978">
            <v>4</v>
          </cell>
          <cell r="AD978">
            <v>12</v>
          </cell>
          <cell r="AE978" t="str">
            <v>否</v>
          </cell>
          <cell r="AF978" t="str">
            <v/>
          </cell>
          <cell r="AG978" t="str">
            <v>否</v>
          </cell>
          <cell r="AH978" t="str">
            <v>续本月</v>
          </cell>
          <cell r="AI978" t="str">
            <v>否</v>
          </cell>
          <cell r="AO978">
            <v>0</v>
          </cell>
          <cell r="AR978" t="str">
            <v>下汴区</v>
          </cell>
        </row>
        <row r="979">
          <cell r="F979">
            <v>13537874890</v>
          </cell>
          <cell r="G979" t="str">
            <v>13537874890</v>
          </cell>
          <cell r="H979" t="str">
            <v>肖双全</v>
          </cell>
          <cell r="I979" t="str">
            <v>预付费东莞住宅新装或续费888元包年，带宽12M</v>
          </cell>
          <cell r="J979">
            <v>888</v>
          </cell>
          <cell r="K979">
            <v>888</v>
          </cell>
          <cell r="L979" t="str">
            <v>2013-06-17</v>
          </cell>
          <cell r="M979">
            <v>42172</v>
          </cell>
          <cell r="N979" t="str">
            <v>2016-06-17</v>
          </cell>
          <cell r="O979" t="str">
            <v>2015-06-10</v>
          </cell>
          <cell r="P979" t="str">
            <v>宽带预付费</v>
          </cell>
          <cell r="Q979" t="str">
            <v>续费</v>
          </cell>
          <cell r="R979" t="str">
            <v>提前充值</v>
          </cell>
          <cell r="S979" t="str">
            <v>家庭用户</v>
          </cell>
          <cell r="T979" t="str">
            <v>(传统)XDSL</v>
          </cell>
          <cell r="U979" t="str">
            <v>王丽(wangl)</v>
          </cell>
          <cell r="V979" t="str">
            <v>ZX长安肖亮</v>
          </cell>
          <cell r="W979" t="str">
            <v/>
          </cell>
          <cell r="X979" t="str">
            <v>长安区</v>
          </cell>
          <cell r="Y979">
            <v>0</v>
          </cell>
          <cell r="Z979">
            <v>0</v>
          </cell>
          <cell r="AA979" t="str">
            <v>长安区</v>
          </cell>
          <cell r="AB979" t="str">
            <v>10</v>
          </cell>
          <cell r="AC979">
            <v>12</v>
          </cell>
          <cell r="AD979">
            <v>12</v>
          </cell>
          <cell r="AE979" t="str">
            <v>否</v>
          </cell>
          <cell r="AF979" t="str">
            <v/>
          </cell>
          <cell r="AG979" t="str">
            <v>价值宽带</v>
          </cell>
          <cell r="AH979" t="str">
            <v>续本月</v>
          </cell>
          <cell r="AI979" t="str">
            <v>否</v>
          </cell>
          <cell r="AO979">
            <v>0</v>
          </cell>
          <cell r="AR979" t="str">
            <v>下汴区</v>
          </cell>
        </row>
        <row r="980">
          <cell r="F980">
            <v>13423119067</v>
          </cell>
          <cell r="G980" t="str">
            <v>13423119067</v>
          </cell>
          <cell r="H980" t="str">
            <v>李明禄</v>
          </cell>
          <cell r="I980" t="str">
            <v>预付费东莞住宅新装或续费888元包年，带宽12M</v>
          </cell>
          <cell r="J980">
            <v>-888</v>
          </cell>
          <cell r="K980">
            <v>-888</v>
          </cell>
          <cell r="L980" t="str">
            <v>2012-11-17</v>
          </cell>
          <cell r="M980">
            <v>42325</v>
          </cell>
          <cell r="N980" t="str">
            <v>2016-01-17</v>
          </cell>
          <cell r="O980" t="str">
            <v>2015-06-10</v>
          </cell>
          <cell r="P980" t="str">
            <v>宽带预付费</v>
          </cell>
          <cell r="Q980" t="str">
            <v>宽带冲正</v>
          </cell>
          <cell r="R980" t="str">
            <v>空</v>
          </cell>
          <cell r="S980" t="str">
            <v>家庭用户</v>
          </cell>
          <cell r="T980" t="str">
            <v>FTTH</v>
          </cell>
          <cell r="U980" t="str">
            <v>谢如画(xierh)</v>
          </cell>
          <cell r="V980" t="str">
            <v>ZX厚街曾茂林</v>
          </cell>
          <cell r="W980" t="str">
            <v>111826</v>
          </cell>
          <cell r="X980" t="str">
            <v>厚街区</v>
          </cell>
          <cell r="Y980">
            <v>0</v>
          </cell>
          <cell r="Z980">
            <v>0</v>
          </cell>
          <cell r="AA980" t="str">
            <v>厚街区</v>
          </cell>
          <cell r="AB980" t="str">
            <v>10</v>
          </cell>
          <cell r="AC980">
            <v>12</v>
          </cell>
          <cell r="AD980">
            <v>12</v>
          </cell>
          <cell r="AE980" t="str">
            <v>是</v>
          </cell>
          <cell r="AF980" t="str">
            <v/>
          </cell>
          <cell r="AG980" t="str">
            <v>价值宽带</v>
          </cell>
          <cell r="AH980" t="str">
            <v>续后期</v>
          </cell>
          <cell r="AI980" t="str">
            <v>否</v>
          </cell>
          <cell r="AO980">
            <v>0</v>
          </cell>
          <cell r="AR980" t="str">
            <v>低涌区</v>
          </cell>
        </row>
        <row r="981">
          <cell r="F981">
            <v>13538970051</v>
          </cell>
          <cell r="G981" t="str">
            <v>13538970051</v>
          </cell>
          <cell r="H981" t="str">
            <v>文志辉</v>
          </cell>
          <cell r="I981" t="str">
            <v>预付费东莞住宅新装或续费1088元包年，带宽20M</v>
          </cell>
          <cell r="J981">
            <v>1088</v>
          </cell>
          <cell r="K981">
            <v>1088</v>
          </cell>
          <cell r="L981" t="str">
            <v>2013-06-09</v>
          </cell>
          <cell r="M981">
            <v>42164</v>
          </cell>
          <cell r="N981" t="str">
            <v>2016-06-10</v>
          </cell>
          <cell r="O981" t="str">
            <v>2015-06-10</v>
          </cell>
          <cell r="P981" t="str">
            <v>宽带预付费</v>
          </cell>
          <cell r="Q981" t="str">
            <v>续费</v>
          </cell>
          <cell r="R981" t="str">
            <v>当月充值</v>
          </cell>
          <cell r="S981" t="str">
            <v>家庭用户</v>
          </cell>
          <cell r="T981" t="str">
            <v>FTTH</v>
          </cell>
          <cell r="U981" t="str">
            <v>谢如画(xierh)</v>
          </cell>
          <cell r="V981" t="str">
            <v>ZX厚街曾茂林</v>
          </cell>
          <cell r="W981" t="str">
            <v/>
          </cell>
          <cell r="X981" t="str">
            <v>厚街区</v>
          </cell>
          <cell r="Y981">
            <v>0</v>
          </cell>
          <cell r="Z981">
            <v>0</v>
          </cell>
          <cell r="AA981" t="str">
            <v>厚街区</v>
          </cell>
          <cell r="AB981" t="str">
            <v>10</v>
          </cell>
          <cell r="AC981">
            <v>20</v>
          </cell>
          <cell r="AD981">
            <v>12</v>
          </cell>
          <cell r="AE981" t="str">
            <v>是</v>
          </cell>
          <cell r="AF981" t="str">
            <v/>
          </cell>
          <cell r="AG981" t="str">
            <v>价值宽带</v>
          </cell>
          <cell r="AH981" t="str">
            <v>续本月</v>
          </cell>
          <cell r="AI981" t="str">
            <v>是</v>
          </cell>
          <cell r="AJ981">
            <v>13538970051</v>
          </cell>
          <cell r="AO981">
            <v>0</v>
          </cell>
          <cell r="AR981" t="str">
            <v>三屯区</v>
          </cell>
        </row>
        <row r="982">
          <cell r="F982">
            <v>15920286136</v>
          </cell>
          <cell r="G982" t="str">
            <v>15920286136</v>
          </cell>
          <cell r="H982" t="str">
            <v>蒋平</v>
          </cell>
          <cell r="I982" t="str">
            <v>预付费东莞住宅新装或续费768元包年，带宽4M</v>
          </cell>
          <cell r="J982">
            <v>768</v>
          </cell>
          <cell r="K982">
            <v>768</v>
          </cell>
          <cell r="L982" t="str">
            <v>2012-06-05</v>
          </cell>
          <cell r="M982">
            <v>42163</v>
          </cell>
          <cell r="N982" t="str">
            <v>2016-06-10</v>
          </cell>
          <cell r="O982" t="str">
            <v>2015-06-10</v>
          </cell>
          <cell r="P982" t="str">
            <v>宽带预付费</v>
          </cell>
          <cell r="Q982" t="str">
            <v>续费</v>
          </cell>
          <cell r="R982" t="str">
            <v>当月充值</v>
          </cell>
          <cell r="S982" t="str">
            <v>家庭用户</v>
          </cell>
          <cell r="T982" t="str">
            <v>FTTH</v>
          </cell>
          <cell r="U982" t="str">
            <v>谢如画(xierh)</v>
          </cell>
          <cell r="V982" t="str">
            <v>ZX厚街曾茂林</v>
          </cell>
          <cell r="W982" t="str">
            <v>电商价值宽带营销</v>
          </cell>
          <cell r="X982" t="str">
            <v>厚街区</v>
          </cell>
          <cell r="Y982">
            <v>0</v>
          </cell>
          <cell r="Z982">
            <v>0</v>
          </cell>
          <cell r="AA982" t="str">
            <v>厚街区</v>
          </cell>
          <cell r="AB982" t="str">
            <v>10</v>
          </cell>
          <cell r="AC982">
            <v>4</v>
          </cell>
          <cell r="AD982">
            <v>12</v>
          </cell>
          <cell r="AE982" t="str">
            <v>是</v>
          </cell>
          <cell r="AF982" t="str">
            <v/>
          </cell>
          <cell r="AG982" t="str">
            <v>否</v>
          </cell>
          <cell r="AH982" t="str">
            <v>续本月</v>
          </cell>
          <cell r="AI982" t="str">
            <v>是</v>
          </cell>
          <cell r="AJ982">
            <v>15920286136</v>
          </cell>
          <cell r="AO982">
            <v>0</v>
          </cell>
          <cell r="AR982" t="str">
            <v>恒丰区</v>
          </cell>
        </row>
        <row r="983">
          <cell r="F983">
            <v>13423119068</v>
          </cell>
          <cell r="G983" t="str">
            <v>13423119068</v>
          </cell>
          <cell r="H983" t="str">
            <v>李明禄</v>
          </cell>
          <cell r="I983" t="str">
            <v>预付费东莞住宅新装或续费888元包年，带宽12M</v>
          </cell>
          <cell r="J983">
            <v>888</v>
          </cell>
          <cell r="K983">
            <v>888</v>
          </cell>
          <cell r="L983" t="str">
            <v>2013-06-16</v>
          </cell>
          <cell r="M983">
            <v>42171</v>
          </cell>
          <cell r="N983" t="str">
            <v>2016-06-16</v>
          </cell>
          <cell r="O983" t="str">
            <v>2015-06-10</v>
          </cell>
          <cell r="P983" t="str">
            <v>宽带预付费</v>
          </cell>
          <cell r="Q983" t="str">
            <v>续费</v>
          </cell>
          <cell r="R983" t="str">
            <v>当月充值</v>
          </cell>
          <cell r="S983" t="str">
            <v>家庭用户</v>
          </cell>
          <cell r="T983" t="str">
            <v>FTTH</v>
          </cell>
          <cell r="U983" t="str">
            <v>谢如画(xierh)</v>
          </cell>
          <cell r="V983" t="str">
            <v>ZX厚街曾茂林</v>
          </cell>
          <cell r="W983" t="str">
            <v/>
          </cell>
          <cell r="X983" t="str">
            <v>厚街区</v>
          </cell>
          <cell r="Y983">
            <v>0</v>
          </cell>
          <cell r="Z983">
            <v>0</v>
          </cell>
          <cell r="AA983" t="str">
            <v>厚街区</v>
          </cell>
          <cell r="AB983" t="str">
            <v>10</v>
          </cell>
          <cell r="AC983">
            <v>12</v>
          </cell>
          <cell r="AD983">
            <v>12</v>
          </cell>
          <cell r="AE983" t="str">
            <v>是</v>
          </cell>
          <cell r="AF983" t="str">
            <v/>
          </cell>
          <cell r="AG983" t="str">
            <v>价值宽带</v>
          </cell>
          <cell r="AH983" t="str">
            <v>续本月</v>
          </cell>
          <cell r="AI983" t="str">
            <v>是</v>
          </cell>
          <cell r="AJ983">
            <v>13423119068</v>
          </cell>
          <cell r="AO983">
            <v>0</v>
          </cell>
          <cell r="AR983" t="str">
            <v>恒丰区</v>
          </cell>
        </row>
        <row r="984">
          <cell r="F984">
            <v>13238365018</v>
          </cell>
          <cell r="G984" t="str">
            <v>13238365018</v>
          </cell>
          <cell r="H984" t="str">
            <v>王学卫</v>
          </cell>
          <cell r="I984" t="str">
            <v>预付费东莞住宅新装或续费888元包年，带宽12M</v>
          </cell>
          <cell r="J984">
            <v>888</v>
          </cell>
          <cell r="K984">
            <v>888</v>
          </cell>
          <cell r="L984" t="str">
            <v>2013-07-09</v>
          </cell>
          <cell r="M984">
            <v>42194</v>
          </cell>
          <cell r="N984" t="str">
            <v>2016-07-09</v>
          </cell>
          <cell r="O984" t="str">
            <v>2015-06-10</v>
          </cell>
          <cell r="P984" t="str">
            <v>宽带预付费</v>
          </cell>
          <cell r="Q984" t="str">
            <v>续费</v>
          </cell>
          <cell r="R984" t="str">
            <v>提前充值</v>
          </cell>
          <cell r="S984" t="str">
            <v>家庭用户</v>
          </cell>
          <cell r="T984" t="str">
            <v>FTTH</v>
          </cell>
          <cell r="U984" t="str">
            <v>王汝怡(wangry)</v>
          </cell>
          <cell r="V984" t="str">
            <v>ZX虎门王武东</v>
          </cell>
          <cell r="W984" t="str">
            <v>电商价值宽带营销</v>
          </cell>
          <cell r="X984" t="str">
            <v>虎门区</v>
          </cell>
          <cell r="Y984">
            <v>0</v>
          </cell>
          <cell r="Z984">
            <v>0</v>
          </cell>
          <cell r="AA984" t="str">
            <v>虎门区</v>
          </cell>
          <cell r="AB984" t="str">
            <v>10</v>
          </cell>
          <cell r="AC984">
            <v>12</v>
          </cell>
          <cell r="AD984">
            <v>12</v>
          </cell>
          <cell r="AE984" t="str">
            <v>是</v>
          </cell>
          <cell r="AF984" t="str">
            <v/>
          </cell>
          <cell r="AG984" t="str">
            <v>价值宽带</v>
          </cell>
          <cell r="AH984" t="str">
            <v>续后期</v>
          </cell>
          <cell r="AI984" t="str">
            <v>否</v>
          </cell>
          <cell r="AO984">
            <v>0</v>
          </cell>
          <cell r="AR984" t="str">
            <v>富民区</v>
          </cell>
        </row>
        <row r="985">
          <cell r="F985">
            <v>13416857598</v>
          </cell>
          <cell r="G985" t="str">
            <v>13416857598</v>
          </cell>
          <cell r="H985" t="str">
            <v>李芬腾</v>
          </cell>
          <cell r="I985" t="str">
            <v>预付费东莞住宅新装或续费680元包年，带宽4M</v>
          </cell>
          <cell r="J985">
            <v>680</v>
          </cell>
          <cell r="K985">
            <v>680</v>
          </cell>
          <cell r="L985" t="str">
            <v>2008-07-09</v>
          </cell>
          <cell r="M985">
            <v>42171</v>
          </cell>
          <cell r="N985" t="str">
            <v>2016-06-16</v>
          </cell>
          <cell r="O985" t="str">
            <v>2015-06-10</v>
          </cell>
          <cell r="P985" t="str">
            <v>宽带预付费</v>
          </cell>
          <cell r="Q985" t="str">
            <v>续费</v>
          </cell>
          <cell r="R985" t="str">
            <v>提前充值</v>
          </cell>
          <cell r="S985" t="str">
            <v>家庭用户</v>
          </cell>
          <cell r="T985" t="str">
            <v>(传统)XDSL</v>
          </cell>
          <cell r="U985" t="str">
            <v>王汝怡(wangry)</v>
          </cell>
          <cell r="V985" t="str">
            <v>ZX虎门袁新景</v>
          </cell>
          <cell r="W985" t="str">
            <v>WLAN</v>
          </cell>
          <cell r="X985" t="str">
            <v>虎门区</v>
          </cell>
          <cell r="Y985">
            <v>0</v>
          </cell>
          <cell r="Z985">
            <v>0</v>
          </cell>
          <cell r="AA985" t="str">
            <v>虎门区</v>
          </cell>
          <cell r="AB985" t="str">
            <v>10</v>
          </cell>
          <cell r="AC985">
            <v>4</v>
          </cell>
          <cell r="AD985">
            <v>12</v>
          </cell>
          <cell r="AE985" t="str">
            <v>否</v>
          </cell>
          <cell r="AF985" t="str">
            <v/>
          </cell>
          <cell r="AG985" t="str">
            <v>否</v>
          </cell>
          <cell r="AH985" t="str">
            <v>续本月</v>
          </cell>
          <cell r="AI985" t="str">
            <v>否</v>
          </cell>
          <cell r="AO985">
            <v>0</v>
          </cell>
          <cell r="AR985" t="str">
            <v>光润区</v>
          </cell>
        </row>
        <row r="986">
          <cell r="F986">
            <v>13532514188</v>
          </cell>
          <cell r="G986" t="str">
            <v>13532514188</v>
          </cell>
          <cell r="H986" t="str">
            <v>宁磊</v>
          </cell>
          <cell r="I986" t="str">
            <v>预付费东莞住宅新装或续费680元包年，带宽4M</v>
          </cell>
          <cell r="J986">
            <v>680</v>
          </cell>
          <cell r="K986">
            <v>680</v>
          </cell>
          <cell r="L986" t="str">
            <v>2011-04-08</v>
          </cell>
          <cell r="M986">
            <v>42202</v>
          </cell>
          <cell r="N986" t="str">
            <v>2016-07-17</v>
          </cell>
          <cell r="O986" t="str">
            <v>2015-06-10</v>
          </cell>
          <cell r="P986" t="str">
            <v>宽带预付费</v>
          </cell>
          <cell r="Q986" t="str">
            <v>续费</v>
          </cell>
          <cell r="R986" t="str">
            <v>提前充值</v>
          </cell>
          <cell r="S986" t="str">
            <v>家庭用户</v>
          </cell>
          <cell r="T986" t="str">
            <v>(传统)XDSL</v>
          </cell>
          <cell r="U986" t="str">
            <v>王丽(wangl)</v>
          </cell>
          <cell r="V986" t="str">
            <v>DSBR长安肖亮</v>
          </cell>
          <cell r="W986" t="str">
            <v>XGX</v>
          </cell>
          <cell r="X986" t="str">
            <v>长安区</v>
          </cell>
          <cell r="Y986">
            <v>0</v>
          </cell>
          <cell r="Z986">
            <v>0</v>
          </cell>
          <cell r="AA986" t="str">
            <v>长安区</v>
          </cell>
          <cell r="AB986" t="str">
            <v>10</v>
          </cell>
          <cell r="AC986">
            <v>4</v>
          </cell>
          <cell r="AD986">
            <v>12</v>
          </cell>
          <cell r="AE986" t="str">
            <v>否</v>
          </cell>
          <cell r="AF986" t="str">
            <v/>
          </cell>
          <cell r="AG986" t="str">
            <v>否</v>
          </cell>
          <cell r="AH986" t="str">
            <v>续后期</v>
          </cell>
          <cell r="AI986" t="str">
            <v>否</v>
          </cell>
          <cell r="AO986">
            <v>0</v>
          </cell>
          <cell r="AR986" t="str">
            <v>牛鼓区</v>
          </cell>
        </row>
        <row r="987">
          <cell r="F987">
            <v>13725709842</v>
          </cell>
          <cell r="G987" t="str">
            <v>13725709842</v>
          </cell>
          <cell r="H987" t="str">
            <v>张军</v>
          </cell>
          <cell r="I987" t="str">
            <v>预付费东莞住宅新装或续费768元包年，带宽4M</v>
          </cell>
          <cell r="J987">
            <v>768</v>
          </cell>
          <cell r="K987">
            <v>768</v>
          </cell>
          <cell r="L987" t="str">
            <v>2010-09-25</v>
          </cell>
          <cell r="M987">
            <v>42162</v>
          </cell>
          <cell r="N987" t="str">
            <v>2016-06-10</v>
          </cell>
          <cell r="O987" t="str">
            <v>2015-06-10</v>
          </cell>
          <cell r="P987" t="str">
            <v>宽带预付费</v>
          </cell>
          <cell r="Q987" t="str">
            <v>续费</v>
          </cell>
          <cell r="R987" t="str">
            <v>当月充值</v>
          </cell>
          <cell r="S987" t="str">
            <v>家庭用户</v>
          </cell>
          <cell r="T987" t="str">
            <v>FTTH</v>
          </cell>
          <cell r="U987" t="str">
            <v>谢如画(xierh)</v>
          </cell>
          <cell r="V987" t="str">
            <v>DSBR厚街谢盛基</v>
          </cell>
          <cell r="W987" t="str">
            <v>电商价值宽带营销</v>
          </cell>
          <cell r="X987" t="str">
            <v>厚街区</v>
          </cell>
          <cell r="Y987">
            <v>0</v>
          </cell>
          <cell r="Z987">
            <v>0</v>
          </cell>
          <cell r="AA987" t="str">
            <v>厚街区</v>
          </cell>
          <cell r="AB987" t="str">
            <v>10</v>
          </cell>
          <cell r="AC987">
            <v>4</v>
          </cell>
          <cell r="AD987">
            <v>12</v>
          </cell>
          <cell r="AE987" t="str">
            <v>是</v>
          </cell>
          <cell r="AF987" t="str">
            <v/>
          </cell>
          <cell r="AG987" t="str">
            <v>否</v>
          </cell>
          <cell r="AH987" t="str">
            <v>续本月</v>
          </cell>
          <cell r="AI987" t="str">
            <v>是</v>
          </cell>
          <cell r="AJ987">
            <v>13725709842</v>
          </cell>
          <cell r="AO987">
            <v>0</v>
          </cell>
          <cell r="AR987" t="str">
            <v>冼沙区</v>
          </cell>
        </row>
        <row r="988">
          <cell r="F988">
            <v>13544608006</v>
          </cell>
          <cell r="G988" t="str">
            <v>13544608006</v>
          </cell>
          <cell r="H988" t="str">
            <v>叶金文</v>
          </cell>
          <cell r="I988" t="str">
            <v>预付费东莞住宅新装或续费1398元包年，带宽20M</v>
          </cell>
          <cell r="J988">
            <v>1398</v>
          </cell>
          <cell r="K988">
            <v>1398</v>
          </cell>
          <cell r="L988" t="str">
            <v>2011-03-17</v>
          </cell>
          <cell r="M988">
            <v>42156</v>
          </cell>
          <cell r="N988" t="str">
            <v>2016-06-10</v>
          </cell>
          <cell r="O988" t="str">
            <v>2015-06-10</v>
          </cell>
          <cell r="P988" t="str">
            <v>宽带预付费</v>
          </cell>
          <cell r="Q988" t="str">
            <v>续费</v>
          </cell>
          <cell r="R988" t="str">
            <v>当月充值</v>
          </cell>
          <cell r="S988" t="str">
            <v>家庭用户</v>
          </cell>
          <cell r="T988" t="str">
            <v>FTTH</v>
          </cell>
          <cell r="U988" t="str">
            <v>谢如画(xierh)</v>
          </cell>
          <cell r="V988" t="str">
            <v>ZX厚街胡政</v>
          </cell>
          <cell r="W988" t="str">
            <v/>
          </cell>
          <cell r="X988" t="str">
            <v>厚街区</v>
          </cell>
          <cell r="Y988">
            <v>0</v>
          </cell>
          <cell r="Z988">
            <v>0</v>
          </cell>
          <cell r="AA988" t="str">
            <v>厚街区</v>
          </cell>
          <cell r="AB988" t="str">
            <v>10</v>
          </cell>
          <cell r="AC988">
            <v>20</v>
          </cell>
          <cell r="AD988">
            <v>12</v>
          </cell>
          <cell r="AE988" t="str">
            <v>是</v>
          </cell>
          <cell r="AF988" t="str">
            <v/>
          </cell>
          <cell r="AG988" t="str">
            <v>价值宽带</v>
          </cell>
          <cell r="AH988" t="str">
            <v>续本月</v>
          </cell>
          <cell r="AI988" t="str">
            <v>是</v>
          </cell>
          <cell r="AJ988">
            <v>13544608006</v>
          </cell>
          <cell r="AO988">
            <v>0</v>
          </cell>
          <cell r="AR988" t="str">
            <v>冼沙区</v>
          </cell>
        </row>
        <row r="989">
          <cell r="F989" t="str">
            <v>dgdc90028026</v>
          </cell>
          <cell r="G989" t="str">
            <v>dgdc90028026</v>
          </cell>
          <cell r="H989" t="str">
            <v>卢秀青</v>
          </cell>
          <cell r="I989" t="str">
            <v>预付费东莞住宅新装或续费1088元包年，带宽10M</v>
          </cell>
          <cell r="J989">
            <v>1088</v>
          </cell>
          <cell r="K989">
            <v>1088</v>
          </cell>
          <cell r="L989" t="str">
            <v>2011-07-18</v>
          </cell>
          <cell r="M989">
            <v>42201</v>
          </cell>
          <cell r="N989" t="str">
            <v>2016-07-16</v>
          </cell>
          <cell r="O989" t="str">
            <v>2015-06-10</v>
          </cell>
          <cell r="P989" t="str">
            <v>宽带预付费</v>
          </cell>
          <cell r="Q989" t="str">
            <v>续费</v>
          </cell>
          <cell r="R989" t="str">
            <v>提前充值</v>
          </cell>
          <cell r="S989" t="str">
            <v>家庭用户</v>
          </cell>
          <cell r="T989" t="str">
            <v>FTTH</v>
          </cell>
          <cell r="U989" t="str">
            <v>谢如画(xierh)</v>
          </cell>
          <cell r="V989" t="str">
            <v>ZX厚街邓洪威</v>
          </cell>
          <cell r="W989" t="str">
            <v>非</v>
          </cell>
          <cell r="X989" t="str">
            <v>厚街区</v>
          </cell>
          <cell r="Y989">
            <v>0</v>
          </cell>
          <cell r="Z989">
            <v>0</v>
          </cell>
          <cell r="AA989" t="str">
            <v>厚街区</v>
          </cell>
          <cell r="AB989" t="str">
            <v>10</v>
          </cell>
          <cell r="AC989">
            <v>10</v>
          </cell>
          <cell r="AD989">
            <v>12</v>
          </cell>
          <cell r="AE989" t="str">
            <v>是</v>
          </cell>
          <cell r="AF989" t="str">
            <v/>
          </cell>
          <cell r="AG989" t="str">
            <v>价值宽带</v>
          </cell>
          <cell r="AH989" t="str">
            <v>续后期</v>
          </cell>
          <cell r="AI989" t="str">
            <v>否</v>
          </cell>
          <cell r="AO989">
            <v>0</v>
          </cell>
          <cell r="AR989" t="str">
            <v>冼沙区</v>
          </cell>
        </row>
        <row r="990">
          <cell r="F990">
            <v>13532482565</v>
          </cell>
          <cell r="G990" t="str">
            <v>13532482565</v>
          </cell>
          <cell r="H990" t="str">
            <v>覃飞宁</v>
          </cell>
          <cell r="I990" t="str">
            <v>预付费东莞住宅新装或续费1088元包年，带宽10M</v>
          </cell>
          <cell r="J990">
            <v>1088</v>
          </cell>
          <cell r="K990">
            <v>1088</v>
          </cell>
          <cell r="L990" t="str">
            <v>2013-03-07</v>
          </cell>
          <cell r="M990">
            <v>42195</v>
          </cell>
          <cell r="N990" t="str">
            <v>2016-07-10</v>
          </cell>
          <cell r="O990" t="str">
            <v>2015-06-10</v>
          </cell>
          <cell r="P990" t="str">
            <v>宽带预付费</v>
          </cell>
          <cell r="Q990" t="str">
            <v>续费</v>
          </cell>
          <cell r="R990" t="str">
            <v>提前充值</v>
          </cell>
          <cell r="S990" t="str">
            <v>家庭用户</v>
          </cell>
          <cell r="T990" t="str">
            <v>FTTH</v>
          </cell>
          <cell r="U990" t="str">
            <v>谢如画(xierh)</v>
          </cell>
          <cell r="V990" t="str">
            <v>ZX厚街文志立</v>
          </cell>
          <cell r="W990" t="str">
            <v>电商价值宽带营销</v>
          </cell>
          <cell r="X990" t="str">
            <v>厚街区</v>
          </cell>
          <cell r="Y990">
            <v>0</v>
          </cell>
          <cell r="Z990">
            <v>0</v>
          </cell>
          <cell r="AA990" t="str">
            <v>厚街区</v>
          </cell>
          <cell r="AB990" t="str">
            <v>10</v>
          </cell>
          <cell r="AC990">
            <v>10</v>
          </cell>
          <cell r="AD990">
            <v>12</v>
          </cell>
          <cell r="AE990" t="str">
            <v>是</v>
          </cell>
          <cell r="AF990" t="str">
            <v/>
          </cell>
          <cell r="AG990" t="str">
            <v>价值宽带</v>
          </cell>
          <cell r="AH990" t="str">
            <v>续后期</v>
          </cell>
          <cell r="AI990" t="str">
            <v>否</v>
          </cell>
          <cell r="AO990">
            <v>0</v>
          </cell>
          <cell r="AR990" t="str">
            <v>冼沙区</v>
          </cell>
        </row>
        <row r="991">
          <cell r="F991">
            <v>13602349775</v>
          </cell>
          <cell r="G991" t="str">
            <v>13602349775</v>
          </cell>
          <cell r="H991" t="str">
            <v>叶金文</v>
          </cell>
          <cell r="I991" t="str">
            <v>预付费东莞住宅新装1398元包年，带宽20M</v>
          </cell>
          <cell r="J991">
            <v>-1398</v>
          </cell>
          <cell r="K991">
            <v>-1398</v>
          </cell>
          <cell r="L991" t="str">
            <v>2014-10-30</v>
          </cell>
          <cell r="M991">
            <v>41942</v>
          </cell>
          <cell r="N991" t="str">
            <v>2015-10-30</v>
          </cell>
          <cell r="O991" t="str">
            <v>2015-06-10</v>
          </cell>
          <cell r="P991" t="str">
            <v>宽带预付费</v>
          </cell>
          <cell r="Q991" t="str">
            <v>宽带冲正</v>
          </cell>
          <cell r="R991" t="str">
            <v>空</v>
          </cell>
          <cell r="S991" t="str">
            <v>家庭用户</v>
          </cell>
          <cell r="T991" t="str">
            <v>FTTH</v>
          </cell>
          <cell r="U991" t="str">
            <v>谢如画(xierh)</v>
          </cell>
          <cell r="V991" t="str">
            <v>ZX厚街胡政</v>
          </cell>
          <cell r="W991" t="str">
            <v/>
          </cell>
          <cell r="X991" t="str">
            <v>厚街区</v>
          </cell>
          <cell r="Y991">
            <v>0</v>
          </cell>
          <cell r="Z991">
            <v>0</v>
          </cell>
          <cell r="AA991" t="str">
            <v>厚街区</v>
          </cell>
          <cell r="AB991" t="str">
            <v>10</v>
          </cell>
          <cell r="AC991">
            <v>20</v>
          </cell>
          <cell r="AD991">
            <v>12</v>
          </cell>
          <cell r="AE991" t="str">
            <v>是</v>
          </cell>
          <cell r="AF991" t="str">
            <v/>
          </cell>
          <cell r="AG991" t="str">
            <v>价值宽带</v>
          </cell>
          <cell r="AH991" t="str">
            <v>续前期</v>
          </cell>
          <cell r="AI991" t="str">
            <v>否</v>
          </cell>
          <cell r="AO991">
            <v>0</v>
          </cell>
          <cell r="AR991" t="str">
            <v>冼沙区</v>
          </cell>
        </row>
        <row r="992">
          <cell r="F992">
            <v>18819766231</v>
          </cell>
          <cell r="G992" t="str">
            <v>18819766231</v>
          </cell>
          <cell r="H992" t="str">
            <v>穆志勇</v>
          </cell>
          <cell r="I992" t="str">
            <v>预付费东莞住宅新装或续费400元包半年，带宽4M</v>
          </cell>
          <cell r="J992">
            <v>400</v>
          </cell>
          <cell r="K992">
            <v>400</v>
          </cell>
          <cell r="L992" t="str">
            <v>2014-12-12</v>
          </cell>
          <cell r="M992">
            <v>42167</v>
          </cell>
          <cell r="N992" t="str">
            <v>2015-12-12</v>
          </cell>
          <cell r="O992" t="str">
            <v>2015-06-10</v>
          </cell>
          <cell r="P992" t="str">
            <v>宽带预付费</v>
          </cell>
          <cell r="Q992" t="str">
            <v>续费</v>
          </cell>
          <cell r="R992" t="str">
            <v>当月充值</v>
          </cell>
          <cell r="S992" t="str">
            <v>家庭用户</v>
          </cell>
          <cell r="T992" t="str">
            <v>FTTH</v>
          </cell>
          <cell r="U992" t="str">
            <v>谢如画(xierh)</v>
          </cell>
          <cell r="V992" t="str">
            <v>ZX厚街胡政</v>
          </cell>
          <cell r="W992" t="str">
            <v/>
          </cell>
          <cell r="X992" t="str">
            <v>厚街区</v>
          </cell>
          <cell r="Y992">
            <v>0</v>
          </cell>
          <cell r="Z992">
            <v>0</v>
          </cell>
          <cell r="AA992" t="str">
            <v>厚街区</v>
          </cell>
          <cell r="AB992" t="str">
            <v>10</v>
          </cell>
          <cell r="AC992">
            <v>4</v>
          </cell>
          <cell r="AD992">
            <v>6</v>
          </cell>
          <cell r="AE992" t="str">
            <v>是</v>
          </cell>
          <cell r="AF992" t="str">
            <v/>
          </cell>
          <cell r="AG992" t="str">
            <v>否</v>
          </cell>
          <cell r="AH992" t="str">
            <v>续本月</v>
          </cell>
          <cell r="AI992" t="str">
            <v>是</v>
          </cell>
          <cell r="AJ992">
            <v>18819766231</v>
          </cell>
          <cell r="AO992">
            <v>0</v>
          </cell>
          <cell r="AR992" t="str">
            <v>冼沙区</v>
          </cell>
        </row>
        <row r="993">
          <cell r="F993">
            <v>13612699331</v>
          </cell>
          <cell r="G993" t="str">
            <v>13612699331</v>
          </cell>
          <cell r="H993" t="str">
            <v>罗祖佳</v>
          </cell>
          <cell r="I993" t="str">
            <v>预付费东莞住宅新装或续费1408元包2年，带宽12M</v>
          </cell>
          <cell r="J993">
            <v>1408</v>
          </cell>
          <cell r="K993">
            <v>1408</v>
          </cell>
          <cell r="L993" t="str">
            <v>2013-06-10</v>
          </cell>
          <cell r="M993">
            <v>42165</v>
          </cell>
          <cell r="N993" t="str">
            <v>2017-06-10</v>
          </cell>
          <cell r="O993" t="str">
            <v>2015-06-10</v>
          </cell>
          <cell r="P993" t="str">
            <v>宽带预付费</v>
          </cell>
          <cell r="Q993" t="str">
            <v>续费</v>
          </cell>
          <cell r="R993" t="str">
            <v>当月充值</v>
          </cell>
          <cell r="S993" t="str">
            <v>家庭用户</v>
          </cell>
          <cell r="T993" t="str">
            <v>FTTH</v>
          </cell>
          <cell r="U993" t="str">
            <v>谢如画(xierh)</v>
          </cell>
          <cell r="V993" t="str">
            <v>ZX厚街胡政</v>
          </cell>
          <cell r="W993" t="str">
            <v>电商价值宽带营销</v>
          </cell>
          <cell r="X993" t="str">
            <v>厚街区</v>
          </cell>
          <cell r="Y993">
            <v>0</v>
          </cell>
          <cell r="Z993">
            <v>0</v>
          </cell>
          <cell r="AA993" t="str">
            <v>厚街区</v>
          </cell>
          <cell r="AB993" t="str">
            <v>10</v>
          </cell>
          <cell r="AC993">
            <v>12</v>
          </cell>
          <cell r="AD993">
            <v>24</v>
          </cell>
          <cell r="AE993" t="str">
            <v>是</v>
          </cell>
          <cell r="AF993" t="str">
            <v/>
          </cell>
          <cell r="AG993" t="str">
            <v>价值宽带</v>
          </cell>
          <cell r="AH993" t="str">
            <v>续本月</v>
          </cell>
          <cell r="AI993" t="str">
            <v>是</v>
          </cell>
          <cell r="AJ993">
            <v>13612699331</v>
          </cell>
          <cell r="AO993">
            <v>0</v>
          </cell>
          <cell r="AR993" t="str">
            <v>冼沙区</v>
          </cell>
        </row>
        <row r="994">
          <cell r="F994">
            <v>13728320418</v>
          </cell>
          <cell r="G994" t="str">
            <v>13728320418</v>
          </cell>
          <cell r="H994" t="str">
            <v>梁行林</v>
          </cell>
          <cell r="I994" t="str">
            <v>预付费东莞住宅新装或续费888元包年，带宽12M</v>
          </cell>
          <cell r="J994">
            <v>888</v>
          </cell>
          <cell r="K994">
            <v>888</v>
          </cell>
          <cell r="L994" t="str">
            <v>2013-07-02</v>
          </cell>
          <cell r="M994">
            <v>42187</v>
          </cell>
          <cell r="N994" t="str">
            <v>2016-07-02</v>
          </cell>
          <cell r="O994" t="str">
            <v>2015-06-10</v>
          </cell>
          <cell r="P994" t="str">
            <v>宽带预付费</v>
          </cell>
          <cell r="Q994" t="str">
            <v>续费</v>
          </cell>
          <cell r="R994" t="str">
            <v>提前充值</v>
          </cell>
          <cell r="S994" t="str">
            <v>家庭用户</v>
          </cell>
          <cell r="T994" t="str">
            <v>FTTH</v>
          </cell>
          <cell r="U994" t="str">
            <v>谢如画(xierh)</v>
          </cell>
          <cell r="V994" t="str">
            <v>ZY厚街营业厅</v>
          </cell>
          <cell r="W994" t="str">
            <v>非</v>
          </cell>
          <cell r="X994" t="str">
            <v>厚街区</v>
          </cell>
          <cell r="Y994">
            <v>0</v>
          </cell>
          <cell r="Z994">
            <v>0</v>
          </cell>
          <cell r="AA994" t="str">
            <v>厚街区</v>
          </cell>
          <cell r="AB994" t="str">
            <v>10</v>
          </cell>
          <cell r="AC994">
            <v>12</v>
          </cell>
          <cell r="AD994">
            <v>12</v>
          </cell>
          <cell r="AE994" t="str">
            <v>是</v>
          </cell>
          <cell r="AF994" t="str">
            <v/>
          </cell>
          <cell r="AG994" t="str">
            <v>价值宽带</v>
          </cell>
          <cell r="AH994" t="str">
            <v>续后期</v>
          </cell>
          <cell r="AI994" t="str">
            <v>否</v>
          </cell>
          <cell r="AO994">
            <v>0</v>
          </cell>
          <cell r="AR994" t="str">
            <v>低涌区</v>
          </cell>
        </row>
        <row r="995">
          <cell r="F995">
            <v>13631796045</v>
          </cell>
          <cell r="G995" t="str">
            <v>13631796045</v>
          </cell>
          <cell r="H995" t="str">
            <v>魏程</v>
          </cell>
          <cell r="I995" t="str">
            <v>预付费东莞住宅新装或续费680元包年，带宽4M</v>
          </cell>
          <cell r="J995">
            <v>680</v>
          </cell>
          <cell r="K995">
            <v>680</v>
          </cell>
          <cell r="L995" t="str">
            <v>2011-12-27</v>
          </cell>
          <cell r="M995">
            <v>42117</v>
          </cell>
          <cell r="N995" t="str">
            <v>2016-06-10</v>
          </cell>
          <cell r="O995" t="str">
            <v>2015-06-10</v>
          </cell>
          <cell r="P995" t="str">
            <v>宽带预付费</v>
          </cell>
          <cell r="Q995" t="str">
            <v>续费</v>
          </cell>
          <cell r="R995" t="str">
            <v>往月充值</v>
          </cell>
          <cell r="S995" t="str">
            <v>家庭用户</v>
          </cell>
          <cell r="T995" t="str">
            <v>(传统)XDSL</v>
          </cell>
          <cell r="U995" t="str">
            <v>王汝怡(wangry)</v>
          </cell>
          <cell r="V995" t="str">
            <v>ZY虎门营业厅</v>
          </cell>
          <cell r="W995" t="str">
            <v>1、施工单号212939 2、3、无 4、无</v>
          </cell>
          <cell r="X995" t="str">
            <v>虎门区</v>
          </cell>
          <cell r="Y995">
            <v>0</v>
          </cell>
          <cell r="Z995">
            <v>0</v>
          </cell>
          <cell r="AA995" t="str">
            <v>虎门区</v>
          </cell>
          <cell r="AB995" t="str">
            <v>10</v>
          </cell>
          <cell r="AC995">
            <v>4</v>
          </cell>
          <cell r="AD995">
            <v>12</v>
          </cell>
          <cell r="AE995" t="str">
            <v>否</v>
          </cell>
          <cell r="AF995" t="str">
            <v/>
          </cell>
          <cell r="AG995" t="str">
            <v>否</v>
          </cell>
          <cell r="AH995" t="str">
            <v>续前期</v>
          </cell>
          <cell r="AI995" t="str">
            <v>否</v>
          </cell>
          <cell r="AO995">
            <v>0</v>
          </cell>
          <cell r="AR995" t="str">
            <v>温塘区</v>
          </cell>
        </row>
        <row r="996">
          <cell r="F996">
            <v>13728205988</v>
          </cell>
          <cell r="G996" t="str">
            <v>13728205988</v>
          </cell>
          <cell r="H996" t="str">
            <v>叶东雄</v>
          </cell>
          <cell r="I996" t="str">
            <v>预付费东莞住宅新装或续费888元包年，带宽12M</v>
          </cell>
          <cell r="J996">
            <v>888</v>
          </cell>
          <cell r="K996">
            <v>888</v>
          </cell>
          <cell r="L996" t="str">
            <v>2006-07-27</v>
          </cell>
          <cell r="M996">
            <v>42064</v>
          </cell>
          <cell r="N996" t="str">
            <v>2016-06-10</v>
          </cell>
          <cell r="O996" t="str">
            <v>2015-06-10</v>
          </cell>
          <cell r="P996" t="str">
            <v>宽带预付费</v>
          </cell>
          <cell r="Q996" t="str">
            <v>续费</v>
          </cell>
          <cell r="R996" t="str">
            <v>往月充值</v>
          </cell>
          <cell r="S996" t="str">
            <v>家庭用户</v>
          </cell>
          <cell r="T996" t="str">
            <v>(传统)XDSL</v>
          </cell>
          <cell r="U996" t="str">
            <v>王汝怡(wangry)</v>
          </cell>
          <cell r="V996" t="str">
            <v>ZX虎门罗灿坤</v>
          </cell>
          <cell r="W996" t="str">
            <v>XGX</v>
          </cell>
          <cell r="X996" t="str">
            <v>虎门区</v>
          </cell>
          <cell r="Y996">
            <v>0</v>
          </cell>
          <cell r="Z996">
            <v>0</v>
          </cell>
          <cell r="AA996" t="str">
            <v>虎门区</v>
          </cell>
          <cell r="AB996" t="str">
            <v>10</v>
          </cell>
          <cell r="AC996">
            <v>12</v>
          </cell>
          <cell r="AD996">
            <v>12</v>
          </cell>
          <cell r="AE996" t="str">
            <v>否</v>
          </cell>
          <cell r="AF996" t="str">
            <v/>
          </cell>
          <cell r="AG996" t="str">
            <v>价值宽带</v>
          </cell>
          <cell r="AH996" t="str">
            <v>续前期</v>
          </cell>
          <cell r="AI996" t="str">
            <v>否</v>
          </cell>
          <cell r="AO996">
            <v>0</v>
          </cell>
          <cell r="AR996" t="str">
            <v>简沙洲区</v>
          </cell>
        </row>
        <row r="997">
          <cell r="F997">
            <v>18666495088</v>
          </cell>
          <cell r="G997" t="str">
            <v>18666495088</v>
          </cell>
          <cell r="H997" t="str">
            <v>陈天福</v>
          </cell>
          <cell r="I997" t="str">
            <v>预付费东莞住宅新装或续费1398元包年，带宽20M</v>
          </cell>
          <cell r="J997">
            <v>1398</v>
          </cell>
          <cell r="K997">
            <v>1398</v>
          </cell>
          <cell r="L997" t="str">
            <v>2014-07-17</v>
          </cell>
          <cell r="M997">
            <v>42202</v>
          </cell>
          <cell r="N997" t="str">
            <v>2016-07-17</v>
          </cell>
          <cell r="O997" t="str">
            <v>2015-06-10</v>
          </cell>
          <cell r="P997" t="str">
            <v>宽带预付费</v>
          </cell>
          <cell r="Q997" t="str">
            <v>续费</v>
          </cell>
          <cell r="R997" t="str">
            <v>提前充值</v>
          </cell>
          <cell r="S997" t="str">
            <v>家庭用户</v>
          </cell>
          <cell r="T997" t="str">
            <v>FTTH</v>
          </cell>
          <cell r="U997" t="str">
            <v>王汝怡(wangry)</v>
          </cell>
          <cell r="V997" t="str">
            <v>ZX虎门焦慧君</v>
          </cell>
          <cell r="W997" t="str">
            <v>(非)</v>
          </cell>
          <cell r="X997" t="str">
            <v>虎门区</v>
          </cell>
          <cell r="Y997">
            <v>0</v>
          </cell>
          <cell r="Z997">
            <v>0</v>
          </cell>
          <cell r="AA997" t="str">
            <v>虎门区</v>
          </cell>
          <cell r="AB997" t="str">
            <v>10</v>
          </cell>
          <cell r="AC997">
            <v>20</v>
          </cell>
          <cell r="AD997">
            <v>12</v>
          </cell>
          <cell r="AE997" t="str">
            <v>是</v>
          </cell>
          <cell r="AF997" t="str">
            <v/>
          </cell>
          <cell r="AG997" t="str">
            <v>价值宽带</v>
          </cell>
          <cell r="AH997" t="str">
            <v>续后期</v>
          </cell>
          <cell r="AI997" t="str">
            <v>否</v>
          </cell>
          <cell r="AO997">
            <v>0</v>
          </cell>
          <cell r="AR997" t="str">
            <v>简沙洲区</v>
          </cell>
        </row>
        <row r="998">
          <cell r="F998" t="str">
            <v>dgdc90018669</v>
          </cell>
          <cell r="G998" t="str">
            <v>dgdc90018669</v>
          </cell>
          <cell r="H998" t="str">
            <v>赵迪</v>
          </cell>
          <cell r="I998" t="str">
            <v>预付费东莞住宅新装或续费888元包年，带宽12M</v>
          </cell>
          <cell r="J998">
            <v>888</v>
          </cell>
          <cell r="K998">
            <v>888</v>
          </cell>
          <cell r="L998" t="str">
            <v>2009-10-01</v>
          </cell>
          <cell r="M998">
            <v>42194</v>
          </cell>
          <cell r="N998" t="str">
            <v>2016-07-09</v>
          </cell>
          <cell r="O998" t="str">
            <v>2015-06-10</v>
          </cell>
          <cell r="P998" t="str">
            <v>宽带预付费</v>
          </cell>
          <cell r="Q998" t="str">
            <v>续费</v>
          </cell>
          <cell r="R998" t="str">
            <v>提前充值</v>
          </cell>
          <cell r="S998" t="str">
            <v>家庭用户</v>
          </cell>
          <cell r="T998" t="str">
            <v>FTTH</v>
          </cell>
          <cell r="U998" t="str">
            <v>王汝怡(wangry)</v>
          </cell>
          <cell r="V998" t="str">
            <v>ZX虎门林伟文</v>
          </cell>
          <cell r="W998" t="str">
            <v>电商价值宽带营销</v>
          </cell>
          <cell r="X998" t="str">
            <v>虎门区</v>
          </cell>
          <cell r="Y998">
            <v>0</v>
          </cell>
          <cell r="Z998">
            <v>0</v>
          </cell>
          <cell r="AA998" t="str">
            <v>虎门区</v>
          </cell>
          <cell r="AB998" t="str">
            <v>10</v>
          </cell>
          <cell r="AC998">
            <v>12</v>
          </cell>
          <cell r="AD998">
            <v>12</v>
          </cell>
          <cell r="AE998" t="str">
            <v>是</v>
          </cell>
          <cell r="AF998" t="str">
            <v/>
          </cell>
          <cell r="AG998" t="str">
            <v>价值宽带</v>
          </cell>
          <cell r="AH998" t="str">
            <v>续后期</v>
          </cell>
          <cell r="AI998" t="str">
            <v>否</v>
          </cell>
          <cell r="AO998">
            <v>0</v>
          </cell>
          <cell r="AR998" t="str">
            <v>石美区</v>
          </cell>
        </row>
        <row r="999">
          <cell r="F999">
            <v>15992807158</v>
          </cell>
          <cell r="G999" t="str">
            <v>15992807158</v>
          </cell>
          <cell r="H999" t="str">
            <v>张应华</v>
          </cell>
          <cell r="I999" t="str">
            <v>预付费东莞住宅新装或续费1088元包年，带宽10M</v>
          </cell>
          <cell r="J999">
            <v>-888</v>
          </cell>
          <cell r="K999">
            <v>-888</v>
          </cell>
          <cell r="L999" t="str">
            <v>2012-07-10</v>
          </cell>
          <cell r="M999">
            <v>42561</v>
          </cell>
          <cell r="N999" t="str">
            <v>2015-07-10</v>
          </cell>
          <cell r="O999" t="str">
            <v>2015-06-10</v>
          </cell>
          <cell r="P999" t="str">
            <v>宽带预付费</v>
          </cell>
          <cell r="Q999" t="str">
            <v>宽带冲正</v>
          </cell>
          <cell r="R999" t="str">
            <v>提前充值</v>
          </cell>
          <cell r="S999" t="str">
            <v>家庭用户</v>
          </cell>
          <cell r="T999" t="str">
            <v>FTTH</v>
          </cell>
          <cell r="U999" t="str">
            <v>王丽(wangl)</v>
          </cell>
          <cell r="V999" t="str">
            <v>DSBR长安肖亮</v>
          </cell>
          <cell r="W999" t="str">
            <v>电商价值宽带营销</v>
          </cell>
          <cell r="X999" t="str">
            <v>长安区</v>
          </cell>
          <cell r="Y999">
            <v>0</v>
          </cell>
          <cell r="Z999">
            <v>0</v>
          </cell>
          <cell r="AA999" t="str">
            <v>长安区</v>
          </cell>
          <cell r="AB999" t="str">
            <v>10</v>
          </cell>
          <cell r="AC999">
            <v>10</v>
          </cell>
          <cell r="AD999">
            <v>12</v>
          </cell>
          <cell r="AE999" t="str">
            <v>是</v>
          </cell>
          <cell r="AF999" t="str">
            <v/>
          </cell>
          <cell r="AG999" t="str">
            <v>价值宽带</v>
          </cell>
          <cell r="AH999" t="str">
            <v>续后期</v>
          </cell>
          <cell r="AI999" t="str">
            <v>否</v>
          </cell>
          <cell r="AO999">
            <v>0</v>
          </cell>
          <cell r="AR999" t="str">
            <v>牛鼓区</v>
          </cell>
        </row>
        <row r="1000">
          <cell r="F1000">
            <v>13790188081</v>
          </cell>
          <cell r="G1000" t="str">
            <v>13790188081</v>
          </cell>
          <cell r="H1000" t="str">
            <v>彭绪称</v>
          </cell>
          <cell r="I1000" t="str">
            <v>预付费东莞住宅新装或续费680元包年，带宽4M</v>
          </cell>
          <cell r="J1000">
            <v>680</v>
          </cell>
          <cell r="K1000">
            <v>680</v>
          </cell>
          <cell r="L1000" t="str">
            <v>2010-11-13</v>
          </cell>
          <cell r="M1000">
            <v>42174</v>
          </cell>
          <cell r="N1000" t="str">
            <v>2016-06-19</v>
          </cell>
          <cell r="O1000" t="str">
            <v>2015-06-10</v>
          </cell>
          <cell r="P1000" t="str">
            <v>宽带预付费</v>
          </cell>
          <cell r="Q1000" t="str">
            <v>续费</v>
          </cell>
          <cell r="R1000" t="str">
            <v>提前充值</v>
          </cell>
          <cell r="S1000" t="str">
            <v>家庭用户</v>
          </cell>
          <cell r="T1000" t="str">
            <v>(传统)XDSL</v>
          </cell>
          <cell r="U1000" t="str">
            <v>王丽(wangl)</v>
          </cell>
          <cell r="V1000" t="str">
            <v>ZX长安何乐平</v>
          </cell>
          <cell r="W1000" t="str">
            <v/>
          </cell>
          <cell r="X1000" t="str">
            <v>长安区</v>
          </cell>
          <cell r="Y1000">
            <v>0</v>
          </cell>
          <cell r="Z1000">
            <v>0</v>
          </cell>
          <cell r="AA1000" t="str">
            <v>长安区</v>
          </cell>
          <cell r="AB1000" t="str">
            <v>10</v>
          </cell>
          <cell r="AC1000">
            <v>4</v>
          </cell>
          <cell r="AD1000">
            <v>12</v>
          </cell>
          <cell r="AE1000" t="str">
            <v>否</v>
          </cell>
          <cell r="AF1000" t="str">
            <v/>
          </cell>
          <cell r="AG1000" t="str">
            <v>否</v>
          </cell>
          <cell r="AH1000" t="str">
            <v>续本月</v>
          </cell>
          <cell r="AI1000" t="str">
            <v>否</v>
          </cell>
          <cell r="AO1000">
            <v>0</v>
          </cell>
          <cell r="AR1000" t="str">
            <v>恒丰区</v>
          </cell>
        </row>
        <row r="1001">
          <cell r="F1001">
            <v>13631750278</v>
          </cell>
          <cell r="G1001" t="str">
            <v>13631750278</v>
          </cell>
          <cell r="H1001" t="str">
            <v>黄健平</v>
          </cell>
          <cell r="I1001" t="str">
            <v>预付费东莞住宅新装或续费888元包年，带宽12M</v>
          </cell>
          <cell r="J1001">
            <v>888</v>
          </cell>
          <cell r="K1001">
            <v>888</v>
          </cell>
          <cell r="L1001" t="str">
            <v>2012-03-19</v>
          </cell>
          <cell r="M1001">
            <v>42201</v>
          </cell>
          <cell r="N1001" t="str">
            <v>2016-07-16</v>
          </cell>
          <cell r="O1001" t="str">
            <v>2015-06-10</v>
          </cell>
          <cell r="P1001" t="str">
            <v>宽带预付费</v>
          </cell>
          <cell r="Q1001" t="str">
            <v>续费</v>
          </cell>
          <cell r="R1001" t="str">
            <v>提前充值</v>
          </cell>
          <cell r="S1001" t="str">
            <v>家庭用户</v>
          </cell>
          <cell r="T1001" t="str">
            <v>FTTH</v>
          </cell>
          <cell r="U1001" t="str">
            <v>王丽(wangl)</v>
          </cell>
          <cell r="V1001" t="str">
            <v>ZX长安朱江益</v>
          </cell>
          <cell r="W1001" t="str">
            <v>电商价值宽带营销</v>
          </cell>
          <cell r="X1001" t="str">
            <v>长安区</v>
          </cell>
          <cell r="Y1001">
            <v>0</v>
          </cell>
          <cell r="Z1001">
            <v>0</v>
          </cell>
          <cell r="AA1001" t="str">
            <v>长安区</v>
          </cell>
          <cell r="AB1001" t="str">
            <v>10</v>
          </cell>
          <cell r="AC1001">
            <v>12</v>
          </cell>
          <cell r="AD1001">
            <v>12</v>
          </cell>
          <cell r="AE1001" t="str">
            <v>是</v>
          </cell>
          <cell r="AF1001" t="str">
            <v/>
          </cell>
          <cell r="AG1001" t="str">
            <v>价值宽带</v>
          </cell>
          <cell r="AH1001" t="str">
            <v>续后期</v>
          </cell>
          <cell r="AI1001" t="str">
            <v>否</v>
          </cell>
          <cell r="AO1001">
            <v>0</v>
          </cell>
          <cell r="AR1001" t="str">
            <v>光润区</v>
          </cell>
        </row>
        <row r="1002">
          <cell r="F1002">
            <v>13929203905</v>
          </cell>
          <cell r="G1002" t="str">
            <v>13929203905</v>
          </cell>
          <cell r="H1002" t="str">
            <v>聂盼</v>
          </cell>
          <cell r="I1002" t="str">
            <v>预付费东莞住宅新装或续费1088元包年，带宽10M</v>
          </cell>
          <cell r="J1002">
            <v>1088</v>
          </cell>
          <cell r="K1002">
            <v>1088</v>
          </cell>
          <cell r="L1002" t="str">
            <v>2006-01-19</v>
          </cell>
          <cell r="M1002">
            <v>42166</v>
          </cell>
          <cell r="N1002" t="str">
            <v>2016-06-11</v>
          </cell>
          <cell r="O1002" t="str">
            <v>2015-06-10</v>
          </cell>
          <cell r="P1002" t="str">
            <v>宽带预付费</v>
          </cell>
          <cell r="Q1002" t="str">
            <v>续费</v>
          </cell>
          <cell r="R1002" t="str">
            <v>当月充值</v>
          </cell>
          <cell r="S1002" t="str">
            <v>企业客户</v>
          </cell>
          <cell r="T1002" t="str">
            <v>FTTH</v>
          </cell>
          <cell r="U1002" t="str">
            <v>谢如画(xierh)</v>
          </cell>
          <cell r="V1002" t="str">
            <v>ZX厚街张宏波</v>
          </cell>
          <cell r="W1002" t="str">
            <v>电商价值宽带营销</v>
          </cell>
          <cell r="X1002" t="str">
            <v>厚街区</v>
          </cell>
          <cell r="Y1002">
            <v>0</v>
          </cell>
          <cell r="Z1002">
            <v>0</v>
          </cell>
          <cell r="AA1002" t="str">
            <v>厚街区</v>
          </cell>
          <cell r="AB1002" t="str">
            <v>10</v>
          </cell>
          <cell r="AC1002">
            <v>10</v>
          </cell>
          <cell r="AD1002">
            <v>12</v>
          </cell>
          <cell r="AE1002" t="str">
            <v>是</v>
          </cell>
          <cell r="AF1002" t="str">
            <v/>
          </cell>
          <cell r="AG1002" t="str">
            <v>价值宽带</v>
          </cell>
          <cell r="AH1002" t="str">
            <v>续本月</v>
          </cell>
          <cell r="AI1002" t="str">
            <v>是</v>
          </cell>
          <cell r="AJ1002">
            <v>13929203905</v>
          </cell>
          <cell r="AO1002">
            <v>0</v>
          </cell>
          <cell r="AR1002" t="str">
            <v>光润区</v>
          </cell>
        </row>
        <row r="1003">
          <cell r="F1003">
            <v>13431280382</v>
          </cell>
          <cell r="G1003" t="str">
            <v>13431280382</v>
          </cell>
          <cell r="H1003" t="str">
            <v>王强</v>
          </cell>
          <cell r="I1003" t="str">
            <v>预付费东莞住宅新装或续费888元包年，带宽12M</v>
          </cell>
          <cell r="J1003">
            <v>888</v>
          </cell>
          <cell r="K1003">
            <v>888</v>
          </cell>
          <cell r="L1003" t="str">
            <v>2013-04-03</v>
          </cell>
          <cell r="M1003">
            <v>42203</v>
          </cell>
          <cell r="N1003" t="str">
            <v>2016-07-18</v>
          </cell>
          <cell r="O1003" t="str">
            <v>2015-06-10</v>
          </cell>
          <cell r="P1003" t="str">
            <v>宽带预付费</v>
          </cell>
          <cell r="Q1003" t="str">
            <v>续费</v>
          </cell>
          <cell r="R1003" t="str">
            <v>提前充值</v>
          </cell>
          <cell r="S1003" t="str">
            <v>家庭用户</v>
          </cell>
          <cell r="T1003" t="str">
            <v>FTTH</v>
          </cell>
          <cell r="U1003" t="str">
            <v>赵妮(zhaon)</v>
          </cell>
          <cell r="V1003" t="str">
            <v>ZX常平吴斌</v>
          </cell>
          <cell r="W1003" t="str">
            <v/>
          </cell>
          <cell r="X1003" t="str">
            <v>常平区</v>
          </cell>
          <cell r="Y1003">
            <v>0</v>
          </cell>
          <cell r="Z1003">
            <v>0</v>
          </cell>
          <cell r="AA1003" t="str">
            <v>常平区</v>
          </cell>
          <cell r="AB1003" t="str">
            <v>10</v>
          </cell>
          <cell r="AC1003">
            <v>12</v>
          </cell>
          <cell r="AD1003">
            <v>12</v>
          </cell>
          <cell r="AE1003" t="str">
            <v>是</v>
          </cell>
          <cell r="AF1003" t="str">
            <v/>
          </cell>
          <cell r="AG1003" t="str">
            <v>价值宽带</v>
          </cell>
          <cell r="AH1003" t="str">
            <v>续后期</v>
          </cell>
          <cell r="AI1003" t="str">
            <v>否</v>
          </cell>
          <cell r="AO1003">
            <v>0</v>
          </cell>
          <cell r="AR1003" t="str">
            <v>低涌区</v>
          </cell>
        </row>
        <row r="1004">
          <cell r="F1004">
            <v>13537096938</v>
          </cell>
          <cell r="G1004" t="str">
            <v>13537096938</v>
          </cell>
          <cell r="H1004" t="str">
            <v>金光胜</v>
          </cell>
          <cell r="I1004" t="str">
            <v>预付费东莞住宅新装或续费888元包年，带宽12M</v>
          </cell>
          <cell r="J1004">
            <v>888</v>
          </cell>
          <cell r="K1004">
            <v>888</v>
          </cell>
          <cell r="L1004" t="str">
            <v>2014-06-07</v>
          </cell>
          <cell r="M1004">
            <v>42162</v>
          </cell>
          <cell r="N1004" t="str">
            <v>2016-06-10</v>
          </cell>
          <cell r="O1004" t="str">
            <v>2015-06-10</v>
          </cell>
          <cell r="P1004" t="str">
            <v>宽带预付费</v>
          </cell>
          <cell r="Q1004" t="str">
            <v>续费</v>
          </cell>
          <cell r="R1004" t="str">
            <v>当月充值</v>
          </cell>
          <cell r="S1004" t="str">
            <v>家庭用户</v>
          </cell>
          <cell r="T1004" t="str">
            <v>FTTH</v>
          </cell>
          <cell r="U1004" t="str">
            <v>何丽(heli)</v>
          </cell>
          <cell r="V1004" t="str">
            <v>DL东莞金伦</v>
          </cell>
          <cell r="W1004" t="str">
            <v>电商价值宽带营销</v>
          </cell>
          <cell r="X1004" t="str">
            <v>大朗区</v>
          </cell>
          <cell r="Y1004">
            <v>0</v>
          </cell>
          <cell r="Z1004">
            <v>0</v>
          </cell>
          <cell r="AA1004" t="str">
            <v>大朗区</v>
          </cell>
          <cell r="AB1004" t="str">
            <v>10</v>
          </cell>
          <cell r="AC1004">
            <v>12</v>
          </cell>
          <cell r="AD1004">
            <v>12</v>
          </cell>
          <cell r="AE1004" t="str">
            <v>是</v>
          </cell>
          <cell r="AF1004" t="str">
            <v/>
          </cell>
          <cell r="AG1004" t="str">
            <v>价值宽带</v>
          </cell>
          <cell r="AH1004" t="str">
            <v>续本月</v>
          </cell>
          <cell r="AI1004" t="str">
            <v>是</v>
          </cell>
          <cell r="AJ1004">
            <v>13537096938</v>
          </cell>
          <cell r="AO1004">
            <v>0</v>
          </cell>
          <cell r="AR1004" t="str">
            <v>低涌区</v>
          </cell>
        </row>
        <row r="1005">
          <cell r="F1005">
            <v>13412248160</v>
          </cell>
          <cell r="G1005" t="str">
            <v>13412248160</v>
          </cell>
          <cell r="H1005" t="str">
            <v>陈汪军</v>
          </cell>
          <cell r="I1005" t="str">
            <v>预付费东莞住宅新装或续费888元包年，带宽12M</v>
          </cell>
          <cell r="J1005">
            <v>888</v>
          </cell>
          <cell r="K1005">
            <v>888</v>
          </cell>
          <cell r="L1005" t="str">
            <v>2014-07-29</v>
          </cell>
          <cell r="M1005">
            <v>42214</v>
          </cell>
          <cell r="N1005" t="str">
            <v>2016-07-29</v>
          </cell>
          <cell r="O1005" t="str">
            <v>2015-06-10</v>
          </cell>
          <cell r="P1005" t="str">
            <v>宽带预付费</v>
          </cell>
          <cell r="Q1005" t="str">
            <v>续费</v>
          </cell>
          <cell r="R1005" t="str">
            <v>提前充值</v>
          </cell>
          <cell r="S1005" t="str">
            <v>家庭用户</v>
          </cell>
          <cell r="T1005" t="str">
            <v>FTTH</v>
          </cell>
          <cell r="U1005" t="str">
            <v>何丽(heli)</v>
          </cell>
          <cell r="V1005" t="str">
            <v>ZX大朗黄智乾</v>
          </cell>
          <cell r="W1005" t="str">
            <v>东坑区</v>
          </cell>
          <cell r="X1005" t="str">
            <v>大朗区</v>
          </cell>
          <cell r="Y1005">
            <v>0</v>
          </cell>
          <cell r="Z1005">
            <v>0</v>
          </cell>
          <cell r="AA1005" t="str">
            <v>大朗区</v>
          </cell>
          <cell r="AB1005" t="str">
            <v>10</v>
          </cell>
          <cell r="AC1005">
            <v>12</v>
          </cell>
          <cell r="AD1005">
            <v>12</v>
          </cell>
          <cell r="AE1005" t="str">
            <v>是</v>
          </cell>
          <cell r="AF1005" t="str">
            <v/>
          </cell>
          <cell r="AG1005" t="str">
            <v>价值宽带</v>
          </cell>
          <cell r="AH1005" t="str">
            <v>续后期</v>
          </cell>
          <cell r="AI1005" t="str">
            <v>否</v>
          </cell>
          <cell r="AO1005">
            <v>0</v>
          </cell>
          <cell r="AR1005" t="str">
            <v>低涌区</v>
          </cell>
        </row>
        <row r="1006">
          <cell r="F1006">
            <v>13656790789</v>
          </cell>
          <cell r="G1006" t="str">
            <v>13656790789</v>
          </cell>
          <cell r="H1006" t="str">
            <v>福建富安茗菜</v>
          </cell>
          <cell r="I1006" t="str">
            <v>东莞互联网专线续费包14个月1400元，8M（不提供MODEM）</v>
          </cell>
          <cell r="J1006">
            <v>1400</v>
          </cell>
          <cell r="K1006">
            <v>1400</v>
          </cell>
          <cell r="L1006" t="str">
            <v>2012-04-07</v>
          </cell>
          <cell r="M1006">
            <v>42223</v>
          </cell>
          <cell r="N1006" t="str">
            <v>2016-10-07</v>
          </cell>
          <cell r="O1006" t="str">
            <v>2015-06-10</v>
          </cell>
          <cell r="P1006" t="str">
            <v>专线预付费</v>
          </cell>
          <cell r="Q1006" t="str">
            <v>续费</v>
          </cell>
          <cell r="R1006" t="str">
            <v>提前充值</v>
          </cell>
          <cell r="S1006" t="str">
            <v/>
          </cell>
          <cell r="T1006" t="str">
            <v>FTTH</v>
          </cell>
          <cell r="U1006" t="str">
            <v>何丽(heli)</v>
          </cell>
          <cell r="V1006" t="str">
            <v>ZX大朗邓轩物</v>
          </cell>
          <cell r="W1006" t="str">
            <v>东坑区</v>
          </cell>
          <cell r="X1006" t="str">
            <v>大朗区</v>
          </cell>
          <cell r="Y1006">
            <v>0</v>
          </cell>
          <cell r="Z1006">
            <v>0</v>
          </cell>
          <cell r="AA1006" t="str">
            <v>大朗区</v>
          </cell>
          <cell r="AB1006" t="str">
            <v>10</v>
          </cell>
          <cell r="AC1006">
            <v>8</v>
          </cell>
          <cell r="AD1006">
            <v>14</v>
          </cell>
          <cell r="AE1006" t="str">
            <v>是</v>
          </cell>
          <cell r="AF1006" t="str">
            <v/>
          </cell>
          <cell r="AG1006" t="str">
            <v>否</v>
          </cell>
          <cell r="AH1006" t="str">
            <v>续后期</v>
          </cell>
          <cell r="AI1006" t="str">
            <v>否</v>
          </cell>
          <cell r="AO1006">
            <v>0</v>
          </cell>
          <cell r="AR1006" t="str">
            <v>低涌区</v>
          </cell>
        </row>
        <row r="1007">
          <cell r="F1007">
            <v>13697176888</v>
          </cell>
          <cell r="G1007" t="str">
            <v>13697176888</v>
          </cell>
          <cell r="H1007" t="str">
            <v>胡湘陵</v>
          </cell>
          <cell r="I1007" t="str">
            <v>预付费东莞住宅新装或续费680元包年，带宽4M</v>
          </cell>
          <cell r="J1007">
            <v>680</v>
          </cell>
          <cell r="K1007">
            <v>680</v>
          </cell>
          <cell r="L1007" t="str">
            <v>2009-11-26</v>
          </cell>
          <cell r="M1007">
            <v>42162</v>
          </cell>
          <cell r="N1007" t="str">
            <v>2016-06-10</v>
          </cell>
          <cell r="O1007" t="str">
            <v>2015-06-10</v>
          </cell>
          <cell r="P1007" t="str">
            <v>宽带预付费</v>
          </cell>
          <cell r="Q1007" t="str">
            <v>续费</v>
          </cell>
          <cell r="R1007" t="str">
            <v>往月充值</v>
          </cell>
          <cell r="S1007" t="str">
            <v>家庭用户</v>
          </cell>
          <cell r="T1007" t="str">
            <v>(传统)XDSL</v>
          </cell>
          <cell r="U1007" t="str">
            <v>尼佳(nj_dl)</v>
          </cell>
          <cell r="V1007" t="str">
            <v>ZX大朗邓轩物</v>
          </cell>
          <cell r="W1007" t="str">
            <v>洋坑塘犀牛坡大岭山区</v>
          </cell>
          <cell r="X1007" t="str">
            <v>大朗区</v>
          </cell>
          <cell r="Y1007">
            <v>0</v>
          </cell>
          <cell r="Z1007">
            <v>0</v>
          </cell>
          <cell r="AA1007" t="str">
            <v>大朗区</v>
          </cell>
          <cell r="AB1007" t="str">
            <v>10</v>
          </cell>
          <cell r="AC1007">
            <v>4</v>
          </cell>
          <cell r="AD1007">
            <v>12</v>
          </cell>
          <cell r="AE1007" t="str">
            <v>否</v>
          </cell>
          <cell r="AF1007" t="str">
            <v/>
          </cell>
          <cell r="AG1007" t="str">
            <v>否</v>
          </cell>
          <cell r="AH1007" t="str">
            <v>续本月</v>
          </cell>
          <cell r="AI1007" t="str">
            <v>否</v>
          </cell>
          <cell r="AO1007">
            <v>0</v>
          </cell>
          <cell r="AR1007" t="str">
            <v>西联区</v>
          </cell>
        </row>
        <row r="1008">
          <cell r="F1008">
            <v>15820827497</v>
          </cell>
          <cell r="G1008" t="str">
            <v>15820827497</v>
          </cell>
          <cell r="H1008" t="str">
            <v>邓勇刚</v>
          </cell>
          <cell r="I1008" t="str">
            <v>预付费东莞住宅新装或续费680元包年，带宽4M</v>
          </cell>
          <cell r="J1008">
            <v>680</v>
          </cell>
          <cell r="K1008">
            <v>680</v>
          </cell>
          <cell r="L1008" t="str">
            <v>2011-01-27</v>
          </cell>
          <cell r="M1008">
            <v>42197</v>
          </cell>
          <cell r="N1008" t="str">
            <v>2016-07-12</v>
          </cell>
          <cell r="O1008" t="str">
            <v>2015-06-10</v>
          </cell>
          <cell r="P1008" t="str">
            <v>宽带预付费</v>
          </cell>
          <cell r="Q1008" t="str">
            <v>续费</v>
          </cell>
          <cell r="R1008" t="str">
            <v>提前充值</v>
          </cell>
          <cell r="S1008" t="str">
            <v>家庭用户</v>
          </cell>
          <cell r="T1008" t="str">
            <v>(传统)XDSL</v>
          </cell>
          <cell r="U1008" t="str">
            <v>何丽(heli)</v>
          </cell>
          <cell r="V1008" t="str">
            <v>ZX大朗胡静林</v>
          </cell>
          <cell r="W1008" t="str">
            <v>东坑区</v>
          </cell>
          <cell r="X1008" t="str">
            <v>大朗区</v>
          </cell>
          <cell r="Y1008">
            <v>0</v>
          </cell>
          <cell r="Z1008">
            <v>0</v>
          </cell>
          <cell r="AA1008" t="str">
            <v>大朗区</v>
          </cell>
          <cell r="AB1008" t="str">
            <v>10</v>
          </cell>
          <cell r="AC1008">
            <v>4</v>
          </cell>
          <cell r="AD1008">
            <v>12</v>
          </cell>
          <cell r="AE1008" t="str">
            <v>否</v>
          </cell>
          <cell r="AF1008" t="str">
            <v/>
          </cell>
          <cell r="AG1008" t="str">
            <v>否</v>
          </cell>
          <cell r="AH1008" t="str">
            <v>续后期</v>
          </cell>
          <cell r="AI1008" t="str">
            <v>否</v>
          </cell>
          <cell r="AO1008">
            <v>0</v>
          </cell>
          <cell r="AR1008" t="str">
            <v>低涌区</v>
          </cell>
        </row>
        <row r="1009">
          <cell r="F1009">
            <v>13460480903</v>
          </cell>
          <cell r="G1009" t="str">
            <v>13460480903</v>
          </cell>
          <cell r="H1009" t="str">
            <v>黄涛淘</v>
          </cell>
          <cell r="I1009" t="str">
            <v>预付费东莞住宅新装或续费1408元包2年，带宽12M</v>
          </cell>
          <cell r="J1009">
            <v>1408</v>
          </cell>
          <cell r="K1009">
            <v>1408</v>
          </cell>
          <cell r="L1009" t="str">
            <v>2010-09-12</v>
          </cell>
          <cell r="M1009">
            <v>42181</v>
          </cell>
          <cell r="N1009" t="str">
            <v>2017-06-26</v>
          </cell>
          <cell r="O1009" t="str">
            <v>2015-06-10</v>
          </cell>
          <cell r="P1009" t="str">
            <v>宽带预付费</v>
          </cell>
          <cell r="Q1009" t="str">
            <v>续费</v>
          </cell>
          <cell r="R1009" t="str">
            <v>当月充值</v>
          </cell>
          <cell r="S1009" t="str">
            <v>家庭用户</v>
          </cell>
          <cell r="T1009" t="str">
            <v>FTTH</v>
          </cell>
          <cell r="U1009" t="str">
            <v>何丽(heli)</v>
          </cell>
          <cell r="V1009" t="str">
            <v>DL东铁办公</v>
          </cell>
          <cell r="W1009" t="str">
            <v>电商价值宽带营销</v>
          </cell>
          <cell r="X1009" t="str">
            <v>大朗区</v>
          </cell>
          <cell r="Y1009">
            <v>0</v>
          </cell>
          <cell r="Z1009">
            <v>0</v>
          </cell>
          <cell r="AA1009" t="str">
            <v>大朗区</v>
          </cell>
          <cell r="AB1009" t="str">
            <v>10</v>
          </cell>
          <cell r="AC1009">
            <v>12</v>
          </cell>
          <cell r="AD1009">
            <v>24</v>
          </cell>
          <cell r="AE1009" t="str">
            <v>是</v>
          </cell>
          <cell r="AF1009" t="str">
            <v/>
          </cell>
          <cell r="AG1009" t="str">
            <v>价值宽带</v>
          </cell>
          <cell r="AH1009" t="str">
            <v>续本月</v>
          </cell>
          <cell r="AI1009" t="str">
            <v>是</v>
          </cell>
          <cell r="AJ1009">
            <v>13460480903</v>
          </cell>
          <cell r="AO1009">
            <v>0</v>
          </cell>
          <cell r="AR1009" t="str">
            <v>低涌区</v>
          </cell>
        </row>
        <row r="1010">
          <cell r="F1010">
            <v>13631757858</v>
          </cell>
          <cell r="G1010" t="str">
            <v>13631757858</v>
          </cell>
          <cell r="H1010" t="str">
            <v>莫合平</v>
          </cell>
          <cell r="I1010" t="str">
            <v>预付费东莞住宅新装或续费888元包年，带宽12M</v>
          </cell>
          <cell r="J1010">
            <v>888</v>
          </cell>
          <cell r="K1010">
            <v>888</v>
          </cell>
          <cell r="L1010" t="str">
            <v>2007-06-19</v>
          </cell>
          <cell r="M1010">
            <v>42176</v>
          </cell>
          <cell r="N1010" t="str">
            <v>2016-06-21</v>
          </cell>
          <cell r="O1010" t="str">
            <v>2015-06-10</v>
          </cell>
          <cell r="P1010" t="str">
            <v>宽带预付费</v>
          </cell>
          <cell r="Q1010" t="str">
            <v>续费</v>
          </cell>
          <cell r="R1010" t="str">
            <v>当月充值</v>
          </cell>
          <cell r="S1010" t="str">
            <v>家庭用户</v>
          </cell>
          <cell r="T1010" t="str">
            <v>FTTH</v>
          </cell>
          <cell r="U1010" t="str">
            <v>赵妮(zhaon)</v>
          </cell>
          <cell r="V1010" t="str">
            <v>ZX常平谢熙</v>
          </cell>
          <cell r="W1010" t="str">
            <v/>
          </cell>
          <cell r="X1010" t="str">
            <v>常平区</v>
          </cell>
          <cell r="Y1010">
            <v>0</v>
          </cell>
          <cell r="Z1010">
            <v>0</v>
          </cell>
          <cell r="AA1010" t="str">
            <v>常平区</v>
          </cell>
          <cell r="AB1010" t="str">
            <v>10</v>
          </cell>
          <cell r="AC1010">
            <v>12</v>
          </cell>
          <cell r="AD1010">
            <v>12</v>
          </cell>
          <cell r="AE1010" t="str">
            <v>是</v>
          </cell>
          <cell r="AF1010" t="str">
            <v/>
          </cell>
          <cell r="AG1010" t="str">
            <v>价值宽带</v>
          </cell>
          <cell r="AH1010" t="str">
            <v>续本月</v>
          </cell>
          <cell r="AI1010" t="str">
            <v>是</v>
          </cell>
          <cell r="AJ1010">
            <v>13631757858</v>
          </cell>
          <cell r="AO1010">
            <v>0</v>
          </cell>
          <cell r="AR1010" t="str">
            <v>牛鼓区</v>
          </cell>
        </row>
        <row r="1011">
          <cell r="F1011">
            <v>13682546152</v>
          </cell>
          <cell r="G1011" t="str">
            <v>13682546152</v>
          </cell>
          <cell r="H1011" t="str">
            <v>郑劲龙</v>
          </cell>
          <cell r="I1011" t="str">
            <v>预付费东莞住宅新装或续费888元包年，带宽12M</v>
          </cell>
          <cell r="J1011">
            <v>888</v>
          </cell>
          <cell r="K1011">
            <v>888</v>
          </cell>
          <cell r="L1011" t="str">
            <v>2010-09-08</v>
          </cell>
          <cell r="M1011">
            <v>42187</v>
          </cell>
          <cell r="N1011" t="str">
            <v>2016-07-02</v>
          </cell>
          <cell r="O1011" t="str">
            <v>2015-06-10</v>
          </cell>
          <cell r="P1011" t="str">
            <v>宽带预付费</v>
          </cell>
          <cell r="Q1011" t="str">
            <v>续费</v>
          </cell>
          <cell r="R1011" t="str">
            <v>提前充值</v>
          </cell>
          <cell r="S1011" t="str">
            <v>家庭用户</v>
          </cell>
          <cell r="T1011" t="str">
            <v>FTTH</v>
          </cell>
          <cell r="U1011" t="str">
            <v>赵妮(zhaon)</v>
          </cell>
          <cell r="V1011" t="str">
            <v>ZX常平谢熙</v>
          </cell>
          <cell r="W1011" t="str">
            <v/>
          </cell>
          <cell r="X1011" t="str">
            <v>常平区</v>
          </cell>
          <cell r="Y1011">
            <v>0</v>
          </cell>
          <cell r="Z1011">
            <v>0</v>
          </cell>
          <cell r="AA1011" t="str">
            <v>常平区</v>
          </cell>
          <cell r="AB1011" t="str">
            <v>10</v>
          </cell>
          <cell r="AC1011">
            <v>12</v>
          </cell>
          <cell r="AD1011">
            <v>12</v>
          </cell>
          <cell r="AE1011" t="str">
            <v>是</v>
          </cell>
          <cell r="AF1011" t="str">
            <v/>
          </cell>
          <cell r="AG1011" t="str">
            <v>价值宽带</v>
          </cell>
          <cell r="AH1011" t="str">
            <v>续后期</v>
          </cell>
          <cell r="AI1011" t="str">
            <v>否</v>
          </cell>
          <cell r="AO1011">
            <v>0</v>
          </cell>
          <cell r="AR1011" t="str">
            <v>牛鼓区</v>
          </cell>
        </row>
        <row r="1012">
          <cell r="F1012">
            <v>13537196363</v>
          </cell>
          <cell r="G1012" t="str">
            <v>13537196363</v>
          </cell>
          <cell r="H1012" t="str">
            <v>孙贵泳</v>
          </cell>
          <cell r="I1012" t="str">
            <v>预付费东莞住宅新装或续费888元包年，带宽12M</v>
          </cell>
          <cell r="J1012">
            <v>888</v>
          </cell>
          <cell r="K1012">
            <v>888</v>
          </cell>
          <cell r="L1012" t="str">
            <v>2009-12-09</v>
          </cell>
          <cell r="M1012">
            <v>42196</v>
          </cell>
          <cell r="N1012" t="str">
            <v>2016-07-11</v>
          </cell>
          <cell r="O1012" t="str">
            <v>2015-06-10</v>
          </cell>
          <cell r="P1012" t="str">
            <v>宽带预付费</v>
          </cell>
          <cell r="Q1012" t="str">
            <v>续费</v>
          </cell>
          <cell r="R1012" t="str">
            <v>提前充值</v>
          </cell>
          <cell r="S1012" t="str">
            <v>家庭用户</v>
          </cell>
          <cell r="T1012" t="str">
            <v>FTTH</v>
          </cell>
          <cell r="U1012" t="str">
            <v>赵妮(zhaon)</v>
          </cell>
          <cell r="V1012" t="str">
            <v>ZX常平谢熙</v>
          </cell>
          <cell r="W1012" t="str">
            <v/>
          </cell>
          <cell r="X1012" t="str">
            <v>常平区</v>
          </cell>
          <cell r="Y1012">
            <v>0</v>
          </cell>
          <cell r="Z1012">
            <v>0</v>
          </cell>
          <cell r="AA1012" t="str">
            <v>常平区</v>
          </cell>
          <cell r="AB1012" t="str">
            <v>10</v>
          </cell>
          <cell r="AC1012">
            <v>12</v>
          </cell>
          <cell r="AD1012">
            <v>12</v>
          </cell>
          <cell r="AE1012" t="str">
            <v>是</v>
          </cell>
          <cell r="AF1012" t="str">
            <v/>
          </cell>
          <cell r="AG1012" t="str">
            <v>价值宽带</v>
          </cell>
          <cell r="AH1012" t="str">
            <v>续后期</v>
          </cell>
          <cell r="AI1012" t="str">
            <v>否</v>
          </cell>
          <cell r="AO1012">
            <v>0</v>
          </cell>
          <cell r="AR1012" t="str">
            <v>牛鼓区</v>
          </cell>
        </row>
        <row r="1013">
          <cell r="F1013">
            <v>13922919590</v>
          </cell>
          <cell r="G1013" t="str">
            <v>13922919590</v>
          </cell>
          <cell r="H1013" t="str">
            <v>杨海洋</v>
          </cell>
          <cell r="I1013" t="str">
            <v>预付费东莞住宅新装或续费888元包年，带宽12M</v>
          </cell>
          <cell r="J1013">
            <v>888</v>
          </cell>
          <cell r="K1013">
            <v>888</v>
          </cell>
          <cell r="L1013" t="str">
            <v>2012-07-27</v>
          </cell>
          <cell r="M1013">
            <v>42212</v>
          </cell>
          <cell r="N1013" t="str">
            <v>2016-07-27</v>
          </cell>
          <cell r="O1013" t="str">
            <v>2015-06-10</v>
          </cell>
          <cell r="P1013" t="str">
            <v>宽带预付费</v>
          </cell>
          <cell r="Q1013" t="str">
            <v>续费</v>
          </cell>
          <cell r="R1013" t="str">
            <v>提前充值</v>
          </cell>
          <cell r="S1013" t="str">
            <v>家庭用户</v>
          </cell>
          <cell r="T1013" t="str">
            <v>FTTH</v>
          </cell>
          <cell r="U1013" t="str">
            <v>何丽(heli)</v>
          </cell>
          <cell r="V1013" t="str">
            <v>ZX大朗杜昇华</v>
          </cell>
          <cell r="W1013" t="str">
            <v>洋坑塘犀牛坡大岭山区</v>
          </cell>
          <cell r="X1013" t="str">
            <v>大朗区</v>
          </cell>
          <cell r="Y1013">
            <v>0</v>
          </cell>
          <cell r="Z1013">
            <v>0</v>
          </cell>
          <cell r="AA1013" t="str">
            <v>大朗区</v>
          </cell>
          <cell r="AB1013" t="str">
            <v>10</v>
          </cell>
          <cell r="AC1013">
            <v>12</v>
          </cell>
          <cell r="AD1013">
            <v>12</v>
          </cell>
          <cell r="AE1013" t="str">
            <v>是</v>
          </cell>
          <cell r="AF1013" t="str">
            <v/>
          </cell>
          <cell r="AG1013" t="str">
            <v>价值宽带</v>
          </cell>
          <cell r="AH1013" t="str">
            <v>续后期</v>
          </cell>
          <cell r="AI1013" t="str">
            <v>否</v>
          </cell>
          <cell r="AO1013">
            <v>0</v>
          </cell>
          <cell r="AR1013" t="str">
            <v>富民区</v>
          </cell>
        </row>
        <row r="1014">
          <cell r="F1014">
            <v>13532540107</v>
          </cell>
          <cell r="G1014" t="str">
            <v>13532540107</v>
          </cell>
          <cell r="H1014" t="str">
            <v>孙逢领</v>
          </cell>
          <cell r="I1014" t="str">
            <v>预付费东莞住宅新装或续费888元包年，带宽12M</v>
          </cell>
          <cell r="J1014">
            <v>888</v>
          </cell>
          <cell r="K1014">
            <v>888</v>
          </cell>
          <cell r="L1014" t="str">
            <v>2011-05-03</v>
          </cell>
          <cell r="M1014">
            <v>42231</v>
          </cell>
          <cell r="N1014" t="str">
            <v>2016-08-15</v>
          </cell>
          <cell r="O1014" t="str">
            <v>2015-06-10</v>
          </cell>
          <cell r="P1014" t="str">
            <v>宽带预付费</v>
          </cell>
          <cell r="Q1014" t="str">
            <v>续费</v>
          </cell>
          <cell r="R1014" t="str">
            <v>提前充值</v>
          </cell>
          <cell r="S1014" t="str">
            <v>家庭用户</v>
          </cell>
          <cell r="T1014" t="str">
            <v>FTTH</v>
          </cell>
          <cell r="U1014" t="str">
            <v>赵妮(zhaon)</v>
          </cell>
          <cell r="V1014" t="str">
            <v>ZX常平罗志文</v>
          </cell>
          <cell r="W1014" t="str">
            <v>1、常平东站机房区，2、，3、，4、，</v>
          </cell>
          <cell r="X1014" t="str">
            <v>常平区</v>
          </cell>
          <cell r="Y1014">
            <v>0</v>
          </cell>
          <cell r="Z1014">
            <v>0</v>
          </cell>
          <cell r="AA1014" t="str">
            <v>常平区</v>
          </cell>
          <cell r="AB1014" t="str">
            <v>10</v>
          </cell>
          <cell r="AC1014">
            <v>12</v>
          </cell>
          <cell r="AD1014">
            <v>12</v>
          </cell>
          <cell r="AE1014" t="str">
            <v>是</v>
          </cell>
          <cell r="AF1014" t="str">
            <v/>
          </cell>
          <cell r="AG1014" t="str">
            <v>价值宽带</v>
          </cell>
          <cell r="AH1014" t="str">
            <v>续后期</v>
          </cell>
          <cell r="AI1014" t="str">
            <v>否</v>
          </cell>
          <cell r="AO1014">
            <v>0</v>
          </cell>
          <cell r="AR1014" t="str">
            <v>三阳区</v>
          </cell>
        </row>
        <row r="1015">
          <cell r="F1015">
            <v>13712951283</v>
          </cell>
          <cell r="G1015" t="str">
            <v>13712951283</v>
          </cell>
          <cell r="H1015" t="str">
            <v>肖建德</v>
          </cell>
          <cell r="I1015" t="str">
            <v>预付费东莞住宅新装或续费1398元包年，带宽20M</v>
          </cell>
          <cell r="J1015">
            <v>1398</v>
          </cell>
          <cell r="K1015">
            <v>1398</v>
          </cell>
          <cell r="L1015" t="str">
            <v>2011-10-10</v>
          </cell>
          <cell r="M1015">
            <v>42221</v>
          </cell>
          <cell r="N1015" t="str">
            <v>2016-08-05</v>
          </cell>
          <cell r="O1015" t="str">
            <v>2015-06-10</v>
          </cell>
          <cell r="P1015" t="str">
            <v>宽带预付费</v>
          </cell>
          <cell r="Q1015" t="str">
            <v>续费</v>
          </cell>
          <cell r="R1015" t="str">
            <v>提前充值</v>
          </cell>
          <cell r="S1015" t="str">
            <v>家庭用户</v>
          </cell>
          <cell r="T1015" t="str">
            <v>FTTH</v>
          </cell>
          <cell r="U1015" t="str">
            <v>赵妮(zhaon)</v>
          </cell>
          <cell r="V1015" t="str">
            <v>ZX常平吴斌</v>
          </cell>
          <cell r="W1015" t="str">
            <v/>
          </cell>
          <cell r="X1015" t="str">
            <v>常平区</v>
          </cell>
          <cell r="Y1015">
            <v>0</v>
          </cell>
          <cell r="Z1015">
            <v>0</v>
          </cell>
          <cell r="AA1015" t="str">
            <v>常平区</v>
          </cell>
          <cell r="AB1015" t="str">
            <v>10</v>
          </cell>
          <cell r="AC1015">
            <v>20</v>
          </cell>
          <cell r="AD1015">
            <v>12</v>
          </cell>
          <cell r="AE1015" t="str">
            <v>是</v>
          </cell>
          <cell r="AF1015" t="str">
            <v/>
          </cell>
          <cell r="AG1015" t="str">
            <v>价值宽带</v>
          </cell>
          <cell r="AH1015" t="str">
            <v>续后期</v>
          </cell>
          <cell r="AI1015" t="str">
            <v>否</v>
          </cell>
          <cell r="AO1015">
            <v>0</v>
          </cell>
          <cell r="AR1015" t="str">
            <v>三阳区</v>
          </cell>
        </row>
        <row r="1016">
          <cell r="F1016">
            <v>13680880050</v>
          </cell>
          <cell r="G1016" t="str">
            <v>13680880050</v>
          </cell>
          <cell r="H1016" t="str">
            <v>黄清利</v>
          </cell>
          <cell r="I1016" t="str">
            <v>预付费东莞住宅新装或续费888元包年，带宽12M</v>
          </cell>
          <cell r="J1016">
            <v>888</v>
          </cell>
          <cell r="K1016">
            <v>888</v>
          </cell>
          <cell r="L1016" t="str">
            <v>2014-07-02</v>
          </cell>
          <cell r="M1016">
            <v>42187</v>
          </cell>
          <cell r="N1016" t="str">
            <v>2016-08-02</v>
          </cell>
          <cell r="O1016" t="str">
            <v>2015-06-10</v>
          </cell>
          <cell r="P1016" t="str">
            <v>宽带预付费</v>
          </cell>
          <cell r="Q1016" t="str">
            <v>续费</v>
          </cell>
          <cell r="R1016" t="str">
            <v>提前充值</v>
          </cell>
          <cell r="S1016" t="str">
            <v>家庭用户</v>
          </cell>
          <cell r="T1016" t="str">
            <v>FTTH</v>
          </cell>
          <cell r="U1016" t="str">
            <v>蓝海兰(lanhl)</v>
          </cell>
          <cell r="V1016" t="str">
            <v>ZX黄江农军成</v>
          </cell>
          <cell r="W1016" t="str">
            <v>电商价值宽带营销</v>
          </cell>
          <cell r="X1016" t="str">
            <v>黄江区</v>
          </cell>
          <cell r="Y1016">
            <v>0</v>
          </cell>
          <cell r="Z1016">
            <v>0</v>
          </cell>
          <cell r="AA1016" t="str">
            <v>黄江区</v>
          </cell>
          <cell r="AB1016" t="str">
            <v>10</v>
          </cell>
          <cell r="AC1016">
            <v>12</v>
          </cell>
          <cell r="AD1016">
            <v>12</v>
          </cell>
          <cell r="AE1016" t="str">
            <v>是</v>
          </cell>
          <cell r="AF1016" t="str">
            <v/>
          </cell>
          <cell r="AG1016" t="str">
            <v>价值宽带</v>
          </cell>
          <cell r="AH1016" t="str">
            <v>续后期</v>
          </cell>
          <cell r="AI1016" t="str">
            <v>否</v>
          </cell>
          <cell r="AO1016">
            <v>0</v>
          </cell>
          <cell r="AR1016" t="str">
            <v>三阳区</v>
          </cell>
        </row>
        <row r="1017">
          <cell r="F1017">
            <v>13858582538</v>
          </cell>
          <cell r="G1017" t="str">
            <v>13858582538</v>
          </cell>
          <cell r="H1017" t="str">
            <v>曾炎红</v>
          </cell>
          <cell r="I1017" t="str">
            <v>预付费东莞住宅新装或续费888元包年，带宽12M</v>
          </cell>
          <cell r="J1017">
            <v>888</v>
          </cell>
          <cell r="K1017">
            <v>888</v>
          </cell>
          <cell r="L1017" t="str">
            <v>2014-06-02</v>
          </cell>
          <cell r="M1017">
            <v>42157</v>
          </cell>
          <cell r="N1017" t="str">
            <v>2016-06-10</v>
          </cell>
          <cell r="O1017" t="str">
            <v>2015-06-10</v>
          </cell>
          <cell r="P1017" t="str">
            <v>宽带预付费</v>
          </cell>
          <cell r="Q1017" t="str">
            <v>续费</v>
          </cell>
          <cell r="R1017" t="str">
            <v>当月充值</v>
          </cell>
          <cell r="S1017" t="str">
            <v>家庭用户</v>
          </cell>
          <cell r="T1017" t="str">
            <v>FTTH</v>
          </cell>
          <cell r="U1017" t="str">
            <v>蓝海兰(lanhl)</v>
          </cell>
          <cell r="V1017" t="str">
            <v>ZX黄江许世家</v>
          </cell>
          <cell r="W1017" t="str">
            <v>电商价值宽带营销</v>
          </cell>
          <cell r="X1017" t="str">
            <v>黄江区</v>
          </cell>
          <cell r="Y1017">
            <v>0</v>
          </cell>
          <cell r="Z1017">
            <v>0</v>
          </cell>
          <cell r="AA1017" t="str">
            <v>黄江区</v>
          </cell>
          <cell r="AB1017" t="str">
            <v>10</v>
          </cell>
          <cell r="AC1017">
            <v>12</v>
          </cell>
          <cell r="AD1017">
            <v>12</v>
          </cell>
          <cell r="AE1017" t="str">
            <v>是</v>
          </cell>
          <cell r="AF1017" t="str">
            <v/>
          </cell>
          <cell r="AG1017" t="str">
            <v>价值宽带</v>
          </cell>
          <cell r="AH1017" t="str">
            <v>续本月</v>
          </cell>
          <cell r="AI1017" t="str">
            <v>是</v>
          </cell>
          <cell r="AJ1017">
            <v>13858582538</v>
          </cell>
          <cell r="AO1017">
            <v>0</v>
          </cell>
          <cell r="AR1017" t="str">
            <v>三阳区</v>
          </cell>
        </row>
        <row r="1018">
          <cell r="F1018">
            <v>15916843102</v>
          </cell>
          <cell r="G1018" t="str">
            <v>15916843102</v>
          </cell>
          <cell r="H1018" t="str">
            <v>王道芳</v>
          </cell>
          <cell r="I1018" t="str">
            <v>预付费东莞住宅新装或续费768元包年，带宽4M</v>
          </cell>
          <cell r="J1018">
            <v>768</v>
          </cell>
          <cell r="K1018">
            <v>768</v>
          </cell>
          <cell r="L1018" t="str">
            <v>2014-06-03</v>
          </cell>
          <cell r="M1018">
            <v>42158</v>
          </cell>
          <cell r="N1018" t="str">
            <v>2016-06-10</v>
          </cell>
          <cell r="O1018" t="str">
            <v>2015-06-10</v>
          </cell>
          <cell r="P1018" t="str">
            <v>宽带预付费</v>
          </cell>
          <cell r="Q1018" t="str">
            <v>续费</v>
          </cell>
          <cell r="R1018" t="str">
            <v>往月充值</v>
          </cell>
          <cell r="S1018" t="str">
            <v>家庭用户</v>
          </cell>
          <cell r="T1018" t="str">
            <v>FTTH</v>
          </cell>
          <cell r="U1018" t="str">
            <v>李佩钰(lipy)</v>
          </cell>
          <cell r="V1018" t="str">
            <v>DSBR石碣杨平金</v>
          </cell>
          <cell r="W1018" t="str">
            <v>电商价值宽带营销</v>
          </cell>
          <cell r="X1018" t="str">
            <v>石碣区</v>
          </cell>
          <cell r="Y1018">
            <v>0</v>
          </cell>
          <cell r="Z1018">
            <v>0</v>
          </cell>
          <cell r="AA1018" t="str">
            <v>石碣区</v>
          </cell>
          <cell r="AB1018" t="str">
            <v>10</v>
          </cell>
          <cell r="AC1018">
            <v>4</v>
          </cell>
          <cell r="AD1018">
            <v>12</v>
          </cell>
          <cell r="AE1018" t="str">
            <v>是</v>
          </cell>
          <cell r="AF1018" t="str">
            <v/>
          </cell>
          <cell r="AG1018" t="str">
            <v>否</v>
          </cell>
          <cell r="AH1018" t="str">
            <v>续本月</v>
          </cell>
          <cell r="AI1018" t="str">
            <v>是</v>
          </cell>
          <cell r="AJ1018">
            <v>15916843102</v>
          </cell>
          <cell r="AO1018">
            <v>0</v>
          </cell>
          <cell r="AR1018" t="str">
            <v>三阳区</v>
          </cell>
        </row>
        <row r="1019">
          <cell r="F1019">
            <v>13549333539</v>
          </cell>
          <cell r="G1019" t="str">
            <v>13549333539</v>
          </cell>
          <cell r="H1019" t="str">
            <v>黄海波</v>
          </cell>
          <cell r="I1019" t="str">
            <v>预付费东莞住宅新装或续费768元包年，带宽4M</v>
          </cell>
          <cell r="J1019">
            <v>768</v>
          </cell>
          <cell r="K1019">
            <v>768</v>
          </cell>
          <cell r="L1019" t="str">
            <v>2013-06-19</v>
          </cell>
          <cell r="M1019">
            <v>42180</v>
          </cell>
          <cell r="N1019" t="str">
            <v>2016-06-25</v>
          </cell>
          <cell r="O1019" t="str">
            <v>2015-06-10</v>
          </cell>
          <cell r="P1019" t="str">
            <v>宽带预付费</v>
          </cell>
          <cell r="Q1019" t="str">
            <v>续费</v>
          </cell>
          <cell r="R1019" t="str">
            <v>提前充值</v>
          </cell>
          <cell r="S1019" t="str">
            <v>家庭用户</v>
          </cell>
          <cell r="T1019" t="str">
            <v>FTTH</v>
          </cell>
          <cell r="U1019" t="str">
            <v>叶玲(yel)</v>
          </cell>
          <cell r="V1019" t="str">
            <v>ZX石排陈炳亮</v>
          </cell>
          <cell r="W1019" t="str">
            <v>电商价值宽带营销</v>
          </cell>
          <cell r="X1019" t="str">
            <v>石排区</v>
          </cell>
          <cell r="Y1019">
            <v>0</v>
          </cell>
          <cell r="Z1019">
            <v>0</v>
          </cell>
          <cell r="AA1019" t="str">
            <v>石排区</v>
          </cell>
          <cell r="AB1019" t="str">
            <v>10</v>
          </cell>
          <cell r="AC1019">
            <v>4</v>
          </cell>
          <cell r="AD1019">
            <v>12</v>
          </cell>
          <cell r="AE1019" t="str">
            <v>是</v>
          </cell>
          <cell r="AF1019" t="str">
            <v/>
          </cell>
          <cell r="AG1019" t="str">
            <v>否</v>
          </cell>
          <cell r="AH1019" t="str">
            <v>续本月</v>
          </cell>
          <cell r="AI1019" t="str">
            <v>是</v>
          </cell>
          <cell r="AJ1019">
            <v>13549333539</v>
          </cell>
          <cell r="AO1019">
            <v>0</v>
          </cell>
          <cell r="AR1019" t="str">
            <v>骏景区</v>
          </cell>
        </row>
        <row r="1020">
          <cell r="F1020">
            <v>13538630371</v>
          </cell>
          <cell r="G1020" t="str">
            <v>13538630371</v>
          </cell>
          <cell r="H1020" t="str">
            <v>闵爱东</v>
          </cell>
          <cell r="I1020" t="str">
            <v>预付费东莞住宅新装或续费1408元包2年，带宽12M</v>
          </cell>
          <cell r="J1020">
            <v>1408</v>
          </cell>
          <cell r="K1020">
            <v>1408</v>
          </cell>
          <cell r="L1020" t="str">
            <v>2014-05-24</v>
          </cell>
          <cell r="M1020">
            <v>42148</v>
          </cell>
          <cell r="N1020" t="str">
            <v>2017-06-10</v>
          </cell>
          <cell r="O1020" t="str">
            <v>2015-06-10</v>
          </cell>
          <cell r="P1020" t="str">
            <v>宽带预付费</v>
          </cell>
          <cell r="Q1020" t="str">
            <v>续费</v>
          </cell>
          <cell r="R1020" t="str">
            <v>往月充值</v>
          </cell>
          <cell r="S1020" t="str">
            <v>家庭用户</v>
          </cell>
          <cell r="T1020" t="str">
            <v>(传统)XDSL</v>
          </cell>
          <cell r="U1020" t="str">
            <v>许小艳(xuxiaoy)</v>
          </cell>
          <cell r="V1020" t="str">
            <v>DL东铁办公</v>
          </cell>
          <cell r="W1020" t="str">
            <v/>
          </cell>
          <cell r="X1020" t="str">
            <v>寮步区</v>
          </cell>
          <cell r="Y1020">
            <v>0</v>
          </cell>
          <cell r="Z1020">
            <v>0</v>
          </cell>
          <cell r="AA1020" t="str">
            <v>寮步区</v>
          </cell>
          <cell r="AB1020" t="str">
            <v>10</v>
          </cell>
          <cell r="AC1020">
            <v>12</v>
          </cell>
          <cell r="AD1020">
            <v>24</v>
          </cell>
          <cell r="AE1020" t="str">
            <v>否</v>
          </cell>
          <cell r="AF1020" t="str">
            <v/>
          </cell>
          <cell r="AG1020" t="str">
            <v>价值宽带</v>
          </cell>
          <cell r="AH1020" t="str">
            <v>续前期</v>
          </cell>
          <cell r="AI1020" t="str">
            <v>否</v>
          </cell>
          <cell r="AO1020">
            <v>0</v>
          </cell>
          <cell r="AR1020" t="str">
            <v>东力区</v>
          </cell>
        </row>
        <row r="1021">
          <cell r="F1021">
            <v>13712677183</v>
          </cell>
          <cell r="G1021" t="str">
            <v>13712677183</v>
          </cell>
          <cell r="H1021" t="str">
            <v>东莞盛科吸塑有限公司</v>
          </cell>
          <cell r="I1021" t="str">
            <v>东莞互联网专线续费包14个月1200元，6M（不提供MODEM）</v>
          </cell>
          <cell r="J1021">
            <v>1200</v>
          </cell>
          <cell r="K1021">
            <v>1200</v>
          </cell>
          <cell r="L1021" t="str">
            <v>2013-07-05</v>
          </cell>
          <cell r="M1021">
            <v>42190</v>
          </cell>
          <cell r="N1021" t="str">
            <v>2016-09-05</v>
          </cell>
          <cell r="O1021" t="str">
            <v>2015-06-10</v>
          </cell>
          <cell r="P1021" t="str">
            <v>专线预付费</v>
          </cell>
          <cell r="Q1021" t="str">
            <v>续费</v>
          </cell>
          <cell r="R1021" t="str">
            <v>提前充值</v>
          </cell>
          <cell r="S1021" t="str">
            <v/>
          </cell>
          <cell r="T1021" t="str">
            <v>FTTH</v>
          </cell>
          <cell r="U1021" t="str">
            <v>许小艳(xuxiaoy)</v>
          </cell>
          <cell r="V1021" t="str">
            <v>DL东铁办公</v>
          </cell>
          <cell r="W1021" t="str">
            <v/>
          </cell>
          <cell r="X1021" t="str">
            <v>寮步区</v>
          </cell>
          <cell r="Y1021">
            <v>0</v>
          </cell>
          <cell r="Z1021">
            <v>0</v>
          </cell>
          <cell r="AA1021" t="str">
            <v>寮步区</v>
          </cell>
          <cell r="AB1021" t="str">
            <v>10</v>
          </cell>
          <cell r="AC1021">
            <v>6</v>
          </cell>
          <cell r="AD1021">
            <v>14</v>
          </cell>
          <cell r="AE1021" t="str">
            <v>是</v>
          </cell>
          <cell r="AF1021" t="str">
            <v/>
          </cell>
          <cell r="AG1021" t="str">
            <v>否</v>
          </cell>
          <cell r="AH1021" t="str">
            <v>续后期</v>
          </cell>
          <cell r="AI1021" t="str">
            <v>否</v>
          </cell>
          <cell r="AO1021">
            <v>0</v>
          </cell>
          <cell r="AR1021" t="str">
            <v>东力区</v>
          </cell>
        </row>
        <row r="1022">
          <cell r="F1022">
            <v>13809262680</v>
          </cell>
          <cell r="G1022" t="str">
            <v>13809262680</v>
          </cell>
          <cell r="H1022" t="str">
            <v>谢翊顺</v>
          </cell>
          <cell r="I1022" t="str">
            <v>预付费东莞住宅新装或续费888元包年，带宽12M</v>
          </cell>
          <cell r="J1022">
            <v>888</v>
          </cell>
          <cell r="K1022">
            <v>888</v>
          </cell>
          <cell r="L1022" t="str">
            <v>2011-11-28</v>
          </cell>
          <cell r="M1022">
            <v>42201</v>
          </cell>
          <cell r="N1022" t="str">
            <v>2016-07-16</v>
          </cell>
          <cell r="O1022" t="str">
            <v>2015-06-10</v>
          </cell>
          <cell r="P1022" t="str">
            <v>宽带预付费</v>
          </cell>
          <cell r="Q1022" t="str">
            <v>续费</v>
          </cell>
          <cell r="R1022" t="str">
            <v>提前充值</v>
          </cell>
          <cell r="S1022" t="str">
            <v>家庭用户</v>
          </cell>
          <cell r="T1022" t="str">
            <v>FTTH</v>
          </cell>
          <cell r="U1022" t="str">
            <v>谭少华(tansh)</v>
          </cell>
          <cell r="V1022" t="str">
            <v>ZX横沥肖任</v>
          </cell>
          <cell r="W1022" t="str">
            <v>电商价值宽带营销</v>
          </cell>
          <cell r="X1022" t="str">
            <v>横沥区</v>
          </cell>
          <cell r="Y1022">
            <v>0</v>
          </cell>
          <cell r="Z1022">
            <v>0</v>
          </cell>
          <cell r="AA1022" t="str">
            <v>横沥区</v>
          </cell>
          <cell r="AB1022" t="str">
            <v>10</v>
          </cell>
          <cell r="AC1022">
            <v>12</v>
          </cell>
          <cell r="AD1022">
            <v>12</v>
          </cell>
          <cell r="AE1022" t="str">
            <v>是</v>
          </cell>
          <cell r="AF1022" t="str">
            <v/>
          </cell>
          <cell r="AG1022" t="str">
            <v>价值宽带</v>
          </cell>
          <cell r="AH1022" t="str">
            <v>续后期</v>
          </cell>
          <cell r="AI1022" t="str">
            <v>否</v>
          </cell>
          <cell r="AO1022">
            <v>0</v>
          </cell>
          <cell r="AR1022" t="str">
            <v>中心区</v>
          </cell>
        </row>
        <row r="1023">
          <cell r="F1023">
            <v>13713482850</v>
          </cell>
          <cell r="G1023" t="str">
            <v>13713482850</v>
          </cell>
          <cell r="H1023" t="str">
            <v>何秋菊</v>
          </cell>
          <cell r="I1023" t="str">
            <v>预付费东莞住宅新装或续费680元包年，带宽4M</v>
          </cell>
          <cell r="J1023">
            <v>680</v>
          </cell>
          <cell r="K1023">
            <v>680</v>
          </cell>
          <cell r="L1023" t="str">
            <v>2011-03-14</v>
          </cell>
          <cell r="M1023">
            <v>42084</v>
          </cell>
          <cell r="N1023" t="str">
            <v>2016-06-10</v>
          </cell>
          <cell r="O1023" t="str">
            <v>2015-06-10</v>
          </cell>
          <cell r="P1023" t="str">
            <v>宽带预付费</v>
          </cell>
          <cell r="Q1023" t="str">
            <v>续费</v>
          </cell>
          <cell r="R1023" t="str">
            <v>往月充值</v>
          </cell>
          <cell r="S1023" t="str">
            <v>家庭用户</v>
          </cell>
          <cell r="T1023" t="str">
            <v>(传统)XDSL</v>
          </cell>
          <cell r="U1023" t="str">
            <v>谭少华(tansh)</v>
          </cell>
          <cell r="V1023" t="str">
            <v>DSBR横沥张泽文</v>
          </cell>
          <cell r="W1023" t="str">
            <v>5182913</v>
          </cell>
          <cell r="X1023" t="str">
            <v>横沥区</v>
          </cell>
          <cell r="Y1023">
            <v>0</v>
          </cell>
          <cell r="Z1023">
            <v>0</v>
          </cell>
          <cell r="AA1023" t="str">
            <v>横沥区</v>
          </cell>
          <cell r="AB1023" t="str">
            <v>10</v>
          </cell>
          <cell r="AC1023">
            <v>4</v>
          </cell>
          <cell r="AD1023">
            <v>12</v>
          </cell>
          <cell r="AE1023" t="str">
            <v>否</v>
          </cell>
          <cell r="AF1023" t="str">
            <v/>
          </cell>
          <cell r="AG1023" t="str">
            <v>否</v>
          </cell>
          <cell r="AH1023" t="str">
            <v>续前期</v>
          </cell>
          <cell r="AI1023" t="str">
            <v>否</v>
          </cell>
          <cell r="AO1023">
            <v>0</v>
          </cell>
          <cell r="AR1023" t="str">
            <v>中心区</v>
          </cell>
        </row>
        <row r="1024">
          <cell r="F1024">
            <v>13763222128</v>
          </cell>
          <cell r="G1024" t="str">
            <v>13763222128</v>
          </cell>
          <cell r="H1024" t="str">
            <v>李再</v>
          </cell>
          <cell r="I1024" t="str">
            <v>预付费东莞住宅新装或续费1398元包年，带宽20M</v>
          </cell>
          <cell r="J1024">
            <v>1398</v>
          </cell>
          <cell r="K1024">
            <v>1398</v>
          </cell>
          <cell r="L1024" t="str">
            <v>2013-07-18</v>
          </cell>
          <cell r="M1024">
            <v>42203</v>
          </cell>
          <cell r="N1024" t="str">
            <v>2016-07-18</v>
          </cell>
          <cell r="O1024" t="str">
            <v>2015-06-10</v>
          </cell>
          <cell r="P1024" t="str">
            <v>宽带预付费</v>
          </cell>
          <cell r="Q1024" t="str">
            <v>续费</v>
          </cell>
          <cell r="R1024" t="str">
            <v>提前充值</v>
          </cell>
          <cell r="S1024" t="str">
            <v>家庭用户</v>
          </cell>
          <cell r="T1024" t="str">
            <v>FTTH</v>
          </cell>
          <cell r="U1024" t="str">
            <v>李佩钰(lipy)</v>
          </cell>
          <cell r="V1024" t="str">
            <v>ZX石碣彭知群</v>
          </cell>
          <cell r="W1024" t="str">
            <v/>
          </cell>
          <cell r="X1024" t="str">
            <v>石碣区</v>
          </cell>
          <cell r="Y1024">
            <v>0</v>
          </cell>
          <cell r="Z1024">
            <v>0</v>
          </cell>
          <cell r="AA1024" t="str">
            <v>石碣区</v>
          </cell>
          <cell r="AB1024" t="str">
            <v>10</v>
          </cell>
          <cell r="AC1024">
            <v>20</v>
          </cell>
          <cell r="AD1024">
            <v>12</v>
          </cell>
          <cell r="AE1024" t="str">
            <v>是</v>
          </cell>
          <cell r="AF1024" t="str">
            <v/>
          </cell>
          <cell r="AG1024" t="str">
            <v>价值宽带</v>
          </cell>
          <cell r="AH1024" t="str">
            <v>续后期</v>
          </cell>
          <cell r="AI1024" t="str">
            <v>否</v>
          </cell>
          <cell r="AO1024">
            <v>0</v>
          </cell>
          <cell r="AR1024" t="str">
            <v>赵林区</v>
          </cell>
        </row>
        <row r="1025">
          <cell r="F1025">
            <v>13729957957</v>
          </cell>
          <cell r="G1025" t="str">
            <v>13729957957</v>
          </cell>
          <cell r="H1025" t="str">
            <v>唐中平</v>
          </cell>
          <cell r="I1025" t="str">
            <v>预付费东莞住宅新装或续费888元包年，带宽12M</v>
          </cell>
          <cell r="J1025">
            <v>888</v>
          </cell>
          <cell r="K1025">
            <v>888</v>
          </cell>
          <cell r="L1025" t="str">
            <v>2012-03-03</v>
          </cell>
          <cell r="M1025">
            <v>42208</v>
          </cell>
          <cell r="N1025" t="str">
            <v>2016-07-23</v>
          </cell>
          <cell r="O1025" t="str">
            <v>2015-06-10</v>
          </cell>
          <cell r="P1025" t="str">
            <v>宽带预付费</v>
          </cell>
          <cell r="Q1025" t="str">
            <v>续费</v>
          </cell>
          <cell r="R1025" t="str">
            <v>提前充值</v>
          </cell>
          <cell r="S1025" t="str">
            <v>家庭用户</v>
          </cell>
          <cell r="T1025" t="str">
            <v>FTTH</v>
          </cell>
          <cell r="U1025" t="str">
            <v>谭少华(tansh)</v>
          </cell>
          <cell r="V1025" t="str">
            <v>ZX横沥张泽文</v>
          </cell>
          <cell r="W1025" t="str">
            <v/>
          </cell>
          <cell r="X1025" t="str">
            <v>横沥区</v>
          </cell>
          <cell r="Y1025">
            <v>0</v>
          </cell>
          <cell r="Z1025">
            <v>0</v>
          </cell>
          <cell r="AA1025" t="str">
            <v>横沥区</v>
          </cell>
          <cell r="AB1025" t="str">
            <v>10</v>
          </cell>
          <cell r="AC1025">
            <v>12</v>
          </cell>
          <cell r="AD1025">
            <v>12</v>
          </cell>
          <cell r="AE1025" t="str">
            <v>是</v>
          </cell>
          <cell r="AF1025" t="str">
            <v/>
          </cell>
          <cell r="AG1025" t="str">
            <v>价值宽带</v>
          </cell>
          <cell r="AH1025" t="str">
            <v>续后期</v>
          </cell>
          <cell r="AI1025" t="str">
            <v>否</v>
          </cell>
          <cell r="AO1025">
            <v>0</v>
          </cell>
          <cell r="AR1025" t="str">
            <v>赵林区</v>
          </cell>
        </row>
        <row r="1026">
          <cell r="F1026">
            <v>13652565346</v>
          </cell>
          <cell r="G1026" t="str">
            <v>13652565346</v>
          </cell>
          <cell r="H1026" t="str">
            <v>汕头市威尔汽车配套用品有限公司</v>
          </cell>
          <cell r="I1026" t="str">
            <v>东莞互联网专线新装或续费包年840元，2M（不提供MODEM）</v>
          </cell>
          <cell r="J1026">
            <v>840</v>
          </cell>
          <cell r="K1026">
            <v>840</v>
          </cell>
          <cell r="L1026" t="str">
            <v>2012-06-25</v>
          </cell>
          <cell r="M1026">
            <v>42241</v>
          </cell>
          <cell r="N1026" t="str">
            <v>2016-08-25</v>
          </cell>
          <cell r="O1026" t="str">
            <v>2015-06-10</v>
          </cell>
          <cell r="P1026" t="str">
            <v>专线预付费</v>
          </cell>
          <cell r="Q1026" t="str">
            <v>续费</v>
          </cell>
          <cell r="R1026" t="str">
            <v>提前充值</v>
          </cell>
          <cell r="S1026" t="str">
            <v/>
          </cell>
          <cell r="T1026" t="str">
            <v>传统XDSL</v>
          </cell>
          <cell r="U1026" t="str">
            <v>叶玲(yel)</v>
          </cell>
          <cell r="V1026" t="str">
            <v>ZX石排吴友义</v>
          </cell>
          <cell r="W1026" t="str">
            <v/>
          </cell>
          <cell r="X1026" t="str">
            <v>石排区</v>
          </cell>
          <cell r="Y1026">
            <v>0</v>
          </cell>
          <cell r="Z1026">
            <v>0</v>
          </cell>
          <cell r="AA1026" t="str">
            <v>石排区</v>
          </cell>
          <cell r="AB1026" t="str">
            <v>10</v>
          </cell>
          <cell r="AC1026">
            <v>2</v>
          </cell>
          <cell r="AD1026">
            <v>12</v>
          </cell>
          <cell r="AE1026" t="str">
            <v>否</v>
          </cell>
          <cell r="AF1026" t="str">
            <v/>
          </cell>
          <cell r="AG1026" t="str">
            <v>否</v>
          </cell>
          <cell r="AH1026" t="str">
            <v>续后期</v>
          </cell>
          <cell r="AI1026" t="str">
            <v>否</v>
          </cell>
          <cell r="AO1026">
            <v>0</v>
          </cell>
          <cell r="AR1026" t="str">
            <v>银湖区</v>
          </cell>
        </row>
        <row r="1027">
          <cell r="F1027">
            <v>13723555242</v>
          </cell>
          <cell r="G1027" t="str">
            <v>13723555242</v>
          </cell>
          <cell r="H1027" t="str">
            <v>唐锡忠</v>
          </cell>
          <cell r="I1027" t="str">
            <v>预付费东莞住宅新装或续费1408元包2年，带宽12M</v>
          </cell>
          <cell r="J1027">
            <v>1408</v>
          </cell>
          <cell r="K1027">
            <v>1408</v>
          </cell>
          <cell r="L1027" t="str">
            <v>2012-07-14</v>
          </cell>
          <cell r="M1027">
            <v>42200</v>
          </cell>
          <cell r="N1027" t="str">
            <v>2017-07-15</v>
          </cell>
          <cell r="O1027" t="str">
            <v>2015-06-10</v>
          </cell>
          <cell r="P1027" t="str">
            <v>宽带预付费</v>
          </cell>
          <cell r="Q1027" t="str">
            <v>续费</v>
          </cell>
          <cell r="R1027" t="str">
            <v>提前充值</v>
          </cell>
          <cell r="S1027" t="str">
            <v>家庭用户</v>
          </cell>
          <cell r="T1027" t="str">
            <v>(传统)XDSL</v>
          </cell>
          <cell r="U1027" t="str">
            <v>叶玲(yel)</v>
          </cell>
          <cell r="V1027" t="str">
            <v>ZX石排吴友义</v>
          </cell>
          <cell r="W1027" t="str">
            <v/>
          </cell>
          <cell r="X1027" t="str">
            <v>石排区</v>
          </cell>
          <cell r="Y1027">
            <v>0</v>
          </cell>
          <cell r="Z1027">
            <v>0</v>
          </cell>
          <cell r="AA1027" t="str">
            <v>石排区</v>
          </cell>
          <cell r="AB1027" t="str">
            <v>10</v>
          </cell>
          <cell r="AC1027">
            <v>12</v>
          </cell>
          <cell r="AD1027">
            <v>24</v>
          </cell>
          <cell r="AE1027" t="str">
            <v>否</v>
          </cell>
          <cell r="AF1027" t="str">
            <v/>
          </cell>
          <cell r="AG1027" t="str">
            <v>价值宽带</v>
          </cell>
          <cell r="AH1027" t="str">
            <v>续后期</v>
          </cell>
          <cell r="AI1027" t="str">
            <v>否</v>
          </cell>
          <cell r="AO1027">
            <v>0</v>
          </cell>
          <cell r="AR1027" t="str">
            <v>赵林区</v>
          </cell>
        </row>
        <row r="1028">
          <cell r="F1028">
            <v>13712610475</v>
          </cell>
          <cell r="G1028" t="str">
            <v>13712610475</v>
          </cell>
          <cell r="H1028" t="str">
            <v>孙丽</v>
          </cell>
          <cell r="I1028" t="str">
            <v>预付费东莞住宅新装或续费888元包年，带宽12M</v>
          </cell>
          <cell r="J1028">
            <v>888</v>
          </cell>
          <cell r="K1028">
            <v>888</v>
          </cell>
          <cell r="L1028" t="str">
            <v>2009-08-27</v>
          </cell>
          <cell r="M1028">
            <v>42182</v>
          </cell>
          <cell r="N1028" t="str">
            <v>2016-06-27</v>
          </cell>
          <cell r="O1028" t="str">
            <v>2015-06-10</v>
          </cell>
          <cell r="P1028" t="str">
            <v>宽带预付费</v>
          </cell>
          <cell r="Q1028" t="str">
            <v>续费</v>
          </cell>
          <cell r="R1028" t="str">
            <v>提前充值</v>
          </cell>
          <cell r="S1028" t="str">
            <v>家庭用户</v>
          </cell>
          <cell r="T1028" t="str">
            <v>FTTH</v>
          </cell>
          <cell r="U1028" t="str">
            <v>美曦通信(dl_mx)</v>
          </cell>
          <cell r="V1028" t="str">
            <v>DL美曦通讯</v>
          </cell>
          <cell r="W1028" t="str">
            <v>电商价值宽带营销</v>
          </cell>
          <cell r="X1028" t="str">
            <v>茶山区</v>
          </cell>
          <cell r="Y1028">
            <v>0</v>
          </cell>
          <cell r="Z1028">
            <v>0</v>
          </cell>
          <cell r="AA1028" t="str">
            <v>茶山区</v>
          </cell>
          <cell r="AB1028" t="str">
            <v>10</v>
          </cell>
          <cell r="AC1028">
            <v>12</v>
          </cell>
          <cell r="AD1028">
            <v>12</v>
          </cell>
          <cell r="AE1028" t="str">
            <v>是</v>
          </cell>
          <cell r="AF1028" t="str">
            <v/>
          </cell>
          <cell r="AG1028" t="str">
            <v>价值宽带</v>
          </cell>
          <cell r="AH1028" t="str">
            <v>续本月</v>
          </cell>
          <cell r="AI1028" t="str">
            <v>是</v>
          </cell>
          <cell r="AJ1028">
            <v>13712610475</v>
          </cell>
          <cell r="AO1028">
            <v>0</v>
          </cell>
          <cell r="AR1028" t="str">
            <v>赵林区</v>
          </cell>
        </row>
        <row r="1029">
          <cell r="F1029">
            <v>13428541798</v>
          </cell>
          <cell r="G1029" t="str">
            <v>13428541798</v>
          </cell>
          <cell r="H1029" t="str">
            <v>田智慧</v>
          </cell>
          <cell r="I1029" t="str">
            <v>预付费东莞住宅新装或续费888元包年，带宽12M</v>
          </cell>
          <cell r="J1029">
            <v>888</v>
          </cell>
          <cell r="K1029">
            <v>888</v>
          </cell>
          <cell r="L1029" t="str">
            <v>2012-08-30</v>
          </cell>
          <cell r="M1029">
            <v>42246</v>
          </cell>
          <cell r="N1029" t="str">
            <v>2016-08-30</v>
          </cell>
          <cell r="O1029" t="str">
            <v>2015-06-10</v>
          </cell>
          <cell r="P1029" t="str">
            <v>宽带预付费</v>
          </cell>
          <cell r="Q1029" t="str">
            <v>续费</v>
          </cell>
          <cell r="R1029" t="str">
            <v>提前充值</v>
          </cell>
          <cell r="S1029" t="str">
            <v>家庭用户</v>
          </cell>
          <cell r="T1029" t="str">
            <v>FTTH</v>
          </cell>
          <cell r="U1029" t="str">
            <v>袁楚雪(yuancx)</v>
          </cell>
          <cell r="V1029" t="str">
            <v>ZX茶山张秀标</v>
          </cell>
          <cell r="W1029" t="str">
            <v>赠送650元移动话费13922500858</v>
          </cell>
          <cell r="X1029" t="str">
            <v>茶山区</v>
          </cell>
          <cell r="Y1029">
            <v>0</v>
          </cell>
          <cell r="Z1029">
            <v>0</v>
          </cell>
          <cell r="AA1029" t="str">
            <v>茶山区</v>
          </cell>
          <cell r="AB1029" t="str">
            <v>10</v>
          </cell>
          <cell r="AC1029">
            <v>12</v>
          </cell>
          <cell r="AD1029">
            <v>12</v>
          </cell>
          <cell r="AE1029" t="str">
            <v>是</v>
          </cell>
          <cell r="AF1029" t="str">
            <v/>
          </cell>
          <cell r="AG1029" t="str">
            <v>价值宽带</v>
          </cell>
          <cell r="AH1029" t="str">
            <v>续后期</v>
          </cell>
          <cell r="AI1029" t="str">
            <v>否</v>
          </cell>
          <cell r="AO1029">
            <v>0</v>
          </cell>
          <cell r="AR1029" t="str">
            <v>赵林区</v>
          </cell>
        </row>
        <row r="1030">
          <cell r="F1030">
            <v>13902697453</v>
          </cell>
          <cell r="G1030" t="str">
            <v>13902697453</v>
          </cell>
          <cell r="H1030" t="str">
            <v>廖汉汀</v>
          </cell>
          <cell r="I1030" t="str">
            <v>预付费东莞住宅新装或续费888元包年，带宽12M</v>
          </cell>
          <cell r="J1030">
            <v>888</v>
          </cell>
          <cell r="K1030">
            <v>888</v>
          </cell>
          <cell r="L1030" t="str">
            <v>2013-07-22</v>
          </cell>
          <cell r="M1030">
            <v>42207</v>
          </cell>
          <cell r="N1030" t="str">
            <v>2016-07-22</v>
          </cell>
          <cell r="O1030" t="str">
            <v>2015-06-10</v>
          </cell>
          <cell r="P1030" t="str">
            <v>宽带预付费</v>
          </cell>
          <cell r="Q1030" t="str">
            <v>续费</v>
          </cell>
          <cell r="R1030" t="str">
            <v>提前充值</v>
          </cell>
          <cell r="S1030" t="str">
            <v>家庭用户</v>
          </cell>
          <cell r="T1030" t="str">
            <v>FTTH</v>
          </cell>
          <cell r="U1030" t="str">
            <v>尼佳(nj_cs)</v>
          </cell>
          <cell r="V1030" t="str">
            <v>ZX茶山覃绪炽</v>
          </cell>
          <cell r="W1030" t="str">
            <v>电商价值宽带营销</v>
          </cell>
          <cell r="X1030" t="str">
            <v>茶山区</v>
          </cell>
          <cell r="Y1030">
            <v>0</v>
          </cell>
          <cell r="Z1030">
            <v>0</v>
          </cell>
          <cell r="AA1030" t="str">
            <v>茶山区</v>
          </cell>
          <cell r="AB1030" t="str">
            <v>10</v>
          </cell>
          <cell r="AC1030">
            <v>12</v>
          </cell>
          <cell r="AD1030">
            <v>12</v>
          </cell>
          <cell r="AE1030" t="str">
            <v>是</v>
          </cell>
          <cell r="AF1030" t="str">
            <v/>
          </cell>
          <cell r="AG1030" t="str">
            <v>价值宽带</v>
          </cell>
          <cell r="AH1030" t="str">
            <v>续后期</v>
          </cell>
          <cell r="AI1030" t="str">
            <v>否</v>
          </cell>
          <cell r="AO1030">
            <v>0</v>
          </cell>
          <cell r="AR1030" t="str">
            <v>赵林区</v>
          </cell>
        </row>
        <row r="1031">
          <cell r="F1031">
            <v>13416779439</v>
          </cell>
          <cell r="G1031" t="str">
            <v>13416779439</v>
          </cell>
          <cell r="H1031" t="str">
            <v>孙志强</v>
          </cell>
          <cell r="I1031" t="str">
            <v>预付费东莞住宅新装或续费1088元包年，带宽20M</v>
          </cell>
          <cell r="J1031">
            <v>1088</v>
          </cell>
          <cell r="K1031">
            <v>1088</v>
          </cell>
          <cell r="L1031" t="str">
            <v>2012-04-11</v>
          </cell>
          <cell r="M1031">
            <v>42208</v>
          </cell>
          <cell r="N1031" t="str">
            <v>2016-07-23</v>
          </cell>
          <cell r="O1031" t="str">
            <v>2015-06-10</v>
          </cell>
          <cell r="P1031" t="str">
            <v>宽带预付费</v>
          </cell>
          <cell r="Q1031" t="str">
            <v>续费</v>
          </cell>
          <cell r="R1031" t="str">
            <v>提前充值</v>
          </cell>
          <cell r="S1031" t="str">
            <v>家庭用户</v>
          </cell>
          <cell r="T1031" t="str">
            <v>FTTH</v>
          </cell>
          <cell r="U1031" t="str">
            <v>李佩钰(lipy)</v>
          </cell>
          <cell r="V1031" t="str">
            <v>DSBR石碣杨平金</v>
          </cell>
          <cell r="W1031" t="str">
            <v>电商价值宽带营销</v>
          </cell>
          <cell r="X1031" t="str">
            <v>石碣区</v>
          </cell>
          <cell r="Y1031">
            <v>0</v>
          </cell>
          <cell r="Z1031">
            <v>0</v>
          </cell>
          <cell r="AA1031" t="str">
            <v>石碣区</v>
          </cell>
          <cell r="AB1031" t="str">
            <v>10</v>
          </cell>
          <cell r="AC1031">
            <v>20</v>
          </cell>
          <cell r="AD1031">
            <v>12</v>
          </cell>
          <cell r="AE1031" t="str">
            <v>是</v>
          </cell>
          <cell r="AF1031" t="str">
            <v/>
          </cell>
          <cell r="AG1031" t="str">
            <v>价值宽带</v>
          </cell>
          <cell r="AH1031" t="str">
            <v>续后期</v>
          </cell>
          <cell r="AI1031" t="str">
            <v>否</v>
          </cell>
          <cell r="AO1031">
            <v>0</v>
          </cell>
          <cell r="AR1031" t="str">
            <v>赵林区</v>
          </cell>
        </row>
        <row r="1032">
          <cell r="F1032">
            <v>13686244756</v>
          </cell>
          <cell r="G1032" t="str">
            <v>13686244756</v>
          </cell>
          <cell r="H1032" t="str">
            <v>农玉芳</v>
          </cell>
          <cell r="I1032" t="str">
            <v>预付费东莞住宅新装或续费680元包年，带宽4M</v>
          </cell>
          <cell r="J1032">
            <v>680</v>
          </cell>
          <cell r="K1032">
            <v>680</v>
          </cell>
          <cell r="L1032" t="str">
            <v>2011-10-12</v>
          </cell>
          <cell r="M1032">
            <v>42170</v>
          </cell>
          <cell r="N1032" t="str">
            <v>2016-06-15</v>
          </cell>
          <cell r="O1032" t="str">
            <v>2015-06-10</v>
          </cell>
          <cell r="P1032" t="str">
            <v>宽带预付费</v>
          </cell>
          <cell r="Q1032" t="str">
            <v>续费</v>
          </cell>
          <cell r="R1032" t="str">
            <v>提前充值</v>
          </cell>
          <cell r="S1032" t="str">
            <v>家庭用户</v>
          </cell>
          <cell r="T1032" t="str">
            <v>(传统)XDSL</v>
          </cell>
          <cell r="U1032" t="str">
            <v>叶玲(yel)</v>
          </cell>
          <cell r="V1032" t="str">
            <v>ZX石排李先富</v>
          </cell>
          <cell r="W1032" t="str">
            <v/>
          </cell>
          <cell r="X1032" t="str">
            <v>石排区</v>
          </cell>
          <cell r="Y1032">
            <v>0</v>
          </cell>
          <cell r="Z1032">
            <v>0</v>
          </cell>
          <cell r="AA1032" t="str">
            <v>石排区</v>
          </cell>
          <cell r="AB1032" t="str">
            <v>10</v>
          </cell>
          <cell r="AC1032">
            <v>4</v>
          </cell>
          <cell r="AD1032">
            <v>12</v>
          </cell>
          <cell r="AE1032" t="str">
            <v>否</v>
          </cell>
          <cell r="AF1032" t="str">
            <v/>
          </cell>
          <cell r="AG1032" t="str">
            <v>否</v>
          </cell>
          <cell r="AH1032" t="str">
            <v>续本月</v>
          </cell>
          <cell r="AI1032" t="str">
            <v>否</v>
          </cell>
          <cell r="AO1032">
            <v>0</v>
          </cell>
          <cell r="AR1032" t="str">
            <v>银湖区</v>
          </cell>
        </row>
        <row r="1033">
          <cell r="F1033">
            <v>13712296101</v>
          </cell>
          <cell r="G1033" t="str">
            <v>13712296101</v>
          </cell>
          <cell r="H1033" t="str">
            <v>张赞鹏</v>
          </cell>
          <cell r="I1033" t="str">
            <v>预付费东莞住宅新装或续费680元包年，带宽4M</v>
          </cell>
          <cell r="J1033">
            <v>680</v>
          </cell>
          <cell r="K1033">
            <v>680</v>
          </cell>
          <cell r="L1033" t="str">
            <v>2009-12-08</v>
          </cell>
          <cell r="M1033">
            <v>42165</v>
          </cell>
          <cell r="N1033" t="str">
            <v>2016-06-11</v>
          </cell>
          <cell r="O1033" t="str">
            <v>2015-06-11</v>
          </cell>
          <cell r="P1033" t="str">
            <v>宽带预付费</v>
          </cell>
          <cell r="Q1033" t="str">
            <v>续费</v>
          </cell>
          <cell r="R1033" t="str">
            <v>往月充值</v>
          </cell>
          <cell r="S1033" t="str">
            <v>家庭用户</v>
          </cell>
          <cell r="T1033" t="str">
            <v>(传统)XDSL</v>
          </cell>
          <cell r="U1033" t="str">
            <v>阮珠妹(ruanzm)</v>
          </cell>
          <cell r="V1033" t="str">
            <v>ZX东城莫灵快</v>
          </cell>
          <cell r="W1033" t="str">
            <v/>
          </cell>
          <cell r="X1033" t="str">
            <v>东城区</v>
          </cell>
          <cell r="Y1033">
            <v>0</v>
          </cell>
          <cell r="Z1033">
            <v>0</v>
          </cell>
          <cell r="AA1033" t="str">
            <v>东城区</v>
          </cell>
          <cell r="AB1033" t="str">
            <v>11</v>
          </cell>
          <cell r="AC1033">
            <v>4</v>
          </cell>
          <cell r="AD1033">
            <v>12</v>
          </cell>
          <cell r="AE1033" t="str">
            <v>否</v>
          </cell>
          <cell r="AF1033" t="str">
            <v/>
          </cell>
          <cell r="AG1033" t="str">
            <v>否</v>
          </cell>
          <cell r="AH1033" t="str">
            <v>续本月</v>
          </cell>
          <cell r="AI1033" t="str">
            <v>否</v>
          </cell>
          <cell r="AO1033">
            <v>0</v>
          </cell>
          <cell r="AR1033" t="str">
            <v>赵林区</v>
          </cell>
        </row>
        <row r="1034">
          <cell r="F1034">
            <v>13556659278</v>
          </cell>
          <cell r="G1034" t="str">
            <v>13556659278</v>
          </cell>
          <cell r="H1034" t="str">
            <v>黄小兵</v>
          </cell>
          <cell r="I1034" t="str">
            <v>预付费东莞住宅新装或续费1408元包2年，带宽12M</v>
          </cell>
          <cell r="J1034">
            <v>1408</v>
          </cell>
          <cell r="K1034">
            <v>1408</v>
          </cell>
          <cell r="L1034" t="str">
            <v>2014-07-03</v>
          </cell>
          <cell r="M1034">
            <v>42188</v>
          </cell>
          <cell r="N1034" t="str">
            <v>2017-07-03</v>
          </cell>
          <cell r="O1034" t="str">
            <v>2015-06-11</v>
          </cell>
          <cell r="P1034" t="str">
            <v>宽带预付费</v>
          </cell>
          <cell r="Q1034" t="str">
            <v>续费</v>
          </cell>
          <cell r="R1034" t="str">
            <v>提前充值</v>
          </cell>
          <cell r="S1034" t="str">
            <v>家庭用户</v>
          </cell>
          <cell r="T1034" t="str">
            <v>FTTH</v>
          </cell>
          <cell r="U1034" t="str">
            <v>杜秋月(duqiuy)</v>
          </cell>
          <cell r="V1034" t="str">
            <v>ZX莞城黎广法</v>
          </cell>
          <cell r="W1034" t="str">
            <v/>
          </cell>
          <cell r="X1034" t="str">
            <v>莞城区</v>
          </cell>
          <cell r="Y1034">
            <v>0</v>
          </cell>
          <cell r="Z1034">
            <v>0</v>
          </cell>
          <cell r="AA1034" t="str">
            <v>莞城区</v>
          </cell>
          <cell r="AB1034" t="str">
            <v>11</v>
          </cell>
          <cell r="AC1034">
            <v>12</v>
          </cell>
          <cell r="AD1034">
            <v>24</v>
          </cell>
          <cell r="AE1034" t="str">
            <v>是</v>
          </cell>
          <cell r="AF1034" t="str">
            <v/>
          </cell>
          <cell r="AG1034" t="str">
            <v>价值宽带</v>
          </cell>
          <cell r="AH1034" t="str">
            <v>续后期</v>
          </cell>
          <cell r="AI1034" t="str">
            <v>否</v>
          </cell>
          <cell r="AO1034">
            <v>0</v>
          </cell>
          <cell r="AR1034" t="str">
            <v>雁田区</v>
          </cell>
        </row>
        <row r="1035">
          <cell r="F1035">
            <v>13711974930</v>
          </cell>
          <cell r="G1035" t="str">
            <v>13711974930</v>
          </cell>
          <cell r="H1035" t="str">
            <v>张甫霞</v>
          </cell>
          <cell r="I1035" t="str">
            <v>预付费东莞住宅新装或续费888元包年，带宽12M</v>
          </cell>
          <cell r="J1035">
            <v>888</v>
          </cell>
          <cell r="K1035">
            <v>888</v>
          </cell>
          <cell r="L1035" t="str">
            <v>2014-06-07</v>
          </cell>
          <cell r="M1035">
            <v>42162</v>
          </cell>
          <cell r="N1035" t="str">
            <v>2016-06-11</v>
          </cell>
          <cell r="O1035" t="str">
            <v>2015-06-11</v>
          </cell>
          <cell r="P1035" t="str">
            <v>宽带预付费</v>
          </cell>
          <cell r="Q1035" t="str">
            <v>续费</v>
          </cell>
          <cell r="R1035" t="str">
            <v>往月充值</v>
          </cell>
          <cell r="S1035" t="str">
            <v>家庭用户</v>
          </cell>
          <cell r="T1035" t="str">
            <v>FTTH</v>
          </cell>
          <cell r="U1035" t="str">
            <v>杜秋月(duqiuy)</v>
          </cell>
          <cell r="V1035" t="str">
            <v>ZX莞城黎广法</v>
          </cell>
          <cell r="W1035" t="str">
            <v>电商价值宽带营销</v>
          </cell>
          <cell r="X1035" t="str">
            <v>莞城区</v>
          </cell>
          <cell r="Y1035">
            <v>0</v>
          </cell>
          <cell r="Z1035">
            <v>0</v>
          </cell>
          <cell r="AA1035" t="str">
            <v>莞城区</v>
          </cell>
          <cell r="AB1035" t="str">
            <v>11</v>
          </cell>
          <cell r="AC1035">
            <v>12</v>
          </cell>
          <cell r="AD1035">
            <v>12</v>
          </cell>
          <cell r="AE1035" t="str">
            <v>是</v>
          </cell>
          <cell r="AF1035" t="str">
            <v/>
          </cell>
          <cell r="AG1035" t="str">
            <v>价值宽带</v>
          </cell>
          <cell r="AH1035" t="str">
            <v>续本月</v>
          </cell>
          <cell r="AI1035" t="str">
            <v>是</v>
          </cell>
          <cell r="AJ1035">
            <v>13711974930</v>
          </cell>
          <cell r="AO1035">
            <v>0</v>
          </cell>
          <cell r="AR1035" t="str">
            <v>金凤凰区</v>
          </cell>
        </row>
        <row r="1036">
          <cell r="F1036" t="str">
            <v>dgda90037285</v>
          </cell>
          <cell r="G1036" t="str">
            <v>dgda90037285</v>
          </cell>
          <cell r="H1036" t="str">
            <v>张永智</v>
          </cell>
          <cell r="I1036" t="str">
            <v>预付费东莞住宅新装或续费888元包年，带宽12M</v>
          </cell>
          <cell r="J1036">
            <v>888</v>
          </cell>
          <cell r="K1036">
            <v>888</v>
          </cell>
          <cell r="L1036" t="str">
            <v>2014-06-23</v>
          </cell>
          <cell r="M1036">
            <v>42178</v>
          </cell>
          <cell r="N1036" t="str">
            <v>2016-06-23</v>
          </cell>
          <cell r="O1036" t="str">
            <v>2015-06-11</v>
          </cell>
          <cell r="P1036" t="str">
            <v>宽带预付费</v>
          </cell>
          <cell r="Q1036" t="str">
            <v>续费</v>
          </cell>
          <cell r="R1036" t="str">
            <v>提前充值</v>
          </cell>
          <cell r="S1036" t="str">
            <v>家庭用户</v>
          </cell>
          <cell r="T1036" t="str">
            <v>FTTH</v>
          </cell>
          <cell r="U1036" t="str">
            <v>营业厅经理(李甜琴)(CQYX01)</v>
          </cell>
          <cell r="V1036" t="str">
            <v>DSBR南城黎广俊</v>
          </cell>
          <cell r="W1036" t="str">
            <v>电商价值宽带营销</v>
          </cell>
          <cell r="X1036" t="str">
            <v>南城区</v>
          </cell>
          <cell r="Y1036">
            <v>0</v>
          </cell>
          <cell r="Z1036">
            <v>0</v>
          </cell>
          <cell r="AA1036" t="str">
            <v>南城区</v>
          </cell>
          <cell r="AB1036" t="str">
            <v>11</v>
          </cell>
          <cell r="AC1036">
            <v>12</v>
          </cell>
          <cell r="AD1036">
            <v>12</v>
          </cell>
          <cell r="AE1036" t="str">
            <v>是</v>
          </cell>
          <cell r="AF1036" t="str">
            <v/>
          </cell>
          <cell r="AG1036" t="str">
            <v>价值宽带</v>
          </cell>
          <cell r="AH1036" t="str">
            <v>续本月</v>
          </cell>
          <cell r="AI1036" t="str">
            <v>是</v>
          </cell>
          <cell r="AJ1036" t="str">
            <v>dgda90037285</v>
          </cell>
          <cell r="AO1036">
            <v>0</v>
          </cell>
          <cell r="AR1036" t="str">
            <v>雁田区</v>
          </cell>
        </row>
        <row r="1037">
          <cell r="F1037">
            <v>13622604374</v>
          </cell>
          <cell r="G1037" t="str">
            <v>13622604374</v>
          </cell>
          <cell r="H1037" t="str">
            <v>张红</v>
          </cell>
          <cell r="I1037" t="str">
            <v>预付费东莞精品宽带新装或续费免费体验1个月，带宽10M</v>
          </cell>
          <cell r="J1037">
            <v>888</v>
          </cell>
          <cell r="K1037">
            <v>888</v>
          </cell>
          <cell r="L1037" t="str">
            <v>2007-09-01</v>
          </cell>
          <cell r="M1037">
            <v>42197</v>
          </cell>
          <cell r="N1037" t="str">
            <v>2016-08-12</v>
          </cell>
          <cell r="O1037" t="str">
            <v>2015-06-11</v>
          </cell>
          <cell r="P1037" t="str">
            <v>宽带预付费</v>
          </cell>
          <cell r="Q1037" t="str">
            <v>续费</v>
          </cell>
          <cell r="R1037" t="str">
            <v>提前充值</v>
          </cell>
          <cell r="S1037" t="str">
            <v>家庭用户</v>
          </cell>
          <cell r="T1037" t="str">
            <v>FTTH</v>
          </cell>
          <cell r="U1037" t="str">
            <v>营业厅经理(李甜琴)(CQYX01)</v>
          </cell>
          <cell r="V1037" t="str">
            <v>ZX南城黎广俊</v>
          </cell>
          <cell r="W1037" t="str">
            <v>电商价值宽带营销</v>
          </cell>
          <cell r="X1037" t="str">
            <v>南城区</v>
          </cell>
          <cell r="Y1037">
            <v>0</v>
          </cell>
          <cell r="Z1037">
            <v>0</v>
          </cell>
          <cell r="AA1037" t="str">
            <v>南城区</v>
          </cell>
          <cell r="AB1037" t="str">
            <v>11</v>
          </cell>
          <cell r="AC1037">
            <v>10</v>
          </cell>
          <cell r="AD1037">
            <v>1</v>
          </cell>
          <cell r="AE1037" t="str">
            <v>是</v>
          </cell>
          <cell r="AF1037" t="str">
            <v/>
          </cell>
          <cell r="AG1037" t="str">
            <v>价值宽带</v>
          </cell>
          <cell r="AH1037" t="str">
            <v>续后期</v>
          </cell>
          <cell r="AI1037" t="str">
            <v>否</v>
          </cell>
          <cell r="AO1037">
            <v>0</v>
          </cell>
          <cell r="AR1037" t="str">
            <v>雁田区</v>
          </cell>
        </row>
        <row r="1038">
          <cell r="F1038">
            <v>15899912810</v>
          </cell>
          <cell r="G1038" t="str">
            <v>15899912810</v>
          </cell>
          <cell r="H1038" t="str">
            <v>余建军</v>
          </cell>
          <cell r="I1038" t="str">
            <v>预付费东莞住宅新装或续费1408元包2年，带宽12M</v>
          </cell>
          <cell r="J1038">
            <v>1408</v>
          </cell>
          <cell r="K1038">
            <v>1408</v>
          </cell>
          <cell r="L1038" t="str">
            <v>2013-05-23</v>
          </cell>
          <cell r="M1038">
            <v>42204</v>
          </cell>
          <cell r="N1038" t="str">
            <v>2017-07-19</v>
          </cell>
          <cell r="O1038" t="str">
            <v>2015-06-11</v>
          </cell>
          <cell r="P1038" t="str">
            <v>宽带预付费</v>
          </cell>
          <cell r="Q1038" t="str">
            <v>续费</v>
          </cell>
          <cell r="R1038" t="str">
            <v>提前充值</v>
          </cell>
          <cell r="S1038" t="str">
            <v>家庭用户</v>
          </cell>
          <cell r="T1038" t="str">
            <v>FTTH</v>
          </cell>
          <cell r="U1038" t="str">
            <v>阮珠妹(ruanzm)</v>
          </cell>
          <cell r="V1038" t="str">
            <v>DSBR东城伍宜勇</v>
          </cell>
          <cell r="W1038" t="str">
            <v>会员赠送</v>
          </cell>
          <cell r="X1038" t="str">
            <v>东城区</v>
          </cell>
          <cell r="Y1038">
            <v>0</v>
          </cell>
          <cell r="Z1038">
            <v>0</v>
          </cell>
          <cell r="AA1038" t="str">
            <v>东城区</v>
          </cell>
          <cell r="AB1038" t="str">
            <v>11</v>
          </cell>
          <cell r="AC1038">
            <v>12</v>
          </cell>
          <cell r="AD1038">
            <v>24</v>
          </cell>
          <cell r="AE1038" t="str">
            <v>是</v>
          </cell>
          <cell r="AF1038" t="str">
            <v/>
          </cell>
          <cell r="AG1038" t="str">
            <v>价值宽带</v>
          </cell>
          <cell r="AH1038" t="str">
            <v>续后期</v>
          </cell>
          <cell r="AI1038" t="str">
            <v>否</v>
          </cell>
          <cell r="AO1038">
            <v>0</v>
          </cell>
          <cell r="AR1038" t="str">
            <v>三阳区</v>
          </cell>
        </row>
        <row r="1039">
          <cell r="F1039">
            <v>13712175873</v>
          </cell>
          <cell r="G1039" t="str">
            <v>13712175873</v>
          </cell>
          <cell r="H1039" t="str">
            <v>赖浩球</v>
          </cell>
          <cell r="I1039" t="str">
            <v>预付费东莞住宅新装或续费1398元包年，带宽20M</v>
          </cell>
          <cell r="J1039">
            <v>1398</v>
          </cell>
          <cell r="K1039">
            <v>1398</v>
          </cell>
          <cell r="L1039" t="str">
            <v>2014-06-13</v>
          </cell>
          <cell r="M1039">
            <v>42168</v>
          </cell>
          <cell r="N1039" t="str">
            <v>2016-06-13</v>
          </cell>
          <cell r="O1039" t="str">
            <v>2015-06-11</v>
          </cell>
          <cell r="P1039" t="str">
            <v>宽带预付费</v>
          </cell>
          <cell r="Q1039" t="str">
            <v>续费</v>
          </cell>
          <cell r="R1039" t="str">
            <v>提前充值</v>
          </cell>
          <cell r="S1039" t="str">
            <v>家庭用户</v>
          </cell>
          <cell r="T1039" t="str">
            <v>FTTH</v>
          </cell>
          <cell r="U1039" t="str">
            <v>郑珊珊(zhengshans)</v>
          </cell>
          <cell r="V1039" t="str">
            <v>ZX高埗左小兵</v>
          </cell>
          <cell r="W1039" t="str">
            <v>(非)</v>
          </cell>
          <cell r="X1039" t="str">
            <v>高埗区</v>
          </cell>
          <cell r="Y1039">
            <v>0</v>
          </cell>
          <cell r="Z1039">
            <v>0</v>
          </cell>
          <cell r="AA1039" t="str">
            <v>高埗区</v>
          </cell>
          <cell r="AB1039" t="str">
            <v>11</v>
          </cell>
          <cell r="AC1039">
            <v>20</v>
          </cell>
          <cell r="AD1039">
            <v>12</v>
          </cell>
          <cell r="AE1039" t="str">
            <v>是</v>
          </cell>
          <cell r="AF1039" t="str">
            <v/>
          </cell>
          <cell r="AG1039" t="str">
            <v>价值宽带</v>
          </cell>
          <cell r="AH1039" t="str">
            <v>续本月</v>
          </cell>
          <cell r="AI1039" t="str">
            <v>是</v>
          </cell>
          <cell r="AJ1039">
            <v>13712175873</v>
          </cell>
          <cell r="AO1039">
            <v>0</v>
          </cell>
          <cell r="AR1039" t="str">
            <v>银湖区</v>
          </cell>
        </row>
        <row r="1040">
          <cell r="F1040">
            <v>15112861717</v>
          </cell>
          <cell r="G1040" t="str">
            <v>15112861717</v>
          </cell>
          <cell r="H1040" t="str">
            <v>陈涛</v>
          </cell>
          <cell r="I1040" t="str">
            <v>预付费东莞住宅新装或续费888元包年，带宽12M</v>
          </cell>
          <cell r="J1040">
            <v>888</v>
          </cell>
          <cell r="K1040">
            <v>888</v>
          </cell>
          <cell r="L1040" t="str">
            <v>2013-11-08</v>
          </cell>
          <cell r="M1040">
            <v>42164</v>
          </cell>
          <cell r="N1040" t="str">
            <v>2016-06-11</v>
          </cell>
          <cell r="O1040" t="str">
            <v>2015-06-11</v>
          </cell>
          <cell r="P1040" t="str">
            <v>宽带预付费</v>
          </cell>
          <cell r="Q1040" t="str">
            <v>续费</v>
          </cell>
          <cell r="R1040" t="str">
            <v>往月充值</v>
          </cell>
          <cell r="S1040" t="str">
            <v>家庭用户</v>
          </cell>
          <cell r="T1040" t="str">
            <v>FTTH</v>
          </cell>
          <cell r="U1040" t="str">
            <v>郑珊珊(zhengshans)</v>
          </cell>
          <cell r="V1040" t="str">
            <v>ZX高埗左小兵</v>
          </cell>
          <cell r="W1040" t="str">
            <v/>
          </cell>
          <cell r="X1040" t="str">
            <v>高埗区</v>
          </cell>
          <cell r="Y1040">
            <v>0</v>
          </cell>
          <cell r="Z1040">
            <v>0</v>
          </cell>
          <cell r="AA1040" t="str">
            <v>高埗区</v>
          </cell>
          <cell r="AB1040" t="str">
            <v>11</v>
          </cell>
          <cell r="AC1040">
            <v>12</v>
          </cell>
          <cell r="AD1040">
            <v>12</v>
          </cell>
          <cell r="AE1040" t="str">
            <v>是</v>
          </cell>
          <cell r="AF1040" t="str">
            <v/>
          </cell>
          <cell r="AG1040" t="str">
            <v>价值宽带</v>
          </cell>
          <cell r="AH1040" t="str">
            <v>续本月</v>
          </cell>
          <cell r="AI1040" t="str">
            <v>是</v>
          </cell>
          <cell r="AJ1040">
            <v>15112861717</v>
          </cell>
          <cell r="AO1040">
            <v>0</v>
          </cell>
          <cell r="AR1040" t="str">
            <v>银湖区</v>
          </cell>
        </row>
        <row r="1041">
          <cell r="F1041">
            <v>15016969813</v>
          </cell>
          <cell r="G1041" t="str">
            <v>15016969813</v>
          </cell>
          <cell r="H1041" t="str">
            <v>何强</v>
          </cell>
          <cell r="I1041" t="str">
            <v>预付费东莞住宅新装或续费888元包年，带宽12M</v>
          </cell>
          <cell r="J1041">
            <v>888</v>
          </cell>
          <cell r="K1041">
            <v>888</v>
          </cell>
          <cell r="L1041" t="str">
            <v>2012-01-05</v>
          </cell>
          <cell r="M1041">
            <v>42165</v>
          </cell>
          <cell r="N1041" t="str">
            <v>2016-06-11</v>
          </cell>
          <cell r="O1041" t="str">
            <v>2015-06-11</v>
          </cell>
          <cell r="P1041" t="str">
            <v>宽带预付费</v>
          </cell>
          <cell r="Q1041" t="str">
            <v>续费</v>
          </cell>
          <cell r="R1041" t="str">
            <v>往月充值</v>
          </cell>
          <cell r="S1041" t="str">
            <v>家庭用户</v>
          </cell>
          <cell r="T1041" t="str">
            <v>FTTH</v>
          </cell>
          <cell r="U1041" t="str">
            <v>郑珊珊(zhengshans)</v>
          </cell>
          <cell r="V1041" t="str">
            <v>DSBR高埗左小兵</v>
          </cell>
          <cell r="W1041" t="str">
            <v/>
          </cell>
          <cell r="X1041" t="str">
            <v>高埗区</v>
          </cell>
          <cell r="Y1041">
            <v>0</v>
          </cell>
          <cell r="Z1041">
            <v>0</v>
          </cell>
          <cell r="AA1041" t="str">
            <v>高埗区</v>
          </cell>
          <cell r="AB1041" t="str">
            <v>11</v>
          </cell>
          <cell r="AC1041">
            <v>12</v>
          </cell>
          <cell r="AD1041">
            <v>12</v>
          </cell>
          <cell r="AE1041" t="str">
            <v>是</v>
          </cell>
          <cell r="AF1041" t="str">
            <v/>
          </cell>
          <cell r="AG1041" t="str">
            <v>价值宽带</v>
          </cell>
          <cell r="AH1041" t="str">
            <v>续本月</v>
          </cell>
          <cell r="AI1041" t="str">
            <v>是</v>
          </cell>
          <cell r="AJ1041">
            <v>15016969813</v>
          </cell>
          <cell r="AO1041">
            <v>0</v>
          </cell>
          <cell r="AR1041" t="str">
            <v>银湖区</v>
          </cell>
        </row>
        <row r="1042">
          <cell r="F1042">
            <v>18865341924</v>
          </cell>
          <cell r="G1042" t="str">
            <v>18865341924</v>
          </cell>
          <cell r="H1042" t="str">
            <v>吕守煌</v>
          </cell>
          <cell r="I1042" t="str">
            <v>预付费东莞住宅新装或续费888元包年，带宽12M</v>
          </cell>
          <cell r="J1042">
            <v>888</v>
          </cell>
          <cell r="K1042">
            <v>888</v>
          </cell>
          <cell r="L1042" t="str">
            <v>2014-06-08</v>
          </cell>
          <cell r="M1042">
            <v>42163</v>
          </cell>
          <cell r="N1042" t="str">
            <v>2016-06-11</v>
          </cell>
          <cell r="O1042" t="str">
            <v>2015-06-11</v>
          </cell>
          <cell r="P1042" t="str">
            <v>宽带预付费</v>
          </cell>
          <cell r="Q1042" t="str">
            <v>续费</v>
          </cell>
          <cell r="R1042" t="str">
            <v>往月充值</v>
          </cell>
          <cell r="S1042" t="str">
            <v>家庭用户</v>
          </cell>
          <cell r="T1042" t="str">
            <v>FTTH</v>
          </cell>
          <cell r="U1042" t="str">
            <v>郑珊珊(zhengshans)</v>
          </cell>
          <cell r="V1042" t="str">
            <v>ZX高埗左小兵</v>
          </cell>
          <cell r="W1042" t="str">
            <v/>
          </cell>
          <cell r="X1042" t="str">
            <v>高埗区</v>
          </cell>
          <cell r="Y1042">
            <v>0</v>
          </cell>
          <cell r="Z1042">
            <v>0</v>
          </cell>
          <cell r="AA1042" t="str">
            <v>高埗区</v>
          </cell>
          <cell r="AB1042" t="str">
            <v>11</v>
          </cell>
          <cell r="AC1042">
            <v>12</v>
          </cell>
          <cell r="AD1042">
            <v>12</v>
          </cell>
          <cell r="AE1042" t="str">
            <v>是</v>
          </cell>
          <cell r="AF1042" t="str">
            <v/>
          </cell>
          <cell r="AG1042" t="str">
            <v>价值宽带</v>
          </cell>
          <cell r="AH1042" t="str">
            <v>续本月</v>
          </cell>
          <cell r="AI1042" t="str">
            <v>是</v>
          </cell>
          <cell r="AJ1042">
            <v>18865341924</v>
          </cell>
          <cell r="AO1042">
            <v>0</v>
          </cell>
          <cell r="AR1042" t="str">
            <v>银湖区</v>
          </cell>
        </row>
        <row r="1043">
          <cell r="F1043">
            <v>13650198209</v>
          </cell>
          <cell r="G1043" t="str">
            <v>13650198209</v>
          </cell>
          <cell r="H1043" t="str">
            <v>林旭武</v>
          </cell>
          <cell r="I1043" t="str">
            <v>预付费东莞精品宽带新装或续费免费体验1个月，带宽10M</v>
          </cell>
          <cell r="J1043">
            <v>888</v>
          </cell>
          <cell r="K1043">
            <v>888</v>
          </cell>
          <cell r="L1043" t="str">
            <v>2011-07-15</v>
          </cell>
          <cell r="M1043">
            <v>42203</v>
          </cell>
          <cell r="N1043" t="str">
            <v>2016-08-18</v>
          </cell>
          <cell r="O1043" t="str">
            <v>2015-06-11</v>
          </cell>
          <cell r="P1043" t="str">
            <v>宽带预付费</v>
          </cell>
          <cell r="Q1043" t="str">
            <v>续费</v>
          </cell>
          <cell r="R1043" t="str">
            <v>提前充值</v>
          </cell>
          <cell r="S1043" t="str">
            <v>家庭用户</v>
          </cell>
          <cell r="T1043" t="str">
            <v>FTTH</v>
          </cell>
          <cell r="U1043" t="str">
            <v>营业厅经理(李甜琴)(CQYX01)</v>
          </cell>
          <cell r="V1043" t="str">
            <v>DSBR南城黎广俊</v>
          </cell>
          <cell r="W1043" t="str">
            <v>电商价值宽带营销</v>
          </cell>
          <cell r="X1043" t="str">
            <v>南城区</v>
          </cell>
          <cell r="Y1043">
            <v>0</v>
          </cell>
          <cell r="Z1043">
            <v>0</v>
          </cell>
          <cell r="AA1043" t="str">
            <v>南城区</v>
          </cell>
          <cell r="AB1043" t="str">
            <v>11</v>
          </cell>
          <cell r="AC1043">
            <v>10</v>
          </cell>
          <cell r="AD1043">
            <v>1</v>
          </cell>
          <cell r="AE1043" t="str">
            <v>是</v>
          </cell>
          <cell r="AF1043" t="str">
            <v/>
          </cell>
          <cell r="AG1043" t="str">
            <v>价值宽带</v>
          </cell>
          <cell r="AH1043" t="str">
            <v>续后期</v>
          </cell>
          <cell r="AI1043" t="str">
            <v>否</v>
          </cell>
          <cell r="AO1043">
            <v>0</v>
          </cell>
          <cell r="AR1043" t="str">
            <v>银湖区</v>
          </cell>
        </row>
        <row r="1044">
          <cell r="F1044">
            <v>13829132892</v>
          </cell>
          <cell r="G1044" t="str">
            <v>13829132892</v>
          </cell>
          <cell r="H1044" t="str">
            <v>袁榕枝</v>
          </cell>
          <cell r="I1044" t="str">
            <v>预付费东莞精品宽带新装或续费免费体验1个月，带宽10M</v>
          </cell>
          <cell r="J1044">
            <v>1088</v>
          </cell>
          <cell r="K1044">
            <v>1088</v>
          </cell>
          <cell r="L1044" t="str">
            <v>2013-06-11</v>
          </cell>
          <cell r="M1044">
            <v>42166</v>
          </cell>
          <cell r="N1044" t="str">
            <v>2016-09-11</v>
          </cell>
          <cell r="O1044" t="str">
            <v>2015-06-11</v>
          </cell>
          <cell r="P1044" t="str">
            <v>宽带预付费</v>
          </cell>
          <cell r="Q1044" t="str">
            <v>续费</v>
          </cell>
          <cell r="R1044" t="str">
            <v>提前充值</v>
          </cell>
          <cell r="S1044" t="str">
            <v>家庭用户</v>
          </cell>
          <cell r="T1044" t="str">
            <v>FTTH</v>
          </cell>
          <cell r="U1044" t="str">
            <v>阮珠妹(ruanzm)</v>
          </cell>
          <cell r="V1044" t="str">
            <v>DSBR东城杜中</v>
          </cell>
          <cell r="W1044" t="str">
            <v>会员赠送</v>
          </cell>
          <cell r="X1044" t="str">
            <v>东城区</v>
          </cell>
          <cell r="Y1044">
            <v>0</v>
          </cell>
          <cell r="Z1044">
            <v>0</v>
          </cell>
          <cell r="AA1044" t="str">
            <v>东城区</v>
          </cell>
          <cell r="AB1044" t="str">
            <v>11</v>
          </cell>
          <cell r="AC1044">
            <v>10</v>
          </cell>
          <cell r="AD1044">
            <v>1</v>
          </cell>
          <cell r="AE1044" t="str">
            <v>是</v>
          </cell>
          <cell r="AF1044" t="str">
            <v/>
          </cell>
          <cell r="AG1044" t="str">
            <v>价值宽带</v>
          </cell>
          <cell r="AH1044" t="str">
            <v>续本月</v>
          </cell>
          <cell r="AI1044" t="str">
            <v>是</v>
          </cell>
          <cell r="AJ1044">
            <v>13829132892</v>
          </cell>
          <cell r="AO1044">
            <v>0</v>
          </cell>
          <cell r="AR1044" t="str">
            <v>银湖区</v>
          </cell>
        </row>
        <row r="1045">
          <cell r="F1045">
            <v>13728459128</v>
          </cell>
          <cell r="G1045" t="str">
            <v>13728459128</v>
          </cell>
          <cell r="H1045" t="str">
            <v>袁彬云</v>
          </cell>
          <cell r="I1045" t="str">
            <v>预付费东莞住宅新装或续费680元包年，带宽4M</v>
          </cell>
          <cell r="J1045">
            <v>680</v>
          </cell>
          <cell r="K1045">
            <v>680</v>
          </cell>
          <cell r="L1045" t="str">
            <v>2011-03-08</v>
          </cell>
          <cell r="M1045">
            <v>42193</v>
          </cell>
          <cell r="N1045" t="str">
            <v>2016-07-08</v>
          </cell>
          <cell r="O1045" t="str">
            <v>2015-06-11</v>
          </cell>
          <cell r="P1045" t="str">
            <v>宽带预付费</v>
          </cell>
          <cell r="Q1045" t="str">
            <v>续费</v>
          </cell>
          <cell r="R1045" t="str">
            <v>提前充值</v>
          </cell>
          <cell r="S1045" t="str">
            <v>家庭用户</v>
          </cell>
          <cell r="T1045" t="str">
            <v>(传统)XDSL</v>
          </cell>
          <cell r="U1045" t="str">
            <v>杜秋月(duqiuy)</v>
          </cell>
          <cell r="V1045" t="str">
            <v>ZX莞城徐元球</v>
          </cell>
          <cell r="W1045" t="str">
            <v/>
          </cell>
          <cell r="X1045" t="str">
            <v>莞城区</v>
          </cell>
          <cell r="Y1045">
            <v>0</v>
          </cell>
          <cell r="Z1045">
            <v>0</v>
          </cell>
          <cell r="AA1045" t="str">
            <v>莞城区</v>
          </cell>
          <cell r="AB1045" t="str">
            <v>11</v>
          </cell>
          <cell r="AC1045">
            <v>4</v>
          </cell>
          <cell r="AD1045">
            <v>12</v>
          </cell>
          <cell r="AE1045" t="str">
            <v>否</v>
          </cell>
          <cell r="AF1045" t="str">
            <v/>
          </cell>
          <cell r="AG1045" t="str">
            <v>否</v>
          </cell>
          <cell r="AH1045" t="str">
            <v>续后期</v>
          </cell>
          <cell r="AI1045" t="str">
            <v>否</v>
          </cell>
          <cell r="AO1045">
            <v>0</v>
          </cell>
          <cell r="AR1045" t="str">
            <v>荔横区</v>
          </cell>
        </row>
        <row r="1046">
          <cell r="F1046" t="str">
            <v>dgda90032451</v>
          </cell>
          <cell r="G1046" t="str">
            <v>dgda90032451</v>
          </cell>
          <cell r="H1046" t="str">
            <v>魏芳</v>
          </cell>
          <cell r="I1046" t="str">
            <v>预付费东莞住宅新装或续费680元包年，带宽4M</v>
          </cell>
          <cell r="J1046">
            <v>680</v>
          </cell>
          <cell r="K1046">
            <v>680</v>
          </cell>
          <cell r="L1046" t="str">
            <v>2014-06-05</v>
          </cell>
          <cell r="M1046">
            <v>42160</v>
          </cell>
          <cell r="N1046" t="str">
            <v>2016-06-11</v>
          </cell>
          <cell r="O1046" t="str">
            <v>2015-06-11</v>
          </cell>
          <cell r="P1046" t="str">
            <v>宽带预付费</v>
          </cell>
          <cell r="Q1046" t="str">
            <v>续费</v>
          </cell>
          <cell r="R1046" t="str">
            <v>往月充值</v>
          </cell>
          <cell r="S1046" t="str">
            <v>家庭用户</v>
          </cell>
          <cell r="T1046" t="str">
            <v>(传统)XDSL</v>
          </cell>
          <cell r="U1046" t="str">
            <v>营业厅经理(李甜琴)(CQYX01)</v>
          </cell>
          <cell r="V1046" t="str">
            <v>DSBR南城黎广俊</v>
          </cell>
          <cell r="W1046" t="str">
            <v/>
          </cell>
          <cell r="X1046" t="str">
            <v>南城区</v>
          </cell>
          <cell r="Y1046">
            <v>0</v>
          </cell>
          <cell r="Z1046">
            <v>0</v>
          </cell>
          <cell r="AA1046" t="str">
            <v>南城区</v>
          </cell>
          <cell r="AB1046" t="str">
            <v>11</v>
          </cell>
          <cell r="AC1046">
            <v>4</v>
          </cell>
          <cell r="AD1046">
            <v>12</v>
          </cell>
          <cell r="AE1046" t="str">
            <v>否</v>
          </cell>
          <cell r="AF1046" t="str">
            <v/>
          </cell>
          <cell r="AG1046" t="str">
            <v>否</v>
          </cell>
          <cell r="AH1046" t="str">
            <v>续本月</v>
          </cell>
          <cell r="AI1046" t="str">
            <v>否</v>
          </cell>
          <cell r="AO1046">
            <v>0</v>
          </cell>
          <cell r="AR1046" t="str">
            <v>荔横区</v>
          </cell>
        </row>
        <row r="1047">
          <cell r="F1047">
            <v>13925554616</v>
          </cell>
          <cell r="G1047" t="str">
            <v>13925554616</v>
          </cell>
          <cell r="H1047" t="str">
            <v>江秀丽</v>
          </cell>
          <cell r="I1047" t="str">
            <v>预付费东莞住宅新装或续费888元包年，带宽12M</v>
          </cell>
          <cell r="J1047">
            <v>888</v>
          </cell>
          <cell r="K1047">
            <v>888</v>
          </cell>
          <cell r="L1047" t="str">
            <v>2013-06-05</v>
          </cell>
          <cell r="M1047">
            <v>42160</v>
          </cell>
          <cell r="N1047" t="str">
            <v>2016-06-11</v>
          </cell>
          <cell r="O1047" t="str">
            <v>2015-06-11</v>
          </cell>
          <cell r="P1047" t="str">
            <v>宽带预付费</v>
          </cell>
          <cell r="Q1047" t="str">
            <v>续费</v>
          </cell>
          <cell r="R1047" t="str">
            <v>往月充值</v>
          </cell>
          <cell r="S1047" t="str">
            <v>家庭用户</v>
          </cell>
          <cell r="T1047" t="str">
            <v>GPON+LAN</v>
          </cell>
          <cell r="U1047" t="str">
            <v>杜秋月(duqiuy)</v>
          </cell>
          <cell r="V1047" t="str">
            <v>DSBR万江李明浪</v>
          </cell>
          <cell r="W1047" t="str">
            <v/>
          </cell>
          <cell r="X1047" t="str">
            <v>万江区</v>
          </cell>
          <cell r="Y1047">
            <v>0</v>
          </cell>
          <cell r="Z1047">
            <v>0</v>
          </cell>
          <cell r="AA1047" t="str">
            <v>万江区</v>
          </cell>
          <cell r="AB1047" t="str">
            <v>11</v>
          </cell>
          <cell r="AC1047">
            <v>12</v>
          </cell>
          <cell r="AD1047">
            <v>12</v>
          </cell>
          <cell r="AE1047" t="str">
            <v>是</v>
          </cell>
          <cell r="AF1047" t="str">
            <v/>
          </cell>
          <cell r="AG1047" t="str">
            <v>价值宽带</v>
          </cell>
          <cell r="AH1047" t="str">
            <v>续本月</v>
          </cell>
          <cell r="AI1047" t="str">
            <v>是</v>
          </cell>
          <cell r="AJ1047">
            <v>13925554616</v>
          </cell>
          <cell r="AO1047">
            <v>0</v>
          </cell>
          <cell r="AR1047" t="str">
            <v>荔横区</v>
          </cell>
        </row>
        <row r="1048">
          <cell r="F1048">
            <v>13412779787</v>
          </cell>
          <cell r="G1048" t="str">
            <v>13412779787</v>
          </cell>
          <cell r="H1048" t="str">
            <v>曹贵芝</v>
          </cell>
          <cell r="I1048" t="str">
            <v>预付费东莞住宅新装或续费1088元包年，带宽20M</v>
          </cell>
          <cell r="J1048">
            <v>1088</v>
          </cell>
          <cell r="K1048">
            <v>1088</v>
          </cell>
          <cell r="L1048" t="str">
            <v>2013-07-27</v>
          </cell>
          <cell r="M1048">
            <v>42212</v>
          </cell>
          <cell r="N1048" t="str">
            <v>2016-07-27</v>
          </cell>
          <cell r="O1048" t="str">
            <v>2015-06-11</v>
          </cell>
          <cell r="P1048" t="str">
            <v>宽带预付费</v>
          </cell>
          <cell r="Q1048" t="str">
            <v>续费</v>
          </cell>
          <cell r="R1048" t="str">
            <v>提前充值</v>
          </cell>
          <cell r="S1048" t="str">
            <v>家庭用户</v>
          </cell>
          <cell r="T1048" t="str">
            <v>FTTH</v>
          </cell>
          <cell r="U1048" t="str">
            <v>郑珊珊(zhengshans)</v>
          </cell>
          <cell r="V1048" t="str">
            <v>ZX高步周国强</v>
          </cell>
          <cell r="W1048" t="str">
            <v/>
          </cell>
          <cell r="X1048" t="str">
            <v>高埗区</v>
          </cell>
          <cell r="Y1048">
            <v>0</v>
          </cell>
          <cell r="Z1048">
            <v>0</v>
          </cell>
          <cell r="AA1048" t="str">
            <v>高埗区</v>
          </cell>
          <cell r="AB1048" t="str">
            <v>11</v>
          </cell>
          <cell r="AC1048">
            <v>20</v>
          </cell>
          <cell r="AD1048">
            <v>12</v>
          </cell>
          <cell r="AE1048" t="str">
            <v>是</v>
          </cell>
          <cell r="AF1048" t="str">
            <v/>
          </cell>
          <cell r="AG1048" t="str">
            <v>价值宽带</v>
          </cell>
          <cell r="AH1048" t="str">
            <v>续后期</v>
          </cell>
          <cell r="AI1048" t="str">
            <v>否</v>
          </cell>
          <cell r="AO1048">
            <v>0</v>
          </cell>
          <cell r="AR1048" t="str">
            <v>荔横区</v>
          </cell>
        </row>
        <row r="1049">
          <cell r="F1049">
            <v>13418392600</v>
          </cell>
          <cell r="G1049" t="str">
            <v>13418392600</v>
          </cell>
          <cell r="H1049" t="str">
            <v>何亮</v>
          </cell>
          <cell r="I1049" t="str">
            <v>预付费东莞住宅新装或续费888元包年，带宽12M</v>
          </cell>
          <cell r="J1049">
            <v>888</v>
          </cell>
          <cell r="K1049">
            <v>888</v>
          </cell>
          <cell r="L1049" t="str">
            <v>2012-06-16</v>
          </cell>
          <cell r="M1049">
            <v>42175</v>
          </cell>
          <cell r="N1049" t="str">
            <v>2016-06-20</v>
          </cell>
          <cell r="O1049" t="str">
            <v>2015-06-11</v>
          </cell>
          <cell r="P1049" t="str">
            <v>宽带预付费</v>
          </cell>
          <cell r="Q1049" t="str">
            <v>续费</v>
          </cell>
          <cell r="R1049" t="str">
            <v>提前充值</v>
          </cell>
          <cell r="S1049" t="str">
            <v>家庭用户</v>
          </cell>
          <cell r="T1049" t="str">
            <v>FTTH</v>
          </cell>
          <cell r="U1049" t="str">
            <v>郑珊珊(zhengshans)</v>
          </cell>
          <cell r="V1049" t="str">
            <v>ZX高埗杨维邦</v>
          </cell>
          <cell r="W1049" t="str">
            <v>电商价值宽带营销</v>
          </cell>
          <cell r="X1049" t="str">
            <v>高埗区</v>
          </cell>
          <cell r="Y1049">
            <v>0</v>
          </cell>
          <cell r="Z1049">
            <v>0</v>
          </cell>
          <cell r="AA1049" t="str">
            <v>高埗区</v>
          </cell>
          <cell r="AB1049" t="str">
            <v>11</v>
          </cell>
          <cell r="AC1049">
            <v>12</v>
          </cell>
          <cell r="AD1049">
            <v>12</v>
          </cell>
          <cell r="AE1049" t="str">
            <v>是</v>
          </cell>
          <cell r="AF1049" t="str">
            <v/>
          </cell>
          <cell r="AG1049" t="str">
            <v>价值宽带</v>
          </cell>
          <cell r="AH1049" t="str">
            <v>续本月</v>
          </cell>
          <cell r="AI1049" t="str">
            <v>是</v>
          </cell>
          <cell r="AJ1049">
            <v>13418392600</v>
          </cell>
          <cell r="AO1049">
            <v>0</v>
          </cell>
          <cell r="AR1049" t="str">
            <v>荔横区</v>
          </cell>
        </row>
        <row r="1050">
          <cell r="F1050" t="str">
            <v>dgda90072193</v>
          </cell>
          <cell r="G1050" t="str">
            <v>dgda90072193</v>
          </cell>
          <cell r="H1050" t="str">
            <v>黄建民</v>
          </cell>
          <cell r="I1050" t="str">
            <v>预付费东莞住宅新装或续费768元包年，带宽4M</v>
          </cell>
          <cell r="J1050">
            <v>768</v>
          </cell>
          <cell r="K1050">
            <v>768</v>
          </cell>
          <cell r="L1050" t="str">
            <v>2011-06-16</v>
          </cell>
          <cell r="M1050">
            <v>42171</v>
          </cell>
          <cell r="N1050" t="str">
            <v>2016-06-16</v>
          </cell>
          <cell r="O1050" t="str">
            <v>2015-06-11</v>
          </cell>
          <cell r="P1050" t="str">
            <v>宽带预付费</v>
          </cell>
          <cell r="Q1050" t="str">
            <v>续费</v>
          </cell>
          <cell r="R1050" t="str">
            <v>提前充值</v>
          </cell>
          <cell r="S1050" t="str">
            <v>家庭用户</v>
          </cell>
          <cell r="T1050" t="str">
            <v>FTTH</v>
          </cell>
          <cell r="U1050" t="str">
            <v>郑珊珊(zhengshans)</v>
          </cell>
          <cell r="V1050" t="str">
            <v>ZX高埗杨维邦</v>
          </cell>
          <cell r="W1050" t="str">
            <v/>
          </cell>
          <cell r="X1050" t="str">
            <v>高埗区</v>
          </cell>
          <cell r="Y1050">
            <v>0</v>
          </cell>
          <cell r="Z1050">
            <v>0</v>
          </cell>
          <cell r="AA1050" t="str">
            <v>高埗区</v>
          </cell>
          <cell r="AB1050" t="str">
            <v>11</v>
          </cell>
          <cell r="AC1050">
            <v>4</v>
          </cell>
          <cell r="AD1050">
            <v>12</v>
          </cell>
          <cell r="AE1050" t="str">
            <v>是</v>
          </cell>
          <cell r="AF1050" t="str">
            <v/>
          </cell>
          <cell r="AG1050" t="str">
            <v>否</v>
          </cell>
          <cell r="AH1050" t="str">
            <v>续本月</v>
          </cell>
          <cell r="AI1050" t="str">
            <v>是</v>
          </cell>
          <cell r="AJ1050" t="str">
            <v>dgda90072193</v>
          </cell>
          <cell r="AO1050">
            <v>0</v>
          </cell>
          <cell r="AR1050" t="str">
            <v>三中区</v>
          </cell>
        </row>
        <row r="1051">
          <cell r="F1051">
            <v>13509223716</v>
          </cell>
          <cell r="G1051" t="str">
            <v>13509223716</v>
          </cell>
          <cell r="H1051" t="str">
            <v>张泽聪</v>
          </cell>
          <cell r="I1051" t="str">
            <v>预付费东莞精品宽带新装或续费免费体验1个月，带宽10M</v>
          </cell>
          <cell r="J1051">
            <v>1088</v>
          </cell>
          <cell r="K1051">
            <v>1088</v>
          </cell>
          <cell r="L1051" t="str">
            <v>2014-06-20</v>
          </cell>
          <cell r="M1051">
            <v>42175</v>
          </cell>
          <cell r="N1051" t="str">
            <v>2016-09-20</v>
          </cell>
          <cell r="O1051" t="str">
            <v>2015-06-11</v>
          </cell>
          <cell r="P1051" t="str">
            <v>宽带预付费</v>
          </cell>
          <cell r="Q1051" t="str">
            <v>续费</v>
          </cell>
          <cell r="R1051" t="str">
            <v>提前充值</v>
          </cell>
          <cell r="S1051" t="str">
            <v>家庭用户</v>
          </cell>
          <cell r="T1051" t="str">
            <v>FTTH</v>
          </cell>
          <cell r="U1051" t="str">
            <v>营业厅经理(李甜琴)(CQYX01)</v>
          </cell>
          <cell r="V1051" t="str">
            <v>ZX南城黎广俊</v>
          </cell>
          <cell r="W1051" t="str">
            <v/>
          </cell>
          <cell r="X1051" t="str">
            <v>南城区</v>
          </cell>
          <cell r="Y1051">
            <v>0</v>
          </cell>
          <cell r="Z1051">
            <v>0</v>
          </cell>
          <cell r="AA1051" t="str">
            <v>南城区</v>
          </cell>
          <cell r="AB1051" t="str">
            <v>11</v>
          </cell>
          <cell r="AC1051">
            <v>10</v>
          </cell>
          <cell r="AD1051">
            <v>1</v>
          </cell>
          <cell r="AE1051" t="str">
            <v>是</v>
          </cell>
          <cell r="AF1051" t="str">
            <v/>
          </cell>
          <cell r="AG1051" t="str">
            <v>价值宽带</v>
          </cell>
          <cell r="AH1051" t="str">
            <v>续本月</v>
          </cell>
          <cell r="AI1051" t="str">
            <v>是</v>
          </cell>
          <cell r="AJ1051">
            <v>13509223716</v>
          </cell>
          <cell r="AO1051">
            <v>0</v>
          </cell>
          <cell r="AR1051" t="str">
            <v>三阳区</v>
          </cell>
        </row>
        <row r="1052">
          <cell r="F1052">
            <v>18998063252</v>
          </cell>
          <cell r="G1052" t="str">
            <v>18998063252</v>
          </cell>
          <cell r="H1052" t="str">
            <v>东莞金固复合材料有限公司</v>
          </cell>
          <cell r="I1052" t="str">
            <v>东莞互联网专线新装或续费包年1200元，6M（不提供MODEM）</v>
          </cell>
          <cell r="J1052">
            <v>1200</v>
          </cell>
          <cell r="K1052">
            <v>1200</v>
          </cell>
          <cell r="L1052" t="str">
            <v>2012-05-22</v>
          </cell>
          <cell r="M1052">
            <v>42170</v>
          </cell>
          <cell r="N1052" t="str">
            <v>2016-06-15</v>
          </cell>
          <cell r="O1052" t="str">
            <v>2015-06-11</v>
          </cell>
          <cell r="P1052" t="str">
            <v>专线预付费</v>
          </cell>
          <cell r="Q1052" t="str">
            <v>续费</v>
          </cell>
          <cell r="R1052" t="str">
            <v>当月充值</v>
          </cell>
          <cell r="S1052" t="str">
            <v/>
          </cell>
          <cell r="T1052" t="str">
            <v>传统XDSL</v>
          </cell>
          <cell r="U1052" t="str">
            <v>李燕舞(liyw)</v>
          </cell>
          <cell r="V1052" t="str">
            <v>DL环宇通信</v>
          </cell>
          <cell r="W1052" t="str">
            <v/>
          </cell>
          <cell r="X1052" t="str">
            <v>塘厦区</v>
          </cell>
          <cell r="Y1052">
            <v>0</v>
          </cell>
          <cell r="Z1052">
            <v>0</v>
          </cell>
          <cell r="AA1052" t="str">
            <v>塘厦区</v>
          </cell>
          <cell r="AB1052" t="str">
            <v>11</v>
          </cell>
          <cell r="AC1052">
            <v>6</v>
          </cell>
          <cell r="AD1052">
            <v>12</v>
          </cell>
          <cell r="AE1052" t="str">
            <v>否</v>
          </cell>
          <cell r="AF1052" t="str">
            <v/>
          </cell>
          <cell r="AG1052" t="str">
            <v>否</v>
          </cell>
          <cell r="AH1052" t="str">
            <v>续本月</v>
          </cell>
          <cell r="AI1052" t="str">
            <v>否</v>
          </cell>
          <cell r="AK1052">
            <v>18998063252</v>
          </cell>
          <cell r="AO1052">
            <v>0</v>
          </cell>
          <cell r="AR1052" t="str">
            <v>荔横区</v>
          </cell>
        </row>
        <row r="1053">
          <cell r="F1053">
            <v>13532907748</v>
          </cell>
          <cell r="G1053" t="str">
            <v>13532907748</v>
          </cell>
          <cell r="H1053" t="str">
            <v>张俊美</v>
          </cell>
          <cell r="I1053" t="str">
            <v>预付费东莞住宅新装或续费680元包年，带宽4M</v>
          </cell>
          <cell r="J1053">
            <v>680</v>
          </cell>
          <cell r="K1053">
            <v>680</v>
          </cell>
          <cell r="L1053" t="str">
            <v>2010-04-11</v>
          </cell>
          <cell r="M1053">
            <v>42166</v>
          </cell>
          <cell r="N1053" t="str">
            <v>2016-06-11</v>
          </cell>
          <cell r="O1053" t="str">
            <v>2015-06-11</v>
          </cell>
          <cell r="P1053" t="str">
            <v>宽带预付费</v>
          </cell>
          <cell r="Q1053" t="str">
            <v>续费</v>
          </cell>
          <cell r="R1053" t="str">
            <v>当月充值</v>
          </cell>
          <cell r="S1053" t="str">
            <v>家庭用户</v>
          </cell>
          <cell r="T1053" t="str">
            <v>(传统)XDSL</v>
          </cell>
          <cell r="U1053" t="str">
            <v>李燕舞(liyw)</v>
          </cell>
          <cell r="V1053" t="str">
            <v>ZX塘厦杨芳</v>
          </cell>
          <cell r="W1053" t="str">
            <v/>
          </cell>
          <cell r="X1053" t="str">
            <v>塘厦区</v>
          </cell>
          <cell r="Y1053">
            <v>0</v>
          </cell>
          <cell r="Z1053">
            <v>0</v>
          </cell>
          <cell r="AA1053" t="str">
            <v>塘厦区</v>
          </cell>
          <cell r="AB1053" t="str">
            <v>11</v>
          </cell>
          <cell r="AC1053">
            <v>4</v>
          </cell>
          <cell r="AD1053">
            <v>12</v>
          </cell>
          <cell r="AE1053" t="str">
            <v>否</v>
          </cell>
          <cell r="AF1053" t="str">
            <v/>
          </cell>
          <cell r="AG1053" t="str">
            <v>否</v>
          </cell>
          <cell r="AH1053" t="str">
            <v>续本月</v>
          </cell>
          <cell r="AI1053" t="str">
            <v>否</v>
          </cell>
          <cell r="AO1053">
            <v>0</v>
          </cell>
          <cell r="AR1053" t="str">
            <v>大利区</v>
          </cell>
        </row>
        <row r="1054">
          <cell r="F1054">
            <v>13829265258</v>
          </cell>
          <cell r="G1054" t="str">
            <v>13829265258</v>
          </cell>
          <cell r="H1054" t="str">
            <v>刘菊香</v>
          </cell>
          <cell r="I1054" t="str">
            <v>预付费东莞住宅新装或续费680元包年，带宽4M</v>
          </cell>
          <cell r="J1054">
            <v>680</v>
          </cell>
          <cell r="K1054">
            <v>680</v>
          </cell>
          <cell r="L1054" t="str">
            <v>2007-09-10</v>
          </cell>
          <cell r="M1054">
            <v>42176</v>
          </cell>
          <cell r="N1054" t="str">
            <v>2016-06-21</v>
          </cell>
          <cell r="O1054" t="str">
            <v>2015-06-11</v>
          </cell>
          <cell r="P1054" t="str">
            <v>宽带预付费</v>
          </cell>
          <cell r="Q1054" t="str">
            <v>续费</v>
          </cell>
          <cell r="R1054" t="str">
            <v>当月充值</v>
          </cell>
          <cell r="S1054" t="str">
            <v>家庭用户</v>
          </cell>
          <cell r="T1054" t="str">
            <v>(传统)XDSL</v>
          </cell>
          <cell r="U1054" t="str">
            <v>李燕舞(liyw)</v>
          </cell>
          <cell r="V1054" t="str">
            <v>DL环宇通信</v>
          </cell>
          <cell r="W1054" t="str">
            <v/>
          </cell>
          <cell r="X1054" t="str">
            <v>塘厦区</v>
          </cell>
          <cell r="Y1054">
            <v>0</v>
          </cell>
          <cell r="Z1054">
            <v>0</v>
          </cell>
          <cell r="AA1054" t="str">
            <v>塘厦区</v>
          </cell>
          <cell r="AB1054" t="str">
            <v>11</v>
          </cell>
          <cell r="AC1054">
            <v>4</v>
          </cell>
          <cell r="AD1054">
            <v>12</v>
          </cell>
          <cell r="AE1054" t="str">
            <v>否</v>
          </cell>
          <cell r="AF1054" t="str">
            <v/>
          </cell>
          <cell r="AG1054" t="str">
            <v>否</v>
          </cell>
          <cell r="AH1054" t="str">
            <v>续本月</v>
          </cell>
          <cell r="AI1054" t="str">
            <v>否</v>
          </cell>
          <cell r="AO1054">
            <v>0</v>
          </cell>
          <cell r="AR1054" t="str">
            <v>莆心区</v>
          </cell>
        </row>
        <row r="1055">
          <cell r="F1055">
            <v>13712797756</v>
          </cell>
          <cell r="G1055" t="str">
            <v>13712797756</v>
          </cell>
          <cell r="H1055" t="str">
            <v>梅新辉</v>
          </cell>
          <cell r="I1055" t="str">
            <v>预付费东莞住宅新装或续费888元包年，带宽12M</v>
          </cell>
          <cell r="J1055">
            <v>888</v>
          </cell>
          <cell r="K1055">
            <v>888</v>
          </cell>
          <cell r="L1055" t="str">
            <v>2012-05-30</v>
          </cell>
          <cell r="M1055">
            <v>42161</v>
          </cell>
          <cell r="N1055" t="str">
            <v>2016-06-11</v>
          </cell>
          <cell r="O1055" t="str">
            <v>2015-06-11</v>
          </cell>
          <cell r="P1055" t="str">
            <v>宽带预付费</v>
          </cell>
          <cell r="Q1055" t="str">
            <v>续费</v>
          </cell>
          <cell r="R1055" t="str">
            <v>当月充值</v>
          </cell>
          <cell r="S1055" t="str">
            <v>家庭用户</v>
          </cell>
          <cell r="T1055" t="str">
            <v>FTTH</v>
          </cell>
          <cell r="U1055" t="str">
            <v>左喻(zuoy)</v>
          </cell>
          <cell r="V1055" t="str">
            <v>ZX谢岗周启存</v>
          </cell>
          <cell r="W1055" t="str">
            <v/>
          </cell>
          <cell r="X1055" t="str">
            <v>谢岗区</v>
          </cell>
          <cell r="Y1055">
            <v>0</v>
          </cell>
          <cell r="Z1055">
            <v>0</v>
          </cell>
          <cell r="AA1055" t="str">
            <v>谢岗区</v>
          </cell>
          <cell r="AB1055" t="str">
            <v>11</v>
          </cell>
          <cell r="AC1055">
            <v>12</v>
          </cell>
          <cell r="AD1055">
            <v>12</v>
          </cell>
          <cell r="AE1055" t="str">
            <v>是</v>
          </cell>
          <cell r="AF1055" t="str">
            <v/>
          </cell>
          <cell r="AG1055" t="str">
            <v>价值宽带</v>
          </cell>
          <cell r="AH1055" t="str">
            <v>续本月</v>
          </cell>
          <cell r="AI1055" t="str">
            <v>是</v>
          </cell>
          <cell r="AJ1055">
            <v>13712797756</v>
          </cell>
          <cell r="AO1055">
            <v>0</v>
          </cell>
          <cell r="AR1055" t="str">
            <v>莆心区</v>
          </cell>
        </row>
        <row r="1056">
          <cell r="F1056">
            <v>18820310595</v>
          </cell>
          <cell r="G1056" t="str">
            <v>18820310595</v>
          </cell>
          <cell r="H1056" t="str">
            <v>吴继远</v>
          </cell>
          <cell r="I1056" t="str">
            <v>预付费东莞住宅新装或续费888元包年，带宽12M</v>
          </cell>
          <cell r="J1056">
            <v>888</v>
          </cell>
          <cell r="K1056">
            <v>888</v>
          </cell>
          <cell r="L1056" t="str">
            <v>2014-06-16</v>
          </cell>
          <cell r="M1056">
            <v>42171</v>
          </cell>
          <cell r="N1056" t="str">
            <v>2016-06-16</v>
          </cell>
          <cell r="O1056" t="str">
            <v>2015-06-11</v>
          </cell>
          <cell r="P1056" t="str">
            <v>宽带预付费</v>
          </cell>
          <cell r="Q1056" t="str">
            <v>续费</v>
          </cell>
          <cell r="R1056" t="str">
            <v>提前充值</v>
          </cell>
          <cell r="S1056" t="str">
            <v>家庭用户</v>
          </cell>
          <cell r="T1056" t="str">
            <v>FTTH</v>
          </cell>
          <cell r="U1056" t="str">
            <v>伍双倩(wusq)</v>
          </cell>
          <cell r="V1056" t="str">
            <v>ZX凤岗蓝志坚</v>
          </cell>
          <cell r="W1056" t="str">
            <v>电商价值宽带营销</v>
          </cell>
          <cell r="X1056" t="str">
            <v>凤岗区</v>
          </cell>
          <cell r="Y1056">
            <v>0</v>
          </cell>
          <cell r="Z1056">
            <v>0</v>
          </cell>
          <cell r="AA1056" t="str">
            <v>凤岗区</v>
          </cell>
          <cell r="AB1056" t="str">
            <v>11</v>
          </cell>
          <cell r="AC1056">
            <v>12</v>
          </cell>
          <cell r="AD1056">
            <v>12</v>
          </cell>
          <cell r="AE1056" t="str">
            <v>是</v>
          </cell>
          <cell r="AF1056" t="str">
            <v/>
          </cell>
          <cell r="AG1056" t="str">
            <v>价值宽带</v>
          </cell>
          <cell r="AH1056" t="str">
            <v>续本月</v>
          </cell>
          <cell r="AI1056" t="str">
            <v>是</v>
          </cell>
          <cell r="AJ1056">
            <v>18820310595</v>
          </cell>
          <cell r="AO1056">
            <v>0</v>
          </cell>
          <cell r="AR1056" t="str">
            <v>莆心区</v>
          </cell>
        </row>
        <row r="1057">
          <cell r="F1057">
            <v>13527995566</v>
          </cell>
          <cell r="G1057" t="str">
            <v>13527995566</v>
          </cell>
          <cell r="H1057" t="str">
            <v>东莞市艾克尔塑胶五金有限公司</v>
          </cell>
          <cell r="I1057" t="str">
            <v>预付费东莞住宅新装或续费1408元包2年，带宽12M</v>
          </cell>
          <cell r="J1057">
            <v>1408</v>
          </cell>
          <cell r="K1057">
            <v>1408</v>
          </cell>
          <cell r="L1057" t="str">
            <v>2014-06-16</v>
          </cell>
          <cell r="M1057">
            <v>42171</v>
          </cell>
          <cell r="N1057" t="str">
            <v>2017-06-16</v>
          </cell>
          <cell r="O1057" t="str">
            <v>2015-06-11</v>
          </cell>
          <cell r="P1057" t="str">
            <v>宽带预付费</v>
          </cell>
          <cell r="Q1057" t="str">
            <v>续费</v>
          </cell>
          <cell r="R1057" t="str">
            <v>提前充值</v>
          </cell>
          <cell r="S1057" t="str">
            <v>家庭用户</v>
          </cell>
          <cell r="T1057" t="str">
            <v>FTTH</v>
          </cell>
          <cell r="U1057" t="str">
            <v>方兰(fangl)</v>
          </cell>
          <cell r="V1057" t="str">
            <v>ZX樟木头谭远明</v>
          </cell>
          <cell r="W1057" t="str">
            <v>电商价值宽带营销</v>
          </cell>
          <cell r="X1057" t="str">
            <v>樟木头区</v>
          </cell>
          <cell r="Y1057">
            <v>0</v>
          </cell>
          <cell r="Z1057">
            <v>0</v>
          </cell>
          <cell r="AA1057" t="str">
            <v>樟木头区</v>
          </cell>
          <cell r="AB1057" t="str">
            <v>11</v>
          </cell>
          <cell r="AC1057">
            <v>12</v>
          </cell>
          <cell r="AD1057">
            <v>24</v>
          </cell>
          <cell r="AE1057" t="str">
            <v>是</v>
          </cell>
          <cell r="AF1057" t="str">
            <v/>
          </cell>
          <cell r="AG1057" t="str">
            <v>价值宽带</v>
          </cell>
          <cell r="AH1057" t="str">
            <v>续本月</v>
          </cell>
          <cell r="AI1057" t="str">
            <v>是</v>
          </cell>
          <cell r="AJ1057">
            <v>13527995566</v>
          </cell>
          <cell r="AO1057">
            <v>0</v>
          </cell>
          <cell r="AR1057" t="str">
            <v>荔横区</v>
          </cell>
        </row>
        <row r="1058">
          <cell r="F1058">
            <v>13712933566</v>
          </cell>
          <cell r="G1058" t="str">
            <v>13712933566</v>
          </cell>
          <cell r="H1058" t="str">
            <v>邓高峰</v>
          </cell>
          <cell r="I1058" t="str">
            <v>预付费东莞住宅新装或续费680元包年，带宽4M</v>
          </cell>
          <cell r="J1058">
            <v>680</v>
          </cell>
          <cell r="K1058">
            <v>680</v>
          </cell>
          <cell r="L1058" t="str">
            <v>2013-03-02</v>
          </cell>
          <cell r="M1058">
            <v>42166</v>
          </cell>
          <cell r="N1058" t="str">
            <v>2016-06-11</v>
          </cell>
          <cell r="O1058" t="str">
            <v>2015-06-11</v>
          </cell>
          <cell r="P1058" t="str">
            <v>宽带预付费</v>
          </cell>
          <cell r="Q1058" t="str">
            <v>续费</v>
          </cell>
          <cell r="R1058" t="str">
            <v>提前充值</v>
          </cell>
          <cell r="S1058" t="str">
            <v>家庭用户</v>
          </cell>
          <cell r="T1058" t="str">
            <v>(传统)XDSL</v>
          </cell>
          <cell r="U1058" t="str">
            <v>方兰(fangl)</v>
          </cell>
          <cell r="V1058" t="str">
            <v>ZX樟木头谭远明</v>
          </cell>
          <cell r="W1058" t="str">
            <v/>
          </cell>
          <cell r="X1058" t="str">
            <v>樟木头区</v>
          </cell>
          <cell r="Y1058">
            <v>0</v>
          </cell>
          <cell r="Z1058">
            <v>0</v>
          </cell>
          <cell r="AA1058" t="str">
            <v>樟木头区</v>
          </cell>
          <cell r="AB1058" t="str">
            <v>11</v>
          </cell>
          <cell r="AC1058">
            <v>4</v>
          </cell>
          <cell r="AD1058">
            <v>12</v>
          </cell>
          <cell r="AE1058" t="str">
            <v>否</v>
          </cell>
          <cell r="AF1058" t="str">
            <v/>
          </cell>
          <cell r="AG1058" t="str">
            <v>否</v>
          </cell>
          <cell r="AH1058" t="str">
            <v>续本月</v>
          </cell>
          <cell r="AI1058" t="str">
            <v>否</v>
          </cell>
          <cell r="AO1058">
            <v>0</v>
          </cell>
          <cell r="AR1058" t="str">
            <v>街口区</v>
          </cell>
        </row>
        <row r="1059">
          <cell r="F1059">
            <v>13412934024</v>
          </cell>
          <cell r="G1059" t="str">
            <v>13412934024</v>
          </cell>
          <cell r="H1059" t="str">
            <v>黄小燕</v>
          </cell>
          <cell r="I1059" t="str">
            <v>预付费东莞住宅新装或续费1408元包2年，带宽12M</v>
          </cell>
          <cell r="J1059">
            <v>1408</v>
          </cell>
          <cell r="K1059">
            <v>1408</v>
          </cell>
          <cell r="L1059" t="str">
            <v>2014-07-17</v>
          </cell>
          <cell r="M1059">
            <v>42202</v>
          </cell>
          <cell r="N1059" t="str">
            <v>2017-07-17</v>
          </cell>
          <cell r="O1059" t="str">
            <v>2015-06-11</v>
          </cell>
          <cell r="P1059" t="str">
            <v>宽带预付费</v>
          </cell>
          <cell r="Q1059" t="str">
            <v>续费</v>
          </cell>
          <cell r="R1059" t="str">
            <v>提前充值</v>
          </cell>
          <cell r="S1059" t="str">
            <v>家庭用户</v>
          </cell>
          <cell r="T1059" t="str">
            <v>FTTH</v>
          </cell>
          <cell r="U1059" t="str">
            <v>尹桂花(yingh)</v>
          </cell>
          <cell r="V1059" t="str">
            <v>ZX清溪禹红娜</v>
          </cell>
          <cell r="W1059" t="str">
            <v/>
          </cell>
          <cell r="X1059" t="str">
            <v>清溪区</v>
          </cell>
          <cell r="Y1059">
            <v>0</v>
          </cell>
          <cell r="Z1059">
            <v>0</v>
          </cell>
          <cell r="AA1059" t="str">
            <v>清溪区</v>
          </cell>
          <cell r="AB1059" t="str">
            <v>11</v>
          </cell>
          <cell r="AC1059">
            <v>12</v>
          </cell>
          <cell r="AD1059">
            <v>24</v>
          </cell>
          <cell r="AE1059" t="str">
            <v>是</v>
          </cell>
          <cell r="AF1059" t="str">
            <v/>
          </cell>
          <cell r="AG1059" t="str">
            <v>价值宽带</v>
          </cell>
          <cell r="AH1059" t="str">
            <v>续后期</v>
          </cell>
          <cell r="AI1059" t="str">
            <v>否</v>
          </cell>
          <cell r="AO1059">
            <v>0</v>
          </cell>
          <cell r="AR1059" t="str">
            <v>街口区</v>
          </cell>
        </row>
        <row r="1060">
          <cell r="F1060">
            <v>13675751998</v>
          </cell>
          <cell r="G1060" t="str">
            <v>13675751998</v>
          </cell>
          <cell r="H1060" t="str">
            <v>李慧玲</v>
          </cell>
          <cell r="I1060" t="str">
            <v>预付费东莞住宅新装或续费680元包年，带宽4M</v>
          </cell>
          <cell r="J1060">
            <v>680</v>
          </cell>
          <cell r="K1060">
            <v>680</v>
          </cell>
          <cell r="L1060" t="str">
            <v>2013-04-14</v>
          </cell>
          <cell r="M1060">
            <v>42180</v>
          </cell>
          <cell r="N1060" t="str">
            <v>2016-06-25</v>
          </cell>
          <cell r="O1060" t="str">
            <v>2015-06-11</v>
          </cell>
          <cell r="P1060" t="str">
            <v>宽带预付费</v>
          </cell>
          <cell r="Q1060" t="str">
            <v>续费</v>
          </cell>
          <cell r="R1060" t="str">
            <v>提前充值</v>
          </cell>
          <cell r="S1060" t="str">
            <v>家庭用户</v>
          </cell>
          <cell r="T1060" t="str">
            <v>FTTH</v>
          </cell>
          <cell r="U1060" t="str">
            <v>方兰(fangl)</v>
          </cell>
          <cell r="V1060" t="str">
            <v>ZX樟木头伍红军</v>
          </cell>
          <cell r="W1060" t="str">
            <v/>
          </cell>
          <cell r="X1060" t="str">
            <v>樟木头区</v>
          </cell>
          <cell r="Y1060">
            <v>0</v>
          </cell>
          <cell r="Z1060">
            <v>0</v>
          </cell>
          <cell r="AA1060" t="str">
            <v>樟木头区</v>
          </cell>
          <cell r="AB1060" t="str">
            <v>11</v>
          </cell>
          <cell r="AC1060">
            <v>4</v>
          </cell>
          <cell r="AD1060">
            <v>12</v>
          </cell>
          <cell r="AE1060" t="str">
            <v>是</v>
          </cell>
          <cell r="AF1060" t="str">
            <v/>
          </cell>
          <cell r="AG1060" t="str">
            <v>否</v>
          </cell>
          <cell r="AH1060" t="str">
            <v>续本月</v>
          </cell>
          <cell r="AI1060" t="str">
            <v>是</v>
          </cell>
          <cell r="AO1060">
            <v>0</v>
          </cell>
          <cell r="AR1060" t="str">
            <v>博美区</v>
          </cell>
        </row>
        <row r="1061">
          <cell r="F1061">
            <v>13686283702</v>
          </cell>
          <cell r="G1061" t="str">
            <v>13686283702</v>
          </cell>
          <cell r="H1061" t="str">
            <v>黄榕娣</v>
          </cell>
          <cell r="I1061" t="str">
            <v>预付费东莞住宅新装或续费768元包年，带宽4M</v>
          </cell>
          <cell r="J1061">
            <v>768</v>
          </cell>
          <cell r="K1061">
            <v>768</v>
          </cell>
          <cell r="L1061" t="str">
            <v>2009-12-19</v>
          </cell>
          <cell r="M1061">
            <v>42177</v>
          </cell>
          <cell r="N1061" t="str">
            <v>2016-06-22</v>
          </cell>
          <cell r="O1061" t="str">
            <v>2015-06-11</v>
          </cell>
          <cell r="P1061" t="str">
            <v>宽带预付费</v>
          </cell>
          <cell r="Q1061" t="str">
            <v>续费</v>
          </cell>
          <cell r="R1061" t="str">
            <v>当月充值</v>
          </cell>
          <cell r="S1061" t="str">
            <v>家庭用户</v>
          </cell>
          <cell r="T1061" t="str">
            <v>FTTH</v>
          </cell>
          <cell r="U1061" t="str">
            <v>李燕舞(liyw)</v>
          </cell>
          <cell r="V1061" t="str">
            <v>DL环宇通信</v>
          </cell>
          <cell r="W1061" t="str">
            <v>电商价值宽带营销</v>
          </cell>
          <cell r="X1061" t="str">
            <v>塘厦区</v>
          </cell>
          <cell r="Y1061">
            <v>0</v>
          </cell>
          <cell r="Z1061">
            <v>0</v>
          </cell>
          <cell r="AA1061" t="str">
            <v>塘厦区</v>
          </cell>
          <cell r="AB1061" t="str">
            <v>11</v>
          </cell>
          <cell r="AC1061">
            <v>4</v>
          </cell>
          <cell r="AD1061">
            <v>12</v>
          </cell>
          <cell r="AE1061" t="str">
            <v>是</v>
          </cell>
          <cell r="AF1061" t="str">
            <v/>
          </cell>
          <cell r="AG1061" t="str">
            <v>否</v>
          </cell>
          <cell r="AH1061" t="str">
            <v>续本月</v>
          </cell>
          <cell r="AI1061" t="str">
            <v>是</v>
          </cell>
          <cell r="AJ1061">
            <v>13686283702</v>
          </cell>
          <cell r="AO1061">
            <v>0</v>
          </cell>
          <cell r="AR1061" t="str">
            <v>上沙区</v>
          </cell>
        </row>
        <row r="1062">
          <cell r="F1062">
            <v>15817500956</v>
          </cell>
          <cell r="G1062" t="str">
            <v>15817500956</v>
          </cell>
          <cell r="H1062" t="str">
            <v>黄日强</v>
          </cell>
          <cell r="I1062" t="str">
            <v>预付费东莞住宅新装或续费888元包年，带宽12M</v>
          </cell>
          <cell r="J1062">
            <v>888</v>
          </cell>
          <cell r="K1062">
            <v>888</v>
          </cell>
          <cell r="L1062" t="str">
            <v>2012-07-01</v>
          </cell>
          <cell r="M1062">
            <v>42186</v>
          </cell>
          <cell r="N1062" t="str">
            <v>2016-07-01</v>
          </cell>
          <cell r="O1062" t="str">
            <v>2015-06-11</v>
          </cell>
          <cell r="P1062" t="str">
            <v>宽带预付费</v>
          </cell>
          <cell r="Q1062" t="str">
            <v>续费</v>
          </cell>
          <cell r="R1062" t="str">
            <v>提前充值</v>
          </cell>
          <cell r="S1062" t="str">
            <v>家庭用户</v>
          </cell>
          <cell r="T1062" t="str">
            <v>FTTH</v>
          </cell>
          <cell r="U1062" t="str">
            <v>王丽(wangl)</v>
          </cell>
          <cell r="V1062" t="str">
            <v>DSBR长安朱江益</v>
          </cell>
          <cell r="W1062" t="str">
            <v>电商价值宽带营销</v>
          </cell>
          <cell r="X1062" t="str">
            <v>长安区</v>
          </cell>
          <cell r="Y1062">
            <v>0</v>
          </cell>
          <cell r="Z1062">
            <v>0</v>
          </cell>
          <cell r="AA1062" t="str">
            <v>长安区</v>
          </cell>
          <cell r="AB1062" t="str">
            <v>11</v>
          </cell>
          <cell r="AC1062">
            <v>12</v>
          </cell>
          <cell r="AD1062">
            <v>12</v>
          </cell>
          <cell r="AE1062" t="str">
            <v>是</v>
          </cell>
          <cell r="AF1062" t="str">
            <v/>
          </cell>
          <cell r="AG1062" t="str">
            <v>价值宽带</v>
          </cell>
          <cell r="AH1062" t="str">
            <v>续后期</v>
          </cell>
          <cell r="AI1062" t="str">
            <v>否</v>
          </cell>
          <cell r="AO1062">
            <v>0</v>
          </cell>
          <cell r="AR1062" t="str">
            <v>博美区</v>
          </cell>
        </row>
        <row r="1063">
          <cell r="F1063">
            <v>15820841733</v>
          </cell>
          <cell r="G1063" t="str">
            <v>15820841733</v>
          </cell>
          <cell r="H1063" t="str">
            <v>王兴菊</v>
          </cell>
          <cell r="I1063" t="str">
            <v>预付费东莞住宅新装或续费1408元包2年，带宽12M</v>
          </cell>
          <cell r="J1063">
            <v>1408</v>
          </cell>
          <cell r="K1063">
            <v>1408</v>
          </cell>
          <cell r="L1063" t="str">
            <v>2014-07-15</v>
          </cell>
          <cell r="M1063">
            <v>42200</v>
          </cell>
          <cell r="N1063" t="str">
            <v>2017-07-15</v>
          </cell>
          <cell r="O1063" t="str">
            <v>2015-06-11</v>
          </cell>
          <cell r="P1063" t="str">
            <v>宽带预付费</v>
          </cell>
          <cell r="Q1063" t="str">
            <v>续费</v>
          </cell>
          <cell r="R1063" t="str">
            <v>提前充值</v>
          </cell>
          <cell r="S1063" t="str">
            <v>家庭用户</v>
          </cell>
          <cell r="T1063" t="str">
            <v>FTTH</v>
          </cell>
          <cell r="U1063" t="str">
            <v>王丽(wangl)</v>
          </cell>
          <cell r="V1063" t="str">
            <v>DSBR长安左明亮</v>
          </cell>
          <cell r="W1063" t="str">
            <v/>
          </cell>
          <cell r="X1063" t="str">
            <v>长安区</v>
          </cell>
          <cell r="Y1063">
            <v>0</v>
          </cell>
          <cell r="Z1063">
            <v>0</v>
          </cell>
          <cell r="AA1063" t="str">
            <v>长安区</v>
          </cell>
          <cell r="AB1063" t="str">
            <v>11</v>
          </cell>
          <cell r="AC1063">
            <v>12</v>
          </cell>
          <cell r="AD1063">
            <v>24</v>
          </cell>
          <cell r="AE1063" t="str">
            <v>是</v>
          </cell>
          <cell r="AF1063" t="str">
            <v/>
          </cell>
          <cell r="AG1063" t="str">
            <v>价值宽带</v>
          </cell>
          <cell r="AH1063" t="str">
            <v>续后期</v>
          </cell>
          <cell r="AI1063" t="str">
            <v>否</v>
          </cell>
          <cell r="AO1063">
            <v>0</v>
          </cell>
          <cell r="AR1063" t="str">
            <v>南栅区</v>
          </cell>
        </row>
        <row r="1064">
          <cell r="F1064">
            <v>15827793354</v>
          </cell>
          <cell r="G1064" t="str">
            <v>15827793354</v>
          </cell>
          <cell r="H1064" t="str">
            <v>王千</v>
          </cell>
          <cell r="I1064" t="str">
            <v>预付费东莞住宅新装或续费888元包年，带宽12M</v>
          </cell>
          <cell r="J1064">
            <v>888</v>
          </cell>
          <cell r="K1064">
            <v>888</v>
          </cell>
          <cell r="L1064" t="str">
            <v>2014-06-12</v>
          </cell>
          <cell r="M1064">
            <v>42167</v>
          </cell>
          <cell r="N1064" t="str">
            <v>2016-06-12</v>
          </cell>
          <cell r="O1064" t="str">
            <v>2015-06-11</v>
          </cell>
          <cell r="P1064" t="str">
            <v>宽带预付费</v>
          </cell>
          <cell r="Q1064" t="str">
            <v>续费</v>
          </cell>
          <cell r="R1064" t="str">
            <v>提前充值</v>
          </cell>
          <cell r="S1064" t="str">
            <v>家庭用户</v>
          </cell>
          <cell r="T1064" t="str">
            <v>FTTH</v>
          </cell>
          <cell r="U1064" t="str">
            <v>王丽(wangl)</v>
          </cell>
          <cell r="V1064" t="str">
            <v>ZX长安何乐平</v>
          </cell>
          <cell r="W1064" t="str">
            <v>电商价值宽带营销</v>
          </cell>
          <cell r="X1064" t="str">
            <v>长安区</v>
          </cell>
          <cell r="Y1064">
            <v>0</v>
          </cell>
          <cell r="Z1064">
            <v>0</v>
          </cell>
          <cell r="AA1064" t="str">
            <v>长安区</v>
          </cell>
          <cell r="AB1064" t="str">
            <v>11</v>
          </cell>
          <cell r="AC1064">
            <v>12</v>
          </cell>
          <cell r="AD1064">
            <v>12</v>
          </cell>
          <cell r="AE1064" t="str">
            <v>是</v>
          </cell>
          <cell r="AF1064" t="str">
            <v/>
          </cell>
          <cell r="AG1064" t="str">
            <v>价值宽带</v>
          </cell>
          <cell r="AH1064" t="str">
            <v>续本月</v>
          </cell>
          <cell r="AI1064" t="str">
            <v>是</v>
          </cell>
          <cell r="AJ1064">
            <v>15827793354</v>
          </cell>
          <cell r="AO1064">
            <v>0</v>
          </cell>
          <cell r="AR1064" t="str">
            <v>上沙区</v>
          </cell>
        </row>
        <row r="1065">
          <cell r="F1065">
            <v>13480499981</v>
          </cell>
          <cell r="G1065" t="str">
            <v>13480499981</v>
          </cell>
          <cell r="H1065" t="str">
            <v>秦仲松</v>
          </cell>
          <cell r="I1065" t="str">
            <v>预付费东莞住宅新装或续费888元包年，带宽12M</v>
          </cell>
          <cell r="J1065">
            <v>888</v>
          </cell>
          <cell r="K1065">
            <v>888</v>
          </cell>
          <cell r="L1065" t="str">
            <v>2014-07-06</v>
          </cell>
          <cell r="M1065">
            <v>42191</v>
          </cell>
          <cell r="N1065" t="str">
            <v>2016-07-06</v>
          </cell>
          <cell r="O1065" t="str">
            <v>2015-06-11</v>
          </cell>
          <cell r="P1065" t="str">
            <v>宽带预付费</v>
          </cell>
          <cell r="Q1065" t="str">
            <v>续费</v>
          </cell>
          <cell r="R1065" t="str">
            <v>提前充值</v>
          </cell>
          <cell r="S1065" t="str">
            <v>家庭用户</v>
          </cell>
          <cell r="T1065" t="str">
            <v>FTTH</v>
          </cell>
          <cell r="U1065" t="str">
            <v>谢如画(xierh)</v>
          </cell>
          <cell r="V1065" t="str">
            <v>ZX厚街罗灿平</v>
          </cell>
          <cell r="W1065" t="str">
            <v>（非）</v>
          </cell>
          <cell r="X1065" t="str">
            <v>厚街区</v>
          </cell>
          <cell r="Y1065">
            <v>0</v>
          </cell>
          <cell r="Z1065">
            <v>0</v>
          </cell>
          <cell r="AA1065" t="str">
            <v>厚街区</v>
          </cell>
          <cell r="AB1065" t="str">
            <v>11</v>
          </cell>
          <cell r="AC1065">
            <v>12</v>
          </cell>
          <cell r="AD1065">
            <v>12</v>
          </cell>
          <cell r="AE1065" t="str">
            <v>是</v>
          </cell>
          <cell r="AF1065" t="str">
            <v/>
          </cell>
          <cell r="AG1065" t="str">
            <v>价值宽带</v>
          </cell>
          <cell r="AH1065" t="str">
            <v>续后期</v>
          </cell>
          <cell r="AI1065" t="str">
            <v>否</v>
          </cell>
          <cell r="AO1065">
            <v>0</v>
          </cell>
          <cell r="AR1065" t="str">
            <v>光宝区</v>
          </cell>
        </row>
        <row r="1066">
          <cell r="F1066">
            <v>13712730048</v>
          </cell>
          <cell r="G1066" t="str">
            <v>13712730048</v>
          </cell>
          <cell r="H1066" t="str">
            <v>熊建军</v>
          </cell>
          <cell r="I1066" t="str">
            <v>预付费东莞住宅新装或续费888元包年，带宽12M</v>
          </cell>
          <cell r="J1066">
            <v>888</v>
          </cell>
          <cell r="K1066">
            <v>888</v>
          </cell>
          <cell r="L1066" t="str">
            <v>2012-06-05</v>
          </cell>
          <cell r="M1066">
            <v>42160</v>
          </cell>
          <cell r="N1066" t="str">
            <v>2016-06-11</v>
          </cell>
          <cell r="O1066" t="str">
            <v>2015-06-11</v>
          </cell>
          <cell r="P1066" t="str">
            <v>宽带预付费</v>
          </cell>
          <cell r="Q1066" t="str">
            <v>续费</v>
          </cell>
          <cell r="R1066" t="str">
            <v>当月充值</v>
          </cell>
          <cell r="S1066" t="str">
            <v>家庭用户</v>
          </cell>
          <cell r="T1066" t="str">
            <v>FTTH</v>
          </cell>
          <cell r="U1066" t="str">
            <v>尼佳(nj_ca)</v>
          </cell>
          <cell r="V1066" t="str">
            <v>ZX长安肖亮</v>
          </cell>
          <cell r="W1066" t="str">
            <v>电商价值宽带营销</v>
          </cell>
          <cell r="X1066" t="str">
            <v>长安区</v>
          </cell>
          <cell r="Y1066">
            <v>0</v>
          </cell>
          <cell r="Z1066">
            <v>0</v>
          </cell>
          <cell r="AA1066" t="str">
            <v>长安区</v>
          </cell>
          <cell r="AB1066" t="str">
            <v>11</v>
          </cell>
          <cell r="AC1066">
            <v>12</v>
          </cell>
          <cell r="AD1066">
            <v>12</v>
          </cell>
          <cell r="AE1066" t="str">
            <v>是</v>
          </cell>
          <cell r="AF1066" t="str">
            <v/>
          </cell>
          <cell r="AG1066" t="str">
            <v>价值宽带</v>
          </cell>
          <cell r="AH1066" t="str">
            <v>续本月</v>
          </cell>
          <cell r="AI1066" t="str">
            <v>是</v>
          </cell>
          <cell r="AJ1066">
            <v>13712730048</v>
          </cell>
          <cell r="AO1066">
            <v>0</v>
          </cell>
          <cell r="AR1066" t="str">
            <v>上沙区</v>
          </cell>
        </row>
        <row r="1067">
          <cell r="F1067">
            <v>13509231615</v>
          </cell>
          <cell r="G1067" t="str">
            <v>13509231615</v>
          </cell>
          <cell r="H1067" t="str">
            <v>林明贤</v>
          </cell>
          <cell r="I1067" t="str">
            <v>预付费东莞住宅新装或续费888元包年，带宽12M</v>
          </cell>
          <cell r="J1067">
            <v>888</v>
          </cell>
          <cell r="K1067">
            <v>888</v>
          </cell>
          <cell r="L1067" t="str">
            <v>2011-07-18</v>
          </cell>
          <cell r="M1067">
            <v>42203</v>
          </cell>
          <cell r="N1067" t="str">
            <v>2016-07-18</v>
          </cell>
          <cell r="O1067" t="str">
            <v>2015-06-11</v>
          </cell>
          <cell r="P1067" t="str">
            <v>宽带预付费</v>
          </cell>
          <cell r="Q1067" t="str">
            <v>续费</v>
          </cell>
          <cell r="R1067" t="str">
            <v>提前充值</v>
          </cell>
          <cell r="S1067" t="str">
            <v>家庭用户</v>
          </cell>
          <cell r="T1067" t="str">
            <v>FTTH</v>
          </cell>
          <cell r="U1067" t="str">
            <v>王丽(wangl)</v>
          </cell>
          <cell r="V1067" t="str">
            <v>ZX长安李西杰</v>
          </cell>
          <cell r="W1067" t="str">
            <v>电商价值宽带营销</v>
          </cell>
          <cell r="X1067" t="str">
            <v>长安区</v>
          </cell>
          <cell r="Y1067">
            <v>0</v>
          </cell>
          <cell r="Z1067">
            <v>0</v>
          </cell>
          <cell r="AA1067" t="str">
            <v>长安区</v>
          </cell>
          <cell r="AB1067" t="str">
            <v>11</v>
          </cell>
          <cell r="AC1067">
            <v>12</v>
          </cell>
          <cell r="AD1067">
            <v>12</v>
          </cell>
          <cell r="AE1067" t="str">
            <v>是</v>
          </cell>
          <cell r="AF1067" t="str">
            <v/>
          </cell>
          <cell r="AG1067" t="str">
            <v>价值宽带</v>
          </cell>
          <cell r="AH1067" t="str">
            <v>续后期</v>
          </cell>
          <cell r="AI1067" t="str">
            <v>否</v>
          </cell>
          <cell r="AO1067">
            <v>0</v>
          </cell>
          <cell r="AR1067" t="str">
            <v>三屯区</v>
          </cell>
        </row>
        <row r="1068">
          <cell r="F1068" t="str">
            <v>dgdc89268163</v>
          </cell>
          <cell r="G1068" t="str">
            <v>dgdc89268163</v>
          </cell>
          <cell r="H1068" t="str">
            <v>杨贵棠</v>
          </cell>
          <cell r="I1068" t="str">
            <v>预付费东莞住宅新装或续费680元包年，带宽4M</v>
          </cell>
          <cell r="J1068">
            <v>680</v>
          </cell>
          <cell r="K1068">
            <v>680</v>
          </cell>
          <cell r="L1068" t="str">
            <v>2009-10-24</v>
          </cell>
          <cell r="M1068">
            <v>42129</v>
          </cell>
          <cell r="N1068" t="str">
            <v>2016-07-05</v>
          </cell>
          <cell r="O1068" t="str">
            <v>2015-06-11</v>
          </cell>
          <cell r="P1068" t="str">
            <v>宽带预付费</v>
          </cell>
          <cell r="Q1068" t="str">
            <v>续费</v>
          </cell>
          <cell r="R1068" t="str">
            <v>往月充值</v>
          </cell>
          <cell r="S1068" t="str">
            <v>网吧</v>
          </cell>
          <cell r="T1068" t="str">
            <v>(传统)XDSL</v>
          </cell>
          <cell r="U1068" t="str">
            <v>尼佳(nj_ca)</v>
          </cell>
          <cell r="V1068" t="str">
            <v>DL东莞尼佳</v>
          </cell>
          <cell r="W1068" t="str">
            <v/>
          </cell>
          <cell r="X1068" t="str">
            <v>长安区</v>
          </cell>
          <cell r="Y1068">
            <v>0</v>
          </cell>
          <cell r="Z1068">
            <v>0</v>
          </cell>
          <cell r="AA1068" t="str">
            <v>长安区</v>
          </cell>
          <cell r="AB1068" t="str">
            <v>11</v>
          </cell>
          <cell r="AC1068">
            <v>4</v>
          </cell>
          <cell r="AD1068">
            <v>12</v>
          </cell>
          <cell r="AE1068" t="str">
            <v>否</v>
          </cell>
          <cell r="AF1068" t="str">
            <v/>
          </cell>
          <cell r="AG1068" t="str">
            <v>否</v>
          </cell>
          <cell r="AH1068" t="str">
            <v>续前期</v>
          </cell>
          <cell r="AI1068" t="str">
            <v>否</v>
          </cell>
          <cell r="AO1068">
            <v>0</v>
          </cell>
          <cell r="AR1068" t="str">
            <v>三屯区</v>
          </cell>
        </row>
        <row r="1069">
          <cell r="F1069">
            <v>15918382007</v>
          </cell>
          <cell r="G1069" t="str">
            <v>15918382007</v>
          </cell>
          <cell r="H1069" t="str">
            <v>唐碧英</v>
          </cell>
          <cell r="I1069" t="str">
            <v>预付费东莞住宅新装或续费888元包年，带宽12M</v>
          </cell>
          <cell r="J1069">
            <v>888</v>
          </cell>
          <cell r="K1069">
            <v>888</v>
          </cell>
          <cell r="L1069" t="str">
            <v>2013-12-22</v>
          </cell>
          <cell r="M1069">
            <v>42125</v>
          </cell>
          <cell r="N1069" t="str">
            <v>2016-06-11</v>
          </cell>
          <cell r="O1069" t="str">
            <v>2015-06-11</v>
          </cell>
          <cell r="P1069" t="str">
            <v>宽带预付费</v>
          </cell>
          <cell r="Q1069" t="str">
            <v>续费</v>
          </cell>
          <cell r="R1069" t="str">
            <v>往月充值</v>
          </cell>
          <cell r="S1069" t="str">
            <v>家庭用户</v>
          </cell>
          <cell r="T1069" t="str">
            <v>FTTH</v>
          </cell>
          <cell r="U1069" t="str">
            <v>王汝怡(wangry)</v>
          </cell>
          <cell r="V1069" t="str">
            <v>ZY虎门营业厅</v>
          </cell>
          <cell r="W1069" t="str">
            <v/>
          </cell>
          <cell r="X1069" t="str">
            <v>虎门区</v>
          </cell>
          <cell r="Y1069">
            <v>0</v>
          </cell>
          <cell r="Z1069">
            <v>0</v>
          </cell>
          <cell r="AA1069" t="str">
            <v>虎门区</v>
          </cell>
          <cell r="AB1069" t="str">
            <v>11</v>
          </cell>
          <cell r="AC1069">
            <v>12</v>
          </cell>
          <cell r="AD1069">
            <v>12</v>
          </cell>
          <cell r="AE1069" t="str">
            <v>是</v>
          </cell>
          <cell r="AF1069" t="str">
            <v/>
          </cell>
          <cell r="AG1069" t="str">
            <v>价值宽带</v>
          </cell>
          <cell r="AH1069" t="str">
            <v>续前期</v>
          </cell>
          <cell r="AI1069" t="str">
            <v>否</v>
          </cell>
          <cell r="AO1069">
            <v>0</v>
          </cell>
          <cell r="AR1069" t="str">
            <v>光宝区</v>
          </cell>
        </row>
        <row r="1070">
          <cell r="F1070">
            <v>13546985040</v>
          </cell>
          <cell r="G1070" t="str">
            <v>13546985040</v>
          </cell>
          <cell r="H1070" t="str">
            <v>王昌糸</v>
          </cell>
          <cell r="I1070" t="str">
            <v>预付费东莞住宅新装或续费888元包年，带宽12M</v>
          </cell>
          <cell r="J1070">
            <v>888</v>
          </cell>
          <cell r="K1070">
            <v>888</v>
          </cell>
          <cell r="L1070" t="str">
            <v>2010-09-13</v>
          </cell>
          <cell r="M1070">
            <v>42137</v>
          </cell>
          <cell r="N1070" t="str">
            <v>2016-06-11</v>
          </cell>
          <cell r="O1070" t="str">
            <v>2015-06-11</v>
          </cell>
          <cell r="P1070" t="str">
            <v>宽带预付费</v>
          </cell>
          <cell r="Q1070" t="str">
            <v>续费</v>
          </cell>
          <cell r="R1070" t="str">
            <v>往月充值</v>
          </cell>
          <cell r="S1070" t="str">
            <v>家庭用户</v>
          </cell>
          <cell r="T1070" t="str">
            <v>FTTH</v>
          </cell>
          <cell r="U1070" t="str">
            <v>王汝怡(wangry)</v>
          </cell>
          <cell r="V1070" t="str">
            <v>ZX虎门罗灿坤</v>
          </cell>
          <cell r="W1070" t="str">
            <v>电商价值宽带营销</v>
          </cell>
          <cell r="X1070" t="str">
            <v>虎门区</v>
          </cell>
          <cell r="Y1070">
            <v>0</v>
          </cell>
          <cell r="Z1070">
            <v>0</v>
          </cell>
          <cell r="AA1070" t="str">
            <v>虎门区</v>
          </cell>
          <cell r="AB1070" t="str">
            <v>11</v>
          </cell>
          <cell r="AC1070">
            <v>12</v>
          </cell>
          <cell r="AD1070">
            <v>12</v>
          </cell>
          <cell r="AE1070" t="str">
            <v>是</v>
          </cell>
          <cell r="AF1070" t="str">
            <v/>
          </cell>
          <cell r="AG1070" t="str">
            <v>价值宽带</v>
          </cell>
          <cell r="AH1070" t="str">
            <v>续前期</v>
          </cell>
          <cell r="AI1070" t="str">
            <v>否</v>
          </cell>
          <cell r="AO1070">
            <v>0</v>
          </cell>
          <cell r="AR1070" t="str">
            <v>光宝区</v>
          </cell>
        </row>
        <row r="1071">
          <cell r="F1071">
            <v>13649807660</v>
          </cell>
          <cell r="G1071" t="str">
            <v>13649807660</v>
          </cell>
          <cell r="H1071" t="str">
            <v>宋福三</v>
          </cell>
          <cell r="I1071" t="str">
            <v>预付费东莞住宅新装或续费1088元包年，带宽10M</v>
          </cell>
          <cell r="J1071">
            <v>1088</v>
          </cell>
          <cell r="K1071">
            <v>1088</v>
          </cell>
          <cell r="L1071" t="str">
            <v>2008-05-03</v>
          </cell>
          <cell r="M1071">
            <v>42207</v>
          </cell>
          <cell r="N1071" t="str">
            <v>2016-07-22</v>
          </cell>
          <cell r="O1071" t="str">
            <v>2015-06-11</v>
          </cell>
          <cell r="P1071" t="str">
            <v>宽带预付费</v>
          </cell>
          <cell r="Q1071" t="str">
            <v>续费</v>
          </cell>
          <cell r="R1071" t="str">
            <v>提前充值</v>
          </cell>
          <cell r="S1071" t="str">
            <v>家庭用户</v>
          </cell>
          <cell r="T1071" t="str">
            <v>FTTH</v>
          </cell>
          <cell r="U1071" t="str">
            <v>王汝怡(wangry)</v>
          </cell>
          <cell r="V1071" t="str">
            <v>ZX虎门罗灿坤</v>
          </cell>
          <cell r="W1071" t="str">
            <v>电商价值宽带营销</v>
          </cell>
          <cell r="X1071" t="str">
            <v>虎门区</v>
          </cell>
          <cell r="Y1071">
            <v>0</v>
          </cell>
          <cell r="Z1071">
            <v>0</v>
          </cell>
          <cell r="AA1071" t="str">
            <v>虎门区</v>
          </cell>
          <cell r="AB1071" t="str">
            <v>11</v>
          </cell>
          <cell r="AC1071">
            <v>10</v>
          </cell>
          <cell r="AD1071">
            <v>12</v>
          </cell>
          <cell r="AE1071" t="str">
            <v>是</v>
          </cell>
          <cell r="AF1071" t="str">
            <v/>
          </cell>
          <cell r="AG1071" t="str">
            <v>价值宽带</v>
          </cell>
          <cell r="AH1071" t="str">
            <v>续后期</v>
          </cell>
          <cell r="AI1071" t="str">
            <v>否</v>
          </cell>
          <cell r="AO1071">
            <v>0</v>
          </cell>
          <cell r="AR1071" t="str">
            <v>上沙区</v>
          </cell>
        </row>
        <row r="1072">
          <cell r="F1072">
            <v>18664133730</v>
          </cell>
          <cell r="G1072" t="str">
            <v>18664133730</v>
          </cell>
          <cell r="H1072" t="str">
            <v>陈和中</v>
          </cell>
          <cell r="I1072" t="str">
            <v>预付费东莞住宅新装或续费888元包年，带宽12M</v>
          </cell>
          <cell r="J1072">
            <v>888</v>
          </cell>
          <cell r="K1072">
            <v>888</v>
          </cell>
          <cell r="L1072" t="str">
            <v>2010-06-27</v>
          </cell>
          <cell r="M1072">
            <v>42185</v>
          </cell>
          <cell r="N1072" t="str">
            <v>2016-06-30</v>
          </cell>
          <cell r="O1072" t="str">
            <v>2015-06-11</v>
          </cell>
          <cell r="P1072" t="str">
            <v>宽带预付费</v>
          </cell>
          <cell r="Q1072" t="str">
            <v>续费</v>
          </cell>
          <cell r="R1072" t="str">
            <v>提前充值</v>
          </cell>
          <cell r="S1072" t="str">
            <v>家庭用户</v>
          </cell>
          <cell r="T1072" t="str">
            <v>FTTH</v>
          </cell>
          <cell r="U1072" t="str">
            <v>王汝怡(wangry)</v>
          </cell>
          <cell r="V1072" t="str">
            <v>ZX虎门罗灿坤</v>
          </cell>
          <cell r="W1072" t="str">
            <v>电商价值宽带营销</v>
          </cell>
          <cell r="X1072" t="str">
            <v>虎门区</v>
          </cell>
          <cell r="Y1072">
            <v>0</v>
          </cell>
          <cell r="Z1072">
            <v>0</v>
          </cell>
          <cell r="AA1072" t="str">
            <v>虎门区</v>
          </cell>
          <cell r="AB1072" t="str">
            <v>11</v>
          </cell>
          <cell r="AC1072">
            <v>12</v>
          </cell>
          <cell r="AD1072">
            <v>12</v>
          </cell>
          <cell r="AE1072" t="str">
            <v>是</v>
          </cell>
          <cell r="AF1072" t="str">
            <v/>
          </cell>
          <cell r="AG1072" t="str">
            <v>价值宽带</v>
          </cell>
          <cell r="AH1072" t="str">
            <v>续本月</v>
          </cell>
          <cell r="AI1072" t="str">
            <v>是</v>
          </cell>
          <cell r="AJ1072">
            <v>18664133730</v>
          </cell>
          <cell r="AO1072">
            <v>0</v>
          </cell>
          <cell r="AR1072" t="str">
            <v>上沙区</v>
          </cell>
        </row>
        <row r="1073">
          <cell r="F1073">
            <v>13418322538</v>
          </cell>
          <cell r="G1073" t="str">
            <v>13418322538</v>
          </cell>
          <cell r="H1073" t="str">
            <v>李龙飞</v>
          </cell>
          <cell r="I1073" t="str">
            <v>预付费东莞住宅新装或续费768元包年，带宽4M</v>
          </cell>
          <cell r="J1073">
            <v>768</v>
          </cell>
          <cell r="K1073">
            <v>768</v>
          </cell>
          <cell r="L1073" t="str">
            <v>2012-06-11</v>
          </cell>
          <cell r="M1073">
            <v>42166</v>
          </cell>
          <cell r="N1073" t="str">
            <v>2016-06-11</v>
          </cell>
          <cell r="O1073" t="str">
            <v>2015-06-11</v>
          </cell>
          <cell r="P1073" t="str">
            <v>宽带预付费</v>
          </cell>
          <cell r="Q1073" t="str">
            <v>续费</v>
          </cell>
          <cell r="R1073" t="str">
            <v>当月充值</v>
          </cell>
          <cell r="S1073" t="str">
            <v>家庭用户</v>
          </cell>
          <cell r="T1073" t="str">
            <v>FTTH</v>
          </cell>
          <cell r="U1073" t="str">
            <v>谢如画(xierh)</v>
          </cell>
          <cell r="V1073" t="str">
            <v>ZX厚街杨菊花</v>
          </cell>
          <cell r="W1073" t="str">
            <v>电商价值宽带营销</v>
          </cell>
          <cell r="X1073" t="str">
            <v>厚街区</v>
          </cell>
          <cell r="Y1073">
            <v>0</v>
          </cell>
          <cell r="Z1073">
            <v>0</v>
          </cell>
          <cell r="AA1073" t="str">
            <v>厚街区</v>
          </cell>
          <cell r="AB1073" t="str">
            <v>11</v>
          </cell>
          <cell r="AC1073">
            <v>4</v>
          </cell>
          <cell r="AD1073">
            <v>12</v>
          </cell>
          <cell r="AE1073" t="str">
            <v>是</v>
          </cell>
          <cell r="AF1073" t="str">
            <v/>
          </cell>
          <cell r="AG1073" t="str">
            <v>否</v>
          </cell>
          <cell r="AH1073" t="str">
            <v>续本月</v>
          </cell>
          <cell r="AI1073" t="str">
            <v>是</v>
          </cell>
          <cell r="AJ1073">
            <v>13418322538</v>
          </cell>
          <cell r="AO1073">
            <v>0</v>
          </cell>
          <cell r="AR1073" t="str">
            <v>上沙区</v>
          </cell>
        </row>
        <row r="1074">
          <cell r="F1074">
            <v>13922508584</v>
          </cell>
          <cell r="G1074" t="str">
            <v>13922508584</v>
          </cell>
          <cell r="H1074" t="str">
            <v>陈永恒</v>
          </cell>
          <cell r="I1074" t="str">
            <v>预付费东莞住宅新装或续费1398元包年，带宽20M</v>
          </cell>
          <cell r="J1074">
            <v>1398</v>
          </cell>
          <cell r="K1074">
            <v>1398</v>
          </cell>
          <cell r="L1074" t="str">
            <v>2014-07-21</v>
          </cell>
          <cell r="M1074">
            <v>42206</v>
          </cell>
          <cell r="N1074" t="str">
            <v>2016-07-21</v>
          </cell>
          <cell r="O1074" t="str">
            <v>2015-06-11</v>
          </cell>
          <cell r="P1074" t="str">
            <v>宽带预付费</v>
          </cell>
          <cell r="Q1074" t="str">
            <v>续费</v>
          </cell>
          <cell r="R1074" t="str">
            <v>提前充值</v>
          </cell>
          <cell r="S1074" t="str">
            <v>家庭用户</v>
          </cell>
          <cell r="T1074" t="str">
            <v>FTTH</v>
          </cell>
          <cell r="U1074" t="str">
            <v>谢如画(xierh)</v>
          </cell>
          <cell r="V1074" t="str">
            <v>ZX厚街杨菊花</v>
          </cell>
          <cell r="W1074" t="str">
            <v/>
          </cell>
          <cell r="X1074" t="str">
            <v>厚街区</v>
          </cell>
          <cell r="Y1074">
            <v>0</v>
          </cell>
          <cell r="Z1074">
            <v>0</v>
          </cell>
          <cell r="AA1074" t="str">
            <v>厚街区</v>
          </cell>
          <cell r="AB1074" t="str">
            <v>11</v>
          </cell>
          <cell r="AC1074">
            <v>20</v>
          </cell>
          <cell r="AD1074">
            <v>12</v>
          </cell>
          <cell r="AE1074" t="str">
            <v>是</v>
          </cell>
          <cell r="AF1074" t="str">
            <v/>
          </cell>
          <cell r="AG1074" t="str">
            <v>价值宽带</v>
          </cell>
          <cell r="AH1074" t="str">
            <v>续后期</v>
          </cell>
          <cell r="AI1074" t="str">
            <v>否</v>
          </cell>
          <cell r="AO1074">
            <v>0</v>
          </cell>
          <cell r="AR1074" t="str">
            <v>上沙区</v>
          </cell>
        </row>
        <row r="1075">
          <cell r="F1075">
            <v>13790342777</v>
          </cell>
          <cell r="G1075" t="str">
            <v>13790342777</v>
          </cell>
          <cell r="H1075" t="str">
            <v>于红</v>
          </cell>
          <cell r="I1075" t="str">
            <v>预付费东莞住宅新装或续费400元包半年，带宽4M</v>
          </cell>
          <cell r="J1075">
            <v>400</v>
          </cell>
          <cell r="K1075">
            <v>400</v>
          </cell>
          <cell r="L1075" t="str">
            <v>2011-01-09</v>
          </cell>
          <cell r="M1075">
            <v>42165</v>
          </cell>
          <cell r="N1075" t="str">
            <v>2015-12-11</v>
          </cell>
          <cell r="O1075" t="str">
            <v>2015-06-11</v>
          </cell>
          <cell r="P1075" t="str">
            <v>宽带预付费</v>
          </cell>
          <cell r="Q1075" t="str">
            <v>续费</v>
          </cell>
          <cell r="R1075" t="str">
            <v>当月充值</v>
          </cell>
          <cell r="S1075" t="str">
            <v>家庭用户</v>
          </cell>
          <cell r="T1075" t="str">
            <v>FTTH</v>
          </cell>
          <cell r="U1075" t="str">
            <v>赵妮(zhaon)</v>
          </cell>
          <cell r="V1075" t="str">
            <v>ZX常平何晓宁</v>
          </cell>
          <cell r="W1075" t="str">
            <v/>
          </cell>
          <cell r="X1075" t="str">
            <v>常平区</v>
          </cell>
          <cell r="Y1075">
            <v>0</v>
          </cell>
          <cell r="Z1075">
            <v>0</v>
          </cell>
          <cell r="AA1075" t="str">
            <v>常平区</v>
          </cell>
          <cell r="AB1075" t="str">
            <v>11</v>
          </cell>
          <cell r="AC1075">
            <v>4</v>
          </cell>
          <cell r="AD1075">
            <v>6</v>
          </cell>
          <cell r="AE1075" t="str">
            <v>是</v>
          </cell>
          <cell r="AF1075" t="str">
            <v/>
          </cell>
          <cell r="AG1075" t="str">
            <v>否</v>
          </cell>
          <cell r="AH1075" t="str">
            <v>续本月</v>
          </cell>
          <cell r="AI1075" t="str">
            <v>是</v>
          </cell>
          <cell r="AJ1075">
            <v>13790342777</v>
          </cell>
          <cell r="AO1075">
            <v>0</v>
          </cell>
          <cell r="AR1075" t="str">
            <v>上沙区</v>
          </cell>
        </row>
        <row r="1076">
          <cell r="F1076">
            <v>13712683386</v>
          </cell>
          <cell r="G1076" t="str">
            <v>13712683386</v>
          </cell>
          <cell r="H1076" t="str">
            <v>张玉清</v>
          </cell>
          <cell r="I1076" t="str">
            <v>预付费东莞住宅新装或续费888元包年，带宽12M</v>
          </cell>
          <cell r="J1076">
            <v>888</v>
          </cell>
          <cell r="K1076">
            <v>888</v>
          </cell>
          <cell r="L1076" t="str">
            <v>2013-07-27</v>
          </cell>
          <cell r="M1076">
            <v>42212</v>
          </cell>
          <cell r="N1076" t="str">
            <v>2016-07-27</v>
          </cell>
          <cell r="O1076" t="str">
            <v>2015-06-11</v>
          </cell>
          <cell r="P1076" t="str">
            <v>宽带预付费</v>
          </cell>
          <cell r="Q1076" t="str">
            <v>续费</v>
          </cell>
          <cell r="R1076" t="str">
            <v>提前充值</v>
          </cell>
          <cell r="S1076" t="str">
            <v>家庭用户</v>
          </cell>
          <cell r="T1076" t="str">
            <v>FTTH</v>
          </cell>
          <cell r="U1076" t="str">
            <v>赵妮(zhaon)</v>
          </cell>
          <cell r="V1076" t="str">
            <v>ZX常平何晓宁</v>
          </cell>
          <cell r="W1076" t="str">
            <v>1、常平东站机房区，2、，3、，4、，</v>
          </cell>
          <cell r="X1076" t="str">
            <v>常平区</v>
          </cell>
          <cell r="Y1076">
            <v>0</v>
          </cell>
          <cell r="Z1076">
            <v>0</v>
          </cell>
          <cell r="AA1076" t="str">
            <v>常平区</v>
          </cell>
          <cell r="AB1076" t="str">
            <v>11</v>
          </cell>
          <cell r="AC1076">
            <v>12</v>
          </cell>
          <cell r="AD1076">
            <v>12</v>
          </cell>
          <cell r="AE1076" t="str">
            <v>是</v>
          </cell>
          <cell r="AF1076" t="str">
            <v/>
          </cell>
          <cell r="AG1076" t="str">
            <v>价值宽带</v>
          </cell>
          <cell r="AH1076" t="str">
            <v>续后期</v>
          </cell>
          <cell r="AI1076" t="str">
            <v>否</v>
          </cell>
          <cell r="AO1076">
            <v>0</v>
          </cell>
          <cell r="AR1076" t="str">
            <v>乌沙区</v>
          </cell>
        </row>
        <row r="1077">
          <cell r="F1077">
            <v>13669858655</v>
          </cell>
          <cell r="G1077" t="str">
            <v>13669858655</v>
          </cell>
          <cell r="H1077" t="str">
            <v>唐东京</v>
          </cell>
          <cell r="I1077" t="str">
            <v>预付费东莞住宅新装或续费680元包年，带宽4M</v>
          </cell>
          <cell r="J1077">
            <v>680</v>
          </cell>
          <cell r="K1077">
            <v>680</v>
          </cell>
          <cell r="L1077" t="str">
            <v>2010-01-13</v>
          </cell>
          <cell r="M1077">
            <v>42168</v>
          </cell>
          <cell r="N1077" t="str">
            <v>2016-06-13</v>
          </cell>
          <cell r="O1077" t="str">
            <v>2015-06-11</v>
          </cell>
          <cell r="P1077" t="str">
            <v>宽带预付费</v>
          </cell>
          <cell r="Q1077" t="str">
            <v>续费</v>
          </cell>
          <cell r="R1077" t="str">
            <v>当月充值</v>
          </cell>
          <cell r="S1077" t="str">
            <v>家庭用户</v>
          </cell>
          <cell r="T1077" t="str">
            <v>(传统)XDSL</v>
          </cell>
          <cell r="U1077" t="str">
            <v>何丽(heli)</v>
          </cell>
          <cell r="V1077" t="str">
            <v>ZX大朗邓轩物</v>
          </cell>
          <cell r="W1077" t="str">
            <v>东坑区</v>
          </cell>
          <cell r="X1077" t="str">
            <v>大朗区</v>
          </cell>
          <cell r="Y1077">
            <v>0</v>
          </cell>
          <cell r="Z1077">
            <v>0</v>
          </cell>
          <cell r="AA1077" t="str">
            <v>大朗区</v>
          </cell>
          <cell r="AB1077" t="str">
            <v>11</v>
          </cell>
          <cell r="AC1077">
            <v>4</v>
          </cell>
          <cell r="AD1077">
            <v>12</v>
          </cell>
          <cell r="AE1077" t="str">
            <v>否</v>
          </cell>
          <cell r="AF1077" t="str">
            <v/>
          </cell>
          <cell r="AG1077" t="str">
            <v>否</v>
          </cell>
          <cell r="AH1077" t="str">
            <v>续本月</v>
          </cell>
          <cell r="AI1077" t="str">
            <v>否</v>
          </cell>
          <cell r="AO1077">
            <v>0</v>
          </cell>
          <cell r="AR1077" t="str">
            <v>乌沙区</v>
          </cell>
        </row>
        <row r="1078">
          <cell r="F1078">
            <v>13416961156</v>
          </cell>
          <cell r="G1078" t="str">
            <v>13416961156</v>
          </cell>
          <cell r="H1078" t="str">
            <v>檀秋红</v>
          </cell>
          <cell r="I1078" t="str">
            <v>预付费东莞住宅新装或续费400元包半年，带宽4M</v>
          </cell>
          <cell r="J1078">
            <v>400</v>
          </cell>
          <cell r="K1078">
            <v>400</v>
          </cell>
          <cell r="L1078" t="str">
            <v>2013-12-08</v>
          </cell>
          <cell r="M1078">
            <v>42165</v>
          </cell>
          <cell r="N1078" t="str">
            <v>2015-12-11</v>
          </cell>
          <cell r="O1078" t="str">
            <v>2015-06-11</v>
          </cell>
          <cell r="P1078" t="str">
            <v>宽带预付费</v>
          </cell>
          <cell r="Q1078" t="str">
            <v>续费</v>
          </cell>
          <cell r="R1078" t="str">
            <v>当月充值</v>
          </cell>
          <cell r="S1078" t="str">
            <v>家庭用户</v>
          </cell>
          <cell r="T1078" t="str">
            <v>(传统)XDSL</v>
          </cell>
          <cell r="U1078" t="str">
            <v>赵妮(zhaon)</v>
          </cell>
          <cell r="V1078" t="str">
            <v>ZX常平陈常利</v>
          </cell>
          <cell r="W1078" t="str">
            <v>1、常平东站机房区，2、，3、，4、，</v>
          </cell>
          <cell r="X1078" t="str">
            <v>常平区</v>
          </cell>
          <cell r="Y1078">
            <v>0</v>
          </cell>
          <cell r="Z1078">
            <v>0</v>
          </cell>
          <cell r="AA1078" t="str">
            <v>常平区</v>
          </cell>
          <cell r="AB1078" t="str">
            <v>11</v>
          </cell>
          <cell r="AC1078">
            <v>4</v>
          </cell>
          <cell r="AD1078">
            <v>6</v>
          </cell>
          <cell r="AE1078" t="str">
            <v>否</v>
          </cell>
          <cell r="AF1078" t="str">
            <v/>
          </cell>
          <cell r="AG1078" t="str">
            <v>否</v>
          </cell>
          <cell r="AH1078" t="str">
            <v>续本月</v>
          </cell>
          <cell r="AI1078" t="str">
            <v>否</v>
          </cell>
          <cell r="AO1078">
            <v>0</v>
          </cell>
          <cell r="AR1078" t="str">
            <v>下汴区</v>
          </cell>
        </row>
        <row r="1079">
          <cell r="F1079">
            <v>18825856522</v>
          </cell>
          <cell r="G1079" t="str">
            <v>18825856522</v>
          </cell>
          <cell r="H1079" t="str">
            <v>唐琼莲</v>
          </cell>
          <cell r="I1079" t="str">
            <v>预付费东莞住宅新装或续费888元包年，带宽12M</v>
          </cell>
          <cell r="J1079">
            <v>888</v>
          </cell>
          <cell r="K1079">
            <v>888</v>
          </cell>
          <cell r="L1079" t="str">
            <v>2014-06-10</v>
          </cell>
          <cell r="M1079">
            <v>42165</v>
          </cell>
          <cell r="N1079" t="str">
            <v>2016-06-11</v>
          </cell>
          <cell r="O1079" t="str">
            <v>2015-06-11</v>
          </cell>
          <cell r="P1079" t="str">
            <v>宽带预付费</v>
          </cell>
          <cell r="Q1079" t="str">
            <v>续费</v>
          </cell>
          <cell r="R1079" t="str">
            <v>当月充值</v>
          </cell>
          <cell r="S1079" t="str">
            <v>家庭用户</v>
          </cell>
          <cell r="T1079" t="str">
            <v>FTTH</v>
          </cell>
          <cell r="U1079" t="str">
            <v>何丽(heli)</v>
          </cell>
          <cell r="V1079" t="str">
            <v>ZX大朗刘运超</v>
          </cell>
          <cell r="W1079" t="str">
            <v>电商价值宽带营销</v>
          </cell>
          <cell r="X1079" t="str">
            <v>大朗区</v>
          </cell>
          <cell r="Y1079">
            <v>0</v>
          </cell>
          <cell r="Z1079">
            <v>0</v>
          </cell>
          <cell r="AA1079" t="str">
            <v>大朗区</v>
          </cell>
          <cell r="AB1079" t="str">
            <v>11</v>
          </cell>
          <cell r="AC1079">
            <v>12</v>
          </cell>
          <cell r="AD1079">
            <v>12</v>
          </cell>
          <cell r="AE1079" t="str">
            <v>是</v>
          </cell>
          <cell r="AF1079" t="str">
            <v/>
          </cell>
          <cell r="AG1079" t="str">
            <v>价值宽带</v>
          </cell>
          <cell r="AH1079" t="str">
            <v>续本月</v>
          </cell>
          <cell r="AI1079" t="str">
            <v>是</v>
          </cell>
          <cell r="AJ1079">
            <v>18825856522</v>
          </cell>
          <cell r="AO1079">
            <v>0</v>
          </cell>
          <cell r="AR1079" t="str">
            <v>下汴区</v>
          </cell>
        </row>
        <row r="1080">
          <cell r="F1080">
            <v>13728283188</v>
          </cell>
          <cell r="G1080" t="str">
            <v>13728283188</v>
          </cell>
          <cell r="H1080" t="str">
            <v>范军</v>
          </cell>
          <cell r="I1080" t="str">
            <v>预付费东莞精品宽带新装或续费免费体验1个月，带宽10M</v>
          </cell>
          <cell r="J1080">
            <v>888</v>
          </cell>
          <cell r="K1080">
            <v>888</v>
          </cell>
          <cell r="L1080" t="str">
            <v>2013-07-13</v>
          </cell>
          <cell r="M1080">
            <v>42198</v>
          </cell>
          <cell r="N1080" t="str">
            <v>2016-08-13</v>
          </cell>
          <cell r="O1080" t="str">
            <v>2015-06-11</v>
          </cell>
          <cell r="P1080" t="str">
            <v>宽带预付费</v>
          </cell>
          <cell r="Q1080" t="str">
            <v>续费</v>
          </cell>
          <cell r="R1080" t="str">
            <v>提前充值</v>
          </cell>
          <cell r="S1080" t="str">
            <v>家庭用户</v>
          </cell>
          <cell r="T1080" t="str">
            <v>FTTH</v>
          </cell>
          <cell r="U1080" t="str">
            <v>何丽(heli)</v>
          </cell>
          <cell r="V1080" t="str">
            <v>DSBR大朗邓轩物</v>
          </cell>
          <cell r="W1080" t="str">
            <v>杨涌蔡边区</v>
          </cell>
          <cell r="X1080" t="str">
            <v>大朗区</v>
          </cell>
          <cell r="Y1080">
            <v>0</v>
          </cell>
          <cell r="Z1080">
            <v>0</v>
          </cell>
          <cell r="AA1080" t="str">
            <v>大朗区</v>
          </cell>
          <cell r="AB1080" t="str">
            <v>11</v>
          </cell>
          <cell r="AC1080">
            <v>10</v>
          </cell>
          <cell r="AD1080">
            <v>1</v>
          </cell>
          <cell r="AE1080" t="str">
            <v>是</v>
          </cell>
          <cell r="AF1080" t="str">
            <v/>
          </cell>
          <cell r="AG1080" t="str">
            <v>价值宽带</v>
          </cell>
          <cell r="AH1080" t="str">
            <v>续后期</v>
          </cell>
          <cell r="AI1080" t="str">
            <v>否</v>
          </cell>
          <cell r="AO1080">
            <v>0</v>
          </cell>
          <cell r="AR1080" t="str">
            <v>下汴区</v>
          </cell>
        </row>
        <row r="1081">
          <cell r="F1081">
            <v>13531682529</v>
          </cell>
          <cell r="G1081" t="str">
            <v>13531682529</v>
          </cell>
          <cell r="H1081" t="str">
            <v>蒋桂松</v>
          </cell>
          <cell r="I1081" t="str">
            <v>预付费东莞住宅新装或续费888元包年，带宽12M</v>
          </cell>
          <cell r="J1081">
            <v>888</v>
          </cell>
          <cell r="K1081">
            <v>888</v>
          </cell>
          <cell r="L1081" t="str">
            <v>2012-07-17</v>
          </cell>
          <cell r="M1081">
            <v>42202</v>
          </cell>
          <cell r="N1081" t="str">
            <v>2016-07-17</v>
          </cell>
          <cell r="O1081" t="str">
            <v>2015-06-11</v>
          </cell>
          <cell r="P1081" t="str">
            <v>宽带预付费</v>
          </cell>
          <cell r="Q1081" t="str">
            <v>续费</v>
          </cell>
          <cell r="R1081" t="str">
            <v>提前充值</v>
          </cell>
          <cell r="S1081" t="str">
            <v>家庭用户</v>
          </cell>
          <cell r="T1081" t="str">
            <v>FTTH</v>
          </cell>
          <cell r="U1081" t="str">
            <v>赵妮(zhaon)</v>
          </cell>
          <cell r="V1081" t="str">
            <v>ZX常平罗志文</v>
          </cell>
          <cell r="W1081" t="str">
            <v/>
          </cell>
          <cell r="X1081" t="str">
            <v>常平区</v>
          </cell>
          <cell r="Y1081">
            <v>0</v>
          </cell>
          <cell r="Z1081">
            <v>0</v>
          </cell>
          <cell r="AA1081" t="str">
            <v>常平区</v>
          </cell>
          <cell r="AB1081" t="str">
            <v>11</v>
          </cell>
          <cell r="AC1081">
            <v>12</v>
          </cell>
          <cell r="AD1081">
            <v>12</v>
          </cell>
          <cell r="AE1081" t="str">
            <v>是</v>
          </cell>
          <cell r="AF1081" t="str">
            <v/>
          </cell>
          <cell r="AG1081" t="str">
            <v>价值宽带</v>
          </cell>
          <cell r="AH1081" t="str">
            <v>续后期</v>
          </cell>
          <cell r="AI1081" t="str">
            <v>否</v>
          </cell>
          <cell r="AO1081">
            <v>0</v>
          </cell>
          <cell r="AR1081" t="str">
            <v>南栅区</v>
          </cell>
        </row>
        <row r="1082">
          <cell r="F1082">
            <v>13528650466</v>
          </cell>
          <cell r="G1082" t="str">
            <v>13528650466</v>
          </cell>
          <cell r="H1082" t="str">
            <v>李敏</v>
          </cell>
          <cell r="I1082" t="str">
            <v>预付费东莞住宅新装或续费680元包年，带宽4M</v>
          </cell>
          <cell r="J1082">
            <v>680</v>
          </cell>
          <cell r="K1082">
            <v>680</v>
          </cell>
          <cell r="L1082" t="str">
            <v>2008-10-13</v>
          </cell>
          <cell r="M1082">
            <v>42207</v>
          </cell>
          <cell r="N1082" t="str">
            <v>2016-07-22</v>
          </cell>
          <cell r="O1082" t="str">
            <v>2015-06-11</v>
          </cell>
          <cell r="P1082" t="str">
            <v>宽带预付费</v>
          </cell>
          <cell r="Q1082" t="str">
            <v>续费</v>
          </cell>
          <cell r="R1082" t="str">
            <v>提前充值</v>
          </cell>
          <cell r="S1082" t="str">
            <v>家庭用户</v>
          </cell>
          <cell r="T1082" t="str">
            <v>(传统)XDSL</v>
          </cell>
          <cell r="U1082" t="str">
            <v>赵妮(zhaon)</v>
          </cell>
          <cell r="V1082" t="str">
            <v>ZX常平付森基</v>
          </cell>
          <cell r="W1082" t="str">
            <v>1、常平火车站机房区，2、，3、，4、，</v>
          </cell>
          <cell r="X1082" t="str">
            <v>常平区</v>
          </cell>
          <cell r="Y1082">
            <v>0</v>
          </cell>
          <cell r="Z1082">
            <v>0</v>
          </cell>
          <cell r="AA1082" t="str">
            <v>常平区</v>
          </cell>
          <cell r="AB1082" t="str">
            <v>11</v>
          </cell>
          <cell r="AC1082">
            <v>4</v>
          </cell>
          <cell r="AD1082">
            <v>12</v>
          </cell>
          <cell r="AE1082" t="str">
            <v>否</v>
          </cell>
          <cell r="AF1082" t="str">
            <v/>
          </cell>
          <cell r="AG1082" t="str">
            <v>否</v>
          </cell>
          <cell r="AH1082" t="str">
            <v>续后期</v>
          </cell>
          <cell r="AI1082" t="str">
            <v>否</v>
          </cell>
          <cell r="AO1082">
            <v>0</v>
          </cell>
          <cell r="AR1082" t="str">
            <v>南栅区</v>
          </cell>
        </row>
        <row r="1083">
          <cell r="F1083">
            <v>13652536823</v>
          </cell>
          <cell r="G1083" t="str">
            <v>13652536823</v>
          </cell>
          <cell r="H1083" t="str">
            <v>罗良欢</v>
          </cell>
          <cell r="I1083" t="str">
            <v>预付费东莞住宅新装或续费888元包年，带宽12M</v>
          </cell>
          <cell r="J1083">
            <v>888</v>
          </cell>
          <cell r="K1083">
            <v>888</v>
          </cell>
          <cell r="L1083" t="str">
            <v>2013-06-12</v>
          </cell>
          <cell r="M1083">
            <v>42167</v>
          </cell>
          <cell r="N1083" t="str">
            <v>2016-06-12</v>
          </cell>
          <cell r="O1083" t="str">
            <v>2015-06-11</v>
          </cell>
          <cell r="P1083" t="str">
            <v>宽带预付费</v>
          </cell>
          <cell r="Q1083" t="str">
            <v>续费</v>
          </cell>
          <cell r="R1083" t="str">
            <v>当月充值</v>
          </cell>
          <cell r="S1083" t="str">
            <v>家庭用户</v>
          </cell>
          <cell r="T1083" t="str">
            <v>FTTH</v>
          </cell>
          <cell r="U1083" t="str">
            <v>赵妮(zhaon)</v>
          </cell>
          <cell r="V1083" t="str">
            <v>DL东莞金伦</v>
          </cell>
          <cell r="W1083" t="str">
            <v/>
          </cell>
          <cell r="X1083" t="str">
            <v>常平区</v>
          </cell>
          <cell r="Y1083">
            <v>0</v>
          </cell>
          <cell r="Z1083">
            <v>0</v>
          </cell>
          <cell r="AA1083" t="str">
            <v>常平区</v>
          </cell>
          <cell r="AB1083" t="str">
            <v>11</v>
          </cell>
          <cell r="AC1083">
            <v>12</v>
          </cell>
          <cell r="AD1083">
            <v>12</v>
          </cell>
          <cell r="AE1083" t="str">
            <v>是</v>
          </cell>
          <cell r="AF1083" t="str">
            <v/>
          </cell>
          <cell r="AG1083" t="str">
            <v>价值宽带</v>
          </cell>
          <cell r="AH1083" t="str">
            <v>续本月</v>
          </cell>
          <cell r="AI1083" t="str">
            <v>是</v>
          </cell>
          <cell r="AJ1083">
            <v>13652536823</v>
          </cell>
          <cell r="AO1083">
            <v>0</v>
          </cell>
          <cell r="AR1083" t="str">
            <v>军埔区</v>
          </cell>
        </row>
        <row r="1084">
          <cell r="F1084">
            <v>13642946026</v>
          </cell>
          <cell r="G1084" t="str">
            <v>13642946026</v>
          </cell>
          <cell r="H1084" t="str">
            <v>陈清华</v>
          </cell>
          <cell r="I1084" t="str">
            <v>预付费东莞精品宽带新装或续费免费体验1个月，带宽10M</v>
          </cell>
          <cell r="J1084">
            <v>1088</v>
          </cell>
          <cell r="K1084">
            <v>1088</v>
          </cell>
          <cell r="L1084" t="str">
            <v>2010-01-23</v>
          </cell>
          <cell r="M1084">
            <v>42179</v>
          </cell>
          <cell r="N1084" t="str">
            <v>2016-09-24</v>
          </cell>
          <cell r="O1084" t="str">
            <v>2015-06-11</v>
          </cell>
          <cell r="P1084" t="str">
            <v>宽带预付费</v>
          </cell>
          <cell r="Q1084" t="str">
            <v>续费</v>
          </cell>
          <cell r="R1084" t="str">
            <v>当月充值</v>
          </cell>
          <cell r="S1084" t="str">
            <v>家庭用户</v>
          </cell>
          <cell r="T1084" t="str">
            <v>FTTH</v>
          </cell>
          <cell r="U1084" t="str">
            <v>何丽(heli)</v>
          </cell>
          <cell r="V1084" t="str">
            <v>ZX大朗符关卓</v>
          </cell>
          <cell r="W1084" t="str">
            <v>电商价值宽带营销</v>
          </cell>
          <cell r="X1084" t="str">
            <v>大朗区</v>
          </cell>
          <cell r="Y1084">
            <v>0</v>
          </cell>
          <cell r="Z1084">
            <v>0</v>
          </cell>
          <cell r="AA1084" t="str">
            <v>大朗区</v>
          </cell>
          <cell r="AB1084" t="str">
            <v>11</v>
          </cell>
          <cell r="AC1084">
            <v>10</v>
          </cell>
          <cell r="AD1084">
            <v>1</v>
          </cell>
          <cell r="AE1084" t="str">
            <v>是</v>
          </cell>
          <cell r="AF1084" t="str">
            <v/>
          </cell>
          <cell r="AG1084" t="str">
            <v>价值宽带</v>
          </cell>
          <cell r="AH1084" t="str">
            <v>续本月</v>
          </cell>
          <cell r="AI1084" t="str">
            <v>是</v>
          </cell>
          <cell r="AJ1084">
            <v>13642946026</v>
          </cell>
          <cell r="AO1084">
            <v>0</v>
          </cell>
          <cell r="AR1084" t="str">
            <v>军埔区</v>
          </cell>
        </row>
        <row r="1085">
          <cell r="F1085">
            <v>13703038044</v>
          </cell>
          <cell r="G1085" t="str">
            <v>13703038044</v>
          </cell>
          <cell r="H1085" t="str">
            <v>梁小云</v>
          </cell>
          <cell r="I1085" t="str">
            <v>预付费东莞精品宽带新装或续费免费体验1个月，带宽10M</v>
          </cell>
          <cell r="J1085">
            <v>888</v>
          </cell>
          <cell r="K1085">
            <v>888</v>
          </cell>
          <cell r="L1085" t="str">
            <v>2012-07-01</v>
          </cell>
          <cell r="M1085">
            <v>42186</v>
          </cell>
          <cell r="N1085" t="str">
            <v>2016-08-01</v>
          </cell>
          <cell r="O1085" t="str">
            <v>2015-06-11</v>
          </cell>
          <cell r="P1085" t="str">
            <v>宽带预付费</v>
          </cell>
          <cell r="Q1085" t="str">
            <v>续费</v>
          </cell>
          <cell r="R1085" t="str">
            <v>提前充值</v>
          </cell>
          <cell r="S1085" t="str">
            <v>家庭用户</v>
          </cell>
          <cell r="T1085" t="str">
            <v>FTTH</v>
          </cell>
          <cell r="U1085" t="str">
            <v>何丽(heli)</v>
          </cell>
          <cell r="V1085" t="str">
            <v>ZX大朗符关卓</v>
          </cell>
          <cell r="W1085" t="str">
            <v>电商价值宽带营销</v>
          </cell>
          <cell r="X1085" t="str">
            <v>大朗区</v>
          </cell>
          <cell r="Y1085">
            <v>0</v>
          </cell>
          <cell r="Z1085">
            <v>0</v>
          </cell>
          <cell r="AA1085" t="str">
            <v>大朗区</v>
          </cell>
          <cell r="AB1085" t="str">
            <v>11</v>
          </cell>
          <cell r="AC1085">
            <v>10</v>
          </cell>
          <cell r="AD1085">
            <v>1</v>
          </cell>
          <cell r="AE1085" t="str">
            <v>是</v>
          </cell>
          <cell r="AF1085" t="str">
            <v/>
          </cell>
          <cell r="AG1085" t="str">
            <v>价值宽带</v>
          </cell>
          <cell r="AH1085" t="str">
            <v>续后期</v>
          </cell>
          <cell r="AI1085" t="str">
            <v>否</v>
          </cell>
          <cell r="AO1085">
            <v>0</v>
          </cell>
          <cell r="AR1085" t="str">
            <v>上沙区</v>
          </cell>
        </row>
        <row r="1086">
          <cell r="F1086">
            <v>13790446939</v>
          </cell>
          <cell r="G1086" t="str">
            <v>13790446939</v>
          </cell>
          <cell r="H1086" t="str">
            <v>周永森</v>
          </cell>
          <cell r="I1086" t="str">
            <v>预付费东莞住宅新装或续费888元包年，带宽12M</v>
          </cell>
          <cell r="J1086">
            <v>888</v>
          </cell>
          <cell r="K1086">
            <v>888</v>
          </cell>
          <cell r="L1086" t="str">
            <v>2012-06-16</v>
          </cell>
          <cell r="M1086">
            <v>42171</v>
          </cell>
          <cell r="N1086" t="str">
            <v>2016-06-16</v>
          </cell>
          <cell r="O1086" t="str">
            <v>2015-06-11</v>
          </cell>
          <cell r="P1086" t="str">
            <v>宽带预付费</v>
          </cell>
          <cell r="Q1086" t="str">
            <v>续费</v>
          </cell>
          <cell r="R1086" t="str">
            <v>当月充值</v>
          </cell>
          <cell r="S1086" t="str">
            <v>家庭用户</v>
          </cell>
          <cell r="T1086" t="str">
            <v>FTTH</v>
          </cell>
          <cell r="U1086" t="str">
            <v>赵妮(zhaon)</v>
          </cell>
          <cell r="V1086" t="str">
            <v>ZX常平何晓宁</v>
          </cell>
          <cell r="W1086" t="str">
            <v/>
          </cell>
          <cell r="X1086" t="str">
            <v>常平区</v>
          </cell>
          <cell r="Y1086">
            <v>0</v>
          </cell>
          <cell r="Z1086">
            <v>0</v>
          </cell>
          <cell r="AA1086" t="str">
            <v>常平区</v>
          </cell>
          <cell r="AB1086" t="str">
            <v>11</v>
          </cell>
          <cell r="AC1086">
            <v>12</v>
          </cell>
          <cell r="AD1086">
            <v>12</v>
          </cell>
          <cell r="AE1086" t="str">
            <v>是</v>
          </cell>
          <cell r="AF1086" t="str">
            <v/>
          </cell>
          <cell r="AG1086" t="str">
            <v>价值宽带</v>
          </cell>
          <cell r="AH1086" t="str">
            <v>续本月</v>
          </cell>
          <cell r="AI1086" t="str">
            <v>是</v>
          </cell>
          <cell r="AJ1086">
            <v>13790446939</v>
          </cell>
          <cell r="AO1086">
            <v>0</v>
          </cell>
          <cell r="AR1086" t="str">
            <v>河田区</v>
          </cell>
        </row>
        <row r="1087">
          <cell r="F1087">
            <v>13688627913</v>
          </cell>
          <cell r="G1087" t="str">
            <v>13688627913</v>
          </cell>
          <cell r="H1087" t="str">
            <v>邱小华</v>
          </cell>
          <cell r="I1087" t="str">
            <v>预付费东莞住宅新装或续费1408元包2年，带宽12M</v>
          </cell>
          <cell r="J1087">
            <v>1408</v>
          </cell>
          <cell r="K1087">
            <v>1408</v>
          </cell>
          <cell r="L1087" t="str">
            <v>2014-06-30</v>
          </cell>
          <cell r="M1087">
            <v>42185</v>
          </cell>
          <cell r="N1087" t="str">
            <v>2017-06-30</v>
          </cell>
          <cell r="O1087" t="str">
            <v>2015-06-11</v>
          </cell>
          <cell r="P1087" t="str">
            <v>宽带预付费</v>
          </cell>
          <cell r="Q1087" t="str">
            <v>续费</v>
          </cell>
          <cell r="R1087" t="str">
            <v>当月充值</v>
          </cell>
          <cell r="S1087" t="str">
            <v>家庭用户</v>
          </cell>
          <cell r="T1087" t="str">
            <v>FTTH</v>
          </cell>
          <cell r="U1087" t="str">
            <v>何丽(heli)</v>
          </cell>
          <cell r="V1087" t="str">
            <v>ZX大朗邓轩物</v>
          </cell>
          <cell r="W1087" t="str">
            <v>电商价值宽带营销</v>
          </cell>
          <cell r="X1087" t="str">
            <v>大朗区</v>
          </cell>
          <cell r="Y1087">
            <v>0</v>
          </cell>
          <cell r="Z1087">
            <v>0</v>
          </cell>
          <cell r="AA1087" t="str">
            <v>大朗区</v>
          </cell>
          <cell r="AB1087" t="str">
            <v>11</v>
          </cell>
          <cell r="AC1087">
            <v>12</v>
          </cell>
          <cell r="AD1087">
            <v>24</v>
          </cell>
          <cell r="AE1087" t="str">
            <v>是</v>
          </cell>
          <cell r="AF1087" t="str">
            <v/>
          </cell>
          <cell r="AG1087" t="str">
            <v>价值宽带</v>
          </cell>
          <cell r="AH1087" t="str">
            <v>续本月</v>
          </cell>
          <cell r="AI1087" t="str">
            <v>是</v>
          </cell>
          <cell r="AJ1087">
            <v>13688627913</v>
          </cell>
          <cell r="AO1087">
            <v>0</v>
          </cell>
          <cell r="AR1087" t="str">
            <v>南栅区</v>
          </cell>
        </row>
        <row r="1088">
          <cell r="F1088">
            <v>13418399350</v>
          </cell>
          <cell r="G1088" t="str">
            <v>13418399350</v>
          </cell>
          <cell r="H1088" t="str">
            <v>陈放炎</v>
          </cell>
          <cell r="I1088" t="str">
            <v>预付费东莞住宅新装或续费240元包季，带宽4M</v>
          </cell>
          <cell r="J1088">
            <v>240</v>
          </cell>
          <cell r="K1088">
            <v>240</v>
          </cell>
          <cell r="L1088" t="str">
            <v>2011-05-06</v>
          </cell>
          <cell r="M1088">
            <v>42164</v>
          </cell>
          <cell r="N1088" t="str">
            <v>2015-09-11</v>
          </cell>
          <cell r="O1088" t="str">
            <v>2015-06-11</v>
          </cell>
          <cell r="P1088" t="str">
            <v>宽带预付费</v>
          </cell>
          <cell r="Q1088" t="str">
            <v>续费</v>
          </cell>
          <cell r="R1088" t="str">
            <v>当月充值</v>
          </cell>
          <cell r="S1088" t="str">
            <v>家庭用户</v>
          </cell>
          <cell r="T1088" t="str">
            <v>FTTH</v>
          </cell>
          <cell r="U1088" t="str">
            <v>赵妮(zhaon)</v>
          </cell>
          <cell r="V1088" t="str">
            <v>ZY常平营业厅</v>
          </cell>
          <cell r="W1088" t="str">
            <v>1、常平火车站机房区，2、，3、，4、，</v>
          </cell>
          <cell r="X1088" t="str">
            <v>常平区</v>
          </cell>
          <cell r="Y1088">
            <v>0</v>
          </cell>
          <cell r="Z1088">
            <v>0</v>
          </cell>
          <cell r="AA1088" t="str">
            <v>常平区</v>
          </cell>
          <cell r="AB1088" t="str">
            <v>11</v>
          </cell>
          <cell r="AC1088">
            <v>4</v>
          </cell>
          <cell r="AD1088">
            <v>3</v>
          </cell>
          <cell r="AE1088" t="str">
            <v>是</v>
          </cell>
          <cell r="AF1088" t="str">
            <v/>
          </cell>
          <cell r="AG1088" t="str">
            <v>否</v>
          </cell>
          <cell r="AH1088" t="str">
            <v>续本月</v>
          </cell>
          <cell r="AI1088" t="str">
            <v>是</v>
          </cell>
          <cell r="AJ1088">
            <v>13418399350</v>
          </cell>
          <cell r="AO1088">
            <v>0</v>
          </cell>
          <cell r="AR1088" t="str">
            <v>汀山区</v>
          </cell>
        </row>
        <row r="1089">
          <cell r="F1089">
            <v>13533880800</v>
          </cell>
          <cell r="G1089" t="str">
            <v>13533880800</v>
          </cell>
          <cell r="H1089" t="str">
            <v>东莞东客运段</v>
          </cell>
          <cell r="I1089" t="str">
            <v>东莞互联网专线续费包14个月1600元，10M（不提供MODEM）</v>
          </cell>
          <cell r="J1089">
            <v>1600</v>
          </cell>
          <cell r="K1089">
            <v>1600</v>
          </cell>
          <cell r="L1089" t="str">
            <v>2014-06-30</v>
          </cell>
          <cell r="M1089">
            <v>42185</v>
          </cell>
          <cell r="N1089" t="str">
            <v>2016-08-30</v>
          </cell>
          <cell r="O1089" t="str">
            <v>2015-06-11</v>
          </cell>
          <cell r="P1089" t="str">
            <v>专线预付费</v>
          </cell>
          <cell r="Q1089" t="str">
            <v>续费</v>
          </cell>
          <cell r="R1089" t="str">
            <v>当月充值</v>
          </cell>
          <cell r="S1089" t="str">
            <v/>
          </cell>
          <cell r="T1089" t="str">
            <v>FTTH</v>
          </cell>
          <cell r="U1089" t="str">
            <v>赵妮(zhaon)</v>
          </cell>
          <cell r="V1089" t="str">
            <v>ZY常平陈湘平(维)</v>
          </cell>
          <cell r="W1089" t="str">
            <v>1、常平东站机房区，2、，3、，4、，</v>
          </cell>
          <cell r="X1089" t="str">
            <v>常平区</v>
          </cell>
          <cell r="Y1089">
            <v>0</v>
          </cell>
          <cell r="Z1089">
            <v>0</v>
          </cell>
          <cell r="AA1089" t="str">
            <v>常平区</v>
          </cell>
          <cell r="AB1089" t="str">
            <v>11</v>
          </cell>
          <cell r="AC1089">
            <v>10</v>
          </cell>
          <cell r="AD1089">
            <v>14</v>
          </cell>
          <cell r="AE1089" t="str">
            <v>是</v>
          </cell>
          <cell r="AF1089" t="str">
            <v/>
          </cell>
          <cell r="AG1089" t="str">
            <v>价值宽带</v>
          </cell>
          <cell r="AH1089" t="str">
            <v>续本月</v>
          </cell>
          <cell r="AI1089" t="str">
            <v>是</v>
          </cell>
          <cell r="AK1089">
            <v>13533880800</v>
          </cell>
          <cell r="AO1089">
            <v>0</v>
          </cell>
          <cell r="AR1089" t="str">
            <v>汀山区</v>
          </cell>
        </row>
        <row r="1090">
          <cell r="F1090">
            <v>13925815014</v>
          </cell>
          <cell r="G1090" t="str">
            <v>13925815014</v>
          </cell>
          <cell r="H1090" t="str">
            <v>刘媛</v>
          </cell>
          <cell r="I1090" t="str">
            <v>预付费东莞住宅新装或续费888元包年，带宽12M</v>
          </cell>
          <cell r="J1090">
            <v>888</v>
          </cell>
          <cell r="K1090">
            <v>888</v>
          </cell>
          <cell r="L1090" t="str">
            <v>2014-07-04</v>
          </cell>
          <cell r="M1090">
            <v>42189</v>
          </cell>
          <cell r="N1090" t="str">
            <v>2016-07-04</v>
          </cell>
          <cell r="O1090" t="str">
            <v>2015-06-11</v>
          </cell>
          <cell r="P1090" t="str">
            <v>宽带预付费</v>
          </cell>
          <cell r="Q1090" t="str">
            <v>续费</v>
          </cell>
          <cell r="R1090" t="str">
            <v>提前充值</v>
          </cell>
          <cell r="S1090" t="str">
            <v>家庭用户</v>
          </cell>
          <cell r="T1090" t="str">
            <v>FTTH</v>
          </cell>
          <cell r="U1090" t="str">
            <v>赵妮(zhaon)</v>
          </cell>
          <cell r="V1090" t="str">
            <v>ZY常平陈湘平(维)</v>
          </cell>
          <cell r="W1090" t="str">
            <v>1、常平东站机房区，2、，3、，4、，</v>
          </cell>
          <cell r="X1090" t="str">
            <v>常平区</v>
          </cell>
          <cell r="Y1090">
            <v>0</v>
          </cell>
          <cell r="Z1090">
            <v>0</v>
          </cell>
          <cell r="AA1090" t="str">
            <v>常平区</v>
          </cell>
          <cell r="AB1090" t="str">
            <v>11</v>
          </cell>
          <cell r="AC1090">
            <v>12</v>
          </cell>
          <cell r="AD1090">
            <v>12</v>
          </cell>
          <cell r="AE1090" t="str">
            <v>是</v>
          </cell>
          <cell r="AF1090" t="str">
            <v/>
          </cell>
          <cell r="AG1090" t="str">
            <v>价值宽带</v>
          </cell>
          <cell r="AH1090" t="str">
            <v>续后期</v>
          </cell>
          <cell r="AI1090" t="str">
            <v>否</v>
          </cell>
          <cell r="AO1090">
            <v>0</v>
          </cell>
          <cell r="AR1090" t="str">
            <v>王屋区</v>
          </cell>
        </row>
        <row r="1091">
          <cell r="F1091">
            <v>15817654793</v>
          </cell>
          <cell r="G1091" t="str">
            <v>15817654793</v>
          </cell>
          <cell r="H1091" t="str">
            <v>叶大成</v>
          </cell>
          <cell r="I1091" t="str">
            <v>预付费东莞住宅新装或续费888元包年，带宽12M</v>
          </cell>
          <cell r="J1091">
            <v>888</v>
          </cell>
          <cell r="K1091">
            <v>888</v>
          </cell>
          <cell r="L1091" t="str">
            <v>2014-07-20</v>
          </cell>
          <cell r="M1091">
            <v>42205</v>
          </cell>
          <cell r="N1091" t="str">
            <v>2016-07-20</v>
          </cell>
          <cell r="O1091" t="str">
            <v>2015-06-11</v>
          </cell>
          <cell r="P1091" t="str">
            <v>宽带预付费</v>
          </cell>
          <cell r="Q1091" t="str">
            <v>续费</v>
          </cell>
          <cell r="R1091" t="str">
            <v>提前充值</v>
          </cell>
          <cell r="S1091" t="str">
            <v>家庭用户</v>
          </cell>
          <cell r="T1091" t="str">
            <v>FTTH</v>
          </cell>
          <cell r="U1091" t="str">
            <v>赵妮(zhaon)</v>
          </cell>
          <cell r="V1091" t="str">
            <v>ZX常平谢熙</v>
          </cell>
          <cell r="W1091" t="str">
            <v/>
          </cell>
          <cell r="X1091" t="str">
            <v>常平区</v>
          </cell>
          <cell r="Y1091">
            <v>0</v>
          </cell>
          <cell r="Z1091">
            <v>0</v>
          </cell>
          <cell r="AA1091" t="str">
            <v>常平区</v>
          </cell>
          <cell r="AB1091" t="str">
            <v>11</v>
          </cell>
          <cell r="AC1091">
            <v>12</v>
          </cell>
          <cell r="AD1091">
            <v>12</v>
          </cell>
          <cell r="AE1091" t="str">
            <v>是</v>
          </cell>
          <cell r="AF1091" t="str">
            <v/>
          </cell>
          <cell r="AG1091" t="str">
            <v>价值宽带</v>
          </cell>
          <cell r="AH1091" t="str">
            <v>续后期</v>
          </cell>
          <cell r="AI1091" t="str">
            <v>否</v>
          </cell>
          <cell r="AO1091">
            <v>0</v>
          </cell>
          <cell r="AR1091" t="str">
            <v>博美区</v>
          </cell>
        </row>
        <row r="1092">
          <cell r="F1092">
            <v>15918366816</v>
          </cell>
          <cell r="G1092" t="str">
            <v>15918366816</v>
          </cell>
          <cell r="H1092" t="str">
            <v>董浩</v>
          </cell>
          <cell r="I1092" t="str">
            <v>预付费东莞住宅新装或续费888元包年，带宽12M</v>
          </cell>
          <cell r="J1092">
            <v>888</v>
          </cell>
          <cell r="K1092">
            <v>888</v>
          </cell>
          <cell r="L1092" t="str">
            <v>2013-07-08</v>
          </cell>
          <cell r="M1092">
            <v>42193</v>
          </cell>
          <cell r="N1092" t="str">
            <v>2016-07-08</v>
          </cell>
          <cell r="O1092" t="str">
            <v>2015-06-11</v>
          </cell>
          <cell r="P1092" t="str">
            <v>宽带预付费</v>
          </cell>
          <cell r="Q1092" t="str">
            <v>续费</v>
          </cell>
          <cell r="R1092" t="str">
            <v>提前充值</v>
          </cell>
          <cell r="S1092" t="str">
            <v>家庭用户</v>
          </cell>
          <cell r="T1092" t="str">
            <v>FTTH</v>
          </cell>
          <cell r="U1092" t="str">
            <v>赵妮(zhaon)</v>
          </cell>
          <cell r="V1092" t="str">
            <v>ZX常平罗志文</v>
          </cell>
          <cell r="W1092" t="str">
            <v>电商价值宽带营销</v>
          </cell>
          <cell r="X1092" t="str">
            <v>常平区</v>
          </cell>
          <cell r="Y1092">
            <v>0</v>
          </cell>
          <cell r="Z1092">
            <v>0</v>
          </cell>
          <cell r="AA1092" t="str">
            <v>常平区</v>
          </cell>
          <cell r="AB1092" t="str">
            <v>11</v>
          </cell>
          <cell r="AC1092">
            <v>12</v>
          </cell>
          <cell r="AD1092">
            <v>12</v>
          </cell>
          <cell r="AE1092" t="str">
            <v>是</v>
          </cell>
          <cell r="AF1092" t="str">
            <v/>
          </cell>
          <cell r="AG1092" t="str">
            <v>价值宽带</v>
          </cell>
          <cell r="AH1092" t="str">
            <v>续后期</v>
          </cell>
          <cell r="AI1092" t="str">
            <v>否</v>
          </cell>
          <cell r="AO1092">
            <v>0</v>
          </cell>
          <cell r="AR1092" t="str">
            <v>博美区</v>
          </cell>
        </row>
        <row r="1093">
          <cell r="F1093">
            <v>18866134636</v>
          </cell>
          <cell r="G1093" t="str">
            <v>18866134636</v>
          </cell>
          <cell r="H1093" t="str">
            <v>刘旋坤</v>
          </cell>
          <cell r="I1093" t="str">
            <v>预付费东莞住宅新装或续费1088元包年，带宽20M</v>
          </cell>
          <cell r="J1093">
            <v>1088</v>
          </cell>
          <cell r="K1093">
            <v>1088</v>
          </cell>
          <cell r="L1093" t="str">
            <v>2014-07-09</v>
          </cell>
          <cell r="M1093">
            <v>42194</v>
          </cell>
          <cell r="N1093" t="str">
            <v>2016-07-09</v>
          </cell>
          <cell r="O1093" t="str">
            <v>2015-06-11</v>
          </cell>
          <cell r="P1093" t="str">
            <v>宽带预付费</v>
          </cell>
          <cell r="Q1093" t="str">
            <v>续费</v>
          </cell>
          <cell r="R1093" t="str">
            <v>提前充值</v>
          </cell>
          <cell r="S1093" t="str">
            <v>家庭用户</v>
          </cell>
          <cell r="T1093" t="str">
            <v>FTTH</v>
          </cell>
          <cell r="U1093" t="str">
            <v>赵妮(zhaon)</v>
          </cell>
          <cell r="V1093" t="str">
            <v>DL东莞金伦</v>
          </cell>
          <cell r="W1093" t="str">
            <v>1、常平大京九机房区，2、，3、，4、，</v>
          </cell>
          <cell r="X1093" t="str">
            <v>常平区</v>
          </cell>
          <cell r="Y1093">
            <v>0</v>
          </cell>
          <cell r="Z1093">
            <v>0</v>
          </cell>
          <cell r="AA1093" t="str">
            <v>常平区</v>
          </cell>
          <cell r="AB1093" t="str">
            <v>11</v>
          </cell>
          <cell r="AC1093">
            <v>20</v>
          </cell>
          <cell r="AD1093">
            <v>12</v>
          </cell>
          <cell r="AE1093" t="str">
            <v>是</v>
          </cell>
          <cell r="AF1093" t="str">
            <v/>
          </cell>
          <cell r="AG1093" t="str">
            <v>价值宽带</v>
          </cell>
          <cell r="AH1093" t="str">
            <v>续后期</v>
          </cell>
          <cell r="AI1093" t="str">
            <v>否</v>
          </cell>
          <cell r="AO1093">
            <v>0</v>
          </cell>
          <cell r="AR1093" t="str">
            <v>博美区</v>
          </cell>
        </row>
        <row r="1094">
          <cell r="F1094">
            <v>15015109142</v>
          </cell>
          <cell r="G1094" t="str">
            <v>15015109142</v>
          </cell>
          <cell r="H1094" t="str">
            <v>邓玉梅</v>
          </cell>
          <cell r="I1094" t="str">
            <v>预付费东莞住宅新装或续费888元包年，带宽12M</v>
          </cell>
          <cell r="J1094">
            <v>888</v>
          </cell>
          <cell r="K1094">
            <v>888</v>
          </cell>
          <cell r="L1094" t="str">
            <v>2010-11-11</v>
          </cell>
          <cell r="M1094">
            <v>42109</v>
          </cell>
          <cell r="N1094" t="str">
            <v>2016-06-11</v>
          </cell>
          <cell r="O1094" t="str">
            <v>2015-06-11</v>
          </cell>
          <cell r="P1094" t="str">
            <v>宽带预付费</v>
          </cell>
          <cell r="Q1094" t="str">
            <v>续费</v>
          </cell>
          <cell r="R1094" t="str">
            <v>往月充值</v>
          </cell>
          <cell r="S1094" t="str">
            <v>家庭用户</v>
          </cell>
          <cell r="T1094" t="str">
            <v>FTTH</v>
          </cell>
          <cell r="U1094" t="str">
            <v>赵妮(zhaon)</v>
          </cell>
          <cell r="V1094" t="str">
            <v>ZY常平营业厅</v>
          </cell>
          <cell r="W1094" t="str">
            <v>电商价值宽带营销</v>
          </cell>
          <cell r="X1094" t="str">
            <v>常平区</v>
          </cell>
          <cell r="Y1094">
            <v>0</v>
          </cell>
          <cell r="Z1094">
            <v>0</v>
          </cell>
          <cell r="AA1094" t="str">
            <v>常平区</v>
          </cell>
          <cell r="AB1094" t="str">
            <v>11</v>
          </cell>
          <cell r="AC1094">
            <v>12</v>
          </cell>
          <cell r="AD1094">
            <v>12</v>
          </cell>
          <cell r="AE1094" t="str">
            <v>是</v>
          </cell>
          <cell r="AF1094" t="str">
            <v/>
          </cell>
          <cell r="AG1094" t="str">
            <v>价值宽带</v>
          </cell>
          <cell r="AH1094" t="str">
            <v>续前期</v>
          </cell>
          <cell r="AI1094" t="str">
            <v>否</v>
          </cell>
          <cell r="AO1094">
            <v>0</v>
          </cell>
          <cell r="AR1094" t="str">
            <v>王屋区</v>
          </cell>
        </row>
        <row r="1095">
          <cell r="F1095">
            <v>13549326088</v>
          </cell>
          <cell r="G1095" t="str">
            <v>13549326088</v>
          </cell>
          <cell r="H1095" t="str">
            <v>张仑山</v>
          </cell>
          <cell r="I1095" t="str">
            <v>预付费东莞住宅新装或续费888元包年，带宽12M</v>
          </cell>
          <cell r="J1095">
            <v>888</v>
          </cell>
          <cell r="K1095">
            <v>888</v>
          </cell>
          <cell r="L1095" t="str">
            <v>2014-08-25</v>
          </cell>
          <cell r="M1095">
            <v>42241</v>
          </cell>
          <cell r="N1095" t="str">
            <v>2016-08-25</v>
          </cell>
          <cell r="O1095" t="str">
            <v>2015-06-11</v>
          </cell>
          <cell r="P1095" t="str">
            <v>宽带预付费</v>
          </cell>
          <cell r="Q1095" t="str">
            <v>续费</v>
          </cell>
          <cell r="R1095" t="str">
            <v>提前充值</v>
          </cell>
          <cell r="S1095" t="str">
            <v>家庭用户</v>
          </cell>
          <cell r="T1095" t="str">
            <v>FTTH</v>
          </cell>
          <cell r="U1095" t="str">
            <v>赵妮(zhaon)</v>
          </cell>
          <cell r="V1095" t="str">
            <v>ZX常平吴斌</v>
          </cell>
          <cell r="W1095" t="str">
            <v/>
          </cell>
          <cell r="X1095" t="str">
            <v>常平区</v>
          </cell>
          <cell r="Y1095">
            <v>0</v>
          </cell>
          <cell r="Z1095">
            <v>0</v>
          </cell>
          <cell r="AA1095" t="str">
            <v>常平区</v>
          </cell>
          <cell r="AB1095" t="str">
            <v>11</v>
          </cell>
          <cell r="AC1095">
            <v>12</v>
          </cell>
          <cell r="AD1095">
            <v>12</v>
          </cell>
          <cell r="AE1095" t="str">
            <v>是</v>
          </cell>
          <cell r="AF1095" t="str">
            <v/>
          </cell>
          <cell r="AG1095" t="str">
            <v>价值宽带</v>
          </cell>
          <cell r="AH1095" t="str">
            <v>续后期</v>
          </cell>
          <cell r="AI1095" t="str">
            <v>否</v>
          </cell>
          <cell r="AO1095">
            <v>0</v>
          </cell>
          <cell r="AR1095" t="str">
            <v>博美区</v>
          </cell>
        </row>
        <row r="1096">
          <cell r="F1096">
            <v>13809816528</v>
          </cell>
          <cell r="G1096" t="str">
            <v>13809816528</v>
          </cell>
          <cell r="H1096" t="str">
            <v>欧阳乐</v>
          </cell>
          <cell r="I1096" t="str">
            <v>预付费东莞住宅新装或续费768元包年，带宽4M</v>
          </cell>
          <cell r="J1096">
            <v>768</v>
          </cell>
          <cell r="K1096">
            <v>768</v>
          </cell>
          <cell r="L1096" t="str">
            <v>2014-07-19</v>
          </cell>
          <cell r="M1096">
            <v>42204</v>
          </cell>
          <cell r="N1096" t="str">
            <v>2016-07-19</v>
          </cell>
          <cell r="O1096" t="str">
            <v>2015-06-11</v>
          </cell>
          <cell r="P1096" t="str">
            <v>宽带预付费</v>
          </cell>
          <cell r="Q1096" t="str">
            <v>续费</v>
          </cell>
          <cell r="R1096" t="str">
            <v>提前充值</v>
          </cell>
          <cell r="S1096" t="str">
            <v>家庭用户</v>
          </cell>
          <cell r="T1096" t="str">
            <v>FTTH</v>
          </cell>
          <cell r="U1096" t="str">
            <v>赵妮(zhaon)</v>
          </cell>
          <cell r="V1096" t="str">
            <v>ZX常平吴贤锦</v>
          </cell>
          <cell r="W1096" t="str">
            <v/>
          </cell>
          <cell r="X1096" t="str">
            <v>常平区</v>
          </cell>
          <cell r="Y1096">
            <v>0</v>
          </cell>
          <cell r="Z1096">
            <v>0</v>
          </cell>
          <cell r="AA1096" t="str">
            <v>常平区</v>
          </cell>
          <cell r="AB1096" t="str">
            <v>11</v>
          </cell>
          <cell r="AC1096">
            <v>4</v>
          </cell>
          <cell r="AD1096">
            <v>12</v>
          </cell>
          <cell r="AE1096" t="str">
            <v>是</v>
          </cell>
          <cell r="AF1096" t="str">
            <v/>
          </cell>
          <cell r="AG1096" t="str">
            <v>否</v>
          </cell>
          <cell r="AH1096" t="str">
            <v>续后期</v>
          </cell>
          <cell r="AI1096" t="str">
            <v>否</v>
          </cell>
          <cell r="AO1096">
            <v>0</v>
          </cell>
          <cell r="AR1096" t="str">
            <v>博美区</v>
          </cell>
        </row>
        <row r="1097">
          <cell r="F1097">
            <v>13925287587</v>
          </cell>
          <cell r="G1097" t="str">
            <v>13925287587</v>
          </cell>
          <cell r="H1097" t="str">
            <v>吴永进</v>
          </cell>
          <cell r="I1097" t="str">
            <v>预付费东莞住宅新装或续费888元包年，带宽12M</v>
          </cell>
          <cell r="J1097">
            <v>888</v>
          </cell>
          <cell r="K1097">
            <v>888</v>
          </cell>
          <cell r="L1097" t="str">
            <v>2014-08-29</v>
          </cell>
          <cell r="M1097">
            <v>42245</v>
          </cell>
          <cell r="N1097" t="str">
            <v>2016-08-29</v>
          </cell>
          <cell r="O1097" t="str">
            <v>2015-06-11</v>
          </cell>
          <cell r="P1097" t="str">
            <v>宽带预付费</v>
          </cell>
          <cell r="Q1097" t="str">
            <v>续费</v>
          </cell>
          <cell r="R1097" t="str">
            <v>提前充值</v>
          </cell>
          <cell r="S1097" t="str">
            <v>家庭用户</v>
          </cell>
          <cell r="T1097" t="str">
            <v>FTTH</v>
          </cell>
          <cell r="U1097" t="str">
            <v>赵妮(zhaon)</v>
          </cell>
          <cell r="V1097" t="str">
            <v>ZX常平吴斌</v>
          </cell>
          <cell r="W1097" t="str">
            <v>1、常平东站机房区，2、，3、，4、，</v>
          </cell>
          <cell r="X1097" t="str">
            <v>常平区</v>
          </cell>
          <cell r="Y1097">
            <v>0</v>
          </cell>
          <cell r="Z1097">
            <v>0</v>
          </cell>
          <cell r="AA1097" t="str">
            <v>常平区</v>
          </cell>
          <cell r="AB1097" t="str">
            <v>11</v>
          </cell>
          <cell r="AC1097">
            <v>12</v>
          </cell>
          <cell r="AD1097">
            <v>12</v>
          </cell>
          <cell r="AE1097" t="str">
            <v>是</v>
          </cell>
          <cell r="AF1097" t="str">
            <v/>
          </cell>
          <cell r="AG1097" t="str">
            <v>价值宽带</v>
          </cell>
          <cell r="AH1097" t="str">
            <v>续后期</v>
          </cell>
          <cell r="AI1097" t="str">
            <v>否</v>
          </cell>
          <cell r="AO1097">
            <v>0</v>
          </cell>
          <cell r="AR1097" t="str">
            <v>王屋区</v>
          </cell>
        </row>
        <row r="1098">
          <cell r="F1098">
            <v>15217388500</v>
          </cell>
          <cell r="G1098" t="str">
            <v>15217388500</v>
          </cell>
          <cell r="H1098" t="str">
            <v>郭俊</v>
          </cell>
          <cell r="I1098" t="str">
            <v>预付费东莞住宅新装或续费888元包年，带宽12M</v>
          </cell>
          <cell r="J1098">
            <v>888</v>
          </cell>
          <cell r="K1098">
            <v>888</v>
          </cell>
          <cell r="L1098" t="str">
            <v>2014-08-24</v>
          </cell>
          <cell r="M1098">
            <v>42240</v>
          </cell>
          <cell r="N1098" t="str">
            <v>2016-08-24</v>
          </cell>
          <cell r="O1098" t="str">
            <v>2015-06-11</v>
          </cell>
          <cell r="P1098" t="str">
            <v>宽带预付费</v>
          </cell>
          <cell r="Q1098" t="str">
            <v>续费</v>
          </cell>
          <cell r="R1098" t="str">
            <v>提前充值</v>
          </cell>
          <cell r="S1098" t="str">
            <v>家庭用户</v>
          </cell>
          <cell r="T1098" t="str">
            <v>FTTH</v>
          </cell>
          <cell r="U1098" t="str">
            <v>赵妮(zhaon)</v>
          </cell>
          <cell r="V1098" t="str">
            <v>ZX常平吴斌</v>
          </cell>
          <cell r="W1098" t="str">
            <v>1、常平东站机房区，2、，3、，4、，</v>
          </cell>
          <cell r="X1098" t="str">
            <v>常平区</v>
          </cell>
          <cell r="Y1098">
            <v>0</v>
          </cell>
          <cell r="Z1098">
            <v>0</v>
          </cell>
          <cell r="AA1098" t="str">
            <v>常平区</v>
          </cell>
          <cell r="AB1098" t="str">
            <v>11</v>
          </cell>
          <cell r="AC1098">
            <v>12</v>
          </cell>
          <cell r="AD1098">
            <v>12</v>
          </cell>
          <cell r="AE1098" t="str">
            <v>是</v>
          </cell>
          <cell r="AF1098" t="str">
            <v/>
          </cell>
          <cell r="AG1098" t="str">
            <v>价值宽带</v>
          </cell>
          <cell r="AH1098" t="str">
            <v>续后期</v>
          </cell>
          <cell r="AI1098" t="str">
            <v>否</v>
          </cell>
          <cell r="AO1098">
            <v>0</v>
          </cell>
          <cell r="AR1098" t="str">
            <v>居岐区</v>
          </cell>
        </row>
        <row r="1099">
          <cell r="F1099">
            <v>13694928095</v>
          </cell>
          <cell r="G1099" t="str">
            <v>13694928095</v>
          </cell>
          <cell r="H1099" t="str">
            <v>陈素芬</v>
          </cell>
          <cell r="I1099" t="str">
            <v>预付费东莞住宅新装或续费888元包年，带宽12M</v>
          </cell>
          <cell r="J1099">
            <v>888</v>
          </cell>
          <cell r="K1099">
            <v>888</v>
          </cell>
          <cell r="L1099" t="str">
            <v>2014-07-05</v>
          </cell>
          <cell r="M1099">
            <v>42190</v>
          </cell>
          <cell r="N1099" t="str">
            <v>2016-07-05</v>
          </cell>
          <cell r="O1099" t="str">
            <v>2015-06-11</v>
          </cell>
          <cell r="P1099" t="str">
            <v>宽带预付费</v>
          </cell>
          <cell r="Q1099" t="str">
            <v>续费</v>
          </cell>
          <cell r="R1099" t="str">
            <v>提前充值</v>
          </cell>
          <cell r="S1099" t="str">
            <v>家庭用户</v>
          </cell>
          <cell r="T1099" t="str">
            <v>FTTH</v>
          </cell>
          <cell r="U1099" t="str">
            <v>蓝海兰(lanhl)</v>
          </cell>
          <cell r="V1099" t="str">
            <v>ZX黄江农军成</v>
          </cell>
          <cell r="W1099" t="str">
            <v/>
          </cell>
          <cell r="X1099" t="str">
            <v>黄江区</v>
          </cell>
          <cell r="Y1099">
            <v>0</v>
          </cell>
          <cell r="Z1099">
            <v>0</v>
          </cell>
          <cell r="AA1099" t="str">
            <v>黄江区</v>
          </cell>
          <cell r="AB1099" t="str">
            <v>11</v>
          </cell>
          <cell r="AC1099">
            <v>12</v>
          </cell>
          <cell r="AD1099">
            <v>12</v>
          </cell>
          <cell r="AE1099" t="str">
            <v>是</v>
          </cell>
          <cell r="AF1099" t="str">
            <v/>
          </cell>
          <cell r="AG1099" t="str">
            <v>价值宽带</v>
          </cell>
          <cell r="AH1099" t="str">
            <v>续后期</v>
          </cell>
          <cell r="AI1099" t="str">
            <v>否</v>
          </cell>
          <cell r="AO1099">
            <v>0</v>
          </cell>
          <cell r="AR1099" t="str">
            <v>南栅区</v>
          </cell>
        </row>
        <row r="1100">
          <cell r="F1100">
            <v>13527926578</v>
          </cell>
          <cell r="G1100" t="str">
            <v>13527926578</v>
          </cell>
          <cell r="H1100" t="str">
            <v>李良杰</v>
          </cell>
          <cell r="I1100" t="str">
            <v>预付费东莞住宅新装或续费888元包年，带宽12M</v>
          </cell>
          <cell r="J1100">
            <v>888</v>
          </cell>
          <cell r="K1100">
            <v>888</v>
          </cell>
          <cell r="L1100" t="str">
            <v>2013-05-22</v>
          </cell>
          <cell r="M1100">
            <v>42162</v>
          </cell>
          <cell r="N1100" t="str">
            <v>2016-06-11</v>
          </cell>
          <cell r="O1100" t="str">
            <v>2015-06-11</v>
          </cell>
          <cell r="P1100" t="str">
            <v>宽带预付费</v>
          </cell>
          <cell r="Q1100" t="str">
            <v>续费</v>
          </cell>
          <cell r="R1100" t="str">
            <v>当月充值</v>
          </cell>
          <cell r="S1100" t="str">
            <v>家庭用户</v>
          </cell>
          <cell r="T1100" t="str">
            <v>FTTH</v>
          </cell>
          <cell r="U1100" t="str">
            <v>蓝海兰(lanhl)</v>
          </cell>
          <cell r="V1100" t="str">
            <v>ZX黄江卢丹龙</v>
          </cell>
          <cell r="W1100" t="str">
            <v>电商价值宽带营销</v>
          </cell>
          <cell r="X1100" t="str">
            <v>黄江区</v>
          </cell>
          <cell r="Y1100">
            <v>0</v>
          </cell>
          <cell r="Z1100">
            <v>0</v>
          </cell>
          <cell r="AA1100" t="str">
            <v>黄江区</v>
          </cell>
          <cell r="AB1100" t="str">
            <v>11</v>
          </cell>
          <cell r="AC1100">
            <v>12</v>
          </cell>
          <cell r="AD1100">
            <v>12</v>
          </cell>
          <cell r="AE1100" t="str">
            <v>是</v>
          </cell>
          <cell r="AF1100" t="str">
            <v/>
          </cell>
          <cell r="AG1100" t="str">
            <v>价值宽带</v>
          </cell>
          <cell r="AH1100" t="str">
            <v>续本月</v>
          </cell>
          <cell r="AI1100" t="str">
            <v>是</v>
          </cell>
          <cell r="AJ1100">
            <v>13527926578</v>
          </cell>
          <cell r="AO1100">
            <v>0</v>
          </cell>
          <cell r="AR1100" t="str">
            <v>上沙区</v>
          </cell>
        </row>
        <row r="1101">
          <cell r="F1101">
            <v>13712265330</v>
          </cell>
          <cell r="G1101" t="str">
            <v>13712265330</v>
          </cell>
          <cell r="H1101" t="str">
            <v>蒋胜华</v>
          </cell>
          <cell r="I1101" t="str">
            <v>预付费东莞住宅新装或续费1408元包2年，带宽12M</v>
          </cell>
          <cell r="J1101">
            <v>1408</v>
          </cell>
          <cell r="K1101">
            <v>1408</v>
          </cell>
          <cell r="L1101" t="str">
            <v>2011-04-10</v>
          </cell>
          <cell r="M1101">
            <v>42165</v>
          </cell>
          <cell r="N1101" t="str">
            <v>2017-06-11</v>
          </cell>
          <cell r="O1101" t="str">
            <v>2015-06-11</v>
          </cell>
          <cell r="P1101" t="str">
            <v>宽带预付费</v>
          </cell>
          <cell r="Q1101" t="str">
            <v>续费</v>
          </cell>
          <cell r="R1101" t="str">
            <v>当月充值</v>
          </cell>
          <cell r="S1101" t="str">
            <v>家庭用户</v>
          </cell>
          <cell r="T1101" t="str">
            <v>FTTH</v>
          </cell>
          <cell r="U1101" t="str">
            <v>何丽(heli)</v>
          </cell>
          <cell r="V1101" t="str">
            <v>ZX大朗邓轩物</v>
          </cell>
          <cell r="W1101" t="str">
            <v>电商价值宽带营销</v>
          </cell>
          <cell r="X1101" t="str">
            <v>大朗区</v>
          </cell>
          <cell r="Y1101">
            <v>0</v>
          </cell>
          <cell r="Z1101">
            <v>0</v>
          </cell>
          <cell r="AA1101" t="str">
            <v>大朗区</v>
          </cell>
          <cell r="AB1101" t="str">
            <v>11</v>
          </cell>
          <cell r="AC1101">
            <v>12</v>
          </cell>
          <cell r="AD1101">
            <v>24</v>
          </cell>
          <cell r="AE1101" t="str">
            <v>是</v>
          </cell>
          <cell r="AF1101" t="str">
            <v/>
          </cell>
          <cell r="AG1101" t="str">
            <v>价值宽带</v>
          </cell>
          <cell r="AH1101" t="str">
            <v>续本月</v>
          </cell>
          <cell r="AI1101" t="str">
            <v>是</v>
          </cell>
          <cell r="AJ1101">
            <v>13712265330</v>
          </cell>
          <cell r="AO1101">
            <v>0</v>
          </cell>
          <cell r="AR1101" t="str">
            <v>龙眼区</v>
          </cell>
        </row>
        <row r="1102">
          <cell r="F1102">
            <v>13929219361</v>
          </cell>
          <cell r="G1102" t="str">
            <v>13929219361</v>
          </cell>
          <cell r="H1102" t="str">
            <v>孙堃</v>
          </cell>
          <cell r="I1102" t="str">
            <v>预付费东莞住宅新装或续费1408元包2年，带宽12M</v>
          </cell>
          <cell r="J1102">
            <v>1408</v>
          </cell>
          <cell r="K1102">
            <v>1408</v>
          </cell>
          <cell r="L1102" t="str">
            <v>2010-08-23</v>
          </cell>
          <cell r="M1102">
            <v>42178</v>
          </cell>
          <cell r="N1102" t="str">
            <v>2017-06-23</v>
          </cell>
          <cell r="O1102" t="str">
            <v>2015-06-11</v>
          </cell>
          <cell r="P1102" t="str">
            <v>宽带预付费</v>
          </cell>
          <cell r="Q1102" t="str">
            <v>续费</v>
          </cell>
          <cell r="R1102" t="str">
            <v>当月充值</v>
          </cell>
          <cell r="S1102" t="str">
            <v>家庭用户</v>
          </cell>
          <cell r="T1102" t="str">
            <v>FTTH</v>
          </cell>
          <cell r="U1102" t="str">
            <v>许小艳(xuxiaoy)</v>
          </cell>
          <cell r="V1102" t="str">
            <v>ZY寮步营业厅</v>
          </cell>
          <cell r="W1102" t="str">
            <v/>
          </cell>
          <cell r="X1102" t="str">
            <v>寮步区</v>
          </cell>
          <cell r="Y1102">
            <v>0</v>
          </cell>
          <cell r="Z1102">
            <v>0</v>
          </cell>
          <cell r="AA1102" t="str">
            <v>寮步区</v>
          </cell>
          <cell r="AB1102" t="str">
            <v>11</v>
          </cell>
          <cell r="AC1102">
            <v>12</v>
          </cell>
          <cell r="AD1102">
            <v>24</v>
          </cell>
          <cell r="AE1102" t="str">
            <v>是</v>
          </cell>
          <cell r="AF1102" t="str">
            <v/>
          </cell>
          <cell r="AG1102" t="str">
            <v>价值宽带</v>
          </cell>
          <cell r="AH1102" t="str">
            <v>续本月</v>
          </cell>
          <cell r="AI1102" t="str">
            <v>是</v>
          </cell>
          <cell r="AJ1102">
            <v>13929219361</v>
          </cell>
          <cell r="AO1102">
            <v>0</v>
          </cell>
          <cell r="AR1102" t="str">
            <v>河田区</v>
          </cell>
        </row>
        <row r="1103">
          <cell r="F1103">
            <v>13922515301</v>
          </cell>
          <cell r="G1103" t="str">
            <v>13922515301</v>
          </cell>
          <cell r="H1103" t="str">
            <v>曹燕</v>
          </cell>
          <cell r="I1103" t="str">
            <v>预付费东莞住宅新装或续费680元包年，带宽4M</v>
          </cell>
          <cell r="J1103">
            <v>680</v>
          </cell>
          <cell r="K1103">
            <v>680</v>
          </cell>
          <cell r="L1103" t="str">
            <v>2010-06-15</v>
          </cell>
          <cell r="M1103">
            <v>42170</v>
          </cell>
          <cell r="N1103" t="str">
            <v>2016-06-15</v>
          </cell>
          <cell r="O1103" t="str">
            <v>2015-06-11</v>
          </cell>
          <cell r="P1103" t="str">
            <v>宽带预付费</v>
          </cell>
          <cell r="Q1103" t="str">
            <v>续费</v>
          </cell>
          <cell r="R1103" t="str">
            <v>提前充值</v>
          </cell>
          <cell r="S1103" t="str">
            <v>家庭用户</v>
          </cell>
          <cell r="T1103" t="str">
            <v>(传统)XDSL</v>
          </cell>
          <cell r="U1103" t="str">
            <v>李佩钰(lipy)</v>
          </cell>
          <cell r="V1103" t="str">
            <v>DL东莞金伦</v>
          </cell>
          <cell r="W1103" t="str">
            <v>石龙4M包年，不提供MODEM，580元</v>
          </cell>
          <cell r="X1103" t="str">
            <v>石碣区</v>
          </cell>
          <cell r="Y1103">
            <v>0</v>
          </cell>
          <cell r="Z1103">
            <v>0</v>
          </cell>
          <cell r="AA1103" t="str">
            <v>石碣区</v>
          </cell>
          <cell r="AB1103" t="str">
            <v>11</v>
          </cell>
          <cell r="AC1103">
            <v>4</v>
          </cell>
          <cell r="AD1103">
            <v>12</v>
          </cell>
          <cell r="AE1103" t="str">
            <v>否</v>
          </cell>
          <cell r="AF1103" t="str">
            <v/>
          </cell>
          <cell r="AG1103" t="str">
            <v>否</v>
          </cell>
          <cell r="AH1103" t="str">
            <v>续本月</v>
          </cell>
          <cell r="AI1103" t="str">
            <v>否</v>
          </cell>
          <cell r="AO1103">
            <v>0</v>
          </cell>
          <cell r="AR1103" t="str">
            <v>东站区</v>
          </cell>
        </row>
        <row r="1104">
          <cell r="F1104">
            <v>13686235935</v>
          </cell>
          <cell r="G1104" t="str">
            <v>13686235935</v>
          </cell>
          <cell r="H1104" t="str">
            <v>廖丙清</v>
          </cell>
          <cell r="I1104" t="str">
            <v>预付费东莞住宅新装或续费888元包年，带宽12M</v>
          </cell>
          <cell r="J1104">
            <v>888</v>
          </cell>
          <cell r="K1104">
            <v>888</v>
          </cell>
          <cell r="L1104" t="str">
            <v>2012-06-13</v>
          </cell>
          <cell r="M1104">
            <v>42168</v>
          </cell>
          <cell r="N1104" t="str">
            <v>2016-06-13</v>
          </cell>
          <cell r="O1104" t="str">
            <v>2015-06-11</v>
          </cell>
          <cell r="P1104" t="str">
            <v>宽带预付费</v>
          </cell>
          <cell r="Q1104" t="str">
            <v>续费</v>
          </cell>
          <cell r="R1104" t="str">
            <v>提前充值</v>
          </cell>
          <cell r="S1104" t="str">
            <v>家庭用户</v>
          </cell>
          <cell r="T1104" t="str">
            <v>FTTH</v>
          </cell>
          <cell r="U1104" t="str">
            <v>叶玲(yel)</v>
          </cell>
          <cell r="V1104" t="str">
            <v>ZX石排陈炳亮</v>
          </cell>
          <cell r="W1104" t="str">
            <v>电商价值宽带营销</v>
          </cell>
          <cell r="X1104" t="str">
            <v>石排区</v>
          </cell>
          <cell r="Y1104">
            <v>0</v>
          </cell>
          <cell r="Z1104">
            <v>0</v>
          </cell>
          <cell r="AA1104" t="str">
            <v>石排区</v>
          </cell>
          <cell r="AB1104" t="str">
            <v>11</v>
          </cell>
          <cell r="AC1104">
            <v>12</v>
          </cell>
          <cell r="AD1104">
            <v>12</v>
          </cell>
          <cell r="AE1104" t="str">
            <v>是</v>
          </cell>
          <cell r="AF1104" t="str">
            <v/>
          </cell>
          <cell r="AG1104" t="str">
            <v>价值宽带</v>
          </cell>
          <cell r="AH1104" t="str">
            <v>续本月</v>
          </cell>
          <cell r="AI1104" t="str">
            <v>是</v>
          </cell>
          <cell r="AJ1104">
            <v>13686235935</v>
          </cell>
          <cell r="AO1104">
            <v>0</v>
          </cell>
          <cell r="AR1104" t="str">
            <v>东站区</v>
          </cell>
        </row>
        <row r="1105">
          <cell r="F1105">
            <v>13537151865</v>
          </cell>
          <cell r="G1105" t="str">
            <v>13537151865</v>
          </cell>
          <cell r="H1105" t="str">
            <v>农远芬</v>
          </cell>
          <cell r="I1105" t="str">
            <v>预付费东莞住宅新装或续费888元包年，带宽12M</v>
          </cell>
          <cell r="J1105">
            <v>888</v>
          </cell>
          <cell r="K1105">
            <v>888</v>
          </cell>
          <cell r="L1105" t="str">
            <v>2013-06-16</v>
          </cell>
          <cell r="M1105">
            <v>42171</v>
          </cell>
          <cell r="N1105" t="str">
            <v>2016-06-16</v>
          </cell>
          <cell r="O1105" t="str">
            <v>2015-06-11</v>
          </cell>
          <cell r="P1105" t="str">
            <v>宽带预付费</v>
          </cell>
          <cell r="Q1105" t="str">
            <v>续费</v>
          </cell>
          <cell r="R1105" t="str">
            <v>提前充值</v>
          </cell>
          <cell r="S1105" t="str">
            <v>家庭用户</v>
          </cell>
          <cell r="T1105" t="str">
            <v>(传统)XDSL</v>
          </cell>
          <cell r="U1105" t="str">
            <v>许小艳(xuxiaoy)</v>
          </cell>
          <cell r="V1105" t="str">
            <v>ZX寮步钟宝明</v>
          </cell>
          <cell r="W1105" t="str">
            <v/>
          </cell>
          <cell r="X1105" t="str">
            <v>寮步区</v>
          </cell>
          <cell r="Y1105">
            <v>0</v>
          </cell>
          <cell r="Z1105">
            <v>0</v>
          </cell>
          <cell r="AA1105" t="str">
            <v>寮步区</v>
          </cell>
          <cell r="AB1105" t="str">
            <v>11</v>
          </cell>
          <cell r="AC1105">
            <v>12</v>
          </cell>
          <cell r="AD1105">
            <v>12</v>
          </cell>
          <cell r="AE1105" t="str">
            <v>否</v>
          </cell>
          <cell r="AF1105" t="str">
            <v/>
          </cell>
          <cell r="AG1105" t="str">
            <v>价值宽带</v>
          </cell>
          <cell r="AH1105" t="str">
            <v>续本月</v>
          </cell>
          <cell r="AI1105" t="str">
            <v>否</v>
          </cell>
          <cell r="AO1105">
            <v>0</v>
          </cell>
          <cell r="AR1105" t="str">
            <v>旺富区</v>
          </cell>
        </row>
        <row r="1106">
          <cell r="F1106">
            <v>15817759557</v>
          </cell>
          <cell r="G1106" t="str">
            <v>15817759557</v>
          </cell>
          <cell r="H1106" t="str">
            <v>湛柯</v>
          </cell>
          <cell r="I1106" t="str">
            <v>预付费东莞住宅新装或续费888元包年，带宽12M</v>
          </cell>
          <cell r="J1106">
            <v>888</v>
          </cell>
          <cell r="K1106">
            <v>888</v>
          </cell>
          <cell r="L1106" t="str">
            <v>2012-04-28</v>
          </cell>
          <cell r="M1106">
            <v>42128</v>
          </cell>
          <cell r="N1106" t="str">
            <v>2016-06-11</v>
          </cell>
          <cell r="O1106" t="str">
            <v>2015-06-11</v>
          </cell>
          <cell r="P1106" t="str">
            <v>宽带预付费</v>
          </cell>
          <cell r="Q1106" t="str">
            <v>续费</v>
          </cell>
          <cell r="R1106" t="str">
            <v>往月充值</v>
          </cell>
          <cell r="S1106" t="str">
            <v>家庭用户</v>
          </cell>
          <cell r="T1106" t="str">
            <v>FTTH</v>
          </cell>
          <cell r="U1106" t="str">
            <v>谭少华(tansh)</v>
          </cell>
          <cell r="V1106" t="str">
            <v>ZX横沥张泽文</v>
          </cell>
          <cell r="W1106" t="str">
            <v>电商价值宽带营销</v>
          </cell>
          <cell r="X1106" t="str">
            <v>横沥区</v>
          </cell>
          <cell r="Y1106">
            <v>0</v>
          </cell>
          <cell r="Z1106">
            <v>0</v>
          </cell>
          <cell r="AA1106" t="str">
            <v>横沥区</v>
          </cell>
          <cell r="AB1106" t="str">
            <v>11</v>
          </cell>
          <cell r="AC1106">
            <v>12</v>
          </cell>
          <cell r="AD1106">
            <v>12</v>
          </cell>
          <cell r="AE1106" t="str">
            <v>是</v>
          </cell>
          <cell r="AF1106" t="str">
            <v/>
          </cell>
          <cell r="AG1106" t="str">
            <v>价值宽带</v>
          </cell>
          <cell r="AH1106" t="str">
            <v>续前期</v>
          </cell>
          <cell r="AI1106" t="str">
            <v>否</v>
          </cell>
          <cell r="AO1106">
            <v>0</v>
          </cell>
          <cell r="AR1106" t="str">
            <v>旺富区</v>
          </cell>
        </row>
        <row r="1107">
          <cell r="F1107">
            <v>13925877632</v>
          </cell>
          <cell r="G1107" t="str">
            <v>13925877632</v>
          </cell>
          <cell r="H1107" t="str">
            <v>东莞市石碣翔炜模具五金加工厂</v>
          </cell>
          <cell r="I1107" t="str">
            <v>预付费东莞住宅新装或续费680元包年，带宽4M</v>
          </cell>
          <cell r="J1107">
            <v>680</v>
          </cell>
          <cell r="K1107">
            <v>680</v>
          </cell>
          <cell r="L1107" t="str">
            <v>2012-06-17</v>
          </cell>
          <cell r="M1107">
            <v>42172</v>
          </cell>
          <cell r="N1107" t="str">
            <v>2016-06-17</v>
          </cell>
          <cell r="O1107" t="str">
            <v>2015-06-11</v>
          </cell>
          <cell r="P1107" t="str">
            <v>宽带预付费</v>
          </cell>
          <cell r="Q1107" t="str">
            <v>续费</v>
          </cell>
          <cell r="R1107" t="str">
            <v>提前充值</v>
          </cell>
          <cell r="S1107" t="str">
            <v>家庭用户</v>
          </cell>
          <cell r="T1107" t="str">
            <v>(传统)XDSL</v>
          </cell>
          <cell r="U1107" t="str">
            <v>李佩钰(lipy)</v>
          </cell>
          <cell r="V1107" t="str">
            <v>DL东莞金伦</v>
          </cell>
          <cell r="W1107" t="str">
            <v/>
          </cell>
          <cell r="X1107" t="str">
            <v>石碣区</v>
          </cell>
          <cell r="Y1107">
            <v>0</v>
          </cell>
          <cell r="Z1107">
            <v>0</v>
          </cell>
          <cell r="AA1107" t="str">
            <v>石碣区</v>
          </cell>
          <cell r="AB1107" t="str">
            <v>11</v>
          </cell>
          <cell r="AC1107">
            <v>4</v>
          </cell>
          <cell r="AD1107">
            <v>12</v>
          </cell>
          <cell r="AE1107" t="str">
            <v>否</v>
          </cell>
          <cell r="AF1107" t="str">
            <v/>
          </cell>
          <cell r="AG1107" t="str">
            <v>否</v>
          </cell>
          <cell r="AH1107" t="str">
            <v>续本月</v>
          </cell>
          <cell r="AI1107" t="str">
            <v>否</v>
          </cell>
          <cell r="AO1107">
            <v>0</v>
          </cell>
          <cell r="AR1107" t="str">
            <v>旺富区</v>
          </cell>
        </row>
        <row r="1108">
          <cell r="F1108">
            <v>13580726300</v>
          </cell>
          <cell r="G1108" t="str">
            <v>13580726300</v>
          </cell>
          <cell r="H1108" t="str">
            <v>陈饮永</v>
          </cell>
          <cell r="I1108" t="str">
            <v>预付费东莞住宅新装或续费680元包年，带宽4M</v>
          </cell>
          <cell r="J1108">
            <v>680</v>
          </cell>
          <cell r="K1108">
            <v>680</v>
          </cell>
          <cell r="L1108" t="str">
            <v>2013-06-28</v>
          </cell>
          <cell r="M1108">
            <v>42183</v>
          </cell>
          <cell r="N1108" t="str">
            <v>2016-06-28</v>
          </cell>
          <cell r="O1108" t="str">
            <v>2015-06-11</v>
          </cell>
          <cell r="P1108" t="str">
            <v>宽带预付费</v>
          </cell>
          <cell r="Q1108" t="str">
            <v>续费</v>
          </cell>
          <cell r="R1108" t="str">
            <v>当月充值</v>
          </cell>
          <cell r="S1108" t="str">
            <v>家庭用户</v>
          </cell>
          <cell r="T1108" t="str">
            <v>(传统)XDSL</v>
          </cell>
          <cell r="U1108" t="str">
            <v>尼佳(nj_cs)</v>
          </cell>
          <cell r="V1108" t="str">
            <v>ZX茶山覃绪炽</v>
          </cell>
          <cell r="W1108" t="str">
            <v>1、施工单号220680 2、 3、 4、</v>
          </cell>
          <cell r="X1108" t="str">
            <v>茶山区</v>
          </cell>
          <cell r="Y1108">
            <v>0</v>
          </cell>
          <cell r="Z1108">
            <v>0</v>
          </cell>
          <cell r="AA1108" t="str">
            <v>茶山区</v>
          </cell>
          <cell r="AB1108" t="str">
            <v>11</v>
          </cell>
          <cell r="AC1108">
            <v>4</v>
          </cell>
          <cell r="AD1108">
            <v>12</v>
          </cell>
          <cell r="AE1108" t="str">
            <v>否</v>
          </cell>
          <cell r="AF1108" t="str">
            <v/>
          </cell>
          <cell r="AG1108" t="str">
            <v>否</v>
          </cell>
          <cell r="AH1108" t="str">
            <v>续本月</v>
          </cell>
          <cell r="AI1108" t="str">
            <v>否</v>
          </cell>
          <cell r="AO1108">
            <v>0</v>
          </cell>
          <cell r="AR1108" t="str">
            <v>洋犀区</v>
          </cell>
        </row>
        <row r="1109">
          <cell r="F1109">
            <v>13712008276</v>
          </cell>
          <cell r="G1109" t="str">
            <v>13712008276</v>
          </cell>
          <cell r="H1109" t="str">
            <v>汪勇</v>
          </cell>
          <cell r="I1109" t="str">
            <v>预付费东莞住宅新装或续费680元包年，带宽4M</v>
          </cell>
          <cell r="J1109">
            <v>680</v>
          </cell>
          <cell r="K1109">
            <v>680</v>
          </cell>
          <cell r="L1109" t="str">
            <v>2012-06-11</v>
          </cell>
          <cell r="M1109">
            <v>42167</v>
          </cell>
          <cell r="N1109" t="str">
            <v>2016-06-12</v>
          </cell>
          <cell r="O1109" t="str">
            <v>2015-06-11</v>
          </cell>
          <cell r="P1109" t="str">
            <v>宽带预付费</v>
          </cell>
          <cell r="Q1109" t="str">
            <v>续费</v>
          </cell>
          <cell r="R1109" t="str">
            <v>提前充值</v>
          </cell>
          <cell r="S1109" t="str">
            <v>家庭用户</v>
          </cell>
          <cell r="T1109" t="str">
            <v>(传统)XDSL</v>
          </cell>
          <cell r="U1109" t="str">
            <v>李佩钰(lipy)</v>
          </cell>
          <cell r="V1109" t="str">
            <v>ZX茶山张国舜</v>
          </cell>
          <cell r="W1109" t="str">
            <v/>
          </cell>
          <cell r="X1109" t="str">
            <v>石碣区</v>
          </cell>
          <cell r="Y1109">
            <v>0</v>
          </cell>
          <cell r="Z1109">
            <v>0</v>
          </cell>
          <cell r="AA1109" t="str">
            <v>石碣区</v>
          </cell>
          <cell r="AB1109" t="str">
            <v>11</v>
          </cell>
          <cell r="AC1109">
            <v>4</v>
          </cell>
          <cell r="AD1109">
            <v>12</v>
          </cell>
          <cell r="AE1109" t="str">
            <v>否</v>
          </cell>
          <cell r="AF1109" t="str">
            <v/>
          </cell>
          <cell r="AG1109" t="str">
            <v>否</v>
          </cell>
          <cell r="AH1109" t="str">
            <v>续本月</v>
          </cell>
          <cell r="AI1109" t="str">
            <v>否</v>
          </cell>
          <cell r="AO1109">
            <v>0</v>
          </cell>
          <cell r="AR1109" t="str">
            <v>洋犀区</v>
          </cell>
        </row>
        <row r="1110">
          <cell r="F1110">
            <v>13431511548</v>
          </cell>
          <cell r="G1110" t="str">
            <v>13431511548</v>
          </cell>
          <cell r="H1110" t="str">
            <v>东莞市杰辉化工有限公司</v>
          </cell>
          <cell r="I1110" t="str">
            <v>预付费东莞住宅新装或续费1408元包2年，带宽12M</v>
          </cell>
          <cell r="J1110">
            <v>1408</v>
          </cell>
          <cell r="K1110">
            <v>1408</v>
          </cell>
          <cell r="L1110" t="str">
            <v>2011-07-05</v>
          </cell>
          <cell r="M1110">
            <v>42191</v>
          </cell>
          <cell r="N1110" t="str">
            <v>2017-07-06</v>
          </cell>
          <cell r="O1110" t="str">
            <v>2015-06-11</v>
          </cell>
          <cell r="P1110" t="str">
            <v>宽带预付费</v>
          </cell>
          <cell r="Q1110" t="str">
            <v>续费</v>
          </cell>
          <cell r="R1110" t="str">
            <v>提前充值</v>
          </cell>
          <cell r="S1110" t="str">
            <v>家庭用户</v>
          </cell>
          <cell r="T1110" t="str">
            <v>FTTH</v>
          </cell>
          <cell r="U1110" t="str">
            <v>许小艳(xuxiaoy)</v>
          </cell>
          <cell r="V1110" t="str">
            <v>DL东铁办公</v>
          </cell>
          <cell r="W1110" t="str">
            <v>电商价值宽带营销</v>
          </cell>
          <cell r="X1110" t="str">
            <v>寮步区</v>
          </cell>
          <cell r="Y1110">
            <v>0</v>
          </cell>
          <cell r="Z1110">
            <v>0</v>
          </cell>
          <cell r="AA1110" t="str">
            <v>寮步区</v>
          </cell>
          <cell r="AB1110" t="str">
            <v>11</v>
          </cell>
          <cell r="AC1110">
            <v>12</v>
          </cell>
          <cell r="AD1110">
            <v>24</v>
          </cell>
          <cell r="AE1110" t="str">
            <v>是</v>
          </cell>
          <cell r="AF1110" t="str">
            <v/>
          </cell>
          <cell r="AG1110" t="str">
            <v>价值宽带</v>
          </cell>
          <cell r="AH1110" t="str">
            <v>续后期</v>
          </cell>
          <cell r="AI1110" t="str">
            <v>否</v>
          </cell>
          <cell r="AO1110">
            <v>0</v>
          </cell>
          <cell r="AR1110" t="str">
            <v>洋犀区</v>
          </cell>
        </row>
        <row r="1111">
          <cell r="F1111">
            <v>15917680860</v>
          </cell>
          <cell r="G1111" t="str">
            <v>15917680860</v>
          </cell>
          <cell r="H1111" t="str">
            <v>孔小路</v>
          </cell>
          <cell r="I1111" t="str">
            <v>预付费东莞住宅新装或续费888元包年，带宽12M</v>
          </cell>
          <cell r="J1111">
            <v>888</v>
          </cell>
          <cell r="K1111">
            <v>888</v>
          </cell>
          <cell r="L1111" t="str">
            <v>2012-07-22</v>
          </cell>
          <cell r="M1111">
            <v>42211</v>
          </cell>
          <cell r="N1111" t="str">
            <v>2016-07-26</v>
          </cell>
          <cell r="O1111" t="str">
            <v>2015-06-11</v>
          </cell>
          <cell r="P1111" t="str">
            <v>宽带预付费</v>
          </cell>
          <cell r="Q1111" t="str">
            <v>续费</v>
          </cell>
          <cell r="R1111" t="str">
            <v>提前充值</v>
          </cell>
          <cell r="S1111" t="str">
            <v>家庭用户</v>
          </cell>
          <cell r="T1111" t="str">
            <v>FTTH</v>
          </cell>
          <cell r="U1111" t="str">
            <v>袁楚雪(yuancx)</v>
          </cell>
          <cell r="V1111" t="str">
            <v>ZX茶山李永林</v>
          </cell>
          <cell r="W1111" t="str">
            <v>电商价值宽带营销</v>
          </cell>
          <cell r="X1111" t="str">
            <v>茶山区</v>
          </cell>
          <cell r="Y1111">
            <v>0</v>
          </cell>
          <cell r="Z1111">
            <v>0</v>
          </cell>
          <cell r="AA1111" t="str">
            <v>茶山区</v>
          </cell>
          <cell r="AB1111" t="str">
            <v>11</v>
          </cell>
          <cell r="AC1111">
            <v>12</v>
          </cell>
          <cell r="AD1111">
            <v>12</v>
          </cell>
          <cell r="AE1111" t="str">
            <v>是</v>
          </cell>
          <cell r="AF1111" t="str">
            <v/>
          </cell>
          <cell r="AG1111" t="str">
            <v>价值宽带</v>
          </cell>
          <cell r="AH1111" t="str">
            <v>续后期</v>
          </cell>
          <cell r="AI1111" t="str">
            <v>否</v>
          </cell>
          <cell r="AO1111">
            <v>0</v>
          </cell>
          <cell r="AR1111" t="str">
            <v>洋犀区</v>
          </cell>
        </row>
        <row r="1112">
          <cell r="F1112">
            <v>13580880584</v>
          </cell>
          <cell r="G1112" t="str">
            <v>13580880584</v>
          </cell>
          <cell r="H1112" t="str">
            <v>张贤书</v>
          </cell>
          <cell r="I1112" t="str">
            <v>预付费东莞住宅新装或续费680元包年，带宽4M</v>
          </cell>
          <cell r="J1112">
            <v>680</v>
          </cell>
          <cell r="K1112">
            <v>680</v>
          </cell>
          <cell r="L1112" t="str">
            <v>2010-11-14</v>
          </cell>
          <cell r="M1112">
            <v>42167</v>
          </cell>
          <cell r="N1112" t="str">
            <v>2016-06-12</v>
          </cell>
          <cell r="O1112" t="str">
            <v>2015-06-11</v>
          </cell>
          <cell r="P1112" t="str">
            <v>宽带预付费</v>
          </cell>
          <cell r="Q1112" t="str">
            <v>续费</v>
          </cell>
          <cell r="R1112" t="str">
            <v>当月充值</v>
          </cell>
          <cell r="S1112" t="str">
            <v>家庭用户</v>
          </cell>
          <cell r="T1112" t="str">
            <v>FTTH</v>
          </cell>
          <cell r="U1112" t="str">
            <v>营业厅经理(BQYX01)</v>
          </cell>
          <cell r="V1112" t="str">
            <v>ZX茶山覃绪炽</v>
          </cell>
          <cell r="W1112" t="str">
            <v>7096612</v>
          </cell>
          <cell r="X1112" t="str">
            <v>茶山区</v>
          </cell>
          <cell r="Y1112">
            <v>0</v>
          </cell>
          <cell r="Z1112">
            <v>0</v>
          </cell>
          <cell r="AA1112" t="str">
            <v>茶山区</v>
          </cell>
          <cell r="AB1112" t="str">
            <v>11</v>
          </cell>
          <cell r="AC1112">
            <v>4</v>
          </cell>
          <cell r="AD1112">
            <v>12</v>
          </cell>
          <cell r="AE1112" t="str">
            <v>是</v>
          </cell>
          <cell r="AF1112" t="str">
            <v/>
          </cell>
          <cell r="AG1112" t="str">
            <v>否</v>
          </cell>
          <cell r="AH1112" t="str">
            <v>续本月</v>
          </cell>
          <cell r="AI1112" t="str">
            <v>是</v>
          </cell>
          <cell r="AJ1112">
            <v>13580880584</v>
          </cell>
          <cell r="AO1112">
            <v>0</v>
          </cell>
          <cell r="AR1112" t="str">
            <v>杨蔡区</v>
          </cell>
        </row>
        <row r="1113">
          <cell r="F1113">
            <v>13925515336</v>
          </cell>
          <cell r="G1113" t="str">
            <v>13925515336</v>
          </cell>
          <cell r="H1113" t="str">
            <v>刘海村</v>
          </cell>
          <cell r="I1113" t="str">
            <v>预付费东莞住宅新装或续费888元包年，带宽12M</v>
          </cell>
          <cell r="J1113">
            <v>888</v>
          </cell>
          <cell r="K1113">
            <v>888</v>
          </cell>
          <cell r="L1113" t="str">
            <v>2013-06-15</v>
          </cell>
          <cell r="M1113">
            <v>42170</v>
          </cell>
          <cell r="N1113" t="str">
            <v>2016-06-15</v>
          </cell>
          <cell r="O1113" t="str">
            <v>2015-06-11</v>
          </cell>
          <cell r="P1113" t="str">
            <v>宽带预付费</v>
          </cell>
          <cell r="Q1113" t="str">
            <v>续费</v>
          </cell>
          <cell r="R1113" t="str">
            <v>提前充值</v>
          </cell>
          <cell r="S1113" t="str">
            <v>家庭用户</v>
          </cell>
          <cell r="T1113" t="str">
            <v>FTTH</v>
          </cell>
          <cell r="U1113" t="str">
            <v>美曦通信(dl_mx)</v>
          </cell>
          <cell r="V1113" t="str">
            <v>DL美曦通讯</v>
          </cell>
          <cell r="W1113" t="str">
            <v>电商价值宽带营销</v>
          </cell>
          <cell r="X1113" t="str">
            <v>茶山区</v>
          </cell>
          <cell r="Y1113">
            <v>0</v>
          </cell>
          <cell r="Z1113">
            <v>0</v>
          </cell>
          <cell r="AA1113" t="str">
            <v>茶山区</v>
          </cell>
          <cell r="AB1113" t="str">
            <v>11</v>
          </cell>
          <cell r="AC1113">
            <v>12</v>
          </cell>
          <cell r="AD1113">
            <v>12</v>
          </cell>
          <cell r="AE1113" t="str">
            <v>是</v>
          </cell>
          <cell r="AF1113" t="str">
            <v/>
          </cell>
          <cell r="AG1113" t="str">
            <v>价值宽带</v>
          </cell>
          <cell r="AH1113" t="str">
            <v>续本月</v>
          </cell>
          <cell r="AI1113" t="str">
            <v>是</v>
          </cell>
          <cell r="AJ1113">
            <v>13925515336</v>
          </cell>
          <cell r="AO1113">
            <v>0</v>
          </cell>
          <cell r="AR1113" t="str">
            <v>东坑区</v>
          </cell>
        </row>
        <row r="1114">
          <cell r="F1114">
            <v>15989658898</v>
          </cell>
          <cell r="G1114" t="str">
            <v>15989658898</v>
          </cell>
          <cell r="H1114" t="str">
            <v>张亚敏</v>
          </cell>
          <cell r="I1114" t="str">
            <v>预付费东莞领导特批宽带新装或续费免费使用三个月，带宽4M</v>
          </cell>
          <cell r="J1114">
            <v>680</v>
          </cell>
          <cell r="K1114">
            <v>680</v>
          </cell>
          <cell r="L1114" t="str">
            <v>2012-05-11</v>
          </cell>
          <cell r="M1114">
            <v>42176</v>
          </cell>
          <cell r="N1114" t="str">
            <v>2016-10-21</v>
          </cell>
          <cell r="O1114" t="str">
            <v>2015-06-11</v>
          </cell>
          <cell r="P1114" t="str">
            <v>宽带预付费</v>
          </cell>
          <cell r="Q1114" t="str">
            <v>续费</v>
          </cell>
          <cell r="R1114" t="str">
            <v>提前充值</v>
          </cell>
          <cell r="S1114" t="str">
            <v>家庭用户</v>
          </cell>
          <cell r="T1114" t="str">
            <v>FTTH</v>
          </cell>
          <cell r="U1114" t="str">
            <v>谭少华(tansh)</v>
          </cell>
          <cell r="V1114" t="str">
            <v>ZX横沥肖任</v>
          </cell>
          <cell r="W1114" t="str">
            <v/>
          </cell>
          <cell r="X1114" t="str">
            <v>横沥区</v>
          </cell>
          <cell r="Y1114">
            <v>0</v>
          </cell>
          <cell r="Z1114">
            <v>0</v>
          </cell>
          <cell r="AA1114" t="str">
            <v>横沥区</v>
          </cell>
          <cell r="AB1114" t="str">
            <v>11</v>
          </cell>
          <cell r="AC1114">
            <v>4</v>
          </cell>
          <cell r="AD1114">
            <v>3</v>
          </cell>
          <cell r="AE1114" t="str">
            <v>是</v>
          </cell>
          <cell r="AF1114" t="str">
            <v/>
          </cell>
          <cell r="AG1114" t="str">
            <v>否</v>
          </cell>
          <cell r="AH1114" t="str">
            <v>续本月</v>
          </cell>
          <cell r="AI1114" t="str">
            <v>是</v>
          </cell>
          <cell r="AN1114">
            <v>15989658898</v>
          </cell>
          <cell r="AO1114">
            <v>0</v>
          </cell>
          <cell r="AR1114" t="str">
            <v>白石岗区</v>
          </cell>
        </row>
        <row r="1115">
          <cell r="F1115">
            <v>13509020187</v>
          </cell>
          <cell r="G1115" t="str">
            <v>13509020187</v>
          </cell>
          <cell r="H1115" t="str">
            <v>刘海荣</v>
          </cell>
          <cell r="I1115" t="str">
            <v>预付费东莞住宅新装或续费1408元包2年，带宽12M</v>
          </cell>
          <cell r="J1115">
            <v>1408</v>
          </cell>
          <cell r="K1115">
            <v>1408</v>
          </cell>
          <cell r="L1115" t="str">
            <v>2012-07-26</v>
          </cell>
          <cell r="M1115">
            <v>42211</v>
          </cell>
          <cell r="N1115" t="str">
            <v>2017-07-26</v>
          </cell>
          <cell r="O1115" t="str">
            <v>2015-06-11</v>
          </cell>
          <cell r="P1115" t="str">
            <v>宽带预付费</v>
          </cell>
          <cell r="Q1115" t="str">
            <v>续费</v>
          </cell>
          <cell r="R1115" t="str">
            <v>提前充值</v>
          </cell>
          <cell r="S1115" t="str">
            <v>家庭用户</v>
          </cell>
          <cell r="T1115" t="str">
            <v>GPON+XDSL</v>
          </cell>
          <cell r="U1115" t="str">
            <v>谭少华(tansh)</v>
          </cell>
          <cell r="V1115" t="str">
            <v>ZX横沥程海健</v>
          </cell>
          <cell r="W1115" t="str">
            <v/>
          </cell>
          <cell r="X1115" t="str">
            <v>横沥区</v>
          </cell>
          <cell r="Y1115">
            <v>0</v>
          </cell>
          <cell r="Z1115">
            <v>0</v>
          </cell>
          <cell r="AA1115" t="str">
            <v>横沥区</v>
          </cell>
          <cell r="AB1115" t="str">
            <v>11</v>
          </cell>
          <cell r="AC1115">
            <v>12</v>
          </cell>
          <cell r="AD1115">
            <v>24</v>
          </cell>
          <cell r="AE1115" t="str">
            <v>否</v>
          </cell>
          <cell r="AF1115" t="str">
            <v/>
          </cell>
          <cell r="AG1115" t="str">
            <v>价值宽带</v>
          </cell>
          <cell r="AH1115" t="str">
            <v>续后期</v>
          </cell>
          <cell r="AI1115" t="str">
            <v>否</v>
          </cell>
          <cell r="AO1115">
            <v>0</v>
          </cell>
          <cell r="AR1115" t="str">
            <v>大京九区</v>
          </cell>
        </row>
        <row r="1116">
          <cell r="F1116" t="str">
            <v>dgda86209973</v>
          </cell>
          <cell r="G1116" t="str">
            <v>dgda86209973</v>
          </cell>
          <cell r="H1116" t="str">
            <v>梅兴娣</v>
          </cell>
          <cell r="I1116" t="str">
            <v>预付费东莞住宅新装或续费768元包年，带宽4M</v>
          </cell>
          <cell r="J1116">
            <v>768</v>
          </cell>
          <cell r="K1116">
            <v>768</v>
          </cell>
          <cell r="L1116" t="str">
            <v>2013-07-02</v>
          </cell>
          <cell r="M1116">
            <v>42187</v>
          </cell>
          <cell r="N1116" t="str">
            <v>2016-07-02</v>
          </cell>
          <cell r="O1116" t="str">
            <v>2015-06-12</v>
          </cell>
          <cell r="P1116" t="str">
            <v>宽带预付费</v>
          </cell>
          <cell r="Q1116" t="str">
            <v>续费</v>
          </cell>
          <cell r="R1116" t="str">
            <v>提前充值</v>
          </cell>
          <cell r="S1116" t="str">
            <v>家庭用户</v>
          </cell>
          <cell r="T1116" t="str">
            <v>FTTH</v>
          </cell>
          <cell r="U1116" t="str">
            <v>阮珠妹(ruanzm)</v>
          </cell>
          <cell r="V1116" t="str">
            <v>DSBR受理</v>
          </cell>
          <cell r="W1116" t="str">
            <v>电商价值宽带营销</v>
          </cell>
          <cell r="X1116" t="str">
            <v>东城区</v>
          </cell>
          <cell r="Y1116">
            <v>0</v>
          </cell>
          <cell r="Z1116">
            <v>0</v>
          </cell>
          <cell r="AA1116" t="str">
            <v>东城区</v>
          </cell>
          <cell r="AB1116" t="str">
            <v>12</v>
          </cell>
          <cell r="AC1116">
            <v>4</v>
          </cell>
          <cell r="AD1116">
            <v>12</v>
          </cell>
          <cell r="AE1116" t="str">
            <v>是</v>
          </cell>
          <cell r="AF1116" t="str">
            <v/>
          </cell>
          <cell r="AG1116" t="str">
            <v>否</v>
          </cell>
          <cell r="AH1116" t="str">
            <v>续后期</v>
          </cell>
          <cell r="AI1116" t="str">
            <v>否</v>
          </cell>
          <cell r="AO1116">
            <v>0</v>
          </cell>
          <cell r="AR1116" t="str">
            <v>大京九区</v>
          </cell>
        </row>
        <row r="1117">
          <cell r="F1117">
            <v>13480834551</v>
          </cell>
          <cell r="G1117" t="str">
            <v>13480834551</v>
          </cell>
          <cell r="H1117" t="str">
            <v>陈凤岐</v>
          </cell>
          <cell r="I1117" t="str">
            <v>预付费东莞住宅新装或续费888元包年，带宽12M</v>
          </cell>
          <cell r="J1117">
            <v>888</v>
          </cell>
          <cell r="K1117">
            <v>888</v>
          </cell>
          <cell r="L1117" t="str">
            <v>2013-07-13</v>
          </cell>
          <cell r="M1117">
            <v>42198</v>
          </cell>
          <cell r="N1117" t="str">
            <v>2016-07-13</v>
          </cell>
          <cell r="O1117" t="str">
            <v>2015-06-12</v>
          </cell>
          <cell r="P1117" t="str">
            <v>宽带预付费</v>
          </cell>
          <cell r="Q1117" t="str">
            <v>续费</v>
          </cell>
          <cell r="R1117" t="str">
            <v>提前充值</v>
          </cell>
          <cell r="S1117" t="str">
            <v>家庭用户</v>
          </cell>
          <cell r="T1117" t="str">
            <v>FTTH</v>
          </cell>
          <cell r="U1117" t="str">
            <v>杜秋月(duqiuy)</v>
          </cell>
          <cell r="V1117" t="str">
            <v>DSBR莞城徐元球</v>
          </cell>
          <cell r="W1117" t="str">
            <v>电商价值宽带营销</v>
          </cell>
          <cell r="X1117" t="str">
            <v>莞城区</v>
          </cell>
          <cell r="Y1117">
            <v>0</v>
          </cell>
          <cell r="Z1117">
            <v>0</v>
          </cell>
          <cell r="AA1117" t="str">
            <v>莞城区</v>
          </cell>
          <cell r="AB1117" t="str">
            <v>12</v>
          </cell>
          <cell r="AC1117">
            <v>12</v>
          </cell>
          <cell r="AD1117">
            <v>12</v>
          </cell>
          <cell r="AE1117" t="str">
            <v>是</v>
          </cell>
          <cell r="AF1117" t="str">
            <v/>
          </cell>
          <cell r="AG1117" t="str">
            <v>价值宽带</v>
          </cell>
          <cell r="AH1117" t="str">
            <v>续后期</v>
          </cell>
          <cell r="AI1117" t="str">
            <v>否</v>
          </cell>
          <cell r="AO1117">
            <v>0</v>
          </cell>
          <cell r="AR1117" t="str">
            <v>东坑区</v>
          </cell>
        </row>
        <row r="1118">
          <cell r="F1118" t="str">
            <v>dgda90026320</v>
          </cell>
          <cell r="G1118" t="str">
            <v>dgda90026320</v>
          </cell>
          <cell r="H1118" t="str">
            <v>卢伟其</v>
          </cell>
          <cell r="I1118" t="str">
            <v>预付费东莞住宅新装或续费400元包半年，带宽4M</v>
          </cell>
          <cell r="J1118">
            <v>400</v>
          </cell>
          <cell r="K1118">
            <v>400</v>
          </cell>
          <cell r="L1118" t="str">
            <v>2014-01-19</v>
          </cell>
          <cell r="M1118">
            <v>42204</v>
          </cell>
          <cell r="N1118" t="str">
            <v>2016-01-19</v>
          </cell>
          <cell r="O1118" t="str">
            <v>2015-06-13</v>
          </cell>
          <cell r="P1118" t="str">
            <v>宽带预付费</v>
          </cell>
          <cell r="Q1118" t="str">
            <v>续费</v>
          </cell>
          <cell r="R1118" t="str">
            <v>提前充值</v>
          </cell>
          <cell r="S1118" t="str">
            <v>家庭用户</v>
          </cell>
          <cell r="T1118" t="str">
            <v>FTTH</v>
          </cell>
          <cell r="U1118" t="str">
            <v>营业厅副经理(曾敏)(CQYX02)</v>
          </cell>
          <cell r="V1118" t="str">
            <v>ZX莞城黎广法</v>
          </cell>
          <cell r="W1118" t="str">
            <v/>
          </cell>
          <cell r="X1118" t="str">
            <v>莞城区</v>
          </cell>
          <cell r="Y1118">
            <v>0</v>
          </cell>
          <cell r="Z1118">
            <v>0</v>
          </cell>
          <cell r="AA1118" t="str">
            <v>莞城区</v>
          </cell>
          <cell r="AB1118" t="str">
            <v>13</v>
          </cell>
          <cell r="AC1118">
            <v>4</v>
          </cell>
          <cell r="AD1118">
            <v>6</v>
          </cell>
          <cell r="AE1118" t="str">
            <v>是</v>
          </cell>
          <cell r="AF1118" t="str">
            <v/>
          </cell>
          <cell r="AG1118" t="str">
            <v>否</v>
          </cell>
          <cell r="AH1118" t="str">
            <v>续后期</v>
          </cell>
          <cell r="AI1118" t="str">
            <v>否</v>
          </cell>
          <cell r="AO1118">
            <v>0</v>
          </cell>
          <cell r="AR1118" t="str">
            <v>华田区</v>
          </cell>
        </row>
        <row r="1119">
          <cell r="F1119">
            <v>13480043030</v>
          </cell>
          <cell r="G1119" t="str">
            <v>13480043030</v>
          </cell>
          <cell r="H1119" t="str">
            <v>东莞市爱科化工材料有限公司</v>
          </cell>
          <cell r="I1119" t="str">
            <v>预付费东莞住宅新装或续费680元包年，带宽4M</v>
          </cell>
          <cell r="J1119">
            <v>680</v>
          </cell>
          <cell r="K1119">
            <v>680</v>
          </cell>
          <cell r="L1119" t="str">
            <v>2012-02-17</v>
          </cell>
          <cell r="M1119">
            <v>42168</v>
          </cell>
          <cell r="N1119" t="str">
            <v>2016-06-13</v>
          </cell>
          <cell r="O1119" t="str">
            <v>2015-06-12</v>
          </cell>
          <cell r="P1119" t="str">
            <v>宽带预付费</v>
          </cell>
          <cell r="Q1119" t="str">
            <v>续费</v>
          </cell>
          <cell r="R1119" t="str">
            <v>提前充值</v>
          </cell>
          <cell r="S1119" t="str">
            <v>家庭用户</v>
          </cell>
          <cell r="T1119" t="str">
            <v>(传统)XDSL</v>
          </cell>
          <cell r="U1119" t="str">
            <v>杜秋月(duqiuy)</v>
          </cell>
          <cell r="V1119" t="str">
            <v>ZX莞城徐元球</v>
          </cell>
          <cell r="W1119" t="str">
            <v/>
          </cell>
          <cell r="X1119" t="str">
            <v>莞城区</v>
          </cell>
          <cell r="Y1119">
            <v>0</v>
          </cell>
          <cell r="Z1119">
            <v>0</v>
          </cell>
          <cell r="AA1119" t="str">
            <v>莞城区</v>
          </cell>
          <cell r="AB1119" t="str">
            <v>12</v>
          </cell>
          <cell r="AC1119">
            <v>4</v>
          </cell>
          <cell r="AD1119">
            <v>12</v>
          </cell>
          <cell r="AE1119" t="str">
            <v>否</v>
          </cell>
          <cell r="AF1119" t="str">
            <v/>
          </cell>
          <cell r="AG1119" t="str">
            <v>否</v>
          </cell>
          <cell r="AH1119" t="str">
            <v>续本月</v>
          </cell>
          <cell r="AI1119" t="str">
            <v>否</v>
          </cell>
          <cell r="AO1119">
            <v>0</v>
          </cell>
          <cell r="AR1119" t="str">
            <v>杨蔡区</v>
          </cell>
        </row>
        <row r="1120">
          <cell r="F1120">
            <v>15973387863</v>
          </cell>
          <cell r="G1120" t="str">
            <v>15973387863</v>
          </cell>
          <cell r="H1120" t="str">
            <v>冯叶</v>
          </cell>
          <cell r="I1120" t="str">
            <v>预付费东莞住宅新装或续费1408元包2年，带宽12M</v>
          </cell>
          <cell r="J1120">
            <v>1408</v>
          </cell>
          <cell r="K1120">
            <v>1408</v>
          </cell>
          <cell r="L1120" t="str">
            <v>2014-06-16</v>
          </cell>
          <cell r="M1120">
            <v>42171</v>
          </cell>
          <cell r="N1120" t="str">
            <v>2017-06-16</v>
          </cell>
          <cell r="O1120" t="str">
            <v>2015-06-14</v>
          </cell>
          <cell r="P1120" t="str">
            <v>宽带预付费</v>
          </cell>
          <cell r="Q1120" t="str">
            <v>续费</v>
          </cell>
          <cell r="R1120" t="str">
            <v>提前充值</v>
          </cell>
          <cell r="S1120" t="str">
            <v>家庭用户</v>
          </cell>
          <cell r="T1120" t="str">
            <v>FTTH</v>
          </cell>
          <cell r="U1120" t="str">
            <v>营业厅经理(李甜琴)(CQYX01)</v>
          </cell>
          <cell r="V1120" t="str">
            <v>ZX莞城徐元球</v>
          </cell>
          <cell r="W1120" t="str">
            <v/>
          </cell>
          <cell r="X1120" t="str">
            <v>莞城区</v>
          </cell>
          <cell r="Y1120">
            <v>0</v>
          </cell>
          <cell r="Z1120">
            <v>0</v>
          </cell>
          <cell r="AA1120" t="str">
            <v>莞城区</v>
          </cell>
          <cell r="AB1120" t="str">
            <v>14</v>
          </cell>
          <cell r="AC1120">
            <v>12</v>
          </cell>
          <cell r="AD1120">
            <v>24</v>
          </cell>
          <cell r="AE1120" t="str">
            <v>是</v>
          </cell>
          <cell r="AF1120" t="str">
            <v/>
          </cell>
          <cell r="AG1120" t="str">
            <v>价值宽带</v>
          </cell>
          <cell r="AH1120" t="str">
            <v>续本月</v>
          </cell>
          <cell r="AI1120" t="str">
            <v>是</v>
          </cell>
          <cell r="AJ1120">
            <v>15973387863</v>
          </cell>
          <cell r="AO1120">
            <v>0</v>
          </cell>
          <cell r="AR1120" t="str">
            <v>东站区</v>
          </cell>
        </row>
        <row r="1121">
          <cell r="F1121" t="str">
            <v>dgda90038699</v>
          </cell>
          <cell r="G1121" t="str">
            <v>dgda90038699</v>
          </cell>
          <cell r="H1121" t="str">
            <v>蔡木兴</v>
          </cell>
          <cell r="I1121" t="str">
            <v>预付费东莞精品宽带新装或续费免费体验1个月，带宽10M</v>
          </cell>
          <cell r="J1121">
            <v>1398</v>
          </cell>
          <cell r="K1121">
            <v>1398</v>
          </cell>
          <cell r="L1121" t="str">
            <v>2011-06-24</v>
          </cell>
          <cell r="M1121">
            <v>42179</v>
          </cell>
          <cell r="N1121" t="str">
            <v>2016-09-24</v>
          </cell>
          <cell r="O1121" t="str">
            <v>2015-06-14</v>
          </cell>
          <cell r="P1121" t="str">
            <v>宽带预付费</v>
          </cell>
          <cell r="Q1121" t="str">
            <v>续费</v>
          </cell>
          <cell r="R1121" t="str">
            <v>提前充值</v>
          </cell>
          <cell r="S1121" t="str">
            <v>家庭用户</v>
          </cell>
          <cell r="T1121" t="str">
            <v>FTTH</v>
          </cell>
          <cell r="U1121" t="str">
            <v>营业厅经理(李甜琴)(CQYX01)</v>
          </cell>
          <cell r="V1121" t="str">
            <v>ZX莞城徐元球</v>
          </cell>
          <cell r="W1121" t="str">
            <v/>
          </cell>
          <cell r="X1121" t="str">
            <v>莞城区</v>
          </cell>
          <cell r="Y1121">
            <v>0</v>
          </cell>
          <cell r="Z1121">
            <v>0</v>
          </cell>
          <cell r="AA1121" t="str">
            <v>莞城区</v>
          </cell>
          <cell r="AB1121" t="str">
            <v>14</v>
          </cell>
          <cell r="AC1121">
            <v>10</v>
          </cell>
          <cell r="AD1121">
            <v>1</v>
          </cell>
          <cell r="AE1121" t="str">
            <v>是</v>
          </cell>
          <cell r="AF1121" t="str">
            <v/>
          </cell>
          <cell r="AG1121" t="str">
            <v>价值宽带</v>
          </cell>
          <cell r="AH1121" t="str">
            <v>续本月</v>
          </cell>
          <cell r="AI1121" t="str">
            <v>是</v>
          </cell>
          <cell r="AJ1121" t="str">
            <v>dgda90038699</v>
          </cell>
          <cell r="AO1121">
            <v>0</v>
          </cell>
          <cell r="AR1121" t="str">
            <v>旺富区</v>
          </cell>
        </row>
        <row r="1122">
          <cell r="F1122">
            <v>13415882289</v>
          </cell>
          <cell r="G1122" t="str">
            <v>13415882289</v>
          </cell>
          <cell r="H1122" t="str">
            <v>赵学林</v>
          </cell>
          <cell r="I1122" t="str">
            <v>预付费东莞住宅新装或续费680元包年，带宽4M</v>
          </cell>
          <cell r="J1122">
            <v>680</v>
          </cell>
          <cell r="K1122">
            <v>680</v>
          </cell>
          <cell r="L1122" t="str">
            <v>2011-02-02</v>
          </cell>
          <cell r="M1122">
            <v>42166</v>
          </cell>
          <cell r="N1122" t="str">
            <v>2016-06-12</v>
          </cell>
          <cell r="O1122" t="str">
            <v>2015-06-12</v>
          </cell>
          <cell r="P1122" t="str">
            <v>宽带预付费</v>
          </cell>
          <cell r="Q1122" t="str">
            <v>续费</v>
          </cell>
          <cell r="R1122" t="str">
            <v>往月充值</v>
          </cell>
          <cell r="S1122" t="str">
            <v>家庭用户</v>
          </cell>
          <cell r="T1122" t="str">
            <v>(传统)XDSL</v>
          </cell>
          <cell r="U1122" t="str">
            <v>文颜(weny)</v>
          </cell>
          <cell r="V1122" t="str">
            <v>ZX南城黎广俊</v>
          </cell>
          <cell r="W1122" t="str">
            <v/>
          </cell>
          <cell r="X1122" t="str">
            <v>南城区</v>
          </cell>
          <cell r="Y1122">
            <v>0</v>
          </cell>
          <cell r="Z1122">
            <v>0</v>
          </cell>
          <cell r="AA1122" t="str">
            <v>南城区</v>
          </cell>
          <cell r="AB1122" t="str">
            <v>12</v>
          </cell>
          <cell r="AC1122">
            <v>4</v>
          </cell>
          <cell r="AD1122">
            <v>12</v>
          </cell>
          <cell r="AE1122" t="str">
            <v>否</v>
          </cell>
          <cell r="AF1122" t="str">
            <v/>
          </cell>
          <cell r="AG1122" t="str">
            <v>否</v>
          </cell>
          <cell r="AH1122" t="str">
            <v>续本月</v>
          </cell>
          <cell r="AI1122" t="str">
            <v>否</v>
          </cell>
          <cell r="AO1122">
            <v>0</v>
          </cell>
          <cell r="AR1122" t="str">
            <v>旺富区</v>
          </cell>
        </row>
        <row r="1123">
          <cell r="F1123">
            <v>13724502979</v>
          </cell>
          <cell r="G1123" t="str">
            <v>13724502979</v>
          </cell>
          <cell r="H1123" t="str">
            <v>雷泽罗</v>
          </cell>
          <cell r="I1123" t="str">
            <v>预付费东莞个人新装或续费1088元包年，12M（悦聊）</v>
          </cell>
          <cell r="J1123">
            <v>-1088</v>
          </cell>
          <cell r="K1123">
            <v>-1088</v>
          </cell>
          <cell r="L1123" t="str">
            <v>2013-06-24</v>
          </cell>
          <cell r="M1123">
            <v>42545</v>
          </cell>
          <cell r="N1123" t="str">
            <v>2015-06-24</v>
          </cell>
          <cell r="O1123" t="str">
            <v>2015-06-14</v>
          </cell>
          <cell r="P1123" t="str">
            <v>宽带预付费</v>
          </cell>
          <cell r="Q1123" t="str">
            <v>宽带冲正</v>
          </cell>
          <cell r="R1123" t="str">
            <v>提前充值</v>
          </cell>
          <cell r="S1123" t="str">
            <v>家庭用户</v>
          </cell>
          <cell r="T1123" t="str">
            <v>FTTH</v>
          </cell>
          <cell r="U1123" t="str">
            <v>郑珊珊(zhengshans)</v>
          </cell>
          <cell r="V1123" t="str">
            <v>ZX高埗欧仁</v>
          </cell>
          <cell r="W1123" t="str">
            <v>非</v>
          </cell>
          <cell r="X1123" t="str">
            <v>高埗区</v>
          </cell>
          <cell r="Y1123">
            <v>0</v>
          </cell>
          <cell r="Z1123">
            <v>0</v>
          </cell>
          <cell r="AA1123" t="str">
            <v>高埗区</v>
          </cell>
          <cell r="AB1123" t="str">
            <v>14</v>
          </cell>
          <cell r="AC1123">
            <v>12</v>
          </cell>
          <cell r="AD1123">
            <v>12</v>
          </cell>
          <cell r="AE1123" t="str">
            <v>是</v>
          </cell>
          <cell r="AF1123" t="str">
            <v/>
          </cell>
          <cell r="AG1123" t="str">
            <v>价值宽带</v>
          </cell>
          <cell r="AH1123" t="str">
            <v>续后期</v>
          </cell>
          <cell r="AI1123" t="str">
            <v>否</v>
          </cell>
          <cell r="AJ1123">
            <v>13724502979</v>
          </cell>
          <cell r="AO1123" t="str">
            <v>悦聊</v>
          </cell>
          <cell r="AR1123" t="str">
            <v>旺富区</v>
          </cell>
        </row>
        <row r="1124">
          <cell r="F1124">
            <v>15015250013</v>
          </cell>
          <cell r="G1124" t="str">
            <v>15015250013</v>
          </cell>
          <cell r="H1124" t="str">
            <v>李永超</v>
          </cell>
          <cell r="I1124" t="str">
            <v>预付费东莞住宅新装或续费888元包年，带宽12M</v>
          </cell>
          <cell r="J1124">
            <v>888</v>
          </cell>
          <cell r="K1124">
            <v>888</v>
          </cell>
          <cell r="L1124" t="str">
            <v>2013-06-29</v>
          </cell>
          <cell r="M1124">
            <v>42184</v>
          </cell>
          <cell r="N1124" t="str">
            <v>2016-06-29</v>
          </cell>
          <cell r="O1124" t="str">
            <v>2015-06-12</v>
          </cell>
          <cell r="P1124" t="str">
            <v>宽带预付费</v>
          </cell>
          <cell r="Q1124" t="str">
            <v>续费</v>
          </cell>
          <cell r="R1124" t="str">
            <v>提前充值</v>
          </cell>
          <cell r="S1124" t="str">
            <v>家庭用户</v>
          </cell>
          <cell r="T1124" t="str">
            <v>FTTH</v>
          </cell>
          <cell r="U1124" t="str">
            <v>郑珊珊(zhengshans)</v>
          </cell>
          <cell r="V1124" t="str">
            <v>ZX高埗欧仁</v>
          </cell>
          <cell r="W1124" t="str">
            <v/>
          </cell>
          <cell r="X1124" t="str">
            <v>高埗区</v>
          </cell>
          <cell r="Y1124">
            <v>0</v>
          </cell>
          <cell r="Z1124">
            <v>0</v>
          </cell>
          <cell r="AA1124" t="str">
            <v>高埗区</v>
          </cell>
          <cell r="AB1124" t="str">
            <v>12</v>
          </cell>
          <cell r="AC1124">
            <v>12</v>
          </cell>
          <cell r="AD1124">
            <v>12</v>
          </cell>
          <cell r="AE1124" t="str">
            <v>是</v>
          </cell>
          <cell r="AF1124" t="str">
            <v/>
          </cell>
          <cell r="AG1124" t="str">
            <v>价值宽带</v>
          </cell>
          <cell r="AH1124" t="str">
            <v>续本月</v>
          </cell>
          <cell r="AI1124" t="str">
            <v>是</v>
          </cell>
          <cell r="AJ1124">
            <v>15015250013</v>
          </cell>
          <cell r="AO1124">
            <v>0</v>
          </cell>
          <cell r="AR1124" t="str">
            <v>旺富区</v>
          </cell>
        </row>
        <row r="1125">
          <cell r="F1125">
            <v>15099761551</v>
          </cell>
          <cell r="G1125" t="str">
            <v>15099761551</v>
          </cell>
          <cell r="H1125" t="str">
            <v>罗建华</v>
          </cell>
          <cell r="I1125" t="str">
            <v>预付费东莞住宅新装或续费1088元包年，带宽20M</v>
          </cell>
          <cell r="J1125">
            <v>1088</v>
          </cell>
          <cell r="K1125">
            <v>1088</v>
          </cell>
          <cell r="L1125" t="str">
            <v>2013-06-17</v>
          </cell>
          <cell r="M1125">
            <v>42172</v>
          </cell>
          <cell r="N1125" t="str">
            <v>2016-06-17</v>
          </cell>
          <cell r="O1125" t="str">
            <v>2015-06-14</v>
          </cell>
          <cell r="P1125" t="str">
            <v>宽带预付费</v>
          </cell>
          <cell r="Q1125" t="str">
            <v>续费</v>
          </cell>
          <cell r="R1125" t="str">
            <v>提前充值</v>
          </cell>
          <cell r="S1125" t="str">
            <v>家庭用户</v>
          </cell>
          <cell r="T1125" t="str">
            <v>FTTH</v>
          </cell>
          <cell r="U1125" t="str">
            <v>郑珊珊(zhengshans)</v>
          </cell>
          <cell r="V1125" t="str">
            <v>ZX高埗欧仁</v>
          </cell>
          <cell r="W1125" t="str">
            <v/>
          </cell>
          <cell r="X1125" t="str">
            <v>高埗区</v>
          </cell>
          <cell r="Y1125">
            <v>0</v>
          </cell>
          <cell r="Z1125">
            <v>0</v>
          </cell>
          <cell r="AA1125" t="str">
            <v>高埗区</v>
          </cell>
          <cell r="AB1125" t="str">
            <v>14</v>
          </cell>
          <cell r="AC1125">
            <v>20</v>
          </cell>
          <cell r="AD1125">
            <v>12</v>
          </cell>
          <cell r="AE1125" t="str">
            <v>是</v>
          </cell>
          <cell r="AF1125" t="str">
            <v/>
          </cell>
          <cell r="AG1125" t="str">
            <v>价值宽带</v>
          </cell>
          <cell r="AH1125" t="str">
            <v>续本月</v>
          </cell>
          <cell r="AI1125" t="str">
            <v>是</v>
          </cell>
          <cell r="AJ1125">
            <v>15099761551</v>
          </cell>
          <cell r="AO1125">
            <v>0</v>
          </cell>
          <cell r="AR1125" t="str">
            <v>旺富区</v>
          </cell>
        </row>
        <row r="1126">
          <cell r="F1126">
            <v>13925788858</v>
          </cell>
          <cell r="G1126" t="str">
            <v>13925788858</v>
          </cell>
          <cell r="H1126" t="str">
            <v>张桂华</v>
          </cell>
          <cell r="I1126" t="str">
            <v>预付费东莞住宅新装或续费680元包年，带宽4M</v>
          </cell>
          <cell r="J1126">
            <v>680</v>
          </cell>
          <cell r="K1126">
            <v>680</v>
          </cell>
          <cell r="L1126" t="str">
            <v>2007-10-22</v>
          </cell>
          <cell r="M1126">
            <v>42177</v>
          </cell>
          <cell r="N1126" t="str">
            <v>2016-06-22</v>
          </cell>
          <cell r="O1126" t="str">
            <v>2015-06-12</v>
          </cell>
          <cell r="P1126" t="str">
            <v>宽带预付费</v>
          </cell>
          <cell r="Q1126" t="str">
            <v>续费</v>
          </cell>
          <cell r="R1126" t="str">
            <v>提前充值</v>
          </cell>
          <cell r="S1126" t="str">
            <v>家庭用户</v>
          </cell>
          <cell r="T1126" t="str">
            <v>(传统)XDSL</v>
          </cell>
          <cell r="U1126" t="str">
            <v>文颜(weny)</v>
          </cell>
          <cell r="V1126" t="str">
            <v>ZX南城黎广俊</v>
          </cell>
          <cell r="W1126" t="str">
            <v/>
          </cell>
          <cell r="X1126" t="str">
            <v>南城区</v>
          </cell>
          <cell r="Y1126">
            <v>0</v>
          </cell>
          <cell r="Z1126">
            <v>0</v>
          </cell>
          <cell r="AA1126" t="str">
            <v>南城区</v>
          </cell>
          <cell r="AB1126" t="str">
            <v>12</v>
          </cell>
          <cell r="AC1126">
            <v>4</v>
          </cell>
          <cell r="AD1126">
            <v>12</v>
          </cell>
          <cell r="AE1126" t="str">
            <v>否</v>
          </cell>
          <cell r="AF1126" t="str">
            <v/>
          </cell>
          <cell r="AG1126" t="str">
            <v>否</v>
          </cell>
          <cell r="AH1126" t="str">
            <v>续本月</v>
          </cell>
          <cell r="AI1126" t="str">
            <v>否</v>
          </cell>
          <cell r="AO1126">
            <v>0</v>
          </cell>
          <cell r="AR1126" t="str">
            <v>杨蔡区</v>
          </cell>
        </row>
        <row r="1127">
          <cell r="F1127">
            <v>13412260007</v>
          </cell>
          <cell r="G1127" t="str">
            <v>13412260007</v>
          </cell>
          <cell r="H1127" t="str">
            <v>林杰</v>
          </cell>
          <cell r="I1127" t="str">
            <v>预付费东莞住宅新装或续费888元包年，带宽12M</v>
          </cell>
          <cell r="J1127">
            <v>888</v>
          </cell>
          <cell r="K1127">
            <v>888</v>
          </cell>
          <cell r="L1127" t="str">
            <v>2013-06-18</v>
          </cell>
          <cell r="M1127">
            <v>42173</v>
          </cell>
          <cell r="N1127" t="str">
            <v>2016-06-18</v>
          </cell>
          <cell r="O1127" t="str">
            <v>2015-06-14</v>
          </cell>
          <cell r="P1127" t="str">
            <v>宽带预付费</v>
          </cell>
          <cell r="Q1127" t="str">
            <v>续费</v>
          </cell>
          <cell r="R1127" t="str">
            <v>提前充值</v>
          </cell>
          <cell r="S1127" t="str">
            <v>家庭用户</v>
          </cell>
          <cell r="T1127" t="str">
            <v>FTTH</v>
          </cell>
          <cell r="U1127" t="str">
            <v>郑珊珊(zhengshans)</v>
          </cell>
          <cell r="V1127" t="str">
            <v>ZX高埗左小兵</v>
          </cell>
          <cell r="W1127" t="str">
            <v>电商价值宽带营销</v>
          </cell>
          <cell r="X1127" t="str">
            <v>高埗区</v>
          </cell>
          <cell r="Y1127">
            <v>0</v>
          </cell>
          <cell r="Z1127">
            <v>0</v>
          </cell>
          <cell r="AA1127" t="str">
            <v>高埗区</v>
          </cell>
          <cell r="AB1127" t="str">
            <v>14</v>
          </cell>
          <cell r="AC1127">
            <v>12</v>
          </cell>
          <cell r="AD1127">
            <v>12</v>
          </cell>
          <cell r="AE1127" t="str">
            <v>是</v>
          </cell>
          <cell r="AF1127" t="str">
            <v/>
          </cell>
          <cell r="AG1127" t="str">
            <v>价值宽带</v>
          </cell>
          <cell r="AH1127" t="str">
            <v>续本月</v>
          </cell>
          <cell r="AI1127" t="str">
            <v>是</v>
          </cell>
          <cell r="AJ1127">
            <v>13412260007</v>
          </cell>
          <cell r="AO1127">
            <v>0</v>
          </cell>
          <cell r="AR1127" t="str">
            <v>大京九区</v>
          </cell>
        </row>
        <row r="1128">
          <cell r="F1128">
            <v>13760701370</v>
          </cell>
          <cell r="G1128" t="str">
            <v>13760701370</v>
          </cell>
          <cell r="H1128" t="str">
            <v>卢咏饶</v>
          </cell>
          <cell r="I1128" t="str">
            <v>预付费东莞住宅新装或续费1398元包年，带宽20M</v>
          </cell>
          <cell r="J1128">
            <v>1398</v>
          </cell>
          <cell r="K1128">
            <v>1398</v>
          </cell>
          <cell r="L1128" t="str">
            <v>2013-06-13</v>
          </cell>
          <cell r="M1128">
            <v>42168</v>
          </cell>
          <cell r="N1128" t="str">
            <v>2016-06-13</v>
          </cell>
          <cell r="O1128" t="str">
            <v>2015-06-13</v>
          </cell>
          <cell r="P1128" t="str">
            <v>宽带预付费</v>
          </cell>
          <cell r="Q1128" t="str">
            <v>续费</v>
          </cell>
          <cell r="R1128" t="str">
            <v>提前充值</v>
          </cell>
          <cell r="S1128" t="str">
            <v>家庭用户</v>
          </cell>
          <cell r="T1128" t="str">
            <v>(传统)XDSL</v>
          </cell>
          <cell r="U1128" t="str">
            <v>郑珊珊(zhengshans)</v>
          </cell>
          <cell r="V1128" t="str">
            <v>ZX高埗左小兵</v>
          </cell>
          <cell r="W1128" t="str">
            <v/>
          </cell>
          <cell r="X1128" t="str">
            <v>高埗区</v>
          </cell>
          <cell r="Y1128">
            <v>0</v>
          </cell>
          <cell r="Z1128">
            <v>0</v>
          </cell>
          <cell r="AA1128" t="str">
            <v>高埗区</v>
          </cell>
          <cell r="AB1128" t="str">
            <v>13</v>
          </cell>
          <cell r="AC1128">
            <v>20</v>
          </cell>
          <cell r="AD1128">
            <v>12</v>
          </cell>
          <cell r="AE1128" t="str">
            <v>否</v>
          </cell>
          <cell r="AF1128" t="str">
            <v/>
          </cell>
          <cell r="AG1128" t="str">
            <v>价值宽带</v>
          </cell>
          <cell r="AH1128" t="str">
            <v>续本月</v>
          </cell>
          <cell r="AI1128" t="str">
            <v>否</v>
          </cell>
          <cell r="AO1128">
            <v>0</v>
          </cell>
          <cell r="AR1128" t="str">
            <v>东站区</v>
          </cell>
        </row>
        <row r="1129">
          <cell r="F1129">
            <v>13809629742</v>
          </cell>
          <cell r="G1129" t="str">
            <v>13809629742</v>
          </cell>
          <cell r="H1129" t="str">
            <v>刘焕彬</v>
          </cell>
          <cell r="I1129" t="str">
            <v>预付费东莞住宅新装或续费888元包年，带宽12M</v>
          </cell>
          <cell r="J1129">
            <v>888</v>
          </cell>
          <cell r="K1129">
            <v>888</v>
          </cell>
          <cell r="L1129" t="str">
            <v>2013-06-30</v>
          </cell>
          <cell r="M1129">
            <v>42185</v>
          </cell>
          <cell r="N1129" t="str">
            <v>2016-06-30</v>
          </cell>
          <cell r="O1129" t="str">
            <v>2015-06-13</v>
          </cell>
          <cell r="P1129" t="str">
            <v>宽带预付费</v>
          </cell>
          <cell r="Q1129" t="str">
            <v>续费</v>
          </cell>
          <cell r="R1129" t="str">
            <v>提前充值</v>
          </cell>
          <cell r="S1129" t="str">
            <v>家庭用户</v>
          </cell>
          <cell r="T1129" t="str">
            <v>FTTH</v>
          </cell>
          <cell r="U1129" t="str">
            <v>郑珊珊(zhengshans)</v>
          </cell>
          <cell r="V1129" t="str">
            <v>ZX高埗左小兵</v>
          </cell>
          <cell r="W1129" t="str">
            <v/>
          </cell>
          <cell r="X1129" t="str">
            <v>高埗区</v>
          </cell>
          <cell r="Y1129">
            <v>0</v>
          </cell>
          <cell r="Z1129">
            <v>0</v>
          </cell>
          <cell r="AA1129" t="str">
            <v>高埗区</v>
          </cell>
          <cell r="AB1129" t="str">
            <v>13</v>
          </cell>
          <cell r="AC1129">
            <v>12</v>
          </cell>
          <cell r="AD1129">
            <v>12</v>
          </cell>
          <cell r="AE1129" t="str">
            <v>是</v>
          </cell>
          <cell r="AF1129" t="str">
            <v/>
          </cell>
          <cell r="AG1129" t="str">
            <v>价值宽带</v>
          </cell>
          <cell r="AH1129" t="str">
            <v>续本月</v>
          </cell>
          <cell r="AI1129" t="str">
            <v>是</v>
          </cell>
          <cell r="AJ1129">
            <v>13809629742</v>
          </cell>
          <cell r="AO1129">
            <v>0</v>
          </cell>
          <cell r="AR1129" t="str">
            <v>东站区</v>
          </cell>
        </row>
        <row r="1130">
          <cell r="F1130">
            <v>13825753206</v>
          </cell>
          <cell r="G1130" t="str">
            <v>13825753206</v>
          </cell>
          <cell r="H1130" t="str">
            <v>廖善友</v>
          </cell>
          <cell r="I1130" t="str">
            <v>预付费东莞住宅新装或续费888元包年，带宽12M</v>
          </cell>
          <cell r="J1130">
            <v>888</v>
          </cell>
          <cell r="K1130">
            <v>888</v>
          </cell>
          <cell r="L1130" t="str">
            <v>2013-06-28</v>
          </cell>
          <cell r="M1130">
            <v>42183</v>
          </cell>
          <cell r="N1130" t="str">
            <v>2016-06-28</v>
          </cell>
          <cell r="O1130" t="str">
            <v>2015-06-13</v>
          </cell>
          <cell r="P1130" t="str">
            <v>宽带预付费</v>
          </cell>
          <cell r="Q1130" t="str">
            <v>续费</v>
          </cell>
          <cell r="R1130" t="str">
            <v>提前充值</v>
          </cell>
          <cell r="S1130" t="str">
            <v>家庭用户</v>
          </cell>
          <cell r="T1130" t="str">
            <v>FTTH</v>
          </cell>
          <cell r="U1130" t="str">
            <v>郑珊珊(zhengshans)</v>
          </cell>
          <cell r="V1130" t="str">
            <v>ZX高埗左小兵</v>
          </cell>
          <cell r="W1130" t="str">
            <v>非</v>
          </cell>
          <cell r="X1130" t="str">
            <v>高埗区</v>
          </cell>
          <cell r="Y1130">
            <v>0</v>
          </cell>
          <cell r="Z1130">
            <v>0</v>
          </cell>
          <cell r="AA1130" t="str">
            <v>高埗区</v>
          </cell>
          <cell r="AB1130" t="str">
            <v>13</v>
          </cell>
          <cell r="AC1130">
            <v>12</v>
          </cell>
          <cell r="AD1130">
            <v>12</v>
          </cell>
          <cell r="AE1130" t="str">
            <v>是</v>
          </cell>
          <cell r="AF1130" t="str">
            <v/>
          </cell>
          <cell r="AG1130" t="str">
            <v>价值宽带</v>
          </cell>
          <cell r="AH1130" t="str">
            <v>续本月</v>
          </cell>
          <cell r="AI1130" t="str">
            <v>是</v>
          </cell>
          <cell r="AJ1130">
            <v>13825753206</v>
          </cell>
          <cell r="AO1130">
            <v>0</v>
          </cell>
          <cell r="AR1130" t="str">
            <v>东站区</v>
          </cell>
        </row>
        <row r="1131">
          <cell r="F1131">
            <v>18765186646</v>
          </cell>
          <cell r="G1131" t="str">
            <v>18765186646</v>
          </cell>
          <cell r="H1131" t="str">
            <v>黄江勇</v>
          </cell>
          <cell r="I1131" t="str">
            <v>预付费东莞住宅新装或续费888元包年，带宽12M</v>
          </cell>
          <cell r="J1131">
            <v>888</v>
          </cell>
          <cell r="K1131">
            <v>888</v>
          </cell>
          <cell r="L1131" t="str">
            <v>2013-06-18</v>
          </cell>
          <cell r="M1131">
            <v>42175</v>
          </cell>
          <cell r="N1131" t="str">
            <v>2016-06-20</v>
          </cell>
          <cell r="O1131" t="str">
            <v>2015-06-14</v>
          </cell>
          <cell r="P1131" t="str">
            <v>宽带预付费</v>
          </cell>
          <cell r="Q1131" t="str">
            <v>续费</v>
          </cell>
          <cell r="R1131" t="str">
            <v>提前充值</v>
          </cell>
          <cell r="S1131" t="str">
            <v>家庭用户</v>
          </cell>
          <cell r="T1131" t="str">
            <v>FTTH</v>
          </cell>
          <cell r="U1131" t="str">
            <v>郑珊珊(zhengshans)</v>
          </cell>
          <cell r="V1131" t="str">
            <v>ZY高埗营业厅</v>
          </cell>
          <cell r="W1131" t="str">
            <v/>
          </cell>
          <cell r="X1131" t="str">
            <v>高埗区</v>
          </cell>
          <cell r="Y1131">
            <v>0</v>
          </cell>
          <cell r="Z1131">
            <v>0</v>
          </cell>
          <cell r="AA1131" t="str">
            <v>高埗区</v>
          </cell>
          <cell r="AB1131" t="str">
            <v>14</v>
          </cell>
          <cell r="AC1131">
            <v>12</v>
          </cell>
          <cell r="AD1131">
            <v>12</v>
          </cell>
          <cell r="AE1131" t="str">
            <v>是</v>
          </cell>
          <cell r="AF1131" t="str">
            <v/>
          </cell>
          <cell r="AG1131" t="str">
            <v>价值宽带</v>
          </cell>
          <cell r="AH1131" t="str">
            <v>续本月</v>
          </cell>
          <cell r="AI1131" t="str">
            <v>是</v>
          </cell>
          <cell r="AJ1131">
            <v>18765186646</v>
          </cell>
          <cell r="AO1131">
            <v>0</v>
          </cell>
          <cell r="AR1131" t="str">
            <v>康宝区</v>
          </cell>
        </row>
        <row r="1132">
          <cell r="F1132">
            <v>13580782341</v>
          </cell>
          <cell r="G1132" t="str">
            <v>13580782341</v>
          </cell>
          <cell r="H1132" t="str">
            <v>徐远征</v>
          </cell>
          <cell r="I1132" t="str">
            <v>预付费东莞住宅新装或续费888元包年，带宽12M</v>
          </cell>
          <cell r="J1132">
            <v>888</v>
          </cell>
          <cell r="K1132">
            <v>888</v>
          </cell>
          <cell r="L1132" t="str">
            <v>2012-02-20</v>
          </cell>
          <cell r="M1132">
            <v>42167</v>
          </cell>
          <cell r="N1132" t="str">
            <v>2016-06-13</v>
          </cell>
          <cell r="O1132" t="str">
            <v>2015-06-13</v>
          </cell>
          <cell r="P1132" t="str">
            <v>宽带预付费</v>
          </cell>
          <cell r="Q1132" t="str">
            <v>续费</v>
          </cell>
          <cell r="R1132" t="str">
            <v>往月充值</v>
          </cell>
          <cell r="S1132" t="str">
            <v>家庭用户</v>
          </cell>
          <cell r="T1132" t="str">
            <v>FTTH</v>
          </cell>
          <cell r="U1132" t="str">
            <v>曾敏(zengmin)</v>
          </cell>
          <cell r="V1132" t="str">
            <v>DSBR南城黎广俊</v>
          </cell>
          <cell r="W1132" t="str">
            <v>电商价值宽带营销</v>
          </cell>
          <cell r="X1132" t="str">
            <v>南城区</v>
          </cell>
          <cell r="Y1132">
            <v>0</v>
          </cell>
          <cell r="Z1132">
            <v>0</v>
          </cell>
          <cell r="AA1132" t="str">
            <v>南城区</v>
          </cell>
          <cell r="AB1132" t="str">
            <v>13</v>
          </cell>
          <cell r="AC1132">
            <v>12</v>
          </cell>
          <cell r="AD1132">
            <v>12</v>
          </cell>
          <cell r="AE1132" t="str">
            <v>是</v>
          </cell>
          <cell r="AF1132" t="str">
            <v/>
          </cell>
          <cell r="AG1132" t="str">
            <v>价值宽带</v>
          </cell>
          <cell r="AH1132" t="str">
            <v>续本月</v>
          </cell>
          <cell r="AI1132" t="str">
            <v>是</v>
          </cell>
          <cell r="AJ1132">
            <v>13580782341</v>
          </cell>
          <cell r="AO1132">
            <v>0</v>
          </cell>
          <cell r="AR1132" t="str">
            <v>康宝区</v>
          </cell>
        </row>
        <row r="1133">
          <cell r="F1133">
            <v>13751422217</v>
          </cell>
          <cell r="G1133" t="str">
            <v>13751422217</v>
          </cell>
          <cell r="H1133" t="str">
            <v>王佳</v>
          </cell>
          <cell r="I1133" t="str">
            <v>预付费东莞精品宽带新装或续费免费体验1个月，带宽10M</v>
          </cell>
          <cell r="J1133">
            <v>888</v>
          </cell>
          <cell r="K1133">
            <v>888</v>
          </cell>
          <cell r="L1133" t="str">
            <v>2011-01-10</v>
          </cell>
          <cell r="M1133">
            <v>42202</v>
          </cell>
          <cell r="N1133" t="str">
            <v>2016-08-17</v>
          </cell>
          <cell r="O1133" t="str">
            <v>2015-06-12</v>
          </cell>
          <cell r="P1133" t="str">
            <v>宽带预付费</v>
          </cell>
          <cell r="Q1133" t="str">
            <v>续费</v>
          </cell>
          <cell r="R1133" t="str">
            <v>提前充值</v>
          </cell>
          <cell r="S1133" t="str">
            <v>家庭用户</v>
          </cell>
          <cell r="T1133" t="str">
            <v>FTTH</v>
          </cell>
          <cell r="U1133" t="str">
            <v>阮珠妹(ruanzm)</v>
          </cell>
          <cell r="V1133" t="str">
            <v>DSBR东城杜中</v>
          </cell>
          <cell r="W1133" t="str">
            <v>会员赠送</v>
          </cell>
          <cell r="X1133" t="str">
            <v>东城区</v>
          </cell>
          <cell r="Y1133">
            <v>0</v>
          </cell>
          <cell r="Z1133">
            <v>0</v>
          </cell>
          <cell r="AA1133" t="str">
            <v>东城区</v>
          </cell>
          <cell r="AB1133" t="str">
            <v>12</v>
          </cell>
          <cell r="AC1133">
            <v>10</v>
          </cell>
          <cell r="AD1133">
            <v>1</v>
          </cell>
          <cell r="AE1133" t="str">
            <v>是</v>
          </cell>
          <cell r="AF1133" t="str">
            <v/>
          </cell>
          <cell r="AG1133" t="str">
            <v>价值宽带</v>
          </cell>
          <cell r="AH1133" t="str">
            <v>续后期</v>
          </cell>
          <cell r="AI1133" t="str">
            <v>否</v>
          </cell>
          <cell r="AO1133">
            <v>0</v>
          </cell>
          <cell r="AR1133" t="str">
            <v>康宝区</v>
          </cell>
        </row>
        <row r="1134">
          <cell r="F1134">
            <v>13580730368</v>
          </cell>
          <cell r="G1134" t="str">
            <v>13580730368</v>
          </cell>
          <cell r="H1134" t="str">
            <v>刘爱峰</v>
          </cell>
          <cell r="I1134" t="str">
            <v>预付费东莞住宅新装或续费728元包年，带宽4M</v>
          </cell>
          <cell r="J1134">
            <v>728</v>
          </cell>
          <cell r="K1134">
            <v>728</v>
          </cell>
          <cell r="L1134" t="str">
            <v>2012-04-11</v>
          </cell>
          <cell r="M1134">
            <v>42166</v>
          </cell>
          <cell r="N1134" t="str">
            <v>2016-06-12</v>
          </cell>
          <cell r="O1134" t="str">
            <v>2015-06-12</v>
          </cell>
          <cell r="P1134" t="str">
            <v>宽带预付费</v>
          </cell>
          <cell r="Q1134" t="str">
            <v>续费</v>
          </cell>
          <cell r="R1134" t="str">
            <v>往月充值</v>
          </cell>
          <cell r="S1134" t="str">
            <v>家庭用户</v>
          </cell>
          <cell r="T1134" t="str">
            <v>(传统)XDSL</v>
          </cell>
          <cell r="U1134" t="str">
            <v>营业厅副经理(曾敏)(CQYX02)</v>
          </cell>
          <cell r="V1134" t="str">
            <v>ZX南城黎广俊</v>
          </cell>
          <cell r="W1134" t="str">
            <v/>
          </cell>
          <cell r="X1134" t="str">
            <v>南城区</v>
          </cell>
          <cell r="Y1134">
            <v>0</v>
          </cell>
          <cell r="Z1134">
            <v>0</v>
          </cell>
          <cell r="AA1134" t="str">
            <v>南城区</v>
          </cell>
          <cell r="AB1134" t="str">
            <v>12</v>
          </cell>
          <cell r="AC1134">
            <v>4</v>
          </cell>
          <cell r="AD1134">
            <v>12</v>
          </cell>
          <cell r="AE1134" t="str">
            <v>否</v>
          </cell>
          <cell r="AF1134" t="str">
            <v/>
          </cell>
          <cell r="AG1134" t="str">
            <v>否</v>
          </cell>
          <cell r="AH1134" t="str">
            <v>续本月</v>
          </cell>
          <cell r="AI1134" t="str">
            <v>否</v>
          </cell>
          <cell r="AO1134">
            <v>0</v>
          </cell>
          <cell r="AR1134" t="str">
            <v>白石岗区</v>
          </cell>
        </row>
        <row r="1135">
          <cell r="F1135">
            <v>13713138987</v>
          </cell>
          <cell r="G1135" t="str">
            <v>13713138987</v>
          </cell>
          <cell r="H1135" t="str">
            <v>袁珮欣</v>
          </cell>
          <cell r="I1135" t="str">
            <v>预付费东莞住宅新装或续费680元包年，带宽4M</v>
          </cell>
          <cell r="J1135">
            <v>680</v>
          </cell>
          <cell r="K1135">
            <v>680</v>
          </cell>
          <cell r="L1135" t="str">
            <v>2011-04-16</v>
          </cell>
          <cell r="M1135">
            <v>42196</v>
          </cell>
          <cell r="N1135" t="str">
            <v>2016-07-11</v>
          </cell>
          <cell r="O1135" t="str">
            <v>2015-06-13</v>
          </cell>
          <cell r="P1135" t="str">
            <v>宽带预付费</v>
          </cell>
          <cell r="Q1135" t="str">
            <v>续费</v>
          </cell>
          <cell r="R1135" t="str">
            <v>提前充值</v>
          </cell>
          <cell r="S1135" t="str">
            <v>家庭用户</v>
          </cell>
          <cell r="T1135" t="str">
            <v>(传统)XDSL</v>
          </cell>
          <cell r="U1135" t="str">
            <v>曾敏(zengmin)</v>
          </cell>
          <cell r="V1135" t="str">
            <v>DSBR南城黎广俊</v>
          </cell>
          <cell r="W1135" t="str">
            <v/>
          </cell>
          <cell r="X1135" t="str">
            <v>南城区</v>
          </cell>
          <cell r="Y1135">
            <v>0</v>
          </cell>
          <cell r="Z1135">
            <v>0</v>
          </cell>
          <cell r="AA1135" t="str">
            <v>南城区</v>
          </cell>
          <cell r="AB1135" t="str">
            <v>13</v>
          </cell>
          <cell r="AC1135">
            <v>4</v>
          </cell>
          <cell r="AD1135">
            <v>12</v>
          </cell>
          <cell r="AE1135" t="str">
            <v>否</v>
          </cell>
          <cell r="AF1135" t="str">
            <v/>
          </cell>
          <cell r="AG1135" t="str">
            <v>否</v>
          </cell>
          <cell r="AH1135" t="str">
            <v>续后期</v>
          </cell>
          <cell r="AI1135" t="str">
            <v>否</v>
          </cell>
          <cell r="AO1135">
            <v>0</v>
          </cell>
          <cell r="AR1135" t="str">
            <v>白石岗区</v>
          </cell>
        </row>
        <row r="1136">
          <cell r="F1136" t="str">
            <v>dggc90032475</v>
          </cell>
          <cell r="G1136" t="str">
            <v>dggc90032475</v>
          </cell>
          <cell r="H1136" t="str">
            <v>李杏媛</v>
          </cell>
          <cell r="I1136" t="str">
            <v>预付费东莞精品宽带新装或续费免费体验1个月，带宽10M</v>
          </cell>
          <cell r="J1136">
            <v>888</v>
          </cell>
          <cell r="K1136">
            <v>888</v>
          </cell>
          <cell r="L1136" t="str">
            <v>2014-07-01</v>
          </cell>
          <cell r="M1136">
            <v>42186</v>
          </cell>
          <cell r="N1136" t="str">
            <v>2016-08-01</v>
          </cell>
          <cell r="O1136" t="str">
            <v>2015-06-12</v>
          </cell>
          <cell r="P1136" t="str">
            <v>宽带预付费</v>
          </cell>
          <cell r="Q1136" t="str">
            <v>续费</v>
          </cell>
          <cell r="R1136" t="str">
            <v>提前充值</v>
          </cell>
          <cell r="S1136" t="str">
            <v>家庭用户</v>
          </cell>
          <cell r="T1136" t="str">
            <v>FTTH</v>
          </cell>
          <cell r="U1136" t="str">
            <v>文颜(weny)</v>
          </cell>
          <cell r="V1136" t="str">
            <v>ZX南城黎广俊</v>
          </cell>
          <cell r="W1136" t="str">
            <v>dggc90032475</v>
          </cell>
          <cell r="X1136" t="str">
            <v>南城区</v>
          </cell>
          <cell r="Y1136">
            <v>0</v>
          </cell>
          <cell r="Z1136">
            <v>0</v>
          </cell>
          <cell r="AA1136" t="str">
            <v>南城区</v>
          </cell>
          <cell r="AB1136" t="str">
            <v>12</v>
          </cell>
          <cell r="AC1136">
            <v>10</v>
          </cell>
          <cell r="AD1136">
            <v>1</v>
          </cell>
          <cell r="AE1136" t="str">
            <v>是</v>
          </cell>
          <cell r="AF1136" t="str">
            <v/>
          </cell>
          <cell r="AG1136" t="str">
            <v>价值宽带</v>
          </cell>
          <cell r="AH1136" t="str">
            <v>续后期</v>
          </cell>
          <cell r="AI1136" t="str">
            <v>否</v>
          </cell>
          <cell r="AO1136">
            <v>0</v>
          </cell>
          <cell r="AR1136" t="str">
            <v>白石岗区</v>
          </cell>
        </row>
        <row r="1137">
          <cell r="F1137">
            <v>13423427391</v>
          </cell>
          <cell r="G1137" t="str">
            <v>13423427391</v>
          </cell>
          <cell r="H1137" t="str">
            <v>黄沛伦</v>
          </cell>
          <cell r="I1137" t="str">
            <v>预付费东莞住宅新装或续费680元包年，带宽4M</v>
          </cell>
          <cell r="J1137">
            <v>680</v>
          </cell>
          <cell r="K1137">
            <v>680</v>
          </cell>
          <cell r="L1137" t="str">
            <v>2012-01-21</v>
          </cell>
          <cell r="M1137">
            <v>42161</v>
          </cell>
          <cell r="N1137" t="str">
            <v>2016-06-12</v>
          </cell>
          <cell r="O1137" t="str">
            <v>2015-06-12</v>
          </cell>
          <cell r="P1137" t="str">
            <v>宽带预付费</v>
          </cell>
          <cell r="Q1137" t="str">
            <v>续费</v>
          </cell>
          <cell r="R1137" t="str">
            <v>往月充值</v>
          </cell>
          <cell r="S1137" t="str">
            <v>家庭用户</v>
          </cell>
          <cell r="T1137" t="str">
            <v>(传统)XDSL</v>
          </cell>
          <cell r="U1137" t="str">
            <v>杜秋月(duqiuy)</v>
          </cell>
          <cell r="V1137" t="str">
            <v>ZX万江李明浪</v>
          </cell>
          <cell r="W1137" t="str">
            <v>简沙洲片区</v>
          </cell>
          <cell r="X1137" t="str">
            <v>万江区</v>
          </cell>
          <cell r="Y1137">
            <v>0</v>
          </cell>
          <cell r="Z1137">
            <v>0</v>
          </cell>
          <cell r="AA1137" t="str">
            <v>万江区</v>
          </cell>
          <cell r="AB1137" t="str">
            <v>12</v>
          </cell>
          <cell r="AC1137">
            <v>4</v>
          </cell>
          <cell r="AD1137">
            <v>12</v>
          </cell>
          <cell r="AE1137" t="str">
            <v>否</v>
          </cell>
          <cell r="AF1137" t="str">
            <v/>
          </cell>
          <cell r="AG1137" t="str">
            <v>否</v>
          </cell>
          <cell r="AH1137" t="str">
            <v>续本月</v>
          </cell>
          <cell r="AI1137" t="str">
            <v>否</v>
          </cell>
          <cell r="AO1137">
            <v>0</v>
          </cell>
          <cell r="AR1137" t="str">
            <v>华田区</v>
          </cell>
        </row>
        <row r="1138">
          <cell r="F1138">
            <v>13724533901</v>
          </cell>
          <cell r="G1138" t="str">
            <v>13724533901</v>
          </cell>
          <cell r="H1138" t="str">
            <v>吴卓卓</v>
          </cell>
          <cell r="I1138" t="str">
            <v>预付费东莞精品宽带新装或续费免费体验1个月，带宽10M</v>
          </cell>
          <cell r="J1138">
            <v>888</v>
          </cell>
          <cell r="K1138">
            <v>888</v>
          </cell>
          <cell r="L1138" t="str">
            <v>2013-12-14</v>
          </cell>
          <cell r="M1138">
            <v>42169</v>
          </cell>
          <cell r="N1138" t="str">
            <v>2016-07-14</v>
          </cell>
          <cell r="O1138" t="str">
            <v>2015-06-14</v>
          </cell>
          <cell r="P1138" t="str">
            <v>宽带预付费</v>
          </cell>
          <cell r="Q1138" t="str">
            <v>续费</v>
          </cell>
          <cell r="R1138" t="str">
            <v>提前充值</v>
          </cell>
          <cell r="S1138" t="str">
            <v>家庭用户</v>
          </cell>
          <cell r="T1138" t="str">
            <v>FTTH</v>
          </cell>
          <cell r="U1138" t="str">
            <v>营业厅经理(李甜琴)(CQYX01)</v>
          </cell>
          <cell r="V1138" t="str">
            <v>ZX万江李明浪</v>
          </cell>
          <cell r="W1138" t="str">
            <v/>
          </cell>
          <cell r="X1138" t="str">
            <v>万江区</v>
          </cell>
          <cell r="Y1138">
            <v>0</v>
          </cell>
          <cell r="Z1138">
            <v>0</v>
          </cell>
          <cell r="AA1138" t="str">
            <v>万江区</v>
          </cell>
          <cell r="AB1138" t="str">
            <v>14</v>
          </cell>
          <cell r="AC1138">
            <v>10</v>
          </cell>
          <cell r="AD1138">
            <v>1</v>
          </cell>
          <cell r="AE1138" t="str">
            <v>是</v>
          </cell>
          <cell r="AF1138" t="str">
            <v/>
          </cell>
          <cell r="AG1138" t="str">
            <v>价值宽带</v>
          </cell>
          <cell r="AH1138" t="str">
            <v>续本月</v>
          </cell>
          <cell r="AI1138" t="str">
            <v>是</v>
          </cell>
          <cell r="AJ1138">
            <v>13724533901</v>
          </cell>
          <cell r="AO1138">
            <v>0</v>
          </cell>
          <cell r="AR1138" t="str">
            <v>旺富区</v>
          </cell>
        </row>
        <row r="1139">
          <cell r="F1139">
            <v>13532876288</v>
          </cell>
          <cell r="G1139" t="str">
            <v>13532876288</v>
          </cell>
          <cell r="H1139" t="str">
            <v>黄椿生</v>
          </cell>
          <cell r="I1139" t="str">
            <v>预付费东莞精品宽带新装或续费免费体验1个月，带宽10M</v>
          </cell>
          <cell r="J1139">
            <v>888</v>
          </cell>
          <cell r="K1139">
            <v>888</v>
          </cell>
          <cell r="L1139" t="str">
            <v>2011-06-13</v>
          </cell>
          <cell r="M1139">
            <v>42201</v>
          </cell>
          <cell r="N1139" t="str">
            <v>2016-08-16</v>
          </cell>
          <cell r="O1139" t="str">
            <v>2015-06-14</v>
          </cell>
          <cell r="P1139" t="str">
            <v>宽带预付费</v>
          </cell>
          <cell r="Q1139" t="str">
            <v>续费</v>
          </cell>
          <cell r="R1139" t="str">
            <v>提前充值</v>
          </cell>
          <cell r="S1139" t="str">
            <v>家庭用户</v>
          </cell>
          <cell r="T1139" t="str">
            <v>FTTH</v>
          </cell>
          <cell r="U1139" t="str">
            <v>营业厅经理(李甜琴)(CQYX01)</v>
          </cell>
          <cell r="V1139" t="str">
            <v>ZX莞城黎广法</v>
          </cell>
          <cell r="W1139" t="str">
            <v/>
          </cell>
          <cell r="X1139" t="str">
            <v>莞城区</v>
          </cell>
          <cell r="Y1139">
            <v>0</v>
          </cell>
          <cell r="Z1139">
            <v>0</v>
          </cell>
          <cell r="AA1139" t="str">
            <v>莞城区</v>
          </cell>
          <cell r="AB1139" t="str">
            <v>14</v>
          </cell>
          <cell r="AC1139">
            <v>10</v>
          </cell>
          <cell r="AD1139">
            <v>1</v>
          </cell>
          <cell r="AE1139" t="str">
            <v>是</v>
          </cell>
          <cell r="AF1139" t="str">
            <v/>
          </cell>
          <cell r="AG1139" t="str">
            <v>价值宽带</v>
          </cell>
          <cell r="AH1139" t="str">
            <v>续后期</v>
          </cell>
          <cell r="AI1139" t="str">
            <v>否</v>
          </cell>
          <cell r="AO1139">
            <v>0</v>
          </cell>
          <cell r="AR1139" t="str">
            <v>华田区</v>
          </cell>
        </row>
        <row r="1140">
          <cell r="F1140">
            <v>13723539324</v>
          </cell>
          <cell r="G1140" t="str">
            <v>13723539324</v>
          </cell>
          <cell r="H1140" t="str">
            <v>刘大镇</v>
          </cell>
          <cell r="I1140" t="str">
            <v>预付费东莞住宅新装或续费888元包年，带宽12M</v>
          </cell>
          <cell r="J1140">
            <v>888</v>
          </cell>
          <cell r="K1140">
            <v>888</v>
          </cell>
          <cell r="L1140" t="str">
            <v>2014-06-10</v>
          </cell>
          <cell r="M1140">
            <v>42165</v>
          </cell>
          <cell r="N1140" t="str">
            <v>2016-06-13</v>
          </cell>
          <cell r="O1140" t="str">
            <v>2015-06-13</v>
          </cell>
          <cell r="P1140" t="str">
            <v>宽带预付费</v>
          </cell>
          <cell r="Q1140" t="str">
            <v>续费</v>
          </cell>
          <cell r="R1140" t="str">
            <v>往月充值</v>
          </cell>
          <cell r="S1140" t="str">
            <v>家庭用户</v>
          </cell>
          <cell r="T1140" t="str">
            <v>FTTH</v>
          </cell>
          <cell r="U1140" t="str">
            <v>曾敏(zengmin)</v>
          </cell>
          <cell r="V1140" t="str">
            <v>ZX莞城黎广法</v>
          </cell>
          <cell r="W1140" t="str">
            <v>电商价值宽带营销</v>
          </cell>
          <cell r="X1140" t="str">
            <v>莞城区</v>
          </cell>
          <cell r="Y1140">
            <v>0</v>
          </cell>
          <cell r="Z1140">
            <v>0</v>
          </cell>
          <cell r="AA1140" t="str">
            <v>莞城区</v>
          </cell>
          <cell r="AB1140" t="str">
            <v>13</v>
          </cell>
          <cell r="AC1140">
            <v>12</v>
          </cell>
          <cell r="AD1140">
            <v>12</v>
          </cell>
          <cell r="AE1140" t="str">
            <v>是</v>
          </cell>
          <cell r="AF1140" t="str">
            <v/>
          </cell>
          <cell r="AG1140" t="str">
            <v>价值宽带</v>
          </cell>
          <cell r="AH1140" t="str">
            <v>续本月</v>
          </cell>
          <cell r="AI1140" t="str">
            <v>是</v>
          </cell>
          <cell r="AJ1140">
            <v>13723539324</v>
          </cell>
          <cell r="AO1140">
            <v>0</v>
          </cell>
          <cell r="AR1140" t="str">
            <v>华田区</v>
          </cell>
        </row>
        <row r="1141">
          <cell r="F1141" t="str">
            <v>dgda90032225</v>
          </cell>
          <cell r="G1141" t="str">
            <v>dgda90032225</v>
          </cell>
          <cell r="H1141" t="str">
            <v>东莞市莱茵自动化设备有限公司</v>
          </cell>
          <cell r="I1141" t="str">
            <v>东莞互联网专线续费包14个月1600元，10M（不提供MODEM）</v>
          </cell>
          <cell r="J1141">
            <v>1600</v>
          </cell>
          <cell r="K1141">
            <v>1600</v>
          </cell>
          <cell r="L1141" t="str">
            <v>2013-05-07</v>
          </cell>
          <cell r="M1141">
            <v>42192</v>
          </cell>
          <cell r="N1141" t="str">
            <v>2016-09-07</v>
          </cell>
          <cell r="O1141" t="str">
            <v>2015-06-12</v>
          </cell>
          <cell r="P1141" t="str">
            <v>专线预付费</v>
          </cell>
          <cell r="Q1141" t="str">
            <v>续费</v>
          </cell>
          <cell r="R1141" t="str">
            <v>提前充值</v>
          </cell>
          <cell r="S1141" t="str">
            <v/>
          </cell>
          <cell r="T1141" t="str">
            <v>FTTH</v>
          </cell>
          <cell r="U1141" t="str">
            <v>杜秋月(duqiuy)</v>
          </cell>
          <cell r="V1141" t="str">
            <v>ZX莞城黎广法</v>
          </cell>
          <cell r="W1141" t="str">
            <v>创业社区</v>
          </cell>
          <cell r="X1141" t="str">
            <v>莞城区</v>
          </cell>
          <cell r="Y1141">
            <v>0</v>
          </cell>
          <cell r="Z1141">
            <v>0</v>
          </cell>
          <cell r="AA1141" t="str">
            <v>莞城区</v>
          </cell>
          <cell r="AB1141" t="str">
            <v>12</v>
          </cell>
          <cell r="AC1141">
            <v>10</v>
          </cell>
          <cell r="AD1141">
            <v>14</v>
          </cell>
          <cell r="AE1141" t="str">
            <v>是</v>
          </cell>
          <cell r="AF1141" t="str">
            <v/>
          </cell>
          <cell r="AG1141" t="str">
            <v>价值宽带</v>
          </cell>
          <cell r="AH1141" t="str">
            <v>续后期</v>
          </cell>
          <cell r="AI1141" t="str">
            <v>否</v>
          </cell>
          <cell r="AO1141">
            <v>0</v>
          </cell>
          <cell r="AR1141" t="str">
            <v>华田区</v>
          </cell>
        </row>
        <row r="1142">
          <cell r="F1142">
            <v>15971601298</v>
          </cell>
          <cell r="G1142" t="str">
            <v>15971601298</v>
          </cell>
          <cell r="H1142" t="str">
            <v>杨宜辉</v>
          </cell>
          <cell r="I1142" t="str">
            <v>预付费东莞住宅新装或续费680元包年，带宽4M</v>
          </cell>
          <cell r="J1142">
            <v>680</v>
          </cell>
          <cell r="K1142">
            <v>680</v>
          </cell>
          <cell r="L1142" t="str">
            <v>2013-06-11</v>
          </cell>
          <cell r="M1142">
            <v>42166</v>
          </cell>
          <cell r="N1142" t="str">
            <v>2016-06-14</v>
          </cell>
          <cell r="O1142" t="str">
            <v>2015-06-14</v>
          </cell>
          <cell r="P1142" t="str">
            <v>宽带预付费</v>
          </cell>
          <cell r="Q1142" t="str">
            <v>续费</v>
          </cell>
          <cell r="R1142" t="str">
            <v>往月充值</v>
          </cell>
          <cell r="S1142" t="str">
            <v>家庭用户</v>
          </cell>
          <cell r="T1142" t="str">
            <v>(传统)XDSL</v>
          </cell>
          <cell r="U1142" t="str">
            <v>营业厅经理(李甜琴)(CQYX01)</v>
          </cell>
          <cell r="V1142" t="str">
            <v>ZX万江汪洞辉</v>
          </cell>
          <cell r="W1142" t="str">
            <v/>
          </cell>
          <cell r="X1142" t="str">
            <v>万江区</v>
          </cell>
          <cell r="Y1142">
            <v>0</v>
          </cell>
          <cell r="Z1142">
            <v>0</v>
          </cell>
          <cell r="AA1142" t="str">
            <v>万江区</v>
          </cell>
          <cell r="AB1142" t="str">
            <v>14</v>
          </cell>
          <cell r="AC1142">
            <v>4</v>
          </cell>
          <cell r="AD1142">
            <v>12</v>
          </cell>
          <cell r="AE1142" t="str">
            <v>否</v>
          </cell>
          <cell r="AF1142" t="str">
            <v/>
          </cell>
          <cell r="AG1142" t="str">
            <v>否</v>
          </cell>
          <cell r="AH1142" t="str">
            <v>续本月</v>
          </cell>
          <cell r="AI1142" t="str">
            <v>否</v>
          </cell>
          <cell r="AO1142">
            <v>0</v>
          </cell>
          <cell r="AR1142" t="str">
            <v>兆康区</v>
          </cell>
        </row>
        <row r="1143">
          <cell r="F1143">
            <v>13580918601</v>
          </cell>
          <cell r="G1143" t="str">
            <v>13580918601</v>
          </cell>
          <cell r="H1143" t="str">
            <v>黄秀芳</v>
          </cell>
          <cell r="I1143" t="str">
            <v>预付费东莞住宅新装或续费680元包年，带宽4M</v>
          </cell>
          <cell r="J1143">
            <v>680</v>
          </cell>
          <cell r="K1143">
            <v>680</v>
          </cell>
          <cell r="L1143" t="str">
            <v>2011-03-07</v>
          </cell>
          <cell r="M1143">
            <v>42168</v>
          </cell>
          <cell r="N1143" t="str">
            <v>2016-06-14</v>
          </cell>
          <cell r="O1143" t="str">
            <v>2015-06-14</v>
          </cell>
          <cell r="P1143" t="str">
            <v>宽带预付费</v>
          </cell>
          <cell r="Q1143" t="str">
            <v>续费</v>
          </cell>
          <cell r="R1143" t="str">
            <v>往月充值</v>
          </cell>
          <cell r="S1143" t="str">
            <v>家庭用户</v>
          </cell>
          <cell r="T1143" t="str">
            <v>(传统)XDSL</v>
          </cell>
          <cell r="U1143" t="str">
            <v>营业厅经理(李甜琴)(CQYX01)</v>
          </cell>
          <cell r="V1143" t="str">
            <v>ZX南城黎广俊</v>
          </cell>
          <cell r="W1143" t="str">
            <v/>
          </cell>
          <cell r="X1143" t="str">
            <v>南城区</v>
          </cell>
          <cell r="Y1143">
            <v>0</v>
          </cell>
          <cell r="Z1143">
            <v>0</v>
          </cell>
          <cell r="AA1143" t="str">
            <v>南城区</v>
          </cell>
          <cell r="AB1143" t="str">
            <v>14</v>
          </cell>
          <cell r="AC1143">
            <v>4</v>
          </cell>
          <cell r="AD1143">
            <v>12</v>
          </cell>
          <cell r="AE1143" t="str">
            <v>否</v>
          </cell>
          <cell r="AF1143" t="str">
            <v/>
          </cell>
          <cell r="AG1143" t="str">
            <v>否</v>
          </cell>
          <cell r="AH1143" t="str">
            <v>续本月</v>
          </cell>
          <cell r="AI1143" t="str">
            <v>否</v>
          </cell>
          <cell r="AO1143">
            <v>0</v>
          </cell>
          <cell r="AR1143" t="str">
            <v>兆康区</v>
          </cell>
        </row>
        <row r="1144">
          <cell r="F1144" t="str">
            <v>dgda90040679</v>
          </cell>
          <cell r="G1144" t="str">
            <v>dgda90040679</v>
          </cell>
          <cell r="H1144" t="str">
            <v>庄光辉</v>
          </cell>
          <cell r="I1144" t="str">
            <v>预付费东莞住宅新装或续费888元包年，带宽12M</v>
          </cell>
          <cell r="J1144">
            <v>888</v>
          </cell>
          <cell r="K1144">
            <v>888</v>
          </cell>
          <cell r="L1144" t="str">
            <v>2011-05-11</v>
          </cell>
          <cell r="M1144">
            <v>42196</v>
          </cell>
          <cell r="N1144" t="str">
            <v>2016-07-11</v>
          </cell>
          <cell r="O1144" t="str">
            <v>2015-06-14</v>
          </cell>
          <cell r="P1144" t="str">
            <v>宽带预付费</v>
          </cell>
          <cell r="Q1144" t="str">
            <v>续费</v>
          </cell>
          <cell r="R1144" t="str">
            <v>提前充值</v>
          </cell>
          <cell r="S1144" t="str">
            <v>家庭用户</v>
          </cell>
          <cell r="T1144" t="str">
            <v>FTTH</v>
          </cell>
          <cell r="U1144" t="str">
            <v>郑珊珊(zhengshans)</v>
          </cell>
          <cell r="V1144" t="str">
            <v>ZY高埗营业厅</v>
          </cell>
          <cell r="W1144" t="str">
            <v>电商价值宽带营销</v>
          </cell>
          <cell r="X1144" t="str">
            <v>高埗区</v>
          </cell>
          <cell r="Y1144">
            <v>0</v>
          </cell>
          <cell r="Z1144">
            <v>0</v>
          </cell>
          <cell r="AA1144" t="str">
            <v>高埗区</v>
          </cell>
          <cell r="AB1144" t="str">
            <v>14</v>
          </cell>
          <cell r="AC1144">
            <v>12</v>
          </cell>
          <cell r="AD1144">
            <v>12</v>
          </cell>
          <cell r="AE1144" t="str">
            <v>是</v>
          </cell>
          <cell r="AF1144" t="str">
            <v/>
          </cell>
          <cell r="AG1144" t="str">
            <v>价值宽带</v>
          </cell>
          <cell r="AH1144" t="str">
            <v>续后期</v>
          </cell>
          <cell r="AI1144" t="str">
            <v>否</v>
          </cell>
          <cell r="AO1144">
            <v>0</v>
          </cell>
          <cell r="AR1144" t="str">
            <v>西湖区</v>
          </cell>
        </row>
        <row r="1145">
          <cell r="F1145">
            <v>13724426627</v>
          </cell>
          <cell r="G1145" t="str">
            <v>13724426627</v>
          </cell>
          <cell r="H1145" t="str">
            <v>姚建民</v>
          </cell>
          <cell r="I1145" t="str">
            <v>预付费东莞住宅新装或续费600元包年，带宽2M</v>
          </cell>
          <cell r="J1145">
            <v>600</v>
          </cell>
          <cell r="K1145">
            <v>600</v>
          </cell>
          <cell r="L1145" t="str">
            <v>2013-06-13</v>
          </cell>
          <cell r="M1145">
            <v>42168</v>
          </cell>
          <cell r="N1145" t="str">
            <v>2016-06-13</v>
          </cell>
          <cell r="O1145" t="str">
            <v>2015-06-13</v>
          </cell>
          <cell r="P1145" t="str">
            <v>宽带预付费</v>
          </cell>
          <cell r="Q1145" t="str">
            <v>续费</v>
          </cell>
          <cell r="R1145" t="str">
            <v>提前充值</v>
          </cell>
          <cell r="S1145" t="str">
            <v>家庭用户</v>
          </cell>
          <cell r="T1145" t="str">
            <v>(传统)XDSL</v>
          </cell>
          <cell r="U1145" t="str">
            <v>曾敏(zengmin)</v>
          </cell>
          <cell r="V1145" t="str">
            <v>ZX莞城黎广法</v>
          </cell>
          <cell r="W1145" t="str">
            <v/>
          </cell>
          <cell r="X1145" t="str">
            <v>莞城区</v>
          </cell>
          <cell r="Y1145">
            <v>0</v>
          </cell>
          <cell r="Z1145">
            <v>0</v>
          </cell>
          <cell r="AA1145" t="str">
            <v>莞城区</v>
          </cell>
          <cell r="AB1145" t="str">
            <v>13</v>
          </cell>
          <cell r="AC1145">
            <v>2</v>
          </cell>
          <cell r="AD1145">
            <v>12</v>
          </cell>
          <cell r="AE1145" t="str">
            <v>否</v>
          </cell>
          <cell r="AF1145" t="str">
            <v/>
          </cell>
          <cell r="AG1145" t="str">
            <v>否</v>
          </cell>
          <cell r="AH1145" t="str">
            <v>续本月</v>
          </cell>
          <cell r="AI1145" t="str">
            <v>否</v>
          </cell>
          <cell r="AO1145">
            <v>0</v>
          </cell>
          <cell r="AR1145" t="str">
            <v>石崇区</v>
          </cell>
        </row>
        <row r="1146">
          <cell r="F1146">
            <v>13537321742</v>
          </cell>
          <cell r="G1146" t="str">
            <v>13537321742</v>
          </cell>
          <cell r="H1146" t="str">
            <v>余雪球</v>
          </cell>
          <cell r="I1146" t="str">
            <v>预付费东莞住宅新装或续费1088元包年，带宽10M</v>
          </cell>
          <cell r="J1146">
            <v>1088</v>
          </cell>
          <cell r="K1146">
            <v>1088</v>
          </cell>
          <cell r="L1146" t="str">
            <v>2013-06-21</v>
          </cell>
          <cell r="M1146">
            <v>42176</v>
          </cell>
          <cell r="N1146" t="str">
            <v>2016-06-21</v>
          </cell>
          <cell r="O1146" t="str">
            <v>2015-06-12</v>
          </cell>
          <cell r="P1146" t="str">
            <v>宽带预付费</v>
          </cell>
          <cell r="Q1146" t="str">
            <v>续费</v>
          </cell>
          <cell r="R1146" t="str">
            <v>提前充值</v>
          </cell>
          <cell r="S1146" t="str">
            <v>家庭用户</v>
          </cell>
          <cell r="T1146" t="str">
            <v>FTTH</v>
          </cell>
          <cell r="U1146" t="str">
            <v>郑珊珊(zhengshans)</v>
          </cell>
          <cell r="V1146" t="str">
            <v>ZX高埗杨维邦</v>
          </cell>
          <cell r="W1146" t="str">
            <v>(非)</v>
          </cell>
          <cell r="X1146" t="str">
            <v>高埗区</v>
          </cell>
          <cell r="Y1146">
            <v>0</v>
          </cell>
          <cell r="Z1146">
            <v>0</v>
          </cell>
          <cell r="AA1146" t="str">
            <v>高埗区</v>
          </cell>
          <cell r="AB1146" t="str">
            <v>12</v>
          </cell>
          <cell r="AC1146">
            <v>10</v>
          </cell>
          <cell r="AD1146">
            <v>12</v>
          </cell>
          <cell r="AE1146" t="str">
            <v>是</v>
          </cell>
          <cell r="AF1146" t="str">
            <v/>
          </cell>
          <cell r="AG1146" t="str">
            <v>价值宽带</v>
          </cell>
          <cell r="AH1146" t="str">
            <v>续本月</v>
          </cell>
          <cell r="AI1146" t="str">
            <v>是</v>
          </cell>
          <cell r="AJ1146">
            <v>13537321742</v>
          </cell>
          <cell r="AO1146">
            <v>0</v>
          </cell>
          <cell r="AR1146" t="str">
            <v>石崇区</v>
          </cell>
        </row>
        <row r="1147">
          <cell r="F1147">
            <v>13560889832</v>
          </cell>
          <cell r="G1147" t="str">
            <v>13560889832</v>
          </cell>
          <cell r="H1147" t="str">
            <v>李毅</v>
          </cell>
          <cell r="I1147" t="str">
            <v>预付费东莞住宅新装或续费1088元包年，带宽20M</v>
          </cell>
          <cell r="J1147">
            <v>1088</v>
          </cell>
          <cell r="K1147">
            <v>1088</v>
          </cell>
          <cell r="L1147" t="str">
            <v>2013-07-26</v>
          </cell>
          <cell r="M1147">
            <v>42211</v>
          </cell>
          <cell r="N1147" t="str">
            <v>2016-07-26</v>
          </cell>
          <cell r="O1147" t="str">
            <v>2015-06-13</v>
          </cell>
          <cell r="P1147" t="str">
            <v>宽带预付费</v>
          </cell>
          <cell r="Q1147" t="str">
            <v>续费</v>
          </cell>
          <cell r="R1147" t="str">
            <v>提前充值</v>
          </cell>
          <cell r="S1147" t="str">
            <v>家庭用户</v>
          </cell>
          <cell r="T1147" t="str">
            <v>FTTH</v>
          </cell>
          <cell r="U1147" t="str">
            <v>郑珊珊(zhengshans)</v>
          </cell>
          <cell r="V1147" t="str">
            <v>ZX高步周国强</v>
          </cell>
          <cell r="W1147" t="str">
            <v/>
          </cell>
          <cell r="X1147" t="str">
            <v>高埗区</v>
          </cell>
          <cell r="Y1147">
            <v>0</v>
          </cell>
          <cell r="Z1147">
            <v>0</v>
          </cell>
          <cell r="AA1147" t="str">
            <v>高埗区</v>
          </cell>
          <cell r="AB1147" t="str">
            <v>13</v>
          </cell>
          <cell r="AC1147">
            <v>20</v>
          </cell>
          <cell r="AD1147">
            <v>12</v>
          </cell>
          <cell r="AE1147" t="str">
            <v>是</v>
          </cell>
          <cell r="AF1147" t="str">
            <v/>
          </cell>
          <cell r="AG1147" t="str">
            <v>价值宽带</v>
          </cell>
          <cell r="AH1147" t="str">
            <v>续后期</v>
          </cell>
          <cell r="AI1147" t="str">
            <v>否</v>
          </cell>
          <cell r="AO1147">
            <v>0</v>
          </cell>
          <cell r="AR1147" t="str">
            <v>石崇区</v>
          </cell>
        </row>
        <row r="1148">
          <cell r="F1148">
            <v>13763205378</v>
          </cell>
          <cell r="G1148" t="str">
            <v>13763205378</v>
          </cell>
          <cell r="H1148" t="str">
            <v>梁国华</v>
          </cell>
          <cell r="I1148" t="str">
            <v>预付费东莞住宅新装或续费888元包年，带宽12M</v>
          </cell>
          <cell r="J1148">
            <v>888</v>
          </cell>
          <cell r="K1148">
            <v>888</v>
          </cell>
          <cell r="L1148" t="str">
            <v>2005-09-23</v>
          </cell>
          <cell r="M1148">
            <v>42224</v>
          </cell>
          <cell r="N1148" t="str">
            <v>2016-08-08</v>
          </cell>
          <cell r="O1148" t="str">
            <v>2015-06-13</v>
          </cell>
          <cell r="P1148" t="str">
            <v>宽带预付费</v>
          </cell>
          <cell r="Q1148" t="str">
            <v>续费</v>
          </cell>
          <cell r="R1148" t="str">
            <v>提前充值</v>
          </cell>
          <cell r="S1148" t="str">
            <v>家庭用户</v>
          </cell>
          <cell r="T1148" t="str">
            <v>FTTH</v>
          </cell>
          <cell r="U1148" t="str">
            <v>郑珊珊(zhengshans)</v>
          </cell>
          <cell r="V1148" t="str">
            <v>ZX高步周国强</v>
          </cell>
          <cell r="W1148" t="str">
            <v/>
          </cell>
          <cell r="X1148" t="str">
            <v>高埗区</v>
          </cell>
          <cell r="Y1148">
            <v>0</v>
          </cell>
          <cell r="Z1148">
            <v>0</v>
          </cell>
          <cell r="AA1148" t="str">
            <v>高埗区</v>
          </cell>
          <cell r="AB1148" t="str">
            <v>13</v>
          </cell>
          <cell r="AC1148">
            <v>12</v>
          </cell>
          <cell r="AD1148">
            <v>12</v>
          </cell>
          <cell r="AE1148" t="str">
            <v>是</v>
          </cell>
          <cell r="AF1148" t="str">
            <v/>
          </cell>
          <cell r="AG1148" t="str">
            <v>价值宽带</v>
          </cell>
          <cell r="AH1148" t="str">
            <v>续后期</v>
          </cell>
          <cell r="AI1148" t="str">
            <v>否</v>
          </cell>
          <cell r="AO1148">
            <v>0</v>
          </cell>
          <cell r="AR1148" t="str">
            <v>石崇区</v>
          </cell>
        </row>
        <row r="1149">
          <cell r="F1149">
            <v>15217353123</v>
          </cell>
          <cell r="G1149" t="str">
            <v>15217353123</v>
          </cell>
          <cell r="H1149" t="str">
            <v>丁金刚</v>
          </cell>
          <cell r="I1149" t="str">
            <v>预付费东莞住宅新装或续费888元包年，带宽12M</v>
          </cell>
          <cell r="J1149">
            <v>888</v>
          </cell>
          <cell r="K1149">
            <v>888</v>
          </cell>
          <cell r="L1149" t="str">
            <v>2012-06-13</v>
          </cell>
          <cell r="M1149">
            <v>42180</v>
          </cell>
          <cell r="N1149" t="str">
            <v>2016-06-25</v>
          </cell>
          <cell r="O1149" t="str">
            <v>2015-06-14</v>
          </cell>
          <cell r="P1149" t="str">
            <v>宽带预付费</v>
          </cell>
          <cell r="Q1149" t="str">
            <v>续费</v>
          </cell>
          <cell r="R1149" t="str">
            <v>提前充值</v>
          </cell>
          <cell r="S1149" t="str">
            <v>家庭用户</v>
          </cell>
          <cell r="T1149" t="str">
            <v>FTTH</v>
          </cell>
          <cell r="U1149" t="str">
            <v>郑珊珊(zhengshans)</v>
          </cell>
          <cell r="V1149" t="str">
            <v>ZX高埗杨维邦</v>
          </cell>
          <cell r="W1149" t="str">
            <v/>
          </cell>
          <cell r="X1149" t="str">
            <v>高埗区</v>
          </cell>
          <cell r="Y1149">
            <v>0</v>
          </cell>
          <cell r="Z1149">
            <v>0</v>
          </cell>
          <cell r="AA1149" t="str">
            <v>高埗区</v>
          </cell>
          <cell r="AB1149" t="str">
            <v>14</v>
          </cell>
          <cell r="AC1149">
            <v>12</v>
          </cell>
          <cell r="AD1149">
            <v>12</v>
          </cell>
          <cell r="AE1149" t="str">
            <v>是</v>
          </cell>
          <cell r="AF1149" t="str">
            <v/>
          </cell>
          <cell r="AG1149" t="str">
            <v>价值宽带</v>
          </cell>
          <cell r="AH1149" t="str">
            <v>续本月</v>
          </cell>
          <cell r="AI1149" t="str">
            <v>是</v>
          </cell>
          <cell r="AJ1149">
            <v>15217353123</v>
          </cell>
          <cell r="AO1149">
            <v>0</v>
          </cell>
          <cell r="AR1149" t="str">
            <v>石崇区</v>
          </cell>
        </row>
        <row r="1150">
          <cell r="F1150">
            <v>15822465218</v>
          </cell>
          <cell r="G1150" t="str">
            <v>15822465218</v>
          </cell>
          <cell r="H1150" t="str">
            <v>饶晋初</v>
          </cell>
          <cell r="I1150" t="str">
            <v>预付费东莞住宅新装或续费1408元包2年，带宽12M</v>
          </cell>
          <cell r="J1150">
            <v>1408</v>
          </cell>
          <cell r="K1150">
            <v>1408</v>
          </cell>
          <cell r="L1150" t="str">
            <v>2013-06-16</v>
          </cell>
          <cell r="M1150">
            <v>42171</v>
          </cell>
          <cell r="N1150" t="str">
            <v>2017-06-16</v>
          </cell>
          <cell r="O1150" t="str">
            <v>2015-06-13</v>
          </cell>
          <cell r="P1150" t="str">
            <v>宽带预付费</v>
          </cell>
          <cell r="Q1150" t="str">
            <v>续费</v>
          </cell>
          <cell r="R1150" t="str">
            <v>提前充值</v>
          </cell>
          <cell r="S1150" t="str">
            <v>家庭用户</v>
          </cell>
          <cell r="T1150" t="str">
            <v>FTTH</v>
          </cell>
          <cell r="U1150" t="str">
            <v>郑珊珊(zhengshans)</v>
          </cell>
          <cell r="V1150" t="str">
            <v>DSBR高埗杨维邦</v>
          </cell>
          <cell r="W1150" t="str">
            <v/>
          </cell>
          <cell r="X1150" t="str">
            <v>高埗区</v>
          </cell>
          <cell r="Y1150">
            <v>0</v>
          </cell>
          <cell r="Z1150">
            <v>0</v>
          </cell>
          <cell r="AA1150" t="str">
            <v>高埗区</v>
          </cell>
          <cell r="AB1150" t="str">
            <v>13</v>
          </cell>
          <cell r="AC1150">
            <v>12</v>
          </cell>
          <cell r="AD1150">
            <v>24</v>
          </cell>
          <cell r="AE1150" t="str">
            <v>是</v>
          </cell>
          <cell r="AF1150" t="str">
            <v/>
          </cell>
          <cell r="AG1150" t="str">
            <v>价值宽带</v>
          </cell>
          <cell r="AH1150" t="str">
            <v>续本月</v>
          </cell>
          <cell r="AI1150" t="str">
            <v>是</v>
          </cell>
          <cell r="AJ1150">
            <v>15822465218</v>
          </cell>
          <cell r="AO1150">
            <v>0</v>
          </cell>
          <cell r="AR1150" t="str">
            <v>石龙坑区</v>
          </cell>
        </row>
        <row r="1151">
          <cell r="F1151">
            <v>15876463802</v>
          </cell>
          <cell r="G1151" t="str">
            <v>15876463802</v>
          </cell>
          <cell r="H1151" t="str">
            <v>毛金满</v>
          </cell>
          <cell r="I1151" t="str">
            <v>预付费东莞住宅新装或续费400元包半年，带宽4M</v>
          </cell>
          <cell r="J1151">
            <v>400</v>
          </cell>
          <cell r="K1151">
            <v>400</v>
          </cell>
          <cell r="L1151" t="str">
            <v>2012-06-15</v>
          </cell>
          <cell r="M1151">
            <v>42171</v>
          </cell>
          <cell r="N1151" t="str">
            <v>2015-12-16</v>
          </cell>
          <cell r="O1151" t="str">
            <v>2015-06-14</v>
          </cell>
          <cell r="P1151" t="str">
            <v>宽带预付费</v>
          </cell>
          <cell r="Q1151" t="str">
            <v>续费</v>
          </cell>
          <cell r="R1151" t="str">
            <v>提前充值</v>
          </cell>
          <cell r="S1151" t="str">
            <v>家庭用户</v>
          </cell>
          <cell r="T1151" t="str">
            <v>FTTH</v>
          </cell>
          <cell r="U1151" t="str">
            <v>郑珊珊(zhengshans)</v>
          </cell>
          <cell r="V1151" t="str">
            <v>ZX高埗杨维邦</v>
          </cell>
          <cell r="W1151" t="str">
            <v/>
          </cell>
          <cell r="X1151" t="str">
            <v>高埗区</v>
          </cell>
          <cell r="Y1151">
            <v>0</v>
          </cell>
          <cell r="Z1151">
            <v>0</v>
          </cell>
          <cell r="AA1151" t="str">
            <v>高埗区</v>
          </cell>
          <cell r="AB1151" t="str">
            <v>14</v>
          </cell>
          <cell r="AC1151">
            <v>4</v>
          </cell>
          <cell r="AD1151">
            <v>6</v>
          </cell>
          <cell r="AE1151" t="str">
            <v>是</v>
          </cell>
          <cell r="AF1151" t="str">
            <v/>
          </cell>
          <cell r="AG1151" t="str">
            <v>否</v>
          </cell>
          <cell r="AH1151" t="str">
            <v>续本月</v>
          </cell>
          <cell r="AI1151" t="str">
            <v>是</v>
          </cell>
          <cell r="AJ1151">
            <v>15876463802</v>
          </cell>
          <cell r="AO1151">
            <v>0</v>
          </cell>
          <cell r="AR1151" t="str">
            <v>石龙坑区</v>
          </cell>
        </row>
        <row r="1152">
          <cell r="F1152">
            <v>18825567270</v>
          </cell>
          <cell r="G1152" t="str">
            <v>18825567270</v>
          </cell>
          <cell r="H1152" t="str">
            <v>周旭东</v>
          </cell>
          <cell r="I1152" t="str">
            <v>预付费东莞住宅新装或续费1088元包年，带宽20M</v>
          </cell>
          <cell r="J1152">
            <v>1088</v>
          </cell>
          <cell r="K1152">
            <v>1088</v>
          </cell>
          <cell r="L1152" t="str">
            <v>2014-07-06</v>
          </cell>
          <cell r="M1152">
            <v>42191</v>
          </cell>
          <cell r="N1152" t="str">
            <v>2016-07-06</v>
          </cell>
          <cell r="O1152" t="str">
            <v>2015-06-12</v>
          </cell>
          <cell r="P1152" t="str">
            <v>宽带预付费</v>
          </cell>
          <cell r="Q1152" t="str">
            <v>续费</v>
          </cell>
          <cell r="R1152" t="str">
            <v>提前充值</v>
          </cell>
          <cell r="S1152" t="str">
            <v>家庭用户</v>
          </cell>
          <cell r="T1152" t="str">
            <v>FTTH</v>
          </cell>
          <cell r="U1152" t="str">
            <v>郑珊珊(zhengshans)</v>
          </cell>
          <cell r="V1152" t="str">
            <v>ZX高步周国强</v>
          </cell>
          <cell r="W1152" t="str">
            <v/>
          </cell>
          <cell r="X1152" t="str">
            <v>高埗区</v>
          </cell>
          <cell r="Y1152">
            <v>0</v>
          </cell>
          <cell r="Z1152">
            <v>0</v>
          </cell>
          <cell r="AA1152" t="str">
            <v>高埗区</v>
          </cell>
          <cell r="AB1152" t="str">
            <v>12</v>
          </cell>
          <cell r="AC1152">
            <v>20</v>
          </cell>
          <cell r="AD1152">
            <v>12</v>
          </cell>
          <cell r="AE1152" t="str">
            <v>是</v>
          </cell>
          <cell r="AF1152" t="str">
            <v/>
          </cell>
          <cell r="AG1152" t="str">
            <v>价值宽带</v>
          </cell>
          <cell r="AH1152" t="str">
            <v>续后期</v>
          </cell>
          <cell r="AI1152" t="str">
            <v>否</v>
          </cell>
          <cell r="AO1152">
            <v>0</v>
          </cell>
          <cell r="AR1152" t="str">
            <v>下岭贝区</v>
          </cell>
        </row>
        <row r="1153">
          <cell r="F1153">
            <v>13809613369</v>
          </cell>
          <cell r="G1153" t="str">
            <v>13809613369</v>
          </cell>
          <cell r="H1153" t="str">
            <v>肖汉钦</v>
          </cell>
          <cell r="I1153" t="str">
            <v>预付费东莞住宅新装或续费888元包年，带宽12M</v>
          </cell>
          <cell r="J1153">
            <v>888</v>
          </cell>
          <cell r="K1153">
            <v>888</v>
          </cell>
          <cell r="L1153" t="str">
            <v>2013-06-16</v>
          </cell>
          <cell r="M1153">
            <v>42171</v>
          </cell>
          <cell r="N1153" t="str">
            <v>2016-06-16</v>
          </cell>
          <cell r="O1153" t="str">
            <v>2015-06-13</v>
          </cell>
          <cell r="P1153" t="str">
            <v>宽带预付费</v>
          </cell>
          <cell r="Q1153" t="str">
            <v>续费</v>
          </cell>
          <cell r="R1153" t="str">
            <v>提前充值</v>
          </cell>
          <cell r="S1153" t="str">
            <v>家庭用户</v>
          </cell>
          <cell r="T1153" t="str">
            <v>FTTH</v>
          </cell>
          <cell r="U1153" t="str">
            <v>曾敏(zengmin)</v>
          </cell>
          <cell r="V1153" t="str">
            <v>ZX东城伍宜勇</v>
          </cell>
          <cell r="W1153" t="str">
            <v>电商价值宽带营销</v>
          </cell>
          <cell r="X1153" t="str">
            <v>东城区</v>
          </cell>
          <cell r="Y1153">
            <v>0</v>
          </cell>
          <cell r="Z1153">
            <v>0</v>
          </cell>
          <cell r="AA1153" t="str">
            <v>东城区</v>
          </cell>
          <cell r="AB1153" t="str">
            <v>13</v>
          </cell>
          <cell r="AC1153">
            <v>12</v>
          </cell>
          <cell r="AD1153">
            <v>12</v>
          </cell>
          <cell r="AE1153" t="str">
            <v>是</v>
          </cell>
          <cell r="AF1153" t="str">
            <v/>
          </cell>
          <cell r="AG1153" t="str">
            <v>价值宽带</v>
          </cell>
          <cell r="AH1153" t="str">
            <v>续本月</v>
          </cell>
          <cell r="AI1153" t="str">
            <v>是</v>
          </cell>
          <cell r="AJ1153">
            <v>13809613369</v>
          </cell>
          <cell r="AO1153">
            <v>0</v>
          </cell>
          <cell r="AR1153" t="str">
            <v>下岭贝区</v>
          </cell>
        </row>
        <row r="1154">
          <cell r="F1154">
            <v>13431257268</v>
          </cell>
          <cell r="G1154" t="str">
            <v>13431257268</v>
          </cell>
          <cell r="H1154" t="str">
            <v>段刚</v>
          </cell>
          <cell r="I1154" t="str">
            <v>预付费东莞住宅新装或续费888元包年，带宽12M</v>
          </cell>
          <cell r="J1154">
            <v>888</v>
          </cell>
          <cell r="K1154">
            <v>888</v>
          </cell>
          <cell r="L1154" t="str">
            <v>2014-07-03</v>
          </cell>
          <cell r="M1154">
            <v>42188</v>
          </cell>
          <cell r="N1154" t="str">
            <v>2016-07-03</v>
          </cell>
          <cell r="O1154" t="str">
            <v>2015-06-14</v>
          </cell>
          <cell r="P1154" t="str">
            <v>宽带预付费</v>
          </cell>
          <cell r="Q1154" t="str">
            <v>续费</v>
          </cell>
          <cell r="R1154" t="str">
            <v>提前充值</v>
          </cell>
          <cell r="S1154" t="str">
            <v>家庭用户</v>
          </cell>
          <cell r="T1154" t="str">
            <v>FTTH</v>
          </cell>
          <cell r="U1154" t="str">
            <v>营业厅经理(李甜琴)(CQYX01)</v>
          </cell>
          <cell r="V1154" t="str">
            <v>ZX南城黎广俊</v>
          </cell>
          <cell r="W1154" t="str">
            <v/>
          </cell>
          <cell r="X1154" t="str">
            <v>南城区</v>
          </cell>
          <cell r="Y1154">
            <v>0</v>
          </cell>
          <cell r="Z1154">
            <v>0</v>
          </cell>
          <cell r="AA1154" t="str">
            <v>南城区</v>
          </cell>
          <cell r="AB1154" t="str">
            <v>14</v>
          </cell>
          <cell r="AC1154">
            <v>12</v>
          </cell>
          <cell r="AD1154">
            <v>12</v>
          </cell>
          <cell r="AE1154" t="str">
            <v>是</v>
          </cell>
          <cell r="AF1154" t="str">
            <v/>
          </cell>
          <cell r="AG1154" t="str">
            <v>价值宽带</v>
          </cell>
          <cell r="AH1154" t="str">
            <v>续后期</v>
          </cell>
          <cell r="AI1154" t="str">
            <v>否</v>
          </cell>
          <cell r="AO1154">
            <v>0</v>
          </cell>
          <cell r="AR1154" t="str">
            <v>下岭贝区</v>
          </cell>
        </row>
        <row r="1155">
          <cell r="F1155">
            <v>13751268598</v>
          </cell>
          <cell r="G1155" t="str">
            <v>13751268598</v>
          </cell>
          <cell r="H1155" t="str">
            <v>梁德平</v>
          </cell>
          <cell r="I1155" t="str">
            <v>预付费东莞住宅新装或续费888元包年，带宽12M</v>
          </cell>
          <cell r="J1155">
            <v>888</v>
          </cell>
          <cell r="K1155">
            <v>888</v>
          </cell>
          <cell r="L1155" t="str">
            <v>2014-06-05</v>
          </cell>
          <cell r="M1155">
            <v>42160</v>
          </cell>
          <cell r="N1155" t="str">
            <v>2016-06-12</v>
          </cell>
          <cell r="O1155" t="str">
            <v>2015-06-12</v>
          </cell>
          <cell r="P1155" t="str">
            <v>宽带预付费</v>
          </cell>
          <cell r="Q1155" t="str">
            <v>续费</v>
          </cell>
          <cell r="R1155" t="str">
            <v>往月充值</v>
          </cell>
          <cell r="S1155" t="str">
            <v>家庭用户</v>
          </cell>
          <cell r="T1155" t="str">
            <v>FTTH</v>
          </cell>
          <cell r="U1155" t="str">
            <v>杜秋月(duqiuy)</v>
          </cell>
          <cell r="V1155" t="str">
            <v>ZX万江肖俊标</v>
          </cell>
          <cell r="W1155" t="str">
            <v/>
          </cell>
          <cell r="X1155" t="str">
            <v>万江区</v>
          </cell>
          <cell r="Y1155">
            <v>0</v>
          </cell>
          <cell r="Z1155">
            <v>0</v>
          </cell>
          <cell r="AA1155" t="str">
            <v>万江区</v>
          </cell>
          <cell r="AB1155" t="str">
            <v>12</v>
          </cell>
          <cell r="AC1155">
            <v>12</v>
          </cell>
          <cell r="AD1155">
            <v>12</v>
          </cell>
          <cell r="AE1155" t="str">
            <v>是</v>
          </cell>
          <cell r="AF1155" t="str">
            <v/>
          </cell>
          <cell r="AG1155" t="str">
            <v>价值宽带</v>
          </cell>
          <cell r="AH1155" t="str">
            <v>续本月</v>
          </cell>
          <cell r="AI1155" t="str">
            <v>是</v>
          </cell>
          <cell r="AJ1155">
            <v>13751268598</v>
          </cell>
          <cell r="AO1155">
            <v>0</v>
          </cell>
          <cell r="AR1155" t="str">
            <v>西城区</v>
          </cell>
        </row>
        <row r="1156">
          <cell r="F1156">
            <v>13669808042</v>
          </cell>
          <cell r="G1156" t="str">
            <v>13669808042</v>
          </cell>
          <cell r="H1156" t="str">
            <v>黄华</v>
          </cell>
          <cell r="I1156" t="str">
            <v>预付费东莞住宅新装或续费888元包年，带宽12M</v>
          </cell>
          <cell r="J1156">
            <v>888</v>
          </cell>
          <cell r="K1156">
            <v>888</v>
          </cell>
          <cell r="L1156" t="str">
            <v>2011-03-24</v>
          </cell>
          <cell r="M1156">
            <v>42210</v>
          </cell>
          <cell r="N1156" t="str">
            <v>2016-07-25</v>
          </cell>
          <cell r="O1156" t="str">
            <v>2015-06-14</v>
          </cell>
          <cell r="P1156" t="str">
            <v>宽带预付费</v>
          </cell>
          <cell r="Q1156" t="str">
            <v>续费</v>
          </cell>
          <cell r="R1156" t="str">
            <v>提前充值</v>
          </cell>
          <cell r="S1156" t="str">
            <v>家庭用户</v>
          </cell>
          <cell r="T1156" t="str">
            <v>FTTH</v>
          </cell>
          <cell r="U1156" t="str">
            <v>方兰(fangl)</v>
          </cell>
          <cell r="V1156" t="str">
            <v>ZX樟木头伍红军</v>
          </cell>
          <cell r="W1156" t="str">
            <v>电商价值宽带营销</v>
          </cell>
          <cell r="X1156" t="str">
            <v>樟木头区</v>
          </cell>
          <cell r="Y1156">
            <v>0</v>
          </cell>
          <cell r="Z1156">
            <v>0</v>
          </cell>
          <cell r="AA1156" t="str">
            <v>樟木头区</v>
          </cell>
          <cell r="AB1156" t="str">
            <v>14</v>
          </cell>
          <cell r="AC1156">
            <v>12</v>
          </cell>
          <cell r="AD1156">
            <v>12</v>
          </cell>
          <cell r="AE1156" t="str">
            <v>是</v>
          </cell>
          <cell r="AF1156" t="str">
            <v/>
          </cell>
          <cell r="AG1156" t="str">
            <v>价值宽带</v>
          </cell>
          <cell r="AH1156" t="str">
            <v>续后期</v>
          </cell>
          <cell r="AI1156" t="str">
            <v>否</v>
          </cell>
          <cell r="AO1156">
            <v>0</v>
          </cell>
          <cell r="AR1156" t="str">
            <v>三江区</v>
          </cell>
        </row>
        <row r="1157">
          <cell r="F1157">
            <v>13192486519</v>
          </cell>
          <cell r="G1157" t="str">
            <v>13192486519</v>
          </cell>
          <cell r="H1157" t="str">
            <v>林婷婷</v>
          </cell>
          <cell r="I1157" t="str">
            <v>预付费东莞住宅新装或续费680元包年，带宽4M</v>
          </cell>
          <cell r="J1157">
            <v>680</v>
          </cell>
          <cell r="K1157">
            <v>680</v>
          </cell>
          <cell r="L1157" t="str">
            <v>2013-06-18</v>
          </cell>
          <cell r="M1157">
            <v>42175</v>
          </cell>
          <cell r="N1157" t="str">
            <v>2016-06-20</v>
          </cell>
          <cell r="O1157" t="str">
            <v>2015-06-13</v>
          </cell>
          <cell r="P1157" t="str">
            <v>宽带预付费</v>
          </cell>
          <cell r="Q1157" t="str">
            <v>续费</v>
          </cell>
          <cell r="R1157" t="str">
            <v>当月充值</v>
          </cell>
          <cell r="S1157" t="str">
            <v>家庭用户</v>
          </cell>
          <cell r="T1157" t="str">
            <v>(传统)XDSL</v>
          </cell>
          <cell r="U1157" t="str">
            <v>李燕舞(liyw)</v>
          </cell>
          <cell r="V1157" t="str">
            <v>ZX塘厦岑常师</v>
          </cell>
          <cell r="W1157" t="str">
            <v>1、工单编号219807   2、3、4、</v>
          </cell>
          <cell r="X1157" t="str">
            <v>塘厦区</v>
          </cell>
          <cell r="Y1157">
            <v>0</v>
          </cell>
          <cell r="Z1157">
            <v>0</v>
          </cell>
          <cell r="AA1157" t="str">
            <v>塘厦区</v>
          </cell>
          <cell r="AB1157" t="str">
            <v>13</v>
          </cell>
          <cell r="AC1157">
            <v>4</v>
          </cell>
          <cell r="AD1157">
            <v>12</v>
          </cell>
          <cell r="AE1157" t="str">
            <v>否</v>
          </cell>
          <cell r="AF1157" t="str">
            <v/>
          </cell>
          <cell r="AG1157" t="str">
            <v>否</v>
          </cell>
          <cell r="AH1157" t="str">
            <v>续本月</v>
          </cell>
          <cell r="AI1157" t="str">
            <v>否</v>
          </cell>
          <cell r="AO1157">
            <v>0</v>
          </cell>
          <cell r="AR1157" t="str">
            <v>新城区</v>
          </cell>
        </row>
        <row r="1158">
          <cell r="F1158">
            <v>18002956250</v>
          </cell>
          <cell r="G1158" t="str">
            <v>18002956250</v>
          </cell>
          <cell r="H1158" t="str">
            <v>程杰</v>
          </cell>
          <cell r="I1158" t="str">
            <v>预付费东莞住宅新装或续费888元包年，带宽12M</v>
          </cell>
          <cell r="J1158">
            <v>888</v>
          </cell>
          <cell r="K1158">
            <v>888</v>
          </cell>
          <cell r="L1158" t="str">
            <v>2013-09-15</v>
          </cell>
          <cell r="M1158">
            <v>42270</v>
          </cell>
          <cell r="N1158" t="str">
            <v>2016-09-23</v>
          </cell>
          <cell r="O1158" t="str">
            <v>2015-06-12</v>
          </cell>
          <cell r="P1158" t="str">
            <v>宽带预付费</v>
          </cell>
          <cell r="Q1158" t="str">
            <v>续费</v>
          </cell>
          <cell r="R1158" t="str">
            <v>提前充值</v>
          </cell>
          <cell r="S1158" t="str">
            <v>家庭用户</v>
          </cell>
          <cell r="T1158" t="str">
            <v>GPON+LAN</v>
          </cell>
          <cell r="U1158" t="str">
            <v>李燕舞(liyw)</v>
          </cell>
          <cell r="V1158" t="str">
            <v>ZX塘厦何攀</v>
          </cell>
          <cell r="W1158" t="str">
            <v>电商价值宽带营销</v>
          </cell>
          <cell r="X1158" t="str">
            <v>塘厦区</v>
          </cell>
          <cell r="Y1158">
            <v>0</v>
          </cell>
          <cell r="Z1158">
            <v>0</v>
          </cell>
          <cell r="AA1158" t="str">
            <v>塘厦区</v>
          </cell>
          <cell r="AB1158" t="str">
            <v>12</v>
          </cell>
          <cell r="AC1158">
            <v>12</v>
          </cell>
          <cell r="AD1158">
            <v>12</v>
          </cell>
          <cell r="AE1158" t="str">
            <v>是</v>
          </cell>
          <cell r="AF1158" t="str">
            <v/>
          </cell>
          <cell r="AG1158" t="str">
            <v>价值宽带</v>
          </cell>
          <cell r="AH1158" t="str">
            <v>续后期</v>
          </cell>
          <cell r="AI1158" t="str">
            <v>否</v>
          </cell>
          <cell r="AO1158">
            <v>0</v>
          </cell>
          <cell r="AR1158" t="str">
            <v>桔洲区</v>
          </cell>
        </row>
        <row r="1159">
          <cell r="F1159">
            <v>13450001650</v>
          </cell>
          <cell r="G1159" t="str">
            <v>13450001650</v>
          </cell>
          <cell r="H1159" t="str">
            <v>凌丽芳</v>
          </cell>
          <cell r="I1159" t="str">
            <v>预付费东莞住宅新装或续费100元包月，带宽4M</v>
          </cell>
          <cell r="J1159">
            <v>100</v>
          </cell>
          <cell r="K1159">
            <v>100</v>
          </cell>
          <cell r="L1159" t="str">
            <v>2011-01-18</v>
          </cell>
          <cell r="M1159">
            <v>42166</v>
          </cell>
          <cell r="N1159" t="str">
            <v>2015-08-12</v>
          </cell>
          <cell r="O1159" t="str">
            <v>2015-06-12</v>
          </cell>
          <cell r="P1159" t="str">
            <v>宽带预付费</v>
          </cell>
          <cell r="Q1159" t="str">
            <v>续费</v>
          </cell>
          <cell r="R1159" t="str">
            <v>当月充值</v>
          </cell>
          <cell r="S1159" t="str">
            <v>家庭用户</v>
          </cell>
          <cell r="T1159" t="str">
            <v>FTTH</v>
          </cell>
          <cell r="U1159" t="str">
            <v>李燕舞(liyw)</v>
          </cell>
          <cell r="V1159" t="str">
            <v>ZY塘厦营业厅</v>
          </cell>
          <cell r="W1159" t="str">
            <v>电商价值宽带营销</v>
          </cell>
          <cell r="X1159" t="str">
            <v>塘厦区</v>
          </cell>
          <cell r="Y1159">
            <v>0</v>
          </cell>
          <cell r="Z1159">
            <v>0</v>
          </cell>
          <cell r="AA1159" t="str">
            <v>塘厦区</v>
          </cell>
          <cell r="AB1159" t="str">
            <v>12</v>
          </cell>
          <cell r="AC1159">
            <v>4</v>
          </cell>
          <cell r="AD1159">
            <v>1</v>
          </cell>
          <cell r="AE1159" t="str">
            <v>是</v>
          </cell>
          <cell r="AF1159" t="str">
            <v/>
          </cell>
          <cell r="AG1159" t="str">
            <v>否</v>
          </cell>
          <cell r="AH1159" t="str">
            <v>续本月</v>
          </cell>
          <cell r="AI1159" t="str">
            <v>是</v>
          </cell>
          <cell r="AJ1159">
            <v>13450001650</v>
          </cell>
          <cell r="AO1159">
            <v>0</v>
          </cell>
          <cell r="AR1159" t="str">
            <v>桔洲区</v>
          </cell>
        </row>
        <row r="1160">
          <cell r="F1160">
            <v>13450001650</v>
          </cell>
          <cell r="G1160" t="str">
            <v>13450001650</v>
          </cell>
          <cell r="H1160" t="str">
            <v>凌丽芳</v>
          </cell>
          <cell r="I1160" t="str">
            <v>预付费东莞住宅新装或续费100元包月，带宽4M</v>
          </cell>
          <cell r="J1160">
            <v>100</v>
          </cell>
          <cell r="K1160">
            <v>100</v>
          </cell>
          <cell r="L1160" t="str">
            <v>2011-01-18</v>
          </cell>
          <cell r="M1160">
            <v>42197</v>
          </cell>
          <cell r="N1160" t="str">
            <v>2015-08-12</v>
          </cell>
          <cell r="O1160" t="str">
            <v>2015-06-12</v>
          </cell>
          <cell r="P1160" t="str">
            <v>宽带预付费</v>
          </cell>
          <cell r="Q1160" t="str">
            <v>续费</v>
          </cell>
          <cell r="R1160" t="str">
            <v>提前充值</v>
          </cell>
          <cell r="S1160" t="str">
            <v>家庭用户</v>
          </cell>
          <cell r="T1160" t="str">
            <v>FTTH</v>
          </cell>
          <cell r="U1160" t="str">
            <v>李燕舞(liyw)</v>
          </cell>
          <cell r="V1160" t="str">
            <v>ZY塘厦营业厅</v>
          </cell>
          <cell r="W1160" t="str">
            <v>电商价值宽带营销</v>
          </cell>
          <cell r="X1160" t="str">
            <v>塘厦区</v>
          </cell>
          <cell r="Y1160">
            <v>0</v>
          </cell>
          <cell r="Z1160">
            <v>0</v>
          </cell>
          <cell r="AA1160" t="str">
            <v>塘厦区</v>
          </cell>
          <cell r="AB1160" t="str">
            <v>12</v>
          </cell>
          <cell r="AC1160">
            <v>4</v>
          </cell>
          <cell r="AD1160">
            <v>1</v>
          </cell>
          <cell r="AE1160" t="str">
            <v>是</v>
          </cell>
          <cell r="AF1160" t="str">
            <v/>
          </cell>
          <cell r="AG1160" t="str">
            <v>否</v>
          </cell>
          <cell r="AH1160" t="str">
            <v>续后期</v>
          </cell>
          <cell r="AI1160" t="str">
            <v>否</v>
          </cell>
          <cell r="AJ1160">
            <v>13450001650</v>
          </cell>
          <cell r="AO1160">
            <v>0</v>
          </cell>
          <cell r="AR1160" t="str">
            <v>桔洲区</v>
          </cell>
        </row>
        <row r="1161">
          <cell r="F1161">
            <v>18874786805</v>
          </cell>
          <cell r="G1161" t="str">
            <v>18874786805</v>
          </cell>
          <cell r="H1161" t="str">
            <v>东莞市凯进机械电子有限公司</v>
          </cell>
          <cell r="I1161" t="str">
            <v>预付费东莞住宅新装或续费1408元包2年，带宽12M</v>
          </cell>
          <cell r="J1161">
            <v>1408</v>
          </cell>
          <cell r="K1161">
            <v>1408</v>
          </cell>
          <cell r="L1161" t="str">
            <v>2014-07-17</v>
          </cell>
          <cell r="M1161">
            <v>42202</v>
          </cell>
          <cell r="N1161" t="str">
            <v>2017-07-17</v>
          </cell>
          <cell r="O1161" t="str">
            <v>2015-06-12</v>
          </cell>
          <cell r="P1161" t="str">
            <v>宽带预付费</v>
          </cell>
          <cell r="Q1161" t="str">
            <v>续费</v>
          </cell>
          <cell r="R1161" t="str">
            <v>提前充值</v>
          </cell>
          <cell r="S1161" t="str">
            <v>家庭用户</v>
          </cell>
          <cell r="T1161" t="str">
            <v>FTTH</v>
          </cell>
          <cell r="U1161" t="str">
            <v>李燕舞(liyw)</v>
          </cell>
          <cell r="V1161" t="str">
            <v>ZX塘厦何攀</v>
          </cell>
          <cell r="W1161" t="str">
            <v/>
          </cell>
          <cell r="X1161" t="str">
            <v>塘厦区</v>
          </cell>
          <cell r="Y1161">
            <v>0</v>
          </cell>
          <cell r="Z1161">
            <v>0</v>
          </cell>
          <cell r="AA1161" t="str">
            <v>塘厦区</v>
          </cell>
          <cell r="AB1161" t="str">
            <v>12</v>
          </cell>
          <cell r="AC1161">
            <v>12</v>
          </cell>
          <cell r="AD1161">
            <v>24</v>
          </cell>
          <cell r="AE1161" t="str">
            <v>是</v>
          </cell>
          <cell r="AF1161" t="str">
            <v/>
          </cell>
          <cell r="AG1161" t="str">
            <v>价值宽带</v>
          </cell>
          <cell r="AH1161" t="str">
            <v>续后期</v>
          </cell>
          <cell r="AI1161" t="str">
            <v>否</v>
          </cell>
          <cell r="AO1161">
            <v>0</v>
          </cell>
          <cell r="AR1161" t="str">
            <v>桔洲区</v>
          </cell>
        </row>
        <row r="1162">
          <cell r="F1162">
            <v>13642895394</v>
          </cell>
          <cell r="G1162" t="str">
            <v>13642895394</v>
          </cell>
          <cell r="H1162" t="str">
            <v>黄满洪</v>
          </cell>
          <cell r="I1162" t="str">
            <v>预付费东莞住宅新装或续费888元包年，带宽12M</v>
          </cell>
          <cell r="J1162">
            <v>888</v>
          </cell>
          <cell r="K1162">
            <v>888</v>
          </cell>
          <cell r="L1162" t="str">
            <v>2014-07-10</v>
          </cell>
          <cell r="M1162">
            <v>42195</v>
          </cell>
          <cell r="N1162" t="str">
            <v>2016-07-10</v>
          </cell>
          <cell r="O1162" t="str">
            <v>2015-06-13</v>
          </cell>
          <cell r="P1162" t="str">
            <v>宽带预付费</v>
          </cell>
          <cell r="Q1162" t="str">
            <v>续费</v>
          </cell>
          <cell r="R1162" t="str">
            <v>提前充值</v>
          </cell>
          <cell r="S1162" t="str">
            <v>家庭用户</v>
          </cell>
          <cell r="T1162" t="str">
            <v>FTTH</v>
          </cell>
          <cell r="U1162" t="str">
            <v>李燕舞(liyw)</v>
          </cell>
          <cell r="V1162" t="str">
            <v>DL环宇通信</v>
          </cell>
          <cell r="W1162" t="str">
            <v>非</v>
          </cell>
          <cell r="X1162" t="str">
            <v>塘厦区</v>
          </cell>
          <cell r="Y1162">
            <v>0</v>
          </cell>
          <cell r="Z1162">
            <v>0</v>
          </cell>
          <cell r="AA1162" t="str">
            <v>塘厦区</v>
          </cell>
          <cell r="AB1162" t="str">
            <v>13</v>
          </cell>
          <cell r="AC1162">
            <v>12</v>
          </cell>
          <cell r="AD1162">
            <v>12</v>
          </cell>
          <cell r="AE1162" t="str">
            <v>是</v>
          </cell>
          <cell r="AF1162" t="str">
            <v/>
          </cell>
          <cell r="AG1162" t="str">
            <v>价值宽带</v>
          </cell>
          <cell r="AH1162" t="str">
            <v>续后期</v>
          </cell>
          <cell r="AI1162" t="str">
            <v>否</v>
          </cell>
          <cell r="AO1162">
            <v>0</v>
          </cell>
          <cell r="AR1162" t="str">
            <v>桔洲区</v>
          </cell>
        </row>
        <row r="1163">
          <cell r="F1163">
            <v>13143874784</v>
          </cell>
          <cell r="G1163" t="str">
            <v>13143874784</v>
          </cell>
          <cell r="H1163" t="str">
            <v>卢焕芝</v>
          </cell>
          <cell r="I1163" t="str">
            <v>预付费东莞住宅新装或续费1408元包2年，带宽12M</v>
          </cell>
          <cell r="J1163">
            <v>1408</v>
          </cell>
          <cell r="K1163">
            <v>1408</v>
          </cell>
          <cell r="L1163" t="str">
            <v>2014-06-12</v>
          </cell>
          <cell r="M1163">
            <v>42167</v>
          </cell>
          <cell r="N1163" t="str">
            <v>2017-06-13</v>
          </cell>
          <cell r="O1163" t="str">
            <v>2015-06-13</v>
          </cell>
          <cell r="P1163" t="str">
            <v>宽带预付费</v>
          </cell>
          <cell r="Q1163" t="str">
            <v>续费</v>
          </cell>
          <cell r="R1163" t="str">
            <v>当月充值</v>
          </cell>
          <cell r="S1163" t="str">
            <v>家庭用户</v>
          </cell>
          <cell r="T1163" t="str">
            <v>FTTH</v>
          </cell>
          <cell r="U1163" t="str">
            <v>方兰(fangl)</v>
          </cell>
          <cell r="V1163" t="str">
            <v>ZX樟木头伍红军</v>
          </cell>
          <cell r="W1163" t="str">
            <v/>
          </cell>
          <cell r="X1163" t="str">
            <v>樟木头区</v>
          </cell>
          <cell r="Y1163">
            <v>0</v>
          </cell>
          <cell r="Z1163">
            <v>0</v>
          </cell>
          <cell r="AA1163" t="str">
            <v>樟木头区</v>
          </cell>
          <cell r="AB1163" t="str">
            <v>13</v>
          </cell>
          <cell r="AC1163">
            <v>12</v>
          </cell>
          <cell r="AD1163">
            <v>24</v>
          </cell>
          <cell r="AE1163" t="str">
            <v>是</v>
          </cell>
          <cell r="AF1163" t="str">
            <v/>
          </cell>
          <cell r="AG1163" t="str">
            <v>价值宽带</v>
          </cell>
          <cell r="AH1163" t="str">
            <v>续本月</v>
          </cell>
          <cell r="AI1163" t="str">
            <v>是</v>
          </cell>
          <cell r="AJ1163">
            <v>13143874784</v>
          </cell>
          <cell r="AO1163">
            <v>0</v>
          </cell>
          <cell r="AR1163" t="str">
            <v>桔洲区</v>
          </cell>
        </row>
        <row r="1164">
          <cell r="F1164">
            <v>13878613424</v>
          </cell>
          <cell r="G1164" t="str">
            <v>13878613424</v>
          </cell>
          <cell r="H1164" t="str">
            <v>王秀芬</v>
          </cell>
          <cell r="I1164" t="str">
            <v>预付费东莞住宅新装或续费1408元包2年，带宽12M</v>
          </cell>
          <cell r="J1164">
            <v>1408</v>
          </cell>
          <cell r="K1164">
            <v>1408</v>
          </cell>
          <cell r="L1164" t="str">
            <v>2009-08-11</v>
          </cell>
          <cell r="M1164">
            <v>42168</v>
          </cell>
          <cell r="N1164" t="str">
            <v>2017-06-14</v>
          </cell>
          <cell r="O1164" t="str">
            <v>2015-06-14</v>
          </cell>
          <cell r="P1164" t="str">
            <v>宽带预付费</v>
          </cell>
          <cell r="Q1164" t="str">
            <v>续费</v>
          </cell>
          <cell r="R1164" t="str">
            <v>往月充值</v>
          </cell>
          <cell r="S1164" t="str">
            <v>家庭用户</v>
          </cell>
          <cell r="T1164" t="str">
            <v>FTTH</v>
          </cell>
          <cell r="U1164" t="str">
            <v>方兰(fangl)</v>
          </cell>
          <cell r="V1164" t="str">
            <v>ZY樟木头邬海路(市)</v>
          </cell>
          <cell r="W1164" t="str">
            <v/>
          </cell>
          <cell r="X1164" t="str">
            <v>樟木头区</v>
          </cell>
          <cell r="Y1164">
            <v>0</v>
          </cell>
          <cell r="Z1164">
            <v>0</v>
          </cell>
          <cell r="AA1164" t="str">
            <v>樟木头区</v>
          </cell>
          <cell r="AB1164" t="str">
            <v>14</v>
          </cell>
          <cell r="AC1164">
            <v>12</v>
          </cell>
          <cell r="AD1164">
            <v>24</v>
          </cell>
          <cell r="AE1164" t="str">
            <v>是</v>
          </cell>
          <cell r="AF1164" t="str">
            <v/>
          </cell>
          <cell r="AG1164" t="str">
            <v>价值宽带</v>
          </cell>
          <cell r="AH1164" t="str">
            <v>续本月</v>
          </cell>
          <cell r="AI1164" t="str">
            <v>是</v>
          </cell>
          <cell r="AJ1164">
            <v>13878613424</v>
          </cell>
          <cell r="AO1164">
            <v>0</v>
          </cell>
          <cell r="AR1164" t="str">
            <v>西城区</v>
          </cell>
        </row>
        <row r="1165">
          <cell r="F1165">
            <v>18729250126</v>
          </cell>
          <cell r="G1165" t="str">
            <v>18729250126</v>
          </cell>
          <cell r="H1165" t="str">
            <v>孔庆松</v>
          </cell>
          <cell r="I1165" t="str">
            <v>预付费东莞住宅新装或续费680元包年，带宽4M</v>
          </cell>
          <cell r="J1165">
            <v>680</v>
          </cell>
          <cell r="K1165">
            <v>680</v>
          </cell>
          <cell r="L1165" t="str">
            <v>2011-04-03</v>
          </cell>
          <cell r="M1165">
            <v>42164</v>
          </cell>
          <cell r="N1165" t="str">
            <v>2016-06-12</v>
          </cell>
          <cell r="O1165" t="str">
            <v>2015-06-12</v>
          </cell>
          <cell r="P1165" t="str">
            <v>宽带预付费</v>
          </cell>
          <cell r="Q1165" t="str">
            <v>续费</v>
          </cell>
          <cell r="R1165" t="str">
            <v>往月充值</v>
          </cell>
          <cell r="S1165" t="str">
            <v>家庭用户</v>
          </cell>
          <cell r="T1165" t="str">
            <v>(传统)XDSL</v>
          </cell>
          <cell r="U1165" t="str">
            <v>方兰(fangl)</v>
          </cell>
          <cell r="V1165" t="str">
            <v>ZX樟木头谭远明</v>
          </cell>
          <cell r="W1165" t="str">
            <v/>
          </cell>
          <cell r="X1165" t="str">
            <v>樟木头区</v>
          </cell>
          <cell r="Y1165">
            <v>0</v>
          </cell>
          <cell r="Z1165">
            <v>0</v>
          </cell>
          <cell r="AA1165" t="str">
            <v>樟木头区</v>
          </cell>
          <cell r="AB1165" t="str">
            <v>12</v>
          </cell>
          <cell r="AC1165">
            <v>4</v>
          </cell>
          <cell r="AD1165">
            <v>12</v>
          </cell>
          <cell r="AE1165" t="str">
            <v>否</v>
          </cell>
          <cell r="AF1165" t="str">
            <v/>
          </cell>
          <cell r="AG1165" t="str">
            <v>否</v>
          </cell>
          <cell r="AH1165" t="str">
            <v>续本月</v>
          </cell>
          <cell r="AI1165" t="str">
            <v>否</v>
          </cell>
          <cell r="AO1165">
            <v>0</v>
          </cell>
          <cell r="AR1165" t="str">
            <v>新城区</v>
          </cell>
        </row>
        <row r="1166">
          <cell r="F1166">
            <v>13549240788</v>
          </cell>
          <cell r="G1166" t="str">
            <v>13549240788</v>
          </cell>
          <cell r="H1166" t="str">
            <v>邵斌</v>
          </cell>
          <cell r="I1166" t="str">
            <v>预付费东莞住宅新装或续费888元包年，带宽12M</v>
          </cell>
          <cell r="J1166">
            <v>888</v>
          </cell>
          <cell r="K1166">
            <v>888</v>
          </cell>
          <cell r="L1166" t="str">
            <v>2014-06-10</v>
          </cell>
          <cell r="M1166">
            <v>42165</v>
          </cell>
          <cell r="N1166" t="str">
            <v>2016-06-12</v>
          </cell>
          <cell r="O1166" t="str">
            <v>2015-06-12</v>
          </cell>
          <cell r="P1166" t="str">
            <v>宽带预付费</v>
          </cell>
          <cell r="Q1166" t="str">
            <v>续费</v>
          </cell>
          <cell r="R1166" t="str">
            <v>当月充值</v>
          </cell>
          <cell r="S1166" t="str">
            <v>家庭用户</v>
          </cell>
          <cell r="T1166" t="str">
            <v>FTTH</v>
          </cell>
          <cell r="U1166" t="str">
            <v>左喻(zuoy)</v>
          </cell>
          <cell r="V1166" t="str">
            <v>ZX谢岗周启存</v>
          </cell>
          <cell r="W1166" t="str">
            <v/>
          </cell>
          <cell r="X1166" t="str">
            <v>谢岗区</v>
          </cell>
          <cell r="Y1166">
            <v>0</v>
          </cell>
          <cell r="Z1166">
            <v>0</v>
          </cell>
          <cell r="AA1166" t="str">
            <v>谢岗区</v>
          </cell>
          <cell r="AB1166" t="str">
            <v>12</v>
          </cell>
          <cell r="AC1166">
            <v>12</v>
          </cell>
          <cell r="AD1166">
            <v>12</v>
          </cell>
          <cell r="AE1166" t="str">
            <v>是</v>
          </cell>
          <cell r="AF1166" t="str">
            <v/>
          </cell>
          <cell r="AG1166" t="str">
            <v>价值宽带</v>
          </cell>
          <cell r="AH1166" t="str">
            <v>续本月</v>
          </cell>
          <cell r="AI1166" t="str">
            <v>是</v>
          </cell>
          <cell r="AJ1166">
            <v>13549240788</v>
          </cell>
          <cell r="AO1166">
            <v>0</v>
          </cell>
          <cell r="AR1166" t="str">
            <v>华南区</v>
          </cell>
        </row>
        <row r="1167">
          <cell r="F1167">
            <v>13724411725</v>
          </cell>
          <cell r="G1167" t="str">
            <v>13724411725</v>
          </cell>
          <cell r="H1167" t="str">
            <v>禹建军</v>
          </cell>
          <cell r="I1167" t="str">
            <v>预付费东莞住宅新装或续费888元包年，带宽12M</v>
          </cell>
          <cell r="J1167">
            <v>888</v>
          </cell>
          <cell r="K1167">
            <v>888</v>
          </cell>
          <cell r="L1167" t="str">
            <v>2013-06-24</v>
          </cell>
          <cell r="M1167">
            <v>42179</v>
          </cell>
          <cell r="N1167" t="str">
            <v>2016-06-24</v>
          </cell>
          <cell r="O1167" t="str">
            <v>2015-06-14</v>
          </cell>
          <cell r="P1167" t="str">
            <v>宽带预付费</v>
          </cell>
          <cell r="Q1167" t="str">
            <v>续费</v>
          </cell>
          <cell r="R1167" t="str">
            <v>提前充值</v>
          </cell>
          <cell r="S1167" t="str">
            <v>家庭用户</v>
          </cell>
          <cell r="T1167" t="str">
            <v>FTTH</v>
          </cell>
          <cell r="U1167" t="str">
            <v>左喻(zuoy)</v>
          </cell>
          <cell r="V1167" t="str">
            <v>ZX谢岗周启存</v>
          </cell>
          <cell r="W1167" t="str">
            <v/>
          </cell>
          <cell r="X1167" t="str">
            <v>谢岗区</v>
          </cell>
          <cell r="Y1167">
            <v>0</v>
          </cell>
          <cell r="Z1167">
            <v>0</v>
          </cell>
          <cell r="AA1167" t="str">
            <v>谢岗区</v>
          </cell>
          <cell r="AB1167" t="str">
            <v>14</v>
          </cell>
          <cell r="AC1167">
            <v>12</v>
          </cell>
          <cell r="AD1167">
            <v>12</v>
          </cell>
          <cell r="AE1167" t="str">
            <v>是</v>
          </cell>
          <cell r="AF1167" t="str">
            <v/>
          </cell>
          <cell r="AG1167" t="str">
            <v>价值宽带</v>
          </cell>
          <cell r="AH1167" t="str">
            <v>续本月</v>
          </cell>
          <cell r="AI1167" t="str">
            <v>是</v>
          </cell>
          <cell r="AJ1167">
            <v>13724411725</v>
          </cell>
          <cell r="AO1167">
            <v>0</v>
          </cell>
          <cell r="AR1167" t="str">
            <v>华南区</v>
          </cell>
        </row>
        <row r="1168">
          <cell r="F1168">
            <v>13538824436</v>
          </cell>
          <cell r="G1168" t="str">
            <v>13538824436</v>
          </cell>
          <cell r="H1168" t="str">
            <v>陈显忠</v>
          </cell>
          <cell r="I1168" t="str">
            <v>预付费东莞住宅新装或续费888元包年，带宽12M</v>
          </cell>
          <cell r="J1168">
            <v>888</v>
          </cell>
          <cell r="K1168">
            <v>888</v>
          </cell>
          <cell r="L1168" t="str">
            <v>2011-02-22</v>
          </cell>
          <cell r="M1168">
            <v>42178</v>
          </cell>
          <cell r="N1168" t="str">
            <v>2016-06-23</v>
          </cell>
          <cell r="O1168" t="str">
            <v>2015-06-13</v>
          </cell>
          <cell r="P1168" t="str">
            <v>宽带预付费</v>
          </cell>
          <cell r="Q1168" t="str">
            <v>续费</v>
          </cell>
          <cell r="R1168" t="str">
            <v>提前充值</v>
          </cell>
          <cell r="S1168" t="str">
            <v>家庭用户</v>
          </cell>
          <cell r="T1168" t="str">
            <v>FTTH</v>
          </cell>
          <cell r="U1168" t="str">
            <v>左喻(zuoy)</v>
          </cell>
          <cell r="V1168" t="str">
            <v>ZX谢岗周启存</v>
          </cell>
          <cell r="W1168" t="str">
            <v/>
          </cell>
          <cell r="X1168" t="str">
            <v>谢岗区</v>
          </cell>
          <cell r="Y1168">
            <v>0</v>
          </cell>
          <cell r="Z1168">
            <v>0</v>
          </cell>
          <cell r="AA1168" t="str">
            <v>谢岗区</v>
          </cell>
          <cell r="AB1168" t="str">
            <v>13</v>
          </cell>
          <cell r="AC1168">
            <v>12</v>
          </cell>
          <cell r="AD1168">
            <v>12</v>
          </cell>
          <cell r="AE1168" t="str">
            <v>是</v>
          </cell>
          <cell r="AF1168" t="str">
            <v/>
          </cell>
          <cell r="AG1168" t="str">
            <v>价值宽带</v>
          </cell>
          <cell r="AH1168" t="str">
            <v>续本月</v>
          </cell>
          <cell r="AI1168" t="str">
            <v>是</v>
          </cell>
          <cell r="AJ1168">
            <v>13538824436</v>
          </cell>
          <cell r="AO1168">
            <v>0</v>
          </cell>
          <cell r="AR1168" t="str">
            <v>华南区</v>
          </cell>
        </row>
        <row r="1169">
          <cell r="F1169">
            <v>15016817550</v>
          </cell>
          <cell r="G1169" t="str">
            <v>15016817550</v>
          </cell>
          <cell r="H1169" t="str">
            <v>吴陆军</v>
          </cell>
          <cell r="I1169" t="str">
            <v>预付费东莞住宅新装或续费888元包年，带宽12M</v>
          </cell>
          <cell r="J1169">
            <v>888</v>
          </cell>
          <cell r="K1169">
            <v>888</v>
          </cell>
          <cell r="L1169" t="str">
            <v>2012-02-04</v>
          </cell>
          <cell r="M1169">
            <v>42170</v>
          </cell>
          <cell r="N1169" t="str">
            <v>2016-06-15</v>
          </cell>
          <cell r="O1169" t="str">
            <v>2015-06-12</v>
          </cell>
          <cell r="P1169" t="str">
            <v>宽带预付费</v>
          </cell>
          <cell r="Q1169" t="str">
            <v>续费</v>
          </cell>
          <cell r="R1169" t="str">
            <v>提前充值</v>
          </cell>
          <cell r="S1169" t="str">
            <v>家庭用户</v>
          </cell>
          <cell r="T1169" t="str">
            <v>FTTH</v>
          </cell>
          <cell r="U1169" t="str">
            <v>左喻(zuoy)</v>
          </cell>
          <cell r="V1169" t="str">
            <v>DL东莞金伦</v>
          </cell>
          <cell r="W1169" t="str">
            <v/>
          </cell>
          <cell r="X1169" t="str">
            <v>谢岗区</v>
          </cell>
          <cell r="Y1169">
            <v>0</v>
          </cell>
          <cell r="Z1169">
            <v>0</v>
          </cell>
          <cell r="AA1169" t="str">
            <v>谢岗区</v>
          </cell>
          <cell r="AB1169" t="str">
            <v>12</v>
          </cell>
          <cell r="AC1169">
            <v>12</v>
          </cell>
          <cell r="AD1169">
            <v>12</v>
          </cell>
          <cell r="AE1169" t="str">
            <v>是</v>
          </cell>
          <cell r="AF1169" t="str">
            <v/>
          </cell>
          <cell r="AG1169" t="str">
            <v>价值宽带</v>
          </cell>
          <cell r="AH1169" t="str">
            <v>续本月</v>
          </cell>
          <cell r="AI1169" t="str">
            <v>是</v>
          </cell>
          <cell r="AJ1169">
            <v>15016817550</v>
          </cell>
          <cell r="AO1169">
            <v>0</v>
          </cell>
          <cell r="AR1169" t="str">
            <v>增步区</v>
          </cell>
        </row>
        <row r="1170">
          <cell r="F1170">
            <v>13410281307</v>
          </cell>
          <cell r="G1170" t="str">
            <v>13410281307</v>
          </cell>
          <cell r="H1170" t="str">
            <v>邓远梅</v>
          </cell>
          <cell r="I1170" t="str">
            <v>预付费东莞住宅新装或续费888元包年，带宽12M</v>
          </cell>
          <cell r="J1170">
            <v>888</v>
          </cell>
          <cell r="K1170">
            <v>888</v>
          </cell>
          <cell r="L1170" t="str">
            <v>2013-06-13</v>
          </cell>
          <cell r="M1170">
            <v>42168</v>
          </cell>
          <cell r="N1170" t="str">
            <v>2016-06-14</v>
          </cell>
          <cell r="O1170" t="str">
            <v>2015-06-14</v>
          </cell>
          <cell r="P1170" t="str">
            <v>宽带预付费</v>
          </cell>
          <cell r="Q1170" t="str">
            <v>续费</v>
          </cell>
          <cell r="R1170" t="str">
            <v>往月充值</v>
          </cell>
          <cell r="S1170" t="str">
            <v>家庭用户</v>
          </cell>
          <cell r="T1170" t="str">
            <v>FTTH</v>
          </cell>
          <cell r="U1170" t="str">
            <v>伍双倩(wusq)</v>
          </cell>
          <cell r="V1170" t="str">
            <v>ZX凤岗蓝志坚</v>
          </cell>
          <cell r="W1170" t="str">
            <v>电商价值宽带营销</v>
          </cell>
          <cell r="X1170" t="str">
            <v>凤岗区</v>
          </cell>
          <cell r="Y1170">
            <v>0</v>
          </cell>
          <cell r="Z1170">
            <v>0</v>
          </cell>
          <cell r="AA1170" t="str">
            <v>凤岗区</v>
          </cell>
          <cell r="AB1170" t="str">
            <v>14</v>
          </cell>
          <cell r="AC1170">
            <v>12</v>
          </cell>
          <cell r="AD1170">
            <v>12</v>
          </cell>
          <cell r="AE1170" t="str">
            <v>是</v>
          </cell>
          <cell r="AF1170" t="str">
            <v/>
          </cell>
          <cell r="AG1170" t="str">
            <v>价值宽带</v>
          </cell>
          <cell r="AH1170" t="str">
            <v>续本月</v>
          </cell>
          <cell r="AI1170" t="str">
            <v>是</v>
          </cell>
          <cell r="AJ1170">
            <v>13410281307</v>
          </cell>
          <cell r="AO1170">
            <v>0</v>
          </cell>
          <cell r="AR1170" t="str">
            <v>城中社区</v>
          </cell>
        </row>
        <row r="1171">
          <cell r="F1171">
            <v>15013843785</v>
          </cell>
          <cell r="G1171" t="str">
            <v>15013843785</v>
          </cell>
          <cell r="H1171" t="str">
            <v>邓微</v>
          </cell>
          <cell r="I1171" t="str">
            <v>预付费东莞住宅新装或续费888元包年，带宽12M</v>
          </cell>
          <cell r="J1171">
            <v>888</v>
          </cell>
          <cell r="K1171">
            <v>888</v>
          </cell>
          <cell r="L1171" t="str">
            <v>2013-06-16</v>
          </cell>
          <cell r="M1171">
            <v>42171</v>
          </cell>
          <cell r="N1171" t="str">
            <v>2016-06-16</v>
          </cell>
          <cell r="O1171" t="str">
            <v>2015-06-14</v>
          </cell>
          <cell r="P1171" t="str">
            <v>宽带预付费</v>
          </cell>
          <cell r="Q1171" t="str">
            <v>续费</v>
          </cell>
          <cell r="R1171" t="str">
            <v>提前充值</v>
          </cell>
          <cell r="S1171" t="str">
            <v>家庭用户</v>
          </cell>
          <cell r="T1171" t="str">
            <v>FTTH</v>
          </cell>
          <cell r="U1171" t="str">
            <v>伍双倩(wusq)</v>
          </cell>
          <cell r="V1171" t="str">
            <v>ZX凤岗蓝志坚</v>
          </cell>
          <cell r="W1171" t="str">
            <v>电商价值宽带营销</v>
          </cell>
          <cell r="X1171" t="str">
            <v>凤岗区</v>
          </cell>
          <cell r="Y1171">
            <v>0</v>
          </cell>
          <cell r="Z1171">
            <v>0</v>
          </cell>
          <cell r="AA1171" t="str">
            <v>凤岗区</v>
          </cell>
          <cell r="AB1171" t="str">
            <v>14</v>
          </cell>
          <cell r="AC1171">
            <v>12</v>
          </cell>
          <cell r="AD1171">
            <v>12</v>
          </cell>
          <cell r="AE1171" t="str">
            <v>是</v>
          </cell>
          <cell r="AF1171" t="str">
            <v/>
          </cell>
          <cell r="AG1171" t="str">
            <v>价值宽带</v>
          </cell>
          <cell r="AH1171" t="str">
            <v>续本月</v>
          </cell>
          <cell r="AI1171" t="str">
            <v>是</v>
          </cell>
          <cell r="AJ1171">
            <v>15013843785</v>
          </cell>
          <cell r="AO1171">
            <v>0</v>
          </cell>
          <cell r="AR1171" t="str">
            <v>下岭贝区</v>
          </cell>
        </row>
        <row r="1172">
          <cell r="F1172">
            <v>15913757747</v>
          </cell>
          <cell r="G1172" t="str">
            <v>15913757747</v>
          </cell>
          <cell r="H1172" t="str">
            <v>刘亦鸿</v>
          </cell>
          <cell r="I1172" t="str">
            <v>预付费东莞住宅新装或续费888元包年，带宽12M</v>
          </cell>
          <cell r="J1172">
            <v>888</v>
          </cell>
          <cell r="K1172">
            <v>888</v>
          </cell>
          <cell r="L1172" t="str">
            <v>2014-06-16</v>
          </cell>
          <cell r="M1172">
            <v>42171</v>
          </cell>
          <cell r="N1172" t="str">
            <v>2016-06-16</v>
          </cell>
          <cell r="O1172" t="str">
            <v>2015-06-14</v>
          </cell>
          <cell r="P1172" t="str">
            <v>宽带预付费</v>
          </cell>
          <cell r="Q1172" t="str">
            <v>续费</v>
          </cell>
          <cell r="R1172" t="str">
            <v>提前充值</v>
          </cell>
          <cell r="S1172" t="str">
            <v>家庭用户</v>
          </cell>
          <cell r="T1172" t="str">
            <v>FTTH</v>
          </cell>
          <cell r="U1172" t="str">
            <v>伍双倩(wusq)</v>
          </cell>
          <cell r="V1172" t="str">
            <v>ZX凤岗蓝志坚</v>
          </cell>
          <cell r="W1172" t="str">
            <v>电商价值宽带营销</v>
          </cell>
          <cell r="X1172" t="str">
            <v>凤岗区</v>
          </cell>
          <cell r="Y1172">
            <v>0</v>
          </cell>
          <cell r="Z1172">
            <v>0</v>
          </cell>
          <cell r="AA1172" t="str">
            <v>凤岗区</v>
          </cell>
          <cell r="AB1172" t="str">
            <v>14</v>
          </cell>
          <cell r="AC1172">
            <v>12</v>
          </cell>
          <cell r="AD1172">
            <v>12</v>
          </cell>
          <cell r="AE1172" t="str">
            <v>是</v>
          </cell>
          <cell r="AF1172" t="str">
            <v/>
          </cell>
          <cell r="AG1172" t="str">
            <v>价值宽带</v>
          </cell>
          <cell r="AH1172" t="str">
            <v>续本月</v>
          </cell>
          <cell r="AI1172" t="str">
            <v>是</v>
          </cell>
          <cell r="AJ1172">
            <v>15913757747</v>
          </cell>
          <cell r="AO1172">
            <v>0</v>
          </cell>
          <cell r="AR1172" t="str">
            <v>石崇区</v>
          </cell>
        </row>
        <row r="1173">
          <cell r="F1173">
            <v>13532957954</v>
          </cell>
          <cell r="G1173" t="str">
            <v>13532957954</v>
          </cell>
          <cell r="H1173" t="str">
            <v>汪祖祥</v>
          </cell>
          <cell r="I1173" t="str">
            <v>预付费东莞住宅新装或续费680元包年，带宽4M</v>
          </cell>
          <cell r="J1173">
            <v>680</v>
          </cell>
          <cell r="K1173">
            <v>680</v>
          </cell>
          <cell r="L1173" t="str">
            <v>2009-10-10</v>
          </cell>
          <cell r="M1173">
            <v>42169</v>
          </cell>
          <cell r="N1173" t="str">
            <v>2016-06-14</v>
          </cell>
          <cell r="O1173" t="str">
            <v>2015-06-14</v>
          </cell>
          <cell r="P1173" t="str">
            <v>宽带预付费</v>
          </cell>
          <cell r="Q1173" t="str">
            <v>续费</v>
          </cell>
          <cell r="R1173" t="str">
            <v>提前充值</v>
          </cell>
          <cell r="S1173" t="str">
            <v>家庭用户</v>
          </cell>
          <cell r="T1173" t="str">
            <v>(传统)XDSL</v>
          </cell>
          <cell r="U1173" t="str">
            <v>伍双倩(wusq)</v>
          </cell>
          <cell r="V1173" t="str">
            <v>ZX凤岗蓝志坚</v>
          </cell>
          <cell r="W1173" t="str">
            <v/>
          </cell>
          <cell r="X1173" t="str">
            <v>凤岗区</v>
          </cell>
          <cell r="Y1173">
            <v>0</v>
          </cell>
          <cell r="Z1173">
            <v>0</v>
          </cell>
          <cell r="AA1173" t="str">
            <v>凤岗区</v>
          </cell>
          <cell r="AB1173" t="str">
            <v>14</v>
          </cell>
          <cell r="AC1173">
            <v>4</v>
          </cell>
          <cell r="AD1173">
            <v>12</v>
          </cell>
          <cell r="AE1173" t="str">
            <v>否</v>
          </cell>
          <cell r="AF1173" t="str">
            <v/>
          </cell>
          <cell r="AG1173" t="str">
            <v>否</v>
          </cell>
          <cell r="AH1173" t="str">
            <v>续本月</v>
          </cell>
          <cell r="AI1173" t="str">
            <v>否</v>
          </cell>
          <cell r="AO1173">
            <v>0</v>
          </cell>
          <cell r="AR1173" t="str">
            <v>兆康区</v>
          </cell>
        </row>
        <row r="1174">
          <cell r="F1174">
            <v>15817602839</v>
          </cell>
          <cell r="G1174" t="str">
            <v>15817602839</v>
          </cell>
          <cell r="H1174" t="str">
            <v>黄炎城</v>
          </cell>
          <cell r="I1174" t="str">
            <v>预付费东莞住宅新装或续费888元包年，带宽12M</v>
          </cell>
          <cell r="J1174">
            <v>888</v>
          </cell>
          <cell r="K1174">
            <v>888</v>
          </cell>
          <cell r="L1174" t="str">
            <v>2013-06-30</v>
          </cell>
          <cell r="M1174">
            <v>42185</v>
          </cell>
          <cell r="N1174" t="str">
            <v>2016-06-30</v>
          </cell>
          <cell r="O1174" t="str">
            <v>2015-06-13</v>
          </cell>
          <cell r="P1174" t="str">
            <v>宽带预付费</v>
          </cell>
          <cell r="Q1174" t="str">
            <v>续费</v>
          </cell>
          <cell r="R1174" t="str">
            <v>提前充值</v>
          </cell>
          <cell r="S1174" t="str">
            <v>家庭用户</v>
          </cell>
          <cell r="T1174" t="str">
            <v>FTTH</v>
          </cell>
          <cell r="U1174" t="str">
            <v>伍双倩(wusq)</v>
          </cell>
          <cell r="V1174" t="str">
            <v>DSBR凤岗蓝志坚</v>
          </cell>
          <cell r="W1174" t="str">
            <v/>
          </cell>
          <cell r="X1174" t="str">
            <v>凤岗区</v>
          </cell>
          <cell r="Y1174">
            <v>0</v>
          </cell>
          <cell r="Z1174">
            <v>0</v>
          </cell>
          <cell r="AA1174" t="str">
            <v>凤岗区</v>
          </cell>
          <cell r="AB1174" t="str">
            <v>13</v>
          </cell>
          <cell r="AC1174">
            <v>12</v>
          </cell>
          <cell r="AD1174">
            <v>12</v>
          </cell>
          <cell r="AE1174" t="str">
            <v>是</v>
          </cell>
          <cell r="AF1174" t="str">
            <v/>
          </cell>
          <cell r="AG1174" t="str">
            <v>价值宽带</v>
          </cell>
          <cell r="AH1174" t="str">
            <v>续本月</v>
          </cell>
          <cell r="AI1174" t="str">
            <v>是</v>
          </cell>
          <cell r="AJ1174">
            <v>15817602839</v>
          </cell>
          <cell r="AO1174">
            <v>0</v>
          </cell>
          <cell r="AR1174" t="str">
            <v>下岭贝区</v>
          </cell>
        </row>
        <row r="1175">
          <cell r="F1175">
            <v>13763141661</v>
          </cell>
          <cell r="G1175" t="str">
            <v>13763141661</v>
          </cell>
          <cell r="H1175" t="str">
            <v>张树川</v>
          </cell>
          <cell r="I1175" t="str">
            <v>预付费东莞住宅新装或续费680元包年，带宽4M</v>
          </cell>
          <cell r="J1175">
            <v>680</v>
          </cell>
          <cell r="K1175">
            <v>680</v>
          </cell>
          <cell r="L1175" t="str">
            <v>2010-03-18</v>
          </cell>
          <cell r="M1175">
            <v>42173</v>
          </cell>
          <cell r="N1175" t="str">
            <v>2016-06-18</v>
          </cell>
          <cell r="O1175" t="str">
            <v>2015-06-13</v>
          </cell>
          <cell r="P1175" t="str">
            <v>宽带预付费</v>
          </cell>
          <cell r="Q1175" t="str">
            <v>续费</v>
          </cell>
          <cell r="R1175" t="str">
            <v>当月充值</v>
          </cell>
          <cell r="S1175" t="str">
            <v>家庭用户</v>
          </cell>
          <cell r="T1175" t="str">
            <v>(传统)XDSL</v>
          </cell>
          <cell r="U1175" t="str">
            <v>李燕舞(liyw)</v>
          </cell>
          <cell r="V1175" t="str">
            <v>ZX塘厦吴勇</v>
          </cell>
          <cell r="W1175" t="str">
            <v/>
          </cell>
          <cell r="X1175" t="str">
            <v>塘厦区</v>
          </cell>
          <cell r="Y1175">
            <v>0</v>
          </cell>
          <cell r="Z1175">
            <v>0</v>
          </cell>
          <cell r="AA1175" t="str">
            <v>塘厦区</v>
          </cell>
          <cell r="AB1175" t="str">
            <v>13</v>
          </cell>
          <cell r="AC1175">
            <v>4</v>
          </cell>
          <cell r="AD1175">
            <v>12</v>
          </cell>
          <cell r="AE1175" t="str">
            <v>否</v>
          </cell>
          <cell r="AF1175" t="str">
            <v/>
          </cell>
          <cell r="AG1175" t="str">
            <v>否</v>
          </cell>
          <cell r="AH1175" t="str">
            <v>续本月</v>
          </cell>
          <cell r="AI1175" t="str">
            <v>否</v>
          </cell>
          <cell r="AO1175">
            <v>0</v>
          </cell>
          <cell r="AR1175" t="str">
            <v>增步区</v>
          </cell>
        </row>
        <row r="1176">
          <cell r="F1176">
            <v>13686630000</v>
          </cell>
          <cell r="G1176" t="str">
            <v>13686630000</v>
          </cell>
          <cell r="H1176" t="str">
            <v>彭振华</v>
          </cell>
          <cell r="I1176" t="str">
            <v>预付费东莞住宅新装或续费888元包年，带宽12M</v>
          </cell>
          <cell r="J1176">
            <v>888</v>
          </cell>
          <cell r="K1176">
            <v>888</v>
          </cell>
          <cell r="L1176" t="str">
            <v>2012-03-16</v>
          </cell>
          <cell r="M1176">
            <v>42194</v>
          </cell>
          <cell r="N1176" t="str">
            <v>2016-07-09</v>
          </cell>
          <cell r="O1176" t="str">
            <v>2015-06-13</v>
          </cell>
          <cell r="P1176" t="str">
            <v>宽带预付费</v>
          </cell>
          <cell r="Q1176" t="str">
            <v>续费</v>
          </cell>
          <cell r="R1176" t="str">
            <v>提前充值</v>
          </cell>
          <cell r="S1176" t="str">
            <v>家庭用户</v>
          </cell>
          <cell r="T1176" t="str">
            <v>FTTH</v>
          </cell>
          <cell r="U1176" t="str">
            <v>左喻(zuoy)</v>
          </cell>
          <cell r="V1176" t="str">
            <v>ZX谢岗林建光</v>
          </cell>
          <cell r="W1176" t="str">
            <v/>
          </cell>
          <cell r="X1176" t="str">
            <v>谢岗区</v>
          </cell>
          <cell r="Y1176">
            <v>0</v>
          </cell>
          <cell r="Z1176">
            <v>0</v>
          </cell>
          <cell r="AA1176" t="str">
            <v>谢岗区</v>
          </cell>
          <cell r="AB1176" t="str">
            <v>13</v>
          </cell>
          <cell r="AC1176">
            <v>12</v>
          </cell>
          <cell r="AD1176">
            <v>12</v>
          </cell>
          <cell r="AE1176" t="str">
            <v>是</v>
          </cell>
          <cell r="AF1176" t="str">
            <v/>
          </cell>
          <cell r="AG1176" t="str">
            <v>价值宽带</v>
          </cell>
          <cell r="AH1176" t="str">
            <v>续后期</v>
          </cell>
          <cell r="AI1176" t="str">
            <v>否</v>
          </cell>
          <cell r="AO1176">
            <v>0</v>
          </cell>
          <cell r="AR1176" t="str">
            <v>增步区</v>
          </cell>
        </row>
        <row r="1177">
          <cell r="F1177">
            <v>13528677558</v>
          </cell>
          <cell r="G1177" t="str">
            <v>13528677558</v>
          </cell>
          <cell r="H1177" t="str">
            <v>何光磊</v>
          </cell>
          <cell r="I1177" t="str">
            <v>预付费东莞住宅新装或续费240元包季，带宽4M</v>
          </cell>
          <cell r="J1177">
            <v>240</v>
          </cell>
          <cell r="K1177">
            <v>240</v>
          </cell>
          <cell r="L1177" t="str">
            <v>2014-06-09</v>
          </cell>
          <cell r="M1177">
            <v>42164</v>
          </cell>
          <cell r="N1177" t="str">
            <v>2015-09-14</v>
          </cell>
          <cell r="O1177" t="str">
            <v>2015-06-14</v>
          </cell>
          <cell r="P1177" t="str">
            <v>宽带预付费</v>
          </cell>
          <cell r="Q1177" t="str">
            <v>续费</v>
          </cell>
          <cell r="R1177" t="str">
            <v>往月充值</v>
          </cell>
          <cell r="S1177" t="str">
            <v>家庭用户</v>
          </cell>
          <cell r="T1177" t="str">
            <v>FTTH</v>
          </cell>
          <cell r="U1177" t="str">
            <v>左喻(zuoy)</v>
          </cell>
          <cell r="V1177" t="str">
            <v>ZX谢岗林建光</v>
          </cell>
          <cell r="W1177" t="str">
            <v/>
          </cell>
          <cell r="X1177" t="str">
            <v>谢岗区</v>
          </cell>
          <cell r="Y1177">
            <v>0</v>
          </cell>
          <cell r="Z1177">
            <v>0</v>
          </cell>
          <cell r="AA1177" t="str">
            <v>谢岗区</v>
          </cell>
          <cell r="AB1177" t="str">
            <v>14</v>
          </cell>
          <cell r="AC1177">
            <v>4</v>
          </cell>
          <cell r="AD1177">
            <v>3</v>
          </cell>
          <cell r="AE1177" t="str">
            <v>是</v>
          </cell>
          <cell r="AF1177" t="str">
            <v/>
          </cell>
          <cell r="AG1177" t="str">
            <v>否</v>
          </cell>
          <cell r="AH1177" t="str">
            <v>续本月</v>
          </cell>
          <cell r="AI1177" t="str">
            <v>是</v>
          </cell>
          <cell r="AJ1177">
            <v>13528677558</v>
          </cell>
          <cell r="AO1177">
            <v>0</v>
          </cell>
          <cell r="AR1177" t="str">
            <v>增步区</v>
          </cell>
        </row>
        <row r="1178">
          <cell r="F1178">
            <v>13532811272</v>
          </cell>
          <cell r="G1178" t="str">
            <v>13532811272</v>
          </cell>
          <cell r="H1178" t="str">
            <v>汪文军</v>
          </cell>
          <cell r="I1178" t="str">
            <v>预付费东莞住宅新装或续费888元包年，带宽12M</v>
          </cell>
          <cell r="J1178">
            <v>888</v>
          </cell>
          <cell r="K1178">
            <v>888</v>
          </cell>
          <cell r="L1178" t="str">
            <v>2012-01-14</v>
          </cell>
          <cell r="M1178">
            <v>42201</v>
          </cell>
          <cell r="N1178" t="str">
            <v>2016-07-16</v>
          </cell>
          <cell r="O1178" t="str">
            <v>2015-06-13</v>
          </cell>
          <cell r="P1178" t="str">
            <v>宽带预付费</v>
          </cell>
          <cell r="Q1178" t="str">
            <v>续费</v>
          </cell>
          <cell r="R1178" t="str">
            <v>提前充值</v>
          </cell>
          <cell r="S1178" t="str">
            <v>家庭用户</v>
          </cell>
          <cell r="T1178" t="str">
            <v>(传统)XDSL</v>
          </cell>
          <cell r="U1178" t="str">
            <v>尹桂花(yingh)</v>
          </cell>
          <cell r="V1178" t="str">
            <v>ZX清溪禹红娜</v>
          </cell>
          <cell r="W1178" t="str">
            <v/>
          </cell>
          <cell r="X1178" t="str">
            <v>清溪区</v>
          </cell>
          <cell r="Y1178">
            <v>0</v>
          </cell>
          <cell r="Z1178">
            <v>0</v>
          </cell>
          <cell r="AA1178" t="str">
            <v>清溪区</v>
          </cell>
          <cell r="AB1178" t="str">
            <v>13</v>
          </cell>
          <cell r="AC1178">
            <v>12</v>
          </cell>
          <cell r="AD1178">
            <v>12</v>
          </cell>
          <cell r="AE1178" t="str">
            <v>否</v>
          </cell>
          <cell r="AF1178" t="str">
            <v/>
          </cell>
          <cell r="AG1178" t="str">
            <v>价值宽带</v>
          </cell>
          <cell r="AH1178" t="str">
            <v>续后期</v>
          </cell>
          <cell r="AI1178" t="str">
            <v>否</v>
          </cell>
          <cell r="AO1178">
            <v>0</v>
          </cell>
          <cell r="AR1178" t="str">
            <v>增步区</v>
          </cell>
        </row>
        <row r="1179">
          <cell r="F1179">
            <v>13509287599</v>
          </cell>
          <cell r="G1179" t="str">
            <v>13509287599</v>
          </cell>
          <cell r="H1179" t="str">
            <v>岳纶媚</v>
          </cell>
          <cell r="I1179" t="str">
            <v>预付费东莞精品宽带新装或续费免费体验1个月，带宽10M</v>
          </cell>
          <cell r="J1179">
            <v>888</v>
          </cell>
          <cell r="K1179">
            <v>888</v>
          </cell>
          <cell r="L1179" t="str">
            <v>2013-07-15</v>
          </cell>
          <cell r="M1179">
            <v>42202</v>
          </cell>
          <cell r="N1179" t="str">
            <v>2016-08-17</v>
          </cell>
          <cell r="O1179" t="str">
            <v>2015-06-14</v>
          </cell>
          <cell r="P1179" t="str">
            <v>宽带预付费</v>
          </cell>
          <cell r="Q1179" t="str">
            <v>续费</v>
          </cell>
          <cell r="R1179" t="str">
            <v>提前充值</v>
          </cell>
          <cell r="S1179" t="str">
            <v>家庭用户</v>
          </cell>
          <cell r="T1179" t="str">
            <v>FTTH</v>
          </cell>
          <cell r="U1179" t="str">
            <v>尹桂花(yingh)</v>
          </cell>
          <cell r="V1179" t="str">
            <v>ZX清溪禹红娜</v>
          </cell>
          <cell r="W1179" t="str">
            <v/>
          </cell>
          <cell r="X1179" t="str">
            <v>清溪区</v>
          </cell>
          <cell r="Y1179">
            <v>0</v>
          </cell>
          <cell r="Z1179">
            <v>0</v>
          </cell>
          <cell r="AA1179" t="str">
            <v>清溪区</v>
          </cell>
          <cell r="AB1179" t="str">
            <v>14</v>
          </cell>
          <cell r="AC1179">
            <v>10</v>
          </cell>
          <cell r="AD1179">
            <v>1</v>
          </cell>
          <cell r="AE1179" t="str">
            <v>是</v>
          </cell>
          <cell r="AF1179" t="str">
            <v/>
          </cell>
          <cell r="AG1179" t="str">
            <v>价值宽带</v>
          </cell>
          <cell r="AH1179" t="str">
            <v>续后期</v>
          </cell>
          <cell r="AI1179" t="str">
            <v>否</v>
          </cell>
          <cell r="AO1179">
            <v>0</v>
          </cell>
          <cell r="AR1179" t="str">
            <v>增步区</v>
          </cell>
        </row>
        <row r="1180">
          <cell r="F1180">
            <v>13580810689</v>
          </cell>
          <cell r="G1180" t="str">
            <v>13580810689</v>
          </cell>
          <cell r="H1180" t="str">
            <v>文普华</v>
          </cell>
          <cell r="I1180" t="str">
            <v>预付费东莞精品宽带新装或续费免费体验1个月，带宽10M</v>
          </cell>
          <cell r="J1180">
            <v>888</v>
          </cell>
          <cell r="K1180">
            <v>888</v>
          </cell>
          <cell r="L1180" t="str">
            <v>2011-03-17</v>
          </cell>
          <cell r="M1180">
            <v>42192</v>
          </cell>
          <cell r="N1180" t="str">
            <v>2016-08-07</v>
          </cell>
          <cell r="O1180" t="str">
            <v>2015-06-12</v>
          </cell>
          <cell r="P1180" t="str">
            <v>宽带预付费</v>
          </cell>
          <cell r="Q1180" t="str">
            <v>续费</v>
          </cell>
          <cell r="R1180" t="str">
            <v>提前充值</v>
          </cell>
          <cell r="S1180" t="str">
            <v>企业客户</v>
          </cell>
          <cell r="T1180" t="str">
            <v>FTTH</v>
          </cell>
          <cell r="U1180" t="str">
            <v>尹桂花(yingh)</v>
          </cell>
          <cell r="V1180" t="str">
            <v>ZX清溪禹红娜</v>
          </cell>
          <cell r="W1180" t="str">
            <v/>
          </cell>
          <cell r="X1180" t="str">
            <v>清溪区</v>
          </cell>
          <cell r="Y1180">
            <v>0</v>
          </cell>
          <cell r="Z1180">
            <v>0</v>
          </cell>
          <cell r="AA1180" t="str">
            <v>清溪区</v>
          </cell>
          <cell r="AB1180" t="str">
            <v>12</v>
          </cell>
          <cell r="AC1180">
            <v>10</v>
          </cell>
          <cell r="AD1180">
            <v>1</v>
          </cell>
          <cell r="AE1180" t="str">
            <v>是</v>
          </cell>
          <cell r="AF1180" t="str">
            <v/>
          </cell>
          <cell r="AG1180" t="str">
            <v>价值宽带</v>
          </cell>
          <cell r="AH1180" t="str">
            <v>续后期</v>
          </cell>
          <cell r="AI1180" t="str">
            <v>否</v>
          </cell>
          <cell r="AO1180">
            <v>0</v>
          </cell>
          <cell r="AR1180" t="str">
            <v>增步区</v>
          </cell>
        </row>
        <row r="1181">
          <cell r="F1181">
            <v>15019183005</v>
          </cell>
          <cell r="G1181" t="str">
            <v>15019183005</v>
          </cell>
          <cell r="H1181" t="str">
            <v>刘荣</v>
          </cell>
          <cell r="I1181" t="str">
            <v>预付费东莞住宅新装或续费888元包年，带宽12M</v>
          </cell>
          <cell r="J1181">
            <v>888</v>
          </cell>
          <cell r="K1181">
            <v>888</v>
          </cell>
          <cell r="L1181" t="str">
            <v>2011-12-23</v>
          </cell>
          <cell r="M1181">
            <v>42168</v>
          </cell>
          <cell r="N1181" t="str">
            <v>2016-06-14</v>
          </cell>
          <cell r="O1181" t="str">
            <v>2015-06-14</v>
          </cell>
          <cell r="P1181" t="str">
            <v>宽带预付费</v>
          </cell>
          <cell r="Q1181" t="str">
            <v>续费</v>
          </cell>
          <cell r="R1181" t="str">
            <v>往月充值</v>
          </cell>
          <cell r="S1181" t="str">
            <v>家庭用户</v>
          </cell>
          <cell r="T1181" t="str">
            <v>FTTH</v>
          </cell>
          <cell r="U1181" t="str">
            <v>尹桂花(yingh)</v>
          </cell>
          <cell r="V1181" t="str">
            <v>ZX清溪禹红娜</v>
          </cell>
          <cell r="W1181" t="str">
            <v/>
          </cell>
          <cell r="X1181" t="str">
            <v>清溪区</v>
          </cell>
          <cell r="Y1181">
            <v>0</v>
          </cell>
          <cell r="Z1181">
            <v>0</v>
          </cell>
          <cell r="AA1181" t="str">
            <v>清溪区</v>
          </cell>
          <cell r="AB1181" t="str">
            <v>14</v>
          </cell>
          <cell r="AC1181">
            <v>12</v>
          </cell>
          <cell r="AD1181">
            <v>12</v>
          </cell>
          <cell r="AE1181" t="str">
            <v>是</v>
          </cell>
          <cell r="AF1181" t="str">
            <v/>
          </cell>
          <cell r="AG1181" t="str">
            <v>价值宽带</v>
          </cell>
          <cell r="AH1181" t="str">
            <v>续本月</v>
          </cell>
          <cell r="AI1181" t="str">
            <v>是</v>
          </cell>
          <cell r="AO1181">
            <v>0</v>
          </cell>
          <cell r="AR1181" t="str">
            <v>增步区</v>
          </cell>
        </row>
        <row r="1182">
          <cell r="F1182">
            <v>15999852112</v>
          </cell>
          <cell r="G1182" t="str">
            <v>15999852112</v>
          </cell>
          <cell r="H1182" t="str">
            <v>刘绍吉</v>
          </cell>
          <cell r="I1182" t="str">
            <v>预付费东莞住宅新装或续费888元包年，带宽12M</v>
          </cell>
          <cell r="J1182">
            <v>888</v>
          </cell>
          <cell r="K1182">
            <v>888</v>
          </cell>
          <cell r="L1182" t="str">
            <v>2013-07-01</v>
          </cell>
          <cell r="M1182">
            <v>42186</v>
          </cell>
          <cell r="N1182" t="str">
            <v>2016-07-01</v>
          </cell>
          <cell r="O1182" t="str">
            <v>2015-06-14</v>
          </cell>
          <cell r="P1182" t="str">
            <v>宽带预付费</v>
          </cell>
          <cell r="Q1182" t="str">
            <v>续费</v>
          </cell>
          <cell r="R1182" t="str">
            <v>提前充值</v>
          </cell>
          <cell r="S1182" t="str">
            <v>家庭用户</v>
          </cell>
          <cell r="T1182" t="str">
            <v>FTTH</v>
          </cell>
          <cell r="U1182" t="str">
            <v>尹桂花(yingh)</v>
          </cell>
          <cell r="V1182" t="str">
            <v>ZX清溪禹红娜</v>
          </cell>
          <cell r="W1182" t="str">
            <v/>
          </cell>
          <cell r="X1182" t="str">
            <v>清溪区</v>
          </cell>
          <cell r="Y1182">
            <v>0</v>
          </cell>
          <cell r="Z1182">
            <v>0</v>
          </cell>
          <cell r="AA1182" t="str">
            <v>清溪区</v>
          </cell>
          <cell r="AB1182" t="str">
            <v>14</v>
          </cell>
          <cell r="AC1182">
            <v>12</v>
          </cell>
          <cell r="AD1182">
            <v>12</v>
          </cell>
          <cell r="AE1182" t="str">
            <v>是</v>
          </cell>
          <cell r="AF1182" t="str">
            <v/>
          </cell>
          <cell r="AG1182" t="str">
            <v>价值宽带</v>
          </cell>
          <cell r="AH1182" t="str">
            <v>续后期</v>
          </cell>
          <cell r="AI1182" t="str">
            <v>否</v>
          </cell>
          <cell r="AO1182">
            <v>0</v>
          </cell>
          <cell r="AR1182" t="str">
            <v>增步区</v>
          </cell>
        </row>
        <row r="1183">
          <cell r="F1183">
            <v>13316627525</v>
          </cell>
          <cell r="G1183" t="str">
            <v>13316627525</v>
          </cell>
          <cell r="H1183" t="str">
            <v>熊美英</v>
          </cell>
          <cell r="I1183" t="str">
            <v>预付费东莞住宅新装或续费1088元包年，带宽10M</v>
          </cell>
          <cell r="J1183">
            <v>1088</v>
          </cell>
          <cell r="K1183">
            <v>1088</v>
          </cell>
          <cell r="L1183" t="str">
            <v>2014-06-20</v>
          </cell>
          <cell r="M1183">
            <v>42175</v>
          </cell>
          <cell r="N1183" t="str">
            <v>2016-06-20</v>
          </cell>
          <cell r="O1183" t="str">
            <v>2015-06-12</v>
          </cell>
          <cell r="P1183" t="str">
            <v>宽带预付费</v>
          </cell>
          <cell r="Q1183" t="str">
            <v>续费</v>
          </cell>
          <cell r="R1183" t="str">
            <v>当月充值</v>
          </cell>
          <cell r="S1183" t="str">
            <v>家庭用户</v>
          </cell>
          <cell r="T1183" t="str">
            <v>FTTH</v>
          </cell>
          <cell r="U1183" t="str">
            <v>李燕舞(liyw)</v>
          </cell>
          <cell r="V1183" t="str">
            <v>ZX塘厦肖忠</v>
          </cell>
          <cell r="W1183" t="str">
            <v/>
          </cell>
          <cell r="X1183" t="str">
            <v>塘厦区</v>
          </cell>
          <cell r="Y1183">
            <v>0</v>
          </cell>
          <cell r="Z1183">
            <v>0</v>
          </cell>
          <cell r="AA1183" t="str">
            <v>塘厦区</v>
          </cell>
          <cell r="AB1183" t="str">
            <v>12</v>
          </cell>
          <cell r="AC1183">
            <v>10</v>
          </cell>
          <cell r="AD1183">
            <v>12</v>
          </cell>
          <cell r="AE1183" t="str">
            <v>是</v>
          </cell>
          <cell r="AF1183" t="str">
            <v/>
          </cell>
          <cell r="AG1183" t="str">
            <v>价值宽带</v>
          </cell>
          <cell r="AH1183" t="str">
            <v>续本月</v>
          </cell>
          <cell r="AI1183" t="str">
            <v>是</v>
          </cell>
          <cell r="AJ1183">
            <v>13316627525</v>
          </cell>
          <cell r="AO1183">
            <v>0</v>
          </cell>
          <cell r="AR1183" t="str">
            <v>增步区</v>
          </cell>
        </row>
        <row r="1184">
          <cell r="F1184">
            <v>13538405787</v>
          </cell>
          <cell r="G1184" t="str">
            <v>13538405787</v>
          </cell>
          <cell r="H1184" t="str">
            <v>马凯</v>
          </cell>
          <cell r="I1184" t="str">
            <v>预付费东莞住宅新装或续费888元包年，带宽12M</v>
          </cell>
          <cell r="J1184">
            <v>888</v>
          </cell>
          <cell r="K1184">
            <v>888</v>
          </cell>
          <cell r="L1184" t="str">
            <v>2012-02-16</v>
          </cell>
          <cell r="M1184">
            <v>42164</v>
          </cell>
          <cell r="N1184" t="str">
            <v>2016-06-12</v>
          </cell>
          <cell r="O1184" t="str">
            <v>2015-06-12</v>
          </cell>
          <cell r="P1184" t="str">
            <v>宽带预付费</v>
          </cell>
          <cell r="Q1184" t="str">
            <v>续费</v>
          </cell>
          <cell r="R1184" t="str">
            <v>当月充值</v>
          </cell>
          <cell r="S1184" t="str">
            <v>家庭用户</v>
          </cell>
          <cell r="T1184" t="str">
            <v>(传统)LAN</v>
          </cell>
          <cell r="U1184" t="str">
            <v>李燕舞(liyw)</v>
          </cell>
          <cell r="V1184" t="str">
            <v>ZX塘厦何攀</v>
          </cell>
          <cell r="W1184" t="str">
            <v>WLAN客户</v>
          </cell>
          <cell r="X1184" t="str">
            <v>塘厦区</v>
          </cell>
          <cell r="Y1184">
            <v>0</v>
          </cell>
          <cell r="Z1184">
            <v>0</v>
          </cell>
          <cell r="AA1184" t="str">
            <v>塘厦区</v>
          </cell>
          <cell r="AB1184" t="str">
            <v>12</v>
          </cell>
          <cell r="AC1184">
            <v>12</v>
          </cell>
          <cell r="AD1184">
            <v>12</v>
          </cell>
          <cell r="AE1184" t="str">
            <v>是</v>
          </cell>
          <cell r="AF1184" t="str">
            <v/>
          </cell>
          <cell r="AG1184" t="str">
            <v>价值宽带</v>
          </cell>
          <cell r="AH1184" t="str">
            <v>续本月</v>
          </cell>
          <cell r="AI1184" t="str">
            <v>是</v>
          </cell>
          <cell r="AJ1184">
            <v>13538405787</v>
          </cell>
          <cell r="AO1184">
            <v>0</v>
          </cell>
          <cell r="AR1184" t="str">
            <v>城中社区</v>
          </cell>
        </row>
        <row r="1185">
          <cell r="F1185">
            <v>18802600091</v>
          </cell>
          <cell r="G1185" t="str">
            <v>18802600091</v>
          </cell>
          <cell r="H1185" t="str">
            <v>甘建成</v>
          </cell>
          <cell r="I1185" t="str">
            <v>预付费东莞住宅新装或续费1408元包2年，带宽12M</v>
          </cell>
          <cell r="J1185">
            <v>1408</v>
          </cell>
          <cell r="K1185">
            <v>1408</v>
          </cell>
          <cell r="L1185" t="str">
            <v>2014-06-07</v>
          </cell>
          <cell r="M1185">
            <v>42162</v>
          </cell>
          <cell r="N1185" t="str">
            <v>2017-06-12</v>
          </cell>
          <cell r="O1185" t="str">
            <v>2015-06-12</v>
          </cell>
          <cell r="P1185" t="str">
            <v>宽带预付费</v>
          </cell>
          <cell r="Q1185" t="str">
            <v>续费</v>
          </cell>
          <cell r="R1185" t="str">
            <v>往月充值</v>
          </cell>
          <cell r="S1185" t="str">
            <v>家庭用户</v>
          </cell>
          <cell r="T1185" t="str">
            <v>FTTH</v>
          </cell>
          <cell r="U1185" t="str">
            <v>方兰(fangl)</v>
          </cell>
          <cell r="V1185" t="str">
            <v>ZX樟木头伍红军</v>
          </cell>
          <cell r="W1185" t="str">
            <v/>
          </cell>
          <cell r="X1185" t="str">
            <v>樟木头区</v>
          </cell>
          <cell r="Y1185">
            <v>0</v>
          </cell>
          <cell r="Z1185">
            <v>0</v>
          </cell>
          <cell r="AA1185" t="str">
            <v>樟木头区</v>
          </cell>
          <cell r="AB1185" t="str">
            <v>12</v>
          </cell>
          <cell r="AC1185">
            <v>12</v>
          </cell>
          <cell r="AD1185">
            <v>24</v>
          </cell>
          <cell r="AE1185" t="str">
            <v>是</v>
          </cell>
          <cell r="AF1185" t="str">
            <v/>
          </cell>
          <cell r="AG1185" t="str">
            <v>价值宽带</v>
          </cell>
          <cell r="AH1185" t="str">
            <v>续本月</v>
          </cell>
          <cell r="AI1185" t="str">
            <v>是</v>
          </cell>
          <cell r="AJ1185">
            <v>18802600091</v>
          </cell>
          <cell r="AO1185">
            <v>0</v>
          </cell>
          <cell r="AR1185" t="str">
            <v>移动小区</v>
          </cell>
        </row>
        <row r="1186">
          <cell r="F1186">
            <v>13922538087</v>
          </cell>
          <cell r="G1186" t="str">
            <v>13922538087</v>
          </cell>
          <cell r="H1186" t="str">
            <v>王豪</v>
          </cell>
          <cell r="I1186" t="str">
            <v>预付费东莞住宅新装或续费1408元包2年，带宽12M</v>
          </cell>
          <cell r="J1186">
            <v>1408</v>
          </cell>
          <cell r="K1186">
            <v>1408</v>
          </cell>
          <cell r="L1186" t="str">
            <v>2014-06-08</v>
          </cell>
          <cell r="M1186">
            <v>42163</v>
          </cell>
          <cell r="N1186" t="str">
            <v>2017-06-12</v>
          </cell>
          <cell r="O1186" t="str">
            <v>2015-06-12</v>
          </cell>
          <cell r="P1186" t="str">
            <v>宽带预付费</v>
          </cell>
          <cell r="Q1186" t="str">
            <v>续费</v>
          </cell>
          <cell r="R1186" t="str">
            <v>往月充值</v>
          </cell>
          <cell r="S1186" t="str">
            <v>家庭用户</v>
          </cell>
          <cell r="T1186" t="str">
            <v>FTTH</v>
          </cell>
          <cell r="U1186" t="str">
            <v>方兰(fangl)</v>
          </cell>
          <cell r="V1186" t="str">
            <v>ZX樟木头谭远明</v>
          </cell>
          <cell r="W1186" t="str">
            <v>电商价值宽带营销</v>
          </cell>
          <cell r="X1186" t="str">
            <v>樟木头区</v>
          </cell>
          <cell r="Y1186">
            <v>0</v>
          </cell>
          <cell r="Z1186">
            <v>0</v>
          </cell>
          <cell r="AA1186" t="str">
            <v>樟木头区</v>
          </cell>
          <cell r="AB1186" t="str">
            <v>12</v>
          </cell>
          <cell r="AC1186">
            <v>12</v>
          </cell>
          <cell r="AD1186">
            <v>24</v>
          </cell>
          <cell r="AE1186" t="str">
            <v>是</v>
          </cell>
          <cell r="AF1186" t="str">
            <v/>
          </cell>
          <cell r="AG1186" t="str">
            <v>价值宽带</v>
          </cell>
          <cell r="AH1186" t="str">
            <v>续本月</v>
          </cell>
          <cell r="AI1186" t="str">
            <v>是</v>
          </cell>
          <cell r="AJ1186">
            <v>13922538087</v>
          </cell>
          <cell r="AO1186">
            <v>0</v>
          </cell>
          <cell r="AR1186" t="str">
            <v>西联区</v>
          </cell>
        </row>
        <row r="1187">
          <cell r="F1187">
            <v>13825738895</v>
          </cell>
          <cell r="G1187" t="str">
            <v>13825738895</v>
          </cell>
          <cell r="H1187" t="str">
            <v>范鑫</v>
          </cell>
          <cell r="I1187" t="str">
            <v>预付费东莞住宅新装或续费888元包年，带宽12M</v>
          </cell>
          <cell r="J1187">
            <v>888</v>
          </cell>
          <cell r="K1187">
            <v>888</v>
          </cell>
          <cell r="L1187" t="str">
            <v>2014-06-17</v>
          </cell>
          <cell r="M1187">
            <v>42172</v>
          </cell>
          <cell r="N1187" t="str">
            <v>2016-06-17</v>
          </cell>
          <cell r="O1187" t="str">
            <v>2015-06-13</v>
          </cell>
          <cell r="P1187" t="str">
            <v>宽带预付费</v>
          </cell>
          <cell r="Q1187" t="str">
            <v>续费</v>
          </cell>
          <cell r="R1187" t="str">
            <v>当月充值</v>
          </cell>
          <cell r="S1187" t="str">
            <v>家庭用户</v>
          </cell>
          <cell r="T1187" t="str">
            <v>FTTH</v>
          </cell>
          <cell r="U1187" t="str">
            <v>尹桂花(yingh)</v>
          </cell>
          <cell r="V1187" t="str">
            <v>ZX清溪祖静彪</v>
          </cell>
          <cell r="W1187" t="str">
            <v>电商价值宽带营销</v>
          </cell>
          <cell r="X1187" t="str">
            <v>清溪区</v>
          </cell>
          <cell r="Y1187">
            <v>0</v>
          </cell>
          <cell r="Z1187">
            <v>0</v>
          </cell>
          <cell r="AA1187" t="str">
            <v>清溪区</v>
          </cell>
          <cell r="AB1187" t="str">
            <v>13</v>
          </cell>
          <cell r="AC1187">
            <v>12</v>
          </cell>
          <cell r="AD1187">
            <v>12</v>
          </cell>
          <cell r="AE1187" t="str">
            <v>是</v>
          </cell>
          <cell r="AF1187" t="str">
            <v/>
          </cell>
          <cell r="AG1187" t="str">
            <v>价值宽带</v>
          </cell>
          <cell r="AH1187" t="str">
            <v>续本月</v>
          </cell>
          <cell r="AI1187" t="str">
            <v>是</v>
          </cell>
          <cell r="AJ1187">
            <v>13825738895</v>
          </cell>
          <cell r="AO1187">
            <v>0</v>
          </cell>
          <cell r="AR1187" t="str">
            <v>下桥区</v>
          </cell>
        </row>
        <row r="1188">
          <cell r="F1188">
            <v>13549267469</v>
          </cell>
          <cell r="G1188" t="str">
            <v>13549267469</v>
          </cell>
          <cell r="H1188" t="str">
            <v>李晓群</v>
          </cell>
          <cell r="I1188" t="str">
            <v>预付费东莞住宅新装或续费768元包年，带宽4M</v>
          </cell>
          <cell r="J1188">
            <v>768</v>
          </cell>
          <cell r="K1188">
            <v>768</v>
          </cell>
          <cell r="L1188" t="str">
            <v>2014-06-19</v>
          </cell>
          <cell r="M1188">
            <v>42174</v>
          </cell>
          <cell r="N1188" t="str">
            <v>2016-06-19</v>
          </cell>
          <cell r="O1188" t="str">
            <v>2015-06-14</v>
          </cell>
          <cell r="P1188" t="str">
            <v>宽带预付费</v>
          </cell>
          <cell r="Q1188" t="str">
            <v>续费</v>
          </cell>
          <cell r="R1188" t="str">
            <v>提前充值</v>
          </cell>
          <cell r="S1188" t="str">
            <v>家庭用户</v>
          </cell>
          <cell r="T1188" t="str">
            <v>FTTH</v>
          </cell>
          <cell r="U1188" t="str">
            <v>尹桂花(yingh)</v>
          </cell>
          <cell r="V1188" t="str">
            <v>ZX清溪祖静彪</v>
          </cell>
          <cell r="W1188" t="str">
            <v/>
          </cell>
          <cell r="X1188" t="str">
            <v>清溪区</v>
          </cell>
          <cell r="Y1188">
            <v>0</v>
          </cell>
          <cell r="Z1188">
            <v>0</v>
          </cell>
          <cell r="AA1188" t="str">
            <v>清溪区</v>
          </cell>
          <cell r="AB1188" t="str">
            <v>14</v>
          </cell>
          <cell r="AC1188">
            <v>4</v>
          </cell>
          <cell r="AD1188">
            <v>12</v>
          </cell>
          <cell r="AE1188" t="str">
            <v>是</v>
          </cell>
          <cell r="AF1188" t="str">
            <v/>
          </cell>
          <cell r="AG1188" t="str">
            <v>否</v>
          </cell>
          <cell r="AH1188" t="str">
            <v>续本月</v>
          </cell>
          <cell r="AI1188" t="str">
            <v>是</v>
          </cell>
          <cell r="AJ1188">
            <v>13549267469</v>
          </cell>
          <cell r="AO1188">
            <v>0</v>
          </cell>
          <cell r="AR1188" t="str">
            <v>下桥区</v>
          </cell>
        </row>
        <row r="1189">
          <cell r="F1189">
            <v>13772054485</v>
          </cell>
          <cell r="G1189" t="str">
            <v>13772054485</v>
          </cell>
          <cell r="H1189" t="str">
            <v>戴国民</v>
          </cell>
          <cell r="I1189" t="str">
            <v>预付费东莞住宅新装或续费680元包年，带宽4M</v>
          </cell>
          <cell r="J1189">
            <v>680</v>
          </cell>
          <cell r="K1189">
            <v>680</v>
          </cell>
          <cell r="L1189" t="str">
            <v>2009-12-21</v>
          </cell>
          <cell r="M1189">
            <v>42168</v>
          </cell>
          <cell r="N1189" t="str">
            <v>2016-06-14</v>
          </cell>
          <cell r="O1189" t="str">
            <v>2015-06-14</v>
          </cell>
          <cell r="P1189" t="str">
            <v>宽带预付费</v>
          </cell>
          <cell r="Q1189" t="str">
            <v>续费</v>
          </cell>
          <cell r="R1189" t="str">
            <v>往月充值</v>
          </cell>
          <cell r="S1189" t="str">
            <v>家庭用户</v>
          </cell>
          <cell r="T1189" t="str">
            <v>(传统)XDSL</v>
          </cell>
          <cell r="U1189" t="str">
            <v>尹桂花(yingh)</v>
          </cell>
          <cell r="V1189" t="str">
            <v>ZX清溪祖静彪</v>
          </cell>
          <cell r="W1189" t="str">
            <v/>
          </cell>
          <cell r="X1189" t="str">
            <v>清溪区</v>
          </cell>
          <cell r="Y1189">
            <v>0</v>
          </cell>
          <cell r="Z1189">
            <v>0</v>
          </cell>
          <cell r="AA1189" t="str">
            <v>清溪区</v>
          </cell>
          <cell r="AB1189" t="str">
            <v>14</v>
          </cell>
          <cell r="AC1189">
            <v>4</v>
          </cell>
          <cell r="AD1189">
            <v>12</v>
          </cell>
          <cell r="AE1189" t="str">
            <v>否</v>
          </cell>
          <cell r="AF1189" t="str">
            <v/>
          </cell>
          <cell r="AG1189" t="str">
            <v>否</v>
          </cell>
          <cell r="AH1189" t="str">
            <v>续本月</v>
          </cell>
          <cell r="AI1189" t="str">
            <v>否</v>
          </cell>
          <cell r="AO1189">
            <v>0</v>
          </cell>
          <cell r="AR1189" t="str">
            <v>下桥区</v>
          </cell>
        </row>
        <row r="1190">
          <cell r="F1190">
            <v>13926825688</v>
          </cell>
          <cell r="G1190" t="str">
            <v>13926825688</v>
          </cell>
          <cell r="H1190" t="str">
            <v>蔡加喜</v>
          </cell>
          <cell r="I1190" t="str">
            <v>预付费东莞住宅新装或续费680元包年，带宽4M</v>
          </cell>
          <cell r="J1190">
            <v>680</v>
          </cell>
          <cell r="K1190">
            <v>680</v>
          </cell>
          <cell r="L1190" t="str">
            <v>2014-06-16</v>
          </cell>
          <cell r="M1190">
            <v>42171</v>
          </cell>
          <cell r="N1190" t="str">
            <v>2016-06-16</v>
          </cell>
          <cell r="O1190" t="str">
            <v>2015-06-13</v>
          </cell>
          <cell r="P1190" t="str">
            <v>宽带预付费</v>
          </cell>
          <cell r="Q1190" t="str">
            <v>续费</v>
          </cell>
          <cell r="R1190" t="str">
            <v>当月充值</v>
          </cell>
          <cell r="S1190" t="str">
            <v>家庭用户</v>
          </cell>
          <cell r="T1190" t="str">
            <v>(传统)XDSL</v>
          </cell>
          <cell r="U1190" t="str">
            <v>尹桂花(yingh)</v>
          </cell>
          <cell r="V1190" t="str">
            <v>ZX清溪祖静彪</v>
          </cell>
          <cell r="W1190" t="str">
            <v/>
          </cell>
          <cell r="X1190" t="str">
            <v>清溪区</v>
          </cell>
          <cell r="Y1190">
            <v>0</v>
          </cell>
          <cell r="Z1190">
            <v>0</v>
          </cell>
          <cell r="AA1190" t="str">
            <v>清溪区</v>
          </cell>
          <cell r="AB1190" t="str">
            <v>13</v>
          </cell>
          <cell r="AC1190">
            <v>4</v>
          </cell>
          <cell r="AD1190">
            <v>12</v>
          </cell>
          <cell r="AE1190" t="str">
            <v>否</v>
          </cell>
          <cell r="AF1190" t="str">
            <v/>
          </cell>
          <cell r="AG1190" t="str">
            <v>否</v>
          </cell>
          <cell r="AH1190" t="str">
            <v>续本月</v>
          </cell>
          <cell r="AI1190" t="str">
            <v>否</v>
          </cell>
          <cell r="AO1190">
            <v>0</v>
          </cell>
          <cell r="AR1190" t="str">
            <v>恒丰区</v>
          </cell>
        </row>
        <row r="1191">
          <cell r="F1191">
            <v>13437410535</v>
          </cell>
          <cell r="G1191" t="str">
            <v>13437410535</v>
          </cell>
          <cell r="H1191" t="str">
            <v>罗朝柑</v>
          </cell>
          <cell r="I1191" t="str">
            <v>预付费东莞住宅新装或续费888元包年，带宽12M</v>
          </cell>
          <cell r="J1191">
            <v>888</v>
          </cell>
          <cell r="K1191">
            <v>888</v>
          </cell>
          <cell r="L1191" t="str">
            <v>2011-07-20</v>
          </cell>
          <cell r="M1191">
            <v>42162</v>
          </cell>
          <cell r="N1191" t="str">
            <v>2016-06-12</v>
          </cell>
          <cell r="O1191" t="str">
            <v>2015-06-12</v>
          </cell>
          <cell r="P1191" t="str">
            <v>宽带预付费</v>
          </cell>
          <cell r="Q1191" t="str">
            <v>续费</v>
          </cell>
          <cell r="R1191" t="str">
            <v>当月充值</v>
          </cell>
          <cell r="S1191" t="str">
            <v>家庭用户</v>
          </cell>
          <cell r="T1191" t="str">
            <v>FTTH</v>
          </cell>
          <cell r="U1191" t="str">
            <v>李燕舞(liyw)</v>
          </cell>
          <cell r="V1191" t="str">
            <v>ZX塘厦岑常师</v>
          </cell>
          <cell r="W1191" t="str">
            <v>电商价值宽带营销</v>
          </cell>
          <cell r="X1191" t="str">
            <v>塘厦区</v>
          </cell>
          <cell r="Y1191">
            <v>0</v>
          </cell>
          <cell r="Z1191">
            <v>0</v>
          </cell>
          <cell r="AA1191" t="str">
            <v>塘厦区</v>
          </cell>
          <cell r="AB1191" t="str">
            <v>12</v>
          </cell>
          <cell r="AC1191">
            <v>12</v>
          </cell>
          <cell r="AD1191">
            <v>12</v>
          </cell>
          <cell r="AE1191" t="str">
            <v>是</v>
          </cell>
          <cell r="AF1191" t="str">
            <v/>
          </cell>
          <cell r="AG1191" t="str">
            <v>价值宽带</v>
          </cell>
          <cell r="AH1191" t="str">
            <v>续本月</v>
          </cell>
          <cell r="AI1191" t="str">
            <v>是</v>
          </cell>
          <cell r="AJ1191">
            <v>13437410535</v>
          </cell>
          <cell r="AO1191">
            <v>0</v>
          </cell>
          <cell r="AR1191" t="str">
            <v>恒丰区</v>
          </cell>
        </row>
        <row r="1192">
          <cell r="F1192">
            <v>13712395823</v>
          </cell>
          <cell r="G1192" t="str">
            <v>13712395823</v>
          </cell>
          <cell r="H1192" t="str">
            <v>宋景和</v>
          </cell>
          <cell r="I1192" t="str">
            <v>预付费东莞住宅新装或续费1088元包年，带宽10M</v>
          </cell>
          <cell r="J1192">
            <v>1088</v>
          </cell>
          <cell r="K1192">
            <v>1088</v>
          </cell>
          <cell r="L1192" t="str">
            <v>2014-06-13</v>
          </cell>
          <cell r="M1192">
            <v>42168</v>
          </cell>
          <cell r="N1192" t="str">
            <v>2016-06-13</v>
          </cell>
          <cell r="O1192" t="str">
            <v>2015-06-12</v>
          </cell>
          <cell r="P1192" t="str">
            <v>宽带预付费</v>
          </cell>
          <cell r="Q1192" t="str">
            <v>续费</v>
          </cell>
          <cell r="R1192" t="str">
            <v>当月充值</v>
          </cell>
          <cell r="S1192" t="str">
            <v>家庭用户</v>
          </cell>
          <cell r="T1192" t="str">
            <v>FTTH</v>
          </cell>
          <cell r="U1192" t="str">
            <v>李燕舞(liyw)</v>
          </cell>
          <cell r="V1192" t="str">
            <v>ZX塘厦吴勇</v>
          </cell>
          <cell r="W1192" t="str">
            <v/>
          </cell>
          <cell r="X1192" t="str">
            <v>塘厦区</v>
          </cell>
          <cell r="Y1192">
            <v>0</v>
          </cell>
          <cell r="Z1192">
            <v>0</v>
          </cell>
          <cell r="AA1192" t="str">
            <v>塘厦区</v>
          </cell>
          <cell r="AB1192" t="str">
            <v>12</v>
          </cell>
          <cell r="AC1192">
            <v>10</v>
          </cell>
          <cell r="AD1192">
            <v>12</v>
          </cell>
          <cell r="AE1192" t="str">
            <v>是</v>
          </cell>
          <cell r="AF1192" t="str">
            <v/>
          </cell>
          <cell r="AG1192" t="str">
            <v>价值宽带</v>
          </cell>
          <cell r="AH1192" t="str">
            <v>续本月</v>
          </cell>
          <cell r="AI1192" t="str">
            <v>是</v>
          </cell>
          <cell r="AJ1192">
            <v>13712395823</v>
          </cell>
          <cell r="AO1192">
            <v>0</v>
          </cell>
          <cell r="AR1192" t="str">
            <v>智通区</v>
          </cell>
        </row>
        <row r="1193">
          <cell r="F1193">
            <v>15817651208</v>
          </cell>
          <cell r="G1193" t="str">
            <v>15817651208</v>
          </cell>
          <cell r="H1193" t="str">
            <v>罗俊</v>
          </cell>
          <cell r="I1193" t="str">
            <v>预付费东莞住宅新装或续费888元包年，带宽12M</v>
          </cell>
          <cell r="J1193">
            <v>888</v>
          </cell>
          <cell r="K1193">
            <v>888</v>
          </cell>
          <cell r="L1193" t="str">
            <v>2006-03-27</v>
          </cell>
          <cell r="M1193">
            <v>42166</v>
          </cell>
          <cell r="N1193" t="str">
            <v>2016-06-13</v>
          </cell>
          <cell r="O1193" t="str">
            <v>2015-06-13</v>
          </cell>
          <cell r="P1193" t="str">
            <v>宽带预付费</v>
          </cell>
          <cell r="Q1193" t="str">
            <v>续费</v>
          </cell>
          <cell r="R1193" t="str">
            <v>往月充值</v>
          </cell>
          <cell r="S1193" t="str">
            <v>家庭用户</v>
          </cell>
          <cell r="T1193" t="str">
            <v>FTTH</v>
          </cell>
          <cell r="U1193" t="str">
            <v>王汝怡(wangry)</v>
          </cell>
          <cell r="V1193" t="str">
            <v>ZX虎门罗灿坤</v>
          </cell>
          <cell r="W1193" t="str">
            <v>电商价值宽带营销</v>
          </cell>
          <cell r="X1193" t="str">
            <v>虎门区</v>
          </cell>
          <cell r="Y1193">
            <v>0</v>
          </cell>
          <cell r="Z1193">
            <v>0</v>
          </cell>
          <cell r="AA1193" t="str">
            <v>虎门区</v>
          </cell>
          <cell r="AB1193" t="str">
            <v>13</v>
          </cell>
          <cell r="AC1193">
            <v>12</v>
          </cell>
          <cell r="AD1193">
            <v>12</v>
          </cell>
          <cell r="AE1193" t="str">
            <v>是</v>
          </cell>
          <cell r="AF1193" t="str">
            <v/>
          </cell>
          <cell r="AG1193" t="str">
            <v>价值宽带</v>
          </cell>
          <cell r="AH1193" t="str">
            <v>续本月</v>
          </cell>
          <cell r="AI1193" t="str">
            <v>是</v>
          </cell>
          <cell r="AJ1193">
            <v>15817651208</v>
          </cell>
          <cell r="AO1193">
            <v>0</v>
          </cell>
          <cell r="AR1193" t="str">
            <v>富民区</v>
          </cell>
        </row>
        <row r="1194">
          <cell r="F1194">
            <v>13662873623</v>
          </cell>
          <cell r="G1194" t="str">
            <v>13662873623</v>
          </cell>
          <cell r="H1194" t="str">
            <v>曹水祥</v>
          </cell>
          <cell r="I1194" t="str">
            <v>预付费东莞住宅新装或续费888元包年，带宽12M</v>
          </cell>
          <cell r="J1194">
            <v>888</v>
          </cell>
          <cell r="K1194">
            <v>888</v>
          </cell>
          <cell r="L1194" t="str">
            <v>2009-10-14</v>
          </cell>
          <cell r="M1194">
            <v>42171</v>
          </cell>
          <cell r="N1194" t="str">
            <v>2016-06-16</v>
          </cell>
          <cell r="O1194" t="str">
            <v>2015-06-12</v>
          </cell>
          <cell r="P1194" t="str">
            <v>宽带预付费</v>
          </cell>
          <cell r="Q1194" t="str">
            <v>续费</v>
          </cell>
          <cell r="R1194" t="str">
            <v>提前充值</v>
          </cell>
          <cell r="S1194" t="str">
            <v>家庭用户</v>
          </cell>
          <cell r="T1194" t="str">
            <v>FTTH</v>
          </cell>
          <cell r="U1194" t="str">
            <v>王汝怡(wangry)</v>
          </cell>
          <cell r="V1194" t="str">
            <v>ZX虎门王秋焕</v>
          </cell>
          <cell r="W1194" t="str">
            <v/>
          </cell>
          <cell r="X1194" t="str">
            <v>虎门区</v>
          </cell>
          <cell r="Y1194">
            <v>0</v>
          </cell>
          <cell r="Z1194">
            <v>0</v>
          </cell>
          <cell r="AA1194" t="str">
            <v>虎门区</v>
          </cell>
          <cell r="AB1194" t="str">
            <v>12</v>
          </cell>
          <cell r="AC1194">
            <v>12</v>
          </cell>
          <cell r="AD1194">
            <v>12</v>
          </cell>
          <cell r="AE1194" t="str">
            <v>是</v>
          </cell>
          <cell r="AF1194" t="str">
            <v/>
          </cell>
          <cell r="AG1194" t="str">
            <v>价值宽带</v>
          </cell>
          <cell r="AH1194" t="str">
            <v>续本月</v>
          </cell>
          <cell r="AI1194" t="str">
            <v>是</v>
          </cell>
          <cell r="AO1194">
            <v>0</v>
          </cell>
          <cell r="AR1194" t="str">
            <v>低涌区</v>
          </cell>
        </row>
        <row r="1195">
          <cell r="F1195">
            <v>13571335634</v>
          </cell>
          <cell r="G1195" t="str">
            <v>13571335634</v>
          </cell>
          <cell r="H1195" t="str">
            <v>章易君</v>
          </cell>
          <cell r="I1195" t="str">
            <v>预付费东莞住宅新装或续费1088元包年，带宽10M</v>
          </cell>
          <cell r="J1195">
            <v>1088</v>
          </cell>
          <cell r="K1195">
            <v>1088</v>
          </cell>
          <cell r="L1195" t="str">
            <v>2014-06-11</v>
          </cell>
          <cell r="M1195">
            <v>42166</v>
          </cell>
          <cell r="N1195" t="str">
            <v>2016-06-13</v>
          </cell>
          <cell r="O1195" t="str">
            <v>2015-06-13</v>
          </cell>
          <cell r="P1195" t="str">
            <v>宽带预付费</v>
          </cell>
          <cell r="Q1195" t="str">
            <v>续费</v>
          </cell>
          <cell r="R1195" t="str">
            <v>当月充值</v>
          </cell>
          <cell r="S1195" t="str">
            <v>家庭用户</v>
          </cell>
          <cell r="T1195" t="str">
            <v>FTTH</v>
          </cell>
          <cell r="U1195" t="str">
            <v>谢如画(xierh)</v>
          </cell>
          <cell r="V1195" t="str">
            <v>ZX厚街邓洪威</v>
          </cell>
          <cell r="W1195" t="str">
            <v/>
          </cell>
          <cell r="X1195" t="str">
            <v>厚街区</v>
          </cell>
          <cell r="Y1195">
            <v>0</v>
          </cell>
          <cell r="Z1195">
            <v>0</v>
          </cell>
          <cell r="AA1195" t="str">
            <v>厚街区</v>
          </cell>
          <cell r="AB1195" t="str">
            <v>13</v>
          </cell>
          <cell r="AC1195">
            <v>10</v>
          </cell>
          <cell r="AD1195">
            <v>12</v>
          </cell>
          <cell r="AE1195" t="str">
            <v>是</v>
          </cell>
          <cell r="AF1195" t="str">
            <v/>
          </cell>
          <cell r="AG1195" t="str">
            <v>价值宽带</v>
          </cell>
          <cell r="AH1195" t="str">
            <v>续本月</v>
          </cell>
          <cell r="AI1195" t="str">
            <v>是</v>
          </cell>
          <cell r="AJ1195">
            <v>13571335634</v>
          </cell>
          <cell r="AO1195">
            <v>0</v>
          </cell>
          <cell r="AR1195" t="str">
            <v>桑园区</v>
          </cell>
        </row>
        <row r="1196">
          <cell r="F1196">
            <v>15814384838</v>
          </cell>
          <cell r="G1196" t="str">
            <v>15814384838</v>
          </cell>
          <cell r="H1196" t="str">
            <v>王瑞广</v>
          </cell>
          <cell r="I1196" t="str">
            <v>预付费东莞住宅新装或续费888元包年，带宽12M</v>
          </cell>
          <cell r="J1196">
            <v>888</v>
          </cell>
          <cell r="K1196">
            <v>888</v>
          </cell>
          <cell r="L1196" t="str">
            <v>2012-06-06</v>
          </cell>
          <cell r="M1196">
            <v>42164</v>
          </cell>
          <cell r="N1196" t="str">
            <v>2016-06-13</v>
          </cell>
          <cell r="O1196" t="str">
            <v>2015-06-13</v>
          </cell>
          <cell r="P1196" t="str">
            <v>宽带预付费</v>
          </cell>
          <cell r="Q1196" t="str">
            <v>续费</v>
          </cell>
          <cell r="R1196" t="str">
            <v>当月充值</v>
          </cell>
          <cell r="S1196" t="str">
            <v>家庭用户</v>
          </cell>
          <cell r="T1196" t="str">
            <v>FTTH</v>
          </cell>
          <cell r="U1196" t="str">
            <v>尼佳(nj_ca)</v>
          </cell>
          <cell r="V1196" t="str">
            <v>ZX长安肖亮</v>
          </cell>
          <cell r="W1196" t="str">
            <v>电商价值宽带营销</v>
          </cell>
          <cell r="X1196" t="str">
            <v>长安区</v>
          </cell>
          <cell r="Y1196">
            <v>0</v>
          </cell>
          <cell r="Z1196">
            <v>0</v>
          </cell>
          <cell r="AA1196" t="str">
            <v>长安区</v>
          </cell>
          <cell r="AB1196" t="str">
            <v>13</v>
          </cell>
          <cell r="AC1196">
            <v>12</v>
          </cell>
          <cell r="AD1196">
            <v>12</v>
          </cell>
          <cell r="AE1196" t="str">
            <v>是</v>
          </cell>
          <cell r="AF1196" t="str">
            <v/>
          </cell>
          <cell r="AG1196" t="str">
            <v>价值宽带</v>
          </cell>
          <cell r="AH1196" t="str">
            <v>续本月</v>
          </cell>
          <cell r="AI1196" t="str">
            <v>是</v>
          </cell>
          <cell r="AJ1196">
            <v>15814384838</v>
          </cell>
          <cell r="AO1196">
            <v>0</v>
          </cell>
          <cell r="AR1196" t="str">
            <v>光润区</v>
          </cell>
        </row>
        <row r="1197">
          <cell r="F1197">
            <v>13712086715</v>
          </cell>
          <cell r="G1197" t="str">
            <v>13712086715</v>
          </cell>
          <cell r="H1197" t="str">
            <v>刘金泽</v>
          </cell>
          <cell r="I1197" t="str">
            <v>预付费东莞住宅新装或续费888元包年，带宽12M</v>
          </cell>
          <cell r="J1197">
            <v>888</v>
          </cell>
          <cell r="K1197">
            <v>888</v>
          </cell>
          <cell r="L1197" t="str">
            <v>2013-07-18</v>
          </cell>
          <cell r="M1197">
            <v>42203</v>
          </cell>
          <cell r="N1197" t="str">
            <v>2016-07-18</v>
          </cell>
          <cell r="O1197" t="str">
            <v>2015-06-13</v>
          </cell>
          <cell r="P1197" t="str">
            <v>宽带预付费</v>
          </cell>
          <cell r="Q1197" t="str">
            <v>续费</v>
          </cell>
          <cell r="R1197" t="str">
            <v>提前充值</v>
          </cell>
          <cell r="S1197" t="str">
            <v>家庭用户</v>
          </cell>
          <cell r="T1197" t="str">
            <v>FTTH</v>
          </cell>
          <cell r="U1197" t="str">
            <v>王丽(wangl)</v>
          </cell>
          <cell r="V1197" t="str">
            <v>DSBR长安朱江益</v>
          </cell>
          <cell r="W1197" t="str">
            <v>电商价值宽带营销</v>
          </cell>
          <cell r="X1197" t="str">
            <v>长安区</v>
          </cell>
          <cell r="Y1197">
            <v>0</v>
          </cell>
          <cell r="Z1197">
            <v>0</v>
          </cell>
          <cell r="AA1197" t="str">
            <v>长安区</v>
          </cell>
          <cell r="AB1197" t="str">
            <v>13</v>
          </cell>
          <cell r="AC1197">
            <v>12</v>
          </cell>
          <cell r="AD1197">
            <v>12</v>
          </cell>
          <cell r="AE1197" t="str">
            <v>是</v>
          </cell>
          <cell r="AF1197" t="str">
            <v/>
          </cell>
          <cell r="AG1197" t="str">
            <v>价值宽带</v>
          </cell>
          <cell r="AH1197" t="str">
            <v>续后期</v>
          </cell>
          <cell r="AI1197" t="str">
            <v>否</v>
          </cell>
          <cell r="AO1197">
            <v>0</v>
          </cell>
          <cell r="AR1197" t="str">
            <v>光润区</v>
          </cell>
        </row>
        <row r="1198">
          <cell r="F1198">
            <v>13925826397</v>
          </cell>
          <cell r="G1198" t="str">
            <v>13925826397</v>
          </cell>
          <cell r="H1198" t="str">
            <v>陆嘉杰</v>
          </cell>
          <cell r="I1198" t="str">
            <v>预付费东莞住宅新装或续费680元包年，带宽4M</v>
          </cell>
          <cell r="J1198">
            <v>680</v>
          </cell>
          <cell r="K1198">
            <v>680</v>
          </cell>
          <cell r="L1198" t="str">
            <v>2012-06-07</v>
          </cell>
          <cell r="M1198">
            <v>42166</v>
          </cell>
          <cell r="N1198" t="str">
            <v>2016-06-12</v>
          </cell>
          <cell r="O1198" t="str">
            <v>2015-06-12</v>
          </cell>
          <cell r="P1198" t="str">
            <v>宽带预付费</v>
          </cell>
          <cell r="Q1198" t="str">
            <v>续费</v>
          </cell>
          <cell r="R1198" t="str">
            <v>当月充值</v>
          </cell>
          <cell r="S1198" t="str">
            <v>家庭用户</v>
          </cell>
          <cell r="T1198" t="str">
            <v>(传统)XDSL</v>
          </cell>
          <cell r="U1198" t="str">
            <v>尼佳(nj_ca)</v>
          </cell>
          <cell r="V1198" t="str">
            <v>DL东莞金伦</v>
          </cell>
          <cell r="W1198" t="str">
            <v/>
          </cell>
          <cell r="X1198" t="str">
            <v>长安区</v>
          </cell>
          <cell r="Y1198">
            <v>0</v>
          </cell>
          <cell r="Z1198">
            <v>0</v>
          </cell>
          <cell r="AA1198" t="str">
            <v>长安区</v>
          </cell>
          <cell r="AB1198" t="str">
            <v>12</v>
          </cell>
          <cell r="AC1198">
            <v>4</v>
          </cell>
          <cell r="AD1198">
            <v>12</v>
          </cell>
          <cell r="AE1198" t="str">
            <v>否</v>
          </cell>
          <cell r="AF1198" t="str">
            <v/>
          </cell>
          <cell r="AG1198" t="str">
            <v>否</v>
          </cell>
          <cell r="AH1198" t="str">
            <v>续本月</v>
          </cell>
          <cell r="AI1198" t="str">
            <v>否</v>
          </cell>
          <cell r="AO1198">
            <v>0</v>
          </cell>
          <cell r="AR1198" t="str">
            <v>冼沙区</v>
          </cell>
        </row>
        <row r="1199">
          <cell r="F1199">
            <v>13713138782</v>
          </cell>
          <cell r="G1199" t="str">
            <v>13713138782</v>
          </cell>
          <cell r="H1199" t="str">
            <v>莫小红</v>
          </cell>
          <cell r="I1199" t="str">
            <v>预付费东莞住宅新装或续费768元包年，带宽4M</v>
          </cell>
          <cell r="J1199">
            <v>768</v>
          </cell>
          <cell r="K1199">
            <v>768</v>
          </cell>
          <cell r="L1199" t="str">
            <v>2013-06-07</v>
          </cell>
          <cell r="M1199">
            <v>42162</v>
          </cell>
          <cell r="N1199" t="str">
            <v>2016-06-14</v>
          </cell>
          <cell r="O1199" t="str">
            <v>2015-06-14</v>
          </cell>
          <cell r="P1199" t="str">
            <v>宽带预付费</v>
          </cell>
          <cell r="Q1199" t="str">
            <v>续费</v>
          </cell>
          <cell r="R1199" t="str">
            <v>往月充值</v>
          </cell>
          <cell r="S1199" t="str">
            <v>家庭用户</v>
          </cell>
          <cell r="T1199" t="str">
            <v>FTTH</v>
          </cell>
          <cell r="U1199" t="str">
            <v>营业厅经理(NQYX01)</v>
          </cell>
          <cell r="V1199" t="str">
            <v>ZX长安左明亮</v>
          </cell>
          <cell r="W1199" t="str">
            <v>电商价值宽带营销</v>
          </cell>
          <cell r="X1199" t="str">
            <v>长安区</v>
          </cell>
          <cell r="Y1199">
            <v>0</v>
          </cell>
          <cell r="Z1199">
            <v>0</v>
          </cell>
          <cell r="AA1199" t="str">
            <v>长安区</v>
          </cell>
          <cell r="AB1199" t="str">
            <v>14</v>
          </cell>
          <cell r="AC1199">
            <v>4</v>
          </cell>
          <cell r="AD1199">
            <v>12</v>
          </cell>
          <cell r="AE1199" t="str">
            <v>是</v>
          </cell>
          <cell r="AF1199" t="str">
            <v/>
          </cell>
          <cell r="AG1199" t="str">
            <v>否</v>
          </cell>
          <cell r="AH1199" t="str">
            <v>续本月</v>
          </cell>
          <cell r="AI1199" t="str">
            <v>是</v>
          </cell>
          <cell r="AJ1199">
            <v>13713138782</v>
          </cell>
          <cell r="AO1199">
            <v>0</v>
          </cell>
          <cell r="AR1199" t="str">
            <v>冼沙区</v>
          </cell>
        </row>
        <row r="1200">
          <cell r="F1200">
            <v>13580800191</v>
          </cell>
          <cell r="G1200" t="str">
            <v>13580800191</v>
          </cell>
          <cell r="H1200" t="str">
            <v>邱伟东</v>
          </cell>
          <cell r="I1200" t="str">
            <v>预付费东莞住宅新装或续费888元包年，带宽12M</v>
          </cell>
          <cell r="J1200">
            <v>888</v>
          </cell>
          <cell r="K1200">
            <v>888</v>
          </cell>
          <cell r="L1200" t="str">
            <v>2014-07-21</v>
          </cell>
          <cell r="M1200">
            <v>42206</v>
          </cell>
          <cell r="N1200" t="str">
            <v>2016-07-21</v>
          </cell>
          <cell r="O1200" t="str">
            <v>2015-06-13</v>
          </cell>
          <cell r="P1200" t="str">
            <v>宽带预付费</v>
          </cell>
          <cell r="Q1200" t="str">
            <v>续费</v>
          </cell>
          <cell r="R1200" t="str">
            <v>提前充值</v>
          </cell>
          <cell r="S1200" t="str">
            <v>家庭用户</v>
          </cell>
          <cell r="T1200" t="str">
            <v>FTTH</v>
          </cell>
          <cell r="U1200" t="str">
            <v>王丽(wangl)</v>
          </cell>
          <cell r="V1200" t="str">
            <v>ZX长安朱江益</v>
          </cell>
          <cell r="W1200" t="str">
            <v>电商价值宽带营销</v>
          </cell>
          <cell r="X1200" t="str">
            <v>长安区</v>
          </cell>
          <cell r="Y1200">
            <v>0</v>
          </cell>
          <cell r="Z1200">
            <v>0</v>
          </cell>
          <cell r="AA1200" t="str">
            <v>长安区</v>
          </cell>
          <cell r="AB1200" t="str">
            <v>13</v>
          </cell>
          <cell r="AC1200">
            <v>12</v>
          </cell>
          <cell r="AD1200">
            <v>12</v>
          </cell>
          <cell r="AE1200" t="str">
            <v>是</v>
          </cell>
          <cell r="AF1200" t="str">
            <v/>
          </cell>
          <cell r="AG1200" t="str">
            <v>价值宽带</v>
          </cell>
          <cell r="AH1200" t="str">
            <v>续后期</v>
          </cell>
          <cell r="AI1200" t="str">
            <v>否</v>
          </cell>
          <cell r="AO1200">
            <v>0</v>
          </cell>
          <cell r="AR1200" t="str">
            <v>冼沙区</v>
          </cell>
        </row>
        <row r="1201">
          <cell r="F1201">
            <v>13729996575</v>
          </cell>
          <cell r="G1201" t="str">
            <v>13729996575</v>
          </cell>
          <cell r="H1201" t="str">
            <v>周金国</v>
          </cell>
          <cell r="I1201" t="str">
            <v>预付费东莞住宅新装或续费680元包年，带宽4M</v>
          </cell>
          <cell r="J1201">
            <v>680</v>
          </cell>
          <cell r="K1201">
            <v>680</v>
          </cell>
          <cell r="L1201" t="str">
            <v>2009-07-07</v>
          </cell>
          <cell r="M1201">
            <v>42164</v>
          </cell>
          <cell r="N1201" t="str">
            <v>2016-06-14</v>
          </cell>
          <cell r="O1201" t="str">
            <v>2015-06-14</v>
          </cell>
          <cell r="P1201" t="str">
            <v>宽带预付费</v>
          </cell>
          <cell r="Q1201" t="str">
            <v>续费</v>
          </cell>
          <cell r="R1201" t="str">
            <v>当月充值</v>
          </cell>
          <cell r="S1201" t="str">
            <v>家庭用户</v>
          </cell>
          <cell r="T1201" t="str">
            <v>(传统)XDSL</v>
          </cell>
          <cell r="U1201" t="str">
            <v>尼佳(nj_ca)</v>
          </cell>
          <cell r="V1201" t="str">
            <v>DL东莞金伦</v>
          </cell>
          <cell r="W1201" t="str">
            <v/>
          </cell>
          <cell r="X1201" t="str">
            <v>长安区</v>
          </cell>
          <cell r="Y1201">
            <v>0</v>
          </cell>
          <cell r="Z1201">
            <v>0</v>
          </cell>
          <cell r="AA1201" t="str">
            <v>长安区</v>
          </cell>
          <cell r="AB1201" t="str">
            <v>14</v>
          </cell>
          <cell r="AC1201">
            <v>4</v>
          </cell>
          <cell r="AD1201">
            <v>12</v>
          </cell>
          <cell r="AE1201" t="str">
            <v>否</v>
          </cell>
          <cell r="AF1201" t="str">
            <v/>
          </cell>
          <cell r="AG1201" t="str">
            <v>否</v>
          </cell>
          <cell r="AH1201" t="str">
            <v>续本月</v>
          </cell>
          <cell r="AI1201" t="str">
            <v>否</v>
          </cell>
          <cell r="AO1201">
            <v>0</v>
          </cell>
          <cell r="AR1201" t="str">
            <v>冼沙区</v>
          </cell>
        </row>
        <row r="1202">
          <cell r="F1202">
            <v>13751371941</v>
          </cell>
          <cell r="G1202" t="str">
            <v>13751371941</v>
          </cell>
          <cell r="H1202" t="str">
            <v>崔玉海</v>
          </cell>
          <cell r="I1202" t="str">
            <v>预付费东莞住宅新装或续费680元包年，带宽4M</v>
          </cell>
          <cell r="J1202">
            <v>680</v>
          </cell>
          <cell r="K1202">
            <v>680</v>
          </cell>
          <cell r="L1202" t="str">
            <v>2013-06-09</v>
          </cell>
          <cell r="M1202">
            <v>42165</v>
          </cell>
          <cell r="N1202" t="str">
            <v>2016-06-12</v>
          </cell>
          <cell r="O1202" t="str">
            <v>2015-06-12</v>
          </cell>
          <cell r="P1202" t="str">
            <v>宽带预付费</v>
          </cell>
          <cell r="Q1202" t="str">
            <v>续费</v>
          </cell>
          <cell r="R1202" t="str">
            <v>当月充值</v>
          </cell>
          <cell r="S1202" t="str">
            <v>家庭用户</v>
          </cell>
          <cell r="T1202" t="str">
            <v>(传统)XDSL</v>
          </cell>
          <cell r="U1202" t="str">
            <v>尼佳(nj_ca)</v>
          </cell>
          <cell r="V1202" t="str">
            <v>ZX长安肖亮</v>
          </cell>
          <cell r="W1202" t="str">
            <v/>
          </cell>
          <cell r="X1202" t="str">
            <v>长安区</v>
          </cell>
          <cell r="Y1202">
            <v>0</v>
          </cell>
          <cell r="Z1202">
            <v>0</v>
          </cell>
          <cell r="AA1202" t="str">
            <v>长安区</v>
          </cell>
          <cell r="AB1202" t="str">
            <v>12</v>
          </cell>
          <cell r="AC1202">
            <v>4</v>
          </cell>
          <cell r="AD1202">
            <v>12</v>
          </cell>
          <cell r="AE1202" t="str">
            <v>否</v>
          </cell>
          <cell r="AF1202" t="str">
            <v/>
          </cell>
          <cell r="AG1202" t="str">
            <v>否</v>
          </cell>
          <cell r="AH1202" t="str">
            <v>续本月</v>
          </cell>
          <cell r="AI1202" t="str">
            <v>否</v>
          </cell>
          <cell r="AO1202">
            <v>0</v>
          </cell>
          <cell r="AR1202" t="str">
            <v>低涌区</v>
          </cell>
        </row>
        <row r="1203">
          <cell r="F1203">
            <v>13412696402</v>
          </cell>
          <cell r="G1203" t="str">
            <v>13412696402</v>
          </cell>
          <cell r="H1203" t="str">
            <v>尚红岩</v>
          </cell>
          <cell r="I1203" t="str">
            <v>预付费东莞住宅新装或续费680元包年，带宽4M</v>
          </cell>
          <cell r="J1203">
            <v>680</v>
          </cell>
          <cell r="K1203">
            <v>680</v>
          </cell>
          <cell r="L1203" t="str">
            <v>2013-01-12</v>
          </cell>
          <cell r="M1203">
            <v>42197</v>
          </cell>
          <cell r="N1203" t="str">
            <v>2016-07-12</v>
          </cell>
          <cell r="O1203" t="str">
            <v>2015-06-12</v>
          </cell>
          <cell r="P1203" t="str">
            <v>宽带预付费</v>
          </cell>
          <cell r="Q1203" t="str">
            <v>续费</v>
          </cell>
          <cell r="R1203" t="str">
            <v>提前充值</v>
          </cell>
          <cell r="S1203" t="str">
            <v>家庭用户</v>
          </cell>
          <cell r="T1203" t="str">
            <v>(传统)XDSL</v>
          </cell>
          <cell r="U1203" t="str">
            <v>尼佳(nj_ca)</v>
          </cell>
          <cell r="V1203" t="str">
            <v>DL东莞尼佳</v>
          </cell>
          <cell r="W1203" t="str">
            <v/>
          </cell>
          <cell r="X1203" t="str">
            <v>长安区</v>
          </cell>
          <cell r="Y1203">
            <v>0</v>
          </cell>
          <cell r="Z1203">
            <v>0</v>
          </cell>
          <cell r="AA1203" t="str">
            <v>长安区</v>
          </cell>
          <cell r="AB1203" t="str">
            <v>12</v>
          </cell>
          <cell r="AC1203">
            <v>4</v>
          </cell>
          <cell r="AD1203">
            <v>12</v>
          </cell>
          <cell r="AE1203" t="str">
            <v>否</v>
          </cell>
          <cell r="AF1203" t="str">
            <v/>
          </cell>
          <cell r="AG1203" t="str">
            <v>否</v>
          </cell>
          <cell r="AH1203" t="str">
            <v>续后期</v>
          </cell>
          <cell r="AI1203" t="str">
            <v>否</v>
          </cell>
          <cell r="AO1203">
            <v>0</v>
          </cell>
          <cell r="AR1203" t="str">
            <v>牛鼓区</v>
          </cell>
        </row>
        <row r="1204">
          <cell r="F1204">
            <v>13415893485</v>
          </cell>
          <cell r="G1204" t="str">
            <v>13415893485</v>
          </cell>
          <cell r="H1204" t="str">
            <v>陈然</v>
          </cell>
          <cell r="I1204" t="str">
            <v>预付费东莞住宅新装或续费888元包年，带宽12M</v>
          </cell>
          <cell r="J1204">
            <v>888</v>
          </cell>
          <cell r="K1204">
            <v>888</v>
          </cell>
          <cell r="L1204" t="str">
            <v>2014-07-02</v>
          </cell>
          <cell r="M1204">
            <v>42187</v>
          </cell>
          <cell r="N1204" t="str">
            <v>2016-07-02</v>
          </cell>
          <cell r="O1204" t="str">
            <v>2015-06-13</v>
          </cell>
          <cell r="P1204" t="str">
            <v>宽带预付费</v>
          </cell>
          <cell r="Q1204" t="str">
            <v>续费</v>
          </cell>
          <cell r="R1204" t="str">
            <v>提前充值</v>
          </cell>
          <cell r="S1204" t="str">
            <v>家庭用户</v>
          </cell>
          <cell r="T1204" t="str">
            <v>FTTH</v>
          </cell>
          <cell r="U1204" t="str">
            <v>王丽(wangl)</v>
          </cell>
          <cell r="V1204" t="str">
            <v>ZX长安何乐平</v>
          </cell>
          <cell r="W1204" t="str">
            <v>电商价值宽带营销</v>
          </cell>
          <cell r="X1204" t="str">
            <v>长安区</v>
          </cell>
          <cell r="Y1204">
            <v>0</v>
          </cell>
          <cell r="Z1204">
            <v>0</v>
          </cell>
          <cell r="AA1204" t="str">
            <v>长安区</v>
          </cell>
          <cell r="AB1204" t="str">
            <v>13</v>
          </cell>
          <cell r="AC1204">
            <v>12</v>
          </cell>
          <cell r="AD1204">
            <v>12</v>
          </cell>
          <cell r="AE1204" t="str">
            <v>是</v>
          </cell>
          <cell r="AF1204" t="str">
            <v/>
          </cell>
          <cell r="AG1204" t="str">
            <v>价值宽带</v>
          </cell>
          <cell r="AH1204" t="str">
            <v>续后期</v>
          </cell>
          <cell r="AI1204" t="str">
            <v>否</v>
          </cell>
          <cell r="AO1204">
            <v>0</v>
          </cell>
          <cell r="AR1204" t="str">
            <v>低涌区</v>
          </cell>
        </row>
        <row r="1205">
          <cell r="F1205">
            <v>13592780398</v>
          </cell>
          <cell r="G1205" t="str">
            <v>13592780398</v>
          </cell>
          <cell r="H1205" t="str">
            <v>胡水明</v>
          </cell>
          <cell r="I1205" t="str">
            <v>预付费东莞住宅新装或续费680元包年，带宽4M</v>
          </cell>
          <cell r="J1205">
            <v>680</v>
          </cell>
          <cell r="K1205">
            <v>680</v>
          </cell>
          <cell r="L1205" t="str">
            <v>2013-06-10</v>
          </cell>
          <cell r="M1205">
            <v>42165</v>
          </cell>
          <cell r="N1205" t="str">
            <v>2016-06-14</v>
          </cell>
          <cell r="O1205" t="str">
            <v>2015-06-14</v>
          </cell>
          <cell r="P1205" t="str">
            <v>宽带预付费</v>
          </cell>
          <cell r="Q1205" t="str">
            <v>续费</v>
          </cell>
          <cell r="R1205" t="str">
            <v>往月充值</v>
          </cell>
          <cell r="S1205" t="str">
            <v>家庭用户</v>
          </cell>
          <cell r="T1205" t="str">
            <v>(传统)XDSL</v>
          </cell>
          <cell r="U1205" t="str">
            <v>营业厅经理(NQYX01)</v>
          </cell>
          <cell r="V1205" t="str">
            <v>ZX长安何乐平</v>
          </cell>
          <cell r="W1205" t="str">
            <v>钟敏飞</v>
          </cell>
          <cell r="X1205" t="str">
            <v>长安区</v>
          </cell>
          <cell r="Y1205">
            <v>0</v>
          </cell>
          <cell r="Z1205">
            <v>0</v>
          </cell>
          <cell r="AA1205" t="str">
            <v>长安区</v>
          </cell>
          <cell r="AB1205" t="str">
            <v>14</v>
          </cell>
          <cell r="AC1205">
            <v>4</v>
          </cell>
          <cell r="AD1205">
            <v>12</v>
          </cell>
          <cell r="AE1205" t="str">
            <v>否</v>
          </cell>
          <cell r="AF1205" t="str">
            <v/>
          </cell>
          <cell r="AG1205" t="str">
            <v>否</v>
          </cell>
          <cell r="AH1205" t="str">
            <v>续本月</v>
          </cell>
          <cell r="AI1205" t="str">
            <v>否</v>
          </cell>
          <cell r="AO1205">
            <v>0</v>
          </cell>
          <cell r="AR1205" t="str">
            <v>温塘区</v>
          </cell>
        </row>
        <row r="1206">
          <cell r="F1206">
            <v>13652684608</v>
          </cell>
          <cell r="G1206" t="str">
            <v>13652684608</v>
          </cell>
          <cell r="H1206" t="str">
            <v>王胜科</v>
          </cell>
          <cell r="I1206" t="str">
            <v>预付费东莞住宅新装或续费680元包年，带宽4M</v>
          </cell>
          <cell r="J1206">
            <v>680</v>
          </cell>
          <cell r="K1206">
            <v>680</v>
          </cell>
          <cell r="L1206" t="str">
            <v>2013-06-18</v>
          </cell>
          <cell r="M1206">
            <v>42173</v>
          </cell>
          <cell r="N1206" t="str">
            <v>2016-06-18</v>
          </cell>
          <cell r="O1206" t="str">
            <v>2015-06-12</v>
          </cell>
          <cell r="P1206" t="str">
            <v>宽带预付费</v>
          </cell>
          <cell r="Q1206" t="str">
            <v>续费</v>
          </cell>
          <cell r="R1206" t="str">
            <v>提前充值</v>
          </cell>
          <cell r="S1206" t="str">
            <v>家庭用户</v>
          </cell>
          <cell r="T1206" t="str">
            <v>GPON+XDSL</v>
          </cell>
          <cell r="U1206" t="str">
            <v>王丽(wangl)</v>
          </cell>
          <cell r="V1206" t="str">
            <v>ZX长安何乐平</v>
          </cell>
          <cell r="W1206" t="str">
            <v/>
          </cell>
          <cell r="X1206" t="str">
            <v>长安区</v>
          </cell>
          <cell r="Y1206">
            <v>0</v>
          </cell>
          <cell r="Z1206">
            <v>0</v>
          </cell>
          <cell r="AA1206" t="str">
            <v>长安区</v>
          </cell>
          <cell r="AB1206" t="str">
            <v>12</v>
          </cell>
          <cell r="AC1206">
            <v>4</v>
          </cell>
          <cell r="AD1206">
            <v>12</v>
          </cell>
          <cell r="AE1206" t="str">
            <v>否</v>
          </cell>
          <cell r="AF1206" t="str">
            <v/>
          </cell>
          <cell r="AG1206" t="str">
            <v>否</v>
          </cell>
          <cell r="AH1206" t="str">
            <v>续本月</v>
          </cell>
          <cell r="AI1206" t="str">
            <v>否</v>
          </cell>
          <cell r="AO1206">
            <v>0</v>
          </cell>
          <cell r="AR1206" t="str">
            <v>简沙洲区</v>
          </cell>
        </row>
        <row r="1207">
          <cell r="F1207">
            <v>18664346062</v>
          </cell>
          <cell r="G1207" t="str">
            <v>18664346062</v>
          </cell>
          <cell r="H1207" t="str">
            <v>蓝胜民</v>
          </cell>
          <cell r="I1207" t="str">
            <v>预付费东莞住宅新装或续费680元包年，带宽4M</v>
          </cell>
          <cell r="J1207">
            <v>680</v>
          </cell>
          <cell r="K1207">
            <v>680</v>
          </cell>
          <cell r="L1207" t="str">
            <v>2014-05-07</v>
          </cell>
          <cell r="M1207">
            <v>42131</v>
          </cell>
          <cell r="N1207" t="str">
            <v>2016-06-13</v>
          </cell>
          <cell r="O1207" t="str">
            <v>2015-06-13</v>
          </cell>
          <cell r="P1207" t="str">
            <v>宽带预付费</v>
          </cell>
          <cell r="Q1207" t="str">
            <v>续费</v>
          </cell>
          <cell r="R1207" t="str">
            <v>往月充值</v>
          </cell>
          <cell r="S1207" t="str">
            <v>家庭用户</v>
          </cell>
          <cell r="T1207" t="str">
            <v>(传统)XDSL</v>
          </cell>
          <cell r="U1207" t="str">
            <v>王丽(wangl)</v>
          </cell>
          <cell r="V1207" t="str">
            <v>ZX长安朱江益</v>
          </cell>
          <cell r="W1207" t="str">
            <v/>
          </cell>
          <cell r="X1207" t="str">
            <v>长安区</v>
          </cell>
          <cell r="Y1207">
            <v>0</v>
          </cell>
          <cell r="Z1207">
            <v>0</v>
          </cell>
          <cell r="AA1207" t="str">
            <v>长安区</v>
          </cell>
          <cell r="AB1207" t="str">
            <v>13</v>
          </cell>
          <cell r="AC1207">
            <v>4</v>
          </cell>
          <cell r="AD1207">
            <v>12</v>
          </cell>
          <cell r="AE1207" t="str">
            <v>否</v>
          </cell>
          <cell r="AF1207" t="str">
            <v/>
          </cell>
          <cell r="AG1207" t="str">
            <v>否</v>
          </cell>
          <cell r="AH1207" t="str">
            <v>续前期</v>
          </cell>
          <cell r="AI1207" t="str">
            <v>否</v>
          </cell>
          <cell r="AO1207">
            <v>0</v>
          </cell>
          <cell r="AR1207" t="str">
            <v>简沙洲区</v>
          </cell>
        </row>
        <row r="1208">
          <cell r="F1208">
            <v>18665805967</v>
          </cell>
          <cell r="G1208" t="str">
            <v>18665805967</v>
          </cell>
          <cell r="H1208" t="str">
            <v>李盛云</v>
          </cell>
          <cell r="I1208" t="str">
            <v>预付费东莞住宅新装或续费888元包年，带宽12M</v>
          </cell>
          <cell r="J1208">
            <v>888</v>
          </cell>
          <cell r="K1208">
            <v>888</v>
          </cell>
          <cell r="L1208" t="str">
            <v>2014-06-16</v>
          </cell>
          <cell r="M1208">
            <v>42171</v>
          </cell>
          <cell r="N1208" t="str">
            <v>2016-06-16</v>
          </cell>
          <cell r="O1208" t="str">
            <v>2015-06-13</v>
          </cell>
          <cell r="P1208" t="str">
            <v>宽带预付费</v>
          </cell>
          <cell r="Q1208" t="str">
            <v>续费</v>
          </cell>
          <cell r="R1208" t="str">
            <v>提前充值</v>
          </cell>
          <cell r="S1208" t="str">
            <v>家庭用户</v>
          </cell>
          <cell r="T1208" t="str">
            <v>FTTH</v>
          </cell>
          <cell r="U1208" t="str">
            <v>王丽(wangl)</v>
          </cell>
          <cell r="V1208" t="str">
            <v>ZX长安何乐平</v>
          </cell>
          <cell r="W1208" t="str">
            <v/>
          </cell>
          <cell r="X1208" t="str">
            <v>长安区</v>
          </cell>
          <cell r="Y1208">
            <v>0</v>
          </cell>
          <cell r="Z1208">
            <v>0</v>
          </cell>
          <cell r="AA1208" t="str">
            <v>长安区</v>
          </cell>
          <cell r="AB1208" t="str">
            <v>13</v>
          </cell>
          <cell r="AC1208">
            <v>12</v>
          </cell>
          <cell r="AD1208">
            <v>12</v>
          </cell>
          <cell r="AE1208" t="str">
            <v>是</v>
          </cell>
          <cell r="AF1208" t="str">
            <v/>
          </cell>
          <cell r="AG1208" t="str">
            <v>价值宽带</v>
          </cell>
          <cell r="AH1208" t="str">
            <v>续本月</v>
          </cell>
          <cell r="AI1208" t="str">
            <v>是</v>
          </cell>
          <cell r="AO1208">
            <v>0</v>
          </cell>
          <cell r="AR1208" t="str">
            <v>简沙洲区</v>
          </cell>
        </row>
        <row r="1209">
          <cell r="F1209">
            <v>15812863270</v>
          </cell>
          <cell r="G1209" t="str">
            <v>15812863270</v>
          </cell>
          <cell r="H1209" t="str">
            <v>向丽琼</v>
          </cell>
          <cell r="I1209" t="str">
            <v>预付费东莞住宅新装或续费680元包年，带宽4M</v>
          </cell>
          <cell r="J1209">
            <v>680</v>
          </cell>
          <cell r="K1209">
            <v>680</v>
          </cell>
          <cell r="L1209" t="str">
            <v>2009-08-17</v>
          </cell>
          <cell r="M1209">
            <v>42167</v>
          </cell>
          <cell r="N1209" t="str">
            <v>2016-06-14</v>
          </cell>
          <cell r="O1209" t="str">
            <v>2015-06-14</v>
          </cell>
          <cell r="P1209" t="str">
            <v>宽带预付费</v>
          </cell>
          <cell r="Q1209" t="str">
            <v>续费</v>
          </cell>
          <cell r="R1209" t="str">
            <v>往月充值</v>
          </cell>
          <cell r="S1209" t="str">
            <v>家庭用户</v>
          </cell>
          <cell r="T1209" t="str">
            <v>(传统)LAN</v>
          </cell>
          <cell r="U1209" t="str">
            <v>营业厅经理(NQYX01)</v>
          </cell>
          <cell r="V1209" t="str">
            <v>ZX厚街曾茂林</v>
          </cell>
          <cell r="W1209" t="str">
            <v/>
          </cell>
          <cell r="X1209" t="str">
            <v>厚街区</v>
          </cell>
          <cell r="Y1209">
            <v>0</v>
          </cell>
          <cell r="Z1209">
            <v>0</v>
          </cell>
          <cell r="AA1209" t="str">
            <v>厚街区</v>
          </cell>
          <cell r="AB1209" t="str">
            <v>14</v>
          </cell>
          <cell r="AC1209">
            <v>4</v>
          </cell>
          <cell r="AD1209">
            <v>12</v>
          </cell>
          <cell r="AE1209" t="str">
            <v>是</v>
          </cell>
          <cell r="AF1209" t="str">
            <v/>
          </cell>
          <cell r="AG1209" t="str">
            <v>否</v>
          </cell>
          <cell r="AH1209" t="str">
            <v>续本月</v>
          </cell>
          <cell r="AI1209" t="str">
            <v>是</v>
          </cell>
          <cell r="AJ1209">
            <v>15812863270</v>
          </cell>
          <cell r="AO1209">
            <v>0</v>
          </cell>
          <cell r="AR1209" t="str">
            <v>简沙洲区</v>
          </cell>
        </row>
        <row r="1210">
          <cell r="F1210">
            <v>15999824394</v>
          </cell>
          <cell r="G1210" t="str">
            <v>15999824394</v>
          </cell>
          <cell r="H1210" t="str">
            <v>卿联军</v>
          </cell>
          <cell r="I1210" t="str">
            <v>预付费东莞住宅新装或续费888元包年，带宽12M</v>
          </cell>
          <cell r="J1210">
            <v>888</v>
          </cell>
          <cell r="K1210">
            <v>888</v>
          </cell>
          <cell r="L1210" t="str">
            <v>2013-07-21</v>
          </cell>
          <cell r="M1210">
            <v>42206</v>
          </cell>
          <cell r="N1210" t="str">
            <v>2016-07-21</v>
          </cell>
          <cell r="O1210" t="str">
            <v>2015-06-14</v>
          </cell>
          <cell r="P1210" t="str">
            <v>宽带预付费</v>
          </cell>
          <cell r="Q1210" t="str">
            <v>续费</v>
          </cell>
          <cell r="R1210" t="str">
            <v>提前充值</v>
          </cell>
          <cell r="S1210" t="str">
            <v>家庭用户</v>
          </cell>
          <cell r="T1210" t="str">
            <v>FTTH</v>
          </cell>
          <cell r="U1210" t="str">
            <v>谢如画(xierh)</v>
          </cell>
          <cell r="V1210" t="str">
            <v>DSBR厚街曾茂林</v>
          </cell>
          <cell r="W1210" t="str">
            <v>非</v>
          </cell>
          <cell r="X1210" t="str">
            <v>厚街区</v>
          </cell>
          <cell r="Y1210">
            <v>0</v>
          </cell>
          <cell r="Z1210">
            <v>0</v>
          </cell>
          <cell r="AA1210" t="str">
            <v>厚街区</v>
          </cell>
          <cell r="AB1210" t="str">
            <v>14</v>
          </cell>
          <cell r="AC1210">
            <v>12</v>
          </cell>
          <cell r="AD1210">
            <v>12</v>
          </cell>
          <cell r="AE1210" t="str">
            <v>是</v>
          </cell>
          <cell r="AF1210" t="str">
            <v/>
          </cell>
          <cell r="AG1210" t="str">
            <v>价值宽带</v>
          </cell>
          <cell r="AH1210" t="str">
            <v>续后期</v>
          </cell>
          <cell r="AI1210" t="str">
            <v>否</v>
          </cell>
          <cell r="AO1210">
            <v>0</v>
          </cell>
          <cell r="AR1210" t="str">
            <v>智通区</v>
          </cell>
        </row>
        <row r="1211">
          <cell r="F1211">
            <v>13829222353</v>
          </cell>
          <cell r="G1211" t="str">
            <v>13829222353</v>
          </cell>
          <cell r="H1211" t="str">
            <v>刘春旭</v>
          </cell>
          <cell r="I1211" t="str">
            <v>预付费东莞住宅新装或续费888元包年，带宽12M</v>
          </cell>
          <cell r="J1211">
            <v>888</v>
          </cell>
          <cell r="K1211">
            <v>888</v>
          </cell>
          <cell r="L1211" t="str">
            <v>2014-06-25</v>
          </cell>
          <cell r="M1211">
            <v>42180</v>
          </cell>
          <cell r="N1211" t="str">
            <v>2016-06-25</v>
          </cell>
          <cell r="O1211" t="str">
            <v>2015-06-14</v>
          </cell>
          <cell r="P1211" t="str">
            <v>宽带预付费</v>
          </cell>
          <cell r="Q1211" t="str">
            <v>续费</v>
          </cell>
          <cell r="R1211" t="str">
            <v>提前充值</v>
          </cell>
          <cell r="S1211" t="str">
            <v>家庭用户</v>
          </cell>
          <cell r="T1211" t="str">
            <v>FTTH</v>
          </cell>
          <cell r="U1211" t="str">
            <v>营业厅经理(NQYX01)</v>
          </cell>
          <cell r="V1211" t="str">
            <v>ZX厚街曾茂林</v>
          </cell>
          <cell r="W1211" t="str">
            <v>非</v>
          </cell>
          <cell r="X1211" t="str">
            <v>厚街区</v>
          </cell>
          <cell r="Y1211">
            <v>0</v>
          </cell>
          <cell r="Z1211">
            <v>0</v>
          </cell>
          <cell r="AA1211" t="str">
            <v>厚街区</v>
          </cell>
          <cell r="AB1211" t="str">
            <v>14</v>
          </cell>
          <cell r="AC1211">
            <v>12</v>
          </cell>
          <cell r="AD1211">
            <v>12</v>
          </cell>
          <cell r="AE1211" t="str">
            <v>是</v>
          </cell>
          <cell r="AF1211" t="str">
            <v/>
          </cell>
          <cell r="AG1211" t="str">
            <v>价值宽带</v>
          </cell>
          <cell r="AH1211" t="str">
            <v>续本月</v>
          </cell>
          <cell r="AI1211" t="str">
            <v>是</v>
          </cell>
          <cell r="AJ1211">
            <v>13829222353</v>
          </cell>
          <cell r="AO1211">
            <v>0</v>
          </cell>
          <cell r="AR1211" t="str">
            <v>石美区</v>
          </cell>
        </row>
        <row r="1212">
          <cell r="F1212">
            <v>15014897080</v>
          </cell>
          <cell r="G1212" t="str">
            <v>15014897080</v>
          </cell>
          <cell r="H1212" t="str">
            <v>刘七一</v>
          </cell>
          <cell r="I1212" t="str">
            <v>预付费东莞住宅新装或续费888元包年，带宽12M</v>
          </cell>
          <cell r="J1212">
            <v>888</v>
          </cell>
          <cell r="K1212">
            <v>888</v>
          </cell>
          <cell r="L1212" t="str">
            <v>2014-07-19</v>
          </cell>
          <cell r="M1212">
            <v>42204</v>
          </cell>
          <cell r="N1212" t="str">
            <v>2016-07-19</v>
          </cell>
          <cell r="O1212" t="str">
            <v>2015-06-13</v>
          </cell>
          <cell r="P1212" t="str">
            <v>宽带预付费</v>
          </cell>
          <cell r="Q1212" t="str">
            <v>续费</v>
          </cell>
          <cell r="R1212" t="str">
            <v>提前充值</v>
          </cell>
          <cell r="S1212" t="str">
            <v>家庭用户</v>
          </cell>
          <cell r="T1212" t="str">
            <v>FTTH</v>
          </cell>
          <cell r="U1212" t="str">
            <v>谢如画(xierh)</v>
          </cell>
          <cell r="V1212" t="str">
            <v>DSBR厚街曾茂林</v>
          </cell>
          <cell r="W1212" t="str">
            <v>非</v>
          </cell>
          <cell r="X1212" t="str">
            <v>厚街区</v>
          </cell>
          <cell r="Y1212">
            <v>0</v>
          </cell>
          <cell r="Z1212">
            <v>0</v>
          </cell>
          <cell r="AA1212" t="str">
            <v>厚街区</v>
          </cell>
          <cell r="AB1212" t="str">
            <v>13</v>
          </cell>
          <cell r="AC1212">
            <v>12</v>
          </cell>
          <cell r="AD1212">
            <v>12</v>
          </cell>
          <cell r="AE1212" t="str">
            <v>是</v>
          </cell>
          <cell r="AF1212" t="str">
            <v/>
          </cell>
          <cell r="AG1212" t="str">
            <v>价值宽带</v>
          </cell>
          <cell r="AH1212" t="str">
            <v>续后期</v>
          </cell>
          <cell r="AI1212" t="str">
            <v>否</v>
          </cell>
          <cell r="AO1212">
            <v>0</v>
          </cell>
          <cell r="AR1212" t="str">
            <v>牛鼓区</v>
          </cell>
        </row>
        <row r="1213">
          <cell r="F1213">
            <v>13827277559</v>
          </cell>
          <cell r="G1213" t="str">
            <v>13827277559</v>
          </cell>
          <cell r="H1213" t="str">
            <v>熊克伟</v>
          </cell>
          <cell r="I1213" t="str">
            <v>预付费东莞住宅新装或续费888元包年，带宽12M</v>
          </cell>
          <cell r="J1213">
            <v>888</v>
          </cell>
          <cell r="K1213">
            <v>888</v>
          </cell>
          <cell r="L1213" t="str">
            <v>2012-06-28</v>
          </cell>
          <cell r="M1213">
            <v>42184</v>
          </cell>
          <cell r="N1213" t="str">
            <v>2016-06-29</v>
          </cell>
          <cell r="O1213" t="str">
            <v>2015-06-14</v>
          </cell>
          <cell r="P1213" t="str">
            <v>宽带预付费</v>
          </cell>
          <cell r="Q1213" t="str">
            <v>续费</v>
          </cell>
          <cell r="R1213" t="str">
            <v>提前充值</v>
          </cell>
          <cell r="S1213" t="str">
            <v>家庭用户</v>
          </cell>
          <cell r="T1213" t="str">
            <v>FTTH</v>
          </cell>
          <cell r="U1213" t="str">
            <v>王汝怡(wangry)</v>
          </cell>
          <cell r="V1213" t="str">
            <v>ZX虎门陈伟娣</v>
          </cell>
          <cell r="W1213" t="str">
            <v>电商价值宽带营销</v>
          </cell>
          <cell r="X1213" t="str">
            <v>虎门区</v>
          </cell>
          <cell r="Y1213">
            <v>0</v>
          </cell>
          <cell r="Z1213">
            <v>0</v>
          </cell>
          <cell r="AA1213" t="str">
            <v>虎门区</v>
          </cell>
          <cell r="AB1213" t="str">
            <v>14</v>
          </cell>
          <cell r="AC1213">
            <v>12</v>
          </cell>
          <cell r="AD1213">
            <v>12</v>
          </cell>
          <cell r="AE1213" t="str">
            <v>是</v>
          </cell>
          <cell r="AF1213" t="str">
            <v/>
          </cell>
          <cell r="AG1213" t="str">
            <v>价值宽带</v>
          </cell>
          <cell r="AH1213" t="str">
            <v>续本月</v>
          </cell>
          <cell r="AI1213" t="str">
            <v>是</v>
          </cell>
          <cell r="AJ1213">
            <v>13827277559</v>
          </cell>
          <cell r="AO1213">
            <v>0</v>
          </cell>
          <cell r="AR1213" t="str">
            <v>冼沙区</v>
          </cell>
        </row>
        <row r="1214">
          <cell r="F1214">
            <v>13925890635</v>
          </cell>
          <cell r="G1214" t="str">
            <v>13925890635</v>
          </cell>
          <cell r="H1214" t="str">
            <v>任建玉</v>
          </cell>
          <cell r="I1214" t="str">
            <v>预付费东莞住宅新装或续费888元包年，带宽12M</v>
          </cell>
          <cell r="J1214">
            <v>888</v>
          </cell>
          <cell r="K1214">
            <v>888</v>
          </cell>
          <cell r="L1214" t="str">
            <v>2014-07-25</v>
          </cell>
          <cell r="M1214">
            <v>42210</v>
          </cell>
          <cell r="N1214" t="str">
            <v>2016-07-25</v>
          </cell>
          <cell r="O1214" t="str">
            <v>2015-06-13</v>
          </cell>
          <cell r="P1214" t="str">
            <v>宽带预付费</v>
          </cell>
          <cell r="Q1214" t="str">
            <v>续费</v>
          </cell>
          <cell r="R1214" t="str">
            <v>提前充值</v>
          </cell>
          <cell r="S1214" t="str">
            <v>家庭用户</v>
          </cell>
          <cell r="T1214" t="str">
            <v>FTTH</v>
          </cell>
          <cell r="U1214" t="str">
            <v>谢如画(xierh)</v>
          </cell>
          <cell r="V1214" t="str">
            <v>ZX厚街罗灿平</v>
          </cell>
          <cell r="W1214" t="str">
            <v>电商价值宽带营销</v>
          </cell>
          <cell r="X1214" t="str">
            <v>厚街区</v>
          </cell>
          <cell r="Y1214">
            <v>0</v>
          </cell>
          <cell r="Z1214">
            <v>0</v>
          </cell>
          <cell r="AA1214" t="str">
            <v>厚街区</v>
          </cell>
          <cell r="AB1214" t="str">
            <v>13</v>
          </cell>
          <cell r="AC1214">
            <v>12</v>
          </cell>
          <cell r="AD1214">
            <v>12</v>
          </cell>
          <cell r="AE1214" t="str">
            <v>是</v>
          </cell>
          <cell r="AF1214" t="str">
            <v/>
          </cell>
          <cell r="AG1214" t="str">
            <v>价值宽带</v>
          </cell>
          <cell r="AH1214" t="str">
            <v>续后期</v>
          </cell>
          <cell r="AI1214" t="str">
            <v>否</v>
          </cell>
          <cell r="AO1214">
            <v>0</v>
          </cell>
          <cell r="AR1214" t="str">
            <v>光润区</v>
          </cell>
        </row>
        <row r="1215">
          <cell r="F1215">
            <v>13712290058</v>
          </cell>
          <cell r="G1215" t="str">
            <v>13712290058</v>
          </cell>
          <cell r="H1215" t="str">
            <v>杨忠彪</v>
          </cell>
          <cell r="I1215" t="str">
            <v>预付费东莞住宅新装或续费1408元包2年，带宽12M</v>
          </cell>
          <cell r="J1215">
            <v>1408</v>
          </cell>
          <cell r="K1215">
            <v>1408</v>
          </cell>
          <cell r="L1215" t="str">
            <v>2011-07-23</v>
          </cell>
          <cell r="M1215">
            <v>42207</v>
          </cell>
          <cell r="N1215" t="str">
            <v>2017-07-22</v>
          </cell>
          <cell r="O1215" t="str">
            <v>2015-06-12</v>
          </cell>
          <cell r="P1215" t="str">
            <v>宽带预付费</v>
          </cell>
          <cell r="Q1215" t="str">
            <v>续费</v>
          </cell>
          <cell r="R1215" t="str">
            <v>提前充值</v>
          </cell>
          <cell r="S1215" t="str">
            <v>家庭用户</v>
          </cell>
          <cell r="T1215" t="str">
            <v>FTTH</v>
          </cell>
          <cell r="U1215" t="str">
            <v>谢如画(xierh)</v>
          </cell>
          <cell r="V1215" t="str">
            <v>ZX厚街罗灿平</v>
          </cell>
          <cell r="W1215" t="str">
            <v>电商价值宽带营销</v>
          </cell>
          <cell r="X1215" t="str">
            <v>厚街区</v>
          </cell>
          <cell r="Y1215">
            <v>0</v>
          </cell>
          <cell r="Z1215">
            <v>0</v>
          </cell>
          <cell r="AA1215" t="str">
            <v>厚街区</v>
          </cell>
          <cell r="AB1215" t="str">
            <v>12</v>
          </cell>
          <cell r="AC1215">
            <v>12</v>
          </cell>
          <cell r="AD1215">
            <v>24</v>
          </cell>
          <cell r="AE1215" t="str">
            <v>是</v>
          </cell>
          <cell r="AF1215" t="str">
            <v/>
          </cell>
          <cell r="AG1215" t="str">
            <v>价值宽带</v>
          </cell>
          <cell r="AH1215" t="str">
            <v>续后期</v>
          </cell>
          <cell r="AI1215" t="str">
            <v>否</v>
          </cell>
          <cell r="AO1215">
            <v>0</v>
          </cell>
          <cell r="AR1215" t="str">
            <v>西联区</v>
          </cell>
        </row>
        <row r="1216">
          <cell r="F1216">
            <v>13728228105</v>
          </cell>
          <cell r="G1216" t="str">
            <v>13728228105</v>
          </cell>
          <cell r="H1216" t="str">
            <v>毛登明</v>
          </cell>
          <cell r="I1216" t="str">
            <v>预付费东莞住宅新装或续费1088元包年，带宽20M</v>
          </cell>
          <cell r="J1216">
            <v>1088</v>
          </cell>
          <cell r="K1216">
            <v>1088</v>
          </cell>
          <cell r="L1216" t="str">
            <v>2014-07-23</v>
          </cell>
          <cell r="M1216">
            <v>42208</v>
          </cell>
          <cell r="N1216" t="str">
            <v>2016-07-23</v>
          </cell>
          <cell r="O1216" t="str">
            <v>2015-06-12</v>
          </cell>
          <cell r="P1216" t="str">
            <v>宽带预付费</v>
          </cell>
          <cell r="Q1216" t="str">
            <v>续费</v>
          </cell>
          <cell r="R1216" t="str">
            <v>提前充值</v>
          </cell>
          <cell r="S1216" t="str">
            <v>家庭用户</v>
          </cell>
          <cell r="T1216" t="str">
            <v>FTTH</v>
          </cell>
          <cell r="U1216" t="str">
            <v>谢如画(xierh)</v>
          </cell>
          <cell r="V1216" t="str">
            <v>ZX厚街罗灿平</v>
          </cell>
          <cell r="W1216" t="str">
            <v>非</v>
          </cell>
          <cell r="X1216" t="str">
            <v>厚街区</v>
          </cell>
          <cell r="Y1216">
            <v>0</v>
          </cell>
          <cell r="Z1216">
            <v>0</v>
          </cell>
          <cell r="AA1216" t="str">
            <v>厚街区</v>
          </cell>
          <cell r="AB1216" t="str">
            <v>12</v>
          </cell>
          <cell r="AC1216">
            <v>20</v>
          </cell>
          <cell r="AD1216">
            <v>12</v>
          </cell>
          <cell r="AE1216" t="str">
            <v>是</v>
          </cell>
          <cell r="AF1216" t="str">
            <v/>
          </cell>
          <cell r="AG1216" t="str">
            <v>价值宽带</v>
          </cell>
          <cell r="AH1216" t="str">
            <v>续后期</v>
          </cell>
          <cell r="AI1216" t="str">
            <v>否</v>
          </cell>
          <cell r="AO1216">
            <v>0</v>
          </cell>
          <cell r="AR1216" t="str">
            <v>西联区</v>
          </cell>
        </row>
        <row r="1217">
          <cell r="F1217">
            <v>15014757518</v>
          </cell>
          <cell r="G1217" t="str">
            <v>15014757518</v>
          </cell>
          <cell r="H1217" t="str">
            <v>方智军</v>
          </cell>
          <cell r="I1217" t="str">
            <v>预付费东莞住宅新装或续费888元包年，带宽12M</v>
          </cell>
          <cell r="J1217">
            <v>888</v>
          </cell>
          <cell r="K1217">
            <v>888</v>
          </cell>
          <cell r="L1217" t="str">
            <v>2009-03-03</v>
          </cell>
          <cell r="M1217">
            <v>42136</v>
          </cell>
          <cell r="N1217" t="str">
            <v>2016-06-14</v>
          </cell>
          <cell r="O1217" t="str">
            <v>2015-06-14</v>
          </cell>
          <cell r="P1217" t="str">
            <v>宽带预付费</v>
          </cell>
          <cell r="Q1217" t="str">
            <v>续费</v>
          </cell>
          <cell r="R1217" t="str">
            <v>往月充值</v>
          </cell>
          <cell r="S1217" t="str">
            <v>企业客户</v>
          </cell>
          <cell r="T1217" t="str">
            <v>FTTH</v>
          </cell>
          <cell r="U1217" t="str">
            <v>王汝怡(wangry)</v>
          </cell>
          <cell r="V1217" t="str">
            <v>ZX虎门陈伟娣</v>
          </cell>
          <cell r="W1217" t="str">
            <v>电商价值宽带营销</v>
          </cell>
          <cell r="X1217" t="str">
            <v>虎门区</v>
          </cell>
          <cell r="Y1217">
            <v>0</v>
          </cell>
          <cell r="Z1217">
            <v>0</v>
          </cell>
          <cell r="AA1217" t="str">
            <v>虎门区</v>
          </cell>
          <cell r="AB1217" t="str">
            <v>14</v>
          </cell>
          <cell r="AC1217">
            <v>12</v>
          </cell>
          <cell r="AD1217">
            <v>12</v>
          </cell>
          <cell r="AE1217" t="str">
            <v>是</v>
          </cell>
          <cell r="AF1217" t="str">
            <v/>
          </cell>
          <cell r="AG1217" t="str">
            <v>价值宽带</v>
          </cell>
          <cell r="AH1217" t="str">
            <v>续前期</v>
          </cell>
          <cell r="AI1217" t="str">
            <v>否</v>
          </cell>
          <cell r="AO1217">
            <v>0</v>
          </cell>
          <cell r="AR1217" t="str">
            <v>低涌区</v>
          </cell>
        </row>
        <row r="1218">
          <cell r="F1218">
            <v>13038891388</v>
          </cell>
          <cell r="G1218" t="str">
            <v>13038891388</v>
          </cell>
          <cell r="H1218" t="str">
            <v>叶佐展</v>
          </cell>
          <cell r="I1218" t="str">
            <v>预付费东莞住宅新装或续费888元包年，带宽12M</v>
          </cell>
          <cell r="J1218">
            <v>888</v>
          </cell>
          <cell r="K1218">
            <v>888</v>
          </cell>
          <cell r="L1218" t="str">
            <v>2014-06-14</v>
          </cell>
          <cell r="M1218">
            <v>42169</v>
          </cell>
          <cell r="N1218" t="str">
            <v>2016-06-14</v>
          </cell>
          <cell r="O1218" t="str">
            <v>2015-06-13</v>
          </cell>
          <cell r="P1218" t="str">
            <v>宽带预付费</v>
          </cell>
          <cell r="Q1218" t="str">
            <v>续费</v>
          </cell>
          <cell r="R1218" t="str">
            <v>当月充值</v>
          </cell>
          <cell r="S1218" t="str">
            <v>家庭用户</v>
          </cell>
          <cell r="T1218" t="str">
            <v>FTTH</v>
          </cell>
          <cell r="U1218" t="str">
            <v>尼佳(nj_ca)</v>
          </cell>
          <cell r="V1218" t="str">
            <v>ZX长安肖亮</v>
          </cell>
          <cell r="W1218" t="str">
            <v/>
          </cell>
          <cell r="X1218" t="str">
            <v>长安区</v>
          </cell>
          <cell r="Y1218">
            <v>0</v>
          </cell>
          <cell r="Z1218">
            <v>0</v>
          </cell>
          <cell r="AA1218" t="str">
            <v>长安区</v>
          </cell>
          <cell r="AB1218" t="str">
            <v>13</v>
          </cell>
          <cell r="AC1218">
            <v>12</v>
          </cell>
          <cell r="AD1218">
            <v>12</v>
          </cell>
          <cell r="AE1218" t="str">
            <v>是</v>
          </cell>
          <cell r="AF1218" t="str">
            <v/>
          </cell>
          <cell r="AG1218" t="str">
            <v>价值宽带</v>
          </cell>
          <cell r="AH1218" t="str">
            <v>续本月</v>
          </cell>
          <cell r="AI1218" t="str">
            <v>是</v>
          </cell>
          <cell r="AJ1218">
            <v>13038891388</v>
          </cell>
          <cell r="AO1218">
            <v>0</v>
          </cell>
          <cell r="AR1218" t="str">
            <v>低涌区</v>
          </cell>
        </row>
        <row r="1219">
          <cell r="F1219">
            <v>13538366877</v>
          </cell>
          <cell r="G1219" t="str">
            <v>13538366877</v>
          </cell>
          <cell r="H1219" t="str">
            <v>林东方</v>
          </cell>
          <cell r="I1219" t="str">
            <v>预付费东莞住宅新装或续费2480元包年，带宽50M</v>
          </cell>
          <cell r="J1219">
            <v>2480</v>
          </cell>
          <cell r="K1219">
            <v>2480</v>
          </cell>
          <cell r="L1219" t="str">
            <v>2014-06-14</v>
          </cell>
          <cell r="M1219">
            <v>42169</v>
          </cell>
          <cell r="N1219" t="str">
            <v>2016-06-14</v>
          </cell>
          <cell r="O1219" t="str">
            <v>2015-06-12</v>
          </cell>
          <cell r="P1219" t="str">
            <v>宽带预付费</v>
          </cell>
          <cell r="Q1219" t="str">
            <v>续费</v>
          </cell>
          <cell r="R1219" t="str">
            <v>提前充值</v>
          </cell>
          <cell r="S1219" t="str">
            <v>家庭用户</v>
          </cell>
          <cell r="T1219" t="str">
            <v>FTTH</v>
          </cell>
          <cell r="U1219" t="str">
            <v>王丽(wangl)</v>
          </cell>
          <cell r="V1219" t="str">
            <v>ZX长安肖亮</v>
          </cell>
          <cell r="W1219" t="str">
            <v>(非)</v>
          </cell>
          <cell r="X1219" t="str">
            <v>长安区</v>
          </cell>
          <cell r="Y1219">
            <v>0</v>
          </cell>
          <cell r="Z1219">
            <v>0</v>
          </cell>
          <cell r="AA1219" t="str">
            <v>长安区</v>
          </cell>
          <cell r="AB1219" t="str">
            <v>12</v>
          </cell>
          <cell r="AC1219">
            <v>50</v>
          </cell>
          <cell r="AD1219">
            <v>12</v>
          </cell>
          <cell r="AE1219" t="str">
            <v>是</v>
          </cell>
          <cell r="AF1219" t="str">
            <v/>
          </cell>
          <cell r="AG1219" t="str">
            <v>价值宽带</v>
          </cell>
          <cell r="AH1219" t="str">
            <v>续本月</v>
          </cell>
          <cell r="AI1219" t="str">
            <v>是</v>
          </cell>
          <cell r="AJ1219">
            <v>13538366877</v>
          </cell>
          <cell r="AO1219">
            <v>0</v>
          </cell>
          <cell r="AR1219" t="str">
            <v>低涌区</v>
          </cell>
        </row>
        <row r="1220">
          <cell r="F1220" t="str">
            <v>dgdg89268666</v>
          </cell>
          <cell r="G1220" t="str">
            <v>dgdg89268666</v>
          </cell>
          <cell r="H1220" t="str">
            <v>黄旭序</v>
          </cell>
          <cell r="I1220" t="str">
            <v>预付费东莞住宅新装或续费680元包年，带宽4M</v>
          </cell>
          <cell r="J1220">
            <v>680</v>
          </cell>
          <cell r="K1220">
            <v>680</v>
          </cell>
          <cell r="L1220" t="str">
            <v>2007-10-26</v>
          </cell>
          <cell r="M1220">
            <v>42189</v>
          </cell>
          <cell r="N1220" t="str">
            <v>2016-07-04</v>
          </cell>
          <cell r="O1220" t="str">
            <v>2015-06-12</v>
          </cell>
          <cell r="P1220" t="str">
            <v>宽带预付费</v>
          </cell>
          <cell r="Q1220" t="str">
            <v>续费</v>
          </cell>
          <cell r="R1220" t="str">
            <v>提前充值</v>
          </cell>
          <cell r="S1220" t="str">
            <v>网吧</v>
          </cell>
          <cell r="T1220" t="str">
            <v>(传统)XDSL</v>
          </cell>
          <cell r="U1220" t="str">
            <v>尼佳(nj_ca)</v>
          </cell>
          <cell r="V1220" t="str">
            <v>DL东莞尼佳</v>
          </cell>
          <cell r="W1220" t="str">
            <v>兴信明和/新装包一月50</v>
          </cell>
          <cell r="X1220" t="str">
            <v>长安区</v>
          </cell>
          <cell r="Y1220">
            <v>0</v>
          </cell>
          <cell r="Z1220">
            <v>0</v>
          </cell>
          <cell r="AA1220" t="str">
            <v>长安区</v>
          </cell>
          <cell r="AB1220" t="str">
            <v>12</v>
          </cell>
          <cell r="AC1220">
            <v>4</v>
          </cell>
          <cell r="AD1220">
            <v>12</v>
          </cell>
          <cell r="AE1220" t="str">
            <v>否</v>
          </cell>
          <cell r="AF1220" t="str">
            <v/>
          </cell>
          <cell r="AG1220" t="str">
            <v>否</v>
          </cell>
          <cell r="AH1220" t="str">
            <v>续后期</v>
          </cell>
          <cell r="AI1220" t="str">
            <v>否</v>
          </cell>
          <cell r="AO1220">
            <v>0</v>
          </cell>
          <cell r="AR1220" t="str">
            <v>低涌区</v>
          </cell>
        </row>
        <row r="1221">
          <cell r="F1221">
            <v>13827265647</v>
          </cell>
          <cell r="G1221" t="str">
            <v>13827265647</v>
          </cell>
          <cell r="H1221" t="str">
            <v>李伙亮</v>
          </cell>
          <cell r="I1221" t="str">
            <v>预付费东莞住宅“宽带大会战”新装或续费480元包年，带宽4M（不提供MODEM）</v>
          </cell>
          <cell r="J1221">
            <v>-1088</v>
          </cell>
          <cell r="K1221">
            <v>-1088</v>
          </cell>
          <cell r="L1221" t="str">
            <v>2013-06-27</v>
          </cell>
          <cell r="M1221">
            <v>41820</v>
          </cell>
          <cell r="N1221" t="str">
            <v>2015-06-30</v>
          </cell>
          <cell r="O1221" t="str">
            <v>2015-06-12</v>
          </cell>
          <cell r="P1221" t="str">
            <v>宽带预付费</v>
          </cell>
          <cell r="Q1221" t="str">
            <v>宽带冲正</v>
          </cell>
          <cell r="R1221" t="str">
            <v>空</v>
          </cell>
          <cell r="S1221" t="str">
            <v>家庭用户</v>
          </cell>
          <cell r="T1221" t="str">
            <v>FTTH</v>
          </cell>
          <cell r="U1221" t="str">
            <v>谢如画(xierh)</v>
          </cell>
          <cell r="V1221" t="str">
            <v>DSBR厚街易阿红</v>
          </cell>
          <cell r="W1221" t="str">
            <v/>
          </cell>
          <cell r="X1221" t="str">
            <v>厚街区</v>
          </cell>
          <cell r="Y1221">
            <v>0</v>
          </cell>
          <cell r="Z1221">
            <v>0</v>
          </cell>
          <cell r="AA1221" t="str">
            <v>厚街区</v>
          </cell>
          <cell r="AB1221" t="str">
            <v>12</v>
          </cell>
          <cell r="AC1221">
            <v>4</v>
          </cell>
          <cell r="AD1221">
            <v>12</v>
          </cell>
          <cell r="AE1221" t="str">
            <v>是</v>
          </cell>
          <cell r="AF1221" t="str">
            <v/>
          </cell>
          <cell r="AG1221" t="str">
            <v>否</v>
          </cell>
          <cell r="AH1221" t="str">
            <v>续前期</v>
          </cell>
          <cell r="AI1221" t="str">
            <v>否</v>
          </cell>
          <cell r="AO1221">
            <v>0</v>
          </cell>
          <cell r="AR1221" t="str">
            <v>牛鼓区</v>
          </cell>
        </row>
        <row r="1222">
          <cell r="F1222">
            <v>13688984218</v>
          </cell>
          <cell r="G1222" t="str">
            <v>13688984218</v>
          </cell>
          <cell r="H1222" t="str">
            <v>周卫昌</v>
          </cell>
          <cell r="I1222" t="str">
            <v>预付费东莞住宅新装或续费888元包年，带宽12M</v>
          </cell>
          <cell r="J1222">
            <v>888</v>
          </cell>
          <cell r="K1222">
            <v>888</v>
          </cell>
          <cell r="L1222" t="str">
            <v>2014-06-22</v>
          </cell>
          <cell r="M1222">
            <v>42177</v>
          </cell>
          <cell r="N1222" t="str">
            <v>2016-06-22</v>
          </cell>
          <cell r="O1222" t="str">
            <v>2015-06-14</v>
          </cell>
          <cell r="P1222" t="str">
            <v>宽带预付费</v>
          </cell>
          <cell r="Q1222" t="str">
            <v>续费</v>
          </cell>
          <cell r="R1222" t="str">
            <v>提前充值</v>
          </cell>
          <cell r="S1222" t="str">
            <v>家庭用户</v>
          </cell>
          <cell r="T1222" t="str">
            <v>FTTH</v>
          </cell>
          <cell r="U1222" t="str">
            <v>营业厅经理(NQYX01)</v>
          </cell>
          <cell r="V1222" t="str">
            <v>ZX厚街胡政</v>
          </cell>
          <cell r="W1222" t="str">
            <v>电商价值宽带营销</v>
          </cell>
          <cell r="X1222" t="str">
            <v>厚街区</v>
          </cell>
          <cell r="Y1222">
            <v>0</v>
          </cell>
          <cell r="Z1222">
            <v>0</v>
          </cell>
          <cell r="AA1222" t="str">
            <v>厚街区</v>
          </cell>
          <cell r="AB1222" t="str">
            <v>14</v>
          </cell>
          <cell r="AC1222">
            <v>12</v>
          </cell>
          <cell r="AD1222">
            <v>12</v>
          </cell>
          <cell r="AE1222" t="str">
            <v>是</v>
          </cell>
          <cell r="AF1222" t="str">
            <v/>
          </cell>
          <cell r="AG1222" t="str">
            <v>价值宽带</v>
          </cell>
          <cell r="AH1222" t="str">
            <v>续本月</v>
          </cell>
          <cell r="AI1222" t="str">
            <v>是</v>
          </cell>
          <cell r="AJ1222">
            <v>13688984218</v>
          </cell>
          <cell r="AO1222">
            <v>0</v>
          </cell>
          <cell r="AR1222" t="str">
            <v>牛鼓区</v>
          </cell>
        </row>
        <row r="1223">
          <cell r="F1223">
            <v>15992898956</v>
          </cell>
          <cell r="G1223" t="str">
            <v>15992898956</v>
          </cell>
          <cell r="H1223" t="str">
            <v>吴兴政</v>
          </cell>
          <cell r="I1223" t="str">
            <v>预付费东莞住宅新装或续费680元包年，带宽4M</v>
          </cell>
          <cell r="J1223">
            <v>680</v>
          </cell>
          <cell r="K1223">
            <v>680</v>
          </cell>
          <cell r="L1223" t="str">
            <v>2010-01-08</v>
          </cell>
          <cell r="M1223">
            <v>42163</v>
          </cell>
          <cell r="N1223" t="str">
            <v>2016-06-12</v>
          </cell>
          <cell r="O1223" t="str">
            <v>2015-06-12</v>
          </cell>
          <cell r="P1223" t="str">
            <v>宽带预付费</v>
          </cell>
          <cell r="Q1223" t="str">
            <v>续费</v>
          </cell>
          <cell r="R1223" t="str">
            <v>当月充值</v>
          </cell>
          <cell r="S1223" t="str">
            <v>家庭用户</v>
          </cell>
          <cell r="T1223" t="str">
            <v>(传统)XDSL</v>
          </cell>
          <cell r="U1223" t="str">
            <v>谢如画(xierh)</v>
          </cell>
          <cell r="V1223" t="str">
            <v>ZX厚街曾成成</v>
          </cell>
          <cell r="W1223" t="str">
            <v/>
          </cell>
          <cell r="X1223" t="str">
            <v>厚街区</v>
          </cell>
          <cell r="Y1223">
            <v>0</v>
          </cell>
          <cell r="Z1223">
            <v>0</v>
          </cell>
          <cell r="AA1223" t="str">
            <v>厚街区</v>
          </cell>
          <cell r="AB1223" t="str">
            <v>12</v>
          </cell>
          <cell r="AC1223">
            <v>4</v>
          </cell>
          <cell r="AD1223">
            <v>12</v>
          </cell>
          <cell r="AE1223" t="str">
            <v>否</v>
          </cell>
          <cell r="AF1223" t="str">
            <v/>
          </cell>
          <cell r="AG1223" t="str">
            <v>否</v>
          </cell>
          <cell r="AH1223" t="str">
            <v>续本月</v>
          </cell>
          <cell r="AI1223" t="str">
            <v>否</v>
          </cell>
          <cell r="AO1223">
            <v>0</v>
          </cell>
          <cell r="AR1223" t="str">
            <v>三阳区</v>
          </cell>
        </row>
        <row r="1224">
          <cell r="F1224">
            <v>13412967821</v>
          </cell>
          <cell r="G1224" t="str">
            <v>13412967821</v>
          </cell>
          <cell r="H1224" t="str">
            <v>邹开国</v>
          </cell>
          <cell r="I1224" t="str">
            <v>预付费东莞住宅新装或续费888元包年，带宽12M</v>
          </cell>
          <cell r="J1224">
            <v>888</v>
          </cell>
          <cell r="K1224">
            <v>888</v>
          </cell>
          <cell r="L1224" t="str">
            <v>2013-06-17</v>
          </cell>
          <cell r="M1224">
            <v>42173</v>
          </cell>
          <cell r="N1224" t="str">
            <v>2016-06-18</v>
          </cell>
          <cell r="O1224" t="str">
            <v>2015-06-14</v>
          </cell>
          <cell r="P1224" t="str">
            <v>宽带预付费</v>
          </cell>
          <cell r="Q1224" t="str">
            <v>续费</v>
          </cell>
          <cell r="R1224" t="str">
            <v>提前充值</v>
          </cell>
          <cell r="S1224" t="str">
            <v>家庭用户</v>
          </cell>
          <cell r="T1224" t="str">
            <v>FTTH</v>
          </cell>
          <cell r="U1224" t="str">
            <v>营业厅经理(NQYX01)</v>
          </cell>
          <cell r="V1224" t="str">
            <v>ZX厚街胡政</v>
          </cell>
          <cell r="W1224" t="str">
            <v/>
          </cell>
          <cell r="X1224" t="str">
            <v>厚街区</v>
          </cell>
          <cell r="Y1224">
            <v>0</v>
          </cell>
          <cell r="Z1224">
            <v>0</v>
          </cell>
          <cell r="AA1224" t="str">
            <v>厚街区</v>
          </cell>
          <cell r="AB1224" t="str">
            <v>14</v>
          </cell>
          <cell r="AC1224">
            <v>12</v>
          </cell>
          <cell r="AD1224">
            <v>12</v>
          </cell>
          <cell r="AE1224" t="str">
            <v>是</v>
          </cell>
          <cell r="AF1224" t="str">
            <v/>
          </cell>
          <cell r="AG1224" t="str">
            <v>价值宽带</v>
          </cell>
          <cell r="AH1224" t="str">
            <v>续本月</v>
          </cell>
          <cell r="AI1224" t="str">
            <v>是</v>
          </cell>
          <cell r="AJ1224">
            <v>13412967821</v>
          </cell>
          <cell r="AO1224">
            <v>0</v>
          </cell>
          <cell r="AR1224" t="str">
            <v>东力区</v>
          </cell>
        </row>
        <row r="1225">
          <cell r="F1225">
            <v>13602316077</v>
          </cell>
          <cell r="G1225" t="str">
            <v>13602316077</v>
          </cell>
          <cell r="H1225" t="str">
            <v>唐荣业</v>
          </cell>
          <cell r="I1225" t="str">
            <v>预付费东莞住宅新装或续费1408元包2年，带宽12M</v>
          </cell>
          <cell r="J1225">
            <v>1408</v>
          </cell>
          <cell r="K1225">
            <v>1408</v>
          </cell>
          <cell r="L1225" t="str">
            <v>2012-02-22</v>
          </cell>
          <cell r="M1225">
            <v>42167</v>
          </cell>
          <cell r="N1225" t="str">
            <v>2017-06-13</v>
          </cell>
          <cell r="O1225" t="str">
            <v>2015-06-13</v>
          </cell>
          <cell r="P1225" t="str">
            <v>宽带预付费</v>
          </cell>
          <cell r="Q1225" t="str">
            <v>续费</v>
          </cell>
          <cell r="R1225" t="str">
            <v>当月充值</v>
          </cell>
          <cell r="S1225" t="str">
            <v>家庭用户</v>
          </cell>
          <cell r="T1225" t="str">
            <v>FTTH</v>
          </cell>
          <cell r="U1225" t="str">
            <v>谢如画(xierh)</v>
          </cell>
          <cell r="V1225" t="str">
            <v>ZX厚街文志立</v>
          </cell>
          <cell r="W1225" t="str">
            <v>电商价值宽带营销</v>
          </cell>
          <cell r="X1225" t="str">
            <v>厚街区</v>
          </cell>
          <cell r="Y1225">
            <v>0</v>
          </cell>
          <cell r="Z1225">
            <v>0</v>
          </cell>
          <cell r="AA1225" t="str">
            <v>厚街区</v>
          </cell>
          <cell r="AB1225" t="str">
            <v>13</v>
          </cell>
          <cell r="AC1225">
            <v>12</v>
          </cell>
          <cell r="AD1225">
            <v>24</v>
          </cell>
          <cell r="AE1225" t="str">
            <v>是</v>
          </cell>
          <cell r="AF1225" t="str">
            <v/>
          </cell>
          <cell r="AG1225" t="str">
            <v>价值宽带</v>
          </cell>
          <cell r="AH1225" t="str">
            <v>续本月</v>
          </cell>
          <cell r="AI1225" t="str">
            <v>是</v>
          </cell>
          <cell r="AJ1225">
            <v>13602316077</v>
          </cell>
          <cell r="AO1225">
            <v>0</v>
          </cell>
          <cell r="AR1225" t="str">
            <v>东力区</v>
          </cell>
        </row>
        <row r="1226">
          <cell r="F1226">
            <v>13906869316</v>
          </cell>
          <cell r="G1226" t="str">
            <v>13906869316</v>
          </cell>
          <cell r="H1226" t="str">
            <v>卢孙永</v>
          </cell>
          <cell r="I1226" t="str">
            <v>预付费东莞住宅新装或续费768元包年，带宽4M</v>
          </cell>
          <cell r="J1226">
            <v>768</v>
          </cell>
          <cell r="K1226">
            <v>768</v>
          </cell>
          <cell r="L1226" t="str">
            <v>2013-06-10</v>
          </cell>
          <cell r="M1226">
            <v>42165</v>
          </cell>
          <cell r="N1226" t="str">
            <v>2016-06-13</v>
          </cell>
          <cell r="O1226" t="str">
            <v>2015-06-13</v>
          </cell>
          <cell r="P1226" t="str">
            <v>宽带预付费</v>
          </cell>
          <cell r="Q1226" t="str">
            <v>续费</v>
          </cell>
          <cell r="R1226" t="str">
            <v>当月充值</v>
          </cell>
          <cell r="S1226" t="str">
            <v>家庭用户</v>
          </cell>
          <cell r="T1226" t="str">
            <v>FTTH</v>
          </cell>
          <cell r="U1226" t="str">
            <v>谢如画(xierh)</v>
          </cell>
          <cell r="V1226" t="str">
            <v>ZX厚街胡政</v>
          </cell>
          <cell r="W1226" t="str">
            <v>电商价值宽带营销</v>
          </cell>
          <cell r="X1226" t="str">
            <v>厚街区</v>
          </cell>
          <cell r="Y1226">
            <v>0</v>
          </cell>
          <cell r="Z1226">
            <v>0</v>
          </cell>
          <cell r="AA1226" t="str">
            <v>厚街区</v>
          </cell>
          <cell r="AB1226" t="str">
            <v>13</v>
          </cell>
          <cell r="AC1226">
            <v>4</v>
          </cell>
          <cell r="AD1226">
            <v>12</v>
          </cell>
          <cell r="AE1226" t="str">
            <v>是</v>
          </cell>
          <cell r="AF1226" t="str">
            <v/>
          </cell>
          <cell r="AG1226" t="str">
            <v>否</v>
          </cell>
          <cell r="AH1226" t="str">
            <v>续本月</v>
          </cell>
          <cell r="AI1226" t="str">
            <v>是</v>
          </cell>
          <cell r="AJ1226">
            <v>13906869316</v>
          </cell>
          <cell r="AO1226">
            <v>0</v>
          </cell>
          <cell r="AR1226" t="str">
            <v>三阳区</v>
          </cell>
        </row>
        <row r="1227">
          <cell r="F1227">
            <v>15916917018</v>
          </cell>
          <cell r="G1227" t="str">
            <v>15916917018</v>
          </cell>
          <cell r="H1227" t="str">
            <v>熊美姜</v>
          </cell>
          <cell r="I1227" t="str">
            <v>预付费东莞住宅新装或续费400元包半年，带宽4M</v>
          </cell>
          <cell r="J1227">
            <v>400</v>
          </cell>
          <cell r="K1227">
            <v>400</v>
          </cell>
          <cell r="L1227" t="str">
            <v>2012-06-01</v>
          </cell>
          <cell r="M1227">
            <v>42159</v>
          </cell>
          <cell r="N1227" t="str">
            <v>2015-12-13</v>
          </cell>
          <cell r="O1227" t="str">
            <v>2015-06-13</v>
          </cell>
          <cell r="P1227" t="str">
            <v>宽带预付费</v>
          </cell>
          <cell r="Q1227" t="str">
            <v>续费</v>
          </cell>
          <cell r="R1227" t="str">
            <v>当月充值</v>
          </cell>
          <cell r="S1227" t="str">
            <v>家庭用户</v>
          </cell>
          <cell r="T1227" t="str">
            <v>FTTH</v>
          </cell>
          <cell r="U1227" t="str">
            <v>谢如画(xierh)</v>
          </cell>
          <cell r="V1227" t="str">
            <v>ZX厚街文志立</v>
          </cell>
          <cell r="W1227" t="str">
            <v/>
          </cell>
          <cell r="X1227" t="str">
            <v>厚街区</v>
          </cell>
          <cell r="Y1227">
            <v>0</v>
          </cell>
          <cell r="Z1227">
            <v>0</v>
          </cell>
          <cell r="AA1227" t="str">
            <v>厚街区</v>
          </cell>
          <cell r="AB1227" t="str">
            <v>13</v>
          </cell>
          <cell r="AC1227">
            <v>4</v>
          </cell>
          <cell r="AD1227">
            <v>6</v>
          </cell>
          <cell r="AE1227" t="str">
            <v>是</v>
          </cell>
          <cell r="AF1227" t="str">
            <v/>
          </cell>
          <cell r="AG1227" t="str">
            <v>否</v>
          </cell>
          <cell r="AH1227" t="str">
            <v>续本月</v>
          </cell>
          <cell r="AI1227" t="str">
            <v>是</v>
          </cell>
          <cell r="AJ1227">
            <v>15916917018</v>
          </cell>
          <cell r="AO1227">
            <v>0</v>
          </cell>
          <cell r="AR1227" t="str">
            <v>中心区</v>
          </cell>
        </row>
        <row r="1228">
          <cell r="F1228">
            <v>13412243970</v>
          </cell>
          <cell r="G1228" t="str">
            <v>13412243970</v>
          </cell>
          <cell r="H1228" t="str">
            <v>邱文华</v>
          </cell>
          <cell r="I1228" t="str">
            <v>预付费东莞住宅新装或续费888元包年，带宽12M</v>
          </cell>
          <cell r="J1228">
            <v>888</v>
          </cell>
          <cell r="K1228">
            <v>888</v>
          </cell>
          <cell r="L1228" t="str">
            <v>2012-04-04</v>
          </cell>
          <cell r="M1228">
            <v>42170</v>
          </cell>
          <cell r="N1228" t="str">
            <v>2016-06-15</v>
          </cell>
          <cell r="O1228" t="str">
            <v>2015-06-13</v>
          </cell>
          <cell r="P1228" t="str">
            <v>宽带预付费</v>
          </cell>
          <cell r="Q1228" t="str">
            <v>续费</v>
          </cell>
          <cell r="R1228" t="str">
            <v>当月充值</v>
          </cell>
          <cell r="S1228" t="str">
            <v>家庭用户</v>
          </cell>
          <cell r="T1228" t="str">
            <v>FTTH</v>
          </cell>
          <cell r="U1228" t="str">
            <v>谢如画(xierh)</v>
          </cell>
          <cell r="V1228" t="str">
            <v>ZX厚街胡政</v>
          </cell>
          <cell r="W1228" t="str">
            <v>电商价值宽带营销</v>
          </cell>
          <cell r="X1228" t="str">
            <v>厚街区</v>
          </cell>
          <cell r="Y1228">
            <v>0</v>
          </cell>
          <cell r="Z1228">
            <v>0</v>
          </cell>
          <cell r="AA1228" t="str">
            <v>厚街区</v>
          </cell>
          <cell r="AB1228" t="str">
            <v>13</v>
          </cell>
          <cell r="AC1228">
            <v>12</v>
          </cell>
          <cell r="AD1228">
            <v>12</v>
          </cell>
          <cell r="AE1228" t="str">
            <v>是</v>
          </cell>
          <cell r="AF1228" t="str">
            <v/>
          </cell>
          <cell r="AG1228" t="str">
            <v>价值宽带</v>
          </cell>
          <cell r="AH1228" t="str">
            <v>续本月</v>
          </cell>
          <cell r="AI1228" t="str">
            <v>是</v>
          </cell>
          <cell r="AJ1228">
            <v>13412243970</v>
          </cell>
          <cell r="AO1228">
            <v>0</v>
          </cell>
          <cell r="AR1228" t="str">
            <v>中心区</v>
          </cell>
        </row>
        <row r="1229">
          <cell r="F1229">
            <v>13437394979</v>
          </cell>
          <cell r="G1229" t="str">
            <v>13437394979</v>
          </cell>
          <cell r="H1229" t="str">
            <v>王年发</v>
          </cell>
          <cell r="I1229" t="str">
            <v>预付费东莞住宅新装或续费888元包年，带宽12M</v>
          </cell>
          <cell r="J1229">
            <v>888</v>
          </cell>
          <cell r="K1229">
            <v>888</v>
          </cell>
          <cell r="L1229" t="str">
            <v>2013-06-10</v>
          </cell>
          <cell r="M1229">
            <v>42167</v>
          </cell>
          <cell r="N1229" t="str">
            <v>2016-06-12</v>
          </cell>
          <cell r="O1229" t="str">
            <v>2015-06-12</v>
          </cell>
          <cell r="P1229" t="str">
            <v>宽带预付费</v>
          </cell>
          <cell r="Q1229" t="str">
            <v>续费</v>
          </cell>
          <cell r="R1229" t="str">
            <v>提前充值</v>
          </cell>
          <cell r="S1229" t="str">
            <v>家庭用户</v>
          </cell>
          <cell r="T1229" t="str">
            <v>FTTH</v>
          </cell>
          <cell r="U1229" t="str">
            <v>王汝怡(wangry)</v>
          </cell>
          <cell r="V1229" t="str">
            <v>ZX虎门林伟文</v>
          </cell>
          <cell r="W1229" t="str">
            <v>电商价值宽带营销</v>
          </cell>
          <cell r="X1229" t="str">
            <v>虎门区</v>
          </cell>
          <cell r="Y1229">
            <v>0</v>
          </cell>
          <cell r="Z1229">
            <v>0</v>
          </cell>
          <cell r="AA1229" t="str">
            <v>虎门区</v>
          </cell>
          <cell r="AB1229" t="str">
            <v>12</v>
          </cell>
          <cell r="AC1229">
            <v>12</v>
          </cell>
          <cell r="AD1229">
            <v>12</v>
          </cell>
          <cell r="AE1229" t="str">
            <v>是</v>
          </cell>
          <cell r="AF1229" t="str">
            <v/>
          </cell>
          <cell r="AG1229" t="str">
            <v>价值宽带</v>
          </cell>
          <cell r="AH1229" t="str">
            <v>续本月</v>
          </cell>
          <cell r="AI1229" t="str">
            <v>是</v>
          </cell>
          <cell r="AJ1229">
            <v>13437394979</v>
          </cell>
          <cell r="AO1229">
            <v>0</v>
          </cell>
          <cell r="AR1229" t="str">
            <v>樟新区</v>
          </cell>
        </row>
        <row r="1230">
          <cell r="F1230">
            <v>13532635039</v>
          </cell>
          <cell r="G1230" t="str">
            <v>13532635039</v>
          </cell>
          <cell r="H1230" t="str">
            <v>赖德勇</v>
          </cell>
          <cell r="I1230" t="str">
            <v>预付费东莞住宅新装或续费888元包年，带宽12M</v>
          </cell>
          <cell r="J1230">
            <v>888</v>
          </cell>
          <cell r="K1230">
            <v>888</v>
          </cell>
          <cell r="L1230" t="str">
            <v>2013-06-11</v>
          </cell>
          <cell r="M1230">
            <v>42166</v>
          </cell>
          <cell r="N1230" t="str">
            <v>2016-06-12</v>
          </cell>
          <cell r="O1230" t="str">
            <v>2015-06-12</v>
          </cell>
          <cell r="P1230" t="str">
            <v>宽带预付费</v>
          </cell>
          <cell r="Q1230" t="str">
            <v>续费</v>
          </cell>
          <cell r="R1230" t="str">
            <v>往月充值</v>
          </cell>
          <cell r="S1230" t="str">
            <v>家庭用户</v>
          </cell>
          <cell r="T1230" t="str">
            <v>FTTH</v>
          </cell>
          <cell r="U1230" t="str">
            <v>王汝怡(wangry)</v>
          </cell>
          <cell r="V1230" t="str">
            <v>ZX虎门白莉</v>
          </cell>
          <cell r="W1230" t="str">
            <v>电商价值宽带营销</v>
          </cell>
          <cell r="X1230" t="str">
            <v>虎门区</v>
          </cell>
          <cell r="Y1230">
            <v>0</v>
          </cell>
          <cell r="Z1230">
            <v>0</v>
          </cell>
          <cell r="AA1230" t="str">
            <v>虎门区</v>
          </cell>
          <cell r="AB1230" t="str">
            <v>12</v>
          </cell>
          <cell r="AC1230">
            <v>12</v>
          </cell>
          <cell r="AD1230">
            <v>12</v>
          </cell>
          <cell r="AE1230" t="str">
            <v>是</v>
          </cell>
          <cell r="AF1230" t="str">
            <v/>
          </cell>
          <cell r="AG1230" t="str">
            <v>价值宽带</v>
          </cell>
          <cell r="AH1230" t="str">
            <v>续本月</v>
          </cell>
          <cell r="AI1230" t="str">
            <v>是</v>
          </cell>
          <cell r="AJ1230">
            <v>13532635039</v>
          </cell>
          <cell r="AO1230">
            <v>0</v>
          </cell>
          <cell r="AR1230" t="str">
            <v>樟新区</v>
          </cell>
        </row>
        <row r="1231">
          <cell r="F1231">
            <v>13790240953</v>
          </cell>
          <cell r="G1231" t="str">
            <v>13790240953</v>
          </cell>
          <cell r="H1231" t="str">
            <v>陈明辉</v>
          </cell>
          <cell r="I1231" t="str">
            <v>预付费东莞住宅新装或续费888元包年，带宽12M</v>
          </cell>
          <cell r="J1231">
            <v>888</v>
          </cell>
          <cell r="K1231">
            <v>888</v>
          </cell>
          <cell r="L1231" t="str">
            <v>2013-06-23</v>
          </cell>
          <cell r="M1231">
            <v>42178</v>
          </cell>
          <cell r="N1231" t="str">
            <v>2016-06-23</v>
          </cell>
          <cell r="O1231" t="str">
            <v>2015-06-12</v>
          </cell>
          <cell r="P1231" t="str">
            <v>宽带预付费</v>
          </cell>
          <cell r="Q1231" t="str">
            <v>续费</v>
          </cell>
          <cell r="R1231" t="str">
            <v>提前充值</v>
          </cell>
          <cell r="S1231" t="str">
            <v>家庭用户</v>
          </cell>
          <cell r="T1231" t="str">
            <v>FTTH</v>
          </cell>
          <cell r="U1231" t="str">
            <v>王汝怡(wangry)</v>
          </cell>
          <cell r="V1231" t="str">
            <v>ZX虎门罗灿坤</v>
          </cell>
          <cell r="W1231" t="str">
            <v>电商价值宽带营销</v>
          </cell>
          <cell r="X1231" t="str">
            <v>虎门区</v>
          </cell>
          <cell r="Y1231">
            <v>0</v>
          </cell>
          <cell r="Z1231">
            <v>0</v>
          </cell>
          <cell r="AA1231" t="str">
            <v>虎门区</v>
          </cell>
          <cell r="AB1231" t="str">
            <v>12</v>
          </cell>
          <cell r="AC1231">
            <v>12</v>
          </cell>
          <cell r="AD1231">
            <v>12</v>
          </cell>
          <cell r="AE1231" t="str">
            <v>是</v>
          </cell>
          <cell r="AF1231" t="str">
            <v/>
          </cell>
          <cell r="AG1231" t="str">
            <v>价值宽带</v>
          </cell>
          <cell r="AH1231" t="str">
            <v>续本月</v>
          </cell>
          <cell r="AI1231" t="str">
            <v>是</v>
          </cell>
          <cell r="AJ1231">
            <v>13790240953</v>
          </cell>
          <cell r="AO1231">
            <v>0</v>
          </cell>
          <cell r="AR1231" t="str">
            <v>赵林区</v>
          </cell>
        </row>
        <row r="1232">
          <cell r="F1232">
            <v>13650015407</v>
          </cell>
          <cell r="G1232" t="str">
            <v>13650015407</v>
          </cell>
          <cell r="H1232" t="str">
            <v>韩仕威</v>
          </cell>
          <cell r="I1232" t="str">
            <v>预付费东莞住宅新装或续费680元包年，带宽4M</v>
          </cell>
          <cell r="J1232">
            <v>680</v>
          </cell>
          <cell r="K1232">
            <v>680</v>
          </cell>
          <cell r="L1232" t="str">
            <v>2011-04-05</v>
          </cell>
          <cell r="M1232">
            <v>42198</v>
          </cell>
          <cell r="N1232" t="str">
            <v>2016-07-13</v>
          </cell>
          <cell r="O1232" t="str">
            <v>2015-06-13</v>
          </cell>
          <cell r="P1232" t="str">
            <v>宽带预付费</v>
          </cell>
          <cell r="Q1232" t="str">
            <v>续费</v>
          </cell>
          <cell r="R1232" t="str">
            <v>提前充值</v>
          </cell>
          <cell r="S1232" t="str">
            <v>家庭用户</v>
          </cell>
          <cell r="T1232" t="str">
            <v>(传统)XDSL</v>
          </cell>
          <cell r="U1232" t="str">
            <v>邓昌涛(dengct)</v>
          </cell>
          <cell r="V1232" t="str">
            <v>ZX虎门罗灿坤</v>
          </cell>
          <cell r="W1232" t="str">
            <v>XGX</v>
          </cell>
          <cell r="X1232" t="str">
            <v>虎门区</v>
          </cell>
          <cell r="Y1232">
            <v>0</v>
          </cell>
          <cell r="Z1232">
            <v>0</v>
          </cell>
          <cell r="AA1232" t="str">
            <v>虎门区</v>
          </cell>
          <cell r="AB1232" t="str">
            <v>13</v>
          </cell>
          <cell r="AC1232">
            <v>4</v>
          </cell>
          <cell r="AD1232">
            <v>12</v>
          </cell>
          <cell r="AE1232" t="str">
            <v>否</v>
          </cell>
          <cell r="AF1232" t="str">
            <v/>
          </cell>
          <cell r="AG1232" t="str">
            <v>否</v>
          </cell>
          <cell r="AH1232" t="str">
            <v>续后期</v>
          </cell>
          <cell r="AI1232" t="str">
            <v>否</v>
          </cell>
          <cell r="AO1232">
            <v>0</v>
          </cell>
          <cell r="AR1232" t="str">
            <v>赵林区</v>
          </cell>
        </row>
        <row r="1233">
          <cell r="F1233">
            <v>13717396364</v>
          </cell>
          <cell r="G1233" t="str">
            <v>13717396364</v>
          </cell>
          <cell r="H1233" t="str">
            <v>任文利</v>
          </cell>
          <cell r="I1233" t="str">
            <v>预付费东莞住宅新装或续费888元包年，带宽12M</v>
          </cell>
          <cell r="J1233">
            <v>888</v>
          </cell>
          <cell r="K1233">
            <v>888</v>
          </cell>
          <cell r="L1233" t="str">
            <v>2013-06-17</v>
          </cell>
          <cell r="M1233">
            <v>42172</v>
          </cell>
          <cell r="N1233" t="str">
            <v>2016-06-17</v>
          </cell>
          <cell r="O1233" t="str">
            <v>2015-06-14</v>
          </cell>
          <cell r="P1233" t="str">
            <v>宽带预付费</v>
          </cell>
          <cell r="Q1233" t="str">
            <v>续费</v>
          </cell>
          <cell r="R1233" t="str">
            <v>提前充值</v>
          </cell>
          <cell r="S1233" t="str">
            <v>家庭用户</v>
          </cell>
          <cell r="T1233" t="str">
            <v>FTTH</v>
          </cell>
          <cell r="U1233" t="str">
            <v>王汝怡(wangry)</v>
          </cell>
          <cell r="V1233" t="str">
            <v>ZY虎门营业厅</v>
          </cell>
          <cell r="W1233" t="str">
            <v>电商价值宽带营销</v>
          </cell>
          <cell r="X1233" t="str">
            <v>虎门区</v>
          </cell>
          <cell r="Y1233">
            <v>0</v>
          </cell>
          <cell r="Z1233">
            <v>0</v>
          </cell>
          <cell r="AA1233" t="str">
            <v>虎门区</v>
          </cell>
          <cell r="AB1233" t="str">
            <v>14</v>
          </cell>
          <cell r="AC1233">
            <v>12</v>
          </cell>
          <cell r="AD1233">
            <v>12</v>
          </cell>
          <cell r="AE1233" t="str">
            <v>是</v>
          </cell>
          <cell r="AF1233" t="str">
            <v/>
          </cell>
          <cell r="AG1233" t="str">
            <v>价值宽带</v>
          </cell>
          <cell r="AH1233" t="str">
            <v>续本月</v>
          </cell>
          <cell r="AI1233" t="str">
            <v>是</v>
          </cell>
          <cell r="AJ1233">
            <v>13717396364</v>
          </cell>
          <cell r="AO1233">
            <v>0</v>
          </cell>
          <cell r="AR1233" t="str">
            <v>银湖区</v>
          </cell>
        </row>
        <row r="1234">
          <cell r="F1234">
            <v>15876949628</v>
          </cell>
          <cell r="G1234" t="str">
            <v>15876949628</v>
          </cell>
          <cell r="H1234" t="str">
            <v>刘建清</v>
          </cell>
          <cell r="I1234" t="str">
            <v>预付费东莞住宅新装或续费888元包年，带宽12M</v>
          </cell>
          <cell r="J1234">
            <v>888</v>
          </cell>
          <cell r="K1234">
            <v>888</v>
          </cell>
          <cell r="L1234" t="str">
            <v>2014-06-15</v>
          </cell>
          <cell r="M1234">
            <v>42170</v>
          </cell>
          <cell r="N1234" t="str">
            <v>2016-06-15</v>
          </cell>
          <cell r="O1234" t="str">
            <v>2015-06-14</v>
          </cell>
          <cell r="P1234" t="str">
            <v>宽带预付费</v>
          </cell>
          <cell r="Q1234" t="str">
            <v>续费</v>
          </cell>
          <cell r="R1234" t="str">
            <v>提前充值</v>
          </cell>
          <cell r="S1234" t="str">
            <v>家庭用户</v>
          </cell>
          <cell r="T1234" t="str">
            <v>FTTH</v>
          </cell>
          <cell r="U1234" t="str">
            <v>邓昌涛(dengct)</v>
          </cell>
          <cell r="V1234" t="str">
            <v>ZX虎门张国涛</v>
          </cell>
          <cell r="W1234" t="str">
            <v>电商价值宽带营销</v>
          </cell>
          <cell r="X1234" t="str">
            <v>虎门区</v>
          </cell>
          <cell r="Y1234">
            <v>0</v>
          </cell>
          <cell r="Z1234">
            <v>0</v>
          </cell>
          <cell r="AA1234" t="str">
            <v>虎门区</v>
          </cell>
          <cell r="AB1234" t="str">
            <v>14</v>
          </cell>
          <cell r="AC1234">
            <v>12</v>
          </cell>
          <cell r="AD1234">
            <v>12</v>
          </cell>
          <cell r="AE1234" t="str">
            <v>是</v>
          </cell>
          <cell r="AF1234" t="str">
            <v/>
          </cell>
          <cell r="AG1234" t="str">
            <v>价值宽带</v>
          </cell>
          <cell r="AH1234" t="str">
            <v>续本月</v>
          </cell>
          <cell r="AI1234" t="str">
            <v>是</v>
          </cell>
          <cell r="AJ1234">
            <v>15876949628</v>
          </cell>
          <cell r="AO1234">
            <v>0</v>
          </cell>
          <cell r="AR1234" t="str">
            <v>樟新区</v>
          </cell>
        </row>
        <row r="1235">
          <cell r="F1235">
            <v>13711938775</v>
          </cell>
          <cell r="G1235" t="str">
            <v>13711938775</v>
          </cell>
          <cell r="H1235" t="str">
            <v>马昌祥</v>
          </cell>
          <cell r="I1235" t="str">
            <v>预付费东莞住宅新装或续费888元包年，带宽12M</v>
          </cell>
          <cell r="J1235">
            <v>888</v>
          </cell>
          <cell r="K1235">
            <v>888</v>
          </cell>
          <cell r="L1235" t="str">
            <v>2008-09-02</v>
          </cell>
          <cell r="M1235">
            <v>42167</v>
          </cell>
          <cell r="N1235" t="str">
            <v>2016-06-12</v>
          </cell>
          <cell r="O1235" t="str">
            <v>2015-06-12</v>
          </cell>
          <cell r="P1235" t="str">
            <v>宽带预付费</v>
          </cell>
          <cell r="Q1235" t="str">
            <v>续费</v>
          </cell>
          <cell r="R1235" t="str">
            <v>提前充值</v>
          </cell>
          <cell r="S1235" t="str">
            <v>家庭用户</v>
          </cell>
          <cell r="T1235" t="str">
            <v>FTTH</v>
          </cell>
          <cell r="U1235" t="str">
            <v>王汝怡(wangry)</v>
          </cell>
          <cell r="V1235" t="str">
            <v>ZX虎门张国涛</v>
          </cell>
          <cell r="W1235" t="str">
            <v>电商价值宽带营销</v>
          </cell>
          <cell r="X1235" t="str">
            <v>虎门区</v>
          </cell>
          <cell r="Y1235">
            <v>0</v>
          </cell>
          <cell r="Z1235">
            <v>0</v>
          </cell>
          <cell r="AA1235" t="str">
            <v>虎门区</v>
          </cell>
          <cell r="AB1235" t="str">
            <v>12</v>
          </cell>
          <cell r="AC1235">
            <v>12</v>
          </cell>
          <cell r="AD1235">
            <v>12</v>
          </cell>
          <cell r="AE1235" t="str">
            <v>是</v>
          </cell>
          <cell r="AF1235" t="str">
            <v/>
          </cell>
          <cell r="AG1235" t="str">
            <v>价值宽带</v>
          </cell>
          <cell r="AH1235" t="str">
            <v>续本月</v>
          </cell>
          <cell r="AI1235" t="str">
            <v>是</v>
          </cell>
          <cell r="AJ1235">
            <v>13711938775</v>
          </cell>
          <cell r="AO1235">
            <v>0</v>
          </cell>
          <cell r="AR1235" t="str">
            <v>荔横区</v>
          </cell>
        </row>
        <row r="1236">
          <cell r="F1236">
            <v>13712357166</v>
          </cell>
          <cell r="G1236" t="str">
            <v>13712357166</v>
          </cell>
          <cell r="H1236" t="str">
            <v>周二妹</v>
          </cell>
          <cell r="I1236" t="str">
            <v>预付费东莞住宅新装或续费1398元包年，带宽20M</v>
          </cell>
          <cell r="J1236">
            <v>1398</v>
          </cell>
          <cell r="K1236">
            <v>1398</v>
          </cell>
          <cell r="L1236" t="str">
            <v>2008-05-27</v>
          </cell>
          <cell r="M1236">
            <v>42171</v>
          </cell>
          <cell r="N1236" t="str">
            <v>2016-06-16</v>
          </cell>
          <cell r="O1236" t="str">
            <v>2015-06-13</v>
          </cell>
          <cell r="P1236" t="str">
            <v>宽带预付费</v>
          </cell>
          <cell r="Q1236" t="str">
            <v>续费</v>
          </cell>
          <cell r="R1236" t="str">
            <v>提前充值</v>
          </cell>
          <cell r="S1236" t="str">
            <v>家庭用户</v>
          </cell>
          <cell r="T1236" t="str">
            <v>FTTH</v>
          </cell>
          <cell r="U1236" t="str">
            <v>王汝怡(wangry)</v>
          </cell>
          <cell r="V1236" t="str">
            <v>ZX虎门朱文彬</v>
          </cell>
          <cell r="W1236" t="str">
            <v/>
          </cell>
          <cell r="X1236" t="str">
            <v>虎门区</v>
          </cell>
          <cell r="Y1236">
            <v>0</v>
          </cell>
          <cell r="Z1236">
            <v>0</v>
          </cell>
          <cell r="AA1236" t="str">
            <v>虎门区</v>
          </cell>
          <cell r="AB1236" t="str">
            <v>13</v>
          </cell>
          <cell r="AC1236">
            <v>20</v>
          </cell>
          <cell r="AD1236">
            <v>12</v>
          </cell>
          <cell r="AE1236" t="str">
            <v>是</v>
          </cell>
          <cell r="AF1236" t="str">
            <v/>
          </cell>
          <cell r="AG1236" t="str">
            <v>价值宽带</v>
          </cell>
          <cell r="AH1236" t="str">
            <v>续本月</v>
          </cell>
          <cell r="AI1236" t="str">
            <v>是</v>
          </cell>
          <cell r="AJ1236">
            <v>13712357166</v>
          </cell>
          <cell r="AO1236">
            <v>0</v>
          </cell>
          <cell r="AR1236" t="str">
            <v>荔横区</v>
          </cell>
        </row>
        <row r="1237">
          <cell r="F1237">
            <v>13537299959</v>
          </cell>
          <cell r="G1237" t="str">
            <v>13537299959</v>
          </cell>
          <cell r="H1237" t="str">
            <v>谢罗根</v>
          </cell>
          <cell r="I1237" t="str">
            <v>预付费东莞住宅新装或续费888元包年，带宽12M</v>
          </cell>
          <cell r="J1237">
            <v>888</v>
          </cell>
          <cell r="K1237">
            <v>888</v>
          </cell>
          <cell r="L1237" t="str">
            <v>2012-02-13</v>
          </cell>
          <cell r="M1237">
            <v>42167</v>
          </cell>
          <cell r="N1237" t="str">
            <v>2016-06-12</v>
          </cell>
          <cell r="O1237" t="str">
            <v>2015-06-12</v>
          </cell>
          <cell r="P1237" t="str">
            <v>宽带预付费</v>
          </cell>
          <cell r="Q1237" t="str">
            <v>续费</v>
          </cell>
          <cell r="R1237" t="str">
            <v>当月充值</v>
          </cell>
          <cell r="S1237" t="str">
            <v>家庭用户</v>
          </cell>
          <cell r="T1237" t="str">
            <v>FTTH</v>
          </cell>
          <cell r="U1237" t="str">
            <v>谢如画(xierh)</v>
          </cell>
          <cell r="V1237" t="str">
            <v>ZX厚街温圣荣</v>
          </cell>
          <cell r="W1237" t="str">
            <v/>
          </cell>
          <cell r="X1237" t="str">
            <v>厚街区</v>
          </cell>
          <cell r="Y1237">
            <v>0</v>
          </cell>
          <cell r="Z1237">
            <v>0</v>
          </cell>
          <cell r="AA1237" t="str">
            <v>厚街区</v>
          </cell>
          <cell r="AB1237" t="str">
            <v>12</v>
          </cell>
          <cell r="AC1237">
            <v>12</v>
          </cell>
          <cell r="AD1237">
            <v>12</v>
          </cell>
          <cell r="AE1237" t="str">
            <v>是</v>
          </cell>
          <cell r="AF1237" t="str">
            <v/>
          </cell>
          <cell r="AG1237" t="str">
            <v>价值宽带</v>
          </cell>
          <cell r="AH1237" t="str">
            <v>续本月</v>
          </cell>
          <cell r="AI1237" t="str">
            <v>是</v>
          </cell>
          <cell r="AJ1237">
            <v>13537299959</v>
          </cell>
          <cell r="AO1237">
            <v>0</v>
          </cell>
          <cell r="AR1237" t="str">
            <v>荔横区</v>
          </cell>
        </row>
        <row r="1238">
          <cell r="F1238">
            <v>15875323937</v>
          </cell>
          <cell r="G1238" t="str">
            <v>15875323937</v>
          </cell>
          <cell r="H1238" t="str">
            <v>贺雪峰</v>
          </cell>
          <cell r="I1238" t="str">
            <v>预付费东莞住宅新装或续费400元包半年，带宽4M</v>
          </cell>
          <cell r="J1238">
            <v>400</v>
          </cell>
          <cell r="K1238">
            <v>400</v>
          </cell>
          <cell r="L1238" t="str">
            <v>2013-06-29</v>
          </cell>
          <cell r="M1238">
            <v>42184</v>
          </cell>
          <cell r="N1238" t="str">
            <v>2015-12-29</v>
          </cell>
          <cell r="O1238" t="str">
            <v>2015-06-14</v>
          </cell>
          <cell r="P1238" t="str">
            <v>宽带预付费</v>
          </cell>
          <cell r="Q1238" t="str">
            <v>续费</v>
          </cell>
          <cell r="R1238" t="str">
            <v>提前充值</v>
          </cell>
          <cell r="S1238" t="str">
            <v>家庭用户</v>
          </cell>
          <cell r="T1238" t="str">
            <v>(传统)XDSL</v>
          </cell>
          <cell r="U1238" t="str">
            <v>营业厅经理(NQYX01)</v>
          </cell>
          <cell r="V1238" t="str">
            <v>ZX厚街谢盛基</v>
          </cell>
          <cell r="W1238" t="str">
            <v>唐之伟过户给贺雪峰</v>
          </cell>
          <cell r="X1238" t="str">
            <v>厚街区</v>
          </cell>
          <cell r="Y1238">
            <v>0</v>
          </cell>
          <cell r="Z1238">
            <v>0</v>
          </cell>
          <cell r="AA1238" t="str">
            <v>厚街区</v>
          </cell>
          <cell r="AB1238" t="str">
            <v>14</v>
          </cell>
          <cell r="AC1238">
            <v>4</v>
          </cell>
          <cell r="AD1238">
            <v>6</v>
          </cell>
          <cell r="AE1238" t="str">
            <v>否</v>
          </cell>
          <cell r="AF1238" t="str">
            <v/>
          </cell>
          <cell r="AG1238" t="str">
            <v>否</v>
          </cell>
          <cell r="AH1238" t="str">
            <v>续本月</v>
          </cell>
          <cell r="AI1238" t="str">
            <v>否</v>
          </cell>
          <cell r="AO1238">
            <v>0</v>
          </cell>
          <cell r="AR1238" t="str">
            <v>荔横区</v>
          </cell>
        </row>
        <row r="1239">
          <cell r="F1239">
            <v>15015116103</v>
          </cell>
          <cell r="G1239" t="str">
            <v>15015116103</v>
          </cell>
          <cell r="H1239" t="str">
            <v>于庆潜</v>
          </cell>
          <cell r="I1239" t="str">
            <v>预付费东莞住宅新装或续费680元包年，带宽4M</v>
          </cell>
          <cell r="J1239">
            <v>680</v>
          </cell>
          <cell r="K1239">
            <v>680</v>
          </cell>
          <cell r="L1239" t="str">
            <v>2014-06-28</v>
          </cell>
          <cell r="M1239">
            <v>42183</v>
          </cell>
          <cell r="N1239" t="str">
            <v>2016-06-28</v>
          </cell>
          <cell r="O1239" t="str">
            <v>2015-06-14</v>
          </cell>
          <cell r="P1239" t="str">
            <v>宽带预付费</v>
          </cell>
          <cell r="Q1239" t="str">
            <v>续费</v>
          </cell>
          <cell r="R1239" t="str">
            <v>提前充值</v>
          </cell>
          <cell r="S1239" t="str">
            <v>家庭用户</v>
          </cell>
          <cell r="T1239" t="str">
            <v>(传统)XDSL</v>
          </cell>
          <cell r="U1239" t="str">
            <v>营业厅经理(NQYX01)</v>
          </cell>
          <cell r="V1239" t="str">
            <v>ZX厚街谢盛基</v>
          </cell>
          <cell r="W1239" t="str">
            <v/>
          </cell>
          <cell r="X1239" t="str">
            <v>厚街区</v>
          </cell>
          <cell r="Y1239">
            <v>0</v>
          </cell>
          <cell r="Z1239">
            <v>0</v>
          </cell>
          <cell r="AA1239" t="str">
            <v>厚街区</v>
          </cell>
          <cell r="AB1239" t="str">
            <v>14</v>
          </cell>
          <cell r="AC1239">
            <v>4</v>
          </cell>
          <cell r="AD1239">
            <v>12</v>
          </cell>
          <cell r="AE1239" t="str">
            <v>否</v>
          </cell>
          <cell r="AF1239" t="str">
            <v/>
          </cell>
          <cell r="AG1239" t="str">
            <v>否</v>
          </cell>
          <cell r="AH1239" t="str">
            <v>续本月</v>
          </cell>
          <cell r="AI1239" t="str">
            <v>否</v>
          </cell>
          <cell r="AO1239">
            <v>0</v>
          </cell>
          <cell r="AR1239" t="str">
            <v>荔横区</v>
          </cell>
        </row>
        <row r="1240">
          <cell r="F1240">
            <v>15999845964</v>
          </cell>
          <cell r="G1240" t="str">
            <v>15999845964</v>
          </cell>
          <cell r="H1240" t="str">
            <v>候华荣</v>
          </cell>
          <cell r="I1240" t="str">
            <v>预付费东莞住宅新装或续费888元包年，带宽12M</v>
          </cell>
          <cell r="J1240">
            <v>888</v>
          </cell>
          <cell r="K1240">
            <v>888</v>
          </cell>
          <cell r="L1240" t="str">
            <v>2014-06-09</v>
          </cell>
          <cell r="M1240">
            <v>42164</v>
          </cell>
          <cell r="N1240" t="str">
            <v>2016-06-14</v>
          </cell>
          <cell r="O1240" t="str">
            <v>2015-06-14</v>
          </cell>
          <cell r="P1240" t="str">
            <v>宽带预付费</v>
          </cell>
          <cell r="Q1240" t="str">
            <v>续费</v>
          </cell>
          <cell r="R1240" t="str">
            <v>当月充值</v>
          </cell>
          <cell r="S1240" t="str">
            <v>家庭用户</v>
          </cell>
          <cell r="T1240" t="str">
            <v>FTTH</v>
          </cell>
          <cell r="U1240" t="str">
            <v>尼佳(nj_ca)</v>
          </cell>
          <cell r="V1240" t="str">
            <v>ZX长安肖亮</v>
          </cell>
          <cell r="W1240" t="str">
            <v>电商价值宽带营销</v>
          </cell>
          <cell r="X1240" t="str">
            <v>长安区</v>
          </cell>
          <cell r="Y1240">
            <v>0</v>
          </cell>
          <cell r="Z1240">
            <v>0</v>
          </cell>
          <cell r="AA1240" t="str">
            <v>长安区</v>
          </cell>
          <cell r="AB1240" t="str">
            <v>14</v>
          </cell>
          <cell r="AC1240">
            <v>12</v>
          </cell>
          <cell r="AD1240">
            <v>12</v>
          </cell>
          <cell r="AE1240" t="str">
            <v>是</v>
          </cell>
          <cell r="AF1240" t="str">
            <v/>
          </cell>
          <cell r="AG1240" t="str">
            <v>价值宽带</v>
          </cell>
          <cell r="AH1240" t="str">
            <v>续本月</v>
          </cell>
          <cell r="AI1240" t="str">
            <v>是</v>
          </cell>
          <cell r="AJ1240">
            <v>15999845964</v>
          </cell>
          <cell r="AO1240">
            <v>0</v>
          </cell>
          <cell r="AR1240" t="str">
            <v>荔横区</v>
          </cell>
        </row>
        <row r="1241">
          <cell r="F1241">
            <v>18639818212</v>
          </cell>
          <cell r="G1241" t="str">
            <v>18639818212</v>
          </cell>
          <cell r="H1241" t="str">
            <v>唐峰</v>
          </cell>
          <cell r="I1241" t="str">
            <v>预付费东莞住宅新装或续费888元包年，带宽12M</v>
          </cell>
          <cell r="J1241">
            <v>888</v>
          </cell>
          <cell r="K1241">
            <v>888</v>
          </cell>
          <cell r="L1241" t="str">
            <v>2012-07-24</v>
          </cell>
          <cell r="M1241">
            <v>42209</v>
          </cell>
          <cell r="N1241" t="str">
            <v>2016-07-24</v>
          </cell>
          <cell r="O1241" t="str">
            <v>2015-06-14</v>
          </cell>
          <cell r="P1241" t="str">
            <v>宽带预付费</v>
          </cell>
          <cell r="Q1241" t="str">
            <v>续费</v>
          </cell>
          <cell r="R1241" t="str">
            <v>提前充值</v>
          </cell>
          <cell r="S1241" t="str">
            <v>家庭用户</v>
          </cell>
          <cell r="T1241" t="str">
            <v>FTTH</v>
          </cell>
          <cell r="U1241" t="str">
            <v>王汝怡(wangry)</v>
          </cell>
          <cell r="V1241" t="str">
            <v>ZX虎门袁新景</v>
          </cell>
          <cell r="W1241" t="str">
            <v>电商价值宽带营销</v>
          </cell>
          <cell r="X1241" t="str">
            <v>虎门区</v>
          </cell>
          <cell r="Y1241">
            <v>0</v>
          </cell>
          <cell r="Z1241">
            <v>0</v>
          </cell>
          <cell r="AA1241" t="str">
            <v>虎门区</v>
          </cell>
          <cell r="AB1241" t="str">
            <v>14</v>
          </cell>
          <cell r="AC1241">
            <v>12</v>
          </cell>
          <cell r="AD1241">
            <v>12</v>
          </cell>
          <cell r="AE1241" t="str">
            <v>是</v>
          </cell>
          <cell r="AF1241" t="str">
            <v/>
          </cell>
          <cell r="AG1241" t="str">
            <v>价值宽带</v>
          </cell>
          <cell r="AH1241" t="str">
            <v>续后期</v>
          </cell>
          <cell r="AI1241" t="str">
            <v>否</v>
          </cell>
          <cell r="AO1241">
            <v>0</v>
          </cell>
          <cell r="AR1241" t="str">
            <v>三中区</v>
          </cell>
        </row>
        <row r="1242">
          <cell r="F1242">
            <v>13713059618</v>
          </cell>
          <cell r="G1242" t="str">
            <v>13713059618</v>
          </cell>
          <cell r="H1242" t="str">
            <v>赖德勇</v>
          </cell>
          <cell r="I1242" t="str">
            <v>预付费东莞住宅新装或续费888元包年，带宽12M</v>
          </cell>
          <cell r="J1242">
            <v>888</v>
          </cell>
          <cell r="K1242">
            <v>888</v>
          </cell>
          <cell r="L1242" t="str">
            <v>2012-06-10</v>
          </cell>
          <cell r="M1242">
            <v>42165</v>
          </cell>
          <cell r="N1242" t="str">
            <v>2016-06-12</v>
          </cell>
          <cell r="O1242" t="str">
            <v>2015-06-12</v>
          </cell>
          <cell r="P1242" t="str">
            <v>宽带预付费</v>
          </cell>
          <cell r="Q1242" t="str">
            <v>续费</v>
          </cell>
          <cell r="R1242" t="str">
            <v>往月充值</v>
          </cell>
          <cell r="S1242" t="str">
            <v>家庭用户</v>
          </cell>
          <cell r="T1242" t="str">
            <v>FTTH</v>
          </cell>
          <cell r="U1242" t="str">
            <v>王汝怡(wangry)</v>
          </cell>
          <cell r="V1242" t="str">
            <v>ZX虎门白莉</v>
          </cell>
          <cell r="W1242" t="str">
            <v>电商价值宽带营销</v>
          </cell>
          <cell r="X1242" t="str">
            <v>虎门区</v>
          </cell>
          <cell r="Y1242">
            <v>0</v>
          </cell>
          <cell r="Z1242">
            <v>0</v>
          </cell>
          <cell r="AA1242" t="str">
            <v>虎门区</v>
          </cell>
          <cell r="AB1242" t="str">
            <v>12</v>
          </cell>
          <cell r="AC1242">
            <v>12</v>
          </cell>
          <cell r="AD1242">
            <v>12</v>
          </cell>
          <cell r="AE1242" t="str">
            <v>是</v>
          </cell>
          <cell r="AF1242" t="str">
            <v/>
          </cell>
          <cell r="AG1242" t="str">
            <v>价值宽带</v>
          </cell>
          <cell r="AH1242" t="str">
            <v>续本月</v>
          </cell>
          <cell r="AI1242" t="str">
            <v>是</v>
          </cell>
          <cell r="AJ1242">
            <v>13713059618</v>
          </cell>
          <cell r="AO1242">
            <v>0</v>
          </cell>
          <cell r="AR1242" t="str">
            <v>大利区</v>
          </cell>
        </row>
        <row r="1243">
          <cell r="F1243">
            <v>13412778588</v>
          </cell>
          <cell r="G1243" t="str">
            <v>13412778588</v>
          </cell>
          <cell r="H1243" t="str">
            <v>涂建平</v>
          </cell>
          <cell r="I1243" t="str">
            <v>预付费东莞住宅新装或续费888元包年，带宽12M</v>
          </cell>
          <cell r="J1243">
            <v>888</v>
          </cell>
          <cell r="K1243">
            <v>888</v>
          </cell>
          <cell r="L1243" t="str">
            <v>2013-07-19</v>
          </cell>
          <cell r="M1243">
            <v>42204</v>
          </cell>
          <cell r="N1243" t="str">
            <v>2016-07-19</v>
          </cell>
          <cell r="O1243" t="str">
            <v>2015-06-13</v>
          </cell>
          <cell r="P1243" t="str">
            <v>宽带预付费</v>
          </cell>
          <cell r="Q1243" t="str">
            <v>续费</v>
          </cell>
          <cell r="R1243" t="str">
            <v>提前充值</v>
          </cell>
          <cell r="S1243" t="str">
            <v>家庭用户</v>
          </cell>
          <cell r="T1243" t="str">
            <v>FTTH</v>
          </cell>
          <cell r="U1243" t="str">
            <v>王丽(wangl)</v>
          </cell>
          <cell r="V1243" t="str">
            <v>ZX长安何乐平</v>
          </cell>
          <cell r="W1243" t="str">
            <v>电商价值宽带营销</v>
          </cell>
          <cell r="X1243" t="str">
            <v>长安区</v>
          </cell>
          <cell r="Y1243">
            <v>0</v>
          </cell>
          <cell r="Z1243">
            <v>0</v>
          </cell>
          <cell r="AA1243" t="str">
            <v>长安区</v>
          </cell>
          <cell r="AB1243" t="str">
            <v>13</v>
          </cell>
          <cell r="AC1243">
            <v>12</v>
          </cell>
          <cell r="AD1243">
            <v>12</v>
          </cell>
          <cell r="AE1243" t="str">
            <v>是</v>
          </cell>
          <cell r="AF1243" t="str">
            <v/>
          </cell>
          <cell r="AG1243" t="str">
            <v>价值宽带</v>
          </cell>
          <cell r="AH1243" t="str">
            <v>续后期</v>
          </cell>
          <cell r="AI1243" t="str">
            <v>否</v>
          </cell>
          <cell r="AO1243">
            <v>0</v>
          </cell>
          <cell r="AR1243" t="str">
            <v>三中区</v>
          </cell>
        </row>
        <row r="1244">
          <cell r="F1244">
            <v>13538644208</v>
          </cell>
          <cell r="G1244" t="str">
            <v>13538644208</v>
          </cell>
          <cell r="H1244" t="str">
            <v>卢兆斌</v>
          </cell>
          <cell r="I1244" t="str">
            <v>预付费东莞住宅新装或续费888元包年，带宽12M</v>
          </cell>
          <cell r="J1244">
            <v>888</v>
          </cell>
          <cell r="K1244">
            <v>888</v>
          </cell>
          <cell r="L1244" t="str">
            <v>2011-05-30</v>
          </cell>
          <cell r="M1244">
            <v>42185</v>
          </cell>
          <cell r="N1244" t="str">
            <v>2016-06-30</v>
          </cell>
          <cell r="O1244" t="str">
            <v>2015-06-14</v>
          </cell>
          <cell r="P1244" t="str">
            <v>宽带预付费</v>
          </cell>
          <cell r="Q1244" t="str">
            <v>续费</v>
          </cell>
          <cell r="R1244" t="str">
            <v>提前充值</v>
          </cell>
          <cell r="S1244" t="str">
            <v>家庭用户</v>
          </cell>
          <cell r="T1244" t="str">
            <v>FTTH</v>
          </cell>
          <cell r="U1244" t="str">
            <v>邓昌涛(dengct)</v>
          </cell>
          <cell r="V1244" t="str">
            <v>ZX虎门张国涛</v>
          </cell>
          <cell r="W1244" t="str">
            <v>电商价值宽带营销</v>
          </cell>
          <cell r="X1244" t="str">
            <v>虎门区</v>
          </cell>
          <cell r="Y1244">
            <v>0</v>
          </cell>
          <cell r="Z1244">
            <v>0</v>
          </cell>
          <cell r="AA1244" t="str">
            <v>虎门区</v>
          </cell>
          <cell r="AB1244" t="str">
            <v>14</v>
          </cell>
          <cell r="AC1244">
            <v>12</v>
          </cell>
          <cell r="AD1244">
            <v>12</v>
          </cell>
          <cell r="AE1244" t="str">
            <v>是</v>
          </cell>
          <cell r="AF1244" t="str">
            <v/>
          </cell>
          <cell r="AG1244" t="str">
            <v>价值宽带</v>
          </cell>
          <cell r="AH1244" t="str">
            <v>续本月</v>
          </cell>
          <cell r="AI1244" t="str">
            <v>是</v>
          </cell>
          <cell r="AJ1244">
            <v>13538644208</v>
          </cell>
          <cell r="AO1244">
            <v>0</v>
          </cell>
          <cell r="AR1244" t="str">
            <v>樟新区</v>
          </cell>
        </row>
        <row r="1245">
          <cell r="F1245">
            <v>13790498540</v>
          </cell>
          <cell r="G1245" t="str">
            <v>13790498540</v>
          </cell>
          <cell r="H1245" t="str">
            <v>马斌</v>
          </cell>
          <cell r="I1245" t="str">
            <v>预付费东莞住宅新装或续费600元包年，带宽4M</v>
          </cell>
          <cell r="J1245">
            <v>600</v>
          </cell>
          <cell r="K1245">
            <v>600</v>
          </cell>
          <cell r="L1245" t="str">
            <v>2014-06-10</v>
          </cell>
          <cell r="M1245">
            <v>42165</v>
          </cell>
          <cell r="N1245" t="str">
            <v>2016-06-14</v>
          </cell>
          <cell r="O1245" t="str">
            <v>2015-06-14</v>
          </cell>
          <cell r="P1245" t="str">
            <v>宽带预付费</v>
          </cell>
          <cell r="Q1245" t="str">
            <v>续费</v>
          </cell>
          <cell r="R1245" t="str">
            <v>往月充值</v>
          </cell>
          <cell r="S1245" t="str">
            <v>家庭用户</v>
          </cell>
          <cell r="T1245" t="str">
            <v>(传统)XDSL</v>
          </cell>
          <cell r="U1245" t="str">
            <v>王汝怡(wangry)</v>
          </cell>
          <cell r="V1245" t="str">
            <v>ZX虎门王武东</v>
          </cell>
          <cell r="W1245" t="str">
            <v/>
          </cell>
          <cell r="X1245" t="str">
            <v>虎门区</v>
          </cell>
          <cell r="Y1245">
            <v>0</v>
          </cell>
          <cell r="Z1245">
            <v>0</v>
          </cell>
          <cell r="AA1245" t="str">
            <v>虎门区</v>
          </cell>
          <cell r="AB1245" t="str">
            <v>14</v>
          </cell>
          <cell r="AC1245">
            <v>4</v>
          </cell>
          <cell r="AD1245">
            <v>12</v>
          </cell>
          <cell r="AE1245" t="str">
            <v>否</v>
          </cell>
          <cell r="AF1245" t="str">
            <v/>
          </cell>
          <cell r="AG1245" t="str">
            <v>否</v>
          </cell>
          <cell r="AH1245" t="str">
            <v>续本月</v>
          </cell>
          <cell r="AI1245" t="str">
            <v>否</v>
          </cell>
          <cell r="AO1245">
            <v>0</v>
          </cell>
          <cell r="AR1245" t="str">
            <v>三阳区</v>
          </cell>
        </row>
        <row r="1246">
          <cell r="F1246">
            <v>18676988310</v>
          </cell>
          <cell r="G1246" t="str">
            <v>18676988310</v>
          </cell>
          <cell r="H1246" t="str">
            <v>东莞市娅妃服装有限公司</v>
          </cell>
          <cell r="I1246" t="str">
            <v>预付费东莞住宅新装或续费1698元包年，带宽20M</v>
          </cell>
          <cell r="J1246">
            <v>1698</v>
          </cell>
          <cell r="K1246">
            <v>1698</v>
          </cell>
          <cell r="L1246" t="str">
            <v>2014-06-10</v>
          </cell>
          <cell r="M1246">
            <v>42165</v>
          </cell>
          <cell r="N1246" t="str">
            <v>2016-06-12</v>
          </cell>
          <cell r="O1246" t="str">
            <v>2015-06-12</v>
          </cell>
          <cell r="P1246" t="str">
            <v>宽带预付费</v>
          </cell>
          <cell r="Q1246" t="str">
            <v>续费</v>
          </cell>
          <cell r="R1246" t="str">
            <v>往月充值</v>
          </cell>
          <cell r="S1246" t="str">
            <v>家庭用户</v>
          </cell>
          <cell r="T1246" t="str">
            <v>FTTH</v>
          </cell>
          <cell r="U1246" t="str">
            <v>王汝怡(wangry)</v>
          </cell>
          <cell r="V1246" t="str">
            <v>ZX虎门王成</v>
          </cell>
          <cell r="W1246" t="str">
            <v>(非)</v>
          </cell>
          <cell r="X1246" t="str">
            <v>虎门区</v>
          </cell>
          <cell r="Y1246">
            <v>0</v>
          </cell>
          <cell r="Z1246">
            <v>0</v>
          </cell>
          <cell r="AA1246" t="str">
            <v>虎门区</v>
          </cell>
          <cell r="AB1246" t="str">
            <v>12</v>
          </cell>
          <cell r="AC1246">
            <v>20</v>
          </cell>
          <cell r="AD1246">
            <v>12</v>
          </cell>
          <cell r="AE1246" t="str">
            <v>是</v>
          </cell>
          <cell r="AF1246" t="str">
            <v/>
          </cell>
          <cell r="AG1246" t="str">
            <v>价值宽带</v>
          </cell>
          <cell r="AH1246" t="str">
            <v>续本月</v>
          </cell>
          <cell r="AI1246" t="str">
            <v>是</v>
          </cell>
          <cell r="AJ1246">
            <v>18676988310</v>
          </cell>
          <cell r="AO1246">
            <v>0</v>
          </cell>
          <cell r="AR1246" t="str">
            <v>金凤凰区</v>
          </cell>
        </row>
        <row r="1247">
          <cell r="F1247">
            <v>18802649782</v>
          </cell>
          <cell r="G1247" t="str">
            <v>18802649782</v>
          </cell>
          <cell r="H1247" t="str">
            <v>郭芳钱</v>
          </cell>
          <cell r="I1247" t="str">
            <v>预付费东莞住宅新装或续费888元包年，带宽12M</v>
          </cell>
          <cell r="J1247">
            <v>888</v>
          </cell>
          <cell r="K1247">
            <v>888</v>
          </cell>
          <cell r="L1247" t="str">
            <v>2014-06-10</v>
          </cell>
          <cell r="M1247">
            <v>42165</v>
          </cell>
          <cell r="N1247" t="str">
            <v>2016-06-12</v>
          </cell>
          <cell r="O1247" t="str">
            <v>2015-06-12</v>
          </cell>
          <cell r="P1247" t="str">
            <v>宽带预付费</v>
          </cell>
          <cell r="Q1247" t="str">
            <v>续费</v>
          </cell>
          <cell r="R1247" t="str">
            <v>往月充值</v>
          </cell>
          <cell r="S1247" t="str">
            <v>家庭用户</v>
          </cell>
          <cell r="T1247" t="str">
            <v>FTTH</v>
          </cell>
          <cell r="U1247" t="str">
            <v>王汝怡(wangry)</v>
          </cell>
          <cell r="V1247" t="str">
            <v>ZX虎门杜嘉明</v>
          </cell>
          <cell r="W1247" t="str">
            <v>电商价值宽带营销</v>
          </cell>
          <cell r="X1247" t="str">
            <v>虎门区</v>
          </cell>
          <cell r="Y1247">
            <v>0</v>
          </cell>
          <cell r="Z1247">
            <v>0</v>
          </cell>
          <cell r="AA1247" t="str">
            <v>虎门区</v>
          </cell>
          <cell r="AB1247" t="str">
            <v>12</v>
          </cell>
          <cell r="AC1247">
            <v>12</v>
          </cell>
          <cell r="AD1247">
            <v>12</v>
          </cell>
          <cell r="AE1247" t="str">
            <v>是</v>
          </cell>
          <cell r="AF1247" t="str">
            <v/>
          </cell>
          <cell r="AG1247" t="str">
            <v>价值宽带</v>
          </cell>
          <cell r="AH1247" t="str">
            <v>续本月</v>
          </cell>
          <cell r="AI1247" t="str">
            <v>是</v>
          </cell>
          <cell r="AJ1247">
            <v>18802649782</v>
          </cell>
          <cell r="AO1247">
            <v>0</v>
          </cell>
          <cell r="AR1247" t="str">
            <v>金凤凰区</v>
          </cell>
        </row>
        <row r="1248">
          <cell r="F1248">
            <v>13428550256</v>
          </cell>
          <cell r="G1248" t="str">
            <v>13428550256</v>
          </cell>
          <cell r="H1248" t="str">
            <v>周敏</v>
          </cell>
          <cell r="I1248" t="str">
            <v>预付费东莞住宅新装或续费888元包年，带宽12M</v>
          </cell>
          <cell r="J1248">
            <v>888</v>
          </cell>
          <cell r="K1248">
            <v>888</v>
          </cell>
          <cell r="L1248" t="str">
            <v>2011-05-10</v>
          </cell>
          <cell r="M1248">
            <v>42195</v>
          </cell>
          <cell r="N1248" t="str">
            <v>2016-07-10</v>
          </cell>
          <cell r="O1248" t="str">
            <v>2015-06-13</v>
          </cell>
          <cell r="P1248" t="str">
            <v>宽带预付费</v>
          </cell>
          <cell r="Q1248" t="str">
            <v>续费</v>
          </cell>
          <cell r="R1248" t="str">
            <v>提前充值</v>
          </cell>
          <cell r="S1248" t="str">
            <v>家庭用户</v>
          </cell>
          <cell r="T1248" t="str">
            <v>FTTH</v>
          </cell>
          <cell r="U1248" t="str">
            <v>赵妮(zhaon)</v>
          </cell>
          <cell r="V1248" t="str">
            <v>ZY常平陈湘平(维)</v>
          </cell>
          <cell r="W1248" t="str">
            <v>电商价值宽带营销</v>
          </cell>
          <cell r="X1248" t="str">
            <v>常平区</v>
          </cell>
          <cell r="Y1248">
            <v>0</v>
          </cell>
          <cell r="Z1248">
            <v>0</v>
          </cell>
          <cell r="AA1248" t="str">
            <v>常平区</v>
          </cell>
          <cell r="AB1248" t="str">
            <v>13</v>
          </cell>
          <cell r="AC1248">
            <v>12</v>
          </cell>
          <cell r="AD1248">
            <v>12</v>
          </cell>
          <cell r="AE1248" t="str">
            <v>是</v>
          </cell>
          <cell r="AF1248" t="str">
            <v/>
          </cell>
          <cell r="AG1248" t="str">
            <v>价值宽带</v>
          </cell>
          <cell r="AH1248" t="str">
            <v>续后期</v>
          </cell>
          <cell r="AI1248" t="str">
            <v>否</v>
          </cell>
          <cell r="AO1248">
            <v>0</v>
          </cell>
          <cell r="AR1248" t="str">
            <v>大利区</v>
          </cell>
        </row>
        <row r="1249">
          <cell r="F1249">
            <v>13414298225</v>
          </cell>
          <cell r="G1249" t="str">
            <v>13414298225</v>
          </cell>
          <cell r="H1249" t="str">
            <v>徐志成</v>
          </cell>
          <cell r="I1249" t="str">
            <v>预付费东莞住宅新装或续费888元包年，带宽12M</v>
          </cell>
          <cell r="J1249">
            <v>888</v>
          </cell>
          <cell r="K1249">
            <v>888</v>
          </cell>
          <cell r="L1249" t="str">
            <v>2008-08-30</v>
          </cell>
          <cell r="M1249">
            <v>42168</v>
          </cell>
          <cell r="N1249" t="str">
            <v>2016-06-14</v>
          </cell>
          <cell r="O1249" t="str">
            <v>2015-06-14</v>
          </cell>
          <cell r="P1249" t="str">
            <v>宽带预付费</v>
          </cell>
          <cell r="Q1249" t="str">
            <v>续费</v>
          </cell>
          <cell r="R1249" t="str">
            <v>往月充值</v>
          </cell>
          <cell r="S1249" t="str">
            <v>家庭用户</v>
          </cell>
          <cell r="T1249" t="str">
            <v>FTTH</v>
          </cell>
          <cell r="U1249" t="str">
            <v>何丽(heli)</v>
          </cell>
          <cell r="V1249" t="str">
            <v>ZX大朗邓轩物</v>
          </cell>
          <cell r="W1249" t="str">
            <v>电商价值宽带营销</v>
          </cell>
          <cell r="X1249" t="str">
            <v>大朗区</v>
          </cell>
          <cell r="Y1249">
            <v>0</v>
          </cell>
          <cell r="Z1249">
            <v>0</v>
          </cell>
          <cell r="AA1249" t="str">
            <v>大朗区</v>
          </cell>
          <cell r="AB1249" t="str">
            <v>14</v>
          </cell>
          <cell r="AC1249">
            <v>12</v>
          </cell>
          <cell r="AD1249">
            <v>12</v>
          </cell>
          <cell r="AE1249" t="str">
            <v>是</v>
          </cell>
          <cell r="AF1249" t="str">
            <v/>
          </cell>
          <cell r="AG1249" t="str">
            <v>价值宽带</v>
          </cell>
          <cell r="AH1249" t="str">
            <v>续本月</v>
          </cell>
          <cell r="AI1249" t="str">
            <v>是</v>
          </cell>
          <cell r="AJ1249">
            <v>13414298225</v>
          </cell>
          <cell r="AO1249">
            <v>0</v>
          </cell>
          <cell r="AR1249" t="str">
            <v>莆心区</v>
          </cell>
        </row>
        <row r="1250">
          <cell r="F1250">
            <v>18876596738</v>
          </cell>
          <cell r="G1250" t="str">
            <v>18876596738</v>
          </cell>
          <cell r="H1250" t="str">
            <v>何建军</v>
          </cell>
          <cell r="I1250" t="str">
            <v>预付费东莞住宅新装或续费1408元包2年，带宽12M</v>
          </cell>
          <cell r="J1250">
            <v>1408</v>
          </cell>
          <cell r="K1250">
            <v>1408</v>
          </cell>
          <cell r="L1250" t="str">
            <v>2014-06-11</v>
          </cell>
          <cell r="M1250">
            <v>42166</v>
          </cell>
          <cell r="N1250" t="str">
            <v>2017-06-13</v>
          </cell>
          <cell r="O1250" t="str">
            <v>2015-06-13</v>
          </cell>
          <cell r="P1250" t="str">
            <v>宽带预付费</v>
          </cell>
          <cell r="Q1250" t="str">
            <v>续费</v>
          </cell>
          <cell r="R1250" t="str">
            <v>往月充值</v>
          </cell>
          <cell r="S1250" t="str">
            <v>家庭用户</v>
          </cell>
          <cell r="T1250" t="str">
            <v>FTTH</v>
          </cell>
          <cell r="U1250" t="str">
            <v>尼佳(nj_dl)</v>
          </cell>
          <cell r="V1250" t="str">
            <v>ZX大朗邓轩腾</v>
          </cell>
          <cell r="W1250" t="str">
            <v>东坑区</v>
          </cell>
          <cell r="X1250" t="str">
            <v>大朗区</v>
          </cell>
          <cell r="Y1250">
            <v>0</v>
          </cell>
          <cell r="Z1250">
            <v>0</v>
          </cell>
          <cell r="AA1250" t="str">
            <v>大朗区</v>
          </cell>
          <cell r="AB1250" t="str">
            <v>13</v>
          </cell>
          <cell r="AC1250">
            <v>12</v>
          </cell>
          <cell r="AD1250">
            <v>24</v>
          </cell>
          <cell r="AE1250" t="str">
            <v>是</v>
          </cell>
          <cell r="AF1250" t="str">
            <v/>
          </cell>
          <cell r="AG1250" t="str">
            <v>价值宽带</v>
          </cell>
          <cell r="AH1250" t="str">
            <v>续本月</v>
          </cell>
          <cell r="AI1250" t="str">
            <v>是</v>
          </cell>
          <cell r="AJ1250">
            <v>18876596738</v>
          </cell>
          <cell r="AO1250">
            <v>0</v>
          </cell>
          <cell r="AR1250" t="str">
            <v>中心区</v>
          </cell>
        </row>
        <row r="1251">
          <cell r="F1251">
            <v>13811923518</v>
          </cell>
          <cell r="G1251" t="str">
            <v>13811923518</v>
          </cell>
          <cell r="H1251" t="str">
            <v>肖咸燕</v>
          </cell>
          <cell r="I1251" t="str">
            <v>预付费东莞住宅新装或续费1408元包2年，带宽12M</v>
          </cell>
          <cell r="J1251">
            <v>1408</v>
          </cell>
          <cell r="K1251">
            <v>1408</v>
          </cell>
          <cell r="L1251" t="str">
            <v>2011-01-13</v>
          </cell>
          <cell r="M1251">
            <v>42166</v>
          </cell>
          <cell r="N1251" t="str">
            <v>2017-06-12</v>
          </cell>
          <cell r="O1251" t="str">
            <v>2015-06-12</v>
          </cell>
          <cell r="P1251" t="str">
            <v>宽带预付费</v>
          </cell>
          <cell r="Q1251" t="str">
            <v>续费</v>
          </cell>
          <cell r="R1251" t="str">
            <v>当月充值</v>
          </cell>
          <cell r="S1251" t="str">
            <v>家庭用户</v>
          </cell>
          <cell r="T1251" t="str">
            <v>FTTH</v>
          </cell>
          <cell r="U1251" t="str">
            <v>蓝海兰(lanhl)</v>
          </cell>
          <cell r="V1251" t="str">
            <v>ZX大朗邓轩物</v>
          </cell>
          <cell r="W1251" t="str">
            <v>电商价值宽带营销</v>
          </cell>
          <cell r="X1251" t="str">
            <v>大朗区</v>
          </cell>
          <cell r="Y1251">
            <v>0</v>
          </cell>
          <cell r="Z1251">
            <v>0</v>
          </cell>
          <cell r="AA1251" t="str">
            <v>大朗区</v>
          </cell>
          <cell r="AB1251" t="str">
            <v>12</v>
          </cell>
          <cell r="AC1251">
            <v>12</v>
          </cell>
          <cell r="AD1251">
            <v>24</v>
          </cell>
          <cell r="AE1251" t="str">
            <v>是</v>
          </cell>
          <cell r="AF1251" t="str">
            <v/>
          </cell>
          <cell r="AG1251" t="str">
            <v>价值宽带</v>
          </cell>
          <cell r="AH1251" t="str">
            <v>续本月</v>
          </cell>
          <cell r="AI1251" t="str">
            <v>是</v>
          </cell>
          <cell r="AJ1251">
            <v>13811923518</v>
          </cell>
          <cell r="AO1251">
            <v>0</v>
          </cell>
          <cell r="AR1251" t="str">
            <v>上沙区</v>
          </cell>
        </row>
        <row r="1252">
          <cell r="F1252" t="str">
            <v>CTT1909SC-2011-7-623</v>
          </cell>
          <cell r="G1252" t="str">
            <v>CTT1909SC-2011-7-623</v>
          </cell>
          <cell r="H1252" t="str">
            <v>东莞市丰祺制衣厂有限公司</v>
          </cell>
          <cell r="I1252" t="str">
            <v>东莞互联网专线续费包14个月1600元，10M（不提供MODEM）</v>
          </cell>
          <cell r="J1252">
            <v>1600</v>
          </cell>
          <cell r="K1252">
            <v>1600</v>
          </cell>
          <cell r="L1252" t="str">
            <v>2012-01-12</v>
          </cell>
          <cell r="M1252">
            <v>42192</v>
          </cell>
          <cell r="N1252" t="str">
            <v>2016-09-07</v>
          </cell>
          <cell r="O1252" t="str">
            <v>2015-06-12</v>
          </cell>
          <cell r="P1252" t="str">
            <v>专线预付费</v>
          </cell>
          <cell r="Q1252" t="str">
            <v>续费</v>
          </cell>
          <cell r="R1252" t="str">
            <v>提前充值</v>
          </cell>
          <cell r="S1252" t="str">
            <v/>
          </cell>
          <cell r="T1252" t="str">
            <v>FTTH</v>
          </cell>
          <cell r="U1252" t="str">
            <v>何丽(heli)</v>
          </cell>
          <cell r="V1252" t="str">
            <v>ZX大朗邓轩物</v>
          </cell>
          <cell r="W1252" t="str">
            <v>杨涌洋坑塘区</v>
          </cell>
          <cell r="X1252" t="str">
            <v>大朗区</v>
          </cell>
          <cell r="Y1252">
            <v>0</v>
          </cell>
          <cell r="Z1252">
            <v>0</v>
          </cell>
          <cell r="AA1252" t="str">
            <v>大朗区</v>
          </cell>
          <cell r="AB1252" t="str">
            <v>12</v>
          </cell>
          <cell r="AC1252">
            <v>10</v>
          </cell>
          <cell r="AD1252">
            <v>14</v>
          </cell>
          <cell r="AE1252" t="str">
            <v>是</v>
          </cell>
          <cell r="AF1252" t="str">
            <v/>
          </cell>
          <cell r="AG1252" t="str">
            <v>价值宽带</v>
          </cell>
          <cell r="AH1252" t="str">
            <v>续后期</v>
          </cell>
          <cell r="AI1252" t="str">
            <v>否</v>
          </cell>
          <cell r="AO1252">
            <v>0</v>
          </cell>
          <cell r="AR1252" t="str">
            <v>乌沙区</v>
          </cell>
        </row>
        <row r="1253">
          <cell r="F1253">
            <v>13423104017</v>
          </cell>
          <cell r="G1253" t="str">
            <v>13423104017</v>
          </cell>
          <cell r="H1253" t="str">
            <v>颜裕林</v>
          </cell>
          <cell r="I1253" t="str">
            <v>预付费东莞精品宽带新装或续费免费体验1个月，带宽10M</v>
          </cell>
          <cell r="J1253">
            <v>888</v>
          </cell>
          <cell r="K1253">
            <v>888</v>
          </cell>
          <cell r="L1253" t="str">
            <v>2012-08-19</v>
          </cell>
          <cell r="M1253">
            <v>42248</v>
          </cell>
          <cell r="N1253" t="str">
            <v>2016-10-01</v>
          </cell>
          <cell r="O1253" t="str">
            <v>2015-06-12</v>
          </cell>
          <cell r="P1253" t="str">
            <v>宽带预付费</v>
          </cell>
          <cell r="Q1253" t="str">
            <v>续费</v>
          </cell>
          <cell r="R1253" t="str">
            <v>提前充值</v>
          </cell>
          <cell r="S1253" t="str">
            <v>家庭用户</v>
          </cell>
          <cell r="T1253" t="str">
            <v>(传统)XDSL</v>
          </cell>
          <cell r="U1253" t="str">
            <v>何丽(heli)</v>
          </cell>
          <cell r="V1253" t="str">
            <v>ZX黄江卢丹龙</v>
          </cell>
          <cell r="W1253" t="str">
            <v>电商价值宽带营销</v>
          </cell>
          <cell r="X1253" t="str">
            <v>黄江区</v>
          </cell>
          <cell r="Y1253">
            <v>0</v>
          </cell>
          <cell r="Z1253">
            <v>0</v>
          </cell>
          <cell r="AA1253" t="str">
            <v>黄江区</v>
          </cell>
          <cell r="AB1253" t="str">
            <v>12</v>
          </cell>
          <cell r="AC1253">
            <v>10</v>
          </cell>
          <cell r="AD1253">
            <v>1</v>
          </cell>
          <cell r="AE1253" t="str">
            <v>否</v>
          </cell>
          <cell r="AF1253" t="str">
            <v/>
          </cell>
          <cell r="AG1253" t="str">
            <v>价值宽带</v>
          </cell>
          <cell r="AH1253" t="str">
            <v>续后期</v>
          </cell>
          <cell r="AI1253" t="str">
            <v>否</v>
          </cell>
          <cell r="AO1253">
            <v>0</v>
          </cell>
          <cell r="AR1253" t="str">
            <v>南栅区</v>
          </cell>
        </row>
        <row r="1254">
          <cell r="F1254">
            <v>13592791014</v>
          </cell>
          <cell r="G1254" t="str">
            <v>13592791014</v>
          </cell>
          <cell r="H1254" t="str">
            <v>许林康</v>
          </cell>
          <cell r="I1254" t="str">
            <v>预付费东莞住宅新装或续费888元包年，带宽12M</v>
          </cell>
          <cell r="J1254">
            <v>888</v>
          </cell>
          <cell r="K1254">
            <v>888</v>
          </cell>
          <cell r="L1254" t="str">
            <v>2009-09-14</v>
          </cell>
          <cell r="M1254">
            <v>42201</v>
          </cell>
          <cell r="N1254" t="str">
            <v>2016-07-16</v>
          </cell>
          <cell r="O1254" t="str">
            <v>2015-06-12</v>
          </cell>
          <cell r="P1254" t="str">
            <v>宽带预付费</v>
          </cell>
          <cell r="Q1254" t="str">
            <v>续费</v>
          </cell>
          <cell r="R1254" t="str">
            <v>提前充值</v>
          </cell>
          <cell r="S1254" t="str">
            <v>家庭用户</v>
          </cell>
          <cell r="T1254" t="str">
            <v>(传统)XDSL</v>
          </cell>
          <cell r="U1254" t="str">
            <v>蓝海兰(lanhl)</v>
          </cell>
          <cell r="V1254" t="str">
            <v>ZX黄江农军成</v>
          </cell>
          <cell r="W1254" t="str">
            <v>康华区</v>
          </cell>
          <cell r="X1254" t="str">
            <v>黄江区</v>
          </cell>
          <cell r="Y1254">
            <v>0</v>
          </cell>
          <cell r="Z1254">
            <v>0</v>
          </cell>
          <cell r="AA1254" t="str">
            <v>黄江区</v>
          </cell>
          <cell r="AB1254" t="str">
            <v>12</v>
          </cell>
          <cell r="AC1254">
            <v>12</v>
          </cell>
          <cell r="AD1254">
            <v>12</v>
          </cell>
          <cell r="AE1254" t="str">
            <v>否</v>
          </cell>
          <cell r="AF1254" t="str">
            <v/>
          </cell>
          <cell r="AG1254" t="str">
            <v>价值宽带</v>
          </cell>
          <cell r="AH1254" t="str">
            <v>续后期</v>
          </cell>
          <cell r="AI1254" t="str">
            <v>否</v>
          </cell>
          <cell r="AO1254">
            <v>0</v>
          </cell>
          <cell r="AR1254" t="str">
            <v>乌沙区</v>
          </cell>
        </row>
        <row r="1255">
          <cell r="F1255">
            <v>15999767623</v>
          </cell>
          <cell r="G1255" t="str">
            <v>15999767623</v>
          </cell>
          <cell r="H1255" t="str">
            <v>徐粉仍</v>
          </cell>
          <cell r="I1255" t="str">
            <v>预付费东莞住宅新装或续费680元包年，带宽4M</v>
          </cell>
          <cell r="J1255">
            <v>680</v>
          </cell>
          <cell r="K1255">
            <v>680</v>
          </cell>
          <cell r="L1255" t="str">
            <v>2013-06-10</v>
          </cell>
          <cell r="M1255">
            <v>42165</v>
          </cell>
          <cell r="N1255" t="str">
            <v>2016-06-13</v>
          </cell>
          <cell r="O1255" t="str">
            <v>2015-06-13</v>
          </cell>
          <cell r="P1255" t="str">
            <v>宽带预付费</v>
          </cell>
          <cell r="Q1255" t="str">
            <v>续费</v>
          </cell>
          <cell r="R1255" t="str">
            <v>往月充值</v>
          </cell>
          <cell r="S1255" t="str">
            <v>家庭用户</v>
          </cell>
          <cell r="T1255" t="str">
            <v>(传统)XDSL</v>
          </cell>
          <cell r="U1255" t="str">
            <v>何丽(heli)</v>
          </cell>
          <cell r="V1255" t="str">
            <v>DL东铁办公</v>
          </cell>
          <cell r="W1255" t="str">
            <v>洋坑塘犀牛坡大岭山区</v>
          </cell>
          <cell r="X1255" t="str">
            <v>大朗区</v>
          </cell>
          <cell r="Y1255">
            <v>0</v>
          </cell>
          <cell r="Z1255">
            <v>0</v>
          </cell>
          <cell r="AA1255" t="str">
            <v>大朗区</v>
          </cell>
          <cell r="AB1255" t="str">
            <v>13</v>
          </cell>
          <cell r="AC1255">
            <v>4</v>
          </cell>
          <cell r="AD1255">
            <v>12</v>
          </cell>
          <cell r="AE1255" t="str">
            <v>否</v>
          </cell>
          <cell r="AF1255" t="str">
            <v/>
          </cell>
          <cell r="AG1255" t="str">
            <v>否</v>
          </cell>
          <cell r="AH1255" t="str">
            <v>续本月</v>
          </cell>
          <cell r="AI1255" t="str">
            <v>否</v>
          </cell>
          <cell r="AO1255">
            <v>0</v>
          </cell>
          <cell r="AR1255" t="str">
            <v>博美区</v>
          </cell>
        </row>
        <row r="1256">
          <cell r="F1256">
            <v>13612669828</v>
          </cell>
          <cell r="G1256" t="str">
            <v>13612669828</v>
          </cell>
          <cell r="H1256" t="str">
            <v>刘付国武</v>
          </cell>
          <cell r="I1256" t="str">
            <v>预付费东莞住宅新装或续费888元包年，带宽12M</v>
          </cell>
          <cell r="J1256">
            <v>888</v>
          </cell>
          <cell r="K1256">
            <v>888</v>
          </cell>
          <cell r="L1256" t="str">
            <v>2012-06-02</v>
          </cell>
          <cell r="M1256">
            <v>42185</v>
          </cell>
          <cell r="N1256" t="str">
            <v>2016-06-30</v>
          </cell>
          <cell r="O1256" t="str">
            <v>2015-06-12</v>
          </cell>
          <cell r="P1256" t="str">
            <v>宽带预付费</v>
          </cell>
          <cell r="Q1256" t="str">
            <v>续费</v>
          </cell>
          <cell r="R1256" t="str">
            <v>当月充值</v>
          </cell>
          <cell r="S1256" t="str">
            <v>家庭用户</v>
          </cell>
          <cell r="T1256" t="str">
            <v>FTTH</v>
          </cell>
          <cell r="U1256" t="str">
            <v>赵妮(zhaon)</v>
          </cell>
          <cell r="V1256" t="str">
            <v>ZX常平吴斌</v>
          </cell>
          <cell r="W1256" t="str">
            <v/>
          </cell>
          <cell r="X1256" t="str">
            <v>常平区</v>
          </cell>
          <cell r="Y1256">
            <v>0</v>
          </cell>
          <cell r="Z1256">
            <v>0</v>
          </cell>
          <cell r="AA1256" t="str">
            <v>常平区</v>
          </cell>
          <cell r="AB1256" t="str">
            <v>12</v>
          </cell>
          <cell r="AC1256">
            <v>12</v>
          </cell>
          <cell r="AD1256">
            <v>12</v>
          </cell>
          <cell r="AE1256" t="str">
            <v>是</v>
          </cell>
          <cell r="AF1256" t="str">
            <v/>
          </cell>
          <cell r="AG1256" t="str">
            <v>价值宽带</v>
          </cell>
          <cell r="AH1256" t="str">
            <v>续本月</v>
          </cell>
          <cell r="AI1256" t="str">
            <v>是</v>
          </cell>
          <cell r="AJ1256">
            <v>13612669828</v>
          </cell>
          <cell r="AO1256">
            <v>0</v>
          </cell>
          <cell r="AR1256" t="str">
            <v>光宝区</v>
          </cell>
        </row>
        <row r="1257">
          <cell r="F1257">
            <v>13537389656</v>
          </cell>
          <cell r="G1257" t="str">
            <v>13537389656</v>
          </cell>
          <cell r="H1257" t="str">
            <v>毛兆清</v>
          </cell>
          <cell r="I1257" t="str">
            <v>预付费东莞住宅新装或续费888元包年，带宽12M</v>
          </cell>
          <cell r="J1257">
            <v>888</v>
          </cell>
          <cell r="K1257">
            <v>888</v>
          </cell>
          <cell r="L1257" t="str">
            <v>2010-10-07</v>
          </cell>
          <cell r="M1257">
            <v>42173</v>
          </cell>
          <cell r="N1257" t="str">
            <v>2016-06-18</v>
          </cell>
          <cell r="O1257" t="str">
            <v>2015-06-14</v>
          </cell>
          <cell r="P1257" t="str">
            <v>宽带预付费</v>
          </cell>
          <cell r="Q1257" t="str">
            <v>续费</v>
          </cell>
          <cell r="R1257" t="str">
            <v>提前充值</v>
          </cell>
          <cell r="S1257" t="str">
            <v>家庭用户</v>
          </cell>
          <cell r="T1257" t="str">
            <v>FTTH</v>
          </cell>
          <cell r="U1257" t="str">
            <v>尼佳(nj_dl)</v>
          </cell>
          <cell r="V1257" t="str">
            <v>ZX大朗刘运超</v>
          </cell>
          <cell r="W1257" t="str">
            <v>电商价值宽带营销</v>
          </cell>
          <cell r="X1257" t="str">
            <v>大朗区</v>
          </cell>
          <cell r="Y1257">
            <v>0</v>
          </cell>
          <cell r="Z1257">
            <v>0</v>
          </cell>
          <cell r="AA1257" t="str">
            <v>大朗区</v>
          </cell>
          <cell r="AB1257" t="str">
            <v>14</v>
          </cell>
          <cell r="AC1257">
            <v>12</v>
          </cell>
          <cell r="AD1257">
            <v>12</v>
          </cell>
          <cell r="AE1257" t="str">
            <v>是</v>
          </cell>
          <cell r="AF1257" t="str">
            <v/>
          </cell>
          <cell r="AG1257" t="str">
            <v>价值宽带</v>
          </cell>
          <cell r="AH1257" t="str">
            <v>续本月</v>
          </cell>
          <cell r="AI1257" t="str">
            <v>是</v>
          </cell>
          <cell r="AJ1257">
            <v>13537389656</v>
          </cell>
          <cell r="AO1257">
            <v>0</v>
          </cell>
          <cell r="AR1257" t="str">
            <v>三屯区</v>
          </cell>
        </row>
        <row r="1258">
          <cell r="F1258">
            <v>13686649297</v>
          </cell>
          <cell r="G1258" t="str">
            <v>13686649297</v>
          </cell>
          <cell r="H1258" t="str">
            <v>孙圣超</v>
          </cell>
          <cell r="I1258" t="str">
            <v>预付费东莞住宅新装或续费888元包年，带宽12M</v>
          </cell>
          <cell r="J1258">
            <v>888</v>
          </cell>
          <cell r="K1258">
            <v>888</v>
          </cell>
          <cell r="L1258" t="str">
            <v>2010-10-19</v>
          </cell>
          <cell r="M1258">
            <v>42166</v>
          </cell>
          <cell r="N1258" t="str">
            <v>2016-06-14</v>
          </cell>
          <cell r="O1258" t="str">
            <v>2015-06-14</v>
          </cell>
          <cell r="P1258" t="str">
            <v>宽带预付费</v>
          </cell>
          <cell r="Q1258" t="str">
            <v>续费</v>
          </cell>
          <cell r="R1258" t="str">
            <v>往月充值</v>
          </cell>
          <cell r="S1258" t="str">
            <v>家庭用户</v>
          </cell>
          <cell r="T1258" t="str">
            <v>FTTH</v>
          </cell>
          <cell r="U1258" t="str">
            <v>何丽(heli)</v>
          </cell>
          <cell r="V1258" t="str">
            <v>ZX大朗刘运超</v>
          </cell>
          <cell r="W1258" t="str">
            <v>电商价值宽带营销</v>
          </cell>
          <cell r="X1258" t="str">
            <v>大朗区</v>
          </cell>
          <cell r="Y1258">
            <v>0</v>
          </cell>
          <cell r="Z1258">
            <v>0</v>
          </cell>
          <cell r="AA1258" t="str">
            <v>大朗区</v>
          </cell>
          <cell r="AB1258" t="str">
            <v>14</v>
          </cell>
          <cell r="AC1258">
            <v>12</v>
          </cell>
          <cell r="AD1258">
            <v>12</v>
          </cell>
          <cell r="AE1258" t="str">
            <v>是</v>
          </cell>
          <cell r="AF1258" t="str">
            <v/>
          </cell>
          <cell r="AG1258" t="str">
            <v>价值宽带</v>
          </cell>
          <cell r="AH1258" t="str">
            <v>续本月</v>
          </cell>
          <cell r="AI1258" t="str">
            <v>是</v>
          </cell>
          <cell r="AJ1258">
            <v>13686649297</v>
          </cell>
          <cell r="AO1258">
            <v>0</v>
          </cell>
          <cell r="AR1258" t="str">
            <v>光宝区</v>
          </cell>
        </row>
        <row r="1259">
          <cell r="F1259">
            <v>13712334407</v>
          </cell>
          <cell r="G1259" t="str">
            <v>13712334407</v>
          </cell>
          <cell r="H1259" t="str">
            <v>刘景桂</v>
          </cell>
          <cell r="I1259" t="str">
            <v>预付费东莞住宅新装或续费888元包年，带宽12M</v>
          </cell>
          <cell r="J1259">
            <v>888</v>
          </cell>
          <cell r="K1259">
            <v>888</v>
          </cell>
          <cell r="L1259" t="str">
            <v>2013-06-08</v>
          </cell>
          <cell r="M1259">
            <v>42163</v>
          </cell>
          <cell r="N1259" t="str">
            <v>2016-06-12</v>
          </cell>
          <cell r="O1259" t="str">
            <v>2015-06-12</v>
          </cell>
          <cell r="P1259" t="str">
            <v>宽带预付费</v>
          </cell>
          <cell r="Q1259" t="str">
            <v>续费</v>
          </cell>
          <cell r="R1259" t="str">
            <v>当月充值</v>
          </cell>
          <cell r="S1259" t="str">
            <v>家庭用户</v>
          </cell>
          <cell r="T1259" t="str">
            <v>FTTH</v>
          </cell>
          <cell r="U1259" t="str">
            <v>何丽(heli)</v>
          </cell>
          <cell r="V1259" t="str">
            <v>ZX大朗刘运超</v>
          </cell>
          <cell r="W1259" t="str">
            <v>电商价值宽带营销</v>
          </cell>
          <cell r="X1259" t="str">
            <v>大朗区</v>
          </cell>
          <cell r="Y1259">
            <v>0</v>
          </cell>
          <cell r="Z1259">
            <v>0</v>
          </cell>
          <cell r="AA1259" t="str">
            <v>大朗区</v>
          </cell>
          <cell r="AB1259" t="str">
            <v>12</v>
          </cell>
          <cell r="AC1259">
            <v>12</v>
          </cell>
          <cell r="AD1259">
            <v>12</v>
          </cell>
          <cell r="AE1259" t="str">
            <v>是</v>
          </cell>
          <cell r="AF1259" t="str">
            <v/>
          </cell>
          <cell r="AG1259" t="str">
            <v>价值宽带</v>
          </cell>
          <cell r="AH1259" t="str">
            <v>续本月</v>
          </cell>
          <cell r="AI1259" t="str">
            <v>是</v>
          </cell>
          <cell r="AJ1259">
            <v>13712334407</v>
          </cell>
          <cell r="AO1259">
            <v>0</v>
          </cell>
          <cell r="AR1259" t="str">
            <v>光宝区</v>
          </cell>
        </row>
        <row r="1260">
          <cell r="F1260">
            <v>15989648117</v>
          </cell>
          <cell r="G1260" t="str">
            <v>15989648117</v>
          </cell>
          <cell r="H1260" t="str">
            <v>罗有春</v>
          </cell>
          <cell r="I1260" t="str">
            <v>预付费东莞住宅新装或续费400元包半年，带宽4M</v>
          </cell>
          <cell r="J1260">
            <v>400</v>
          </cell>
          <cell r="K1260">
            <v>400</v>
          </cell>
          <cell r="L1260" t="str">
            <v>2014-03-19</v>
          </cell>
          <cell r="M1260">
            <v>42178</v>
          </cell>
          <cell r="N1260" t="str">
            <v>2015-12-23</v>
          </cell>
          <cell r="O1260" t="str">
            <v>2015-06-12</v>
          </cell>
          <cell r="P1260" t="str">
            <v>宽带预付费</v>
          </cell>
          <cell r="Q1260" t="str">
            <v>续费</v>
          </cell>
          <cell r="R1260" t="str">
            <v>当月充值</v>
          </cell>
          <cell r="S1260" t="str">
            <v>家庭用户</v>
          </cell>
          <cell r="T1260" t="str">
            <v>FTTH</v>
          </cell>
          <cell r="U1260" t="str">
            <v>赵妮(zhaon)</v>
          </cell>
          <cell r="V1260" t="str">
            <v>ZX常平何晓宁</v>
          </cell>
          <cell r="W1260" t="str">
            <v>1、常平白石岗机房区，2、，3、，4、，</v>
          </cell>
          <cell r="X1260" t="str">
            <v>常平区</v>
          </cell>
          <cell r="Y1260">
            <v>0</v>
          </cell>
          <cell r="Z1260">
            <v>0</v>
          </cell>
          <cell r="AA1260" t="str">
            <v>常平区</v>
          </cell>
          <cell r="AB1260" t="str">
            <v>12</v>
          </cell>
          <cell r="AC1260">
            <v>4</v>
          </cell>
          <cell r="AD1260">
            <v>6</v>
          </cell>
          <cell r="AE1260" t="str">
            <v>是</v>
          </cell>
          <cell r="AF1260" t="str">
            <v/>
          </cell>
          <cell r="AG1260" t="str">
            <v>否</v>
          </cell>
          <cell r="AH1260" t="str">
            <v>续本月</v>
          </cell>
          <cell r="AI1260" t="str">
            <v>是</v>
          </cell>
          <cell r="AJ1260">
            <v>15989648117</v>
          </cell>
          <cell r="AO1260">
            <v>0</v>
          </cell>
          <cell r="AR1260" t="str">
            <v>上沙区</v>
          </cell>
        </row>
        <row r="1261">
          <cell r="F1261">
            <v>18822829118</v>
          </cell>
          <cell r="G1261" t="str">
            <v>18822829118</v>
          </cell>
          <cell r="H1261" t="str">
            <v>聂建涛</v>
          </cell>
          <cell r="I1261" t="str">
            <v>预付费东莞住宅新装或续费888元包年，带宽12M</v>
          </cell>
          <cell r="J1261">
            <v>888</v>
          </cell>
          <cell r="K1261">
            <v>888</v>
          </cell>
          <cell r="L1261" t="str">
            <v>2013-07-18</v>
          </cell>
          <cell r="M1261">
            <v>42205</v>
          </cell>
          <cell r="N1261" t="str">
            <v>2016-07-20</v>
          </cell>
          <cell r="O1261" t="str">
            <v>2015-06-14</v>
          </cell>
          <cell r="P1261" t="str">
            <v>宽带预付费</v>
          </cell>
          <cell r="Q1261" t="str">
            <v>续费</v>
          </cell>
          <cell r="R1261" t="str">
            <v>提前充值</v>
          </cell>
          <cell r="S1261" t="str">
            <v>家庭用户</v>
          </cell>
          <cell r="T1261" t="str">
            <v>FTTH</v>
          </cell>
          <cell r="U1261" t="str">
            <v>赵妮(zhaon)</v>
          </cell>
          <cell r="V1261" t="str">
            <v>ZX常平辛芳明</v>
          </cell>
          <cell r="W1261" t="str">
            <v/>
          </cell>
          <cell r="X1261" t="str">
            <v>常平区</v>
          </cell>
          <cell r="Y1261">
            <v>0</v>
          </cell>
          <cell r="Z1261">
            <v>0</v>
          </cell>
          <cell r="AA1261" t="str">
            <v>常平区</v>
          </cell>
          <cell r="AB1261" t="str">
            <v>14</v>
          </cell>
          <cell r="AC1261">
            <v>12</v>
          </cell>
          <cell r="AD1261">
            <v>12</v>
          </cell>
          <cell r="AE1261" t="str">
            <v>是</v>
          </cell>
          <cell r="AF1261" t="str">
            <v/>
          </cell>
          <cell r="AG1261" t="str">
            <v>价值宽带</v>
          </cell>
          <cell r="AH1261" t="str">
            <v>续后期</v>
          </cell>
          <cell r="AI1261" t="str">
            <v>否</v>
          </cell>
          <cell r="AO1261">
            <v>0</v>
          </cell>
          <cell r="AR1261" t="str">
            <v>乌沙区</v>
          </cell>
        </row>
        <row r="1262">
          <cell r="F1262">
            <v>15118220786</v>
          </cell>
          <cell r="G1262" t="str">
            <v>15118220786</v>
          </cell>
          <cell r="H1262" t="str">
            <v>谭稳</v>
          </cell>
          <cell r="I1262" t="str">
            <v>预付费东莞住宅新装或续费888元包年，带宽12M</v>
          </cell>
          <cell r="J1262">
            <v>888</v>
          </cell>
          <cell r="K1262">
            <v>888</v>
          </cell>
          <cell r="L1262" t="str">
            <v>2013-07-12</v>
          </cell>
          <cell r="M1262">
            <v>42197</v>
          </cell>
          <cell r="N1262" t="str">
            <v>2016-07-12</v>
          </cell>
          <cell r="O1262" t="str">
            <v>2015-06-13</v>
          </cell>
          <cell r="P1262" t="str">
            <v>宽带预付费</v>
          </cell>
          <cell r="Q1262" t="str">
            <v>续费</v>
          </cell>
          <cell r="R1262" t="str">
            <v>提前充值</v>
          </cell>
          <cell r="S1262" t="str">
            <v>家庭用户</v>
          </cell>
          <cell r="T1262" t="str">
            <v>FTTH</v>
          </cell>
          <cell r="U1262" t="str">
            <v>赵妮(zhaon)</v>
          </cell>
          <cell r="V1262" t="str">
            <v>ZX常平谢熙</v>
          </cell>
          <cell r="W1262" t="str">
            <v>电商价值宽带营销</v>
          </cell>
          <cell r="X1262" t="str">
            <v>常平区</v>
          </cell>
          <cell r="Y1262">
            <v>0</v>
          </cell>
          <cell r="Z1262">
            <v>0</v>
          </cell>
          <cell r="AA1262" t="str">
            <v>常平区</v>
          </cell>
          <cell r="AB1262" t="str">
            <v>13</v>
          </cell>
          <cell r="AC1262">
            <v>12</v>
          </cell>
          <cell r="AD1262">
            <v>12</v>
          </cell>
          <cell r="AE1262" t="str">
            <v>是</v>
          </cell>
          <cell r="AF1262" t="str">
            <v/>
          </cell>
          <cell r="AG1262" t="str">
            <v>价值宽带</v>
          </cell>
          <cell r="AH1262" t="str">
            <v>续后期</v>
          </cell>
          <cell r="AI1262" t="str">
            <v>否</v>
          </cell>
          <cell r="AO1262">
            <v>0</v>
          </cell>
          <cell r="AR1262" t="str">
            <v>下汴区</v>
          </cell>
        </row>
        <row r="1263">
          <cell r="F1263">
            <v>13527922340</v>
          </cell>
          <cell r="G1263" t="str">
            <v>13527922340</v>
          </cell>
          <cell r="H1263" t="str">
            <v>李学武</v>
          </cell>
          <cell r="I1263" t="str">
            <v>预付费东莞住宅新装或续费680元包年，带宽4M</v>
          </cell>
          <cell r="J1263">
            <v>680</v>
          </cell>
          <cell r="K1263">
            <v>680</v>
          </cell>
          <cell r="L1263" t="str">
            <v>2010-08-27</v>
          </cell>
          <cell r="M1263">
            <v>42174</v>
          </cell>
          <cell r="N1263" t="str">
            <v>2016-06-19</v>
          </cell>
          <cell r="O1263" t="str">
            <v>2015-06-12</v>
          </cell>
          <cell r="P1263" t="str">
            <v>宽带预付费</v>
          </cell>
          <cell r="Q1263" t="str">
            <v>续费</v>
          </cell>
          <cell r="R1263" t="str">
            <v>当月充值</v>
          </cell>
          <cell r="S1263" t="str">
            <v>家庭用户</v>
          </cell>
          <cell r="T1263" t="str">
            <v>(传统)XDSL</v>
          </cell>
          <cell r="U1263" t="str">
            <v>赵妮(zhaon)</v>
          </cell>
          <cell r="V1263" t="str">
            <v>ZX常平谢熙</v>
          </cell>
          <cell r="W1263" t="str">
            <v>1、常平大京九机房区，2、，3、，4、，</v>
          </cell>
          <cell r="X1263" t="str">
            <v>常平区</v>
          </cell>
          <cell r="Y1263">
            <v>0</v>
          </cell>
          <cell r="Z1263">
            <v>0</v>
          </cell>
          <cell r="AA1263" t="str">
            <v>常平区</v>
          </cell>
          <cell r="AB1263" t="str">
            <v>12</v>
          </cell>
          <cell r="AC1263">
            <v>4</v>
          </cell>
          <cell r="AD1263">
            <v>12</v>
          </cell>
          <cell r="AE1263" t="str">
            <v>否</v>
          </cell>
          <cell r="AF1263" t="str">
            <v/>
          </cell>
          <cell r="AG1263" t="str">
            <v>否</v>
          </cell>
          <cell r="AH1263" t="str">
            <v>续本月</v>
          </cell>
          <cell r="AI1263" t="str">
            <v>否</v>
          </cell>
          <cell r="AO1263">
            <v>0</v>
          </cell>
          <cell r="AR1263" t="str">
            <v>下汴区</v>
          </cell>
        </row>
        <row r="1264">
          <cell r="F1264">
            <v>13725722287</v>
          </cell>
          <cell r="G1264" t="str">
            <v>13725722287</v>
          </cell>
          <cell r="H1264" t="str">
            <v>李燕燕</v>
          </cell>
          <cell r="I1264" t="str">
            <v>预付费东莞住宅新装或续费680元包年，带宽4M</v>
          </cell>
          <cell r="J1264">
            <v>680</v>
          </cell>
          <cell r="K1264">
            <v>680</v>
          </cell>
          <cell r="L1264" t="str">
            <v>2013-07-05</v>
          </cell>
          <cell r="M1264">
            <v>42192</v>
          </cell>
          <cell r="N1264" t="str">
            <v>2016-07-07</v>
          </cell>
          <cell r="O1264" t="str">
            <v>2015-06-12</v>
          </cell>
          <cell r="P1264" t="str">
            <v>宽带预付费</v>
          </cell>
          <cell r="Q1264" t="str">
            <v>续费</v>
          </cell>
          <cell r="R1264" t="str">
            <v>提前充值</v>
          </cell>
          <cell r="S1264" t="str">
            <v>家庭用户</v>
          </cell>
          <cell r="T1264" t="str">
            <v>FTTH</v>
          </cell>
          <cell r="U1264" t="str">
            <v>何丽(heli)</v>
          </cell>
          <cell r="V1264" t="str">
            <v>ZX大朗全守平</v>
          </cell>
          <cell r="W1264" t="str">
            <v>杨涌蔡边区</v>
          </cell>
          <cell r="X1264" t="str">
            <v>大朗区</v>
          </cell>
          <cell r="Y1264">
            <v>0</v>
          </cell>
          <cell r="Z1264">
            <v>0</v>
          </cell>
          <cell r="AA1264" t="str">
            <v>大朗区</v>
          </cell>
          <cell r="AB1264" t="str">
            <v>12</v>
          </cell>
          <cell r="AC1264">
            <v>4</v>
          </cell>
          <cell r="AD1264">
            <v>12</v>
          </cell>
          <cell r="AE1264" t="str">
            <v>是</v>
          </cell>
          <cell r="AF1264" t="str">
            <v/>
          </cell>
          <cell r="AG1264" t="str">
            <v>否</v>
          </cell>
          <cell r="AH1264" t="str">
            <v>续后期</v>
          </cell>
          <cell r="AI1264" t="str">
            <v>否</v>
          </cell>
          <cell r="AO1264">
            <v>0</v>
          </cell>
          <cell r="AR1264" t="str">
            <v>下汴区</v>
          </cell>
        </row>
        <row r="1265">
          <cell r="F1265">
            <v>13790578367</v>
          </cell>
          <cell r="G1265" t="str">
            <v>13790578367</v>
          </cell>
          <cell r="H1265" t="str">
            <v>郑细红</v>
          </cell>
          <cell r="I1265" t="str">
            <v>预付费东莞住宅新装或续费240元包季，带宽4M</v>
          </cell>
          <cell r="J1265">
            <v>240</v>
          </cell>
          <cell r="K1265">
            <v>240</v>
          </cell>
          <cell r="L1265" t="str">
            <v>2009-08-03</v>
          </cell>
          <cell r="M1265">
            <v>42167</v>
          </cell>
          <cell r="N1265" t="str">
            <v>2015-09-14</v>
          </cell>
          <cell r="O1265" t="str">
            <v>2015-06-14</v>
          </cell>
          <cell r="P1265" t="str">
            <v>宽带预付费</v>
          </cell>
          <cell r="Q1265" t="str">
            <v>续费</v>
          </cell>
          <cell r="R1265" t="str">
            <v>往月充值</v>
          </cell>
          <cell r="S1265" t="str">
            <v>家庭用户</v>
          </cell>
          <cell r="T1265" t="str">
            <v>FTTH</v>
          </cell>
          <cell r="U1265" t="str">
            <v>蓝海兰(lanhl)</v>
          </cell>
          <cell r="V1265" t="str">
            <v>ZX黄江农军成</v>
          </cell>
          <cell r="W1265" t="str">
            <v>电商价值宽带营销</v>
          </cell>
          <cell r="X1265" t="str">
            <v>黄江区</v>
          </cell>
          <cell r="Y1265">
            <v>0</v>
          </cell>
          <cell r="Z1265">
            <v>0</v>
          </cell>
          <cell r="AA1265" t="str">
            <v>黄江区</v>
          </cell>
          <cell r="AB1265" t="str">
            <v>14</v>
          </cell>
          <cell r="AC1265">
            <v>4</v>
          </cell>
          <cell r="AD1265">
            <v>3</v>
          </cell>
          <cell r="AE1265" t="str">
            <v>是</v>
          </cell>
          <cell r="AF1265" t="str">
            <v/>
          </cell>
          <cell r="AG1265" t="str">
            <v>否</v>
          </cell>
          <cell r="AH1265" t="str">
            <v>续本月</v>
          </cell>
          <cell r="AI1265" t="str">
            <v>是</v>
          </cell>
          <cell r="AJ1265">
            <v>13790578367</v>
          </cell>
          <cell r="AO1265">
            <v>0</v>
          </cell>
          <cell r="AR1265" t="str">
            <v>军埔区</v>
          </cell>
        </row>
        <row r="1266">
          <cell r="F1266">
            <v>13544878726</v>
          </cell>
          <cell r="G1266" t="str">
            <v>13544878726</v>
          </cell>
          <cell r="H1266" t="str">
            <v>侯俊</v>
          </cell>
          <cell r="I1266" t="str">
            <v>东莞互联网专线续费包14个月1200元，6M（不提供MODEM）</v>
          </cell>
          <cell r="J1266">
            <v>1200</v>
          </cell>
          <cell r="K1266">
            <v>1200</v>
          </cell>
          <cell r="L1266" t="str">
            <v>2012-04-27</v>
          </cell>
          <cell r="M1266">
            <v>42182</v>
          </cell>
          <cell r="N1266" t="str">
            <v>2016-08-27</v>
          </cell>
          <cell r="O1266" t="str">
            <v>2015-06-13</v>
          </cell>
          <cell r="P1266" t="str">
            <v>专线预付费</v>
          </cell>
          <cell r="Q1266" t="str">
            <v>续费</v>
          </cell>
          <cell r="R1266" t="str">
            <v>提前充值</v>
          </cell>
          <cell r="S1266" t="str">
            <v/>
          </cell>
          <cell r="T1266" t="str">
            <v>FTTH</v>
          </cell>
          <cell r="U1266" t="str">
            <v>何丽(heli)</v>
          </cell>
          <cell r="V1266" t="str">
            <v>ZX大朗邓轩物</v>
          </cell>
          <cell r="W1266" t="str">
            <v>旺富蔡边网格</v>
          </cell>
          <cell r="X1266" t="str">
            <v>大朗区</v>
          </cell>
          <cell r="Y1266">
            <v>0</v>
          </cell>
          <cell r="Z1266">
            <v>0</v>
          </cell>
          <cell r="AA1266" t="str">
            <v>大朗区</v>
          </cell>
          <cell r="AB1266" t="str">
            <v>13</v>
          </cell>
          <cell r="AC1266">
            <v>6</v>
          </cell>
          <cell r="AD1266">
            <v>14</v>
          </cell>
          <cell r="AE1266" t="str">
            <v>是</v>
          </cell>
          <cell r="AF1266" t="str">
            <v/>
          </cell>
          <cell r="AG1266" t="str">
            <v>否</v>
          </cell>
          <cell r="AH1266" t="str">
            <v>续本月</v>
          </cell>
          <cell r="AI1266" t="str">
            <v>是</v>
          </cell>
          <cell r="AK1266">
            <v>13544878726</v>
          </cell>
          <cell r="AO1266">
            <v>0</v>
          </cell>
          <cell r="AR1266" t="str">
            <v>街口区</v>
          </cell>
        </row>
        <row r="1267">
          <cell r="F1267">
            <v>13423210588</v>
          </cell>
          <cell r="G1267" t="str">
            <v>13423210588</v>
          </cell>
          <cell r="H1267" t="str">
            <v>彭从兰</v>
          </cell>
          <cell r="I1267" t="str">
            <v>预付费东莞住宅新装或续费1088元包年，带宽20M</v>
          </cell>
          <cell r="J1267">
            <v>1088</v>
          </cell>
          <cell r="K1267">
            <v>1088</v>
          </cell>
          <cell r="L1267" t="str">
            <v>2013-07-21</v>
          </cell>
          <cell r="M1267">
            <v>42206</v>
          </cell>
          <cell r="N1267" t="str">
            <v>2016-07-21</v>
          </cell>
          <cell r="O1267" t="str">
            <v>2015-06-12</v>
          </cell>
          <cell r="P1267" t="str">
            <v>宽带预付费</v>
          </cell>
          <cell r="Q1267" t="str">
            <v>续费</v>
          </cell>
          <cell r="R1267" t="str">
            <v>提前充值</v>
          </cell>
          <cell r="S1267" t="str">
            <v>家庭用户</v>
          </cell>
          <cell r="T1267" t="str">
            <v>FTTH</v>
          </cell>
          <cell r="U1267" t="str">
            <v>赵妮(zhaon)</v>
          </cell>
          <cell r="V1267" t="str">
            <v>ZY常平叶志祥（维）</v>
          </cell>
          <cell r="W1267" t="str">
            <v>1、常平火车站机房区，2、，3、，4、，</v>
          </cell>
          <cell r="X1267" t="str">
            <v>常平区</v>
          </cell>
          <cell r="Y1267">
            <v>0</v>
          </cell>
          <cell r="Z1267">
            <v>0</v>
          </cell>
          <cell r="AA1267" t="str">
            <v>常平区</v>
          </cell>
          <cell r="AB1267" t="str">
            <v>12</v>
          </cell>
          <cell r="AC1267">
            <v>20</v>
          </cell>
          <cell r="AD1267">
            <v>12</v>
          </cell>
          <cell r="AE1267" t="str">
            <v>是</v>
          </cell>
          <cell r="AF1267" t="str">
            <v/>
          </cell>
          <cell r="AG1267" t="str">
            <v>价值宽带</v>
          </cell>
          <cell r="AH1267" t="str">
            <v>续后期</v>
          </cell>
          <cell r="AI1267" t="str">
            <v>否</v>
          </cell>
          <cell r="AO1267">
            <v>0</v>
          </cell>
          <cell r="AR1267" t="str">
            <v>桥头区</v>
          </cell>
        </row>
        <row r="1268">
          <cell r="F1268">
            <v>13669834100</v>
          </cell>
          <cell r="G1268" t="str">
            <v>13669834100</v>
          </cell>
          <cell r="H1268" t="str">
            <v>周伟</v>
          </cell>
          <cell r="I1268" t="str">
            <v>预付费东莞住宅新装或续费888元包年，带宽12M</v>
          </cell>
          <cell r="J1268">
            <v>888</v>
          </cell>
          <cell r="K1268">
            <v>888</v>
          </cell>
          <cell r="L1268" t="str">
            <v>2010-12-31</v>
          </cell>
          <cell r="M1268">
            <v>42216</v>
          </cell>
          <cell r="N1268" t="str">
            <v>2016-07-31</v>
          </cell>
          <cell r="O1268" t="str">
            <v>2015-06-14</v>
          </cell>
          <cell r="P1268" t="str">
            <v>宽带预付费</v>
          </cell>
          <cell r="Q1268" t="str">
            <v>续费</v>
          </cell>
          <cell r="R1268" t="str">
            <v>提前充值</v>
          </cell>
          <cell r="S1268" t="str">
            <v>家庭用户</v>
          </cell>
          <cell r="T1268" t="str">
            <v>FTTH</v>
          </cell>
          <cell r="U1268" t="str">
            <v>赵妮(zhaon)</v>
          </cell>
          <cell r="V1268" t="str">
            <v>ZX常平陈彦忠</v>
          </cell>
          <cell r="W1268" t="str">
            <v>1、常平火车站机房区，2、，3、，4、，</v>
          </cell>
          <cell r="X1268" t="str">
            <v>常平区</v>
          </cell>
          <cell r="Y1268">
            <v>0</v>
          </cell>
          <cell r="Z1268">
            <v>0</v>
          </cell>
          <cell r="AA1268" t="str">
            <v>常平区</v>
          </cell>
          <cell r="AB1268" t="str">
            <v>14</v>
          </cell>
          <cell r="AC1268">
            <v>12</v>
          </cell>
          <cell r="AD1268">
            <v>12</v>
          </cell>
          <cell r="AE1268" t="str">
            <v>是</v>
          </cell>
          <cell r="AF1268" t="str">
            <v/>
          </cell>
          <cell r="AG1268" t="str">
            <v>价值宽带</v>
          </cell>
          <cell r="AH1268" t="str">
            <v>续后期</v>
          </cell>
          <cell r="AI1268" t="str">
            <v>否</v>
          </cell>
          <cell r="AO1268">
            <v>0</v>
          </cell>
          <cell r="AR1268" t="str">
            <v>桥头区</v>
          </cell>
        </row>
        <row r="1269">
          <cell r="F1269">
            <v>13423431407</v>
          </cell>
          <cell r="G1269" t="str">
            <v>13423431407</v>
          </cell>
          <cell r="H1269" t="str">
            <v>李灿辉</v>
          </cell>
          <cell r="I1269" t="str">
            <v>预付费东莞住宅新装或续费1408元包2年，带宽12M</v>
          </cell>
          <cell r="J1269">
            <v>1408</v>
          </cell>
          <cell r="K1269">
            <v>1408</v>
          </cell>
          <cell r="L1269" t="str">
            <v>2010-09-10</v>
          </cell>
          <cell r="M1269">
            <v>42136</v>
          </cell>
          <cell r="N1269" t="str">
            <v>2017-06-13</v>
          </cell>
          <cell r="O1269" t="str">
            <v>2015-06-13</v>
          </cell>
          <cell r="P1269" t="str">
            <v>宽带预付费</v>
          </cell>
          <cell r="Q1269" t="str">
            <v>续费</v>
          </cell>
          <cell r="R1269" t="str">
            <v>往月充值</v>
          </cell>
          <cell r="S1269" t="str">
            <v>家庭用户</v>
          </cell>
          <cell r="T1269" t="str">
            <v>GPON+LAN</v>
          </cell>
          <cell r="U1269" t="str">
            <v>何丽(heli)</v>
          </cell>
          <cell r="V1269" t="str">
            <v>DL东铁办公</v>
          </cell>
          <cell r="W1269" t="str">
            <v>东坑区</v>
          </cell>
          <cell r="X1269" t="str">
            <v>大朗区</v>
          </cell>
          <cell r="Y1269">
            <v>0</v>
          </cell>
          <cell r="Z1269">
            <v>0</v>
          </cell>
          <cell r="AA1269" t="str">
            <v>大朗区</v>
          </cell>
          <cell r="AB1269" t="str">
            <v>13</v>
          </cell>
          <cell r="AC1269">
            <v>12</v>
          </cell>
          <cell r="AD1269">
            <v>24</v>
          </cell>
          <cell r="AE1269" t="str">
            <v>是</v>
          </cell>
          <cell r="AF1269" t="str">
            <v/>
          </cell>
          <cell r="AG1269" t="str">
            <v>价值宽带</v>
          </cell>
          <cell r="AH1269" t="str">
            <v>续前期</v>
          </cell>
          <cell r="AI1269" t="str">
            <v>否</v>
          </cell>
          <cell r="AO1269">
            <v>0</v>
          </cell>
          <cell r="AR1269" t="str">
            <v>河田区</v>
          </cell>
        </row>
        <row r="1270">
          <cell r="F1270">
            <v>13553828299</v>
          </cell>
          <cell r="G1270" t="str">
            <v>13553828299</v>
          </cell>
          <cell r="H1270" t="str">
            <v>刘延全</v>
          </cell>
          <cell r="I1270" t="str">
            <v>预付费东莞住宅新装或续费888元包年，带宽12M</v>
          </cell>
          <cell r="J1270">
            <v>888</v>
          </cell>
          <cell r="K1270">
            <v>888</v>
          </cell>
          <cell r="L1270" t="str">
            <v>2012-02-29</v>
          </cell>
          <cell r="M1270">
            <v>42066</v>
          </cell>
          <cell r="N1270" t="str">
            <v>2016-06-14</v>
          </cell>
          <cell r="O1270" t="str">
            <v>2015-06-14</v>
          </cell>
          <cell r="P1270" t="str">
            <v>宽带预付费</v>
          </cell>
          <cell r="Q1270" t="str">
            <v>续费</v>
          </cell>
          <cell r="R1270" t="str">
            <v>往月充值</v>
          </cell>
          <cell r="S1270" t="str">
            <v>家庭用户</v>
          </cell>
          <cell r="T1270" t="str">
            <v>GPON+LAN</v>
          </cell>
          <cell r="U1270" t="str">
            <v>何丽(heli)</v>
          </cell>
          <cell r="V1270" t="str">
            <v>DL东铁办公</v>
          </cell>
          <cell r="W1270" t="str">
            <v>1、,2、赠送650元移动话费,3、，4、</v>
          </cell>
          <cell r="X1270" t="str">
            <v>大朗区</v>
          </cell>
          <cell r="Y1270">
            <v>0</v>
          </cell>
          <cell r="Z1270">
            <v>0</v>
          </cell>
          <cell r="AA1270" t="str">
            <v>大朗区</v>
          </cell>
          <cell r="AB1270" t="str">
            <v>14</v>
          </cell>
          <cell r="AC1270">
            <v>12</v>
          </cell>
          <cell r="AD1270">
            <v>12</v>
          </cell>
          <cell r="AE1270" t="str">
            <v>是</v>
          </cell>
          <cell r="AF1270" t="str">
            <v/>
          </cell>
          <cell r="AG1270" t="str">
            <v>价值宽带</v>
          </cell>
          <cell r="AH1270" t="str">
            <v>续前期</v>
          </cell>
          <cell r="AI1270" t="str">
            <v>否</v>
          </cell>
          <cell r="AO1270">
            <v>0</v>
          </cell>
          <cell r="AR1270" t="str">
            <v>河田区</v>
          </cell>
        </row>
        <row r="1271">
          <cell r="F1271">
            <v>15019955088</v>
          </cell>
          <cell r="G1271" t="str">
            <v>15019955088</v>
          </cell>
          <cell r="H1271" t="str">
            <v>高朝飞</v>
          </cell>
          <cell r="I1271" t="str">
            <v>预付费东莞住宅新装或续费1408元包2年，带宽12M</v>
          </cell>
          <cell r="J1271">
            <v>1408</v>
          </cell>
          <cell r="K1271">
            <v>1408</v>
          </cell>
          <cell r="L1271" t="str">
            <v>2012-03-23</v>
          </cell>
          <cell r="M1271">
            <v>42090</v>
          </cell>
          <cell r="N1271" t="str">
            <v>2017-06-13</v>
          </cell>
          <cell r="O1271" t="str">
            <v>2015-06-13</v>
          </cell>
          <cell r="P1271" t="str">
            <v>宽带预付费</v>
          </cell>
          <cell r="Q1271" t="str">
            <v>续费</v>
          </cell>
          <cell r="R1271" t="str">
            <v>往月充值</v>
          </cell>
          <cell r="S1271" t="str">
            <v>家庭用户</v>
          </cell>
          <cell r="T1271" t="str">
            <v>FTTH</v>
          </cell>
          <cell r="U1271" t="str">
            <v>何丽(heli)</v>
          </cell>
          <cell r="V1271" t="str">
            <v>DL东铁办公</v>
          </cell>
          <cell r="W1271" t="str">
            <v>电商价值宽带营销</v>
          </cell>
          <cell r="X1271" t="str">
            <v>大朗区</v>
          </cell>
          <cell r="Y1271">
            <v>0</v>
          </cell>
          <cell r="Z1271">
            <v>0</v>
          </cell>
          <cell r="AA1271" t="str">
            <v>大朗区</v>
          </cell>
          <cell r="AB1271" t="str">
            <v>13</v>
          </cell>
          <cell r="AC1271">
            <v>12</v>
          </cell>
          <cell r="AD1271">
            <v>24</v>
          </cell>
          <cell r="AE1271" t="str">
            <v>是</v>
          </cell>
          <cell r="AF1271" t="str">
            <v/>
          </cell>
          <cell r="AG1271" t="str">
            <v>价值宽带</v>
          </cell>
          <cell r="AH1271" t="str">
            <v>续前期</v>
          </cell>
          <cell r="AI1271" t="str">
            <v>否</v>
          </cell>
          <cell r="AO1271">
            <v>0</v>
          </cell>
          <cell r="AR1271" t="str">
            <v>河田区</v>
          </cell>
        </row>
        <row r="1272">
          <cell r="F1272">
            <v>13650278279</v>
          </cell>
          <cell r="G1272" t="str">
            <v>13650278279</v>
          </cell>
          <cell r="H1272" t="str">
            <v>茹卫红</v>
          </cell>
          <cell r="I1272" t="str">
            <v>预付费东莞住宅新装或续费1408元包2年，带宽12M</v>
          </cell>
          <cell r="J1272">
            <v>1408</v>
          </cell>
          <cell r="K1272">
            <v>1408</v>
          </cell>
          <cell r="L1272" t="str">
            <v>2014-05-12</v>
          </cell>
          <cell r="M1272">
            <v>42136</v>
          </cell>
          <cell r="N1272" t="str">
            <v>2017-06-14</v>
          </cell>
          <cell r="O1272" t="str">
            <v>2015-06-14</v>
          </cell>
          <cell r="P1272" t="str">
            <v>宽带预付费</v>
          </cell>
          <cell r="Q1272" t="str">
            <v>续费</v>
          </cell>
          <cell r="R1272" t="str">
            <v>往月充值</v>
          </cell>
          <cell r="S1272" t="str">
            <v>家庭用户</v>
          </cell>
          <cell r="T1272" t="str">
            <v>GPON+LAN</v>
          </cell>
          <cell r="U1272" t="str">
            <v>何丽(heli)</v>
          </cell>
          <cell r="V1272" t="str">
            <v>DL东铁办公</v>
          </cell>
          <cell r="W1272" t="str">
            <v>东坑区</v>
          </cell>
          <cell r="X1272" t="str">
            <v>大朗区</v>
          </cell>
          <cell r="Y1272">
            <v>0</v>
          </cell>
          <cell r="Z1272">
            <v>0</v>
          </cell>
          <cell r="AA1272" t="str">
            <v>大朗区</v>
          </cell>
          <cell r="AB1272" t="str">
            <v>14</v>
          </cell>
          <cell r="AC1272">
            <v>12</v>
          </cell>
          <cell r="AD1272">
            <v>24</v>
          </cell>
          <cell r="AE1272" t="str">
            <v>是</v>
          </cell>
          <cell r="AF1272" t="str">
            <v/>
          </cell>
          <cell r="AG1272" t="str">
            <v>价值宽带</v>
          </cell>
          <cell r="AH1272" t="str">
            <v>续前期</v>
          </cell>
          <cell r="AI1272" t="str">
            <v>否</v>
          </cell>
          <cell r="AO1272">
            <v>0</v>
          </cell>
          <cell r="AR1272" t="str">
            <v>南栅区</v>
          </cell>
        </row>
        <row r="1273">
          <cell r="F1273">
            <v>13712160382</v>
          </cell>
          <cell r="G1273" t="str">
            <v>13712160382</v>
          </cell>
          <cell r="H1273" t="str">
            <v>郭小玲</v>
          </cell>
          <cell r="I1273" t="str">
            <v>预付费东莞住宅新装或续费1408元包2年，带宽12M</v>
          </cell>
          <cell r="J1273">
            <v>1408</v>
          </cell>
          <cell r="K1273">
            <v>1408</v>
          </cell>
          <cell r="L1273" t="str">
            <v>2014-05-12</v>
          </cell>
          <cell r="M1273">
            <v>42136</v>
          </cell>
          <cell r="N1273" t="str">
            <v>2017-06-13</v>
          </cell>
          <cell r="O1273" t="str">
            <v>2015-06-13</v>
          </cell>
          <cell r="P1273" t="str">
            <v>宽带预付费</v>
          </cell>
          <cell r="Q1273" t="str">
            <v>续费</v>
          </cell>
          <cell r="R1273" t="str">
            <v>往月充值</v>
          </cell>
          <cell r="S1273" t="str">
            <v>家庭用户</v>
          </cell>
          <cell r="T1273" t="str">
            <v>GPON+LAN</v>
          </cell>
          <cell r="U1273" t="str">
            <v>何丽(heli)</v>
          </cell>
          <cell r="V1273" t="str">
            <v>DL东铁办公</v>
          </cell>
          <cell r="W1273" t="str">
            <v>东坑区</v>
          </cell>
          <cell r="X1273" t="str">
            <v>大朗区</v>
          </cell>
          <cell r="Y1273">
            <v>0</v>
          </cell>
          <cell r="Z1273">
            <v>0</v>
          </cell>
          <cell r="AA1273" t="str">
            <v>大朗区</v>
          </cell>
          <cell r="AB1273" t="str">
            <v>13</v>
          </cell>
          <cell r="AC1273">
            <v>12</v>
          </cell>
          <cell r="AD1273">
            <v>24</v>
          </cell>
          <cell r="AE1273" t="str">
            <v>是</v>
          </cell>
          <cell r="AF1273" t="str">
            <v/>
          </cell>
          <cell r="AG1273" t="str">
            <v>价值宽带</v>
          </cell>
          <cell r="AH1273" t="str">
            <v>续前期</v>
          </cell>
          <cell r="AI1273" t="str">
            <v>否</v>
          </cell>
          <cell r="AO1273">
            <v>0</v>
          </cell>
          <cell r="AR1273" t="str">
            <v>汀山区</v>
          </cell>
        </row>
        <row r="1274">
          <cell r="F1274">
            <v>13450630583</v>
          </cell>
          <cell r="G1274" t="str">
            <v>13450630583</v>
          </cell>
          <cell r="H1274" t="str">
            <v>蒲祖俊</v>
          </cell>
          <cell r="I1274" t="str">
            <v>预付费东莞住宅新装或续费888元包年，带宽12M</v>
          </cell>
          <cell r="J1274">
            <v>888</v>
          </cell>
          <cell r="K1274">
            <v>888</v>
          </cell>
          <cell r="L1274" t="str">
            <v>2012-06-14</v>
          </cell>
          <cell r="M1274">
            <v>42169</v>
          </cell>
          <cell r="N1274" t="str">
            <v>2016-06-14</v>
          </cell>
          <cell r="O1274" t="str">
            <v>2015-06-12</v>
          </cell>
          <cell r="P1274" t="str">
            <v>宽带预付费</v>
          </cell>
          <cell r="Q1274" t="str">
            <v>续费</v>
          </cell>
          <cell r="R1274" t="str">
            <v>提前充值</v>
          </cell>
          <cell r="S1274" t="str">
            <v>家庭用户</v>
          </cell>
          <cell r="T1274" t="str">
            <v>FTTH</v>
          </cell>
          <cell r="U1274" t="str">
            <v>尼佳(nj_dl)</v>
          </cell>
          <cell r="V1274" t="str">
            <v>ZY大朗营业厅</v>
          </cell>
          <cell r="W1274" t="str">
            <v>洋坑塘犀牛坡大岭山区</v>
          </cell>
          <cell r="X1274" t="str">
            <v>大朗区</v>
          </cell>
          <cell r="Y1274">
            <v>0</v>
          </cell>
          <cell r="Z1274">
            <v>0</v>
          </cell>
          <cell r="AA1274" t="str">
            <v>大朗区</v>
          </cell>
          <cell r="AB1274" t="str">
            <v>12</v>
          </cell>
          <cell r="AC1274">
            <v>12</v>
          </cell>
          <cell r="AD1274">
            <v>12</v>
          </cell>
          <cell r="AE1274" t="str">
            <v>是</v>
          </cell>
          <cell r="AF1274" t="str">
            <v/>
          </cell>
          <cell r="AG1274" t="str">
            <v>价值宽带</v>
          </cell>
          <cell r="AH1274" t="str">
            <v>续本月</v>
          </cell>
          <cell r="AI1274" t="str">
            <v>是</v>
          </cell>
          <cell r="AJ1274">
            <v>13450630583</v>
          </cell>
          <cell r="AO1274">
            <v>0</v>
          </cell>
          <cell r="AR1274" t="str">
            <v>博美区</v>
          </cell>
        </row>
        <row r="1275">
          <cell r="F1275">
            <v>13428506997</v>
          </cell>
          <cell r="G1275" t="str">
            <v>13428506997</v>
          </cell>
          <cell r="H1275" t="str">
            <v>李青</v>
          </cell>
          <cell r="I1275" t="str">
            <v>预付费东莞住宅新装或续费888元包年，带宽12M</v>
          </cell>
          <cell r="J1275">
            <v>888</v>
          </cell>
          <cell r="K1275">
            <v>888</v>
          </cell>
          <cell r="L1275" t="str">
            <v>2012-05-11</v>
          </cell>
          <cell r="M1275">
            <v>42149</v>
          </cell>
          <cell r="N1275" t="str">
            <v>2016-06-12</v>
          </cell>
          <cell r="O1275" t="str">
            <v>2015-06-12</v>
          </cell>
          <cell r="P1275" t="str">
            <v>宽带预付费</v>
          </cell>
          <cell r="Q1275" t="str">
            <v>续费</v>
          </cell>
          <cell r="R1275" t="str">
            <v>往月充值</v>
          </cell>
          <cell r="S1275" t="str">
            <v>家庭用户</v>
          </cell>
          <cell r="T1275" t="str">
            <v>FTTH</v>
          </cell>
          <cell r="U1275" t="str">
            <v>何丽(heli)</v>
          </cell>
          <cell r="V1275" t="str">
            <v>ZX大朗全守平</v>
          </cell>
          <cell r="W1275" t="str">
            <v>电商价值宽带营销</v>
          </cell>
          <cell r="X1275" t="str">
            <v>大朗区</v>
          </cell>
          <cell r="Y1275">
            <v>0</v>
          </cell>
          <cell r="Z1275">
            <v>0</v>
          </cell>
          <cell r="AA1275" t="str">
            <v>大朗区</v>
          </cell>
          <cell r="AB1275" t="str">
            <v>12</v>
          </cell>
          <cell r="AC1275">
            <v>12</v>
          </cell>
          <cell r="AD1275">
            <v>12</v>
          </cell>
          <cell r="AE1275" t="str">
            <v>是</v>
          </cell>
          <cell r="AF1275" t="str">
            <v/>
          </cell>
          <cell r="AG1275" t="str">
            <v>价值宽带</v>
          </cell>
          <cell r="AH1275" t="str">
            <v>续前期</v>
          </cell>
          <cell r="AI1275" t="str">
            <v>否</v>
          </cell>
          <cell r="AO1275">
            <v>0</v>
          </cell>
          <cell r="AR1275" t="str">
            <v>王屋区</v>
          </cell>
        </row>
        <row r="1276">
          <cell r="F1276">
            <v>13662906198</v>
          </cell>
          <cell r="G1276" t="str">
            <v>13662906198</v>
          </cell>
          <cell r="H1276" t="str">
            <v>周玉安</v>
          </cell>
          <cell r="I1276" t="str">
            <v>预付费东莞住宅新装或续费888元包年，带宽12M</v>
          </cell>
          <cell r="J1276">
            <v>888</v>
          </cell>
          <cell r="K1276">
            <v>888</v>
          </cell>
          <cell r="L1276" t="str">
            <v>2012-06-01</v>
          </cell>
          <cell r="M1276">
            <v>42156</v>
          </cell>
          <cell r="N1276" t="str">
            <v>2016-06-12</v>
          </cell>
          <cell r="O1276" t="str">
            <v>2015-06-12</v>
          </cell>
          <cell r="P1276" t="str">
            <v>宽带预付费</v>
          </cell>
          <cell r="Q1276" t="str">
            <v>续费</v>
          </cell>
          <cell r="R1276" t="str">
            <v>往月充值</v>
          </cell>
          <cell r="S1276" t="str">
            <v>家庭用户</v>
          </cell>
          <cell r="T1276" t="str">
            <v>FTTH</v>
          </cell>
          <cell r="U1276" t="str">
            <v>何丽(heli)</v>
          </cell>
          <cell r="V1276" t="str">
            <v>ZX大朗黄智乾</v>
          </cell>
          <cell r="W1276" t="str">
            <v>电商价值宽带营销</v>
          </cell>
          <cell r="X1276" t="str">
            <v>大朗区</v>
          </cell>
          <cell r="Y1276">
            <v>0</v>
          </cell>
          <cell r="Z1276">
            <v>0</v>
          </cell>
          <cell r="AA1276" t="str">
            <v>大朗区</v>
          </cell>
          <cell r="AB1276" t="str">
            <v>12</v>
          </cell>
          <cell r="AC1276">
            <v>12</v>
          </cell>
          <cell r="AD1276">
            <v>12</v>
          </cell>
          <cell r="AE1276" t="str">
            <v>是</v>
          </cell>
          <cell r="AF1276" t="str">
            <v/>
          </cell>
          <cell r="AG1276" t="str">
            <v>价值宽带</v>
          </cell>
          <cell r="AH1276" t="str">
            <v>续本月</v>
          </cell>
          <cell r="AI1276" t="str">
            <v>是</v>
          </cell>
          <cell r="AJ1276">
            <v>13662906198</v>
          </cell>
          <cell r="AO1276">
            <v>0</v>
          </cell>
          <cell r="AR1276" t="str">
            <v>南栅区</v>
          </cell>
        </row>
        <row r="1277">
          <cell r="F1277">
            <v>13790456920</v>
          </cell>
          <cell r="G1277" t="str">
            <v>13790456920</v>
          </cell>
          <cell r="H1277" t="str">
            <v>晏新飞</v>
          </cell>
          <cell r="I1277" t="str">
            <v>预付费东莞住宅新装或续费888元包年，带宽12M</v>
          </cell>
          <cell r="J1277">
            <v>888</v>
          </cell>
          <cell r="K1277">
            <v>888</v>
          </cell>
          <cell r="L1277" t="str">
            <v>2012-07-04</v>
          </cell>
          <cell r="M1277">
            <v>42191</v>
          </cell>
          <cell r="N1277" t="str">
            <v>2016-07-06</v>
          </cell>
          <cell r="O1277" t="str">
            <v>2015-06-13</v>
          </cell>
          <cell r="P1277" t="str">
            <v>宽带预付费</v>
          </cell>
          <cell r="Q1277" t="str">
            <v>续费</v>
          </cell>
          <cell r="R1277" t="str">
            <v>提前充值</v>
          </cell>
          <cell r="S1277" t="str">
            <v>家庭用户</v>
          </cell>
          <cell r="T1277" t="str">
            <v>FTTH</v>
          </cell>
          <cell r="U1277" t="str">
            <v>赵妮(zhaon)</v>
          </cell>
          <cell r="V1277" t="str">
            <v>ZX常平吴斌</v>
          </cell>
          <cell r="W1277" t="str">
            <v>电商价值宽带营销</v>
          </cell>
          <cell r="X1277" t="str">
            <v>常平区</v>
          </cell>
          <cell r="Y1277">
            <v>0</v>
          </cell>
          <cell r="Z1277">
            <v>0</v>
          </cell>
          <cell r="AA1277" t="str">
            <v>常平区</v>
          </cell>
          <cell r="AB1277" t="str">
            <v>13</v>
          </cell>
          <cell r="AC1277">
            <v>12</v>
          </cell>
          <cell r="AD1277">
            <v>12</v>
          </cell>
          <cell r="AE1277" t="str">
            <v>是</v>
          </cell>
          <cell r="AF1277" t="str">
            <v/>
          </cell>
          <cell r="AG1277" t="str">
            <v>价值宽带</v>
          </cell>
          <cell r="AH1277" t="str">
            <v>续后期</v>
          </cell>
          <cell r="AI1277" t="str">
            <v>否</v>
          </cell>
          <cell r="AO1277">
            <v>0</v>
          </cell>
          <cell r="AR1277" t="str">
            <v>王屋区</v>
          </cell>
        </row>
        <row r="1278">
          <cell r="F1278">
            <v>13713119930</v>
          </cell>
          <cell r="G1278" t="str">
            <v>13713119930</v>
          </cell>
          <cell r="H1278" t="str">
            <v>曾锋</v>
          </cell>
          <cell r="I1278" t="str">
            <v>预付费东莞住宅新装或续费888元包年，带宽12M</v>
          </cell>
          <cell r="J1278">
            <v>888</v>
          </cell>
          <cell r="K1278">
            <v>888</v>
          </cell>
          <cell r="L1278" t="str">
            <v>2013-08-24</v>
          </cell>
          <cell r="M1278">
            <v>42240</v>
          </cell>
          <cell r="N1278" t="str">
            <v>2016-08-24</v>
          </cell>
          <cell r="O1278" t="str">
            <v>2015-06-12</v>
          </cell>
          <cell r="P1278" t="str">
            <v>宽带预付费</v>
          </cell>
          <cell r="Q1278" t="str">
            <v>续费</v>
          </cell>
          <cell r="R1278" t="str">
            <v>提前充值</v>
          </cell>
          <cell r="S1278" t="str">
            <v>家庭用户</v>
          </cell>
          <cell r="T1278" t="str">
            <v>FTTH</v>
          </cell>
          <cell r="U1278" t="str">
            <v>赵妮(zhaon)</v>
          </cell>
          <cell r="V1278" t="str">
            <v>ZX常平陈常利</v>
          </cell>
          <cell r="W1278" t="str">
            <v>1、常平东站机房区，2、，3、，4、，</v>
          </cell>
          <cell r="X1278" t="str">
            <v>常平区</v>
          </cell>
          <cell r="Y1278">
            <v>0</v>
          </cell>
          <cell r="Z1278">
            <v>0</v>
          </cell>
          <cell r="AA1278" t="str">
            <v>常平区</v>
          </cell>
          <cell r="AB1278" t="str">
            <v>12</v>
          </cell>
          <cell r="AC1278">
            <v>12</v>
          </cell>
          <cell r="AD1278">
            <v>12</v>
          </cell>
          <cell r="AE1278" t="str">
            <v>是</v>
          </cell>
          <cell r="AF1278" t="str">
            <v/>
          </cell>
          <cell r="AG1278" t="str">
            <v>价值宽带</v>
          </cell>
          <cell r="AH1278" t="str">
            <v>续后期</v>
          </cell>
          <cell r="AI1278" t="str">
            <v>否</v>
          </cell>
          <cell r="AO1278">
            <v>0</v>
          </cell>
          <cell r="AR1278" t="str">
            <v>博美区</v>
          </cell>
        </row>
        <row r="1279">
          <cell r="F1279">
            <v>13575921889</v>
          </cell>
          <cell r="G1279" t="str">
            <v>13575921889</v>
          </cell>
          <cell r="H1279" t="str">
            <v>李雪玲</v>
          </cell>
          <cell r="I1279" t="str">
            <v>预付费东莞住宅新装或续费888元包年，带宽12M</v>
          </cell>
          <cell r="J1279">
            <v>888</v>
          </cell>
          <cell r="K1279">
            <v>888</v>
          </cell>
          <cell r="L1279" t="str">
            <v>2014-08-03</v>
          </cell>
          <cell r="M1279">
            <v>42219</v>
          </cell>
          <cell r="N1279" t="str">
            <v>2016-08-03</v>
          </cell>
          <cell r="O1279" t="str">
            <v>2015-06-14</v>
          </cell>
          <cell r="P1279" t="str">
            <v>宽带预付费</v>
          </cell>
          <cell r="Q1279" t="str">
            <v>续费</v>
          </cell>
          <cell r="R1279" t="str">
            <v>提前充值</v>
          </cell>
          <cell r="S1279" t="str">
            <v>家庭用户</v>
          </cell>
          <cell r="T1279" t="str">
            <v>FTTH</v>
          </cell>
          <cell r="U1279" t="str">
            <v>赵妮(zhaon)</v>
          </cell>
          <cell r="V1279" t="str">
            <v>ZX常平罗志文</v>
          </cell>
          <cell r="W1279" t="str">
            <v/>
          </cell>
          <cell r="X1279" t="str">
            <v>常平区</v>
          </cell>
          <cell r="Y1279">
            <v>0</v>
          </cell>
          <cell r="Z1279">
            <v>0</v>
          </cell>
          <cell r="AA1279" t="str">
            <v>常平区</v>
          </cell>
          <cell r="AB1279" t="str">
            <v>14</v>
          </cell>
          <cell r="AC1279">
            <v>12</v>
          </cell>
          <cell r="AD1279">
            <v>12</v>
          </cell>
          <cell r="AE1279" t="str">
            <v>是</v>
          </cell>
          <cell r="AF1279" t="str">
            <v/>
          </cell>
          <cell r="AG1279" t="str">
            <v>价值宽带</v>
          </cell>
          <cell r="AH1279" t="str">
            <v>续后期</v>
          </cell>
          <cell r="AI1279" t="str">
            <v>否</v>
          </cell>
          <cell r="AO1279">
            <v>0</v>
          </cell>
          <cell r="AR1279" t="str">
            <v>博美区</v>
          </cell>
        </row>
        <row r="1280">
          <cell r="F1280">
            <v>13686280709</v>
          </cell>
          <cell r="G1280" t="str">
            <v>13686280709</v>
          </cell>
          <cell r="H1280" t="str">
            <v>殷美涟</v>
          </cell>
          <cell r="I1280" t="str">
            <v>预付费东莞住宅新装或续费888元包年，带宽12M</v>
          </cell>
          <cell r="J1280">
            <v>888</v>
          </cell>
          <cell r="K1280">
            <v>888</v>
          </cell>
          <cell r="L1280" t="str">
            <v>2013-03-06</v>
          </cell>
          <cell r="M1280">
            <v>42187</v>
          </cell>
          <cell r="N1280" t="str">
            <v>2016-07-02</v>
          </cell>
          <cell r="O1280" t="str">
            <v>2015-06-12</v>
          </cell>
          <cell r="P1280" t="str">
            <v>宽带预付费</v>
          </cell>
          <cell r="Q1280" t="str">
            <v>续费</v>
          </cell>
          <cell r="R1280" t="str">
            <v>提前充值</v>
          </cell>
          <cell r="S1280" t="str">
            <v>家庭用户</v>
          </cell>
          <cell r="T1280" t="str">
            <v>FTTH</v>
          </cell>
          <cell r="U1280" t="str">
            <v>赵妮(zhaon)</v>
          </cell>
          <cell r="V1280" t="str">
            <v>ZX常平谢熙</v>
          </cell>
          <cell r="W1280" t="str">
            <v>1、常平大京九机房区，2、非，3、，4、，</v>
          </cell>
          <cell r="X1280" t="str">
            <v>常平区</v>
          </cell>
          <cell r="Y1280">
            <v>0</v>
          </cell>
          <cell r="Z1280">
            <v>0</v>
          </cell>
          <cell r="AA1280" t="str">
            <v>常平区</v>
          </cell>
          <cell r="AB1280" t="str">
            <v>12</v>
          </cell>
          <cell r="AC1280">
            <v>12</v>
          </cell>
          <cell r="AD1280">
            <v>12</v>
          </cell>
          <cell r="AE1280" t="str">
            <v>是</v>
          </cell>
          <cell r="AF1280" t="str">
            <v/>
          </cell>
          <cell r="AG1280" t="str">
            <v>价值宽带</v>
          </cell>
          <cell r="AH1280" t="str">
            <v>续后期</v>
          </cell>
          <cell r="AI1280" t="str">
            <v>否</v>
          </cell>
          <cell r="AO1280">
            <v>0</v>
          </cell>
          <cell r="AR1280" t="str">
            <v>博美区</v>
          </cell>
        </row>
        <row r="1281">
          <cell r="F1281">
            <v>13712836828</v>
          </cell>
          <cell r="G1281" t="str">
            <v>13712836828</v>
          </cell>
          <cell r="H1281" t="str">
            <v>蒋玉林</v>
          </cell>
          <cell r="I1281" t="str">
            <v>预付费东莞住宅新装或续费1408元包2年，带宽12M</v>
          </cell>
          <cell r="J1281">
            <v>1408</v>
          </cell>
          <cell r="K1281">
            <v>1408</v>
          </cell>
          <cell r="L1281" t="str">
            <v>2014-03-10</v>
          </cell>
          <cell r="M1281">
            <v>42165</v>
          </cell>
          <cell r="N1281" t="str">
            <v>2017-06-14</v>
          </cell>
          <cell r="O1281" t="str">
            <v>2015-06-14</v>
          </cell>
          <cell r="P1281" t="str">
            <v>宽带预付费</v>
          </cell>
          <cell r="Q1281" t="str">
            <v>续费</v>
          </cell>
          <cell r="R1281" t="str">
            <v>当月充值</v>
          </cell>
          <cell r="S1281" t="str">
            <v>家庭用户</v>
          </cell>
          <cell r="T1281" t="str">
            <v>FTTH</v>
          </cell>
          <cell r="U1281" t="str">
            <v>赵妮(zhaon)</v>
          </cell>
          <cell r="V1281" t="str">
            <v>ZX常平谢熙</v>
          </cell>
          <cell r="W1281" t="str">
            <v>1、常平大京九机房区，2、，3、，4、，</v>
          </cell>
          <cell r="X1281" t="str">
            <v>常平区</v>
          </cell>
          <cell r="Y1281">
            <v>0</v>
          </cell>
          <cell r="Z1281">
            <v>0</v>
          </cell>
          <cell r="AA1281" t="str">
            <v>常平区</v>
          </cell>
          <cell r="AB1281" t="str">
            <v>14</v>
          </cell>
          <cell r="AC1281">
            <v>12</v>
          </cell>
          <cell r="AD1281">
            <v>24</v>
          </cell>
          <cell r="AE1281" t="str">
            <v>是</v>
          </cell>
          <cell r="AF1281" t="str">
            <v/>
          </cell>
          <cell r="AG1281" t="str">
            <v>价值宽带</v>
          </cell>
          <cell r="AH1281" t="str">
            <v>续本月</v>
          </cell>
          <cell r="AI1281" t="str">
            <v>是</v>
          </cell>
          <cell r="AJ1281">
            <v>13712836828</v>
          </cell>
          <cell r="AO1281">
            <v>0</v>
          </cell>
          <cell r="AR1281" t="str">
            <v>桥头区</v>
          </cell>
        </row>
        <row r="1282">
          <cell r="F1282">
            <v>13798725582</v>
          </cell>
          <cell r="G1282" t="str">
            <v>13798725582</v>
          </cell>
          <cell r="H1282" t="str">
            <v>刘文权</v>
          </cell>
          <cell r="I1282" t="str">
            <v>预付费东莞住宅新装或续费888元包年，带宽12M</v>
          </cell>
          <cell r="J1282">
            <v>888</v>
          </cell>
          <cell r="K1282">
            <v>888</v>
          </cell>
          <cell r="L1282" t="str">
            <v>2012-03-08</v>
          </cell>
          <cell r="M1282">
            <v>42195</v>
          </cell>
          <cell r="N1282" t="str">
            <v>2016-07-10</v>
          </cell>
          <cell r="O1282" t="str">
            <v>2015-06-12</v>
          </cell>
          <cell r="P1282" t="str">
            <v>宽带预付费</v>
          </cell>
          <cell r="Q1282" t="str">
            <v>续费</v>
          </cell>
          <cell r="R1282" t="str">
            <v>提前充值</v>
          </cell>
          <cell r="S1282" t="str">
            <v>家庭用户</v>
          </cell>
          <cell r="T1282" t="str">
            <v>FTTH</v>
          </cell>
          <cell r="U1282" t="str">
            <v>赵妮(zhaon)</v>
          </cell>
          <cell r="V1282" t="str">
            <v>ZX常平谢熙</v>
          </cell>
          <cell r="W1282" t="str">
            <v>电商价值宽带营销</v>
          </cell>
          <cell r="X1282" t="str">
            <v>常平区</v>
          </cell>
          <cell r="Y1282">
            <v>0</v>
          </cell>
          <cell r="Z1282">
            <v>0</v>
          </cell>
          <cell r="AA1282" t="str">
            <v>常平区</v>
          </cell>
          <cell r="AB1282" t="str">
            <v>12</v>
          </cell>
          <cell r="AC1282">
            <v>12</v>
          </cell>
          <cell r="AD1282">
            <v>12</v>
          </cell>
          <cell r="AE1282" t="str">
            <v>是</v>
          </cell>
          <cell r="AF1282" t="str">
            <v/>
          </cell>
          <cell r="AG1282" t="str">
            <v>价值宽带</v>
          </cell>
          <cell r="AH1282" t="str">
            <v>续后期</v>
          </cell>
          <cell r="AI1282" t="str">
            <v>否</v>
          </cell>
          <cell r="AO1282">
            <v>0</v>
          </cell>
          <cell r="AR1282" t="str">
            <v>上沙区</v>
          </cell>
        </row>
        <row r="1283">
          <cell r="F1283">
            <v>13926827903</v>
          </cell>
          <cell r="G1283" t="str">
            <v>13926827903</v>
          </cell>
          <cell r="H1283" t="str">
            <v>罗彩玲</v>
          </cell>
          <cell r="I1283" t="str">
            <v>预付费东莞住宅新装或续费888元包年，带宽12M</v>
          </cell>
          <cell r="J1283">
            <v>888</v>
          </cell>
          <cell r="K1283">
            <v>888</v>
          </cell>
          <cell r="L1283" t="str">
            <v>2011-04-17</v>
          </cell>
          <cell r="M1283">
            <v>42172</v>
          </cell>
          <cell r="N1283" t="str">
            <v>2016-06-17</v>
          </cell>
          <cell r="O1283" t="str">
            <v>2015-06-13</v>
          </cell>
          <cell r="P1283" t="str">
            <v>宽带预付费</v>
          </cell>
          <cell r="Q1283" t="str">
            <v>续费</v>
          </cell>
          <cell r="R1283" t="str">
            <v>提前充值</v>
          </cell>
          <cell r="S1283" t="str">
            <v>家庭用户</v>
          </cell>
          <cell r="T1283" t="str">
            <v>FTTH</v>
          </cell>
          <cell r="U1283" t="str">
            <v>赵妮(zhaon)</v>
          </cell>
          <cell r="V1283" t="str">
            <v>ZY常平陈湘平(维)</v>
          </cell>
          <cell r="W1283" t="str">
            <v>电商价值宽带营销</v>
          </cell>
          <cell r="X1283" t="str">
            <v>常平区</v>
          </cell>
          <cell r="Y1283">
            <v>0</v>
          </cell>
          <cell r="Z1283">
            <v>0</v>
          </cell>
          <cell r="AA1283" t="str">
            <v>常平区</v>
          </cell>
          <cell r="AB1283" t="str">
            <v>13</v>
          </cell>
          <cell r="AC1283">
            <v>12</v>
          </cell>
          <cell r="AD1283">
            <v>12</v>
          </cell>
          <cell r="AE1283" t="str">
            <v>是</v>
          </cell>
          <cell r="AF1283" t="str">
            <v/>
          </cell>
          <cell r="AG1283" t="str">
            <v>价值宽带</v>
          </cell>
          <cell r="AH1283" t="str">
            <v>续本月</v>
          </cell>
          <cell r="AI1283" t="str">
            <v>是</v>
          </cell>
          <cell r="AJ1283">
            <v>13926827903</v>
          </cell>
          <cell r="AO1283">
            <v>0</v>
          </cell>
          <cell r="AR1283" t="str">
            <v>上沙区</v>
          </cell>
        </row>
        <row r="1284">
          <cell r="F1284">
            <v>13929422729</v>
          </cell>
          <cell r="G1284" t="str">
            <v>13929422729</v>
          </cell>
          <cell r="H1284" t="str">
            <v>徐碧荣</v>
          </cell>
          <cell r="I1284" t="str">
            <v>预付费东莞住宅新装或续费888元包年，带宽12M</v>
          </cell>
          <cell r="J1284">
            <v>888</v>
          </cell>
          <cell r="K1284">
            <v>888</v>
          </cell>
          <cell r="L1284" t="str">
            <v>2012-03-23</v>
          </cell>
          <cell r="M1284">
            <v>42202</v>
          </cell>
          <cell r="N1284" t="str">
            <v>2016-07-17</v>
          </cell>
          <cell r="O1284" t="str">
            <v>2015-06-12</v>
          </cell>
          <cell r="P1284" t="str">
            <v>宽带预付费</v>
          </cell>
          <cell r="Q1284" t="str">
            <v>续费</v>
          </cell>
          <cell r="R1284" t="str">
            <v>提前充值</v>
          </cell>
          <cell r="S1284" t="str">
            <v>家庭用户</v>
          </cell>
          <cell r="T1284" t="str">
            <v>FTTH</v>
          </cell>
          <cell r="U1284" t="str">
            <v>赵妮(zhaon)</v>
          </cell>
          <cell r="V1284" t="str">
            <v>ZX常平谢熙</v>
          </cell>
          <cell r="W1284" t="str">
            <v>电商价值宽带营销</v>
          </cell>
          <cell r="X1284" t="str">
            <v>常平区</v>
          </cell>
          <cell r="Y1284">
            <v>0</v>
          </cell>
          <cell r="Z1284">
            <v>0</v>
          </cell>
          <cell r="AA1284" t="str">
            <v>常平区</v>
          </cell>
          <cell r="AB1284" t="str">
            <v>12</v>
          </cell>
          <cell r="AC1284">
            <v>12</v>
          </cell>
          <cell r="AD1284">
            <v>12</v>
          </cell>
          <cell r="AE1284" t="str">
            <v>是</v>
          </cell>
          <cell r="AF1284" t="str">
            <v/>
          </cell>
          <cell r="AG1284" t="str">
            <v>价值宽带</v>
          </cell>
          <cell r="AH1284" t="str">
            <v>续后期</v>
          </cell>
          <cell r="AI1284" t="str">
            <v>否</v>
          </cell>
          <cell r="AO1284">
            <v>0</v>
          </cell>
          <cell r="AR1284" t="str">
            <v>博美区</v>
          </cell>
        </row>
        <row r="1285">
          <cell r="F1285">
            <v>15220352508</v>
          </cell>
          <cell r="G1285" t="str">
            <v>15220352508</v>
          </cell>
          <cell r="H1285" t="str">
            <v>甘立志</v>
          </cell>
          <cell r="I1285" t="str">
            <v>预付费东莞住宅新装或续费888元包年，带宽12M</v>
          </cell>
          <cell r="J1285">
            <v>888</v>
          </cell>
          <cell r="K1285">
            <v>888</v>
          </cell>
          <cell r="L1285" t="str">
            <v>2013-07-08</v>
          </cell>
          <cell r="M1285">
            <v>42193</v>
          </cell>
          <cell r="N1285" t="str">
            <v>2016-07-08</v>
          </cell>
          <cell r="O1285" t="str">
            <v>2015-06-13</v>
          </cell>
          <cell r="P1285" t="str">
            <v>宽带预付费</v>
          </cell>
          <cell r="Q1285" t="str">
            <v>续费</v>
          </cell>
          <cell r="R1285" t="str">
            <v>提前充值</v>
          </cell>
          <cell r="S1285" t="str">
            <v>家庭用户</v>
          </cell>
          <cell r="T1285" t="str">
            <v>FTTH</v>
          </cell>
          <cell r="U1285" t="str">
            <v>赵妮(zhaon)</v>
          </cell>
          <cell r="V1285" t="str">
            <v>ZX常平吴斌</v>
          </cell>
          <cell r="W1285" t="str">
            <v>电商价值宽带营销</v>
          </cell>
          <cell r="X1285" t="str">
            <v>常平区</v>
          </cell>
          <cell r="Y1285">
            <v>0</v>
          </cell>
          <cell r="Z1285">
            <v>0</v>
          </cell>
          <cell r="AA1285" t="str">
            <v>常平区</v>
          </cell>
          <cell r="AB1285" t="str">
            <v>13</v>
          </cell>
          <cell r="AC1285">
            <v>12</v>
          </cell>
          <cell r="AD1285">
            <v>12</v>
          </cell>
          <cell r="AE1285" t="str">
            <v>是</v>
          </cell>
          <cell r="AF1285" t="str">
            <v/>
          </cell>
          <cell r="AG1285" t="str">
            <v>价值宽带</v>
          </cell>
          <cell r="AH1285" t="str">
            <v>续后期</v>
          </cell>
          <cell r="AI1285" t="str">
            <v>否</v>
          </cell>
          <cell r="AO1285">
            <v>0</v>
          </cell>
          <cell r="AR1285" t="str">
            <v>街口区</v>
          </cell>
        </row>
        <row r="1286">
          <cell r="F1286">
            <v>13556788164</v>
          </cell>
          <cell r="G1286" t="str">
            <v>13556788164</v>
          </cell>
          <cell r="H1286" t="str">
            <v>邱喜</v>
          </cell>
          <cell r="I1286" t="str">
            <v>预付费东莞住宅新装或续费1088元包年，带宽10M</v>
          </cell>
          <cell r="J1286">
            <v>1088</v>
          </cell>
          <cell r="K1286">
            <v>1088</v>
          </cell>
          <cell r="L1286" t="str">
            <v>2013-06-20</v>
          </cell>
          <cell r="M1286">
            <v>42175</v>
          </cell>
          <cell r="N1286" t="str">
            <v>2016-06-20</v>
          </cell>
          <cell r="O1286" t="str">
            <v>2015-06-13</v>
          </cell>
          <cell r="P1286" t="str">
            <v>宽带预付费</v>
          </cell>
          <cell r="Q1286" t="str">
            <v>续费</v>
          </cell>
          <cell r="R1286" t="str">
            <v>提前充值</v>
          </cell>
          <cell r="S1286" t="str">
            <v>家庭用户</v>
          </cell>
          <cell r="T1286" t="str">
            <v>FTTH</v>
          </cell>
          <cell r="U1286" t="str">
            <v>赵妮(zhaon)</v>
          </cell>
          <cell r="V1286" t="str">
            <v>ZX常平宋孝波</v>
          </cell>
          <cell r="W1286" t="str">
            <v>1、常平火车站机房区，2、（非），3、，4、，</v>
          </cell>
          <cell r="X1286" t="str">
            <v>常平区</v>
          </cell>
          <cell r="Y1286">
            <v>0</v>
          </cell>
          <cell r="Z1286">
            <v>0</v>
          </cell>
          <cell r="AA1286" t="str">
            <v>常平区</v>
          </cell>
          <cell r="AB1286" t="str">
            <v>13</v>
          </cell>
          <cell r="AC1286">
            <v>10</v>
          </cell>
          <cell r="AD1286">
            <v>12</v>
          </cell>
          <cell r="AE1286" t="str">
            <v>是</v>
          </cell>
          <cell r="AF1286" t="str">
            <v/>
          </cell>
          <cell r="AG1286" t="str">
            <v>价值宽带</v>
          </cell>
          <cell r="AH1286" t="str">
            <v>续本月</v>
          </cell>
          <cell r="AI1286" t="str">
            <v>是</v>
          </cell>
          <cell r="AJ1286">
            <v>13556788164</v>
          </cell>
          <cell r="AO1286">
            <v>0</v>
          </cell>
          <cell r="AR1286" t="str">
            <v>河田区</v>
          </cell>
        </row>
        <row r="1287">
          <cell r="F1287">
            <v>13710571017</v>
          </cell>
          <cell r="G1287" t="str">
            <v>13710571017</v>
          </cell>
          <cell r="H1287" t="str">
            <v>宋礼科</v>
          </cell>
          <cell r="I1287" t="str">
            <v>预付费东莞住宅新装或续费888元包年，带宽12M</v>
          </cell>
          <cell r="J1287">
            <v>888</v>
          </cell>
          <cell r="K1287">
            <v>888</v>
          </cell>
          <cell r="L1287" t="str">
            <v>2012-08-08</v>
          </cell>
          <cell r="M1287">
            <v>42224</v>
          </cell>
          <cell r="N1287" t="str">
            <v>2016-08-08</v>
          </cell>
          <cell r="O1287" t="str">
            <v>2015-06-13</v>
          </cell>
          <cell r="P1287" t="str">
            <v>宽带预付费</v>
          </cell>
          <cell r="Q1287" t="str">
            <v>续费</v>
          </cell>
          <cell r="R1287" t="str">
            <v>提前充值</v>
          </cell>
          <cell r="S1287" t="str">
            <v>家庭用户</v>
          </cell>
          <cell r="T1287" t="str">
            <v>FTTH</v>
          </cell>
          <cell r="U1287" t="str">
            <v>尼佳(nj_dl)</v>
          </cell>
          <cell r="V1287" t="str">
            <v>ZX大朗杜昇华</v>
          </cell>
          <cell r="W1287" t="str">
            <v>电商价值宽带营销</v>
          </cell>
          <cell r="X1287" t="str">
            <v>大朗区</v>
          </cell>
          <cell r="Y1287">
            <v>0</v>
          </cell>
          <cell r="Z1287">
            <v>0</v>
          </cell>
          <cell r="AA1287" t="str">
            <v>大朗区</v>
          </cell>
          <cell r="AB1287" t="str">
            <v>13</v>
          </cell>
          <cell r="AC1287">
            <v>12</v>
          </cell>
          <cell r="AD1287">
            <v>12</v>
          </cell>
          <cell r="AE1287" t="str">
            <v>是</v>
          </cell>
          <cell r="AF1287" t="str">
            <v/>
          </cell>
          <cell r="AG1287" t="str">
            <v>价值宽带</v>
          </cell>
          <cell r="AH1287" t="str">
            <v>续后期</v>
          </cell>
          <cell r="AI1287" t="str">
            <v>否</v>
          </cell>
          <cell r="AO1287">
            <v>0</v>
          </cell>
          <cell r="AR1287" t="str">
            <v>河田区</v>
          </cell>
        </row>
        <row r="1288">
          <cell r="F1288">
            <v>13790643308</v>
          </cell>
          <cell r="G1288" t="str">
            <v>13790643308</v>
          </cell>
          <cell r="H1288" t="str">
            <v>朱健</v>
          </cell>
          <cell r="I1288" t="str">
            <v>预付费东莞住宅新装或续费888元包年，带宽12M</v>
          </cell>
          <cell r="J1288">
            <v>888</v>
          </cell>
          <cell r="K1288">
            <v>888</v>
          </cell>
          <cell r="L1288" t="str">
            <v>2014-08-31</v>
          </cell>
          <cell r="M1288">
            <v>42247</v>
          </cell>
          <cell r="N1288" t="str">
            <v>2016-08-31</v>
          </cell>
          <cell r="O1288" t="str">
            <v>2015-06-12</v>
          </cell>
          <cell r="P1288" t="str">
            <v>宽带预付费</v>
          </cell>
          <cell r="Q1288" t="str">
            <v>续费</v>
          </cell>
          <cell r="R1288" t="str">
            <v>提前充值</v>
          </cell>
          <cell r="S1288" t="str">
            <v>家庭用户</v>
          </cell>
          <cell r="T1288" t="str">
            <v>FTTH</v>
          </cell>
          <cell r="U1288" t="str">
            <v>赵妮(zhaon)</v>
          </cell>
          <cell r="V1288" t="str">
            <v>ZX常平吴斌</v>
          </cell>
          <cell r="W1288" t="str">
            <v/>
          </cell>
          <cell r="X1288" t="str">
            <v>常平区</v>
          </cell>
          <cell r="Y1288">
            <v>0</v>
          </cell>
          <cell r="Z1288">
            <v>0</v>
          </cell>
          <cell r="AA1288" t="str">
            <v>常平区</v>
          </cell>
          <cell r="AB1288" t="str">
            <v>12</v>
          </cell>
          <cell r="AC1288">
            <v>12</v>
          </cell>
          <cell r="AD1288">
            <v>12</v>
          </cell>
          <cell r="AE1288" t="str">
            <v>是</v>
          </cell>
          <cell r="AF1288" t="str">
            <v/>
          </cell>
          <cell r="AG1288" t="str">
            <v>价值宽带</v>
          </cell>
          <cell r="AH1288" t="str">
            <v>续后期</v>
          </cell>
          <cell r="AI1288" t="str">
            <v>否</v>
          </cell>
          <cell r="AO1288">
            <v>0</v>
          </cell>
          <cell r="AR1288" t="str">
            <v>居岐区</v>
          </cell>
        </row>
        <row r="1289">
          <cell r="F1289">
            <v>13825289087</v>
          </cell>
          <cell r="G1289" t="str">
            <v>13825289087</v>
          </cell>
          <cell r="H1289" t="str">
            <v>王付成</v>
          </cell>
          <cell r="I1289" t="str">
            <v>预付费东莞住宅新装或续费888元包年，带宽12M</v>
          </cell>
          <cell r="J1289">
            <v>888</v>
          </cell>
          <cell r="K1289">
            <v>888</v>
          </cell>
          <cell r="L1289" t="str">
            <v>2014-08-21</v>
          </cell>
          <cell r="M1289">
            <v>42237</v>
          </cell>
          <cell r="N1289" t="str">
            <v>2016-08-21</v>
          </cell>
          <cell r="O1289" t="str">
            <v>2015-06-14</v>
          </cell>
          <cell r="P1289" t="str">
            <v>宽带预付费</v>
          </cell>
          <cell r="Q1289" t="str">
            <v>续费</v>
          </cell>
          <cell r="R1289" t="str">
            <v>提前充值</v>
          </cell>
          <cell r="S1289" t="str">
            <v>家庭用户</v>
          </cell>
          <cell r="T1289" t="str">
            <v>FTTH</v>
          </cell>
          <cell r="U1289" t="str">
            <v>赵妮(zhaon)</v>
          </cell>
          <cell r="V1289" t="str">
            <v>ZX常平吴斌</v>
          </cell>
          <cell r="W1289" t="str">
            <v>1、常平东站机房区，2、，3、，4、，</v>
          </cell>
          <cell r="X1289" t="str">
            <v>常平区</v>
          </cell>
          <cell r="Y1289">
            <v>0</v>
          </cell>
          <cell r="Z1289">
            <v>0</v>
          </cell>
          <cell r="AA1289" t="str">
            <v>常平区</v>
          </cell>
          <cell r="AB1289" t="str">
            <v>14</v>
          </cell>
          <cell r="AC1289">
            <v>12</v>
          </cell>
          <cell r="AD1289">
            <v>12</v>
          </cell>
          <cell r="AE1289" t="str">
            <v>是</v>
          </cell>
          <cell r="AF1289" t="str">
            <v/>
          </cell>
          <cell r="AG1289" t="str">
            <v>价值宽带</v>
          </cell>
          <cell r="AH1289" t="str">
            <v>续后期</v>
          </cell>
          <cell r="AI1289" t="str">
            <v>否</v>
          </cell>
          <cell r="AO1289">
            <v>0</v>
          </cell>
          <cell r="AR1289" t="str">
            <v>居岐区</v>
          </cell>
        </row>
        <row r="1290">
          <cell r="F1290">
            <v>13925289087</v>
          </cell>
          <cell r="G1290" t="str">
            <v>13925289087</v>
          </cell>
          <cell r="H1290" t="str">
            <v>王付成</v>
          </cell>
          <cell r="I1290" t="str">
            <v>预付费东莞住宅新装或续费888元包年，带宽12M</v>
          </cell>
          <cell r="J1290">
            <v>888</v>
          </cell>
          <cell r="K1290">
            <v>888</v>
          </cell>
          <cell r="L1290" t="str">
            <v>2014-08-22</v>
          </cell>
          <cell r="M1290">
            <v>42238</v>
          </cell>
          <cell r="N1290" t="str">
            <v>2016-08-22</v>
          </cell>
          <cell r="O1290" t="str">
            <v>2015-06-14</v>
          </cell>
          <cell r="P1290" t="str">
            <v>宽带预付费</v>
          </cell>
          <cell r="Q1290" t="str">
            <v>续费</v>
          </cell>
          <cell r="R1290" t="str">
            <v>提前充值</v>
          </cell>
          <cell r="S1290" t="str">
            <v>家庭用户</v>
          </cell>
          <cell r="T1290" t="str">
            <v>FTTH</v>
          </cell>
          <cell r="U1290" t="str">
            <v>赵妮(zhaon)</v>
          </cell>
          <cell r="V1290" t="str">
            <v>ZX常平吴斌</v>
          </cell>
          <cell r="W1290" t="str">
            <v>1、常平东站机房区，2，3、，4、，</v>
          </cell>
          <cell r="X1290" t="str">
            <v>常平区</v>
          </cell>
          <cell r="Y1290">
            <v>0</v>
          </cell>
          <cell r="Z1290">
            <v>0</v>
          </cell>
          <cell r="AA1290" t="str">
            <v>常平区</v>
          </cell>
          <cell r="AB1290" t="str">
            <v>14</v>
          </cell>
          <cell r="AC1290">
            <v>12</v>
          </cell>
          <cell r="AD1290">
            <v>12</v>
          </cell>
          <cell r="AE1290" t="str">
            <v>是</v>
          </cell>
          <cell r="AF1290" t="str">
            <v/>
          </cell>
          <cell r="AG1290" t="str">
            <v>价值宽带</v>
          </cell>
          <cell r="AH1290" t="str">
            <v>续后期</v>
          </cell>
          <cell r="AI1290" t="str">
            <v>否</v>
          </cell>
          <cell r="AO1290">
            <v>0</v>
          </cell>
          <cell r="AR1290" t="str">
            <v>居岐区</v>
          </cell>
        </row>
        <row r="1291">
          <cell r="F1291">
            <v>13662775151</v>
          </cell>
          <cell r="G1291" t="str">
            <v>13662775151</v>
          </cell>
          <cell r="H1291" t="str">
            <v>黎龙荣</v>
          </cell>
          <cell r="I1291" t="str">
            <v>预付费东莞住宅新装或续费888元包年，带宽12M</v>
          </cell>
          <cell r="J1291">
            <v>888</v>
          </cell>
          <cell r="K1291">
            <v>888</v>
          </cell>
          <cell r="L1291" t="str">
            <v>2011-06-06</v>
          </cell>
          <cell r="M1291">
            <v>42167</v>
          </cell>
          <cell r="N1291" t="str">
            <v>2016-06-14</v>
          </cell>
          <cell r="O1291" t="str">
            <v>2015-06-14</v>
          </cell>
          <cell r="P1291" t="str">
            <v>宽带预付费</v>
          </cell>
          <cell r="Q1291" t="str">
            <v>续费</v>
          </cell>
          <cell r="R1291" t="str">
            <v>当月充值</v>
          </cell>
          <cell r="S1291" t="str">
            <v>家庭用户</v>
          </cell>
          <cell r="T1291" t="str">
            <v>FTTH</v>
          </cell>
          <cell r="U1291" t="str">
            <v>赵妮(zhaon)</v>
          </cell>
          <cell r="V1291" t="str">
            <v>ZX常平辛芳明</v>
          </cell>
          <cell r="W1291" t="str">
            <v/>
          </cell>
          <cell r="X1291" t="str">
            <v>常平区</v>
          </cell>
          <cell r="Y1291">
            <v>0</v>
          </cell>
          <cell r="Z1291">
            <v>0</v>
          </cell>
          <cell r="AA1291" t="str">
            <v>常平区</v>
          </cell>
          <cell r="AB1291" t="str">
            <v>14</v>
          </cell>
          <cell r="AC1291">
            <v>12</v>
          </cell>
          <cell r="AD1291">
            <v>12</v>
          </cell>
          <cell r="AE1291" t="str">
            <v>是</v>
          </cell>
          <cell r="AF1291" t="str">
            <v/>
          </cell>
          <cell r="AG1291" t="str">
            <v>价值宽带</v>
          </cell>
          <cell r="AH1291" t="str">
            <v>续本月</v>
          </cell>
          <cell r="AI1291" t="str">
            <v>是</v>
          </cell>
          <cell r="AJ1291">
            <v>13662775151</v>
          </cell>
          <cell r="AO1291">
            <v>0</v>
          </cell>
          <cell r="AR1291" t="str">
            <v>居岐区</v>
          </cell>
        </row>
        <row r="1292">
          <cell r="F1292">
            <v>13556717408</v>
          </cell>
          <cell r="G1292" t="str">
            <v>13556717408</v>
          </cell>
          <cell r="H1292" t="str">
            <v>张付军</v>
          </cell>
          <cell r="I1292" t="str">
            <v>预付费东莞精品宽带新装或续费免费体验1个月，带宽10M</v>
          </cell>
          <cell r="J1292">
            <v>888</v>
          </cell>
          <cell r="K1292">
            <v>888</v>
          </cell>
          <cell r="L1292" t="str">
            <v>2010-11-27</v>
          </cell>
          <cell r="M1292">
            <v>42191</v>
          </cell>
          <cell r="N1292" t="str">
            <v>2016-08-06</v>
          </cell>
          <cell r="O1292" t="str">
            <v>2015-06-14</v>
          </cell>
          <cell r="P1292" t="str">
            <v>宽带预付费</v>
          </cell>
          <cell r="Q1292" t="str">
            <v>续费</v>
          </cell>
          <cell r="R1292" t="str">
            <v>提前充值</v>
          </cell>
          <cell r="S1292" t="str">
            <v>家庭用户</v>
          </cell>
          <cell r="T1292" t="str">
            <v>FTTH</v>
          </cell>
          <cell r="U1292" t="str">
            <v>蓝海兰(lanhl)</v>
          </cell>
          <cell r="V1292" t="str">
            <v>ZX黄江农军成</v>
          </cell>
          <cell r="W1292" t="str">
            <v>电商价值宽带营销</v>
          </cell>
          <cell r="X1292" t="str">
            <v>黄江区</v>
          </cell>
          <cell r="Y1292">
            <v>0</v>
          </cell>
          <cell r="Z1292">
            <v>0</v>
          </cell>
          <cell r="AA1292" t="str">
            <v>黄江区</v>
          </cell>
          <cell r="AB1292" t="str">
            <v>14</v>
          </cell>
          <cell r="AC1292">
            <v>10</v>
          </cell>
          <cell r="AD1292">
            <v>1</v>
          </cell>
          <cell r="AE1292" t="str">
            <v>是</v>
          </cell>
          <cell r="AF1292" t="str">
            <v/>
          </cell>
          <cell r="AG1292" t="str">
            <v>价值宽带</v>
          </cell>
          <cell r="AH1292" t="str">
            <v>续后期</v>
          </cell>
          <cell r="AI1292" t="str">
            <v>否</v>
          </cell>
          <cell r="AO1292">
            <v>0</v>
          </cell>
          <cell r="AR1292" t="str">
            <v>博美区</v>
          </cell>
        </row>
        <row r="1293">
          <cell r="F1293">
            <v>15917742404</v>
          </cell>
          <cell r="G1293" t="str">
            <v>15917742404</v>
          </cell>
          <cell r="H1293" t="str">
            <v>林国桂</v>
          </cell>
          <cell r="I1293" t="str">
            <v>预付费东莞住宅新装或续费888元包年，带宽12M</v>
          </cell>
          <cell r="J1293">
            <v>888</v>
          </cell>
          <cell r="K1293">
            <v>888</v>
          </cell>
          <cell r="L1293" t="str">
            <v>2011-04-12</v>
          </cell>
          <cell r="M1293">
            <v>42168</v>
          </cell>
          <cell r="N1293" t="str">
            <v>2016-06-14</v>
          </cell>
          <cell r="O1293" t="str">
            <v>2015-06-14</v>
          </cell>
          <cell r="P1293" t="str">
            <v>宽带预付费</v>
          </cell>
          <cell r="Q1293" t="str">
            <v>续费</v>
          </cell>
          <cell r="R1293" t="str">
            <v>往月充值</v>
          </cell>
          <cell r="S1293" t="str">
            <v>家庭用户</v>
          </cell>
          <cell r="T1293" t="str">
            <v>FTTH</v>
          </cell>
          <cell r="U1293" t="str">
            <v>尼佳(nj_dl)</v>
          </cell>
          <cell r="V1293" t="str">
            <v>ZY大朗营业厅</v>
          </cell>
          <cell r="W1293" t="str">
            <v>电商价值宽带营销</v>
          </cell>
          <cell r="X1293" t="str">
            <v>大朗区</v>
          </cell>
          <cell r="Y1293">
            <v>0</v>
          </cell>
          <cell r="Z1293">
            <v>0</v>
          </cell>
          <cell r="AA1293" t="str">
            <v>大朗区</v>
          </cell>
          <cell r="AB1293" t="str">
            <v>14</v>
          </cell>
          <cell r="AC1293">
            <v>12</v>
          </cell>
          <cell r="AD1293">
            <v>12</v>
          </cell>
          <cell r="AE1293" t="str">
            <v>是</v>
          </cell>
          <cell r="AF1293" t="str">
            <v/>
          </cell>
          <cell r="AG1293" t="str">
            <v>价值宽带</v>
          </cell>
          <cell r="AH1293" t="str">
            <v>续本月</v>
          </cell>
          <cell r="AI1293" t="str">
            <v>是</v>
          </cell>
          <cell r="AJ1293">
            <v>15917742404</v>
          </cell>
          <cell r="AO1293">
            <v>0</v>
          </cell>
          <cell r="AR1293" t="str">
            <v>白石岗区</v>
          </cell>
        </row>
        <row r="1294">
          <cell r="F1294">
            <v>13828812615</v>
          </cell>
          <cell r="G1294" t="str">
            <v>13828812615</v>
          </cell>
          <cell r="H1294" t="str">
            <v>孔令源</v>
          </cell>
          <cell r="I1294" t="str">
            <v>预付费东莞住宅新装或续费768元包年，带宽4M</v>
          </cell>
          <cell r="J1294">
            <v>768</v>
          </cell>
          <cell r="K1294">
            <v>768</v>
          </cell>
          <cell r="L1294" t="str">
            <v>2014-06-15</v>
          </cell>
          <cell r="M1294">
            <v>42170</v>
          </cell>
          <cell r="N1294" t="str">
            <v>2016-06-15</v>
          </cell>
          <cell r="O1294" t="str">
            <v>2015-06-14</v>
          </cell>
          <cell r="P1294" t="str">
            <v>宽带预付费</v>
          </cell>
          <cell r="Q1294" t="str">
            <v>续费</v>
          </cell>
          <cell r="R1294" t="str">
            <v>提前充值</v>
          </cell>
          <cell r="S1294" t="str">
            <v>家庭用户</v>
          </cell>
          <cell r="T1294" t="str">
            <v>FTTH</v>
          </cell>
          <cell r="U1294" t="str">
            <v>蓝海兰(lanhl)</v>
          </cell>
          <cell r="V1294" t="str">
            <v>DL东铁办公</v>
          </cell>
          <cell r="W1294" t="str">
            <v>电商价值宽带营销</v>
          </cell>
          <cell r="X1294" t="str">
            <v>黄江区</v>
          </cell>
          <cell r="Y1294">
            <v>0</v>
          </cell>
          <cell r="Z1294">
            <v>0</v>
          </cell>
          <cell r="AA1294" t="str">
            <v>黄江区</v>
          </cell>
          <cell r="AB1294" t="str">
            <v>14</v>
          </cell>
          <cell r="AC1294">
            <v>4</v>
          </cell>
          <cell r="AD1294">
            <v>12</v>
          </cell>
          <cell r="AE1294" t="str">
            <v>是</v>
          </cell>
          <cell r="AF1294" t="str">
            <v/>
          </cell>
          <cell r="AG1294" t="str">
            <v>否</v>
          </cell>
          <cell r="AH1294" t="str">
            <v>续本月</v>
          </cell>
          <cell r="AI1294" t="str">
            <v>是</v>
          </cell>
          <cell r="AJ1294">
            <v>13828812615</v>
          </cell>
          <cell r="AO1294">
            <v>0</v>
          </cell>
          <cell r="AR1294" t="str">
            <v>白石岗区</v>
          </cell>
        </row>
        <row r="1295">
          <cell r="F1295">
            <v>15016812591</v>
          </cell>
          <cell r="G1295" t="str">
            <v>15016812591</v>
          </cell>
          <cell r="H1295" t="str">
            <v>涂仕海</v>
          </cell>
          <cell r="I1295" t="str">
            <v>预付费东莞住宅新装或续费888元包年，带宽12M</v>
          </cell>
          <cell r="J1295">
            <v>888</v>
          </cell>
          <cell r="K1295">
            <v>888</v>
          </cell>
          <cell r="L1295" t="str">
            <v>2011-09-06</v>
          </cell>
          <cell r="M1295">
            <v>42174</v>
          </cell>
          <cell r="N1295" t="str">
            <v>2016-06-19</v>
          </cell>
          <cell r="O1295" t="str">
            <v>2015-06-14</v>
          </cell>
          <cell r="P1295" t="str">
            <v>宽带预付费</v>
          </cell>
          <cell r="Q1295" t="str">
            <v>续费</v>
          </cell>
          <cell r="R1295" t="str">
            <v>当月充值</v>
          </cell>
          <cell r="S1295" t="str">
            <v>家庭用户</v>
          </cell>
          <cell r="T1295" t="str">
            <v>FTTH</v>
          </cell>
          <cell r="U1295" t="str">
            <v>赵妮(zhaon)</v>
          </cell>
          <cell r="V1295" t="str">
            <v>ZX常平陈常利</v>
          </cell>
          <cell r="W1295" t="str">
            <v/>
          </cell>
          <cell r="X1295" t="str">
            <v>常平区</v>
          </cell>
          <cell r="Y1295">
            <v>0</v>
          </cell>
          <cell r="Z1295">
            <v>0</v>
          </cell>
          <cell r="AA1295" t="str">
            <v>常平区</v>
          </cell>
          <cell r="AB1295" t="str">
            <v>14</v>
          </cell>
          <cell r="AC1295">
            <v>12</v>
          </cell>
          <cell r="AD1295">
            <v>12</v>
          </cell>
          <cell r="AE1295" t="str">
            <v>是</v>
          </cell>
          <cell r="AF1295" t="str">
            <v/>
          </cell>
          <cell r="AG1295" t="str">
            <v>价值宽带</v>
          </cell>
          <cell r="AH1295" t="str">
            <v>续本月</v>
          </cell>
          <cell r="AI1295" t="str">
            <v>是</v>
          </cell>
          <cell r="AJ1295">
            <v>15016812591</v>
          </cell>
          <cell r="AO1295">
            <v>0</v>
          </cell>
          <cell r="AR1295" t="str">
            <v>旺富区</v>
          </cell>
        </row>
        <row r="1296">
          <cell r="F1296">
            <v>13712671398</v>
          </cell>
          <cell r="G1296" t="str">
            <v>13712671398</v>
          </cell>
          <cell r="H1296" t="str">
            <v>辜延海</v>
          </cell>
          <cell r="I1296" t="str">
            <v>预付费东莞住宅新装或续费888元包年，带宽12M</v>
          </cell>
          <cell r="J1296">
            <v>888</v>
          </cell>
          <cell r="K1296">
            <v>888</v>
          </cell>
          <cell r="L1296" t="str">
            <v>2011-06-08</v>
          </cell>
          <cell r="M1296">
            <v>42165</v>
          </cell>
          <cell r="N1296" t="str">
            <v>2016-06-12</v>
          </cell>
          <cell r="O1296" t="str">
            <v>2015-06-12</v>
          </cell>
          <cell r="P1296" t="str">
            <v>宽带预付费</v>
          </cell>
          <cell r="Q1296" t="str">
            <v>续费</v>
          </cell>
          <cell r="R1296" t="str">
            <v>往月充值</v>
          </cell>
          <cell r="S1296" t="str">
            <v>家庭用户</v>
          </cell>
          <cell r="T1296" t="str">
            <v>FTTH</v>
          </cell>
          <cell r="U1296" t="str">
            <v>营业厅经理(BQYX01)</v>
          </cell>
          <cell r="V1296" t="str">
            <v>ZX石排吴友义</v>
          </cell>
          <cell r="W1296" t="str">
            <v>电商价值宽带营销</v>
          </cell>
          <cell r="X1296" t="str">
            <v>石排区</v>
          </cell>
          <cell r="Y1296">
            <v>0</v>
          </cell>
          <cell r="Z1296">
            <v>0</v>
          </cell>
          <cell r="AA1296" t="str">
            <v>石排区</v>
          </cell>
          <cell r="AB1296" t="str">
            <v>12</v>
          </cell>
          <cell r="AC1296">
            <v>12</v>
          </cell>
          <cell r="AD1296">
            <v>12</v>
          </cell>
          <cell r="AE1296" t="str">
            <v>是</v>
          </cell>
          <cell r="AF1296" t="str">
            <v/>
          </cell>
          <cell r="AG1296" t="str">
            <v>价值宽带</v>
          </cell>
          <cell r="AH1296" t="str">
            <v>续本月</v>
          </cell>
          <cell r="AI1296" t="str">
            <v>是</v>
          </cell>
          <cell r="AJ1296">
            <v>13712671398</v>
          </cell>
          <cell r="AO1296">
            <v>0</v>
          </cell>
          <cell r="AR1296" t="str">
            <v>旺富区</v>
          </cell>
        </row>
        <row r="1297">
          <cell r="F1297">
            <v>13712027736</v>
          </cell>
          <cell r="G1297" t="str">
            <v>13712027736</v>
          </cell>
          <cell r="H1297" t="str">
            <v>马乃范</v>
          </cell>
          <cell r="I1297" t="str">
            <v>预付费东莞住宅新装或续费888元包年，带宽12M</v>
          </cell>
          <cell r="J1297">
            <v>888</v>
          </cell>
          <cell r="K1297">
            <v>888</v>
          </cell>
          <cell r="L1297" t="str">
            <v>2009-08-04</v>
          </cell>
          <cell r="M1297">
            <v>42167</v>
          </cell>
          <cell r="N1297" t="str">
            <v>2016-06-14</v>
          </cell>
          <cell r="O1297" t="str">
            <v>2015-06-14</v>
          </cell>
          <cell r="P1297" t="str">
            <v>宽带预付费</v>
          </cell>
          <cell r="Q1297" t="str">
            <v>续费</v>
          </cell>
          <cell r="R1297" t="str">
            <v>往月充值</v>
          </cell>
          <cell r="S1297" t="str">
            <v>家庭用户</v>
          </cell>
          <cell r="T1297" t="str">
            <v>(传统)XDSL</v>
          </cell>
          <cell r="U1297" t="str">
            <v>谭少华(tansh)</v>
          </cell>
          <cell r="V1297" t="str">
            <v>ZX横沥肖任</v>
          </cell>
          <cell r="W1297" t="str">
            <v/>
          </cell>
          <cell r="X1297" t="str">
            <v>横沥区</v>
          </cell>
          <cell r="Y1297">
            <v>0</v>
          </cell>
          <cell r="Z1297">
            <v>0</v>
          </cell>
          <cell r="AA1297" t="str">
            <v>横沥区</v>
          </cell>
          <cell r="AB1297" t="str">
            <v>14</v>
          </cell>
          <cell r="AC1297">
            <v>12</v>
          </cell>
          <cell r="AD1297">
            <v>12</v>
          </cell>
          <cell r="AE1297" t="str">
            <v>否</v>
          </cell>
          <cell r="AF1297" t="str">
            <v/>
          </cell>
          <cell r="AG1297" t="str">
            <v>价值宽带</v>
          </cell>
          <cell r="AH1297" t="str">
            <v>续本月</v>
          </cell>
          <cell r="AI1297" t="str">
            <v>否</v>
          </cell>
          <cell r="AO1297">
            <v>0</v>
          </cell>
          <cell r="AR1297" t="str">
            <v>华田区</v>
          </cell>
        </row>
        <row r="1298">
          <cell r="F1298">
            <v>13532393441</v>
          </cell>
          <cell r="G1298" t="str">
            <v>13532393441</v>
          </cell>
          <cell r="H1298" t="str">
            <v>张慧琴</v>
          </cell>
          <cell r="I1298" t="str">
            <v>预付费东莞住宅新装或续费680元包年，带宽4M</v>
          </cell>
          <cell r="J1298">
            <v>680</v>
          </cell>
          <cell r="K1298">
            <v>680</v>
          </cell>
          <cell r="L1298" t="str">
            <v>2011-03-28</v>
          </cell>
          <cell r="M1298">
            <v>42235</v>
          </cell>
          <cell r="N1298" t="str">
            <v>2016-08-19</v>
          </cell>
          <cell r="O1298" t="str">
            <v>2015-06-13</v>
          </cell>
          <cell r="P1298" t="str">
            <v>宽带预付费</v>
          </cell>
          <cell r="Q1298" t="str">
            <v>续费</v>
          </cell>
          <cell r="R1298" t="str">
            <v>提前充值</v>
          </cell>
          <cell r="S1298" t="str">
            <v>家庭用户</v>
          </cell>
          <cell r="T1298" t="str">
            <v>(传统)XDSL</v>
          </cell>
          <cell r="U1298" t="str">
            <v>营业厅副经理(BQYX02)</v>
          </cell>
          <cell r="V1298" t="str">
            <v>ZX石排吴友义</v>
          </cell>
          <cell r="W1298" t="str">
            <v>3057219</v>
          </cell>
          <cell r="X1298" t="str">
            <v>石排区</v>
          </cell>
          <cell r="Y1298">
            <v>0</v>
          </cell>
          <cell r="Z1298">
            <v>0</v>
          </cell>
          <cell r="AA1298" t="str">
            <v>石排区</v>
          </cell>
          <cell r="AB1298" t="str">
            <v>13</v>
          </cell>
          <cell r="AC1298">
            <v>4</v>
          </cell>
          <cell r="AD1298">
            <v>12</v>
          </cell>
          <cell r="AE1298" t="str">
            <v>否</v>
          </cell>
          <cell r="AF1298" t="str">
            <v/>
          </cell>
          <cell r="AG1298" t="str">
            <v>否</v>
          </cell>
          <cell r="AH1298" t="str">
            <v>续后期</v>
          </cell>
          <cell r="AI1298" t="str">
            <v>否</v>
          </cell>
          <cell r="AO1298">
            <v>0</v>
          </cell>
          <cell r="AR1298" t="str">
            <v>洋犀区</v>
          </cell>
        </row>
        <row r="1299">
          <cell r="F1299">
            <v>13568461899</v>
          </cell>
          <cell r="G1299" t="str">
            <v>13568461899</v>
          </cell>
          <cell r="H1299" t="str">
            <v>蔡宪书</v>
          </cell>
          <cell r="I1299" t="str">
            <v>预付费东莞住宅新装或续费1088元包年，带宽10M</v>
          </cell>
          <cell r="J1299">
            <v>1088</v>
          </cell>
          <cell r="K1299">
            <v>1088</v>
          </cell>
          <cell r="L1299" t="str">
            <v>2013-07-23</v>
          </cell>
          <cell r="M1299">
            <v>42208</v>
          </cell>
          <cell r="N1299" t="str">
            <v>2016-07-23</v>
          </cell>
          <cell r="O1299" t="str">
            <v>2015-06-12</v>
          </cell>
          <cell r="P1299" t="str">
            <v>宽带预付费</v>
          </cell>
          <cell r="Q1299" t="str">
            <v>续费</v>
          </cell>
          <cell r="R1299" t="str">
            <v>提前充值</v>
          </cell>
          <cell r="S1299" t="str">
            <v>家庭用户</v>
          </cell>
          <cell r="T1299" t="str">
            <v>FTTH</v>
          </cell>
          <cell r="U1299" t="str">
            <v>李佩钰(lipy)</v>
          </cell>
          <cell r="V1299" t="str">
            <v>ZX石碣杨辉</v>
          </cell>
          <cell r="W1299" t="str">
            <v/>
          </cell>
          <cell r="X1299" t="str">
            <v>石碣区</v>
          </cell>
          <cell r="Y1299">
            <v>0</v>
          </cell>
          <cell r="Z1299">
            <v>0</v>
          </cell>
          <cell r="AA1299" t="str">
            <v>石碣区</v>
          </cell>
          <cell r="AB1299" t="str">
            <v>12</v>
          </cell>
          <cell r="AC1299">
            <v>10</v>
          </cell>
          <cell r="AD1299">
            <v>12</v>
          </cell>
          <cell r="AE1299" t="str">
            <v>是</v>
          </cell>
          <cell r="AF1299" t="str">
            <v/>
          </cell>
          <cell r="AG1299" t="str">
            <v>价值宽带</v>
          </cell>
          <cell r="AH1299" t="str">
            <v>续后期</v>
          </cell>
          <cell r="AI1299" t="str">
            <v>否</v>
          </cell>
          <cell r="AO1299">
            <v>0</v>
          </cell>
          <cell r="AR1299" t="str">
            <v>洋犀区</v>
          </cell>
        </row>
        <row r="1300">
          <cell r="F1300">
            <v>13412789845</v>
          </cell>
          <cell r="G1300" t="str">
            <v>13412789845</v>
          </cell>
          <cell r="H1300" t="str">
            <v>曹积明</v>
          </cell>
          <cell r="I1300" t="str">
            <v>预付费东莞住宅新装或续费888元包年，带宽12M</v>
          </cell>
          <cell r="J1300">
            <v>888</v>
          </cell>
          <cell r="K1300">
            <v>888</v>
          </cell>
          <cell r="L1300" t="str">
            <v>2014-06-10</v>
          </cell>
          <cell r="M1300">
            <v>42165</v>
          </cell>
          <cell r="N1300" t="str">
            <v>2016-06-12</v>
          </cell>
          <cell r="O1300" t="str">
            <v>2015-06-12</v>
          </cell>
          <cell r="P1300" t="str">
            <v>宽带预付费</v>
          </cell>
          <cell r="Q1300" t="str">
            <v>续费</v>
          </cell>
          <cell r="R1300" t="str">
            <v>往月充值</v>
          </cell>
          <cell r="S1300" t="str">
            <v>家庭用户</v>
          </cell>
          <cell r="T1300" t="str">
            <v>FTTH</v>
          </cell>
          <cell r="U1300" t="str">
            <v>营业厅经理(BQYX01)</v>
          </cell>
          <cell r="V1300" t="str">
            <v>DSBR石排吴基涛</v>
          </cell>
          <cell r="W1300" t="str">
            <v/>
          </cell>
          <cell r="X1300" t="str">
            <v>石排区</v>
          </cell>
          <cell r="Y1300">
            <v>0</v>
          </cell>
          <cell r="Z1300">
            <v>0</v>
          </cell>
          <cell r="AA1300" t="str">
            <v>石排区</v>
          </cell>
          <cell r="AB1300" t="str">
            <v>12</v>
          </cell>
          <cell r="AC1300">
            <v>12</v>
          </cell>
          <cell r="AD1300">
            <v>12</v>
          </cell>
          <cell r="AE1300" t="str">
            <v>是</v>
          </cell>
          <cell r="AF1300" t="str">
            <v/>
          </cell>
          <cell r="AG1300" t="str">
            <v>价值宽带</v>
          </cell>
          <cell r="AH1300" t="str">
            <v>续本月</v>
          </cell>
          <cell r="AI1300" t="str">
            <v>是</v>
          </cell>
          <cell r="AJ1300">
            <v>13412789845</v>
          </cell>
          <cell r="AO1300">
            <v>0</v>
          </cell>
          <cell r="AR1300" t="str">
            <v>东站区</v>
          </cell>
        </row>
        <row r="1301">
          <cell r="F1301">
            <v>13431484825</v>
          </cell>
          <cell r="G1301" t="str">
            <v>13431484825</v>
          </cell>
          <cell r="H1301" t="str">
            <v>郭大华</v>
          </cell>
          <cell r="I1301" t="str">
            <v>预付费东莞住宅新装或续费1408元包2年，带宽12M</v>
          </cell>
          <cell r="J1301">
            <v>1408</v>
          </cell>
          <cell r="K1301">
            <v>1408</v>
          </cell>
          <cell r="L1301" t="str">
            <v>2013-06-01</v>
          </cell>
          <cell r="M1301">
            <v>42173</v>
          </cell>
          <cell r="N1301" t="str">
            <v>2017-06-18</v>
          </cell>
          <cell r="O1301" t="str">
            <v>2015-06-14</v>
          </cell>
          <cell r="P1301" t="str">
            <v>宽带预付费</v>
          </cell>
          <cell r="Q1301" t="str">
            <v>续费</v>
          </cell>
          <cell r="R1301" t="str">
            <v>提前充值</v>
          </cell>
          <cell r="S1301" t="str">
            <v>家庭用户</v>
          </cell>
          <cell r="T1301" t="str">
            <v>(传统)XDSL</v>
          </cell>
          <cell r="U1301" t="str">
            <v>许小艳(xuxiaoy)</v>
          </cell>
          <cell r="V1301" t="str">
            <v>DL东铁办公</v>
          </cell>
          <cell r="W1301" t="str">
            <v>1.施工单号...  2.  3.  4.</v>
          </cell>
          <cell r="X1301" t="str">
            <v>寮步区</v>
          </cell>
          <cell r="Y1301">
            <v>0</v>
          </cell>
          <cell r="Z1301">
            <v>0</v>
          </cell>
          <cell r="AA1301" t="str">
            <v>寮步区</v>
          </cell>
          <cell r="AB1301" t="str">
            <v>14</v>
          </cell>
          <cell r="AC1301">
            <v>12</v>
          </cell>
          <cell r="AD1301">
            <v>24</v>
          </cell>
          <cell r="AE1301" t="str">
            <v>否</v>
          </cell>
          <cell r="AF1301" t="str">
            <v/>
          </cell>
          <cell r="AG1301" t="str">
            <v>价值宽带</v>
          </cell>
          <cell r="AH1301" t="str">
            <v>续本月</v>
          </cell>
          <cell r="AI1301" t="str">
            <v>否</v>
          </cell>
          <cell r="AO1301">
            <v>0</v>
          </cell>
          <cell r="AR1301" t="str">
            <v>东坑区</v>
          </cell>
        </row>
        <row r="1302">
          <cell r="F1302">
            <v>13868571110</v>
          </cell>
          <cell r="G1302" t="str">
            <v>13868571110</v>
          </cell>
          <cell r="H1302" t="str">
            <v>卿勇松</v>
          </cell>
          <cell r="I1302" t="str">
            <v>预付费东莞住宅新装或续费1998元包两年送半年，带宽10M</v>
          </cell>
          <cell r="J1302">
            <v>1998</v>
          </cell>
          <cell r="K1302">
            <v>1998</v>
          </cell>
          <cell r="L1302" t="str">
            <v>2013-07-22</v>
          </cell>
          <cell r="M1302">
            <v>42207</v>
          </cell>
          <cell r="N1302" t="str">
            <v>2018-01-22</v>
          </cell>
          <cell r="O1302" t="str">
            <v>2015-06-14</v>
          </cell>
          <cell r="P1302" t="str">
            <v>宽带预付费</v>
          </cell>
          <cell r="Q1302" t="str">
            <v>续费</v>
          </cell>
          <cell r="R1302" t="str">
            <v>提前充值</v>
          </cell>
          <cell r="S1302" t="str">
            <v>家庭用户</v>
          </cell>
          <cell r="T1302" t="str">
            <v>(传统)XDSL</v>
          </cell>
          <cell r="U1302" t="str">
            <v>许小艳(xuxiaoy)</v>
          </cell>
          <cell r="V1302" t="str">
            <v>DL东铁办公</v>
          </cell>
          <cell r="W1302" t="str">
            <v>1.施工单号222665.  2.  3.  4.</v>
          </cell>
          <cell r="X1302" t="str">
            <v>寮步区</v>
          </cell>
          <cell r="Y1302">
            <v>0</v>
          </cell>
          <cell r="Z1302">
            <v>0</v>
          </cell>
          <cell r="AA1302" t="str">
            <v>寮步区</v>
          </cell>
          <cell r="AB1302" t="str">
            <v>14</v>
          </cell>
          <cell r="AC1302">
            <v>10</v>
          </cell>
          <cell r="AD1302">
            <v>30</v>
          </cell>
          <cell r="AE1302" t="str">
            <v>否</v>
          </cell>
          <cell r="AF1302" t="str">
            <v/>
          </cell>
          <cell r="AG1302" t="str">
            <v>价值宽带</v>
          </cell>
          <cell r="AH1302" t="str">
            <v>续后期</v>
          </cell>
          <cell r="AI1302" t="str">
            <v>否</v>
          </cell>
          <cell r="AO1302">
            <v>0</v>
          </cell>
          <cell r="AR1302" t="str">
            <v>东坑区</v>
          </cell>
        </row>
        <row r="1303">
          <cell r="F1303">
            <v>15007692196</v>
          </cell>
          <cell r="G1303" t="str">
            <v>15007692196</v>
          </cell>
          <cell r="H1303" t="str">
            <v>林焕钦</v>
          </cell>
          <cell r="I1303" t="str">
            <v>预付费东莞住宅新装或续费888元包年，带宽12M</v>
          </cell>
          <cell r="J1303">
            <v>888</v>
          </cell>
          <cell r="K1303">
            <v>888</v>
          </cell>
          <cell r="L1303" t="str">
            <v>2013-06-14</v>
          </cell>
          <cell r="M1303">
            <v>42169</v>
          </cell>
          <cell r="N1303" t="str">
            <v>2016-06-14</v>
          </cell>
          <cell r="O1303" t="str">
            <v>2015-06-14</v>
          </cell>
          <cell r="P1303" t="str">
            <v>宽带预付费</v>
          </cell>
          <cell r="Q1303" t="str">
            <v>续费</v>
          </cell>
          <cell r="R1303" t="str">
            <v>提前充值</v>
          </cell>
          <cell r="S1303" t="str">
            <v>家庭用户</v>
          </cell>
          <cell r="T1303" t="str">
            <v>FTTH</v>
          </cell>
          <cell r="U1303" t="str">
            <v>许小艳(xuxiaoy)</v>
          </cell>
          <cell r="V1303" t="str">
            <v>ZX寮步魏祥洋</v>
          </cell>
          <cell r="W1303" t="str">
            <v>电商价值宽带营销</v>
          </cell>
          <cell r="X1303" t="str">
            <v>寮步区</v>
          </cell>
          <cell r="Y1303">
            <v>0</v>
          </cell>
          <cell r="Z1303">
            <v>0</v>
          </cell>
          <cell r="AA1303" t="str">
            <v>寮步区</v>
          </cell>
          <cell r="AB1303" t="str">
            <v>14</v>
          </cell>
          <cell r="AC1303">
            <v>12</v>
          </cell>
          <cell r="AD1303">
            <v>12</v>
          </cell>
          <cell r="AE1303" t="str">
            <v>是</v>
          </cell>
          <cell r="AF1303" t="str">
            <v/>
          </cell>
          <cell r="AG1303" t="str">
            <v>价值宽带</v>
          </cell>
          <cell r="AH1303" t="str">
            <v>续本月</v>
          </cell>
          <cell r="AI1303" t="str">
            <v>是</v>
          </cell>
          <cell r="AJ1303">
            <v>15007692196</v>
          </cell>
          <cell r="AO1303">
            <v>0</v>
          </cell>
          <cell r="AR1303" t="str">
            <v>东坑区</v>
          </cell>
        </row>
        <row r="1304">
          <cell r="F1304">
            <v>18820300620</v>
          </cell>
          <cell r="G1304" t="str">
            <v>18820300620</v>
          </cell>
          <cell r="H1304" t="str">
            <v>侯旭国</v>
          </cell>
          <cell r="I1304" t="str">
            <v>预付费东莞住宅新装或续费680元包年，带宽4M</v>
          </cell>
          <cell r="J1304">
            <v>680</v>
          </cell>
          <cell r="K1304">
            <v>680</v>
          </cell>
          <cell r="L1304" t="str">
            <v>2013-06-20</v>
          </cell>
          <cell r="M1304">
            <v>42175</v>
          </cell>
          <cell r="N1304" t="str">
            <v>2016-06-20</v>
          </cell>
          <cell r="O1304" t="str">
            <v>2015-06-12</v>
          </cell>
          <cell r="P1304" t="str">
            <v>宽带预付费</v>
          </cell>
          <cell r="Q1304" t="str">
            <v>续费</v>
          </cell>
          <cell r="R1304" t="str">
            <v>提前充值</v>
          </cell>
          <cell r="S1304" t="str">
            <v>家庭用户</v>
          </cell>
          <cell r="T1304" t="str">
            <v>(传统)XDSL</v>
          </cell>
          <cell r="U1304" t="str">
            <v>许小艳(xuxiaoy)</v>
          </cell>
          <cell r="V1304" t="str">
            <v>ZX寮步钟宝明</v>
          </cell>
          <cell r="W1304" t="str">
            <v>1.施工单号219936.  2.  3.  4.</v>
          </cell>
          <cell r="X1304" t="str">
            <v>寮步区</v>
          </cell>
          <cell r="Y1304">
            <v>0</v>
          </cell>
          <cell r="Z1304">
            <v>0</v>
          </cell>
          <cell r="AA1304" t="str">
            <v>寮步区</v>
          </cell>
          <cell r="AB1304" t="str">
            <v>12</v>
          </cell>
          <cell r="AC1304">
            <v>4</v>
          </cell>
          <cell r="AD1304">
            <v>12</v>
          </cell>
          <cell r="AE1304" t="str">
            <v>否</v>
          </cell>
          <cell r="AF1304" t="str">
            <v/>
          </cell>
          <cell r="AG1304" t="str">
            <v>否</v>
          </cell>
          <cell r="AH1304" t="str">
            <v>续本月</v>
          </cell>
          <cell r="AI1304" t="str">
            <v>否</v>
          </cell>
          <cell r="AO1304">
            <v>0</v>
          </cell>
          <cell r="AR1304" t="str">
            <v>东坑区</v>
          </cell>
        </row>
        <row r="1305">
          <cell r="F1305">
            <v>13532730591</v>
          </cell>
          <cell r="G1305" t="str">
            <v>13532730591</v>
          </cell>
          <cell r="H1305" t="str">
            <v>李念</v>
          </cell>
          <cell r="I1305" t="str">
            <v>预付费东莞住宅新装或续费888元包年，带宽12M</v>
          </cell>
          <cell r="J1305">
            <v>888</v>
          </cell>
          <cell r="K1305">
            <v>888</v>
          </cell>
          <cell r="L1305" t="str">
            <v>2011-03-05</v>
          </cell>
          <cell r="M1305">
            <v>42166</v>
          </cell>
          <cell r="N1305" t="str">
            <v>2016-06-13</v>
          </cell>
          <cell r="O1305" t="str">
            <v>2015-06-13</v>
          </cell>
          <cell r="P1305" t="str">
            <v>宽带预付费</v>
          </cell>
          <cell r="Q1305" t="str">
            <v>续费</v>
          </cell>
          <cell r="R1305" t="str">
            <v>往月充值</v>
          </cell>
          <cell r="S1305" t="str">
            <v>家庭用户</v>
          </cell>
          <cell r="T1305" t="str">
            <v>FTTH</v>
          </cell>
          <cell r="U1305" t="str">
            <v>许小艳(xuxiaoy)</v>
          </cell>
          <cell r="V1305" t="str">
            <v>DL东铁办公</v>
          </cell>
          <cell r="W1305" t="str">
            <v>电商价值宽带营销</v>
          </cell>
          <cell r="X1305" t="str">
            <v>寮步区</v>
          </cell>
          <cell r="Y1305">
            <v>0</v>
          </cell>
          <cell r="Z1305">
            <v>0</v>
          </cell>
          <cell r="AA1305" t="str">
            <v>寮步区</v>
          </cell>
          <cell r="AB1305" t="str">
            <v>13</v>
          </cell>
          <cell r="AC1305">
            <v>12</v>
          </cell>
          <cell r="AD1305">
            <v>12</v>
          </cell>
          <cell r="AE1305" t="str">
            <v>是</v>
          </cell>
          <cell r="AF1305" t="str">
            <v/>
          </cell>
          <cell r="AG1305" t="str">
            <v>价值宽带</v>
          </cell>
          <cell r="AH1305" t="str">
            <v>续本月</v>
          </cell>
          <cell r="AI1305" t="str">
            <v>是</v>
          </cell>
          <cell r="AJ1305">
            <v>13532730591</v>
          </cell>
          <cell r="AO1305">
            <v>0</v>
          </cell>
          <cell r="AR1305" t="str">
            <v>白石岗区</v>
          </cell>
        </row>
        <row r="1306">
          <cell r="F1306">
            <v>13790274587</v>
          </cell>
          <cell r="G1306" t="str">
            <v>13790274587</v>
          </cell>
          <cell r="H1306" t="str">
            <v>彭传建</v>
          </cell>
          <cell r="I1306" t="str">
            <v>预付费东莞住宅新装或续费888元包年，带宽12M</v>
          </cell>
          <cell r="J1306">
            <v>888</v>
          </cell>
          <cell r="K1306">
            <v>888</v>
          </cell>
          <cell r="L1306" t="str">
            <v>2014-06-21</v>
          </cell>
          <cell r="M1306">
            <v>42176</v>
          </cell>
          <cell r="N1306" t="str">
            <v>2016-06-21</v>
          </cell>
          <cell r="O1306" t="str">
            <v>2015-06-13</v>
          </cell>
          <cell r="P1306" t="str">
            <v>宽带预付费</v>
          </cell>
          <cell r="Q1306" t="str">
            <v>续费</v>
          </cell>
          <cell r="R1306" t="str">
            <v>提前充值</v>
          </cell>
          <cell r="S1306" t="str">
            <v>家庭用户</v>
          </cell>
          <cell r="T1306" t="str">
            <v>FTTH</v>
          </cell>
          <cell r="U1306" t="str">
            <v>许小艳(xuxiaoy)</v>
          </cell>
          <cell r="V1306" t="str">
            <v>ZY寮步营业厅</v>
          </cell>
          <cell r="W1306" t="str">
            <v>电商价值宽带营销</v>
          </cell>
          <cell r="X1306" t="str">
            <v>寮步区</v>
          </cell>
          <cell r="Y1306">
            <v>0</v>
          </cell>
          <cell r="Z1306">
            <v>0</v>
          </cell>
          <cell r="AA1306" t="str">
            <v>寮步区</v>
          </cell>
          <cell r="AB1306" t="str">
            <v>13</v>
          </cell>
          <cell r="AC1306">
            <v>12</v>
          </cell>
          <cell r="AD1306">
            <v>12</v>
          </cell>
          <cell r="AE1306" t="str">
            <v>是</v>
          </cell>
          <cell r="AF1306" t="str">
            <v/>
          </cell>
          <cell r="AG1306" t="str">
            <v>价值宽带</v>
          </cell>
          <cell r="AH1306" t="str">
            <v>续本月</v>
          </cell>
          <cell r="AI1306" t="str">
            <v>是</v>
          </cell>
          <cell r="AJ1306">
            <v>13790274587</v>
          </cell>
          <cell r="AO1306">
            <v>0</v>
          </cell>
          <cell r="AR1306" t="str">
            <v>大京九区</v>
          </cell>
        </row>
        <row r="1307">
          <cell r="F1307">
            <v>15899634249</v>
          </cell>
          <cell r="G1307" t="str">
            <v>15899634249</v>
          </cell>
          <cell r="H1307" t="str">
            <v>梁朗超</v>
          </cell>
          <cell r="I1307" t="str">
            <v>预付费东莞住宅新装或续费768元包年，带宽4M</v>
          </cell>
          <cell r="J1307">
            <v>768</v>
          </cell>
          <cell r="K1307">
            <v>768</v>
          </cell>
          <cell r="L1307" t="str">
            <v>2014-06-10</v>
          </cell>
          <cell r="M1307">
            <v>42165</v>
          </cell>
          <cell r="N1307" t="str">
            <v>2016-06-14</v>
          </cell>
          <cell r="O1307" t="str">
            <v>2015-06-14</v>
          </cell>
          <cell r="P1307" t="str">
            <v>宽带预付费</v>
          </cell>
          <cell r="Q1307" t="str">
            <v>续费</v>
          </cell>
          <cell r="R1307" t="str">
            <v>往月充值</v>
          </cell>
          <cell r="S1307" t="str">
            <v>家庭用户</v>
          </cell>
          <cell r="T1307" t="str">
            <v>FTTH</v>
          </cell>
          <cell r="U1307" t="str">
            <v>许小艳(xuxiaoy)</v>
          </cell>
          <cell r="V1307" t="str">
            <v>ZY寮步营业厅</v>
          </cell>
          <cell r="W1307" t="str">
            <v>电商价值宽带营销</v>
          </cell>
          <cell r="X1307" t="str">
            <v>寮步区</v>
          </cell>
          <cell r="Y1307">
            <v>0</v>
          </cell>
          <cell r="Z1307">
            <v>0</v>
          </cell>
          <cell r="AA1307" t="str">
            <v>寮步区</v>
          </cell>
          <cell r="AB1307" t="str">
            <v>14</v>
          </cell>
          <cell r="AC1307">
            <v>4</v>
          </cell>
          <cell r="AD1307">
            <v>12</v>
          </cell>
          <cell r="AE1307" t="str">
            <v>是</v>
          </cell>
          <cell r="AF1307" t="str">
            <v/>
          </cell>
          <cell r="AG1307" t="str">
            <v>否</v>
          </cell>
          <cell r="AH1307" t="str">
            <v>续本月</v>
          </cell>
          <cell r="AI1307" t="str">
            <v>是</v>
          </cell>
          <cell r="AJ1307">
            <v>15899634249</v>
          </cell>
          <cell r="AO1307">
            <v>0</v>
          </cell>
          <cell r="AR1307" t="str">
            <v>东坑区</v>
          </cell>
        </row>
        <row r="1308">
          <cell r="F1308">
            <v>15089465408</v>
          </cell>
          <cell r="G1308" t="str">
            <v>15089465408</v>
          </cell>
          <cell r="H1308" t="str">
            <v>赖雄浩</v>
          </cell>
          <cell r="I1308" t="str">
            <v>预付费东莞住宅新装或续费888元包年，带宽12M</v>
          </cell>
          <cell r="J1308">
            <v>888</v>
          </cell>
          <cell r="K1308">
            <v>888</v>
          </cell>
          <cell r="L1308" t="str">
            <v>2013-06-11</v>
          </cell>
          <cell r="M1308">
            <v>42166</v>
          </cell>
          <cell r="N1308" t="str">
            <v>2016-06-14</v>
          </cell>
          <cell r="O1308" t="str">
            <v>2015-06-14</v>
          </cell>
          <cell r="P1308" t="str">
            <v>宽带预付费</v>
          </cell>
          <cell r="Q1308" t="str">
            <v>续费</v>
          </cell>
          <cell r="R1308" t="str">
            <v>往月充值</v>
          </cell>
          <cell r="S1308" t="str">
            <v>家庭用户</v>
          </cell>
          <cell r="T1308" t="str">
            <v>FTTH</v>
          </cell>
          <cell r="U1308" t="str">
            <v>许小艳(xuxiaoy)</v>
          </cell>
          <cell r="V1308" t="str">
            <v>DSBR寮步黄维劲</v>
          </cell>
          <cell r="W1308" t="str">
            <v>1.施工单号219146  2.  3.  4.</v>
          </cell>
          <cell r="X1308" t="str">
            <v>寮步区</v>
          </cell>
          <cell r="Y1308">
            <v>0</v>
          </cell>
          <cell r="Z1308">
            <v>0</v>
          </cell>
          <cell r="AA1308" t="str">
            <v>寮步区</v>
          </cell>
          <cell r="AB1308" t="str">
            <v>14</v>
          </cell>
          <cell r="AC1308">
            <v>12</v>
          </cell>
          <cell r="AD1308">
            <v>12</v>
          </cell>
          <cell r="AE1308" t="str">
            <v>是</v>
          </cell>
          <cell r="AF1308" t="str">
            <v/>
          </cell>
          <cell r="AG1308" t="str">
            <v>价值宽带</v>
          </cell>
          <cell r="AH1308" t="str">
            <v>续本月</v>
          </cell>
          <cell r="AI1308" t="str">
            <v>是</v>
          </cell>
          <cell r="AJ1308">
            <v>15089465408</v>
          </cell>
          <cell r="AO1308">
            <v>0</v>
          </cell>
          <cell r="AR1308" t="str">
            <v>东站区</v>
          </cell>
        </row>
        <row r="1309">
          <cell r="F1309">
            <v>13412503058</v>
          </cell>
          <cell r="G1309" t="str">
            <v>13412503058</v>
          </cell>
          <cell r="H1309" t="str">
            <v>李嘉敏</v>
          </cell>
          <cell r="I1309" t="str">
            <v>预付费东莞住宅新装或续费680元包年，带宽4M</v>
          </cell>
          <cell r="J1309">
            <v>680</v>
          </cell>
          <cell r="K1309">
            <v>680</v>
          </cell>
          <cell r="L1309" t="str">
            <v>2010-08-12</v>
          </cell>
          <cell r="M1309">
            <v>42175</v>
          </cell>
          <cell r="N1309" t="str">
            <v>2016-06-20</v>
          </cell>
          <cell r="O1309" t="str">
            <v>2015-06-12</v>
          </cell>
          <cell r="P1309" t="str">
            <v>宽带预付费</v>
          </cell>
          <cell r="Q1309" t="str">
            <v>续费</v>
          </cell>
          <cell r="R1309" t="str">
            <v>提前充值</v>
          </cell>
          <cell r="S1309" t="str">
            <v>家庭用户</v>
          </cell>
          <cell r="T1309" t="str">
            <v>(传统)XDSL</v>
          </cell>
          <cell r="U1309" t="str">
            <v>谭少华(tansh)</v>
          </cell>
          <cell r="V1309" t="str">
            <v>ZX横沥肖任</v>
          </cell>
          <cell r="W1309" t="str">
            <v/>
          </cell>
          <cell r="X1309" t="str">
            <v>横沥区</v>
          </cell>
          <cell r="Y1309">
            <v>0</v>
          </cell>
          <cell r="Z1309">
            <v>0</v>
          </cell>
          <cell r="AA1309" t="str">
            <v>横沥区</v>
          </cell>
          <cell r="AB1309" t="str">
            <v>12</v>
          </cell>
          <cell r="AC1309">
            <v>4</v>
          </cell>
          <cell r="AD1309">
            <v>12</v>
          </cell>
          <cell r="AE1309" t="str">
            <v>否</v>
          </cell>
          <cell r="AF1309" t="str">
            <v/>
          </cell>
          <cell r="AG1309" t="str">
            <v>否</v>
          </cell>
          <cell r="AH1309" t="str">
            <v>续本月</v>
          </cell>
          <cell r="AI1309" t="str">
            <v>否</v>
          </cell>
          <cell r="AO1309">
            <v>0</v>
          </cell>
          <cell r="AR1309" t="str">
            <v>东兴区</v>
          </cell>
        </row>
        <row r="1310">
          <cell r="F1310">
            <v>15271628054</v>
          </cell>
          <cell r="G1310" t="str">
            <v>15271628054</v>
          </cell>
          <cell r="H1310" t="str">
            <v>吕剑</v>
          </cell>
          <cell r="I1310" t="str">
            <v>预付费东莞住宅新装或续费888元包年，带宽12M</v>
          </cell>
          <cell r="J1310">
            <v>888</v>
          </cell>
          <cell r="K1310">
            <v>888</v>
          </cell>
          <cell r="L1310" t="str">
            <v>2013-03-25</v>
          </cell>
          <cell r="M1310">
            <v>42207</v>
          </cell>
          <cell r="N1310" t="str">
            <v>2016-07-22</v>
          </cell>
          <cell r="O1310" t="str">
            <v>2015-06-12</v>
          </cell>
          <cell r="P1310" t="str">
            <v>宽带预付费</v>
          </cell>
          <cell r="Q1310" t="str">
            <v>续费</v>
          </cell>
          <cell r="R1310" t="str">
            <v>提前充值</v>
          </cell>
          <cell r="S1310" t="str">
            <v>家庭用户</v>
          </cell>
          <cell r="T1310" t="str">
            <v>FTTH</v>
          </cell>
          <cell r="U1310" t="str">
            <v>谭少华(tansh)</v>
          </cell>
          <cell r="V1310" t="str">
            <v>ZX横沥肖任</v>
          </cell>
          <cell r="W1310" t="str">
            <v>电商价值宽带营销</v>
          </cell>
          <cell r="X1310" t="str">
            <v>横沥区</v>
          </cell>
          <cell r="Y1310">
            <v>0</v>
          </cell>
          <cell r="Z1310">
            <v>0</v>
          </cell>
          <cell r="AA1310" t="str">
            <v>横沥区</v>
          </cell>
          <cell r="AB1310" t="str">
            <v>12</v>
          </cell>
          <cell r="AC1310">
            <v>12</v>
          </cell>
          <cell r="AD1310">
            <v>12</v>
          </cell>
          <cell r="AE1310" t="str">
            <v>是</v>
          </cell>
          <cell r="AF1310" t="str">
            <v/>
          </cell>
          <cell r="AG1310" t="str">
            <v>价值宽带</v>
          </cell>
          <cell r="AH1310" t="str">
            <v>续后期</v>
          </cell>
          <cell r="AI1310" t="str">
            <v>否</v>
          </cell>
          <cell r="AO1310">
            <v>0</v>
          </cell>
          <cell r="AR1310" t="str">
            <v>上坑区</v>
          </cell>
        </row>
        <row r="1311">
          <cell r="F1311">
            <v>13620065577</v>
          </cell>
          <cell r="G1311" t="str">
            <v>13620065577</v>
          </cell>
          <cell r="H1311" t="str">
            <v>陈光荣</v>
          </cell>
          <cell r="I1311" t="str">
            <v>预付费东莞住宅新装或续费680元包年，带宽4M</v>
          </cell>
          <cell r="J1311">
            <v>680</v>
          </cell>
          <cell r="K1311">
            <v>680</v>
          </cell>
          <cell r="L1311" t="str">
            <v>2013-06-11</v>
          </cell>
          <cell r="M1311">
            <v>42170</v>
          </cell>
          <cell r="N1311" t="str">
            <v>2016-06-15</v>
          </cell>
          <cell r="O1311" t="str">
            <v>2015-06-14</v>
          </cell>
          <cell r="P1311" t="str">
            <v>宽带预付费</v>
          </cell>
          <cell r="Q1311" t="str">
            <v>续费</v>
          </cell>
          <cell r="R1311" t="str">
            <v>提前充值</v>
          </cell>
          <cell r="S1311" t="str">
            <v>家庭用户</v>
          </cell>
          <cell r="T1311" t="str">
            <v>(传统)XDSL</v>
          </cell>
          <cell r="U1311" t="str">
            <v>谭少华(tansh)</v>
          </cell>
          <cell r="V1311" t="str">
            <v>ZX横沥肖任</v>
          </cell>
          <cell r="W1311" t="str">
            <v>1、施工单号219089 2、3、4、</v>
          </cell>
          <cell r="X1311" t="str">
            <v>横沥区</v>
          </cell>
          <cell r="Y1311">
            <v>0</v>
          </cell>
          <cell r="Z1311">
            <v>0</v>
          </cell>
          <cell r="AA1311" t="str">
            <v>横沥区</v>
          </cell>
          <cell r="AB1311" t="str">
            <v>14</v>
          </cell>
          <cell r="AC1311">
            <v>4</v>
          </cell>
          <cell r="AD1311">
            <v>12</v>
          </cell>
          <cell r="AE1311" t="str">
            <v>否</v>
          </cell>
          <cell r="AF1311" t="str">
            <v/>
          </cell>
          <cell r="AG1311" t="str">
            <v>否</v>
          </cell>
          <cell r="AH1311" t="str">
            <v>续本月</v>
          </cell>
          <cell r="AI1311" t="str">
            <v>否</v>
          </cell>
          <cell r="AO1311">
            <v>0</v>
          </cell>
          <cell r="AR1311" t="str">
            <v>旺富区</v>
          </cell>
        </row>
        <row r="1312">
          <cell r="F1312">
            <v>13725744337</v>
          </cell>
          <cell r="G1312" t="str">
            <v>13725744337</v>
          </cell>
          <cell r="H1312" t="str">
            <v>孙彦伟</v>
          </cell>
          <cell r="I1312" t="str">
            <v>预付费东莞住宅新装或续费680元包年，带宽4M</v>
          </cell>
          <cell r="J1312">
            <v>680</v>
          </cell>
          <cell r="K1312">
            <v>680</v>
          </cell>
          <cell r="L1312" t="str">
            <v>2012-04-09</v>
          </cell>
          <cell r="M1312">
            <v>42166</v>
          </cell>
          <cell r="N1312" t="str">
            <v>2016-06-12</v>
          </cell>
          <cell r="O1312" t="str">
            <v>2015-06-12</v>
          </cell>
          <cell r="P1312" t="str">
            <v>宽带预付费</v>
          </cell>
          <cell r="Q1312" t="str">
            <v>续费</v>
          </cell>
          <cell r="R1312" t="str">
            <v>往月充值</v>
          </cell>
          <cell r="S1312" t="str">
            <v>家庭用户</v>
          </cell>
          <cell r="T1312" t="str">
            <v>FTTH</v>
          </cell>
          <cell r="U1312" t="str">
            <v>谭少华(tansh)</v>
          </cell>
          <cell r="V1312" t="str">
            <v>ZX横沥张泽文</v>
          </cell>
          <cell r="W1312" t="str">
            <v>赠送240元移动13925731490</v>
          </cell>
          <cell r="X1312" t="str">
            <v>横沥区</v>
          </cell>
          <cell r="Y1312">
            <v>0</v>
          </cell>
          <cell r="Z1312">
            <v>0</v>
          </cell>
          <cell r="AA1312" t="str">
            <v>横沥区</v>
          </cell>
          <cell r="AB1312" t="str">
            <v>12</v>
          </cell>
          <cell r="AC1312">
            <v>4</v>
          </cell>
          <cell r="AD1312">
            <v>12</v>
          </cell>
          <cell r="AE1312" t="str">
            <v>是</v>
          </cell>
          <cell r="AF1312" t="str">
            <v/>
          </cell>
          <cell r="AG1312" t="str">
            <v>否</v>
          </cell>
          <cell r="AH1312" t="str">
            <v>续本月</v>
          </cell>
          <cell r="AI1312" t="str">
            <v>是</v>
          </cell>
          <cell r="AO1312">
            <v>0</v>
          </cell>
          <cell r="AR1312" t="str">
            <v>旺富区</v>
          </cell>
        </row>
        <row r="1313">
          <cell r="F1313">
            <v>13427895549</v>
          </cell>
          <cell r="G1313" t="str">
            <v>13427895549</v>
          </cell>
          <cell r="H1313" t="str">
            <v>胡晓明</v>
          </cell>
          <cell r="I1313" t="str">
            <v>预付费东莞住宅新装或续费680元包年，带宽4M</v>
          </cell>
          <cell r="J1313">
            <v>680</v>
          </cell>
          <cell r="K1313">
            <v>680</v>
          </cell>
          <cell r="L1313" t="str">
            <v>2013-06-20</v>
          </cell>
          <cell r="M1313">
            <v>42175</v>
          </cell>
          <cell r="N1313" t="str">
            <v>2016-06-20</v>
          </cell>
          <cell r="O1313" t="str">
            <v>2015-06-13</v>
          </cell>
          <cell r="P1313" t="str">
            <v>宽带预付费</v>
          </cell>
          <cell r="Q1313" t="str">
            <v>续费</v>
          </cell>
          <cell r="R1313" t="str">
            <v>提前充值</v>
          </cell>
          <cell r="S1313" t="str">
            <v>家庭用户</v>
          </cell>
          <cell r="T1313" t="str">
            <v>(传统)XDSL</v>
          </cell>
          <cell r="U1313" t="str">
            <v>营业厅副经理(BQYX02)</v>
          </cell>
          <cell r="V1313" t="str">
            <v>ZX石碣杨辉</v>
          </cell>
          <cell r="W1313" t="str">
            <v/>
          </cell>
          <cell r="X1313" t="str">
            <v>石碣区</v>
          </cell>
          <cell r="Y1313">
            <v>0</v>
          </cell>
          <cell r="Z1313">
            <v>0</v>
          </cell>
          <cell r="AA1313" t="str">
            <v>石碣区</v>
          </cell>
          <cell r="AB1313" t="str">
            <v>13</v>
          </cell>
          <cell r="AC1313">
            <v>4</v>
          </cell>
          <cell r="AD1313">
            <v>12</v>
          </cell>
          <cell r="AE1313" t="str">
            <v>否</v>
          </cell>
          <cell r="AF1313" t="str">
            <v/>
          </cell>
          <cell r="AG1313" t="str">
            <v>否</v>
          </cell>
          <cell r="AH1313" t="str">
            <v>续本月</v>
          </cell>
          <cell r="AI1313" t="str">
            <v>否</v>
          </cell>
          <cell r="AO1313">
            <v>0</v>
          </cell>
          <cell r="AR1313" t="str">
            <v>杨蔡区</v>
          </cell>
        </row>
        <row r="1314">
          <cell r="F1314">
            <v>13712756422</v>
          </cell>
          <cell r="G1314" t="str">
            <v>13712756422</v>
          </cell>
          <cell r="H1314" t="str">
            <v>庄少波</v>
          </cell>
          <cell r="I1314" t="str">
            <v>预付费东莞住宅新装或续费680元包年，带宽4M</v>
          </cell>
          <cell r="J1314">
            <v>680</v>
          </cell>
          <cell r="K1314">
            <v>680</v>
          </cell>
          <cell r="L1314" t="str">
            <v>2013-07-21</v>
          </cell>
          <cell r="M1314">
            <v>42206</v>
          </cell>
          <cell r="N1314" t="str">
            <v>2016-07-21</v>
          </cell>
          <cell r="O1314" t="str">
            <v>2015-06-13</v>
          </cell>
          <cell r="P1314" t="str">
            <v>宽带预付费</v>
          </cell>
          <cell r="Q1314" t="str">
            <v>续费</v>
          </cell>
          <cell r="R1314" t="str">
            <v>提前充值</v>
          </cell>
          <cell r="S1314" t="str">
            <v>家庭用户</v>
          </cell>
          <cell r="T1314" t="str">
            <v>(传统)XDSL</v>
          </cell>
          <cell r="U1314" t="str">
            <v>营业厅副经理(BQYX02)</v>
          </cell>
          <cell r="V1314" t="str">
            <v>ZX石碣彭知群</v>
          </cell>
          <cell r="W1314" t="str">
            <v/>
          </cell>
          <cell r="X1314" t="str">
            <v>石碣区</v>
          </cell>
          <cell r="Y1314">
            <v>0</v>
          </cell>
          <cell r="Z1314">
            <v>0</v>
          </cell>
          <cell r="AA1314" t="str">
            <v>石碣区</v>
          </cell>
          <cell r="AB1314" t="str">
            <v>13</v>
          </cell>
          <cell r="AC1314">
            <v>4</v>
          </cell>
          <cell r="AD1314">
            <v>12</v>
          </cell>
          <cell r="AE1314" t="str">
            <v>否</v>
          </cell>
          <cell r="AF1314" t="str">
            <v/>
          </cell>
          <cell r="AG1314" t="str">
            <v>否</v>
          </cell>
          <cell r="AH1314" t="str">
            <v>续后期</v>
          </cell>
          <cell r="AI1314" t="str">
            <v>否</v>
          </cell>
          <cell r="AO1314">
            <v>0</v>
          </cell>
          <cell r="AR1314" t="str">
            <v>杨蔡区</v>
          </cell>
        </row>
        <row r="1315">
          <cell r="F1315">
            <v>13532980365</v>
          </cell>
          <cell r="G1315" t="str">
            <v>13532980365</v>
          </cell>
          <cell r="H1315" t="str">
            <v>谢晓华</v>
          </cell>
          <cell r="I1315" t="str">
            <v>预付费东莞住宅新装或续费680元包年，带宽4M</v>
          </cell>
          <cell r="J1315">
            <v>680</v>
          </cell>
          <cell r="K1315">
            <v>680</v>
          </cell>
          <cell r="L1315" t="str">
            <v>2014-06-21</v>
          </cell>
          <cell r="M1315">
            <v>42176</v>
          </cell>
          <cell r="N1315" t="str">
            <v>2016-06-21</v>
          </cell>
          <cell r="O1315" t="str">
            <v>2015-06-13</v>
          </cell>
          <cell r="P1315" t="str">
            <v>宽带预付费</v>
          </cell>
          <cell r="Q1315" t="str">
            <v>续费</v>
          </cell>
          <cell r="R1315" t="str">
            <v>提前充值</v>
          </cell>
          <cell r="S1315" t="str">
            <v>家庭用户</v>
          </cell>
          <cell r="T1315" t="str">
            <v>(传统)XDSL</v>
          </cell>
          <cell r="U1315" t="str">
            <v>营业厅副经理(BQYX02)</v>
          </cell>
          <cell r="V1315" t="str">
            <v>ZX横沥张泽文</v>
          </cell>
          <cell r="W1315" t="str">
            <v/>
          </cell>
          <cell r="X1315" t="str">
            <v>横沥区</v>
          </cell>
          <cell r="Y1315">
            <v>0</v>
          </cell>
          <cell r="Z1315">
            <v>0</v>
          </cell>
          <cell r="AA1315" t="str">
            <v>横沥区</v>
          </cell>
          <cell r="AB1315" t="str">
            <v>13</v>
          </cell>
          <cell r="AC1315">
            <v>4</v>
          </cell>
          <cell r="AD1315">
            <v>12</v>
          </cell>
          <cell r="AE1315" t="str">
            <v>否</v>
          </cell>
          <cell r="AF1315" t="str">
            <v/>
          </cell>
          <cell r="AG1315" t="str">
            <v>否</v>
          </cell>
          <cell r="AH1315" t="str">
            <v>续本月</v>
          </cell>
          <cell r="AI1315" t="str">
            <v>否</v>
          </cell>
          <cell r="AO1315">
            <v>0</v>
          </cell>
          <cell r="AR1315" t="str">
            <v>杨蔡区</v>
          </cell>
        </row>
        <row r="1316">
          <cell r="F1316">
            <v>15017159463</v>
          </cell>
          <cell r="G1316" t="str">
            <v>15017159463</v>
          </cell>
          <cell r="H1316" t="str">
            <v>罗建中</v>
          </cell>
          <cell r="I1316" t="str">
            <v>预付费东莞住宅新装或续费888元包年，带宽12M</v>
          </cell>
          <cell r="J1316">
            <v>888</v>
          </cell>
          <cell r="K1316">
            <v>888</v>
          </cell>
          <cell r="L1316" t="str">
            <v>2014-06-15</v>
          </cell>
          <cell r="M1316">
            <v>42170</v>
          </cell>
          <cell r="N1316" t="str">
            <v>2016-06-15</v>
          </cell>
          <cell r="O1316" t="str">
            <v>2015-06-13</v>
          </cell>
          <cell r="P1316" t="str">
            <v>宽带预付费</v>
          </cell>
          <cell r="Q1316" t="str">
            <v>续费</v>
          </cell>
          <cell r="R1316" t="str">
            <v>提前充值</v>
          </cell>
          <cell r="S1316" t="str">
            <v>家庭用户</v>
          </cell>
          <cell r="T1316" t="str">
            <v>FTTH</v>
          </cell>
          <cell r="U1316" t="str">
            <v>许小艳(xuxiaoy)</v>
          </cell>
          <cell r="V1316" t="str">
            <v>DL东铁办公</v>
          </cell>
          <cell r="W1316" t="str">
            <v>电商价值宽带营销</v>
          </cell>
          <cell r="X1316" t="str">
            <v>寮步区</v>
          </cell>
          <cell r="Y1316">
            <v>0</v>
          </cell>
          <cell r="Z1316">
            <v>0</v>
          </cell>
          <cell r="AA1316" t="str">
            <v>寮步区</v>
          </cell>
          <cell r="AB1316" t="str">
            <v>13</v>
          </cell>
          <cell r="AC1316">
            <v>12</v>
          </cell>
          <cell r="AD1316">
            <v>12</v>
          </cell>
          <cell r="AE1316" t="str">
            <v>是</v>
          </cell>
          <cell r="AF1316" t="str">
            <v/>
          </cell>
          <cell r="AG1316" t="str">
            <v>价值宽带</v>
          </cell>
          <cell r="AH1316" t="str">
            <v>续本月</v>
          </cell>
          <cell r="AI1316" t="str">
            <v>是</v>
          </cell>
          <cell r="AJ1316">
            <v>15017159463</v>
          </cell>
          <cell r="AO1316">
            <v>0</v>
          </cell>
          <cell r="AR1316" t="str">
            <v>杨蔡区</v>
          </cell>
        </row>
        <row r="1317">
          <cell r="F1317">
            <v>15884272967</v>
          </cell>
          <cell r="G1317" t="str">
            <v>15884272967</v>
          </cell>
          <cell r="H1317" t="str">
            <v>吴有送</v>
          </cell>
          <cell r="I1317" t="str">
            <v>预付费东莞住宅新装或续费888元包年，带宽12M</v>
          </cell>
          <cell r="J1317">
            <v>888</v>
          </cell>
          <cell r="K1317">
            <v>888</v>
          </cell>
          <cell r="L1317" t="str">
            <v>2014-06-05</v>
          </cell>
          <cell r="M1317">
            <v>42160</v>
          </cell>
          <cell r="N1317" t="str">
            <v>2016-06-12</v>
          </cell>
          <cell r="O1317" t="str">
            <v>2015-06-12</v>
          </cell>
          <cell r="P1317" t="str">
            <v>宽带预付费</v>
          </cell>
          <cell r="Q1317" t="str">
            <v>续费</v>
          </cell>
          <cell r="R1317" t="str">
            <v>往月充值</v>
          </cell>
          <cell r="S1317" t="str">
            <v>家庭用户</v>
          </cell>
          <cell r="T1317" t="str">
            <v>FTTH</v>
          </cell>
          <cell r="U1317" t="str">
            <v>许小艳(xuxiaoy)</v>
          </cell>
          <cell r="V1317" t="str">
            <v>ZX寮步钟宝明</v>
          </cell>
          <cell r="W1317" t="str">
            <v>电商价值宽带营销</v>
          </cell>
          <cell r="X1317" t="str">
            <v>寮步区</v>
          </cell>
          <cell r="Y1317">
            <v>0</v>
          </cell>
          <cell r="Z1317">
            <v>0</v>
          </cell>
          <cell r="AA1317" t="str">
            <v>寮步区</v>
          </cell>
          <cell r="AB1317" t="str">
            <v>12</v>
          </cell>
          <cell r="AC1317">
            <v>12</v>
          </cell>
          <cell r="AD1317">
            <v>12</v>
          </cell>
          <cell r="AE1317" t="str">
            <v>是</v>
          </cell>
          <cell r="AF1317" t="str">
            <v/>
          </cell>
          <cell r="AG1317" t="str">
            <v>价值宽带</v>
          </cell>
          <cell r="AH1317" t="str">
            <v>续本月</v>
          </cell>
          <cell r="AI1317" t="str">
            <v>是</v>
          </cell>
          <cell r="AJ1317">
            <v>15884272967</v>
          </cell>
          <cell r="AO1317">
            <v>0</v>
          </cell>
          <cell r="AR1317" t="str">
            <v>上坑区</v>
          </cell>
        </row>
        <row r="1318">
          <cell r="F1318">
            <v>13926816760</v>
          </cell>
          <cell r="G1318" t="str">
            <v>13926816760</v>
          </cell>
          <cell r="H1318" t="str">
            <v>朱鹏飞</v>
          </cell>
          <cell r="I1318" t="str">
            <v>预付费东莞住宅新装或续费1998元包两年送半年，带宽10M</v>
          </cell>
          <cell r="J1318">
            <v>1998</v>
          </cell>
          <cell r="K1318">
            <v>1998</v>
          </cell>
          <cell r="L1318" t="str">
            <v>2012-06-27</v>
          </cell>
          <cell r="M1318">
            <v>42182</v>
          </cell>
          <cell r="N1318" t="str">
            <v>2017-12-27</v>
          </cell>
          <cell r="O1318" t="str">
            <v>2015-06-14</v>
          </cell>
          <cell r="P1318" t="str">
            <v>宽带预付费</v>
          </cell>
          <cell r="Q1318" t="str">
            <v>续费</v>
          </cell>
          <cell r="R1318" t="str">
            <v>提前充值</v>
          </cell>
          <cell r="S1318" t="str">
            <v>家庭用户</v>
          </cell>
          <cell r="T1318" t="str">
            <v>FTTH</v>
          </cell>
          <cell r="U1318" t="str">
            <v>许小艳(xuxiaoy)</v>
          </cell>
          <cell r="V1318" t="str">
            <v>DL东莞金伦</v>
          </cell>
          <cell r="W1318" t="str">
            <v>电商价值宽带营销</v>
          </cell>
          <cell r="X1318" t="str">
            <v>寮步区</v>
          </cell>
          <cell r="Y1318">
            <v>0</v>
          </cell>
          <cell r="Z1318">
            <v>0</v>
          </cell>
          <cell r="AA1318" t="str">
            <v>寮步区</v>
          </cell>
          <cell r="AB1318" t="str">
            <v>14</v>
          </cell>
          <cell r="AC1318">
            <v>10</v>
          </cell>
          <cell r="AD1318">
            <v>30</v>
          </cell>
          <cell r="AE1318" t="str">
            <v>是</v>
          </cell>
          <cell r="AF1318" t="str">
            <v/>
          </cell>
          <cell r="AG1318" t="str">
            <v>价值宽带</v>
          </cell>
          <cell r="AH1318" t="str">
            <v>续本月</v>
          </cell>
          <cell r="AI1318" t="str">
            <v>是</v>
          </cell>
          <cell r="AJ1318">
            <v>13926816760</v>
          </cell>
          <cell r="AO1318">
            <v>0</v>
          </cell>
          <cell r="AR1318" t="str">
            <v>大京九区</v>
          </cell>
        </row>
        <row r="1319">
          <cell r="F1319">
            <v>13549467758</v>
          </cell>
          <cell r="G1319" t="str">
            <v>13549467758</v>
          </cell>
          <cell r="H1319" t="str">
            <v>刘水湖</v>
          </cell>
          <cell r="I1319" t="str">
            <v>预付费东莞住宅新装或续费888元包年，带宽12M</v>
          </cell>
          <cell r="J1319">
            <v>888</v>
          </cell>
          <cell r="K1319">
            <v>888</v>
          </cell>
          <cell r="L1319" t="str">
            <v>2013-02-23</v>
          </cell>
          <cell r="M1319">
            <v>42174</v>
          </cell>
          <cell r="N1319" t="str">
            <v>2016-06-19</v>
          </cell>
          <cell r="O1319" t="str">
            <v>2015-06-12</v>
          </cell>
          <cell r="P1319" t="str">
            <v>宽带预付费</v>
          </cell>
          <cell r="Q1319" t="str">
            <v>续费</v>
          </cell>
          <cell r="R1319" t="str">
            <v>提前充值</v>
          </cell>
          <cell r="S1319" t="str">
            <v>家庭用户</v>
          </cell>
          <cell r="T1319" t="str">
            <v>FTTH</v>
          </cell>
          <cell r="U1319" t="str">
            <v>李佩钰(lipy)</v>
          </cell>
          <cell r="V1319" t="str">
            <v>ZX石碣彭知群</v>
          </cell>
          <cell r="W1319" t="str">
            <v>电商价值宽带营销</v>
          </cell>
          <cell r="X1319" t="str">
            <v>石碣区</v>
          </cell>
          <cell r="Y1319">
            <v>0</v>
          </cell>
          <cell r="Z1319">
            <v>0</v>
          </cell>
          <cell r="AA1319" t="str">
            <v>石碣区</v>
          </cell>
          <cell r="AB1319" t="str">
            <v>12</v>
          </cell>
          <cell r="AC1319">
            <v>12</v>
          </cell>
          <cell r="AD1319">
            <v>12</v>
          </cell>
          <cell r="AE1319" t="str">
            <v>是</v>
          </cell>
          <cell r="AF1319" t="str">
            <v/>
          </cell>
          <cell r="AG1319" t="str">
            <v>价值宽带</v>
          </cell>
          <cell r="AH1319" t="str">
            <v>续本月</v>
          </cell>
          <cell r="AI1319" t="str">
            <v>是</v>
          </cell>
          <cell r="AJ1319">
            <v>13549467758</v>
          </cell>
          <cell r="AO1319">
            <v>0</v>
          </cell>
          <cell r="AR1319" t="str">
            <v>大京九区</v>
          </cell>
        </row>
        <row r="1320">
          <cell r="F1320">
            <v>13431415125</v>
          </cell>
          <cell r="G1320" t="str">
            <v>13431415125</v>
          </cell>
          <cell r="H1320" t="str">
            <v>黎恒进</v>
          </cell>
          <cell r="I1320" t="str">
            <v>预付费东莞住宅新装或续费1088元包年，带宽10M</v>
          </cell>
          <cell r="J1320">
            <v>1088</v>
          </cell>
          <cell r="K1320">
            <v>1088</v>
          </cell>
          <cell r="L1320" t="str">
            <v>2013-07-09</v>
          </cell>
          <cell r="M1320">
            <v>42194</v>
          </cell>
          <cell r="N1320" t="str">
            <v>2016-07-09</v>
          </cell>
          <cell r="O1320" t="str">
            <v>2015-06-12</v>
          </cell>
          <cell r="P1320" t="str">
            <v>宽带预付费</v>
          </cell>
          <cell r="Q1320" t="str">
            <v>续费</v>
          </cell>
          <cell r="R1320" t="str">
            <v>提前充值</v>
          </cell>
          <cell r="S1320" t="str">
            <v>家庭用户</v>
          </cell>
          <cell r="T1320" t="str">
            <v>FTTH</v>
          </cell>
          <cell r="U1320" t="str">
            <v>李佩钰(lipy)</v>
          </cell>
          <cell r="V1320" t="str">
            <v>ZX石碣杨辉</v>
          </cell>
          <cell r="W1320" t="str">
            <v>电商价值宽带营销</v>
          </cell>
          <cell r="X1320" t="str">
            <v>石碣区</v>
          </cell>
          <cell r="Y1320">
            <v>0</v>
          </cell>
          <cell r="Z1320">
            <v>0</v>
          </cell>
          <cell r="AA1320" t="str">
            <v>石碣区</v>
          </cell>
          <cell r="AB1320" t="str">
            <v>12</v>
          </cell>
          <cell r="AC1320">
            <v>10</v>
          </cell>
          <cell r="AD1320">
            <v>12</v>
          </cell>
          <cell r="AE1320" t="str">
            <v>是</v>
          </cell>
          <cell r="AF1320" t="str">
            <v/>
          </cell>
          <cell r="AG1320" t="str">
            <v>价值宽带</v>
          </cell>
          <cell r="AH1320" t="str">
            <v>续后期</v>
          </cell>
          <cell r="AI1320" t="str">
            <v>否</v>
          </cell>
          <cell r="AO1320">
            <v>0</v>
          </cell>
          <cell r="AR1320" t="str">
            <v>大京九区</v>
          </cell>
        </row>
        <row r="1321">
          <cell r="F1321">
            <v>13717308756</v>
          </cell>
          <cell r="G1321" t="str">
            <v>13717308756</v>
          </cell>
          <cell r="H1321" t="str">
            <v>王天增</v>
          </cell>
          <cell r="I1321" t="str">
            <v>预付费东莞住宅新装或续费680元包年，带宽4M</v>
          </cell>
          <cell r="J1321">
            <v>680</v>
          </cell>
          <cell r="K1321">
            <v>680</v>
          </cell>
          <cell r="L1321" t="str">
            <v>2012-06-24</v>
          </cell>
          <cell r="M1321">
            <v>42179</v>
          </cell>
          <cell r="N1321" t="str">
            <v>2016-06-24</v>
          </cell>
          <cell r="O1321" t="str">
            <v>2015-06-14</v>
          </cell>
          <cell r="P1321" t="str">
            <v>宽带预付费</v>
          </cell>
          <cell r="Q1321" t="str">
            <v>续费</v>
          </cell>
          <cell r="R1321" t="str">
            <v>提前充值</v>
          </cell>
          <cell r="S1321" t="str">
            <v>家庭用户</v>
          </cell>
          <cell r="T1321" t="str">
            <v>(传统)XDSL</v>
          </cell>
          <cell r="U1321" t="str">
            <v>叶玲(yel)</v>
          </cell>
          <cell r="V1321" t="str">
            <v>ZX石排李先富</v>
          </cell>
          <cell r="W1321" t="str">
            <v/>
          </cell>
          <cell r="X1321" t="str">
            <v>石排区</v>
          </cell>
          <cell r="Y1321">
            <v>0</v>
          </cell>
          <cell r="Z1321">
            <v>0</v>
          </cell>
          <cell r="AA1321" t="str">
            <v>石排区</v>
          </cell>
          <cell r="AB1321" t="str">
            <v>14</v>
          </cell>
          <cell r="AC1321">
            <v>4</v>
          </cell>
          <cell r="AD1321">
            <v>12</v>
          </cell>
          <cell r="AE1321" t="str">
            <v>否</v>
          </cell>
          <cell r="AF1321" t="str">
            <v/>
          </cell>
          <cell r="AG1321" t="str">
            <v>否</v>
          </cell>
          <cell r="AH1321" t="str">
            <v>续本月</v>
          </cell>
          <cell r="AI1321" t="str">
            <v>否</v>
          </cell>
          <cell r="AO1321">
            <v>0</v>
          </cell>
          <cell r="AR1321" t="str">
            <v>大京九区</v>
          </cell>
        </row>
        <row r="1322">
          <cell r="F1322">
            <v>13694919448</v>
          </cell>
          <cell r="G1322" t="str">
            <v>13694919448</v>
          </cell>
          <cell r="H1322" t="str">
            <v>罗艳平</v>
          </cell>
          <cell r="I1322" t="str">
            <v>预付费东莞精品宽带新装或续费免费体验1个月，带宽20M</v>
          </cell>
          <cell r="J1322">
            <v>1398</v>
          </cell>
          <cell r="K1322">
            <v>1398</v>
          </cell>
          <cell r="L1322" t="str">
            <v>2013-07-29</v>
          </cell>
          <cell r="M1322">
            <v>42214</v>
          </cell>
          <cell r="N1322" t="str">
            <v>2016-10-29</v>
          </cell>
          <cell r="O1322" t="str">
            <v>2015-06-12</v>
          </cell>
          <cell r="P1322" t="str">
            <v>宽带预付费</v>
          </cell>
          <cell r="Q1322" t="str">
            <v>续费</v>
          </cell>
          <cell r="R1322" t="str">
            <v>提前充值</v>
          </cell>
          <cell r="S1322" t="str">
            <v>家庭用户</v>
          </cell>
          <cell r="T1322" t="str">
            <v>FTTH</v>
          </cell>
          <cell r="U1322" t="str">
            <v>营业厅经理(BQYX01)</v>
          </cell>
          <cell r="V1322" t="str">
            <v>DSBR石排李先富</v>
          </cell>
          <cell r="W1322" t="str">
            <v>(非)</v>
          </cell>
          <cell r="X1322" t="str">
            <v>石排区</v>
          </cell>
          <cell r="Y1322">
            <v>0</v>
          </cell>
          <cell r="Z1322">
            <v>0</v>
          </cell>
          <cell r="AA1322" t="str">
            <v>石排区</v>
          </cell>
          <cell r="AB1322" t="str">
            <v>12</v>
          </cell>
          <cell r="AC1322">
            <v>20</v>
          </cell>
          <cell r="AD1322">
            <v>1</v>
          </cell>
          <cell r="AE1322" t="str">
            <v>是</v>
          </cell>
          <cell r="AF1322" t="str">
            <v/>
          </cell>
          <cell r="AG1322" t="str">
            <v>价值宽带</v>
          </cell>
          <cell r="AH1322" t="str">
            <v>续后期</v>
          </cell>
          <cell r="AI1322" t="str">
            <v>否</v>
          </cell>
          <cell r="AO1322">
            <v>0</v>
          </cell>
          <cell r="AR1322" t="str">
            <v>上坑区</v>
          </cell>
        </row>
        <row r="1323">
          <cell r="F1323">
            <v>13713441326</v>
          </cell>
          <cell r="G1323" t="str">
            <v>13713441326</v>
          </cell>
          <cell r="H1323" t="str">
            <v>林汉芬</v>
          </cell>
          <cell r="I1323" t="str">
            <v>预付费东莞住宅新装或续费600元包年，带宽2M</v>
          </cell>
          <cell r="J1323">
            <v>600</v>
          </cell>
          <cell r="K1323">
            <v>600</v>
          </cell>
          <cell r="L1323" t="str">
            <v>2012-06-12</v>
          </cell>
          <cell r="M1323">
            <v>42168</v>
          </cell>
          <cell r="N1323" t="str">
            <v>2016-06-13</v>
          </cell>
          <cell r="O1323" t="str">
            <v>2015-06-13</v>
          </cell>
          <cell r="P1323" t="str">
            <v>宽带预付费</v>
          </cell>
          <cell r="Q1323" t="str">
            <v>续费</v>
          </cell>
          <cell r="R1323" t="str">
            <v>当月充值</v>
          </cell>
          <cell r="S1323" t="str">
            <v>家庭用户</v>
          </cell>
          <cell r="T1323" t="str">
            <v>(传统)XDSL</v>
          </cell>
          <cell r="U1323" t="str">
            <v>尼佳(nj_cs)</v>
          </cell>
          <cell r="V1323" t="str">
            <v>ZX茶山邓逢善</v>
          </cell>
          <cell r="W1323" t="str">
            <v/>
          </cell>
          <cell r="X1323" t="str">
            <v>茶山区</v>
          </cell>
          <cell r="Y1323">
            <v>0</v>
          </cell>
          <cell r="Z1323">
            <v>0</v>
          </cell>
          <cell r="AA1323" t="str">
            <v>茶山区</v>
          </cell>
          <cell r="AB1323" t="str">
            <v>13</v>
          </cell>
          <cell r="AC1323">
            <v>2</v>
          </cell>
          <cell r="AD1323">
            <v>12</v>
          </cell>
          <cell r="AE1323" t="str">
            <v>否</v>
          </cell>
          <cell r="AF1323" t="str">
            <v/>
          </cell>
          <cell r="AG1323" t="str">
            <v>否</v>
          </cell>
          <cell r="AH1323" t="str">
            <v>续本月</v>
          </cell>
          <cell r="AI1323" t="str">
            <v>否</v>
          </cell>
          <cell r="AO1323">
            <v>0</v>
          </cell>
          <cell r="AR1323" t="str">
            <v>东站区</v>
          </cell>
        </row>
        <row r="1324">
          <cell r="F1324">
            <v>13878601575</v>
          </cell>
          <cell r="G1324" t="str">
            <v>13878601575</v>
          </cell>
          <cell r="H1324" t="str">
            <v>傅喜强</v>
          </cell>
          <cell r="I1324" t="str">
            <v>预付费东莞住宅新装或续费888元包年，带宽12M</v>
          </cell>
          <cell r="J1324">
            <v>888</v>
          </cell>
          <cell r="K1324">
            <v>888</v>
          </cell>
          <cell r="L1324" t="str">
            <v>2014-08-21</v>
          </cell>
          <cell r="M1324">
            <v>42237</v>
          </cell>
          <cell r="N1324" t="str">
            <v>2016-08-21</v>
          </cell>
          <cell r="O1324" t="str">
            <v>2015-06-13</v>
          </cell>
          <cell r="P1324" t="str">
            <v>宽带预付费</v>
          </cell>
          <cell r="Q1324" t="str">
            <v>续费</v>
          </cell>
          <cell r="R1324" t="str">
            <v>提前充值</v>
          </cell>
          <cell r="S1324" t="str">
            <v>家庭用户</v>
          </cell>
          <cell r="T1324" t="str">
            <v>FTTH</v>
          </cell>
          <cell r="U1324" t="str">
            <v>尼佳(nj_cs)</v>
          </cell>
          <cell r="V1324" t="str">
            <v>ZX茶山张秀标</v>
          </cell>
          <cell r="W1324" t="str">
            <v>电商价值宽带营销</v>
          </cell>
          <cell r="X1324" t="str">
            <v>茶山区</v>
          </cell>
          <cell r="Y1324">
            <v>0</v>
          </cell>
          <cell r="Z1324">
            <v>0</v>
          </cell>
          <cell r="AA1324" t="str">
            <v>茶山区</v>
          </cell>
          <cell r="AB1324" t="str">
            <v>13</v>
          </cell>
          <cell r="AC1324">
            <v>12</v>
          </cell>
          <cell r="AD1324">
            <v>12</v>
          </cell>
          <cell r="AE1324" t="str">
            <v>是</v>
          </cell>
          <cell r="AF1324" t="str">
            <v/>
          </cell>
          <cell r="AG1324" t="str">
            <v>价值宽带</v>
          </cell>
          <cell r="AH1324" t="str">
            <v>续后期</v>
          </cell>
          <cell r="AI1324" t="str">
            <v>否</v>
          </cell>
          <cell r="AO1324">
            <v>0</v>
          </cell>
          <cell r="AR1324" t="str">
            <v>白石岗区</v>
          </cell>
        </row>
        <row r="1325">
          <cell r="F1325">
            <v>15999777758</v>
          </cell>
          <cell r="G1325" t="str">
            <v>15999777758</v>
          </cell>
          <cell r="H1325" t="str">
            <v>东莞市天鸿泳衣有限公司</v>
          </cell>
          <cell r="I1325" t="str">
            <v>东莞互联网专线续费包14个月1600元，10M（不提供MODEM）</v>
          </cell>
          <cell r="J1325">
            <v>1600</v>
          </cell>
          <cell r="K1325">
            <v>1600</v>
          </cell>
          <cell r="L1325" t="str">
            <v>2013-08-27</v>
          </cell>
          <cell r="M1325">
            <v>42243</v>
          </cell>
          <cell r="N1325" t="str">
            <v>2016-10-27</v>
          </cell>
          <cell r="O1325" t="str">
            <v>2015-06-13</v>
          </cell>
          <cell r="P1325" t="str">
            <v>专线预付费</v>
          </cell>
          <cell r="Q1325" t="str">
            <v>续费</v>
          </cell>
          <cell r="R1325" t="str">
            <v>提前充值</v>
          </cell>
          <cell r="S1325" t="str">
            <v/>
          </cell>
          <cell r="T1325" t="str">
            <v>FTTH</v>
          </cell>
          <cell r="U1325" t="str">
            <v>袁楚雪(yuancx)</v>
          </cell>
          <cell r="V1325" t="str">
            <v>找不到代理商</v>
          </cell>
          <cell r="W1325" t="str">
            <v/>
          </cell>
          <cell r="X1325" t="str">
            <v>茶山区</v>
          </cell>
          <cell r="Y1325">
            <v>0</v>
          </cell>
          <cell r="Z1325">
            <v>0</v>
          </cell>
          <cell r="AA1325" t="str">
            <v>茶山区</v>
          </cell>
          <cell r="AB1325" t="str">
            <v>13</v>
          </cell>
          <cell r="AC1325">
            <v>10</v>
          </cell>
          <cell r="AD1325">
            <v>14</v>
          </cell>
          <cell r="AE1325" t="str">
            <v>是</v>
          </cell>
          <cell r="AF1325" t="str">
            <v/>
          </cell>
          <cell r="AG1325" t="str">
            <v>价值宽带</v>
          </cell>
          <cell r="AH1325" t="str">
            <v>续后期</v>
          </cell>
          <cell r="AI1325" t="str">
            <v>否</v>
          </cell>
          <cell r="AO1325">
            <v>0</v>
          </cell>
          <cell r="AR1325" t="str">
            <v>康宝区</v>
          </cell>
        </row>
        <row r="1326">
          <cell r="F1326">
            <v>13414383157</v>
          </cell>
          <cell r="G1326" t="str">
            <v>13414383157</v>
          </cell>
          <cell r="H1326" t="str">
            <v>张祝峰</v>
          </cell>
          <cell r="I1326" t="str">
            <v>预付费东莞住宅新装或续费888元包年，带宽12M</v>
          </cell>
          <cell r="J1326">
            <v>888</v>
          </cell>
          <cell r="K1326">
            <v>888</v>
          </cell>
          <cell r="L1326" t="str">
            <v>2013-06-15</v>
          </cell>
          <cell r="M1326">
            <v>42171</v>
          </cell>
          <cell r="N1326" t="str">
            <v>2016-06-16</v>
          </cell>
          <cell r="O1326" t="str">
            <v>2015-06-13</v>
          </cell>
          <cell r="P1326" t="str">
            <v>宽带预付费</v>
          </cell>
          <cell r="Q1326" t="str">
            <v>续费</v>
          </cell>
          <cell r="R1326" t="str">
            <v>当月充值</v>
          </cell>
          <cell r="S1326" t="str">
            <v>家庭用户</v>
          </cell>
          <cell r="T1326" t="str">
            <v>FTTH</v>
          </cell>
          <cell r="U1326" t="str">
            <v>尼佳(nj_cs)</v>
          </cell>
          <cell r="V1326" t="str">
            <v>ZX茶山覃绪炽</v>
          </cell>
          <cell r="W1326" t="str">
            <v>电商价值宽带营销</v>
          </cell>
          <cell r="X1326" t="str">
            <v>茶山区</v>
          </cell>
          <cell r="Y1326">
            <v>0</v>
          </cell>
          <cell r="Z1326">
            <v>0</v>
          </cell>
          <cell r="AA1326" t="str">
            <v>茶山区</v>
          </cell>
          <cell r="AB1326" t="str">
            <v>13</v>
          </cell>
          <cell r="AC1326">
            <v>12</v>
          </cell>
          <cell r="AD1326">
            <v>12</v>
          </cell>
          <cell r="AE1326" t="str">
            <v>是</v>
          </cell>
          <cell r="AF1326" t="str">
            <v/>
          </cell>
          <cell r="AG1326" t="str">
            <v>价值宽带</v>
          </cell>
          <cell r="AH1326" t="str">
            <v>续本月</v>
          </cell>
          <cell r="AI1326" t="str">
            <v>是</v>
          </cell>
          <cell r="AJ1326">
            <v>13414383157</v>
          </cell>
          <cell r="AO1326">
            <v>0</v>
          </cell>
          <cell r="AR1326" t="str">
            <v>华田区</v>
          </cell>
        </row>
        <row r="1327">
          <cell r="F1327">
            <v>13412380480</v>
          </cell>
          <cell r="G1327" t="str">
            <v>13412380480</v>
          </cell>
          <cell r="H1327" t="str">
            <v>许莉莉</v>
          </cell>
          <cell r="I1327" t="str">
            <v>预付费东莞住宅新装或续费888元包年，带宽12M</v>
          </cell>
          <cell r="J1327">
            <v>888</v>
          </cell>
          <cell r="K1327">
            <v>888</v>
          </cell>
          <cell r="L1327" t="str">
            <v>2010-09-21</v>
          </cell>
          <cell r="M1327">
            <v>42168</v>
          </cell>
          <cell r="N1327" t="str">
            <v>2016-06-14</v>
          </cell>
          <cell r="O1327" t="str">
            <v>2015-06-14</v>
          </cell>
          <cell r="P1327" t="str">
            <v>宽带预付费</v>
          </cell>
          <cell r="Q1327" t="str">
            <v>续费</v>
          </cell>
          <cell r="R1327" t="str">
            <v>往月充值</v>
          </cell>
          <cell r="S1327" t="str">
            <v>家庭用户</v>
          </cell>
          <cell r="T1327" t="str">
            <v>FTTH</v>
          </cell>
          <cell r="U1327" t="str">
            <v>美曦通信(dl_mx)</v>
          </cell>
          <cell r="V1327" t="str">
            <v>ZX石碣梁荣培</v>
          </cell>
          <cell r="W1327" t="str">
            <v>电商价值宽带营销</v>
          </cell>
          <cell r="X1327" t="str">
            <v>茶山区</v>
          </cell>
          <cell r="Y1327">
            <v>0</v>
          </cell>
          <cell r="Z1327">
            <v>0</v>
          </cell>
          <cell r="AA1327" t="str">
            <v>茶山区</v>
          </cell>
          <cell r="AB1327" t="str">
            <v>14</v>
          </cell>
          <cell r="AC1327">
            <v>12</v>
          </cell>
          <cell r="AD1327">
            <v>12</v>
          </cell>
          <cell r="AE1327" t="str">
            <v>是</v>
          </cell>
          <cell r="AF1327" t="str">
            <v/>
          </cell>
          <cell r="AG1327" t="str">
            <v>价值宽带</v>
          </cell>
          <cell r="AH1327" t="str">
            <v>续本月</v>
          </cell>
          <cell r="AI1327" t="str">
            <v>是</v>
          </cell>
          <cell r="AJ1327">
            <v>13412380480</v>
          </cell>
          <cell r="AO1327">
            <v>0</v>
          </cell>
          <cell r="AR1327" t="str">
            <v>华田区</v>
          </cell>
        </row>
        <row r="1328">
          <cell r="F1328">
            <v>13713115805</v>
          </cell>
          <cell r="G1328" t="str">
            <v>13713115805</v>
          </cell>
          <cell r="H1328" t="str">
            <v>孙宁辉</v>
          </cell>
          <cell r="I1328" t="str">
            <v>预付费东莞住宅新装或续费680元包年，带宽4M</v>
          </cell>
          <cell r="J1328">
            <v>680</v>
          </cell>
          <cell r="K1328">
            <v>680</v>
          </cell>
          <cell r="L1328" t="str">
            <v>2012-01-12</v>
          </cell>
          <cell r="M1328">
            <v>42167</v>
          </cell>
          <cell r="N1328" t="str">
            <v>2016-06-13</v>
          </cell>
          <cell r="O1328" t="str">
            <v>2015-06-13</v>
          </cell>
          <cell r="P1328" t="str">
            <v>宽带预付费</v>
          </cell>
          <cell r="Q1328" t="str">
            <v>续费</v>
          </cell>
          <cell r="R1328" t="str">
            <v>往月充值</v>
          </cell>
          <cell r="S1328" t="str">
            <v>家庭用户</v>
          </cell>
          <cell r="T1328" t="str">
            <v>GPON+XDSL</v>
          </cell>
          <cell r="U1328" t="str">
            <v>美曦通信(dl_mx)</v>
          </cell>
          <cell r="V1328" t="str">
            <v>DL美曦通讯</v>
          </cell>
          <cell r="W1328" t="str">
            <v/>
          </cell>
          <cell r="X1328" t="str">
            <v>茶山区</v>
          </cell>
          <cell r="Y1328">
            <v>0</v>
          </cell>
          <cell r="Z1328">
            <v>0</v>
          </cell>
          <cell r="AA1328" t="str">
            <v>茶山区</v>
          </cell>
          <cell r="AB1328" t="str">
            <v>13</v>
          </cell>
          <cell r="AC1328">
            <v>4</v>
          </cell>
          <cell r="AD1328">
            <v>12</v>
          </cell>
          <cell r="AE1328" t="str">
            <v>否</v>
          </cell>
          <cell r="AF1328" t="str">
            <v/>
          </cell>
          <cell r="AG1328" t="str">
            <v>否</v>
          </cell>
          <cell r="AH1328" t="str">
            <v>续本月</v>
          </cell>
          <cell r="AI1328" t="str">
            <v>否</v>
          </cell>
          <cell r="AO1328">
            <v>0</v>
          </cell>
          <cell r="AR1328" t="str">
            <v>石龙坑区</v>
          </cell>
        </row>
        <row r="1329">
          <cell r="F1329">
            <v>15015104589</v>
          </cell>
          <cell r="G1329" t="str">
            <v>15015104589</v>
          </cell>
          <cell r="H1329" t="str">
            <v>游贵金</v>
          </cell>
          <cell r="I1329" t="str">
            <v>预付费东莞住宅新装或续费888元包年，带宽12M</v>
          </cell>
          <cell r="J1329">
            <v>888</v>
          </cell>
          <cell r="K1329">
            <v>888</v>
          </cell>
          <cell r="L1329" t="str">
            <v>2014-06-16</v>
          </cell>
          <cell r="M1329">
            <v>42171</v>
          </cell>
          <cell r="N1329" t="str">
            <v>2016-06-16</v>
          </cell>
          <cell r="O1329" t="str">
            <v>2015-06-13</v>
          </cell>
          <cell r="P1329" t="str">
            <v>宽带预付费</v>
          </cell>
          <cell r="Q1329" t="str">
            <v>续费</v>
          </cell>
          <cell r="R1329" t="str">
            <v>提前充值</v>
          </cell>
          <cell r="S1329" t="str">
            <v>家庭用户</v>
          </cell>
          <cell r="T1329" t="str">
            <v>FTTH</v>
          </cell>
          <cell r="U1329" t="str">
            <v>尼佳(nj_cs)</v>
          </cell>
          <cell r="V1329" t="str">
            <v>ZX茶山邓逢善</v>
          </cell>
          <cell r="W1329" t="str">
            <v>电商价值宽带营销</v>
          </cell>
          <cell r="X1329" t="str">
            <v>茶山区</v>
          </cell>
          <cell r="Y1329">
            <v>0</v>
          </cell>
          <cell r="Z1329">
            <v>0</v>
          </cell>
          <cell r="AA1329" t="str">
            <v>茶山区</v>
          </cell>
          <cell r="AB1329" t="str">
            <v>13</v>
          </cell>
          <cell r="AC1329">
            <v>12</v>
          </cell>
          <cell r="AD1329">
            <v>12</v>
          </cell>
          <cell r="AE1329" t="str">
            <v>是</v>
          </cell>
          <cell r="AF1329" t="str">
            <v/>
          </cell>
          <cell r="AG1329" t="str">
            <v>价值宽带</v>
          </cell>
          <cell r="AH1329" t="str">
            <v>续本月</v>
          </cell>
          <cell r="AI1329" t="str">
            <v>是</v>
          </cell>
          <cell r="AJ1329">
            <v>15015104589</v>
          </cell>
          <cell r="AO1329">
            <v>0</v>
          </cell>
          <cell r="AR1329" t="str">
            <v>西湖区</v>
          </cell>
        </row>
        <row r="1330">
          <cell r="F1330">
            <v>15112796317</v>
          </cell>
          <cell r="G1330" t="str">
            <v>15112796317</v>
          </cell>
          <cell r="H1330" t="str">
            <v>曾华光</v>
          </cell>
          <cell r="I1330" t="str">
            <v>预付费东莞住宅新装或续费680元包年，带宽4M</v>
          </cell>
          <cell r="J1330">
            <v>680</v>
          </cell>
          <cell r="K1330">
            <v>680</v>
          </cell>
          <cell r="L1330" t="str">
            <v>2013-06-18</v>
          </cell>
          <cell r="M1330">
            <v>42173</v>
          </cell>
          <cell r="N1330" t="str">
            <v>2016-06-18</v>
          </cell>
          <cell r="O1330" t="str">
            <v>2015-06-12</v>
          </cell>
          <cell r="P1330" t="str">
            <v>宽带预付费</v>
          </cell>
          <cell r="Q1330" t="str">
            <v>续费</v>
          </cell>
          <cell r="R1330" t="str">
            <v>提前充值</v>
          </cell>
          <cell r="S1330" t="str">
            <v>家庭用户</v>
          </cell>
          <cell r="T1330" t="str">
            <v>(传统)XDSL</v>
          </cell>
          <cell r="U1330" t="str">
            <v>许小艳(xuxiaoy)</v>
          </cell>
          <cell r="V1330" t="str">
            <v>DL东铁办公</v>
          </cell>
          <cell r="W1330" t="str">
            <v>1、施工单号219368 2、赠送400元移动话费 3、 4、李波上门受理</v>
          </cell>
          <cell r="X1330" t="str">
            <v>寮步区</v>
          </cell>
          <cell r="Y1330">
            <v>0</v>
          </cell>
          <cell r="Z1330">
            <v>0</v>
          </cell>
          <cell r="AA1330" t="str">
            <v>寮步区</v>
          </cell>
          <cell r="AB1330" t="str">
            <v>12</v>
          </cell>
          <cell r="AC1330">
            <v>4</v>
          </cell>
          <cell r="AD1330">
            <v>12</v>
          </cell>
          <cell r="AE1330" t="str">
            <v>否</v>
          </cell>
          <cell r="AF1330" t="str">
            <v/>
          </cell>
          <cell r="AG1330" t="str">
            <v>否</v>
          </cell>
          <cell r="AH1330" t="str">
            <v>续本月</v>
          </cell>
          <cell r="AI1330" t="str">
            <v>否</v>
          </cell>
          <cell r="AO1330">
            <v>0</v>
          </cell>
          <cell r="AR1330" t="str">
            <v>西湖区</v>
          </cell>
        </row>
        <row r="1331">
          <cell r="F1331">
            <v>13442658133</v>
          </cell>
          <cell r="G1331" t="str">
            <v>13442658133</v>
          </cell>
          <cell r="H1331" t="str">
            <v>吴凤娥</v>
          </cell>
          <cell r="I1331" t="str">
            <v>预付费东莞领导特批宽带新装或续费免费使用三个月，带宽4M</v>
          </cell>
          <cell r="J1331">
            <v>680</v>
          </cell>
          <cell r="K1331">
            <v>680</v>
          </cell>
          <cell r="L1331" t="str">
            <v>2013-06-09</v>
          </cell>
          <cell r="M1331">
            <v>42164</v>
          </cell>
          <cell r="N1331" t="str">
            <v>2016-10-12</v>
          </cell>
          <cell r="O1331" t="str">
            <v>2015-06-12</v>
          </cell>
          <cell r="P1331" t="str">
            <v>宽带预付费</v>
          </cell>
          <cell r="Q1331" t="str">
            <v>续费</v>
          </cell>
          <cell r="R1331" t="str">
            <v>往月充值</v>
          </cell>
          <cell r="S1331" t="str">
            <v>家庭用户</v>
          </cell>
          <cell r="T1331" t="str">
            <v>FTTH</v>
          </cell>
          <cell r="U1331" t="str">
            <v>谭少华(tansh)</v>
          </cell>
          <cell r="V1331" t="str">
            <v>ZX横沥张泽文</v>
          </cell>
          <cell r="W1331" t="str">
            <v/>
          </cell>
          <cell r="X1331" t="str">
            <v>横沥区</v>
          </cell>
          <cell r="Y1331">
            <v>0</v>
          </cell>
          <cell r="Z1331">
            <v>0</v>
          </cell>
          <cell r="AA1331" t="str">
            <v>横沥区</v>
          </cell>
          <cell r="AB1331" t="str">
            <v>12</v>
          </cell>
          <cell r="AC1331">
            <v>4</v>
          </cell>
          <cell r="AD1331">
            <v>3</v>
          </cell>
          <cell r="AE1331" t="str">
            <v>是</v>
          </cell>
          <cell r="AF1331" t="str">
            <v/>
          </cell>
          <cell r="AG1331" t="str">
            <v>否</v>
          </cell>
          <cell r="AH1331" t="str">
            <v>续本月</v>
          </cell>
          <cell r="AI1331" t="str">
            <v>是</v>
          </cell>
          <cell r="AN1331">
            <v>13442658133</v>
          </cell>
          <cell r="AO1331">
            <v>0</v>
          </cell>
          <cell r="AR1331" t="str">
            <v>石崇区</v>
          </cell>
        </row>
        <row r="1332">
          <cell r="F1332">
            <v>13549478333</v>
          </cell>
          <cell r="G1332" t="str">
            <v>13549478333</v>
          </cell>
          <cell r="H1332" t="str">
            <v>祁文杰</v>
          </cell>
          <cell r="I1332" t="str">
            <v>预付费东莞精品宽带新装或续费免费体验1个月，带宽10M</v>
          </cell>
          <cell r="J1332">
            <v>1088</v>
          </cell>
          <cell r="K1332">
            <v>1088</v>
          </cell>
          <cell r="L1332" t="str">
            <v>2012-07-04</v>
          </cell>
          <cell r="M1332">
            <v>42194</v>
          </cell>
          <cell r="N1332" t="str">
            <v>2016-10-09</v>
          </cell>
          <cell r="O1332" t="str">
            <v>2015-06-14</v>
          </cell>
          <cell r="P1332" t="str">
            <v>宽带预付费</v>
          </cell>
          <cell r="Q1332" t="str">
            <v>续费</v>
          </cell>
          <cell r="R1332" t="str">
            <v>提前充值</v>
          </cell>
          <cell r="S1332" t="str">
            <v>家庭用户</v>
          </cell>
          <cell r="T1332" t="str">
            <v>FTTH</v>
          </cell>
          <cell r="U1332" t="str">
            <v>许小艳(xuxiaoy)</v>
          </cell>
          <cell r="V1332" t="str">
            <v>ZX寮步夏永杰</v>
          </cell>
          <cell r="W1332" t="str">
            <v>电商价值宽带营销</v>
          </cell>
          <cell r="X1332" t="str">
            <v>寮步区</v>
          </cell>
          <cell r="Y1332">
            <v>0</v>
          </cell>
          <cell r="Z1332">
            <v>0</v>
          </cell>
          <cell r="AA1332" t="str">
            <v>寮步区</v>
          </cell>
          <cell r="AB1332" t="str">
            <v>14</v>
          </cell>
          <cell r="AC1332">
            <v>10</v>
          </cell>
          <cell r="AD1332">
            <v>1</v>
          </cell>
          <cell r="AE1332" t="str">
            <v>是</v>
          </cell>
          <cell r="AF1332" t="str">
            <v/>
          </cell>
          <cell r="AG1332" t="str">
            <v>价值宽带</v>
          </cell>
          <cell r="AH1332" t="str">
            <v>续后期</v>
          </cell>
          <cell r="AI1332" t="str">
            <v>否</v>
          </cell>
          <cell r="AO1332">
            <v>0</v>
          </cell>
          <cell r="AR1332" t="str">
            <v>石崇区</v>
          </cell>
        </row>
        <row r="1333">
          <cell r="F1333">
            <v>15913712197</v>
          </cell>
          <cell r="G1333" t="str">
            <v>15913712197</v>
          </cell>
          <cell r="H1333" t="str">
            <v>吴亚军</v>
          </cell>
          <cell r="I1333" t="str">
            <v>预付费东莞住宅新装或续费1088元包年，带宽20M</v>
          </cell>
          <cell r="J1333">
            <v>1088</v>
          </cell>
          <cell r="K1333">
            <v>1088</v>
          </cell>
          <cell r="L1333" t="str">
            <v>2012-06-07</v>
          </cell>
          <cell r="M1333">
            <v>42165</v>
          </cell>
          <cell r="N1333" t="str">
            <v>2016-06-12</v>
          </cell>
          <cell r="O1333" t="str">
            <v>2015-06-12</v>
          </cell>
          <cell r="P1333" t="str">
            <v>宽带预付费</v>
          </cell>
          <cell r="Q1333" t="str">
            <v>续费</v>
          </cell>
          <cell r="R1333" t="str">
            <v>往月充值</v>
          </cell>
          <cell r="S1333" t="str">
            <v>家庭用户</v>
          </cell>
          <cell r="T1333" t="str">
            <v>GPON+LAN</v>
          </cell>
          <cell r="U1333" t="str">
            <v>谭少华(tansh)</v>
          </cell>
          <cell r="V1333" t="str">
            <v>ZX横沥张泽文</v>
          </cell>
          <cell r="W1333" t="str">
            <v/>
          </cell>
          <cell r="X1333" t="str">
            <v>横沥区</v>
          </cell>
          <cell r="Y1333">
            <v>0</v>
          </cell>
          <cell r="Z1333">
            <v>0</v>
          </cell>
          <cell r="AA1333" t="str">
            <v>横沥区</v>
          </cell>
          <cell r="AB1333" t="str">
            <v>12</v>
          </cell>
          <cell r="AC1333">
            <v>20</v>
          </cell>
          <cell r="AD1333">
            <v>12</v>
          </cell>
          <cell r="AE1333" t="str">
            <v>是</v>
          </cell>
          <cell r="AF1333" t="str">
            <v/>
          </cell>
          <cell r="AG1333" t="str">
            <v>价值宽带</v>
          </cell>
          <cell r="AH1333" t="str">
            <v>续本月</v>
          </cell>
          <cell r="AI1333" t="str">
            <v>是</v>
          </cell>
          <cell r="AJ1333">
            <v>15913712197</v>
          </cell>
          <cell r="AO1333">
            <v>0</v>
          </cell>
          <cell r="AR1333" t="str">
            <v>石崇区</v>
          </cell>
        </row>
        <row r="1334">
          <cell r="F1334">
            <v>13711915151</v>
          </cell>
          <cell r="G1334" t="str">
            <v>13711915151</v>
          </cell>
          <cell r="H1334" t="str">
            <v>方志敏</v>
          </cell>
          <cell r="I1334" t="str">
            <v>预付费东莞住宅新装或续费728元包年，带宽4M</v>
          </cell>
          <cell r="J1334">
            <v>728</v>
          </cell>
          <cell r="K1334">
            <v>728</v>
          </cell>
          <cell r="L1334" t="str">
            <v>2013-06-08</v>
          </cell>
          <cell r="M1334">
            <v>42163</v>
          </cell>
          <cell r="N1334" t="str">
            <v>2016-06-12</v>
          </cell>
          <cell r="O1334" t="str">
            <v>2015-06-12</v>
          </cell>
          <cell r="P1334" t="str">
            <v>宽带预付费</v>
          </cell>
          <cell r="Q1334" t="str">
            <v>续费</v>
          </cell>
          <cell r="R1334" t="str">
            <v>往月充值</v>
          </cell>
          <cell r="S1334" t="str">
            <v>家庭用户</v>
          </cell>
          <cell r="T1334" t="str">
            <v>FTTH</v>
          </cell>
          <cell r="U1334" t="str">
            <v>统一接口东莞操作员(dg_tuis)</v>
          </cell>
          <cell r="V1334" t="str">
            <v>ZX厚街曾茂林</v>
          </cell>
          <cell r="W1334" t="str">
            <v>电商价值宽带营销</v>
          </cell>
          <cell r="X1334" t="str">
            <v>厚街区</v>
          </cell>
          <cell r="Y1334">
            <v>0</v>
          </cell>
          <cell r="Z1334">
            <v>0</v>
          </cell>
          <cell r="AA1334" t="str">
            <v>厚街区</v>
          </cell>
          <cell r="AB1334" t="str">
            <v>12</v>
          </cell>
          <cell r="AC1334">
            <v>4</v>
          </cell>
          <cell r="AD1334">
            <v>12</v>
          </cell>
          <cell r="AE1334" t="str">
            <v>是</v>
          </cell>
          <cell r="AF1334" t="str">
            <v/>
          </cell>
          <cell r="AG1334" t="str">
            <v>否</v>
          </cell>
          <cell r="AH1334" t="str">
            <v>续本月</v>
          </cell>
          <cell r="AI1334" t="str">
            <v>是</v>
          </cell>
          <cell r="AJ1334">
            <v>13711915151</v>
          </cell>
          <cell r="AO1334">
            <v>0</v>
          </cell>
          <cell r="AR1334" t="str">
            <v>华南区</v>
          </cell>
        </row>
        <row r="1335">
          <cell r="F1335">
            <v>13527923818</v>
          </cell>
          <cell r="G1335" t="str">
            <v>13527923818</v>
          </cell>
          <cell r="H1335" t="str">
            <v>黄培君</v>
          </cell>
          <cell r="I1335" t="str">
            <v>预付费东莞住宅新装或续费888元包年，带宽12M</v>
          </cell>
          <cell r="J1335">
            <v>888</v>
          </cell>
          <cell r="K1335">
            <v>888</v>
          </cell>
          <cell r="L1335" t="str">
            <v>2012-02-14</v>
          </cell>
          <cell r="M1335">
            <v>42153</v>
          </cell>
          <cell r="N1335" t="str">
            <v>2016-06-21</v>
          </cell>
          <cell r="O1335" t="str">
            <v>2015-06-21</v>
          </cell>
          <cell r="P1335" t="str">
            <v>宽带预付费</v>
          </cell>
          <cell r="Q1335" t="str">
            <v>续费</v>
          </cell>
          <cell r="R1335" t="str">
            <v>往月充值</v>
          </cell>
          <cell r="S1335" t="str">
            <v>家庭用户</v>
          </cell>
          <cell r="T1335" t="str">
            <v>FTTH</v>
          </cell>
          <cell r="U1335" t="str">
            <v>曾敏(zengmin)</v>
          </cell>
          <cell r="V1335" t="str">
            <v>ZX东城莫灵快</v>
          </cell>
          <cell r="W1335" t="str">
            <v>电商价值宽带营销</v>
          </cell>
          <cell r="X1335" t="str">
            <v>东城区</v>
          </cell>
          <cell r="Y1335">
            <v>0</v>
          </cell>
          <cell r="Z1335">
            <v>0</v>
          </cell>
          <cell r="AA1335" t="str">
            <v>东城区</v>
          </cell>
          <cell r="AB1335" t="str">
            <v>21</v>
          </cell>
          <cell r="AC1335">
            <v>12</v>
          </cell>
          <cell r="AD1335">
            <v>12</v>
          </cell>
          <cell r="AE1335" t="str">
            <v>是</v>
          </cell>
          <cell r="AF1335" t="str">
            <v/>
          </cell>
          <cell r="AG1335" t="str">
            <v>价值宽带</v>
          </cell>
          <cell r="AH1335" t="str">
            <v>续前期</v>
          </cell>
          <cell r="AI1335" t="str">
            <v>否</v>
          </cell>
          <cell r="AO1335">
            <v>0</v>
          </cell>
          <cell r="AR1335" t="str">
            <v>石龙坑区</v>
          </cell>
        </row>
        <row r="1336">
          <cell r="F1336">
            <v>13711899273</v>
          </cell>
          <cell r="G1336" t="str">
            <v>13711899273</v>
          </cell>
          <cell r="H1336" t="str">
            <v>朱汝海</v>
          </cell>
          <cell r="I1336" t="str">
            <v>预付费东莞住宅新装或续费1088元包年，带宽10M</v>
          </cell>
          <cell r="J1336">
            <v>1088</v>
          </cell>
          <cell r="K1336">
            <v>1088</v>
          </cell>
          <cell r="L1336" t="str">
            <v>2013-07-12</v>
          </cell>
          <cell r="M1336">
            <v>42197</v>
          </cell>
          <cell r="N1336" t="str">
            <v>2016-07-12</v>
          </cell>
          <cell r="O1336" t="str">
            <v>2015-06-23</v>
          </cell>
          <cell r="P1336" t="str">
            <v>宽带预付费</v>
          </cell>
          <cell r="Q1336" t="str">
            <v>续费</v>
          </cell>
          <cell r="R1336" t="str">
            <v>提前充值</v>
          </cell>
          <cell r="S1336" t="str">
            <v>家庭用户</v>
          </cell>
          <cell r="T1336" t="str">
            <v>FTTH</v>
          </cell>
          <cell r="U1336" t="str">
            <v>阮珠妹(ruanzm)</v>
          </cell>
          <cell r="V1336" t="str">
            <v>ZX东城莫灵快</v>
          </cell>
          <cell r="W1336" t="str">
            <v/>
          </cell>
          <cell r="X1336" t="str">
            <v>东城区</v>
          </cell>
          <cell r="Y1336">
            <v>0</v>
          </cell>
          <cell r="Z1336">
            <v>0</v>
          </cell>
          <cell r="AA1336" t="str">
            <v>东城区</v>
          </cell>
          <cell r="AB1336" t="str">
            <v>23</v>
          </cell>
          <cell r="AC1336">
            <v>10</v>
          </cell>
          <cell r="AD1336">
            <v>12</v>
          </cell>
          <cell r="AE1336" t="str">
            <v>是</v>
          </cell>
          <cell r="AF1336" t="str">
            <v/>
          </cell>
          <cell r="AG1336" t="str">
            <v>价值宽带</v>
          </cell>
          <cell r="AH1336" t="str">
            <v>续后期</v>
          </cell>
          <cell r="AI1336" t="str">
            <v>否</v>
          </cell>
          <cell r="AO1336">
            <v>0</v>
          </cell>
          <cell r="AR1336" t="str">
            <v>石龙坑区</v>
          </cell>
        </row>
        <row r="1337">
          <cell r="F1337">
            <v>15820912503</v>
          </cell>
          <cell r="G1337" t="str">
            <v>15820912503</v>
          </cell>
          <cell r="H1337" t="str">
            <v>钱伟文</v>
          </cell>
          <cell r="I1337" t="str">
            <v>预付费东莞住宅新装或续费888元包年，带宽12M</v>
          </cell>
          <cell r="J1337">
            <v>888</v>
          </cell>
          <cell r="K1337">
            <v>888</v>
          </cell>
          <cell r="L1337" t="str">
            <v>2014-06-23</v>
          </cell>
          <cell r="M1337">
            <v>42178</v>
          </cell>
          <cell r="N1337" t="str">
            <v>2016-06-23</v>
          </cell>
          <cell r="O1337" t="str">
            <v>2015-06-21</v>
          </cell>
          <cell r="P1337" t="str">
            <v>宽带预付费</v>
          </cell>
          <cell r="Q1337" t="str">
            <v>续费</v>
          </cell>
          <cell r="R1337" t="str">
            <v>提前充值</v>
          </cell>
          <cell r="S1337" t="str">
            <v>家庭用户</v>
          </cell>
          <cell r="T1337" t="str">
            <v>FTTH</v>
          </cell>
          <cell r="U1337" t="str">
            <v>曾敏(zengmin)</v>
          </cell>
          <cell r="V1337" t="str">
            <v>ZX东城莫灵快</v>
          </cell>
          <cell r="W1337" t="str">
            <v/>
          </cell>
          <cell r="X1337" t="str">
            <v>东城区</v>
          </cell>
          <cell r="Y1337">
            <v>0</v>
          </cell>
          <cell r="Z1337">
            <v>0</v>
          </cell>
          <cell r="AA1337" t="str">
            <v>东城区</v>
          </cell>
          <cell r="AB1337" t="str">
            <v>21</v>
          </cell>
          <cell r="AC1337">
            <v>12</v>
          </cell>
          <cell r="AD1337">
            <v>12</v>
          </cell>
          <cell r="AE1337" t="str">
            <v>是</v>
          </cell>
          <cell r="AF1337" t="str">
            <v/>
          </cell>
          <cell r="AG1337" t="str">
            <v>价值宽带</v>
          </cell>
          <cell r="AH1337" t="str">
            <v>续本月</v>
          </cell>
          <cell r="AI1337" t="str">
            <v>是</v>
          </cell>
          <cell r="AJ1337">
            <v>15820912503</v>
          </cell>
          <cell r="AO1337">
            <v>0</v>
          </cell>
          <cell r="AR1337" t="str">
            <v>石龙坑区</v>
          </cell>
        </row>
        <row r="1338">
          <cell r="F1338">
            <v>13556705683</v>
          </cell>
          <cell r="G1338" t="str">
            <v>13556705683</v>
          </cell>
          <cell r="H1338" t="str">
            <v>黄小元</v>
          </cell>
          <cell r="I1338" t="str">
            <v>预付费东莞住宅新装或续费680元包年，带宽4M</v>
          </cell>
          <cell r="J1338">
            <v>680</v>
          </cell>
          <cell r="K1338">
            <v>680</v>
          </cell>
          <cell r="L1338" t="str">
            <v>2012-07-23</v>
          </cell>
          <cell r="M1338">
            <v>42208</v>
          </cell>
          <cell r="N1338" t="str">
            <v>2016-07-23</v>
          </cell>
          <cell r="O1338" t="str">
            <v>2015-06-16</v>
          </cell>
          <cell r="P1338" t="str">
            <v>宽带预付费</v>
          </cell>
          <cell r="Q1338" t="str">
            <v>续费</v>
          </cell>
          <cell r="R1338" t="str">
            <v>提前充值</v>
          </cell>
          <cell r="S1338" t="str">
            <v>家庭用户</v>
          </cell>
          <cell r="T1338" t="str">
            <v>FTTH</v>
          </cell>
          <cell r="U1338" t="str">
            <v>曾敏(zengmin)</v>
          </cell>
          <cell r="V1338" t="str">
            <v>ZX莞城黎广法</v>
          </cell>
          <cell r="W1338" t="str">
            <v/>
          </cell>
          <cell r="X1338" t="str">
            <v>莞城区</v>
          </cell>
          <cell r="Y1338">
            <v>0</v>
          </cell>
          <cell r="Z1338">
            <v>0</v>
          </cell>
          <cell r="AA1338" t="str">
            <v>莞城区</v>
          </cell>
          <cell r="AB1338" t="str">
            <v>16</v>
          </cell>
          <cell r="AC1338">
            <v>4</v>
          </cell>
          <cell r="AD1338">
            <v>12</v>
          </cell>
          <cell r="AE1338" t="str">
            <v>是</v>
          </cell>
          <cell r="AF1338" t="str">
            <v/>
          </cell>
          <cell r="AG1338" t="str">
            <v>否</v>
          </cell>
          <cell r="AH1338" t="str">
            <v>续后期</v>
          </cell>
          <cell r="AI1338" t="str">
            <v>否</v>
          </cell>
          <cell r="AO1338">
            <v>0</v>
          </cell>
          <cell r="AR1338" t="str">
            <v>石龙坑区</v>
          </cell>
        </row>
        <row r="1339">
          <cell r="F1339">
            <v>13686086649</v>
          </cell>
          <cell r="G1339" t="str">
            <v>13686086649</v>
          </cell>
          <cell r="H1339" t="str">
            <v>梁正超</v>
          </cell>
          <cell r="I1339" t="str">
            <v>预付费东莞住宅新装或续费1408元包2年，带宽12M</v>
          </cell>
          <cell r="J1339">
            <v>1408</v>
          </cell>
          <cell r="K1339">
            <v>1408</v>
          </cell>
          <cell r="L1339" t="str">
            <v>2013-07-13</v>
          </cell>
          <cell r="M1339">
            <v>42198</v>
          </cell>
          <cell r="N1339" t="str">
            <v>2017-07-13</v>
          </cell>
          <cell r="O1339" t="str">
            <v>2015-06-23</v>
          </cell>
          <cell r="P1339" t="str">
            <v>宽带预付费</v>
          </cell>
          <cell r="Q1339" t="str">
            <v>续费</v>
          </cell>
          <cell r="R1339" t="str">
            <v>提前充值</v>
          </cell>
          <cell r="S1339" t="str">
            <v>家庭用户</v>
          </cell>
          <cell r="T1339" t="str">
            <v>FTTH</v>
          </cell>
          <cell r="U1339" t="str">
            <v>杜秋月(duqiuy)</v>
          </cell>
          <cell r="V1339" t="str">
            <v>ZY莞城营业厅</v>
          </cell>
          <cell r="W1339" t="str">
            <v/>
          </cell>
          <cell r="X1339" t="str">
            <v>莞城区</v>
          </cell>
          <cell r="Y1339">
            <v>0</v>
          </cell>
          <cell r="Z1339">
            <v>0</v>
          </cell>
          <cell r="AA1339" t="str">
            <v>莞城区</v>
          </cell>
          <cell r="AB1339" t="str">
            <v>23</v>
          </cell>
          <cell r="AC1339">
            <v>12</v>
          </cell>
          <cell r="AD1339">
            <v>24</v>
          </cell>
          <cell r="AE1339" t="str">
            <v>是</v>
          </cell>
          <cell r="AF1339" t="str">
            <v/>
          </cell>
          <cell r="AG1339" t="str">
            <v>价值宽带</v>
          </cell>
          <cell r="AH1339" t="str">
            <v>续后期</v>
          </cell>
          <cell r="AI1339" t="str">
            <v>否</v>
          </cell>
          <cell r="AO1339">
            <v>0</v>
          </cell>
          <cell r="AR1339" t="str">
            <v>下岭贝区</v>
          </cell>
        </row>
        <row r="1340">
          <cell r="F1340">
            <v>13713469845</v>
          </cell>
          <cell r="G1340" t="str">
            <v>13713469845</v>
          </cell>
          <cell r="H1340" t="str">
            <v>刘雪华</v>
          </cell>
          <cell r="I1340" t="str">
            <v>预付费东莞住宅新装或续费1408元包2年，带宽12M</v>
          </cell>
          <cell r="J1340">
            <v>1408</v>
          </cell>
          <cell r="K1340">
            <v>1408</v>
          </cell>
          <cell r="L1340" t="str">
            <v>2013-06-16</v>
          </cell>
          <cell r="M1340">
            <v>42171</v>
          </cell>
          <cell r="N1340" t="str">
            <v>2017-06-18</v>
          </cell>
          <cell r="O1340" t="str">
            <v>2015-06-18</v>
          </cell>
          <cell r="P1340" t="str">
            <v>宽带预付费</v>
          </cell>
          <cell r="Q1340" t="str">
            <v>续费</v>
          </cell>
          <cell r="R1340" t="str">
            <v>往月充值</v>
          </cell>
          <cell r="S1340" t="str">
            <v>家庭用户</v>
          </cell>
          <cell r="T1340" t="str">
            <v>(传统)XDSL</v>
          </cell>
          <cell r="U1340" t="str">
            <v>曾敏(zengmin)</v>
          </cell>
          <cell r="V1340" t="str">
            <v>ZX莞城徐元球</v>
          </cell>
          <cell r="W1340" t="str">
            <v/>
          </cell>
          <cell r="X1340" t="str">
            <v>莞城区</v>
          </cell>
          <cell r="Y1340">
            <v>0</v>
          </cell>
          <cell r="Z1340">
            <v>0</v>
          </cell>
          <cell r="AA1340" t="str">
            <v>莞城区</v>
          </cell>
          <cell r="AB1340" t="str">
            <v>18</v>
          </cell>
          <cell r="AC1340">
            <v>12</v>
          </cell>
          <cell r="AD1340">
            <v>24</v>
          </cell>
          <cell r="AE1340" t="str">
            <v>否</v>
          </cell>
          <cell r="AF1340" t="str">
            <v/>
          </cell>
          <cell r="AG1340" t="str">
            <v>价值宽带</v>
          </cell>
          <cell r="AH1340" t="str">
            <v>续本月</v>
          </cell>
          <cell r="AI1340" t="str">
            <v>否</v>
          </cell>
          <cell r="AO1340">
            <v>0</v>
          </cell>
          <cell r="AR1340" t="str">
            <v>三江区</v>
          </cell>
        </row>
        <row r="1341">
          <cell r="F1341">
            <v>13790424448</v>
          </cell>
          <cell r="G1341" t="str">
            <v>13790424448</v>
          </cell>
          <cell r="H1341" t="str">
            <v>张家全</v>
          </cell>
          <cell r="I1341" t="str">
            <v>预付费东莞精品宽带新装或续费免费体验1个月，带宽10M</v>
          </cell>
          <cell r="J1341">
            <v>1408</v>
          </cell>
          <cell r="K1341">
            <v>1408</v>
          </cell>
          <cell r="L1341" t="str">
            <v>2013-07-30</v>
          </cell>
          <cell r="M1341">
            <v>42215</v>
          </cell>
          <cell r="N1341" t="str">
            <v>2017-08-30</v>
          </cell>
          <cell r="O1341" t="str">
            <v>2015-06-17</v>
          </cell>
          <cell r="P1341" t="str">
            <v>宽带预付费</v>
          </cell>
          <cell r="Q1341" t="str">
            <v>续费</v>
          </cell>
          <cell r="R1341" t="str">
            <v>提前充值</v>
          </cell>
          <cell r="S1341" t="str">
            <v>家庭用户</v>
          </cell>
          <cell r="T1341" t="str">
            <v>FTTH</v>
          </cell>
          <cell r="U1341" t="str">
            <v>营业厅经理(李甜琴)(CQYX01)</v>
          </cell>
          <cell r="V1341" t="str">
            <v>ZX莞城徐元球</v>
          </cell>
          <cell r="W1341" t="str">
            <v/>
          </cell>
          <cell r="X1341" t="str">
            <v>莞城区</v>
          </cell>
          <cell r="Y1341">
            <v>0</v>
          </cell>
          <cell r="Z1341">
            <v>0</v>
          </cell>
          <cell r="AA1341" t="str">
            <v>莞城区</v>
          </cell>
          <cell r="AB1341" t="str">
            <v>17</v>
          </cell>
          <cell r="AC1341">
            <v>10</v>
          </cell>
          <cell r="AD1341">
            <v>1</v>
          </cell>
          <cell r="AE1341" t="str">
            <v>是</v>
          </cell>
          <cell r="AF1341" t="str">
            <v/>
          </cell>
          <cell r="AG1341" t="str">
            <v>价值宽带</v>
          </cell>
          <cell r="AH1341" t="str">
            <v>续后期</v>
          </cell>
          <cell r="AI1341" t="str">
            <v>否</v>
          </cell>
          <cell r="AO1341">
            <v>0</v>
          </cell>
          <cell r="AR1341" t="str">
            <v>新城区</v>
          </cell>
        </row>
        <row r="1342">
          <cell r="F1342">
            <v>13829206484</v>
          </cell>
          <cell r="G1342" t="str">
            <v>13829206484</v>
          </cell>
          <cell r="H1342" t="str">
            <v>冯丽平</v>
          </cell>
          <cell r="I1342" t="str">
            <v>预付费东莞住宅新装或续费768元包年，带宽4M</v>
          </cell>
          <cell r="J1342">
            <v>768</v>
          </cell>
          <cell r="K1342">
            <v>768</v>
          </cell>
          <cell r="L1342" t="str">
            <v>2012-06-14</v>
          </cell>
          <cell r="M1342">
            <v>42169</v>
          </cell>
          <cell r="N1342" t="str">
            <v>2016-06-15</v>
          </cell>
          <cell r="O1342" t="str">
            <v>2015-06-15</v>
          </cell>
          <cell r="P1342" t="str">
            <v>宽带预付费</v>
          </cell>
          <cell r="Q1342" t="str">
            <v>续费</v>
          </cell>
          <cell r="R1342" t="str">
            <v>往月充值</v>
          </cell>
          <cell r="S1342" t="str">
            <v>家庭用户</v>
          </cell>
          <cell r="T1342" t="str">
            <v>FTTH</v>
          </cell>
          <cell r="U1342" t="str">
            <v>杜秋月(duqiuy)</v>
          </cell>
          <cell r="V1342" t="str">
            <v>ZX莞城黎广法</v>
          </cell>
          <cell r="W1342" t="str">
            <v/>
          </cell>
          <cell r="X1342" t="str">
            <v>莞城区</v>
          </cell>
          <cell r="Y1342">
            <v>0</v>
          </cell>
          <cell r="Z1342">
            <v>0</v>
          </cell>
          <cell r="AA1342" t="str">
            <v>莞城区</v>
          </cell>
          <cell r="AB1342" t="str">
            <v>15</v>
          </cell>
          <cell r="AC1342">
            <v>4</v>
          </cell>
          <cell r="AD1342">
            <v>12</v>
          </cell>
          <cell r="AE1342" t="str">
            <v>是</v>
          </cell>
          <cell r="AF1342" t="str">
            <v/>
          </cell>
          <cell r="AG1342" t="str">
            <v>否</v>
          </cell>
          <cell r="AH1342" t="str">
            <v>续本月</v>
          </cell>
          <cell r="AI1342" t="str">
            <v>是</v>
          </cell>
          <cell r="AJ1342">
            <v>13829206484</v>
          </cell>
          <cell r="AO1342">
            <v>0</v>
          </cell>
          <cell r="AR1342" t="str">
            <v>新城区</v>
          </cell>
        </row>
        <row r="1343">
          <cell r="F1343">
            <v>15019197106</v>
          </cell>
          <cell r="G1343" t="str">
            <v>15019197106</v>
          </cell>
          <cell r="H1343" t="str">
            <v>李美丽</v>
          </cell>
          <cell r="I1343" t="str">
            <v>预付费东莞住宅新装或续费680元包年，带宽4M</v>
          </cell>
          <cell r="J1343">
            <v>680</v>
          </cell>
          <cell r="K1343">
            <v>680</v>
          </cell>
          <cell r="L1343" t="str">
            <v>2010-08-06</v>
          </cell>
          <cell r="M1343">
            <v>42202</v>
          </cell>
          <cell r="N1343" t="str">
            <v>2016-07-17</v>
          </cell>
          <cell r="O1343" t="str">
            <v>2015-06-21</v>
          </cell>
          <cell r="P1343" t="str">
            <v>宽带预付费</v>
          </cell>
          <cell r="Q1343" t="str">
            <v>续费</v>
          </cell>
          <cell r="R1343" t="str">
            <v>提前充值</v>
          </cell>
          <cell r="S1343" t="str">
            <v>家庭用户</v>
          </cell>
          <cell r="T1343" t="str">
            <v>(传统)XDSL</v>
          </cell>
          <cell r="U1343" t="str">
            <v>曾敏(zengmin)</v>
          </cell>
          <cell r="V1343" t="str">
            <v>ZX莞城徐元球</v>
          </cell>
          <cell r="W1343" t="str">
            <v/>
          </cell>
          <cell r="X1343" t="str">
            <v>莞城区</v>
          </cell>
          <cell r="Y1343">
            <v>0</v>
          </cell>
          <cell r="Z1343">
            <v>0</v>
          </cell>
          <cell r="AA1343" t="str">
            <v>莞城区</v>
          </cell>
          <cell r="AB1343" t="str">
            <v>21</v>
          </cell>
          <cell r="AC1343">
            <v>4</v>
          </cell>
          <cell r="AD1343">
            <v>12</v>
          </cell>
          <cell r="AE1343" t="str">
            <v>否</v>
          </cell>
          <cell r="AF1343" t="str">
            <v/>
          </cell>
          <cell r="AG1343" t="str">
            <v>否</v>
          </cell>
          <cell r="AH1343" t="str">
            <v>续后期</v>
          </cell>
          <cell r="AI1343" t="str">
            <v>否</v>
          </cell>
          <cell r="AO1343">
            <v>0</v>
          </cell>
          <cell r="AR1343" t="str">
            <v>西城区</v>
          </cell>
        </row>
        <row r="1344">
          <cell r="F1344" t="str">
            <v>dgda90026320</v>
          </cell>
          <cell r="G1344" t="str">
            <v>dgda90026320</v>
          </cell>
          <cell r="H1344" t="str">
            <v>卢伟其</v>
          </cell>
          <cell r="I1344" t="str">
            <v>预付费东莞住宅新装或续费888元包年，带宽12M</v>
          </cell>
          <cell r="J1344">
            <v>888</v>
          </cell>
          <cell r="K1344">
            <v>888</v>
          </cell>
          <cell r="L1344" t="str">
            <v>2014-01-19</v>
          </cell>
          <cell r="M1344">
            <v>42204</v>
          </cell>
          <cell r="N1344" t="str">
            <v>2016-07-19</v>
          </cell>
          <cell r="O1344" t="str">
            <v>2015-06-19</v>
          </cell>
          <cell r="P1344" t="str">
            <v>宽带预付费</v>
          </cell>
          <cell r="Q1344" t="str">
            <v>续费</v>
          </cell>
          <cell r="R1344" t="str">
            <v>提前充值</v>
          </cell>
          <cell r="S1344" t="str">
            <v>家庭用户</v>
          </cell>
          <cell r="T1344" t="str">
            <v>FTTH</v>
          </cell>
          <cell r="U1344" t="str">
            <v>营业厅经理(李甜琴)(CQYX01)</v>
          </cell>
          <cell r="V1344" t="str">
            <v>ZX莞城黎广法</v>
          </cell>
          <cell r="W1344" t="str">
            <v/>
          </cell>
          <cell r="X1344" t="str">
            <v>莞城区</v>
          </cell>
          <cell r="Y1344">
            <v>0</v>
          </cell>
          <cell r="Z1344">
            <v>0</v>
          </cell>
          <cell r="AA1344" t="str">
            <v>莞城区</v>
          </cell>
          <cell r="AB1344" t="str">
            <v>19</v>
          </cell>
          <cell r="AC1344">
            <v>12</v>
          </cell>
          <cell r="AD1344">
            <v>12</v>
          </cell>
          <cell r="AE1344" t="str">
            <v>是</v>
          </cell>
          <cell r="AF1344" t="str">
            <v/>
          </cell>
          <cell r="AG1344" t="str">
            <v>价值宽带</v>
          </cell>
          <cell r="AH1344" t="str">
            <v>续后期</v>
          </cell>
          <cell r="AI1344" t="str">
            <v>否</v>
          </cell>
          <cell r="AO1344">
            <v>0</v>
          </cell>
          <cell r="AR1344" t="str">
            <v>华南区</v>
          </cell>
        </row>
        <row r="1345">
          <cell r="F1345" t="str">
            <v>dgda90026320</v>
          </cell>
          <cell r="G1345" t="str">
            <v>dgda90026320</v>
          </cell>
          <cell r="H1345" t="str">
            <v>卢伟其</v>
          </cell>
          <cell r="I1345" t="str">
            <v>预付费东莞住宅新装或续费888元包年，带宽12M</v>
          </cell>
          <cell r="J1345">
            <v>-400</v>
          </cell>
          <cell r="K1345">
            <v>-400</v>
          </cell>
          <cell r="L1345" t="str">
            <v>2014-01-19</v>
          </cell>
          <cell r="M1345">
            <v>42388</v>
          </cell>
          <cell r="N1345" t="str">
            <v>2016-07-19</v>
          </cell>
          <cell r="O1345" t="str">
            <v>2015-06-19</v>
          </cell>
          <cell r="P1345" t="str">
            <v>宽带预付费</v>
          </cell>
          <cell r="Q1345" t="str">
            <v>宽带冲正</v>
          </cell>
          <cell r="R1345" t="str">
            <v>提前充值</v>
          </cell>
          <cell r="S1345" t="str">
            <v>家庭用户</v>
          </cell>
          <cell r="T1345" t="str">
            <v>FTTH</v>
          </cell>
          <cell r="U1345" t="str">
            <v>营业厅经理(李甜琴)(CQYX01)</v>
          </cell>
          <cell r="V1345" t="str">
            <v>ZX莞城黎广法</v>
          </cell>
          <cell r="W1345" t="str">
            <v/>
          </cell>
          <cell r="X1345" t="str">
            <v>莞城区</v>
          </cell>
          <cell r="Y1345">
            <v>0</v>
          </cell>
          <cell r="Z1345">
            <v>0</v>
          </cell>
          <cell r="AA1345" t="str">
            <v>莞城区</v>
          </cell>
          <cell r="AB1345" t="str">
            <v>19</v>
          </cell>
          <cell r="AC1345">
            <v>12</v>
          </cell>
          <cell r="AD1345">
            <v>12</v>
          </cell>
          <cell r="AE1345" t="str">
            <v>是</v>
          </cell>
          <cell r="AF1345" t="str">
            <v/>
          </cell>
          <cell r="AG1345" t="str">
            <v>价值宽带</v>
          </cell>
          <cell r="AH1345" t="str">
            <v>续后期</v>
          </cell>
          <cell r="AI1345" t="str">
            <v>否</v>
          </cell>
          <cell r="AO1345">
            <v>0</v>
          </cell>
          <cell r="AR1345" t="str">
            <v>城中社区</v>
          </cell>
        </row>
        <row r="1346">
          <cell r="F1346">
            <v>13532522066</v>
          </cell>
          <cell r="G1346" t="str">
            <v>13532522066</v>
          </cell>
          <cell r="H1346" t="str">
            <v>童海珍</v>
          </cell>
          <cell r="I1346" t="str">
            <v>预付费东莞住宅新装或续费888元包年，带宽12M</v>
          </cell>
          <cell r="J1346">
            <v>888</v>
          </cell>
          <cell r="K1346">
            <v>888</v>
          </cell>
          <cell r="L1346" t="str">
            <v>2014-06-15</v>
          </cell>
          <cell r="M1346">
            <v>42170</v>
          </cell>
          <cell r="N1346" t="str">
            <v>2016-06-18</v>
          </cell>
          <cell r="O1346" t="str">
            <v>2015-06-18</v>
          </cell>
          <cell r="P1346" t="str">
            <v>宽带预付费</v>
          </cell>
          <cell r="Q1346" t="str">
            <v>续费</v>
          </cell>
          <cell r="R1346" t="str">
            <v>往月充值</v>
          </cell>
          <cell r="S1346" t="str">
            <v>家庭用户</v>
          </cell>
          <cell r="T1346" t="str">
            <v>FTTH</v>
          </cell>
          <cell r="U1346" t="str">
            <v>曾敏(zengmin)</v>
          </cell>
          <cell r="V1346" t="str">
            <v>ZX莞城徐元球</v>
          </cell>
          <cell r="W1346" t="str">
            <v/>
          </cell>
          <cell r="X1346" t="str">
            <v>莞城区</v>
          </cell>
          <cell r="Y1346">
            <v>0</v>
          </cell>
          <cell r="Z1346">
            <v>0</v>
          </cell>
          <cell r="AA1346" t="str">
            <v>莞城区</v>
          </cell>
          <cell r="AB1346" t="str">
            <v>18</v>
          </cell>
          <cell r="AC1346">
            <v>12</v>
          </cell>
          <cell r="AD1346">
            <v>12</v>
          </cell>
          <cell r="AE1346" t="str">
            <v>是</v>
          </cell>
          <cell r="AF1346" t="str">
            <v/>
          </cell>
          <cell r="AG1346" t="str">
            <v>价值宽带</v>
          </cell>
          <cell r="AH1346" t="str">
            <v>续本月</v>
          </cell>
          <cell r="AI1346" t="str">
            <v>是</v>
          </cell>
          <cell r="AJ1346">
            <v>13532522066</v>
          </cell>
          <cell r="AO1346">
            <v>0</v>
          </cell>
          <cell r="AR1346" t="str">
            <v>下岭贝区</v>
          </cell>
        </row>
        <row r="1347">
          <cell r="F1347">
            <v>13712348222</v>
          </cell>
          <cell r="G1347" t="str">
            <v>13712348222</v>
          </cell>
          <cell r="H1347" t="str">
            <v>李元琳</v>
          </cell>
          <cell r="I1347" t="str">
            <v>预付费东莞住宅新装或续费680元包年，带宽4M</v>
          </cell>
          <cell r="J1347">
            <v>680</v>
          </cell>
          <cell r="K1347">
            <v>680</v>
          </cell>
          <cell r="L1347" t="str">
            <v>2013-07-02</v>
          </cell>
          <cell r="M1347">
            <v>42187</v>
          </cell>
          <cell r="N1347" t="str">
            <v>2016-07-02</v>
          </cell>
          <cell r="O1347" t="str">
            <v>2015-06-23</v>
          </cell>
          <cell r="P1347" t="str">
            <v>宽带预付费</v>
          </cell>
          <cell r="Q1347" t="str">
            <v>续费</v>
          </cell>
          <cell r="R1347" t="str">
            <v>提前充值</v>
          </cell>
          <cell r="S1347" t="str">
            <v>家庭用户</v>
          </cell>
          <cell r="T1347" t="str">
            <v>(传统)XDSL</v>
          </cell>
          <cell r="U1347" t="str">
            <v>杜秋月(duqiuy)</v>
          </cell>
          <cell r="V1347" t="str">
            <v>ZX莞城徐元球</v>
          </cell>
          <cell r="W1347" t="str">
            <v/>
          </cell>
          <cell r="X1347" t="str">
            <v>莞城区</v>
          </cell>
          <cell r="Y1347">
            <v>0</v>
          </cell>
          <cell r="Z1347">
            <v>0</v>
          </cell>
          <cell r="AA1347" t="str">
            <v>莞城区</v>
          </cell>
          <cell r="AB1347" t="str">
            <v>23</v>
          </cell>
          <cell r="AC1347">
            <v>4</v>
          </cell>
          <cell r="AD1347">
            <v>12</v>
          </cell>
          <cell r="AE1347" t="str">
            <v>否</v>
          </cell>
          <cell r="AF1347" t="str">
            <v/>
          </cell>
          <cell r="AG1347" t="str">
            <v>否</v>
          </cell>
          <cell r="AH1347" t="str">
            <v>续后期</v>
          </cell>
          <cell r="AI1347" t="str">
            <v>否</v>
          </cell>
          <cell r="AO1347">
            <v>0</v>
          </cell>
          <cell r="AR1347" t="str">
            <v>下岭贝区</v>
          </cell>
        </row>
        <row r="1348">
          <cell r="F1348">
            <v>13925781924</v>
          </cell>
          <cell r="G1348" t="str">
            <v>13925781924</v>
          </cell>
          <cell r="H1348" t="str">
            <v>贺有</v>
          </cell>
          <cell r="I1348" t="str">
            <v>预付费东莞精品宽带新装或续费免费体验1个月，带宽10M</v>
          </cell>
          <cell r="J1348">
            <v>1408</v>
          </cell>
          <cell r="K1348">
            <v>1408</v>
          </cell>
          <cell r="L1348" t="str">
            <v>2012-07-09</v>
          </cell>
          <cell r="M1348">
            <v>42194</v>
          </cell>
          <cell r="N1348" t="str">
            <v>2017-08-09</v>
          </cell>
          <cell r="O1348" t="str">
            <v>2015-06-16</v>
          </cell>
          <cell r="P1348" t="str">
            <v>宽带预付费</v>
          </cell>
          <cell r="Q1348" t="str">
            <v>续费</v>
          </cell>
          <cell r="R1348" t="str">
            <v>提前充值</v>
          </cell>
          <cell r="S1348" t="str">
            <v>家庭用户</v>
          </cell>
          <cell r="T1348" t="str">
            <v>FTTH</v>
          </cell>
          <cell r="U1348" t="str">
            <v>曾敏(zengmin)</v>
          </cell>
          <cell r="V1348" t="str">
            <v>ZX莞城徐元球</v>
          </cell>
          <cell r="W1348" t="str">
            <v/>
          </cell>
          <cell r="X1348" t="str">
            <v>莞城区</v>
          </cell>
          <cell r="Y1348">
            <v>0</v>
          </cell>
          <cell r="Z1348">
            <v>0</v>
          </cell>
          <cell r="AA1348" t="str">
            <v>莞城区</v>
          </cell>
          <cell r="AB1348" t="str">
            <v>16</v>
          </cell>
          <cell r="AC1348">
            <v>10</v>
          </cell>
          <cell r="AD1348">
            <v>1</v>
          </cell>
          <cell r="AE1348" t="str">
            <v>是</v>
          </cell>
          <cell r="AF1348" t="str">
            <v/>
          </cell>
          <cell r="AG1348" t="str">
            <v>价值宽带</v>
          </cell>
          <cell r="AH1348" t="str">
            <v>续后期</v>
          </cell>
          <cell r="AI1348" t="str">
            <v>否</v>
          </cell>
          <cell r="AO1348">
            <v>0</v>
          </cell>
          <cell r="AR1348" t="str">
            <v>兆康区</v>
          </cell>
        </row>
        <row r="1349">
          <cell r="F1349">
            <v>15112826835</v>
          </cell>
          <cell r="G1349" t="str">
            <v>15112826835</v>
          </cell>
          <cell r="H1349" t="str">
            <v>陈锦福</v>
          </cell>
          <cell r="I1349" t="str">
            <v>预付费东莞住宅新装或续费1408元包2年，带宽12M</v>
          </cell>
          <cell r="J1349">
            <v>1408</v>
          </cell>
          <cell r="K1349">
            <v>1408</v>
          </cell>
          <cell r="L1349" t="str">
            <v>2009-11-25</v>
          </cell>
          <cell r="M1349">
            <v>42182</v>
          </cell>
          <cell r="N1349" t="str">
            <v>2017-06-27</v>
          </cell>
          <cell r="O1349" t="str">
            <v>2015-06-22</v>
          </cell>
          <cell r="P1349" t="str">
            <v>宽带预付费</v>
          </cell>
          <cell r="Q1349" t="str">
            <v>续费</v>
          </cell>
          <cell r="R1349" t="str">
            <v>提前充值</v>
          </cell>
          <cell r="S1349" t="str">
            <v>网吧</v>
          </cell>
          <cell r="T1349" t="str">
            <v>(传统)XDSL</v>
          </cell>
          <cell r="U1349" t="str">
            <v>曾敏(zengmin)</v>
          </cell>
          <cell r="V1349" t="str">
            <v>ZX莞城黎广法</v>
          </cell>
          <cell r="W1349" t="str">
            <v/>
          </cell>
          <cell r="X1349" t="str">
            <v>莞城区</v>
          </cell>
          <cell r="Y1349">
            <v>0</v>
          </cell>
          <cell r="Z1349">
            <v>0</v>
          </cell>
          <cell r="AA1349" t="str">
            <v>莞城区</v>
          </cell>
          <cell r="AB1349" t="str">
            <v>22</v>
          </cell>
          <cell r="AC1349">
            <v>12</v>
          </cell>
          <cell r="AD1349">
            <v>24</v>
          </cell>
          <cell r="AE1349" t="str">
            <v>否</v>
          </cell>
          <cell r="AF1349" t="str">
            <v/>
          </cell>
          <cell r="AG1349" t="str">
            <v>价值宽带</v>
          </cell>
          <cell r="AH1349" t="str">
            <v>续本月</v>
          </cell>
          <cell r="AI1349" t="str">
            <v>否</v>
          </cell>
          <cell r="AO1349">
            <v>0</v>
          </cell>
          <cell r="AR1349" t="str">
            <v>兆康区</v>
          </cell>
        </row>
        <row r="1350">
          <cell r="F1350">
            <v>13537128015</v>
          </cell>
          <cell r="G1350" t="str">
            <v>13537128015</v>
          </cell>
          <cell r="H1350" t="str">
            <v>许惠珠</v>
          </cell>
          <cell r="I1350" t="str">
            <v>预付费东莞住宅新装或续费768元包年，带宽4M</v>
          </cell>
          <cell r="J1350">
            <v>768</v>
          </cell>
          <cell r="K1350">
            <v>768</v>
          </cell>
          <cell r="L1350" t="str">
            <v>2013-06-23</v>
          </cell>
          <cell r="M1350">
            <v>42178</v>
          </cell>
          <cell r="N1350" t="str">
            <v>2016-06-23</v>
          </cell>
          <cell r="O1350" t="str">
            <v>2015-06-22</v>
          </cell>
          <cell r="P1350" t="str">
            <v>宽带预付费</v>
          </cell>
          <cell r="Q1350" t="str">
            <v>续费</v>
          </cell>
          <cell r="R1350" t="str">
            <v>提前充值</v>
          </cell>
          <cell r="S1350" t="str">
            <v>家庭用户</v>
          </cell>
          <cell r="T1350" t="str">
            <v>FTTH</v>
          </cell>
          <cell r="U1350" t="str">
            <v>杜秋月(duqiuy)</v>
          </cell>
          <cell r="V1350" t="str">
            <v>ZX南城黎广俊</v>
          </cell>
          <cell r="W1350" t="str">
            <v>电商价值宽带营销</v>
          </cell>
          <cell r="X1350" t="str">
            <v>南城区</v>
          </cell>
          <cell r="Y1350">
            <v>0</v>
          </cell>
          <cell r="Z1350">
            <v>0</v>
          </cell>
          <cell r="AA1350" t="str">
            <v>南城区</v>
          </cell>
          <cell r="AB1350" t="str">
            <v>22</v>
          </cell>
          <cell r="AC1350">
            <v>4</v>
          </cell>
          <cell r="AD1350">
            <v>12</v>
          </cell>
          <cell r="AE1350" t="str">
            <v>是</v>
          </cell>
          <cell r="AF1350" t="str">
            <v/>
          </cell>
          <cell r="AG1350" t="str">
            <v>否</v>
          </cell>
          <cell r="AH1350" t="str">
            <v>续本月</v>
          </cell>
          <cell r="AI1350" t="str">
            <v>是</v>
          </cell>
          <cell r="AJ1350">
            <v>13537128015</v>
          </cell>
          <cell r="AO1350">
            <v>0</v>
          </cell>
          <cell r="AR1350" t="str">
            <v>兆康区</v>
          </cell>
        </row>
        <row r="1351">
          <cell r="F1351">
            <v>13546938963</v>
          </cell>
          <cell r="G1351" t="str">
            <v>13546938963</v>
          </cell>
          <cell r="H1351" t="str">
            <v>张杰</v>
          </cell>
          <cell r="I1351" t="str">
            <v>预付费东莞住宅新装或续费100元包月，带宽4M</v>
          </cell>
          <cell r="J1351">
            <v>100</v>
          </cell>
          <cell r="K1351">
            <v>100</v>
          </cell>
          <cell r="L1351" t="str">
            <v>2012-03-12</v>
          </cell>
          <cell r="M1351">
            <v>42171</v>
          </cell>
          <cell r="N1351" t="str">
            <v>2015-07-16</v>
          </cell>
          <cell r="O1351" t="str">
            <v>2015-06-16</v>
          </cell>
          <cell r="P1351" t="str">
            <v>宽带预付费</v>
          </cell>
          <cell r="Q1351" t="str">
            <v>续费</v>
          </cell>
          <cell r="R1351" t="str">
            <v>提前充值</v>
          </cell>
          <cell r="S1351" t="str">
            <v>家庭用户</v>
          </cell>
          <cell r="T1351" t="str">
            <v>(传统)XDSL</v>
          </cell>
          <cell r="U1351" t="str">
            <v>文颜(weny)</v>
          </cell>
          <cell r="V1351" t="str">
            <v>ZY南城营业厅</v>
          </cell>
          <cell r="W1351" t="str">
            <v/>
          </cell>
          <cell r="X1351" t="str">
            <v>南城区</v>
          </cell>
          <cell r="Y1351">
            <v>0</v>
          </cell>
          <cell r="Z1351">
            <v>0</v>
          </cell>
          <cell r="AA1351" t="str">
            <v>南城区</v>
          </cell>
          <cell r="AB1351" t="str">
            <v>16</v>
          </cell>
          <cell r="AC1351">
            <v>4</v>
          </cell>
          <cell r="AD1351">
            <v>1</v>
          </cell>
          <cell r="AE1351" t="str">
            <v>否</v>
          </cell>
          <cell r="AF1351" t="str">
            <v/>
          </cell>
          <cell r="AG1351" t="str">
            <v>否</v>
          </cell>
          <cell r="AH1351" t="str">
            <v>续本月</v>
          </cell>
          <cell r="AI1351" t="str">
            <v>否</v>
          </cell>
          <cell r="AO1351">
            <v>0</v>
          </cell>
          <cell r="AR1351" t="str">
            <v>茶山区</v>
          </cell>
        </row>
        <row r="1352">
          <cell r="F1352">
            <v>13829209194</v>
          </cell>
          <cell r="G1352" t="str">
            <v>13829209194</v>
          </cell>
          <cell r="H1352" t="str">
            <v>李小聪</v>
          </cell>
          <cell r="I1352" t="str">
            <v>预付费东莞住宅新装或续费680元包年，带宽4M</v>
          </cell>
          <cell r="J1352">
            <v>680</v>
          </cell>
          <cell r="K1352">
            <v>680</v>
          </cell>
          <cell r="L1352" t="str">
            <v>2012-02-15</v>
          </cell>
          <cell r="M1352">
            <v>42171</v>
          </cell>
          <cell r="N1352" t="str">
            <v>2016-06-16</v>
          </cell>
          <cell r="O1352" t="str">
            <v>2015-06-15</v>
          </cell>
          <cell r="P1352" t="str">
            <v>宽带预付费</v>
          </cell>
          <cell r="Q1352" t="str">
            <v>续费</v>
          </cell>
          <cell r="R1352" t="str">
            <v>提前充值</v>
          </cell>
          <cell r="S1352" t="str">
            <v>家庭用户</v>
          </cell>
          <cell r="T1352" t="str">
            <v>(传统)XDSL</v>
          </cell>
          <cell r="U1352" t="str">
            <v>杜秋月(duqiuy)</v>
          </cell>
          <cell r="V1352" t="str">
            <v>ZX南城黎广俊</v>
          </cell>
          <cell r="W1352" t="str">
            <v/>
          </cell>
          <cell r="X1352" t="str">
            <v>南城区</v>
          </cell>
          <cell r="Y1352">
            <v>0</v>
          </cell>
          <cell r="Z1352">
            <v>0</v>
          </cell>
          <cell r="AA1352" t="str">
            <v>南城区</v>
          </cell>
          <cell r="AB1352" t="str">
            <v>15</v>
          </cell>
          <cell r="AC1352">
            <v>4</v>
          </cell>
          <cell r="AD1352">
            <v>12</v>
          </cell>
          <cell r="AE1352" t="str">
            <v>否</v>
          </cell>
          <cell r="AF1352" t="str">
            <v/>
          </cell>
          <cell r="AG1352" t="str">
            <v>否</v>
          </cell>
          <cell r="AH1352" t="str">
            <v>续本月</v>
          </cell>
          <cell r="AI1352" t="str">
            <v>否</v>
          </cell>
          <cell r="AO1352">
            <v>0</v>
          </cell>
          <cell r="AR1352" t="str">
            <v>超朗区</v>
          </cell>
        </row>
        <row r="1353">
          <cell r="F1353">
            <v>13609660052</v>
          </cell>
          <cell r="G1353" t="str">
            <v>13609660052</v>
          </cell>
          <cell r="H1353" t="str">
            <v>潘金龙</v>
          </cell>
          <cell r="I1353" t="str">
            <v>预付费东莞精品宽带新装或续费免费体验1个月，带宽20M</v>
          </cell>
          <cell r="J1353">
            <v>1398</v>
          </cell>
          <cell r="K1353">
            <v>1398</v>
          </cell>
          <cell r="L1353" t="str">
            <v>2014-06-17</v>
          </cell>
          <cell r="M1353">
            <v>42172</v>
          </cell>
          <cell r="N1353" t="str">
            <v>2016-09-19</v>
          </cell>
          <cell r="O1353" t="str">
            <v>2015-06-19</v>
          </cell>
          <cell r="P1353" t="str">
            <v>宽带预付费</v>
          </cell>
          <cell r="Q1353" t="str">
            <v>续费</v>
          </cell>
          <cell r="R1353" t="str">
            <v>往月充值</v>
          </cell>
          <cell r="S1353" t="str">
            <v>家庭用户</v>
          </cell>
          <cell r="T1353" t="str">
            <v>FTTH</v>
          </cell>
          <cell r="U1353" t="str">
            <v>文颜(weny)</v>
          </cell>
          <cell r="V1353" t="str">
            <v>DSBR南城黎广俊</v>
          </cell>
          <cell r="W1353" t="str">
            <v>(非)</v>
          </cell>
          <cell r="X1353" t="str">
            <v>南城区</v>
          </cell>
          <cell r="Y1353">
            <v>0</v>
          </cell>
          <cell r="Z1353">
            <v>0</v>
          </cell>
          <cell r="AA1353" t="str">
            <v>南城区</v>
          </cell>
          <cell r="AB1353" t="str">
            <v>19</v>
          </cell>
          <cell r="AC1353">
            <v>20</v>
          </cell>
          <cell r="AD1353">
            <v>1</v>
          </cell>
          <cell r="AE1353" t="str">
            <v>是</v>
          </cell>
          <cell r="AF1353" t="str">
            <v/>
          </cell>
          <cell r="AG1353" t="str">
            <v>价值宽带</v>
          </cell>
          <cell r="AH1353" t="str">
            <v>续本月</v>
          </cell>
          <cell r="AI1353" t="str">
            <v>是</v>
          </cell>
          <cell r="AJ1353">
            <v>13609660052</v>
          </cell>
          <cell r="AO1353">
            <v>0</v>
          </cell>
          <cell r="AR1353" t="str">
            <v>增步区</v>
          </cell>
        </row>
        <row r="1354">
          <cell r="F1354">
            <v>13650330316</v>
          </cell>
          <cell r="G1354" t="str">
            <v>13650330316</v>
          </cell>
          <cell r="H1354" t="str">
            <v>李碧芳</v>
          </cell>
          <cell r="I1354" t="str">
            <v>预付费东莞住宅新装或续费680元包年，带宽4M</v>
          </cell>
          <cell r="J1354">
            <v>680</v>
          </cell>
          <cell r="K1354">
            <v>680</v>
          </cell>
          <cell r="L1354" t="str">
            <v>2010-10-19</v>
          </cell>
          <cell r="M1354">
            <v>42177</v>
          </cell>
          <cell r="N1354" t="str">
            <v>2016-06-23</v>
          </cell>
          <cell r="O1354" t="str">
            <v>2015-06-23</v>
          </cell>
          <cell r="P1354" t="str">
            <v>宽带预付费</v>
          </cell>
          <cell r="Q1354" t="str">
            <v>续费</v>
          </cell>
          <cell r="R1354" t="str">
            <v>往月充值</v>
          </cell>
          <cell r="S1354" t="str">
            <v>家庭用户</v>
          </cell>
          <cell r="T1354" t="str">
            <v>(传统)XDSL</v>
          </cell>
          <cell r="U1354" t="str">
            <v>文颜(weny)</v>
          </cell>
          <cell r="V1354" t="str">
            <v>ZX南城黎广俊</v>
          </cell>
          <cell r="W1354" t="str">
            <v/>
          </cell>
          <cell r="X1354" t="str">
            <v>南城区</v>
          </cell>
          <cell r="Y1354">
            <v>0</v>
          </cell>
          <cell r="Z1354">
            <v>0</v>
          </cell>
          <cell r="AA1354" t="str">
            <v>南城区</v>
          </cell>
          <cell r="AB1354" t="str">
            <v>23</v>
          </cell>
          <cell r="AC1354">
            <v>4</v>
          </cell>
          <cell r="AD1354">
            <v>12</v>
          </cell>
          <cell r="AE1354" t="str">
            <v>否</v>
          </cell>
          <cell r="AF1354" t="str">
            <v/>
          </cell>
          <cell r="AG1354" t="str">
            <v>否</v>
          </cell>
          <cell r="AH1354" t="str">
            <v>续本月</v>
          </cell>
          <cell r="AI1354" t="str">
            <v>否</v>
          </cell>
          <cell r="AO1354">
            <v>0</v>
          </cell>
          <cell r="AR1354" t="str">
            <v>增步区</v>
          </cell>
        </row>
        <row r="1355">
          <cell r="F1355">
            <v>13686185545</v>
          </cell>
          <cell r="G1355" t="str">
            <v>13686185545</v>
          </cell>
          <cell r="H1355" t="str">
            <v>邱广米</v>
          </cell>
          <cell r="I1355" t="str">
            <v>预付费东莞住宅新装或续费888元包年，带宽12M</v>
          </cell>
          <cell r="J1355">
            <v>888</v>
          </cell>
          <cell r="K1355">
            <v>888</v>
          </cell>
          <cell r="L1355" t="str">
            <v>2012-07-18</v>
          </cell>
          <cell r="M1355">
            <v>42203</v>
          </cell>
          <cell r="N1355" t="str">
            <v>2016-07-18</v>
          </cell>
          <cell r="O1355" t="str">
            <v>2015-06-16</v>
          </cell>
          <cell r="P1355" t="str">
            <v>宽带预付费</v>
          </cell>
          <cell r="Q1355" t="str">
            <v>续费</v>
          </cell>
          <cell r="R1355" t="str">
            <v>提前充值</v>
          </cell>
          <cell r="S1355" t="str">
            <v>家庭用户</v>
          </cell>
          <cell r="T1355" t="str">
            <v>FTTH</v>
          </cell>
          <cell r="U1355" t="str">
            <v>曾敏(zengmin)</v>
          </cell>
          <cell r="V1355" t="str">
            <v>ZY莞城营业厅</v>
          </cell>
          <cell r="W1355" t="str">
            <v/>
          </cell>
          <cell r="X1355" t="str">
            <v>南城区</v>
          </cell>
          <cell r="Y1355">
            <v>0</v>
          </cell>
          <cell r="Z1355">
            <v>0</v>
          </cell>
          <cell r="AA1355" t="str">
            <v>南城区</v>
          </cell>
          <cell r="AB1355" t="str">
            <v>16</v>
          </cell>
          <cell r="AC1355">
            <v>12</v>
          </cell>
          <cell r="AD1355">
            <v>12</v>
          </cell>
          <cell r="AE1355" t="str">
            <v>是</v>
          </cell>
          <cell r="AF1355" t="str">
            <v/>
          </cell>
          <cell r="AG1355" t="str">
            <v>价值宽带</v>
          </cell>
          <cell r="AH1355" t="str">
            <v>续后期</v>
          </cell>
          <cell r="AI1355" t="str">
            <v>否</v>
          </cell>
          <cell r="AO1355">
            <v>0</v>
          </cell>
          <cell r="AR1355" t="str">
            <v>增步区</v>
          </cell>
        </row>
        <row r="1356">
          <cell r="F1356">
            <v>13711820856</v>
          </cell>
          <cell r="G1356" t="str">
            <v>13711820856</v>
          </cell>
          <cell r="H1356" t="str">
            <v>魏高升</v>
          </cell>
          <cell r="I1356" t="str">
            <v>预付费东莞住宅新装或续费888元包年，带宽12M</v>
          </cell>
          <cell r="J1356">
            <v>888</v>
          </cell>
          <cell r="K1356">
            <v>888</v>
          </cell>
          <cell r="L1356" t="str">
            <v>2008-07-07</v>
          </cell>
          <cell r="M1356">
            <v>42171</v>
          </cell>
          <cell r="N1356" t="str">
            <v>2016-06-16</v>
          </cell>
          <cell r="O1356" t="str">
            <v>2015-06-15</v>
          </cell>
          <cell r="P1356" t="str">
            <v>宽带预付费</v>
          </cell>
          <cell r="Q1356" t="str">
            <v>续费</v>
          </cell>
          <cell r="R1356" t="str">
            <v>提前充值</v>
          </cell>
          <cell r="S1356" t="str">
            <v>家庭用户</v>
          </cell>
          <cell r="T1356" t="str">
            <v>FTTH</v>
          </cell>
          <cell r="U1356" t="str">
            <v>郑珊珊(zhengshans)</v>
          </cell>
          <cell r="V1356" t="str">
            <v>ZX高埗欧仁</v>
          </cell>
          <cell r="W1356" t="str">
            <v/>
          </cell>
          <cell r="X1356" t="str">
            <v>高埗区</v>
          </cell>
          <cell r="Y1356">
            <v>0</v>
          </cell>
          <cell r="Z1356">
            <v>0</v>
          </cell>
          <cell r="AA1356" t="str">
            <v>高埗区</v>
          </cell>
          <cell r="AB1356" t="str">
            <v>15</v>
          </cell>
          <cell r="AC1356">
            <v>12</v>
          </cell>
          <cell r="AD1356">
            <v>12</v>
          </cell>
          <cell r="AE1356" t="str">
            <v>是</v>
          </cell>
          <cell r="AF1356" t="str">
            <v/>
          </cell>
          <cell r="AG1356" t="str">
            <v>价值宽带</v>
          </cell>
          <cell r="AH1356" t="str">
            <v>续本月</v>
          </cell>
          <cell r="AI1356" t="str">
            <v>是</v>
          </cell>
          <cell r="AJ1356">
            <v>13711820856</v>
          </cell>
          <cell r="AO1356">
            <v>0</v>
          </cell>
          <cell r="AR1356" t="str">
            <v>增步区</v>
          </cell>
        </row>
        <row r="1357">
          <cell r="F1357">
            <v>13712985738</v>
          </cell>
          <cell r="G1357" t="str">
            <v>13712985738</v>
          </cell>
          <cell r="H1357" t="str">
            <v>易铁兵</v>
          </cell>
          <cell r="I1357" t="str">
            <v>预付费东莞住宅新装或续费888元包年，带宽12M</v>
          </cell>
          <cell r="J1357">
            <v>888</v>
          </cell>
          <cell r="K1357">
            <v>888</v>
          </cell>
          <cell r="L1357" t="str">
            <v>2012-06-22</v>
          </cell>
          <cell r="M1357">
            <v>42177</v>
          </cell>
          <cell r="N1357" t="str">
            <v>2016-06-22</v>
          </cell>
          <cell r="O1357" t="str">
            <v>2015-06-21</v>
          </cell>
          <cell r="P1357" t="str">
            <v>宽带预付费</v>
          </cell>
          <cell r="Q1357" t="str">
            <v>续费</v>
          </cell>
          <cell r="R1357" t="str">
            <v>提前充值</v>
          </cell>
          <cell r="S1357" t="str">
            <v>家庭用户</v>
          </cell>
          <cell r="T1357" t="str">
            <v>FTTH</v>
          </cell>
          <cell r="U1357" t="str">
            <v>郑珊珊(zhengshans)</v>
          </cell>
          <cell r="V1357" t="str">
            <v>ZX高埗欧仁</v>
          </cell>
          <cell r="W1357" t="str">
            <v>电商价值宽带营销</v>
          </cell>
          <cell r="X1357" t="str">
            <v>高埗区</v>
          </cell>
          <cell r="Y1357">
            <v>0</v>
          </cell>
          <cell r="Z1357">
            <v>0</v>
          </cell>
          <cell r="AA1357" t="str">
            <v>高埗区</v>
          </cell>
          <cell r="AB1357" t="str">
            <v>21</v>
          </cell>
          <cell r="AC1357">
            <v>12</v>
          </cell>
          <cell r="AD1357">
            <v>12</v>
          </cell>
          <cell r="AE1357" t="str">
            <v>是</v>
          </cell>
          <cell r="AF1357" t="str">
            <v/>
          </cell>
          <cell r="AG1357" t="str">
            <v>价值宽带</v>
          </cell>
          <cell r="AH1357" t="str">
            <v>续本月</v>
          </cell>
          <cell r="AI1357" t="str">
            <v>是</v>
          </cell>
          <cell r="AJ1357">
            <v>13712985738</v>
          </cell>
          <cell r="AO1357">
            <v>0</v>
          </cell>
          <cell r="AR1357" t="str">
            <v>兆康区</v>
          </cell>
        </row>
        <row r="1358">
          <cell r="F1358">
            <v>13724502979</v>
          </cell>
          <cell r="G1358" t="str">
            <v>13724502979</v>
          </cell>
          <cell r="H1358" t="str">
            <v>雷泽罗</v>
          </cell>
          <cell r="I1358" t="str">
            <v>预付费东莞住宅新装或续费1088元包年，带宽10M</v>
          </cell>
          <cell r="J1358">
            <v>1088</v>
          </cell>
          <cell r="K1358">
            <v>1088</v>
          </cell>
          <cell r="L1358" t="str">
            <v>2013-06-24</v>
          </cell>
          <cell r="M1358">
            <v>42179</v>
          </cell>
          <cell r="N1358" t="str">
            <v>2016-06-24</v>
          </cell>
          <cell r="O1358" t="str">
            <v>2015-06-21</v>
          </cell>
          <cell r="P1358" t="str">
            <v>宽带预付费</v>
          </cell>
          <cell r="Q1358" t="str">
            <v>续费</v>
          </cell>
          <cell r="R1358" t="str">
            <v>提前充值</v>
          </cell>
          <cell r="S1358" t="str">
            <v>家庭用户</v>
          </cell>
          <cell r="T1358" t="str">
            <v>FTTH</v>
          </cell>
          <cell r="U1358" t="str">
            <v>郑珊珊(zhengshans)</v>
          </cell>
          <cell r="V1358" t="str">
            <v>ZX高埗欧仁</v>
          </cell>
          <cell r="W1358" t="str">
            <v>非</v>
          </cell>
          <cell r="X1358" t="str">
            <v>高埗区</v>
          </cell>
          <cell r="Y1358">
            <v>0</v>
          </cell>
          <cell r="Z1358">
            <v>0</v>
          </cell>
          <cell r="AA1358" t="str">
            <v>高埗区</v>
          </cell>
          <cell r="AB1358" t="str">
            <v>21</v>
          </cell>
          <cell r="AC1358">
            <v>10</v>
          </cell>
          <cell r="AD1358">
            <v>12</v>
          </cell>
          <cell r="AE1358" t="str">
            <v>是</v>
          </cell>
          <cell r="AF1358" t="str">
            <v/>
          </cell>
          <cell r="AG1358" t="str">
            <v>价值宽带</v>
          </cell>
          <cell r="AH1358" t="str">
            <v>续本月</v>
          </cell>
          <cell r="AI1358" t="str">
            <v>是</v>
          </cell>
          <cell r="AJ1358">
            <v>13724502979</v>
          </cell>
          <cell r="AO1358">
            <v>0</v>
          </cell>
          <cell r="AR1358" t="str">
            <v>移动小区</v>
          </cell>
        </row>
        <row r="1359">
          <cell r="F1359">
            <v>13925514421</v>
          </cell>
          <cell r="G1359" t="str">
            <v>13925514421</v>
          </cell>
          <cell r="H1359" t="str">
            <v>姚善俊</v>
          </cell>
          <cell r="I1359" t="str">
            <v>预付费东莞住宅新装或续费888元包年，带宽12M</v>
          </cell>
          <cell r="J1359">
            <v>888</v>
          </cell>
          <cell r="K1359">
            <v>888</v>
          </cell>
          <cell r="L1359" t="str">
            <v>2012-06-22</v>
          </cell>
          <cell r="M1359">
            <v>42177</v>
          </cell>
          <cell r="N1359" t="str">
            <v>2016-06-22</v>
          </cell>
          <cell r="O1359" t="str">
            <v>2015-06-15</v>
          </cell>
          <cell r="P1359" t="str">
            <v>宽带预付费</v>
          </cell>
          <cell r="Q1359" t="str">
            <v>续费</v>
          </cell>
          <cell r="R1359" t="str">
            <v>提前充值</v>
          </cell>
          <cell r="S1359" t="str">
            <v>家庭用户</v>
          </cell>
          <cell r="T1359" t="str">
            <v>FTTH</v>
          </cell>
          <cell r="U1359" t="str">
            <v>郑珊珊(zhengshans)</v>
          </cell>
          <cell r="V1359" t="str">
            <v>DSBR高埗欧仁</v>
          </cell>
          <cell r="W1359" t="str">
            <v/>
          </cell>
          <cell r="X1359" t="str">
            <v>高埗区</v>
          </cell>
          <cell r="Y1359">
            <v>0</v>
          </cell>
          <cell r="Z1359">
            <v>0</v>
          </cell>
          <cell r="AA1359" t="str">
            <v>高埗区</v>
          </cell>
          <cell r="AB1359" t="str">
            <v>15</v>
          </cell>
          <cell r="AC1359">
            <v>12</v>
          </cell>
          <cell r="AD1359">
            <v>12</v>
          </cell>
          <cell r="AE1359" t="str">
            <v>是</v>
          </cell>
          <cell r="AF1359" t="str">
            <v/>
          </cell>
          <cell r="AG1359" t="str">
            <v>价值宽带</v>
          </cell>
          <cell r="AH1359" t="str">
            <v>续本月</v>
          </cell>
          <cell r="AI1359" t="str">
            <v>是</v>
          </cell>
          <cell r="AJ1359">
            <v>13925514421</v>
          </cell>
          <cell r="AO1359">
            <v>0</v>
          </cell>
          <cell r="AR1359" t="str">
            <v>移动小区</v>
          </cell>
        </row>
        <row r="1360">
          <cell r="F1360">
            <v>15112894786</v>
          </cell>
          <cell r="G1360" t="str">
            <v>15112894786</v>
          </cell>
          <cell r="H1360" t="str">
            <v>颜小华</v>
          </cell>
          <cell r="I1360" t="str">
            <v>预付费东莞住宅新装或续费680元包年，带宽4M</v>
          </cell>
          <cell r="J1360">
            <v>680</v>
          </cell>
          <cell r="K1360">
            <v>680</v>
          </cell>
          <cell r="L1360" t="str">
            <v>2013-06-21</v>
          </cell>
          <cell r="M1360">
            <v>42176</v>
          </cell>
          <cell r="N1360" t="str">
            <v>2016-06-21</v>
          </cell>
          <cell r="O1360" t="str">
            <v>2015-06-16</v>
          </cell>
          <cell r="P1360" t="str">
            <v>宽带预付费</v>
          </cell>
          <cell r="Q1360" t="str">
            <v>续费</v>
          </cell>
          <cell r="R1360" t="str">
            <v>提前充值</v>
          </cell>
          <cell r="S1360" t="str">
            <v>家庭用户</v>
          </cell>
          <cell r="T1360" t="str">
            <v>(传统)XDSL</v>
          </cell>
          <cell r="U1360" t="str">
            <v>郑珊珊(zhengshans)</v>
          </cell>
          <cell r="V1360" t="str">
            <v>ZX高埗欧仁</v>
          </cell>
          <cell r="W1360" t="str">
            <v/>
          </cell>
          <cell r="X1360" t="str">
            <v>高埗区</v>
          </cell>
          <cell r="Y1360">
            <v>0</v>
          </cell>
          <cell r="Z1360">
            <v>0</v>
          </cell>
          <cell r="AA1360" t="str">
            <v>高埗区</v>
          </cell>
          <cell r="AB1360" t="str">
            <v>16</v>
          </cell>
          <cell r="AC1360">
            <v>4</v>
          </cell>
          <cell r="AD1360">
            <v>12</v>
          </cell>
          <cell r="AE1360" t="str">
            <v>否</v>
          </cell>
          <cell r="AF1360" t="str">
            <v/>
          </cell>
          <cell r="AG1360" t="str">
            <v>否</v>
          </cell>
          <cell r="AH1360" t="str">
            <v>续本月</v>
          </cell>
          <cell r="AI1360" t="str">
            <v>否</v>
          </cell>
          <cell r="AO1360">
            <v>0</v>
          </cell>
          <cell r="AR1360" t="str">
            <v>恒丰区</v>
          </cell>
        </row>
        <row r="1361">
          <cell r="F1361">
            <v>13450627643</v>
          </cell>
          <cell r="G1361" t="str">
            <v>13450627643</v>
          </cell>
          <cell r="H1361" t="str">
            <v>赵云</v>
          </cell>
          <cell r="I1361" t="str">
            <v>预付费东莞住宅新装或续费100元包月，带宽4M</v>
          </cell>
          <cell r="J1361">
            <v>100</v>
          </cell>
          <cell r="K1361">
            <v>100</v>
          </cell>
          <cell r="L1361" t="str">
            <v>2011-08-20</v>
          </cell>
          <cell r="M1361">
            <v>42170</v>
          </cell>
          <cell r="N1361" t="str">
            <v>2015-07-16</v>
          </cell>
          <cell r="O1361" t="str">
            <v>2015-06-16</v>
          </cell>
          <cell r="P1361" t="str">
            <v>宽带预付费</v>
          </cell>
          <cell r="Q1361" t="str">
            <v>续费</v>
          </cell>
          <cell r="R1361" t="str">
            <v>往月充值</v>
          </cell>
          <cell r="S1361" t="str">
            <v>家庭用户</v>
          </cell>
          <cell r="T1361" t="str">
            <v>FTTH</v>
          </cell>
          <cell r="U1361" t="str">
            <v>郑珊珊(zhengshans)</v>
          </cell>
          <cell r="V1361" t="str">
            <v>ZX高埗欧仁</v>
          </cell>
          <cell r="W1361" t="str">
            <v/>
          </cell>
          <cell r="X1361" t="str">
            <v>高埗区</v>
          </cell>
          <cell r="Y1361">
            <v>0</v>
          </cell>
          <cell r="Z1361">
            <v>0</v>
          </cell>
          <cell r="AA1361" t="str">
            <v>高埗区</v>
          </cell>
          <cell r="AB1361" t="str">
            <v>16</v>
          </cell>
          <cell r="AC1361">
            <v>4</v>
          </cell>
          <cell r="AD1361">
            <v>1</v>
          </cell>
          <cell r="AE1361" t="str">
            <v>是</v>
          </cell>
          <cell r="AF1361" t="str">
            <v/>
          </cell>
          <cell r="AG1361" t="str">
            <v>否</v>
          </cell>
          <cell r="AH1361" t="str">
            <v>续本月</v>
          </cell>
          <cell r="AI1361" t="str">
            <v>是</v>
          </cell>
          <cell r="AJ1361">
            <v>13450627643</v>
          </cell>
          <cell r="AO1361">
            <v>0</v>
          </cell>
          <cell r="AR1361" t="str">
            <v>智通区</v>
          </cell>
        </row>
        <row r="1362">
          <cell r="F1362">
            <v>13514305835</v>
          </cell>
          <cell r="G1362" t="str">
            <v>13514305835</v>
          </cell>
          <cell r="H1362" t="str">
            <v>阳艳平</v>
          </cell>
          <cell r="I1362" t="str">
            <v>预付费东莞住宅新装或续费888元包年，带宽12M</v>
          </cell>
          <cell r="J1362">
            <v>888</v>
          </cell>
          <cell r="K1362">
            <v>888</v>
          </cell>
          <cell r="L1362" t="str">
            <v>2014-07-22</v>
          </cell>
          <cell r="M1362">
            <v>42207</v>
          </cell>
          <cell r="N1362" t="str">
            <v>2016-07-22</v>
          </cell>
          <cell r="O1362" t="str">
            <v>2015-06-22</v>
          </cell>
          <cell r="P1362" t="str">
            <v>宽带预付费</v>
          </cell>
          <cell r="Q1362" t="str">
            <v>续费</v>
          </cell>
          <cell r="R1362" t="str">
            <v>提前充值</v>
          </cell>
          <cell r="S1362" t="str">
            <v>家庭用户</v>
          </cell>
          <cell r="T1362" t="str">
            <v>FTTH</v>
          </cell>
          <cell r="U1362" t="str">
            <v>郑珊珊(zhengshans)</v>
          </cell>
          <cell r="V1362" t="str">
            <v>ZX高埗欧仁</v>
          </cell>
          <cell r="W1362" t="str">
            <v>电商价值宽带营销</v>
          </cell>
          <cell r="X1362" t="str">
            <v>高埗区</v>
          </cell>
          <cell r="Y1362">
            <v>0</v>
          </cell>
          <cell r="Z1362">
            <v>0</v>
          </cell>
          <cell r="AA1362" t="str">
            <v>高埗区</v>
          </cell>
          <cell r="AB1362" t="str">
            <v>22</v>
          </cell>
          <cell r="AC1362">
            <v>12</v>
          </cell>
          <cell r="AD1362">
            <v>12</v>
          </cell>
          <cell r="AE1362" t="str">
            <v>是</v>
          </cell>
          <cell r="AF1362" t="str">
            <v/>
          </cell>
          <cell r="AG1362" t="str">
            <v>价值宽带</v>
          </cell>
          <cell r="AH1362" t="str">
            <v>续后期</v>
          </cell>
          <cell r="AI1362" t="str">
            <v>否</v>
          </cell>
          <cell r="AO1362">
            <v>0</v>
          </cell>
          <cell r="AR1362" t="str">
            <v>上江城区</v>
          </cell>
        </row>
        <row r="1363">
          <cell r="F1363">
            <v>15820935007</v>
          </cell>
          <cell r="G1363" t="str">
            <v>15820935007</v>
          </cell>
          <cell r="H1363" t="str">
            <v>朱明武</v>
          </cell>
          <cell r="I1363" t="str">
            <v>预付费东莞住宅新装或续费888元包年，带宽12M</v>
          </cell>
          <cell r="J1363">
            <v>888</v>
          </cell>
          <cell r="K1363">
            <v>888</v>
          </cell>
          <cell r="L1363" t="str">
            <v>2011-08-04</v>
          </cell>
          <cell r="M1363">
            <v>42167</v>
          </cell>
          <cell r="N1363" t="str">
            <v>2016-06-22</v>
          </cell>
          <cell r="O1363" t="str">
            <v>2015-06-22</v>
          </cell>
          <cell r="P1363" t="str">
            <v>宽带预付费</v>
          </cell>
          <cell r="Q1363" t="str">
            <v>续费</v>
          </cell>
          <cell r="R1363" t="str">
            <v>往月充值</v>
          </cell>
          <cell r="S1363" t="str">
            <v>家庭用户</v>
          </cell>
          <cell r="T1363" t="str">
            <v>FTTH</v>
          </cell>
          <cell r="U1363" t="str">
            <v>郑珊珊(zhengshans)</v>
          </cell>
          <cell r="V1363" t="str">
            <v>DSBR高埗欧仁</v>
          </cell>
          <cell r="W1363" t="str">
            <v/>
          </cell>
          <cell r="X1363" t="str">
            <v>高埗区</v>
          </cell>
          <cell r="Y1363">
            <v>0</v>
          </cell>
          <cell r="Z1363">
            <v>0</v>
          </cell>
          <cell r="AA1363" t="str">
            <v>高埗区</v>
          </cell>
          <cell r="AB1363" t="str">
            <v>22</v>
          </cell>
          <cell r="AC1363">
            <v>12</v>
          </cell>
          <cell r="AD1363">
            <v>12</v>
          </cell>
          <cell r="AE1363" t="str">
            <v>是</v>
          </cell>
          <cell r="AF1363" t="str">
            <v/>
          </cell>
          <cell r="AG1363" t="str">
            <v>价值宽带</v>
          </cell>
          <cell r="AH1363" t="str">
            <v>续本月</v>
          </cell>
          <cell r="AI1363" t="str">
            <v>是</v>
          </cell>
          <cell r="AJ1363">
            <v>15820935007</v>
          </cell>
          <cell r="AO1363">
            <v>0</v>
          </cell>
          <cell r="AR1363" t="str">
            <v>上江城区</v>
          </cell>
        </row>
        <row r="1364">
          <cell r="F1364">
            <v>13428545832</v>
          </cell>
          <cell r="G1364" t="str">
            <v>13428545832</v>
          </cell>
          <cell r="H1364" t="str">
            <v>袁锡棠</v>
          </cell>
          <cell r="I1364" t="str">
            <v>预付费东莞住宅新装或续费888元包年，带宽12M</v>
          </cell>
          <cell r="J1364">
            <v>888</v>
          </cell>
          <cell r="K1364">
            <v>888</v>
          </cell>
          <cell r="L1364" t="str">
            <v>2012-05-12</v>
          </cell>
          <cell r="M1364">
            <v>42197</v>
          </cell>
          <cell r="N1364" t="str">
            <v>2016-07-12</v>
          </cell>
          <cell r="O1364" t="str">
            <v>2015-06-23</v>
          </cell>
          <cell r="P1364" t="str">
            <v>宽带预付费</v>
          </cell>
          <cell r="Q1364" t="str">
            <v>续费</v>
          </cell>
          <cell r="R1364" t="str">
            <v>提前充值</v>
          </cell>
          <cell r="S1364" t="str">
            <v>家庭用户</v>
          </cell>
          <cell r="T1364" t="str">
            <v>FTTH</v>
          </cell>
          <cell r="U1364" t="str">
            <v>阮珠妹(ruanzm)</v>
          </cell>
          <cell r="V1364" t="str">
            <v>ZX东城莫灵快</v>
          </cell>
          <cell r="W1364" t="str">
            <v>光改</v>
          </cell>
          <cell r="X1364" t="str">
            <v>东城区</v>
          </cell>
          <cell r="Y1364">
            <v>0</v>
          </cell>
          <cell r="Z1364">
            <v>0</v>
          </cell>
          <cell r="AA1364" t="str">
            <v>东城区</v>
          </cell>
          <cell r="AB1364" t="str">
            <v>23</v>
          </cell>
          <cell r="AC1364">
            <v>12</v>
          </cell>
          <cell r="AD1364">
            <v>12</v>
          </cell>
          <cell r="AE1364" t="str">
            <v>是</v>
          </cell>
          <cell r="AF1364" t="str">
            <v/>
          </cell>
          <cell r="AG1364" t="str">
            <v>价值宽带</v>
          </cell>
          <cell r="AH1364" t="str">
            <v>续后期</v>
          </cell>
          <cell r="AI1364" t="str">
            <v>否</v>
          </cell>
          <cell r="AO1364">
            <v>0</v>
          </cell>
          <cell r="AR1364" t="str">
            <v>桑园区</v>
          </cell>
        </row>
        <row r="1365">
          <cell r="F1365">
            <v>13527922681</v>
          </cell>
          <cell r="G1365" t="str">
            <v>13527922681</v>
          </cell>
          <cell r="H1365" t="str">
            <v>王汉连</v>
          </cell>
          <cell r="I1365" t="str">
            <v>预付费东莞精品宽带新装或续费免费体验1个月，带宽20M</v>
          </cell>
          <cell r="J1365">
            <v>1398</v>
          </cell>
          <cell r="K1365">
            <v>1398</v>
          </cell>
          <cell r="L1365" t="str">
            <v>2013-07-31</v>
          </cell>
          <cell r="M1365">
            <v>42216</v>
          </cell>
          <cell r="N1365" t="str">
            <v>2016-10-30</v>
          </cell>
          <cell r="O1365" t="str">
            <v>2015-06-18</v>
          </cell>
          <cell r="P1365" t="str">
            <v>宽带预付费</v>
          </cell>
          <cell r="Q1365" t="str">
            <v>续费</v>
          </cell>
          <cell r="R1365" t="str">
            <v>提前充值</v>
          </cell>
          <cell r="S1365" t="str">
            <v>家庭用户</v>
          </cell>
          <cell r="T1365" t="str">
            <v>FTTH</v>
          </cell>
          <cell r="U1365" t="str">
            <v>阮珠妹(ruanzm)</v>
          </cell>
          <cell r="V1365" t="str">
            <v>DSBR受理</v>
          </cell>
          <cell r="W1365" t="str">
            <v>会员赠送</v>
          </cell>
          <cell r="X1365" t="str">
            <v>东城区</v>
          </cell>
          <cell r="Y1365">
            <v>0</v>
          </cell>
          <cell r="Z1365">
            <v>0</v>
          </cell>
          <cell r="AA1365" t="str">
            <v>东城区</v>
          </cell>
          <cell r="AB1365" t="str">
            <v>18</v>
          </cell>
          <cell r="AC1365">
            <v>20</v>
          </cell>
          <cell r="AD1365">
            <v>1</v>
          </cell>
          <cell r="AE1365" t="str">
            <v>是</v>
          </cell>
          <cell r="AF1365" t="str">
            <v/>
          </cell>
          <cell r="AG1365" t="str">
            <v>价值宽带</v>
          </cell>
          <cell r="AH1365" t="str">
            <v>续后期</v>
          </cell>
          <cell r="AI1365" t="str">
            <v>否</v>
          </cell>
          <cell r="AO1365">
            <v>0</v>
          </cell>
          <cell r="AR1365" t="str">
            <v>低涌区</v>
          </cell>
        </row>
        <row r="1366">
          <cell r="F1366">
            <v>13712439468</v>
          </cell>
          <cell r="G1366" t="str">
            <v>13712439468</v>
          </cell>
          <cell r="H1366" t="str">
            <v>陈光勋</v>
          </cell>
          <cell r="I1366" t="str">
            <v>预付费东莞住宅新装或续费80元包月，带宽4M</v>
          </cell>
          <cell r="J1366">
            <v>160</v>
          </cell>
          <cell r="K1366">
            <v>160</v>
          </cell>
          <cell r="L1366" t="str">
            <v>2012-05-16</v>
          </cell>
          <cell r="M1366">
            <v>42174</v>
          </cell>
          <cell r="N1366" t="str">
            <v>2015-08-19</v>
          </cell>
          <cell r="O1366" t="str">
            <v>2015-06-19</v>
          </cell>
          <cell r="P1366" t="str">
            <v>宽带预付费</v>
          </cell>
          <cell r="Q1366" t="str">
            <v>续费</v>
          </cell>
          <cell r="R1366" t="str">
            <v>提前充值</v>
          </cell>
          <cell r="S1366" t="str">
            <v>家庭用户</v>
          </cell>
          <cell r="T1366" t="str">
            <v>(传统)XDSL</v>
          </cell>
          <cell r="U1366" t="str">
            <v>阮珠妹(ruanzm)</v>
          </cell>
          <cell r="V1366" t="str">
            <v>ZX东城莫灵快</v>
          </cell>
          <cell r="W1366" t="str">
            <v>圃梓区</v>
          </cell>
          <cell r="X1366" t="str">
            <v>东城区</v>
          </cell>
          <cell r="Y1366">
            <v>0</v>
          </cell>
          <cell r="Z1366">
            <v>0</v>
          </cell>
          <cell r="AA1366" t="str">
            <v>东城区</v>
          </cell>
          <cell r="AB1366" t="str">
            <v>19</v>
          </cell>
          <cell r="AC1366">
            <v>4</v>
          </cell>
          <cell r="AD1366">
            <v>1</v>
          </cell>
          <cell r="AE1366" t="str">
            <v>否</v>
          </cell>
          <cell r="AF1366" t="str">
            <v/>
          </cell>
          <cell r="AG1366" t="str">
            <v>否</v>
          </cell>
          <cell r="AH1366" t="str">
            <v>续本月</v>
          </cell>
          <cell r="AI1366" t="str">
            <v>否</v>
          </cell>
          <cell r="AO1366">
            <v>0</v>
          </cell>
          <cell r="AR1366" t="str">
            <v>冼沙区</v>
          </cell>
        </row>
        <row r="1367">
          <cell r="F1367">
            <v>15999732818</v>
          </cell>
          <cell r="G1367" t="str">
            <v>15999732818</v>
          </cell>
          <cell r="H1367" t="str">
            <v>邹家玉</v>
          </cell>
          <cell r="I1367" t="str">
            <v>预付费东莞住宅新装或续费768元包年，带宽4M</v>
          </cell>
          <cell r="J1367">
            <v>768</v>
          </cell>
          <cell r="K1367">
            <v>768</v>
          </cell>
          <cell r="L1367" t="str">
            <v>2006-08-11</v>
          </cell>
          <cell r="M1367">
            <v>42166</v>
          </cell>
          <cell r="N1367" t="str">
            <v>2016-06-15</v>
          </cell>
          <cell r="O1367" t="str">
            <v>2015-06-15</v>
          </cell>
          <cell r="P1367" t="str">
            <v>宽带预付费</v>
          </cell>
          <cell r="Q1367" t="str">
            <v>续费</v>
          </cell>
          <cell r="R1367" t="str">
            <v>往月充值</v>
          </cell>
          <cell r="S1367" t="str">
            <v>家庭用户</v>
          </cell>
          <cell r="T1367" t="str">
            <v>FTTH</v>
          </cell>
          <cell r="U1367" t="str">
            <v>营业厅经理(李甜琴)(CQYX01)</v>
          </cell>
          <cell r="V1367" t="str">
            <v>ZX东城杜中</v>
          </cell>
          <cell r="W1367" t="str">
            <v/>
          </cell>
          <cell r="X1367" t="str">
            <v>东城区</v>
          </cell>
          <cell r="Y1367">
            <v>0</v>
          </cell>
          <cell r="Z1367">
            <v>0</v>
          </cell>
          <cell r="AA1367" t="str">
            <v>东城区</v>
          </cell>
          <cell r="AB1367" t="str">
            <v>15</v>
          </cell>
          <cell r="AC1367">
            <v>4</v>
          </cell>
          <cell r="AD1367">
            <v>12</v>
          </cell>
          <cell r="AE1367" t="str">
            <v>是</v>
          </cell>
          <cell r="AF1367" t="str">
            <v/>
          </cell>
          <cell r="AG1367" t="str">
            <v>否</v>
          </cell>
          <cell r="AH1367" t="str">
            <v>续本月</v>
          </cell>
          <cell r="AI1367" t="str">
            <v>是</v>
          </cell>
          <cell r="AJ1367">
            <v>15999732818</v>
          </cell>
          <cell r="AO1367">
            <v>0</v>
          </cell>
          <cell r="AR1367" t="str">
            <v>冼沙区</v>
          </cell>
        </row>
        <row r="1368">
          <cell r="F1368" t="str">
            <v>dgda90037696</v>
          </cell>
          <cell r="G1368" t="str">
            <v>dgda90037696</v>
          </cell>
          <cell r="H1368" t="str">
            <v>曹亮</v>
          </cell>
          <cell r="I1368" t="str">
            <v>预付费东莞住宅新装或续费768元包年，带宽4M</v>
          </cell>
          <cell r="J1368">
            <v>768</v>
          </cell>
          <cell r="K1368">
            <v>768</v>
          </cell>
          <cell r="L1368" t="str">
            <v>2013-06-21</v>
          </cell>
          <cell r="M1368">
            <v>42176</v>
          </cell>
          <cell r="N1368" t="str">
            <v>2016-06-23</v>
          </cell>
          <cell r="O1368" t="str">
            <v>2015-06-23</v>
          </cell>
          <cell r="P1368" t="str">
            <v>宽带预付费</v>
          </cell>
          <cell r="Q1368" t="str">
            <v>续费</v>
          </cell>
          <cell r="R1368" t="str">
            <v>往月充值</v>
          </cell>
          <cell r="S1368" t="str">
            <v>家庭用户</v>
          </cell>
          <cell r="T1368" t="str">
            <v>FTTH</v>
          </cell>
          <cell r="U1368" t="str">
            <v>阮珠妹(ruanzm)</v>
          </cell>
          <cell r="V1368" t="str">
            <v>ZY东城营业厅</v>
          </cell>
          <cell r="W1368" t="str">
            <v>电商价值宽带营销</v>
          </cell>
          <cell r="X1368" t="str">
            <v>东城区</v>
          </cell>
          <cell r="Y1368">
            <v>0</v>
          </cell>
          <cell r="Z1368">
            <v>0</v>
          </cell>
          <cell r="AA1368" t="str">
            <v>东城区</v>
          </cell>
          <cell r="AB1368" t="str">
            <v>23</v>
          </cell>
          <cell r="AC1368">
            <v>4</v>
          </cell>
          <cell r="AD1368">
            <v>12</v>
          </cell>
          <cell r="AE1368" t="str">
            <v>是</v>
          </cell>
          <cell r="AF1368" t="str">
            <v/>
          </cell>
          <cell r="AG1368" t="str">
            <v>否</v>
          </cell>
          <cell r="AH1368" t="str">
            <v>续本月</v>
          </cell>
          <cell r="AI1368" t="str">
            <v>是</v>
          </cell>
          <cell r="AJ1368" t="str">
            <v>dgda90037696</v>
          </cell>
          <cell r="AO1368">
            <v>0</v>
          </cell>
          <cell r="AR1368" t="str">
            <v>冼沙区</v>
          </cell>
        </row>
        <row r="1369">
          <cell r="F1369" t="str">
            <v>dgda90037739</v>
          </cell>
          <cell r="G1369" t="str">
            <v>dgda90037739</v>
          </cell>
          <cell r="H1369" t="str">
            <v>张文</v>
          </cell>
          <cell r="I1369" t="str">
            <v>预付费东莞精品宽带新装或续费免费体验1个月，带宽20M</v>
          </cell>
          <cell r="J1369">
            <v>1398</v>
          </cell>
          <cell r="K1369">
            <v>1398</v>
          </cell>
          <cell r="L1369" t="str">
            <v>2013-06-25</v>
          </cell>
          <cell r="M1369">
            <v>42180</v>
          </cell>
          <cell r="N1369" t="str">
            <v>2016-09-25</v>
          </cell>
          <cell r="O1369" t="str">
            <v>2015-06-23</v>
          </cell>
          <cell r="P1369" t="str">
            <v>宽带预付费</v>
          </cell>
          <cell r="Q1369" t="str">
            <v>续费</v>
          </cell>
          <cell r="R1369" t="str">
            <v>提前充值</v>
          </cell>
          <cell r="S1369" t="str">
            <v>家庭用户</v>
          </cell>
          <cell r="T1369" t="str">
            <v>FTTH</v>
          </cell>
          <cell r="U1369" t="str">
            <v>阮珠妹(ruanzm)</v>
          </cell>
          <cell r="V1369" t="str">
            <v>ZY东城营业厅</v>
          </cell>
          <cell r="W1369" t="str">
            <v>会员赠送</v>
          </cell>
          <cell r="X1369" t="str">
            <v>东城区</v>
          </cell>
          <cell r="Y1369">
            <v>0</v>
          </cell>
          <cell r="Z1369">
            <v>0</v>
          </cell>
          <cell r="AA1369" t="str">
            <v>东城区</v>
          </cell>
          <cell r="AB1369" t="str">
            <v>23</v>
          </cell>
          <cell r="AC1369">
            <v>20</v>
          </cell>
          <cell r="AD1369">
            <v>1</v>
          </cell>
          <cell r="AE1369" t="str">
            <v>是</v>
          </cell>
          <cell r="AF1369" t="str">
            <v/>
          </cell>
          <cell r="AG1369" t="str">
            <v>价值宽带</v>
          </cell>
          <cell r="AH1369" t="str">
            <v>续本月</v>
          </cell>
          <cell r="AI1369" t="str">
            <v>是</v>
          </cell>
          <cell r="AJ1369" t="str">
            <v>dgda90037739</v>
          </cell>
          <cell r="AO1369">
            <v>0</v>
          </cell>
          <cell r="AR1369" t="str">
            <v>冼沙区</v>
          </cell>
        </row>
        <row r="1370">
          <cell r="F1370" t="str">
            <v>dgda90037883</v>
          </cell>
          <cell r="G1370" t="str">
            <v>dgda90037883</v>
          </cell>
          <cell r="H1370" t="str">
            <v>黄水旺</v>
          </cell>
          <cell r="I1370" t="str">
            <v>预付费东莞精品宽带新装或续费免费体验1个月，带宽20M</v>
          </cell>
          <cell r="J1370">
            <v>1398</v>
          </cell>
          <cell r="K1370">
            <v>1398</v>
          </cell>
          <cell r="L1370" t="str">
            <v>2013-06-27</v>
          </cell>
          <cell r="M1370">
            <v>42182</v>
          </cell>
          <cell r="N1370" t="str">
            <v>2016-09-27</v>
          </cell>
          <cell r="O1370" t="str">
            <v>2015-06-23</v>
          </cell>
          <cell r="P1370" t="str">
            <v>宽带预付费</v>
          </cell>
          <cell r="Q1370" t="str">
            <v>续费</v>
          </cell>
          <cell r="R1370" t="str">
            <v>提前充值</v>
          </cell>
          <cell r="S1370" t="str">
            <v>家庭用户</v>
          </cell>
          <cell r="T1370" t="str">
            <v>FTTH</v>
          </cell>
          <cell r="U1370" t="str">
            <v>阮珠妹(ruanzm)</v>
          </cell>
          <cell r="V1370" t="str">
            <v>DSBR受理</v>
          </cell>
          <cell r="W1370" t="str">
            <v/>
          </cell>
          <cell r="X1370" t="str">
            <v>东城区</v>
          </cell>
          <cell r="Y1370">
            <v>0</v>
          </cell>
          <cell r="Z1370">
            <v>0</v>
          </cell>
          <cell r="AA1370" t="str">
            <v>东城区</v>
          </cell>
          <cell r="AB1370" t="str">
            <v>23</v>
          </cell>
          <cell r="AC1370">
            <v>20</v>
          </cell>
          <cell r="AD1370">
            <v>1</v>
          </cell>
          <cell r="AE1370" t="str">
            <v>是</v>
          </cell>
          <cell r="AF1370" t="str">
            <v/>
          </cell>
          <cell r="AG1370" t="str">
            <v>价值宽带</v>
          </cell>
          <cell r="AH1370" t="str">
            <v>续本月</v>
          </cell>
          <cell r="AI1370" t="str">
            <v>是</v>
          </cell>
          <cell r="AJ1370" t="str">
            <v>dgda90037883</v>
          </cell>
          <cell r="AO1370">
            <v>0</v>
          </cell>
          <cell r="AR1370" t="str">
            <v>冼沙区</v>
          </cell>
        </row>
        <row r="1371">
          <cell r="F1371">
            <v>13544698070</v>
          </cell>
          <cell r="G1371" t="str">
            <v>13544698070</v>
          </cell>
          <cell r="H1371" t="str">
            <v>曹锋</v>
          </cell>
          <cell r="I1371" t="str">
            <v>预付费东莞住宅新装或续费400元包半年，带宽4M</v>
          </cell>
          <cell r="J1371">
            <v>400</v>
          </cell>
          <cell r="K1371">
            <v>400</v>
          </cell>
          <cell r="L1371" t="str">
            <v>2008-05-03</v>
          </cell>
          <cell r="M1371">
            <v>42175</v>
          </cell>
          <cell r="N1371" t="str">
            <v>2015-12-20</v>
          </cell>
          <cell r="O1371" t="str">
            <v>2015-06-19</v>
          </cell>
          <cell r="P1371" t="str">
            <v>宽带预付费</v>
          </cell>
          <cell r="Q1371" t="str">
            <v>续费</v>
          </cell>
          <cell r="R1371" t="str">
            <v>提前充值</v>
          </cell>
          <cell r="S1371" t="str">
            <v>家庭用户</v>
          </cell>
          <cell r="T1371" t="str">
            <v>(传统)XDSL</v>
          </cell>
          <cell r="U1371" t="str">
            <v>阮珠妹(ruanzm)</v>
          </cell>
          <cell r="V1371" t="str">
            <v>ZX东城莫灵快</v>
          </cell>
          <cell r="W1371" t="str">
            <v/>
          </cell>
          <cell r="X1371" t="str">
            <v>东城区</v>
          </cell>
          <cell r="Y1371">
            <v>0</v>
          </cell>
          <cell r="Z1371">
            <v>0</v>
          </cell>
          <cell r="AA1371" t="str">
            <v>东城区</v>
          </cell>
          <cell r="AB1371" t="str">
            <v>19</v>
          </cell>
          <cell r="AC1371">
            <v>4</v>
          </cell>
          <cell r="AD1371">
            <v>6</v>
          </cell>
          <cell r="AE1371" t="str">
            <v>否</v>
          </cell>
          <cell r="AF1371" t="str">
            <v/>
          </cell>
          <cell r="AG1371" t="str">
            <v>否</v>
          </cell>
          <cell r="AH1371" t="str">
            <v>续本月</v>
          </cell>
          <cell r="AI1371" t="str">
            <v>否</v>
          </cell>
          <cell r="AO1371">
            <v>0</v>
          </cell>
          <cell r="AR1371" t="str">
            <v>牛鼓区</v>
          </cell>
        </row>
        <row r="1372">
          <cell r="F1372">
            <v>13650366730</v>
          </cell>
          <cell r="G1372" t="str">
            <v>13650366730</v>
          </cell>
          <cell r="H1372" t="str">
            <v>冉晓乐</v>
          </cell>
          <cell r="I1372" t="str">
            <v>预付费东莞住宅新装或续费1998元包两年送半年，带宽10M</v>
          </cell>
          <cell r="J1372">
            <v>1998</v>
          </cell>
          <cell r="K1372">
            <v>1998</v>
          </cell>
          <cell r="L1372" t="str">
            <v>2009-05-07</v>
          </cell>
          <cell r="M1372">
            <v>42172</v>
          </cell>
          <cell r="N1372" t="str">
            <v>2017-12-20</v>
          </cell>
          <cell r="O1372" t="str">
            <v>2015-06-20</v>
          </cell>
          <cell r="P1372" t="str">
            <v>宽带预付费</v>
          </cell>
          <cell r="Q1372" t="str">
            <v>续费</v>
          </cell>
          <cell r="R1372" t="str">
            <v>往月充值</v>
          </cell>
          <cell r="S1372" t="str">
            <v>家庭用户</v>
          </cell>
          <cell r="T1372" t="str">
            <v>FTTH</v>
          </cell>
          <cell r="U1372" t="str">
            <v>曾敏(zengmin)</v>
          </cell>
          <cell r="V1372" t="str">
            <v>DSBR东城莫灵快</v>
          </cell>
          <cell r="W1372" t="str">
            <v/>
          </cell>
          <cell r="X1372" t="str">
            <v>东城区</v>
          </cell>
          <cell r="Y1372">
            <v>0</v>
          </cell>
          <cell r="Z1372">
            <v>0</v>
          </cell>
          <cell r="AA1372" t="str">
            <v>东城区</v>
          </cell>
          <cell r="AB1372" t="str">
            <v>20</v>
          </cell>
          <cell r="AC1372">
            <v>10</v>
          </cell>
          <cell r="AD1372">
            <v>30</v>
          </cell>
          <cell r="AE1372" t="str">
            <v>是</v>
          </cell>
          <cell r="AF1372" t="str">
            <v/>
          </cell>
          <cell r="AG1372" t="str">
            <v>价值宽带</v>
          </cell>
          <cell r="AH1372" t="str">
            <v>续本月</v>
          </cell>
          <cell r="AI1372" t="str">
            <v>是</v>
          </cell>
          <cell r="AO1372">
            <v>0</v>
          </cell>
          <cell r="AR1372" t="str">
            <v>牛鼓区</v>
          </cell>
        </row>
        <row r="1373">
          <cell r="F1373">
            <v>13686648833</v>
          </cell>
          <cell r="G1373" t="str">
            <v>13686648833</v>
          </cell>
          <cell r="H1373" t="str">
            <v>陈海蓉</v>
          </cell>
          <cell r="I1373" t="str">
            <v>预付费东莞住宅新装或续费888元包年，带宽12M</v>
          </cell>
          <cell r="J1373">
            <v>888</v>
          </cell>
          <cell r="K1373">
            <v>888</v>
          </cell>
          <cell r="L1373" t="str">
            <v>2011-01-09</v>
          </cell>
          <cell r="M1373">
            <v>42165</v>
          </cell>
          <cell r="N1373" t="str">
            <v>2016-06-15</v>
          </cell>
          <cell r="O1373" t="str">
            <v>2015-06-15</v>
          </cell>
          <cell r="P1373" t="str">
            <v>宽带预付费</v>
          </cell>
          <cell r="Q1373" t="str">
            <v>续费</v>
          </cell>
          <cell r="R1373" t="str">
            <v>往月充值</v>
          </cell>
          <cell r="S1373" t="str">
            <v>家庭用户</v>
          </cell>
          <cell r="T1373" t="str">
            <v>(传统)XDSL</v>
          </cell>
          <cell r="U1373" t="str">
            <v>杜秋月(duqiuy)</v>
          </cell>
          <cell r="V1373" t="str">
            <v>DL东莞金伦</v>
          </cell>
          <cell r="W1373" t="str">
            <v/>
          </cell>
          <cell r="X1373" t="str">
            <v>东城区</v>
          </cell>
          <cell r="Y1373">
            <v>0</v>
          </cell>
          <cell r="Z1373">
            <v>0</v>
          </cell>
          <cell r="AA1373" t="str">
            <v>东城区</v>
          </cell>
          <cell r="AB1373" t="str">
            <v>15</v>
          </cell>
          <cell r="AC1373">
            <v>12</v>
          </cell>
          <cell r="AD1373">
            <v>12</v>
          </cell>
          <cell r="AE1373" t="str">
            <v>否</v>
          </cell>
          <cell r="AF1373" t="str">
            <v/>
          </cell>
          <cell r="AG1373" t="str">
            <v>价值宽带</v>
          </cell>
          <cell r="AH1373" t="str">
            <v>续本月</v>
          </cell>
          <cell r="AI1373" t="str">
            <v>否</v>
          </cell>
          <cell r="AO1373">
            <v>0</v>
          </cell>
          <cell r="AR1373" t="str">
            <v>牛鼓区</v>
          </cell>
        </row>
        <row r="1374">
          <cell r="F1374">
            <v>13712390321</v>
          </cell>
          <cell r="G1374" t="str">
            <v>13712390321</v>
          </cell>
          <cell r="H1374" t="str">
            <v>袁照雄</v>
          </cell>
          <cell r="I1374" t="str">
            <v>预付费东莞精品宽带新装或续费免费体验1个月，带宽10M</v>
          </cell>
          <cell r="J1374">
            <v>888</v>
          </cell>
          <cell r="K1374">
            <v>888</v>
          </cell>
          <cell r="L1374" t="str">
            <v>2011-01-25</v>
          </cell>
          <cell r="M1374">
            <v>42210</v>
          </cell>
          <cell r="N1374" t="str">
            <v>2016-08-25</v>
          </cell>
          <cell r="O1374" t="str">
            <v>2015-06-23</v>
          </cell>
          <cell r="P1374" t="str">
            <v>宽带预付费</v>
          </cell>
          <cell r="Q1374" t="str">
            <v>续费</v>
          </cell>
          <cell r="R1374" t="str">
            <v>提前充值</v>
          </cell>
          <cell r="S1374" t="str">
            <v>家庭用户</v>
          </cell>
          <cell r="T1374" t="str">
            <v>FTTH</v>
          </cell>
          <cell r="U1374" t="str">
            <v>阮珠妹(ruanzm)</v>
          </cell>
          <cell r="V1374" t="str">
            <v>DSBR受理</v>
          </cell>
          <cell r="W1374" t="str">
            <v>电商价值宽带营销</v>
          </cell>
          <cell r="X1374" t="str">
            <v>东城区</v>
          </cell>
          <cell r="Y1374">
            <v>0</v>
          </cell>
          <cell r="Z1374">
            <v>0</v>
          </cell>
          <cell r="AA1374" t="str">
            <v>东城区</v>
          </cell>
          <cell r="AB1374" t="str">
            <v>23</v>
          </cell>
          <cell r="AC1374">
            <v>10</v>
          </cell>
          <cell r="AD1374">
            <v>1</v>
          </cell>
          <cell r="AE1374" t="str">
            <v>是</v>
          </cell>
          <cell r="AF1374" t="str">
            <v/>
          </cell>
          <cell r="AG1374" t="str">
            <v>价值宽带</v>
          </cell>
          <cell r="AH1374" t="str">
            <v>续后期</v>
          </cell>
          <cell r="AI1374" t="str">
            <v>否</v>
          </cell>
          <cell r="AO1374">
            <v>0</v>
          </cell>
          <cell r="AR1374" t="str">
            <v>温塘区</v>
          </cell>
        </row>
        <row r="1375">
          <cell r="F1375">
            <v>15019167577</v>
          </cell>
          <cell r="G1375" t="str">
            <v>15019167577</v>
          </cell>
          <cell r="H1375" t="str">
            <v>郑建朝</v>
          </cell>
          <cell r="I1375" t="str">
            <v>预付费东莞住宅新装或续费888元包年，带宽12M</v>
          </cell>
          <cell r="J1375">
            <v>888</v>
          </cell>
          <cell r="K1375">
            <v>888</v>
          </cell>
          <cell r="L1375" t="str">
            <v>2013-06-20</v>
          </cell>
          <cell r="M1375">
            <v>42175</v>
          </cell>
          <cell r="N1375" t="str">
            <v>2016-06-20</v>
          </cell>
          <cell r="O1375" t="str">
            <v>2015-06-18</v>
          </cell>
          <cell r="P1375" t="str">
            <v>宽带预付费</v>
          </cell>
          <cell r="Q1375" t="str">
            <v>续费</v>
          </cell>
          <cell r="R1375" t="str">
            <v>提前充值</v>
          </cell>
          <cell r="S1375" t="str">
            <v>家庭用户</v>
          </cell>
          <cell r="T1375" t="str">
            <v>FTTH</v>
          </cell>
          <cell r="U1375" t="str">
            <v>阮珠妹(ruanzm)</v>
          </cell>
          <cell r="V1375" t="str">
            <v>ZY东城营业厅</v>
          </cell>
          <cell r="W1375" t="str">
            <v>会员赠送</v>
          </cell>
          <cell r="X1375" t="str">
            <v>东城区</v>
          </cell>
          <cell r="Y1375">
            <v>0</v>
          </cell>
          <cell r="Z1375">
            <v>0</v>
          </cell>
          <cell r="AA1375" t="str">
            <v>东城区</v>
          </cell>
          <cell r="AB1375" t="str">
            <v>18</v>
          </cell>
          <cell r="AC1375">
            <v>12</v>
          </cell>
          <cell r="AD1375">
            <v>12</v>
          </cell>
          <cell r="AE1375" t="str">
            <v>是</v>
          </cell>
          <cell r="AF1375" t="str">
            <v/>
          </cell>
          <cell r="AG1375" t="str">
            <v>价值宽带</v>
          </cell>
          <cell r="AH1375" t="str">
            <v>续本月</v>
          </cell>
          <cell r="AI1375" t="str">
            <v>是</v>
          </cell>
          <cell r="AJ1375">
            <v>15019167577</v>
          </cell>
          <cell r="AO1375">
            <v>0</v>
          </cell>
          <cell r="AR1375" t="str">
            <v>温塘区</v>
          </cell>
        </row>
        <row r="1376">
          <cell r="F1376" t="str">
            <v>dgda90038967</v>
          </cell>
          <cell r="G1376" t="str">
            <v>dgda90038967</v>
          </cell>
          <cell r="H1376" t="str">
            <v>罗飞跃</v>
          </cell>
          <cell r="I1376" t="str">
            <v>预付费东莞住宅新装或续费680元包年，带宽4M</v>
          </cell>
          <cell r="J1376">
            <v>680</v>
          </cell>
          <cell r="K1376">
            <v>680</v>
          </cell>
          <cell r="L1376" t="str">
            <v>2011-04-20</v>
          </cell>
          <cell r="M1376">
            <v>42175</v>
          </cell>
          <cell r="N1376" t="str">
            <v>2016-06-23</v>
          </cell>
          <cell r="O1376" t="str">
            <v>2015-06-23</v>
          </cell>
          <cell r="P1376" t="str">
            <v>宽带预付费</v>
          </cell>
          <cell r="Q1376" t="str">
            <v>续费</v>
          </cell>
          <cell r="R1376" t="str">
            <v>往月充值</v>
          </cell>
          <cell r="S1376" t="str">
            <v>家庭用户</v>
          </cell>
          <cell r="T1376" t="str">
            <v>(传统)XDSL</v>
          </cell>
          <cell r="U1376" t="str">
            <v>阮珠妹(ruanzm)</v>
          </cell>
          <cell r="V1376" t="str">
            <v>ZY东城营业厅</v>
          </cell>
          <cell r="W1376" t="str">
            <v/>
          </cell>
          <cell r="X1376" t="str">
            <v>东城区</v>
          </cell>
          <cell r="Y1376">
            <v>0</v>
          </cell>
          <cell r="Z1376">
            <v>0</v>
          </cell>
          <cell r="AA1376" t="str">
            <v>东城区</v>
          </cell>
          <cell r="AB1376" t="str">
            <v>23</v>
          </cell>
          <cell r="AC1376">
            <v>4</v>
          </cell>
          <cell r="AD1376">
            <v>12</v>
          </cell>
          <cell r="AE1376" t="str">
            <v>否</v>
          </cell>
          <cell r="AF1376" t="str">
            <v/>
          </cell>
          <cell r="AG1376" t="str">
            <v>否</v>
          </cell>
          <cell r="AH1376" t="str">
            <v>续本月</v>
          </cell>
          <cell r="AI1376" t="str">
            <v>否</v>
          </cell>
          <cell r="AO1376">
            <v>0</v>
          </cell>
          <cell r="AR1376" t="str">
            <v>简沙洲区</v>
          </cell>
        </row>
        <row r="1377">
          <cell r="F1377">
            <v>13544607680</v>
          </cell>
          <cell r="G1377" t="str">
            <v>13544607680</v>
          </cell>
          <cell r="H1377" t="str">
            <v>吴莹莹</v>
          </cell>
          <cell r="I1377" t="str">
            <v>预付费东莞住宅新装或续费680元包年，带宽4M</v>
          </cell>
          <cell r="J1377">
            <v>680</v>
          </cell>
          <cell r="K1377">
            <v>680</v>
          </cell>
          <cell r="L1377" t="str">
            <v>2011-02-21</v>
          </cell>
          <cell r="M1377">
            <v>42172</v>
          </cell>
          <cell r="N1377" t="str">
            <v>2016-06-19</v>
          </cell>
          <cell r="O1377" t="str">
            <v>2015-06-19</v>
          </cell>
          <cell r="P1377" t="str">
            <v>宽带预付费</v>
          </cell>
          <cell r="Q1377" t="str">
            <v>续费</v>
          </cell>
          <cell r="R1377" t="str">
            <v>往月充值</v>
          </cell>
          <cell r="S1377" t="str">
            <v>家庭用户</v>
          </cell>
          <cell r="T1377" t="str">
            <v>(传统)XDSL</v>
          </cell>
          <cell r="U1377" t="str">
            <v>文颜(weny)</v>
          </cell>
          <cell r="V1377" t="str">
            <v>ZY南城营业厅</v>
          </cell>
          <cell r="W1377" t="str">
            <v/>
          </cell>
          <cell r="X1377" t="str">
            <v>南城区</v>
          </cell>
          <cell r="Y1377">
            <v>0</v>
          </cell>
          <cell r="Z1377">
            <v>0</v>
          </cell>
          <cell r="AA1377" t="str">
            <v>南城区</v>
          </cell>
          <cell r="AB1377" t="str">
            <v>19</v>
          </cell>
          <cell r="AC1377">
            <v>4</v>
          </cell>
          <cell r="AD1377">
            <v>12</v>
          </cell>
          <cell r="AE1377" t="str">
            <v>否</v>
          </cell>
          <cell r="AF1377" t="str">
            <v/>
          </cell>
          <cell r="AG1377" t="str">
            <v>否</v>
          </cell>
          <cell r="AH1377" t="str">
            <v>续本月</v>
          </cell>
          <cell r="AI1377" t="str">
            <v>否</v>
          </cell>
          <cell r="AO1377">
            <v>0</v>
          </cell>
          <cell r="AR1377" t="str">
            <v>简沙洲区</v>
          </cell>
        </row>
        <row r="1378">
          <cell r="F1378">
            <v>15899944156</v>
          </cell>
          <cell r="G1378" t="str">
            <v>15899944156</v>
          </cell>
          <cell r="H1378" t="str">
            <v>瞿国芳</v>
          </cell>
          <cell r="I1378" t="str">
            <v>预付费东莞住宅新装或续费680元包年，带宽4M</v>
          </cell>
          <cell r="J1378">
            <v>680</v>
          </cell>
          <cell r="K1378">
            <v>680</v>
          </cell>
          <cell r="L1378" t="str">
            <v>2013-06-18</v>
          </cell>
          <cell r="M1378">
            <v>42173</v>
          </cell>
          <cell r="N1378" t="str">
            <v>2016-06-18</v>
          </cell>
          <cell r="O1378" t="str">
            <v>2015-06-17</v>
          </cell>
          <cell r="P1378" t="str">
            <v>宽带预付费</v>
          </cell>
          <cell r="Q1378" t="str">
            <v>续费</v>
          </cell>
          <cell r="R1378" t="str">
            <v>提前充值</v>
          </cell>
          <cell r="S1378" t="str">
            <v>家庭用户</v>
          </cell>
          <cell r="T1378" t="str">
            <v>(传统)XDSL</v>
          </cell>
          <cell r="U1378" t="str">
            <v>文颜(weny)</v>
          </cell>
          <cell r="V1378" t="str">
            <v>DSBR南城黎广俊</v>
          </cell>
          <cell r="W1378" t="str">
            <v/>
          </cell>
          <cell r="X1378" t="str">
            <v>南城区</v>
          </cell>
          <cell r="Y1378">
            <v>0</v>
          </cell>
          <cell r="Z1378">
            <v>0</v>
          </cell>
          <cell r="AA1378" t="str">
            <v>南城区</v>
          </cell>
          <cell r="AB1378" t="str">
            <v>17</v>
          </cell>
          <cell r="AC1378">
            <v>4</v>
          </cell>
          <cell r="AD1378">
            <v>12</v>
          </cell>
          <cell r="AE1378" t="str">
            <v>否</v>
          </cell>
          <cell r="AF1378" t="str">
            <v/>
          </cell>
          <cell r="AG1378" t="str">
            <v>否</v>
          </cell>
          <cell r="AH1378" t="str">
            <v>续本月</v>
          </cell>
          <cell r="AI1378" t="str">
            <v>否</v>
          </cell>
          <cell r="AO1378">
            <v>0</v>
          </cell>
          <cell r="AR1378" t="str">
            <v>简沙洲区</v>
          </cell>
        </row>
        <row r="1379">
          <cell r="F1379">
            <v>13412656141</v>
          </cell>
          <cell r="G1379" t="str">
            <v>13412656141</v>
          </cell>
          <cell r="H1379" t="str">
            <v>高雪平</v>
          </cell>
          <cell r="I1379" t="str">
            <v>预付费东莞住宅新装或续费888元包年，带宽12M</v>
          </cell>
          <cell r="J1379">
            <v>888</v>
          </cell>
          <cell r="K1379">
            <v>888</v>
          </cell>
          <cell r="L1379" t="str">
            <v>2014-07-04</v>
          </cell>
          <cell r="M1379">
            <v>42189</v>
          </cell>
          <cell r="N1379" t="str">
            <v>2016-07-04</v>
          </cell>
          <cell r="O1379" t="str">
            <v>2015-06-17</v>
          </cell>
          <cell r="P1379" t="str">
            <v>宽带预付费</v>
          </cell>
          <cell r="Q1379" t="str">
            <v>续费</v>
          </cell>
          <cell r="R1379" t="str">
            <v>提前充值</v>
          </cell>
          <cell r="S1379" t="str">
            <v>家庭用户</v>
          </cell>
          <cell r="T1379" t="str">
            <v>FTTH</v>
          </cell>
          <cell r="U1379" t="str">
            <v>郑珊珊(zhengshans)</v>
          </cell>
          <cell r="V1379" t="str">
            <v>ZX高埗左小兵</v>
          </cell>
          <cell r="W1379" t="str">
            <v/>
          </cell>
          <cell r="X1379" t="str">
            <v>高埗区</v>
          </cell>
          <cell r="Y1379">
            <v>0</v>
          </cell>
          <cell r="Z1379">
            <v>0</v>
          </cell>
          <cell r="AA1379" t="str">
            <v>高埗区</v>
          </cell>
          <cell r="AB1379" t="str">
            <v>17</v>
          </cell>
          <cell r="AC1379">
            <v>12</v>
          </cell>
          <cell r="AD1379">
            <v>12</v>
          </cell>
          <cell r="AE1379" t="str">
            <v>是</v>
          </cell>
          <cell r="AF1379" t="str">
            <v/>
          </cell>
          <cell r="AG1379" t="str">
            <v>价值宽带</v>
          </cell>
          <cell r="AH1379" t="str">
            <v>续后期</v>
          </cell>
          <cell r="AI1379" t="str">
            <v>否</v>
          </cell>
          <cell r="AO1379">
            <v>0</v>
          </cell>
          <cell r="AR1379" t="str">
            <v>简沙洲区</v>
          </cell>
        </row>
        <row r="1380">
          <cell r="F1380">
            <v>13524744585</v>
          </cell>
          <cell r="G1380" t="str">
            <v>13524744585</v>
          </cell>
          <cell r="H1380" t="str">
            <v>李阳平</v>
          </cell>
          <cell r="I1380" t="str">
            <v>预付费东莞住宅新装或续费888元包年，带宽12M</v>
          </cell>
          <cell r="J1380">
            <v>888</v>
          </cell>
          <cell r="K1380">
            <v>888</v>
          </cell>
          <cell r="L1380" t="str">
            <v>2014-07-22</v>
          </cell>
          <cell r="M1380">
            <v>42207</v>
          </cell>
          <cell r="N1380" t="str">
            <v>2016-07-22</v>
          </cell>
          <cell r="O1380" t="str">
            <v>2015-06-21</v>
          </cell>
          <cell r="P1380" t="str">
            <v>宽带预付费</v>
          </cell>
          <cell r="Q1380" t="str">
            <v>续费</v>
          </cell>
          <cell r="R1380" t="str">
            <v>提前充值</v>
          </cell>
          <cell r="S1380" t="str">
            <v>家庭用户</v>
          </cell>
          <cell r="T1380" t="str">
            <v>FTTH</v>
          </cell>
          <cell r="U1380" t="str">
            <v>郑珊珊(zhengshans)</v>
          </cell>
          <cell r="V1380" t="str">
            <v>ZY高埗营业厅</v>
          </cell>
          <cell r="W1380" t="str">
            <v>电商价值宽带营销</v>
          </cell>
          <cell r="X1380" t="str">
            <v>高埗区</v>
          </cell>
          <cell r="Y1380">
            <v>0</v>
          </cell>
          <cell r="Z1380">
            <v>0</v>
          </cell>
          <cell r="AA1380" t="str">
            <v>高埗区</v>
          </cell>
          <cell r="AB1380" t="str">
            <v>21</v>
          </cell>
          <cell r="AC1380">
            <v>12</v>
          </cell>
          <cell r="AD1380">
            <v>12</v>
          </cell>
          <cell r="AE1380" t="str">
            <v>是</v>
          </cell>
          <cell r="AF1380" t="str">
            <v/>
          </cell>
          <cell r="AG1380" t="str">
            <v>价值宽带</v>
          </cell>
          <cell r="AH1380" t="str">
            <v>续后期</v>
          </cell>
          <cell r="AI1380" t="str">
            <v>否</v>
          </cell>
          <cell r="AO1380">
            <v>0</v>
          </cell>
          <cell r="AR1380" t="str">
            <v>简沙洲区</v>
          </cell>
        </row>
        <row r="1381">
          <cell r="F1381">
            <v>13537717702</v>
          </cell>
          <cell r="G1381" t="str">
            <v>13537717702</v>
          </cell>
          <cell r="H1381" t="str">
            <v>李海锋</v>
          </cell>
          <cell r="I1381" t="str">
            <v>预付费东莞住宅新装或续费888元包年，带宽12M</v>
          </cell>
          <cell r="J1381">
            <v>888</v>
          </cell>
          <cell r="K1381">
            <v>888</v>
          </cell>
          <cell r="L1381" t="str">
            <v>2013-01-03</v>
          </cell>
          <cell r="M1381">
            <v>42188</v>
          </cell>
          <cell r="N1381" t="str">
            <v>2016-07-03</v>
          </cell>
          <cell r="O1381" t="str">
            <v>2015-06-18</v>
          </cell>
          <cell r="P1381" t="str">
            <v>宽带预付费</v>
          </cell>
          <cell r="Q1381" t="str">
            <v>续费</v>
          </cell>
          <cell r="R1381" t="str">
            <v>提前充值</v>
          </cell>
          <cell r="S1381" t="str">
            <v>家庭用户</v>
          </cell>
          <cell r="T1381" t="str">
            <v>FTTH</v>
          </cell>
          <cell r="U1381" t="str">
            <v>郑珊珊(zhengshans)</v>
          </cell>
          <cell r="V1381" t="str">
            <v>ZX高埗左小兵</v>
          </cell>
          <cell r="W1381" t="str">
            <v/>
          </cell>
          <cell r="X1381" t="str">
            <v>高埗区</v>
          </cell>
          <cell r="Y1381">
            <v>0</v>
          </cell>
          <cell r="Z1381">
            <v>0</v>
          </cell>
          <cell r="AA1381" t="str">
            <v>高埗区</v>
          </cell>
          <cell r="AB1381" t="str">
            <v>18</v>
          </cell>
          <cell r="AC1381">
            <v>12</v>
          </cell>
          <cell r="AD1381">
            <v>12</v>
          </cell>
          <cell r="AE1381" t="str">
            <v>是</v>
          </cell>
          <cell r="AF1381" t="str">
            <v/>
          </cell>
          <cell r="AG1381" t="str">
            <v>价值宽带</v>
          </cell>
          <cell r="AH1381" t="str">
            <v>续后期</v>
          </cell>
          <cell r="AI1381" t="str">
            <v>否</v>
          </cell>
          <cell r="AO1381">
            <v>0</v>
          </cell>
          <cell r="AR1381" t="str">
            <v>石美区</v>
          </cell>
        </row>
        <row r="1382">
          <cell r="F1382">
            <v>13543720599</v>
          </cell>
          <cell r="G1382" t="str">
            <v>13543720599</v>
          </cell>
          <cell r="H1382" t="str">
            <v>姜保花</v>
          </cell>
          <cell r="I1382" t="str">
            <v>预付费东莞住宅新装或续费1398元包年，带宽20M</v>
          </cell>
          <cell r="J1382">
            <v>1398</v>
          </cell>
          <cell r="K1382">
            <v>1398</v>
          </cell>
          <cell r="L1382" t="str">
            <v>2013-06-18</v>
          </cell>
          <cell r="M1382">
            <v>42174</v>
          </cell>
          <cell r="N1382" t="str">
            <v>2016-06-19</v>
          </cell>
          <cell r="O1382" t="str">
            <v>2015-06-19</v>
          </cell>
          <cell r="P1382" t="str">
            <v>宽带预付费</v>
          </cell>
          <cell r="Q1382" t="str">
            <v>续费</v>
          </cell>
          <cell r="R1382" t="str">
            <v>提前充值</v>
          </cell>
          <cell r="S1382" t="str">
            <v>家庭用户</v>
          </cell>
          <cell r="T1382" t="str">
            <v>FTTH</v>
          </cell>
          <cell r="U1382" t="str">
            <v>郑珊珊(zhengshans)</v>
          </cell>
          <cell r="V1382" t="str">
            <v>DSBR高埗左小兵</v>
          </cell>
          <cell r="W1382" t="str">
            <v>(非)</v>
          </cell>
          <cell r="X1382" t="str">
            <v>高埗区</v>
          </cell>
          <cell r="Y1382">
            <v>0</v>
          </cell>
          <cell r="Z1382">
            <v>0</v>
          </cell>
          <cell r="AA1382" t="str">
            <v>高埗区</v>
          </cell>
          <cell r="AB1382" t="str">
            <v>19</v>
          </cell>
          <cell r="AC1382">
            <v>20</v>
          </cell>
          <cell r="AD1382">
            <v>12</v>
          </cell>
          <cell r="AE1382" t="str">
            <v>是</v>
          </cell>
          <cell r="AF1382" t="str">
            <v/>
          </cell>
          <cell r="AG1382" t="str">
            <v>价值宽带</v>
          </cell>
          <cell r="AH1382" t="str">
            <v>续本月</v>
          </cell>
          <cell r="AI1382" t="str">
            <v>是</v>
          </cell>
          <cell r="AJ1382">
            <v>13543720599</v>
          </cell>
          <cell r="AO1382">
            <v>0</v>
          </cell>
          <cell r="AR1382" t="str">
            <v>冼沙区</v>
          </cell>
        </row>
        <row r="1383">
          <cell r="F1383">
            <v>13642909666</v>
          </cell>
          <cell r="G1383" t="str">
            <v>13642909666</v>
          </cell>
          <cell r="H1383" t="str">
            <v>黄宁宁</v>
          </cell>
          <cell r="I1383" t="str">
            <v>预付费东莞住宅新装或续费888元包年，带宽12M</v>
          </cell>
          <cell r="J1383">
            <v>888</v>
          </cell>
          <cell r="K1383">
            <v>888</v>
          </cell>
          <cell r="L1383" t="str">
            <v>2011-06-24</v>
          </cell>
          <cell r="M1383">
            <v>42181</v>
          </cell>
          <cell r="N1383" t="str">
            <v>2016-06-26</v>
          </cell>
          <cell r="O1383" t="str">
            <v>2015-06-21</v>
          </cell>
          <cell r="P1383" t="str">
            <v>宽带预付费</v>
          </cell>
          <cell r="Q1383" t="str">
            <v>续费</v>
          </cell>
          <cell r="R1383" t="str">
            <v>提前充值</v>
          </cell>
          <cell r="S1383" t="str">
            <v>家庭用户</v>
          </cell>
          <cell r="T1383" t="str">
            <v>(传统)XDSL</v>
          </cell>
          <cell r="U1383" t="str">
            <v>郑珊珊(zhengshans)</v>
          </cell>
          <cell r="V1383" t="str">
            <v>DSBR高埗左小兵</v>
          </cell>
          <cell r="W1383" t="str">
            <v/>
          </cell>
          <cell r="X1383" t="str">
            <v>高埗区</v>
          </cell>
          <cell r="Y1383">
            <v>0</v>
          </cell>
          <cell r="Z1383">
            <v>0</v>
          </cell>
          <cell r="AA1383" t="str">
            <v>高埗区</v>
          </cell>
          <cell r="AB1383" t="str">
            <v>21</v>
          </cell>
          <cell r="AC1383">
            <v>12</v>
          </cell>
          <cell r="AD1383">
            <v>12</v>
          </cell>
          <cell r="AE1383" t="str">
            <v>否</v>
          </cell>
          <cell r="AF1383" t="str">
            <v/>
          </cell>
          <cell r="AG1383" t="str">
            <v>价值宽带</v>
          </cell>
          <cell r="AH1383" t="str">
            <v>续本月</v>
          </cell>
          <cell r="AI1383" t="str">
            <v>否</v>
          </cell>
          <cell r="AO1383">
            <v>0</v>
          </cell>
          <cell r="AR1383" t="str">
            <v>冼沙区</v>
          </cell>
        </row>
        <row r="1384">
          <cell r="F1384">
            <v>13717356907</v>
          </cell>
          <cell r="G1384" t="str">
            <v>13717356907</v>
          </cell>
          <cell r="H1384" t="str">
            <v>李广秀</v>
          </cell>
          <cell r="I1384" t="str">
            <v>预付费东莞住宅新装或续费888元包年，带宽12M</v>
          </cell>
          <cell r="J1384">
            <v>888</v>
          </cell>
          <cell r="K1384">
            <v>888</v>
          </cell>
          <cell r="L1384" t="str">
            <v>2013-06-28</v>
          </cell>
          <cell r="M1384">
            <v>42183</v>
          </cell>
          <cell r="N1384" t="str">
            <v>2016-06-28</v>
          </cell>
          <cell r="O1384" t="str">
            <v>2015-06-22</v>
          </cell>
          <cell r="P1384" t="str">
            <v>宽带预付费</v>
          </cell>
          <cell r="Q1384" t="str">
            <v>续费</v>
          </cell>
          <cell r="R1384" t="str">
            <v>提前充值</v>
          </cell>
          <cell r="S1384" t="str">
            <v>家庭用户</v>
          </cell>
          <cell r="T1384" t="str">
            <v>FTTH</v>
          </cell>
          <cell r="U1384" t="str">
            <v>郑珊珊(zhengshans)</v>
          </cell>
          <cell r="V1384" t="str">
            <v>ZX高埗左小兵</v>
          </cell>
          <cell r="W1384" t="str">
            <v/>
          </cell>
          <cell r="X1384" t="str">
            <v>高埗区</v>
          </cell>
          <cell r="Y1384">
            <v>0</v>
          </cell>
          <cell r="Z1384">
            <v>0</v>
          </cell>
          <cell r="AA1384" t="str">
            <v>高埗区</v>
          </cell>
          <cell r="AB1384" t="str">
            <v>22</v>
          </cell>
          <cell r="AC1384">
            <v>12</v>
          </cell>
          <cell r="AD1384">
            <v>12</v>
          </cell>
          <cell r="AE1384" t="str">
            <v>是</v>
          </cell>
          <cell r="AF1384" t="str">
            <v/>
          </cell>
          <cell r="AG1384" t="str">
            <v>价值宽带</v>
          </cell>
          <cell r="AH1384" t="str">
            <v>续本月</v>
          </cell>
          <cell r="AI1384" t="str">
            <v>是</v>
          </cell>
          <cell r="AJ1384">
            <v>13717356907</v>
          </cell>
          <cell r="AO1384">
            <v>0</v>
          </cell>
          <cell r="AR1384" t="str">
            <v>冼沙区</v>
          </cell>
        </row>
        <row r="1385">
          <cell r="F1385">
            <v>13728157883</v>
          </cell>
          <cell r="G1385" t="str">
            <v>13728157883</v>
          </cell>
          <cell r="H1385" t="str">
            <v>王小山</v>
          </cell>
          <cell r="I1385" t="str">
            <v>预付费东莞住宅新装或续费2480元包年，带宽50M</v>
          </cell>
          <cell r="J1385">
            <v>2480</v>
          </cell>
          <cell r="K1385">
            <v>2480</v>
          </cell>
          <cell r="L1385" t="str">
            <v>2014-07-27</v>
          </cell>
          <cell r="M1385">
            <v>42212</v>
          </cell>
          <cell r="N1385" t="str">
            <v>2016-07-27</v>
          </cell>
          <cell r="O1385" t="str">
            <v>2015-06-17</v>
          </cell>
          <cell r="P1385" t="str">
            <v>宽带预付费</v>
          </cell>
          <cell r="Q1385" t="str">
            <v>续费</v>
          </cell>
          <cell r="R1385" t="str">
            <v>提前充值</v>
          </cell>
          <cell r="S1385" t="str">
            <v>家庭用户</v>
          </cell>
          <cell r="T1385" t="str">
            <v>FTTH</v>
          </cell>
          <cell r="U1385" t="str">
            <v>郑珊珊(zhengshans)</v>
          </cell>
          <cell r="V1385" t="str">
            <v>ZX高埗左小兵</v>
          </cell>
          <cell r="W1385" t="str">
            <v>（非)</v>
          </cell>
          <cell r="X1385" t="str">
            <v>高埗区</v>
          </cell>
          <cell r="Y1385">
            <v>0</v>
          </cell>
          <cell r="Z1385">
            <v>0</v>
          </cell>
          <cell r="AA1385" t="str">
            <v>高埗区</v>
          </cell>
          <cell r="AB1385" t="str">
            <v>17</v>
          </cell>
          <cell r="AC1385">
            <v>50</v>
          </cell>
          <cell r="AD1385">
            <v>12</v>
          </cell>
          <cell r="AE1385" t="str">
            <v>是</v>
          </cell>
          <cell r="AF1385" t="str">
            <v/>
          </cell>
          <cell r="AG1385" t="str">
            <v>价值宽带</v>
          </cell>
          <cell r="AH1385" t="str">
            <v>续后期</v>
          </cell>
          <cell r="AI1385" t="str">
            <v>否</v>
          </cell>
          <cell r="AO1385">
            <v>0</v>
          </cell>
          <cell r="AR1385" t="str">
            <v>冼沙区</v>
          </cell>
        </row>
        <row r="1386">
          <cell r="F1386">
            <v>13790569826</v>
          </cell>
          <cell r="G1386" t="str">
            <v>13790569826</v>
          </cell>
          <cell r="H1386" t="str">
            <v>黄巧云</v>
          </cell>
          <cell r="I1386" t="str">
            <v>预付费东莞住宅新装或续费888元包年，带宽12M</v>
          </cell>
          <cell r="J1386">
            <v>888</v>
          </cell>
          <cell r="K1386">
            <v>888</v>
          </cell>
          <cell r="L1386" t="str">
            <v>2012-10-28</v>
          </cell>
          <cell r="M1386">
            <v>42337</v>
          </cell>
          <cell r="N1386" t="str">
            <v>2016-11-29</v>
          </cell>
          <cell r="O1386" t="str">
            <v>2015-06-23</v>
          </cell>
          <cell r="P1386" t="str">
            <v>宽带预付费</v>
          </cell>
          <cell r="Q1386" t="str">
            <v>续费</v>
          </cell>
          <cell r="R1386" t="str">
            <v>提前充值</v>
          </cell>
          <cell r="S1386" t="str">
            <v>家庭用户</v>
          </cell>
          <cell r="T1386" t="str">
            <v>FTTH</v>
          </cell>
          <cell r="U1386" t="str">
            <v>郑珊珊(zhengshans)</v>
          </cell>
          <cell r="V1386" t="str">
            <v>ZX高埗左小兵</v>
          </cell>
          <cell r="W1386" t="str">
            <v>流水号：109752</v>
          </cell>
          <cell r="X1386" t="str">
            <v>高埗区</v>
          </cell>
          <cell r="Y1386">
            <v>0</v>
          </cell>
          <cell r="Z1386">
            <v>0</v>
          </cell>
          <cell r="AA1386" t="str">
            <v>高埗区</v>
          </cell>
          <cell r="AB1386" t="str">
            <v>23</v>
          </cell>
          <cell r="AC1386">
            <v>12</v>
          </cell>
          <cell r="AD1386">
            <v>12</v>
          </cell>
          <cell r="AE1386" t="str">
            <v>是</v>
          </cell>
          <cell r="AF1386" t="str">
            <v/>
          </cell>
          <cell r="AG1386" t="str">
            <v>价值宽带</v>
          </cell>
          <cell r="AH1386" t="str">
            <v>续后期</v>
          </cell>
          <cell r="AI1386" t="str">
            <v>否</v>
          </cell>
          <cell r="AO1386">
            <v>0</v>
          </cell>
          <cell r="AR1386" t="str">
            <v>光润区</v>
          </cell>
        </row>
        <row r="1387">
          <cell r="F1387">
            <v>13798907262</v>
          </cell>
          <cell r="G1387" t="str">
            <v>13798907262</v>
          </cell>
          <cell r="H1387" t="str">
            <v>滕波</v>
          </cell>
          <cell r="I1387" t="str">
            <v>预付费东莞住宅新装或续费888元包年，带宽12M</v>
          </cell>
          <cell r="J1387">
            <v>888</v>
          </cell>
          <cell r="K1387">
            <v>888</v>
          </cell>
          <cell r="L1387" t="str">
            <v>2014-07-05</v>
          </cell>
          <cell r="M1387">
            <v>42190</v>
          </cell>
          <cell r="N1387" t="str">
            <v>2016-07-05</v>
          </cell>
          <cell r="O1387" t="str">
            <v>2015-06-23</v>
          </cell>
          <cell r="P1387" t="str">
            <v>宽带预付费</v>
          </cell>
          <cell r="Q1387" t="str">
            <v>续费</v>
          </cell>
          <cell r="R1387" t="str">
            <v>提前充值</v>
          </cell>
          <cell r="S1387" t="str">
            <v>家庭用户</v>
          </cell>
          <cell r="T1387" t="str">
            <v>FTTH</v>
          </cell>
          <cell r="U1387" t="str">
            <v>郑珊珊(zhengshans)</v>
          </cell>
          <cell r="V1387" t="str">
            <v>ZX高埗左小兵</v>
          </cell>
          <cell r="W1387" t="str">
            <v/>
          </cell>
          <cell r="X1387" t="str">
            <v>高埗区</v>
          </cell>
          <cell r="Y1387">
            <v>0</v>
          </cell>
          <cell r="Z1387">
            <v>0</v>
          </cell>
          <cell r="AA1387" t="str">
            <v>高埗区</v>
          </cell>
          <cell r="AB1387" t="str">
            <v>23</v>
          </cell>
          <cell r="AC1387">
            <v>12</v>
          </cell>
          <cell r="AD1387">
            <v>12</v>
          </cell>
          <cell r="AE1387" t="str">
            <v>是</v>
          </cell>
          <cell r="AF1387" t="str">
            <v/>
          </cell>
          <cell r="AG1387" t="str">
            <v>价值宽带</v>
          </cell>
          <cell r="AH1387" t="str">
            <v>续后期</v>
          </cell>
          <cell r="AI1387" t="str">
            <v>否</v>
          </cell>
          <cell r="AO1387">
            <v>0</v>
          </cell>
          <cell r="AR1387" t="str">
            <v>光润区</v>
          </cell>
        </row>
        <row r="1388">
          <cell r="F1388">
            <v>13880129427</v>
          </cell>
          <cell r="G1388" t="str">
            <v>13880129427</v>
          </cell>
          <cell r="H1388" t="str">
            <v>刘有才</v>
          </cell>
          <cell r="I1388" t="str">
            <v>预付费东莞住宅新装或续费680元包年，带宽4M</v>
          </cell>
          <cell r="J1388">
            <v>680</v>
          </cell>
          <cell r="K1388">
            <v>680</v>
          </cell>
          <cell r="L1388" t="str">
            <v>2013-06-28</v>
          </cell>
          <cell r="M1388">
            <v>42183</v>
          </cell>
          <cell r="N1388" t="str">
            <v>2016-06-28</v>
          </cell>
          <cell r="O1388" t="str">
            <v>2015-06-23</v>
          </cell>
          <cell r="P1388" t="str">
            <v>宽带预付费</v>
          </cell>
          <cell r="Q1388" t="str">
            <v>续费</v>
          </cell>
          <cell r="R1388" t="str">
            <v>提前充值</v>
          </cell>
          <cell r="S1388" t="str">
            <v>家庭用户</v>
          </cell>
          <cell r="T1388" t="str">
            <v>(传统)XDSL</v>
          </cell>
          <cell r="U1388" t="str">
            <v>郑珊珊(zhengshans)</v>
          </cell>
          <cell r="V1388" t="str">
            <v>ZX高埗左小兵</v>
          </cell>
          <cell r="W1388" t="str">
            <v/>
          </cell>
          <cell r="X1388" t="str">
            <v>高埗区</v>
          </cell>
          <cell r="Y1388">
            <v>0</v>
          </cell>
          <cell r="Z1388">
            <v>0</v>
          </cell>
          <cell r="AA1388" t="str">
            <v>高埗区</v>
          </cell>
          <cell r="AB1388" t="str">
            <v>23</v>
          </cell>
          <cell r="AC1388">
            <v>4</v>
          </cell>
          <cell r="AD1388">
            <v>12</v>
          </cell>
          <cell r="AE1388" t="str">
            <v>否</v>
          </cell>
          <cell r="AF1388" t="str">
            <v/>
          </cell>
          <cell r="AG1388" t="str">
            <v>否</v>
          </cell>
          <cell r="AH1388" t="str">
            <v>续本月</v>
          </cell>
          <cell r="AI1388" t="str">
            <v>否</v>
          </cell>
          <cell r="AO1388">
            <v>0</v>
          </cell>
          <cell r="AR1388" t="str">
            <v>西联区</v>
          </cell>
        </row>
        <row r="1389">
          <cell r="F1389">
            <v>18825217635</v>
          </cell>
          <cell r="G1389" t="str">
            <v>18825217635</v>
          </cell>
          <cell r="H1389" t="str">
            <v>郭淑民</v>
          </cell>
          <cell r="I1389" t="str">
            <v>预付费东莞住宅新装或续费1398元包年，带宽20M</v>
          </cell>
          <cell r="J1389">
            <v>1398</v>
          </cell>
          <cell r="K1389">
            <v>1398</v>
          </cell>
          <cell r="L1389" t="str">
            <v>2014-07-09</v>
          </cell>
          <cell r="M1389">
            <v>42194</v>
          </cell>
          <cell r="N1389" t="str">
            <v>2016-07-09</v>
          </cell>
          <cell r="O1389" t="str">
            <v>2015-06-16</v>
          </cell>
          <cell r="P1389" t="str">
            <v>宽带预付费</v>
          </cell>
          <cell r="Q1389" t="str">
            <v>续费</v>
          </cell>
          <cell r="R1389" t="str">
            <v>提前充值</v>
          </cell>
          <cell r="S1389" t="str">
            <v>家庭用户</v>
          </cell>
          <cell r="T1389" t="str">
            <v>FTTH</v>
          </cell>
          <cell r="U1389" t="str">
            <v>郑珊珊(zhengshans)</v>
          </cell>
          <cell r="V1389" t="str">
            <v>ZX高埗左小兵</v>
          </cell>
          <cell r="W1389" t="str">
            <v/>
          </cell>
          <cell r="X1389" t="str">
            <v>高埗区</v>
          </cell>
          <cell r="Y1389">
            <v>0</v>
          </cell>
          <cell r="Z1389">
            <v>0</v>
          </cell>
          <cell r="AA1389" t="str">
            <v>高埗区</v>
          </cell>
          <cell r="AB1389" t="str">
            <v>16</v>
          </cell>
          <cell r="AC1389">
            <v>20</v>
          </cell>
          <cell r="AD1389">
            <v>12</v>
          </cell>
          <cell r="AE1389" t="str">
            <v>是</v>
          </cell>
          <cell r="AF1389" t="str">
            <v/>
          </cell>
          <cell r="AG1389" t="str">
            <v>价值宽带</v>
          </cell>
          <cell r="AH1389" t="str">
            <v>续后期</v>
          </cell>
          <cell r="AI1389" t="str">
            <v>否</v>
          </cell>
          <cell r="AO1389">
            <v>0</v>
          </cell>
          <cell r="AR1389" t="str">
            <v>低涌区</v>
          </cell>
        </row>
        <row r="1390">
          <cell r="F1390">
            <v>18866429510</v>
          </cell>
          <cell r="G1390" t="str">
            <v>18866429510</v>
          </cell>
          <cell r="H1390" t="str">
            <v>吴定江</v>
          </cell>
          <cell r="I1390" t="str">
            <v>预付费东莞住宅新装或续费888元包年，带宽12M</v>
          </cell>
          <cell r="J1390">
            <v>888</v>
          </cell>
          <cell r="K1390">
            <v>888</v>
          </cell>
          <cell r="L1390" t="str">
            <v>2013-06-16</v>
          </cell>
          <cell r="M1390">
            <v>42174</v>
          </cell>
          <cell r="N1390" t="str">
            <v>2016-06-20</v>
          </cell>
          <cell r="O1390" t="str">
            <v>2015-06-20</v>
          </cell>
          <cell r="P1390" t="str">
            <v>宽带预付费</v>
          </cell>
          <cell r="Q1390" t="str">
            <v>续费</v>
          </cell>
          <cell r="R1390" t="str">
            <v>往月充值</v>
          </cell>
          <cell r="S1390" t="str">
            <v>家庭用户</v>
          </cell>
          <cell r="T1390" t="str">
            <v>FTTH</v>
          </cell>
          <cell r="U1390" t="str">
            <v>郑珊珊(zhengshans)</v>
          </cell>
          <cell r="V1390" t="str">
            <v>ZX高埗左小兵</v>
          </cell>
          <cell r="W1390" t="str">
            <v>非</v>
          </cell>
          <cell r="X1390" t="str">
            <v>高埗区</v>
          </cell>
          <cell r="Y1390">
            <v>0</v>
          </cell>
          <cell r="Z1390">
            <v>0</v>
          </cell>
          <cell r="AA1390" t="str">
            <v>高埗区</v>
          </cell>
          <cell r="AB1390" t="str">
            <v>20</v>
          </cell>
          <cell r="AC1390">
            <v>12</v>
          </cell>
          <cell r="AD1390">
            <v>12</v>
          </cell>
          <cell r="AE1390" t="str">
            <v>是</v>
          </cell>
          <cell r="AF1390" t="str">
            <v/>
          </cell>
          <cell r="AG1390" t="str">
            <v>价值宽带</v>
          </cell>
          <cell r="AH1390" t="str">
            <v>续本月</v>
          </cell>
          <cell r="AI1390" t="str">
            <v>是</v>
          </cell>
          <cell r="AJ1390">
            <v>18866429510</v>
          </cell>
          <cell r="AO1390">
            <v>0</v>
          </cell>
          <cell r="AR1390" t="str">
            <v>西联区</v>
          </cell>
        </row>
        <row r="1391">
          <cell r="F1391">
            <v>13532680861</v>
          </cell>
          <cell r="G1391" t="str">
            <v>13532680861</v>
          </cell>
          <cell r="H1391" t="str">
            <v>陈衍兵</v>
          </cell>
          <cell r="I1391" t="str">
            <v>预付费东莞住宅新装或续费888元包年，带宽12M</v>
          </cell>
          <cell r="J1391">
            <v>888</v>
          </cell>
          <cell r="K1391">
            <v>888</v>
          </cell>
          <cell r="L1391" t="str">
            <v>2014-07-23</v>
          </cell>
          <cell r="M1391">
            <v>42208</v>
          </cell>
          <cell r="N1391" t="str">
            <v>2016-07-23</v>
          </cell>
          <cell r="O1391" t="str">
            <v>2015-06-15</v>
          </cell>
          <cell r="P1391" t="str">
            <v>宽带预付费</v>
          </cell>
          <cell r="Q1391" t="str">
            <v>续费</v>
          </cell>
          <cell r="R1391" t="str">
            <v>提前充值</v>
          </cell>
          <cell r="S1391" t="str">
            <v>家庭用户</v>
          </cell>
          <cell r="T1391" t="str">
            <v>FTTH</v>
          </cell>
          <cell r="U1391" t="str">
            <v>郑珊珊(zhengshans)</v>
          </cell>
          <cell r="V1391" t="str">
            <v>DSBR高埗左小兵</v>
          </cell>
          <cell r="W1391" t="str">
            <v/>
          </cell>
          <cell r="X1391" t="str">
            <v>高埗区</v>
          </cell>
          <cell r="Y1391">
            <v>0</v>
          </cell>
          <cell r="Z1391">
            <v>0</v>
          </cell>
          <cell r="AA1391" t="str">
            <v>高埗区</v>
          </cell>
          <cell r="AB1391" t="str">
            <v>15</v>
          </cell>
          <cell r="AC1391">
            <v>12</v>
          </cell>
          <cell r="AD1391">
            <v>12</v>
          </cell>
          <cell r="AE1391" t="str">
            <v>是</v>
          </cell>
          <cell r="AF1391" t="str">
            <v/>
          </cell>
          <cell r="AG1391" t="str">
            <v>价值宽带</v>
          </cell>
          <cell r="AH1391" t="str">
            <v>续后期</v>
          </cell>
          <cell r="AI1391" t="str">
            <v>否</v>
          </cell>
          <cell r="AO1391">
            <v>0</v>
          </cell>
          <cell r="AR1391" t="str">
            <v>西联区</v>
          </cell>
        </row>
        <row r="1392">
          <cell r="F1392">
            <v>13559797990</v>
          </cell>
          <cell r="G1392" t="str">
            <v>13559797990</v>
          </cell>
          <cell r="H1392" t="str">
            <v>陈钱</v>
          </cell>
          <cell r="I1392" t="str">
            <v>预付费东莞住宅新装或续费888元包年，带宽12M</v>
          </cell>
          <cell r="J1392">
            <v>888</v>
          </cell>
          <cell r="K1392">
            <v>888</v>
          </cell>
          <cell r="L1392" t="str">
            <v>2010-12-11</v>
          </cell>
          <cell r="M1392">
            <v>42171</v>
          </cell>
          <cell r="N1392" t="str">
            <v>2016-06-16</v>
          </cell>
          <cell r="O1392" t="str">
            <v>2015-06-15</v>
          </cell>
          <cell r="P1392" t="str">
            <v>宽带预付费</v>
          </cell>
          <cell r="Q1392" t="str">
            <v>续费</v>
          </cell>
          <cell r="R1392" t="str">
            <v>提前充值</v>
          </cell>
          <cell r="S1392" t="str">
            <v>家庭用户</v>
          </cell>
          <cell r="T1392" t="str">
            <v>FTTH</v>
          </cell>
          <cell r="U1392" t="str">
            <v>郑珊珊(zhengshans)</v>
          </cell>
          <cell r="V1392" t="str">
            <v>ZY高埗营业厅</v>
          </cell>
          <cell r="W1392" t="str">
            <v/>
          </cell>
          <cell r="X1392" t="str">
            <v>高埗区</v>
          </cell>
          <cell r="Y1392">
            <v>0</v>
          </cell>
          <cell r="Z1392">
            <v>0</v>
          </cell>
          <cell r="AA1392" t="str">
            <v>高埗区</v>
          </cell>
          <cell r="AB1392" t="str">
            <v>15</v>
          </cell>
          <cell r="AC1392">
            <v>12</v>
          </cell>
          <cell r="AD1392">
            <v>12</v>
          </cell>
          <cell r="AE1392" t="str">
            <v>是</v>
          </cell>
          <cell r="AF1392" t="str">
            <v/>
          </cell>
          <cell r="AG1392" t="str">
            <v>价值宽带</v>
          </cell>
          <cell r="AH1392" t="str">
            <v>续本月</v>
          </cell>
          <cell r="AI1392" t="str">
            <v>是</v>
          </cell>
          <cell r="AJ1392">
            <v>13559797990</v>
          </cell>
          <cell r="AO1392">
            <v>0</v>
          </cell>
          <cell r="AR1392" t="str">
            <v>低涌区</v>
          </cell>
        </row>
        <row r="1393">
          <cell r="F1393">
            <v>13580804248</v>
          </cell>
          <cell r="G1393" t="str">
            <v>13580804248</v>
          </cell>
          <cell r="H1393" t="str">
            <v>陈石保</v>
          </cell>
          <cell r="I1393" t="str">
            <v>预付费东莞住宅新装或续费888元包年，带宽12M</v>
          </cell>
          <cell r="J1393">
            <v>888</v>
          </cell>
          <cell r="K1393">
            <v>888</v>
          </cell>
          <cell r="L1393" t="str">
            <v>2005-10-28</v>
          </cell>
          <cell r="M1393">
            <v>42189</v>
          </cell>
          <cell r="N1393" t="str">
            <v>2016-07-04</v>
          </cell>
          <cell r="O1393" t="str">
            <v>2015-06-23</v>
          </cell>
          <cell r="P1393" t="str">
            <v>宽带预付费</v>
          </cell>
          <cell r="Q1393" t="str">
            <v>续费</v>
          </cell>
          <cell r="R1393" t="str">
            <v>提前充值</v>
          </cell>
          <cell r="S1393" t="str">
            <v>家庭用户</v>
          </cell>
          <cell r="T1393" t="str">
            <v>(传统)XDSL</v>
          </cell>
          <cell r="U1393" t="str">
            <v>郑珊珊(zhengshans)</v>
          </cell>
          <cell r="V1393" t="str">
            <v>ZX高埗左小兵</v>
          </cell>
          <cell r="W1393" t="str">
            <v/>
          </cell>
          <cell r="X1393" t="str">
            <v>高埗区</v>
          </cell>
          <cell r="Y1393">
            <v>0</v>
          </cell>
          <cell r="Z1393">
            <v>0</v>
          </cell>
          <cell r="AA1393" t="str">
            <v>高埗区</v>
          </cell>
          <cell r="AB1393" t="str">
            <v>23</v>
          </cell>
          <cell r="AC1393">
            <v>12</v>
          </cell>
          <cell r="AD1393">
            <v>12</v>
          </cell>
          <cell r="AE1393" t="str">
            <v>否</v>
          </cell>
          <cell r="AF1393" t="str">
            <v/>
          </cell>
          <cell r="AG1393" t="str">
            <v>价值宽带</v>
          </cell>
          <cell r="AH1393" t="str">
            <v>续后期</v>
          </cell>
          <cell r="AI1393" t="str">
            <v>否</v>
          </cell>
          <cell r="AO1393">
            <v>0</v>
          </cell>
          <cell r="AR1393" t="str">
            <v>低涌区</v>
          </cell>
        </row>
        <row r="1394">
          <cell r="F1394">
            <v>13437386425</v>
          </cell>
          <cell r="G1394" t="str">
            <v>13437386425</v>
          </cell>
          <cell r="H1394" t="str">
            <v>贾会健</v>
          </cell>
          <cell r="I1394" t="str">
            <v>预付费东莞住宅新装或续费888元包年，带宽12M</v>
          </cell>
          <cell r="J1394">
            <v>888</v>
          </cell>
          <cell r="K1394">
            <v>888</v>
          </cell>
          <cell r="L1394" t="str">
            <v>2009-10-24</v>
          </cell>
          <cell r="M1394">
            <v>42179</v>
          </cell>
          <cell r="N1394" t="str">
            <v>2016-06-24</v>
          </cell>
          <cell r="O1394" t="str">
            <v>2015-06-22</v>
          </cell>
          <cell r="P1394" t="str">
            <v>宽带预付费</v>
          </cell>
          <cell r="Q1394" t="str">
            <v>续费</v>
          </cell>
          <cell r="R1394" t="str">
            <v>提前充值</v>
          </cell>
          <cell r="S1394" t="str">
            <v>家庭用户</v>
          </cell>
          <cell r="T1394" t="str">
            <v>FTTH</v>
          </cell>
          <cell r="U1394" t="str">
            <v>郑珊珊(zhengshans)</v>
          </cell>
          <cell r="V1394" t="str">
            <v>ZY高埗营业厅</v>
          </cell>
          <cell r="W1394" t="str">
            <v>WLAN</v>
          </cell>
          <cell r="X1394" t="str">
            <v>高埗区</v>
          </cell>
          <cell r="Y1394">
            <v>0</v>
          </cell>
          <cell r="Z1394">
            <v>0</v>
          </cell>
          <cell r="AA1394" t="str">
            <v>高埗区</v>
          </cell>
          <cell r="AB1394" t="str">
            <v>22</v>
          </cell>
          <cell r="AC1394">
            <v>12</v>
          </cell>
          <cell r="AD1394">
            <v>12</v>
          </cell>
          <cell r="AE1394" t="str">
            <v>是</v>
          </cell>
          <cell r="AF1394" t="str">
            <v/>
          </cell>
          <cell r="AG1394" t="str">
            <v>价值宽带</v>
          </cell>
          <cell r="AH1394" t="str">
            <v>续本月</v>
          </cell>
          <cell r="AI1394" t="str">
            <v>是</v>
          </cell>
          <cell r="AJ1394">
            <v>13437386425</v>
          </cell>
          <cell r="AO1394">
            <v>0</v>
          </cell>
          <cell r="AR1394" t="str">
            <v>西联区</v>
          </cell>
        </row>
        <row r="1395">
          <cell r="F1395">
            <v>13423268567</v>
          </cell>
          <cell r="G1395" t="str">
            <v>13423268567</v>
          </cell>
          <cell r="H1395" t="str">
            <v>吴海宏</v>
          </cell>
          <cell r="I1395" t="str">
            <v>预付费东莞住宅新装或续费680元包年，带宽4M</v>
          </cell>
          <cell r="J1395">
            <v>680</v>
          </cell>
          <cell r="K1395">
            <v>680</v>
          </cell>
          <cell r="L1395" t="str">
            <v>2013-05-04</v>
          </cell>
          <cell r="M1395">
            <v>42144</v>
          </cell>
          <cell r="N1395" t="str">
            <v>2016-06-16</v>
          </cell>
          <cell r="O1395" t="str">
            <v>2015-06-16</v>
          </cell>
          <cell r="P1395" t="str">
            <v>宽带预付费</v>
          </cell>
          <cell r="Q1395" t="str">
            <v>续费</v>
          </cell>
          <cell r="R1395" t="str">
            <v>往月充值</v>
          </cell>
          <cell r="S1395" t="str">
            <v>家庭用户</v>
          </cell>
          <cell r="T1395" t="str">
            <v>(传统)XDSL</v>
          </cell>
          <cell r="U1395" t="str">
            <v>文颜(weny)</v>
          </cell>
          <cell r="V1395" t="str">
            <v>DSBR南城黎广俊</v>
          </cell>
          <cell r="W1395" t="str">
            <v/>
          </cell>
          <cell r="X1395" t="str">
            <v>南城区</v>
          </cell>
          <cell r="Y1395">
            <v>0</v>
          </cell>
          <cell r="Z1395">
            <v>0</v>
          </cell>
          <cell r="AA1395" t="str">
            <v>南城区</v>
          </cell>
          <cell r="AB1395" t="str">
            <v>16</v>
          </cell>
          <cell r="AC1395">
            <v>4</v>
          </cell>
          <cell r="AD1395">
            <v>12</v>
          </cell>
          <cell r="AE1395" t="str">
            <v>否</v>
          </cell>
          <cell r="AF1395" t="str">
            <v/>
          </cell>
          <cell r="AG1395" t="str">
            <v>否</v>
          </cell>
          <cell r="AH1395" t="str">
            <v>续前期</v>
          </cell>
          <cell r="AI1395" t="str">
            <v>否</v>
          </cell>
          <cell r="AO1395">
            <v>0</v>
          </cell>
          <cell r="AR1395" t="str">
            <v>西联区</v>
          </cell>
        </row>
        <row r="1396">
          <cell r="F1396">
            <v>13532812108</v>
          </cell>
          <cell r="G1396" t="str">
            <v>13532812108</v>
          </cell>
          <cell r="H1396" t="str">
            <v>杨凡</v>
          </cell>
          <cell r="I1396" t="str">
            <v>预付费东莞住宅新装或续费888元包年，带宽12M</v>
          </cell>
          <cell r="J1396">
            <v>888</v>
          </cell>
          <cell r="K1396">
            <v>888</v>
          </cell>
          <cell r="L1396" t="str">
            <v>2011-03-01</v>
          </cell>
          <cell r="M1396">
            <v>42169</v>
          </cell>
          <cell r="N1396" t="str">
            <v>2016-06-15</v>
          </cell>
          <cell r="O1396" t="str">
            <v>2015-06-15</v>
          </cell>
          <cell r="P1396" t="str">
            <v>宽带预付费</v>
          </cell>
          <cell r="Q1396" t="str">
            <v>续费</v>
          </cell>
          <cell r="R1396" t="str">
            <v>往月充值</v>
          </cell>
          <cell r="S1396" t="str">
            <v>家庭用户</v>
          </cell>
          <cell r="T1396" t="str">
            <v>(传统)XDSL</v>
          </cell>
          <cell r="U1396" t="str">
            <v>杜秋月(duqiuy)</v>
          </cell>
          <cell r="V1396" t="str">
            <v>ZX南城黎广俊</v>
          </cell>
          <cell r="W1396" t="str">
            <v/>
          </cell>
          <cell r="X1396" t="str">
            <v>南城区</v>
          </cell>
          <cell r="Y1396">
            <v>0</v>
          </cell>
          <cell r="Z1396">
            <v>0</v>
          </cell>
          <cell r="AA1396" t="str">
            <v>南城区</v>
          </cell>
          <cell r="AB1396" t="str">
            <v>15</v>
          </cell>
          <cell r="AC1396">
            <v>12</v>
          </cell>
          <cell r="AD1396">
            <v>12</v>
          </cell>
          <cell r="AE1396" t="str">
            <v>否</v>
          </cell>
          <cell r="AF1396" t="str">
            <v/>
          </cell>
          <cell r="AG1396" t="str">
            <v>价值宽带</v>
          </cell>
          <cell r="AH1396" t="str">
            <v>续本月</v>
          </cell>
          <cell r="AI1396" t="str">
            <v>否</v>
          </cell>
          <cell r="AO1396">
            <v>0</v>
          </cell>
          <cell r="AR1396" t="str">
            <v>西联区</v>
          </cell>
        </row>
        <row r="1397">
          <cell r="F1397">
            <v>13650485232</v>
          </cell>
          <cell r="G1397" t="str">
            <v>13650485232</v>
          </cell>
          <cell r="H1397" t="str">
            <v>孟昭华</v>
          </cell>
          <cell r="I1397" t="str">
            <v>预付费东莞精品宽带新装或续费免费体验1个月，带宽20M</v>
          </cell>
          <cell r="J1397">
            <v>1398</v>
          </cell>
          <cell r="K1397">
            <v>1398</v>
          </cell>
          <cell r="L1397" t="str">
            <v>2013-06-22</v>
          </cell>
          <cell r="M1397">
            <v>42192</v>
          </cell>
          <cell r="N1397" t="str">
            <v>2016-10-07</v>
          </cell>
          <cell r="O1397" t="str">
            <v>2015-06-17</v>
          </cell>
          <cell r="P1397" t="str">
            <v>宽带预付费</v>
          </cell>
          <cell r="Q1397" t="str">
            <v>续费</v>
          </cell>
          <cell r="R1397" t="str">
            <v>提前充值</v>
          </cell>
          <cell r="S1397" t="str">
            <v>家庭用户</v>
          </cell>
          <cell r="T1397" t="str">
            <v>FTTH</v>
          </cell>
          <cell r="U1397" t="str">
            <v>文颜(weny)</v>
          </cell>
          <cell r="V1397" t="str">
            <v>ZX南城黎广俊</v>
          </cell>
          <cell r="W1397" t="str">
            <v>牛山、石鼓龙骏片区</v>
          </cell>
          <cell r="X1397" t="str">
            <v>南城区</v>
          </cell>
          <cell r="Y1397">
            <v>0</v>
          </cell>
          <cell r="Z1397">
            <v>0</v>
          </cell>
          <cell r="AA1397" t="str">
            <v>南城区</v>
          </cell>
          <cell r="AB1397" t="str">
            <v>17</v>
          </cell>
          <cell r="AC1397">
            <v>20</v>
          </cell>
          <cell r="AD1397">
            <v>1</v>
          </cell>
          <cell r="AE1397" t="str">
            <v>是</v>
          </cell>
          <cell r="AF1397" t="str">
            <v/>
          </cell>
          <cell r="AG1397" t="str">
            <v>价值宽带</v>
          </cell>
          <cell r="AH1397" t="str">
            <v>续后期</v>
          </cell>
          <cell r="AI1397" t="str">
            <v>否</v>
          </cell>
          <cell r="AO1397">
            <v>0</v>
          </cell>
          <cell r="AR1397" t="str">
            <v>低涌区</v>
          </cell>
        </row>
        <row r="1398">
          <cell r="F1398">
            <v>13825763221</v>
          </cell>
          <cell r="G1398" t="str">
            <v>13825763221</v>
          </cell>
          <cell r="H1398" t="str">
            <v>黄庭云</v>
          </cell>
          <cell r="I1398" t="str">
            <v>预付费东莞精品宽带新装或续费免费体验1个月，带宽10M</v>
          </cell>
          <cell r="J1398">
            <v>888</v>
          </cell>
          <cell r="K1398">
            <v>888</v>
          </cell>
          <cell r="L1398" t="str">
            <v>2014-07-01</v>
          </cell>
          <cell r="M1398">
            <v>42186</v>
          </cell>
          <cell r="N1398" t="str">
            <v>2016-08-01</v>
          </cell>
          <cell r="O1398" t="str">
            <v>2015-06-15</v>
          </cell>
          <cell r="P1398" t="str">
            <v>宽带预付费</v>
          </cell>
          <cell r="Q1398" t="str">
            <v>续费</v>
          </cell>
          <cell r="R1398" t="str">
            <v>提前充值</v>
          </cell>
          <cell r="S1398" t="str">
            <v>家庭用户</v>
          </cell>
          <cell r="T1398" t="str">
            <v>FTTH</v>
          </cell>
          <cell r="U1398" t="str">
            <v>杜秋月(duqiuy)</v>
          </cell>
          <cell r="V1398" t="str">
            <v>ZX南城黎广俊</v>
          </cell>
          <cell r="W1398" t="str">
            <v/>
          </cell>
          <cell r="X1398" t="str">
            <v>南城区</v>
          </cell>
          <cell r="Y1398">
            <v>0</v>
          </cell>
          <cell r="Z1398">
            <v>0</v>
          </cell>
          <cell r="AA1398" t="str">
            <v>南城区</v>
          </cell>
          <cell r="AB1398" t="str">
            <v>15</v>
          </cell>
          <cell r="AC1398">
            <v>10</v>
          </cell>
          <cell r="AD1398">
            <v>1</v>
          </cell>
          <cell r="AE1398" t="str">
            <v>是</v>
          </cell>
          <cell r="AF1398" t="str">
            <v/>
          </cell>
          <cell r="AG1398" t="str">
            <v>价值宽带</v>
          </cell>
          <cell r="AH1398" t="str">
            <v>续后期</v>
          </cell>
          <cell r="AI1398" t="str">
            <v>否</v>
          </cell>
          <cell r="AO1398">
            <v>0</v>
          </cell>
          <cell r="AR1398" t="str">
            <v>西联区</v>
          </cell>
        </row>
        <row r="1399">
          <cell r="F1399" t="str">
            <v>dgda90018187</v>
          </cell>
          <cell r="G1399" t="str">
            <v>dgda90018187</v>
          </cell>
          <cell r="H1399" t="str">
            <v>张二友</v>
          </cell>
          <cell r="I1399" t="str">
            <v>预付费东莞住宅新装或续费680元包年，带宽4M</v>
          </cell>
          <cell r="J1399">
            <v>680</v>
          </cell>
          <cell r="K1399">
            <v>680</v>
          </cell>
          <cell r="L1399" t="str">
            <v>2012-03-15</v>
          </cell>
          <cell r="M1399">
            <v>42167</v>
          </cell>
          <cell r="N1399" t="str">
            <v>2016-06-15</v>
          </cell>
          <cell r="O1399" t="str">
            <v>2015-06-15</v>
          </cell>
          <cell r="P1399" t="str">
            <v>宽带预付费</v>
          </cell>
          <cell r="Q1399" t="str">
            <v>续费</v>
          </cell>
          <cell r="R1399" t="str">
            <v>往月充值</v>
          </cell>
          <cell r="S1399" t="str">
            <v>家庭用户</v>
          </cell>
          <cell r="T1399" t="str">
            <v>(传统)XDSL</v>
          </cell>
          <cell r="U1399" t="str">
            <v>杜秋月(duqiuy)</v>
          </cell>
          <cell r="V1399" t="str">
            <v>ZX南城黎广俊</v>
          </cell>
          <cell r="W1399" t="str">
            <v/>
          </cell>
          <cell r="X1399" t="str">
            <v>南城区</v>
          </cell>
          <cell r="Y1399">
            <v>0</v>
          </cell>
          <cell r="Z1399">
            <v>0</v>
          </cell>
          <cell r="AA1399" t="str">
            <v>南城区</v>
          </cell>
          <cell r="AB1399" t="str">
            <v>15</v>
          </cell>
          <cell r="AC1399">
            <v>4</v>
          </cell>
          <cell r="AD1399">
            <v>12</v>
          </cell>
          <cell r="AE1399" t="str">
            <v>否</v>
          </cell>
          <cell r="AF1399" t="str">
            <v/>
          </cell>
          <cell r="AG1399" t="str">
            <v>否</v>
          </cell>
          <cell r="AH1399" t="str">
            <v>续本月</v>
          </cell>
          <cell r="AI1399" t="str">
            <v>否</v>
          </cell>
          <cell r="AO1399">
            <v>0</v>
          </cell>
          <cell r="AR1399" t="str">
            <v>简沙洲区</v>
          </cell>
        </row>
        <row r="1400">
          <cell r="F1400">
            <v>13717367284</v>
          </cell>
          <cell r="G1400" t="str">
            <v>13717367284</v>
          </cell>
          <cell r="H1400" t="str">
            <v>王瑞宏</v>
          </cell>
          <cell r="I1400" t="str">
            <v>预付费东莞住宅新装或续费680元包年，带宽4M</v>
          </cell>
          <cell r="J1400">
            <v>680</v>
          </cell>
          <cell r="K1400">
            <v>680</v>
          </cell>
          <cell r="L1400" t="str">
            <v>2010-06-06</v>
          </cell>
          <cell r="M1400">
            <v>42211</v>
          </cell>
          <cell r="N1400" t="str">
            <v>2016-07-26</v>
          </cell>
          <cell r="O1400" t="str">
            <v>2015-06-17</v>
          </cell>
          <cell r="P1400" t="str">
            <v>宽带预付费</v>
          </cell>
          <cell r="Q1400" t="str">
            <v>续费</v>
          </cell>
          <cell r="R1400" t="str">
            <v>提前充值</v>
          </cell>
          <cell r="S1400" t="str">
            <v>家庭用户</v>
          </cell>
          <cell r="T1400" t="str">
            <v>(传统)XDSL</v>
          </cell>
          <cell r="U1400" t="str">
            <v>文颜(weny)</v>
          </cell>
          <cell r="V1400" t="str">
            <v>ZX南城黎广俊</v>
          </cell>
          <cell r="W1400" t="str">
            <v/>
          </cell>
          <cell r="X1400" t="str">
            <v>南城区</v>
          </cell>
          <cell r="Y1400">
            <v>0</v>
          </cell>
          <cell r="Z1400">
            <v>0</v>
          </cell>
          <cell r="AA1400" t="str">
            <v>南城区</v>
          </cell>
          <cell r="AB1400" t="str">
            <v>17</v>
          </cell>
          <cell r="AC1400">
            <v>4</v>
          </cell>
          <cell r="AD1400">
            <v>12</v>
          </cell>
          <cell r="AE1400" t="str">
            <v>否</v>
          </cell>
          <cell r="AF1400" t="str">
            <v/>
          </cell>
          <cell r="AG1400" t="str">
            <v>否</v>
          </cell>
          <cell r="AH1400" t="str">
            <v>续后期</v>
          </cell>
          <cell r="AI1400" t="str">
            <v>否</v>
          </cell>
          <cell r="AO1400">
            <v>0</v>
          </cell>
          <cell r="AR1400" t="str">
            <v>简沙洲区</v>
          </cell>
        </row>
        <row r="1401">
          <cell r="F1401">
            <v>13723598425</v>
          </cell>
          <cell r="G1401" t="str">
            <v>13723598425</v>
          </cell>
          <cell r="H1401" t="str">
            <v>熊会强</v>
          </cell>
          <cell r="I1401" t="str">
            <v>预付费东莞住宅新装或续费680元包年，带宽4M</v>
          </cell>
          <cell r="J1401">
            <v>680</v>
          </cell>
          <cell r="K1401">
            <v>680</v>
          </cell>
          <cell r="L1401" t="str">
            <v>2010-10-23</v>
          </cell>
          <cell r="M1401">
            <v>42172</v>
          </cell>
          <cell r="N1401" t="str">
            <v>2016-06-18</v>
          </cell>
          <cell r="O1401" t="str">
            <v>2015-06-18</v>
          </cell>
          <cell r="P1401" t="str">
            <v>宽带预付费</v>
          </cell>
          <cell r="Q1401" t="str">
            <v>续费</v>
          </cell>
          <cell r="R1401" t="str">
            <v>往月充值</v>
          </cell>
          <cell r="S1401" t="str">
            <v>家庭用户</v>
          </cell>
          <cell r="T1401" t="str">
            <v>(传统)XDSL</v>
          </cell>
          <cell r="U1401" t="str">
            <v>文颜(weny)</v>
          </cell>
          <cell r="V1401" t="str">
            <v>DSBR南城黎广俊</v>
          </cell>
          <cell r="W1401" t="str">
            <v/>
          </cell>
          <cell r="X1401" t="str">
            <v>南城区</v>
          </cell>
          <cell r="Y1401">
            <v>0</v>
          </cell>
          <cell r="Z1401">
            <v>0</v>
          </cell>
          <cell r="AA1401" t="str">
            <v>南城区</v>
          </cell>
          <cell r="AB1401" t="str">
            <v>18</v>
          </cell>
          <cell r="AC1401">
            <v>4</v>
          </cell>
          <cell r="AD1401">
            <v>12</v>
          </cell>
          <cell r="AE1401" t="str">
            <v>否</v>
          </cell>
          <cell r="AF1401" t="str">
            <v/>
          </cell>
          <cell r="AG1401" t="str">
            <v>否</v>
          </cell>
          <cell r="AH1401" t="str">
            <v>续本月</v>
          </cell>
          <cell r="AI1401" t="str">
            <v>否</v>
          </cell>
          <cell r="AO1401">
            <v>0</v>
          </cell>
          <cell r="AR1401" t="str">
            <v>简沙洲区</v>
          </cell>
        </row>
        <row r="1402">
          <cell r="F1402">
            <v>13798818298</v>
          </cell>
          <cell r="G1402" t="str">
            <v>13798818298</v>
          </cell>
          <cell r="H1402" t="str">
            <v>朱茂枚</v>
          </cell>
          <cell r="I1402" t="str">
            <v>预付费东莞住宅新装或续费680元包年，带宽4M</v>
          </cell>
          <cell r="J1402">
            <v>680</v>
          </cell>
          <cell r="K1402">
            <v>680</v>
          </cell>
          <cell r="L1402" t="str">
            <v>2010-09-16</v>
          </cell>
          <cell r="M1402">
            <v>42172</v>
          </cell>
          <cell r="N1402" t="str">
            <v>2016-06-18</v>
          </cell>
          <cell r="O1402" t="str">
            <v>2015-06-18</v>
          </cell>
          <cell r="P1402" t="str">
            <v>宽带预付费</v>
          </cell>
          <cell r="Q1402" t="str">
            <v>续费</v>
          </cell>
          <cell r="R1402" t="str">
            <v>往月充值</v>
          </cell>
          <cell r="S1402" t="str">
            <v>家庭用户</v>
          </cell>
          <cell r="T1402" t="str">
            <v>(传统)XDSL</v>
          </cell>
          <cell r="U1402" t="str">
            <v>文颜(weny)</v>
          </cell>
          <cell r="V1402" t="str">
            <v>DSBR南城黎广俊</v>
          </cell>
          <cell r="W1402" t="str">
            <v/>
          </cell>
          <cell r="X1402" t="str">
            <v>南城区</v>
          </cell>
          <cell r="Y1402">
            <v>0</v>
          </cell>
          <cell r="Z1402">
            <v>0</v>
          </cell>
          <cell r="AA1402" t="str">
            <v>南城区</v>
          </cell>
          <cell r="AB1402" t="str">
            <v>18</v>
          </cell>
          <cell r="AC1402">
            <v>4</v>
          </cell>
          <cell r="AD1402">
            <v>12</v>
          </cell>
          <cell r="AE1402" t="str">
            <v>否</v>
          </cell>
          <cell r="AF1402" t="str">
            <v/>
          </cell>
          <cell r="AG1402" t="str">
            <v>否</v>
          </cell>
          <cell r="AH1402" t="str">
            <v>续本月</v>
          </cell>
          <cell r="AI1402" t="str">
            <v>否</v>
          </cell>
          <cell r="AO1402">
            <v>0</v>
          </cell>
          <cell r="AR1402" t="str">
            <v>三阳区</v>
          </cell>
        </row>
        <row r="1403">
          <cell r="F1403">
            <v>13827213453</v>
          </cell>
          <cell r="G1403" t="str">
            <v>13827213453</v>
          </cell>
          <cell r="H1403" t="str">
            <v>邵道恒</v>
          </cell>
          <cell r="I1403" t="str">
            <v>预付费东莞精品宽带新装或续费免费体验1个月，带宽10M</v>
          </cell>
          <cell r="J1403">
            <v>888</v>
          </cell>
          <cell r="K1403">
            <v>888</v>
          </cell>
          <cell r="L1403" t="str">
            <v>2011-05-25</v>
          </cell>
          <cell r="M1403">
            <v>42210</v>
          </cell>
          <cell r="N1403" t="str">
            <v>2016-08-25</v>
          </cell>
          <cell r="O1403" t="str">
            <v>2015-06-23</v>
          </cell>
          <cell r="P1403" t="str">
            <v>宽带预付费</v>
          </cell>
          <cell r="Q1403" t="str">
            <v>续费</v>
          </cell>
          <cell r="R1403" t="str">
            <v>提前充值</v>
          </cell>
          <cell r="S1403" t="str">
            <v>家庭用户</v>
          </cell>
          <cell r="T1403" t="str">
            <v>FTTH</v>
          </cell>
          <cell r="U1403" t="str">
            <v>文颜(weny)</v>
          </cell>
          <cell r="V1403" t="str">
            <v>ZX南城黎广俊</v>
          </cell>
          <cell r="W1403" t="str">
            <v/>
          </cell>
          <cell r="X1403" t="str">
            <v>南城区</v>
          </cell>
          <cell r="Y1403">
            <v>0</v>
          </cell>
          <cell r="Z1403">
            <v>0</v>
          </cell>
          <cell r="AA1403" t="str">
            <v>南城区</v>
          </cell>
          <cell r="AB1403" t="str">
            <v>23</v>
          </cell>
          <cell r="AC1403">
            <v>10</v>
          </cell>
          <cell r="AD1403">
            <v>1</v>
          </cell>
          <cell r="AE1403" t="str">
            <v>是</v>
          </cell>
          <cell r="AF1403" t="str">
            <v/>
          </cell>
          <cell r="AG1403" t="str">
            <v>价值宽带</v>
          </cell>
          <cell r="AH1403" t="str">
            <v>续后期</v>
          </cell>
          <cell r="AI1403" t="str">
            <v>否</v>
          </cell>
          <cell r="AO1403">
            <v>0</v>
          </cell>
          <cell r="AR1403" t="str">
            <v>三阳区</v>
          </cell>
        </row>
        <row r="1404">
          <cell r="F1404">
            <v>13528584560</v>
          </cell>
          <cell r="G1404" t="str">
            <v>13528584560</v>
          </cell>
          <cell r="H1404" t="str">
            <v>王晓华</v>
          </cell>
          <cell r="I1404" t="str">
            <v>预付费东莞住宅新装或续费768元包年，带宽4M</v>
          </cell>
          <cell r="J1404">
            <v>768</v>
          </cell>
          <cell r="K1404">
            <v>768</v>
          </cell>
          <cell r="L1404" t="str">
            <v>2008-10-09</v>
          </cell>
          <cell r="M1404">
            <v>42170</v>
          </cell>
          <cell r="N1404" t="str">
            <v>2016-06-18</v>
          </cell>
          <cell r="O1404" t="str">
            <v>2015-06-18</v>
          </cell>
          <cell r="P1404" t="str">
            <v>宽带预付费</v>
          </cell>
          <cell r="Q1404" t="str">
            <v>续费</v>
          </cell>
          <cell r="R1404" t="str">
            <v>往月充值</v>
          </cell>
          <cell r="S1404" t="str">
            <v>家庭用户</v>
          </cell>
          <cell r="T1404" t="str">
            <v>FTTH</v>
          </cell>
          <cell r="U1404" t="str">
            <v>阮珠妹(ruanzm)</v>
          </cell>
          <cell r="V1404" t="str">
            <v>ZY东城营业厅</v>
          </cell>
          <cell r="W1404" t="str">
            <v>电商价值宽带营销</v>
          </cell>
          <cell r="X1404" t="str">
            <v>东城区</v>
          </cell>
          <cell r="Y1404">
            <v>0</v>
          </cell>
          <cell r="Z1404">
            <v>0</v>
          </cell>
          <cell r="AA1404" t="str">
            <v>东城区</v>
          </cell>
          <cell r="AB1404" t="str">
            <v>18</v>
          </cell>
          <cell r="AC1404">
            <v>4</v>
          </cell>
          <cell r="AD1404">
            <v>12</v>
          </cell>
          <cell r="AE1404" t="str">
            <v>是</v>
          </cell>
          <cell r="AF1404" t="str">
            <v/>
          </cell>
          <cell r="AG1404" t="str">
            <v>否</v>
          </cell>
          <cell r="AH1404" t="str">
            <v>续本月</v>
          </cell>
          <cell r="AI1404" t="str">
            <v>是</v>
          </cell>
          <cell r="AJ1404">
            <v>13528584560</v>
          </cell>
          <cell r="AO1404">
            <v>0</v>
          </cell>
          <cell r="AR1404" t="str">
            <v>三阳区</v>
          </cell>
        </row>
        <row r="1405">
          <cell r="F1405">
            <v>13662964788</v>
          </cell>
          <cell r="G1405" t="str">
            <v>13662964788</v>
          </cell>
          <cell r="H1405" t="str">
            <v>陈宏汉</v>
          </cell>
          <cell r="I1405" t="str">
            <v>预付费东莞精品宽带新装或续费免费体验1个月，带宽10M</v>
          </cell>
          <cell r="J1405">
            <v>888</v>
          </cell>
          <cell r="K1405">
            <v>888</v>
          </cell>
          <cell r="L1405" t="str">
            <v>2012-07-23</v>
          </cell>
          <cell r="M1405">
            <v>42208</v>
          </cell>
          <cell r="N1405" t="str">
            <v>2016-08-23</v>
          </cell>
          <cell r="O1405" t="str">
            <v>2015-06-15</v>
          </cell>
          <cell r="P1405" t="str">
            <v>宽带预付费</v>
          </cell>
          <cell r="Q1405" t="str">
            <v>续费</v>
          </cell>
          <cell r="R1405" t="str">
            <v>提前充值</v>
          </cell>
          <cell r="S1405" t="str">
            <v>家庭用户</v>
          </cell>
          <cell r="T1405" t="str">
            <v>FTTH</v>
          </cell>
          <cell r="U1405" t="str">
            <v>杜秋月(duqiuy)</v>
          </cell>
          <cell r="V1405" t="str">
            <v>ZX东城杜中</v>
          </cell>
          <cell r="W1405" t="str">
            <v/>
          </cell>
          <cell r="X1405" t="str">
            <v>东城区</v>
          </cell>
          <cell r="Y1405">
            <v>0</v>
          </cell>
          <cell r="Z1405">
            <v>0</v>
          </cell>
          <cell r="AA1405" t="str">
            <v>东城区</v>
          </cell>
          <cell r="AB1405" t="str">
            <v>15</v>
          </cell>
          <cell r="AC1405">
            <v>10</v>
          </cell>
          <cell r="AD1405">
            <v>1</v>
          </cell>
          <cell r="AE1405" t="str">
            <v>是</v>
          </cell>
          <cell r="AF1405" t="str">
            <v/>
          </cell>
          <cell r="AG1405" t="str">
            <v>价值宽带</v>
          </cell>
          <cell r="AH1405" t="str">
            <v>续后期</v>
          </cell>
          <cell r="AI1405" t="str">
            <v>否</v>
          </cell>
          <cell r="AO1405">
            <v>0</v>
          </cell>
          <cell r="AR1405" t="str">
            <v>三阳区</v>
          </cell>
        </row>
        <row r="1406">
          <cell r="F1406">
            <v>13712342451</v>
          </cell>
          <cell r="G1406" t="str">
            <v>13712342451</v>
          </cell>
          <cell r="H1406" t="str">
            <v>李华寿</v>
          </cell>
          <cell r="I1406" t="str">
            <v>预付费东莞住宅新装或续费768元包年，带宽4M</v>
          </cell>
          <cell r="J1406">
            <v>768</v>
          </cell>
          <cell r="K1406">
            <v>768</v>
          </cell>
          <cell r="L1406" t="str">
            <v>2009-04-23</v>
          </cell>
          <cell r="M1406">
            <v>42169</v>
          </cell>
          <cell r="N1406" t="str">
            <v>2016-06-15</v>
          </cell>
          <cell r="O1406" t="str">
            <v>2015-06-15</v>
          </cell>
          <cell r="P1406" t="str">
            <v>宽带预付费</v>
          </cell>
          <cell r="Q1406" t="str">
            <v>续费</v>
          </cell>
          <cell r="R1406" t="str">
            <v>往月充值</v>
          </cell>
          <cell r="S1406" t="str">
            <v>家庭用户</v>
          </cell>
          <cell r="T1406" t="str">
            <v>FTTH</v>
          </cell>
          <cell r="U1406" t="str">
            <v>阮珠妹(ruanzm)</v>
          </cell>
          <cell r="V1406" t="str">
            <v>ZY东城营业厅</v>
          </cell>
          <cell r="W1406" t="str">
            <v/>
          </cell>
          <cell r="X1406" t="str">
            <v>东城区</v>
          </cell>
          <cell r="Y1406">
            <v>0</v>
          </cell>
          <cell r="Z1406">
            <v>0</v>
          </cell>
          <cell r="AA1406" t="str">
            <v>东城区</v>
          </cell>
          <cell r="AB1406" t="str">
            <v>15</v>
          </cell>
          <cell r="AC1406">
            <v>4</v>
          </cell>
          <cell r="AD1406">
            <v>12</v>
          </cell>
          <cell r="AE1406" t="str">
            <v>是</v>
          </cell>
          <cell r="AF1406" t="str">
            <v/>
          </cell>
          <cell r="AG1406" t="str">
            <v>否</v>
          </cell>
          <cell r="AH1406" t="str">
            <v>续本月</v>
          </cell>
          <cell r="AI1406" t="str">
            <v>是</v>
          </cell>
          <cell r="AJ1406">
            <v>13712342451</v>
          </cell>
          <cell r="AO1406">
            <v>0</v>
          </cell>
          <cell r="AR1406" t="str">
            <v>三阳区</v>
          </cell>
        </row>
        <row r="1407">
          <cell r="F1407">
            <v>13712100201</v>
          </cell>
          <cell r="G1407" t="str">
            <v>13712100201</v>
          </cell>
          <cell r="H1407" t="str">
            <v>卢尚英</v>
          </cell>
          <cell r="I1407" t="str">
            <v>预付费东莞住宅新装或续费680元包年，带宽4M</v>
          </cell>
          <cell r="J1407">
            <v>680</v>
          </cell>
          <cell r="K1407">
            <v>680</v>
          </cell>
          <cell r="L1407" t="str">
            <v>2009-12-13</v>
          </cell>
          <cell r="M1407">
            <v>42168</v>
          </cell>
          <cell r="N1407" t="str">
            <v>2016-06-15</v>
          </cell>
          <cell r="O1407" t="str">
            <v>2015-06-15</v>
          </cell>
          <cell r="P1407" t="str">
            <v>宽带预付费</v>
          </cell>
          <cell r="Q1407" t="str">
            <v>续费</v>
          </cell>
          <cell r="R1407" t="str">
            <v>往月充值</v>
          </cell>
          <cell r="S1407" t="str">
            <v>家庭用户</v>
          </cell>
          <cell r="T1407" t="str">
            <v>(传统)XDSL</v>
          </cell>
          <cell r="U1407" t="str">
            <v>杜秋月(duqiuy)</v>
          </cell>
          <cell r="V1407" t="str">
            <v>DSBR南城黎广俊</v>
          </cell>
          <cell r="W1407" t="str">
            <v/>
          </cell>
          <cell r="X1407" t="str">
            <v>南城区</v>
          </cell>
          <cell r="Y1407">
            <v>0</v>
          </cell>
          <cell r="Z1407">
            <v>0</v>
          </cell>
          <cell r="AA1407" t="str">
            <v>南城区</v>
          </cell>
          <cell r="AB1407" t="str">
            <v>15</v>
          </cell>
          <cell r="AC1407">
            <v>4</v>
          </cell>
          <cell r="AD1407">
            <v>12</v>
          </cell>
          <cell r="AE1407" t="str">
            <v>否</v>
          </cell>
          <cell r="AF1407" t="str">
            <v/>
          </cell>
          <cell r="AG1407" t="str">
            <v>否</v>
          </cell>
          <cell r="AH1407" t="str">
            <v>续本月</v>
          </cell>
          <cell r="AI1407" t="str">
            <v>否</v>
          </cell>
          <cell r="AO1407">
            <v>0</v>
          </cell>
          <cell r="AR1407" t="str">
            <v>东力区</v>
          </cell>
        </row>
        <row r="1408">
          <cell r="F1408">
            <v>13421985774</v>
          </cell>
          <cell r="G1408" t="str">
            <v>13421985774</v>
          </cell>
          <cell r="H1408" t="str">
            <v>吴晓利</v>
          </cell>
          <cell r="I1408" t="str">
            <v>预付费东莞住宅新装或续费768元包年，带宽4M</v>
          </cell>
          <cell r="J1408">
            <v>768</v>
          </cell>
          <cell r="K1408">
            <v>768</v>
          </cell>
          <cell r="L1408" t="str">
            <v>2014-06-16</v>
          </cell>
          <cell r="M1408">
            <v>42171</v>
          </cell>
          <cell r="N1408" t="str">
            <v>2016-06-20</v>
          </cell>
          <cell r="O1408" t="str">
            <v>2015-06-20</v>
          </cell>
          <cell r="P1408" t="str">
            <v>宽带预付费</v>
          </cell>
          <cell r="Q1408" t="str">
            <v>续费</v>
          </cell>
          <cell r="R1408" t="str">
            <v>往月充值</v>
          </cell>
          <cell r="S1408" t="str">
            <v>家庭用户</v>
          </cell>
          <cell r="T1408" t="str">
            <v>FTTH</v>
          </cell>
          <cell r="U1408" t="str">
            <v>曾敏(zengmin)</v>
          </cell>
          <cell r="V1408" t="str">
            <v>ZX南城黎广俊</v>
          </cell>
          <cell r="W1408" t="str">
            <v>电商价值宽带营销</v>
          </cell>
          <cell r="X1408" t="str">
            <v>南城区</v>
          </cell>
          <cell r="Y1408">
            <v>0</v>
          </cell>
          <cell r="Z1408">
            <v>0</v>
          </cell>
          <cell r="AA1408" t="str">
            <v>南城区</v>
          </cell>
          <cell r="AB1408" t="str">
            <v>20</v>
          </cell>
          <cell r="AC1408">
            <v>4</v>
          </cell>
          <cell r="AD1408">
            <v>12</v>
          </cell>
          <cell r="AE1408" t="str">
            <v>是</v>
          </cell>
          <cell r="AF1408" t="str">
            <v/>
          </cell>
          <cell r="AG1408" t="str">
            <v>否</v>
          </cell>
          <cell r="AH1408" t="str">
            <v>续本月</v>
          </cell>
          <cell r="AI1408" t="str">
            <v>是</v>
          </cell>
          <cell r="AJ1408">
            <v>13421985774</v>
          </cell>
          <cell r="AO1408">
            <v>0</v>
          </cell>
          <cell r="AR1408" t="str">
            <v>三阳区</v>
          </cell>
        </row>
        <row r="1409">
          <cell r="F1409">
            <v>15876918633</v>
          </cell>
          <cell r="G1409" t="str">
            <v>15876918633</v>
          </cell>
          <cell r="H1409" t="str">
            <v>权艳华</v>
          </cell>
          <cell r="I1409" t="str">
            <v>预付费东莞住宅新装或续费680元包年，带宽4M</v>
          </cell>
          <cell r="J1409">
            <v>680</v>
          </cell>
          <cell r="K1409">
            <v>680</v>
          </cell>
          <cell r="L1409" t="str">
            <v>2009-08-10</v>
          </cell>
          <cell r="M1409">
            <v>42175</v>
          </cell>
          <cell r="N1409" t="str">
            <v>2016-06-22</v>
          </cell>
          <cell r="O1409" t="str">
            <v>2015-06-22</v>
          </cell>
          <cell r="P1409" t="str">
            <v>宽带预付费</v>
          </cell>
          <cell r="Q1409" t="str">
            <v>续费</v>
          </cell>
          <cell r="R1409" t="str">
            <v>往月充值</v>
          </cell>
          <cell r="S1409" t="str">
            <v>家庭用户</v>
          </cell>
          <cell r="T1409" t="str">
            <v>(传统)XDSL</v>
          </cell>
          <cell r="U1409" t="str">
            <v>杜秋月(duqiuy)</v>
          </cell>
          <cell r="V1409" t="str">
            <v>ZX南城黎广俊</v>
          </cell>
          <cell r="W1409" t="str">
            <v/>
          </cell>
          <cell r="X1409" t="str">
            <v>南城区</v>
          </cell>
          <cell r="Y1409">
            <v>0</v>
          </cell>
          <cell r="Z1409">
            <v>0</v>
          </cell>
          <cell r="AA1409" t="str">
            <v>南城区</v>
          </cell>
          <cell r="AB1409" t="str">
            <v>22</v>
          </cell>
          <cell r="AC1409">
            <v>4</v>
          </cell>
          <cell r="AD1409">
            <v>12</v>
          </cell>
          <cell r="AE1409" t="str">
            <v>否</v>
          </cell>
          <cell r="AF1409" t="str">
            <v/>
          </cell>
          <cell r="AG1409" t="str">
            <v>否</v>
          </cell>
          <cell r="AH1409" t="str">
            <v>续本月</v>
          </cell>
          <cell r="AI1409" t="str">
            <v>否</v>
          </cell>
          <cell r="AO1409">
            <v>0</v>
          </cell>
          <cell r="AR1409" t="str">
            <v>东力区</v>
          </cell>
        </row>
        <row r="1410">
          <cell r="F1410">
            <v>15899911782</v>
          </cell>
          <cell r="G1410" t="str">
            <v>15899911782</v>
          </cell>
          <cell r="H1410" t="str">
            <v>刘军军</v>
          </cell>
          <cell r="I1410" t="str">
            <v>预付费东莞住宅新装或续费888元包年，带宽12M</v>
          </cell>
          <cell r="J1410">
            <v>888</v>
          </cell>
          <cell r="K1410">
            <v>888</v>
          </cell>
          <cell r="L1410" t="str">
            <v>2012-04-16</v>
          </cell>
          <cell r="M1410">
            <v>42201</v>
          </cell>
          <cell r="N1410" t="str">
            <v>2016-07-16</v>
          </cell>
          <cell r="O1410" t="str">
            <v>2015-06-21</v>
          </cell>
          <cell r="P1410" t="str">
            <v>宽带预付费</v>
          </cell>
          <cell r="Q1410" t="str">
            <v>续费</v>
          </cell>
          <cell r="R1410" t="str">
            <v>提前充值</v>
          </cell>
          <cell r="S1410" t="str">
            <v>家庭用户</v>
          </cell>
          <cell r="T1410" t="str">
            <v>FTTH</v>
          </cell>
          <cell r="U1410" t="str">
            <v>曾敏(zengmin)</v>
          </cell>
          <cell r="V1410" t="str">
            <v>DSBR南城黎广俊</v>
          </cell>
          <cell r="W1410" t="str">
            <v>电商价值宽带营销</v>
          </cell>
          <cell r="X1410" t="str">
            <v>南城区</v>
          </cell>
          <cell r="Y1410">
            <v>0</v>
          </cell>
          <cell r="Z1410">
            <v>0</v>
          </cell>
          <cell r="AA1410" t="str">
            <v>南城区</v>
          </cell>
          <cell r="AB1410" t="str">
            <v>21</v>
          </cell>
          <cell r="AC1410">
            <v>12</v>
          </cell>
          <cell r="AD1410">
            <v>12</v>
          </cell>
          <cell r="AE1410" t="str">
            <v>是</v>
          </cell>
          <cell r="AF1410" t="str">
            <v/>
          </cell>
          <cell r="AG1410" t="str">
            <v>价值宽带</v>
          </cell>
          <cell r="AH1410" t="str">
            <v>续后期</v>
          </cell>
          <cell r="AI1410" t="str">
            <v>否</v>
          </cell>
          <cell r="AO1410">
            <v>0</v>
          </cell>
          <cell r="AR1410" t="str">
            <v>中心区</v>
          </cell>
        </row>
        <row r="1411">
          <cell r="F1411">
            <v>13528637653</v>
          </cell>
          <cell r="G1411" t="str">
            <v>13528637653</v>
          </cell>
          <cell r="H1411" t="str">
            <v>张仁海</v>
          </cell>
          <cell r="I1411" t="str">
            <v>预付费东莞住宅新装或续费888元包年，带宽12M</v>
          </cell>
          <cell r="J1411">
            <v>888</v>
          </cell>
          <cell r="K1411">
            <v>888</v>
          </cell>
          <cell r="L1411" t="str">
            <v>2013-06-17</v>
          </cell>
          <cell r="M1411">
            <v>42174</v>
          </cell>
          <cell r="N1411" t="str">
            <v>2016-06-23</v>
          </cell>
          <cell r="O1411" t="str">
            <v>2015-06-23</v>
          </cell>
          <cell r="P1411" t="str">
            <v>宽带预付费</v>
          </cell>
          <cell r="Q1411" t="str">
            <v>续费</v>
          </cell>
          <cell r="R1411" t="str">
            <v>往月充值</v>
          </cell>
          <cell r="S1411" t="str">
            <v>家庭用户</v>
          </cell>
          <cell r="T1411" t="str">
            <v>FTTH</v>
          </cell>
          <cell r="U1411" t="str">
            <v>杜秋月(duqiuy)</v>
          </cell>
          <cell r="V1411" t="str">
            <v>ZX万江肖俊标</v>
          </cell>
          <cell r="W1411" t="str">
            <v>电商价值宽带营销</v>
          </cell>
          <cell r="X1411" t="str">
            <v>万江区</v>
          </cell>
          <cell r="Y1411">
            <v>0</v>
          </cell>
          <cell r="Z1411">
            <v>0</v>
          </cell>
          <cell r="AA1411" t="str">
            <v>万江区</v>
          </cell>
          <cell r="AB1411" t="str">
            <v>23</v>
          </cell>
          <cell r="AC1411">
            <v>12</v>
          </cell>
          <cell r="AD1411">
            <v>12</v>
          </cell>
          <cell r="AE1411" t="str">
            <v>是</v>
          </cell>
          <cell r="AF1411" t="str">
            <v/>
          </cell>
          <cell r="AG1411" t="str">
            <v>价值宽带</v>
          </cell>
          <cell r="AH1411" t="str">
            <v>续本月</v>
          </cell>
          <cell r="AI1411" t="str">
            <v>是</v>
          </cell>
          <cell r="AJ1411">
            <v>13528637653</v>
          </cell>
          <cell r="AO1411">
            <v>0</v>
          </cell>
          <cell r="AR1411" t="str">
            <v>中心区</v>
          </cell>
        </row>
        <row r="1412">
          <cell r="F1412">
            <v>13660052444</v>
          </cell>
          <cell r="G1412" t="str">
            <v>13660052444</v>
          </cell>
          <cell r="H1412" t="str">
            <v>曾宪武</v>
          </cell>
          <cell r="I1412" t="str">
            <v>预付费东莞住宅新装或续费888元包年，带宽12M</v>
          </cell>
          <cell r="J1412">
            <v>888</v>
          </cell>
          <cell r="K1412">
            <v>888</v>
          </cell>
          <cell r="L1412" t="str">
            <v>2014-06-16</v>
          </cell>
          <cell r="M1412">
            <v>42171</v>
          </cell>
          <cell r="N1412" t="str">
            <v>2016-06-17</v>
          </cell>
          <cell r="O1412" t="str">
            <v>2015-06-17</v>
          </cell>
          <cell r="P1412" t="str">
            <v>宽带预付费</v>
          </cell>
          <cell r="Q1412" t="str">
            <v>续费</v>
          </cell>
          <cell r="R1412" t="str">
            <v>往月充值</v>
          </cell>
          <cell r="S1412" t="str">
            <v>家庭用户</v>
          </cell>
          <cell r="T1412" t="str">
            <v>FTTH</v>
          </cell>
          <cell r="U1412" t="str">
            <v>营业厅经理(李甜琴)(CQYX01)</v>
          </cell>
          <cell r="V1412" t="str">
            <v>ZX万江李明浪</v>
          </cell>
          <cell r="W1412" t="str">
            <v/>
          </cell>
          <cell r="X1412" t="str">
            <v>万江区</v>
          </cell>
          <cell r="Y1412">
            <v>0</v>
          </cell>
          <cell r="Z1412">
            <v>0</v>
          </cell>
          <cell r="AA1412" t="str">
            <v>万江区</v>
          </cell>
          <cell r="AB1412" t="str">
            <v>17</v>
          </cell>
          <cell r="AC1412">
            <v>12</v>
          </cell>
          <cell r="AD1412">
            <v>12</v>
          </cell>
          <cell r="AE1412" t="str">
            <v>是</v>
          </cell>
          <cell r="AF1412" t="str">
            <v/>
          </cell>
          <cell r="AG1412" t="str">
            <v>价值宽带</v>
          </cell>
          <cell r="AH1412" t="str">
            <v>续本月</v>
          </cell>
          <cell r="AI1412" t="str">
            <v>是</v>
          </cell>
          <cell r="AJ1412">
            <v>13660052444</v>
          </cell>
          <cell r="AO1412">
            <v>0</v>
          </cell>
          <cell r="AR1412" t="str">
            <v>中心区</v>
          </cell>
        </row>
        <row r="1413">
          <cell r="F1413">
            <v>13686002615</v>
          </cell>
          <cell r="G1413" t="str">
            <v>13686002615</v>
          </cell>
          <cell r="H1413" t="str">
            <v>东莞市中特自动化科技有限公司</v>
          </cell>
          <cell r="I1413" t="str">
            <v>预付费东莞住宅新装或续费888元包年，带宽12M</v>
          </cell>
          <cell r="J1413">
            <v>888</v>
          </cell>
          <cell r="K1413">
            <v>888</v>
          </cell>
          <cell r="L1413" t="str">
            <v>2012-09-03</v>
          </cell>
          <cell r="M1413">
            <v>42250</v>
          </cell>
          <cell r="N1413" t="str">
            <v>2016-09-03</v>
          </cell>
          <cell r="O1413" t="str">
            <v>2015-06-19</v>
          </cell>
          <cell r="P1413" t="str">
            <v>宽带预付费</v>
          </cell>
          <cell r="Q1413" t="str">
            <v>续费</v>
          </cell>
          <cell r="R1413" t="str">
            <v>提前充值</v>
          </cell>
          <cell r="S1413" t="str">
            <v>家庭用户</v>
          </cell>
          <cell r="T1413" t="str">
            <v>FTTH</v>
          </cell>
          <cell r="U1413" t="str">
            <v>营业厅经理(李甜琴)(CQYX01)</v>
          </cell>
          <cell r="V1413" t="str">
            <v>ZX万江肖俊标</v>
          </cell>
          <cell r="W1413" t="str">
            <v/>
          </cell>
          <cell r="X1413" t="str">
            <v>万江区</v>
          </cell>
          <cell r="Y1413">
            <v>0</v>
          </cell>
          <cell r="Z1413">
            <v>0</v>
          </cell>
          <cell r="AA1413" t="str">
            <v>万江区</v>
          </cell>
          <cell r="AB1413" t="str">
            <v>19</v>
          </cell>
          <cell r="AC1413">
            <v>12</v>
          </cell>
          <cell r="AD1413">
            <v>12</v>
          </cell>
          <cell r="AE1413" t="str">
            <v>是</v>
          </cell>
          <cell r="AF1413" t="str">
            <v/>
          </cell>
          <cell r="AG1413" t="str">
            <v>价值宽带</v>
          </cell>
          <cell r="AH1413" t="str">
            <v>续后期</v>
          </cell>
          <cell r="AI1413" t="str">
            <v>否</v>
          </cell>
          <cell r="AO1413">
            <v>0</v>
          </cell>
          <cell r="AR1413" t="str">
            <v>中心区</v>
          </cell>
        </row>
        <row r="1414">
          <cell r="F1414">
            <v>13790408899</v>
          </cell>
          <cell r="G1414" t="str">
            <v>13790408899</v>
          </cell>
          <cell r="H1414" t="str">
            <v>刘士琪</v>
          </cell>
          <cell r="I1414" t="str">
            <v>预付费东莞精品宽带新装或续费免费体验1个月，带宽10M</v>
          </cell>
          <cell r="J1414">
            <v>888</v>
          </cell>
          <cell r="K1414">
            <v>888</v>
          </cell>
          <cell r="L1414" t="str">
            <v>2013-06-14</v>
          </cell>
          <cell r="M1414">
            <v>42169</v>
          </cell>
          <cell r="N1414" t="str">
            <v>2016-07-15</v>
          </cell>
          <cell r="O1414" t="str">
            <v>2015-06-15</v>
          </cell>
          <cell r="P1414" t="str">
            <v>宽带预付费</v>
          </cell>
          <cell r="Q1414" t="str">
            <v>续费</v>
          </cell>
          <cell r="R1414" t="str">
            <v>往月充值</v>
          </cell>
          <cell r="S1414" t="str">
            <v>家庭用户</v>
          </cell>
          <cell r="T1414" t="str">
            <v>FTTH</v>
          </cell>
          <cell r="U1414" t="str">
            <v>杜秋月(duqiuy)</v>
          </cell>
          <cell r="V1414" t="str">
            <v>ZX万江李明浪</v>
          </cell>
          <cell r="W1414" t="str">
            <v/>
          </cell>
          <cell r="X1414" t="str">
            <v>万江区</v>
          </cell>
          <cell r="Y1414">
            <v>0</v>
          </cell>
          <cell r="Z1414">
            <v>0</v>
          </cell>
          <cell r="AA1414" t="str">
            <v>万江区</v>
          </cell>
          <cell r="AB1414" t="str">
            <v>15</v>
          </cell>
          <cell r="AC1414">
            <v>10</v>
          </cell>
          <cell r="AD1414">
            <v>1</v>
          </cell>
          <cell r="AE1414" t="str">
            <v>是</v>
          </cell>
          <cell r="AF1414" t="str">
            <v/>
          </cell>
          <cell r="AG1414" t="str">
            <v>价值宽带</v>
          </cell>
          <cell r="AH1414" t="str">
            <v>续本月</v>
          </cell>
          <cell r="AI1414" t="str">
            <v>是</v>
          </cell>
          <cell r="AJ1414">
            <v>13790408899</v>
          </cell>
          <cell r="AO1414">
            <v>0</v>
          </cell>
          <cell r="AR1414" t="str">
            <v>赵林区</v>
          </cell>
        </row>
        <row r="1415">
          <cell r="F1415">
            <v>13925706629</v>
          </cell>
          <cell r="G1415" t="str">
            <v>13925706629</v>
          </cell>
          <cell r="H1415" t="str">
            <v>袁博</v>
          </cell>
          <cell r="I1415" t="str">
            <v>预付费东莞住宅新装或续费728元包年，带宽4M</v>
          </cell>
          <cell r="J1415">
            <v>728</v>
          </cell>
          <cell r="K1415">
            <v>728</v>
          </cell>
          <cell r="L1415" t="str">
            <v>2012-02-04</v>
          </cell>
          <cell r="M1415">
            <v>42176</v>
          </cell>
          <cell r="N1415" t="str">
            <v>2016-06-22</v>
          </cell>
          <cell r="O1415" t="str">
            <v>2015-06-22</v>
          </cell>
          <cell r="P1415" t="str">
            <v>宽带预付费</v>
          </cell>
          <cell r="Q1415" t="str">
            <v>续费</v>
          </cell>
          <cell r="R1415" t="str">
            <v>往月充值</v>
          </cell>
          <cell r="S1415" t="str">
            <v>家庭用户</v>
          </cell>
          <cell r="T1415" t="str">
            <v>(传统)LAN</v>
          </cell>
          <cell r="U1415" t="str">
            <v>统一接口东莞操作员(dg_tuis)</v>
          </cell>
          <cell r="V1415" t="str">
            <v>ZX万江肖俊标</v>
          </cell>
          <cell r="W1415" t="str">
            <v/>
          </cell>
          <cell r="X1415" t="str">
            <v>万江区</v>
          </cell>
          <cell r="Y1415">
            <v>0</v>
          </cell>
          <cell r="Z1415">
            <v>0</v>
          </cell>
          <cell r="AA1415" t="str">
            <v>万江区</v>
          </cell>
          <cell r="AB1415" t="str">
            <v>22</v>
          </cell>
          <cell r="AC1415">
            <v>4</v>
          </cell>
          <cell r="AD1415">
            <v>12</v>
          </cell>
          <cell r="AE1415" t="str">
            <v>是</v>
          </cell>
          <cell r="AF1415" t="str">
            <v/>
          </cell>
          <cell r="AG1415" t="str">
            <v>否</v>
          </cell>
          <cell r="AH1415" t="str">
            <v>续本月</v>
          </cell>
          <cell r="AI1415" t="str">
            <v>是</v>
          </cell>
          <cell r="AJ1415">
            <v>13925706629</v>
          </cell>
          <cell r="AO1415">
            <v>0</v>
          </cell>
          <cell r="AR1415" t="str">
            <v>赵林区</v>
          </cell>
        </row>
        <row r="1416">
          <cell r="F1416" t="str">
            <v>dgda90071631</v>
          </cell>
          <cell r="G1416" t="str">
            <v>dgda90071631</v>
          </cell>
          <cell r="H1416" t="str">
            <v>袁芳瑜</v>
          </cell>
          <cell r="I1416" t="str">
            <v>预付费东莞住宅新装或续费888元包年，带宽12M</v>
          </cell>
          <cell r="J1416">
            <v>888</v>
          </cell>
          <cell r="K1416">
            <v>888</v>
          </cell>
          <cell r="L1416" t="str">
            <v>2014-08-04</v>
          </cell>
          <cell r="M1416">
            <v>42220</v>
          </cell>
          <cell r="N1416" t="str">
            <v>2016-08-04</v>
          </cell>
          <cell r="O1416" t="str">
            <v>2015-06-18</v>
          </cell>
          <cell r="P1416" t="str">
            <v>宽带预付费</v>
          </cell>
          <cell r="Q1416" t="str">
            <v>续费</v>
          </cell>
          <cell r="R1416" t="str">
            <v>提前充值</v>
          </cell>
          <cell r="S1416" t="str">
            <v>家庭用户</v>
          </cell>
          <cell r="T1416" t="str">
            <v>FTTH</v>
          </cell>
          <cell r="U1416" t="str">
            <v>曾敏(zengmin)</v>
          </cell>
          <cell r="V1416" t="str">
            <v>ZX万江李明浪</v>
          </cell>
          <cell r="W1416" t="str">
            <v/>
          </cell>
          <cell r="X1416" t="str">
            <v>万江区</v>
          </cell>
          <cell r="Y1416">
            <v>0</v>
          </cell>
          <cell r="Z1416">
            <v>0</v>
          </cell>
          <cell r="AA1416" t="str">
            <v>万江区</v>
          </cell>
          <cell r="AB1416" t="str">
            <v>18</v>
          </cell>
          <cell r="AC1416">
            <v>12</v>
          </cell>
          <cell r="AD1416">
            <v>12</v>
          </cell>
          <cell r="AE1416" t="str">
            <v>是</v>
          </cell>
          <cell r="AF1416" t="str">
            <v/>
          </cell>
          <cell r="AG1416" t="str">
            <v>价值宽带</v>
          </cell>
          <cell r="AH1416" t="str">
            <v>续后期</v>
          </cell>
          <cell r="AI1416" t="str">
            <v>否</v>
          </cell>
          <cell r="AO1416">
            <v>0</v>
          </cell>
          <cell r="AR1416" t="str">
            <v>赵林区</v>
          </cell>
        </row>
        <row r="1417">
          <cell r="F1417">
            <v>13412098898</v>
          </cell>
          <cell r="G1417" t="str">
            <v>13412098898</v>
          </cell>
          <cell r="H1417" t="str">
            <v>阳毅</v>
          </cell>
          <cell r="I1417" t="str">
            <v>预付费东莞住宅新装或续费888元包年，带宽12M</v>
          </cell>
          <cell r="J1417">
            <v>888</v>
          </cell>
          <cell r="K1417">
            <v>888</v>
          </cell>
          <cell r="L1417" t="str">
            <v>2011-01-12</v>
          </cell>
          <cell r="M1417">
            <v>42172</v>
          </cell>
          <cell r="N1417" t="str">
            <v>2016-06-22</v>
          </cell>
          <cell r="O1417" t="str">
            <v>2015-06-22</v>
          </cell>
          <cell r="P1417" t="str">
            <v>宽带预付费</v>
          </cell>
          <cell r="Q1417" t="str">
            <v>续费</v>
          </cell>
          <cell r="R1417" t="str">
            <v>往月充值</v>
          </cell>
          <cell r="S1417" t="str">
            <v>家庭用户</v>
          </cell>
          <cell r="T1417" t="str">
            <v>FTTH</v>
          </cell>
          <cell r="U1417" t="str">
            <v>营业厅副经理(曾敏)(CQYX02)</v>
          </cell>
          <cell r="V1417" t="str">
            <v>ZX万江李明浪</v>
          </cell>
          <cell r="W1417" t="str">
            <v>电商价值宽带营销</v>
          </cell>
          <cell r="X1417" t="str">
            <v>万江区</v>
          </cell>
          <cell r="Y1417">
            <v>0</v>
          </cell>
          <cell r="Z1417">
            <v>0</v>
          </cell>
          <cell r="AA1417" t="str">
            <v>万江区</v>
          </cell>
          <cell r="AB1417" t="str">
            <v>22</v>
          </cell>
          <cell r="AC1417">
            <v>12</v>
          </cell>
          <cell r="AD1417">
            <v>12</v>
          </cell>
          <cell r="AE1417" t="str">
            <v>是</v>
          </cell>
          <cell r="AF1417" t="str">
            <v/>
          </cell>
          <cell r="AG1417" t="str">
            <v>价值宽带</v>
          </cell>
          <cell r="AH1417" t="str">
            <v>续本月</v>
          </cell>
          <cell r="AI1417" t="str">
            <v>是</v>
          </cell>
          <cell r="AJ1417">
            <v>13412098898</v>
          </cell>
          <cell r="AO1417">
            <v>0</v>
          </cell>
          <cell r="AR1417" t="str">
            <v>赵林区</v>
          </cell>
        </row>
        <row r="1418">
          <cell r="F1418">
            <v>13538325130</v>
          </cell>
          <cell r="G1418" t="str">
            <v>13538325130</v>
          </cell>
          <cell r="H1418" t="str">
            <v>谭军平</v>
          </cell>
          <cell r="I1418" t="str">
            <v>预付费东莞精品宽带新装或续费免费体验1个月，带宽10M</v>
          </cell>
          <cell r="J1418">
            <v>888</v>
          </cell>
          <cell r="K1418">
            <v>888</v>
          </cell>
          <cell r="L1418" t="str">
            <v>2011-03-11</v>
          </cell>
          <cell r="M1418">
            <v>42244</v>
          </cell>
          <cell r="N1418" t="str">
            <v>2016-09-28</v>
          </cell>
          <cell r="O1418" t="str">
            <v>2015-06-18</v>
          </cell>
          <cell r="P1418" t="str">
            <v>宽带预付费</v>
          </cell>
          <cell r="Q1418" t="str">
            <v>续费</v>
          </cell>
          <cell r="R1418" t="str">
            <v>提前充值</v>
          </cell>
          <cell r="S1418" t="str">
            <v>家庭用户</v>
          </cell>
          <cell r="T1418" t="str">
            <v>(传统)XDSL</v>
          </cell>
          <cell r="U1418" t="str">
            <v>曾敏(zengmin)</v>
          </cell>
          <cell r="V1418" t="str">
            <v>ZX万江李明浪</v>
          </cell>
          <cell r="W1418" t="str">
            <v/>
          </cell>
          <cell r="X1418" t="str">
            <v>万江区</v>
          </cell>
          <cell r="Y1418">
            <v>0</v>
          </cell>
          <cell r="Z1418">
            <v>0</v>
          </cell>
          <cell r="AA1418" t="str">
            <v>万江区</v>
          </cell>
          <cell r="AB1418" t="str">
            <v>18</v>
          </cell>
          <cell r="AC1418">
            <v>10</v>
          </cell>
          <cell r="AD1418">
            <v>1</v>
          </cell>
          <cell r="AE1418" t="str">
            <v>否</v>
          </cell>
          <cell r="AF1418" t="str">
            <v/>
          </cell>
          <cell r="AG1418" t="str">
            <v>价值宽带</v>
          </cell>
          <cell r="AH1418" t="str">
            <v>续后期</v>
          </cell>
          <cell r="AI1418" t="str">
            <v>否</v>
          </cell>
          <cell r="AO1418">
            <v>0</v>
          </cell>
          <cell r="AR1418" t="str">
            <v>雁田区</v>
          </cell>
        </row>
        <row r="1419">
          <cell r="F1419">
            <v>13580847053</v>
          </cell>
          <cell r="G1419" t="str">
            <v>13580847053</v>
          </cell>
          <cell r="H1419" t="str">
            <v>熊丹义</v>
          </cell>
          <cell r="I1419" t="str">
            <v>预付费东莞精品宽带新装或续费免费体验1个月，带宽10M</v>
          </cell>
          <cell r="J1419">
            <v>888</v>
          </cell>
          <cell r="K1419">
            <v>888</v>
          </cell>
          <cell r="L1419" t="str">
            <v>2010-06-04</v>
          </cell>
          <cell r="M1419">
            <v>42163</v>
          </cell>
          <cell r="N1419" t="str">
            <v>2016-07-15</v>
          </cell>
          <cell r="O1419" t="str">
            <v>2015-06-15</v>
          </cell>
          <cell r="P1419" t="str">
            <v>宽带预付费</v>
          </cell>
          <cell r="Q1419" t="str">
            <v>续费</v>
          </cell>
          <cell r="R1419" t="str">
            <v>往月充值</v>
          </cell>
          <cell r="S1419" t="str">
            <v>家庭用户</v>
          </cell>
          <cell r="T1419" t="str">
            <v>FTTH</v>
          </cell>
          <cell r="U1419" t="str">
            <v>杜秋月(duqiuy)</v>
          </cell>
          <cell r="V1419" t="str">
            <v>ZX万江李明浪</v>
          </cell>
          <cell r="W1419" t="str">
            <v/>
          </cell>
          <cell r="X1419" t="str">
            <v>万江区</v>
          </cell>
          <cell r="Y1419">
            <v>0</v>
          </cell>
          <cell r="Z1419">
            <v>0</v>
          </cell>
          <cell r="AA1419" t="str">
            <v>万江区</v>
          </cell>
          <cell r="AB1419" t="str">
            <v>15</v>
          </cell>
          <cell r="AC1419">
            <v>10</v>
          </cell>
          <cell r="AD1419">
            <v>1</v>
          </cell>
          <cell r="AE1419" t="str">
            <v>是</v>
          </cell>
          <cell r="AF1419" t="str">
            <v/>
          </cell>
          <cell r="AG1419" t="str">
            <v>价值宽带</v>
          </cell>
          <cell r="AH1419" t="str">
            <v>续本月</v>
          </cell>
          <cell r="AI1419" t="str">
            <v>是</v>
          </cell>
          <cell r="AJ1419">
            <v>13580847053</v>
          </cell>
          <cell r="AO1419">
            <v>0</v>
          </cell>
          <cell r="AR1419" t="str">
            <v>金凤凰区</v>
          </cell>
        </row>
        <row r="1420">
          <cell r="F1420">
            <v>13712353386</v>
          </cell>
          <cell r="G1420" t="str">
            <v>13712353386</v>
          </cell>
          <cell r="H1420" t="str">
            <v>陈涛芳</v>
          </cell>
          <cell r="I1420" t="str">
            <v>预付费东莞住宅新装或续费888元包年，带宽12M</v>
          </cell>
          <cell r="J1420">
            <v>888</v>
          </cell>
          <cell r="K1420">
            <v>888</v>
          </cell>
          <cell r="L1420" t="str">
            <v>2013-06-27</v>
          </cell>
          <cell r="M1420">
            <v>42182</v>
          </cell>
          <cell r="N1420" t="str">
            <v>2016-06-27</v>
          </cell>
          <cell r="O1420" t="str">
            <v>2015-06-23</v>
          </cell>
          <cell r="P1420" t="str">
            <v>宽带预付费</v>
          </cell>
          <cell r="Q1420" t="str">
            <v>续费</v>
          </cell>
          <cell r="R1420" t="str">
            <v>提前充值</v>
          </cell>
          <cell r="S1420" t="str">
            <v>家庭用户</v>
          </cell>
          <cell r="T1420" t="str">
            <v>FTTH</v>
          </cell>
          <cell r="U1420" t="str">
            <v>杜秋月(duqiuy)</v>
          </cell>
          <cell r="V1420" t="str">
            <v>ZX万江李明浪</v>
          </cell>
          <cell r="W1420" t="str">
            <v>电商价值宽带营销</v>
          </cell>
          <cell r="X1420" t="str">
            <v>万江区</v>
          </cell>
          <cell r="Y1420">
            <v>0</v>
          </cell>
          <cell r="Z1420">
            <v>0</v>
          </cell>
          <cell r="AA1420" t="str">
            <v>万江区</v>
          </cell>
          <cell r="AB1420" t="str">
            <v>23</v>
          </cell>
          <cell r="AC1420">
            <v>12</v>
          </cell>
          <cell r="AD1420">
            <v>12</v>
          </cell>
          <cell r="AE1420" t="str">
            <v>是</v>
          </cell>
          <cell r="AF1420" t="str">
            <v/>
          </cell>
          <cell r="AG1420" t="str">
            <v>价值宽带</v>
          </cell>
          <cell r="AH1420" t="str">
            <v>续本月</v>
          </cell>
          <cell r="AI1420" t="str">
            <v>是</v>
          </cell>
          <cell r="AJ1420">
            <v>13712353386</v>
          </cell>
          <cell r="AO1420">
            <v>0</v>
          </cell>
          <cell r="AR1420" t="str">
            <v>雁田区</v>
          </cell>
        </row>
        <row r="1421">
          <cell r="F1421">
            <v>13829243510</v>
          </cell>
          <cell r="G1421" t="str">
            <v>13829243510</v>
          </cell>
          <cell r="H1421" t="str">
            <v>田划</v>
          </cell>
          <cell r="I1421" t="str">
            <v>预付费东莞精品宽带新装或续费免费体验1个月，带宽10M</v>
          </cell>
          <cell r="J1421">
            <v>888</v>
          </cell>
          <cell r="K1421">
            <v>888</v>
          </cell>
          <cell r="L1421" t="str">
            <v>2014-08-19</v>
          </cell>
          <cell r="M1421">
            <v>42235</v>
          </cell>
          <cell r="N1421" t="str">
            <v>2016-09-19</v>
          </cell>
          <cell r="O1421" t="str">
            <v>2015-06-20</v>
          </cell>
          <cell r="P1421" t="str">
            <v>宽带预付费</v>
          </cell>
          <cell r="Q1421" t="str">
            <v>续费</v>
          </cell>
          <cell r="R1421" t="str">
            <v>提前充值</v>
          </cell>
          <cell r="S1421" t="str">
            <v>家庭用户</v>
          </cell>
          <cell r="T1421" t="str">
            <v>FTTH</v>
          </cell>
          <cell r="U1421" t="str">
            <v>曾敏(zengmin)</v>
          </cell>
          <cell r="V1421" t="str">
            <v>ZX万江李明浪</v>
          </cell>
          <cell r="W1421" t="str">
            <v/>
          </cell>
          <cell r="X1421" t="str">
            <v>万江区</v>
          </cell>
          <cell r="Y1421">
            <v>0</v>
          </cell>
          <cell r="Z1421">
            <v>0</v>
          </cell>
          <cell r="AA1421" t="str">
            <v>万江区</v>
          </cell>
          <cell r="AB1421" t="str">
            <v>20</v>
          </cell>
          <cell r="AC1421">
            <v>10</v>
          </cell>
          <cell r="AD1421">
            <v>1</v>
          </cell>
          <cell r="AE1421" t="str">
            <v>是</v>
          </cell>
          <cell r="AF1421" t="str">
            <v/>
          </cell>
          <cell r="AG1421" t="str">
            <v>价值宽带</v>
          </cell>
          <cell r="AH1421" t="str">
            <v>续后期</v>
          </cell>
          <cell r="AI1421" t="str">
            <v>否</v>
          </cell>
          <cell r="AO1421">
            <v>0</v>
          </cell>
          <cell r="AR1421" t="str">
            <v>雁田区</v>
          </cell>
        </row>
        <row r="1422">
          <cell r="F1422">
            <v>13711993580</v>
          </cell>
          <cell r="G1422" t="str">
            <v>13711993580</v>
          </cell>
          <cell r="H1422" t="str">
            <v>甘桂</v>
          </cell>
          <cell r="I1422" t="str">
            <v>预付费东莞精品宽带新装或续费免费体验1个月，带宽10M</v>
          </cell>
          <cell r="J1422">
            <v>1088</v>
          </cell>
          <cell r="K1422">
            <v>1088</v>
          </cell>
          <cell r="L1422" t="str">
            <v>2014-07-29</v>
          </cell>
          <cell r="M1422">
            <v>42214</v>
          </cell>
          <cell r="N1422" t="str">
            <v>2016-10-29</v>
          </cell>
          <cell r="O1422" t="str">
            <v>2015-06-18</v>
          </cell>
          <cell r="P1422" t="str">
            <v>宽带预付费</v>
          </cell>
          <cell r="Q1422" t="str">
            <v>续费</v>
          </cell>
          <cell r="R1422" t="str">
            <v>提前充值</v>
          </cell>
          <cell r="S1422" t="str">
            <v>家庭用户</v>
          </cell>
          <cell r="T1422" t="str">
            <v>FTTH</v>
          </cell>
          <cell r="U1422" t="str">
            <v>曾敏(zengmin)</v>
          </cell>
          <cell r="V1422" t="str">
            <v>ZX莞城黎广法</v>
          </cell>
          <cell r="W1422" t="str">
            <v/>
          </cell>
          <cell r="X1422" t="str">
            <v>莞城区</v>
          </cell>
          <cell r="Y1422">
            <v>0</v>
          </cell>
          <cell r="Z1422">
            <v>0</v>
          </cell>
          <cell r="AA1422" t="str">
            <v>莞城区</v>
          </cell>
          <cell r="AB1422" t="str">
            <v>18</v>
          </cell>
          <cell r="AC1422">
            <v>10</v>
          </cell>
          <cell r="AD1422">
            <v>1</v>
          </cell>
          <cell r="AE1422" t="str">
            <v>是</v>
          </cell>
          <cell r="AF1422" t="str">
            <v/>
          </cell>
          <cell r="AG1422" t="str">
            <v>价值宽带</v>
          </cell>
          <cell r="AH1422" t="str">
            <v>续后期</v>
          </cell>
          <cell r="AI1422" t="str">
            <v>否</v>
          </cell>
          <cell r="AO1422">
            <v>0</v>
          </cell>
          <cell r="AR1422" t="str">
            <v>金凤凰区</v>
          </cell>
        </row>
        <row r="1423">
          <cell r="F1423">
            <v>13794982156</v>
          </cell>
          <cell r="G1423" t="str">
            <v>13794982156</v>
          </cell>
          <cell r="H1423" t="str">
            <v>东莞市泰辉实业投资有限公司</v>
          </cell>
          <cell r="I1423" t="str">
            <v>东莞互联网专线续费包14个月1600元，10M（不提供MODEM）</v>
          </cell>
          <cell r="J1423">
            <v>1600</v>
          </cell>
          <cell r="K1423">
            <v>1600</v>
          </cell>
          <cell r="L1423" t="str">
            <v>2013-04-17</v>
          </cell>
          <cell r="M1423">
            <v>42172</v>
          </cell>
          <cell r="N1423" t="str">
            <v>2016-08-17</v>
          </cell>
          <cell r="O1423" t="str">
            <v>2015-06-15</v>
          </cell>
          <cell r="P1423" t="str">
            <v>专线预付费</v>
          </cell>
          <cell r="Q1423" t="str">
            <v>续费</v>
          </cell>
          <cell r="R1423" t="str">
            <v>提前充值</v>
          </cell>
          <cell r="S1423" t="str">
            <v/>
          </cell>
          <cell r="T1423" t="str">
            <v>FTTH</v>
          </cell>
          <cell r="U1423" t="str">
            <v>杜秋月(duqiuy)</v>
          </cell>
          <cell r="V1423" t="str">
            <v>ZX莞城徐元球</v>
          </cell>
          <cell r="W1423" t="str">
            <v>兴塘社区</v>
          </cell>
          <cell r="X1423" t="str">
            <v>莞城区</v>
          </cell>
          <cell r="Y1423">
            <v>0</v>
          </cell>
          <cell r="Z1423">
            <v>0</v>
          </cell>
          <cell r="AA1423" t="str">
            <v>莞城区</v>
          </cell>
          <cell r="AB1423" t="str">
            <v>15</v>
          </cell>
          <cell r="AC1423">
            <v>10</v>
          </cell>
          <cell r="AD1423">
            <v>14</v>
          </cell>
          <cell r="AE1423" t="str">
            <v>是</v>
          </cell>
          <cell r="AF1423" t="str">
            <v/>
          </cell>
          <cell r="AG1423" t="str">
            <v>价值宽带</v>
          </cell>
          <cell r="AH1423" t="str">
            <v>续本月</v>
          </cell>
          <cell r="AI1423" t="str">
            <v>是</v>
          </cell>
          <cell r="AK1423">
            <v>13794982156</v>
          </cell>
          <cell r="AO1423">
            <v>0</v>
          </cell>
          <cell r="AR1423" t="str">
            <v>雁田区</v>
          </cell>
        </row>
        <row r="1424">
          <cell r="F1424">
            <v>13968748054</v>
          </cell>
          <cell r="G1424" t="str">
            <v>13968748054</v>
          </cell>
          <cell r="H1424" t="str">
            <v>林如浩</v>
          </cell>
          <cell r="I1424" t="str">
            <v>预付费东莞住宅新装或续费400元包半年，带宽4M</v>
          </cell>
          <cell r="J1424">
            <v>400</v>
          </cell>
          <cell r="K1424">
            <v>400</v>
          </cell>
          <cell r="L1424" t="str">
            <v>2013-06-09</v>
          </cell>
          <cell r="M1424">
            <v>42171</v>
          </cell>
          <cell r="N1424" t="str">
            <v>2015-12-17</v>
          </cell>
          <cell r="O1424" t="str">
            <v>2015-06-17</v>
          </cell>
          <cell r="P1424" t="str">
            <v>宽带预付费</v>
          </cell>
          <cell r="Q1424" t="str">
            <v>续费</v>
          </cell>
          <cell r="R1424" t="str">
            <v>往月充值</v>
          </cell>
          <cell r="S1424" t="str">
            <v>家庭用户</v>
          </cell>
          <cell r="T1424" t="str">
            <v>FTTH</v>
          </cell>
          <cell r="U1424" t="str">
            <v>营业厅经理(李甜琴)(CQYX01)</v>
          </cell>
          <cell r="V1424" t="str">
            <v>ZX莞城黎广法</v>
          </cell>
          <cell r="W1424" t="str">
            <v/>
          </cell>
          <cell r="X1424" t="str">
            <v>莞城区</v>
          </cell>
          <cell r="Y1424">
            <v>0</v>
          </cell>
          <cell r="Z1424">
            <v>0</v>
          </cell>
          <cell r="AA1424" t="str">
            <v>莞城区</v>
          </cell>
          <cell r="AB1424" t="str">
            <v>17</v>
          </cell>
          <cell r="AC1424">
            <v>4</v>
          </cell>
          <cell r="AD1424">
            <v>6</v>
          </cell>
          <cell r="AE1424" t="str">
            <v>是</v>
          </cell>
          <cell r="AF1424" t="str">
            <v/>
          </cell>
          <cell r="AG1424" t="str">
            <v>否</v>
          </cell>
          <cell r="AH1424" t="str">
            <v>续本月</v>
          </cell>
          <cell r="AI1424" t="str">
            <v>是</v>
          </cell>
          <cell r="AJ1424">
            <v>13968748054</v>
          </cell>
          <cell r="AO1424">
            <v>0</v>
          </cell>
          <cell r="AR1424" t="str">
            <v>雁田区</v>
          </cell>
        </row>
        <row r="1425">
          <cell r="F1425">
            <v>13556625977</v>
          </cell>
          <cell r="G1425" t="str">
            <v>13556625977</v>
          </cell>
          <cell r="H1425" t="str">
            <v>陈国青</v>
          </cell>
          <cell r="I1425" t="str">
            <v>预付费东莞住宅新装或续费1408元包2年，带宽12M</v>
          </cell>
          <cell r="J1425">
            <v>1408</v>
          </cell>
          <cell r="K1425">
            <v>1408</v>
          </cell>
          <cell r="L1425" t="str">
            <v>2014-06-17</v>
          </cell>
          <cell r="M1425">
            <v>42172</v>
          </cell>
          <cell r="N1425" t="str">
            <v>2017-06-17</v>
          </cell>
          <cell r="O1425" t="str">
            <v>2015-06-17</v>
          </cell>
          <cell r="P1425" t="str">
            <v>宽带预付费</v>
          </cell>
          <cell r="Q1425" t="str">
            <v>续费</v>
          </cell>
          <cell r="R1425" t="str">
            <v>提前充值</v>
          </cell>
          <cell r="S1425" t="str">
            <v>家庭用户</v>
          </cell>
          <cell r="T1425" t="str">
            <v>FTTH</v>
          </cell>
          <cell r="U1425" t="str">
            <v>营业厅经理(李甜琴)(CQYX01)</v>
          </cell>
          <cell r="V1425" t="str">
            <v>DSBR莞城黎广法</v>
          </cell>
          <cell r="W1425" t="str">
            <v/>
          </cell>
          <cell r="X1425" t="str">
            <v>莞城区</v>
          </cell>
          <cell r="Y1425">
            <v>0</v>
          </cell>
          <cell r="Z1425">
            <v>0</v>
          </cell>
          <cell r="AA1425" t="str">
            <v>莞城区</v>
          </cell>
          <cell r="AB1425" t="str">
            <v>17</v>
          </cell>
          <cell r="AC1425">
            <v>12</v>
          </cell>
          <cell r="AD1425">
            <v>24</v>
          </cell>
          <cell r="AE1425" t="str">
            <v>是</v>
          </cell>
          <cell r="AF1425" t="str">
            <v/>
          </cell>
          <cell r="AG1425" t="str">
            <v>价值宽带</v>
          </cell>
          <cell r="AH1425" t="str">
            <v>续本月</v>
          </cell>
          <cell r="AI1425" t="str">
            <v>是</v>
          </cell>
          <cell r="AJ1425">
            <v>13556625977</v>
          </cell>
          <cell r="AO1425">
            <v>0</v>
          </cell>
          <cell r="AR1425" t="str">
            <v>雁田区</v>
          </cell>
        </row>
        <row r="1426">
          <cell r="F1426">
            <v>13544749056</v>
          </cell>
          <cell r="G1426" t="str">
            <v>13544749056</v>
          </cell>
          <cell r="H1426" t="str">
            <v>黄鹤</v>
          </cell>
          <cell r="I1426" t="str">
            <v>预付费东莞精品宽带新装或续费免费体验1个月，带宽10M</v>
          </cell>
          <cell r="J1426">
            <v>888</v>
          </cell>
          <cell r="K1426">
            <v>888</v>
          </cell>
          <cell r="L1426" t="str">
            <v>2014-07-24</v>
          </cell>
          <cell r="M1426">
            <v>42209</v>
          </cell>
          <cell r="N1426" t="str">
            <v>2016-08-24</v>
          </cell>
          <cell r="O1426" t="str">
            <v>2015-06-15</v>
          </cell>
          <cell r="P1426" t="str">
            <v>宽带预付费</v>
          </cell>
          <cell r="Q1426" t="str">
            <v>续费</v>
          </cell>
          <cell r="R1426" t="str">
            <v>提前充值</v>
          </cell>
          <cell r="S1426" t="str">
            <v>家庭用户</v>
          </cell>
          <cell r="T1426" t="str">
            <v>FTTH</v>
          </cell>
          <cell r="U1426" t="str">
            <v>杜秋月(duqiuy)</v>
          </cell>
          <cell r="V1426" t="str">
            <v>ZX万江汪洞辉</v>
          </cell>
          <cell r="W1426" t="str">
            <v/>
          </cell>
          <cell r="X1426" t="str">
            <v>万江区</v>
          </cell>
          <cell r="Y1426">
            <v>0</v>
          </cell>
          <cell r="Z1426">
            <v>0</v>
          </cell>
          <cell r="AA1426" t="str">
            <v>万江区</v>
          </cell>
          <cell r="AB1426" t="str">
            <v>15</v>
          </cell>
          <cell r="AC1426">
            <v>10</v>
          </cell>
          <cell r="AD1426">
            <v>1</v>
          </cell>
          <cell r="AE1426" t="str">
            <v>是</v>
          </cell>
          <cell r="AF1426" t="str">
            <v/>
          </cell>
          <cell r="AG1426" t="str">
            <v>价值宽带</v>
          </cell>
          <cell r="AH1426" t="str">
            <v>续后期</v>
          </cell>
          <cell r="AI1426" t="str">
            <v>否</v>
          </cell>
          <cell r="AO1426">
            <v>0</v>
          </cell>
          <cell r="AR1426" t="str">
            <v>雁田区</v>
          </cell>
        </row>
        <row r="1427">
          <cell r="F1427">
            <v>13549470964</v>
          </cell>
          <cell r="G1427" t="str">
            <v>13549470964</v>
          </cell>
          <cell r="H1427" t="str">
            <v>吴淑娜</v>
          </cell>
          <cell r="I1427" t="str">
            <v>预付费东莞住宅新装或续费888元包年，带宽12M</v>
          </cell>
          <cell r="J1427">
            <v>888</v>
          </cell>
          <cell r="K1427">
            <v>888</v>
          </cell>
          <cell r="L1427" t="str">
            <v>2013-08-18</v>
          </cell>
          <cell r="M1427">
            <v>42166</v>
          </cell>
          <cell r="N1427" t="str">
            <v>2016-06-15</v>
          </cell>
          <cell r="O1427" t="str">
            <v>2015-06-15</v>
          </cell>
          <cell r="P1427" t="str">
            <v>宽带预付费</v>
          </cell>
          <cell r="Q1427" t="str">
            <v>续费</v>
          </cell>
          <cell r="R1427" t="str">
            <v>往月充值</v>
          </cell>
          <cell r="S1427" t="str">
            <v>家庭用户</v>
          </cell>
          <cell r="T1427" t="str">
            <v>FTTH</v>
          </cell>
          <cell r="U1427" t="str">
            <v>杜秋月(duqiuy)</v>
          </cell>
          <cell r="V1427" t="str">
            <v>ZX万江汪洞辉</v>
          </cell>
          <cell r="W1427" t="str">
            <v/>
          </cell>
          <cell r="X1427" t="str">
            <v>万江区</v>
          </cell>
          <cell r="Y1427">
            <v>0</v>
          </cell>
          <cell r="Z1427">
            <v>0</v>
          </cell>
          <cell r="AA1427" t="str">
            <v>万江区</v>
          </cell>
          <cell r="AB1427" t="str">
            <v>15</v>
          </cell>
          <cell r="AC1427">
            <v>12</v>
          </cell>
          <cell r="AD1427">
            <v>12</v>
          </cell>
          <cell r="AE1427" t="str">
            <v>是</v>
          </cell>
          <cell r="AF1427" t="str">
            <v/>
          </cell>
          <cell r="AG1427" t="str">
            <v>价值宽带</v>
          </cell>
          <cell r="AH1427" t="str">
            <v>续本月</v>
          </cell>
          <cell r="AI1427" t="str">
            <v>是</v>
          </cell>
          <cell r="AJ1427">
            <v>13549470964</v>
          </cell>
          <cell r="AO1427">
            <v>0</v>
          </cell>
          <cell r="AR1427" t="str">
            <v>樟新区</v>
          </cell>
        </row>
        <row r="1428">
          <cell r="F1428">
            <v>13694911349</v>
          </cell>
          <cell r="G1428" t="str">
            <v>13694911349</v>
          </cell>
          <cell r="H1428" t="str">
            <v>王久斌</v>
          </cell>
          <cell r="I1428" t="str">
            <v>预付费东莞精品宽带新装或续费免费体验1个月，带宽10M</v>
          </cell>
          <cell r="J1428">
            <v>888</v>
          </cell>
          <cell r="K1428">
            <v>888</v>
          </cell>
          <cell r="L1428" t="str">
            <v>2014-07-21</v>
          </cell>
          <cell r="M1428">
            <v>42206</v>
          </cell>
          <cell r="N1428" t="str">
            <v>2016-08-21</v>
          </cell>
          <cell r="O1428" t="str">
            <v>2015-06-18</v>
          </cell>
          <cell r="P1428" t="str">
            <v>宽带预付费</v>
          </cell>
          <cell r="Q1428" t="str">
            <v>续费</v>
          </cell>
          <cell r="R1428" t="str">
            <v>提前充值</v>
          </cell>
          <cell r="S1428" t="str">
            <v>家庭用户</v>
          </cell>
          <cell r="T1428" t="str">
            <v>FTTH</v>
          </cell>
          <cell r="U1428" t="str">
            <v>曾敏(zengmin)</v>
          </cell>
          <cell r="V1428" t="str">
            <v>DSBR万江汪洞辉</v>
          </cell>
          <cell r="W1428" t="str">
            <v>电商价值宽带营销</v>
          </cell>
          <cell r="X1428" t="str">
            <v>万江区</v>
          </cell>
          <cell r="Y1428">
            <v>0</v>
          </cell>
          <cell r="Z1428">
            <v>0</v>
          </cell>
          <cell r="AA1428" t="str">
            <v>万江区</v>
          </cell>
          <cell r="AB1428" t="str">
            <v>18</v>
          </cell>
          <cell r="AC1428">
            <v>10</v>
          </cell>
          <cell r="AD1428">
            <v>1</v>
          </cell>
          <cell r="AE1428" t="str">
            <v>是</v>
          </cell>
          <cell r="AF1428" t="str">
            <v/>
          </cell>
          <cell r="AG1428" t="str">
            <v>价值宽带</v>
          </cell>
          <cell r="AH1428" t="str">
            <v>续后期</v>
          </cell>
          <cell r="AI1428" t="str">
            <v>否</v>
          </cell>
          <cell r="AO1428">
            <v>0</v>
          </cell>
          <cell r="AR1428" t="str">
            <v>银湖区</v>
          </cell>
        </row>
        <row r="1429">
          <cell r="F1429">
            <v>13712002859</v>
          </cell>
          <cell r="G1429" t="str">
            <v>13712002859</v>
          </cell>
          <cell r="H1429" t="str">
            <v>符敏</v>
          </cell>
          <cell r="I1429" t="str">
            <v>预付费东莞住宅新装或续费888元包年，带宽12M</v>
          </cell>
          <cell r="J1429">
            <v>888</v>
          </cell>
          <cell r="K1429">
            <v>888</v>
          </cell>
          <cell r="L1429" t="str">
            <v>2013-06-21</v>
          </cell>
          <cell r="M1429">
            <v>42176</v>
          </cell>
          <cell r="N1429" t="str">
            <v>2016-06-21</v>
          </cell>
          <cell r="O1429" t="str">
            <v>2015-06-21</v>
          </cell>
          <cell r="P1429" t="str">
            <v>宽带预付费</v>
          </cell>
          <cell r="Q1429" t="str">
            <v>续费</v>
          </cell>
          <cell r="R1429" t="str">
            <v>提前充值</v>
          </cell>
          <cell r="S1429" t="str">
            <v>家庭用户</v>
          </cell>
          <cell r="T1429" t="str">
            <v>FTTH</v>
          </cell>
          <cell r="U1429" t="str">
            <v>曾敏(zengmin)</v>
          </cell>
          <cell r="V1429" t="str">
            <v>ZX万江汪洞辉</v>
          </cell>
          <cell r="W1429" t="str">
            <v>电商价值宽带营销</v>
          </cell>
          <cell r="X1429" t="str">
            <v>万江区</v>
          </cell>
          <cell r="Y1429">
            <v>0</v>
          </cell>
          <cell r="Z1429">
            <v>0</v>
          </cell>
          <cell r="AA1429" t="str">
            <v>万江区</v>
          </cell>
          <cell r="AB1429" t="str">
            <v>21</v>
          </cell>
          <cell r="AC1429">
            <v>12</v>
          </cell>
          <cell r="AD1429">
            <v>12</v>
          </cell>
          <cell r="AE1429" t="str">
            <v>是</v>
          </cell>
          <cell r="AF1429" t="str">
            <v/>
          </cell>
          <cell r="AG1429" t="str">
            <v>价值宽带</v>
          </cell>
          <cell r="AH1429" t="str">
            <v>续本月</v>
          </cell>
          <cell r="AI1429" t="str">
            <v>是</v>
          </cell>
          <cell r="AJ1429">
            <v>13712002859</v>
          </cell>
          <cell r="AO1429">
            <v>0</v>
          </cell>
          <cell r="AR1429" t="str">
            <v>银湖区</v>
          </cell>
        </row>
        <row r="1430">
          <cell r="F1430">
            <v>13925868784</v>
          </cell>
          <cell r="G1430" t="str">
            <v>13925868784</v>
          </cell>
          <cell r="H1430" t="str">
            <v>熊知元</v>
          </cell>
          <cell r="I1430" t="str">
            <v>预付费东莞住宅新装或续费888元包年，带宽12M</v>
          </cell>
          <cell r="J1430">
            <v>888</v>
          </cell>
          <cell r="K1430">
            <v>888</v>
          </cell>
          <cell r="L1430" t="str">
            <v>2013-06-03</v>
          </cell>
          <cell r="M1430">
            <v>42160</v>
          </cell>
          <cell r="N1430" t="str">
            <v>2016-06-17</v>
          </cell>
          <cell r="O1430" t="str">
            <v>2015-06-17</v>
          </cell>
          <cell r="P1430" t="str">
            <v>宽带预付费</v>
          </cell>
          <cell r="Q1430" t="str">
            <v>续费</v>
          </cell>
          <cell r="R1430" t="str">
            <v>往月充值</v>
          </cell>
          <cell r="S1430" t="str">
            <v>家庭用户</v>
          </cell>
          <cell r="T1430" t="str">
            <v>FTTH</v>
          </cell>
          <cell r="U1430" t="str">
            <v>营业厅副经理(曾敏)(CQYX02)</v>
          </cell>
          <cell r="V1430" t="str">
            <v>ZX万江汪洞辉</v>
          </cell>
          <cell r="W1430" t="str">
            <v>电商价值宽带营销</v>
          </cell>
          <cell r="X1430" t="str">
            <v>万江区</v>
          </cell>
          <cell r="Y1430">
            <v>0</v>
          </cell>
          <cell r="Z1430">
            <v>0</v>
          </cell>
          <cell r="AA1430" t="str">
            <v>万江区</v>
          </cell>
          <cell r="AB1430" t="str">
            <v>17</v>
          </cell>
          <cell r="AC1430">
            <v>12</v>
          </cell>
          <cell r="AD1430">
            <v>12</v>
          </cell>
          <cell r="AE1430" t="str">
            <v>是</v>
          </cell>
          <cell r="AF1430" t="str">
            <v/>
          </cell>
          <cell r="AG1430" t="str">
            <v>价值宽带</v>
          </cell>
          <cell r="AH1430" t="str">
            <v>续本月</v>
          </cell>
          <cell r="AI1430" t="str">
            <v>是</v>
          </cell>
          <cell r="AJ1430">
            <v>13925868784</v>
          </cell>
          <cell r="AO1430">
            <v>0</v>
          </cell>
          <cell r="AR1430" t="str">
            <v>银湖区</v>
          </cell>
        </row>
        <row r="1431">
          <cell r="F1431">
            <v>13437460877</v>
          </cell>
          <cell r="G1431" t="str">
            <v>13437460877</v>
          </cell>
          <cell r="H1431" t="str">
            <v>东莞市华鑫汽车租赁有限公司</v>
          </cell>
          <cell r="I1431" t="str">
            <v>预付费东莞住宅新装或续费1408元包2年，带宽12M</v>
          </cell>
          <cell r="J1431">
            <v>1408</v>
          </cell>
          <cell r="K1431">
            <v>1408</v>
          </cell>
          <cell r="L1431" t="str">
            <v>2013-06-23</v>
          </cell>
          <cell r="M1431">
            <v>42178</v>
          </cell>
          <cell r="N1431" t="str">
            <v>2017-06-23</v>
          </cell>
          <cell r="O1431" t="str">
            <v>2015-06-19</v>
          </cell>
          <cell r="P1431" t="str">
            <v>宽带预付费</v>
          </cell>
          <cell r="Q1431" t="str">
            <v>续费</v>
          </cell>
          <cell r="R1431" t="str">
            <v>提前充值</v>
          </cell>
          <cell r="S1431" t="str">
            <v>家庭用户</v>
          </cell>
          <cell r="T1431" t="str">
            <v>FTTH</v>
          </cell>
          <cell r="U1431" t="str">
            <v>营业厅经理(李甜琴)(CQYX01)</v>
          </cell>
          <cell r="V1431" t="str">
            <v>ZX万江汪洞辉</v>
          </cell>
          <cell r="W1431" t="str">
            <v/>
          </cell>
          <cell r="X1431" t="str">
            <v>万江区</v>
          </cell>
          <cell r="Y1431">
            <v>0</v>
          </cell>
          <cell r="Z1431">
            <v>0</v>
          </cell>
          <cell r="AA1431" t="str">
            <v>万江区</v>
          </cell>
          <cell r="AB1431" t="str">
            <v>19</v>
          </cell>
          <cell r="AC1431">
            <v>12</v>
          </cell>
          <cell r="AD1431">
            <v>24</v>
          </cell>
          <cell r="AE1431" t="str">
            <v>是</v>
          </cell>
          <cell r="AF1431" t="str">
            <v/>
          </cell>
          <cell r="AG1431" t="str">
            <v>价值宽带</v>
          </cell>
          <cell r="AH1431" t="str">
            <v>续本月</v>
          </cell>
          <cell r="AI1431" t="str">
            <v>是</v>
          </cell>
          <cell r="AJ1431">
            <v>13437460877</v>
          </cell>
          <cell r="AO1431">
            <v>0</v>
          </cell>
          <cell r="AR1431" t="str">
            <v>荔横区</v>
          </cell>
        </row>
        <row r="1432">
          <cell r="F1432">
            <v>13437460877</v>
          </cell>
          <cell r="G1432" t="str">
            <v>13437460877</v>
          </cell>
          <cell r="H1432" t="str">
            <v>东莞市华鑫汽车租赁有限公司</v>
          </cell>
          <cell r="I1432" t="str">
            <v>预付费东莞住宅新装或续费1408元包2年，带宽12M</v>
          </cell>
          <cell r="J1432">
            <v>-1408</v>
          </cell>
          <cell r="K1432">
            <v>-1408</v>
          </cell>
          <cell r="L1432" t="str">
            <v>2013-06-23</v>
          </cell>
          <cell r="M1432">
            <v>42178</v>
          </cell>
          <cell r="N1432" t="str">
            <v>2017-06-23</v>
          </cell>
          <cell r="O1432" t="str">
            <v>2015-06-19</v>
          </cell>
          <cell r="P1432" t="str">
            <v>宽带预付费</v>
          </cell>
          <cell r="Q1432" t="str">
            <v>宽带冲正</v>
          </cell>
          <cell r="R1432" t="str">
            <v>提前充值</v>
          </cell>
          <cell r="S1432" t="str">
            <v>家庭用户</v>
          </cell>
          <cell r="T1432" t="str">
            <v>FTTH</v>
          </cell>
          <cell r="U1432" t="str">
            <v>苏敦强(sudq)</v>
          </cell>
          <cell r="V1432" t="str">
            <v>ZX万江汪洞辉</v>
          </cell>
          <cell r="W1432" t="str">
            <v/>
          </cell>
          <cell r="X1432" t="str">
            <v>万江区</v>
          </cell>
          <cell r="Y1432">
            <v>0</v>
          </cell>
          <cell r="Z1432">
            <v>0</v>
          </cell>
          <cell r="AA1432" t="str">
            <v>万江区</v>
          </cell>
          <cell r="AB1432" t="str">
            <v>19</v>
          </cell>
          <cell r="AC1432">
            <v>12</v>
          </cell>
          <cell r="AD1432">
            <v>24</v>
          </cell>
          <cell r="AE1432" t="str">
            <v>是</v>
          </cell>
          <cell r="AF1432" t="str">
            <v/>
          </cell>
          <cell r="AG1432" t="str">
            <v>价值宽带</v>
          </cell>
          <cell r="AH1432" t="str">
            <v>续本月</v>
          </cell>
          <cell r="AI1432" t="str">
            <v>是</v>
          </cell>
          <cell r="AJ1432">
            <v>13437460877</v>
          </cell>
          <cell r="AO1432">
            <v>0</v>
          </cell>
          <cell r="AR1432" t="str">
            <v>荔横区</v>
          </cell>
        </row>
        <row r="1433">
          <cell r="F1433">
            <v>13437460877</v>
          </cell>
          <cell r="G1433" t="str">
            <v>13437460877</v>
          </cell>
          <cell r="H1433" t="str">
            <v>张号权</v>
          </cell>
          <cell r="I1433" t="str">
            <v>预付费东莞住宅新装或续费1408元包2年，带宽12M</v>
          </cell>
          <cell r="J1433">
            <v>1408</v>
          </cell>
          <cell r="K1433">
            <v>1408</v>
          </cell>
          <cell r="L1433" t="str">
            <v>2013-06-23</v>
          </cell>
          <cell r="M1433">
            <v>42178</v>
          </cell>
          <cell r="N1433" t="str">
            <v>2017-06-23</v>
          </cell>
          <cell r="O1433" t="str">
            <v>2015-06-16</v>
          </cell>
          <cell r="P1433" t="str">
            <v>宽带预付费</v>
          </cell>
          <cell r="Q1433" t="str">
            <v>续费</v>
          </cell>
          <cell r="R1433" t="str">
            <v>提前充值</v>
          </cell>
          <cell r="S1433" t="str">
            <v>家庭用户</v>
          </cell>
          <cell r="T1433" t="str">
            <v>FTTH</v>
          </cell>
          <cell r="U1433" t="str">
            <v>曾敏(zengmin)</v>
          </cell>
          <cell r="V1433" t="str">
            <v>ZX万江汪洞辉</v>
          </cell>
          <cell r="W1433" t="str">
            <v/>
          </cell>
          <cell r="X1433" t="str">
            <v>万江区</v>
          </cell>
          <cell r="Y1433">
            <v>0</v>
          </cell>
          <cell r="Z1433">
            <v>0</v>
          </cell>
          <cell r="AA1433" t="str">
            <v>万江区</v>
          </cell>
          <cell r="AB1433" t="str">
            <v>16</v>
          </cell>
          <cell r="AC1433">
            <v>12</v>
          </cell>
          <cell r="AD1433">
            <v>24</v>
          </cell>
          <cell r="AE1433" t="str">
            <v>是</v>
          </cell>
          <cell r="AF1433" t="str">
            <v/>
          </cell>
          <cell r="AG1433" t="str">
            <v>价值宽带</v>
          </cell>
          <cell r="AH1433" t="str">
            <v>续本月</v>
          </cell>
          <cell r="AI1433" t="str">
            <v>是</v>
          </cell>
          <cell r="AJ1433">
            <v>13437460877</v>
          </cell>
          <cell r="AO1433">
            <v>0</v>
          </cell>
          <cell r="AR1433" t="str">
            <v>荔横区</v>
          </cell>
        </row>
        <row r="1434">
          <cell r="F1434">
            <v>13671461671</v>
          </cell>
          <cell r="G1434" t="str">
            <v>13671461671</v>
          </cell>
          <cell r="H1434" t="str">
            <v>蔡林武</v>
          </cell>
          <cell r="I1434" t="str">
            <v>预付费东莞住宅新装或续费768元包年，带宽4M</v>
          </cell>
          <cell r="J1434">
            <v>768</v>
          </cell>
          <cell r="K1434">
            <v>768</v>
          </cell>
          <cell r="L1434" t="str">
            <v>2014-06-24</v>
          </cell>
          <cell r="M1434">
            <v>42179</v>
          </cell>
          <cell r="N1434" t="str">
            <v>2016-06-24</v>
          </cell>
          <cell r="O1434" t="str">
            <v>2015-06-20</v>
          </cell>
          <cell r="P1434" t="str">
            <v>宽带预付费</v>
          </cell>
          <cell r="Q1434" t="str">
            <v>续费</v>
          </cell>
          <cell r="R1434" t="str">
            <v>提前充值</v>
          </cell>
          <cell r="S1434" t="str">
            <v>家庭用户</v>
          </cell>
          <cell r="T1434" t="str">
            <v>FTTH</v>
          </cell>
          <cell r="U1434" t="str">
            <v>曾敏(zengmin)</v>
          </cell>
          <cell r="V1434" t="str">
            <v>ZX万江汪洞辉</v>
          </cell>
          <cell r="W1434" t="str">
            <v>电商价值宽带营销</v>
          </cell>
          <cell r="X1434" t="str">
            <v>万江区</v>
          </cell>
          <cell r="Y1434">
            <v>0</v>
          </cell>
          <cell r="Z1434">
            <v>0</v>
          </cell>
          <cell r="AA1434" t="str">
            <v>万江区</v>
          </cell>
          <cell r="AB1434" t="str">
            <v>20</v>
          </cell>
          <cell r="AC1434">
            <v>4</v>
          </cell>
          <cell r="AD1434">
            <v>12</v>
          </cell>
          <cell r="AE1434" t="str">
            <v>是</v>
          </cell>
          <cell r="AF1434" t="str">
            <v/>
          </cell>
          <cell r="AG1434" t="str">
            <v>否</v>
          </cell>
          <cell r="AH1434" t="str">
            <v>续本月</v>
          </cell>
          <cell r="AI1434" t="str">
            <v>是</v>
          </cell>
          <cell r="AJ1434">
            <v>13671461671</v>
          </cell>
          <cell r="AO1434">
            <v>0</v>
          </cell>
          <cell r="AR1434" t="str">
            <v>荔横区</v>
          </cell>
        </row>
        <row r="1435">
          <cell r="F1435" t="str">
            <v>dgda90045809</v>
          </cell>
          <cell r="G1435" t="str">
            <v>dgda90045809</v>
          </cell>
          <cell r="H1435" t="str">
            <v>瞿阳</v>
          </cell>
          <cell r="I1435" t="str">
            <v>预付费东莞住宅新装或续费100元包月，带宽4M</v>
          </cell>
          <cell r="J1435">
            <v>100</v>
          </cell>
          <cell r="K1435">
            <v>100</v>
          </cell>
          <cell r="L1435" t="str">
            <v>2013-04-07</v>
          </cell>
          <cell r="M1435">
            <v>42173</v>
          </cell>
          <cell r="N1435" t="str">
            <v>2015-07-19</v>
          </cell>
          <cell r="O1435" t="str">
            <v>2015-06-19</v>
          </cell>
          <cell r="P1435" t="str">
            <v>宽带预付费</v>
          </cell>
          <cell r="Q1435" t="str">
            <v>续费</v>
          </cell>
          <cell r="R1435" t="str">
            <v>往月充值</v>
          </cell>
          <cell r="S1435" t="str">
            <v>家庭用户</v>
          </cell>
          <cell r="T1435" t="str">
            <v>(传统)XDSL</v>
          </cell>
          <cell r="U1435" t="str">
            <v>文颜(weny)</v>
          </cell>
          <cell r="V1435" t="str">
            <v>ZY南城营业厅</v>
          </cell>
          <cell r="W1435" t="str">
            <v/>
          </cell>
          <cell r="X1435" t="str">
            <v>南城区</v>
          </cell>
          <cell r="Y1435">
            <v>0</v>
          </cell>
          <cell r="Z1435">
            <v>0</v>
          </cell>
          <cell r="AA1435" t="str">
            <v>南城区</v>
          </cell>
          <cell r="AB1435" t="str">
            <v>19</v>
          </cell>
          <cell r="AC1435">
            <v>4</v>
          </cell>
          <cell r="AD1435">
            <v>1</v>
          </cell>
          <cell r="AE1435" t="str">
            <v>否</v>
          </cell>
          <cell r="AF1435" t="str">
            <v/>
          </cell>
          <cell r="AG1435" t="str">
            <v>否</v>
          </cell>
          <cell r="AH1435" t="str">
            <v>续本月</v>
          </cell>
          <cell r="AI1435" t="str">
            <v>否</v>
          </cell>
          <cell r="AO1435">
            <v>0</v>
          </cell>
          <cell r="AR1435" t="str">
            <v>三中区</v>
          </cell>
        </row>
        <row r="1436">
          <cell r="F1436" t="str">
            <v>dggc26228488</v>
          </cell>
          <cell r="G1436" t="str">
            <v>dggc26228488</v>
          </cell>
          <cell r="H1436" t="str">
            <v>广州万隆华江物流有限公司东莞石鼓分公司</v>
          </cell>
          <cell r="I1436" t="str">
            <v>预付费东莞住宅新装或续费100元包月，带宽4M</v>
          </cell>
          <cell r="J1436">
            <v>100</v>
          </cell>
          <cell r="K1436">
            <v>100</v>
          </cell>
          <cell r="L1436" t="str">
            <v>2005-01-02</v>
          </cell>
          <cell r="M1436">
            <v>42181</v>
          </cell>
          <cell r="N1436" t="str">
            <v>2015-07-26</v>
          </cell>
          <cell r="O1436" t="str">
            <v>2015-06-19</v>
          </cell>
          <cell r="P1436" t="str">
            <v>宽带预付费</v>
          </cell>
          <cell r="Q1436" t="str">
            <v>续费</v>
          </cell>
          <cell r="R1436" t="str">
            <v>提前充值</v>
          </cell>
          <cell r="S1436" t="str">
            <v>企业客户</v>
          </cell>
          <cell r="T1436" t="str">
            <v>(传统)XDSL</v>
          </cell>
          <cell r="U1436" t="str">
            <v>文颜(weny)</v>
          </cell>
          <cell r="V1436" t="str">
            <v>ZY南城营业厅</v>
          </cell>
          <cell r="W1436" t="str">
            <v/>
          </cell>
          <cell r="X1436" t="str">
            <v>南城区</v>
          </cell>
          <cell r="Y1436">
            <v>0</v>
          </cell>
          <cell r="Z1436">
            <v>0</v>
          </cell>
          <cell r="AA1436" t="str">
            <v>南城区</v>
          </cell>
          <cell r="AB1436" t="str">
            <v>19</v>
          </cell>
          <cell r="AC1436">
            <v>4</v>
          </cell>
          <cell r="AD1436">
            <v>1</v>
          </cell>
          <cell r="AE1436" t="str">
            <v>否</v>
          </cell>
          <cell r="AF1436" t="str">
            <v/>
          </cell>
          <cell r="AG1436" t="str">
            <v>否</v>
          </cell>
          <cell r="AH1436" t="str">
            <v>续本月</v>
          </cell>
          <cell r="AI1436" t="str">
            <v>否</v>
          </cell>
          <cell r="AO1436">
            <v>0</v>
          </cell>
          <cell r="AR1436" t="str">
            <v>三中区</v>
          </cell>
        </row>
        <row r="1437">
          <cell r="F1437" t="str">
            <v>dgda90026111</v>
          </cell>
          <cell r="G1437" t="str">
            <v>dgda90026111</v>
          </cell>
          <cell r="H1437" t="str">
            <v>东莞市港亚电子科技有限公司</v>
          </cell>
          <cell r="I1437" t="str">
            <v>东莞互联网专线续费包14个月1000元，4M（不提供MODEM）</v>
          </cell>
          <cell r="J1437">
            <v>1000</v>
          </cell>
          <cell r="K1437">
            <v>1000</v>
          </cell>
          <cell r="L1437" t="str">
            <v>2012-03-15</v>
          </cell>
          <cell r="M1437">
            <v>42200</v>
          </cell>
          <cell r="N1437" t="str">
            <v>2016-09-15</v>
          </cell>
          <cell r="O1437" t="str">
            <v>2015-06-15</v>
          </cell>
          <cell r="P1437" t="str">
            <v>专线预付费</v>
          </cell>
          <cell r="Q1437" t="str">
            <v>续费</v>
          </cell>
          <cell r="R1437" t="str">
            <v>提前充值</v>
          </cell>
          <cell r="S1437" t="str">
            <v/>
          </cell>
          <cell r="T1437" t="str">
            <v>传统XDSL</v>
          </cell>
          <cell r="U1437" t="str">
            <v>杜秋月(duqiuy)</v>
          </cell>
          <cell r="V1437" t="str">
            <v>DSBR南城黎广俊</v>
          </cell>
          <cell r="W1437" t="str">
            <v/>
          </cell>
          <cell r="X1437" t="str">
            <v>南城区</v>
          </cell>
          <cell r="Y1437">
            <v>0</v>
          </cell>
          <cell r="Z1437">
            <v>0</v>
          </cell>
          <cell r="AA1437" t="str">
            <v>南城区</v>
          </cell>
          <cell r="AB1437" t="str">
            <v>15</v>
          </cell>
          <cell r="AC1437">
            <v>4</v>
          </cell>
          <cell r="AD1437">
            <v>14</v>
          </cell>
          <cell r="AE1437" t="str">
            <v>否</v>
          </cell>
          <cell r="AF1437" t="str">
            <v/>
          </cell>
          <cell r="AG1437" t="str">
            <v>否</v>
          </cell>
          <cell r="AH1437" t="str">
            <v>续后期</v>
          </cell>
          <cell r="AI1437" t="str">
            <v>否</v>
          </cell>
          <cell r="AO1437">
            <v>0</v>
          </cell>
          <cell r="AR1437" t="str">
            <v>中心区</v>
          </cell>
        </row>
        <row r="1438">
          <cell r="F1438">
            <v>13560451631</v>
          </cell>
          <cell r="G1438" t="str">
            <v>13560451631</v>
          </cell>
          <cell r="H1438" t="str">
            <v>陈建海</v>
          </cell>
          <cell r="I1438" t="str">
            <v>预付费东莞住宅新装或续费680元包年，带宽4M</v>
          </cell>
          <cell r="J1438">
            <v>680</v>
          </cell>
          <cell r="K1438">
            <v>680</v>
          </cell>
          <cell r="L1438" t="str">
            <v>2014-02-12</v>
          </cell>
          <cell r="M1438">
            <v>42159</v>
          </cell>
          <cell r="N1438" t="str">
            <v>2016-06-22</v>
          </cell>
          <cell r="O1438" t="str">
            <v>2015-06-22</v>
          </cell>
          <cell r="P1438" t="str">
            <v>宽带预付费</v>
          </cell>
          <cell r="Q1438" t="str">
            <v>续费</v>
          </cell>
          <cell r="R1438" t="str">
            <v>往月充值</v>
          </cell>
          <cell r="S1438" t="str">
            <v>家庭用户</v>
          </cell>
          <cell r="T1438" t="str">
            <v>(传统)XDSL</v>
          </cell>
          <cell r="U1438" t="str">
            <v>曾敏(zengmin)</v>
          </cell>
          <cell r="V1438" t="str">
            <v>ZX莞城徐元球</v>
          </cell>
          <cell r="W1438" t="str">
            <v/>
          </cell>
          <cell r="X1438" t="str">
            <v>莞城区</v>
          </cell>
          <cell r="Y1438">
            <v>0</v>
          </cell>
          <cell r="Z1438">
            <v>0</v>
          </cell>
          <cell r="AA1438" t="str">
            <v>莞城区</v>
          </cell>
          <cell r="AB1438" t="str">
            <v>22</v>
          </cell>
          <cell r="AC1438">
            <v>4</v>
          </cell>
          <cell r="AD1438">
            <v>12</v>
          </cell>
          <cell r="AE1438" t="str">
            <v>否</v>
          </cell>
          <cell r="AF1438" t="str">
            <v/>
          </cell>
          <cell r="AG1438" t="str">
            <v>否</v>
          </cell>
          <cell r="AH1438" t="str">
            <v>续本月</v>
          </cell>
          <cell r="AI1438" t="str">
            <v>否</v>
          </cell>
          <cell r="AO1438">
            <v>0</v>
          </cell>
          <cell r="AR1438" t="str">
            <v>三中区</v>
          </cell>
        </row>
        <row r="1439">
          <cell r="F1439">
            <v>13922991256</v>
          </cell>
          <cell r="G1439" t="str">
            <v>13922991256</v>
          </cell>
          <cell r="H1439" t="str">
            <v>陈浩东</v>
          </cell>
          <cell r="I1439" t="str">
            <v>预付费东莞住宅新装或续费1408元包2年，带宽12M</v>
          </cell>
          <cell r="J1439">
            <v>1408</v>
          </cell>
          <cell r="K1439">
            <v>1408</v>
          </cell>
          <cell r="L1439" t="str">
            <v>2009-06-20</v>
          </cell>
          <cell r="M1439">
            <v>42176</v>
          </cell>
          <cell r="N1439" t="str">
            <v>2017-06-21</v>
          </cell>
          <cell r="O1439" t="str">
            <v>2015-06-20</v>
          </cell>
          <cell r="P1439" t="str">
            <v>宽带预付费</v>
          </cell>
          <cell r="Q1439" t="str">
            <v>续费</v>
          </cell>
          <cell r="R1439" t="str">
            <v>提前充值</v>
          </cell>
          <cell r="S1439" t="str">
            <v>家庭用户</v>
          </cell>
          <cell r="T1439" t="str">
            <v>FTTH</v>
          </cell>
          <cell r="U1439" t="str">
            <v>曾敏(zengmin)</v>
          </cell>
          <cell r="V1439" t="str">
            <v>ZX莞城徐元球</v>
          </cell>
          <cell r="W1439" t="str">
            <v>电商价值宽带营销</v>
          </cell>
          <cell r="X1439" t="str">
            <v>莞城区</v>
          </cell>
          <cell r="Y1439">
            <v>0</v>
          </cell>
          <cell r="Z1439">
            <v>0</v>
          </cell>
          <cell r="AA1439" t="str">
            <v>莞城区</v>
          </cell>
          <cell r="AB1439" t="str">
            <v>20</v>
          </cell>
          <cell r="AC1439">
            <v>12</v>
          </cell>
          <cell r="AD1439">
            <v>24</v>
          </cell>
          <cell r="AE1439" t="str">
            <v>是</v>
          </cell>
          <cell r="AF1439" t="str">
            <v/>
          </cell>
          <cell r="AG1439" t="str">
            <v>价值宽带</v>
          </cell>
          <cell r="AH1439" t="str">
            <v>续本月</v>
          </cell>
          <cell r="AI1439" t="str">
            <v>是</v>
          </cell>
          <cell r="AJ1439">
            <v>13922991256</v>
          </cell>
          <cell r="AO1439">
            <v>0</v>
          </cell>
          <cell r="AR1439" t="str">
            <v>樟新区</v>
          </cell>
        </row>
        <row r="1440">
          <cell r="F1440">
            <v>13712210259</v>
          </cell>
          <cell r="G1440" t="str">
            <v>13712210259</v>
          </cell>
          <cell r="H1440" t="str">
            <v>赖仿山</v>
          </cell>
          <cell r="I1440" t="str">
            <v>预付费东莞住宅新装或续费1408元包2年，带宽12M</v>
          </cell>
          <cell r="J1440">
            <v>1408</v>
          </cell>
          <cell r="K1440">
            <v>1408</v>
          </cell>
          <cell r="L1440" t="str">
            <v>2010-12-08</v>
          </cell>
          <cell r="M1440">
            <v>42169</v>
          </cell>
          <cell r="N1440" t="str">
            <v>2017-06-15</v>
          </cell>
          <cell r="O1440" t="str">
            <v>2015-06-15</v>
          </cell>
          <cell r="P1440" t="str">
            <v>宽带预付费</v>
          </cell>
          <cell r="Q1440" t="str">
            <v>续费</v>
          </cell>
          <cell r="R1440" t="str">
            <v>往月充值</v>
          </cell>
          <cell r="S1440" t="str">
            <v>家庭用户</v>
          </cell>
          <cell r="T1440" t="str">
            <v>FTTH</v>
          </cell>
          <cell r="U1440" t="str">
            <v>杜秋月(duqiuy)</v>
          </cell>
          <cell r="V1440" t="str">
            <v>ZX莞城徐元球</v>
          </cell>
          <cell r="W1440" t="str">
            <v/>
          </cell>
          <cell r="X1440" t="str">
            <v>莞城区</v>
          </cell>
          <cell r="Y1440">
            <v>0</v>
          </cell>
          <cell r="Z1440">
            <v>0</v>
          </cell>
          <cell r="AA1440" t="str">
            <v>莞城区</v>
          </cell>
          <cell r="AB1440" t="str">
            <v>15</v>
          </cell>
          <cell r="AC1440">
            <v>12</v>
          </cell>
          <cell r="AD1440">
            <v>24</v>
          </cell>
          <cell r="AE1440" t="str">
            <v>是</v>
          </cell>
          <cell r="AF1440" t="str">
            <v/>
          </cell>
          <cell r="AG1440" t="str">
            <v>价值宽带</v>
          </cell>
          <cell r="AH1440" t="str">
            <v>续本月</v>
          </cell>
          <cell r="AI1440" t="str">
            <v>是</v>
          </cell>
          <cell r="AJ1440">
            <v>13712210259</v>
          </cell>
          <cell r="AO1440">
            <v>0</v>
          </cell>
          <cell r="AR1440" t="str">
            <v>樟新区</v>
          </cell>
        </row>
        <row r="1441">
          <cell r="F1441">
            <v>13424728430</v>
          </cell>
          <cell r="G1441" t="str">
            <v>13424728430</v>
          </cell>
          <cell r="H1441" t="str">
            <v>张小琼</v>
          </cell>
          <cell r="I1441" t="str">
            <v>预付费东莞住宅新装或续费1398元包年，带宽20M</v>
          </cell>
          <cell r="J1441">
            <v>1398</v>
          </cell>
          <cell r="K1441">
            <v>1398</v>
          </cell>
          <cell r="L1441" t="str">
            <v>2010-12-10</v>
          </cell>
          <cell r="M1441">
            <v>42205</v>
          </cell>
          <cell r="N1441" t="str">
            <v>2016-07-20</v>
          </cell>
          <cell r="O1441" t="str">
            <v>2015-06-23</v>
          </cell>
          <cell r="P1441" t="str">
            <v>宽带预付费</v>
          </cell>
          <cell r="Q1441" t="str">
            <v>续费</v>
          </cell>
          <cell r="R1441" t="str">
            <v>提前充值</v>
          </cell>
          <cell r="S1441" t="str">
            <v>家庭用户</v>
          </cell>
          <cell r="T1441" t="str">
            <v>FTTH</v>
          </cell>
          <cell r="U1441" t="str">
            <v>郑珊珊(zhengshans)</v>
          </cell>
          <cell r="V1441" t="str">
            <v>ZX高埗左小兵</v>
          </cell>
          <cell r="W1441" t="str">
            <v/>
          </cell>
          <cell r="X1441" t="str">
            <v>高埗区</v>
          </cell>
          <cell r="Y1441">
            <v>0</v>
          </cell>
          <cell r="Z1441">
            <v>0</v>
          </cell>
          <cell r="AA1441" t="str">
            <v>高埗区</v>
          </cell>
          <cell r="AB1441" t="str">
            <v>23</v>
          </cell>
          <cell r="AC1441">
            <v>20</v>
          </cell>
          <cell r="AD1441">
            <v>12</v>
          </cell>
          <cell r="AE1441" t="str">
            <v>是</v>
          </cell>
          <cell r="AF1441" t="str">
            <v/>
          </cell>
          <cell r="AG1441" t="str">
            <v>价值宽带</v>
          </cell>
          <cell r="AH1441" t="str">
            <v>续后期</v>
          </cell>
          <cell r="AI1441" t="str">
            <v>否</v>
          </cell>
          <cell r="AO1441">
            <v>0</v>
          </cell>
          <cell r="AR1441" t="str">
            <v>樟新区</v>
          </cell>
        </row>
        <row r="1442">
          <cell r="F1442">
            <v>13546886748</v>
          </cell>
          <cell r="G1442" t="str">
            <v>13546886748</v>
          </cell>
          <cell r="H1442" t="str">
            <v>尹仲仁</v>
          </cell>
          <cell r="I1442" t="str">
            <v>预付费东莞住宅新装或续费888元包年，带宽12M</v>
          </cell>
          <cell r="J1442">
            <v>888</v>
          </cell>
          <cell r="K1442">
            <v>888</v>
          </cell>
          <cell r="L1442" t="str">
            <v>2014-06-25</v>
          </cell>
          <cell r="M1442">
            <v>42180</v>
          </cell>
          <cell r="N1442" t="str">
            <v>2016-06-25</v>
          </cell>
          <cell r="O1442" t="str">
            <v>2015-06-19</v>
          </cell>
          <cell r="P1442" t="str">
            <v>宽带预付费</v>
          </cell>
          <cell r="Q1442" t="str">
            <v>续费</v>
          </cell>
          <cell r="R1442" t="str">
            <v>提前充值</v>
          </cell>
          <cell r="S1442" t="str">
            <v>家庭用户</v>
          </cell>
          <cell r="T1442" t="str">
            <v>FTTH</v>
          </cell>
          <cell r="U1442" t="str">
            <v>郑珊珊(zhengshans)</v>
          </cell>
          <cell r="V1442" t="str">
            <v>ZX高埗左小兵</v>
          </cell>
          <cell r="W1442" t="str">
            <v/>
          </cell>
          <cell r="X1442" t="str">
            <v>高埗区</v>
          </cell>
          <cell r="Y1442">
            <v>0</v>
          </cell>
          <cell r="Z1442">
            <v>0</v>
          </cell>
          <cell r="AA1442" t="str">
            <v>高埗区</v>
          </cell>
          <cell r="AB1442" t="str">
            <v>19</v>
          </cell>
          <cell r="AC1442">
            <v>12</v>
          </cell>
          <cell r="AD1442">
            <v>12</v>
          </cell>
          <cell r="AE1442" t="str">
            <v>是</v>
          </cell>
          <cell r="AF1442" t="str">
            <v/>
          </cell>
          <cell r="AG1442" t="str">
            <v>价值宽带</v>
          </cell>
          <cell r="AH1442" t="str">
            <v>续本月</v>
          </cell>
          <cell r="AI1442" t="str">
            <v>是</v>
          </cell>
          <cell r="AJ1442">
            <v>13546886748</v>
          </cell>
          <cell r="AO1442">
            <v>0</v>
          </cell>
          <cell r="AR1442" t="str">
            <v>樟新区</v>
          </cell>
        </row>
        <row r="1443">
          <cell r="F1443">
            <v>13592789178</v>
          </cell>
          <cell r="G1443" t="str">
            <v>13592789178</v>
          </cell>
          <cell r="H1443" t="str">
            <v>戴微敏</v>
          </cell>
          <cell r="I1443" t="str">
            <v>预付费东莞住宅新装或续费888元包年，带宽12M</v>
          </cell>
          <cell r="J1443">
            <v>888</v>
          </cell>
          <cell r="K1443">
            <v>888</v>
          </cell>
          <cell r="L1443" t="str">
            <v>2013-06-16</v>
          </cell>
          <cell r="M1443">
            <v>42171</v>
          </cell>
          <cell r="N1443" t="str">
            <v>2016-06-18</v>
          </cell>
          <cell r="O1443" t="str">
            <v>2015-06-18</v>
          </cell>
          <cell r="P1443" t="str">
            <v>宽带预付费</v>
          </cell>
          <cell r="Q1443" t="str">
            <v>续费</v>
          </cell>
          <cell r="R1443" t="str">
            <v>往月充值</v>
          </cell>
          <cell r="S1443" t="str">
            <v>家庭用户</v>
          </cell>
          <cell r="T1443" t="str">
            <v>FTTH</v>
          </cell>
          <cell r="U1443" t="str">
            <v>郑珊珊(zhengshans)</v>
          </cell>
          <cell r="V1443" t="str">
            <v>ZX高埗左小兵</v>
          </cell>
          <cell r="W1443" t="str">
            <v/>
          </cell>
          <cell r="X1443" t="str">
            <v>高埗区</v>
          </cell>
          <cell r="Y1443">
            <v>0</v>
          </cell>
          <cell r="Z1443">
            <v>0</v>
          </cell>
          <cell r="AA1443" t="str">
            <v>高埗区</v>
          </cell>
          <cell r="AB1443" t="str">
            <v>18</v>
          </cell>
          <cell r="AC1443">
            <v>12</v>
          </cell>
          <cell r="AD1443">
            <v>12</v>
          </cell>
          <cell r="AE1443" t="str">
            <v>是</v>
          </cell>
          <cell r="AF1443" t="str">
            <v/>
          </cell>
          <cell r="AG1443" t="str">
            <v>价值宽带</v>
          </cell>
          <cell r="AH1443" t="str">
            <v>续本月</v>
          </cell>
          <cell r="AI1443" t="str">
            <v>是</v>
          </cell>
          <cell r="AJ1443">
            <v>13592789178</v>
          </cell>
          <cell r="AO1443">
            <v>0</v>
          </cell>
          <cell r="AR1443" t="str">
            <v>三阳区</v>
          </cell>
        </row>
        <row r="1444">
          <cell r="F1444">
            <v>13713135381</v>
          </cell>
          <cell r="G1444" t="str">
            <v>13713135381</v>
          </cell>
          <cell r="H1444" t="str">
            <v>罗琴</v>
          </cell>
          <cell r="I1444" t="str">
            <v>预付费东莞住宅新装或续费1408元包2年，带宽12M</v>
          </cell>
          <cell r="J1444">
            <v>1408</v>
          </cell>
          <cell r="K1444">
            <v>1408</v>
          </cell>
          <cell r="L1444" t="str">
            <v>2013-06-18</v>
          </cell>
          <cell r="M1444">
            <v>42173</v>
          </cell>
          <cell r="N1444" t="str">
            <v>2017-06-20</v>
          </cell>
          <cell r="O1444" t="str">
            <v>2015-06-20</v>
          </cell>
          <cell r="P1444" t="str">
            <v>宽带预付费</v>
          </cell>
          <cell r="Q1444" t="str">
            <v>续费</v>
          </cell>
          <cell r="R1444" t="str">
            <v>往月充值</v>
          </cell>
          <cell r="S1444" t="str">
            <v>家庭用户</v>
          </cell>
          <cell r="T1444" t="str">
            <v>FTTH</v>
          </cell>
          <cell r="U1444" t="str">
            <v>郑珊珊(zhengshans)</v>
          </cell>
          <cell r="V1444" t="str">
            <v>DSBR高埗左小兵</v>
          </cell>
          <cell r="W1444" t="str">
            <v>电商价值宽带营销</v>
          </cell>
          <cell r="X1444" t="str">
            <v>高埗区</v>
          </cell>
          <cell r="Y1444">
            <v>0</v>
          </cell>
          <cell r="Z1444">
            <v>0</v>
          </cell>
          <cell r="AA1444" t="str">
            <v>高埗区</v>
          </cell>
          <cell r="AB1444" t="str">
            <v>20</v>
          </cell>
          <cell r="AC1444">
            <v>12</v>
          </cell>
          <cell r="AD1444">
            <v>24</v>
          </cell>
          <cell r="AE1444" t="str">
            <v>是</v>
          </cell>
          <cell r="AF1444" t="str">
            <v/>
          </cell>
          <cell r="AG1444" t="str">
            <v>价值宽带</v>
          </cell>
          <cell r="AH1444" t="str">
            <v>续本月</v>
          </cell>
          <cell r="AI1444" t="str">
            <v>是</v>
          </cell>
          <cell r="AJ1444">
            <v>13713135381</v>
          </cell>
          <cell r="AO1444">
            <v>0</v>
          </cell>
          <cell r="AR1444" t="str">
            <v>雁田区</v>
          </cell>
        </row>
        <row r="1445">
          <cell r="F1445">
            <v>13751376941</v>
          </cell>
          <cell r="G1445" t="str">
            <v>13751376941</v>
          </cell>
          <cell r="H1445" t="str">
            <v>李德泰</v>
          </cell>
          <cell r="I1445" t="str">
            <v>预付费东莞住宅新装或续费888元包年，带宽12M</v>
          </cell>
          <cell r="J1445">
            <v>888</v>
          </cell>
          <cell r="K1445">
            <v>888</v>
          </cell>
          <cell r="L1445" t="str">
            <v>2013-07-11</v>
          </cell>
          <cell r="M1445">
            <v>42196</v>
          </cell>
          <cell r="N1445" t="str">
            <v>2016-07-11</v>
          </cell>
          <cell r="O1445" t="str">
            <v>2015-06-18</v>
          </cell>
          <cell r="P1445" t="str">
            <v>宽带预付费</v>
          </cell>
          <cell r="Q1445" t="str">
            <v>续费</v>
          </cell>
          <cell r="R1445" t="str">
            <v>提前充值</v>
          </cell>
          <cell r="S1445" t="str">
            <v>家庭用户</v>
          </cell>
          <cell r="T1445" t="str">
            <v>FTTH</v>
          </cell>
          <cell r="U1445" t="str">
            <v>郑珊珊(zhengshans)</v>
          </cell>
          <cell r="V1445" t="str">
            <v>ZY高埗营业厅</v>
          </cell>
          <cell r="W1445" t="str">
            <v/>
          </cell>
          <cell r="X1445" t="str">
            <v>高埗区</v>
          </cell>
          <cell r="Y1445">
            <v>0</v>
          </cell>
          <cell r="Z1445">
            <v>0</v>
          </cell>
          <cell r="AA1445" t="str">
            <v>高埗区</v>
          </cell>
          <cell r="AB1445" t="str">
            <v>18</v>
          </cell>
          <cell r="AC1445">
            <v>12</v>
          </cell>
          <cell r="AD1445">
            <v>12</v>
          </cell>
          <cell r="AE1445" t="str">
            <v>是</v>
          </cell>
          <cell r="AF1445" t="str">
            <v/>
          </cell>
          <cell r="AG1445" t="str">
            <v>价值宽带</v>
          </cell>
          <cell r="AH1445" t="str">
            <v>续后期</v>
          </cell>
          <cell r="AI1445" t="str">
            <v>否</v>
          </cell>
          <cell r="AO1445">
            <v>0</v>
          </cell>
          <cell r="AR1445" t="str">
            <v>金凤凰区</v>
          </cell>
        </row>
        <row r="1446">
          <cell r="F1446">
            <v>13763113121</v>
          </cell>
          <cell r="G1446" t="str">
            <v>13763113121</v>
          </cell>
          <cell r="H1446" t="str">
            <v>安锐</v>
          </cell>
          <cell r="I1446" t="str">
            <v>预付费东莞个人新装或续费1088元包12个月，10M（悦享）</v>
          </cell>
          <cell r="J1446">
            <v>1088</v>
          </cell>
          <cell r="K1446">
            <v>1088</v>
          </cell>
          <cell r="L1446" t="str">
            <v>2013-06-16</v>
          </cell>
          <cell r="M1446">
            <v>42171</v>
          </cell>
          <cell r="N1446" t="str">
            <v>2016-06-17</v>
          </cell>
          <cell r="O1446" t="str">
            <v>2015-06-17</v>
          </cell>
          <cell r="P1446" t="str">
            <v>宽带预付费</v>
          </cell>
          <cell r="Q1446" t="str">
            <v>续费</v>
          </cell>
          <cell r="R1446" t="str">
            <v>往月充值</v>
          </cell>
          <cell r="S1446" t="str">
            <v>家庭用户</v>
          </cell>
          <cell r="T1446" t="str">
            <v>FTTH</v>
          </cell>
          <cell r="U1446" t="str">
            <v>郑珊珊(zhengshans)</v>
          </cell>
          <cell r="V1446" t="str">
            <v>DSBR高埗左小兵</v>
          </cell>
          <cell r="W1446" t="str">
            <v/>
          </cell>
          <cell r="X1446" t="str">
            <v>高埗区</v>
          </cell>
          <cell r="Y1446">
            <v>0</v>
          </cell>
          <cell r="Z1446">
            <v>0</v>
          </cell>
          <cell r="AA1446" t="str">
            <v>高埗区</v>
          </cell>
          <cell r="AB1446" t="str">
            <v>17</v>
          </cell>
          <cell r="AC1446">
            <v>10</v>
          </cell>
          <cell r="AD1446">
            <v>12</v>
          </cell>
          <cell r="AE1446" t="str">
            <v>是</v>
          </cell>
          <cell r="AF1446" t="str">
            <v/>
          </cell>
          <cell r="AG1446" t="str">
            <v>价值宽带</v>
          </cell>
          <cell r="AH1446" t="str">
            <v>续本月</v>
          </cell>
          <cell r="AI1446" t="str">
            <v>是</v>
          </cell>
          <cell r="AJ1446">
            <v>13763113121</v>
          </cell>
          <cell r="AO1446" t="str">
            <v>悦享</v>
          </cell>
          <cell r="AR1446" t="str">
            <v>金凤凰区</v>
          </cell>
        </row>
        <row r="1447">
          <cell r="F1447">
            <v>13926810407</v>
          </cell>
          <cell r="G1447" t="str">
            <v>13926810407</v>
          </cell>
          <cell r="H1447" t="str">
            <v>张绍为</v>
          </cell>
          <cell r="I1447" t="str">
            <v>预付费东莞住宅新装或续费888元包年，带宽12M</v>
          </cell>
          <cell r="J1447">
            <v>888</v>
          </cell>
          <cell r="K1447">
            <v>888</v>
          </cell>
          <cell r="L1447" t="str">
            <v>2009-12-28</v>
          </cell>
          <cell r="M1447">
            <v>42213</v>
          </cell>
          <cell r="N1447" t="str">
            <v>2016-07-28</v>
          </cell>
          <cell r="O1447" t="str">
            <v>2015-06-22</v>
          </cell>
          <cell r="P1447" t="str">
            <v>宽带预付费</v>
          </cell>
          <cell r="Q1447" t="str">
            <v>续费</v>
          </cell>
          <cell r="R1447" t="str">
            <v>提前充值</v>
          </cell>
          <cell r="S1447" t="str">
            <v>家庭用户</v>
          </cell>
          <cell r="T1447" t="str">
            <v>FTTH</v>
          </cell>
          <cell r="U1447" t="str">
            <v>郑珊珊(zhengshans)</v>
          </cell>
          <cell r="V1447" t="str">
            <v>ZY高埗营业厅</v>
          </cell>
          <cell r="W1447" t="str">
            <v/>
          </cell>
          <cell r="X1447" t="str">
            <v>高埗区</v>
          </cell>
          <cell r="Y1447">
            <v>0</v>
          </cell>
          <cell r="Z1447">
            <v>0</v>
          </cell>
          <cell r="AA1447" t="str">
            <v>高埗区</v>
          </cell>
          <cell r="AB1447" t="str">
            <v>22</v>
          </cell>
          <cell r="AC1447">
            <v>12</v>
          </cell>
          <cell r="AD1447">
            <v>12</v>
          </cell>
          <cell r="AE1447" t="str">
            <v>是</v>
          </cell>
          <cell r="AF1447" t="str">
            <v/>
          </cell>
          <cell r="AG1447" t="str">
            <v>价值宽带</v>
          </cell>
          <cell r="AH1447" t="str">
            <v>续后期</v>
          </cell>
          <cell r="AI1447" t="str">
            <v>否</v>
          </cell>
          <cell r="AO1447">
            <v>0</v>
          </cell>
          <cell r="AR1447" t="str">
            <v>三阳区</v>
          </cell>
        </row>
        <row r="1448">
          <cell r="F1448">
            <v>15817538035</v>
          </cell>
          <cell r="G1448" t="str">
            <v>15817538035</v>
          </cell>
          <cell r="H1448" t="str">
            <v>杨茂林</v>
          </cell>
          <cell r="I1448" t="str">
            <v>预付费东莞住宅新装或续费888元包年，带宽12M</v>
          </cell>
          <cell r="J1448">
            <v>888</v>
          </cell>
          <cell r="K1448">
            <v>888</v>
          </cell>
          <cell r="L1448" t="str">
            <v>2013-06-16</v>
          </cell>
          <cell r="M1448">
            <v>42171</v>
          </cell>
          <cell r="N1448" t="str">
            <v>2016-06-16</v>
          </cell>
          <cell r="O1448" t="str">
            <v>2015-06-16</v>
          </cell>
          <cell r="P1448" t="str">
            <v>宽带预付费</v>
          </cell>
          <cell r="Q1448" t="str">
            <v>续费</v>
          </cell>
          <cell r="R1448" t="str">
            <v>提前充值</v>
          </cell>
          <cell r="S1448" t="str">
            <v>家庭用户</v>
          </cell>
          <cell r="T1448" t="str">
            <v>FTTH</v>
          </cell>
          <cell r="U1448" t="str">
            <v>郑珊珊(zhengshans)</v>
          </cell>
          <cell r="V1448" t="str">
            <v>ZX高埗左小兵</v>
          </cell>
          <cell r="W1448" t="str">
            <v/>
          </cell>
          <cell r="X1448" t="str">
            <v>高埗区</v>
          </cell>
          <cell r="Y1448">
            <v>0</v>
          </cell>
          <cell r="Z1448">
            <v>0</v>
          </cell>
          <cell r="AA1448" t="str">
            <v>高埗区</v>
          </cell>
          <cell r="AB1448" t="str">
            <v>16</v>
          </cell>
          <cell r="AC1448">
            <v>12</v>
          </cell>
          <cell r="AD1448">
            <v>12</v>
          </cell>
          <cell r="AE1448" t="str">
            <v>是</v>
          </cell>
          <cell r="AF1448" t="str">
            <v/>
          </cell>
          <cell r="AG1448" t="str">
            <v>价值宽带</v>
          </cell>
          <cell r="AH1448" t="str">
            <v>续本月</v>
          </cell>
          <cell r="AI1448" t="str">
            <v>是</v>
          </cell>
          <cell r="AJ1448">
            <v>15817538035</v>
          </cell>
          <cell r="AO1448">
            <v>0</v>
          </cell>
          <cell r="AR1448" t="str">
            <v>上沙区</v>
          </cell>
        </row>
        <row r="1449">
          <cell r="F1449">
            <v>15899619351</v>
          </cell>
          <cell r="G1449" t="str">
            <v>15899619351</v>
          </cell>
          <cell r="H1449" t="str">
            <v>赫军涛</v>
          </cell>
          <cell r="I1449" t="str">
            <v>预付费东莞住宅新装或续费888元包年，带宽12M</v>
          </cell>
          <cell r="J1449">
            <v>888</v>
          </cell>
          <cell r="K1449">
            <v>888</v>
          </cell>
          <cell r="L1449" t="str">
            <v>2013-06-17</v>
          </cell>
          <cell r="M1449">
            <v>42172</v>
          </cell>
          <cell r="N1449" t="str">
            <v>2016-06-19</v>
          </cell>
          <cell r="O1449" t="str">
            <v>2015-06-19</v>
          </cell>
          <cell r="P1449" t="str">
            <v>宽带预付费</v>
          </cell>
          <cell r="Q1449" t="str">
            <v>续费</v>
          </cell>
          <cell r="R1449" t="str">
            <v>往月充值</v>
          </cell>
          <cell r="S1449" t="str">
            <v>家庭用户</v>
          </cell>
          <cell r="T1449" t="str">
            <v>FTTH</v>
          </cell>
          <cell r="U1449" t="str">
            <v>郑珊珊(zhengshans)</v>
          </cell>
          <cell r="V1449" t="str">
            <v>ZY高埗营业厅</v>
          </cell>
          <cell r="W1449" t="str">
            <v/>
          </cell>
          <cell r="X1449" t="str">
            <v>高埗区</v>
          </cell>
          <cell r="Y1449">
            <v>0</v>
          </cell>
          <cell r="Z1449">
            <v>0</v>
          </cell>
          <cell r="AA1449" t="str">
            <v>高埗区</v>
          </cell>
          <cell r="AB1449" t="str">
            <v>19</v>
          </cell>
          <cell r="AC1449">
            <v>12</v>
          </cell>
          <cell r="AD1449">
            <v>12</v>
          </cell>
          <cell r="AE1449" t="str">
            <v>是</v>
          </cell>
          <cell r="AF1449" t="str">
            <v/>
          </cell>
          <cell r="AG1449" t="str">
            <v>价值宽带</v>
          </cell>
          <cell r="AH1449" t="str">
            <v>续本月</v>
          </cell>
          <cell r="AI1449" t="str">
            <v>是</v>
          </cell>
          <cell r="AJ1449">
            <v>15899619351</v>
          </cell>
          <cell r="AO1449">
            <v>0</v>
          </cell>
          <cell r="AR1449" t="str">
            <v>乌沙区</v>
          </cell>
        </row>
        <row r="1450">
          <cell r="F1450">
            <v>15918356739</v>
          </cell>
          <cell r="G1450" t="str">
            <v>15918356739</v>
          </cell>
          <cell r="H1450" t="str">
            <v>焦栋梁</v>
          </cell>
          <cell r="I1450" t="str">
            <v>预付费东莞住宅新装或续费888元包年，带宽12M</v>
          </cell>
          <cell r="J1450">
            <v>888</v>
          </cell>
          <cell r="K1450">
            <v>888</v>
          </cell>
          <cell r="L1450" t="str">
            <v>2009-10-11</v>
          </cell>
          <cell r="M1450">
            <v>42169</v>
          </cell>
          <cell r="N1450" t="str">
            <v>2016-06-15</v>
          </cell>
          <cell r="O1450" t="str">
            <v>2015-06-15</v>
          </cell>
          <cell r="P1450" t="str">
            <v>宽带预付费</v>
          </cell>
          <cell r="Q1450" t="str">
            <v>续费</v>
          </cell>
          <cell r="R1450" t="str">
            <v>往月充值</v>
          </cell>
          <cell r="S1450" t="str">
            <v>网吧</v>
          </cell>
          <cell r="T1450" t="str">
            <v>FTTH</v>
          </cell>
          <cell r="U1450" t="str">
            <v>郑珊珊(zhengshans)</v>
          </cell>
          <cell r="V1450" t="str">
            <v>ZY高埗营业厅</v>
          </cell>
          <cell r="W1450" t="str">
            <v/>
          </cell>
          <cell r="X1450" t="str">
            <v>高埗区</v>
          </cell>
          <cell r="Y1450">
            <v>0</v>
          </cell>
          <cell r="Z1450">
            <v>0</v>
          </cell>
          <cell r="AA1450" t="str">
            <v>高埗区</v>
          </cell>
          <cell r="AB1450" t="str">
            <v>15</v>
          </cell>
          <cell r="AC1450">
            <v>12</v>
          </cell>
          <cell r="AD1450">
            <v>12</v>
          </cell>
          <cell r="AE1450" t="str">
            <v>是</v>
          </cell>
          <cell r="AF1450" t="str">
            <v/>
          </cell>
          <cell r="AG1450" t="str">
            <v>价值宽带</v>
          </cell>
          <cell r="AH1450" t="str">
            <v>续本月</v>
          </cell>
          <cell r="AI1450" t="str">
            <v>是</v>
          </cell>
          <cell r="AJ1450">
            <v>15918356739</v>
          </cell>
          <cell r="AO1450">
            <v>0</v>
          </cell>
          <cell r="AR1450" t="str">
            <v>乌沙区</v>
          </cell>
        </row>
        <row r="1451">
          <cell r="F1451">
            <v>18824657706</v>
          </cell>
          <cell r="G1451" t="str">
            <v>18824657706</v>
          </cell>
          <cell r="H1451" t="str">
            <v>曾有甜</v>
          </cell>
          <cell r="I1451" t="str">
            <v>预付费东莞住宅新装或续费888元包年，带宽12M</v>
          </cell>
          <cell r="J1451">
            <v>888</v>
          </cell>
          <cell r="K1451">
            <v>888</v>
          </cell>
          <cell r="L1451" t="str">
            <v>2013-06-16</v>
          </cell>
          <cell r="M1451">
            <v>42171</v>
          </cell>
          <cell r="N1451" t="str">
            <v>2016-06-20</v>
          </cell>
          <cell r="O1451" t="str">
            <v>2015-06-20</v>
          </cell>
          <cell r="P1451" t="str">
            <v>宽带预付费</v>
          </cell>
          <cell r="Q1451" t="str">
            <v>续费</v>
          </cell>
          <cell r="R1451" t="str">
            <v>往月充值</v>
          </cell>
          <cell r="S1451" t="str">
            <v>家庭用户</v>
          </cell>
          <cell r="T1451" t="str">
            <v>FTTH</v>
          </cell>
          <cell r="U1451" t="str">
            <v>郑珊珊(zhengshans)</v>
          </cell>
          <cell r="V1451" t="str">
            <v>ZX高埗左小兵</v>
          </cell>
          <cell r="W1451" t="str">
            <v/>
          </cell>
          <cell r="X1451" t="str">
            <v>高埗区</v>
          </cell>
          <cell r="Y1451">
            <v>0</v>
          </cell>
          <cell r="Z1451">
            <v>0</v>
          </cell>
          <cell r="AA1451" t="str">
            <v>高埗区</v>
          </cell>
          <cell r="AB1451" t="str">
            <v>20</v>
          </cell>
          <cell r="AC1451">
            <v>12</v>
          </cell>
          <cell r="AD1451">
            <v>12</v>
          </cell>
          <cell r="AE1451" t="str">
            <v>是</v>
          </cell>
          <cell r="AF1451" t="str">
            <v/>
          </cell>
          <cell r="AG1451" t="str">
            <v>价值宽带</v>
          </cell>
          <cell r="AH1451" t="str">
            <v>续本月</v>
          </cell>
          <cell r="AI1451" t="str">
            <v>是</v>
          </cell>
          <cell r="AJ1451">
            <v>18824657706</v>
          </cell>
          <cell r="AO1451">
            <v>0</v>
          </cell>
          <cell r="AR1451" t="str">
            <v>博美区</v>
          </cell>
        </row>
        <row r="1452">
          <cell r="F1452">
            <v>13414379390</v>
          </cell>
          <cell r="G1452" t="str">
            <v>13414379390</v>
          </cell>
          <cell r="H1452" t="str">
            <v>王金涛</v>
          </cell>
          <cell r="I1452" t="str">
            <v>预付费东莞住宅新装或续费888元包年，带宽12M</v>
          </cell>
          <cell r="J1452">
            <v>888</v>
          </cell>
          <cell r="K1452">
            <v>888</v>
          </cell>
          <cell r="L1452" t="str">
            <v>2012-04-25</v>
          </cell>
          <cell r="M1452">
            <v>42180</v>
          </cell>
          <cell r="N1452" t="str">
            <v>2016-06-25</v>
          </cell>
          <cell r="O1452" t="str">
            <v>2015-06-20</v>
          </cell>
          <cell r="P1452" t="str">
            <v>宽带预付费</v>
          </cell>
          <cell r="Q1452" t="str">
            <v>续费</v>
          </cell>
          <cell r="R1452" t="str">
            <v>提前充值</v>
          </cell>
          <cell r="S1452" t="str">
            <v>家庭用户</v>
          </cell>
          <cell r="T1452" t="str">
            <v>FTTH</v>
          </cell>
          <cell r="U1452" t="str">
            <v>杜秋月(duqiuy)</v>
          </cell>
          <cell r="V1452" t="str">
            <v>DSBR东城伍宜勇</v>
          </cell>
          <cell r="W1452" t="str">
            <v>电商价值宽带营销</v>
          </cell>
          <cell r="X1452" t="str">
            <v>东城区</v>
          </cell>
          <cell r="Y1452">
            <v>0</v>
          </cell>
          <cell r="Z1452">
            <v>0</v>
          </cell>
          <cell r="AA1452" t="str">
            <v>东城区</v>
          </cell>
          <cell r="AB1452" t="str">
            <v>20</v>
          </cell>
          <cell r="AC1452">
            <v>12</v>
          </cell>
          <cell r="AD1452">
            <v>12</v>
          </cell>
          <cell r="AE1452" t="str">
            <v>是</v>
          </cell>
          <cell r="AF1452" t="str">
            <v/>
          </cell>
          <cell r="AG1452" t="str">
            <v>价值宽带</v>
          </cell>
          <cell r="AH1452" t="str">
            <v>续本月</v>
          </cell>
          <cell r="AI1452" t="str">
            <v>是</v>
          </cell>
          <cell r="AJ1452">
            <v>13414379390</v>
          </cell>
          <cell r="AO1452">
            <v>0</v>
          </cell>
          <cell r="AR1452" t="str">
            <v>光宝区</v>
          </cell>
        </row>
        <row r="1453">
          <cell r="F1453">
            <v>13631754876</v>
          </cell>
          <cell r="G1453" t="str">
            <v>13631754876</v>
          </cell>
          <cell r="H1453" t="str">
            <v>黄燕平</v>
          </cell>
          <cell r="I1453" t="str">
            <v>预付费东莞住宅新装或续费768元包年，带宽4M</v>
          </cell>
          <cell r="J1453">
            <v>768</v>
          </cell>
          <cell r="K1453">
            <v>768</v>
          </cell>
          <cell r="L1453" t="str">
            <v>2013-06-16</v>
          </cell>
          <cell r="M1453">
            <v>42173</v>
          </cell>
          <cell r="N1453" t="str">
            <v>2016-06-18</v>
          </cell>
          <cell r="O1453" t="str">
            <v>2015-06-16</v>
          </cell>
          <cell r="P1453" t="str">
            <v>宽带预付费</v>
          </cell>
          <cell r="Q1453" t="str">
            <v>续费</v>
          </cell>
          <cell r="R1453" t="str">
            <v>提前充值</v>
          </cell>
          <cell r="S1453" t="str">
            <v>家庭用户</v>
          </cell>
          <cell r="T1453" t="str">
            <v>FTTH</v>
          </cell>
          <cell r="U1453" t="str">
            <v>阮珠妹(ruanzm)</v>
          </cell>
          <cell r="V1453" t="str">
            <v>ZX东城伍宜勇</v>
          </cell>
          <cell r="W1453" t="str">
            <v>电商价值宽带营销</v>
          </cell>
          <cell r="X1453" t="str">
            <v>东城区</v>
          </cell>
          <cell r="Y1453">
            <v>0</v>
          </cell>
          <cell r="Z1453">
            <v>0</v>
          </cell>
          <cell r="AA1453" t="str">
            <v>东城区</v>
          </cell>
          <cell r="AB1453" t="str">
            <v>16</v>
          </cell>
          <cell r="AC1453">
            <v>4</v>
          </cell>
          <cell r="AD1453">
            <v>12</v>
          </cell>
          <cell r="AE1453" t="str">
            <v>是</v>
          </cell>
          <cell r="AF1453" t="str">
            <v/>
          </cell>
          <cell r="AG1453" t="str">
            <v>否</v>
          </cell>
          <cell r="AH1453" t="str">
            <v>续本月</v>
          </cell>
          <cell r="AI1453" t="str">
            <v>是</v>
          </cell>
          <cell r="AJ1453">
            <v>13631754876</v>
          </cell>
          <cell r="AO1453">
            <v>0</v>
          </cell>
          <cell r="AR1453" t="str">
            <v>街口区</v>
          </cell>
        </row>
        <row r="1454">
          <cell r="F1454">
            <v>15814172020</v>
          </cell>
          <cell r="G1454" t="str">
            <v>15814172020</v>
          </cell>
          <cell r="H1454" t="str">
            <v>陈鹏</v>
          </cell>
          <cell r="I1454" t="str">
            <v>预付费东莞住宅新装或续费1408元包2年，带宽12M</v>
          </cell>
          <cell r="J1454">
            <v>1408</v>
          </cell>
          <cell r="K1454">
            <v>1408</v>
          </cell>
          <cell r="L1454" t="str">
            <v>2012-06-18</v>
          </cell>
          <cell r="M1454">
            <v>42173</v>
          </cell>
          <cell r="N1454" t="str">
            <v>2017-06-18</v>
          </cell>
          <cell r="O1454" t="str">
            <v>2015-06-16</v>
          </cell>
          <cell r="P1454" t="str">
            <v>宽带预付费</v>
          </cell>
          <cell r="Q1454" t="str">
            <v>续费</v>
          </cell>
          <cell r="R1454" t="str">
            <v>提前充值</v>
          </cell>
          <cell r="S1454" t="str">
            <v>家庭用户</v>
          </cell>
          <cell r="T1454" t="str">
            <v>FTTH</v>
          </cell>
          <cell r="U1454" t="str">
            <v>阮珠妹(ruanzm)</v>
          </cell>
          <cell r="V1454" t="str">
            <v>ZX东城伍宜勇</v>
          </cell>
          <cell r="W1454" t="str">
            <v>电商价值宽带营销</v>
          </cell>
          <cell r="X1454" t="str">
            <v>东城区</v>
          </cell>
          <cell r="Y1454">
            <v>0</v>
          </cell>
          <cell r="Z1454">
            <v>0</v>
          </cell>
          <cell r="AA1454" t="str">
            <v>东城区</v>
          </cell>
          <cell r="AB1454" t="str">
            <v>16</v>
          </cell>
          <cell r="AC1454">
            <v>12</v>
          </cell>
          <cell r="AD1454">
            <v>24</v>
          </cell>
          <cell r="AE1454" t="str">
            <v>是</v>
          </cell>
          <cell r="AF1454" t="str">
            <v/>
          </cell>
          <cell r="AG1454" t="str">
            <v>价值宽带</v>
          </cell>
          <cell r="AH1454" t="str">
            <v>续本月</v>
          </cell>
          <cell r="AI1454" t="str">
            <v>是</v>
          </cell>
          <cell r="AJ1454">
            <v>15814172020</v>
          </cell>
          <cell r="AO1454">
            <v>0</v>
          </cell>
          <cell r="AR1454" t="str">
            <v>光宝区</v>
          </cell>
        </row>
        <row r="1455">
          <cell r="F1455">
            <v>18820316260</v>
          </cell>
          <cell r="G1455" t="str">
            <v>18820316260</v>
          </cell>
          <cell r="H1455" t="str">
            <v>陈小甜</v>
          </cell>
          <cell r="I1455" t="str">
            <v>预付费东莞住宅新装或续费680元包年，带宽4M</v>
          </cell>
          <cell r="J1455">
            <v>680</v>
          </cell>
          <cell r="K1455">
            <v>680</v>
          </cell>
          <cell r="L1455" t="str">
            <v>2014-12-22</v>
          </cell>
          <cell r="M1455">
            <v>42177</v>
          </cell>
          <cell r="N1455" t="str">
            <v>2016-06-22</v>
          </cell>
          <cell r="O1455" t="str">
            <v>2015-06-20</v>
          </cell>
          <cell r="P1455" t="str">
            <v>宽带预付费</v>
          </cell>
          <cell r="Q1455" t="str">
            <v>续费</v>
          </cell>
          <cell r="R1455" t="str">
            <v>提前充值</v>
          </cell>
          <cell r="S1455" t="str">
            <v>家庭用户</v>
          </cell>
          <cell r="T1455" t="str">
            <v>(传统)XDSL</v>
          </cell>
          <cell r="U1455" t="str">
            <v>杜秋月(duqiuy)</v>
          </cell>
          <cell r="V1455" t="str">
            <v>ZX东城伍宜勇</v>
          </cell>
          <cell r="W1455" t="str">
            <v/>
          </cell>
          <cell r="X1455" t="str">
            <v>东城区</v>
          </cell>
          <cell r="Y1455">
            <v>0</v>
          </cell>
          <cell r="Z1455">
            <v>0</v>
          </cell>
          <cell r="AA1455" t="str">
            <v>东城区</v>
          </cell>
          <cell r="AB1455" t="str">
            <v>20</v>
          </cell>
          <cell r="AC1455">
            <v>4</v>
          </cell>
          <cell r="AD1455">
            <v>12</v>
          </cell>
          <cell r="AE1455" t="str">
            <v>否</v>
          </cell>
          <cell r="AF1455" t="str">
            <v/>
          </cell>
          <cell r="AG1455" t="str">
            <v>否</v>
          </cell>
          <cell r="AH1455" t="str">
            <v>续本月</v>
          </cell>
          <cell r="AI1455" t="str">
            <v>否</v>
          </cell>
          <cell r="AO1455">
            <v>0</v>
          </cell>
          <cell r="AR1455" t="str">
            <v>光宝区</v>
          </cell>
        </row>
        <row r="1456">
          <cell r="F1456">
            <v>13412939168</v>
          </cell>
          <cell r="G1456" t="str">
            <v>13412939168</v>
          </cell>
          <cell r="H1456" t="str">
            <v>张莉</v>
          </cell>
          <cell r="I1456" t="str">
            <v>预付费东莞住宅新装或续费888元包年，带宽12M</v>
          </cell>
          <cell r="J1456">
            <v>888</v>
          </cell>
          <cell r="K1456">
            <v>888</v>
          </cell>
          <cell r="L1456" t="str">
            <v>2014-07-31</v>
          </cell>
          <cell r="M1456">
            <v>42216</v>
          </cell>
          <cell r="N1456" t="str">
            <v>2016-07-31</v>
          </cell>
          <cell r="O1456" t="str">
            <v>2015-06-18</v>
          </cell>
          <cell r="P1456" t="str">
            <v>宽带预付费</v>
          </cell>
          <cell r="Q1456" t="str">
            <v>续费</v>
          </cell>
          <cell r="R1456" t="str">
            <v>提前充值</v>
          </cell>
          <cell r="S1456" t="str">
            <v>家庭用户</v>
          </cell>
          <cell r="T1456" t="str">
            <v>FTTH</v>
          </cell>
          <cell r="U1456" t="str">
            <v>郑珊珊(zhengshans)</v>
          </cell>
          <cell r="V1456" t="str">
            <v>DSBR高步周国强</v>
          </cell>
          <cell r="W1456" t="str">
            <v/>
          </cell>
          <cell r="X1456" t="str">
            <v>高埗区</v>
          </cell>
          <cell r="Y1456">
            <v>0</v>
          </cell>
          <cell r="Z1456">
            <v>0</v>
          </cell>
          <cell r="AA1456" t="str">
            <v>高埗区</v>
          </cell>
          <cell r="AB1456" t="str">
            <v>18</v>
          </cell>
          <cell r="AC1456">
            <v>12</v>
          </cell>
          <cell r="AD1456">
            <v>12</v>
          </cell>
          <cell r="AE1456" t="str">
            <v>是</v>
          </cell>
          <cell r="AF1456" t="str">
            <v/>
          </cell>
          <cell r="AG1456" t="str">
            <v>价值宽带</v>
          </cell>
          <cell r="AH1456" t="str">
            <v>续后期</v>
          </cell>
          <cell r="AI1456" t="str">
            <v>否</v>
          </cell>
          <cell r="AO1456">
            <v>0</v>
          </cell>
          <cell r="AR1456" t="str">
            <v>光宝区</v>
          </cell>
        </row>
        <row r="1457">
          <cell r="F1457">
            <v>13415969131</v>
          </cell>
          <cell r="G1457" t="str">
            <v>13415969131</v>
          </cell>
          <cell r="H1457" t="str">
            <v>何玉英</v>
          </cell>
          <cell r="I1457" t="str">
            <v>预付费东莞住宅新装或续费888元包年，带宽12M</v>
          </cell>
          <cell r="J1457">
            <v>888</v>
          </cell>
          <cell r="K1457">
            <v>888</v>
          </cell>
          <cell r="L1457" t="str">
            <v>2013-06-18</v>
          </cell>
          <cell r="M1457">
            <v>42173</v>
          </cell>
          <cell r="N1457" t="str">
            <v>2016-06-23</v>
          </cell>
          <cell r="O1457" t="str">
            <v>2015-06-23</v>
          </cell>
          <cell r="P1457" t="str">
            <v>宽带预付费</v>
          </cell>
          <cell r="Q1457" t="str">
            <v>续费</v>
          </cell>
          <cell r="R1457" t="str">
            <v>往月充值</v>
          </cell>
          <cell r="S1457" t="str">
            <v>家庭用户</v>
          </cell>
          <cell r="T1457" t="str">
            <v>FTTH</v>
          </cell>
          <cell r="U1457" t="str">
            <v>郑珊珊(zhengshans)</v>
          </cell>
          <cell r="V1457" t="str">
            <v>ZX高埗杨维邦</v>
          </cell>
          <cell r="W1457" t="str">
            <v>电商价值宽带营销</v>
          </cell>
          <cell r="X1457" t="str">
            <v>高埗区</v>
          </cell>
          <cell r="Y1457">
            <v>0</v>
          </cell>
          <cell r="Z1457">
            <v>0</v>
          </cell>
          <cell r="AA1457" t="str">
            <v>高埗区</v>
          </cell>
          <cell r="AB1457" t="str">
            <v>23</v>
          </cell>
          <cell r="AC1457">
            <v>12</v>
          </cell>
          <cell r="AD1457">
            <v>12</v>
          </cell>
          <cell r="AE1457" t="str">
            <v>是</v>
          </cell>
          <cell r="AF1457" t="str">
            <v/>
          </cell>
          <cell r="AG1457" t="str">
            <v>价值宽带</v>
          </cell>
          <cell r="AH1457" t="str">
            <v>续本月</v>
          </cell>
          <cell r="AI1457" t="str">
            <v>是</v>
          </cell>
          <cell r="AJ1457">
            <v>13415969131</v>
          </cell>
          <cell r="AO1457">
            <v>0</v>
          </cell>
          <cell r="AR1457" t="str">
            <v>街口区</v>
          </cell>
        </row>
        <row r="1458">
          <cell r="F1458">
            <v>13418392600</v>
          </cell>
          <cell r="G1458" t="str">
            <v>13418392600</v>
          </cell>
          <cell r="H1458" t="str">
            <v>何亮</v>
          </cell>
          <cell r="I1458" t="str">
            <v>预付费东莞住宅新装或续费1088元包年，带宽10M</v>
          </cell>
          <cell r="J1458">
            <v>-888</v>
          </cell>
          <cell r="K1458">
            <v>-888</v>
          </cell>
          <cell r="L1458" t="str">
            <v>2012-06-16</v>
          </cell>
          <cell r="M1458">
            <v>42175</v>
          </cell>
          <cell r="N1458" t="str">
            <v>2015-06-20</v>
          </cell>
          <cell r="O1458" t="str">
            <v>2015-06-19</v>
          </cell>
          <cell r="P1458" t="str">
            <v>宽带预付费</v>
          </cell>
          <cell r="Q1458" t="str">
            <v>宽带冲正</v>
          </cell>
          <cell r="R1458" t="str">
            <v>提前充值</v>
          </cell>
          <cell r="S1458" t="str">
            <v>家庭用户</v>
          </cell>
          <cell r="T1458" t="str">
            <v>FTTH</v>
          </cell>
          <cell r="U1458" t="str">
            <v>郑珊珊(zhengshans)</v>
          </cell>
          <cell r="V1458" t="str">
            <v>ZX高埗杨维邦</v>
          </cell>
          <cell r="W1458" t="str">
            <v>电商价值宽带营销</v>
          </cell>
          <cell r="X1458" t="str">
            <v>高埗区</v>
          </cell>
          <cell r="Y1458">
            <v>0</v>
          </cell>
          <cell r="Z1458">
            <v>0</v>
          </cell>
          <cell r="AA1458" t="str">
            <v>高埗区</v>
          </cell>
          <cell r="AB1458" t="str">
            <v>19</v>
          </cell>
          <cell r="AC1458">
            <v>10</v>
          </cell>
          <cell r="AD1458">
            <v>12</v>
          </cell>
          <cell r="AE1458" t="str">
            <v>是</v>
          </cell>
          <cell r="AF1458" t="str">
            <v/>
          </cell>
          <cell r="AG1458" t="str">
            <v>价值宽带</v>
          </cell>
          <cell r="AH1458" t="str">
            <v>续本月</v>
          </cell>
          <cell r="AI1458" t="str">
            <v>是</v>
          </cell>
          <cell r="AJ1458">
            <v>13418392600</v>
          </cell>
          <cell r="AO1458">
            <v>0</v>
          </cell>
          <cell r="AR1458" t="str">
            <v>上沙区</v>
          </cell>
        </row>
        <row r="1459">
          <cell r="F1459">
            <v>13423002357</v>
          </cell>
          <cell r="G1459" t="str">
            <v>13423002357</v>
          </cell>
          <cell r="H1459" t="str">
            <v>熊平桂</v>
          </cell>
          <cell r="I1459" t="str">
            <v>预付费东莞住宅新装或续费888元包年，带宽12M</v>
          </cell>
          <cell r="J1459">
            <v>888</v>
          </cell>
          <cell r="K1459">
            <v>888</v>
          </cell>
          <cell r="L1459" t="str">
            <v>2011-06-20</v>
          </cell>
          <cell r="M1459">
            <v>42175</v>
          </cell>
          <cell r="N1459" t="str">
            <v>2016-06-20</v>
          </cell>
          <cell r="O1459" t="str">
            <v>2015-06-17</v>
          </cell>
          <cell r="P1459" t="str">
            <v>宽带预付费</v>
          </cell>
          <cell r="Q1459" t="str">
            <v>续费</v>
          </cell>
          <cell r="R1459" t="str">
            <v>提前充值</v>
          </cell>
          <cell r="S1459" t="str">
            <v>家庭用户</v>
          </cell>
          <cell r="T1459" t="str">
            <v>FTTH</v>
          </cell>
          <cell r="U1459" t="str">
            <v>郑珊珊(zhengshans)</v>
          </cell>
          <cell r="V1459" t="str">
            <v>ZX高埗欧仁</v>
          </cell>
          <cell r="W1459" t="str">
            <v/>
          </cell>
          <cell r="X1459" t="str">
            <v>高埗区</v>
          </cell>
          <cell r="Y1459">
            <v>0</v>
          </cell>
          <cell r="Z1459">
            <v>0</v>
          </cell>
          <cell r="AA1459" t="str">
            <v>高埗区</v>
          </cell>
          <cell r="AB1459" t="str">
            <v>17</v>
          </cell>
          <cell r="AC1459">
            <v>12</v>
          </cell>
          <cell r="AD1459">
            <v>12</v>
          </cell>
          <cell r="AE1459" t="str">
            <v>是</v>
          </cell>
          <cell r="AF1459" t="str">
            <v/>
          </cell>
          <cell r="AG1459" t="str">
            <v>价值宽带</v>
          </cell>
          <cell r="AH1459" t="str">
            <v>续本月</v>
          </cell>
          <cell r="AI1459" t="str">
            <v>是</v>
          </cell>
          <cell r="AJ1459">
            <v>13423002357</v>
          </cell>
          <cell r="AO1459">
            <v>0</v>
          </cell>
          <cell r="AR1459" t="str">
            <v>光宝区</v>
          </cell>
        </row>
        <row r="1460">
          <cell r="F1460">
            <v>13431201234</v>
          </cell>
          <cell r="G1460" t="str">
            <v>13431201234</v>
          </cell>
          <cell r="H1460" t="str">
            <v>邵德勇</v>
          </cell>
          <cell r="I1460" t="str">
            <v>预付费东莞住宅新装或续费888元包年，带宽12M</v>
          </cell>
          <cell r="J1460">
            <v>888</v>
          </cell>
          <cell r="K1460">
            <v>888</v>
          </cell>
          <cell r="L1460" t="str">
            <v>2012-06-17</v>
          </cell>
          <cell r="M1460">
            <v>42172</v>
          </cell>
          <cell r="N1460" t="str">
            <v>2016-06-17</v>
          </cell>
          <cell r="O1460" t="str">
            <v>2015-06-16</v>
          </cell>
          <cell r="P1460" t="str">
            <v>宽带预付费</v>
          </cell>
          <cell r="Q1460" t="str">
            <v>续费</v>
          </cell>
          <cell r="R1460" t="str">
            <v>提前充值</v>
          </cell>
          <cell r="S1460" t="str">
            <v>家庭用户</v>
          </cell>
          <cell r="T1460" t="str">
            <v>FTTH</v>
          </cell>
          <cell r="U1460" t="str">
            <v>郑珊珊(zhengshans)</v>
          </cell>
          <cell r="V1460" t="str">
            <v>ZX高步周国强</v>
          </cell>
          <cell r="W1460" t="str">
            <v/>
          </cell>
          <cell r="X1460" t="str">
            <v>高埗区</v>
          </cell>
          <cell r="Y1460">
            <v>0</v>
          </cell>
          <cell r="Z1460">
            <v>0</v>
          </cell>
          <cell r="AA1460" t="str">
            <v>高埗区</v>
          </cell>
          <cell r="AB1460" t="str">
            <v>16</v>
          </cell>
          <cell r="AC1460">
            <v>12</v>
          </cell>
          <cell r="AD1460">
            <v>12</v>
          </cell>
          <cell r="AE1460" t="str">
            <v>是</v>
          </cell>
          <cell r="AF1460" t="str">
            <v/>
          </cell>
          <cell r="AG1460" t="str">
            <v>价值宽带</v>
          </cell>
          <cell r="AH1460" t="str">
            <v>续本月</v>
          </cell>
          <cell r="AI1460" t="str">
            <v>是</v>
          </cell>
          <cell r="AJ1460">
            <v>13431201234</v>
          </cell>
          <cell r="AO1460">
            <v>0</v>
          </cell>
          <cell r="AR1460" t="str">
            <v>光宝区</v>
          </cell>
        </row>
        <row r="1461">
          <cell r="F1461">
            <v>13537372462</v>
          </cell>
          <cell r="G1461" t="str">
            <v>13537372462</v>
          </cell>
          <cell r="H1461" t="str">
            <v>张美春</v>
          </cell>
          <cell r="I1461" t="str">
            <v>预付费东莞住宅新装或续费888元包年，带宽12M</v>
          </cell>
          <cell r="J1461">
            <v>888</v>
          </cell>
          <cell r="K1461">
            <v>888</v>
          </cell>
          <cell r="L1461" t="str">
            <v>2009-05-11</v>
          </cell>
          <cell r="M1461">
            <v>42193</v>
          </cell>
          <cell r="N1461" t="str">
            <v>2016-07-08</v>
          </cell>
          <cell r="O1461" t="str">
            <v>2015-06-16</v>
          </cell>
          <cell r="P1461" t="str">
            <v>宽带预付费</v>
          </cell>
          <cell r="Q1461" t="str">
            <v>续费</v>
          </cell>
          <cell r="R1461" t="str">
            <v>提前充值</v>
          </cell>
          <cell r="S1461" t="str">
            <v>家庭用户</v>
          </cell>
          <cell r="T1461" t="str">
            <v>FTTH</v>
          </cell>
          <cell r="U1461" t="str">
            <v>郑珊珊(zhengshans)</v>
          </cell>
          <cell r="V1461" t="str">
            <v>ZX高埗杨维邦</v>
          </cell>
          <cell r="W1461" t="str">
            <v/>
          </cell>
          <cell r="X1461" t="str">
            <v>高埗区</v>
          </cell>
          <cell r="Y1461">
            <v>0</v>
          </cell>
          <cell r="Z1461">
            <v>0</v>
          </cell>
          <cell r="AA1461" t="str">
            <v>高埗区</v>
          </cell>
          <cell r="AB1461" t="str">
            <v>16</v>
          </cell>
          <cell r="AC1461">
            <v>12</v>
          </cell>
          <cell r="AD1461">
            <v>12</v>
          </cell>
          <cell r="AE1461" t="str">
            <v>是</v>
          </cell>
          <cell r="AF1461" t="str">
            <v/>
          </cell>
          <cell r="AG1461" t="str">
            <v>价值宽带</v>
          </cell>
          <cell r="AH1461" t="str">
            <v>续后期</v>
          </cell>
          <cell r="AI1461" t="str">
            <v>否</v>
          </cell>
          <cell r="AO1461">
            <v>0</v>
          </cell>
          <cell r="AR1461" t="str">
            <v>上沙区</v>
          </cell>
        </row>
        <row r="1462">
          <cell r="F1462">
            <v>13544787999</v>
          </cell>
          <cell r="G1462" t="str">
            <v>13544787999</v>
          </cell>
          <cell r="H1462" t="str">
            <v>黄燕英</v>
          </cell>
          <cell r="I1462" t="str">
            <v>预付费东莞住宅新装或续费888元包年，带宽12M</v>
          </cell>
          <cell r="J1462">
            <v>888</v>
          </cell>
          <cell r="K1462">
            <v>888</v>
          </cell>
          <cell r="L1462" t="str">
            <v>2012-06-17</v>
          </cell>
          <cell r="M1462">
            <v>42173</v>
          </cell>
          <cell r="N1462" t="str">
            <v>2016-06-18</v>
          </cell>
          <cell r="O1462" t="str">
            <v>2015-06-18</v>
          </cell>
          <cell r="P1462" t="str">
            <v>宽带预付费</v>
          </cell>
          <cell r="Q1462" t="str">
            <v>续费</v>
          </cell>
          <cell r="R1462" t="str">
            <v>提前充值</v>
          </cell>
          <cell r="S1462" t="str">
            <v>家庭用户</v>
          </cell>
          <cell r="T1462" t="str">
            <v>GPON+LAN</v>
          </cell>
          <cell r="U1462" t="str">
            <v>郑珊珊(zhengshans)</v>
          </cell>
          <cell r="V1462" t="str">
            <v>ZX高步周国强</v>
          </cell>
          <cell r="W1462" t="str">
            <v/>
          </cell>
          <cell r="X1462" t="str">
            <v>高埗区</v>
          </cell>
          <cell r="Y1462">
            <v>0</v>
          </cell>
          <cell r="Z1462">
            <v>0</v>
          </cell>
          <cell r="AA1462" t="str">
            <v>高埗区</v>
          </cell>
          <cell r="AB1462" t="str">
            <v>18</v>
          </cell>
          <cell r="AC1462">
            <v>12</v>
          </cell>
          <cell r="AD1462">
            <v>12</v>
          </cell>
          <cell r="AE1462" t="str">
            <v>是</v>
          </cell>
          <cell r="AF1462" t="str">
            <v/>
          </cell>
          <cell r="AG1462" t="str">
            <v>价值宽带</v>
          </cell>
          <cell r="AH1462" t="str">
            <v>续本月</v>
          </cell>
          <cell r="AI1462" t="str">
            <v>是</v>
          </cell>
          <cell r="AJ1462">
            <v>13544787999</v>
          </cell>
          <cell r="AO1462">
            <v>0</v>
          </cell>
          <cell r="AR1462" t="str">
            <v>乌沙区</v>
          </cell>
        </row>
        <row r="1463">
          <cell r="F1463">
            <v>13620010906</v>
          </cell>
          <cell r="G1463" t="str">
            <v>13620010906</v>
          </cell>
          <cell r="H1463" t="str">
            <v>方明</v>
          </cell>
          <cell r="I1463" t="str">
            <v>预付费东莞住宅新装或续费1398元包年，带宽20M（不提供MODEM）</v>
          </cell>
          <cell r="J1463">
            <v>-1088</v>
          </cell>
          <cell r="K1463">
            <v>-1088</v>
          </cell>
          <cell r="L1463" t="str">
            <v>2013-06-17</v>
          </cell>
          <cell r="M1463">
            <v>42179</v>
          </cell>
          <cell r="N1463" t="str">
            <v>2015-06-24</v>
          </cell>
          <cell r="O1463" t="str">
            <v>2015-06-19</v>
          </cell>
          <cell r="P1463" t="str">
            <v>宽带预付费</v>
          </cell>
          <cell r="Q1463" t="str">
            <v>宽带冲正</v>
          </cell>
          <cell r="R1463" t="str">
            <v>提前充值</v>
          </cell>
          <cell r="S1463" t="str">
            <v>家庭用户</v>
          </cell>
          <cell r="T1463" t="str">
            <v>FTTH</v>
          </cell>
          <cell r="U1463" t="str">
            <v>郑珊珊(zhengshans)</v>
          </cell>
          <cell r="V1463" t="str">
            <v>ZX高步周国强</v>
          </cell>
          <cell r="W1463" t="str">
            <v/>
          </cell>
          <cell r="X1463" t="str">
            <v>高埗区</v>
          </cell>
          <cell r="Y1463">
            <v>0</v>
          </cell>
          <cell r="Z1463">
            <v>0</v>
          </cell>
          <cell r="AA1463" t="str">
            <v>高埗区</v>
          </cell>
          <cell r="AB1463" t="str">
            <v>19</v>
          </cell>
          <cell r="AC1463">
            <v>20</v>
          </cell>
          <cell r="AD1463">
            <v>12</v>
          </cell>
          <cell r="AE1463" t="str">
            <v>是</v>
          </cell>
          <cell r="AF1463" t="str">
            <v/>
          </cell>
          <cell r="AG1463" t="str">
            <v>价值宽带</v>
          </cell>
          <cell r="AH1463" t="str">
            <v>续本月</v>
          </cell>
          <cell r="AI1463" t="str">
            <v>是</v>
          </cell>
          <cell r="AJ1463">
            <v>13620010906</v>
          </cell>
          <cell r="AO1463">
            <v>0</v>
          </cell>
          <cell r="AR1463" t="str">
            <v>乌沙区</v>
          </cell>
        </row>
        <row r="1464">
          <cell r="F1464">
            <v>13642988377</v>
          </cell>
          <cell r="G1464" t="str">
            <v>13642988377</v>
          </cell>
          <cell r="H1464" t="str">
            <v>黄世烈</v>
          </cell>
          <cell r="I1464" t="str">
            <v>预付费东莞住宅新装或续费888元包年，带宽12M</v>
          </cell>
          <cell r="J1464">
            <v>888</v>
          </cell>
          <cell r="K1464">
            <v>888</v>
          </cell>
          <cell r="L1464" t="str">
            <v>2012-06-15</v>
          </cell>
          <cell r="M1464">
            <v>42170</v>
          </cell>
          <cell r="N1464" t="str">
            <v>2016-06-17</v>
          </cell>
          <cell r="O1464" t="str">
            <v>2015-06-17</v>
          </cell>
          <cell r="P1464" t="str">
            <v>宽带预付费</v>
          </cell>
          <cell r="Q1464" t="str">
            <v>续费</v>
          </cell>
          <cell r="R1464" t="str">
            <v>往月充值</v>
          </cell>
          <cell r="S1464" t="str">
            <v>家庭用户</v>
          </cell>
          <cell r="T1464" t="str">
            <v>FTTH</v>
          </cell>
          <cell r="U1464" t="str">
            <v>郑珊珊(zhengshans)</v>
          </cell>
          <cell r="V1464" t="str">
            <v>ZX高步周国强</v>
          </cell>
          <cell r="W1464" t="str">
            <v/>
          </cell>
          <cell r="X1464" t="str">
            <v>高埗区</v>
          </cell>
          <cell r="Y1464">
            <v>0</v>
          </cell>
          <cell r="Z1464">
            <v>0</v>
          </cell>
          <cell r="AA1464" t="str">
            <v>高埗区</v>
          </cell>
          <cell r="AB1464" t="str">
            <v>17</v>
          </cell>
          <cell r="AC1464">
            <v>12</v>
          </cell>
          <cell r="AD1464">
            <v>12</v>
          </cell>
          <cell r="AE1464" t="str">
            <v>是</v>
          </cell>
          <cell r="AF1464" t="str">
            <v/>
          </cell>
          <cell r="AG1464" t="str">
            <v>价值宽带</v>
          </cell>
          <cell r="AH1464" t="str">
            <v>续本月</v>
          </cell>
          <cell r="AI1464" t="str">
            <v>是</v>
          </cell>
          <cell r="AJ1464">
            <v>13642988377</v>
          </cell>
          <cell r="AO1464">
            <v>0</v>
          </cell>
          <cell r="AR1464" t="str">
            <v>下汴区</v>
          </cell>
        </row>
        <row r="1465">
          <cell r="F1465">
            <v>13650144426</v>
          </cell>
          <cell r="G1465" t="str">
            <v>13650144426</v>
          </cell>
          <cell r="H1465" t="str">
            <v>谭建群</v>
          </cell>
          <cell r="I1465" t="str">
            <v>预付费东莞住宅新装或续费888元包年，带宽12M</v>
          </cell>
          <cell r="J1465">
            <v>888</v>
          </cell>
          <cell r="K1465">
            <v>888</v>
          </cell>
          <cell r="L1465" t="str">
            <v>2012-06-20</v>
          </cell>
          <cell r="M1465">
            <v>42176</v>
          </cell>
          <cell r="N1465" t="str">
            <v>2016-06-21</v>
          </cell>
          <cell r="O1465" t="str">
            <v>2015-06-16</v>
          </cell>
          <cell r="P1465" t="str">
            <v>宽带预付费</v>
          </cell>
          <cell r="Q1465" t="str">
            <v>续费</v>
          </cell>
          <cell r="R1465" t="str">
            <v>提前充值</v>
          </cell>
          <cell r="S1465" t="str">
            <v>家庭用户</v>
          </cell>
          <cell r="T1465" t="str">
            <v>FTTH</v>
          </cell>
          <cell r="U1465" t="str">
            <v>郑珊珊(zhengshans)</v>
          </cell>
          <cell r="V1465" t="str">
            <v>ZX高埗杨维邦</v>
          </cell>
          <cell r="W1465" t="str">
            <v/>
          </cell>
          <cell r="X1465" t="str">
            <v>高埗区</v>
          </cell>
          <cell r="Y1465">
            <v>0</v>
          </cell>
          <cell r="Z1465">
            <v>0</v>
          </cell>
          <cell r="AA1465" t="str">
            <v>高埗区</v>
          </cell>
          <cell r="AB1465" t="str">
            <v>16</v>
          </cell>
          <cell r="AC1465">
            <v>12</v>
          </cell>
          <cell r="AD1465">
            <v>12</v>
          </cell>
          <cell r="AE1465" t="str">
            <v>是</v>
          </cell>
          <cell r="AF1465" t="str">
            <v/>
          </cell>
          <cell r="AG1465" t="str">
            <v>价值宽带</v>
          </cell>
          <cell r="AH1465" t="str">
            <v>续本月</v>
          </cell>
          <cell r="AI1465" t="str">
            <v>是</v>
          </cell>
          <cell r="AJ1465">
            <v>13650144426</v>
          </cell>
          <cell r="AO1465">
            <v>0</v>
          </cell>
          <cell r="AR1465" t="str">
            <v>下汴区</v>
          </cell>
        </row>
        <row r="1466">
          <cell r="F1466">
            <v>13662881202</v>
          </cell>
          <cell r="G1466" t="str">
            <v>13662881202</v>
          </cell>
          <cell r="H1466" t="str">
            <v>赵幸福</v>
          </cell>
          <cell r="I1466" t="str">
            <v>预付费东莞住宅新装或续费768元包年，带宽4M</v>
          </cell>
          <cell r="J1466">
            <v>768</v>
          </cell>
          <cell r="K1466">
            <v>768</v>
          </cell>
          <cell r="L1466" t="str">
            <v>2010-01-15</v>
          </cell>
          <cell r="M1466">
            <v>42178</v>
          </cell>
          <cell r="N1466" t="str">
            <v>2016-06-23</v>
          </cell>
          <cell r="O1466" t="str">
            <v>2015-06-19</v>
          </cell>
          <cell r="P1466" t="str">
            <v>宽带预付费</v>
          </cell>
          <cell r="Q1466" t="str">
            <v>续费</v>
          </cell>
          <cell r="R1466" t="str">
            <v>提前充值</v>
          </cell>
          <cell r="S1466" t="str">
            <v>家庭用户</v>
          </cell>
          <cell r="T1466" t="str">
            <v>FTTH</v>
          </cell>
          <cell r="U1466" t="str">
            <v>郑珊珊(zhengshans)</v>
          </cell>
          <cell r="V1466" t="str">
            <v>ZX高埗杨维邦</v>
          </cell>
          <cell r="W1466" t="str">
            <v/>
          </cell>
          <cell r="X1466" t="str">
            <v>高埗区</v>
          </cell>
          <cell r="Y1466">
            <v>0</v>
          </cell>
          <cell r="Z1466">
            <v>0</v>
          </cell>
          <cell r="AA1466" t="str">
            <v>高埗区</v>
          </cell>
          <cell r="AB1466" t="str">
            <v>19</v>
          </cell>
          <cell r="AC1466">
            <v>4</v>
          </cell>
          <cell r="AD1466">
            <v>12</v>
          </cell>
          <cell r="AE1466" t="str">
            <v>是</v>
          </cell>
          <cell r="AF1466" t="str">
            <v/>
          </cell>
          <cell r="AG1466" t="str">
            <v>否</v>
          </cell>
          <cell r="AH1466" t="str">
            <v>续本月</v>
          </cell>
          <cell r="AI1466" t="str">
            <v>是</v>
          </cell>
          <cell r="AJ1466">
            <v>13662881202</v>
          </cell>
          <cell r="AO1466">
            <v>0</v>
          </cell>
          <cell r="AR1466" t="str">
            <v>南栅区</v>
          </cell>
        </row>
        <row r="1467">
          <cell r="F1467">
            <v>13670793372</v>
          </cell>
          <cell r="G1467" t="str">
            <v>13670793372</v>
          </cell>
          <cell r="H1467" t="str">
            <v>刘园香</v>
          </cell>
          <cell r="I1467" t="str">
            <v>预付费东莞住宅新装或续费888元包年，带宽12M</v>
          </cell>
          <cell r="J1467">
            <v>888</v>
          </cell>
          <cell r="K1467">
            <v>888</v>
          </cell>
          <cell r="L1467" t="str">
            <v>2013-06-22</v>
          </cell>
          <cell r="M1467">
            <v>42177</v>
          </cell>
          <cell r="N1467" t="str">
            <v>2016-06-22</v>
          </cell>
          <cell r="O1467" t="str">
            <v>2015-06-21</v>
          </cell>
          <cell r="P1467" t="str">
            <v>宽带预付费</v>
          </cell>
          <cell r="Q1467" t="str">
            <v>续费</v>
          </cell>
          <cell r="R1467" t="str">
            <v>提前充值</v>
          </cell>
          <cell r="S1467" t="str">
            <v>家庭用户</v>
          </cell>
          <cell r="T1467" t="str">
            <v>FTTH</v>
          </cell>
          <cell r="U1467" t="str">
            <v>郑珊珊(zhengshans)</v>
          </cell>
          <cell r="V1467" t="str">
            <v>ZX高埗杨维邦</v>
          </cell>
          <cell r="W1467" t="str">
            <v>电商价值宽带营销</v>
          </cell>
          <cell r="X1467" t="str">
            <v>高埗区</v>
          </cell>
          <cell r="Y1467">
            <v>0</v>
          </cell>
          <cell r="Z1467">
            <v>0</v>
          </cell>
          <cell r="AA1467" t="str">
            <v>高埗区</v>
          </cell>
          <cell r="AB1467" t="str">
            <v>21</v>
          </cell>
          <cell r="AC1467">
            <v>12</v>
          </cell>
          <cell r="AD1467">
            <v>12</v>
          </cell>
          <cell r="AE1467" t="str">
            <v>是</v>
          </cell>
          <cell r="AF1467" t="str">
            <v/>
          </cell>
          <cell r="AG1467" t="str">
            <v>价值宽带</v>
          </cell>
          <cell r="AH1467" t="str">
            <v>续本月</v>
          </cell>
          <cell r="AI1467" t="str">
            <v>是</v>
          </cell>
          <cell r="AJ1467">
            <v>13670793372</v>
          </cell>
          <cell r="AO1467">
            <v>0</v>
          </cell>
          <cell r="AR1467" t="str">
            <v>南栅区</v>
          </cell>
        </row>
        <row r="1468">
          <cell r="F1468">
            <v>13725884248</v>
          </cell>
          <cell r="G1468" t="str">
            <v>13725884248</v>
          </cell>
          <cell r="H1468" t="str">
            <v>陈通斌</v>
          </cell>
          <cell r="I1468" t="str">
            <v>预付费东莞住宅新装或续费888元包年，带宽12M</v>
          </cell>
          <cell r="J1468">
            <v>888</v>
          </cell>
          <cell r="K1468">
            <v>888</v>
          </cell>
          <cell r="L1468" t="str">
            <v>2012-06-18</v>
          </cell>
          <cell r="M1468">
            <v>42173</v>
          </cell>
          <cell r="N1468" t="str">
            <v>2016-06-18</v>
          </cell>
          <cell r="O1468" t="str">
            <v>2015-06-16</v>
          </cell>
          <cell r="P1468" t="str">
            <v>宽带预付费</v>
          </cell>
          <cell r="Q1468" t="str">
            <v>续费</v>
          </cell>
          <cell r="R1468" t="str">
            <v>提前充值</v>
          </cell>
          <cell r="S1468" t="str">
            <v>家庭用户</v>
          </cell>
          <cell r="T1468" t="str">
            <v>FTTH</v>
          </cell>
          <cell r="U1468" t="str">
            <v>郑珊珊(zhengshans)</v>
          </cell>
          <cell r="V1468" t="str">
            <v>ZY高埗营业厅</v>
          </cell>
          <cell r="W1468" t="str">
            <v>电商价值宽带营销</v>
          </cell>
          <cell r="X1468" t="str">
            <v>高埗区</v>
          </cell>
          <cell r="Y1468">
            <v>0</v>
          </cell>
          <cell r="Z1468">
            <v>0</v>
          </cell>
          <cell r="AA1468" t="str">
            <v>高埗区</v>
          </cell>
          <cell r="AB1468" t="str">
            <v>16</v>
          </cell>
          <cell r="AC1468">
            <v>12</v>
          </cell>
          <cell r="AD1468">
            <v>12</v>
          </cell>
          <cell r="AE1468" t="str">
            <v>是</v>
          </cell>
          <cell r="AF1468" t="str">
            <v/>
          </cell>
          <cell r="AG1468" t="str">
            <v>价值宽带</v>
          </cell>
          <cell r="AH1468" t="str">
            <v>续本月</v>
          </cell>
          <cell r="AI1468" t="str">
            <v>是</v>
          </cell>
          <cell r="AJ1468">
            <v>13725884248</v>
          </cell>
          <cell r="AO1468">
            <v>0</v>
          </cell>
          <cell r="AR1468" t="str">
            <v>居岐区</v>
          </cell>
        </row>
        <row r="1469">
          <cell r="F1469">
            <v>13728332972</v>
          </cell>
          <cell r="G1469" t="str">
            <v>13728332972</v>
          </cell>
          <cell r="H1469" t="str">
            <v>唐有桃</v>
          </cell>
          <cell r="I1469" t="str">
            <v>预付费东莞住宅新装或续费888元包年，带宽12M</v>
          </cell>
          <cell r="J1469">
            <v>888</v>
          </cell>
          <cell r="K1469">
            <v>888</v>
          </cell>
          <cell r="L1469" t="str">
            <v>2012-06-25</v>
          </cell>
          <cell r="M1469">
            <v>42180</v>
          </cell>
          <cell r="N1469" t="str">
            <v>2016-06-25</v>
          </cell>
          <cell r="O1469" t="str">
            <v>2015-06-20</v>
          </cell>
          <cell r="P1469" t="str">
            <v>宽带预付费</v>
          </cell>
          <cell r="Q1469" t="str">
            <v>续费</v>
          </cell>
          <cell r="R1469" t="str">
            <v>提前充值</v>
          </cell>
          <cell r="S1469" t="str">
            <v>家庭用户</v>
          </cell>
          <cell r="T1469" t="str">
            <v>FTTH</v>
          </cell>
          <cell r="U1469" t="str">
            <v>郑珊珊(zhengshans)</v>
          </cell>
          <cell r="V1469" t="str">
            <v>ZY高埗营业厅</v>
          </cell>
          <cell r="W1469" t="str">
            <v/>
          </cell>
          <cell r="X1469" t="str">
            <v>高埗区</v>
          </cell>
          <cell r="Y1469">
            <v>0</v>
          </cell>
          <cell r="Z1469">
            <v>0</v>
          </cell>
          <cell r="AA1469" t="str">
            <v>高埗区</v>
          </cell>
          <cell r="AB1469" t="str">
            <v>20</v>
          </cell>
          <cell r="AC1469">
            <v>12</v>
          </cell>
          <cell r="AD1469">
            <v>12</v>
          </cell>
          <cell r="AE1469" t="str">
            <v>是</v>
          </cell>
          <cell r="AF1469" t="str">
            <v/>
          </cell>
          <cell r="AG1469" t="str">
            <v>价值宽带</v>
          </cell>
          <cell r="AH1469" t="str">
            <v>续本月</v>
          </cell>
          <cell r="AI1469" t="str">
            <v>是</v>
          </cell>
          <cell r="AJ1469">
            <v>13728332972</v>
          </cell>
          <cell r="AO1469">
            <v>0</v>
          </cell>
          <cell r="AR1469" t="str">
            <v>龙眼区</v>
          </cell>
        </row>
        <row r="1470">
          <cell r="F1470">
            <v>13790224217</v>
          </cell>
          <cell r="G1470" t="str">
            <v>13790224217</v>
          </cell>
          <cell r="H1470" t="str">
            <v>卓卫</v>
          </cell>
          <cell r="I1470" t="str">
            <v>预付费东莞住宅新装或续费888元包年，带宽12M</v>
          </cell>
          <cell r="J1470">
            <v>888</v>
          </cell>
          <cell r="K1470">
            <v>888</v>
          </cell>
          <cell r="L1470" t="str">
            <v>2013-06-16</v>
          </cell>
          <cell r="M1470">
            <v>42171</v>
          </cell>
          <cell r="N1470" t="str">
            <v>2016-06-16</v>
          </cell>
          <cell r="O1470" t="str">
            <v>2015-06-16</v>
          </cell>
          <cell r="P1470" t="str">
            <v>宽带预付费</v>
          </cell>
          <cell r="Q1470" t="str">
            <v>续费</v>
          </cell>
          <cell r="R1470" t="str">
            <v>提前充值</v>
          </cell>
          <cell r="S1470" t="str">
            <v>家庭用户</v>
          </cell>
          <cell r="T1470" t="str">
            <v>FTTH</v>
          </cell>
          <cell r="U1470" t="str">
            <v>郑珊珊(zhengshans)</v>
          </cell>
          <cell r="V1470" t="str">
            <v>DSBR高步周国强</v>
          </cell>
          <cell r="W1470" t="str">
            <v/>
          </cell>
          <cell r="X1470" t="str">
            <v>高埗区</v>
          </cell>
          <cell r="Y1470">
            <v>0</v>
          </cell>
          <cell r="Z1470">
            <v>0</v>
          </cell>
          <cell r="AA1470" t="str">
            <v>高埗区</v>
          </cell>
          <cell r="AB1470" t="str">
            <v>16</v>
          </cell>
          <cell r="AC1470">
            <v>12</v>
          </cell>
          <cell r="AD1470">
            <v>12</v>
          </cell>
          <cell r="AE1470" t="str">
            <v>是</v>
          </cell>
          <cell r="AF1470" t="str">
            <v/>
          </cell>
          <cell r="AG1470" t="str">
            <v>价值宽带</v>
          </cell>
          <cell r="AH1470" t="str">
            <v>续本月</v>
          </cell>
          <cell r="AI1470" t="str">
            <v>是</v>
          </cell>
          <cell r="AJ1470">
            <v>13790224217</v>
          </cell>
          <cell r="AO1470">
            <v>0</v>
          </cell>
          <cell r="AR1470" t="str">
            <v>龙眼区</v>
          </cell>
        </row>
        <row r="1471">
          <cell r="F1471">
            <v>13925821697</v>
          </cell>
          <cell r="G1471" t="str">
            <v>13925821697</v>
          </cell>
          <cell r="H1471" t="str">
            <v>杨伟</v>
          </cell>
          <cell r="I1471" t="str">
            <v>预付费东莞住宅新装或续费888元包年，带宽12M</v>
          </cell>
          <cell r="J1471">
            <v>888</v>
          </cell>
          <cell r="K1471">
            <v>888</v>
          </cell>
          <cell r="L1471" t="str">
            <v>2012-06-18</v>
          </cell>
          <cell r="M1471">
            <v>42173</v>
          </cell>
          <cell r="N1471" t="str">
            <v>2016-06-19</v>
          </cell>
          <cell r="O1471" t="str">
            <v>2015-06-19</v>
          </cell>
          <cell r="P1471" t="str">
            <v>宽带预付费</v>
          </cell>
          <cell r="Q1471" t="str">
            <v>续费</v>
          </cell>
          <cell r="R1471" t="str">
            <v>往月充值</v>
          </cell>
          <cell r="S1471" t="str">
            <v>家庭用户</v>
          </cell>
          <cell r="T1471" t="str">
            <v>FTTH</v>
          </cell>
          <cell r="U1471" t="str">
            <v>郑珊珊(zhengshans)</v>
          </cell>
          <cell r="V1471" t="str">
            <v>ZX高埗杨维邦</v>
          </cell>
          <cell r="W1471" t="str">
            <v/>
          </cell>
          <cell r="X1471" t="str">
            <v>高埗区</v>
          </cell>
          <cell r="Y1471">
            <v>0</v>
          </cell>
          <cell r="Z1471">
            <v>0</v>
          </cell>
          <cell r="AA1471" t="str">
            <v>高埗区</v>
          </cell>
          <cell r="AB1471" t="str">
            <v>19</v>
          </cell>
          <cell r="AC1471">
            <v>12</v>
          </cell>
          <cell r="AD1471">
            <v>12</v>
          </cell>
          <cell r="AE1471" t="str">
            <v>是</v>
          </cell>
          <cell r="AF1471" t="str">
            <v/>
          </cell>
          <cell r="AG1471" t="str">
            <v>价值宽带</v>
          </cell>
          <cell r="AH1471" t="str">
            <v>续本月</v>
          </cell>
          <cell r="AI1471" t="str">
            <v>是</v>
          </cell>
          <cell r="AJ1471">
            <v>13925821697</v>
          </cell>
          <cell r="AO1471">
            <v>0</v>
          </cell>
          <cell r="AR1471" t="str">
            <v>龙眼区</v>
          </cell>
        </row>
        <row r="1472">
          <cell r="F1472">
            <v>15019950001</v>
          </cell>
          <cell r="G1472" t="str">
            <v>15019950001</v>
          </cell>
          <cell r="H1472" t="str">
            <v>陈小梅</v>
          </cell>
          <cell r="I1472" t="str">
            <v>预付费东莞住宅新装或续费888元包年，带宽12M</v>
          </cell>
          <cell r="J1472">
            <v>888</v>
          </cell>
          <cell r="K1472">
            <v>888</v>
          </cell>
          <cell r="L1472" t="str">
            <v>2011-03-17</v>
          </cell>
          <cell r="M1472">
            <v>42202</v>
          </cell>
          <cell r="N1472" t="str">
            <v>2016-07-17</v>
          </cell>
          <cell r="O1472" t="str">
            <v>2015-06-18</v>
          </cell>
          <cell r="P1472" t="str">
            <v>宽带预付费</v>
          </cell>
          <cell r="Q1472" t="str">
            <v>续费</v>
          </cell>
          <cell r="R1472" t="str">
            <v>提前充值</v>
          </cell>
          <cell r="S1472" t="str">
            <v>家庭用户</v>
          </cell>
          <cell r="T1472" t="str">
            <v>GPON+LAN</v>
          </cell>
          <cell r="U1472" t="str">
            <v>郑珊珊(zhengshans)</v>
          </cell>
          <cell r="V1472" t="str">
            <v>ZX高埗欧仁</v>
          </cell>
          <cell r="W1472" t="str">
            <v/>
          </cell>
          <cell r="X1472" t="str">
            <v>高埗区</v>
          </cell>
          <cell r="Y1472">
            <v>0</v>
          </cell>
          <cell r="Z1472">
            <v>0</v>
          </cell>
          <cell r="AA1472" t="str">
            <v>高埗区</v>
          </cell>
          <cell r="AB1472" t="str">
            <v>18</v>
          </cell>
          <cell r="AC1472">
            <v>12</v>
          </cell>
          <cell r="AD1472">
            <v>12</v>
          </cell>
          <cell r="AE1472" t="str">
            <v>是</v>
          </cell>
          <cell r="AF1472" t="str">
            <v/>
          </cell>
          <cell r="AG1472" t="str">
            <v>价值宽带</v>
          </cell>
          <cell r="AH1472" t="str">
            <v>续后期</v>
          </cell>
          <cell r="AI1472" t="str">
            <v>否</v>
          </cell>
          <cell r="AO1472">
            <v>0</v>
          </cell>
          <cell r="AR1472" t="str">
            <v>上沙区</v>
          </cell>
        </row>
        <row r="1473">
          <cell r="F1473">
            <v>15024028216</v>
          </cell>
          <cell r="G1473" t="str">
            <v>15024028216</v>
          </cell>
          <cell r="H1473" t="str">
            <v>张维</v>
          </cell>
          <cell r="I1473" t="str">
            <v>预付费东莞住宅新装或续费888元包年，带宽12M</v>
          </cell>
          <cell r="J1473">
            <v>888</v>
          </cell>
          <cell r="K1473">
            <v>888</v>
          </cell>
          <cell r="L1473" t="str">
            <v>2008-07-11</v>
          </cell>
          <cell r="M1473">
            <v>42202</v>
          </cell>
          <cell r="N1473" t="str">
            <v>2016-07-17</v>
          </cell>
          <cell r="O1473" t="str">
            <v>2015-06-16</v>
          </cell>
          <cell r="P1473" t="str">
            <v>宽带预付费</v>
          </cell>
          <cell r="Q1473" t="str">
            <v>续费</v>
          </cell>
          <cell r="R1473" t="str">
            <v>提前充值</v>
          </cell>
          <cell r="S1473" t="str">
            <v>家庭用户</v>
          </cell>
          <cell r="T1473" t="str">
            <v>FTTH</v>
          </cell>
          <cell r="U1473" t="str">
            <v>郑珊珊(zhengshans)</v>
          </cell>
          <cell r="V1473" t="str">
            <v>DSBR高步周国强</v>
          </cell>
          <cell r="W1473" t="str">
            <v/>
          </cell>
          <cell r="X1473" t="str">
            <v>高埗区</v>
          </cell>
          <cell r="Y1473">
            <v>0</v>
          </cell>
          <cell r="Z1473">
            <v>0</v>
          </cell>
          <cell r="AA1473" t="str">
            <v>高埗区</v>
          </cell>
          <cell r="AB1473" t="str">
            <v>16</v>
          </cell>
          <cell r="AC1473">
            <v>12</v>
          </cell>
          <cell r="AD1473">
            <v>12</v>
          </cell>
          <cell r="AE1473" t="str">
            <v>是</v>
          </cell>
          <cell r="AF1473" t="str">
            <v/>
          </cell>
          <cell r="AG1473" t="str">
            <v>价值宽带</v>
          </cell>
          <cell r="AH1473" t="str">
            <v>续后期</v>
          </cell>
          <cell r="AI1473" t="str">
            <v>否</v>
          </cell>
          <cell r="AO1473">
            <v>0</v>
          </cell>
          <cell r="AR1473" t="str">
            <v>上沙区</v>
          </cell>
        </row>
        <row r="1474">
          <cell r="F1474">
            <v>15024138558</v>
          </cell>
          <cell r="G1474" t="str">
            <v>15024138558</v>
          </cell>
          <cell r="H1474" t="str">
            <v>蒙识杰</v>
          </cell>
          <cell r="I1474" t="str">
            <v>预付费东莞住宅新装或续费888元包年，带宽12M</v>
          </cell>
          <cell r="J1474">
            <v>888</v>
          </cell>
          <cell r="K1474">
            <v>888</v>
          </cell>
          <cell r="L1474" t="str">
            <v>2010-01-10</v>
          </cell>
          <cell r="M1474">
            <v>42194</v>
          </cell>
          <cell r="N1474" t="str">
            <v>2016-07-09</v>
          </cell>
          <cell r="O1474" t="str">
            <v>2015-06-23</v>
          </cell>
          <cell r="P1474" t="str">
            <v>宽带预付费</v>
          </cell>
          <cell r="Q1474" t="str">
            <v>续费</v>
          </cell>
          <cell r="R1474" t="str">
            <v>提前充值</v>
          </cell>
          <cell r="S1474" t="str">
            <v>家庭用户</v>
          </cell>
          <cell r="T1474" t="str">
            <v>FTTH</v>
          </cell>
          <cell r="U1474" t="str">
            <v>郑珊珊(zhengshans)</v>
          </cell>
          <cell r="V1474" t="str">
            <v>ZX高步周国强</v>
          </cell>
          <cell r="W1474" t="str">
            <v/>
          </cell>
          <cell r="X1474" t="str">
            <v>高埗区</v>
          </cell>
          <cell r="Y1474">
            <v>0</v>
          </cell>
          <cell r="Z1474">
            <v>0</v>
          </cell>
          <cell r="AA1474" t="str">
            <v>高埗区</v>
          </cell>
          <cell r="AB1474" t="str">
            <v>23</v>
          </cell>
          <cell r="AC1474">
            <v>12</v>
          </cell>
          <cell r="AD1474">
            <v>12</v>
          </cell>
          <cell r="AE1474" t="str">
            <v>是</v>
          </cell>
          <cell r="AF1474" t="str">
            <v/>
          </cell>
          <cell r="AG1474" t="str">
            <v>价值宽带</v>
          </cell>
          <cell r="AH1474" t="str">
            <v>续后期</v>
          </cell>
          <cell r="AI1474" t="str">
            <v>否</v>
          </cell>
          <cell r="AO1474">
            <v>0</v>
          </cell>
          <cell r="AR1474" t="str">
            <v>上沙区</v>
          </cell>
        </row>
        <row r="1475">
          <cell r="F1475">
            <v>15820802865</v>
          </cell>
          <cell r="G1475" t="str">
            <v>15820802865</v>
          </cell>
          <cell r="H1475" t="str">
            <v>钟国庆</v>
          </cell>
          <cell r="I1475" t="str">
            <v>预付费东莞住宅新装或续费888元包年，带宽12M</v>
          </cell>
          <cell r="J1475">
            <v>888</v>
          </cell>
          <cell r="K1475">
            <v>888</v>
          </cell>
          <cell r="L1475" t="str">
            <v>2010-09-07</v>
          </cell>
          <cell r="M1475">
            <v>42173</v>
          </cell>
          <cell r="N1475" t="str">
            <v>2016-06-19</v>
          </cell>
          <cell r="O1475" t="str">
            <v>2015-06-19</v>
          </cell>
          <cell r="P1475" t="str">
            <v>宽带预付费</v>
          </cell>
          <cell r="Q1475" t="str">
            <v>续费</v>
          </cell>
          <cell r="R1475" t="str">
            <v>往月充值</v>
          </cell>
          <cell r="S1475" t="str">
            <v>家庭用户</v>
          </cell>
          <cell r="T1475" t="str">
            <v>FTTH</v>
          </cell>
          <cell r="U1475" t="str">
            <v>郑珊珊(zhengshans)</v>
          </cell>
          <cell r="V1475" t="str">
            <v>ZX高步周国强</v>
          </cell>
          <cell r="W1475" t="str">
            <v/>
          </cell>
          <cell r="X1475" t="str">
            <v>高埗区</v>
          </cell>
          <cell r="Y1475">
            <v>0</v>
          </cell>
          <cell r="Z1475">
            <v>0</v>
          </cell>
          <cell r="AA1475" t="str">
            <v>高埗区</v>
          </cell>
          <cell r="AB1475" t="str">
            <v>19</v>
          </cell>
          <cell r="AC1475">
            <v>12</v>
          </cell>
          <cell r="AD1475">
            <v>12</v>
          </cell>
          <cell r="AE1475" t="str">
            <v>是</v>
          </cell>
          <cell r="AF1475" t="str">
            <v/>
          </cell>
          <cell r="AG1475" t="str">
            <v>价值宽带</v>
          </cell>
          <cell r="AH1475" t="str">
            <v>续本月</v>
          </cell>
          <cell r="AI1475" t="str">
            <v>是</v>
          </cell>
          <cell r="AJ1475">
            <v>15820802865</v>
          </cell>
          <cell r="AO1475">
            <v>0</v>
          </cell>
          <cell r="AR1475" t="str">
            <v>桥头区</v>
          </cell>
        </row>
        <row r="1476">
          <cell r="F1476">
            <v>15920249561</v>
          </cell>
          <cell r="G1476" t="str">
            <v>15920249561</v>
          </cell>
          <cell r="H1476" t="str">
            <v>于朝辉</v>
          </cell>
          <cell r="I1476" t="str">
            <v>预付费东莞住宅新装或续费888元包年，带宽12M</v>
          </cell>
          <cell r="J1476">
            <v>888</v>
          </cell>
          <cell r="K1476">
            <v>888</v>
          </cell>
          <cell r="L1476" t="str">
            <v>2010-04-04</v>
          </cell>
          <cell r="M1476">
            <v>42194</v>
          </cell>
          <cell r="N1476" t="str">
            <v>2016-07-09</v>
          </cell>
          <cell r="O1476" t="str">
            <v>2015-06-21</v>
          </cell>
          <cell r="P1476" t="str">
            <v>宽带预付费</v>
          </cell>
          <cell r="Q1476" t="str">
            <v>续费</v>
          </cell>
          <cell r="R1476" t="str">
            <v>提前充值</v>
          </cell>
          <cell r="S1476" t="str">
            <v>家庭用户</v>
          </cell>
          <cell r="T1476" t="str">
            <v>FTTH</v>
          </cell>
          <cell r="U1476" t="str">
            <v>郑珊珊(zhengshans)</v>
          </cell>
          <cell r="V1476" t="str">
            <v>ZY高埗营业厅</v>
          </cell>
          <cell r="W1476" t="str">
            <v/>
          </cell>
          <cell r="X1476" t="str">
            <v>高埗区</v>
          </cell>
          <cell r="Y1476">
            <v>0</v>
          </cell>
          <cell r="Z1476">
            <v>0</v>
          </cell>
          <cell r="AA1476" t="str">
            <v>高埗区</v>
          </cell>
          <cell r="AB1476" t="str">
            <v>21</v>
          </cell>
          <cell r="AC1476">
            <v>12</v>
          </cell>
          <cell r="AD1476">
            <v>12</v>
          </cell>
          <cell r="AE1476" t="str">
            <v>是</v>
          </cell>
          <cell r="AF1476" t="str">
            <v/>
          </cell>
          <cell r="AG1476" t="str">
            <v>价值宽带</v>
          </cell>
          <cell r="AH1476" t="str">
            <v>续后期</v>
          </cell>
          <cell r="AI1476" t="str">
            <v>否</v>
          </cell>
          <cell r="AO1476">
            <v>0</v>
          </cell>
          <cell r="AR1476" t="str">
            <v>河田区</v>
          </cell>
        </row>
        <row r="1477">
          <cell r="F1477">
            <v>15920612059</v>
          </cell>
          <cell r="G1477" t="str">
            <v>15920612059</v>
          </cell>
          <cell r="H1477" t="str">
            <v>尹德才</v>
          </cell>
          <cell r="I1477" t="str">
            <v>预付费东莞住宅新装或续费888元包年，带宽12M</v>
          </cell>
          <cell r="J1477">
            <v>888</v>
          </cell>
          <cell r="K1477">
            <v>888</v>
          </cell>
          <cell r="L1477" t="str">
            <v>2012-06-13</v>
          </cell>
          <cell r="M1477">
            <v>42171</v>
          </cell>
          <cell r="N1477" t="str">
            <v>2016-06-20</v>
          </cell>
          <cell r="O1477" t="str">
            <v>2015-06-20</v>
          </cell>
          <cell r="P1477" t="str">
            <v>宽带预付费</v>
          </cell>
          <cell r="Q1477" t="str">
            <v>续费</v>
          </cell>
          <cell r="R1477" t="str">
            <v>往月充值</v>
          </cell>
          <cell r="S1477" t="str">
            <v>家庭用户</v>
          </cell>
          <cell r="T1477" t="str">
            <v>FTTH</v>
          </cell>
          <cell r="U1477" t="str">
            <v>郑珊珊(zhengshans)</v>
          </cell>
          <cell r="V1477" t="str">
            <v>ZX高步周国强</v>
          </cell>
          <cell r="W1477" t="str">
            <v>电商价值宽带营销</v>
          </cell>
          <cell r="X1477" t="str">
            <v>高埗区</v>
          </cell>
          <cell r="Y1477">
            <v>0</v>
          </cell>
          <cell r="Z1477">
            <v>0</v>
          </cell>
          <cell r="AA1477" t="str">
            <v>高埗区</v>
          </cell>
          <cell r="AB1477" t="str">
            <v>20</v>
          </cell>
          <cell r="AC1477">
            <v>12</v>
          </cell>
          <cell r="AD1477">
            <v>12</v>
          </cell>
          <cell r="AE1477" t="str">
            <v>是</v>
          </cell>
          <cell r="AF1477" t="str">
            <v/>
          </cell>
          <cell r="AG1477" t="str">
            <v>价值宽带</v>
          </cell>
          <cell r="AH1477" t="str">
            <v>续本月</v>
          </cell>
          <cell r="AI1477" t="str">
            <v>是</v>
          </cell>
          <cell r="AJ1477">
            <v>15920612059</v>
          </cell>
          <cell r="AO1477">
            <v>0</v>
          </cell>
          <cell r="AR1477" t="str">
            <v>河田区</v>
          </cell>
        </row>
        <row r="1478">
          <cell r="F1478" t="str">
            <v>dgda90072193</v>
          </cell>
          <cell r="G1478" t="str">
            <v>dgda90072193</v>
          </cell>
          <cell r="H1478" t="str">
            <v>黄建民</v>
          </cell>
          <cell r="I1478" t="str">
            <v>预付费东莞住宅新装或续费1088元包年，带宽10M</v>
          </cell>
          <cell r="J1478">
            <v>-768</v>
          </cell>
          <cell r="K1478">
            <v>-768</v>
          </cell>
          <cell r="L1478" t="str">
            <v>2011-06-16</v>
          </cell>
          <cell r="M1478">
            <v>42171</v>
          </cell>
          <cell r="N1478" t="str">
            <v>2015-06-16</v>
          </cell>
          <cell r="O1478" t="str">
            <v>2015-06-16</v>
          </cell>
          <cell r="P1478" t="str">
            <v>宽带预付费</v>
          </cell>
          <cell r="Q1478" t="str">
            <v>宽带冲正</v>
          </cell>
          <cell r="R1478" t="str">
            <v>提前充值</v>
          </cell>
          <cell r="S1478" t="str">
            <v>家庭用户</v>
          </cell>
          <cell r="T1478" t="str">
            <v>FTTH</v>
          </cell>
          <cell r="U1478" t="str">
            <v>郑珊珊(zhengshans)</v>
          </cell>
          <cell r="V1478" t="str">
            <v>ZX高埗杨维邦</v>
          </cell>
          <cell r="W1478" t="str">
            <v/>
          </cell>
          <cell r="X1478" t="str">
            <v>高埗区</v>
          </cell>
          <cell r="Y1478">
            <v>0</v>
          </cell>
          <cell r="Z1478">
            <v>0</v>
          </cell>
          <cell r="AA1478" t="str">
            <v>高埗区</v>
          </cell>
          <cell r="AB1478" t="str">
            <v>16</v>
          </cell>
          <cell r="AC1478">
            <v>10</v>
          </cell>
          <cell r="AD1478">
            <v>12</v>
          </cell>
          <cell r="AE1478" t="str">
            <v>是</v>
          </cell>
          <cell r="AF1478" t="str">
            <v/>
          </cell>
          <cell r="AG1478" t="str">
            <v>价值宽带</v>
          </cell>
          <cell r="AH1478" t="str">
            <v>续本月</v>
          </cell>
          <cell r="AI1478" t="str">
            <v>是</v>
          </cell>
          <cell r="AJ1478" t="str">
            <v>dgda90072193</v>
          </cell>
          <cell r="AO1478">
            <v>0</v>
          </cell>
          <cell r="AR1478" t="str">
            <v>南栅区</v>
          </cell>
        </row>
        <row r="1479">
          <cell r="F1479">
            <v>15899944409</v>
          </cell>
          <cell r="G1479" t="str">
            <v>15899944409</v>
          </cell>
          <cell r="H1479" t="str">
            <v>林松涛</v>
          </cell>
          <cell r="I1479" t="str">
            <v>预付费东莞住宅新装或续费400元包半年，带宽4M</v>
          </cell>
          <cell r="J1479">
            <v>400</v>
          </cell>
          <cell r="K1479">
            <v>400</v>
          </cell>
          <cell r="L1479" t="str">
            <v>2014-07-02</v>
          </cell>
          <cell r="M1479">
            <v>42187</v>
          </cell>
          <cell r="N1479" t="str">
            <v>2016-01-02</v>
          </cell>
          <cell r="O1479" t="str">
            <v>2015-06-17</v>
          </cell>
          <cell r="P1479" t="str">
            <v>宽带预付费</v>
          </cell>
          <cell r="Q1479" t="str">
            <v>续费</v>
          </cell>
          <cell r="R1479" t="str">
            <v>提前充值</v>
          </cell>
          <cell r="S1479" t="str">
            <v>家庭用户</v>
          </cell>
          <cell r="T1479" t="str">
            <v>(传统)XDSL</v>
          </cell>
          <cell r="U1479" t="str">
            <v>文颜(weny)</v>
          </cell>
          <cell r="V1479" t="str">
            <v>DSBR南城黎广俊</v>
          </cell>
          <cell r="W1479" t="str">
            <v/>
          </cell>
          <cell r="X1479" t="str">
            <v>南城区</v>
          </cell>
          <cell r="Y1479">
            <v>0</v>
          </cell>
          <cell r="Z1479">
            <v>0</v>
          </cell>
          <cell r="AA1479" t="str">
            <v>南城区</v>
          </cell>
          <cell r="AB1479" t="str">
            <v>17</v>
          </cell>
          <cell r="AC1479">
            <v>4</v>
          </cell>
          <cell r="AD1479">
            <v>6</v>
          </cell>
          <cell r="AE1479" t="str">
            <v>否</v>
          </cell>
          <cell r="AF1479" t="str">
            <v/>
          </cell>
          <cell r="AG1479" t="str">
            <v>否</v>
          </cell>
          <cell r="AH1479" t="str">
            <v>续后期</v>
          </cell>
          <cell r="AI1479" t="str">
            <v>否</v>
          </cell>
          <cell r="AO1479">
            <v>0</v>
          </cell>
          <cell r="AR1479" t="str">
            <v>汀山区</v>
          </cell>
        </row>
        <row r="1480">
          <cell r="F1480">
            <v>13412983368</v>
          </cell>
          <cell r="G1480" t="str">
            <v>13412983368</v>
          </cell>
          <cell r="H1480" t="str">
            <v>陈素君</v>
          </cell>
          <cell r="I1480" t="str">
            <v>预付费东莞住宅新装或续费680元包年，带宽4M</v>
          </cell>
          <cell r="J1480">
            <v>680</v>
          </cell>
          <cell r="K1480">
            <v>680</v>
          </cell>
          <cell r="L1480" t="str">
            <v>2009-08-20</v>
          </cell>
          <cell r="M1480">
            <v>42177</v>
          </cell>
          <cell r="N1480" t="str">
            <v>2016-06-22</v>
          </cell>
          <cell r="O1480" t="str">
            <v>2015-06-17</v>
          </cell>
          <cell r="P1480" t="str">
            <v>宽带预付费</v>
          </cell>
          <cell r="Q1480" t="str">
            <v>续费</v>
          </cell>
          <cell r="R1480" t="str">
            <v>提前充值</v>
          </cell>
          <cell r="S1480" t="str">
            <v>家庭用户</v>
          </cell>
          <cell r="T1480" t="str">
            <v>(传统)XDSL</v>
          </cell>
          <cell r="U1480" t="str">
            <v>文颜(weny)</v>
          </cell>
          <cell r="V1480" t="str">
            <v>ZY南城营业厅</v>
          </cell>
          <cell r="W1480" t="str">
            <v/>
          </cell>
          <cell r="X1480" t="str">
            <v>南城区</v>
          </cell>
          <cell r="Y1480">
            <v>0</v>
          </cell>
          <cell r="Z1480">
            <v>0</v>
          </cell>
          <cell r="AA1480" t="str">
            <v>南城区</v>
          </cell>
          <cell r="AB1480" t="str">
            <v>17</v>
          </cell>
          <cell r="AC1480">
            <v>4</v>
          </cell>
          <cell r="AD1480">
            <v>12</v>
          </cell>
          <cell r="AE1480" t="str">
            <v>否</v>
          </cell>
          <cell r="AF1480" t="str">
            <v/>
          </cell>
          <cell r="AG1480" t="str">
            <v>否</v>
          </cell>
          <cell r="AH1480" t="str">
            <v>续本月</v>
          </cell>
          <cell r="AI1480" t="str">
            <v>否</v>
          </cell>
          <cell r="AO1480">
            <v>0</v>
          </cell>
          <cell r="AR1480" t="str">
            <v>博美区</v>
          </cell>
        </row>
        <row r="1481">
          <cell r="F1481">
            <v>13412408847</v>
          </cell>
          <cell r="G1481" t="str">
            <v>13412408847</v>
          </cell>
          <cell r="H1481" t="str">
            <v>周树海</v>
          </cell>
          <cell r="I1481" t="str">
            <v>预付费东莞住宅新装或续费888元包年，带宽12M</v>
          </cell>
          <cell r="J1481">
            <v>888</v>
          </cell>
          <cell r="K1481">
            <v>888</v>
          </cell>
          <cell r="L1481" t="str">
            <v>2012-06-05</v>
          </cell>
          <cell r="M1481">
            <v>42177</v>
          </cell>
          <cell r="N1481" t="str">
            <v>2016-06-23</v>
          </cell>
          <cell r="O1481" t="str">
            <v>2015-06-23</v>
          </cell>
          <cell r="P1481" t="str">
            <v>宽带预付费</v>
          </cell>
          <cell r="Q1481" t="str">
            <v>续费</v>
          </cell>
          <cell r="R1481" t="str">
            <v>往月充值</v>
          </cell>
          <cell r="S1481" t="str">
            <v>家庭用户</v>
          </cell>
          <cell r="T1481" t="str">
            <v>GPON+LAN</v>
          </cell>
          <cell r="U1481" t="str">
            <v>文颜(weny)</v>
          </cell>
          <cell r="V1481" t="str">
            <v>ZX南城黎广俊</v>
          </cell>
          <cell r="W1481" t="str">
            <v/>
          </cell>
          <cell r="X1481" t="str">
            <v>南城区</v>
          </cell>
          <cell r="Y1481">
            <v>0</v>
          </cell>
          <cell r="Z1481">
            <v>0</v>
          </cell>
          <cell r="AA1481" t="str">
            <v>南城区</v>
          </cell>
          <cell r="AB1481" t="str">
            <v>23</v>
          </cell>
          <cell r="AC1481">
            <v>12</v>
          </cell>
          <cell r="AD1481">
            <v>12</v>
          </cell>
          <cell r="AE1481" t="str">
            <v>是</v>
          </cell>
          <cell r="AF1481" t="str">
            <v/>
          </cell>
          <cell r="AG1481" t="str">
            <v>价值宽带</v>
          </cell>
          <cell r="AH1481" t="str">
            <v>续本月</v>
          </cell>
          <cell r="AI1481" t="str">
            <v>是</v>
          </cell>
          <cell r="AJ1481">
            <v>13412408847</v>
          </cell>
          <cell r="AO1481">
            <v>0</v>
          </cell>
          <cell r="AR1481" t="str">
            <v>街口区</v>
          </cell>
        </row>
        <row r="1482">
          <cell r="F1482">
            <v>13926890796</v>
          </cell>
          <cell r="G1482" t="str">
            <v>13926890796</v>
          </cell>
          <cell r="H1482" t="str">
            <v>高艺玲</v>
          </cell>
          <cell r="I1482" t="str">
            <v>预付费东莞住宅新装或续费728元包年，带宽4M</v>
          </cell>
          <cell r="J1482">
            <v>728</v>
          </cell>
          <cell r="K1482">
            <v>728</v>
          </cell>
          <cell r="L1482" t="str">
            <v>2013-06-21</v>
          </cell>
          <cell r="M1482">
            <v>42176</v>
          </cell>
          <cell r="N1482" t="str">
            <v>2016-06-23</v>
          </cell>
          <cell r="O1482" t="str">
            <v>2015-06-23</v>
          </cell>
          <cell r="P1482" t="str">
            <v>宽带预付费</v>
          </cell>
          <cell r="Q1482" t="str">
            <v>续费</v>
          </cell>
          <cell r="R1482" t="str">
            <v>往月充值</v>
          </cell>
          <cell r="S1482" t="str">
            <v>家庭用户</v>
          </cell>
          <cell r="T1482" t="str">
            <v>FTTH</v>
          </cell>
          <cell r="U1482" t="str">
            <v>统一接口东莞操作员(dg_tuis)</v>
          </cell>
          <cell r="V1482" t="str">
            <v>ZX莞城陈锐汉</v>
          </cell>
          <cell r="W1482" t="str">
            <v>电商价值宽带营销</v>
          </cell>
          <cell r="X1482" t="str">
            <v>莞城区</v>
          </cell>
          <cell r="Y1482">
            <v>0</v>
          </cell>
          <cell r="Z1482">
            <v>0</v>
          </cell>
          <cell r="AA1482" t="str">
            <v>莞城区</v>
          </cell>
          <cell r="AB1482" t="str">
            <v>23</v>
          </cell>
          <cell r="AC1482">
            <v>4</v>
          </cell>
          <cell r="AD1482">
            <v>12</v>
          </cell>
          <cell r="AE1482" t="str">
            <v>是</v>
          </cell>
          <cell r="AF1482" t="str">
            <v/>
          </cell>
          <cell r="AG1482" t="str">
            <v>否</v>
          </cell>
          <cell r="AH1482" t="str">
            <v>续本月</v>
          </cell>
          <cell r="AI1482" t="str">
            <v>是</v>
          </cell>
          <cell r="AJ1482">
            <v>13926890796</v>
          </cell>
          <cell r="AO1482">
            <v>0</v>
          </cell>
          <cell r="AR1482" t="str">
            <v>上沙区</v>
          </cell>
        </row>
        <row r="1483">
          <cell r="F1483">
            <v>13662870973</v>
          </cell>
          <cell r="G1483" t="str">
            <v>13662870973</v>
          </cell>
          <cell r="H1483" t="str">
            <v>陈其平</v>
          </cell>
          <cell r="I1483" t="str">
            <v>预付费东莞住宅新装或续费768元包年，带宽4M</v>
          </cell>
          <cell r="J1483">
            <v>768</v>
          </cell>
          <cell r="K1483">
            <v>768</v>
          </cell>
          <cell r="L1483" t="str">
            <v>2012-07-24</v>
          </cell>
          <cell r="M1483">
            <v>42209</v>
          </cell>
          <cell r="N1483" t="str">
            <v>2016-07-24</v>
          </cell>
          <cell r="O1483" t="str">
            <v>2015-06-23</v>
          </cell>
          <cell r="P1483" t="str">
            <v>宽带预付费</v>
          </cell>
          <cell r="Q1483" t="str">
            <v>续费</v>
          </cell>
          <cell r="R1483" t="str">
            <v>提前充值</v>
          </cell>
          <cell r="S1483" t="str">
            <v>家庭用户</v>
          </cell>
          <cell r="T1483" t="str">
            <v>FTTH</v>
          </cell>
          <cell r="U1483" t="str">
            <v>文颜(weny)</v>
          </cell>
          <cell r="V1483" t="str">
            <v>ZY南城营业厅</v>
          </cell>
          <cell r="W1483" t="str">
            <v/>
          </cell>
          <cell r="X1483" t="str">
            <v>南城区</v>
          </cell>
          <cell r="Y1483">
            <v>0</v>
          </cell>
          <cell r="Z1483">
            <v>0</v>
          </cell>
          <cell r="AA1483" t="str">
            <v>南城区</v>
          </cell>
          <cell r="AB1483" t="str">
            <v>23</v>
          </cell>
          <cell r="AC1483">
            <v>4</v>
          </cell>
          <cell r="AD1483">
            <v>12</v>
          </cell>
          <cell r="AE1483" t="str">
            <v>是</v>
          </cell>
          <cell r="AF1483" t="str">
            <v/>
          </cell>
          <cell r="AG1483" t="str">
            <v>否</v>
          </cell>
          <cell r="AH1483" t="str">
            <v>续后期</v>
          </cell>
          <cell r="AI1483" t="str">
            <v>否</v>
          </cell>
          <cell r="AO1483">
            <v>0</v>
          </cell>
          <cell r="AR1483" t="str">
            <v>上沙区</v>
          </cell>
        </row>
        <row r="1484">
          <cell r="F1484">
            <v>13712357886</v>
          </cell>
          <cell r="G1484" t="str">
            <v>13712357886</v>
          </cell>
          <cell r="H1484" t="str">
            <v>陈兴培</v>
          </cell>
          <cell r="I1484" t="str">
            <v>预付费东莞精品宽带新装或续费免费体验1个月，带宽20M</v>
          </cell>
          <cell r="J1484">
            <v>1398</v>
          </cell>
          <cell r="K1484">
            <v>1398</v>
          </cell>
          <cell r="L1484" t="str">
            <v>2014-08-13</v>
          </cell>
          <cell r="M1484">
            <v>42229</v>
          </cell>
          <cell r="N1484" t="str">
            <v>2016-09-13</v>
          </cell>
          <cell r="O1484" t="str">
            <v>2015-06-16</v>
          </cell>
          <cell r="P1484" t="str">
            <v>宽带预付费</v>
          </cell>
          <cell r="Q1484" t="str">
            <v>续费</v>
          </cell>
          <cell r="R1484" t="str">
            <v>提前充值</v>
          </cell>
          <cell r="S1484" t="str">
            <v>家庭用户</v>
          </cell>
          <cell r="T1484" t="str">
            <v>FTTH</v>
          </cell>
          <cell r="U1484" t="str">
            <v>曾敏(zengmin)</v>
          </cell>
          <cell r="V1484" t="str">
            <v>ZX万江李明浪</v>
          </cell>
          <cell r="W1484" t="str">
            <v/>
          </cell>
          <cell r="X1484" t="str">
            <v>万江区</v>
          </cell>
          <cell r="Y1484">
            <v>0</v>
          </cell>
          <cell r="Z1484">
            <v>0</v>
          </cell>
          <cell r="AA1484" t="str">
            <v>万江区</v>
          </cell>
          <cell r="AB1484" t="str">
            <v>16</v>
          </cell>
          <cell r="AC1484">
            <v>20</v>
          </cell>
          <cell r="AD1484">
            <v>1</v>
          </cell>
          <cell r="AE1484" t="str">
            <v>是</v>
          </cell>
          <cell r="AF1484" t="str">
            <v/>
          </cell>
          <cell r="AG1484" t="str">
            <v>价值宽带</v>
          </cell>
          <cell r="AH1484" t="str">
            <v>续后期</v>
          </cell>
          <cell r="AI1484" t="str">
            <v>否</v>
          </cell>
          <cell r="AO1484">
            <v>0</v>
          </cell>
          <cell r="AR1484" t="str">
            <v>街口区</v>
          </cell>
        </row>
        <row r="1485">
          <cell r="F1485">
            <v>13712749213</v>
          </cell>
          <cell r="G1485" t="str">
            <v>13712749213</v>
          </cell>
          <cell r="H1485" t="str">
            <v>谢木国</v>
          </cell>
          <cell r="I1485" t="str">
            <v>预付费东莞住宅新装或续费888元包年，带宽12M</v>
          </cell>
          <cell r="J1485">
            <v>888</v>
          </cell>
          <cell r="K1485">
            <v>888</v>
          </cell>
          <cell r="L1485" t="str">
            <v>2014-08-18</v>
          </cell>
          <cell r="M1485">
            <v>42234</v>
          </cell>
          <cell r="N1485" t="str">
            <v>2016-08-18</v>
          </cell>
          <cell r="O1485" t="str">
            <v>2015-06-18</v>
          </cell>
          <cell r="P1485" t="str">
            <v>宽带预付费</v>
          </cell>
          <cell r="Q1485" t="str">
            <v>续费</v>
          </cell>
          <cell r="R1485" t="str">
            <v>提前充值</v>
          </cell>
          <cell r="S1485" t="str">
            <v>家庭用户</v>
          </cell>
          <cell r="T1485" t="str">
            <v>FTTH</v>
          </cell>
          <cell r="U1485" t="str">
            <v>曾敏(zengmin)</v>
          </cell>
          <cell r="V1485" t="str">
            <v>ZX万江肖俊标</v>
          </cell>
          <cell r="W1485" t="str">
            <v>电商价值宽带营销</v>
          </cell>
          <cell r="X1485" t="str">
            <v>万江区</v>
          </cell>
          <cell r="Y1485">
            <v>0</v>
          </cell>
          <cell r="Z1485">
            <v>0</v>
          </cell>
          <cell r="AA1485" t="str">
            <v>万江区</v>
          </cell>
          <cell r="AB1485" t="str">
            <v>18</v>
          </cell>
          <cell r="AC1485">
            <v>12</v>
          </cell>
          <cell r="AD1485">
            <v>12</v>
          </cell>
          <cell r="AE1485" t="str">
            <v>是</v>
          </cell>
          <cell r="AF1485" t="str">
            <v/>
          </cell>
          <cell r="AG1485" t="str">
            <v>价值宽带</v>
          </cell>
          <cell r="AH1485" t="str">
            <v>续后期</v>
          </cell>
          <cell r="AI1485" t="str">
            <v>否</v>
          </cell>
          <cell r="AO1485">
            <v>0</v>
          </cell>
          <cell r="AR1485" t="str">
            <v>博美区</v>
          </cell>
        </row>
        <row r="1486">
          <cell r="F1486" t="str">
            <v>dga90071589</v>
          </cell>
          <cell r="G1486" t="str">
            <v>dga90071589</v>
          </cell>
          <cell r="H1486" t="str">
            <v>霍华仟</v>
          </cell>
          <cell r="I1486" t="str">
            <v>预付费东莞住宅新装或续费888元包年，带宽12M</v>
          </cell>
          <cell r="J1486">
            <v>888</v>
          </cell>
          <cell r="K1486">
            <v>888</v>
          </cell>
          <cell r="L1486" t="str">
            <v>2014-06-18</v>
          </cell>
          <cell r="M1486">
            <v>42173</v>
          </cell>
          <cell r="N1486" t="str">
            <v>2016-06-19</v>
          </cell>
          <cell r="O1486" t="str">
            <v>2015-06-19</v>
          </cell>
          <cell r="P1486" t="str">
            <v>宽带预付费</v>
          </cell>
          <cell r="Q1486" t="str">
            <v>续费</v>
          </cell>
          <cell r="R1486" t="str">
            <v>往月充值</v>
          </cell>
          <cell r="S1486" t="str">
            <v>家庭用户</v>
          </cell>
          <cell r="T1486" t="str">
            <v>FTTH</v>
          </cell>
          <cell r="U1486" t="str">
            <v>营业厅经理(李甜琴)(CQYX01)</v>
          </cell>
          <cell r="V1486" t="str">
            <v>ZX万江李明浪</v>
          </cell>
          <cell r="W1486" t="str">
            <v>(非)</v>
          </cell>
          <cell r="X1486" t="str">
            <v>万江区</v>
          </cell>
          <cell r="Y1486">
            <v>0</v>
          </cell>
          <cell r="Z1486">
            <v>0</v>
          </cell>
          <cell r="AA1486" t="str">
            <v>万江区</v>
          </cell>
          <cell r="AB1486" t="str">
            <v>19</v>
          </cell>
          <cell r="AC1486">
            <v>12</v>
          </cell>
          <cell r="AD1486">
            <v>12</v>
          </cell>
          <cell r="AE1486" t="str">
            <v>是</v>
          </cell>
          <cell r="AF1486" t="str">
            <v/>
          </cell>
          <cell r="AG1486" t="str">
            <v>价值宽带</v>
          </cell>
          <cell r="AH1486" t="str">
            <v>续本月</v>
          </cell>
          <cell r="AI1486" t="str">
            <v>是</v>
          </cell>
          <cell r="AJ1486" t="str">
            <v>dga90071589</v>
          </cell>
          <cell r="AO1486">
            <v>0</v>
          </cell>
          <cell r="AR1486" t="str">
            <v>乌沙区</v>
          </cell>
        </row>
        <row r="1487">
          <cell r="F1487">
            <v>13412634363</v>
          </cell>
          <cell r="G1487" t="str">
            <v>13412634363</v>
          </cell>
          <cell r="H1487" t="str">
            <v>潘菊芝</v>
          </cell>
          <cell r="I1487" t="str">
            <v>预付费东莞住宅新装或续费888元包年，带宽12M</v>
          </cell>
          <cell r="J1487">
            <v>888</v>
          </cell>
          <cell r="K1487">
            <v>888</v>
          </cell>
          <cell r="L1487" t="str">
            <v>2012-02-21</v>
          </cell>
          <cell r="M1487">
            <v>42169</v>
          </cell>
          <cell r="N1487" t="str">
            <v>2016-06-15</v>
          </cell>
          <cell r="O1487" t="str">
            <v>2015-06-15</v>
          </cell>
          <cell r="P1487" t="str">
            <v>宽带预付费</v>
          </cell>
          <cell r="Q1487" t="str">
            <v>续费</v>
          </cell>
          <cell r="R1487" t="str">
            <v>往月充值</v>
          </cell>
          <cell r="S1487" t="str">
            <v>家庭用户</v>
          </cell>
          <cell r="T1487" t="str">
            <v>FTTH</v>
          </cell>
          <cell r="U1487" t="str">
            <v>方兰(fangl)</v>
          </cell>
          <cell r="V1487" t="str">
            <v>ZX樟木头吴楚伟</v>
          </cell>
          <cell r="W1487" t="str">
            <v/>
          </cell>
          <cell r="X1487" t="str">
            <v>樟木头区</v>
          </cell>
          <cell r="Y1487">
            <v>0</v>
          </cell>
          <cell r="Z1487">
            <v>0</v>
          </cell>
          <cell r="AA1487" t="str">
            <v>樟木头区</v>
          </cell>
          <cell r="AB1487" t="str">
            <v>15</v>
          </cell>
          <cell r="AC1487">
            <v>12</v>
          </cell>
          <cell r="AD1487">
            <v>12</v>
          </cell>
          <cell r="AE1487" t="str">
            <v>是</v>
          </cell>
          <cell r="AF1487" t="str">
            <v/>
          </cell>
          <cell r="AG1487" t="str">
            <v>价值宽带</v>
          </cell>
          <cell r="AH1487" t="str">
            <v>续本月</v>
          </cell>
          <cell r="AI1487" t="str">
            <v>是</v>
          </cell>
          <cell r="AO1487">
            <v>0</v>
          </cell>
          <cell r="AR1487" t="str">
            <v>上沙区</v>
          </cell>
        </row>
        <row r="1488">
          <cell r="F1488">
            <v>13532700430</v>
          </cell>
          <cell r="G1488" t="str">
            <v>13532700430</v>
          </cell>
          <cell r="H1488" t="str">
            <v>刘祥琼</v>
          </cell>
          <cell r="I1488" t="str">
            <v>预付费东莞住宅新装或续费680元包年，带宽4M</v>
          </cell>
          <cell r="J1488">
            <v>680</v>
          </cell>
          <cell r="K1488">
            <v>680</v>
          </cell>
          <cell r="L1488" t="str">
            <v>2009-08-25</v>
          </cell>
          <cell r="M1488">
            <v>42171</v>
          </cell>
          <cell r="N1488" t="str">
            <v>2016-06-17</v>
          </cell>
          <cell r="O1488" t="str">
            <v>2015-06-17</v>
          </cell>
          <cell r="P1488" t="str">
            <v>宽带预付费</v>
          </cell>
          <cell r="Q1488" t="str">
            <v>续费</v>
          </cell>
          <cell r="R1488" t="str">
            <v>当月充值</v>
          </cell>
          <cell r="S1488" t="str">
            <v>家庭用户</v>
          </cell>
          <cell r="T1488" t="str">
            <v>GPON+XDSL</v>
          </cell>
          <cell r="U1488" t="str">
            <v>李燕舞(liyw)</v>
          </cell>
          <cell r="V1488" t="str">
            <v>ZX塘厦杨芳</v>
          </cell>
          <cell r="W1488" t="str">
            <v/>
          </cell>
          <cell r="X1488" t="str">
            <v>塘厦区</v>
          </cell>
          <cell r="Y1488">
            <v>0</v>
          </cell>
          <cell r="Z1488">
            <v>0</v>
          </cell>
          <cell r="AA1488" t="str">
            <v>塘厦区</v>
          </cell>
          <cell r="AB1488" t="str">
            <v>17</v>
          </cell>
          <cell r="AC1488">
            <v>4</v>
          </cell>
          <cell r="AD1488">
            <v>12</v>
          </cell>
          <cell r="AE1488" t="str">
            <v>否</v>
          </cell>
          <cell r="AF1488" t="str">
            <v/>
          </cell>
          <cell r="AG1488" t="str">
            <v>否</v>
          </cell>
          <cell r="AH1488" t="str">
            <v>续本月</v>
          </cell>
          <cell r="AI1488" t="str">
            <v>否</v>
          </cell>
          <cell r="AO1488">
            <v>0</v>
          </cell>
          <cell r="AR1488" t="str">
            <v>乌沙区</v>
          </cell>
        </row>
        <row r="1489">
          <cell r="F1489">
            <v>13925598775</v>
          </cell>
          <cell r="G1489" t="str">
            <v>13925598775</v>
          </cell>
          <cell r="H1489" t="str">
            <v>李海景</v>
          </cell>
          <cell r="I1489" t="str">
            <v>预付费东莞住宅新装或续费888元包年，带宽12M</v>
          </cell>
          <cell r="J1489">
            <v>888</v>
          </cell>
          <cell r="K1489">
            <v>888</v>
          </cell>
          <cell r="L1489" t="str">
            <v>2014-07-19</v>
          </cell>
          <cell r="M1489">
            <v>42204</v>
          </cell>
          <cell r="N1489" t="str">
            <v>2016-07-19</v>
          </cell>
          <cell r="O1489" t="str">
            <v>2015-06-16</v>
          </cell>
          <cell r="P1489" t="str">
            <v>宽带预付费</v>
          </cell>
          <cell r="Q1489" t="str">
            <v>续费</v>
          </cell>
          <cell r="R1489" t="str">
            <v>提前充值</v>
          </cell>
          <cell r="S1489" t="str">
            <v>家庭用户</v>
          </cell>
          <cell r="T1489" t="str">
            <v>FTTH</v>
          </cell>
          <cell r="U1489" t="str">
            <v>方兰(fangl)</v>
          </cell>
          <cell r="V1489" t="str">
            <v>ZX樟木头伍红军</v>
          </cell>
          <cell r="W1489" t="str">
            <v/>
          </cell>
          <cell r="X1489" t="str">
            <v>樟木头区</v>
          </cell>
          <cell r="Y1489">
            <v>0</v>
          </cell>
          <cell r="Z1489">
            <v>0</v>
          </cell>
          <cell r="AA1489" t="str">
            <v>樟木头区</v>
          </cell>
          <cell r="AB1489" t="str">
            <v>16</v>
          </cell>
          <cell r="AC1489">
            <v>12</v>
          </cell>
          <cell r="AD1489">
            <v>12</v>
          </cell>
          <cell r="AE1489" t="str">
            <v>是</v>
          </cell>
          <cell r="AF1489" t="str">
            <v/>
          </cell>
          <cell r="AG1489" t="str">
            <v>价值宽带</v>
          </cell>
          <cell r="AH1489" t="str">
            <v>续后期</v>
          </cell>
          <cell r="AI1489" t="str">
            <v>否</v>
          </cell>
          <cell r="AO1489">
            <v>0</v>
          </cell>
          <cell r="AR1489" t="str">
            <v>乌沙区</v>
          </cell>
        </row>
        <row r="1490">
          <cell r="F1490">
            <v>13712329839</v>
          </cell>
          <cell r="G1490" t="str">
            <v>13712329839</v>
          </cell>
          <cell r="H1490" t="str">
            <v>孙广安</v>
          </cell>
          <cell r="I1490" t="str">
            <v>预付费东莞住宅新装或续费1088元包年，带宽20M</v>
          </cell>
          <cell r="J1490">
            <v>1088</v>
          </cell>
          <cell r="K1490">
            <v>1088</v>
          </cell>
          <cell r="L1490" t="str">
            <v>2013-07-01</v>
          </cell>
          <cell r="M1490">
            <v>42187</v>
          </cell>
          <cell r="N1490" t="str">
            <v>2016-07-02</v>
          </cell>
          <cell r="O1490" t="str">
            <v>2015-06-18</v>
          </cell>
          <cell r="P1490" t="str">
            <v>宽带预付费</v>
          </cell>
          <cell r="Q1490" t="str">
            <v>续费</v>
          </cell>
          <cell r="R1490" t="str">
            <v>提前充值</v>
          </cell>
          <cell r="S1490" t="str">
            <v>家庭用户</v>
          </cell>
          <cell r="T1490" t="str">
            <v>FTTH</v>
          </cell>
          <cell r="U1490" t="str">
            <v>李燕舞(liyw)</v>
          </cell>
          <cell r="V1490" t="str">
            <v>DL环宇通信</v>
          </cell>
          <cell r="W1490" t="str">
            <v>(非)</v>
          </cell>
          <cell r="X1490" t="str">
            <v>塘厦区</v>
          </cell>
          <cell r="Y1490">
            <v>0</v>
          </cell>
          <cell r="Z1490">
            <v>0</v>
          </cell>
          <cell r="AA1490" t="str">
            <v>塘厦区</v>
          </cell>
          <cell r="AB1490" t="str">
            <v>18</v>
          </cell>
          <cell r="AC1490">
            <v>20</v>
          </cell>
          <cell r="AD1490">
            <v>12</v>
          </cell>
          <cell r="AE1490" t="str">
            <v>是</v>
          </cell>
          <cell r="AF1490" t="str">
            <v/>
          </cell>
          <cell r="AG1490" t="str">
            <v>价值宽带</v>
          </cell>
          <cell r="AH1490" t="str">
            <v>续后期</v>
          </cell>
          <cell r="AI1490" t="str">
            <v>否</v>
          </cell>
          <cell r="AO1490">
            <v>0</v>
          </cell>
          <cell r="AR1490" t="str">
            <v>三屯区</v>
          </cell>
        </row>
        <row r="1491">
          <cell r="F1491">
            <v>13798858302</v>
          </cell>
          <cell r="G1491" t="str">
            <v>13798858302</v>
          </cell>
          <cell r="H1491" t="str">
            <v>林伟杰</v>
          </cell>
          <cell r="I1491" t="str">
            <v>预付费东莞住宅新装或续费1408元包2年，带宽12M</v>
          </cell>
          <cell r="J1491">
            <v>1408</v>
          </cell>
          <cell r="K1491">
            <v>1408</v>
          </cell>
          <cell r="L1491" t="str">
            <v>2014-06-26</v>
          </cell>
          <cell r="M1491">
            <v>42181</v>
          </cell>
          <cell r="N1491" t="str">
            <v>2017-06-26</v>
          </cell>
          <cell r="O1491" t="str">
            <v>2015-06-19</v>
          </cell>
          <cell r="P1491" t="str">
            <v>宽带预付费</v>
          </cell>
          <cell r="Q1491" t="str">
            <v>续费</v>
          </cell>
          <cell r="R1491" t="str">
            <v>当月充值</v>
          </cell>
          <cell r="S1491" t="str">
            <v>家庭用户</v>
          </cell>
          <cell r="T1491" t="str">
            <v>FTTH</v>
          </cell>
          <cell r="U1491" t="str">
            <v>李燕舞(liyw)</v>
          </cell>
          <cell r="V1491" t="str">
            <v>ZX塘厦张远威</v>
          </cell>
          <cell r="W1491" t="str">
            <v>非</v>
          </cell>
          <cell r="X1491" t="str">
            <v>塘厦区</v>
          </cell>
          <cell r="Y1491">
            <v>0</v>
          </cell>
          <cell r="Z1491">
            <v>0</v>
          </cell>
          <cell r="AA1491" t="str">
            <v>塘厦区</v>
          </cell>
          <cell r="AB1491" t="str">
            <v>19</v>
          </cell>
          <cell r="AC1491">
            <v>12</v>
          </cell>
          <cell r="AD1491">
            <v>24</v>
          </cell>
          <cell r="AE1491" t="str">
            <v>是</v>
          </cell>
          <cell r="AF1491" t="str">
            <v/>
          </cell>
          <cell r="AG1491" t="str">
            <v>价值宽带</v>
          </cell>
          <cell r="AH1491" t="str">
            <v>续本月</v>
          </cell>
          <cell r="AI1491" t="str">
            <v>是</v>
          </cell>
          <cell r="AJ1491">
            <v>13798858302</v>
          </cell>
          <cell r="AO1491">
            <v>0</v>
          </cell>
          <cell r="AR1491" t="str">
            <v>三屯区</v>
          </cell>
        </row>
        <row r="1492">
          <cell r="F1492">
            <v>13929207856</v>
          </cell>
          <cell r="G1492" t="str">
            <v>13929207856</v>
          </cell>
          <cell r="H1492" t="str">
            <v>黄敬茂</v>
          </cell>
          <cell r="I1492" t="str">
            <v>预付费东莞住宅新装或续费888元包年，带宽12M</v>
          </cell>
          <cell r="J1492">
            <v>888</v>
          </cell>
          <cell r="K1492">
            <v>888</v>
          </cell>
          <cell r="L1492" t="str">
            <v>2014-06-25</v>
          </cell>
          <cell r="M1492">
            <v>42180</v>
          </cell>
          <cell r="N1492" t="str">
            <v>2016-06-25</v>
          </cell>
          <cell r="O1492" t="str">
            <v>2015-06-19</v>
          </cell>
          <cell r="P1492" t="str">
            <v>宽带预付费</v>
          </cell>
          <cell r="Q1492" t="str">
            <v>续费</v>
          </cell>
          <cell r="R1492" t="str">
            <v>当月充值</v>
          </cell>
          <cell r="S1492" t="str">
            <v>家庭用户</v>
          </cell>
          <cell r="T1492" t="str">
            <v>FTTH</v>
          </cell>
          <cell r="U1492" t="str">
            <v>李燕舞(liyw)</v>
          </cell>
          <cell r="V1492" t="str">
            <v>ZX塘厦岑常师</v>
          </cell>
          <cell r="W1492" t="str">
            <v>非</v>
          </cell>
          <cell r="X1492" t="str">
            <v>塘厦区</v>
          </cell>
          <cell r="Y1492">
            <v>0</v>
          </cell>
          <cell r="Z1492">
            <v>0</v>
          </cell>
          <cell r="AA1492" t="str">
            <v>塘厦区</v>
          </cell>
          <cell r="AB1492" t="str">
            <v>19</v>
          </cell>
          <cell r="AC1492">
            <v>12</v>
          </cell>
          <cell r="AD1492">
            <v>12</v>
          </cell>
          <cell r="AE1492" t="str">
            <v>是</v>
          </cell>
          <cell r="AF1492" t="str">
            <v/>
          </cell>
          <cell r="AG1492" t="str">
            <v>价值宽带</v>
          </cell>
          <cell r="AH1492" t="str">
            <v>续本月</v>
          </cell>
          <cell r="AI1492" t="str">
            <v>是</v>
          </cell>
          <cell r="AJ1492">
            <v>13929207856</v>
          </cell>
          <cell r="AO1492">
            <v>0</v>
          </cell>
          <cell r="AR1492" t="str">
            <v>三屯区</v>
          </cell>
        </row>
        <row r="1493">
          <cell r="F1493">
            <v>13932408083</v>
          </cell>
          <cell r="G1493" t="str">
            <v>13932408083</v>
          </cell>
          <cell r="H1493" t="str">
            <v>杨秀花</v>
          </cell>
          <cell r="I1493" t="str">
            <v>预付费东莞住宅新装或续费888元包年，带宽12M</v>
          </cell>
          <cell r="J1493">
            <v>888</v>
          </cell>
          <cell r="K1493">
            <v>888</v>
          </cell>
          <cell r="L1493" t="str">
            <v>2014-06-22</v>
          </cell>
          <cell r="M1493">
            <v>42177</v>
          </cell>
          <cell r="N1493" t="str">
            <v>2016-06-22</v>
          </cell>
          <cell r="O1493" t="str">
            <v>2015-06-15</v>
          </cell>
          <cell r="P1493" t="str">
            <v>宽带预付费</v>
          </cell>
          <cell r="Q1493" t="str">
            <v>续费</v>
          </cell>
          <cell r="R1493" t="str">
            <v>当月充值</v>
          </cell>
          <cell r="S1493" t="str">
            <v>家庭用户</v>
          </cell>
          <cell r="T1493" t="str">
            <v>FTTH</v>
          </cell>
          <cell r="U1493" t="str">
            <v>李燕舞(liyw)</v>
          </cell>
          <cell r="V1493" t="str">
            <v>DL环宇通信</v>
          </cell>
          <cell r="W1493" t="str">
            <v>非</v>
          </cell>
          <cell r="X1493" t="str">
            <v>塘厦区</v>
          </cell>
          <cell r="Y1493">
            <v>0</v>
          </cell>
          <cell r="Z1493">
            <v>0</v>
          </cell>
          <cell r="AA1493" t="str">
            <v>塘厦区</v>
          </cell>
          <cell r="AB1493" t="str">
            <v>15</v>
          </cell>
          <cell r="AC1493">
            <v>12</v>
          </cell>
          <cell r="AD1493">
            <v>12</v>
          </cell>
          <cell r="AE1493" t="str">
            <v>是</v>
          </cell>
          <cell r="AF1493" t="str">
            <v/>
          </cell>
          <cell r="AG1493" t="str">
            <v>价值宽带</v>
          </cell>
          <cell r="AH1493" t="str">
            <v>续本月</v>
          </cell>
          <cell r="AI1493" t="str">
            <v>是</v>
          </cell>
          <cell r="AJ1493">
            <v>13932408083</v>
          </cell>
          <cell r="AO1493">
            <v>0</v>
          </cell>
          <cell r="AR1493" t="str">
            <v>三屯区</v>
          </cell>
        </row>
        <row r="1494">
          <cell r="F1494">
            <v>13932633398</v>
          </cell>
          <cell r="G1494" t="str">
            <v>13932633398</v>
          </cell>
          <cell r="H1494" t="str">
            <v>付前军</v>
          </cell>
          <cell r="I1494" t="str">
            <v>预付费东莞住宅新装或续费888元包年，带宽12M</v>
          </cell>
          <cell r="J1494">
            <v>888</v>
          </cell>
          <cell r="K1494">
            <v>888</v>
          </cell>
          <cell r="L1494" t="str">
            <v>2011-04-14</v>
          </cell>
          <cell r="M1494">
            <v>42171</v>
          </cell>
          <cell r="N1494" t="str">
            <v>2016-06-16</v>
          </cell>
          <cell r="O1494" t="str">
            <v>2015-06-16</v>
          </cell>
          <cell r="P1494" t="str">
            <v>宽带预付费</v>
          </cell>
          <cell r="Q1494" t="str">
            <v>续费</v>
          </cell>
          <cell r="R1494" t="str">
            <v>当月充值</v>
          </cell>
          <cell r="S1494" t="str">
            <v>家庭用户</v>
          </cell>
          <cell r="T1494" t="str">
            <v>FTTH</v>
          </cell>
          <cell r="U1494" t="str">
            <v>李燕舞(liyw)</v>
          </cell>
          <cell r="V1494" t="str">
            <v>ZX塘厦陈阳</v>
          </cell>
          <cell r="W1494" t="str">
            <v>电商价值宽带营销</v>
          </cell>
          <cell r="X1494" t="str">
            <v>塘厦区</v>
          </cell>
          <cell r="Y1494">
            <v>0</v>
          </cell>
          <cell r="Z1494">
            <v>0</v>
          </cell>
          <cell r="AA1494" t="str">
            <v>塘厦区</v>
          </cell>
          <cell r="AB1494" t="str">
            <v>16</v>
          </cell>
          <cell r="AC1494">
            <v>12</v>
          </cell>
          <cell r="AD1494">
            <v>12</v>
          </cell>
          <cell r="AE1494" t="str">
            <v>是</v>
          </cell>
          <cell r="AF1494" t="str">
            <v/>
          </cell>
          <cell r="AG1494" t="str">
            <v>价值宽带</v>
          </cell>
          <cell r="AH1494" t="str">
            <v>续本月</v>
          </cell>
          <cell r="AI1494" t="str">
            <v>是</v>
          </cell>
          <cell r="AJ1494">
            <v>13932633398</v>
          </cell>
          <cell r="AO1494">
            <v>0</v>
          </cell>
          <cell r="AR1494" t="str">
            <v>居岐区</v>
          </cell>
        </row>
        <row r="1495">
          <cell r="F1495">
            <v>15012993359</v>
          </cell>
          <cell r="G1495" t="str">
            <v>15012993359</v>
          </cell>
          <cell r="H1495" t="str">
            <v>周淑琴</v>
          </cell>
          <cell r="I1495" t="str">
            <v>预付费东莞住宅新装或续费400元包半年，带宽4M</v>
          </cell>
          <cell r="J1495">
            <v>400</v>
          </cell>
          <cell r="K1495">
            <v>400</v>
          </cell>
          <cell r="L1495" t="str">
            <v>2013-12-19</v>
          </cell>
          <cell r="M1495">
            <v>42174</v>
          </cell>
          <cell r="N1495" t="str">
            <v>2015-12-19</v>
          </cell>
          <cell r="O1495" t="str">
            <v>2015-06-19</v>
          </cell>
          <cell r="P1495" t="str">
            <v>宽带预付费</v>
          </cell>
          <cell r="Q1495" t="str">
            <v>续费</v>
          </cell>
          <cell r="R1495" t="str">
            <v>当月充值</v>
          </cell>
          <cell r="S1495" t="str">
            <v>家庭用户</v>
          </cell>
          <cell r="T1495" t="str">
            <v>FTTH</v>
          </cell>
          <cell r="U1495" t="str">
            <v>李燕舞(liyw)</v>
          </cell>
          <cell r="V1495" t="str">
            <v>DSBR塘厦陈阳</v>
          </cell>
          <cell r="W1495" t="str">
            <v>电商价值宽带营销</v>
          </cell>
          <cell r="X1495" t="str">
            <v>塘厦区</v>
          </cell>
          <cell r="Y1495">
            <v>0</v>
          </cell>
          <cell r="Z1495">
            <v>0</v>
          </cell>
          <cell r="AA1495" t="str">
            <v>塘厦区</v>
          </cell>
          <cell r="AB1495" t="str">
            <v>19</v>
          </cell>
          <cell r="AC1495">
            <v>4</v>
          </cell>
          <cell r="AD1495">
            <v>6</v>
          </cell>
          <cell r="AE1495" t="str">
            <v>是</v>
          </cell>
          <cell r="AF1495" t="str">
            <v/>
          </cell>
          <cell r="AG1495" t="str">
            <v>否</v>
          </cell>
          <cell r="AH1495" t="str">
            <v>续本月</v>
          </cell>
          <cell r="AI1495" t="str">
            <v>是</v>
          </cell>
          <cell r="AJ1495">
            <v>15012993359</v>
          </cell>
          <cell r="AO1495">
            <v>0</v>
          </cell>
          <cell r="AR1495" t="str">
            <v>白石岗区</v>
          </cell>
        </row>
        <row r="1496">
          <cell r="F1496">
            <v>15282828249</v>
          </cell>
          <cell r="G1496" t="str">
            <v>15282828249</v>
          </cell>
          <cell r="H1496" t="str">
            <v>廖亚琴</v>
          </cell>
          <cell r="I1496" t="str">
            <v>预付费东莞住宅新装或续费768元包年，带宽4M</v>
          </cell>
          <cell r="J1496">
            <v>768</v>
          </cell>
          <cell r="K1496">
            <v>768</v>
          </cell>
          <cell r="L1496" t="str">
            <v>2012-06-03</v>
          </cell>
          <cell r="M1496">
            <v>42162</v>
          </cell>
          <cell r="N1496" t="str">
            <v>2016-06-19</v>
          </cell>
          <cell r="O1496" t="str">
            <v>2015-06-19</v>
          </cell>
          <cell r="P1496" t="str">
            <v>宽带预付费</v>
          </cell>
          <cell r="Q1496" t="str">
            <v>续费</v>
          </cell>
          <cell r="R1496" t="str">
            <v>当月充值</v>
          </cell>
          <cell r="S1496" t="str">
            <v>家庭用户</v>
          </cell>
          <cell r="T1496" t="str">
            <v>FTTH</v>
          </cell>
          <cell r="U1496" t="str">
            <v>李燕舞(liyw)</v>
          </cell>
          <cell r="V1496" t="str">
            <v>ZX塘厦张远威</v>
          </cell>
          <cell r="W1496" t="str">
            <v>电商价值宽带营销</v>
          </cell>
          <cell r="X1496" t="str">
            <v>塘厦区</v>
          </cell>
          <cell r="Y1496">
            <v>0</v>
          </cell>
          <cell r="Z1496">
            <v>0</v>
          </cell>
          <cell r="AA1496" t="str">
            <v>塘厦区</v>
          </cell>
          <cell r="AB1496" t="str">
            <v>19</v>
          </cell>
          <cell r="AC1496">
            <v>4</v>
          </cell>
          <cell r="AD1496">
            <v>12</v>
          </cell>
          <cell r="AE1496" t="str">
            <v>是</v>
          </cell>
          <cell r="AF1496" t="str">
            <v/>
          </cell>
          <cell r="AG1496" t="str">
            <v>否</v>
          </cell>
          <cell r="AH1496" t="str">
            <v>续本月</v>
          </cell>
          <cell r="AI1496" t="str">
            <v>是</v>
          </cell>
          <cell r="AJ1496">
            <v>15282828249</v>
          </cell>
          <cell r="AO1496">
            <v>0</v>
          </cell>
          <cell r="AR1496" t="str">
            <v>旺富区</v>
          </cell>
        </row>
        <row r="1497">
          <cell r="F1497">
            <v>15817777519</v>
          </cell>
          <cell r="G1497" t="str">
            <v>15817777519</v>
          </cell>
          <cell r="H1497" t="str">
            <v>林惠銮</v>
          </cell>
          <cell r="I1497" t="str">
            <v>预付费东莞住宅新装或续费888元包年，带宽12M</v>
          </cell>
          <cell r="J1497">
            <v>888</v>
          </cell>
          <cell r="K1497">
            <v>888</v>
          </cell>
          <cell r="L1497" t="str">
            <v>2014-07-26</v>
          </cell>
          <cell r="M1497">
            <v>42211</v>
          </cell>
          <cell r="N1497" t="str">
            <v>2016-07-26</v>
          </cell>
          <cell r="O1497" t="str">
            <v>2015-06-18</v>
          </cell>
          <cell r="P1497" t="str">
            <v>宽带预付费</v>
          </cell>
          <cell r="Q1497" t="str">
            <v>续费</v>
          </cell>
          <cell r="R1497" t="str">
            <v>提前充值</v>
          </cell>
          <cell r="S1497" t="str">
            <v>家庭用户</v>
          </cell>
          <cell r="T1497" t="str">
            <v>FTTH</v>
          </cell>
          <cell r="U1497" t="str">
            <v>伍双倩(wusq)</v>
          </cell>
          <cell r="V1497" t="str">
            <v>DSBR凤岗蓝志坚</v>
          </cell>
          <cell r="W1497" t="str">
            <v/>
          </cell>
          <cell r="X1497" t="str">
            <v>凤岗区</v>
          </cell>
          <cell r="Y1497">
            <v>0</v>
          </cell>
          <cell r="Z1497">
            <v>0</v>
          </cell>
          <cell r="AA1497" t="str">
            <v>凤岗区</v>
          </cell>
          <cell r="AB1497" t="str">
            <v>18</v>
          </cell>
          <cell r="AC1497">
            <v>12</v>
          </cell>
          <cell r="AD1497">
            <v>12</v>
          </cell>
          <cell r="AE1497" t="str">
            <v>是</v>
          </cell>
          <cell r="AF1497" t="str">
            <v/>
          </cell>
          <cell r="AG1497" t="str">
            <v>价值宽带</v>
          </cell>
          <cell r="AH1497" t="str">
            <v>续后期</v>
          </cell>
          <cell r="AI1497" t="str">
            <v>否</v>
          </cell>
          <cell r="AO1497">
            <v>0</v>
          </cell>
          <cell r="AR1497" t="str">
            <v>旺富区</v>
          </cell>
        </row>
        <row r="1498">
          <cell r="F1498">
            <v>13798285396</v>
          </cell>
          <cell r="G1498" t="str">
            <v>13798285396</v>
          </cell>
          <cell r="H1498" t="str">
            <v>陈镇成</v>
          </cell>
          <cell r="I1498" t="str">
            <v>预付费东莞住宅新装或续费680元包年，带宽4M</v>
          </cell>
          <cell r="J1498">
            <v>680</v>
          </cell>
          <cell r="K1498">
            <v>680</v>
          </cell>
          <cell r="L1498" t="str">
            <v>2014-07-11</v>
          </cell>
          <cell r="M1498">
            <v>42196</v>
          </cell>
          <cell r="N1498" t="str">
            <v>2016-07-11</v>
          </cell>
          <cell r="O1498" t="str">
            <v>2015-06-15</v>
          </cell>
          <cell r="P1498" t="str">
            <v>宽带预付费</v>
          </cell>
          <cell r="Q1498" t="str">
            <v>续费</v>
          </cell>
          <cell r="R1498" t="str">
            <v>提前充值</v>
          </cell>
          <cell r="S1498" t="str">
            <v>家庭用户</v>
          </cell>
          <cell r="T1498" t="str">
            <v>(传统)XDSL</v>
          </cell>
          <cell r="U1498" t="str">
            <v>伍双倩(wusq)</v>
          </cell>
          <cell r="V1498" t="str">
            <v>ZX凤岗蓝志康</v>
          </cell>
          <cell r="W1498" t="str">
            <v/>
          </cell>
          <cell r="X1498" t="str">
            <v>凤岗区</v>
          </cell>
          <cell r="Y1498">
            <v>0</v>
          </cell>
          <cell r="Z1498">
            <v>0</v>
          </cell>
          <cell r="AA1498" t="str">
            <v>凤岗区</v>
          </cell>
          <cell r="AB1498" t="str">
            <v>15</v>
          </cell>
          <cell r="AC1498">
            <v>4</v>
          </cell>
          <cell r="AD1498">
            <v>12</v>
          </cell>
          <cell r="AE1498" t="str">
            <v>否</v>
          </cell>
          <cell r="AF1498" t="str">
            <v/>
          </cell>
          <cell r="AG1498" t="str">
            <v>否</v>
          </cell>
          <cell r="AH1498" t="str">
            <v>续后期</v>
          </cell>
          <cell r="AI1498" t="str">
            <v>否</v>
          </cell>
          <cell r="AO1498">
            <v>0</v>
          </cell>
          <cell r="AR1498" t="str">
            <v>旺富区</v>
          </cell>
        </row>
        <row r="1499">
          <cell r="F1499">
            <v>13886258888</v>
          </cell>
          <cell r="G1499" t="str">
            <v>13886258888</v>
          </cell>
          <cell r="H1499" t="str">
            <v>东莞市亿方房地产投资有限公司</v>
          </cell>
          <cell r="I1499" t="str">
            <v>预付费东莞住宅新装或续费1088元包年，带宽10M</v>
          </cell>
          <cell r="J1499">
            <v>1088</v>
          </cell>
          <cell r="K1499">
            <v>1088</v>
          </cell>
          <cell r="L1499" t="str">
            <v>2013-07-01</v>
          </cell>
          <cell r="M1499">
            <v>42192</v>
          </cell>
          <cell r="N1499" t="str">
            <v>2016-07-07</v>
          </cell>
          <cell r="O1499" t="str">
            <v>2015-06-16</v>
          </cell>
          <cell r="P1499" t="str">
            <v>宽带预付费</v>
          </cell>
          <cell r="Q1499" t="str">
            <v>续费</v>
          </cell>
          <cell r="R1499" t="str">
            <v>提前充值</v>
          </cell>
          <cell r="S1499" t="str">
            <v>家庭用户</v>
          </cell>
          <cell r="T1499" t="str">
            <v>FTTH</v>
          </cell>
          <cell r="U1499" t="str">
            <v>李燕舞(liyw)</v>
          </cell>
          <cell r="V1499" t="str">
            <v>ZX塘厦杨芳</v>
          </cell>
          <cell r="W1499" t="str">
            <v>非</v>
          </cell>
          <cell r="X1499" t="str">
            <v>塘厦区</v>
          </cell>
          <cell r="Y1499">
            <v>0</v>
          </cell>
          <cell r="Z1499">
            <v>0</v>
          </cell>
          <cell r="AA1499" t="str">
            <v>塘厦区</v>
          </cell>
          <cell r="AB1499" t="str">
            <v>16</v>
          </cell>
          <cell r="AC1499">
            <v>10</v>
          </cell>
          <cell r="AD1499">
            <v>12</v>
          </cell>
          <cell r="AE1499" t="str">
            <v>是</v>
          </cell>
          <cell r="AF1499" t="str">
            <v/>
          </cell>
          <cell r="AG1499" t="str">
            <v>价值宽带</v>
          </cell>
          <cell r="AH1499" t="str">
            <v>续后期</v>
          </cell>
          <cell r="AI1499" t="str">
            <v>否</v>
          </cell>
          <cell r="AO1499">
            <v>0</v>
          </cell>
          <cell r="AR1499" t="str">
            <v>旺富区</v>
          </cell>
        </row>
        <row r="1500">
          <cell r="F1500">
            <v>15814650015</v>
          </cell>
          <cell r="G1500" t="str">
            <v>15814650015</v>
          </cell>
          <cell r="H1500" t="str">
            <v>伍海艳</v>
          </cell>
          <cell r="I1500" t="str">
            <v>预付费东莞住宅新装或续费680元包年，带宽4M</v>
          </cell>
          <cell r="J1500">
            <v>680</v>
          </cell>
          <cell r="K1500">
            <v>680</v>
          </cell>
          <cell r="L1500" t="str">
            <v>2013-06-27</v>
          </cell>
          <cell r="M1500">
            <v>42185</v>
          </cell>
          <cell r="N1500" t="str">
            <v>2016-06-30</v>
          </cell>
          <cell r="O1500" t="str">
            <v>2015-06-18</v>
          </cell>
          <cell r="P1500" t="str">
            <v>宽带预付费</v>
          </cell>
          <cell r="Q1500" t="str">
            <v>续费</v>
          </cell>
          <cell r="R1500" t="str">
            <v>当月充值</v>
          </cell>
          <cell r="S1500" t="str">
            <v>家庭用户</v>
          </cell>
          <cell r="T1500" t="str">
            <v>(传统)XDSL</v>
          </cell>
          <cell r="U1500" t="str">
            <v>李燕舞(liyw)</v>
          </cell>
          <cell r="V1500" t="str">
            <v>ZX塘厦杨芳</v>
          </cell>
          <cell r="W1500" t="str">
            <v>1、工单编号 220353  2、3、4、</v>
          </cell>
          <cell r="X1500" t="str">
            <v>塘厦区</v>
          </cell>
          <cell r="Y1500">
            <v>0</v>
          </cell>
          <cell r="Z1500">
            <v>0</v>
          </cell>
          <cell r="AA1500" t="str">
            <v>塘厦区</v>
          </cell>
          <cell r="AB1500" t="str">
            <v>18</v>
          </cell>
          <cell r="AC1500">
            <v>4</v>
          </cell>
          <cell r="AD1500">
            <v>12</v>
          </cell>
          <cell r="AE1500" t="str">
            <v>否</v>
          </cell>
          <cell r="AF1500" t="str">
            <v/>
          </cell>
          <cell r="AG1500" t="str">
            <v>否</v>
          </cell>
          <cell r="AH1500" t="str">
            <v>续本月</v>
          </cell>
          <cell r="AI1500" t="str">
            <v>否</v>
          </cell>
          <cell r="AO1500">
            <v>0</v>
          </cell>
          <cell r="AR1500" t="str">
            <v>旺富区</v>
          </cell>
        </row>
        <row r="1501">
          <cell r="F1501">
            <v>13560880207</v>
          </cell>
          <cell r="G1501" t="str">
            <v>13560880207</v>
          </cell>
          <cell r="H1501" t="str">
            <v>张晓俊</v>
          </cell>
          <cell r="I1501" t="str">
            <v>预付费东莞住宅新装或续费400元包半年，带宽4M</v>
          </cell>
          <cell r="J1501">
            <v>400</v>
          </cell>
          <cell r="K1501">
            <v>400</v>
          </cell>
          <cell r="L1501" t="str">
            <v>2007-07-30</v>
          </cell>
          <cell r="M1501">
            <v>42171</v>
          </cell>
          <cell r="N1501" t="str">
            <v>2015-12-18</v>
          </cell>
          <cell r="O1501" t="str">
            <v>2015-06-18</v>
          </cell>
          <cell r="P1501" t="str">
            <v>宽带预付费</v>
          </cell>
          <cell r="Q1501" t="str">
            <v>续费</v>
          </cell>
          <cell r="R1501" t="str">
            <v>当月充值</v>
          </cell>
          <cell r="S1501" t="str">
            <v>家庭用户</v>
          </cell>
          <cell r="T1501" t="str">
            <v>GPON+XDSL</v>
          </cell>
          <cell r="U1501" t="str">
            <v>李燕舞(liyw)</v>
          </cell>
          <cell r="V1501" t="str">
            <v>ZX塘厦杨芳</v>
          </cell>
          <cell r="W1501" t="str">
            <v>WLAN客户</v>
          </cell>
          <cell r="X1501" t="str">
            <v>塘厦区</v>
          </cell>
          <cell r="Y1501">
            <v>0</v>
          </cell>
          <cell r="Z1501">
            <v>0</v>
          </cell>
          <cell r="AA1501" t="str">
            <v>塘厦区</v>
          </cell>
          <cell r="AB1501" t="str">
            <v>18</v>
          </cell>
          <cell r="AC1501">
            <v>4</v>
          </cell>
          <cell r="AD1501">
            <v>6</v>
          </cell>
          <cell r="AE1501" t="str">
            <v>否</v>
          </cell>
          <cell r="AF1501" t="str">
            <v/>
          </cell>
          <cell r="AG1501" t="str">
            <v>否</v>
          </cell>
          <cell r="AH1501" t="str">
            <v>续本月</v>
          </cell>
          <cell r="AI1501" t="str">
            <v>否</v>
          </cell>
          <cell r="AO1501">
            <v>0</v>
          </cell>
          <cell r="AR1501" t="str">
            <v>旺富区</v>
          </cell>
        </row>
        <row r="1502">
          <cell r="F1502">
            <v>13669812029</v>
          </cell>
          <cell r="G1502" t="str">
            <v>13669812029</v>
          </cell>
          <cell r="H1502" t="str">
            <v>尹素石</v>
          </cell>
          <cell r="I1502" t="str">
            <v>预付费东莞住宅新装或续费888元包年，带宽12M</v>
          </cell>
          <cell r="J1502">
            <v>888</v>
          </cell>
          <cell r="K1502">
            <v>888</v>
          </cell>
          <cell r="L1502" t="str">
            <v>2008-08-05</v>
          </cell>
          <cell r="M1502">
            <v>42168</v>
          </cell>
          <cell r="N1502" t="str">
            <v>2016-06-15</v>
          </cell>
          <cell r="O1502" t="str">
            <v>2015-06-15</v>
          </cell>
          <cell r="P1502" t="str">
            <v>宽带预付费</v>
          </cell>
          <cell r="Q1502" t="str">
            <v>续费</v>
          </cell>
          <cell r="R1502" t="str">
            <v>当月充值</v>
          </cell>
          <cell r="S1502" t="str">
            <v>家庭用户</v>
          </cell>
          <cell r="T1502" t="str">
            <v>(传统)XDSL</v>
          </cell>
          <cell r="U1502" t="str">
            <v>李燕舞(liyw)</v>
          </cell>
          <cell r="V1502" t="str">
            <v>ZX塘厦杨芳</v>
          </cell>
          <cell r="W1502" t="str">
            <v/>
          </cell>
          <cell r="X1502" t="str">
            <v>塘厦区</v>
          </cell>
          <cell r="Y1502">
            <v>0</v>
          </cell>
          <cell r="Z1502">
            <v>0</v>
          </cell>
          <cell r="AA1502" t="str">
            <v>塘厦区</v>
          </cell>
          <cell r="AB1502" t="str">
            <v>15</v>
          </cell>
          <cell r="AC1502">
            <v>12</v>
          </cell>
          <cell r="AD1502">
            <v>12</v>
          </cell>
          <cell r="AE1502" t="str">
            <v>否</v>
          </cell>
          <cell r="AF1502" t="str">
            <v/>
          </cell>
          <cell r="AG1502" t="str">
            <v>价值宽带</v>
          </cell>
          <cell r="AH1502" t="str">
            <v>续本月</v>
          </cell>
          <cell r="AI1502" t="str">
            <v>否</v>
          </cell>
          <cell r="AO1502">
            <v>0</v>
          </cell>
          <cell r="AR1502" t="str">
            <v>洋犀区</v>
          </cell>
        </row>
        <row r="1503">
          <cell r="F1503">
            <v>13670197550</v>
          </cell>
          <cell r="G1503" t="str">
            <v>13670197550</v>
          </cell>
          <cell r="H1503" t="str">
            <v>胡涛</v>
          </cell>
          <cell r="I1503" t="str">
            <v>预付费东莞住宅新装或续费680元包年，带宽4M</v>
          </cell>
          <cell r="J1503">
            <v>680</v>
          </cell>
          <cell r="K1503">
            <v>680</v>
          </cell>
          <cell r="L1503" t="str">
            <v>2011-01-27</v>
          </cell>
          <cell r="M1503">
            <v>42212</v>
          </cell>
          <cell r="N1503" t="str">
            <v>2016-07-27</v>
          </cell>
          <cell r="O1503" t="str">
            <v>2015-06-21</v>
          </cell>
          <cell r="P1503" t="str">
            <v>宽带预付费</v>
          </cell>
          <cell r="Q1503" t="str">
            <v>续费</v>
          </cell>
          <cell r="R1503" t="str">
            <v>提前充值</v>
          </cell>
          <cell r="S1503" t="str">
            <v>家庭用户</v>
          </cell>
          <cell r="T1503" t="str">
            <v>GPON+XDSL</v>
          </cell>
          <cell r="U1503" t="str">
            <v>李燕舞(liyw)</v>
          </cell>
          <cell r="V1503" t="str">
            <v>ZX塘厦杨芳</v>
          </cell>
          <cell r="W1503" t="str">
            <v/>
          </cell>
          <cell r="X1503" t="str">
            <v>塘厦区</v>
          </cell>
          <cell r="Y1503">
            <v>0</v>
          </cell>
          <cell r="Z1503">
            <v>0</v>
          </cell>
          <cell r="AA1503" t="str">
            <v>塘厦区</v>
          </cell>
          <cell r="AB1503" t="str">
            <v>21</v>
          </cell>
          <cell r="AC1503">
            <v>4</v>
          </cell>
          <cell r="AD1503">
            <v>12</v>
          </cell>
          <cell r="AE1503" t="str">
            <v>否</v>
          </cell>
          <cell r="AF1503" t="str">
            <v/>
          </cell>
          <cell r="AG1503" t="str">
            <v>否</v>
          </cell>
          <cell r="AH1503" t="str">
            <v>续后期</v>
          </cell>
          <cell r="AI1503" t="str">
            <v>否</v>
          </cell>
          <cell r="AO1503">
            <v>0</v>
          </cell>
          <cell r="AR1503" t="str">
            <v>洋犀区</v>
          </cell>
        </row>
        <row r="1504">
          <cell r="F1504">
            <v>13725705895</v>
          </cell>
          <cell r="G1504" t="str">
            <v>13725705895</v>
          </cell>
          <cell r="H1504" t="str">
            <v>赵继均</v>
          </cell>
          <cell r="I1504" t="str">
            <v>预付费东莞住宅新装或续费888元包年，带宽12M</v>
          </cell>
          <cell r="J1504">
            <v>888</v>
          </cell>
          <cell r="K1504">
            <v>888</v>
          </cell>
          <cell r="L1504" t="str">
            <v>2013-07-07</v>
          </cell>
          <cell r="M1504">
            <v>42192</v>
          </cell>
          <cell r="N1504" t="str">
            <v>2016-07-07</v>
          </cell>
          <cell r="O1504" t="str">
            <v>2015-06-16</v>
          </cell>
          <cell r="P1504" t="str">
            <v>宽带预付费</v>
          </cell>
          <cell r="Q1504" t="str">
            <v>续费</v>
          </cell>
          <cell r="R1504" t="str">
            <v>提前充值</v>
          </cell>
          <cell r="S1504" t="str">
            <v>家庭用户</v>
          </cell>
          <cell r="T1504" t="str">
            <v>FTTH</v>
          </cell>
          <cell r="U1504" t="str">
            <v>李燕舞(liyw)</v>
          </cell>
          <cell r="V1504" t="str">
            <v>ZX塘厦何攀</v>
          </cell>
          <cell r="W1504" t="str">
            <v>电商价值宽带营销</v>
          </cell>
          <cell r="X1504" t="str">
            <v>塘厦区</v>
          </cell>
          <cell r="Y1504">
            <v>0</v>
          </cell>
          <cell r="Z1504">
            <v>0</v>
          </cell>
          <cell r="AA1504" t="str">
            <v>塘厦区</v>
          </cell>
          <cell r="AB1504" t="str">
            <v>16</v>
          </cell>
          <cell r="AC1504">
            <v>12</v>
          </cell>
          <cell r="AD1504">
            <v>12</v>
          </cell>
          <cell r="AE1504" t="str">
            <v>是</v>
          </cell>
          <cell r="AF1504" t="str">
            <v/>
          </cell>
          <cell r="AG1504" t="str">
            <v>价值宽带</v>
          </cell>
          <cell r="AH1504" t="str">
            <v>续后期</v>
          </cell>
          <cell r="AI1504" t="str">
            <v>否</v>
          </cell>
          <cell r="AO1504">
            <v>0</v>
          </cell>
          <cell r="AR1504" t="str">
            <v>杨蔡区</v>
          </cell>
        </row>
        <row r="1505">
          <cell r="F1505">
            <v>13794995477</v>
          </cell>
          <cell r="G1505" t="str">
            <v>13794995477</v>
          </cell>
          <cell r="H1505" t="str">
            <v>东莞市紫阳五金制品有限公司</v>
          </cell>
          <cell r="I1505" t="str">
            <v>预付费东莞住宅新装或续费2480元包年，带宽50M</v>
          </cell>
          <cell r="J1505">
            <v>2480</v>
          </cell>
          <cell r="K1505">
            <v>2480</v>
          </cell>
          <cell r="L1505" t="str">
            <v>2014-07-16</v>
          </cell>
          <cell r="M1505">
            <v>42567</v>
          </cell>
          <cell r="N1505" t="str">
            <v>2017-07-16</v>
          </cell>
          <cell r="O1505" t="str">
            <v>2015-06-16</v>
          </cell>
          <cell r="P1505" t="str">
            <v>宽带预付费</v>
          </cell>
          <cell r="Q1505" t="str">
            <v>续费</v>
          </cell>
          <cell r="R1505" t="str">
            <v>提前充值</v>
          </cell>
          <cell r="S1505" t="str">
            <v>家庭用户</v>
          </cell>
          <cell r="T1505" t="str">
            <v>FTTH</v>
          </cell>
          <cell r="U1505" t="str">
            <v>李燕舞(liyw)</v>
          </cell>
          <cell r="V1505" t="str">
            <v>ZX塘厦何攀</v>
          </cell>
          <cell r="W1505" t="str">
            <v/>
          </cell>
          <cell r="X1505" t="str">
            <v>塘厦区</v>
          </cell>
          <cell r="Y1505">
            <v>0</v>
          </cell>
          <cell r="Z1505">
            <v>0</v>
          </cell>
          <cell r="AA1505" t="str">
            <v>塘厦区</v>
          </cell>
          <cell r="AB1505" t="str">
            <v>16</v>
          </cell>
          <cell r="AC1505">
            <v>50</v>
          </cell>
          <cell r="AD1505">
            <v>12</v>
          </cell>
          <cell r="AE1505" t="str">
            <v>是</v>
          </cell>
          <cell r="AF1505" t="str">
            <v/>
          </cell>
          <cell r="AG1505" t="str">
            <v>价值宽带</v>
          </cell>
          <cell r="AH1505" t="str">
            <v>续后期</v>
          </cell>
          <cell r="AI1505" t="str">
            <v>否</v>
          </cell>
          <cell r="AO1505">
            <v>0</v>
          </cell>
          <cell r="AR1505" t="str">
            <v>杨蔡区</v>
          </cell>
        </row>
        <row r="1506">
          <cell r="F1506">
            <v>13794995477</v>
          </cell>
          <cell r="G1506" t="str">
            <v>13794995477</v>
          </cell>
          <cell r="H1506" t="str">
            <v>东莞市紫阳五金制品有限公司</v>
          </cell>
          <cell r="I1506" t="str">
            <v>预付费东莞住宅新装或续费2480元包年，带宽50M</v>
          </cell>
          <cell r="J1506">
            <v>2480</v>
          </cell>
          <cell r="K1506">
            <v>2480</v>
          </cell>
          <cell r="L1506" t="str">
            <v>2014-07-16</v>
          </cell>
          <cell r="M1506">
            <v>42201</v>
          </cell>
          <cell r="N1506" t="str">
            <v>2017-07-16</v>
          </cell>
          <cell r="O1506" t="str">
            <v>2015-06-16</v>
          </cell>
          <cell r="P1506" t="str">
            <v>宽带预付费</v>
          </cell>
          <cell r="Q1506" t="str">
            <v>续费</v>
          </cell>
          <cell r="R1506" t="str">
            <v>提前充值</v>
          </cell>
          <cell r="S1506" t="str">
            <v>家庭用户</v>
          </cell>
          <cell r="T1506" t="str">
            <v>FTTH</v>
          </cell>
          <cell r="U1506" t="str">
            <v>李燕舞(liyw)</v>
          </cell>
          <cell r="V1506" t="str">
            <v>ZX塘厦何攀</v>
          </cell>
          <cell r="W1506" t="str">
            <v/>
          </cell>
          <cell r="X1506" t="str">
            <v>塘厦区</v>
          </cell>
          <cell r="Y1506">
            <v>0</v>
          </cell>
          <cell r="Z1506">
            <v>0</v>
          </cell>
          <cell r="AA1506" t="str">
            <v>塘厦区</v>
          </cell>
          <cell r="AB1506" t="str">
            <v>16</v>
          </cell>
          <cell r="AC1506">
            <v>50</v>
          </cell>
          <cell r="AD1506">
            <v>12</v>
          </cell>
          <cell r="AE1506" t="str">
            <v>是</v>
          </cell>
          <cell r="AF1506" t="str">
            <v/>
          </cell>
          <cell r="AG1506" t="str">
            <v>价值宽带</v>
          </cell>
          <cell r="AH1506" t="str">
            <v>续后期</v>
          </cell>
          <cell r="AI1506" t="str">
            <v>否</v>
          </cell>
          <cell r="AO1506">
            <v>0</v>
          </cell>
          <cell r="AR1506" t="str">
            <v>杨蔡区</v>
          </cell>
        </row>
        <row r="1507">
          <cell r="F1507">
            <v>13825705895</v>
          </cell>
          <cell r="G1507" t="str">
            <v>13825705895</v>
          </cell>
          <cell r="H1507" t="str">
            <v>赵继均</v>
          </cell>
          <cell r="I1507" t="str">
            <v>预付费东莞住宅新装或续费888元包年，带宽12M</v>
          </cell>
          <cell r="J1507">
            <v>888</v>
          </cell>
          <cell r="K1507">
            <v>888</v>
          </cell>
          <cell r="L1507" t="str">
            <v>2013-06-26</v>
          </cell>
          <cell r="M1507">
            <v>42181</v>
          </cell>
          <cell r="N1507" t="str">
            <v>2016-06-26</v>
          </cell>
          <cell r="O1507" t="str">
            <v>2015-06-16</v>
          </cell>
          <cell r="P1507" t="str">
            <v>宽带预付费</v>
          </cell>
          <cell r="Q1507" t="str">
            <v>续费</v>
          </cell>
          <cell r="R1507" t="str">
            <v>当月充值</v>
          </cell>
          <cell r="S1507" t="str">
            <v>家庭用户</v>
          </cell>
          <cell r="T1507" t="str">
            <v>FTTH</v>
          </cell>
          <cell r="U1507" t="str">
            <v>李燕舞(liyw)</v>
          </cell>
          <cell r="V1507" t="str">
            <v>ZX塘厦何攀</v>
          </cell>
          <cell r="W1507" t="str">
            <v>电商价值宽带营销</v>
          </cell>
          <cell r="X1507" t="str">
            <v>塘厦区</v>
          </cell>
          <cell r="Y1507">
            <v>0</v>
          </cell>
          <cell r="Z1507">
            <v>0</v>
          </cell>
          <cell r="AA1507" t="str">
            <v>塘厦区</v>
          </cell>
          <cell r="AB1507" t="str">
            <v>16</v>
          </cell>
          <cell r="AC1507">
            <v>12</v>
          </cell>
          <cell r="AD1507">
            <v>12</v>
          </cell>
          <cell r="AE1507" t="str">
            <v>是</v>
          </cell>
          <cell r="AF1507" t="str">
            <v/>
          </cell>
          <cell r="AG1507" t="str">
            <v>价值宽带</v>
          </cell>
          <cell r="AH1507" t="str">
            <v>续本月</v>
          </cell>
          <cell r="AI1507" t="str">
            <v>是</v>
          </cell>
          <cell r="AJ1507">
            <v>13825705895</v>
          </cell>
          <cell r="AO1507">
            <v>0</v>
          </cell>
          <cell r="AR1507" t="str">
            <v>杨蔡区</v>
          </cell>
        </row>
        <row r="1508">
          <cell r="F1508">
            <v>13602379469</v>
          </cell>
          <cell r="G1508" t="str">
            <v>13602379469</v>
          </cell>
          <cell r="H1508" t="str">
            <v>张德华</v>
          </cell>
          <cell r="I1508" t="str">
            <v>预付费东莞住宅新装或续费888元包年，带宽12M</v>
          </cell>
          <cell r="J1508">
            <v>888</v>
          </cell>
          <cell r="K1508">
            <v>888</v>
          </cell>
          <cell r="L1508" t="str">
            <v>2010-12-07</v>
          </cell>
          <cell r="M1508">
            <v>42179</v>
          </cell>
          <cell r="N1508" t="str">
            <v>2016-06-24</v>
          </cell>
          <cell r="O1508" t="str">
            <v>2015-06-23</v>
          </cell>
          <cell r="P1508" t="str">
            <v>宽带预付费</v>
          </cell>
          <cell r="Q1508" t="str">
            <v>续费</v>
          </cell>
          <cell r="R1508" t="str">
            <v>当月充值</v>
          </cell>
          <cell r="S1508" t="str">
            <v>家庭用户</v>
          </cell>
          <cell r="T1508" t="str">
            <v>FTTH</v>
          </cell>
          <cell r="U1508" t="str">
            <v>李燕舞(liyw)</v>
          </cell>
          <cell r="V1508" t="str">
            <v>DL环宇通信</v>
          </cell>
          <cell r="W1508" t="str">
            <v>电商价值宽带营销</v>
          </cell>
          <cell r="X1508" t="str">
            <v>塘厦区</v>
          </cell>
          <cell r="Y1508">
            <v>0</v>
          </cell>
          <cell r="Z1508">
            <v>0</v>
          </cell>
          <cell r="AA1508" t="str">
            <v>塘厦区</v>
          </cell>
          <cell r="AB1508" t="str">
            <v>23</v>
          </cell>
          <cell r="AC1508">
            <v>12</v>
          </cell>
          <cell r="AD1508">
            <v>12</v>
          </cell>
          <cell r="AE1508" t="str">
            <v>是</v>
          </cell>
          <cell r="AF1508" t="str">
            <v/>
          </cell>
          <cell r="AG1508" t="str">
            <v>价值宽带</v>
          </cell>
          <cell r="AH1508" t="str">
            <v>续本月</v>
          </cell>
          <cell r="AI1508" t="str">
            <v>是</v>
          </cell>
          <cell r="AJ1508">
            <v>13602379469</v>
          </cell>
          <cell r="AO1508">
            <v>0</v>
          </cell>
          <cell r="AR1508" t="str">
            <v>杨蔡区</v>
          </cell>
        </row>
        <row r="1509">
          <cell r="F1509">
            <v>13638345658</v>
          </cell>
          <cell r="G1509" t="str">
            <v>13638345658</v>
          </cell>
          <cell r="H1509" t="str">
            <v>扶再明</v>
          </cell>
          <cell r="I1509" t="str">
            <v>预付费东莞住宅新装或续费1088元包年，带宽10M</v>
          </cell>
          <cell r="J1509">
            <v>1088</v>
          </cell>
          <cell r="K1509">
            <v>1088</v>
          </cell>
          <cell r="L1509" t="str">
            <v>2014-06-27</v>
          </cell>
          <cell r="M1509">
            <v>42182</v>
          </cell>
          <cell r="N1509" t="str">
            <v>2016-06-27</v>
          </cell>
          <cell r="O1509" t="str">
            <v>2015-06-20</v>
          </cell>
          <cell r="P1509" t="str">
            <v>宽带预付费</v>
          </cell>
          <cell r="Q1509" t="str">
            <v>续费</v>
          </cell>
          <cell r="R1509" t="str">
            <v>当月充值</v>
          </cell>
          <cell r="S1509" t="str">
            <v>家庭用户</v>
          </cell>
          <cell r="T1509" t="str">
            <v>FTTH</v>
          </cell>
          <cell r="U1509" t="str">
            <v>李燕舞(liyw)</v>
          </cell>
          <cell r="V1509" t="str">
            <v>ZX塘厦何攀</v>
          </cell>
          <cell r="W1509" t="str">
            <v/>
          </cell>
          <cell r="X1509" t="str">
            <v>塘厦区</v>
          </cell>
          <cell r="Y1509">
            <v>0</v>
          </cell>
          <cell r="Z1509">
            <v>0</v>
          </cell>
          <cell r="AA1509" t="str">
            <v>塘厦区</v>
          </cell>
          <cell r="AB1509" t="str">
            <v>20</v>
          </cell>
          <cell r="AC1509">
            <v>10</v>
          </cell>
          <cell r="AD1509">
            <v>12</v>
          </cell>
          <cell r="AE1509" t="str">
            <v>是</v>
          </cell>
          <cell r="AF1509" t="str">
            <v/>
          </cell>
          <cell r="AG1509" t="str">
            <v>价值宽带</v>
          </cell>
          <cell r="AH1509" t="str">
            <v>续本月</v>
          </cell>
          <cell r="AI1509" t="str">
            <v>是</v>
          </cell>
          <cell r="AJ1509">
            <v>13638345658</v>
          </cell>
          <cell r="AO1509">
            <v>0</v>
          </cell>
          <cell r="AR1509" t="str">
            <v>杨蔡区</v>
          </cell>
        </row>
        <row r="1510">
          <cell r="F1510">
            <v>13649863887</v>
          </cell>
          <cell r="G1510" t="str">
            <v>13649863887</v>
          </cell>
          <cell r="H1510" t="str">
            <v>何权宗</v>
          </cell>
          <cell r="I1510" t="str">
            <v>预付费东莞住宅新装或续费888元包年，带宽12M</v>
          </cell>
          <cell r="J1510">
            <v>888</v>
          </cell>
          <cell r="K1510">
            <v>888</v>
          </cell>
          <cell r="L1510" t="str">
            <v>2010-10-07</v>
          </cell>
          <cell r="M1510">
            <v>42176</v>
          </cell>
          <cell r="N1510" t="str">
            <v>2016-06-21</v>
          </cell>
          <cell r="O1510" t="str">
            <v>2015-06-18</v>
          </cell>
          <cell r="P1510" t="str">
            <v>宽带预付费</v>
          </cell>
          <cell r="Q1510" t="str">
            <v>续费</v>
          </cell>
          <cell r="R1510" t="str">
            <v>当月充值</v>
          </cell>
          <cell r="S1510" t="str">
            <v>家庭用户</v>
          </cell>
          <cell r="T1510" t="str">
            <v>FTTH</v>
          </cell>
          <cell r="U1510" t="str">
            <v>李燕舞(liyw)</v>
          </cell>
          <cell r="V1510" t="str">
            <v>ZX塘厦何攀</v>
          </cell>
          <cell r="W1510" t="str">
            <v>电商价值宽带营销</v>
          </cell>
          <cell r="X1510" t="str">
            <v>塘厦区</v>
          </cell>
          <cell r="Y1510">
            <v>0</v>
          </cell>
          <cell r="Z1510">
            <v>0</v>
          </cell>
          <cell r="AA1510" t="str">
            <v>塘厦区</v>
          </cell>
          <cell r="AB1510" t="str">
            <v>18</v>
          </cell>
          <cell r="AC1510">
            <v>12</v>
          </cell>
          <cell r="AD1510">
            <v>12</v>
          </cell>
          <cell r="AE1510" t="str">
            <v>是</v>
          </cell>
          <cell r="AF1510" t="str">
            <v/>
          </cell>
          <cell r="AG1510" t="str">
            <v>价值宽带</v>
          </cell>
          <cell r="AH1510" t="str">
            <v>续本月</v>
          </cell>
          <cell r="AI1510" t="str">
            <v>是</v>
          </cell>
          <cell r="AJ1510">
            <v>13649863887</v>
          </cell>
          <cell r="AO1510">
            <v>0</v>
          </cell>
          <cell r="AR1510" t="str">
            <v>东坑区</v>
          </cell>
        </row>
        <row r="1511">
          <cell r="F1511">
            <v>13723537760</v>
          </cell>
          <cell r="G1511" t="str">
            <v>13723537760</v>
          </cell>
          <cell r="H1511" t="str">
            <v>吴俊林</v>
          </cell>
          <cell r="I1511" t="str">
            <v>预付费东莞住宅新装或续费888元包年，带宽12M</v>
          </cell>
          <cell r="J1511">
            <v>888</v>
          </cell>
          <cell r="K1511">
            <v>888</v>
          </cell>
          <cell r="L1511" t="str">
            <v>2009-10-19</v>
          </cell>
          <cell r="M1511">
            <v>42174</v>
          </cell>
          <cell r="N1511" t="str">
            <v>2016-06-20</v>
          </cell>
          <cell r="O1511" t="str">
            <v>2015-06-20</v>
          </cell>
          <cell r="P1511" t="str">
            <v>宽带预付费</v>
          </cell>
          <cell r="Q1511" t="str">
            <v>续费</v>
          </cell>
          <cell r="R1511" t="str">
            <v>当月充值</v>
          </cell>
          <cell r="S1511" t="str">
            <v>家庭用户</v>
          </cell>
          <cell r="T1511" t="str">
            <v>FTTH</v>
          </cell>
          <cell r="U1511" t="str">
            <v>李燕舞(liyw)</v>
          </cell>
          <cell r="V1511" t="str">
            <v>ZX塘厦何攀</v>
          </cell>
          <cell r="W1511" t="str">
            <v>电商价值宽带营销</v>
          </cell>
          <cell r="X1511" t="str">
            <v>塘厦区</v>
          </cell>
          <cell r="Y1511">
            <v>0</v>
          </cell>
          <cell r="Z1511">
            <v>0</v>
          </cell>
          <cell r="AA1511" t="str">
            <v>塘厦区</v>
          </cell>
          <cell r="AB1511" t="str">
            <v>20</v>
          </cell>
          <cell r="AC1511">
            <v>12</v>
          </cell>
          <cell r="AD1511">
            <v>12</v>
          </cell>
          <cell r="AE1511" t="str">
            <v>是</v>
          </cell>
          <cell r="AF1511" t="str">
            <v/>
          </cell>
          <cell r="AG1511" t="str">
            <v>价值宽带</v>
          </cell>
          <cell r="AH1511" t="str">
            <v>续本月</v>
          </cell>
          <cell r="AI1511" t="str">
            <v>是</v>
          </cell>
          <cell r="AJ1511">
            <v>13723537760</v>
          </cell>
          <cell r="AO1511">
            <v>0</v>
          </cell>
          <cell r="AR1511" t="str">
            <v>白石岗区</v>
          </cell>
        </row>
        <row r="1512">
          <cell r="F1512">
            <v>13790685616</v>
          </cell>
          <cell r="G1512" t="str">
            <v>13790685616</v>
          </cell>
          <cell r="H1512" t="str">
            <v>陈小明</v>
          </cell>
          <cell r="I1512" t="str">
            <v>预付费东莞住宅新装或续费888元包年，带宽12M</v>
          </cell>
          <cell r="J1512">
            <v>888</v>
          </cell>
          <cell r="K1512">
            <v>888</v>
          </cell>
          <cell r="L1512" t="str">
            <v>2013-06-15</v>
          </cell>
          <cell r="M1512">
            <v>42170</v>
          </cell>
          <cell r="N1512" t="str">
            <v>2016-06-23</v>
          </cell>
          <cell r="O1512" t="str">
            <v>2015-06-23</v>
          </cell>
          <cell r="P1512" t="str">
            <v>宽带预付费</v>
          </cell>
          <cell r="Q1512" t="str">
            <v>续费</v>
          </cell>
          <cell r="R1512" t="str">
            <v>当月充值</v>
          </cell>
          <cell r="S1512" t="str">
            <v>家庭用户</v>
          </cell>
          <cell r="T1512" t="str">
            <v>FTTH</v>
          </cell>
          <cell r="U1512" t="str">
            <v>李燕舞(liyw)</v>
          </cell>
          <cell r="V1512" t="str">
            <v>ZX塘厦何攀</v>
          </cell>
          <cell r="W1512" t="str">
            <v>电商价值宽带营销</v>
          </cell>
          <cell r="X1512" t="str">
            <v>塘厦区</v>
          </cell>
          <cell r="Y1512">
            <v>0</v>
          </cell>
          <cell r="Z1512">
            <v>0</v>
          </cell>
          <cell r="AA1512" t="str">
            <v>塘厦区</v>
          </cell>
          <cell r="AB1512" t="str">
            <v>23</v>
          </cell>
          <cell r="AC1512">
            <v>12</v>
          </cell>
          <cell r="AD1512">
            <v>12</v>
          </cell>
          <cell r="AE1512" t="str">
            <v>是</v>
          </cell>
          <cell r="AF1512" t="str">
            <v/>
          </cell>
          <cell r="AG1512" t="str">
            <v>价值宽带</v>
          </cell>
          <cell r="AH1512" t="str">
            <v>续本月</v>
          </cell>
          <cell r="AI1512" t="str">
            <v>是</v>
          </cell>
          <cell r="AJ1512">
            <v>13790685616</v>
          </cell>
          <cell r="AO1512">
            <v>0</v>
          </cell>
          <cell r="AR1512" t="str">
            <v>东站区</v>
          </cell>
        </row>
        <row r="1513">
          <cell r="F1513">
            <v>13812153819</v>
          </cell>
          <cell r="G1513" t="str">
            <v>13812153819</v>
          </cell>
          <cell r="H1513" t="str">
            <v>赵飞</v>
          </cell>
          <cell r="I1513" t="str">
            <v>预付费东莞住宅新装或续费888元包年，带宽12M</v>
          </cell>
          <cell r="J1513">
            <v>888</v>
          </cell>
          <cell r="K1513">
            <v>888</v>
          </cell>
          <cell r="L1513" t="str">
            <v>2013-08-24</v>
          </cell>
          <cell r="M1513">
            <v>42173</v>
          </cell>
          <cell r="N1513" t="str">
            <v>2016-06-18</v>
          </cell>
          <cell r="O1513" t="str">
            <v>2015-06-16</v>
          </cell>
          <cell r="P1513" t="str">
            <v>宽带预付费</v>
          </cell>
          <cell r="Q1513" t="str">
            <v>续费</v>
          </cell>
          <cell r="R1513" t="str">
            <v>当月充值</v>
          </cell>
          <cell r="S1513" t="str">
            <v>家庭用户</v>
          </cell>
          <cell r="T1513" t="str">
            <v>FTTH</v>
          </cell>
          <cell r="U1513" t="str">
            <v>李燕舞(liyw)</v>
          </cell>
          <cell r="V1513" t="str">
            <v>ZX塘厦陈阳</v>
          </cell>
          <cell r="W1513" t="str">
            <v>电商价值宽带营销</v>
          </cell>
          <cell r="X1513" t="str">
            <v>塘厦区</v>
          </cell>
          <cell r="Y1513">
            <v>0</v>
          </cell>
          <cell r="Z1513">
            <v>0</v>
          </cell>
          <cell r="AA1513" t="str">
            <v>塘厦区</v>
          </cell>
          <cell r="AB1513" t="str">
            <v>16</v>
          </cell>
          <cell r="AC1513">
            <v>12</v>
          </cell>
          <cell r="AD1513">
            <v>12</v>
          </cell>
          <cell r="AE1513" t="str">
            <v>是</v>
          </cell>
          <cell r="AF1513" t="str">
            <v/>
          </cell>
          <cell r="AG1513" t="str">
            <v>价值宽带</v>
          </cell>
          <cell r="AH1513" t="str">
            <v>续本月</v>
          </cell>
          <cell r="AI1513" t="str">
            <v>是</v>
          </cell>
          <cell r="AJ1513">
            <v>13812153819</v>
          </cell>
          <cell r="AO1513">
            <v>0</v>
          </cell>
          <cell r="AR1513" t="str">
            <v>东站区</v>
          </cell>
        </row>
        <row r="1514">
          <cell r="F1514">
            <v>15820223717</v>
          </cell>
          <cell r="G1514" t="str">
            <v>15820223717</v>
          </cell>
          <cell r="H1514" t="str">
            <v>何振声</v>
          </cell>
          <cell r="I1514" t="str">
            <v>预付费东莞住宅新装或续费888元包年，带宽12M</v>
          </cell>
          <cell r="J1514">
            <v>888</v>
          </cell>
          <cell r="K1514">
            <v>888</v>
          </cell>
          <cell r="L1514" t="str">
            <v>2013-02-23</v>
          </cell>
          <cell r="M1514">
            <v>42171</v>
          </cell>
          <cell r="N1514" t="str">
            <v>2016-06-16</v>
          </cell>
          <cell r="O1514" t="str">
            <v>2015-06-16</v>
          </cell>
          <cell r="P1514" t="str">
            <v>宽带预付费</v>
          </cell>
          <cell r="Q1514" t="str">
            <v>续费</v>
          </cell>
          <cell r="R1514" t="str">
            <v>当月充值</v>
          </cell>
          <cell r="S1514" t="str">
            <v>家庭用户</v>
          </cell>
          <cell r="T1514" t="str">
            <v>FTTH</v>
          </cell>
          <cell r="U1514" t="str">
            <v>李燕舞(liyw)</v>
          </cell>
          <cell r="V1514" t="str">
            <v>ZX塘厦陈阳</v>
          </cell>
          <cell r="W1514" t="str">
            <v>电商价值宽带营销</v>
          </cell>
          <cell r="X1514" t="str">
            <v>塘厦区</v>
          </cell>
          <cell r="Y1514">
            <v>0</v>
          </cell>
          <cell r="Z1514">
            <v>0</v>
          </cell>
          <cell r="AA1514" t="str">
            <v>塘厦区</v>
          </cell>
          <cell r="AB1514" t="str">
            <v>16</v>
          </cell>
          <cell r="AC1514">
            <v>12</v>
          </cell>
          <cell r="AD1514">
            <v>12</v>
          </cell>
          <cell r="AE1514" t="str">
            <v>是</v>
          </cell>
          <cell r="AF1514" t="str">
            <v/>
          </cell>
          <cell r="AG1514" t="str">
            <v>价值宽带</v>
          </cell>
          <cell r="AH1514" t="str">
            <v>续本月</v>
          </cell>
          <cell r="AI1514" t="str">
            <v>是</v>
          </cell>
          <cell r="AJ1514">
            <v>15820223717</v>
          </cell>
          <cell r="AO1514">
            <v>0</v>
          </cell>
          <cell r="AR1514" t="str">
            <v>东兴区</v>
          </cell>
        </row>
        <row r="1515">
          <cell r="F1515">
            <v>18938274748</v>
          </cell>
          <cell r="G1515" t="str">
            <v>18938274748</v>
          </cell>
          <cell r="H1515" t="str">
            <v>黄阳红</v>
          </cell>
          <cell r="I1515" t="str">
            <v>预付费东莞住宅新装或续费888元包年，带宽12M</v>
          </cell>
          <cell r="J1515">
            <v>888</v>
          </cell>
          <cell r="K1515">
            <v>888</v>
          </cell>
          <cell r="L1515" t="str">
            <v>2014-06-19</v>
          </cell>
          <cell r="M1515">
            <v>42174</v>
          </cell>
          <cell r="N1515" t="str">
            <v>2016-06-20</v>
          </cell>
          <cell r="O1515" t="str">
            <v>2015-06-20</v>
          </cell>
          <cell r="P1515" t="str">
            <v>宽带预付费</v>
          </cell>
          <cell r="Q1515" t="str">
            <v>续费</v>
          </cell>
          <cell r="R1515" t="str">
            <v>当月充值</v>
          </cell>
          <cell r="S1515" t="str">
            <v>家庭用户</v>
          </cell>
          <cell r="T1515" t="str">
            <v>FTTH</v>
          </cell>
          <cell r="U1515" t="str">
            <v>李燕舞(liyw)</v>
          </cell>
          <cell r="V1515" t="str">
            <v>ZX塘厦何攀</v>
          </cell>
          <cell r="W1515" t="str">
            <v>电商价值宽带营销</v>
          </cell>
          <cell r="X1515" t="str">
            <v>塘厦区</v>
          </cell>
          <cell r="Y1515">
            <v>0</v>
          </cell>
          <cell r="Z1515">
            <v>0</v>
          </cell>
          <cell r="AA1515" t="str">
            <v>塘厦区</v>
          </cell>
          <cell r="AB1515" t="str">
            <v>20</v>
          </cell>
          <cell r="AC1515">
            <v>12</v>
          </cell>
          <cell r="AD1515">
            <v>12</v>
          </cell>
          <cell r="AE1515" t="str">
            <v>是</v>
          </cell>
          <cell r="AF1515" t="str">
            <v/>
          </cell>
          <cell r="AG1515" t="str">
            <v>价值宽带</v>
          </cell>
          <cell r="AH1515" t="str">
            <v>续本月</v>
          </cell>
          <cell r="AI1515" t="str">
            <v>是</v>
          </cell>
          <cell r="AJ1515">
            <v>18938274748</v>
          </cell>
          <cell r="AO1515">
            <v>0</v>
          </cell>
          <cell r="AR1515" t="str">
            <v>东兴区</v>
          </cell>
        </row>
        <row r="1516">
          <cell r="F1516">
            <v>13143220305</v>
          </cell>
          <cell r="G1516" t="str">
            <v>13143220305</v>
          </cell>
          <cell r="H1516" t="str">
            <v>海仪成</v>
          </cell>
          <cell r="I1516" t="str">
            <v>预付费东莞住宅新装或续费1408元包2年，带宽12M</v>
          </cell>
          <cell r="J1516">
            <v>1408</v>
          </cell>
          <cell r="K1516">
            <v>1408</v>
          </cell>
          <cell r="L1516" t="str">
            <v>2014-06-09</v>
          </cell>
          <cell r="M1516">
            <v>42164</v>
          </cell>
          <cell r="N1516" t="str">
            <v>2017-06-16</v>
          </cell>
          <cell r="O1516" t="str">
            <v>2015-06-16</v>
          </cell>
          <cell r="P1516" t="str">
            <v>宽带预付费</v>
          </cell>
          <cell r="Q1516" t="str">
            <v>续费</v>
          </cell>
          <cell r="R1516" t="str">
            <v>往月充值</v>
          </cell>
          <cell r="S1516" t="str">
            <v>家庭用户</v>
          </cell>
          <cell r="T1516" t="str">
            <v>FTTH</v>
          </cell>
          <cell r="U1516" t="str">
            <v>方兰(fangl)</v>
          </cell>
          <cell r="V1516" t="str">
            <v>ZX樟木头伍红军</v>
          </cell>
          <cell r="W1516" t="str">
            <v/>
          </cell>
          <cell r="X1516" t="str">
            <v>樟木头区</v>
          </cell>
          <cell r="Y1516">
            <v>0</v>
          </cell>
          <cell r="Z1516">
            <v>0</v>
          </cell>
          <cell r="AA1516" t="str">
            <v>樟木头区</v>
          </cell>
          <cell r="AB1516" t="str">
            <v>16</v>
          </cell>
          <cell r="AC1516">
            <v>12</v>
          </cell>
          <cell r="AD1516">
            <v>24</v>
          </cell>
          <cell r="AE1516" t="str">
            <v>是</v>
          </cell>
          <cell r="AF1516" t="str">
            <v/>
          </cell>
          <cell r="AG1516" t="str">
            <v>价值宽带</v>
          </cell>
          <cell r="AH1516" t="str">
            <v>续本月</v>
          </cell>
          <cell r="AI1516" t="str">
            <v>是</v>
          </cell>
          <cell r="AO1516">
            <v>0</v>
          </cell>
          <cell r="AR1516" t="str">
            <v>上坑区</v>
          </cell>
        </row>
        <row r="1517">
          <cell r="F1517">
            <v>13480006282</v>
          </cell>
          <cell r="G1517" t="str">
            <v>13480006282</v>
          </cell>
          <cell r="H1517" t="str">
            <v>李春来</v>
          </cell>
          <cell r="I1517" t="str">
            <v>预付费东莞住宅新装或续费888元包年，带宽12M</v>
          </cell>
          <cell r="J1517">
            <v>888</v>
          </cell>
          <cell r="K1517">
            <v>888</v>
          </cell>
          <cell r="L1517" t="str">
            <v>2013-06-04</v>
          </cell>
          <cell r="M1517">
            <v>42169</v>
          </cell>
          <cell r="N1517" t="str">
            <v>2016-06-15</v>
          </cell>
          <cell r="O1517" t="str">
            <v>2015-06-15</v>
          </cell>
          <cell r="P1517" t="str">
            <v>宽带预付费</v>
          </cell>
          <cell r="Q1517" t="str">
            <v>续费</v>
          </cell>
          <cell r="R1517" t="str">
            <v>往月充值</v>
          </cell>
          <cell r="S1517" t="str">
            <v>家庭用户</v>
          </cell>
          <cell r="T1517" t="str">
            <v>FTTH</v>
          </cell>
          <cell r="U1517" t="str">
            <v>方兰(fangl)</v>
          </cell>
          <cell r="V1517" t="str">
            <v>ZX樟木头伍红军</v>
          </cell>
          <cell r="W1517" t="str">
            <v>电商价值宽带营销</v>
          </cell>
          <cell r="X1517" t="str">
            <v>樟木头区</v>
          </cell>
          <cell r="Y1517">
            <v>0</v>
          </cell>
          <cell r="Z1517">
            <v>0</v>
          </cell>
          <cell r="AA1517" t="str">
            <v>樟木头区</v>
          </cell>
          <cell r="AB1517" t="str">
            <v>15</v>
          </cell>
          <cell r="AC1517">
            <v>12</v>
          </cell>
          <cell r="AD1517">
            <v>12</v>
          </cell>
          <cell r="AE1517" t="str">
            <v>是</v>
          </cell>
          <cell r="AF1517" t="str">
            <v/>
          </cell>
          <cell r="AG1517" t="str">
            <v>价值宽带</v>
          </cell>
          <cell r="AH1517" t="str">
            <v>续本月</v>
          </cell>
          <cell r="AI1517" t="str">
            <v>是</v>
          </cell>
          <cell r="AJ1517">
            <v>13480006282</v>
          </cell>
          <cell r="AO1517">
            <v>0</v>
          </cell>
          <cell r="AR1517" t="str">
            <v>上坑区</v>
          </cell>
        </row>
        <row r="1518">
          <cell r="F1518">
            <v>13556649117</v>
          </cell>
          <cell r="G1518" t="str">
            <v>13556649117</v>
          </cell>
          <cell r="H1518" t="str">
            <v>王磊</v>
          </cell>
          <cell r="I1518" t="str">
            <v>预付费东莞住宅新装或续费680元包年，带宽4M</v>
          </cell>
          <cell r="J1518">
            <v>680</v>
          </cell>
          <cell r="K1518">
            <v>680</v>
          </cell>
          <cell r="L1518" t="str">
            <v>2009-07-23</v>
          </cell>
          <cell r="M1518">
            <v>42169</v>
          </cell>
          <cell r="N1518" t="str">
            <v>2016-06-16</v>
          </cell>
          <cell r="O1518" t="str">
            <v>2015-06-16</v>
          </cell>
          <cell r="P1518" t="str">
            <v>宽带预付费</v>
          </cell>
          <cell r="Q1518" t="str">
            <v>续费</v>
          </cell>
          <cell r="R1518" t="str">
            <v>往月充值</v>
          </cell>
          <cell r="S1518" t="str">
            <v>家庭用户</v>
          </cell>
          <cell r="T1518" t="str">
            <v>(传统)XDSL</v>
          </cell>
          <cell r="U1518" t="str">
            <v>方兰(fangl)</v>
          </cell>
          <cell r="V1518" t="str">
            <v>ZX樟木头伍红军</v>
          </cell>
          <cell r="W1518" t="str">
            <v/>
          </cell>
          <cell r="X1518" t="str">
            <v>樟木头区</v>
          </cell>
          <cell r="Y1518">
            <v>0</v>
          </cell>
          <cell r="Z1518">
            <v>0</v>
          </cell>
          <cell r="AA1518" t="str">
            <v>樟木头区</v>
          </cell>
          <cell r="AB1518" t="str">
            <v>16</v>
          </cell>
          <cell r="AC1518">
            <v>4</v>
          </cell>
          <cell r="AD1518">
            <v>12</v>
          </cell>
          <cell r="AE1518" t="str">
            <v>否</v>
          </cell>
          <cell r="AF1518" t="str">
            <v/>
          </cell>
          <cell r="AG1518" t="str">
            <v>否</v>
          </cell>
          <cell r="AH1518" t="str">
            <v>续本月</v>
          </cell>
          <cell r="AI1518" t="str">
            <v>否</v>
          </cell>
          <cell r="AO1518">
            <v>0</v>
          </cell>
          <cell r="AR1518" t="str">
            <v>旺富区</v>
          </cell>
        </row>
        <row r="1519">
          <cell r="F1519">
            <v>13556766472</v>
          </cell>
          <cell r="G1519" t="str">
            <v>13556766472</v>
          </cell>
          <cell r="H1519" t="str">
            <v>韦海</v>
          </cell>
          <cell r="I1519" t="str">
            <v>预付费东莞住宅新装或续费680元包年，带宽4M</v>
          </cell>
          <cell r="J1519">
            <v>680</v>
          </cell>
          <cell r="K1519">
            <v>680</v>
          </cell>
          <cell r="L1519" t="str">
            <v>2013-10-03</v>
          </cell>
          <cell r="M1519">
            <v>42311</v>
          </cell>
          <cell r="N1519" t="str">
            <v>2016-11-03</v>
          </cell>
          <cell r="O1519" t="str">
            <v>2015-06-22</v>
          </cell>
          <cell r="P1519" t="str">
            <v>宽带预付费</v>
          </cell>
          <cell r="Q1519" t="str">
            <v>续费</v>
          </cell>
          <cell r="R1519" t="str">
            <v>提前充值</v>
          </cell>
          <cell r="S1519" t="str">
            <v>家庭用户</v>
          </cell>
          <cell r="T1519" t="str">
            <v>(传统)XDSL</v>
          </cell>
          <cell r="U1519" t="str">
            <v>方兰(fangl)</v>
          </cell>
          <cell r="V1519" t="str">
            <v>ZX樟木头伍红军</v>
          </cell>
          <cell r="W1519" t="str">
            <v>电商价值宽带营销</v>
          </cell>
          <cell r="X1519" t="str">
            <v>樟木头区</v>
          </cell>
          <cell r="Y1519">
            <v>0</v>
          </cell>
          <cell r="Z1519">
            <v>0</v>
          </cell>
          <cell r="AA1519" t="str">
            <v>樟木头区</v>
          </cell>
          <cell r="AB1519" t="str">
            <v>22</v>
          </cell>
          <cell r="AC1519">
            <v>4</v>
          </cell>
          <cell r="AD1519">
            <v>12</v>
          </cell>
          <cell r="AE1519" t="str">
            <v>否</v>
          </cell>
          <cell r="AF1519" t="str">
            <v/>
          </cell>
          <cell r="AG1519" t="str">
            <v>否</v>
          </cell>
          <cell r="AH1519" t="str">
            <v>续后期</v>
          </cell>
          <cell r="AI1519" t="str">
            <v>否</v>
          </cell>
          <cell r="AO1519">
            <v>0</v>
          </cell>
          <cell r="AR1519" t="str">
            <v>旺富区</v>
          </cell>
        </row>
        <row r="1520">
          <cell r="F1520">
            <v>13588690735</v>
          </cell>
          <cell r="G1520" t="str">
            <v>13588690735</v>
          </cell>
          <cell r="H1520" t="str">
            <v>东莞市烯创胶粘制品有限公司</v>
          </cell>
          <cell r="I1520" t="str">
            <v>预付费东莞住宅新装或续费888元包年，带宽12M</v>
          </cell>
          <cell r="J1520">
            <v>888</v>
          </cell>
          <cell r="K1520">
            <v>888</v>
          </cell>
          <cell r="L1520" t="str">
            <v>2014-06-22</v>
          </cell>
          <cell r="M1520">
            <v>42177</v>
          </cell>
          <cell r="N1520" t="str">
            <v>2016-06-23</v>
          </cell>
          <cell r="O1520" t="str">
            <v>2015-06-23</v>
          </cell>
          <cell r="P1520" t="str">
            <v>宽带预付费</v>
          </cell>
          <cell r="Q1520" t="str">
            <v>续费</v>
          </cell>
          <cell r="R1520" t="str">
            <v>往月充值</v>
          </cell>
          <cell r="S1520" t="str">
            <v>家庭用户</v>
          </cell>
          <cell r="T1520" t="str">
            <v>FTTH</v>
          </cell>
          <cell r="U1520" t="str">
            <v>方兰(fangl)</v>
          </cell>
          <cell r="V1520" t="str">
            <v>ZX樟木头伍红军</v>
          </cell>
          <cell r="W1520" t="str">
            <v/>
          </cell>
          <cell r="X1520" t="str">
            <v>樟木头区</v>
          </cell>
          <cell r="Y1520">
            <v>0</v>
          </cell>
          <cell r="Z1520">
            <v>0</v>
          </cell>
          <cell r="AA1520" t="str">
            <v>樟木头区</v>
          </cell>
          <cell r="AB1520" t="str">
            <v>23</v>
          </cell>
          <cell r="AC1520">
            <v>12</v>
          </cell>
          <cell r="AD1520">
            <v>12</v>
          </cell>
          <cell r="AE1520" t="str">
            <v>是</v>
          </cell>
          <cell r="AF1520" t="str">
            <v/>
          </cell>
          <cell r="AG1520" t="str">
            <v>价值宽带</v>
          </cell>
          <cell r="AH1520" t="str">
            <v>续本月</v>
          </cell>
          <cell r="AI1520" t="str">
            <v>是</v>
          </cell>
          <cell r="AJ1520">
            <v>13588690735</v>
          </cell>
          <cell r="AO1520">
            <v>0</v>
          </cell>
          <cell r="AR1520" t="str">
            <v>旺富区</v>
          </cell>
        </row>
        <row r="1521">
          <cell r="F1521">
            <v>13625573179</v>
          </cell>
          <cell r="G1521" t="str">
            <v>13625573179</v>
          </cell>
          <cell r="H1521" t="str">
            <v>宋华伟</v>
          </cell>
          <cell r="I1521" t="str">
            <v>预付费东莞住宅新装或续费1408元包2年，带宽12M</v>
          </cell>
          <cell r="J1521">
            <v>1408</v>
          </cell>
          <cell r="K1521">
            <v>1408</v>
          </cell>
          <cell r="L1521" t="str">
            <v>2009-10-24</v>
          </cell>
          <cell r="M1521">
            <v>42176</v>
          </cell>
          <cell r="N1521" t="str">
            <v>2017-06-21</v>
          </cell>
          <cell r="O1521" t="str">
            <v>2015-06-19</v>
          </cell>
          <cell r="P1521" t="str">
            <v>宽带预付费</v>
          </cell>
          <cell r="Q1521" t="str">
            <v>续费</v>
          </cell>
          <cell r="R1521" t="str">
            <v>提前充值</v>
          </cell>
          <cell r="S1521" t="str">
            <v>家庭用户</v>
          </cell>
          <cell r="T1521" t="str">
            <v>FTTH</v>
          </cell>
          <cell r="U1521" t="str">
            <v>方兰(fangl)</v>
          </cell>
          <cell r="V1521" t="str">
            <v>ZX樟木头伍红军</v>
          </cell>
          <cell r="W1521" t="str">
            <v>电商价值宽带营销</v>
          </cell>
          <cell r="X1521" t="str">
            <v>樟木头区</v>
          </cell>
          <cell r="Y1521">
            <v>0</v>
          </cell>
          <cell r="Z1521">
            <v>0</v>
          </cell>
          <cell r="AA1521" t="str">
            <v>樟木头区</v>
          </cell>
          <cell r="AB1521" t="str">
            <v>19</v>
          </cell>
          <cell r="AC1521">
            <v>12</v>
          </cell>
          <cell r="AD1521">
            <v>24</v>
          </cell>
          <cell r="AE1521" t="str">
            <v>是</v>
          </cell>
          <cell r="AF1521" t="str">
            <v/>
          </cell>
          <cell r="AG1521" t="str">
            <v>价值宽带</v>
          </cell>
          <cell r="AH1521" t="str">
            <v>续本月</v>
          </cell>
          <cell r="AI1521" t="str">
            <v>是</v>
          </cell>
          <cell r="AJ1521">
            <v>13625573179</v>
          </cell>
          <cell r="AO1521">
            <v>0</v>
          </cell>
          <cell r="AR1521" t="str">
            <v>旺富区</v>
          </cell>
        </row>
        <row r="1522">
          <cell r="F1522">
            <v>13712391564</v>
          </cell>
          <cell r="G1522" t="str">
            <v>13712391564</v>
          </cell>
          <cell r="H1522" t="str">
            <v>蔡双华</v>
          </cell>
          <cell r="I1522" t="str">
            <v>预付费东莞住宅新装或续费680元包年，带宽4M</v>
          </cell>
          <cell r="J1522">
            <v>680</v>
          </cell>
          <cell r="K1522">
            <v>680</v>
          </cell>
          <cell r="L1522" t="str">
            <v>2010-10-17</v>
          </cell>
          <cell r="M1522">
            <v>42172</v>
          </cell>
          <cell r="N1522" t="str">
            <v>2016-06-18</v>
          </cell>
          <cell r="O1522" t="str">
            <v>2015-06-18</v>
          </cell>
          <cell r="P1522" t="str">
            <v>宽带预付费</v>
          </cell>
          <cell r="Q1522" t="str">
            <v>续费</v>
          </cell>
          <cell r="R1522" t="str">
            <v>往月充值</v>
          </cell>
          <cell r="S1522" t="str">
            <v>家庭用户</v>
          </cell>
          <cell r="T1522" t="str">
            <v>(传统)XDSL</v>
          </cell>
          <cell r="U1522" t="str">
            <v>方兰(fangl)</v>
          </cell>
          <cell r="V1522" t="str">
            <v>ZX樟木头谭远明</v>
          </cell>
          <cell r="W1522" t="str">
            <v/>
          </cell>
          <cell r="X1522" t="str">
            <v>樟木头区</v>
          </cell>
          <cell r="Y1522">
            <v>0</v>
          </cell>
          <cell r="Z1522">
            <v>0</v>
          </cell>
          <cell r="AA1522" t="str">
            <v>樟木头区</v>
          </cell>
          <cell r="AB1522" t="str">
            <v>18</v>
          </cell>
          <cell r="AC1522">
            <v>4</v>
          </cell>
          <cell r="AD1522">
            <v>12</v>
          </cell>
          <cell r="AE1522" t="str">
            <v>否</v>
          </cell>
          <cell r="AF1522" t="str">
            <v/>
          </cell>
          <cell r="AG1522" t="str">
            <v>否</v>
          </cell>
          <cell r="AH1522" t="str">
            <v>续本月</v>
          </cell>
          <cell r="AI1522" t="str">
            <v>否</v>
          </cell>
          <cell r="AO1522">
            <v>0</v>
          </cell>
          <cell r="AR1522" t="str">
            <v>杨蔡区</v>
          </cell>
        </row>
        <row r="1523">
          <cell r="F1523">
            <v>13713474188</v>
          </cell>
          <cell r="G1523" t="str">
            <v>13713474188</v>
          </cell>
          <cell r="H1523" t="str">
            <v>李雪琴</v>
          </cell>
          <cell r="I1523" t="str">
            <v>预付费东莞住宅新装或续费1408元包2年，带宽12M</v>
          </cell>
          <cell r="J1523">
            <v>1408</v>
          </cell>
          <cell r="K1523">
            <v>1408</v>
          </cell>
          <cell r="L1523" t="str">
            <v>2009-06-14</v>
          </cell>
          <cell r="M1523">
            <v>42173</v>
          </cell>
          <cell r="N1523" t="str">
            <v>2017-06-21</v>
          </cell>
          <cell r="O1523" t="str">
            <v>2015-06-21</v>
          </cell>
          <cell r="P1523" t="str">
            <v>宽带预付费</v>
          </cell>
          <cell r="Q1523" t="str">
            <v>续费</v>
          </cell>
          <cell r="R1523" t="str">
            <v>当月充值</v>
          </cell>
          <cell r="S1523" t="str">
            <v>家庭用户</v>
          </cell>
          <cell r="T1523" t="str">
            <v>FTTH</v>
          </cell>
          <cell r="U1523" t="str">
            <v>方兰(fangl)</v>
          </cell>
          <cell r="V1523" t="str">
            <v>ZX樟木头伍红军</v>
          </cell>
          <cell r="W1523" t="str">
            <v/>
          </cell>
          <cell r="X1523" t="str">
            <v>樟木头区</v>
          </cell>
          <cell r="Y1523">
            <v>0</v>
          </cell>
          <cell r="Z1523">
            <v>0</v>
          </cell>
          <cell r="AA1523" t="str">
            <v>樟木头区</v>
          </cell>
          <cell r="AB1523" t="str">
            <v>21</v>
          </cell>
          <cell r="AC1523">
            <v>12</v>
          </cell>
          <cell r="AD1523">
            <v>24</v>
          </cell>
          <cell r="AE1523" t="str">
            <v>是</v>
          </cell>
          <cell r="AF1523" t="str">
            <v/>
          </cell>
          <cell r="AG1523" t="str">
            <v>价值宽带</v>
          </cell>
          <cell r="AH1523" t="str">
            <v>续本月</v>
          </cell>
          <cell r="AI1523" t="str">
            <v>是</v>
          </cell>
          <cell r="AJ1523">
            <v>13713474188</v>
          </cell>
          <cell r="AO1523">
            <v>0</v>
          </cell>
          <cell r="AR1523" t="str">
            <v>杨蔡区</v>
          </cell>
        </row>
        <row r="1524">
          <cell r="F1524">
            <v>13790138655</v>
          </cell>
          <cell r="G1524" t="str">
            <v>13790138655</v>
          </cell>
          <cell r="H1524" t="str">
            <v>任东刚</v>
          </cell>
          <cell r="I1524" t="str">
            <v>预付费东莞住宅新装或续费1498元包年，带宽50M(独享家庭版)</v>
          </cell>
          <cell r="J1524">
            <v>1498</v>
          </cell>
          <cell r="K1524">
            <v>1498</v>
          </cell>
          <cell r="L1524" t="str">
            <v>2014-07-28</v>
          </cell>
          <cell r="M1524">
            <v>42213</v>
          </cell>
          <cell r="N1524" t="str">
            <v>2016-07-28</v>
          </cell>
          <cell r="O1524" t="str">
            <v>2015-06-23</v>
          </cell>
          <cell r="P1524" t="str">
            <v>宽带预付费</v>
          </cell>
          <cell r="Q1524" t="str">
            <v>续费</v>
          </cell>
          <cell r="R1524" t="str">
            <v>提前充值</v>
          </cell>
          <cell r="S1524" t="str">
            <v>家庭用户</v>
          </cell>
          <cell r="T1524" t="str">
            <v>FTTH</v>
          </cell>
          <cell r="U1524" t="str">
            <v>方兰(fangl)</v>
          </cell>
          <cell r="V1524" t="str">
            <v>ZX樟木头伍红军</v>
          </cell>
          <cell r="W1524" t="str">
            <v/>
          </cell>
          <cell r="X1524" t="str">
            <v>樟木头区</v>
          </cell>
          <cell r="Y1524">
            <v>0</v>
          </cell>
          <cell r="Z1524">
            <v>0</v>
          </cell>
          <cell r="AA1524" t="str">
            <v>樟木头区</v>
          </cell>
          <cell r="AB1524" t="str">
            <v>23</v>
          </cell>
          <cell r="AC1524">
            <v>50</v>
          </cell>
          <cell r="AD1524">
            <v>12</v>
          </cell>
          <cell r="AE1524" t="str">
            <v>是</v>
          </cell>
          <cell r="AF1524" t="str">
            <v/>
          </cell>
          <cell r="AG1524" t="str">
            <v>价值宽带</v>
          </cell>
          <cell r="AH1524" t="str">
            <v>续后期</v>
          </cell>
          <cell r="AI1524" t="str">
            <v>否</v>
          </cell>
          <cell r="AO1524">
            <v>0</v>
          </cell>
          <cell r="AR1524" t="str">
            <v>杨蔡区</v>
          </cell>
        </row>
        <row r="1525">
          <cell r="F1525">
            <v>13790180560</v>
          </cell>
          <cell r="G1525" t="str">
            <v>13790180560</v>
          </cell>
          <cell r="H1525" t="str">
            <v>姜淑燕</v>
          </cell>
          <cell r="I1525" t="str">
            <v>预付费东莞住宅新装或续费1408元包2年，带宽12M</v>
          </cell>
          <cell r="J1525">
            <v>1408</v>
          </cell>
          <cell r="K1525">
            <v>1408</v>
          </cell>
          <cell r="L1525" t="str">
            <v>2011-02-28</v>
          </cell>
          <cell r="M1525">
            <v>42191</v>
          </cell>
          <cell r="N1525" t="str">
            <v>2017-07-06</v>
          </cell>
          <cell r="O1525" t="str">
            <v>2015-06-16</v>
          </cell>
          <cell r="P1525" t="str">
            <v>宽带预付费</v>
          </cell>
          <cell r="Q1525" t="str">
            <v>续费</v>
          </cell>
          <cell r="R1525" t="str">
            <v>提前充值</v>
          </cell>
          <cell r="S1525" t="str">
            <v>家庭用户</v>
          </cell>
          <cell r="T1525" t="str">
            <v>FTTH</v>
          </cell>
          <cell r="U1525" t="str">
            <v>方兰(fangl)</v>
          </cell>
          <cell r="V1525" t="str">
            <v>ZX樟木头伍红军</v>
          </cell>
          <cell r="W1525" t="str">
            <v/>
          </cell>
          <cell r="X1525" t="str">
            <v>樟木头区</v>
          </cell>
          <cell r="Y1525">
            <v>0</v>
          </cell>
          <cell r="Z1525">
            <v>0</v>
          </cell>
          <cell r="AA1525" t="str">
            <v>樟木头区</v>
          </cell>
          <cell r="AB1525" t="str">
            <v>16</v>
          </cell>
          <cell r="AC1525">
            <v>12</v>
          </cell>
          <cell r="AD1525">
            <v>24</v>
          </cell>
          <cell r="AE1525" t="str">
            <v>是</v>
          </cell>
          <cell r="AF1525" t="str">
            <v/>
          </cell>
          <cell r="AG1525" t="str">
            <v>价值宽带</v>
          </cell>
          <cell r="AH1525" t="str">
            <v>续后期</v>
          </cell>
          <cell r="AI1525" t="str">
            <v>否</v>
          </cell>
          <cell r="AO1525">
            <v>0</v>
          </cell>
          <cell r="AR1525" t="str">
            <v>杨蔡区</v>
          </cell>
        </row>
        <row r="1526">
          <cell r="F1526">
            <v>13825775386</v>
          </cell>
          <cell r="G1526" t="str">
            <v>13825775386</v>
          </cell>
          <cell r="H1526" t="str">
            <v>东莞市恒旺贸易有限公司</v>
          </cell>
          <cell r="I1526" t="str">
            <v>东莞互联网专线续费包14个月1600元，10M（不提供MODEM）</v>
          </cell>
          <cell r="J1526">
            <v>1600</v>
          </cell>
          <cell r="K1526">
            <v>1600</v>
          </cell>
          <cell r="L1526" t="str">
            <v>2014-06-08</v>
          </cell>
          <cell r="M1526">
            <v>42163</v>
          </cell>
          <cell r="N1526" t="str">
            <v>2016-08-08</v>
          </cell>
          <cell r="O1526" t="str">
            <v>2015-06-16</v>
          </cell>
          <cell r="P1526" t="str">
            <v>专线预付费</v>
          </cell>
          <cell r="Q1526" t="str">
            <v>续费</v>
          </cell>
          <cell r="R1526" t="str">
            <v>提前充值</v>
          </cell>
          <cell r="S1526" t="str">
            <v/>
          </cell>
          <cell r="T1526" t="str">
            <v>FTTH</v>
          </cell>
          <cell r="U1526" t="str">
            <v>方兰(fangl)</v>
          </cell>
          <cell r="V1526" t="str">
            <v>ZX樟木头伍红军</v>
          </cell>
          <cell r="W1526" t="str">
            <v/>
          </cell>
          <cell r="X1526" t="str">
            <v>樟木头区</v>
          </cell>
          <cell r="Y1526">
            <v>0</v>
          </cell>
          <cell r="Z1526">
            <v>0</v>
          </cell>
          <cell r="AA1526" t="str">
            <v>樟木头区</v>
          </cell>
          <cell r="AB1526" t="str">
            <v>16</v>
          </cell>
          <cell r="AC1526">
            <v>10</v>
          </cell>
          <cell r="AD1526">
            <v>14</v>
          </cell>
          <cell r="AE1526" t="str">
            <v>是</v>
          </cell>
          <cell r="AF1526" t="str">
            <v/>
          </cell>
          <cell r="AG1526" t="str">
            <v>价值宽带</v>
          </cell>
          <cell r="AH1526" t="str">
            <v>续本月</v>
          </cell>
          <cell r="AI1526" t="str">
            <v>是</v>
          </cell>
          <cell r="AK1526">
            <v>13825775386</v>
          </cell>
          <cell r="AO1526">
            <v>0</v>
          </cell>
          <cell r="AR1526" t="str">
            <v>杨蔡区</v>
          </cell>
        </row>
        <row r="1527">
          <cell r="F1527">
            <v>13825775387</v>
          </cell>
          <cell r="G1527" t="str">
            <v>13825775387</v>
          </cell>
          <cell r="H1527" t="str">
            <v>东莞市恒旺贸易有限公司</v>
          </cell>
          <cell r="I1527" t="str">
            <v>东莞互联网专线续费包14个月1600元，10M（不提供MODEM）</v>
          </cell>
          <cell r="J1527">
            <v>1600</v>
          </cell>
          <cell r="K1527">
            <v>1600</v>
          </cell>
          <cell r="L1527" t="str">
            <v>2014-06-08</v>
          </cell>
          <cell r="M1527">
            <v>42163</v>
          </cell>
          <cell r="N1527" t="str">
            <v>2016-08-08</v>
          </cell>
          <cell r="O1527" t="str">
            <v>2015-06-16</v>
          </cell>
          <cell r="P1527" t="str">
            <v>专线预付费</v>
          </cell>
          <cell r="Q1527" t="str">
            <v>续费</v>
          </cell>
          <cell r="R1527" t="str">
            <v>提前充值</v>
          </cell>
          <cell r="S1527" t="str">
            <v/>
          </cell>
          <cell r="T1527" t="str">
            <v>FTTH</v>
          </cell>
          <cell r="U1527" t="str">
            <v>方兰(fangl)</v>
          </cell>
          <cell r="V1527" t="str">
            <v>ZX樟木头伍红军</v>
          </cell>
          <cell r="W1527" t="str">
            <v/>
          </cell>
          <cell r="X1527" t="str">
            <v>樟木头区</v>
          </cell>
          <cell r="Y1527">
            <v>0</v>
          </cell>
          <cell r="Z1527">
            <v>0</v>
          </cell>
          <cell r="AA1527" t="str">
            <v>樟木头区</v>
          </cell>
          <cell r="AB1527" t="str">
            <v>16</v>
          </cell>
          <cell r="AC1527">
            <v>10</v>
          </cell>
          <cell r="AD1527">
            <v>14</v>
          </cell>
          <cell r="AE1527" t="str">
            <v>是</v>
          </cell>
          <cell r="AF1527" t="str">
            <v/>
          </cell>
          <cell r="AG1527" t="str">
            <v>价值宽带</v>
          </cell>
          <cell r="AH1527" t="str">
            <v>续本月</v>
          </cell>
          <cell r="AI1527" t="str">
            <v>是</v>
          </cell>
          <cell r="AK1527">
            <v>13825775387</v>
          </cell>
          <cell r="AO1527">
            <v>0</v>
          </cell>
          <cell r="AR1527" t="str">
            <v>东站区</v>
          </cell>
        </row>
        <row r="1528">
          <cell r="F1528">
            <v>13922927827</v>
          </cell>
          <cell r="G1528" t="str">
            <v>13922927827</v>
          </cell>
          <cell r="H1528" t="str">
            <v>肖学创</v>
          </cell>
          <cell r="I1528" t="str">
            <v>预付费东莞住宅新装或续费888元包年，带宽12M</v>
          </cell>
          <cell r="J1528">
            <v>888</v>
          </cell>
          <cell r="K1528">
            <v>888</v>
          </cell>
          <cell r="L1528" t="str">
            <v>2013-06-18</v>
          </cell>
          <cell r="M1528">
            <v>42173</v>
          </cell>
          <cell r="N1528" t="str">
            <v>2016-06-19</v>
          </cell>
          <cell r="O1528" t="str">
            <v>2015-06-19</v>
          </cell>
          <cell r="P1528" t="str">
            <v>宽带预付费</v>
          </cell>
          <cell r="Q1528" t="str">
            <v>续费</v>
          </cell>
          <cell r="R1528" t="str">
            <v>往月充值</v>
          </cell>
          <cell r="S1528" t="str">
            <v>家庭用户</v>
          </cell>
          <cell r="T1528" t="str">
            <v>FTTH</v>
          </cell>
          <cell r="U1528" t="str">
            <v>方兰(fangl)</v>
          </cell>
          <cell r="V1528" t="str">
            <v>ZX樟木头伍红军</v>
          </cell>
          <cell r="W1528" t="str">
            <v>电商价值宽带营销</v>
          </cell>
          <cell r="X1528" t="str">
            <v>樟木头区</v>
          </cell>
          <cell r="Y1528">
            <v>0</v>
          </cell>
          <cell r="Z1528">
            <v>0</v>
          </cell>
          <cell r="AA1528" t="str">
            <v>樟木头区</v>
          </cell>
          <cell r="AB1528" t="str">
            <v>19</v>
          </cell>
          <cell r="AC1528">
            <v>12</v>
          </cell>
          <cell r="AD1528">
            <v>12</v>
          </cell>
          <cell r="AE1528" t="str">
            <v>是</v>
          </cell>
          <cell r="AF1528" t="str">
            <v/>
          </cell>
          <cell r="AG1528" t="str">
            <v>价值宽带</v>
          </cell>
          <cell r="AH1528" t="str">
            <v>续本月</v>
          </cell>
          <cell r="AI1528" t="str">
            <v>是</v>
          </cell>
          <cell r="AJ1528">
            <v>13922927827</v>
          </cell>
          <cell r="AO1528">
            <v>0</v>
          </cell>
          <cell r="AR1528" t="str">
            <v>东站区</v>
          </cell>
        </row>
        <row r="1529">
          <cell r="F1529">
            <v>13925532148</v>
          </cell>
          <cell r="G1529" t="str">
            <v>13925532148</v>
          </cell>
          <cell r="H1529" t="str">
            <v>赵镜华</v>
          </cell>
          <cell r="I1529" t="str">
            <v>预付费东莞住宅新装或续费1088元包年，带宽20M</v>
          </cell>
          <cell r="J1529">
            <v>1088</v>
          </cell>
          <cell r="K1529">
            <v>1088</v>
          </cell>
          <cell r="L1529" t="str">
            <v>2009-12-16</v>
          </cell>
          <cell r="M1529">
            <v>42234</v>
          </cell>
          <cell r="N1529" t="str">
            <v>2016-08-18</v>
          </cell>
          <cell r="O1529" t="str">
            <v>2015-06-23</v>
          </cell>
          <cell r="P1529" t="str">
            <v>宽带预付费</v>
          </cell>
          <cell r="Q1529" t="str">
            <v>续费</v>
          </cell>
          <cell r="R1529" t="str">
            <v>提前充值</v>
          </cell>
          <cell r="S1529" t="str">
            <v>家庭用户</v>
          </cell>
          <cell r="T1529" t="str">
            <v>FTTH</v>
          </cell>
          <cell r="U1529" t="str">
            <v>方兰(fangl)</v>
          </cell>
          <cell r="V1529" t="str">
            <v>ZX樟木头伍红军</v>
          </cell>
          <cell r="W1529" t="str">
            <v>电商价值宽带营销</v>
          </cell>
          <cell r="X1529" t="str">
            <v>樟木头区</v>
          </cell>
          <cell r="Y1529">
            <v>0</v>
          </cell>
          <cell r="Z1529">
            <v>0</v>
          </cell>
          <cell r="AA1529" t="str">
            <v>樟木头区</v>
          </cell>
          <cell r="AB1529" t="str">
            <v>23</v>
          </cell>
          <cell r="AC1529">
            <v>20</v>
          </cell>
          <cell r="AD1529">
            <v>12</v>
          </cell>
          <cell r="AE1529" t="str">
            <v>是</v>
          </cell>
          <cell r="AF1529" t="str">
            <v/>
          </cell>
          <cell r="AG1529" t="str">
            <v>价值宽带</v>
          </cell>
          <cell r="AH1529" t="str">
            <v>续后期</v>
          </cell>
          <cell r="AI1529" t="str">
            <v>否</v>
          </cell>
          <cell r="AO1529">
            <v>0</v>
          </cell>
          <cell r="AR1529" t="str">
            <v>大京九区</v>
          </cell>
        </row>
        <row r="1530">
          <cell r="F1530">
            <v>13926800625</v>
          </cell>
          <cell r="G1530" t="str">
            <v>13926800625</v>
          </cell>
          <cell r="H1530" t="str">
            <v>欧东强</v>
          </cell>
          <cell r="I1530" t="str">
            <v>预付费东莞住宅新装或续费1408元包2年，带宽12M</v>
          </cell>
          <cell r="J1530">
            <v>1408</v>
          </cell>
          <cell r="K1530">
            <v>1408</v>
          </cell>
          <cell r="L1530" t="str">
            <v>2010-12-19</v>
          </cell>
          <cell r="M1530">
            <v>42175</v>
          </cell>
          <cell r="N1530" t="str">
            <v>2017-06-21</v>
          </cell>
          <cell r="O1530" t="str">
            <v>2015-06-21</v>
          </cell>
          <cell r="P1530" t="str">
            <v>宽带预付费</v>
          </cell>
          <cell r="Q1530" t="str">
            <v>续费</v>
          </cell>
          <cell r="R1530" t="str">
            <v>当月充值</v>
          </cell>
          <cell r="S1530" t="str">
            <v>家庭用户</v>
          </cell>
          <cell r="T1530" t="str">
            <v>FTTH</v>
          </cell>
          <cell r="U1530" t="str">
            <v>方兰(fangl)</v>
          </cell>
          <cell r="V1530" t="str">
            <v>DSBR樟木头伍红军</v>
          </cell>
          <cell r="W1530" t="str">
            <v/>
          </cell>
          <cell r="X1530" t="str">
            <v>樟木头区</v>
          </cell>
          <cell r="Y1530">
            <v>0</v>
          </cell>
          <cell r="Z1530">
            <v>0</v>
          </cell>
          <cell r="AA1530" t="str">
            <v>樟木头区</v>
          </cell>
          <cell r="AB1530" t="str">
            <v>21</v>
          </cell>
          <cell r="AC1530">
            <v>12</v>
          </cell>
          <cell r="AD1530">
            <v>24</v>
          </cell>
          <cell r="AE1530" t="str">
            <v>是</v>
          </cell>
          <cell r="AF1530" t="str">
            <v/>
          </cell>
          <cell r="AG1530" t="str">
            <v>价值宽带</v>
          </cell>
          <cell r="AH1530" t="str">
            <v>续本月</v>
          </cell>
          <cell r="AI1530" t="str">
            <v>是</v>
          </cell>
          <cell r="AJ1530">
            <v>13926800625</v>
          </cell>
          <cell r="AO1530">
            <v>0</v>
          </cell>
          <cell r="AR1530" t="str">
            <v>大京九区</v>
          </cell>
        </row>
        <row r="1531">
          <cell r="F1531">
            <v>18766388215</v>
          </cell>
          <cell r="G1531" t="str">
            <v>18766388215</v>
          </cell>
          <cell r="H1531" t="str">
            <v>韩超</v>
          </cell>
          <cell r="I1531" t="str">
            <v>预付费东莞住宅新装或续费888元包年，带宽12M</v>
          </cell>
          <cell r="J1531">
            <v>888</v>
          </cell>
          <cell r="K1531">
            <v>888</v>
          </cell>
          <cell r="L1531" t="str">
            <v>2009-07-22</v>
          </cell>
          <cell r="M1531">
            <v>42167</v>
          </cell>
          <cell r="N1531" t="str">
            <v>2016-06-20</v>
          </cell>
          <cell r="O1531" t="str">
            <v>2015-06-20</v>
          </cell>
          <cell r="P1531" t="str">
            <v>宽带预付费</v>
          </cell>
          <cell r="Q1531" t="str">
            <v>续费</v>
          </cell>
          <cell r="R1531" t="str">
            <v>往月充值</v>
          </cell>
          <cell r="S1531" t="str">
            <v>家庭用户</v>
          </cell>
          <cell r="T1531" t="str">
            <v>(传统)XDSL</v>
          </cell>
          <cell r="U1531" t="str">
            <v>伍双倩(wusq)</v>
          </cell>
          <cell r="V1531" t="str">
            <v>ZX樟木头伍红军</v>
          </cell>
          <cell r="W1531" t="str">
            <v/>
          </cell>
          <cell r="X1531" t="str">
            <v>樟木头区</v>
          </cell>
          <cell r="Y1531">
            <v>0</v>
          </cell>
          <cell r="Z1531">
            <v>0</v>
          </cell>
          <cell r="AA1531" t="str">
            <v>樟木头区</v>
          </cell>
          <cell r="AB1531" t="str">
            <v>20</v>
          </cell>
          <cell r="AC1531">
            <v>12</v>
          </cell>
          <cell r="AD1531">
            <v>12</v>
          </cell>
          <cell r="AE1531" t="str">
            <v>否</v>
          </cell>
          <cell r="AF1531" t="str">
            <v/>
          </cell>
          <cell r="AG1531" t="str">
            <v>价值宽带</v>
          </cell>
          <cell r="AH1531" t="str">
            <v>续本月</v>
          </cell>
          <cell r="AI1531" t="str">
            <v>否</v>
          </cell>
          <cell r="AO1531">
            <v>0</v>
          </cell>
          <cell r="AR1531" t="str">
            <v>大京九区</v>
          </cell>
        </row>
        <row r="1532">
          <cell r="F1532">
            <v>18888641616</v>
          </cell>
          <cell r="G1532" t="str">
            <v>18888641616</v>
          </cell>
          <cell r="H1532" t="str">
            <v>吴嘉明</v>
          </cell>
          <cell r="I1532" t="str">
            <v>预付费东莞住宅新装或续费240元包季，带宽4M</v>
          </cell>
          <cell r="J1532">
            <v>240</v>
          </cell>
          <cell r="K1532">
            <v>240</v>
          </cell>
          <cell r="L1532" t="str">
            <v>2013-12-13</v>
          </cell>
          <cell r="M1532">
            <v>42169</v>
          </cell>
          <cell r="N1532" t="str">
            <v>2015-09-16</v>
          </cell>
          <cell r="O1532" t="str">
            <v>2015-06-16</v>
          </cell>
          <cell r="P1532" t="str">
            <v>宽带预付费</v>
          </cell>
          <cell r="Q1532" t="str">
            <v>续费</v>
          </cell>
          <cell r="R1532" t="str">
            <v>往月充值</v>
          </cell>
          <cell r="S1532" t="str">
            <v>家庭用户</v>
          </cell>
          <cell r="T1532" t="str">
            <v>FTTH</v>
          </cell>
          <cell r="U1532" t="str">
            <v>方兰(fangl)</v>
          </cell>
          <cell r="V1532" t="str">
            <v>ZX樟木头伍红军</v>
          </cell>
          <cell r="W1532" t="str">
            <v/>
          </cell>
          <cell r="X1532" t="str">
            <v>樟木头区</v>
          </cell>
          <cell r="Y1532">
            <v>0</v>
          </cell>
          <cell r="Z1532">
            <v>0</v>
          </cell>
          <cell r="AA1532" t="str">
            <v>樟木头区</v>
          </cell>
          <cell r="AB1532" t="str">
            <v>16</v>
          </cell>
          <cell r="AC1532">
            <v>4</v>
          </cell>
          <cell r="AD1532">
            <v>3</v>
          </cell>
          <cell r="AE1532" t="str">
            <v>是</v>
          </cell>
          <cell r="AF1532" t="str">
            <v/>
          </cell>
          <cell r="AG1532" t="str">
            <v>否</v>
          </cell>
          <cell r="AH1532" t="str">
            <v>续本月</v>
          </cell>
          <cell r="AI1532" t="str">
            <v>是</v>
          </cell>
          <cell r="AJ1532">
            <v>18888641616</v>
          </cell>
          <cell r="AO1532">
            <v>0</v>
          </cell>
          <cell r="AR1532" t="str">
            <v>大京九区</v>
          </cell>
        </row>
        <row r="1533">
          <cell r="F1533">
            <v>13509224102</v>
          </cell>
          <cell r="G1533" t="str">
            <v>13509224102</v>
          </cell>
          <cell r="H1533" t="str">
            <v>徐东海</v>
          </cell>
          <cell r="I1533" t="str">
            <v>预付费东莞住宅新装或续费888元包年，带宽12M</v>
          </cell>
          <cell r="J1533">
            <v>888</v>
          </cell>
          <cell r="K1533">
            <v>888</v>
          </cell>
          <cell r="L1533" t="str">
            <v>2013-06-06</v>
          </cell>
          <cell r="M1533">
            <v>42171</v>
          </cell>
          <cell r="N1533" t="str">
            <v>2016-06-17</v>
          </cell>
          <cell r="O1533" t="str">
            <v>2015-06-17</v>
          </cell>
          <cell r="P1533" t="str">
            <v>宽带预付费</v>
          </cell>
          <cell r="Q1533" t="str">
            <v>续费</v>
          </cell>
          <cell r="R1533" t="str">
            <v>当月充值</v>
          </cell>
          <cell r="S1533" t="str">
            <v>家庭用户</v>
          </cell>
          <cell r="T1533" t="str">
            <v>FTTH</v>
          </cell>
          <cell r="U1533" t="str">
            <v>左喻(zuoy)</v>
          </cell>
          <cell r="V1533" t="str">
            <v>ZX谢岗周启存</v>
          </cell>
          <cell r="W1533" t="str">
            <v/>
          </cell>
          <cell r="X1533" t="str">
            <v>谢岗区</v>
          </cell>
          <cell r="Y1533">
            <v>0</v>
          </cell>
          <cell r="Z1533">
            <v>0</v>
          </cell>
          <cell r="AA1533" t="str">
            <v>谢岗区</v>
          </cell>
          <cell r="AB1533" t="str">
            <v>17</v>
          </cell>
          <cell r="AC1533">
            <v>12</v>
          </cell>
          <cell r="AD1533">
            <v>12</v>
          </cell>
          <cell r="AE1533" t="str">
            <v>是</v>
          </cell>
          <cell r="AF1533" t="str">
            <v/>
          </cell>
          <cell r="AG1533" t="str">
            <v>价值宽带</v>
          </cell>
          <cell r="AH1533" t="str">
            <v>续本月</v>
          </cell>
          <cell r="AI1533" t="str">
            <v>是</v>
          </cell>
          <cell r="AJ1533">
            <v>13509224102</v>
          </cell>
          <cell r="AO1533">
            <v>0</v>
          </cell>
          <cell r="AR1533" t="str">
            <v>上坑区</v>
          </cell>
        </row>
        <row r="1534">
          <cell r="F1534">
            <v>13566267808</v>
          </cell>
          <cell r="G1534" t="str">
            <v>13566267808</v>
          </cell>
          <cell r="H1534" t="str">
            <v>刘立传</v>
          </cell>
          <cell r="I1534" t="str">
            <v>预付费东莞住宅新装或续费888元包年，带宽12M</v>
          </cell>
          <cell r="J1534">
            <v>888</v>
          </cell>
          <cell r="K1534">
            <v>888</v>
          </cell>
          <cell r="L1534" t="str">
            <v>2013-07-09</v>
          </cell>
          <cell r="M1534">
            <v>42196</v>
          </cell>
          <cell r="N1534" t="str">
            <v>2016-07-11</v>
          </cell>
          <cell r="O1534" t="str">
            <v>2015-06-15</v>
          </cell>
          <cell r="P1534" t="str">
            <v>宽带预付费</v>
          </cell>
          <cell r="Q1534" t="str">
            <v>续费</v>
          </cell>
          <cell r="R1534" t="str">
            <v>提前充值</v>
          </cell>
          <cell r="S1534" t="str">
            <v>家庭用户</v>
          </cell>
          <cell r="T1534" t="str">
            <v>FTTH</v>
          </cell>
          <cell r="U1534" t="str">
            <v>左喻(zuoy)</v>
          </cell>
          <cell r="V1534" t="str">
            <v>ZX谢岗周启存</v>
          </cell>
          <cell r="W1534" t="str">
            <v/>
          </cell>
          <cell r="X1534" t="str">
            <v>谢岗区</v>
          </cell>
          <cell r="Y1534">
            <v>0</v>
          </cell>
          <cell r="Z1534">
            <v>0</v>
          </cell>
          <cell r="AA1534" t="str">
            <v>谢岗区</v>
          </cell>
          <cell r="AB1534" t="str">
            <v>15</v>
          </cell>
          <cell r="AC1534">
            <v>12</v>
          </cell>
          <cell r="AD1534">
            <v>12</v>
          </cell>
          <cell r="AE1534" t="str">
            <v>是</v>
          </cell>
          <cell r="AF1534" t="str">
            <v/>
          </cell>
          <cell r="AG1534" t="str">
            <v>价值宽带</v>
          </cell>
          <cell r="AH1534" t="str">
            <v>续后期</v>
          </cell>
          <cell r="AI1534" t="str">
            <v>否</v>
          </cell>
          <cell r="AO1534">
            <v>0</v>
          </cell>
          <cell r="AR1534" t="str">
            <v>康宝区</v>
          </cell>
        </row>
        <row r="1535">
          <cell r="F1535">
            <v>13712567038</v>
          </cell>
          <cell r="G1535" t="str">
            <v>13712567038</v>
          </cell>
          <cell r="H1535" t="str">
            <v>黄贞本</v>
          </cell>
          <cell r="I1535" t="str">
            <v>预付费东莞住宅新装或续费888元包年，带宽12M</v>
          </cell>
          <cell r="J1535">
            <v>888</v>
          </cell>
          <cell r="K1535">
            <v>888</v>
          </cell>
          <cell r="L1535" t="str">
            <v>2013-07-02</v>
          </cell>
          <cell r="M1535">
            <v>42187</v>
          </cell>
          <cell r="N1535" t="str">
            <v>2016-07-02</v>
          </cell>
          <cell r="O1535" t="str">
            <v>2015-06-17</v>
          </cell>
          <cell r="P1535" t="str">
            <v>宽带预付费</v>
          </cell>
          <cell r="Q1535" t="str">
            <v>续费</v>
          </cell>
          <cell r="R1535" t="str">
            <v>提前充值</v>
          </cell>
          <cell r="S1535" t="str">
            <v>家庭用户</v>
          </cell>
          <cell r="T1535" t="str">
            <v>FTTH</v>
          </cell>
          <cell r="U1535" t="str">
            <v>左喻(zuoy)</v>
          </cell>
          <cell r="V1535" t="str">
            <v>ZX谢岗周启存</v>
          </cell>
          <cell r="W1535" t="str">
            <v/>
          </cell>
          <cell r="X1535" t="str">
            <v>谢岗区</v>
          </cell>
          <cell r="Y1535">
            <v>0</v>
          </cell>
          <cell r="Z1535">
            <v>0</v>
          </cell>
          <cell r="AA1535" t="str">
            <v>谢岗区</v>
          </cell>
          <cell r="AB1535" t="str">
            <v>17</v>
          </cell>
          <cell r="AC1535">
            <v>12</v>
          </cell>
          <cell r="AD1535">
            <v>12</v>
          </cell>
          <cell r="AE1535" t="str">
            <v>是</v>
          </cell>
          <cell r="AF1535" t="str">
            <v/>
          </cell>
          <cell r="AG1535" t="str">
            <v>价值宽带</v>
          </cell>
          <cell r="AH1535" t="str">
            <v>续后期</v>
          </cell>
          <cell r="AI1535" t="str">
            <v>否</v>
          </cell>
          <cell r="AO1535">
            <v>0</v>
          </cell>
          <cell r="AR1535" t="str">
            <v>白石岗区</v>
          </cell>
        </row>
        <row r="1536">
          <cell r="F1536">
            <v>15814353958</v>
          </cell>
          <cell r="G1536" t="str">
            <v>15814353958</v>
          </cell>
          <cell r="H1536" t="str">
            <v>邓远雄</v>
          </cell>
          <cell r="I1536" t="str">
            <v>预付费东莞住宅新装或续费1408元包2年，带宽12M</v>
          </cell>
          <cell r="J1536">
            <v>1408</v>
          </cell>
          <cell r="K1536">
            <v>1408</v>
          </cell>
          <cell r="L1536" t="str">
            <v>2012-04-09</v>
          </cell>
          <cell r="M1536">
            <v>42172</v>
          </cell>
          <cell r="N1536" t="str">
            <v>2017-06-23</v>
          </cell>
          <cell r="O1536" t="str">
            <v>2015-06-23</v>
          </cell>
          <cell r="P1536" t="str">
            <v>宽带预付费</v>
          </cell>
          <cell r="Q1536" t="str">
            <v>续费</v>
          </cell>
          <cell r="R1536" t="str">
            <v>当月充值</v>
          </cell>
          <cell r="S1536" t="str">
            <v>家庭用户</v>
          </cell>
          <cell r="T1536" t="str">
            <v>FTTH</v>
          </cell>
          <cell r="U1536" t="str">
            <v>左喻(zuoy)</v>
          </cell>
          <cell r="V1536" t="str">
            <v>ZX谢岗林建光</v>
          </cell>
          <cell r="W1536" t="str">
            <v/>
          </cell>
          <cell r="X1536" t="str">
            <v>谢岗区</v>
          </cell>
          <cell r="Y1536">
            <v>0</v>
          </cell>
          <cell r="Z1536">
            <v>0</v>
          </cell>
          <cell r="AA1536" t="str">
            <v>谢岗区</v>
          </cell>
          <cell r="AB1536" t="str">
            <v>23</v>
          </cell>
          <cell r="AC1536">
            <v>12</v>
          </cell>
          <cell r="AD1536">
            <v>24</v>
          </cell>
          <cell r="AE1536" t="str">
            <v>是</v>
          </cell>
          <cell r="AF1536" t="str">
            <v/>
          </cell>
          <cell r="AG1536" t="str">
            <v>价值宽带</v>
          </cell>
          <cell r="AH1536" t="str">
            <v>续本月</v>
          </cell>
          <cell r="AI1536" t="str">
            <v>是</v>
          </cell>
          <cell r="AJ1536">
            <v>15814353958</v>
          </cell>
          <cell r="AO1536">
            <v>0</v>
          </cell>
          <cell r="AR1536" t="str">
            <v>白石岗区</v>
          </cell>
        </row>
        <row r="1537">
          <cell r="F1537">
            <v>15992766082</v>
          </cell>
          <cell r="G1537" t="str">
            <v>15992766082</v>
          </cell>
          <cell r="H1537" t="str">
            <v>陈冲</v>
          </cell>
          <cell r="I1537" t="str">
            <v>预付费东莞住宅新装或续费1408元包2年，带宽12M</v>
          </cell>
          <cell r="J1537">
            <v>1408</v>
          </cell>
          <cell r="K1537">
            <v>1408</v>
          </cell>
          <cell r="L1537" t="str">
            <v>2013-02-22</v>
          </cell>
          <cell r="M1537">
            <v>42422</v>
          </cell>
          <cell r="N1537" t="str">
            <v>2018-02-22</v>
          </cell>
          <cell r="O1537" t="str">
            <v>2015-06-20</v>
          </cell>
          <cell r="P1537" t="str">
            <v>宽带预付费</v>
          </cell>
          <cell r="Q1537" t="str">
            <v>续费</v>
          </cell>
          <cell r="R1537" t="str">
            <v>提前充值</v>
          </cell>
          <cell r="S1537" t="str">
            <v>家庭用户</v>
          </cell>
          <cell r="T1537" t="str">
            <v>FTTH</v>
          </cell>
          <cell r="U1537" t="str">
            <v>左喻(zuoy)</v>
          </cell>
          <cell r="V1537" t="str">
            <v>ZX谢岗周启存</v>
          </cell>
          <cell r="W1537" t="str">
            <v/>
          </cell>
          <cell r="X1537" t="str">
            <v>谢岗区</v>
          </cell>
          <cell r="Y1537">
            <v>0</v>
          </cell>
          <cell r="Z1537">
            <v>0</v>
          </cell>
          <cell r="AA1537" t="str">
            <v>谢岗区</v>
          </cell>
          <cell r="AB1537" t="str">
            <v>20</v>
          </cell>
          <cell r="AC1537">
            <v>12</v>
          </cell>
          <cell r="AD1537">
            <v>24</v>
          </cell>
          <cell r="AE1537" t="str">
            <v>是</v>
          </cell>
          <cell r="AF1537" t="str">
            <v/>
          </cell>
          <cell r="AG1537" t="str">
            <v>价值宽带</v>
          </cell>
          <cell r="AH1537" t="str">
            <v>续后期</v>
          </cell>
          <cell r="AI1537" t="str">
            <v>否</v>
          </cell>
          <cell r="AO1537">
            <v>0</v>
          </cell>
          <cell r="AR1537" t="str">
            <v>洋犀区</v>
          </cell>
        </row>
        <row r="1538">
          <cell r="F1538">
            <v>13412680030</v>
          </cell>
          <cell r="G1538" t="str">
            <v>13412680030</v>
          </cell>
          <cell r="H1538" t="str">
            <v>喻建兵</v>
          </cell>
          <cell r="I1538" t="str">
            <v>预付费东莞住宅新装或续费888元包年，带宽12M</v>
          </cell>
          <cell r="J1538">
            <v>888</v>
          </cell>
          <cell r="K1538">
            <v>888</v>
          </cell>
          <cell r="L1538" t="str">
            <v>2011-04-11</v>
          </cell>
          <cell r="M1538">
            <v>42181</v>
          </cell>
          <cell r="N1538" t="str">
            <v>2016-06-26</v>
          </cell>
          <cell r="O1538" t="str">
            <v>2015-06-17</v>
          </cell>
          <cell r="P1538" t="str">
            <v>宽带预付费</v>
          </cell>
          <cell r="Q1538" t="str">
            <v>续费</v>
          </cell>
          <cell r="R1538" t="str">
            <v>提前充值</v>
          </cell>
          <cell r="S1538" t="str">
            <v>家庭用户</v>
          </cell>
          <cell r="T1538" t="str">
            <v>FTTH</v>
          </cell>
          <cell r="U1538" t="str">
            <v>左喻(zuoy)</v>
          </cell>
          <cell r="V1538" t="str">
            <v>ZX谢岗周启存</v>
          </cell>
          <cell r="W1538" t="str">
            <v/>
          </cell>
          <cell r="X1538" t="str">
            <v>谢岗区</v>
          </cell>
          <cell r="Y1538">
            <v>0</v>
          </cell>
          <cell r="Z1538">
            <v>0</v>
          </cell>
          <cell r="AA1538" t="str">
            <v>谢岗区</v>
          </cell>
          <cell r="AB1538" t="str">
            <v>17</v>
          </cell>
          <cell r="AC1538">
            <v>12</v>
          </cell>
          <cell r="AD1538">
            <v>12</v>
          </cell>
          <cell r="AE1538" t="str">
            <v>是</v>
          </cell>
          <cell r="AF1538" t="str">
            <v/>
          </cell>
          <cell r="AG1538" t="str">
            <v>价值宽带</v>
          </cell>
          <cell r="AH1538" t="str">
            <v>续本月</v>
          </cell>
          <cell r="AI1538" t="str">
            <v>是</v>
          </cell>
          <cell r="AJ1538">
            <v>13412680030</v>
          </cell>
          <cell r="AO1538">
            <v>0</v>
          </cell>
          <cell r="AR1538" t="str">
            <v>华田区</v>
          </cell>
        </row>
        <row r="1539">
          <cell r="F1539">
            <v>13416888339</v>
          </cell>
          <cell r="G1539" t="str">
            <v>13416888339</v>
          </cell>
          <cell r="H1539" t="str">
            <v>谢日光</v>
          </cell>
          <cell r="I1539" t="str">
            <v>预付费东莞住宅新装或续费888元包年，带宽12M</v>
          </cell>
          <cell r="J1539">
            <v>888</v>
          </cell>
          <cell r="K1539">
            <v>888</v>
          </cell>
          <cell r="L1539" t="str">
            <v>2010-02-26</v>
          </cell>
          <cell r="M1539">
            <v>42175</v>
          </cell>
          <cell r="N1539" t="str">
            <v>2016-06-20</v>
          </cell>
          <cell r="O1539" t="str">
            <v>2015-06-15</v>
          </cell>
          <cell r="P1539" t="str">
            <v>宽带预付费</v>
          </cell>
          <cell r="Q1539" t="str">
            <v>续费</v>
          </cell>
          <cell r="R1539" t="str">
            <v>提前充值</v>
          </cell>
          <cell r="S1539" t="str">
            <v>家庭用户</v>
          </cell>
          <cell r="T1539" t="str">
            <v>FTTH</v>
          </cell>
          <cell r="U1539" t="str">
            <v>左喻(zuoy)</v>
          </cell>
          <cell r="V1539" t="str">
            <v>DL东莞金伦</v>
          </cell>
          <cell r="W1539" t="str">
            <v/>
          </cell>
          <cell r="X1539" t="str">
            <v>谢岗区</v>
          </cell>
          <cell r="Y1539">
            <v>0</v>
          </cell>
          <cell r="Z1539">
            <v>0</v>
          </cell>
          <cell r="AA1539" t="str">
            <v>谢岗区</v>
          </cell>
          <cell r="AB1539" t="str">
            <v>15</v>
          </cell>
          <cell r="AC1539">
            <v>12</v>
          </cell>
          <cell r="AD1539">
            <v>12</v>
          </cell>
          <cell r="AE1539" t="str">
            <v>是</v>
          </cell>
          <cell r="AF1539" t="str">
            <v/>
          </cell>
          <cell r="AG1539" t="str">
            <v>价值宽带</v>
          </cell>
          <cell r="AH1539" t="str">
            <v>续本月</v>
          </cell>
          <cell r="AI1539" t="str">
            <v>是</v>
          </cell>
          <cell r="AJ1539">
            <v>13416888339</v>
          </cell>
          <cell r="AO1539">
            <v>0</v>
          </cell>
          <cell r="AR1539" t="str">
            <v>华田区</v>
          </cell>
        </row>
        <row r="1540">
          <cell r="F1540">
            <v>13423034874</v>
          </cell>
          <cell r="G1540" t="str">
            <v>13423034874</v>
          </cell>
          <cell r="H1540" t="str">
            <v>陈长纪</v>
          </cell>
          <cell r="I1540" t="str">
            <v>预付费东莞住宅新装400元包半年，带宽4M</v>
          </cell>
          <cell r="J1540">
            <v>400</v>
          </cell>
          <cell r="K1540">
            <v>400</v>
          </cell>
          <cell r="L1540" t="str">
            <v>2014-06-03</v>
          </cell>
          <cell r="M1540">
            <v>42158</v>
          </cell>
          <cell r="N1540" t="str">
            <v>2015-12-21</v>
          </cell>
          <cell r="O1540" t="str">
            <v>2015-06-21</v>
          </cell>
          <cell r="P1540" t="str">
            <v>宽带预付费</v>
          </cell>
          <cell r="Q1540" t="str">
            <v>续费</v>
          </cell>
          <cell r="R1540" t="str">
            <v>当月充值</v>
          </cell>
          <cell r="S1540" t="str">
            <v>家庭用户</v>
          </cell>
          <cell r="T1540" t="str">
            <v>FTTH</v>
          </cell>
          <cell r="U1540" t="str">
            <v>左喻(zuoy)</v>
          </cell>
          <cell r="V1540" t="str">
            <v>ZX谢岗周启存</v>
          </cell>
          <cell r="W1540" t="str">
            <v/>
          </cell>
          <cell r="X1540" t="str">
            <v>谢岗区</v>
          </cell>
          <cell r="Y1540">
            <v>0</v>
          </cell>
          <cell r="Z1540">
            <v>0</v>
          </cell>
          <cell r="AA1540" t="str">
            <v>谢岗区</v>
          </cell>
          <cell r="AB1540" t="str">
            <v>21</v>
          </cell>
          <cell r="AC1540">
            <v>4</v>
          </cell>
          <cell r="AD1540">
            <v>6</v>
          </cell>
          <cell r="AE1540" t="str">
            <v>是</v>
          </cell>
          <cell r="AF1540" t="str">
            <v/>
          </cell>
          <cell r="AG1540" t="str">
            <v>否</v>
          </cell>
          <cell r="AH1540" t="str">
            <v>续本月</v>
          </cell>
          <cell r="AI1540" t="str">
            <v>是</v>
          </cell>
          <cell r="AO1540">
            <v>0</v>
          </cell>
          <cell r="AR1540" t="str">
            <v>兆康区</v>
          </cell>
        </row>
        <row r="1541">
          <cell r="F1541">
            <v>13532915776</v>
          </cell>
          <cell r="G1541" t="str">
            <v>13532915776</v>
          </cell>
          <cell r="H1541" t="str">
            <v>袁功才</v>
          </cell>
          <cell r="I1541" t="str">
            <v>预付费东莞住宅新装或续费888元包年，带宽12M</v>
          </cell>
          <cell r="J1541">
            <v>888</v>
          </cell>
          <cell r="K1541">
            <v>888</v>
          </cell>
          <cell r="L1541" t="str">
            <v>2012-06-29</v>
          </cell>
          <cell r="M1541">
            <v>42185</v>
          </cell>
          <cell r="N1541" t="str">
            <v>2016-06-30</v>
          </cell>
          <cell r="O1541" t="str">
            <v>2015-06-20</v>
          </cell>
          <cell r="P1541" t="str">
            <v>宽带预付费</v>
          </cell>
          <cell r="Q1541" t="str">
            <v>续费</v>
          </cell>
          <cell r="R1541" t="str">
            <v>提前充值</v>
          </cell>
          <cell r="S1541" t="str">
            <v>家庭用户</v>
          </cell>
          <cell r="T1541" t="str">
            <v>FTTH</v>
          </cell>
          <cell r="U1541" t="str">
            <v>左喻(zuoy)</v>
          </cell>
          <cell r="V1541" t="str">
            <v>ZX谢岗周启存</v>
          </cell>
          <cell r="W1541" t="str">
            <v/>
          </cell>
          <cell r="X1541" t="str">
            <v>谢岗区</v>
          </cell>
          <cell r="Y1541">
            <v>0</v>
          </cell>
          <cell r="Z1541">
            <v>0</v>
          </cell>
          <cell r="AA1541" t="str">
            <v>谢岗区</v>
          </cell>
          <cell r="AB1541" t="str">
            <v>20</v>
          </cell>
          <cell r="AC1541">
            <v>12</v>
          </cell>
          <cell r="AD1541">
            <v>12</v>
          </cell>
          <cell r="AE1541" t="str">
            <v>是</v>
          </cell>
          <cell r="AF1541" t="str">
            <v/>
          </cell>
          <cell r="AG1541" t="str">
            <v>价值宽带</v>
          </cell>
          <cell r="AH1541" t="str">
            <v>续本月</v>
          </cell>
          <cell r="AI1541" t="str">
            <v>是</v>
          </cell>
          <cell r="AJ1541">
            <v>13532915776</v>
          </cell>
          <cell r="AO1541">
            <v>0</v>
          </cell>
          <cell r="AR1541" t="str">
            <v>石龙坑区</v>
          </cell>
        </row>
        <row r="1542">
          <cell r="F1542">
            <v>13553844965</v>
          </cell>
          <cell r="G1542" t="str">
            <v>13553844965</v>
          </cell>
          <cell r="H1542" t="str">
            <v>刘维中</v>
          </cell>
          <cell r="I1542" t="str">
            <v>预付费东莞住宅新装或续费888元包年，带宽12M</v>
          </cell>
          <cell r="J1542">
            <v>888</v>
          </cell>
          <cell r="K1542">
            <v>888</v>
          </cell>
          <cell r="L1542" t="str">
            <v>2011-03-09</v>
          </cell>
          <cell r="M1542">
            <v>42164</v>
          </cell>
          <cell r="N1542" t="str">
            <v>2016-06-21</v>
          </cell>
          <cell r="O1542" t="str">
            <v>2015-06-21</v>
          </cell>
          <cell r="P1542" t="str">
            <v>宽带预付费</v>
          </cell>
          <cell r="Q1542" t="str">
            <v>续费</v>
          </cell>
          <cell r="R1542" t="str">
            <v>当月充值</v>
          </cell>
          <cell r="S1542" t="str">
            <v>家庭用户</v>
          </cell>
          <cell r="T1542" t="str">
            <v>FTTH</v>
          </cell>
          <cell r="U1542" t="str">
            <v>左喻(zuoy)</v>
          </cell>
          <cell r="V1542" t="str">
            <v>ZX谢岗周启存</v>
          </cell>
          <cell r="W1542" t="str">
            <v/>
          </cell>
          <cell r="X1542" t="str">
            <v>谢岗区</v>
          </cell>
          <cell r="Y1542">
            <v>0</v>
          </cell>
          <cell r="Z1542">
            <v>0</v>
          </cell>
          <cell r="AA1542" t="str">
            <v>谢岗区</v>
          </cell>
          <cell r="AB1542" t="str">
            <v>21</v>
          </cell>
          <cell r="AC1542">
            <v>12</v>
          </cell>
          <cell r="AD1542">
            <v>12</v>
          </cell>
          <cell r="AE1542" t="str">
            <v>是</v>
          </cell>
          <cell r="AF1542" t="str">
            <v/>
          </cell>
          <cell r="AG1542" t="str">
            <v>价值宽带</v>
          </cell>
          <cell r="AH1542" t="str">
            <v>续本月</v>
          </cell>
          <cell r="AI1542" t="str">
            <v>是</v>
          </cell>
          <cell r="AO1542">
            <v>0</v>
          </cell>
          <cell r="AR1542" t="str">
            <v>兆康区</v>
          </cell>
        </row>
        <row r="1543">
          <cell r="F1543">
            <v>13713195338</v>
          </cell>
          <cell r="G1543" t="str">
            <v>13713195338</v>
          </cell>
          <cell r="H1543" t="str">
            <v>刘远芳</v>
          </cell>
          <cell r="I1543" t="str">
            <v>预付费东莞住宅新装或续费1408元包2年，带宽12M</v>
          </cell>
          <cell r="J1543">
            <v>1408</v>
          </cell>
          <cell r="K1543">
            <v>1408</v>
          </cell>
          <cell r="L1543" t="str">
            <v>2010-10-07</v>
          </cell>
          <cell r="M1543">
            <v>42174</v>
          </cell>
          <cell r="N1543" t="str">
            <v>2017-06-19</v>
          </cell>
          <cell r="O1543" t="str">
            <v>2015-06-16</v>
          </cell>
          <cell r="P1543" t="str">
            <v>宽带预付费</v>
          </cell>
          <cell r="Q1543" t="str">
            <v>续费</v>
          </cell>
          <cell r="R1543" t="str">
            <v>提前充值</v>
          </cell>
          <cell r="S1543" t="str">
            <v>家庭用户</v>
          </cell>
          <cell r="T1543" t="str">
            <v>FTTH</v>
          </cell>
          <cell r="U1543" t="str">
            <v>左喻(zuoy)</v>
          </cell>
          <cell r="V1543" t="str">
            <v>ZX谢岗林建光</v>
          </cell>
          <cell r="W1543" t="str">
            <v/>
          </cell>
          <cell r="X1543" t="str">
            <v>谢岗区</v>
          </cell>
          <cell r="Y1543">
            <v>0</v>
          </cell>
          <cell r="Z1543">
            <v>0</v>
          </cell>
          <cell r="AA1543" t="str">
            <v>谢岗区</v>
          </cell>
          <cell r="AB1543" t="str">
            <v>16</v>
          </cell>
          <cell r="AC1543">
            <v>12</v>
          </cell>
          <cell r="AD1543">
            <v>24</v>
          </cell>
          <cell r="AE1543" t="str">
            <v>是</v>
          </cell>
          <cell r="AF1543" t="str">
            <v/>
          </cell>
          <cell r="AG1543" t="str">
            <v>价值宽带</v>
          </cell>
          <cell r="AH1543" t="str">
            <v>续本月</v>
          </cell>
          <cell r="AI1543" t="str">
            <v>是</v>
          </cell>
          <cell r="AJ1543">
            <v>13713195338</v>
          </cell>
          <cell r="AO1543">
            <v>0</v>
          </cell>
          <cell r="AR1543" t="str">
            <v>石龙坑区</v>
          </cell>
        </row>
        <row r="1544">
          <cell r="F1544">
            <v>13434074639</v>
          </cell>
          <cell r="G1544" t="str">
            <v>13434074639</v>
          </cell>
          <cell r="H1544" t="str">
            <v>罗青云</v>
          </cell>
          <cell r="I1544" t="str">
            <v>预付费东莞住宅新装或续费1408元包2年，带宽12M</v>
          </cell>
          <cell r="J1544">
            <v>1408</v>
          </cell>
          <cell r="K1544">
            <v>1408</v>
          </cell>
          <cell r="L1544" t="str">
            <v>2011-11-10</v>
          </cell>
          <cell r="M1544">
            <v>42170</v>
          </cell>
          <cell r="N1544" t="str">
            <v>2017-06-16</v>
          </cell>
          <cell r="O1544" t="str">
            <v>2015-06-16</v>
          </cell>
          <cell r="P1544" t="str">
            <v>宽带预付费</v>
          </cell>
          <cell r="Q1544" t="str">
            <v>续费</v>
          </cell>
          <cell r="R1544" t="str">
            <v>当月充值</v>
          </cell>
          <cell r="S1544" t="str">
            <v>家庭用户</v>
          </cell>
          <cell r="T1544" t="str">
            <v>FTTH</v>
          </cell>
          <cell r="U1544" t="str">
            <v>左喻(zuoy)</v>
          </cell>
          <cell r="V1544" t="str">
            <v>ZX谢岗周启存</v>
          </cell>
          <cell r="W1544" t="str">
            <v/>
          </cell>
          <cell r="X1544" t="str">
            <v>谢岗区</v>
          </cell>
          <cell r="Y1544">
            <v>0</v>
          </cell>
          <cell r="Z1544">
            <v>0</v>
          </cell>
          <cell r="AA1544" t="str">
            <v>谢岗区</v>
          </cell>
          <cell r="AB1544" t="str">
            <v>16</v>
          </cell>
          <cell r="AC1544">
            <v>12</v>
          </cell>
          <cell r="AD1544">
            <v>24</v>
          </cell>
          <cell r="AE1544" t="str">
            <v>是</v>
          </cell>
          <cell r="AF1544" t="str">
            <v/>
          </cell>
          <cell r="AG1544" t="str">
            <v>价值宽带</v>
          </cell>
          <cell r="AH1544" t="str">
            <v>续本月</v>
          </cell>
          <cell r="AI1544" t="str">
            <v>是</v>
          </cell>
          <cell r="AO1544">
            <v>0</v>
          </cell>
          <cell r="AR1544" t="str">
            <v>新城区</v>
          </cell>
        </row>
        <row r="1545">
          <cell r="F1545">
            <v>13412933496</v>
          </cell>
          <cell r="G1545" t="str">
            <v>13412933496</v>
          </cell>
          <cell r="H1545" t="str">
            <v>何丽华</v>
          </cell>
          <cell r="I1545" t="str">
            <v>预付费东莞住宅新装或续费400元包半年，带宽4M</v>
          </cell>
          <cell r="J1545">
            <v>400</v>
          </cell>
          <cell r="K1545">
            <v>400</v>
          </cell>
          <cell r="L1545" t="str">
            <v>2013-04-16</v>
          </cell>
          <cell r="M1545">
            <v>42156</v>
          </cell>
          <cell r="N1545" t="str">
            <v>2015-12-16</v>
          </cell>
          <cell r="O1545" t="str">
            <v>2015-06-16</v>
          </cell>
          <cell r="P1545" t="str">
            <v>宽带预付费</v>
          </cell>
          <cell r="Q1545" t="str">
            <v>续费</v>
          </cell>
          <cell r="R1545" t="str">
            <v>往月充值</v>
          </cell>
          <cell r="S1545" t="str">
            <v>家庭用户</v>
          </cell>
          <cell r="T1545" t="str">
            <v>FTTH</v>
          </cell>
          <cell r="U1545" t="str">
            <v>伍双倩(wusq)</v>
          </cell>
          <cell r="V1545" t="str">
            <v>ZX凤岗蓝志坚</v>
          </cell>
          <cell r="W1545" t="str">
            <v>电商价值宽带营销</v>
          </cell>
          <cell r="X1545" t="str">
            <v>凤岗区</v>
          </cell>
          <cell r="Y1545">
            <v>0</v>
          </cell>
          <cell r="Z1545">
            <v>0</v>
          </cell>
          <cell r="AA1545" t="str">
            <v>凤岗区</v>
          </cell>
          <cell r="AB1545" t="str">
            <v>16</v>
          </cell>
          <cell r="AC1545">
            <v>4</v>
          </cell>
          <cell r="AD1545">
            <v>6</v>
          </cell>
          <cell r="AE1545" t="str">
            <v>是</v>
          </cell>
          <cell r="AF1545" t="str">
            <v/>
          </cell>
          <cell r="AG1545" t="str">
            <v>否</v>
          </cell>
          <cell r="AH1545" t="str">
            <v>续本月</v>
          </cell>
          <cell r="AI1545" t="str">
            <v>是</v>
          </cell>
          <cell r="AJ1545">
            <v>13412933496</v>
          </cell>
          <cell r="AO1545">
            <v>0</v>
          </cell>
          <cell r="AR1545" t="str">
            <v>新城区</v>
          </cell>
        </row>
        <row r="1546">
          <cell r="F1546">
            <v>13631777592</v>
          </cell>
          <cell r="G1546" t="str">
            <v>13631777592</v>
          </cell>
          <cell r="H1546" t="str">
            <v>张艳林</v>
          </cell>
          <cell r="I1546" t="str">
            <v>预付费东莞住宅新装或续费888元包年，带宽12M</v>
          </cell>
          <cell r="J1546">
            <v>888</v>
          </cell>
          <cell r="K1546">
            <v>888</v>
          </cell>
          <cell r="L1546" t="str">
            <v>2012-06-15</v>
          </cell>
          <cell r="M1546">
            <v>42179</v>
          </cell>
          <cell r="N1546" t="str">
            <v>2016-06-24</v>
          </cell>
          <cell r="O1546" t="str">
            <v>2015-06-23</v>
          </cell>
          <cell r="P1546" t="str">
            <v>宽带预付费</v>
          </cell>
          <cell r="Q1546" t="str">
            <v>续费</v>
          </cell>
          <cell r="R1546" t="str">
            <v>提前充值</v>
          </cell>
          <cell r="S1546" t="str">
            <v>家庭用户</v>
          </cell>
          <cell r="T1546" t="str">
            <v>FTTH</v>
          </cell>
          <cell r="U1546" t="str">
            <v>伍双倩(wusq)</v>
          </cell>
          <cell r="V1546" t="str">
            <v>ZX凤岗蓝志坚</v>
          </cell>
          <cell r="W1546" t="str">
            <v/>
          </cell>
          <cell r="X1546" t="str">
            <v>凤岗区</v>
          </cell>
          <cell r="Y1546">
            <v>0</v>
          </cell>
          <cell r="Z1546">
            <v>0</v>
          </cell>
          <cell r="AA1546" t="str">
            <v>凤岗区</v>
          </cell>
          <cell r="AB1546" t="str">
            <v>23</v>
          </cell>
          <cell r="AC1546">
            <v>12</v>
          </cell>
          <cell r="AD1546">
            <v>12</v>
          </cell>
          <cell r="AE1546" t="str">
            <v>是</v>
          </cell>
          <cell r="AF1546" t="str">
            <v/>
          </cell>
          <cell r="AG1546" t="str">
            <v>价值宽带</v>
          </cell>
          <cell r="AH1546" t="str">
            <v>续本月</v>
          </cell>
          <cell r="AI1546" t="str">
            <v>是</v>
          </cell>
          <cell r="AJ1546">
            <v>13631777592</v>
          </cell>
          <cell r="AO1546">
            <v>0</v>
          </cell>
          <cell r="AR1546" t="str">
            <v>新城区</v>
          </cell>
        </row>
        <row r="1547">
          <cell r="F1547">
            <v>13723627374</v>
          </cell>
          <cell r="G1547" t="str">
            <v>13723627374</v>
          </cell>
          <cell r="H1547" t="str">
            <v>郑翠燕</v>
          </cell>
          <cell r="I1547" t="str">
            <v>预付费东莞住宅新装或续费888元包年，带宽12M</v>
          </cell>
          <cell r="J1547">
            <v>888</v>
          </cell>
          <cell r="K1547">
            <v>888</v>
          </cell>
          <cell r="L1547" t="str">
            <v>2013-06-16</v>
          </cell>
          <cell r="M1547">
            <v>42171</v>
          </cell>
          <cell r="N1547" t="str">
            <v>2016-06-17</v>
          </cell>
          <cell r="O1547" t="str">
            <v>2015-06-17</v>
          </cell>
          <cell r="P1547" t="str">
            <v>宽带预付费</v>
          </cell>
          <cell r="Q1547" t="str">
            <v>续费</v>
          </cell>
          <cell r="R1547" t="str">
            <v>往月充值</v>
          </cell>
          <cell r="S1547" t="str">
            <v>家庭用户</v>
          </cell>
          <cell r="T1547" t="str">
            <v>FTTH</v>
          </cell>
          <cell r="U1547" t="str">
            <v>伍双倩(wusq)</v>
          </cell>
          <cell r="V1547" t="str">
            <v>ZX凤岗蓝志康</v>
          </cell>
          <cell r="W1547" t="str">
            <v>电商价值宽带营销</v>
          </cell>
          <cell r="X1547" t="str">
            <v>凤岗区</v>
          </cell>
          <cell r="Y1547">
            <v>0</v>
          </cell>
          <cell r="Z1547">
            <v>0</v>
          </cell>
          <cell r="AA1547" t="str">
            <v>凤岗区</v>
          </cell>
          <cell r="AB1547" t="str">
            <v>17</v>
          </cell>
          <cell r="AC1547">
            <v>12</v>
          </cell>
          <cell r="AD1547">
            <v>12</v>
          </cell>
          <cell r="AE1547" t="str">
            <v>是</v>
          </cell>
          <cell r="AF1547" t="str">
            <v/>
          </cell>
          <cell r="AG1547" t="str">
            <v>价值宽带</v>
          </cell>
          <cell r="AH1547" t="str">
            <v>续本月</v>
          </cell>
          <cell r="AI1547" t="str">
            <v>是</v>
          </cell>
          <cell r="AJ1547">
            <v>13723627374</v>
          </cell>
          <cell r="AO1547">
            <v>0</v>
          </cell>
          <cell r="AR1547" t="str">
            <v>新城区</v>
          </cell>
        </row>
        <row r="1548">
          <cell r="F1548">
            <v>13728371164</v>
          </cell>
          <cell r="G1548" t="str">
            <v>13728371164</v>
          </cell>
          <cell r="H1548" t="str">
            <v>腾沙</v>
          </cell>
          <cell r="I1548" t="str">
            <v>预付费东莞住宅新装或续费1498元包年，带宽50M(独享家庭版)</v>
          </cell>
          <cell r="J1548">
            <v>1498</v>
          </cell>
          <cell r="K1548">
            <v>1498</v>
          </cell>
          <cell r="L1548" t="str">
            <v>2013-06-29</v>
          </cell>
          <cell r="M1548">
            <v>42184</v>
          </cell>
          <cell r="N1548" t="str">
            <v>2016-06-29</v>
          </cell>
          <cell r="O1548" t="str">
            <v>2015-06-17</v>
          </cell>
          <cell r="P1548" t="str">
            <v>宽带预付费</v>
          </cell>
          <cell r="Q1548" t="str">
            <v>续费</v>
          </cell>
          <cell r="R1548" t="str">
            <v>提前充值</v>
          </cell>
          <cell r="S1548" t="str">
            <v>家庭用户</v>
          </cell>
          <cell r="T1548" t="str">
            <v>FTTH</v>
          </cell>
          <cell r="U1548" t="str">
            <v>伍双倩(wusq)</v>
          </cell>
          <cell r="V1548" t="str">
            <v>ZX凤岗谢鑫</v>
          </cell>
          <cell r="W1548" t="str">
            <v>非</v>
          </cell>
          <cell r="X1548" t="str">
            <v>凤岗区</v>
          </cell>
          <cell r="Y1548">
            <v>0</v>
          </cell>
          <cell r="Z1548">
            <v>0</v>
          </cell>
          <cell r="AA1548" t="str">
            <v>凤岗区</v>
          </cell>
          <cell r="AB1548" t="str">
            <v>17</v>
          </cell>
          <cell r="AC1548">
            <v>50</v>
          </cell>
          <cell r="AD1548">
            <v>12</v>
          </cell>
          <cell r="AE1548" t="str">
            <v>是</v>
          </cell>
          <cell r="AF1548" t="str">
            <v/>
          </cell>
          <cell r="AG1548" t="str">
            <v>价值宽带</v>
          </cell>
          <cell r="AH1548" t="str">
            <v>续本月</v>
          </cell>
          <cell r="AI1548" t="str">
            <v>是</v>
          </cell>
          <cell r="AJ1548">
            <v>13728371164</v>
          </cell>
          <cell r="AO1548">
            <v>0</v>
          </cell>
          <cell r="AR1548" t="str">
            <v>三江区</v>
          </cell>
        </row>
        <row r="1549">
          <cell r="F1549">
            <v>13686656415</v>
          </cell>
          <cell r="G1549" t="str">
            <v>13686656415</v>
          </cell>
          <cell r="H1549" t="str">
            <v>尹翠平</v>
          </cell>
          <cell r="I1549" t="str">
            <v>预付费东莞住宅新装或续费888元包年，带宽12M</v>
          </cell>
          <cell r="J1549">
            <v>888</v>
          </cell>
          <cell r="K1549">
            <v>888</v>
          </cell>
          <cell r="L1549" t="str">
            <v>2014-06-17</v>
          </cell>
          <cell r="M1549">
            <v>42172</v>
          </cell>
          <cell r="N1549" t="str">
            <v>2016-06-17</v>
          </cell>
          <cell r="O1549" t="str">
            <v>2015-06-15</v>
          </cell>
          <cell r="P1549" t="str">
            <v>宽带预付费</v>
          </cell>
          <cell r="Q1549" t="str">
            <v>续费</v>
          </cell>
          <cell r="R1549" t="str">
            <v>提前充值</v>
          </cell>
          <cell r="S1549" t="str">
            <v>家庭用户</v>
          </cell>
          <cell r="T1549" t="str">
            <v>FTTH</v>
          </cell>
          <cell r="U1549" t="str">
            <v>伍双倩(wusq)</v>
          </cell>
          <cell r="V1549" t="str">
            <v>ZX凤岗蓝志康</v>
          </cell>
          <cell r="W1549" t="str">
            <v>电商价值宽带营销</v>
          </cell>
          <cell r="X1549" t="str">
            <v>凤岗区</v>
          </cell>
          <cell r="Y1549">
            <v>0</v>
          </cell>
          <cell r="Z1549">
            <v>0</v>
          </cell>
          <cell r="AA1549" t="str">
            <v>凤岗区</v>
          </cell>
          <cell r="AB1549" t="str">
            <v>15</v>
          </cell>
          <cell r="AC1549">
            <v>12</v>
          </cell>
          <cell r="AD1549">
            <v>12</v>
          </cell>
          <cell r="AE1549" t="str">
            <v>是</v>
          </cell>
          <cell r="AF1549" t="str">
            <v/>
          </cell>
          <cell r="AG1549" t="str">
            <v>价值宽带</v>
          </cell>
          <cell r="AH1549" t="str">
            <v>续本月</v>
          </cell>
          <cell r="AI1549" t="str">
            <v>是</v>
          </cell>
          <cell r="AJ1549">
            <v>13686656415</v>
          </cell>
          <cell r="AO1549">
            <v>0</v>
          </cell>
          <cell r="AR1549" t="str">
            <v>新城区</v>
          </cell>
        </row>
        <row r="1550">
          <cell r="F1550">
            <v>15323506158</v>
          </cell>
          <cell r="G1550" t="str">
            <v>15323506158</v>
          </cell>
          <cell r="H1550" t="str">
            <v>李广洲</v>
          </cell>
          <cell r="I1550" t="str">
            <v>预付费东莞住宅新装或续费888元包年，带宽12M</v>
          </cell>
          <cell r="J1550">
            <v>888</v>
          </cell>
          <cell r="K1550">
            <v>888</v>
          </cell>
          <cell r="L1550" t="str">
            <v>2014-06-19</v>
          </cell>
          <cell r="M1550">
            <v>42174</v>
          </cell>
          <cell r="N1550" t="str">
            <v>2016-06-19</v>
          </cell>
          <cell r="O1550" t="str">
            <v>2015-06-16</v>
          </cell>
          <cell r="P1550" t="str">
            <v>宽带预付费</v>
          </cell>
          <cell r="Q1550" t="str">
            <v>续费</v>
          </cell>
          <cell r="R1550" t="str">
            <v>提前充值</v>
          </cell>
          <cell r="S1550" t="str">
            <v>家庭用户</v>
          </cell>
          <cell r="T1550" t="str">
            <v>FTTH</v>
          </cell>
          <cell r="U1550" t="str">
            <v>伍双倩(wusq)</v>
          </cell>
          <cell r="V1550" t="str">
            <v>ZX凤岗蓝志坚</v>
          </cell>
          <cell r="W1550" t="str">
            <v>电商价值宽带营销</v>
          </cell>
          <cell r="X1550" t="str">
            <v>凤岗区</v>
          </cell>
          <cell r="Y1550">
            <v>0</v>
          </cell>
          <cell r="Z1550">
            <v>0</v>
          </cell>
          <cell r="AA1550" t="str">
            <v>凤岗区</v>
          </cell>
          <cell r="AB1550" t="str">
            <v>16</v>
          </cell>
          <cell r="AC1550">
            <v>12</v>
          </cell>
          <cell r="AD1550">
            <v>12</v>
          </cell>
          <cell r="AE1550" t="str">
            <v>是</v>
          </cell>
          <cell r="AF1550" t="str">
            <v/>
          </cell>
          <cell r="AG1550" t="str">
            <v>价值宽带</v>
          </cell>
          <cell r="AH1550" t="str">
            <v>续本月</v>
          </cell>
          <cell r="AI1550" t="str">
            <v>是</v>
          </cell>
          <cell r="AJ1550">
            <v>15323506158</v>
          </cell>
          <cell r="AO1550">
            <v>0</v>
          </cell>
          <cell r="AR1550" t="str">
            <v>新城区</v>
          </cell>
        </row>
        <row r="1551">
          <cell r="F1551">
            <v>13410577394</v>
          </cell>
          <cell r="G1551" t="str">
            <v>13410577394</v>
          </cell>
          <cell r="H1551" t="str">
            <v>黄才有</v>
          </cell>
          <cell r="I1551" t="str">
            <v>预付费东莞住宅新装或续费888元包年，带宽12M</v>
          </cell>
          <cell r="J1551">
            <v>888</v>
          </cell>
          <cell r="K1551">
            <v>888</v>
          </cell>
          <cell r="L1551" t="str">
            <v>2012-06-28</v>
          </cell>
          <cell r="M1551">
            <v>42183</v>
          </cell>
          <cell r="N1551" t="str">
            <v>2016-06-28</v>
          </cell>
          <cell r="O1551" t="str">
            <v>2015-06-22</v>
          </cell>
          <cell r="P1551" t="str">
            <v>宽带预付费</v>
          </cell>
          <cell r="Q1551" t="str">
            <v>续费</v>
          </cell>
          <cell r="R1551" t="str">
            <v>提前充值</v>
          </cell>
          <cell r="S1551" t="str">
            <v>家庭用户</v>
          </cell>
          <cell r="T1551" t="str">
            <v>FTTH</v>
          </cell>
          <cell r="U1551" t="str">
            <v>伍双倩(wusq)</v>
          </cell>
          <cell r="V1551" t="str">
            <v>ZX凤岗蓝志坚</v>
          </cell>
          <cell r="W1551" t="str">
            <v/>
          </cell>
          <cell r="X1551" t="str">
            <v>凤岗区</v>
          </cell>
          <cell r="Y1551">
            <v>0</v>
          </cell>
          <cell r="Z1551">
            <v>0</v>
          </cell>
          <cell r="AA1551" t="str">
            <v>凤岗区</v>
          </cell>
          <cell r="AB1551" t="str">
            <v>22</v>
          </cell>
          <cell r="AC1551">
            <v>12</v>
          </cell>
          <cell r="AD1551">
            <v>12</v>
          </cell>
          <cell r="AE1551" t="str">
            <v>是</v>
          </cell>
          <cell r="AF1551" t="str">
            <v/>
          </cell>
          <cell r="AG1551" t="str">
            <v>价值宽带</v>
          </cell>
          <cell r="AH1551" t="str">
            <v>续本月</v>
          </cell>
          <cell r="AI1551" t="str">
            <v>是</v>
          </cell>
          <cell r="AJ1551">
            <v>13410577394</v>
          </cell>
          <cell r="AO1551">
            <v>0</v>
          </cell>
          <cell r="AR1551" t="str">
            <v>桔洲区</v>
          </cell>
        </row>
        <row r="1552">
          <cell r="F1552">
            <v>13415834534</v>
          </cell>
          <cell r="G1552" t="str">
            <v>13415834534</v>
          </cell>
          <cell r="H1552" t="str">
            <v>钟洁容</v>
          </cell>
          <cell r="I1552" t="str">
            <v>预付费东莞住宅新装或续费888元包年，带宽12M</v>
          </cell>
          <cell r="J1552">
            <v>888</v>
          </cell>
          <cell r="K1552">
            <v>888</v>
          </cell>
          <cell r="L1552" t="str">
            <v>2014-06-26</v>
          </cell>
          <cell r="M1552">
            <v>42181</v>
          </cell>
          <cell r="N1552" t="str">
            <v>2016-06-26</v>
          </cell>
          <cell r="O1552" t="str">
            <v>2015-06-20</v>
          </cell>
          <cell r="P1552" t="str">
            <v>宽带预付费</v>
          </cell>
          <cell r="Q1552" t="str">
            <v>续费</v>
          </cell>
          <cell r="R1552" t="str">
            <v>提前充值</v>
          </cell>
          <cell r="S1552" t="str">
            <v>家庭用户</v>
          </cell>
          <cell r="T1552" t="str">
            <v>FTTH</v>
          </cell>
          <cell r="U1552" t="str">
            <v>伍双倩(wusq)</v>
          </cell>
          <cell r="V1552" t="str">
            <v>DSBR凤岗蓝志坚</v>
          </cell>
          <cell r="W1552" t="str">
            <v>电商价值宽带营销</v>
          </cell>
          <cell r="X1552" t="str">
            <v>凤岗区</v>
          </cell>
          <cell r="Y1552">
            <v>0</v>
          </cell>
          <cell r="Z1552">
            <v>0</v>
          </cell>
          <cell r="AA1552" t="str">
            <v>凤岗区</v>
          </cell>
          <cell r="AB1552" t="str">
            <v>20</v>
          </cell>
          <cell r="AC1552">
            <v>12</v>
          </cell>
          <cell r="AD1552">
            <v>12</v>
          </cell>
          <cell r="AE1552" t="str">
            <v>是</v>
          </cell>
          <cell r="AF1552" t="str">
            <v/>
          </cell>
          <cell r="AG1552" t="str">
            <v>价值宽带</v>
          </cell>
          <cell r="AH1552" t="str">
            <v>续本月</v>
          </cell>
          <cell r="AI1552" t="str">
            <v>是</v>
          </cell>
          <cell r="AJ1552">
            <v>13415834534</v>
          </cell>
          <cell r="AO1552">
            <v>0</v>
          </cell>
          <cell r="AR1552" t="str">
            <v>桔洲区</v>
          </cell>
        </row>
        <row r="1553">
          <cell r="F1553">
            <v>13509800079</v>
          </cell>
          <cell r="G1553" t="str">
            <v>13509800079</v>
          </cell>
          <cell r="H1553" t="str">
            <v>黄和平</v>
          </cell>
          <cell r="I1553" t="str">
            <v>预付费东莞住宅新装或续费1088元包年，带宽20M</v>
          </cell>
          <cell r="J1553">
            <v>1088</v>
          </cell>
          <cell r="K1553">
            <v>1088</v>
          </cell>
          <cell r="L1553" t="str">
            <v>2012-07-03</v>
          </cell>
          <cell r="M1553">
            <v>42188</v>
          </cell>
          <cell r="N1553" t="str">
            <v>2016-07-03</v>
          </cell>
          <cell r="O1553" t="str">
            <v>2015-06-20</v>
          </cell>
          <cell r="P1553" t="str">
            <v>宽带预付费</v>
          </cell>
          <cell r="Q1553" t="str">
            <v>续费</v>
          </cell>
          <cell r="R1553" t="str">
            <v>提前充值</v>
          </cell>
          <cell r="S1553" t="str">
            <v>家庭用户</v>
          </cell>
          <cell r="T1553" t="str">
            <v>FTTH</v>
          </cell>
          <cell r="U1553" t="str">
            <v>伍双倩(wusq)</v>
          </cell>
          <cell r="V1553" t="str">
            <v>DSBR凤岗蓝志坚</v>
          </cell>
          <cell r="W1553" t="str">
            <v/>
          </cell>
          <cell r="X1553" t="str">
            <v>凤岗区</v>
          </cell>
          <cell r="Y1553">
            <v>0</v>
          </cell>
          <cell r="Z1553">
            <v>0</v>
          </cell>
          <cell r="AA1553" t="str">
            <v>凤岗区</v>
          </cell>
          <cell r="AB1553" t="str">
            <v>20</v>
          </cell>
          <cell r="AC1553">
            <v>20</v>
          </cell>
          <cell r="AD1553">
            <v>12</v>
          </cell>
          <cell r="AE1553" t="str">
            <v>是</v>
          </cell>
          <cell r="AF1553" t="str">
            <v/>
          </cell>
          <cell r="AG1553" t="str">
            <v>价值宽带</v>
          </cell>
          <cell r="AH1553" t="str">
            <v>续后期</v>
          </cell>
          <cell r="AI1553" t="str">
            <v>否</v>
          </cell>
          <cell r="AO1553">
            <v>0</v>
          </cell>
          <cell r="AR1553" t="str">
            <v>华南区</v>
          </cell>
        </row>
        <row r="1554">
          <cell r="F1554">
            <v>13532823729</v>
          </cell>
          <cell r="G1554" t="str">
            <v>13532823729</v>
          </cell>
          <cell r="H1554" t="str">
            <v>李瑞康</v>
          </cell>
          <cell r="I1554" t="str">
            <v>预付费东莞住宅新装或续费680元包年，带宽4M</v>
          </cell>
          <cell r="J1554">
            <v>680</v>
          </cell>
          <cell r="K1554">
            <v>680</v>
          </cell>
          <cell r="L1554" t="str">
            <v>2011-04-18</v>
          </cell>
          <cell r="M1554">
            <v>42173</v>
          </cell>
          <cell r="N1554" t="str">
            <v>2016-06-23</v>
          </cell>
          <cell r="O1554" t="str">
            <v>2015-06-23</v>
          </cell>
          <cell r="P1554" t="str">
            <v>宽带预付费</v>
          </cell>
          <cell r="Q1554" t="str">
            <v>续费</v>
          </cell>
          <cell r="R1554" t="str">
            <v>往月充值</v>
          </cell>
          <cell r="S1554" t="str">
            <v>家庭用户</v>
          </cell>
          <cell r="T1554" t="str">
            <v>(传统)XDSL</v>
          </cell>
          <cell r="U1554" t="str">
            <v>伍双倩(wusq)</v>
          </cell>
          <cell r="V1554" t="str">
            <v>ZX凤岗蓝志坚</v>
          </cell>
          <cell r="W1554" t="str">
            <v/>
          </cell>
          <cell r="X1554" t="str">
            <v>凤岗区</v>
          </cell>
          <cell r="Y1554">
            <v>0</v>
          </cell>
          <cell r="Z1554">
            <v>0</v>
          </cell>
          <cell r="AA1554" t="str">
            <v>凤岗区</v>
          </cell>
          <cell r="AB1554" t="str">
            <v>23</v>
          </cell>
          <cell r="AC1554">
            <v>4</v>
          </cell>
          <cell r="AD1554">
            <v>12</v>
          </cell>
          <cell r="AE1554" t="str">
            <v>否</v>
          </cell>
          <cell r="AF1554" t="str">
            <v/>
          </cell>
          <cell r="AG1554" t="str">
            <v>否</v>
          </cell>
          <cell r="AH1554" t="str">
            <v>续本月</v>
          </cell>
          <cell r="AI1554" t="str">
            <v>否</v>
          </cell>
          <cell r="AO1554">
            <v>0</v>
          </cell>
          <cell r="AR1554" t="str">
            <v>桔洲区</v>
          </cell>
        </row>
        <row r="1555">
          <cell r="F1555">
            <v>13642986129</v>
          </cell>
          <cell r="G1555" t="str">
            <v>13642986129</v>
          </cell>
          <cell r="H1555" t="str">
            <v>黄永问</v>
          </cell>
          <cell r="I1555" t="str">
            <v>预付费东莞住宅新装或续费1088元包年，带宽10M</v>
          </cell>
          <cell r="J1555">
            <v>1088</v>
          </cell>
          <cell r="K1555">
            <v>1088</v>
          </cell>
          <cell r="L1555" t="str">
            <v>2013-07-31</v>
          </cell>
          <cell r="M1555">
            <v>42216</v>
          </cell>
          <cell r="N1555" t="str">
            <v>2016-07-31</v>
          </cell>
          <cell r="O1555" t="str">
            <v>2015-06-19</v>
          </cell>
          <cell r="P1555" t="str">
            <v>宽带预付费</v>
          </cell>
          <cell r="Q1555" t="str">
            <v>续费</v>
          </cell>
          <cell r="R1555" t="str">
            <v>提前充值</v>
          </cell>
          <cell r="S1555" t="str">
            <v>家庭用户</v>
          </cell>
          <cell r="T1555" t="str">
            <v>FTTH</v>
          </cell>
          <cell r="U1555" t="str">
            <v>伍双倩(wusq)</v>
          </cell>
          <cell r="V1555" t="str">
            <v>DSBR凤岗蓝志坚</v>
          </cell>
          <cell r="W1555" t="str">
            <v>1、，2、预存100送300元移动话费，3、，4、，</v>
          </cell>
          <cell r="X1555" t="str">
            <v>凤岗区</v>
          </cell>
          <cell r="Y1555">
            <v>0</v>
          </cell>
          <cell r="Z1555">
            <v>0</v>
          </cell>
          <cell r="AA1555" t="str">
            <v>凤岗区</v>
          </cell>
          <cell r="AB1555" t="str">
            <v>19</v>
          </cell>
          <cell r="AC1555">
            <v>10</v>
          </cell>
          <cell r="AD1555">
            <v>12</v>
          </cell>
          <cell r="AE1555" t="str">
            <v>是</v>
          </cell>
          <cell r="AF1555" t="str">
            <v/>
          </cell>
          <cell r="AG1555" t="str">
            <v>价值宽带</v>
          </cell>
          <cell r="AH1555" t="str">
            <v>续后期</v>
          </cell>
          <cell r="AI1555" t="str">
            <v>否</v>
          </cell>
          <cell r="AO1555">
            <v>0</v>
          </cell>
          <cell r="AR1555" t="str">
            <v>兆康区</v>
          </cell>
        </row>
        <row r="1556">
          <cell r="F1556">
            <v>13649834405</v>
          </cell>
          <cell r="G1556" t="str">
            <v>13649834405</v>
          </cell>
          <cell r="H1556" t="str">
            <v>周亚兰</v>
          </cell>
          <cell r="I1556" t="str">
            <v>预付费东莞住宅新装或续费1408元包2年，带宽12M</v>
          </cell>
          <cell r="J1556">
            <v>1408</v>
          </cell>
          <cell r="K1556">
            <v>1408</v>
          </cell>
          <cell r="L1556" t="str">
            <v>2014-07-27</v>
          </cell>
          <cell r="M1556">
            <v>42212</v>
          </cell>
          <cell r="N1556" t="str">
            <v>2017-07-27</v>
          </cell>
          <cell r="O1556" t="str">
            <v>2015-06-15</v>
          </cell>
          <cell r="P1556" t="str">
            <v>宽带预付费</v>
          </cell>
          <cell r="Q1556" t="str">
            <v>续费</v>
          </cell>
          <cell r="R1556" t="str">
            <v>提前充值</v>
          </cell>
          <cell r="S1556" t="str">
            <v>家庭用户</v>
          </cell>
          <cell r="T1556" t="str">
            <v>FTTH</v>
          </cell>
          <cell r="U1556" t="str">
            <v>伍双倩(wusq)</v>
          </cell>
          <cell r="V1556" t="str">
            <v>ZX凤岗蓝志康</v>
          </cell>
          <cell r="W1556" t="str">
            <v>电商价值宽带营销</v>
          </cell>
          <cell r="X1556" t="str">
            <v>凤岗区</v>
          </cell>
          <cell r="Y1556">
            <v>0</v>
          </cell>
          <cell r="Z1556">
            <v>0</v>
          </cell>
          <cell r="AA1556" t="str">
            <v>凤岗区</v>
          </cell>
          <cell r="AB1556" t="str">
            <v>15</v>
          </cell>
          <cell r="AC1556">
            <v>12</v>
          </cell>
          <cell r="AD1556">
            <v>24</v>
          </cell>
          <cell r="AE1556" t="str">
            <v>是</v>
          </cell>
          <cell r="AF1556" t="str">
            <v/>
          </cell>
          <cell r="AG1556" t="str">
            <v>价值宽带</v>
          </cell>
          <cell r="AH1556" t="str">
            <v>续后期</v>
          </cell>
          <cell r="AI1556" t="str">
            <v>否</v>
          </cell>
          <cell r="AO1556">
            <v>0</v>
          </cell>
          <cell r="AR1556" t="str">
            <v>兆康区</v>
          </cell>
        </row>
        <row r="1557">
          <cell r="F1557">
            <v>13717359469</v>
          </cell>
          <cell r="G1557" t="str">
            <v>13717359469</v>
          </cell>
          <cell r="H1557" t="str">
            <v>邹雄</v>
          </cell>
          <cell r="I1557" t="str">
            <v>预付费东莞住宅新装或续费1088元包年，带宽10M</v>
          </cell>
          <cell r="J1557">
            <v>1088</v>
          </cell>
          <cell r="K1557">
            <v>1088</v>
          </cell>
          <cell r="L1557" t="str">
            <v>2013-06-20</v>
          </cell>
          <cell r="M1557">
            <v>42175</v>
          </cell>
          <cell r="N1557" t="str">
            <v>2016-06-20</v>
          </cell>
          <cell r="O1557" t="str">
            <v>2015-06-15</v>
          </cell>
          <cell r="P1557" t="str">
            <v>宽带预付费</v>
          </cell>
          <cell r="Q1557" t="str">
            <v>续费</v>
          </cell>
          <cell r="R1557" t="str">
            <v>提前充值</v>
          </cell>
          <cell r="S1557" t="str">
            <v>家庭用户</v>
          </cell>
          <cell r="T1557" t="str">
            <v>FTTH</v>
          </cell>
          <cell r="U1557" t="str">
            <v>伍双倩(wusq)</v>
          </cell>
          <cell r="V1557" t="str">
            <v>ZX凤岗谢鑫</v>
          </cell>
          <cell r="W1557" t="str">
            <v>电商价值宽带营销</v>
          </cell>
          <cell r="X1557" t="str">
            <v>凤岗区</v>
          </cell>
          <cell r="Y1557">
            <v>0</v>
          </cell>
          <cell r="Z1557">
            <v>0</v>
          </cell>
          <cell r="AA1557" t="str">
            <v>凤岗区</v>
          </cell>
          <cell r="AB1557" t="str">
            <v>15</v>
          </cell>
          <cell r="AC1557">
            <v>10</v>
          </cell>
          <cell r="AD1557">
            <v>12</v>
          </cell>
          <cell r="AE1557" t="str">
            <v>是</v>
          </cell>
          <cell r="AF1557" t="str">
            <v/>
          </cell>
          <cell r="AG1557" t="str">
            <v>价值宽带</v>
          </cell>
          <cell r="AH1557" t="str">
            <v>续本月</v>
          </cell>
          <cell r="AI1557" t="str">
            <v>是</v>
          </cell>
          <cell r="AJ1557">
            <v>13717359469</v>
          </cell>
          <cell r="AO1557">
            <v>0</v>
          </cell>
          <cell r="AR1557" t="str">
            <v>兆康区</v>
          </cell>
        </row>
        <row r="1558">
          <cell r="F1558">
            <v>13728169206</v>
          </cell>
          <cell r="G1558" t="str">
            <v>13728169206</v>
          </cell>
          <cell r="H1558" t="str">
            <v>赵冬冬</v>
          </cell>
          <cell r="I1558" t="str">
            <v>预付费东莞住宅新装或续费888元包年，带宽12M</v>
          </cell>
          <cell r="J1558">
            <v>888</v>
          </cell>
          <cell r="K1558">
            <v>888</v>
          </cell>
          <cell r="L1558" t="str">
            <v>2014-06-02</v>
          </cell>
          <cell r="M1558">
            <v>42157</v>
          </cell>
          <cell r="N1558" t="str">
            <v>2016-06-17</v>
          </cell>
          <cell r="O1558" t="str">
            <v>2015-06-17</v>
          </cell>
          <cell r="P1558" t="str">
            <v>宽带预付费</v>
          </cell>
          <cell r="Q1558" t="str">
            <v>续费</v>
          </cell>
          <cell r="R1558" t="str">
            <v>往月充值</v>
          </cell>
          <cell r="S1558" t="str">
            <v>家庭用户</v>
          </cell>
          <cell r="T1558" t="str">
            <v>FTTH</v>
          </cell>
          <cell r="U1558" t="str">
            <v>伍双倩(wusq)</v>
          </cell>
          <cell r="V1558" t="str">
            <v>ZX凤岗蓝志坚</v>
          </cell>
          <cell r="W1558" t="str">
            <v>电商价值宽带营销</v>
          </cell>
          <cell r="X1558" t="str">
            <v>凤岗区</v>
          </cell>
          <cell r="Y1558">
            <v>0</v>
          </cell>
          <cell r="Z1558">
            <v>0</v>
          </cell>
          <cell r="AA1558" t="str">
            <v>凤岗区</v>
          </cell>
          <cell r="AB1558" t="str">
            <v>17</v>
          </cell>
          <cell r="AC1558">
            <v>12</v>
          </cell>
          <cell r="AD1558">
            <v>12</v>
          </cell>
          <cell r="AE1558" t="str">
            <v>是</v>
          </cell>
          <cell r="AF1558" t="str">
            <v/>
          </cell>
          <cell r="AG1558" t="str">
            <v>价值宽带</v>
          </cell>
          <cell r="AH1558" t="str">
            <v>续本月</v>
          </cell>
          <cell r="AI1558" t="str">
            <v>是</v>
          </cell>
          <cell r="AJ1558">
            <v>13728169206</v>
          </cell>
          <cell r="AO1558">
            <v>0</v>
          </cell>
          <cell r="AR1558" t="str">
            <v>兆康区</v>
          </cell>
        </row>
        <row r="1559">
          <cell r="F1559">
            <v>13752643948</v>
          </cell>
          <cell r="G1559" t="str">
            <v>13752643948</v>
          </cell>
          <cell r="H1559" t="str">
            <v>麦锋</v>
          </cell>
          <cell r="I1559" t="str">
            <v>预付费东莞住宅新装或续费1088元包年，带宽20M</v>
          </cell>
          <cell r="J1559">
            <v>1088</v>
          </cell>
          <cell r="K1559">
            <v>1088</v>
          </cell>
          <cell r="L1559" t="str">
            <v>2012-07-02</v>
          </cell>
          <cell r="M1559">
            <v>42190</v>
          </cell>
          <cell r="N1559" t="str">
            <v>2016-07-05</v>
          </cell>
          <cell r="O1559" t="str">
            <v>2015-06-20</v>
          </cell>
          <cell r="P1559" t="str">
            <v>宽带预付费</v>
          </cell>
          <cell r="Q1559" t="str">
            <v>续费</v>
          </cell>
          <cell r="R1559" t="str">
            <v>提前充值</v>
          </cell>
          <cell r="S1559" t="str">
            <v>家庭用户</v>
          </cell>
          <cell r="T1559" t="str">
            <v>FTTH</v>
          </cell>
          <cell r="U1559" t="str">
            <v>伍双倩(wusq)</v>
          </cell>
          <cell r="V1559" t="str">
            <v>DSBR凤岗蓝志坚</v>
          </cell>
          <cell r="W1559" t="str">
            <v>电商价值营销/非</v>
          </cell>
          <cell r="X1559" t="str">
            <v>凤岗区</v>
          </cell>
          <cell r="Y1559">
            <v>0</v>
          </cell>
          <cell r="Z1559">
            <v>0</v>
          </cell>
          <cell r="AA1559" t="str">
            <v>凤岗区</v>
          </cell>
          <cell r="AB1559" t="str">
            <v>20</v>
          </cell>
          <cell r="AC1559">
            <v>20</v>
          </cell>
          <cell r="AD1559">
            <v>12</v>
          </cell>
          <cell r="AE1559" t="str">
            <v>是</v>
          </cell>
          <cell r="AF1559" t="str">
            <v/>
          </cell>
          <cell r="AG1559" t="str">
            <v>价值宽带</v>
          </cell>
          <cell r="AH1559" t="str">
            <v>续后期</v>
          </cell>
          <cell r="AI1559" t="str">
            <v>否</v>
          </cell>
          <cell r="AO1559">
            <v>0</v>
          </cell>
          <cell r="AR1559" t="str">
            <v>石龙坑区</v>
          </cell>
        </row>
        <row r="1560">
          <cell r="F1560">
            <v>13798926903</v>
          </cell>
          <cell r="G1560" t="str">
            <v>13798926903</v>
          </cell>
          <cell r="H1560" t="str">
            <v>彭幼兰</v>
          </cell>
          <cell r="I1560" t="str">
            <v>预付费东莞住宅新装或续费888元包年，带宽12M</v>
          </cell>
          <cell r="J1560">
            <v>888</v>
          </cell>
          <cell r="K1560">
            <v>888</v>
          </cell>
          <cell r="L1560" t="str">
            <v>2013-07-28</v>
          </cell>
          <cell r="M1560">
            <v>42213</v>
          </cell>
          <cell r="N1560" t="str">
            <v>2016-07-28</v>
          </cell>
          <cell r="O1560" t="str">
            <v>2015-06-16</v>
          </cell>
          <cell r="P1560" t="str">
            <v>宽带预付费</v>
          </cell>
          <cell r="Q1560" t="str">
            <v>续费</v>
          </cell>
          <cell r="R1560" t="str">
            <v>提前充值</v>
          </cell>
          <cell r="S1560" t="str">
            <v>家庭用户</v>
          </cell>
          <cell r="T1560" t="str">
            <v>FTTH</v>
          </cell>
          <cell r="U1560" t="str">
            <v>伍双倩(wusq)</v>
          </cell>
          <cell r="V1560" t="str">
            <v>DSBR凤岗蓝志坚</v>
          </cell>
          <cell r="W1560" t="str">
            <v>电商价值宽带营销</v>
          </cell>
          <cell r="X1560" t="str">
            <v>凤岗区</v>
          </cell>
          <cell r="Y1560">
            <v>0</v>
          </cell>
          <cell r="Z1560">
            <v>0</v>
          </cell>
          <cell r="AA1560" t="str">
            <v>凤岗区</v>
          </cell>
          <cell r="AB1560" t="str">
            <v>16</v>
          </cell>
          <cell r="AC1560">
            <v>12</v>
          </cell>
          <cell r="AD1560">
            <v>12</v>
          </cell>
          <cell r="AE1560" t="str">
            <v>是</v>
          </cell>
          <cell r="AF1560" t="str">
            <v/>
          </cell>
          <cell r="AG1560" t="str">
            <v>价值宽带</v>
          </cell>
          <cell r="AH1560" t="str">
            <v>续后期</v>
          </cell>
          <cell r="AI1560" t="str">
            <v>否</v>
          </cell>
          <cell r="AO1560">
            <v>0</v>
          </cell>
          <cell r="AR1560" t="str">
            <v>茶山区</v>
          </cell>
        </row>
        <row r="1561">
          <cell r="F1561">
            <v>15017081097</v>
          </cell>
          <cell r="G1561" t="str">
            <v>15017081097</v>
          </cell>
          <cell r="H1561" t="str">
            <v>卢连翠</v>
          </cell>
          <cell r="I1561" t="str">
            <v>预付费东莞住宅新装或续费680元包年，带宽4M</v>
          </cell>
          <cell r="J1561">
            <v>680</v>
          </cell>
          <cell r="K1561">
            <v>680</v>
          </cell>
          <cell r="L1561" t="str">
            <v>2011-01-11</v>
          </cell>
          <cell r="M1561">
            <v>42171</v>
          </cell>
          <cell r="N1561" t="str">
            <v>2016-06-23</v>
          </cell>
          <cell r="O1561" t="str">
            <v>2015-06-23</v>
          </cell>
          <cell r="P1561" t="str">
            <v>宽带预付费</v>
          </cell>
          <cell r="Q1561" t="str">
            <v>续费</v>
          </cell>
          <cell r="R1561" t="str">
            <v>往月充值</v>
          </cell>
          <cell r="S1561" t="str">
            <v>家庭用户</v>
          </cell>
          <cell r="T1561" t="str">
            <v>(传统)XDSL</v>
          </cell>
          <cell r="U1561" t="str">
            <v>伍双倩(wusq)</v>
          </cell>
          <cell r="V1561" t="str">
            <v>DSBR凤岗蓝志坚</v>
          </cell>
          <cell r="W1561" t="str">
            <v/>
          </cell>
          <cell r="X1561" t="str">
            <v>凤岗区</v>
          </cell>
          <cell r="Y1561">
            <v>0</v>
          </cell>
          <cell r="Z1561">
            <v>0</v>
          </cell>
          <cell r="AA1561" t="str">
            <v>凤岗区</v>
          </cell>
          <cell r="AB1561" t="str">
            <v>23</v>
          </cell>
          <cell r="AC1561">
            <v>4</v>
          </cell>
          <cell r="AD1561">
            <v>12</v>
          </cell>
          <cell r="AE1561" t="str">
            <v>否</v>
          </cell>
          <cell r="AF1561" t="str">
            <v/>
          </cell>
          <cell r="AG1561" t="str">
            <v>否</v>
          </cell>
          <cell r="AH1561" t="str">
            <v>续本月</v>
          </cell>
          <cell r="AI1561" t="str">
            <v>否</v>
          </cell>
          <cell r="AO1561">
            <v>0</v>
          </cell>
          <cell r="AR1561" t="str">
            <v>增步区</v>
          </cell>
        </row>
        <row r="1562">
          <cell r="F1562">
            <v>15017865574</v>
          </cell>
          <cell r="G1562" t="str">
            <v>15017865574</v>
          </cell>
          <cell r="H1562" t="str">
            <v>吴意</v>
          </cell>
          <cell r="I1562" t="str">
            <v>预付费东莞住宅新装或续费680元包年，带宽4M</v>
          </cell>
          <cell r="J1562">
            <v>680</v>
          </cell>
          <cell r="K1562">
            <v>680</v>
          </cell>
          <cell r="L1562" t="str">
            <v>2011-07-06</v>
          </cell>
          <cell r="M1562">
            <v>42185</v>
          </cell>
          <cell r="N1562" t="str">
            <v>2016-06-30</v>
          </cell>
          <cell r="O1562" t="str">
            <v>2015-06-23</v>
          </cell>
          <cell r="P1562" t="str">
            <v>宽带预付费</v>
          </cell>
          <cell r="Q1562" t="str">
            <v>续费</v>
          </cell>
          <cell r="R1562" t="str">
            <v>提前充值</v>
          </cell>
          <cell r="S1562" t="str">
            <v>家庭用户</v>
          </cell>
          <cell r="T1562" t="str">
            <v>(传统)XDSL</v>
          </cell>
          <cell r="U1562" t="str">
            <v>伍双倩(wusq)</v>
          </cell>
          <cell r="V1562" t="str">
            <v>DSBR凤岗蓝志坚</v>
          </cell>
          <cell r="W1562" t="str">
            <v/>
          </cell>
          <cell r="X1562" t="str">
            <v>凤岗区</v>
          </cell>
          <cell r="Y1562">
            <v>0</v>
          </cell>
          <cell r="Z1562">
            <v>0</v>
          </cell>
          <cell r="AA1562" t="str">
            <v>凤岗区</v>
          </cell>
          <cell r="AB1562" t="str">
            <v>23</v>
          </cell>
          <cell r="AC1562">
            <v>4</v>
          </cell>
          <cell r="AD1562">
            <v>12</v>
          </cell>
          <cell r="AE1562" t="str">
            <v>否</v>
          </cell>
          <cell r="AF1562" t="str">
            <v/>
          </cell>
          <cell r="AG1562" t="str">
            <v>否</v>
          </cell>
          <cell r="AH1562" t="str">
            <v>续本月</v>
          </cell>
          <cell r="AI1562" t="str">
            <v>否</v>
          </cell>
          <cell r="AO1562">
            <v>0</v>
          </cell>
          <cell r="AR1562" t="str">
            <v>增步区</v>
          </cell>
        </row>
        <row r="1563">
          <cell r="F1563">
            <v>15062017680</v>
          </cell>
          <cell r="G1563" t="str">
            <v>15062017680</v>
          </cell>
          <cell r="H1563" t="str">
            <v>赵莉</v>
          </cell>
          <cell r="I1563" t="str">
            <v>预付费东莞住宅新装或续费400元包半年，带宽4M</v>
          </cell>
          <cell r="J1563">
            <v>400</v>
          </cell>
          <cell r="K1563">
            <v>400</v>
          </cell>
          <cell r="L1563" t="str">
            <v>2012-11-29</v>
          </cell>
          <cell r="M1563">
            <v>42156</v>
          </cell>
          <cell r="N1563" t="str">
            <v>2015-12-16</v>
          </cell>
          <cell r="O1563" t="str">
            <v>2015-06-16</v>
          </cell>
          <cell r="P1563" t="str">
            <v>宽带预付费</v>
          </cell>
          <cell r="Q1563" t="str">
            <v>续费</v>
          </cell>
          <cell r="R1563" t="str">
            <v>往月充值</v>
          </cell>
          <cell r="S1563" t="str">
            <v>家庭用户</v>
          </cell>
          <cell r="T1563" t="str">
            <v>FTTH</v>
          </cell>
          <cell r="U1563" t="str">
            <v>伍双倩(wusq)</v>
          </cell>
          <cell r="V1563" t="str">
            <v>ZX凤岗蓝志坚</v>
          </cell>
          <cell r="W1563" t="str">
            <v>电商价值宽带营销</v>
          </cell>
          <cell r="X1563" t="str">
            <v>凤岗区</v>
          </cell>
          <cell r="Y1563">
            <v>0</v>
          </cell>
          <cell r="Z1563">
            <v>0</v>
          </cell>
          <cell r="AA1563" t="str">
            <v>凤岗区</v>
          </cell>
          <cell r="AB1563" t="str">
            <v>16</v>
          </cell>
          <cell r="AC1563">
            <v>4</v>
          </cell>
          <cell r="AD1563">
            <v>6</v>
          </cell>
          <cell r="AE1563" t="str">
            <v>是</v>
          </cell>
          <cell r="AF1563" t="str">
            <v/>
          </cell>
          <cell r="AG1563" t="str">
            <v>否</v>
          </cell>
          <cell r="AH1563" t="str">
            <v>续本月</v>
          </cell>
          <cell r="AI1563" t="str">
            <v>是</v>
          </cell>
          <cell r="AJ1563">
            <v>15062017680</v>
          </cell>
          <cell r="AO1563">
            <v>0</v>
          </cell>
          <cell r="AR1563" t="str">
            <v>茶山区</v>
          </cell>
        </row>
        <row r="1564">
          <cell r="F1564">
            <v>13717327349</v>
          </cell>
          <cell r="G1564" t="str">
            <v>13717327349</v>
          </cell>
          <cell r="H1564" t="str">
            <v>李珂</v>
          </cell>
          <cell r="I1564" t="str">
            <v>预付费东莞住宅新装或续费680元包年，带宽4M</v>
          </cell>
          <cell r="J1564">
            <v>680</v>
          </cell>
          <cell r="K1564">
            <v>680</v>
          </cell>
          <cell r="L1564" t="str">
            <v>2010-07-17</v>
          </cell>
          <cell r="M1564">
            <v>42174</v>
          </cell>
          <cell r="N1564" t="str">
            <v>2016-06-22</v>
          </cell>
          <cell r="O1564" t="str">
            <v>2015-06-22</v>
          </cell>
          <cell r="P1564" t="str">
            <v>宽带预付费</v>
          </cell>
          <cell r="Q1564" t="str">
            <v>续费</v>
          </cell>
          <cell r="R1564" t="str">
            <v>往月充值</v>
          </cell>
          <cell r="S1564" t="str">
            <v>家庭用户</v>
          </cell>
          <cell r="T1564" t="str">
            <v>(传统)XDSL</v>
          </cell>
          <cell r="U1564" t="str">
            <v>方兰(fangl)</v>
          </cell>
          <cell r="V1564" t="str">
            <v>ZX樟木头伍红军</v>
          </cell>
          <cell r="W1564" t="str">
            <v/>
          </cell>
          <cell r="X1564" t="str">
            <v>樟木头区</v>
          </cell>
          <cell r="Y1564">
            <v>0</v>
          </cell>
          <cell r="Z1564">
            <v>0</v>
          </cell>
          <cell r="AA1564" t="str">
            <v>樟木头区</v>
          </cell>
          <cell r="AB1564" t="str">
            <v>22</v>
          </cell>
          <cell r="AC1564">
            <v>4</v>
          </cell>
          <cell r="AD1564">
            <v>12</v>
          </cell>
          <cell r="AE1564" t="str">
            <v>否</v>
          </cell>
          <cell r="AF1564" t="str">
            <v/>
          </cell>
          <cell r="AG1564" t="str">
            <v>否</v>
          </cell>
          <cell r="AH1564" t="str">
            <v>续本月</v>
          </cell>
          <cell r="AI1564" t="str">
            <v>否</v>
          </cell>
          <cell r="AO1564">
            <v>0</v>
          </cell>
          <cell r="AR1564" t="str">
            <v>增步区</v>
          </cell>
        </row>
        <row r="1565">
          <cell r="F1565">
            <v>15920260607</v>
          </cell>
          <cell r="G1565" t="str">
            <v>15920260607</v>
          </cell>
          <cell r="H1565" t="str">
            <v>曾婵娟</v>
          </cell>
          <cell r="I1565" t="str">
            <v>预付费东莞住宅新装或续费1408元包2年，带宽12M</v>
          </cell>
          <cell r="J1565">
            <v>1408</v>
          </cell>
          <cell r="K1565">
            <v>1408</v>
          </cell>
          <cell r="L1565" t="str">
            <v>2011-12-06</v>
          </cell>
          <cell r="M1565">
            <v>42171</v>
          </cell>
          <cell r="N1565" t="str">
            <v>2017-06-23</v>
          </cell>
          <cell r="O1565" t="str">
            <v>2015-06-23</v>
          </cell>
          <cell r="P1565" t="str">
            <v>宽带预付费</v>
          </cell>
          <cell r="Q1565" t="str">
            <v>续费</v>
          </cell>
          <cell r="R1565" t="str">
            <v>往月充值</v>
          </cell>
          <cell r="S1565" t="str">
            <v>家庭用户</v>
          </cell>
          <cell r="T1565" t="str">
            <v>FTTH</v>
          </cell>
          <cell r="U1565" t="str">
            <v>方兰(fangl)</v>
          </cell>
          <cell r="V1565" t="str">
            <v>ZX樟木头谭远明</v>
          </cell>
          <cell r="W1565" t="str">
            <v>电商价值宽带营销</v>
          </cell>
          <cell r="X1565" t="str">
            <v>樟木头区</v>
          </cell>
          <cell r="Y1565">
            <v>0</v>
          </cell>
          <cell r="Z1565">
            <v>0</v>
          </cell>
          <cell r="AA1565" t="str">
            <v>樟木头区</v>
          </cell>
          <cell r="AB1565" t="str">
            <v>23</v>
          </cell>
          <cell r="AC1565">
            <v>12</v>
          </cell>
          <cell r="AD1565">
            <v>24</v>
          </cell>
          <cell r="AE1565" t="str">
            <v>是</v>
          </cell>
          <cell r="AF1565" t="str">
            <v/>
          </cell>
          <cell r="AG1565" t="str">
            <v>价值宽带</v>
          </cell>
          <cell r="AH1565" t="str">
            <v>续本月</v>
          </cell>
          <cell r="AI1565" t="str">
            <v>是</v>
          </cell>
          <cell r="AJ1565">
            <v>15920260607</v>
          </cell>
          <cell r="AO1565">
            <v>0</v>
          </cell>
          <cell r="AR1565" t="str">
            <v>增步区</v>
          </cell>
        </row>
        <row r="1566">
          <cell r="F1566">
            <v>13527900955</v>
          </cell>
          <cell r="G1566" t="str">
            <v>13527900955</v>
          </cell>
          <cell r="H1566" t="str">
            <v>洪伟杰</v>
          </cell>
          <cell r="I1566" t="str">
            <v>预付费东莞住宅新装或续费1408元包2年，带宽12M</v>
          </cell>
          <cell r="J1566">
            <v>1408</v>
          </cell>
          <cell r="K1566">
            <v>1408</v>
          </cell>
          <cell r="L1566" t="str">
            <v>2012-07-21</v>
          </cell>
          <cell r="M1566">
            <v>42165</v>
          </cell>
          <cell r="N1566" t="str">
            <v>2017-06-15</v>
          </cell>
          <cell r="O1566" t="str">
            <v>2015-06-15</v>
          </cell>
          <cell r="P1566" t="str">
            <v>宽带预付费</v>
          </cell>
          <cell r="Q1566" t="str">
            <v>续费</v>
          </cell>
          <cell r="R1566" t="str">
            <v>往月充值</v>
          </cell>
          <cell r="S1566" t="str">
            <v>家庭用户</v>
          </cell>
          <cell r="T1566" t="str">
            <v>FTTH</v>
          </cell>
          <cell r="U1566" t="str">
            <v>方兰(fangl)</v>
          </cell>
          <cell r="V1566" t="str">
            <v>ZX樟木头谭远明</v>
          </cell>
          <cell r="W1566" t="str">
            <v/>
          </cell>
          <cell r="X1566" t="str">
            <v>樟木头区</v>
          </cell>
          <cell r="Y1566">
            <v>0</v>
          </cell>
          <cell r="Z1566">
            <v>0</v>
          </cell>
          <cell r="AA1566" t="str">
            <v>樟木头区</v>
          </cell>
          <cell r="AB1566" t="str">
            <v>15</v>
          </cell>
          <cell r="AC1566">
            <v>12</v>
          </cell>
          <cell r="AD1566">
            <v>24</v>
          </cell>
          <cell r="AE1566" t="str">
            <v>是</v>
          </cell>
          <cell r="AF1566" t="str">
            <v/>
          </cell>
          <cell r="AG1566" t="str">
            <v>价值宽带</v>
          </cell>
          <cell r="AH1566" t="str">
            <v>续本月</v>
          </cell>
          <cell r="AI1566" t="str">
            <v>是</v>
          </cell>
          <cell r="AO1566">
            <v>0</v>
          </cell>
          <cell r="AR1566" t="str">
            <v>增步区</v>
          </cell>
        </row>
        <row r="1567">
          <cell r="F1567">
            <v>13549212357</v>
          </cell>
          <cell r="G1567" t="str">
            <v>13549212357</v>
          </cell>
          <cell r="H1567" t="str">
            <v>董素莫</v>
          </cell>
          <cell r="I1567" t="str">
            <v>预付费东莞住宅新装或续费888元包年，带宽12M</v>
          </cell>
          <cell r="J1567">
            <v>888</v>
          </cell>
          <cell r="K1567">
            <v>888</v>
          </cell>
          <cell r="L1567" t="str">
            <v>2010-06-11</v>
          </cell>
          <cell r="M1567">
            <v>42166</v>
          </cell>
          <cell r="N1567" t="str">
            <v>2016-06-22</v>
          </cell>
          <cell r="O1567" t="str">
            <v>2015-06-22</v>
          </cell>
          <cell r="P1567" t="str">
            <v>宽带预付费</v>
          </cell>
          <cell r="Q1567" t="str">
            <v>续费</v>
          </cell>
          <cell r="R1567" t="str">
            <v>往月充值</v>
          </cell>
          <cell r="S1567" t="str">
            <v>家庭用户</v>
          </cell>
          <cell r="T1567" t="str">
            <v>(传统)XDSL</v>
          </cell>
          <cell r="U1567" t="str">
            <v>方兰(fangl)</v>
          </cell>
          <cell r="V1567" t="str">
            <v>ZX樟木头谭远明</v>
          </cell>
          <cell r="W1567" t="str">
            <v/>
          </cell>
          <cell r="X1567" t="str">
            <v>樟木头区</v>
          </cell>
          <cell r="Y1567">
            <v>0</v>
          </cell>
          <cell r="Z1567">
            <v>0</v>
          </cell>
          <cell r="AA1567" t="str">
            <v>樟木头区</v>
          </cell>
          <cell r="AB1567" t="str">
            <v>22</v>
          </cell>
          <cell r="AC1567">
            <v>12</v>
          </cell>
          <cell r="AD1567">
            <v>12</v>
          </cell>
          <cell r="AE1567" t="str">
            <v>否</v>
          </cell>
          <cell r="AF1567" t="str">
            <v/>
          </cell>
          <cell r="AG1567" t="str">
            <v>价值宽带</v>
          </cell>
          <cell r="AH1567" t="str">
            <v>续本月</v>
          </cell>
          <cell r="AI1567" t="str">
            <v>否</v>
          </cell>
          <cell r="AO1567">
            <v>0</v>
          </cell>
          <cell r="AR1567" t="str">
            <v>增步区</v>
          </cell>
        </row>
        <row r="1568">
          <cell r="F1568">
            <v>13686182810</v>
          </cell>
          <cell r="G1568" t="str">
            <v>13686182810</v>
          </cell>
          <cell r="H1568" t="str">
            <v>陈吉传</v>
          </cell>
          <cell r="I1568" t="str">
            <v>预付费东莞住宅新装或续费680元包年，带宽4M</v>
          </cell>
          <cell r="J1568">
            <v>680</v>
          </cell>
          <cell r="K1568">
            <v>680</v>
          </cell>
          <cell r="L1568" t="str">
            <v>2011-04-30</v>
          </cell>
          <cell r="M1568">
            <v>42185</v>
          </cell>
          <cell r="N1568" t="str">
            <v>2016-06-30</v>
          </cell>
          <cell r="O1568" t="str">
            <v>2015-06-21</v>
          </cell>
          <cell r="P1568" t="str">
            <v>宽带预付费</v>
          </cell>
          <cell r="Q1568" t="str">
            <v>续费</v>
          </cell>
          <cell r="R1568" t="str">
            <v>提前充值</v>
          </cell>
          <cell r="S1568" t="str">
            <v>家庭用户</v>
          </cell>
          <cell r="T1568" t="str">
            <v>(传统)XDSL</v>
          </cell>
          <cell r="U1568" t="str">
            <v>方兰(fangl)</v>
          </cell>
          <cell r="V1568" t="str">
            <v>ZX樟木头谭远明</v>
          </cell>
          <cell r="W1568" t="str">
            <v/>
          </cell>
          <cell r="X1568" t="str">
            <v>樟木头区</v>
          </cell>
          <cell r="Y1568">
            <v>0</v>
          </cell>
          <cell r="Z1568">
            <v>0</v>
          </cell>
          <cell r="AA1568" t="str">
            <v>樟木头区</v>
          </cell>
          <cell r="AB1568" t="str">
            <v>21</v>
          </cell>
          <cell r="AC1568">
            <v>4</v>
          </cell>
          <cell r="AD1568">
            <v>12</v>
          </cell>
          <cell r="AE1568" t="str">
            <v>否</v>
          </cell>
          <cell r="AF1568" t="str">
            <v/>
          </cell>
          <cell r="AG1568" t="str">
            <v>否</v>
          </cell>
          <cell r="AH1568" t="str">
            <v>续本月</v>
          </cell>
          <cell r="AI1568" t="str">
            <v>否</v>
          </cell>
          <cell r="AO1568">
            <v>0</v>
          </cell>
          <cell r="AR1568" t="str">
            <v>城中社区</v>
          </cell>
        </row>
        <row r="1569">
          <cell r="F1569">
            <v>13809275558</v>
          </cell>
          <cell r="G1569" t="str">
            <v>13809275558</v>
          </cell>
          <cell r="H1569" t="str">
            <v>曾伟辉</v>
          </cell>
          <cell r="I1569" t="str">
            <v>预付费东莞住宅新装或续费1408元包2年，带宽12M</v>
          </cell>
          <cell r="J1569">
            <v>1408</v>
          </cell>
          <cell r="K1569">
            <v>1408</v>
          </cell>
          <cell r="L1569" t="str">
            <v>2013-04-04</v>
          </cell>
          <cell r="M1569">
            <v>42183</v>
          </cell>
          <cell r="N1569" t="str">
            <v>2017-06-28</v>
          </cell>
          <cell r="O1569" t="str">
            <v>2015-06-17</v>
          </cell>
          <cell r="P1569" t="str">
            <v>宽带预付费</v>
          </cell>
          <cell r="Q1569" t="str">
            <v>续费</v>
          </cell>
          <cell r="R1569" t="str">
            <v>提前充值</v>
          </cell>
          <cell r="S1569" t="str">
            <v>家庭用户</v>
          </cell>
          <cell r="T1569" t="str">
            <v>FTTH</v>
          </cell>
          <cell r="U1569" t="str">
            <v>方兰(fangl)</v>
          </cell>
          <cell r="V1569" t="str">
            <v>ZX樟木头谭远明</v>
          </cell>
          <cell r="W1569" t="str">
            <v>电商价值宽带营销</v>
          </cell>
          <cell r="X1569" t="str">
            <v>樟木头区</v>
          </cell>
          <cell r="Y1569">
            <v>0</v>
          </cell>
          <cell r="Z1569">
            <v>0</v>
          </cell>
          <cell r="AA1569" t="str">
            <v>樟木头区</v>
          </cell>
          <cell r="AB1569" t="str">
            <v>17</v>
          </cell>
          <cell r="AC1569">
            <v>12</v>
          </cell>
          <cell r="AD1569">
            <v>24</v>
          </cell>
          <cell r="AE1569" t="str">
            <v>是</v>
          </cell>
          <cell r="AF1569" t="str">
            <v/>
          </cell>
          <cell r="AG1569" t="str">
            <v>价值宽带</v>
          </cell>
          <cell r="AH1569" t="str">
            <v>续本月</v>
          </cell>
          <cell r="AI1569" t="str">
            <v>是</v>
          </cell>
          <cell r="AJ1569">
            <v>13809275558</v>
          </cell>
          <cell r="AO1569">
            <v>0</v>
          </cell>
          <cell r="AR1569" t="str">
            <v>西湖区</v>
          </cell>
        </row>
        <row r="1570">
          <cell r="F1570">
            <v>13829126834</v>
          </cell>
          <cell r="G1570" t="str">
            <v>13829126834</v>
          </cell>
          <cell r="H1570" t="str">
            <v>庞方联</v>
          </cell>
          <cell r="I1570" t="str">
            <v>预付费东莞住宅新装或续费680元包年，带宽4M</v>
          </cell>
          <cell r="J1570">
            <v>680</v>
          </cell>
          <cell r="K1570">
            <v>680</v>
          </cell>
          <cell r="L1570" t="str">
            <v>2011-03-25</v>
          </cell>
          <cell r="M1570">
            <v>42181</v>
          </cell>
          <cell r="N1570" t="str">
            <v>2016-06-26</v>
          </cell>
          <cell r="O1570" t="str">
            <v>2015-06-22</v>
          </cell>
          <cell r="P1570" t="str">
            <v>宽带预付费</v>
          </cell>
          <cell r="Q1570" t="str">
            <v>续费</v>
          </cell>
          <cell r="R1570" t="str">
            <v>提前充值</v>
          </cell>
          <cell r="S1570" t="str">
            <v>家庭用户</v>
          </cell>
          <cell r="T1570" t="str">
            <v>(传统)XDSL</v>
          </cell>
          <cell r="U1570" t="str">
            <v>方兰(fangl)</v>
          </cell>
          <cell r="V1570" t="str">
            <v>ZX樟木头谭远明</v>
          </cell>
          <cell r="W1570" t="str">
            <v/>
          </cell>
          <cell r="X1570" t="str">
            <v>樟木头区</v>
          </cell>
          <cell r="Y1570">
            <v>0</v>
          </cell>
          <cell r="Z1570">
            <v>0</v>
          </cell>
          <cell r="AA1570" t="str">
            <v>樟木头区</v>
          </cell>
          <cell r="AB1570" t="str">
            <v>22</v>
          </cell>
          <cell r="AC1570">
            <v>4</v>
          </cell>
          <cell r="AD1570">
            <v>12</v>
          </cell>
          <cell r="AE1570" t="str">
            <v>否</v>
          </cell>
          <cell r="AF1570" t="str">
            <v/>
          </cell>
          <cell r="AG1570" t="str">
            <v>否</v>
          </cell>
          <cell r="AH1570" t="str">
            <v>续本月</v>
          </cell>
          <cell r="AI1570" t="str">
            <v>否</v>
          </cell>
          <cell r="AO1570">
            <v>0</v>
          </cell>
          <cell r="AR1570" t="str">
            <v>西湖区</v>
          </cell>
        </row>
        <row r="1571">
          <cell r="F1571">
            <v>15220295960</v>
          </cell>
          <cell r="G1571" t="str">
            <v>15220295960</v>
          </cell>
          <cell r="H1571" t="str">
            <v>王新宋</v>
          </cell>
          <cell r="I1571" t="str">
            <v>预付费东莞住宅新装或续费680元包年，带宽4M</v>
          </cell>
          <cell r="J1571">
            <v>680</v>
          </cell>
          <cell r="K1571">
            <v>680</v>
          </cell>
          <cell r="L1571" t="str">
            <v>2011-01-13</v>
          </cell>
          <cell r="M1571">
            <v>42174</v>
          </cell>
          <cell r="N1571" t="str">
            <v>2016-06-19</v>
          </cell>
          <cell r="O1571" t="str">
            <v>2015-06-19</v>
          </cell>
          <cell r="P1571" t="str">
            <v>宽带预付费</v>
          </cell>
          <cell r="Q1571" t="str">
            <v>续费</v>
          </cell>
          <cell r="R1571" t="str">
            <v>提前充值</v>
          </cell>
          <cell r="S1571" t="str">
            <v>家庭用户</v>
          </cell>
          <cell r="T1571" t="str">
            <v>(传统)XDSL</v>
          </cell>
          <cell r="U1571" t="str">
            <v>方兰(fangl)</v>
          </cell>
          <cell r="V1571" t="str">
            <v>ZX樟木头谭远明</v>
          </cell>
          <cell r="W1571" t="str">
            <v/>
          </cell>
          <cell r="X1571" t="str">
            <v>樟木头区</v>
          </cell>
          <cell r="Y1571">
            <v>0</v>
          </cell>
          <cell r="Z1571">
            <v>0</v>
          </cell>
          <cell r="AA1571" t="str">
            <v>樟木头区</v>
          </cell>
          <cell r="AB1571" t="str">
            <v>19</v>
          </cell>
          <cell r="AC1571">
            <v>4</v>
          </cell>
          <cell r="AD1571">
            <v>12</v>
          </cell>
          <cell r="AE1571" t="str">
            <v>否</v>
          </cell>
          <cell r="AF1571" t="str">
            <v/>
          </cell>
          <cell r="AG1571" t="str">
            <v>否</v>
          </cell>
          <cell r="AH1571" t="str">
            <v>续本月</v>
          </cell>
          <cell r="AI1571" t="str">
            <v>否</v>
          </cell>
          <cell r="AO1571">
            <v>0</v>
          </cell>
          <cell r="AR1571" t="str">
            <v>西湖区</v>
          </cell>
        </row>
        <row r="1572">
          <cell r="F1572">
            <v>15999876198</v>
          </cell>
          <cell r="G1572" t="str">
            <v>15999876198</v>
          </cell>
          <cell r="H1572" t="str">
            <v>谢世军</v>
          </cell>
          <cell r="I1572" t="str">
            <v>预付费东莞住宅新装或续费680元包年，带宽4M</v>
          </cell>
          <cell r="J1572">
            <v>680</v>
          </cell>
          <cell r="K1572">
            <v>680</v>
          </cell>
          <cell r="L1572" t="str">
            <v>2012-06-30</v>
          </cell>
          <cell r="M1572">
            <v>42185</v>
          </cell>
          <cell r="N1572" t="str">
            <v>2016-06-30</v>
          </cell>
          <cell r="O1572" t="str">
            <v>2015-06-17</v>
          </cell>
          <cell r="P1572" t="str">
            <v>宽带预付费</v>
          </cell>
          <cell r="Q1572" t="str">
            <v>续费</v>
          </cell>
          <cell r="R1572" t="str">
            <v>提前充值</v>
          </cell>
          <cell r="S1572" t="str">
            <v>家庭用户</v>
          </cell>
          <cell r="T1572" t="str">
            <v>FTTH</v>
          </cell>
          <cell r="U1572" t="str">
            <v>方兰(fangl)</v>
          </cell>
          <cell r="V1572" t="str">
            <v>ZX樟木头谭远明</v>
          </cell>
          <cell r="W1572" t="str">
            <v/>
          </cell>
          <cell r="X1572" t="str">
            <v>樟木头区</v>
          </cell>
          <cell r="Y1572">
            <v>0</v>
          </cell>
          <cell r="Z1572">
            <v>0</v>
          </cell>
          <cell r="AA1572" t="str">
            <v>樟木头区</v>
          </cell>
          <cell r="AB1572" t="str">
            <v>17</v>
          </cell>
          <cell r="AC1572">
            <v>4</v>
          </cell>
          <cell r="AD1572">
            <v>12</v>
          </cell>
          <cell r="AE1572" t="str">
            <v>是</v>
          </cell>
          <cell r="AF1572" t="str">
            <v/>
          </cell>
          <cell r="AG1572" t="str">
            <v>否</v>
          </cell>
          <cell r="AH1572" t="str">
            <v>续本月</v>
          </cell>
          <cell r="AI1572" t="str">
            <v>是</v>
          </cell>
          <cell r="AJ1572">
            <v>15999876198</v>
          </cell>
          <cell r="AO1572">
            <v>0</v>
          </cell>
          <cell r="AR1572" t="str">
            <v>城中社区</v>
          </cell>
        </row>
        <row r="1573">
          <cell r="F1573">
            <v>13112851816</v>
          </cell>
          <cell r="G1573" t="str">
            <v>13112851816</v>
          </cell>
          <cell r="H1573" t="str">
            <v>黄磊</v>
          </cell>
          <cell r="I1573" t="str">
            <v>预付费东莞住宅新装或续费888元包年，带宽12M</v>
          </cell>
          <cell r="J1573">
            <v>888</v>
          </cell>
          <cell r="K1573">
            <v>888</v>
          </cell>
          <cell r="L1573" t="str">
            <v>2014-06-14</v>
          </cell>
          <cell r="M1573">
            <v>42169</v>
          </cell>
          <cell r="N1573" t="str">
            <v>2016-06-21</v>
          </cell>
          <cell r="O1573" t="str">
            <v>2015-06-21</v>
          </cell>
          <cell r="P1573" t="str">
            <v>宽带预付费</v>
          </cell>
          <cell r="Q1573" t="str">
            <v>续费</v>
          </cell>
          <cell r="R1573" t="str">
            <v>当月充值</v>
          </cell>
          <cell r="S1573" t="str">
            <v>家庭用户</v>
          </cell>
          <cell r="T1573" t="str">
            <v>FTTH</v>
          </cell>
          <cell r="U1573" t="str">
            <v>李燕舞(liyw)</v>
          </cell>
          <cell r="V1573" t="str">
            <v>ZX塘厦岑常师</v>
          </cell>
          <cell r="W1573" t="str">
            <v>电商价值宽带营销</v>
          </cell>
          <cell r="X1573" t="str">
            <v>塘厦区</v>
          </cell>
          <cell r="Y1573">
            <v>0</v>
          </cell>
          <cell r="Z1573">
            <v>0</v>
          </cell>
          <cell r="AA1573" t="str">
            <v>塘厦区</v>
          </cell>
          <cell r="AB1573" t="str">
            <v>21</v>
          </cell>
          <cell r="AC1573">
            <v>12</v>
          </cell>
          <cell r="AD1573">
            <v>12</v>
          </cell>
          <cell r="AE1573" t="str">
            <v>是</v>
          </cell>
          <cell r="AF1573" t="str">
            <v/>
          </cell>
          <cell r="AG1573" t="str">
            <v>价值宽带</v>
          </cell>
          <cell r="AH1573" t="str">
            <v>续本月</v>
          </cell>
          <cell r="AI1573" t="str">
            <v>是</v>
          </cell>
          <cell r="AJ1573">
            <v>13112851816</v>
          </cell>
          <cell r="AO1573">
            <v>0</v>
          </cell>
          <cell r="AR1573" t="str">
            <v>移动小区</v>
          </cell>
        </row>
        <row r="1574">
          <cell r="F1574">
            <v>13532953082</v>
          </cell>
          <cell r="G1574" t="str">
            <v>13532953082</v>
          </cell>
          <cell r="H1574" t="str">
            <v>黄海东</v>
          </cell>
          <cell r="I1574" t="str">
            <v>预付费东莞住宅新装或续费888元包年，带宽12M</v>
          </cell>
          <cell r="J1574">
            <v>888</v>
          </cell>
          <cell r="K1574">
            <v>888</v>
          </cell>
          <cell r="L1574" t="str">
            <v>2012-07-03</v>
          </cell>
          <cell r="M1574">
            <v>42191</v>
          </cell>
          <cell r="N1574" t="str">
            <v>2016-07-06</v>
          </cell>
          <cell r="O1574" t="str">
            <v>2015-06-21</v>
          </cell>
          <cell r="P1574" t="str">
            <v>宽带预付费</v>
          </cell>
          <cell r="Q1574" t="str">
            <v>续费</v>
          </cell>
          <cell r="R1574" t="str">
            <v>提前充值</v>
          </cell>
          <cell r="S1574" t="str">
            <v>家庭用户</v>
          </cell>
          <cell r="T1574" t="str">
            <v>FTTH</v>
          </cell>
          <cell r="U1574" t="str">
            <v>左喻(zuoy)</v>
          </cell>
          <cell r="V1574" t="str">
            <v>ZX谢岗林建光</v>
          </cell>
          <cell r="W1574" t="str">
            <v/>
          </cell>
          <cell r="X1574" t="str">
            <v>谢岗区</v>
          </cell>
          <cell r="Y1574">
            <v>0</v>
          </cell>
          <cell r="Z1574">
            <v>0</v>
          </cell>
          <cell r="AA1574" t="str">
            <v>谢岗区</v>
          </cell>
          <cell r="AB1574" t="str">
            <v>21</v>
          </cell>
          <cell r="AC1574">
            <v>12</v>
          </cell>
          <cell r="AD1574">
            <v>12</v>
          </cell>
          <cell r="AE1574" t="str">
            <v>是</v>
          </cell>
          <cell r="AF1574" t="str">
            <v/>
          </cell>
          <cell r="AG1574" t="str">
            <v>价值宽带</v>
          </cell>
          <cell r="AH1574" t="str">
            <v>续后期</v>
          </cell>
          <cell r="AI1574" t="str">
            <v>否</v>
          </cell>
          <cell r="AO1574">
            <v>0</v>
          </cell>
          <cell r="AR1574" t="str">
            <v>兆康区</v>
          </cell>
        </row>
        <row r="1575">
          <cell r="F1575">
            <v>13581051254</v>
          </cell>
          <cell r="G1575" t="str">
            <v>13581051254</v>
          </cell>
          <cell r="H1575" t="str">
            <v>曾世川</v>
          </cell>
          <cell r="I1575" t="str">
            <v>预付费东莞住宅新装或续费888元包年，带宽12M</v>
          </cell>
          <cell r="J1575">
            <v>888</v>
          </cell>
          <cell r="K1575">
            <v>888</v>
          </cell>
          <cell r="L1575" t="str">
            <v>2013-06-24</v>
          </cell>
          <cell r="M1575">
            <v>42179</v>
          </cell>
          <cell r="N1575" t="str">
            <v>2016-06-24</v>
          </cell>
          <cell r="O1575" t="str">
            <v>2015-06-20</v>
          </cell>
          <cell r="P1575" t="str">
            <v>宽带预付费</v>
          </cell>
          <cell r="Q1575" t="str">
            <v>续费</v>
          </cell>
          <cell r="R1575" t="str">
            <v>提前充值</v>
          </cell>
          <cell r="S1575" t="str">
            <v>家庭用户</v>
          </cell>
          <cell r="T1575" t="str">
            <v>FTTH</v>
          </cell>
          <cell r="U1575" t="str">
            <v>左喻(zuoy)</v>
          </cell>
          <cell r="V1575" t="str">
            <v>DSBR谢岗林建光</v>
          </cell>
          <cell r="W1575" t="str">
            <v/>
          </cell>
          <cell r="X1575" t="str">
            <v>谢岗区</v>
          </cell>
          <cell r="Y1575">
            <v>0</v>
          </cell>
          <cell r="Z1575">
            <v>0</v>
          </cell>
          <cell r="AA1575" t="str">
            <v>谢岗区</v>
          </cell>
          <cell r="AB1575" t="str">
            <v>20</v>
          </cell>
          <cell r="AC1575">
            <v>12</v>
          </cell>
          <cell r="AD1575">
            <v>12</v>
          </cell>
          <cell r="AE1575" t="str">
            <v>是</v>
          </cell>
          <cell r="AF1575" t="str">
            <v/>
          </cell>
          <cell r="AG1575" t="str">
            <v>价值宽带</v>
          </cell>
          <cell r="AH1575" t="str">
            <v>续本月</v>
          </cell>
          <cell r="AI1575" t="str">
            <v>是</v>
          </cell>
          <cell r="AJ1575">
            <v>13581051254</v>
          </cell>
          <cell r="AO1575">
            <v>0</v>
          </cell>
          <cell r="AR1575" t="str">
            <v>博美区</v>
          </cell>
        </row>
        <row r="1576">
          <cell r="F1576">
            <v>13669806833</v>
          </cell>
          <cell r="G1576" t="str">
            <v>13669806833</v>
          </cell>
          <cell r="H1576" t="str">
            <v>张炬兵</v>
          </cell>
          <cell r="I1576" t="str">
            <v>预付费东莞住宅新装或续费888元包年，带宽12M</v>
          </cell>
          <cell r="J1576">
            <v>888</v>
          </cell>
          <cell r="K1576">
            <v>888</v>
          </cell>
          <cell r="L1576" t="str">
            <v>2014-06-22</v>
          </cell>
          <cell r="M1576">
            <v>42177</v>
          </cell>
          <cell r="N1576" t="str">
            <v>2016-06-22</v>
          </cell>
          <cell r="O1576" t="str">
            <v>2015-06-22</v>
          </cell>
          <cell r="P1576" t="str">
            <v>宽带预付费</v>
          </cell>
          <cell r="Q1576" t="str">
            <v>续费</v>
          </cell>
          <cell r="R1576" t="str">
            <v>当月充值</v>
          </cell>
          <cell r="S1576" t="str">
            <v>家庭用户</v>
          </cell>
          <cell r="T1576" t="str">
            <v>FTTH</v>
          </cell>
          <cell r="U1576" t="str">
            <v>左喻(zuoy)</v>
          </cell>
          <cell r="V1576" t="str">
            <v>ZX谢岗林建光</v>
          </cell>
          <cell r="W1576" t="str">
            <v/>
          </cell>
          <cell r="X1576" t="str">
            <v>谢岗区</v>
          </cell>
          <cell r="Y1576">
            <v>0</v>
          </cell>
          <cell r="Z1576">
            <v>0</v>
          </cell>
          <cell r="AA1576" t="str">
            <v>谢岗区</v>
          </cell>
          <cell r="AB1576" t="str">
            <v>22</v>
          </cell>
          <cell r="AC1576">
            <v>12</v>
          </cell>
          <cell r="AD1576">
            <v>12</v>
          </cell>
          <cell r="AE1576" t="str">
            <v>是</v>
          </cell>
          <cell r="AF1576" t="str">
            <v/>
          </cell>
          <cell r="AG1576" t="str">
            <v>价值宽带</v>
          </cell>
          <cell r="AH1576" t="str">
            <v>续本月</v>
          </cell>
          <cell r="AI1576" t="str">
            <v>是</v>
          </cell>
          <cell r="AJ1576">
            <v>13669806833</v>
          </cell>
          <cell r="AO1576">
            <v>0</v>
          </cell>
          <cell r="AR1576" t="str">
            <v>下桥区</v>
          </cell>
        </row>
        <row r="1577">
          <cell r="F1577">
            <v>13686180362</v>
          </cell>
          <cell r="G1577" t="str">
            <v>13686180362</v>
          </cell>
          <cell r="H1577" t="str">
            <v>黄大芝</v>
          </cell>
          <cell r="I1577" t="str">
            <v>预付费东莞住宅新装或续费888元包年，带宽12M</v>
          </cell>
          <cell r="J1577">
            <v>888</v>
          </cell>
          <cell r="K1577">
            <v>888</v>
          </cell>
          <cell r="L1577" t="str">
            <v>2012-06-05</v>
          </cell>
          <cell r="M1577">
            <v>42171</v>
          </cell>
          <cell r="N1577" t="str">
            <v>2016-06-16</v>
          </cell>
          <cell r="O1577" t="str">
            <v>2015-06-15</v>
          </cell>
          <cell r="P1577" t="str">
            <v>宽带预付费</v>
          </cell>
          <cell r="Q1577" t="str">
            <v>续费</v>
          </cell>
          <cell r="R1577" t="str">
            <v>提前充值</v>
          </cell>
          <cell r="S1577" t="str">
            <v>家庭用户</v>
          </cell>
          <cell r="T1577" t="str">
            <v>FTTH</v>
          </cell>
          <cell r="U1577" t="str">
            <v>左喻(zuoy)</v>
          </cell>
          <cell r="V1577" t="str">
            <v>ZX谢岗林建光</v>
          </cell>
          <cell r="W1577" t="str">
            <v/>
          </cell>
          <cell r="X1577" t="str">
            <v>谢岗区</v>
          </cell>
          <cell r="Y1577">
            <v>0</v>
          </cell>
          <cell r="Z1577">
            <v>0</v>
          </cell>
          <cell r="AA1577" t="str">
            <v>谢岗区</v>
          </cell>
          <cell r="AB1577" t="str">
            <v>15</v>
          </cell>
          <cell r="AC1577">
            <v>12</v>
          </cell>
          <cell r="AD1577">
            <v>12</v>
          </cell>
          <cell r="AE1577" t="str">
            <v>是</v>
          </cell>
          <cell r="AF1577" t="str">
            <v/>
          </cell>
          <cell r="AG1577" t="str">
            <v>价值宽带</v>
          </cell>
          <cell r="AH1577" t="str">
            <v>续本月</v>
          </cell>
          <cell r="AI1577" t="str">
            <v>是</v>
          </cell>
          <cell r="AJ1577">
            <v>13686180362</v>
          </cell>
          <cell r="AO1577">
            <v>0</v>
          </cell>
          <cell r="AR1577" t="str">
            <v>下桥区</v>
          </cell>
        </row>
        <row r="1578">
          <cell r="F1578">
            <v>13717308068</v>
          </cell>
          <cell r="G1578" t="str">
            <v>13717308068</v>
          </cell>
          <cell r="H1578" t="str">
            <v>王振</v>
          </cell>
          <cell r="I1578" t="str">
            <v>预付费东莞住宅新装或续费888元包年，带宽12M</v>
          </cell>
          <cell r="J1578">
            <v>888</v>
          </cell>
          <cell r="K1578">
            <v>888</v>
          </cell>
          <cell r="L1578" t="str">
            <v>2011-03-07</v>
          </cell>
          <cell r="M1578">
            <v>42177</v>
          </cell>
          <cell r="N1578" t="str">
            <v>2016-06-23</v>
          </cell>
          <cell r="O1578" t="str">
            <v>2015-06-23</v>
          </cell>
          <cell r="P1578" t="str">
            <v>宽带预付费</v>
          </cell>
          <cell r="Q1578" t="str">
            <v>续费</v>
          </cell>
          <cell r="R1578" t="str">
            <v>当月充值</v>
          </cell>
          <cell r="S1578" t="str">
            <v>家庭用户</v>
          </cell>
          <cell r="T1578" t="str">
            <v>FTTH</v>
          </cell>
          <cell r="U1578" t="str">
            <v>左喻(zuoy)</v>
          </cell>
          <cell r="V1578" t="str">
            <v>ZX谢岗林建光</v>
          </cell>
          <cell r="W1578" t="str">
            <v/>
          </cell>
          <cell r="X1578" t="str">
            <v>谢岗区</v>
          </cell>
          <cell r="Y1578">
            <v>0</v>
          </cell>
          <cell r="Z1578">
            <v>0</v>
          </cell>
          <cell r="AA1578" t="str">
            <v>谢岗区</v>
          </cell>
          <cell r="AB1578" t="str">
            <v>23</v>
          </cell>
          <cell r="AC1578">
            <v>12</v>
          </cell>
          <cell r="AD1578">
            <v>12</v>
          </cell>
          <cell r="AE1578" t="str">
            <v>是</v>
          </cell>
          <cell r="AF1578" t="str">
            <v/>
          </cell>
          <cell r="AG1578" t="str">
            <v>价值宽带</v>
          </cell>
          <cell r="AH1578" t="str">
            <v>续本月</v>
          </cell>
          <cell r="AI1578" t="str">
            <v>是</v>
          </cell>
          <cell r="AJ1578">
            <v>13717308068</v>
          </cell>
          <cell r="AO1578">
            <v>0</v>
          </cell>
          <cell r="AR1578" t="str">
            <v>下桥区</v>
          </cell>
        </row>
        <row r="1579">
          <cell r="F1579">
            <v>15818408539</v>
          </cell>
          <cell r="G1579" t="str">
            <v>15818408539</v>
          </cell>
          <cell r="H1579" t="str">
            <v>李俊</v>
          </cell>
          <cell r="I1579" t="str">
            <v>预付费东莞住宅新装或续费888元包年，带宽12M</v>
          </cell>
          <cell r="J1579">
            <v>888</v>
          </cell>
          <cell r="K1579">
            <v>888</v>
          </cell>
          <cell r="L1579" t="str">
            <v>2014-07-01</v>
          </cell>
          <cell r="M1579">
            <v>42186</v>
          </cell>
          <cell r="N1579" t="str">
            <v>2016-07-01</v>
          </cell>
          <cell r="O1579" t="str">
            <v>2015-06-15</v>
          </cell>
          <cell r="P1579" t="str">
            <v>宽带预付费</v>
          </cell>
          <cell r="Q1579" t="str">
            <v>续费</v>
          </cell>
          <cell r="R1579" t="str">
            <v>提前充值</v>
          </cell>
          <cell r="S1579" t="str">
            <v>家庭用户</v>
          </cell>
          <cell r="T1579" t="str">
            <v>FTTH</v>
          </cell>
          <cell r="U1579" t="str">
            <v>左喻(zuoy)</v>
          </cell>
          <cell r="V1579" t="str">
            <v>ZX谢岗林建光</v>
          </cell>
          <cell r="W1579" t="str">
            <v/>
          </cell>
          <cell r="X1579" t="str">
            <v>谢岗区</v>
          </cell>
          <cell r="Y1579">
            <v>0</v>
          </cell>
          <cell r="Z1579">
            <v>0</v>
          </cell>
          <cell r="AA1579" t="str">
            <v>谢岗区</v>
          </cell>
          <cell r="AB1579" t="str">
            <v>15</v>
          </cell>
          <cell r="AC1579">
            <v>12</v>
          </cell>
          <cell r="AD1579">
            <v>12</v>
          </cell>
          <cell r="AE1579" t="str">
            <v>是</v>
          </cell>
          <cell r="AF1579" t="str">
            <v/>
          </cell>
          <cell r="AG1579" t="str">
            <v>价值宽带</v>
          </cell>
          <cell r="AH1579" t="str">
            <v>续后期</v>
          </cell>
          <cell r="AI1579" t="str">
            <v>否</v>
          </cell>
          <cell r="AO1579">
            <v>0</v>
          </cell>
          <cell r="AR1579" t="str">
            <v>恒丰区</v>
          </cell>
        </row>
        <row r="1580">
          <cell r="F1580">
            <v>18825841839</v>
          </cell>
          <cell r="G1580" t="str">
            <v>18825841839</v>
          </cell>
          <cell r="H1580" t="str">
            <v>戴昆明</v>
          </cell>
          <cell r="I1580" t="str">
            <v>预付费东莞住宅新装或续费888元包年，带宽12M</v>
          </cell>
          <cell r="J1580">
            <v>888</v>
          </cell>
          <cell r="K1580">
            <v>888</v>
          </cell>
          <cell r="L1580" t="str">
            <v>2014-06-18</v>
          </cell>
          <cell r="M1580">
            <v>42173</v>
          </cell>
          <cell r="N1580" t="str">
            <v>2016-06-19</v>
          </cell>
          <cell r="O1580" t="str">
            <v>2015-06-19</v>
          </cell>
          <cell r="P1580" t="str">
            <v>宽带预付费</v>
          </cell>
          <cell r="Q1580" t="str">
            <v>续费</v>
          </cell>
          <cell r="R1580" t="str">
            <v>当月充值</v>
          </cell>
          <cell r="S1580" t="str">
            <v>家庭用户</v>
          </cell>
          <cell r="T1580" t="str">
            <v>FTTH</v>
          </cell>
          <cell r="U1580" t="str">
            <v>左喻(zuoy)</v>
          </cell>
          <cell r="V1580" t="str">
            <v>ZX谢岗林建光</v>
          </cell>
          <cell r="W1580" t="str">
            <v/>
          </cell>
          <cell r="X1580" t="str">
            <v>谢岗区</v>
          </cell>
          <cell r="Y1580">
            <v>0</v>
          </cell>
          <cell r="Z1580">
            <v>0</v>
          </cell>
          <cell r="AA1580" t="str">
            <v>谢岗区</v>
          </cell>
          <cell r="AB1580" t="str">
            <v>19</v>
          </cell>
          <cell r="AC1580">
            <v>12</v>
          </cell>
          <cell r="AD1580">
            <v>12</v>
          </cell>
          <cell r="AE1580" t="str">
            <v>是</v>
          </cell>
          <cell r="AF1580" t="str">
            <v/>
          </cell>
          <cell r="AG1580" t="str">
            <v>价值宽带</v>
          </cell>
          <cell r="AH1580" t="str">
            <v>续本月</v>
          </cell>
          <cell r="AI1580" t="str">
            <v>是</v>
          </cell>
          <cell r="AJ1580">
            <v>18825841839</v>
          </cell>
          <cell r="AO1580">
            <v>0</v>
          </cell>
          <cell r="AR1580" t="str">
            <v>上江城区</v>
          </cell>
        </row>
        <row r="1581">
          <cell r="F1581">
            <v>13412846007</v>
          </cell>
          <cell r="G1581" t="str">
            <v>13412846007</v>
          </cell>
          <cell r="H1581" t="str">
            <v>朱贤清</v>
          </cell>
          <cell r="I1581" t="str">
            <v>预付费东莞住宅新装或续费888元包年，带宽12M</v>
          </cell>
          <cell r="J1581">
            <v>888</v>
          </cell>
          <cell r="K1581">
            <v>888</v>
          </cell>
          <cell r="L1581" t="str">
            <v>2010-06-04</v>
          </cell>
          <cell r="M1581">
            <v>42179</v>
          </cell>
          <cell r="N1581" t="str">
            <v>2016-06-24</v>
          </cell>
          <cell r="O1581" t="str">
            <v>2015-06-15</v>
          </cell>
          <cell r="P1581" t="str">
            <v>宽带预付费</v>
          </cell>
          <cell r="Q1581" t="str">
            <v>续费</v>
          </cell>
          <cell r="R1581" t="str">
            <v>提前充值</v>
          </cell>
          <cell r="S1581" t="str">
            <v>家庭用户</v>
          </cell>
          <cell r="T1581" t="str">
            <v>FTTH</v>
          </cell>
          <cell r="U1581" t="str">
            <v>左喻(zuoy)</v>
          </cell>
          <cell r="V1581" t="str">
            <v>DL东莞金伦</v>
          </cell>
          <cell r="W1581" t="str">
            <v/>
          </cell>
          <cell r="X1581" t="str">
            <v>谢岗区</v>
          </cell>
          <cell r="Y1581">
            <v>0</v>
          </cell>
          <cell r="Z1581">
            <v>0</v>
          </cell>
          <cell r="AA1581" t="str">
            <v>谢岗区</v>
          </cell>
          <cell r="AB1581" t="str">
            <v>15</v>
          </cell>
          <cell r="AC1581">
            <v>12</v>
          </cell>
          <cell r="AD1581">
            <v>12</v>
          </cell>
          <cell r="AE1581" t="str">
            <v>是</v>
          </cell>
          <cell r="AF1581" t="str">
            <v/>
          </cell>
          <cell r="AG1581" t="str">
            <v>价值宽带</v>
          </cell>
          <cell r="AH1581" t="str">
            <v>续本月</v>
          </cell>
          <cell r="AI1581" t="str">
            <v>是</v>
          </cell>
          <cell r="AJ1581">
            <v>13412846007</v>
          </cell>
          <cell r="AO1581">
            <v>0</v>
          </cell>
          <cell r="AR1581" t="str">
            <v>桑园区</v>
          </cell>
        </row>
        <row r="1582">
          <cell r="F1582">
            <v>13509019153</v>
          </cell>
          <cell r="G1582" t="str">
            <v>13509019153</v>
          </cell>
          <cell r="H1582" t="str">
            <v>林炳峰</v>
          </cell>
          <cell r="I1582" t="str">
            <v>预付费东莞住宅新装或续费1408元包2年，带宽12M</v>
          </cell>
          <cell r="J1582">
            <v>1408</v>
          </cell>
          <cell r="K1582">
            <v>1408</v>
          </cell>
          <cell r="L1582" t="str">
            <v>2010-01-08</v>
          </cell>
          <cell r="M1582">
            <v>42172</v>
          </cell>
          <cell r="N1582" t="str">
            <v>2017-06-17</v>
          </cell>
          <cell r="O1582" t="str">
            <v>2015-06-15</v>
          </cell>
          <cell r="P1582" t="str">
            <v>宽带预付费</v>
          </cell>
          <cell r="Q1582" t="str">
            <v>续费</v>
          </cell>
          <cell r="R1582" t="str">
            <v>提前充值</v>
          </cell>
          <cell r="S1582" t="str">
            <v>家庭用户</v>
          </cell>
          <cell r="T1582" t="str">
            <v>FTTH</v>
          </cell>
          <cell r="U1582" t="str">
            <v>左喻(zuoy)</v>
          </cell>
          <cell r="V1582" t="str">
            <v>ZX谢岗林建光</v>
          </cell>
          <cell r="W1582" t="str">
            <v/>
          </cell>
          <cell r="X1582" t="str">
            <v>谢岗区</v>
          </cell>
          <cell r="Y1582">
            <v>0</v>
          </cell>
          <cell r="Z1582">
            <v>0</v>
          </cell>
          <cell r="AA1582" t="str">
            <v>谢岗区</v>
          </cell>
          <cell r="AB1582" t="str">
            <v>15</v>
          </cell>
          <cell r="AC1582">
            <v>12</v>
          </cell>
          <cell r="AD1582">
            <v>24</v>
          </cell>
          <cell r="AE1582" t="str">
            <v>是</v>
          </cell>
          <cell r="AF1582" t="str">
            <v/>
          </cell>
          <cell r="AG1582" t="str">
            <v>价值宽带</v>
          </cell>
          <cell r="AH1582" t="str">
            <v>续本月</v>
          </cell>
          <cell r="AI1582" t="str">
            <v>是</v>
          </cell>
          <cell r="AJ1582">
            <v>13509019153</v>
          </cell>
          <cell r="AO1582">
            <v>0</v>
          </cell>
          <cell r="AR1582" t="str">
            <v>桑园区</v>
          </cell>
        </row>
        <row r="1583">
          <cell r="F1583">
            <v>13669840927</v>
          </cell>
          <cell r="G1583" t="str">
            <v>13669840927</v>
          </cell>
          <cell r="H1583" t="str">
            <v>田海艳</v>
          </cell>
          <cell r="I1583" t="str">
            <v>预付费东莞住宅新装或续费888元包年，带宽12M</v>
          </cell>
          <cell r="J1583">
            <v>888</v>
          </cell>
          <cell r="K1583">
            <v>888</v>
          </cell>
          <cell r="L1583" t="str">
            <v>2012-06-22</v>
          </cell>
          <cell r="M1583">
            <v>42177</v>
          </cell>
          <cell r="N1583" t="str">
            <v>2016-06-23</v>
          </cell>
          <cell r="O1583" t="str">
            <v>2015-06-23</v>
          </cell>
          <cell r="P1583" t="str">
            <v>宽带预付费</v>
          </cell>
          <cell r="Q1583" t="str">
            <v>续费</v>
          </cell>
          <cell r="R1583" t="str">
            <v>当月充值</v>
          </cell>
          <cell r="S1583" t="str">
            <v>家庭用户</v>
          </cell>
          <cell r="T1583" t="str">
            <v>FTTH</v>
          </cell>
          <cell r="U1583" t="str">
            <v>左喻(zuoy)</v>
          </cell>
          <cell r="V1583" t="str">
            <v>ZX谢岗林建光</v>
          </cell>
          <cell r="W1583" t="str">
            <v/>
          </cell>
          <cell r="X1583" t="str">
            <v>谢岗区</v>
          </cell>
          <cell r="Y1583">
            <v>0</v>
          </cell>
          <cell r="Z1583">
            <v>0</v>
          </cell>
          <cell r="AA1583" t="str">
            <v>谢岗区</v>
          </cell>
          <cell r="AB1583" t="str">
            <v>23</v>
          </cell>
          <cell r="AC1583">
            <v>12</v>
          </cell>
          <cell r="AD1583">
            <v>12</v>
          </cell>
          <cell r="AE1583" t="str">
            <v>是</v>
          </cell>
          <cell r="AF1583" t="str">
            <v/>
          </cell>
          <cell r="AG1583" t="str">
            <v>价值宽带</v>
          </cell>
          <cell r="AH1583" t="str">
            <v>续本月</v>
          </cell>
          <cell r="AI1583" t="str">
            <v>是</v>
          </cell>
          <cell r="AJ1583">
            <v>13669840927</v>
          </cell>
          <cell r="AO1583">
            <v>0</v>
          </cell>
          <cell r="AR1583" t="str">
            <v>桑园区</v>
          </cell>
        </row>
        <row r="1584">
          <cell r="F1584">
            <v>13725890202</v>
          </cell>
          <cell r="G1584" t="str">
            <v>13725890202</v>
          </cell>
          <cell r="H1584" t="str">
            <v>官小琴</v>
          </cell>
          <cell r="I1584" t="str">
            <v>预付费东莞住宅新装或续费888元包年，带宽12M</v>
          </cell>
          <cell r="J1584">
            <v>888</v>
          </cell>
          <cell r="K1584">
            <v>888</v>
          </cell>
          <cell r="L1584" t="str">
            <v>2012-06-16</v>
          </cell>
          <cell r="M1584">
            <v>42171</v>
          </cell>
          <cell r="N1584" t="str">
            <v>2016-06-18</v>
          </cell>
          <cell r="O1584" t="str">
            <v>2015-06-18</v>
          </cell>
          <cell r="P1584" t="str">
            <v>宽带预付费</v>
          </cell>
          <cell r="Q1584" t="str">
            <v>续费</v>
          </cell>
          <cell r="R1584" t="str">
            <v>当月充值</v>
          </cell>
          <cell r="S1584" t="str">
            <v>家庭用户</v>
          </cell>
          <cell r="T1584" t="str">
            <v>FTTH</v>
          </cell>
          <cell r="U1584" t="str">
            <v>左喻(zuoy)</v>
          </cell>
          <cell r="V1584" t="str">
            <v>ZX谢岗林建光</v>
          </cell>
          <cell r="W1584" t="str">
            <v/>
          </cell>
          <cell r="X1584" t="str">
            <v>谢岗区</v>
          </cell>
          <cell r="Y1584">
            <v>0</v>
          </cell>
          <cell r="Z1584">
            <v>0</v>
          </cell>
          <cell r="AA1584" t="str">
            <v>谢岗区</v>
          </cell>
          <cell r="AB1584" t="str">
            <v>18</v>
          </cell>
          <cell r="AC1584">
            <v>12</v>
          </cell>
          <cell r="AD1584">
            <v>12</v>
          </cell>
          <cell r="AE1584" t="str">
            <v>是</v>
          </cell>
          <cell r="AF1584" t="str">
            <v/>
          </cell>
          <cell r="AG1584" t="str">
            <v>价值宽带</v>
          </cell>
          <cell r="AH1584" t="str">
            <v>续本月</v>
          </cell>
          <cell r="AI1584" t="str">
            <v>是</v>
          </cell>
          <cell r="AJ1584">
            <v>13725890202</v>
          </cell>
          <cell r="AO1584">
            <v>0</v>
          </cell>
          <cell r="AR1584" t="str">
            <v>桑园区</v>
          </cell>
        </row>
        <row r="1585">
          <cell r="F1585">
            <v>13729967610</v>
          </cell>
          <cell r="G1585" t="str">
            <v>13729967610</v>
          </cell>
          <cell r="H1585" t="str">
            <v>王燕</v>
          </cell>
          <cell r="I1585" t="str">
            <v>预付费东莞住宅新装或续费100元包月，带宽4M</v>
          </cell>
          <cell r="J1585">
            <v>100</v>
          </cell>
          <cell r="K1585">
            <v>100</v>
          </cell>
          <cell r="L1585" t="str">
            <v>2011-06-07</v>
          </cell>
          <cell r="M1585">
            <v>42177</v>
          </cell>
          <cell r="N1585" t="str">
            <v>2015-07-23</v>
          </cell>
          <cell r="O1585" t="str">
            <v>2015-06-23</v>
          </cell>
          <cell r="P1585" t="str">
            <v>宽带预付费</v>
          </cell>
          <cell r="Q1585" t="str">
            <v>续费</v>
          </cell>
          <cell r="R1585" t="str">
            <v>当月充值</v>
          </cell>
          <cell r="S1585" t="str">
            <v>家庭用户</v>
          </cell>
          <cell r="T1585" t="str">
            <v>FTTH</v>
          </cell>
          <cell r="U1585" t="str">
            <v>左喻(zuoy)</v>
          </cell>
          <cell r="V1585" t="str">
            <v>DSBR受理</v>
          </cell>
          <cell r="W1585" t="str">
            <v/>
          </cell>
          <cell r="X1585" t="str">
            <v>谢岗区</v>
          </cell>
          <cell r="Y1585">
            <v>0</v>
          </cell>
          <cell r="Z1585">
            <v>0</v>
          </cell>
          <cell r="AA1585" t="str">
            <v>谢岗区</v>
          </cell>
          <cell r="AB1585" t="str">
            <v>23</v>
          </cell>
          <cell r="AC1585">
            <v>4</v>
          </cell>
          <cell r="AD1585">
            <v>1</v>
          </cell>
          <cell r="AE1585" t="str">
            <v>是</v>
          </cell>
          <cell r="AF1585" t="str">
            <v/>
          </cell>
          <cell r="AG1585" t="str">
            <v>否</v>
          </cell>
          <cell r="AH1585" t="str">
            <v>续本月</v>
          </cell>
          <cell r="AI1585" t="str">
            <v>是</v>
          </cell>
          <cell r="AJ1585">
            <v>13729967610</v>
          </cell>
          <cell r="AO1585">
            <v>0</v>
          </cell>
          <cell r="AR1585" t="str">
            <v>牛鼓区</v>
          </cell>
        </row>
        <row r="1586">
          <cell r="F1586">
            <v>13529190447</v>
          </cell>
          <cell r="G1586" t="str">
            <v>13529190447</v>
          </cell>
          <cell r="H1586" t="str">
            <v>夏秋妹</v>
          </cell>
          <cell r="I1586" t="str">
            <v>预付费东莞住宅新装或续费888元包年，带宽12M</v>
          </cell>
          <cell r="J1586">
            <v>888</v>
          </cell>
          <cell r="K1586">
            <v>888</v>
          </cell>
          <cell r="L1586" t="str">
            <v>2013-06-26</v>
          </cell>
          <cell r="M1586">
            <v>42181</v>
          </cell>
          <cell r="N1586" t="str">
            <v>2016-06-26</v>
          </cell>
          <cell r="O1586" t="str">
            <v>2015-06-23</v>
          </cell>
          <cell r="P1586" t="str">
            <v>宽带预付费</v>
          </cell>
          <cell r="Q1586" t="str">
            <v>续费</v>
          </cell>
          <cell r="R1586" t="str">
            <v>提前充值</v>
          </cell>
          <cell r="S1586" t="str">
            <v>家庭用户</v>
          </cell>
          <cell r="T1586" t="str">
            <v>FTTH</v>
          </cell>
          <cell r="U1586" t="str">
            <v>左喻(zuoy)</v>
          </cell>
          <cell r="V1586" t="str">
            <v>ZX谢岗林建光</v>
          </cell>
          <cell r="W1586" t="str">
            <v/>
          </cell>
          <cell r="X1586" t="str">
            <v>谢岗区</v>
          </cell>
          <cell r="Y1586">
            <v>0</v>
          </cell>
          <cell r="Z1586">
            <v>0</v>
          </cell>
          <cell r="AA1586" t="str">
            <v>谢岗区</v>
          </cell>
          <cell r="AB1586" t="str">
            <v>23</v>
          </cell>
          <cell r="AC1586">
            <v>12</v>
          </cell>
          <cell r="AD1586">
            <v>12</v>
          </cell>
          <cell r="AE1586" t="str">
            <v>是</v>
          </cell>
          <cell r="AF1586" t="str">
            <v/>
          </cell>
          <cell r="AG1586" t="str">
            <v>价值宽带</v>
          </cell>
          <cell r="AH1586" t="str">
            <v>续本月</v>
          </cell>
          <cell r="AI1586" t="str">
            <v>是</v>
          </cell>
          <cell r="AJ1586">
            <v>13529190447</v>
          </cell>
          <cell r="AO1586">
            <v>0</v>
          </cell>
          <cell r="AR1586" t="str">
            <v>牛鼓区</v>
          </cell>
        </row>
        <row r="1587">
          <cell r="F1587">
            <v>13537249097</v>
          </cell>
          <cell r="G1587" t="str">
            <v>13537249097</v>
          </cell>
          <cell r="H1587" t="str">
            <v>林素珠</v>
          </cell>
          <cell r="I1587" t="str">
            <v>预付费东莞住宅新装或续费888元包年，带宽12M</v>
          </cell>
          <cell r="J1587">
            <v>888</v>
          </cell>
          <cell r="K1587">
            <v>888</v>
          </cell>
          <cell r="L1587" t="str">
            <v>2012-05-09</v>
          </cell>
          <cell r="M1587">
            <v>42143</v>
          </cell>
          <cell r="N1587" t="str">
            <v>2016-06-23</v>
          </cell>
          <cell r="O1587" t="str">
            <v>2015-06-23</v>
          </cell>
          <cell r="P1587" t="str">
            <v>宽带预付费</v>
          </cell>
          <cell r="Q1587" t="str">
            <v>续费</v>
          </cell>
          <cell r="R1587" t="str">
            <v>往月充值</v>
          </cell>
          <cell r="S1587" t="str">
            <v>家庭用户</v>
          </cell>
          <cell r="T1587" t="str">
            <v>FTTH</v>
          </cell>
          <cell r="U1587" t="str">
            <v>左喻(zuoy)</v>
          </cell>
          <cell r="V1587" t="str">
            <v>ZX谢岗林建光</v>
          </cell>
          <cell r="W1587" t="str">
            <v/>
          </cell>
          <cell r="X1587" t="str">
            <v>谢岗区</v>
          </cell>
          <cell r="Y1587">
            <v>0</v>
          </cell>
          <cell r="Z1587">
            <v>0</v>
          </cell>
          <cell r="AA1587" t="str">
            <v>谢岗区</v>
          </cell>
          <cell r="AB1587" t="str">
            <v>23</v>
          </cell>
          <cell r="AC1587">
            <v>12</v>
          </cell>
          <cell r="AD1587">
            <v>12</v>
          </cell>
          <cell r="AE1587" t="str">
            <v>是</v>
          </cell>
          <cell r="AF1587" t="str">
            <v/>
          </cell>
          <cell r="AG1587" t="str">
            <v>价值宽带</v>
          </cell>
          <cell r="AH1587" t="str">
            <v>续前期</v>
          </cell>
          <cell r="AI1587" t="str">
            <v>否</v>
          </cell>
          <cell r="AO1587">
            <v>0</v>
          </cell>
          <cell r="AR1587" t="str">
            <v>冼沙区</v>
          </cell>
        </row>
        <row r="1588">
          <cell r="F1588">
            <v>13713419748</v>
          </cell>
          <cell r="G1588" t="str">
            <v>13713419748</v>
          </cell>
          <cell r="H1588" t="str">
            <v>周茂华</v>
          </cell>
          <cell r="I1588" t="str">
            <v>预付费东莞住宅新装或续费888元包年，带宽12M</v>
          </cell>
          <cell r="J1588">
            <v>888</v>
          </cell>
          <cell r="K1588">
            <v>888</v>
          </cell>
          <cell r="L1588" t="str">
            <v>2013-07-03</v>
          </cell>
          <cell r="M1588">
            <v>42210</v>
          </cell>
          <cell r="N1588" t="str">
            <v>2016-07-25</v>
          </cell>
          <cell r="O1588" t="str">
            <v>2015-06-20</v>
          </cell>
          <cell r="P1588" t="str">
            <v>宽带预付费</v>
          </cell>
          <cell r="Q1588" t="str">
            <v>续费</v>
          </cell>
          <cell r="R1588" t="str">
            <v>提前充值</v>
          </cell>
          <cell r="S1588" t="str">
            <v>家庭用户</v>
          </cell>
          <cell r="T1588" t="str">
            <v>FTTH</v>
          </cell>
          <cell r="U1588" t="str">
            <v>左喻(zuoy)</v>
          </cell>
          <cell r="V1588" t="str">
            <v>ZX谢岗林建光</v>
          </cell>
          <cell r="W1588" t="str">
            <v/>
          </cell>
          <cell r="X1588" t="str">
            <v>谢岗区</v>
          </cell>
          <cell r="Y1588">
            <v>0</v>
          </cell>
          <cell r="Z1588">
            <v>0</v>
          </cell>
          <cell r="AA1588" t="str">
            <v>谢岗区</v>
          </cell>
          <cell r="AB1588" t="str">
            <v>20</v>
          </cell>
          <cell r="AC1588">
            <v>12</v>
          </cell>
          <cell r="AD1588">
            <v>12</v>
          </cell>
          <cell r="AE1588" t="str">
            <v>是</v>
          </cell>
          <cell r="AF1588" t="str">
            <v/>
          </cell>
          <cell r="AG1588" t="str">
            <v>价值宽带</v>
          </cell>
          <cell r="AH1588" t="str">
            <v>续后期</v>
          </cell>
          <cell r="AI1588" t="str">
            <v>否</v>
          </cell>
          <cell r="AO1588">
            <v>0</v>
          </cell>
          <cell r="AR1588" t="str">
            <v>冼沙区</v>
          </cell>
        </row>
        <row r="1589">
          <cell r="F1589">
            <v>13723555932</v>
          </cell>
          <cell r="G1589" t="str">
            <v>13723555932</v>
          </cell>
          <cell r="H1589" t="str">
            <v>张海滔</v>
          </cell>
          <cell r="I1589" t="str">
            <v>预付费东莞住宅新装或续费1398元包年，带宽20M</v>
          </cell>
          <cell r="J1589">
            <v>1398</v>
          </cell>
          <cell r="K1589">
            <v>1398</v>
          </cell>
          <cell r="L1589" t="str">
            <v>2009-10-23</v>
          </cell>
          <cell r="M1589">
            <v>42180</v>
          </cell>
          <cell r="N1589" t="str">
            <v>2016-06-25</v>
          </cell>
          <cell r="O1589" t="str">
            <v>2015-06-18</v>
          </cell>
          <cell r="P1589" t="str">
            <v>宽带预付费</v>
          </cell>
          <cell r="Q1589" t="str">
            <v>续费</v>
          </cell>
          <cell r="R1589" t="str">
            <v>提前充值</v>
          </cell>
          <cell r="S1589" t="str">
            <v>家庭用户</v>
          </cell>
          <cell r="T1589" t="str">
            <v>FTTH</v>
          </cell>
          <cell r="U1589" t="str">
            <v>左喻(zuoy)</v>
          </cell>
          <cell r="V1589" t="str">
            <v>ZX谢岗林建光</v>
          </cell>
          <cell r="W1589" t="str">
            <v/>
          </cell>
          <cell r="X1589" t="str">
            <v>谢岗区</v>
          </cell>
          <cell r="Y1589">
            <v>0</v>
          </cell>
          <cell r="Z1589">
            <v>0</v>
          </cell>
          <cell r="AA1589" t="str">
            <v>谢岗区</v>
          </cell>
          <cell r="AB1589" t="str">
            <v>18</v>
          </cell>
          <cell r="AC1589">
            <v>20</v>
          </cell>
          <cell r="AD1589">
            <v>12</v>
          </cell>
          <cell r="AE1589" t="str">
            <v>是</v>
          </cell>
          <cell r="AF1589" t="str">
            <v/>
          </cell>
          <cell r="AG1589" t="str">
            <v>价值宽带</v>
          </cell>
          <cell r="AH1589" t="str">
            <v>续本月</v>
          </cell>
          <cell r="AI1589" t="str">
            <v>是</v>
          </cell>
          <cell r="AJ1589">
            <v>13723555932</v>
          </cell>
          <cell r="AO1589">
            <v>0</v>
          </cell>
          <cell r="AR1589" t="str">
            <v>冼沙区</v>
          </cell>
        </row>
        <row r="1590">
          <cell r="F1590">
            <v>15016932079</v>
          </cell>
          <cell r="G1590" t="str">
            <v>15016932079</v>
          </cell>
          <cell r="H1590" t="str">
            <v>王召强</v>
          </cell>
          <cell r="I1590" t="str">
            <v>预付费东莞住宅新装或续费888元包年，带宽12M</v>
          </cell>
          <cell r="J1590">
            <v>888</v>
          </cell>
          <cell r="K1590">
            <v>888</v>
          </cell>
          <cell r="L1590" t="str">
            <v>2014-06-06</v>
          </cell>
          <cell r="M1590">
            <v>42161</v>
          </cell>
          <cell r="N1590" t="str">
            <v>2016-06-23</v>
          </cell>
          <cell r="O1590" t="str">
            <v>2015-06-23</v>
          </cell>
          <cell r="P1590" t="str">
            <v>宽带预付费</v>
          </cell>
          <cell r="Q1590" t="str">
            <v>续费</v>
          </cell>
          <cell r="R1590" t="str">
            <v>当月充值</v>
          </cell>
          <cell r="S1590" t="str">
            <v>家庭用户</v>
          </cell>
          <cell r="T1590" t="str">
            <v>FTTH</v>
          </cell>
          <cell r="U1590" t="str">
            <v>左喻(zuoy)</v>
          </cell>
          <cell r="V1590" t="str">
            <v>ZX谢岗林建光</v>
          </cell>
          <cell r="W1590" t="str">
            <v/>
          </cell>
          <cell r="X1590" t="str">
            <v>谢岗区</v>
          </cell>
          <cell r="Y1590">
            <v>0</v>
          </cell>
          <cell r="Z1590">
            <v>0</v>
          </cell>
          <cell r="AA1590" t="str">
            <v>谢岗区</v>
          </cell>
          <cell r="AB1590" t="str">
            <v>23</v>
          </cell>
          <cell r="AC1590">
            <v>12</v>
          </cell>
          <cell r="AD1590">
            <v>12</v>
          </cell>
          <cell r="AE1590" t="str">
            <v>是</v>
          </cell>
          <cell r="AF1590" t="str">
            <v/>
          </cell>
          <cell r="AG1590" t="str">
            <v>价值宽带</v>
          </cell>
          <cell r="AH1590" t="str">
            <v>续本月</v>
          </cell>
          <cell r="AI1590" t="str">
            <v>是</v>
          </cell>
          <cell r="AJ1590">
            <v>15016932079</v>
          </cell>
          <cell r="AO1590">
            <v>0</v>
          </cell>
          <cell r="AR1590" t="str">
            <v>冼沙区</v>
          </cell>
        </row>
        <row r="1591">
          <cell r="F1591">
            <v>13532978833</v>
          </cell>
          <cell r="G1591" t="str">
            <v>13532978833</v>
          </cell>
          <cell r="H1591" t="str">
            <v>刘伟辉</v>
          </cell>
          <cell r="I1591" t="str">
            <v>预付费东莞住宅新装或续费888元包年，带宽12M</v>
          </cell>
          <cell r="J1591">
            <v>888</v>
          </cell>
          <cell r="K1591">
            <v>888</v>
          </cell>
          <cell r="L1591" t="str">
            <v>2011-07-01</v>
          </cell>
          <cell r="M1591">
            <v>42183</v>
          </cell>
          <cell r="N1591" t="str">
            <v>2016-06-28</v>
          </cell>
          <cell r="O1591" t="str">
            <v>2015-06-16</v>
          </cell>
          <cell r="P1591" t="str">
            <v>宽带预付费</v>
          </cell>
          <cell r="Q1591" t="str">
            <v>续费</v>
          </cell>
          <cell r="R1591" t="str">
            <v>提前充值</v>
          </cell>
          <cell r="S1591" t="str">
            <v>家庭用户</v>
          </cell>
          <cell r="T1591" t="str">
            <v>FTTH</v>
          </cell>
          <cell r="U1591" t="str">
            <v>尹桂花(yingh)</v>
          </cell>
          <cell r="V1591" t="str">
            <v>ZX清溪禹红娜</v>
          </cell>
          <cell r="W1591" t="str">
            <v/>
          </cell>
          <cell r="X1591" t="str">
            <v>清溪区</v>
          </cell>
          <cell r="Y1591">
            <v>0</v>
          </cell>
          <cell r="Z1591">
            <v>0</v>
          </cell>
          <cell r="AA1591" t="str">
            <v>清溪区</v>
          </cell>
          <cell r="AB1591" t="str">
            <v>16</v>
          </cell>
          <cell r="AC1591">
            <v>12</v>
          </cell>
          <cell r="AD1591">
            <v>12</v>
          </cell>
          <cell r="AE1591" t="str">
            <v>是</v>
          </cell>
          <cell r="AF1591" t="str">
            <v/>
          </cell>
          <cell r="AG1591" t="str">
            <v>价值宽带</v>
          </cell>
          <cell r="AH1591" t="str">
            <v>续本月</v>
          </cell>
          <cell r="AI1591" t="str">
            <v>是</v>
          </cell>
          <cell r="AJ1591">
            <v>13532978833</v>
          </cell>
          <cell r="AO1591">
            <v>0</v>
          </cell>
          <cell r="AR1591" t="str">
            <v>冼沙区</v>
          </cell>
        </row>
        <row r="1592">
          <cell r="F1592">
            <v>13662829795</v>
          </cell>
          <cell r="G1592" t="str">
            <v>13662829795</v>
          </cell>
          <cell r="H1592" t="str">
            <v>彭小冬</v>
          </cell>
          <cell r="I1592" t="str">
            <v>预付费东莞精品宽带新装或续费免费体验1个月，带宽10M</v>
          </cell>
          <cell r="J1592">
            <v>888</v>
          </cell>
          <cell r="K1592">
            <v>888</v>
          </cell>
          <cell r="L1592" t="str">
            <v>2007-09-10</v>
          </cell>
          <cell r="M1592">
            <v>42195</v>
          </cell>
          <cell r="N1592" t="str">
            <v>2016-08-10</v>
          </cell>
          <cell r="O1592" t="str">
            <v>2015-06-17</v>
          </cell>
          <cell r="P1592" t="str">
            <v>宽带预付费</v>
          </cell>
          <cell r="Q1592" t="str">
            <v>续费</v>
          </cell>
          <cell r="R1592" t="str">
            <v>提前充值</v>
          </cell>
          <cell r="S1592" t="str">
            <v>家庭用户</v>
          </cell>
          <cell r="T1592" t="str">
            <v>FTTH</v>
          </cell>
          <cell r="U1592" t="str">
            <v>尹桂花(yingh)</v>
          </cell>
          <cell r="V1592" t="str">
            <v>ZX清溪禹红娜</v>
          </cell>
          <cell r="W1592" t="str">
            <v/>
          </cell>
          <cell r="X1592" t="str">
            <v>清溪区</v>
          </cell>
          <cell r="Y1592">
            <v>0</v>
          </cell>
          <cell r="Z1592">
            <v>0</v>
          </cell>
          <cell r="AA1592" t="str">
            <v>清溪区</v>
          </cell>
          <cell r="AB1592" t="str">
            <v>17</v>
          </cell>
          <cell r="AC1592">
            <v>10</v>
          </cell>
          <cell r="AD1592">
            <v>1</v>
          </cell>
          <cell r="AE1592" t="str">
            <v>是</v>
          </cell>
          <cell r="AF1592" t="str">
            <v/>
          </cell>
          <cell r="AG1592" t="str">
            <v>价值宽带</v>
          </cell>
          <cell r="AH1592" t="str">
            <v>续后期</v>
          </cell>
          <cell r="AI1592" t="str">
            <v>否</v>
          </cell>
          <cell r="AO1592">
            <v>0</v>
          </cell>
          <cell r="AR1592" t="str">
            <v>牛鼓区</v>
          </cell>
        </row>
        <row r="1593">
          <cell r="F1593">
            <v>13763145314</v>
          </cell>
          <cell r="G1593" t="str">
            <v>13763145314</v>
          </cell>
          <cell r="H1593" t="str">
            <v>曹秋龙</v>
          </cell>
          <cell r="I1593" t="str">
            <v>预付费东莞住宅新装或续费888元包年，带宽12M</v>
          </cell>
          <cell r="J1593">
            <v>888</v>
          </cell>
          <cell r="K1593">
            <v>888</v>
          </cell>
          <cell r="L1593" t="str">
            <v>2009-06-03</v>
          </cell>
          <cell r="M1593">
            <v>42170</v>
          </cell>
          <cell r="N1593" t="str">
            <v>2016-06-20</v>
          </cell>
          <cell r="O1593" t="str">
            <v>2015-06-20</v>
          </cell>
          <cell r="P1593" t="str">
            <v>宽带预付费</v>
          </cell>
          <cell r="Q1593" t="str">
            <v>续费</v>
          </cell>
          <cell r="R1593" t="str">
            <v>当月充值</v>
          </cell>
          <cell r="S1593" t="str">
            <v>家庭用户</v>
          </cell>
          <cell r="T1593" t="str">
            <v>FTTH</v>
          </cell>
          <cell r="U1593" t="str">
            <v>尹桂花(yingh)</v>
          </cell>
          <cell r="V1593" t="str">
            <v>ZX清溪禹红娜</v>
          </cell>
          <cell r="W1593" t="str">
            <v/>
          </cell>
          <cell r="X1593" t="str">
            <v>清溪区</v>
          </cell>
          <cell r="Y1593">
            <v>0</v>
          </cell>
          <cell r="Z1593">
            <v>0</v>
          </cell>
          <cell r="AA1593" t="str">
            <v>清溪区</v>
          </cell>
          <cell r="AB1593" t="str">
            <v>20</v>
          </cell>
          <cell r="AC1593">
            <v>12</v>
          </cell>
          <cell r="AD1593">
            <v>12</v>
          </cell>
          <cell r="AE1593" t="str">
            <v>是</v>
          </cell>
          <cell r="AF1593" t="str">
            <v/>
          </cell>
          <cell r="AG1593" t="str">
            <v>价值宽带</v>
          </cell>
          <cell r="AH1593" t="str">
            <v>续本月</v>
          </cell>
          <cell r="AI1593" t="str">
            <v>是</v>
          </cell>
          <cell r="AO1593">
            <v>0</v>
          </cell>
          <cell r="AR1593" t="str">
            <v>牛鼓区</v>
          </cell>
        </row>
        <row r="1594">
          <cell r="F1594">
            <v>18859838123</v>
          </cell>
          <cell r="G1594" t="str">
            <v>18859838123</v>
          </cell>
          <cell r="H1594" t="str">
            <v>郑见平</v>
          </cell>
          <cell r="I1594" t="str">
            <v>预付费东莞住宅新装或续费888元包年，带宽12M</v>
          </cell>
          <cell r="J1594">
            <v>888</v>
          </cell>
          <cell r="K1594">
            <v>888</v>
          </cell>
          <cell r="L1594" t="str">
            <v>2014-06-16</v>
          </cell>
          <cell r="M1594">
            <v>42171</v>
          </cell>
          <cell r="N1594" t="str">
            <v>2016-06-16</v>
          </cell>
          <cell r="O1594" t="str">
            <v>2015-06-16</v>
          </cell>
          <cell r="P1594" t="str">
            <v>宽带预付费</v>
          </cell>
          <cell r="Q1594" t="str">
            <v>续费</v>
          </cell>
          <cell r="R1594" t="str">
            <v>提前充值</v>
          </cell>
          <cell r="S1594" t="str">
            <v>家庭用户</v>
          </cell>
          <cell r="T1594" t="str">
            <v>FTTH</v>
          </cell>
          <cell r="U1594" t="str">
            <v>尹桂花(yingh)</v>
          </cell>
          <cell r="V1594" t="str">
            <v>ZX清溪吴宇帅</v>
          </cell>
          <cell r="W1594" t="str">
            <v/>
          </cell>
          <cell r="X1594" t="str">
            <v>清溪区</v>
          </cell>
          <cell r="Y1594">
            <v>0</v>
          </cell>
          <cell r="Z1594">
            <v>0</v>
          </cell>
          <cell r="AA1594" t="str">
            <v>清溪区</v>
          </cell>
          <cell r="AB1594" t="str">
            <v>16</v>
          </cell>
          <cell r="AC1594">
            <v>12</v>
          </cell>
          <cell r="AD1594">
            <v>12</v>
          </cell>
          <cell r="AE1594" t="str">
            <v>是</v>
          </cell>
          <cell r="AF1594" t="str">
            <v/>
          </cell>
          <cell r="AG1594" t="str">
            <v>价值宽带</v>
          </cell>
          <cell r="AH1594" t="str">
            <v>续本月</v>
          </cell>
          <cell r="AI1594" t="str">
            <v>是</v>
          </cell>
          <cell r="AJ1594">
            <v>18859838123</v>
          </cell>
          <cell r="AO1594">
            <v>0</v>
          </cell>
          <cell r="AR1594" t="str">
            <v>牛鼓区</v>
          </cell>
        </row>
        <row r="1595">
          <cell r="F1595">
            <v>13423154651</v>
          </cell>
          <cell r="G1595" t="str">
            <v>13423154651</v>
          </cell>
          <cell r="H1595" t="str">
            <v>杜晓</v>
          </cell>
          <cell r="I1595" t="str">
            <v>预付费东莞住宅新装或续费888元包年，带宽12M</v>
          </cell>
          <cell r="J1595">
            <v>888</v>
          </cell>
          <cell r="K1595">
            <v>888</v>
          </cell>
          <cell r="L1595" t="str">
            <v>2014-06-22</v>
          </cell>
          <cell r="M1595">
            <v>42177</v>
          </cell>
          <cell r="N1595" t="str">
            <v>2016-06-22</v>
          </cell>
          <cell r="O1595" t="str">
            <v>2015-06-20</v>
          </cell>
          <cell r="P1595" t="str">
            <v>宽带预付费</v>
          </cell>
          <cell r="Q1595" t="str">
            <v>续费</v>
          </cell>
          <cell r="R1595" t="str">
            <v>当月充值</v>
          </cell>
          <cell r="S1595" t="str">
            <v>家庭用户</v>
          </cell>
          <cell r="T1595" t="str">
            <v>FTTH</v>
          </cell>
          <cell r="U1595" t="str">
            <v>尹桂花(yingh)</v>
          </cell>
          <cell r="V1595" t="str">
            <v>ZX清溪何奇宝</v>
          </cell>
          <cell r="W1595" t="str">
            <v/>
          </cell>
          <cell r="X1595" t="str">
            <v>清溪区</v>
          </cell>
          <cell r="Y1595">
            <v>0</v>
          </cell>
          <cell r="Z1595">
            <v>0</v>
          </cell>
          <cell r="AA1595" t="str">
            <v>清溪区</v>
          </cell>
          <cell r="AB1595" t="str">
            <v>20</v>
          </cell>
          <cell r="AC1595">
            <v>12</v>
          </cell>
          <cell r="AD1595">
            <v>12</v>
          </cell>
          <cell r="AE1595" t="str">
            <v>是</v>
          </cell>
          <cell r="AF1595" t="str">
            <v/>
          </cell>
          <cell r="AG1595" t="str">
            <v>价值宽带</v>
          </cell>
          <cell r="AH1595" t="str">
            <v>续本月</v>
          </cell>
          <cell r="AI1595" t="str">
            <v>是</v>
          </cell>
          <cell r="AJ1595">
            <v>13423154651</v>
          </cell>
          <cell r="AO1595">
            <v>0</v>
          </cell>
          <cell r="AR1595" t="str">
            <v>简沙洲区</v>
          </cell>
        </row>
        <row r="1596">
          <cell r="F1596">
            <v>13556622842</v>
          </cell>
          <cell r="G1596" t="str">
            <v>13556622842</v>
          </cell>
          <cell r="H1596" t="str">
            <v>温绍东</v>
          </cell>
          <cell r="I1596" t="str">
            <v>预付费东莞住宅新装或续费1408元包2年，带宽12M</v>
          </cell>
          <cell r="J1596">
            <v>1408</v>
          </cell>
          <cell r="K1596">
            <v>1408</v>
          </cell>
          <cell r="L1596" t="str">
            <v>2013-07-10</v>
          </cell>
          <cell r="M1596">
            <v>42195</v>
          </cell>
          <cell r="N1596" t="str">
            <v>2017-07-10</v>
          </cell>
          <cell r="O1596" t="str">
            <v>2015-06-21</v>
          </cell>
          <cell r="P1596" t="str">
            <v>宽带预付费</v>
          </cell>
          <cell r="Q1596" t="str">
            <v>续费</v>
          </cell>
          <cell r="R1596" t="str">
            <v>提前充值</v>
          </cell>
          <cell r="S1596" t="str">
            <v>家庭用户</v>
          </cell>
          <cell r="T1596" t="str">
            <v>FTTH</v>
          </cell>
          <cell r="U1596" t="str">
            <v>尹桂花(yingh)</v>
          </cell>
          <cell r="V1596" t="str">
            <v>ZX清溪禹红娜</v>
          </cell>
          <cell r="W1596" t="str">
            <v>电商价值宽带营销</v>
          </cell>
          <cell r="X1596" t="str">
            <v>清溪区</v>
          </cell>
          <cell r="Y1596">
            <v>0</v>
          </cell>
          <cell r="Z1596">
            <v>0</v>
          </cell>
          <cell r="AA1596" t="str">
            <v>清溪区</v>
          </cell>
          <cell r="AB1596" t="str">
            <v>21</v>
          </cell>
          <cell r="AC1596">
            <v>12</v>
          </cell>
          <cell r="AD1596">
            <v>24</v>
          </cell>
          <cell r="AE1596" t="str">
            <v>是</v>
          </cell>
          <cell r="AF1596" t="str">
            <v/>
          </cell>
          <cell r="AG1596" t="str">
            <v>价值宽带</v>
          </cell>
          <cell r="AH1596" t="str">
            <v>续后期</v>
          </cell>
          <cell r="AI1596" t="str">
            <v>否</v>
          </cell>
          <cell r="AO1596">
            <v>0</v>
          </cell>
          <cell r="AR1596" t="str">
            <v>简沙洲区</v>
          </cell>
        </row>
        <row r="1597">
          <cell r="F1597">
            <v>13580764488</v>
          </cell>
          <cell r="G1597" t="str">
            <v>13580764488</v>
          </cell>
          <cell r="H1597" t="str">
            <v>张楚金</v>
          </cell>
          <cell r="I1597" t="str">
            <v>预付费东莞住宅新装或续费1408元包2年，带宽12M</v>
          </cell>
          <cell r="J1597">
            <v>1408</v>
          </cell>
          <cell r="K1597">
            <v>1408</v>
          </cell>
          <cell r="L1597" t="str">
            <v>2012-06-07</v>
          </cell>
          <cell r="M1597">
            <v>42167</v>
          </cell>
          <cell r="N1597" t="str">
            <v>2017-06-17</v>
          </cell>
          <cell r="O1597" t="str">
            <v>2015-06-17</v>
          </cell>
          <cell r="P1597" t="str">
            <v>宽带预付费</v>
          </cell>
          <cell r="Q1597" t="str">
            <v>续费</v>
          </cell>
          <cell r="R1597" t="str">
            <v>往月充值</v>
          </cell>
          <cell r="S1597" t="str">
            <v>家庭用户</v>
          </cell>
          <cell r="T1597" t="str">
            <v>FTTH</v>
          </cell>
          <cell r="U1597" t="str">
            <v>尹桂花(yingh)</v>
          </cell>
          <cell r="V1597" t="str">
            <v>ZX清溪禹红娜</v>
          </cell>
          <cell r="W1597" t="str">
            <v/>
          </cell>
          <cell r="X1597" t="str">
            <v>清溪区</v>
          </cell>
          <cell r="Y1597">
            <v>0</v>
          </cell>
          <cell r="Z1597">
            <v>0</v>
          </cell>
          <cell r="AA1597" t="str">
            <v>清溪区</v>
          </cell>
          <cell r="AB1597" t="str">
            <v>17</v>
          </cell>
          <cell r="AC1597">
            <v>12</v>
          </cell>
          <cell r="AD1597">
            <v>24</v>
          </cell>
          <cell r="AE1597" t="str">
            <v>是</v>
          </cell>
          <cell r="AF1597" t="str">
            <v/>
          </cell>
          <cell r="AG1597" t="str">
            <v>价值宽带</v>
          </cell>
          <cell r="AH1597" t="str">
            <v>续本月</v>
          </cell>
          <cell r="AI1597" t="str">
            <v>是</v>
          </cell>
          <cell r="AJ1597">
            <v>13580764488</v>
          </cell>
          <cell r="AO1597">
            <v>0</v>
          </cell>
          <cell r="AR1597" t="str">
            <v>简沙洲区</v>
          </cell>
        </row>
        <row r="1598">
          <cell r="F1598">
            <v>13622625553</v>
          </cell>
          <cell r="G1598" t="str">
            <v>13622625553</v>
          </cell>
          <cell r="H1598" t="str">
            <v>符敬勇</v>
          </cell>
          <cell r="I1598" t="str">
            <v>预付费东莞住宅新装或续费1408元包2年，带宽12M</v>
          </cell>
          <cell r="J1598">
            <v>1408</v>
          </cell>
          <cell r="K1598">
            <v>1408</v>
          </cell>
          <cell r="L1598" t="str">
            <v>2011-03-28</v>
          </cell>
          <cell r="M1598">
            <v>42172</v>
          </cell>
          <cell r="N1598" t="str">
            <v>2017-06-18</v>
          </cell>
          <cell r="O1598" t="str">
            <v>2015-06-18</v>
          </cell>
          <cell r="P1598" t="str">
            <v>宽带预付费</v>
          </cell>
          <cell r="Q1598" t="str">
            <v>续费</v>
          </cell>
          <cell r="R1598" t="str">
            <v>往月充值</v>
          </cell>
          <cell r="S1598" t="str">
            <v>家庭用户</v>
          </cell>
          <cell r="T1598" t="str">
            <v>FTTH</v>
          </cell>
          <cell r="U1598" t="str">
            <v>尹桂花(yingh)</v>
          </cell>
          <cell r="V1598" t="str">
            <v>ZX清溪禹红娜</v>
          </cell>
          <cell r="W1598" t="str">
            <v/>
          </cell>
          <cell r="X1598" t="str">
            <v>清溪区</v>
          </cell>
          <cell r="Y1598">
            <v>0</v>
          </cell>
          <cell r="Z1598">
            <v>0</v>
          </cell>
          <cell r="AA1598" t="str">
            <v>清溪区</v>
          </cell>
          <cell r="AB1598" t="str">
            <v>18</v>
          </cell>
          <cell r="AC1598">
            <v>12</v>
          </cell>
          <cell r="AD1598">
            <v>24</v>
          </cell>
          <cell r="AE1598" t="str">
            <v>是</v>
          </cell>
          <cell r="AF1598" t="str">
            <v/>
          </cell>
          <cell r="AG1598" t="str">
            <v>价值宽带</v>
          </cell>
          <cell r="AH1598" t="str">
            <v>续本月</v>
          </cell>
          <cell r="AI1598" t="str">
            <v>是</v>
          </cell>
          <cell r="AJ1598">
            <v>13622625553</v>
          </cell>
          <cell r="AO1598">
            <v>0</v>
          </cell>
          <cell r="AR1598" t="str">
            <v>简沙洲区</v>
          </cell>
        </row>
        <row r="1599">
          <cell r="F1599">
            <v>13622691298</v>
          </cell>
          <cell r="G1599" t="str">
            <v>13622691298</v>
          </cell>
          <cell r="H1599" t="str">
            <v>刘家慧</v>
          </cell>
          <cell r="I1599" t="str">
            <v>预付费东莞住宅新装或续费888元包年，带宽12M</v>
          </cell>
          <cell r="J1599">
            <v>888</v>
          </cell>
          <cell r="K1599">
            <v>888</v>
          </cell>
          <cell r="L1599" t="str">
            <v>2012-06-05</v>
          </cell>
          <cell r="M1599">
            <v>42183</v>
          </cell>
          <cell r="N1599" t="str">
            <v>2016-06-28</v>
          </cell>
          <cell r="O1599" t="str">
            <v>2015-06-19</v>
          </cell>
          <cell r="P1599" t="str">
            <v>宽带预付费</v>
          </cell>
          <cell r="Q1599" t="str">
            <v>续费</v>
          </cell>
          <cell r="R1599" t="str">
            <v>当月充值</v>
          </cell>
          <cell r="S1599" t="str">
            <v>家庭用户</v>
          </cell>
          <cell r="T1599" t="str">
            <v>FTTH</v>
          </cell>
          <cell r="U1599" t="str">
            <v>尹桂花(yingh)</v>
          </cell>
          <cell r="V1599" t="str">
            <v>ZX清溪禹红娜</v>
          </cell>
          <cell r="W1599" t="str">
            <v/>
          </cell>
          <cell r="X1599" t="str">
            <v>清溪区</v>
          </cell>
          <cell r="Y1599">
            <v>0</v>
          </cell>
          <cell r="Z1599">
            <v>0</v>
          </cell>
          <cell r="AA1599" t="str">
            <v>清溪区</v>
          </cell>
          <cell r="AB1599" t="str">
            <v>19</v>
          </cell>
          <cell r="AC1599">
            <v>12</v>
          </cell>
          <cell r="AD1599">
            <v>12</v>
          </cell>
          <cell r="AE1599" t="str">
            <v>是</v>
          </cell>
          <cell r="AF1599" t="str">
            <v/>
          </cell>
          <cell r="AG1599" t="str">
            <v>价值宽带</v>
          </cell>
          <cell r="AH1599" t="str">
            <v>续本月</v>
          </cell>
          <cell r="AI1599" t="str">
            <v>是</v>
          </cell>
          <cell r="AJ1599">
            <v>13622691298</v>
          </cell>
          <cell r="AO1599">
            <v>0</v>
          </cell>
          <cell r="AR1599" t="str">
            <v>简沙洲区</v>
          </cell>
        </row>
        <row r="1600">
          <cell r="F1600">
            <v>13713205786</v>
          </cell>
          <cell r="G1600" t="str">
            <v>13713205786</v>
          </cell>
          <cell r="H1600" t="str">
            <v>王永兵</v>
          </cell>
          <cell r="I1600" t="str">
            <v>预付费东莞住宅新装或续费680元包年，带宽4M</v>
          </cell>
          <cell r="J1600">
            <v>680</v>
          </cell>
          <cell r="K1600">
            <v>680</v>
          </cell>
          <cell r="L1600" t="str">
            <v>2013-07-11</v>
          </cell>
          <cell r="M1600">
            <v>42196</v>
          </cell>
          <cell r="N1600" t="str">
            <v>2016-07-11</v>
          </cell>
          <cell r="O1600" t="str">
            <v>2015-06-21</v>
          </cell>
          <cell r="P1600" t="str">
            <v>宽带预付费</v>
          </cell>
          <cell r="Q1600" t="str">
            <v>续费</v>
          </cell>
          <cell r="R1600" t="str">
            <v>提前充值</v>
          </cell>
          <cell r="S1600" t="str">
            <v>家庭用户</v>
          </cell>
          <cell r="T1600" t="str">
            <v>(传统)XDSL</v>
          </cell>
          <cell r="U1600" t="str">
            <v>尹桂花(yingh)</v>
          </cell>
          <cell r="V1600" t="str">
            <v>ZX清溪禹红娜</v>
          </cell>
          <cell r="W1600" t="str">
            <v/>
          </cell>
          <cell r="X1600" t="str">
            <v>清溪区</v>
          </cell>
          <cell r="Y1600">
            <v>0</v>
          </cell>
          <cell r="Z1600">
            <v>0</v>
          </cell>
          <cell r="AA1600" t="str">
            <v>清溪区</v>
          </cell>
          <cell r="AB1600" t="str">
            <v>21</v>
          </cell>
          <cell r="AC1600">
            <v>4</v>
          </cell>
          <cell r="AD1600">
            <v>12</v>
          </cell>
          <cell r="AE1600" t="str">
            <v>否</v>
          </cell>
          <cell r="AF1600" t="str">
            <v/>
          </cell>
          <cell r="AG1600" t="str">
            <v>否</v>
          </cell>
          <cell r="AH1600" t="str">
            <v>续后期</v>
          </cell>
          <cell r="AI1600" t="str">
            <v>否</v>
          </cell>
          <cell r="AO1600">
            <v>0</v>
          </cell>
          <cell r="AR1600" t="str">
            <v>石美区</v>
          </cell>
        </row>
        <row r="1601">
          <cell r="F1601">
            <v>13713311528</v>
          </cell>
          <cell r="G1601" t="str">
            <v>13713311528</v>
          </cell>
          <cell r="H1601" t="str">
            <v>龚超云</v>
          </cell>
          <cell r="I1601" t="str">
            <v>预付费东莞精品宽带新装或续费免费体验1个月，带宽10M</v>
          </cell>
          <cell r="J1601">
            <v>888</v>
          </cell>
          <cell r="K1601">
            <v>888</v>
          </cell>
          <cell r="L1601" t="str">
            <v>2014-07-13</v>
          </cell>
          <cell r="M1601">
            <v>42198</v>
          </cell>
          <cell r="N1601" t="str">
            <v>2016-08-13</v>
          </cell>
          <cell r="O1601" t="str">
            <v>2015-06-16</v>
          </cell>
          <cell r="P1601" t="str">
            <v>宽带预付费</v>
          </cell>
          <cell r="Q1601" t="str">
            <v>续费</v>
          </cell>
          <cell r="R1601" t="str">
            <v>提前充值</v>
          </cell>
          <cell r="S1601" t="str">
            <v>家庭用户</v>
          </cell>
          <cell r="T1601" t="str">
            <v>FTTH</v>
          </cell>
          <cell r="U1601" t="str">
            <v>尹桂花(yingh)</v>
          </cell>
          <cell r="V1601" t="str">
            <v>ZX清溪何奇宝</v>
          </cell>
          <cell r="W1601" t="str">
            <v/>
          </cell>
          <cell r="X1601" t="str">
            <v>清溪区</v>
          </cell>
          <cell r="Y1601">
            <v>0</v>
          </cell>
          <cell r="Z1601">
            <v>0</v>
          </cell>
          <cell r="AA1601" t="str">
            <v>清溪区</v>
          </cell>
          <cell r="AB1601" t="str">
            <v>16</v>
          </cell>
          <cell r="AC1601">
            <v>10</v>
          </cell>
          <cell r="AD1601">
            <v>1</v>
          </cell>
          <cell r="AE1601" t="str">
            <v>是</v>
          </cell>
          <cell r="AF1601" t="str">
            <v/>
          </cell>
          <cell r="AG1601" t="str">
            <v>价值宽带</v>
          </cell>
          <cell r="AH1601" t="str">
            <v>续后期</v>
          </cell>
          <cell r="AI1601" t="str">
            <v>否</v>
          </cell>
          <cell r="AO1601">
            <v>0</v>
          </cell>
          <cell r="AR1601" t="str">
            <v>石美区</v>
          </cell>
        </row>
        <row r="1602">
          <cell r="F1602">
            <v>13744910940</v>
          </cell>
          <cell r="G1602" t="str">
            <v>13744910940</v>
          </cell>
          <cell r="H1602" t="str">
            <v>李学亮</v>
          </cell>
          <cell r="I1602" t="str">
            <v>预付费东莞住宅新装或续费888元包年，带宽12M</v>
          </cell>
          <cell r="J1602">
            <v>888</v>
          </cell>
          <cell r="K1602">
            <v>888</v>
          </cell>
          <cell r="L1602" t="str">
            <v>2010-01-11</v>
          </cell>
          <cell r="M1602">
            <v>42178</v>
          </cell>
          <cell r="N1602" t="str">
            <v>2016-06-23</v>
          </cell>
          <cell r="O1602" t="str">
            <v>2015-06-15</v>
          </cell>
          <cell r="P1602" t="str">
            <v>宽带预付费</v>
          </cell>
          <cell r="Q1602" t="str">
            <v>续费</v>
          </cell>
          <cell r="R1602" t="str">
            <v>提前充值</v>
          </cell>
          <cell r="S1602" t="str">
            <v>家庭用户</v>
          </cell>
          <cell r="T1602" t="str">
            <v>FTTH</v>
          </cell>
          <cell r="U1602" t="str">
            <v>尹桂花(yingh)</v>
          </cell>
          <cell r="V1602" t="str">
            <v>ZX清溪禹红娜</v>
          </cell>
          <cell r="W1602" t="str">
            <v>电商价值宽带营销</v>
          </cell>
          <cell r="X1602" t="str">
            <v>清溪区</v>
          </cell>
          <cell r="Y1602">
            <v>0</v>
          </cell>
          <cell r="Z1602">
            <v>0</v>
          </cell>
          <cell r="AA1602" t="str">
            <v>清溪区</v>
          </cell>
          <cell r="AB1602" t="str">
            <v>15</v>
          </cell>
          <cell r="AC1602">
            <v>12</v>
          </cell>
          <cell r="AD1602">
            <v>12</v>
          </cell>
          <cell r="AE1602" t="str">
            <v>是</v>
          </cell>
          <cell r="AF1602" t="str">
            <v/>
          </cell>
          <cell r="AG1602" t="str">
            <v>价值宽带</v>
          </cell>
          <cell r="AH1602" t="str">
            <v>续本月</v>
          </cell>
          <cell r="AI1602" t="str">
            <v>是</v>
          </cell>
          <cell r="AJ1602">
            <v>13744910940</v>
          </cell>
          <cell r="AO1602">
            <v>0</v>
          </cell>
          <cell r="AR1602" t="str">
            <v>富民区</v>
          </cell>
        </row>
        <row r="1603">
          <cell r="F1603">
            <v>13790360914</v>
          </cell>
          <cell r="G1603" t="str">
            <v>13790360914</v>
          </cell>
          <cell r="H1603" t="str">
            <v>李友祥</v>
          </cell>
          <cell r="I1603" t="str">
            <v>预付费东莞住宅新装或续费888元包年，带宽12M</v>
          </cell>
          <cell r="J1603">
            <v>888</v>
          </cell>
          <cell r="K1603">
            <v>888</v>
          </cell>
          <cell r="L1603" t="str">
            <v>2011-09-14</v>
          </cell>
          <cell r="M1603">
            <v>42179</v>
          </cell>
          <cell r="N1603" t="str">
            <v>2016-06-24</v>
          </cell>
          <cell r="O1603" t="str">
            <v>2015-06-23</v>
          </cell>
          <cell r="P1603" t="str">
            <v>宽带预付费</v>
          </cell>
          <cell r="Q1603" t="str">
            <v>续费</v>
          </cell>
          <cell r="R1603" t="str">
            <v>提前充值</v>
          </cell>
          <cell r="S1603" t="str">
            <v>家庭用户</v>
          </cell>
          <cell r="T1603" t="str">
            <v>FTTH</v>
          </cell>
          <cell r="U1603" t="str">
            <v>尹桂花(yingh)</v>
          </cell>
          <cell r="V1603" t="str">
            <v>ZX清溪禹红娜</v>
          </cell>
          <cell r="W1603" t="str">
            <v/>
          </cell>
          <cell r="X1603" t="str">
            <v>清溪区</v>
          </cell>
          <cell r="Y1603">
            <v>0</v>
          </cell>
          <cell r="Z1603">
            <v>0</v>
          </cell>
          <cell r="AA1603" t="str">
            <v>清溪区</v>
          </cell>
          <cell r="AB1603" t="str">
            <v>23</v>
          </cell>
          <cell r="AC1603">
            <v>12</v>
          </cell>
          <cell r="AD1603">
            <v>12</v>
          </cell>
          <cell r="AE1603" t="str">
            <v>是</v>
          </cell>
          <cell r="AF1603" t="str">
            <v/>
          </cell>
          <cell r="AG1603" t="str">
            <v>价值宽带</v>
          </cell>
          <cell r="AH1603" t="str">
            <v>续本月</v>
          </cell>
          <cell r="AI1603" t="str">
            <v>是</v>
          </cell>
          <cell r="AJ1603">
            <v>13790360914</v>
          </cell>
          <cell r="AO1603">
            <v>0</v>
          </cell>
          <cell r="AR1603" t="str">
            <v>简沙洲区</v>
          </cell>
        </row>
        <row r="1604">
          <cell r="F1604">
            <v>13827226569</v>
          </cell>
          <cell r="G1604" t="str">
            <v>13827226569</v>
          </cell>
          <cell r="H1604" t="str">
            <v>王斌</v>
          </cell>
          <cell r="I1604" t="str">
            <v>预付费东莞精品宽带新装或续费免费体验1个月，带宽10M</v>
          </cell>
          <cell r="J1604">
            <v>888</v>
          </cell>
          <cell r="K1604">
            <v>888</v>
          </cell>
          <cell r="L1604" t="str">
            <v>2013-07-09</v>
          </cell>
          <cell r="M1604">
            <v>42196</v>
          </cell>
          <cell r="N1604" t="str">
            <v>2016-08-11</v>
          </cell>
          <cell r="O1604" t="str">
            <v>2015-06-18</v>
          </cell>
          <cell r="P1604" t="str">
            <v>宽带预付费</v>
          </cell>
          <cell r="Q1604" t="str">
            <v>续费</v>
          </cell>
          <cell r="R1604" t="str">
            <v>提前充值</v>
          </cell>
          <cell r="S1604" t="str">
            <v>家庭用户</v>
          </cell>
          <cell r="T1604" t="str">
            <v>FTTH</v>
          </cell>
          <cell r="U1604" t="str">
            <v>尹桂花(yingh)</v>
          </cell>
          <cell r="V1604" t="str">
            <v>ZX清溪禹红娜</v>
          </cell>
          <cell r="W1604" t="str">
            <v/>
          </cell>
          <cell r="X1604" t="str">
            <v>清溪区</v>
          </cell>
          <cell r="Y1604">
            <v>0</v>
          </cell>
          <cell r="Z1604">
            <v>0</v>
          </cell>
          <cell r="AA1604" t="str">
            <v>清溪区</v>
          </cell>
          <cell r="AB1604" t="str">
            <v>18</v>
          </cell>
          <cell r="AC1604">
            <v>10</v>
          </cell>
          <cell r="AD1604">
            <v>1</v>
          </cell>
          <cell r="AE1604" t="str">
            <v>是</v>
          </cell>
          <cell r="AF1604" t="str">
            <v/>
          </cell>
          <cell r="AG1604" t="str">
            <v>价值宽带</v>
          </cell>
          <cell r="AH1604" t="str">
            <v>续后期</v>
          </cell>
          <cell r="AI1604" t="str">
            <v>否</v>
          </cell>
          <cell r="AO1604">
            <v>0</v>
          </cell>
          <cell r="AR1604" t="str">
            <v>低涌区</v>
          </cell>
        </row>
        <row r="1605">
          <cell r="F1605">
            <v>15099742093</v>
          </cell>
          <cell r="G1605" t="str">
            <v>15099742093</v>
          </cell>
          <cell r="H1605" t="str">
            <v>徐良早</v>
          </cell>
          <cell r="I1605" t="str">
            <v>预付费东莞住宅新装或续费680元包年，带宽4M</v>
          </cell>
          <cell r="J1605">
            <v>680</v>
          </cell>
          <cell r="K1605">
            <v>680</v>
          </cell>
          <cell r="L1605" t="str">
            <v>2014-06-18</v>
          </cell>
          <cell r="M1605">
            <v>42173</v>
          </cell>
          <cell r="N1605" t="str">
            <v>2016-06-22</v>
          </cell>
          <cell r="O1605" t="str">
            <v>2015-06-22</v>
          </cell>
          <cell r="P1605" t="str">
            <v>宽带预付费</v>
          </cell>
          <cell r="Q1605" t="str">
            <v>续费</v>
          </cell>
          <cell r="R1605" t="str">
            <v>往月充值</v>
          </cell>
          <cell r="S1605" t="str">
            <v>家庭用户</v>
          </cell>
          <cell r="T1605" t="str">
            <v>(传统)XDSL</v>
          </cell>
          <cell r="U1605" t="str">
            <v>尹桂花(yingh)</v>
          </cell>
          <cell r="V1605" t="str">
            <v>ZX清溪禹红娜</v>
          </cell>
          <cell r="W1605" t="str">
            <v/>
          </cell>
          <cell r="X1605" t="str">
            <v>清溪区</v>
          </cell>
          <cell r="Y1605">
            <v>0</v>
          </cell>
          <cell r="Z1605">
            <v>0</v>
          </cell>
          <cell r="AA1605" t="str">
            <v>清溪区</v>
          </cell>
          <cell r="AB1605" t="str">
            <v>22</v>
          </cell>
          <cell r="AC1605">
            <v>4</v>
          </cell>
          <cell r="AD1605">
            <v>12</v>
          </cell>
          <cell r="AE1605" t="str">
            <v>否</v>
          </cell>
          <cell r="AF1605" t="str">
            <v/>
          </cell>
          <cell r="AG1605" t="str">
            <v>否</v>
          </cell>
          <cell r="AH1605" t="str">
            <v>续本月</v>
          </cell>
          <cell r="AI1605" t="str">
            <v>否</v>
          </cell>
          <cell r="AO1605">
            <v>0</v>
          </cell>
          <cell r="AR1605" t="str">
            <v>恒丰区</v>
          </cell>
        </row>
        <row r="1606">
          <cell r="F1606">
            <v>15112787723</v>
          </cell>
          <cell r="G1606" t="str">
            <v>15112787723</v>
          </cell>
          <cell r="H1606" t="str">
            <v>罗愿笑</v>
          </cell>
          <cell r="I1606" t="str">
            <v>预付费东莞住宅新装或续费1498元包年，带宽50M(独享家庭版)</v>
          </cell>
          <cell r="J1606">
            <v>1498</v>
          </cell>
          <cell r="K1606">
            <v>1498</v>
          </cell>
          <cell r="L1606" t="str">
            <v>2014-07-09</v>
          </cell>
          <cell r="M1606">
            <v>42194</v>
          </cell>
          <cell r="N1606" t="str">
            <v>2016-07-09</v>
          </cell>
          <cell r="O1606" t="str">
            <v>2015-06-17</v>
          </cell>
          <cell r="P1606" t="str">
            <v>宽带预付费</v>
          </cell>
          <cell r="Q1606" t="str">
            <v>续费</v>
          </cell>
          <cell r="R1606" t="str">
            <v>提前充值</v>
          </cell>
          <cell r="S1606" t="str">
            <v>家庭用户</v>
          </cell>
          <cell r="T1606" t="str">
            <v>FTTH</v>
          </cell>
          <cell r="U1606" t="str">
            <v>尹桂花(yingh)</v>
          </cell>
          <cell r="V1606" t="str">
            <v>ZX清溪禹红娜</v>
          </cell>
          <cell r="W1606" t="str">
            <v/>
          </cell>
          <cell r="X1606" t="str">
            <v>清溪区</v>
          </cell>
          <cell r="Y1606">
            <v>0</v>
          </cell>
          <cell r="Z1606">
            <v>0</v>
          </cell>
          <cell r="AA1606" t="str">
            <v>清溪区</v>
          </cell>
          <cell r="AB1606" t="str">
            <v>17</v>
          </cell>
          <cell r="AC1606">
            <v>50</v>
          </cell>
          <cell r="AD1606">
            <v>12</v>
          </cell>
          <cell r="AE1606" t="str">
            <v>是</v>
          </cell>
          <cell r="AF1606" t="str">
            <v/>
          </cell>
          <cell r="AG1606" t="str">
            <v>价值宽带</v>
          </cell>
          <cell r="AH1606" t="str">
            <v>续后期</v>
          </cell>
          <cell r="AI1606" t="str">
            <v>否</v>
          </cell>
          <cell r="AO1606">
            <v>0</v>
          </cell>
          <cell r="AR1606" t="str">
            <v>光润区</v>
          </cell>
        </row>
        <row r="1607">
          <cell r="F1607">
            <v>15262882179</v>
          </cell>
          <cell r="G1607" t="str">
            <v>15262882179</v>
          </cell>
          <cell r="H1607" t="str">
            <v>李雄春</v>
          </cell>
          <cell r="I1607" t="str">
            <v>预付费东莞住宅新装或续费1498元包年，带宽50M(独享家庭版)</v>
          </cell>
          <cell r="J1607">
            <v>1498</v>
          </cell>
          <cell r="K1607">
            <v>1498</v>
          </cell>
          <cell r="L1607" t="str">
            <v>2013-06-30</v>
          </cell>
          <cell r="M1607">
            <v>42185</v>
          </cell>
          <cell r="N1607" t="str">
            <v>2016-06-30</v>
          </cell>
          <cell r="O1607" t="str">
            <v>2015-06-16</v>
          </cell>
          <cell r="P1607" t="str">
            <v>宽带预付费</v>
          </cell>
          <cell r="Q1607" t="str">
            <v>续费</v>
          </cell>
          <cell r="R1607" t="str">
            <v>提前充值</v>
          </cell>
          <cell r="S1607" t="str">
            <v>家庭用户</v>
          </cell>
          <cell r="T1607" t="str">
            <v>FTTH</v>
          </cell>
          <cell r="U1607" t="str">
            <v>尹桂花(yingh)</v>
          </cell>
          <cell r="V1607" t="str">
            <v>ZX清溪禹红娜</v>
          </cell>
          <cell r="W1607" t="str">
            <v/>
          </cell>
          <cell r="X1607" t="str">
            <v>清溪区</v>
          </cell>
          <cell r="Y1607">
            <v>0</v>
          </cell>
          <cell r="Z1607">
            <v>0</v>
          </cell>
          <cell r="AA1607" t="str">
            <v>清溪区</v>
          </cell>
          <cell r="AB1607" t="str">
            <v>16</v>
          </cell>
          <cell r="AC1607">
            <v>50</v>
          </cell>
          <cell r="AD1607">
            <v>12</v>
          </cell>
          <cell r="AE1607" t="str">
            <v>是</v>
          </cell>
          <cell r="AF1607" t="str">
            <v/>
          </cell>
          <cell r="AG1607" t="str">
            <v>价值宽带</v>
          </cell>
          <cell r="AH1607" t="str">
            <v>续本月</v>
          </cell>
          <cell r="AI1607" t="str">
            <v>是</v>
          </cell>
          <cell r="AJ1607">
            <v>15262882179</v>
          </cell>
          <cell r="AO1607">
            <v>0</v>
          </cell>
          <cell r="AR1607" t="str">
            <v>低涌区</v>
          </cell>
        </row>
        <row r="1608">
          <cell r="F1608">
            <v>18822889527</v>
          </cell>
          <cell r="G1608" t="str">
            <v>18822889527</v>
          </cell>
          <cell r="H1608" t="str">
            <v>邱伟豪</v>
          </cell>
          <cell r="I1608" t="str">
            <v>预付费东莞住宅新装或续费888元包年，带宽12M</v>
          </cell>
          <cell r="J1608">
            <v>888</v>
          </cell>
          <cell r="K1608">
            <v>888</v>
          </cell>
          <cell r="L1608" t="str">
            <v>2014-12-15</v>
          </cell>
          <cell r="M1608">
            <v>42170</v>
          </cell>
          <cell r="N1608" t="str">
            <v>2016-06-16</v>
          </cell>
          <cell r="O1608" t="str">
            <v>2015-06-16</v>
          </cell>
          <cell r="P1608" t="str">
            <v>宽带预付费</v>
          </cell>
          <cell r="Q1608" t="str">
            <v>续费</v>
          </cell>
          <cell r="R1608" t="str">
            <v>往月充值</v>
          </cell>
          <cell r="S1608" t="str">
            <v>家庭用户</v>
          </cell>
          <cell r="T1608" t="str">
            <v>FTTH</v>
          </cell>
          <cell r="U1608" t="str">
            <v>尹桂花(yingh)</v>
          </cell>
          <cell r="V1608" t="str">
            <v>ZX清溪禹红娜</v>
          </cell>
          <cell r="W1608" t="str">
            <v/>
          </cell>
          <cell r="X1608" t="str">
            <v>清溪区</v>
          </cell>
          <cell r="Y1608">
            <v>0</v>
          </cell>
          <cell r="Z1608">
            <v>0</v>
          </cell>
          <cell r="AA1608" t="str">
            <v>清溪区</v>
          </cell>
          <cell r="AB1608" t="str">
            <v>16</v>
          </cell>
          <cell r="AC1608">
            <v>12</v>
          </cell>
          <cell r="AD1608">
            <v>12</v>
          </cell>
          <cell r="AE1608" t="str">
            <v>是</v>
          </cell>
          <cell r="AF1608" t="str">
            <v/>
          </cell>
          <cell r="AG1608" t="str">
            <v>价值宽带</v>
          </cell>
          <cell r="AH1608" t="str">
            <v>续本月</v>
          </cell>
          <cell r="AI1608" t="str">
            <v>是</v>
          </cell>
          <cell r="AJ1608">
            <v>18822889527</v>
          </cell>
          <cell r="AO1608">
            <v>0</v>
          </cell>
          <cell r="AR1608" t="str">
            <v>低涌区</v>
          </cell>
        </row>
        <row r="1609">
          <cell r="F1609">
            <v>13415955262</v>
          </cell>
          <cell r="G1609" t="str">
            <v>13415955262</v>
          </cell>
          <cell r="H1609" t="str">
            <v>李永东</v>
          </cell>
          <cell r="I1609" t="str">
            <v>预付费东莞住宅新装或续费888元包年，带宽12M</v>
          </cell>
          <cell r="J1609">
            <v>888</v>
          </cell>
          <cell r="K1609">
            <v>888</v>
          </cell>
          <cell r="L1609" t="str">
            <v>2011-07-02</v>
          </cell>
          <cell r="M1609">
            <v>42188</v>
          </cell>
          <cell r="N1609" t="str">
            <v>2016-07-03</v>
          </cell>
          <cell r="O1609" t="str">
            <v>2015-06-17</v>
          </cell>
          <cell r="P1609" t="str">
            <v>宽带预付费</v>
          </cell>
          <cell r="Q1609" t="str">
            <v>续费</v>
          </cell>
          <cell r="R1609" t="str">
            <v>提前充值</v>
          </cell>
          <cell r="S1609" t="str">
            <v>家庭用户</v>
          </cell>
          <cell r="T1609" t="str">
            <v>FTTH</v>
          </cell>
          <cell r="U1609" t="str">
            <v>尹桂花(yingh)</v>
          </cell>
          <cell r="V1609" t="str">
            <v>ZX清溪吴宇帅</v>
          </cell>
          <cell r="W1609" t="str">
            <v/>
          </cell>
          <cell r="X1609" t="str">
            <v>清溪区</v>
          </cell>
          <cell r="Y1609">
            <v>0</v>
          </cell>
          <cell r="Z1609">
            <v>0</v>
          </cell>
          <cell r="AA1609" t="str">
            <v>清溪区</v>
          </cell>
          <cell r="AB1609" t="str">
            <v>17</v>
          </cell>
          <cell r="AC1609">
            <v>12</v>
          </cell>
          <cell r="AD1609">
            <v>12</v>
          </cell>
          <cell r="AE1609" t="str">
            <v>是</v>
          </cell>
          <cell r="AF1609" t="str">
            <v/>
          </cell>
          <cell r="AG1609" t="str">
            <v>价值宽带</v>
          </cell>
          <cell r="AH1609" t="str">
            <v>续后期</v>
          </cell>
          <cell r="AI1609" t="str">
            <v>否</v>
          </cell>
          <cell r="AO1609">
            <v>0</v>
          </cell>
          <cell r="AR1609" t="str">
            <v>西联区</v>
          </cell>
        </row>
        <row r="1610">
          <cell r="F1610">
            <v>13717396911</v>
          </cell>
          <cell r="G1610" t="str">
            <v>13717396911</v>
          </cell>
          <cell r="H1610" t="str">
            <v>李桂芳</v>
          </cell>
          <cell r="I1610" t="str">
            <v>预付费东莞住宅新装或续费888元包年，带宽12M</v>
          </cell>
          <cell r="J1610">
            <v>888</v>
          </cell>
          <cell r="K1610">
            <v>888</v>
          </cell>
          <cell r="L1610" t="str">
            <v>2013-06-14</v>
          </cell>
          <cell r="M1610">
            <v>42169</v>
          </cell>
          <cell r="N1610" t="str">
            <v>2016-06-15</v>
          </cell>
          <cell r="O1610" t="str">
            <v>2015-06-15</v>
          </cell>
          <cell r="P1610" t="str">
            <v>宽带预付费</v>
          </cell>
          <cell r="Q1610" t="str">
            <v>续费</v>
          </cell>
          <cell r="R1610" t="str">
            <v>往月充值</v>
          </cell>
          <cell r="S1610" t="str">
            <v>家庭用户</v>
          </cell>
          <cell r="T1610" t="str">
            <v>FTTH</v>
          </cell>
          <cell r="U1610" t="str">
            <v>尹桂花(yingh)</v>
          </cell>
          <cell r="V1610" t="str">
            <v>ZX清溪吴宇帅</v>
          </cell>
          <cell r="W1610" t="str">
            <v/>
          </cell>
          <cell r="X1610" t="str">
            <v>清溪区</v>
          </cell>
          <cell r="Y1610">
            <v>0</v>
          </cell>
          <cell r="Z1610">
            <v>0</v>
          </cell>
          <cell r="AA1610" t="str">
            <v>清溪区</v>
          </cell>
          <cell r="AB1610" t="str">
            <v>15</v>
          </cell>
          <cell r="AC1610">
            <v>12</v>
          </cell>
          <cell r="AD1610">
            <v>12</v>
          </cell>
          <cell r="AE1610" t="str">
            <v>是</v>
          </cell>
          <cell r="AF1610" t="str">
            <v/>
          </cell>
          <cell r="AG1610" t="str">
            <v>价值宽带</v>
          </cell>
          <cell r="AH1610" t="str">
            <v>续本月</v>
          </cell>
          <cell r="AI1610" t="str">
            <v>是</v>
          </cell>
          <cell r="AJ1610">
            <v>13717396911</v>
          </cell>
          <cell r="AO1610">
            <v>0</v>
          </cell>
          <cell r="AR1610" t="str">
            <v>西联区</v>
          </cell>
        </row>
        <row r="1611">
          <cell r="F1611">
            <v>13560677526</v>
          </cell>
          <cell r="G1611" t="str">
            <v>13560677526</v>
          </cell>
          <cell r="H1611" t="str">
            <v>黄建华</v>
          </cell>
          <cell r="I1611" t="str">
            <v>预付费东莞精品宽带新装或续费免费体验1个月，带宽10M</v>
          </cell>
          <cell r="J1611">
            <v>888</v>
          </cell>
          <cell r="K1611">
            <v>888</v>
          </cell>
          <cell r="L1611" t="str">
            <v>2014-07-09</v>
          </cell>
          <cell r="M1611">
            <v>42194</v>
          </cell>
          <cell r="N1611" t="str">
            <v>2016-08-09</v>
          </cell>
          <cell r="O1611" t="str">
            <v>2015-06-19</v>
          </cell>
          <cell r="P1611" t="str">
            <v>宽带预付费</v>
          </cell>
          <cell r="Q1611" t="str">
            <v>续费</v>
          </cell>
          <cell r="R1611" t="str">
            <v>提前充值</v>
          </cell>
          <cell r="S1611" t="str">
            <v>家庭用户</v>
          </cell>
          <cell r="T1611" t="str">
            <v>FTTH</v>
          </cell>
          <cell r="U1611" t="str">
            <v>尹桂花(yingh)</v>
          </cell>
          <cell r="V1611" t="str">
            <v>ZX清溪吴宇帅</v>
          </cell>
          <cell r="W1611" t="str">
            <v/>
          </cell>
          <cell r="X1611" t="str">
            <v>清溪区</v>
          </cell>
          <cell r="Y1611">
            <v>0</v>
          </cell>
          <cell r="Z1611">
            <v>0</v>
          </cell>
          <cell r="AA1611" t="str">
            <v>清溪区</v>
          </cell>
          <cell r="AB1611" t="str">
            <v>19</v>
          </cell>
          <cell r="AC1611">
            <v>10</v>
          </cell>
          <cell r="AD1611">
            <v>1</v>
          </cell>
          <cell r="AE1611" t="str">
            <v>是</v>
          </cell>
          <cell r="AF1611" t="str">
            <v/>
          </cell>
          <cell r="AG1611" t="str">
            <v>价值宽带</v>
          </cell>
          <cell r="AH1611" t="str">
            <v>续后期</v>
          </cell>
          <cell r="AI1611" t="str">
            <v>否</v>
          </cell>
          <cell r="AO1611">
            <v>0</v>
          </cell>
          <cell r="AR1611" t="str">
            <v>西联区</v>
          </cell>
        </row>
        <row r="1612">
          <cell r="F1612">
            <v>13556758818</v>
          </cell>
          <cell r="G1612" t="str">
            <v>13556758818</v>
          </cell>
          <cell r="H1612" t="str">
            <v>东莞市东发劳务派遣有限公司</v>
          </cell>
          <cell r="I1612" t="str">
            <v>预付费东莞住宅新装或续费888元包年，带宽12M</v>
          </cell>
          <cell r="J1612">
            <v>888</v>
          </cell>
          <cell r="K1612">
            <v>888</v>
          </cell>
          <cell r="L1612" t="str">
            <v>2014-06-25</v>
          </cell>
          <cell r="M1612">
            <v>42180</v>
          </cell>
          <cell r="N1612" t="str">
            <v>2016-06-25</v>
          </cell>
          <cell r="O1612" t="str">
            <v>2015-06-18</v>
          </cell>
          <cell r="P1612" t="str">
            <v>宽带预付费</v>
          </cell>
          <cell r="Q1612" t="str">
            <v>续费</v>
          </cell>
          <cell r="R1612" t="str">
            <v>提前充值</v>
          </cell>
          <cell r="S1612" t="str">
            <v>家庭用户</v>
          </cell>
          <cell r="T1612" t="str">
            <v>FTTH</v>
          </cell>
          <cell r="U1612" t="str">
            <v>尹桂花(yingh)</v>
          </cell>
          <cell r="V1612" t="str">
            <v>ZX清溪吴宇帅</v>
          </cell>
          <cell r="W1612" t="str">
            <v/>
          </cell>
          <cell r="X1612" t="str">
            <v>清溪区</v>
          </cell>
          <cell r="Y1612">
            <v>0</v>
          </cell>
          <cell r="Z1612">
            <v>0</v>
          </cell>
          <cell r="AA1612" t="str">
            <v>清溪区</v>
          </cell>
          <cell r="AB1612" t="str">
            <v>18</v>
          </cell>
          <cell r="AC1612">
            <v>12</v>
          </cell>
          <cell r="AD1612">
            <v>12</v>
          </cell>
          <cell r="AE1612" t="str">
            <v>是</v>
          </cell>
          <cell r="AF1612" t="str">
            <v/>
          </cell>
          <cell r="AG1612" t="str">
            <v>价值宽带</v>
          </cell>
          <cell r="AH1612" t="str">
            <v>续本月</v>
          </cell>
          <cell r="AI1612" t="str">
            <v>是</v>
          </cell>
          <cell r="AJ1612">
            <v>13556758818</v>
          </cell>
          <cell r="AO1612">
            <v>0</v>
          </cell>
          <cell r="AR1612" t="str">
            <v>低涌区</v>
          </cell>
        </row>
        <row r="1613">
          <cell r="F1613">
            <v>18826402010</v>
          </cell>
          <cell r="G1613" t="str">
            <v>18826402010</v>
          </cell>
          <cell r="H1613" t="str">
            <v>王志权</v>
          </cell>
          <cell r="I1613" t="str">
            <v>预付费东莞住宅新装或续费888元包年，带宽12M</v>
          </cell>
          <cell r="J1613">
            <v>888</v>
          </cell>
          <cell r="K1613">
            <v>888</v>
          </cell>
          <cell r="L1613" t="str">
            <v>2014-06-18</v>
          </cell>
          <cell r="M1613">
            <v>42173</v>
          </cell>
          <cell r="N1613" t="str">
            <v>2016-06-18</v>
          </cell>
          <cell r="O1613" t="str">
            <v>2015-06-17</v>
          </cell>
          <cell r="P1613" t="str">
            <v>宽带预付费</v>
          </cell>
          <cell r="Q1613" t="str">
            <v>续费</v>
          </cell>
          <cell r="R1613" t="str">
            <v>提前充值</v>
          </cell>
          <cell r="S1613" t="str">
            <v>家庭用户</v>
          </cell>
          <cell r="T1613" t="str">
            <v>FTTH</v>
          </cell>
          <cell r="U1613" t="str">
            <v>尹桂花(yingh)</v>
          </cell>
          <cell r="V1613" t="str">
            <v>ZX清溪吴宇帅</v>
          </cell>
          <cell r="W1613" t="str">
            <v/>
          </cell>
          <cell r="X1613" t="str">
            <v>清溪区</v>
          </cell>
          <cell r="Y1613">
            <v>0</v>
          </cell>
          <cell r="Z1613">
            <v>0</v>
          </cell>
          <cell r="AA1613" t="str">
            <v>清溪区</v>
          </cell>
          <cell r="AB1613" t="str">
            <v>17</v>
          </cell>
          <cell r="AC1613">
            <v>12</v>
          </cell>
          <cell r="AD1613">
            <v>12</v>
          </cell>
          <cell r="AE1613" t="str">
            <v>是</v>
          </cell>
          <cell r="AF1613" t="str">
            <v/>
          </cell>
          <cell r="AG1613" t="str">
            <v>价值宽带</v>
          </cell>
          <cell r="AH1613" t="str">
            <v>续本月</v>
          </cell>
          <cell r="AI1613" t="str">
            <v>是</v>
          </cell>
          <cell r="AJ1613">
            <v>18826402010</v>
          </cell>
          <cell r="AO1613">
            <v>0</v>
          </cell>
          <cell r="AR1613" t="str">
            <v>西联区</v>
          </cell>
        </row>
        <row r="1614">
          <cell r="F1614">
            <v>18865168169</v>
          </cell>
          <cell r="G1614" t="str">
            <v>18865168169</v>
          </cell>
          <cell r="H1614" t="str">
            <v>方兵</v>
          </cell>
          <cell r="I1614" t="str">
            <v>预付费东莞精品宽带新装或续费免费体验1个月，带宽20M</v>
          </cell>
          <cell r="J1614">
            <v>1398</v>
          </cell>
          <cell r="K1614">
            <v>1398</v>
          </cell>
          <cell r="L1614" t="str">
            <v>2014-07-04</v>
          </cell>
          <cell r="M1614">
            <v>42189</v>
          </cell>
          <cell r="N1614" t="str">
            <v>2016-10-04</v>
          </cell>
          <cell r="O1614" t="str">
            <v>2015-06-23</v>
          </cell>
          <cell r="P1614" t="str">
            <v>宽带预付费</v>
          </cell>
          <cell r="Q1614" t="str">
            <v>续费</v>
          </cell>
          <cell r="R1614" t="str">
            <v>提前充值</v>
          </cell>
          <cell r="S1614" t="str">
            <v>家庭用户</v>
          </cell>
          <cell r="T1614" t="str">
            <v>FTTH</v>
          </cell>
          <cell r="U1614" t="str">
            <v>尹桂花(yingh)</v>
          </cell>
          <cell r="V1614" t="str">
            <v>ZX清溪吴宇帅</v>
          </cell>
          <cell r="W1614" t="str">
            <v/>
          </cell>
          <cell r="X1614" t="str">
            <v>清溪区</v>
          </cell>
          <cell r="Y1614">
            <v>0</v>
          </cell>
          <cell r="Z1614">
            <v>0</v>
          </cell>
          <cell r="AA1614" t="str">
            <v>清溪区</v>
          </cell>
          <cell r="AB1614" t="str">
            <v>23</v>
          </cell>
          <cell r="AC1614">
            <v>20</v>
          </cell>
          <cell r="AD1614">
            <v>1</v>
          </cell>
          <cell r="AE1614" t="str">
            <v>是</v>
          </cell>
          <cell r="AF1614" t="str">
            <v/>
          </cell>
          <cell r="AG1614" t="str">
            <v>价值宽带</v>
          </cell>
          <cell r="AH1614" t="str">
            <v>续后期</v>
          </cell>
          <cell r="AI1614" t="str">
            <v>否</v>
          </cell>
          <cell r="AO1614">
            <v>0</v>
          </cell>
          <cell r="AR1614" t="str">
            <v>牛鼓区</v>
          </cell>
        </row>
        <row r="1615">
          <cell r="F1615">
            <v>13662957171</v>
          </cell>
          <cell r="G1615" t="str">
            <v>13662957171</v>
          </cell>
          <cell r="H1615" t="str">
            <v>陈进陆</v>
          </cell>
          <cell r="I1615" t="str">
            <v>预付费东莞精品宽带新装或续费免费体验1个月，带宽10M</v>
          </cell>
          <cell r="J1615">
            <v>1088</v>
          </cell>
          <cell r="K1615">
            <v>1088</v>
          </cell>
          <cell r="L1615" t="str">
            <v>2013-06-29</v>
          </cell>
          <cell r="M1615">
            <v>42184</v>
          </cell>
          <cell r="N1615" t="str">
            <v>2016-09-29</v>
          </cell>
          <cell r="O1615" t="str">
            <v>2015-06-17</v>
          </cell>
          <cell r="P1615" t="str">
            <v>宽带预付费</v>
          </cell>
          <cell r="Q1615" t="str">
            <v>续费</v>
          </cell>
          <cell r="R1615" t="str">
            <v>提前充值</v>
          </cell>
          <cell r="S1615" t="str">
            <v>家庭用户</v>
          </cell>
          <cell r="T1615" t="str">
            <v>FTTH</v>
          </cell>
          <cell r="U1615" t="str">
            <v>尹桂花(yingh)</v>
          </cell>
          <cell r="V1615" t="str">
            <v>ZX清溪吴宇帅</v>
          </cell>
          <cell r="W1615" t="str">
            <v/>
          </cell>
          <cell r="X1615" t="str">
            <v>清溪区</v>
          </cell>
          <cell r="Y1615">
            <v>0</v>
          </cell>
          <cell r="Z1615">
            <v>0</v>
          </cell>
          <cell r="AA1615" t="str">
            <v>清溪区</v>
          </cell>
          <cell r="AB1615" t="str">
            <v>17</v>
          </cell>
          <cell r="AC1615">
            <v>10</v>
          </cell>
          <cell r="AD1615">
            <v>1</v>
          </cell>
          <cell r="AE1615" t="str">
            <v>是</v>
          </cell>
          <cell r="AF1615" t="str">
            <v/>
          </cell>
          <cell r="AG1615" t="str">
            <v>价值宽带</v>
          </cell>
          <cell r="AH1615" t="str">
            <v>续本月</v>
          </cell>
          <cell r="AI1615" t="str">
            <v>是</v>
          </cell>
          <cell r="AJ1615">
            <v>13662957171</v>
          </cell>
          <cell r="AO1615">
            <v>0</v>
          </cell>
          <cell r="AR1615" t="str">
            <v>牛鼓区</v>
          </cell>
        </row>
        <row r="1616">
          <cell r="F1616">
            <v>13846995389</v>
          </cell>
          <cell r="G1616" t="str">
            <v>13846995389</v>
          </cell>
          <cell r="H1616" t="str">
            <v>韦恩法</v>
          </cell>
          <cell r="I1616" t="str">
            <v>预付费东莞住宅新装或续费1408元包2年，带宽12M</v>
          </cell>
          <cell r="J1616">
            <v>1408</v>
          </cell>
          <cell r="K1616">
            <v>1408</v>
          </cell>
          <cell r="L1616" t="str">
            <v>2013-03-25</v>
          </cell>
          <cell r="M1616">
            <v>42171</v>
          </cell>
          <cell r="N1616" t="str">
            <v>2017-06-17</v>
          </cell>
          <cell r="O1616" t="str">
            <v>2015-06-17</v>
          </cell>
          <cell r="P1616" t="str">
            <v>宽带预付费</v>
          </cell>
          <cell r="Q1616" t="str">
            <v>续费</v>
          </cell>
          <cell r="R1616" t="str">
            <v>往月充值</v>
          </cell>
          <cell r="S1616" t="str">
            <v>家庭用户</v>
          </cell>
          <cell r="T1616" t="str">
            <v>FTTH</v>
          </cell>
          <cell r="U1616" t="str">
            <v>尹桂花(yingh)</v>
          </cell>
          <cell r="V1616" t="str">
            <v>ZX清溪吴宇帅</v>
          </cell>
          <cell r="W1616" t="str">
            <v/>
          </cell>
          <cell r="X1616" t="str">
            <v>清溪区</v>
          </cell>
          <cell r="Y1616">
            <v>0</v>
          </cell>
          <cell r="Z1616">
            <v>0</v>
          </cell>
          <cell r="AA1616" t="str">
            <v>清溪区</v>
          </cell>
          <cell r="AB1616" t="str">
            <v>17</v>
          </cell>
          <cell r="AC1616">
            <v>12</v>
          </cell>
          <cell r="AD1616">
            <v>24</v>
          </cell>
          <cell r="AE1616" t="str">
            <v>是</v>
          </cell>
          <cell r="AF1616" t="str">
            <v/>
          </cell>
          <cell r="AG1616" t="str">
            <v>价值宽带</v>
          </cell>
          <cell r="AH1616" t="str">
            <v>续本月</v>
          </cell>
          <cell r="AI1616" t="str">
            <v>是</v>
          </cell>
          <cell r="AJ1616">
            <v>13846995389</v>
          </cell>
          <cell r="AO1616">
            <v>0</v>
          </cell>
          <cell r="AR1616" t="str">
            <v>牛鼓区</v>
          </cell>
        </row>
        <row r="1617">
          <cell r="F1617">
            <v>13650337469</v>
          </cell>
          <cell r="G1617" t="str">
            <v>13650337469</v>
          </cell>
          <cell r="H1617" t="str">
            <v>李建</v>
          </cell>
          <cell r="I1617" t="str">
            <v>预付费东莞住宅新装或续费888元包年，带宽12M</v>
          </cell>
          <cell r="J1617">
            <v>888</v>
          </cell>
          <cell r="K1617">
            <v>888</v>
          </cell>
          <cell r="L1617" t="str">
            <v>2013-07-23</v>
          </cell>
          <cell r="M1617">
            <v>42208</v>
          </cell>
          <cell r="N1617" t="str">
            <v>2016-07-23</v>
          </cell>
          <cell r="O1617" t="str">
            <v>2015-06-15</v>
          </cell>
          <cell r="P1617" t="str">
            <v>宽带预付费</v>
          </cell>
          <cell r="Q1617" t="str">
            <v>续费</v>
          </cell>
          <cell r="R1617" t="str">
            <v>提前充值</v>
          </cell>
          <cell r="S1617" t="str">
            <v>家庭用户</v>
          </cell>
          <cell r="T1617" t="str">
            <v>FTTH</v>
          </cell>
          <cell r="U1617" t="str">
            <v>李燕舞(liyw)</v>
          </cell>
          <cell r="V1617" t="str">
            <v>ZX塘厦肖忠</v>
          </cell>
          <cell r="W1617" t="str">
            <v>电商价值宽带营销</v>
          </cell>
          <cell r="X1617" t="str">
            <v>塘厦区</v>
          </cell>
          <cell r="Y1617">
            <v>0</v>
          </cell>
          <cell r="Z1617">
            <v>0</v>
          </cell>
          <cell r="AA1617" t="str">
            <v>塘厦区</v>
          </cell>
          <cell r="AB1617" t="str">
            <v>15</v>
          </cell>
          <cell r="AC1617">
            <v>12</v>
          </cell>
          <cell r="AD1617">
            <v>12</v>
          </cell>
          <cell r="AE1617" t="str">
            <v>是</v>
          </cell>
          <cell r="AF1617" t="str">
            <v/>
          </cell>
          <cell r="AG1617" t="str">
            <v>价值宽带</v>
          </cell>
          <cell r="AH1617" t="str">
            <v>续后期</v>
          </cell>
          <cell r="AI1617" t="str">
            <v>否</v>
          </cell>
          <cell r="AO1617">
            <v>0</v>
          </cell>
          <cell r="AR1617" t="str">
            <v>简沙洲区</v>
          </cell>
        </row>
        <row r="1618">
          <cell r="F1618">
            <v>13890590577</v>
          </cell>
          <cell r="G1618" t="str">
            <v>13890590577</v>
          </cell>
          <cell r="H1618" t="str">
            <v>罗庆</v>
          </cell>
          <cell r="I1618" t="str">
            <v>预付费东莞住宅新装或续费888元包年，带宽12M</v>
          </cell>
          <cell r="J1618">
            <v>888</v>
          </cell>
          <cell r="K1618">
            <v>888</v>
          </cell>
          <cell r="L1618" t="str">
            <v>2013-03-03</v>
          </cell>
          <cell r="M1618">
            <v>42173</v>
          </cell>
          <cell r="N1618" t="str">
            <v>2016-06-20</v>
          </cell>
          <cell r="O1618" t="str">
            <v>2015-06-20</v>
          </cell>
          <cell r="P1618" t="str">
            <v>宽带预付费</v>
          </cell>
          <cell r="Q1618" t="str">
            <v>续费</v>
          </cell>
          <cell r="R1618" t="str">
            <v>当月充值</v>
          </cell>
          <cell r="S1618" t="str">
            <v>家庭用户</v>
          </cell>
          <cell r="T1618" t="str">
            <v>FTTH</v>
          </cell>
          <cell r="U1618" t="str">
            <v>李燕舞(liyw)</v>
          </cell>
          <cell r="V1618" t="str">
            <v>DL环宇通信</v>
          </cell>
          <cell r="W1618" t="str">
            <v>电商价值宽带营销</v>
          </cell>
          <cell r="X1618" t="str">
            <v>塘厦区</v>
          </cell>
          <cell r="Y1618">
            <v>0</v>
          </cell>
          <cell r="Z1618">
            <v>0</v>
          </cell>
          <cell r="AA1618" t="str">
            <v>塘厦区</v>
          </cell>
          <cell r="AB1618" t="str">
            <v>20</v>
          </cell>
          <cell r="AC1618">
            <v>12</v>
          </cell>
          <cell r="AD1618">
            <v>12</v>
          </cell>
          <cell r="AE1618" t="str">
            <v>是</v>
          </cell>
          <cell r="AF1618" t="str">
            <v/>
          </cell>
          <cell r="AG1618" t="str">
            <v>价值宽带</v>
          </cell>
          <cell r="AH1618" t="str">
            <v>续本月</v>
          </cell>
          <cell r="AI1618" t="str">
            <v>是</v>
          </cell>
          <cell r="AJ1618">
            <v>13890590577</v>
          </cell>
          <cell r="AO1618">
            <v>0</v>
          </cell>
          <cell r="AR1618" t="str">
            <v>简沙洲区</v>
          </cell>
        </row>
        <row r="1619">
          <cell r="F1619">
            <v>13449972588</v>
          </cell>
          <cell r="G1619" t="str">
            <v>13449972588</v>
          </cell>
          <cell r="H1619" t="str">
            <v>赖元青</v>
          </cell>
          <cell r="I1619" t="str">
            <v>预付费东莞住宅新装或续费888元包年，带宽12M</v>
          </cell>
          <cell r="J1619">
            <v>888</v>
          </cell>
          <cell r="K1619">
            <v>888</v>
          </cell>
          <cell r="L1619" t="str">
            <v>2012-07-23</v>
          </cell>
          <cell r="M1619">
            <v>42212</v>
          </cell>
          <cell r="N1619" t="str">
            <v>2016-07-27</v>
          </cell>
          <cell r="O1619" t="str">
            <v>2015-06-23</v>
          </cell>
          <cell r="P1619" t="str">
            <v>宽带预付费</v>
          </cell>
          <cell r="Q1619" t="str">
            <v>续费</v>
          </cell>
          <cell r="R1619" t="str">
            <v>提前充值</v>
          </cell>
          <cell r="S1619" t="str">
            <v>家庭用户</v>
          </cell>
          <cell r="T1619" t="str">
            <v>FTTH</v>
          </cell>
          <cell r="U1619" t="str">
            <v>李燕舞(liyw)</v>
          </cell>
          <cell r="V1619" t="str">
            <v>ZX塘厦肖忠</v>
          </cell>
          <cell r="W1619" t="str">
            <v/>
          </cell>
          <cell r="X1619" t="str">
            <v>塘厦区</v>
          </cell>
          <cell r="Y1619">
            <v>0</v>
          </cell>
          <cell r="Z1619">
            <v>0</v>
          </cell>
          <cell r="AA1619" t="str">
            <v>塘厦区</v>
          </cell>
          <cell r="AB1619" t="str">
            <v>23</v>
          </cell>
          <cell r="AC1619">
            <v>12</v>
          </cell>
          <cell r="AD1619">
            <v>12</v>
          </cell>
          <cell r="AE1619" t="str">
            <v>是</v>
          </cell>
          <cell r="AF1619" t="str">
            <v/>
          </cell>
          <cell r="AG1619" t="str">
            <v>价值宽带</v>
          </cell>
          <cell r="AH1619" t="str">
            <v>续后期</v>
          </cell>
          <cell r="AI1619" t="str">
            <v>否</v>
          </cell>
          <cell r="AO1619">
            <v>0</v>
          </cell>
          <cell r="AR1619" t="str">
            <v>中心区</v>
          </cell>
        </row>
        <row r="1620">
          <cell r="F1620">
            <v>13437391442</v>
          </cell>
          <cell r="G1620" t="str">
            <v>13437391442</v>
          </cell>
          <cell r="H1620" t="str">
            <v>魏亮</v>
          </cell>
          <cell r="I1620" t="str">
            <v>预付费东莞住宅新装或续费888元包年，带宽12M</v>
          </cell>
          <cell r="J1620">
            <v>888</v>
          </cell>
          <cell r="K1620">
            <v>888</v>
          </cell>
          <cell r="L1620" t="str">
            <v>2011-04-30</v>
          </cell>
          <cell r="M1620">
            <v>42185</v>
          </cell>
          <cell r="N1620" t="str">
            <v>2016-06-30</v>
          </cell>
          <cell r="O1620" t="str">
            <v>2015-06-16</v>
          </cell>
          <cell r="P1620" t="str">
            <v>宽带预付费</v>
          </cell>
          <cell r="Q1620" t="str">
            <v>续费</v>
          </cell>
          <cell r="R1620" t="str">
            <v>提前充值</v>
          </cell>
          <cell r="S1620" t="str">
            <v>家庭用户</v>
          </cell>
          <cell r="T1620" t="str">
            <v>FTTH</v>
          </cell>
          <cell r="U1620" t="str">
            <v>尹桂花(yingh)</v>
          </cell>
          <cell r="V1620" t="str">
            <v>ZX清溪祖静彪</v>
          </cell>
          <cell r="W1620" t="str">
            <v/>
          </cell>
          <cell r="X1620" t="str">
            <v>清溪区</v>
          </cell>
          <cell r="Y1620">
            <v>0</v>
          </cell>
          <cell r="Z1620">
            <v>0</v>
          </cell>
          <cell r="AA1620" t="str">
            <v>清溪区</v>
          </cell>
          <cell r="AB1620" t="str">
            <v>16</v>
          </cell>
          <cell r="AC1620">
            <v>12</v>
          </cell>
          <cell r="AD1620">
            <v>12</v>
          </cell>
          <cell r="AE1620" t="str">
            <v>是</v>
          </cell>
          <cell r="AF1620" t="str">
            <v/>
          </cell>
          <cell r="AG1620" t="str">
            <v>价值宽带</v>
          </cell>
          <cell r="AH1620" t="str">
            <v>续本月</v>
          </cell>
          <cell r="AI1620" t="str">
            <v>是</v>
          </cell>
          <cell r="AJ1620">
            <v>13437391442</v>
          </cell>
          <cell r="AO1620">
            <v>0</v>
          </cell>
          <cell r="AR1620" t="str">
            <v>三阳区</v>
          </cell>
        </row>
        <row r="1621">
          <cell r="F1621">
            <v>13532931301</v>
          </cell>
          <cell r="G1621" t="str">
            <v>13532931301</v>
          </cell>
          <cell r="H1621" t="str">
            <v>吴成富</v>
          </cell>
          <cell r="I1621" t="str">
            <v>预付费东莞住宅新装或续费888元包年，带宽12M</v>
          </cell>
          <cell r="J1621">
            <v>888</v>
          </cell>
          <cell r="K1621">
            <v>888</v>
          </cell>
          <cell r="L1621" t="str">
            <v>2012-04-03</v>
          </cell>
          <cell r="M1621">
            <v>42179</v>
          </cell>
          <cell r="N1621" t="str">
            <v>2016-06-24</v>
          </cell>
          <cell r="O1621" t="str">
            <v>2015-06-15</v>
          </cell>
          <cell r="P1621" t="str">
            <v>宽带预付费</v>
          </cell>
          <cell r="Q1621" t="str">
            <v>续费</v>
          </cell>
          <cell r="R1621" t="str">
            <v>提前充值</v>
          </cell>
          <cell r="S1621" t="str">
            <v>家庭用户</v>
          </cell>
          <cell r="T1621" t="str">
            <v>FTTH</v>
          </cell>
          <cell r="U1621" t="str">
            <v>尹桂花(yingh)</v>
          </cell>
          <cell r="V1621" t="str">
            <v>ZX清溪禹红娜</v>
          </cell>
          <cell r="W1621" t="str">
            <v/>
          </cell>
          <cell r="X1621" t="str">
            <v>清溪区</v>
          </cell>
          <cell r="Y1621">
            <v>0</v>
          </cell>
          <cell r="Z1621">
            <v>0</v>
          </cell>
          <cell r="AA1621" t="str">
            <v>清溪区</v>
          </cell>
          <cell r="AB1621" t="str">
            <v>15</v>
          </cell>
          <cell r="AC1621">
            <v>12</v>
          </cell>
          <cell r="AD1621">
            <v>12</v>
          </cell>
          <cell r="AE1621" t="str">
            <v>是</v>
          </cell>
          <cell r="AF1621" t="str">
            <v/>
          </cell>
          <cell r="AG1621" t="str">
            <v>价值宽带</v>
          </cell>
          <cell r="AH1621" t="str">
            <v>续本月</v>
          </cell>
          <cell r="AI1621" t="str">
            <v>是</v>
          </cell>
          <cell r="AJ1621">
            <v>13532931301</v>
          </cell>
          <cell r="AO1621">
            <v>0</v>
          </cell>
          <cell r="AR1621" t="str">
            <v>三阳区</v>
          </cell>
        </row>
        <row r="1622">
          <cell r="F1622">
            <v>13825719821</v>
          </cell>
          <cell r="G1622" t="str">
            <v>13825719821</v>
          </cell>
          <cell r="H1622" t="str">
            <v>陈秋文</v>
          </cell>
          <cell r="I1622" t="str">
            <v>预付费东莞住宅新装或续费888元包年，带宽12M</v>
          </cell>
          <cell r="J1622">
            <v>888</v>
          </cell>
          <cell r="K1622">
            <v>888</v>
          </cell>
          <cell r="L1622" t="str">
            <v>2011-04-05</v>
          </cell>
          <cell r="M1622">
            <v>42172</v>
          </cell>
          <cell r="N1622" t="str">
            <v>2016-06-17</v>
          </cell>
          <cell r="O1622" t="str">
            <v>2015-06-17</v>
          </cell>
          <cell r="P1622" t="str">
            <v>宽带预付费</v>
          </cell>
          <cell r="Q1622" t="str">
            <v>续费</v>
          </cell>
          <cell r="R1622" t="str">
            <v>提前充值</v>
          </cell>
          <cell r="S1622" t="str">
            <v>家庭用户</v>
          </cell>
          <cell r="T1622" t="str">
            <v>FTTH</v>
          </cell>
          <cell r="U1622" t="str">
            <v>尹桂花(yingh)</v>
          </cell>
          <cell r="V1622" t="str">
            <v>ZY清溪韩相力(集客)</v>
          </cell>
          <cell r="W1622" t="str">
            <v/>
          </cell>
          <cell r="X1622" t="str">
            <v>清溪区</v>
          </cell>
          <cell r="Y1622">
            <v>0</v>
          </cell>
          <cell r="Z1622">
            <v>0</v>
          </cell>
          <cell r="AA1622" t="str">
            <v>清溪区</v>
          </cell>
          <cell r="AB1622" t="str">
            <v>17</v>
          </cell>
          <cell r="AC1622">
            <v>12</v>
          </cell>
          <cell r="AD1622">
            <v>12</v>
          </cell>
          <cell r="AE1622" t="str">
            <v>是</v>
          </cell>
          <cell r="AF1622" t="str">
            <v/>
          </cell>
          <cell r="AG1622" t="str">
            <v>价值宽带</v>
          </cell>
          <cell r="AH1622" t="str">
            <v>续本月</v>
          </cell>
          <cell r="AI1622" t="str">
            <v>是</v>
          </cell>
          <cell r="AJ1622">
            <v>13825719821</v>
          </cell>
          <cell r="AO1622">
            <v>0</v>
          </cell>
          <cell r="AR1622" t="str">
            <v>三阳区</v>
          </cell>
        </row>
        <row r="1623">
          <cell r="F1623">
            <v>13713320499</v>
          </cell>
          <cell r="G1623" t="str">
            <v>13713320499</v>
          </cell>
          <cell r="H1623" t="str">
            <v>苏连花</v>
          </cell>
          <cell r="I1623" t="str">
            <v>预付费东莞住宅新装或续费888元包年，带宽12M</v>
          </cell>
          <cell r="J1623">
            <v>888</v>
          </cell>
          <cell r="K1623">
            <v>888</v>
          </cell>
          <cell r="L1623" t="str">
            <v>2013-06-15</v>
          </cell>
          <cell r="M1623">
            <v>42173</v>
          </cell>
          <cell r="N1623" t="str">
            <v>2016-06-18</v>
          </cell>
          <cell r="O1623" t="str">
            <v>2015-06-18</v>
          </cell>
          <cell r="P1623" t="str">
            <v>宽带预付费</v>
          </cell>
          <cell r="Q1623" t="str">
            <v>续费</v>
          </cell>
          <cell r="R1623" t="str">
            <v>提前充值</v>
          </cell>
          <cell r="S1623" t="str">
            <v>家庭用户</v>
          </cell>
          <cell r="T1623" t="str">
            <v>FTTH</v>
          </cell>
          <cell r="U1623" t="str">
            <v>方兰(fangl)</v>
          </cell>
          <cell r="V1623" t="str">
            <v>ZY樟木头邬海路(市)</v>
          </cell>
          <cell r="W1623" t="str">
            <v>电商价值宽带营销</v>
          </cell>
          <cell r="X1623" t="str">
            <v>樟木头区</v>
          </cell>
          <cell r="Y1623">
            <v>0</v>
          </cell>
          <cell r="Z1623">
            <v>0</v>
          </cell>
          <cell r="AA1623" t="str">
            <v>樟木头区</v>
          </cell>
          <cell r="AB1623" t="str">
            <v>18</v>
          </cell>
          <cell r="AC1623">
            <v>12</v>
          </cell>
          <cell r="AD1623">
            <v>12</v>
          </cell>
          <cell r="AE1623" t="str">
            <v>是</v>
          </cell>
          <cell r="AF1623" t="str">
            <v/>
          </cell>
          <cell r="AG1623" t="str">
            <v>价值宽带</v>
          </cell>
          <cell r="AH1623" t="str">
            <v>续本月</v>
          </cell>
          <cell r="AI1623" t="str">
            <v>是</v>
          </cell>
          <cell r="AJ1623">
            <v>13713320499</v>
          </cell>
          <cell r="AO1623">
            <v>0</v>
          </cell>
          <cell r="AR1623" t="str">
            <v>三阳区</v>
          </cell>
        </row>
        <row r="1624">
          <cell r="F1624">
            <v>15112806080</v>
          </cell>
          <cell r="G1624" t="str">
            <v>15112806080</v>
          </cell>
          <cell r="H1624" t="str">
            <v>何敏江</v>
          </cell>
          <cell r="I1624" t="str">
            <v>预付费东莞住宅新装或续费888元包年，带宽12M</v>
          </cell>
          <cell r="J1624">
            <v>888</v>
          </cell>
          <cell r="K1624">
            <v>888</v>
          </cell>
          <cell r="L1624" t="str">
            <v>2014-06-23</v>
          </cell>
          <cell r="M1624">
            <v>42178</v>
          </cell>
          <cell r="N1624" t="str">
            <v>2016-06-23</v>
          </cell>
          <cell r="O1624" t="str">
            <v>2015-06-22</v>
          </cell>
          <cell r="P1624" t="str">
            <v>宽带预付费</v>
          </cell>
          <cell r="Q1624" t="str">
            <v>续费</v>
          </cell>
          <cell r="R1624" t="str">
            <v>提前充值</v>
          </cell>
          <cell r="S1624" t="str">
            <v>家庭用户</v>
          </cell>
          <cell r="T1624" t="str">
            <v>FTTH</v>
          </cell>
          <cell r="U1624" t="str">
            <v>方兰(fangl)</v>
          </cell>
          <cell r="V1624" t="str">
            <v>ZX樟木头伍红军</v>
          </cell>
          <cell r="W1624" t="str">
            <v/>
          </cell>
          <cell r="X1624" t="str">
            <v>樟木头区</v>
          </cell>
          <cell r="Y1624">
            <v>0</v>
          </cell>
          <cell r="Z1624">
            <v>0</v>
          </cell>
          <cell r="AA1624" t="str">
            <v>樟木头区</v>
          </cell>
          <cell r="AB1624" t="str">
            <v>22</v>
          </cell>
          <cell r="AC1624">
            <v>12</v>
          </cell>
          <cell r="AD1624">
            <v>12</v>
          </cell>
          <cell r="AE1624" t="str">
            <v>是</v>
          </cell>
          <cell r="AF1624" t="str">
            <v/>
          </cell>
          <cell r="AG1624" t="str">
            <v>价值宽带</v>
          </cell>
          <cell r="AH1624" t="str">
            <v>续本月</v>
          </cell>
          <cell r="AI1624" t="str">
            <v>是</v>
          </cell>
          <cell r="AJ1624">
            <v>15112806080</v>
          </cell>
          <cell r="AO1624">
            <v>0</v>
          </cell>
          <cell r="AR1624" t="str">
            <v>三阳区</v>
          </cell>
        </row>
        <row r="1625">
          <cell r="F1625">
            <v>13544884269</v>
          </cell>
          <cell r="G1625" t="str">
            <v>13544884269</v>
          </cell>
          <cell r="H1625" t="str">
            <v>龙凯</v>
          </cell>
          <cell r="I1625" t="str">
            <v>预付费东莞住宅新装或续费680元包年，带宽4M</v>
          </cell>
          <cell r="J1625">
            <v>680</v>
          </cell>
          <cell r="K1625">
            <v>680</v>
          </cell>
          <cell r="L1625" t="str">
            <v>2009-11-15</v>
          </cell>
          <cell r="M1625">
            <v>42172</v>
          </cell>
          <cell r="N1625" t="str">
            <v>2016-06-17</v>
          </cell>
          <cell r="O1625" t="str">
            <v>2015-06-17</v>
          </cell>
          <cell r="P1625" t="str">
            <v>宽带预付费</v>
          </cell>
          <cell r="Q1625" t="str">
            <v>续费</v>
          </cell>
          <cell r="R1625" t="str">
            <v>提前充值</v>
          </cell>
          <cell r="S1625" t="str">
            <v>家庭用户</v>
          </cell>
          <cell r="T1625" t="str">
            <v>(传统)XDSL</v>
          </cell>
          <cell r="U1625" t="str">
            <v>方兰(fangl)</v>
          </cell>
          <cell r="V1625" t="str">
            <v>ZX樟木头谭远明</v>
          </cell>
          <cell r="W1625" t="str">
            <v/>
          </cell>
          <cell r="X1625" t="str">
            <v>樟木头区</v>
          </cell>
          <cell r="Y1625">
            <v>0</v>
          </cell>
          <cell r="Z1625">
            <v>0</v>
          </cell>
          <cell r="AA1625" t="str">
            <v>樟木头区</v>
          </cell>
          <cell r="AB1625" t="str">
            <v>17</v>
          </cell>
          <cell r="AC1625">
            <v>4</v>
          </cell>
          <cell r="AD1625">
            <v>12</v>
          </cell>
          <cell r="AE1625" t="str">
            <v>否</v>
          </cell>
          <cell r="AF1625" t="str">
            <v/>
          </cell>
          <cell r="AG1625" t="str">
            <v>否</v>
          </cell>
          <cell r="AH1625" t="str">
            <v>续本月</v>
          </cell>
          <cell r="AI1625" t="str">
            <v>否</v>
          </cell>
          <cell r="AO1625">
            <v>0</v>
          </cell>
          <cell r="AR1625" t="str">
            <v>中心区</v>
          </cell>
        </row>
        <row r="1626">
          <cell r="F1626">
            <v>15014841888</v>
          </cell>
          <cell r="G1626" t="str">
            <v>15014841888</v>
          </cell>
          <cell r="H1626" t="str">
            <v>杨兴宝</v>
          </cell>
          <cell r="I1626" t="str">
            <v>预付费东莞住宅新装或续费888元包年，带宽12M</v>
          </cell>
          <cell r="J1626">
            <v>888</v>
          </cell>
          <cell r="K1626">
            <v>888</v>
          </cell>
          <cell r="L1626" t="str">
            <v>2009-12-26</v>
          </cell>
          <cell r="M1626">
            <v>42167</v>
          </cell>
          <cell r="N1626" t="str">
            <v>2016-06-16</v>
          </cell>
          <cell r="O1626" t="str">
            <v>2015-06-16</v>
          </cell>
          <cell r="P1626" t="str">
            <v>宽带预付费</v>
          </cell>
          <cell r="Q1626" t="str">
            <v>续费</v>
          </cell>
          <cell r="R1626" t="str">
            <v>往月充值</v>
          </cell>
          <cell r="S1626" t="str">
            <v>家庭用户</v>
          </cell>
          <cell r="T1626" t="str">
            <v>FTTH</v>
          </cell>
          <cell r="U1626" t="str">
            <v>方兰(fangl)</v>
          </cell>
          <cell r="V1626" t="str">
            <v>ZX樟木头谭远明</v>
          </cell>
          <cell r="W1626" t="str">
            <v>电商价值宽带营销</v>
          </cell>
          <cell r="X1626" t="str">
            <v>樟木头区</v>
          </cell>
          <cell r="Y1626">
            <v>0</v>
          </cell>
          <cell r="Z1626">
            <v>0</v>
          </cell>
          <cell r="AA1626" t="str">
            <v>樟木头区</v>
          </cell>
          <cell r="AB1626" t="str">
            <v>16</v>
          </cell>
          <cell r="AC1626">
            <v>12</v>
          </cell>
          <cell r="AD1626">
            <v>12</v>
          </cell>
          <cell r="AE1626" t="str">
            <v>是</v>
          </cell>
          <cell r="AF1626" t="str">
            <v/>
          </cell>
          <cell r="AG1626" t="str">
            <v>价值宽带</v>
          </cell>
          <cell r="AH1626" t="str">
            <v>续本月</v>
          </cell>
          <cell r="AI1626" t="str">
            <v>是</v>
          </cell>
          <cell r="AJ1626">
            <v>15014841888</v>
          </cell>
          <cell r="AO1626">
            <v>0</v>
          </cell>
          <cell r="AR1626" t="str">
            <v>樟新区</v>
          </cell>
        </row>
        <row r="1627">
          <cell r="F1627">
            <v>13565208467</v>
          </cell>
          <cell r="G1627" t="str">
            <v>13565208467</v>
          </cell>
          <cell r="H1627" t="str">
            <v>杨胜坤</v>
          </cell>
          <cell r="I1627" t="str">
            <v>预付费东莞住宅新装或续费888元包年，带宽12M</v>
          </cell>
          <cell r="J1627">
            <v>888</v>
          </cell>
          <cell r="K1627">
            <v>888</v>
          </cell>
          <cell r="L1627" t="str">
            <v>2014-06-03</v>
          </cell>
          <cell r="M1627">
            <v>42158</v>
          </cell>
          <cell r="N1627" t="str">
            <v>2016-06-20</v>
          </cell>
          <cell r="O1627" t="str">
            <v>2015-06-20</v>
          </cell>
          <cell r="P1627" t="str">
            <v>宽带预付费</v>
          </cell>
          <cell r="Q1627" t="str">
            <v>续费</v>
          </cell>
          <cell r="R1627" t="str">
            <v>当月充值</v>
          </cell>
          <cell r="S1627" t="str">
            <v>家庭用户</v>
          </cell>
          <cell r="T1627" t="str">
            <v>FTTH</v>
          </cell>
          <cell r="U1627" t="str">
            <v>尹桂花(yingh)</v>
          </cell>
          <cell r="V1627" t="str">
            <v>ZX清溪禹红娜</v>
          </cell>
          <cell r="W1627" t="str">
            <v/>
          </cell>
          <cell r="X1627" t="str">
            <v>清溪区</v>
          </cell>
          <cell r="Y1627">
            <v>0</v>
          </cell>
          <cell r="Z1627">
            <v>0</v>
          </cell>
          <cell r="AA1627" t="str">
            <v>清溪区</v>
          </cell>
          <cell r="AB1627" t="str">
            <v>20</v>
          </cell>
          <cell r="AC1627">
            <v>12</v>
          </cell>
          <cell r="AD1627">
            <v>12</v>
          </cell>
          <cell r="AE1627" t="str">
            <v>是</v>
          </cell>
          <cell r="AF1627" t="str">
            <v/>
          </cell>
          <cell r="AG1627" t="str">
            <v>价值宽带</v>
          </cell>
          <cell r="AH1627" t="str">
            <v>续本月</v>
          </cell>
          <cell r="AI1627" t="str">
            <v>是</v>
          </cell>
          <cell r="AJ1627">
            <v>13565208467</v>
          </cell>
          <cell r="AO1627">
            <v>0</v>
          </cell>
          <cell r="AR1627" t="str">
            <v>樟新区</v>
          </cell>
        </row>
        <row r="1628">
          <cell r="F1628">
            <v>13527972865</v>
          </cell>
          <cell r="G1628" t="str">
            <v>13527972865</v>
          </cell>
          <cell r="H1628" t="str">
            <v>伍世敏</v>
          </cell>
          <cell r="I1628" t="str">
            <v>预付费东莞住宅新装或续费888元包年，带宽12M</v>
          </cell>
          <cell r="J1628">
            <v>888</v>
          </cell>
          <cell r="K1628">
            <v>888</v>
          </cell>
          <cell r="L1628" t="str">
            <v>2010-07-04</v>
          </cell>
          <cell r="M1628">
            <v>42171</v>
          </cell>
          <cell r="N1628" t="str">
            <v>2016-06-18</v>
          </cell>
          <cell r="O1628" t="str">
            <v>2015-06-18</v>
          </cell>
          <cell r="P1628" t="str">
            <v>宽带预付费</v>
          </cell>
          <cell r="Q1628" t="str">
            <v>续费</v>
          </cell>
          <cell r="R1628" t="str">
            <v>往月充值</v>
          </cell>
          <cell r="S1628" t="str">
            <v>家庭用户</v>
          </cell>
          <cell r="T1628" t="str">
            <v>FTTH</v>
          </cell>
          <cell r="U1628" t="str">
            <v>方兰(fangl)</v>
          </cell>
          <cell r="V1628" t="str">
            <v>ZX樟木头伍红军</v>
          </cell>
          <cell r="W1628" t="str">
            <v/>
          </cell>
          <cell r="X1628" t="str">
            <v>樟木头区</v>
          </cell>
          <cell r="Y1628">
            <v>0</v>
          </cell>
          <cell r="Z1628">
            <v>0</v>
          </cell>
          <cell r="AA1628" t="str">
            <v>樟木头区</v>
          </cell>
          <cell r="AB1628" t="str">
            <v>18</v>
          </cell>
          <cell r="AC1628">
            <v>12</v>
          </cell>
          <cell r="AD1628">
            <v>12</v>
          </cell>
          <cell r="AE1628" t="str">
            <v>是</v>
          </cell>
          <cell r="AF1628" t="str">
            <v/>
          </cell>
          <cell r="AG1628" t="str">
            <v>价值宽带</v>
          </cell>
          <cell r="AH1628" t="str">
            <v>续本月</v>
          </cell>
          <cell r="AI1628" t="str">
            <v>是</v>
          </cell>
          <cell r="AO1628">
            <v>0</v>
          </cell>
          <cell r="AR1628" t="str">
            <v>赵林区</v>
          </cell>
        </row>
        <row r="1629">
          <cell r="F1629">
            <v>13578806372</v>
          </cell>
          <cell r="G1629" t="str">
            <v>13578806372</v>
          </cell>
          <cell r="H1629" t="str">
            <v>通圣驾校</v>
          </cell>
          <cell r="I1629" t="str">
            <v>预付费东莞住宅新装或续费680元包年，带宽4M</v>
          </cell>
          <cell r="J1629">
            <v>680</v>
          </cell>
          <cell r="K1629">
            <v>680</v>
          </cell>
          <cell r="L1629" t="str">
            <v>2014-06-16</v>
          </cell>
          <cell r="M1629">
            <v>42171</v>
          </cell>
          <cell r="N1629" t="str">
            <v>2016-06-17</v>
          </cell>
          <cell r="O1629" t="str">
            <v>2015-06-17</v>
          </cell>
          <cell r="P1629" t="str">
            <v>宽带预付费</v>
          </cell>
          <cell r="Q1629" t="str">
            <v>续费</v>
          </cell>
          <cell r="R1629" t="str">
            <v>往月充值</v>
          </cell>
          <cell r="S1629" t="str">
            <v>家庭用户</v>
          </cell>
          <cell r="T1629" t="str">
            <v>(传统)XDSL</v>
          </cell>
          <cell r="U1629" t="str">
            <v>方兰(fangl)</v>
          </cell>
          <cell r="V1629" t="str">
            <v>ZX樟木头谭远明</v>
          </cell>
          <cell r="W1629" t="str">
            <v/>
          </cell>
          <cell r="X1629" t="str">
            <v>樟木头区</v>
          </cell>
          <cell r="Y1629">
            <v>0</v>
          </cell>
          <cell r="Z1629">
            <v>0</v>
          </cell>
          <cell r="AA1629" t="str">
            <v>樟木头区</v>
          </cell>
          <cell r="AB1629" t="str">
            <v>17</v>
          </cell>
          <cell r="AC1629">
            <v>4</v>
          </cell>
          <cell r="AD1629">
            <v>12</v>
          </cell>
          <cell r="AE1629" t="str">
            <v>否</v>
          </cell>
          <cell r="AF1629" t="str">
            <v/>
          </cell>
          <cell r="AG1629" t="str">
            <v>否</v>
          </cell>
          <cell r="AH1629" t="str">
            <v>续本月</v>
          </cell>
          <cell r="AI1629" t="str">
            <v>否</v>
          </cell>
          <cell r="AO1629">
            <v>0</v>
          </cell>
          <cell r="AR1629" t="str">
            <v>赵林区</v>
          </cell>
        </row>
        <row r="1630">
          <cell r="F1630">
            <v>13790108609</v>
          </cell>
          <cell r="G1630" t="str">
            <v>13790108609</v>
          </cell>
          <cell r="H1630" t="str">
            <v>东莞市樟木头凯佳手板模型厂</v>
          </cell>
          <cell r="I1630" t="str">
            <v>预付费东莞住宅新装或续费888元包年，带宽12M</v>
          </cell>
          <cell r="J1630">
            <v>888</v>
          </cell>
          <cell r="K1630">
            <v>888</v>
          </cell>
          <cell r="L1630" t="str">
            <v>2013-06-26</v>
          </cell>
          <cell r="M1630">
            <v>42182</v>
          </cell>
          <cell r="N1630" t="str">
            <v>2016-06-27</v>
          </cell>
          <cell r="O1630" t="str">
            <v>2015-06-19</v>
          </cell>
          <cell r="P1630" t="str">
            <v>宽带预付费</v>
          </cell>
          <cell r="Q1630" t="str">
            <v>续费</v>
          </cell>
          <cell r="R1630" t="str">
            <v>提前充值</v>
          </cell>
          <cell r="S1630" t="str">
            <v>家庭用户</v>
          </cell>
          <cell r="T1630" t="str">
            <v>FTTH</v>
          </cell>
          <cell r="U1630" t="str">
            <v>方兰(fangl)</v>
          </cell>
          <cell r="V1630" t="str">
            <v>ZX樟木头伍红军</v>
          </cell>
          <cell r="W1630" t="str">
            <v>1、工单编号220557   2、3、4、</v>
          </cell>
          <cell r="X1630" t="str">
            <v>樟木头区</v>
          </cell>
          <cell r="Y1630">
            <v>0</v>
          </cell>
          <cell r="Z1630">
            <v>0</v>
          </cell>
          <cell r="AA1630" t="str">
            <v>樟木头区</v>
          </cell>
          <cell r="AB1630" t="str">
            <v>19</v>
          </cell>
          <cell r="AC1630">
            <v>12</v>
          </cell>
          <cell r="AD1630">
            <v>12</v>
          </cell>
          <cell r="AE1630" t="str">
            <v>是</v>
          </cell>
          <cell r="AF1630" t="str">
            <v/>
          </cell>
          <cell r="AG1630" t="str">
            <v>价值宽带</v>
          </cell>
          <cell r="AH1630" t="str">
            <v>续本月</v>
          </cell>
          <cell r="AI1630" t="str">
            <v>是</v>
          </cell>
          <cell r="AO1630">
            <v>0</v>
          </cell>
          <cell r="AR1630" t="str">
            <v>银湖区</v>
          </cell>
        </row>
        <row r="1631">
          <cell r="F1631">
            <v>13794468018</v>
          </cell>
          <cell r="G1631" t="str">
            <v>13794468018</v>
          </cell>
          <cell r="H1631" t="str">
            <v>漆禹华</v>
          </cell>
          <cell r="I1631" t="str">
            <v>预付费东莞住宅新装或续费888元包年，带宽12M</v>
          </cell>
          <cell r="J1631">
            <v>888</v>
          </cell>
          <cell r="K1631">
            <v>888</v>
          </cell>
          <cell r="L1631" t="str">
            <v>2010-12-18</v>
          </cell>
          <cell r="M1631">
            <v>42176</v>
          </cell>
          <cell r="N1631" t="str">
            <v>2016-06-21</v>
          </cell>
          <cell r="O1631" t="str">
            <v>2015-06-16</v>
          </cell>
          <cell r="P1631" t="str">
            <v>宽带预付费</v>
          </cell>
          <cell r="Q1631" t="str">
            <v>续费</v>
          </cell>
          <cell r="R1631" t="str">
            <v>提前充值</v>
          </cell>
          <cell r="S1631" t="str">
            <v>家庭用户</v>
          </cell>
          <cell r="T1631" t="str">
            <v>FTTH</v>
          </cell>
          <cell r="U1631" t="str">
            <v>方兰(fangl)</v>
          </cell>
          <cell r="V1631" t="str">
            <v>ZX樟木头谭远明</v>
          </cell>
          <cell r="W1631" t="str">
            <v>电商价值宽带营销</v>
          </cell>
          <cell r="X1631" t="str">
            <v>樟木头区</v>
          </cell>
          <cell r="Y1631">
            <v>0</v>
          </cell>
          <cell r="Z1631">
            <v>0</v>
          </cell>
          <cell r="AA1631" t="str">
            <v>樟木头区</v>
          </cell>
          <cell r="AB1631" t="str">
            <v>16</v>
          </cell>
          <cell r="AC1631">
            <v>12</v>
          </cell>
          <cell r="AD1631">
            <v>12</v>
          </cell>
          <cell r="AE1631" t="str">
            <v>是</v>
          </cell>
          <cell r="AF1631" t="str">
            <v/>
          </cell>
          <cell r="AG1631" t="str">
            <v>价值宽带</v>
          </cell>
          <cell r="AH1631" t="str">
            <v>续本月</v>
          </cell>
          <cell r="AI1631" t="str">
            <v>是</v>
          </cell>
          <cell r="AJ1631">
            <v>13794468018</v>
          </cell>
          <cell r="AO1631">
            <v>0</v>
          </cell>
          <cell r="AR1631" t="str">
            <v>赵林区</v>
          </cell>
        </row>
        <row r="1632">
          <cell r="F1632">
            <v>15917107603</v>
          </cell>
          <cell r="G1632" t="str">
            <v>15917107603</v>
          </cell>
          <cell r="H1632" t="str">
            <v>梁国凤</v>
          </cell>
          <cell r="I1632" t="str">
            <v>预付费东莞住宅新装或续费680元包年，带宽4M</v>
          </cell>
          <cell r="J1632">
            <v>680</v>
          </cell>
          <cell r="K1632">
            <v>680</v>
          </cell>
          <cell r="L1632" t="str">
            <v>2011-04-05</v>
          </cell>
          <cell r="M1632">
            <v>42181</v>
          </cell>
          <cell r="N1632" t="str">
            <v>2016-06-26</v>
          </cell>
          <cell r="O1632" t="str">
            <v>2015-06-17</v>
          </cell>
          <cell r="P1632" t="str">
            <v>宽带预付费</v>
          </cell>
          <cell r="Q1632" t="str">
            <v>续费</v>
          </cell>
          <cell r="R1632" t="str">
            <v>提前充值</v>
          </cell>
          <cell r="S1632" t="str">
            <v>家庭用户</v>
          </cell>
          <cell r="T1632" t="str">
            <v>(传统)XDSL</v>
          </cell>
          <cell r="U1632" t="str">
            <v>方兰(fangl)</v>
          </cell>
          <cell r="V1632" t="str">
            <v>ZX樟木头伍红军</v>
          </cell>
          <cell r="W1632" t="str">
            <v/>
          </cell>
          <cell r="X1632" t="str">
            <v>樟木头区</v>
          </cell>
          <cell r="Y1632">
            <v>0</v>
          </cell>
          <cell r="Z1632">
            <v>0</v>
          </cell>
          <cell r="AA1632" t="str">
            <v>樟木头区</v>
          </cell>
          <cell r="AB1632" t="str">
            <v>17</v>
          </cell>
          <cell r="AC1632">
            <v>4</v>
          </cell>
          <cell r="AD1632">
            <v>12</v>
          </cell>
          <cell r="AE1632" t="str">
            <v>否</v>
          </cell>
          <cell r="AF1632" t="str">
            <v/>
          </cell>
          <cell r="AG1632" t="str">
            <v>否</v>
          </cell>
          <cell r="AH1632" t="str">
            <v>续本月</v>
          </cell>
          <cell r="AI1632" t="str">
            <v>否</v>
          </cell>
          <cell r="AO1632">
            <v>0</v>
          </cell>
          <cell r="AR1632" t="str">
            <v>金凤凰区</v>
          </cell>
        </row>
        <row r="1633">
          <cell r="F1633">
            <v>13546995380</v>
          </cell>
          <cell r="G1633" t="str">
            <v>13546995380</v>
          </cell>
          <cell r="H1633" t="str">
            <v>黄程艳</v>
          </cell>
          <cell r="I1633" t="str">
            <v>预付费东莞住宅新装或续费888元包年，带宽12M</v>
          </cell>
          <cell r="J1633">
            <v>888</v>
          </cell>
          <cell r="K1633">
            <v>888</v>
          </cell>
          <cell r="L1633" t="str">
            <v>2014-06-12</v>
          </cell>
          <cell r="M1633">
            <v>42167</v>
          </cell>
          <cell r="N1633" t="str">
            <v>2016-06-19</v>
          </cell>
          <cell r="O1633" t="str">
            <v>2015-06-19</v>
          </cell>
          <cell r="P1633" t="str">
            <v>宽带预付费</v>
          </cell>
          <cell r="Q1633" t="str">
            <v>续费</v>
          </cell>
          <cell r="R1633" t="str">
            <v>往月充值</v>
          </cell>
          <cell r="S1633" t="str">
            <v>家庭用户</v>
          </cell>
          <cell r="T1633" t="str">
            <v>FTTH</v>
          </cell>
          <cell r="U1633" t="str">
            <v>方兰(fangl)</v>
          </cell>
          <cell r="V1633" t="str">
            <v>ZX樟木头谭远明</v>
          </cell>
          <cell r="W1633" t="str">
            <v/>
          </cell>
          <cell r="X1633" t="str">
            <v>樟木头区</v>
          </cell>
          <cell r="Y1633">
            <v>0</v>
          </cell>
          <cell r="Z1633">
            <v>0</v>
          </cell>
          <cell r="AA1633" t="str">
            <v>樟木头区</v>
          </cell>
          <cell r="AB1633" t="str">
            <v>19</v>
          </cell>
          <cell r="AC1633">
            <v>12</v>
          </cell>
          <cell r="AD1633">
            <v>12</v>
          </cell>
          <cell r="AE1633" t="str">
            <v>是</v>
          </cell>
          <cell r="AF1633" t="str">
            <v/>
          </cell>
          <cell r="AG1633" t="str">
            <v>价值宽带</v>
          </cell>
          <cell r="AH1633" t="str">
            <v>续本月</v>
          </cell>
          <cell r="AI1633" t="str">
            <v>是</v>
          </cell>
          <cell r="AO1633">
            <v>0</v>
          </cell>
          <cell r="AR1633" t="str">
            <v>雁田区</v>
          </cell>
        </row>
        <row r="1634">
          <cell r="F1634">
            <v>13662756283</v>
          </cell>
          <cell r="G1634" t="str">
            <v>13662756283</v>
          </cell>
          <cell r="H1634" t="str">
            <v>陈名喜</v>
          </cell>
          <cell r="I1634" t="str">
            <v>预付费东莞住宅新装或续费680元包年，带宽4M</v>
          </cell>
          <cell r="J1634">
            <v>680</v>
          </cell>
          <cell r="K1634">
            <v>680</v>
          </cell>
          <cell r="L1634" t="str">
            <v>2013-06-12</v>
          </cell>
          <cell r="M1634">
            <v>42167</v>
          </cell>
          <cell r="N1634" t="str">
            <v>2016-06-20</v>
          </cell>
          <cell r="O1634" t="str">
            <v>2015-06-20</v>
          </cell>
          <cell r="P1634" t="str">
            <v>宽带预付费</v>
          </cell>
          <cell r="Q1634" t="str">
            <v>续费</v>
          </cell>
          <cell r="R1634" t="str">
            <v>往月充值</v>
          </cell>
          <cell r="S1634" t="str">
            <v>家庭用户</v>
          </cell>
          <cell r="T1634" t="str">
            <v>(传统)XDSL</v>
          </cell>
          <cell r="U1634" t="str">
            <v>方兰(fangl)</v>
          </cell>
          <cell r="V1634" t="str">
            <v>ZX樟木头谭远明</v>
          </cell>
          <cell r="W1634" t="str">
            <v>1、施工单号219129 2、 3、 4、</v>
          </cell>
          <cell r="X1634" t="str">
            <v>樟木头区</v>
          </cell>
          <cell r="Y1634">
            <v>0</v>
          </cell>
          <cell r="Z1634">
            <v>0</v>
          </cell>
          <cell r="AA1634" t="str">
            <v>樟木头区</v>
          </cell>
          <cell r="AB1634" t="str">
            <v>20</v>
          </cell>
          <cell r="AC1634">
            <v>4</v>
          </cell>
          <cell r="AD1634">
            <v>12</v>
          </cell>
          <cell r="AE1634" t="str">
            <v>否</v>
          </cell>
          <cell r="AF1634" t="str">
            <v/>
          </cell>
          <cell r="AG1634" t="str">
            <v>否</v>
          </cell>
          <cell r="AH1634" t="str">
            <v>续本月</v>
          </cell>
          <cell r="AI1634" t="str">
            <v>否</v>
          </cell>
          <cell r="AO1634">
            <v>0</v>
          </cell>
          <cell r="AR1634" t="str">
            <v>金凤凰区</v>
          </cell>
        </row>
        <row r="1635">
          <cell r="F1635">
            <v>15999768237</v>
          </cell>
          <cell r="G1635" t="str">
            <v>15999768237</v>
          </cell>
          <cell r="H1635" t="str">
            <v>杨雪飞</v>
          </cell>
          <cell r="I1635" t="str">
            <v>预付费东莞住宅新装或续费888元包年，带宽12M</v>
          </cell>
          <cell r="J1635">
            <v>888</v>
          </cell>
          <cell r="K1635">
            <v>888</v>
          </cell>
          <cell r="L1635" t="str">
            <v>2011-08-16</v>
          </cell>
          <cell r="M1635">
            <v>42297</v>
          </cell>
          <cell r="N1635" t="str">
            <v>2016-10-20</v>
          </cell>
          <cell r="O1635" t="str">
            <v>2015-06-22</v>
          </cell>
          <cell r="P1635" t="str">
            <v>宽带预付费</v>
          </cell>
          <cell r="Q1635" t="str">
            <v>续费</v>
          </cell>
          <cell r="R1635" t="str">
            <v>提前充值</v>
          </cell>
          <cell r="S1635" t="str">
            <v>家庭用户</v>
          </cell>
          <cell r="T1635" t="str">
            <v>FTTH</v>
          </cell>
          <cell r="U1635" t="str">
            <v>方兰(fangl)</v>
          </cell>
          <cell r="V1635" t="str">
            <v>ZX樟木头谭远明</v>
          </cell>
          <cell r="W1635" t="str">
            <v/>
          </cell>
          <cell r="X1635" t="str">
            <v>樟木头区</v>
          </cell>
          <cell r="Y1635">
            <v>0</v>
          </cell>
          <cell r="Z1635">
            <v>0</v>
          </cell>
          <cell r="AA1635" t="str">
            <v>樟木头区</v>
          </cell>
          <cell r="AB1635" t="str">
            <v>22</v>
          </cell>
          <cell r="AC1635">
            <v>12</v>
          </cell>
          <cell r="AD1635">
            <v>12</v>
          </cell>
          <cell r="AE1635" t="str">
            <v>是</v>
          </cell>
          <cell r="AF1635" t="str">
            <v/>
          </cell>
          <cell r="AG1635" t="str">
            <v>价值宽带</v>
          </cell>
          <cell r="AH1635" t="str">
            <v>续后期</v>
          </cell>
          <cell r="AI1635" t="str">
            <v>否</v>
          </cell>
          <cell r="AO1635">
            <v>0</v>
          </cell>
          <cell r="AR1635" t="str">
            <v>金凤凰区</v>
          </cell>
        </row>
        <row r="1636">
          <cell r="F1636">
            <v>13642375370</v>
          </cell>
          <cell r="G1636" t="str">
            <v>13642375370</v>
          </cell>
          <cell r="H1636" t="str">
            <v>毛明道</v>
          </cell>
          <cell r="I1636" t="str">
            <v>预付费东莞住宅新装或续费888元包年，带宽12M</v>
          </cell>
          <cell r="J1636">
            <v>888</v>
          </cell>
          <cell r="K1636">
            <v>888</v>
          </cell>
          <cell r="L1636" t="str">
            <v>2011-07-23</v>
          </cell>
          <cell r="M1636">
            <v>42206</v>
          </cell>
          <cell r="N1636" t="str">
            <v>2016-07-21</v>
          </cell>
          <cell r="O1636" t="str">
            <v>2015-06-18</v>
          </cell>
          <cell r="P1636" t="str">
            <v>宽带预付费</v>
          </cell>
          <cell r="Q1636" t="str">
            <v>续费</v>
          </cell>
          <cell r="R1636" t="str">
            <v>提前充值</v>
          </cell>
          <cell r="S1636" t="str">
            <v>家庭用户</v>
          </cell>
          <cell r="T1636" t="str">
            <v>FTTH</v>
          </cell>
          <cell r="U1636" t="str">
            <v>李燕舞(liyw)</v>
          </cell>
          <cell r="V1636" t="str">
            <v>ZX塘厦何攀</v>
          </cell>
          <cell r="W1636" t="str">
            <v>电商价值宽带营销</v>
          </cell>
          <cell r="X1636" t="str">
            <v>塘厦区</v>
          </cell>
          <cell r="Y1636">
            <v>0</v>
          </cell>
          <cell r="Z1636">
            <v>0</v>
          </cell>
          <cell r="AA1636" t="str">
            <v>塘厦区</v>
          </cell>
          <cell r="AB1636" t="str">
            <v>18</v>
          </cell>
          <cell r="AC1636">
            <v>12</v>
          </cell>
          <cell r="AD1636">
            <v>12</v>
          </cell>
          <cell r="AE1636" t="str">
            <v>是</v>
          </cell>
          <cell r="AF1636" t="str">
            <v/>
          </cell>
          <cell r="AG1636" t="str">
            <v>价值宽带</v>
          </cell>
          <cell r="AH1636" t="str">
            <v>续后期</v>
          </cell>
          <cell r="AI1636" t="str">
            <v>否</v>
          </cell>
          <cell r="AO1636">
            <v>0</v>
          </cell>
          <cell r="AR1636" t="str">
            <v>雁田区</v>
          </cell>
        </row>
        <row r="1637">
          <cell r="F1637">
            <v>13686086217</v>
          </cell>
          <cell r="G1637" t="str">
            <v>13686086217</v>
          </cell>
          <cell r="H1637" t="str">
            <v>李森辉</v>
          </cell>
          <cell r="I1637" t="str">
            <v>预付费东莞住宅新装或续费888元包年，带宽12M</v>
          </cell>
          <cell r="J1637">
            <v>888</v>
          </cell>
          <cell r="K1637">
            <v>888</v>
          </cell>
          <cell r="L1637" t="str">
            <v>2013-07-02</v>
          </cell>
          <cell r="M1637">
            <v>42187</v>
          </cell>
          <cell r="N1637" t="str">
            <v>2016-07-02</v>
          </cell>
          <cell r="O1637" t="str">
            <v>2015-06-23</v>
          </cell>
          <cell r="P1637" t="str">
            <v>宽带预付费</v>
          </cell>
          <cell r="Q1637" t="str">
            <v>续费</v>
          </cell>
          <cell r="R1637" t="str">
            <v>提前充值</v>
          </cell>
          <cell r="S1637" t="str">
            <v>家庭用户</v>
          </cell>
          <cell r="T1637" t="str">
            <v>FTTH</v>
          </cell>
          <cell r="U1637" t="str">
            <v>李燕舞(liyw)</v>
          </cell>
          <cell r="V1637" t="str">
            <v>ZX塘厦何攀</v>
          </cell>
          <cell r="W1637" t="str">
            <v/>
          </cell>
          <cell r="X1637" t="str">
            <v>塘厦区</v>
          </cell>
          <cell r="Y1637">
            <v>0</v>
          </cell>
          <cell r="Z1637">
            <v>0</v>
          </cell>
          <cell r="AA1637" t="str">
            <v>塘厦区</v>
          </cell>
          <cell r="AB1637" t="str">
            <v>23</v>
          </cell>
          <cell r="AC1637">
            <v>12</v>
          </cell>
          <cell r="AD1637">
            <v>12</v>
          </cell>
          <cell r="AE1637" t="str">
            <v>是</v>
          </cell>
          <cell r="AF1637" t="str">
            <v/>
          </cell>
          <cell r="AG1637" t="str">
            <v>价值宽带</v>
          </cell>
          <cell r="AH1637" t="str">
            <v>续后期</v>
          </cell>
          <cell r="AI1637" t="str">
            <v>否</v>
          </cell>
          <cell r="AO1637">
            <v>0</v>
          </cell>
          <cell r="AR1637" t="str">
            <v>雁田区</v>
          </cell>
        </row>
        <row r="1638">
          <cell r="F1638">
            <v>13694969246</v>
          </cell>
          <cell r="G1638" t="str">
            <v>13694969246</v>
          </cell>
          <cell r="H1638" t="str">
            <v>伍华</v>
          </cell>
          <cell r="I1638" t="str">
            <v>预付费东莞住宅新装或续费1408元包2年，带宽12M</v>
          </cell>
          <cell r="J1638">
            <v>1408</v>
          </cell>
          <cell r="K1638">
            <v>1408</v>
          </cell>
          <cell r="L1638" t="str">
            <v>2014-07-12</v>
          </cell>
          <cell r="M1638">
            <v>42197</v>
          </cell>
          <cell r="N1638" t="str">
            <v>2017-07-12</v>
          </cell>
          <cell r="O1638" t="str">
            <v>2015-06-17</v>
          </cell>
          <cell r="P1638" t="str">
            <v>宽带预付费</v>
          </cell>
          <cell r="Q1638" t="str">
            <v>续费</v>
          </cell>
          <cell r="R1638" t="str">
            <v>提前充值</v>
          </cell>
          <cell r="S1638" t="str">
            <v>家庭用户</v>
          </cell>
          <cell r="T1638" t="str">
            <v>FTTH</v>
          </cell>
          <cell r="U1638" t="str">
            <v>李燕舞(liyw)</v>
          </cell>
          <cell r="V1638" t="str">
            <v>ZX塘厦陈阳</v>
          </cell>
          <cell r="W1638" t="str">
            <v>电商价值宽带营销</v>
          </cell>
          <cell r="X1638" t="str">
            <v>塘厦区</v>
          </cell>
          <cell r="Y1638">
            <v>0</v>
          </cell>
          <cell r="Z1638">
            <v>0</v>
          </cell>
          <cell r="AA1638" t="str">
            <v>塘厦区</v>
          </cell>
          <cell r="AB1638" t="str">
            <v>17</v>
          </cell>
          <cell r="AC1638">
            <v>12</v>
          </cell>
          <cell r="AD1638">
            <v>24</v>
          </cell>
          <cell r="AE1638" t="str">
            <v>是</v>
          </cell>
          <cell r="AF1638" t="str">
            <v/>
          </cell>
          <cell r="AG1638" t="str">
            <v>价值宽带</v>
          </cell>
          <cell r="AH1638" t="str">
            <v>续后期</v>
          </cell>
          <cell r="AI1638" t="str">
            <v>否</v>
          </cell>
          <cell r="AO1638">
            <v>0</v>
          </cell>
          <cell r="AR1638" t="str">
            <v>莆心区</v>
          </cell>
        </row>
        <row r="1639">
          <cell r="F1639">
            <v>13712857093</v>
          </cell>
          <cell r="G1639" t="str">
            <v>13712857093</v>
          </cell>
          <cell r="H1639" t="str">
            <v>赵光艳</v>
          </cell>
          <cell r="I1639" t="str">
            <v>预付费东莞住宅新装或续费1088元包年，带宽10M</v>
          </cell>
          <cell r="J1639">
            <v>1088</v>
          </cell>
          <cell r="K1639">
            <v>1088</v>
          </cell>
          <cell r="L1639" t="str">
            <v>2014-07-25</v>
          </cell>
          <cell r="M1639">
            <v>42210</v>
          </cell>
          <cell r="N1639" t="str">
            <v>2016-07-25</v>
          </cell>
          <cell r="O1639" t="str">
            <v>2015-06-22</v>
          </cell>
          <cell r="P1639" t="str">
            <v>宽带预付费</v>
          </cell>
          <cell r="Q1639" t="str">
            <v>续费</v>
          </cell>
          <cell r="R1639" t="str">
            <v>提前充值</v>
          </cell>
          <cell r="S1639" t="str">
            <v>家庭用户</v>
          </cell>
          <cell r="T1639" t="str">
            <v>FTTH</v>
          </cell>
          <cell r="U1639" t="str">
            <v>李燕舞(liyw)</v>
          </cell>
          <cell r="V1639" t="str">
            <v>ZX塘厦陈阳</v>
          </cell>
          <cell r="W1639" t="str">
            <v/>
          </cell>
          <cell r="X1639" t="str">
            <v>塘厦区</v>
          </cell>
          <cell r="Y1639">
            <v>0</v>
          </cell>
          <cell r="Z1639">
            <v>0</v>
          </cell>
          <cell r="AA1639" t="str">
            <v>塘厦区</v>
          </cell>
          <cell r="AB1639" t="str">
            <v>22</v>
          </cell>
          <cell r="AC1639">
            <v>10</v>
          </cell>
          <cell r="AD1639">
            <v>12</v>
          </cell>
          <cell r="AE1639" t="str">
            <v>是</v>
          </cell>
          <cell r="AF1639" t="str">
            <v/>
          </cell>
          <cell r="AG1639" t="str">
            <v>价值宽带</v>
          </cell>
          <cell r="AH1639" t="str">
            <v>续后期</v>
          </cell>
          <cell r="AI1639" t="str">
            <v>否</v>
          </cell>
          <cell r="AO1639">
            <v>0</v>
          </cell>
          <cell r="AR1639" t="str">
            <v>银湖区</v>
          </cell>
        </row>
        <row r="1640">
          <cell r="F1640">
            <v>15899940034</v>
          </cell>
          <cell r="G1640" t="str">
            <v>15899940034</v>
          </cell>
          <cell r="H1640" t="str">
            <v>梁丽鲜</v>
          </cell>
          <cell r="I1640" t="str">
            <v>预付费东莞住宅新装或续费680元包年，带宽4M</v>
          </cell>
          <cell r="J1640">
            <v>680</v>
          </cell>
          <cell r="K1640">
            <v>680</v>
          </cell>
          <cell r="L1640" t="str">
            <v>2011-03-29</v>
          </cell>
          <cell r="M1640">
            <v>42179</v>
          </cell>
          <cell r="N1640" t="str">
            <v>2016-06-24</v>
          </cell>
          <cell r="O1640" t="str">
            <v>2015-06-21</v>
          </cell>
          <cell r="P1640" t="str">
            <v>宽带预付费</v>
          </cell>
          <cell r="Q1640" t="str">
            <v>续费</v>
          </cell>
          <cell r="R1640" t="str">
            <v>当月充值</v>
          </cell>
          <cell r="S1640" t="str">
            <v>家庭用户</v>
          </cell>
          <cell r="T1640" t="str">
            <v>FTTH</v>
          </cell>
          <cell r="U1640" t="str">
            <v>李燕舞(liyw)</v>
          </cell>
          <cell r="V1640" t="str">
            <v>ZX塘厦陈阳</v>
          </cell>
          <cell r="W1640" t="str">
            <v>优惠资费提供MD</v>
          </cell>
          <cell r="X1640" t="str">
            <v>塘厦区</v>
          </cell>
          <cell r="Y1640">
            <v>0</v>
          </cell>
          <cell r="Z1640">
            <v>0</v>
          </cell>
          <cell r="AA1640" t="str">
            <v>塘厦区</v>
          </cell>
          <cell r="AB1640" t="str">
            <v>21</v>
          </cell>
          <cell r="AC1640">
            <v>4</v>
          </cell>
          <cell r="AD1640">
            <v>12</v>
          </cell>
          <cell r="AE1640" t="str">
            <v>是</v>
          </cell>
          <cell r="AF1640" t="str">
            <v/>
          </cell>
          <cell r="AG1640" t="str">
            <v>否</v>
          </cell>
          <cell r="AH1640" t="str">
            <v>续本月</v>
          </cell>
          <cell r="AI1640" t="str">
            <v>是</v>
          </cell>
          <cell r="AO1640">
            <v>0</v>
          </cell>
          <cell r="AR1640" t="str">
            <v>银湖区</v>
          </cell>
        </row>
        <row r="1641">
          <cell r="F1641">
            <v>15875552737</v>
          </cell>
          <cell r="G1641" t="str">
            <v>15875552737</v>
          </cell>
          <cell r="H1641" t="str">
            <v>李辉壁</v>
          </cell>
          <cell r="I1641" t="str">
            <v>预付费东莞住宅新装或续费888元包年，带宽12M</v>
          </cell>
          <cell r="J1641">
            <v>888</v>
          </cell>
          <cell r="K1641">
            <v>888</v>
          </cell>
          <cell r="L1641" t="str">
            <v>2013-07-04</v>
          </cell>
          <cell r="M1641">
            <v>42189</v>
          </cell>
          <cell r="N1641" t="str">
            <v>2016-07-04</v>
          </cell>
          <cell r="O1641" t="str">
            <v>2015-06-17</v>
          </cell>
          <cell r="P1641" t="str">
            <v>宽带预付费</v>
          </cell>
          <cell r="Q1641" t="str">
            <v>续费</v>
          </cell>
          <cell r="R1641" t="str">
            <v>提前充值</v>
          </cell>
          <cell r="S1641" t="str">
            <v>家庭用户</v>
          </cell>
          <cell r="T1641" t="str">
            <v>FTTH</v>
          </cell>
          <cell r="U1641" t="str">
            <v>李燕舞(liyw)</v>
          </cell>
          <cell r="V1641" t="str">
            <v>ZX塘厦岑常师</v>
          </cell>
          <cell r="W1641" t="str">
            <v>电商价值宽带营销</v>
          </cell>
          <cell r="X1641" t="str">
            <v>塘厦区</v>
          </cell>
          <cell r="Y1641">
            <v>0</v>
          </cell>
          <cell r="Z1641">
            <v>0</v>
          </cell>
          <cell r="AA1641" t="str">
            <v>塘厦区</v>
          </cell>
          <cell r="AB1641" t="str">
            <v>17</v>
          </cell>
          <cell r="AC1641">
            <v>12</v>
          </cell>
          <cell r="AD1641">
            <v>12</v>
          </cell>
          <cell r="AE1641" t="str">
            <v>是</v>
          </cell>
          <cell r="AF1641" t="str">
            <v/>
          </cell>
          <cell r="AG1641" t="str">
            <v>价值宽带</v>
          </cell>
          <cell r="AH1641" t="str">
            <v>续后期</v>
          </cell>
          <cell r="AI1641" t="str">
            <v>否</v>
          </cell>
          <cell r="AO1641">
            <v>0</v>
          </cell>
          <cell r="AR1641" t="str">
            <v>银湖区</v>
          </cell>
        </row>
        <row r="1642">
          <cell r="F1642">
            <v>13421956665</v>
          </cell>
          <cell r="G1642" t="str">
            <v>13421956665</v>
          </cell>
          <cell r="H1642" t="str">
            <v>黄思敏</v>
          </cell>
          <cell r="I1642" t="str">
            <v>预付费东莞住宅新装或续费888元包年，带宽12M</v>
          </cell>
          <cell r="J1642">
            <v>888</v>
          </cell>
          <cell r="K1642">
            <v>888</v>
          </cell>
          <cell r="L1642" t="str">
            <v>2012-07-09</v>
          </cell>
          <cell r="M1642">
            <v>42194</v>
          </cell>
          <cell r="N1642" t="str">
            <v>2016-07-09</v>
          </cell>
          <cell r="O1642" t="str">
            <v>2015-06-23</v>
          </cell>
          <cell r="P1642" t="str">
            <v>宽带预付费</v>
          </cell>
          <cell r="Q1642" t="str">
            <v>续费</v>
          </cell>
          <cell r="R1642" t="str">
            <v>提前充值</v>
          </cell>
          <cell r="S1642" t="str">
            <v>家庭用户</v>
          </cell>
          <cell r="T1642" t="str">
            <v>FTTH</v>
          </cell>
          <cell r="U1642" t="str">
            <v>李燕舞(liyw)</v>
          </cell>
          <cell r="V1642" t="str">
            <v>ZX塘厦张远威</v>
          </cell>
          <cell r="W1642" t="str">
            <v>电商价值宽带营销</v>
          </cell>
          <cell r="X1642" t="str">
            <v>塘厦区</v>
          </cell>
          <cell r="Y1642">
            <v>0</v>
          </cell>
          <cell r="Z1642">
            <v>0</v>
          </cell>
          <cell r="AA1642" t="str">
            <v>塘厦区</v>
          </cell>
          <cell r="AB1642" t="str">
            <v>23</v>
          </cell>
          <cell r="AC1642">
            <v>12</v>
          </cell>
          <cell r="AD1642">
            <v>12</v>
          </cell>
          <cell r="AE1642" t="str">
            <v>是</v>
          </cell>
          <cell r="AF1642" t="str">
            <v/>
          </cell>
          <cell r="AG1642" t="str">
            <v>价值宽带</v>
          </cell>
          <cell r="AH1642" t="str">
            <v>续后期</v>
          </cell>
          <cell r="AI1642" t="str">
            <v>否</v>
          </cell>
          <cell r="AO1642">
            <v>0</v>
          </cell>
          <cell r="AR1642" t="str">
            <v>银湖区</v>
          </cell>
        </row>
        <row r="1643">
          <cell r="F1643">
            <v>13510537535</v>
          </cell>
          <cell r="G1643" t="str">
            <v>13510537535</v>
          </cell>
          <cell r="H1643" t="str">
            <v>江虹</v>
          </cell>
          <cell r="I1643" t="str">
            <v>预付费东莞住宅新装或续费888元包年，带宽12M</v>
          </cell>
          <cell r="J1643">
            <v>888</v>
          </cell>
          <cell r="K1643">
            <v>888</v>
          </cell>
          <cell r="L1643" t="str">
            <v>2014-06-20</v>
          </cell>
          <cell r="M1643">
            <v>42175</v>
          </cell>
          <cell r="N1643" t="str">
            <v>2016-06-20</v>
          </cell>
          <cell r="O1643" t="str">
            <v>2015-06-20</v>
          </cell>
          <cell r="P1643" t="str">
            <v>宽带预付费</v>
          </cell>
          <cell r="Q1643" t="str">
            <v>续费</v>
          </cell>
          <cell r="R1643" t="str">
            <v>提前充值</v>
          </cell>
          <cell r="S1643" t="str">
            <v>家庭用户</v>
          </cell>
          <cell r="T1643" t="str">
            <v>FTTH</v>
          </cell>
          <cell r="U1643" t="str">
            <v>伍双倩(wusq)</v>
          </cell>
          <cell r="V1643" t="str">
            <v>ZX凤岗蓝志坚</v>
          </cell>
          <cell r="W1643" t="str">
            <v/>
          </cell>
          <cell r="X1643" t="str">
            <v>凤岗区</v>
          </cell>
          <cell r="Y1643">
            <v>0</v>
          </cell>
          <cell r="Z1643">
            <v>0</v>
          </cell>
          <cell r="AA1643" t="str">
            <v>凤岗区</v>
          </cell>
          <cell r="AB1643" t="str">
            <v>20</v>
          </cell>
          <cell r="AC1643">
            <v>12</v>
          </cell>
          <cell r="AD1643">
            <v>12</v>
          </cell>
          <cell r="AE1643" t="str">
            <v>是</v>
          </cell>
          <cell r="AF1643" t="str">
            <v/>
          </cell>
          <cell r="AG1643" t="str">
            <v>价值宽带</v>
          </cell>
          <cell r="AH1643" t="str">
            <v>续本月</v>
          </cell>
          <cell r="AI1643" t="str">
            <v>是</v>
          </cell>
          <cell r="AJ1643">
            <v>13510537535</v>
          </cell>
          <cell r="AO1643">
            <v>0</v>
          </cell>
          <cell r="AR1643" t="str">
            <v>银湖区</v>
          </cell>
        </row>
        <row r="1644">
          <cell r="F1644">
            <v>13790686838</v>
          </cell>
          <cell r="G1644" t="str">
            <v>13790686838</v>
          </cell>
          <cell r="H1644" t="str">
            <v>王彪</v>
          </cell>
          <cell r="I1644" t="str">
            <v>预付费东莞住宅新装或续费1088元包年，带宽10M</v>
          </cell>
          <cell r="J1644">
            <v>1088</v>
          </cell>
          <cell r="K1644">
            <v>1088</v>
          </cell>
          <cell r="L1644" t="str">
            <v>2012-06-19</v>
          </cell>
          <cell r="M1644">
            <v>42177</v>
          </cell>
          <cell r="N1644" t="str">
            <v>2016-06-22</v>
          </cell>
          <cell r="O1644" t="str">
            <v>2015-06-22</v>
          </cell>
          <cell r="P1644" t="str">
            <v>宽带预付费</v>
          </cell>
          <cell r="Q1644" t="str">
            <v>续费</v>
          </cell>
          <cell r="R1644" t="str">
            <v>提前充值</v>
          </cell>
          <cell r="S1644" t="str">
            <v>家庭用户</v>
          </cell>
          <cell r="T1644" t="str">
            <v>FTTH</v>
          </cell>
          <cell r="U1644" t="str">
            <v>伍双倩(wusq)</v>
          </cell>
          <cell r="V1644" t="str">
            <v>ZX凤岗谢鑫</v>
          </cell>
          <cell r="W1644" t="str">
            <v/>
          </cell>
          <cell r="X1644" t="str">
            <v>凤岗区</v>
          </cell>
          <cell r="Y1644">
            <v>0</v>
          </cell>
          <cell r="Z1644">
            <v>0</v>
          </cell>
          <cell r="AA1644" t="str">
            <v>凤岗区</v>
          </cell>
          <cell r="AB1644" t="str">
            <v>22</v>
          </cell>
          <cell r="AC1644">
            <v>10</v>
          </cell>
          <cell r="AD1644">
            <v>12</v>
          </cell>
          <cell r="AE1644" t="str">
            <v>是</v>
          </cell>
          <cell r="AF1644" t="str">
            <v/>
          </cell>
          <cell r="AG1644" t="str">
            <v>价值宽带</v>
          </cell>
          <cell r="AH1644" t="str">
            <v>续本月</v>
          </cell>
          <cell r="AI1644" t="str">
            <v>是</v>
          </cell>
          <cell r="AJ1644">
            <v>13790686838</v>
          </cell>
          <cell r="AO1644">
            <v>0</v>
          </cell>
          <cell r="AR1644" t="str">
            <v>银湖区</v>
          </cell>
        </row>
        <row r="1645">
          <cell r="F1645">
            <v>15118387080</v>
          </cell>
          <cell r="G1645" t="str">
            <v>15118387080</v>
          </cell>
          <cell r="H1645" t="str">
            <v>刘涛</v>
          </cell>
          <cell r="I1645" t="str">
            <v>预付费东莞住宅新装或续费888元包年，带宽12M</v>
          </cell>
          <cell r="J1645">
            <v>888</v>
          </cell>
          <cell r="K1645">
            <v>888</v>
          </cell>
          <cell r="L1645" t="str">
            <v>2012-06-12</v>
          </cell>
          <cell r="M1645">
            <v>42167</v>
          </cell>
          <cell r="N1645" t="str">
            <v>2016-06-18</v>
          </cell>
          <cell r="O1645" t="str">
            <v>2015-06-18</v>
          </cell>
          <cell r="P1645" t="str">
            <v>宽带预付费</v>
          </cell>
          <cell r="Q1645" t="str">
            <v>续费</v>
          </cell>
          <cell r="R1645" t="str">
            <v>往月充值</v>
          </cell>
          <cell r="S1645" t="str">
            <v>家庭用户</v>
          </cell>
          <cell r="T1645" t="str">
            <v>FTTH</v>
          </cell>
          <cell r="U1645" t="str">
            <v>伍双倩(wusq)</v>
          </cell>
          <cell r="V1645" t="str">
            <v>ZX凤岗谢鑫</v>
          </cell>
          <cell r="W1645" t="str">
            <v>电商价值宽带营销</v>
          </cell>
          <cell r="X1645" t="str">
            <v>凤岗区</v>
          </cell>
          <cell r="Y1645">
            <v>0</v>
          </cell>
          <cell r="Z1645">
            <v>0</v>
          </cell>
          <cell r="AA1645" t="str">
            <v>凤岗区</v>
          </cell>
          <cell r="AB1645" t="str">
            <v>18</v>
          </cell>
          <cell r="AC1645">
            <v>12</v>
          </cell>
          <cell r="AD1645">
            <v>12</v>
          </cell>
          <cell r="AE1645" t="str">
            <v>是</v>
          </cell>
          <cell r="AF1645" t="str">
            <v/>
          </cell>
          <cell r="AG1645" t="str">
            <v>价值宽带</v>
          </cell>
          <cell r="AH1645" t="str">
            <v>续本月</v>
          </cell>
          <cell r="AI1645" t="str">
            <v>是</v>
          </cell>
          <cell r="AJ1645">
            <v>15118387080</v>
          </cell>
          <cell r="AO1645">
            <v>0</v>
          </cell>
          <cell r="AR1645" t="str">
            <v>荔横区</v>
          </cell>
        </row>
        <row r="1646">
          <cell r="F1646">
            <v>13602349351</v>
          </cell>
          <cell r="G1646" t="str">
            <v>13602349351</v>
          </cell>
          <cell r="H1646" t="str">
            <v>谢荣</v>
          </cell>
          <cell r="I1646" t="str">
            <v>预付费东莞住宅新装或续费888元包年，带宽12M</v>
          </cell>
          <cell r="J1646">
            <v>888</v>
          </cell>
          <cell r="K1646">
            <v>888</v>
          </cell>
          <cell r="L1646" t="str">
            <v>2010-01-12</v>
          </cell>
          <cell r="M1646">
            <v>42167</v>
          </cell>
          <cell r="N1646" t="str">
            <v>2016-06-15</v>
          </cell>
          <cell r="O1646" t="str">
            <v>2015-06-15</v>
          </cell>
          <cell r="P1646" t="str">
            <v>宽带预付费</v>
          </cell>
          <cell r="Q1646" t="str">
            <v>续费</v>
          </cell>
          <cell r="R1646" t="str">
            <v>往月充值</v>
          </cell>
          <cell r="S1646" t="str">
            <v>家庭用户</v>
          </cell>
          <cell r="T1646" t="str">
            <v>FTTH</v>
          </cell>
          <cell r="U1646" t="str">
            <v>伍双倩(wusq)</v>
          </cell>
          <cell r="V1646" t="str">
            <v>ZX凤岗蓝志康</v>
          </cell>
          <cell r="W1646" t="str">
            <v>电商价值宽带营销</v>
          </cell>
          <cell r="X1646" t="str">
            <v>凤岗区</v>
          </cell>
          <cell r="Y1646">
            <v>0</v>
          </cell>
          <cell r="Z1646">
            <v>0</v>
          </cell>
          <cell r="AA1646" t="str">
            <v>凤岗区</v>
          </cell>
          <cell r="AB1646" t="str">
            <v>15</v>
          </cell>
          <cell r="AC1646">
            <v>12</v>
          </cell>
          <cell r="AD1646">
            <v>12</v>
          </cell>
          <cell r="AE1646" t="str">
            <v>是</v>
          </cell>
          <cell r="AF1646" t="str">
            <v/>
          </cell>
          <cell r="AG1646" t="str">
            <v>价值宽带</v>
          </cell>
          <cell r="AH1646" t="str">
            <v>续本月</v>
          </cell>
          <cell r="AI1646" t="str">
            <v>是</v>
          </cell>
          <cell r="AJ1646">
            <v>13602349351</v>
          </cell>
          <cell r="AO1646">
            <v>0</v>
          </cell>
          <cell r="AR1646" t="str">
            <v>荔横区</v>
          </cell>
        </row>
        <row r="1647">
          <cell r="F1647">
            <v>13664575745</v>
          </cell>
          <cell r="G1647" t="str">
            <v>13664575745</v>
          </cell>
          <cell r="H1647" t="str">
            <v>陈红军</v>
          </cell>
          <cell r="I1647" t="str">
            <v>预付费东莞住宅新装或续费680元包年，带宽4M</v>
          </cell>
          <cell r="J1647">
            <v>680</v>
          </cell>
          <cell r="K1647">
            <v>680</v>
          </cell>
          <cell r="L1647" t="str">
            <v>2013-06-16</v>
          </cell>
          <cell r="M1647">
            <v>42172</v>
          </cell>
          <cell r="N1647" t="str">
            <v>2016-06-17</v>
          </cell>
          <cell r="O1647" t="str">
            <v>2015-06-15</v>
          </cell>
          <cell r="P1647" t="str">
            <v>宽带预付费</v>
          </cell>
          <cell r="Q1647" t="str">
            <v>续费</v>
          </cell>
          <cell r="R1647" t="str">
            <v>提前充值</v>
          </cell>
          <cell r="S1647" t="str">
            <v>家庭用户</v>
          </cell>
          <cell r="T1647" t="str">
            <v>(传统)XDSL</v>
          </cell>
          <cell r="U1647" t="str">
            <v>伍双倩(wusq)</v>
          </cell>
          <cell r="V1647" t="str">
            <v>ZX凤岗谢鑫</v>
          </cell>
          <cell r="W1647" t="str">
            <v>1、施工单号219305 2、 3、 4、</v>
          </cell>
          <cell r="X1647" t="str">
            <v>凤岗区</v>
          </cell>
          <cell r="Y1647">
            <v>0</v>
          </cell>
          <cell r="Z1647">
            <v>0</v>
          </cell>
          <cell r="AA1647" t="str">
            <v>凤岗区</v>
          </cell>
          <cell r="AB1647" t="str">
            <v>15</v>
          </cell>
          <cell r="AC1647">
            <v>4</v>
          </cell>
          <cell r="AD1647">
            <v>12</v>
          </cell>
          <cell r="AE1647" t="str">
            <v>否</v>
          </cell>
          <cell r="AF1647" t="str">
            <v/>
          </cell>
          <cell r="AG1647" t="str">
            <v>否</v>
          </cell>
          <cell r="AH1647" t="str">
            <v>续本月</v>
          </cell>
          <cell r="AI1647" t="str">
            <v>否</v>
          </cell>
          <cell r="AO1647">
            <v>0</v>
          </cell>
          <cell r="AR1647" t="str">
            <v>荔横区</v>
          </cell>
        </row>
        <row r="1648">
          <cell r="F1648">
            <v>13562654887</v>
          </cell>
          <cell r="G1648" t="str">
            <v>13562654887</v>
          </cell>
          <cell r="H1648" t="str">
            <v>肖龙海</v>
          </cell>
          <cell r="I1648" t="str">
            <v>预付费东莞住宅新装或续费680元包年，带宽4M</v>
          </cell>
          <cell r="J1648">
            <v>680</v>
          </cell>
          <cell r="K1648">
            <v>680</v>
          </cell>
          <cell r="L1648" t="str">
            <v>2013-06-17</v>
          </cell>
          <cell r="M1648">
            <v>42174</v>
          </cell>
          <cell r="N1648" t="str">
            <v>2016-06-20</v>
          </cell>
          <cell r="O1648" t="str">
            <v>2015-06-20</v>
          </cell>
          <cell r="P1648" t="str">
            <v>宽带预付费</v>
          </cell>
          <cell r="Q1648" t="str">
            <v>续费</v>
          </cell>
          <cell r="R1648" t="str">
            <v>当月充值</v>
          </cell>
          <cell r="S1648" t="str">
            <v>家庭用户</v>
          </cell>
          <cell r="T1648" t="str">
            <v>(传统)XDSL</v>
          </cell>
          <cell r="U1648" t="str">
            <v>尹桂花(yingh)</v>
          </cell>
          <cell r="V1648" t="str">
            <v>ZX清溪祖静彪</v>
          </cell>
          <cell r="W1648" t="str">
            <v/>
          </cell>
          <cell r="X1648" t="str">
            <v>清溪区</v>
          </cell>
          <cell r="Y1648">
            <v>0</v>
          </cell>
          <cell r="Z1648">
            <v>0</v>
          </cell>
          <cell r="AA1648" t="str">
            <v>清溪区</v>
          </cell>
          <cell r="AB1648" t="str">
            <v>20</v>
          </cell>
          <cell r="AC1648">
            <v>4</v>
          </cell>
          <cell r="AD1648">
            <v>12</v>
          </cell>
          <cell r="AE1648" t="str">
            <v>否</v>
          </cell>
          <cell r="AF1648" t="str">
            <v/>
          </cell>
          <cell r="AG1648" t="str">
            <v>否</v>
          </cell>
          <cell r="AH1648" t="str">
            <v>续本月</v>
          </cell>
          <cell r="AI1648" t="str">
            <v>否</v>
          </cell>
          <cell r="AO1648">
            <v>0</v>
          </cell>
          <cell r="AR1648" t="str">
            <v>荔横区</v>
          </cell>
        </row>
        <row r="1649">
          <cell r="F1649">
            <v>13580121031</v>
          </cell>
          <cell r="G1649" t="str">
            <v>13580121031</v>
          </cell>
          <cell r="H1649" t="str">
            <v>欧小平</v>
          </cell>
          <cell r="I1649" t="str">
            <v>预付费东莞住宅新装或续费1088元包年，带宽20M</v>
          </cell>
          <cell r="J1649">
            <v>1088</v>
          </cell>
          <cell r="K1649">
            <v>1088</v>
          </cell>
          <cell r="L1649" t="str">
            <v>2014-06-19</v>
          </cell>
          <cell r="M1649">
            <v>42174</v>
          </cell>
          <cell r="N1649" t="str">
            <v>2016-06-19</v>
          </cell>
          <cell r="O1649" t="str">
            <v>2015-06-15</v>
          </cell>
          <cell r="P1649" t="str">
            <v>宽带预付费</v>
          </cell>
          <cell r="Q1649" t="str">
            <v>续费</v>
          </cell>
          <cell r="R1649" t="str">
            <v>提前充值</v>
          </cell>
          <cell r="S1649" t="str">
            <v>家庭用户</v>
          </cell>
          <cell r="T1649" t="str">
            <v>FTTH</v>
          </cell>
          <cell r="U1649" t="str">
            <v>尹桂花(yingh)</v>
          </cell>
          <cell r="V1649" t="str">
            <v>ZX清溪祖静彪</v>
          </cell>
          <cell r="W1649" t="str">
            <v/>
          </cell>
          <cell r="X1649" t="str">
            <v>清溪区</v>
          </cell>
          <cell r="Y1649">
            <v>0</v>
          </cell>
          <cell r="Z1649">
            <v>0</v>
          </cell>
          <cell r="AA1649" t="str">
            <v>清溪区</v>
          </cell>
          <cell r="AB1649" t="str">
            <v>15</v>
          </cell>
          <cell r="AC1649">
            <v>20</v>
          </cell>
          <cell r="AD1649">
            <v>12</v>
          </cell>
          <cell r="AE1649" t="str">
            <v>是</v>
          </cell>
          <cell r="AF1649" t="str">
            <v/>
          </cell>
          <cell r="AG1649" t="str">
            <v>价值宽带</v>
          </cell>
          <cell r="AH1649" t="str">
            <v>续本月</v>
          </cell>
          <cell r="AI1649" t="str">
            <v>是</v>
          </cell>
          <cell r="AJ1649">
            <v>13580121031</v>
          </cell>
          <cell r="AO1649">
            <v>0</v>
          </cell>
          <cell r="AR1649" t="str">
            <v>荔横区</v>
          </cell>
        </row>
        <row r="1650">
          <cell r="F1650">
            <v>13712689082</v>
          </cell>
          <cell r="G1650" t="str">
            <v>13712689082</v>
          </cell>
          <cell r="H1650" t="str">
            <v>陈宏芳</v>
          </cell>
          <cell r="I1650" t="str">
            <v>预付费东莞住宅新装或续费888元包年，带宽12M</v>
          </cell>
          <cell r="J1650">
            <v>888</v>
          </cell>
          <cell r="K1650">
            <v>888</v>
          </cell>
          <cell r="L1650" t="str">
            <v>2013-06-16</v>
          </cell>
          <cell r="M1650">
            <v>42171</v>
          </cell>
          <cell r="N1650" t="str">
            <v>2016-06-16</v>
          </cell>
          <cell r="O1650" t="str">
            <v>2015-06-16</v>
          </cell>
          <cell r="P1650" t="str">
            <v>宽带预付费</v>
          </cell>
          <cell r="Q1650" t="str">
            <v>续费</v>
          </cell>
          <cell r="R1650" t="str">
            <v>提前充值</v>
          </cell>
          <cell r="S1650" t="str">
            <v>家庭用户</v>
          </cell>
          <cell r="T1650" t="str">
            <v>FTTH</v>
          </cell>
          <cell r="U1650" t="str">
            <v>尹桂花(yingh)</v>
          </cell>
          <cell r="V1650" t="str">
            <v>ZX清溪祖静彪</v>
          </cell>
          <cell r="W1650" t="str">
            <v/>
          </cell>
          <cell r="X1650" t="str">
            <v>清溪区</v>
          </cell>
          <cell r="Y1650">
            <v>0</v>
          </cell>
          <cell r="Z1650">
            <v>0</v>
          </cell>
          <cell r="AA1650" t="str">
            <v>清溪区</v>
          </cell>
          <cell r="AB1650" t="str">
            <v>16</v>
          </cell>
          <cell r="AC1650">
            <v>12</v>
          </cell>
          <cell r="AD1650">
            <v>12</v>
          </cell>
          <cell r="AE1650" t="str">
            <v>是</v>
          </cell>
          <cell r="AF1650" t="str">
            <v/>
          </cell>
          <cell r="AG1650" t="str">
            <v>价值宽带</v>
          </cell>
          <cell r="AH1650" t="str">
            <v>续本月</v>
          </cell>
          <cell r="AI1650" t="str">
            <v>是</v>
          </cell>
          <cell r="AJ1650">
            <v>13712689082</v>
          </cell>
          <cell r="AO1650">
            <v>0</v>
          </cell>
          <cell r="AR1650" t="str">
            <v>荔横区</v>
          </cell>
        </row>
        <row r="1651">
          <cell r="F1651">
            <v>13556665204</v>
          </cell>
          <cell r="G1651" t="str">
            <v>13556665204</v>
          </cell>
          <cell r="H1651" t="str">
            <v>王艳娇</v>
          </cell>
          <cell r="I1651" t="str">
            <v>预付费东莞住宅新装或续费888元包年，带宽12M</v>
          </cell>
          <cell r="J1651">
            <v>888</v>
          </cell>
          <cell r="K1651">
            <v>888</v>
          </cell>
          <cell r="L1651" t="str">
            <v>2014-06-11</v>
          </cell>
          <cell r="M1651">
            <v>42166</v>
          </cell>
          <cell r="N1651" t="str">
            <v>2016-06-15</v>
          </cell>
          <cell r="O1651" t="str">
            <v>2015-06-15</v>
          </cell>
          <cell r="P1651" t="str">
            <v>宽带预付费</v>
          </cell>
          <cell r="Q1651" t="str">
            <v>续费</v>
          </cell>
          <cell r="R1651" t="str">
            <v>当月充值</v>
          </cell>
          <cell r="S1651" t="str">
            <v>家庭用户</v>
          </cell>
          <cell r="T1651" t="str">
            <v>FTTH</v>
          </cell>
          <cell r="U1651" t="str">
            <v>李燕舞(liyw)</v>
          </cell>
          <cell r="V1651" t="str">
            <v>ZX塘厦岑常师</v>
          </cell>
          <cell r="W1651" t="str">
            <v>电商价值宽带营销</v>
          </cell>
          <cell r="X1651" t="str">
            <v>塘厦区</v>
          </cell>
          <cell r="Y1651">
            <v>0</v>
          </cell>
          <cell r="Z1651">
            <v>0</v>
          </cell>
          <cell r="AA1651" t="str">
            <v>塘厦区</v>
          </cell>
          <cell r="AB1651" t="str">
            <v>15</v>
          </cell>
          <cell r="AC1651">
            <v>12</v>
          </cell>
          <cell r="AD1651">
            <v>12</v>
          </cell>
          <cell r="AE1651" t="str">
            <v>是</v>
          </cell>
          <cell r="AF1651" t="str">
            <v/>
          </cell>
          <cell r="AG1651" t="str">
            <v>价值宽带</v>
          </cell>
          <cell r="AH1651" t="str">
            <v>续本月</v>
          </cell>
          <cell r="AI1651" t="str">
            <v>是</v>
          </cell>
          <cell r="AJ1651">
            <v>13556665204</v>
          </cell>
          <cell r="AO1651">
            <v>0</v>
          </cell>
          <cell r="AR1651" t="str">
            <v>荔横区</v>
          </cell>
        </row>
        <row r="1652">
          <cell r="F1652">
            <v>13628500891</v>
          </cell>
          <cell r="G1652" t="str">
            <v>13628500891</v>
          </cell>
          <cell r="H1652" t="str">
            <v>王育秀</v>
          </cell>
          <cell r="I1652" t="str">
            <v>预付费东莞住宅新装或续费888元包年，带宽12M</v>
          </cell>
          <cell r="J1652">
            <v>888</v>
          </cell>
          <cell r="K1652">
            <v>888</v>
          </cell>
          <cell r="L1652" t="str">
            <v>2014-06-22</v>
          </cell>
          <cell r="M1652">
            <v>42177</v>
          </cell>
          <cell r="N1652" t="str">
            <v>2016-06-23</v>
          </cell>
          <cell r="O1652" t="str">
            <v>2015-06-23</v>
          </cell>
          <cell r="P1652" t="str">
            <v>宽带预付费</v>
          </cell>
          <cell r="Q1652" t="str">
            <v>续费</v>
          </cell>
          <cell r="R1652" t="str">
            <v>当月充值</v>
          </cell>
          <cell r="S1652" t="str">
            <v>家庭用户</v>
          </cell>
          <cell r="T1652" t="str">
            <v>FTTH</v>
          </cell>
          <cell r="U1652" t="str">
            <v>李燕舞(liyw)</v>
          </cell>
          <cell r="V1652" t="str">
            <v>ZX塘厦吴勇</v>
          </cell>
          <cell r="W1652" t="str">
            <v/>
          </cell>
          <cell r="X1652" t="str">
            <v>塘厦区</v>
          </cell>
          <cell r="Y1652">
            <v>0</v>
          </cell>
          <cell r="Z1652">
            <v>0</v>
          </cell>
          <cell r="AA1652" t="str">
            <v>塘厦区</v>
          </cell>
          <cell r="AB1652" t="str">
            <v>23</v>
          </cell>
          <cell r="AC1652">
            <v>12</v>
          </cell>
          <cell r="AD1652">
            <v>12</v>
          </cell>
          <cell r="AE1652" t="str">
            <v>是</v>
          </cell>
          <cell r="AF1652" t="str">
            <v/>
          </cell>
          <cell r="AG1652" t="str">
            <v>价值宽带</v>
          </cell>
          <cell r="AH1652" t="str">
            <v>续本月</v>
          </cell>
          <cell r="AI1652" t="str">
            <v>是</v>
          </cell>
          <cell r="AJ1652">
            <v>13628500891</v>
          </cell>
          <cell r="AO1652">
            <v>0</v>
          </cell>
          <cell r="AR1652" t="str">
            <v>大利区</v>
          </cell>
        </row>
        <row r="1653">
          <cell r="F1653">
            <v>13826907631</v>
          </cell>
          <cell r="G1653" t="str">
            <v>13826907631</v>
          </cell>
          <cell r="H1653" t="str">
            <v>黄建军</v>
          </cell>
          <cell r="I1653" t="str">
            <v>预付费东莞住宅新装或续费1088元包年，带宽20M</v>
          </cell>
          <cell r="J1653">
            <v>1088</v>
          </cell>
          <cell r="K1653">
            <v>1088</v>
          </cell>
          <cell r="L1653" t="str">
            <v>2014-07-25</v>
          </cell>
          <cell r="M1653">
            <v>42210</v>
          </cell>
          <cell r="N1653" t="str">
            <v>2016-07-25</v>
          </cell>
          <cell r="O1653" t="str">
            <v>2015-06-18</v>
          </cell>
          <cell r="P1653" t="str">
            <v>宽带预付费</v>
          </cell>
          <cell r="Q1653" t="str">
            <v>续费</v>
          </cell>
          <cell r="R1653" t="str">
            <v>提前充值</v>
          </cell>
          <cell r="S1653" t="str">
            <v>家庭用户</v>
          </cell>
          <cell r="T1653" t="str">
            <v>FTTH</v>
          </cell>
          <cell r="U1653" t="str">
            <v>李燕舞(liyw)</v>
          </cell>
          <cell r="V1653" t="str">
            <v>ZX塘厦岑常师</v>
          </cell>
          <cell r="W1653" t="str">
            <v/>
          </cell>
          <cell r="X1653" t="str">
            <v>塘厦区</v>
          </cell>
          <cell r="Y1653">
            <v>0</v>
          </cell>
          <cell r="Z1653">
            <v>0</v>
          </cell>
          <cell r="AA1653" t="str">
            <v>塘厦区</v>
          </cell>
          <cell r="AB1653" t="str">
            <v>18</v>
          </cell>
          <cell r="AC1653">
            <v>20</v>
          </cell>
          <cell r="AD1653">
            <v>12</v>
          </cell>
          <cell r="AE1653" t="str">
            <v>是</v>
          </cell>
          <cell r="AF1653" t="str">
            <v/>
          </cell>
          <cell r="AG1653" t="str">
            <v>价值宽带</v>
          </cell>
          <cell r="AH1653" t="str">
            <v>续后期</v>
          </cell>
          <cell r="AI1653" t="str">
            <v>否</v>
          </cell>
          <cell r="AO1653">
            <v>0</v>
          </cell>
          <cell r="AR1653" t="str">
            <v>大利区</v>
          </cell>
        </row>
        <row r="1654">
          <cell r="F1654">
            <v>13686214503</v>
          </cell>
          <cell r="G1654" t="str">
            <v>13686214503</v>
          </cell>
          <cell r="H1654" t="str">
            <v>陆宏强</v>
          </cell>
          <cell r="I1654" t="str">
            <v>预付费东莞住宅新装或续费888元包年，带宽12M</v>
          </cell>
          <cell r="J1654">
            <v>888</v>
          </cell>
          <cell r="K1654">
            <v>888</v>
          </cell>
          <cell r="L1654" t="str">
            <v>2011-06-30</v>
          </cell>
          <cell r="M1654">
            <v>42184</v>
          </cell>
          <cell r="N1654" t="str">
            <v>2016-06-29</v>
          </cell>
          <cell r="O1654" t="str">
            <v>2015-06-22</v>
          </cell>
          <cell r="P1654" t="str">
            <v>宽带预付费</v>
          </cell>
          <cell r="Q1654" t="str">
            <v>续费</v>
          </cell>
          <cell r="R1654" t="str">
            <v>当月充值</v>
          </cell>
          <cell r="S1654" t="str">
            <v>家庭用户</v>
          </cell>
          <cell r="T1654" t="str">
            <v>FTTH</v>
          </cell>
          <cell r="U1654" t="str">
            <v>李燕舞(liyw)</v>
          </cell>
          <cell r="V1654" t="str">
            <v>ZX塘厦吴勇</v>
          </cell>
          <cell r="W1654" t="str">
            <v>电商价值宽带营销</v>
          </cell>
          <cell r="X1654" t="str">
            <v>塘厦区</v>
          </cell>
          <cell r="Y1654">
            <v>0</v>
          </cell>
          <cell r="Z1654">
            <v>0</v>
          </cell>
          <cell r="AA1654" t="str">
            <v>塘厦区</v>
          </cell>
          <cell r="AB1654" t="str">
            <v>22</v>
          </cell>
          <cell r="AC1654">
            <v>12</v>
          </cell>
          <cell r="AD1654">
            <v>12</v>
          </cell>
          <cell r="AE1654" t="str">
            <v>是</v>
          </cell>
          <cell r="AF1654" t="str">
            <v/>
          </cell>
          <cell r="AG1654" t="str">
            <v>价值宽带</v>
          </cell>
          <cell r="AH1654" t="str">
            <v>续本月</v>
          </cell>
          <cell r="AI1654" t="str">
            <v>是</v>
          </cell>
          <cell r="AJ1654">
            <v>13686214503</v>
          </cell>
          <cell r="AO1654">
            <v>0</v>
          </cell>
          <cell r="AR1654" t="str">
            <v>金凤凰区</v>
          </cell>
        </row>
        <row r="1655">
          <cell r="F1655">
            <v>13925526118</v>
          </cell>
          <cell r="G1655" t="str">
            <v>13925526118</v>
          </cell>
          <cell r="H1655" t="str">
            <v>史桃芳</v>
          </cell>
          <cell r="I1655" t="str">
            <v>预付费东莞住宅新装或续费680元包年，带宽4M</v>
          </cell>
          <cell r="J1655">
            <v>680</v>
          </cell>
          <cell r="K1655">
            <v>680</v>
          </cell>
          <cell r="L1655" t="str">
            <v>2010-12-27</v>
          </cell>
          <cell r="M1655">
            <v>42212</v>
          </cell>
          <cell r="N1655" t="str">
            <v>2016-07-27</v>
          </cell>
          <cell r="O1655" t="str">
            <v>2015-06-17</v>
          </cell>
          <cell r="P1655" t="str">
            <v>宽带预付费</v>
          </cell>
          <cell r="Q1655" t="str">
            <v>续费</v>
          </cell>
          <cell r="R1655" t="str">
            <v>提前充值</v>
          </cell>
          <cell r="S1655" t="str">
            <v>家庭用户</v>
          </cell>
          <cell r="T1655" t="str">
            <v>(传统)XDSL</v>
          </cell>
          <cell r="U1655" t="str">
            <v>李燕舞(liyw)</v>
          </cell>
          <cell r="V1655" t="str">
            <v>ZX塘厦岑常师</v>
          </cell>
          <cell r="W1655" t="str">
            <v/>
          </cell>
          <cell r="X1655" t="str">
            <v>塘厦区</v>
          </cell>
          <cell r="Y1655">
            <v>0</v>
          </cell>
          <cell r="Z1655">
            <v>0</v>
          </cell>
          <cell r="AA1655" t="str">
            <v>塘厦区</v>
          </cell>
          <cell r="AB1655" t="str">
            <v>17</v>
          </cell>
          <cell r="AC1655">
            <v>4</v>
          </cell>
          <cell r="AD1655">
            <v>12</v>
          </cell>
          <cell r="AE1655" t="str">
            <v>否</v>
          </cell>
          <cell r="AF1655" t="str">
            <v/>
          </cell>
          <cell r="AG1655" t="str">
            <v>否</v>
          </cell>
          <cell r="AH1655" t="str">
            <v>续后期</v>
          </cell>
          <cell r="AI1655" t="str">
            <v>否</v>
          </cell>
          <cell r="AO1655">
            <v>0</v>
          </cell>
          <cell r="AR1655" t="str">
            <v>大利区</v>
          </cell>
        </row>
        <row r="1656">
          <cell r="F1656">
            <v>18576437241</v>
          </cell>
          <cell r="G1656" t="str">
            <v>18576437241</v>
          </cell>
          <cell r="H1656" t="str">
            <v>尹晓春</v>
          </cell>
          <cell r="I1656" t="str">
            <v>预付费东莞住宅新装或续费1088元包年，带宽20M</v>
          </cell>
          <cell r="J1656">
            <v>1088</v>
          </cell>
          <cell r="K1656">
            <v>1088</v>
          </cell>
          <cell r="L1656" t="str">
            <v>2014-07-04</v>
          </cell>
          <cell r="M1656">
            <v>42189</v>
          </cell>
          <cell r="N1656" t="str">
            <v>2016-07-04</v>
          </cell>
          <cell r="O1656" t="str">
            <v>2015-06-19</v>
          </cell>
          <cell r="P1656" t="str">
            <v>宽带预付费</v>
          </cell>
          <cell r="Q1656" t="str">
            <v>续费</v>
          </cell>
          <cell r="R1656" t="str">
            <v>提前充值</v>
          </cell>
          <cell r="S1656" t="str">
            <v>家庭用户</v>
          </cell>
          <cell r="T1656" t="str">
            <v>FTTH</v>
          </cell>
          <cell r="U1656" t="str">
            <v>伍双倩(wusq)</v>
          </cell>
          <cell r="V1656" t="str">
            <v>DSBR凤岗蓝志坚</v>
          </cell>
          <cell r="W1656" t="str">
            <v/>
          </cell>
          <cell r="X1656" t="str">
            <v>凤岗区</v>
          </cell>
          <cell r="Y1656">
            <v>0</v>
          </cell>
          <cell r="Z1656">
            <v>0</v>
          </cell>
          <cell r="AA1656" t="str">
            <v>凤岗区</v>
          </cell>
          <cell r="AB1656" t="str">
            <v>19</v>
          </cell>
          <cell r="AC1656">
            <v>20</v>
          </cell>
          <cell r="AD1656">
            <v>12</v>
          </cell>
          <cell r="AE1656" t="str">
            <v>是</v>
          </cell>
          <cell r="AF1656" t="str">
            <v/>
          </cell>
          <cell r="AG1656" t="str">
            <v>价值宽带</v>
          </cell>
          <cell r="AH1656" t="str">
            <v>续后期</v>
          </cell>
          <cell r="AI1656" t="str">
            <v>否</v>
          </cell>
          <cell r="AO1656">
            <v>0</v>
          </cell>
          <cell r="AR1656" t="str">
            <v>莆心区</v>
          </cell>
        </row>
        <row r="1657">
          <cell r="F1657">
            <v>18864114756</v>
          </cell>
          <cell r="G1657" t="str">
            <v>18864114756</v>
          </cell>
          <cell r="H1657" t="str">
            <v>王小刚</v>
          </cell>
          <cell r="I1657" t="str">
            <v>预付费东莞住宅新装或续费888元包年，带宽12M</v>
          </cell>
          <cell r="J1657">
            <v>888</v>
          </cell>
          <cell r="K1657">
            <v>888</v>
          </cell>
          <cell r="L1657" t="str">
            <v>2014-06-18</v>
          </cell>
          <cell r="M1657">
            <v>42173</v>
          </cell>
          <cell r="N1657" t="str">
            <v>2016-06-18</v>
          </cell>
          <cell r="O1657" t="str">
            <v>2015-06-16</v>
          </cell>
          <cell r="P1657" t="str">
            <v>宽带预付费</v>
          </cell>
          <cell r="Q1657" t="str">
            <v>续费</v>
          </cell>
          <cell r="R1657" t="str">
            <v>提前充值</v>
          </cell>
          <cell r="S1657" t="str">
            <v>家庭用户</v>
          </cell>
          <cell r="T1657" t="str">
            <v>FTTH</v>
          </cell>
          <cell r="U1657" t="str">
            <v>伍双倩(wusq)</v>
          </cell>
          <cell r="V1657" t="str">
            <v>ZX凤岗蓝志坚</v>
          </cell>
          <cell r="W1657" t="str">
            <v>电商价值宽带营销</v>
          </cell>
          <cell r="X1657" t="str">
            <v>凤岗区</v>
          </cell>
          <cell r="Y1657">
            <v>0</v>
          </cell>
          <cell r="Z1657">
            <v>0</v>
          </cell>
          <cell r="AA1657" t="str">
            <v>凤岗区</v>
          </cell>
          <cell r="AB1657" t="str">
            <v>16</v>
          </cell>
          <cell r="AC1657">
            <v>12</v>
          </cell>
          <cell r="AD1657">
            <v>12</v>
          </cell>
          <cell r="AE1657" t="str">
            <v>是</v>
          </cell>
          <cell r="AF1657" t="str">
            <v/>
          </cell>
          <cell r="AG1657" t="str">
            <v>价值宽带</v>
          </cell>
          <cell r="AH1657" t="str">
            <v>续本月</v>
          </cell>
          <cell r="AI1657" t="str">
            <v>是</v>
          </cell>
          <cell r="AJ1657">
            <v>18864114756</v>
          </cell>
          <cell r="AO1657">
            <v>0</v>
          </cell>
          <cell r="AR1657" t="str">
            <v>樟新区</v>
          </cell>
        </row>
        <row r="1658">
          <cell r="F1658">
            <v>13724522418</v>
          </cell>
          <cell r="G1658" t="str">
            <v>13724522418</v>
          </cell>
          <cell r="H1658" t="str">
            <v>王芳</v>
          </cell>
          <cell r="I1658" t="str">
            <v>预付费东莞住宅新装或续费1498元包年，带宽50M(独享家庭版)</v>
          </cell>
          <cell r="J1658">
            <v>1498</v>
          </cell>
          <cell r="K1658">
            <v>1498</v>
          </cell>
          <cell r="L1658" t="str">
            <v>2012-06-26</v>
          </cell>
          <cell r="M1658">
            <v>42181</v>
          </cell>
          <cell r="N1658" t="str">
            <v>2016-06-26</v>
          </cell>
          <cell r="O1658" t="str">
            <v>2015-06-17</v>
          </cell>
          <cell r="P1658" t="str">
            <v>宽带预付费</v>
          </cell>
          <cell r="Q1658" t="str">
            <v>续费</v>
          </cell>
          <cell r="R1658" t="str">
            <v>当月充值</v>
          </cell>
          <cell r="S1658" t="str">
            <v>家庭用户</v>
          </cell>
          <cell r="T1658" t="str">
            <v>FTTH</v>
          </cell>
          <cell r="U1658" t="str">
            <v>李燕舞(liyw)</v>
          </cell>
          <cell r="V1658" t="str">
            <v>ZX塘厦陈阳</v>
          </cell>
          <cell r="W1658" t="str">
            <v/>
          </cell>
          <cell r="X1658" t="str">
            <v>塘厦区</v>
          </cell>
          <cell r="Y1658">
            <v>0</v>
          </cell>
          <cell r="Z1658">
            <v>0</v>
          </cell>
          <cell r="AA1658" t="str">
            <v>塘厦区</v>
          </cell>
          <cell r="AB1658" t="str">
            <v>17</v>
          </cell>
          <cell r="AC1658">
            <v>50</v>
          </cell>
          <cell r="AD1658">
            <v>12</v>
          </cell>
          <cell r="AE1658" t="str">
            <v>是</v>
          </cell>
          <cell r="AF1658" t="str">
            <v/>
          </cell>
          <cell r="AG1658" t="str">
            <v>价值宽带</v>
          </cell>
          <cell r="AH1658" t="str">
            <v>续本月</v>
          </cell>
          <cell r="AI1658" t="str">
            <v>是</v>
          </cell>
          <cell r="AJ1658">
            <v>13724522418</v>
          </cell>
          <cell r="AO1658">
            <v>0</v>
          </cell>
          <cell r="AR1658" t="str">
            <v>博美区</v>
          </cell>
        </row>
        <row r="1659">
          <cell r="F1659">
            <v>13649816910</v>
          </cell>
          <cell r="G1659" t="str">
            <v>13649816910</v>
          </cell>
          <cell r="H1659" t="str">
            <v>王志波</v>
          </cell>
          <cell r="I1659" t="str">
            <v>预付费东莞住宅新装或续费888元包年，带宽12M</v>
          </cell>
          <cell r="J1659">
            <v>888</v>
          </cell>
          <cell r="K1659">
            <v>888</v>
          </cell>
          <cell r="L1659" t="str">
            <v>2014-06-18</v>
          </cell>
          <cell r="M1659">
            <v>42173</v>
          </cell>
          <cell r="N1659" t="str">
            <v>2016-06-19</v>
          </cell>
          <cell r="O1659" t="str">
            <v>2015-06-19</v>
          </cell>
          <cell r="P1659" t="str">
            <v>宽带预付费</v>
          </cell>
          <cell r="Q1659" t="str">
            <v>续费</v>
          </cell>
          <cell r="R1659" t="str">
            <v>往月充值</v>
          </cell>
          <cell r="S1659" t="str">
            <v>家庭用户</v>
          </cell>
          <cell r="T1659" t="str">
            <v>FTTH</v>
          </cell>
          <cell r="U1659" t="str">
            <v>伍双倩(wusq)</v>
          </cell>
          <cell r="V1659" t="str">
            <v>ZX凤岗蓝志坚</v>
          </cell>
          <cell r="W1659" t="str">
            <v>电商价值宽带营销</v>
          </cell>
          <cell r="X1659" t="str">
            <v>凤岗区</v>
          </cell>
          <cell r="Y1659">
            <v>0</v>
          </cell>
          <cell r="Z1659">
            <v>0</v>
          </cell>
          <cell r="AA1659" t="str">
            <v>凤岗区</v>
          </cell>
          <cell r="AB1659" t="str">
            <v>19</v>
          </cell>
          <cell r="AC1659">
            <v>12</v>
          </cell>
          <cell r="AD1659">
            <v>12</v>
          </cell>
          <cell r="AE1659" t="str">
            <v>是</v>
          </cell>
          <cell r="AF1659" t="str">
            <v/>
          </cell>
          <cell r="AG1659" t="str">
            <v>价值宽带</v>
          </cell>
          <cell r="AH1659" t="str">
            <v>续本月</v>
          </cell>
          <cell r="AI1659" t="str">
            <v>是</v>
          </cell>
          <cell r="AJ1659">
            <v>13649816910</v>
          </cell>
          <cell r="AO1659">
            <v>0</v>
          </cell>
          <cell r="AR1659" t="str">
            <v>南栅区</v>
          </cell>
        </row>
        <row r="1660">
          <cell r="F1660">
            <v>13724599750</v>
          </cell>
          <cell r="G1660" t="str">
            <v>13724599750</v>
          </cell>
          <cell r="H1660" t="str">
            <v>李俊</v>
          </cell>
          <cell r="I1660" t="str">
            <v>预付费东莞住宅新装或续费768元包年，带宽4M</v>
          </cell>
          <cell r="J1660">
            <v>768</v>
          </cell>
          <cell r="K1660">
            <v>768</v>
          </cell>
          <cell r="L1660" t="str">
            <v>2008-11-18</v>
          </cell>
          <cell r="M1660">
            <v>42173</v>
          </cell>
          <cell r="N1660" t="str">
            <v>2016-06-19</v>
          </cell>
          <cell r="O1660" t="str">
            <v>2015-06-19</v>
          </cell>
          <cell r="P1660" t="str">
            <v>宽带预付费</v>
          </cell>
          <cell r="Q1660" t="str">
            <v>续费</v>
          </cell>
          <cell r="R1660" t="str">
            <v>往月充值</v>
          </cell>
          <cell r="S1660" t="str">
            <v>家庭用户</v>
          </cell>
          <cell r="T1660" t="str">
            <v>FTTH</v>
          </cell>
          <cell r="U1660" t="str">
            <v>邓昌涛(dengct)</v>
          </cell>
          <cell r="V1660" t="str">
            <v>ZX虎门吴胜群</v>
          </cell>
          <cell r="W1660" t="str">
            <v>电商价值宽带营销</v>
          </cell>
          <cell r="X1660" t="str">
            <v>虎门区</v>
          </cell>
          <cell r="Y1660">
            <v>0</v>
          </cell>
          <cell r="Z1660">
            <v>0</v>
          </cell>
          <cell r="AA1660" t="str">
            <v>虎门区</v>
          </cell>
          <cell r="AB1660" t="str">
            <v>19</v>
          </cell>
          <cell r="AC1660">
            <v>4</v>
          </cell>
          <cell r="AD1660">
            <v>12</v>
          </cell>
          <cell r="AE1660" t="str">
            <v>是</v>
          </cell>
          <cell r="AF1660" t="str">
            <v/>
          </cell>
          <cell r="AG1660" t="str">
            <v>否</v>
          </cell>
          <cell r="AH1660" t="str">
            <v>续本月</v>
          </cell>
          <cell r="AI1660" t="str">
            <v>是</v>
          </cell>
          <cell r="AJ1660">
            <v>13724599750</v>
          </cell>
          <cell r="AO1660">
            <v>0</v>
          </cell>
          <cell r="AR1660" t="str">
            <v>上沙区</v>
          </cell>
        </row>
        <row r="1661">
          <cell r="F1661">
            <v>13688995623</v>
          </cell>
          <cell r="G1661" t="str">
            <v>13688995623</v>
          </cell>
          <cell r="H1661" t="str">
            <v>许粉杰</v>
          </cell>
          <cell r="I1661" t="str">
            <v>预付费东莞住宅新装或续费888元包年，带宽12M</v>
          </cell>
          <cell r="J1661">
            <v>888</v>
          </cell>
          <cell r="K1661">
            <v>888</v>
          </cell>
          <cell r="L1661" t="str">
            <v>2010-04-08</v>
          </cell>
          <cell r="M1661">
            <v>42173</v>
          </cell>
          <cell r="N1661" t="str">
            <v>2016-06-20</v>
          </cell>
          <cell r="O1661" t="str">
            <v>2015-06-20</v>
          </cell>
          <cell r="P1661" t="str">
            <v>宽带预付费</v>
          </cell>
          <cell r="Q1661" t="str">
            <v>续费</v>
          </cell>
          <cell r="R1661" t="str">
            <v>往月充值</v>
          </cell>
          <cell r="S1661" t="str">
            <v>家庭用户</v>
          </cell>
          <cell r="T1661" t="str">
            <v>FTTH</v>
          </cell>
          <cell r="U1661" t="str">
            <v>王丽(wangl)</v>
          </cell>
          <cell r="V1661" t="str">
            <v>ZX长安何乐平</v>
          </cell>
          <cell r="W1661" t="str">
            <v>电商价值宽带营销</v>
          </cell>
          <cell r="X1661" t="str">
            <v>长安区</v>
          </cell>
          <cell r="Y1661">
            <v>0</v>
          </cell>
          <cell r="Z1661">
            <v>0</v>
          </cell>
          <cell r="AA1661" t="str">
            <v>长安区</v>
          </cell>
          <cell r="AB1661" t="str">
            <v>20</v>
          </cell>
          <cell r="AC1661">
            <v>12</v>
          </cell>
          <cell r="AD1661">
            <v>12</v>
          </cell>
          <cell r="AE1661" t="str">
            <v>是</v>
          </cell>
          <cell r="AF1661" t="str">
            <v/>
          </cell>
          <cell r="AG1661" t="str">
            <v>价值宽带</v>
          </cell>
          <cell r="AH1661" t="str">
            <v>续本月</v>
          </cell>
          <cell r="AI1661" t="str">
            <v>是</v>
          </cell>
          <cell r="AJ1661">
            <v>13688995623</v>
          </cell>
          <cell r="AO1661">
            <v>0</v>
          </cell>
          <cell r="AR1661" t="str">
            <v>上沙区</v>
          </cell>
        </row>
        <row r="1662">
          <cell r="F1662">
            <v>13922520753</v>
          </cell>
          <cell r="G1662" t="str">
            <v>13922520753</v>
          </cell>
          <cell r="H1662" t="str">
            <v>欧阳艳红</v>
          </cell>
          <cell r="I1662" t="str">
            <v>预付费东莞住宅新装或续费888元包年，带宽12M</v>
          </cell>
          <cell r="J1662">
            <v>888</v>
          </cell>
          <cell r="K1662">
            <v>888</v>
          </cell>
          <cell r="L1662" t="str">
            <v>2007-08-14</v>
          </cell>
          <cell r="M1662">
            <v>42199</v>
          </cell>
          <cell r="N1662" t="str">
            <v>2016-07-14</v>
          </cell>
          <cell r="O1662" t="str">
            <v>2015-06-16</v>
          </cell>
          <cell r="P1662" t="str">
            <v>宽带预付费</v>
          </cell>
          <cell r="Q1662" t="str">
            <v>续费</v>
          </cell>
          <cell r="R1662" t="str">
            <v>提前充值</v>
          </cell>
          <cell r="S1662" t="str">
            <v>家庭用户</v>
          </cell>
          <cell r="T1662" t="str">
            <v>FTTH</v>
          </cell>
          <cell r="U1662" t="str">
            <v>王汝怡(wangry)</v>
          </cell>
          <cell r="V1662" t="str">
            <v>ZX虎门王成</v>
          </cell>
          <cell r="W1662" t="str">
            <v>电商价值宽带营销</v>
          </cell>
          <cell r="X1662" t="str">
            <v>虎门区</v>
          </cell>
          <cell r="Y1662">
            <v>0</v>
          </cell>
          <cell r="Z1662">
            <v>0</v>
          </cell>
          <cell r="AA1662" t="str">
            <v>虎门区</v>
          </cell>
          <cell r="AB1662" t="str">
            <v>16</v>
          </cell>
          <cell r="AC1662">
            <v>12</v>
          </cell>
          <cell r="AD1662">
            <v>12</v>
          </cell>
          <cell r="AE1662" t="str">
            <v>是</v>
          </cell>
          <cell r="AF1662" t="str">
            <v/>
          </cell>
          <cell r="AG1662" t="str">
            <v>价值宽带</v>
          </cell>
          <cell r="AH1662" t="str">
            <v>续后期</v>
          </cell>
          <cell r="AI1662" t="str">
            <v>否</v>
          </cell>
          <cell r="AO1662">
            <v>0</v>
          </cell>
          <cell r="AR1662" t="str">
            <v>光宝区</v>
          </cell>
        </row>
        <row r="1663">
          <cell r="F1663" t="str">
            <v>dgdc89269048</v>
          </cell>
          <cell r="G1663" t="str">
            <v>dgdc89269048</v>
          </cell>
          <cell r="H1663" t="str">
            <v>卿光涛</v>
          </cell>
          <cell r="I1663" t="str">
            <v>预付费东莞住宅新装或续费680元包年，带宽4M</v>
          </cell>
          <cell r="J1663">
            <v>680</v>
          </cell>
          <cell r="K1663">
            <v>680</v>
          </cell>
          <cell r="L1663" t="str">
            <v>2009-06-30</v>
          </cell>
          <cell r="M1663">
            <v>42148</v>
          </cell>
          <cell r="N1663" t="str">
            <v>2016-06-15</v>
          </cell>
          <cell r="O1663" t="str">
            <v>2015-06-15</v>
          </cell>
          <cell r="P1663" t="str">
            <v>宽带预付费</v>
          </cell>
          <cell r="Q1663" t="str">
            <v>续费</v>
          </cell>
          <cell r="R1663" t="str">
            <v>往月充值</v>
          </cell>
          <cell r="S1663" t="str">
            <v>家庭用户</v>
          </cell>
          <cell r="T1663" t="str">
            <v>(传统)XDSL</v>
          </cell>
          <cell r="U1663" t="str">
            <v>尼佳(nj_ca)</v>
          </cell>
          <cell r="V1663" t="str">
            <v>DL东莞金伦</v>
          </cell>
          <cell r="W1663" t="str">
            <v>电商价值宽带营销</v>
          </cell>
          <cell r="X1663" t="str">
            <v>长安区</v>
          </cell>
          <cell r="Y1663">
            <v>0</v>
          </cell>
          <cell r="Z1663">
            <v>0</v>
          </cell>
          <cell r="AA1663" t="str">
            <v>长安区</v>
          </cell>
          <cell r="AB1663" t="str">
            <v>15</v>
          </cell>
          <cell r="AC1663">
            <v>4</v>
          </cell>
          <cell r="AD1663">
            <v>12</v>
          </cell>
          <cell r="AE1663" t="str">
            <v>否</v>
          </cell>
          <cell r="AF1663" t="str">
            <v/>
          </cell>
          <cell r="AG1663" t="str">
            <v>否</v>
          </cell>
          <cell r="AH1663" t="str">
            <v>续前期</v>
          </cell>
          <cell r="AI1663" t="str">
            <v>否</v>
          </cell>
          <cell r="AO1663">
            <v>0</v>
          </cell>
          <cell r="AR1663" t="str">
            <v>下汴区</v>
          </cell>
        </row>
        <row r="1664">
          <cell r="F1664">
            <v>13712102558</v>
          </cell>
          <cell r="G1664" t="str">
            <v>13712102558</v>
          </cell>
          <cell r="H1664" t="str">
            <v>李立创</v>
          </cell>
          <cell r="I1664" t="str">
            <v>预付费东莞住宅新装或续费888元包年，带宽12M</v>
          </cell>
          <cell r="J1664">
            <v>888</v>
          </cell>
          <cell r="K1664">
            <v>888</v>
          </cell>
          <cell r="L1664" t="str">
            <v>2009-11-22</v>
          </cell>
          <cell r="M1664">
            <v>42178</v>
          </cell>
          <cell r="N1664" t="str">
            <v>2016-06-23</v>
          </cell>
          <cell r="O1664" t="str">
            <v>2015-06-22</v>
          </cell>
          <cell r="P1664" t="str">
            <v>宽带预付费</v>
          </cell>
          <cell r="Q1664" t="str">
            <v>续费</v>
          </cell>
          <cell r="R1664" t="str">
            <v>提前充值</v>
          </cell>
          <cell r="S1664" t="str">
            <v>家庭用户</v>
          </cell>
          <cell r="T1664" t="str">
            <v>FTTH</v>
          </cell>
          <cell r="U1664" t="str">
            <v>营业厅经理(NQYX01)</v>
          </cell>
          <cell r="V1664" t="str">
            <v>ZX长安左明亮</v>
          </cell>
          <cell r="W1664" t="str">
            <v>电商价值宽带营销</v>
          </cell>
          <cell r="X1664" t="str">
            <v>长安区</v>
          </cell>
          <cell r="Y1664">
            <v>0</v>
          </cell>
          <cell r="Z1664">
            <v>0</v>
          </cell>
          <cell r="AA1664" t="str">
            <v>长安区</v>
          </cell>
          <cell r="AB1664" t="str">
            <v>22</v>
          </cell>
          <cell r="AC1664">
            <v>12</v>
          </cell>
          <cell r="AD1664">
            <v>12</v>
          </cell>
          <cell r="AE1664" t="str">
            <v>是</v>
          </cell>
          <cell r="AF1664" t="str">
            <v/>
          </cell>
          <cell r="AG1664" t="str">
            <v>价值宽带</v>
          </cell>
          <cell r="AH1664" t="str">
            <v>续本月</v>
          </cell>
          <cell r="AI1664" t="str">
            <v>是</v>
          </cell>
          <cell r="AJ1664">
            <v>13712102558</v>
          </cell>
          <cell r="AO1664">
            <v>0</v>
          </cell>
          <cell r="AR1664" t="str">
            <v>下汴区</v>
          </cell>
        </row>
        <row r="1665">
          <cell r="F1665">
            <v>13412406128</v>
          </cell>
          <cell r="G1665" t="str">
            <v>13412406128</v>
          </cell>
          <cell r="H1665" t="str">
            <v>雷友国</v>
          </cell>
          <cell r="I1665" t="str">
            <v>预付费东莞住宅新装或续费888元包年，带宽12M</v>
          </cell>
          <cell r="J1665">
            <v>888</v>
          </cell>
          <cell r="K1665">
            <v>888</v>
          </cell>
          <cell r="L1665" t="str">
            <v>2011-03-16</v>
          </cell>
          <cell r="M1665">
            <v>42202</v>
          </cell>
          <cell r="N1665" t="str">
            <v>2016-07-17</v>
          </cell>
          <cell r="O1665" t="str">
            <v>2015-06-23</v>
          </cell>
          <cell r="P1665" t="str">
            <v>宽带预付费</v>
          </cell>
          <cell r="Q1665" t="str">
            <v>续费</v>
          </cell>
          <cell r="R1665" t="str">
            <v>提前充值</v>
          </cell>
          <cell r="S1665" t="str">
            <v>家庭用户</v>
          </cell>
          <cell r="T1665" t="str">
            <v>FTTH</v>
          </cell>
          <cell r="U1665" t="str">
            <v>王丽(wangl)</v>
          </cell>
          <cell r="V1665" t="str">
            <v>ZX长安何乐平</v>
          </cell>
          <cell r="W1665" t="str">
            <v>电商价值宽带营销</v>
          </cell>
          <cell r="X1665" t="str">
            <v>长安区</v>
          </cell>
          <cell r="Y1665">
            <v>0</v>
          </cell>
          <cell r="Z1665">
            <v>0</v>
          </cell>
          <cell r="AA1665" t="str">
            <v>长安区</v>
          </cell>
          <cell r="AB1665" t="str">
            <v>23</v>
          </cell>
          <cell r="AC1665">
            <v>12</v>
          </cell>
          <cell r="AD1665">
            <v>12</v>
          </cell>
          <cell r="AE1665" t="str">
            <v>是</v>
          </cell>
          <cell r="AF1665" t="str">
            <v/>
          </cell>
          <cell r="AG1665" t="str">
            <v>价值宽带</v>
          </cell>
          <cell r="AH1665" t="str">
            <v>续后期</v>
          </cell>
          <cell r="AI1665" t="str">
            <v>否</v>
          </cell>
          <cell r="AO1665">
            <v>0</v>
          </cell>
          <cell r="AR1665" t="str">
            <v>南栅区</v>
          </cell>
        </row>
        <row r="1666">
          <cell r="F1666">
            <v>15820866436</v>
          </cell>
          <cell r="G1666" t="str">
            <v>15820866436</v>
          </cell>
          <cell r="H1666" t="str">
            <v>吕伟科</v>
          </cell>
          <cell r="I1666" t="str">
            <v>预付费东莞住宅新装或续费680元包年，带宽4M</v>
          </cell>
          <cell r="J1666">
            <v>680</v>
          </cell>
          <cell r="K1666">
            <v>680</v>
          </cell>
          <cell r="L1666" t="str">
            <v>2009-10-20</v>
          </cell>
          <cell r="M1666">
            <v>42175</v>
          </cell>
          <cell r="N1666" t="str">
            <v>2016-06-20</v>
          </cell>
          <cell r="O1666" t="str">
            <v>2015-06-19</v>
          </cell>
          <cell r="P1666" t="str">
            <v>宽带预付费</v>
          </cell>
          <cell r="Q1666" t="str">
            <v>续费</v>
          </cell>
          <cell r="R1666" t="str">
            <v>当月充值</v>
          </cell>
          <cell r="S1666" t="str">
            <v>家庭用户</v>
          </cell>
          <cell r="T1666" t="str">
            <v>(传统)XDSL</v>
          </cell>
          <cell r="U1666" t="str">
            <v>尼佳(nj_ca)</v>
          </cell>
          <cell r="V1666" t="str">
            <v>DL东莞尼佳</v>
          </cell>
          <cell r="W1666" t="str">
            <v/>
          </cell>
          <cell r="X1666" t="str">
            <v>长安区</v>
          </cell>
          <cell r="Y1666">
            <v>0</v>
          </cell>
          <cell r="Z1666">
            <v>0</v>
          </cell>
          <cell r="AA1666" t="str">
            <v>长安区</v>
          </cell>
          <cell r="AB1666" t="str">
            <v>19</v>
          </cell>
          <cell r="AC1666">
            <v>4</v>
          </cell>
          <cell r="AD1666">
            <v>12</v>
          </cell>
          <cell r="AE1666" t="str">
            <v>否</v>
          </cell>
          <cell r="AF1666" t="str">
            <v/>
          </cell>
          <cell r="AG1666" t="str">
            <v>否</v>
          </cell>
          <cell r="AH1666" t="str">
            <v>续本月</v>
          </cell>
          <cell r="AI1666" t="str">
            <v>否</v>
          </cell>
          <cell r="AO1666">
            <v>0</v>
          </cell>
          <cell r="AR1666" t="str">
            <v>南栅区</v>
          </cell>
        </row>
        <row r="1667">
          <cell r="F1667" t="str">
            <v>dgdc90061709</v>
          </cell>
          <cell r="G1667" t="str">
            <v>dgdc90061709</v>
          </cell>
          <cell r="H1667" t="str">
            <v>戴云霞</v>
          </cell>
          <cell r="I1667" t="str">
            <v>预付费东莞住宅新装或续费888元包年，带宽12M</v>
          </cell>
          <cell r="J1667">
            <v>888</v>
          </cell>
          <cell r="K1667">
            <v>888</v>
          </cell>
          <cell r="L1667" t="str">
            <v>2011-04-23</v>
          </cell>
          <cell r="M1667">
            <v>42179</v>
          </cell>
          <cell r="N1667" t="str">
            <v>2016-06-24</v>
          </cell>
          <cell r="O1667" t="str">
            <v>2015-06-23</v>
          </cell>
          <cell r="P1667" t="str">
            <v>宽带预付费</v>
          </cell>
          <cell r="Q1667" t="str">
            <v>续费</v>
          </cell>
          <cell r="R1667" t="str">
            <v>提前充值</v>
          </cell>
          <cell r="S1667" t="str">
            <v>家庭用户</v>
          </cell>
          <cell r="T1667" t="str">
            <v>FTTH</v>
          </cell>
          <cell r="U1667" t="str">
            <v>王丽(wangl)</v>
          </cell>
          <cell r="V1667" t="str">
            <v>ZX长安何乐平</v>
          </cell>
          <cell r="W1667" t="str">
            <v>电商价值宽带营销</v>
          </cell>
          <cell r="X1667" t="str">
            <v>长安区</v>
          </cell>
          <cell r="Y1667">
            <v>0</v>
          </cell>
          <cell r="Z1667">
            <v>0</v>
          </cell>
          <cell r="AA1667" t="str">
            <v>长安区</v>
          </cell>
          <cell r="AB1667" t="str">
            <v>23</v>
          </cell>
          <cell r="AC1667">
            <v>12</v>
          </cell>
          <cell r="AD1667">
            <v>12</v>
          </cell>
          <cell r="AE1667" t="str">
            <v>是</v>
          </cell>
          <cell r="AF1667" t="str">
            <v/>
          </cell>
          <cell r="AG1667" t="str">
            <v>价值宽带</v>
          </cell>
          <cell r="AH1667" t="str">
            <v>续本月</v>
          </cell>
          <cell r="AI1667" t="str">
            <v>是</v>
          </cell>
          <cell r="AJ1667" t="str">
            <v>dgdc90061709</v>
          </cell>
          <cell r="AO1667">
            <v>0</v>
          </cell>
          <cell r="AR1667" t="str">
            <v>军埔区</v>
          </cell>
        </row>
        <row r="1668">
          <cell r="F1668">
            <v>13662873623</v>
          </cell>
          <cell r="G1668" t="str">
            <v>13662873623</v>
          </cell>
          <cell r="H1668" t="str">
            <v>曹水祥</v>
          </cell>
          <cell r="I1668" t="str">
            <v>预付费东莞住宅新装或续费680元包年，带宽4M</v>
          </cell>
          <cell r="J1668">
            <v>-888</v>
          </cell>
          <cell r="K1668">
            <v>-888</v>
          </cell>
          <cell r="L1668" t="str">
            <v>2009-10-14</v>
          </cell>
          <cell r="M1668">
            <v>42171</v>
          </cell>
          <cell r="N1668" t="str">
            <v>2016-06-16</v>
          </cell>
          <cell r="O1668" t="str">
            <v>2015-06-16</v>
          </cell>
          <cell r="P1668" t="str">
            <v>宽带预付费</v>
          </cell>
          <cell r="Q1668" t="str">
            <v>宽带冲正</v>
          </cell>
          <cell r="R1668" t="str">
            <v>提前充值</v>
          </cell>
          <cell r="S1668" t="str">
            <v>家庭用户</v>
          </cell>
          <cell r="T1668" t="str">
            <v>(传统)XDSL</v>
          </cell>
          <cell r="U1668" t="str">
            <v>王汝怡(wangry)</v>
          </cell>
          <cell r="V1668" t="str">
            <v>ZX虎门王秋焕</v>
          </cell>
          <cell r="W1668" t="str">
            <v/>
          </cell>
          <cell r="X1668" t="str">
            <v>虎门区</v>
          </cell>
          <cell r="Y1668">
            <v>0</v>
          </cell>
          <cell r="Z1668">
            <v>0</v>
          </cell>
          <cell r="AA1668" t="str">
            <v>虎门区</v>
          </cell>
          <cell r="AB1668" t="str">
            <v>16</v>
          </cell>
          <cell r="AC1668">
            <v>4</v>
          </cell>
          <cell r="AD1668">
            <v>12</v>
          </cell>
          <cell r="AE1668" t="str">
            <v>否</v>
          </cell>
          <cell r="AF1668" t="str">
            <v/>
          </cell>
          <cell r="AG1668" t="str">
            <v>否</v>
          </cell>
          <cell r="AH1668" t="str">
            <v>续本月</v>
          </cell>
          <cell r="AI1668" t="str">
            <v>否</v>
          </cell>
          <cell r="AO1668">
            <v>0</v>
          </cell>
          <cell r="AR1668" t="str">
            <v>龙眼区</v>
          </cell>
        </row>
        <row r="1669">
          <cell r="F1669">
            <v>13662873623</v>
          </cell>
          <cell r="G1669" t="str">
            <v>13662873623</v>
          </cell>
          <cell r="H1669" t="str">
            <v>曹水祥</v>
          </cell>
          <cell r="I1669" t="str">
            <v>预付费东莞住宅新装或续费680元包年，带宽4M</v>
          </cell>
          <cell r="J1669">
            <v>680</v>
          </cell>
          <cell r="K1669">
            <v>680</v>
          </cell>
          <cell r="L1669" t="str">
            <v>2009-10-14</v>
          </cell>
          <cell r="M1669">
            <v>42171</v>
          </cell>
          <cell r="N1669" t="str">
            <v>2016-06-16</v>
          </cell>
          <cell r="O1669" t="str">
            <v>2015-06-16</v>
          </cell>
          <cell r="P1669" t="str">
            <v>宽带预付费</v>
          </cell>
          <cell r="Q1669" t="str">
            <v>续费</v>
          </cell>
          <cell r="R1669" t="str">
            <v>提前充值</v>
          </cell>
          <cell r="S1669" t="str">
            <v>家庭用户</v>
          </cell>
          <cell r="T1669" t="str">
            <v>(传统)XDSL</v>
          </cell>
          <cell r="U1669" t="str">
            <v>王汝怡(wangry)</v>
          </cell>
          <cell r="V1669" t="str">
            <v>ZX虎门王秋焕</v>
          </cell>
          <cell r="W1669" t="str">
            <v/>
          </cell>
          <cell r="X1669" t="str">
            <v>虎门区</v>
          </cell>
          <cell r="Y1669">
            <v>0</v>
          </cell>
          <cell r="Z1669">
            <v>0</v>
          </cell>
          <cell r="AA1669" t="str">
            <v>虎门区</v>
          </cell>
          <cell r="AB1669" t="str">
            <v>16</v>
          </cell>
          <cell r="AC1669">
            <v>4</v>
          </cell>
          <cell r="AD1669">
            <v>12</v>
          </cell>
          <cell r="AE1669" t="str">
            <v>否</v>
          </cell>
          <cell r="AF1669" t="str">
            <v/>
          </cell>
          <cell r="AG1669" t="str">
            <v>否</v>
          </cell>
          <cell r="AH1669" t="str">
            <v>续本月</v>
          </cell>
          <cell r="AI1669" t="str">
            <v>否</v>
          </cell>
          <cell r="AO1669">
            <v>0</v>
          </cell>
          <cell r="AR1669" t="str">
            <v>龙眼区</v>
          </cell>
        </row>
        <row r="1670">
          <cell r="F1670">
            <v>13929481366</v>
          </cell>
          <cell r="G1670" t="str">
            <v>13929481366</v>
          </cell>
          <cell r="H1670" t="str">
            <v>黄松国</v>
          </cell>
          <cell r="I1670" t="str">
            <v>预付费东莞住宅新装或续费680元包年，带宽4M</v>
          </cell>
          <cell r="J1670">
            <v>680</v>
          </cell>
          <cell r="K1670">
            <v>680</v>
          </cell>
          <cell r="L1670" t="str">
            <v>2009-06-16</v>
          </cell>
          <cell r="M1670">
            <v>42064</v>
          </cell>
          <cell r="N1670" t="str">
            <v>2016-06-18</v>
          </cell>
          <cell r="O1670" t="str">
            <v>2015-06-18</v>
          </cell>
          <cell r="P1670" t="str">
            <v>宽带预付费</v>
          </cell>
          <cell r="Q1670" t="str">
            <v>续费</v>
          </cell>
          <cell r="R1670" t="str">
            <v>往月充值</v>
          </cell>
          <cell r="S1670" t="str">
            <v>家庭用户</v>
          </cell>
          <cell r="T1670" t="str">
            <v>(传统)XDSL</v>
          </cell>
          <cell r="U1670" t="str">
            <v>邓昌涛(dengct)</v>
          </cell>
          <cell r="V1670" t="str">
            <v>ZY虎门营业厅</v>
          </cell>
          <cell r="W1670" t="str">
            <v>WLAN</v>
          </cell>
          <cell r="X1670" t="str">
            <v>虎门区</v>
          </cell>
          <cell r="Y1670">
            <v>0</v>
          </cell>
          <cell r="Z1670">
            <v>0</v>
          </cell>
          <cell r="AA1670" t="str">
            <v>虎门区</v>
          </cell>
          <cell r="AB1670" t="str">
            <v>18</v>
          </cell>
          <cell r="AC1670">
            <v>4</v>
          </cell>
          <cell r="AD1670">
            <v>12</v>
          </cell>
          <cell r="AE1670" t="str">
            <v>否</v>
          </cell>
          <cell r="AF1670" t="str">
            <v/>
          </cell>
          <cell r="AG1670" t="str">
            <v>否</v>
          </cell>
          <cell r="AH1670" t="str">
            <v>续前期</v>
          </cell>
          <cell r="AI1670" t="str">
            <v>否</v>
          </cell>
          <cell r="AO1670">
            <v>0</v>
          </cell>
          <cell r="AR1670" t="str">
            <v>上沙区</v>
          </cell>
        </row>
        <row r="1671">
          <cell r="F1671">
            <v>15014768158</v>
          </cell>
          <cell r="G1671" t="str">
            <v>15014768158</v>
          </cell>
          <cell r="H1671" t="str">
            <v>李成飞</v>
          </cell>
          <cell r="I1671" t="str">
            <v>预付费东莞住宅新装或续费888元包年，带宽12M</v>
          </cell>
          <cell r="J1671">
            <v>888</v>
          </cell>
          <cell r="K1671">
            <v>888</v>
          </cell>
          <cell r="L1671" t="str">
            <v>2009-04-15</v>
          </cell>
          <cell r="M1671">
            <v>42141</v>
          </cell>
          <cell r="N1671" t="str">
            <v>2016-06-17</v>
          </cell>
          <cell r="O1671" t="str">
            <v>2015-06-17</v>
          </cell>
          <cell r="P1671" t="str">
            <v>宽带预付费</v>
          </cell>
          <cell r="Q1671" t="str">
            <v>续费</v>
          </cell>
          <cell r="R1671" t="str">
            <v>往月充值</v>
          </cell>
          <cell r="S1671" t="str">
            <v>家庭用户</v>
          </cell>
          <cell r="T1671" t="str">
            <v>FTTH</v>
          </cell>
          <cell r="U1671" t="str">
            <v>王汝怡(wangry)</v>
          </cell>
          <cell r="V1671" t="str">
            <v>ZX虎门陈伟娣</v>
          </cell>
          <cell r="W1671" t="str">
            <v>电商价值宽带营销</v>
          </cell>
          <cell r="X1671" t="str">
            <v>虎门区</v>
          </cell>
          <cell r="Y1671">
            <v>0</v>
          </cell>
          <cell r="Z1671">
            <v>0</v>
          </cell>
          <cell r="AA1671" t="str">
            <v>虎门区</v>
          </cell>
          <cell r="AB1671" t="str">
            <v>17</v>
          </cell>
          <cell r="AC1671">
            <v>12</v>
          </cell>
          <cell r="AD1671">
            <v>12</v>
          </cell>
          <cell r="AE1671" t="str">
            <v>是</v>
          </cell>
          <cell r="AF1671" t="str">
            <v/>
          </cell>
          <cell r="AG1671" t="str">
            <v>价值宽带</v>
          </cell>
          <cell r="AH1671" t="str">
            <v>续前期</v>
          </cell>
          <cell r="AI1671" t="str">
            <v>否</v>
          </cell>
          <cell r="AO1671">
            <v>0</v>
          </cell>
          <cell r="AR1671" t="str">
            <v>桥头区</v>
          </cell>
        </row>
        <row r="1672">
          <cell r="F1672" t="str">
            <v>dgdc90018668</v>
          </cell>
          <cell r="G1672" t="str">
            <v>dgdc90018668</v>
          </cell>
          <cell r="H1672" t="str">
            <v>尧明建</v>
          </cell>
          <cell r="I1672" t="str">
            <v>预付费东莞住宅新装或续费1408元包2年，带宽12M</v>
          </cell>
          <cell r="J1672">
            <v>1408</v>
          </cell>
          <cell r="K1672">
            <v>1408</v>
          </cell>
          <cell r="L1672" t="str">
            <v>2009-10-01</v>
          </cell>
          <cell r="M1672">
            <v>42186</v>
          </cell>
          <cell r="N1672" t="str">
            <v>2017-07-01</v>
          </cell>
          <cell r="O1672" t="str">
            <v>2015-06-21</v>
          </cell>
          <cell r="P1672" t="str">
            <v>宽带预付费</v>
          </cell>
          <cell r="Q1672" t="str">
            <v>续费</v>
          </cell>
          <cell r="R1672" t="str">
            <v>提前充值</v>
          </cell>
          <cell r="S1672" t="str">
            <v>家庭用户</v>
          </cell>
          <cell r="T1672" t="str">
            <v>FTTH</v>
          </cell>
          <cell r="U1672" t="str">
            <v>王汝怡(wangry)</v>
          </cell>
          <cell r="V1672" t="str">
            <v>ZX虎门王武东</v>
          </cell>
          <cell r="W1672" t="str">
            <v>电商价值宽带营销</v>
          </cell>
          <cell r="X1672" t="str">
            <v>虎门区</v>
          </cell>
          <cell r="Y1672">
            <v>0</v>
          </cell>
          <cell r="Z1672">
            <v>0</v>
          </cell>
          <cell r="AA1672" t="str">
            <v>虎门区</v>
          </cell>
          <cell r="AB1672" t="str">
            <v>21</v>
          </cell>
          <cell r="AC1672">
            <v>12</v>
          </cell>
          <cell r="AD1672">
            <v>24</v>
          </cell>
          <cell r="AE1672" t="str">
            <v>是</v>
          </cell>
          <cell r="AF1672" t="str">
            <v/>
          </cell>
          <cell r="AG1672" t="str">
            <v>价值宽带</v>
          </cell>
          <cell r="AH1672" t="str">
            <v>续后期</v>
          </cell>
          <cell r="AI1672" t="str">
            <v>否</v>
          </cell>
          <cell r="AO1672">
            <v>0</v>
          </cell>
          <cell r="AR1672" t="str">
            <v>桥头区</v>
          </cell>
        </row>
        <row r="1673">
          <cell r="F1673">
            <v>13631721201</v>
          </cell>
          <cell r="G1673" t="str">
            <v>13631721201</v>
          </cell>
          <cell r="H1673" t="str">
            <v>江宏华</v>
          </cell>
          <cell r="I1673" t="str">
            <v>预付费东莞住宅新装或续费888元包年，带宽12M</v>
          </cell>
          <cell r="J1673">
            <v>888</v>
          </cell>
          <cell r="K1673">
            <v>888</v>
          </cell>
          <cell r="L1673" t="str">
            <v>2009-10-18</v>
          </cell>
          <cell r="M1673">
            <v>42175</v>
          </cell>
          <cell r="N1673" t="str">
            <v>2016-06-21</v>
          </cell>
          <cell r="O1673" t="str">
            <v>2015-06-21</v>
          </cell>
          <cell r="P1673" t="str">
            <v>宽带预付费</v>
          </cell>
          <cell r="Q1673" t="str">
            <v>续费</v>
          </cell>
          <cell r="R1673" t="str">
            <v>当月充值</v>
          </cell>
          <cell r="S1673" t="str">
            <v>家庭用户</v>
          </cell>
          <cell r="T1673" t="str">
            <v>FTTH</v>
          </cell>
          <cell r="U1673" t="str">
            <v>尼佳(nj_ca)</v>
          </cell>
          <cell r="V1673" t="str">
            <v>ZY长安陈志鹏(集客)</v>
          </cell>
          <cell r="W1673" t="str">
            <v>电商价值宽带营销</v>
          </cell>
          <cell r="X1673" t="str">
            <v>长安区</v>
          </cell>
          <cell r="Y1673">
            <v>0</v>
          </cell>
          <cell r="Z1673">
            <v>0</v>
          </cell>
          <cell r="AA1673" t="str">
            <v>长安区</v>
          </cell>
          <cell r="AB1673" t="str">
            <v>21</v>
          </cell>
          <cell r="AC1673">
            <v>12</v>
          </cell>
          <cell r="AD1673">
            <v>12</v>
          </cell>
          <cell r="AE1673" t="str">
            <v>是</v>
          </cell>
          <cell r="AF1673" t="str">
            <v/>
          </cell>
          <cell r="AG1673" t="str">
            <v>价值宽带</v>
          </cell>
          <cell r="AH1673" t="str">
            <v>续本月</v>
          </cell>
          <cell r="AI1673" t="str">
            <v>是</v>
          </cell>
          <cell r="AJ1673">
            <v>13631721201</v>
          </cell>
          <cell r="AO1673">
            <v>0</v>
          </cell>
          <cell r="AR1673" t="str">
            <v>河田区</v>
          </cell>
        </row>
        <row r="1674">
          <cell r="F1674">
            <v>13827202213</v>
          </cell>
          <cell r="G1674" t="str">
            <v>13827202213</v>
          </cell>
          <cell r="H1674" t="str">
            <v>席丽珍</v>
          </cell>
          <cell r="I1674" t="str">
            <v>预付费东莞住宅新装或续费680元包年，带宽4M</v>
          </cell>
          <cell r="J1674">
            <v>680</v>
          </cell>
          <cell r="K1674">
            <v>680</v>
          </cell>
          <cell r="L1674" t="str">
            <v>2010-07-07</v>
          </cell>
          <cell r="M1674">
            <v>42172</v>
          </cell>
          <cell r="N1674" t="str">
            <v>2016-06-18</v>
          </cell>
          <cell r="O1674" t="str">
            <v>2015-06-18</v>
          </cell>
          <cell r="P1674" t="str">
            <v>宽带预付费</v>
          </cell>
          <cell r="Q1674" t="str">
            <v>续费</v>
          </cell>
          <cell r="R1674" t="str">
            <v>往月充值</v>
          </cell>
          <cell r="S1674" t="str">
            <v>家庭用户</v>
          </cell>
          <cell r="T1674" t="str">
            <v>(传统)XDSL</v>
          </cell>
          <cell r="U1674" t="str">
            <v>王丽(wangl)</v>
          </cell>
          <cell r="V1674" t="str">
            <v>ZX长安何乐平</v>
          </cell>
          <cell r="W1674" t="str">
            <v/>
          </cell>
          <cell r="X1674" t="str">
            <v>长安区</v>
          </cell>
          <cell r="Y1674">
            <v>0</v>
          </cell>
          <cell r="Z1674">
            <v>0</v>
          </cell>
          <cell r="AA1674" t="str">
            <v>长安区</v>
          </cell>
          <cell r="AB1674" t="str">
            <v>18</v>
          </cell>
          <cell r="AC1674">
            <v>4</v>
          </cell>
          <cell r="AD1674">
            <v>12</v>
          </cell>
          <cell r="AE1674" t="str">
            <v>否</v>
          </cell>
          <cell r="AF1674" t="str">
            <v/>
          </cell>
          <cell r="AG1674" t="str">
            <v>否</v>
          </cell>
          <cell r="AH1674" t="str">
            <v>续本月</v>
          </cell>
          <cell r="AI1674" t="str">
            <v>否</v>
          </cell>
          <cell r="AO1674">
            <v>0</v>
          </cell>
          <cell r="AR1674" t="str">
            <v>南栅区</v>
          </cell>
        </row>
        <row r="1675">
          <cell r="F1675" t="str">
            <v>dgdc90001021</v>
          </cell>
          <cell r="G1675" t="str">
            <v>dgdc90001021</v>
          </cell>
          <cell r="H1675" t="str">
            <v>刘鲁斌</v>
          </cell>
          <cell r="I1675" t="str">
            <v>预付费东莞住宅新装或续费680元包年，带宽4M</v>
          </cell>
          <cell r="J1675">
            <v>680</v>
          </cell>
          <cell r="K1675">
            <v>680</v>
          </cell>
          <cell r="L1675" t="str">
            <v>2008-09-17</v>
          </cell>
          <cell r="M1675">
            <v>42173</v>
          </cell>
          <cell r="N1675" t="str">
            <v>2016-06-19</v>
          </cell>
          <cell r="O1675" t="str">
            <v>2015-06-19</v>
          </cell>
          <cell r="P1675" t="str">
            <v>宽带预付费</v>
          </cell>
          <cell r="Q1675" t="str">
            <v>续费</v>
          </cell>
          <cell r="R1675" t="str">
            <v>往月充值</v>
          </cell>
          <cell r="S1675" t="str">
            <v>家庭用户</v>
          </cell>
          <cell r="T1675" t="str">
            <v>(传统)XDSL</v>
          </cell>
          <cell r="U1675" t="str">
            <v>王汝怡(wangry)</v>
          </cell>
          <cell r="V1675" t="str">
            <v>ZX虎门钟小红</v>
          </cell>
          <cell r="W1675" t="str">
            <v/>
          </cell>
          <cell r="X1675" t="str">
            <v>虎门区</v>
          </cell>
          <cell r="Y1675">
            <v>0</v>
          </cell>
          <cell r="Z1675">
            <v>0</v>
          </cell>
          <cell r="AA1675" t="str">
            <v>虎门区</v>
          </cell>
          <cell r="AB1675" t="str">
            <v>19</v>
          </cell>
          <cell r="AC1675">
            <v>4</v>
          </cell>
          <cell r="AD1675">
            <v>12</v>
          </cell>
          <cell r="AE1675" t="str">
            <v>否</v>
          </cell>
          <cell r="AF1675" t="str">
            <v/>
          </cell>
          <cell r="AG1675" t="str">
            <v>否</v>
          </cell>
          <cell r="AH1675" t="str">
            <v>续本月</v>
          </cell>
          <cell r="AI1675" t="str">
            <v>否</v>
          </cell>
          <cell r="AO1675">
            <v>0</v>
          </cell>
          <cell r="AR1675" t="str">
            <v>汀山区</v>
          </cell>
        </row>
        <row r="1676">
          <cell r="F1676" t="str">
            <v>dgdc90061043</v>
          </cell>
          <cell r="G1676" t="str">
            <v>dgdc90061043</v>
          </cell>
          <cell r="H1676" t="str">
            <v>余星</v>
          </cell>
          <cell r="I1676" t="str">
            <v>预付费东莞住宅新装或续费600元包年，带宽4M</v>
          </cell>
          <cell r="J1676">
            <v>600</v>
          </cell>
          <cell r="K1676">
            <v>600</v>
          </cell>
          <cell r="L1676" t="str">
            <v>2011-05-27</v>
          </cell>
          <cell r="M1676">
            <v>42173</v>
          </cell>
          <cell r="N1676" t="str">
            <v>2016-06-18</v>
          </cell>
          <cell r="O1676" t="str">
            <v>2015-06-18</v>
          </cell>
          <cell r="P1676" t="str">
            <v>宽带预付费</v>
          </cell>
          <cell r="Q1676" t="str">
            <v>续费</v>
          </cell>
          <cell r="R1676" t="str">
            <v>提前充值</v>
          </cell>
          <cell r="S1676" t="str">
            <v>家庭用户</v>
          </cell>
          <cell r="T1676" t="str">
            <v>(传统)XDSL</v>
          </cell>
          <cell r="U1676" t="str">
            <v>邓昌涛(dengct)</v>
          </cell>
          <cell r="V1676" t="str">
            <v>ZX虎门陈伟娣</v>
          </cell>
          <cell r="W1676" t="str">
            <v>电商价值宽带营销</v>
          </cell>
          <cell r="X1676" t="str">
            <v>虎门区</v>
          </cell>
          <cell r="Y1676">
            <v>0</v>
          </cell>
          <cell r="Z1676">
            <v>0</v>
          </cell>
          <cell r="AA1676" t="str">
            <v>虎门区</v>
          </cell>
          <cell r="AB1676" t="str">
            <v>18</v>
          </cell>
          <cell r="AC1676">
            <v>4</v>
          </cell>
          <cell r="AD1676">
            <v>12</v>
          </cell>
          <cell r="AE1676" t="str">
            <v>否</v>
          </cell>
          <cell r="AF1676" t="str">
            <v/>
          </cell>
          <cell r="AG1676" t="str">
            <v>否</v>
          </cell>
          <cell r="AH1676" t="str">
            <v>续本月</v>
          </cell>
          <cell r="AI1676" t="str">
            <v>否</v>
          </cell>
          <cell r="AJ1676" t="str">
            <v>dgdc90061043</v>
          </cell>
          <cell r="AO1676">
            <v>0</v>
          </cell>
          <cell r="AR1676" t="str">
            <v>汀山区</v>
          </cell>
        </row>
        <row r="1677">
          <cell r="F1677">
            <v>13686282063</v>
          </cell>
          <cell r="G1677" t="str">
            <v>13686282063</v>
          </cell>
          <cell r="H1677" t="str">
            <v>翟伟聪</v>
          </cell>
          <cell r="I1677" t="str">
            <v>预付费东莞住宅新装或续费680元包年，带宽4M</v>
          </cell>
          <cell r="J1677">
            <v>680</v>
          </cell>
          <cell r="K1677">
            <v>680</v>
          </cell>
          <cell r="L1677" t="str">
            <v>2009-08-11</v>
          </cell>
          <cell r="M1677">
            <v>42177</v>
          </cell>
          <cell r="N1677" t="str">
            <v>2016-06-22</v>
          </cell>
          <cell r="O1677" t="str">
            <v>2015-06-19</v>
          </cell>
          <cell r="P1677" t="str">
            <v>宽带预付费</v>
          </cell>
          <cell r="Q1677" t="str">
            <v>续费</v>
          </cell>
          <cell r="R1677" t="str">
            <v>提前充值</v>
          </cell>
          <cell r="S1677" t="str">
            <v>家庭用户</v>
          </cell>
          <cell r="T1677" t="str">
            <v>(传统)XDSL</v>
          </cell>
          <cell r="U1677" t="str">
            <v>王丽(wangl)</v>
          </cell>
          <cell r="V1677" t="str">
            <v>DSBR长安朱江益</v>
          </cell>
          <cell r="W1677" t="str">
            <v/>
          </cell>
          <cell r="X1677" t="str">
            <v>长安区</v>
          </cell>
          <cell r="Y1677">
            <v>0</v>
          </cell>
          <cell r="Z1677">
            <v>0</v>
          </cell>
          <cell r="AA1677" t="str">
            <v>长安区</v>
          </cell>
          <cell r="AB1677" t="str">
            <v>19</v>
          </cell>
          <cell r="AC1677">
            <v>4</v>
          </cell>
          <cell r="AD1677">
            <v>12</v>
          </cell>
          <cell r="AE1677" t="str">
            <v>否</v>
          </cell>
          <cell r="AF1677" t="str">
            <v/>
          </cell>
          <cell r="AG1677" t="str">
            <v>否</v>
          </cell>
          <cell r="AH1677" t="str">
            <v>续本月</v>
          </cell>
          <cell r="AI1677" t="str">
            <v>否</v>
          </cell>
          <cell r="AO1677">
            <v>0</v>
          </cell>
          <cell r="AR1677" t="str">
            <v>汀山区</v>
          </cell>
        </row>
        <row r="1678">
          <cell r="F1678">
            <v>13724517390</v>
          </cell>
          <cell r="G1678" t="str">
            <v>13724517390</v>
          </cell>
          <cell r="H1678" t="str">
            <v>谭英明</v>
          </cell>
          <cell r="I1678" t="str">
            <v>预付费东莞住宅新装或续费888元包年，带宽12M</v>
          </cell>
          <cell r="J1678">
            <v>888</v>
          </cell>
          <cell r="K1678">
            <v>888</v>
          </cell>
          <cell r="L1678" t="str">
            <v>2010-01-31</v>
          </cell>
          <cell r="M1678">
            <v>42175</v>
          </cell>
          <cell r="N1678" t="str">
            <v>2016-06-20</v>
          </cell>
          <cell r="O1678" t="str">
            <v>2015-06-17</v>
          </cell>
          <cell r="P1678" t="str">
            <v>宽带预付费</v>
          </cell>
          <cell r="Q1678" t="str">
            <v>续费</v>
          </cell>
          <cell r="R1678" t="str">
            <v>提前充值</v>
          </cell>
          <cell r="S1678" t="str">
            <v>家庭用户</v>
          </cell>
          <cell r="T1678" t="str">
            <v>FTTH</v>
          </cell>
          <cell r="U1678" t="str">
            <v>王丽(wangl)</v>
          </cell>
          <cell r="V1678" t="str">
            <v>ZX长安肖亮</v>
          </cell>
          <cell r="W1678" t="str">
            <v>电商价值宽带营销</v>
          </cell>
          <cell r="X1678" t="str">
            <v>长安区</v>
          </cell>
          <cell r="Y1678">
            <v>0</v>
          </cell>
          <cell r="Z1678">
            <v>0</v>
          </cell>
          <cell r="AA1678" t="str">
            <v>长安区</v>
          </cell>
          <cell r="AB1678" t="str">
            <v>17</v>
          </cell>
          <cell r="AC1678">
            <v>12</v>
          </cell>
          <cell r="AD1678">
            <v>12</v>
          </cell>
          <cell r="AE1678" t="str">
            <v>是</v>
          </cell>
          <cell r="AF1678" t="str">
            <v/>
          </cell>
          <cell r="AG1678" t="str">
            <v>价值宽带</v>
          </cell>
          <cell r="AH1678" t="str">
            <v>续本月</v>
          </cell>
          <cell r="AI1678" t="str">
            <v>是</v>
          </cell>
          <cell r="AJ1678">
            <v>13724517390</v>
          </cell>
          <cell r="AO1678">
            <v>0</v>
          </cell>
          <cell r="AR1678" t="str">
            <v>博美区</v>
          </cell>
        </row>
        <row r="1679">
          <cell r="F1679">
            <v>13649841968</v>
          </cell>
          <cell r="G1679" t="str">
            <v>13649841968</v>
          </cell>
          <cell r="H1679" t="str">
            <v>吴德华</v>
          </cell>
          <cell r="I1679" t="str">
            <v>预付费东莞住宅新装或续费888元包年，带宽12M</v>
          </cell>
          <cell r="J1679">
            <v>888</v>
          </cell>
          <cell r="K1679">
            <v>888</v>
          </cell>
          <cell r="L1679" t="str">
            <v>2009-08-04</v>
          </cell>
          <cell r="M1679">
            <v>42338</v>
          </cell>
          <cell r="N1679" t="str">
            <v>2016-11-30</v>
          </cell>
          <cell r="O1679" t="str">
            <v>2015-06-16</v>
          </cell>
          <cell r="P1679" t="str">
            <v>宽带预付费</v>
          </cell>
          <cell r="Q1679" t="str">
            <v>续费</v>
          </cell>
          <cell r="R1679" t="str">
            <v>提前充值</v>
          </cell>
          <cell r="S1679" t="str">
            <v>家庭用户</v>
          </cell>
          <cell r="T1679" t="str">
            <v>FTTH</v>
          </cell>
          <cell r="U1679" t="str">
            <v>谢如画(xierh)</v>
          </cell>
          <cell r="V1679" t="str">
            <v>ZX厚街杨菊花</v>
          </cell>
          <cell r="W1679" t="str">
            <v/>
          </cell>
          <cell r="X1679" t="str">
            <v>厚街区</v>
          </cell>
          <cell r="Y1679">
            <v>0</v>
          </cell>
          <cell r="Z1679">
            <v>0</v>
          </cell>
          <cell r="AA1679" t="str">
            <v>厚街区</v>
          </cell>
          <cell r="AB1679" t="str">
            <v>16</v>
          </cell>
          <cell r="AC1679">
            <v>12</v>
          </cell>
          <cell r="AD1679">
            <v>12</v>
          </cell>
          <cell r="AE1679" t="str">
            <v>是</v>
          </cell>
          <cell r="AF1679" t="str">
            <v/>
          </cell>
          <cell r="AG1679" t="str">
            <v>价值宽带</v>
          </cell>
          <cell r="AH1679" t="str">
            <v>续后期</v>
          </cell>
          <cell r="AI1679" t="str">
            <v>否</v>
          </cell>
          <cell r="AO1679">
            <v>0</v>
          </cell>
          <cell r="AR1679" t="str">
            <v>博美区</v>
          </cell>
        </row>
        <row r="1680">
          <cell r="F1680" t="str">
            <v>dgdc90012328</v>
          </cell>
          <cell r="G1680" t="str">
            <v>dgdc90012328</v>
          </cell>
          <cell r="H1680" t="str">
            <v>李沛炎</v>
          </cell>
          <cell r="I1680" t="str">
            <v>预付费东莞住宅新装或续费1408元包2年，带宽12M</v>
          </cell>
          <cell r="J1680">
            <v>1408</v>
          </cell>
          <cell r="K1680">
            <v>1408</v>
          </cell>
          <cell r="L1680" t="str">
            <v>2009-04-12</v>
          </cell>
          <cell r="M1680">
            <v>42163</v>
          </cell>
          <cell r="N1680" t="str">
            <v>2017-06-15</v>
          </cell>
          <cell r="O1680" t="str">
            <v>2015-06-15</v>
          </cell>
          <cell r="P1680" t="str">
            <v>宽带预付费</v>
          </cell>
          <cell r="Q1680" t="str">
            <v>续费</v>
          </cell>
          <cell r="R1680" t="str">
            <v>当月充值</v>
          </cell>
          <cell r="S1680" t="str">
            <v>家庭用户</v>
          </cell>
          <cell r="T1680" t="str">
            <v>FTTH</v>
          </cell>
          <cell r="U1680" t="str">
            <v>谢如画(xierh)</v>
          </cell>
          <cell r="V1680" t="str">
            <v>ZX厚街杨菊花</v>
          </cell>
          <cell r="W1680" t="str">
            <v>郭永鹏过户给李沛炎</v>
          </cell>
          <cell r="X1680" t="str">
            <v>厚街区</v>
          </cell>
          <cell r="Y1680">
            <v>0</v>
          </cell>
          <cell r="Z1680">
            <v>0</v>
          </cell>
          <cell r="AA1680" t="str">
            <v>厚街区</v>
          </cell>
          <cell r="AB1680" t="str">
            <v>15</v>
          </cell>
          <cell r="AC1680">
            <v>12</v>
          </cell>
          <cell r="AD1680">
            <v>24</v>
          </cell>
          <cell r="AE1680" t="str">
            <v>是</v>
          </cell>
          <cell r="AF1680" t="str">
            <v/>
          </cell>
          <cell r="AG1680" t="str">
            <v>价值宽带</v>
          </cell>
          <cell r="AH1680" t="str">
            <v>续本月</v>
          </cell>
          <cell r="AI1680" t="str">
            <v>是</v>
          </cell>
          <cell r="AO1680">
            <v>0</v>
          </cell>
          <cell r="AR1680" t="str">
            <v>王屋区</v>
          </cell>
        </row>
        <row r="1681">
          <cell r="F1681">
            <v>13538646860</v>
          </cell>
          <cell r="G1681" t="str">
            <v>13538646860</v>
          </cell>
          <cell r="H1681" t="str">
            <v>张县委</v>
          </cell>
          <cell r="I1681" t="str">
            <v>预付费东莞住宅新装或续费888元包年，带宽12M</v>
          </cell>
          <cell r="J1681">
            <v>888</v>
          </cell>
          <cell r="K1681">
            <v>888</v>
          </cell>
          <cell r="L1681" t="str">
            <v>2012-06-03</v>
          </cell>
          <cell r="M1681">
            <v>42159</v>
          </cell>
          <cell r="N1681" t="str">
            <v>2016-06-19</v>
          </cell>
          <cell r="O1681" t="str">
            <v>2015-06-19</v>
          </cell>
          <cell r="P1681" t="str">
            <v>宽带预付费</v>
          </cell>
          <cell r="Q1681" t="str">
            <v>续费</v>
          </cell>
          <cell r="R1681" t="str">
            <v>往月充值</v>
          </cell>
          <cell r="S1681" t="str">
            <v>家庭用户</v>
          </cell>
          <cell r="T1681" t="str">
            <v>FTTH</v>
          </cell>
          <cell r="U1681" t="str">
            <v>王丽(wangl)</v>
          </cell>
          <cell r="V1681" t="str">
            <v>ZX长安朱江益</v>
          </cell>
          <cell r="W1681" t="str">
            <v>电商价值宽带营销</v>
          </cell>
          <cell r="X1681" t="str">
            <v>长安区</v>
          </cell>
          <cell r="Y1681">
            <v>0</v>
          </cell>
          <cell r="Z1681">
            <v>0</v>
          </cell>
          <cell r="AA1681" t="str">
            <v>长安区</v>
          </cell>
          <cell r="AB1681" t="str">
            <v>19</v>
          </cell>
          <cell r="AC1681">
            <v>12</v>
          </cell>
          <cell r="AD1681">
            <v>12</v>
          </cell>
          <cell r="AE1681" t="str">
            <v>是</v>
          </cell>
          <cell r="AF1681" t="str">
            <v/>
          </cell>
          <cell r="AG1681" t="str">
            <v>价值宽带</v>
          </cell>
          <cell r="AH1681" t="str">
            <v>续本月</v>
          </cell>
          <cell r="AI1681" t="str">
            <v>是</v>
          </cell>
          <cell r="AJ1681">
            <v>13538646860</v>
          </cell>
          <cell r="AO1681">
            <v>0</v>
          </cell>
          <cell r="AR1681" t="str">
            <v>博美区</v>
          </cell>
        </row>
        <row r="1682">
          <cell r="F1682">
            <v>13719673411</v>
          </cell>
          <cell r="G1682" t="str">
            <v>13719673411</v>
          </cell>
          <cell r="H1682" t="str">
            <v>严家燕</v>
          </cell>
          <cell r="I1682" t="str">
            <v>预付费东莞住宅新装或续费888元包年，带宽12M</v>
          </cell>
          <cell r="J1682">
            <v>888</v>
          </cell>
          <cell r="K1682">
            <v>888</v>
          </cell>
          <cell r="L1682" t="str">
            <v>2013-06-23</v>
          </cell>
          <cell r="M1682">
            <v>42178</v>
          </cell>
          <cell r="N1682" t="str">
            <v>2016-06-23</v>
          </cell>
          <cell r="O1682" t="str">
            <v>2015-06-16</v>
          </cell>
          <cell r="P1682" t="str">
            <v>宽带预付费</v>
          </cell>
          <cell r="Q1682" t="str">
            <v>续费</v>
          </cell>
          <cell r="R1682" t="str">
            <v>提前充值</v>
          </cell>
          <cell r="S1682" t="str">
            <v>家庭用户</v>
          </cell>
          <cell r="T1682" t="str">
            <v>FTTH</v>
          </cell>
          <cell r="U1682" t="str">
            <v>王丽(wangl)</v>
          </cell>
          <cell r="V1682" t="str">
            <v>ZX长安朱江益</v>
          </cell>
          <cell r="W1682" t="str">
            <v>电商价值宽带营销</v>
          </cell>
          <cell r="X1682" t="str">
            <v>长安区</v>
          </cell>
          <cell r="Y1682">
            <v>0</v>
          </cell>
          <cell r="Z1682">
            <v>0</v>
          </cell>
          <cell r="AA1682" t="str">
            <v>长安区</v>
          </cell>
          <cell r="AB1682" t="str">
            <v>16</v>
          </cell>
          <cell r="AC1682">
            <v>12</v>
          </cell>
          <cell r="AD1682">
            <v>12</v>
          </cell>
          <cell r="AE1682" t="str">
            <v>是</v>
          </cell>
          <cell r="AF1682" t="str">
            <v/>
          </cell>
          <cell r="AG1682" t="str">
            <v>价值宽带</v>
          </cell>
          <cell r="AH1682" t="str">
            <v>续本月</v>
          </cell>
          <cell r="AI1682" t="str">
            <v>是</v>
          </cell>
          <cell r="AJ1682">
            <v>13719673411</v>
          </cell>
          <cell r="AO1682">
            <v>0</v>
          </cell>
          <cell r="AR1682" t="str">
            <v>龙眼区</v>
          </cell>
        </row>
        <row r="1683">
          <cell r="F1683">
            <v>15220378881</v>
          </cell>
          <cell r="G1683" t="str">
            <v>15220378881</v>
          </cell>
          <cell r="H1683" t="str">
            <v>易松成</v>
          </cell>
          <cell r="I1683" t="str">
            <v>预付费东莞住宅新装或续费680元包年，带宽4M</v>
          </cell>
          <cell r="J1683">
            <v>680</v>
          </cell>
          <cell r="K1683">
            <v>680</v>
          </cell>
          <cell r="L1683" t="str">
            <v>2013-06-13</v>
          </cell>
          <cell r="M1683">
            <v>42168</v>
          </cell>
          <cell r="N1683" t="str">
            <v>2016-06-15</v>
          </cell>
          <cell r="O1683" t="str">
            <v>2015-06-15</v>
          </cell>
          <cell r="P1683" t="str">
            <v>宽带预付费</v>
          </cell>
          <cell r="Q1683" t="str">
            <v>续费</v>
          </cell>
          <cell r="R1683" t="str">
            <v>当月充值</v>
          </cell>
          <cell r="S1683" t="str">
            <v>家庭用户</v>
          </cell>
          <cell r="T1683" t="str">
            <v>(传统)XDSL</v>
          </cell>
          <cell r="U1683" t="str">
            <v>尼佳(nj_ca)</v>
          </cell>
          <cell r="V1683" t="str">
            <v>DL东莞金伦</v>
          </cell>
          <cell r="W1683" t="str">
            <v/>
          </cell>
          <cell r="X1683" t="str">
            <v>长安区</v>
          </cell>
          <cell r="Y1683">
            <v>0</v>
          </cell>
          <cell r="Z1683">
            <v>0</v>
          </cell>
          <cell r="AA1683" t="str">
            <v>长安区</v>
          </cell>
          <cell r="AB1683" t="str">
            <v>15</v>
          </cell>
          <cell r="AC1683">
            <v>4</v>
          </cell>
          <cell r="AD1683">
            <v>12</v>
          </cell>
          <cell r="AE1683" t="str">
            <v>否</v>
          </cell>
          <cell r="AF1683" t="str">
            <v/>
          </cell>
          <cell r="AG1683" t="str">
            <v>否</v>
          </cell>
          <cell r="AH1683" t="str">
            <v>续本月</v>
          </cell>
          <cell r="AI1683" t="str">
            <v>否</v>
          </cell>
          <cell r="AO1683">
            <v>0</v>
          </cell>
          <cell r="AR1683" t="str">
            <v>王屋区</v>
          </cell>
        </row>
        <row r="1684">
          <cell r="F1684">
            <v>18938258376</v>
          </cell>
          <cell r="G1684" t="str">
            <v>18938258376</v>
          </cell>
          <cell r="H1684" t="str">
            <v>朱文欣</v>
          </cell>
          <cell r="I1684" t="str">
            <v>预付费东莞住宅新装或续费680元包年，带宽4M</v>
          </cell>
          <cell r="J1684">
            <v>680</v>
          </cell>
          <cell r="K1684">
            <v>680</v>
          </cell>
          <cell r="L1684" t="str">
            <v>2013-06-06</v>
          </cell>
          <cell r="M1684">
            <v>42171</v>
          </cell>
          <cell r="N1684" t="str">
            <v>2016-06-17</v>
          </cell>
          <cell r="O1684" t="str">
            <v>2015-06-17</v>
          </cell>
          <cell r="P1684" t="str">
            <v>宽带预付费</v>
          </cell>
          <cell r="Q1684" t="str">
            <v>续费</v>
          </cell>
          <cell r="R1684" t="str">
            <v>往月充值</v>
          </cell>
          <cell r="S1684" t="str">
            <v>家庭用户</v>
          </cell>
          <cell r="T1684" t="str">
            <v>(传统)XDSL</v>
          </cell>
          <cell r="U1684" t="str">
            <v>王丽(wangl)</v>
          </cell>
          <cell r="V1684" t="str">
            <v>ZX长安朱江益</v>
          </cell>
          <cell r="W1684" t="str">
            <v/>
          </cell>
          <cell r="X1684" t="str">
            <v>长安区</v>
          </cell>
          <cell r="Y1684">
            <v>0</v>
          </cell>
          <cell r="Z1684">
            <v>0</v>
          </cell>
          <cell r="AA1684" t="str">
            <v>长安区</v>
          </cell>
          <cell r="AB1684" t="str">
            <v>17</v>
          </cell>
          <cell r="AC1684">
            <v>4</v>
          </cell>
          <cell r="AD1684">
            <v>12</v>
          </cell>
          <cell r="AE1684" t="str">
            <v>否</v>
          </cell>
          <cell r="AF1684" t="str">
            <v/>
          </cell>
          <cell r="AG1684" t="str">
            <v>否</v>
          </cell>
          <cell r="AH1684" t="str">
            <v>续本月</v>
          </cell>
          <cell r="AI1684" t="str">
            <v>否</v>
          </cell>
          <cell r="AO1684">
            <v>0</v>
          </cell>
          <cell r="AR1684" t="str">
            <v>王屋区</v>
          </cell>
        </row>
        <row r="1685">
          <cell r="F1685">
            <v>13412849704</v>
          </cell>
          <cell r="G1685" t="str">
            <v>13412849704</v>
          </cell>
          <cell r="H1685" t="str">
            <v>贺威</v>
          </cell>
          <cell r="I1685" t="str">
            <v>预付费东莞住宅新装或续费888元包年，带宽12M</v>
          </cell>
          <cell r="J1685">
            <v>888</v>
          </cell>
          <cell r="K1685">
            <v>888</v>
          </cell>
          <cell r="L1685" t="str">
            <v>2012-07-16</v>
          </cell>
          <cell r="M1685">
            <v>42201</v>
          </cell>
          <cell r="N1685" t="str">
            <v>2016-07-16</v>
          </cell>
          <cell r="O1685" t="str">
            <v>2015-06-22</v>
          </cell>
          <cell r="P1685" t="str">
            <v>宽带预付费</v>
          </cell>
          <cell r="Q1685" t="str">
            <v>续费</v>
          </cell>
          <cell r="R1685" t="str">
            <v>提前充值</v>
          </cell>
          <cell r="S1685" t="str">
            <v>家庭用户</v>
          </cell>
          <cell r="T1685" t="str">
            <v>FTTH</v>
          </cell>
          <cell r="U1685" t="str">
            <v>尼佳(nj_ca)</v>
          </cell>
          <cell r="V1685" t="str">
            <v>DL东莞金伦</v>
          </cell>
          <cell r="W1685" t="str">
            <v/>
          </cell>
          <cell r="X1685" t="str">
            <v>长安区</v>
          </cell>
          <cell r="Y1685">
            <v>0</v>
          </cell>
          <cell r="Z1685">
            <v>0</v>
          </cell>
          <cell r="AA1685" t="str">
            <v>长安区</v>
          </cell>
          <cell r="AB1685" t="str">
            <v>22</v>
          </cell>
          <cell r="AC1685">
            <v>12</v>
          </cell>
          <cell r="AD1685">
            <v>12</v>
          </cell>
          <cell r="AE1685" t="str">
            <v>是</v>
          </cell>
          <cell r="AF1685" t="str">
            <v/>
          </cell>
          <cell r="AG1685" t="str">
            <v>价值宽带</v>
          </cell>
          <cell r="AH1685" t="str">
            <v>续后期</v>
          </cell>
          <cell r="AI1685" t="str">
            <v>否</v>
          </cell>
          <cell r="AO1685">
            <v>0</v>
          </cell>
          <cell r="AR1685" t="str">
            <v>居岐区</v>
          </cell>
        </row>
        <row r="1686">
          <cell r="F1686">
            <v>15920614569</v>
          </cell>
          <cell r="G1686" t="str">
            <v>15920614569</v>
          </cell>
          <cell r="H1686" t="str">
            <v>谢俊平</v>
          </cell>
          <cell r="I1686" t="str">
            <v>预付费东莞住宅新装或续费680元包年，带宽4M</v>
          </cell>
          <cell r="J1686">
            <v>680</v>
          </cell>
          <cell r="K1686">
            <v>680</v>
          </cell>
          <cell r="L1686" t="str">
            <v>2008-12-05</v>
          </cell>
          <cell r="M1686">
            <v>42175</v>
          </cell>
          <cell r="N1686" t="str">
            <v>2016-06-20</v>
          </cell>
          <cell r="O1686" t="str">
            <v>2015-06-18</v>
          </cell>
          <cell r="P1686" t="str">
            <v>宽带预付费</v>
          </cell>
          <cell r="Q1686" t="str">
            <v>续费</v>
          </cell>
          <cell r="R1686" t="str">
            <v>提前充值</v>
          </cell>
          <cell r="S1686" t="str">
            <v>家庭用户</v>
          </cell>
          <cell r="T1686" t="str">
            <v>(传统)XDSL</v>
          </cell>
          <cell r="U1686" t="str">
            <v>王丽(wangl)</v>
          </cell>
          <cell r="V1686" t="str">
            <v>ZX长安朱江益</v>
          </cell>
          <cell r="W1686" t="str">
            <v/>
          </cell>
          <cell r="X1686" t="str">
            <v>长安区</v>
          </cell>
          <cell r="Y1686">
            <v>0</v>
          </cell>
          <cell r="Z1686">
            <v>0</v>
          </cell>
          <cell r="AA1686" t="str">
            <v>长安区</v>
          </cell>
          <cell r="AB1686" t="str">
            <v>18</v>
          </cell>
          <cell r="AC1686">
            <v>4</v>
          </cell>
          <cell r="AD1686">
            <v>12</v>
          </cell>
          <cell r="AE1686" t="str">
            <v>否</v>
          </cell>
          <cell r="AF1686" t="str">
            <v/>
          </cell>
          <cell r="AG1686" t="str">
            <v>否</v>
          </cell>
          <cell r="AH1686" t="str">
            <v>续本月</v>
          </cell>
          <cell r="AI1686" t="str">
            <v>否</v>
          </cell>
          <cell r="AO1686">
            <v>0</v>
          </cell>
          <cell r="AR1686" t="str">
            <v>居岐区</v>
          </cell>
        </row>
        <row r="1687">
          <cell r="F1687">
            <v>18665187732</v>
          </cell>
          <cell r="G1687" t="str">
            <v>18665187732</v>
          </cell>
          <cell r="H1687" t="str">
            <v>石意学</v>
          </cell>
          <cell r="I1687" t="str">
            <v>预付费东莞住宅新装或续费888元包年，带宽12M</v>
          </cell>
          <cell r="J1687">
            <v>888</v>
          </cell>
          <cell r="K1687">
            <v>888</v>
          </cell>
          <cell r="L1687" t="str">
            <v>2012-06-16</v>
          </cell>
          <cell r="M1687">
            <v>42173</v>
          </cell>
          <cell r="N1687" t="str">
            <v>2016-06-18</v>
          </cell>
          <cell r="O1687" t="str">
            <v>2015-06-16</v>
          </cell>
          <cell r="P1687" t="str">
            <v>宽带预付费</v>
          </cell>
          <cell r="Q1687" t="str">
            <v>续费</v>
          </cell>
          <cell r="R1687" t="str">
            <v>提前充值</v>
          </cell>
          <cell r="S1687" t="str">
            <v>家庭用户</v>
          </cell>
          <cell r="T1687" t="str">
            <v>FTTH</v>
          </cell>
          <cell r="U1687" t="str">
            <v>王丽(wangl)</v>
          </cell>
          <cell r="V1687" t="str">
            <v>ZX长安朱江益</v>
          </cell>
          <cell r="W1687" t="str">
            <v>电商价值宽带营销</v>
          </cell>
          <cell r="X1687" t="str">
            <v>长安区</v>
          </cell>
          <cell r="Y1687">
            <v>0</v>
          </cell>
          <cell r="Z1687">
            <v>0</v>
          </cell>
          <cell r="AA1687" t="str">
            <v>长安区</v>
          </cell>
          <cell r="AB1687" t="str">
            <v>16</v>
          </cell>
          <cell r="AC1687">
            <v>12</v>
          </cell>
          <cell r="AD1687">
            <v>12</v>
          </cell>
          <cell r="AE1687" t="str">
            <v>是</v>
          </cell>
          <cell r="AF1687" t="str">
            <v/>
          </cell>
          <cell r="AG1687" t="str">
            <v>价值宽带</v>
          </cell>
          <cell r="AH1687" t="str">
            <v>续本月</v>
          </cell>
          <cell r="AI1687" t="str">
            <v>是</v>
          </cell>
          <cell r="AJ1687">
            <v>18665187732</v>
          </cell>
          <cell r="AO1687">
            <v>0</v>
          </cell>
          <cell r="AR1687" t="str">
            <v>桥头区</v>
          </cell>
        </row>
        <row r="1688">
          <cell r="F1688" t="str">
            <v>dgdc90062064</v>
          </cell>
          <cell r="G1688" t="str">
            <v>dgdc90062064</v>
          </cell>
          <cell r="H1688" t="str">
            <v>曾运才</v>
          </cell>
          <cell r="I1688" t="str">
            <v>预付费东莞住宅新装或续费680元包年，带宽4M</v>
          </cell>
          <cell r="J1688">
            <v>680</v>
          </cell>
          <cell r="K1688">
            <v>680</v>
          </cell>
          <cell r="L1688" t="str">
            <v>2011-07-05</v>
          </cell>
          <cell r="M1688">
            <v>42189</v>
          </cell>
          <cell r="N1688" t="str">
            <v>2016-07-04</v>
          </cell>
          <cell r="O1688" t="str">
            <v>2015-06-19</v>
          </cell>
          <cell r="P1688" t="str">
            <v>宽带预付费</v>
          </cell>
          <cell r="Q1688" t="str">
            <v>续费</v>
          </cell>
          <cell r="R1688" t="str">
            <v>提前充值</v>
          </cell>
          <cell r="S1688" t="str">
            <v>家庭用户</v>
          </cell>
          <cell r="T1688" t="str">
            <v>(传统)XDSL</v>
          </cell>
          <cell r="U1688" t="str">
            <v>王丽(wangl)</v>
          </cell>
          <cell r="V1688" t="str">
            <v>ZX长安左明亮</v>
          </cell>
          <cell r="W1688" t="str">
            <v/>
          </cell>
          <cell r="X1688" t="str">
            <v>长安区</v>
          </cell>
          <cell r="Y1688">
            <v>0</v>
          </cell>
          <cell r="Z1688">
            <v>0</v>
          </cell>
          <cell r="AA1688" t="str">
            <v>长安区</v>
          </cell>
          <cell r="AB1688" t="str">
            <v>19</v>
          </cell>
          <cell r="AC1688">
            <v>4</v>
          </cell>
          <cell r="AD1688">
            <v>12</v>
          </cell>
          <cell r="AE1688" t="str">
            <v>否</v>
          </cell>
          <cell r="AF1688" t="str">
            <v/>
          </cell>
          <cell r="AG1688" t="str">
            <v>否</v>
          </cell>
          <cell r="AH1688" t="str">
            <v>续后期</v>
          </cell>
          <cell r="AI1688" t="str">
            <v>否</v>
          </cell>
          <cell r="AO1688">
            <v>0</v>
          </cell>
          <cell r="AR1688" t="str">
            <v>博美区</v>
          </cell>
        </row>
        <row r="1689">
          <cell r="F1689">
            <v>13532393229</v>
          </cell>
          <cell r="G1689" t="str">
            <v>13532393229</v>
          </cell>
          <cell r="H1689" t="str">
            <v>钟兴雄</v>
          </cell>
          <cell r="I1689" t="str">
            <v>预付费东莞住宅新装或续费888元包年，带宽12M</v>
          </cell>
          <cell r="J1689">
            <v>888</v>
          </cell>
          <cell r="K1689">
            <v>888</v>
          </cell>
          <cell r="L1689" t="str">
            <v>2012-04-27</v>
          </cell>
          <cell r="M1689">
            <v>42183</v>
          </cell>
          <cell r="N1689" t="str">
            <v>2016-06-28</v>
          </cell>
          <cell r="O1689" t="str">
            <v>2015-06-23</v>
          </cell>
          <cell r="P1689" t="str">
            <v>宽带预付费</v>
          </cell>
          <cell r="Q1689" t="str">
            <v>续费</v>
          </cell>
          <cell r="R1689" t="str">
            <v>当月充值</v>
          </cell>
          <cell r="S1689" t="str">
            <v>家庭用户</v>
          </cell>
          <cell r="T1689" t="str">
            <v>FTTH</v>
          </cell>
          <cell r="U1689" t="str">
            <v>尼佳(nj_ca)</v>
          </cell>
          <cell r="V1689" t="str">
            <v>DL东莞金伦</v>
          </cell>
          <cell r="W1689" t="str">
            <v>电商价值宽带营销</v>
          </cell>
          <cell r="X1689" t="str">
            <v>长安区</v>
          </cell>
          <cell r="Y1689">
            <v>0</v>
          </cell>
          <cell r="Z1689">
            <v>0</v>
          </cell>
          <cell r="AA1689" t="str">
            <v>长安区</v>
          </cell>
          <cell r="AB1689" t="str">
            <v>23</v>
          </cell>
          <cell r="AC1689">
            <v>12</v>
          </cell>
          <cell r="AD1689">
            <v>12</v>
          </cell>
          <cell r="AE1689" t="str">
            <v>是</v>
          </cell>
          <cell r="AF1689" t="str">
            <v/>
          </cell>
          <cell r="AG1689" t="str">
            <v>价值宽带</v>
          </cell>
          <cell r="AH1689" t="str">
            <v>续本月</v>
          </cell>
          <cell r="AI1689" t="str">
            <v>是</v>
          </cell>
          <cell r="AJ1689">
            <v>13532393229</v>
          </cell>
          <cell r="AO1689">
            <v>0</v>
          </cell>
          <cell r="AR1689" t="str">
            <v>三屯区</v>
          </cell>
        </row>
        <row r="1690">
          <cell r="F1690">
            <v>13652564748</v>
          </cell>
          <cell r="G1690" t="str">
            <v>13652564748</v>
          </cell>
          <cell r="H1690" t="str">
            <v>曾辉军</v>
          </cell>
          <cell r="I1690" t="str">
            <v>预付费东莞住宅新装或续费888元包年，带宽12M</v>
          </cell>
          <cell r="J1690">
            <v>888</v>
          </cell>
          <cell r="K1690">
            <v>888</v>
          </cell>
          <cell r="L1690" t="str">
            <v>2011-04-04</v>
          </cell>
          <cell r="M1690">
            <v>42172</v>
          </cell>
          <cell r="N1690" t="str">
            <v>2016-06-18</v>
          </cell>
          <cell r="O1690" t="str">
            <v>2015-06-18</v>
          </cell>
          <cell r="P1690" t="str">
            <v>宽带预付费</v>
          </cell>
          <cell r="Q1690" t="str">
            <v>续费</v>
          </cell>
          <cell r="R1690" t="str">
            <v>往月充值</v>
          </cell>
          <cell r="S1690" t="str">
            <v>家庭用户</v>
          </cell>
          <cell r="T1690" t="str">
            <v>FTTH</v>
          </cell>
          <cell r="U1690" t="str">
            <v>王丽(wangl)</v>
          </cell>
          <cell r="V1690" t="str">
            <v>ZX长安何乐平</v>
          </cell>
          <cell r="W1690" t="str">
            <v/>
          </cell>
          <cell r="X1690" t="str">
            <v>长安区</v>
          </cell>
          <cell r="Y1690">
            <v>0</v>
          </cell>
          <cell r="Z1690">
            <v>0</v>
          </cell>
          <cell r="AA1690" t="str">
            <v>长安区</v>
          </cell>
          <cell r="AB1690" t="str">
            <v>18</v>
          </cell>
          <cell r="AC1690">
            <v>12</v>
          </cell>
          <cell r="AD1690">
            <v>12</v>
          </cell>
          <cell r="AE1690" t="str">
            <v>是</v>
          </cell>
          <cell r="AF1690" t="str">
            <v/>
          </cell>
          <cell r="AG1690" t="str">
            <v>价值宽带</v>
          </cell>
          <cell r="AH1690" t="str">
            <v>续本月</v>
          </cell>
          <cell r="AI1690" t="str">
            <v>是</v>
          </cell>
          <cell r="AO1690">
            <v>0</v>
          </cell>
          <cell r="AR1690" t="str">
            <v>军埔区</v>
          </cell>
        </row>
        <row r="1691">
          <cell r="F1691">
            <v>15288183196</v>
          </cell>
          <cell r="G1691" t="str">
            <v>15288183196</v>
          </cell>
          <cell r="H1691" t="str">
            <v>张其昌</v>
          </cell>
          <cell r="I1691" t="str">
            <v>预付费东莞住宅新装或续费1398元包年，带宽20M</v>
          </cell>
          <cell r="J1691">
            <v>1398</v>
          </cell>
          <cell r="K1691">
            <v>1398</v>
          </cell>
          <cell r="L1691" t="str">
            <v>2014-07-21</v>
          </cell>
          <cell r="M1691">
            <v>42206</v>
          </cell>
          <cell r="N1691" t="str">
            <v>2016-07-21</v>
          </cell>
          <cell r="O1691" t="str">
            <v>2015-06-16</v>
          </cell>
          <cell r="P1691" t="str">
            <v>宽带预付费</v>
          </cell>
          <cell r="Q1691" t="str">
            <v>续费</v>
          </cell>
          <cell r="R1691" t="str">
            <v>提前充值</v>
          </cell>
          <cell r="S1691" t="str">
            <v>家庭用户</v>
          </cell>
          <cell r="T1691" t="str">
            <v>FTTH</v>
          </cell>
          <cell r="U1691" t="str">
            <v>王丽(wangl)</v>
          </cell>
          <cell r="V1691" t="str">
            <v>ZX长安左明亮</v>
          </cell>
          <cell r="W1691" t="str">
            <v/>
          </cell>
          <cell r="X1691" t="str">
            <v>长安区</v>
          </cell>
          <cell r="Y1691">
            <v>0</v>
          </cell>
          <cell r="Z1691">
            <v>0</v>
          </cell>
          <cell r="AA1691" t="str">
            <v>长安区</v>
          </cell>
          <cell r="AB1691" t="str">
            <v>16</v>
          </cell>
          <cell r="AC1691">
            <v>20</v>
          </cell>
          <cell r="AD1691">
            <v>12</v>
          </cell>
          <cell r="AE1691" t="str">
            <v>是</v>
          </cell>
          <cell r="AF1691" t="str">
            <v/>
          </cell>
          <cell r="AG1691" t="str">
            <v>价值宽带</v>
          </cell>
          <cell r="AH1691" t="str">
            <v>续后期</v>
          </cell>
          <cell r="AI1691" t="str">
            <v>否</v>
          </cell>
          <cell r="AO1691">
            <v>0</v>
          </cell>
          <cell r="AR1691" t="str">
            <v>三屯区</v>
          </cell>
        </row>
        <row r="1692">
          <cell r="F1692">
            <v>18059532322</v>
          </cell>
          <cell r="G1692" t="str">
            <v>18059532322</v>
          </cell>
          <cell r="H1692" t="str">
            <v>艾国龙</v>
          </cell>
          <cell r="I1692" t="str">
            <v>预付费东莞住宅新装或续费888元包年，带宽12M</v>
          </cell>
          <cell r="J1692">
            <v>888</v>
          </cell>
          <cell r="K1692">
            <v>888</v>
          </cell>
          <cell r="L1692" t="str">
            <v>2014-06-26</v>
          </cell>
          <cell r="M1692">
            <v>42181</v>
          </cell>
          <cell r="N1692" t="str">
            <v>2016-06-26</v>
          </cell>
          <cell r="O1692" t="str">
            <v>2015-06-23</v>
          </cell>
          <cell r="P1692" t="str">
            <v>宽带预付费</v>
          </cell>
          <cell r="Q1692" t="str">
            <v>续费</v>
          </cell>
          <cell r="R1692" t="str">
            <v>当月充值</v>
          </cell>
          <cell r="S1692" t="str">
            <v>家庭用户</v>
          </cell>
          <cell r="T1692" t="str">
            <v>FTTH</v>
          </cell>
          <cell r="U1692" t="str">
            <v>尼佳(nj_ca)</v>
          </cell>
          <cell r="V1692" t="str">
            <v>DL东莞金伦</v>
          </cell>
          <cell r="W1692" t="str">
            <v>电商价值宽带营销</v>
          </cell>
          <cell r="X1692" t="str">
            <v>长安区</v>
          </cell>
          <cell r="Y1692">
            <v>0</v>
          </cell>
          <cell r="Z1692">
            <v>0</v>
          </cell>
          <cell r="AA1692" t="str">
            <v>长安区</v>
          </cell>
          <cell r="AB1692" t="str">
            <v>23</v>
          </cell>
          <cell r="AC1692">
            <v>12</v>
          </cell>
          <cell r="AD1692">
            <v>12</v>
          </cell>
          <cell r="AE1692" t="str">
            <v>是</v>
          </cell>
          <cell r="AF1692" t="str">
            <v/>
          </cell>
          <cell r="AG1692" t="str">
            <v>价值宽带</v>
          </cell>
          <cell r="AH1692" t="str">
            <v>续本月</v>
          </cell>
          <cell r="AI1692" t="str">
            <v>是</v>
          </cell>
          <cell r="AJ1692">
            <v>18059532322</v>
          </cell>
          <cell r="AO1692">
            <v>0</v>
          </cell>
          <cell r="AR1692" t="str">
            <v>龙眼区</v>
          </cell>
        </row>
        <row r="1693">
          <cell r="F1693">
            <v>13316635561</v>
          </cell>
          <cell r="G1693" t="str">
            <v>13316635561</v>
          </cell>
          <cell r="H1693" t="str">
            <v>刘祥永</v>
          </cell>
          <cell r="I1693" t="str">
            <v>预付费东莞住宅新装或续费888元包年，带宽12M</v>
          </cell>
          <cell r="J1693">
            <v>888</v>
          </cell>
          <cell r="K1693">
            <v>888</v>
          </cell>
          <cell r="L1693" t="str">
            <v>2014-07-28</v>
          </cell>
          <cell r="M1693">
            <v>42213</v>
          </cell>
          <cell r="N1693" t="str">
            <v>2016-07-28</v>
          </cell>
          <cell r="O1693" t="str">
            <v>2015-06-17</v>
          </cell>
          <cell r="P1693" t="str">
            <v>宽带预付费</v>
          </cell>
          <cell r="Q1693" t="str">
            <v>续费</v>
          </cell>
          <cell r="R1693" t="str">
            <v>提前充值</v>
          </cell>
          <cell r="S1693" t="str">
            <v>家庭用户</v>
          </cell>
          <cell r="T1693" t="str">
            <v>FTTH</v>
          </cell>
          <cell r="U1693" t="str">
            <v>王丽(wangl)</v>
          </cell>
          <cell r="V1693" t="str">
            <v>DSBR长安肖亮</v>
          </cell>
          <cell r="W1693" t="str">
            <v>电商价值宽带营销</v>
          </cell>
          <cell r="X1693" t="str">
            <v>长安区</v>
          </cell>
          <cell r="Y1693">
            <v>0</v>
          </cell>
          <cell r="Z1693">
            <v>0</v>
          </cell>
          <cell r="AA1693" t="str">
            <v>长安区</v>
          </cell>
          <cell r="AB1693" t="str">
            <v>17</v>
          </cell>
          <cell r="AC1693">
            <v>12</v>
          </cell>
          <cell r="AD1693">
            <v>12</v>
          </cell>
          <cell r="AE1693" t="str">
            <v>是</v>
          </cell>
          <cell r="AF1693" t="str">
            <v/>
          </cell>
          <cell r="AG1693" t="str">
            <v>价值宽带</v>
          </cell>
          <cell r="AH1693" t="str">
            <v>续后期</v>
          </cell>
          <cell r="AI1693" t="str">
            <v>否</v>
          </cell>
          <cell r="AO1693">
            <v>0</v>
          </cell>
          <cell r="AR1693" t="str">
            <v>白石岗区</v>
          </cell>
        </row>
        <row r="1694">
          <cell r="F1694">
            <v>13416894551</v>
          </cell>
          <cell r="G1694" t="str">
            <v>13416894551</v>
          </cell>
          <cell r="H1694" t="str">
            <v>曾秋红</v>
          </cell>
          <cell r="I1694" t="str">
            <v>预付费东莞住宅新装或续费888元包年，带宽12M</v>
          </cell>
          <cell r="J1694">
            <v>888</v>
          </cell>
          <cell r="K1694">
            <v>888</v>
          </cell>
          <cell r="L1694" t="str">
            <v>2014-06-16</v>
          </cell>
          <cell r="M1694">
            <v>42171</v>
          </cell>
          <cell r="N1694" t="str">
            <v>2016-06-16</v>
          </cell>
          <cell r="O1694" t="str">
            <v>2015-06-16</v>
          </cell>
          <cell r="P1694" t="str">
            <v>宽带预付费</v>
          </cell>
          <cell r="Q1694" t="str">
            <v>续费</v>
          </cell>
          <cell r="R1694" t="str">
            <v>提前充值</v>
          </cell>
          <cell r="S1694" t="str">
            <v>家庭用户</v>
          </cell>
          <cell r="T1694" t="str">
            <v>FTTH</v>
          </cell>
          <cell r="U1694" t="str">
            <v>王丽(wangl)</v>
          </cell>
          <cell r="V1694" t="str">
            <v>ZX长安何乐平</v>
          </cell>
          <cell r="W1694" t="str">
            <v>电商价值宽带营销</v>
          </cell>
          <cell r="X1694" t="str">
            <v>长安区</v>
          </cell>
          <cell r="Y1694">
            <v>0</v>
          </cell>
          <cell r="Z1694">
            <v>0</v>
          </cell>
          <cell r="AA1694" t="str">
            <v>长安区</v>
          </cell>
          <cell r="AB1694" t="str">
            <v>16</v>
          </cell>
          <cell r="AC1694">
            <v>12</v>
          </cell>
          <cell r="AD1694">
            <v>12</v>
          </cell>
          <cell r="AE1694" t="str">
            <v>是</v>
          </cell>
          <cell r="AF1694" t="str">
            <v/>
          </cell>
          <cell r="AG1694" t="str">
            <v>价值宽带</v>
          </cell>
          <cell r="AH1694" t="str">
            <v>续本月</v>
          </cell>
          <cell r="AI1694" t="str">
            <v>是</v>
          </cell>
          <cell r="AJ1694">
            <v>13416894551</v>
          </cell>
          <cell r="AO1694">
            <v>0</v>
          </cell>
          <cell r="AR1694" t="str">
            <v>白石岗区</v>
          </cell>
        </row>
        <row r="1695">
          <cell r="F1695">
            <v>13441284408</v>
          </cell>
          <cell r="G1695" t="str">
            <v>13441284408</v>
          </cell>
          <cell r="H1695" t="str">
            <v>苏洪强</v>
          </cell>
          <cell r="I1695" t="str">
            <v>预付费东莞住宅新装或续费888元包年，带宽12M</v>
          </cell>
          <cell r="J1695">
            <v>888</v>
          </cell>
          <cell r="K1695">
            <v>888</v>
          </cell>
          <cell r="L1695" t="str">
            <v>2012-07-03</v>
          </cell>
          <cell r="M1695">
            <v>42188</v>
          </cell>
          <cell r="N1695" t="str">
            <v>2016-07-03</v>
          </cell>
          <cell r="O1695" t="str">
            <v>2015-06-17</v>
          </cell>
          <cell r="P1695" t="str">
            <v>宽带预付费</v>
          </cell>
          <cell r="Q1695" t="str">
            <v>续费</v>
          </cell>
          <cell r="R1695" t="str">
            <v>提前充值</v>
          </cell>
          <cell r="S1695" t="str">
            <v>家庭用户</v>
          </cell>
          <cell r="T1695" t="str">
            <v>FTTH</v>
          </cell>
          <cell r="U1695" t="str">
            <v>王丽(wangl)</v>
          </cell>
          <cell r="V1695" t="str">
            <v>ZX长安肖亮</v>
          </cell>
          <cell r="W1695" t="str">
            <v>电商价值宽带营销</v>
          </cell>
          <cell r="X1695" t="str">
            <v>长安区</v>
          </cell>
          <cell r="Y1695">
            <v>0</v>
          </cell>
          <cell r="Z1695">
            <v>0</v>
          </cell>
          <cell r="AA1695" t="str">
            <v>长安区</v>
          </cell>
          <cell r="AB1695" t="str">
            <v>17</v>
          </cell>
          <cell r="AC1695">
            <v>12</v>
          </cell>
          <cell r="AD1695">
            <v>12</v>
          </cell>
          <cell r="AE1695" t="str">
            <v>是</v>
          </cell>
          <cell r="AF1695" t="str">
            <v/>
          </cell>
          <cell r="AG1695" t="str">
            <v>价值宽带</v>
          </cell>
          <cell r="AH1695" t="str">
            <v>续后期</v>
          </cell>
          <cell r="AI1695" t="str">
            <v>否</v>
          </cell>
          <cell r="AO1695">
            <v>0</v>
          </cell>
          <cell r="AR1695" t="str">
            <v>白石岗区</v>
          </cell>
        </row>
        <row r="1696">
          <cell r="F1696">
            <v>13652370557</v>
          </cell>
          <cell r="G1696" t="str">
            <v>13652370557</v>
          </cell>
          <cell r="H1696" t="str">
            <v>周锦源</v>
          </cell>
          <cell r="I1696" t="str">
            <v>预付费东莞住宅新装或续费888元包年，带宽12M</v>
          </cell>
          <cell r="J1696">
            <v>888</v>
          </cell>
          <cell r="K1696">
            <v>888</v>
          </cell>
          <cell r="L1696" t="str">
            <v>2014-06-22</v>
          </cell>
          <cell r="M1696">
            <v>42177</v>
          </cell>
          <cell r="N1696" t="str">
            <v>2016-06-22</v>
          </cell>
          <cell r="O1696" t="str">
            <v>2015-06-19</v>
          </cell>
          <cell r="P1696" t="str">
            <v>宽带预付费</v>
          </cell>
          <cell r="Q1696" t="str">
            <v>续费</v>
          </cell>
          <cell r="R1696" t="str">
            <v>提前充值</v>
          </cell>
          <cell r="S1696" t="str">
            <v>家庭用户</v>
          </cell>
          <cell r="T1696" t="str">
            <v>FTTH</v>
          </cell>
          <cell r="U1696" t="str">
            <v>王丽(wangl)</v>
          </cell>
          <cell r="V1696" t="str">
            <v>DSBR长安肖亮</v>
          </cell>
          <cell r="W1696" t="str">
            <v>电商价值宽带营销</v>
          </cell>
          <cell r="X1696" t="str">
            <v>长安区</v>
          </cell>
          <cell r="Y1696">
            <v>0</v>
          </cell>
          <cell r="Z1696">
            <v>0</v>
          </cell>
          <cell r="AA1696" t="str">
            <v>长安区</v>
          </cell>
          <cell r="AB1696" t="str">
            <v>19</v>
          </cell>
          <cell r="AC1696">
            <v>12</v>
          </cell>
          <cell r="AD1696">
            <v>12</v>
          </cell>
          <cell r="AE1696" t="str">
            <v>是</v>
          </cell>
          <cell r="AF1696" t="str">
            <v/>
          </cell>
          <cell r="AG1696" t="str">
            <v>价值宽带</v>
          </cell>
          <cell r="AH1696" t="str">
            <v>续本月</v>
          </cell>
          <cell r="AI1696" t="str">
            <v>是</v>
          </cell>
          <cell r="AJ1696">
            <v>13652370557</v>
          </cell>
          <cell r="AO1696">
            <v>0</v>
          </cell>
          <cell r="AR1696" t="str">
            <v>旺富区</v>
          </cell>
        </row>
        <row r="1697">
          <cell r="F1697">
            <v>13662810120</v>
          </cell>
          <cell r="G1697" t="str">
            <v>13662810120</v>
          </cell>
          <cell r="H1697" t="str">
            <v>李坤玲</v>
          </cell>
          <cell r="I1697" t="str">
            <v>预付费东莞住宅新装或续费888元包年，带宽12M</v>
          </cell>
          <cell r="J1697">
            <v>888</v>
          </cell>
          <cell r="K1697">
            <v>888</v>
          </cell>
          <cell r="L1697" t="str">
            <v>2014-06-19</v>
          </cell>
          <cell r="M1697">
            <v>42174</v>
          </cell>
          <cell r="N1697" t="str">
            <v>2016-06-19</v>
          </cell>
          <cell r="O1697" t="str">
            <v>2015-06-18</v>
          </cell>
          <cell r="P1697" t="str">
            <v>宽带预付费</v>
          </cell>
          <cell r="Q1697" t="str">
            <v>续费</v>
          </cell>
          <cell r="R1697" t="str">
            <v>提前充值</v>
          </cell>
          <cell r="S1697" t="str">
            <v>家庭用户</v>
          </cell>
          <cell r="T1697" t="str">
            <v>FTTH</v>
          </cell>
          <cell r="U1697" t="str">
            <v>王丽(wangl)</v>
          </cell>
          <cell r="V1697" t="str">
            <v>DSBR长安朱江益</v>
          </cell>
          <cell r="W1697" t="str">
            <v>电商价值宽带营销</v>
          </cell>
          <cell r="X1697" t="str">
            <v>长安区</v>
          </cell>
          <cell r="Y1697">
            <v>0</v>
          </cell>
          <cell r="Z1697">
            <v>0</v>
          </cell>
          <cell r="AA1697" t="str">
            <v>长安区</v>
          </cell>
          <cell r="AB1697" t="str">
            <v>18</v>
          </cell>
          <cell r="AC1697">
            <v>12</v>
          </cell>
          <cell r="AD1697">
            <v>12</v>
          </cell>
          <cell r="AE1697" t="str">
            <v>是</v>
          </cell>
          <cell r="AF1697" t="str">
            <v/>
          </cell>
          <cell r="AG1697" t="str">
            <v>价值宽带</v>
          </cell>
          <cell r="AH1697" t="str">
            <v>续本月</v>
          </cell>
          <cell r="AI1697" t="str">
            <v>是</v>
          </cell>
          <cell r="AJ1697">
            <v>13662810120</v>
          </cell>
          <cell r="AO1697">
            <v>0</v>
          </cell>
          <cell r="AR1697" t="str">
            <v>旺富区</v>
          </cell>
        </row>
        <row r="1698">
          <cell r="F1698">
            <v>15218732113</v>
          </cell>
          <cell r="G1698" t="str">
            <v>15218732113</v>
          </cell>
          <cell r="H1698" t="str">
            <v>张端赞</v>
          </cell>
          <cell r="I1698" t="str">
            <v>预付费东莞住宅新装或续费1088元包年，带宽20M</v>
          </cell>
          <cell r="J1698">
            <v>1088</v>
          </cell>
          <cell r="K1698">
            <v>1088</v>
          </cell>
          <cell r="L1698" t="str">
            <v>2014-06-20</v>
          </cell>
          <cell r="M1698">
            <v>42175</v>
          </cell>
          <cell r="N1698" t="str">
            <v>2016-06-22</v>
          </cell>
          <cell r="O1698" t="str">
            <v>2015-06-22</v>
          </cell>
          <cell r="P1698" t="str">
            <v>宽带预付费</v>
          </cell>
          <cell r="Q1698" t="str">
            <v>续费</v>
          </cell>
          <cell r="R1698" t="str">
            <v>当月充值</v>
          </cell>
          <cell r="S1698" t="str">
            <v>家庭用户</v>
          </cell>
          <cell r="T1698" t="str">
            <v>FTTH</v>
          </cell>
          <cell r="U1698" t="str">
            <v>尼佳(nj_ca)</v>
          </cell>
          <cell r="V1698" t="str">
            <v>ZX长安李西杰</v>
          </cell>
          <cell r="W1698" t="str">
            <v/>
          </cell>
          <cell r="X1698" t="str">
            <v>长安区</v>
          </cell>
          <cell r="Y1698">
            <v>0</v>
          </cell>
          <cell r="Z1698">
            <v>0</v>
          </cell>
          <cell r="AA1698" t="str">
            <v>长安区</v>
          </cell>
          <cell r="AB1698" t="str">
            <v>22</v>
          </cell>
          <cell r="AC1698">
            <v>20</v>
          </cell>
          <cell r="AD1698">
            <v>12</v>
          </cell>
          <cell r="AE1698" t="str">
            <v>是</v>
          </cell>
          <cell r="AF1698" t="str">
            <v/>
          </cell>
          <cell r="AG1698" t="str">
            <v>价值宽带</v>
          </cell>
          <cell r="AH1698" t="str">
            <v>续本月</v>
          </cell>
          <cell r="AI1698" t="str">
            <v>是</v>
          </cell>
          <cell r="AJ1698">
            <v>15218732113</v>
          </cell>
          <cell r="AO1698">
            <v>0</v>
          </cell>
          <cell r="AR1698" t="str">
            <v>旺富区</v>
          </cell>
        </row>
        <row r="1699">
          <cell r="F1699">
            <v>15816835402</v>
          </cell>
          <cell r="G1699" t="str">
            <v>15816835402</v>
          </cell>
          <cell r="H1699" t="str">
            <v>薛新光</v>
          </cell>
          <cell r="I1699" t="str">
            <v>预付费东莞住宅新装或续费1408元包2年，带宽12M</v>
          </cell>
          <cell r="J1699">
            <v>1408</v>
          </cell>
          <cell r="K1699">
            <v>1408</v>
          </cell>
          <cell r="L1699" t="str">
            <v>2012-06-14</v>
          </cell>
          <cell r="M1699">
            <v>42172</v>
          </cell>
          <cell r="N1699" t="str">
            <v>2017-06-18</v>
          </cell>
          <cell r="O1699" t="str">
            <v>2015-06-18</v>
          </cell>
          <cell r="P1699" t="str">
            <v>宽带预付费</v>
          </cell>
          <cell r="Q1699" t="str">
            <v>续费</v>
          </cell>
          <cell r="R1699" t="str">
            <v>往月充值</v>
          </cell>
          <cell r="S1699" t="str">
            <v>家庭用户</v>
          </cell>
          <cell r="T1699" t="str">
            <v>FTTH</v>
          </cell>
          <cell r="U1699" t="str">
            <v>王丽(wangl)</v>
          </cell>
          <cell r="V1699" t="str">
            <v>DSBR长安肖亮</v>
          </cell>
          <cell r="W1699" t="str">
            <v>电商价值宽带营销</v>
          </cell>
          <cell r="X1699" t="str">
            <v>长安区</v>
          </cell>
          <cell r="Y1699">
            <v>0</v>
          </cell>
          <cell r="Z1699">
            <v>0</v>
          </cell>
          <cell r="AA1699" t="str">
            <v>长安区</v>
          </cell>
          <cell r="AB1699" t="str">
            <v>18</v>
          </cell>
          <cell r="AC1699">
            <v>12</v>
          </cell>
          <cell r="AD1699">
            <v>24</v>
          </cell>
          <cell r="AE1699" t="str">
            <v>是</v>
          </cell>
          <cell r="AF1699" t="str">
            <v/>
          </cell>
          <cell r="AG1699" t="str">
            <v>价值宽带</v>
          </cell>
          <cell r="AH1699" t="str">
            <v>续本月</v>
          </cell>
          <cell r="AI1699" t="str">
            <v>是</v>
          </cell>
          <cell r="AJ1699">
            <v>15816835402</v>
          </cell>
          <cell r="AO1699">
            <v>0</v>
          </cell>
          <cell r="AR1699" t="str">
            <v>洋犀区</v>
          </cell>
        </row>
        <row r="1700">
          <cell r="F1700">
            <v>13929436037</v>
          </cell>
          <cell r="G1700" t="str">
            <v>13929436037</v>
          </cell>
          <cell r="H1700" t="str">
            <v>尹建</v>
          </cell>
          <cell r="I1700" t="str">
            <v>预付费东莞住宅新装或续费680元包年，带宽4M</v>
          </cell>
          <cell r="J1700">
            <v>680</v>
          </cell>
          <cell r="K1700">
            <v>680</v>
          </cell>
          <cell r="L1700" t="str">
            <v>2013-06-18</v>
          </cell>
          <cell r="M1700">
            <v>42175</v>
          </cell>
          <cell r="N1700" t="str">
            <v>2016-06-20</v>
          </cell>
          <cell r="O1700" t="str">
            <v>2015-06-19</v>
          </cell>
          <cell r="P1700" t="str">
            <v>宽带预付费</v>
          </cell>
          <cell r="Q1700" t="str">
            <v>续费</v>
          </cell>
          <cell r="R1700" t="str">
            <v>当月充值</v>
          </cell>
          <cell r="S1700" t="str">
            <v>家庭用户</v>
          </cell>
          <cell r="T1700" t="str">
            <v>(传统)XDSL</v>
          </cell>
          <cell r="U1700" t="str">
            <v>尼佳(nj_ca)</v>
          </cell>
          <cell r="V1700" t="str">
            <v>DL东莞金伦</v>
          </cell>
          <cell r="W1700" t="str">
            <v/>
          </cell>
          <cell r="X1700" t="str">
            <v>长安区</v>
          </cell>
          <cell r="Y1700">
            <v>0</v>
          </cell>
          <cell r="Z1700">
            <v>0</v>
          </cell>
          <cell r="AA1700" t="str">
            <v>长安区</v>
          </cell>
          <cell r="AB1700" t="str">
            <v>19</v>
          </cell>
          <cell r="AC1700">
            <v>4</v>
          </cell>
          <cell r="AD1700">
            <v>12</v>
          </cell>
          <cell r="AE1700" t="str">
            <v>否</v>
          </cell>
          <cell r="AF1700" t="str">
            <v/>
          </cell>
          <cell r="AG1700" t="str">
            <v>否</v>
          </cell>
          <cell r="AH1700" t="str">
            <v>续本月</v>
          </cell>
          <cell r="AI1700" t="str">
            <v>否</v>
          </cell>
          <cell r="AO1700">
            <v>0</v>
          </cell>
          <cell r="AR1700" t="str">
            <v>华田区</v>
          </cell>
        </row>
        <row r="1701">
          <cell r="F1701">
            <v>13112854753</v>
          </cell>
          <cell r="G1701" t="str">
            <v>13112854753</v>
          </cell>
          <cell r="H1701" t="str">
            <v>庞朝宗</v>
          </cell>
          <cell r="I1701" t="str">
            <v>预付费东莞住宅新装或续费888元包年，带宽12M</v>
          </cell>
          <cell r="J1701">
            <v>888</v>
          </cell>
          <cell r="K1701">
            <v>888</v>
          </cell>
          <cell r="L1701" t="str">
            <v>2014-06-19</v>
          </cell>
          <cell r="M1701">
            <v>42174</v>
          </cell>
          <cell r="N1701" t="str">
            <v>2016-06-20</v>
          </cell>
          <cell r="O1701" t="str">
            <v>2015-06-20</v>
          </cell>
          <cell r="P1701" t="str">
            <v>宽带预付费</v>
          </cell>
          <cell r="Q1701" t="str">
            <v>续费</v>
          </cell>
          <cell r="R1701" t="str">
            <v>往月充值</v>
          </cell>
          <cell r="S1701" t="str">
            <v>家庭用户</v>
          </cell>
          <cell r="T1701" t="str">
            <v>FTTH</v>
          </cell>
          <cell r="U1701" t="str">
            <v>王丽(wangl)</v>
          </cell>
          <cell r="V1701" t="str">
            <v>DSBR长安何乐平</v>
          </cell>
          <cell r="W1701" t="str">
            <v/>
          </cell>
          <cell r="X1701" t="str">
            <v>长安区</v>
          </cell>
          <cell r="Y1701">
            <v>0</v>
          </cell>
          <cell r="Z1701">
            <v>0</v>
          </cell>
          <cell r="AA1701" t="str">
            <v>长安区</v>
          </cell>
          <cell r="AB1701" t="str">
            <v>20</v>
          </cell>
          <cell r="AC1701">
            <v>12</v>
          </cell>
          <cell r="AD1701">
            <v>12</v>
          </cell>
          <cell r="AE1701" t="str">
            <v>是</v>
          </cell>
          <cell r="AF1701" t="str">
            <v/>
          </cell>
          <cell r="AG1701" t="str">
            <v>价值宽带</v>
          </cell>
          <cell r="AH1701" t="str">
            <v>续本月</v>
          </cell>
          <cell r="AI1701" t="str">
            <v>是</v>
          </cell>
          <cell r="AJ1701">
            <v>13112854753</v>
          </cell>
          <cell r="AO1701">
            <v>0</v>
          </cell>
          <cell r="AR1701" t="str">
            <v>洋犀区</v>
          </cell>
        </row>
        <row r="1702">
          <cell r="F1702">
            <v>13112858005</v>
          </cell>
          <cell r="G1702" t="str">
            <v>13112858005</v>
          </cell>
          <cell r="H1702" t="str">
            <v>张菊芳</v>
          </cell>
          <cell r="I1702" t="str">
            <v>预付费东莞住宅新装或续费888元包年，带宽12M</v>
          </cell>
          <cell r="J1702">
            <v>888</v>
          </cell>
          <cell r="K1702">
            <v>888</v>
          </cell>
          <cell r="L1702" t="str">
            <v>2013-08-15</v>
          </cell>
          <cell r="M1702">
            <v>42231</v>
          </cell>
          <cell r="N1702" t="str">
            <v>2016-08-15</v>
          </cell>
          <cell r="O1702" t="str">
            <v>2015-06-15</v>
          </cell>
          <cell r="P1702" t="str">
            <v>宽带预付费</v>
          </cell>
          <cell r="Q1702" t="str">
            <v>续费</v>
          </cell>
          <cell r="R1702" t="str">
            <v>提前充值</v>
          </cell>
          <cell r="S1702" t="str">
            <v>家庭用户</v>
          </cell>
          <cell r="T1702" t="str">
            <v>FTTH</v>
          </cell>
          <cell r="U1702" t="str">
            <v>王丽(wangl)</v>
          </cell>
          <cell r="V1702" t="str">
            <v>DSBR长安何乐平</v>
          </cell>
          <cell r="W1702" t="str">
            <v>电商价值宽带营销</v>
          </cell>
          <cell r="X1702" t="str">
            <v>长安区</v>
          </cell>
          <cell r="Y1702">
            <v>0</v>
          </cell>
          <cell r="Z1702">
            <v>0</v>
          </cell>
          <cell r="AA1702" t="str">
            <v>长安区</v>
          </cell>
          <cell r="AB1702" t="str">
            <v>15</v>
          </cell>
          <cell r="AC1702">
            <v>12</v>
          </cell>
          <cell r="AD1702">
            <v>12</v>
          </cell>
          <cell r="AE1702" t="str">
            <v>是</v>
          </cell>
          <cell r="AF1702" t="str">
            <v/>
          </cell>
          <cell r="AG1702" t="str">
            <v>价值宽带</v>
          </cell>
          <cell r="AH1702" t="str">
            <v>续后期</v>
          </cell>
          <cell r="AI1702" t="str">
            <v>否</v>
          </cell>
          <cell r="AO1702">
            <v>0</v>
          </cell>
          <cell r="AR1702" t="str">
            <v>洋犀区</v>
          </cell>
        </row>
        <row r="1703">
          <cell r="F1703">
            <v>13412230849</v>
          </cell>
          <cell r="G1703" t="str">
            <v>13412230849</v>
          </cell>
          <cell r="H1703" t="str">
            <v>李庆</v>
          </cell>
          <cell r="I1703" t="str">
            <v>预付费东莞住宅新装或续费680元包年，带宽4M</v>
          </cell>
          <cell r="J1703">
            <v>680</v>
          </cell>
          <cell r="K1703">
            <v>680</v>
          </cell>
          <cell r="L1703" t="str">
            <v>2014-06-04</v>
          </cell>
          <cell r="M1703">
            <v>42159</v>
          </cell>
          <cell r="N1703" t="str">
            <v>2016-06-19</v>
          </cell>
          <cell r="O1703" t="str">
            <v>2015-06-19</v>
          </cell>
          <cell r="P1703" t="str">
            <v>宽带预付费</v>
          </cell>
          <cell r="Q1703" t="str">
            <v>续费</v>
          </cell>
          <cell r="R1703" t="str">
            <v>往月充值</v>
          </cell>
          <cell r="S1703" t="str">
            <v>家庭用户</v>
          </cell>
          <cell r="T1703" t="str">
            <v>(传统)XDSL</v>
          </cell>
          <cell r="U1703" t="str">
            <v>王丽(wangl)</v>
          </cell>
          <cell r="V1703" t="str">
            <v>ZX长安何乐平</v>
          </cell>
          <cell r="W1703" t="str">
            <v/>
          </cell>
          <cell r="X1703" t="str">
            <v>长安区</v>
          </cell>
          <cell r="Y1703">
            <v>0</v>
          </cell>
          <cell r="Z1703">
            <v>0</v>
          </cell>
          <cell r="AA1703" t="str">
            <v>长安区</v>
          </cell>
          <cell r="AB1703" t="str">
            <v>19</v>
          </cell>
          <cell r="AC1703">
            <v>4</v>
          </cell>
          <cell r="AD1703">
            <v>12</v>
          </cell>
          <cell r="AE1703" t="str">
            <v>否</v>
          </cell>
          <cell r="AF1703" t="str">
            <v/>
          </cell>
          <cell r="AG1703" t="str">
            <v>否</v>
          </cell>
          <cell r="AH1703" t="str">
            <v>续本月</v>
          </cell>
          <cell r="AI1703" t="str">
            <v>否</v>
          </cell>
          <cell r="AO1703">
            <v>0</v>
          </cell>
          <cell r="AR1703" t="str">
            <v>杨蔡区</v>
          </cell>
        </row>
        <row r="1704">
          <cell r="F1704">
            <v>13428534020</v>
          </cell>
          <cell r="G1704" t="str">
            <v>13428534020</v>
          </cell>
          <cell r="H1704" t="str">
            <v>邓国新</v>
          </cell>
          <cell r="I1704" t="str">
            <v>预付费东莞住宅新装或续费888元包年，带宽12M</v>
          </cell>
          <cell r="J1704">
            <v>888</v>
          </cell>
          <cell r="K1704">
            <v>888</v>
          </cell>
          <cell r="L1704" t="str">
            <v>2014-06-12</v>
          </cell>
          <cell r="M1704">
            <v>42167</v>
          </cell>
          <cell r="N1704" t="str">
            <v>2016-06-16</v>
          </cell>
          <cell r="O1704" t="str">
            <v>2015-06-16</v>
          </cell>
          <cell r="P1704" t="str">
            <v>宽带预付费</v>
          </cell>
          <cell r="Q1704" t="str">
            <v>续费</v>
          </cell>
          <cell r="R1704" t="str">
            <v>往月充值</v>
          </cell>
          <cell r="S1704" t="str">
            <v>家庭用户</v>
          </cell>
          <cell r="T1704" t="str">
            <v>FTTH</v>
          </cell>
          <cell r="U1704" t="str">
            <v>王丽(wangl)</v>
          </cell>
          <cell r="V1704" t="str">
            <v>ZX长安何乐平</v>
          </cell>
          <cell r="W1704" t="str">
            <v/>
          </cell>
          <cell r="X1704" t="str">
            <v>长安区</v>
          </cell>
          <cell r="Y1704">
            <v>0</v>
          </cell>
          <cell r="Z1704">
            <v>0</v>
          </cell>
          <cell r="AA1704" t="str">
            <v>长安区</v>
          </cell>
          <cell r="AB1704" t="str">
            <v>16</v>
          </cell>
          <cell r="AC1704">
            <v>12</v>
          </cell>
          <cell r="AD1704">
            <v>12</v>
          </cell>
          <cell r="AE1704" t="str">
            <v>是</v>
          </cell>
          <cell r="AF1704" t="str">
            <v/>
          </cell>
          <cell r="AG1704" t="str">
            <v>价值宽带</v>
          </cell>
          <cell r="AH1704" t="str">
            <v>续本月</v>
          </cell>
          <cell r="AI1704" t="str">
            <v>是</v>
          </cell>
          <cell r="AJ1704">
            <v>13428534020</v>
          </cell>
          <cell r="AO1704">
            <v>0</v>
          </cell>
          <cell r="AR1704" t="str">
            <v>杨蔡区</v>
          </cell>
        </row>
        <row r="1705">
          <cell r="F1705">
            <v>13527943409</v>
          </cell>
          <cell r="G1705" t="str">
            <v>13527943409</v>
          </cell>
          <cell r="H1705" t="str">
            <v>李金泉</v>
          </cell>
          <cell r="I1705" t="str">
            <v>预付费东莞住宅新装或续费888元包年，带宽12M</v>
          </cell>
          <cell r="J1705">
            <v>888</v>
          </cell>
          <cell r="K1705">
            <v>888</v>
          </cell>
          <cell r="L1705" t="str">
            <v>2013-06-25</v>
          </cell>
          <cell r="M1705">
            <v>42180</v>
          </cell>
          <cell r="N1705" t="str">
            <v>2016-06-25</v>
          </cell>
          <cell r="O1705" t="str">
            <v>2015-06-22</v>
          </cell>
          <cell r="P1705" t="str">
            <v>宽带预付费</v>
          </cell>
          <cell r="Q1705" t="str">
            <v>续费</v>
          </cell>
          <cell r="R1705" t="str">
            <v>当月充值</v>
          </cell>
          <cell r="S1705" t="str">
            <v>家庭用户</v>
          </cell>
          <cell r="T1705" t="str">
            <v>FTTH</v>
          </cell>
          <cell r="U1705" t="str">
            <v>尼佳(nj_ca)</v>
          </cell>
          <cell r="V1705" t="str">
            <v>ZX长安何乐平</v>
          </cell>
          <cell r="W1705" t="str">
            <v>电商价值宽带营销</v>
          </cell>
          <cell r="X1705" t="str">
            <v>长安区</v>
          </cell>
          <cell r="Y1705">
            <v>0</v>
          </cell>
          <cell r="Z1705">
            <v>0</v>
          </cell>
          <cell r="AA1705" t="str">
            <v>长安区</v>
          </cell>
          <cell r="AB1705" t="str">
            <v>22</v>
          </cell>
          <cell r="AC1705">
            <v>12</v>
          </cell>
          <cell r="AD1705">
            <v>12</v>
          </cell>
          <cell r="AE1705" t="str">
            <v>是</v>
          </cell>
          <cell r="AF1705" t="str">
            <v/>
          </cell>
          <cell r="AG1705" t="str">
            <v>价值宽带</v>
          </cell>
          <cell r="AH1705" t="str">
            <v>续本月</v>
          </cell>
          <cell r="AI1705" t="str">
            <v>是</v>
          </cell>
          <cell r="AJ1705">
            <v>13527943409</v>
          </cell>
          <cell r="AO1705">
            <v>0</v>
          </cell>
          <cell r="AR1705" t="str">
            <v>东坑区</v>
          </cell>
        </row>
        <row r="1706">
          <cell r="F1706">
            <v>13622645635</v>
          </cell>
          <cell r="G1706" t="str">
            <v>13622645635</v>
          </cell>
          <cell r="H1706" t="str">
            <v>杨小平</v>
          </cell>
          <cell r="I1706" t="str">
            <v>东莞互联网专线续费包14个月840元，2M（不提供MODEM）</v>
          </cell>
          <cell r="J1706">
            <v>840</v>
          </cell>
          <cell r="K1706">
            <v>840</v>
          </cell>
          <cell r="L1706" t="str">
            <v>2012-04-26</v>
          </cell>
          <cell r="M1706">
            <v>42181</v>
          </cell>
          <cell r="N1706" t="str">
            <v>2016-08-26</v>
          </cell>
          <cell r="O1706" t="str">
            <v>2015-06-15</v>
          </cell>
          <cell r="P1706" t="str">
            <v>专线预付费</v>
          </cell>
          <cell r="Q1706" t="str">
            <v>续费</v>
          </cell>
          <cell r="R1706" t="str">
            <v>提前充值</v>
          </cell>
          <cell r="S1706" t="str">
            <v/>
          </cell>
          <cell r="T1706" t="str">
            <v>传统XDSL</v>
          </cell>
          <cell r="U1706" t="str">
            <v>王丽(wangl)</v>
          </cell>
          <cell r="V1706" t="str">
            <v>ZY长安陈志鹏(集客)</v>
          </cell>
          <cell r="W1706" t="str">
            <v/>
          </cell>
          <cell r="X1706" t="str">
            <v>长安区</v>
          </cell>
          <cell r="Y1706">
            <v>0</v>
          </cell>
          <cell r="Z1706">
            <v>0</v>
          </cell>
          <cell r="AA1706" t="str">
            <v>长安区</v>
          </cell>
          <cell r="AB1706" t="str">
            <v>15</v>
          </cell>
          <cell r="AC1706">
            <v>4</v>
          </cell>
          <cell r="AD1706">
            <v>14</v>
          </cell>
          <cell r="AE1706" t="str">
            <v>否</v>
          </cell>
          <cell r="AF1706" t="str">
            <v/>
          </cell>
          <cell r="AG1706" t="str">
            <v>否</v>
          </cell>
          <cell r="AH1706" t="str">
            <v>续本月</v>
          </cell>
          <cell r="AI1706" t="str">
            <v>否</v>
          </cell>
          <cell r="AK1706">
            <v>13622645635</v>
          </cell>
          <cell r="AO1706">
            <v>0</v>
          </cell>
          <cell r="AR1706" t="str">
            <v>东兴区</v>
          </cell>
        </row>
        <row r="1707">
          <cell r="F1707">
            <v>13686623165</v>
          </cell>
          <cell r="G1707" t="str">
            <v>13686623165</v>
          </cell>
          <cell r="H1707" t="str">
            <v>邓国新</v>
          </cell>
          <cell r="I1707" t="str">
            <v>预付费东莞住宅新装或续费888元包年，带宽12M</v>
          </cell>
          <cell r="J1707">
            <v>888</v>
          </cell>
          <cell r="K1707">
            <v>888</v>
          </cell>
          <cell r="L1707" t="str">
            <v>2014-06-12</v>
          </cell>
          <cell r="M1707">
            <v>42167</v>
          </cell>
          <cell r="N1707" t="str">
            <v>2016-06-16</v>
          </cell>
          <cell r="O1707" t="str">
            <v>2015-06-16</v>
          </cell>
          <cell r="P1707" t="str">
            <v>宽带预付费</v>
          </cell>
          <cell r="Q1707" t="str">
            <v>续费</v>
          </cell>
          <cell r="R1707" t="str">
            <v>往月充值</v>
          </cell>
          <cell r="S1707" t="str">
            <v>家庭用户</v>
          </cell>
          <cell r="T1707" t="str">
            <v>FTTH</v>
          </cell>
          <cell r="U1707" t="str">
            <v>王丽(wangl)</v>
          </cell>
          <cell r="V1707" t="str">
            <v>ZX长安何乐平</v>
          </cell>
          <cell r="W1707" t="str">
            <v/>
          </cell>
          <cell r="X1707" t="str">
            <v>长安区</v>
          </cell>
          <cell r="Y1707">
            <v>0</v>
          </cell>
          <cell r="Z1707">
            <v>0</v>
          </cell>
          <cell r="AA1707" t="str">
            <v>长安区</v>
          </cell>
          <cell r="AB1707" t="str">
            <v>16</v>
          </cell>
          <cell r="AC1707">
            <v>12</v>
          </cell>
          <cell r="AD1707">
            <v>12</v>
          </cell>
          <cell r="AE1707" t="str">
            <v>是</v>
          </cell>
          <cell r="AF1707" t="str">
            <v/>
          </cell>
          <cell r="AG1707" t="str">
            <v>价值宽带</v>
          </cell>
          <cell r="AH1707" t="str">
            <v>续本月</v>
          </cell>
          <cell r="AI1707" t="str">
            <v>是</v>
          </cell>
          <cell r="AJ1707">
            <v>13686623165</v>
          </cell>
          <cell r="AO1707">
            <v>0</v>
          </cell>
          <cell r="AR1707" t="str">
            <v>大京九区</v>
          </cell>
        </row>
        <row r="1708">
          <cell r="F1708">
            <v>13724586533</v>
          </cell>
          <cell r="G1708" t="str">
            <v>13724586533</v>
          </cell>
          <cell r="H1708" t="str">
            <v>唐清华</v>
          </cell>
          <cell r="I1708" t="str">
            <v>预付费东莞住宅新装或续费888元包年，带宽12M</v>
          </cell>
          <cell r="J1708">
            <v>888</v>
          </cell>
          <cell r="K1708">
            <v>888</v>
          </cell>
          <cell r="L1708" t="str">
            <v>2014-07-01</v>
          </cell>
          <cell r="M1708">
            <v>42186</v>
          </cell>
          <cell r="N1708" t="str">
            <v>2016-07-01</v>
          </cell>
          <cell r="O1708" t="str">
            <v>2015-06-18</v>
          </cell>
          <cell r="P1708" t="str">
            <v>宽带预付费</v>
          </cell>
          <cell r="Q1708" t="str">
            <v>续费</v>
          </cell>
          <cell r="R1708" t="str">
            <v>提前充值</v>
          </cell>
          <cell r="S1708" t="str">
            <v>家庭用户</v>
          </cell>
          <cell r="T1708" t="str">
            <v>FTTH</v>
          </cell>
          <cell r="U1708" t="str">
            <v>王丽(wangl)</v>
          </cell>
          <cell r="V1708" t="str">
            <v>ZX长安何乐平</v>
          </cell>
          <cell r="W1708" t="str">
            <v>电商价值宽带营销</v>
          </cell>
          <cell r="X1708" t="str">
            <v>长安区</v>
          </cell>
          <cell r="Y1708">
            <v>0</v>
          </cell>
          <cell r="Z1708">
            <v>0</v>
          </cell>
          <cell r="AA1708" t="str">
            <v>长安区</v>
          </cell>
          <cell r="AB1708" t="str">
            <v>18</v>
          </cell>
          <cell r="AC1708">
            <v>12</v>
          </cell>
          <cell r="AD1708">
            <v>12</v>
          </cell>
          <cell r="AE1708" t="str">
            <v>是</v>
          </cell>
          <cell r="AF1708" t="str">
            <v/>
          </cell>
          <cell r="AG1708" t="str">
            <v>价值宽带</v>
          </cell>
          <cell r="AH1708" t="str">
            <v>续后期</v>
          </cell>
          <cell r="AI1708" t="str">
            <v>否</v>
          </cell>
          <cell r="AO1708">
            <v>0</v>
          </cell>
          <cell r="AR1708" t="str">
            <v>康宝区</v>
          </cell>
        </row>
        <row r="1709">
          <cell r="F1709">
            <v>13763206918</v>
          </cell>
          <cell r="G1709" t="str">
            <v>13763206918</v>
          </cell>
          <cell r="H1709" t="str">
            <v>曾祥兵</v>
          </cell>
          <cell r="I1709" t="str">
            <v>预付费东莞住宅新装或续费680元包年，带宽4M</v>
          </cell>
          <cell r="J1709">
            <v>680</v>
          </cell>
          <cell r="K1709">
            <v>680</v>
          </cell>
          <cell r="L1709" t="str">
            <v>2014-06-19</v>
          </cell>
          <cell r="M1709">
            <v>42174</v>
          </cell>
          <cell r="N1709" t="str">
            <v>2016-06-19</v>
          </cell>
          <cell r="O1709" t="str">
            <v>2015-06-18</v>
          </cell>
          <cell r="P1709" t="str">
            <v>宽带预付费</v>
          </cell>
          <cell r="Q1709" t="str">
            <v>续费</v>
          </cell>
          <cell r="R1709" t="str">
            <v>提前充值</v>
          </cell>
          <cell r="S1709" t="str">
            <v>家庭用户</v>
          </cell>
          <cell r="T1709" t="str">
            <v>(传统)XDSL</v>
          </cell>
          <cell r="U1709" t="str">
            <v>王丽(wangl)</v>
          </cell>
          <cell r="V1709" t="str">
            <v>ZX长安何乐平</v>
          </cell>
          <cell r="W1709" t="str">
            <v/>
          </cell>
          <cell r="X1709" t="str">
            <v>长安区</v>
          </cell>
          <cell r="Y1709">
            <v>0</v>
          </cell>
          <cell r="Z1709">
            <v>0</v>
          </cell>
          <cell r="AA1709" t="str">
            <v>长安区</v>
          </cell>
          <cell r="AB1709" t="str">
            <v>18</v>
          </cell>
          <cell r="AC1709">
            <v>4</v>
          </cell>
          <cell r="AD1709">
            <v>12</v>
          </cell>
          <cell r="AE1709" t="str">
            <v>否</v>
          </cell>
          <cell r="AF1709" t="str">
            <v/>
          </cell>
          <cell r="AG1709" t="str">
            <v>否</v>
          </cell>
          <cell r="AH1709" t="str">
            <v>续本月</v>
          </cell>
          <cell r="AI1709" t="str">
            <v>否</v>
          </cell>
          <cell r="AO1709">
            <v>0</v>
          </cell>
          <cell r="AR1709" t="str">
            <v>上坑区</v>
          </cell>
        </row>
        <row r="1710">
          <cell r="F1710">
            <v>15382854145</v>
          </cell>
          <cell r="G1710" t="str">
            <v>15382854145</v>
          </cell>
          <cell r="H1710" t="str">
            <v>毛厚群</v>
          </cell>
          <cell r="I1710" t="str">
            <v>预付费东莞住宅新装或续费888元包年，带宽12M</v>
          </cell>
          <cell r="J1710">
            <v>888</v>
          </cell>
          <cell r="K1710">
            <v>888</v>
          </cell>
          <cell r="L1710" t="str">
            <v>2014-07-27</v>
          </cell>
          <cell r="M1710">
            <v>42212</v>
          </cell>
          <cell r="N1710" t="str">
            <v>2016-07-27</v>
          </cell>
          <cell r="O1710" t="str">
            <v>2015-06-16</v>
          </cell>
          <cell r="P1710" t="str">
            <v>宽带预付费</v>
          </cell>
          <cell r="Q1710" t="str">
            <v>续费</v>
          </cell>
          <cell r="R1710" t="str">
            <v>提前充值</v>
          </cell>
          <cell r="S1710" t="str">
            <v>家庭用户</v>
          </cell>
          <cell r="T1710" t="str">
            <v>FTTH</v>
          </cell>
          <cell r="U1710" t="str">
            <v>王丽(wangl)</v>
          </cell>
          <cell r="V1710" t="str">
            <v>ZX长安何乐平</v>
          </cell>
          <cell r="W1710" t="str">
            <v/>
          </cell>
          <cell r="X1710" t="str">
            <v>长安区</v>
          </cell>
          <cell r="Y1710">
            <v>0</v>
          </cell>
          <cell r="Z1710">
            <v>0</v>
          </cell>
          <cell r="AA1710" t="str">
            <v>长安区</v>
          </cell>
          <cell r="AB1710" t="str">
            <v>16</v>
          </cell>
          <cell r="AC1710">
            <v>12</v>
          </cell>
          <cell r="AD1710">
            <v>12</v>
          </cell>
          <cell r="AE1710" t="str">
            <v>是</v>
          </cell>
          <cell r="AF1710" t="str">
            <v/>
          </cell>
          <cell r="AG1710" t="str">
            <v>价值宽带</v>
          </cell>
          <cell r="AH1710" t="str">
            <v>续后期</v>
          </cell>
          <cell r="AI1710" t="str">
            <v>否</v>
          </cell>
          <cell r="AO1710">
            <v>0</v>
          </cell>
          <cell r="AR1710" t="str">
            <v>东兴区</v>
          </cell>
        </row>
        <row r="1711">
          <cell r="F1711">
            <v>15577262958</v>
          </cell>
          <cell r="G1711" t="str">
            <v>15577262958</v>
          </cell>
          <cell r="H1711" t="str">
            <v>范芬</v>
          </cell>
          <cell r="I1711" t="str">
            <v>预付费东莞住宅新装或续费888元包年，带宽12M</v>
          </cell>
          <cell r="J1711">
            <v>888</v>
          </cell>
          <cell r="K1711">
            <v>888</v>
          </cell>
          <cell r="L1711" t="str">
            <v>2014-07-19</v>
          </cell>
          <cell r="M1711">
            <v>42204</v>
          </cell>
          <cell r="N1711" t="str">
            <v>2016-07-19</v>
          </cell>
          <cell r="O1711" t="str">
            <v>2015-06-17</v>
          </cell>
          <cell r="P1711" t="str">
            <v>宽带预付费</v>
          </cell>
          <cell r="Q1711" t="str">
            <v>续费</v>
          </cell>
          <cell r="R1711" t="str">
            <v>提前充值</v>
          </cell>
          <cell r="S1711" t="str">
            <v>家庭用户</v>
          </cell>
          <cell r="T1711" t="str">
            <v>FTTH</v>
          </cell>
          <cell r="U1711" t="str">
            <v>王丽(wangl)</v>
          </cell>
          <cell r="V1711" t="str">
            <v>DSBR长安何乐平</v>
          </cell>
          <cell r="W1711" t="str">
            <v/>
          </cell>
          <cell r="X1711" t="str">
            <v>长安区</v>
          </cell>
          <cell r="Y1711">
            <v>0</v>
          </cell>
          <cell r="Z1711">
            <v>0</v>
          </cell>
          <cell r="AA1711" t="str">
            <v>长安区</v>
          </cell>
          <cell r="AB1711" t="str">
            <v>17</v>
          </cell>
          <cell r="AC1711">
            <v>12</v>
          </cell>
          <cell r="AD1711">
            <v>12</v>
          </cell>
          <cell r="AE1711" t="str">
            <v>是</v>
          </cell>
          <cell r="AF1711" t="str">
            <v/>
          </cell>
          <cell r="AG1711" t="str">
            <v>价值宽带</v>
          </cell>
          <cell r="AH1711" t="str">
            <v>续后期</v>
          </cell>
          <cell r="AI1711" t="str">
            <v>否</v>
          </cell>
          <cell r="AO1711">
            <v>0</v>
          </cell>
          <cell r="AR1711" t="str">
            <v>杨蔡区</v>
          </cell>
        </row>
        <row r="1712">
          <cell r="F1712">
            <v>18680063656</v>
          </cell>
          <cell r="G1712" t="str">
            <v>18680063656</v>
          </cell>
          <cell r="H1712" t="str">
            <v>张富长</v>
          </cell>
          <cell r="I1712" t="str">
            <v>预付费东莞住宅新装或续费680元包年，带宽4M</v>
          </cell>
          <cell r="J1712">
            <v>680</v>
          </cell>
          <cell r="K1712">
            <v>680</v>
          </cell>
          <cell r="L1712" t="str">
            <v>2012-06-04</v>
          </cell>
          <cell r="M1712">
            <v>42160</v>
          </cell>
          <cell r="N1712" t="str">
            <v>2016-06-22</v>
          </cell>
          <cell r="O1712" t="str">
            <v>2015-06-22</v>
          </cell>
          <cell r="P1712" t="str">
            <v>宽带预付费</v>
          </cell>
          <cell r="Q1712" t="str">
            <v>续费</v>
          </cell>
          <cell r="R1712" t="str">
            <v>当月充值</v>
          </cell>
          <cell r="S1712" t="str">
            <v>家庭用户</v>
          </cell>
          <cell r="T1712" t="str">
            <v>(传统)XDSL</v>
          </cell>
          <cell r="U1712" t="str">
            <v>尼佳(nj_ca)</v>
          </cell>
          <cell r="V1712" t="str">
            <v>ZX长安何乐平</v>
          </cell>
          <cell r="W1712" t="str">
            <v/>
          </cell>
          <cell r="X1712" t="str">
            <v>长安区</v>
          </cell>
          <cell r="Y1712">
            <v>0</v>
          </cell>
          <cell r="Z1712">
            <v>0</v>
          </cell>
          <cell r="AA1712" t="str">
            <v>长安区</v>
          </cell>
          <cell r="AB1712" t="str">
            <v>22</v>
          </cell>
          <cell r="AC1712">
            <v>4</v>
          </cell>
          <cell r="AD1712">
            <v>12</v>
          </cell>
          <cell r="AE1712" t="str">
            <v>否</v>
          </cell>
          <cell r="AF1712" t="str">
            <v/>
          </cell>
          <cell r="AG1712" t="str">
            <v>否</v>
          </cell>
          <cell r="AH1712" t="str">
            <v>续本月</v>
          </cell>
          <cell r="AI1712" t="str">
            <v>否</v>
          </cell>
          <cell r="AO1712">
            <v>0</v>
          </cell>
          <cell r="AR1712" t="str">
            <v>旺富区</v>
          </cell>
        </row>
        <row r="1713">
          <cell r="F1713">
            <v>13066178116</v>
          </cell>
          <cell r="G1713" t="str">
            <v>13066178116</v>
          </cell>
          <cell r="H1713" t="str">
            <v>刘格林</v>
          </cell>
          <cell r="I1713" t="str">
            <v>预付费东莞住宅新装或续费888元包年，带宽12M</v>
          </cell>
          <cell r="J1713">
            <v>888</v>
          </cell>
          <cell r="K1713">
            <v>888</v>
          </cell>
          <cell r="L1713" t="str">
            <v>2013-07-09</v>
          </cell>
          <cell r="M1713">
            <v>42194</v>
          </cell>
          <cell r="N1713" t="str">
            <v>2016-07-09</v>
          </cell>
          <cell r="O1713" t="str">
            <v>2015-06-22</v>
          </cell>
          <cell r="P1713" t="str">
            <v>宽带预付费</v>
          </cell>
          <cell r="Q1713" t="str">
            <v>续费</v>
          </cell>
          <cell r="R1713" t="str">
            <v>提前充值</v>
          </cell>
          <cell r="S1713" t="str">
            <v>家庭用户</v>
          </cell>
          <cell r="T1713" t="str">
            <v>FTTH</v>
          </cell>
          <cell r="U1713" t="str">
            <v>尼佳(nj_ca)</v>
          </cell>
          <cell r="V1713" t="str">
            <v>ZX长安何乐平</v>
          </cell>
          <cell r="W1713" t="str">
            <v/>
          </cell>
          <cell r="X1713" t="str">
            <v>长安区</v>
          </cell>
          <cell r="Y1713">
            <v>0</v>
          </cell>
          <cell r="Z1713">
            <v>0</v>
          </cell>
          <cell r="AA1713" t="str">
            <v>长安区</v>
          </cell>
          <cell r="AB1713" t="str">
            <v>22</v>
          </cell>
          <cell r="AC1713">
            <v>12</v>
          </cell>
          <cell r="AD1713">
            <v>12</v>
          </cell>
          <cell r="AE1713" t="str">
            <v>是</v>
          </cell>
          <cell r="AF1713" t="str">
            <v/>
          </cell>
          <cell r="AG1713" t="str">
            <v>价值宽带</v>
          </cell>
          <cell r="AH1713" t="str">
            <v>续后期</v>
          </cell>
          <cell r="AI1713" t="str">
            <v>否</v>
          </cell>
          <cell r="AO1713">
            <v>0</v>
          </cell>
          <cell r="AR1713" t="str">
            <v>旺富区</v>
          </cell>
        </row>
        <row r="1714">
          <cell r="F1714">
            <v>13527901715</v>
          </cell>
          <cell r="G1714" t="str">
            <v>13527901715</v>
          </cell>
          <cell r="H1714" t="str">
            <v>魏元中</v>
          </cell>
          <cell r="I1714" t="str">
            <v>预付费东莞住宅新装或续费1408元包2年，带宽12M</v>
          </cell>
          <cell r="J1714">
            <v>1408</v>
          </cell>
          <cell r="K1714">
            <v>1408</v>
          </cell>
          <cell r="L1714" t="str">
            <v>2012-06-25</v>
          </cell>
          <cell r="M1714">
            <v>42180</v>
          </cell>
          <cell r="N1714" t="str">
            <v>2017-06-25</v>
          </cell>
          <cell r="O1714" t="str">
            <v>2015-06-17</v>
          </cell>
          <cell r="P1714" t="str">
            <v>宽带预付费</v>
          </cell>
          <cell r="Q1714" t="str">
            <v>续费</v>
          </cell>
          <cell r="R1714" t="str">
            <v>提前充值</v>
          </cell>
          <cell r="S1714" t="str">
            <v>家庭用户</v>
          </cell>
          <cell r="T1714" t="str">
            <v>FTTH</v>
          </cell>
          <cell r="U1714" t="str">
            <v>王丽(wangl)</v>
          </cell>
          <cell r="V1714" t="str">
            <v>ZX长安何乐平</v>
          </cell>
          <cell r="W1714" t="str">
            <v>电商价值宽带营销</v>
          </cell>
          <cell r="X1714" t="str">
            <v>长安区</v>
          </cell>
          <cell r="Y1714">
            <v>0</v>
          </cell>
          <cell r="Z1714">
            <v>0</v>
          </cell>
          <cell r="AA1714" t="str">
            <v>长安区</v>
          </cell>
          <cell r="AB1714" t="str">
            <v>17</v>
          </cell>
          <cell r="AC1714">
            <v>12</v>
          </cell>
          <cell r="AD1714">
            <v>24</v>
          </cell>
          <cell r="AE1714" t="str">
            <v>是</v>
          </cell>
          <cell r="AF1714" t="str">
            <v/>
          </cell>
          <cell r="AG1714" t="str">
            <v>价值宽带</v>
          </cell>
          <cell r="AH1714" t="str">
            <v>续本月</v>
          </cell>
          <cell r="AI1714" t="str">
            <v>是</v>
          </cell>
          <cell r="AJ1714">
            <v>13527901715</v>
          </cell>
          <cell r="AO1714">
            <v>0</v>
          </cell>
          <cell r="AR1714" t="str">
            <v>杨蔡区</v>
          </cell>
        </row>
        <row r="1715">
          <cell r="F1715">
            <v>13539099769</v>
          </cell>
          <cell r="G1715" t="str">
            <v>13539099769</v>
          </cell>
          <cell r="H1715" t="str">
            <v>戴耀辉</v>
          </cell>
          <cell r="I1715" t="str">
            <v>预付费东莞住宅新装或续费888元包年，带宽12M</v>
          </cell>
          <cell r="J1715">
            <v>888</v>
          </cell>
          <cell r="K1715">
            <v>888</v>
          </cell>
          <cell r="L1715" t="str">
            <v>2011-03-30</v>
          </cell>
          <cell r="M1715">
            <v>42175</v>
          </cell>
          <cell r="N1715" t="str">
            <v>2016-06-20</v>
          </cell>
          <cell r="O1715" t="str">
            <v>2015-06-19</v>
          </cell>
          <cell r="P1715" t="str">
            <v>宽带预付费</v>
          </cell>
          <cell r="Q1715" t="str">
            <v>续费</v>
          </cell>
          <cell r="R1715" t="str">
            <v>提前充值</v>
          </cell>
          <cell r="S1715" t="str">
            <v>家庭用户</v>
          </cell>
          <cell r="T1715" t="str">
            <v>FTTH</v>
          </cell>
          <cell r="U1715" t="str">
            <v>王丽(wangl)</v>
          </cell>
          <cell r="V1715" t="str">
            <v>ZX长安何乐平</v>
          </cell>
          <cell r="W1715" t="str">
            <v>电商价值宽带营销</v>
          </cell>
          <cell r="X1715" t="str">
            <v>长安区</v>
          </cell>
          <cell r="Y1715">
            <v>0</v>
          </cell>
          <cell r="Z1715">
            <v>0</v>
          </cell>
          <cell r="AA1715" t="str">
            <v>长安区</v>
          </cell>
          <cell r="AB1715" t="str">
            <v>19</v>
          </cell>
          <cell r="AC1715">
            <v>12</v>
          </cell>
          <cell r="AD1715">
            <v>12</v>
          </cell>
          <cell r="AE1715" t="str">
            <v>是</v>
          </cell>
          <cell r="AF1715" t="str">
            <v/>
          </cell>
          <cell r="AG1715" t="str">
            <v>价值宽带</v>
          </cell>
          <cell r="AH1715" t="str">
            <v>续本月</v>
          </cell>
          <cell r="AI1715" t="str">
            <v>是</v>
          </cell>
          <cell r="AJ1715">
            <v>13539099769</v>
          </cell>
          <cell r="AO1715">
            <v>0</v>
          </cell>
          <cell r="AR1715" t="str">
            <v>东站区</v>
          </cell>
        </row>
        <row r="1716">
          <cell r="F1716">
            <v>13549270665</v>
          </cell>
          <cell r="G1716" t="str">
            <v>13549270665</v>
          </cell>
          <cell r="H1716" t="str">
            <v>雷建华</v>
          </cell>
          <cell r="I1716" t="str">
            <v>预付费东莞住宅新装或续费680元包年，带宽4M</v>
          </cell>
          <cell r="J1716">
            <v>680</v>
          </cell>
          <cell r="K1716">
            <v>680</v>
          </cell>
          <cell r="L1716" t="str">
            <v>2014-06-19</v>
          </cell>
          <cell r="M1716">
            <v>42174</v>
          </cell>
          <cell r="N1716" t="str">
            <v>2016-06-19</v>
          </cell>
          <cell r="O1716" t="str">
            <v>2015-06-18</v>
          </cell>
          <cell r="P1716" t="str">
            <v>宽带预付费</v>
          </cell>
          <cell r="Q1716" t="str">
            <v>续费</v>
          </cell>
          <cell r="R1716" t="str">
            <v>提前充值</v>
          </cell>
          <cell r="S1716" t="str">
            <v>家庭用户</v>
          </cell>
          <cell r="T1716" t="str">
            <v>(传统)XDSL</v>
          </cell>
          <cell r="U1716" t="str">
            <v>王丽(wangl)</v>
          </cell>
          <cell r="V1716" t="str">
            <v>ZX长安王意峰</v>
          </cell>
          <cell r="W1716" t="str">
            <v/>
          </cell>
          <cell r="X1716" t="str">
            <v>长安区</v>
          </cell>
          <cell r="Y1716">
            <v>0</v>
          </cell>
          <cell r="Z1716">
            <v>0</v>
          </cell>
          <cell r="AA1716" t="str">
            <v>长安区</v>
          </cell>
          <cell r="AB1716" t="str">
            <v>18</v>
          </cell>
          <cell r="AC1716">
            <v>4</v>
          </cell>
          <cell r="AD1716">
            <v>12</v>
          </cell>
          <cell r="AE1716" t="str">
            <v>否</v>
          </cell>
          <cell r="AF1716" t="str">
            <v/>
          </cell>
          <cell r="AG1716" t="str">
            <v>否</v>
          </cell>
          <cell r="AH1716" t="str">
            <v>续本月</v>
          </cell>
          <cell r="AI1716" t="str">
            <v>否</v>
          </cell>
          <cell r="AO1716">
            <v>0</v>
          </cell>
          <cell r="AR1716" t="str">
            <v>东站区</v>
          </cell>
        </row>
        <row r="1717">
          <cell r="F1717">
            <v>13642908434</v>
          </cell>
          <cell r="G1717" t="str">
            <v>13642908434</v>
          </cell>
          <cell r="H1717" t="str">
            <v>龚共华</v>
          </cell>
          <cell r="I1717" t="str">
            <v>预付费东莞住宅新装或续费680元包年，带宽4M</v>
          </cell>
          <cell r="J1717">
            <v>680</v>
          </cell>
          <cell r="K1717">
            <v>680</v>
          </cell>
          <cell r="L1717" t="str">
            <v>2013-07-12</v>
          </cell>
          <cell r="M1717">
            <v>42197</v>
          </cell>
          <cell r="N1717" t="str">
            <v>2016-07-12</v>
          </cell>
          <cell r="O1717" t="str">
            <v>2015-06-22</v>
          </cell>
          <cell r="P1717" t="str">
            <v>宽带预付费</v>
          </cell>
          <cell r="Q1717" t="str">
            <v>续费</v>
          </cell>
          <cell r="R1717" t="str">
            <v>提前充值</v>
          </cell>
          <cell r="S1717" t="str">
            <v>家庭用户</v>
          </cell>
          <cell r="T1717" t="str">
            <v>(传统)XDSL</v>
          </cell>
          <cell r="U1717" t="str">
            <v>尼佳(nj_ca)</v>
          </cell>
          <cell r="V1717" t="str">
            <v>ZX长安何乐平</v>
          </cell>
          <cell r="W1717" t="str">
            <v>朱江益</v>
          </cell>
          <cell r="X1717" t="str">
            <v>长安区</v>
          </cell>
          <cell r="Y1717">
            <v>0</v>
          </cell>
          <cell r="Z1717">
            <v>0</v>
          </cell>
          <cell r="AA1717" t="str">
            <v>长安区</v>
          </cell>
          <cell r="AB1717" t="str">
            <v>22</v>
          </cell>
          <cell r="AC1717">
            <v>4</v>
          </cell>
          <cell r="AD1717">
            <v>12</v>
          </cell>
          <cell r="AE1717" t="str">
            <v>否</v>
          </cell>
          <cell r="AF1717" t="str">
            <v/>
          </cell>
          <cell r="AG1717" t="str">
            <v>否</v>
          </cell>
          <cell r="AH1717" t="str">
            <v>续后期</v>
          </cell>
          <cell r="AI1717" t="str">
            <v>否</v>
          </cell>
          <cell r="AO1717">
            <v>0</v>
          </cell>
          <cell r="AR1717" t="str">
            <v>大京九区</v>
          </cell>
        </row>
        <row r="1718">
          <cell r="F1718">
            <v>13686661013</v>
          </cell>
          <cell r="G1718" t="str">
            <v>13686661013</v>
          </cell>
          <cell r="H1718" t="str">
            <v>吴小巧</v>
          </cell>
          <cell r="I1718" t="str">
            <v>预付费东莞住宅新装或续费680元包年，带宽4M</v>
          </cell>
          <cell r="J1718">
            <v>680</v>
          </cell>
          <cell r="K1718">
            <v>680</v>
          </cell>
          <cell r="L1718" t="str">
            <v>2014-07-24</v>
          </cell>
          <cell r="M1718">
            <v>42209</v>
          </cell>
          <cell r="N1718" t="str">
            <v>2016-07-24</v>
          </cell>
          <cell r="O1718" t="str">
            <v>2015-06-23</v>
          </cell>
          <cell r="P1718" t="str">
            <v>宽带预付费</v>
          </cell>
          <cell r="Q1718" t="str">
            <v>续费</v>
          </cell>
          <cell r="R1718" t="str">
            <v>提前充值</v>
          </cell>
          <cell r="S1718" t="str">
            <v>家庭用户</v>
          </cell>
          <cell r="T1718" t="str">
            <v>(传统)XDSL</v>
          </cell>
          <cell r="U1718" t="str">
            <v>尼佳(nj_ca)</v>
          </cell>
          <cell r="V1718" t="str">
            <v>DL东莞尼佳</v>
          </cell>
          <cell r="W1718" t="str">
            <v/>
          </cell>
          <cell r="X1718" t="str">
            <v>长安区</v>
          </cell>
          <cell r="Y1718">
            <v>0</v>
          </cell>
          <cell r="Z1718">
            <v>0</v>
          </cell>
          <cell r="AA1718" t="str">
            <v>长安区</v>
          </cell>
          <cell r="AB1718" t="str">
            <v>23</v>
          </cell>
          <cell r="AC1718">
            <v>4</v>
          </cell>
          <cell r="AD1718">
            <v>12</v>
          </cell>
          <cell r="AE1718" t="str">
            <v>否</v>
          </cell>
          <cell r="AF1718" t="str">
            <v/>
          </cell>
          <cell r="AG1718" t="str">
            <v>否</v>
          </cell>
          <cell r="AH1718" t="str">
            <v>续后期</v>
          </cell>
          <cell r="AI1718" t="str">
            <v>否</v>
          </cell>
          <cell r="AO1718">
            <v>0</v>
          </cell>
          <cell r="AR1718" t="str">
            <v>东站区</v>
          </cell>
        </row>
        <row r="1719">
          <cell r="F1719">
            <v>13795418534</v>
          </cell>
          <cell r="G1719" t="str">
            <v>13795418534</v>
          </cell>
          <cell r="H1719" t="str">
            <v>张开卫</v>
          </cell>
          <cell r="I1719" t="str">
            <v>预付费东莞住宅新装或续费728元包年，带宽4M</v>
          </cell>
          <cell r="J1719">
            <v>728</v>
          </cell>
          <cell r="K1719">
            <v>728</v>
          </cell>
          <cell r="L1719" t="str">
            <v>2013-06-20</v>
          </cell>
          <cell r="M1719">
            <v>42176</v>
          </cell>
          <cell r="N1719" t="str">
            <v>2016-06-21</v>
          </cell>
          <cell r="O1719" t="str">
            <v>2015-06-20</v>
          </cell>
          <cell r="P1719" t="str">
            <v>宽带预付费</v>
          </cell>
          <cell r="Q1719" t="str">
            <v>续费</v>
          </cell>
          <cell r="R1719" t="str">
            <v>提前充值</v>
          </cell>
          <cell r="S1719" t="str">
            <v>家庭用户</v>
          </cell>
          <cell r="T1719" t="str">
            <v>FTTH</v>
          </cell>
          <cell r="U1719" t="str">
            <v>统一接口东莞操作员(dg_tuis)</v>
          </cell>
          <cell r="V1719" t="str">
            <v>HS直销回收</v>
          </cell>
          <cell r="W1719" t="str">
            <v>电商价值宽带营销</v>
          </cell>
          <cell r="X1719" t="str">
            <v>长安区</v>
          </cell>
          <cell r="Y1719">
            <v>0</v>
          </cell>
          <cell r="Z1719">
            <v>0</v>
          </cell>
          <cell r="AA1719" t="str">
            <v>长安区</v>
          </cell>
          <cell r="AB1719" t="str">
            <v>20</v>
          </cell>
          <cell r="AC1719">
            <v>4</v>
          </cell>
          <cell r="AD1719">
            <v>12</v>
          </cell>
          <cell r="AE1719" t="str">
            <v>是</v>
          </cell>
          <cell r="AF1719" t="str">
            <v/>
          </cell>
          <cell r="AG1719" t="str">
            <v>否</v>
          </cell>
          <cell r="AH1719" t="str">
            <v>续本月</v>
          </cell>
          <cell r="AI1719" t="str">
            <v>是</v>
          </cell>
          <cell r="AJ1719">
            <v>13795418534</v>
          </cell>
          <cell r="AO1719">
            <v>0</v>
          </cell>
          <cell r="AR1719" t="str">
            <v>上坑区</v>
          </cell>
        </row>
        <row r="1720">
          <cell r="F1720">
            <v>13929450856</v>
          </cell>
          <cell r="G1720" t="str">
            <v>13929450856</v>
          </cell>
          <cell r="H1720" t="str">
            <v>宁文祥</v>
          </cell>
          <cell r="I1720" t="str">
            <v>预付费东莞住宅新装或续费888元包年，带宽12M</v>
          </cell>
          <cell r="J1720">
            <v>888</v>
          </cell>
          <cell r="K1720">
            <v>888</v>
          </cell>
          <cell r="L1720" t="str">
            <v>2011-04-11</v>
          </cell>
          <cell r="M1720">
            <v>42195</v>
          </cell>
          <cell r="N1720" t="str">
            <v>2016-07-10</v>
          </cell>
          <cell r="O1720" t="str">
            <v>2015-06-18</v>
          </cell>
          <cell r="P1720" t="str">
            <v>宽带预付费</v>
          </cell>
          <cell r="Q1720" t="str">
            <v>续费</v>
          </cell>
          <cell r="R1720" t="str">
            <v>提前充值</v>
          </cell>
          <cell r="S1720" t="str">
            <v>家庭用户</v>
          </cell>
          <cell r="T1720" t="str">
            <v>FTTH</v>
          </cell>
          <cell r="U1720" t="str">
            <v>王丽(wangl)</v>
          </cell>
          <cell r="V1720" t="str">
            <v>ZX长安何乐平</v>
          </cell>
          <cell r="W1720" t="str">
            <v/>
          </cell>
          <cell r="X1720" t="str">
            <v>长安区</v>
          </cell>
          <cell r="Y1720">
            <v>0</v>
          </cell>
          <cell r="Z1720">
            <v>0</v>
          </cell>
          <cell r="AA1720" t="str">
            <v>长安区</v>
          </cell>
          <cell r="AB1720" t="str">
            <v>18</v>
          </cell>
          <cell r="AC1720">
            <v>12</v>
          </cell>
          <cell r="AD1720">
            <v>12</v>
          </cell>
          <cell r="AE1720" t="str">
            <v>是</v>
          </cell>
          <cell r="AF1720" t="str">
            <v/>
          </cell>
          <cell r="AG1720" t="str">
            <v>价值宽带</v>
          </cell>
          <cell r="AH1720" t="str">
            <v>续后期</v>
          </cell>
          <cell r="AI1720" t="str">
            <v>否</v>
          </cell>
          <cell r="AO1720">
            <v>0</v>
          </cell>
          <cell r="AR1720" t="str">
            <v>康宝区</v>
          </cell>
        </row>
        <row r="1721">
          <cell r="F1721">
            <v>15818475856</v>
          </cell>
          <cell r="G1721" t="str">
            <v>15818475856</v>
          </cell>
          <cell r="H1721" t="str">
            <v>李平</v>
          </cell>
          <cell r="I1721" t="str">
            <v>预付费东莞住宅新装或续费888元包年，带宽12M</v>
          </cell>
          <cell r="J1721">
            <v>888</v>
          </cell>
          <cell r="K1721">
            <v>888</v>
          </cell>
          <cell r="L1721" t="str">
            <v>2010-05-30</v>
          </cell>
          <cell r="M1721">
            <v>42215</v>
          </cell>
          <cell r="N1721" t="str">
            <v>2016-07-30</v>
          </cell>
          <cell r="O1721" t="str">
            <v>2015-06-22</v>
          </cell>
          <cell r="P1721" t="str">
            <v>宽带预付费</v>
          </cell>
          <cell r="Q1721" t="str">
            <v>续费</v>
          </cell>
          <cell r="R1721" t="str">
            <v>提前充值</v>
          </cell>
          <cell r="S1721" t="str">
            <v>家庭用户</v>
          </cell>
          <cell r="T1721" t="str">
            <v>FTTH</v>
          </cell>
          <cell r="U1721" t="str">
            <v>尼佳(nj_ca)</v>
          </cell>
          <cell r="V1721" t="str">
            <v>ZX长安何乐平</v>
          </cell>
          <cell r="W1721" t="str">
            <v>电商价值宽带营销</v>
          </cell>
          <cell r="X1721" t="str">
            <v>长安区</v>
          </cell>
          <cell r="Y1721">
            <v>0</v>
          </cell>
          <cell r="Z1721">
            <v>0</v>
          </cell>
          <cell r="AA1721" t="str">
            <v>长安区</v>
          </cell>
          <cell r="AB1721" t="str">
            <v>22</v>
          </cell>
          <cell r="AC1721">
            <v>12</v>
          </cell>
          <cell r="AD1721">
            <v>12</v>
          </cell>
          <cell r="AE1721" t="str">
            <v>是</v>
          </cell>
          <cell r="AF1721" t="str">
            <v/>
          </cell>
          <cell r="AG1721" t="str">
            <v>价值宽带</v>
          </cell>
          <cell r="AH1721" t="str">
            <v>续后期</v>
          </cell>
          <cell r="AI1721" t="str">
            <v>否</v>
          </cell>
          <cell r="AO1721">
            <v>0</v>
          </cell>
          <cell r="AR1721" t="str">
            <v>康宝区</v>
          </cell>
        </row>
        <row r="1722">
          <cell r="F1722">
            <v>13712321845</v>
          </cell>
          <cell r="G1722" t="str">
            <v>13712321845</v>
          </cell>
          <cell r="H1722" t="str">
            <v>金英军</v>
          </cell>
          <cell r="I1722" t="str">
            <v>预付费东莞住宅新装或续费1408元包2年，带宽12M</v>
          </cell>
          <cell r="J1722">
            <v>1408</v>
          </cell>
          <cell r="K1722">
            <v>1408</v>
          </cell>
          <cell r="L1722" t="str">
            <v>2012-07-18</v>
          </cell>
          <cell r="M1722">
            <v>42203</v>
          </cell>
          <cell r="N1722" t="str">
            <v>2017-07-18</v>
          </cell>
          <cell r="O1722" t="str">
            <v>2015-06-23</v>
          </cell>
          <cell r="P1722" t="str">
            <v>宽带预付费</v>
          </cell>
          <cell r="Q1722" t="str">
            <v>续费</v>
          </cell>
          <cell r="R1722" t="str">
            <v>提前充值</v>
          </cell>
          <cell r="S1722" t="str">
            <v>家庭用户</v>
          </cell>
          <cell r="T1722" t="str">
            <v>FTTH</v>
          </cell>
          <cell r="U1722" t="str">
            <v>王丽(wangl)</v>
          </cell>
          <cell r="V1722" t="str">
            <v>ZX长安何乐平</v>
          </cell>
          <cell r="W1722" t="str">
            <v>电商价值宽带营销</v>
          </cell>
          <cell r="X1722" t="str">
            <v>长安区</v>
          </cell>
          <cell r="Y1722">
            <v>0</v>
          </cell>
          <cell r="Z1722">
            <v>0</v>
          </cell>
          <cell r="AA1722" t="str">
            <v>长安区</v>
          </cell>
          <cell r="AB1722" t="str">
            <v>23</v>
          </cell>
          <cell r="AC1722">
            <v>12</v>
          </cell>
          <cell r="AD1722">
            <v>24</v>
          </cell>
          <cell r="AE1722" t="str">
            <v>是</v>
          </cell>
          <cell r="AF1722" t="str">
            <v/>
          </cell>
          <cell r="AG1722" t="str">
            <v>价值宽带</v>
          </cell>
          <cell r="AH1722" t="str">
            <v>续后期</v>
          </cell>
          <cell r="AI1722" t="str">
            <v>否</v>
          </cell>
          <cell r="AO1722">
            <v>0</v>
          </cell>
          <cell r="AR1722" t="str">
            <v>白石岗区</v>
          </cell>
        </row>
        <row r="1723">
          <cell r="F1723">
            <v>13428433082</v>
          </cell>
          <cell r="G1723" t="str">
            <v>13428433082</v>
          </cell>
          <cell r="H1723" t="str">
            <v>富贵鸟股份有限公司东莞分公司</v>
          </cell>
          <cell r="I1723" t="str">
            <v>预付费东莞住宅新装或续费100元包月，带宽4M</v>
          </cell>
          <cell r="J1723">
            <v>100</v>
          </cell>
          <cell r="K1723">
            <v>100</v>
          </cell>
          <cell r="L1723" t="str">
            <v>2012-11-13</v>
          </cell>
          <cell r="M1723">
            <v>42167</v>
          </cell>
          <cell r="N1723" t="str">
            <v>2015-07-16</v>
          </cell>
          <cell r="O1723" t="str">
            <v>2015-06-16</v>
          </cell>
          <cell r="P1723" t="str">
            <v>宽带预付费</v>
          </cell>
          <cell r="Q1723" t="str">
            <v>续费</v>
          </cell>
          <cell r="R1723" t="str">
            <v>当月充值</v>
          </cell>
          <cell r="S1723" t="str">
            <v>家庭用户</v>
          </cell>
          <cell r="T1723" t="str">
            <v>FTTH</v>
          </cell>
          <cell r="U1723" t="str">
            <v>谢如画(xierh)</v>
          </cell>
          <cell r="V1723" t="str">
            <v>ZX厚街曾茂林</v>
          </cell>
          <cell r="W1723" t="str">
            <v/>
          </cell>
          <cell r="X1723" t="str">
            <v>厚街区</v>
          </cell>
          <cell r="Y1723">
            <v>0</v>
          </cell>
          <cell r="Z1723">
            <v>0</v>
          </cell>
          <cell r="AA1723" t="str">
            <v>厚街区</v>
          </cell>
          <cell r="AB1723" t="str">
            <v>16</v>
          </cell>
          <cell r="AC1723">
            <v>4</v>
          </cell>
          <cell r="AD1723">
            <v>1</v>
          </cell>
          <cell r="AE1723" t="str">
            <v>是</v>
          </cell>
          <cell r="AF1723" t="str">
            <v/>
          </cell>
          <cell r="AG1723" t="str">
            <v>否</v>
          </cell>
          <cell r="AH1723" t="str">
            <v>续本月</v>
          </cell>
          <cell r="AI1723" t="str">
            <v>是</v>
          </cell>
          <cell r="AJ1723">
            <v>13428433082</v>
          </cell>
          <cell r="AO1723">
            <v>0</v>
          </cell>
          <cell r="AR1723" t="str">
            <v>白石岗区</v>
          </cell>
        </row>
        <row r="1724">
          <cell r="F1724">
            <v>13544806122</v>
          </cell>
          <cell r="G1724" t="str">
            <v>13544806122</v>
          </cell>
          <cell r="H1724" t="str">
            <v>周雄</v>
          </cell>
          <cell r="I1724" t="str">
            <v>预付费东莞住宅新装或续费888元包年，带宽12M</v>
          </cell>
          <cell r="J1724">
            <v>888</v>
          </cell>
          <cell r="K1724">
            <v>888</v>
          </cell>
          <cell r="L1724" t="str">
            <v>2014-07-04</v>
          </cell>
          <cell r="M1724">
            <v>42189</v>
          </cell>
          <cell r="N1724" t="str">
            <v>2016-07-04</v>
          </cell>
          <cell r="O1724" t="str">
            <v>2015-06-21</v>
          </cell>
          <cell r="P1724" t="str">
            <v>宽带预付费</v>
          </cell>
          <cell r="Q1724" t="str">
            <v>续费</v>
          </cell>
          <cell r="R1724" t="str">
            <v>提前充值</v>
          </cell>
          <cell r="S1724" t="str">
            <v>家庭用户</v>
          </cell>
          <cell r="T1724" t="str">
            <v>FTTH</v>
          </cell>
          <cell r="U1724" t="str">
            <v>营业厅经理(NQYX01)</v>
          </cell>
          <cell r="V1724" t="str">
            <v>ZX厚街曾茂林</v>
          </cell>
          <cell r="W1724" t="str">
            <v>非</v>
          </cell>
          <cell r="X1724" t="str">
            <v>厚街区</v>
          </cell>
          <cell r="Y1724">
            <v>0</v>
          </cell>
          <cell r="Z1724">
            <v>0</v>
          </cell>
          <cell r="AA1724" t="str">
            <v>厚街区</v>
          </cell>
          <cell r="AB1724" t="str">
            <v>21</v>
          </cell>
          <cell r="AC1724">
            <v>12</v>
          </cell>
          <cell r="AD1724">
            <v>12</v>
          </cell>
          <cell r="AE1724" t="str">
            <v>是</v>
          </cell>
          <cell r="AF1724" t="str">
            <v/>
          </cell>
          <cell r="AG1724" t="str">
            <v>价值宽带</v>
          </cell>
          <cell r="AH1724" t="str">
            <v>续后期</v>
          </cell>
          <cell r="AI1724" t="str">
            <v>否</v>
          </cell>
          <cell r="AO1724">
            <v>0</v>
          </cell>
          <cell r="AR1724" t="str">
            <v>白石岗区</v>
          </cell>
        </row>
        <row r="1725">
          <cell r="F1725">
            <v>13620001940</v>
          </cell>
          <cell r="G1725" t="str">
            <v>13620001940</v>
          </cell>
          <cell r="H1725" t="str">
            <v>翁惟雄</v>
          </cell>
          <cell r="I1725" t="str">
            <v>预付费东莞住宅新装或续费888元包年，带宽12M</v>
          </cell>
          <cell r="J1725">
            <v>888</v>
          </cell>
          <cell r="K1725">
            <v>888</v>
          </cell>
          <cell r="L1725" t="str">
            <v>2014-07-13</v>
          </cell>
          <cell r="M1725">
            <v>42198</v>
          </cell>
          <cell r="N1725" t="str">
            <v>2016-07-13</v>
          </cell>
          <cell r="O1725" t="str">
            <v>2015-06-19</v>
          </cell>
          <cell r="P1725" t="str">
            <v>宽带预付费</v>
          </cell>
          <cell r="Q1725" t="str">
            <v>续费</v>
          </cell>
          <cell r="R1725" t="str">
            <v>提前充值</v>
          </cell>
          <cell r="S1725" t="str">
            <v>家庭用户</v>
          </cell>
          <cell r="T1725" t="str">
            <v>FTTH</v>
          </cell>
          <cell r="U1725" t="str">
            <v>谢如画(xierh)</v>
          </cell>
          <cell r="V1725" t="str">
            <v>ZX厚街曾茂林</v>
          </cell>
          <cell r="W1725" t="str">
            <v>(非)</v>
          </cell>
          <cell r="X1725" t="str">
            <v>厚街区</v>
          </cell>
          <cell r="Y1725">
            <v>0</v>
          </cell>
          <cell r="Z1725">
            <v>0</v>
          </cell>
          <cell r="AA1725" t="str">
            <v>厚街区</v>
          </cell>
          <cell r="AB1725" t="str">
            <v>19</v>
          </cell>
          <cell r="AC1725">
            <v>12</v>
          </cell>
          <cell r="AD1725">
            <v>12</v>
          </cell>
          <cell r="AE1725" t="str">
            <v>是</v>
          </cell>
          <cell r="AF1725" t="str">
            <v/>
          </cell>
          <cell r="AG1725" t="str">
            <v>价值宽带</v>
          </cell>
          <cell r="AH1725" t="str">
            <v>续后期</v>
          </cell>
          <cell r="AI1725" t="str">
            <v>否</v>
          </cell>
          <cell r="AO1725">
            <v>0</v>
          </cell>
          <cell r="AR1725" t="str">
            <v>白石岗区</v>
          </cell>
        </row>
        <row r="1726">
          <cell r="F1726">
            <v>13642879696</v>
          </cell>
          <cell r="G1726" t="str">
            <v>13642879696</v>
          </cell>
          <cell r="H1726" t="str">
            <v>袁昌珍</v>
          </cell>
          <cell r="I1726" t="str">
            <v>预付费东莞住宅新装或续费1088元包年，带宽20M</v>
          </cell>
          <cell r="J1726">
            <v>1088</v>
          </cell>
          <cell r="K1726">
            <v>1088</v>
          </cell>
          <cell r="L1726" t="str">
            <v>2013-06-17</v>
          </cell>
          <cell r="M1726">
            <v>42172</v>
          </cell>
          <cell r="N1726" t="str">
            <v>2016-06-17</v>
          </cell>
          <cell r="O1726" t="str">
            <v>2015-06-15</v>
          </cell>
          <cell r="P1726" t="str">
            <v>宽带预付费</v>
          </cell>
          <cell r="Q1726" t="str">
            <v>续费</v>
          </cell>
          <cell r="R1726" t="str">
            <v>当月充值</v>
          </cell>
          <cell r="S1726" t="str">
            <v>家庭用户</v>
          </cell>
          <cell r="T1726" t="str">
            <v>FTTH</v>
          </cell>
          <cell r="U1726" t="str">
            <v>谢如画(xierh)</v>
          </cell>
          <cell r="V1726" t="str">
            <v>ZX厚街曾茂林</v>
          </cell>
          <cell r="W1726" t="str">
            <v/>
          </cell>
          <cell r="X1726" t="str">
            <v>厚街区</v>
          </cell>
          <cell r="Y1726">
            <v>0</v>
          </cell>
          <cell r="Z1726">
            <v>0</v>
          </cell>
          <cell r="AA1726" t="str">
            <v>厚街区</v>
          </cell>
          <cell r="AB1726" t="str">
            <v>15</v>
          </cell>
          <cell r="AC1726">
            <v>20</v>
          </cell>
          <cell r="AD1726">
            <v>12</v>
          </cell>
          <cell r="AE1726" t="str">
            <v>是</v>
          </cell>
          <cell r="AF1726" t="str">
            <v/>
          </cell>
          <cell r="AG1726" t="str">
            <v>价值宽带</v>
          </cell>
          <cell r="AH1726" t="str">
            <v>续本月</v>
          </cell>
          <cell r="AI1726" t="str">
            <v>是</v>
          </cell>
          <cell r="AJ1726">
            <v>13642879696</v>
          </cell>
          <cell r="AO1726">
            <v>0</v>
          </cell>
          <cell r="AR1726" t="str">
            <v>旺富区</v>
          </cell>
        </row>
        <row r="1727">
          <cell r="F1727">
            <v>13679631419</v>
          </cell>
          <cell r="G1727" t="str">
            <v>13679631419</v>
          </cell>
          <cell r="H1727" t="str">
            <v>张昭其</v>
          </cell>
          <cell r="I1727" t="str">
            <v>预付费东莞住宅新装或续费400元包半年，带宽4M</v>
          </cell>
          <cell r="J1727">
            <v>400</v>
          </cell>
          <cell r="K1727">
            <v>400</v>
          </cell>
          <cell r="L1727" t="str">
            <v>2014-06-25</v>
          </cell>
          <cell r="M1727">
            <v>42180</v>
          </cell>
          <cell r="N1727" t="str">
            <v>2015-12-25</v>
          </cell>
          <cell r="O1727" t="str">
            <v>2015-06-15</v>
          </cell>
          <cell r="P1727" t="str">
            <v>宽带预付费</v>
          </cell>
          <cell r="Q1727" t="str">
            <v>续费</v>
          </cell>
          <cell r="R1727" t="str">
            <v>当月充值</v>
          </cell>
          <cell r="S1727" t="str">
            <v>家庭用户</v>
          </cell>
          <cell r="T1727" t="str">
            <v>FTTH</v>
          </cell>
          <cell r="U1727" t="str">
            <v>谢如画(xierh)</v>
          </cell>
          <cell r="V1727" t="str">
            <v>ZX厚街曾茂林</v>
          </cell>
          <cell r="W1727" t="str">
            <v>电商价值宽带营销</v>
          </cell>
          <cell r="X1727" t="str">
            <v>厚街区</v>
          </cell>
          <cell r="Y1727">
            <v>0</v>
          </cell>
          <cell r="Z1727">
            <v>0</v>
          </cell>
          <cell r="AA1727" t="str">
            <v>厚街区</v>
          </cell>
          <cell r="AB1727" t="str">
            <v>15</v>
          </cell>
          <cell r="AC1727">
            <v>4</v>
          </cell>
          <cell r="AD1727">
            <v>6</v>
          </cell>
          <cell r="AE1727" t="str">
            <v>是</v>
          </cell>
          <cell r="AF1727" t="str">
            <v/>
          </cell>
          <cell r="AG1727" t="str">
            <v>否</v>
          </cell>
          <cell r="AH1727" t="str">
            <v>续本月</v>
          </cell>
          <cell r="AI1727" t="str">
            <v>是</v>
          </cell>
          <cell r="AJ1727">
            <v>13679631419</v>
          </cell>
          <cell r="AO1727">
            <v>0</v>
          </cell>
          <cell r="AR1727" t="str">
            <v>旺富区</v>
          </cell>
        </row>
        <row r="1728">
          <cell r="F1728">
            <v>13728263751</v>
          </cell>
          <cell r="G1728" t="str">
            <v>13728263751</v>
          </cell>
          <cell r="H1728" t="str">
            <v>唐定安</v>
          </cell>
          <cell r="I1728" t="str">
            <v>预付费东莞住宅新装或续费888元包年，带宽12M</v>
          </cell>
          <cell r="J1728">
            <v>888</v>
          </cell>
          <cell r="K1728">
            <v>888</v>
          </cell>
          <cell r="L1728" t="str">
            <v>2013-06-15</v>
          </cell>
          <cell r="M1728">
            <v>42170</v>
          </cell>
          <cell r="N1728" t="str">
            <v>2016-06-17</v>
          </cell>
          <cell r="O1728" t="str">
            <v>2015-06-17</v>
          </cell>
          <cell r="P1728" t="str">
            <v>宽带预付费</v>
          </cell>
          <cell r="Q1728" t="str">
            <v>续费</v>
          </cell>
          <cell r="R1728" t="str">
            <v>当月充值</v>
          </cell>
          <cell r="S1728" t="str">
            <v>家庭用户</v>
          </cell>
          <cell r="T1728" t="str">
            <v>FTTH</v>
          </cell>
          <cell r="U1728" t="str">
            <v>谢如画(xierh)</v>
          </cell>
          <cell r="V1728" t="str">
            <v>ZX厚街曾茂林</v>
          </cell>
          <cell r="W1728" t="str">
            <v>电商价值宽带营销</v>
          </cell>
          <cell r="X1728" t="str">
            <v>厚街区</v>
          </cell>
          <cell r="Y1728">
            <v>0</v>
          </cell>
          <cell r="Z1728">
            <v>0</v>
          </cell>
          <cell r="AA1728" t="str">
            <v>厚街区</v>
          </cell>
          <cell r="AB1728" t="str">
            <v>17</v>
          </cell>
          <cell r="AC1728">
            <v>12</v>
          </cell>
          <cell r="AD1728">
            <v>12</v>
          </cell>
          <cell r="AE1728" t="str">
            <v>是</v>
          </cell>
          <cell r="AF1728" t="str">
            <v/>
          </cell>
          <cell r="AG1728" t="str">
            <v>价值宽带</v>
          </cell>
          <cell r="AH1728" t="str">
            <v>续本月</v>
          </cell>
          <cell r="AI1728" t="str">
            <v>是</v>
          </cell>
          <cell r="AJ1728">
            <v>13728263751</v>
          </cell>
          <cell r="AO1728">
            <v>0</v>
          </cell>
          <cell r="AR1728" t="str">
            <v>旺富区</v>
          </cell>
        </row>
        <row r="1729">
          <cell r="F1729">
            <v>15913719677</v>
          </cell>
          <cell r="G1729" t="str">
            <v>15913719677</v>
          </cell>
          <cell r="H1729" t="str">
            <v>陈金勇</v>
          </cell>
          <cell r="I1729" t="str">
            <v>预付费东莞住宅新装或续费888元包年，带宽12M</v>
          </cell>
          <cell r="J1729">
            <v>888</v>
          </cell>
          <cell r="K1729">
            <v>888</v>
          </cell>
          <cell r="L1729" t="str">
            <v>2012-06-18</v>
          </cell>
          <cell r="M1729">
            <v>42173</v>
          </cell>
          <cell r="N1729" t="str">
            <v>2016-06-18</v>
          </cell>
          <cell r="O1729" t="str">
            <v>2015-06-18</v>
          </cell>
          <cell r="P1729" t="str">
            <v>宽带预付费</v>
          </cell>
          <cell r="Q1729" t="str">
            <v>续费</v>
          </cell>
          <cell r="R1729" t="str">
            <v>当月充值</v>
          </cell>
          <cell r="S1729" t="str">
            <v>家庭用户</v>
          </cell>
          <cell r="T1729" t="str">
            <v>FTTH</v>
          </cell>
          <cell r="U1729" t="str">
            <v>谢如画(xierh)</v>
          </cell>
          <cell r="V1729" t="str">
            <v>ZX厚街曾茂林</v>
          </cell>
          <cell r="W1729" t="str">
            <v>电商价值宽带营销</v>
          </cell>
          <cell r="X1729" t="str">
            <v>厚街区</v>
          </cell>
          <cell r="Y1729">
            <v>0</v>
          </cell>
          <cell r="Z1729">
            <v>0</v>
          </cell>
          <cell r="AA1729" t="str">
            <v>厚街区</v>
          </cell>
          <cell r="AB1729" t="str">
            <v>18</v>
          </cell>
          <cell r="AC1729">
            <v>12</v>
          </cell>
          <cell r="AD1729">
            <v>12</v>
          </cell>
          <cell r="AE1729" t="str">
            <v>是</v>
          </cell>
          <cell r="AF1729" t="str">
            <v/>
          </cell>
          <cell r="AG1729" t="str">
            <v>价值宽带</v>
          </cell>
          <cell r="AH1729" t="str">
            <v>续本月</v>
          </cell>
          <cell r="AI1729" t="str">
            <v>是</v>
          </cell>
          <cell r="AJ1729">
            <v>15913719677</v>
          </cell>
          <cell r="AO1729">
            <v>0</v>
          </cell>
          <cell r="AR1729" t="str">
            <v>西湖区</v>
          </cell>
        </row>
        <row r="1730">
          <cell r="F1730">
            <v>15916876555</v>
          </cell>
          <cell r="G1730" t="str">
            <v>15916876555</v>
          </cell>
          <cell r="H1730" t="str">
            <v>李敏</v>
          </cell>
          <cell r="I1730" t="str">
            <v>预付费东莞住宅新装或续费1088元包年，带宽20M</v>
          </cell>
          <cell r="J1730">
            <v>1088</v>
          </cell>
          <cell r="K1730">
            <v>1088</v>
          </cell>
          <cell r="L1730" t="str">
            <v>2012-12-14</v>
          </cell>
          <cell r="M1730">
            <v>42424</v>
          </cell>
          <cell r="N1730" t="str">
            <v>2017-02-24</v>
          </cell>
          <cell r="O1730" t="str">
            <v>2015-06-16</v>
          </cell>
          <cell r="P1730" t="str">
            <v>宽带预付费</v>
          </cell>
          <cell r="Q1730" t="str">
            <v>续费</v>
          </cell>
          <cell r="R1730" t="str">
            <v>提前充值</v>
          </cell>
          <cell r="S1730" t="str">
            <v>家庭用户</v>
          </cell>
          <cell r="T1730" t="str">
            <v>FTTH</v>
          </cell>
          <cell r="U1730" t="str">
            <v>谢如画(xierh)</v>
          </cell>
          <cell r="V1730" t="str">
            <v>ZX厚街曾茂林</v>
          </cell>
          <cell r="W1730" t="str">
            <v>曾茂林受理</v>
          </cell>
          <cell r="X1730" t="str">
            <v>厚街区</v>
          </cell>
          <cell r="Y1730">
            <v>0</v>
          </cell>
          <cell r="Z1730">
            <v>0</v>
          </cell>
          <cell r="AA1730" t="str">
            <v>厚街区</v>
          </cell>
          <cell r="AB1730" t="str">
            <v>16</v>
          </cell>
          <cell r="AC1730">
            <v>20</v>
          </cell>
          <cell r="AD1730">
            <v>12</v>
          </cell>
          <cell r="AE1730" t="str">
            <v>是</v>
          </cell>
          <cell r="AF1730" t="str">
            <v/>
          </cell>
          <cell r="AG1730" t="str">
            <v>价值宽带</v>
          </cell>
          <cell r="AH1730" t="str">
            <v>续后期</v>
          </cell>
          <cell r="AI1730" t="str">
            <v>否</v>
          </cell>
          <cell r="AO1730">
            <v>0</v>
          </cell>
          <cell r="AR1730" t="str">
            <v>西湖区</v>
          </cell>
        </row>
        <row r="1731">
          <cell r="F1731">
            <v>13763214676</v>
          </cell>
          <cell r="G1731" t="str">
            <v>13763214676</v>
          </cell>
          <cell r="H1731" t="str">
            <v>邓良为</v>
          </cell>
          <cell r="I1731" t="str">
            <v>预付费东莞住宅新装或续费680元包年，带宽4M</v>
          </cell>
          <cell r="J1731">
            <v>680</v>
          </cell>
          <cell r="K1731">
            <v>680</v>
          </cell>
          <cell r="L1731" t="str">
            <v>2012-04-24</v>
          </cell>
          <cell r="M1731">
            <v>42118</v>
          </cell>
          <cell r="N1731" t="str">
            <v>2016-06-20</v>
          </cell>
          <cell r="O1731" t="str">
            <v>2015-06-20</v>
          </cell>
          <cell r="P1731" t="str">
            <v>宽带预付费</v>
          </cell>
          <cell r="Q1731" t="str">
            <v>续费</v>
          </cell>
          <cell r="R1731" t="str">
            <v>往月充值</v>
          </cell>
          <cell r="S1731" t="str">
            <v>家庭用户</v>
          </cell>
          <cell r="T1731" t="str">
            <v>(传统)XDSL</v>
          </cell>
          <cell r="U1731" t="str">
            <v>谢如画(xierh)</v>
          </cell>
          <cell r="V1731" t="str">
            <v>DSBR厚街曾茂林</v>
          </cell>
          <cell r="W1731" t="str">
            <v/>
          </cell>
          <cell r="X1731" t="str">
            <v>虎门区</v>
          </cell>
          <cell r="Y1731">
            <v>0</v>
          </cell>
          <cell r="Z1731">
            <v>0</v>
          </cell>
          <cell r="AA1731" t="str">
            <v>虎门区</v>
          </cell>
          <cell r="AB1731" t="str">
            <v>20</v>
          </cell>
          <cell r="AC1731">
            <v>4</v>
          </cell>
          <cell r="AD1731">
            <v>12</v>
          </cell>
          <cell r="AE1731" t="str">
            <v>否</v>
          </cell>
          <cell r="AF1731" t="str">
            <v/>
          </cell>
          <cell r="AG1731" t="str">
            <v>否</v>
          </cell>
          <cell r="AH1731" t="str">
            <v>续前期</v>
          </cell>
          <cell r="AI1731" t="str">
            <v>否</v>
          </cell>
          <cell r="AO1731">
            <v>0</v>
          </cell>
          <cell r="AR1731" t="str">
            <v>增步区</v>
          </cell>
        </row>
        <row r="1732">
          <cell r="F1732">
            <v>13546964880</v>
          </cell>
          <cell r="G1732" t="str">
            <v>13546964880</v>
          </cell>
          <cell r="H1732" t="str">
            <v>陈小马</v>
          </cell>
          <cell r="I1732" t="str">
            <v>预付费东莞住宅新装或续费1088元包年，带宽20M</v>
          </cell>
          <cell r="J1732">
            <v>1088</v>
          </cell>
          <cell r="K1732">
            <v>1088</v>
          </cell>
          <cell r="L1732" t="str">
            <v>2013-07-18</v>
          </cell>
          <cell r="M1732">
            <v>42203</v>
          </cell>
          <cell r="N1732" t="str">
            <v>2016-07-18</v>
          </cell>
          <cell r="O1732" t="str">
            <v>2015-06-21</v>
          </cell>
          <cell r="P1732" t="str">
            <v>宽带预付费</v>
          </cell>
          <cell r="Q1732" t="str">
            <v>续费</v>
          </cell>
          <cell r="R1732" t="str">
            <v>提前充值</v>
          </cell>
          <cell r="S1732" t="str">
            <v>家庭用户</v>
          </cell>
          <cell r="T1732" t="str">
            <v>FTTH</v>
          </cell>
          <cell r="U1732" t="str">
            <v>营业厅经理(NQYX01)</v>
          </cell>
          <cell r="V1732" t="str">
            <v>ZX厚街曾茂林</v>
          </cell>
          <cell r="W1732" t="str">
            <v/>
          </cell>
          <cell r="X1732" t="str">
            <v>厚街区</v>
          </cell>
          <cell r="Y1732">
            <v>0</v>
          </cell>
          <cell r="Z1732">
            <v>0</v>
          </cell>
          <cell r="AA1732" t="str">
            <v>厚街区</v>
          </cell>
          <cell r="AB1732" t="str">
            <v>21</v>
          </cell>
          <cell r="AC1732">
            <v>20</v>
          </cell>
          <cell r="AD1732">
            <v>12</v>
          </cell>
          <cell r="AE1732" t="str">
            <v>是</v>
          </cell>
          <cell r="AF1732" t="str">
            <v/>
          </cell>
          <cell r="AG1732" t="str">
            <v>价值宽带</v>
          </cell>
          <cell r="AH1732" t="str">
            <v>续后期</v>
          </cell>
          <cell r="AI1732" t="str">
            <v>否</v>
          </cell>
          <cell r="AO1732">
            <v>0</v>
          </cell>
          <cell r="AR1732" t="str">
            <v>兆康区</v>
          </cell>
        </row>
        <row r="1733">
          <cell r="F1733">
            <v>13650149609</v>
          </cell>
          <cell r="G1733" t="str">
            <v>13650149609</v>
          </cell>
          <cell r="H1733" t="str">
            <v>陈宙</v>
          </cell>
          <cell r="I1733" t="str">
            <v>预付费东莞住宅新装或续费888元包年，带宽12M</v>
          </cell>
          <cell r="J1733">
            <v>-768</v>
          </cell>
          <cell r="K1733">
            <v>-768</v>
          </cell>
          <cell r="L1733" t="str">
            <v>2012-02-24</v>
          </cell>
          <cell r="M1733">
            <v>42175</v>
          </cell>
          <cell r="N1733" t="str">
            <v>2016-06-20</v>
          </cell>
          <cell r="O1733" t="str">
            <v>2015-06-19</v>
          </cell>
          <cell r="P1733" t="str">
            <v>宽带预付费</v>
          </cell>
          <cell r="Q1733" t="str">
            <v>宽带冲正</v>
          </cell>
          <cell r="R1733" t="str">
            <v>空</v>
          </cell>
          <cell r="S1733" t="str">
            <v>家庭用户</v>
          </cell>
          <cell r="T1733" t="str">
            <v>FTTH</v>
          </cell>
          <cell r="U1733" t="str">
            <v>谢如画(xierh)</v>
          </cell>
          <cell r="V1733" t="str">
            <v>ZX厚街曾茂林</v>
          </cell>
          <cell r="W1733" t="str">
            <v>电商价值宽带营销</v>
          </cell>
          <cell r="X1733" t="str">
            <v>厚街区</v>
          </cell>
          <cell r="Y1733">
            <v>0</v>
          </cell>
          <cell r="Z1733">
            <v>0</v>
          </cell>
          <cell r="AA1733" t="str">
            <v>厚街区</v>
          </cell>
          <cell r="AB1733" t="str">
            <v>19</v>
          </cell>
          <cell r="AC1733">
            <v>12</v>
          </cell>
          <cell r="AD1733">
            <v>12</v>
          </cell>
          <cell r="AE1733" t="str">
            <v>是</v>
          </cell>
          <cell r="AF1733" t="str">
            <v/>
          </cell>
          <cell r="AG1733" t="str">
            <v>价值宽带</v>
          </cell>
          <cell r="AH1733" t="str">
            <v>续本月</v>
          </cell>
          <cell r="AI1733" t="str">
            <v>是</v>
          </cell>
          <cell r="AJ1733">
            <v>13650149609</v>
          </cell>
          <cell r="AO1733">
            <v>0</v>
          </cell>
          <cell r="AR1733" t="str">
            <v>石龙坑区</v>
          </cell>
        </row>
        <row r="1734">
          <cell r="F1734">
            <v>13650149609</v>
          </cell>
          <cell r="G1734" t="str">
            <v>13650149609</v>
          </cell>
          <cell r="H1734" t="str">
            <v>陈宙</v>
          </cell>
          <cell r="I1734" t="str">
            <v>预付费东莞住宅新装或续费888元包年，带宽12M</v>
          </cell>
          <cell r="J1734">
            <v>888</v>
          </cell>
          <cell r="K1734">
            <v>888</v>
          </cell>
          <cell r="L1734" t="str">
            <v>2012-02-24</v>
          </cell>
          <cell r="M1734">
            <v>42175</v>
          </cell>
          <cell r="N1734" t="str">
            <v>2016-06-20</v>
          </cell>
          <cell r="O1734" t="str">
            <v>2015-06-19</v>
          </cell>
          <cell r="P1734" t="str">
            <v>宽带预付费</v>
          </cell>
          <cell r="Q1734" t="str">
            <v>续费</v>
          </cell>
          <cell r="R1734" t="str">
            <v>当月充值</v>
          </cell>
          <cell r="S1734" t="str">
            <v>家庭用户</v>
          </cell>
          <cell r="T1734" t="str">
            <v>FTTH</v>
          </cell>
          <cell r="U1734" t="str">
            <v>谢如画(xierh)</v>
          </cell>
          <cell r="V1734" t="str">
            <v>ZX厚街曾茂林</v>
          </cell>
          <cell r="W1734" t="str">
            <v>电商价值宽带营销</v>
          </cell>
          <cell r="X1734" t="str">
            <v>厚街区</v>
          </cell>
          <cell r="Y1734">
            <v>0</v>
          </cell>
          <cell r="Z1734">
            <v>0</v>
          </cell>
          <cell r="AA1734" t="str">
            <v>厚街区</v>
          </cell>
          <cell r="AB1734" t="str">
            <v>19</v>
          </cell>
          <cell r="AC1734">
            <v>12</v>
          </cell>
          <cell r="AD1734">
            <v>12</v>
          </cell>
          <cell r="AE1734" t="str">
            <v>是</v>
          </cell>
          <cell r="AF1734" t="str">
            <v/>
          </cell>
          <cell r="AG1734" t="str">
            <v>价值宽带</v>
          </cell>
          <cell r="AH1734" t="str">
            <v>续本月</v>
          </cell>
          <cell r="AI1734" t="str">
            <v>是</v>
          </cell>
          <cell r="AJ1734">
            <v>13650149609</v>
          </cell>
          <cell r="AO1734">
            <v>0</v>
          </cell>
          <cell r="AR1734" t="str">
            <v>石龙坑区</v>
          </cell>
        </row>
        <row r="1735">
          <cell r="F1735">
            <v>13650149609</v>
          </cell>
          <cell r="G1735" t="str">
            <v>13650149609</v>
          </cell>
          <cell r="H1735" t="str">
            <v>陈宙</v>
          </cell>
          <cell r="I1735" t="str">
            <v>预付费东莞住宅新装或续费768元包年，带宽4M</v>
          </cell>
          <cell r="J1735">
            <v>768</v>
          </cell>
          <cell r="K1735">
            <v>768</v>
          </cell>
          <cell r="L1735" t="str">
            <v>2012-02-24</v>
          </cell>
          <cell r="M1735">
            <v>42175</v>
          </cell>
          <cell r="N1735" t="str">
            <v>2016-06-20</v>
          </cell>
          <cell r="O1735" t="str">
            <v>2015-06-18</v>
          </cell>
          <cell r="P1735" t="str">
            <v>宽带预付费</v>
          </cell>
          <cell r="Q1735" t="str">
            <v>续费</v>
          </cell>
          <cell r="R1735" t="str">
            <v>当月充值</v>
          </cell>
          <cell r="S1735" t="str">
            <v>家庭用户</v>
          </cell>
          <cell r="T1735" t="str">
            <v>FTTH</v>
          </cell>
          <cell r="U1735" t="str">
            <v>谢如画(xierh)</v>
          </cell>
          <cell r="V1735" t="str">
            <v>ZX厚街曾茂林</v>
          </cell>
          <cell r="W1735" t="str">
            <v>电商价值宽带营销</v>
          </cell>
          <cell r="X1735" t="str">
            <v>厚街区</v>
          </cell>
          <cell r="Y1735">
            <v>0</v>
          </cell>
          <cell r="Z1735">
            <v>0</v>
          </cell>
          <cell r="AA1735" t="str">
            <v>厚街区</v>
          </cell>
          <cell r="AB1735" t="str">
            <v>18</v>
          </cell>
          <cell r="AC1735">
            <v>4</v>
          </cell>
          <cell r="AD1735">
            <v>12</v>
          </cell>
          <cell r="AE1735" t="str">
            <v>是</v>
          </cell>
          <cell r="AF1735" t="str">
            <v/>
          </cell>
          <cell r="AG1735" t="str">
            <v>否</v>
          </cell>
          <cell r="AH1735" t="str">
            <v>续本月</v>
          </cell>
          <cell r="AI1735" t="str">
            <v>是</v>
          </cell>
          <cell r="AJ1735">
            <v>13650149609</v>
          </cell>
          <cell r="AO1735">
            <v>0</v>
          </cell>
          <cell r="AR1735" t="str">
            <v>下岭贝区</v>
          </cell>
        </row>
        <row r="1736">
          <cell r="F1736">
            <v>13686114485</v>
          </cell>
          <cell r="G1736" t="str">
            <v>13686114485</v>
          </cell>
          <cell r="H1736" t="str">
            <v>陈后礼</v>
          </cell>
          <cell r="I1736" t="str">
            <v>预付费东莞住宅新装或续费888元包年，带宽12M</v>
          </cell>
          <cell r="J1736">
            <v>888</v>
          </cell>
          <cell r="K1736">
            <v>888</v>
          </cell>
          <cell r="L1736" t="str">
            <v>2014-06-25</v>
          </cell>
          <cell r="M1736">
            <v>42180</v>
          </cell>
          <cell r="N1736" t="str">
            <v>2016-06-25</v>
          </cell>
          <cell r="O1736" t="str">
            <v>2015-06-19</v>
          </cell>
          <cell r="P1736" t="str">
            <v>宽带预付费</v>
          </cell>
          <cell r="Q1736" t="str">
            <v>续费</v>
          </cell>
          <cell r="R1736" t="str">
            <v>当月充值</v>
          </cell>
          <cell r="S1736" t="str">
            <v>家庭用户</v>
          </cell>
          <cell r="T1736" t="str">
            <v>FTTH</v>
          </cell>
          <cell r="U1736" t="str">
            <v>谢如画(xierh)</v>
          </cell>
          <cell r="V1736" t="str">
            <v>ZX厚街曾茂林</v>
          </cell>
          <cell r="W1736" t="str">
            <v>电商价值宽带营销</v>
          </cell>
          <cell r="X1736" t="str">
            <v>厚街区</v>
          </cell>
          <cell r="Y1736">
            <v>0</v>
          </cell>
          <cell r="Z1736">
            <v>0</v>
          </cell>
          <cell r="AA1736" t="str">
            <v>厚街区</v>
          </cell>
          <cell r="AB1736" t="str">
            <v>19</v>
          </cell>
          <cell r="AC1736">
            <v>12</v>
          </cell>
          <cell r="AD1736">
            <v>12</v>
          </cell>
          <cell r="AE1736" t="str">
            <v>是</v>
          </cell>
          <cell r="AF1736" t="str">
            <v/>
          </cell>
          <cell r="AG1736" t="str">
            <v>价值宽带</v>
          </cell>
          <cell r="AH1736" t="str">
            <v>续本月</v>
          </cell>
          <cell r="AI1736" t="str">
            <v>是</v>
          </cell>
          <cell r="AJ1736">
            <v>13686114485</v>
          </cell>
          <cell r="AO1736">
            <v>0</v>
          </cell>
          <cell r="AR1736" t="str">
            <v>三江区</v>
          </cell>
        </row>
        <row r="1737">
          <cell r="F1737">
            <v>13711914875</v>
          </cell>
          <cell r="G1737" t="str">
            <v>13711914875</v>
          </cell>
          <cell r="H1737" t="str">
            <v>黄德云</v>
          </cell>
          <cell r="I1737" t="str">
            <v>预付费东莞住宅新装或续费240元包季，带宽4M</v>
          </cell>
          <cell r="J1737">
            <v>240</v>
          </cell>
          <cell r="K1737">
            <v>240</v>
          </cell>
          <cell r="L1737" t="str">
            <v>2014-03-07</v>
          </cell>
          <cell r="M1737">
            <v>42163</v>
          </cell>
          <cell r="N1737" t="str">
            <v>2015-09-20</v>
          </cell>
          <cell r="O1737" t="str">
            <v>2015-06-20</v>
          </cell>
          <cell r="P1737" t="str">
            <v>宽带预付费</v>
          </cell>
          <cell r="Q1737" t="str">
            <v>续费</v>
          </cell>
          <cell r="R1737" t="str">
            <v>当月充值</v>
          </cell>
          <cell r="S1737" t="str">
            <v>家庭用户</v>
          </cell>
          <cell r="T1737" t="str">
            <v>(传统)XDSL</v>
          </cell>
          <cell r="U1737" t="str">
            <v>谢如画(xierh)</v>
          </cell>
          <cell r="V1737" t="str">
            <v>ZX厚街曾茂林</v>
          </cell>
          <cell r="W1737" t="str">
            <v/>
          </cell>
          <cell r="X1737" t="str">
            <v>厚街区</v>
          </cell>
          <cell r="Y1737">
            <v>0</v>
          </cell>
          <cell r="Z1737">
            <v>0</v>
          </cell>
          <cell r="AA1737" t="str">
            <v>厚街区</v>
          </cell>
          <cell r="AB1737" t="str">
            <v>20</v>
          </cell>
          <cell r="AC1737">
            <v>4</v>
          </cell>
          <cell r="AD1737">
            <v>3</v>
          </cell>
          <cell r="AE1737" t="str">
            <v>否</v>
          </cell>
          <cell r="AF1737" t="str">
            <v/>
          </cell>
          <cell r="AG1737" t="str">
            <v>否</v>
          </cell>
          <cell r="AH1737" t="str">
            <v>续本月</v>
          </cell>
          <cell r="AI1737" t="str">
            <v>否</v>
          </cell>
          <cell r="AO1737">
            <v>0</v>
          </cell>
          <cell r="AR1737" t="str">
            <v>三江区</v>
          </cell>
        </row>
        <row r="1738">
          <cell r="F1738">
            <v>13712068779</v>
          </cell>
          <cell r="G1738" t="str">
            <v>13712068779</v>
          </cell>
          <cell r="H1738" t="str">
            <v>段平</v>
          </cell>
          <cell r="I1738" t="str">
            <v>预付费东莞住宅新装或续费888元包年，带宽12M</v>
          </cell>
          <cell r="J1738">
            <v>888</v>
          </cell>
          <cell r="K1738">
            <v>888</v>
          </cell>
          <cell r="L1738" t="str">
            <v>2014-07-21</v>
          </cell>
          <cell r="M1738">
            <v>42206</v>
          </cell>
          <cell r="N1738" t="str">
            <v>2016-07-21</v>
          </cell>
          <cell r="O1738" t="str">
            <v>2015-06-20</v>
          </cell>
          <cell r="P1738" t="str">
            <v>宽带预付费</v>
          </cell>
          <cell r="Q1738" t="str">
            <v>续费</v>
          </cell>
          <cell r="R1738" t="str">
            <v>提前充值</v>
          </cell>
          <cell r="S1738" t="str">
            <v>家庭用户</v>
          </cell>
          <cell r="T1738" t="str">
            <v>FTTH</v>
          </cell>
          <cell r="U1738" t="str">
            <v>谢如画(xierh)</v>
          </cell>
          <cell r="V1738" t="str">
            <v>ZX厚街曾茂林</v>
          </cell>
          <cell r="W1738" t="str">
            <v>非</v>
          </cell>
          <cell r="X1738" t="str">
            <v>厚街区</v>
          </cell>
          <cell r="Y1738">
            <v>0</v>
          </cell>
          <cell r="Z1738">
            <v>0</v>
          </cell>
          <cell r="AA1738" t="str">
            <v>厚街区</v>
          </cell>
          <cell r="AB1738" t="str">
            <v>20</v>
          </cell>
          <cell r="AC1738">
            <v>12</v>
          </cell>
          <cell r="AD1738">
            <v>12</v>
          </cell>
          <cell r="AE1738" t="str">
            <v>是</v>
          </cell>
          <cell r="AF1738" t="str">
            <v/>
          </cell>
          <cell r="AG1738" t="str">
            <v>价值宽带</v>
          </cell>
          <cell r="AH1738" t="str">
            <v>续后期</v>
          </cell>
          <cell r="AI1738" t="str">
            <v>否</v>
          </cell>
          <cell r="AO1738">
            <v>0</v>
          </cell>
          <cell r="AR1738" t="str">
            <v>新城区</v>
          </cell>
        </row>
        <row r="1739">
          <cell r="F1739">
            <v>15899914291</v>
          </cell>
          <cell r="G1739" t="str">
            <v>15899914291</v>
          </cell>
          <cell r="H1739" t="str">
            <v>杨永松</v>
          </cell>
          <cell r="I1739" t="str">
            <v>预付费东莞住宅新装或续费888元包年，带宽12M</v>
          </cell>
          <cell r="J1739">
            <v>888</v>
          </cell>
          <cell r="K1739">
            <v>888</v>
          </cell>
          <cell r="L1739" t="str">
            <v>2013-03-11</v>
          </cell>
          <cell r="M1739">
            <v>42195</v>
          </cell>
          <cell r="N1739" t="str">
            <v>2016-07-10</v>
          </cell>
          <cell r="O1739" t="str">
            <v>2015-06-18</v>
          </cell>
          <cell r="P1739" t="str">
            <v>宽带预付费</v>
          </cell>
          <cell r="Q1739" t="str">
            <v>续费</v>
          </cell>
          <cell r="R1739" t="str">
            <v>提前充值</v>
          </cell>
          <cell r="S1739" t="str">
            <v>家庭用户</v>
          </cell>
          <cell r="T1739" t="str">
            <v>FTTH</v>
          </cell>
          <cell r="U1739" t="str">
            <v>营业厅经理(NQYX01)</v>
          </cell>
          <cell r="V1739" t="str">
            <v>ZX厚街曾茂林</v>
          </cell>
          <cell r="W1739" t="str">
            <v>电商价值宽带营销</v>
          </cell>
          <cell r="X1739" t="str">
            <v>厚街区</v>
          </cell>
          <cell r="Y1739">
            <v>0</v>
          </cell>
          <cell r="Z1739">
            <v>0</v>
          </cell>
          <cell r="AA1739" t="str">
            <v>厚街区</v>
          </cell>
          <cell r="AB1739" t="str">
            <v>18</v>
          </cell>
          <cell r="AC1739">
            <v>12</v>
          </cell>
          <cell r="AD1739">
            <v>12</v>
          </cell>
          <cell r="AE1739" t="str">
            <v>是</v>
          </cell>
          <cell r="AF1739" t="str">
            <v/>
          </cell>
          <cell r="AG1739" t="str">
            <v>价值宽带</v>
          </cell>
          <cell r="AH1739" t="str">
            <v>续后期</v>
          </cell>
          <cell r="AI1739" t="str">
            <v>否</v>
          </cell>
          <cell r="AO1739">
            <v>0</v>
          </cell>
          <cell r="AR1739" t="str">
            <v>西湖区</v>
          </cell>
        </row>
        <row r="1740">
          <cell r="F1740">
            <v>18820605899</v>
          </cell>
          <cell r="G1740" t="str">
            <v>18820605899</v>
          </cell>
          <cell r="H1740" t="str">
            <v>段道华</v>
          </cell>
          <cell r="I1740" t="str">
            <v>预付费东莞住宅新装或续费888元包年，带宽12M</v>
          </cell>
          <cell r="J1740">
            <v>888</v>
          </cell>
          <cell r="K1740">
            <v>888</v>
          </cell>
          <cell r="L1740" t="str">
            <v>2012-07-28</v>
          </cell>
          <cell r="M1740">
            <v>42213</v>
          </cell>
          <cell r="N1740" t="str">
            <v>2016-07-28</v>
          </cell>
          <cell r="O1740" t="str">
            <v>2015-06-16</v>
          </cell>
          <cell r="P1740" t="str">
            <v>宽带预付费</v>
          </cell>
          <cell r="Q1740" t="str">
            <v>续费</v>
          </cell>
          <cell r="R1740" t="str">
            <v>提前充值</v>
          </cell>
          <cell r="S1740" t="str">
            <v>家庭用户</v>
          </cell>
          <cell r="T1740" t="str">
            <v>FTTH</v>
          </cell>
          <cell r="U1740" t="str">
            <v>谢如画(xierh)</v>
          </cell>
          <cell r="V1740" t="str">
            <v>ZX厚街曾茂林</v>
          </cell>
          <cell r="W1740" t="str">
            <v>电商价值宽带营销</v>
          </cell>
          <cell r="X1740" t="str">
            <v>厚街区</v>
          </cell>
          <cell r="Y1740">
            <v>0</v>
          </cell>
          <cell r="Z1740">
            <v>0</v>
          </cell>
          <cell r="AA1740" t="str">
            <v>厚街区</v>
          </cell>
          <cell r="AB1740" t="str">
            <v>16</v>
          </cell>
          <cell r="AC1740">
            <v>12</v>
          </cell>
          <cell r="AD1740">
            <v>12</v>
          </cell>
          <cell r="AE1740" t="str">
            <v>是</v>
          </cell>
          <cell r="AF1740" t="str">
            <v/>
          </cell>
          <cell r="AG1740" t="str">
            <v>价值宽带</v>
          </cell>
          <cell r="AH1740" t="str">
            <v>续后期</v>
          </cell>
          <cell r="AI1740" t="str">
            <v>否</v>
          </cell>
          <cell r="AO1740">
            <v>0</v>
          </cell>
          <cell r="AR1740" t="str">
            <v>西城区</v>
          </cell>
        </row>
        <row r="1741">
          <cell r="F1741">
            <v>13652577593</v>
          </cell>
          <cell r="G1741" t="str">
            <v>13652577593</v>
          </cell>
          <cell r="H1741" t="str">
            <v>罗雄基</v>
          </cell>
          <cell r="I1741" t="str">
            <v>预付费东莞住宅新装或续费1088元包年，带宽10M</v>
          </cell>
          <cell r="J1741">
            <v>-1088</v>
          </cell>
          <cell r="K1741">
            <v>-1088</v>
          </cell>
          <cell r="L1741" t="str">
            <v>2010-10-18</v>
          </cell>
          <cell r="M1741">
            <v>42631</v>
          </cell>
          <cell r="N1741" t="str">
            <v>2015-06-18</v>
          </cell>
          <cell r="O1741" t="str">
            <v>2015-06-17</v>
          </cell>
          <cell r="P1741" t="str">
            <v>宽带预付费</v>
          </cell>
          <cell r="Q1741" t="str">
            <v>宽带冲正</v>
          </cell>
          <cell r="R1741" t="str">
            <v>提前充值</v>
          </cell>
          <cell r="S1741" t="str">
            <v>家庭用户</v>
          </cell>
          <cell r="T1741" t="str">
            <v>FTTH</v>
          </cell>
          <cell r="U1741" t="str">
            <v>王汝怡(wangry)</v>
          </cell>
          <cell r="V1741" t="str">
            <v>ZX虎门钟小红</v>
          </cell>
          <cell r="W1741" t="str">
            <v>电商价值宽带营销</v>
          </cell>
          <cell r="X1741" t="str">
            <v>虎门区</v>
          </cell>
          <cell r="Y1741">
            <v>0</v>
          </cell>
          <cell r="Z1741">
            <v>0</v>
          </cell>
          <cell r="AA1741" t="str">
            <v>虎门区</v>
          </cell>
          <cell r="AB1741" t="str">
            <v>17</v>
          </cell>
          <cell r="AC1741">
            <v>10</v>
          </cell>
          <cell r="AD1741">
            <v>12</v>
          </cell>
          <cell r="AE1741" t="str">
            <v>是</v>
          </cell>
          <cell r="AF1741" t="str">
            <v/>
          </cell>
          <cell r="AG1741" t="str">
            <v>价值宽带</v>
          </cell>
          <cell r="AH1741" t="str">
            <v>续后期</v>
          </cell>
          <cell r="AI1741" t="str">
            <v>否</v>
          </cell>
          <cell r="AO1741">
            <v>0</v>
          </cell>
          <cell r="AR1741" t="str">
            <v>西城区</v>
          </cell>
        </row>
        <row r="1742">
          <cell r="F1742">
            <v>13712264911</v>
          </cell>
          <cell r="G1742" t="str">
            <v>13712264911</v>
          </cell>
          <cell r="H1742" t="str">
            <v>叶宗波</v>
          </cell>
          <cell r="I1742" t="str">
            <v>预付费东莞住宅新装或续费888元包年，带宽12M</v>
          </cell>
          <cell r="J1742">
            <v>888</v>
          </cell>
          <cell r="K1742">
            <v>888</v>
          </cell>
          <cell r="L1742" t="str">
            <v>2014-06-13</v>
          </cell>
          <cell r="M1742">
            <v>42168</v>
          </cell>
          <cell r="N1742" t="str">
            <v>2016-06-16</v>
          </cell>
          <cell r="O1742" t="str">
            <v>2015-06-16</v>
          </cell>
          <cell r="P1742" t="str">
            <v>宽带预付费</v>
          </cell>
          <cell r="Q1742" t="str">
            <v>续费</v>
          </cell>
          <cell r="R1742" t="str">
            <v>往月充值</v>
          </cell>
          <cell r="S1742" t="str">
            <v>家庭用户</v>
          </cell>
          <cell r="T1742" t="str">
            <v>FTTH</v>
          </cell>
          <cell r="U1742" t="str">
            <v>王汝怡(wangry)</v>
          </cell>
          <cell r="V1742" t="str">
            <v>ZX虎门杜嘉明</v>
          </cell>
          <cell r="W1742" t="str">
            <v>电商价值宽带营销</v>
          </cell>
          <cell r="X1742" t="str">
            <v>虎门区</v>
          </cell>
          <cell r="Y1742">
            <v>0</v>
          </cell>
          <cell r="Z1742">
            <v>0</v>
          </cell>
          <cell r="AA1742" t="str">
            <v>虎门区</v>
          </cell>
          <cell r="AB1742" t="str">
            <v>16</v>
          </cell>
          <cell r="AC1742">
            <v>12</v>
          </cell>
          <cell r="AD1742">
            <v>12</v>
          </cell>
          <cell r="AE1742" t="str">
            <v>是</v>
          </cell>
          <cell r="AF1742" t="str">
            <v/>
          </cell>
          <cell r="AG1742" t="str">
            <v>价值宽带</v>
          </cell>
          <cell r="AH1742" t="str">
            <v>续本月</v>
          </cell>
          <cell r="AI1742" t="str">
            <v>是</v>
          </cell>
          <cell r="AJ1742">
            <v>13712264911</v>
          </cell>
          <cell r="AO1742">
            <v>0</v>
          </cell>
          <cell r="AR1742" t="str">
            <v>华南区</v>
          </cell>
        </row>
        <row r="1743">
          <cell r="F1743">
            <v>13532681933</v>
          </cell>
          <cell r="G1743" t="str">
            <v>13532681933</v>
          </cell>
          <cell r="H1743" t="str">
            <v>刘先云</v>
          </cell>
          <cell r="I1743" t="str">
            <v>预付费东莞住宅新装或续费680元包年，带宽4M</v>
          </cell>
          <cell r="J1743">
            <v>680</v>
          </cell>
          <cell r="K1743">
            <v>680</v>
          </cell>
          <cell r="L1743" t="str">
            <v>2009-07-24</v>
          </cell>
          <cell r="M1743">
            <v>42215</v>
          </cell>
          <cell r="N1743" t="str">
            <v>2016-07-30</v>
          </cell>
          <cell r="O1743" t="str">
            <v>2015-06-17</v>
          </cell>
          <cell r="P1743" t="str">
            <v>宽带预付费</v>
          </cell>
          <cell r="Q1743" t="str">
            <v>续费</v>
          </cell>
          <cell r="R1743" t="str">
            <v>提前充值</v>
          </cell>
          <cell r="S1743" t="str">
            <v>家庭用户</v>
          </cell>
          <cell r="T1743" t="str">
            <v>(传统)XDSL</v>
          </cell>
          <cell r="U1743" t="str">
            <v>王汝怡(wangry)</v>
          </cell>
          <cell r="V1743" t="str">
            <v>ZX虎门陈伟娣</v>
          </cell>
          <cell r="W1743" t="str">
            <v>朱云章</v>
          </cell>
          <cell r="X1743" t="str">
            <v>虎门区</v>
          </cell>
          <cell r="Y1743">
            <v>0</v>
          </cell>
          <cell r="Z1743">
            <v>0</v>
          </cell>
          <cell r="AA1743" t="str">
            <v>虎门区</v>
          </cell>
          <cell r="AB1743" t="str">
            <v>17</v>
          </cell>
          <cell r="AC1743">
            <v>4</v>
          </cell>
          <cell r="AD1743">
            <v>12</v>
          </cell>
          <cell r="AE1743" t="str">
            <v>否</v>
          </cell>
          <cell r="AF1743" t="str">
            <v/>
          </cell>
          <cell r="AG1743" t="str">
            <v>否</v>
          </cell>
          <cell r="AH1743" t="str">
            <v>续后期</v>
          </cell>
          <cell r="AI1743" t="str">
            <v>否</v>
          </cell>
          <cell r="AO1743">
            <v>0</v>
          </cell>
          <cell r="AR1743" t="str">
            <v>华南区</v>
          </cell>
        </row>
        <row r="1744">
          <cell r="F1744">
            <v>13650173064</v>
          </cell>
          <cell r="G1744" t="str">
            <v>13650173064</v>
          </cell>
          <cell r="H1744" t="str">
            <v>冉启伟</v>
          </cell>
          <cell r="I1744" t="str">
            <v>预付费东莞住宅新装或续费400元包半年，带宽4M</v>
          </cell>
          <cell r="J1744">
            <v>400</v>
          </cell>
          <cell r="K1744">
            <v>400</v>
          </cell>
          <cell r="L1744" t="str">
            <v>2011-12-19</v>
          </cell>
          <cell r="M1744">
            <v>42175</v>
          </cell>
          <cell r="N1744" t="str">
            <v>2015-12-22</v>
          </cell>
          <cell r="O1744" t="str">
            <v>2015-06-22</v>
          </cell>
          <cell r="P1744" t="str">
            <v>宽带预付费</v>
          </cell>
          <cell r="Q1744" t="str">
            <v>续费</v>
          </cell>
          <cell r="R1744" t="str">
            <v>往月充值</v>
          </cell>
          <cell r="S1744" t="str">
            <v>家庭用户</v>
          </cell>
          <cell r="T1744" t="str">
            <v>(传统)XDSL</v>
          </cell>
          <cell r="U1744" t="str">
            <v>王汝怡(wangry)</v>
          </cell>
          <cell r="V1744" t="str">
            <v>DSBR虎门钟小红</v>
          </cell>
          <cell r="W1744" t="str">
            <v/>
          </cell>
          <cell r="X1744" t="str">
            <v>虎门区</v>
          </cell>
          <cell r="Y1744">
            <v>0</v>
          </cell>
          <cell r="Z1744">
            <v>0</v>
          </cell>
          <cell r="AA1744" t="str">
            <v>虎门区</v>
          </cell>
          <cell r="AB1744" t="str">
            <v>22</v>
          </cell>
          <cell r="AC1744">
            <v>4</v>
          </cell>
          <cell r="AD1744">
            <v>6</v>
          </cell>
          <cell r="AE1744" t="str">
            <v>否</v>
          </cell>
          <cell r="AF1744" t="str">
            <v/>
          </cell>
          <cell r="AG1744" t="str">
            <v>否</v>
          </cell>
          <cell r="AH1744" t="str">
            <v>续本月</v>
          </cell>
          <cell r="AI1744" t="str">
            <v>否</v>
          </cell>
          <cell r="AO1744">
            <v>0</v>
          </cell>
          <cell r="AR1744" t="str">
            <v>城中社区</v>
          </cell>
        </row>
        <row r="1745">
          <cell r="F1745">
            <v>13694973092</v>
          </cell>
          <cell r="G1745" t="str">
            <v>13694973092</v>
          </cell>
          <cell r="H1745" t="str">
            <v>何广海</v>
          </cell>
          <cell r="I1745" t="str">
            <v>预付费东莞住宅新装或续费1408元包2年，带宽12M</v>
          </cell>
          <cell r="J1745">
            <v>1408</v>
          </cell>
          <cell r="K1745">
            <v>1408</v>
          </cell>
          <cell r="L1745" t="str">
            <v>2013-06-18</v>
          </cell>
          <cell r="M1745">
            <v>42173</v>
          </cell>
          <cell r="N1745" t="str">
            <v>2017-06-21</v>
          </cell>
          <cell r="O1745" t="str">
            <v>2015-06-21</v>
          </cell>
          <cell r="P1745" t="str">
            <v>宽带预付费</v>
          </cell>
          <cell r="Q1745" t="str">
            <v>续费</v>
          </cell>
          <cell r="R1745" t="str">
            <v>往月充值</v>
          </cell>
          <cell r="S1745" t="str">
            <v>家庭用户</v>
          </cell>
          <cell r="T1745" t="str">
            <v>FTTH</v>
          </cell>
          <cell r="U1745" t="str">
            <v>王汝怡(wangry)</v>
          </cell>
          <cell r="V1745" t="str">
            <v>ZX虎门钟小红</v>
          </cell>
          <cell r="W1745" t="str">
            <v>电商价值宽带营销</v>
          </cell>
          <cell r="X1745" t="str">
            <v>虎门区</v>
          </cell>
          <cell r="Y1745">
            <v>0</v>
          </cell>
          <cell r="Z1745">
            <v>0</v>
          </cell>
          <cell r="AA1745" t="str">
            <v>虎门区</v>
          </cell>
          <cell r="AB1745" t="str">
            <v>21</v>
          </cell>
          <cell r="AC1745">
            <v>12</v>
          </cell>
          <cell r="AD1745">
            <v>24</v>
          </cell>
          <cell r="AE1745" t="str">
            <v>是</v>
          </cell>
          <cell r="AF1745" t="str">
            <v/>
          </cell>
          <cell r="AG1745" t="str">
            <v>价值宽带</v>
          </cell>
          <cell r="AH1745" t="str">
            <v>续本月</v>
          </cell>
          <cell r="AI1745" t="str">
            <v>是</v>
          </cell>
          <cell r="AJ1745">
            <v>13694973092</v>
          </cell>
          <cell r="AO1745">
            <v>0</v>
          </cell>
          <cell r="AR1745" t="str">
            <v>下岭贝区</v>
          </cell>
        </row>
        <row r="1746">
          <cell r="F1746">
            <v>13751397978</v>
          </cell>
          <cell r="G1746" t="str">
            <v>13751397978</v>
          </cell>
          <cell r="H1746" t="str">
            <v>陈德双</v>
          </cell>
          <cell r="I1746" t="str">
            <v>预付费东莞住宅新装或续费888元包年，带宽12M</v>
          </cell>
          <cell r="J1746">
            <v>888</v>
          </cell>
          <cell r="K1746">
            <v>888</v>
          </cell>
          <cell r="L1746" t="str">
            <v>2011-08-31</v>
          </cell>
          <cell r="M1746">
            <v>42184</v>
          </cell>
          <cell r="N1746" t="str">
            <v>2016-06-29</v>
          </cell>
          <cell r="O1746" t="str">
            <v>2015-06-17</v>
          </cell>
          <cell r="P1746" t="str">
            <v>宽带预付费</v>
          </cell>
          <cell r="Q1746" t="str">
            <v>续费</v>
          </cell>
          <cell r="R1746" t="str">
            <v>提前充值</v>
          </cell>
          <cell r="S1746" t="str">
            <v>家庭用户</v>
          </cell>
          <cell r="T1746" t="str">
            <v>FTTH</v>
          </cell>
          <cell r="U1746" t="str">
            <v>王汝怡(wangry)</v>
          </cell>
          <cell r="V1746" t="str">
            <v>ZX虎门钟小红</v>
          </cell>
          <cell r="W1746" t="str">
            <v>电商价值宽带营销</v>
          </cell>
          <cell r="X1746" t="str">
            <v>虎门区</v>
          </cell>
          <cell r="Y1746">
            <v>0</v>
          </cell>
          <cell r="Z1746">
            <v>0</v>
          </cell>
          <cell r="AA1746" t="str">
            <v>虎门区</v>
          </cell>
          <cell r="AB1746" t="str">
            <v>17</v>
          </cell>
          <cell r="AC1746">
            <v>12</v>
          </cell>
          <cell r="AD1746">
            <v>12</v>
          </cell>
          <cell r="AE1746" t="str">
            <v>是</v>
          </cell>
          <cell r="AF1746" t="str">
            <v/>
          </cell>
          <cell r="AG1746" t="str">
            <v>价值宽带</v>
          </cell>
          <cell r="AH1746" t="str">
            <v>续本月</v>
          </cell>
          <cell r="AI1746" t="str">
            <v>是</v>
          </cell>
          <cell r="AJ1746">
            <v>13751397978</v>
          </cell>
          <cell r="AO1746">
            <v>0</v>
          </cell>
          <cell r="AR1746" t="str">
            <v>兆康区</v>
          </cell>
        </row>
        <row r="1747">
          <cell r="F1747" t="str">
            <v>dgdc90018130</v>
          </cell>
          <cell r="G1747" t="str">
            <v>dgdc90018130</v>
          </cell>
          <cell r="H1747" t="str">
            <v>黄少娟</v>
          </cell>
          <cell r="I1747" t="str">
            <v>预付费东莞住宅新装或续费600元包年，带宽2M</v>
          </cell>
          <cell r="J1747">
            <v>600</v>
          </cell>
          <cell r="K1747">
            <v>600</v>
          </cell>
          <cell r="L1747" t="str">
            <v>2009-09-20</v>
          </cell>
          <cell r="M1747">
            <v>42180</v>
          </cell>
          <cell r="N1747" t="str">
            <v>2016-06-25</v>
          </cell>
          <cell r="O1747" t="str">
            <v>2015-06-23</v>
          </cell>
          <cell r="P1747" t="str">
            <v>宽带预付费</v>
          </cell>
          <cell r="Q1747" t="str">
            <v>续费</v>
          </cell>
          <cell r="R1747" t="str">
            <v>提前充值</v>
          </cell>
          <cell r="S1747" t="str">
            <v>家庭用户</v>
          </cell>
          <cell r="T1747" t="str">
            <v>(传统)XDSL</v>
          </cell>
          <cell r="U1747" t="str">
            <v>王汝怡(wangry)</v>
          </cell>
          <cell r="V1747" t="str">
            <v>ZY虎门营业厅</v>
          </cell>
          <cell r="W1747" t="str">
            <v>WLAN</v>
          </cell>
          <cell r="X1747" t="str">
            <v>虎门区</v>
          </cell>
          <cell r="Y1747">
            <v>0</v>
          </cell>
          <cell r="Z1747">
            <v>0</v>
          </cell>
          <cell r="AA1747" t="str">
            <v>虎门区</v>
          </cell>
          <cell r="AB1747" t="str">
            <v>23</v>
          </cell>
          <cell r="AC1747">
            <v>2</v>
          </cell>
          <cell r="AD1747">
            <v>12</v>
          </cell>
          <cell r="AE1747" t="str">
            <v>否</v>
          </cell>
          <cell r="AF1747" t="str">
            <v/>
          </cell>
          <cell r="AG1747" t="str">
            <v>否</v>
          </cell>
          <cell r="AH1747" t="str">
            <v>续本月</v>
          </cell>
          <cell r="AI1747" t="str">
            <v>否</v>
          </cell>
          <cell r="AO1747">
            <v>0</v>
          </cell>
          <cell r="AR1747" t="str">
            <v>茶山区</v>
          </cell>
        </row>
        <row r="1748">
          <cell r="F1748" t="str">
            <v>dgdc90018136</v>
          </cell>
          <cell r="G1748" t="str">
            <v>dgdc90018136</v>
          </cell>
          <cell r="H1748" t="str">
            <v>黄美贤</v>
          </cell>
          <cell r="I1748" t="str">
            <v>预付费东莞住宅新装或续费680元包年，带宽4M</v>
          </cell>
          <cell r="J1748">
            <v>680</v>
          </cell>
          <cell r="K1748">
            <v>680</v>
          </cell>
          <cell r="L1748" t="str">
            <v>2009-09-21</v>
          </cell>
          <cell r="M1748">
            <v>42177</v>
          </cell>
          <cell r="N1748" t="str">
            <v>2016-06-22</v>
          </cell>
          <cell r="O1748" t="str">
            <v>2015-06-19</v>
          </cell>
          <cell r="P1748" t="str">
            <v>宽带预付费</v>
          </cell>
          <cell r="Q1748" t="str">
            <v>续费</v>
          </cell>
          <cell r="R1748" t="str">
            <v>提前充值</v>
          </cell>
          <cell r="S1748" t="str">
            <v>家庭用户</v>
          </cell>
          <cell r="T1748" t="str">
            <v>(传统)XDSL</v>
          </cell>
          <cell r="U1748" t="str">
            <v>邓昌涛(dengct)</v>
          </cell>
          <cell r="V1748" t="str">
            <v>ZY虎门营业厅</v>
          </cell>
          <cell r="W1748" t="str">
            <v>WLAN</v>
          </cell>
          <cell r="X1748" t="str">
            <v>虎门区</v>
          </cell>
          <cell r="Y1748">
            <v>0</v>
          </cell>
          <cell r="Z1748">
            <v>0</v>
          </cell>
          <cell r="AA1748" t="str">
            <v>虎门区</v>
          </cell>
          <cell r="AB1748" t="str">
            <v>19</v>
          </cell>
          <cell r="AC1748">
            <v>4</v>
          </cell>
          <cell r="AD1748">
            <v>12</v>
          </cell>
          <cell r="AE1748" t="str">
            <v>否</v>
          </cell>
          <cell r="AF1748" t="str">
            <v/>
          </cell>
          <cell r="AG1748" t="str">
            <v>否</v>
          </cell>
          <cell r="AH1748" t="str">
            <v>续本月</v>
          </cell>
          <cell r="AI1748" t="str">
            <v>否</v>
          </cell>
          <cell r="AO1748">
            <v>0</v>
          </cell>
          <cell r="AR1748" t="str">
            <v>增步区</v>
          </cell>
        </row>
        <row r="1749">
          <cell r="F1749" t="str">
            <v>dgdc90018194</v>
          </cell>
          <cell r="G1749" t="str">
            <v>dgdc90018194</v>
          </cell>
          <cell r="H1749" t="str">
            <v>肖建传</v>
          </cell>
          <cell r="I1749" t="str">
            <v>预付费东莞住宅新装或续费888元包年，带宽12M</v>
          </cell>
          <cell r="J1749">
            <v>888</v>
          </cell>
          <cell r="K1749">
            <v>888</v>
          </cell>
          <cell r="L1749" t="str">
            <v>2009-10-21</v>
          </cell>
          <cell r="M1749">
            <v>42207</v>
          </cell>
          <cell r="N1749" t="str">
            <v>2016-07-22</v>
          </cell>
          <cell r="O1749" t="str">
            <v>2015-06-16</v>
          </cell>
          <cell r="P1749" t="str">
            <v>宽带预付费</v>
          </cell>
          <cell r="Q1749" t="str">
            <v>续费</v>
          </cell>
          <cell r="R1749" t="str">
            <v>提前充值</v>
          </cell>
          <cell r="S1749" t="str">
            <v>家庭用户</v>
          </cell>
          <cell r="T1749" t="str">
            <v>FTTH</v>
          </cell>
          <cell r="U1749" t="str">
            <v>王汝怡(wangry)</v>
          </cell>
          <cell r="V1749" t="str">
            <v>ZX虎门陈伟娣</v>
          </cell>
          <cell r="W1749" t="str">
            <v>电商价值宽带营销</v>
          </cell>
          <cell r="X1749" t="str">
            <v>虎门区</v>
          </cell>
          <cell r="Y1749">
            <v>0</v>
          </cell>
          <cell r="Z1749">
            <v>0</v>
          </cell>
          <cell r="AA1749" t="str">
            <v>虎门区</v>
          </cell>
          <cell r="AB1749" t="str">
            <v>16</v>
          </cell>
          <cell r="AC1749">
            <v>12</v>
          </cell>
          <cell r="AD1749">
            <v>12</v>
          </cell>
          <cell r="AE1749" t="str">
            <v>是</v>
          </cell>
          <cell r="AF1749" t="str">
            <v/>
          </cell>
          <cell r="AG1749" t="str">
            <v>价值宽带</v>
          </cell>
          <cell r="AH1749" t="str">
            <v>续后期</v>
          </cell>
          <cell r="AI1749" t="str">
            <v>否</v>
          </cell>
          <cell r="AO1749">
            <v>0</v>
          </cell>
          <cell r="AR1749" t="str">
            <v>增步区</v>
          </cell>
        </row>
        <row r="1750">
          <cell r="F1750">
            <v>13412335338</v>
          </cell>
          <cell r="G1750" t="str">
            <v>13412335338</v>
          </cell>
          <cell r="H1750" t="str">
            <v>许安胜</v>
          </cell>
          <cell r="I1750" t="str">
            <v>预付费东莞住宅新装或续费888元包年，带宽12M</v>
          </cell>
          <cell r="J1750">
            <v>888</v>
          </cell>
          <cell r="K1750">
            <v>888</v>
          </cell>
          <cell r="L1750" t="str">
            <v>2013-02-24</v>
          </cell>
          <cell r="M1750">
            <v>42172</v>
          </cell>
          <cell r="N1750" t="str">
            <v>2016-06-23</v>
          </cell>
          <cell r="O1750" t="str">
            <v>2015-06-23</v>
          </cell>
          <cell r="P1750" t="str">
            <v>宽带预付费</v>
          </cell>
          <cell r="Q1750" t="str">
            <v>续费</v>
          </cell>
          <cell r="R1750" t="str">
            <v>当月充值</v>
          </cell>
          <cell r="S1750" t="str">
            <v>家庭用户</v>
          </cell>
          <cell r="T1750" t="str">
            <v>FTTH</v>
          </cell>
          <cell r="U1750" t="str">
            <v>谢如画(xierh)</v>
          </cell>
          <cell r="V1750" t="str">
            <v>ZX厚街罗灿平</v>
          </cell>
          <cell r="W1750" t="str">
            <v/>
          </cell>
          <cell r="X1750" t="str">
            <v>厚街区</v>
          </cell>
          <cell r="Y1750">
            <v>0</v>
          </cell>
          <cell r="Z1750">
            <v>0</v>
          </cell>
          <cell r="AA1750" t="str">
            <v>厚街区</v>
          </cell>
          <cell r="AB1750" t="str">
            <v>23</v>
          </cell>
          <cell r="AC1750">
            <v>12</v>
          </cell>
          <cell r="AD1750">
            <v>12</v>
          </cell>
          <cell r="AE1750" t="str">
            <v>是</v>
          </cell>
          <cell r="AF1750" t="str">
            <v/>
          </cell>
          <cell r="AG1750" t="str">
            <v>价值宽带</v>
          </cell>
          <cell r="AH1750" t="str">
            <v>续本月</v>
          </cell>
          <cell r="AI1750" t="str">
            <v>是</v>
          </cell>
          <cell r="AO1750">
            <v>0</v>
          </cell>
          <cell r="AR1750" t="str">
            <v>增步区</v>
          </cell>
        </row>
        <row r="1751">
          <cell r="F1751">
            <v>13537398289</v>
          </cell>
          <cell r="G1751" t="str">
            <v>13537398289</v>
          </cell>
          <cell r="H1751" t="str">
            <v>卢庆年</v>
          </cell>
          <cell r="I1751" t="str">
            <v>预付费东莞住宅新装或续费888元包年，带宽12M</v>
          </cell>
          <cell r="J1751">
            <v>888</v>
          </cell>
          <cell r="K1751">
            <v>888</v>
          </cell>
          <cell r="L1751" t="str">
            <v>2009-03-17</v>
          </cell>
          <cell r="M1751">
            <v>42170</v>
          </cell>
          <cell r="N1751" t="str">
            <v>2016-06-17</v>
          </cell>
          <cell r="O1751" t="str">
            <v>2015-06-17</v>
          </cell>
          <cell r="P1751" t="str">
            <v>宽带预付费</v>
          </cell>
          <cell r="Q1751" t="str">
            <v>续费</v>
          </cell>
          <cell r="R1751" t="str">
            <v>当月充值</v>
          </cell>
          <cell r="S1751" t="str">
            <v>家庭用户</v>
          </cell>
          <cell r="T1751" t="str">
            <v>FTTH</v>
          </cell>
          <cell r="U1751" t="str">
            <v>谢如画(xierh)</v>
          </cell>
          <cell r="V1751" t="str">
            <v>ZX厚街罗灿平</v>
          </cell>
          <cell r="W1751" t="str">
            <v/>
          </cell>
          <cell r="X1751" t="str">
            <v>厚街区</v>
          </cell>
          <cell r="Y1751">
            <v>0</v>
          </cell>
          <cell r="Z1751">
            <v>0</v>
          </cell>
          <cell r="AA1751" t="str">
            <v>厚街区</v>
          </cell>
          <cell r="AB1751" t="str">
            <v>17</v>
          </cell>
          <cell r="AC1751">
            <v>12</v>
          </cell>
          <cell r="AD1751">
            <v>12</v>
          </cell>
          <cell r="AE1751" t="str">
            <v>是</v>
          </cell>
          <cell r="AF1751" t="str">
            <v/>
          </cell>
          <cell r="AG1751" t="str">
            <v>价值宽带</v>
          </cell>
          <cell r="AH1751" t="str">
            <v>续本月</v>
          </cell>
          <cell r="AI1751" t="str">
            <v>是</v>
          </cell>
          <cell r="AJ1751">
            <v>13537398289</v>
          </cell>
          <cell r="AO1751">
            <v>0</v>
          </cell>
          <cell r="AR1751" t="str">
            <v>增步区</v>
          </cell>
        </row>
        <row r="1752">
          <cell r="F1752">
            <v>13622699737</v>
          </cell>
          <cell r="G1752" t="str">
            <v>13622699737</v>
          </cell>
          <cell r="H1752" t="str">
            <v>杨涵化</v>
          </cell>
          <cell r="I1752" t="str">
            <v>预付费东莞住宅新装或续费1408元包2年，带宽12M</v>
          </cell>
          <cell r="J1752">
            <v>1408</v>
          </cell>
          <cell r="K1752">
            <v>1408</v>
          </cell>
          <cell r="L1752" t="str">
            <v>2010-08-05</v>
          </cell>
          <cell r="M1752">
            <v>42160</v>
          </cell>
          <cell r="N1752" t="str">
            <v>2017-06-22</v>
          </cell>
          <cell r="O1752" t="str">
            <v>2015-06-22</v>
          </cell>
          <cell r="P1752" t="str">
            <v>宽带预付费</v>
          </cell>
          <cell r="Q1752" t="str">
            <v>续费</v>
          </cell>
          <cell r="R1752" t="str">
            <v>往月充值</v>
          </cell>
          <cell r="S1752" t="str">
            <v>家庭用户</v>
          </cell>
          <cell r="T1752" t="str">
            <v>FTTH</v>
          </cell>
          <cell r="U1752" t="str">
            <v>营业厅经理(NQYX01)</v>
          </cell>
          <cell r="V1752" t="str">
            <v>ZX厚街罗灿平</v>
          </cell>
          <cell r="W1752" t="str">
            <v>电商价值宽带营销</v>
          </cell>
          <cell r="X1752" t="str">
            <v>厚街区</v>
          </cell>
          <cell r="Y1752">
            <v>0</v>
          </cell>
          <cell r="Z1752">
            <v>0</v>
          </cell>
          <cell r="AA1752" t="str">
            <v>厚街区</v>
          </cell>
          <cell r="AB1752" t="str">
            <v>22</v>
          </cell>
          <cell r="AC1752">
            <v>12</v>
          </cell>
          <cell r="AD1752">
            <v>24</v>
          </cell>
          <cell r="AE1752" t="str">
            <v>是</v>
          </cell>
          <cell r="AF1752" t="str">
            <v/>
          </cell>
          <cell r="AG1752" t="str">
            <v>价值宽带</v>
          </cell>
          <cell r="AH1752" t="str">
            <v>续本月</v>
          </cell>
          <cell r="AI1752" t="str">
            <v>是</v>
          </cell>
          <cell r="AJ1752">
            <v>13622699737</v>
          </cell>
          <cell r="AO1752">
            <v>0</v>
          </cell>
          <cell r="AR1752" t="str">
            <v>城中社区</v>
          </cell>
        </row>
        <row r="1753">
          <cell r="F1753">
            <v>13829259044</v>
          </cell>
          <cell r="G1753" t="str">
            <v>13829259044</v>
          </cell>
          <cell r="H1753" t="str">
            <v>黄俊</v>
          </cell>
          <cell r="I1753" t="str">
            <v>预付费东莞住宅新装或续费768元包年，带宽4M</v>
          </cell>
          <cell r="J1753">
            <v>768</v>
          </cell>
          <cell r="K1753">
            <v>768</v>
          </cell>
          <cell r="L1753" t="str">
            <v>2013-01-12</v>
          </cell>
          <cell r="M1753">
            <v>42198</v>
          </cell>
          <cell r="N1753" t="str">
            <v>2016-07-13</v>
          </cell>
          <cell r="O1753" t="str">
            <v>2015-06-19</v>
          </cell>
          <cell r="P1753" t="str">
            <v>宽带预付费</v>
          </cell>
          <cell r="Q1753" t="str">
            <v>续费</v>
          </cell>
          <cell r="R1753" t="str">
            <v>提前充值</v>
          </cell>
          <cell r="S1753" t="str">
            <v>家庭用户</v>
          </cell>
          <cell r="T1753" t="str">
            <v>FTTH</v>
          </cell>
          <cell r="U1753" t="str">
            <v>谢如画(xierh)</v>
          </cell>
          <cell r="V1753" t="str">
            <v>ZX厚街罗灿平</v>
          </cell>
          <cell r="W1753" t="str">
            <v/>
          </cell>
          <cell r="X1753" t="str">
            <v>厚街区</v>
          </cell>
          <cell r="Y1753">
            <v>0</v>
          </cell>
          <cell r="Z1753">
            <v>0</v>
          </cell>
          <cell r="AA1753" t="str">
            <v>厚街区</v>
          </cell>
          <cell r="AB1753" t="str">
            <v>19</v>
          </cell>
          <cell r="AC1753">
            <v>4</v>
          </cell>
          <cell r="AD1753">
            <v>12</v>
          </cell>
          <cell r="AE1753" t="str">
            <v>是</v>
          </cell>
          <cell r="AF1753" t="str">
            <v/>
          </cell>
          <cell r="AG1753" t="str">
            <v>否</v>
          </cell>
          <cell r="AH1753" t="str">
            <v>续后期</v>
          </cell>
          <cell r="AI1753" t="str">
            <v>否</v>
          </cell>
          <cell r="AO1753">
            <v>0</v>
          </cell>
          <cell r="AR1753" t="str">
            <v>城中社区</v>
          </cell>
        </row>
        <row r="1754">
          <cell r="F1754">
            <v>13927589695</v>
          </cell>
          <cell r="G1754" t="str">
            <v>13927589695</v>
          </cell>
          <cell r="H1754" t="str">
            <v>黎勇琼</v>
          </cell>
          <cell r="I1754" t="str">
            <v>预付费东莞住宅新装或续费888元包年，带宽12M</v>
          </cell>
          <cell r="J1754">
            <v>888</v>
          </cell>
          <cell r="K1754">
            <v>888</v>
          </cell>
          <cell r="L1754" t="str">
            <v>2006-05-10</v>
          </cell>
          <cell r="M1754">
            <v>42153</v>
          </cell>
          <cell r="N1754" t="str">
            <v>2016-06-18</v>
          </cell>
          <cell r="O1754" t="str">
            <v>2015-06-18</v>
          </cell>
          <cell r="P1754" t="str">
            <v>宽带预付费</v>
          </cell>
          <cell r="Q1754" t="str">
            <v>续费</v>
          </cell>
          <cell r="R1754" t="str">
            <v>往月充值</v>
          </cell>
          <cell r="S1754" t="str">
            <v>家庭用户</v>
          </cell>
          <cell r="T1754" t="str">
            <v>FTTH</v>
          </cell>
          <cell r="U1754" t="str">
            <v>谢如画(xierh)</v>
          </cell>
          <cell r="V1754" t="str">
            <v>ZX厚街罗灿平</v>
          </cell>
          <cell r="W1754" t="str">
            <v/>
          </cell>
          <cell r="X1754" t="str">
            <v>厚街区</v>
          </cell>
          <cell r="Y1754">
            <v>0</v>
          </cell>
          <cell r="Z1754">
            <v>0</v>
          </cell>
          <cell r="AA1754" t="str">
            <v>厚街区</v>
          </cell>
          <cell r="AB1754" t="str">
            <v>18</v>
          </cell>
          <cell r="AC1754">
            <v>12</v>
          </cell>
          <cell r="AD1754">
            <v>12</v>
          </cell>
          <cell r="AE1754" t="str">
            <v>是</v>
          </cell>
          <cell r="AF1754" t="str">
            <v/>
          </cell>
          <cell r="AG1754" t="str">
            <v>价值宽带</v>
          </cell>
          <cell r="AH1754" t="str">
            <v>续前期</v>
          </cell>
          <cell r="AI1754" t="str">
            <v>否</v>
          </cell>
          <cell r="AO1754">
            <v>0</v>
          </cell>
          <cell r="AR1754" t="str">
            <v>移动小区</v>
          </cell>
        </row>
        <row r="1755">
          <cell r="F1755" t="str">
            <v>dgdc90028394</v>
          </cell>
          <cell r="G1755" t="str">
            <v>dgdc90028394</v>
          </cell>
          <cell r="H1755" t="str">
            <v>郭清风</v>
          </cell>
          <cell r="I1755" t="str">
            <v>预付费东莞住宅新装或续费888元包年，带宽12M</v>
          </cell>
          <cell r="J1755">
            <v>888</v>
          </cell>
          <cell r="K1755">
            <v>888</v>
          </cell>
          <cell r="L1755" t="str">
            <v>2010-02-08</v>
          </cell>
          <cell r="M1755">
            <v>42177</v>
          </cell>
          <cell r="N1755" t="str">
            <v>2016-06-23</v>
          </cell>
          <cell r="O1755" t="str">
            <v>2015-06-23</v>
          </cell>
          <cell r="P1755" t="str">
            <v>宽带预付费</v>
          </cell>
          <cell r="Q1755" t="str">
            <v>续费</v>
          </cell>
          <cell r="R1755" t="str">
            <v>当月充值</v>
          </cell>
          <cell r="S1755" t="str">
            <v>家庭用户</v>
          </cell>
          <cell r="T1755" t="str">
            <v>FTTH</v>
          </cell>
          <cell r="U1755" t="str">
            <v>谢如画(xierh)</v>
          </cell>
          <cell r="V1755" t="str">
            <v>ZX厚街罗灿平</v>
          </cell>
          <cell r="W1755" t="str">
            <v/>
          </cell>
          <cell r="X1755" t="str">
            <v>厚街区</v>
          </cell>
          <cell r="Y1755">
            <v>0</v>
          </cell>
          <cell r="Z1755">
            <v>0</v>
          </cell>
          <cell r="AA1755" t="str">
            <v>厚街区</v>
          </cell>
          <cell r="AB1755" t="str">
            <v>23</v>
          </cell>
          <cell r="AC1755">
            <v>12</v>
          </cell>
          <cell r="AD1755">
            <v>12</v>
          </cell>
          <cell r="AE1755" t="str">
            <v>是</v>
          </cell>
          <cell r="AF1755" t="str">
            <v/>
          </cell>
          <cell r="AG1755" t="str">
            <v>价值宽带</v>
          </cell>
          <cell r="AH1755" t="str">
            <v>续本月</v>
          </cell>
          <cell r="AI1755" t="str">
            <v>是</v>
          </cell>
          <cell r="AJ1755" t="str">
            <v>dgdc90028394</v>
          </cell>
          <cell r="AO1755">
            <v>0</v>
          </cell>
          <cell r="AR1755" t="str">
            <v>移动小区</v>
          </cell>
        </row>
        <row r="1756">
          <cell r="F1756">
            <v>13392739285</v>
          </cell>
          <cell r="G1756" t="str">
            <v>13392739285</v>
          </cell>
          <cell r="H1756" t="str">
            <v>雷承甫</v>
          </cell>
          <cell r="I1756" t="str">
            <v>预付费东莞住宅新装或续费888元包年，带宽12M</v>
          </cell>
          <cell r="J1756">
            <v>888</v>
          </cell>
          <cell r="K1756">
            <v>888</v>
          </cell>
          <cell r="L1756" t="str">
            <v>2013-07-22</v>
          </cell>
          <cell r="M1756">
            <v>42207</v>
          </cell>
          <cell r="N1756" t="str">
            <v>2016-07-22</v>
          </cell>
          <cell r="O1756" t="str">
            <v>2015-06-20</v>
          </cell>
          <cell r="P1756" t="str">
            <v>宽带预付费</v>
          </cell>
          <cell r="Q1756" t="str">
            <v>续费</v>
          </cell>
          <cell r="R1756" t="str">
            <v>提前充值</v>
          </cell>
          <cell r="S1756" t="str">
            <v>家庭用户</v>
          </cell>
          <cell r="T1756" t="str">
            <v>FTTH</v>
          </cell>
          <cell r="U1756" t="str">
            <v>王汝怡(wangry)</v>
          </cell>
          <cell r="V1756" t="str">
            <v>ZX虎门张远庭</v>
          </cell>
          <cell r="W1756" t="str">
            <v>电商价值宽带营销</v>
          </cell>
          <cell r="X1756" t="str">
            <v>虎门区</v>
          </cell>
          <cell r="Y1756">
            <v>0</v>
          </cell>
          <cell r="Z1756">
            <v>0</v>
          </cell>
          <cell r="AA1756" t="str">
            <v>虎门区</v>
          </cell>
          <cell r="AB1756" t="str">
            <v>20</v>
          </cell>
          <cell r="AC1756">
            <v>12</v>
          </cell>
          <cell r="AD1756">
            <v>12</v>
          </cell>
          <cell r="AE1756" t="str">
            <v>是</v>
          </cell>
          <cell r="AF1756" t="str">
            <v/>
          </cell>
          <cell r="AG1756" t="str">
            <v>价值宽带</v>
          </cell>
          <cell r="AH1756" t="str">
            <v>续后期</v>
          </cell>
          <cell r="AI1756" t="str">
            <v>否</v>
          </cell>
          <cell r="AO1756">
            <v>0</v>
          </cell>
          <cell r="AR1756" t="str">
            <v>移动小区</v>
          </cell>
        </row>
        <row r="1757">
          <cell r="F1757">
            <v>13412628886</v>
          </cell>
          <cell r="G1757" t="str">
            <v>13412628886</v>
          </cell>
          <cell r="H1757" t="str">
            <v>王遥遥</v>
          </cell>
          <cell r="I1757" t="str">
            <v>预付费东莞住宅新装或续费888元包年，带宽12M</v>
          </cell>
          <cell r="J1757">
            <v>888</v>
          </cell>
          <cell r="K1757">
            <v>888</v>
          </cell>
          <cell r="L1757" t="str">
            <v>2007-11-23</v>
          </cell>
          <cell r="M1757">
            <v>42178</v>
          </cell>
          <cell r="N1757" t="str">
            <v>2016-06-23</v>
          </cell>
          <cell r="O1757" t="str">
            <v>2015-06-22</v>
          </cell>
          <cell r="P1757" t="str">
            <v>宽带预付费</v>
          </cell>
          <cell r="Q1757" t="str">
            <v>续费</v>
          </cell>
          <cell r="R1757" t="str">
            <v>提前充值</v>
          </cell>
          <cell r="S1757" t="str">
            <v>家庭用户</v>
          </cell>
          <cell r="T1757" t="str">
            <v>FTTH</v>
          </cell>
          <cell r="U1757" t="str">
            <v>王汝怡(wangry)</v>
          </cell>
          <cell r="V1757" t="str">
            <v>ZX虎门邓鸣健</v>
          </cell>
          <cell r="W1757" t="str">
            <v>电商价值宽带营销</v>
          </cell>
          <cell r="X1757" t="str">
            <v>虎门区</v>
          </cell>
          <cell r="Y1757">
            <v>0</v>
          </cell>
          <cell r="Z1757">
            <v>0</v>
          </cell>
          <cell r="AA1757" t="str">
            <v>虎门区</v>
          </cell>
          <cell r="AB1757" t="str">
            <v>22</v>
          </cell>
          <cell r="AC1757">
            <v>12</v>
          </cell>
          <cell r="AD1757">
            <v>12</v>
          </cell>
          <cell r="AE1757" t="str">
            <v>是</v>
          </cell>
          <cell r="AF1757" t="str">
            <v/>
          </cell>
          <cell r="AG1757" t="str">
            <v>价值宽带</v>
          </cell>
          <cell r="AH1757" t="str">
            <v>续本月</v>
          </cell>
          <cell r="AI1757" t="str">
            <v>是</v>
          </cell>
          <cell r="AJ1757">
            <v>13412628886</v>
          </cell>
          <cell r="AO1757">
            <v>0</v>
          </cell>
          <cell r="AR1757" t="str">
            <v>移动小区</v>
          </cell>
        </row>
        <row r="1758">
          <cell r="F1758">
            <v>13926817550</v>
          </cell>
          <cell r="G1758" t="str">
            <v>13926817550</v>
          </cell>
          <cell r="H1758" t="str">
            <v>冯裕寿</v>
          </cell>
          <cell r="I1758" t="str">
            <v>预付费东莞住宅新装或续费680元包年，带宽4M</v>
          </cell>
          <cell r="J1758">
            <v>680</v>
          </cell>
          <cell r="K1758">
            <v>680</v>
          </cell>
          <cell r="L1758" t="str">
            <v>2012-05-12</v>
          </cell>
          <cell r="M1758">
            <v>42155</v>
          </cell>
          <cell r="N1758" t="str">
            <v>2016-06-19</v>
          </cell>
          <cell r="O1758" t="str">
            <v>2015-06-19</v>
          </cell>
          <cell r="P1758" t="str">
            <v>宽带预付费</v>
          </cell>
          <cell r="Q1758" t="str">
            <v>续费</v>
          </cell>
          <cell r="R1758" t="str">
            <v>往月充值</v>
          </cell>
          <cell r="S1758" t="str">
            <v>家庭用户</v>
          </cell>
          <cell r="T1758" t="str">
            <v>(传统)XDSL</v>
          </cell>
          <cell r="U1758" t="str">
            <v>王汝怡(wangry)</v>
          </cell>
          <cell r="V1758" t="str">
            <v>ZX虎门袁新景</v>
          </cell>
          <cell r="W1758" t="str">
            <v/>
          </cell>
          <cell r="X1758" t="str">
            <v>虎门区</v>
          </cell>
          <cell r="Y1758">
            <v>0</v>
          </cell>
          <cell r="Z1758">
            <v>0</v>
          </cell>
          <cell r="AA1758" t="str">
            <v>虎门区</v>
          </cell>
          <cell r="AB1758" t="str">
            <v>19</v>
          </cell>
          <cell r="AC1758">
            <v>4</v>
          </cell>
          <cell r="AD1758">
            <v>12</v>
          </cell>
          <cell r="AE1758" t="str">
            <v>否</v>
          </cell>
          <cell r="AF1758" t="str">
            <v/>
          </cell>
          <cell r="AG1758" t="str">
            <v>否</v>
          </cell>
          <cell r="AH1758" t="str">
            <v>续前期</v>
          </cell>
          <cell r="AI1758" t="str">
            <v>否</v>
          </cell>
          <cell r="AO1758">
            <v>0</v>
          </cell>
          <cell r="AR1758" t="str">
            <v>西城区</v>
          </cell>
        </row>
        <row r="1759">
          <cell r="F1759">
            <v>18002930072</v>
          </cell>
          <cell r="G1759" t="str">
            <v>18002930072</v>
          </cell>
          <cell r="H1759" t="str">
            <v>胡爱民</v>
          </cell>
          <cell r="I1759" t="str">
            <v>预付费东莞住宅新装或续费1088元包年，带宽20M</v>
          </cell>
          <cell r="J1759">
            <v>1088</v>
          </cell>
          <cell r="K1759">
            <v>1088</v>
          </cell>
          <cell r="L1759" t="str">
            <v>2013-06-25</v>
          </cell>
          <cell r="M1759">
            <v>42180</v>
          </cell>
          <cell r="N1759" t="str">
            <v>2016-06-25</v>
          </cell>
          <cell r="O1759" t="str">
            <v>2015-06-16</v>
          </cell>
          <cell r="P1759" t="str">
            <v>宽带预付费</v>
          </cell>
          <cell r="Q1759" t="str">
            <v>续费</v>
          </cell>
          <cell r="R1759" t="str">
            <v>提前充值</v>
          </cell>
          <cell r="S1759" t="str">
            <v>家庭用户</v>
          </cell>
          <cell r="T1759" t="str">
            <v>FTTH</v>
          </cell>
          <cell r="U1759" t="str">
            <v>王汝怡(wangry)</v>
          </cell>
          <cell r="V1759" t="str">
            <v>ZX虎门王武东</v>
          </cell>
          <cell r="W1759" t="str">
            <v/>
          </cell>
          <cell r="X1759" t="str">
            <v>虎门区</v>
          </cell>
          <cell r="Y1759">
            <v>0</v>
          </cell>
          <cell r="Z1759">
            <v>0</v>
          </cell>
          <cell r="AA1759" t="str">
            <v>虎门区</v>
          </cell>
          <cell r="AB1759" t="str">
            <v>16</v>
          </cell>
          <cell r="AC1759">
            <v>20</v>
          </cell>
          <cell r="AD1759">
            <v>12</v>
          </cell>
          <cell r="AE1759" t="str">
            <v>是</v>
          </cell>
          <cell r="AF1759" t="str">
            <v/>
          </cell>
          <cell r="AG1759" t="str">
            <v>价值宽带</v>
          </cell>
          <cell r="AH1759" t="str">
            <v>续本月</v>
          </cell>
          <cell r="AI1759" t="str">
            <v>是</v>
          </cell>
          <cell r="AJ1759">
            <v>18002930072</v>
          </cell>
          <cell r="AO1759">
            <v>0</v>
          </cell>
          <cell r="AR1759" t="str">
            <v>下岭贝区</v>
          </cell>
        </row>
        <row r="1760">
          <cell r="F1760">
            <v>13534866726</v>
          </cell>
          <cell r="G1760" t="str">
            <v>13534866726</v>
          </cell>
          <cell r="H1760" t="str">
            <v>彭岳洪</v>
          </cell>
          <cell r="I1760" t="str">
            <v>预付费东莞住宅新装或续费888元包年，带宽12M</v>
          </cell>
          <cell r="J1760">
            <v>888</v>
          </cell>
          <cell r="K1760">
            <v>888</v>
          </cell>
          <cell r="L1760" t="str">
            <v>2009-05-06</v>
          </cell>
          <cell r="M1760">
            <v>42168</v>
          </cell>
          <cell r="N1760" t="str">
            <v>2016-06-15</v>
          </cell>
          <cell r="O1760" t="str">
            <v>2015-06-15</v>
          </cell>
          <cell r="P1760" t="str">
            <v>宽带预付费</v>
          </cell>
          <cell r="Q1760" t="str">
            <v>续费</v>
          </cell>
          <cell r="R1760" t="str">
            <v>往月充值</v>
          </cell>
          <cell r="S1760" t="str">
            <v>家庭用户</v>
          </cell>
          <cell r="T1760" t="str">
            <v>FTTH</v>
          </cell>
          <cell r="U1760" t="str">
            <v>王汝怡(wangry)</v>
          </cell>
          <cell r="V1760" t="str">
            <v>ZX虎门王武东</v>
          </cell>
          <cell r="W1760" t="str">
            <v>电商价值宽带营销</v>
          </cell>
          <cell r="X1760" t="str">
            <v>虎门区</v>
          </cell>
          <cell r="Y1760">
            <v>0</v>
          </cell>
          <cell r="Z1760">
            <v>0</v>
          </cell>
          <cell r="AA1760" t="str">
            <v>虎门区</v>
          </cell>
          <cell r="AB1760" t="str">
            <v>15</v>
          </cell>
          <cell r="AC1760">
            <v>12</v>
          </cell>
          <cell r="AD1760">
            <v>12</v>
          </cell>
          <cell r="AE1760" t="str">
            <v>是</v>
          </cell>
          <cell r="AF1760" t="str">
            <v/>
          </cell>
          <cell r="AG1760" t="str">
            <v>价值宽带</v>
          </cell>
          <cell r="AH1760" t="str">
            <v>续本月</v>
          </cell>
          <cell r="AI1760" t="str">
            <v>是</v>
          </cell>
          <cell r="AJ1760">
            <v>13534866726</v>
          </cell>
          <cell r="AO1760">
            <v>0</v>
          </cell>
          <cell r="AR1760" t="str">
            <v>下桥区</v>
          </cell>
        </row>
        <row r="1761">
          <cell r="F1761">
            <v>13537422544</v>
          </cell>
          <cell r="G1761" t="str">
            <v>13537422544</v>
          </cell>
          <cell r="H1761" t="str">
            <v>广东美林电线电缆有限公司</v>
          </cell>
          <cell r="I1761" t="str">
            <v>预付费东莞住宅新装或续费1398元包年，带宽20M</v>
          </cell>
          <cell r="J1761">
            <v>1398</v>
          </cell>
          <cell r="K1761">
            <v>1398</v>
          </cell>
          <cell r="L1761" t="str">
            <v>2013-07-30</v>
          </cell>
          <cell r="M1761">
            <v>42215</v>
          </cell>
          <cell r="N1761" t="str">
            <v>2016-07-30</v>
          </cell>
          <cell r="O1761" t="str">
            <v>2015-06-18</v>
          </cell>
          <cell r="P1761" t="str">
            <v>宽带预付费</v>
          </cell>
          <cell r="Q1761" t="str">
            <v>续费</v>
          </cell>
          <cell r="R1761" t="str">
            <v>提前充值</v>
          </cell>
          <cell r="S1761" t="str">
            <v>家庭用户</v>
          </cell>
          <cell r="T1761" t="str">
            <v>FTTH</v>
          </cell>
          <cell r="U1761" t="str">
            <v>王汝怡(wangry)</v>
          </cell>
          <cell r="V1761" t="str">
            <v>ZX虎门王成</v>
          </cell>
          <cell r="W1761" t="str">
            <v/>
          </cell>
          <cell r="X1761" t="str">
            <v>虎门区</v>
          </cell>
          <cell r="Y1761">
            <v>0</v>
          </cell>
          <cell r="Z1761">
            <v>0</v>
          </cell>
          <cell r="AA1761" t="str">
            <v>虎门区</v>
          </cell>
          <cell r="AB1761" t="str">
            <v>18</v>
          </cell>
          <cell r="AC1761">
            <v>20</v>
          </cell>
          <cell r="AD1761">
            <v>12</v>
          </cell>
          <cell r="AE1761" t="str">
            <v>是</v>
          </cell>
          <cell r="AF1761" t="str">
            <v/>
          </cell>
          <cell r="AG1761" t="str">
            <v>价值宽带</v>
          </cell>
          <cell r="AH1761" t="str">
            <v>续后期</v>
          </cell>
          <cell r="AI1761" t="str">
            <v>否</v>
          </cell>
          <cell r="AO1761">
            <v>0</v>
          </cell>
          <cell r="AR1761" t="str">
            <v>街口区</v>
          </cell>
        </row>
        <row r="1762">
          <cell r="F1762">
            <v>13580962511</v>
          </cell>
          <cell r="G1762" t="str">
            <v>13580962511</v>
          </cell>
          <cell r="H1762" t="str">
            <v>东莞市虎门华力鸿制衣厂</v>
          </cell>
          <cell r="I1762" t="str">
            <v>东莞互联网专线续费包14个月1600元，10M（不提供MODEM）</v>
          </cell>
          <cell r="J1762">
            <v>1600</v>
          </cell>
          <cell r="K1762">
            <v>1600</v>
          </cell>
          <cell r="L1762" t="str">
            <v>2014-06-27</v>
          </cell>
          <cell r="M1762">
            <v>42182</v>
          </cell>
          <cell r="N1762" t="str">
            <v>2016-08-27</v>
          </cell>
          <cell r="O1762" t="str">
            <v>2015-06-16</v>
          </cell>
          <cell r="P1762" t="str">
            <v>专线预付费</v>
          </cell>
          <cell r="Q1762" t="str">
            <v>续费</v>
          </cell>
          <cell r="R1762" t="str">
            <v>提前充值</v>
          </cell>
          <cell r="S1762" t="str">
            <v/>
          </cell>
          <cell r="T1762" t="str">
            <v>FTTH</v>
          </cell>
          <cell r="U1762" t="str">
            <v>王汝怡(wangry)</v>
          </cell>
          <cell r="V1762" t="str">
            <v>ZX虎门王武东</v>
          </cell>
          <cell r="W1762" t="str">
            <v/>
          </cell>
          <cell r="X1762" t="str">
            <v>虎门区</v>
          </cell>
          <cell r="Y1762">
            <v>0</v>
          </cell>
          <cell r="Z1762">
            <v>0</v>
          </cell>
          <cell r="AA1762" t="str">
            <v>虎门区</v>
          </cell>
          <cell r="AB1762" t="str">
            <v>16</v>
          </cell>
          <cell r="AC1762">
            <v>10</v>
          </cell>
          <cell r="AD1762">
            <v>14</v>
          </cell>
          <cell r="AE1762" t="str">
            <v>是</v>
          </cell>
          <cell r="AF1762" t="str">
            <v/>
          </cell>
          <cell r="AG1762" t="str">
            <v>价值宽带</v>
          </cell>
          <cell r="AH1762" t="str">
            <v>续本月</v>
          </cell>
          <cell r="AI1762" t="str">
            <v>是</v>
          </cell>
          <cell r="AK1762">
            <v>13580962511</v>
          </cell>
          <cell r="AO1762">
            <v>0</v>
          </cell>
          <cell r="AR1762" t="str">
            <v>恒丰区</v>
          </cell>
        </row>
        <row r="1763">
          <cell r="F1763">
            <v>13650228098</v>
          </cell>
          <cell r="G1763" t="str">
            <v>13650228098</v>
          </cell>
          <cell r="H1763" t="str">
            <v>蒋国芳</v>
          </cell>
          <cell r="I1763" t="str">
            <v>预付费东莞住宅新装或续费680元包年，带宽4M</v>
          </cell>
          <cell r="J1763">
            <v>680</v>
          </cell>
          <cell r="K1763">
            <v>680</v>
          </cell>
          <cell r="L1763" t="str">
            <v>2012-06-21</v>
          </cell>
          <cell r="M1763">
            <v>42176</v>
          </cell>
          <cell r="N1763" t="str">
            <v>2016-06-22</v>
          </cell>
          <cell r="O1763" t="str">
            <v>2015-06-22</v>
          </cell>
          <cell r="P1763" t="str">
            <v>宽带预付费</v>
          </cell>
          <cell r="Q1763" t="str">
            <v>续费</v>
          </cell>
          <cell r="R1763" t="str">
            <v>往月充值</v>
          </cell>
          <cell r="S1763" t="str">
            <v>家庭用户</v>
          </cell>
          <cell r="T1763" t="str">
            <v>(传统)XDSL</v>
          </cell>
          <cell r="U1763" t="str">
            <v>王汝怡(wangry)</v>
          </cell>
          <cell r="V1763" t="str">
            <v>ZX虎门王成</v>
          </cell>
          <cell r="W1763" t="str">
            <v/>
          </cell>
          <cell r="X1763" t="str">
            <v>虎门区</v>
          </cell>
          <cell r="Y1763">
            <v>0</v>
          </cell>
          <cell r="Z1763">
            <v>0</v>
          </cell>
          <cell r="AA1763" t="str">
            <v>虎门区</v>
          </cell>
          <cell r="AB1763" t="str">
            <v>22</v>
          </cell>
          <cell r="AC1763">
            <v>4</v>
          </cell>
          <cell r="AD1763">
            <v>12</v>
          </cell>
          <cell r="AE1763" t="str">
            <v>否</v>
          </cell>
          <cell r="AF1763" t="str">
            <v/>
          </cell>
          <cell r="AG1763" t="str">
            <v>否</v>
          </cell>
          <cell r="AH1763" t="str">
            <v>续本月</v>
          </cell>
          <cell r="AI1763" t="str">
            <v>否</v>
          </cell>
          <cell r="AO1763">
            <v>0</v>
          </cell>
          <cell r="AR1763" t="str">
            <v>恒丰区</v>
          </cell>
        </row>
        <row r="1764">
          <cell r="F1764">
            <v>18025277408</v>
          </cell>
          <cell r="G1764" t="str">
            <v>18025277408</v>
          </cell>
          <cell r="H1764" t="str">
            <v>佘细弟</v>
          </cell>
          <cell r="I1764" t="str">
            <v>预付费东莞住宅新装或续费888元包年，带宽12M</v>
          </cell>
          <cell r="J1764">
            <v>888</v>
          </cell>
          <cell r="K1764">
            <v>888</v>
          </cell>
          <cell r="L1764" t="str">
            <v>2013-08-28</v>
          </cell>
          <cell r="M1764">
            <v>42245</v>
          </cell>
          <cell r="N1764" t="str">
            <v>2016-08-29</v>
          </cell>
          <cell r="O1764" t="str">
            <v>2015-06-17</v>
          </cell>
          <cell r="P1764" t="str">
            <v>宽带预付费</v>
          </cell>
          <cell r="Q1764" t="str">
            <v>续费</v>
          </cell>
          <cell r="R1764" t="str">
            <v>提前充值</v>
          </cell>
          <cell r="S1764" t="str">
            <v>家庭用户</v>
          </cell>
          <cell r="T1764" t="str">
            <v>FTTH</v>
          </cell>
          <cell r="U1764" t="str">
            <v>邓昌涛(dengct)</v>
          </cell>
          <cell r="V1764" t="str">
            <v>ZX虎门王成</v>
          </cell>
          <cell r="W1764" t="str">
            <v/>
          </cell>
          <cell r="X1764" t="str">
            <v>虎门区</v>
          </cell>
          <cell r="Y1764">
            <v>0</v>
          </cell>
          <cell r="Z1764">
            <v>0</v>
          </cell>
          <cell r="AA1764" t="str">
            <v>虎门区</v>
          </cell>
          <cell r="AB1764" t="str">
            <v>17</v>
          </cell>
          <cell r="AC1764">
            <v>12</v>
          </cell>
          <cell r="AD1764">
            <v>12</v>
          </cell>
          <cell r="AE1764" t="str">
            <v>是</v>
          </cell>
          <cell r="AF1764" t="str">
            <v/>
          </cell>
          <cell r="AG1764" t="str">
            <v>价值宽带</v>
          </cell>
          <cell r="AH1764" t="str">
            <v>续后期</v>
          </cell>
          <cell r="AI1764" t="str">
            <v>否</v>
          </cell>
          <cell r="AO1764">
            <v>0</v>
          </cell>
          <cell r="AR1764" t="str">
            <v>恒丰区</v>
          </cell>
        </row>
        <row r="1765">
          <cell r="F1765">
            <v>13602367397</v>
          </cell>
          <cell r="G1765" t="str">
            <v>13602367397</v>
          </cell>
          <cell r="H1765" t="str">
            <v>凡希成</v>
          </cell>
          <cell r="I1765" t="str">
            <v>预付费东莞住宅新装或续费888元包年，带宽12M</v>
          </cell>
          <cell r="J1765">
            <v>888</v>
          </cell>
          <cell r="K1765">
            <v>888</v>
          </cell>
          <cell r="L1765" t="str">
            <v>2012-07-27</v>
          </cell>
          <cell r="M1765">
            <v>42212</v>
          </cell>
          <cell r="N1765" t="str">
            <v>2016-07-27</v>
          </cell>
          <cell r="O1765" t="str">
            <v>2015-06-23</v>
          </cell>
          <cell r="P1765" t="str">
            <v>宽带预付费</v>
          </cell>
          <cell r="Q1765" t="str">
            <v>续费</v>
          </cell>
          <cell r="R1765" t="str">
            <v>提前充值</v>
          </cell>
          <cell r="S1765" t="str">
            <v>家庭用户</v>
          </cell>
          <cell r="T1765" t="str">
            <v>FTTH</v>
          </cell>
          <cell r="U1765" t="str">
            <v>王丽(wangl)</v>
          </cell>
          <cell r="V1765" t="str">
            <v>ZX长安何乐平</v>
          </cell>
          <cell r="W1765" t="str">
            <v>电商价值宽带营销</v>
          </cell>
          <cell r="X1765" t="str">
            <v>长安区</v>
          </cell>
          <cell r="Y1765">
            <v>0</v>
          </cell>
          <cell r="Z1765">
            <v>0</v>
          </cell>
          <cell r="AA1765" t="str">
            <v>长安区</v>
          </cell>
          <cell r="AB1765" t="str">
            <v>23</v>
          </cell>
          <cell r="AC1765">
            <v>12</v>
          </cell>
          <cell r="AD1765">
            <v>12</v>
          </cell>
          <cell r="AE1765" t="str">
            <v>是</v>
          </cell>
          <cell r="AF1765" t="str">
            <v/>
          </cell>
          <cell r="AG1765" t="str">
            <v>价值宽带</v>
          </cell>
          <cell r="AH1765" t="str">
            <v>续后期</v>
          </cell>
          <cell r="AI1765" t="str">
            <v>否</v>
          </cell>
          <cell r="AO1765">
            <v>0</v>
          </cell>
          <cell r="AR1765" t="str">
            <v>富民区</v>
          </cell>
        </row>
        <row r="1766">
          <cell r="F1766">
            <v>13642881804</v>
          </cell>
          <cell r="G1766" t="str">
            <v>13642881804</v>
          </cell>
          <cell r="H1766" t="str">
            <v>黄聪</v>
          </cell>
          <cell r="I1766" t="str">
            <v>预付费东莞住宅新装或续费888元包年，带宽12M</v>
          </cell>
          <cell r="J1766">
            <v>888</v>
          </cell>
          <cell r="K1766">
            <v>888</v>
          </cell>
          <cell r="L1766" t="str">
            <v>2013-06-17</v>
          </cell>
          <cell r="M1766">
            <v>42172</v>
          </cell>
          <cell r="N1766" t="str">
            <v>2016-06-20</v>
          </cell>
          <cell r="O1766" t="str">
            <v>2015-06-20</v>
          </cell>
          <cell r="P1766" t="str">
            <v>宽带预付费</v>
          </cell>
          <cell r="Q1766" t="str">
            <v>续费</v>
          </cell>
          <cell r="R1766" t="str">
            <v>往月充值</v>
          </cell>
          <cell r="S1766" t="str">
            <v>家庭用户</v>
          </cell>
          <cell r="T1766" t="str">
            <v>FTTH</v>
          </cell>
          <cell r="U1766" t="str">
            <v>王丽(wangl)</v>
          </cell>
          <cell r="V1766" t="str">
            <v>ZX长安李西杰</v>
          </cell>
          <cell r="W1766" t="str">
            <v>电商价值宽带营销</v>
          </cell>
          <cell r="X1766" t="str">
            <v>长安区</v>
          </cell>
          <cell r="Y1766">
            <v>0</v>
          </cell>
          <cell r="Z1766">
            <v>0</v>
          </cell>
          <cell r="AA1766" t="str">
            <v>长安区</v>
          </cell>
          <cell r="AB1766" t="str">
            <v>20</v>
          </cell>
          <cell r="AC1766">
            <v>12</v>
          </cell>
          <cell r="AD1766">
            <v>12</v>
          </cell>
          <cell r="AE1766" t="str">
            <v>是</v>
          </cell>
          <cell r="AF1766" t="str">
            <v/>
          </cell>
          <cell r="AG1766" t="str">
            <v>价值宽带</v>
          </cell>
          <cell r="AH1766" t="str">
            <v>续本月</v>
          </cell>
          <cell r="AI1766" t="str">
            <v>是</v>
          </cell>
          <cell r="AJ1766">
            <v>13642881804</v>
          </cell>
          <cell r="AO1766">
            <v>0</v>
          </cell>
          <cell r="AR1766" t="str">
            <v>富民区</v>
          </cell>
        </row>
        <row r="1767">
          <cell r="F1767">
            <v>13827296786</v>
          </cell>
          <cell r="G1767" t="str">
            <v>13827296786</v>
          </cell>
          <cell r="H1767" t="str">
            <v>谭忠良</v>
          </cell>
          <cell r="I1767" t="str">
            <v>预付费东莞住宅新装或续费1088元包年，带宽10M</v>
          </cell>
          <cell r="J1767">
            <v>1088</v>
          </cell>
          <cell r="K1767">
            <v>1088</v>
          </cell>
          <cell r="L1767" t="str">
            <v>2014-06-17</v>
          </cell>
          <cell r="M1767">
            <v>42172</v>
          </cell>
          <cell r="N1767" t="str">
            <v>2016-06-18</v>
          </cell>
          <cell r="O1767" t="str">
            <v>2015-06-18</v>
          </cell>
          <cell r="P1767" t="str">
            <v>宽带预付费</v>
          </cell>
          <cell r="Q1767" t="str">
            <v>续费</v>
          </cell>
          <cell r="R1767" t="str">
            <v>往月充值</v>
          </cell>
          <cell r="S1767" t="str">
            <v>家庭用户</v>
          </cell>
          <cell r="T1767" t="str">
            <v>FTTH</v>
          </cell>
          <cell r="U1767" t="str">
            <v>王丽(wangl)</v>
          </cell>
          <cell r="V1767" t="str">
            <v>ZX长安王意峰</v>
          </cell>
          <cell r="W1767" t="str">
            <v/>
          </cell>
          <cell r="X1767" t="str">
            <v>长安区</v>
          </cell>
          <cell r="Y1767">
            <v>0</v>
          </cell>
          <cell r="Z1767">
            <v>0</v>
          </cell>
          <cell r="AA1767" t="str">
            <v>长安区</v>
          </cell>
          <cell r="AB1767" t="str">
            <v>18</v>
          </cell>
          <cell r="AC1767">
            <v>10</v>
          </cell>
          <cell r="AD1767">
            <v>12</v>
          </cell>
          <cell r="AE1767" t="str">
            <v>是</v>
          </cell>
          <cell r="AF1767" t="str">
            <v/>
          </cell>
          <cell r="AG1767" t="str">
            <v>价值宽带</v>
          </cell>
          <cell r="AH1767" t="str">
            <v>续本月</v>
          </cell>
          <cell r="AI1767" t="str">
            <v>是</v>
          </cell>
          <cell r="AJ1767">
            <v>13827296786</v>
          </cell>
          <cell r="AO1767">
            <v>0</v>
          </cell>
          <cell r="AR1767" t="str">
            <v>上江城区</v>
          </cell>
        </row>
        <row r="1768">
          <cell r="F1768">
            <v>18820327209</v>
          </cell>
          <cell r="G1768" t="str">
            <v>18820327209</v>
          </cell>
          <cell r="H1768" t="str">
            <v>黄冬梅</v>
          </cell>
          <cell r="I1768" t="str">
            <v>预付费东莞住宅新装或续费888元包年，带宽12M</v>
          </cell>
          <cell r="J1768">
            <v>888</v>
          </cell>
          <cell r="K1768">
            <v>888</v>
          </cell>
          <cell r="L1768" t="str">
            <v>2013-06-25</v>
          </cell>
          <cell r="M1768">
            <v>42180</v>
          </cell>
          <cell r="N1768" t="str">
            <v>2016-06-25</v>
          </cell>
          <cell r="O1768" t="str">
            <v>2015-06-22</v>
          </cell>
          <cell r="P1768" t="str">
            <v>宽带预付费</v>
          </cell>
          <cell r="Q1768" t="str">
            <v>续费</v>
          </cell>
          <cell r="R1768" t="str">
            <v>当月充值</v>
          </cell>
          <cell r="S1768" t="str">
            <v>家庭用户</v>
          </cell>
          <cell r="T1768" t="str">
            <v>FTTH</v>
          </cell>
          <cell r="U1768" t="str">
            <v>尼佳(nj_ca)</v>
          </cell>
          <cell r="V1768" t="str">
            <v>ZX长安肖亮</v>
          </cell>
          <cell r="W1768" t="str">
            <v>电商价值宽带营销</v>
          </cell>
          <cell r="X1768" t="str">
            <v>长安区</v>
          </cell>
          <cell r="Y1768">
            <v>0</v>
          </cell>
          <cell r="Z1768">
            <v>0</v>
          </cell>
          <cell r="AA1768" t="str">
            <v>长安区</v>
          </cell>
          <cell r="AB1768" t="str">
            <v>22</v>
          </cell>
          <cell r="AC1768">
            <v>12</v>
          </cell>
          <cell r="AD1768">
            <v>12</v>
          </cell>
          <cell r="AE1768" t="str">
            <v>是</v>
          </cell>
          <cell r="AF1768" t="str">
            <v/>
          </cell>
          <cell r="AG1768" t="str">
            <v>价值宽带</v>
          </cell>
          <cell r="AH1768" t="str">
            <v>续本月</v>
          </cell>
          <cell r="AI1768" t="str">
            <v>是</v>
          </cell>
          <cell r="AJ1768">
            <v>18820327209</v>
          </cell>
          <cell r="AO1768">
            <v>0</v>
          </cell>
          <cell r="AR1768" t="str">
            <v>桑园区</v>
          </cell>
        </row>
        <row r="1769">
          <cell r="F1769" t="str">
            <v>dgdc90066795</v>
          </cell>
          <cell r="G1769" t="str">
            <v>dgdc90066795</v>
          </cell>
          <cell r="H1769" t="str">
            <v>谢晓全</v>
          </cell>
          <cell r="I1769" t="str">
            <v>预付费东莞住宅新装或续费680元包年，带宽4M</v>
          </cell>
          <cell r="J1769">
            <v>680</v>
          </cell>
          <cell r="K1769">
            <v>680</v>
          </cell>
          <cell r="L1769" t="str">
            <v>2011-12-03</v>
          </cell>
          <cell r="M1769">
            <v>42175</v>
          </cell>
          <cell r="N1769" t="str">
            <v>2016-06-21</v>
          </cell>
          <cell r="O1769" t="str">
            <v>2015-06-21</v>
          </cell>
          <cell r="P1769" t="str">
            <v>宽带预付费</v>
          </cell>
          <cell r="Q1769" t="str">
            <v>续费</v>
          </cell>
          <cell r="R1769" t="str">
            <v>当月充值</v>
          </cell>
          <cell r="S1769" t="str">
            <v>家庭用户</v>
          </cell>
          <cell r="T1769" t="str">
            <v>(传统)XDSL</v>
          </cell>
          <cell r="U1769" t="str">
            <v>尼佳(nj_ca)</v>
          </cell>
          <cell r="V1769" t="str">
            <v>ZX长安肖亮</v>
          </cell>
          <cell r="W1769" t="str">
            <v/>
          </cell>
          <cell r="X1769" t="str">
            <v>长安区</v>
          </cell>
          <cell r="Y1769">
            <v>0</v>
          </cell>
          <cell r="Z1769">
            <v>0</v>
          </cell>
          <cell r="AA1769" t="str">
            <v>长安区</v>
          </cell>
          <cell r="AB1769" t="str">
            <v>21</v>
          </cell>
          <cell r="AC1769">
            <v>4</v>
          </cell>
          <cell r="AD1769">
            <v>12</v>
          </cell>
          <cell r="AE1769" t="str">
            <v>否</v>
          </cell>
          <cell r="AF1769" t="str">
            <v/>
          </cell>
          <cell r="AG1769" t="str">
            <v>否</v>
          </cell>
          <cell r="AH1769" t="str">
            <v>续本月</v>
          </cell>
          <cell r="AI1769" t="str">
            <v>否</v>
          </cell>
          <cell r="AO1769">
            <v>0</v>
          </cell>
          <cell r="AR1769" t="str">
            <v>桑园区</v>
          </cell>
        </row>
        <row r="1770">
          <cell r="F1770">
            <v>13433654905</v>
          </cell>
          <cell r="G1770" t="str">
            <v>13433654905</v>
          </cell>
          <cell r="H1770" t="str">
            <v>何金芝</v>
          </cell>
          <cell r="I1770" t="str">
            <v>预付费东莞住宅新装或续费888元包年，带宽12M</v>
          </cell>
          <cell r="J1770">
            <v>888</v>
          </cell>
          <cell r="K1770">
            <v>888</v>
          </cell>
          <cell r="L1770" t="str">
            <v>2014-01-20</v>
          </cell>
          <cell r="M1770">
            <v>42205</v>
          </cell>
          <cell r="N1770" t="str">
            <v>2016-07-20</v>
          </cell>
          <cell r="O1770" t="str">
            <v>2015-06-21</v>
          </cell>
          <cell r="P1770" t="str">
            <v>宽带预付费</v>
          </cell>
          <cell r="Q1770" t="str">
            <v>续费</v>
          </cell>
          <cell r="R1770" t="str">
            <v>提前充值</v>
          </cell>
          <cell r="S1770" t="str">
            <v>家庭用户</v>
          </cell>
          <cell r="T1770" t="str">
            <v>FTTH</v>
          </cell>
          <cell r="U1770" t="str">
            <v>营业厅经理(NQYX01)</v>
          </cell>
          <cell r="V1770" t="str">
            <v>ZX厚街温圣荣</v>
          </cell>
          <cell r="W1770" t="str">
            <v/>
          </cell>
          <cell r="X1770" t="str">
            <v>厚街区</v>
          </cell>
          <cell r="Y1770">
            <v>0</v>
          </cell>
          <cell r="Z1770">
            <v>0</v>
          </cell>
          <cell r="AA1770" t="str">
            <v>厚街区</v>
          </cell>
          <cell r="AB1770" t="str">
            <v>21</v>
          </cell>
          <cell r="AC1770">
            <v>12</v>
          </cell>
          <cell r="AD1770">
            <v>12</v>
          </cell>
          <cell r="AE1770" t="str">
            <v>是</v>
          </cell>
          <cell r="AF1770" t="str">
            <v/>
          </cell>
          <cell r="AG1770" t="str">
            <v>价值宽带</v>
          </cell>
          <cell r="AH1770" t="str">
            <v>续后期</v>
          </cell>
          <cell r="AI1770" t="str">
            <v>否</v>
          </cell>
          <cell r="AO1770">
            <v>0</v>
          </cell>
          <cell r="AR1770" t="str">
            <v>牛鼓区</v>
          </cell>
        </row>
        <row r="1771">
          <cell r="F1771">
            <v>13669814105</v>
          </cell>
          <cell r="G1771" t="str">
            <v>13669814105</v>
          </cell>
          <cell r="H1771" t="str">
            <v>袁在文</v>
          </cell>
          <cell r="I1771" t="str">
            <v>预付费东莞住宅新装或续费888元包年，带宽12M</v>
          </cell>
          <cell r="J1771">
            <v>888</v>
          </cell>
          <cell r="K1771">
            <v>888</v>
          </cell>
          <cell r="L1771" t="str">
            <v>2009-09-21</v>
          </cell>
          <cell r="M1771">
            <v>42176</v>
          </cell>
          <cell r="N1771" t="str">
            <v>2016-06-23</v>
          </cell>
          <cell r="O1771" t="str">
            <v>2015-06-23</v>
          </cell>
          <cell r="P1771" t="str">
            <v>宽带预付费</v>
          </cell>
          <cell r="Q1771" t="str">
            <v>续费</v>
          </cell>
          <cell r="R1771" t="str">
            <v>当月充值</v>
          </cell>
          <cell r="S1771" t="str">
            <v>家庭用户</v>
          </cell>
          <cell r="T1771" t="str">
            <v>FTTH</v>
          </cell>
          <cell r="U1771" t="str">
            <v>谢如画(xierh)</v>
          </cell>
          <cell r="V1771" t="str">
            <v>ZX厚街黄汝富</v>
          </cell>
          <cell r="W1771" t="str">
            <v>电商价值宽带营销</v>
          </cell>
          <cell r="X1771" t="str">
            <v>厚街区</v>
          </cell>
          <cell r="Y1771">
            <v>0</v>
          </cell>
          <cell r="Z1771">
            <v>0</v>
          </cell>
          <cell r="AA1771" t="str">
            <v>厚街区</v>
          </cell>
          <cell r="AB1771" t="str">
            <v>23</v>
          </cell>
          <cell r="AC1771">
            <v>12</v>
          </cell>
          <cell r="AD1771">
            <v>12</v>
          </cell>
          <cell r="AE1771" t="str">
            <v>是</v>
          </cell>
          <cell r="AF1771" t="str">
            <v/>
          </cell>
          <cell r="AG1771" t="str">
            <v>价值宽带</v>
          </cell>
          <cell r="AH1771" t="str">
            <v>续本月</v>
          </cell>
          <cell r="AI1771" t="str">
            <v>是</v>
          </cell>
          <cell r="AJ1771">
            <v>13669814105</v>
          </cell>
          <cell r="AO1771">
            <v>0</v>
          </cell>
          <cell r="AR1771" t="str">
            <v>牛鼓区</v>
          </cell>
        </row>
        <row r="1772">
          <cell r="F1772">
            <v>13790515383</v>
          </cell>
          <cell r="G1772" t="str">
            <v>13790515383</v>
          </cell>
          <cell r="H1772" t="str">
            <v>龙传明</v>
          </cell>
          <cell r="I1772" t="str">
            <v>预付费东莞住宅新装或续费768元包年，带宽4M</v>
          </cell>
          <cell r="J1772">
            <v>768</v>
          </cell>
          <cell r="K1772">
            <v>768</v>
          </cell>
          <cell r="L1772" t="str">
            <v>2011-06-16</v>
          </cell>
          <cell r="M1772">
            <v>42176</v>
          </cell>
          <cell r="N1772" t="str">
            <v>2016-06-21</v>
          </cell>
          <cell r="O1772" t="str">
            <v>2015-06-16</v>
          </cell>
          <cell r="P1772" t="str">
            <v>宽带预付费</v>
          </cell>
          <cell r="Q1772" t="str">
            <v>续费</v>
          </cell>
          <cell r="R1772" t="str">
            <v>当月充值</v>
          </cell>
          <cell r="S1772" t="str">
            <v>家庭用户</v>
          </cell>
          <cell r="T1772" t="str">
            <v>FTTH</v>
          </cell>
          <cell r="U1772" t="str">
            <v>谢如画(xierh)</v>
          </cell>
          <cell r="V1772" t="str">
            <v>ZX厚街谢盛基</v>
          </cell>
          <cell r="W1772" t="str">
            <v>电商价值宽带营销</v>
          </cell>
          <cell r="X1772" t="str">
            <v>厚街区</v>
          </cell>
          <cell r="Y1772">
            <v>0</v>
          </cell>
          <cell r="Z1772">
            <v>0</v>
          </cell>
          <cell r="AA1772" t="str">
            <v>厚街区</v>
          </cell>
          <cell r="AB1772" t="str">
            <v>16</v>
          </cell>
          <cell r="AC1772">
            <v>4</v>
          </cell>
          <cell r="AD1772">
            <v>12</v>
          </cell>
          <cell r="AE1772" t="str">
            <v>是</v>
          </cell>
          <cell r="AF1772" t="str">
            <v/>
          </cell>
          <cell r="AG1772" t="str">
            <v>否</v>
          </cell>
          <cell r="AH1772" t="str">
            <v>续本月</v>
          </cell>
          <cell r="AI1772" t="str">
            <v>是</v>
          </cell>
          <cell r="AJ1772">
            <v>13790515383</v>
          </cell>
          <cell r="AO1772">
            <v>0</v>
          </cell>
          <cell r="AR1772" t="str">
            <v>简沙洲区</v>
          </cell>
        </row>
        <row r="1773">
          <cell r="F1773" t="str">
            <v>dgdc89180635</v>
          </cell>
          <cell r="G1773" t="str">
            <v>dgdc89180635</v>
          </cell>
          <cell r="H1773" t="str">
            <v>陈先敏</v>
          </cell>
          <cell r="I1773" t="str">
            <v>预付费东莞住宅新装或续费888元包年，带宽12M</v>
          </cell>
          <cell r="J1773">
            <v>888</v>
          </cell>
          <cell r="K1773">
            <v>888</v>
          </cell>
          <cell r="L1773" t="str">
            <v>2011-06-15</v>
          </cell>
          <cell r="M1773">
            <v>42176</v>
          </cell>
          <cell r="N1773" t="str">
            <v>2016-06-23</v>
          </cell>
          <cell r="O1773" t="str">
            <v>2015-06-23</v>
          </cell>
          <cell r="P1773" t="str">
            <v>宽带预付费</v>
          </cell>
          <cell r="Q1773" t="str">
            <v>续费</v>
          </cell>
          <cell r="R1773" t="str">
            <v>当月充值</v>
          </cell>
          <cell r="S1773" t="str">
            <v>家庭用户</v>
          </cell>
          <cell r="T1773" t="str">
            <v>FTTH</v>
          </cell>
          <cell r="U1773" t="str">
            <v>谢如画(xierh)</v>
          </cell>
          <cell r="V1773" t="str">
            <v>ZX厚街温圣荣</v>
          </cell>
          <cell r="W1773" t="str">
            <v/>
          </cell>
          <cell r="X1773" t="str">
            <v>厚街区</v>
          </cell>
          <cell r="Y1773">
            <v>0</v>
          </cell>
          <cell r="Z1773">
            <v>0</v>
          </cell>
          <cell r="AA1773" t="str">
            <v>厚街区</v>
          </cell>
          <cell r="AB1773" t="str">
            <v>23</v>
          </cell>
          <cell r="AC1773">
            <v>12</v>
          </cell>
          <cell r="AD1773">
            <v>12</v>
          </cell>
          <cell r="AE1773" t="str">
            <v>是</v>
          </cell>
          <cell r="AF1773" t="str">
            <v/>
          </cell>
          <cell r="AG1773" t="str">
            <v>价值宽带</v>
          </cell>
          <cell r="AH1773" t="str">
            <v>续本月</v>
          </cell>
          <cell r="AI1773" t="str">
            <v>是</v>
          </cell>
          <cell r="AO1773">
            <v>0</v>
          </cell>
          <cell r="AR1773" t="str">
            <v>简沙洲区</v>
          </cell>
        </row>
        <row r="1774">
          <cell r="F1774">
            <v>13450858653</v>
          </cell>
          <cell r="G1774" t="str">
            <v>13450858653</v>
          </cell>
          <cell r="H1774" t="str">
            <v>相明君</v>
          </cell>
          <cell r="I1774" t="str">
            <v>预付费东莞住宅新装或续费888元包年，带宽12M</v>
          </cell>
          <cell r="J1774">
            <v>888</v>
          </cell>
          <cell r="K1774">
            <v>888</v>
          </cell>
          <cell r="L1774" t="str">
            <v>2013-06-22</v>
          </cell>
          <cell r="M1774">
            <v>42178</v>
          </cell>
          <cell r="N1774" t="str">
            <v>2016-06-23</v>
          </cell>
          <cell r="O1774" t="str">
            <v>2015-06-22</v>
          </cell>
          <cell r="P1774" t="str">
            <v>宽带预付费</v>
          </cell>
          <cell r="Q1774" t="str">
            <v>续费</v>
          </cell>
          <cell r="R1774" t="str">
            <v>提前充值</v>
          </cell>
          <cell r="S1774" t="str">
            <v>家庭用户</v>
          </cell>
          <cell r="T1774" t="str">
            <v>FTTH</v>
          </cell>
          <cell r="U1774" t="str">
            <v>营业厅经理(NQYX01)</v>
          </cell>
          <cell r="V1774" t="str">
            <v>ZX厚街胡政</v>
          </cell>
          <cell r="W1774" t="str">
            <v>电商价值宽带营销</v>
          </cell>
          <cell r="X1774" t="str">
            <v>厚街区</v>
          </cell>
          <cell r="Y1774">
            <v>0</v>
          </cell>
          <cell r="Z1774">
            <v>0</v>
          </cell>
          <cell r="AA1774" t="str">
            <v>厚街区</v>
          </cell>
          <cell r="AB1774" t="str">
            <v>22</v>
          </cell>
          <cell r="AC1774">
            <v>12</v>
          </cell>
          <cell r="AD1774">
            <v>12</v>
          </cell>
          <cell r="AE1774" t="str">
            <v>是</v>
          </cell>
          <cell r="AF1774" t="str">
            <v/>
          </cell>
          <cell r="AG1774" t="str">
            <v>价值宽带</v>
          </cell>
          <cell r="AH1774" t="str">
            <v>续本月</v>
          </cell>
          <cell r="AI1774" t="str">
            <v>是</v>
          </cell>
          <cell r="AJ1774">
            <v>13450858653</v>
          </cell>
          <cell r="AO1774">
            <v>0</v>
          </cell>
          <cell r="AR1774" t="str">
            <v>简沙洲区</v>
          </cell>
        </row>
        <row r="1775">
          <cell r="F1775">
            <v>13688664422</v>
          </cell>
          <cell r="G1775" t="str">
            <v>13688664422</v>
          </cell>
          <cell r="H1775" t="str">
            <v>熊娟</v>
          </cell>
          <cell r="I1775" t="str">
            <v>预付费东莞住宅新装或续费888元包年，带宽12M</v>
          </cell>
          <cell r="J1775">
            <v>888</v>
          </cell>
          <cell r="K1775">
            <v>888</v>
          </cell>
          <cell r="L1775" t="str">
            <v>2014-07-29</v>
          </cell>
          <cell r="M1775">
            <v>42214</v>
          </cell>
          <cell r="N1775" t="str">
            <v>2016-07-29</v>
          </cell>
          <cell r="O1775" t="str">
            <v>2015-06-18</v>
          </cell>
          <cell r="P1775" t="str">
            <v>宽带预付费</v>
          </cell>
          <cell r="Q1775" t="str">
            <v>续费</v>
          </cell>
          <cell r="R1775" t="str">
            <v>提前充值</v>
          </cell>
          <cell r="S1775" t="str">
            <v>家庭用户</v>
          </cell>
          <cell r="T1775" t="str">
            <v>FTTH</v>
          </cell>
          <cell r="U1775" t="str">
            <v>谢如画(xierh)</v>
          </cell>
          <cell r="V1775" t="str">
            <v>ZX厚街邓洪威</v>
          </cell>
          <cell r="W1775" t="str">
            <v>电商价值宽带营销</v>
          </cell>
          <cell r="X1775" t="str">
            <v>厚街区</v>
          </cell>
          <cell r="Y1775">
            <v>0</v>
          </cell>
          <cell r="Z1775">
            <v>0</v>
          </cell>
          <cell r="AA1775" t="str">
            <v>厚街区</v>
          </cell>
          <cell r="AB1775" t="str">
            <v>18</v>
          </cell>
          <cell r="AC1775">
            <v>12</v>
          </cell>
          <cell r="AD1775">
            <v>12</v>
          </cell>
          <cell r="AE1775" t="str">
            <v>是</v>
          </cell>
          <cell r="AF1775" t="str">
            <v/>
          </cell>
          <cell r="AG1775" t="str">
            <v>价值宽带</v>
          </cell>
          <cell r="AH1775" t="str">
            <v>续后期</v>
          </cell>
          <cell r="AI1775" t="str">
            <v>否</v>
          </cell>
          <cell r="AO1775">
            <v>0</v>
          </cell>
          <cell r="AR1775" t="str">
            <v>简沙洲区</v>
          </cell>
        </row>
        <row r="1776">
          <cell r="F1776">
            <v>13713178619</v>
          </cell>
          <cell r="G1776" t="str">
            <v>13713178619</v>
          </cell>
          <cell r="H1776" t="str">
            <v>杨华</v>
          </cell>
          <cell r="I1776" t="str">
            <v>预付费东莞住宅新装或续费888元包年，带宽12M</v>
          </cell>
          <cell r="J1776">
            <v>888</v>
          </cell>
          <cell r="K1776">
            <v>888</v>
          </cell>
          <cell r="L1776" t="str">
            <v>2014-05-20</v>
          </cell>
          <cell r="M1776">
            <v>42144</v>
          </cell>
          <cell r="N1776" t="str">
            <v>2016-06-19</v>
          </cell>
          <cell r="O1776" t="str">
            <v>2015-06-19</v>
          </cell>
          <cell r="P1776" t="str">
            <v>宽带预付费</v>
          </cell>
          <cell r="Q1776" t="str">
            <v>续费</v>
          </cell>
          <cell r="R1776" t="str">
            <v>往月充值</v>
          </cell>
          <cell r="S1776" t="str">
            <v>家庭用户</v>
          </cell>
          <cell r="T1776" t="str">
            <v>FTTH</v>
          </cell>
          <cell r="U1776" t="str">
            <v>谢如画(xierh)</v>
          </cell>
          <cell r="V1776" t="str">
            <v>ZX厚街邓洪威</v>
          </cell>
          <cell r="W1776" t="str">
            <v>电商价值宽带营销</v>
          </cell>
          <cell r="X1776" t="str">
            <v>厚街区</v>
          </cell>
          <cell r="Y1776">
            <v>0</v>
          </cell>
          <cell r="Z1776">
            <v>0</v>
          </cell>
          <cell r="AA1776" t="str">
            <v>厚街区</v>
          </cell>
          <cell r="AB1776" t="str">
            <v>19</v>
          </cell>
          <cell r="AC1776">
            <v>12</v>
          </cell>
          <cell r="AD1776">
            <v>12</v>
          </cell>
          <cell r="AE1776" t="str">
            <v>是</v>
          </cell>
          <cell r="AF1776" t="str">
            <v/>
          </cell>
          <cell r="AG1776" t="str">
            <v>价值宽带</v>
          </cell>
          <cell r="AH1776" t="str">
            <v>续前期</v>
          </cell>
          <cell r="AI1776" t="str">
            <v>否</v>
          </cell>
          <cell r="AO1776">
            <v>0</v>
          </cell>
          <cell r="AR1776" t="str">
            <v>光润区</v>
          </cell>
        </row>
        <row r="1777">
          <cell r="F1777">
            <v>13827237680</v>
          </cell>
          <cell r="G1777" t="str">
            <v>13827237680</v>
          </cell>
          <cell r="H1777" t="str">
            <v>刘才秀</v>
          </cell>
          <cell r="I1777" t="str">
            <v>预付费东莞住宅新装或续费1088元包年，带宽10M</v>
          </cell>
          <cell r="J1777">
            <v>1088</v>
          </cell>
          <cell r="K1777">
            <v>1088</v>
          </cell>
          <cell r="L1777" t="str">
            <v>2014-05-25</v>
          </cell>
          <cell r="M1777">
            <v>42149</v>
          </cell>
          <cell r="N1777" t="str">
            <v>2016-06-20</v>
          </cell>
          <cell r="O1777" t="str">
            <v>2015-06-20</v>
          </cell>
          <cell r="P1777" t="str">
            <v>宽带预付费</v>
          </cell>
          <cell r="Q1777" t="str">
            <v>续费</v>
          </cell>
          <cell r="R1777" t="str">
            <v>往月充值</v>
          </cell>
          <cell r="S1777" t="str">
            <v>家庭用户</v>
          </cell>
          <cell r="T1777" t="str">
            <v>FTTH</v>
          </cell>
          <cell r="U1777" t="str">
            <v>谢如画(xierh)</v>
          </cell>
          <cell r="V1777" t="str">
            <v>ZX厚街张宏波</v>
          </cell>
          <cell r="W1777" t="str">
            <v>电商价值宽带营销</v>
          </cell>
          <cell r="X1777" t="str">
            <v>厚街区</v>
          </cell>
          <cell r="Y1777">
            <v>0</v>
          </cell>
          <cell r="Z1777">
            <v>0</v>
          </cell>
          <cell r="AA1777" t="str">
            <v>厚街区</v>
          </cell>
          <cell r="AB1777" t="str">
            <v>20</v>
          </cell>
          <cell r="AC1777">
            <v>10</v>
          </cell>
          <cell r="AD1777">
            <v>12</v>
          </cell>
          <cell r="AE1777" t="str">
            <v>是</v>
          </cell>
          <cell r="AF1777" t="str">
            <v/>
          </cell>
          <cell r="AG1777" t="str">
            <v>价值宽带</v>
          </cell>
          <cell r="AH1777" t="str">
            <v>续前期</v>
          </cell>
          <cell r="AI1777" t="str">
            <v>否</v>
          </cell>
          <cell r="AO1777">
            <v>0</v>
          </cell>
          <cell r="AR1777" t="str">
            <v>西联区</v>
          </cell>
        </row>
        <row r="1778">
          <cell r="F1778">
            <v>13711892139</v>
          </cell>
          <cell r="G1778" t="str">
            <v>13711892139</v>
          </cell>
          <cell r="H1778" t="str">
            <v>李传顺</v>
          </cell>
          <cell r="I1778" t="str">
            <v>预付费东莞住宅新装或续费1408元包2年，带宽12M</v>
          </cell>
          <cell r="J1778">
            <v>1408</v>
          </cell>
          <cell r="K1778">
            <v>1408</v>
          </cell>
          <cell r="L1778" t="str">
            <v>2013-06-20</v>
          </cell>
          <cell r="M1778">
            <v>42175</v>
          </cell>
          <cell r="N1778" t="str">
            <v>2017-06-20</v>
          </cell>
          <cell r="O1778" t="str">
            <v>2015-06-18</v>
          </cell>
          <cell r="P1778" t="str">
            <v>宽带预付费</v>
          </cell>
          <cell r="Q1778" t="str">
            <v>续费</v>
          </cell>
          <cell r="R1778" t="str">
            <v>提前充值</v>
          </cell>
          <cell r="S1778" t="str">
            <v>家庭用户</v>
          </cell>
          <cell r="T1778" t="str">
            <v>FTTH</v>
          </cell>
          <cell r="U1778" t="str">
            <v>王汝怡(wangry)</v>
          </cell>
          <cell r="V1778" t="str">
            <v>ZX虎门杜嘉明</v>
          </cell>
          <cell r="W1778" t="str">
            <v/>
          </cell>
          <cell r="X1778" t="str">
            <v>虎门区</v>
          </cell>
          <cell r="Y1778">
            <v>0</v>
          </cell>
          <cell r="Z1778">
            <v>0</v>
          </cell>
          <cell r="AA1778" t="str">
            <v>虎门区</v>
          </cell>
          <cell r="AB1778" t="str">
            <v>18</v>
          </cell>
          <cell r="AC1778">
            <v>12</v>
          </cell>
          <cell r="AD1778">
            <v>24</v>
          </cell>
          <cell r="AE1778" t="str">
            <v>是</v>
          </cell>
          <cell r="AF1778" t="str">
            <v/>
          </cell>
          <cell r="AG1778" t="str">
            <v>价值宽带</v>
          </cell>
          <cell r="AH1778" t="str">
            <v>续本月</v>
          </cell>
          <cell r="AI1778" t="str">
            <v>是</v>
          </cell>
          <cell r="AO1778">
            <v>0</v>
          </cell>
          <cell r="AR1778" t="str">
            <v>低涌区</v>
          </cell>
        </row>
        <row r="1779">
          <cell r="F1779">
            <v>13652637896</v>
          </cell>
          <cell r="G1779" t="str">
            <v>13652637896</v>
          </cell>
          <cell r="H1779" t="str">
            <v>詹大军</v>
          </cell>
          <cell r="I1779" t="str">
            <v>预付费东莞住宅新装或续费1088元包年，带宽20M</v>
          </cell>
          <cell r="J1779">
            <v>1088</v>
          </cell>
          <cell r="K1779">
            <v>1088</v>
          </cell>
          <cell r="L1779" t="str">
            <v>2013-06-22</v>
          </cell>
          <cell r="M1779">
            <v>42207</v>
          </cell>
          <cell r="N1779" t="str">
            <v>2016-07-22</v>
          </cell>
          <cell r="O1779" t="str">
            <v>2015-06-19</v>
          </cell>
          <cell r="P1779" t="str">
            <v>宽带预付费</v>
          </cell>
          <cell r="Q1779" t="str">
            <v>续费</v>
          </cell>
          <cell r="R1779" t="str">
            <v>提前充值</v>
          </cell>
          <cell r="S1779" t="str">
            <v>家庭用户</v>
          </cell>
          <cell r="T1779" t="str">
            <v>FTTH</v>
          </cell>
          <cell r="U1779" t="str">
            <v>谢如画(xierh)</v>
          </cell>
          <cell r="V1779" t="str">
            <v>ZX厚街胡政</v>
          </cell>
          <cell r="W1779" t="str">
            <v/>
          </cell>
          <cell r="X1779" t="str">
            <v>厚街区</v>
          </cell>
          <cell r="Y1779">
            <v>0</v>
          </cell>
          <cell r="Z1779">
            <v>0</v>
          </cell>
          <cell r="AA1779" t="str">
            <v>厚街区</v>
          </cell>
          <cell r="AB1779" t="str">
            <v>19</v>
          </cell>
          <cell r="AC1779">
            <v>20</v>
          </cell>
          <cell r="AD1779">
            <v>12</v>
          </cell>
          <cell r="AE1779" t="str">
            <v>是</v>
          </cell>
          <cell r="AF1779" t="str">
            <v/>
          </cell>
          <cell r="AG1779" t="str">
            <v>价值宽带</v>
          </cell>
          <cell r="AH1779" t="str">
            <v>续后期</v>
          </cell>
          <cell r="AI1779" t="str">
            <v>否</v>
          </cell>
          <cell r="AO1779">
            <v>0</v>
          </cell>
          <cell r="AR1779" t="str">
            <v>低涌区</v>
          </cell>
        </row>
        <row r="1780">
          <cell r="F1780">
            <v>13712668846</v>
          </cell>
          <cell r="G1780" t="str">
            <v>13712668846</v>
          </cell>
          <cell r="H1780" t="str">
            <v>宾东明</v>
          </cell>
          <cell r="I1780" t="str">
            <v>预付费东莞住宅新装或续费888元包年，带宽12M</v>
          </cell>
          <cell r="J1780">
            <v>888</v>
          </cell>
          <cell r="K1780">
            <v>888</v>
          </cell>
          <cell r="L1780" t="str">
            <v>2013-06-14</v>
          </cell>
          <cell r="M1780">
            <v>42170</v>
          </cell>
          <cell r="N1780" t="str">
            <v>2016-06-16</v>
          </cell>
          <cell r="O1780" t="str">
            <v>2015-06-16</v>
          </cell>
          <cell r="P1780" t="str">
            <v>宽带预付费</v>
          </cell>
          <cell r="Q1780" t="str">
            <v>续费</v>
          </cell>
          <cell r="R1780" t="str">
            <v>当月充值</v>
          </cell>
          <cell r="S1780" t="str">
            <v>家庭用户</v>
          </cell>
          <cell r="T1780" t="str">
            <v>FTTH</v>
          </cell>
          <cell r="U1780" t="str">
            <v>谢如画(xierh)</v>
          </cell>
          <cell r="V1780" t="str">
            <v>ZX厚街胡政</v>
          </cell>
          <cell r="W1780" t="str">
            <v>电商价值宽带营销</v>
          </cell>
          <cell r="X1780" t="str">
            <v>厚街区</v>
          </cell>
          <cell r="Y1780">
            <v>0</v>
          </cell>
          <cell r="Z1780">
            <v>0</v>
          </cell>
          <cell r="AA1780" t="str">
            <v>厚街区</v>
          </cell>
          <cell r="AB1780" t="str">
            <v>16</v>
          </cell>
          <cell r="AC1780">
            <v>12</v>
          </cell>
          <cell r="AD1780">
            <v>12</v>
          </cell>
          <cell r="AE1780" t="str">
            <v>是</v>
          </cell>
          <cell r="AF1780" t="str">
            <v/>
          </cell>
          <cell r="AG1780" t="str">
            <v>价值宽带</v>
          </cell>
          <cell r="AH1780" t="str">
            <v>续本月</v>
          </cell>
          <cell r="AI1780" t="str">
            <v>是</v>
          </cell>
          <cell r="AJ1780">
            <v>13712668846</v>
          </cell>
          <cell r="AO1780">
            <v>0</v>
          </cell>
          <cell r="AR1780" t="str">
            <v>西联区</v>
          </cell>
        </row>
        <row r="1781">
          <cell r="F1781">
            <v>13790219585</v>
          </cell>
          <cell r="G1781" t="str">
            <v>13790219585</v>
          </cell>
          <cell r="H1781" t="str">
            <v>东莞市东铁印刷机械有限公司</v>
          </cell>
          <cell r="I1781" t="str">
            <v>预付费东莞住宅新装或续费1088元包年，带宽10M</v>
          </cell>
          <cell r="J1781">
            <v>1088</v>
          </cell>
          <cell r="K1781">
            <v>1088</v>
          </cell>
          <cell r="L1781" t="str">
            <v>2013-06-20</v>
          </cell>
          <cell r="M1781">
            <v>42177</v>
          </cell>
          <cell r="N1781" t="str">
            <v>2016-06-22</v>
          </cell>
          <cell r="O1781" t="str">
            <v>2015-06-22</v>
          </cell>
          <cell r="P1781" t="str">
            <v>宽带预付费</v>
          </cell>
          <cell r="Q1781" t="str">
            <v>续费</v>
          </cell>
          <cell r="R1781" t="str">
            <v>提前充值</v>
          </cell>
          <cell r="S1781" t="str">
            <v>家庭用户</v>
          </cell>
          <cell r="T1781" t="str">
            <v>FTTH</v>
          </cell>
          <cell r="U1781" t="str">
            <v>营业厅经理(NQYX01)</v>
          </cell>
          <cell r="V1781" t="str">
            <v>ZX厚街胡政</v>
          </cell>
          <cell r="W1781" t="str">
            <v/>
          </cell>
          <cell r="X1781" t="str">
            <v>厚街区</v>
          </cell>
          <cell r="Y1781">
            <v>0</v>
          </cell>
          <cell r="Z1781">
            <v>0</v>
          </cell>
          <cell r="AA1781" t="str">
            <v>厚街区</v>
          </cell>
          <cell r="AB1781" t="str">
            <v>22</v>
          </cell>
          <cell r="AC1781">
            <v>10</v>
          </cell>
          <cell r="AD1781">
            <v>12</v>
          </cell>
          <cell r="AE1781" t="str">
            <v>是</v>
          </cell>
          <cell r="AF1781" t="str">
            <v/>
          </cell>
          <cell r="AG1781" t="str">
            <v>价值宽带</v>
          </cell>
          <cell r="AH1781" t="str">
            <v>续本月</v>
          </cell>
          <cell r="AI1781" t="str">
            <v>是</v>
          </cell>
          <cell r="AJ1781">
            <v>13790219585</v>
          </cell>
          <cell r="AO1781">
            <v>0</v>
          </cell>
          <cell r="AR1781" t="str">
            <v>牛鼓区</v>
          </cell>
        </row>
        <row r="1782">
          <cell r="F1782">
            <v>13794846100</v>
          </cell>
          <cell r="G1782" t="str">
            <v>13794846100</v>
          </cell>
          <cell r="H1782" t="str">
            <v>岳贵强</v>
          </cell>
          <cell r="I1782" t="str">
            <v>预付费东莞住宅新装或续费1398元包年，带宽20M</v>
          </cell>
          <cell r="J1782">
            <v>1398</v>
          </cell>
          <cell r="K1782">
            <v>1398</v>
          </cell>
          <cell r="L1782" t="str">
            <v>2013-08-14</v>
          </cell>
          <cell r="M1782">
            <v>42230</v>
          </cell>
          <cell r="N1782" t="str">
            <v>2016-08-14</v>
          </cell>
          <cell r="O1782" t="str">
            <v>2015-06-15</v>
          </cell>
          <cell r="P1782" t="str">
            <v>宽带预付费</v>
          </cell>
          <cell r="Q1782" t="str">
            <v>续费</v>
          </cell>
          <cell r="R1782" t="str">
            <v>提前充值</v>
          </cell>
          <cell r="S1782" t="str">
            <v>家庭用户</v>
          </cell>
          <cell r="T1782" t="str">
            <v>FTTH</v>
          </cell>
          <cell r="U1782" t="str">
            <v>谢如画(xierh)</v>
          </cell>
          <cell r="V1782" t="str">
            <v>ZX厚街胡政</v>
          </cell>
          <cell r="W1782" t="str">
            <v>(非)</v>
          </cell>
          <cell r="X1782" t="str">
            <v>厚街区</v>
          </cell>
          <cell r="Y1782">
            <v>0</v>
          </cell>
          <cell r="Z1782">
            <v>0</v>
          </cell>
          <cell r="AA1782" t="str">
            <v>厚街区</v>
          </cell>
          <cell r="AB1782" t="str">
            <v>15</v>
          </cell>
          <cell r="AC1782">
            <v>20</v>
          </cell>
          <cell r="AD1782">
            <v>12</v>
          </cell>
          <cell r="AE1782" t="str">
            <v>是</v>
          </cell>
          <cell r="AF1782" t="str">
            <v/>
          </cell>
          <cell r="AG1782" t="str">
            <v>价值宽带</v>
          </cell>
          <cell r="AH1782" t="str">
            <v>续后期</v>
          </cell>
          <cell r="AI1782" t="str">
            <v>否</v>
          </cell>
          <cell r="AO1782">
            <v>0</v>
          </cell>
          <cell r="AR1782" t="str">
            <v>国信区</v>
          </cell>
        </row>
        <row r="1783">
          <cell r="F1783">
            <v>13424601090</v>
          </cell>
          <cell r="G1783" t="str">
            <v>13424601090</v>
          </cell>
          <cell r="H1783" t="str">
            <v>周海文</v>
          </cell>
          <cell r="I1783" t="str">
            <v>预付费东莞住宅新装或续费1408元包2年，带宽12M</v>
          </cell>
          <cell r="J1783">
            <v>1408</v>
          </cell>
          <cell r="K1783">
            <v>1408</v>
          </cell>
          <cell r="L1783" t="str">
            <v>2012-02-24</v>
          </cell>
          <cell r="M1783">
            <v>42175</v>
          </cell>
          <cell r="N1783" t="str">
            <v>2017-06-21</v>
          </cell>
          <cell r="O1783" t="str">
            <v>2015-06-21</v>
          </cell>
          <cell r="P1783" t="str">
            <v>宽带预付费</v>
          </cell>
          <cell r="Q1783" t="str">
            <v>续费</v>
          </cell>
          <cell r="R1783" t="str">
            <v>往月充值</v>
          </cell>
          <cell r="S1783" t="str">
            <v>家庭用户</v>
          </cell>
          <cell r="T1783" t="str">
            <v>FTTH</v>
          </cell>
          <cell r="U1783" t="str">
            <v>营业厅经理(NQYX01)</v>
          </cell>
          <cell r="V1783" t="str">
            <v>ZX厚街胡政</v>
          </cell>
          <cell r="W1783" t="str">
            <v>电商价值宽带营销</v>
          </cell>
          <cell r="X1783" t="str">
            <v>厚街区</v>
          </cell>
          <cell r="Y1783">
            <v>0</v>
          </cell>
          <cell r="Z1783">
            <v>0</v>
          </cell>
          <cell r="AA1783" t="str">
            <v>厚街区</v>
          </cell>
          <cell r="AB1783" t="str">
            <v>21</v>
          </cell>
          <cell r="AC1783">
            <v>12</v>
          </cell>
          <cell r="AD1783">
            <v>24</v>
          </cell>
          <cell r="AE1783" t="str">
            <v>是</v>
          </cell>
          <cell r="AF1783" t="str">
            <v/>
          </cell>
          <cell r="AG1783" t="str">
            <v>价值宽带</v>
          </cell>
          <cell r="AH1783" t="str">
            <v>续本月</v>
          </cell>
          <cell r="AI1783" t="str">
            <v>是</v>
          </cell>
          <cell r="AJ1783">
            <v>13424601090</v>
          </cell>
          <cell r="AO1783">
            <v>0</v>
          </cell>
          <cell r="AR1783" t="str">
            <v>富民区</v>
          </cell>
        </row>
        <row r="1784">
          <cell r="F1784">
            <v>13798880394</v>
          </cell>
          <cell r="G1784" t="str">
            <v>13798880394</v>
          </cell>
          <cell r="H1784" t="str">
            <v>叶会雄</v>
          </cell>
          <cell r="I1784" t="str">
            <v>预付费东莞住宅新装或续费768元包年，带宽4M</v>
          </cell>
          <cell r="J1784">
            <v>768</v>
          </cell>
          <cell r="K1784">
            <v>768</v>
          </cell>
          <cell r="L1784" t="str">
            <v>2009-07-09</v>
          </cell>
          <cell r="M1784">
            <v>42173</v>
          </cell>
          <cell r="N1784" t="str">
            <v>2016-06-19</v>
          </cell>
          <cell r="O1784" t="str">
            <v>2015-06-19</v>
          </cell>
          <cell r="P1784" t="str">
            <v>宽带预付费</v>
          </cell>
          <cell r="Q1784" t="str">
            <v>续费</v>
          </cell>
          <cell r="R1784" t="str">
            <v>当月充值</v>
          </cell>
          <cell r="S1784" t="str">
            <v>家庭用户</v>
          </cell>
          <cell r="T1784" t="str">
            <v>FTTH</v>
          </cell>
          <cell r="U1784" t="str">
            <v>谢如画(xierh)</v>
          </cell>
          <cell r="V1784" t="str">
            <v>ZX厚街胡政</v>
          </cell>
          <cell r="W1784" t="str">
            <v>电商价值宽带营销</v>
          </cell>
          <cell r="X1784" t="str">
            <v>厚街区</v>
          </cell>
          <cell r="Y1784">
            <v>0</v>
          </cell>
          <cell r="Z1784">
            <v>0</v>
          </cell>
          <cell r="AA1784" t="str">
            <v>厚街区</v>
          </cell>
          <cell r="AB1784" t="str">
            <v>19</v>
          </cell>
          <cell r="AC1784">
            <v>4</v>
          </cell>
          <cell r="AD1784">
            <v>12</v>
          </cell>
          <cell r="AE1784" t="str">
            <v>是</v>
          </cell>
          <cell r="AF1784" t="str">
            <v/>
          </cell>
          <cell r="AG1784" t="str">
            <v>否</v>
          </cell>
          <cell r="AH1784" t="str">
            <v>续本月</v>
          </cell>
          <cell r="AI1784" t="str">
            <v>是</v>
          </cell>
          <cell r="AJ1784">
            <v>13798880394</v>
          </cell>
          <cell r="AO1784">
            <v>0</v>
          </cell>
          <cell r="AR1784" t="str">
            <v>简沙洲区</v>
          </cell>
        </row>
        <row r="1785">
          <cell r="F1785" t="str">
            <v>dgdc90060737</v>
          </cell>
          <cell r="G1785" t="str">
            <v>dgdc90060737</v>
          </cell>
          <cell r="H1785" t="str">
            <v>张韧</v>
          </cell>
          <cell r="I1785" t="str">
            <v>预付费东莞住宅新装或续费888元包年，带宽12M</v>
          </cell>
          <cell r="J1785">
            <v>888</v>
          </cell>
          <cell r="K1785">
            <v>888</v>
          </cell>
          <cell r="L1785" t="str">
            <v>2011-04-26</v>
          </cell>
          <cell r="M1785">
            <v>42181</v>
          </cell>
          <cell r="N1785" t="str">
            <v>2016-06-26</v>
          </cell>
          <cell r="O1785" t="str">
            <v>2015-06-23</v>
          </cell>
          <cell r="P1785" t="str">
            <v>宽带预付费</v>
          </cell>
          <cell r="Q1785" t="str">
            <v>续费</v>
          </cell>
          <cell r="R1785" t="str">
            <v>当月充值</v>
          </cell>
          <cell r="S1785" t="str">
            <v>家庭用户</v>
          </cell>
          <cell r="T1785" t="str">
            <v>FTTH</v>
          </cell>
          <cell r="U1785" t="str">
            <v>谢如画(xierh)</v>
          </cell>
          <cell r="V1785" t="str">
            <v>ZX厚街胡政</v>
          </cell>
          <cell r="W1785" t="str">
            <v>电商价值宽带营销</v>
          </cell>
          <cell r="X1785" t="str">
            <v>厚街区</v>
          </cell>
          <cell r="Y1785">
            <v>0</v>
          </cell>
          <cell r="Z1785">
            <v>0</v>
          </cell>
          <cell r="AA1785" t="str">
            <v>厚街区</v>
          </cell>
          <cell r="AB1785" t="str">
            <v>23</v>
          </cell>
          <cell r="AC1785">
            <v>12</v>
          </cell>
          <cell r="AD1785">
            <v>12</v>
          </cell>
          <cell r="AE1785" t="str">
            <v>是</v>
          </cell>
          <cell r="AF1785" t="str">
            <v/>
          </cell>
          <cell r="AG1785" t="str">
            <v>价值宽带</v>
          </cell>
          <cell r="AH1785" t="str">
            <v>续本月</v>
          </cell>
          <cell r="AI1785" t="str">
            <v>是</v>
          </cell>
          <cell r="AJ1785" t="str">
            <v>dgdc90060737</v>
          </cell>
          <cell r="AO1785">
            <v>0</v>
          </cell>
          <cell r="AR1785" t="str">
            <v>简沙洲区</v>
          </cell>
        </row>
        <row r="1786">
          <cell r="F1786">
            <v>13580726643</v>
          </cell>
          <cell r="G1786" t="str">
            <v>13580726643</v>
          </cell>
          <cell r="H1786" t="str">
            <v>任震</v>
          </cell>
          <cell r="I1786" t="str">
            <v>预付费东莞住宅新装或续费888元包年，带宽12M</v>
          </cell>
          <cell r="J1786">
            <v>888</v>
          </cell>
          <cell r="K1786">
            <v>888</v>
          </cell>
          <cell r="L1786" t="str">
            <v>2013-06-30</v>
          </cell>
          <cell r="M1786">
            <v>42185</v>
          </cell>
          <cell r="N1786" t="str">
            <v>2016-06-30</v>
          </cell>
          <cell r="O1786" t="str">
            <v>2015-06-17</v>
          </cell>
          <cell r="P1786" t="str">
            <v>宽带预付费</v>
          </cell>
          <cell r="Q1786" t="str">
            <v>续费</v>
          </cell>
          <cell r="R1786" t="str">
            <v>提前充值</v>
          </cell>
          <cell r="S1786" t="str">
            <v>家庭用户</v>
          </cell>
          <cell r="T1786" t="str">
            <v>FTTH</v>
          </cell>
          <cell r="U1786" t="str">
            <v>王汝怡(wangry)</v>
          </cell>
          <cell r="V1786" t="str">
            <v>ZX虎门焦慧君</v>
          </cell>
          <cell r="W1786" t="str">
            <v>电商价值宽带营销</v>
          </cell>
          <cell r="X1786" t="str">
            <v>虎门区</v>
          </cell>
          <cell r="Y1786">
            <v>0</v>
          </cell>
          <cell r="Z1786">
            <v>0</v>
          </cell>
          <cell r="AA1786" t="str">
            <v>虎门区</v>
          </cell>
          <cell r="AB1786" t="str">
            <v>17</v>
          </cell>
          <cell r="AC1786">
            <v>12</v>
          </cell>
          <cell r="AD1786">
            <v>12</v>
          </cell>
          <cell r="AE1786" t="str">
            <v>是</v>
          </cell>
          <cell r="AF1786" t="str">
            <v/>
          </cell>
          <cell r="AG1786" t="str">
            <v>价值宽带</v>
          </cell>
          <cell r="AH1786" t="str">
            <v>续本月</v>
          </cell>
          <cell r="AI1786" t="str">
            <v>是</v>
          </cell>
          <cell r="AJ1786">
            <v>13580726643</v>
          </cell>
          <cell r="AO1786">
            <v>0</v>
          </cell>
          <cell r="AR1786" t="str">
            <v>三阳区</v>
          </cell>
        </row>
        <row r="1787">
          <cell r="F1787">
            <v>13620187212</v>
          </cell>
          <cell r="G1787" t="str">
            <v>13620187212</v>
          </cell>
          <cell r="H1787" t="str">
            <v>吴少强</v>
          </cell>
          <cell r="I1787" t="str">
            <v>预付费东莞住宅新装3600元包年100M（炫100）</v>
          </cell>
          <cell r="J1787">
            <v>3600</v>
          </cell>
          <cell r="K1787">
            <v>3600</v>
          </cell>
          <cell r="L1787" t="str">
            <v>2014-06-19</v>
          </cell>
          <cell r="M1787">
            <v>42174</v>
          </cell>
          <cell r="N1787" t="str">
            <v>2016-06-23</v>
          </cell>
          <cell r="O1787" t="str">
            <v>2015-06-23</v>
          </cell>
          <cell r="P1787" t="str">
            <v>宽带预付费</v>
          </cell>
          <cell r="Q1787" t="str">
            <v>续费</v>
          </cell>
          <cell r="R1787" t="str">
            <v>往月充值</v>
          </cell>
          <cell r="S1787" t="str">
            <v>家庭用户</v>
          </cell>
          <cell r="T1787" t="str">
            <v>FTTH</v>
          </cell>
          <cell r="U1787" t="str">
            <v>王汝怡(wangry)</v>
          </cell>
          <cell r="V1787" t="str">
            <v>ZX虎门杜嘉明</v>
          </cell>
          <cell r="W1787" t="str">
            <v/>
          </cell>
          <cell r="X1787" t="str">
            <v>虎门区</v>
          </cell>
          <cell r="Y1787">
            <v>0</v>
          </cell>
          <cell r="Z1787">
            <v>0</v>
          </cell>
          <cell r="AA1787" t="str">
            <v>虎门区</v>
          </cell>
          <cell r="AB1787" t="str">
            <v>23</v>
          </cell>
          <cell r="AC1787">
            <v>100</v>
          </cell>
          <cell r="AD1787">
            <v>12</v>
          </cell>
          <cell r="AE1787" t="str">
            <v>是</v>
          </cell>
          <cell r="AF1787" t="str">
            <v/>
          </cell>
          <cell r="AG1787" t="str">
            <v>精品宽带</v>
          </cell>
          <cell r="AH1787" t="str">
            <v>续本月</v>
          </cell>
          <cell r="AI1787" t="str">
            <v>是</v>
          </cell>
          <cell r="AJ1787">
            <v>13620187212</v>
          </cell>
          <cell r="AO1787">
            <v>0</v>
          </cell>
          <cell r="AR1787" t="str">
            <v>骏景区</v>
          </cell>
        </row>
        <row r="1788">
          <cell r="F1788">
            <v>13669887212</v>
          </cell>
          <cell r="G1788" t="str">
            <v>13669887212</v>
          </cell>
          <cell r="H1788" t="str">
            <v>关东生</v>
          </cell>
          <cell r="I1788" t="str">
            <v>预付费东莞住宅新装或续费680元包年，带宽4M</v>
          </cell>
          <cell r="J1788">
            <v>680</v>
          </cell>
          <cell r="K1788">
            <v>680</v>
          </cell>
          <cell r="L1788" t="str">
            <v>2008-11-07</v>
          </cell>
          <cell r="M1788">
            <v>42175</v>
          </cell>
          <cell r="N1788" t="str">
            <v>2016-06-20</v>
          </cell>
          <cell r="O1788" t="str">
            <v>2015-06-20</v>
          </cell>
          <cell r="P1788" t="str">
            <v>宽带预付费</v>
          </cell>
          <cell r="Q1788" t="str">
            <v>续费</v>
          </cell>
          <cell r="R1788" t="str">
            <v>提前充值</v>
          </cell>
          <cell r="S1788" t="str">
            <v>家庭用户</v>
          </cell>
          <cell r="T1788" t="str">
            <v>FTTH</v>
          </cell>
          <cell r="U1788" t="str">
            <v>王汝怡(wangry)</v>
          </cell>
          <cell r="V1788" t="str">
            <v>ZX虎门陈亚贤</v>
          </cell>
          <cell r="W1788" t="str">
            <v>电商价值宽带营销</v>
          </cell>
          <cell r="X1788" t="str">
            <v>虎门区</v>
          </cell>
          <cell r="Y1788">
            <v>0</v>
          </cell>
          <cell r="Z1788">
            <v>0</v>
          </cell>
          <cell r="AA1788" t="str">
            <v>虎门区</v>
          </cell>
          <cell r="AB1788" t="str">
            <v>20</v>
          </cell>
          <cell r="AC1788">
            <v>4</v>
          </cell>
          <cell r="AD1788">
            <v>12</v>
          </cell>
          <cell r="AE1788" t="str">
            <v>是</v>
          </cell>
          <cell r="AF1788" t="str">
            <v/>
          </cell>
          <cell r="AG1788" t="str">
            <v>否</v>
          </cell>
          <cell r="AH1788" t="str">
            <v>续本月</v>
          </cell>
          <cell r="AI1788" t="str">
            <v>是</v>
          </cell>
          <cell r="AJ1788">
            <v>13669887212</v>
          </cell>
          <cell r="AO1788">
            <v>0</v>
          </cell>
          <cell r="AR1788" t="str">
            <v>三阳区</v>
          </cell>
        </row>
        <row r="1789">
          <cell r="F1789">
            <v>13712688950</v>
          </cell>
          <cell r="G1789" t="str">
            <v>13712688950</v>
          </cell>
          <cell r="H1789" t="str">
            <v>张献</v>
          </cell>
          <cell r="I1789" t="str">
            <v>预付费东莞住宅新装或续费888元包年，带宽12M</v>
          </cell>
          <cell r="J1789">
            <v>888</v>
          </cell>
          <cell r="K1789">
            <v>888</v>
          </cell>
          <cell r="L1789" t="str">
            <v>2008-09-17</v>
          </cell>
          <cell r="M1789">
            <v>42184</v>
          </cell>
          <cell r="N1789" t="str">
            <v>2016-06-29</v>
          </cell>
          <cell r="O1789" t="str">
            <v>2015-06-17</v>
          </cell>
          <cell r="P1789" t="str">
            <v>宽带预付费</v>
          </cell>
          <cell r="Q1789" t="str">
            <v>续费</v>
          </cell>
          <cell r="R1789" t="str">
            <v>提前充值</v>
          </cell>
          <cell r="S1789" t="str">
            <v>家庭用户</v>
          </cell>
          <cell r="T1789" t="str">
            <v>FTTH</v>
          </cell>
          <cell r="U1789" t="str">
            <v>王汝怡(wangry)</v>
          </cell>
          <cell r="V1789" t="str">
            <v>ZX虎门罗灿坤</v>
          </cell>
          <cell r="W1789" t="str">
            <v>电商价值宽带营销</v>
          </cell>
          <cell r="X1789" t="str">
            <v>虎门区</v>
          </cell>
          <cell r="Y1789">
            <v>0</v>
          </cell>
          <cell r="Z1789">
            <v>0</v>
          </cell>
          <cell r="AA1789" t="str">
            <v>虎门区</v>
          </cell>
          <cell r="AB1789" t="str">
            <v>17</v>
          </cell>
          <cell r="AC1789">
            <v>12</v>
          </cell>
          <cell r="AD1789">
            <v>12</v>
          </cell>
          <cell r="AE1789" t="str">
            <v>是</v>
          </cell>
          <cell r="AF1789" t="str">
            <v/>
          </cell>
          <cell r="AG1789" t="str">
            <v>价值宽带</v>
          </cell>
          <cell r="AH1789" t="str">
            <v>续本月</v>
          </cell>
          <cell r="AI1789" t="str">
            <v>是</v>
          </cell>
          <cell r="AJ1789">
            <v>13712688950</v>
          </cell>
          <cell r="AO1789">
            <v>0</v>
          </cell>
          <cell r="AR1789" t="str">
            <v>东力区</v>
          </cell>
        </row>
        <row r="1790">
          <cell r="F1790">
            <v>13798901981</v>
          </cell>
          <cell r="G1790" t="str">
            <v>13798901981</v>
          </cell>
          <cell r="H1790" t="str">
            <v>李会治</v>
          </cell>
          <cell r="I1790" t="str">
            <v>预付费东莞住宅新装或续费888元包年，带宽12M</v>
          </cell>
          <cell r="J1790">
            <v>888</v>
          </cell>
          <cell r="K1790">
            <v>888</v>
          </cell>
          <cell r="L1790" t="str">
            <v>2013-07-02</v>
          </cell>
          <cell r="M1790">
            <v>42187</v>
          </cell>
          <cell r="N1790" t="str">
            <v>2016-07-02</v>
          </cell>
          <cell r="O1790" t="str">
            <v>2015-06-18</v>
          </cell>
          <cell r="P1790" t="str">
            <v>宽带预付费</v>
          </cell>
          <cell r="Q1790" t="str">
            <v>续费</v>
          </cell>
          <cell r="R1790" t="str">
            <v>提前充值</v>
          </cell>
          <cell r="S1790" t="str">
            <v>家庭用户</v>
          </cell>
          <cell r="T1790" t="str">
            <v>FTTH</v>
          </cell>
          <cell r="U1790" t="str">
            <v>王汝怡(wangry)</v>
          </cell>
          <cell r="V1790" t="str">
            <v>ZX虎门罗灿坤</v>
          </cell>
          <cell r="W1790" t="str">
            <v/>
          </cell>
          <cell r="X1790" t="str">
            <v>虎门区</v>
          </cell>
          <cell r="Y1790">
            <v>0</v>
          </cell>
          <cell r="Z1790">
            <v>0</v>
          </cell>
          <cell r="AA1790" t="str">
            <v>虎门区</v>
          </cell>
          <cell r="AB1790" t="str">
            <v>18</v>
          </cell>
          <cell r="AC1790">
            <v>12</v>
          </cell>
          <cell r="AD1790">
            <v>12</v>
          </cell>
          <cell r="AE1790" t="str">
            <v>是</v>
          </cell>
          <cell r="AF1790" t="str">
            <v/>
          </cell>
          <cell r="AG1790" t="str">
            <v>价值宽带</v>
          </cell>
          <cell r="AH1790" t="str">
            <v>续后期</v>
          </cell>
          <cell r="AI1790" t="str">
            <v>否</v>
          </cell>
          <cell r="AO1790">
            <v>0</v>
          </cell>
          <cell r="AR1790" t="str">
            <v>骏景区</v>
          </cell>
        </row>
        <row r="1791">
          <cell r="F1791">
            <v>13922914682</v>
          </cell>
          <cell r="G1791" t="str">
            <v>13922914682</v>
          </cell>
          <cell r="H1791" t="str">
            <v>蔡高中</v>
          </cell>
          <cell r="I1791" t="str">
            <v>预付费东莞住宅新装或续费888元包年，带宽12M</v>
          </cell>
          <cell r="J1791">
            <v>888</v>
          </cell>
          <cell r="K1791">
            <v>888</v>
          </cell>
          <cell r="L1791" t="str">
            <v>2010-06-21</v>
          </cell>
          <cell r="M1791">
            <v>42214</v>
          </cell>
          <cell r="N1791" t="str">
            <v>2016-07-29</v>
          </cell>
          <cell r="O1791" t="str">
            <v>2015-06-23</v>
          </cell>
          <cell r="P1791" t="str">
            <v>宽带预付费</v>
          </cell>
          <cell r="Q1791" t="str">
            <v>续费</v>
          </cell>
          <cell r="R1791" t="str">
            <v>提前充值</v>
          </cell>
          <cell r="S1791" t="str">
            <v>家庭用户</v>
          </cell>
          <cell r="T1791" t="str">
            <v>FTTH</v>
          </cell>
          <cell r="U1791" t="str">
            <v>王汝怡(wangry)</v>
          </cell>
          <cell r="V1791" t="str">
            <v>ZX虎门张国涛</v>
          </cell>
          <cell r="W1791" t="str">
            <v>电商价值宽带营销</v>
          </cell>
          <cell r="X1791" t="str">
            <v>虎门区</v>
          </cell>
          <cell r="Y1791">
            <v>0</v>
          </cell>
          <cell r="Z1791">
            <v>0</v>
          </cell>
          <cell r="AA1791" t="str">
            <v>虎门区</v>
          </cell>
          <cell r="AB1791" t="str">
            <v>23</v>
          </cell>
          <cell r="AC1791">
            <v>12</v>
          </cell>
          <cell r="AD1791">
            <v>12</v>
          </cell>
          <cell r="AE1791" t="str">
            <v>是</v>
          </cell>
          <cell r="AF1791" t="str">
            <v/>
          </cell>
          <cell r="AG1791" t="str">
            <v>价值宽带</v>
          </cell>
          <cell r="AH1791" t="str">
            <v>续后期</v>
          </cell>
          <cell r="AI1791" t="str">
            <v>否</v>
          </cell>
          <cell r="AO1791">
            <v>0</v>
          </cell>
          <cell r="AR1791" t="str">
            <v>中心区</v>
          </cell>
        </row>
        <row r="1792">
          <cell r="F1792">
            <v>13929411621</v>
          </cell>
          <cell r="G1792" t="str">
            <v>13929411621</v>
          </cell>
          <cell r="H1792" t="str">
            <v>李华明</v>
          </cell>
          <cell r="I1792" t="str">
            <v>预付费东莞住宅新装或续费1408元包2年，带宽12M</v>
          </cell>
          <cell r="J1792">
            <v>1408</v>
          </cell>
          <cell r="K1792">
            <v>1408</v>
          </cell>
          <cell r="L1792" t="str">
            <v>2013-06-17</v>
          </cell>
          <cell r="M1792">
            <v>42176</v>
          </cell>
          <cell r="N1792" t="str">
            <v>2017-06-21</v>
          </cell>
          <cell r="O1792" t="str">
            <v>2015-06-18</v>
          </cell>
          <cell r="P1792" t="str">
            <v>宽带预付费</v>
          </cell>
          <cell r="Q1792" t="str">
            <v>续费</v>
          </cell>
          <cell r="R1792" t="str">
            <v>提前充值</v>
          </cell>
          <cell r="S1792" t="str">
            <v>家庭用户</v>
          </cell>
          <cell r="T1792" t="str">
            <v>FTTH</v>
          </cell>
          <cell r="U1792" t="str">
            <v>王汝怡(wangry)</v>
          </cell>
          <cell r="V1792" t="str">
            <v>ZX虎门王秋焕</v>
          </cell>
          <cell r="W1792" t="str">
            <v>电商价值宽带营销</v>
          </cell>
          <cell r="X1792" t="str">
            <v>虎门区</v>
          </cell>
          <cell r="Y1792">
            <v>0</v>
          </cell>
          <cell r="Z1792">
            <v>0</v>
          </cell>
          <cell r="AA1792" t="str">
            <v>虎门区</v>
          </cell>
          <cell r="AB1792" t="str">
            <v>18</v>
          </cell>
          <cell r="AC1792">
            <v>12</v>
          </cell>
          <cell r="AD1792">
            <v>24</v>
          </cell>
          <cell r="AE1792" t="str">
            <v>是</v>
          </cell>
          <cell r="AF1792" t="str">
            <v/>
          </cell>
          <cell r="AG1792" t="str">
            <v>价值宽带</v>
          </cell>
          <cell r="AH1792" t="str">
            <v>续本月</v>
          </cell>
          <cell r="AI1792" t="str">
            <v>是</v>
          </cell>
          <cell r="AJ1792">
            <v>13929411621</v>
          </cell>
          <cell r="AO1792">
            <v>0</v>
          </cell>
          <cell r="AR1792" t="str">
            <v>樟新区</v>
          </cell>
        </row>
        <row r="1793">
          <cell r="F1793">
            <v>15016833448</v>
          </cell>
          <cell r="G1793" t="str">
            <v>15016833448</v>
          </cell>
          <cell r="H1793" t="str">
            <v>蒋志恒</v>
          </cell>
          <cell r="I1793" t="str">
            <v>预付费东莞住宅新装或续费888元包年，带宽12M</v>
          </cell>
          <cell r="J1793">
            <v>888</v>
          </cell>
          <cell r="K1793">
            <v>888</v>
          </cell>
          <cell r="L1793" t="str">
            <v>2014-07-22</v>
          </cell>
          <cell r="M1793">
            <v>42207</v>
          </cell>
          <cell r="N1793" t="str">
            <v>2016-07-22</v>
          </cell>
          <cell r="O1793" t="str">
            <v>2015-06-19</v>
          </cell>
          <cell r="P1793" t="str">
            <v>宽带预付费</v>
          </cell>
          <cell r="Q1793" t="str">
            <v>续费</v>
          </cell>
          <cell r="R1793" t="str">
            <v>提前充值</v>
          </cell>
          <cell r="S1793" t="str">
            <v>家庭用户</v>
          </cell>
          <cell r="T1793" t="str">
            <v>FTTH</v>
          </cell>
          <cell r="U1793" t="str">
            <v>王汝怡(wangry)</v>
          </cell>
          <cell r="V1793" t="str">
            <v>ZX虎门陈伟娣</v>
          </cell>
          <cell r="W1793" t="str">
            <v/>
          </cell>
          <cell r="X1793" t="str">
            <v>虎门区</v>
          </cell>
          <cell r="Y1793">
            <v>0</v>
          </cell>
          <cell r="Z1793">
            <v>0</v>
          </cell>
          <cell r="AA1793" t="str">
            <v>虎门区</v>
          </cell>
          <cell r="AB1793" t="str">
            <v>19</v>
          </cell>
          <cell r="AC1793">
            <v>12</v>
          </cell>
          <cell r="AD1793">
            <v>12</v>
          </cell>
          <cell r="AE1793" t="str">
            <v>是</v>
          </cell>
          <cell r="AF1793" t="str">
            <v/>
          </cell>
          <cell r="AG1793" t="str">
            <v>价值宽带</v>
          </cell>
          <cell r="AH1793" t="str">
            <v>续后期</v>
          </cell>
          <cell r="AI1793" t="str">
            <v>否</v>
          </cell>
          <cell r="AO1793">
            <v>0</v>
          </cell>
          <cell r="AR1793" t="str">
            <v>中心区</v>
          </cell>
        </row>
        <row r="1794">
          <cell r="F1794">
            <v>15820918534</v>
          </cell>
          <cell r="G1794" t="str">
            <v>15820918534</v>
          </cell>
          <cell r="H1794" t="str">
            <v>李春莉</v>
          </cell>
          <cell r="I1794" t="str">
            <v>预付费东莞住宅新装或续费888元包年，带宽12M</v>
          </cell>
          <cell r="J1794">
            <v>888</v>
          </cell>
          <cell r="K1794">
            <v>888</v>
          </cell>
          <cell r="L1794" t="str">
            <v>2014-06-11</v>
          </cell>
          <cell r="M1794">
            <v>42166</v>
          </cell>
          <cell r="N1794" t="str">
            <v>2016-06-15</v>
          </cell>
          <cell r="O1794" t="str">
            <v>2015-06-15</v>
          </cell>
          <cell r="P1794" t="str">
            <v>宽带预付费</v>
          </cell>
          <cell r="Q1794" t="str">
            <v>续费</v>
          </cell>
          <cell r="R1794" t="str">
            <v>往月充值</v>
          </cell>
          <cell r="S1794" t="str">
            <v>家庭用户</v>
          </cell>
          <cell r="T1794" t="str">
            <v>FTTH</v>
          </cell>
          <cell r="U1794" t="str">
            <v>王汝怡(wangry)</v>
          </cell>
          <cell r="V1794" t="str">
            <v>ZX虎门林伟文</v>
          </cell>
          <cell r="W1794" t="str">
            <v>电商价值宽带营销</v>
          </cell>
          <cell r="X1794" t="str">
            <v>虎门区</v>
          </cell>
          <cell r="Y1794">
            <v>0</v>
          </cell>
          <cell r="Z1794">
            <v>0</v>
          </cell>
          <cell r="AA1794" t="str">
            <v>虎门区</v>
          </cell>
          <cell r="AB1794" t="str">
            <v>15</v>
          </cell>
          <cell r="AC1794">
            <v>12</v>
          </cell>
          <cell r="AD1794">
            <v>12</v>
          </cell>
          <cell r="AE1794" t="str">
            <v>是</v>
          </cell>
          <cell r="AF1794" t="str">
            <v/>
          </cell>
          <cell r="AG1794" t="str">
            <v>价值宽带</v>
          </cell>
          <cell r="AH1794" t="str">
            <v>续本月</v>
          </cell>
          <cell r="AI1794" t="str">
            <v>是</v>
          </cell>
          <cell r="AJ1794">
            <v>15820918534</v>
          </cell>
          <cell r="AO1794">
            <v>0</v>
          </cell>
          <cell r="AR1794" t="str">
            <v>银湖区</v>
          </cell>
        </row>
        <row r="1795">
          <cell r="F1795">
            <v>15916783857</v>
          </cell>
          <cell r="G1795" t="str">
            <v>15916783857</v>
          </cell>
          <cell r="H1795" t="str">
            <v>张先波</v>
          </cell>
          <cell r="I1795" t="str">
            <v>预付费东莞住宅新装或续费680元包年，带宽4M</v>
          </cell>
          <cell r="J1795">
            <v>680</v>
          </cell>
          <cell r="K1795">
            <v>680</v>
          </cell>
          <cell r="L1795" t="str">
            <v>2009-10-21</v>
          </cell>
          <cell r="M1795">
            <v>42175</v>
          </cell>
          <cell r="N1795" t="str">
            <v>2016-06-21</v>
          </cell>
          <cell r="O1795" t="str">
            <v>2015-06-21</v>
          </cell>
          <cell r="P1795" t="str">
            <v>宽带预付费</v>
          </cell>
          <cell r="Q1795" t="str">
            <v>续费</v>
          </cell>
          <cell r="R1795" t="str">
            <v>往月充值</v>
          </cell>
          <cell r="S1795" t="str">
            <v>家庭用户</v>
          </cell>
          <cell r="T1795" t="str">
            <v>(传统)XDSL</v>
          </cell>
          <cell r="U1795" t="str">
            <v>王汝怡(wangry)</v>
          </cell>
          <cell r="V1795" t="str">
            <v>ZX虎门王秋焕</v>
          </cell>
          <cell r="W1795" t="str">
            <v>XGX</v>
          </cell>
          <cell r="X1795" t="str">
            <v>虎门区</v>
          </cell>
          <cell r="Y1795">
            <v>0</v>
          </cell>
          <cell r="Z1795">
            <v>0</v>
          </cell>
          <cell r="AA1795" t="str">
            <v>虎门区</v>
          </cell>
          <cell r="AB1795" t="str">
            <v>21</v>
          </cell>
          <cell r="AC1795">
            <v>4</v>
          </cell>
          <cell r="AD1795">
            <v>12</v>
          </cell>
          <cell r="AE1795" t="str">
            <v>否</v>
          </cell>
          <cell r="AF1795" t="str">
            <v/>
          </cell>
          <cell r="AG1795" t="str">
            <v>否</v>
          </cell>
          <cell r="AH1795" t="str">
            <v>续本月</v>
          </cell>
          <cell r="AI1795" t="str">
            <v>否</v>
          </cell>
          <cell r="AO1795">
            <v>0</v>
          </cell>
          <cell r="AR1795" t="str">
            <v>赵林区</v>
          </cell>
        </row>
        <row r="1796">
          <cell r="F1796">
            <v>18825803587</v>
          </cell>
          <cell r="G1796" t="str">
            <v>18825803587</v>
          </cell>
          <cell r="H1796" t="str">
            <v>朱志军</v>
          </cell>
          <cell r="I1796" t="str">
            <v>预付费东莞住宅新装或续费888元包年，带宽12M</v>
          </cell>
          <cell r="J1796">
            <v>888</v>
          </cell>
          <cell r="K1796">
            <v>888</v>
          </cell>
          <cell r="L1796" t="str">
            <v>2014-07-02</v>
          </cell>
          <cell r="M1796">
            <v>42187</v>
          </cell>
          <cell r="N1796" t="str">
            <v>2016-07-02</v>
          </cell>
          <cell r="O1796" t="str">
            <v>2015-06-16</v>
          </cell>
          <cell r="P1796" t="str">
            <v>宽带预付费</v>
          </cell>
          <cell r="Q1796" t="str">
            <v>续费</v>
          </cell>
          <cell r="R1796" t="str">
            <v>提前充值</v>
          </cell>
          <cell r="S1796" t="str">
            <v>家庭用户</v>
          </cell>
          <cell r="T1796" t="str">
            <v>FTTH</v>
          </cell>
          <cell r="U1796" t="str">
            <v>王汝怡(wangry)</v>
          </cell>
          <cell r="V1796" t="str">
            <v>ZX虎门朱文彬</v>
          </cell>
          <cell r="W1796" t="str">
            <v/>
          </cell>
          <cell r="X1796" t="str">
            <v>虎门区</v>
          </cell>
          <cell r="Y1796">
            <v>0</v>
          </cell>
          <cell r="Z1796">
            <v>0</v>
          </cell>
          <cell r="AA1796" t="str">
            <v>虎门区</v>
          </cell>
          <cell r="AB1796" t="str">
            <v>16</v>
          </cell>
          <cell r="AC1796">
            <v>12</v>
          </cell>
          <cell r="AD1796">
            <v>12</v>
          </cell>
          <cell r="AE1796" t="str">
            <v>是</v>
          </cell>
          <cell r="AF1796" t="str">
            <v/>
          </cell>
          <cell r="AG1796" t="str">
            <v>价值宽带</v>
          </cell>
          <cell r="AH1796" t="str">
            <v>续后期</v>
          </cell>
          <cell r="AI1796" t="str">
            <v>否</v>
          </cell>
          <cell r="AO1796">
            <v>0</v>
          </cell>
          <cell r="AR1796" t="str">
            <v>赵林区</v>
          </cell>
        </row>
        <row r="1797">
          <cell r="F1797">
            <v>13553825329</v>
          </cell>
          <cell r="G1797" t="str">
            <v>13553825329</v>
          </cell>
          <cell r="H1797" t="str">
            <v>袁中齐</v>
          </cell>
          <cell r="I1797" t="str">
            <v>预付费东莞住宅新装或续费888元包年，带宽12M</v>
          </cell>
          <cell r="J1797">
            <v>888</v>
          </cell>
          <cell r="K1797">
            <v>888</v>
          </cell>
          <cell r="L1797" t="str">
            <v>2009-07-10</v>
          </cell>
          <cell r="M1797">
            <v>42172</v>
          </cell>
          <cell r="N1797" t="str">
            <v>2016-06-18</v>
          </cell>
          <cell r="O1797" t="str">
            <v>2015-06-18</v>
          </cell>
          <cell r="P1797" t="str">
            <v>宽带预付费</v>
          </cell>
          <cell r="Q1797" t="str">
            <v>续费</v>
          </cell>
          <cell r="R1797" t="str">
            <v>往月充值</v>
          </cell>
          <cell r="S1797" t="str">
            <v>家庭用户</v>
          </cell>
          <cell r="T1797" t="str">
            <v>FTTH</v>
          </cell>
          <cell r="U1797" t="str">
            <v>王汝怡(wangry)</v>
          </cell>
          <cell r="V1797" t="str">
            <v>ZX虎门朱文彬</v>
          </cell>
          <cell r="W1797" t="str">
            <v>电商价值宽带营销</v>
          </cell>
          <cell r="X1797" t="str">
            <v>虎门区</v>
          </cell>
          <cell r="Y1797">
            <v>0</v>
          </cell>
          <cell r="Z1797">
            <v>0</v>
          </cell>
          <cell r="AA1797" t="str">
            <v>虎门区</v>
          </cell>
          <cell r="AB1797" t="str">
            <v>18</v>
          </cell>
          <cell r="AC1797">
            <v>12</v>
          </cell>
          <cell r="AD1797">
            <v>12</v>
          </cell>
          <cell r="AE1797" t="str">
            <v>是</v>
          </cell>
          <cell r="AF1797" t="str">
            <v/>
          </cell>
          <cell r="AG1797" t="str">
            <v>价值宽带</v>
          </cell>
          <cell r="AH1797" t="str">
            <v>续本月</v>
          </cell>
          <cell r="AI1797" t="str">
            <v>是</v>
          </cell>
          <cell r="AJ1797">
            <v>13553825329</v>
          </cell>
          <cell r="AO1797">
            <v>0</v>
          </cell>
          <cell r="AR1797" t="str">
            <v>赵林区</v>
          </cell>
        </row>
        <row r="1798">
          <cell r="F1798">
            <v>13622674000</v>
          </cell>
          <cell r="G1798" t="str">
            <v>13622674000</v>
          </cell>
          <cell r="H1798" t="str">
            <v>程先建</v>
          </cell>
          <cell r="I1798" t="str">
            <v>预付费东莞住宅新装或续费888元包年，带宽12M</v>
          </cell>
          <cell r="J1798">
            <v>888</v>
          </cell>
          <cell r="K1798">
            <v>888</v>
          </cell>
          <cell r="L1798" t="str">
            <v>2014-06-01</v>
          </cell>
          <cell r="M1798">
            <v>42156</v>
          </cell>
          <cell r="N1798" t="str">
            <v>2016-06-15</v>
          </cell>
          <cell r="O1798" t="str">
            <v>2015-06-15</v>
          </cell>
          <cell r="P1798" t="str">
            <v>宽带预付费</v>
          </cell>
          <cell r="Q1798" t="str">
            <v>续费</v>
          </cell>
          <cell r="R1798" t="str">
            <v>往月充值</v>
          </cell>
          <cell r="S1798" t="str">
            <v>家庭用户</v>
          </cell>
          <cell r="T1798" t="str">
            <v>FTTH</v>
          </cell>
          <cell r="U1798" t="str">
            <v>王汝怡(wangry)</v>
          </cell>
          <cell r="V1798" t="str">
            <v>ZX虎门罗灿坤</v>
          </cell>
          <cell r="W1798" t="str">
            <v/>
          </cell>
          <cell r="X1798" t="str">
            <v>虎门区</v>
          </cell>
          <cell r="Y1798">
            <v>0</v>
          </cell>
          <cell r="Z1798">
            <v>0</v>
          </cell>
          <cell r="AA1798" t="str">
            <v>虎门区</v>
          </cell>
          <cell r="AB1798" t="str">
            <v>15</v>
          </cell>
          <cell r="AC1798">
            <v>12</v>
          </cell>
          <cell r="AD1798">
            <v>12</v>
          </cell>
          <cell r="AE1798" t="str">
            <v>是</v>
          </cell>
          <cell r="AF1798" t="str">
            <v/>
          </cell>
          <cell r="AG1798" t="str">
            <v>价值宽带</v>
          </cell>
          <cell r="AH1798" t="str">
            <v>续本月</v>
          </cell>
          <cell r="AI1798" t="str">
            <v>是</v>
          </cell>
          <cell r="AJ1798">
            <v>13622674000</v>
          </cell>
          <cell r="AO1798">
            <v>0</v>
          </cell>
          <cell r="AR1798" t="str">
            <v>银湖区</v>
          </cell>
        </row>
        <row r="1799">
          <cell r="F1799">
            <v>13642804629</v>
          </cell>
          <cell r="G1799" t="str">
            <v>13642804629</v>
          </cell>
          <cell r="H1799" t="str">
            <v>刘进伟</v>
          </cell>
          <cell r="I1799" t="str">
            <v>预付费东莞住宅新装或续费888元包年，带宽12M</v>
          </cell>
          <cell r="J1799">
            <v>888</v>
          </cell>
          <cell r="K1799">
            <v>888</v>
          </cell>
          <cell r="L1799" t="str">
            <v>2013-06-24</v>
          </cell>
          <cell r="M1799">
            <v>42180</v>
          </cell>
          <cell r="N1799" t="str">
            <v>2016-06-25</v>
          </cell>
          <cell r="O1799" t="str">
            <v>2015-06-15</v>
          </cell>
          <cell r="P1799" t="str">
            <v>宽带预付费</v>
          </cell>
          <cell r="Q1799" t="str">
            <v>续费</v>
          </cell>
          <cell r="R1799" t="str">
            <v>提前充值</v>
          </cell>
          <cell r="S1799" t="str">
            <v>家庭用户</v>
          </cell>
          <cell r="T1799" t="str">
            <v>FTTH</v>
          </cell>
          <cell r="U1799" t="str">
            <v>王汝怡(wangry)</v>
          </cell>
          <cell r="V1799" t="str">
            <v>ZX虎门王秋焕</v>
          </cell>
          <cell r="W1799" t="str">
            <v>电商价值宽带营销</v>
          </cell>
          <cell r="X1799" t="str">
            <v>虎门区</v>
          </cell>
          <cell r="Y1799">
            <v>0</v>
          </cell>
          <cell r="Z1799">
            <v>0</v>
          </cell>
          <cell r="AA1799" t="str">
            <v>虎门区</v>
          </cell>
          <cell r="AB1799" t="str">
            <v>15</v>
          </cell>
          <cell r="AC1799">
            <v>12</v>
          </cell>
          <cell r="AD1799">
            <v>12</v>
          </cell>
          <cell r="AE1799" t="str">
            <v>是</v>
          </cell>
          <cell r="AF1799" t="str">
            <v/>
          </cell>
          <cell r="AG1799" t="str">
            <v>价值宽带</v>
          </cell>
          <cell r="AH1799" t="str">
            <v>续本月</v>
          </cell>
          <cell r="AI1799" t="str">
            <v>是</v>
          </cell>
          <cell r="AJ1799">
            <v>13642804629</v>
          </cell>
          <cell r="AO1799">
            <v>0</v>
          </cell>
          <cell r="AR1799" t="str">
            <v>赵林区</v>
          </cell>
        </row>
        <row r="1800">
          <cell r="F1800">
            <v>13686224900</v>
          </cell>
          <cell r="G1800" t="str">
            <v>13686224900</v>
          </cell>
          <cell r="H1800" t="str">
            <v>邓从建</v>
          </cell>
          <cell r="I1800" t="str">
            <v>预付费东莞住宅新装或续费888元包年，带宽12M</v>
          </cell>
          <cell r="J1800">
            <v>888</v>
          </cell>
          <cell r="K1800">
            <v>888</v>
          </cell>
          <cell r="L1800" t="str">
            <v>2010-02-05</v>
          </cell>
          <cell r="M1800">
            <v>42169</v>
          </cell>
          <cell r="N1800" t="str">
            <v>2016-06-15</v>
          </cell>
          <cell r="O1800" t="str">
            <v>2015-06-15</v>
          </cell>
          <cell r="P1800" t="str">
            <v>宽带预付费</v>
          </cell>
          <cell r="Q1800" t="str">
            <v>续费</v>
          </cell>
          <cell r="R1800" t="str">
            <v>往月充值</v>
          </cell>
          <cell r="S1800" t="str">
            <v>家庭用户</v>
          </cell>
          <cell r="T1800" t="str">
            <v>FTTH</v>
          </cell>
          <cell r="U1800" t="str">
            <v>邓昌涛(dengct)</v>
          </cell>
          <cell r="V1800" t="str">
            <v>ZY虎门营业厅</v>
          </cell>
          <cell r="W1800" t="str">
            <v>电商价值宽带营销</v>
          </cell>
          <cell r="X1800" t="str">
            <v>虎门区</v>
          </cell>
          <cell r="Y1800">
            <v>0</v>
          </cell>
          <cell r="Z1800">
            <v>0</v>
          </cell>
          <cell r="AA1800" t="str">
            <v>虎门区</v>
          </cell>
          <cell r="AB1800" t="str">
            <v>15</v>
          </cell>
          <cell r="AC1800">
            <v>12</v>
          </cell>
          <cell r="AD1800">
            <v>12</v>
          </cell>
          <cell r="AE1800" t="str">
            <v>是</v>
          </cell>
          <cell r="AF1800" t="str">
            <v/>
          </cell>
          <cell r="AG1800" t="str">
            <v>价值宽带</v>
          </cell>
          <cell r="AH1800" t="str">
            <v>续本月</v>
          </cell>
          <cell r="AI1800" t="str">
            <v>是</v>
          </cell>
          <cell r="AJ1800">
            <v>13686224900</v>
          </cell>
          <cell r="AO1800">
            <v>0</v>
          </cell>
          <cell r="AR1800" t="str">
            <v>雁田区</v>
          </cell>
        </row>
        <row r="1801">
          <cell r="F1801">
            <v>13922539513</v>
          </cell>
          <cell r="G1801" t="str">
            <v>13922539513</v>
          </cell>
          <cell r="H1801" t="str">
            <v>陶丁泉</v>
          </cell>
          <cell r="I1801" t="str">
            <v>预付费东莞住宅新装或续费888元包年，带宽12M</v>
          </cell>
          <cell r="J1801">
            <v>888</v>
          </cell>
          <cell r="K1801">
            <v>888</v>
          </cell>
          <cell r="L1801" t="str">
            <v>2014-06-22</v>
          </cell>
          <cell r="M1801">
            <v>42177</v>
          </cell>
          <cell r="N1801" t="str">
            <v>2016-06-22</v>
          </cell>
          <cell r="O1801" t="str">
            <v>2015-06-22</v>
          </cell>
          <cell r="P1801" t="str">
            <v>宽带预付费</v>
          </cell>
          <cell r="Q1801" t="str">
            <v>续费</v>
          </cell>
          <cell r="R1801" t="str">
            <v>提前充值</v>
          </cell>
          <cell r="S1801" t="str">
            <v>家庭用户</v>
          </cell>
          <cell r="T1801" t="str">
            <v>FTTH</v>
          </cell>
          <cell r="U1801" t="str">
            <v>王汝怡(wangry)</v>
          </cell>
          <cell r="V1801" t="str">
            <v>ZX虎门吴国明</v>
          </cell>
          <cell r="W1801" t="str">
            <v>电商价值宽带营销</v>
          </cell>
          <cell r="X1801" t="str">
            <v>虎门区</v>
          </cell>
          <cell r="Y1801">
            <v>0</v>
          </cell>
          <cell r="Z1801">
            <v>0</v>
          </cell>
          <cell r="AA1801" t="str">
            <v>虎门区</v>
          </cell>
          <cell r="AB1801" t="str">
            <v>22</v>
          </cell>
          <cell r="AC1801">
            <v>12</v>
          </cell>
          <cell r="AD1801">
            <v>12</v>
          </cell>
          <cell r="AE1801" t="str">
            <v>是</v>
          </cell>
          <cell r="AF1801" t="str">
            <v/>
          </cell>
          <cell r="AG1801" t="str">
            <v>价值宽带</v>
          </cell>
          <cell r="AH1801" t="str">
            <v>续本月</v>
          </cell>
          <cell r="AI1801" t="str">
            <v>是</v>
          </cell>
          <cell r="AJ1801">
            <v>13922539513</v>
          </cell>
          <cell r="AO1801">
            <v>0</v>
          </cell>
          <cell r="AR1801" t="str">
            <v>樟新区</v>
          </cell>
        </row>
        <row r="1802">
          <cell r="F1802">
            <v>13929429319</v>
          </cell>
          <cell r="G1802" t="str">
            <v>13929429319</v>
          </cell>
          <cell r="H1802" t="str">
            <v>金成林</v>
          </cell>
          <cell r="I1802" t="str">
            <v>预付费东莞住宅新装或续费888元包年，带宽12M</v>
          </cell>
          <cell r="J1802">
            <v>888</v>
          </cell>
          <cell r="K1802">
            <v>888</v>
          </cell>
          <cell r="L1802" t="str">
            <v>2012-04-13</v>
          </cell>
          <cell r="M1802">
            <v>42180</v>
          </cell>
          <cell r="N1802" t="str">
            <v>2016-06-25</v>
          </cell>
          <cell r="O1802" t="str">
            <v>2015-06-21</v>
          </cell>
          <cell r="P1802" t="str">
            <v>宽带预付费</v>
          </cell>
          <cell r="Q1802" t="str">
            <v>续费</v>
          </cell>
          <cell r="R1802" t="str">
            <v>提前充值</v>
          </cell>
          <cell r="S1802" t="str">
            <v>家庭用户</v>
          </cell>
          <cell r="T1802" t="str">
            <v>FTTH</v>
          </cell>
          <cell r="U1802" t="str">
            <v>王汝怡(wangry)</v>
          </cell>
          <cell r="V1802" t="str">
            <v>ZX虎门钟小红</v>
          </cell>
          <cell r="W1802" t="str">
            <v>电商价值宽带营销</v>
          </cell>
          <cell r="X1802" t="str">
            <v>虎门区</v>
          </cell>
          <cell r="Y1802">
            <v>0</v>
          </cell>
          <cell r="Z1802">
            <v>0</v>
          </cell>
          <cell r="AA1802" t="str">
            <v>虎门区</v>
          </cell>
          <cell r="AB1802" t="str">
            <v>21</v>
          </cell>
          <cell r="AC1802">
            <v>12</v>
          </cell>
          <cell r="AD1802">
            <v>12</v>
          </cell>
          <cell r="AE1802" t="str">
            <v>是</v>
          </cell>
          <cell r="AF1802" t="str">
            <v/>
          </cell>
          <cell r="AG1802" t="str">
            <v>价值宽带</v>
          </cell>
          <cell r="AH1802" t="str">
            <v>续本月</v>
          </cell>
          <cell r="AI1802" t="str">
            <v>是</v>
          </cell>
          <cell r="AJ1802">
            <v>13929429319</v>
          </cell>
          <cell r="AO1802">
            <v>0</v>
          </cell>
          <cell r="AR1802" t="str">
            <v>樟新区</v>
          </cell>
        </row>
        <row r="1803">
          <cell r="F1803">
            <v>15016769558</v>
          </cell>
          <cell r="G1803" t="str">
            <v>15016769558</v>
          </cell>
          <cell r="H1803" t="str">
            <v>丁家智</v>
          </cell>
          <cell r="I1803" t="str">
            <v>预付费东莞住宅新装或续费888元包年，带宽12M</v>
          </cell>
          <cell r="J1803">
            <v>888</v>
          </cell>
          <cell r="K1803">
            <v>888</v>
          </cell>
          <cell r="L1803" t="str">
            <v>2012-07-01</v>
          </cell>
          <cell r="M1803">
            <v>42186</v>
          </cell>
          <cell r="N1803" t="str">
            <v>2016-07-01</v>
          </cell>
          <cell r="O1803" t="str">
            <v>2015-06-17</v>
          </cell>
          <cell r="P1803" t="str">
            <v>宽带预付费</v>
          </cell>
          <cell r="Q1803" t="str">
            <v>续费</v>
          </cell>
          <cell r="R1803" t="str">
            <v>提前充值</v>
          </cell>
          <cell r="S1803" t="str">
            <v>家庭用户</v>
          </cell>
          <cell r="T1803" t="str">
            <v>FTTH</v>
          </cell>
          <cell r="U1803" t="str">
            <v>王汝怡(wangry)</v>
          </cell>
          <cell r="V1803" t="str">
            <v>ZX虎门罗灿坤</v>
          </cell>
          <cell r="W1803" t="str">
            <v>电商价值宽带营销</v>
          </cell>
          <cell r="X1803" t="str">
            <v>虎门区</v>
          </cell>
          <cell r="Y1803">
            <v>0</v>
          </cell>
          <cell r="Z1803">
            <v>0</v>
          </cell>
          <cell r="AA1803" t="str">
            <v>虎门区</v>
          </cell>
          <cell r="AB1803" t="str">
            <v>17</v>
          </cell>
          <cell r="AC1803">
            <v>12</v>
          </cell>
          <cell r="AD1803">
            <v>12</v>
          </cell>
          <cell r="AE1803" t="str">
            <v>是</v>
          </cell>
          <cell r="AF1803" t="str">
            <v/>
          </cell>
          <cell r="AG1803" t="str">
            <v>价值宽带</v>
          </cell>
          <cell r="AH1803" t="str">
            <v>续后期</v>
          </cell>
          <cell r="AI1803" t="str">
            <v>否</v>
          </cell>
          <cell r="AO1803">
            <v>0</v>
          </cell>
          <cell r="AR1803" t="str">
            <v>樟新区</v>
          </cell>
        </row>
        <row r="1804">
          <cell r="F1804">
            <v>18575310397</v>
          </cell>
          <cell r="G1804" t="str">
            <v>18575310397</v>
          </cell>
          <cell r="H1804" t="str">
            <v>贺蕾</v>
          </cell>
          <cell r="I1804" t="str">
            <v>预付费东莞住宅新装或续费888元包年，带宽12M</v>
          </cell>
          <cell r="J1804">
            <v>888</v>
          </cell>
          <cell r="K1804">
            <v>888</v>
          </cell>
          <cell r="L1804" t="str">
            <v>2014-07-12</v>
          </cell>
          <cell r="M1804">
            <v>42197</v>
          </cell>
          <cell r="N1804" t="str">
            <v>2016-07-12</v>
          </cell>
          <cell r="O1804" t="str">
            <v>2015-06-18</v>
          </cell>
          <cell r="P1804" t="str">
            <v>宽带预付费</v>
          </cell>
          <cell r="Q1804" t="str">
            <v>续费</v>
          </cell>
          <cell r="R1804" t="str">
            <v>提前充值</v>
          </cell>
          <cell r="S1804" t="str">
            <v>家庭用户</v>
          </cell>
          <cell r="T1804" t="str">
            <v>FTTH</v>
          </cell>
          <cell r="U1804" t="str">
            <v>王汝怡(wangry)</v>
          </cell>
          <cell r="V1804" t="str">
            <v>ZX虎门张国涛</v>
          </cell>
          <cell r="W1804" t="str">
            <v>电商价值宽带营销</v>
          </cell>
          <cell r="X1804" t="str">
            <v>虎门区</v>
          </cell>
          <cell r="Y1804">
            <v>0</v>
          </cell>
          <cell r="Z1804">
            <v>0</v>
          </cell>
          <cell r="AA1804" t="str">
            <v>虎门区</v>
          </cell>
          <cell r="AB1804" t="str">
            <v>18</v>
          </cell>
          <cell r="AC1804">
            <v>12</v>
          </cell>
          <cell r="AD1804">
            <v>12</v>
          </cell>
          <cell r="AE1804" t="str">
            <v>是</v>
          </cell>
          <cell r="AF1804" t="str">
            <v/>
          </cell>
          <cell r="AG1804" t="str">
            <v>价值宽带</v>
          </cell>
          <cell r="AH1804" t="str">
            <v>续后期</v>
          </cell>
          <cell r="AI1804" t="str">
            <v>否</v>
          </cell>
          <cell r="AO1804">
            <v>0</v>
          </cell>
          <cell r="AR1804" t="str">
            <v>樟新区</v>
          </cell>
        </row>
        <row r="1805">
          <cell r="F1805">
            <v>18676918588</v>
          </cell>
          <cell r="G1805" t="str">
            <v>18676918588</v>
          </cell>
          <cell r="H1805" t="str">
            <v>东莞市中和机电工程有限公司</v>
          </cell>
          <cell r="I1805" t="str">
            <v>东莞互联网专线续费包14个月1600元，10M（不提供MODEM）</v>
          </cell>
          <cell r="J1805">
            <v>1600</v>
          </cell>
          <cell r="K1805">
            <v>1600</v>
          </cell>
          <cell r="L1805" t="str">
            <v>2013-04-10</v>
          </cell>
          <cell r="M1805">
            <v>42169</v>
          </cell>
          <cell r="N1805" t="str">
            <v>2016-08-18</v>
          </cell>
          <cell r="O1805" t="str">
            <v>2015-06-18</v>
          </cell>
          <cell r="P1805" t="str">
            <v>专线预付费</v>
          </cell>
          <cell r="Q1805" t="str">
            <v>续费</v>
          </cell>
          <cell r="R1805" t="str">
            <v>往月充值</v>
          </cell>
          <cell r="S1805" t="str">
            <v/>
          </cell>
          <cell r="T1805" t="str">
            <v>FTTH</v>
          </cell>
          <cell r="U1805" t="str">
            <v>王汝怡(wangry)</v>
          </cell>
          <cell r="V1805" t="str">
            <v>ZX虎门罗灿坤</v>
          </cell>
          <cell r="W1805" t="str">
            <v>1、施工单号210364 2、 3、无 4、无</v>
          </cell>
          <cell r="X1805" t="str">
            <v>虎门区</v>
          </cell>
          <cell r="Y1805">
            <v>0</v>
          </cell>
          <cell r="Z1805">
            <v>0</v>
          </cell>
          <cell r="AA1805" t="str">
            <v>虎门区</v>
          </cell>
          <cell r="AB1805" t="str">
            <v>18</v>
          </cell>
          <cell r="AC1805">
            <v>10</v>
          </cell>
          <cell r="AD1805">
            <v>14</v>
          </cell>
          <cell r="AE1805" t="str">
            <v>是</v>
          </cell>
          <cell r="AF1805" t="str">
            <v/>
          </cell>
          <cell r="AG1805" t="str">
            <v>价值宽带</v>
          </cell>
          <cell r="AH1805" t="str">
            <v>续本月</v>
          </cell>
          <cell r="AI1805" t="str">
            <v>是</v>
          </cell>
          <cell r="AK1805">
            <v>18676918588</v>
          </cell>
          <cell r="AO1805">
            <v>0</v>
          </cell>
          <cell r="AR1805" t="str">
            <v>莆心区</v>
          </cell>
        </row>
        <row r="1806">
          <cell r="F1806" t="str">
            <v>dgdc87092221</v>
          </cell>
          <cell r="G1806" t="str">
            <v>dgdc87092221</v>
          </cell>
          <cell r="H1806" t="str">
            <v>占长江</v>
          </cell>
          <cell r="I1806" t="str">
            <v>预付费东莞住宅新装或续费888元包年，带宽12M</v>
          </cell>
          <cell r="J1806">
            <v>888</v>
          </cell>
          <cell r="K1806">
            <v>888</v>
          </cell>
          <cell r="L1806" t="str">
            <v>2009-05-07</v>
          </cell>
          <cell r="M1806">
            <v>42178</v>
          </cell>
          <cell r="N1806" t="str">
            <v>2016-06-23</v>
          </cell>
          <cell r="O1806" t="str">
            <v>2015-06-21</v>
          </cell>
          <cell r="P1806" t="str">
            <v>宽带预付费</v>
          </cell>
          <cell r="Q1806" t="str">
            <v>续费</v>
          </cell>
          <cell r="R1806" t="str">
            <v>提前充值</v>
          </cell>
          <cell r="S1806" t="str">
            <v>家庭用户</v>
          </cell>
          <cell r="T1806" t="str">
            <v>FTTH</v>
          </cell>
          <cell r="U1806" t="str">
            <v>王汝怡(wangry)</v>
          </cell>
          <cell r="V1806" t="str">
            <v>ZX虎门王秋焕</v>
          </cell>
          <cell r="W1806" t="str">
            <v/>
          </cell>
          <cell r="X1806" t="str">
            <v>虎门区</v>
          </cell>
          <cell r="Y1806">
            <v>0</v>
          </cell>
          <cell r="Z1806">
            <v>0</v>
          </cell>
          <cell r="AA1806" t="str">
            <v>虎门区</v>
          </cell>
          <cell r="AB1806" t="str">
            <v>21</v>
          </cell>
          <cell r="AC1806">
            <v>12</v>
          </cell>
          <cell r="AD1806">
            <v>12</v>
          </cell>
          <cell r="AE1806" t="str">
            <v>是</v>
          </cell>
          <cell r="AF1806" t="str">
            <v/>
          </cell>
          <cell r="AG1806" t="str">
            <v>价值宽带</v>
          </cell>
          <cell r="AH1806" t="str">
            <v>续本月</v>
          </cell>
          <cell r="AI1806" t="str">
            <v>是</v>
          </cell>
          <cell r="AJ1806" t="str">
            <v>dgdc87092221</v>
          </cell>
          <cell r="AO1806">
            <v>0</v>
          </cell>
          <cell r="AR1806" t="str">
            <v>银湖区</v>
          </cell>
        </row>
        <row r="1807">
          <cell r="F1807" t="str">
            <v>dgdc90018836</v>
          </cell>
          <cell r="G1807" t="str">
            <v>dgdc90018836</v>
          </cell>
          <cell r="H1807" t="str">
            <v>李楚祥</v>
          </cell>
          <cell r="I1807" t="str">
            <v>预付费东莞住宅新装或续费1088元包年，带宽20M</v>
          </cell>
          <cell r="J1807">
            <v>1088</v>
          </cell>
          <cell r="K1807">
            <v>1088</v>
          </cell>
          <cell r="L1807" t="str">
            <v>2009-11-10</v>
          </cell>
          <cell r="M1807">
            <v>42196</v>
          </cell>
          <cell r="N1807" t="str">
            <v>2016-07-11</v>
          </cell>
          <cell r="O1807" t="str">
            <v>2015-06-23</v>
          </cell>
          <cell r="P1807" t="str">
            <v>宽带预付费</v>
          </cell>
          <cell r="Q1807" t="str">
            <v>续费</v>
          </cell>
          <cell r="R1807" t="str">
            <v>提前充值</v>
          </cell>
          <cell r="S1807" t="str">
            <v>家庭用户</v>
          </cell>
          <cell r="T1807" t="str">
            <v>FTTH</v>
          </cell>
          <cell r="U1807" t="str">
            <v>王汝怡(wangry)</v>
          </cell>
          <cell r="V1807" t="str">
            <v>ZX虎门焦慧君</v>
          </cell>
          <cell r="W1807" t="str">
            <v>电商价值宽带营销</v>
          </cell>
          <cell r="X1807" t="str">
            <v>虎门区</v>
          </cell>
          <cell r="Y1807">
            <v>0</v>
          </cell>
          <cell r="Z1807">
            <v>0</v>
          </cell>
          <cell r="AA1807" t="str">
            <v>虎门区</v>
          </cell>
          <cell r="AB1807" t="str">
            <v>23</v>
          </cell>
          <cell r="AC1807">
            <v>20</v>
          </cell>
          <cell r="AD1807">
            <v>12</v>
          </cell>
          <cell r="AE1807" t="str">
            <v>是</v>
          </cell>
          <cell r="AF1807" t="str">
            <v/>
          </cell>
          <cell r="AG1807" t="str">
            <v>价值宽带</v>
          </cell>
          <cell r="AH1807" t="str">
            <v>续后期</v>
          </cell>
          <cell r="AI1807" t="str">
            <v>否</v>
          </cell>
          <cell r="AO1807">
            <v>0</v>
          </cell>
          <cell r="AR1807" t="str">
            <v>银湖区</v>
          </cell>
        </row>
        <row r="1808">
          <cell r="F1808" t="str">
            <v>dgdc90031306</v>
          </cell>
          <cell r="G1808" t="str">
            <v>dgdc90031306</v>
          </cell>
          <cell r="H1808" t="str">
            <v>吴多明</v>
          </cell>
          <cell r="I1808" t="str">
            <v>预付费东莞住宅新装或续费680元包年，带宽4M</v>
          </cell>
          <cell r="J1808">
            <v>680</v>
          </cell>
          <cell r="K1808">
            <v>680</v>
          </cell>
          <cell r="L1808" t="str">
            <v>2010-03-03</v>
          </cell>
          <cell r="M1808">
            <v>42171</v>
          </cell>
          <cell r="N1808" t="str">
            <v>2016-06-16</v>
          </cell>
          <cell r="O1808" t="str">
            <v>2015-06-15</v>
          </cell>
          <cell r="P1808" t="str">
            <v>宽带预付费</v>
          </cell>
          <cell r="Q1808" t="str">
            <v>续费</v>
          </cell>
          <cell r="R1808" t="str">
            <v>提前充值</v>
          </cell>
          <cell r="S1808" t="str">
            <v>家庭用户</v>
          </cell>
          <cell r="T1808" t="str">
            <v>(传统)XDSL</v>
          </cell>
          <cell r="U1808" t="str">
            <v>王汝怡(wangry)</v>
          </cell>
          <cell r="V1808" t="str">
            <v>ZX虎门焦慧君</v>
          </cell>
          <cell r="W1808" t="str">
            <v/>
          </cell>
          <cell r="X1808" t="str">
            <v>虎门区</v>
          </cell>
          <cell r="Y1808">
            <v>0</v>
          </cell>
          <cell r="Z1808">
            <v>0</v>
          </cell>
          <cell r="AA1808" t="str">
            <v>虎门区</v>
          </cell>
          <cell r="AB1808" t="str">
            <v>15</v>
          </cell>
          <cell r="AC1808">
            <v>4</v>
          </cell>
          <cell r="AD1808">
            <v>12</v>
          </cell>
          <cell r="AE1808" t="str">
            <v>否</v>
          </cell>
          <cell r="AF1808" t="str">
            <v/>
          </cell>
          <cell r="AG1808" t="str">
            <v>否</v>
          </cell>
          <cell r="AH1808" t="str">
            <v>续本月</v>
          </cell>
          <cell r="AI1808" t="str">
            <v>否</v>
          </cell>
          <cell r="AO1808">
            <v>0</v>
          </cell>
          <cell r="AR1808" t="str">
            <v>银湖区</v>
          </cell>
        </row>
        <row r="1809">
          <cell r="F1809" t="str">
            <v>dgdc90061411</v>
          </cell>
          <cell r="G1809" t="str">
            <v>dgdc90061411</v>
          </cell>
          <cell r="H1809" t="str">
            <v>尹年喜</v>
          </cell>
          <cell r="I1809" t="str">
            <v>预付费东莞住宅新装或续费888元包年，带宽12M</v>
          </cell>
          <cell r="J1809">
            <v>888</v>
          </cell>
          <cell r="K1809">
            <v>888</v>
          </cell>
          <cell r="L1809" t="str">
            <v>2011-06-04</v>
          </cell>
          <cell r="M1809">
            <v>42185</v>
          </cell>
          <cell r="N1809" t="str">
            <v>2016-06-30</v>
          </cell>
          <cell r="O1809" t="str">
            <v>2015-06-23</v>
          </cell>
          <cell r="P1809" t="str">
            <v>宽带预付费</v>
          </cell>
          <cell r="Q1809" t="str">
            <v>续费</v>
          </cell>
          <cell r="R1809" t="str">
            <v>提前充值</v>
          </cell>
          <cell r="S1809" t="str">
            <v>家庭用户</v>
          </cell>
          <cell r="T1809" t="str">
            <v>FTTH</v>
          </cell>
          <cell r="U1809" t="str">
            <v>王汝怡(wangry)</v>
          </cell>
          <cell r="V1809" t="str">
            <v>ZX虎门王秋焕</v>
          </cell>
          <cell r="W1809" t="str">
            <v>电商价值宽带营销</v>
          </cell>
          <cell r="X1809" t="str">
            <v>虎门区</v>
          </cell>
          <cell r="Y1809">
            <v>0</v>
          </cell>
          <cell r="Z1809">
            <v>0</v>
          </cell>
          <cell r="AA1809" t="str">
            <v>虎门区</v>
          </cell>
          <cell r="AB1809" t="str">
            <v>23</v>
          </cell>
          <cell r="AC1809">
            <v>12</v>
          </cell>
          <cell r="AD1809">
            <v>12</v>
          </cell>
          <cell r="AE1809" t="str">
            <v>是</v>
          </cell>
          <cell r="AF1809" t="str">
            <v/>
          </cell>
          <cell r="AG1809" t="str">
            <v>价值宽带</v>
          </cell>
          <cell r="AH1809" t="str">
            <v>续本月</v>
          </cell>
          <cell r="AI1809" t="str">
            <v>是</v>
          </cell>
          <cell r="AJ1809" t="str">
            <v>dgdc90061411</v>
          </cell>
          <cell r="AO1809">
            <v>0</v>
          </cell>
          <cell r="AR1809" t="str">
            <v>荔横区</v>
          </cell>
        </row>
        <row r="1810">
          <cell r="F1810">
            <v>13712558912</v>
          </cell>
          <cell r="G1810" t="str">
            <v>13712558912</v>
          </cell>
          <cell r="H1810" t="str">
            <v>汤碧新</v>
          </cell>
          <cell r="I1810" t="str">
            <v>预付费东莞住宅新装或续费1088元包年，带宽20M</v>
          </cell>
          <cell r="J1810">
            <v>1088</v>
          </cell>
          <cell r="K1810">
            <v>1088</v>
          </cell>
          <cell r="L1810" t="str">
            <v>2012-12-02</v>
          </cell>
          <cell r="M1810">
            <v>42162</v>
          </cell>
          <cell r="N1810" t="str">
            <v>2016-06-16</v>
          </cell>
          <cell r="O1810" t="str">
            <v>2015-06-16</v>
          </cell>
          <cell r="P1810" t="str">
            <v>宽带预付费</v>
          </cell>
          <cell r="Q1810" t="str">
            <v>续费</v>
          </cell>
          <cell r="R1810" t="str">
            <v>往月充值</v>
          </cell>
          <cell r="S1810" t="str">
            <v>家庭用户</v>
          </cell>
          <cell r="T1810" t="str">
            <v>FTTH</v>
          </cell>
          <cell r="U1810" t="str">
            <v>王汝怡(wangry)</v>
          </cell>
          <cell r="V1810" t="str">
            <v>ZX虎门朱文彬</v>
          </cell>
          <cell r="W1810" t="str">
            <v>1、施工单编号199399 2、赠送300元话费 3、4</v>
          </cell>
          <cell r="X1810" t="str">
            <v>虎门区</v>
          </cell>
          <cell r="Y1810">
            <v>0</v>
          </cell>
          <cell r="Z1810">
            <v>0</v>
          </cell>
          <cell r="AA1810" t="str">
            <v>虎门区</v>
          </cell>
          <cell r="AB1810" t="str">
            <v>16</v>
          </cell>
          <cell r="AC1810">
            <v>20</v>
          </cell>
          <cell r="AD1810">
            <v>12</v>
          </cell>
          <cell r="AE1810" t="str">
            <v>是</v>
          </cell>
          <cell r="AF1810" t="str">
            <v/>
          </cell>
          <cell r="AG1810" t="str">
            <v>价值宽带</v>
          </cell>
          <cell r="AH1810" t="str">
            <v>续本月</v>
          </cell>
          <cell r="AI1810" t="str">
            <v>是</v>
          </cell>
          <cell r="AO1810">
            <v>0</v>
          </cell>
          <cell r="AR1810" t="str">
            <v>荔横区</v>
          </cell>
        </row>
        <row r="1811">
          <cell r="F1811">
            <v>13712590636</v>
          </cell>
          <cell r="G1811" t="str">
            <v>13712590636</v>
          </cell>
          <cell r="H1811" t="str">
            <v>冯俊明</v>
          </cell>
          <cell r="I1811" t="str">
            <v>预付费东莞住宅新装或续费888元包年，带宽12M</v>
          </cell>
          <cell r="J1811">
            <v>888</v>
          </cell>
          <cell r="K1811">
            <v>888</v>
          </cell>
          <cell r="L1811" t="str">
            <v>2013-06-16</v>
          </cell>
          <cell r="M1811">
            <v>42171</v>
          </cell>
          <cell r="N1811" t="str">
            <v>2016-06-17</v>
          </cell>
          <cell r="O1811" t="str">
            <v>2015-06-17</v>
          </cell>
          <cell r="P1811" t="str">
            <v>宽带预付费</v>
          </cell>
          <cell r="Q1811" t="str">
            <v>续费</v>
          </cell>
          <cell r="R1811" t="str">
            <v>往月充值</v>
          </cell>
          <cell r="S1811" t="str">
            <v>家庭用户</v>
          </cell>
          <cell r="T1811" t="str">
            <v>FTTH</v>
          </cell>
          <cell r="U1811" t="str">
            <v>王汝怡(wangry)</v>
          </cell>
          <cell r="V1811" t="str">
            <v>DSBR虎门杜嘉明</v>
          </cell>
          <cell r="W1811" t="str">
            <v>电商价值宽带营销</v>
          </cell>
          <cell r="X1811" t="str">
            <v>虎门区</v>
          </cell>
          <cell r="Y1811">
            <v>0</v>
          </cell>
          <cell r="Z1811">
            <v>0</v>
          </cell>
          <cell r="AA1811" t="str">
            <v>虎门区</v>
          </cell>
          <cell r="AB1811" t="str">
            <v>17</v>
          </cell>
          <cell r="AC1811">
            <v>12</v>
          </cell>
          <cell r="AD1811">
            <v>12</v>
          </cell>
          <cell r="AE1811" t="str">
            <v>是</v>
          </cell>
          <cell r="AF1811" t="str">
            <v/>
          </cell>
          <cell r="AG1811" t="str">
            <v>价值宽带</v>
          </cell>
          <cell r="AH1811" t="str">
            <v>续本月</v>
          </cell>
          <cell r="AI1811" t="str">
            <v>是</v>
          </cell>
          <cell r="AJ1811">
            <v>13712590636</v>
          </cell>
          <cell r="AO1811">
            <v>0</v>
          </cell>
          <cell r="AR1811" t="str">
            <v>荔横区</v>
          </cell>
        </row>
        <row r="1812">
          <cell r="F1812">
            <v>13428566940</v>
          </cell>
          <cell r="G1812" t="str">
            <v>13428566940</v>
          </cell>
          <cell r="H1812" t="str">
            <v>徐展翅</v>
          </cell>
          <cell r="I1812" t="str">
            <v>预付费东莞住宅新装或续费1408元包2年，带宽12M</v>
          </cell>
          <cell r="J1812">
            <v>1408</v>
          </cell>
          <cell r="K1812">
            <v>1408</v>
          </cell>
          <cell r="L1812" t="str">
            <v>2013-06-21</v>
          </cell>
          <cell r="M1812">
            <v>42176</v>
          </cell>
          <cell r="N1812" t="str">
            <v>2017-06-21</v>
          </cell>
          <cell r="O1812" t="str">
            <v>2015-06-16</v>
          </cell>
          <cell r="P1812" t="str">
            <v>宽带预付费</v>
          </cell>
          <cell r="Q1812" t="str">
            <v>续费</v>
          </cell>
          <cell r="R1812" t="str">
            <v>提前充值</v>
          </cell>
          <cell r="S1812" t="str">
            <v>家庭用户</v>
          </cell>
          <cell r="T1812" t="str">
            <v>FTTH</v>
          </cell>
          <cell r="U1812" t="str">
            <v>邓昌涛(dengct)</v>
          </cell>
          <cell r="V1812" t="str">
            <v>ZY虎门营业厅</v>
          </cell>
          <cell r="W1812" t="str">
            <v/>
          </cell>
          <cell r="X1812" t="str">
            <v>虎门区</v>
          </cell>
          <cell r="Y1812">
            <v>0</v>
          </cell>
          <cell r="Z1812">
            <v>0</v>
          </cell>
          <cell r="AA1812" t="str">
            <v>虎门区</v>
          </cell>
          <cell r="AB1812" t="str">
            <v>16</v>
          </cell>
          <cell r="AC1812">
            <v>12</v>
          </cell>
          <cell r="AD1812">
            <v>24</v>
          </cell>
          <cell r="AE1812" t="str">
            <v>是</v>
          </cell>
          <cell r="AF1812" t="str">
            <v/>
          </cell>
          <cell r="AG1812" t="str">
            <v>价值宽带</v>
          </cell>
          <cell r="AH1812" t="str">
            <v>续本月</v>
          </cell>
          <cell r="AI1812" t="str">
            <v>是</v>
          </cell>
          <cell r="AJ1812">
            <v>13428566940</v>
          </cell>
          <cell r="AO1812">
            <v>0</v>
          </cell>
          <cell r="AR1812" t="str">
            <v>荔横区</v>
          </cell>
        </row>
        <row r="1813">
          <cell r="F1813">
            <v>15362851315</v>
          </cell>
          <cell r="G1813" t="str">
            <v>15362851315</v>
          </cell>
          <cell r="H1813" t="str">
            <v>潘纪海</v>
          </cell>
          <cell r="I1813" t="str">
            <v>预付费东莞住宅新装或续费888元包年，带宽12M</v>
          </cell>
          <cell r="J1813">
            <v>888</v>
          </cell>
          <cell r="K1813">
            <v>888</v>
          </cell>
          <cell r="L1813" t="str">
            <v>2014-06-23</v>
          </cell>
          <cell r="M1813">
            <v>42178</v>
          </cell>
          <cell r="N1813" t="str">
            <v>2016-06-23</v>
          </cell>
          <cell r="O1813" t="str">
            <v>2015-06-23</v>
          </cell>
          <cell r="P1813" t="str">
            <v>宽带预付费</v>
          </cell>
          <cell r="Q1813" t="str">
            <v>续费</v>
          </cell>
          <cell r="R1813" t="str">
            <v>提前充值</v>
          </cell>
          <cell r="S1813" t="str">
            <v>家庭用户</v>
          </cell>
          <cell r="T1813" t="str">
            <v>FTTH</v>
          </cell>
          <cell r="U1813" t="str">
            <v>王汝怡(wangry)</v>
          </cell>
          <cell r="V1813" t="str">
            <v>ZX虎门杜嘉明</v>
          </cell>
          <cell r="W1813" t="str">
            <v>电商价值宽带营销</v>
          </cell>
          <cell r="X1813" t="str">
            <v>虎门区</v>
          </cell>
          <cell r="Y1813">
            <v>0</v>
          </cell>
          <cell r="Z1813">
            <v>0</v>
          </cell>
          <cell r="AA1813" t="str">
            <v>虎门区</v>
          </cell>
          <cell r="AB1813" t="str">
            <v>23</v>
          </cell>
          <cell r="AC1813">
            <v>12</v>
          </cell>
          <cell r="AD1813">
            <v>12</v>
          </cell>
          <cell r="AE1813" t="str">
            <v>是</v>
          </cell>
          <cell r="AF1813" t="str">
            <v/>
          </cell>
          <cell r="AG1813" t="str">
            <v>价值宽带</v>
          </cell>
          <cell r="AH1813" t="str">
            <v>续本月</v>
          </cell>
          <cell r="AI1813" t="str">
            <v>是</v>
          </cell>
          <cell r="AJ1813">
            <v>15362851315</v>
          </cell>
          <cell r="AO1813">
            <v>0</v>
          </cell>
          <cell r="AR1813" t="str">
            <v>荔横区</v>
          </cell>
        </row>
        <row r="1814">
          <cell r="F1814">
            <v>13809825161</v>
          </cell>
          <cell r="G1814" t="str">
            <v>13809825161</v>
          </cell>
          <cell r="H1814" t="str">
            <v>曾继光</v>
          </cell>
          <cell r="I1814" t="str">
            <v>预付费东莞住宅新装或续费888元包年，带宽12M</v>
          </cell>
          <cell r="J1814">
            <v>888</v>
          </cell>
          <cell r="K1814">
            <v>888</v>
          </cell>
          <cell r="L1814" t="str">
            <v>2011-06-16</v>
          </cell>
          <cell r="M1814">
            <v>42176</v>
          </cell>
          <cell r="N1814" t="str">
            <v>2016-06-22</v>
          </cell>
          <cell r="O1814" t="str">
            <v>2015-06-22</v>
          </cell>
          <cell r="P1814" t="str">
            <v>宽带预付费</v>
          </cell>
          <cell r="Q1814" t="str">
            <v>续费</v>
          </cell>
          <cell r="R1814" t="str">
            <v>往月充值</v>
          </cell>
          <cell r="S1814" t="str">
            <v>家庭用户</v>
          </cell>
          <cell r="T1814" t="str">
            <v>FTTH</v>
          </cell>
          <cell r="U1814" t="str">
            <v>营业厅经理(NQYX01)</v>
          </cell>
          <cell r="V1814" t="str">
            <v>ZX厚街邓洪威</v>
          </cell>
          <cell r="W1814" t="str">
            <v>电商价值宽带营销</v>
          </cell>
          <cell r="X1814" t="str">
            <v>厚街区</v>
          </cell>
          <cell r="Y1814">
            <v>0</v>
          </cell>
          <cell r="Z1814">
            <v>0</v>
          </cell>
          <cell r="AA1814" t="str">
            <v>厚街区</v>
          </cell>
          <cell r="AB1814" t="str">
            <v>22</v>
          </cell>
          <cell r="AC1814">
            <v>12</v>
          </cell>
          <cell r="AD1814">
            <v>12</v>
          </cell>
          <cell r="AE1814" t="str">
            <v>是</v>
          </cell>
          <cell r="AF1814" t="str">
            <v/>
          </cell>
          <cell r="AG1814" t="str">
            <v>价值宽带</v>
          </cell>
          <cell r="AH1814" t="str">
            <v>续本月</v>
          </cell>
          <cell r="AI1814" t="str">
            <v>是</v>
          </cell>
          <cell r="AJ1814">
            <v>13809825161</v>
          </cell>
          <cell r="AO1814">
            <v>0</v>
          </cell>
          <cell r="AR1814" t="str">
            <v>荔横区</v>
          </cell>
        </row>
        <row r="1815">
          <cell r="F1815">
            <v>13652486528</v>
          </cell>
          <cell r="G1815" t="str">
            <v>13652486528</v>
          </cell>
          <cell r="H1815" t="str">
            <v>肖建女</v>
          </cell>
          <cell r="I1815" t="str">
            <v>预付费东莞住宅新装或续费680元包年，带宽4M</v>
          </cell>
          <cell r="J1815">
            <v>680</v>
          </cell>
          <cell r="K1815">
            <v>680</v>
          </cell>
          <cell r="L1815" t="str">
            <v>2011-08-19</v>
          </cell>
          <cell r="M1815">
            <v>42167</v>
          </cell>
          <cell r="N1815" t="str">
            <v>2016-06-15</v>
          </cell>
          <cell r="O1815" t="str">
            <v>2015-06-15</v>
          </cell>
          <cell r="P1815" t="str">
            <v>宽带预付费</v>
          </cell>
          <cell r="Q1815" t="str">
            <v>续费</v>
          </cell>
          <cell r="R1815" t="str">
            <v>往月充值</v>
          </cell>
          <cell r="S1815" t="str">
            <v>家庭用户</v>
          </cell>
          <cell r="T1815" t="str">
            <v>(传统)XDSL</v>
          </cell>
          <cell r="U1815" t="str">
            <v>王丽(wangl)</v>
          </cell>
          <cell r="V1815" t="str">
            <v>ZX长安肖亮</v>
          </cell>
          <cell r="W1815" t="str">
            <v/>
          </cell>
          <cell r="X1815" t="str">
            <v>长安区</v>
          </cell>
          <cell r="Y1815">
            <v>0</v>
          </cell>
          <cell r="Z1815">
            <v>0</v>
          </cell>
          <cell r="AA1815" t="str">
            <v>长安区</v>
          </cell>
          <cell r="AB1815" t="str">
            <v>15</v>
          </cell>
          <cell r="AC1815">
            <v>4</v>
          </cell>
          <cell r="AD1815">
            <v>12</v>
          </cell>
          <cell r="AE1815" t="str">
            <v>否</v>
          </cell>
          <cell r="AF1815" t="str">
            <v/>
          </cell>
          <cell r="AG1815" t="str">
            <v>否</v>
          </cell>
          <cell r="AH1815" t="str">
            <v>续本月</v>
          </cell>
          <cell r="AI1815" t="str">
            <v>否</v>
          </cell>
          <cell r="AO1815">
            <v>0</v>
          </cell>
          <cell r="AR1815" t="str">
            <v>三中区</v>
          </cell>
        </row>
        <row r="1816">
          <cell r="F1816">
            <v>13559795714</v>
          </cell>
          <cell r="G1816" t="str">
            <v>13559795714</v>
          </cell>
          <cell r="H1816" t="str">
            <v>周满意</v>
          </cell>
          <cell r="I1816" t="str">
            <v>预付费东莞住宅新装或续费888元包年，带宽12M</v>
          </cell>
          <cell r="J1816">
            <v>888</v>
          </cell>
          <cell r="K1816">
            <v>888</v>
          </cell>
          <cell r="L1816" t="str">
            <v>2012-04-04</v>
          </cell>
          <cell r="M1816">
            <v>42171</v>
          </cell>
          <cell r="N1816" t="str">
            <v>2016-06-16</v>
          </cell>
          <cell r="O1816" t="str">
            <v>2015-06-16</v>
          </cell>
          <cell r="P1816" t="str">
            <v>宽带预付费</v>
          </cell>
          <cell r="Q1816" t="str">
            <v>续费</v>
          </cell>
          <cell r="R1816" t="str">
            <v>当月充值</v>
          </cell>
          <cell r="S1816" t="str">
            <v>家庭用户</v>
          </cell>
          <cell r="T1816" t="str">
            <v>FTTH</v>
          </cell>
          <cell r="U1816" t="str">
            <v>尼佳(nj_ca)</v>
          </cell>
          <cell r="V1816" t="str">
            <v>ZX长安肖亮</v>
          </cell>
          <cell r="W1816" t="str">
            <v>300元移动话费</v>
          </cell>
          <cell r="X1816" t="str">
            <v>长安区</v>
          </cell>
          <cell r="Y1816">
            <v>0</v>
          </cell>
          <cell r="Z1816">
            <v>0</v>
          </cell>
          <cell r="AA1816" t="str">
            <v>长安区</v>
          </cell>
          <cell r="AB1816" t="str">
            <v>16</v>
          </cell>
          <cell r="AC1816">
            <v>12</v>
          </cell>
          <cell r="AD1816">
            <v>12</v>
          </cell>
          <cell r="AE1816" t="str">
            <v>是</v>
          </cell>
          <cell r="AF1816" t="str">
            <v/>
          </cell>
          <cell r="AG1816" t="str">
            <v>价值宽带</v>
          </cell>
          <cell r="AH1816" t="str">
            <v>续本月</v>
          </cell>
          <cell r="AI1816" t="str">
            <v>是</v>
          </cell>
          <cell r="AO1816">
            <v>0</v>
          </cell>
          <cell r="AR1816" t="str">
            <v>骏景区</v>
          </cell>
        </row>
        <row r="1817">
          <cell r="F1817">
            <v>13712560360</v>
          </cell>
          <cell r="G1817" t="str">
            <v>13712560360</v>
          </cell>
          <cell r="H1817" t="str">
            <v>郑高平</v>
          </cell>
          <cell r="I1817" t="str">
            <v>预付费东莞住宅新装或续费888元包年，带宽12M</v>
          </cell>
          <cell r="J1817">
            <v>888</v>
          </cell>
          <cell r="K1817">
            <v>888</v>
          </cell>
          <cell r="L1817" t="str">
            <v>2014-05-24</v>
          </cell>
          <cell r="M1817">
            <v>42148</v>
          </cell>
          <cell r="N1817" t="str">
            <v>2016-06-21</v>
          </cell>
          <cell r="O1817" t="str">
            <v>2015-06-21</v>
          </cell>
          <cell r="P1817" t="str">
            <v>宽带预付费</v>
          </cell>
          <cell r="Q1817" t="str">
            <v>续费</v>
          </cell>
          <cell r="R1817" t="str">
            <v>往月充值</v>
          </cell>
          <cell r="S1817" t="str">
            <v>家庭用户</v>
          </cell>
          <cell r="T1817" t="str">
            <v>FTTH</v>
          </cell>
          <cell r="U1817" t="str">
            <v>尼佳(nj_ca)</v>
          </cell>
          <cell r="V1817" t="str">
            <v>ZX长安肖亮</v>
          </cell>
          <cell r="W1817" t="str">
            <v>电商价值宽带营销</v>
          </cell>
          <cell r="X1817" t="str">
            <v>长安区</v>
          </cell>
          <cell r="Y1817">
            <v>0</v>
          </cell>
          <cell r="Z1817">
            <v>0</v>
          </cell>
          <cell r="AA1817" t="str">
            <v>长安区</v>
          </cell>
          <cell r="AB1817" t="str">
            <v>21</v>
          </cell>
          <cell r="AC1817">
            <v>12</v>
          </cell>
          <cell r="AD1817">
            <v>12</v>
          </cell>
          <cell r="AE1817" t="str">
            <v>是</v>
          </cell>
          <cell r="AF1817" t="str">
            <v/>
          </cell>
          <cell r="AG1817" t="str">
            <v>价值宽带</v>
          </cell>
          <cell r="AH1817" t="str">
            <v>续前期</v>
          </cell>
          <cell r="AI1817" t="str">
            <v>否</v>
          </cell>
          <cell r="AO1817">
            <v>0</v>
          </cell>
          <cell r="AR1817" t="str">
            <v>樟新区</v>
          </cell>
        </row>
        <row r="1818">
          <cell r="F1818">
            <v>13790196592</v>
          </cell>
          <cell r="G1818" t="str">
            <v>13790196592</v>
          </cell>
          <cell r="H1818" t="str">
            <v>史普站</v>
          </cell>
          <cell r="I1818" t="str">
            <v>预付费东莞住宅新装或续费888元包年，带宽12M</v>
          </cell>
          <cell r="J1818">
            <v>888</v>
          </cell>
          <cell r="K1818">
            <v>888</v>
          </cell>
          <cell r="L1818" t="str">
            <v>2012-06-15</v>
          </cell>
          <cell r="M1818">
            <v>42171</v>
          </cell>
          <cell r="N1818" t="str">
            <v>2016-06-18</v>
          </cell>
          <cell r="O1818" t="str">
            <v>2015-06-18</v>
          </cell>
          <cell r="P1818" t="str">
            <v>宽带预付费</v>
          </cell>
          <cell r="Q1818" t="str">
            <v>续费</v>
          </cell>
          <cell r="R1818" t="str">
            <v>往月充值</v>
          </cell>
          <cell r="S1818" t="str">
            <v>家庭用户</v>
          </cell>
          <cell r="T1818" t="str">
            <v>FTTH</v>
          </cell>
          <cell r="U1818" t="str">
            <v>王丽(wangl)</v>
          </cell>
          <cell r="V1818" t="str">
            <v>DL方阵通信</v>
          </cell>
          <cell r="W1818" t="str">
            <v>电商价值宽带营销</v>
          </cell>
          <cell r="X1818" t="str">
            <v>长安区</v>
          </cell>
          <cell r="Y1818">
            <v>0</v>
          </cell>
          <cell r="Z1818">
            <v>0</v>
          </cell>
          <cell r="AA1818" t="str">
            <v>长安区</v>
          </cell>
          <cell r="AB1818" t="str">
            <v>18</v>
          </cell>
          <cell r="AC1818">
            <v>12</v>
          </cell>
          <cell r="AD1818">
            <v>12</v>
          </cell>
          <cell r="AE1818" t="str">
            <v>是</v>
          </cell>
          <cell r="AF1818" t="str">
            <v/>
          </cell>
          <cell r="AG1818" t="str">
            <v>价值宽带</v>
          </cell>
          <cell r="AH1818" t="str">
            <v>续本月</v>
          </cell>
          <cell r="AI1818" t="str">
            <v>是</v>
          </cell>
          <cell r="AJ1818">
            <v>13790196592</v>
          </cell>
          <cell r="AO1818">
            <v>0</v>
          </cell>
          <cell r="AR1818" t="str">
            <v>莆心区</v>
          </cell>
        </row>
        <row r="1819">
          <cell r="F1819">
            <v>13662840228</v>
          </cell>
          <cell r="G1819" t="str">
            <v>13662840228</v>
          </cell>
          <cell r="H1819" t="str">
            <v>周树健</v>
          </cell>
          <cell r="I1819" t="str">
            <v>预付费东莞住宅新装或续费888元包年，带宽12M</v>
          </cell>
          <cell r="J1819">
            <v>888</v>
          </cell>
          <cell r="K1819">
            <v>888</v>
          </cell>
          <cell r="L1819" t="str">
            <v>2014-06-26</v>
          </cell>
          <cell r="M1819">
            <v>42181</v>
          </cell>
          <cell r="N1819" t="str">
            <v>2016-06-26</v>
          </cell>
          <cell r="O1819" t="str">
            <v>2015-06-22</v>
          </cell>
          <cell r="P1819" t="str">
            <v>宽带预付费</v>
          </cell>
          <cell r="Q1819" t="str">
            <v>续费</v>
          </cell>
          <cell r="R1819" t="str">
            <v>当月充值</v>
          </cell>
          <cell r="S1819" t="str">
            <v>家庭用户</v>
          </cell>
          <cell r="T1819" t="str">
            <v>FTTH</v>
          </cell>
          <cell r="U1819" t="str">
            <v>尼佳(nj_ca)</v>
          </cell>
          <cell r="V1819" t="str">
            <v>ZX长安肖亮</v>
          </cell>
          <cell r="W1819" t="str">
            <v>电商价值宽带营销</v>
          </cell>
          <cell r="X1819" t="str">
            <v>长安区</v>
          </cell>
          <cell r="Y1819">
            <v>0</v>
          </cell>
          <cell r="Z1819">
            <v>0</v>
          </cell>
          <cell r="AA1819" t="str">
            <v>长安区</v>
          </cell>
          <cell r="AB1819" t="str">
            <v>22</v>
          </cell>
          <cell r="AC1819">
            <v>12</v>
          </cell>
          <cell r="AD1819">
            <v>12</v>
          </cell>
          <cell r="AE1819" t="str">
            <v>是</v>
          </cell>
          <cell r="AF1819" t="str">
            <v/>
          </cell>
          <cell r="AG1819" t="str">
            <v>价值宽带</v>
          </cell>
          <cell r="AH1819" t="str">
            <v>续本月</v>
          </cell>
          <cell r="AI1819" t="str">
            <v>是</v>
          </cell>
          <cell r="AJ1819">
            <v>13662840228</v>
          </cell>
          <cell r="AO1819">
            <v>0</v>
          </cell>
          <cell r="AR1819" t="str">
            <v>居岐区</v>
          </cell>
        </row>
        <row r="1820">
          <cell r="F1820">
            <v>13712189820</v>
          </cell>
          <cell r="G1820" t="str">
            <v>13712189820</v>
          </cell>
          <cell r="H1820" t="str">
            <v>侯华荣</v>
          </cell>
          <cell r="I1820" t="str">
            <v>预付费东莞住宅新装或续费1408元包2年，带宽12M</v>
          </cell>
          <cell r="J1820">
            <v>1408</v>
          </cell>
          <cell r="K1820">
            <v>1408</v>
          </cell>
          <cell r="L1820" t="str">
            <v>2014-06-09</v>
          </cell>
          <cell r="M1820">
            <v>42164</v>
          </cell>
          <cell r="N1820" t="str">
            <v>2017-06-16</v>
          </cell>
          <cell r="O1820" t="str">
            <v>2015-06-16</v>
          </cell>
          <cell r="P1820" t="str">
            <v>宽带预付费</v>
          </cell>
          <cell r="Q1820" t="str">
            <v>续费</v>
          </cell>
          <cell r="R1820" t="str">
            <v>当月充值</v>
          </cell>
          <cell r="S1820" t="str">
            <v>家庭用户</v>
          </cell>
          <cell r="T1820" t="str">
            <v>FTTH</v>
          </cell>
          <cell r="U1820" t="str">
            <v>尼佳(nj_ca)</v>
          </cell>
          <cell r="V1820" t="str">
            <v>ZX长安肖亮</v>
          </cell>
          <cell r="W1820" t="str">
            <v/>
          </cell>
          <cell r="X1820" t="str">
            <v>长安区</v>
          </cell>
          <cell r="Y1820">
            <v>0</v>
          </cell>
          <cell r="Z1820">
            <v>0</v>
          </cell>
          <cell r="AA1820" t="str">
            <v>长安区</v>
          </cell>
          <cell r="AB1820" t="str">
            <v>16</v>
          </cell>
          <cell r="AC1820">
            <v>12</v>
          </cell>
          <cell r="AD1820">
            <v>24</v>
          </cell>
          <cell r="AE1820" t="str">
            <v>是</v>
          </cell>
          <cell r="AF1820" t="str">
            <v/>
          </cell>
          <cell r="AG1820" t="str">
            <v>价值宽带</v>
          </cell>
          <cell r="AH1820" t="str">
            <v>续本月</v>
          </cell>
          <cell r="AI1820" t="str">
            <v>是</v>
          </cell>
          <cell r="AJ1820">
            <v>13712189820</v>
          </cell>
          <cell r="AO1820">
            <v>0</v>
          </cell>
          <cell r="AR1820" t="str">
            <v>上沙区</v>
          </cell>
        </row>
        <row r="1821">
          <cell r="F1821">
            <v>13790557182</v>
          </cell>
          <cell r="G1821" t="str">
            <v>13790557182</v>
          </cell>
          <cell r="H1821" t="str">
            <v>史普站</v>
          </cell>
          <cell r="I1821" t="str">
            <v>预付费东莞住宅新装或续费888元包年，带宽12M</v>
          </cell>
          <cell r="J1821">
            <v>888</v>
          </cell>
          <cell r="K1821">
            <v>888</v>
          </cell>
          <cell r="L1821" t="str">
            <v>2012-06-15</v>
          </cell>
          <cell r="M1821">
            <v>42171</v>
          </cell>
          <cell r="N1821" t="str">
            <v>2016-06-18</v>
          </cell>
          <cell r="O1821" t="str">
            <v>2015-06-18</v>
          </cell>
          <cell r="P1821" t="str">
            <v>宽带预付费</v>
          </cell>
          <cell r="Q1821" t="str">
            <v>续费</v>
          </cell>
          <cell r="R1821" t="str">
            <v>往月充值</v>
          </cell>
          <cell r="S1821" t="str">
            <v>家庭用户</v>
          </cell>
          <cell r="T1821" t="str">
            <v>FTTH</v>
          </cell>
          <cell r="U1821" t="str">
            <v>王丽(wangl)</v>
          </cell>
          <cell r="V1821" t="str">
            <v>DL方阵通信</v>
          </cell>
          <cell r="W1821" t="str">
            <v/>
          </cell>
          <cell r="X1821" t="str">
            <v>长安区</v>
          </cell>
          <cell r="Y1821">
            <v>0</v>
          </cell>
          <cell r="Z1821">
            <v>0</v>
          </cell>
          <cell r="AA1821" t="str">
            <v>长安区</v>
          </cell>
          <cell r="AB1821" t="str">
            <v>18</v>
          </cell>
          <cell r="AC1821">
            <v>12</v>
          </cell>
          <cell r="AD1821">
            <v>12</v>
          </cell>
          <cell r="AE1821" t="str">
            <v>是</v>
          </cell>
          <cell r="AF1821" t="str">
            <v/>
          </cell>
          <cell r="AG1821" t="str">
            <v>价值宽带</v>
          </cell>
          <cell r="AH1821" t="str">
            <v>续本月</v>
          </cell>
          <cell r="AI1821" t="str">
            <v>是</v>
          </cell>
          <cell r="AJ1821">
            <v>13790557182</v>
          </cell>
          <cell r="AO1821">
            <v>0</v>
          </cell>
          <cell r="AR1821" t="str">
            <v>街口区</v>
          </cell>
        </row>
        <row r="1822">
          <cell r="F1822">
            <v>15876437739</v>
          </cell>
          <cell r="G1822" t="str">
            <v>15876437739</v>
          </cell>
          <cell r="H1822" t="str">
            <v>雷志锋</v>
          </cell>
          <cell r="I1822" t="str">
            <v>东莞互联网专线续费包14个月1000元，4M（不提供MODEM）</v>
          </cell>
          <cell r="J1822">
            <v>1000</v>
          </cell>
          <cell r="K1822">
            <v>1000</v>
          </cell>
          <cell r="L1822" t="str">
            <v>2012-06-15</v>
          </cell>
          <cell r="M1822">
            <v>42231</v>
          </cell>
          <cell r="N1822" t="str">
            <v>2016-10-15</v>
          </cell>
          <cell r="O1822" t="str">
            <v>2015-06-23</v>
          </cell>
          <cell r="P1822" t="str">
            <v>专线预付费</v>
          </cell>
          <cell r="Q1822" t="str">
            <v>续费</v>
          </cell>
          <cell r="R1822" t="str">
            <v>提前充值</v>
          </cell>
          <cell r="S1822" t="str">
            <v/>
          </cell>
          <cell r="T1822" t="str">
            <v>FTTH</v>
          </cell>
          <cell r="U1822" t="str">
            <v>王丽(wangl)</v>
          </cell>
          <cell r="V1822" t="str">
            <v>DL方阵通信</v>
          </cell>
          <cell r="W1822" t="str">
            <v/>
          </cell>
          <cell r="X1822" t="str">
            <v>长安区</v>
          </cell>
          <cell r="Y1822">
            <v>0</v>
          </cell>
          <cell r="Z1822">
            <v>0</v>
          </cell>
          <cell r="AA1822" t="str">
            <v>长安区</v>
          </cell>
          <cell r="AB1822" t="str">
            <v>23</v>
          </cell>
          <cell r="AC1822">
            <v>4</v>
          </cell>
          <cell r="AD1822">
            <v>14</v>
          </cell>
          <cell r="AE1822" t="str">
            <v>是</v>
          </cell>
          <cell r="AF1822" t="str">
            <v/>
          </cell>
          <cell r="AG1822" t="str">
            <v>否</v>
          </cell>
          <cell r="AH1822" t="str">
            <v>续后期</v>
          </cell>
          <cell r="AI1822" t="str">
            <v>否</v>
          </cell>
          <cell r="AO1822">
            <v>0</v>
          </cell>
          <cell r="AR1822" t="str">
            <v>居岐区</v>
          </cell>
        </row>
        <row r="1823">
          <cell r="F1823">
            <v>13726444938</v>
          </cell>
          <cell r="G1823" t="str">
            <v>13726444938</v>
          </cell>
          <cell r="H1823" t="str">
            <v>林丽芬</v>
          </cell>
          <cell r="I1823" t="str">
            <v>预付费东莞住宅新装或续费888元包年，带宽12M</v>
          </cell>
          <cell r="J1823">
            <v>888</v>
          </cell>
          <cell r="K1823">
            <v>888</v>
          </cell>
          <cell r="L1823" t="str">
            <v>2010-07-07</v>
          </cell>
          <cell r="M1823">
            <v>42151</v>
          </cell>
          <cell r="N1823" t="str">
            <v>2016-06-15</v>
          </cell>
          <cell r="O1823" t="str">
            <v>2015-06-15</v>
          </cell>
          <cell r="P1823" t="str">
            <v>宽带预付费</v>
          </cell>
          <cell r="Q1823" t="str">
            <v>续费</v>
          </cell>
          <cell r="R1823" t="str">
            <v>往月充值</v>
          </cell>
          <cell r="S1823" t="str">
            <v>家庭用户</v>
          </cell>
          <cell r="T1823" t="str">
            <v>FTTH</v>
          </cell>
          <cell r="U1823" t="str">
            <v>谢如画(xierh)</v>
          </cell>
          <cell r="V1823" t="str">
            <v>ZX厚街易荣辉</v>
          </cell>
          <cell r="W1823" t="str">
            <v>电商价值宽带营销</v>
          </cell>
          <cell r="X1823" t="str">
            <v>厚街区</v>
          </cell>
          <cell r="Y1823">
            <v>0</v>
          </cell>
          <cell r="Z1823">
            <v>0</v>
          </cell>
          <cell r="AA1823" t="str">
            <v>厚街区</v>
          </cell>
          <cell r="AB1823" t="str">
            <v>15</v>
          </cell>
          <cell r="AC1823">
            <v>12</v>
          </cell>
          <cell r="AD1823">
            <v>12</v>
          </cell>
          <cell r="AE1823" t="str">
            <v>是</v>
          </cell>
          <cell r="AF1823" t="str">
            <v/>
          </cell>
          <cell r="AG1823" t="str">
            <v>价值宽带</v>
          </cell>
          <cell r="AH1823" t="str">
            <v>续前期</v>
          </cell>
          <cell r="AI1823" t="str">
            <v>否</v>
          </cell>
          <cell r="AO1823">
            <v>0</v>
          </cell>
          <cell r="AR1823" t="str">
            <v>上沙区</v>
          </cell>
        </row>
        <row r="1824">
          <cell r="F1824">
            <v>18802619716</v>
          </cell>
          <cell r="G1824" t="str">
            <v>18802619716</v>
          </cell>
          <cell r="H1824" t="str">
            <v>陈丽平</v>
          </cell>
          <cell r="I1824" t="str">
            <v>预付费东莞住宅新装或续费240元包季，带宽4M</v>
          </cell>
          <cell r="J1824">
            <v>240</v>
          </cell>
          <cell r="K1824">
            <v>240</v>
          </cell>
          <cell r="L1824" t="str">
            <v>2012-07-02</v>
          </cell>
          <cell r="M1824">
            <v>42187</v>
          </cell>
          <cell r="N1824" t="str">
            <v>2015-10-02</v>
          </cell>
          <cell r="O1824" t="str">
            <v>2015-06-18</v>
          </cell>
          <cell r="P1824" t="str">
            <v>宽带预付费</v>
          </cell>
          <cell r="Q1824" t="str">
            <v>续费</v>
          </cell>
          <cell r="R1824" t="str">
            <v>提前充值</v>
          </cell>
          <cell r="S1824" t="str">
            <v>家庭用户</v>
          </cell>
          <cell r="T1824" t="str">
            <v>FTTH</v>
          </cell>
          <cell r="U1824" t="str">
            <v>谢如画(xierh)</v>
          </cell>
          <cell r="V1824" t="str">
            <v>ZX厚街罗灿平</v>
          </cell>
          <cell r="W1824" t="str">
            <v>电商价值宽带营销</v>
          </cell>
          <cell r="X1824" t="str">
            <v>厚街区</v>
          </cell>
          <cell r="Y1824">
            <v>0</v>
          </cell>
          <cell r="Z1824">
            <v>0</v>
          </cell>
          <cell r="AA1824" t="str">
            <v>厚街区</v>
          </cell>
          <cell r="AB1824" t="str">
            <v>18</v>
          </cell>
          <cell r="AC1824">
            <v>4</v>
          </cell>
          <cell r="AD1824">
            <v>3</v>
          </cell>
          <cell r="AE1824" t="str">
            <v>是</v>
          </cell>
          <cell r="AF1824" t="str">
            <v/>
          </cell>
          <cell r="AG1824" t="str">
            <v>否</v>
          </cell>
          <cell r="AH1824" t="str">
            <v>续后期</v>
          </cell>
          <cell r="AI1824" t="str">
            <v>否</v>
          </cell>
          <cell r="AO1824">
            <v>0</v>
          </cell>
          <cell r="AR1824" t="str">
            <v>乌沙区</v>
          </cell>
        </row>
        <row r="1825">
          <cell r="F1825">
            <v>13580815193</v>
          </cell>
          <cell r="G1825" t="str">
            <v>13580815193</v>
          </cell>
          <cell r="H1825" t="str">
            <v>黄爱斌</v>
          </cell>
          <cell r="I1825" t="str">
            <v>预付费东莞住宅新装或续费888元包年，带宽12M</v>
          </cell>
          <cell r="J1825">
            <v>888</v>
          </cell>
          <cell r="K1825">
            <v>888</v>
          </cell>
          <cell r="L1825" t="str">
            <v>2010-01-09</v>
          </cell>
          <cell r="M1825">
            <v>42207</v>
          </cell>
          <cell r="N1825" t="str">
            <v>2016-07-22</v>
          </cell>
          <cell r="O1825" t="str">
            <v>2015-06-16</v>
          </cell>
          <cell r="P1825" t="str">
            <v>宽带预付费</v>
          </cell>
          <cell r="Q1825" t="str">
            <v>续费</v>
          </cell>
          <cell r="R1825" t="str">
            <v>提前充值</v>
          </cell>
          <cell r="S1825" t="str">
            <v>家庭用户</v>
          </cell>
          <cell r="T1825" t="str">
            <v>FTTH</v>
          </cell>
          <cell r="U1825" t="str">
            <v>谢如画(xierh)</v>
          </cell>
          <cell r="V1825" t="str">
            <v>ZY厚街营业厅</v>
          </cell>
          <cell r="W1825" t="str">
            <v/>
          </cell>
          <cell r="X1825" t="str">
            <v>厚街区</v>
          </cell>
          <cell r="Y1825">
            <v>0</v>
          </cell>
          <cell r="Z1825">
            <v>0</v>
          </cell>
          <cell r="AA1825" t="str">
            <v>厚街区</v>
          </cell>
          <cell r="AB1825" t="str">
            <v>16</v>
          </cell>
          <cell r="AC1825">
            <v>12</v>
          </cell>
          <cell r="AD1825">
            <v>12</v>
          </cell>
          <cell r="AE1825" t="str">
            <v>是</v>
          </cell>
          <cell r="AF1825" t="str">
            <v/>
          </cell>
          <cell r="AG1825" t="str">
            <v>价值宽带</v>
          </cell>
          <cell r="AH1825" t="str">
            <v>续后期</v>
          </cell>
          <cell r="AI1825" t="str">
            <v>否</v>
          </cell>
          <cell r="AO1825">
            <v>0</v>
          </cell>
          <cell r="AR1825" t="str">
            <v>乌沙区</v>
          </cell>
        </row>
        <row r="1826">
          <cell r="F1826">
            <v>13662736826</v>
          </cell>
          <cell r="G1826" t="str">
            <v>13662736826</v>
          </cell>
          <cell r="H1826" t="str">
            <v>何建春</v>
          </cell>
          <cell r="I1826" t="str">
            <v>预付费东莞住宅新装或续费1408元包2年，带宽12M</v>
          </cell>
          <cell r="J1826">
            <v>1408</v>
          </cell>
          <cell r="K1826">
            <v>1408</v>
          </cell>
          <cell r="L1826" t="str">
            <v>2012-06-20</v>
          </cell>
          <cell r="M1826">
            <v>42175</v>
          </cell>
          <cell r="N1826" t="str">
            <v>2017-06-20</v>
          </cell>
          <cell r="O1826" t="str">
            <v>2015-06-19</v>
          </cell>
          <cell r="P1826" t="str">
            <v>宽带预付费</v>
          </cell>
          <cell r="Q1826" t="str">
            <v>续费</v>
          </cell>
          <cell r="R1826" t="str">
            <v>提前充值</v>
          </cell>
          <cell r="S1826" t="str">
            <v>家庭用户</v>
          </cell>
          <cell r="T1826" t="str">
            <v>FTTH</v>
          </cell>
          <cell r="U1826" t="str">
            <v>王汝怡(wangry)</v>
          </cell>
          <cell r="V1826" t="str">
            <v>ZX虎门罗灿坤</v>
          </cell>
          <cell r="W1826" t="str">
            <v>电商价值宽带营销</v>
          </cell>
          <cell r="X1826" t="str">
            <v>虎门区</v>
          </cell>
          <cell r="Y1826">
            <v>0</v>
          </cell>
          <cell r="Z1826">
            <v>0</v>
          </cell>
          <cell r="AA1826" t="str">
            <v>虎门区</v>
          </cell>
          <cell r="AB1826" t="str">
            <v>19</v>
          </cell>
          <cell r="AC1826">
            <v>12</v>
          </cell>
          <cell r="AD1826">
            <v>24</v>
          </cell>
          <cell r="AE1826" t="str">
            <v>是</v>
          </cell>
          <cell r="AF1826" t="str">
            <v/>
          </cell>
          <cell r="AG1826" t="str">
            <v>价值宽带</v>
          </cell>
          <cell r="AH1826" t="str">
            <v>续本月</v>
          </cell>
          <cell r="AI1826" t="str">
            <v>是</v>
          </cell>
          <cell r="AJ1826">
            <v>13662736826</v>
          </cell>
          <cell r="AO1826">
            <v>0</v>
          </cell>
          <cell r="AR1826" t="str">
            <v>南栅区</v>
          </cell>
        </row>
        <row r="1827">
          <cell r="F1827">
            <v>13712278699</v>
          </cell>
          <cell r="G1827" t="str">
            <v>13712278699</v>
          </cell>
          <cell r="H1827" t="str">
            <v>刘青梅</v>
          </cell>
          <cell r="I1827" t="str">
            <v>预付费东莞住宅新装或续费888元包年，带宽12M</v>
          </cell>
          <cell r="J1827">
            <v>888</v>
          </cell>
          <cell r="K1827">
            <v>888</v>
          </cell>
          <cell r="L1827" t="str">
            <v>2012-06-16</v>
          </cell>
          <cell r="M1827">
            <v>42173</v>
          </cell>
          <cell r="N1827" t="str">
            <v>2016-06-18</v>
          </cell>
          <cell r="O1827" t="str">
            <v>2015-06-18</v>
          </cell>
          <cell r="P1827" t="str">
            <v>宽带预付费</v>
          </cell>
          <cell r="Q1827" t="str">
            <v>续费</v>
          </cell>
          <cell r="R1827" t="str">
            <v>提前充值</v>
          </cell>
          <cell r="S1827" t="str">
            <v>家庭用户</v>
          </cell>
          <cell r="T1827" t="str">
            <v>FTTH</v>
          </cell>
          <cell r="U1827" t="str">
            <v>王汝怡(wangry)</v>
          </cell>
          <cell r="V1827" t="str">
            <v>ZX虎门钟小红</v>
          </cell>
          <cell r="W1827" t="str">
            <v>电商价值宽带营销</v>
          </cell>
          <cell r="X1827" t="str">
            <v>虎门区</v>
          </cell>
          <cell r="Y1827">
            <v>0</v>
          </cell>
          <cell r="Z1827">
            <v>0</v>
          </cell>
          <cell r="AA1827" t="str">
            <v>虎门区</v>
          </cell>
          <cell r="AB1827" t="str">
            <v>18</v>
          </cell>
          <cell r="AC1827">
            <v>12</v>
          </cell>
          <cell r="AD1827">
            <v>12</v>
          </cell>
          <cell r="AE1827" t="str">
            <v>是</v>
          </cell>
          <cell r="AF1827" t="str">
            <v/>
          </cell>
          <cell r="AG1827" t="str">
            <v>价值宽带</v>
          </cell>
          <cell r="AH1827" t="str">
            <v>续本月</v>
          </cell>
          <cell r="AI1827" t="str">
            <v>是</v>
          </cell>
          <cell r="AJ1827">
            <v>13712278699</v>
          </cell>
          <cell r="AO1827">
            <v>0</v>
          </cell>
          <cell r="AR1827" t="str">
            <v>光宝区</v>
          </cell>
        </row>
        <row r="1828">
          <cell r="F1828">
            <v>13724458999</v>
          </cell>
          <cell r="G1828" t="str">
            <v>13724458999</v>
          </cell>
          <cell r="H1828" t="str">
            <v>东莞市虎门华锐通信器材店</v>
          </cell>
          <cell r="I1828" t="str">
            <v>东莞互联网专线续费包14个月1200元，6M（不提供MODEM）</v>
          </cell>
          <cell r="J1828">
            <v>1200</v>
          </cell>
          <cell r="K1828">
            <v>1200</v>
          </cell>
          <cell r="L1828" t="str">
            <v>2012-05-16</v>
          </cell>
          <cell r="M1828">
            <v>42213</v>
          </cell>
          <cell r="N1828" t="str">
            <v>2016-09-28</v>
          </cell>
          <cell r="O1828" t="str">
            <v>2015-06-18</v>
          </cell>
          <cell r="P1828" t="str">
            <v>专线预付费</v>
          </cell>
          <cell r="Q1828" t="str">
            <v>续费</v>
          </cell>
          <cell r="R1828" t="str">
            <v>提前充值</v>
          </cell>
          <cell r="S1828" t="str">
            <v/>
          </cell>
          <cell r="T1828" t="str">
            <v>FTTH</v>
          </cell>
          <cell r="U1828" t="str">
            <v>王汝怡(wangry)</v>
          </cell>
          <cell r="V1828" t="str">
            <v>ZX虎门张远庭</v>
          </cell>
          <cell r="W1828" t="str">
            <v/>
          </cell>
          <cell r="X1828" t="str">
            <v>虎门区</v>
          </cell>
          <cell r="Y1828">
            <v>0</v>
          </cell>
          <cell r="Z1828">
            <v>0</v>
          </cell>
          <cell r="AA1828" t="str">
            <v>虎门区</v>
          </cell>
          <cell r="AB1828" t="str">
            <v>18</v>
          </cell>
          <cell r="AC1828">
            <v>6</v>
          </cell>
          <cell r="AD1828">
            <v>14</v>
          </cell>
          <cell r="AE1828" t="str">
            <v>是</v>
          </cell>
          <cell r="AF1828" t="str">
            <v/>
          </cell>
          <cell r="AG1828" t="str">
            <v>否</v>
          </cell>
          <cell r="AH1828" t="str">
            <v>续后期</v>
          </cell>
          <cell r="AI1828" t="str">
            <v>否</v>
          </cell>
          <cell r="AO1828">
            <v>0</v>
          </cell>
          <cell r="AR1828" t="str">
            <v>三屯区</v>
          </cell>
        </row>
        <row r="1829">
          <cell r="F1829">
            <v>13827243686</v>
          </cell>
          <cell r="G1829" t="str">
            <v>13827243686</v>
          </cell>
          <cell r="H1829" t="str">
            <v>周世强</v>
          </cell>
          <cell r="I1829" t="str">
            <v>预付费东莞住宅新装或续费888元包年，带宽12M</v>
          </cell>
          <cell r="J1829">
            <v>888</v>
          </cell>
          <cell r="K1829">
            <v>888</v>
          </cell>
          <cell r="L1829" t="str">
            <v>2012-06-08</v>
          </cell>
          <cell r="M1829">
            <v>42178</v>
          </cell>
          <cell r="N1829" t="str">
            <v>2016-06-23</v>
          </cell>
          <cell r="O1829" t="str">
            <v>2015-06-21</v>
          </cell>
          <cell r="P1829" t="str">
            <v>宽带预付费</v>
          </cell>
          <cell r="Q1829" t="str">
            <v>续费</v>
          </cell>
          <cell r="R1829" t="str">
            <v>提前充值</v>
          </cell>
          <cell r="S1829" t="str">
            <v>家庭用户</v>
          </cell>
          <cell r="T1829" t="str">
            <v>FTTH</v>
          </cell>
          <cell r="U1829" t="str">
            <v>王汝怡(wangry)</v>
          </cell>
          <cell r="V1829" t="str">
            <v>ZX虎门张远庭</v>
          </cell>
          <cell r="W1829" t="str">
            <v/>
          </cell>
          <cell r="X1829" t="str">
            <v>虎门区</v>
          </cell>
          <cell r="Y1829">
            <v>0</v>
          </cell>
          <cell r="Z1829">
            <v>0</v>
          </cell>
          <cell r="AA1829" t="str">
            <v>虎门区</v>
          </cell>
          <cell r="AB1829" t="str">
            <v>21</v>
          </cell>
          <cell r="AC1829">
            <v>12</v>
          </cell>
          <cell r="AD1829">
            <v>12</v>
          </cell>
          <cell r="AE1829" t="str">
            <v>是</v>
          </cell>
          <cell r="AF1829" t="str">
            <v/>
          </cell>
          <cell r="AG1829" t="str">
            <v>价值宽带</v>
          </cell>
          <cell r="AH1829" t="str">
            <v>续本月</v>
          </cell>
          <cell r="AI1829" t="str">
            <v>是</v>
          </cell>
          <cell r="AJ1829">
            <v>13827243686</v>
          </cell>
          <cell r="AO1829">
            <v>0</v>
          </cell>
          <cell r="AR1829" t="str">
            <v>三屯区</v>
          </cell>
        </row>
        <row r="1830">
          <cell r="F1830">
            <v>13553889949</v>
          </cell>
          <cell r="G1830" t="str">
            <v>13553889949</v>
          </cell>
          <cell r="H1830" t="str">
            <v>陈清华</v>
          </cell>
          <cell r="I1830" t="str">
            <v>预付费东莞住宅新装或续费888元包年，带宽12M</v>
          </cell>
          <cell r="J1830">
            <v>888</v>
          </cell>
          <cell r="K1830">
            <v>888</v>
          </cell>
          <cell r="L1830" t="str">
            <v>2011-06-03</v>
          </cell>
          <cell r="M1830">
            <v>42175</v>
          </cell>
          <cell r="N1830" t="str">
            <v>2016-06-20</v>
          </cell>
          <cell r="O1830" t="str">
            <v>2015-06-19</v>
          </cell>
          <cell r="P1830" t="str">
            <v>宽带预付费</v>
          </cell>
          <cell r="Q1830" t="str">
            <v>续费</v>
          </cell>
          <cell r="R1830" t="str">
            <v>提前充值</v>
          </cell>
          <cell r="S1830" t="str">
            <v>家庭用户</v>
          </cell>
          <cell r="T1830" t="str">
            <v>FTTH</v>
          </cell>
          <cell r="U1830" t="str">
            <v>王汝怡(wangry)</v>
          </cell>
          <cell r="V1830" t="str">
            <v>ZX虎门林伟文</v>
          </cell>
          <cell r="W1830" t="str">
            <v>电商价值宽带营销</v>
          </cell>
          <cell r="X1830" t="str">
            <v>虎门区</v>
          </cell>
          <cell r="Y1830">
            <v>0</v>
          </cell>
          <cell r="Z1830">
            <v>0</v>
          </cell>
          <cell r="AA1830" t="str">
            <v>虎门区</v>
          </cell>
          <cell r="AB1830" t="str">
            <v>19</v>
          </cell>
          <cell r="AC1830">
            <v>12</v>
          </cell>
          <cell r="AD1830">
            <v>12</v>
          </cell>
          <cell r="AE1830" t="str">
            <v>是</v>
          </cell>
          <cell r="AF1830" t="str">
            <v/>
          </cell>
          <cell r="AG1830" t="str">
            <v>价值宽带</v>
          </cell>
          <cell r="AH1830" t="str">
            <v>续本月</v>
          </cell>
          <cell r="AI1830" t="str">
            <v>是</v>
          </cell>
          <cell r="AJ1830">
            <v>13553889949</v>
          </cell>
          <cell r="AO1830">
            <v>0</v>
          </cell>
          <cell r="AR1830" t="str">
            <v>光宝区</v>
          </cell>
        </row>
        <row r="1831">
          <cell r="F1831">
            <v>15913749090</v>
          </cell>
          <cell r="G1831" t="str">
            <v>15913749090</v>
          </cell>
          <cell r="H1831" t="str">
            <v>黄凤云</v>
          </cell>
          <cell r="I1831" t="str">
            <v>预付费东莞住宅新装或续费888元包年，带宽12M</v>
          </cell>
          <cell r="J1831">
            <v>888</v>
          </cell>
          <cell r="K1831">
            <v>888</v>
          </cell>
          <cell r="L1831" t="str">
            <v>2012-06-27</v>
          </cell>
          <cell r="M1831">
            <v>42182</v>
          </cell>
          <cell r="N1831" t="str">
            <v>2016-06-27</v>
          </cell>
          <cell r="O1831" t="str">
            <v>2015-06-17</v>
          </cell>
          <cell r="P1831" t="str">
            <v>宽带预付费</v>
          </cell>
          <cell r="Q1831" t="str">
            <v>续费</v>
          </cell>
          <cell r="R1831" t="str">
            <v>提前充值</v>
          </cell>
          <cell r="S1831" t="str">
            <v>家庭用户</v>
          </cell>
          <cell r="T1831" t="str">
            <v>FTTH</v>
          </cell>
          <cell r="U1831" t="str">
            <v>王丽(wangl)</v>
          </cell>
          <cell r="V1831" t="str">
            <v>ZX长安肖亮</v>
          </cell>
          <cell r="W1831" t="str">
            <v>电商价值宽带营销</v>
          </cell>
          <cell r="X1831" t="str">
            <v>长安区</v>
          </cell>
          <cell r="Y1831">
            <v>0</v>
          </cell>
          <cell r="Z1831">
            <v>0</v>
          </cell>
          <cell r="AA1831" t="str">
            <v>长安区</v>
          </cell>
          <cell r="AB1831" t="str">
            <v>17</v>
          </cell>
          <cell r="AC1831">
            <v>12</v>
          </cell>
          <cell r="AD1831">
            <v>12</v>
          </cell>
          <cell r="AE1831" t="str">
            <v>是</v>
          </cell>
          <cell r="AF1831" t="str">
            <v/>
          </cell>
          <cell r="AG1831" t="str">
            <v>价值宽带</v>
          </cell>
          <cell r="AH1831" t="str">
            <v>续本月</v>
          </cell>
          <cell r="AI1831" t="str">
            <v>是</v>
          </cell>
          <cell r="AJ1831">
            <v>15913749090</v>
          </cell>
          <cell r="AO1831">
            <v>0</v>
          </cell>
          <cell r="AR1831" t="str">
            <v>光宝区</v>
          </cell>
        </row>
        <row r="1832">
          <cell r="F1832">
            <v>18617085242</v>
          </cell>
          <cell r="G1832" t="str">
            <v>18617085242</v>
          </cell>
          <cell r="H1832" t="str">
            <v>赵大庆</v>
          </cell>
          <cell r="I1832" t="str">
            <v>预付费东莞住宅新装或续费240元包季，带宽4M</v>
          </cell>
          <cell r="J1832">
            <v>240</v>
          </cell>
          <cell r="K1832">
            <v>240</v>
          </cell>
          <cell r="L1832" t="str">
            <v>2013-03-02</v>
          </cell>
          <cell r="M1832">
            <v>42174</v>
          </cell>
          <cell r="N1832" t="str">
            <v>2015-09-20</v>
          </cell>
          <cell r="O1832" t="str">
            <v>2015-06-20</v>
          </cell>
          <cell r="P1832" t="str">
            <v>宽带预付费</v>
          </cell>
          <cell r="Q1832" t="str">
            <v>续费</v>
          </cell>
          <cell r="R1832" t="str">
            <v>当月充值</v>
          </cell>
          <cell r="S1832" t="str">
            <v>家庭用户</v>
          </cell>
          <cell r="T1832" t="str">
            <v>(传统)XDSL</v>
          </cell>
          <cell r="U1832" t="str">
            <v>尼佳(nj_ca)</v>
          </cell>
          <cell r="V1832" t="str">
            <v>DL东莞尼佳</v>
          </cell>
          <cell r="W1832" t="str">
            <v/>
          </cell>
          <cell r="X1832" t="str">
            <v>长安区</v>
          </cell>
          <cell r="Y1832">
            <v>0</v>
          </cell>
          <cell r="Z1832">
            <v>0</v>
          </cell>
          <cell r="AA1832" t="str">
            <v>长安区</v>
          </cell>
          <cell r="AB1832" t="str">
            <v>20</v>
          </cell>
          <cell r="AC1832">
            <v>4</v>
          </cell>
          <cell r="AD1832">
            <v>3</v>
          </cell>
          <cell r="AE1832" t="str">
            <v>否</v>
          </cell>
          <cell r="AF1832" t="str">
            <v/>
          </cell>
          <cell r="AG1832" t="str">
            <v>否</v>
          </cell>
          <cell r="AH1832" t="str">
            <v>续本月</v>
          </cell>
          <cell r="AI1832" t="str">
            <v>否</v>
          </cell>
          <cell r="AO1832">
            <v>0</v>
          </cell>
          <cell r="AR1832" t="str">
            <v>上沙区</v>
          </cell>
        </row>
        <row r="1833">
          <cell r="F1833">
            <v>18929470745</v>
          </cell>
          <cell r="G1833" t="str">
            <v>18929470745</v>
          </cell>
          <cell r="H1833" t="str">
            <v>熊义荣</v>
          </cell>
          <cell r="I1833" t="str">
            <v>预付费东莞住宅新装或续费1088元包年，带宽20M</v>
          </cell>
          <cell r="J1833">
            <v>1088</v>
          </cell>
          <cell r="K1833">
            <v>1088</v>
          </cell>
          <cell r="L1833" t="str">
            <v>2013-07-25</v>
          </cell>
          <cell r="M1833">
            <v>42210</v>
          </cell>
          <cell r="N1833" t="str">
            <v>2016-07-25</v>
          </cell>
          <cell r="O1833" t="str">
            <v>2015-06-22</v>
          </cell>
          <cell r="P1833" t="str">
            <v>宽带预付费</v>
          </cell>
          <cell r="Q1833" t="str">
            <v>续费</v>
          </cell>
          <cell r="R1833" t="str">
            <v>提前充值</v>
          </cell>
          <cell r="S1833" t="str">
            <v>家庭用户</v>
          </cell>
          <cell r="T1833" t="str">
            <v>FTTH</v>
          </cell>
          <cell r="U1833" t="str">
            <v>尼佳(nj_ca)</v>
          </cell>
          <cell r="V1833" t="str">
            <v>ZX长安何乐平</v>
          </cell>
          <cell r="W1833" t="str">
            <v>(非)</v>
          </cell>
          <cell r="X1833" t="str">
            <v>长安区</v>
          </cell>
          <cell r="Y1833">
            <v>0</v>
          </cell>
          <cell r="Z1833">
            <v>0</v>
          </cell>
          <cell r="AA1833" t="str">
            <v>长安区</v>
          </cell>
          <cell r="AB1833" t="str">
            <v>22</v>
          </cell>
          <cell r="AC1833">
            <v>20</v>
          </cell>
          <cell r="AD1833">
            <v>12</v>
          </cell>
          <cell r="AE1833" t="str">
            <v>是</v>
          </cell>
          <cell r="AF1833" t="str">
            <v/>
          </cell>
          <cell r="AG1833" t="str">
            <v>价值宽带</v>
          </cell>
          <cell r="AH1833" t="str">
            <v>续后期</v>
          </cell>
          <cell r="AI1833" t="str">
            <v>否</v>
          </cell>
          <cell r="AO1833">
            <v>0</v>
          </cell>
          <cell r="AR1833" t="str">
            <v>上沙区</v>
          </cell>
        </row>
        <row r="1834">
          <cell r="F1834">
            <v>13686654743</v>
          </cell>
          <cell r="G1834" t="str">
            <v>13686654743</v>
          </cell>
          <cell r="H1834" t="str">
            <v>陈前进</v>
          </cell>
          <cell r="I1834" t="str">
            <v>预付费东莞住宅新装或续费888元包年，带宽12M</v>
          </cell>
          <cell r="J1834">
            <v>888</v>
          </cell>
          <cell r="K1834">
            <v>888</v>
          </cell>
          <cell r="L1834" t="str">
            <v>2013-07-22</v>
          </cell>
          <cell r="M1834">
            <v>42207</v>
          </cell>
          <cell r="N1834" t="str">
            <v>2016-07-22</v>
          </cell>
          <cell r="O1834" t="str">
            <v>2015-06-17</v>
          </cell>
          <cell r="P1834" t="str">
            <v>宽带预付费</v>
          </cell>
          <cell r="Q1834" t="str">
            <v>续费</v>
          </cell>
          <cell r="R1834" t="str">
            <v>提前充值</v>
          </cell>
          <cell r="S1834" t="str">
            <v>家庭用户</v>
          </cell>
          <cell r="T1834" t="str">
            <v>FTTH</v>
          </cell>
          <cell r="U1834" t="str">
            <v>王丽(wangl)</v>
          </cell>
          <cell r="V1834" t="str">
            <v>ZX长安王意峰</v>
          </cell>
          <cell r="W1834" t="str">
            <v>电商价值宽带营销</v>
          </cell>
          <cell r="X1834" t="str">
            <v>长安区</v>
          </cell>
          <cell r="Y1834">
            <v>0</v>
          </cell>
          <cell r="Z1834">
            <v>0</v>
          </cell>
          <cell r="AA1834" t="str">
            <v>长安区</v>
          </cell>
          <cell r="AB1834" t="str">
            <v>17</v>
          </cell>
          <cell r="AC1834">
            <v>12</v>
          </cell>
          <cell r="AD1834">
            <v>12</v>
          </cell>
          <cell r="AE1834" t="str">
            <v>是</v>
          </cell>
          <cell r="AF1834" t="str">
            <v/>
          </cell>
          <cell r="AG1834" t="str">
            <v>价值宽带</v>
          </cell>
          <cell r="AH1834" t="str">
            <v>续后期</v>
          </cell>
          <cell r="AI1834" t="str">
            <v>否</v>
          </cell>
          <cell r="AO1834">
            <v>0</v>
          </cell>
          <cell r="AR1834" t="str">
            <v>光宝区</v>
          </cell>
        </row>
        <row r="1835">
          <cell r="F1835">
            <v>13450015746</v>
          </cell>
          <cell r="G1835" t="str">
            <v>13450015746</v>
          </cell>
          <cell r="H1835" t="str">
            <v>王金钢</v>
          </cell>
          <cell r="I1835" t="str">
            <v>预付费东莞住宅新装或续费1088元包年，带宽10M</v>
          </cell>
          <cell r="J1835">
            <v>1088</v>
          </cell>
          <cell r="K1835">
            <v>1088</v>
          </cell>
          <cell r="L1835" t="str">
            <v>2013-05-13</v>
          </cell>
          <cell r="M1835">
            <v>42137</v>
          </cell>
          <cell r="N1835" t="str">
            <v>2016-06-22</v>
          </cell>
          <cell r="O1835" t="str">
            <v>2015-06-22</v>
          </cell>
          <cell r="P1835" t="str">
            <v>宽带预付费</v>
          </cell>
          <cell r="Q1835" t="str">
            <v>续费</v>
          </cell>
          <cell r="R1835" t="str">
            <v>往月充值</v>
          </cell>
          <cell r="S1835" t="str">
            <v>家庭用户</v>
          </cell>
          <cell r="T1835" t="str">
            <v>FTTH</v>
          </cell>
          <cell r="U1835" t="str">
            <v>营业厅经理(NQYX01)</v>
          </cell>
          <cell r="V1835" t="str">
            <v>ZX厚街文志立</v>
          </cell>
          <cell r="W1835" t="str">
            <v>电商价值宽带营销</v>
          </cell>
          <cell r="X1835" t="str">
            <v>厚街区</v>
          </cell>
          <cell r="Y1835">
            <v>0</v>
          </cell>
          <cell r="Z1835">
            <v>0</v>
          </cell>
          <cell r="AA1835" t="str">
            <v>厚街区</v>
          </cell>
          <cell r="AB1835" t="str">
            <v>22</v>
          </cell>
          <cell r="AC1835">
            <v>10</v>
          </cell>
          <cell r="AD1835">
            <v>12</v>
          </cell>
          <cell r="AE1835" t="str">
            <v>是</v>
          </cell>
          <cell r="AF1835" t="str">
            <v/>
          </cell>
          <cell r="AG1835" t="str">
            <v>价值宽带</v>
          </cell>
          <cell r="AH1835" t="str">
            <v>续前期</v>
          </cell>
          <cell r="AI1835" t="str">
            <v>否</v>
          </cell>
          <cell r="AO1835">
            <v>0</v>
          </cell>
          <cell r="AR1835" t="str">
            <v>上沙区</v>
          </cell>
        </row>
        <row r="1836">
          <cell r="F1836">
            <v>13712284728</v>
          </cell>
          <cell r="G1836" t="str">
            <v>13712284728</v>
          </cell>
          <cell r="H1836" t="str">
            <v>张平芳</v>
          </cell>
          <cell r="I1836" t="str">
            <v>预付费东莞住宅新装或续费400元包半年，带宽4M</v>
          </cell>
          <cell r="J1836">
            <v>400</v>
          </cell>
          <cell r="K1836">
            <v>400</v>
          </cell>
          <cell r="L1836" t="str">
            <v>2013-06-19</v>
          </cell>
          <cell r="M1836">
            <v>42174</v>
          </cell>
          <cell r="N1836" t="str">
            <v>2015-12-23</v>
          </cell>
          <cell r="O1836" t="str">
            <v>2015-06-23</v>
          </cell>
          <cell r="P1836" t="str">
            <v>宽带预付费</v>
          </cell>
          <cell r="Q1836" t="str">
            <v>续费</v>
          </cell>
          <cell r="R1836" t="str">
            <v>当月充值</v>
          </cell>
          <cell r="S1836" t="str">
            <v>家庭用户</v>
          </cell>
          <cell r="T1836" t="str">
            <v>FTTH</v>
          </cell>
          <cell r="U1836" t="str">
            <v>谢如画(xierh)</v>
          </cell>
          <cell r="V1836" t="str">
            <v>ZX厚街易荣辉</v>
          </cell>
          <cell r="W1836" t="str">
            <v>电商价值宽带营销</v>
          </cell>
          <cell r="X1836" t="str">
            <v>厚街区</v>
          </cell>
          <cell r="Y1836">
            <v>0</v>
          </cell>
          <cell r="Z1836">
            <v>0</v>
          </cell>
          <cell r="AA1836" t="str">
            <v>厚街区</v>
          </cell>
          <cell r="AB1836" t="str">
            <v>23</v>
          </cell>
          <cell r="AC1836">
            <v>4</v>
          </cell>
          <cell r="AD1836">
            <v>6</v>
          </cell>
          <cell r="AE1836" t="str">
            <v>是</v>
          </cell>
          <cell r="AF1836" t="str">
            <v/>
          </cell>
          <cell r="AG1836" t="str">
            <v>否</v>
          </cell>
          <cell r="AH1836" t="str">
            <v>续本月</v>
          </cell>
          <cell r="AI1836" t="str">
            <v>是</v>
          </cell>
          <cell r="AJ1836">
            <v>13712284728</v>
          </cell>
          <cell r="AO1836">
            <v>0</v>
          </cell>
          <cell r="AR1836" t="str">
            <v>上沙区</v>
          </cell>
        </row>
        <row r="1837">
          <cell r="F1837">
            <v>13929223879</v>
          </cell>
          <cell r="G1837" t="str">
            <v>13929223879</v>
          </cell>
          <cell r="H1837" t="str">
            <v>陈碧珍</v>
          </cell>
          <cell r="I1837" t="str">
            <v>预付费东莞住宅新装或续费888元包年，带宽12M</v>
          </cell>
          <cell r="J1837">
            <v>888</v>
          </cell>
          <cell r="K1837">
            <v>888</v>
          </cell>
          <cell r="L1837" t="str">
            <v>2014-07-19</v>
          </cell>
          <cell r="M1837">
            <v>42204</v>
          </cell>
          <cell r="N1837" t="str">
            <v>2016-07-19</v>
          </cell>
          <cell r="O1837" t="str">
            <v>2015-06-20</v>
          </cell>
          <cell r="P1837" t="str">
            <v>宽带预付费</v>
          </cell>
          <cell r="Q1837" t="str">
            <v>续费</v>
          </cell>
          <cell r="R1837" t="str">
            <v>提前充值</v>
          </cell>
          <cell r="S1837" t="str">
            <v>家庭用户</v>
          </cell>
          <cell r="T1837" t="str">
            <v>FTTH</v>
          </cell>
          <cell r="U1837" t="str">
            <v>谢如画(xierh)</v>
          </cell>
          <cell r="V1837" t="str">
            <v>ZX厚街黄汝富</v>
          </cell>
          <cell r="W1837" t="str">
            <v/>
          </cell>
          <cell r="X1837" t="str">
            <v>厚街区</v>
          </cell>
          <cell r="Y1837">
            <v>0</v>
          </cell>
          <cell r="Z1837">
            <v>0</v>
          </cell>
          <cell r="AA1837" t="str">
            <v>厚街区</v>
          </cell>
          <cell r="AB1837" t="str">
            <v>20</v>
          </cell>
          <cell r="AC1837">
            <v>12</v>
          </cell>
          <cell r="AD1837">
            <v>12</v>
          </cell>
          <cell r="AE1837" t="str">
            <v>是</v>
          </cell>
          <cell r="AF1837" t="str">
            <v/>
          </cell>
          <cell r="AG1837" t="str">
            <v>价值宽带</v>
          </cell>
          <cell r="AH1837" t="str">
            <v>续后期</v>
          </cell>
          <cell r="AI1837" t="str">
            <v>否</v>
          </cell>
          <cell r="AO1837">
            <v>0</v>
          </cell>
          <cell r="AR1837" t="str">
            <v>下汴区</v>
          </cell>
        </row>
        <row r="1838">
          <cell r="F1838">
            <v>15817663745</v>
          </cell>
          <cell r="G1838" t="str">
            <v>15817663745</v>
          </cell>
          <cell r="H1838" t="str">
            <v>李辉</v>
          </cell>
          <cell r="I1838" t="str">
            <v>预付费东莞住宅新装或续费888元包年，带宽12M</v>
          </cell>
          <cell r="J1838">
            <v>888</v>
          </cell>
          <cell r="K1838">
            <v>888</v>
          </cell>
          <cell r="L1838" t="str">
            <v>2011-06-30</v>
          </cell>
          <cell r="M1838">
            <v>42185</v>
          </cell>
          <cell r="N1838" t="str">
            <v>2016-06-30</v>
          </cell>
          <cell r="O1838" t="str">
            <v>2015-06-18</v>
          </cell>
          <cell r="P1838" t="str">
            <v>宽带预付费</v>
          </cell>
          <cell r="Q1838" t="str">
            <v>续费</v>
          </cell>
          <cell r="R1838" t="str">
            <v>当月充值</v>
          </cell>
          <cell r="S1838" t="str">
            <v>家庭用户</v>
          </cell>
          <cell r="T1838" t="str">
            <v>GPON+XDSL</v>
          </cell>
          <cell r="U1838" t="str">
            <v>谢如画(xierh)</v>
          </cell>
          <cell r="V1838" t="str">
            <v>ZX厚街易荣辉</v>
          </cell>
          <cell r="W1838" t="str">
            <v/>
          </cell>
          <cell r="X1838" t="str">
            <v>厚街区</v>
          </cell>
          <cell r="Y1838">
            <v>0</v>
          </cell>
          <cell r="Z1838">
            <v>0</v>
          </cell>
          <cell r="AA1838" t="str">
            <v>厚街区</v>
          </cell>
          <cell r="AB1838" t="str">
            <v>18</v>
          </cell>
          <cell r="AC1838">
            <v>12</v>
          </cell>
          <cell r="AD1838">
            <v>12</v>
          </cell>
          <cell r="AE1838" t="str">
            <v>否</v>
          </cell>
          <cell r="AF1838" t="str">
            <v/>
          </cell>
          <cell r="AG1838" t="str">
            <v>价值宽带</v>
          </cell>
          <cell r="AH1838" t="str">
            <v>续本月</v>
          </cell>
          <cell r="AI1838" t="str">
            <v>否</v>
          </cell>
          <cell r="AO1838">
            <v>0</v>
          </cell>
          <cell r="AR1838" t="str">
            <v>下汴区</v>
          </cell>
        </row>
        <row r="1839">
          <cell r="F1839">
            <v>13538418138</v>
          </cell>
          <cell r="G1839" t="str">
            <v>13538418138</v>
          </cell>
          <cell r="H1839" t="str">
            <v>黎建林</v>
          </cell>
          <cell r="I1839" t="str">
            <v>预付费东莞住宅新装或续费888元包年，带宽12M</v>
          </cell>
          <cell r="J1839">
            <v>888</v>
          </cell>
          <cell r="K1839">
            <v>888</v>
          </cell>
          <cell r="L1839" t="str">
            <v>2013-07-31</v>
          </cell>
          <cell r="M1839">
            <v>42216</v>
          </cell>
          <cell r="N1839" t="str">
            <v>2016-07-31</v>
          </cell>
          <cell r="O1839" t="str">
            <v>2015-06-22</v>
          </cell>
          <cell r="P1839" t="str">
            <v>宽带预付费</v>
          </cell>
          <cell r="Q1839" t="str">
            <v>续费</v>
          </cell>
          <cell r="R1839" t="str">
            <v>提前充值</v>
          </cell>
          <cell r="S1839" t="str">
            <v>家庭用户</v>
          </cell>
          <cell r="T1839" t="str">
            <v>FTTH</v>
          </cell>
          <cell r="U1839" t="str">
            <v>营业厅经理(NQYX01)</v>
          </cell>
          <cell r="V1839" t="str">
            <v>ZX厚街黄汝富</v>
          </cell>
          <cell r="W1839" t="str">
            <v>电商价值宽带营销</v>
          </cell>
          <cell r="X1839" t="str">
            <v>厚街区</v>
          </cell>
          <cell r="Y1839">
            <v>0</v>
          </cell>
          <cell r="Z1839">
            <v>0</v>
          </cell>
          <cell r="AA1839" t="str">
            <v>厚街区</v>
          </cell>
          <cell r="AB1839" t="str">
            <v>22</v>
          </cell>
          <cell r="AC1839">
            <v>12</v>
          </cell>
          <cell r="AD1839">
            <v>12</v>
          </cell>
          <cell r="AE1839" t="str">
            <v>是</v>
          </cell>
          <cell r="AF1839" t="str">
            <v/>
          </cell>
          <cell r="AG1839" t="str">
            <v>价值宽带</v>
          </cell>
          <cell r="AH1839" t="str">
            <v>续后期</v>
          </cell>
          <cell r="AI1839" t="str">
            <v>否</v>
          </cell>
          <cell r="AO1839">
            <v>0</v>
          </cell>
          <cell r="AR1839" t="str">
            <v>下汴区</v>
          </cell>
        </row>
        <row r="1840">
          <cell r="F1840">
            <v>15197659213</v>
          </cell>
          <cell r="G1840" t="str">
            <v>15197659213</v>
          </cell>
          <cell r="H1840" t="str">
            <v>张平</v>
          </cell>
          <cell r="I1840" t="str">
            <v>预付费东莞住宅新装或续费600元包年，带宽4M</v>
          </cell>
          <cell r="J1840">
            <v>600</v>
          </cell>
          <cell r="K1840">
            <v>600</v>
          </cell>
          <cell r="L1840" t="str">
            <v>2012-06-21</v>
          </cell>
          <cell r="M1840">
            <v>42176</v>
          </cell>
          <cell r="N1840" t="str">
            <v>2016-06-21</v>
          </cell>
          <cell r="O1840" t="str">
            <v>2015-06-18</v>
          </cell>
          <cell r="P1840" t="str">
            <v>宽带预付费</v>
          </cell>
          <cell r="Q1840" t="str">
            <v>续费</v>
          </cell>
          <cell r="R1840" t="str">
            <v>提前充值</v>
          </cell>
          <cell r="S1840" t="str">
            <v>家庭用户</v>
          </cell>
          <cell r="T1840" t="str">
            <v>(传统)XDSL</v>
          </cell>
          <cell r="U1840" t="str">
            <v>王汝怡(wangry)</v>
          </cell>
          <cell r="V1840" t="str">
            <v>ZX虎门王武东</v>
          </cell>
          <cell r="W1840" t="str">
            <v/>
          </cell>
          <cell r="X1840" t="str">
            <v>虎门区</v>
          </cell>
          <cell r="Y1840">
            <v>0</v>
          </cell>
          <cell r="Z1840">
            <v>0</v>
          </cell>
          <cell r="AA1840" t="str">
            <v>虎门区</v>
          </cell>
          <cell r="AB1840" t="str">
            <v>18</v>
          </cell>
          <cell r="AC1840">
            <v>4</v>
          </cell>
          <cell r="AD1840">
            <v>12</v>
          </cell>
          <cell r="AE1840" t="str">
            <v>否</v>
          </cell>
          <cell r="AF1840" t="str">
            <v/>
          </cell>
          <cell r="AG1840" t="str">
            <v>否</v>
          </cell>
          <cell r="AH1840" t="str">
            <v>续本月</v>
          </cell>
          <cell r="AI1840" t="str">
            <v>否</v>
          </cell>
          <cell r="AO1840">
            <v>0</v>
          </cell>
          <cell r="AR1840" t="str">
            <v>下汴区</v>
          </cell>
        </row>
        <row r="1841">
          <cell r="F1841">
            <v>13423400238</v>
          </cell>
          <cell r="G1841" t="str">
            <v>13423400238</v>
          </cell>
          <cell r="H1841" t="str">
            <v>郭文军</v>
          </cell>
          <cell r="I1841" t="str">
            <v>预付费东莞住宅新装或续费1408元包2年，带宽12M</v>
          </cell>
          <cell r="J1841">
            <v>1408</v>
          </cell>
          <cell r="K1841">
            <v>1408</v>
          </cell>
          <cell r="L1841" t="str">
            <v>2012-12-15</v>
          </cell>
          <cell r="M1841">
            <v>42159</v>
          </cell>
          <cell r="N1841" t="str">
            <v>2017-06-20</v>
          </cell>
          <cell r="O1841" t="str">
            <v>2015-06-20</v>
          </cell>
          <cell r="P1841" t="str">
            <v>宽带预付费</v>
          </cell>
          <cell r="Q1841" t="str">
            <v>续费</v>
          </cell>
          <cell r="R1841" t="str">
            <v>往月充值</v>
          </cell>
          <cell r="S1841" t="str">
            <v>家庭用户</v>
          </cell>
          <cell r="T1841" t="str">
            <v>FTTH</v>
          </cell>
          <cell r="U1841" t="str">
            <v>王汝怡(wangry)</v>
          </cell>
          <cell r="V1841" t="str">
            <v>ZX虎门杜嘉明</v>
          </cell>
          <cell r="W1841" t="str">
            <v>1、施工单号200514 2、赠送300元移动话费 3、 4、</v>
          </cell>
          <cell r="X1841" t="str">
            <v>虎门区</v>
          </cell>
          <cell r="Y1841">
            <v>0</v>
          </cell>
          <cell r="Z1841">
            <v>0</v>
          </cell>
          <cell r="AA1841" t="str">
            <v>虎门区</v>
          </cell>
          <cell r="AB1841" t="str">
            <v>20</v>
          </cell>
          <cell r="AC1841">
            <v>12</v>
          </cell>
          <cell r="AD1841">
            <v>24</v>
          </cell>
          <cell r="AE1841" t="str">
            <v>是</v>
          </cell>
          <cell r="AF1841" t="str">
            <v/>
          </cell>
          <cell r="AG1841" t="str">
            <v>价值宽带</v>
          </cell>
          <cell r="AH1841" t="str">
            <v>续本月</v>
          </cell>
          <cell r="AI1841" t="str">
            <v>是</v>
          </cell>
          <cell r="AO1841">
            <v>0</v>
          </cell>
          <cell r="AR1841" t="str">
            <v>南栅区</v>
          </cell>
        </row>
        <row r="1842">
          <cell r="F1842">
            <v>13528686706</v>
          </cell>
          <cell r="G1842" t="str">
            <v>13528686706</v>
          </cell>
          <cell r="H1842" t="str">
            <v>东莞市唯冠印刷材料有限公司</v>
          </cell>
          <cell r="I1842" t="str">
            <v>东莞互联网专线续费包14个月1400元，8M（不提供MODEM）</v>
          </cell>
          <cell r="J1842">
            <v>1400</v>
          </cell>
          <cell r="K1842">
            <v>1400</v>
          </cell>
          <cell r="L1842" t="str">
            <v>2014-06-16</v>
          </cell>
          <cell r="M1842">
            <v>42171</v>
          </cell>
          <cell r="N1842" t="str">
            <v>2016-08-18</v>
          </cell>
          <cell r="O1842" t="str">
            <v>2015-06-18</v>
          </cell>
          <cell r="P1842" t="str">
            <v>专线预付费</v>
          </cell>
          <cell r="Q1842" t="str">
            <v>续费</v>
          </cell>
          <cell r="R1842" t="str">
            <v>往月充值</v>
          </cell>
          <cell r="S1842" t="str">
            <v/>
          </cell>
          <cell r="T1842" t="str">
            <v>FTTH</v>
          </cell>
          <cell r="U1842" t="str">
            <v>王汝怡(wangry)</v>
          </cell>
          <cell r="V1842" t="str">
            <v>ZX虎门朱文彬</v>
          </cell>
          <cell r="W1842" t="str">
            <v/>
          </cell>
          <cell r="X1842" t="str">
            <v>虎门区</v>
          </cell>
          <cell r="Y1842">
            <v>0</v>
          </cell>
          <cell r="Z1842">
            <v>0</v>
          </cell>
          <cell r="AA1842" t="str">
            <v>虎门区</v>
          </cell>
          <cell r="AB1842" t="str">
            <v>18</v>
          </cell>
          <cell r="AC1842">
            <v>8</v>
          </cell>
          <cell r="AD1842">
            <v>14</v>
          </cell>
          <cell r="AE1842" t="str">
            <v>是</v>
          </cell>
          <cell r="AF1842" t="str">
            <v/>
          </cell>
          <cell r="AG1842" t="str">
            <v>否</v>
          </cell>
          <cell r="AH1842" t="str">
            <v>续本月</v>
          </cell>
          <cell r="AI1842" t="str">
            <v>是</v>
          </cell>
          <cell r="AK1842">
            <v>13528686706</v>
          </cell>
          <cell r="AO1842">
            <v>0</v>
          </cell>
          <cell r="AR1842" t="str">
            <v>军埔区</v>
          </cell>
        </row>
        <row r="1843">
          <cell r="F1843">
            <v>13532882458</v>
          </cell>
          <cell r="G1843" t="str">
            <v>13532882458</v>
          </cell>
          <cell r="H1843" t="str">
            <v>胡飞伍</v>
          </cell>
          <cell r="I1843" t="str">
            <v>预付费东莞住宅新装或续费888元包年，带宽12M</v>
          </cell>
          <cell r="J1843">
            <v>888</v>
          </cell>
          <cell r="K1843">
            <v>888</v>
          </cell>
          <cell r="L1843" t="str">
            <v>2012-02-16</v>
          </cell>
          <cell r="M1843">
            <v>42172</v>
          </cell>
          <cell r="N1843" t="str">
            <v>2016-06-17</v>
          </cell>
          <cell r="O1843" t="str">
            <v>2015-06-15</v>
          </cell>
          <cell r="P1843" t="str">
            <v>宽带预付费</v>
          </cell>
          <cell r="Q1843" t="str">
            <v>续费</v>
          </cell>
          <cell r="R1843" t="str">
            <v>提前充值</v>
          </cell>
          <cell r="S1843" t="str">
            <v>家庭用户</v>
          </cell>
          <cell r="T1843" t="str">
            <v>FTTH</v>
          </cell>
          <cell r="U1843" t="str">
            <v>王汝怡(wangry)</v>
          </cell>
          <cell r="V1843" t="str">
            <v>ZX虎门朱文彬</v>
          </cell>
          <cell r="W1843" t="str">
            <v>电商价值宽带营销</v>
          </cell>
          <cell r="X1843" t="str">
            <v>虎门区</v>
          </cell>
          <cell r="Y1843">
            <v>0</v>
          </cell>
          <cell r="Z1843">
            <v>0</v>
          </cell>
          <cell r="AA1843" t="str">
            <v>虎门区</v>
          </cell>
          <cell r="AB1843" t="str">
            <v>15</v>
          </cell>
          <cell r="AC1843">
            <v>12</v>
          </cell>
          <cell r="AD1843">
            <v>12</v>
          </cell>
          <cell r="AE1843" t="str">
            <v>是</v>
          </cell>
          <cell r="AF1843" t="str">
            <v/>
          </cell>
          <cell r="AG1843" t="str">
            <v>价值宽带</v>
          </cell>
          <cell r="AH1843" t="str">
            <v>续本月</v>
          </cell>
          <cell r="AI1843" t="str">
            <v>是</v>
          </cell>
          <cell r="AJ1843">
            <v>13532882458</v>
          </cell>
          <cell r="AO1843">
            <v>0</v>
          </cell>
          <cell r="AR1843" t="str">
            <v>军埔区</v>
          </cell>
        </row>
        <row r="1844">
          <cell r="F1844">
            <v>13712828840</v>
          </cell>
          <cell r="G1844" t="str">
            <v>13712828840</v>
          </cell>
          <cell r="H1844" t="str">
            <v>李成</v>
          </cell>
          <cell r="I1844" t="str">
            <v>预付费东莞住宅新装或续费888元包年，带宽12M</v>
          </cell>
          <cell r="J1844">
            <v>888</v>
          </cell>
          <cell r="K1844">
            <v>888</v>
          </cell>
          <cell r="L1844" t="str">
            <v>2009-12-04</v>
          </cell>
          <cell r="M1844">
            <v>42167</v>
          </cell>
          <cell r="N1844" t="str">
            <v>2016-06-16</v>
          </cell>
          <cell r="O1844" t="str">
            <v>2015-06-16</v>
          </cell>
          <cell r="P1844" t="str">
            <v>宽带预付费</v>
          </cell>
          <cell r="Q1844" t="str">
            <v>续费</v>
          </cell>
          <cell r="R1844" t="str">
            <v>往月充值</v>
          </cell>
          <cell r="S1844" t="str">
            <v>家庭用户</v>
          </cell>
          <cell r="T1844" t="str">
            <v>FTTH</v>
          </cell>
          <cell r="U1844" t="str">
            <v>王丽(wangl)</v>
          </cell>
          <cell r="V1844" t="str">
            <v>DL东莞金伦</v>
          </cell>
          <cell r="W1844" t="str">
            <v>电商价值宽带营销</v>
          </cell>
          <cell r="X1844" t="str">
            <v>虎门区</v>
          </cell>
          <cell r="Y1844">
            <v>0</v>
          </cell>
          <cell r="Z1844">
            <v>0</v>
          </cell>
          <cell r="AA1844" t="str">
            <v>虎门区</v>
          </cell>
          <cell r="AB1844" t="str">
            <v>16</v>
          </cell>
          <cell r="AC1844">
            <v>12</v>
          </cell>
          <cell r="AD1844">
            <v>12</v>
          </cell>
          <cell r="AE1844" t="str">
            <v>是</v>
          </cell>
          <cell r="AF1844" t="str">
            <v/>
          </cell>
          <cell r="AG1844" t="str">
            <v>价值宽带</v>
          </cell>
          <cell r="AH1844" t="str">
            <v>续本月</v>
          </cell>
          <cell r="AI1844" t="str">
            <v>是</v>
          </cell>
          <cell r="AJ1844">
            <v>13712828840</v>
          </cell>
          <cell r="AO1844">
            <v>0</v>
          </cell>
          <cell r="AR1844" t="str">
            <v>龙眼区</v>
          </cell>
        </row>
        <row r="1845">
          <cell r="F1845">
            <v>13809629100</v>
          </cell>
          <cell r="G1845" t="str">
            <v>13809629100</v>
          </cell>
          <cell r="H1845" t="str">
            <v>孟令姣</v>
          </cell>
          <cell r="I1845" t="str">
            <v>预付费东莞住宅新装或续费400元包半年，带宽4M</v>
          </cell>
          <cell r="J1845">
            <v>400</v>
          </cell>
          <cell r="K1845">
            <v>400</v>
          </cell>
          <cell r="L1845" t="str">
            <v>2011-12-02</v>
          </cell>
          <cell r="M1845">
            <v>42159</v>
          </cell>
          <cell r="N1845" t="str">
            <v>2015-12-22</v>
          </cell>
          <cell r="O1845" t="str">
            <v>2015-06-22</v>
          </cell>
          <cell r="P1845" t="str">
            <v>宽带预付费</v>
          </cell>
          <cell r="Q1845" t="str">
            <v>续费</v>
          </cell>
          <cell r="R1845" t="str">
            <v>往月充值</v>
          </cell>
          <cell r="S1845" t="str">
            <v>家庭用户</v>
          </cell>
          <cell r="T1845" t="str">
            <v>FTTH</v>
          </cell>
          <cell r="U1845" t="str">
            <v>王汝怡(wangry)</v>
          </cell>
          <cell r="V1845" t="str">
            <v>ZX虎门吴国明</v>
          </cell>
          <cell r="W1845" t="str">
            <v>1、施工单号201106 2、赠送300元移动话费 3、 4、</v>
          </cell>
          <cell r="X1845" t="str">
            <v>虎门区</v>
          </cell>
          <cell r="Y1845">
            <v>0</v>
          </cell>
          <cell r="Z1845">
            <v>0</v>
          </cell>
          <cell r="AA1845" t="str">
            <v>虎门区</v>
          </cell>
          <cell r="AB1845" t="str">
            <v>22</v>
          </cell>
          <cell r="AC1845">
            <v>4</v>
          </cell>
          <cell r="AD1845">
            <v>6</v>
          </cell>
          <cell r="AE1845" t="str">
            <v>是</v>
          </cell>
          <cell r="AF1845" t="str">
            <v/>
          </cell>
          <cell r="AG1845" t="str">
            <v>否</v>
          </cell>
          <cell r="AH1845" t="str">
            <v>续本月</v>
          </cell>
          <cell r="AI1845" t="str">
            <v>是</v>
          </cell>
          <cell r="AO1845">
            <v>0</v>
          </cell>
          <cell r="AR1845" t="str">
            <v>上沙区</v>
          </cell>
        </row>
        <row r="1846">
          <cell r="F1846">
            <v>13902619376</v>
          </cell>
          <cell r="G1846" t="str">
            <v>13902619376</v>
          </cell>
          <cell r="H1846" t="str">
            <v>胡树明</v>
          </cell>
          <cell r="I1846" t="str">
            <v>预付费东莞住宅新装或续费1408元包2年，带宽12M</v>
          </cell>
          <cell r="J1846">
            <v>1408</v>
          </cell>
          <cell r="K1846">
            <v>1408</v>
          </cell>
          <cell r="L1846" t="str">
            <v>2009-10-20</v>
          </cell>
          <cell r="M1846">
            <v>42175</v>
          </cell>
          <cell r="N1846" t="str">
            <v>2017-06-21</v>
          </cell>
          <cell r="O1846" t="str">
            <v>2015-06-21</v>
          </cell>
          <cell r="P1846" t="str">
            <v>宽带预付费</v>
          </cell>
          <cell r="Q1846" t="str">
            <v>续费</v>
          </cell>
          <cell r="R1846" t="str">
            <v>往月充值</v>
          </cell>
          <cell r="S1846" t="str">
            <v>家庭用户</v>
          </cell>
          <cell r="T1846" t="str">
            <v>FTTH</v>
          </cell>
          <cell r="U1846" t="str">
            <v>王汝怡(wangry)</v>
          </cell>
          <cell r="V1846" t="str">
            <v>ZX虎门吴国明</v>
          </cell>
          <cell r="W1846" t="str">
            <v>电商价值宽带营销</v>
          </cell>
          <cell r="X1846" t="str">
            <v>虎门区</v>
          </cell>
          <cell r="Y1846">
            <v>0</v>
          </cell>
          <cell r="Z1846">
            <v>0</v>
          </cell>
          <cell r="AA1846" t="str">
            <v>虎门区</v>
          </cell>
          <cell r="AB1846" t="str">
            <v>21</v>
          </cell>
          <cell r="AC1846">
            <v>12</v>
          </cell>
          <cell r="AD1846">
            <v>24</v>
          </cell>
          <cell r="AE1846" t="str">
            <v>是</v>
          </cell>
          <cell r="AF1846" t="str">
            <v/>
          </cell>
          <cell r="AG1846" t="str">
            <v>价值宽带</v>
          </cell>
          <cell r="AH1846" t="str">
            <v>续本月</v>
          </cell>
          <cell r="AI1846" t="str">
            <v>是</v>
          </cell>
          <cell r="AJ1846">
            <v>13902619376</v>
          </cell>
          <cell r="AO1846">
            <v>0</v>
          </cell>
          <cell r="AR1846" t="str">
            <v>上沙区</v>
          </cell>
        </row>
        <row r="1847">
          <cell r="F1847">
            <v>15992866983</v>
          </cell>
          <cell r="G1847" t="str">
            <v>15992866983</v>
          </cell>
          <cell r="H1847" t="str">
            <v>黄炎新</v>
          </cell>
          <cell r="I1847" t="str">
            <v>预付费东莞住宅新装或续费1088元包年，带宽10M</v>
          </cell>
          <cell r="J1847">
            <v>1088</v>
          </cell>
          <cell r="K1847">
            <v>1088</v>
          </cell>
          <cell r="L1847" t="str">
            <v>2012-07-03</v>
          </cell>
          <cell r="M1847">
            <v>42188</v>
          </cell>
          <cell r="N1847" t="str">
            <v>2016-07-03</v>
          </cell>
          <cell r="O1847" t="str">
            <v>2015-06-17</v>
          </cell>
          <cell r="P1847" t="str">
            <v>宽带预付费</v>
          </cell>
          <cell r="Q1847" t="str">
            <v>续费</v>
          </cell>
          <cell r="R1847" t="str">
            <v>提前充值</v>
          </cell>
          <cell r="S1847" t="str">
            <v>家庭用户</v>
          </cell>
          <cell r="T1847" t="str">
            <v>FTTH</v>
          </cell>
          <cell r="U1847" t="str">
            <v>王汝怡(wangry)</v>
          </cell>
          <cell r="V1847" t="str">
            <v>DSBR虎门杜嘉明</v>
          </cell>
          <cell r="W1847" t="str">
            <v>电商价值宽带营销</v>
          </cell>
          <cell r="X1847" t="str">
            <v>虎门区</v>
          </cell>
          <cell r="Y1847">
            <v>0</v>
          </cell>
          <cell r="Z1847">
            <v>0</v>
          </cell>
          <cell r="AA1847" t="str">
            <v>虎门区</v>
          </cell>
          <cell r="AB1847" t="str">
            <v>17</v>
          </cell>
          <cell r="AC1847">
            <v>10</v>
          </cell>
          <cell r="AD1847">
            <v>12</v>
          </cell>
          <cell r="AE1847" t="str">
            <v>是</v>
          </cell>
          <cell r="AF1847" t="str">
            <v/>
          </cell>
          <cell r="AG1847" t="str">
            <v>价值宽带</v>
          </cell>
          <cell r="AH1847" t="str">
            <v>续后期</v>
          </cell>
          <cell r="AI1847" t="str">
            <v>否</v>
          </cell>
          <cell r="AO1847">
            <v>0</v>
          </cell>
          <cell r="AR1847" t="str">
            <v>桥头区</v>
          </cell>
        </row>
        <row r="1848">
          <cell r="F1848">
            <v>13546975557</v>
          </cell>
          <cell r="G1848" t="str">
            <v>13546975557</v>
          </cell>
          <cell r="H1848" t="str">
            <v>陈伟元</v>
          </cell>
          <cell r="I1848" t="str">
            <v>预付费东莞住宅新装或续费888元包年，带宽12M</v>
          </cell>
          <cell r="J1848">
            <v>888</v>
          </cell>
          <cell r="K1848">
            <v>888</v>
          </cell>
          <cell r="L1848" t="str">
            <v>2014-06-17</v>
          </cell>
          <cell r="M1848">
            <v>42172</v>
          </cell>
          <cell r="N1848" t="str">
            <v>2016-06-17</v>
          </cell>
          <cell r="O1848" t="str">
            <v>2015-06-17</v>
          </cell>
          <cell r="P1848" t="str">
            <v>宽带预付费</v>
          </cell>
          <cell r="Q1848" t="str">
            <v>续费</v>
          </cell>
          <cell r="R1848" t="str">
            <v>当月充值</v>
          </cell>
          <cell r="S1848" t="str">
            <v>家庭用户</v>
          </cell>
          <cell r="T1848" t="str">
            <v>FTTH</v>
          </cell>
          <cell r="U1848" t="str">
            <v>谢如画(xierh)</v>
          </cell>
          <cell r="V1848" t="str">
            <v>ZX厚街胡政</v>
          </cell>
          <cell r="W1848" t="str">
            <v/>
          </cell>
          <cell r="X1848" t="str">
            <v>厚街区</v>
          </cell>
          <cell r="Y1848">
            <v>0</v>
          </cell>
          <cell r="Z1848">
            <v>0</v>
          </cell>
          <cell r="AA1848" t="str">
            <v>厚街区</v>
          </cell>
          <cell r="AB1848" t="str">
            <v>17</v>
          </cell>
          <cell r="AC1848">
            <v>12</v>
          </cell>
          <cell r="AD1848">
            <v>12</v>
          </cell>
          <cell r="AE1848" t="str">
            <v>是</v>
          </cell>
          <cell r="AF1848" t="str">
            <v/>
          </cell>
          <cell r="AG1848" t="str">
            <v>价值宽带</v>
          </cell>
          <cell r="AH1848" t="str">
            <v>续本月</v>
          </cell>
          <cell r="AI1848" t="str">
            <v>是</v>
          </cell>
          <cell r="AJ1848">
            <v>13546975557</v>
          </cell>
          <cell r="AO1848">
            <v>0</v>
          </cell>
          <cell r="AR1848" t="str">
            <v>河田区</v>
          </cell>
        </row>
        <row r="1849">
          <cell r="F1849">
            <v>13722192880</v>
          </cell>
          <cell r="G1849" t="str">
            <v>13722192880</v>
          </cell>
          <cell r="H1849" t="str">
            <v>孙伏新</v>
          </cell>
          <cell r="I1849" t="str">
            <v>预付费东莞住宅新装或续费888元包年，带宽12M</v>
          </cell>
          <cell r="J1849">
            <v>888</v>
          </cell>
          <cell r="K1849">
            <v>888</v>
          </cell>
          <cell r="L1849" t="str">
            <v>2014-06-19</v>
          </cell>
          <cell r="M1849">
            <v>42174</v>
          </cell>
          <cell r="N1849" t="str">
            <v>2016-06-21</v>
          </cell>
          <cell r="O1849" t="str">
            <v>2015-06-21</v>
          </cell>
          <cell r="P1849" t="str">
            <v>宽带预付费</v>
          </cell>
          <cell r="Q1849" t="str">
            <v>续费</v>
          </cell>
          <cell r="R1849" t="str">
            <v>往月充值</v>
          </cell>
          <cell r="S1849" t="str">
            <v>家庭用户</v>
          </cell>
          <cell r="T1849" t="str">
            <v>FTTH</v>
          </cell>
          <cell r="U1849" t="str">
            <v>营业厅经理(NQYX01)</v>
          </cell>
          <cell r="V1849" t="str">
            <v>ZX厚街邓洪威</v>
          </cell>
          <cell r="W1849" t="str">
            <v>电商价值宽带营销</v>
          </cell>
          <cell r="X1849" t="str">
            <v>厚街区</v>
          </cell>
          <cell r="Y1849">
            <v>0</v>
          </cell>
          <cell r="Z1849">
            <v>0</v>
          </cell>
          <cell r="AA1849" t="str">
            <v>厚街区</v>
          </cell>
          <cell r="AB1849" t="str">
            <v>21</v>
          </cell>
          <cell r="AC1849">
            <v>12</v>
          </cell>
          <cell r="AD1849">
            <v>12</v>
          </cell>
          <cell r="AE1849" t="str">
            <v>是</v>
          </cell>
          <cell r="AF1849" t="str">
            <v/>
          </cell>
          <cell r="AG1849" t="str">
            <v>价值宽带</v>
          </cell>
          <cell r="AH1849" t="str">
            <v>续本月</v>
          </cell>
          <cell r="AI1849" t="str">
            <v>是</v>
          </cell>
          <cell r="AJ1849">
            <v>13722192880</v>
          </cell>
          <cell r="AO1849">
            <v>0</v>
          </cell>
          <cell r="AR1849" t="str">
            <v>河田区</v>
          </cell>
        </row>
        <row r="1850">
          <cell r="F1850">
            <v>13728212292</v>
          </cell>
          <cell r="G1850" t="str">
            <v>13728212292</v>
          </cell>
          <cell r="H1850" t="str">
            <v>朱小锋</v>
          </cell>
          <cell r="I1850" t="str">
            <v>预付费东莞住宅新装或续费888元包年，带宽12M</v>
          </cell>
          <cell r="J1850">
            <v>888</v>
          </cell>
          <cell r="K1850">
            <v>888</v>
          </cell>
          <cell r="L1850" t="str">
            <v>2013-07-26</v>
          </cell>
          <cell r="M1850">
            <v>42211</v>
          </cell>
          <cell r="N1850" t="str">
            <v>2016-07-26</v>
          </cell>
          <cell r="O1850" t="str">
            <v>2015-06-19</v>
          </cell>
          <cell r="P1850" t="str">
            <v>宽带预付费</v>
          </cell>
          <cell r="Q1850" t="str">
            <v>续费</v>
          </cell>
          <cell r="R1850" t="str">
            <v>提前充值</v>
          </cell>
          <cell r="S1850" t="str">
            <v>家庭用户</v>
          </cell>
          <cell r="T1850" t="str">
            <v>FTTH</v>
          </cell>
          <cell r="U1850" t="str">
            <v>王汝怡(wangry)</v>
          </cell>
          <cell r="V1850" t="str">
            <v>ZY虎门营业厅</v>
          </cell>
          <cell r="W1850" t="str">
            <v>电商价值宽带营销</v>
          </cell>
          <cell r="X1850" t="str">
            <v>虎门区</v>
          </cell>
          <cell r="Y1850">
            <v>0</v>
          </cell>
          <cell r="Z1850">
            <v>0</v>
          </cell>
          <cell r="AA1850" t="str">
            <v>虎门区</v>
          </cell>
          <cell r="AB1850" t="str">
            <v>19</v>
          </cell>
          <cell r="AC1850">
            <v>12</v>
          </cell>
          <cell r="AD1850">
            <v>12</v>
          </cell>
          <cell r="AE1850" t="str">
            <v>是</v>
          </cell>
          <cell r="AF1850" t="str">
            <v/>
          </cell>
          <cell r="AG1850" t="str">
            <v>价值宽带</v>
          </cell>
          <cell r="AH1850" t="str">
            <v>续后期</v>
          </cell>
          <cell r="AI1850" t="str">
            <v>否</v>
          </cell>
          <cell r="AO1850">
            <v>0</v>
          </cell>
          <cell r="AR1850" t="str">
            <v>南栅区</v>
          </cell>
        </row>
        <row r="1851">
          <cell r="F1851">
            <v>15118338998</v>
          </cell>
          <cell r="G1851" t="str">
            <v>15118338998</v>
          </cell>
          <cell r="H1851" t="str">
            <v>刘芳叶</v>
          </cell>
          <cell r="I1851" t="str">
            <v>预付费东莞住宅新装或续费888元包年，带宽12M</v>
          </cell>
          <cell r="J1851">
            <v>888</v>
          </cell>
          <cell r="K1851">
            <v>888</v>
          </cell>
          <cell r="L1851" t="str">
            <v>2013-07-23</v>
          </cell>
          <cell r="M1851">
            <v>42208</v>
          </cell>
          <cell r="N1851" t="str">
            <v>2016-07-23</v>
          </cell>
          <cell r="O1851" t="str">
            <v>2015-06-19</v>
          </cell>
          <cell r="P1851" t="str">
            <v>宽带预付费</v>
          </cell>
          <cell r="Q1851" t="str">
            <v>续费</v>
          </cell>
          <cell r="R1851" t="str">
            <v>提前充值</v>
          </cell>
          <cell r="S1851" t="str">
            <v>家庭用户</v>
          </cell>
          <cell r="T1851" t="str">
            <v>FTTH</v>
          </cell>
          <cell r="U1851" t="str">
            <v>王汝怡(wangry)</v>
          </cell>
          <cell r="V1851" t="str">
            <v>ZX虎门白莉</v>
          </cell>
          <cell r="W1851" t="str">
            <v>电商价值宽带营销</v>
          </cell>
          <cell r="X1851" t="str">
            <v>虎门区</v>
          </cell>
          <cell r="Y1851">
            <v>0</v>
          </cell>
          <cell r="Z1851">
            <v>0</v>
          </cell>
          <cell r="AA1851" t="str">
            <v>虎门区</v>
          </cell>
          <cell r="AB1851" t="str">
            <v>19</v>
          </cell>
          <cell r="AC1851">
            <v>12</v>
          </cell>
          <cell r="AD1851">
            <v>12</v>
          </cell>
          <cell r="AE1851" t="str">
            <v>是</v>
          </cell>
          <cell r="AF1851" t="str">
            <v/>
          </cell>
          <cell r="AG1851" t="str">
            <v>价值宽带</v>
          </cell>
          <cell r="AH1851" t="str">
            <v>续后期</v>
          </cell>
          <cell r="AI1851" t="str">
            <v>否</v>
          </cell>
          <cell r="AO1851">
            <v>0</v>
          </cell>
          <cell r="AR1851" t="str">
            <v>汀山区</v>
          </cell>
        </row>
        <row r="1852">
          <cell r="F1852">
            <v>13546954431</v>
          </cell>
          <cell r="G1852" t="str">
            <v>13546954431</v>
          </cell>
          <cell r="H1852" t="str">
            <v>叶丰荣</v>
          </cell>
          <cell r="I1852" t="str">
            <v>预付费东莞住宅新装或续费680元包年，带宽4M</v>
          </cell>
          <cell r="J1852">
            <v>680</v>
          </cell>
          <cell r="K1852">
            <v>680</v>
          </cell>
          <cell r="L1852" t="str">
            <v>2010-12-18</v>
          </cell>
          <cell r="M1852">
            <v>42169</v>
          </cell>
          <cell r="N1852" t="str">
            <v>2016-06-17</v>
          </cell>
          <cell r="O1852" t="str">
            <v>2015-06-17</v>
          </cell>
          <cell r="P1852" t="str">
            <v>宽带预付费</v>
          </cell>
          <cell r="Q1852" t="str">
            <v>续费</v>
          </cell>
          <cell r="R1852" t="str">
            <v>当月充值</v>
          </cell>
          <cell r="S1852" t="str">
            <v>家庭用户</v>
          </cell>
          <cell r="T1852" t="str">
            <v>(传统)XDSL</v>
          </cell>
          <cell r="U1852" t="str">
            <v>赵妮(zhaon)</v>
          </cell>
          <cell r="V1852" t="str">
            <v>DL东莞金伦</v>
          </cell>
          <cell r="W1852" t="str">
            <v>1、常平白石岗机房区，2、，3、，4、，</v>
          </cell>
          <cell r="X1852" t="str">
            <v>常平区</v>
          </cell>
          <cell r="Y1852">
            <v>0</v>
          </cell>
          <cell r="Z1852">
            <v>0</v>
          </cell>
          <cell r="AA1852" t="str">
            <v>常平区</v>
          </cell>
          <cell r="AB1852" t="str">
            <v>17</v>
          </cell>
          <cell r="AC1852">
            <v>4</v>
          </cell>
          <cell r="AD1852">
            <v>12</v>
          </cell>
          <cell r="AE1852" t="str">
            <v>否</v>
          </cell>
          <cell r="AF1852" t="str">
            <v/>
          </cell>
          <cell r="AG1852" t="str">
            <v>否</v>
          </cell>
          <cell r="AH1852" t="str">
            <v>续本月</v>
          </cell>
          <cell r="AI1852" t="str">
            <v>否</v>
          </cell>
          <cell r="AO1852">
            <v>0</v>
          </cell>
          <cell r="AR1852" t="str">
            <v>博美区</v>
          </cell>
        </row>
        <row r="1853">
          <cell r="F1853">
            <v>13592742244</v>
          </cell>
          <cell r="G1853" t="str">
            <v>13592742244</v>
          </cell>
          <cell r="H1853" t="str">
            <v>赵斌</v>
          </cell>
          <cell r="I1853" t="str">
            <v>预付费东莞住宅新装或续费888元包年，带宽12M</v>
          </cell>
          <cell r="J1853">
            <v>888</v>
          </cell>
          <cell r="K1853">
            <v>888</v>
          </cell>
          <cell r="L1853" t="str">
            <v>2010-03-01</v>
          </cell>
          <cell r="M1853">
            <v>42186</v>
          </cell>
          <cell r="N1853" t="str">
            <v>2016-07-01</v>
          </cell>
          <cell r="O1853" t="str">
            <v>2015-06-18</v>
          </cell>
          <cell r="P1853" t="str">
            <v>宽带预付费</v>
          </cell>
          <cell r="Q1853" t="str">
            <v>续费</v>
          </cell>
          <cell r="R1853" t="str">
            <v>提前充值</v>
          </cell>
          <cell r="S1853" t="str">
            <v>家庭用户</v>
          </cell>
          <cell r="T1853" t="str">
            <v>FTTH</v>
          </cell>
          <cell r="U1853" t="str">
            <v>赵妮(zhaon)</v>
          </cell>
          <cell r="V1853" t="str">
            <v>ZX常平辛芳明</v>
          </cell>
          <cell r="W1853" t="str">
            <v/>
          </cell>
          <cell r="X1853" t="str">
            <v>常平区</v>
          </cell>
          <cell r="Y1853">
            <v>0</v>
          </cell>
          <cell r="Z1853">
            <v>0</v>
          </cell>
          <cell r="AA1853" t="str">
            <v>常平区</v>
          </cell>
          <cell r="AB1853" t="str">
            <v>18</v>
          </cell>
          <cell r="AC1853">
            <v>12</v>
          </cell>
          <cell r="AD1853">
            <v>12</v>
          </cell>
          <cell r="AE1853" t="str">
            <v>是</v>
          </cell>
          <cell r="AF1853" t="str">
            <v/>
          </cell>
          <cell r="AG1853" t="str">
            <v>价值宽带</v>
          </cell>
          <cell r="AH1853" t="str">
            <v>续后期</v>
          </cell>
          <cell r="AI1853" t="str">
            <v>否</v>
          </cell>
          <cell r="AO1853">
            <v>0</v>
          </cell>
          <cell r="AR1853" t="str">
            <v>博美区</v>
          </cell>
        </row>
        <row r="1854">
          <cell r="F1854">
            <v>13711823000</v>
          </cell>
          <cell r="G1854" t="str">
            <v>13711823000</v>
          </cell>
          <cell r="H1854" t="str">
            <v>庄清欣</v>
          </cell>
          <cell r="I1854" t="str">
            <v>预付费东莞住宅新装或续费680元包年，带宽4M</v>
          </cell>
          <cell r="J1854">
            <v>680</v>
          </cell>
          <cell r="K1854">
            <v>680</v>
          </cell>
          <cell r="L1854" t="str">
            <v>2012-06-03</v>
          </cell>
          <cell r="M1854">
            <v>42162</v>
          </cell>
          <cell r="N1854" t="str">
            <v>2016-06-17</v>
          </cell>
          <cell r="O1854" t="str">
            <v>2015-06-17</v>
          </cell>
          <cell r="P1854" t="str">
            <v>宽带预付费</v>
          </cell>
          <cell r="Q1854" t="str">
            <v>续费</v>
          </cell>
          <cell r="R1854" t="str">
            <v>当月充值</v>
          </cell>
          <cell r="S1854" t="str">
            <v>家庭用户</v>
          </cell>
          <cell r="T1854" t="str">
            <v>(传统)XDSL</v>
          </cell>
          <cell r="U1854" t="str">
            <v>赵妮(zhaon)</v>
          </cell>
          <cell r="V1854" t="str">
            <v>DL东莞金伦</v>
          </cell>
          <cell r="W1854" t="str">
            <v>1、常平白石岗机房区，2、，3、，4、，</v>
          </cell>
          <cell r="X1854" t="str">
            <v>常平区</v>
          </cell>
          <cell r="Y1854">
            <v>0</v>
          </cell>
          <cell r="Z1854">
            <v>0</v>
          </cell>
          <cell r="AA1854" t="str">
            <v>常平区</v>
          </cell>
          <cell r="AB1854" t="str">
            <v>17</v>
          </cell>
          <cell r="AC1854">
            <v>4</v>
          </cell>
          <cell r="AD1854">
            <v>12</v>
          </cell>
          <cell r="AE1854" t="str">
            <v>否</v>
          </cell>
          <cell r="AF1854" t="str">
            <v/>
          </cell>
          <cell r="AG1854" t="str">
            <v>否</v>
          </cell>
          <cell r="AH1854" t="str">
            <v>续本月</v>
          </cell>
          <cell r="AI1854" t="str">
            <v>否</v>
          </cell>
          <cell r="AO1854">
            <v>0</v>
          </cell>
          <cell r="AR1854" t="str">
            <v>博美区</v>
          </cell>
        </row>
        <row r="1855">
          <cell r="F1855">
            <v>13421968468</v>
          </cell>
          <cell r="G1855" t="str">
            <v>13421968468</v>
          </cell>
          <cell r="H1855" t="str">
            <v>宋日龙</v>
          </cell>
          <cell r="I1855" t="str">
            <v>预付费东莞住宅新装或续费888元包年，带宽12M</v>
          </cell>
          <cell r="J1855">
            <v>888</v>
          </cell>
          <cell r="K1855">
            <v>888</v>
          </cell>
          <cell r="L1855" t="str">
            <v>2014-08-22</v>
          </cell>
          <cell r="M1855">
            <v>42269</v>
          </cell>
          <cell r="N1855" t="str">
            <v>2016-09-22</v>
          </cell>
          <cell r="O1855" t="str">
            <v>2015-06-19</v>
          </cell>
          <cell r="P1855" t="str">
            <v>宽带预付费</v>
          </cell>
          <cell r="Q1855" t="str">
            <v>续费</v>
          </cell>
          <cell r="R1855" t="str">
            <v>提前充值</v>
          </cell>
          <cell r="S1855" t="str">
            <v>家庭用户</v>
          </cell>
          <cell r="T1855" t="str">
            <v>FTTH</v>
          </cell>
          <cell r="U1855" t="str">
            <v>赵妮(zhaon)</v>
          </cell>
          <cell r="V1855" t="str">
            <v>ZX常平吴斌</v>
          </cell>
          <cell r="W1855" t="str">
            <v/>
          </cell>
          <cell r="X1855" t="str">
            <v>常平区</v>
          </cell>
          <cell r="Y1855">
            <v>0</v>
          </cell>
          <cell r="Z1855">
            <v>0</v>
          </cell>
          <cell r="AA1855" t="str">
            <v>常平区</v>
          </cell>
          <cell r="AB1855" t="str">
            <v>19</v>
          </cell>
          <cell r="AC1855">
            <v>12</v>
          </cell>
          <cell r="AD1855">
            <v>12</v>
          </cell>
          <cell r="AE1855" t="str">
            <v>是</v>
          </cell>
          <cell r="AF1855" t="str">
            <v/>
          </cell>
          <cell r="AG1855" t="str">
            <v>价值宽带</v>
          </cell>
          <cell r="AH1855" t="str">
            <v>续后期</v>
          </cell>
          <cell r="AI1855" t="str">
            <v>否</v>
          </cell>
          <cell r="AO1855">
            <v>0</v>
          </cell>
          <cell r="AR1855" t="str">
            <v>博美区</v>
          </cell>
        </row>
        <row r="1856">
          <cell r="F1856">
            <v>13712285328</v>
          </cell>
          <cell r="G1856" t="str">
            <v>13712285328</v>
          </cell>
          <cell r="H1856" t="str">
            <v>洪向阳</v>
          </cell>
          <cell r="I1856" t="str">
            <v>预付费东莞住宅新装或续费1088元包年，带宽10M</v>
          </cell>
          <cell r="J1856">
            <v>-888</v>
          </cell>
          <cell r="K1856">
            <v>-888</v>
          </cell>
          <cell r="L1856" t="str">
            <v>2013-07-31</v>
          </cell>
          <cell r="M1856">
            <v>42216</v>
          </cell>
          <cell r="N1856" t="str">
            <v>2016-07-31</v>
          </cell>
          <cell r="O1856" t="str">
            <v>2015-06-15</v>
          </cell>
          <cell r="P1856" t="str">
            <v>宽带预付费</v>
          </cell>
          <cell r="Q1856" t="str">
            <v>宽带冲正</v>
          </cell>
          <cell r="R1856" t="str">
            <v>空</v>
          </cell>
          <cell r="S1856" t="str">
            <v>家庭用户</v>
          </cell>
          <cell r="T1856" t="str">
            <v>FTTH</v>
          </cell>
          <cell r="U1856" t="str">
            <v>赵妮(zhaon)</v>
          </cell>
          <cell r="V1856" t="str">
            <v>ZX常平吴斌</v>
          </cell>
          <cell r="W1856" t="str">
            <v/>
          </cell>
          <cell r="X1856" t="str">
            <v>常平区</v>
          </cell>
          <cell r="Y1856">
            <v>0</v>
          </cell>
          <cell r="Z1856">
            <v>0</v>
          </cell>
          <cell r="AA1856" t="str">
            <v>常平区</v>
          </cell>
          <cell r="AB1856" t="str">
            <v>15</v>
          </cell>
          <cell r="AC1856">
            <v>10</v>
          </cell>
          <cell r="AD1856">
            <v>12</v>
          </cell>
          <cell r="AE1856" t="str">
            <v>是</v>
          </cell>
          <cell r="AF1856" t="str">
            <v/>
          </cell>
          <cell r="AG1856" t="str">
            <v>价值宽带</v>
          </cell>
          <cell r="AH1856" t="str">
            <v>续后期</v>
          </cell>
          <cell r="AI1856" t="str">
            <v>否</v>
          </cell>
          <cell r="AO1856">
            <v>0</v>
          </cell>
          <cell r="AR1856" t="str">
            <v>博美区</v>
          </cell>
        </row>
        <row r="1857">
          <cell r="F1857">
            <v>13712285328</v>
          </cell>
          <cell r="G1857" t="str">
            <v>13712285328</v>
          </cell>
          <cell r="H1857" t="str">
            <v>洪向阳</v>
          </cell>
          <cell r="I1857" t="str">
            <v>预付费东莞住宅新装或续费1088元包年，带宽10M</v>
          </cell>
          <cell r="J1857">
            <v>1088</v>
          </cell>
          <cell r="K1857">
            <v>1088</v>
          </cell>
          <cell r="L1857" t="str">
            <v>2013-07-31</v>
          </cell>
          <cell r="M1857">
            <v>42216</v>
          </cell>
          <cell r="N1857" t="str">
            <v>2016-07-31</v>
          </cell>
          <cell r="O1857" t="str">
            <v>2015-06-15</v>
          </cell>
          <cell r="P1857" t="str">
            <v>宽带预付费</v>
          </cell>
          <cell r="Q1857" t="str">
            <v>续费</v>
          </cell>
          <cell r="R1857" t="str">
            <v>提前充值</v>
          </cell>
          <cell r="S1857" t="str">
            <v>家庭用户</v>
          </cell>
          <cell r="T1857" t="str">
            <v>FTTH</v>
          </cell>
          <cell r="U1857" t="str">
            <v>赵妮(zhaon)</v>
          </cell>
          <cell r="V1857" t="str">
            <v>ZX常平吴斌</v>
          </cell>
          <cell r="W1857" t="str">
            <v/>
          </cell>
          <cell r="X1857" t="str">
            <v>常平区</v>
          </cell>
          <cell r="Y1857">
            <v>0</v>
          </cell>
          <cell r="Z1857">
            <v>0</v>
          </cell>
          <cell r="AA1857" t="str">
            <v>常平区</v>
          </cell>
          <cell r="AB1857" t="str">
            <v>15</v>
          </cell>
          <cell r="AC1857">
            <v>10</v>
          </cell>
          <cell r="AD1857">
            <v>12</v>
          </cell>
          <cell r="AE1857" t="str">
            <v>是</v>
          </cell>
          <cell r="AF1857" t="str">
            <v/>
          </cell>
          <cell r="AG1857" t="str">
            <v>价值宽带</v>
          </cell>
          <cell r="AH1857" t="str">
            <v>续后期</v>
          </cell>
          <cell r="AI1857" t="str">
            <v>否</v>
          </cell>
          <cell r="AO1857">
            <v>0</v>
          </cell>
          <cell r="AR1857" t="str">
            <v>南栅区</v>
          </cell>
        </row>
        <row r="1858">
          <cell r="F1858">
            <v>13527950180</v>
          </cell>
          <cell r="G1858" t="str">
            <v>13527950180</v>
          </cell>
          <cell r="H1858" t="str">
            <v>姜子明</v>
          </cell>
          <cell r="I1858" t="str">
            <v>预付费东莞住宅新装或续费888元包年，带宽12M</v>
          </cell>
          <cell r="J1858">
            <v>888</v>
          </cell>
          <cell r="K1858">
            <v>888</v>
          </cell>
          <cell r="L1858" t="str">
            <v>2011-06-12</v>
          </cell>
          <cell r="M1858">
            <v>42198</v>
          </cell>
          <cell r="N1858" t="str">
            <v>2016-07-13</v>
          </cell>
          <cell r="O1858" t="str">
            <v>2015-06-16</v>
          </cell>
          <cell r="P1858" t="str">
            <v>宽带预付费</v>
          </cell>
          <cell r="Q1858" t="str">
            <v>续费</v>
          </cell>
          <cell r="R1858" t="str">
            <v>提前充值</v>
          </cell>
          <cell r="S1858" t="str">
            <v>家庭用户</v>
          </cell>
          <cell r="T1858" t="str">
            <v>FTTH</v>
          </cell>
          <cell r="U1858" t="str">
            <v>赵妮(zhaon)</v>
          </cell>
          <cell r="V1858" t="str">
            <v>ZX常平吴斌</v>
          </cell>
          <cell r="W1858" t="str">
            <v/>
          </cell>
          <cell r="X1858" t="str">
            <v>常平区</v>
          </cell>
          <cell r="Y1858">
            <v>0</v>
          </cell>
          <cell r="Z1858">
            <v>0</v>
          </cell>
          <cell r="AA1858" t="str">
            <v>常平区</v>
          </cell>
          <cell r="AB1858" t="str">
            <v>16</v>
          </cell>
          <cell r="AC1858">
            <v>12</v>
          </cell>
          <cell r="AD1858">
            <v>12</v>
          </cell>
          <cell r="AE1858" t="str">
            <v>是</v>
          </cell>
          <cell r="AF1858" t="str">
            <v/>
          </cell>
          <cell r="AG1858" t="str">
            <v>价值宽带</v>
          </cell>
          <cell r="AH1858" t="str">
            <v>续后期</v>
          </cell>
          <cell r="AI1858" t="str">
            <v>否</v>
          </cell>
          <cell r="AO1858">
            <v>0</v>
          </cell>
          <cell r="AR1858" t="str">
            <v>军埔区</v>
          </cell>
        </row>
        <row r="1859">
          <cell r="F1859">
            <v>13622656524</v>
          </cell>
          <cell r="G1859" t="str">
            <v>13622656524</v>
          </cell>
          <cell r="H1859" t="str">
            <v>陈亚娜</v>
          </cell>
          <cell r="I1859" t="str">
            <v>预付费东莞住宅新装或续费1408元包2年，带宽12M</v>
          </cell>
          <cell r="J1859">
            <v>1408</v>
          </cell>
          <cell r="K1859">
            <v>1408</v>
          </cell>
          <cell r="L1859" t="str">
            <v>2011-02-28</v>
          </cell>
          <cell r="M1859">
            <v>42160</v>
          </cell>
          <cell r="N1859" t="str">
            <v>2017-06-19</v>
          </cell>
          <cell r="O1859" t="str">
            <v>2015-06-19</v>
          </cell>
          <cell r="P1859" t="str">
            <v>宽带预付费</v>
          </cell>
          <cell r="Q1859" t="str">
            <v>续费</v>
          </cell>
          <cell r="R1859" t="str">
            <v>当月充值</v>
          </cell>
          <cell r="S1859" t="str">
            <v>家庭用户</v>
          </cell>
          <cell r="T1859" t="str">
            <v>(传统)XDSL</v>
          </cell>
          <cell r="U1859" t="str">
            <v>何丽(heli)</v>
          </cell>
          <cell r="V1859" t="str">
            <v>ZX大朗邓轩腾</v>
          </cell>
          <cell r="W1859" t="str">
            <v>旺富区</v>
          </cell>
          <cell r="X1859" t="str">
            <v>大朗区</v>
          </cell>
          <cell r="Y1859">
            <v>0</v>
          </cell>
          <cell r="Z1859">
            <v>0</v>
          </cell>
          <cell r="AA1859" t="str">
            <v>大朗区</v>
          </cell>
          <cell r="AB1859" t="str">
            <v>19</v>
          </cell>
          <cell r="AC1859">
            <v>12</v>
          </cell>
          <cell r="AD1859">
            <v>24</v>
          </cell>
          <cell r="AE1859" t="str">
            <v>否</v>
          </cell>
          <cell r="AF1859" t="str">
            <v/>
          </cell>
          <cell r="AG1859" t="str">
            <v>价值宽带</v>
          </cell>
          <cell r="AH1859" t="str">
            <v>续本月</v>
          </cell>
          <cell r="AI1859" t="str">
            <v>否</v>
          </cell>
          <cell r="AO1859">
            <v>0</v>
          </cell>
          <cell r="AR1859" t="str">
            <v>旺富区</v>
          </cell>
        </row>
        <row r="1860">
          <cell r="F1860">
            <v>13728141521</v>
          </cell>
          <cell r="G1860" t="str">
            <v>13728141521</v>
          </cell>
          <cell r="H1860" t="str">
            <v>郭丽梅</v>
          </cell>
          <cell r="I1860" t="str">
            <v>预付费东莞住宅新装或续费1408元包2年，带宽12M</v>
          </cell>
          <cell r="J1860">
            <v>1408</v>
          </cell>
          <cell r="K1860">
            <v>1408</v>
          </cell>
          <cell r="L1860" t="str">
            <v>2008-03-13</v>
          </cell>
          <cell r="M1860">
            <v>42170</v>
          </cell>
          <cell r="N1860" t="str">
            <v>2017-06-23</v>
          </cell>
          <cell r="O1860" t="str">
            <v>2015-06-23</v>
          </cell>
          <cell r="P1860" t="str">
            <v>宽带预付费</v>
          </cell>
          <cell r="Q1860" t="str">
            <v>续费</v>
          </cell>
          <cell r="R1860" t="str">
            <v>当月充值</v>
          </cell>
          <cell r="S1860" t="str">
            <v>家庭用户</v>
          </cell>
          <cell r="T1860" t="str">
            <v>GPON+LAN</v>
          </cell>
          <cell r="U1860" t="str">
            <v>何丽(heli)</v>
          </cell>
          <cell r="V1860" t="str">
            <v>ZX大朗邓轩腾</v>
          </cell>
          <cell r="W1860" t="str">
            <v>东坑区</v>
          </cell>
          <cell r="X1860" t="str">
            <v>大朗区</v>
          </cell>
          <cell r="Y1860">
            <v>0</v>
          </cell>
          <cell r="Z1860">
            <v>0</v>
          </cell>
          <cell r="AA1860" t="str">
            <v>大朗区</v>
          </cell>
          <cell r="AB1860" t="str">
            <v>23</v>
          </cell>
          <cell r="AC1860">
            <v>12</v>
          </cell>
          <cell r="AD1860">
            <v>24</v>
          </cell>
          <cell r="AE1860" t="str">
            <v>是</v>
          </cell>
          <cell r="AF1860" t="str">
            <v/>
          </cell>
          <cell r="AG1860" t="str">
            <v>价值宽带</v>
          </cell>
          <cell r="AH1860" t="str">
            <v>续本月</v>
          </cell>
          <cell r="AI1860" t="str">
            <v>是</v>
          </cell>
          <cell r="AJ1860">
            <v>13728141521</v>
          </cell>
          <cell r="AO1860">
            <v>0</v>
          </cell>
          <cell r="AR1860" t="str">
            <v>旺富区</v>
          </cell>
        </row>
        <row r="1861">
          <cell r="F1861">
            <v>13728483087</v>
          </cell>
          <cell r="G1861" t="str">
            <v>13728483087</v>
          </cell>
          <cell r="H1861" t="str">
            <v>梁建超</v>
          </cell>
          <cell r="I1861" t="str">
            <v>预付费东莞住宅新装或续费888元包年，带宽12M</v>
          </cell>
          <cell r="J1861">
            <v>888</v>
          </cell>
          <cell r="K1861">
            <v>888</v>
          </cell>
          <cell r="L1861" t="str">
            <v>2014-06-16</v>
          </cell>
          <cell r="M1861">
            <v>42171</v>
          </cell>
          <cell r="N1861" t="str">
            <v>2016-06-17</v>
          </cell>
          <cell r="O1861" t="str">
            <v>2015-06-17</v>
          </cell>
          <cell r="P1861" t="str">
            <v>宽带预付费</v>
          </cell>
          <cell r="Q1861" t="str">
            <v>续费</v>
          </cell>
          <cell r="R1861" t="str">
            <v>当月充值</v>
          </cell>
          <cell r="S1861" t="str">
            <v>家庭用户</v>
          </cell>
          <cell r="T1861" t="str">
            <v>FTTH</v>
          </cell>
          <cell r="U1861" t="str">
            <v>何丽(heli)</v>
          </cell>
          <cell r="V1861" t="str">
            <v>ZX大朗唐石荣</v>
          </cell>
          <cell r="W1861" t="str">
            <v>电商价值宽带营销</v>
          </cell>
          <cell r="X1861" t="str">
            <v>大朗区</v>
          </cell>
          <cell r="Y1861">
            <v>0</v>
          </cell>
          <cell r="Z1861">
            <v>0</v>
          </cell>
          <cell r="AA1861" t="str">
            <v>大朗区</v>
          </cell>
          <cell r="AB1861" t="str">
            <v>17</v>
          </cell>
          <cell r="AC1861">
            <v>12</v>
          </cell>
          <cell r="AD1861">
            <v>12</v>
          </cell>
          <cell r="AE1861" t="str">
            <v>是</v>
          </cell>
          <cell r="AF1861" t="str">
            <v/>
          </cell>
          <cell r="AG1861" t="str">
            <v>价值宽带</v>
          </cell>
          <cell r="AH1861" t="str">
            <v>续本月</v>
          </cell>
          <cell r="AI1861" t="str">
            <v>是</v>
          </cell>
          <cell r="AJ1861">
            <v>13728483087</v>
          </cell>
          <cell r="AO1861">
            <v>0</v>
          </cell>
          <cell r="AR1861" t="str">
            <v>旺富区</v>
          </cell>
        </row>
        <row r="1862">
          <cell r="F1862">
            <v>13780428341</v>
          </cell>
          <cell r="G1862" t="str">
            <v>13780428341</v>
          </cell>
          <cell r="H1862" t="str">
            <v>向水清</v>
          </cell>
          <cell r="I1862" t="str">
            <v>预付费东莞住宅新装或续费888元包年，带宽12M</v>
          </cell>
          <cell r="J1862">
            <v>888</v>
          </cell>
          <cell r="K1862">
            <v>888</v>
          </cell>
          <cell r="L1862" t="str">
            <v>2014-06-17</v>
          </cell>
          <cell r="M1862">
            <v>42172</v>
          </cell>
          <cell r="N1862" t="str">
            <v>2016-06-18</v>
          </cell>
          <cell r="O1862" t="str">
            <v>2015-06-18</v>
          </cell>
          <cell r="P1862" t="str">
            <v>宽带预付费</v>
          </cell>
          <cell r="Q1862" t="str">
            <v>续费</v>
          </cell>
          <cell r="R1862" t="str">
            <v>当月充值</v>
          </cell>
          <cell r="S1862" t="str">
            <v>家庭用户</v>
          </cell>
          <cell r="T1862" t="str">
            <v>FTTH</v>
          </cell>
          <cell r="U1862" t="str">
            <v>何丽(heli)</v>
          </cell>
          <cell r="V1862" t="str">
            <v>ZX大朗全守平</v>
          </cell>
          <cell r="W1862" t="str">
            <v>杨涌蔡边区（非）</v>
          </cell>
          <cell r="X1862" t="str">
            <v>大朗区</v>
          </cell>
          <cell r="Y1862">
            <v>0</v>
          </cell>
          <cell r="Z1862">
            <v>0</v>
          </cell>
          <cell r="AA1862" t="str">
            <v>大朗区</v>
          </cell>
          <cell r="AB1862" t="str">
            <v>18</v>
          </cell>
          <cell r="AC1862">
            <v>12</v>
          </cell>
          <cell r="AD1862">
            <v>12</v>
          </cell>
          <cell r="AE1862" t="str">
            <v>是</v>
          </cell>
          <cell r="AF1862" t="str">
            <v/>
          </cell>
          <cell r="AG1862" t="str">
            <v>价值宽带</v>
          </cell>
          <cell r="AH1862" t="str">
            <v>续本月</v>
          </cell>
          <cell r="AI1862" t="str">
            <v>是</v>
          </cell>
          <cell r="AJ1862">
            <v>13780428341</v>
          </cell>
          <cell r="AO1862">
            <v>0</v>
          </cell>
          <cell r="AR1862" t="str">
            <v>旺富区</v>
          </cell>
        </row>
        <row r="1863">
          <cell r="F1863">
            <v>15016780611</v>
          </cell>
          <cell r="G1863" t="str">
            <v>15016780611</v>
          </cell>
          <cell r="H1863" t="str">
            <v>温金华</v>
          </cell>
          <cell r="I1863" t="str">
            <v>预付费东莞住宅新装或续费768元包年，带宽4M</v>
          </cell>
          <cell r="J1863">
            <v>768</v>
          </cell>
          <cell r="K1863">
            <v>768</v>
          </cell>
          <cell r="L1863" t="str">
            <v>2013-02-26</v>
          </cell>
          <cell r="M1863">
            <v>42173</v>
          </cell>
          <cell r="N1863" t="str">
            <v>2016-06-19</v>
          </cell>
          <cell r="O1863" t="str">
            <v>2015-06-19</v>
          </cell>
          <cell r="P1863" t="str">
            <v>宽带预付费</v>
          </cell>
          <cell r="Q1863" t="str">
            <v>续费</v>
          </cell>
          <cell r="R1863" t="str">
            <v>当月充值</v>
          </cell>
          <cell r="S1863" t="str">
            <v>家庭用户</v>
          </cell>
          <cell r="T1863" t="str">
            <v>FTTH</v>
          </cell>
          <cell r="U1863" t="str">
            <v>何丽(heli)</v>
          </cell>
          <cell r="V1863" t="str">
            <v>ZX大朗邓轩物</v>
          </cell>
          <cell r="W1863" t="str">
            <v>电商价值宽带营销</v>
          </cell>
          <cell r="X1863" t="str">
            <v>大朗区</v>
          </cell>
          <cell r="Y1863">
            <v>0</v>
          </cell>
          <cell r="Z1863">
            <v>0</v>
          </cell>
          <cell r="AA1863" t="str">
            <v>大朗区</v>
          </cell>
          <cell r="AB1863" t="str">
            <v>19</v>
          </cell>
          <cell r="AC1863">
            <v>4</v>
          </cell>
          <cell r="AD1863">
            <v>12</v>
          </cell>
          <cell r="AE1863" t="str">
            <v>是</v>
          </cell>
          <cell r="AF1863" t="str">
            <v/>
          </cell>
          <cell r="AG1863" t="str">
            <v>否</v>
          </cell>
          <cell r="AH1863" t="str">
            <v>续本月</v>
          </cell>
          <cell r="AI1863" t="str">
            <v>是</v>
          </cell>
          <cell r="AJ1863">
            <v>15016780611</v>
          </cell>
          <cell r="AO1863">
            <v>0</v>
          </cell>
          <cell r="AR1863" t="str">
            <v>旺富区</v>
          </cell>
        </row>
        <row r="1864">
          <cell r="F1864">
            <v>13829268952</v>
          </cell>
          <cell r="G1864" t="str">
            <v>13829268952</v>
          </cell>
          <cell r="H1864" t="str">
            <v>梁志恒</v>
          </cell>
          <cell r="I1864" t="str">
            <v>预付费东莞住宅新装或续费680元包年，带宽4M</v>
          </cell>
          <cell r="J1864">
            <v>680</v>
          </cell>
          <cell r="K1864">
            <v>680</v>
          </cell>
          <cell r="L1864" t="str">
            <v>2014-06-16</v>
          </cell>
          <cell r="M1864">
            <v>42171</v>
          </cell>
          <cell r="N1864" t="str">
            <v>2016-06-18</v>
          </cell>
          <cell r="O1864" t="str">
            <v>2015-06-18</v>
          </cell>
          <cell r="P1864" t="str">
            <v>宽带预付费</v>
          </cell>
          <cell r="Q1864" t="str">
            <v>续费</v>
          </cell>
          <cell r="R1864" t="str">
            <v>往月充值</v>
          </cell>
          <cell r="S1864" t="str">
            <v>家庭用户</v>
          </cell>
          <cell r="T1864" t="str">
            <v>(传统)XDSL</v>
          </cell>
          <cell r="U1864" t="str">
            <v>尼佳(nj_dl)</v>
          </cell>
          <cell r="V1864" t="str">
            <v>ZX大朗邓轩物</v>
          </cell>
          <cell r="W1864" t="str">
            <v>旺富区</v>
          </cell>
          <cell r="X1864" t="str">
            <v>大朗区</v>
          </cell>
          <cell r="Y1864">
            <v>0</v>
          </cell>
          <cell r="Z1864">
            <v>0</v>
          </cell>
          <cell r="AA1864" t="str">
            <v>大朗区</v>
          </cell>
          <cell r="AB1864" t="str">
            <v>18</v>
          </cell>
          <cell r="AC1864">
            <v>4</v>
          </cell>
          <cell r="AD1864">
            <v>12</v>
          </cell>
          <cell r="AE1864" t="str">
            <v>否</v>
          </cell>
          <cell r="AF1864" t="str">
            <v/>
          </cell>
          <cell r="AG1864" t="str">
            <v>否</v>
          </cell>
          <cell r="AH1864" t="str">
            <v>续本月</v>
          </cell>
          <cell r="AI1864" t="str">
            <v>否</v>
          </cell>
          <cell r="AO1864">
            <v>0</v>
          </cell>
          <cell r="AR1864" t="str">
            <v>旺富区</v>
          </cell>
        </row>
        <row r="1865">
          <cell r="F1865">
            <v>13416707773</v>
          </cell>
          <cell r="G1865" t="str">
            <v>13416707773</v>
          </cell>
          <cell r="H1865" t="str">
            <v>叶浩清</v>
          </cell>
          <cell r="I1865" t="str">
            <v>预付费东莞住宅新装或续费888元包年，带宽12M</v>
          </cell>
          <cell r="J1865">
            <v>888</v>
          </cell>
          <cell r="K1865">
            <v>888</v>
          </cell>
          <cell r="L1865" t="str">
            <v>2011-06-15</v>
          </cell>
          <cell r="M1865">
            <v>42170</v>
          </cell>
          <cell r="N1865" t="str">
            <v>2016-06-21</v>
          </cell>
          <cell r="O1865" t="str">
            <v>2015-06-21</v>
          </cell>
          <cell r="P1865" t="str">
            <v>宽带预付费</v>
          </cell>
          <cell r="Q1865" t="str">
            <v>续费</v>
          </cell>
          <cell r="R1865" t="str">
            <v>往月充值</v>
          </cell>
          <cell r="S1865" t="str">
            <v>家庭用户</v>
          </cell>
          <cell r="T1865" t="str">
            <v>FTTH</v>
          </cell>
          <cell r="U1865" t="str">
            <v>尼佳(nj_dl)</v>
          </cell>
          <cell r="V1865" t="str">
            <v>DL东莞尼佳</v>
          </cell>
          <cell r="W1865" t="str">
            <v>电商价值宽带营销</v>
          </cell>
          <cell r="X1865" t="str">
            <v>大朗区</v>
          </cell>
          <cell r="Y1865">
            <v>0</v>
          </cell>
          <cell r="Z1865">
            <v>0</v>
          </cell>
          <cell r="AA1865" t="str">
            <v>大朗区</v>
          </cell>
          <cell r="AB1865" t="str">
            <v>21</v>
          </cell>
          <cell r="AC1865">
            <v>12</v>
          </cell>
          <cell r="AD1865">
            <v>12</v>
          </cell>
          <cell r="AE1865" t="str">
            <v>是</v>
          </cell>
          <cell r="AF1865" t="str">
            <v/>
          </cell>
          <cell r="AG1865" t="str">
            <v>价值宽带</v>
          </cell>
          <cell r="AH1865" t="str">
            <v>续本月</v>
          </cell>
          <cell r="AI1865" t="str">
            <v>是</v>
          </cell>
          <cell r="AJ1865">
            <v>13416707773</v>
          </cell>
          <cell r="AO1865">
            <v>0</v>
          </cell>
          <cell r="AR1865" t="str">
            <v>华田区</v>
          </cell>
        </row>
        <row r="1866">
          <cell r="F1866">
            <v>13538516770</v>
          </cell>
          <cell r="G1866" t="str">
            <v>13538516770</v>
          </cell>
          <cell r="H1866" t="str">
            <v>胡久林</v>
          </cell>
          <cell r="I1866" t="str">
            <v>预付费东莞精品宽带新装或续费免费体验1个月，带宽10M</v>
          </cell>
          <cell r="J1866">
            <v>888</v>
          </cell>
          <cell r="K1866">
            <v>888</v>
          </cell>
          <cell r="L1866" t="str">
            <v>2011-03-07</v>
          </cell>
          <cell r="M1866">
            <v>42192</v>
          </cell>
          <cell r="N1866" t="str">
            <v>2016-08-07</v>
          </cell>
          <cell r="O1866" t="str">
            <v>2015-06-16</v>
          </cell>
          <cell r="P1866" t="str">
            <v>宽带预付费</v>
          </cell>
          <cell r="Q1866" t="str">
            <v>续费</v>
          </cell>
          <cell r="R1866" t="str">
            <v>提前充值</v>
          </cell>
          <cell r="S1866" t="str">
            <v>家庭用户</v>
          </cell>
          <cell r="T1866" t="str">
            <v>FTTH</v>
          </cell>
          <cell r="U1866" t="str">
            <v>尼佳(nj_dl)</v>
          </cell>
          <cell r="V1866" t="str">
            <v>ZX大朗邓轩物</v>
          </cell>
          <cell r="W1866" t="str">
            <v/>
          </cell>
          <cell r="X1866" t="str">
            <v>大朗区</v>
          </cell>
          <cell r="Y1866">
            <v>0</v>
          </cell>
          <cell r="Z1866">
            <v>0</v>
          </cell>
          <cell r="AA1866" t="str">
            <v>大朗区</v>
          </cell>
          <cell r="AB1866" t="str">
            <v>16</v>
          </cell>
          <cell r="AC1866">
            <v>10</v>
          </cell>
          <cell r="AD1866">
            <v>1</v>
          </cell>
          <cell r="AE1866" t="str">
            <v>是</v>
          </cell>
          <cell r="AF1866" t="str">
            <v/>
          </cell>
          <cell r="AG1866" t="str">
            <v>价值宽带</v>
          </cell>
          <cell r="AH1866" t="str">
            <v>续后期</v>
          </cell>
          <cell r="AI1866" t="str">
            <v>否</v>
          </cell>
          <cell r="AO1866">
            <v>0</v>
          </cell>
          <cell r="AR1866" t="str">
            <v>洋犀区</v>
          </cell>
        </row>
        <row r="1867">
          <cell r="F1867">
            <v>13631729882</v>
          </cell>
          <cell r="G1867" t="str">
            <v>13631729882</v>
          </cell>
          <cell r="H1867" t="str">
            <v>彭荣林</v>
          </cell>
          <cell r="I1867" t="str">
            <v>预付费东莞住宅新装或续费680元包年，带宽4M</v>
          </cell>
          <cell r="J1867">
            <v>680</v>
          </cell>
          <cell r="K1867">
            <v>680</v>
          </cell>
          <cell r="L1867" t="str">
            <v>2009-10-26</v>
          </cell>
          <cell r="M1867">
            <v>42150</v>
          </cell>
          <cell r="N1867" t="str">
            <v>2016-06-18</v>
          </cell>
          <cell r="O1867" t="str">
            <v>2015-06-18</v>
          </cell>
          <cell r="P1867" t="str">
            <v>宽带预付费</v>
          </cell>
          <cell r="Q1867" t="str">
            <v>续费</v>
          </cell>
          <cell r="R1867" t="str">
            <v>往月充值</v>
          </cell>
          <cell r="S1867" t="str">
            <v>家庭用户</v>
          </cell>
          <cell r="T1867" t="str">
            <v>FTTH</v>
          </cell>
          <cell r="U1867" t="str">
            <v>尼佳(nj_dl)</v>
          </cell>
          <cell r="V1867" t="str">
            <v>ZX大朗邓轩物</v>
          </cell>
          <cell r="W1867" t="str">
            <v>旺富区</v>
          </cell>
          <cell r="X1867" t="str">
            <v>大朗区</v>
          </cell>
          <cell r="Y1867">
            <v>0</v>
          </cell>
          <cell r="Z1867">
            <v>0</v>
          </cell>
          <cell r="AA1867" t="str">
            <v>大朗区</v>
          </cell>
          <cell r="AB1867" t="str">
            <v>18</v>
          </cell>
          <cell r="AC1867">
            <v>4</v>
          </cell>
          <cell r="AD1867">
            <v>12</v>
          </cell>
          <cell r="AE1867" t="str">
            <v>是</v>
          </cell>
          <cell r="AF1867" t="str">
            <v/>
          </cell>
          <cell r="AG1867" t="str">
            <v>否</v>
          </cell>
          <cell r="AH1867" t="str">
            <v>续前期</v>
          </cell>
          <cell r="AI1867" t="str">
            <v>否</v>
          </cell>
          <cell r="AO1867">
            <v>0</v>
          </cell>
          <cell r="AR1867" t="str">
            <v>洋犀区</v>
          </cell>
        </row>
        <row r="1868">
          <cell r="F1868">
            <v>13688983180</v>
          </cell>
          <cell r="G1868" t="str">
            <v>13688983180</v>
          </cell>
          <cell r="H1868" t="str">
            <v>李成娟</v>
          </cell>
          <cell r="I1868" t="str">
            <v>预付费东莞住宅新装或续费680元包年，带宽4M</v>
          </cell>
          <cell r="J1868">
            <v>680</v>
          </cell>
          <cell r="K1868">
            <v>680</v>
          </cell>
          <cell r="L1868" t="str">
            <v>2013-06-16</v>
          </cell>
          <cell r="M1868">
            <v>42172</v>
          </cell>
          <cell r="N1868" t="str">
            <v>2016-06-23</v>
          </cell>
          <cell r="O1868" t="str">
            <v>2015-06-23</v>
          </cell>
          <cell r="P1868" t="str">
            <v>宽带预付费</v>
          </cell>
          <cell r="Q1868" t="str">
            <v>续费</v>
          </cell>
          <cell r="R1868" t="str">
            <v>往月充值</v>
          </cell>
          <cell r="S1868" t="str">
            <v>家庭用户</v>
          </cell>
          <cell r="T1868" t="str">
            <v>FTTH</v>
          </cell>
          <cell r="U1868" t="str">
            <v>尼佳(nj_dl)</v>
          </cell>
          <cell r="V1868" t="str">
            <v>DL东莞尼佳</v>
          </cell>
          <cell r="W1868" t="str">
            <v>旺富区</v>
          </cell>
          <cell r="X1868" t="str">
            <v>大朗区</v>
          </cell>
          <cell r="Y1868">
            <v>0</v>
          </cell>
          <cell r="Z1868">
            <v>0</v>
          </cell>
          <cell r="AA1868" t="str">
            <v>大朗区</v>
          </cell>
          <cell r="AB1868" t="str">
            <v>23</v>
          </cell>
          <cell r="AC1868">
            <v>4</v>
          </cell>
          <cell r="AD1868">
            <v>12</v>
          </cell>
          <cell r="AE1868" t="str">
            <v>是</v>
          </cell>
          <cell r="AF1868" t="str">
            <v/>
          </cell>
          <cell r="AG1868" t="str">
            <v>否</v>
          </cell>
          <cell r="AH1868" t="str">
            <v>续本月</v>
          </cell>
          <cell r="AI1868" t="str">
            <v>是</v>
          </cell>
          <cell r="AO1868">
            <v>0</v>
          </cell>
          <cell r="AR1868" t="str">
            <v>杨蔡区</v>
          </cell>
        </row>
        <row r="1869">
          <cell r="F1869">
            <v>13728188381</v>
          </cell>
          <cell r="G1869" t="str">
            <v>13728188381</v>
          </cell>
          <cell r="H1869" t="str">
            <v>董有胜</v>
          </cell>
          <cell r="I1869" t="str">
            <v>预付费东莞住宅新装或续费1408元包2年，带宽12M</v>
          </cell>
          <cell r="J1869">
            <v>1408</v>
          </cell>
          <cell r="K1869">
            <v>1408</v>
          </cell>
          <cell r="L1869" t="str">
            <v>2012-07-23</v>
          </cell>
          <cell r="M1869">
            <v>42208</v>
          </cell>
          <cell r="N1869" t="str">
            <v>2017-07-23</v>
          </cell>
          <cell r="O1869" t="str">
            <v>2015-06-16</v>
          </cell>
          <cell r="P1869" t="str">
            <v>宽带预付费</v>
          </cell>
          <cell r="Q1869" t="str">
            <v>续费</v>
          </cell>
          <cell r="R1869" t="str">
            <v>提前充值</v>
          </cell>
          <cell r="S1869" t="str">
            <v>家庭用户</v>
          </cell>
          <cell r="T1869" t="str">
            <v>FTTH</v>
          </cell>
          <cell r="U1869" t="str">
            <v>何丽(heli)</v>
          </cell>
          <cell r="V1869" t="str">
            <v>ZX大朗邓轩物</v>
          </cell>
          <cell r="W1869" t="str">
            <v>电商价值宽带营销</v>
          </cell>
          <cell r="X1869" t="str">
            <v>大朗区</v>
          </cell>
          <cell r="Y1869">
            <v>0</v>
          </cell>
          <cell r="Z1869">
            <v>0</v>
          </cell>
          <cell r="AA1869" t="str">
            <v>大朗区</v>
          </cell>
          <cell r="AB1869" t="str">
            <v>16</v>
          </cell>
          <cell r="AC1869">
            <v>12</v>
          </cell>
          <cell r="AD1869">
            <v>24</v>
          </cell>
          <cell r="AE1869" t="str">
            <v>是</v>
          </cell>
          <cell r="AF1869" t="str">
            <v/>
          </cell>
          <cell r="AG1869" t="str">
            <v>价值宽带</v>
          </cell>
          <cell r="AH1869" t="str">
            <v>续后期</v>
          </cell>
          <cell r="AI1869" t="str">
            <v>否</v>
          </cell>
          <cell r="AO1869">
            <v>0</v>
          </cell>
          <cell r="AR1869" t="str">
            <v>杨蔡区</v>
          </cell>
        </row>
        <row r="1870">
          <cell r="F1870">
            <v>13532726023</v>
          </cell>
          <cell r="G1870" t="str">
            <v>13532726023</v>
          </cell>
          <cell r="H1870" t="str">
            <v>李洪林</v>
          </cell>
          <cell r="I1870" t="str">
            <v>预付费东莞住宅新装或续费680元包年，带宽4M</v>
          </cell>
          <cell r="J1870">
            <v>680</v>
          </cell>
          <cell r="K1870">
            <v>680</v>
          </cell>
          <cell r="L1870" t="str">
            <v>2012-06-02</v>
          </cell>
          <cell r="M1870">
            <v>42161</v>
          </cell>
          <cell r="N1870" t="str">
            <v>2016-06-23</v>
          </cell>
          <cell r="O1870" t="str">
            <v>2015-06-23</v>
          </cell>
          <cell r="P1870" t="str">
            <v>宽带预付费</v>
          </cell>
          <cell r="Q1870" t="str">
            <v>续费</v>
          </cell>
          <cell r="R1870" t="str">
            <v>当月充值</v>
          </cell>
          <cell r="S1870" t="str">
            <v>家庭用户</v>
          </cell>
          <cell r="T1870" t="str">
            <v>FTTH</v>
          </cell>
          <cell r="U1870" t="str">
            <v>何丽(heli)</v>
          </cell>
          <cell r="V1870" t="str">
            <v>ZX大朗邓轩腾</v>
          </cell>
          <cell r="W1870" t="str">
            <v>旺富区</v>
          </cell>
          <cell r="X1870" t="str">
            <v>大朗区</v>
          </cell>
          <cell r="Y1870">
            <v>0</v>
          </cell>
          <cell r="Z1870">
            <v>0</v>
          </cell>
          <cell r="AA1870" t="str">
            <v>大朗区</v>
          </cell>
          <cell r="AB1870" t="str">
            <v>23</v>
          </cell>
          <cell r="AC1870">
            <v>4</v>
          </cell>
          <cell r="AD1870">
            <v>12</v>
          </cell>
          <cell r="AE1870" t="str">
            <v>是</v>
          </cell>
          <cell r="AF1870" t="str">
            <v/>
          </cell>
          <cell r="AG1870" t="str">
            <v>否</v>
          </cell>
          <cell r="AH1870" t="str">
            <v>续本月</v>
          </cell>
          <cell r="AI1870" t="str">
            <v>是</v>
          </cell>
          <cell r="AO1870">
            <v>0</v>
          </cell>
          <cell r="AR1870" t="str">
            <v>杨蔡区</v>
          </cell>
        </row>
        <row r="1871">
          <cell r="F1871">
            <v>13539077299</v>
          </cell>
          <cell r="G1871" t="str">
            <v>13539077299</v>
          </cell>
          <cell r="H1871" t="str">
            <v>纪峰</v>
          </cell>
          <cell r="I1871" t="str">
            <v>预付费东莞住宅新装或续费680元包年，带宽4M</v>
          </cell>
          <cell r="J1871">
            <v>-1408</v>
          </cell>
          <cell r="K1871">
            <v>-1408</v>
          </cell>
          <cell r="L1871" t="str">
            <v>2013-06-04</v>
          </cell>
          <cell r="M1871">
            <v>42526</v>
          </cell>
          <cell r="N1871" t="str">
            <v>2016-06-05</v>
          </cell>
          <cell r="O1871" t="str">
            <v>2015-06-21</v>
          </cell>
          <cell r="P1871" t="str">
            <v>宽带预付费</v>
          </cell>
          <cell r="Q1871" t="str">
            <v>宽带冲正</v>
          </cell>
          <cell r="R1871" t="str">
            <v>空</v>
          </cell>
          <cell r="S1871" t="str">
            <v>家庭用户</v>
          </cell>
          <cell r="T1871" t="str">
            <v>(传统)XDSL</v>
          </cell>
          <cell r="U1871" t="str">
            <v>何丽(heli)</v>
          </cell>
          <cell r="V1871" t="str">
            <v>ZX大朗邓轩物</v>
          </cell>
          <cell r="W1871" t="str">
            <v>东坑区</v>
          </cell>
          <cell r="X1871" t="str">
            <v>大朗区</v>
          </cell>
          <cell r="Y1871">
            <v>0</v>
          </cell>
          <cell r="Z1871">
            <v>0</v>
          </cell>
          <cell r="AA1871" t="str">
            <v>大朗区</v>
          </cell>
          <cell r="AB1871" t="str">
            <v>21</v>
          </cell>
          <cell r="AC1871">
            <v>4</v>
          </cell>
          <cell r="AD1871">
            <v>12</v>
          </cell>
          <cell r="AE1871" t="str">
            <v>否</v>
          </cell>
          <cell r="AF1871" t="str">
            <v/>
          </cell>
          <cell r="AG1871" t="str">
            <v>否</v>
          </cell>
          <cell r="AH1871" t="str">
            <v>续后期</v>
          </cell>
          <cell r="AI1871" t="str">
            <v>否</v>
          </cell>
          <cell r="AO1871">
            <v>0</v>
          </cell>
          <cell r="AR1871" t="str">
            <v>白石岗区</v>
          </cell>
        </row>
        <row r="1872">
          <cell r="F1872">
            <v>13539077299</v>
          </cell>
          <cell r="G1872" t="str">
            <v>13539077299</v>
          </cell>
          <cell r="H1872" t="str">
            <v>刘家虎</v>
          </cell>
          <cell r="I1872" t="str">
            <v>预付费东莞住宅新装或续费1408元包2年，带宽12M</v>
          </cell>
          <cell r="J1872">
            <v>1408</v>
          </cell>
          <cell r="K1872">
            <v>1408</v>
          </cell>
          <cell r="L1872" t="str">
            <v>2013-06-04</v>
          </cell>
          <cell r="M1872">
            <v>42526</v>
          </cell>
          <cell r="N1872" t="str">
            <v>2018-06-05</v>
          </cell>
          <cell r="O1872" t="str">
            <v>2015-06-18</v>
          </cell>
          <cell r="P1872" t="str">
            <v>宽带预付费</v>
          </cell>
          <cell r="Q1872" t="str">
            <v>续费</v>
          </cell>
          <cell r="R1872" t="str">
            <v>提前充值</v>
          </cell>
          <cell r="S1872" t="str">
            <v>家庭用户</v>
          </cell>
          <cell r="T1872" t="str">
            <v>(传统)XDSL</v>
          </cell>
          <cell r="U1872" t="str">
            <v>尼佳(nj_dl)</v>
          </cell>
          <cell r="V1872" t="str">
            <v>ZX大朗邓轩物</v>
          </cell>
          <cell r="W1872" t="str">
            <v>东坑区</v>
          </cell>
          <cell r="X1872" t="str">
            <v>大朗区</v>
          </cell>
          <cell r="Y1872">
            <v>0</v>
          </cell>
          <cell r="Z1872">
            <v>0</v>
          </cell>
          <cell r="AA1872" t="str">
            <v>大朗区</v>
          </cell>
          <cell r="AB1872" t="str">
            <v>18</v>
          </cell>
          <cell r="AC1872">
            <v>12</v>
          </cell>
          <cell r="AD1872">
            <v>24</v>
          </cell>
          <cell r="AE1872" t="str">
            <v>否</v>
          </cell>
          <cell r="AF1872" t="str">
            <v/>
          </cell>
          <cell r="AG1872" t="str">
            <v>价值宽带</v>
          </cell>
          <cell r="AH1872" t="str">
            <v>续后期</v>
          </cell>
          <cell r="AI1872" t="str">
            <v>否</v>
          </cell>
          <cell r="AO1872">
            <v>0</v>
          </cell>
          <cell r="AR1872" t="str">
            <v>华田区</v>
          </cell>
        </row>
        <row r="1873">
          <cell r="F1873">
            <v>13686661177</v>
          </cell>
          <cell r="G1873" t="str">
            <v>13686661177</v>
          </cell>
          <cell r="H1873" t="str">
            <v>叶荏波</v>
          </cell>
          <cell r="I1873" t="str">
            <v>预付费东莞住宅新装或续费680元包年，带宽4M</v>
          </cell>
          <cell r="J1873">
            <v>680</v>
          </cell>
          <cell r="K1873">
            <v>680</v>
          </cell>
          <cell r="L1873" t="str">
            <v>2009-09-02</v>
          </cell>
          <cell r="M1873">
            <v>42190</v>
          </cell>
          <cell r="N1873" t="str">
            <v>2016-07-05</v>
          </cell>
          <cell r="O1873" t="str">
            <v>2015-06-20</v>
          </cell>
          <cell r="P1873" t="str">
            <v>宽带预付费</v>
          </cell>
          <cell r="Q1873" t="str">
            <v>续费</v>
          </cell>
          <cell r="R1873" t="str">
            <v>提前充值</v>
          </cell>
          <cell r="S1873" t="str">
            <v>家庭用户</v>
          </cell>
          <cell r="T1873" t="str">
            <v>(传统)XDSL</v>
          </cell>
          <cell r="U1873" t="str">
            <v>何丽(heli)</v>
          </cell>
          <cell r="V1873" t="str">
            <v>ZX大朗邓轩物</v>
          </cell>
          <cell r="W1873" t="str">
            <v/>
          </cell>
          <cell r="X1873" t="str">
            <v>大朗区</v>
          </cell>
          <cell r="Y1873">
            <v>0</v>
          </cell>
          <cell r="Z1873">
            <v>0</v>
          </cell>
          <cell r="AA1873" t="str">
            <v>大朗区</v>
          </cell>
          <cell r="AB1873" t="str">
            <v>20</v>
          </cell>
          <cell r="AC1873">
            <v>4</v>
          </cell>
          <cell r="AD1873">
            <v>12</v>
          </cell>
          <cell r="AE1873" t="str">
            <v>否</v>
          </cell>
          <cell r="AF1873" t="str">
            <v/>
          </cell>
          <cell r="AG1873" t="str">
            <v>否</v>
          </cell>
          <cell r="AH1873" t="str">
            <v>续后期</v>
          </cell>
          <cell r="AI1873" t="str">
            <v>否</v>
          </cell>
          <cell r="AO1873">
            <v>0</v>
          </cell>
          <cell r="AR1873" t="str">
            <v>杨蔡区</v>
          </cell>
        </row>
        <row r="1874">
          <cell r="F1874">
            <v>13829221393</v>
          </cell>
          <cell r="G1874" t="str">
            <v>13829221393</v>
          </cell>
          <cell r="H1874" t="str">
            <v>刘家虎</v>
          </cell>
          <cell r="I1874" t="str">
            <v>预付费东莞住宅新装或续费1408元包2年，带宽12M</v>
          </cell>
          <cell r="J1874">
            <v>1408</v>
          </cell>
          <cell r="K1874">
            <v>1408</v>
          </cell>
          <cell r="L1874" t="str">
            <v>2014-06-03</v>
          </cell>
          <cell r="M1874">
            <v>42158</v>
          </cell>
          <cell r="N1874" t="str">
            <v>2017-06-21</v>
          </cell>
          <cell r="O1874" t="str">
            <v>2015-06-21</v>
          </cell>
          <cell r="P1874" t="str">
            <v>宽带预付费</v>
          </cell>
          <cell r="Q1874" t="str">
            <v>续费</v>
          </cell>
          <cell r="R1874" t="str">
            <v>当月充值</v>
          </cell>
          <cell r="S1874" t="str">
            <v>家庭用户</v>
          </cell>
          <cell r="T1874" t="str">
            <v>FTTH</v>
          </cell>
          <cell r="U1874" t="str">
            <v>何丽(heli)</v>
          </cell>
          <cell r="V1874" t="str">
            <v>ZX大朗邓轩物</v>
          </cell>
          <cell r="W1874" t="str">
            <v>旺富区</v>
          </cell>
          <cell r="X1874" t="str">
            <v>大朗区</v>
          </cell>
          <cell r="Y1874">
            <v>0</v>
          </cell>
          <cell r="Z1874">
            <v>0</v>
          </cell>
          <cell r="AA1874" t="str">
            <v>大朗区</v>
          </cell>
          <cell r="AB1874" t="str">
            <v>21</v>
          </cell>
          <cell r="AC1874">
            <v>12</v>
          </cell>
          <cell r="AD1874">
            <v>24</v>
          </cell>
          <cell r="AE1874" t="str">
            <v>是</v>
          </cell>
          <cell r="AF1874" t="str">
            <v/>
          </cell>
          <cell r="AG1874" t="str">
            <v>价值宽带</v>
          </cell>
          <cell r="AH1874" t="str">
            <v>续本月</v>
          </cell>
          <cell r="AI1874" t="str">
            <v>是</v>
          </cell>
          <cell r="AO1874">
            <v>0</v>
          </cell>
          <cell r="AR1874" t="str">
            <v>康宝区</v>
          </cell>
        </row>
        <row r="1875">
          <cell r="F1875">
            <v>13925505308</v>
          </cell>
          <cell r="G1875" t="str">
            <v>13925505308</v>
          </cell>
          <cell r="H1875" t="str">
            <v>詹益河</v>
          </cell>
          <cell r="I1875" t="str">
            <v>预付费东莞住宅新装或续费1408元包2年，带宽12M</v>
          </cell>
          <cell r="J1875">
            <v>1408</v>
          </cell>
          <cell r="K1875">
            <v>1408</v>
          </cell>
          <cell r="L1875" t="str">
            <v>2012-07-18</v>
          </cell>
          <cell r="M1875">
            <v>42203</v>
          </cell>
          <cell r="N1875" t="str">
            <v>2017-07-18</v>
          </cell>
          <cell r="O1875" t="str">
            <v>2015-06-18</v>
          </cell>
          <cell r="P1875" t="str">
            <v>宽带预付费</v>
          </cell>
          <cell r="Q1875" t="str">
            <v>续费</v>
          </cell>
          <cell r="R1875" t="str">
            <v>提前充值</v>
          </cell>
          <cell r="S1875" t="str">
            <v>家庭用户</v>
          </cell>
          <cell r="T1875" t="str">
            <v>FTTH</v>
          </cell>
          <cell r="U1875" t="str">
            <v>何丽(heli)</v>
          </cell>
          <cell r="V1875" t="str">
            <v>ZX大朗邓轩物</v>
          </cell>
          <cell r="W1875" t="str">
            <v>电商价值宽带营销</v>
          </cell>
          <cell r="X1875" t="str">
            <v>大朗区</v>
          </cell>
          <cell r="Y1875">
            <v>0</v>
          </cell>
          <cell r="Z1875">
            <v>0</v>
          </cell>
          <cell r="AA1875" t="str">
            <v>大朗区</v>
          </cell>
          <cell r="AB1875" t="str">
            <v>18</v>
          </cell>
          <cell r="AC1875">
            <v>12</v>
          </cell>
          <cell r="AD1875">
            <v>24</v>
          </cell>
          <cell r="AE1875" t="str">
            <v>是</v>
          </cell>
          <cell r="AF1875" t="str">
            <v/>
          </cell>
          <cell r="AG1875" t="str">
            <v>价值宽带</v>
          </cell>
          <cell r="AH1875" t="str">
            <v>续后期</v>
          </cell>
          <cell r="AI1875" t="str">
            <v>否</v>
          </cell>
          <cell r="AO1875">
            <v>0</v>
          </cell>
          <cell r="AR1875" t="str">
            <v>上坑区</v>
          </cell>
        </row>
        <row r="1876">
          <cell r="F1876">
            <v>13412358078</v>
          </cell>
          <cell r="G1876" t="str">
            <v>13412358078</v>
          </cell>
          <cell r="H1876" t="str">
            <v>吴庆武</v>
          </cell>
          <cell r="I1876" t="str">
            <v>预付费东莞住宅新装或续费1408元包2年，带宽12M</v>
          </cell>
          <cell r="J1876">
            <v>1408</v>
          </cell>
          <cell r="K1876">
            <v>1408</v>
          </cell>
          <cell r="L1876" t="str">
            <v>2011-02-25</v>
          </cell>
          <cell r="M1876">
            <v>42197</v>
          </cell>
          <cell r="N1876" t="str">
            <v>2017-07-12</v>
          </cell>
          <cell r="O1876" t="str">
            <v>2015-06-17</v>
          </cell>
          <cell r="P1876" t="str">
            <v>宽带预付费</v>
          </cell>
          <cell r="Q1876" t="str">
            <v>续费</v>
          </cell>
          <cell r="R1876" t="str">
            <v>提前充值</v>
          </cell>
          <cell r="S1876" t="str">
            <v>家庭用户</v>
          </cell>
          <cell r="T1876" t="str">
            <v>FTTH</v>
          </cell>
          <cell r="U1876" t="str">
            <v>蓝海兰(lanhl)</v>
          </cell>
          <cell r="V1876" t="str">
            <v>ZX黄江卢丹龙</v>
          </cell>
          <cell r="W1876" t="str">
            <v>电商价值宽带营销</v>
          </cell>
          <cell r="X1876" t="str">
            <v>黄江区</v>
          </cell>
          <cell r="Y1876">
            <v>0</v>
          </cell>
          <cell r="Z1876">
            <v>0</v>
          </cell>
          <cell r="AA1876" t="str">
            <v>黄江区</v>
          </cell>
          <cell r="AB1876" t="str">
            <v>17</v>
          </cell>
          <cell r="AC1876">
            <v>12</v>
          </cell>
          <cell r="AD1876">
            <v>24</v>
          </cell>
          <cell r="AE1876" t="str">
            <v>是</v>
          </cell>
          <cell r="AF1876" t="str">
            <v/>
          </cell>
          <cell r="AG1876" t="str">
            <v>价值宽带</v>
          </cell>
          <cell r="AH1876" t="str">
            <v>续后期</v>
          </cell>
          <cell r="AI1876" t="str">
            <v>否</v>
          </cell>
          <cell r="AO1876">
            <v>0</v>
          </cell>
          <cell r="AR1876" t="str">
            <v>旺富区</v>
          </cell>
        </row>
        <row r="1877">
          <cell r="F1877">
            <v>15024134188</v>
          </cell>
          <cell r="G1877" t="str">
            <v>15024134188</v>
          </cell>
          <cell r="H1877" t="str">
            <v>李强</v>
          </cell>
          <cell r="I1877" t="str">
            <v>预付费东莞住宅新装或续费100元包月，带宽4M</v>
          </cell>
          <cell r="J1877">
            <v>100</v>
          </cell>
          <cell r="K1877">
            <v>100</v>
          </cell>
          <cell r="L1877" t="str">
            <v>2012-03-26</v>
          </cell>
          <cell r="M1877">
            <v>42157</v>
          </cell>
          <cell r="N1877" t="str">
            <v>2015-07-23</v>
          </cell>
          <cell r="O1877" t="str">
            <v>2015-06-23</v>
          </cell>
          <cell r="P1877" t="str">
            <v>宽带预付费</v>
          </cell>
          <cell r="Q1877" t="str">
            <v>续费</v>
          </cell>
          <cell r="R1877" t="str">
            <v>当月充值</v>
          </cell>
          <cell r="S1877" t="str">
            <v>家庭用户</v>
          </cell>
          <cell r="T1877" t="str">
            <v>(传统)XDSL</v>
          </cell>
          <cell r="U1877" t="str">
            <v>蓝海兰(lanhl)</v>
          </cell>
          <cell r="V1877" t="str">
            <v>ZX黄江卢丹龙</v>
          </cell>
          <cell r="W1877" t="str">
            <v/>
          </cell>
          <cell r="X1877" t="str">
            <v>黄江区</v>
          </cell>
          <cell r="Y1877">
            <v>0</v>
          </cell>
          <cell r="Z1877">
            <v>0</v>
          </cell>
          <cell r="AA1877" t="str">
            <v>黄江区</v>
          </cell>
          <cell r="AB1877" t="str">
            <v>23</v>
          </cell>
          <cell r="AC1877">
            <v>4</v>
          </cell>
          <cell r="AD1877">
            <v>1</v>
          </cell>
          <cell r="AE1877" t="str">
            <v>否</v>
          </cell>
          <cell r="AF1877" t="str">
            <v/>
          </cell>
          <cell r="AG1877" t="str">
            <v>否</v>
          </cell>
          <cell r="AH1877" t="str">
            <v>续本月</v>
          </cell>
          <cell r="AI1877" t="str">
            <v>否</v>
          </cell>
          <cell r="AO1877">
            <v>0</v>
          </cell>
          <cell r="AR1877" t="str">
            <v>旺富区</v>
          </cell>
        </row>
        <row r="1878">
          <cell r="F1878">
            <v>13418278923</v>
          </cell>
          <cell r="G1878" t="str">
            <v>13418278923</v>
          </cell>
          <cell r="H1878" t="str">
            <v>李发富</v>
          </cell>
          <cell r="I1878" t="str">
            <v>预付费东莞住宅新装或续费888元包年，带宽12M</v>
          </cell>
          <cell r="J1878">
            <v>888</v>
          </cell>
          <cell r="K1878">
            <v>888</v>
          </cell>
          <cell r="L1878" t="str">
            <v>2011-01-19</v>
          </cell>
          <cell r="M1878">
            <v>42169</v>
          </cell>
          <cell r="N1878" t="str">
            <v>2016-06-19</v>
          </cell>
          <cell r="O1878" t="str">
            <v>2015-06-19</v>
          </cell>
          <cell r="P1878" t="str">
            <v>宽带预付费</v>
          </cell>
          <cell r="Q1878" t="str">
            <v>续费</v>
          </cell>
          <cell r="R1878" t="str">
            <v>往月充值</v>
          </cell>
          <cell r="S1878" t="str">
            <v>家庭用户</v>
          </cell>
          <cell r="T1878" t="str">
            <v>FTTH</v>
          </cell>
          <cell r="U1878" t="str">
            <v>尼佳(nj_dl)</v>
          </cell>
          <cell r="V1878" t="str">
            <v>ZX大朗唐石荣</v>
          </cell>
          <cell r="W1878" t="str">
            <v>洋坑塘区</v>
          </cell>
          <cell r="X1878" t="str">
            <v>大朗区</v>
          </cell>
          <cell r="Y1878">
            <v>0</v>
          </cell>
          <cell r="Z1878">
            <v>0</v>
          </cell>
          <cell r="AA1878" t="str">
            <v>大朗区</v>
          </cell>
          <cell r="AB1878" t="str">
            <v>19</v>
          </cell>
          <cell r="AC1878">
            <v>12</v>
          </cell>
          <cell r="AD1878">
            <v>12</v>
          </cell>
          <cell r="AE1878" t="str">
            <v>是</v>
          </cell>
          <cell r="AF1878" t="str">
            <v/>
          </cell>
          <cell r="AG1878" t="str">
            <v>价值宽带</v>
          </cell>
          <cell r="AH1878" t="str">
            <v>续本月</v>
          </cell>
          <cell r="AI1878" t="str">
            <v>是</v>
          </cell>
          <cell r="AO1878">
            <v>0</v>
          </cell>
          <cell r="AR1878" t="str">
            <v>杨蔡区</v>
          </cell>
        </row>
        <row r="1879">
          <cell r="F1879">
            <v>13431387089</v>
          </cell>
          <cell r="G1879" t="str">
            <v>13431387089</v>
          </cell>
          <cell r="H1879" t="str">
            <v>温友香</v>
          </cell>
          <cell r="I1879" t="str">
            <v>预付费东莞住宅新装或续费680元包年，带宽4M</v>
          </cell>
          <cell r="J1879">
            <v>680</v>
          </cell>
          <cell r="K1879">
            <v>680</v>
          </cell>
          <cell r="L1879" t="str">
            <v>2011-12-26</v>
          </cell>
          <cell r="M1879">
            <v>42181</v>
          </cell>
          <cell r="N1879" t="str">
            <v>2016-06-26</v>
          </cell>
          <cell r="O1879" t="str">
            <v>2015-06-21</v>
          </cell>
          <cell r="P1879" t="str">
            <v>宽带预付费</v>
          </cell>
          <cell r="Q1879" t="str">
            <v>续费</v>
          </cell>
          <cell r="R1879" t="str">
            <v>当月充值</v>
          </cell>
          <cell r="S1879" t="str">
            <v>家庭用户</v>
          </cell>
          <cell r="T1879" t="str">
            <v>(传统)XDSL</v>
          </cell>
          <cell r="U1879" t="str">
            <v>何丽(heli)</v>
          </cell>
          <cell r="V1879" t="str">
            <v>ZX大朗唐石荣</v>
          </cell>
          <cell r="W1879" t="str">
            <v>洋坑塘犀牛坡大岭山区</v>
          </cell>
          <cell r="X1879" t="str">
            <v>大朗区</v>
          </cell>
          <cell r="Y1879">
            <v>0</v>
          </cell>
          <cell r="Z1879">
            <v>0</v>
          </cell>
          <cell r="AA1879" t="str">
            <v>大朗区</v>
          </cell>
          <cell r="AB1879" t="str">
            <v>21</v>
          </cell>
          <cell r="AC1879">
            <v>4</v>
          </cell>
          <cell r="AD1879">
            <v>12</v>
          </cell>
          <cell r="AE1879" t="str">
            <v>否</v>
          </cell>
          <cell r="AF1879" t="str">
            <v/>
          </cell>
          <cell r="AG1879" t="str">
            <v>否</v>
          </cell>
          <cell r="AH1879" t="str">
            <v>续本月</v>
          </cell>
          <cell r="AI1879" t="str">
            <v>否</v>
          </cell>
          <cell r="AO1879">
            <v>0</v>
          </cell>
          <cell r="AR1879" t="str">
            <v>旺富区</v>
          </cell>
        </row>
        <row r="1880">
          <cell r="F1880">
            <v>13538557658</v>
          </cell>
          <cell r="G1880" t="str">
            <v>13538557658</v>
          </cell>
          <cell r="H1880" t="str">
            <v>许道碧</v>
          </cell>
          <cell r="I1880" t="str">
            <v>预付费东莞住宅新装或续费680元包年，带宽4M</v>
          </cell>
          <cell r="J1880">
            <v>680</v>
          </cell>
          <cell r="K1880">
            <v>680</v>
          </cell>
          <cell r="L1880" t="str">
            <v>2014-07-15</v>
          </cell>
          <cell r="M1880">
            <v>42200</v>
          </cell>
          <cell r="N1880" t="str">
            <v>2016-07-15</v>
          </cell>
          <cell r="O1880" t="str">
            <v>2015-06-19</v>
          </cell>
          <cell r="P1880" t="str">
            <v>宽带预付费</v>
          </cell>
          <cell r="Q1880" t="str">
            <v>续费</v>
          </cell>
          <cell r="R1880" t="str">
            <v>提前充值</v>
          </cell>
          <cell r="S1880" t="str">
            <v>家庭用户</v>
          </cell>
          <cell r="T1880" t="str">
            <v>(传统)XDSL</v>
          </cell>
          <cell r="U1880" t="str">
            <v>何丽(heli)</v>
          </cell>
          <cell r="V1880" t="str">
            <v>DL东莞金伦</v>
          </cell>
          <cell r="W1880" t="str">
            <v>洋坑塘犀牛坡大岭山区</v>
          </cell>
          <cell r="X1880" t="str">
            <v>大朗区</v>
          </cell>
          <cell r="Y1880">
            <v>0</v>
          </cell>
          <cell r="Z1880">
            <v>0</v>
          </cell>
          <cell r="AA1880" t="str">
            <v>大朗区</v>
          </cell>
          <cell r="AB1880" t="str">
            <v>19</v>
          </cell>
          <cell r="AC1880">
            <v>4</v>
          </cell>
          <cell r="AD1880">
            <v>12</v>
          </cell>
          <cell r="AE1880" t="str">
            <v>否</v>
          </cell>
          <cell r="AF1880" t="str">
            <v/>
          </cell>
          <cell r="AG1880" t="str">
            <v>否</v>
          </cell>
          <cell r="AH1880" t="str">
            <v>续后期</v>
          </cell>
          <cell r="AI1880" t="str">
            <v>否</v>
          </cell>
          <cell r="AO1880">
            <v>0</v>
          </cell>
          <cell r="AR1880" t="str">
            <v>杨蔡区</v>
          </cell>
        </row>
        <row r="1881">
          <cell r="F1881">
            <v>13725771371</v>
          </cell>
          <cell r="G1881" t="str">
            <v>13725771371</v>
          </cell>
          <cell r="H1881" t="str">
            <v>徐钢</v>
          </cell>
          <cell r="I1881" t="str">
            <v>预付费东莞住宅新装或续费680元包年，带宽4M</v>
          </cell>
          <cell r="J1881">
            <v>680</v>
          </cell>
          <cell r="K1881">
            <v>680</v>
          </cell>
          <cell r="L1881" t="str">
            <v>2013-06-25</v>
          </cell>
          <cell r="M1881">
            <v>42180</v>
          </cell>
          <cell r="N1881" t="str">
            <v>2016-06-25</v>
          </cell>
          <cell r="O1881" t="str">
            <v>2015-06-20</v>
          </cell>
          <cell r="P1881" t="str">
            <v>宽带预付费</v>
          </cell>
          <cell r="Q1881" t="str">
            <v>续费</v>
          </cell>
          <cell r="R1881" t="str">
            <v>提前充值</v>
          </cell>
          <cell r="S1881" t="str">
            <v>家庭用户</v>
          </cell>
          <cell r="T1881" t="str">
            <v>(传统)XDSL</v>
          </cell>
          <cell r="U1881" t="str">
            <v>尼佳(nj_dl)</v>
          </cell>
          <cell r="V1881" t="str">
            <v>DL东莞尼佳</v>
          </cell>
          <cell r="W1881" t="str">
            <v>洋坑塘犀牛坡大岭山区</v>
          </cell>
          <cell r="X1881" t="str">
            <v>大朗区</v>
          </cell>
          <cell r="Y1881">
            <v>0</v>
          </cell>
          <cell r="Z1881">
            <v>0</v>
          </cell>
          <cell r="AA1881" t="str">
            <v>大朗区</v>
          </cell>
          <cell r="AB1881" t="str">
            <v>20</v>
          </cell>
          <cell r="AC1881">
            <v>4</v>
          </cell>
          <cell r="AD1881">
            <v>12</v>
          </cell>
          <cell r="AE1881" t="str">
            <v>否</v>
          </cell>
          <cell r="AF1881" t="str">
            <v/>
          </cell>
          <cell r="AG1881" t="str">
            <v>否</v>
          </cell>
          <cell r="AH1881" t="str">
            <v>续本月</v>
          </cell>
          <cell r="AI1881" t="str">
            <v>否</v>
          </cell>
          <cell r="AO1881">
            <v>0</v>
          </cell>
          <cell r="AR1881" t="str">
            <v>大京九区</v>
          </cell>
        </row>
        <row r="1882">
          <cell r="F1882">
            <v>13902393825</v>
          </cell>
          <cell r="G1882" t="str">
            <v>13902393825</v>
          </cell>
          <cell r="H1882" t="str">
            <v>东莞市翔威塑胶电子有限公司</v>
          </cell>
          <cell r="I1882" t="str">
            <v>东莞互联网专线续费包14个月1000元，4M（不提供MODEM）</v>
          </cell>
          <cell r="J1882">
            <v>1000</v>
          </cell>
          <cell r="K1882">
            <v>1000</v>
          </cell>
          <cell r="L1882" t="str">
            <v>2013-06-19</v>
          </cell>
          <cell r="M1882">
            <v>42174</v>
          </cell>
          <cell r="N1882" t="str">
            <v>2016-08-19</v>
          </cell>
          <cell r="O1882" t="str">
            <v>2015-06-19</v>
          </cell>
          <cell r="P1882" t="str">
            <v>专线预付费</v>
          </cell>
          <cell r="Q1882" t="str">
            <v>续费</v>
          </cell>
          <cell r="R1882" t="str">
            <v>当月充值</v>
          </cell>
          <cell r="S1882" t="str">
            <v/>
          </cell>
          <cell r="T1882" t="str">
            <v>传统XDSL</v>
          </cell>
          <cell r="U1882" t="str">
            <v>何丽(heli)</v>
          </cell>
          <cell r="V1882" t="str">
            <v>DL东莞金伦</v>
          </cell>
          <cell r="W1882" t="str">
            <v>洋坑塘犀牛陂大岭山区</v>
          </cell>
          <cell r="X1882" t="str">
            <v>大朗区</v>
          </cell>
          <cell r="Y1882">
            <v>0</v>
          </cell>
          <cell r="Z1882">
            <v>0</v>
          </cell>
          <cell r="AA1882" t="str">
            <v>大朗区</v>
          </cell>
          <cell r="AB1882" t="str">
            <v>19</v>
          </cell>
          <cell r="AC1882">
            <v>4</v>
          </cell>
          <cell r="AD1882">
            <v>14</v>
          </cell>
          <cell r="AE1882" t="str">
            <v>否</v>
          </cell>
          <cell r="AF1882" t="str">
            <v/>
          </cell>
          <cell r="AG1882" t="str">
            <v>否</v>
          </cell>
          <cell r="AH1882" t="str">
            <v>续本月</v>
          </cell>
          <cell r="AI1882" t="str">
            <v>否</v>
          </cell>
          <cell r="AK1882">
            <v>13902393825</v>
          </cell>
          <cell r="AO1882">
            <v>0</v>
          </cell>
          <cell r="AR1882" t="str">
            <v>上坑区</v>
          </cell>
        </row>
        <row r="1883">
          <cell r="F1883">
            <v>18823483827</v>
          </cell>
          <cell r="G1883" t="str">
            <v>18823483827</v>
          </cell>
          <cell r="H1883" t="str">
            <v>许艳平</v>
          </cell>
          <cell r="I1883" t="str">
            <v>预付费东莞住宅新装或续费680元包年，带宽4M</v>
          </cell>
          <cell r="J1883">
            <v>680</v>
          </cell>
          <cell r="K1883">
            <v>680</v>
          </cell>
          <cell r="L1883" t="str">
            <v>2013-03-04</v>
          </cell>
          <cell r="M1883">
            <v>42174</v>
          </cell>
          <cell r="N1883" t="str">
            <v>2016-06-19</v>
          </cell>
          <cell r="O1883" t="str">
            <v>2015-06-18</v>
          </cell>
          <cell r="P1883" t="str">
            <v>宽带预付费</v>
          </cell>
          <cell r="Q1883" t="str">
            <v>续费</v>
          </cell>
          <cell r="R1883" t="str">
            <v>当月充值</v>
          </cell>
          <cell r="S1883" t="str">
            <v>家庭用户</v>
          </cell>
          <cell r="T1883" t="str">
            <v>(传统)XDSL</v>
          </cell>
          <cell r="U1883" t="str">
            <v>何丽(heli)</v>
          </cell>
          <cell r="V1883" t="str">
            <v>ZX大朗杜昇华</v>
          </cell>
          <cell r="W1883" t="str">
            <v>洋坑塘犀牛坡大岭山区</v>
          </cell>
          <cell r="X1883" t="str">
            <v>大朗区</v>
          </cell>
          <cell r="Y1883">
            <v>0</v>
          </cell>
          <cell r="Z1883">
            <v>0</v>
          </cell>
          <cell r="AA1883" t="str">
            <v>大朗区</v>
          </cell>
          <cell r="AB1883" t="str">
            <v>18</v>
          </cell>
          <cell r="AC1883">
            <v>4</v>
          </cell>
          <cell r="AD1883">
            <v>12</v>
          </cell>
          <cell r="AE1883" t="str">
            <v>否</v>
          </cell>
          <cell r="AF1883" t="str">
            <v/>
          </cell>
          <cell r="AG1883" t="str">
            <v>否</v>
          </cell>
          <cell r="AH1883" t="str">
            <v>续本月</v>
          </cell>
          <cell r="AI1883" t="str">
            <v>否</v>
          </cell>
          <cell r="AO1883">
            <v>0</v>
          </cell>
          <cell r="AR1883" t="str">
            <v>东站区</v>
          </cell>
        </row>
        <row r="1884">
          <cell r="F1884">
            <v>13423129440</v>
          </cell>
          <cell r="G1884" t="str">
            <v>13423129440</v>
          </cell>
          <cell r="H1884" t="str">
            <v>李永翠</v>
          </cell>
          <cell r="I1884" t="str">
            <v>预付费东莞住宅新装或续费888元包年，带宽12M</v>
          </cell>
          <cell r="J1884">
            <v>888</v>
          </cell>
          <cell r="K1884">
            <v>888</v>
          </cell>
          <cell r="L1884" t="str">
            <v>2013-07-06</v>
          </cell>
          <cell r="M1884">
            <v>42191</v>
          </cell>
          <cell r="N1884" t="str">
            <v>2016-07-06</v>
          </cell>
          <cell r="O1884" t="str">
            <v>2015-06-22</v>
          </cell>
          <cell r="P1884" t="str">
            <v>宽带预付费</v>
          </cell>
          <cell r="Q1884" t="str">
            <v>续费</v>
          </cell>
          <cell r="R1884" t="str">
            <v>提前充值</v>
          </cell>
          <cell r="S1884" t="str">
            <v>家庭用户</v>
          </cell>
          <cell r="T1884" t="str">
            <v>FTTH</v>
          </cell>
          <cell r="U1884" t="str">
            <v>何丽(heli)</v>
          </cell>
          <cell r="V1884" t="str">
            <v>ZX大朗杜昇华</v>
          </cell>
          <cell r="W1884" t="str">
            <v>洋坑塘犀牛坡大岭山区</v>
          </cell>
          <cell r="X1884" t="str">
            <v>大朗区</v>
          </cell>
          <cell r="Y1884">
            <v>0</v>
          </cell>
          <cell r="Z1884">
            <v>0</v>
          </cell>
          <cell r="AA1884" t="str">
            <v>大朗区</v>
          </cell>
          <cell r="AB1884" t="str">
            <v>22</v>
          </cell>
          <cell r="AC1884">
            <v>12</v>
          </cell>
          <cell r="AD1884">
            <v>12</v>
          </cell>
          <cell r="AE1884" t="str">
            <v>是</v>
          </cell>
          <cell r="AF1884" t="str">
            <v/>
          </cell>
          <cell r="AG1884" t="str">
            <v>价值宽带</v>
          </cell>
          <cell r="AH1884" t="str">
            <v>续后期</v>
          </cell>
          <cell r="AI1884" t="str">
            <v>否</v>
          </cell>
          <cell r="AO1884">
            <v>0</v>
          </cell>
          <cell r="AR1884" t="str">
            <v>东站区</v>
          </cell>
        </row>
        <row r="1885">
          <cell r="F1885">
            <v>13652624490</v>
          </cell>
          <cell r="G1885" t="str">
            <v>13652624490</v>
          </cell>
          <cell r="H1885" t="str">
            <v>邓晓龙</v>
          </cell>
          <cell r="I1885" t="str">
            <v>预付费东莞住宅新装或续费888元包年，带宽12M</v>
          </cell>
          <cell r="J1885">
            <v>888</v>
          </cell>
          <cell r="K1885">
            <v>888</v>
          </cell>
          <cell r="L1885" t="str">
            <v>2012-06-27</v>
          </cell>
          <cell r="M1885">
            <v>42182</v>
          </cell>
          <cell r="N1885" t="str">
            <v>2016-06-27</v>
          </cell>
          <cell r="O1885" t="str">
            <v>2015-06-21</v>
          </cell>
          <cell r="P1885" t="str">
            <v>宽带预付费</v>
          </cell>
          <cell r="Q1885" t="str">
            <v>续费</v>
          </cell>
          <cell r="R1885" t="str">
            <v>当月充值</v>
          </cell>
          <cell r="S1885" t="str">
            <v>家庭用户</v>
          </cell>
          <cell r="T1885" t="str">
            <v>(传统)XDSL</v>
          </cell>
          <cell r="U1885" t="str">
            <v>何丽(heli)</v>
          </cell>
          <cell r="V1885" t="str">
            <v>ZX大朗唐石荣</v>
          </cell>
          <cell r="W1885" t="str">
            <v/>
          </cell>
          <cell r="X1885" t="str">
            <v>大朗区</v>
          </cell>
          <cell r="Y1885">
            <v>0</v>
          </cell>
          <cell r="Z1885">
            <v>0</v>
          </cell>
          <cell r="AA1885" t="str">
            <v>大朗区</v>
          </cell>
          <cell r="AB1885" t="str">
            <v>21</v>
          </cell>
          <cell r="AC1885">
            <v>12</v>
          </cell>
          <cell r="AD1885">
            <v>12</v>
          </cell>
          <cell r="AE1885" t="str">
            <v>否</v>
          </cell>
          <cell r="AF1885" t="str">
            <v/>
          </cell>
          <cell r="AG1885" t="str">
            <v>价值宽带</v>
          </cell>
          <cell r="AH1885" t="str">
            <v>续本月</v>
          </cell>
          <cell r="AI1885" t="str">
            <v>否</v>
          </cell>
          <cell r="AO1885">
            <v>0</v>
          </cell>
          <cell r="AR1885" t="str">
            <v>康宝区</v>
          </cell>
        </row>
        <row r="1886">
          <cell r="F1886">
            <v>13652641711</v>
          </cell>
          <cell r="G1886" t="str">
            <v>13652641711</v>
          </cell>
          <cell r="H1886" t="str">
            <v>葛长友</v>
          </cell>
          <cell r="I1886" t="str">
            <v>预付费东莞住宅新装或续费888元包年，带宽12M</v>
          </cell>
          <cell r="J1886">
            <v>888</v>
          </cell>
          <cell r="K1886">
            <v>888</v>
          </cell>
          <cell r="L1886" t="str">
            <v>2011-01-04</v>
          </cell>
          <cell r="M1886">
            <v>42165</v>
          </cell>
          <cell r="N1886" t="str">
            <v>2016-06-15</v>
          </cell>
          <cell r="O1886" t="str">
            <v>2015-06-15</v>
          </cell>
          <cell r="P1886" t="str">
            <v>宽带预付费</v>
          </cell>
          <cell r="Q1886" t="str">
            <v>续费</v>
          </cell>
          <cell r="R1886" t="str">
            <v>往月充值</v>
          </cell>
          <cell r="S1886" t="str">
            <v>家庭用户</v>
          </cell>
          <cell r="T1886" t="str">
            <v>FTTH</v>
          </cell>
          <cell r="U1886" t="str">
            <v>尼佳(nj_dl)</v>
          </cell>
          <cell r="V1886" t="str">
            <v>ZX大朗唐石荣</v>
          </cell>
          <cell r="W1886" t="str">
            <v>洋坑塘犀牛陂大岭山区</v>
          </cell>
          <cell r="X1886" t="str">
            <v>大朗区</v>
          </cell>
          <cell r="Y1886">
            <v>0</v>
          </cell>
          <cell r="Z1886">
            <v>0</v>
          </cell>
          <cell r="AA1886" t="str">
            <v>大朗区</v>
          </cell>
          <cell r="AB1886" t="str">
            <v>15</v>
          </cell>
          <cell r="AC1886">
            <v>12</v>
          </cell>
          <cell r="AD1886">
            <v>12</v>
          </cell>
          <cell r="AE1886" t="str">
            <v>是</v>
          </cell>
          <cell r="AF1886" t="str">
            <v/>
          </cell>
          <cell r="AG1886" t="str">
            <v>价值宽带</v>
          </cell>
          <cell r="AH1886" t="str">
            <v>续本月</v>
          </cell>
          <cell r="AI1886" t="str">
            <v>是</v>
          </cell>
          <cell r="AO1886">
            <v>0</v>
          </cell>
          <cell r="AR1886" t="str">
            <v>康宝区</v>
          </cell>
        </row>
        <row r="1887">
          <cell r="F1887">
            <v>13694982151</v>
          </cell>
          <cell r="G1887" t="str">
            <v>13694982151</v>
          </cell>
          <cell r="H1887" t="str">
            <v>东莞市大朗顺亿鑫五金制品厂</v>
          </cell>
          <cell r="I1887" t="str">
            <v>预付费东莞住宅新装或续费888元包年，带宽12M</v>
          </cell>
          <cell r="J1887">
            <v>888</v>
          </cell>
          <cell r="K1887">
            <v>888</v>
          </cell>
          <cell r="L1887" t="str">
            <v>2011-04-17</v>
          </cell>
          <cell r="M1887">
            <v>42176</v>
          </cell>
          <cell r="N1887" t="str">
            <v>2016-06-22</v>
          </cell>
          <cell r="O1887" t="str">
            <v>2015-06-22</v>
          </cell>
          <cell r="P1887" t="str">
            <v>宽带预付费</v>
          </cell>
          <cell r="Q1887" t="str">
            <v>续费</v>
          </cell>
          <cell r="R1887" t="str">
            <v>当月充值</v>
          </cell>
          <cell r="S1887" t="str">
            <v>家庭用户</v>
          </cell>
          <cell r="T1887" t="str">
            <v>FTTH</v>
          </cell>
          <cell r="U1887" t="str">
            <v>何丽(heli)</v>
          </cell>
          <cell r="V1887" t="str">
            <v>ZX大朗杜昇华</v>
          </cell>
          <cell r="W1887" t="str">
            <v/>
          </cell>
          <cell r="X1887" t="str">
            <v>大朗区</v>
          </cell>
          <cell r="Y1887">
            <v>0</v>
          </cell>
          <cell r="Z1887">
            <v>0</v>
          </cell>
          <cell r="AA1887" t="str">
            <v>大朗区</v>
          </cell>
          <cell r="AB1887" t="str">
            <v>22</v>
          </cell>
          <cell r="AC1887">
            <v>12</v>
          </cell>
          <cell r="AD1887">
            <v>12</v>
          </cell>
          <cell r="AE1887" t="str">
            <v>是</v>
          </cell>
          <cell r="AF1887" t="str">
            <v/>
          </cell>
          <cell r="AG1887" t="str">
            <v>价值宽带</v>
          </cell>
          <cell r="AH1887" t="str">
            <v>续本月</v>
          </cell>
          <cell r="AI1887" t="str">
            <v>是</v>
          </cell>
          <cell r="AJ1887">
            <v>13694982151</v>
          </cell>
          <cell r="AO1887">
            <v>0</v>
          </cell>
          <cell r="AR1887" t="str">
            <v>白石岗区</v>
          </cell>
        </row>
        <row r="1888">
          <cell r="F1888">
            <v>13717321958</v>
          </cell>
          <cell r="G1888" t="str">
            <v>13717321958</v>
          </cell>
          <cell r="H1888" t="str">
            <v>田容</v>
          </cell>
          <cell r="I1888" t="str">
            <v>预付费东莞住宅新装或续费680元包年，带宽4M</v>
          </cell>
          <cell r="J1888">
            <v>680</v>
          </cell>
          <cell r="K1888">
            <v>680</v>
          </cell>
          <cell r="L1888" t="str">
            <v>2011-01-16</v>
          </cell>
          <cell r="M1888">
            <v>42171</v>
          </cell>
          <cell r="N1888" t="str">
            <v>2016-06-17</v>
          </cell>
          <cell r="O1888" t="str">
            <v>2015-06-17</v>
          </cell>
          <cell r="P1888" t="str">
            <v>宽带预付费</v>
          </cell>
          <cell r="Q1888" t="str">
            <v>续费</v>
          </cell>
          <cell r="R1888" t="str">
            <v>当月充值</v>
          </cell>
          <cell r="S1888" t="str">
            <v>家庭用户</v>
          </cell>
          <cell r="T1888" t="str">
            <v>(传统)XDSL</v>
          </cell>
          <cell r="U1888" t="str">
            <v>何丽(heli)</v>
          </cell>
          <cell r="V1888" t="str">
            <v>DL东莞金伦</v>
          </cell>
          <cell r="W1888" t="str">
            <v>洋坑塘犀牛坡大岭山区</v>
          </cell>
          <cell r="X1888" t="str">
            <v>大朗区</v>
          </cell>
          <cell r="Y1888">
            <v>0</v>
          </cell>
          <cell r="Z1888">
            <v>0</v>
          </cell>
          <cell r="AA1888" t="str">
            <v>大朗区</v>
          </cell>
          <cell r="AB1888" t="str">
            <v>17</v>
          </cell>
          <cell r="AC1888">
            <v>4</v>
          </cell>
          <cell r="AD1888">
            <v>12</v>
          </cell>
          <cell r="AE1888" t="str">
            <v>否</v>
          </cell>
          <cell r="AF1888" t="str">
            <v/>
          </cell>
          <cell r="AG1888" t="str">
            <v>否</v>
          </cell>
          <cell r="AH1888" t="str">
            <v>续本月</v>
          </cell>
          <cell r="AI1888" t="str">
            <v>否</v>
          </cell>
          <cell r="AO1888">
            <v>0</v>
          </cell>
          <cell r="AR1888" t="str">
            <v>白石岗区</v>
          </cell>
        </row>
        <row r="1889">
          <cell r="F1889">
            <v>13829143985</v>
          </cell>
          <cell r="G1889" t="str">
            <v>13829143985</v>
          </cell>
          <cell r="H1889" t="str">
            <v>彭平</v>
          </cell>
          <cell r="I1889" t="str">
            <v>预付费东莞精品宽带新装或续费免费体验1个月，带宽10M</v>
          </cell>
          <cell r="J1889">
            <v>1088</v>
          </cell>
          <cell r="K1889">
            <v>1088</v>
          </cell>
          <cell r="L1889" t="str">
            <v>2011-06-21</v>
          </cell>
          <cell r="M1889">
            <v>42176</v>
          </cell>
          <cell r="N1889" t="str">
            <v>2016-09-21</v>
          </cell>
          <cell r="O1889" t="str">
            <v>2015-06-15</v>
          </cell>
          <cell r="P1889" t="str">
            <v>宽带预付费</v>
          </cell>
          <cell r="Q1889" t="str">
            <v>续费</v>
          </cell>
          <cell r="R1889" t="str">
            <v>提前充值</v>
          </cell>
          <cell r="S1889" t="str">
            <v>家庭用户</v>
          </cell>
          <cell r="T1889" t="str">
            <v>FTTH</v>
          </cell>
          <cell r="U1889" t="str">
            <v>何丽(heli)</v>
          </cell>
          <cell r="V1889" t="str">
            <v>ZX大朗唐石荣</v>
          </cell>
          <cell r="W1889" t="str">
            <v>洋坑塘犀牛坡大岭山区</v>
          </cell>
          <cell r="X1889" t="str">
            <v>大朗区</v>
          </cell>
          <cell r="Y1889">
            <v>0</v>
          </cell>
          <cell r="Z1889">
            <v>0</v>
          </cell>
          <cell r="AA1889" t="str">
            <v>大朗区</v>
          </cell>
          <cell r="AB1889" t="str">
            <v>15</v>
          </cell>
          <cell r="AC1889">
            <v>10</v>
          </cell>
          <cell r="AD1889">
            <v>1</v>
          </cell>
          <cell r="AE1889" t="str">
            <v>是</v>
          </cell>
          <cell r="AF1889" t="str">
            <v/>
          </cell>
          <cell r="AG1889" t="str">
            <v>价值宽带</v>
          </cell>
          <cell r="AH1889" t="str">
            <v>续本月</v>
          </cell>
          <cell r="AI1889" t="str">
            <v>是</v>
          </cell>
          <cell r="AO1889">
            <v>0</v>
          </cell>
          <cell r="AR1889" t="str">
            <v>白石岗区</v>
          </cell>
        </row>
        <row r="1890">
          <cell r="F1890">
            <v>15090473499</v>
          </cell>
          <cell r="G1890" t="str">
            <v>15090473499</v>
          </cell>
          <cell r="H1890" t="str">
            <v>张育辉</v>
          </cell>
          <cell r="I1890" t="str">
            <v>预付费东莞住宅新装或续费888元包年，带宽12M</v>
          </cell>
          <cell r="J1890">
            <v>888</v>
          </cell>
          <cell r="K1890">
            <v>888</v>
          </cell>
          <cell r="L1890" t="str">
            <v>2013-06-14</v>
          </cell>
          <cell r="M1890">
            <v>42169</v>
          </cell>
          <cell r="N1890" t="str">
            <v>2016-06-15</v>
          </cell>
          <cell r="O1890" t="str">
            <v>2015-06-15</v>
          </cell>
          <cell r="P1890" t="str">
            <v>宽带预付费</v>
          </cell>
          <cell r="Q1890" t="str">
            <v>续费</v>
          </cell>
          <cell r="R1890" t="str">
            <v>往月充值</v>
          </cell>
          <cell r="S1890" t="str">
            <v>家庭用户</v>
          </cell>
          <cell r="T1890" t="str">
            <v>FTTH</v>
          </cell>
          <cell r="U1890" t="str">
            <v>尼佳(nj_dl)</v>
          </cell>
          <cell r="V1890" t="str">
            <v>ZX大朗刘运超</v>
          </cell>
          <cell r="W1890" t="str">
            <v>洋坑塘犀牛坡大岭山区</v>
          </cell>
          <cell r="X1890" t="str">
            <v>大朗区</v>
          </cell>
          <cell r="Y1890">
            <v>0</v>
          </cell>
          <cell r="Z1890">
            <v>0</v>
          </cell>
          <cell r="AA1890" t="str">
            <v>大朗区</v>
          </cell>
          <cell r="AB1890" t="str">
            <v>15</v>
          </cell>
          <cell r="AC1890">
            <v>12</v>
          </cell>
          <cell r="AD1890">
            <v>12</v>
          </cell>
          <cell r="AE1890" t="str">
            <v>是</v>
          </cell>
          <cell r="AF1890" t="str">
            <v/>
          </cell>
          <cell r="AG1890" t="str">
            <v>价值宽带</v>
          </cell>
          <cell r="AH1890" t="str">
            <v>续本月</v>
          </cell>
          <cell r="AI1890" t="str">
            <v>是</v>
          </cell>
          <cell r="AO1890">
            <v>0</v>
          </cell>
          <cell r="AR1890" t="str">
            <v>康宝区</v>
          </cell>
        </row>
        <row r="1891">
          <cell r="F1891">
            <v>15999813322</v>
          </cell>
          <cell r="G1891" t="str">
            <v>15999813322</v>
          </cell>
          <cell r="H1891" t="str">
            <v>张红灯</v>
          </cell>
          <cell r="I1891" t="str">
            <v>预付费东莞住宅新装或续费680元包年，带宽4M</v>
          </cell>
          <cell r="J1891">
            <v>680</v>
          </cell>
          <cell r="K1891">
            <v>680</v>
          </cell>
          <cell r="L1891" t="str">
            <v>2012-07-13</v>
          </cell>
          <cell r="M1891">
            <v>42198</v>
          </cell>
          <cell r="N1891" t="str">
            <v>2016-07-13</v>
          </cell>
          <cell r="O1891" t="str">
            <v>2015-06-18</v>
          </cell>
          <cell r="P1891" t="str">
            <v>宽带预付费</v>
          </cell>
          <cell r="Q1891" t="str">
            <v>续费</v>
          </cell>
          <cell r="R1891" t="str">
            <v>提前充值</v>
          </cell>
          <cell r="S1891" t="str">
            <v>家庭用户</v>
          </cell>
          <cell r="T1891" t="str">
            <v>(传统)XDSL</v>
          </cell>
          <cell r="U1891" t="str">
            <v>何丽(heli)</v>
          </cell>
          <cell r="V1891" t="str">
            <v>ZX大朗唐石荣</v>
          </cell>
          <cell r="W1891" t="str">
            <v>洋坑塘犀牛坡大岭山区</v>
          </cell>
          <cell r="X1891" t="str">
            <v>大朗区</v>
          </cell>
          <cell r="Y1891">
            <v>0</v>
          </cell>
          <cell r="Z1891">
            <v>0</v>
          </cell>
          <cell r="AA1891" t="str">
            <v>大朗区</v>
          </cell>
          <cell r="AB1891" t="str">
            <v>18</v>
          </cell>
          <cell r="AC1891">
            <v>4</v>
          </cell>
          <cell r="AD1891">
            <v>12</v>
          </cell>
          <cell r="AE1891" t="str">
            <v>否</v>
          </cell>
          <cell r="AF1891" t="str">
            <v/>
          </cell>
          <cell r="AG1891" t="str">
            <v>否</v>
          </cell>
          <cell r="AH1891" t="str">
            <v>续后期</v>
          </cell>
          <cell r="AI1891" t="str">
            <v>否</v>
          </cell>
          <cell r="AO1891">
            <v>0</v>
          </cell>
          <cell r="AR1891" t="str">
            <v>康宝区</v>
          </cell>
        </row>
        <row r="1892">
          <cell r="F1892">
            <v>13809275030</v>
          </cell>
          <cell r="G1892" t="str">
            <v>13809275030</v>
          </cell>
          <cell r="H1892" t="str">
            <v>贺继红</v>
          </cell>
          <cell r="I1892" t="str">
            <v>预付费东莞住宅新装或续费1408元包2年，带宽12M</v>
          </cell>
          <cell r="J1892">
            <v>1408</v>
          </cell>
          <cell r="K1892">
            <v>1408</v>
          </cell>
          <cell r="L1892" t="str">
            <v>2013-07-06</v>
          </cell>
          <cell r="M1892">
            <v>42191</v>
          </cell>
          <cell r="N1892" t="str">
            <v>2017-07-06</v>
          </cell>
          <cell r="O1892" t="str">
            <v>2015-06-22</v>
          </cell>
          <cell r="P1892" t="str">
            <v>宽带预付费</v>
          </cell>
          <cell r="Q1892" t="str">
            <v>续费</v>
          </cell>
          <cell r="R1892" t="str">
            <v>提前充值</v>
          </cell>
          <cell r="S1892" t="str">
            <v>家庭用户</v>
          </cell>
          <cell r="T1892" t="str">
            <v>(传统)XDSL</v>
          </cell>
          <cell r="U1892" t="str">
            <v>赵妮(zhaon)</v>
          </cell>
          <cell r="V1892" t="str">
            <v>ZX常平陈常利</v>
          </cell>
          <cell r="W1892" t="str">
            <v/>
          </cell>
          <cell r="X1892" t="str">
            <v>常平区</v>
          </cell>
          <cell r="Y1892">
            <v>0</v>
          </cell>
          <cell r="Z1892">
            <v>0</v>
          </cell>
          <cell r="AA1892" t="str">
            <v>常平区</v>
          </cell>
          <cell r="AB1892" t="str">
            <v>22</v>
          </cell>
          <cell r="AC1892">
            <v>12</v>
          </cell>
          <cell r="AD1892">
            <v>24</v>
          </cell>
          <cell r="AE1892" t="str">
            <v>否</v>
          </cell>
          <cell r="AF1892" t="str">
            <v/>
          </cell>
          <cell r="AG1892" t="str">
            <v>价值宽带</v>
          </cell>
          <cell r="AH1892" t="str">
            <v>续后期</v>
          </cell>
          <cell r="AI1892" t="str">
            <v>否</v>
          </cell>
          <cell r="AO1892">
            <v>0</v>
          </cell>
          <cell r="AR1892" t="str">
            <v>洋犀区</v>
          </cell>
        </row>
        <row r="1893">
          <cell r="F1893">
            <v>13829220237</v>
          </cell>
          <cell r="G1893" t="str">
            <v>13829220237</v>
          </cell>
          <cell r="H1893" t="str">
            <v>陈小伟</v>
          </cell>
          <cell r="I1893" t="str">
            <v>预付费东莞住宅新装或续费680元包年，带宽4M</v>
          </cell>
          <cell r="J1893">
            <v>680</v>
          </cell>
          <cell r="K1893">
            <v>680</v>
          </cell>
          <cell r="L1893" t="str">
            <v>2013-07-06</v>
          </cell>
          <cell r="M1893">
            <v>42191</v>
          </cell>
          <cell r="N1893" t="str">
            <v>2016-07-06</v>
          </cell>
          <cell r="O1893" t="str">
            <v>2015-06-16</v>
          </cell>
          <cell r="P1893" t="str">
            <v>宽带预付费</v>
          </cell>
          <cell r="Q1893" t="str">
            <v>续费</v>
          </cell>
          <cell r="R1893" t="str">
            <v>提前充值</v>
          </cell>
          <cell r="S1893" t="str">
            <v>家庭用户</v>
          </cell>
          <cell r="T1893" t="str">
            <v>(传统)XDSL</v>
          </cell>
          <cell r="U1893" t="str">
            <v>赵妮(zhaon)</v>
          </cell>
          <cell r="V1893" t="str">
            <v>ZX常平吴贤锦</v>
          </cell>
          <cell r="W1893" t="str">
            <v>1、常平东站机房区，2、，3、，4、，</v>
          </cell>
          <cell r="X1893" t="str">
            <v>常平区</v>
          </cell>
          <cell r="Y1893">
            <v>0</v>
          </cell>
          <cell r="Z1893">
            <v>0</v>
          </cell>
          <cell r="AA1893" t="str">
            <v>常平区</v>
          </cell>
          <cell r="AB1893" t="str">
            <v>16</v>
          </cell>
          <cell r="AC1893">
            <v>4</v>
          </cell>
          <cell r="AD1893">
            <v>12</v>
          </cell>
          <cell r="AE1893" t="str">
            <v>否</v>
          </cell>
          <cell r="AF1893" t="str">
            <v/>
          </cell>
          <cell r="AG1893" t="str">
            <v>否</v>
          </cell>
          <cell r="AH1893" t="str">
            <v>续后期</v>
          </cell>
          <cell r="AI1893" t="str">
            <v>否</v>
          </cell>
          <cell r="AO1893">
            <v>0</v>
          </cell>
          <cell r="AR1893" t="str">
            <v>旺富区</v>
          </cell>
        </row>
        <row r="1894">
          <cell r="F1894">
            <v>13531398818</v>
          </cell>
          <cell r="G1894" t="str">
            <v>13531398818</v>
          </cell>
          <cell r="H1894" t="str">
            <v>徐奕芝</v>
          </cell>
          <cell r="I1894" t="str">
            <v>预付费东莞住宅新装或续费680元包年，带宽4M</v>
          </cell>
          <cell r="J1894">
            <v>680</v>
          </cell>
          <cell r="K1894">
            <v>680</v>
          </cell>
          <cell r="L1894" t="str">
            <v>2013-03-24</v>
          </cell>
          <cell r="M1894">
            <v>42088</v>
          </cell>
          <cell r="N1894" t="str">
            <v>2016-06-17</v>
          </cell>
          <cell r="O1894" t="str">
            <v>2015-06-17</v>
          </cell>
          <cell r="P1894" t="str">
            <v>宽带预付费</v>
          </cell>
          <cell r="Q1894" t="str">
            <v>续费</v>
          </cell>
          <cell r="R1894" t="str">
            <v>往月充值</v>
          </cell>
          <cell r="S1894" t="str">
            <v>家庭用户</v>
          </cell>
          <cell r="T1894" t="str">
            <v>(传统)XDSL</v>
          </cell>
          <cell r="U1894" t="str">
            <v>赵妮(zhaon)</v>
          </cell>
          <cell r="V1894" t="str">
            <v>ZX常平陈常利</v>
          </cell>
          <cell r="W1894" t="str">
            <v>1、常平东站机房区，2、，3、，4、，</v>
          </cell>
          <cell r="X1894" t="str">
            <v>常平区</v>
          </cell>
          <cell r="Y1894">
            <v>0</v>
          </cell>
          <cell r="Z1894">
            <v>0</v>
          </cell>
          <cell r="AA1894" t="str">
            <v>常平区</v>
          </cell>
          <cell r="AB1894" t="str">
            <v>17</v>
          </cell>
          <cell r="AC1894">
            <v>4</v>
          </cell>
          <cell r="AD1894">
            <v>12</v>
          </cell>
          <cell r="AE1894" t="str">
            <v>否</v>
          </cell>
          <cell r="AF1894" t="str">
            <v/>
          </cell>
          <cell r="AG1894" t="str">
            <v>否</v>
          </cell>
          <cell r="AH1894" t="str">
            <v>续前期</v>
          </cell>
          <cell r="AI1894" t="str">
            <v>否</v>
          </cell>
          <cell r="AO1894">
            <v>0</v>
          </cell>
          <cell r="AR1894" t="str">
            <v>旺富区</v>
          </cell>
        </row>
        <row r="1895">
          <cell r="F1895">
            <v>13686240376</v>
          </cell>
          <cell r="G1895" t="str">
            <v>13686240376</v>
          </cell>
          <cell r="H1895" t="str">
            <v>王晓辉</v>
          </cell>
          <cell r="I1895" t="str">
            <v>预付费东莞住宅新装或续费680元包年，带宽4M</v>
          </cell>
          <cell r="J1895">
            <v>680</v>
          </cell>
          <cell r="K1895">
            <v>680</v>
          </cell>
          <cell r="L1895" t="str">
            <v>2010-01-27</v>
          </cell>
          <cell r="M1895">
            <v>42182</v>
          </cell>
          <cell r="N1895" t="str">
            <v>2016-06-27</v>
          </cell>
          <cell r="O1895" t="str">
            <v>2015-06-19</v>
          </cell>
          <cell r="P1895" t="str">
            <v>宽带预付费</v>
          </cell>
          <cell r="Q1895" t="str">
            <v>续费</v>
          </cell>
          <cell r="R1895" t="str">
            <v>当月充值</v>
          </cell>
          <cell r="S1895" t="str">
            <v>家庭用户</v>
          </cell>
          <cell r="T1895" t="str">
            <v>(传统)XDSL</v>
          </cell>
          <cell r="U1895" t="str">
            <v>赵妮(zhaon)</v>
          </cell>
          <cell r="V1895" t="str">
            <v>DL东莞金伦</v>
          </cell>
          <cell r="W1895" t="str">
            <v>1、常平东站机房区，2、，3、，4、，</v>
          </cell>
          <cell r="X1895" t="str">
            <v>常平区</v>
          </cell>
          <cell r="Y1895">
            <v>0</v>
          </cell>
          <cell r="Z1895">
            <v>0</v>
          </cell>
          <cell r="AA1895" t="str">
            <v>常平区</v>
          </cell>
          <cell r="AB1895" t="str">
            <v>19</v>
          </cell>
          <cell r="AC1895">
            <v>4</v>
          </cell>
          <cell r="AD1895">
            <v>12</v>
          </cell>
          <cell r="AE1895" t="str">
            <v>否</v>
          </cell>
          <cell r="AF1895" t="str">
            <v/>
          </cell>
          <cell r="AG1895" t="str">
            <v>否</v>
          </cell>
          <cell r="AH1895" t="str">
            <v>续本月</v>
          </cell>
          <cell r="AI1895" t="str">
            <v>否</v>
          </cell>
          <cell r="AO1895">
            <v>0</v>
          </cell>
          <cell r="AR1895" t="str">
            <v>西城区</v>
          </cell>
        </row>
        <row r="1896">
          <cell r="F1896">
            <v>13713415514</v>
          </cell>
          <cell r="G1896" t="str">
            <v>13713415514</v>
          </cell>
          <cell r="H1896" t="str">
            <v>邓和云</v>
          </cell>
          <cell r="I1896" t="str">
            <v>预付费东莞住宅新装或续费888元包年，带宽12M</v>
          </cell>
          <cell r="J1896">
            <v>888</v>
          </cell>
          <cell r="K1896">
            <v>888</v>
          </cell>
          <cell r="L1896" t="str">
            <v>2013-07-25</v>
          </cell>
          <cell r="M1896">
            <v>42210</v>
          </cell>
          <cell r="N1896" t="str">
            <v>2016-07-25</v>
          </cell>
          <cell r="O1896" t="str">
            <v>2015-06-16</v>
          </cell>
          <cell r="P1896" t="str">
            <v>宽带预付费</v>
          </cell>
          <cell r="Q1896" t="str">
            <v>续费</v>
          </cell>
          <cell r="R1896" t="str">
            <v>提前充值</v>
          </cell>
          <cell r="S1896" t="str">
            <v>家庭用户</v>
          </cell>
          <cell r="T1896" t="str">
            <v>FTTH</v>
          </cell>
          <cell r="U1896" t="str">
            <v>何丽(heli)</v>
          </cell>
          <cell r="V1896" t="str">
            <v>ZX大朗刘运超</v>
          </cell>
          <cell r="W1896" t="str">
            <v>电商价值宽带营销</v>
          </cell>
          <cell r="X1896" t="str">
            <v>大朗区</v>
          </cell>
          <cell r="Y1896">
            <v>0</v>
          </cell>
          <cell r="Z1896">
            <v>0</v>
          </cell>
          <cell r="AA1896" t="str">
            <v>大朗区</v>
          </cell>
          <cell r="AB1896" t="str">
            <v>16</v>
          </cell>
          <cell r="AC1896">
            <v>12</v>
          </cell>
          <cell r="AD1896">
            <v>12</v>
          </cell>
          <cell r="AE1896" t="str">
            <v>是</v>
          </cell>
          <cell r="AF1896" t="str">
            <v/>
          </cell>
          <cell r="AG1896" t="str">
            <v>价值宽带</v>
          </cell>
          <cell r="AH1896" t="str">
            <v>续后期</v>
          </cell>
          <cell r="AI1896" t="str">
            <v>否</v>
          </cell>
          <cell r="AO1896">
            <v>0</v>
          </cell>
          <cell r="AR1896" t="str">
            <v>石崇区</v>
          </cell>
        </row>
        <row r="1897">
          <cell r="F1897">
            <v>15820903682</v>
          </cell>
          <cell r="G1897" t="str">
            <v>15820903682</v>
          </cell>
          <cell r="H1897" t="str">
            <v>张发友</v>
          </cell>
          <cell r="I1897" t="str">
            <v>预付费东莞精品宽带新装或续费免费体验1个月，带宽10M</v>
          </cell>
          <cell r="J1897">
            <v>888</v>
          </cell>
          <cell r="K1897">
            <v>888</v>
          </cell>
          <cell r="L1897" t="str">
            <v>2014-07-28</v>
          </cell>
          <cell r="M1897">
            <v>42213</v>
          </cell>
          <cell r="N1897" t="str">
            <v>2016-08-28</v>
          </cell>
          <cell r="O1897" t="str">
            <v>2015-06-16</v>
          </cell>
          <cell r="P1897" t="str">
            <v>宽带预付费</v>
          </cell>
          <cell r="Q1897" t="str">
            <v>续费</v>
          </cell>
          <cell r="R1897" t="str">
            <v>提前充值</v>
          </cell>
          <cell r="S1897" t="str">
            <v>家庭用户</v>
          </cell>
          <cell r="T1897" t="str">
            <v>FTTH</v>
          </cell>
          <cell r="U1897" t="str">
            <v>何丽(heli)</v>
          </cell>
          <cell r="V1897" t="str">
            <v>ZX大朗刘运超</v>
          </cell>
          <cell r="W1897" t="str">
            <v>杨涌蔡边区</v>
          </cell>
          <cell r="X1897" t="str">
            <v>大朗区</v>
          </cell>
          <cell r="Y1897">
            <v>0</v>
          </cell>
          <cell r="Z1897">
            <v>0</v>
          </cell>
          <cell r="AA1897" t="str">
            <v>大朗区</v>
          </cell>
          <cell r="AB1897" t="str">
            <v>16</v>
          </cell>
          <cell r="AC1897">
            <v>10</v>
          </cell>
          <cell r="AD1897">
            <v>1</v>
          </cell>
          <cell r="AE1897" t="str">
            <v>是</v>
          </cell>
          <cell r="AF1897" t="str">
            <v/>
          </cell>
          <cell r="AG1897" t="str">
            <v>价值宽带</v>
          </cell>
          <cell r="AH1897" t="str">
            <v>续后期</v>
          </cell>
          <cell r="AI1897" t="str">
            <v>否</v>
          </cell>
          <cell r="AO1897">
            <v>0</v>
          </cell>
          <cell r="AR1897" t="str">
            <v>石龙坑区</v>
          </cell>
        </row>
        <row r="1898">
          <cell r="F1898">
            <v>13537424817</v>
          </cell>
          <cell r="G1898" t="str">
            <v>13537424817</v>
          </cell>
          <cell r="H1898" t="str">
            <v>邓美钢</v>
          </cell>
          <cell r="I1898" t="str">
            <v>预付费东莞住宅新装或续费888元包年，带宽12M</v>
          </cell>
          <cell r="J1898">
            <v>888</v>
          </cell>
          <cell r="K1898">
            <v>888</v>
          </cell>
          <cell r="L1898" t="str">
            <v>2010-12-07</v>
          </cell>
          <cell r="M1898">
            <v>42148</v>
          </cell>
          <cell r="N1898" t="str">
            <v>2016-06-18</v>
          </cell>
          <cell r="O1898" t="str">
            <v>2015-06-18</v>
          </cell>
          <cell r="P1898" t="str">
            <v>宽带预付费</v>
          </cell>
          <cell r="Q1898" t="str">
            <v>续费</v>
          </cell>
          <cell r="R1898" t="str">
            <v>往月充值</v>
          </cell>
          <cell r="S1898" t="str">
            <v>家庭用户</v>
          </cell>
          <cell r="T1898" t="str">
            <v>(传统)XDSL</v>
          </cell>
          <cell r="U1898" t="str">
            <v>何丽(heli)</v>
          </cell>
          <cell r="V1898" t="str">
            <v>ZX大朗全守平</v>
          </cell>
          <cell r="W1898" t="str">
            <v>杨涌蔡边区</v>
          </cell>
          <cell r="X1898" t="str">
            <v>大朗区</v>
          </cell>
          <cell r="Y1898">
            <v>0</v>
          </cell>
          <cell r="Z1898">
            <v>0</v>
          </cell>
          <cell r="AA1898" t="str">
            <v>大朗区</v>
          </cell>
          <cell r="AB1898" t="str">
            <v>18</v>
          </cell>
          <cell r="AC1898">
            <v>12</v>
          </cell>
          <cell r="AD1898">
            <v>12</v>
          </cell>
          <cell r="AE1898" t="str">
            <v>否</v>
          </cell>
          <cell r="AF1898" t="str">
            <v/>
          </cell>
          <cell r="AG1898" t="str">
            <v>价值宽带</v>
          </cell>
          <cell r="AH1898" t="str">
            <v>续前期</v>
          </cell>
          <cell r="AI1898" t="str">
            <v>否</v>
          </cell>
          <cell r="AO1898">
            <v>0</v>
          </cell>
          <cell r="AR1898" t="str">
            <v>下岭贝区</v>
          </cell>
        </row>
        <row r="1899">
          <cell r="F1899">
            <v>13711857010</v>
          </cell>
          <cell r="G1899" t="str">
            <v>13711857010</v>
          </cell>
          <cell r="H1899" t="str">
            <v>刘学芝</v>
          </cell>
          <cell r="I1899" t="str">
            <v>预付费东莞住宅新装或续费888元包年，带宽12M</v>
          </cell>
          <cell r="J1899">
            <v>888</v>
          </cell>
          <cell r="K1899">
            <v>888</v>
          </cell>
          <cell r="L1899" t="str">
            <v>2008-09-20</v>
          </cell>
          <cell r="M1899">
            <v>42173</v>
          </cell>
          <cell r="N1899" t="str">
            <v>2016-06-20</v>
          </cell>
          <cell r="O1899" t="str">
            <v>2015-06-20</v>
          </cell>
          <cell r="P1899" t="str">
            <v>宽带预付费</v>
          </cell>
          <cell r="Q1899" t="str">
            <v>续费</v>
          </cell>
          <cell r="R1899" t="str">
            <v>往月充值</v>
          </cell>
          <cell r="S1899" t="str">
            <v>家庭用户</v>
          </cell>
          <cell r="T1899" t="str">
            <v>FTTH</v>
          </cell>
          <cell r="U1899" t="str">
            <v>尼佳(nj_dl)</v>
          </cell>
          <cell r="V1899" t="str">
            <v>DL东莞尼佳</v>
          </cell>
          <cell r="W1899" t="str">
            <v>电商价值宽带营销</v>
          </cell>
          <cell r="X1899" t="str">
            <v>大朗区</v>
          </cell>
          <cell r="Y1899">
            <v>0</v>
          </cell>
          <cell r="Z1899">
            <v>0</v>
          </cell>
          <cell r="AA1899" t="str">
            <v>大朗区</v>
          </cell>
          <cell r="AB1899" t="str">
            <v>20</v>
          </cell>
          <cell r="AC1899">
            <v>12</v>
          </cell>
          <cell r="AD1899">
            <v>12</v>
          </cell>
          <cell r="AE1899" t="str">
            <v>是</v>
          </cell>
          <cell r="AF1899" t="str">
            <v/>
          </cell>
          <cell r="AG1899" t="str">
            <v>价值宽带</v>
          </cell>
          <cell r="AH1899" t="str">
            <v>续本月</v>
          </cell>
          <cell r="AI1899" t="str">
            <v>是</v>
          </cell>
          <cell r="AJ1899">
            <v>13711857010</v>
          </cell>
          <cell r="AO1899">
            <v>0</v>
          </cell>
          <cell r="AR1899" t="str">
            <v>三江区</v>
          </cell>
        </row>
        <row r="1900">
          <cell r="F1900">
            <v>13713148759</v>
          </cell>
          <cell r="G1900" t="str">
            <v>13713148759</v>
          </cell>
          <cell r="H1900" t="str">
            <v>颜显芳</v>
          </cell>
          <cell r="I1900" t="str">
            <v>预付费东莞住宅新装或续费888元包年，带宽12M</v>
          </cell>
          <cell r="J1900">
            <v>888</v>
          </cell>
          <cell r="K1900">
            <v>888</v>
          </cell>
          <cell r="L1900" t="str">
            <v>2011-04-21</v>
          </cell>
          <cell r="M1900">
            <v>42176</v>
          </cell>
          <cell r="N1900" t="str">
            <v>2016-06-22</v>
          </cell>
          <cell r="O1900" t="str">
            <v>2015-06-22</v>
          </cell>
          <cell r="P1900" t="str">
            <v>宽带预付费</v>
          </cell>
          <cell r="Q1900" t="str">
            <v>续费</v>
          </cell>
          <cell r="R1900" t="str">
            <v>往月充值</v>
          </cell>
          <cell r="S1900" t="str">
            <v>家庭用户</v>
          </cell>
          <cell r="T1900" t="str">
            <v>FTTH</v>
          </cell>
          <cell r="U1900" t="str">
            <v>尼佳(nj_dl)</v>
          </cell>
          <cell r="V1900" t="str">
            <v>ZX大朗刘运超</v>
          </cell>
          <cell r="W1900" t="str">
            <v>电商价值宽带营销</v>
          </cell>
          <cell r="X1900" t="str">
            <v>大朗区</v>
          </cell>
          <cell r="Y1900">
            <v>0</v>
          </cell>
          <cell r="Z1900">
            <v>0</v>
          </cell>
          <cell r="AA1900" t="str">
            <v>大朗区</v>
          </cell>
          <cell r="AB1900" t="str">
            <v>22</v>
          </cell>
          <cell r="AC1900">
            <v>12</v>
          </cell>
          <cell r="AD1900">
            <v>12</v>
          </cell>
          <cell r="AE1900" t="str">
            <v>是</v>
          </cell>
          <cell r="AF1900" t="str">
            <v/>
          </cell>
          <cell r="AG1900" t="str">
            <v>价值宽带</v>
          </cell>
          <cell r="AH1900" t="str">
            <v>续本月</v>
          </cell>
          <cell r="AI1900" t="str">
            <v>是</v>
          </cell>
          <cell r="AJ1900">
            <v>13713148759</v>
          </cell>
          <cell r="AO1900">
            <v>0</v>
          </cell>
          <cell r="AR1900" t="str">
            <v>三江区</v>
          </cell>
        </row>
        <row r="1901">
          <cell r="F1901">
            <v>13415936974</v>
          </cell>
          <cell r="G1901" t="str">
            <v>13415936974</v>
          </cell>
          <cell r="H1901" t="str">
            <v>马学全</v>
          </cell>
          <cell r="I1901" t="str">
            <v>预付费东莞住宅新装或续费888元包年，带宽12M</v>
          </cell>
          <cell r="J1901">
            <v>888</v>
          </cell>
          <cell r="K1901">
            <v>888</v>
          </cell>
          <cell r="L1901" t="str">
            <v>2011-03-10</v>
          </cell>
          <cell r="M1901">
            <v>42168</v>
          </cell>
          <cell r="N1901" t="str">
            <v>2016-06-16</v>
          </cell>
          <cell r="O1901" t="str">
            <v>2015-06-16</v>
          </cell>
          <cell r="P1901" t="str">
            <v>宽带预付费</v>
          </cell>
          <cell r="Q1901" t="str">
            <v>续费</v>
          </cell>
          <cell r="R1901" t="str">
            <v>当月充值</v>
          </cell>
          <cell r="S1901" t="str">
            <v>家庭用户</v>
          </cell>
          <cell r="T1901" t="str">
            <v>FTTH</v>
          </cell>
          <cell r="U1901" t="str">
            <v>何丽(heli)</v>
          </cell>
          <cell r="V1901" t="str">
            <v>DL东铁办公</v>
          </cell>
          <cell r="W1901" t="str">
            <v>东坑区</v>
          </cell>
          <cell r="X1901" t="str">
            <v>大朗区</v>
          </cell>
          <cell r="Y1901">
            <v>0</v>
          </cell>
          <cell r="Z1901">
            <v>0</v>
          </cell>
          <cell r="AA1901" t="str">
            <v>大朗区</v>
          </cell>
          <cell r="AB1901" t="str">
            <v>16</v>
          </cell>
          <cell r="AC1901">
            <v>12</v>
          </cell>
          <cell r="AD1901">
            <v>12</v>
          </cell>
          <cell r="AE1901" t="str">
            <v>是</v>
          </cell>
          <cell r="AF1901" t="str">
            <v/>
          </cell>
          <cell r="AG1901" t="str">
            <v>价值宽带</v>
          </cell>
          <cell r="AH1901" t="str">
            <v>续本月</v>
          </cell>
          <cell r="AI1901" t="str">
            <v>是</v>
          </cell>
          <cell r="AO1901">
            <v>0</v>
          </cell>
          <cell r="AR1901" t="str">
            <v>西城区</v>
          </cell>
        </row>
        <row r="1902">
          <cell r="F1902">
            <v>13729916162</v>
          </cell>
          <cell r="G1902" t="str">
            <v>13729916162</v>
          </cell>
          <cell r="H1902" t="str">
            <v>王肖曼</v>
          </cell>
          <cell r="I1902" t="str">
            <v>预付费东莞住宅新装或续费888元包年，带宽12M</v>
          </cell>
          <cell r="J1902">
            <v>888</v>
          </cell>
          <cell r="K1902">
            <v>888</v>
          </cell>
          <cell r="L1902" t="str">
            <v>2013-07-04</v>
          </cell>
          <cell r="M1902">
            <v>42189</v>
          </cell>
          <cell r="N1902" t="str">
            <v>2016-07-04</v>
          </cell>
          <cell r="O1902" t="str">
            <v>2015-06-21</v>
          </cell>
          <cell r="P1902" t="str">
            <v>宽带预付费</v>
          </cell>
          <cell r="Q1902" t="str">
            <v>续费</v>
          </cell>
          <cell r="R1902" t="str">
            <v>提前充值</v>
          </cell>
          <cell r="S1902" t="str">
            <v>家庭用户</v>
          </cell>
          <cell r="T1902" t="str">
            <v>FTTH</v>
          </cell>
          <cell r="U1902" t="str">
            <v>何丽(heli)</v>
          </cell>
          <cell r="V1902" t="str">
            <v>DL东铁办公</v>
          </cell>
          <cell r="W1902" t="str">
            <v>电商价值宽带营销</v>
          </cell>
          <cell r="X1902" t="str">
            <v>大朗区</v>
          </cell>
          <cell r="Y1902">
            <v>0</v>
          </cell>
          <cell r="Z1902">
            <v>0</v>
          </cell>
          <cell r="AA1902" t="str">
            <v>大朗区</v>
          </cell>
          <cell r="AB1902" t="str">
            <v>21</v>
          </cell>
          <cell r="AC1902">
            <v>12</v>
          </cell>
          <cell r="AD1902">
            <v>12</v>
          </cell>
          <cell r="AE1902" t="str">
            <v>是</v>
          </cell>
          <cell r="AF1902" t="str">
            <v/>
          </cell>
          <cell r="AG1902" t="str">
            <v>价值宽带</v>
          </cell>
          <cell r="AH1902" t="str">
            <v>续后期</v>
          </cell>
          <cell r="AI1902" t="str">
            <v>否</v>
          </cell>
          <cell r="AO1902">
            <v>0</v>
          </cell>
          <cell r="AR1902" t="str">
            <v>移动小区</v>
          </cell>
        </row>
        <row r="1903">
          <cell r="F1903">
            <v>15019189135</v>
          </cell>
          <cell r="G1903" t="str">
            <v>15019189135</v>
          </cell>
          <cell r="H1903" t="str">
            <v>谢金华</v>
          </cell>
          <cell r="I1903" t="str">
            <v>预付费东莞住宅新装或续费680元包年，带宽4M</v>
          </cell>
          <cell r="J1903">
            <v>680</v>
          </cell>
          <cell r="K1903">
            <v>680</v>
          </cell>
          <cell r="L1903" t="str">
            <v>2012-07-09</v>
          </cell>
          <cell r="M1903">
            <v>42194</v>
          </cell>
          <cell r="N1903" t="str">
            <v>2016-07-09</v>
          </cell>
          <cell r="O1903" t="str">
            <v>2015-06-15</v>
          </cell>
          <cell r="P1903" t="str">
            <v>宽带预付费</v>
          </cell>
          <cell r="Q1903" t="str">
            <v>续费</v>
          </cell>
          <cell r="R1903" t="str">
            <v>提前充值</v>
          </cell>
          <cell r="S1903" t="str">
            <v>家庭用户</v>
          </cell>
          <cell r="T1903" t="str">
            <v>(传统)XDSL</v>
          </cell>
          <cell r="U1903" t="str">
            <v>尼佳(nj_dl)</v>
          </cell>
          <cell r="V1903" t="str">
            <v>ZX大朗胡静林</v>
          </cell>
          <cell r="W1903" t="str">
            <v>东坑区</v>
          </cell>
          <cell r="X1903" t="str">
            <v>大朗区</v>
          </cell>
          <cell r="Y1903">
            <v>0</v>
          </cell>
          <cell r="Z1903">
            <v>0</v>
          </cell>
          <cell r="AA1903" t="str">
            <v>大朗区</v>
          </cell>
          <cell r="AB1903" t="str">
            <v>15</v>
          </cell>
          <cell r="AC1903">
            <v>4</v>
          </cell>
          <cell r="AD1903">
            <v>12</v>
          </cell>
          <cell r="AE1903" t="str">
            <v>否</v>
          </cell>
          <cell r="AF1903" t="str">
            <v/>
          </cell>
          <cell r="AG1903" t="str">
            <v>否</v>
          </cell>
          <cell r="AH1903" t="str">
            <v>续后期</v>
          </cell>
          <cell r="AI1903" t="str">
            <v>否</v>
          </cell>
          <cell r="AO1903">
            <v>0</v>
          </cell>
          <cell r="AR1903" t="str">
            <v>茶山区</v>
          </cell>
        </row>
        <row r="1904">
          <cell r="F1904">
            <v>13480073180</v>
          </cell>
          <cell r="G1904" t="str">
            <v>13480073180</v>
          </cell>
          <cell r="H1904" t="str">
            <v>莫兰桂</v>
          </cell>
          <cell r="I1904" t="str">
            <v>预付费东莞住宅新装或续费768元包年，带宽4M</v>
          </cell>
          <cell r="J1904">
            <v>768</v>
          </cell>
          <cell r="K1904">
            <v>768</v>
          </cell>
          <cell r="L1904" t="str">
            <v>2013-07-04</v>
          </cell>
          <cell r="M1904">
            <v>42190</v>
          </cell>
          <cell r="N1904" t="str">
            <v>2016-07-05</v>
          </cell>
          <cell r="O1904" t="str">
            <v>2015-06-23</v>
          </cell>
          <cell r="P1904" t="str">
            <v>宽带预付费</v>
          </cell>
          <cell r="Q1904" t="str">
            <v>续费</v>
          </cell>
          <cell r="R1904" t="str">
            <v>提前充值</v>
          </cell>
          <cell r="S1904" t="str">
            <v>家庭用户</v>
          </cell>
          <cell r="T1904" t="str">
            <v>FTTH</v>
          </cell>
          <cell r="U1904" t="str">
            <v>赵妮(zhaon)</v>
          </cell>
          <cell r="V1904" t="str">
            <v>ZX常平吴贤锦</v>
          </cell>
          <cell r="W1904" t="str">
            <v/>
          </cell>
          <cell r="X1904" t="str">
            <v>常平区</v>
          </cell>
          <cell r="Y1904">
            <v>0</v>
          </cell>
          <cell r="Z1904">
            <v>0</v>
          </cell>
          <cell r="AA1904" t="str">
            <v>常平区</v>
          </cell>
          <cell r="AB1904" t="str">
            <v>23</v>
          </cell>
          <cell r="AC1904">
            <v>4</v>
          </cell>
          <cell r="AD1904">
            <v>12</v>
          </cell>
          <cell r="AE1904" t="str">
            <v>是</v>
          </cell>
          <cell r="AF1904" t="str">
            <v/>
          </cell>
          <cell r="AG1904" t="str">
            <v>否</v>
          </cell>
          <cell r="AH1904" t="str">
            <v>续后期</v>
          </cell>
          <cell r="AI1904" t="str">
            <v>否</v>
          </cell>
          <cell r="AO1904">
            <v>0</v>
          </cell>
          <cell r="AR1904" t="str">
            <v>茶山区</v>
          </cell>
        </row>
        <row r="1905">
          <cell r="F1905">
            <v>13922512526</v>
          </cell>
          <cell r="G1905" t="str">
            <v>13922512526</v>
          </cell>
          <cell r="H1905" t="str">
            <v>钟秋</v>
          </cell>
          <cell r="I1905" t="str">
            <v>预付费东莞住宅新装或续费680元包年，带宽4M</v>
          </cell>
          <cell r="J1905">
            <v>680</v>
          </cell>
          <cell r="K1905">
            <v>680</v>
          </cell>
          <cell r="L1905" t="str">
            <v>2009-06-01</v>
          </cell>
          <cell r="M1905">
            <v>42175</v>
          </cell>
          <cell r="N1905" t="str">
            <v>2016-06-20</v>
          </cell>
          <cell r="O1905" t="str">
            <v>2015-06-16</v>
          </cell>
          <cell r="P1905" t="str">
            <v>宽带预付费</v>
          </cell>
          <cell r="Q1905" t="str">
            <v>续费</v>
          </cell>
          <cell r="R1905" t="str">
            <v>提前充值</v>
          </cell>
          <cell r="S1905" t="str">
            <v>家庭用户</v>
          </cell>
          <cell r="T1905" t="str">
            <v>(传统)XDSL</v>
          </cell>
          <cell r="U1905" t="str">
            <v>赵妮(zhaon)</v>
          </cell>
          <cell r="V1905" t="str">
            <v>ZX常平辛芳明</v>
          </cell>
          <cell r="W1905" t="str">
            <v>1、常平白石岗机房区，2、，3、，4、，</v>
          </cell>
          <cell r="X1905" t="str">
            <v>常平区</v>
          </cell>
          <cell r="Y1905">
            <v>0</v>
          </cell>
          <cell r="Z1905">
            <v>0</v>
          </cell>
          <cell r="AA1905" t="str">
            <v>常平区</v>
          </cell>
          <cell r="AB1905" t="str">
            <v>16</v>
          </cell>
          <cell r="AC1905">
            <v>4</v>
          </cell>
          <cell r="AD1905">
            <v>12</v>
          </cell>
          <cell r="AE1905" t="str">
            <v>否</v>
          </cell>
          <cell r="AF1905" t="str">
            <v/>
          </cell>
          <cell r="AG1905" t="str">
            <v>否</v>
          </cell>
          <cell r="AH1905" t="str">
            <v>续本月</v>
          </cell>
          <cell r="AI1905" t="str">
            <v>否</v>
          </cell>
          <cell r="AO1905">
            <v>0</v>
          </cell>
          <cell r="AR1905" t="str">
            <v>茶山区</v>
          </cell>
        </row>
        <row r="1906">
          <cell r="F1906">
            <v>13725833357</v>
          </cell>
          <cell r="G1906" t="str">
            <v>13725833357</v>
          </cell>
          <cell r="H1906" t="str">
            <v>肖凤珂</v>
          </cell>
          <cell r="I1906" t="str">
            <v>预付费东莞住宅新装或续费888元包年，带宽12M</v>
          </cell>
          <cell r="J1906">
            <v>888</v>
          </cell>
          <cell r="K1906">
            <v>888</v>
          </cell>
          <cell r="L1906" t="str">
            <v>2012-06-03</v>
          </cell>
          <cell r="M1906">
            <v>42159</v>
          </cell>
          <cell r="N1906" t="str">
            <v>2016-06-22</v>
          </cell>
          <cell r="O1906" t="str">
            <v>2015-06-22</v>
          </cell>
          <cell r="P1906" t="str">
            <v>宽带预付费</v>
          </cell>
          <cell r="Q1906" t="str">
            <v>续费</v>
          </cell>
          <cell r="R1906" t="str">
            <v>往月充值</v>
          </cell>
          <cell r="S1906" t="str">
            <v>家庭用户</v>
          </cell>
          <cell r="T1906" t="str">
            <v>FTTH</v>
          </cell>
          <cell r="U1906" t="str">
            <v>赵妮(zhaon)</v>
          </cell>
          <cell r="V1906" t="str">
            <v>ZX常平谢熙</v>
          </cell>
          <cell r="W1906" t="str">
            <v>电商价值宽带营销</v>
          </cell>
          <cell r="X1906" t="str">
            <v>常平区</v>
          </cell>
          <cell r="Y1906">
            <v>0</v>
          </cell>
          <cell r="Z1906">
            <v>0</v>
          </cell>
          <cell r="AA1906" t="str">
            <v>常平区</v>
          </cell>
          <cell r="AB1906" t="str">
            <v>22</v>
          </cell>
          <cell r="AC1906">
            <v>12</v>
          </cell>
          <cell r="AD1906">
            <v>12</v>
          </cell>
          <cell r="AE1906" t="str">
            <v>是</v>
          </cell>
          <cell r="AF1906" t="str">
            <v/>
          </cell>
          <cell r="AG1906" t="str">
            <v>价值宽带</v>
          </cell>
          <cell r="AH1906" t="str">
            <v>续本月</v>
          </cell>
          <cell r="AI1906" t="str">
            <v>是</v>
          </cell>
          <cell r="AJ1906">
            <v>13725833357</v>
          </cell>
          <cell r="AO1906">
            <v>0</v>
          </cell>
          <cell r="AR1906" t="str">
            <v>增步区</v>
          </cell>
        </row>
        <row r="1907">
          <cell r="F1907">
            <v>13532392223</v>
          </cell>
          <cell r="G1907" t="str">
            <v>13532392223</v>
          </cell>
          <cell r="H1907" t="str">
            <v>张勇军</v>
          </cell>
          <cell r="I1907" t="str">
            <v>预付费东莞住宅新装或续费1408元包2年，带宽12M</v>
          </cell>
          <cell r="J1907">
            <v>1408</v>
          </cell>
          <cell r="K1907">
            <v>1408</v>
          </cell>
          <cell r="L1907" t="str">
            <v>2012-06-04</v>
          </cell>
          <cell r="M1907">
            <v>42173</v>
          </cell>
          <cell r="N1907" t="str">
            <v>2017-06-18</v>
          </cell>
          <cell r="O1907" t="str">
            <v>2015-06-16</v>
          </cell>
          <cell r="P1907" t="str">
            <v>宽带预付费</v>
          </cell>
          <cell r="Q1907" t="str">
            <v>续费</v>
          </cell>
          <cell r="R1907" t="str">
            <v>当月充值</v>
          </cell>
          <cell r="S1907" t="str">
            <v>家庭用户</v>
          </cell>
          <cell r="T1907" t="str">
            <v>FTTH</v>
          </cell>
          <cell r="U1907" t="str">
            <v>赵妮(zhaon)</v>
          </cell>
          <cell r="V1907" t="str">
            <v>ZX常平谢熙</v>
          </cell>
          <cell r="W1907" t="str">
            <v/>
          </cell>
          <cell r="X1907" t="str">
            <v>常平区</v>
          </cell>
          <cell r="Y1907">
            <v>0</v>
          </cell>
          <cell r="Z1907">
            <v>0</v>
          </cell>
          <cell r="AA1907" t="str">
            <v>常平区</v>
          </cell>
          <cell r="AB1907" t="str">
            <v>16</v>
          </cell>
          <cell r="AC1907">
            <v>12</v>
          </cell>
          <cell r="AD1907">
            <v>24</v>
          </cell>
          <cell r="AE1907" t="str">
            <v>是</v>
          </cell>
          <cell r="AF1907" t="str">
            <v/>
          </cell>
          <cell r="AG1907" t="str">
            <v>价值宽带</v>
          </cell>
          <cell r="AH1907" t="str">
            <v>续本月</v>
          </cell>
          <cell r="AI1907" t="str">
            <v>是</v>
          </cell>
          <cell r="AJ1907">
            <v>13532392223</v>
          </cell>
          <cell r="AO1907">
            <v>0</v>
          </cell>
          <cell r="AR1907" t="str">
            <v>增步区</v>
          </cell>
        </row>
        <row r="1908">
          <cell r="F1908">
            <v>13580819768</v>
          </cell>
          <cell r="G1908" t="str">
            <v>13580819768</v>
          </cell>
          <cell r="H1908" t="str">
            <v>刘期忠</v>
          </cell>
          <cell r="I1908" t="str">
            <v>预付费东莞住宅新装或续费1408元包2年，带宽12M</v>
          </cell>
          <cell r="J1908">
            <v>1408</v>
          </cell>
          <cell r="K1908">
            <v>1408</v>
          </cell>
          <cell r="L1908" t="str">
            <v>2012-06-26</v>
          </cell>
          <cell r="M1908">
            <v>42181</v>
          </cell>
          <cell r="N1908" t="str">
            <v>2017-06-26</v>
          </cell>
          <cell r="O1908" t="str">
            <v>2015-06-16</v>
          </cell>
          <cell r="P1908" t="str">
            <v>宽带预付费</v>
          </cell>
          <cell r="Q1908" t="str">
            <v>续费</v>
          </cell>
          <cell r="R1908" t="str">
            <v>当月充值</v>
          </cell>
          <cell r="S1908" t="str">
            <v>家庭用户</v>
          </cell>
          <cell r="T1908" t="str">
            <v>FTTH</v>
          </cell>
          <cell r="U1908" t="str">
            <v>赵妮(zhaon)</v>
          </cell>
          <cell r="V1908" t="str">
            <v>ZX常平谢熙</v>
          </cell>
          <cell r="W1908" t="str">
            <v/>
          </cell>
          <cell r="X1908" t="str">
            <v>常平区</v>
          </cell>
          <cell r="Y1908">
            <v>0</v>
          </cell>
          <cell r="Z1908">
            <v>0</v>
          </cell>
          <cell r="AA1908" t="str">
            <v>常平区</v>
          </cell>
          <cell r="AB1908" t="str">
            <v>16</v>
          </cell>
          <cell r="AC1908">
            <v>12</v>
          </cell>
          <cell r="AD1908">
            <v>24</v>
          </cell>
          <cell r="AE1908" t="str">
            <v>是</v>
          </cell>
          <cell r="AF1908" t="str">
            <v/>
          </cell>
          <cell r="AG1908" t="str">
            <v>价值宽带</v>
          </cell>
          <cell r="AH1908" t="str">
            <v>续本月</v>
          </cell>
          <cell r="AI1908" t="str">
            <v>是</v>
          </cell>
          <cell r="AJ1908">
            <v>13580819768</v>
          </cell>
          <cell r="AO1908">
            <v>0</v>
          </cell>
          <cell r="AR1908" t="str">
            <v>西湖区</v>
          </cell>
        </row>
        <row r="1909">
          <cell r="F1909">
            <v>13925584384</v>
          </cell>
          <cell r="G1909" t="str">
            <v>13925584384</v>
          </cell>
          <cell r="H1909" t="str">
            <v>寇永军</v>
          </cell>
          <cell r="I1909" t="str">
            <v>预付费东莞住宅新装或续费240元包季，带宽4M</v>
          </cell>
          <cell r="J1909">
            <v>240</v>
          </cell>
          <cell r="K1909">
            <v>240</v>
          </cell>
          <cell r="L1909" t="str">
            <v>2013-06-14</v>
          </cell>
          <cell r="M1909">
            <v>42170</v>
          </cell>
          <cell r="N1909" t="str">
            <v>2015-09-16</v>
          </cell>
          <cell r="O1909" t="str">
            <v>2015-06-16</v>
          </cell>
          <cell r="P1909" t="str">
            <v>宽带预付费</v>
          </cell>
          <cell r="Q1909" t="str">
            <v>续费</v>
          </cell>
          <cell r="R1909" t="str">
            <v>当月充值</v>
          </cell>
          <cell r="S1909" t="str">
            <v>家庭用户</v>
          </cell>
          <cell r="T1909" t="str">
            <v>FTTH</v>
          </cell>
          <cell r="U1909" t="str">
            <v>赵妮(zhaon)</v>
          </cell>
          <cell r="V1909" t="str">
            <v>ZY常平邓飞伍(市场)</v>
          </cell>
          <cell r="W1909" t="str">
            <v/>
          </cell>
          <cell r="X1909" t="str">
            <v>常平区</v>
          </cell>
          <cell r="Y1909">
            <v>0</v>
          </cell>
          <cell r="Z1909">
            <v>0</v>
          </cell>
          <cell r="AA1909" t="str">
            <v>常平区</v>
          </cell>
          <cell r="AB1909" t="str">
            <v>16</v>
          </cell>
          <cell r="AC1909">
            <v>4</v>
          </cell>
          <cell r="AD1909">
            <v>3</v>
          </cell>
          <cell r="AE1909" t="str">
            <v>是</v>
          </cell>
          <cell r="AF1909" t="str">
            <v/>
          </cell>
          <cell r="AG1909" t="str">
            <v>否</v>
          </cell>
          <cell r="AH1909" t="str">
            <v>续本月</v>
          </cell>
          <cell r="AI1909" t="str">
            <v>是</v>
          </cell>
          <cell r="AJ1909">
            <v>13925584384</v>
          </cell>
          <cell r="AO1909">
            <v>0</v>
          </cell>
          <cell r="AR1909" t="str">
            <v>移动小区</v>
          </cell>
        </row>
        <row r="1910">
          <cell r="F1910">
            <v>13528657926</v>
          </cell>
          <cell r="G1910" t="str">
            <v>13528657926</v>
          </cell>
          <cell r="H1910" t="str">
            <v>龙广荣</v>
          </cell>
          <cell r="I1910" t="str">
            <v>预付费东莞住宅新装或续费680元包年，带宽4M</v>
          </cell>
          <cell r="J1910">
            <v>680</v>
          </cell>
          <cell r="K1910">
            <v>680</v>
          </cell>
          <cell r="L1910" t="str">
            <v>2011-04-14</v>
          </cell>
          <cell r="M1910">
            <v>42214</v>
          </cell>
          <cell r="N1910" t="str">
            <v>2016-07-29</v>
          </cell>
          <cell r="O1910" t="str">
            <v>2015-06-17</v>
          </cell>
          <cell r="P1910" t="str">
            <v>宽带预付费</v>
          </cell>
          <cell r="Q1910" t="str">
            <v>续费</v>
          </cell>
          <cell r="R1910" t="str">
            <v>提前充值</v>
          </cell>
          <cell r="S1910" t="str">
            <v>家庭用户</v>
          </cell>
          <cell r="T1910" t="str">
            <v>(传统)XDSL</v>
          </cell>
          <cell r="U1910" t="str">
            <v>何丽(heli)</v>
          </cell>
          <cell r="V1910" t="str">
            <v>ZX大朗胡静林</v>
          </cell>
          <cell r="W1910" t="str">
            <v>东坑区</v>
          </cell>
          <cell r="X1910" t="str">
            <v>大朗区</v>
          </cell>
          <cell r="Y1910">
            <v>0</v>
          </cell>
          <cell r="Z1910">
            <v>0</v>
          </cell>
          <cell r="AA1910" t="str">
            <v>大朗区</v>
          </cell>
          <cell r="AB1910" t="str">
            <v>17</v>
          </cell>
          <cell r="AC1910">
            <v>4</v>
          </cell>
          <cell r="AD1910">
            <v>12</v>
          </cell>
          <cell r="AE1910" t="str">
            <v>否</v>
          </cell>
          <cell r="AF1910" t="str">
            <v/>
          </cell>
          <cell r="AG1910" t="str">
            <v>否</v>
          </cell>
          <cell r="AH1910" t="str">
            <v>续后期</v>
          </cell>
          <cell r="AI1910" t="str">
            <v>否</v>
          </cell>
          <cell r="AO1910">
            <v>0</v>
          </cell>
          <cell r="AR1910" t="str">
            <v>移动小区</v>
          </cell>
        </row>
        <row r="1911">
          <cell r="F1911">
            <v>13829178599</v>
          </cell>
          <cell r="G1911" t="str">
            <v>13829178599</v>
          </cell>
          <cell r="H1911" t="str">
            <v>谢仲瑜</v>
          </cell>
          <cell r="I1911" t="str">
            <v>预付费东莞住宅新装或续费1088元包年，带宽20M</v>
          </cell>
          <cell r="J1911">
            <v>1088</v>
          </cell>
          <cell r="K1911">
            <v>1088</v>
          </cell>
          <cell r="L1911" t="str">
            <v>2012-03-16</v>
          </cell>
          <cell r="M1911">
            <v>42190</v>
          </cell>
          <cell r="N1911" t="str">
            <v>2016-07-05</v>
          </cell>
          <cell r="O1911" t="str">
            <v>2015-06-21</v>
          </cell>
          <cell r="P1911" t="str">
            <v>宽带预付费</v>
          </cell>
          <cell r="Q1911" t="str">
            <v>续费</v>
          </cell>
          <cell r="R1911" t="str">
            <v>提前充值</v>
          </cell>
          <cell r="S1911" t="str">
            <v>家庭用户</v>
          </cell>
          <cell r="T1911" t="str">
            <v>FTTH</v>
          </cell>
          <cell r="U1911" t="str">
            <v>何丽(heli)</v>
          </cell>
          <cell r="V1911" t="str">
            <v>DL东铁办公</v>
          </cell>
          <cell r="W1911" t="str">
            <v>东坑区</v>
          </cell>
          <cell r="X1911" t="str">
            <v>大朗区</v>
          </cell>
          <cell r="Y1911">
            <v>0</v>
          </cell>
          <cell r="Z1911">
            <v>0</v>
          </cell>
          <cell r="AA1911" t="str">
            <v>大朗区</v>
          </cell>
          <cell r="AB1911" t="str">
            <v>21</v>
          </cell>
          <cell r="AC1911">
            <v>20</v>
          </cell>
          <cell r="AD1911">
            <v>12</v>
          </cell>
          <cell r="AE1911" t="str">
            <v>是</v>
          </cell>
          <cell r="AF1911" t="str">
            <v/>
          </cell>
          <cell r="AG1911" t="str">
            <v>价值宽带</v>
          </cell>
          <cell r="AH1911" t="str">
            <v>续后期</v>
          </cell>
          <cell r="AI1911" t="str">
            <v>否</v>
          </cell>
          <cell r="AO1911">
            <v>0</v>
          </cell>
          <cell r="AR1911" t="str">
            <v>移动小区</v>
          </cell>
        </row>
        <row r="1912">
          <cell r="F1912">
            <v>13794998842</v>
          </cell>
          <cell r="G1912" t="str">
            <v>13794998842</v>
          </cell>
          <cell r="H1912" t="str">
            <v>鲁稳荣</v>
          </cell>
          <cell r="I1912" t="str">
            <v>预付费东莞住宅新装或续费1408元包2年，带宽12M</v>
          </cell>
          <cell r="J1912">
            <v>1408</v>
          </cell>
          <cell r="K1912">
            <v>1408</v>
          </cell>
          <cell r="L1912" t="str">
            <v>2014-06-17</v>
          </cell>
          <cell r="M1912">
            <v>42172</v>
          </cell>
          <cell r="N1912" t="str">
            <v>2017-06-23</v>
          </cell>
          <cell r="O1912" t="str">
            <v>2015-06-23</v>
          </cell>
          <cell r="P1912" t="str">
            <v>宽带预付费</v>
          </cell>
          <cell r="Q1912" t="str">
            <v>续费</v>
          </cell>
          <cell r="R1912" t="str">
            <v>当月充值</v>
          </cell>
          <cell r="S1912" t="str">
            <v>家庭用户</v>
          </cell>
          <cell r="T1912" t="str">
            <v>FTTH</v>
          </cell>
          <cell r="U1912" t="str">
            <v>何丽(heli)</v>
          </cell>
          <cell r="V1912" t="str">
            <v>DL东铁办公</v>
          </cell>
          <cell r="W1912" t="str">
            <v>东坑区</v>
          </cell>
          <cell r="X1912" t="str">
            <v>大朗区</v>
          </cell>
          <cell r="Y1912">
            <v>0</v>
          </cell>
          <cell r="Z1912">
            <v>0</v>
          </cell>
          <cell r="AA1912" t="str">
            <v>大朗区</v>
          </cell>
          <cell r="AB1912" t="str">
            <v>23</v>
          </cell>
          <cell r="AC1912">
            <v>12</v>
          </cell>
          <cell r="AD1912">
            <v>24</v>
          </cell>
          <cell r="AE1912" t="str">
            <v>是</v>
          </cell>
          <cell r="AF1912" t="str">
            <v/>
          </cell>
          <cell r="AG1912" t="str">
            <v>价值宽带</v>
          </cell>
          <cell r="AH1912" t="str">
            <v>续本月</v>
          </cell>
          <cell r="AI1912" t="str">
            <v>是</v>
          </cell>
          <cell r="AO1912">
            <v>0</v>
          </cell>
          <cell r="AR1912" t="str">
            <v>移动小区</v>
          </cell>
        </row>
        <row r="1913">
          <cell r="F1913">
            <v>13713325182</v>
          </cell>
          <cell r="G1913" t="str">
            <v>13713325182</v>
          </cell>
          <cell r="H1913" t="str">
            <v>安升国</v>
          </cell>
          <cell r="I1913" t="str">
            <v>预付费东莞住宅新装或续费888元包年，带宽12M</v>
          </cell>
          <cell r="J1913">
            <v>888</v>
          </cell>
          <cell r="K1913">
            <v>888</v>
          </cell>
          <cell r="L1913" t="str">
            <v>2012-06-17</v>
          </cell>
          <cell r="M1913">
            <v>42174</v>
          </cell>
          <cell r="N1913" t="str">
            <v>2016-06-19</v>
          </cell>
          <cell r="O1913" t="str">
            <v>2015-06-19</v>
          </cell>
          <cell r="P1913" t="str">
            <v>宽带预付费</v>
          </cell>
          <cell r="Q1913" t="str">
            <v>续费</v>
          </cell>
          <cell r="R1913" t="str">
            <v>当月充值</v>
          </cell>
          <cell r="S1913" t="str">
            <v>家庭用户</v>
          </cell>
          <cell r="T1913" t="str">
            <v>FTTH</v>
          </cell>
          <cell r="U1913" t="str">
            <v>蓝海兰(lanhl)</v>
          </cell>
          <cell r="V1913" t="str">
            <v>ZX黄江农军成</v>
          </cell>
          <cell r="W1913" t="str">
            <v>电商价值宽带营销</v>
          </cell>
          <cell r="X1913" t="str">
            <v>黄江区</v>
          </cell>
          <cell r="Y1913">
            <v>0</v>
          </cell>
          <cell r="Z1913">
            <v>0</v>
          </cell>
          <cell r="AA1913" t="str">
            <v>黄江区</v>
          </cell>
          <cell r="AB1913" t="str">
            <v>19</v>
          </cell>
          <cell r="AC1913">
            <v>12</v>
          </cell>
          <cell r="AD1913">
            <v>12</v>
          </cell>
          <cell r="AE1913" t="str">
            <v>是</v>
          </cell>
          <cell r="AF1913" t="str">
            <v/>
          </cell>
          <cell r="AG1913" t="str">
            <v>价值宽带</v>
          </cell>
          <cell r="AH1913" t="str">
            <v>续本月</v>
          </cell>
          <cell r="AI1913" t="str">
            <v>是</v>
          </cell>
          <cell r="AJ1913">
            <v>13713325182</v>
          </cell>
          <cell r="AO1913">
            <v>0</v>
          </cell>
          <cell r="AR1913" t="str">
            <v>城中社区</v>
          </cell>
        </row>
        <row r="1914">
          <cell r="F1914">
            <v>13710043614</v>
          </cell>
          <cell r="G1914" t="str">
            <v>13710043614</v>
          </cell>
          <cell r="H1914" t="str">
            <v>王伟金</v>
          </cell>
          <cell r="I1914" t="str">
            <v>预付费东莞住宅新装或续费680元包年，带宽4M</v>
          </cell>
          <cell r="J1914">
            <v>680</v>
          </cell>
          <cell r="K1914">
            <v>680</v>
          </cell>
          <cell r="L1914" t="str">
            <v>2012-06-11</v>
          </cell>
          <cell r="M1914">
            <v>42166</v>
          </cell>
          <cell r="N1914" t="str">
            <v>2016-06-22</v>
          </cell>
          <cell r="O1914" t="str">
            <v>2015-06-22</v>
          </cell>
          <cell r="P1914" t="str">
            <v>宽带预付费</v>
          </cell>
          <cell r="Q1914" t="str">
            <v>续费</v>
          </cell>
          <cell r="R1914" t="str">
            <v>当月充值</v>
          </cell>
          <cell r="S1914" t="str">
            <v>家庭用户</v>
          </cell>
          <cell r="T1914" t="str">
            <v>(传统)XDSL</v>
          </cell>
          <cell r="U1914" t="str">
            <v>蓝海兰(lanhl)</v>
          </cell>
          <cell r="V1914" t="str">
            <v>ZX黄江卢丹龙</v>
          </cell>
          <cell r="W1914" t="str">
            <v>R02田心区</v>
          </cell>
          <cell r="X1914" t="str">
            <v>黄江区</v>
          </cell>
          <cell r="Y1914">
            <v>0</v>
          </cell>
          <cell r="Z1914">
            <v>0</v>
          </cell>
          <cell r="AA1914" t="str">
            <v>黄江区</v>
          </cell>
          <cell r="AB1914" t="str">
            <v>22</v>
          </cell>
          <cell r="AC1914">
            <v>4</v>
          </cell>
          <cell r="AD1914">
            <v>12</v>
          </cell>
          <cell r="AE1914" t="str">
            <v>否</v>
          </cell>
          <cell r="AF1914" t="str">
            <v/>
          </cell>
          <cell r="AG1914" t="str">
            <v>否</v>
          </cell>
          <cell r="AH1914" t="str">
            <v>续本月</v>
          </cell>
          <cell r="AI1914" t="str">
            <v>否</v>
          </cell>
          <cell r="AO1914">
            <v>0</v>
          </cell>
          <cell r="AR1914" t="str">
            <v>恒丰区</v>
          </cell>
        </row>
        <row r="1915">
          <cell r="F1915">
            <v>13751154193</v>
          </cell>
          <cell r="G1915" t="str">
            <v>13751154193</v>
          </cell>
          <cell r="H1915" t="str">
            <v>李桂斌</v>
          </cell>
          <cell r="I1915" t="str">
            <v>预付费东莞精品宽带新装或续费免费体验1个月，带宽10M</v>
          </cell>
          <cell r="J1915">
            <v>888</v>
          </cell>
          <cell r="K1915">
            <v>888</v>
          </cell>
          <cell r="L1915" t="str">
            <v>2010-08-15</v>
          </cell>
          <cell r="M1915">
            <v>42195</v>
          </cell>
          <cell r="N1915" t="str">
            <v>2016-08-10</v>
          </cell>
          <cell r="O1915" t="str">
            <v>2015-06-18</v>
          </cell>
          <cell r="P1915" t="str">
            <v>宽带预付费</v>
          </cell>
          <cell r="Q1915" t="str">
            <v>续费</v>
          </cell>
          <cell r="R1915" t="str">
            <v>提前充值</v>
          </cell>
          <cell r="S1915" t="str">
            <v>家庭用户</v>
          </cell>
          <cell r="T1915" t="str">
            <v>FTTH</v>
          </cell>
          <cell r="U1915" t="str">
            <v>蓝海兰(lanhl)</v>
          </cell>
          <cell r="V1915" t="str">
            <v>DL东铁办公</v>
          </cell>
          <cell r="W1915" t="str">
            <v>电商价值宽带营销</v>
          </cell>
          <cell r="X1915" t="str">
            <v>黄江区</v>
          </cell>
          <cell r="Y1915">
            <v>0</v>
          </cell>
          <cell r="Z1915">
            <v>0</v>
          </cell>
          <cell r="AA1915" t="str">
            <v>黄江区</v>
          </cell>
          <cell r="AB1915" t="str">
            <v>18</v>
          </cell>
          <cell r="AC1915">
            <v>10</v>
          </cell>
          <cell r="AD1915">
            <v>1</v>
          </cell>
          <cell r="AE1915" t="str">
            <v>是</v>
          </cell>
          <cell r="AF1915" t="str">
            <v/>
          </cell>
          <cell r="AG1915" t="str">
            <v>价值宽带</v>
          </cell>
          <cell r="AH1915" t="str">
            <v>续后期</v>
          </cell>
          <cell r="AI1915" t="str">
            <v>否</v>
          </cell>
          <cell r="AO1915">
            <v>0</v>
          </cell>
          <cell r="AR1915" t="str">
            <v>恒丰区</v>
          </cell>
        </row>
        <row r="1916">
          <cell r="F1916">
            <v>13713356931</v>
          </cell>
          <cell r="G1916" t="str">
            <v>13713356931</v>
          </cell>
          <cell r="H1916" t="str">
            <v>巫剑威</v>
          </cell>
          <cell r="I1916" t="str">
            <v>预付费东莞住宅新装或续费1408元包2年，带宽12M</v>
          </cell>
          <cell r="J1916">
            <v>1408</v>
          </cell>
          <cell r="K1916">
            <v>1408</v>
          </cell>
          <cell r="L1916" t="str">
            <v>2007-11-20</v>
          </cell>
          <cell r="M1916">
            <v>42236</v>
          </cell>
          <cell r="N1916" t="str">
            <v>2017-08-20</v>
          </cell>
          <cell r="O1916" t="str">
            <v>2015-06-17</v>
          </cell>
          <cell r="P1916" t="str">
            <v>宽带预付费</v>
          </cell>
          <cell r="Q1916" t="str">
            <v>续费</v>
          </cell>
          <cell r="R1916" t="str">
            <v>提前充值</v>
          </cell>
          <cell r="S1916" t="str">
            <v>家庭用户</v>
          </cell>
          <cell r="T1916" t="str">
            <v>(传统)XDSL</v>
          </cell>
          <cell r="U1916" t="str">
            <v>何丽(heli)</v>
          </cell>
          <cell r="V1916" t="str">
            <v>ZX大朗全守平</v>
          </cell>
          <cell r="W1916" t="str">
            <v>杨涌蔡边区</v>
          </cell>
          <cell r="X1916" t="str">
            <v>大朗区</v>
          </cell>
          <cell r="Y1916">
            <v>0</v>
          </cell>
          <cell r="Z1916">
            <v>0</v>
          </cell>
          <cell r="AA1916" t="str">
            <v>大朗区</v>
          </cell>
          <cell r="AB1916" t="str">
            <v>17</v>
          </cell>
          <cell r="AC1916">
            <v>12</v>
          </cell>
          <cell r="AD1916">
            <v>24</v>
          </cell>
          <cell r="AE1916" t="str">
            <v>否</v>
          </cell>
          <cell r="AF1916" t="str">
            <v/>
          </cell>
          <cell r="AG1916" t="str">
            <v>价值宽带</v>
          </cell>
          <cell r="AH1916" t="str">
            <v>续后期</v>
          </cell>
          <cell r="AI1916" t="str">
            <v>否</v>
          </cell>
          <cell r="AO1916">
            <v>0</v>
          </cell>
          <cell r="AR1916" t="str">
            <v>恒丰区</v>
          </cell>
        </row>
        <row r="1917">
          <cell r="F1917">
            <v>15015193321</v>
          </cell>
          <cell r="G1917" t="str">
            <v>15015193321</v>
          </cell>
          <cell r="H1917" t="str">
            <v>葛燕</v>
          </cell>
          <cell r="I1917" t="str">
            <v>预付费东莞住宅新装或续费680元包年，带宽4M</v>
          </cell>
          <cell r="J1917">
            <v>680</v>
          </cell>
          <cell r="K1917">
            <v>680</v>
          </cell>
          <cell r="L1917" t="str">
            <v>2013-06-19</v>
          </cell>
          <cell r="M1917">
            <v>42174</v>
          </cell>
          <cell r="N1917" t="str">
            <v>2016-06-19</v>
          </cell>
          <cell r="O1917" t="str">
            <v>2015-06-16</v>
          </cell>
          <cell r="P1917" t="str">
            <v>宽带预付费</v>
          </cell>
          <cell r="Q1917" t="str">
            <v>续费</v>
          </cell>
          <cell r="R1917" t="str">
            <v>提前充值</v>
          </cell>
          <cell r="S1917" t="str">
            <v>家庭用户</v>
          </cell>
          <cell r="T1917" t="str">
            <v>(传统)XDSL</v>
          </cell>
          <cell r="U1917" t="str">
            <v>尼佳(nj_dl)</v>
          </cell>
          <cell r="V1917" t="str">
            <v>ZX大朗全守平</v>
          </cell>
          <cell r="W1917" t="str">
            <v>杨涌蔡边区</v>
          </cell>
          <cell r="X1917" t="str">
            <v>大朗区</v>
          </cell>
          <cell r="Y1917">
            <v>0</v>
          </cell>
          <cell r="Z1917">
            <v>0</v>
          </cell>
          <cell r="AA1917" t="str">
            <v>大朗区</v>
          </cell>
          <cell r="AB1917" t="str">
            <v>16</v>
          </cell>
          <cell r="AC1917">
            <v>4</v>
          </cell>
          <cell r="AD1917">
            <v>12</v>
          </cell>
          <cell r="AE1917" t="str">
            <v>否</v>
          </cell>
          <cell r="AF1917" t="str">
            <v/>
          </cell>
          <cell r="AG1917" t="str">
            <v>否</v>
          </cell>
          <cell r="AH1917" t="str">
            <v>续本月</v>
          </cell>
          <cell r="AI1917" t="str">
            <v>否</v>
          </cell>
          <cell r="AO1917">
            <v>0</v>
          </cell>
          <cell r="AR1917" t="str">
            <v>富民区</v>
          </cell>
        </row>
        <row r="1918">
          <cell r="F1918">
            <v>13728195259</v>
          </cell>
          <cell r="G1918" t="str">
            <v>13728195259</v>
          </cell>
          <cell r="H1918" t="str">
            <v>龙其美</v>
          </cell>
          <cell r="I1918" t="str">
            <v>预付费东莞住宅新装或续费680元包年，带宽4M</v>
          </cell>
          <cell r="J1918">
            <v>680</v>
          </cell>
          <cell r="K1918">
            <v>680</v>
          </cell>
          <cell r="L1918" t="str">
            <v>2011-06-18</v>
          </cell>
          <cell r="M1918">
            <v>42176</v>
          </cell>
          <cell r="N1918" t="str">
            <v>2016-06-21</v>
          </cell>
          <cell r="O1918" t="str">
            <v>2015-06-19</v>
          </cell>
          <cell r="P1918" t="str">
            <v>宽带预付费</v>
          </cell>
          <cell r="Q1918" t="str">
            <v>续费</v>
          </cell>
          <cell r="R1918" t="str">
            <v>提前充值</v>
          </cell>
          <cell r="S1918" t="str">
            <v>家庭用户</v>
          </cell>
          <cell r="T1918" t="str">
            <v>(传统)XDSL</v>
          </cell>
          <cell r="U1918" t="str">
            <v>尼佳(nj_dl)</v>
          </cell>
          <cell r="V1918" t="str">
            <v>DL东莞尼佳</v>
          </cell>
          <cell r="W1918" t="str">
            <v>杨涌蔡边区</v>
          </cell>
          <cell r="X1918" t="str">
            <v>大朗区</v>
          </cell>
          <cell r="Y1918">
            <v>0</v>
          </cell>
          <cell r="Z1918">
            <v>0</v>
          </cell>
          <cell r="AA1918" t="str">
            <v>大朗区</v>
          </cell>
          <cell r="AB1918" t="str">
            <v>19</v>
          </cell>
          <cell r="AC1918">
            <v>4</v>
          </cell>
          <cell r="AD1918">
            <v>12</v>
          </cell>
          <cell r="AE1918" t="str">
            <v>否</v>
          </cell>
          <cell r="AF1918" t="str">
            <v/>
          </cell>
          <cell r="AG1918" t="str">
            <v>否</v>
          </cell>
          <cell r="AH1918" t="str">
            <v>续本月</v>
          </cell>
          <cell r="AI1918" t="str">
            <v>否</v>
          </cell>
          <cell r="AO1918">
            <v>0</v>
          </cell>
          <cell r="AR1918" t="str">
            <v>上江城区</v>
          </cell>
        </row>
        <row r="1919">
          <cell r="F1919">
            <v>15818466306</v>
          </cell>
          <cell r="G1919" t="str">
            <v>15818466306</v>
          </cell>
          <cell r="H1919" t="str">
            <v>彭小军</v>
          </cell>
          <cell r="I1919" t="str">
            <v>预付费东莞住宅新装或续费680元包年，带宽4M</v>
          </cell>
          <cell r="J1919">
            <v>680</v>
          </cell>
          <cell r="K1919">
            <v>680</v>
          </cell>
          <cell r="L1919" t="str">
            <v>2012-06-30</v>
          </cell>
          <cell r="M1919">
            <v>42185</v>
          </cell>
          <cell r="N1919" t="str">
            <v>2016-06-30</v>
          </cell>
          <cell r="O1919" t="str">
            <v>2015-06-20</v>
          </cell>
          <cell r="P1919" t="str">
            <v>宽带预付费</v>
          </cell>
          <cell r="Q1919" t="str">
            <v>续费</v>
          </cell>
          <cell r="R1919" t="str">
            <v>提前充值</v>
          </cell>
          <cell r="S1919" t="str">
            <v>家庭用户</v>
          </cell>
          <cell r="T1919" t="str">
            <v>(传统)XDSL</v>
          </cell>
          <cell r="U1919" t="str">
            <v>尼佳(nj_dl)</v>
          </cell>
          <cell r="V1919" t="str">
            <v>ZX大朗全守平</v>
          </cell>
          <cell r="W1919" t="str">
            <v>杨涌蔡边区</v>
          </cell>
          <cell r="X1919" t="str">
            <v>大朗区</v>
          </cell>
          <cell r="Y1919">
            <v>0</v>
          </cell>
          <cell r="Z1919">
            <v>0</v>
          </cell>
          <cell r="AA1919" t="str">
            <v>大朗区</v>
          </cell>
          <cell r="AB1919" t="str">
            <v>20</v>
          </cell>
          <cell r="AC1919">
            <v>4</v>
          </cell>
          <cell r="AD1919">
            <v>12</v>
          </cell>
          <cell r="AE1919" t="str">
            <v>否</v>
          </cell>
          <cell r="AF1919" t="str">
            <v/>
          </cell>
          <cell r="AG1919" t="str">
            <v>否</v>
          </cell>
          <cell r="AH1919" t="str">
            <v>续本月</v>
          </cell>
          <cell r="AI1919" t="str">
            <v>否</v>
          </cell>
          <cell r="AO1919">
            <v>0</v>
          </cell>
          <cell r="AR1919" t="str">
            <v>上江城区</v>
          </cell>
        </row>
        <row r="1920">
          <cell r="F1920">
            <v>18802615927</v>
          </cell>
          <cell r="G1920" t="str">
            <v>18802615927</v>
          </cell>
          <cell r="H1920" t="str">
            <v>杨新建</v>
          </cell>
          <cell r="I1920" t="str">
            <v>预付费东莞住宅新装或续费888元包年，带宽12M</v>
          </cell>
          <cell r="J1920">
            <v>888</v>
          </cell>
          <cell r="K1920">
            <v>888</v>
          </cell>
          <cell r="L1920" t="str">
            <v>2011-04-24</v>
          </cell>
          <cell r="M1920">
            <v>42179</v>
          </cell>
          <cell r="N1920" t="str">
            <v>2016-06-24</v>
          </cell>
          <cell r="O1920" t="str">
            <v>2015-06-15</v>
          </cell>
          <cell r="P1920" t="str">
            <v>宽带预付费</v>
          </cell>
          <cell r="Q1920" t="str">
            <v>续费</v>
          </cell>
          <cell r="R1920" t="str">
            <v>提前充值</v>
          </cell>
          <cell r="S1920" t="str">
            <v>家庭用户</v>
          </cell>
          <cell r="T1920" t="str">
            <v>FTTH</v>
          </cell>
          <cell r="U1920" t="str">
            <v>尼佳(nj_dl)</v>
          </cell>
          <cell r="V1920" t="str">
            <v>ZX大朗全守平</v>
          </cell>
          <cell r="W1920" t="str">
            <v>杨涌蔡边区</v>
          </cell>
          <cell r="X1920" t="str">
            <v>大朗区</v>
          </cell>
          <cell r="Y1920">
            <v>0</v>
          </cell>
          <cell r="Z1920">
            <v>0</v>
          </cell>
          <cell r="AA1920" t="str">
            <v>大朗区</v>
          </cell>
          <cell r="AB1920" t="str">
            <v>15</v>
          </cell>
          <cell r="AC1920">
            <v>12</v>
          </cell>
          <cell r="AD1920">
            <v>12</v>
          </cell>
          <cell r="AE1920" t="str">
            <v>是</v>
          </cell>
          <cell r="AF1920" t="str">
            <v/>
          </cell>
          <cell r="AG1920" t="str">
            <v>价值宽带</v>
          </cell>
          <cell r="AH1920" t="str">
            <v>续本月</v>
          </cell>
          <cell r="AI1920" t="str">
            <v>是</v>
          </cell>
          <cell r="AO1920">
            <v>0</v>
          </cell>
          <cell r="AR1920" t="str">
            <v>桑园区</v>
          </cell>
        </row>
        <row r="1921">
          <cell r="F1921">
            <v>13427896601</v>
          </cell>
          <cell r="G1921" t="str">
            <v>13427896601</v>
          </cell>
          <cell r="H1921" t="str">
            <v>陈明</v>
          </cell>
          <cell r="I1921" t="str">
            <v>预付费东莞住宅新装或续费680元包年，带宽4M</v>
          </cell>
          <cell r="J1921">
            <v>680</v>
          </cell>
          <cell r="K1921">
            <v>680</v>
          </cell>
          <cell r="L1921" t="str">
            <v>2013-03-22</v>
          </cell>
          <cell r="M1921">
            <v>42177</v>
          </cell>
          <cell r="N1921" t="str">
            <v>2016-06-23</v>
          </cell>
          <cell r="O1921" t="str">
            <v>2015-06-23</v>
          </cell>
          <cell r="P1921" t="str">
            <v>宽带预付费</v>
          </cell>
          <cell r="Q1921" t="str">
            <v>续费</v>
          </cell>
          <cell r="R1921" t="str">
            <v>当月充值</v>
          </cell>
          <cell r="S1921" t="str">
            <v>家庭用户</v>
          </cell>
          <cell r="T1921" t="str">
            <v>FTTH</v>
          </cell>
          <cell r="U1921" t="str">
            <v>蓝海兰(lanhl)</v>
          </cell>
          <cell r="V1921" t="str">
            <v>ZX黄江卢丹龙</v>
          </cell>
          <cell r="W1921" t="str">
            <v>电商价值宽带营销</v>
          </cell>
          <cell r="X1921" t="str">
            <v>黄江区</v>
          </cell>
          <cell r="Y1921">
            <v>0</v>
          </cell>
          <cell r="Z1921">
            <v>0</v>
          </cell>
          <cell r="AA1921" t="str">
            <v>黄江区</v>
          </cell>
          <cell r="AB1921" t="str">
            <v>23</v>
          </cell>
          <cell r="AC1921">
            <v>4</v>
          </cell>
          <cell r="AD1921">
            <v>12</v>
          </cell>
          <cell r="AE1921" t="str">
            <v>是</v>
          </cell>
          <cell r="AF1921" t="str">
            <v/>
          </cell>
          <cell r="AG1921" t="str">
            <v>否</v>
          </cell>
          <cell r="AH1921" t="str">
            <v>续本月</v>
          </cell>
          <cell r="AI1921" t="str">
            <v>是</v>
          </cell>
          <cell r="AJ1921">
            <v>13427896601</v>
          </cell>
          <cell r="AO1921">
            <v>0</v>
          </cell>
          <cell r="AR1921" t="str">
            <v>下桥区</v>
          </cell>
        </row>
        <row r="1922">
          <cell r="F1922">
            <v>13712225613</v>
          </cell>
          <cell r="G1922" t="str">
            <v>13712225613</v>
          </cell>
          <cell r="H1922" t="str">
            <v>吴雪东</v>
          </cell>
          <cell r="I1922" t="str">
            <v>预付费东莞住宅新装或续费888元包年，带宽12M</v>
          </cell>
          <cell r="J1922">
            <v>888</v>
          </cell>
          <cell r="K1922">
            <v>888</v>
          </cell>
          <cell r="L1922" t="str">
            <v>2011-06-03</v>
          </cell>
          <cell r="M1922">
            <v>42254</v>
          </cell>
          <cell r="N1922" t="str">
            <v>2016-09-07</v>
          </cell>
          <cell r="O1922" t="str">
            <v>2015-06-22</v>
          </cell>
          <cell r="P1922" t="str">
            <v>宽带预付费</v>
          </cell>
          <cell r="Q1922" t="str">
            <v>续费</v>
          </cell>
          <cell r="R1922" t="str">
            <v>提前充值</v>
          </cell>
          <cell r="S1922" t="str">
            <v>家庭用户</v>
          </cell>
          <cell r="T1922" t="str">
            <v>FTTH</v>
          </cell>
          <cell r="U1922" t="str">
            <v>赵妮(zhaon)</v>
          </cell>
          <cell r="V1922" t="str">
            <v>ZX常平陈常利</v>
          </cell>
          <cell r="W1922" t="str">
            <v>电商价值宽带营销</v>
          </cell>
          <cell r="X1922" t="str">
            <v>常平区</v>
          </cell>
          <cell r="Y1922">
            <v>0</v>
          </cell>
          <cell r="Z1922">
            <v>0</v>
          </cell>
          <cell r="AA1922" t="str">
            <v>常平区</v>
          </cell>
          <cell r="AB1922" t="str">
            <v>22</v>
          </cell>
          <cell r="AC1922">
            <v>12</v>
          </cell>
          <cell r="AD1922">
            <v>12</v>
          </cell>
          <cell r="AE1922" t="str">
            <v>是</v>
          </cell>
          <cell r="AF1922" t="str">
            <v/>
          </cell>
          <cell r="AG1922" t="str">
            <v>价值宽带</v>
          </cell>
          <cell r="AH1922" t="str">
            <v>续后期</v>
          </cell>
          <cell r="AI1922" t="str">
            <v>否</v>
          </cell>
          <cell r="AO1922">
            <v>0</v>
          </cell>
          <cell r="AR1922" t="str">
            <v>冼沙区</v>
          </cell>
        </row>
        <row r="1923">
          <cell r="F1923">
            <v>13525786110</v>
          </cell>
          <cell r="G1923" t="str">
            <v>13525786110</v>
          </cell>
          <cell r="H1923" t="str">
            <v>东莞市黄江诚研五金加工店</v>
          </cell>
          <cell r="I1923" t="str">
            <v>东莞互联网专线续费包14个月1200元，6M（不提供MODEM）</v>
          </cell>
          <cell r="J1923">
            <v>1200</v>
          </cell>
          <cell r="K1923">
            <v>1200</v>
          </cell>
          <cell r="L1923" t="str">
            <v>2013-06-06</v>
          </cell>
          <cell r="M1923">
            <v>42161</v>
          </cell>
          <cell r="N1923" t="str">
            <v>2016-08-18</v>
          </cell>
          <cell r="O1923" t="str">
            <v>2015-06-18</v>
          </cell>
          <cell r="P1923" t="str">
            <v>专线预付费</v>
          </cell>
          <cell r="Q1923" t="str">
            <v>续费</v>
          </cell>
          <cell r="R1923" t="str">
            <v>当月充值</v>
          </cell>
          <cell r="S1923" t="str">
            <v/>
          </cell>
          <cell r="T1923" t="str">
            <v>FTTH</v>
          </cell>
          <cell r="U1923" t="str">
            <v>赵妮(zhaon)</v>
          </cell>
          <cell r="V1923" t="str">
            <v>ZY常平陈湘平(维)</v>
          </cell>
          <cell r="W1923" t="str">
            <v>1、常平东站机房区，2、，3、，4、，</v>
          </cell>
          <cell r="X1923" t="str">
            <v>常平区</v>
          </cell>
          <cell r="Y1923">
            <v>0</v>
          </cell>
          <cell r="Z1923">
            <v>0</v>
          </cell>
          <cell r="AA1923" t="str">
            <v>常平区</v>
          </cell>
          <cell r="AB1923" t="str">
            <v>18</v>
          </cell>
          <cell r="AC1923">
            <v>6</v>
          </cell>
          <cell r="AD1923">
            <v>14</v>
          </cell>
          <cell r="AE1923" t="str">
            <v>是</v>
          </cell>
          <cell r="AF1923" t="str">
            <v/>
          </cell>
          <cell r="AG1923" t="str">
            <v>否</v>
          </cell>
          <cell r="AH1923" t="str">
            <v>续本月</v>
          </cell>
          <cell r="AI1923" t="str">
            <v>是</v>
          </cell>
          <cell r="AK1923">
            <v>13525786110</v>
          </cell>
          <cell r="AO1923">
            <v>0</v>
          </cell>
          <cell r="AR1923" t="str">
            <v>冼沙区</v>
          </cell>
        </row>
        <row r="1924">
          <cell r="F1924">
            <v>13631718283</v>
          </cell>
          <cell r="G1924" t="str">
            <v>13631718283</v>
          </cell>
          <cell r="H1924" t="str">
            <v>东莞市常平皖家小食店</v>
          </cell>
          <cell r="I1924" t="str">
            <v>东莞互联网专线续费包14个月1200元，6M（不提供MODEM）</v>
          </cell>
          <cell r="J1924">
            <v>1200</v>
          </cell>
          <cell r="K1924">
            <v>1200</v>
          </cell>
          <cell r="L1924" t="str">
            <v>2012-06-04</v>
          </cell>
          <cell r="M1924">
            <v>42176</v>
          </cell>
          <cell r="N1924" t="str">
            <v>2016-08-21</v>
          </cell>
          <cell r="O1924" t="str">
            <v>2015-06-19</v>
          </cell>
          <cell r="P1924" t="str">
            <v>专线预付费</v>
          </cell>
          <cell r="Q1924" t="str">
            <v>续费</v>
          </cell>
          <cell r="R1924" t="str">
            <v>当月充值</v>
          </cell>
          <cell r="S1924" t="str">
            <v/>
          </cell>
          <cell r="T1924" t="str">
            <v>FTTH</v>
          </cell>
          <cell r="U1924" t="str">
            <v>赵妮(zhaon)</v>
          </cell>
          <cell r="V1924" t="str">
            <v>ZY常平陈湘平(维)</v>
          </cell>
          <cell r="W1924" t="str">
            <v>1、常平东站机房区，2、，3、，4、，</v>
          </cell>
          <cell r="X1924" t="str">
            <v>常平区</v>
          </cell>
          <cell r="Y1924">
            <v>0</v>
          </cell>
          <cell r="Z1924">
            <v>0</v>
          </cell>
          <cell r="AA1924" t="str">
            <v>常平区</v>
          </cell>
          <cell r="AB1924" t="str">
            <v>19</v>
          </cell>
          <cell r="AC1924">
            <v>6</v>
          </cell>
          <cell r="AD1924">
            <v>14</v>
          </cell>
          <cell r="AE1924" t="str">
            <v>是</v>
          </cell>
          <cell r="AF1924" t="str">
            <v/>
          </cell>
          <cell r="AG1924" t="str">
            <v>否</v>
          </cell>
          <cell r="AH1924" t="str">
            <v>续本月</v>
          </cell>
          <cell r="AI1924" t="str">
            <v>是</v>
          </cell>
          <cell r="AK1924">
            <v>13631718283</v>
          </cell>
          <cell r="AO1924">
            <v>0</v>
          </cell>
          <cell r="AR1924" t="str">
            <v>冼沙区</v>
          </cell>
        </row>
        <row r="1925">
          <cell r="F1925">
            <v>13686450382</v>
          </cell>
          <cell r="G1925" t="str">
            <v>13686450382</v>
          </cell>
          <cell r="H1925" t="str">
            <v>黄辉军</v>
          </cell>
          <cell r="I1925" t="str">
            <v>预付费东莞住宅新装或续费888元包年，带宽12M</v>
          </cell>
          <cell r="J1925">
            <v>888</v>
          </cell>
          <cell r="K1925">
            <v>888</v>
          </cell>
          <cell r="L1925" t="str">
            <v>2013-07-30</v>
          </cell>
          <cell r="M1925">
            <v>42215</v>
          </cell>
          <cell r="N1925" t="str">
            <v>2016-07-30</v>
          </cell>
          <cell r="O1925" t="str">
            <v>2015-06-21</v>
          </cell>
          <cell r="P1925" t="str">
            <v>宽带预付费</v>
          </cell>
          <cell r="Q1925" t="str">
            <v>续费</v>
          </cell>
          <cell r="R1925" t="str">
            <v>提前充值</v>
          </cell>
          <cell r="S1925" t="str">
            <v>家庭用户</v>
          </cell>
          <cell r="T1925" t="str">
            <v>FTTH</v>
          </cell>
          <cell r="U1925" t="str">
            <v>赵妮(zhaon)</v>
          </cell>
          <cell r="V1925" t="str">
            <v>ZX常平陈常利</v>
          </cell>
          <cell r="W1925" t="str">
            <v>1、常平东站机房区，2、，3、，4、，</v>
          </cell>
          <cell r="X1925" t="str">
            <v>常平区</v>
          </cell>
          <cell r="Y1925">
            <v>0</v>
          </cell>
          <cell r="Z1925">
            <v>0</v>
          </cell>
          <cell r="AA1925" t="str">
            <v>常平区</v>
          </cell>
          <cell r="AB1925" t="str">
            <v>21</v>
          </cell>
          <cell r="AC1925">
            <v>12</v>
          </cell>
          <cell r="AD1925">
            <v>12</v>
          </cell>
          <cell r="AE1925" t="str">
            <v>是</v>
          </cell>
          <cell r="AF1925" t="str">
            <v/>
          </cell>
          <cell r="AG1925" t="str">
            <v>价值宽带</v>
          </cell>
          <cell r="AH1925" t="str">
            <v>续后期</v>
          </cell>
          <cell r="AI1925" t="str">
            <v>否</v>
          </cell>
          <cell r="AO1925">
            <v>0</v>
          </cell>
          <cell r="AR1925" t="str">
            <v>冼沙区</v>
          </cell>
        </row>
        <row r="1926">
          <cell r="F1926">
            <v>13531682529</v>
          </cell>
          <cell r="G1926" t="str">
            <v>13531682529</v>
          </cell>
          <cell r="H1926" t="str">
            <v>蒋桂松</v>
          </cell>
          <cell r="I1926" t="str">
            <v>预付费东莞住宅新装或续费1088元包年，带宽10M</v>
          </cell>
          <cell r="J1926">
            <v>-888</v>
          </cell>
          <cell r="K1926">
            <v>-888</v>
          </cell>
          <cell r="L1926" t="str">
            <v>2012-07-17</v>
          </cell>
          <cell r="M1926">
            <v>42202</v>
          </cell>
          <cell r="N1926" t="str">
            <v>2015-07-17</v>
          </cell>
          <cell r="O1926" t="str">
            <v>2015-06-15</v>
          </cell>
          <cell r="P1926" t="str">
            <v>宽带预付费</v>
          </cell>
          <cell r="Q1926" t="str">
            <v>宽带冲正</v>
          </cell>
          <cell r="R1926" t="str">
            <v>空</v>
          </cell>
          <cell r="S1926" t="str">
            <v>家庭用户</v>
          </cell>
          <cell r="T1926" t="str">
            <v>FTTH</v>
          </cell>
          <cell r="U1926" t="str">
            <v>赵妮(zhaon)</v>
          </cell>
          <cell r="V1926" t="str">
            <v>ZX常平罗志文</v>
          </cell>
          <cell r="W1926" t="str">
            <v/>
          </cell>
          <cell r="X1926" t="str">
            <v>常平区</v>
          </cell>
          <cell r="Y1926">
            <v>0</v>
          </cell>
          <cell r="Z1926">
            <v>0</v>
          </cell>
          <cell r="AA1926" t="str">
            <v>常平区</v>
          </cell>
          <cell r="AB1926" t="str">
            <v>15</v>
          </cell>
          <cell r="AC1926">
            <v>10</v>
          </cell>
          <cell r="AD1926">
            <v>12</v>
          </cell>
          <cell r="AE1926" t="str">
            <v>是</v>
          </cell>
          <cell r="AF1926" t="str">
            <v/>
          </cell>
          <cell r="AG1926" t="str">
            <v>价值宽带</v>
          </cell>
          <cell r="AH1926" t="str">
            <v>续后期</v>
          </cell>
          <cell r="AI1926" t="str">
            <v>否</v>
          </cell>
          <cell r="AO1926">
            <v>0</v>
          </cell>
          <cell r="AR1926" t="str">
            <v>冼沙区</v>
          </cell>
        </row>
        <row r="1927">
          <cell r="F1927">
            <v>13925147085</v>
          </cell>
          <cell r="G1927" t="str">
            <v>13925147085</v>
          </cell>
          <cell r="H1927" t="str">
            <v>向军</v>
          </cell>
          <cell r="I1927" t="str">
            <v>预付费东莞住宅新装或续费680元包年，带宽4M</v>
          </cell>
          <cell r="J1927">
            <v>680</v>
          </cell>
          <cell r="K1927">
            <v>680</v>
          </cell>
          <cell r="L1927" t="str">
            <v>2010-05-03</v>
          </cell>
          <cell r="M1927">
            <v>42189</v>
          </cell>
          <cell r="N1927" t="str">
            <v>2016-07-04</v>
          </cell>
          <cell r="O1927" t="str">
            <v>2015-06-17</v>
          </cell>
          <cell r="P1927" t="str">
            <v>宽带预付费</v>
          </cell>
          <cell r="Q1927" t="str">
            <v>续费</v>
          </cell>
          <cell r="R1927" t="str">
            <v>提前充值</v>
          </cell>
          <cell r="S1927" t="str">
            <v>家庭用户</v>
          </cell>
          <cell r="T1927" t="str">
            <v>(传统)XDSL</v>
          </cell>
          <cell r="U1927" t="str">
            <v>赵妮(zhaon)</v>
          </cell>
          <cell r="V1927" t="str">
            <v>ZX常平吴贤锦</v>
          </cell>
          <cell r="W1927" t="str">
            <v>1、常平东站机房区，2、，3、，4、，</v>
          </cell>
          <cell r="X1927" t="str">
            <v>常平区</v>
          </cell>
          <cell r="Y1927">
            <v>0</v>
          </cell>
          <cell r="Z1927">
            <v>0</v>
          </cell>
          <cell r="AA1927" t="str">
            <v>常平区</v>
          </cell>
          <cell r="AB1927" t="str">
            <v>17</v>
          </cell>
          <cell r="AC1927">
            <v>4</v>
          </cell>
          <cell r="AD1927">
            <v>12</v>
          </cell>
          <cell r="AE1927" t="str">
            <v>否</v>
          </cell>
          <cell r="AF1927" t="str">
            <v/>
          </cell>
          <cell r="AG1927" t="str">
            <v>否</v>
          </cell>
          <cell r="AH1927" t="str">
            <v>续后期</v>
          </cell>
          <cell r="AI1927" t="str">
            <v>否</v>
          </cell>
          <cell r="AO1927">
            <v>0</v>
          </cell>
          <cell r="AR1927" t="str">
            <v>牛鼓区</v>
          </cell>
        </row>
        <row r="1928">
          <cell r="F1928">
            <v>13480080540</v>
          </cell>
          <cell r="G1928" t="str">
            <v>13480080540</v>
          </cell>
          <cell r="H1928" t="str">
            <v>何细建</v>
          </cell>
          <cell r="I1928" t="str">
            <v>预付费东莞住宅新装或续费768元包年，带宽4M</v>
          </cell>
          <cell r="J1928">
            <v>768</v>
          </cell>
          <cell r="K1928">
            <v>768</v>
          </cell>
          <cell r="L1928" t="str">
            <v>2014-06-24</v>
          </cell>
          <cell r="M1928">
            <v>42179</v>
          </cell>
          <cell r="N1928" t="str">
            <v>2016-06-24</v>
          </cell>
          <cell r="O1928" t="str">
            <v>2015-06-20</v>
          </cell>
          <cell r="P1928" t="str">
            <v>宽带预付费</v>
          </cell>
          <cell r="Q1928" t="str">
            <v>续费</v>
          </cell>
          <cell r="R1928" t="str">
            <v>当月充值</v>
          </cell>
          <cell r="S1928" t="str">
            <v>家庭用户</v>
          </cell>
          <cell r="T1928" t="str">
            <v>FTTH</v>
          </cell>
          <cell r="U1928" t="str">
            <v>赵妮(zhaon)</v>
          </cell>
          <cell r="V1928" t="str">
            <v>ZX常平宋孝波</v>
          </cell>
          <cell r="W1928" t="str">
            <v/>
          </cell>
          <cell r="X1928" t="str">
            <v>常平区</v>
          </cell>
          <cell r="Y1928">
            <v>0</v>
          </cell>
          <cell r="Z1928">
            <v>0</v>
          </cell>
          <cell r="AA1928" t="str">
            <v>常平区</v>
          </cell>
          <cell r="AB1928" t="str">
            <v>20</v>
          </cell>
          <cell r="AC1928">
            <v>4</v>
          </cell>
          <cell r="AD1928">
            <v>12</v>
          </cell>
          <cell r="AE1928" t="str">
            <v>是</v>
          </cell>
          <cell r="AF1928" t="str">
            <v/>
          </cell>
          <cell r="AG1928" t="str">
            <v>否</v>
          </cell>
          <cell r="AH1928" t="str">
            <v>续本月</v>
          </cell>
          <cell r="AI1928" t="str">
            <v>是</v>
          </cell>
          <cell r="AJ1928">
            <v>13480080540</v>
          </cell>
          <cell r="AO1928">
            <v>0</v>
          </cell>
          <cell r="AR1928" t="str">
            <v>牛鼓区</v>
          </cell>
        </row>
        <row r="1929">
          <cell r="F1929">
            <v>13539054808</v>
          </cell>
          <cell r="G1929" t="str">
            <v>13539054808</v>
          </cell>
          <cell r="H1929" t="str">
            <v>刘有凤</v>
          </cell>
          <cell r="I1929" t="str">
            <v>预付费东莞住宅新装或续费400元包半年，带宽4M</v>
          </cell>
          <cell r="J1929">
            <v>400</v>
          </cell>
          <cell r="K1929">
            <v>400</v>
          </cell>
          <cell r="L1929" t="str">
            <v>2014-06-08</v>
          </cell>
          <cell r="M1929">
            <v>42163</v>
          </cell>
          <cell r="N1929" t="str">
            <v>2015-12-15</v>
          </cell>
          <cell r="O1929" t="str">
            <v>2015-06-15</v>
          </cell>
          <cell r="P1929" t="str">
            <v>宽带预付费</v>
          </cell>
          <cell r="Q1929" t="str">
            <v>续费</v>
          </cell>
          <cell r="R1929" t="str">
            <v>往月充值</v>
          </cell>
          <cell r="S1929" t="str">
            <v>家庭用户</v>
          </cell>
          <cell r="T1929" t="str">
            <v>FTTH</v>
          </cell>
          <cell r="U1929" t="str">
            <v>赵妮(zhaon)</v>
          </cell>
          <cell r="V1929" t="str">
            <v>ZX常平陈彦忠</v>
          </cell>
          <cell r="W1929" t="str">
            <v>电商价值宽带营销</v>
          </cell>
          <cell r="X1929" t="str">
            <v>常平区</v>
          </cell>
          <cell r="Y1929">
            <v>0</v>
          </cell>
          <cell r="Z1929">
            <v>0</v>
          </cell>
          <cell r="AA1929" t="str">
            <v>常平区</v>
          </cell>
          <cell r="AB1929" t="str">
            <v>15</v>
          </cell>
          <cell r="AC1929">
            <v>4</v>
          </cell>
          <cell r="AD1929">
            <v>6</v>
          </cell>
          <cell r="AE1929" t="str">
            <v>是</v>
          </cell>
          <cell r="AF1929" t="str">
            <v/>
          </cell>
          <cell r="AG1929" t="str">
            <v>否</v>
          </cell>
          <cell r="AH1929" t="str">
            <v>续本月</v>
          </cell>
          <cell r="AI1929" t="str">
            <v>是</v>
          </cell>
          <cell r="AJ1929">
            <v>13539054808</v>
          </cell>
          <cell r="AO1929">
            <v>0</v>
          </cell>
          <cell r="AR1929" t="str">
            <v>温塘区</v>
          </cell>
        </row>
        <row r="1930">
          <cell r="F1930">
            <v>13602369752</v>
          </cell>
          <cell r="G1930" t="str">
            <v>13602369752</v>
          </cell>
          <cell r="H1930" t="str">
            <v>黎锦平</v>
          </cell>
          <cell r="I1930" t="str">
            <v>预付费东莞住宅新装或续费888元包年，带宽12M</v>
          </cell>
          <cell r="J1930">
            <v>888</v>
          </cell>
          <cell r="K1930">
            <v>888</v>
          </cell>
          <cell r="L1930" t="str">
            <v>2013-07-31</v>
          </cell>
          <cell r="M1930">
            <v>42216</v>
          </cell>
          <cell r="N1930" t="str">
            <v>2016-07-31</v>
          </cell>
          <cell r="O1930" t="str">
            <v>2015-06-17</v>
          </cell>
          <cell r="P1930" t="str">
            <v>宽带预付费</v>
          </cell>
          <cell r="Q1930" t="str">
            <v>续费</v>
          </cell>
          <cell r="R1930" t="str">
            <v>提前充值</v>
          </cell>
          <cell r="S1930" t="str">
            <v>家庭用户</v>
          </cell>
          <cell r="T1930" t="str">
            <v>FTTH</v>
          </cell>
          <cell r="U1930" t="str">
            <v>赵妮(zhaon)</v>
          </cell>
          <cell r="V1930" t="str">
            <v>ZX常平包应球</v>
          </cell>
          <cell r="W1930" t="str">
            <v/>
          </cell>
          <cell r="X1930" t="str">
            <v>常平区</v>
          </cell>
          <cell r="Y1930">
            <v>0</v>
          </cell>
          <cell r="Z1930">
            <v>0</v>
          </cell>
          <cell r="AA1930" t="str">
            <v>常平区</v>
          </cell>
          <cell r="AB1930" t="str">
            <v>17</v>
          </cell>
          <cell r="AC1930">
            <v>12</v>
          </cell>
          <cell r="AD1930">
            <v>12</v>
          </cell>
          <cell r="AE1930" t="str">
            <v>是</v>
          </cell>
          <cell r="AF1930" t="str">
            <v/>
          </cell>
          <cell r="AG1930" t="str">
            <v>价值宽带</v>
          </cell>
          <cell r="AH1930" t="str">
            <v>续后期</v>
          </cell>
          <cell r="AI1930" t="str">
            <v>否</v>
          </cell>
          <cell r="AO1930">
            <v>0</v>
          </cell>
          <cell r="AR1930" t="str">
            <v>国信区</v>
          </cell>
        </row>
        <row r="1931">
          <cell r="F1931">
            <v>13798833464</v>
          </cell>
          <cell r="G1931" t="str">
            <v>13798833464</v>
          </cell>
          <cell r="H1931" t="str">
            <v>李美芳</v>
          </cell>
          <cell r="I1931" t="str">
            <v>预付费东莞住宅新装或续费888元包年，带宽12M</v>
          </cell>
          <cell r="J1931">
            <v>888</v>
          </cell>
          <cell r="K1931">
            <v>888</v>
          </cell>
          <cell r="L1931" t="str">
            <v>2013-07-18</v>
          </cell>
          <cell r="M1931">
            <v>42222</v>
          </cell>
          <cell r="N1931" t="str">
            <v>2016-08-06</v>
          </cell>
          <cell r="O1931" t="str">
            <v>2015-06-22</v>
          </cell>
          <cell r="P1931" t="str">
            <v>宽带预付费</v>
          </cell>
          <cell r="Q1931" t="str">
            <v>续费</v>
          </cell>
          <cell r="R1931" t="str">
            <v>提前充值</v>
          </cell>
          <cell r="S1931" t="str">
            <v>家庭用户</v>
          </cell>
          <cell r="T1931" t="str">
            <v>FTTH</v>
          </cell>
          <cell r="U1931" t="str">
            <v>赵妮(zhaon)</v>
          </cell>
          <cell r="V1931" t="str">
            <v>ZX常平何晓宁</v>
          </cell>
          <cell r="W1931" t="str">
            <v>电商价值宽带营销</v>
          </cell>
          <cell r="X1931" t="str">
            <v>常平区</v>
          </cell>
          <cell r="Y1931">
            <v>0</v>
          </cell>
          <cell r="Z1931">
            <v>0</v>
          </cell>
          <cell r="AA1931" t="str">
            <v>常平区</v>
          </cell>
          <cell r="AB1931" t="str">
            <v>22</v>
          </cell>
          <cell r="AC1931">
            <v>12</v>
          </cell>
          <cell r="AD1931">
            <v>12</v>
          </cell>
          <cell r="AE1931" t="str">
            <v>是</v>
          </cell>
          <cell r="AF1931" t="str">
            <v/>
          </cell>
          <cell r="AG1931" t="str">
            <v>价值宽带</v>
          </cell>
          <cell r="AH1931" t="str">
            <v>续后期</v>
          </cell>
          <cell r="AI1931" t="str">
            <v>否</v>
          </cell>
          <cell r="AO1931">
            <v>0</v>
          </cell>
          <cell r="AR1931" t="str">
            <v>国信区</v>
          </cell>
        </row>
        <row r="1932">
          <cell r="F1932">
            <v>13829217965</v>
          </cell>
          <cell r="G1932" t="str">
            <v>13829217965</v>
          </cell>
          <cell r="H1932" t="str">
            <v>(香港)协友洋行有限公司东莞代表处</v>
          </cell>
          <cell r="I1932" t="str">
            <v>预付费全省专线包月2000元，20M</v>
          </cell>
          <cell r="J1932">
            <v>2000</v>
          </cell>
          <cell r="K1932">
            <v>25200</v>
          </cell>
          <cell r="L1932" t="str">
            <v>2014-08-04</v>
          </cell>
          <cell r="M1932">
            <v>42220</v>
          </cell>
          <cell r="N1932" t="str">
            <v>2016-08-04</v>
          </cell>
          <cell r="O1932" t="str">
            <v>2015-06-19</v>
          </cell>
          <cell r="P1932" t="str">
            <v>专线预付费</v>
          </cell>
          <cell r="Q1932" t="str">
            <v>续费</v>
          </cell>
          <cell r="R1932" t="str">
            <v>提前充值</v>
          </cell>
          <cell r="S1932" t="str">
            <v/>
          </cell>
          <cell r="T1932" t="str">
            <v>FTTH</v>
          </cell>
          <cell r="U1932" t="str">
            <v>赵妮(zhaon)</v>
          </cell>
          <cell r="V1932" t="str">
            <v>ZX常平吴斌</v>
          </cell>
          <cell r="W1932" t="str">
            <v>1、常平火车站机房区，2、，3、，4、，</v>
          </cell>
          <cell r="X1932" t="str">
            <v>常平区</v>
          </cell>
          <cell r="Y1932">
            <v>0</v>
          </cell>
          <cell r="Z1932">
            <v>0</v>
          </cell>
          <cell r="AA1932" t="str">
            <v>常平区</v>
          </cell>
          <cell r="AB1932" t="str">
            <v>19</v>
          </cell>
          <cell r="AC1932">
            <v>20</v>
          </cell>
          <cell r="AD1932">
            <v>1</v>
          </cell>
          <cell r="AE1932" t="str">
            <v>是</v>
          </cell>
          <cell r="AF1932" t="str">
            <v/>
          </cell>
          <cell r="AG1932" t="str">
            <v>价值宽带</v>
          </cell>
          <cell r="AH1932" t="str">
            <v>续后期</v>
          </cell>
          <cell r="AI1932" t="str">
            <v>否</v>
          </cell>
          <cell r="AO1932">
            <v>0</v>
          </cell>
          <cell r="AR1932" t="str">
            <v>简沙洲区</v>
          </cell>
        </row>
        <row r="1933">
          <cell r="F1933">
            <v>13926800393</v>
          </cell>
          <cell r="G1933" t="str">
            <v>13926800393</v>
          </cell>
          <cell r="H1933" t="str">
            <v>赵惠仙</v>
          </cell>
          <cell r="I1933" t="str">
            <v>预付费东莞住宅新装或续费680元包年，带宽4M</v>
          </cell>
          <cell r="J1933">
            <v>680</v>
          </cell>
          <cell r="K1933">
            <v>680</v>
          </cell>
          <cell r="L1933" t="str">
            <v>2012-03-12</v>
          </cell>
          <cell r="M1933">
            <v>42193</v>
          </cell>
          <cell r="N1933" t="str">
            <v>2016-07-08</v>
          </cell>
          <cell r="O1933" t="str">
            <v>2015-06-16</v>
          </cell>
          <cell r="P1933" t="str">
            <v>宽带预付费</v>
          </cell>
          <cell r="Q1933" t="str">
            <v>续费</v>
          </cell>
          <cell r="R1933" t="str">
            <v>提前充值</v>
          </cell>
          <cell r="S1933" t="str">
            <v>家庭用户</v>
          </cell>
          <cell r="T1933" t="str">
            <v>(传统)XDSL</v>
          </cell>
          <cell r="U1933" t="str">
            <v>赵妮(zhaon)</v>
          </cell>
          <cell r="V1933" t="str">
            <v>ZX常平吴贤锦</v>
          </cell>
          <cell r="W1933" t="str">
            <v>1、常平火车站机房区，2、，3、，4、，</v>
          </cell>
          <cell r="X1933" t="str">
            <v>常平区</v>
          </cell>
          <cell r="Y1933">
            <v>0</v>
          </cell>
          <cell r="Z1933">
            <v>0</v>
          </cell>
          <cell r="AA1933" t="str">
            <v>常平区</v>
          </cell>
          <cell r="AB1933" t="str">
            <v>16</v>
          </cell>
          <cell r="AC1933">
            <v>4</v>
          </cell>
          <cell r="AD1933">
            <v>12</v>
          </cell>
          <cell r="AE1933" t="str">
            <v>否</v>
          </cell>
          <cell r="AF1933" t="str">
            <v/>
          </cell>
          <cell r="AG1933" t="str">
            <v>否</v>
          </cell>
          <cell r="AH1933" t="str">
            <v>续后期</v>
          </cell>
          <cell r="AI1933" t="str">
            <v>否</v>
          </cell>
          <cell r="AO1933">
            <v>0</v>
          </cell>
          <cell r="AR1933" t="str">
            <v>简沙洲区</v>
          </cell>
        </row>
        <row r="1934">
          <cell r="F1934">
            <v>13926858287</v>
          </cell>
          <cell r="G1934" t="str">
            <v>13926858287</v>
          </cell>
          <cell r="H1934" t="str">
            <v>萧淦波</v>
          </cell>
          <cell r="I1934" t="str">
            <v>预付费东莞住宅新装或续费888元包年，带宽12M</v>
          </cell>
          <cell r="J1934">
            <v>888</v>
          </cell>
          <cell r="K1934">
            <v>888</v>
          </cell>
          <cell r="L1934" t="str">
            <v>2012-07-18</v>
          </cell>
          <cell r="M1934">
            <v>42203</v>
          </cell>
          <cell r="N1934" t="str">
            <v>2016-07-18</v>
          </cell>
          <cell r="O1934" t="str">
            <v>2015-06-19</v>
          </cell>
          <cell r="P1934" t="str">
            <v>宽带预付费</v>
          </cell>
          <cell r="Q1934" t="str">
            <v>续费</v>
          </cell>
          <cell r="R1934" t="str">
            <v>提前充值</v>
          </cell>
          <cell r="S1934" t="str">
            <v>家庭用户</v>
          </cell>
          <cell r="T1934" t="str">
            <v>FTTH</v>
          </cell>
          <cell r="U1934" t="str">
            <v>赵妮(zhaon)</v>
          </cell>
          <cell r="V1934" t="str">
            <v>ZX常平宋孝波</v>
          </cell>
          <cell r="W1934" t="str">
            <v/>
          </cell>
          <cell r="X1934" t="str">
            <v>常平区</v>
          </cell>
          <cell r="Y1934">
            <v>0</v>
          </cell>
          <cell r="Z1934">
            <v>0</v>
          </cell>
          <cell r="AA1934" t="str">
            <v>常平区</v>
          </cell>
          <cell r="AB1934" t="str">
            <v>19</v>
          </cell>
          <cell r="AC1934">
            <v>12</v>
          </cell>
          <cell r="AD1934">
            <v>12</v>
          </cell>
          <cell r="AE1934" t="str">
            <v>是</v>
          </cell>
          <cell r="AF1934" t="str">
            <v/>
          </cell>
          <cell r="AG1934" t="str">
            <v>价值宽带</v>
          </cell>
          <cell r="AH1934" t="str">
            <v>续后期</v>
          </cell>
          <cell r="AI1934" t="str">
            <v>否</v>
          </cell>
          <cell r="AO1934">
            <v>0</v>
          </cell>
          <cell r="AR1934" t="str">
            <v>简沙洲区</v>
          </cell>
        </row>
        <row r="1935">
          <cell r="F1935">
            <v>15218763026</v>
          </cell>
          <cell r="G1935" t="str">
            <v>15218763026</v>
          </cell>
          <cell r="H1935" t="str">
            <v>甄帅琦</v>
          </cell>
          <cell r="I1935" t="str">
            <v>预付费东莞住宅新装或续费888元包年，带宽12M</v>
          </cell>
          <cell r="J1935">
            <v>888</v>
          </cell>
          <cell r="K1935">
            <v>888</v>
          </cell>
          <cell r="L1935" t="str">
            <v>2014-06-25</v>
          </cell>
          <cell r="M1935">
            <v>42180</v>
          </cell>
          <cell r="N1935" t="str">
            <v>2016-06-25</v>
          </cell>
          <cell r="O1935" t="str">
            <v>2015-06-21</v>
          </cell>
          <cell r="P1935" t="str">
            <v>宽带预付费</v>
          </cell>
          <cell r="Q1935" t="str">
            <v>续费</v>
          </cell>
          <cell r="R1935" t="str">
            <v>当月充值</v>
          </cell>
          <cell r="S1935" t="str">
            <v>家庭用户</v>
          </cell>
          <cell r="T1935" t="str">
            <v>FTTH</v>
          </cell>
          <cell r="U1935" t="str">
            <v>赵妮(zhaon)</v>
          </cell>
          <cell r="V1935" t="str">
            <v>ZX常平宋孝波</v>
          </cell>
          <cell r="W1935" t="str">
            <v>1、常平火车站机房区，2、，3、，4、，</v>
          </cell>
          <cell r="X1935" t="str">
            <v>常平区</v>
          </cell>
          <cell r="Y1935">
            <v>0</v>
          </cell>
          <cell r="Z1935">
            <v>0</v>
          </cell>
          <cell r="AA1935" t="str">
            <v>常平区</v>
          </cell>
          <cell r="AB1935" t="str">
            <v>21</v>
          </cell>
          <cell r="AC1935">
            <v>12</v>
          </cell>
          <cell r="AD1935">
            <v>12</v>
          </cell>
          <cell r="AE1935" t="str">
            <v>是</v>
          </cell>
          <cell r="AF1935" t="str">
            <v/>
          </cell>
          <cell r="AG1935" t="str">
            <v>价值宽带</v>
          </cell>
          <cell r="AH1935" t="str">
            <v>续本月</v>
          </cell>
          <cell r="AI1935" t="str">
            <v>是</v>
          </cell>
          <cell r="AJ1935">
            <v>15218763026</v>
          </cell>
          <cell r="AO1935">
            <v>0</v>
          </cell>
          <cell r="AR1935" t="str">
            <v>简沙洲区</v>
          </cell>
        </row>
        <row r="1936">
          <cell r="F1936">
            <v>15916813988</v>
          </cell>
          <cell r="G1936" t="str">
            <v>15916813988</v>
          </cell>
          <cell r="H1936" t="str">
            <v>邹仕德</v>
          </cell>
          <cell r="I1936" t="str">
            <v>预付费东莞住宅新装或续费888元包年，带宽12M</v>
          </cell>
          <cell r="J1936">
            <v>888</v>
          </cell>
          <cell r="K1936">
            <v>888</v>
          </cell>
          <cell r="L1936" t="str">
            <v>2011-06-27</v>
          </cell>
          <cell r="M1936">
            <v>42188</v>
          </cell>
          <cell r="N1936" t="str">
            <v>2016-07-03</v>
          </cell>
          <cell r="O1936" t="str">
            <v>2015-06-19</v>
          </cell>
          <cell r="P1936" t="str">
            <v>宽带预付费</v>
          </cell>
          <cell r="Q1936" t="str">
            <v>续费</v>
          </cell>
          <cell r="R1936" t="str">
            <v>提前充值</v>
          </cell>
          <cell r="S1936" t="str">
            <v>家庭用户</v>
          </cell>
          <cell r="T1936" t="str">
            <v>FTTH</v>
          </cell>
          <cell r="U1936" t="str">
            <v>赵妮(zhaon)</v>
          </cell>
          <cell r="V1936" t="str">
            <v>ZX常平包应球</v>
          </cell>
          <cell r="W1936" t="str">
            <v>电商价值宽带营销</v>
          </cell>
          <cell r="X1936" t="str">
            <v>常平区</v>
          </cell>
          <cell r="Y1936">
            <v>0</v>
          </cell>
          <cell r="Z1936">
            <v>0</v>
          </cell>
          <cell r="AA1936" t="str">
            <v>常平区</v>
          </cell>
          <cell r="AB1936" t="str">
            <v>19</v>
          </cell>
          <cell r="AC1936">
            <v>12</v>
          </cell>
          <cell r="AD1936">
            <v>12</v>
          </cell>
          <cell r="AE1936" t="str">
            <v>是</v>
          </cell>
          <cell r="AF1936" t="str">
            <v/>
          </cell>
          <cell r="AG1936" t="str">
            <v>价值宽带</v>
          </cell>
          <cell r="AH1936" t="str">
            <v>续后期</v>
          </cell>
          <cell r="AI1936" t="str">
            <v>否</v>
          </cell>
          <cell r="AO1936">
            <v>0</v>
          </cell>
          <cell r="AR1936" t="str">
            <v>石美区</v>
          </cell>
        </row>
        <row r="1937">
          <cell r="F1937">
            <v>15916956356</v>
          </cell>
          <cell r="G1937" t="str">
            <v>15916956356</v>
          </cell>
          <cell r="H1937" t="str">
            <v>文焕平</v>
          </cell>
          <cell r="I1937" t="str">
            <v>预付费东莞住宅新装或续费680元包年，带宽4M</v>
          </cell>
          <cell r="J1937">
            <v>680</v>
          </cell>
          <cell r="K1937">
            <v>680</v>
          </cell>
          <cell r="L1937" t="str">
            <v>2012-02-04</v>
          </cell>
          <cell r="M1937">
            <v>42180</v>
          </cell>
          <cell r="N1937" t="str">
            <v>2016-06-25</v>
          </cell>
          <cell r="O1937" t="str">
            <v>2015-06-19</v>
          </cell>
          <cell r="P1937" t="str">
            <v>宽带预付费</v>
          </cell>
          <cell r="Q1937" t="str">
            <v>续费</v>
          </cell>
          <cell r="R1937" t="str">
            <v>当月充值</v>
          </cell>
          <cell r="S1937" t="str">
            <v>家庭用户</v>
          </cell>
          <cell r="T1937" t="str">
            <v>(传统)XDSL</v>
          </cell>
          <cell r="U1937" t="str">
            <v>赵妮(zhaon)</v>
          </cell>
          <cell r="V1937" t="str">
            <v>ZX常平宋孝波</v>
          </cell>
          <cell r="W1937" t="str">
            <v>1、常平火车站机房区，2、，3、，4、，</v>
          </cell>
          <cell r="X1937" t="str">
            <v>常平区</v>
          </cell>
          <cell r="Y1937">
            <v>0</v>
          </cell>
          <cell r="Z1937">
            <v>0</v>
          </cell>
          <cell r="AA1937" t="str">
            <v>常平区</v>
          </cell>
          <cell r="AB1937" t="str">
            <v>19</v>
          </cell>
          <cell r="AC1937">
            <v>4</v>
          </cell>
          <cell r="AD1937">
            <v>12</v>
          </cell>
          <cell r="AE1937" t="str">
            <v>否</v>
          </cell>
          <cell r="AF1937" t="str">
            <v/>
          </cell>
          <cell r="AG1937" t="str">
            <v>否</v>
          </cell>
          <cell r="AH1937" t="str">
            <v>续本月</v>
          </cell>
          <cell r="AI1937" t="str">
            <v>否</v>
          </cell>
          <cell r="AO1937">
            <v>0</v>
          </cell>
          <cell r="AR1937" t="str">
            <v>石美区</v>
          </cell>
        </row>
        <row r="1938">
          <cell r="F1938">
            <v>13662831616</v>
          </cell>
          <cell r="G1938" t="str">
            <v>13662831616</v>
          </cell>
          <cell r="H1938" t="str">
            <v>李红兵</v>
          </cell>
          <cell r="I1938" t="str">
            <v>预付费东莞住宅新装或续费768元包年，带宽4M</v>
          </cell>
          <cell r="J1938">
            <v>768</v>
          </cell>
          <cell r="K1938">
            <v>768</v>
          </cell>
          <cell r="L1938" t="str">
            <v>2013-06-22</v>
          </cell>
          <cell r="M1938">
            <v>42177</v>
          </cell>
          <cell r="N1938" t="str">
            <v>2016-06-22</v>
          </cell>
          <cell r="O1938" t="str">
            <v>2015-06-16</v>
          </cell>
          <cell r="P1938" t="str">
            <v>宽带预付费</v>
          </cell>
          <cell r="Q1938" t="str">
            <v>续费</v>
          </cell>
          <cell r="R1938" t="str">
            <v>当月充值</v>
          </cell>
          <cell r="S1938" t="str">
            <v>家庭用户</v>
          </cell>
          <cell r="T1938" t="str">
            <v>FTTH</v>
          </cell>
          <cell r="U1938" t="str">
            <v>赵妮(zhaon)</v>
          </cell>
          <cell r="V1938" t="str">
            <v>ZX常平何晓宁</v>
          </cell>
          <cell r="W1938" t="str">
            <v/>
          </cell>
          <cell r="X1938" t="str">
            <v>常平区</v>
          </cell>
          <cell r="Y1938">
            <v>0</v>
          </cell>
          <cell r="Z1938">
            <v>0</v>
          </cell>
          <cell r="AA1938" t="str">
            <v>常平区</v>
          </cell>
          <cell r="AB1938" t="str">
            <v>16</v>
          </cell>
          <cell r="AC1938">
            <v>4</v>
          </cell>
          <cell r="AD1938">
            <v>12</v>
          </cell>
          <cell r="AE1938" t="str">
            <v>是</v>
          </cell>
          <cell r="AF1938" t="str">
            <v/>
          </cell>
          <cell r="AG1938" t="str">
            <v>否</v>
          </cell>
          <cell r="AH1938" t="str">
            <v>续本月</v>
          </cell>
          <cell r="AI1938" t="str">
            <v>是</v>
          </cell>
          <cell r="AJ1938">
            <v>13662831616</v>
          </cell>
          <cell r="AO1938">
            <v>0</v>
          </cell>
          <cell r="AR1938" t="str">
            <v>石美区</v>
          </cell>
        </row>
        <row r="1939">
          <cell r="F1939">
            <v>13412378889</v>
          </cell>
          <cell r="G1939" t="str">
            <v>13412378889</v>
          </cell>
          <cell r="H1939" t="str">
            <v>曾红雄</v>
          </cell>
          <cell r="I1939" t="str">
            <v>预付费东莞住宅新装或续费1408元包2年，带宽12M</v>
          </cell>
          <cell r="J1939">
            <v>1408</v>
          </cell>
          <cell r="K1939">
            <v>1408</v>
          </cell>
          <cell r="L1939" t="str">
            <v>2012-02-24</v>
          </cell>
          <cell r="M1939">
            <v>42160</v>
          </cell>
          <cell r="N1939" t="str">
            <v>2017-06-23</v>
          </cell>
          <cell r="O1939" t="str">
            <v>2015-06-23</v>
          </cell>
          <cell r="P1939" t="str">
            <v>宽带预付费</v>
          </cell>
          <cell r="Q1939" t="str">
            <v>续费</v>
          </cell>
          <cell r="R1939" t="str">
            <v>当月充值</v>
          </cell>
          <cell r="S1939" t="str">
            <v>家庭用户</v>
          </cell>
          <cell r="T1939" t="str">
            <v>FTTH</v>
          </cell>
          <cell r="U1939" t="str">
            <v>赵妮(zhaon)</v>
          </cell>
          <cell r="V1939" t="str">
            <v>DL东莞金伦</v>
          </cell>
          <cell r="W1939" t="str">
            <v>1、常平火车站机房区，2、，3、，4、，</v>
          </cell>
          <cell r="X1939" t="str">
            <v>常平区</v>
          </cell>
          <cell r="Y1939">
            <v>0</v>
          </cell>
          <cell r="Z1939">
            <v>0</v>
          </cell>
          <cell r="AA1939" t="str">
            <v>常平区</v>
          </cell>
          <cell r="AB1939" t="str">
            <v>23</v>
          </cell>
          <cell r="AC1939">
            <v>12</v>
          </cell>
          <cell r="AD1939">
            <v>24</v>
          </cell>
          <cell r="AE1939" t="str">
            <v>是</v>
          </cell>
          <cell r="AF1939" t="str">
            <v/>
          </cell>
          <cell r="AG1939" t="str">
            <v>价值宽带</v>
          </cell>
          <cell r="AH1939" t="str">
            <v>续本月</v>
          </cell>
          <cell r="AI1939" t="str">
            <v>是</v>
          </cell>
          <cell r="AO1939">
            <v>0</v>
          </cell>
          <cell r="AR1939" t="str">
            <v>石美区</v>
          </cell>
        </row>
        <row r="1940">
          <cell r="F1940">
            <v>13412577736</v>
          </cell>
          <cell r="G1940" t="str">
            <v>13412577736</v>
          </cell>
          <cell r="H1940" t="str">
            <v>彭国池</v>
          </cell>
          <cell r="I1940" t="str">
            <v>预付费东莞住宅新装或续费888元包年，带宽12M</v>
          </cell>
          <cell r="J1940">
            <v>888</v>
          </cell>
          <cell r="K1940">
            <v>888</v>
          </cell>
          <cell r="L1940" t="str">
            <v>2011-03-21</v>
          </cell>
          <cell r="M1940">
            <v>42179</v>
          </cell>
          <cell r="N1940" t="str">
            <v>2016-06-24</v>
          </cell>
          <cell r="O1940" t="str">
            <v>2015-06-19</v>
          </cell>
          <cell r="P1940" t="str">
            <v>宽带预付费</v>
          </cell>
          <cell r="Q1940" t="str">
            <v>续费</v>
          </cell>
          <cell r="R1940" t="str">
            <v>当月充值</v>
          </cell>
          <cell r="S1940" t="str">
            <v>家庭用户</v>
          </cell>
          <cell r="T1940" t="str">
            <v>FTTH</v>
          </cell>
          <cell r="U1940" t="str">
            <v>赵妮(zhaon)</v>
          </cell>
          <cell r="V1940" t="str">
            <v>DL东莞金伦</v>
          </cell>
          <cell r="W1940" t="str">
            <v/>
          </cell>
          <cell r="X1940" t="str">
            <v>常平区</v>
          </cell>
          <cell r="Y1940">
            <v>0</v>
          </cell>
          <cell r="Z1940">
            <v>0</v>
          </cell>
          <cell r="AA1940" t="str">
            <v>常平区</v>
          </cell>
          <cell r="AB1940" t="str">
            <v>19</v>
          </cell>
          <cell r="AC1940">
            <v>12</v>
          </cell>
          <cell r="AD1940">
            <v>12</v>
          </cell>
          <cell r="AE1940" t="str">
            <v>是</v>
          </cell>
          <cell r="AF1940" t="str">
            <v/>
          </cell>
          <cell r="AG1940" t="str">
            <v>价值宽带</v>
          </cell>
          <cell r="AH1940" t="str">
            <v>续本月</v>
          </cell>
          <cell r="AI1940" t="str">
            <v>是</v>
          </cell>
          <cell r="AJ1940">
            <v>13412577736</v>
          </cell>
          <cell r="AO1940">
            <v>0</v>
          </cell>
          <cell r="AR1940" t="str">
            <v>石美区</v>
          </cell>
        </row>
        <row r="1941">
          <cell r="F1941">
            <v>13416859880</v>
          </cell>
          <cell r="G1941" t="str">
            <v>13416859880</v>
          </cell>
          <cell r="H1941" t="str">
            <v>黃志海</v>
          </cell>
          <cell r="I1941" t="str">
            <v>预付费东莞住宅新装或续费680元包年，带宽4M</v>
          </cell>
          <cell r="J1941">
            <v>680</v>
          </cell>
          <cell r="K1941">
            <v>680</v>
          </cell>
          <cell r="L1941" t="str">
            <v>2009-09-29</v>
          </cell>
          <cell r="M1941">
            <v>42179</v>
          </cell>
          <cell r="N1941" t="str">
            <v>2016-06-24</v>
          </cell>
          <cell r="O1941" t="str">
            <v>2015-06-23</v>
          </cell>
          <cell r="P1941" t="str">
            <v>宽带预付费</v>
          </cell>
          <cell r="Q1941" t="str">
            <v>续费</v>
          </cell>
          <cell r="R1941" t="str">
            <v>当月充值</v>
          </cell>
          <cell r="S1941" t="str">
            <v>家庭用户</v>
          </cell>
          <cell r="T1941" t="str">
            <v>(传统)XDSL</v>
          </cell>
          <cell r="U1941" t="str">
            <v>赵妮(zhaon)</v>
          </cell>
          <cell r="V1941" t="str">
            <v>DL东莞金伦</v>
          </cell>
          <cell r="W1941" t="str">
            <v>1、常平火车站机房区，2、，3、，4、，</v>
          </cell>
          <cell r="X1941" t="str">
            <v>常平区</v>
          </cell>
          <cell r="Y1941">
            <v>0</v>
          </cell>
          <cell r="Z1941">
            <v>0</v>
          </cell>
          <cell r="AA1941" t="str">
            <v>常平区</v>
          </cell>
          <cell r="AB1941" t="str">
            <v>23</v>
          </cell>
          <cell r="AC1941">
            <v>4</v>
          </cell>
          <cell r="AD1941">
            <v>12</v>
          </cell>
          <cell r="AE1941" t="str">
            <v>否</v>
          </cell>
          <cell r="AF1941" t="str">
            <v/>
          </cell>
          <cell r="AG1941" t="str">
            <v>否</v>
          </cell>
          <cell r="AH1941" t="str">
            <v>续本月</v>
          </cell>
          <cell r="AI1941" t="str">
            <v>否</v>
          </cell>
          <cell r="AO1941">
            <v>0</v>
          </cell>
          <cell r="AR1941" t="str">
            <v>石美区</v>
          </cell>
        </row>
        <row r="1942">
          <cell r="F1942">
            <v>13528503011</v>
          </cell>
          <cell r="G1942" t="str">
            <v>13528503011</v>
          </cell>
          <cell r="H1942" t="str">
            <v>陈向荣</v>
          </cell>
          <cell r="I1942" t="str">
            <v>预付费东莞住宅新装或续费400元包半年，带宽4M</v>
          </cell>
          <cell r="J1942">
            <v>400</v>
          </cell>
          <cell r="K1942">
            <v>400</v>
          </cell>
          <cell r="L1942" t="str">
            <v>2010-04-16</v>
          </cell>
          <cell r="M1942">
            <v>42201</v>
          </cell>
          <cell r="N1942" t="str">
            <v>2016-01-16</v>
          </cell>
          <cell r="O1942" t="str">
            <v>2015-06-22</v>
          </cell>
          <cell r="P1942" t="str">
            <v>宽带预付费</v>
          </cell>
          <cell r="Q1942" t="str">
            <v>续费</v>
          </cell>
          <cell r="R1942" t="str">
            <v>提前充值</v>
          </cell>
          <cell r="S1942" t="str">
            <v>家庭用户</v>
          </cell>
          <cell r="T1942" t="str">
            <v>FTTH</v>
          </cell>
          <cell r="U1942" t="str">
            <v>赵妮(zhaon)</v>
          </cell>
          <cell r="V1942" t="str">
            <v>ZX常平宋孝波</v>
          </cell>
          <cell r="W1942" t="str">
            <v>电商价值宽带营销</v>
          </cell>
          <cell r="X1942" t="str">
            <v>常平区</v>
          </cell>
          <cell r="Y1942">
            <v>0</v>
          </cell>
          <cell r="Z1942">
            <v>0</v>
          </cell>
          <cell r="AA1942" t="str">
            <v>常平区</v>
          </cell>
          <cell r="AB1942" t="str">
            <v>22</v>
          </cell>
          <cell r="AC1942">
            <v>4</v>
          </cell>
          <cell r="AD1942">
            <v>6</v>
          </cell>
          <cell r="AE1942" t="str">
            <v>是</v>
          </cell>
          <cell r="AF1942" t="str">
            <v/>
          </cell>
          <cell r="AG1942" t="str">
            <v>否</v>
          </cell>
          <cell r="AH1942" t="str">
            <v>续后期</v>
          </cell>
          <cell r="AI1942" t="str">
            <v>否</v>
          </cell>
          <cell r="AO1942">
            <v>0</v>
          </cell>
          <cell r="AR1942" t="str">
            <v>石美区</v>
          </cell>
        </row>
        <row r="1943">
          <cell r="F1943">
            <v>13713497758</v>
          </cell>
          <cell r="G1943" t="str">
            <v>13713497758</v>
          </cell>
          <cell r="H1943" t="str">
            <v>黄成昌</v>
          </cell>
          <cell r="I1943" t="str">
            <v>预付费东莞住宅新装或续费888元包年，带宽12M</v>
          </cell>
          <cell r="J1943">
            <v>888</v>
          </cell>
          <cell r="K1943">
            <v>888</v>
          </cell>
          <cell r="L1943" t="str">
            <v>2013-07-01</v>
          </cell>
          <cell r="M1943">
            <v>42186</v>
          </cell>
          <cell r="N1943" t="str">
            <v>2016-07-01</v>
          </cell>
          <cell r="O1943" t="str">
            <v>2015-06-21</v>
          </cell>
          <cell r="P1943" t="str">
            <v>宽带预付费</v>
          </cell>
          <cell r="Q1943" t="str">
            <v>续费</v>
          </cell>
          <cell r="R1943" t="str">
            <v>提前充值</v>
          </cell>
          <cell r="S1943" t="str">
            <v>家庭用户</v>
          </cell>
          <cell r="T1943" t="str">
            <v>FTTH</v>
          </cell>
          <cell r="U1943" t="str">
            <v>赵妮(zhaon)</v>
          </cell>
          <cell r="V1943" t="str">
            <v>ZY常平叶志祥（维）</v>
          </cell>
          <cell r="W1943" t="str">
            <v>1、常平火车站机房区，2、，3、，4、，</v>
          </cell>
          <cell r="X1943" t="str">
            <v>常平区</v>
          </cell>
          <cell r="Y1943">
            <v>0</v>
          </cell>
          <cell r="Z1943">
            <v>0</v>
          </cell>
          <cell r="AA1943" t="str">
            <v>常平区</v>
          </cell>
          <cell r="AB1943" t="str">
            <v>21</v>
          </cell>
          <cell r="AC1943">
            <v>12</v>
          </cell>
          <cell r="AD1943">
            <v>12</v>
          </cell>
          <cell r="AE1943" t="str">
            <v>是</v>
          </cell>
          <cell r="AF1943" t="str">
            <v/>
          </cell>
          <cell r="AG1943" t="str">
            <v>价值宽带</v>
          </cell>
          <cell r="AH1943" t="str">
            <v>续后期</v>
          </cell>
          <cell r="AI1943" t="str">
            <v>否</v>
          </cell>
          <cell r="AO1943">
            <v>0</v>
          </cell>
          <cell r="AR1943" t="str">
            <v>上江城区</v>
          </cell>
        </row>
        <row r="1944">
          <cell r="F1944">
            <v>13729952777</v>
          </cell>
          <cell r="G1944" t="str">
            <v>13729952777</v>
          </cell>
          <cell r="H1944" t="str">
            <v>张盛彬</v>
          </cell>
          <cell r="I1944" t="str">
            <v>预付费东莞住宅新装或续费888元包年，带宽12M</v>
          </cell>
          <cell r="J1944">
            <v>888</v>
          </cell>
          <cell r="K1944">
            <v>888</v>
          </cell>
          <cell r="L1944" t="str">
            <v>2014-06-15</v>
          </cell>
          <cell r="M1944">
            <v>42170</v>
          </cell>
          <cell r="N1944" t="str">
            <v>2016-06-16</v>
          </cell>
          <cell r="O1944" t="str">
            <v>2015-06-16</v>
          </cell>
          <cell r="P1944" t="str">
            <v>宽带预付费</v>
          </cell>
          <cell r="Q1944" t="str">
            <v>续费</v>
          </cell>
          <cell r="R1944" t="str">
            <v>当月充值</v>
          </cell>
          <cell r="S1944" t="str">
            <v>家庭用户</v>
          </cell>
          <cell r="T1944" t="str">
            <v>FTTH</v>
          </cell>
          <cell r="U1944" t="str">
            <v>赵妮(zhaon)</v>
          </cell>
          <cell r="V1944" t="str">
            <v>ZY常平叶志祥（维）</v>
          </cell>
          <cell r="W1944" t="str">
            <v/>
          </cell>
          <cell r="X1944" t="str">
            <v>常平区</v>
          </cell>
          <cell r="Y1944">
            <v>0</v>
          </cell>
          <cell r="Z1944">
            <v>0</v>
          </cell>
          <cell r="AA1944" t="str">
            <v>常平区</v>
          </cell>
          <cell r="AB1944" t="str">
            <v>16</v>
          </cell>
          <cell r="AC1944">
            <v>12</v>
          </cell>
          <cell r="AD1944">
            <v>12</v>
          </cell>
          <cell r="AE1944" t="str">
            <v>是</v>
          </cell>
          <cell r="AF1944" t="str">
            <v/>
          </cell>
          <cell r="AG1944" t="str">
            <v>价值宽带</v>
          </cell>
          <cell r="AH1944" t="str">
            <v>续本月</v>
          </cell>
          <cell r="AI1944" t="str">
            <v>是</v>
          </cell>
          <cell r="AJ1944">
            <v>13729952777</v>
          </cell>
          <cell r="AO1944">
            <v>0</v>
          </cell>
          <cell r="AR1944" t="str">
            <v>光润区</v>
          </cell>
        </row>
        <row r="1945">
          <cell r="F1945">
            <v>13790329948</v>
          </cell>
          <cell r="G1945" t="str">
            <v>13790329948</v>
          </cell>
          <cell r="H1945" t="str">
            <v>东莞市常平丰顺汽车维修部</v>
          </cell>
          <cell r="I1945" t="str">
            <v>东莞互联网专线续费包14个月1000元，4M（不提供MODEM）</v>
          </cell>
          <cell r="J1945">
            <v>1000</v>
          </cell>
          <cell r="K1945">
            <v>1000</v>
          </cell>
          <cell r="L1945" t="str">
            <v>2012-06-04</v>
          </cell>
          <cell r="M1945">
            <v>42159</v>
          </cell>
          <cell r="N1945" t="str">
            <v>2016-08-15</v>
          </cell>
          <cell r="O1945" t="str">
            <v>2015-06-15</v>
          </cell>
          <cell r="P1945" t="str">
            <v>专线预付费</v>
          </cell>
          <cell r="Q1945" t="str">
            <v>续费</v>
          </cell>
          <cell r="R1945" t="str">
            <v>当月充值</v>
          </cell>
          <cell r="S1945" t="str">
            <v/>
          </cell>
          <cell r="T1945" t="str">
            <v>FTTH</v>
          </cell>
          <cell r="U1945" t="str">
            <v>赵妮(zhaon)</v>
          </cell>
          <cell r="V1945" t="str">
            <v>ZX常平何晓宁</v>
          </cell>
          <cell r="W1945" t="str">
            <v>1、常平火车站机房区，2、，3、，4、，</v>
          </cell>
          <cell r="X1945" t="str">
            <v>常平区</v>
          </cell>
          <cell r="Y1945">
            <v>0</v>
          </cell>
          <cell r="Z1945">
            <v>0</v>
          </cell>
          <cell r="AA1945" t="str">
            <v>常平区</v>
          </cell>
          <cell r="AB1945" t="str">
            <v>15</v>
          </cell>
          <cell r="AC1945">
            <v>4</v>
          </cell>
          <cell r="AD1945">
            <v>14</v>
          </cell>
          <cell r="AE1945" t="str">
            <v>是</v>
          </cell>
          <cell r="AF1945" t="str">
            <v/>
          </cell>
          <cell r="AG1945" t="str">
            <v>否</v>
          </cell>
          <cell r="AH1945" t="str">
            <v>续本月</v>
          </cell>
          <cell r="AI1945" t="str">
            <v>是</v>
          </cell>
          <cell r="AK1945">
            <v>13790329948</v>
          </cell>
          <cell r="AO1945">
            <v>0</v>
          </cell>
          <cell r="AR1945" t="str">
            <v>低涌区</v>
          </cell>
        </row>
        <row r="1946">
          <cell r="F1946">
            <v>13652550130</v>
          </cell>
          <cell r="G1946" t="str">
            <v>13652550130</v>
          </cell>
          <cell r="H1946" t="str">
            <v>林海</v>
          </cell>
          <cell r="I1946" t="str">
            <v>预付费东莞住宅新装或续费888元包年，带宽12M</v>
          </cell>
          <cell r="J1946">
            <v>888</v>
          </cell>
          <cell r="K1946">
            <v>888</v>
          </cell>
          <cell r="L1946" t="str">
            <v>2012-03-20</v>
          </cell>
          <cell r="M1946">
            <v>42174</v>
          </cell>
          <cell r="N1946" t="str">
            <v>2016-06-20</v>
          </cell>
          <cell r="O1946" t="str">
            <v>2015-06-20</v>
          </cell>
          <cell r="P1946" t="str">
            <v>宽带预付费</v>
          </cell>
          <cell r="Q1946" t="str">
            <v>续费</v>
          </cell>
          <cell r="R1946" t="str">
            <v>当月充值</v>
          </cell>
          <cell r="S1946" t="str">
            <v>家庭用户</v>
          </cell>
          <cell r="T1946" t="str">
            <v>FTTH</v>
          </cell>
          <cell r="U1946" t="str">
            <v>何丽(heli)</v>
          </cell>
          <cell r="V1946" t="str">
            <v>DL东铁办公</v>
          </cell>
          <cell r="W1946" t="str">
            <v>电商价值宽带营销</v>
          </cell>
          <cell r="X1946" t="str">
            <v>大朗区</v>
          </cell>
          <cell r="Y1946">
            <v>0</v>
          </cell>
          <cell r="Z1946">
            <v>0</v>
          </cell>
          <cell r="AA1946" t="str">
            <v>大朗区</v>
          </cell>
          <cell r="AB1946" t="str">
            <v>20</v>
          </cell>
          <cell r="AC1946">
            <v>12</v>
          </cell>
          <cell r="AD1946">
            <v>12</v>
          </cell>
          <cell r="AE1946" t="str">
            <v>是</v>
          </cell>
          <cell r="AF1946" t="str">
            <v/>
          </cell>
          <cell r="AG1946" t="str">
            <v>价值宽带</v>
          </cell>
          <cell r="AH1946" t="str">
            <v>续本月</v>
          </cell>
          <cell r="AI1946" t="str">
            <v>是</v>
          </cell>
          <cell r="AJ1946">
            <v>13652550130</v>
          </cell>
          <cell r="AO1946">
            <v>0</v>
          </cell>
          <cell r="AR1946" t="str">
            <v>西联区</v>
          </cell>
        </row>
        <row r="1947">
          <cell r="F1947">
            <v>13414308210</v>
          </cell>
          <cell r="G1947" t="str">
            <v>13414308210</v>
          </cell>
          <cell r="H1947" t="str">
            <v>陈书成</v>
          </cell>
          <cell r="I1947" t="str">
            <v>预付费东莞住宅新装或续费888元包年，带宽12M</v>
          </cell>
          <cell r="J1947">
            <v>888</v>
          </cell>
          <cell r="K1947">
            <v>888</v>
          </cell>
          <cell r="L1947" t="str">
            <v>2012-06-04</v>
          </cell>
          <cell r="M1947">
            <v>42159</v>
          </cell>
          <cell r="N1947" t="str">
            <v>2016-06-22</v>
          </cell>
          <cell r="O1947" t="str">
            <v>2015-06-22</v>
          </cell>
          <cell r="P1947" t="str">
            <v>宽带预付费</v>
          </cell>
          <cell r="Q1947" t="str">
            <v>续费</v>
          </cell>
          <cell r="R1947" t="str">
            <v>往月充值</v>
          </cell>
          <cell r="S1947" t="str">
            <v>家庭用户</v>
          </cell>
          <cell r="T1947" t="str">
            <v>FTTH</v>
          </cell>
          <cell r="U1947" t="str">
            <v>尼佳(nj_dl)</v>
          </cell>
          <cell r="V1947" t="str">
            <v>ZX大朗邓轩腾</v>
          </cell>
          <cell r="W1947" t="str">
            <v>电商价值宽带营销</v>
          </cell>
          <cell r="X1947" t="str">
            <v>大朗区</v>
          </cell>
          <cell r="Y1947">
            <v>0</v>
          </cell>
          <cell r="Z1947">
            <v>0</v>
          </cell>
          <cell r="AA1947" t="str">
            <v>大朗区</v>
          </cell>
          <cell r="AB1947" t="str">
            <v>22</v>
          </cell>
          <cell r="AC1947">
            <v>12</v>
          </cell>
          <cell r="AD1947">
            <v>12</v>
          </cell>
          <cell r="AE1947" t="str">
            <v>是</v>
          </cell>
          <cell r="AF1947" t="str">
            <v/>
          </cell>
          <cell r="AG1947" t="str">
            <v>价值宽带</v>
          </cell>
          <cell r="AH1947" t="str">
            <v>续本月</v>
          </cell>
          <cell r="AI1947" t="str">
            <v>是</v>
          </cell>
          <cell r="AJ1947">
            <v>13414308210</v>
          </cell>
          <cell r="AO1947">
            <v>0</v>
          </cell>
          <cell r="AR1947" t="str">
            <v>西联区</v>
          </cell>
        </row>
        <row r="1948">
          <cell r="F1948">
            <v>15017068556</v>
          </cell>
          <cell r="G1948" t="str">
            <v>15017068556</v>
          </cell>
          <cell r="H1948" t="str">
            <v>徐燕</v>
          </cell>
          <cell r="I1948" t="str">
            <v>预付费东莞住宅新装或续费888元包年，带宽12M</v>
          </cell>
          <cell r="J1948">
            <v>888</v>
          </cell>
          <cell r="K1948">
            <v>888</v>
          </cell>
          <cell r="L1948" t="str">
            <v>2012-06-29</v>
          </cell>
          <cell r="M1948">
            <v>42184</v>
          </cell>
          <cell r="N1948" t="str">
            <v>2016-06-29</v>
          </cell>
          <cell r="O1948" t="str">
            <v>2015-06-16</v>
          </cell>
          <cell r="P1948" t="str">
            <v>宽带预付费</v>
          </cell>
          <cell r="Q1948" t="str">
            <v>续费</v>
          </cell>
          <cell r="R1948" t="str">
            <v>当月充值</v>
          </cell>
          <cell r="S1948" t="str">
            <v>家庭用户</v>
          </cell>
          <cell r="T1948" t="str">
            <v>FTTH</v>
          </cell>
          <cell r="U1948" t="str">
            <v>赵妮(zhaon)</v>
          </cell>
          <cell r="V1948" t="str">
            <v>ZX常平付森基</v>
          </cell>
          <cell r="W1948" t="str">
            <v/>
          </cell>
          <cell r="X1948" t="str">
            <v>常平区</v>
          </cell>
          <cell r="Y1948">
            <v>0</v>
          </cell>
          <cell r="Z1948">
            <v>0</v>
          </cell>
          <cell r="AA1948" t="str">
            <v>常平区</v>
          </cell>
          <cell r="AB1948" t="str">
            <v>16</v>
          </cell>
          <cell r="AC1948">
            <v>12</v>
          </cell>
          <cell r="AD1948">
            <v>12</v>
          </cell>
          <cell r="AE1948" t="str">
            <v>是</v>
          </cell>
          <cell r="AF1948" t="str">
            <v/>
          </cell>
          <cell r="AG1948" t="str">
            <v>价值宽带</v>
          </cell>
          <cell r="AH1948" t="str">
            <v>续本月</v>
          </cell>
          <cell r="AI1948" t="str">
            <v>是</v>
          </cell>
          <cell r="AJ1948">
            <v>15017068556</v>
          </cell>
          <cell r="AO1948">
            <v>0</v>
          </cell>
          <cell r="AR1948" t="str">
            <v>西联区</v>
          </cell>
        </row>
        <row r="1949">
          <cell r="F1949">
            <v>13713413688</v>
          </cell>
          <cell r="G1949" t="str">
            <v>13713413688</v>
          </cell>
          <cell r="H1949" t="str">
            <v>胡珲</v>
          </cell>
          <cell r="I1949" t="str">
            <v>预付费东莞住宅新装或续费888元包年，带宽12M</v>
          </cell>
          <cell r="J1949">
            <v>888</v>
          </cell>
          <cell r="K1949">
            <v>888</v>
          </cell>
          <cell r="L1949" t="str">
            <v>2012-06-18</v>
          </cell>
          <cell r="M1949">
            <v>42173</v>
          </cell>
          <cell r="N1949" t="str">
            <v>2016-06-19</v>
          </cell>
          <cell r="O1949" t="str">
            <v>2015-06-19</v>
          </cell>
          <cell r="P1949" t="str">
            <v>宽带预付费</v>
          </cell>
          <cell r="Q1949" t="str">
            <v>续费</v>
          </cell>
          <cell r="R1949" t="str">
            <v>往月充值</v>
          </cell>
          <cell r="S1949" t="str">
            <v>家庭用户</v>
          </cell>
          <cell r="T1949" t="str">
            <v>FTTH</v>
          </cell>
          <cell r="U1949" t="str">
            <v>尼佳(nj_dl)</v>
          </cell>
          <cell r="V1949" t="str">
            <v>ZX大朗刘运超</v>
          </cell>
          <cell r="W1949" t="str">
            <v>电商价值宽带营销</v>
          </cell>
          <cell r="X1949" t="str">
            <v>大朗区</v>
          </cell>
          <cell r="Y1949">
            <v>0</v>
          </cell>
          <cell r="Z1949">
            <v>0</v>
          </cell>
          <cell r="AA1949" t="str">
            <v>大朗区</v>
          </cell>
          <cell r="AB1949" t="str">
            <v>19</v>
          </cell>
          <cell r="AC1949">
            <v>12</v>
          </cell>
          <cell r="AD1949">
            <v>12</v>
          </cell>
          <cell r="AE1949" t="str">
            <v>是</v>
          </cell>
          <cell r="AF1949" t="str">
            <v/>
          </cell>
          <cell r="AG1949" t="str">
            <v>价值宽带</v>
          </cell>
          <cell r="AH1949" t="str">
            <v>续本月</v>
          </cell>
          <cell r="AI1949" t="str">
            <v>是</v>
          </cell>
          <cell r="AJ1949">
            <v>13713413688</v>
          </cell>
          <cell r="AO1949">
            <v>0</v>
          </cell>
          <cell r="AR1949" t="str">
            <v>西联区</v>
          </cell>
        </row>
        <row r="1950">
          <cell r="F1950">
            <v>13794903879</v>
          </cell>
          <cell r="G1950" t="str">
            <v>13794903879</v>
          </cell>
          <cell r="H1950" t="str">
            <v>徐东阳</v>
          </cell>
          <cell r="I1950" t="str">
            <v>预付费东莞住宅新装3600元包年100M（炫100）</v>
          </cell>
          <cell r="J1950">
            <v>3600</v>
          </cell>
          <cell r="K1950">
            <v>3600</v>
          </cell>
          <cell r="L1950" t="str">
            <v>2014-06-23</v>
          </cell>
          <cell r="M1950">
            <v>42178</v>
          </cell>
          <cell r="N1950" t="str">
            <v>2016-06-23</v>
          </cell>
          <cell r="O1950" t="str">
            <v>2015-06-22</v>
          </cell>
          <cell r="P1950" t="str">
            <v>宽带预付费</v>
          </cell>
          <cell r="Q1950" t="str">
            <v>续费</v>
          </cell>
          <cell r="R1950" t="str">
            <v>提前充值</v>
          </cell>
          <cell r="S1950" t="str">
            <v>家庭用户</v>
          </cell>
          <cell r="T1950" t="str">
            <v>FTTH</v>
          </cell>
          <cell r="U1950" t="str">
            <v>尼佳(nj_dl)</v>
          </cell>
          <cell r="V1950" t="str">
            <v>ZX大朗刘运超</v>
          </cell>
          <cell r="W1950" t="str">
            <v>杨涌蔡边区</v>
          </cell>
          <cell r="X1950" t="str">
            <v>大朗区</v>
          </cell>
          <cell r="Y1950">
            <v>0</v>
          </cell>
          <cell r="Z1950">
            <v>0</v>
          </cell>
          <cell r="AA1950" t="str">
            <v>大朗区</v>
          </cell>
          <cell r="AB1950" t="str">
            <v>22</v>
          </cell>
          <cell r="AC1950">
            <v>100</v>
          </cell>
          <cell r="AD1950">
            <v>12</v>
          </cell>
          <cell r="AE1950" t="str">
            <v>是</v>
          </cell>
          <cell r="AF1950" t="str">
            <v/>
          </cell>
          <cell r="AG1950" t="str">
            <v>精品宽带</v>
          </cell>
          <cell r="AH1950" t="str">
            <v>续本月</v>
          </cell>
          <cell r="AI1950" t="str">
            <v>是</v>
          </cell>
          <cell r="AJ1950">
            <v>13794903879</v>
          </cell>
          <cell r="AO1950">
            <v>0</v>
          </cell>
          <cell r="AR1950" t="str">
            <v>西联区</v>
          </cell>
        </row>
        <row r="1951">
          <cell r="F1951">
            <v>18825854416</v>
          </cell>
          <cell r="G1951" t="str">
            <v>18825854416</v>
          </cell>
          <cell r="H1951" t="str">
            <v>庞上弟</v>
          </cell>
          <cell r="I1951" t="str">
            <v>预付费东莞住宅新装或续费888元包年，带宽12M</v>
          </cell>
          <cell r="J1951">
            <v>888</v>
          </cell>
          <cell r="K1951">
            <v>888</v>
          </cell>
          <cell r="L1951" t="str">
            <v>2014-07-16</v>
          </cell>
          <cell r="M1951">
            <v>42201</v>
          </cell>
          <cell r="N1951" t="str">
            <v>2016-07-16</v>
          </cell>
          <cell r="O1951" t="str">
            <v>2015-06-17</v>
          </cell>
          <cell r="P1951" t="str">
            <v>宽带预付费</v>
          </cell>
          <cell r="Q1951" t="str">
            <v>续费</v>
          </cell>
          <cell r="R1951" t="str">
            <v>提前充值</v>
          </cell>
          <cell r="S1951" t="str">
            <v>家庭用户</v>
          </cell>
          <cell r="T1951" t="str">
            <v>FTTH</v>
          </cell>
          <cell r="U1951" t="str">
            <v>尼佳(nj_dl)</v>
          </cell>
          <cell r="V1951" t="str">
            <v>ZX大朗黄智乾</v>
          </cell>
          <cell r="W1951" t="str">
            <v>电商价值宽带营销</v>
          </cell>
          <cell r="X1951" t="str">
            <v>大朗区</v>
          </cell>
          <cell r="Y1951">
            <v>0</v>
          </cell>
          <cell r="Z1951">
            <v>0</v>
          </cell>
          <cell r="AA1951" t="str">
            <v>大朗区</v>
          </cell>
          <cell r="AB1951" t="str">
            <v>17</v>
          </cell>
          <cell r="AC1951">
            <v>12</v>
          </cell>
          <cell r="AD1951">
            <v>12</v>
          </cell>
          <cell r="AE1951" t="str">
            <v>是</v>
          </cell>
          <cell r="AF1951" t="str">
            <v/>
          </cell>
          <cell r="AG1951" t="str">
            <v>价值宽带</v>
          </cell>
          <cell r="AH1951" t="str">
            <v>续后期</v>
          </cell>
          <cell r="AI1951" t="str">
            <v>否</v>
          </cell>
          <cell r="AO1951">
            <v>0</v>
          </cell>
          <cell r="AR1951" t="str">
            <v>低涌区</v>
          </cell>
        </row>
        <row r="1952">
          <cell r="F1952">
            <v>15916787879</v>
          </cell>
          <cell r="G1952" t="str">
            <v>15916787879</v>
          </cell>
          <cell r="H1952" t="str">
            <v>何余娥</v>
          </cell>
          <cell r="I1952" t="str">
            <v>预付费东莞住宅新装或续费1408元包2年，带宽12M</v>
          </cell>
          <cell r="J1952">
            <v>1408</v>
          </cell>
          <cell r="K1952">
            <v>1408</v>
          </cell>
          <cell r="L1952" t="str">
            <v>2011-03-25</v>
          </cell>
          <cell r="M1952">
            <v>42215</v>
          </cell>
          <cell r="N1952" t="str">
            <v>2017-07-30</v>
          </cell>
          <cell r="O1952" t="str">
            <v>2015-06-17</v>
          </cell>
          <cell r="P1952" t="str">
            <v>宽带预付费</v>
          </cell>
          <cell r="Q1952" t="str">
            <v>续费</v>
          </cell>
          <cell r="R1952" t="str">
            <v>提前充值</v>
          </cell>
          <cell r="S1952" t="str">
            <v>家庭用户</v>
          </cell>
          <cell r="T1952" t="str">
            <v>FTTH</v>
          </cell>
          <cell r="U1952" t="str">
            <v>何丽(heli)</v>
          </cell>
          <cell r="V1952" t="str">
            <v>ZX大朗邓轩物</v>
          </cell>
          <cell r="W1952" t="str">
            <v>电商价值宽带营销</v>
          </cell>
          <cell r="X1952" t="str">
            <v>大朗区</v>
          </cell>
          <cell r="Y1952">
            <v>0</v>
          </cell>
          <cell r="Z1952">
            <v>0</v>
          </cell>
          <cell r="AA1952" t="str">
            <v>大朗区</v>
          </cell>
          <cell r="AB1952" t="str">
            <v>17</v>
          </cell>
          <cell r="AC1952">
            <v>12</v>
          </cell>
          <cell r="AD1952">
            <v>24</v>
          </cell>
          <cell r="AE1952" t="str">
            <v>是</v>
          </cell>
          <cell r="AF1952" t="str">
            <v/>
          </cell>
          <cell r="AG1952" t="str">
            <v>价值宽带</v>
          </cell>
          <cell r="AH1952" t="str">
            <v>续后期</v>
          </cell>
          <cell r="AI1952" t="str">
            <v>否</v>
          </cell>
          <cell r="AO1952">
            <v>0</v>
          </cell>
          <cell r="AR1952" t="str">
            <v>低涌区</v>
          </cell>
        </row>
        <row r="1953">
          <cell r="F1953">
            <v>13681108340</v>
          </cell>
          <cell r="G1953" t="str">
            <v>13681108340</v>
          </cell>
          <cell r="H1953" t="str">
            <v>陈美红</v>
          </cell>
          <cell r="I1953" t="str">
            <v>预付费东莞精品宽带新装或续费免费体验1个月，带宽10M</v>
          </cell>
          <cell r="J1953">
            <v>888</v>
          </cell>
          <cell r="K1953">
            <v>888</v>
          </cell>
          <cell r="L1953" t="str">
            <v>2013-07-23</v>
          </cell>
          <cell r="M1953">
            <v>42213</v>
          </cell>
          <cell r="N1953" t="str">
            <v>2016-08-28</v>
          </cell>
          <cell r="O1953" t="str">
            <v>2015-06-19</v>
          </cell>
          <cell r="P1953" t="str">
            <v>宽带预付费</v>
          </cell>
          <cell r="Q1953" t="str">
            <v>续费</v>
          </cell>
          <cell r="R1953" t="str">
            <v>提前充值</v>
          </cell>
          <cell r="S1953" t="str">
            <v>家庭用户</v>
          </cell>
          <cell r="T1953" t="str">
            <v>FTTH</v>
          </cell>
          <cell r="U1953" t="str">
            <v>尼佳(nj_dl)</v>
          </cell>
          <cell r="V1953" t="str">
            <v>ZX大朗刘运超</v>
          </cell>
          <cell r="W1953" t="str">
            <v>杨涌蔡边区（非）</v>
          </cell>
          <cell r="X1953" t="str">
            <v>大朗区</v>
          </cell>
          <cell r="Y1953">
            <v>0</v>
          </cell>
          <cell r="Z1953">
            <v>0</v>
          </cell>
          <cell r="AA1953" t="str">
            <v>大朗区</v>
          </cell>
          <cell r="AB1953" t="str">
            <v>19</v>
          </cell>
          <cell r="AC1953">
            <v>10</v>
          </cell>
          <cell r="AD1953">
            <v>1</v>
          </cell>
          <cell r="AE1953" t="str">
            <v>是</v>
          </cell>
          <cell r="AF1953" t="str">
            <v/>
          </cell>
          <cell r="AG1953" t="str">
            <v>价值宽带</v>
          </cell>
          <cell r="AH1953" t="str">
            <v>续后期</v>
          </cell>
          <cell r="AI1953" t="str">
            <v>否</v>
          </cell>
          <cell r="AO1953">
            <v>0</v>
          </cell>
          <cell r="AR1953" t="str">
            <v>上江城区</v>
          </cell>
        </row>
        <row r="1954">
          <cell r="F1954">
            <v>13686217879</v>
          </cell>
          <cell r="G1954" t="str">
            <v>13686217879</v>
          </cell>
          <cell r="H1954" t="str">
            <v>戚秋梅</v>
          </cell>
          <cell r="I1954" t="str">
            <v>预付费东莞住宅新装或续费888元包年，带宽12M</v>
          </cell>
          <cell r="J1954">
            <v>888</v>
          </cell>
          <cell r="K1954">
            <v>888</v>
          </cell>
          <cell r="L1954" t="str">
            <v>2012-06-28</v>
          </cell>
          <cell r="M1954">
            <v>42183</v>
          </cell>
          <cell r="N1954" t="str">
            <v>2016-06-28</v>
          </cell>
          <cell r="O1954" t="str">
            <v>2015-06-15</v>
          </cell>
          <cell r="P1954" t="str">
            <v>宽带预付费</v>
          </cell>
          <cell r="Q1954" t="str">
            <v>续费</v>
          </cell>
          <cell r="R1954" t="str">
            <v>当月充值</v>
          </cell>
          <cell r="S1954" t="str">
            <v>家庭用户</v>
          </cell>
          <cell r="T1954" t="str">
            <v>FTTH</v>
          </cell>
          <cell r="U1954" t="str">
            <v>赵妮(zhaon)</v>
          </cell>
          <cell r="V1954" t="str">
            <v>ZX常平何晓宁</v>
          </cell>
          <cell r="W1954" t="str">
            <v>1、常平火车站机房区，2、，3、，4、，</v>
          </cell>
          <cell r="X1954" t="str">
            <v>常平区</v>
          </cell>
          <cell r="Y1954">
            <v>0</v>
          </cell>
          <cell r="Z1954">
            <v>0</v>
          </cell>
          <cell r="AA1954" t="str">
            <v>常平区</v>
          </cell>
          <cell r="AB1954" t="str">
            <v>15</v>
          </cell>
          <cell r="AC1954">
            <v>12</v>
          </cell>
          <cell r="AD1954">
            <v>12</v>
          </cell>
          <cell r="AE1954" t="str">
            <v>是</v>
          </cell>
          <cell r="AF1954" t="str">
            <v/>
          </cell>
          <cell r="AG1954" t="str">
            <v>价值宽带</v>
          </cell>
          <cell r="AH1954" t="str">
            <v>续本月</v>
          </cell>
          <cell r="AI1954" t="str">
            <v>是</v>
          </cell>
          <cell r="AJ1954">
            <v>13686217879</v>
          </cell>
          <cell r="AO1954">
            <v>0</v>
          </cell>
          <cell r="AR1954" t="str">
            <v>西联区</v>
          </cell>
        </row>
        <row r="1955">
          <cell r="F1955">
            <v>15177916958</v>
          </cell>
          <cell r="G1955" t="str">
            <v>15177916958</v>
          </cell>
          <cell r="H1955" t="str">
            <v>林荣华</v>
          </cell>
          <cell r="I1955" t="str">
            <v>预付费东莞住宅新装或续费888元包年，带宽12M</v>
          </cell>
          <cell r="J1955">
            <v>888</v>
          </cell>
          <cell r="K1955">
            <v>888</v>
          </cell>
          <cell r="L1955" t="str">
            <v>2012-06-18</v>
          </cell>
          <cell r="M1955">
            <v>42173</v>
          </cell>
          <cell r="N1955" t="str">
            <v>2016-06-19</v>
          </cell>
          <cell r="O1955" t="str">
            <v>2015-06-19</v>
          </cell>
          <cell r="P1955" t="str">
            <v>宽带预付费</v>
          </cell>
          <cell r="Q1955" t="str">
            <v>续费</v>
          </cell>
          <cell r="R1955" t="str">
            <v>当月充值</v>
          </cell>
          <cell r="S1955" t="str">
            <v>家庭用户</v>
          </cell>
          <cell r="T1955" t="str">
            <v>FTTH</v>
          </cell>
          <cell r="U1955" t="str">
            <v>赵妮(zhaon)</v>
          </cell>
          <cell r="V1955" t="str">
            <v>ZX常平宋孝波</v>
          </cell>
          <cell r="W1955" t="str">
            <v/>
          </cell>
          <cell r="X1955" t="str">
            <v>常平区</v>
          </cell>
          <cell r="Y1955">
            <v>0</v>
          </cell>
          <cell r="Z1955">
            <v>0</v>
          </cell>
          <cell r="AA1955" t="str">
            <v>常平区</v>
          </cell>
          <cell r="AB1955" t="str">
            <v>19</v>
          </cell>
          <cell r="AC1955">
            <v>12</v>
          </cell>
          <cell r="AD1955">
            <v>12</v>
          </cell>
          <cell r="AE1955" t="str">
            <v>是</v>
          </cell>
          <cell r="AF1955" t="str">
            <v/>
          </cell>
          <cell r="AG1955" t="str">
            <v>价值宽带</v>
          </cell>
          <cell r="AH1955" t="str">
            <v>续本月</v>
          </cell>
          <cell r="AI1955" t="str">
            <v>是</v>
          </cell>
          <cell r="AJ1955">
            <v>15177916958</v>
          </cell>
          <cell r="AO1955">
            <v>0</v>
          </cell>
          <cell r="AR1955" t="str">
            <v>低涌区</v>
          </cell>
        </row>
        <row r="1956">
          <cell r="F1956">
            <v>13712767540</v>
          </cell>
          <cell r="G1956" t="str">
            <v>13712767540</v>
          </cell>
          <cell r="H1956" t="str">
            <v>刘永飞</v>
          </cell>
          <cell r="I1956" t="str">
            <v>预付费东莞精品宽带新装或续费免费体验1个月，带宽10M</v>
          </cell>
          <cell r="J1956">
            <v>888</v>
          </cell>
          <cell r="K1956">
            <v>888</v>
          </cell>
          <cell r="L1956" t="str">
            <v>2013-07-15</v>
          </cell>
          <cell r="M1956">
            <v>42201</v>
          </cell>
          <cell r="N1956" t="str">
            <v>2016-08-16</v>
          </cell>
          <cell r="O1956" t="str">
            <v>2015-06-17</v>
          </cell>
          <cell r="P1956" t="str">
            <v>宽带预付费</v>
          </cell>
          <cell r="Q1956" t="str">
            <v>续费</v>
          </cell>
          <cell r="R1956" t="str">
            <v>提前充值</v>
          </cell>
          <cell r="S1956" t="str">
            <v>家庭用户</v>
          </cell>
          <cell r="T1956" t="str">
            <v>FTTH</v>
          </cell>
          <cell r="U1956" t="str">
            <v>尼佳(nj_dl)</v>
          </cell>
          <cell r="V1956" t="str">
            <v>ZY大朗营业厅</v>
          </cell>
          <cell r="W1956" t="str">
            <v>电商价值宽带营销</v>
          </cell>
          <cell r="X1956" t="str">
            <v>大朗区</v>
          </cell>
          <cell r="Y1956">
            <v>0</v>
          </cell>
          <cell r="Z1956">
            <v>0</v>
          </cell>
          <cell r="AA1956" t="str">
            <v>大朗区</v>
          </cell>
          <cell r="AB1956" t="str">
            <v>17</v>
          </cell>
          <cell r="AC1956">
            <v>10</v>
          </cell>
          <cell r="AD1956">
            <v>1</v>
          </cell>
          <cell r="AE1956" t="str">
            <v>是</v>
          </cell>
          <cell r="AF1956" t="str">
            <v/>
          </cell>
          <cell r="AG1956" t="str">
            <v>价值宽带</v>
          </cell>
          <cell r="AH1956" t="str">
            <v>续后期</v>
          </cell>
          <cell r="AI1956" t="str">
            <v>否</v>
          </cell>
          <cell r="AO1956">
            <v>0</v>
          </cell>
          <cell r="AR1956" t="str">
            <v>西联区</v>
          </cell>
        </row>
        <row r="1957">
          <cell r="F1957">
            <v>13650041885</v>
          </cell>
          <cell r="G1957" t="str">
            <v>13650041885</v>
          </cell>
          <cell r="H1957" t="str">
            <v>冯亮</v>
          </cell>
          <cell r="I1957" t="str">
            <v>预付费东莞住宅新装或续费400元包半年，带宽4M</v>
          </cell>
          <cell r="J1957">
            <v>400</v>
          </cell>
          <cell r="K1957">
            <v>400</v>
          </cell>
          <cell r="L1957" t="str">
            <v>2013-06-14</v>
          </cell>
          <cell r="M1957">
            <v>42172</v>
          </cell>
          <cell r="N1957" t="str">
            <v>2015-12-23</v>
          </cell>
          <cell r="O1957" t="str">
            <v>2015-06-23</v>
          </cell>
          <cell r="P1957" t="str">
            <v>宽带预付费</v>
          </cell>
          <cell r="Q1957" t="str">
            <v>续费</v>
          </cell>
          <cell r="R1957" t="str">
            <v>往月充值</v>
          </cell>
          <cell r="S1957" t="str">
            <v>家庭用户</v>
          </cell>
          <cell r="T1957" t="str">
            <v>FTTH</v>
          </cell>
          <cell r="U1957" t="str">
            <v>尼佳(nj_dl)</v>
          </cell>
          <cell r="V1957" t="str">
            <v>ZX大朗刘运超</v>
          </cell>
          <cell r="W1957" t="str">
            <v>杨涌蔡边区</v>
          </cell>
          <cell r="X1957" t="str">
            <v>大朗区</v>
          </cell>
          <cell r="Y1957">
            <v>0</v>
          </cell>
          <cell r="Z1957">
            <v>0</v>
          </cell>
          <cell r="AA1957" t="str">
            <v>大朗区</v>
          </cell>
          <cell r="AB1957" t="str">
            <v>23</v>
          </cell>
          <cell r="AC1957">
            <v>4</v>
          </cell>
          <cell r="AD1957">
            <v>6</v>
          </cell>
          <cell r="AE1957" t="str">
            <v>是</v>
          </cell>
          <cell r="AF1957" t="str">
            <v/>
          </cell>
          <cell r="AG1957" t="str">
            <v>否</v>
          </cell>
          <cell r="AH1957" t="str">
            <v>续本月</v>
          </cell>
          <cell r="AI1957" t="str">
            <v>是</v>
          </cell>
          <cell r="AJ1957">
            <v>13650041885</v>
          </cell>
          <cell r="AO1957">
            <v>0</v>
          </cell>
          <cell r="AR1957" t="str">
            <v>西联区</v>
          </cell>
        </row>
        <row r="1958">
          <cell r="F1958">
            <v>13652595590</v>
          </cell>
          <cell r="G1958" t="str">
            <v>13652595590</v>
          </cell>
          <cell r="H1958" t="str">
            <v>雷平元</v>
          </cell>
          <cell r="I1958" t="str">
            <v>预付费东莞住宅新装或续费1498元包年，带宽50M(独享家庭版)</v>
          </cell>
          <cell r="J1958">
            <v>1498</v>
          </cell>
          <cell r="K1958">
            <v>1498</v>
          </cell>
          <cell r="L1958" t="str">
            <v>2013-07-12</v>
          </cell>
          <cell r="M1958">
            <v>42197</v>
          </cell>
          <cell r="N1958" t="str">
            <v>2016-07-12</v>
          </cell>
          <cell r="O1958" t="str">
            <v>2015-06-18</v>
          </cell>
          <cell r="P1958" t="str">
            <v>宽带预付费</v>
          </cell>
          <cell r="Q1958" t="str">
            <v>续费</v>
          </cell>
          <cell r="R1958" t="str">
            <v>提前充值</v>
          </cell>
          <cell r="S1958" t="str">
            <v>家庭用户</v>
          </cell>
          <cell r="T1958" t="str">
            <v>FTTH</v>
          </cell>
          <cell r="U1958" t="str">
            <v>尼佳(nj_dl)</v>
          </cell>
          <cell r="V1958" t="str">
            <v>ZX大朗刘运超</v>
          </cell>
          <cell r="W1958" t="str">
            <v>1、,2、,3、，4、</v>
          </cell>
          <cell r="X1958" t="str">
            <v>大朗区</v>
          </cell>
          <cell r="Y1958">
            <v>0</v>
          </cell>
          <cell r="Z1958">
            <v>0</v>
          </cell>
          <cell r="AA1958" t="str">
            <v>大朗区</v>
          </cell>
          <cell r="AB1958" t="str">
            <v>18</v>
          </cell>
          <cell r="AC1958">
            <v>50</v>
          </cell>
          <cell r="AD1958">
            <v>12</v>
          </cell>
          <cell r="AE1958" t="str">
            <v>是</v>
          </cell>
          <cell r="AF1958" t="str">
            <v/>
          </cell>
          <cell r="AG1958" t="str">
            <v>价值宽带</v>
          </cell>
          <cell r="AH1958" t="str">
            <v>续后期</v>
          </cell>
          <cell r="AI1958" t="str">
            <v>否</v>
          </cell>
          <cell r="AO1958">
            <v>0</v>
          </cell>
          <cell r="AR1958" t="str">
            <v>低涌区</v>
          </cell>
        </row>
        <row r="1959">
          <cell r="F1959">
            <v>13728257866</v>
          </cell>
          <cell r="G1959" t="str">
            <v>13728257866</v>
          </cell>
          <cell r="H1959" t="str">
            <v>吴广艳</v>
          </cell>
          <cell r="I1959" t="str">
            <v>预付费东莞住宅新装或续费888元包年，带宽12M</v>
          </cell>
          <cell r="J1959">
            <v>888</v>
          </cell>
          <cell r="K1959">
            <v>888</v>
          </cell>
          <cell r="L1959" t="str">
            <v>2013-07-31</v>
          </cell>
          <cell r="M1959">
            <v>42216</v>
          </cell>
          <cell r="N1959" t="str">
            <v>2016-07-31</v>
          </cell>
          <cell r="O1959" t="str">
            <v>2015-06-18</v>
          </cell>
          <cell r="P1959" t="str">
            <v>宽带预付费</v>
          </cell>
          <cell r="Q1959" t="str">
            <v>续费</v>
          </cell>
          <cell r="R1959" t="str">
            <v>提前充值</v>
          </cell>
          <cell r="S1959" t="str">
            <v>家庭用户</v>
          </cell>
          <cell r="T1959" t="str">
            <v>FTTH</v>
          </cell>
          <cell r="U1959" t="str">
            <v>赵妮(zhaon)</v>
          </cell>
          <cell r="V1959" t="str">
            <v>ZX常平陈常利</v>
          </cell>
          <cell r="W1959" t="str">
            <v/>
          </cell>
          <cell r="X1959" t="str">
            <v>常平区</v>
          </cell>
          <cell r="Y1959">
            <v>0</v>
          </cell>
          <cell r="Z1959">
            <v>0</v>
          </cell>
          <cell r="AA1959" t="str">
            <v>常平区</v>
          </cell>
          <cell r="AB1959" t="str">
            <v>18</v>
          </cell>
          <cell r="AC1959">
            <v>12</v>
          </cell>
          <cell r="AD1959">
            <v>12</v>
          </cell>
          <cell r="AE1959" t="str">
            <v>是</v>
          </cell>
          <cell r="AF1959" t="str">
            <v/>
          </cell>
          <cell r="AG1959" t="str">
            <v>价值宽带</v>
          </cell>
          <cell r="AH1959" t="str">
            <v>续后期</v>
          </cell>
          <cell r="AI1959" t="str">
            <v>否</v>
          </cell>
          <cell r="AO1959">
            <v>0</v>
          </cell>
          <cell r="AR1959" t="str">
            <v>西联区</v>
          </cell>
        </row>
        <row r="1960">
          <cell r="F1960">
            <v>13416682344</v>
          </cell>
          <cell r="G1960" t="str">
            <v>13416682344</v>
          </cell>
          <cell r="H1960" t="str">
            <v>唐树安</v>
          </cell>
          <cell r="I1960" t="str">
            <v>预付费东莞住宅新装或续费888元包年，带宽12M</v>
          </cell>
          <cell r="J1960">
            <v>888</v>
          </cell>
          <cell r="K1960">
            <v>888</v>
          </cell>
          <cell r="L1960" t="str">
            <v>2013-07-21</v>
          </cell>
          <cell r="M1960">
            <v>42206</v>
          </cell>
          <cell r="N1960" t="str">
            <v>2016-07-21</v>
          </cell>
          <cell r="O1960" t="str">
            <v>2015-06-22</v>
          </cell>
          <cell r="P1960" t="str">
            <v>宽带预付费</v>
          </cell>
          <cell r="Q1960" t="str">
            <v>续费</v>
          </cell>
          <cell r="R1960" t="str">
            <v>提前充值</v>
          </cell>
          <cell r="S1960" t="str">
            <v>家庭用户</v>
          </cell>
          <cell r="T1960" t="str">
            <v>FTTH</v>
          </cell>
          <cell r="U1960" t="str">
            <v>赵妮(zhaon)</v>
          </cell>
          <cell r="V1960" t="str">
            <v>ZX常平陈常利</v>
          </cell>
          <cell r="W1960" t="str">
            <v>电商价值宽带营销</v>
          </cell>
          <cell r="X1960" t="str">
            <v>常平区</v>
          </cell>
          <cell r="Y1960">
            <v>0</v>
          </cell>
          <cell r="Z1960">
            <v>0</v>
          </cell>
          <cell r="AA1960" t="str">
            <v>常平区</v>
          </cell>
          <cell r="AB1960" t="str">
            <v>22</v>
          </cell>
          <cell r="AC1960">
            <v>12</v>
          </cell>
          <cell r="AD1960">
            <v>12</v>
          </cell>
          <cell r="AE1960" t="str">
            <v>是</v>
          </cell>
          <cell r="AF1960" t="str">
            <v/>
          </cell>
          <cell r="AG1960" t="str">
            <v>价值宽带</v>
          </cell>
          <cell r="AH1960" t="str">
            <v>续后期</v>
          </cell>
          <cell r="AI1960" t="str">
            <v>否</v>
          </cell>
          <cell r="AO1960">
            <v>0</v>
          </cell>
          <cell r="AR1960" t="str">
            <v>低涌区</v>
          </cell>
        </row>
        <row r="1961">
          <cell r="F1961">
            <v>13509846021</v>
          </cell>
          <cell r="G1961" t="str">
            <v>13509846021</v>
          </cell>
          <cell r="H1961" t="str">
            <v>东莞市常平常业五金电器制品厂</v>
          </cell>
          <cell r="I1961" t="str">
            <v>东莞互联网专线续费包14个月1600元，10M（不提供MODEM）</v>
          </cell>
          <cell r="J1961">
            <v>1600</v>
          </cell>
          <cell r="K1961">
            <v>1600</v>
          </cell>
          <cell r="L1961" t="str">
            <v>2014-07-11</v>
          </cell>
          <cell r="M1961">
            <v>42196</v>
          </cell>
          <cell r="N1961" t="str">
            <v>2016-09-11</v>
          </cell>
          <cell r="O1961" t="str">
            <v>2015-06-19</v>
          </cell>
          <cell r="P1961" t="str">
            <v>专线预付费</v>
          </cell>
          <cell r="Q1961" t="str">
            <v>续费</v>
          </cell>
          <cell r="R1961" t="str">
            <v>提前充值</v>
          </cell>
          <cell r="S1961" t="str">
            <v/>
          </cell>
          <cell r="T1961" t="str">
            <v>FTTH</v>
          </cell>
          <cell r="U1961" t="str">
            <v>赵妮(zhaon)</v>
          </cell>
          <cell r="V1961" t="str">
            <v>DL东莞金伦</v>
          </cell>
          <cell r="W1961" t="str">
            <v>1、常平白石岗机房区，2、，3、，4、，</v>
          </cell>
          <cell r="X1961" t="str">
            <v>常平区</v>
          </cell>
          <cell r="Y1961">
            <v>0</v>
          </cell>
          <cell r="Z1961">
            <v>0</v>
          </cell>
          <cell r="AA1961" t="str">
            <v>常平区</v>
          </cell>
          <cell r="AB1961" t="str">
            <v>19</v>
          </cell>
          <cell r="AC1961">
            <v>10</v>
          </cell>
          <cell r="AD1961">
            <v>14</v>
          </cell>
          <cell r="AE1961" t="str">
            <v>是</v>
          </cell>
          <cell r="AF1961" t="str">
            <v/>
          </cell>
          <cell r="AG1961" t="str">
            <v>价值宽带</v>
          </cell>
          <cell r="AH1961" t="str">
            <v>续后期</v>
          </cell>
          <cell r="AI1961" t="str">
            <v>否</v>
          </cell>
          <cell r="AO1961">
            <v>0</v>
          </cell>
          <cell r="AR1961" t="str">
            <v>光润区</v>
          </cell>
        </row>
        <row r="1962">
          <cell r="F1962">
            <v>13532777444</v>
          </cell>
          <cell r="G1962" t="str">
            <v>13532777444</v>
          </cell>
          <cell r="H1962" t="str">
            <v>杨灿挺</v>
          </cell>
          <cell r="I1962" t="str">
            <v>预付费东莞住宅新装或续费1088元包年，带宽10M</v>
          </cell>
          <cell r="J1962">
            <v>1088</v>
          </cell>
          <cell r="K1962">
            <v>1088</v>
          </cell>
          <cell r="L1962" t="str">
            <v>2014-07-09</v>
          </cell>
          <cell r="M1962">
            <v>42194</v>
          </cell>
          <cell r="N1962" t="str">
            <v>2016-07-09</v>
          </cell>
          <cell r="O1962" t="str">
            <v>2015-06-16</v>
          </cell>
          <cell r="P1962" t="str">
            <v>宽带预付费</v>
          </cell>
          <cell r="Q1962" t="str">
            <v>续费</v>
          </cell>
          <cell r="R1962" t="str">
            <v>提前充值</v>
          </cell>
          <cell r="S1962" t="str">
            <v>家庭用户</v>
          </cell>
          <cell r="T1962" t="str">
            <v>FTTH</v>
          </cell>
          <cell r="U1962" t="str">
            <v>赵妮(zhaon)</v>
          </cell>
          <cell r="V1962" t="str">
            <v>ZX常平辛芳明</v>
          </cell>
          <cell r="W1962" t="str">
            <v>1、常平白石岗机房区，2、，（非）3、，4、，</v>
          </cell>
          <cell r="X1962" t="str">
            <v>常平区</v>
          </cell>
          <cell r="Y1962">
            <v>0</v>
          </cell>
          <cell r="Z1962">
            <v>0</v>
          </cell>
          <cell r="AA1962" t="str">
            <v>常平区</v>
          </cell>
          <cell r="AB1962" t="str">
            <v>16</v>
          </cell>
          <cell r="AC1962">
            <v>10</v>
          </cell>
          <cell r="AD1962">
            <v>12</v>
          </cell>
          <cell r="AE1962" t="str">
            <v>是</v>
          </cell>
          <cell r="AF1962" t="str">
            <v/>
          </cell>
          <cell r="AG1962" t="str">
            <v>价值宽带</v>
          </cell>
          <cell r="AH1962" t="str">
            <v>续后期</v>
          </cell>
          <cell r="AI1962" t="str">
            <v>否</v>
          </cell>
          <cell r="AO1962">
            <v>0</v>
          </cell>
          <cell r="AR1962" t="str">
            <v>简沙洲区</v>
          </cell>
        </row>
        <row r="1963">
          <cell r="F1963">
            <v>13549345791</v>
          </cell>
          <cell r="G1963" t="str">
            <v>13549345791</v>
          </cell>
          <cell r="H1963" t="str">
            <v>高仕波</v>
          </cell>
          <cell r="I1963" t="str">
            <v>预付费东莞住宅新装或续费768元包年，带宽4M</v>
          </cell>
          <cell r="J1963">
            <v>768</v>
          </cell>
          <cell r="K1963">
            <v>768</v>
          </cell>
          <cell r="L1963" t="str">
            <v>2013-06-17</v>
          </cell>
          <cell r="M1963">
            <v>42172</v>
          </cell>
          <cell r="N1963" t="str">
            <v>2016-06-20</v>
          </cell>
          <cell r="O1963" t="str">
            <v>2015-06-20</v>
          </cell>
          <cell r="P1963" t="str">
            <v>宽带预付费</v>
          </cell>
          <cell r="Q1963" t="str">
            <v>续费</v>
          </cell>
          <cell r="R1963" t="str">
            <v>当月充值</v>
          </cell>
          <cell r="S1963" t="str">
            <v>家庭用户</v>
          </cell>
          <cell r="T1963" t="str">
            <v>FTTH</v>
          </cell>
          <cell r="U1963" t="str">
            <v>赵妮(zhaon)</v>
          </cell>
          <cell r="V1963" t="str">
            <v>ZX常平谢熙</v>
          </cell>
          <cell r="W1963" t="str">
            <v/>
          </cell>
          <cell r="X1963" t="str">
            <v>常平区</v>
          </cell>
          <cell r="Y1963">
            <v>0</v>
          </cell>
          <cell r="Z1963">
            <v>0</v>
          </cell>
          <cell r="AA1963" t="str">
            <v>常平区</v>
          </cell>
          <cell r="AB1963" t="str">
            <v>20</v>
          </cell>
          <cell r="AC1963">
            <v>4</v>
          </cell>
          <cell r="AD1963">
            <v>12</v>
          </cell>
          <cell r="AE1963" t="str">
            <v>是</v>
          </cell>
          <cell r="AF1963" t="str">
            <v/>
          </cell>
          <cell r="AG1963" t="str">
            <v>否</v>
          </cell>
          <cell r="AH1963" t="str">
            <v>续本月</v>
          </cell>
          <cell r="AI1963" t="str">
            <v>是</v>
          </cell>
          <cell r="AJ1963">
            <v>13549345791</v>
          </cell>
          <cell r="AO1963">
            <v>0</v>
          </cell>
          <cell r="AR1963" t="str">
            <v>三阳区</v>
          </cell>
        </row>
        <row r="1964">
          <cell r="F1964">
            <v>13620081438</v>
          </cell>
          <cell r="G1964" t="str">
            <v>13620081438</v>
          </cell>
          <cell r="H1964" t="str">
            <v>项亚欢</v>
          </cell>
          <cell r="I1964" t="str">
            <v>预付费东莞住宅新装或续费888元包年，带宽12M</v>
          </cell>
          <cell r="J1964">
            <v>888</v>
          </cell>
          <cell r="K1964">
            <v>888</v>
          </cell>
          <cell r="L1964" t="str">
            <v>2013-07-16</v>
          </cell>
          <cell r="M1964">
            <v>42201</v>
          </cell>
          <cell r="N1964" t="str">
            <v>2016-07-16</v>
          </cell>
          <cell r="O1964" t="str">
            <v>2015-06-15</v>
          </cell>
          <cell r="P1964" t="str">
            <v>宽带预付费</v>
          </cell>
          <cell r="Q1964" t="str">
            <v>续费</v>
          </cell>
          <cell r="R1964" t="str">
            <v>提前充值</v>
          </cell>
          <cell r="S1964" t="str">
            <v>家庭用户</v>
          </cell>
          <cell r="T1964" t="str">
            <v>FTTH</v>
          </cell>
          <cell r="U1964" t="str">
            <v>赵妮(zhaon)</v>
          </cell>
          <cell r="V1964" t="str">
            <v>ZX常平辛芳明</v>
          </cell>
          <cell r="W1964" t="str">
            <v/>
          </cell>
          <cell r="X1964" t="str">
            <v>常平区</v>
          </cell>
          <cell r="Y1964">
            <v>0</v>
          </cell>
          <cell r="Z1964">
            <v>0</v>
          </cell>
          <cell r="AA1964" t="str">
            <v>常平区</v>
          </cell>
          <cell r="AB1964" t="str">
            <v>15</v>
          </cell>
          <cell r="AC1964">
            <v>12</v>
          </cell>
          <cell r="AD1964">
            <v>12</v>
          </cell>
          <cell r="AE1964" t="str">
            <v>是</v>
          </cell>
          <cell r="AF1964" t="str">
            <v/>
          </cell>
          <cell r="AG1964" t="str">
            <v>价值宽带</v>
          </cell>
          <cell r="AH1964" t="str">
            <v>续后期</v>
          </cell>
          <cell r="AI1964" t="str">
            <v>否</v>
          </cell>
          <cell r="AO1964">
            <v>0</v>
          </cell>
          <cell r="AR1964" t="str">
            <v>骏景区</v>
          </cell>
        </row>
        <row r="1965">
          <cell r="F1965">
            <v>13723511325</v>
          </cell>
          <cell r="G1965" t="str">
            <v>13723511325</v>
          </cell>
          <cell r="H1965" t="str">
            <v>李金庆</v>
          </cell>
          <cell r="I1965" t="str">
            <v>预付费东莞住宅新装或续费1408元包2年，带宽12M</v>
          </cell>
          <cell r="J1965">
            <v>1408</v>
          </cell>
          <cell r="K1965">
            <v>1408</v>
          </cell>
          <cell r="L1965" t="str">
            <v>2014-06-27</v>
          </cell>
          <cell r="M1965">
            <v>42182</v>
          </cell>
          <cell r="N1965" t="str">
            <v>2017-06-27</v>
          </cell>
          <cell r="O1965" t="str">
            <v>2015-06-16</v>
          </cell>
          <cell r="P1965" t="str">
            <v>宽带预付费</v>
          </cell>
          <cell r="Q1965" t="str">
            <v>续费</v>
          </cell>
          <cell r="R1965" t="str">
            <v>当月充值</v>
          </cell>
          <cell r="S1965" t="str">
            <v>家庭用户</v>
          </cell>
          <cell r="T1965" t="str">
            <v>FTTH</v>
          </cell>
          <cell r="U1965" t="str">
            <v>赵妮(zhaon)</v>
          </cell>
          <cell r="V1965" t="str">
            <v>ZX常平谢熙</v>
          </cell>
          <cell r="W1965" t="str">
            <v>1、常平大京九机房区，2、，3、，4、，</v>
          </cell>
          <cell r="X1965" t="str">
            <v>常平区</v>
          </cell>
          <cell r="Y1965">
            <v>0</v>
          </cell>
          <cell r="Z1965">
            <v>0</v>
          </cell>
          <cell r="AA1965" t="str">
            <v>常平区</v>
          </cell>
          <cell r="AB1965" t="str">
            <v>16</v>
          </cell>
          <cell r="AC1965">
            <v>12</v>
          </cell>
          <cell r="AD1965">
            <v>24</v>
          </cell>
          <cell r="AE1965" t="str">
            <v>是</v>
          </cell>
          <cell r="AF1965" t="str">
            <v/>
          </cell>
          <cell r="AG1965" t="str">
            <v>价值宽带</v>
          </cell>
          <cell r="AH1965" t="str">
            <v>续本月</v>
          </cell>
          <cell r="AI1965" t="str">
            <v>是</v>
          </cell>
          <cell r="AJ1965">
            <v>13723511325</v>
          </cell>
          <cell r="AO1965">
            <v>0</v>
          </cell>
          <cell r="AR1965" t="str">
            <v>三阳区</v>
          </cell>
        </row>
        <row r="1966">
          <cell r="F1966">
            <v>13798860139</v>
          </cell>
          <cell r="G1966" t="str">
            <v>13798860139</v>
          </cell>
          <cell r="H1966" t="str">
            <v>肖辉</v>
          </cell>
          <cell r="I1966" t="str">
            <v>预付费东莞住宅新装或续费888元包年，带宽12M</v>
          </cell>
          <cell r="J1966">
            <v>888</v>
          </cell>
          <cell r="K1966">
            <v>888</v>
          </cell>
          <cell r="L1966" t="str">
            <v>2013-06-19</v>
          </cell>
          <cell r="M1966">
            <v>42174</v>
          </cell>
          <cell r="N1966" t="str">
            <v>2016-06-20</v>
          </cell>
          <cell r="O1966" t="str">
            <v>2015-06-20</v>
          </cell>
          <cell r="P1966" t="str">
            <v>宽带预付费</v>
          </cell>
          <cell r="Q1966" t="str">
            <v>续费</v>
          </cell>
          <cell r="R1966" t="str">
            <v>当月充值</v>
          </cell>
          <cell r="S1966" t="str">
            <v>家庭用户</v>
          </cell>
          <cell r="T1966" t="str">
            <v>FTTH</v>
          </cell>
          <cell r="U1966" t="str">
            <v>赵妮(zhaon)</v>
          </cell>
          <cell r="V1966" t="str">
            <v>ZY常平陈湘平(维)</v>
          </cell>
          <cell r="W1966" t="str">
            <v/>
          </cell>
          <cell r="X1966" t="str">
            <v>常平区</v>
          </cell>
          <cell r="Y1966">
            <v>0</v>
          </cell>
          <cell r="Z1966">
            <v>0</v>
          </cell>
          <cell r="AA1966" t="str">
            <v>常平区</v>
          </cell>
          <cell r="AB1966" t="str">
            <v>20</v>
          </cell>
          <cell r="AC1966">
            <v>12</v>
          </cell>
          <cell r="AD1966">
            <v>12</v>
          </cell>
          <cell r="AE1966" t="str">
            <v>是</v>
          </cell>
          <cell r="AF1966" t="str">
            <v/>
          </cell>
          <cell r="AG1966" t="str">
            <v>价值宽带</v>
          </cell>
          <cell r="AH1966" t="str">
            <v>续本月</v>
          </cell>
          <cell r="AI1966" t="str">
            <v>是</v>
          </cell>
          <cell r="AJ1966">
            <v>13798860139</v>
          </cell>
          <cell r="AO1966">
            <v>0</v>
          </cell>
          <cell r="AR1966" t="str">
            <v>三阳区</v>
          </cell>
        </row>
        <row r="1967">
          <cell r="F1967">
            <v>13929448423</v>
          </cell>
          <cell r="G1967" t="str">
            <v>13929448423</v>
          </cell>
          <cell r="H1967" t="str">
            <v>杨超</v>
          </cell>
          <cell r="I1967" t="str">
            <v>预付费东莞住宅新装或续费888元包年，带宽12M</v>
          </cell>
          <cell r="J1967">
            <v>888</v>
          </cell>
          <cell r="K1967">
            <v>888</v>
          </cell>
          <cell r="L1967" t="str">
            <v>2013-07-06</v>
          </cell>
          <cell r="M1967">
            <v>42191</v>
          </cell>
          <cell r="N1967" t="str">
            <v>2016-07-06</v>
          </cell>
          <cell r="O1967" t="str">
            <v>2015-06-23</v>
          </cell>
          <cell r="P1967" t="str">
            <v>宽带预付费</v>
          </cell>
          <cell r="Q1967" t="str">
            <v>续费</v>
          </cell>
          <cell r="R1967" t="str">
            <v>提前充值</v>
          </cell>
          <cell r="S1967" t="str">
            <v>家庭用户</v>
          </cell>
          <cell r="T1967" t="str">
            <v>FTTH</v>
          </cell>
          <cell r="U1967" t="str">
            <v>赵妮(zhaon)</v>
          </cell>
          <cell r="V1967" t="str">
            <v>ZX常平罗志文</v>
          </cell>
          <cell r="W1967" t="str">
            <v>1、常平东站机房区，2、，3、，4、，</v>
          </cell>
          <cell r="X1967" t="str">
            <v>常平区</v>
          </cell>
          <cell r="Y1967">
            <v>0</v>
          </cell>
          <cell r="Z1967">
            <v>0</v>
          </cell>
          <cell r="AA1967" t="str">
            <v>常平区</v>
          </cell>
          <cell r="AB1967" t="str">
            <v>23</v>
          </cell>
          <cell r="AC1967">
            <v>12</v>
          </cell>
          <cell r="AD1967">
            <v>12</v>
          </cell>
          <cell r="AE1967" t="str">
            <v>是</v>
          </cell>
          <cell r="AF1967" t="str">
            <v/>
          </cell>
          <cell r="AG1967" t="str">
            <v>价值宽带</v>
          </cell>
          <cell r="AH1967" t="str">
            <v>续后期</v>
          </cell>
          <cell r="AI1967" t="str">
            <v>否</v>
          </cell>
          <cell r="AO1967">
            <v>0</v>
          </cell>
          <cell r="AR1967" t="str">
            <v>三阳区</v>
          </cell>
        </row>
        <row r="1968">
          <cell r="F1968">
            <v>15989904216</v>
          </cell>
          <cell r="G1968" t="str">
            <v>15989904216</v>
          </cell>
          <cell r="H1968" t="str">
            <v>邱天</v>
          </cell>
          <cell r="I1968" t="str">
            <v>预付费东莞住宅新装或续费400元包半年，带宽4M</v>
          </cell>
          <cell r="J1968">
            <v>400</v>
          </cell>
          <cell r="K1968">
            <v>400</v>
          </cell>
          <cell r="L1968" t="str">
            <v>2013-06-17</v>
          </cell>
          <cell r="M1968">
            <v>42172</v>
          </cell>
          <cell r="N1968" t="str">
            <v>2015-12-19</v>
          </cell>
          <cell r="O1968" t="str">
            <v>2015-06-19</v>
          </cell>
          <cell r="P1968" t="str">
            <v>宽带预付费</v>
          </cell>
          <cell r="Q1968" t="str">
            <v>续费</v>
          </cell>
          <cell r="R1968" t="str">
            <v>往月充值</v>
          </cell>
          <cell r="S1968" t="str">
            <v>家庭用户</v>
          </cell>
          <cell r="T1968" t="str">
            <v>FTTH</v>
          </cell>
          <cell r="U1968" t="str">
            <v>赵妮(zhaon)</v>
          </cell>
          <cell r="V1968" t="str">
            <v>ZY常平邓飞伍(市场)</v>
          </cell>
          <cell r="W1968" t="str">
            <v>电商价值宽带营销</v>
          </cell>
          <cell r="X1968" t="str">
            <v>常平区</v>
          </cell>
          <cell r="Y1968">
            <v>0</v>
          </cell>
          <cell r="Z1968">
            <v>0</v>
          </cell>
          <cell r="AA1968" t="str">
            <v>常平区</v>
          </cell>
          <cell r="AB1968" t="str">
            <v>19</v>
          </cell>
          <cell r="AC1968">
            <v>4</v>
          </cell>
          <cell r="AD1968">
            <v>6</v>
          </cell>
          <cell r="AE1968" t="str">
            <v>是</v>
          </cell>
          <cell r="AF1968" t="str">
            <v/>
          </cell>
          <cell r="AG1968" t="str">
            <v>否</v>
          </cell>
          <cell r="AH1968" t="str">
            <v>续本月</v>
          </cell>
          <cell r="AI1968" t="str">
            <v>是</v>
          </cell>
          <cell r="AJ1968">
            <v>15989904216</v>
          </cell>
          <cell r="AO1968">
            <v>0</v>
          </cell>
          <cell r="AR1968" t="str">
            <v>骏景区</v>
          </cell>
        </row>
        <row r="1969">
          <cell r="F1969">
            <v>18870798702</v>
          </cell>
          <cell r="G1969" t="str">
            <v>18870798702</v>
          </cell>
          <cell r="H1969" t="str">
            <v>黄贝</v>
          </cell>
          <cell r="I1969" t="str">
            <v>预付费东莞住宅新装或续费888元包年，带宽12M</v>
          </cell>
          <cell r="J1969">
            <v>888</v>
          </cell>
          <cell r="K1969">
            <v>888</v>
          </cell>
          <cell r="L1969" t="str">
            <v>2014-07-07</v>
          </cell>
          <cell r="M1969">
            <v>42192</v>
          </cell>
          <cell r="N1969" t="str">
            <v>2016-07-07</v>
          </cell>
          <cell r="O1969" t="str">
            <v>2015-06-23</v>
          </cell>
          <cell r="P1969" t="str">
            <v>宽带预付费</v>
          </cell>
          <cell r="Q1969" t="str">
            <v>续费</v>
          </cell>
          <cell r="R1969" t="str">
            <v>提前充值</v>
          </cell>
          <cell r="S1969" t="str">
            <v>家庭用户</v>
          </cell>
          <cell r="T1969" t="str">
            <v>FTTH</v>
          </cell>
          <cell r="U1969" t="str">
            <v>赵妮(zhaon)</v>
          </cell>
          <cell r="V1969" t="str">
            <v>ZX常平罗志文</v>
          </cell>
          <cell r="W1969" t="str">
            <v>1、常平东站机房区，2、，3、，4、，</v>
          </cell>
          <cell r="X1969" t="str">
            <v>常平区</v>
          </cell>
          <cell r="Y1969">
            <v>0</v>
          </cell>
          <cell r="Z1969">
            <v>0</v>
          </cell>
          <cell r="AA1969" t="str">
            <v>常平区</v>
          </cell>
          <cell r="AB1969" t="str">
            <v>23</v>
          </cell>
          <cell r="AC1969">
            <v>12</v>
          </cell>
          <cell r="AD1969">
            <v>12</v>
          </cell>
          <cell r="AE1969" t="str">
            <v>是</v>
          </cell>
          <cell r="AF1969" t="str">
            <v/>
          </cell>
          <cell r="AG1969" t="str">
            <v>价值宽带</v>
          </cell>
          <cell r="AH1969" t="str">
            <v>续后期</v>
          </cell>
          <cell r="AI1969" t="str">
            <v>否</v>
          </cell>
          <cell r="AO1969">
            <v>0</v>
          </cell>
          <cell r="AR1969" t="str">
            <v>东力区</v>
          </cell>
        </row>
        <row r="1970">
          <cell r="F1970">
            <v>13549359916</v>
          </cell>
          <cell r="G1970" t="str">
            <v>13549359916</v>
          </cell>
          <cell r="H1970" t="str">
            <v>张银保</v>
          </cell>
          <cell r="I1970" t="str">
            <v>预付费东莞住宅新装或续费1408元包2年，带宽12M</v>
          </cell>
          <cell r="J1970">
            <v>1408</v>
          </cell>
          <cell r="K1970">
            <v>1408</v>
          </cell>
          <cell r="L1970" t="str">
            <v>2011-05-09</v>
          </cell>
          <cell r="M1970">
            <v>42195</v>
          </cell>
          <cell r="N1970" t="str">
            <v>2017-07-10</v>
          </cell>
          <cell r="O1970" t="str">
            <v>2015-06-17</v>
          </cell>
          <cell r="P1970" t="str">
            <v>宽带预付费</v>
          </cell>
          <cell r="Q1970" t="str">
            <v>续费</v>
          </cell>
          <cell r="R1970" t="str">
            <v>提前充值</v>
          </cell>
          <cell r="S1970" t="str">
            <v>家庭用户</v>
          </cell>
          <cell r="T1970" t="str">
            <v>FTTH</v>
          </cell>
          <cell r="U1970" t="str">
            <v>赵妮(zhaon)</v>
          </cell>
          <cell r="V1970" t="str">
            <v>ZX常平谢熙</v>
          </cell>
          <cell r="W1970" t="str">
            <v/>
          </cell>
          <cell r="X1970" t="str">
            <v>常平区</v>
          </cell>
          <cell r="Y1970">
            <v>0</v>
          </cell>
          <cell r="Z1970">
            <v>0</v>
          </cell>
          <cell r="AA1970" t="str">
            <v>常平区</v>
          </cell>
          <cell r="AB1970" t="str">
            <v>17</v>
          </cell>
          <cell r="AC1970">
            <v>12</v>
          </cell>
          <cell r="AD1970">
            <v>24</v>
          </cell>
          <cell r="AE1970" t="str">
            <v>是</v>
          </cell>
          <cell r="AF1970" t="str">
            <v/>
          </cell>
          <cell r="AG1970" t="str">
            <v>价值宽带</v>
          </cell>
          <cell r="AH1970" t="str">
            <v>续后期</v>
          </cell>
          <cell r="AI1970" t="str">
            <v>否</v>
          </cell>
          <cell r="AO1970">
            <v>0</v>
          </cell>
          <cell r="AR1970" t="str">
            <v>三阳区</v>
          </cell>
        </row>
        <row r="1971">
          <cell r="F1971">
            <v>13414330302</v>
          </cell>
          <cell r="G1971" t="str">
            <v>13414330302</v>
          </cell>
          <cell r="H1971" t="str">
            <v>冼金建</v>
          </cell>
          <cell r="I1971" t="str">
            <v>预付费东莞住宅新装或续费888元包年，带宽12M</v>
          </cell>
          <cell r="J1971">
            <v>888</v>
          </cell>
          <cell r="K1971">
            <v>888</v>
          </cell>
          <cell r="L1971" t="str">
            <v>2013-06-20</v>
          </cell>
          <cell r="M1971">
            <v>42175</v>
          </cell>
          <cell r="N1971" t="str">
            <v>2016-06-20</v>
          </cell>
          <cell r="O1971" t="str">
            <v>2015-06-16</v>
          </cell>
          <cell r="P1971" t="str">
            <v>宽带预付费</v>
          </cell>
          <cell r="Q1971" t="str">
            <v>续费</v>
          </cell>
          <cell r="R1971" t="str">
            <v>当月充值</v>
          </cell>
          <cell r="S1971" t="str">
            <v>家庭用户</v>
          </cell>
          <cell r="T1971" t="str">
            <v>FTTH</v>
          </cell>
          <cell r="U1971" t="str">
            <v>赵妮(zhaon)</v>
          </cell>
          <cell r="V1971" t="str">
            <v>DL东莞金伦</v>
          </cell>
          <cell r="W1971" t="str">
            <v>1、常平大京九机房区，2、，3、，4、，</v>
          </cell>
          <cell r="X1971" t="str">
            <v>常平区</v>
          </cell>
          <cell r="Y1971">
            <v>0</v>
          </cell>
          <cell r="Z1971">
            <v>0</v>
          </cell>
          <cell r="AA1971" t="str">
            <v>常平区</v>
          </cell>
          <cell r="AB1971" t="str">
            <v>16</v>
          </cell>
          <cell r="AC1971">
            <v>12</v>
          </cell>
          <cell r="AD1971">
            <v>12</v>
          </cell>
          <cell r="AE1971" t="str">
            <v>是</v>
          </cell>
          <cell r="AF1971" t="str">
            <v/>
          </cell>
          <cell r="AG1971" t="str">
            <v>价值宽带</v>
          </cell>
          <cell r="AH1971" t="str">
            <v>续本月</v>
          </cell>
          <cell r="AI1971" t="str">
            <v>是</v>
          </cell>
          <cell r="AJ1971">
            <v>13414330302</v>
          </cell>
          <cell r="AO1971">
            <v>0</v>
          </cell>
          <cell r="AR1971" t="str">
            <v>中心区</v>
          </cell>
        </row>
        <row r="1972">
          <cell r="F1972">
            <v>13686097795</v>
          </cell>
          <cell r="G1972" t="str">
            <v>13686097795</v>
          </cell>
          <cell r="H1972" t="str">
            <v>夏良平</v>
          </cell>
          <cell r="I1972" t="str">
            <v>预付费东莞住宅新装或续费888元包年，带宽12M</v>
          </cell>
          <cell r="J1972">
            <v>888</v>
          </cell>
          <cell r="K1972">
            <v>888</v>
          </cell>
          <cell r="L1972" t="str">
            <v>2012-06-27</v>
          </cell>
          <cell r="M1972">
            <v>42182</v>
          </cell>
          <cell r="N1972" t="str">
            <v>2016-06-27</v>
          </cell>
          <cell r="O1972" t="str">
            <v>2015-06-15</v>
          </cell>
          <cell r="P1972" t="str">
            <v>宽带预付费</v>
          </cell>
          <cell r="Q1972" t="str">
            <v>续费</v>
          </cell>
          <cell r="R1972" t="str">
            <v>当月充值</v>
          </cell>
          <cell r="S1972" t="str">
            <v>家庭用户</v>
          </cell>
          <cell r="T1972" t="str">
            <v>FTTH</v>
          </cell>
          <cell r="U1972" t="str">
            <v>赵妮(zhaon)</v>
          </cell>
          <cell r="V1972" t="str">
            <v>ZX常平何晓宁</v>
          </cell>
          <cell r="W1972" t="str">
            <v/>
          </cell>
          <cell r="X1972" t="str">
            <v>常平区</v>
          </cell>
          <cell r="Y1972">
            <v>0</v>
          </cell>
          <cell r="Z1972">
            <v>0</v>
          </cell>
          <cell r="AA1972" t="str">
            <v>常平区</v>
          </cell>
          <cell r="AB1972" t="str">
            <v>15</v>
          </cell>
          <cell r="AC1972">
            <v>12</v>
          </cell>
          <cell r="AD1972">
            <v>12</v>
          </cell>
          <cell r="AE1972" t="str">
            <v>是</v>
          </cell>
          <cell r="AF1972" t="str">
            <v/>
          </cell>
          <cell r="AG1972" t="str">
            <v>价值宽带</v>
          </cell>
          <cell r="AH1972" t="str">
            <v>续本月</v>
          </cell>
          <cell r="AI1972" t="str">
            <v>是</v>
          </cell>
          <cell r="AJ1972">
            <v>13686097795</v>
          </cell>
          <cell r="AO1972">
            <v>0</v>
          </cell>
          <cell r="AR1972" t="str">
            <v>中心区</v>
          </cell>
        </row>
        <row r="1973">
          <cell r="F1973">
            <v>13798725582</v>
          </cell>
          <cell r="G1973" t="str">
            <v>13798725582</v>
          </cell>
          <cell r="H1973" t="str">
            <v>刘文权</v>
          </cell>
          <cell r="I1973" t="str">
            <v>预付费东莞住宅新装或续费1408元包2年，带宽12M</v>
          </cell>
          <cell r="J1973">
            <v>1408</v>
          </cell>
          <cell r="K1973">
            <v>1408</v>
          </cell>
          <cell r="L1973" t="str">
            <v>2012-03-08</v>
          </cell>
          <cell r="M1973">
            <v>42195</v>
          </cell>
          <cell r="N1973" t="str">
            <v>2017-07-10</v>
          </cell>
          <cell r="O1973" t="str">
            <v>2015-06-15</v>
          </cell>
          <cell r="P1973" t="str">
            <v>宽带预付费</v>
          </cell>
          <cell r="Q1973" t="str">
            <v>续费</v>
          </cell>
          <cell r="R1973" t="str">
            <v>提前充值</v>
          </cell>
          <cell r="S1973" t="str">
            <v>家庭用户</v>
          </cell>
          <cell r="T1973" t="str">
            <v>FTTH</v>
          </cell>
          <cell r="U1973" t="str">
            <v>赵妮(zhaon)</v>
          </cell>
          <cell r="V1973" t="str">
            <v>ZX常平谢熙</v>
          </cell>
          <cell r="W1973" t="str">
            <v>电商价值宽带营销</v>
          </cell>
          <cell r="X1973" t="str">
            <v>常平区</v>
          </cell>
          <cell r="Y1973">
            <v>0</v>
          </cell>
          <cell r="Z1973">
            <v>0</v>
          </cell>
          <cell r="AA1973" t="str">
            <v>常平区</v>
          </cell>
          <cell r="AB1973" t="str">
            <v>15</v>
          </cell>
          <cell r="AC1973">
            <v>12</v>
          </cell>
          <cell r="AD1973">
            <v>24</v>
          </cell>
          <cell r="AE1973" t="str">
            <v>是</v>
          </cell>
          <cell r="AF1973" t="str">
            <v/>
          </cell>
          <cell r="AG1973" t="str">
            <v>价值宽带</v>
          </cell>
          <cell r="AH1973" t="str">
            <v>续后期</v>
          </cell>
          <cell r="AI1973" t="str">
            <v>否</v>
          </cell>
          <cell r="AO1973">
            <v>0</v>
          </cell>
          <cell r="AR1973" t="str">
            <v>中心区</v>
          </cell>
        </row>
        <row r="1974">
          <cell r="F1974">
            <v>13798725582</v>
          </cell>
          <cell r="G1974" t="str">
            <v>13798725582</v>
          </cell>
          <cell r="H1974" t="str">
            <v>刘文权</v>
          </cell>
          <cell r="I1974" t="str">
            <v>预付费东莞住宅新装或续费1408元包2年，带宽12M</v>
          </cell>
          <cell r="J1974">
            <v>-888</v>
          </cell>
          <cell r="K1974">
            <v>-888</v>
          </cell>
          <cell r="L1974" t="str">
            <v>2012-03-08</v>
          </cell>
          <cell r="M1974">
            <v>42195</v>
          </cell>
          <cell r="N1974" t="str">
            <v>2017-07-10</v>
          </cell>
          <cell r="O1974" t="str">
            <v>2015-06-15</v>
          </cell>
          <cell r="P1974" t="str">
            <v>宽带预付费</v>
          </cell>
          <cell r="Q1974" t="str">
            <v>宽带冲正</v>
          </cell>
          <cell r="R1974" t="str">
            <v>空</v>
          </cell>
          <cell r="S1974" t="str">
            <v>家庭用户</v>
          </cell>
          <cell r="T1974" t="str">
            <v>FTTH</v>
          </cell>
          <cell r="U1974" t="str">
            <v>赵妮(zhaon)</v>
          </cell>
          <cell r="V1974" t="str">
            <v>ZX常平谢熙</v>
          </cell>
          <cell r="W1974" t="str">
            <v>电商价值宽带营销</v>
          </cell>
          <cell r="X1974" t="str">
            <v>常平区</v>
          </cell>
          <cell r="Y1974">
            <v>0</v>
          </cell>
          <cell r="Z1974">
            <v>0</v>
          </cell>
          <cell r="AA1974" t="str">
            <v>常平区</v>
          </cell>
          <cell r="AB1974" t="str">
            <v>15</v>
          </cell>
          <cell r="AC1974">
            <v>12</v>
          </cell>
          <cell r="AD1974">
            <v>24</v>
          </cell>
          <cell r="AE1974" t="str">
            <v>是</v>
          </cell>
          <cell r="AF1974" t="str">
            <v/>
          </cell>
          <cell r="AG1974" t="str">
            <v>价值宽带</v>
          </cell>
          <cell r="AH1974" t="str">
            <v>续后期</v>
          </cell>
          <cell r="AI1974" t="str">
            <v>否</v>
          </cell>
          <cell r="AO1974">
            <v>0</v>
          </cell>
          <cell r="AR1974" t="str">
            <v>中心区</v>
          </cell>
        </row>
        <row r="1975">
          <cell r="F1975">
            <v>15913792175</v>
          </cell>
          <cell r="G1975" t="str">
            <v>15913792175</v>
          </cell>
          <cell r="H1975" t="str">
            <v>东莞市鸿佳针织有限公司</v>
          </cell>
          <cell r="I1975" t="str">
            <v>东莞互联网专线续费包14个月1000元，4M（不提供MODEM）</v>
          </cell>
          <cell r="J1975">
            <v>1000</v>
          </cell>
          <cell r="K1975">
            <v>1000</v>
          </cell>
          <cell r="L1975" t="str">
            <v>2014-07-05</v>
          </cell>
          <cell r="M1975">
            <v>42190</v>
          </cell>
          <cell r="N1975" t="str">
            <v>2016-09-05</v>
          </cell>
          <cell r="O1975" t="str">
            <v>2015-06-19</v>
          </cell>
          <cell r="P1975" t="str">
            <v>专线预付费</v>
          </cell>
          <cell r="Q1975" t="str">
            <v>续费</v>
          </cell>
          <cell r="R1975" t="str">
            <v>提前充值</v>
          </cell>
          <cell r="S1975" t="str">
            <v/>
          </cell>
          <cell r="T1975" t="str">
            <v>FTTH</v>
          </cell>
          <cell r="U1975" t="str">
            <v>赵妮(zhaon)</v>
          </cell>
          <cell r="V1975" t="str">
            <v>DL东莞金伦</v>
          </cell>
          <cell r="W1975" t="str">
            <v>1、常平大京九机房区，2、，3、，4、，</v>
          </cell>
          <cell r="X1975" t="str">
            <v>常平区</v>
          </cell>
          <cell r="Y1975">
            <v>0</v>
          </cell>
          <cell r="Z1975">
            <v>0</v>
          </cell>
          <cell r="AA1975" t="str">
            <v>常平区</v>
          </cell>
          <cell r="AB1975" t="str">
            <v>19</v>
          </cell>
          <cell r="AC1975">
            <v>4</v>
          </cell>
          <cell r="AD1975">
            <v>14</v>
          </cell>
          <cell r="AE1975" t="str">
            <v>是</v>
          </cell>
          <cell r="AF1975" t="str">
            <v/>
          </cell>
          <cell r="AG1975" t="str">
            <v>否</v>
          </cell>
          <cell r="AH1975" t="str">
            <v>续后期</v>
          </cell>
          <cell r="AI1975" t="str">
            <v>否</v>
          </cell>
          <cell r="AO1975">
            <v>0</v>
          </cell>
          <cell r="AR1975" t="str">
            <v>中心区</v>
          </cell>
        </row>
        <row r="1976">
          <cell r="F1976">
            <v>13423096328</v>
          </cell>
          <cell r="G1976" t="str">
            <v>13423096328</v>
          </cell>
          <cell r="H1976" t="str">
            <v>曾欧翔</v>
          </cell>
          <cell r="I1976" t="str">
            <v>预付费东莞住宅新装或续费888元包年，带宽12M</v>
          </cell>
          <cell r="J1976">
            <v>888</v>
          </cell>
          <cell r="K1976">
            <v>888</v>
          </cell>
          <cell r="L1976" t="str">
            <v>2014-06-25</v>
          </cell>
          <cell r="M1976">
            <v>42180</v>
          </cell>
          <cell r="N1976" t="str">
            <v>2016-06-25</v>
          </cell>
          <cell r="O1976" t="str">
            <v>2015-06-20</v>
          </cell>
          <cell r="P1976" t="str">
            <v>宽带预付费</v>
          </cell>
          <cell r="Q1976" t="str">
            <v>续费</v>
          </cell>
          <cell r="R1976" t="str">
            <v>当月充值</v>
          </cell>
          <cell r="S1976" t="str">
            <v>家庭用户</v>
          </cell>
          <cell r="T1976" t="str">
            <v>FTTH</v>
          </cell>
          <cell r="U1976" t="str">
            <v>赵妮(zhaon)</v>
          </cell>
          <cell r="V1976" t="str">
            <v>ZY常平陈湘平(维)</v>
          </cell>
          <cell r="W1976" t="str">
            <v/>
          </cell>
          <cell r="X1976" t="str">
            <v>常平区</v>
          </cell>
          <cell r="Y1976">
            <v>0</v>
          </cell>
          <cell r="Z1976">
            <v>0</v>
          </cell>
          <cell r="AA1976" t="str">
            <v>常平区</v>
          </cell>
          <cell r="AB1976" t="str">
            <v>20</v>
          </cell>
          <cell r="AC1976">
            <v>12</v>
          </cell>
          <cell r="AD1976">
            <v>12</v>
          </cell>
          <cell r="AE1976" t="str">
            <v>是</v>
          </cell>
          <cell r="AF1976" t="str">
            <v/>
          </cell>
          <cell r="AG1976" t="str">
            <v>价值宽带</v>
          </cell>
          <cell r="AH1976" t="str">
            <v>续本月</v>
          </cell>
          <cell r="AI1976" t="str">
            <v>是</v>
          </cell>
          <cell r="AJ1976">
            <v>13423096328</v>
          </cell>
          <cell r="AO1976">
            <v>0</v>
          </cell>
          <cell r="AR1976" t="str">
            <v>赵林区</v>
          </cell>
        </row>
        <row r="1977">
          <cell r="F1977">
            <v>13538635576</v>
          </cell>
          <cell r="G1977" t="str">
            <v>13538635576</v>
          </cell>
          <cell r="H1977" t="str">
            <v>赵行刚</v>
          </cell>
          <cell r="I1977" t="str">
            <v>预付费东莞住宅新装或续费888元包年，带宽12M</v>
          </cell>
          <cell r="J1977">
            <v>888</v>
          </cell>
          <cell r="K1977">
            <v>888</v>
          </cell>
          <cell r="L1977" t="str">
            <v>2013-09-01</v>
          </cell>
          <cell r="M1977">
            <v>42248</v>
          </cell>
          <cell r="N1977" t="str">
            <v>2016-09-01</v>
          </cell>
          <cell r="O1977" t="str">
            <v>2015-06-18</v>
          </cell>
          <cell r="P1977" t="str">
            <v>宽带预付费</v>
          </cell>
          <cell r="Q1977" t="str">
            <v>续费</v>
          </cell>
          <cell r="R1977" t="str">
            <v>提前充值</v>
          </cell>
          <cell r="S1977" t="str">
            <v>家庭用户</v>
          </cell>
          <cell r="T1977" t="str">
            <v>FTTH</v>
          </cell>
          <cell r="U1977" t="str">
            <v>赵妮(zhaon)</v>
          </cell>
          <cell r="V1977" t="str">
            <v>ZX常平吴斌</v>
          </cell>
          <cell r="W1977" t="str">
            <v>1、常平东站机房区，2、，3、，4、，</v>
          </cell>
          <cell r="X1977" t="str">
            <v>常平区</v>
          </cell>
          <cell r="Y1977">
            <v>0</v>
          </cell>
          <cell r="Z1977">
            <v>0</v>
          </cell>
          <cell r="AA1977" t="str">
            <v>常平区</v>
          </cell>
          <cell r="AB1977" t="str">
            <v>18</v>
          </cell>
          <cell r="AC1977">
            <v>12</v>
          </cell>
          <cell r="AD1977">
            <v>12</v>
          </cell>
          <cell r="AE1977" t="str">
            <v>是</v>
          </cell>
          <cell r="AF1977" t="str">
            <v/>
          </cell>
          <cell r="AG1977" t="str">
            <v>价值宽带</v>
          </cell>
          <cell r="AH1977" t="str">
            <v>续后期</v>
          </cell>
          <cell r="AI1977" t="str">
            <v>否</v>
          </cell>
          <cell r="AO1977">
            <v>0</v>
          </cell>
          <cell r="AR1977" t="str">
            <v>银湖区</v>
          </cell>
        </row>
        <row r="1978">
          <cell r="F1978">
            <v>18825214161</v>
          </cell>
          <cell r="G1978" t="str">
            <v>18825214161</v>
          </cell>
          <cell r="H1978" t="str">
            <v>石卫攀</v>
          </cell>
          <cell r="I1978" t="str">
            <v>预付费东莞住宅新装或续费1398元包年，带宽20M</v>
          </cell>
          <cell r="J1978">
            <v>1398</v>
          </cell>
          <cell r="K1978">
            <v>1398</v>
          </cell>
          <cell r="L1978" t="str">
            <v>2013-07-01</v>
          </cell>
          <cell r="M1978">
            <v>42186</v>
          </cell>
          <cell r="N1978" t="str">
            <v>2016-07-01</v>
          </cell>
          <cell r="O1978" t="str">
            <v>2015-06-18</v>
          </cell>
          <cell r="P1978" t="str">
            <v>宽带预付费</v>
          </cell>
          <cell r="Q1978" t="str">
            <v>续费</v>
          </cell>
          <cell r="R1978" t="str">
            <v>提前充值</v>
          </cell>
          <cell r="S1978" t="str">
            <v>家庭用户</v>
          </cell>
          <cell r="T1978" t="str">
            <v>FTTH</v>
          </cell>
          <cell r="U1978" t="str">
            <v>赵妮(zhaon)</v>
          </cell>
          <cell r="V1978" t="str">
            <v>ZX常平吴斌</v>
          </cell>
          <cell r="W1978" t="str">
            <v/>
          </cell>
          <cell r="X1978" t="str">
            <v>常平区</v>
          </cell>
          <cell r="Y1978">
            <v>0</v>
          </cell>
          <cell r="Z1978">
            <v>0</v>
          </cell>
          <cell r="AA1978" t="str">
            <v>常平区</v>
          </cell>
          <cell r="AB1978" t="str">
            <v>18</v>
          </cell>
          <cell r="AC1978">
            <v>20</v>
          </cell>
          <cell r="AD1978">
            <v>12</v>
          </cell>
          <cell r="AE1978" t="str">
            <v>是</v>
          </cell>
          <cell r="AF1978" t="str">
            <v/>
          </cell>
          <cell r="AG1978" t="str">
            <v>价值宽带</v>
          </cell>
          <cell r="AH1978" t="str">
            <v>续后期</v>
          </cell>
          <cell r="AI1978" t="str">
            <v>否</v>
          </cell>
          <cell r="AO1978">
            <v>0</v>
          </cell>
          <cell r="AR1978" t="str">
            <v>赵林区</v>
          </cell>
        </row>
        <row r="1979">
          <cell r="F1979">
            <v>13416828765</v>
          </cell>
          <cell r="G1979" t="str">
            <v>13416828765</v>
          </cell>
          <cell r="H1979" t="str">
            <v>罗小文</v>
          </cell>
          <cell r="I1979" t="str">
            <v>预付费东莞住宅新装或续费888元包年，带宽12M</v>
          </cell>
          <cell r="J1979">
            <v>-680</v>
          </cell>
          <cell r="K1979">
            <v>-680</v>
          </cell>
          <cell r="L1979" t="str">
            <v>2010-01-31</v>
          </cell>
          <cell r="M1979">
            <v>42173</v>
          </cell>
          <cell r="N1979" t="str">
            <v>2016-06-18</v>
          </cell>
          <cell r="O1979" t="str">
            <v>2015-06-16</v>
          </cell>
          <cell r="P1979" t="str">
            <v>宽带预付费</v>
          </cell>
          <cell r="Q1979" t="str">
            <v>宽带冲正</v>
          </cell>
          <cell r="R1979" t="str">
            <v>空</v>
          </cell>
          <cell r="S1979" t="str">
            <v>家庭用户</v>
          </cell>
          <cell r="T1979" t="str">
            <v>FTTH</v>
          </cell>
          <cell r="U1979" t="str">
            <v>赵妮(zhaon)</v>
          </cell>
          <cell r="V1979" t="str">
            <v>ZX常平吴斌</v>
          </cell>
          <cell r="W1979" t="str">
            <v/>
          </cell>
          <cell r="X1979" t="str">
            <v>常平区</v>
          </cell>
          <cell r="Y1979">
            <v>0</v>
          </cell>
          <cell r="Z1979">
            <v>0</v>
          </cell>
          <cell r="AA1979" t="str">
            <v>常平区</v>
          </cell>
          <cell r="AB1979" t="str">
            <v>16</v>
          </cell>
          <cell r="AC1979">
            <v>12</v>
          </cell>
          <cell r="AD1979">
            <v>12</v>
          </cell>
          <cell r="AE1979" t="str">
            <v>是</v>
          </cell>
          <cell r="AF1979" t="str">
            <v/>
          </cell>
          <cell r="AG1979" t="str">
            <v>价值宽带</v>
          </cell>
          <cell r="AH1979" t="str">
            <v>续本月</v>
          </cell>
          <cell r="AI1979" t="str">
            <v>是</v>
          </cell>
          <cell r="AO1979">
            <v>0</v>
          </cell>
          <cell r="AR1979" t="str">
            <v>赵林区</v>
          </cell>
        </row>
        <row r="1980">
          <cell r="F1980">
            <v>13416828765</v>
          </cell>
          <cell r="G1980" t="str">
            <v>13416828765</v>
          </cell>
          <cell r="H1980" t="str">
            <v>罗小文</v>
          </cell>
          <cell r="I1980" t="str">
            <v>预付费东莞住宅新装或续费888元包年，带宽12M</v>
          </cell>
          <cell r="J1980">
            <v>888</v>
          </cell>
          <cell r="K1980">
            <v>888</v>
          </cell>
          <cell r="L1980" t="str">
            <v>2010-01-31</v>
          </cell>
          <cell r="M1980">
            <v>42173</v>
          </cell>
          <cell r="N1980" t="str">
            <v>2016-06-18</v>
          </cell>
          <cell r="O1980" t="str">
            <v>2015-06-16</v>
          </cell>
          <cell r="P1980" t="str">
            <v>宽带预付费</v>
          </cell>
          <cell r="Q1980" t="str">
            <v>续费</v>
          </cell>
          <cell r="R1980" t="str">
            <v>当月充值</v>
          </cell>
          <cell r="S1980" t="str">
            <v>家庭用户</v>
          </cell>
          <cell r="T1980" t="str">
            <v>FTTH</v>
          </cell>
          <cell r="U1980" t="str">
            <v>赵妮(zhaon)</v>
          </cell>
          <cell r="V1980" t="str">
            <v>ZX常平吴斌</v>
          </cell>
          <cell r="W1980" t="str">
            <v/>
          </cell>
          <cell r="X1980" t="str">
            <v>常平区</v>
          </cell>
          <cell r="Y1980">
            <v>0</v>
          </cell>
          <cell r="Z1980">
            <v>0</v>
          </cell>
          <cell r="AA1980" t="str">
            <v>常平区</v>
          </cell>
          <cell r="AB1980" t="str">
            <v>16</v>
          </cell>
          <cell r="AC1980">
            <v>12</v>
          </cell>
          <cell r="AD1980">
            <v>12</v>
          </cell>
          <cell r="AE1980" t="str">
            <v>是</v>
          </cell>
          <cell r="AF1980" t="str">
            <v/>
          </cell>
          <cell r="AG1980" t="str">
            <v>价值宽带</v>
          </cell>
          <cell r="AH1980" t="str">
            <v>续本月</v>
          </cell>
          <cell r="AI1980" t="str">
            <v>是</v>
          </cell>
          <cell r="AO1980">
            <v>0</v>
          </cell>
          <cell r="AR1980" t="str">
            <v>赵林区</v>
          </cell>
        </row>
        <row r="1981">
          <cell r="F1981">
            <v>13424835212</v>
          </cell>
          <cell r="G1981" t="str">
            <v>13424835212</v>
          </cell>
          <cell r="H1981" t="str">
            <v>覃海波</v>
          </cell>
          <cell r="I1981" t="str">
            <v>预付费东莞住宅新装或续费888元包年，带宽12M</v>
          </cell>
          <cell r="J1981">
            <v>888</v>
          </cell>
          <cell r="K1981">
            <v>888</v>
          </cell>
          <cell r="L1981" t="str">
            <v>2012-01-17</v>
          </cell>
          <cell r="M1981">
            <v>42240</v>
          </cell>
          <cell r="N1981" t="str">
            <v>2016-08-24</v>
          </cell>
          <cell r="O1981" t="str">
            <v>2015-06-15</v>
          </cell>
          <cell r="P1981" t="str">
            <v>宽带预付费</v>
          </cell>
          <cell r="Q1981" t="str">
            <v>续费</v>
          </cell>
          <cell r="R1981" t="str">
            <v>提前充值</v>
          </cell>
          <cell r="S1981" t="str">
            <v>家庭用户</v>
          </cell>
          <cell r="T1981" t="str">
            <v>FTTH</v>
          </cell>
          <cell r="U1981" t="str">
            <v>赵妮(zhaon)</v>
          </cell>
          <cell r="V1981" t="str">
            <v>ZX常平吴斌</v>
          </cell>
          <cell r="W1981" t="str">
            <v/>
          </cell>
          <cell r="X1981" t="str">
            <v>常平区</v>
          </cell>
          <cell r="Y1981">
            <v>0</v>
          </cell>
          <cell r="Z1981">
            <v>0</v>
          </cell>
          <cell r="AA1981" t="str">
            <v>常平区</v>
          </cell>
          <cell r="AB1981" t="str">
            <v>15</v>
          </cell>
          <cell r="AC1981">
            <v>12</v>
          </cell>
          <cell r="AD1981">
            <v>12</v>
          </cell>
          <cell r="AE1981" t="str">
            <v>是</v>
          </cell>
          <cell r="AF1981" t="str">
            <v/>
          </cell>
          <cell r="AG1981" t="str">
            <v>价值宽带</v>
          </cell>
          <cell r="AH1981" t="str">
            <v>续后期</v>
          </cell>
          <cell r="AI1981" t="str">
            <v>否</v>
          </cell>
          <cell r="AO1981">
            <v>0</v>
          </cell>
          <cell r="AR1981" t="str">
            <v>赵林区</v>
          </cell>
        </row>
        <row r="1982">
          <cell r="F1982">
            <v>13544618731</v>
          </cell>
          <cell r="G1982" t="str">
            <v>13544618731</v>
          </cell>
          <cell r="H1982" t="str">
            <v>胡强</v>
          </cell>
          <cell r="I1982" t="str">
            <v>预付费东莞住宅新装或续费888元包年，带宽12M</v>
          </cell>
          <cell r="J1982">
            <v>888</v>
          </cell>
          <cell r="K1982">
            <v>888</v>
          </cell>
          <cell r="L1982" t="str">
            <v>2013-06-20</v>
          </cell>
          <cell r="M1982">
            <v>42175</v>
          </cell>
          <cell r="N1982" t="str">
            <v>2016-06-20</v>
          </cell>
          <cell r="O1982" t="str">
            <v>2015-06-15</v>
          </cell>
          <cell r="P1982" t="str">
            <v>宽带预付费</v>
          </cell>
          <cell r="Q1982" t="str">
            <v>续费</v>
          </cell>
          <cell r="R1982" t="str">
            <v>当月充值</v>
          </cell>
          <cell r="S1982" t="str">
            <v>家庭用户</v>
          </cell>
          <cell r="T1982" t="str">
            <v>FTTH</v>
          </cell>
          <cell r="U1982" t="str">
            <v>赵妮(zhaon)</v>
          </cell>
          <cell r="V1982" t="str">
            <v>ZX常平吴斌</v>
          </cell>
          <cell r="W1982" t="str">
            <v/>
          </cell>
          <cell r="X1982" t="str">
            <v>常平区</v>
          </cell>
          <cell r="Y1982">
            <v>0</v>
          </cell>
          <cell r="Z1982">
            <v>0</v>
          </cell>
          <cell r="AA1982" t="str">
            <v>常平区</v>
          </cell>
          <cell r="AB1982" t="str">
            <v>15</v>
          </cell>
          <cell r="AC1982">
            <v>12</v>
          </cell>
          <cell r="AD1982">
            <v>12</v>
          </cell>
          <cell r="AE1982" t="str">
            <v>是</v>
          </cell>
          <cell r="AF1982" t="str">
            <v/>
          </cell>
          <cell r="AG1982" t="str">
            <v>价值宽带</v>
          </cell>
          <cell r="AH1982" t="str">
            <v>续本月</v>
          </cell>
          <cell r="AI1982" t="str">
            <v>是</v>
          </cell>
          <cell r="AJ1982">
            <v>13544618731</v>
          </cell>
          <cell r="AO1982">
            <v>0</v>
          </cell>
          <cell r="AR1982" t="str">
            <v>银湖区</v>
          </cell>
        </row>
        <row r="1983">
          <cell r="F1983">
            <v>13712480469</v>
          </cell>
          <cell r="G1983" t="str">
            <v>13712480469</v>
          </cell>
          <cell r="H1983" t="str">
            <v>杨光途</v>
          </cell>
          <cell r="I1983" t="str">
            <v>预付费东莞精品宽带新装或续费免费体验1个月，带宽10M</v>
          </cell>
          <cell r="J1983">
            <v>888</v>
          </cell>
          <cell r="K1983">
            <v>888</v>
          </cell>
          <cell r="L1983" t="str">
            <v>2014-07-31</v>
          </cell>
          <cell r="M1983">
            <v>42216</v>
          </cell>
          <cell r="N1983" t="str">
            <v>2016-08-31</v>
          </cell>
          <cell r="O1983" t="str">
            <v>2015-06-17</v>
          </cell>
          <cell r="P1983" t="str">
            <v>宽带预付费</v>
          </cell>
          <cell r="Q1983" t="str">
            <v>续费</v>
          </cell>
          <cell r="R1983" t="str">
            <v>提前充值</v>
          </cell>
          <cell r="S1983" t="str">
            <v>家庭用户</v>
          </cell>
          <cell r="T1983" t="str">
            <v>FTTH</v>
          </cell>
          <cell r="U1983" t="str">
            <v>蓝海兰(lanhl)</v>
          </cell>
          <cell r="V1983" t="str">
            <v>DL东铁办公</v>
          </cell>
          <cell r="W1983" t="str">
            <v>电商价值宽带营销</v>
          </cell>
          <cell r="X1983" t="str">
            <v>黄江区</v>
          </cell>
          <cell r="Y1983">
            <v>0</v>
          </cell>
          <cell r="Z1983">
            <v>0</v>
          </cell>
          <cell r="AA1983" t="str">
            <v>黄江区</v>
          </cell>
          <cell r="AB1983" t="str">
            <v>17</v>
          </cell>
          <cell r="AC1983">
            <v>10</v>
          </cell>
          <cell r="AD1983">
            <v>1</v>
          </cell>
          <cell r="AE1983" t="str">
            <v>是</v>
          </cell>
          <cell r="AF1983" t="str">
            <v/>
          </cell>
          <cell r="AG1983" t="str">
            <v>价值宽带</v>
          </cell>
          <cell r="AH1983" t="str">
            <v>续后期</v>
          </cell>
          <cell r="AI1983" t="str">
            <v>否</v>
          </cell>
          <cell r="AO1983">
            <v>0</v>
          </cell>
          <cell r="AR1983" t="str">
            <v>赵林区</v>
          </cell>
        </row>
        <row r="1984">
          <cell r="F1984">
            <v>13724403468</v>
          </cell>
          <cell r="G1984" t="str">
            <v>13724403468</v>
          </cell>
          <cell r="H1984" t="str">
            <v>陈玉珍</v>
          </cell>
          <cell r="I1984" t="str">
            <v>预付费东莞住宅新装或续费888元包年，带宽12M</v>
          </cell>
          <cell r="J1984">
            <v>888</v>
          </cell>
          <cell r="K1984">
            <v>888</v>
          </cell>
          <cell r="L1984" t="str">
            <v>2014-06-21</v>
          </cell>
          <cell r="M1984">
            <v>42176</v>
          </cell>
          <cell r="N1984" t="str">
            <v>2016-06-21</v>
          </cell>
          <cell r="O1984" t="str">
            <v>2015-06-19</v>
          </cell>
          <cell r="P1984" t="str">
            <v>宽带预付费</v>
          </cell>
          <cell r="Q1984" t="str">
            <v>续费</v>
          </cell>
          <cell r="R1984" t="str">
            <v>当月充值</v>
          </cell>
          <cell r="S1984" t="str">
            <v>家庭用户</v>
          </cell>
          <cell r="T1984" t="str">
            <v>FTTH</v>
          </cell>
          <cell r="U1984" t="str">
            <v>蓝海兰(lanhl)</v>
          </cell>
          <cell r="V1984" t="str">
            <v>DSBR黄江农军成</v>
          </cell>
          <cell r="W1984" t="str">
            <v>电商价值宽带营销</v>
          </cell>
          <cell r="X1984" t="str">
            <v>黄江区</v>
          </cell>
          <cell r="Y1984">
            <v>0</v>
          </cell>
          <cell r="Z1984">
            <v>0</v>
          </cell>
          <cell r="AA1984" t="str">
            <v>黄江区</v>
          </cell>
          <cell r="AB1984" t="str">
            <v>19</v>
          </cell>
          <cell r="AC1984">
            <v>12</v>
          </cell>
          <cell r="AD1984">
            <v>12</v>
          </cell>
          <cell r="AE1984" t="str">
            <v>是</v>
          </cell>
          <cell r="AF1984" t="str">
            <v/>
          </cell>
          <cell r="AG1984" t="str">
            <v>价值宽带</v>
          </cell>
          <cell r="AH1984" t="str">
            <v>续本月</v>
          </cell>
          <cell r="AI1984" t="str">
            <v>是</v>
          </cell>
          <cell r="AJ1984">
            <v>13724403468</v>
          </cell>
          <cell r="AO1984">
            <v>0</v>
          </cell>
          <cell r="AR1984" t="str">
            <v>银湖区</v>
          </cell>
        </row>
        <row r="1985">
          <cell r="F1985">
            <v>13829145819</v>
          </cell>
          <cell r="G1985" t="str">
            <v>13829145819</v>
          </cell>
          <cell r="H1985" t="str">
            <v>赵荣宝</v>
          </cell>
          <cell r="I1985" t="str">
            <v>预付费东莞住宅新装或续费888元包年，带宽12M</v>
          </cell>
          <cell r="J1985">
            <v>888</v>
          </cell>
          <cell r="K1985">
            <v>888</v>
          </cell>
          <cell r="L1985" t="str">
            <v>2013-07-16</v>
          </cell>
          <cell r="M1985">
            <v>42201</v>
          </cell>
          <cell r="N1985" t="str">
            <v>2016-07-16</v>
          </cell>
          <cell r="O1985" t="str">
            <v>2015-06-18</v>
          </cell>
          <cell r="P1985" t="str">
            <v>宽带预付费</v>
          </cell>
          <cell r="Q1985" t="str">
            <v>续费</v>
          </cell>
          <cell r="R1985" t="str">
            <v>提前充值</v>
          </cell>
          <cell r="S1985" t="str">
            <v>家庭用户</v>
          </cell>
          <cell r="T1985" t="str">
            <v>FTTH</v>
          </cell>
          <cell r="U1985" t="str">
            <v>蓝海兰(lanhl)</v>
          </cell>
          <cell r="V1985" t="str">
            <v>ZX黄江农军成</v>
          </cell>
          <cell r="W1985" t="str">
            <v>电商价值宽带营销</v>
          </cell>
          <cell r="X1985" t="str">
            <v>黄江区</v>
          </cell>
          <cell r="Y1985">
            <v>0</v>
          </cell>
          <cell r="Z1985">
            <v>0</v>
          </cell>
          <cell r="AA1985" t="str">
            <v>黄江区</v>
          </cell>
          <cell r="AB1985" t="str">
            <v>18</v>
          </cell>
          <cell r="AC1985">
            <v>12</v>
          </cell>
          <cell r="AD1985">
            <v>12</v>
          </cell>
          <cell r="AE1985" t="str">
            <v>是</v>
          </cell>
          <cell r="AF1985" t="str">
            <v/>
          </cell>
          <cell r="AG1985" t="str">
            <v>价值宽带</v>
          </cell>
          <cell r="AH1985" t="str">
            <v>续后期</v>
          </cell>
          <cell r="AI1985" t="str">
            <v>否</v>
          </cell>
          <cell r="AO1985">
            <v>0</v>
          </cell>
          <cell r="AR1985" t="str">
            <v>赵林区</v>
          </cell>
        </row>
        <row r="1986">
          <cell r="F1986">
            <v>18843153814</v>
          </cell>
          <cell r="G1986" t="str">
            <v>18843153814</v>
          </cell>
          <cell r="H1986" t="str">
            <v>陈建</v>
          </cell>
          <cell r="I1986" t="str">
            <v>预付费东莞住宅新装或续费680元包年，带宽4M</v>
          </cell>
          <cell r="J1986">
            <v>680</v>
          </cell>
          <cell r="K1986">
            <v>680</v>
          </cell>
          <cell r="L1986" t="str">
            <v>2013-06-07</v>
          </cell>
          <cell r="M1986">
            <v>42162</v>
          </cell>
          <cell r="N1986" t="str">
            <v>2016-06-16</v>
          </cell>
          <cell r="O1986" t="str">
            <v>2015-06-16</v>
          </cell>
          <cell r="P1986" t="str">
            <v>宽带预付费</v>
          </cell>
          <cell r="Q1986" t="str">
            <v>续费</v>
          </cell>
          <cell r="R1986" t="str">
            <v>当月充值</v>
          </cell>
          <cell r="S1986" t="str">
            <v>家庭用户</v>
          </cell>
          <cell r="T1986" t="str">
            <v>FTTH</v>
          </cell>
          <cell r="U1986" t="str">
            <v>蓝海兰(lanhl)</v>
          </cell>
          <cell r="V1986" t="str">
            <v>ZX黄江农军成</v>
          </cell>
          <cell r="W1986" t="str">
            <v>电商价值宽带营销</v>
          </cell>
          <cell r="X1986" t="str">
            <v>黄江区</v>
          </cell>
          <cell r="Y1986">
            <v>0</v>
          </cell>
          <cell r="Z1986">
            <v>0</v>
          </cell>
          <cell r="AA1986" t="str">
            <v>黄江区</v>
          </cell>
          <cell r="AB1986" t="str">
            <v>16</v>
          </cell>
          <cell r="AC1986">
            <v>4</v>
          </cell>
          <cell r="AD1986">
            <v>12</v>
          </cell>
          <cell r="AE1986" t="str">
            <v>是</v>
          </cell>
          <cell r="AF1986" t="str">
            <v/>
          </cell>
          <cell r="AG1986" t="str">
            <v>否</v>
          </cell>
          <cell r="AH1986" t="str">
            <v>续本月</v>
          </cell>
          <cell r="AI1986" t="str">
            <v>是</v>
          </cell>
          <cell r="AJ1986">
            <v>18843153814</v>
          </cell>
          <cell r="AO1986">
            <v>0</v>
          </cell>
          <cell r="AR1986" t="str">
            <v>雁田区</v>
          </cell>
        </row>
        <row r="1987">
          <cell r="F1987">
            <v>13523015697</v>
          </cell>
          <cell r="G1987" t="str">
            <v>13523015697</v>
          </cell>
          <cell r="H1987" t="str">
            <v>毛喜红</v>
          </cell>
          <cell r="I1987" t="str">
            <v>预付费东莞住宅新装或续费888元包年，带宽12M</v>
          </cell>
          <cell r="J1987">
            <v>888</v>
          </cell>
          <cell r="K1987">
            <v>888</v>
          </cell>
          <cell r="L1987" t="str">
            <v>2014-06-18</v>
          </cell>
          <cell r="M1987">
            <v>42173</v>
          </cell>
          <cell r="N1987" t="str">
            <v>2016-06-19</v>
          </cell>
          <cell r="O1987" t="str">
            <v>2015-06-19</v>
          </cell>
          <cell r="P1987" t="str">
            <v>宽带预付费</v>
          </cell>
          <cell r="Q1987" t="str">
            <v>续费</v>
          </cell>
          <cell r="R1987" t="str">
            <v>当月充值</v>
          </cell>
          <cell r="S1987" t="str">
            <v>家庭用户</v>
          </cell>
          <cell r="T1987" t="str">
            <v>FTTH</v>
          </cell>
          <cell r="U1987" t="str">
            <v>赵妮(zhaon)</v>
          </cell>
          <cell r="V1987" t="str">
            <v>ZX常平辛芳明</v>
          </cell>
          <cell r="W1987" t="str">
            <v/>
          </cell>
          <cell r="X1987" t="str">
            <v>常平区</v>
          </cell>
          <cell r="Y1987">
            <v>0</v>
          </cell>
          <cell r="Z1987">
            <v>0</v>
          </cell>
          <cell r="AA1987" t="str">
            <v>常平区</v>
          </cell>
          <cell r="AB1987" t="str">
            <v>19</v>
          </cell>
          <cell r="AC1987">
            <v>12</v>
          </cell>
          <cell r="AD1987">
            <v>12</v>
          </cell>
          <cell r="AE1987" t="str">
            <v>是</v>
          </cell>
          <cell r="AF1987" t="str">
            <v/>
          </cell>
          <cell r="AG1987" t="str">
            <v>价值宽带</v>
          </cell>
          <cell r="AH1987" t="str">
            <v>续本月</v>
          </cell>
          <cell r="AI1987" t="str">
            <v>是</v>
          </cell>
          <cell r="AJ1987">
            <v>13523015697</v>
          </cell>
          <cell r="AO1987">
            <v>0</v>
          </cell>
          <cell r="AR1987" t="str">
            <v>雁田区</v>
          </cell>
        </row>
        <row r="1988">
          <cell r="F1988">
            <v>13537151533</v>
          </cell>
          <cell r="G1988" t="str">
            <v>13537151533</v>
          </cell>
          <cell r="H1988" t="str">
            <v>丁荣伟</v>
          </cell>
          <cell r="I1988" t="str">
            <v>预付费东莞住宅新装或续费888元包年，带宽12M</v>
          </cell>
          <cell r="J1988">
            <v>888</v>
          </cell>
          <cell r="K1988">
            <v>888</v>
          </cell>
          <cell r="L1988" t="str">
            <v>2014-06-28</v>
          </cell>
          <cell r="M1988">
            <v>42183</v>
          </cell>
          <cell r="N1988" t="str">
            <v>2016-06-28</v>
          </cell>
          <cell r="O1988" t="str">
            <v>2015-06-23</v>
          </cell>
          <cell r="P1988" t="str">
            <v>宽带预付费</v>
          </cell>
          <cell r="Q1988" t="str">
            <v>续费</v>
          </cell>
          <cell r="R1988" t="str">
            <v>当月充值</v>
          </cell>
          <cell r="S1988" t="str">
            <v>家庭用户</v>
          </cell>
          <cell r="T1988" t="str">
            <v>FTTH</v>
          </cell>
          <cell r="U1988" t="str">
            <v>赵妮(zhaon)</v>
          </cell>
          <cell r="V1988" t="str">
            <v>ZX常平辛芳明</v>
          </cell>
          <cell r="W1988" t="str">
            <v>1、常平白石岗机房区，2、，3、，4、，</v>
          </cell>
          <cell r="X1988" t="str">
            <v>常平区</v>
          </cell>
          <cell r="Y1988">
            <v>0</v>
          </cell>
          <cell r="Z1988">
            <v>0</v>
          </cell>
          <cell r="AA1988" t="str">
            <v>常平区</v>
          </cell>
          <cell r="AB1988" t="str">
            <v>23</v>
          </cell>
          <cell r="AC1988">
            <v>12</v>
          </cell>
          <cell r="AD1988">
            <v>12</v>
          </cell>
          <cell r="AE1988" t="str">
            <v>是</v>
          </cell>
          <cell r="AF1988" t="str">
            <v/>
          </cell>
          <cell r="AG1988" t="str">
            <v>价值宽带</v>
          </cell>
          <cell r="AH1988" t="str">
            <v>续本月</v>
          </cell>
          <cell r="AI1988" t="str">
            <v>是</v>
          </cell>
          <cell r="AJ1988">
            <v>13537151533</v>
          </cell>
          <cell r="AO1988">
            <v>0</v>
          </cell>
          <cell r="AR1988" t="str">
            <v>银湖区</v>
          </cell>
        </row>
        <row r="1989">
          <cell r="F1989">
            <v>13650486990</v>
          </cell>
          <cell r="G1989" t="str">
            <v>13650486990</v>
          </cell>
          <cell r="H1989" t="str">
            <v>杨淑霞</v>
          </cell>
          <cell r="I1989" t="str">
            <v>预付费东莞住宅新装或续费888元包年，带宽12M</v>
          </cell>
          <cell r="J1989">
            <v>888</v>
          </cell>
          <cell r="K1989">
            <v>888</v>
          </cell>
          <cell r="L1989" t="str">
            <v>2014-06-22</v>
          </cell>
          <cell r="M1989">
            <v>42177</v>
          </cell>
          <cell r="N1989" t="str">
            <v>2016-06-22</v>
          </cell>
          <cell r="O1989" t="str">
            <v>2015-06-15</v>
          </cell>
          <cell r="P1989" t="str">
            <v>宽带预付费</v>
          </cell>
          <cell r="Q1989" t="str">
            <v>续费</v>
          </cell>
          <cell r="R1989" t="str">
            <v>当月充值</v>
          </cell>
          <cell r="S1989" t="str">
            <v>家庭用户</v>
          </cell>
          <cell r="T1989" t="str">
            <v>FTTH</v>
          </cell>
          <cell r="U1989" t="str">
            <v>赵妮(zhaon)</v>
          </cell>
          <cell r="V1989" t="str">
            <v>DL东莞金伦</v>
          </cell>
          <cell r="W1989" t="str">
            <v/>
          </cell>
          <cell r="X1989" t="str">
            <v>常平区</v>
          </cell>
          <cell r="Y1989">
            <v>0</v>
          </cell>
          <cell r="Z1989">
            <v>0</v>
          </cell>
          <cell r="AA1989" t="str">
            <v>常平区</v>
          </cell>
          <cell r="AB1989" t="str">
            <v>15</v>
          </cell>
          <cell r="AC1989">
            <v>12</v>
          </cell>
          <cell r="AD1989">
            <v>12</v>
          </cell>
          <cell r="AE1989" t="str">
            <v>是</v>
          </cell>
          <cell r="AF1989" t="str">
            <v/>
          </cell>
          <cell r="AG1989" t="str">
            <v>价值宽带</v>
          </cell>
          <cell r="AH1989" t="str">
            <v>续本月</v>
          </cell>
          <cell r="AI1989" t="str">
            <v>是</v>
          </cell>
          <cell r="AJ1989">
            <v>13650486990</v>
          </cell>
          <cell r="AO1989">
            <v>0</v>
          </cell>
          <cell r="AR1989" t="str">
            <v>荔横区</v>
          </cell>
        </row>
        <row r="1990">
          <cell r="F1990">
            <v>15814198418</v>
          </cell>
          <cell r="G1990" t="str">
            <v>15814198418</v>
          </cell>
          <cell r="H1990" t="str">
            <v>王松</v>
          </cell>
          <cell r="I1990" t="str">
            <v>预付费东莞住宅新装或续费888元包年，带宽12M</v>
          </cell>
          <cell r="J1990">
            <v>888</v>
          </cell>
          <cell r="K1990">
            <v>888</v>
          </cell>
          <cell r="L1990" t="str">
            <v>2012-02-26</v>
          </cell>
          <cell r="M1990">
            <v>42178</v>
          </cell>
          <cell r="N1990" t="str">
            <v>2016-06-23</v>
          </cell>
          <cell r="O1990" t="str">
            <v>2015-06-16</v>
          </cell>
          <cell r="P1990" t="str">
            <v>宽带预付费</v>
          </cell>
          <cell r="Q1990" t="str">
            <v>续费</v>
          </cell>
          <cell r="R1990" t="str">
            <v>当月充值</v>
          </cell>
          <cell r="S1990" t="str">
            <v>家庭用户</v>
          </cell>
          <cell r="T1990" t="str">
            <v>FTTH</v>
          </cell>
          <cell r="U1990" t="str">
            <v>赵妮(zhaon)</v>
          </cell>
          <cell r="V1990" t="str">
            <v>ZX常平辛芳明</v>
          </cell>
          <cell r="W1990" t="str">
            <v/>
          </cell>
          <cell r="X1990" t="str">
            <v>常平区</v>
          </cell>
          <cell r="Y1990">
            <v>0</v>
          </cell>
          <cell r="Z1990">
            <v>0</v>
          </cell>
          <cell r="AA1990" t="str">
            <v>常平区</v>
          </cell>
          <cell r="AB1990" t="str">
            <v>16</v>
          </cell>
          <cell r="AC1990">
            <v>12</v>
          </cell>
          <cell r="AD1990">
            <v>12</v>
          </cell>
          <cell r="AE1990" t="str">
            <v>是</v>
          </cell>
          <cell r="AF1990" t="str">
            <v/>
          </cell>
          <cell r="AG1990" t="str">
            <v>价值宽带</v>
          </cell>
          <cell r="AH1990" t="str">
            <v>续本月</v>
          </cell>
          <cell r="AI1990" t="str">
            <v>是</v>
          </cell>
          <cell r="AJ1990">
            <v>15814198418</v>
          </cell>
          <cell r="AO1990">
            <v>0</v>
          </cell>
          <cell r="AR1990" t="str">
            <v>荔横区</v>
          </cell>
        </row>
        <row r="1991">
          <cell r="F1991">
            <v>13527949889</v>
          </cell>
          <cell r="G1991" t="str">
            <v>13527949889</v>
          </cell>
          <cell r="H1991" t="str">
            <v>吴洪森</v>
          </cell>
          <cell r="I1991" t="str">
            <v>预付费东莞住宅新装或续费400元包半年，带宽4M</v>
          </cell>
          <cell r="J1991">
            <v>400</v>
          </cell>
          <cell r="K1991">
            <v>400</v>
          </cell>
          <cell r="L1991" t="str">
            <v>2012-12-14</v>
          </cell>
          <cell r="M1991">
            <v>42171</v>
          </cell>
          <cell r="N1991" t="str">
            <v>2015-12-16</v>
          </cell>
          <cell r="O1991" t="str">
            <v>2015-06-16</v>
          </cell>
          <cell r="P1991" t="str">
            <v>宽带预付费</v>
          </cell>
          <cell r="Q1991" t="str">
            <v>续费</v>
          </cell>
          <cell r="R1991" t="str">
            <v>提前充值</v>
          </cell>
          <cell r="S1991" t="str">
            <v>家庭用户</v>
          </cell>
          <cell r="T1991" t="str">
            <v>FTTH</v>
          </cell>
          <cell r="U1991" t="str">
            <v>赵妮(zhaon)</v>
          </cell>
          <cell r="V1991" t="str">
            <v>ZX常平辛芳明</v>
          </cell>
          <cell r="W1991" t="str">
            <v>1、常平白石岗机房区，2、，3、，4、，</v>
          </cell>
          <cell r="X1991" t="str">
            <v>常平区</v>
          </cell>
          <cell r="Y1991">
            <v>0</v>
          </cell>
          <cell r="Z1991">
            <v>0</v>
          </cell>
          <cell r="AA1991" t="str">
            <v>常平区</v>
          </cell>
          <cell r="AB1991" t="str">
            <v>16</v>
          </cell>
          <cell r="AC1991">
            <v>4</v>
          </cell>
          <cell r="AD1991">
            <v>6</v>
          </cell>
          <cell r="AE1991" t="str">
            <v>是</v>
          </cell>
          <cell r="AF1991" t="str">
            <v/>
          </cell>
          <cell r="AG1991" t="str">
            <v>否</v>
          </cell>
          <cell r="AH1991" t="str">
            <v>续本月</v>
          </cell>
          <cell r="AI1991" t="str">
            <v>是</v>
          </cell>
          <cell r="AJ1991">
            <v>13527949889</v>
          </cell>
          <cell r="AO1991">
            <v>0</v>
          </cell>
          <cell r="AR1991" t="str">
            <v>荔横区</v>
          </cell>
        </row>
        <row r="1992">
          <cell r="F1992">
            <v>13713362790</v>
          </cell>
          <cell r="G1992" t="str">
            <v>13713362790</v>
          </cell>
          <cell r="H1992" t="str">
            <v>刘瑞琳</v>
          </cell>
          <cell r="I1992" t="str">
            <v>预付费东莞住宅新装或续费888元包年，带宽12M</v>
          </cell>
          <cell r="J1992">
            <v>888</v>
          </cell>
          <cell r="K1992">
            <v>888</v>
          </cell>
          <cell r="L1992" t="str">
            <v>2013-03-06</v>
          </cell>
          <cell r="M1992">
            <v>42174</v>
          </cell>
          <cell r="N1992" t="str">
            <v>2016-06-23</v>
          </cell>
          <cell r="O1992" t="str">
            <v>2015-06-23</v>
          </cell>
          <cell r="P1992" t="str">
            <v>宽带预付费</v>
          </cell>
          <cell r="Q1992" t="str">
            <v>续费</v>
          </cell>
          <cell r="R1992" t="str">
            <v>当月充值</v>
          </cell>
          <cell r="S1992" t="str">
            <v>家庭用户</v>
          </cell>
          <cell r="T1992" t="str">
            <v>FTTH</v>
          </cell>
          <cell r="U1992" t="str">
            <v>赵妮(zhaon)</v>
          </cell>
          <cell r="V1992" t="str">
            <v>ZX常平辛芳明</v>
          </cell>
          <cell r="W1992" t="str">
            <v/>
          </cell>
          <cell r="X1992" t="str">
            <v>常平区</v>
          </cell>
          <cell r="Y1992">
            <v>0</v>
          </cell>
          <cell r="Z1992">
            <v>0</v>
          </cell>
          <cell r="AA1992" t="str">
            <v>常平区</v>
          </cell>
          <cell r="AB1992" t="str">
            <v>23</v>
          </cell>
          <cell r="AC1992">
            <v>12</v>
          </cell>
          <cell r="AD1992">
            <v>12</v>
          </cell>
          <cell r="AE1992" t="str">
            <v>是</v>
          </cell>
          <cell r="AF1992" t="str">
            <v/>
          </cell>
          <cell r="AG1992" t="str">
            <v>价值宽带</v>
          </cell>
          <cell r="AH1992" t="str">
            <v>续本月</v>
          </cell>
          <cell r="AI1992" t="str">
            <v>是</v>
          </cell>
          <cell r="AJ1992">
            <v>13713362790</v>
          </cell>
          <cell r="AO1992">
            <v>0</v>
          </cell>
          <cell r="AR1992" t="str">
            <v>荔横区</v>
          </cell>
        </row>
        <row r="1993">
          <cell r="F1993">
            <v>15822507818</v>
          </cell>
          <cell r="G1993" t="str">
            <v>15822507818</v>
          </cell>
          <cell r="H1993" t="str">
            <v>程代兰</v>
          </cell>
          <cell r="I1993" t="str">
            <v>预付费东莞住宅新装或续费1408元包2年，带宽12M</v>
          </cell>
          <cell r="J1993">
            <v>1408</v>
          </cell>
          <cell r="K1993">
            <v>1408</v>
          </cell>
          <cell r="L1993" t="str">
            <v>2013-06-26</v>
          </cell>
          <cell r="M1993">
            <v>42181</v>
          </cell>
          <cell r="N1993" t="str">
            <v>2017-06-26</v>
          </cell>
          <cell r="O1993" t="str">
            <v>2015-06-16</v>
          </cell>
          <cell r="P1993" t="str">
            <v>宽带预付费</v>
          </cell>
          <cell r="Q1993" t="str">
            <v>续费</v>
          </cell>
          <cell r="R1993" t="str">
            <v>提前充值</v>
          </cell>
          <cell r="S1993" t="str">
            <v>家庭用户</v>
          </cell>
          <cell r="T1993" t="str">
            <v>FTTH</v>
          </cell>
          <cell r="U1993" t="str">
            <v>赵妮(zhaon)</v>
          </cell>
          <cell r="V1993" t="str">
            <v>ZX常平辛芳明</v>
          </cell>
          <cell r="W1993" t="str">
            <v>电商价值宽带营销</v>
          </cell>
          <cell r="X1993" t="str">
            <v>常平区</v>
          </cell>
          <cell r="Y1993">
            <v>0</v>
          </cell>
          <cell r="Z1993">
            <v>0</v>
          </cell>
          <cell r="AA1993" t="str">
            <v>常平区</v>
          </cell>
          <cell r="AB1993" t="str">
            <v>16</v>
          </cell>
          <cell r="AC1993">
            <v>12</v>
          </cell>
          <cell r="AD1993">
            <v>24</v>
          </cell>
          <cell r="AE1993" t="str">
            <v>是</v>
          </cell>
          <cell r="AF1993" t="str">
            <v/>
          </cell>
          <cell r="AG1993" t="str">
            <v>价值宽带</v>
          </cell>
          <cell r="AH1993" t="str">
            <v>续本月</v>
          </cell>
          <cell r="AI1993" t="str">
            <v>是</v>
          </cell>
          <cell r="AJ1993">
            <v>15822507818</v>
          </cell>
          <cell r="AO1993">
            <v>0</v>
          </cell>
          <cell r="AR1993" t="str">
            <v>荔横区</v>
          </cell>
        </row>
        <row r="1994">
          <cell r="F1994">
            <v>15099757112</v>
          </cell>
          <cell r="G1994" t="str">
            <v>15099757112</v>
          </cell>
          <cell r="H1994" t="str">
            <v>陈斌</v>
          </cell>
          <cell r="I1994" t="str">
            <v>预付费东莞住宅新装或续费728元包年，带宽4M</v>
          </cell>
          <cell r="J1994">
            <v>728</v>
          </cell>
          <cell r="K1994">
            <v>728</v>
          </cell>
          <cell r="L1994" t="str">
            <v>2011-07-03</v>
          </cell>
          <cell r="M1994">
            <v>42193</v>
          </cell>
          <cell r="N1994" t="str">
            <v>2016-07-08</v>
          </cell>
          <cell r="O1994" t="str">
            <v>2015-06-22</v>
          </cell>
          <cell r="P1994" t="str">
            <v>宽带预付费</v>
          </cell>
          <cell r="Q1994" t="str">
            <v>续费</v>
          </cell>
          <cell r="R1994" t="str">
            <v>提前充值</v>
          </cell>
          <cell r="S1994" t="str">
            <v>家庭用户</v>
          </cell>
          <cell r="T1994" t="str">
            <v>FTTH</v>
          </cell>
          <cell r="U1994" t="str">
            <v>统一接口东莞操作员(dg_tuis)</v>
          </cell>
          <cell r="V1994" t="str">
            <v>DSBR黄江谢文远</v>
          </cell>
          <cell r="W1994" t="str">
            <v>电商价值宽带营销</v>
          </cell>
          <cell r="X1994" t="str">
            <v>黄江区</v>
          </cell>
          <cell r="Y1994">
            <v>0</v>
          </cell>
          <cell r="Z1994">
            <v>0</v>
          </cell>
          <cell r="AA1994" t="str">
            <v>黄江区</v>
          </cell>
          <cell r="AB1994" t="str">
            <v>22</v>
          </cell>
          <cell r="AC1994">
            <v>4</v>
          </cell>
          <cell r="AD1994">
            <v>12</v>
          </cell>
          <cell r="AE1994" t="str">
            <v>是</v>
          </cell>
          <cell r="AF1994" t="str">
            <v/>
          </cell>
          <cell r="AG1994" t="str">
            <v>否</v>
          </cell>
          <cell r="AH1994" t="str">
            <v>续后期</v>
          </cell>
          <cell r="AI1994" t="str">
            <v>否</v>
          </cell>
          <cell r="AO1994">
            <v>0</v>
          </cell>
          <cell r="AR1994" t="str">
            <v>樟新区</v>
          </cell>
        </row>
        <row r="1995">
          <cell r="F1995">
            <v>13662967296</v>
          </cell>
          <cell r="G1995" t="str">
            <v>13662967296</v>
          </cell>
          <cell r="H1995" t="str">
            <v>刘凯</v>
          </cell>
          <cell r="I1995" t="str">
            <v>预付费东莞住宅新装或续费400元包半年，带宽4M</v>
          </cell>
          <cell r="J1995">
            <v>400</v>
          </cell>
          <cell r="K1995">
            <v>400</v>
          </cell>
          <cell r="L1995" t="str">
            <v>2012-12-19</v>
          </cell>
          <cell r="M1995">
            <v>42177</v>
          </cell>
          <cell r="N1995" t="str">
            <v>2015-12-23</v>
          </cell>
          <cell r="O1995" t="str">
            <v>2015-06-23</v>
          </cell>
          <cell r="P1995" t="str">
            <v>宽带预付费</v>
          </cell>
          <cell r="Q1995" t="str">
            <v>续费</v>
          </cell>
          <cell r="R1995" t="str">
            <v>当月充值</v>
          </cell>
          <cell r="S1995" t="str">
            <v>家庭用户</v>
          </cell>
          <cell r="T1995" t="str">
            <v>FTTH</v>
          </cell>
          <cell r="U1995" t="str">
            <v>蓝海兰(lanhl)</v>
          </cell>
          <cell r="V1995" t="str">
            <v>ZX黄江卢丹龙</v>
          </cell>
          <cell r="W1995" t="str">
            <v/>
          </cell>
          <cell r="X1995" t="str">
            <v>黄江区</v>
          </cell>
          <cell r="Y1995">
            <v>0</v>
          </cell>
          <cell r="Z1995">
            <v>0</v>
          </cell>
          <cell r="AA1995" t="str">
            <v>黄江区</v>
          </cell>
          <cell r="AB1995" t="str">
            <v>23</v>
          </cell>
          <cell r="AC1995">
            <v>4</v>
          </cell>
          <cell r="AD1995">
            <v>6</v>
          </cell>
          <cell r="AE1995" t="str">
            <v>是</v>
          </cell>
          <cell r="AF1995" t="str">
            <v/>
          </cell>
          <cell r="AG1995" t="str">
            <v>否</v>
          </cell>
          <cell r="AH1995" t="str">
            <v>续本月</v>
          </cell>
          <cell r="AI1995" t="str">
            <v>是</v>
          </cell>
          <cell r="AJ1995">
            <v>13662967296</v>
          </cell>
          <cell r="AO1995">
            <v>0</v>
          </cell>
          <cell r="AR1995" t="str">
            <v>三中区</v>
          </cell>
        </row>
        <row r="1996">
          <cell r="F1996">
            <v>13728302266</v>
          </cell>
          <cell r="G1996" t="str">
            <v>13728302266</v>
          </cell>
          <cell r="H1996" t="str">
            <v>瞿宏明</v>
          </cell>
          <cell r="I1996" t="str">
            <v>预付费东莞住宅新装或续费888元包年，带宽12M</v>
          </cell>
          <cell r="J1996">
            <v>888</v>
          </cell>
          <cell r="K1996">
            <v>888</v>
          </cell>
          <cell r="L1996" t="str">
            <v>2013-07-29</v>
          </cell>
          <cell r="M1996">
            <v>42214</v>
          </cell>
          <cell r="N1996" t="str">
            <v>2016-07-29</v>
          </cell>
          <cell r="O1996" t="str">
            <v>2015-06-18</v>
          </cell>
          <cell r="P1996" t="str">
            <v>宽带预付费</v>
          </cell>
          <cell r="Q1996" t="str">
            <v>续费</v>
          </cell>
          <cell r="R1996" t="str">
            <v>提前充值</v>
          </cell>
          <cell r="S1996" t="str">
            <v>家庭用户</v>
          </cell>
          <cell r="T1996" t="str">
            <v>FTTH</v>
          </cell>
          <cell r="U1996" t="str">
            <v>蓝海兰(lanhl)</v>
          </cell>
          <cell r="V1996" t="str">
            <v>ZX黄江卢丹龙</v>
          </cell>
          <cell r="W1996" t="str">
            <v>电商价值宽带营销</v>
          </cell>
          <cell r="X1996" t="str">
            <v>黄江区</v>
          </cell>
          <cell r="Y1996">
            <v>0</v>
          </cell>
          <cell r="Z1996">
            <v>0</v>
          </cell>
          <cell r="AA1996" t="str">
            <v>黄江区</v>
          </cell>
          <cell r="AB1996" t="str">
            <v>18</v>
          </cell>
          <cell r="AC1996">
            <v>12</v>
          </cell>
          <cell r="AD1996">
            <v>12</v>
          </cell>
          <cell r="AE1996" t="str">
            <v>是</v>
          </cell>
          <cell r="AF1996" t="str">
            <v/>
          </cell>
          <cell r="AG1996" t="str">
            <v>价值宽带</v>
          </cell>
          <cell r="AH1996" t="str">
            <v>续后期</v>
          </cell>
          <cell r="AI1996" t="str">
            <v>否</v>
          </cell>
          <cell r="AO1996">
            <v>0</v>
          </cell>
          <cell r="AR1996" t="str">
            <v>三中区</v>
          </cell>
        </row>
        <row r="1997">
          <cell r="F1997">
            <v>13859720923</v>
          </cell>
          <cell r="G1997" t="str">
            <v>13859720923</v>
          </cell>
          <cell r="H1997" t="str">
            <v>张健锋</v>
          </cell>
          <cell r="I1997" t="str">
            <v>预付费东莞住宅新装或续费768元包年，带宽4M</v>
          </cell>
          <cell r="J1997">
            <v>768</v>
          </cell>
          <cell r="K1997">
            <v>768</v>
          </cell>
          <cell r="L1997" t="str">
            <v>2014-06-14</v>
          </cell>
          <cell r="M1997">
            <v>42169</v>
          </cell>
          <cell r="N1997" t="str">
            <v>2016-06-18</v>
          </cell>
          <cell r="O1997" t="str">
            <v>2015-06-18</v>
          </cell>
          <cell r="P1997" t="str">
            <v>宽带预付费</v>
          </cell>
          <cell r="Q1997" t="str">
            <v>续费</v>
          </cell>
          <cell r="R1997" t="str">
            <v>当月充值</v>
          </cell>
          <cell r="S1997" t="str">
            <v>家庭用户</v>
          </cell>
          <cell r="T1997" t="str">
            <v>FTTH</v>
          </cell>
          <cell r="U1997" t="str">
            <v>蓝海兰(lanhl)</v>
          </cell>
          <cell r="V1997" t="str">
            <v>ZX黄江卢丹龙</v>
          </cell>
          <cell r="W1997" t="str">
            <v>电商价值宽带营销</v>
          </cell>
          <cell r="X1997" t="str">
            <v>黄江区</v>
          </cell>
          <cell r="Y1997">
            <v>0</v>
          </cell>
          <cell r="Z1997">
            <v>0</v>
          </cell>
          <cell r="AA1997" t="str">
            <v>黄江区</v>
          </cell>
          <cell r="AB1997" t="str">
            <v>18</v>
          </cell>
          <cell r="AC1997">
            <v>4</v>
          </cell>
          <cell r="AD1997">
            <v>12</v>
          </cell>
          <cell r="AE1997" t="str">
            <v>是</v>
          </cell>
          <cell r="AF1997" t="str">
            <v/>
          </cell>
          <cell r="AG1997" t="str">
            <v>否</v>
          </cell>
          <cell r="AH1997" t="str">
            <v>续本月</v>
          </cell>
          <cell r="AI1997" t="str">
            <v>是</v>
          </cell>
          <cell r="AJ1997">
            <v>13859720923</v>
          </cell>
          <cell r="AO1997">
            <v>0</v>
          </cell>
          <cell r="AR1997" t="str">
            <v>三中区</v>
          </cell>
        </row>
        <row r="1998">
          <cell r="F1998">
            <v>13532781257</v>
          </cell>
          <cell r="G1998" t="str">
            <v>13532781257</v>
          </cell>
          <cell r="H1998" t="str">
            <v>钟松能</v>
          </cell>
          <cell r="I1998" t="str">
            <v>预付费东莞精品宽带新装或续费免费体验1个月，带宽10M</v>
          </cell>
          <cell r="J1998">
            <v>888</v>
          </cell>
          <cell r="K1998">
            <v>888</v>
          </cell>
          <cell r="L1998" t="str">
            <v>2013-07-11</v>
          </cell>
          <cell r="M1998">
            <v>42196</v>
          </cell>
          <cell r="N1998" t="str">
            <v>2016-08-11</v>
          </cell>
          <cell r="O1998" t="str">
            <v>2015-06-20</v>
          </cell>
          <cell r="P1998" t="str">
            <v>宽带预付费</v>
          </cell>
          <cell r="Q1998" t="str">
            <v>续费</v>
          </cell>
          <cell r="R1998" t="str">
            <v>提前充值</v>
          </cell>
          <cell r="S1998" t="str">
            <v>家庭用户</v>
          </cell>
          <cell r="T1998" t="str">
            <v>FTTH</v>
          </cell>
          <cell r="U1998" t="str">
            <v>蓝海兰(lanhl)</v>
          </cell>
          <cell r="V1998" t="str">
            <v>ZX黄江农军成</v>
          </cell>
          <cell r="W1998" t="str">
            <v>电商价值宽带营销</v>
          </cell>
          <cell r="X1998" t="str">
            <v>黄江区</v>
          </cell>
          <cell r="Y1998">
            <v>0</v>
          </cell>
          <cell r="Z1998">
            <v>0</v>
          </cell>
          <cell r="AA1998" t="str">
            <v>黄江区</v>
          </cell>
          <cell r="AB1998" t="str">
            <v>20</v>
          </cell>
          <cell r="AC1998">
            <v>10</v>
          </cell>
          <cell r="AD1998">
            <v>1</v>
          </cell>
          <cell r="AE1998" t="str">
            <v>是</v>
          </cell>
          <cell r="AF1998" t="str">
            <v/>
          </cell>
          <cell r="AG1998" t="str">
            <v>价值宽带</v>
          </cell>
          <cell r="AH1998" t="str">
            <v>续后期</v>
          </cell>
          <cell r="AI1998" t="str">
            <v>否</v>
          </cell>
          <cell r="AO1998">
            <v>0</v>
          </cell>
          <cell r="AR1998" t="str">
            <v>骏景区</v>
          </cell>
        </row>
        <row r="1999">
          <cell r="F1999">
            <v>13537493618</v>
          </cell>
          <cell r="G1999" t="str">
            <v>13537493618</v>
          </cell>
          <cell r="H1999" t="str">
            <v>梁春梅</v>
          </cell>
          <cell r="I1999" t="str">
            <v>预付费东莞精品宽带新装或续费免费体验1个月，带宽10M</v>
          </cell>
          <cell r="J1999">
            <v>888</v>
          </cell>
          <cell r="K1999">
            <v>888</v>
          </cell>
          <cell r="L1999" t="str">
            <v>2013-07-04</v>
          </cell>
          <cell r="M1999">
            <v>42189</v>
          </cell>
          <cell r="N1999" t="str">
            <v>2016-08-04</v>
          </cell>
          <cell r="O1999" t="str">
            <v>2015-06-20</v>
          </cell>
          <cell r="P1999" t="str">
            <v>宽带预付费</v>
          </cell>
          <cell r="Q1999" t="str">
            <v>续费</v>
          </cell>
          <cell r="R1999" t="str">
            <v>提前充值</v>
          </cell>
          <cell r="S1999" t="str">
            <v>家庭用户</v>
          </cell>
          <cell r="T1999" t="str">
            <v>FTTH</v>
          </cell>
          <cell r="U1999" t="str">
            <v>蓝海兰(lanhl)</v>
          </cell>
          <cell r="V1999" t="str">
            <v>DL东铁办公</v>
          </cell>
          <cell r="W1999" t="str">
            <v>电商价值宽带营销</v>
          </cell>
          <cell r="X1999" t="str">
            <v>黄江区</v>
          </cell>
          <cell r="Y1999">
            <v>0</v>
          </cell>
          <cell r="Z1999">
            <v>0</v>
          </cell>
          <cell r="AA1999" t="str">
            <v>黄江区</v>
          </cell>
          <cell r="AB1999" t="str">
            <v>20</v>
          </cell>
          <cell r="AC1999">
            <v>10</v>
          </cell>
          <cell r="AD1999">
            <v>1</v>
          </cell>
          <cell r="AE1999" t="str">
            <v>是</v>
          </cell>
          <cell r="AF1999" t="str">
            <v/>
          </cell>
          <cell r="AG1999" t="str">
            <v>价值宽带</v>
          </cell>
          <cell r="AH1999" t="str">
            <v>续后期</v>
          </cell>
          <cell r="AI1999" t="str">
            <v>否</v>
          </cell>
          <cell r="AO1999">
            <v>0</v>
          </cell>
          <cell r="AR1999" t="str">
            <v>中心区</v>
          </cell>
        </row>
        <row r="2000">
          <cell r="F2000">
            <v>13580962455</v>
          </cell>
          <cell r="G2000" t="str">
            <v>13580962455</v>
          </cell>
          <cell r="H2000" t="str">
            <v>程可飞</v>
          </cell>
          <cell r="I2000" t="str">
            <v>预付费东莞住宅新装或续费888元包年，带宽12M</v>
          </cell>
          <cell r="J2000">
            <v>888</v>
          </cell>
          <cell r="K2000">
            <v>888</v>
          </cell>
          <cell r="L2000" t="str">
            <v>2013-06-21</v>
          </cell>
          <cell r="M2000">
            <v>42176</v>
          </cell>
          <cell r="N2000" t="str">
            <v>2016-06-21</v>
          </cell>
          <cell r="O2000" t="str">
            <v>2015-06-19</v>
          </cell>
          <cell r="P2000" t="str">
            <v>宽带预付费</v>
          </cell>
          <cell r="Q2000" t="str">
            <v>续费</v>
          </cell>
          <cell r="R2000" t="str">
            <v>当月充值</v>
          </cell>
          <cell r="S2000" t="str">
            <v>家庭用户</v>
          </cell>
          <cell r="T2000" t="str">
            <v>FTTH</v>
          </cell>
          <cell r="U2000" t="str">
            <v>何丽(heli)</v>
          </cell>
          <cell r="V2000" t="str">
            <v>ZX大朗唐石荣</v>
          </cell>
          <cell r="W2000" t="str">
            <v>电商价值宽带营销</v>
          </cell>
          <cell r="X2000" t="str">
            <v>大朗区</v>
          </cell>
          <cell r="Y2000">
            <v>0</v>
          </cell>
          <cell r="Z2000">
            <v>0</v>
          </cell>
          <cell r="AA2000" t="str">
            <v>大朗区</v>
          </cell>
          <cell r="AB2000" t="str">
            <v>19</v>
          </cell>
          <cell r="AC2000">
            <v>12</v>
          </cell>
          <cell r="AD2000">
            <v>12</v>
          </cell>
          <cell r="AE2000" t="str">
            <v>是</v>
          </cell>
          <cell r="AF2000" t="str">
            <v/>
          </cell>
          <cell r="AG2000" t="str">
            <v>价值宽带</v>
          </cell>
          <cell r="AH2000" t="str">
            <v>续本月</v>
          </cell>
          <cell r="AI2000" t="str">
            <v>是</v>
          </cell>
          <cell r="AJ2000">
            <v>13580962455</v>
          </cell>
          <cell r="AO2000">
            <v>0</v>
          </cell>
          <cell r="AR2000" t="str">
            <v>雁田区</v>
          </cell>
        </row>
        <row r="2001">
          <cell r="F2001">
            <v>13662943546</v>
          </cell>
          <cell r="G2001" t="str">
            <v>13662943546</v>
          </cell>
          <cell r="H2001" t="str">
            <v>巩江铭</v>
          </cell>
          <cell r="I2001" t="str">
            <v>预付费东莞住宅新装或续费1408元包2年，带宽12M</v>
          </cell>
          <cell r="J2001">
            <v>1408</v>
          </cell>
          <cell r="K2001">
            <v>1408</v>
          </cell>
          <cell r="L2001" t="str">
            <v>2011-04-16</v>
          </cell>
          <cell r="M2001">
            <v>42174</v>
          </cell>
          <cell r="N2001" t="str">
            <v>2017-06-19</v>
          </cell>
          <cell r="O2001" t="str">
            <v>2015-06-18</v>
          </cell>
          <cell r="P2001" t="str">
            <v>宽带预付费</v>
          </cell>
          <cell r="Q2001" t="str">
            <v>续费</v>
          </cell>
          <cell r="R2001" t="str">
            <v>当月充值</v>
          </cell>
          <cell r="S2001" t="str">
            <v>家庭用户</v>
          </cell>
          <cell r="T2001" t="str">
            <v>FTTH</v>
          </cell>
          <cell r="U2001" t="str">
            <v>何丽(heli)</v>
          </cell>
          <cell r="V2001" t="str">
            <v>ZX大朗邓轩物</v>
          </cell>
          <cell r="W2001" t="str">
            <v>电商价值宽带营销</v>
          </cell>
          <cell r="X2001" t="str">
            <v>大朗区</v>
          </cell>
          <cell r="Y2001">
            <v>0</v>
          </cell>
          <cell r="Z2001">
            <v>0</v>
          </cell>
          <cell r="AA2001" t="str">
            <v>大朗区</v>
          </cell>
          <cell r="AB2001" t="str">
            <v>18</v>
          </cell>
          <cell r="AC2001">
            <v>12</v>
          </cell>
          <cell r="AD2001">
            <v>24</v>
          </cell>
          <cell r="AE2001" t="str">
            <v>是</v>
          </cell>
          <cell r="AF2001" t="str">
            <v/>
          </cell>
          <cell r="AG2001" t="str">
            <v>价值宽带</v>
          </cell>
          <cell r="AH2001" t="str">
            <v>续本月</v>
          </cell>
          <cell r="AI2001" t="str">
            <v>是</v>
          </cell>
          <cell r="AJ2001">
            <v>13662943546</v>
          </cell>
          <cell r="AO2001">
            <v>0</v>
          </cell>
          <cell r="AR2001" t="str">
            <v>樟新区</v>
          </cell>
        </row>
        <row r="2002">
          <cell r="F2002">
            <v>13712539978</v>
          </cell>
          <cell r="G2002" t="str">
            <v>13712539978</v>
          </cell>
          <cell r="H2002" t="str">
            <v>何志威</v>
          </cell>
          <cell r="I2002" t="str">
            <v>预付费东莞住宅新装或续费888元包年，带宽12M</v>
          </cell>
          <cell r="J2002">
            <v>888</v>
          </cell>
          <cell r="K2002">
            <v>888</v>
          </cell>
          <cell r="L2002" t="str">
            <v>2011-04-14</v>
          </cell>
          <cell r="M2002">
            <v>42170</v>
          </cell>
          <cell r="N2002" t="str">
            <v>2016-06-16</v>
          </cell>
          <cell r="O2002" t="str">
            <v>2015-06-16</v>
          </cell>
          <cell r="P2002" t="str">
            <v>宽带预付费</v>
          </cell>
          <cell r="Q2002" t="str">
            <v>续费</v>
          </cell>
          <cell r="R2002" t="str">
            <v>往月充值</v>
          </cell>
          <cell r="S2002" t="str">
            <v>家庭用户</v>
          </cell>
          <cell r="T2002" t="str">
            <v>FTTH</v>
          </cell>
          <cell r="U2002" t="str">
            <v>尼佳(nj_dl)</v>
          </cell>
          <cell r="V2002" t="str">
            <v>ZX大朗邓轩腾</v>
          </cell>
          <cell r="W2002" t="str">
            <v>旺富区（非）</v>
          </cell>
          <cell r="X2002" t="str">
            <v>大朗区</v>
          </cell>
          <cell r="Y2002">
            <v>0</v>
          </cell>
          <cell r="Z2002">
            <v>0</v>
          </cell>
          <cell r="AA2002" t="str">
            <v>大朗区</v>
          </cell>
          <cell r="AB2002" t="str">
            <v>16</v>
          </cell>
          <cell r="AC2002">
            <v>12</v>
          </cell>
          <cell r="AD2002">
            <v>12</v>
          </cell>
          <cell r="AE2002" t="str">
            <v>是</v>
          </cell>
          <cell r="AF2002" t="str">
            <v/>
          </cell>
          <cell r="AG2002" t="str">
            <v>价值宽带</v>
          </cell>
          <cell r="AH2002" t="str">
            <v>续本月</v>
          </cell>
          <cell r="AI2002" t="str">
            <v>是</v>
          </cell>
          <cell r="AJ2002">
            <v>13712539978</v>
          </cell>
          <cell r="AO2002">
            <v>0</v>
          </cell>
          <cell r="AR2002" t="str">
            <v>中心区</v>
          </cell>
        </row>
        <row r="2003">
          <cell r="F2003">
            <v>13528535616</v>
          </cell>
          <cell r="G2003" t="str">
            <v>13528535616</v>
          </cell>
          <cell r="H2003" t="str">
            <v>欧阳华兵</v>
          </cell>
          <cell r="I2003" t="str">
            <v>预付费东莞住宅新装或续费1408元包2年，带宽12M</v>
          </cell>
          <cell r="J2003">
            <v>1408</v>
          </cell>
          <cell r="K2003">
            <v>1408</v>
          </cell>
          <cell r="L2003" t="str">
            <v>2013-06-14</v>
          </cell>
          <cell r="M2003">
            <v>42170</v>
          </cell>
          <cell r="N2003" t="str">
            <v>2017-06-16</v>
          </cell>
          <cell r="O2003" t="str">
            <v>2015-06-16</v>
          </cell>
          <cell r="P2003" t="str">
            <v>宽带预付费</v>
          </cell>
          <cell r="Q2003" t="str">
            <v>续费</v>
          </cell>
          <cell r="R2003" t="str">
            <v>当月充值</v>
          </cell>
          <cell r="S2003" t="str">
            <v>家庭用户</v>
          </cell>
          <cell r="T2003" t="str">
            <v>FTTH</v>
          </cell>
          <cell r="U2003" t="str">
            <v>何丽(heli)</v>
          </cell>
          <cell r="V2003" t="str">
            <v>ZX大朗邓轩物</v>
          </cell>
          <cell r="W2003" t="str">
            <v>电商价值宽带营销</v>
          </cell>
          <cell r="X2003" t="str">
            <v>大朗区</v>
          </cell>
          <cell r="Y2003">
            <v>0</v>
          </cell>
          <cell r="Z2003">
            <v>0</v>
          </cell>
          <cell r="AA2003" t="str">
            <v>大朗区</v>
          </cell>
          <cell r="AB2003" t="str">
            <v>16</v>
          </cell>
          <cell r="AC2003">
            <v>12</v>
          </cell>
          <cell r="AD2003">
            <v>24</v>
          </cell>
          <cell r="AE2003" t="str">
            <v>是</v>
          </cell>
          <cell r="AF2003" t="str">
            <v/>
          </cell>
          <cell r="AG2003" t="str">
            <v>价值宽带</v>
          </cell>
          <cell r="AH2003" t="str">
            <v>续本月</v>
          </cell>
          <cell r="AI2003" t="str">
            <v>是</v>
          </cell>
          <cell r="AJ2003">
            <v>13528535616</v>
          </cell>
          <cell r="AO2003">
            <v>0</v>
          </cell>
          <cell r="AR2003" t="str">
            <v>骏景区</v>
          </cell>
        </row>
        <row r="2004">
          <cell r="F2004">
            <v>13686605715</v>
          </cell>
          <cell r="G2004" t="str">
            <v>13686605715</v>
          </cell>
          <cell r="H2004" t="str">
            <v>廖标华</v>
          </cell>
          <cell r="I2004" t="str">
            <v>预付费东莞住宅新装或续费1408元包2年，带宽12M</v>
          </cell>
          <cell r="J2004">
            <v>1408</v>
          </cell>
          <cell r="K2004">
            <v>1408</v>
          </cell>
          <cell r="L2004" t="str">
            <v>2013-06-25</v>
          </cell>
          <cell r="M2004">
            <v>42180</v>
          </cell>
          <cell r="N2004" t="str">
            <v>2017-06-25</v>
          </cell>
          <cell r="O2004" t="str">
            <v>2015-06-19</v>
          </cell>
          <cell r="P2004" t="str">
            <v>宽带预付费</v>
          </cell>
          <cell r="Q2004" t="str">
            <v>续费</v>
          </cell>
          <cell r="R2004" t="str">
            <v>当月充值</v>
          </cell>
          <cell r="S2004" t="str">
            <v>家庭用户</v>
          </cell>
          <cell r="T2004" t="str">
            <v>FTTH</v>
          </cell>
          <cell r="U2004" t="str">
            <v>何丽(heli)</v>
          </cell>
          <cell r="V2004" t="str">
            <v>ZX大朗邓轩物</v>
          </cell>
          <cell r="W2004" t="str">
            <v>电商价值宽带营销</v>
          </cell>
          <cell r="X2004" t="str">
            <v>大朗区</v>
          </cell>
          <cell r="Y2004">
            <v>0</v>
          </cell>
          <cell r="Z2004">
            <v>0</v>
          </cell>
          <cell r="AA2004" t="str">
            <v>大朗区</v>
          </cell>
          <cell r="AB2004" t="str">
            <v>19</v>
          </cell>
          <cell r="AC2004">
            <v>12</v>
          </cell>
          <cell r="AD2004">
            <v>24</v>
          </cell>
          <cell r="AE2004" t="str">
            <v>是</v>
          </cell>
          <cell r="AF2004" t="str">
            <v/>
          </cell>
          <cell r="AG2004" t="str">
            <v>价值宽带</v>
          </cell>
          <cell r="AH2004" t="str">
            <v>续本月</v>
          </cell>
          <cell r="AI2004" t="str">
            <v>是</v>
          </cell>
          <cell r="AJ2004">
            <v>13686605715</v>
          </cell>
          <cell r="AO2004">
            <v>0</v>
          </cell>
          <cell r="AR2004" t="str">
            <v>东力区</v>
          </cell>
        </row>
        <row r="2005">
          <cell r="F2005">
            <v>13723587755</v>
          </cell>
          <cell r="G2005" t="str">
            <v>13723587755</v>
          </cell>
          <cell r="H2005" t="str">
            <v>叶伟明</v>
          </cell>
          <cell r="I2005" t="str">
            <v>预付费东莞住宅新装或续费1398元包年，带宽20M</v>
          </cell>
          <cell r="J2005">
            <v>1398</v>
          </cell>
          <cell r="K2005">
            <v>1398</v>
          </cell>
          <cell r="L2005" t="str">
            <v>2013-07-28</v>
          </cell>
          <cell r="M2005">
            <v>42213</v>
          </cell>
          <cell r="N2005" t="str">
            <v>2016-07-28</v>
          </cell>
          <cell r="O2005" t="str">
            <v>2015-06-19</v>
          </cell>
          <cell r="P2005" t="str">
            <v>宽带预付费</v>
          </cell>
          <cell r="Q2005" t="str">
            <v>续费</v>
          </cell>
          <cell r="R2005" t="str">
            <v>提前充值</v>
          </cell>
          <cell r="S2005" t="str">
            <v>家庭用户</v>
          </cell>
          <cell r="T2005" t="str">
            <v>FTTH</v>
          </cell>
          <cell r="U2005" t="str">
            <v>何丽(heli)</v>
          </cell>
          <cell r="V2005" t="str">
            <v>ZX大朗黄智乾</v>
          </cell>
          <cell r="W2005" t="str">
            <v>(非)</v>
          </cell>
          <cell r="X2005" t="str">
            <v>大朗区</v>
          </cell>
          <cell r="Y2005">
            <v>0</v>
          </cell>
          <cell r="Z2005">
            <v>0</v>
          </cell>
          <cell r="AA2005" t="str">
            <v>大朗区</v>
          </cell>
          <cell r="AB2005" t="str">
            <v>19</v>
          </cell>
          <cell r="AC2005">
            <v>20</v>
          </cell>
          <cell r="AD2005">
            <v>12</v>
          </cell>
          <cell r="AE2005" t="str">
            <v>是</v>
          </cell>
          <cell r="AF2005" t="str">
            <v/>
          </cell>
          <cell r="AG2005" t="str">
            <v>价值宽带</v>
          </cell>
          <cell r="AH2005" t="str">
            <v>续后期</v>
          </cell>
          <cell r="AI2005" t="str">
            <v>否</v>
          </cell>
          <cell r="AO2005">
            <v>0</v>
          </cell>
          <cell r="AR2005" t="str">
            <v>三阳区</v>
          </cell>
        </row>
        <row r="2006">
          <cell r="F2006">
            <v>18825570297</v>
          </cell>
          <cell r="G2006" t="str">
            <v>18825570297</v>
          </cell>
          <cell r="H2006" t="str">
            <v>肖贻碧</v>
          </cell>
          <cell r="I2006" t="str">
            <v>预付费东莞住宅新装或续费400元包半年，带宽4M</v>
          </cell>
          <cell r="J2006">
            <v>400</v>
          </cell>
          <cell r="K2006">
            <v>400</v>
          </cell>
          <cell r="L2006" t="str">
            <v>2014-07-17</v>
          </cell>
          <cell r="M2006">
            <v>42202</v>
          </cell>
          <cell r="N2006" t="str">
            <v>2016-01-17</v>
          </cell>
          <cell r="O2006" t="str">
            <v>2015-06-20</v>
          </cell>
          <cell r="P2006" t="str">
            <v>宽带预付费</v>
          </cell>
          <cell r="Q2006" t="str">
            <v>续费</v>
          </cell>
          <cell r="R2006" t="str">
            <v>提前充值</v>
          </cell>
          <cell r="S2006" t="str">
            <v>家庭用户</v>
          </cell>
          <cell r="T2006" t="str">
            <v>FTTH</v>
          </cell>
          <cell r="U2006" t="str">
            <v>蓝海兰(lanhl)</v>
          </cell>
          <cell r="V2006" t="str">
            <v>DL东铁办公</v>
          </cell>
          <cell r="W2006" t="str">
            <v>田裕区</v>
          </cell>
          <cell r="X2006" t="str">
            <v>黄江区</v>
          </cell>
          <cell r="Y2006">
            <v>0</v>
          </cell>
          <cell r="Z2006">
            <v>0</v>
          </cell>
          <cell r="AA2006" t="str">
            <v>黄江区</v>
          </cell>
          <cell r="AB2006" t="str">
            <v>20</v>
          </cell>
          <cell r="AC2006">
            <v>4</v>
          </cell>
          <cell r="AD2006">
            <v>6</v>
          </cell>
          <cell r="AE2006" t="str">
            <v>是</v>
          </cell>
          <cell r="AF2006" t="str">
            <v/>
          </cell>
          <cell r="AG2006" t="str">
            <v>否</v>
          </cell>
          <cell r="AH2006" t="str">
            <v>续后期</v>
          </cell>
          <cell r="AI2006" t="str">
            <v>否</v>
          </cell>
          <cell r="AO2006">
            <v>0</v>
          </cell>
          <cell r="AR2006" t="str">
            <v>金凤凰区</v>
          </cell>
        </row>
        <row r="2007">
          <cell r="F2007">
            <v>13412545660</v>
          </cell>
          <cell r="G2007" t="str">
            <v>13412545660</v>
          </cell>
          <cell r="H2007" t="str">
            <v>丁文华</v>
          </cell>
          <cell r="I2007" t="str">
            <v>预付费东莞住宅新装或续费888元包年，带宽12M</v>
          </cell>
          <cell r="J2007">
            <v>888</v>
          </cell>
          <cell r="K2007">
            <v>888</v>
          </cell>
          <cell r="L2007" t="str">
            <v>2014-07-30</v>
          </cell>
          <cell r="M2007">
            <v>42215</v>
          </cell>
          <cell r="N2007" t="str">
            <v>2016-07-30</v>
          </cell>
          <cell r="O2007" t="str">
            <v>2015-06-18</v>
          </cell>
          <cell r="P2007" t="str">
            <v>宽带预付费</v>
          </cell>
          <cell r="Q2007" t="str">
            <v>续费</v>
          </cell>
          <cell r="R2007" t="str">
            <v>提前充值</v>
          </cell>
          <cell r="S2007" t="str">
            <v>家庭用户</v>
          </cell>
          <cell r="T2007" t="str">
            <v>FTTH</v>
          </cell>
          <cell r="U2007" t="str">
            <v>蓝海兰(lanhl)</v>
          </cell>
          <cell r="V2007" t="str">
            <v>ZX黄江卢丹龙</v>
          </cell>
          <cell r="W2007" t="str">
            <v>电商价值宽带营销</v>
          </cell>
          <cell r="X2007" t="str">
            <v>黄江区</v>
          </cell>
          <cell r="Y2007">
            <v>0</v>
          </cell>
          <cell r="Z2007">
            <v>0</v>
          </cell>
          <cell r="AA2007" t="str">
            <v>黄江区</v>
          </cell>
          <cell r="AB2007" t="str">
            <v>18</v>
          </cell>
          <cell r="AC2007">
            <v>12</v>
          </cell>
          <cell r="AD2007">
            <v>12</v>
          </cell>
          <cell r="AE2007" t="str">
            <v>是</v>
          </cell>
          <cell r="AF2007" t="str">
            <v/>
          </cell>
          <cell r="AG2007" t="str">
            <v>价值宽带</v>
          </cell>
          <cell r="AH2007" t="str">
            <v>续后期</v>
          </cell>
          <cell r="AI2007" t="str">
            <v>否</v>
          </cell>
          <cell r="AO2007">
            <v>0</v>
          </cell>
          <cell r="AR2007" t="str">
            <v>大利区</v>
          </cell>
        </row>
        <row r="2008">
          <cell r="F2008">
            <v>13686201968</v>
          </cell>
          <cell r="G2008" t="str">
            <v>13686201968</v>
          </cell>
          <cell r="H2008" t="str">
            <v>罗水清</v>
          </cell>
          <cell r="I2008" t="str">
            <v>预付费东莞精品宽带新装或续费免费体验1个月，带宽10M</v>
          </cell>
          <cell r="J2008">
            <v>888</v>
          </cell>
          <cell r="K2008">
            <v>888</v>
          </cell>
          <cell r="L2008" t="str">
            <v>2014-07-26</v>
          </cell>
          <cell r="M2008">
            <v>42211</v>
          </cell>
          <cell r="N2008" t="str">
            <v>2016-08-26</v>
          </cell>
          <cell r="O2008" t="str">
            <v>2015-06-16</v>
          </cell>
          <cell r="P2008" t="str">
            <v>宽带预付费</v>
          </cell>
          <cell r="Q2008" t="str">
            <v>续费</v>
          </cell>
          <cell r="R2008" t="str">
            <v>提前充值</v>
          </cell>
          <cell r="S2008" t="str">
            <v>家庭用户</v>
          </cell>
          <cell r="T2008" t="str">
            <v>FTTH</v>
          </cell>
          <cell r="U2008" t="str">
            <v>蓝海兰(lanhl)</v>
          </cell>
          <cell r="V2008" t="str">
            <v>ZX黄江卢丹龙</v>
          </cell>
          <cell r="W2008" t="str">
            <v/>
          </cell>
          <cell r="X2008" t="str">
            <v>黄江区</v>
          </cell>
          <cell r="Y2008">
            <v>0</v>
          </cell>
          <cell r="Z2008">
            <v>0</v>
          </cell>
          <cell r="AA2008" t="str">
            <v>黄江区</v>
          </cell>
          <cell r="AB2008" t="str">
            <v>16</v>
          </cell>
          <cell r="AC2008">
            <v>10</v>
          </cell>
          <cell r="AD2008">
            <v>1</v>
          </cell>
          <cell r="AE2008" t="str">
            <v>是</v>
          </cell>
          <cell r="AF2008" t="str">
            <v/>
          </cell>
          <cell r="AG2008" t="str">
            <v>价值宽带</v>
          </cell>
          <cell r="AH2008" t="str">
            <v>续后期</v>
          </cell>
          <cell r="AI2008" t="str">
            <v>否</v>
          </cell>
          <cell r="AO2008">
            <v>0</v>
          </cell>
          <cell r="AR2008" t="str">
            <v>大利区</v>
          </cell>
        </row>
        <row r="2009">
          <cell r="F2009">
            <v>13728193156</v>
          </cell>
          <cell r="G2009" t="str">
            <v>13728193156</v>
          </cell>
          <cell r="H2009" t="str">
            <v>温伟旋</v>
          </cell>
          <cell r="I2009" t="str">
            <v>预付费东莞住宅新装或续费728元包年，带宽4M</v>
          </cell>
          <cell r="J2009">
            <v>728</v>
          </cell>
          <cell r="K2009">
            <v>728</v>
          </cell>
          <cell r="L2009" t="str">
            <v>2010-09-26</v>
          </cell>
          <cell r="M2009">
            <v>42148</v>
          </cell>
          <cell r="N2009" t="str">
            <v>2016-06-19</v>
          </cell>
          <cell r="O2009" t="str">
            <v>2015-06-19</v>
          </cell>
          <cell r="P2009" t="str">
            <v>宽带预付费</v>
          </cell>
          <cell r="Q2009" t="str">
            <v>续费</v>
          </cell>
          <cell r="R2009" t="str">
            <v>往月充值</v>
          </cell>
          <cell r="S2009" t="str">
            <v>家庭用户</v>
          </cell>
          <cell r="T2009" t="str">
            <v>FTTH</v>
          </cell>
          <cell r="U2009" t="str">
            <v>统一接口东莞操作员(dg_tuis)</v>
          </cell>
          <cell r="V2009" t="str">
            <v>ZY市场谭天琪</v>
          </cell>
          <cell r="W2009" t="str">
            <v>电商价值宽带</v>
          </cell>
          <cell r="X2009" t="str">
            <v>黄江区</v>
          </cell>
          <cell r="Y2009">
            <v>0</v>
          </cell>
          <cell r="Z2009" t="str">
            <v>分公司</v>
          </cell>
          <cell r="AA2009" t="str">
            <v>分公司</v>
          </cell>
          <cell r="AB2009" t="str">
            <v>19</v>
          </cell>
          <cell r="AC2009">
            <v>4</v>
          </cell>
          <cell r="AD2009">
            <v>12</v>
          </cell>
          <cell r="AE2009" t="str">
            <v>是</v>
          </cell>
          <cell r="AF2009" t="str">
            <v/>
          </cell>
          <cell r="AG2009" t="str">
            <v>否</v>
          </cell>
          <cell r="AH2009" t="str">
            <v>续前期</v>
          </cell>
          <cell r="AI2009" t="str">
            <v>否</v>
          </cell>
          <cell r="AO2009">
            <v>0</v>
          </cell>
          <cell r="AR2009" t="str">
            <v>雁田区</v>
          </cell>
        </row>
        <row r="2010">
          <cell r="F2010">
            <v>13652467237</v>
          </cell>
          <cell r="G2010" t="str">
            <v>13652467237</v>
          </cell>
          <cell r="H2010" t="str">
            <v>薛丽芳</v>
          </cell>
          <cell r="I2010" t="str">
            <v>预付费东莞住宅新装或续费888元包年，带宽12M</v>
          </cell>
          <cell r="J2010">
            <v>888</v>
          </cell>
          <cell r="K2010">
            <v>888</v>
          </cell>
          <cell r="L2010" t="str">
            <v>2013-06-13</v>
          </cell>
          <cell r="M2010">
            <v>42168</v>
          </cell>
          <cell r="N2010" t="str">
            <v>2016-06-15</v>
          </cell>
          <cell r="O2010" t="str">
            <v>2015-06-15</v>
          </cell>
          <cell r="P2010" t="str">
            <v>宽带预付费</v>
          </cell>
          <cell r="Q2010" t="str">
            <v>续费</v>
          </cell>
          <cell r="R2010" t="str">
            <v>往月充值</v>
          </cell>
          <cell r="S2010" t="str">
            <v>家庭用户</v>
          </cell>
          <cell r="T2010" t="str">
            <v>FTTH</v>
          </cell>
          <cell r="U2010" t="str">
            <v>蓝海兰(lanhl)</v>
          </cell>
          <cell r="V2010" t="str">
            <v>ZX黄江卢丹龙</v>
          </cell>
          <cell r="W2010" t="str">
            <v>电商价值宽带营销</v>
          </cell>
          <cell r="X2010" t="str">
            <v>黄江区</v>
          </cell>
          <cell r="Y2010">
            <v>0</v>
          </cell>
          <cell r="Z2010">
            <v>0</v>
          </cell>
          <cell r="AA2010" t="str">
            <v>黄江区</v>
          </cell>
          <cell r="AB2010" t="str">
            <v>15</v>
          </cell>
          <cell r="AC2010">
            <v>12</v>
          </cell>
          <cell r="AD2010">
            <v>12</v>
          </cell>
          <cell r="AE2010" t="str">
            <v>是</v>
          </cell>
          <cell r="AF2010" t="str">
            <v/>
          </cell>
          <cell r="AG2010" t="str">
            <v>价值宽带</v>
          </cell>
          <cell r="AH2010" t="str">
            <v>续本月</v>
          </cell>
          <cell r="AI2010" t="str">
            <v>是</v>
          </cell>
          <cell r="AJ2010">
            <v>13652467237</v>
          </cell>
          <cell r="AO2010">
            <v>0</v>
          </cell>
          <cell r="AR2010" t="str">
            <v>乌沙区</v>
          </cell>
        </row>
        <row r="2011">
          <cell r="F2011">
            <v>13712574595</v>
          </cell>
          <cell r="G2011" t="str">
            <v>13712574595</v>
          </cell>
          <cell r="H2011" t="str">
            <v>钟剑</v>
          </cell>
          <cell r="I2011" t="str">
            <v>预付费东莞住宅新装或续费888元包年，带宽12M</v>
          </cell>
          <cell r="J2011">
            <v>888</v>
          </cell>
          <cell r="K2011">
            <v>888</v>
          </cell>
          <cell r="L2011" t="str">
            <v>2014-06-24</v>
          </cell>
          <cell r="M2011">
            <v>42179</v>
          </cell>
          <cell r="N2011" t="str">
            <v>2016-06-24</v>
          </cell>
          <cell r="O2011" t="str">
            <v>2015-06-22</v>
          </cell>
          <cell r="P2011" t="str">
            <v>宽带预付费</v>
          </cell>
          <cell r="Q2011" t="str">
            <v>续费</v>
          </cell>
          <cell r="R2011" t="str">
            <v>当月充值</v>
          </cell>
          <cell r="S2011" t="str">
            <v>家庭用户</v>
          </cell>
          <cell r="T2011" t="str">
            <v>FTTH</v>
          </cell>
          <cell r="U2011" t="str">
            <v>蓝海兰(lanhl)</v>
          </cell>
          <cell r="V2011" t="str">
            <v>ZX黄江农军成</v>
          </cell>
          <cell r="W2011" t="str">
            <v>电商价值宽带营销</v>
          </cell>
          <cell r="X2011" t="str">
            <v>黄江区</v>
          </cell>
          <cell r="Y2011">
            <v>0</v>
          </cell>
          <cell r="Z2011">
            <v>0</v>
          </cell>
          <cell r="AA2011" t="str">
            <v>黄江区</v>
          </cell>
          <cell r="AB2011" t="str">
            <v>22</v>
          </cell>
          <cell r="AC2011">
            <v>12</v>
          </cell>
          <cell r="AD2011">
            <v>12</v>
          </cell>
          <cell r="AE2011" t="str">
            <v>是</v>
          </cell>
          <cell r="AF2011" t="str">
            <v/>
          </cell>
          <cell r="AG2011" t="str">
            <v>价值宽带</v>
          </cell>
          <cell r="AH2011" t="str">
            <v>续本月</v>
          </cell>
          <cell r="AI2011" t="str">
            <v>是</v>
          </cell>
          <cell r="AJ2011">
            <v>13712574595</v>
          </cell>
          <cell r="AO2011">
            <v>0</v>
          </cell>
          <cell r="AR2011" t="str">
            <v>上沙区</v>
          </cell>
        </row>
        <row r="2012">
          <cell r="F2012">
            <v>13543712128</v>
          </cell>
          <cell r="G2012" t="str">
            <v>13543712128</v>
          </cell>
          <cell r="H2012" t="str">
            <v>王锡禄</v>
          </cell>
          <cell r="I2012" t="str">
            <v>预付费东莞住宅新装或续费1408元包2年，带宽12M</v>
          </cell>
          <cell r="J2012">
            <v>1408</v>
          </cell>
          <cell r="K2012">
            <v>1408</v>
          </cell>
          <cell r="L2012" t="str">
            <v>2013-06-15</v>
          </cell>
          <cell r="M2012">
            <v>42170</v>
          </cell>
          <cell r="N2012" t="str">
            <v>2017-06-15</v>
          </cell>
          <cell r="O2012" t="str">
            <v>2015-06-15</v>
          </cell>
          <cell r="P2012" t="str">
            <v>宽带预付费</v>
          </cell>
          <cell r="Q2012" t="str">
            <v>续费</v>
          </cell>
          <cell r="R2012" t="str">
            <v>提前充值</v>
          </cell>
          <cell r="S2012" t="str">
            <v>家庭用户</v>
          </cell>
          <cell r="T2012" t="str">
            <v>FTTH</v>
          </cell>
          <cell r="U2012" t="str">
            <v>蓝海兰(lanhl)</v>
          </cell>
          <cell r="V2012" t="str">
            <v>ZX黄江许世家</v>
          </cell>
          <cell r="W2012" t="str">
            <v>电商价值宽带营销</v>
          </cell>
          <cell r="X2012" t="str">
            <v>黄江区</v>
          </cell>
          <cell r="Y2012">
            <v>0</v>
          </cell>
          <cell r="Z2012">
            <v>0</v>
          </cell>
          <cell r="AA2012" t="str">
            <v>黄江区</v>
          </cell>
          <cell r="AB2012" t="str">
            <v>15</v>
          </cell>
          <cell r="AC2012">
            <v>12</v>
          </cell>
          <cell r="AD2012">
            <v>24</v>
          </cell>
          <cell r="AE2012" t="str">
            <v>是</v>
          </cell>
          <cell r="AF2012" t="str">
            <v/>
          </cell>
          <cell r="AG2012" t="str">
            <v>价值宽带</v>
          </cell>
          <cell r="AH2012" t="str">
            <v>续本月</v>
          </cell>
          <cell r="AI2012" t="str">
            <v>是</v>
          </cell>
          <cell r="AJ2012">
            <v>13543712128</v>
          </cell>
          <cell r="AO2012">
            <v>0</v>
          </cell>
          <cell r="AR2012" t="str">
            <v>居岐区</v>
          </cell>
        </row>
        <row r="2013">
          <cell r="F2013">
            <v>13712657561</v>
          </cell>
          <cell r="G2013" t="str">
            <v>13712657561</v>
          </cell>
          <cell r="H2013" t="str">
            <v>周国</v>
          </cell>
          <cell r="I2013" t="str">
            <v>预付费东莞住宅新装或续费888元包年，带宽12M</v>
          </cell>
          <cell r="J2013">
            <v>888</v>
          </cell>
          <cell r="K2013">
            <v>888</v>
          </cell>
          <cell r="L2013" t="str">
            <v>2014-06-20</v>
          </cell>
          <cell r="M2013">
            <v>42175</v>
          </cell>
          <cell r="N2013" t="str">
            <v>2016-06-20</v>
          </cell>
          <cell r="O2013" t="str">
            <v>2015-06-20</v>
          </cell>
          <cell r="P2013" t="str">
            <v>宽带预付费</v>
          </cell>
          <cell r="Q2013" t="str">
            <v>续费</v>
          </cell>
          <cell r="R2013" t="str">
            <v>当月充值</v>
          </cell>
          <cell r="S2013" t="str">
            <v>家庭用户</v>
          </cell>
          <cell r="T2013" t="str">
            <v>FTTH</v>
          </cell>
          <cell r="U2013" t="str">
            <v>蓝海兰(lanhl)</v>
          </cell>
          <cell r="V2013" t="str">
            <v>ZX黄江农军成</v>
          </cell>
          <cell r="W2013" t="str">
            <v>电商价值宽带营销</v>
          </cell>
          <cell r="X2013" t="str">
            <v>黄江区</v>
          </cell>
          <cell r="Y2013">
            <v>0</v>
          </cell>
          <cell r="Z2013">
            <v>0</v>
          </cell>
          <cell r="AA2013" t="str">
            <v>黄江区</v>
          </cell>
          <cell r="AB2013" t="str">
            <v>20</v>
          </cell>
          <cell r="AC2013">
            <v>12</v>
          </cell>
          <cell r="AD2013">
            <v>12</v>
          </cell>
          <cell r="AE2013" t="str">
            <v>是</v>
          </cell>
          <cell r="AF2013" t="str">
            <v/>
          </cell>
          <cell r="AG2013" t="str">
            <v>价值宽带</v>
          </cell>
          <cell r="AH2013" t="str">
            <v>续本月</v>
          </cell>
          <cell r="AI2013" t="str">
            <v>是</v>
          </cell>
          <cell r="AJ2013">
            <v>13712657561</v>
          </cell>
          <cell r="AO2013">
            <v>0</v>
          </cell>
          <cell r="AR2013" t="str">
            <v>乌沙区</v>
          </cell>
        </row>
        <row r="2014">
          <cell r="F2014">
            <v>15818239783</v>
          </cell>
          <cell r="G2014" t="str">
            <v>15818239783</v>
          </cell>
          <cell r="H2014" t="str">
            <v>柳平</v>
          </cell>
          <cell r="I2014" t="str">
            <v>预付费东莞住宅新装或续费888元包年，带宽12M</v>
          </cell>
          <cell r="J2014">
            <v>888</v>
          </cell>
          <cell r="K2014">
            <v>888</v>
          </cell>
          <cell r="L2014" t="str">
            <v>2013-06-13</v>
          </cell>
          <cell r="M2014">
            <v>42175</v>
          </cell>
          <cell r="N2014" t="str">
            <v>2016-06-20</v>
          </cell>
          <cell r="O2014" t="str">
            <v>2015-06-17</v>
          </cell>
          <cell r="P2014" t="str">
            <v>宽带预付费</v>
          </cell>
          <cell r="Q2014" t="str">
            <v>续费</v>
          </cell>
          <cell r="R2014" t="str">
            <v>当月充值</v>
          </cell>
          <cell r="S2014" t="str">
            <v>家庭用户</v>
          </cell>
          <cell r="T2014" t="str">
            <v>FTTH</v>
          </cell>
          <cell r="U2014" t="str">
            <v>蓝海兰(lanhl)</v>
          </cell>
          <cell r="V2014" t="str">
            <v>ZX黄江农军成</v>
          </cell>
          <cell r="W2014" t="str">
            <v>裕元区</v>
          </cell>
          <cell r="X2014" t="str">
            <v>黄江区</v>
          </cell>
          <cell r="Y2014">
            <v>0</v>
          </cell>
          <cell r="Z2014">
            <v>0</v>
          </cell>
          <cell r="AA2014" t="str">
            <v>黄江区</v>
          </cell>
          <cell r="AB2014" t="str">
            <v>17</v>
          </cell>
          <cell r="AC2014">
            <v>12</v>
          </cell>
          <cell r="AD2014">
            <v>12</v>
          </cell>
          <cell r="AE2014" t="str">
            <v>是</v>
          </cell>
          <cell r="AF2014" t="str">
            <v/>
          </cell>
          <cell r="AG2014" t="str">
            <v>价值宽带</v>
          </cell>
          <cell r="AH2014" t="str">
            <v>续本月</v>
          </cell>
          <cell r="AI2014" t="str">
            <v>是</v>
          </cell>
          <cell r="AJ2014">
            <v>15818239783</v>
          </cell>
          <cell r="AO2014">
            <v>0</v>
          </cell>
          <cell r="AR2014" t="str">
            <v>上沙区</v>
          </cell>
        </row>
        <row r="2015">
          <cell r="F2015">
            <v>15119008878</v>
          </cell>
          <cell r="G2015" t="str">
            <v>15119008878</v>
          </cell>
          <cell r="H2015" t="str">
            <v>潘风琴</v>
          </cell>
          <cell r="I2015" t="str">
            <v>预付费东莞住宅新装或续费888元包年，带宽12M</v>
          </cell>
          <cell r="J2015">
            <v>888</v>
          </cell>
          <cell r="K2015">
            <v>888</v>
          </cell>
          <cell r="L2015" t="str">
            <v>2010-11-05</v>
          </cell>
          <cell r="M2015">
            <v>42230</v>
          </cell>
          <cell r="N2015" t="str">
            <v>2016-08-14</v>
          </cell>
          <cell r="O2015" t="str">
            <v>2015-06-15</v>
          </cell>
          <cell r="P2015" t="str">
            <v>宽带预付费</v>
          </cell>
          <cell r="Q2015" t="str">
            <v>续费</v>
          </cell>
          <cell r="R2015" t="str">
            <v>提前充值</v>
          </cell>
          <cell r="S2015" t="str">
            <v>家庭用户</v>
          </cell>
          <cell r="T2015" t="str">
            <v>FTTH</v>
          </cell>
          <cell r="U2015" t="str">
            <v>赵妮(zhaon)</v>
          </cell>
          <cell r="V2015" t="str">
            <v>ZX常平罗志文</v>
          </cell>
          <cell r="W2015" t="str">
            <v>电商价值宽带营销</v>
          </cell>
          <cell r="X2015" t="str">
            <v>常平区</v>
          </cell>
          <cell r="Y2015">
            <v>0</v>
          </cell>
          <cell r="Z2015">
            <v>0</v>
          </cell>
          <cell r="AA2015" t="str">
            <v>常平区</v>
          </cell>
          <cell r="AB2015" t="str">
            <v>15</v>
          </cell>
          <cell r="AC2015">
            <v>12</v>
          </cell>
          <cell r="AD2015">
            <v>12</v>
          </cell>
          <cell r="AE2015" t="str">
            <v>是</v>
          </cell>
          <cell r="AF2015" t="str">
            <v/>
          </cell>
          <cell r="AG2015" t="str">
            <v>价值宽带</v>
          </cell>
          <cell r="AH2015" t="str">
            <v>续后期</v>
          </cell>
          <cell r="AI2015" t="str">
            <v>否</v>
          </cell>
          <cell r="AO2015">
            <v>0</v>
          </cell>
          <cell r="AR2015" t="str">
            <v>三屯区</v>
          </cell>
        </row>
        <row r="2016">
          <cell r="F2016">
            <v>15223493349</v>
          </cell>
          <cell r="G2016" t="str">
            <v>15223493349</v>
          </cell>
          <cell r="H2016" t="str">
            <v>张红胜</v>
          </cell>
          <cell r="I2016" t="str">
            <v>预付费东莞住宅新装或续费888元包年，带宽12M</v>
          </cell>
          <cell r="J2016">
            <v>888</v>
          </cell>
          <cell r="K2016">
            <v>888</v>
          </cell>
          <cell r="L2016" t="str">
            <v>2014-06-27</v>
          </cell>
          <cell r="M2016">
            <v>42182</v>
          </cell>
          <cell r="N2016" t="str">
            <v>2016-06-27</v>
          </cell>
          <cell r="O2016" t="str">
            <v>2015-06-22</v>
          </cell>
          <cell r="P2016" t="str">
            <v>宽带预付费</v>
          </cell>
          <cell r="Q2016" t="str">
            <v>续费</v>
          </cell>
          <cell r="R2016" t="str">
            <v>提前充值</v>
          </cell>
          <cell r="S2016" t="str">
            <v>家庭用户</v>
          </cell>
          <cell r="T2016" t="str">
            <v>FTTH</v>
          </cell>
          <cell r="U2016" t="str">
            <v>赵妮(zhaon)</v>
          </cell>
          <cell r="V2016" t="str">
            <v>ZX常平罗志文</v>
          </cell>
          <cell r="W2016" t="str">
            <v>1、常平东站机房区，2、，3、，4、，</v>
          </cell>
          <cell r="X2016" t="str">
            <v>常平区</v>
          </cell>
          <cell r="Y2016">
            <v>0</v>
          </cell>
          <cell r="Z2016">
            <v>0</v>
          </cell>
          <cell r="AA2016" t="str">
            <v>常平区</v>
          </cell>
          <cell r="AB2016" t="str">
            <v>22</v>
          </cell>
          <cell r="AC2016">
            <v>12</v>
          </cell>
          <cell r="AD2016">
            <v>12</v>
          </cell>
          <cell r="AE2016" t="str">
            <v>是</v>
          </cell>
          <cell r="AF2016" t="str">
            <v/>
          </cell>
          <cell r="AG2016" t="str">
            <v>价值宽带</v>
          </cell>
          <cell r="AH2016" t="str">
            <v>续本月</v>
          </cell>
          <cell r="AI2016" t="str">
            <v>是</v>
          </cell>
          <cell r="AJ2016">
            <v>15223493349</v>
          </cell>
          <cell r="AO2016">
            <v>0</v>
          </cell>
          <cell r="AR2016" t="str">
            <v>三屯区</v>
          </cell>
        </row>
        <row r="2017">
          <cell r="F2017">
            <v>13424899219</v>
          </cell>
          <cell r="G2017" t="str">
            <v>13424899219</v>
          </cell>
          <cell r="H2017" t="str">
            <v>邹小强</v>
          </cell>
          <cell r="I2017" t="str">
            <v>预付费东莞住宅新装或续费888元包年，带宽12M</v>
          </cell>
          <cell r="J2017">
            <v>888</v>
          </cell>
          <cell r="K2017">
            <v>888</v>
          </cell>
          <cell r="L2017" t="str">
            <v>2014-06-20</v>
          </cell>
          <cell r="M2017">
            <v>42175</v>
          </cell>
          <cell r="N2017" t="str">
            <v>2016-06-22</v>
          </cell>
          <cell r="O2017" t="str">
            <v>2015-06-22</v>
          </cell>
          <cell r="P2017" t="str">
            <v>宽带预付费</v>
          </cell>
          <cell r="Q2017" t="str">
            <v>续费</v>
          </cell>
          <cell r="R2017" t="str">
            <v>往月充值</v>
          </cell>
          <cell r="S2017" t="str">
            <v>家庭用户</v>
          </cell>
          <cell r="T2017" t="str">
            <v>FTTH</v>
          </cell>
          <cell r="U2017" t="str">
            <v>赵妮(zhaon)</v>
          </cell>
          <cell r="V2017" t="str">
            <v>DL东莞金伦</v>
          </cell>
          <cell r="W2017" t="str">
            <v>1、常平东站机房区，2、非，3、，4、，</v>
          </cell>
          <cell r="X2017" t="str">
            <v>常平区</v>
          </cell>
          <cell r="Y2017">
            <v>0</v>
          </cell>
          <cell r="Z2017">
            <v>0</v>
          </cell>
          <cell r="AA2017" t="str">
            <v>常平区</v>
          </cell>
          <cell r="AB2017" t="str">
            <v>22</v>
          </cell>
          <cell r="AC2017">
            <v>12</v>
          </cell>
          <cell r="AD2017">
            <v>12</v>
          </cell>
          <cell r="AE2017" t="str">
            <v>是</v>
          </cell>
          <cell r="AF2017" t="str">
            <v/>
          </cell>
          <cell r="AG2017" t="str">
            <v>价值宽带</v>
          </cell>
          <cell r="AH2017" t="str">
            <v>续本月</v>
          </cell>
          <cell r="AI2017" t="str">
            <v>是</v>
          </cell>
          <cell r="AJ2017">
            <v>13424899219</v>
          </cell>
          <cell r="AO2017">
            <v>0</v>
          </cell>
          <cell r="AR2017" t="str">
            <v>乌沙区</v>
          </cell>
        </row>
        <row r="2018">
          <cell r="F2018">
            <v>13829285224</v>
          </cell>
          <cell r="G2018" t="str">
            <v>13829285224</v>
          </cell>
          <cell r="H2018" t="str">
            <v>李康</v>
          </cell>
          <cell r="I2018" t="str">
            <v>预付费东莞住宅新装或续费1088元包年，带宽10M</v>
          </cell>
          <cell r="J2018">
            <v>1088</v>
          </cell>
          <cell r="K2018">
            <v>1088</v>
          </cell>
          <cell r="L2018" t="str">
            <v>2011-04-18</v>
          </cell>
          <cell r="M2018">
            <v>42173</v>
          </cell>
          <cell r="N2018" t="str">
            <v>2016-06-18</v>
          </cell>
          <cell r="O2018" t="str">
            <v>2015-06-16</v>
          </cell>
          <cell r="P2018" t="str">
            <v>宽带预付费</v>
          </cell>
          <cell r="Q2018" t="str">
            <v>续费</v>
          </cell>
          <cell r="R2018" t="str">
            <v>提前充值</v>
          </cell>
          <cell r="S2018" t="str">
            <v>家庭用户</v>
          </cell>
          <cell r="T2018" t="str">
            <v>FTTH</v>
          </cell>
          <cell r="U2018" t="str">
            <v>许小艳(xuxiaoy)</v>
          </cell>
          <cell r="V2018" t="str">
            <v>ZX寮步黄维劲</v>
          </cell>
          <cell r="W2018" t="str">
            <v>电商价值宽带营销</v>
          </cell>
          <cell r="X2018" t="str">
            <v>寮步区</v>
          </cell>
          <cell r="Y2018">
            <v>0</v>
          </cell>
          <cell r="Z2018">
            <v>0</v>
          </cell>
          <cell r="AA2018" t="str">
            <v>寮步区</v>
          </cell>
          <cell r="AB2018" t="str">
            <v>16</v>
          </cell>
          <cell r="AC2018">
            <v>10</v>
          </cell>
          <cell r="AD2018">
            <v>12</v>
          </cell>
          <cell r="AE2018" t="str">
            <v>是</v>
          </cell>
          <cell r="AF2018" t="str">
            <v/>
          </cell>
          <cell r="AG2018" t="str">
            <v>价值宽带</v>
          </cell>
          <cell r="AH2018" t="str">
            <v>续本月</v>
          </cell>
          <cell r="AI2018" t="str">
            <v>是</v>
          </cell>
          <cell r="AJ2018">
            <v>13829285224</v>
          </cell>
          <cell r="AO2018">
            <v>0</v>
          </cell>
          <cell r="AR2018" t="str">
            <v>上沙区</v>
          </cell>
        </row>
        <row r="2019">
          <cell r="F2019">
            <v>13790447000</v>
          </cell>
          <cell r="G2019" t="str">
            <v>13790447000</v>
          </cell>
          <cell r="H2019" t="str">
            <v>袁瑞仪</v>
          </cell>
          <cell r="I2019" t="str">
            <v>预付费东莞住宅新装或续费1408元包2年，带宽12M</v>
          </cell>
          <cell r="J2019">
            <v>1408</v>
          </cell>
          <cell r="K2019">
            <v>1408</v>
          </cell>
          <cell r="L2019" t="str">
            <v>2010-02-17</v>
          </cell>
          <cell r="M2019">
            <v>42172</v>
          </cell>
          <cell r="N2019" t="str">
            <v>2017-06-19</v>
          </cell>
          <cell r="O2019" t="str">
            <v>2015-06-19</v>
          </cell>
          <cell r="P2019" t="str">
            <v>宽带预付费</v>
          </cell>
          <cell r="Q2019" t="str">
            <v>续费</v>
          </cell>
          <cell r="R2019" t="str">
            <v>往月充值</v>
          </cell>
          <cell r="S2019" t="str">
            <v>家庭用户</v>
          </cell>
          <cell r="T2019" t="str">
            <v>FTTH</v>
          </cell>
          <cell r="U2019" t="str">
            <v>美曦通信(dl_mx)</v>
          </cell>
          <cell r="V2019" t="str">
            <v>DL美曦通讯</v>
          </cell>
          <cell r="W2019" t="str">
            <v>电商价值宽带营销</v>
          </cell>
          <cell r="X2019" t="str">
            <v>茶山区</v>
          </cell>
          <cell r="Y2019">
            <v>0</v>
          </cell>
          <cell r="Z2019">
            <v>0</v>
          </cell>
          <cell r="AA2019" t="str">
            <v>茶山区</v>
          </cell>
          <cell r="AB2019" t="str">
            <v>19</v>
          </cell>
          <cell r="AC2019">
            <v>12</v>
          </cell>
          <cell r="AD2019">
            <v>24</v>
          </cell>
          <cell r="AE2019" t="str">
            <v>是</v>
          </cell>
          <cell r="AF2019" t="str">
            <v/>
          </cell>
          <cell r="AG2019" t="str">
            <v>价值宽带</v>
          </cell>
          <cell r="AH2019" t="str">
            <v>续本月</v>
          </cell>
          <cell r="AI2019" t="str">
            <v>是</v>
          </cell>
          <cell r="AJ2019">
            <v>13790447000</v>
          </cell>
          <cell r="AO2019">
            <v>0</v>
          </cell>
          <cell r="AR2019" t="str">
            <v>乌沙区</v>
          </cell>
        </row>
        <row r="2020">
          <cell r="F2020">
            <v>13600248979</v>
          </cell>
          <cell r="G2020" t="str">
            <v>13600248979</v>
          </cell>
          <cell r="H2020" t="str">
            <v>刘麦英</v>
          </cell>
          <cell r="I2020" t="str">
            <v>预付费东莞精品宽带新装或续费免费体验1个月，带宽10M</v>
          </cell>
          <cell r="J2020">
            <v>888</v>
          </cell>
          <cell r="K2020">
            <v>888</v>
          </cell>
          <cell r="L2020" t="str">
            <v>2009-12-26</v>
          </cell>
          <cell r="M2020">
            <v>42216</v>
          </cell>
          <cell r="N2020" t="str">
            <v>2016-08-31</v>
          </cell>
          <cell r="O2020" t="str">
            <v>2015-06-18</v>
          </cell>
          <cell r="P2020" t="str">
            <v>宽带预付费</v>
          </cell>
          <cell r="Q2020" t="str">
            <v>续费</v>
          </cell>
          <cell r="R2020" t="str">
            <v>提前充值</v>
          </cell>
          <cell r="S2020" t="str">
            <v>家庭用户</v>
          </cell>
          <cell r="T2020" t="str">
            <v>(传统)XDSL</v>
          </cell>
          <cell r="U2020" t="str">
            <v>叶玲(yel)</v>
          </cell>
          <cell r="V2020" t="str">
            <v>ZX石排吴友义</v>
          </cell>
          <cell r="W2020" t="str">
            <v/>
          </cell>
          <cell r="X2020" t="str">
            <v>石排区</v>
          </cell>
          <cell r="Y2020">
            <v>0</v>
          </cell>
          <cell r="Z2020">
            <v>0</v>
          </cell>
          <cell r="AA2020" t="str">
            <v>石排区</v>
          </cell>
          <cell r="AB2020" t="str">
            <v>18</v>
          </cell>
          <cell r="AC2020">
            <v>10</v>
          </cell>
          <cell r="AD2020">
            <v>1</v>
          </cell>
          <cell r="AE2020" t="str">
            <v>否</v>
          </cell>
          <cell r="AF2020" t="str">
            <v/>
          </cell>
          <cell r="AG2020" t="str">
            <v>价值宽带</v>
          </cell>
          <cell r="AH2020" t="str">
            <v>续后期</v>
          </cell>
          <cell r="AI2020" t="str">
            <v>否</v>
          </cell>
          <cell r="AO2020">
            <v>0</v>
          </cell>
          <cell r="AR2020" t="str">
            <v>街口区</v>
          </cell>
        </row>
        <row r="2021">
          <cell r="F2021">
            <v>13652503001</v>
          </cell>
          <cell r="G2021" t="str">
            <v>13652503001</v>
          </cell>
          <cell r="H2021" t="str">
            <v>陈波</v>
          </cell>
          <cell r="I2021" t="str">
            <v>预付费东莞住宅新装或续费680元包年，带宽4M</v>
          </cell>
          <cell r="J2021">
            <v>680</v>
          </cell>
          <cell r="K2021">
            <v>680</v>
          </cell>
          <cell r="L2021" t="str">
            <v>2011-06-10</v>
          </cell>
          <cell r="M2021">
            <v>42171</v>
          </cell>
          <cell r="N2021" t="str">
            <v>2016-06-16</v>
          </cell>
          <cell r="O2021" t="str">
            <v>2015-06-16</v>
          </cell>
          <cell r="P2021" t="str">
            <v>宽带预付费</v>
          </cell>
          <cell r="Q2021" t="str">
            <v>续费</v>
          </cell>
          <cell r="R2021" t="str">
            <v>提前充值</v>
          </cell>
          <cell r="S2021" t="str">
            <v>家庭用户</v>
          </cell>
          <cell r="T2021" t="str">
            <v>FTTH</v>
          </cell>
          <cell r="U2021" t="str">
            <v>李佩钰(lipy)</v>
          </cell>
          <cell r="V2021" t="str">
            <v>ZX石碣杨辉</v>
          </cell>
          <cell r="W2021" t="str">
            <v>1、 2、赠送400元移动话费 3、 4、</v>
          </cell>
          <cell r="X2021" t="str">
            <v>石碣区</v>
          </cell>
          <cell r="Y2021">
            <v>0</v>
          </cell>
          <cell r="Z2021">
            <v>0</v>
          </cell>
          <cell r="AA2021" t="str">
            <v>石碣区</v>
          </cell>
          <cell r="AB2021" t="str">
            <v>16</v>
          </cell>
          <cell r="AC2021">
            <v>4</v>
          </cell>
          <cell r="AD2021">
            <v>12</v>
          </cell>
          <cell r="AE2021" t="str">
            <v>是</v>
          </cell>
          <cell r="AF2021" t="str">
            <v/>
          </cell>
          <cell r="AG2021" t="str">
            <v>否</v>
          </cell>
          <cell r="AH2021" t="str">
            <v>续本月</v>
          </cell>
          <cell r="AI2021" t="str">
            <v>是</v>
          </cell>
          <cell r="AO2021">
            <v>0</v>
          </cell>
          <cell r="AR2021" t="str">
            <v>光宝区</v>
          </cell>
        </row>
        <row r="2022">
          <cell r="F2022">
            <v>13543797186</v>
          </cell>
          <cell r="G2022" t="str">
            <v>13543797186</v>
          </cell>
          <cell r="H2022" t="str">
            <v>钟华英</v>
          </cell>
          <cell r="I2022" t="str">
            <v>预付费东莞住宅新装或续费680元包年，带宽4M</v>
          </cell>
          <cell r="J2022">
            <v>680</v>
          </cell>
          <cell r="K2022">
            <v>680</v>
          </cell>
          <cell r="L2022" t="str">
            <v>2009-07-30</v>
          </cell>
          <cell r="M2022">
            <v>42173</v>
          </cell>
          <cell r="N2022" t="str">
            <v>2016-06-18</v>
          </cell>
          <cell r="O2022" t="str">
            <v>2015-06-15</v>
          </cell>
          <cell r="P2022" t="str">
            <v>宽带预付费</v>
          </cell>
          <cell r="Q2022" t="str">
            <v>续费</v>
          </cell>
          <cell r="R2022" t="str">
            <v>提前充值</v>
          </cell>
          <cell r="S2022" t="str">
            <v>家庭用户</v>
          </cell>
          <cell r="T2022" t="str">
            <v>FTTH</v>
          </cell>
          <cell r="U2022" t="str">
            <v>李佩钰(lipy)</v>
          </cell>
          <cell r="V2022" t="str">
            <v>ZX石碣杨平金</v>
          </cell>
          <cell r="W2022" t="str">
            <v>电商价值宽带营销</v>
          </cell>
          <cell r="X2022" t="str">
            <v>石碣区</v>
          </cell>
          <cell r="Y2022">
            <v>0</v>
          </cell>
          <cell r="Z2022">
            <v>0</v>
          </cell>
          <cell r="AA2022" t="str">
            <v>石碣区</v>
          </cell>
          <cell r="AB2022" t="str">
            <v>15</v>
          </cell>
          <cell r="AC2022">
            <v>4</v>
          </cell>
          <cell r="AD2022">
            <v>12</v>
          </cell>
          <cell r="AE2022" t="str">
            <v>是</v>
          </cell>
          <cell r="AF2022" t="str">
            <v/>
          </cell>
          <cell r="AG2022" t="str">
            <v>否</v>
          </cell>
          <cell r="AH2022" t="str">
            <v>续本月</v>
          </cell>
          <cell r="AI2022" t="str">
            <v>是</v>
          </cell>
          <cell r="AJ2022">
            <v>13543797186</v>
          </cell>
          <cell r="AO2022">
            <v>0</v>
          </cell>
          <cell r="AR2022" t="str">
            <v>上沙区</v>
          </cell>
        </row>
        <row r="2023">
          <cell r="F2023">
            <v>15913748965</v>
          </cell>
          <cell r="G2023" t="str">
            <v>15913748965</v>
          </cell>
          <cell r="H2023" t="str">
            <v>杨祥春</v>
          </cell>
          <cell r="I2023" t="str">
            <v>预付费东莞住宅新装或续费680元包年，带宽4M</v>
          </cell>
          <cell r="J2023">
            <v>680</v>
          </cell>
          <cell r="K2023">
            <v>680</v>
          </cell>
          <cell r="L2023" t="str">
            <v>2012-05-08</v>
          </cell>
          <cell r="M2023">
            <v>42270</v>
          </cell>
          <cell r="N2023" t="str">
            <v>2016-09-23</v>
          </cell>
          <cell r="O2023" t="str">
            <v>2015-06-23</v>
          </cell>
          <cell r="P2023" t="str">
            <v>宽带预付费</v>
          </cell>
          <cell r="Q2023" t="str">
            <v>续费</v>
          </cell>
          <cell r="R2023" t="str">
            <v>提前充值</v>
          </cell>
          <cell r="S2023" t="str">
            <v>家庭用户</v>
          </cell>
          <cell r="T2023" t="str">
            <v>FTTH</v>
          </cell>
          <cell r="U2023" t="str">
            <v>李佩钰(lipy)</v>
          </cell>
          <cell r="V2023" t="str">
            <v>DSBR石碣杨平金</v>
          </cell>
          <cell r="W2023" t="str">
            <v/>
          </cell>
          <cell r="X2023" t="str">
            <v>石碣区</v>
          </cell>
          <cell r="Y2023">
            <v>0</v>
          </cell>
          <cell r="Z2023">
            <v>0</v>
          </cell>
          <cell r="AA2023" t="str">
            <v>石碣区</v>
          </cell>
          <cell r="AB2023" t="str">
            <v>23</v>
          </cell>
          <cell r="AC2023">
            <v>4</v>
          </cell>
          <cell r="AD2023">
            <v>12</v>
          </cell>
          <cell r="AE2023" t="str">
            <v>是</v>
          </cell>
          <cell r="AF2023" t="str">
            <v/>
          </cell>
          <cell r="AG2023" t="str">
            <v>否</v>
          </cell>
          <cell r="AH2023" t="str">
            <v>续后期</v>
          </cell>
          <cell r="AI2023" t="str">
            <v>否</v>
          </cell>
          <cell r="AO2023">
            <v>0</v>
          </cell>
          <cell r="AR2023" t="str">
            <v>上沙区</v>
          </cell>
        </row>
        <row r="2024">
          <cell r="F2024">
            <v>13416622738</v>
          </cell>
          <cell r="G2024" t="str">
            <v>13416622738</v>
          </cell>
          <cell r="H2024" t="str">
            <v>杜立红</v>
          </cell>
          <cell r="I2024" t="str">
            <v>预付费东莞住宅新装或续费888元包年，带宽12M</v>
          </cell>
          <cell r="J2024">
            <v>888</v>
          </cell>
          <cell r="K2024">
            <v>888</v>
          </cell>
          <cell r="L2024" t="str">
            <v>2010-03-12</v>
          </cell>
          <cell r="M2024">
            <v>42247</v>
          </cell>
          <cell r="N2024" t="str">
            <v>2016-08-31</v>
          </cell>
          <cell r="O2024" t="str">
            <v>2015-06-19</v>
          </cell>
          <cell r="P2024" t="str">
            <v>宽带预付费</v>
          </cell>
          <cell r="Q2024" t="str">
            <v>续费</v>
          </cell>
          <cell r="R2024" t="str">
            <v>提前充值</v>
          </cell>
          <cell r="S2024" t="str">
            <v>家庭用户</v>
          </cell>
          <cell r="T2024" t="str">
            <v>FTTH</v>
          </cell>
          <cell r="U2024" t="str">
            <v>叶玲(yel)</v>
          </cell>
          <cell r="V2024" t="str">
            <v>ZX石排陈炳亮</v>
          </cell>
          <cell r="W2024" t="str">
            <v>电商价值宽带营销</v>
          </cell>
          <cell r="X2024" t="str">
            <v>石排区</v>
          </cell>
          <cell r="Y2024">
            <v>0</v>
          </cell>
          <cell r="Z2024">
            <v>0</v>
          </cell>
          <cell r="AA2024" t="str">
            <v>石排区</v>
          </cell>
          <cell r="AB2024" t="str">
            <v>19</v>
          </cell>
          <cell r="AC2024">
            <v>12</v>
          </cell>
          <cell r="AD2024">
            <v>12</v>
          </cell>
          <cell r="AE2024" t="str">
            <v>是</v>
          </cell>
          <cell r="AF2024" t="str">
            <v/>
          </cell>
          <cell r="AG2024" t="str">
            <v>价值宽带</v>
          </cell>
          <cell r="AH2024" t="str">
            <v>续后期</v>
          </cell>
          <cell r="AI2024" t="str">
            <v>否</v>
          </cell>
          <cell r="AO2024">
            <v>0</v>
          </cell>
          <cell r="AR2024" t="str">
            <v>上沙区</v>
          </cell>
        </row>
        <row r="2025">
          <cell r="F2025">
            <v>13620097988</v>
          </cell>
          <cell r="G2025" t="str">
            <v>13620097988</v>
          </cell>
          <cell r="H2025" t="str">
            <v>黄瑞昊</v>
          </cell>
          <cell r="I2025" t="str">
            <v>预付费东莞住宅新装或续费888元包年，带宽12M</v>
          </cell>
          <cell r="J2025">
            <v>888</v>
          </cell>
          <cell r="K2025">
            <v>888</v>
          </cell>
          <cell r="L2025" t="str">
            <v>2012-03-09</v>
          </cell>
          <cell r="M2025">
            <v>42190</v>
          </cell>
          <cell r="N2025" t="str">
            <v>2016-07-05</v>
          </cell>
          <cell r="O2025" t="str">
            <v>2015-06-21</v>
          </cell>
          <cell r="P2025" t="str">
            <v>宽带预付费</v>
          </cell>
          <cell r="Q2025" t="str">
            <v>续费</v>
          </cell>
          <cell r="R2025" t="str">
            <v>提前充值</v>
          </cell>
          <cell r="S2025" t="str">
            <v>家庭用户</v>
          </cell>
          <cell r="T2025" t="str">
            <v>FTTH</v>
          </cell>
          <cell r="U2025" t="str">
            <v>营业厅副经理(BQYX02)</v>
          </cell>
          <cell r="V2025" t="str">
            <v>ZX石排陈炳亮</v>
          </cell>
          <cell r="W2025" t="str">
            <v>电商价值宽带营销</v>
          </cell>
          <cell r="X2025" t="str">
            <v>石排区</v>
          </cell>
          <cell r="Y2025">
            <v>0</v>
          </cell>
          <cell r="Z2025">
            <v>0</v>
          </cell>
          <cell r="AA2025" t="str">
            <v>石排区</v>
          </cell>
          <cell r="AB2025" t="str">
            <v>21</v>
          </cell>
          <cell r="AC2025">
            <v>12</v>
          </cell>
          <cell r="AD2025">
            <v>12</v>
          </cell>
          <cell r="AE2025" t="str">
            <v>是</v>
          </cell>
          <cell r="AF2025" t="str">
            <v/>
          </cell>
          <cell r="AG2025" t="str">
            <v>价值宽带</v>
          </cell>
          <cell r="AH2025" t="str">
            <v>续后期</v>
          </cell>
          <cell r="AI2025" t="str">
            <v>否</v>
          </cell>
          <cell r="AO2025">
            <v>0</v>
          </cell>
          <cell r="AR2025" t="str">
            <v>乌沙区</v>
          </cell>
        </row>
        <row r="2026">
          <cell r="F2026">
            <v>13669816425</v>
          </cell>
          <cell r="G2026" t="str">
            <v>13669816425</v>
          </cell>
          <cell r="H2026" t="str">
            <v>黄火枕</v>
          </cell>
          <cell r="I2026" t="str">
            <v>预付费东莞住宅新装或续费768元包年，带宽4M</v>
          </cell>
          <cell r="J2026">
            <v>768</v>
          </cell>
          <cell r="K2026">
            <v>768</v>
          </cell>
          <cell r="L2026" t="str">
            <v>2012-07-09</v>
          </cell>
          <cell r="M2026">
            <v>42194</v>
          </cell>
          <cell r="N2026" t="str">
            <v>2016-07-09</v>
          </cell>
          <cell r="O2026" t="str">
            <v>2015-06-16</v>
          </cell>
          <cell r="P2026" t="str">
            <v>宽带预付费</v>
          </cell>
          <cell r="Q2026" t="str">
            <v>续费</v>
          </cell>
          <cell r="R2026" t="str">
            <v>提前充值</v>
          </cell>
          <cell r="S2026" t="str">
            <v>家庭用户</v>
          </cell>
          <cell r="T2026" t="str">
            <v>FTTH</v>
          </cell>
          <cell r="U2026" t="str">
            <v>叶玲(yel)</v>
          </cell>
          <cell r="V2026" t="str">
            <v>ZX石排吴友义</v>
          </cell>
          <cell r="W2026" t="str">
            <v>电商价值宽带营销</v>
          </cell>
          <cell r="X2026" t="str">
            <v>石排区</v>
          </cell>
          <cell r="Y2026">
            <v>0</v>
          </cell>
          <cell r="Z2026">
            <v>0</v>
          </cell>
          <cell r="AA2026" t="str">
            <v>石排区</v>
          </cell>
          <cell r="AB2026" t="str">
            <v>16</v>
          </cell>
          <cell r="AC2026">
            <v>4</v>
          </cell>
          <cell r="AD2026">
            <v>12</v>
          </cell>
          <cell r="AE2026" t="str">
            <v>是</v>
          </cell>
          <cell r="AF2026" t="str">
            <v/>
          </cell>
          <cell r="AG2026" t="str">
            <v>否</v>
          </cell>
          <cell r="AH2026" t="str">
            <v>续后期</v>
          </cell>
          <cell r="AI2026" t="str">
            <v>否</v>
          </cell>
          <cell r="AO2026">
            <v>0</v>
          </cell>
          <cell r="AR2026" t="str">
            <v>乌沙区</v>
          </cell>
        </row>
        <row r="2027">
          <cell r="F2027">
            <v>13812736653</v>
          </cell>
          <cell r="G2027" t="str">
            <v>13812736653</v>
          </cell>
          <cell r="H2027" t="str">
            <v>钟平权</v>
          </cell>
          <cell r="I2027" t="str">
            <v>预付费东莞住宅新装或续费680元包年，带宽4M</v>
          </cell>
          <cell r="J2027">
            <v>680</v>
          </cell>
          <cell r="K2027">
            <v>680</v>
          </cell>
          <cell r="L2027" t="str">
            <v>2009-02-28</v>
          </cell>
          <cell r="M2027">
            <v>42174</v>
          </cell>
          <cell r="N2027" t="str">
            <v>2016-06-19</v>
          </cell>
          <cell r="O2027" t="str">
            <v>2015-06-18</v>
          </cell>
          <cell r="P2027" t="str">
            <v>宽带预付费</v>
          </cell>
          <cell r="Q2027" t="str">
            <v>续费</v>
          </cell>
          <cell r="R2027" t="str">
            <v>提前充值</v>
          </cell>
          <cell r="S2027" t="str">
            <v>家庭用户</v>
          </cell>
          <cell r="T2027" t="str">
            <v>(传统)XDSL</v>
          </cell>
          <cell r="U2027" t="str">
            <v>叶玲(yel)</v>
          </cell>
          <cell r="V2027" t="str">
            <v>ZX石排吴友义</v>
          </cell>
          <cell r="W2027" t="str">
            <v/>
          </cell>
          <cell r="X2027" t="str">
            <v>石排区</v>
          </cell>
          <cell r="Y2027">
            <v>0</v>
          </cell>
          <cell r="Z2027">
            <v>0</v>
          </cell>
          <cell r="AA2027" t="str">
            <v>石排区</v>
          </cell>
          <cell r="AB2027" t="str">
            <v>18</v>
          </cell>
          <cell r="AC2027">
            <v>4</v>
          </cell>
          <cell r="AD2027">
            <v>12</v>
          </cell>
          <cell r="AE2027" t="str">
            <v>否</v>
          </cell>
          <cell r="AF2027" t="str">
            <v/>
          </cell>
          <cell r="AG2027" t="str">
            <v>否</v>
          </cell>
          <cell r="AH2027" t="str">
            <v>续本月</v>
          </cell>
          <cell r="AI2027" t="str">
            <v>否</v>
          </cell>
          <cell r="AO2027">
            <v>0</v>
          </cell>
          <cell r="AR2027" t="str">
            <v>下汴区</v>
          </cell>
        </row>
        <row r="2028">
          <cell r="F2028">
            <v>13544825438</v>
          </cell>
          <cell r="G2028" t="str">
            <v>13544825438</v>
          </cell>
          <cell r="H2028" t="str">
            <v>杜钊海</v>
          </cell>
          <cell r="I2028" t="str">
            <v>预付费东莞住宅新装或续费888元包年，带宽12M</v>
          </cell>
          <cell r="J2028">
            <v>888</v>
          </cell>
          <cell r="K2028">
            <v>888</v>
          </cell>
          <cell r="L2028" t="str">
            <v>2011-03-11</v>
          </cell>
          <cell r="M2028">
            <v>42197</v>
          </cell>
          <cell r="N2028" t="str">
            <v>2016-07-12</v>
          </cell>
          <cell r="O2028" t="str">
            <v>2015-06-22</v>
          </cell>
          <cell r="P2028" t="str">
            <v>宽带预付费</v>
          </cell>
          <cell r="Q2028" t="str">
            <v>续费</v>
          </cell>
          <cell r="R2028" t="str">
            <v>提前充值</v>
          </cell>
          <cell r="S2028" t="str">
            <v>家庭用户</v>
          </cell>
          <cell r="T2028" t="str">
            <v>FTTH</v>
          </cell>
          <cell r="U2028" t="str">
            <v>叶玲(yel)</v>
          </cell>
          <cell r="V2028" t="str">
            <v>ZX石排陈炳亮</v>
          </cell>
          <cell r="W2028" t="str">
            <v/>
          </cell>
          <cell r="X2028" t="str">
            <v>石排区</v>
          </cell>
          <cell r="Y2028">
            <v>0</v>
          </cell>
          <cell r="Z2028">
            <v>0</v>
          </cell>
          <cell r="AA2028" t="str">
            <v>石排区</v>
          </cell>
          <cell r="AB2028" t="str">
            <v>22</v>
          </cell>
          <cell r="AC2028">
            <v>12</v>
          </cell>
          <cell r="AD2028">
            <v>12</v>
          </cell>
          <cell r="AE2028" t="str">
            <v>是</v>
          </cell>
          <cell r="AF2028" t="str">
            <v/>
          </cell>
          <cell r="AG2028" t="str">
            <v>价值宽带</v>
          </cell>
          <cell r="AH2028" t="str">
            <v>续后期</v>
          </cell>
          <cell r="AI2028" t="str">
            <v>否</v>
          </cell>
          <cell r="AO2028">
            <v>0</v>
          </cell>
          <cell r="AR2028" t="str">
            <v>下汴区</v>
          </cell>
        </row>
        <row r="2029">
          <cell r="F2029">
            <v>13544897754</v>
          </cell>
          <cell r="G2029" t="str">
            <v>13544897754</v>
          </cell>
          <cell r="H2029" t="str">
            <v>李鹏</v>
          </cell>
          <cell r="I2029" t="str">
            <v>预付费东莞住宅新装或续费888元包年，带宽12M</v>
          </cell>
          <cell r="J2029">
            <v>888</v>
          </cell>
          <cell r="K2029">
            <v>888</v>
          </cell>
          <cell r="L2029" t="str">
            <v>2011-03-12</v>
          </cell>
          <cell r="M2029">
            <v>42174</v>
          </cell>
          <cell r="N2029" t="str">
            <v>2016-06-19</v>
          </cell>
          <cell r="O2029" t="str">
            <v>2015-06-18</v>
          </cell>
          <cell r="P2029" t="str">
            <v>宽带预付费</v>
          </cell>
          <cell r="Q2029" t="str">
            <v>续费</v>
          </cell>
          <cell r="R2029" t="str">
            <v>提前充值</v>
          </cell>
          <cell r="S2029" t="str">
            <v>家庭用户</v>
          </cell>
          <cell r="T2029" t="str">
            <v>(传统)XDSL</v>
          </cell>
          <cell r="U2029" t="str">
            <v>叶玲(yel)</v>
          </cell>
          <cell r="V2029" t="str">
            <v>ZX石排陈炳亮</v>
          </cell>
          <cell r="W2029" t="str">
            <v/>
          </cell>
          <cell r="X2029" t="str">
            <v>石排区</v>
          </cell>
          <cell r="Y2029">
            <v>0</v>
          </cell>
          <cell r="Z2029">
            <v>0</v>
          </cell>
          <cell r="AA2029" t="str">
            <v>石排区</v>
          </cell>
          <cell r="AB2029" t="str">
            <v>18</v>
          </cell>
          <cell r="AC2029">
            <v>12</v>
          </cell>
          <cell r="AD2029">
            <v>12</v>
          </cell>
          <cell r="AE2029" t="str">
            <v>否</v>
          </cell>
          <cell r="AF2029" t="str">
            <v/>
          </cell>
          <cell r="AG2029" t="str">
            <v>价值宽带</v>
          </cell>
          <cell r="AH2029" t="str">
            <v>续本月</v>
          </cell>
          <cell r="AI2029" t="str">
            <v>否</v>
          </cell>
          <cell r="AO2029">
            <v>0</v>
          </cell>
          <cell r="AR2029" t="str">
            <v>下汴区</v>
          </cell>
        </row>
        <row r="2030">
          <cell r="F2030">
            <v>13642934887</v>
          </cell>
          <cell r="G2030" t="str">
            <v>13642934887</v>
          </cell>
          <cell r="H2030" t="str">
            <v>欣毅金属制品有限公司</v>
          </cell>
          <cell r="I2030" t="str">
            <v>预付费东莞住宅新装或续费888元包年，带宽12M</v>
          </cell>
          <cell r="J2030">
            <v>888</v>
          </cell>
          <cell r="K2030">
            <v>888</v>
          </cell>
          <cell r="L2030" t="str">
            <v>2013-07-26</v>
          </cell>
          <cell r="M2030">
            <v>42211</v>
          </cell>
          <cell r="N2030" t="str">
            <v>2016-07-26</v>
          </cell>
          <cell r="O2030" t="str">
            <v>2015-06-15</v>
          </cell>
          <cell r="P2030" t="str">
            <v>宽带预付费</v>
          </cell>
          <cell r="Q2030" t="str">
            <v>续费</v>
          </cell>
          <cell r="R2030" t="str">
            <v>提前充值</v>
          </cell>
          <cell r="S2030" t="str">
            <v>家庭用户</v>
          </cell>
          <cell r="T2030" t="str">
            <v>FTTH</v>
          </cell>
          <cell r="U2030" t="str">
            <v>叶玲(yel)</v>
          </cell>
          <cell r="V2030" t="str">
            <v>DSBR石排陈炳亮</v>
          </cell>
          <cell r="W2030" t="str">
            <v>电商价值宽带营销</v>
          </cell>
          <cell r="X2030" t="str">
            <v>石排区</v>
          </cell>
          <cell r="Y2030">
            <v>0</v>
          </cell>
          <cell r="Z2030">
            <v>0</v>
          </cell>
          <cell r="AA2030" t="str">
            <v>石排区</v>
          </cell>
          <cell r="AB2030" t="str">
            <v>15</v>
          </cell>
          <cell r="AC2030">
            <v>12</v>
          </cell>
          <cell r="AD2030">
            <v>12</v>
          </cell>
          <cell r="AE2030" t="str">
            <v>是</v>
          </cell>
          <cell r="AF2030" t="str">
            <v/>
          </cell>
          <cell r="AG2030" t="str">
            <v>价值宽带</v>
          </cell>
          <cell r="AH2030" t="str">
            <v>续后期</v>
          </cell>
          <cell r="AI2030" t="str">
            <v>否</v>
          </cell>
          <cell r="AO2030">
            <v>0</v>
          </cell>
          <cell r="AR2030" t="str">
            <v>南栅区</v>
          </cell>
        </row>
        <row r="2031">
          <cell r="F2031">
            <v>13532744785</v>
          </cell>
          <cell r="G2031" t="str">
            <v>13532744785</v>
          </cell>
          <cell r="H2031" t="str">
            <v>东莞市石排宏仁五金商店</v>
          </cell>
          <cell r="I2031" t="str">
            <v>东莞互联网专线续费包14个月1000元，4M（不提供MODEM）</v>
          </cell>
          <cell r="J2031">
            <v>1000</v>
          </cell>
          <cell r="K2031">
            <v>1000</v>
          </cell>
          <cell r="L2031" t="str">
            <v>2012-04-23</v>
          </cell>
          <cell r="M2031">
            <v>42178</v>
          </cell>
          <cell r="N2031" t="str">
            <v>2016-08-23</v>
          </cell>
          <cell r="O2031" t="str">
            <v>2015-06-23</v>
          </cell>
          <cell r="P2031" t="str">
            <v>专线预付费</v>
          </cell>
          <cell r="Q2031" t="str">
            <v>续费</v>
          </cell>
          <cell r="R2031" t="str">
            <v>提前充值</v>
          </cell>
          <cell r="S2031" t="str">
            <v/>
          </cell>
          <cell r="T2031" t="str">
            <v>FTTH</v>
          </cell>
          <cell r="U2031" t="str">
            <v>叶玲(yel)</v>
          </cell>
          <cell r="V2031" t="str">
            <v>ZX石排吴友义</v>
          </cell>
          <cell r="W2031" t="str">
            <v/>
          </cell>
          <cell r="X2031" t="str">
            <v>石排区</v>
          </cell>
          <cell r="Y2031">
            <v>0</v>
          </cell>
          <cell r="Z2031">
            <v>0</v>
          </cell>
          <cell r="AA2031" t="str">
            <v>石排区</v>
          </cell>
          <cell r="AB2031" t="str">
            <v>23</v>
          </cell>
          <cell r="AC2031">
            <v>4</v>
          </cell>
          <cell r="AD2031">
            <v>14</v>
          </cell>
          <cell r="AE2031" t="str">
            <v>是</v>
          </cell>
          <cell r="AF2031" t="str">
            <v/>
          </cell>
          <cell r="AG2031" t="str">
            <v>否</v>
          </cell>
          <cell r="AH2031" t="str">
            <v>续本月</v>
          </cell>
          <cell r="AI2031" t="str">
            <v>是</v>
          </cell>
          <cell r="AK2031">
            <v>13532744785</v>
          </cell>
          <cell r="AO2031">
            <v>0</v>
          </cell>
          <cell r="AR2031" t="str">
            <v>龙眼区</v>
          </cell>
        </row>
        <row r="2032">
          <cell r="F2032">
            <v>13532952711</v>
          </cell>
          <cell r="G2032" t="str">
            <v>13532952711</v>
          </cell>
          <cell r="H2032" t="str">
            <v>秦红玉</v>
          </cell>
          <cell r="I2032" t="str">
            <v>预付费东莞住宅新装或续费888元包年，带宽12M</v>
          </cell>
          <cell r="J2032">
            <v>888</v>
          </cell>
          <cell r="K2032">
            <v>888</v>
          </cell>
          <cell r="L2032" t="str">
            <v>2011-10-02</v>
          </cell>
          <cell r="M2032">
            <v>42182</v>
          </cell>
          <cell r="N2032" t="str">
            <v>2016-06-27</v>
          </cell>
          <cell r="O2032" t="str">
            <v>2015-06-22</v>
          </cell>
          <cell r="P2032" t="str">
            <v>宽带预付费</v>
          </cell>
          <cell r="Q2032" t="str">
            <v>续费</v>
          </cell>
          <cell r="R2032" t="str">
            <v>提前充值</v>
          </cell>
          <cell r="S2032" t="str">
            <v>家庭用户</v>
          </cell>
          <cell r="T2032" t="str">
            <v>FTTH</v>
          </cell>
          <cell r="U2032" t="str">
            <v>叶玲(yel)</v>
          </cell>
          <cell r="V2032" t="str">
            <v>ZX石排吴友义</v>
          </cell>
          <cell r="W2032" t="str">
            <v/>
          </cell>
          <cell r="X2032" t="str">
            <v>石排区</v>
          </cell>
          <cell r="Y2032">
            <v>0</v>
          </cell>
          <cell r="Z2032">
            <v>0</v>
          </cell>
          <cell r="AA2032" t="str">
            <v>石排区</v>
          </cell>
          <cell r="AB2032" t="str">
            <v>22</v>
          </cell>
          <cell r="AC2032">
            <v>12</v>
          </cell>
          <cell r="AD2032">
            <v>12</v>
          </cell>
          <cell r="AE2032" t="str">
            <v>是</v>
          </cell>
          <cell r="AF2032" t="str">
            <v/>
          </cell>
          <cell r="AG2032" t="str">
            <v>价值宽带</v>
          </cell>
          <cell r="AH2032" t="str">
            <v>续本月</v>
          </cell>
          <cell r="AI2032" t="str">
            <v>是</v>
          </cell>
          <cell r="AO2032">
            <v>0</v>
          </cell>
          <cell r="AR2032" t="str">
            <v>龙眼区</v>
          </cell>
        </row>
        <row r="2033">
          <cell r="F2033">
            <v>13450000481</v>
          </cell>
          <cell r="G2033" t="str">
            <v>13450000481</v>
          </cell>
          <cell r="H2033" t="str">
            <v>黄运平</v>
          </cell>
          <cell r="I2033" t="str">
            <v>预付费东莞住宅新装或续费888元包年，带宽12M</v>
          </cell>
          <cell r="J2033">
            <v>888</v>
          </cell>
          <cell r="K2033">
            <v>888</v>
          </cell>
          <cell r="L2033" t="str">
            <v>2011-06-12</v>
          </cell>
          <cell r="M2033">
            <v>42171</v>
          </cell>
          <cell r="N2033" t="str">
            <v>2016-06-18</v>
          </cell>
          <cell r="O2033" t="str">
            <v>2015-06-18</v>
          </cell>
          <cell r="P2033" t="str">
            <v>宽带预付费</v>
          </cell>
          <cell r="Q2033" t="str">
            <v>续费</v>
          </cell>
          <cell r="R2033" t="str">
            <v>往月充值</v>
          </cell>
          <cell r="S2033" t="str">
            <v>家庭用户</v>
          </cell>
          <cell r="T2033" t="str">
            <v>GPON+LAN</v>
          </cell>
          <cell r="U2033" t="str">
            <v>许小艳(xuxiaoy)</v>
          </cell>
          <cell r="V2033" t="str">
            <v>ZX寮步彭英智</v>
          </cell>
          <cell r="W2033" t="str">
            <v>曾庆成上门</v>
          </cell>
          <cell r="X2033" t="str">
            <v>寮步区</v>
          </cell>
          <cell r="Y2033">
            <v>0</v>
          </cell>
          <cell r="Z2033">
            <v>0</v>
          </cell>
          <cell r="AA2033" t="str">
            <v>寮步区</v>
          </cell>
          <cell r="AB2033" t="str">
            <v>18</v>
          </cell>
          <cell r="AC2033">
            <v>12</v>
          </cell>
          <cell r="AD2033">
            <v>12</v>
          </cell>
          <cell r="AE2033" t="str">
            <v>是</v>
          </cell>
          <cell r="AF2033" t="str">
            <v/>
          </cell>
          <cell r="AG2033" t="str">
            <v>价值宽带</v>
          </cell>
          <cell r="AH2033" t="str">
            <v>续本月</v>
          </cell>
          <cell r="AI2033" t="str">
            <v>是</v>
          </cell>
          <cell r="AJ2033">
            <v>13450000481</v>
          </cell>
          <cell r="AO2033">
            <v>0</v>
          </cell>
          <cell r="AR2033" t="str">
            <v>汀山区</v>
          </cell>
        </row>
        <row r="2034">
          <cell r="F2034">
            <v>13528537637</v>
          </cell>
          <cell r="G2034" t="str">
            <v>13528537637</v>
          </cell>
          <cell r="H2034" t="str">
            <v>黄仁</v>
          </cell>
          <cell r="I2034" t="str">
            <v>预付费东莞住宅新装或续费680元包年，带宽4M</v>
          </cell>
          <cell r="J2034">
            <v>680</v>
          </cell>
          <cell r="K2034">
            <v>680</v>
          </cell>
          <cell r="L2034" t="str">
            <v>2014-06-21</v>
          </cell>
          <cell r="M2034">
            <v>42176</v>
          </cell>
          <cell r="N2034" t="str">
            <v>2016-06-23</v>
          </cell>
          <cell r="O2034" t="str">
            <v>2015-06-23</v>
          </cell>
          <cell r="P2034" t="str">
            <v>宽带预付费</v>
          </cell>
          <cell r="Q2034" t="str">
            <v>续费</v>
          </cell>
          <cell r="R2034" t="str">
            <v>往月充值</v>
          </cell>
          <cell r="S2034" t="str">
            <v>家庭用户</v>
          </cell>
          <cell r="T2034" t="str">
            <v>(传统)XDSL</v>
          </cell>
          <cell r="U2034" t="str">
            <v>许小艳(xuxiaoy)</v>
          </cell>
          <cell r="V2034" t="str">
            <v>DL东莞金伦</v>
          </cell>
          <cell r="W2034" t="str">
            <v/>
          </cell>
          <cell r="X2034" t="str">
            <v>寮步区</v>
          </cell>
          <cell r="Y2034">
            <v>0</v>
          </cell>
          <cell r="Z2034">
            <v>0</v>
          </cell>
          <cell r="AA2034" t="str">
            <v>寮步区</v>
          </cell>
          <cell r="AB2034" t="str">
            <v>23</v>
          </cell>
          <cell r="AC2034">
            <v>4</v>
          </cell>
          <cell r="AD2034">
            <v>12</v>
          </cell>
          <cell r="AE2034" t="str">
            <v>否</v>
          </cell>
          <cell r="AF2034" t="str">
            <v/>
          </cell>
          <cell r="AG2034" t="str">
            <v>否</v>
          </cell>
          <cell r="AH2034" t="str">
            <v>续本月</v>
          </cell>
          <cell r="AI2034" t="str">
            <v>否</v>
          </cell>
          <cell r="AO2034">
            <v>0</v>
          </cell>
          <cell r="AR2034" t="str">
            <v>汀山区</v>
          </cell>
        </row>
        <row r="2035">
          <cell r="F2035">
            <v>13537306355</v>
          </cell>
          <cell r="G2035" t="str">
            <v>13537306355</v>
          </cell>
          <cell r="H2035" t="str">
            <v>朱锦强</v>
          </cell>
          <cell r="I2035" t="str">
            <v>预付费东莞住宅新装或续费888元包年，带宽12M</v>
          </cell>
          <cell r="J2035">
            <v>888</v>
          </cell>
          <cell r="K2035">
            <v>888</v>
          </cell>
          <cell r="L2035" t="str">
            <v>2014-05-28</v>
          </cell>
          <cell r="M2035">
            <v>42152</v>
          </cell>
          <cell r="N2035" t="str">
            <v>2016-06-16</v>
          </cell>
          <cell r="O2035" t="str">
            <v>2015-06-16</v>
          </cell>
          <cell r="P2035" t="str">
            <v>宽带预付费</v>
          </cell>
          <cell r="Q2035" t="str">
            <v>续费</v>
          </cell>
          <cell r="R2035" t="str">
            <v>往月充值</v>
          </cell>
          <cell r="S2035" t="str">
            <v>家庭用户</v>
          </cell>
          <cell r="T2035" t="str">
            <v>FTTH</v>
          </cell>
          <cell r="U2035" t="str">
            <v>许小艳(xuxiaoy)</v>
          </cell>
          <cell r="V2035" t="str">
            <v>DL东铁办公</v>
          </cell>
          <cell r="W2035" t="str">
            <v>电商价值宽带营销</v>
          </cell>
          <cell r="X2035" t="str">
            <v>寮步区</v>
          </cell>
          <cell r="Y2035">
            <v>0</v>
          </cell>
          <cell r="Z2035">
            <v>0</v>
          </cell>
          <cell r="AA2035" t="str">
            <v>寮步区</v>
          </cell>
          <cell r="AB2035" t="str">
            <v>16</v>
          </cell>
          <cell r="AC2035">
            <v>12</v>
          </cell>
          <cell r="AD2035">
            <v>12</v>
          </cell>
          <cell r="AE2035" t="str">
            <v>是</v>
          </cell>
          <cell r="AF2035" t="str">
            <v/>
          </cell>
          <cell r="AG2035" t="str">
            <v>价值宽带</v>
          </cell>
          <cell r="AH2035" t="str">
            <v>续前期</v>
          </cell>
          <cell r="AI2035" t="str">
            <v>否</v>
          </cell>
          <cell r="AO2035">
            <v>0</v>
          </cell>
          <cell r="AR2035" t="str">
            <v>汀山区</v>
          </cell>
        </row>
        <row r="2036">
          <cell r="F2036">
            <v>13539062988</v>
          </cell>
          <cell r="G2036" t="str">
            <v>13539062988</v>
          </cell>
          <cell r="H2036" t="str">
            <v>邹相琼</v>
          </cell>
          <cell r="I2036" t="str">
            <v>预付费东莞住宅新装或续费888元包年，带宽12M</v>
          </cell>
          <cell r="J2036">
            <v>888</v>
          </cell>
          <cell r="K2036">
            <v>888</v>
          </cell>
          <cell r="L2036" t="str">
            <v>2013-06-30</v>
          </cell>
          <cell r="M2036">
            <v>42185</v>
          </cell>
          <cell r="N2036" t="str">
            <v>2016-06-30</v>
          </cell>
          <cell r="O2036" t="str">
            <v>2015-06-19</v>
          </cell>
          <cell r="P2036" t="str">
            <v>宽带预付费</v>
          </cell>
          <cell r="Q2036" t="str">
            <v>续费</v>
          </cell>
          <cell r="R2036" t="str">
            <v>提前充值</v>
          </cell>
          <cell r="S2036" t="str">
            <v>家庭用户</v>
          </cell>
          <cell r="T2036" t="str">
            <v>FTTH</v>
          </cell>
          <cell r="U2036" t="str">
            <v>许小艳(xuxiaoy)</v>
          </cell>
          <cell r="V2036" t="str">
            <v>ZY寮步营业厅</v>
          </cell>
          <cell r="W2036" t="str">
            <v>电商价值宽带营销</v>
          </cell>
          <cell r="X2036" t="str">
            <v>寮步区</v>
          </cell>
          <cell r="Y2036">
            <v>0</v>
          </cell>
          <cell r="Z2036">
            <v>0</v>
          </cell>
          <cell r="AA2036" t="str">
            <v>寮步区</v>
          </cell>
          <cell r="AB2036" t="str">
            <v>19</v>
          </cell>
          <cell r="AC2036">
            <v>12</v>
          </cell>
          <cell r="AD2036">
            <v>12</v>
          </cell>
          <cell r="AE2036" t="str">
            <v>是</v>
          </cell>
          <cell r="AF2036" t="str">
            <v/>
          </cell>
          <cell r="AG2036" t="str">
            <v>价值宽带</v>
          </cell>
          <cell r="AH2036" t="str">
            <v>续本月</v>
          </cell>
          <cell r="AI2036" t="str">
            <v>是</v>
          </cell>
          <cell r="AJ2036">
            <v>13539062988</v>
          </cell>
          <cell r="AO2036">
            <v>0</v>
          </cell>
          <cell r="AR2036" t="str">
            <v>博美区</v>
          </cell>
        </row>
        <row r="2037">
          <cell r="F2037">
            <v>13612143959</v>
          </cell>
          <cell r="G2037" t="str">
            <v>13612143959</v>
          </cell>
          <cell r="H2037" t="str">
            <v>韩波</v>
          </cell>
          <cell r="I2037" t="str">
            <v>预付费东莞住宅新装或续费1408元包2年，带宽12M</v>
          </cell>
          <cell r="J2037">
            <v>1408</v>
          </cell>
          <cell r="K2037">
            <v>1408</v>
          </cell>
          <cell r="L2037" t="str">
            <v>2012-07-01</v>
          </cell>
          <cell r="M2037">
            <v>42186</v>
          </cell>
          <cell r="N2037" t="str">
            <v>2017-07-01</v>
          </cell>
          <cell r="O2037" t="str">
            <v>2015-06-22</v>
          </cell>
          <cell r="P2037" t="str">
            <v>宽带预付费</v>
          </cell>
          <cell r="Q2037" t="str">
            <v>续费</v>
          </cell>
          <cell r="R2037" t="str">
            <v>提前充值</v>
          </cell>
          <cell r="S2037" t="str">
            <v>家庭用户</v>
          </cell>
          <cell r="T2037" t="str">
            <v>FTTH</v>
          </cell>
          <cell r="U2037" t="str">
            <v>许小艳(xuxiaoy)</v>
          </cell>
          <cell r="V2037" t="str">
            <v>DL东铁办公</v>
          </cell>
          <cell r="W2037" t="str">
            <v>非</v>
          </cell>
          <cell r="X2037" t="str">
            <v>寮步区</v>
          </cell>
          <cell r="Y2037">
            <v>0</v>
          </cell>
          <cell r="Z2037">
            <v>0</v>
          </cell>
          <cell r="AA2037" t="str">
            <v>寮步区</v>
          </cell>
          <cell r="AB2037" t="str">
            <v>22</v>
          </cell>
          <cell r="AC2037">
            <v>12</v>
          </cell>
          <cell r="AD2037">
            <v>24</v>
          </cell>
          <cell r="AE2037" t="str">
            <v>是</v>
          </cell>
          <cell r="AF2037" t="str">
            <v/>
          </cell>
          <cell r="AG2037" t="str">
            <v>价值宽带</v>
          </cell>
          <cell r="AH2037" t="str">
            <v>续后期</v>
          </cell>
          <cell r="AI2037" t="str">
            <v>否</v>
          </cell>
          <cell r="AO2037">
            <v>0</v>
          </cell>
          <cell r="AR2037" t="str">
            <v>博美区</v>
          </cell>
        </row>
        <row r="2038">
          <cell r="F2038">
            <v>13680167957</v>
          </cell>
          <cell r="G2038" t="str">
            <v>13680167957</v>
          </cell>
          <cell r="H2038" t="str">
            <v>李琼</v>
          </cell>
          <cell r="I2038" t="str">
            <v>预付费东莞住宅新装或续费888元包年，带宽12M</v>
          </cell>
          <cell r="J2038">
            <v>888</v>
          </cell>
          <cell r="K2038">
            <v>888</v>
          </cell>
          <cell r="L2038" t="str">
            <v>2013-06-19</v>
          </cell>
          <cell r="M2038">
            <v>42174</v>
          </cell>
          <cell r="N2038" t="str">
            <v>2016-06-19</v>
          </cell>
          <cell r="O2038" t="str">
            <v>2015-06-15</v>
          </cell>
          <cell r="P2038" t="str">
            <v>宽带预付费</v>
          </cell>
          <cell r="Q2038" t="str">
            <v>续费</v>
          </cell>
          <cell r="R2038" t="str">
            <v>提前充值</v>
          </cell>
          <cell r="S2038" t="str">
            <v>家庭用户</v>
          </cell>
          <cell r="T2038" t="str">
            <v>FTTH</v>
          </cell>
          <cell r="U2038" t="str">
            <v>许小艳(xuxiaoy)</v>
          </cell>
          <cell r="V2038" t="str">
            <v>ZX寮步钟宝明</v>
          </cell>
          <cell r="W2038" t="str">
            <v>电商价值宽带营销</v>
          </cell>
          <cell r="X2038" t="str">
            <v>寮步区</v>
          </cell>
          <cell r="Y2038">
            <v>0</v>
          </cell>
          <cell r="Z2038">
            <v>0</v>
          </cell>
          <cell r="AA2038" t="str">
            <v>寮步区</v>
          </cell>
          <cell r="AB2038" t="str">
            <v>15</v>
          </cell>
          <cell r="AC2038">
            <v>12</v>
          </cell>
          <cell r="AD2038">
            <v>12</v>
          </cell>
          <cell r="AE2038" t="str">
            <v>是</v>
          </cell>
          <cell r="AF2038" t="str">
            <v/>
          </cell>
          <cell r="AG2038" t="str">
            <v>价值宽带</v>
          </cell>
          <cell r="AH2038" t="str">
            <v>续本月</v>
          </cell>
          <cell r="AI2038" t="str">
            <v>是</v>
          </cell>
          <cell r="AJ2038">
            <v>13680167957</v>
          </cell>
          <cell r="AO2038">
            <v>0</v>
          </cell>
          <cell r="AR2038" t="str">
            <v>博美区</v>
          </cell>
        </row>
        <row r="2039">
          <cell r="F2039">
            <v>13712623098</v>
          </cell>
          <cell r="G2039" t="str">
            <v>13712623098</v>
          </cell>
          <cell r="H2039" t="str">
            <v>李春燕</v>
          </cell>
          <cell r="I2039" t="str">
            <v>预付费东莞住宅新装或续费888元包年，带宽12M</v>
          </cell>
          <cell r="J2039">
            <v>888</v>
          </cell>
          <cell r="K2039">
            <v>888</v>
          </cell>
          <cell r="L2039" t="str">
            <v>2013-06-19</v>
          </cell>
          <cell r="M2039">
            <v>42174</v>
          </cell>
          <cell r="N2039" t="str">
            <v>2016-06-19</v>
          </cell>
          <cell r="O2039" t="str">
            <v>2015-06-19</v>
          </cell>
          <cell r="P2039" t="str">
            <v>宽带预付费</v>
          </cell>
          <cell r="Q2039" t="str">
            <v>续费</v>
          </cell>
          <cell r="R2039" t="str">
            <v>提前充值</v>
          </cell>
          <cell r="S2039" t="str">
            <v>家庭用户</v>
          </cell>
          <cell r="T2039" t="str">
            <v>FTTH</v>
          </cell>
          <cell r="U2039" t="str">
            <v>许小艳(xuxiaoy)</v>
          </cell>
          <cell r="V2039" t="str">
            <v>ZX寮步彭英智</v>
          </cell>
          <cell r="W2039" t="str">
            <v>电商价值宽带营销</v>
          </cell>
          <cell r="X2039" t="str">
            <v>寮步区</v>
          </cell>
          <cell r="Y2039">
            <v>0</v>
          </cell>
          <cell r="Z2039">
            <v>0</v>
          </cell>
          <cell r="AA2039" t="str">
            <v>寮步区</v>
          </cell>
          <cell r="AB2039" t="str">
            <v>19</v>
          </cell>
          <cell r="AC2039">
            <v>12</v>
          </cell>
          <cell r="AD2039">
            <v>12</v>
          </cell>
          <cell r="AE2039" t="str">
            <v>是</v>
          </cell>
          <cell r="AF2039" t="str">
            <v/>
          </cell>
          <cell r="AG2039" t="str">
            <v>价值宽带</v>
          </cell>
          <cell r="AH2039" t="str">
            <v>续本月</v>
          </cell>
          <cell r="AI2039" t="str">
            <v>是</v>
          </cell>
          <cell r="AJ2039">
            <v>13712623098</v>
          </cell>
          <cell r="AO2039">
            <v>0</v>
          </cell>
          <cell r="AR2039" t="str">
            <v>博美区</v>
          </cell>
        </row>
        <row r="2040">
          <cell r="F2040">
            <v>13713398259</v>
          </cell>
          <cell r="G2040" t="str">
            <v>13713398259</v>
          </cell>
          <cell r="H2040" t="str">
            <v>曾全初</v>
          </cell>
          <cell r="I2040" t="str">
            <v>预付费东莞住宅新装或续费888元包年，带宽12M</v>
          </cell>
          <cell r="J2040">
            <v>888</v>
          </cell>
          <cell r="K2040">
            <v>888</v>
          </cell>
          <cell r="L2040" t="str">
            <v>2012-06-22</v>
          </cell>
          <cell r="M2040">
            <v>42177</v>
          </cell>
          <cell r="N2040" t="str">
            <v>2016-06-22</v>
          </cell>
          <cell r="O2040" t="str">
            <v>2015-06-19</v>
          </cell>
          <cell r="P2040" t="str">
            <v>宽带预付费</v>
          </cell>
          <cell r="Q2040" t="str">
            <v>续费</v>
          </cell>
          <cell r="R2040" t="str">
            <v>提前充值</v>
          </cell>
          <cell r="S2040" t="str">
            <v>家庭用户</v>
          </cell>
          <cell r="T2040" t="str">
            <v>(传统)XDSL</v>
          </cell>
          <cell r="U2040" t="str">
            <v>许小艳(xuxiaoy)</v>
          </cell>
          <cell r="V2040" t="str">
            <v>ZX寮步魏祥洋</v>
          </cell>
          <cell r="W2040" t="str">
            <v/>
          </cell>
          <cell r="X2040" t="str">
            <v>寮步区</v>
          </cell>
          <cell r="Y2040">
            <v>0</v>
          </cell>
          <cell r="Z2040">
            <v>0</v>
          </cell>
          <cell r="AA2040" t="str">
            <v>寮步区</v>
          </cell>
          <cell r="AB2040" t="str">
            <v>19</v>
          </cell>
          <cell r="AC2040">
            <v>12</v>
          </cell>
          <cell r="AD2040">
            <v>12</v>
          </cell>
          <cell r="AE2040" t="str">
            <v>否</v>
          </cell>
          <cell r="AF2040" t="str">
            <v/>
          </cell>
          <cell r="AG2040" t="str">
            <v>价值宽带</v>
          </cell>
          <cell r="AH2040" t="str">
            <v>续本月</v>
          </cell>
          <cell r="AI2040" t="str">
            <v>否</v>
          </cell>
          <cell r="AO2040">
            <v>0</v>
          </cell>
          <cell r="AR2040" t="str">
            <v>王屋区</v>
          </cell>
        </row>
        <row r="2041">
          <cell r="F2041">
            <v>13728239018</v>
          </cell>
          <cell r="G2041" t="str">
            <v>13728239018</v>
          </cell>
          <cell r="H2041" t="str">
            <v>刘继英</v>
          </cell>
          <cell r="I2041" t="str">
            <v>预付费东莞住宅新装或续费888元包年，带宽12M</v>
          </cell>
          <cell r="J2041">
            <v>888</v>
          </cell>
          <cell r="K2041">
            <v>888</v>
          </cell>
          <cell r="L2041" t="str">
            <v>2013-06-23</v>
          </cell>
          <cell r="M2041">
            <v>42178</v>
          </cell>
          <cell r="N2041" t="str">
            <v>2016-06-23</v>
          </cell>
          <cell r="O2041" t="str">
            <v>2015-06-19</v>
          </cell>
          <cell r="P2041" t="str">
            <v>宽带预付费</v>
          </cell>
          <cell r="Q2041" t="str">
            <v>续费</v>
          </cell>
          <cell r="R2041" t="str">
            <v>提前充值</v>
          </cell>
          <cell r="S2041" t="str">
            <v>家庭用户</v>
          </cell>
          <cell r="T2041" t="str">
            <v>FTTH</v>
          </cell>
          <cell r="U2041" t="str">
            <v>许小艳(xuxiaoy)</v>
          </cell>
          <cell r="V2041" t="str">
            <v>ZX寮步彭英智</v>
          </cell>
          <cell r="W2041" t="str">
            <v>电商价值宽带营销</v>
          </cell>
          <cell r="X2041" t="str">
            <v>寮步区</v>
          </cell>
          <cell r="Y2041">
            <v>0</v>
          </cell>
          <cell r="Z2041">
            <v>0</v>
          </cell>
          <cell r="AA2041" t="str">
            <v>寮步区</v>
          </cell>
          <cell r="AB2041" t="str">
            <v>19</v>
          </cell>
          <cell r="AC2041">
            <v>12</v>
          </cell>
          <cell r="AD2041">
            <v>12</v>
          </cell>
          <cell r="AE2041" t="str">
            <v>是</v>
          </cell>
          <cell r="AF2041" t="str">
            <v/>
          </cell>
          <cell r="AG2041" t="str">
            <v>价值宽带</v>
          </cell>
          <cell r="AH2041" t="str">
            <v>续本月</v>
          </cell>
          <cell r="AI2041" t="str">
            <v>是</v>
          </cell>
          <cell r="AJ2041">
            <v>13728239018</v>
          </cell>
          <cell r="AO2041">
            <v>0</v>
          </cell>
          <cell r="AR2041" t="str">
            <v>博美区</v>
          </cell>
        </row>
        <row r="2042">
          <cell r="F2042">
            <v>13798877280</v>
          </cell>
          <cell r="G2042" t="str">
            <v>13798877280</v>
          </cell>
          <cell r="H2042" t="str">
            <v>朱桂丽</v>
          </cell>
          <cell r="I2042" t="str">
            <v>预付费东莞住宅新装或续费1408元包2年，带宽12M</v>
          </cell>
          <cell r="J2042">
            <v>1408</v>
          </cell>
          <cell r="K2042">
            <v>1408</v>
          </cell>
          <cell r="L2042" t="str">
            <v>2005-08-18</v>
          </cell>
          <cell r="M2042">
            <v>42177</v>
          </cell>
          <cell r="N2042" t="str">
            <v>2017-06-23</v>
          </cell>
          <cell r="O2042" t="str">
            <v>2015-06-23</v>
          </cell>
          <cell r="P2042" t="str">
            <v>宽带预付费</v>
          </cell>
          <cell r="Q2042" t="str">
            <v>续费</v>
          </cell>
          <cell r="R2042" t="str">
            <v>往月充值</v>
          </cell>
          <cell r="S2042" t="str">
            <v>企业客户</v>
          </cell>
          <cell r="T2042" t="str">
            <v>FTTH</v>
          </cell>
          <cell r="U2042" t="str">
            <v>许小艳(xuxiaoy)</v>
          </cell>
          <cell r="V2042" t="str">
            <v>DL东莞金伦</v>
          </cell>
          <cell r="W2042" t="str">
            <v>电商价值宽带营销</v>
          </cell>
          <cell r="X2042" t="str">
            <v>寮步区</v>
          </cell>
          <cell r="Y2042">
            <v>0</v>
          </cell>
          <cell r="Z2042">
            <v>0</v>
          </cell>
          <cell r="AA2042" t="str">
            <v>寮步区</v>
          </cell>
          <cell r="AB2042" t="str">
            <v>23</v>
          </cell>
          <cell r="AC2042">
            <v>12</v>
          </cell>
          <cell r="AD2042">
            <v>24</v>
          </cell>
          <cell r="AE2042" t="str">
            <v>是</v>
          </cell>
          <cell r="AF2042" t="str">
            <v/>
          </cell>
          <cell r="AG2042" t="str">
            <v>价值宽带</v>
          </cell>
          <cell r="AH2042" t="str">
            <v>续本月</v>
          </cell>
          <cell r="AI2042" t="str">
            <v>是</v>
          </cell>
          <cell r="AJ2042">
            <v>13798877280</v>
          </cell>
          <cell r="AO2042">
            <v>0</v>
          </cell>
          <cell r="AR2042" t="str">
            <v>龙眼区</v>
          </cell>
        </row>
        <row r="2043">
          <cell r="F2043">
            <v>13925800110</v>
          </cell>
          <cell r="G2043" t="str">
            <v>13925800110</v>
          </cell>
          <cell r="H2043" t="str">
            <v>王胜利</v>
          </cell>
          <cell r="I2043" t="str">
            <v>预付费东莞住宅新装或续费680元包年，带宽4M</v>
          </cell>
          <cell r="J2043">
            <v>680</v>
          </cell>
          <cell r="K2043">
            <v>680</v>
          </cell>
          <cell r="L2043" t="str">
            <v>2012-06-18</v>
          </cell>
          <cell r="M2043">
            <v>42173</v>
          </cell>
          <cell r="N2043" t="str">
            <v>2016-06-18</v>
          </cell>
          <cell r="O2043" t="str">
            <v>2015-06-15</v>
          </cell>
          <cell r="P2043" t="str">
            <v>宽带预付费</v>
          </cell>
          <cell r="Q2043" t="str">
            <v>续费</v>
          </cell>
          <cell r="R2043" t="str">
            <v>提前充值</v>
          </cell>
          <cell r="S2043" t="str">
            <v>家庭用户</v>
          </cell>
          <cell r="T2043" t="str">
            <v>(传统)XDSL</v>
          </cell>
          <cell r="U2043" t="str">
            <v>许小艳(xuxiaoy)</v>
          </cell>
          <cell r="V2043" t="str">
            <v>ZX寮步钟宝明</v>
          </cell>
          <cell r="W2043" t="str">
            <v/>
          </cell>
          <cell r="X2043" t="str">
            <v>寮步区</v>
          </cell>
          <cell r="Y2043">
            <v>0</v>
          </cell>
          <cell r="Z2043">
            <v>0</v>
          </cell>
          <cell r="AA2043" t="str">
            <v>寮步区</v>
          </cell>
          <cell r="AB2043" t="str">
            <v>15</v>
          </cell>
          <cell r="AC2043">
            <v>4</v>
          </cell>
          <cell r="AD2043">
            <v>12</v>
          </cell>
          <cell r="AE2043" t="str">
            <v>否</v>
          </cell>
          <cell r="AF2043" t="str">
            <v/>
          </cell>
          <cell r="AG2043" t="str">
            <v>否</v>
          </cell>
          <cell r="AH2043" t="str">
            <v>续本月</v>
          </cell>
          <cell r="AI2043" t="str">
            <v>否</v>
          </cell>
          <cell r="AO2043">
            <v>0</v>
          </cell>
          <cell r="AR2043" t="str">
            <v>居岐区</v>
          </cell>
        </row>
        <row r="2044">
          <cell r="F2044">
            <v>18822979977</v>
          </cell>
          <cell r="G2044" t="str">
            <v>18822979977</v>
          </cell>
          <cell r="H2044" t="str">
            <v>张山碧</v>
          </cell>
          <cell r="I2044" t="str">
            <v>预付费东莞住宅新装或续费888元包年，带宽12M</v>
          </cell>
          <cell r="J2044">
            <v>888</v>
          </cell>
          <cell r="K2044">
            <v>888</v>
          </cell>
          <cell r="L2044" t="str">
            <v>2013-07-15</v>
          </cell>
          <cell r="M2044">
            <v>42200</v>
          </cell>
          <cell r="N2044" t="str">
            <v>2016-07-15</v>
          </cell>
          <cell r="O2044" t="str">
            <v>2015-06-18</v>
          </cell>
          <cell r="P2044" t="str">
            <v>宽带预付费</v>
          </cell>
          <cell r="Q2044" t="str">
            <v>续费</v>
          </cell>
          <cell r="R2044" t="str">
            <v>提前充值</v>
          </cell>
          <cell r="S2044" t="str">
            <v>家庭用户</v>
          </cell>
          <cell r="T2044" t="str">
            <v>FTTH</v>
          </cell>
          <cell r="U2044" t="str">
            <v>许小艳(xuxiaoy)</v>
          </cell>
          <cell r="V2044" t="str">
            <v>ZX寮步魏祥洋</v>
          </cell>
          <cell r="W2044" t="str">
            <v>电商价值宽带营销</v>
          </cell>
          <cell r="X2044" t="str">
            <v>寮步区</v>
          </cell>
          <cell r="Y2044">
            <v>0</v>
          </cell>
          <cell r="Z2044">
            <v>0</v>
          </cell>
          <cell r="AA2044" t="str">
            <v>寮步区</v>
          </cell>
          <cell r="AB2044" t="str">
            <v>18</v>
          </cell>
          <cell r="AC2044">
            <v>12</v>
          </cell>
          <cell r="AD2044">
            <v>12</v>
          </cell>
          <cell r="AE2044" t="str">
            <v>是</v>
          </cell>
          <cell r="AF2044" t="str">
            <v/>
          </cell>
          <cell r="AG2044" t="str">
            <v>价值宽带</v>
          </cell>
          <cell r="AH2044" t="str">
            <v>续后期</v>
          </cell>
          <cell r="AI2044" t="str">
            <v>否</v>
          </cell>
          <cell r="AO2044">
            <v>0</v>
          </cell>
          <cell r="AR2044" t="str">
            <v>桥头区</v>
          </cell>
        </row>
        <row r="2045">
          <cell r="F2045">
            <v>13582851556</v>
          </cell>
          <cell r="G2045" t="str">
            <v>13582851556</v>
          </cell>
          <cell r="H2045" t="str">
            <v>陈天庆</v>
          </cell>
          <cell r="I2045" t="str">
            <v>预付费东莞住宅新装或续费680元包年，带宽4M</v>
          </cell>
          <cell r="J2045">
            <v>680</v>
          </cell>
          <cell r="K2045">
            <v>680</v>
          </cell>
          <cell r="L2045" t="str">
            <v>2013-06-29</v>
          </cell>
          <cell r="M2045">
            <v>42184</v>
          </cell>
          <cell r="N2045" t="str">
            <v>2016-06-29</v>
          </cell>
          <cell r="O2045" t="str">
            <v>2015-06-16</v>
          </cell>
          <cell r="P2045" t="str">
            <v>宽带预付费</v>
          </cell>
          <cell r="Q2045" t="str">
            <v>续费</v>
          </cell>
          <cell r="R2045" t="str">
            <v>提前充值</v>
          </cell>
          <cell r="S2045" t="str">
            <v>家庭用户</v>
          </cell>
          <cell r="T2045" t="str">
            <v>(传统)XDSL</v>
          </cell>
          <cell r="U2045" t="str">
            <v>许小艳(xuxiaoy)</v>
          </cell>
          <cell r="V2045" t="str">
            <v>ZY寮步营业厅</v>
          </cell>
          <cell r="W2045" t="str">
            <v>1.施工单号...  2.  3.  4.</v>
          </cell>
          <cell r="X2045" t="str">
            <v>寮步区</v>
          </cell>
          <cell r="Y2045">
            <v>0</v>
          </cell>
          <cell r="Z2045">
            <v>0</v>
          </cell>
          <cell r="AA2045" t="str">
            <v>寮步区</v>
          </cell>
          <cell r="AB2045" t="str">
            <v>16</v>
          </cell>
          <cell r="AC2045">
            <v>4</v>
          </cell>
          <cell r="AD2045">
            <v>12</v>
          </cell>
          <cell r="AE2045" t="str">
            <v>否</v>
          </cell>
          <cell r="AF2045" t="str">
            <v/>
          </cell>
          <cell r="AG2045" t="str">
            <v>否</v>
          </cell>
          <cell r="AH2045" t="str">
            <v>续本月</v>
          </cell>
          <cell r="AI2045" t="str">
            <v>否</v>
          </cell>
          <cell r="AO2045">
            <v>0</v>
          </cell>
          <cell r="AR2045" t="str">
            <v>上沙区</v>
          </cell>
        </row>
        <row r="2046">
          <cell r="F2046">
            <v>13712534840</v>
          </cell>
          <cell r="G2046" t="str">
            <v>13712534840</v>
          </cell>
          <cell r="H2046" t="str">
            <v>余美华</v>
          </cell>
          <cell r="I2046" t="str">
            <v>预付费东莞住宅新装或续费680元包年，带宽4M</v>
          </cell>
          <cell r="J2046">
            <v>680</v>
          </cell>
          <cell r="K2046">
            <v>680</v>
          </cell>
          <cell r="L2046" t="str">
            <v>2010-10-24</v>
          </cell>
          <cell r="M2046">
            <v>42179</v>
          </cell>
          <cell r="N2046" t="str">
            <v>2016-06-24</v>
          </cell>
          <cell r="O2046" t="str">
            <v>2015-06-22</v>
          </cell>
          <cell r="P2046" t="str">
            <v>宽带预付费</v>
          </cell>
          <cell r="Q2046" t="str">
            <v>续费</v>
          </cell>
          <cell r="R2046" t="str">
            <v>提前充值</v>
          </cell>
          <cell r="S2046" t="str">
            <v>家庭用户</v>
          </cell>
          <cell r="T2046" t="str">
            <v>(传统)XDSL</v>
          </cell>
          <cell r="U2046" t="str">
            <v>许小艳(xuxiaoy)</v>
          </cell>
          <cell r="V2046" t="str">
            <v>ZY寮步营业厅</v>
          </cell>
          <cell r="W2046" t="str">
            <v/>
          </cell>
          <cell r="X2046" t="str">
            <v>寮步区</v>
          </cell>
          <cell r="Y2046">
            <v>0</v>
          </cell>
          <cell r="Z2046">
            <v>0</v>
          </cell>
          <cell r="AA2046" t="str">
            <v>寮步区</v>
          </cell>
          <cell r="AB2046" t="str">
            <v>22</v>
          </cell>
          <cell r="AC2046">
            <v>4</v>
          </cell>
          <cell r="AD2046">
            <v>12</v>
          </cell>
          <cell r="AE2046" t="str">
            <v>否</v>
          </cell>
          <cell r="AF2046" t="str">
            <v/>
          </cell>
          <cell r="AG2046" t="str">
            <v>否</v>
          </cell>
          <cell r="AH2046" t="str">
            <v>续本月</v>
          </cell>
          <cell r="AI2046" t="str">
            <v>否</v>
          </cell>
          <cell r="AO2046">
            <v>0</v>
          </cell>
          <cell r="AR2046" t="str">
            <v>上沙区</v>
          </cell>
        </row>
        <row r="2047">
          <cell r="F2047">
            <v>1392970742</v>
          </cell>
          <cell r="G2047" t="str">
            <v>1392970742</v>
          </cell>
          <cell r="H2047" t="str">
            <v>杨添斌</v>
          </cell>
          <cell r="I2047" t="str">
            <v>预付费东莞住宅新装或续费600元包年，带宽2M</v>
          </cell>
          <cell r="J2047">
            <v>600</v>
          </cell>
          <cell r="K2047">
            <v>600</v>
          </cell>
          <cell r="L2047" t="str">
            <v>2007-07-15</v>
          </cell>
          <cell r="M2047">
            <v>42171</v>
          </cell>
          <cell r="N2047" t="str">
            <v>2016-06-17</v>
          </cell>
          <cell r="O2047" t="str">
            <v>2015-06-17</v>
          </cell>
          <cell r="P2047" t="str">
            <v>宽带预付费</v>
          </cell>
          <cell r="Q2047" t="str">
            <v>续费</v>
          </cell>
          <cell r="R2047" t="str">
            <v>往月充值</v>
          </cell>
          <cell r="S2047" t="str">
            <v>家庭用户</v>
          </cell>
          <cell r="T2047" t="str">
            <v>(传统)XDSL</v>
          </cell>
          <cell r="U2047" t="str">
            <v>许小艳(xuxiaoy)</v>
          </cell>
          <cell r="V2047" t="str">
            <v>ZY寮步营业厅</v>
          </cell>
          <cell r="W2047" t="str">
            <v/>
          </cell>
          <cell r="X2047" t="str">
            <v>寮步区</v>
          </cell>
          <cell r="Y2047">
            <v>0</v>
          </cell>
          <cell r="Z2047">
            <v>0</v>
          </cell>
          <cell r="AA2047" t="str">
            <v>寮步区</v>
          </cell>
          <cell r="AB2047" t="str">
            <v>17</v>
          </cell>
          <cell r="AC2047">
            <v>2</v>
          </cell>
          <cell r="AD2047">
            <v>12</v>
          </cell>
          <cell r="AE2047" t="str">
            <v>否</v>
          </cell>
          <cell r="AF2047" t="str">
            <v/>
          </cell>
          <cell r="AG2047" t="str">
            <v>否</v>
          </cell>
          <cell r="AH2047" t="str">
            <v>续本月</v>
          </cell>
          <cell r="AI2047" t="str">
            <v>否</v>
          </cell>
          <cell r="AO2047">
            <v>0</v>
          </cell>
          <cell r="AR2047" t="str">
            <v>乌沙区</v>
          </cell>
        </row>
        <row r="2048">
          <cell r="F2048">
            <v>15989612056</v>
          </cell>
          <cell r="G2048" t="str">
            <v>15989612056</v>
          </cell>
          <cell r="H2048" t="str">
            <v>刘阳</v>
          </cell>
          <cell r="I2048" t="str">
            <v>预付费东莞住宅新装或续费888元包年，带宽12M</v>
          </cell>
          <cell r="J2048">
            <v>888</v>
          </cell>
          <cell r="K2048">
            <v>888</v>
          </cell>
          <cell r="L2048" t="str">
            <v>2014-03-19</v>
          </cell>
          <cell r="M2048">
            <v>42174</v>
          </cell>
          <cell r="N2048" t="str">
            <v>2016-06-20</v>
          </cell>
          <cell r="O2048" t="str">
            <v>2015-06-20</v>
          </cell>
          <cell r="P2048" t="str">
            <v>宽带预付费</v>
          </cell>
          <cell r="Q2048" t="str">
            <v>续费</v>
          </cell>
          <cell r="R2048" t="str">
            <v>往月充值</v>
          </cell>
          <cell r="S2048" t="str">
            <v>家庭用户</v>
          </cell>
          <cell r="T2048" t="str">
            <v>FTTH</v>
          </cell>
          <cell r="U2048" t="str">
            <v>许小艳(xuxiaoy)</v>
          </cell>
          <cell r="V2048" t="str">
            <v>ZX寮步彭英智</v>
          </cell>
          <cell r="W2048" t="str">
            <v>电商价值宽带营销</v>
          </cell>
          <cell r="X2048" t="str">
            <v>寮步区</v>
          </cell>
          <cell r="Y2048">
            <v>0</v>
          </cell>
          <cell r="Z2048">
            <v>0</v>
          </cell>
          <cell r="AA2048" t="str">
            <v>寮步区</v>
          </cell>
          <cell r="AB2048" t="str">
            <v>20</v>
          </cell>
          <cell r="AC2048">
            <v>12</v>
          </cell>
          <cell r="AD2048">
            <v>12</v>
          </cell>
          <cell r="AE2048" t="str">
            <v>是</v>
          </cell>
          <cell r="AF2048" t="str">
            <v/>
          </cell>
          <cell r="AG2048" t="str">
            <v>价值宽带</v>
          </cell>
          <cell r="AH2048" t="str">
            <v>续本月</v>
          </cell>
          <cell r="AI2048" t="str">
            <v>是</v>
          </cell>
          <cell r="AJ2048">
            <v>15989612056</v>
          </cell>
          <cell r="AO2048">
            <v>0</v>
          </cell>
          <cell r="AR2048" t="str">
            <v>乌沙区</v>
          </cell>
        </row>
        <row r="2049">
          <cell r="F2049">
            <v>13423395711</v>
          </cell>
          <cell r="G2049" t="str">
            <v>13423395711</v>
          </cell>
          <cell r="H2049" t="str">
            <v>邓锋</v>
          </cell>
          <cell r="I2049" t="str">
            <v>预付费东莞住宅新装或续费888元包年，带宽12M</v>
          </cell>
          <cell r="J2049">
            <v>888</v>
          </cell>
          <cell r="K2049">
            <v>888</v>
          </cell>
          <cell r="L2049" t="str">
            <v>2014-06-03</v>
          </cell>
          <cell r="M2049">
            <v>42158</v>
          </cell>
          <cell r="N2049" t="str">
            <v>2016-06-16</v>
          </cell>
          <cell r="O2049" t="str">
            <v>2015-06-16</v>
          </cell>
          <cell r="P2049" t="str">
            <v>宽带预付费</v>
          </cell>
          <cell r="Q2049" t="str">
            <v>续费</v>
          </cell>
          <cell r="R2049" t="str">
            <v>往月充值</v>
          </cell>
          <cell r="S2049" t="str">
            <v>家庭用户</v>
          </cell>
          <cell r="T2049" t="str">
            <v>FTTH</v>
          </cell>
          <cell r="U2049" t="str">
            <v>许小艳(xuxiaoy)</v>
          </cell>
          <cell r="V2049" t="str">
            <v>ZX寮步黄维劲</v>
          </cell>
          <cell r="W2049" t="str">
            <v>电商价值宽带营销</v>
          </cell>
          <cell r="X2049" t="str">
            <v>寮步区</v>
          </cell>
          <cell r="Y2049">
            <v>0</v>
          </cell>
          <cell r="Z2049">
            <v>0</v>
          </cell>
          <cell r="AA2049" t="str">
            <v>寮步区</v>
          </cell>
          <cell r="AB2049" t="str">
            <v>16</v>
          </cell>
          <cell r="AC2049">
            <v>12</v>
          </cell>
          <cell r="AD2049">
            <v>12</v>
          </cell>
          <cell r="AE2049" t="str">
            <v>是</v>
          </cell>
          <cell r="AF2049" t="str">
            <v/>
          </cell>
          <cell r="AG2049" t="str">
            <v>价值宽带</v>
          </cell>
          <cell r="AH2049" t="str">
            <v>续本月</v>
          </cell>
          <cell r="AI2049" t="str">
            <v>是</v>
          </cell>
          <cell r="AJ2049">
            <v>13423395711</v>
          </cell>
          <cell r="AO2049">
            <v>0</v>
          </cell>
          <cell r="AR2049" t="str">
            <v>博美区</v>
          </cell>
        </row>
        <row r="2050">
          <cell r="F2050">
            <v>13556649587</v>
          </cell>
          <cell r="G2050" t="str">
            <v>13556649587</v>
          </cell>
          <cell r="H2050" t="str">
            <v>王东洪</v>
          </cell>
          <cell r="I2050" t="str">
            <v>预付费东莞住宅新装或续费680元包年，带宽4M</v>
          </cell>
          <cell r="J2050">
            <v>680</v>
          </cell>
          <cell r="K2050">
            <v>680</v>
          </cell>
          <cell r="L2050" t="str">
            <v>2007-01-30</v>
          </cell>
          <cell r="M2050">
            <v>42165</v>
          </cell>
          <cell r="N2050" t="str">
            <v>2016-06-19</v>
          </cell>
          <cell r="O2050" t="str">
            <v>2015-06-19</v>
          </cell>
          <cell r="P2050" t="str">
            <v>宽带预付费</v>
          </cell>
          <cell r="Q2050" t="str">
            <v>续费</v>
          </cell>
          <cell r="R2050" t="str">
            <v>往月充值</v>
          </cell>
          <cell r="S2050" t="str">
            <v>家庭用户</v>
          </cell>
          <cell r="T2050" t="str">
            <v>(传统)XDSL</v>
          </cell>
          <cell r="U2050" t="str">
            <v>许小艳(xuxiaoy)</v>
          </cell>
          <cell r="V2050" t="str">
            <v>DL东铁办公</v>
          </cell>
          <cell r="W2050" t="str">
            <v>XGX</v>
          </cell>
          <cell r="X2050" t="str">
            <v>寮步区</v>
          </cell>
          <cell r="Y2050">
            <v>0</v>
          </cell>
          <cell r="Z2050">
            <v>0</v>
          </cell>
          <cell r="AA2050" t="str">
            <v>寮步区</v>
          </cell>
          <cell r="AB2050" t="str">
            <v>19</v>
          </cell>
          <cell r="AC2050">
            <v>4</v>
          </cell>
          <cell r="AD2050">
            <v>12</v>
          </cell>
          <cell r="AE2050" t="str">
            <v>否</v>
          </cell>
          <cell r="AF2050" t="str">
            <v/>
          </cell>
          <cell r="AG2050" t="str">
            <v>否</v>
          </cell>
          <cell r="AH2050" t="str">
            <v>续本月</v>
          </cell>
          <cell r="AI2050" t="str">
            <v>否</v>
          </cell>
          <cell r="AO2050">
            <v>0</v>
          </cell>
          <cell r="AR2050" t="str">
            <v>街口区</v>
          </cell>
        </row>
        <row r="2051">
          <cell r="F2051">
            <v>13612699987</v>
          </cell>
          <cell r="G2051" t="str">
            <v>13612699987</v>
          </cell>
          <cell r="H2051" t="str">
            <v>钟佳伟</v>
          </cell>
          <cell r="I2051" t="str">
            <v>预付费东莞住宅新装或续费888元包年，带宽12M</v>
          </cell>
          <cell r="J2051">
            <v>888</v>
          </cell>
          <cell r="K2051">
            <v>888</v>
          </cell>
          <cell r="L2051" t="str">
            <v>2014-07-08</v>
          </cell>
          <cell r="M2051">
            <v>42193</v>
          </cell>
          <cell r="N2051" t="str">
            <v>2016-07-08</v>
          </cell>
          <cell r="O2051" t="str">
            <v>2015-06-21</v>
          </cell>
          <cell r="P2051" t="str">
            <v>宽带预付费</v>
          </cell>
          <cell r="Q2051" t="str">
            <v>续费</v>
          </cell>
          <cell r="R2051" t="str">
            <v>提前充值</v>
          </cell>
          <cell r="S2051" t="str">
            <v>家庭用户</v>
          </cell>
          <cell r="T2051" t="str">
            <v>FTTH</v>
          </cell>
          <cell r="U2051" t="str">
            <v>许小艳(xuxiaoy)</v>
          </cell>
          <cell r="V2051" t="str">
            <v>DSBR寮步黄维劲</v>
          </cell>
          <cell r="W2051" t="str">
            <v/>
          </cell>
          <cell r="X2051" t="str">
            <v>寮步区</v>
          </cell>
          <cell r="Y2051">
            <v>0</v>
          </cell>
          <cell r="Z2051">
            <v>0</v>
          </cell>
          <cell r="AA2051" t="str">
            <v>寮步区</v>
          </cell>
          <cell r="AB2051" t="str">
            <v>21</v>
          </cell>
          <cell r="AC2051">
            <v>12</v>
          </cell>
          <cell r="AD2051">
            <v>12</v>
          </cell>
          <cell r="AE2051" t="str">
            <v>是</v>
          </cell>
          <cell r="AF2051" t="str">
            <v/>
          </cell>
          <cell r="AG2051" t="str">
            <v>价值宽带</v>
          </cell>
          <cell r="AH2051" t="str">
            <v>续后期</v>
          </cell>
          <cell r="AI2051" t="str">
            <v>否</v>
          </cell>
          <cell r="AO2051">
            <v>0</v>
          </cell>
          <cell r="AR2051" t="str">
            <v>街口区</v>
          </cell>
        </row>
        <row r="2052">
          <cell r="F2052">
            <v>15024021354</v>
          </cell>
          <cell r="G2052" t="str">
            <v>15024021354</v>
          </cell>
          <cell r="H2052" t="str">
            <v>陈平</v>
          </cell>
          <cell r="I2052" t="str">
            <v>预付费东莞住宅新装或续费768元包年，带宽4M</v>
          </cell>
          <cell r="J2052">
            <v>768</v>
          </cell>
          <cell r="K2052">
            <v>768</v>
          </cell>
          <cell r="L2052" t="str">
            <v>2013-06-10</v>
          </cell>
          <cell r="M2052">
            <v>42165</v>
          </cell>
          <cell r="N2052" t="str">
            <v>2016-06-15</v>
          </cell>
          <cell r="O2052" t="str">
            <v>2015-06-15</v>
          </cell>
          <cell r="P2052" t="str">
            <v>宽带预付费</v>
          </cell>
          <cell r="Q2052" t="str">
            <v>续费</v>
          </cell>
          <cell r="R2052" t="str">
            <v>往月充值</v>
          </cell>
          <cell r="S2052" t="str">
            <v>家庭用户</v>
          </cell>
          <cell r="T2052" t="str">
            <v>FTTH</v>
          </cell>
          <cell r="U2052" t="str">
            <v>许小艳(xuxiaoy)</v>
          </cell>
          <cell r="V2052" t="str">
            <v>ZX寮步黄维劲</v>
          </cell>
          <cell r="W2052" t="str">
            <v>电商价值宽带营销</v>
          </cell>
          <cell r="X2052" t="str">
            <v>寮步区</v>
          </cell>
          <cell r="Y2052">
            <v>0</v>
          </cell>
          <cell r="Z2052">
            <v>0</v>
          </cell>
          <cell r="AA2052" t="str">
            <v>寮步区</v>
          </cell>
          <cell r="AB2052" t="str">
            <v>15</v>
          </cell>
          <cell r="AC2052">
            <v>4</v>
          </cell>
          <cell r="AD2052">
            <v>12</v>
          </cell>
          <cell r="AE2052" t="str">
            <v>是</v>
          </cell>
          <cell r="AF2052" t="str">
            <v/>
          </cell>
          <cell r="AG2052" t="str">
            <v>否</v>
          </cell>
          <cell r="AH2052" t="str">
            <v>续本月</v>
          </cell>
          <cell r="AI2052" t="str">
            <v>是</v>
          </cell>
          <cell r="AJ2052">
            <v>15024021354</v>
          </cell>
          <cell r="AO2052">
            <v>0</v>
          </cell>
          <cell r="AR2052" t="str">
            <v>三屯区</v>
          </cell>
        </row>
        <row r="2053">
          <cell r="F2053">
            <v>15817796460</v>
          </cell>
          <cell r="G2053" t="str">
            <v>15817796460</v>
          </cell>
          <cell r="H2053" t="str">
            <v>谢基伟</v>
          </cell>
          <cell r="I2053" t="str">
            <v>预付费东莞住宅新装或续费1088元包年，带宽10M</v>
          </cell>
          <cell r="J2053">
            <v>1088</v>
          </cell>
          <cell r="K2053">
            <v>1088</v>
          </cell>
          <cell r="L2053" t="str">
            <v>2013-01-03</v>
          </cell>
          <cell r="M2053">
            <v>42188</v>
          </cell>
          <cell r="N2053" t="str">
            <v>2016-07-03</v>
          </cell>
          <cell r="O2053" t="str">
            <v>2015-06-17</v>
          </cell>
          <cell r="P2053" t="str">
            <v>宽带预付费</v>
          </cell>
          <cell r="Q2053" t="str">
            <v>续费</v>
          </cell>
          <cell r="R2053" t="str">
            <v>提前充值</v>
          </cell>
          <cell r="S2053" t="str">
            <v>家庭用户</v>
          </cell>
          <cell r="T2053" t="str">
            <v>FTTH</v>
          </cell>
          <cell r="U2053" t="str">
            <v>许小艳(xuxiaoy)</v>
          </cell>
          <cell r="V2053" t="str">
            <v>ZX寮步黄维敏</v>
          </cell>
          <cell r="W2053" t="str">
            <v>电商价值宽带营销</v>
          </cell>
          <cell r="X2053" t="str">
            <v>寮步区</v>
          </cell>
          <cell r="Y2053">
            <v>0</v>
          </cell>
          <cell r="Z2053">
            <v>0</v>
          </cell>
          <cell r="AA2053" t="str">
            <v>寮步区</v>
          </cell>
          <cell r="AB2053" t="str">
            <v>17</v>
          </cell>
          <cell r="AC2053">
            <v>10</v>
          </cell>
          <cell r="AD2053">
            <v>12</v>
          </cell>
          <cell r="AE2053" t="str">
            <v>是</v>
          </cell>
          <cell r="AF2053" t="str">
            <v/>
          </cell>
          <cell r="AG2053" t="str">
            <v>价值宽带</v>
          </cell>
          <cell r="AH2053" t="str">
            <v>续后期</v>
          </cell>
          <cell r="AI2053" t="str">
            <v>否</v>
          </cell>
          <cell r="AO2053">
            <v>0</v>
          </cell>
          <cell r="AR2053" t="str">
            <v>居岐区</v>
          </cell>
        </row>
        <row r="2054">
          <cell r="F2054">
            <v>18802560207</v>
          </cell>
          <cell r="G2054" t="str">
            <v>18802560207</v>
          </cell>
          <cell r="H2054" t="str">
            <v>曾成龙</v>
          </cell>
          <cell r="I2054" t="str">
            <v>预付费东莞住宅新装或续费888元包年，带宽12M</v>
          </cell>
          <cell r="J2054">
            <v>888</v>
          </cell>
          <cell r="K2054">
            <v>888</v>
          </cell>
          <cell r="L2054" t="str">
            <v>2014-06-17</v>
          </cell>
          <cell r="M2054">
            <v>42172</v>
          </cell>
          <cell r="N2054" t="str">
            <v>2016-06-17</v>
          </cell>
          <cell r="O2054" t="str">
            <v>2015-06-16</v>
          </cell>
          <cell r="P2054" t="str">
            <v>宽带预付费</v>
          </cell>
          <cell r="Q2054" t="str">
            <v>续费</v>
          </cell>
          <cell r="R2054" t="str">
            <v>提前充值</v>
          </cell>
          <cell r="S2054" t="str">
            <v>家庭用户</v>
          </cell>
          <cell r="T2054" t="str">
            <v>FTTH</v>
          </cell>
          <cell r="U2054" t="str">
            <v>许小艳(xuxiaoy)</v>
          </cell>
          <cell r="V2054" t="str">
            <v>ZX寮步黄维劲</v>
          </cell>
          <cell r="W2054" t="str">
            <v>电商价值宽带营销</v>
          </cell>
          <cell r="X2054" t="str">
            <v>寮步区</v>
          </cell>
          <cell r="Y2054">
            <v>0</v>
          </cell>
          <cell r="Z2054">
            <v>0</v>
          </cell>
          <cell r="AA2054" t="str">
            <v>寮步区</v>
          </cell>
          <cell r="AB2054" t="str">
            <v>16</v>
          </cell>
          <cell r="AC2054">
            <v>12</v>
          </cell>
          <cell r="AD2054">
            <v>12</v>
          </cell>
          <cell r="AE2054" t="str">
            <v>是</v>
          </cell>
          <cell r="AF2054" t="str">
            <v/>
          </cell>
          <cell r="AG2054" t="str">
            <v>价值宽带</v>
          </cell>
          <cell r="AH2054" t="str">
            <v>续本月</v>
          </cell>
          <cell r="AI2054" t="str">
            <v>是</v>
          </cell>
          <cell r="AJ2054">
            <v>18802560207</v>
          </cell>
          <cell r="AO2054">
            <v>0</v>
          </cell>
          <cell r="AR2054" t="str">
            <v>白石岗区</v>
          </cell>
        </row>
        <row r="2055">
          <cell r="F2055">
            <v>13544809090</v>
          </cell>
          <cell r="G2055" t="str">
            <v>13544809090</v>
          </cell>
          <cell r="H2055" t="str">
            <v>谢柱堆</v>
          </cell>
          <cell r="I2055" t="str">
            <v>预付费东莞住宅新装或续费888元包年，带宽12M</v>
          </cell>
          <cell r="J2055">
            <v>888</v>
          </cell>
          <cell r="K2055">
            <v>888</v>
          </cell>
          <cell r="L2055" t="str">
            <v>2009-05-03</v>
          </cell>
          <cell r="M2055">
            <v>42182</v>
          </cell>
          <cell r="N2055" t="str">
            <v>2016-06-27</v>
          </cell>
          <cell r="O2055" t="str">
            <v>2015-06-23</v>
          </cell>
          <cell r="P2055" t="str">
            <v>宽带预付费</v>
          </cell>
          <cell r="Q2055" t="str">
            <v>续费</v>
          </cell>
          <cell r="R2055" t="str">
            <v>提前充值</v>
          </cell>
          <cell r="S2055" t="str">
            <v>家庭用户</v>
          </cell>
          <cell r="T2055" t="str">
            <v>FTTH</v>
          </cell>
          <cell r="U2055" t="str">
            <v>许小艳(xuxiaoy)</v>
          </cell>
          <cell r="V2055" t="str">
            <v>ZY寮步营业厅</v>
          </cell>
          <cell r="W2055" t="str">
            <v>电商价值宽带营销</v>
          </cell>
          <cell r="X2055" t="str">
            <v>寮步区</v>
          </cell>
          <cell r="Y2055">
            <v>0</v>
          </cell>
          <cell r="Z2055">
            <v>0</v>
          </cell>
          <cell r="AA2055" t="str">
            <v>寮步区</v>
          </cell>
          <cell r="AB2055" t="str">
            <v>23</v>
          </cell>
          <cell r="AC2055">
            <v>12</v>
          </cell>
          <cell r="AD2055">
            <v>12</v>
          </cell>
          <cell r="AE2055" t="str">
            <v>是</v>
          </cell>
          <cell r="AF2055" t="str">
            <v/>
          </cell>
          <cell r="AG2055" t="str">
            <v>价值宽带</v>
          </cell>
          <cell r="AH2055" t="str">
            <v>续本月</v>
          </cell>
          <cell r="AI2055" t="str">
            <v>是</v>
          </cell>
          <cell r="AJ2055">
            <v>13544809090</v>
          </cell>
          <cell r="AO2055">
            <v>0</v>
          </cell>
          <cell r="AR2055" t="str">
            <v>白石岗区</v>
          </cell>
        </row>
        <row r="2056">
          <cell r="F2056">
            <v>13580929893</v>
          </cell>
          <cell r="G2056" t="str">
            <v>13580929893</v>
          </cell>
          <cell r="H2056" t="str">
            <v>杨宏奎</v>
          </cell>
          <cell r="I2056" t="str">
            <v>预付费东莞住宅新装或续费888元包年，带宽12M</v>
          </cell>
          <cell r="J2056">
            <v>888</v>
          </cell>
          <cell r="K2056">
            <v>888</v>
          </cell>
          <cell r="L2056" t="str">
            <v>2014-06-17</v>
          </cell>
          <cell r="M2056">
            <v>42172</v>
          </cell>
          <cell r="N2056" t="str">
            <v>2016-06-20</v>
          </cell>
          <cell r="O2056" t="str">
            <v>2015-06-20</v>
          </cell>
          <cell r="P2056" t="str">
            <v>宽带预付费</v>
          </cell>
          <cell r="Q2056" t="str">
            <v>续费</v>
          </cell>
          <cell r="R2056" t="str">
            <v>往月充值</v>
          </cell>
          <cell r="S2056" t="str">
            <v>家庭用户</v>
          </cell>
          <cell r="T2056" t="str">
            <v>FTTH</v>
          </cell>
          <cell r="U2056" t="str">
            <v>许小艳(xuxiaoy)</v>
          </cell>
          <cell r="V2056" t="str">
            <v>DL东铁办公</v>
          </cell>
          <cell r="W2056" t="str">
            <v>电商价值宽带营销</v>
          </cell>
          <cell r="X2056" t="str">
            <v>寮步区</v>
          </cell>
          <cell r="Y2056">
            <v>0</v>
          </cell>
          <cell r="Z2056">
            <v>0</v>
          </cell>
          <cell r="AA2056" t="str">
            <v>寮步区</v>
          </cell>
          <cell r="AB2056" t="str">
            <v>20</v>
          </cell>
          <cell r="AC2056">
            <v>12</v>
          </cell>
          <cell r="AD2056">
            <v>12</v>
          </cell>
          <cell r="AE2056" t="str">
            <v>是</v>
          </cell>
          <cell r="AF2056" t="str">
            <v/>
          </cell>
          <cell r="AG2056" t="str">
            <v>价值宽带</v>
          </cell>
          <cell r="AH2056" t="str">
            <v>续本月</v>
          </cell>
          <cell r="AI2056" t="str">
            <v>是</v>
          </cell>
          <cell r="AJ2056">
            <v>13580929893</v>
          </cell>
          <cell r="AO2056">
            <v>0</v>
          </cell>
          <cell r="AR2056" t="str">
            <v>东站区</v>
          </cell>
        </row>
        <row r="2057">
          <cell r="F2057">
            <v>13650256657</v>
          </cell>
          <cell r="G2057" t="str">
            <v>13650256657</v>
          </cell>
          <cell r="H2057" t="str">
            <v>尘永康</v>
          </cell>
          <cell r="I2057" t="str">
            <v>预付费东莞住宅新装或续费888元包年，带宽12M</v>
          </cell>
          <cell r="J2057">
            <v>888</v>
          </cell>
          <cell r="K2057">
            <v>888</v>
          </cell>
          <cell r="L2057" t="str">
            <v>2010-07-17</v>
          </cell>
          <cell r="M2057">
            <v>42206</v>
          </cell>
          <cell r="N2057" t="str">
            <v>2016-07-21</v>
          </cell>
          <cell r="O2057" t="str">
            <v>2015-06-21</v>
          </cell>
          <cell r="P2057" t="str">
            <v>宽带预付费</v>
          </cell>
          <cell r="Q2057" t="str">
            <v>续费</v>
          </cell>
          <cell r="R2057" t="str">
            <v>提前充值</v>
          </cell>
          <cell r="S2057" t="str">
            <v>家庭用户</v>
          </cell>
          <cell r="T2057" t="str">
            <v>FTTH</v>
          </cell>
          <cell r="U2057" t="str">
            <v>许小艳(xuxiaoy)</v>
          </cell>
          <cell r="V2057" t="str">
            <v>ZX寮步黄维劲</v>
          </cell>
          <cell r="W2057" t="str">
            <v>1283611</v>
          </cell>
          <cell r="X2057" t="str">
            <v>寮步区</v>
          </cell>
          <cell r="Y2057">
            <v>0</v>
          </cell>
          <cell r="Z2057">
            <v>0</v>
          </cell>
          <cell r="AA2057" t="str">
            <v>寮步区</v>
          </cell>
          <cell r="AB2057" t="str">
            <v>21</v>
          </cell>
          <cell r="AC2057">
            <v>12</v>
          </cell>
          <cell r="AD2057">
            <v>12</v>
          </cell>
          <cell r="AE2057" t="str">
            <v>是</v>
          </cell>
          <cell r="AF2057" t="str">
            <v/>
          </cell>
          <cell r="AG2057" t="str">
            <v>价值宽带</v>
          </cell>
          <cell r="AH2057" t="str">
            <v>续后期</v>
          </cell>
          <cell r="AI2057" t="str">
            <v>否</v>
          </cell>
          <cell r="AO2057">
            <v>0</v>
          </cell>
          <cell r="AR2057" t="str">
            <v>旺富区</v>
          </cell>
        </row>
        <row r="2058">
          <cell r="F2058">
            <v>13712557029</v>
          </cell>
          <cell r="G2058" t="str">
            <v>13712557029</v>
          </cell>
          <cell r="H2058" t="str">
            <v>朱海鸥</v>
          </cell>
          <cell r="I2058" t="str">
            <v>预付费东莞住宅新装或续费888元包年，带宽12M</v>
          </cell>
          <cell r="J2058">
            <v>888</v>
          </cell>
          <cell r="K2058">
            <v>888</v>
          </cell>
          <cell r="L2058" t="str">
            <v>2010-10-13</v>
          </cell>
          <cell r="M2058">
            <v>42168</v>
          </cell>
          <cell r="N2058" t="str">
            <v>2016-06-15</v>
          </cell>
          <cell r="O2058" t="str">
            <v>2015-06-15</v>
          </cell>
          <cell r="P2058" t="str">
            <v>宽带预付费</v>
          </cell>
          <cell r="Q2058" t="str">
            <v>续费</v>
          </cell>
          <cell r="R2058" t="str">
            <v>往月充值</v>
          </cell>
          <cell r="S2058" t="str">
            <v>家庭用户</v>
          </cell>
          <cell r="T2058" t="str">
            <v>(传统)XDSL</v>
          </cell>
          <cell r="U2058" t="str">
            <v>许小艳(xuxiaoy)</v>
          </cell>
          <cell r="V2058" t="str">
            <v>ZX寮步黄维劲</v>
          </cell>
          <cell r="W2058" t="str">
            <v>曾庆成上门</v>
          </cell>
          <cell r="X2058" t="str">
            <v>寮步区</v>
          </cell>
          <cell r="Y2058">
            <v>0</v>
          </cell>
          <cell r="Z2058">
            <v>0</v>
          </cell>
          <cell r="AA2058" t="str">
            <v>寮步区</v>
          </cell>
          <cell r="AB2058" t="str">
            <v>15</v>
          </cell>
          <cell r="AC2058">
            <v>12</v>
          </cell>
          <cell r="AD2058">
            <v>12</v>
          </cell>
          <cell r="AE2058" t="str">
            <v>否</v>
          </cell>
          <cell r="AF2058" t="str">
            <v/>
          </cell>
          <cell r="AG2058" t="str">
            <v>价值宽带</v>
          </cell>
          <cell r="AH2058" t="str">
            <v>续本月</v>
          </cell>
          <cell r="AI2058" t="str">
            <v>否</v>
          </cell>
          <cell r="AO2058">
            <v>0</v>
          </cell>
          <cell r="AR2058" t="str">
            <v>旺富区</v>
          </cell>
        </row>
        <row r="2059">
          <cell r="F2059">
            <v>13729956815</v>
          </cell>
          <cell r="G2059" t="str">
            <v>13729956815</v>
          </cell>
          <cell r="H2059" t="str">
            <v>李新莲</v>
          </cell>
          <cell r="I2059" t="str">
            <v>预付费东莞住宅新装或续费680元包年，带宽4M</v>
          </cell>
          <cell r="J2059">
            <v>680</v>
          </cell>
          <cell r="K2059">
            <v>680</v>
          </cell>
          <cell r="L2059" t="str">
            <v>2011-01-29</v>
          </cell>
          <cell r="M2059">
            <v>42185</v>
          </cell>
          <cell r="N2059" t="str">
            <v>2016-06-30</v>
          </cell>
          <cell r="O2059" t="str">
            <v>2015-06-16</v>
          </cell>
          <cell r="P2059" t="str">
            <v>宽带预付费</v>
          </cell>
          <cell r="Q2059" t="str">
            <v>续费</v>
          </cell>
          <cell r="R2059" t="str">
            <v>提前充值</v>
          </cell>
          <cell r="S2059" t="str">
            <v>家庭用户</v>
          </cell>
          <cell r="T2059" t="str">
            <v>(传统)XDSL</v>
          </cell>
          <cell r="U2059" t="str">
            <v>许小艳(xuxiaoy)</v>
          </cell>
          <cell r="V2059" t="str">
            <v>ZY寮步营业厅</v>
          </cell>
          <cell r="W2059" t="str">
            <v>0191647</v>
          </cell>
          <cell r="X2059" t="str">
            <v>寮步区</v>
          </cell>
          <cell r="Y2059">
            <v>0</v>
          </cell>
          <cell r="Z2059">
            <v>0</v>
          </cell>
          <cell r="AA2059" t="str">
            <v>寮步区</v>
          </cell>
          <cell r="AB2059" t="str">
            <v>16</v>
          </cell>
          <cell r="AC2059">
            <v>4</v>
          </cell>
          <cell r="AD2059">
            <v>12</v>
          </cell>
          <cell r="AE2059" t="str">
            <v>否</v>
          </cell>
          <cell r="AF2059" t="str">
            <v/>
          </cell>
          <cell r="AG2059" t="str">
            <v>否</v>
          </cell>
          <cell r="AH2059" t="str">
            <v>续本月</v>
          </cell>
          <cell r="AI2059" t="str">
            <v>否</v>
          </cell>
          <cell r="AO2059">
            <v>0</v>
          </cell>
          <cell r="AR2059" t="str">
            <v>旺富区</v>
          </cell>
        </row>
        <row r="2060">
          <cell r="F2060">
            <v>13825766043</v>
          </cell>
          <cell r="G2060" t="str">
            <v>13825766043</v>
          </cell>
          <cell r="H2060" t="str">
            <v>郑洲</v>
          </cell>
          <cell r="I2060" t="str">
            <v>预付费东莞住宅新装或续费1408元包2年，带宽12M</v>
          </cell>
          <cell r="J2060">
            <v>1408</v>
          </cell>
          <cell r="K2060">
            <v>1408</v>
          </cell>
          <cell r="L2060" t="str">
            <v>2011-06-02</v>
          </cell>
          <cell r="M2060">
            <v>42173</v>
          </cell>
          <cell r="N2060" t="str">
            <v>2017-06-23</v>
          </cell>
          <cell r="O2060" t="str">
            <v>2015-06-23</v>
          </cell>
          <cell r="P2060" t="str">
            <v>宽带预付费</v>
          </cell>
          <cell r="Q2060" t="str">
            <v>续费</v>
          </cell>
          <cell r="R2060" t="str">
            <v>往月充值</v>
          </cell>
          <cell r="S2060" t="str">
            <v>家庭用户</v>
          </cell>
          <cell r="T2060" t="str">
            <v>FTTH</v>
          </cell>
          <cell r="U2060" t="str">
            <v>许小艳(xuxiaoy)</v>
          </cell>
          <cell r="V2060" t="str">
            <v>DL东铁办公</v>
          </cell>
          <cell r="W2060" t="str">
            <v>电商价值宽带营销</v>
          </cell>
          <cell r="X2060" t="str">
            <v>寮步区</v>
          </cell>
          <cell r="Y2060">
            <v>0</v>
          </cell>
          <cell r="Z2060">
            <v>0</v>
          </cell>
          <cell r="AA2060" t="str">
            <v>寮步区</v>
          </cell>
          <cell r="AB2060" t="str">
            <v>23</v>
          </cell>
          <cell r="AC2060">
            <v>12</v>
          </cell>
          <cell r="AD2060">
            <v>24</v>
          </cell>
          <cell r="AE2060" t="str">
            <v>是</v>
          </cell>
          <cell r="AF2060" t="str">
            <v/>
          </cell>
          <cell r="AG2060" t="str">
            <v>价值宽带</v>
          </cell>
          <cell r="AH2060" t="str">
            <v>续本月</v>
          </cell>
          <cell r="AI2060" t="str">
            <v>是</v>
          </cell>
          <cell r="AJ2060">
            <v>13825766043</v>
          </cell>
          <cell r="AO2060">
            <v>0</v>
          </cell>
          <cell r="AR2060" t="str">
            <v>旺富区</v>
          </cell>
        </row>
        <row r="2061">
          <cell r="F2061">
            <v>15814311535</v>
          </cell>
          <cell r="G2061" t="str">
            <v>15814311535</v>
          </cell>
          <cell r="H2061" t="str">
            <v>蔡海兰</v>
          </cell>
          <cell r="I2061" t="str">
            <v>预付费东莞住宅新装或续费1408元包2年，带宽12M</v>
          </cell>
          <cell r="J2061">
            <v>1408</v>
          </cell>
          <cell r="K2061">
            <v>1408</v>
          </cell>
          <cell r="L2061" t="str">
            <v>2012-06-04</v>
          </cell>
          <cell r="M2061">
            <v>42177</v>
          </cell>
          <cell r="N2061" t="str">
            <v>2017-06-22</v>
          </cell>
          <cell r="O2061" t="str">
            <v>2015-06-22</v>
          </cell>
          <cell r="P2061" t="str">
            <v>宽带预付费</v>
          </cell>
          <cell r="Q2061" t="str">
            <v>续费</v>
          </cell>
          <cell r="R2061" t="str">
            <v>提前充值</v>
          </cell>
          <cell r="S2061" t="str">
            <v>家庭用户</v>
          </cell>
          <cell r="T2061" t="str">
            <v>FTTH</v>
          </cell>
          <cell r="U2061" t="str">
            <v>谭少华(tansh)</v>
          </cell>
          <cell r="V2061" t="str">
            <v>ZX横沥肖任</v>
          </cell>
          <cell r="W2061" t="str">
            <v>赠送240元移动话费15992731992</v>
          </cell>
          <cell r="X2061" t="str">
            <v>横沥区</v>
          </cell>
          <cell r="Y2061">
            <v>0</v>
          </cell>
          <cell r="Z2061">
            <v>0</v>
          </cell>
          <cell r="AA2061" t="str">
            <v>横沥区</v>
          </cell>
          <cell r="AB2061" t="str">
            <v>22</v>
          </cell>
          <cell r="AC2061">
            <v>12</v>
          </cell>
          <cell r="AD2061">
            <v>24</v>
          </cell>
          <cell r="AE2061" t="str">
            <v>是</v>
          </cell>
          <cell r="AF2061" t="str">
            <v/>
          </cell>
          <cell r="AG2061" t="str">
            <v>价值宽带</v>
          </cell>
          <cell r="AH2061" t="str">
            <v>续本月</v>
          </cell>
          <cell r="AI2061" t="str">
            <v>是</v>
          </cell>
          <cell r="AO2061">
            <v>0</v>
          </cell>
          <cell r="AR2061" t="str">
            <v>旺富区</v>
          </cell>
        </row>
        <row r="2062">
          <cell r="F2062">
            <v>13712640937</v>
          </cell>
          <cell r="G2062" t="str">
            <v>13712640937</v>
          </cell>
          <cell r="H2062" t="str">
            <v>张法根</v>
          </cell>
          <cell r="I2062" t="str">
            <v>预付费东莞住宅新装或续费888元包年，带宽12M</v>
          </cell>
          <cell r="J2062">
            <v>888</v>
          </cell>
          <cell r="K2062">
            <v>888</v>
          </cell>
          <cell r="L2062" t="str">
            <v>2012-06-11</v>
          </cell>
          <cell r="M2062">
            <v>42172</v>
          </cell>
          <cell r="N2062" t="str">
            <v>2016-06-17</v>
          </cell>
          <cell r="O2062" t="str">
            <v>2015-06-17</v>
          </cell>
          <cell r="P2062" t="str">
            <v>宽带预付费</v>
          </cell>
          <cell r="Q2062" t="str">
            <v>续费</v>
          </cell>
          <cell r="R2062" t="str">
            <v>提前充值</v>
          </cell>
          <cell r="S2062" t="str">
            <v>家庭用户</v>
          </cell>
          <cell r="T2062" t="str">
            <v>FTTH</v>
          </cell>
          <cell r="U2062" t="str">
            <v>谭少华(tansh)</v>
          </cell>
          <cell r="V2062" t="str">
            <v>ZX横沥肖任</v>
          </cell>
          <cell r="W2062" t="str">
            <v>电商价值宽带营销</v>
          </cell>
          <cell r="X2062" t="str">
            <v>横沥区</v>
          </cell>
          <cell r="Y2062">
            <v>0</v>
          </cell>
          <cell r="Z2062">
            <v>0</v>
          </cell>
          <cell r="AA2062" t="str">
            <v>横沥区</v>
          </cell>
          <cell r="AB2062" t="str">
            <v>17</v>
          </cell>
          <cell r="AC2062">
            <v>12</v>
          </cell>
          <cell r="AD2062">
            <v>12</v>
          </cell>
          <cell r="AE2062" t="str">
            <v>是</v>
          </cell>
          <cell r="AF2062" t="str">
            <v/>
          </cell>
          <cell r="AG2062" t="str">
            <v>价值宽带</v>
          </cell>
          <cell r="AH2062" t="str">
            <v>续本月</v>
          </cell>
          <cell r="AI2062" t="str">
            <v>是</v>
          </cell>
          <cell r="AJ2062">
            <v>13712640937</v>
          </cell>
          <cell r="AO2062">
            <v>0</v>
          </cell>
          <cell r="AR2062" t="str">
            <v>洋犀区</v>
          </cell>
        </row>
        <row r="2063">
          <cell r="F2063">
            <v>13532509323</v>
          </cell>
          <cell r="G2063" t="str">
            <v>13532509323</v>
          </cell>
          <cell r="H2063" t="str">
            <v>张燕</v>
          </cell>
          <cell r="I2063" t="str">
            <v>预付费东莞住宅新装或续费888元包年，带宽12M</v>
          </cell>
          <cell r="J2063">
            <v>888</v>
          </cell>
          <cell r="K2063">
            <v>888</v>
          </cell>
          <cell r="L2063" t="str">
            <v>2011-03-17</v>
          </cell>
          <cell r="M2063">
            <v>42171</v>
          </cell>
          <cell r="N2063" t="str">
            <v>2016-06-17</v>
          </cell>
          <cell r="O2063" t="str">
            <v>2015-06-17</v>
          </cell>
          <cell r="P2063" t="str">
            <v>宽带预付费</v>
          </cell>
          <cell r="Q2063" t="str">
            <v>续费</v>
          </cell>
          <cell r="R2063" t="str">
            <v>往月充值</v>
          </cell>
          <cell r="S2063" t="str">
            <v>家庭用户</v>
          </cell>
          <cell r="T2063" t="str">
            <v>FTTH</v>
          </cell>
          <cell r="U2063" t="str">
            <v>谭少华(tansh)</v>
          </cell>
          <cell r="V2063" t="str">
            <v>ZX横沥肖任</v>
          </cell>
          <cell r="W2063" t="str">
            <v/>
          </cell>
          <cell r="X2063" t="str">
            <v>横沥区</v>
          </cell>
          <cell r="Y2063">
            <v>0</v>
          </cell>
          <cell r="Z2063">
            <v>0</v>
          </cell>
          <cell r="AA2063" t="str">
            <v>横沥区</v>
          </cell>
          <cell r="AB2063" t="str">
            <v>17</v>
          </cell>
          <cell r="AC2063">
            <v>12</v>
          </cell>
          <cell r="AD2063">
            <v>12</v>
          </cell>
          <cell r="AE2063" t="str">
            <v>是</v>
          </cell>
          <cell r="AF2063" t="str">
            <v/>
          </cell>
          <cell r="AG2063" t="str">
            <v>价值宽带</v>
          </cell>
          <cell r="AH2063" t="str">
            <v>续本月</v>
          </cell>
          <cell r="AI2063" t="str">
            <v>是</v>
          </cell>
          <cell r="AJ2063">
            <v>13532509323</v>
          </cell>
          <cell r="AO2063">
            <v>0</v>
          </cell>
          <cell r="AR2063" t="str">
            <v>洋犀区</v>
          </cell>
        </row>
        <row r="2064">
          <cell r="F2064">
            <v>13609688716</v>
          </cell>
          <cell r="G2064" t="str">
            <v>13609688716</v>
          </cell>
          <cell r="H2064" t="str">
            <v>曹彦平</v>
          </cell>
          <cell r="I2064" t="str">
            <v>预付费东莞住宅新装或续费768元包年，带宽4M</v>
          </cell>
          <cell r="J2064">
            <v>768</v>
          </cell>
          <cell r="K2064">
            <v>768</v>
          </cell>
          <cell r="L2064" t="str">
            <v>2014-06-30</v>
          </cell>
          <cell r="M2064">
            <v>42185</v>
          </cell>
          <cell r="N2064" t="str">
            <v>2016-06-30</v>
          </cell>
          <cell r="O2064" t="str">
            <v>2015-06-22</v>
          </cell>
          <cell r="P2064" t="str">
            <v>宽带预付费</v>
          </cell>
          <cell r="Q2064" t="str">
            <v>续费</v>
          </cell>
          <cell r="R2064" t="str">
            <v>提前充值</v>
          </cell>
          <cell r="S2064" t="str">
            <v>家庭用户</v>
          </cell>
          <cell r="T2064" t="str">
            <v>FTTH</v>
          </cell>
          <cell r="U2064" t="str">
            <v>谭少华(tansh)</v>
          </cell>
          <cell r="V2064" t="str">
            <v>ZY横沥营业厅</v>
          </cell>
          <cell r="W2064" t="str">
            <v>电商价值宽带营销</v>
          </cell>
          <cell r="X2064" t="str">
            <v>横沥区</v>
          </cell>
          <cell r="Y2064">
            <v>0</v>
          </cell>
          <cell r="Z2064">
            <v>0</v>
          </cell>
          <cell r="AA2064" t="str">
            <v>横沥区</v>
          </cell>
          <cell r="AB2064" t="str">
            <v>22</v>
          </cell>
          <cell r="AC2064">
            <v>4</v>
          </cell>
          <cell r="AD2064">
            <v>12</v>
          </cell>
          <cell r="AE2064" t="str">
            <v>是</v>
          </cell>
          <cell r="AF2064" t="str">
            <v/>
          </cell>
          <cell r="AG2064" t="str">
            <v>否</v>
          </cell>
          <cell r="AH2064" t="str">
            <v>续本月</v>
          </cell>
          <cell r="AI2064" t="str">
            <v>是</v>
          </cell>
          <cell r="AJ2064">
            <v>13609688716</v>
          </cell>
          <cell r="AO2064">
            <v>0</v>
          </cell>
          <cell r="AR2064" t="str">
            <v>洋犀区</v>
          </cell>
        </row>
        <row r="2065">
          <cell r="F2065">
            <v>13532835565</v>
          </cell>
          <cell r="G2065" t="str">
            <v>13532835565</v>
          </cell>
          <cell r="H2065" t="str">
            <v>申文华</v>
          </cell>
          <cell r="I2065" t="str">
            <v>预付费东莞住宅新装或续费888元包年，带宽12M</v>
          </cell>
          <cell r="J2065">
            <v>888</v>
          </cell>
          <cell r="K2065">
            <v>888</v>
          </cell>
          <cell r="L2065" t="str">
            <v>2011-04-15</v>
          </cell>
          <cell r="M2065">
            <v>42215</v>
          </cell>
          <cell r="N2065" t="str">
            <v>2016-07-30</v>
          </cell>
          <cell r="O2065" t="str">
            <v>2015-06-22</v>
          </cell>
          <cell r="P2065" t="str">
            <v>宽带预付费</v>
          </cell>
          <cell r="Q2065" t="str">
            <v>续费</v>
          </cell>
          <cell r="R2065" t="str">
            <v>提前充值</v>
          </cell>
          <cell r="S2065" t="str">
            <v>家庭用户</v>
          </cell>
          <cell r="T2065" t="str">
            <v>FTTH</v>
          </cell>
          <cell r="U2065" t="str">
            <v>谭少华(tansh)</v>
          </cell>
          <cell r="V2065" t="str">
            <v>ZX横沥张泽文</v>
          </cell>
          <cell r="W2065" t="str">
            <v>电商价值宽带营销</v>
          </cell>
          <cell r="X2065" t="str">
            <v>横沥区</v>
          </cell>
          <cell r="Y2065">
            <v>0</v>
          </cell>
          <cell r="Z2065">
            <v>0</v>
          </cell>
          <cell r="AA2065" t="str">
            <v>横沥区</v>
          </cell>
          <cell r="AB2065" t="str">
            <v>22</v>
          </cell>
          <cell r="AC2065">
            <v>12</v>
          </cell>
          <cell r="AD2065">
            <v>12</v>
          </cell>
          <cell r="AE2065" t="str">
            <v>是</v>
          </cell>
          <cell r="AF2065" t="str">
            <v/>
          </cell>
          <cell r="AG2065" t="str">
            <v>价值宽带</v>
          </cell>
          <cell r="AH2065" t="str">
            <v>续后期</v>
          </cell>
          <cell r="AI2065" t="str">
            <v>否</v>
          </cell>
          <cell r="AO2065">
            <v>0</v>
          </cell>
          <cell r="AR2065" t="str">
            <v>杨蔡区</v>
          </cell>
        </row>
        <row r="2066">
          <cell r="F2066">
            <v>13925755978</v>
          </cell>
          <cell r="G2066" t="str">
            <v>13925755978</v>
          </cell>
          <cell r="H2066" t="str">
            <v>卢小华</v>
          </cell>
          <cell r="I2066" t="str">
            <v>预付费东莞住宅新装或续费888元包年，带宽12M</v>
          </cell>
          <cell r="J2066">
            <v>888</v>
          </cell>
          <cell r="K2066">
            <v>888</v>
          </cell>
          <cell r="L2066" t="str">
            <v>2012-06-05</v>
          </cell>
          <cell r="M2066">
            <v>42181</v>
          </cell>
          <cell r="N2066" t="str">
            <v>2016-06-26</v>
          </cell>
          <cell r="O2066" t="str">
            <v>2015-06-22</v>
          </cell>
          <cell r="P2066" t="str">
            <v>宽带预付费</v>
          </cell>
          <cell r="Q2066" t="str">
            <v>续费</v>
          </cell>
          <cell r="R2066" t="str">
            <v>提前充值</v>
          </cell>
          <cell r="S2066" t="str">
            <v>家庭用户</v>
          </cell>
          <cell r="T2066" t="str">
            <v>FTTH</v>
          </cell>
          <cell r="U2066" t="str">
            <v>谭少华(tansh)</v>
          </cell>
          <cell r="V2066" t="str">
            <v>ZX横沥张泽文</v>
          </cell>
          <cell r="W2066" t="str">
            <v>电商价值宽带营销</v>
          </cell>
          <cell r="X2066" t="str">
            <v>横沥区</v>
          </cell>
          <cell r="Y2066">
            <v>0</v>
          </cell>
          <cell r="Z2066">
            <v>0</v>
          </cell>
          <cell r="AA2066" t="str">
            <v>横沥区</v>
          </cell>
          <cell r="AB2066" t="str">
            <v>22</v>
          </cell>
          <cell r="AC2066">
            <v>12</v>
          </cell>
          <cell r="AD2066">
            <v>12</v>
          </cell>
          <cell r="AE2066" t="str">
            <v>是</v>
          </cell>
          <cell r="AF2066" t="str">
            <v/>
          </cell>
          <cell r="AG2066" t="str">
            <v>价值宽带</v>
          </cell>
          <cell r="AH2066" t="str">
            <v>续本月</v>
          </cell>
          <cell r="AI2066" t="str">
            <v>是</v>
          </cell>
          <cell r="AJ2066">
            <v>13925755978</v>
          </cell>
          <cell r="AO2066">
            <v>0</v>
          </cell>
          <cell r="AR2066" t="str">
            <v>杨蔡区</v>
          </cell>
        </row>
        <row r="2067">
          <cell r="F2067">
            <v>15016999137</v>
          </cell>
          <cell r="G2067" t="str">
            <v>15016999137</v>
          </cell>
          <cell r="H2067" t="str">
            <v>刘强</v>
          </cell>
          <cell r="I2067" t="str">
            <v>预付费东莞住宅新装或续费888元包年，带宽12M</v>
          </cell>
          <cell r="J2067">
            <v>888</v>
          </cell>
          <cell r="K2067">
            <v>888</v>
          </cell>
          <cell r="L2067" t="str">
            <v>2012-03-04</v>
          </cell>
          <cell r="M2067">
            <v>42177</v>
          </cell>
          <cell r="N2067" t="str">
            <v>2016-06-22</v>
          </cell>
          <cell r="O2067" t="str">
            <v>2015-06-21</v>
          </cell>
          <cell r="P2067" t="str">
            <v>宽带预付费</v>
          </cell>
          <cell r="Q2067" t="str">
            <v>续费</v>
          </cell>
          <cell r="R2067" t="str">
            <v>提前充值</v>
          </cell>
          <cell r="S2067" t="str">
            <v>家庭用户</v>
          </cell>
          <cell r="T2067" t="str">
            <v>FTTH</v>
          </cell>
          <cell r="U2067" t="str">
            <v>营业厅副经理(BQYX02)</v>
          </cell>
          <cell r="V2067" t="str">
            <v>DSBR横沥张泽文</v>
          </cell>
          <cell r="W2067" t="str">
            <v>电商价值宽带营销</v>
          </cell>
          <cell r="X2067" t="str">
            <v>横沥区</v>
          </cell>
          <cell r="Y2067">
            <v>0</v>
          </cell>
          <cell r="Z2067">
            <v>0</v>
          </cell>
          <cell r="AA2067" t="str">
            <v>横沥区</v>
          </cell>
          <cell r="AB2067" t="str">
            <v>21</v>
          </cell>
          <cell r="AC2067">
            <v>12</v>
          </cell>
          <cell r="AD2067">
            <v>12</v>
          </cell>
          <cell r="AE2067" t="str">
            <v>是</v>
          </cell>
          <cell r="AF2067" t="str">
            <v/>
          </cell>
          <cell r="AG2067" t="str">
            <v>价值宽带</v>
          </cell>
          <cell r="AH2067" t="str">
            <v>续本月</v>
          </cell>
          <cell r="AI2067" t="str">
            <v>是</v>
          </cell>
          <cell r="AJ2067">
            <v>15016999137</v>
          </cell>
          <cell r="AO2067">
            <v>0</v>
          </cell>
          <cell r="AR2067" t="str">
            <v>东坑区</v>
          </cell>
        </row>
        <row r="2068">
          <cell r="F2068">
            <v>15812837988</v>
          </cell>
          <cell r="G2068" t="str">
            <v>15812837988</v>
          </cell>
          <cell r="H2068" t="str">
            <v>李中清</v>
          </cell>
          <cell r="I2068" t="str">
            <v>预付费东莞住宅新装或续费888元包年，带宽12M</v>
          </cell>
          <cell r="J2068">
            <v>888</v>
          </cell>
          <cell r="K2068">
            <v>888</v>
          </cell>
          <cell r="L2068" t="str">
            <v>2013-06-17</v>
          </cell>
          <cell r="M2068">
            <v>42172</v>
          </cell>
          <cell r="N2068" t="str">
            <v>2016-06-17</v>
          </cell>
          <cell r="O2068" t="str">
            <v>2015-06-16</v>
          </cell>
          <cell r="P2068" t="str">
            <v>宽带预付费</v>
          </cell>
          <cell r="Q2068" t="str">
            <v>续费</v>
          </cell>
          <cell r="R2068" t="str">
            <v>提前充值</v>
          </cell>
          <cell r="S2068" t="str">
            <v>家庭用户</v>
          </cell>
          <cell r="T2068" t="str">
            <v>FTTH</v>
          </cell>
          <cell r="U2068" t="str">
            <v>谭少华(tansh)</v>
          </cell>
          <cell r="V2068" t="str">
            <v>ZX横沥肖任</v>
          </cell>
          <cell r="W2068" t="str">
            <v/>
          </cell>
          <cell r="X2068" t="str">
            <v>横沥区</v>
          </cell>
          <cell r="Y2068">
            <v>0</v>
          </cell>
          <cell r="Z2068">
            <v>0</v>
          </cell>
          <cell r="AA2068" t="str">
            <v>横沥区</v>
          </cell>
          <cell r="AB2068" t="str">
            <v>16</v>
          </cell>
          <cell r="AC2068">
            <v>12</v>
          </cell>
          <cell r="AD2068">
            <v>12</v>
          </cell>
          <cell r="AE2068" t="str">
            <v>是</v>
          </cell>
          <cell r="AF2068" t="str">
            <v/>
          </cell>
          <cell r="AG2068" t="str">
            <v>价值宽带</v>
          </cell>
          <cell r="AH2068" t="str">
            <v>续本月</v>
          </cell>
          <cell r="AI2068" t="str">
            <v>是</v>
          </cell>
          <cell r="AO2068">
            <v>0</v>
          </cell>
          <cell r="AR2068" t="str">
            <v>白石岗区</v>
          </cell>
        </row>
        <row r="2069">
          <cell r="F2069">
            <v>15876448889</v>
          </cell>
          <cell r="G2069" t="str">
            <v>15876448889</v>
          </cell>
          <cell r="H2069" t="str">
            <v>张胜利</v>
          </cell>
          <cell r="I2069" t="str">
            <v>预付费东莞住宅新装或续费680元包年，带宽4M</v>
          </cell>
          <cell r="J2069">
            <v>680</v>
          </cell>
          <cell r="K2069">
            <v>680</v>
          </cell>
          <cell r="L2069" t="str">
            <v>2013-07-06</v>
          </cell>
          <cell r="M2069">
            <v>42191</v>
          </cell>
          <cell r="N2069" t="str">
            <v>2016-07-06</v>
          </cell>
          <cell r="O2069" t="str">
            <v>2015-06-18</v>
          </cell>
          <cell r="P2069" t="str">
            <v>宽带预付费</v>
          </cell>
          <cell r="Q2069" t="str">
            <v>续费</v>
          </cell>
          <cell r="R2069" t="str">
            <v>提前充值</v>
          </cell>
          <cell r="S2069" t="str">
            <v>家庭用户</v>
          </cell>
          <cell r="T2069" t="str">
            <v>(传统)XDSL</v>
          </cell>
          <cell r="U2069" t="str">
            <v>谭少华(tansh)</v>
          </cell>
          <cell r="V2069" t="str">
            <v>ZX横沥张泽文</v>
          </cell>
          <cell r="W2069" t="str">
            <v/>
          </cell>
          <cell r="X2069" t="str">
            <v>横沥区</v>
          </cell>
          <cell r="Y2069">
            <v>0</v>
          </cell>
          <cell r="Z2069">
            <v>0</v>
          </cell>
          <cell r="AA2069" t="str">
            <v>横沥区</v>
          </cell>
          <cell r="AB2069" t="str">
            <v>18</v>
          </cell>
          <cell r="AC2069">
            <v>4</v>
          </cell>
          <cell r="AD2069">
            <v>12</v>
          </cell>
          <cell r="AE2069" t="str">
            <v>否</v>
          </cell>
          <cell r="AF2069" t="str">
            <v/>
          </cell>
          <cell r="AG2069" t="str">
            <v>否</v>
          </cell>
          <cell r="AH2069" t="str">
            <v>续后期</v>
          </cell>
          <cell r="AI2069" t="str">
            <v>否</v>
          </cell>
          <cell r="AO2069">
            <v>0</v>
          </cell>
          <cell r="AR2069" t="str">
            <v>白石岗区</v>
          </cell>
        </row>
        <row r="2070">
          <cell r="F2070">
            <v>13450674160</v>
          </cell>
          <cell r="G2070" t="str">
            <v>13450674160</v>
          </cell>
          <cell r="H2070" t="str">
            <v>陈立华</v>
          </cell>
          <cell r="I2070" t="str">
            <v>预付费东莞住宅新装或续费888元包年，带宽12M</v>
          </cell>
          <cell r="J2070">
            <v>888</v>
          </cell>
          <cell r="K2070">
            <v>888</v>
          </cell>
          <cell r="L2070" t="str">
            <v>2010-01-29</v>
          </cell>
          <cell r="M2070">
            <v>42184</v>
          </cell>
          <cell r="N2070" t="str">
            <v>2016-06-29</v>
          </cell>
          <cell r="O2070" t="str">
            <v>2015-06-21</v>
          </cell>
          <cell r="P2070" t="str">
            <v>宽带预付费</v>
          </cell>
          <cell r="Q2070" t="str">
            <v>续费</v>
          </cell>
          <cell r="R2070" t="str">
            <v>提前充值</v>
          </cell>
          <cell r="S2070" t="str">
            <v>家庭用户</v>
          </cell>
          <cell r="T2070" t="str">
            <v>FTTH</v>
          </cell>
          <cell r="U2070" t="str">
            <v>营业厅副经理(BQYX02)</v>
          </cell>
          <cell r="V2070" t="str">
            <v>ZX石碣杨辉</v>
          </cell>
          <cell r="W2070" t="str">
            <v>电商价值宽带营销</v>
          </cell>
          <cell r="X2070" t="str">
            <v>石碣区</v>
          </cell>
          <cell r="Y2070">
            <v>0</v>
          </cell>
          <cell r="Z2070">
            <v>0</v>
          </cell>
          <cell r="AA2070" t="str">
            <v>石碣区</v>
          </cell>
          <cell r="AB2070" t="str">
            <v>21</v>
          </cell>
          <cell r="AC2070">
            <v>12</v>
          </cell>
          <cell r="AD2070">
            <v>12</v>
          </cell>
          <cell r="AE2070" t="str">
            <v>是</v>
          </cell>
          <cell r="AF2070" t="str">
            <v/>
          </cell>
          <cell r="AG2070" t="str">
            <v>价值宽带</v>
          </cell>
          <cell r="AH2070" t="str">
            <v>续本月</v>
          </cell>
          <cell r="AI2070" t="str">
            <v>是</v>
          </cell>
          <cell r="AJ2070">
            <v>13450674160</v>
          </cell>
          <cell r="AO2070">
            <v>0</v>
          </cell>
          <cell r="AR2070" t="str">
            <v>东站区</v>
          </cell>
        </row>
        <row r="2071">
          <cell r="F2071">
            <v>13580833250</v>
          </cell>
          <cell r="G2071" t="str">
            <v>13580833250</v>
          </cell>
          <cell r="H2071" t="str">
            <v>夏成飞</v>
          </cell>
          <cell r="I2071" t="str">
            <v>预付费东莞住宅新装或续费680元包年，带宽4M</v>
          </cell>
          <cell r="J2071">
            <v>680</v>
          </cell>
          <cell r="K2071">
            <v>680</v>
          </cell>
          <cell r="L2071" t="str">
            <v>2014-06-27</v>
          </cell>
          <cell r="M2071">
            <v>42182</v>
          </cell>
          <cell r="N2071" t="str">
            <v>2016-06-27</v>
          </cell>
          <cell r="O2071" t="str">
            <v>2015-06-21</v>
          </cell>
          <cell r="P2071" t="str">
            <v>宽带预付费</v>
          </cell>
          <cell r="Q2071" t="str">
            <v>续费</v>
          </cell>
          <cell r="R2071" t="str">
            <v>提前充值</v>
          </cell>
          <cell r="S2071" t="str">
            <v>家庭用户</v>
          </cell>
          <cell r="T2071" t="str">
            <v>(传统)XDSL</v>
          </cell>
          <cell r="U2071" t="str">
            <v>营业厅副经理(BQYX02)</v>
          </cell>
          <cell r="V2071" t="str">
            <v>ZX石碣杨平金</v>
          </cell>
          <cell r="W2071" t="str">
            <v/>
          </cell>
          <cell r="X2071" t="str">
            <v>石碣区</v>
          </cell>
          <cell r="Y2071">
            <v>0</v>
          </cell>
          <cell r="Z2071">
            <v>0</v>
          </cell>
          <cell r="AA2071" t="str">
            <v>石碣区</v>
          </cell>
          <cell r="AB2071" t="str">
            <v>21</v>
          </cell>
          <cell r="AC2071">
            <v>4</v>
          </cell>
          <cell r="AD2071">
            <v>12</v>
          </cell>
          <cell r="AE2071" t="str">
            <v>否</v>
          </cell>
          <cell r="AF2071" t="str">
            <v/>
          </cell>
          <cell r="AG2071" t="str">
            <v>否</v>
          </cell>
          <cell r="AH2071" t="str">
            <v>续本月</v>
          </cell>
          <cell r="AI2071" t="str">
            <v>否</v>
          </cell>
          <cell r="AO2071">
            <v>0</v>
          </cell>
          <cell r="AR2071" t="str">
            <v>杨蔡区</v>
          </cell>
        </row>
        <row r="2072">
          <cell r="F2072">
            <v>13612738516</v>
          </cell>
          <cell r="G2072" t="str">
            <v>13612738516</v>
          </cell>
          <cell r="H2072" t="str">
            <v>邓建武</v>
          </cell>
          <cell r="I2072" t="str">
            <v>预付费东莞住宅新装或续费768元包年，带宽4M</v>
          </cell>
          <cell r="J2072">
            <v>768</v>
          </cell>
          <cell r="K2072">
            <v>768</v>
          </cell>
          <cell r="L2072" t="str">
            <v>2011-03-09</v>
          </cell>
          <cell r="M2072">
            <v>42171</v>
          </cell>
          <cell r="N2072" t="str">
            <v>2016-06-16</v>
          </cell>
          <cell r="O2072" t="str">
            <v>2015-06-16</v>
          </cell>
          <cell r="P2072" t="str">
            <v>宽带预付费</v>
          </cell>
          <cell r="Q2072" t="str">
            <v>续费</v>
          </cell>
          <cell r="R2072" t="str">
            <v>提前充值</v>
          </cell>
          <cell r="S2072" t="str">
            <v>家庭用户</v>
          </cell>
          <cell r="T2072" t="str">
            <v>FTTH</v>
          </cell>
          <cell r="U2072" t="str">
            <v>李佩钰(lipy)</v>
          </cell>
          <cell r="V2072" t="str">
            <v>ZX石碣杨辉</v>
          </cell>
          <cell r="W2072" t="str">
            <v>电商价值宽带营销</v>
          </cell>
          <cell r="X2072" t="str">
            <v>石碣区</v>
          </cell>
          <cell r="Y2072">
            <v>0</v>
          </cell>
          <cell r="Z2072">
            <v>0</v>
          </cell>
          <cell r="AA2072" t="str">
            <v>石碣区</v>
          </cell>
          <cell r="AB2072" t="str">
            <v>16</v>
          </cell>
          <cell r="AC2072">
            <v>4</v>
          </cell>
          <cell r="AD2072">
            <v>12</v>
          </cell>
          <cell r="AE2072" t="str">
            <v>是</v>
          </cell>
          <cell r="AF2072" t="str">
            <v/>
          </cell>
          <cell r="AG2072" t="str">
            <v>否</v>
          </cell>
          <cell r="AH2072" t="str">
            <v>续本月</v>
          </cell>
          <cell r="AI2072" t="str">
            <v>是</v>
          </cell>
          <cell r="AJ2072">
            <v>13612738516</v>
          </cell>
          <cell r="AO2072">
            <v>0</v>
          </cell>
          <cell r="AR2072" t="str">
            <v>康宝区</v>
          </cell>
        </row>
        <row r="2073">
          <cell r="F2073">
            <v>13662795229</v>
          </cell>
          <cell r="G2073" t="str">
            <v>13662795229</v>
          </cell>
          <cell r="H2073" t="str">
            <v>王敏</v>
          </cell>
          <cell r="I2073" t="str">
            <v>东莞互联网专线续费包14个月1000元，4M（不提供MODEM）</v>
          </cell>
          <cell r="J2073">
            <v>1000</v>
          </cell>
          <cell r="K2073">
            <v>1000</v>
          </cell>
          <cell r="L2073" t="str">
            <v>2014-07-03</v>
          </cell>
          <cell r="M2073">
            <v>42188</v>
          </cell>
          <cell r="N2073" t="str">
            <v>2016-09-03</v>
          </cell>
          <cell r="O2073" t="str">
            <v>2015-06-22</v>
          </cell>
          <cell r="P2073" t="str">
            <v>专线预付费</v>
          </cell>
          <cell r="Q2073" t="str">
            <v>续费</v>
          </cell>
          <cell r="R2073" t="str">
            <v>提前充值</v>
          </cell>
          <cell r="S2073" t="str">
            <v/>
          </cell>
          <cell r="T2073" t="str">
            <v>传统XDSL</v>
          </cell>
          <cell r="U2073" t="str">
            <v>营业厅副经理(BQYX02)</v>
          </cell>
          <cell r="V2073" t="str">
            <v>ZX石碣杨辉</v>
          </cell>
          <cell r="W2073" t="str">
            <v/>
          </cell>
          <cell r="X2073" t="str">
            <v>石碣区</v>
          </cell>
          <cell r="Y2073">
            <v>0</v>
          </cell>
          <cell r="Z2073">
            <v>0</v>
          </cell>
          <cell r="AA2073" t="str">
            <v>石碣区</v>
          </cell>
          <cell r="AB2073" t="str">
            <v>22</v>
          </cell>
          <cell r="AC2073">
            <v>4</v>
          </cell>
          <cell r="AD2073">
            <v>14</v>
          </cell>
          <cell r="AE2073" t="str">
            <v>否</v>
          </cell>
          <cell r="AF2073" t="str">
            <v/>
          </cell>
          <cell r="AG2073" t="str">
            <v>否</v>
          </cell>
          <cell r="AH2073" t="str">
            <v>续后期</v>
          </cell>
          <cell r="AI2073" t="str">
            <v>否</v>
          </cell>
          <cell r="AO2073">
            <v>0</v>
          </cell>
          <cell r="AR2073" t="str">
            <v>康宝区</v>
          </cell>
        </row>
        <row r="2074">
          <cell r="F2074">
            <v>13662889466</v>
          </cell>
          <cell r="G2074" t="str">
            <v>13662889466</v>
          </cell>
          <cell r="H2074" t="str">
            <v>郑土生</v>
          </cell>
          <cell r="I2074" t="str">
            <v>预付费东莞住宅新装或续费888元包年，带宽12M</v>
          </cell>
          <cell r="J2074">
            <v>888</v>
          </cell>
          <cell r="K2074">
            <v>888</v>
          </cell>
          <cell r="L2074" t="str">
            <v>2012-07-21</v>
          </cell>
          <cell r="M2074">
            <v>42206</v>
          </cell>
          <cell r="N2074" t="str">
            <v>2016-07-21</v>
          </cell>
          <cell r="O2074" t="str">
            <v>2015-06-22</v>
          </cell>
          <cell r="P2074" t="str">
            <v>宽带预付费</v>
          </cell>
          <cell r="Q2074" t="str">
            <v>续费</v>
          </cell>
          <cell r="R2074" t="str">
            <v>提前充值</v>
          </cell>
          <cell r="S2074" t="str">
            <v>家庭用户</v>
          </cell>
          <cell r="T2074" t="str">
            <v>FTTH</v>
          </cell>
          <cell r="U2074" t="str">
            <v>营业厅经理(BQYX01)</v>
          </cell>
          <cell r="V2074" t="str">
            <v>ZX石碣杨辉</v>
          </cell>
          <cell r="W2074" t="str">
            <v/>
          </cell>
          <cell r="X2074" t="str">
            <v>石碣区</v>
          </cell>
          <cell r="Y2074">
            <v>0</v>
          </cell>
          <cell r="Z2074">
            <v>0</v>
          </cell>
          <cell r="AA2074" t="str">
            <v>石碣区</v>
          </cell>
          <cell r="AB2074" t="str">
            <v>22</v>
          </cell>
          <cell r="AC2074">
            <v>12</v>
          </cell>
          <cell r="AD2074">
            <v>12</v>
          </cell>
          <cell r="AE2074" t="str">
            <v>是</v>
          </cell>
          <cell r="AF2074" t="str">
            <v/>
          </cell>
          <cell r="AG2074" t="str">
            <v>价值宽带</v>
          </cell>
          <cell r="AH2074" t="str">
            <v>续后期</v>
          </cell>
          <cell r="AI2074" t="str">
            <v>否</v>
          </cell>
          <cell r="AO2074">
            <v>0</v>
          </cell>
          <cell r="AR2074" t="str">
            <v>东站区</v>
          </cell>
        </row>
        <row r="2075">
          <cell r="F2075">
            <v>13686257756</v>
          </cell>
          <cell r="G2075" t="str">
            <v>13686257756</v>
          </cell>
          <cell r="H2075" t="str">
            <v>丁晓岚</v>
          </cell>
          <cell r="I2075" t="str">
            <v>预付费东莞住宅新装或续费1088元包年，带宽20M</v>
          </cell>
          <cell r="J2075">
            <v>1088</v>
          </cell>
          <cell r="K2075">
            <v>1088</v>
          </cell>
          <cell r="L2075" t="str">
            <v>2014-07-07</v>
          </cell>
          <cell r="M2075">
            <v>42192</v>
          </cell>
          <cell r="N2075" t="str">
            <v>2016-07-07</v>
          </cell>
          <cell r="O2075" t="str">
            <v>2015-06-20</v>
          </cell>
          <cell r="P2075" t="str">
            <v>宽带预付费</v>
          </cell>
          <cell r="Q2075" t="str">
            <v>续费</v>
          </cell>
          <cell r="R2075" t="str">
            <v>提前充值</v>
          </cell>
          <cell r="S2075" t="str">
            <v>家庭用户</v>
          </cell>
          <cell r="T2075" t="str">
            <v>FTTH</v>
          </cell>
          <cell r="U2075" t="str">
            <v>营业厅副经理(BQYX02)</v>
          </cell>
          <cell r="V2075" t="str">
            <v>ZX石碣杨辉</v>
          </cell>
          <cell r="W2075" t="str">
            <v/>
          </cell>
          <cell r="X2075" t="str">
            <v>石碣区</v>
          </cell>
          <cell r="Y2075">
            <v>0</v>
          </cell>
          <cell r="Z2075">
            <v>0</v>
          </cell>
          <cell r="AA2075" t="str">
            <v>石碣区</v>
          </cell>
          <cell r="AB2075" t="str">
            <v>20</v>
          </cell>
          <cell r="AC2075">
            <v>20</v>
          </cell>
          <cell r="AD2075">
            <v>12</v>
          </cell>
          <cell r="AE2075" t="str">
            <v>是</v>
          </cell>
          <cell r="AF2075" t="str">
            <v/>
          </cell>
          <cell r="AG2075" t="str">
            <v>价值宽带</v>
          </cell>
          <cell r="AH2075" t="str">
            <v>续后期</v>
          </cell>
          <cell r="AI2075" t="str">
            <v>否</v>
          </cell>
          <cell r="AO2075">
            <v>0</v>
          </cell>
          <cell r="AR2075" t="str">
            <v>东兴区</v>
          </cell>
        </row>
        <row r="2076">
          <cell r="F2076">
            <v>13751368703</v>
          </cell>
          <cell r="G2076" t="str">
            <v>13751368703</v>
          </cell>
          <cell r="H2076" t="str">
            <v>简远林</v>
          </cell>
          <cell r="I2076" t="str">
            <v>预付费东莞住宅新装或续费888元包年，带宽12M</v>
          </cell>
          <cell r="J2076">
            <v>888</v>
          </cell>
          <cell r="K2076">
            <v>888</v>
          </cell>
          <cell r="L2076" t="str">
            <v>2012-07-24</v>
          </cell>
          <cell r="M2076">
            <v>42209</v>
          </cell>
          <cell r="N2076" t="str">
            <v>2016-07-24</v>
          </cell>
          <cell r="O2076" t="str">
            <v>2015-06-20</v>
          </cell>
          <cell r="P2076" t="str">
            <v>宽带预付费</v>
          </cell>
          <cell r="Q2076" t="str">
            <v>续费</v>
          </cell>
          <cell r="R2076" t="str">
            <v>提前充值</v>
          </cell>
          <cell r="S2076" t="str">
            <v>家庭用户</v>
          </cell>
          <cell r="T2076" t="str">
            <v>FTTH</v>
          </cell>
          <cell r="U2076" t="str">
            <v>营业厅副经理(BQYX02)</v>
          </cell>
          <cell r="V2076" t="str">
            <v>ZX石碣彭知群</v>
          </cell>
          <cell r="W2076" t="str">
            <v>电商价值宽带营销</v>
          </cell>
          <cell r="X2076" t="str">
            <v>石碣区</v>
          </cell>
          <cell r="Y2076">
            <v>0</v>
          </cell>
          <cell r="Z2076">
            <v>0</v>
          </cell>
          <cell r="AA2076" t="str">
            <v>石碣区</v>
          </cell>
          <cell r="AB2076" t="str">
            <v>20</v>
          </cell>
          <cell r="AC2076">
            <v>12</v>
          </cell>
          <cell r="AD2076">
            <v>12</v>
          </cell>
          <cell r="AE2076" t="str">
            <v>是</v>
          </cell>
          <cell r="AF2076" t="str">
            <v/>
          </cell>
          <cell r="AG2076" t="str">
            <v>价值宽带</v>
          </cell>
          <cell r="AH2076" t="str">
            <v>续后期</v>
          </cell>
          <cell r="AI2076" t="str">
            <v>否</v>
          </cell>
          <cell r="AO2076">
            <v>0</v>
          </cell>
          <cell r="AR2076" t="str">
            <v>东兴区</v>
          </cell>
        </row>
        <row r="2077">
          <cell r="F2077">
            <v>15816847067</v>
          </cell>
          <cell r="G2077" t="str">
            <v>15816847067</v>
          </cell>
          <cell r="H2077" t="str">
            <v>毕姣</v>
          </cell>
          <cell r="I2077" t="str">
            <v>预付费东莞住宅新装或续费888元包年，带宽12M</v>
          </cell>
          <cell r="J2077">
            <v>888</v>
          </cell>
          <cell r="K2077">
            <v>888</v>
          </cell>
          <cell r="L2077" t="str">
            <v>2012-08-07</v>
          </cell>
          <cell r="M2077">
            <v>42227</v>
          </cell>
          <cell r="N2077" t="str">
            <v>2016-08-11</v>
          </cell>
          <cell r="O2077" t="str">
            <v>2015-06-20</v>
          </cell>
          <cell r="P2077" t="str">
            <v>宽带预付费</v>
          </cell>
          <cell r="Q2077" t="str">
            <v>续费</v>
          </cell>
          <cell r="R2077" t="str">
            <v>提前充值</v>
          </cell>
          <cell r="S2077" t="str">
            <v>家庭用户</v>
          </cell>
          <cell r="T2077" t="str">
            <v>FTTH</v>
          </cell>
          <cell r="U2077" t="str">
            <v>营业厅副经理(BQYX02)</v>
          </cell>
          <cell r="V2077" t="str">
            <v>ZX石碣杨辉</v>
          </cell>
          <cell r="W2077" t="str">
            <v/>
          </cell>
          <cell r="X2077" t="str">
            <v>石碣区</v>
          </cell>
          <cell r="Y2077">
            <v>0</v>
          </cell>
          <cell r="Z2077">
            <v>0</v>
          </cell>
          <cell r="AA2077" t="str">
            <v>石碣区</v>
          </cell>
          <cell r="AB2077" t="str">
            <v>20</v>
          </cell>
          <cell r="AC2077">
            <v>12</v>
          </cell>
          <cell r="AD2077">
            <v>12</v>
          </cell>
          <cell r="AE2077" t="str">
            <v>是</v>
          </cell>
          <cell r="AF2077" t="str">
            <v/>
          </cell>
          <cell r="AG2077" t="str">
            <v>价值宽带</v>
          </cell>
          <cell r="AH2077" t="str">
            <v>续后期</v>
          </cell>
          <cell r="AI2077" t="str">
            <v>否</v>
          </cell>
          <cell r="AO2077">
            <v>0</v>
          </cell>
          <cell r="AR2077" t="str">
            <v>上坑区</v>
          </cell>
        </row>
        <row r="2078">
          <cell r="F2078">
            <v>13416749158</v>
          </cell>
          <cell r="G2078" t="str">
            <v>13416749158</v>
          </cell>
          <cell r="H2078" t="str">
            <v>周学刚</v>
          </cell>
          <cell r="I2078" t="str">
            <v>预付费东莞住宅新装或续费888元包年，带宽12M</v>
          </cell>
          <cell r="J2078">
            <v>888</v>
          </cell>
          <cell r="K2078">
            <v>888</v>
          </cell>
          <cell r="L2078" t="str">
            <v>2012-05-29</v>
          </cell>
          <cell r="M2078">
            <v>42159</v>
          </cell>
          <cell r="N2078" t="str">
            <v>2016-06-16</v>
          </cell>
          <cell r="O2078" t="str">
            <v>2015-06-16</v>
          </cell>
          <cell r="P2078" t="str">
            <v>宽带预付费</v>
          </cell>
          <cell r="Q2078" t="str">
            <v>续费</v>
          </cell>
          <cell r="R2078" t="str">
            <v>当月充值</v>
          </cell>
          <cell r="S2078" t="str">
            <v>家庭用户</v>
          </cell>
          <cell r="T2078" t="str">
            <v>FTTH</v>
          </cell>
          <cell r="U2078" t="str">
            <v>谭少华(tansh)</v>
          </cell>
          <cell r="V2078" t="str">
            <v>ZX横沥张泽文</v>
          </cell>
          <cell r="W2078" t="str">
            <v/>
          </cell>
          <cell r="X2078" t="str">
            <v>横沥区</v>
          </cell>
          <cell r="Y2078">
            <v>0</v>
          </cell>
          <cell r="Z2078">
            <v>0</v>
          </cell>
          <cell r="AA2078" t="str">
            <v>横沥区</v>
          </cell>
          <cell r="AB2078" t="str">
            <v>16</v>
          </cell>
          <cell r="AC2078">
            <v>12</v>
          </cell>
          <cell r="AD2078">
            <v>12</v>
          </cell>
          <cell r="AE2078" t="str">
            <v>是</v>
          </cell>
          <cell r="AF2078" t="str">
            <v/>
          </cell>
          <cell r="AG2078" t="str">
            <v>价值宽带</v>
          </cell>
          <cell r="AH2078" t="str">
            <v>续本月</v>
          </cell>
          <cell r="AI2078" t="str">
            <v>是</v>
          </cell>
          <cell r="AJ2078">
            <v>13416749158</v>
          </cell>
          <cell r="AO2078">
            <v>0</v>
          </cell>
          <cell r="AR2078" t="str">
            <v>旺富区</v>
          </cell>
        </row>
        <row r="2079">
          <cell r="F2079">
            <v>13424760417</v>
          </cell>
          <cell r="G2079" t="str">
            <v>13424760417</v>
          </cell>
          <cell r="H2079" t="str">
            <v>何素娟</v>
          </cell>
          <cell r="I2079" t="str">
            <v>预付费东莞住宅新装或续费888元包年，带宽12M</v>
          </cell>
          <cell r="J2079">
            <v>888</v>
          </cell>
          <cell r="K2079">
            <v>888</v>
          </cell>
          <cell r="L2079" t="str">
            <v>2012-02-23</v>
          </cell>
          <cell r="M2079">
            <v>42167</v>
          </cell>
          <cell r="N2079" t="str">
            <v>2016-06-15</v>
          </cell>
          <cell r="O2079" t="str">
            <v>2015-06-15</v>
          </cell>
          <cell r="P2079" t="str">
            <v>宽带预付费</v>
          </cell>
          <cell r="Q2079" t="str">
            <v>续费</v>
          </cell>
          <cell r="R2079" t="str">
            <v>往月充值</v>
          </cell>
          <cell r="S2079" t="str">
            <v>家庭用户</v>
          </cell>
          <cell r="T2079" t="str">
            <v>FTTH</v>
          </cell>
          <cell r="U2079" t="str">
            <v>谭少华(tansh)</v>
          </cell>
          <cell r="V2079" t="str">
            <v>ZX横沥张泽文</v>
          </cell>
          <cell r="W2079" t="str">
            <v/>
          </cell>
          <cell r="X2079" t="str">
            <v>横沥区</v>
          </cell>
          <cell r="Y2079">
            <v>0</v>
          </cell>
          <cell r="Z2079">
            <v>0</v>
          </cell>
          <cell r="AA2079" t="str">
            <v>横沥区</v>
          </cell>
          <cell r="AB2079" t="str">
            <v>15</v>
          </cell>
          <cell r="AC2079">
            <v>12</v>
          </cell>
          <cell r="AD2079">
            <v>12</v>
          </cell>
          <cell r="AE2079" t="str">
            <v>是</v>
          </cell>
          <cell r="AF2079" t="str">
            <v/>
          </cell>
          <cell r="AG2079" t="str">
            <v>价值宽带</v>
          </cell>
          <cell r="AH2079" t="str">
            <v>续本月</v>
          </cell>
          <cell r="AI2079" t="str">
            <v>是</v>
          </cell>
          <cell r="AJ2079">
            <v>13424760417</v>
          </cell>
          <cell r="AO2079">
            <v>0</v>
          </cell>
          <cell r="AR2079" t="str">
            <v>旺富区</v>
          </cell>
        </row>
        <row r="2080">
          <cell r="F2080">
            <v>13631704030</v>
          </cell>
          <cell r="G2080" t="str">
            <v>13631704030</v>
          </cell>
          <cell r="H2080" t="str">
            <v>李文龙</v>
          </cell>
          <cell r="I2080" t="str">
            <v>预付费东莞住宅新装或续费1088元包年，带宽20M</v>
          </cell>
          <cell r="J2080">
            <v>1088</v>
          </cell>
          <cell r="K2080">
            <v>1088</v>
          </cell>
          <cell r="L2080" t="str">
            <v>2014-06-11</v>
          </cell>
          <cell r="M2080">
            <v>42166</v>
          </cell>
          <cell r="N2080" t="str">
            <v>2016-06-15</v>
          </cell>
          <cell r="O2080" t="str">
            <v>2015-06-15</v>
          </cell>
          <cell r="P2080" t="str">
            <v>宽带预付费</v>
          </cell>
          <cell r="Q2080" t="str">
            <v>续费</v>
          </cell>
          <cell r="R2080" t="str">
            <v>往月充值</v>
          </cell>
          <cell r="S2080" t="str">
            <v>家庭用户</v>
          </cell>
          <cell r="T2080" t="str">
            <v>FTTH</v>
          </cell>
          <cell r="U2080" t="str">
            <v>谭少华(tansh)</v>
          </cell>
          <cell r="V2080" t="str">
            <v>ZX横沥张泽文</v>
          </cell>
          <cell r="W2080" t="str">
            <v/>
          </cell>
          <cell r="X2080" t="str">
            <v>横沥区</v>
          </cell>
          <cell r="Y2080">
            <v>0</v>
          </cell>
          <cell r="Z2080">
            <v>0</v>
          </cell>
          <cell r="AA2080" t="str">
            <v>横沥区</v>
          </cell>
          <cell r="AB2080" t="str">
            <v>15</v>
          </cell>
          <cell r="AC2080">
            <v>20</v>
          </cell>
          <cell r="AD2080">
            <v>12</v>
          </cell>
          <cell r="AE2080" t="str">
            <v>是</v>
          </cell>
          <cell r="AF2080" t="str">
            <v/>
          </cell>
          <cell r="AG2080" t="str">
            <v>价值宽带</v>
          </cell>
          <cell r="AH2080" t="str">
            <v>续本月</v>
          </cell>
          <cell r="AI2080" t="str">
            <v>是</v>
          </cell>
          <cell r="AJ2080">
            <v>13631704030</v>
          </cell>
          <cell r="AO2080">
            <v>0</v>
          </cell>
          <cell r="AR2080" t="str">
            <v>杨蔡区</v>
          </cell>
        </row>
        <row r="2081">
          <cell r="F2081">
            <v>13929231380</v>
          </cell>
          <cell r="G2081" t="str">
            <v>13929231380</v>
          </cell>
          <cell r="H2081" t="str">
            <v>曾福来</v>
          </cell>
          <cell r="I2081" t="str">
            <v>预付费东莞住宅新装或续费1408元包2年，带宽12M</v>
          </cell>
          <cell r="J2081">
            <v>1408</v>
          </cell>
          <cell r="K2081">
            <v>1408</v>
          </cell>
          <cell r="L2081" t="str">
            <v>2013-06-07</v>
          </cell>
          <cell r="M2081">
            <v>42205</v>
          </cell>
          <cell r="N2081" t="str">
            <v>2017-07-20</v>
          </cell>
          <cell r="O2081" t="str">
            <v>2015-06-22</v>
          </cell>
          <cell r="P2081" t="str">
            <v>宽带预付费</v>
          </cell>
          <cell r="Q2081" t="str">
            <v>续费</v>
          </cell>
          <cell r="R2081" t="str">
            <v>提前充值</v>
          </cell>
          <cell r="S2081" t="str">
            <v>家庭用户</v>
          </cell>
          <cell r="T2081" t="str">
            <v>FTTH</v>
          </cell>
          <cell r="U2081" t="str">
            <v>谭少华(tansh)</v>
          </cell>
          <cell r="V2081" t="str">
            <v>ZX横沥张泽文</v>
          </cell>
          <cell r="W2081" t="str">
            <v>电商价值宽带营销</v>
          </cell>
          <cell r="X2081" t="str">
            <v>横沥区</v>
          </cell>
          <cell r="Y2081">
            <v>0</v>
          </cell>
          <cell r="Z2081">
            <v>0</v>
          </cell>
          <cell r="AA2081" t="str">
            <v>横沥区</v>
          </cell>
          <cell r="AB2081" t="str">
            <v>22</v>
          </cell>
          <cell r="AC2081">
            <v>12</v>
          </cell>
          <cell r="AD2081">
            <v>24</v>
          </cell>
          <cell r="AE2081" t="str">
            <v>是</v>
          </cell>
          <cell r="AF2081" t="str">
            <v/>
          </cell>
          <cell r="AG2081" t="str">
            <v>价值宽带</v>
          </cell>
          <cell r="AH2081" t="str">
            <v>续后期</v>
          </cell>
          <cell r="AI2081" t="str">
            <v>否</v>
          </cell>
          <cell r="AO2081">
            <v>0</v>
          </cell>
          <cell r="AR2081" t="str">
            <v>东站区</v>
          </cell>
        </row>
        <row r="2082">
          <cell r="F2082">
            <v>13580927033</v>
          </cell>
          <cell r="G2082" t="str">
            <v>13580927033</v>
          </cell>
          <cell r="H2082" t="str">
            <v>宋海军</v>
          </cell>
          <cell r="I2082" t="str">
            <v>预付费东莞住宅新装或续费680元包年，带宽4M</v>
          </cell>
          <cell r="J2082">
            <v>680</v>
          </cell>
          <cell r="K2082">
            <v>680</v>
          </cell>
          <cell r="L2082" t="str">
            <v>2014-06-24</v>
          </cell>
          <cell r="M2082">
            <v>42179</v>
          </cell>
          <cell r="N2082" t="str">
            <v>2016-06-24</v>
          </cell>
          <cell r="O2082" t="str">
            <v>2015-06-22</v>
          </cell>
          <cell r="P2082" t="str">
            <v>宽带预付费</v>
          </cell>
          <cell r="Q2082" t="str">
            <v>续费</v>
          </cell>
          <cell r="R2082" t="str">
            <v>提前充值</v>
          </cell>
          <cell r="S2082" t="str">
            <v>家庭用户</v>
          </cell>
          <cell r="T2082" t="str">
            <v>(传统)XDSL</v>
          </cell>
          <cell r="U2082" t="str">
            <v>谭少华(tansh)</v>
          </cell>
          <cell r="V2082" t="str">
            <v>ZX横沥张泽文</v>
          </cell>
          <cell r="W2082" t="str">
            <v/>
          </cell>
          <cell r="X2082" t="str">
            <v>横沥区</v>
          </cell>
          <cell r="Y2082">
            <v>0</v>
          </cell>
          <cell r="Z2082">
            <v>0</v>
          </cell>
          <cell r="AA2082" t="str">
            <v>横沥区</v>
          </cell>
          <cell r="AB2082" t="str">
            <v>22</v>
          </cell>
          <cell r="AC2082">
            <v>4</v>
          </cell>
          <cell r="AD2082">
            <v>12</v>
          </cell>
          <cell r="AE2082" t="str">
            <v>否</v>
          </cell>
          <cell r="AF2082" t="str">
            <v/>
          </cell>
          <cell r="AG2082" t="str">
            <v>否</v>
          </cell>
          <cell r="AH2082" t="str">
            <v>续本月</v>
          </cell>
          <cell r="AI2082" t="str">
            <v>否</v>
          </cell>
          <cell r="AO2082">
            <v>0</v>
          </cell>
          <cell r="AR2082" t="str">
            <v>东站区</v>
          </cell>
        </row>
        <row r="2083">
          <cell r="F2083">
            <v>13650279639</v>
          </cell>
          <cell r="G2083" t="str">
            <v>13650279639</v>
          </cell>
          <cell r="H2083" t="str">
            <v>陈戈尔</v>
          </cell>
          <cell r="I2083" t="str">
            <v>预付费东莞住宅新装或续费400元包半年，带宽4M</v>
          </cell>
          <cell r="J2083">
            <v>400</v>
          </cell>
          <cell r="K2083">
            <v>400</v>
          </cell>
          <cell r="L2083" t="str">
            <v>2013-02-25</v>
          </cell>
          <cell r="M2083">
            <v>42172</v>
          </cell>
          <cell r="N2083" t="str">
            <v>2015-12-23</v>
          </cell>
          <cell r="O2083" t="str">
            <v>2015-06-23</v>
          </cell>
          <cell r="P2083" t="str">
            <v>宽带预付费</v>
          </cell>
          <cell r="Q2083" t="str">
            <v>续费</v>
          </cell>
          <cell r="R2083" t="str">
            <v>往月充值</v>
          </cell>
          <cell r="S2083" t="str">
            <v>家庭用户</v>
          </cell>
          <cell r="T2083" t="str">
            <v>FTTH</v>
          </cell>
          <cell r="U2083" t="str">
            <v>谭少华(tansh)</v>
          </cell>
          <cell r="V2083" t="str">
            <v>ZX横沥张泽文</v>
          </cell>
          <cell r="W2083" t="str">
            <v>电商价值宽带营销</v>
          </cell>
          <cell r="X2083" t="str">
            <v>横沥区</v>
          </cell>
          <cell r="Y2083">
            <v>0</v>
          </cell>
          <cell r="Z2083">
            <v>0</v>
          </cell>
          <cell r="AA2083" t="str">
            <v>横沥区</v>
          </cell>
          <cell r="AB2083" t="str">
            <v>23</v>
          </cell>
          <cell r="AC2083">
            <v>4</v>
          </cell>
          <cell r="AD2083">
            <v>6</v>
          </cell>
          <cell r="AE2083" t="str">
            <v>是</v>
          </cell>
          <cell r="AF2083" t="str">
            <v/>
          </cell>
          <cell r="AG2083" t="str">
            <v>否</v>
          </cell>
          <cell r="AH2083" t="str">
            <v>续本月</v>
          </cell>
          <cell r="AI2083" t="str">
            <v>是</v>
          </cell>
          <cell r="AJ2083">
            <v>13650279639</v>
          </cell>
          <cell r="AO2083">
            <v>0</v>
          </cell>
          <cell r="AR2083" t="str">
            <v>杨蔡区</v>
          </cell>
        </row>
        <row r="2084">
          <cell r="F2084">
            <v>13713768343</v>
          </cell>
          <cell r="G2084" t="str">
            <v>13713768343</v>
          </cell>
          <cell r="H2084" t="str">
            <v>戴元丰</v>
          </cell>
          <cell r="I2084" t="str">
            <v>预付费东莞住宅新装或续费1408元包2年，带宽12M</v>
          </cell>
          <cell r="J2084">
            <v>1408</v>
          </cell>
          <cell r="K2084">
            <v>1408</v>
          </cell>
          <cell r="L2084" t="str">
            <v>2012-06-25</v>
          </cell>
          <cell r="M2084">
            <v>42185</v>
          </cell>
          <cell r="N2084" t="str">
            <v>2017-06-30</v>
          </cell>
          <cell r="O2084" t="str">
            <v>2015-06-23</v>
          </cell>
          <cell r="P2084" t="str">
            <v>宽带预付费</v>
          </cell>
          <cell r="Q2084" t="str">
            <v>续费</v>
          </cell>
          <cell r="R2084" t="str">
            <v>提前充值</v>
          </cell>
          <cell r="S2084" t="str">
            <v>家庭用户</v>
          </cell>
          <cell r="T2084" t="str">
            <v>FTTH</v>
          </cell>
          <cell r="U2084" t="str">
            <v>谭少华(tansh)</v>
          </cell>
          <cell r="V2084" t="str">
            <v>ZX横沥张泽文</v>
          </cell>
          <cell r="W2084" t="str">
            <v/>
          </cell>
          <cell r="X2084" t="str">
            <v>横沥区</v>
          </cell>
          <cell r="Y2084">
            <v>0</v>
          </cell>
          <cell r="Z2084">
            <v>0</v>
          </cell>
          <cell r="AA2084" t="str">
            <v>横沥区</v>
          </cell>
          <cell r="AB2084" t="str">
            <v>23</v>
          </cell>
          <cell r="AC2084">
            <v>12</v>
          </cell>
          <cell r="AD2084">
            <v>24</v>
          </cell>
          <cell r="AE2084" t="str">
            <v>是</v>
          </cell>
          <cell r="AF2084" t="str">
            <v/>
          </cell>
          <cell r="AG2084" t="str">
            <v>价值宽带</v>
          </cell>
          <cell r="AH2084" t="str">
            <v>续本月</v>
          </cell>
          <cell r="AI2084" t="str">
            <v>是</v>
          </cell>
          <cell r="AO2084">
            <v>0</v>
          </cell>
          <cell r="AR2084" t="str">
            <v>东站区</v>
          </cell>
        </row>
        <row r="2085">
          <cell r="F2085">
            <v>13652608144</v>
          </cell>
          <cell r="G2085" t="str">
            <v>13652608144</v>
          </cell>
          <cell r="H2085" t="str">
            <v>陈炎生</v>
          </cell>
          <cell r="I2085" t="str">
            <v>预付费东莞住宅新装或续费680元包年，带宽4M</v>
          </cell>
          <cell r="J2085">
            <v>680</v>
          </cell>
          <cell r="K2085">
            <v>680</v>
          </cell>
          <cell r="L2085" t="str">
            <v>2011-03-24</v>
          </cell>
          <cell r="M2085">
            <v>42171</v>
          </cell>
          <cell r="N2085" t="str">
            <v>2016-06-16</v>
          </cell>
          <cell r="O2085" t="str">
            <v>2015-06-15</v>
          </cell>
          <cell r="P2085" t="str">
            <v>宽带预付费</v>
          </cell>
          <cell r="Q2085" t="str">
            <v>续费</v>
          </cell>
          <cell r="R2085" t="str">
            <v>提前充值</v>
          </cell>
          <cell r="S2085" t="str">
            <v>家庭用户</v>
          </cell>
          <cell r="T2085" t="str">
            <v>(传统)XDSL</v>
          </cell>
          <cell r="U2085" t="str">
            <v>许小艳(xuxiaoy)</v>
          </cell>
          <cell r="V2085" t="str">
            <v>ZX寮步钟宝明</v>
          </cell>
          <cell r="W2085" t="str">
            <v/>
          </cell>
          <cell r="X2085" t="str">
            <v>寮步区</v>
          </cell>
          <cell r="Y2085">
            <v>0</v>
          </cell>
          <cell r="Z2085">
            <v>0</v>
          </cell>
          <cell r="AA2085" t="str">
            <v>寮步区</v>
          </cell>
          <cell r="AB2085" t="str">
            <v>15</v>
          </cell>
          <cell r="AC2085">
            <v>4</v>
          </cell>
          <cell r="AD2085">
            <v>12</v>
          </cell>
          <cell r="AE2085" t="str">
            <v>否</v>
          </cell>
          <cell r="AF2085" t="str">
            <v/>
          </cell>
          <cell r="AG2085" t="str">
            <v>否</v>
          </cell>
          <cell r="AH2085" t="str">
            <v>续本月</v>
          </cell>
          <cell r="AI2085" t="str">
            <v>否</v>
          </cell>
          <cell r="AO2085">
            <v>0</v>
          </cell>
          <cell r="AR2085" t="str">
            <v>大京九区</v>
          </cell>
        </row>
        <row r="2086">
          <cell r="F2086">
            <v>13662998636</v>
          </cell>
          <cell r="G2086" t="str">
            <v>13662998636</v>
          </cell>
          <cell r="H2086" t="str">
            <v>郑小梅</v>
          </cell>
          <cell r="I2086" t="str">
            <v>预付费东莞住宅新装或续费888元包年，带宽12M</v>
          </cell>
          <cell r="J2086">
            <v>888</v>
          </cell>
          <cell r="K2086">
            <v>888</v>
          </cell>
          <cell r="L2086" t="str">
            <v>2013-04-07</v>
          </cell>
          <cell r="M2086">
            <v>42178</v>
          </cell>
          <cell r="N2086" t="str">
            <v>2016-06-23</v>
          </cell>
          <cell r="O2086" t="str">
            <v>2015-06-21</v>
          </cell>
          <cell r="P2086" t="str">
            <v>宽带预付费</v>
          </cell>
          <cell r="Q2086" t="str">
            <v>续费</v>
          </cell>
          <cell r="R2086" t="str">
            <v>提前充值</v>
          </cell>
          <cell r="S2086" t="str">
            <v>家庭用户</v>
          </cell>
          <cell r="T2086" t="str">
            <v>FTTH</v>
          </cell>
          <cell r="U2086" t="str">
            <v>许小艳(xuxiaoy)</v>
          </cell>
          <cell r="V2086" t="str">
            <v>DL东铁办公</v>
          </cell>
          <cell r="W2086" t="str">
            <v>电商价值宽带营销</v>
          </cell>
          <cell r="X2086" t="str">
            <v>寮步区</v>
          </cell>
          <cell r="Y2086">
            <v>0</v>
          </cell>
          <cell r="Z2086">
            <v>0</v>
          </cell>
          <cell r="AA2086" t="str">
            <v>寮步区</v>
          </cell>
          <cell r="AB2086" t="str">
            <v>21</v>
          </cell>
          <cell r="AC2086">
            <v>12</v>
          </cell>
          <cell r="AD2086">
            <v>12</v>
          </cell>
          <cell r="AE2086" t="str">
            <v>是</v>
          </cell>
          <cell r="AF2086" t="str">
            <v/>
          </cell>
          <cell r="AG2086" t="str">
            <v>价值宽带</v>
          </cell>
          <cell r="AH2086" t="str">
            <v>续本月</v>
          </cell>
          <cell r="AI2086" t="str">
            <v>是</v>
          </cell>
          <cell r="AJ2086">
            <v>13662998636</v>
          </cell>
          <cell r="AO2086">
            <v>0</v>
          </cell>
          <cell r="AR2086" t="str">
            <v>东站区</v>
          </cell>
        </row>
        <row r="2087">
          <cell r="F2087">
            <v>13669830371</v>
          </cell>
          <cell r="G2087" t="str">
            <v>13669830371</v>
          </cell>
          <cell r="H2087" t="str">
            <v>李海宾</v>
          </cell>
          <cell r="I2087" t="str">
            <v>预付费东莞住宅新装或续费888元包年，带宽12M</v>
          </cell>
          <cell r="J2087">
            <v>888</v>
          </cell>
          <cell r="K2087">
            <v>888</v>
          </cell>
          <cell r="L2087" t="str">
            <v>2011-07-11</v>
          </cell>
          <cell r="M2087">
            <v>42203</v>
          </cell>
          <cell r="N2087" t="str">
            <v>2016-07-18</v>
          </cell>
          <cell r="O2087" t="str">
            <v>2015-06-18</v>
          </cell>
          <cell r="P2087" t="str">
            <v>宽带预付费</v>
          </cell>
          <cell r="Q2087" t="str">
            <v>续费</v>
          </cell>
          <cell r="R2087" t="str">
            <v>提前充值</v>
          </cell>
          <cell r="S2087" t="str">
            <v>家庭用户</v>
          </cell>
          <cell r="T2087" t="str">
            <v>FTTH</v>
          </cell>
          <cell r="U2087" t="str">
            <v>许小艳(xuxiaoy)</v>
          </cell>
          <cell r="V2087" t="str">
            <v>ZY寮步营业厅</v>
          </cell>
          <cell r="W2087" t="str">
            <v>电商价值宽带营销</v>
          </cell>
          <cell r="X2087" t="str">
            <v>寮步区</v>
          </cell>
          <cell r="Y2087">
            <v>0</v>
          </cell>
          <cell r="Z2087">
            <v>0</v>
          </cell>
          <cell r="AA2087" t="str">
            <v>寮步区</v>
          </cell>
          <cell r="AB2087" t="str">
            <v>18</v>
          </cell>
          <cell r="AC2087">
            <v>12</v>
          </cell>
          <cell r="AD2087">
            <v>12</v>
          </cell>
          <cell r="AE2087" t="str">
            <v>是</v>
          </cell>
          <cell r="AF2087" t="str">
            <v/>
          </cell>
          <cell r="AG2087" t="str">
            <v>价值宽带</v>
          </cell>
          <cell r="AH2087" t="str">
            <v>续后期</v>
          </cell>
          <cell r="AI2087" t="str">
            <v>否</v>
          </cell>
          <cell r="AO2087">
            <v>0</v>
          </cell>
          <cell r="AR2087" t="str">
            <v>大京九区</v>
          </cell>
        </row>
        <row r="2088">
          <cell r="F2088">
            <v>13686127326</v>
          </cell>
          <cell r="G2088" t="str">
            <v>13686127326</v>
          </cell>
          <cell r="H2088" t="str">
            <v>谢柏祥</v>
          </cell>
          <cell r="I2088" t="str">
            <v>预付费东莞精品宽带新装或续费免费体验1个月，带宽10M</v>
          </cell>
          <cell r="J2088">
            <v>1088</v>
          </cell>
          <cell r="K2088">
            <v>1088</v>
          </cell>
          <cell r="L2088" t="str">
            <v>2011-09-22</v>
          </cell>
          <cell r="M2088">
            <v>42170</v>
          </cell>
          <cell r="N2088" t="str">
            <v>2016-09-15</v>
          </cell>
          <cell r="O2088" t="str">
            <v>2015-06-15</v>
          </cell>
          <cell r="P2088" t="str">
            <v>宽带预付费</v>
          </cell>
          <cell r="Q2088" t="str">
            <v>续费</v>
          </cell>
          <cell r="R2088" t="str">
            <v>提前充值</v>
          </cell>
          <cell r="S2088" t="str">
            <v>家庭用户</v>
          </cell>
          <cell r="T2088" t="str">
            <v>FTTH</v>
          </cell>
          <cell r="U2088" t="str">
            <v>许小艳(xuxiaoy)</v>
          </cell>
          <cell r="V2088" t="str">
            <v>ZX寮步钟宝明</v>
          </cell>
          <cell r="W2088" t="str">
            <v>电商价值宽带营销</v>
          </cell>
          <cell r="X2088" t="str">
            <v>寮步区</v>
          </cell>
          <cell r="Y2088">
            <v>0</v>
          </cell>
          <cell r="Z2088">
            <v>0</v>
          </cell>
          <cell r="AA2088" t="str">
            <v>寮步区</v>
          </cell>
          <cell r="AB2088" t="str">
            <v>15</v>
          </cell>
          <cell r="AC2088">
            <v>10</v>
          </cell>
          <cell r="AD2088">
            <v>1</v>
          </cell>
          <cell r="AE2088" t="str">
            <v>是</v>
          </cell>
          <cell r="AF2088" t="str">
            <v/>
          </cell>
          <cell r="AG2088" t="str">
            <v>价值宽带</v>
          </cell>
          <cell r="AH2088" t="str">
            <v>续本月</v>
          </cell>
          <cell r="AI2088" t="str">
            <v>是</v>
          </cell>
          <cell r="AJ2088">
            <v>13686127326</v>
          </cell>
          <cell r="AO2088">
            <v>0</v>
          </cell>
          <cell r="AR2088" t="str">
            <v>大京九区</v>
          </cell>
        </row>
        <row r="2089">
          <cell r="F2089">
            <v>13812846686</v>
          </cell>
          <cell r="G2089" t="str">
            <v>13812846686</v>
          </cell>
          <cell r="H2089" t="str">
            <v>马湘兰</v>
          </cell>
          <cell r="I2089" t="str">
            <v>预付费东莞住宅新装或续费1088元包年，带宽10M</v>
          </cell>
          <cell r="J2089">
            <v>1088</v>
          </cell>
          <cell r="K2089">
            <v>1088</v>
          </cell>
          <cell r="L2089" t="str">
            <v>2014-07-06</v>
          </cell>
          <cell r="M2089">
            <v>42191</v>
          </cell>
          <cell r="N2089" t="str">
            <v>2016-07-06</v>
          </cell>
          <cell r="O2089" t="str">
            <v>2015-06-19</v>
          </cell>
          <cell r="P2089" t="str">
            <v>宽带预付费</v>
          </cell>
          <cell r="Q2089" t="str">
            <v>续费</v>
          </cell>
          <cell r="R2089" t="str">
            <v>提前充值</v>
          </cell>
          <cell r="S2089" t="str">
            <v>家庭用户</v>
          </cell>
          <cell r="T2089" t="str">
            <v>FTTH</v>
          </cell>
          <cell r="U2089" t="str">
            <v>许小艳(xuxiaoy)</v>
          </cell>
          <cell r="V2089" t="str">
            <v>ZX寮步钟宝明</v>
          </cell>
          <cell r="W2089" t="str">
            <v>电商价值宽带营销</v>
          </cell>
          <cell r="X2089" t="str">
            <v>寮步区</v>
          </cell>
          <cell r="Y2089">
            <v>0</v>
          </cell>
          <cell r="Z2089">
            <v>0</v>
          </cell>
          <cell r="AA2089" t="str">
            <v>寮步区</v>
          </cell>
          <cell r="AB2089" t="str">
            <v>19</v>
          </cell>
          <cell r="AC2089">
            <v>10</v>
          </cell>
          <cell r="AD2089">
            <v>12</v>
          </cell>
          <cell r="AE2089" t="str">
            <v>是</v>
          </cell>
          <cell r="AF2089" t="str">
            <v/>
          </cell>
          <cell r="AG2089" t="str">
            <v>价值宽带</v>
          </cell>
          <cell r="AH2089" t="str">
            <v>续后期</v>
          </cell>
          <cell r="AI2089" t="str">
            <v>否</v>
          </cell>
          <cell r="AO2089">
            <v>0</v>
          </cell>
          <cell r="AR2089" t="str">
            <v>白石岗区</v>
          </cell>
        </row>
        <row r="2090">
          <cell r="F2090">
            <v>13866108865</v>
          </cell>
          <cell r="G2090" t="str">
            <v>13866108865</v>
          </cell>
          <cell r="H2090" t="str">
            <v>刘猛</v>
          </cell>
          <cell r="I2090" t="str">
            <v>预付费东莞住宅新装或续费888元包年，带宽12M</v>
          </cell>
          <cell r="J2090">
            <v>888</v>
          </cell>
          <cell r="K2090">
            <v>888</v>
          </cell>
          <cell r="L2090" t="str">
            <v>2014-06-25</v>
          </cell>
          <cell r="M2090">
            <v>42180</v>
          </cell>
          <cell r="N2090" t="str">
            <v>2016-06-25</v>
          </cell>
          <cell r="O2090" t="str">
            <v>2015-06-20</v>
          </cell>
          <cell r="P2090" t="str">
            <v>宽带预付费</v>
          </cell>
          <cell r="Q2090" t="str">
            <v>续费</v>
          </cell>
          <cell r="R2090" t="str">
            <v>提前充值</v>
          </cell>
          <cell r="S2090" t="str">
            <v>家庭用户</v>
          </cell>
          <cell r="T2090" t="str">
            <v>FTTH</v>
          </cell>
          <cell r="U2090" t="str">
            <v>许小艳(xuxiaoy)</v>
          </cell>
          <cell r="V2090" t="str">
            <v>ZX寮步李宇飞</v>
          </cell>
          <cell r="W2090" t="str">
            <v/>
          </cell>
          <cell r="X2090" t="str">
            <v>寮步区</v>
          </cell>
          <cell r="Y2090">
            <v>0</v>
          </cell>
          <cell r="Z2090">
            <v>0</v>
          </cell>
          <cell r="AA2090" t="str">
            <v>寮步区</v>
          </cell>
          <cell r="AB2090" t="str">
            <v>20</v>
          </cell>
          <cell r="AC2090">
            <v>12</v>
          </cell>
          <cell r="AD2090">
            <v>12</v>
          </cell>
          <cell r="AE2090" t="str">
            <v>是</v>
          </cell>
          <cell r="AF2090" t="str">
            <v/>
          </cell>
          <cell r="AG2090" t="str">
            <v>价值宽带</v>
          </cell>
          <cell r="AH2090" t="str">
            <v>续本月</v>
          </cell>
          <cell r="AI2090" t="str">
            <v>是</v>
          </cell>
          <cell r="AJ2090">
            <v>13866108865</v>
          </cell>
          <cell r="AO2090">
            <v>0</v>
          </cell>
          <cell r="AR2090" t="str">
            <v>大京九区</v>
          </cell>
        </row>
        <row r="2091">
          <cell r="F2091">
            <v>15907691224</v>
          </cell>
          <cell r="G2091" t="str">
            <v>15907691224</v>
          </cell>
          <cell r="H2091" t="str">
            <v>凌茂松</v>
          </cell>
          <cell r="I2091" t="str">
            <v>预付费东莞住宅新装或续费1408元包2年，带宽12M</v>
          </cell>
          <cell r="J2091">
            <v>1408</v>
          </cell>
          <cell r="K2091">
            <v>1408</v>
          </cell>
          <cell r="L2091" t="str">
            <v>2012-06-19</v>
          </cell>
          <cell r="M2091">
            <v>42177</v>
          </cell>
          <cell r="N2091" t="str">
            <v>2017-06-23</v>
          </cell>
          <cell r="O2091" t="str">
            <v>2015-06-23</v>
          </cell>
          <cell r="P2091" t="str">
            <v>宽带预付费</v>
          </cell>
          <cell r="Q2091" t="str">
            <v>续费</v>
          </cell>
          <cell r="R2091" t="str">
            <v>往月充值</v>
          </cell>
          <cell r="S2091" t="str">
            <v>家庭用户</v>
          </cell>
          <cell r="T2091" t="str">
            <v>FTTH</v>
          </cell>
          <cell r="U2091" t="str">
            <v>许小艳(xuxiaoy)</v>
          </cell>
          <cell r="V2091" t="str">
            <v>DL东铁办公</v>
          </cell>
          <cell r="W2091" t="str">
            <v>电商价值宽带营销</v>
          </cell>
          <cell r="X2091" t="str">
            <v>寮步区</v>
          </cell>
          <cell r="Y2091">
            <v>0</v>
          </cell>
          <cell r="Z2091">
            <v>0</v>
          </cell>
          <cell r="AA2091" t="str">
            <v>寮步区</v>
          </cell>
          <cell r="AB2091" t="str">
            <v>23</v>
          </cell>
          <cell r="AC2091">
            <v>12</v>
          </cell>
          <cell r="AD2091">
            <v>24</v>
          </cell>
          <cell r="AE2091" t="str">
            <v>是</v>
          </cell>
          <cell r="AF2091" t="str">
            <v/>
          </cell>
          <cell r="AG2091" t="str">
            <v>价值宽带</v>
          </cell>
          <cell r="AH2091" t="str">
            <v>续本月</v>
          </cell>
          <cell r="AI2091" t="str">
            <v>是</v>
          </cell>
          <cell r="AJ2091">
            <v>15907691224</v>
          </cell>
          <cell r="AO2091">
            <v>0</v>
          </cell>
          <cell r="AR2091" t="str">
            <v>大京九区</v>
          </cell>
        </row>
        <row r="2092">
          <cell r="F2092">
            <v>18838568251</v>
          </cell>
          <cell r="G2092" t="str">
            <v>18838568251</v>
          </cell>
          <cell r="H2092" t="str">
            <v>向飞和</v>
          </cell>
          <cell r="I2092" t="str">
            <v>预付费东莞住宅新装或续费888元包年，带宽12M</v>
          </cell>
          <cell r="J2092">
            <v>888</v>
          </cell>
          <cell r="K2092">
            <v>888</v>
          </cell>
          <cell r="L2092" t="str">
            <v>2013-06-19</v>
          </cell>
          <cell r="M2092">
            <v>42176</v>
          </cell>
          <cell r="N2092" t="str">
            <v>2016-06-22</v>
          </cell>
          <cell r="O2092" t="str">
            <v>2015-06-22</v>
          </cell>
          <cell r="P2092" t="str">
            <v>宽带预付费</v>
          </cell>
          <cell r="Q2092" t="str">
            <v>续费</v>
          </cell>
          <cell r="R2092" t="str">
            <v>往月充值</v>
          </cell>
          <cell r="S2092" t="str">
            <v>家庭用户</v>
          </cell>
          <cell r="T2092" t="str">
            <v>(传统)XDSL</v>
          </cell>
          <cell r="U2092" t="str">
            <v>许小艳(xuxiaoy)</v>
          </cell>
          <cell r="V2092" t="str">
            <v>ZX寮步钟宝明</v>
          </cell>
          <cell r="W2092" t="str">
            <v/>
          </cell>
          <cell r="X2092" t="str">
            <v>寮步区</v>
          </cell>
          <cell r="Y2092">
            <v>0</v>
          </cell>
          <cell r="Z2092">
            <v>0</v>
          </cell>
          <cell r="AA2092" t="str">
            <v>寮步区</v>
          </cell>
          <cell r="AB2092" t="str">
            <v>22</v>
          </cell>
          <cell r="AC2092">
            <v>12</v>
          </cell>
          <cell r="AD2092">
            <v>12</v>
          </cell>
          <cell r="AE2092" t="str">
            <v>否</v>
          </cell>
          <cell r="AF2092" t="str">
            <v/>
          </cell>
          <cell r="AG2092" t="str">
            <v>价值宽带</v>
          </cell>
          <cell r="AH2092" t="str">
            <v>续本月</v>
          </cell>
          <cell r="AI2092" t="str">
            <v>否</v>
          </cell>
          <cell r="AO2092">
            <v>0</v>
          </cell>
          <cell r="AR2092" t="str">
            <v>上坑区</v>
          </cell>
        </row>
        <row r="2093">
          <cell r="F2093">
            <v>13713259426</v>
          </cell>
          <cell r="G2093" t="str">
            <v>13713259426</v>
          </cell>
          <cell r="H2093" t="str">
            <v>尹姣英</v>
          </cell>
          <cell r="I2093" t="str">
            <v>预付费东莞住宅新装或续费1498元包年，带宽50M(独享家庭版)</v>
          </cell>
          <cell r="J2093">
            <v>1498</v>
          </cell>
          <cell r="K2093">
            <v>1498</v>
          </cell>
          <cell r="L2093" t="str">
            <v>2013-06-20</v>
          </cell>
          <cell r="M2093">
            <v>42178</v>
          </cell>
          <cell r="N2093" t="str">
            <v>2016-06-23</v>
          </cell>
          <cell r="O2093" t="str">
            <v>2015-06-16</v>
          </cell>
          <cell r="P2093" t="str">
            <v>宽带预付费</v>
          </cell>
          <cell r="Q2093" t="str">
            <v>续费</v>
          </cell>
          <cell r="R2093" t="str">
            <v>提前充值</v>
          </cell>
          <cell r="S2093" t="str">
            <v>家庭用户</v>
          </cell>
          <cell r="T2093" t="str">
            <v>FTTH</v>
          </cell>
          <cell r="U2093" t="str">
            <v>许小艳(xuxiaoy)</v>
          </cell>
          <cell r="V2093" t="str">
            <v>DL东铁办公</v>
          </cell>
          <cell r="W2093" t="str">
            <v>(非)</v>
          </cell>
          <cell r="X2093" t="str">
            <v>寮步区</v>
          </cell>
          <cell r="Y2093">
            <v>0</v>
          </cell>
          <cell r="Z2093">
            <v>0</v>
          </cell>
          <cell r="AA2093" t="str">
            <v>寮步区</v>
          </cell>
          <cell r="AB2093" t="str">
            <v>16</v>
          </cell>
          <cell r="AC2093">
            <v>50</v>
          </cell>
          <cell r="AD2093">
            <v>12</v>
          </cell>
          <cell r="AE2093" t="str">
            <v>是</v>
          </cell>
          <cell r="AF2093" t="str">
            <v/>
          </cell>
          <cell r="AG2093" t="str">
            <v>价值宽带</v>
          </cell>
          <cell r="AH2093" t="str">
            <v>续本月</v>
          </cell>
          <cell r="AI2093" t="str">
            <v>是</v>
          </cell>
          <cell r="AJ2093">
            <v>13713259426</v>
          </cell>
          <cell r="AO2093">
            <v>0</v>
          </cell>
          <cell r="AR2093" t="str">
            <v>东站区</v>
          </cell>
        </row>
        <row r="2094">
          <cell r="F2094">
            <v>13728224311</v>
          </cell>
          <cell r="G2094" t="str">
            <v>13728224311</v>
          </cell>
          <cell r="H2094" t="str">
            <v>尹沃辉</v>
          </cell>
          <cell r="I2094" t="str">
            <v>预付费东莞住宅新装或续费1408元包2年，带宽12M</v>
          </cell>
          <cell r="J2094">
            <v>1408</v>
          </cell>
          <cell r="K2094">
            <v>1408</v>
          </cell>
          <cell r="L2094" t="str">
            <v>2014-07-13</v>
          </cell>
          <cell r="M2094">
            <v>42198</v>
          </cell>
          <cell r="N2094" t="str">
            <v>2017-07-13</v>
          </cell>
          <cell r="O2094" t="str">
            <v>2015-06-18</v>
          </cell>
          <cell r="P2094" t="str">
            <v>宽带预付费</v>
          </cell>
          <cell r="Q2094" t="str">
            <v>续费</v>
          </cell>
          <cell r="R2094" t="str">
            <v>提前充值</v>
          </cell>
          <cell r="S2094" t="str">
            <v>家庭用户</v>
          </cell>
          <cell r="T2094" t="str">
            <v>FTTH</v>
          </cell>
          <cell r="U2094" t="str">
            <v>许小艳(xuxiaoy)</v>
          </cell>
          <cell r="V2094" t="str">
            <v>DSBR寮步钟宝明</v>
          </cell>
          <cell r="W2094" t="str">
            <v/>
          </cell>
          <cell r="X2094" t="str">
            <v>寮步区</v>
          </cell>
          <cell r="Y2094">
            <v>0</v>
          </cell>
          <cell r="Z2094">
            <v>0</v>
          </cell>
          <cell r="AA2094" t="str">
            <v>寮步区</v>
          </cell>
          <cell r="AB2094" t="str">
            <v>18</v>
          </cell>
          <cell r="AC2094">
            <v>12</v>
          </cell>
          <cell r="AD2094">
            <v>24</v>
          </cell>
          <cell r="AE2094" t="str">
            <v>是</v>
          </cell>
          <cell r="AF2094" t="str">
            <v/>
          </cell>
          <cell r="AG2094" t="str">
            <v>价值宽带</v>
          </cell>
          <cell r="AH2094" t="str">
            <v>续后期</v>
          </cell>
          <cell r="AI2094" t="str">
            <v>否</v>
          </cell>
          <cell r="AO2094">
            <v>0</v>
          </cell>
          <cell r="AR2094" t="str">
            <v>东站区</v>
          </cell>
        </row>
        <row r="2095">
          <cell r="F2095">
            <v>13763144887</v>
          </cell>
          <cell r="G2095" t="str">
            <v>13763144887</v>
          </cell>
          <cell r="H2095" t="str">
            <v>林昌维</v>
          </cell>
          <cell r="I2095" t="str">
            <v>预付费东莞住宅新装或续费888元包年，带宽12M</v>
          </cell>
          <cell r="J2095">
            <v>888</v>
          </cell>
          <cell r="K2095">
            <v>888</v>
          </cell>
          <cell r="L2095" t="str">
            <v>2013-07-15</v>
          </cell>
          <cell r="M2095">
            <v>42200</v>
          </cell>
          <cell r="N2095" t="str">
            <v>2016-07-15</v>
          </cell>
          <cell r="O2095" t="str">
            <v>2015-06-19</v>
          </cell>
          <cell r="P2095" t="str">
            <v>宽带预付费</v>
          </cell>
          <cell r="Q2095" t="str">
            <v>续费</v>
          </cell>
          <cell r="R2095" t="str">
            <v>提前充值</v>
          </cell>
          <cell r="S2095" t="str">
            <v>家庭用户</v>
          </cell>
          <cell r="T2095" t="str">
            <v>FTTH</v>
          </cell>
          <cell r="U2095" t="str">
            <v>许小艳(xuxiaoy)</v>
          </cell>
          <cell r="V2095" t="str">
            <v>ZX寮步李宇飞</v>
          </cell>
          <cell r="W2095" t="str">
            <v>电商价值宽带营销</v>
          </cell>
          <cell r="X2095" t="str">
            <v>寮步区</v>
          </cell>
          <cell r="Y2095">
            <v>0</v>
          </cell>
          <cell r="Z2095">
            <v>0</v>
          </cell>
          <cell r="AA2095" t="str">
            <v>寮步区</v>
          </cell>
          <cell r="AB2095" t="str">
            <v>19</v>
          </cell>
          <cell r="AC2095">
            <v>12</v>
          </cell>
          <cell r="AD2095">
            <v>12</v>
          </cell>
          <cell r="AE2095" t="str">
            <v>是</v>
          </cell>
          <cell r="AF2095" t="str">
            <v/>
          </cell>
          <cell r="AG2095" t="str">
            <v>价值宽带</v>
          </cell>
          <cell r="AH2095" t="str">
            <v>续后期</v>
          </cell>
          <cell r="AI2095" t="str">
            <v>否</v>
          </cell>
          <cell r="AO2095">
            <v>0</v>
          </cell>
          <cell r="AR2095" t="str">
            <v>康宝区</v>
          </cell>
        </row>
        <row r="2096">
          <cell r="F2096">
            <v>18820758611</v>
          </cell>
          <cell r="G2096" t="str">
            <v>18820758611</v>
          </cell>
          <cell r="H2096" t="str">
            <v>胡玉麟</v>
          </cell>
          <cell r="I2096" t="str">
            <v>预付费东莞住宅新装或续费1408元包2年，带宽12M</v>
          </cell>
          <cell r="J2096">
            <v>1408</v>
          </cell>
          <cell r="K2096">
            <v>1408</v>
          </cell>
          <cell r="L2096" t="str">
            <v>2013-06-30</v>
          </cell>
          <cell r="M2096">
            <v>42185</v>
          </cell>
          <cell r="N2096" t="str">
            <v>2017-06-30</v>
          </cell>
          <cell r="O2096" t="str">
            <v>2015-06-16</v>
          </cell>
          <cell r="P2096" t="str">
            <v>宽带预付费</v>
          </cell>
          <cell r="Q2096" t="str">
            <v>续费</v>
          </cell>
          <cell r="R2096" t="str">
            <v>提前充值</v>
          </cell>
          <cell r="S2096" t="str">
            <v>家庭用户</v>
          </cell>
          <cell r="T2096" t="str">
            <v>FTTH</v>
          </cell>
          <cell r="U2096" t="str">
            <v>许小艳(xuxiaoy)</v>
          </cell>
          <cell r="V2096" t="str">
            <v>DL东铁办公</v>
          </cell>
          <cell r="W2096" t="str">
            <v>电商价值宽带营销</v>
          </cell>
          <cell r="X2096" t="str">
            <v>寮步区</v>
          </cell>
          <cell r="Y2096">
            <v>0</v>
          </cell>
          <cell r="Z2096">
            <v>0</v>
          </cell>
          <cell r="AA2096" t="str">
            <v>寮步区</v>
          </cell>
          <cell r="AB2096" t="str">
            <v>16</v>
          </cell>
          <cell r="AC2096">
            <v>12</v>
          </cell>
          <cell r="AD2096">
            <v>24</v>
          </cell>
          <cell r="AE2096" t="str">
            <v>是</v>
          </cell>
          <cell r="AF2096" t="str">
            <v/>
          </cell>
          <cell r="AG2096" t="str">
            <v>价值宽带</v>
          </cell>
          <cell r="AH2096" t="str">
            <v>续本月</v>
          </cell>
          <cell r="AI2096" t="str">
            <v>是</v>
          </cell>
          <cell r="AJ2096">
            <v>18820758611</v>
          </cell>
          <cell r="AO2096">
            <v>0</v>
          </cell>
          <cell r="AR2096" t="str">
            <v>康宝区</v>
          </cell>
        </row>
        <row r="2097">
          <cell r="F2097">
            <v>13711968786</v>
          </cell>
          <cell r="G2097" t="str">
            <v>13711968786</v>
          </cell>
          <cell r="H2097" t="str">
            <v>田小其</v>
          </cell>
          <cell r="I2097" t="str">
            <v>预付费东莞住宅新装或续费680元包年，带宽4M</v>
          </cell>
          <cell r="J2097">
            <v>680</v>
          </cell>
          <cell r="K2097">
            <v>680</v>
          </cell>
          <cell r="L2097" t="str">
            <v>2011-03-18</v>
          </cell>
          <cell r="M2097">
            <v>42173</v>
          </cell>
          <cell r="N2097" t="str">
            <v>2016-06-18</v>
          </cell>
          <cell r="O2097" t="str">
            <v>2015-06-18</v>
          </cell>
          <cell r="P2097" t="str">
            <v>宽带预付费</v>
          </cell>
          <cell r="Q2097" t="str">
            <v>续费</v>
          </cell>
          <cell r="R2097" t="str">
            <v>提前充值</v>
          </cell>
          <cell r="S2097" t="str">
            <v>家庭用户</v>
          </cell>
          <cell r="T2097" t="str">
            <v>(传统)XDSL</v>
          </cell>
          <cell r="U2097" t="str">
            <v>许小艳(xuxiaoy)</v>
          </cell>
          <cell r="V2097" t="str">
            <v>DSBR寮步李宇飞</v>
          </cell>
          <cell r="W2097" t="str">
            <v/>
          </cell>
          <cell r="X2097" t="str">
            <v>寮步区</v>
          </cell>
          <cell r="Y2097">
            <v>0</v>
          </cell>
          <cell r="Z2097">
            <v>0</v>
          </cell>
          <cell r="AA2097" t="str">
            <v>寮步区</v>
          </cell>
          <cell r="AB2097" t="str">
            <v>18</v>
          </cell>
          <cell r="AC2097">
            <v>4</v>
          </cell>
          <cell r="AD2097">
            <v>12</v>
          </cell>
          <cell r="AE2097" t="str">
            <v>否</v>
          </cell>
          <cell r="AF2097" t="str">
            <v/>
          </cell>
          <cell r="AG2097" t="str">
            <v>否</v>
          </cell>
          <cell r="AH2097" t="str">
            <v>续本月</v>
          </cell>
          <cell r="AI2097" t="str">
            <v>否</v>
          </cell>
          <cell r="AO2097">
            <v>0</v>
          </cell>
          <cell r="AR2097" t="str">
            <v>康宝区</v>
          </cell>
        </row>
        <row r="2098">
          <cell r="F2098">
            <v>13559719553</v>
          </cell>
          <cell r="G2098" t="str">
            <v>13559719553</v>
          </cell>
          <cell r="H2098" t="str">
            <v>黄美艳</v>
          </cell>
          <cell r="I2098" t="str">
            <v>预付费东莞住宅新装或续费888元包年，带宽12M</v>
          </cell>
          <cell r="J2098">
            <v>888</v>
          </cell>
          <cell r="K2098">
            <v>888</v>
          </cell>
          <cell r="L2098" t="str">
            <v>2011-07-06</v>
          </cell>
          <cell r="M2098">
            <v>42191</v>
          </cell>
          <cell r="N2098" t="str">
            <v>2016-07-06</v>
          </cell>
          <cell r="O2098" t="str">
            <v>2015-06-21</v>
          </cell>
          <cell r="P2098" t="str">
            <v>宽带预付费</v>
          </cell>
          <cell r="Q2098" t="str">
            <v>续费</v>
          </cell>
          <cell r="R2098" t="str">
            <v>提前充值</v>
          </cell>
          <cell r="S2098" t="str">
            <v>家庭用户</v>
          </cell>
          <cell r="T2098" t="str">
            <v>FTTH</v>
          </cell>
          <cell r="U2098" t="str">
            <v>营业厅副经理(BQYX02)</v>
          </cell>
          <cell r="V2098" t="str">
            <v>ZX茶山覃绪炽</v>
          </cell>
          <cell r="W2098" t="str">
            <v/>
          </cell>
          <cell r="X2098" t="str">
            <v>茶山区</v>
          </cell>
          <cell r="Y2098">
            <v>0</v>
          </cell>
          <cell r="Z2098">
            <v>0</v>
          </cell>
          <cell r="AA2098" t="str">
            <v>茶山区</v>
          </cell>
          <cell r="AB2098" t="str">
            <v>21</v>
          </cell>
          <cell r="AC2098">
            <v>12</v>
          </cell>
          <cell r="AD2098">
            <v>12</v>
          </cell>
          <cell r="AE2098" t="str">
            <v>是</v>
          </cell>
          <cell r="AF2098" t="str">
            <v/>
          </cell>
          <cell r="AG2098" t="str">
            <v>价值宽带</v>
          </cell>
          <cell r="AH2098" t="str">
            <v>续后期</v>
          </cell>
          <cell r="AI2098" t="str">
            <v>否</v>
          </cell>
          <cell r="AO2098">
            <v>0</v>
          </cell>
          <cell r="AR2098" t="str">
            <v>白石岗区</v>
          </cell>
        </row>
        <row r="2099">
          <cell r="F2099">
            <v>13431120669</v>
          </cell>
          <cell r="G2099" t="str">
            <v>13431120669</v>
          </cell>
          <cell r="H2099" t="str">
            <v>廖军</v>
          </cell>
          <cell r="I2099" t="str">
            <v>预付费东莞住宅新装或续费888元包年，带宽12M</v>
          </cell>
          <cell r="J2099">
            <v>888</v>
          </cell>
          <cell r="K2099">
            <v>888</v>
          </cell>
          <cell r="L2099" t="str">
            <v>2013-06-26</v>
          </cell>
          <cell r="M2099">
            <v>42181</v>
          </cell>
          <cell r="N2099" t="str">
            <v>2016-06-26</v>
          </cell>
          <cell r="O2099" t="str">
            <v>2015-06-16</v>
          </cell>
          <cell r="P2099" t="str">
            <v>宽带预付费</v>
          </cell>
          <cell r="Q2099" t="str">
            <v>续费</v>
          </cell>
          <cell r="R2099" t="str">
            <v>提前充值</v>
          </cell>
          <cell r="S2099" t="str">
            <v>家庭用户</v>
          </cell>
          <cell r="T2099" t="str">
            <v>FTTH</v>
          </cell>
          <cell r="U2099" t="str">
            <v>李佩钰(lipy)</v>
          </cell>
          <cell r="V2099" t="str">
            <v>ZX石碣杨辉</v>
          </cell>
          <cell r="W2099" t="str">
            <v>电商价值宽带营销</v>
          </cell>
          <cell r="X2099" t="str">
            <v>石碣区</v>
          </cell>
          <cell r="Y2099">
            <v>0</v>
          </cell>
          <cell r="Z2099">
            <v>0</v>
          </cell>
          <cell r="AA2099" t="str">
            <v>石碣区</v>
          </cell>
          <cell r="AB2099" t="str">
            <v>16</v>
          </cell>
          <cell r="AC2099">
            <v>12</v>
          </cell>
          <cell r="AD2099">
            <v>12</v>
          </cell>
          <cell r="AE2099" t="str">
            <v>是</v>
          </cell>
          <cell r="AF2099" t="str">
            <v/>
          </cell>
          <cell r="AG2099" t="str">
            <v>价值宽带</v>
          </cell>
          <cell r="AH2099" t="str">
            <v>续本月</v>
          </cell>
          <cell r="AI2099" t="str">
            <v>是</v>
          </cell>
          <cell r="AJ2099">
            <v>13431120669</v>
          </cell>
          <cell r="AO2099">
            <v>0</v>
          </cell>
          <cell r="AR2099" t="str">
            <v>白石岗区</v>
          </cell>
        </row>
        <row r="2100">
          <cell r="F2100">
            <v>13556834064</v>
          </cell>
          <cell r="G2100" t="str">
            <v>13556834064</v>
          </cell>
          <cell r="H2100" t="str">
            <v>吴治国</v>
          </cell>
          <cell r="I2100" t="str">
            <v>预付费东莞住宅新装或续费888元包年，带宽12M</v>
          </cell>
          <cell r="J2100">
            <v>888</v>
          </cell>
          <cell r="K2100">
            <v>888</v>
          </cell>
          <cell r="L2100" t="str">
            <v>2011-07-26</v>
          </cell>
          <cell r="M2100">
            <v>42210</v>
          </cell>
          <cell r="N2100" t="str">
            <v>2016-07-25</v>
          </cell>
          <cell r="O2100" t="str">
            <v>2015-06-19</v>
          </cell>
          <cell r="P2100" t="str">
            <v>宽带预付费</v>
          </cell>
          <cell r="Q2100" t="str">
            <v>续费</v>
          </cell>
          <cell r="R2100" t="str">
            <v>提前充值</v>
          </cell>
          <cell r="S2100" t="str">
            <v>家庭用户</v>
          </cell>
          <cell r="T2100" t="str">
            <v>(传统)XDSL</v>
          </cell>
          <cell r="U2100" t="str">
            <v>叶玲(yel)</v>
          </cell>
          <cell r="V2100" t="str">
            <v>ZX石排吴友义</v>
          </cell>
          <cell r="W2100" t="str">
            <v/>
          </cell>
          <cell r="X2100" t="str">
            <v>石排区</v>
          </cell>
          <cell r="Y2100">
            <v>0</v>
          </cell>
          <cell r="Z2100">
            <v>0</v>
          </cell>
          <cell r="AA2100" t="str">
            <v>石排区</v>
          </cell>
          <cell r="AB2100" t="str">
            <v>19</v>
          </cell>
          <cell r="AC2100">
            <v>12</v>
          </cell>
          <cell r="AD2100">
            <v>12</v>
          </cell>
          <cell r="AE2100" t="str">
            <v>否</v>
          </cell>
          <cell r="AF2100" t="str">
            <v/>
          </cell>
          <cell r="AG2100" t="str">
            <v>价值宽带</v>
          </cell>
          <cell r="AH2100" t="str">
            <v>续后期</v>
          </cell>
          <cell r="AI2100" t="str">
            <v>否</v>
          </cell>
          <cell r="AO2100">
            <v>0</v>
          </cell>
          <cell r="AR2100" t="str">
            <v>白石岗区</v>
          </cell>
        </row>
        <row r="2101">
          <cell r="F2101">
            <v>13423050209</v>
          </cell>
          <cell r="G2101" t="str">
            <v>13423050209</v>
          </cell>
          <cell r="H2101" t="str">
            <v>梁清彪</v>
          </cell>
          <cell r="I2101" t="str">
            <v>预付费东莞住宅新装或续费680元包年，带宽4M</v>
          </cell>
          <cell r="J2101">
            <v>680</v>
          </cell>
          <cell r="K2101">
            <v>680</v>
          </cell>
          <cell r="L2101" t="str">
            <v>2010-12-24</v>
          </cell>
          <cell r="M2101">
            <v>42211</v>
          </cell>
          <cell r="N2101" t="str">
            <v>2016-07-26</v>
          </cell>
          <cell r="O2101" t="str">
            <v>2015-06-20</v>
          </cell>
          <cell r="P2101" t="str">
            <v>宽带预付费</v>
          </cell>
          <cell r="Q2101" t="str">
            <v>续费</v>
          </cell>
          <cell r="R2101" t="str">
            <v>提前充值</v>
          </cell>
          <cell r="S2101" t="str">
            <v>家庭用户</v>
          </cell>
          <cell r="T2101" t="str">
            <v>(传统)XDSL</v>
          </cell>
          <cell r="U2101" t="str">
            <v>营业厅副经理(BQYX02)</v>
          </cell>
          <cell r="V2101" t="str">
            <v>DSBR石排李先富</v>
          </cell>
          <cell r="W2101" t="str">
            <v/>
          </cell>
          <cell r="X2101" t="str">
            <v>石排区</v>
          </cell>
          <cell r="Y2101">
            <v>0</v>
          </cell>
          <cell r="Z2101">
            <v>0</v>
          </cell>
          <cell r="AA2101" t="str">
            <v>石排区</v>
          </cell>
          <cell r="AB2101" t="str">
            <v>20</v>
          </cell>
          <cell r="AC2101">
            <v>4</v>
          </cell>
          <cell r="AD2101">
            <v>12</v>
          </cell>
          <cell r="AE2101" t="str">
            <v>否</v>
          </cell>
          <cell r="AF2101" t="str">
            <v/>
          </cell>
          <cell r="AG2101" t="str">
            <v>否</v>
          </cell>
          <cell r="AH2101" t="str">
            <v>续后期</v>
          </cell>
          <cell r="AI2101" t="str">
            <v>否</v>
          </cell>
          <cell r="AO2101">
            <v>0</v>
          </cell>
          <cell r="AR2101" t="str">
            <v>白石岗区</v>
          </cell>
        </row>
        <row r="2102">
          <cell r="F2102">
            <v>13650274683</v>
          </cell>
          <cell r="G2102" t="str">
            <v>13650274683</v>
          </cell>
          <cell r="H2102" t="str">
            <v>王天远</v>
          </cell>
          <cell r="I2102" t="str">
            <v>预付费东莞住宅新装或续费240元包季，带宽4M</v>
          </cell>
          <cell r="J2102">
            <v>240</v>
          </cell>
          <cell r="K2102">
            <v>240</v>
          </cell>
          <cell r="L2102" t="str">
            <v>2013-10-28</v>
          </cell>
          <cell r="M2102">
            <v>42176</v>
          </cell>
          <cell r="N2102" t="str">
            <v>2015-09-21</v>
          </cell>
          <cell r="O2102" t="str">
            <v>2015-06-19</v>
          </cell>
          <cell r="P2102" t="str">
            <v>宽带预付费</v>
          </cell>
          <cell r="Q2102" t="str">
            <v>续费</v>
          </cell>
          <cell r="R2102" t="str">
            <v>提前充值</v>
          </cell>
          <cell r="S2102" t="str">
            <v>家庭用户</v>
          </cell>
          <cell r="T2102" t="str">
            <v>(传统)XDSL</v>
          </cell>
          <cell r="U2102" t="str">
            <v>叶玲(yel)</v>
          </cell>
          <cell r="V2102" t="str">
            <v>ZX石排李先富</v>
          </cell>
          <cell r="W2102" t="str">
            <v>直销吴强上门</v>
          </cell>
          <cell r="X2102" t="str">
            <v>石排区</v>
          </cell>
          <cell r="Y2102">
            <v>0</v>
          </cell>
          <cell r="Z2102">
            <v>0</v>
          </cell>
          <cell r="AA2102" t="str">
            <v>石排区</v>
          </cell>
          <cell r="AB2102" t="str">
            <v>19</v>
          </cell>
          <cell r="AC2102">
            <v>4</v>
          </cell>
          <cell r="AD2102">
            <v>3</v>
          </cell>
          <cell r="AE2102" t="str">
            <v>否</v>
          </cell>
          <cell r="AF2102" t="str">
            <v/>
          </cell>
          <cell r="AG2102" t="str">
            <v>否</v>
          </cell>
          <cell r="AH2102" t="str">
            <v>续本月</v>
          </cell>
          <cell r="AI2102" t="str">
            <v>否</v>
          </cell>
          <cell r="AO2102">
            <v>0</v>
          </cell>
          <cell r="AR2102" t="str">
            <v>康宝区</v>
          </cell>
        </row>
        <row r="2103">
          <cell r="F2103">
            <v>13412687141</v>
          </cell>
          <cell r="G2103" t="str">
            <v>13412687141</v>
          </cell>
          <cell r="H2103" t="str">
            <v>宋鹏飞</v>
          </cell>
          <cell r="I2103" t="str">
            <v>预付费东莞住宅新装或续费888元包年，带宽12M</v>
          </cell>
          <cell r="J2103">
            <v>888</v>
          </cell>
          <cell r="K2103">
            <v>888</v>
          </cell>
          <cell r="L2103" t="str">
            <v>2010-02-17</v>
          </cell>
          <cell r="M2103">
            <v>42171</v>
          </cell>
          <cell r="N2103" t="str">
            <v>2016-06-16</v>
          </cell>
          <cell r="O2103" t="str">
            <v>2015-06-15</v>
          </cell>
          <cell r="P2103" t="str">
            <v>宽带预付费</v>
          </cell>
          <cell r="Q2103" t="str">
            <v>续费</v>
          </cell>
          <cell r="R2103" t="str">
            <v>提前充值</v>
          </cell>
          <cell r="S2103" t="str">
            <v>家庭用户</v>
          </cell>
          <cell r="T2103" t="str">
            <v>FTTH</v>
          </cell>
          <cell r="U2103" t="str">
            <v>叶玲(yel)</v>
          </cell>
          <cell r="V2103" t="str">
            <v>ZX石排李先富</v>
          </cell>
          <cell r="W2103" t="str">
            <v>电商价值宽带营销</v>
          </cell>
          <cell r="X2103" t="str">
            <v>石排区</v>
          </cell>
          <cell r="Y2103">
            <v>0</v>
          </cell>
          <cell r="Z2103">
            <v>0</v>
          </cell>
          <cell r="AA2103" t="str">
            <v>石排区</v>
          </cell>
          <cell r="AB2103" t="str">
            <v>15</v>
          </cell>
          <cell r="AC2103">
            <v>12</v>
          </cell>
          <cell r="AD2103">
            <v>12</v>
          </cell>
          <cell r="AE2103" t="str">
            <v>是</v>
          </cell>
          <cell r="AF2103" t="str">
            <v/>
          </cell>
          <cell r="AG2103" t="str">
            <v>价值宽带</v>
          </cell>
          <cell r="AH2103" t="str">
            <v>续本月</v>
          </cell>
          <cell r="AI2103" t="str">
            <v>是</v>
          </cell>
          <cell r="AJ2103">
            <v>13412687141</v>
          </cell>
          <cell r="AO2103">
            <v>0</v>
          </cell>
          <cell r="AR2103" t="str">
            <v>康宝区</v>
          </cell>
        </row>
        <row r="2104">
          <cell r="F2104">
            <v>13414237675</v>
          </cell>
          <cell r="G2104" t="str">
            <v>13414237675</v>
          </cell>
          <cell r="H2104" t="str">
            <v>侯志平</v>
          </cell>
          <cell r="I2104" t="str">
            <v>预付费东莞住宅新装或续费888元包年，带宽12M</v>
          </cell>
          <cell r="J2104">
            <v>888</v>
          </cell>
          <cell r="K2104">
            <v>888</v>
          </cell>
          <cell r="L2104" t="str">
            <v>2013-06-20</v>
          </cell>
          <cell r="M2104">
            <v>42175</v>
          </cell>
          <cell r="N2104" t="str">
            <v>2016-06-20</v>
          </cell>
          <cell r="O2104" t="str">
            <v>2015-06-19</v>
          </cell>
          <cell r="P2104" t="str">
            <v>宽带预付费</v>
          </cell>
          <cell r="Q2104" t="str">
            <v>续费</v>
          </cell>
          <cell r="R2104" t="str">
            <v>提前充值</v>
          </cell>
          <cell r="S2104" t="str">
            <v>家庭用户</v>
          </cell>
          <cell r="T2104" t="str">
            <v>FTTH</v>
          </cell>
          <cell r="U2104" t="str">
            <v>叶玲(yel)</v>
          </cell>
          <cell r="V2104" t="str">
            <v>ZX石排李先富</v>
          </cell>
          <cell r="W2104" t="str">
            <v>电商价值宽带营销</v>
          </cell>
          <cell r="X2104" t="str">
            <v>石排区</v>
          </cell>
          <cell r="Y2104">
            <v>0</v>
          </cell>
          <cell r="Z2104">
            <v>0</v>
          </cell>
          <cell r="AA2104" t="str">
            <v>石排区</v>
          </cell>
          <cell r="AB2104" t="str">
            <v>19</v>
          </cell>
          <cell r="AC2104">
            <v>12</v>
          </cell>
          <cell r="AD2104">
            <v>12</v>
          </cell>
          <cell r="AE2104" t="str">
            <v>是</v>
          </cell>
          <cell r="AF2104" t="str">
            <v/>
          </cell>
          <cell r="AG2104" t="str">
            <v>价值宽带</v>
          </cell>
          <cell r="AH2104" t="str">
            <v>续本月</v>
          </cell>
          <cell r="AI2104" t="str">
            <v>是</v>
          </cell>
          <cell r="AJ2104">
            <v>13414237675</v>
          </cell>
          <cell r="AO2104">
            <v>0</v>
          </cell>
          <cell r="AR2104" t="str">
            <v>东坑区</v>
          </cell>
        </row>
        <row r="2105">
          <cell r="F2105">
            <v>13416972433</v>
          </cell>
          <cell r="G2105" t="str">
            <v>13416972433</v>
          </cell>
          <cell r="H2105" t="str">
            <v>李寿彬</v>
          </cell>
          <cell r="I2105" t="str">
            <v>预付费东莞住宅新装或续费888元包年，带宽12M</v>
          </cell>
          <cell r="J2105">
            <v>888</v>
          </cell>
          <cell r="K2105">
            <v>888</v>
          </cell>
          <cell r="L2105" t="str">
            <v>2013-06-26</v>
          </cell>
          <cell r="M2105">
            <v>42181</v>
          </cell>
          <cell r="N2105" t="str">
            <v>2016-06-26</v>
          </cell>
          <cell r="O2105" t="str">
            <v>2015-06-22</v>
          </cell>
          <cell r="P2105" t="str">
            <v>宽带预付费</v>
          </cell>
          <cell r="Q2105" t="str">
            <v>续费</v>
          </cell>
          <cell r="R2105" t="str">
            <v>提前充值</v>
          </cell>
          <cell r="S2105" t="str">
            <v>家庭用户</v>
          </cell>
          <cell r="T2105" t="str">
            <v>FTTH</v>
          </cell>
          <cell r="U2105" t="str">
            <v>叶玲(yel)</v>
          </cell>
          <cell r="V2105" t="str">
            <v>ZX石排吴友义</v>
          </cell>
          <cell r="W2105" t="str">
            <v/>
          </cell>
          <cell r="X2105" t="str">
            <v>石排区</v>
          </cell>
          <cell r="Y2105">
            <v>0</v>
          </cell>
          <cell r="Z2105">
            <v>0</v>
          </cell>
          <cell r="AA2105" t="str">
            <v>石排区</v>
          </cell>
          <cell r="AB2105" t="str">
            <v>22</v>
          </cell>
          <cell r="AC2105">
            <v>12</v>
          </cell>
          <cell r="AD2105">
            <v>12</v>
          </cell>
          <cell r="AE2105" t="str">
            <v>是</v>
          </cell>
          <cell r="AF2105" t="str">
            <v/>
          </cell>
          <cell r="AG2105" t="str">
            <v>价值宽带</v>
          </cell>
          <cell r="AH2105" t="str">
            <v>续本月</v>
          </cell>
          <cell r="AI2105" t="str">
            <v>是</v>
          </cell>
          <cell r="AJ2105">
            <v>13416972433</v>
          </cell>
          <cell r="AO2105">
            <v>0</v>
          </cell>
          <cell r="AR2105" t="str">
            <v>东坑区</v>
          </cell>
        </row>
        <row r="2106">
          <cell r="F2106">
            <v>13580969662</v>
          </cell>
          <cell r="G2106" t="str">
            <v>13580969662</v>
          </cell>
          <cell r="H2106" t="str">
            <v>方运红</v>
          </cell>
          <cell r="I2106" t="str">
            <v>预付费东莞住宅新装或续费888元包年，带宽12M</v>
          </cell>
          <cell r="J2106">
            <v>888</v>
          </cell>
          <cell r="K2106">
            <v>888</v>
          </cell>
          <cell r="L2106" t="str">
            <v>2013-06-25</v>
          </cell>
          <cell r="M2106">
            <v>42180</v>
          </cell>
          <cell r="N2106" t="str">
            <v>2016-06-25</v>
          </cell>
          <cell r="O2106" t="str">
            <v>2015-06-23</v>
          </cell>
          <cell r="P2106" t="str">
            <v>宽带预付费</v>
          </cell>
          <cell r="Q2106" t="str">
            <v>续费</v>
          </cell>
          <cell r="R2106" t="str">
            <v>提前充值</v>
          </cell>
          <cell r="S2106" t="str">
            <v>家庭用户</v>
          </cell>
          <cell r="T2106" t="str">
            <v>FTTH</v>
          </cell>
          <cell r="U2106" t="str">
            <v>叶玲(yel)</v>
          </cell>
          <cell r="V2106" t="str">
            <v>ZX石排李先富</v>
          </cell>
          <cell r="W2106" t="str">
            <v>电商价值宽带营销</v>
          </cell>
          <cell r="X2106" t="str">
            <v>石排区</v>
          </cell>
          <cell r="Y2106">
            <v>0</v>
          </cell>
          <cell r="Z2106">
            <v>0</v>
          </cell>
          <cell r="AA2106" t="str">
            <v>石排区</v>
          </cell>
          <cell r="AB2106" t="str">
            <v>23</v>
          </cell>
          <cell r="AC2106">
            <v>12</v>
          </cell>
          <cell r="AD2106">
            <v>12</v>
          </cell>
          <cell r="AE2106" t="str">
            <v>是</v>
          </cell>
          <cell r="AF2106" t="str">
            <v/>
          </cell>
          <cell r="AG2106" t="str">
            <v>价值宽带</v>
          </cell>
          <cell r="AH2106" t="str">
            <v>续本月</v>
          </cell>
          <cell r="AI2106" t="str">
            <v>是</v>
          </cell>
          <cell r="AJ2106">
            <v>13580969662</v>
          </cell>
          <cell r="AO2106">
            <v>0</v>
          </cell>
          <cell r="AR2106" t="str">
            <v>旺富区</v>
          </cell>
        </row>
        <row r="2107">
          <cell r="F2107">
            <v>13669835224</v>
          </cell>
          <cell r="G2107" t="str">
            <v>13669835224</v>
          </cell>
          <cell r="H2107" t="str">
            <v>黄郁涛</v>
          </cell>
          <cell r="I2107" t="str">
            <v>预付费东莞住宅新装或续费888元包年，带宽12M</v>
          </cell>
          <cell r="J2107">
            <v>888</v>
          </cell>
          <cell r="K2107">
            <v>888</v>
          </cell>
          <cell r="L2107" t="str">
            <v>2012-06-23</v>
          </cell>
          <cell r="M2107">
            <v>42179</v>
          </cell>
          <cell r="N2107" t="str">
            <v>2016-06-24</v>
          </cell>
          <cell r="O2107" t="str">
            <v>2015-06-20</v>
          </cell>
          <cell r="P2107" t="str">
            <v>宽带预付费</v>
          </cell>
          <cell r="Q2107" t="str">
            <v>续费</v>
          </cell>
          <cell r="R2107" t="str">
            <v>提前充值</v>
          </cell>
          <cell r="S2107" t="str">
            <v>家庭用户</v>
          </cell>
          <cell r="T2107" t="str">
            <v>FTTH</v>
          </cell>
          <cell r="U2107" t="str">
            <v>营业厅副经理(BQYX02)</v>
          </cell>
          <cell r="V2107" t="str">
            <v>ZX石排李先富</v>
          </cell>
          <cell r="W2107" t="str">
            <v/>
          </cell>
          <cell r="X2107" t="str">
            <v>石排区</v>
          </cell>
          <cell r="Y2107">
            <v>0</v>
          </cell>
          <cell r="Z2107">
            <v>0</v>
          </cell>
          <cell r="AA2107" t="str">
            <v>石排区</v>
          </cell>
          <cell r="AB2107" t="str">
            <v>20</v>
          </cell>
          <cell r="AC2107">
            <v>12</v>
          </cell>
          <cell r="AD2107">
            <v>12</v>
          </cell>
          <cell r="AE2107" t="str">
            <v>是</v>
          </cell>
          <cell r="AF2107" t="str">
            <v/>
          </cell>
          <cell r="AG2107" t="str">
            <v>价值宽带</v>
          </cell>
          <cell r="AH2107" t="str">
            <v>续本月</v>
          </cell>
          <cell r="AI2107" t="str">
            <v>是</v>
          </cell>
          <cell r="AO2107">
            <v>0</v>
          </cell>
          <cell r="AR2107" t="str">
            <v>旺富区</v>
          </cell>
        </row>
        <row r="2108">
          <cell r="F2108">
            <v>13712343555</v>
          </cell>
          <cell r="G2108" t="str">
            <v>13712343555</v>
          </cell>
          <cell r="H2108" t="str">
            <v>曹振华</v>
          </cell>
          <cell r="I2108" t="str">
            <v>预付费东莞住宅新装或续费1088元包年，带宽10M</v>
          </cell>
          <cell r="J2108">
            <v>1088</v>
          </cell>
          <cell r="K2108">
            <v>1088</v>
          </cell>
          <cell r="L2108" t="str">
            <v>2012-07-24</v>
          </cell>
          <cell r="M2108">
            <v>42209</v>
          </cell>
          <cell r="N2108" t="str">
            <v>2016-07-24</v>
          </cell>
          <cell r="O2108" t="str">
            <v>2015-06-16</v>
          </cell>
          <cell r="P2108" t="str">
            <v>宽带预付费</v>
          </cell>
          <cell r="Q2108" t="str">
            <v>续费</v>
          </cell>
          <cell r="R2108" t="str">
            <v>提前充值</v>
          </cell>
          <cell r="S2108" t="str">
            <v>家庭用户</v>
          </cell>
          <cell r="T2108" t="str">
            <v>FTTH</v>
          </cell>
          <cell r="U2108" t="str">
            <v>叶玲(yel)</v>
          </cell>
          <cell r="V2108" t="str">
            <v>DSBR石排李先富</v>
          </cell>
          <cell r="W2108" t="str">
            <v/>
          </cell>
          <cell r="X2108" t="str">
            <v>石排区</v>
          </cell>
          <cell r="Y2108">
            <v>0</v>
          </cell>
          <cell r="Z2108">
            <v>0</v>
          </cell>
          <cell r="AA2108" t="str">
            <v>石排区</v>
          </cell>
          <cell r="AB2108" t="str">
            <v>16</v>
          </cell>
          <cell r="AC2108">
            <v>10</v>
          </cell>
          <cell r="AD2108">
            <v>12</v>
          </cell>
          <cell r="AE2108" t="str">
            <v>是</v>
          </cell>
          <cell r="AF2108" t="str">
            <v/>
          </cell>
          <cell r="AG2108" t="str">
            <v>价值宽带</v>
          </cell>
          <cell r="AH2108" t="str">
            <v>续后期</v>
          </cell>
          <cell r="AI2108" t="str">
            <v>否</v>
          </cell>
          <cell r="AO2108">
            <v>0</v>
          </cell>
          <cell r="AR2108" t="str">
            <v>华田区</v>
          </cell>
        </row>
        <row r="2109">
          <cell r="F2109">
            <v>13712598223</v>
          </cell>
          <cell r="G2109" t="str">
            <v>13712598223</v>
          </cell>
          <cell r="H2109" t="str">
            <v>华国城</v>
          </cell>
          <cell r="I2109" t="str">
            <v>预付费东莞住宅新装或续费888元包年，带宽12M</v>
          </cell>
          <cell r="J2109">
            <v>888</v>
          </cell>
          <cell r="K2109">
            <v>888</v>
          </cell>
          <cell r="L2109" t="str">
            <v>2012-05-31</v>
          </cell>
          <cell r="M2109">
            <v>42155</v>
          </cell>
          <cell r="N2109" t="str">
            <v>2016-06-20</v>
          </cell>
          <cell r="O2109" t="str">
            <v>2015-06-20</v>
          </cell>
          <cell r="P2109" t="str">
            <v>宽带预付费</v>
          </cell>
          <cell r="Q2109" t="str">
            <v>续费</v>
          </cell>
          <cell r="R2109" t="str">
            <v>往月充值</v>
          </cell>
          <cell r="S2109" t="str">
            <v>家庭用户</v>
          </cell>
          <cell r="T2109" t="str">
            <v>FTTH</v>
          </cell>
          <cell r="U2109" t="str">
            <v>营业厅副经理(BQYX02)</v>
          </cell>
          <cell r="V2109" t="str">
            <v>DSBR石排李先富</v>
          </cell>
          <cell r="W2109" t="str">
            <v>电商价值宽带营销</v>
          </cell>
          <cell r="X2109" t="str">
            <v>石排区</v>
          </cell>
          <cell r="Y2109">
            <v>0</v>
          </cell>
          <cell r="Z2109">
            <v>0</v>
          </cell>
          <cell r="AA2109" t="str">
            <v>石排区</v>
          </cell>
          <cell r="AB2109" t="str">
            <v>20</v>
          </cell>
          <cell r="AC2109">
            <v>12</v>
          </cell>
          <cell r="AD2109">
            <v>12</v>
          </cell>
          <cell r="AE2109" t="str">
            <v>是</v>
          </cell>
          <cell r="AF2109" t="str">
            <v/>
          </cell>
          <cell r="AG2109" t="str">
            <v>价值宽带</v>
          </cell>
          <cell r="AH2109" t="str">
            <v>续前期</v>
          </cell>
          <cell r="AI2109" t="str">
            <v>否</v>
          </cell>
          <cell r="AO2109">
            <v>0</v>
          </cell>
          <cell r="AR2109" t="str">
            <v>华田区</v>
          </cell>
        </row>
        <row r="2110">
          <cell r="F2110">
            <v>13726408055</v>
          </cell>
          <cell r="G2110" t="str">
            <v>13726408055</v>
          </cell>
          <cell r="H2110" t="str">
            <v>黄火威</v>
          </cell>
          <cell r="I2110" t="str">
            <v>预付费东莞住宅新装或续费888元包年，带宽12M</v>
          </cell>
          <cell r="J2110">
            <v>888</v>
          </cell>
          <cell r="K2110">
            <v>888</v>
          </cell>
          <cell r="L2110" t="str">
            <v>2014-06-29</v>
          </cell>
          <cell r="M2110">
            <v>42184</v>
          </cell>
          <cell r="N2110" t="str">
            <v>2016-06-29</v>
          </cell>
          <cell r="O2110" t="str">
            <v>2015-06-19</v>
          </cell>
          <cell r="P2110" t="str">
            <v>宽带预付费</v>
          </cell>
          <cell r="Q2110" t="str">
            <v>续费</v>
          </cell>
          <cell r="R2110" t="str">
            <v>提前充值</v>
          </cell>
          <cell r="S2110" t="str">
            <v>家庭用户</v>
          </cell>
          <cell r="T2110" t="str">
            <v>FTTH</v>
          </cell>
          <cell r="U2110" t="str">
            <v>叶玲(yel)</v>
          </cell>
          <cell r="V2110" t="str">
            <v>ZX石排李先富</v>
          </cell>
          <cell r="W2110" t="str">
            <v>电商价值宽带营销</v>
          </cell>
          <cell r="X2110" t="str">
            <v>石排区</v>
          </cell>
          <cell r="Y2110">
            <v>0</v>
          </cell>
          <cell r="Z2110">
            <v>0</v>
          </cell>
          <cell r="AA2110" t="str">
            <v>石排区</v>
          </cell>
          <cell r="AB2110" t="str">
            <v>19</v>
          </cell>
          <cell r="AC2110">
            <v>12</v>
          </cell>
          <cell r="AD2110">
            <v>12</v>
          </cell>
          <cell r="AE2110" t="str">
            <v>是</v>
          </cell>
          <cell r="AF2110" t="str">
            <v/>
          </cell>
          <cell r="AG2110" t="str">
            <v>价值宽带</v>
          </cell>
          <cell r="AH2110" t="str">
            <v>续本月</v>
          </cell>
          <cell r="AI2110" t="str">
            <v>是</v>
          </cell>
          <cell r="AJ2110">
            <v>13726408055</v>
          </cell>
          <cell r="AO2110">
            <v>0</v>
          </cell>
          <cell r="AR2110" t="str">
            <v>华南区</v>
          </cell>
        </row>
        <row r="2111">
          <cell r="F2111">
            <v>15017155015</v>
          </cell>
          <cell r="G2111" t="str">
            <v>15017155015</v>
          </cell>
          <cell r="H2111" t="str">
            <v>朱来娣</v>
          </cell>
          <cell r="I2111" t="str">
            <v>预付费东莞住宅新装或续费680元包年，带宽4M</v>
          </cell>
          <cell r="J2111">
            <v>680</v>
          </cell>
          <cell r="K2111">
            <v>680</v>
          </cell>
          <cell r="L2111" t="str">
            <v>2011-03-14</v>
          </cell>
          <cell r="M2111">
            <v>42171</v>
          </cell>
          <cell r="N2111" t="str">
            <v>2016-06-16</v>
          </cell>
          <cell r="O2111" t="str">
            <v>2015-06-16</v>
          </cell>
          <cell r="P2111" t="str">
            <v>宽带预付费</v>
          </cell>
          <cell r="Q2111" t="str">
            <v>续费</v>
          </cell>
          <cell r="R2111" t="str">
            <v>提前充值</v>
          </cell>
          <cell r="S2111" t="str">
            <v>家庭用户</v>
          </cell>
          <cell r="T2111" t="str">
            <v>(传统)XDSL</v>
          </cell>
          <cell r="U2111" t="str">
            <v>叶玲(yel)</v>
          </cell>
          <cell r="V2111" t="str">
            <v>ZX石排李先富</v>
          </cell>
          <cell r="W2111" t="str">
            <v/>
          </cell>
          <cell r="X2111" t="str">
            <v>石排区</v>
          </cell>
          <cell r="Y2111">
            <v>0</v>
          </cell>
          <cell r="Z2111">
            <v>0</v>
          </cell>
          <cell r="AA2111" t="str">
            <v>石排区</v>
          </cell>
          <cell r="AB2111" t="str">
            <v>16</v>
          </cell>
          <cell r="AC2111">
            <v>4</v>
          </cell>
          <cell r="AD2111">
            <v>12</v>
          </cell>
          <cell r="AE2111" t="str">
            <v>否</v>
          </cell>
          <cell r="AF2111" t="str">
            <v/>
          </cell>
          <cell r="AG2111" t="str">
            <v>否</v>
          </cell>
          <cell r="AH2111" t="str">
            <v>续本月</v>
          </cell>
          <cell r="AI2111" t="str">
            <v>否</v>
          </cell>
          <cell r="AO2111">
            <v>0</v>
          </cell>
          <cell r="AR2111" t="str">
            <v>西湖区</v>
          </cell>
        </row>
        <row r="2112">
          <cell r="F2112">
            <v>15088158668</v>
          </cell>
          <cell r="G2112" t="str">
            <v>15088158668</v>
          </cell>
          <cell r="H2112" t="str">
            <v>盛员锋</v>
          </cell>
          <cell r="I2112" t="str">
            <v>预付费东莞住宅新装或续费888元包年，带宽12M</v>
          </cell>
          <cell r="J2112">
            <v>888</v>
          </cell>
          <cell r="K2112">
            <v>888</v>
          </cell>
          <cell r="L2112" t="str">
            <v>2013-06-17</v>
          </cell>
          <cell r="M2112">
            <v>42172</v>
          </cell>
          <cell r="N2112" t="str">
            <v>2016-06-17</v>
          </cell>
          <cell r="O2112" t="str">
            <v>2015-06-16</v>
          </cell>
          <cell r="P2112" t="str">
            <v>宽带预付费</v>
          </cell>
          <cell r="Q2112" t="str">
            <v>续费</v>
          </cell>
          <cell r="R2112" t="str">
            <v>提前充值</v>
          </cell>
          <cell r="S2112" t="str">
            <v>家庭用户</v>
          </cell>
          <cell r="T2112" t="str">
            <v>FTTH</v>
          </cell>
          <cell r="U2112" t="str">
            <v>叶玲(yel)</v>
          </cell>
          <cell r="V2112" t="str">
            <v>ZX石排李先富</v>
          </cell>
          <cell r="W2112" t="str">
            <v>电商价值宽带营销</v>
          </cell>
          <cell r="X2112" t="str">
            <v>石排区</v>
          </cell>
          <cell r="Y2112">
            <v>0</v>
          </cell>
          <cell r="Z2112">
            <v>0</v>
          </cell>
          <cell r="AA2112" t="str">
            <v>石排区</v>
          </cell>
          <cell r="AB2112" t="str">
            <v>16</v>
          </cell>
          <cell r="AC2112">
            <v>12</v>
          </cell>
          <cell r="AD2112">
            <v>12</v>
          </cell>
          <cell r="AE2112" t="str">
            <v>是</v>
          </cell>
          <cell r="AF2112" t="str">
            <v/>
          </cell>
          <cell r="AG2112" t="str">
            <v>价值宽带</v>
          </cell>
          <cell r="AH2112" t="str">
            <v>续本月</v>
          </cell>
          <cell r="AI2112" t="str">
            <v>是</v>
          </cell>
          <cell r="AJ2112">
            <v>15088158668</v>
          </cell>
          <cell r="AO2112">
            <v>0</v>
          </cell>
          <cell r="AR2112" t="str">
            <v>西湖区</v>
          </cell>
        </row>
        <row r="2113">
          <cell r="F2113">
            <v>13926895099</v>
          </cell>
          <cell r="G2113" t="str">
            <v>13926895099</v>
          </cell>
          <cell r="H2113" t="str">
            <v>陈有昌</v>
          </cell>
          <cell r="I2113" t="str">
            <v>预付费东莞住宅新装或续费768元包年，带宽4M</v>
          </cell>
          <cell r="J2113">
            <v>768</v>
          </cell>
          <cell r="K2113">
            <v>768</v>
          </cell>
          <cell r="L2113" t="str">
            <v>2012-06-27</v>
          </cell>
          <cell r="M2113">
            <v>42182</v>
          </cell>
          <cell r="N2113" t="str">
            <v>2016-06-27</v>
          </cell>
          <cell r="O2113" t="str">
            <v>2015-06-18</v>
          </cell>
          <cell r="P2113" t="str">
            <v>宽带预付费</v>
          </cell>
          <cell r="Q2113" t="str">
            <v>续费</v>
          </cell>
          <cell r="R2113" t="str">
            <v>提前充值</v>
          </cell>
          <cell r="S2113" t="str">
            <v>家庭用户</v>
          </cell>
          <cell r="T2113" t="str">
            <v>FTTH</v>
          </cell>
          <cell r="U2113" t="str">
            <v>叶玲(yel)</v>
          </cell>
          <cell r="V2113" t="str">
            <v>ZX石排吴友义</v>
          </cell>
          <cell r="W2113" t="str">
            <v>电商价值宽带营销</v>
          </cell>
          <cell r="X2113" t="str">
            <v>石排区</v>
          </cell>
          <cell r="Y2113">
            <v>0</v>
          </cell>
          <cell r="Z2113">
            <v>0</v>
          </cell>
          <cell r="AA2113" t="str">
            <v>石排区</v>
          </cell>
          <cell r="AB2113" t="str">
            <v>18</v>
          </cell>
          <cell r="AC2113">
            <v>4</v>
          </cell>
          <cell r="AD2113">
            <v>12</v>
          </cell>
          <cell r="AE2113" t="str">
            <v>是</v>
          </cell>
          <cell r="AF2113" t="str">
            <v/>
          </cell>
          <cell r="AG2113" t="str">
            <v>否</v>
          </cell>
          <cell r="AH2113" t="str">
            <v>续本月</v>
          </cell>
          <cell r="AI2113" t="str">
            <v>是</v>
          </cell>
          <cell r="AJ2113">
            <v>13926895099</v>
          </cell>
          <cell r="AO2113">
            <v>0</v>
          </cell>
          <cell r="AR2113" t="str">
            <v>西湖区</v>
          </cell>
        </row>
        <row r="2114">
          <cell r="F2114">
            <v>13416927690</v>
          </cell>
          <cell r="G2114" t="str">
            <v>13416927690</v>
          </cell>
          <cell r="H2114" t="str">
            <v>许新望</v>
          </cell>
          <cell r="I2114" t="str">
            <v>预付费东莞住宅新装或续费888元包年，带宽12M</v>
          </cell>
          <cell r="J2114">
            <v>888</v>
          </cell>
          <cell r="K2114">
            <v>888</v>
          </cell>
          <cell r="L2114" t="str">
            <v>2012-06-08</v>
          </cell>
          <cell r="M2114">
            <v>42170</v>
          </cell>
          <cell r="N2114" t="str">
            <v>2016-06-18</v>
          </cell>
          <cell r="O2114" t="str">
            <v>2015-06-18</v>
          </cell>
          <cell r="P2114" t="str">
            <v>宽带预付费</v>
          </cell>
          <cell r="Q2114" t="str">
            <v>续费</v>
          </cell>
          <cell r="R2114" t="str">
            <v>往月充值</v>
          </cell>
          <cell r="S2114" t="str">
            <v>家庭用户</v>
          </cell>
          <cell r="T2114" t="str">
            <v>FTTH</v>
          </cell>
          <cell r="U2114" t="str">
            <v>叶玲(yel)</v>
          </cell>
          <cell r="V2114" t="str">
            <v>ZX石排陈炳亮</v>
          </cell>
          <cell r="W2114" t="str">
            <v>电商价值宽带营销</v>
          </cell>
          <cell r="X2114" t="str">
            <v>石排区</v>
          </cell>
          <cell r="Y2114">
            <v>0</v>
          </cell>
          <cell r="Z2114">
            <v>0</v>
          </cell>
          <cell r="AA2114" t="str">
            <v>石排区</v>
          </cell>
          <cell r="AB2114" t="str">
            <v>18</v>
          </cell>
          <cell r="AC2114">
            <v>12</v>
          </cell>
          <cell r="AD2114">
            <v>12</v>
          </cell>
          <cell r="AE2114" t="str">
            <v>是</v>
          </cell>
          <cell r="AF2114" t="str">
            <v/>
          </cell>
          <cell r="AG2114" t="str">
            <v>价值宽带</v>
          </cell>
          <cell r="AH2114" t="str">
            <v>续本月</v>
          </cell>
          <cell r="AI2114" t="str">
            <v>是</v>
          </cell>
          <cell r="AJ2114">
            <v>13416927690</v>
          </cell>
          <cell r="AO2114">
            <v>0</v>
          </cell>
          <cell r="AR2114" t="str">
            <v>石崇区</v>
          </cell>
        </row>
        <row r="2115">
          <cell r="F2115">
            <v>13428545717</v>
          </cell>
          <cell r="G2115" t="str">
            <v>13428545717</v>
          </cell>
          <cell r="H2115" t="str">
            <v>胡德华</v>
          </cell>
          <cell r="I2115" t="str">
            <v>预付费东莞住宅新装或续费888元包年，带宽12M</v>
          </cell>
          <cell r="J2115">
            <v>888</v>
          </cell>
          <cell r="K2115">
            <v>888</v>
          </cell>
          <cell r="L2115" t="str">
            <v>2013-07-10</v>
          </cell>
          <cell r="M2115">
            <v>42195</v>
          </cell>
          <cell r="N2115" t="str">
            <v>2016-07-10</v>
          </cell>
          <cell r="O2115" t="str">
            <v>2015-06-15</v>
          </cell>
          <cell r="P2115" t="str">
            <v>宽带预付费</v>
          </cell>
          <cell r="Q2115" t="str">
            <v>续费</v>
          </cell>
          <cell r="R2115" t="str">
            <v>提前充值</v>
          </cell>
          <cell r="S2115" t="str">
            <v>家庭用户</v>
          </cell>
          <cell r="T2115" t="str">
            <v>(传统)XDSL</v>
          </cell>
          <cell r="U2115" t="str">
            <v>叶玲(yel)</v>
          </cell>
          <cell r="V2115" t="str">
            <v>ZX石排吴友义</v>
          </cell>
          <cell r="W2115" t="str">
            <v>赠送240元移动话费</v>
          </cell>
          <cell r="X2115" t="str">
            <v>石排区</v>
          </cell>
          <cell r="Y2115">
            <v>0</v>
          </cell>
          <cell r="Z2115">
            <v>0</v>
          </cell>
          <cell r="AA2115" t="str">
            <v>石排区</v>
          </cell>
          <cell r="AB2115" t="str">
            <v>15</v>
          </cell>
          <cell r="AC2115">
            <v>12</v>
          </cell>
          <cell r="AD2115">
            <v>12</v>
          </cell>
          <cell r="AE2115" t="str">
            <v>否</v>
          </cell>
          <cell r="AF2115" t="str">
            <v/>
          </cell>
          <cell r="AG2115" t="str">
            <v>价值宽带</v>
          </cell>
          <cell r="AH2115" t="str">
            <v>续后期</v>
          </cell>
          <cell r="AI2115" t="str">
            <v>否</v>
          </cell>
          <cell r="AO2115">
            <v>0</v>
          </cell>
          <cell r="AR2115" t="str">
            <v>石崇区</v>
          </cell>
        </row>
        <row r="2116">
          <cell r="F2116">
            <v>13650077595</v>
          </cell>
          <cell r="G2116" t="str">
            <v>13650077595</v>
          </cell>
          <cell r="H2116" t="str">
            <v>林成群</v>
          </cell>
          <cell r="I2116" t="str">
            <v>预付费东莞住宅新装或续费888元包年，带宽12M</v>
          </cell>
          <cell r="J2116">
            <v>888</v>
          </cell>
          <cell r="K2116">
            <v>888</v>
          </cell>
          <cell r="L2116" t="str">
            <v>2012-06-23</v>
          </cell>
          <cell r="M2116">
            <v>42178</v>
          </cell>
          <cell r="N2116" t="str">
            <v>2016-06-23</v>
          </cell>
          <cell r="O2116" t="str">
            <v>2015-06-22</v>
          </cell>
          <cell r="P2116" t="str">
            <v>宽带预付费</v>
          </cell>
          <cell r="Q2116" t="str">
            <v>续费</v>
          </cell>
          <cell r="R2116" t="str">
            <v>提前充值</v>
          </cell>
          <cell r="S2116" t="str">
            <v>家庭用户</v>
          </cell>
          <cell r="T2116" t="str">
            <v>(传统)XDSL</v>
          </cell>
          <cell r="U2116" t="str">
            <v>许小艳(xuxiaoy)</v>
          </cell>
          <cell r="V2116" t="str">
            <v>ZX寮步黄维劲</v>
          </cell>
          <cell r="W2116" t="str">
            <v/>
          </cell>
          <cell r="X2116" t="str">
            <v>寮步区</v>
          </cell>
          <cell r="Y2116">
            <v>0</v>
          </cell>
          <cell r="Z2116">
            <v>0</v>
          </cell>
          <cell r="AA2116" t="str">
            <v>寮步区</v>
          </cell>
          <cell r="AB2116" t="str">
            <v>22</v>
          </cell>
          <cell r="AC2116">
            <v>12</v>
          </cell>
          <cell r="AD2116">
            <v>12</v>
          </cell>
          <cell r="AE2116" t="str">
            <v>否</v>
          </cell>
          <cell r="AF2116" t="str">
            <v/>
          </cell>
          <cell r="AG2116" t="str">
            <v>价值宽带</v>
          </cell>
          <cell r="AH2116" t="str">
            <v>续本月</v>
          </cell>
          <cell r="AI2116" t="str">
            <v>否</v>
          </cell>
          <cell r="AO2116">
            <v>0</v>
          </cell>
          <cell r="AR2116" t="str">
            <v>石龙坑区</v>
          </cell>
        </row>
        <row r="2117">
          <cell r="F2117">
            <v>13537108337</v>
          </cell>
          <cell r="G2117" t="str">
            <v>13537108337</v>
          </cell>
          <cell r="H2117" t="str">
            <v>李柏辉</v>
          </cell>
          <cell r="I2117" t="str">
            <v>预付费东莞住宅新装或续费680元包年，带宽4M</v>
          </cell>
          <cell r="J2117">
            <v>680</v>
          </cell>
          <cell r="K2117">
            <v>680</v>
          </cell>
          <cell r="L2117" t="str">
            <v>2011-01-02</v>
          </cell>
          <cell r="M2117">
            <v>42172</v>
          </cell>
          <cell r="N2117" t="str">
            <v>2016-06-17</v>
          </cell>
          <cell r="O2117" t="str">
            <v>2015-06-17</v>
          </cell>
          <cell r="P2117" t="str">
            <v>宽带预付费</v>
          </cell>
          <cell r="Q2117" t="str">
            <v>续费</v>
          </cell>
          <cell r="R2117" t="str">
            <v>提前充值</v>
          </cell>
          <cell r="S2117" t="str">
            <v>家庭用户</v>
          </cell>
          <cell r="T2117" t="str">
            <v>(传统)XDSL</v>
          </cell>
          <cell r="U2117" t="str">
            <v>许小艳(xuxiaoy)</v>
          </cell>
          <cell r="V2117" t="str">
            <v>ZX寮步彭英智</v>
          </cell>
          <cell r="W2117" t="str">
            <v>1.施工单号215945  2.  3.  4.</v>
          </cell>
          <cell r="X2117" t="str">
            <v>寮步区</v>
          </cell>
          <cell r="Y2117">
            <v>0</v>
          </cell>
          <cell r="Z2117">
            <v>0</v>
          </cell>
          <cell r="AA2117" t="str">
            <v>寮步区</v>
          </cell>
          <cell r="AB2117" t="str">
            <v>17</v>
          </cell>
          <cell r="AC2117">
            <v>4</v>
          </cell>
          <cell r="AD2117">
            <v>12</v>
          </cell>
          <cell r="AE2117" t="str">
            <v>否</v>
          </cell>
          <cell r="AF2117" t="str">
            <v/>
          </cell>
          <cell r="AG2117" t="str">
            <v>否</v>
          </cell>
          <cell r="AH2117" t="str">
            <v>续本月</v>
          </cell>
          <cell r="AI2117" t="str">
            <v>否</v>
          </cell>
          <cell r="AO2117">
            <v>0</v>
          </cell>
          <cell r="AR2117" t="str">
            <v>石龙坑区</v>
          </cell>
        </row>
        <row r="2118">
          <cell r="F2118">
            <v>13713260967</v>
          </cell>
          <cell r="G2118" t="str">
            <v>13713260967</v>
          </cell>
          <cell r="H2118" t="str">
            <v>刘雄</v>
          </cell>
          <cell r="I2118" t="str">
            <v>预付费东莞住宅新装或续费680元包年，带宽4M</v>
          </cell>
          <cell r="J2118">
            <v>680</v>
          </cell>
          <cell r="K2118">
            <v>680</v>
          </cell>
          <cell r="L2118" t="str">
            <v>2012-01-03</v>
          </cell>
          <cell r="M2118">
            <v>42188</v>
          </cell>
          <cell r="N2118" t="str">
            <v>2016-07-03</v>
          </cell>
          <cell r="O2118" t="str">
            <v>2015-06-18</v>
          </cell>
          <cell r="P2118" t="str">
            <v>宽带预付费</v>
          </cell>
          <cell r="Q2118" t="str">
            <v>续费</v>
          </cell>
          <cell r="R2118" t="str">
            <v>提前充值</v>
          </cell>
          <cell r="S2118" t="str">
            <v>家庭用户</v>
          </cell>
          <cell r="T2118" t="str">
            <v>(传统)XDSL</v>
          </cell>
          <cell r="U2118" t="str">
            <v>许小艳(xuxiaoy)</v>
          </cell>
          <cell r="V2118" t="str">
            <v>ZX寮步魏祥洋</v>
          </cell>
          <cell r="W2118" t="str">
            <v>营销中心</v>
          </cell>
          <cell r="X2118" t="str">
            <v>寮步区</v>
          </cell>
          <cell r="Y2118">
            <v>0</v>
          </cell>
          <cell r="Z2118">
            <v>0</v>
          </cell>
          <cell r="AA2118" t="str">
            <v>寮步区</v>
          </cell>
          <cell r="AB2118" t="str">
            <v>18</v>
          </cell>
          <cell r="AC2118">
            <v>4</v>
          </cell>
          <cell r="AD2118">
            <v>12</v>
          </cell>
          <cell r="AE2118" t="str">
            <v>否</v>
          </cell>
          <cell r="AF2118" t="str">
            <v/>
          </cell>
          <cell r="AG2118" t="str">
            <v>否</v>
          </cell>
          <cell r="AH2118" t="str">
            <v>续后期</v>
          </cell>
          <cell r="AI2118" t="str">
            <v>否</v>
          </cell>
          <cell r="AO2118">
            <v>0</v>
          </cell>
          <cell r="AR2118" t="str">
            <v>石龙坑区</v>
          </cell>
        </row>
        <row r="2119">
          <cell r="F2119">
            <v>13922539676</v>
          </cell>
          <cell r="G2119" t="str">
            <v>13922539676</v>
          </cell>
          <cell r="H2119" t="str">
            <v>陈玲</v>
          </cell>
          <cell r="I2119" t="str">
            <v>预付费东莞住宅新装或续费1408元包2年，带宽12M</v>
          </cell>
          <cell r="J2119">
            <v>1408</v>
          </cell>
          <cell r="K2119">
            <v>1408</v>
          </cell>
          <cell r="L2119" t="str">
            <v>2013-06-25</v>
          </cell>
          <cell r="M2119">
            <v>42180</v>
          </cell>
          <cell r="N2119" t="str">
            <v>2017-06-25</v>
          </cell>
          <cell r="O2119" t="str">
            <v>2015-06-19</v>
          </cell>
          <cell r="P2119" t="str">
            <v>宽带预付费</v>
          </cell>
          <cell r="Q2119" t="str">
            <v>续费</v>
          </cell>
          <cell r="R2119" t="str">
            <v>提前充值</v>
          </cell>
          <cell r="S2119" t="str">
            <v>家庭用户</v>
          </cell>
          <cell r="T2119" t="str">
            <v>FTTH</v>
          </cell>
          <cell r="U2119" t="str">
            <v>谭少华(tansh)</v>
          </cell>
          <cell r="V2119" t="str">
            <v>ZX横沥张泽文</v>
          </cell>
          <cell r="W2119" t="str">
            <v>电商价值宽带营销</v>
          </cell>
          <cell r="X2119" t="str">
            <v>横沥区</v>
          </cell>
          <cell r="Y2119">
            <v>0</v>
          </cell>
          <cell r="Z2119">
            <v>0</v>
          </cell>
          <cell r="AA2119" t="str">
            <v>横沥区</v>
          </cell>
          <cell r="AB2119" t="str">
            <v>19</v>
          </cell>
          <cell r="AC2119">
            <v>12</v>
          </cell>
          <cell r="AD2119">
            <v>24</v>
          </cell>
          <cell r="AE2119" t="str">
            <v>是</v>
          </cell>
          <cell r="AF2119" t="str">
            <v/>
          </cell>
          <cell r="AG2119" t="str">
            <v>价值宽带</v>
          </cell>
          <cell r="AH2119" t="str">
            <v>续本月</v>
          </cell>
          <cell r="AI2119" t="str">
            <v>是</v>
          </cell>
          <cell r="AN2119">
            <v>13922539676</v>
          </cell>
          <cell r="AO2119">
            <v>0</v>
          </cell>
          <cell r="AR2119" t="str">
            <v>石龙坑区</v>
          </cell>
        </row>
        <row r="2120">
          <cell r="F2120">
            <v>13580809243</v>
          </cell>
          <cell r="G2120" t="str">
            <v>13580809243</v>
          </cell>
          <cell r="H2120" t="str">
            <v>东莞市豪力机械有限公司</v>
          </cell>
          <cell r="I2120" t="str">
            <v>预付费东莞住宅新装或续费680元包年，带宽4M</v>
          </cell>
          <cell r="J2120">
            <v>680</v>
          </cell>
          <cell r="K2120">
            <v>680</v>
          </cell>
          <cell r="L2120" t="str">
            <v>2011-03-16</v>
          </cell>
          <cell r="M2120">
            <v>42235</v>
          </cell>
          <cell r="N2120" t="str">
            <v>2016-08-19</v>
          </cell>
          <cell r="O2120" t="str">
            <v>2015-06-20</v>
          </cell>
          <cell r="P2120" t="str">
            <v>宽带预付费</v>
          </cell>
          <cell r="Q2120" t="str">
            <v>续费</v>
          </cell>
          <cell r="R2120" t="str">
            <v>提前充值</v>
          </cell>
          <cell r="S2120" t="str">
            <v>家庭用户</v>
          </cell>
          <cell r="T2120" t="str">
            <v>(传统)XDSL</v>
          </cell>
          <cell r="U2120" t="str">
            <v>袁楚雪(yuancx)</v>
          </cell>
          <cell r="V2120" t="str">
            <v>ZX茶山李永林</v>
          </cell>
          <cell r="W2120" t="str">
            <v>XGX</v>
          </cell>
          <cell r="X2120" t="str">
            <v>茶山区</v>
          </cell>
          <cell r="Y2120">
            <v>0</v>
          </cell>
          <cell r="Z2120">
            <v>0</v>
          </cell>
          <cell r="AA2120" t="str">
            <v>茶山区</v>
          </cell>
          <cell r="AB2120" t="str">
            <v>20</v>
          </cell>
          <cell r="AC2120">
            <v>4</v>
          </cell>
          <cell r="AD2120">
            <v>12</v>
          </cell>
          <cell r="AE2120" t="str">
            <v>否</v>
          </cell>
          <cell r="AF2120" t="str">
            <v/>
          </cell>
          <cell r="AG2120" t="str">
            <v>否</v>
          </cell>
          <cell r="AH2120" t="str">
            <v>续后期</v>
          </cell>
          <cell r="AI2120" t="str">
            <v>否</v>
          </cell>
          <cell r="AO2120">
            <v>0</v>
          </cell>
          <cell r="AR2120" t="str">
            <v>石龙坑区</v>
          </cell>
        </row>
        <row r="2121">
          <cell r="F2121">
            <v>13412740148</v>
          </cell>
          <cell r="G2121" t="str">
            <v>13412740148</v>
          </cell>
          <cell r="H2121" t="str">
            <v>袁淑仪</v>
          </cell>
          <cell r="I2121" t="str">
            <v>预付费东莞住宅新装或续费888元包年，带宽12M</v>
          </cell>
          <cell r="J2121">
            <v>888</v>
          </cell>
          <cell r="K2121">
            <v>888</v>
          </cell>
          <cell r="L2121" t="str">
            <v>2012-03-15</v>
          </cell>
          <cell r="M2121">
            <v>42106</v>
          </cell>
          <cell r="N2121" t="str">
            <v>2016-06-23</v>
          </cell>
          <cell r="O2121" t="str">
            <v>2015-06-23</v>
          </cell>
          <cell r="P2121" t="str">
            <v>宽带预付费</v>
          </cell>
          <cell r="Q2121" t="str">
            <v>续费</v>
          </cell>
          <cell r="R2121" t="str">
            <v>往月充值</v>
          </cell>
          <cell r="S2121" t="str">
            <v>家庭用户</v>
          </cell>
          <cell r="T2121" t="str">
            <v>(传统)XDSL</v>
          </cell>
          <cell r="U2121" t="str">
            <v>尼佳(nj_cs)</v>
          </cell>
          <cell r="V2121" t="str">
            <v>ZY茶山营业厅</v>
          </cell>
          <cell r="W2121" t="str">
            <v/>
          </cell>
          <cell r="X2121" t="str">
            <v>茶山区</v>
          </cell>
          <cell r="Y2121">
            <v>0</v>
          </cell>
          <cell r="Z2121">
            <v>0</v>
          </cell>
          <cell r="AA2121" t="str">
            <v>茶山区</v>
          </cell>
          <cell r="AB2121" t="str">
            <v>23</v>
          </cell>
          <cell r="AC2121">
            <v>12</v>
          </cell>
          <cell r="AD2121">
            <v>12</v>
          </cell>
          <cell r="AE2121" t="str">
            <v>否</v>
          </cell>
          <cell r="AF2121" t="str">
            <v/>
          </cell>
          <cell r="AG2121" t="str">
            <v>价值宽带</v>
          </cell>
          <cell r="AH2121" t="str">
            <v>续前期</v>
          </cell>
          <cell r="AI2121" t="str">
            <v>否</v>
          </cell>
          <cell r="AO2121">
            <v>0</v>
          </cell>
          <cell r="AR2121" t="str">
            <v>下岭贝区</v>
          </cell>
        </row>
        <row r="2122">
          <cell r="F2122">
            <v>13539034127</v>
          </cell>
          <cell r="G2122" t="str">
            <v>13539034127</v>
          </cell>
          <cell r="H2122" t="str">
            <v>东莞美晶容化妆品有限公司</v>
          </cell>
          <cell r="I2122" t="str">
            <v>东莞互联网专线新装或续费包年1600元，10M（不提供设备）</v>
          </cell>
          <cell r="J2122">
            <v>1600</v>
          </cell>
          <cell r="K2122">
            <v>1600</v>
          </cell>
          <cell r="L2122" t="str">
            <v>2012-04-12</v>
          </cell>
          <cell r="M2122">
            <v>42243</v>
          </cell>
          <cell r="N2122" t="str">
            <v>2016-08-27</v>
          </cell>
          <cell r="O2122" t="str">
            <v>2015-06-15</v>
          </cell>
          <cell r="P2122" t="str">
            <v>专线预付费</v>
          </cell>
          <cell r="Q2122" t="str">
            <v>续费</v>
          </cell>
          <cell r="R2122" t="str">
            <v>提前充值</v>
          </cell>
          <cell r="S2122" t="str">
            <v/>
          </cell>
          <cell r="T2122" t="str">
            <v>传统XDSL</v>
          </cell>
          <cell r="U2122" t="str">
            <v>袁结红(yuanjh)</v>
          </cell>
          <cell r="V2122" t="str">
            <v>DL东莞金伦</v>
          </cell>
          <cell r="W2122" t="str">
            <v/>
          </cell>
          <cell r="X2122" t="str">
            <v>茶山区</v>
          </cell>
          <cell r="Y2122">
            <v>0</v>
          </cell>
          <cell r="Z2122">
            <v>0</v>
          </cell>
          <cell r="AA2122" t="str">
            <v>茶山区</v>
          </cell>
          <cell r="AB2122" t="str">
            <v>15</v>
          </cell>
          <cell r="AC2122">
            <v>10</v>
          </cell>
          <cell r="AD2122">
            <v>12</v>
          </cell>
          <cell r="AE2122" t="str">
            <v>否</v>
          </cell>
          <cell r="AF2122" t="str">
            <v/>
          </cell>
          <cell r="AG2122" t="str">
            <v>价值宽带</v>
          </cell>
          <cell r="AH2122" t="str">
            <v>续后期</v>
          </cell>
          <cell r="AI2122" t="str">
            <v>否</v>
          </cell>
          <cell r="AO2122">
            <v>0</v>
          </cell>
          <cell r="AR2122" t="str">
            <v>三江区</v>
          </cell>
        </row>
        <row r="2123">
          <cell r="F2123">
            <v>13694960978</v>
          </cell>
          <cell r="G2123" t="str">
            <v>13694960978</v>
          </cell>
          <cell r="H2123" t="str">
            <v>唐定群</v>
          </cell>
          <cell r="I2123" t="str">
            <v>预付费东莞住宅新装或续费768元包年，带宽4M</v>
          </cell>
          <cell r="J2123">
            <v>768</v>
          </cell>
          <cell r="K2123">
            <v>768</v>
          </cell>
          <cell r="L2123" t="str">
            <v>2012-02-25</v>
          </cell>
          <cell r="M2123">
            <v>42177</v>
          </cell>
          <cell r="N2123" t="str">
            <v>2016-06-22</v>
          </cell>
          <cell r="O2123" t="str">
            <v>2015-06-16</v>
          </cell>
          <cell r="P2123" t="str">
            <v>宽带预付费</v>
          </cell>
          <cell r="Q2123" t="str">
            <v>续费</v>
          </cell>
          <cell r="R2123" t="str">
            <v>当月充值</v>
          </cell>
          <cell r="S2123" t="str">
            <v>家庭用户</v>
          </cell>
          <cell r="T2123" t="str">
            <v>FTTH</v>
          </cell>
          <cell r="U2123" t="str">
            <v>尼佳(nj_cs)</v>
          </cell>
          <cell r="V2123" t="str">
            <v>ZX茶山覃绪炽</v>
          </cell>
          <cell r="W2123" t="str">
            <v>电商价值宽带营销</v>
          </cell>
          <cell r="X2123" t="str">
            <v>茶山区</v>
          </cell>
          <cell r="Y2123">
            <v>0</v>
          </cell>
          <cell r="Z2123">
            <v>0</v>
          </cell>
          <cell r="AA2123" t="str">
            <v>茶山区</v>
          </cell>
          <cell r="AB2123" t="str">
            <v>16</v>
          </cell>
          <cell r="AC2123">
            <v>4</v>
          </cell>
          <cell r="AD2123">
            <v>12</v>
          </cell>
          <cell r="AE2123" t="str">
            <v>是</v>
          </cell>
          <cell r="AF2123" t="str">
            <v/>
          </cell>
          <cell r="AG2123" t="str">
            <v>否</v>
          </cell>
          <cell r="AH2123" t="str">
            <v>续本月</v>
          </cell>
          <cell r="AI2123" t="str">
            <v>是</v>
          </cell>
          <cell r="AJ2123">
            <v>13694960978</v>
          </cell>
          <cell r="AO2123">
            <v>0</v>
          </cell>
          <cell r="AR2123" t="str">
            <v>移动小区</v>
          </cell>
        </row>
        <row r="2124">
          <cell r="F2124">
            <v>13790206162</v>
          </cell>
          <cell r="G2124" t="str">
            <v>13790206162</v>
          </cell>
          <cell r="H2124" t="str">
            <v>谢淑君</v>
          </cell>
          <cell r="I2124" t="str">
            <v>预付费东莞住宅新装或续费888元包年，带宽12M</v>
          </cell>
          <cell r="J2124">
            <v>888</v>
          </cell>
          <cell r="K2124">
            <v>888</v>
          </cell>
          <cell r="L2124" t="str">
            <v>2012-07-02</v>
          </cell>
          <cell r="M2124">
            <v>42198</v>
          </cell>
          <cell r="N2124" t="str">
            <v>2016-07-13</v>
          </cell>
          <cell r="O2124" t="str">
            <v>2015-06-18</v>
          </cell>
          <cell r="P2124" t="str">
            <v>宽带预付费</v>
          </cell>
          <cell r="Q2124" t="str">
            <v>续费</v>
          </cell>
          <cell r="R2124" t="str">
            <v>提前充值</v>
          </cell>
          <cell r="S2124" t="str">
            <v>家庭用户</v>
          </cell>
          <cell r="T2124" t="str">
            <v>FTTH</v>
          </cell>
          <cell r="U2124" t="str">
            <v>袁楚雪(yuancx)</v>
          </cell>
          <cell r="V2124" t="str">
            <v>ZX茶山覃绪炽</v>
          </cell>
          <cell r="W2124" t="str">
            <v>电商价值宽带营销</v>
          </cell>
          <cell r="X2124" t="str">
            <v>茶山区</v>
          </cell>
          <cell r="Y2124">
            <v>0</v>
          </cell>
          <cell r="Z2124">
            <v>0</v>
          </cell>
          <cell r="AA2124" t="str">
            <v>茶山区</v>
          </cell>
          <cell r="AB2124" t="str">
            <v>18</v>
          </cell>
          <cell r="AC2124">
            <v>12</v>
          </cell>
          <cell r="AD2124">
            <v>12</v>
          </cell>
          <cell r="AE2124" t="str">
            <v>是</v>
          </cell>
          <cell r="AF2124" t="str">
            <v/>
          </cell>
          <cell r="AG2124" t="str">
            <v>价值宽带</v>
          </cell>
          <cell r="AH2124" t="str">
            <v>续后期</v>
          </cell>
          <cell r="AI2124" t="str">
            <v>否</v>
          </cell>
          <cell r="AO2124">
            <v>0</v>
          </cell>
          <cell r="AR2124" t="str">
            <v>新城区</v>
          </cell>
        </row>
        <row r="2125">
          <cell r="F2125">
            <v>13829127670</v>
          </cell>
          <cell r="G2125" t="str">
            <v>13829127670</v>
          </cell>
          <cell r="H2125" t="str">
            <v>苏祥元</v>
          </cell>
          <cell r="I2125" t="str">
            <v>预付费东莞住宅新装或续费680元包年，带宽4M</v>
          </cell>
          <cell r="J2125">
            <v>680</v>
          </cell>
          <cell r="K2125">
            <v>680</v>
          </cell>
          <cell r="L2125" t="str">
            <v>2012-07-11</v>
          </cell>
          <cell r="M2125">
            <v>42216</v>
          </cell>
          <cell r="N2125" t="str">
            <v>2016-07-31</v>
          </cell>
          <cell r="O2125" t="str">
            <v>2015-06-21</v>
          </cell>
          <cell r="P2125" t="str">
            <v>宽带预付费</v>
          </cell>
          <cell r="Q2125" t="str">
            <v>续费</v>
          </cell>
          <cell r="R2125" t="str">
            <v>提前充值</v>
          </cell>
          <cell r="S2125" t="str">
            <v>家庭用户</v>
          </cell>
          <cell r="T2125" t="str">
            <v>(传统)XDSL</v>
          </cell>
          <cell r="U2125" t="str">
            <v>尼佳(nj_cs)</v>
          </cell>
          <cell r="V2125" t="str">
            <v>ZY茶山营业厅</v>
          </cell>
          <cell r="W2125" t="str">
            <v/>
          </cell>
          <cell r="X2125" t="str">
            <v>茶山区</v>
          </cell>
          <cell r="Y2125">
            <v>0</v>
          </cell>
          <cell r="Z2125">
            <v>0</v>
          </cell>
          <cell r="AA2125" t="str">
            <v>茶山区</v>
          </cell>
          <cell r="AB2125" t="str">
            <v>21</v>
          </cell>
          <cell r="AC2125">
            <v>4</v>
          </cell>
          <cell r="AD2125">
            <v>12</v>
          </cell>
          <cell r="AE2125" t="str">
            <v>否</v>
          </cell>
          <cell r="AF2125" t="str">
            <v/>
          </cell>
          <cell r="AG2125" t="str">
            <v>否</v>
          </cell>
          <cell r="AH2125" t="str">
            <v>续后期</v>
          </cell>
          <cell r="AI2125" t="str">
            <v>否</v>
          </cell>
          <cell r="AO2125">
            <v>0</v>
          </cell>
          <cell r="AR2125" t="str">
            <v>桔洲区</v>
          </cell>
        </row>
        <row r="2126">
          <cell r="F2126">
            <v>13642882805</v>
          </cell>
          <cell r="G2126" t="str">
            <v>13642882805</v>
          </cell>
          <cell r="H2126" t="str">
            <v>袁玉祥</v>
          </cell>
          <cell r="I2126" t="str">
            <v>预付费东莞住宅新装或续费680元包年，带宽4M</v>
          </cell>
          <cell r="J2126">
            <v>680</v>
          </cell>
          <cell r="K2126">
            <v>680</v>
          </cell>
          <cell r="L2126" t="str">
            <v>2012-06-23</v>
          </cell>
          <cell r="M2126">
            <v>42179</v>
          </cell>
          <cell r="N2126" t="str">
            <v>2016-06-24</v>
          </cell>
          <cell r="O2126" t="str">
            <v>2015-06-20</v>
          </cell>
          <cell r="P2126" t="str">
            <v>宽带预付费</v>
          </cell>
          <cell r="Q2126" t="str">
            <v>续费</v>
          </cell>
          <cell r="R2126" t="str">
            <v>提前充值</v>
          </cell>
          <cell r="S2126" t="str">
            <v>家庭用户</v>
          </cell>
          <cell r="T2126" t="str">
            <v>(传统)XDSL</v>
          </cell>
          <cell r="U2126" t="str">
            <v>尼佳(nj_cs)</v>
          </cell>
          <cell r="V2126" t="str">
            <v>ZX茶山张秀标</v>
          </cell>
          <cell r="W2126" t="str">
            <v/>
          </cell>
          <cell r="X2126" t="str">
            <v>茶山区</v>
          </cell>
          <cell r="Y2126">
            <v>0</v>
          </cell>
          <cell r="Z2126">
            <v>0</v>
          </cell>
          <cell r="AA2126" t="str">
            <v>茶山区</v>
          </cell>
          <cell r="AB2126" t="str">
            <v>20</v>
          </cell>
          <cell r="AC2126">
            <v>4</v>
          </cell>
          <cell r="AD2126">
            <v>12</v>
          </cell>
          <cell r="AE2126" t="str">
            <v>否</v>
          </cell>
          <cell r="AF2126" t="str">
            <v/>
          </cell>
          <cell r="AG2126" t="str">
            <v>否</v>
          </cell>
          <cell r="AH2126" t="str">
            <v>续本月</v>
          </cell>
          <cell r="AI2126" t="str">
            <v>否</v>
          </cell>
          <cell r="AO2126">
            <v>0</v>
          </cell>
          <cell r="AR2126" t="str">
            <v>华南区</v>
          </cell>
        </row>
        <row r="2127">
          <cell r="F2127">
            <v>13412840016</v>
          </cell>
          <cell r="G2127" t="str">
            <v>13412840016</v>
          </cell>
          <cell r="H2127" t="str">
            <v>刘江南</v>
          </cell>
          <cell r="I2127" t="str">
            <v>预付费东莞住宅新装或续费888元包年，带宽12M</v>
          </cell>
          <cell r="J2127">
            <v>888</v>
          </cell>
          <cell r="K2127">
            <v>888</v>
          </cell>
          <cell r="L2127" t="str">
            <v>2014-06-20</v>
          </cell>
          <cell r="M2127">
            <v>42175</v>
          </cell>
          <cell r="N2127" t="str">
            <v>2016-06-22</v>
          </cell>
          <cell r="O2127" t="str">
            <v>2015-06-22</v>
          </cell>
          <cell r="P2127" t="str">
            <v>宽带预付费</v>
          </cell>
          <cell r="Q2127" t="str">
            <v>续费</v>
          </cell>
          <cell r="R2127" t="str">
            <v>往月充值</v>
          </cell>
          <cell r="S2127" t="str">
            <v>家庭用户</v>
          </cell>
          <cell r="T2127" t="str">
            <v>FTTH</v>
          </cell>
          <cell r="U2127" t="str">
            <v>美曦通信(dl_mx)</v>
          </cell>
          <cell r="V2127" t="str">
            <v>DL美曦通讯</v>
          </cell>
          <cell r="W2127" t="str">
            <v>电商价值宽带营销</v>
          </cell>
          <cell r="X2127" t="str">
            <v>茶山区</v>
          </cell>
          <cell r="Y2127">
            <v>0</v>
          </cell>
          <cell r="Z2127">
            <v>0</v>
          </cell>
          <cell r="AA2127" t="str">
            <v>茶山区</v>
          </cell>
          <cell r="AB2127" t="str">
            <v>22</v>
          </cell>
          <cell r="AC2127">
            <v>12</v>
          </cell>
          <cell r="AD2127">
            <v>12</v>
          </cell>
          <cell r="AE2127" t="str">
            <v>是</v>
          </cell>
          <cell r="AF2127" t="str">
            <v/>
          </cell>
          <cell r="AG2127" t="str">
            <v>价值宽带</v>
          </cell>
          <cell r="AH2127" t="str">
            <v>续本月</v>
          </cell>
          <cell r="AI2127" t="str">
            <v>是</v>
          </cell>
          <cell r="AJ2127">
            <v>13412840016</v>
          </cell>
          <cell r="AO2127">
            <v>0</v>
          </cell>
          <cell r="AR2127" t="str">
            <v>城中社区</v>
          </cell>
        </row>
        <row r="2128">
          <cell r="F2128">
            <v>13537058570</v>
          </cell>
          <cell r="G2128" t="str">
            <v>13537058570</v>
          </cell>
          <cell r="H2128" t="str">
            <v>谢全武</v>
          </cell>
          <cell r="I2128" t="str">
            <v>预付费东莞住宅新装或续费680元包年，带宽4M</v>
          </cell>
          <cell r="J2128">
            <v>680</v>
          </cell>
          <cell r="K2128">
            <v>680</v>
          </cell>
          <cell r="L2128" t="str">
            <v>2014-06-16</v>
          </cell>
          <cell r="M2128">
            <v>42171</v>
          </cell>
          <cell r="N2128" t="str">
            <v>2016-06-18</v>
          </cell>
          <cell r="O2128" t="str">
            <v>2015-06-18</v>
          </cell>
          <cell r="P2128" t="str">
            <v>宽带预付费</v>
          </cell>
          <cell r="Q2128" t="str">
            <v>续费</v>
          </cell>
          <cell r="R2128" t="str">
            <v>往月充值</v>
          </cell>
          <cell r="S2128" t="str">
            <v>家庭用户</v>
          </cell>
          <cell r="T2128" t="str">
            <v>(传统)XDSL</v>
          </cell>
          <cell r="U2128" t="str">
            <v>袁楚雪(yuancx)</v>
          </cell>
          <cell r="V2128" t="str">
            <v>ZX茶山邓逢善</v>
          </cell>
          <cell r="W2128" t="str">
            <v/>
          </cell>
          <cell r="X2128" t="str">
            <v>茶山区</v>
          </cell>
          <cell r="Y2128">
            <v>0</v>
          </cell>
          <cell r="Z2128">
            <v>0</v>
          </cell>
          <cell r="AA2128" t="str">
            <v>茶山区</v>
          </cell>
          <cell r="AB2128" t="str">
            <v>18</v>
          </cell>
          <cell r="AC2128">
            <v>4</v>
          </cell>
          <cell r="AD2128">
            <v>12</v>
          </cell>
          <cell r="AE2128" t="str">
            <v>否</v>
          </cell>
          <cell r="AF2128" t="str">
            <v/>
          </cell>
          <cell r="AG2128" t="str">
            <v>否</v>
          </cell>
          <cell r="AH2128" t="str">
            <v>续本月</v>
          </cell>
          <cell r="AI2128" t="str">
            <v>否</v>
          </cell>
          <cell r="AO2128">
            <v>0</v>
          </cell>
          <cell r="AR2128" t="str">
            <v>茶山区</v>
          </cell>
        </row>
        <row r="2129">
          <cell r="F2129">
            <v>13546982933</v>
          </cell>
          <cell r="G2129" t="str">
            <v>13546982933</v>
          </cell>
          <cell r="H2129" t="str">
            <v>莫金道</v>
          </cell>
          <cell r="I2129" t="str">
            <v>预付费东莞住宅新装或续费888元包年，带宽12M</v>
          </cell>
          <cell r="J2129">
            <v>888</v>
          </cell>
          <cell r="K2129">
            <v>888</v>
          </cell>
          <cell r="L2129" t="str">
            <v>2014-06-19</v>
          </cell>
          <cell r="M2129">
            <v>42174</v>
          </cell>
          <cell r="N2129" t="str">
            <v>2016-06-23</v>
          </cell>
          <cell r="O2129" t="str">
            <v>2015-06-23</v>
          </cell>
          <cell r="P2129" t="str">
            <v>宽带预付费</v>
          </cell>
          <cell r="Q2129" t="str">
            <v>续费</v>
          </cell>
          <cell r="R2129" t="str">
            <v>往月充值</v>
          </cell>
          <cell r="S2129" t="str">
            <v>家庭用户</v>
          </cell>
          <cell r="T2129" t="str">
            <v>FTTH</v>
          </cell>
          <cell r="U2129" t="str">
            <v>美曦通信(dl_mx)</v>
          </cell>
          <cell r="V2129" t="str">
            <v>DL美曦通讯</v>
          </cell>
          <cell r="W2129" t="str">
            <v>电商价值宽带营销</v>
          </cell>
          <cell r="X2129" t="str">
            <v>茶山区</v>
          </cell>
          <cell r="Y2129">
            <v>0</v>
          </cell>
          <cell r="Z2129">
            <v>0</v>
          </cell>
          <cell r="AA2129" t="str">
            <v>茶山区</v>
          </cell>
          <cell r="AB2129" t="str">
            <v>23</v>
          </cell>
          <cell r="AC2129">
            <v>12</v>
          </cell>
          <cell r="AD2129">
            <v>12</v>
          </cell>
          <cell r="AE2129" t="str">
            <v>是</v>
          </cell>
          <cell r="AF2129" t="str">
            <v/>
          </cell>
          <cell r="AG2129" t="str">
            <v>价值宽带</v>
          </cell>
          <cell r="AH2129" t="str">
            <v>续本月</v>
          </cell>
          <cell r="AI2129" t="str">
            <v>是</v>
          </cell>
          <cell r="AJ2129">
            <v>13546982933</v>
          </cell>
          <cell r="AO2129">
            <v>0</v>
          </cell>
          <cell r="AR2129" t="str">
            <v>石崇区</v>
          </cell>
        </row>
        <row r="2130">
          <cell r="F2130">
            <v>13662765107</v>
          </cell>
          <cell r="G2130" t="str">
            <v>13662765107</v>
          </cell>
          <cell r="H2130" t="str">
            <v>周芬强</v>
          </cell>
          <cell r="I2130" t="str">
            <v>预付费东莞住宅新装或续费768元包年，带宽4M</v>
          </cell>
          <cell r="J2130">
            <v>768</v>
          </cell>
          <cell r="K2130">
            <v>768</v>
          </cell>
          <cell r="L2130" t="str">
            <v>2014-06-24</v>
          </cell>
          <cell r="M2130">
            <v>42179</v>
          </cell>
          <cell r="N2130" t="str">
            <v>2016-06-24</v>
          </cell>
          <cell r="O2130" t="str">
            <v>2015-06-23</v>
          </cell>
          <cell r="P2130" t="str">
            <v>宽带预付费</v>
          </cell>
          <cell r="Q2130" t="str">
            <v>续费</v>
          </cell>
          <cell r="R2130" t="str">
            <v>提前充值</v>
          </cell>
          <cell r="S2130" t="str">
            <v>家庭用户</v>
          </cell>
          <cell r="T2130" t="str">
            <v>FTTH</v>
          </cell>
          <cell r="U2130" t="str">
            <v>美曦通信(dl_mx)</v>
          </cell>
          <cell r="V2130" t="str">
            <v>DL美曦通讯</v>
          </cell>
          <cell r="W2130" t="str">
            <v>电商价值宽带营销</v>
          </cell>
          <cell r="X2130" t="str">
            <v>茶山区</v>
          </cell>
          <cell r="Y2130">
            <v>0</v>
          </cell>
          <cell r="Z2130">
            <v>0</v>
          </cell>
          <cell r="AA2130" t="str">
            <v>茶山区</v>
          </cell>
          <cell r="AB2130" t="str">
            <v>23</v>
          </cell>
          <cell r="AC2130">
            <v>4</v>
          </cell>
          <cell r="AD2130">
            <v>12</v>
          </cell>
          <cell r="AE2130" t="str">
            <v>是</v>
          </cell>
          <cell r="AF2130" t="str">
            <v/>
          </cell>
          <cell r="AG2130" t="str">
            <v>否</v>
          </cell>
          <cell r="AH2130" t="str">
            <v>续本月</v>
          </cell>
          <cell r="AI2130" t="str">
            <v>是</v>
          </cell>
          <cell r="AJ2130">
            <v>13662765107</v>
          </cell>
          <cell r="AO2130">
            <v>0</v>
          </cell>
          <cell r="AR2130" t="str">
            <v>茶山区</v>
          </cell>
        </row>
        <row r="2131">
          <cell r="F2131">
            <v>13790382676</v>
          </cell>
          <cell r="G2131" t="str">
            <v>13790382676</v>
          </cell>
          <cell r="H2131" t="str">
            <v>刘焯其</v>
          </cell>
          <cell r="I2131" t="str">
            <v>预付费东莞住宅新装或续费888元包年，带宽12M</v>
          </cell>
          <cell r="J2131">
            <v>888</v>
          </cell>
          <cell r="K2131">
            <v>888</v>
          </cell>
          <cell r="L2131" t="str">
            <v>2012-06-15</v>
          </cell>
          <cell r="M2131">
            <v>42170</v>
          </cell>
          <cell r="N2131" t="str">
            <v>2016-06-16</v>
          </cell>
          <cell r="O2131" t="str">
            <v>2015-06-16</v>
          </cell>
          <cell r="P2131" t="str">
            <v>宽带预付费</v>
          </cell>
          <cell r="Q2131" t="str">
            <v>续费</v>
          </cell>
          <cell r="R2131" t="str">
            <v>当月充值</v>
          </cell>
          <cell r="S2131" t="str">
            <v>家庭用户</v>
          </cell>
          <cell r="T2131" t="str">
            <v>FTTH</v>
          </cell>
          <cell r="U2131" t="str">
            <v>尼佳(nj_cs)</v>
          </cell>
          <cell r="V2131" t="str">
            <v>ZX茶山覃绪炽</v>
          </cell>
          <cell r="W2131" t="str">
            <v>电商价值宽带营销</v>
          </cell>
          <cell r="X2131" t="str">
            <v>茶山区</v>
          </cell>
          <cell r="Y2131">
            <v>0</v>
          </cell>
          <cell r="Z2131">
            <v>0</v>
          </cell>
          <cell r="AA2131" t="str">
            <v>茶山区</v>
          </cell>
          <cell r="AB2131" t="str">
            <v>16</v>
          </cell>
          <cell r="AC2131">
            <v>12</v>
          </cell>
          <cell r="AD2131">
            <v>12</v>
          </cell>
          <cell r="AE2131" t="str">
            <v>是</v>
          </cell>
          <cell r="AF2131" t="str">
            <v/>
          </cell>
          <cell r="AG2131" t="str">
            <v>价值宽带</v>
          </cell>
          <cell r="AH2131" t="str">
            <v>续本月</v>
          </cell>
          <cell r="AI2131" t="str">
            <v>是</v>
          </cell>
          <cell r="AJ2131">
            <v>13790382676</v>
          </cell>
          <cell r="AO2131">
            <v>0</v>
          </cell>
          <cell r="AR2131" t="str">
            <v>茶山区</v>
          </cell>
        </row>
        <row r="2132">
          <cell r="F2132">
            <v>15016869058</v>
          </cell>
          <cell r="G2132" t="str">
            <v>15016869058</v>
          </cell>
          <cell r="H2132" t="str">
            <v>江友松</v>
          </cell>
          <cell r="I2132" t="str">
            <v>预付费东莞住宅新装或续费768元包年，带宽4M</v>
          </cell>
          <cell r="J2132">
            <v>768</v>
          </cell>
          <cell r="K2132">
            <v>768</v>
          </cell>
          <cell r="L2132" t="str">
            <v>2012-06-12</v>
          </cell>
          <cell r="M2132">
            <v>42172</v>
          </cell>
          <cell r="N2132" t="str">
            <v>2016-06-18</v>
          </cell>
          <cell r="O2132" t="str">
            <v>2015-06-18</v>
          </cell>
          <cell r="P2132" t="str">
            <v>宽带预付费</v>
          </cell>
          <cell r="Q2132" t="str">
            <v>续费</v>
          </cell>
          <cell r="R2132" t="str">
            <v>当月充值</v>
          </cell>
          <cell r="S2132" t="str">
            <v>家庭用户</v>
          </cell>
          <cell r="T2132" t="str">
            <v>FTTH</v>
          </cell>
          <cell r="U2132" t="str">
            <v>尼佳(nj_cs)</v>
          </cell>
          <cell r="V2132" t="str">
            <v>ZX茶山覃绪炽</v>
          </cell>
          <cell r="W2132" t="str">
            <v>电商价值宽带营销</v>
          </cell>
          <cell r="X2132" t="str">
            <v>茶山区</v>
          </cell>
          <cell r="Y2132">
            <v>0</v>
          </cell>
          <cell r="Z2132">
            <v>0</v>
          </cell>
          <cell r="AA2132" t="str">
            <v>茶山区</v>
          </cell>
          <cell r="AB2132" t="str">
            <v>18</v>
          </cell>
          <cell r="AC2132">
            <v>4</v>
          </cell>
          <cell r="AD2132">
            <v>12</v>
          </cell>
          <cell r="AE2132" t="str">
            <v>是</v>
          </cell>
          <cell r="AF2132" t="str">
            <v/>
          </cell>
          <cell r="AG2132" t="str">
            <v>否</v>
          </cell>
          <cell r="AH2132" t="str">
            <v>续本月</v>
          </cell>
          <cell r="AI2132" t="str">
            <v>是</v>
          </cell>
          <cell r="AJ2132">
            <v>15016869058</v>
          </cell>
          <cell r="AO2132">
            <v>0</v>
          </cell>
          <cell r="AR2132" t="str">
            <v>增步区</v>
          </cell>
        </row>
        <row r="2133">
          <cell r="F2133">
            <v>18819700906</v>
          </cell>
          <cell r="G2133" t="str">
            <v>18819700906</v>
          </cell>
          <cell r="H2133" t="str">
            <v>骆成胜</v>
          </cell>
          <cell r="I2133" t="str">
            <v>预付费东莞住宅新装或续费888元包年，带宽12M</v>
          </cell>
          <cell r="J2133">
            <v>888</v>
          </cell>
          <cell r="K2133">
            <v>888</v>
          </cell>
          <cell r="L2133" t="str">
            <v>2014-07-03</v>
          </cell>
          <cell r="M2133">
            <v>42188</v>
          </cell>
          <cell r="N2133" t="str">
            <v>2016-07-03</v>
          </cell>
          <cell r="O2133" t="str">
            <v>2015-06-20</v>
          </cell>
          <cell r="P2133" t="str">
            <v>宽带预付费</v>
          </cell>
          <cell r="Q2133" t="str">
            <v>续费</v>
          </cell>
          <cell r="R2133" t="str">
            <v>提前充值</v>
          </cell>
          <cell r="S2133" t="str">
            <v>家庭用户</v>
          </cell>
          <cell r="T2133" t="str">
            <v>FTTH</v>
          </cell>
          <cell r="U2133" t="str">
            <v>营业厅副经理(BQYX02)</v>
          </cell>
          <cell r="V2133" t="str">
            <v>ZX茶山邓逢善</v>
          </cell>
          <cell r="W2133" t="str">
            <v/>
          </cell>
          <cell r="X2133" t="str">
            <v>茶山区</v>
          </cell>
          <cell r="Y2133">
            <v>0</v>
          </cell>
          <cell r="Z2133">
            <v>0</v>
          </cell>
          <cell r="AA2133" t="str">
            <v>茶山区</v>
          </cell>
          <cell r="AB2133" t="str">
            <v>20</v>
          </cell>
          <cell r="AC2133">
            <v>12</v>
          </cell>
          <cell r="AD2133">
            <v>12</v>
          </cell>
          <cell r="AE2133" t="str">
            <v>是</v>
          </cell>
          <cell r="AF2133" t="str">
            <v/>
          </cell>
          <cell r="AG2133" t="str">
            <v>价值宽带</v>
          </cell>
          <cell r="AH2133" t="str">
            <v>续后期</v>
          </cell>
          <cell r="AI2133" t="str">
            <v>否</v>
          </cell>
          <cell r="AO2133">
            <v>0</v>
          </cell>
          <cell r="AR2133" t="str">
            <v>西湖区</v>
          </cell>
        </row>
        <row r="2134">
          <cell r="F2134">
            <v>13559729933</v>
          </cell>
          <cell r="G2134" t="str">
            <v>13559729933</v>
          </cell>
          <cell r="H2134" t="str">
            <v>朱东文</v>
          </cell>
          <cell r="I2134" t="str">
            <v>预付费东莞住宅新装或续费680元包年，带宽4M</v>
          </cell>
          <cell r="J2134">
            <v>680</v>
          </cell>
          <cell r="K2134">
            <v>680</v>
          </cell>
          <cell r="L2134" t="str">
            <v>2013-07-09</v>
          </cell>
          <cell r="M2134">
            <v>42194</v>
          </cell>
          <cell r="N2134" t="str">
            <v>2016-07-09</v>
          </cell>
          <cell r="O2134" t="str">
            <v>2015-06-23</v>
          </cell>
          <cell r="P2134" t="str">
            <v>宽带预付费</v>
          </cell>
          <cell r="Q2134" t="str">
            <v>续费</v>
          </cell>
          <cell r="R2134" t="str">
            <v>提前充值</v>
          </cell>
          <cell r="S2134" t="str">
            <v>家庭用户</v>
          </cell>
          <cell r="T2134" t="str">
            <v>(传统)XDSL</v>
          </cell>
          <cell r="U2134" t="str">
            <v>尼佳(nj_cs)</v>
          </cell>
          <cell r="V2134" t="str">
            <v>ZX茶山邓逢善</v>
          </cell>
          <cell r="W2134" t="str">
            <v>电商价值宽带营销</v>
          </cell>
          <cell r="X2134" t="str">
            <v>寮步区</v>
          </cell>
          <cell r="Y2134">
            <v>0</v>
          </cell>
          <cell r="Z2134">
            <v>0</v>
          </cell>
          <cell r="AA2134" t="str">
            <v>寮步区</v>
          </cell>
          <cell r="AB2134" t="str">
            <v>23</v>
          </cell>
          <cell r="AC2134">
            <v>4</v>
          </cell>
          <cell r="AD2134">
            <v>12</v>
          </cell>
          <cell r="AE2134" t="str">
            <v>否</v>
          </cell>
          <cell r="AF2134" t="str">
            <v/>
          </cell>
          <cell r="AG2134" t="str">
            <v>否</v>
          </cell>
          <cell r="AH2134" t="str">
            <v>续后期</v>
          </cell>
          <cell r="AI2134" t="str">
            <v>否</v>
          </cell>
          <cell r="AO2134">
            <v>0</v>
          </cell>
          <cell r="AR2134" t="str">
            <v>城中社区</v>
          </cell>
        </row>
        <row r="2135">
          <cell r="F2135">
            <v>13686130048</v>
          </cell>
          <cell r="G2135" t="str">
            <v>13686130048</v>
          </cell>
          <cell r="H2135" t="str">
            <v>李建勇</v>
          </cell>
          <cell r="I2135" t="str">
            <v>预付费东莞住宅新装或续费680元包年，带宽4M</v>
          </cell>
          <cell r="J2135">
            <v>680</v>
          </cell>
          <cell r="K2135">
            <v>680</v>
          </cell>
          <cell r="L2135" t="str">
            <v>2013-07-15</v>
          </cell>
          <cell r="M2135">
            <v>42200</v>
          </cell>
          <cell r="N2135" t="str">
            <v>2016-07-15</v>
          </cell>
          <cell r="O2135" t="str">
            <v>2015-06-19</v>
          </cell>
          <cell r="P2135" t="str">
            <v>宽带预付费</v>
          </cell>
          <cell r="Q2135" t="str">
            <v>续费</v>
          </cell>
          <cell r="R2135" t="str">
            <v>提前充值</v>
          </cell>
          <cell r="S2135" t="str">
            <v>家庭用户</v>
          </cell>
          <cell r="T2135" t="str">
            <v>(传统)XDSL</v>
          </cell>
          <cell r="U2135" t="str">
            <v>袁楚雪(yuancx)</v>
          </cell>
          <cell r="V2135" t="str">
            <v>ZX茶山邓逢善</v>
          </cell>
          <cell r="W2135" t="str">
            <v>1.施工单号222275  2.  3.  4.</v>
          </cell>
          <cell r="X2135" t="str">
            <v>茶山区</v>
          </cell>
          <cell r="Y2135">
            <v>0</v>
          </cell>
          <cell r="Z2135">
            <v>0</v>
          </cell>
          <cell r="AA2135" t="str">
            <v>茶山区</v>
          </cell>
          <cell r="AB2135" t="str">
            <v>19</v>
          </cell>
          <cell r="AC2135">
            <v>4</v>
          </cell>
          <cell r="AD2135">
            <v>12</v>
          </cell>
          <cell r="AE2135" t="str">
            <v>否</v>
          </cell>
          <cell r="AF2135" t="str">
            <v/>
          </cell>
          <cell r="AG2135" t="str">
            <v>否</v>
          </cell>
          <cell r="AH2135" t="str">
            <v>续后期</v>
          </cell>
          <cell r="AI2135" t="str">
            <v>否</v>
          </cell>
          <cell r="AO2135">
            <v>0</v>
          </cell>
          <cell r="AR2135" t="str">
            <v>城中社区</v>
          </cell>
        </row>
        <row r="2136">
          <cell r="F2136">
            <v>13423481369</v>
          </cell>
          <cell r="G2136" t="str">
            <v>13423481369</v>
          </cell>
          <cell r="H2136" t="str">
            <v>林匠心</v>
          </cell>
          <cell r="I2136" t="str">
            <v>预付费东莞住宅新装或续费888元包年，带宽12M</v>
          </cell>
          <cell r="J2136">
            <v>888</v>
          </cell>
          <cell r="K2136">
            <v>888</v>
          </cell>
          <cell r="L2136" t="str">
            <v>2010-01-05</v>
          </cell>
          <cell r="M2136">
            <v>42175</v>
          </cell>
          <cell r="N2136" t="str">
            <v>2016-06-20</v>
          </cell>
          <cell r="O2136" t="str">
            <v>2015-06-17</v>
          </cell>
          <cell r="P2136" t="str">
            <v>宽带预付费</v>
          </cell>
          <cell r="Q2136" t="str">
            <v>续费</v>
          </cell>
          <cell r="R2136" t="str">
            <v>提前充值</v>
          </cell>
          <cell r="S2136" t="str">
            <v>家庭用户</v>
          </cell>
          <cell r="T2136" t="str">
            <v>FTTH</v>
          </cell>
          <cell r="U2136" t="str">
            <v>许小艳(xuxiaoy)</v>
          </cell>
          <cell r="V2136" t="str">
            <v>ZX寮步黄维劲</v>
          </cell>
          <cell r="W2136" t="str">
            <v>电商价值宽带营销</v>
          </cell>
          <cell r="X2136" t="str">
            <v>寮步区</v>
          </cell>
          <cell r="Y2136">
            <v>0</v>
          </cell>
          <cell r="Z2136">
            <v>0</v>
          </cell>
          <cell r="AA2136" t="str">
            <v>寮步区</v>
          </cell>
          <cell r="AB2136" t="str">
            <v>17</v>
          </cell>
          <cell r="AC2136">
            <v>12</v>
          </cell>
          <cell r="AD2136">
            <v>12</v>
          </cell>
          <cell r="AE2136" t="str">
            <v>是</v>
          </cell>
          <cell r="AF2136" t="str">
            <v/>
          </cell>
          <cell r="AG2136" t="str">
            <v>价值宽带</v>
          </cell>
          <cell r="AH2136" t="str">
            <v>续本月</v>
          </cell>
          <cell r="AI2136" t="str">
            <v>是</v>
          </cell>
          <cell r="AJ2136">
            <v>13423481369</v>
          </cell>
          <cell r="AO2136">
            <v>0</v>
          </cell>
          <cell r="AR2136" t="str">
            <v>移动小区</v>
          </cell>
        </row>
        <row r="2137">
          <cell r="F2137">
            <v>13650460445</v>
          </cell>
          <cell r="G2137" t="str">
            <v>13650460445</v>
          </cell>
          <cell r="H2137" t="str">
            <v>方志德</v>
          </cell>
          <cell r="I2137" t="str">
            <v>预付费东莞住宅新装或续费888元包年，带宽12M</v>
          </cell>
          <cell r="J2137">
            <v>888</v>
          </cell>
          <cell r="K2137">
            <v>888</v>
          </cell>
          <cell r="L2137" t="str">
            <v>2010-01-28</v>
          </cell>
          <cell r="M2137">
            <v>42183</v>
          </cell>
          <cell r="N2137" t="str">
            <v>2016-06-28</v>
          </cell>
          <cell r="O2137" t="str">
            <v>2015-06-19</v>
          </cell>
          <cell r="P2137" t="str">
            <v>宽带预付费</v>
          </cell>
          <cell r="Q2137" t="str">
            <v>续费</v>
          </cell>
          <cell r="R2137" t="str">
            <v>提前充值</v>
          </cell>
          <cell r="S2137" t="str">
            <v>家庭用户</v>
          </cell>
          <cell r="T2137" t="str">
            <v>FTTH</v>
          </cell>
          <cell r="U2137" t="str">
            <v>许小艳(xuxiaoy)</v>
          </cell>
          <cell r="V2137" t="str">
            <v>ZX寮步钟宝明</v>
          </cell>
          <cell r="W2137" t="str">
            <v>电商价值宽带营销</v>
          </cell>
          <cell r="X2137" t="str">
            <v>寮步区</v>
          </cell>
          <cell r="Y2137">
            <v>0</v>
          </cell>
          <cell r="Z2137">
            <v>0</v>
          </cell>
          <cell r="AA2137" t="str">
            <v>寮步区</v>
          </cell>
          <cell r="AB2137" t="str">
            <v>19</v>
          </cell>
          <cell r="AC2137">
            <v>12</v>
          </cell>
          <cell r="AD2137">
            <v>12</v>
          </cell>
          <cell r="AE2137" t="str">
            <v>是</v>
          </cell>
          <cell r="AF2137" t="str">
            <v/>
          </cell>
          <cell r="AG2137" t="str">
            <v>价值宽带</v>
          </cell>
          <cell r="AH2137" t="str">
            <v>续本月</v>
          </cell>
          <cell r="AI2137" t="str">
            <v>是</v>
          </cell>
          <cell r="AJ2137">
            <v>13650460445</v>
          </cell>
          <cell r="AO2137">
            <v>0</v>
          </cell>
          <cell r="AR2137" t="str">
            <v>移动小区</v>
          </cell>
        </row>
        <row r="2138">
          <cell r="F2138">
            <v>13712253982</v>
          </cell>
          <cell r="G2138" t="str">
            <v>13712253982</v>
          </cell>
          <cell r="H2138" t="str">
            <v>黄玉武</v>
          </cell>
          <cell r="I2138" t="str">
            <v>预付费东莞住宅新装或续费888元包年，带宽12M</v>
          </cell>
          <cell r="J2138">
            <v>888</v>
          </cell>
          <cell r="K2138">
            <v>888</v>
          </cell>
          <cell r="L2138" t="str">
            <v>2012-03-19</v>
          </cell>
          <cell r="M2138">
            <v>42193</v>
          </cell>
          <cell r="N2138" t="str">
            <v>2016-07-08</v>
          </cell>
          <cell r="O2138" t="str">
            <v>2015-06-23</v>
          </cell>
          <cell r="P2138" t="str">
            <v>宽带预付费</v>
          </cell>
          <cell r="Q2138" t="str">
            <v>续费</v>
          </cell>
          <cell r="R2138" t="str">
            <v>提前充值</v>
          </cell>
          <cell r="S2138" t="str">
            <v>家庭用户</v>
          </cell>
          <cell r="T2138" t="str">
            <v>FTTH</v>
          </cell>
          <cell r="U2138" t="str">
            <v>李佩钰(lipy)</v>
          </cell>
          <cell r="V2138" t="str">
            <v>ZX石碣刘松涛</v>
          </cell>
          <cell r="W2138" t="str">
            <v>电商价值宽带营销</v>
          </cell>
          <cell r="X2138" t="str">
            <v>石碣区</v>
          </cell>
          <cell r="Y2138">
            <v>0</v>
          </cell>
          <cell r="Z2138">
            <v>0</v>
          </cell>
          <cell r="AA2138" t="str">
            <v>石碣区</v>
          </cell>
          <cell r="AB2138" t="str">
            <v>23</v>
          </cell>
          <cell r="AC2138">
            <v>12</v>
          </cell>
          <cell r="AD2138">
            <v>12</v>
          </cell>
          <cell r="AE2138" t="str">
            <v>是</v>
          </cell>
          <cell r="AF2138" t="str">
            <v/>
          </cell>
          <cell r="AG2138" t="str">
            <v>价值宽带</v>
          </cell>
          <cell r="AH2138" t="str">
            <v>续后期</v>
          </cell>
          <cell r="AI2138" t="str">
            <v>否</v>
          </cell>
          <cell r="AO2138">
            <v>0</v>
          </cell>
          <cell r="AR2138" t="str">
            <v>新城区</v>
          </cell>
        </row>
        <row r="2139">
          <cell r="F2139">
            <v>15017866050</v>
          </cell>
          <cell r="G2139" t="str">
            <v>15017866050</v>
          </cell>
          <cell r="H2139" t="str">
            <v>鞠伟</v>
          </cell>
          <cell r="I2139" t="str">
            <v>预付费东莞住宅新装或续费888元包年，带宽12M</v>
          </cell>
          <cell r="J2139">
            <v>888</v>
          </cell>
          <cell r="K2139">
            <v>888</v>
          </cell>
          <cell r="L2139" t="str">
            <v>2006-02-28</v>
          </cell>
          <cell r="M2139">
            <v>42247</v>
          </cell>
          <cell r="N2139" t="str">
            <v>2016-08-31</v>
          </cell>
          <cell r="O2139" t="str">
            <v>2015-06-17</v>
          </cell>
          <cell r="P2139" t="str">
            <v>宽带预付费</v>
          </cell>
          <cell r="Q2139" t="str">
            <v>续费</v>
          </cell>
          <cell r="R2139" t="str">
            <v>提前充值</v>
          </cell>
          <cell r="S2139" t="str">
            <v>家庭用户</v>
          </cell>
          <cell r="T2139" t="str">
            <v>(传统)LAN</v>
          </cell>
          <cell r="U2139" t="str">
            <v>李佩钰(lipy)</v>
          </cell>
          <cell r="V2139" t="str">
            <v>ZX石碣刘松涛</v>
          </cell>
          <cell r="W2139" t="str">
            <v>不提供MD</v>
          </cell>
          <cell r="X2139" t="str">
            <v>石碣区</v>
          </cell>
          <cell r="Y2139">
            <v>0</v>
          </cell>
          <cell r="Z2139">
            <v>0</v>
          </cell>
          <cell r="AA2139" t="str">
            <v>石碣区</v>
          </cell>
          <cell r="AB2139" t="str">
            <v>17</v>
          </cell>
          <cell r="AC2139">
            <v>12</v>
          </cell>
          <cell r="AD2139">
            <v>12</v>
          </cell>
          <cell r="AE2139" t="str">
            <v>是</v>
          </cell>
          <cell r="AF2139" t="str">
            <v/>
          </cell>
          <cell r="AG2139" t="str">
            <v>价值宽带</v>
          </cell>
          <cell r="AH2139" t="str">
            <v>续后期</v>
          </cell>
          <cell r="AI2139" t="str">
            <v>否</v>
          </cell>
          <cell r="AO2139">
            <v>0</v>
          </cell>
          <cell r="AR2139" t="str">
            <v>下汴区</v>
          </cell>
        </row>
        <row r="2140">
          <cell r="F2140">
            <v>15024105545</v>
          </cell>
          <cell r="G2140" t="str">
            <v>15024105545</v>
          </cell>
          <cell r="H2140" t="str">
            <v>龚历英</v>
          </cell>
          <cell r="I2140" t="str">
            <v>预付费东莞住宅新装或续费888元包年，带宽12M</v>
          </cell>
          <cell r="J2140">
            <v>888</v>
          </cell>
          <cell r="K2140">
            <v>888</v>
          </cell>
          <cell r="L2140" t="str">
            <v>2012-07-11</v>
          </cell>
          <cell r="M2140">
            <v>42214</v>
          </cell>
          <cell r="N2140" t="str">
            <v>2016-07-29</v>
          </cell>
          <cell r="O2140" t="str">
            <v>2015-06-18</v>
          </cell>
          <cell r="P2140" t="str">
            <v>宽带预付费</v>
          </cell>
          <cell r="Q2140" t="str">
            <v>续费</v>
          </cell>
          <cell r="R2140" t="str">
            <v>提前充值</v>
          </cell>
          <cell r="S2140" t="str">
            <v>家庭用户</v>
          </cell>
          <cell r="T2140" t="str">
            <v>FTTH</v>
          </cell>
          <cell r="U2140" t="str">
            <v>营业厅副经理(BQYX02)</v>
          </cell>
          <cell r="V2140" t="str">
            <v>ZX石碣彭知群</v>
          </cell>
          <cell r="W2140" t="str">
            <v>微信13418391638</v>
          </cell>
          <cell r="X2140" t="str">
            <v>石碣区</v>
          </cell>
          <cell r="Y2140">
            <v>0</v>
          </cell>
          <cell r="Z2140">
            <v>0</v>
          </cell>
          <cell r="AA2140" t="str">
            <v>石碣区</v>
          </cell>
          <cell r="AB2140" t="str">
            <v>18</v>
          </cell>
          <cell r="AC2140">
            <v>12</v>
          </cell>
          <cell r="AD2140">
            <v>12</v>
          </cell>
          <cell r="AE2140" t="str">
            <v>是</v>
          </cell>
          <cell r="AF2140" t="str">
            <v/>
          </cell>
          <cell r="AG2140" t="str">
            <v>价值宽带</v>
          </cell>
          <cell r="AH2140" t="str">
            <v>续后期</v>
          </cell>
          <cell r="AI2140" t="str">
            <v>否</v>
          </cell>
          <cell r="AO2140">
            <v>0</v>
          </cell>
          <cell r="AR2140" t="str">
            <v>河田区</v>
          </cell>
        </row>
        <row r="2141">
          <cell r="F2141">
            <v>13537334561</v>
          </cell>
          <cell r="G2141" t="str">
            <v>13537334561</v>
          </cell>
          <cell r="H2141" t="str">
            <v>李高菲</v>
          </cell>
          <cell r="I2141" t="str">
            <v>预付费东莞住宅新装或续费680元包年，带宽4M</v>
          </cell>
          <cell r="J2141">
            <v>680</v>
          </cell>
          <cell r="K2141">
            <v>680</v>
          </cell>
          <cell r="L2141" t="str">
            <v>2012-07-20</v>
          </cell>
          <cell r="M2141">
            <v>42139</v>
          </cell>
          <cell r="N2141" t="str">
            <v>2016-06-17</v>
          </cell>
          <cell r="O2141" t="str">
            <v>2015-06-17</v>
          </cell>
          <cell r="P2141" t="str">
            <v>宽带预付费</v>
          </cell>
          <cell r="Q2141" t="str">
            <v>续费</v>
          </cell>
          <cell r="R2141" t="str">
            <v>往月充值</v>
          </cell>
          <cell r="S2141" t="str">
            <v>家庭用户</v>
          </cell>
          <cell r="T2141" t="str">
            <v>(传统)XDSL</v>
          </cell>
          <cell r="U2141" t="str">
            <v>李佩钰(lipy)</v>
          </cell>
          <cell r="V2141" t="str">
            <v>ZX石碣杨辉</v>
          </cell>
          <cell r="W2141" t="str">
            <v/>
          </cell>
          <cell r="X2141" t="str">
            <v>石碣区</v>
          </cell>
          <cell r="Y2141">
            <v>0</v>
          </cell>
          <cell r="Z2141">
            <v>0</v>
          </cell>
          <cell r="AA2141" t="str">
            <v>石碣区</v>
          </cell>
          <cell r="AB2141" t="str">
            <v>17</v>
          </cell>
          <cell r="AC2141">
            <v>4</v>
          </cell>
          <cell r="AD2141">
            <v>12</v>
          </cell>
          <cell r="AE2141" t="str">
            <v>否</v>
          </cell>
          <cell r="AF2141" t="str">
            <v/>
          </cell>
          <cell r="AG2141" t="str">
            <v>否</v>
          </cell>
          <cell r="AH2141" t="str">
            <v>续前期</v>
          </cell>
          <cell r="AI2141" t="str">
            <v>否</v>
          </cell>
          <cell r="AO2141">
            <v>0</v>
          </cell>
          <cell r="AR2141" t="str">
            <v>龙眼区</v>
          </cell>
        </row>
        <row r="2142">
          <cell r="F2142">
            <v>15015139856</v>
          </cell>
          <cell r="G2142" t="str">
            <v>15015139856</v>
          </cell>
          <cell r="H2142" t="str">
            <v>王惠云</v>
          </cell>
          <cell r="I2142" t="str">
            <v>预付费东莞住宅新装或续费1088元包年，带宽10M</v>
          </cell>
          <cell r="J2142">
            <v>1088</v>
          </cell>
          <cell r="K2142">
            <v>1088</v>
          </cell>
          <cell r="L2142" t="str">
            <v>2012-09-23</v>
          </cell>
          <cell r="M2142">
            <v>42180</v>
          </cell>
          <cell r="N2142" t="str">
            <v>2016-06-25</v>
          </cell>
          <cell r="O2142" t="str">
            <v>2015-06-15</v>
          </cell>
          <cell r="P2142" t="str">
            <v>宽带预付费</v>
          </cell>
          <cell r="Q2142" t="str">
            <v>续费</v>
          </cell>
          <cell r="R2142" t="str">
            <v>提前充值</v>
          </cell>
          <cell r="S2142" t="str">
            <v>家庭用户</v>
          </cell>
          <cell r="T2142" t="str">
            <v>FTTH</v>
          </cell>
          <cell r="U2142" t="str">
            <v>李佩钰(lipy)</v>
          </cell>
          <cell r="V2142" t="str">
            <v>ZX石碣刘松涛</v>
          </cell>
          <cell r="W2142" t="str">
            <v>电商价值宽带营销</v>
          </cell>
          <cell r="X2142" t="str">
            <v>石碣区</v>
          </cell>
          <cell r="Y2142">
            <v>0</v>
          </cell>
          <cell r="Z2142">
            <v>0</v>
          </cell>
          <cell r="AA2142" t="str">
            <v>石碣区</v>
          </cell>
          <cell r="AB2142" t="str">
            <v>15</v>
          </cell>
          <cell r="AC2142">
            <v>10</v>
          </cell>
          <cell r="AD2142">
            <v>12</v>
          </cell>
          <cell r="AE2142" t="str">
            <v>是</v>
          </cell>
          <cell r="AF2142" t="str">
            <v/>
          </cell>
          <cell r="AG2142" t="str">
            <v>价值宽带</v>
          </cell>
          <cell r="AH2142" t="str">
            <v>续本月</v>
          </cell>
          <cell r="AI2142" t="str">
            <v>是</v>
          </cell>
          <cell r="AJ2142">
            <v>15015139856</v>
          </cell>
          <cell r="AO2142">
            <v>0</v>
          </cell>
          <cell r="AR2142" t="str">
            <v>下桥区</v>
          </cell>
        </row>
        <row r="2143">
          <cell r="F2143">
            <v>15017163895</v>
          </cell>
          <cell r="G2143" t="str">
            <v>15017163895</v>
          </cell>
          <cell r="H2143" t="str">
            <v>康清华</v>
          </cell>
          <cell r="I2143" t="str">
            <v>预付费东莞住宅新装或续费680元包年，带宽4M</v>
          </cell>
          <cell r="J2143">
            <v>680</v>
          </cell>
          <cell r="K2143">
            <v>680</v>
          </cell>
          <cell r="L2143" t="str">
            <v>2013-03-10</v>
          </cell>
          <cell r="M2143">
            <v>42176</v>
          </cell>
          <cell r="N2143" t="str">
            <v>2016-06-21</v>
          </cell>
          <cell r="O2143" t="str">
            <v>2015-06-16</v>
          </cell>
          <cell r="P2143" t="str">
            <v>宽带预付费</v>
          </cell>
          <cell r="Q2143" t="str">
            <v>续费</v>
          </cell>
          <cell r="R2143" t="str">
            <v>提前充值</v>
          </cell>
          <cell r="S2143" t="str">
            <v>家庭用户</v>
          </cell>
          <cell r="T2143" t="str">
            <v>(传统)XDSL</v>
          </cell>
          <cell r="U2143" t="str">
            <v>李佩钰(lipy)</v>
          </cell>
          <cell r="V2143" t="str">
            <v>ZX石碣刘松涛</v>
          </cell>
          <cell r="W2143" t="str">
            <v/>
          </cell>
          <cell r="X2143" t="str">
            <v>石碣区</v>
          </cell>
          <cell r="Y2143">
            <v>0</v>
          </cell>
          <cell r="Z2143">
            <v>0</v>
          </cell>
          <cell r="AA2143" t="str">
            <v>石碣区</v>
          </cell>
          <cell r="AB2143" t="str">
            <v>16</v>
          </cell>
          <cell r="AC2143">
            <v>4</v>
          </cell>
          <cell r="AD2143">
            <v>12</v>
          </cell>
          <cell r="AE2143" t="str">
            <v>否</v>
          </cell>
          <cell r="AF2143" t="str">
            <v/>
          </cell>
          <cell r="AG2143" t="str">
            <v>否</v>
          </cell>
          <cell r="AH2143" t="str">
            <v>续本月</v>
          </cell>
          <cell r="AI2143" t="str">
            <v>否</v>
          </cell>
          <cell r="AO2143">
            <v>0</v>
          </cell>
          <cell r="AR2143" t="str">
            <v>恒丰区</v>
          </cell>
        </row>
        <row r="2144">
          <cell r="F2144">
            <v>15876936180</v>
          </cell>
          <cell r="G2144" t="str">
            <v>15876936180</v>
          </cell>
          <cell r="H2144" t="str">
            <v>李棐贺</v>
          </cell>
          <cell r="I2144" t="str">
            <v>预付费东莞住宅新装或续费888元包年，带宽12M</v>
          </cell>
          <cell r="J2144">
            <v>888</v>
          </cell>
          <cell r="K2144">
            <v>888</v>
          </cell>
          <cell r="L2144" t="str">
            <v>2013-07-23</v>
          </cell>
          <cell r="M2144">
            <v>42209</v>
          </cell>
          <cell r="N2144" t="str">
            <v>2016-07-24</v>
          </cell>
          <cell r="O2144" t="str">
            <v>2015-06-21</v>
          </cell>
          <cell r="P2144" t="str">
            <v>宽带预付费</v>
          </cell>
          <cell r="Q2144" t="str">
            <v>续费</v>
          </cell>
          <cell r="R2144" t="str">
            <v>提前充值</v>
          </cell>
          <cell r="S2144" t="str">
            <v>家庭用户</v>
          </cell>
          <cell r="T2144" t="str">
            <v>FTTH</v>
          </cell>
          <cell r="U2144" t="str">
            <v>营业厅副经理(BQYX02)</v>
          </cell>
          <cell r="V2144" t="str">
            <v>ZX石碣刘松涛</v>
          </cell>
          <cell r="W2144" t="str">
            <v>电商价值宽带营销</v>
          </cell>
          <cell r="X2144" t="str">
            <v>石碣区</v>
          </cell>
          <cell r="Y2144">
            <v>0</v>
          </cell>
          <cell r="Z2144">
            <v>0</v>
          </cell>
          <cell r="AA2144" t="str">
            <v>石碣区</v>
          </cell>
          <cell r="AB2144" t="str">
            <v>21</v>
          </cell>
          <cell r="AC2144">
            <v>12</v>
          </cell>
          <cell r="AD2144">
            <v>12</v>
          </cell>
          <cell r="AE2144" t="str">
            <v>是</v>
          </cell>
          <cell r="AF2144" t="str">
            <v/>
          </cell>
          <cell r="AG2144" t="str">
            <v>价值宽带</v>
          </cell>
          <cell r="AH2144" t="str">
            <v>续后期</v>
          </cell>
          <cell r="AI2144" t="str">
            <v>否</v>
          </cell>
          <cell r="AO2144">
            <v>0</v>
          </cell>
          <cell r="AR2144" t="str">
            <v>恒丰区</v>
          </cell>
        </row>
        <row r="2145">
          <cell r="F2145">
            <v>13925566195</v>
          </cell>
          <cell r="G2145" t="str">
            <v>13925566195</v>
          </cell>
          <cell r="H2145" t="str">
            <v>黄守英</v>
          </cell>
          <cell r="I2145" t="str">
            <v>预付费东莞住宅新装或续费1298元包2年，带宽6M</v>
          </cell>
          <cell r="J2145">
            <v>1298</v>
          </cell>
          <cell r="K2145">
            <v>1298</v>
          </cell>
          <cell r="L2145" t="str">
            <v>2013-05-22</v>
          </cell>
          <cell r="M2145">
            <v>42146</v>
          </cell>
          <cell r="N2145" t="str">
            <v>2017-06-15</v>
          </cell>
          <cell r="O2145" t="str">
            <v>2015-06-15</v>
          </cell>
          <cell r="P2145" t="str">
            <v>宽带预付费</v>
          </cell>
          <cell r="Q2145" t="str">
            <v>续费</v>
          </cell>
          <cell r="R2145" t="str">
            <v>往月充值</v>
          </cell>
          <cell r="S2145" t="str">
            <v>家庭用户</v>
          </cell>
          <cell r="T2145" t="str">
            <v>FTTH</v>
          </cell>
          <cell r="U2145" t="str">
            <v>谭少华(tansh)</v>
          </cell>
          <cell r="V2145" t="str">
            <v>ZX横沥张泽文</v>
          </cell>
          <cell r="W2145" t="str">
            <v/>
          </cell>
          <cell r="X2145" t="str">
            <v>横沥区</v>
          </cell>
          <cell r="Y2145">
            <v>0</v>
          </cell>
          <cell r="Z2145">
            <v>0</v>
          </cell>
          <cell r="AA2145" t="str">
            <v>横沥区</v>
          </cell>
          <cell r="AB2145" t="str">
            <v>15</v>
          </cell>
          <cell r="AC2145">
            <v>6</v>
          </cell>
          <cell r="AD2145">
            <v>12</v>
          </cell>
          <cell r="AE2145" t="str">
            <v>是</v>
          </cell>
          <cell r="AF2145" t="str">
            <v/>
          </cell>
          <cell r="AG2145" t="str">
            <v>否</v>
          </cell>
          <cell r="AH2145" t="str">
            <v>续前期</v>
          </cell>
          <cell r="AI2145" t="str">
            <v>否</v>
          </cell>
          <cell r="AO2145">
            <v>0</v>
          </cell>
          <cell r="AR2145" t="str">
            <v>恒丰区</v>
          </cell>
        </row>
        <row r="2146">
          <cell r="F2146">
            <v>15916790088</v>
          </cell>
          <cell r="G2146" t="str">
            <v>15916790088</v>
          </cell>
          <cell r="H2146" t="str">
            <v>张伟</v>
          </cell>
          <cell r="I2146" t="str">
            <v>预付费东莞领导特批宽带新装或续费免费使用一个月，带宽4M</v>
          </cell>
          <cell r="J2146">
            <v>680</v>
          </cell>
          <cell r="K2146">
            <v>680</v>
          </cell>
          <cell r="L2146" t="str">
            <v>2013-06-09</v>
          </cell>
          <cell r="M2146">
            <v>42164</v>
          </cell>
          <cell r="N2146" t="str">
            <v>2016-07-18</v>
          </cell>
          <cell r="O2146" t="str">
            <v>2015-06-18</v>
          </cell>
          <cell r="P2146" t="str">
            <v>宽带预付费</v>
          </cell>
          <cell r="Q2146" t="str">
            <v>续费</v>
          </cell>
          <cell r="R2146" t="str">
            <v>往月充值</v>
          </cell>
          <cell r="S2146" t="str">
            <v>家庭用户</v>
          </cell>
          <cell r="T2146" t="str">
            <v>FTTH</v>
          </cell>
          <cell r="U2146" t="str">
            <v>谭少华(tansh)</v>
          </cell>
          <cell r="V2146" t="str">
            <v>ZX横沥张泽文</v>
          </cell>
          <cell r="W2146" t="str">
            <v/>
          </cell>
          <cell r="X2146" t="str">
            <v>横沥区</v>
          </cell>
          <cell r="Y2146">
            <v>0</v>
          </cell>
          <cell r="Z2146">
            <v>0</v>
          </cell>
          <cell r="AA2146" t="str">
            <v>横沥区</v>
          </cell>
          <cell r="AB2146" t="str">
            <v>18</v>
          </cell>
          <cell r="AC2146">
            <v>4</v>
          </cell>
          <cell r="AD2146">
            <v>1</v>
          </cell>
          <cell r="AE2146" t="str">
            <v>是</v>
          </cell>
          <cell r="AF2146" t="str">
            <v/>
          </cell>
          <cell r="AG2146" t="str">
            <v>否</v>
          </cell>
          <cell r="AH2146" t="str">
            <v>续本月</v>
          </cell>
          <cell r="AI2146" t="str">
            <v>是</v>
          </cell>
          <cell r="AN2146">
            <v>15916790088</v>
          </cell>
          <cell r="AO2146">
            <v>0</v>
          </cell>
          <cell r="AR2146" t="str">
            <v>恒丰区</v>
          </cell>
        </row>
        <row r="2147">
          <cell r="F2147">
            <v>13412450887</v>
          </cell>
          <cell r="G2147" t="str">
            <v>13412450887</v>
          </cell>
          <cell r="H2147" t="str">
            <v>陈荣球</v>
          </cell>
          <cell r="I2147" t="str">
            <v>预付费东莞领导特批宽带新装或续费免费使用三个月，带宽4M</v>
          </cell>
          <cell r="J2147">
            <v>680</v>
          </cell>
          <cell r="K2147">
            <v>680</v>
          </cell>
          <cell r="L2147" t="str">
            <v>2013-06-17</v>
          </cell>
          <cell r="M2147">
            <v>42172</v>
          </cell>
          <cell r="N2147" t="str">
            <v>2016-10-17</v>
          </cell>
          <cell r="O2147" t="str">
            <v>2015-06-17</v>
          </cell>
          <cell r="P2147" t="str">
            <v>宽带预付费</v>
          </cell>
          <cell r="Q2147" t="str">
            <v>续费</v>
          </cell>
          <cell r="R2147" t="str">
            <v>当月充值</v>
          </cell>
          <cell r="S2147" t="str">
            <v>家庭用户</v>
          </cell>
          <cell r="T2147" t="str">
            <v>FTTH</v>
          </cell>
          <cell r="U2147" t="str">
            <v>谭少华(tansh)</v>
          </cell>
          <cell r="V2147" t="str">
            <v>DSBR横沥张泽文</v>
          </cell>
          <cell r="W2147" t="str">
            <v/>
          </cell>
          <cell r="X2147" t="str">
            <v>横沥区</v>
          </cell>
          <cell r="Y2147">
            <v>0</v>
          </cell>
          <cell r="Z2147">
            <v>0</v>
          </cell>
          <cell r="AA2147" t="str">
            <v>横沥区</v>
          </cell>
          <cell r="AB2147" t="str">
            <v>17</v>
          </cell>
          <cell r="AC2147">
            <v>4</v>
          </cell>
          <cell r="AD2147">
            <v>3</v>
          </cell>
          <cell r="AE2147" t="str">
            <v>是</v>
          </cell>
          <cell r="AF2147" t="str">
            <v/>
          </cell>
          <cell r="AG2147" t="str">
            <v>否</v>
          </cell>
          <cell r="AH2147" t="str">
            <v>续本月</v>
          </cell>
          <cell r="AI2147" t="str">
            <v>是</v>
          </cell>
          <cell r="AN2147">
            <v>13412450887</v>
          </cell>
          <cell r="AO2147">
            <v>0</v>
          </cell>
          <cell r="AR2147" t="str">
            <v>富民区</v>
          </cell>
        </row>
        <row r="2148">
          <cell r="F2148">
            <v>13602359785</v>
          </cell>
          <cell r="G2148" t="str">
            <v>13602359785</v>
          </cell>
          <cell r="H2148" t="str">
            <v>田晶</v>
          </cell>
          <cell r="I2148" t="str">
            <v>预付费东莞住宅新装或续费1408元包2年，带宽12M</v>
          </cell>
          <cell r="J2148">
            <v>1408</v>
          </cell>
          <cell r="K2148">
            <v>1408</v>
          </cell>
          <cell r="L2148" t="str">
            <v>2009-09-23</v>
          </cell>
          <cell r="M2148">
            <v>42173</v>
          </cell>
          <cell r="N2148" t="str">
            <v>2017-06-18</v>
          </cell>
          <cell r="O2148" t="str">
            <v>2015-06-18</v>
          </cell>
          <cell r="P2148" t="str">
            <v>宽带预付费</v>
          </cell>
          <cell r="Q2148" t="str">
            <v>续费</v>
          </cell>
          <cell r="R2148" t="str">
            <v>提前充值</v>
          </cell>
          <cell r="S2148" t="str">
            <v>家庭用户</v>
          </cell>
          <cell r="T2148" t="str">
            <v>FTTH</v>
          </cell>
          <cell r="U2148" t="str">
            <v>谭少华(tansh)</v>
          </cell>
          <cell r="V2148" t="str">
            <v>ZX横沥张泽文</v>
          </cell>
          <cell r="W2148" t="str">
            <v>9028253</v>
          </cell>
          <cell r="X2148" t="str">
            <v>横沥区</v>
          </cell>
          <cell r="Y2148">
            <v>0</v>
          </cell>
          <cell r="Z2148">
            <v>0</v>
          </cell>
          <cell r="AA2148" t="str">
            <v>横沥区</v>
          </cell>
          <cell r="AB2148" t="str">
            <v>18</v>
          </cell>
          <cell r="AC2148">
            <v>12</v>
          </cell>
          <cell r="AD2148">
            <v>24</v>
          </cell>
          <cell r="AE2148" t="str">
            <v>是</v>
          </cell>
          <cell r="AF2148" t="str">
            <v/>
          </cell>
          <cell r="AG2148" t="str">
            <v>价值宽带</v>
          </cell>
          <cell r="AH2148" t="str">
            <v>续本月</v>
          </cell>
          <cell r="AI2148" t="str">
            <v>是</v>
          </cell>
          <cell r="AN2148">
            <v>13602359785</v>
          </cell>
          <cell r="AO2148">
            <v>0</v>
          </cell>
          <cell r="AR2148" t="str">
            <v>富民区</v>
          </cell>
        </row>
        <row r="2149">
          <cell r="F2149">
            <v>13711822344</v>
          </cell>
          <cell r="G2149" t="str">
            <v>13711822344</v>
          </cell>
          <cell r="H2149" t="str">
            <v>陈裕坚</v>
          </cell>
          <cell r="I2149" t="str">
            <v>预付费东莞住宅新装或续费680元包年，带宽4M</v>
          </cell>
          <cell r="J2149">
            <v>680</v>
          </cell>
          <cell r="K2149">
            <v>680</v>
          </cell>
          <cell r="L2149" t="str">
            <v>2013-06-06</v>
          </cell>
          <cell r="M2149">
            <v>42184</v>
          </cell>
          <cell r="N2149" t="str">
            <v>2016-06-29</v>
          </cell>
          <cell r="O2149" t="str">
            <v>2015-06-18</v>
          </cell>
          <cell r="P2149" t="str">
            <v>宽带预付费</v>
          </cell>
          <cell r="Q2149" t="str">
            <v>续费</v>
          </cell>
          <cell r="R2149" t="str">
            <v>提前充值</v>
          </cell>
          <cell r="S2149" t="str">
            <v>家庭用户</v>
          </cell>
          <cell r="T2149" t="str">
            <v>FTTH</v>
          </cell>
          <cell r="U2149" t="str">
            <v>谭少华(tansh)</v>
          </cell>
          <cell r="V2149" t="str">
            <v>ZX横沥张泽文</v>
          </cell>
          <cell r="W2149" t="str">
            <v/>
          </cell>
          <cell r="X2149" t="str">
            <v>横沥区</v>
          </cell>
          <cell r="Y2149">
            <v>0</v>
          </cell>
          <cell r="Z2149">
            <v>0</v>
          </cell>
          <cell r="AA2149" t="str">
            <v>横沥区</v>
          </cell>
          <cell r="AB2149" t="str">
            <v>18</v>
          </cell>
          <cell r="AC2149">
            <v>4</v>
          </cell>
          <cell r="AD2149">
            <v>12</v>
          </cell>
          <cell r="AE2149" t="str">
            <v>是</v>
          </cell>
          <cell r="AF2149" t="str">
            <v/>
          </cell>
          <cell r="AG2149" t="str">
            <v>否</v>
          </cell>
          <cell r="AH2149" t="str">
            <v>续本月</v>
          </cell>
          <cell r="AI2149" t="str">
            <v>是</v>
          </cell>
          <cell r="AN2149">
            <v>13711822344</v>
          </cell>
          <cell r="AO2149">
            <v>0</v>
          </cell>
          <cell r="AR2149" t="str">
            <v>上江城区</v>
          </cell>
        </row>
        <row r="2150">
          <cell r="F2150">
            <v>13829331803</v>
          </cell>
          <cell r="G2150" t="str">
            <v>13829331803</v>
          </cell>
          <cell r="H2150" t="str">
            <v>许嘉伟</v>
          </cell>
          <cell r="I2150" t="str">
            <v>预付费东莞精品宽带新装或续费免费体验1个月，带宽10M</v>
          </cell>
          <cell r="J2150">
            <v>1088</v>
          </cell>
          <cell r="K2150">
            <v>1088</v>
          </cell>
          <cell r="L2150" t="str">
            <v>2013-06-24</v>
          </cell>
          <cell r="M2150">
            <v>42179</v>
          </cell>
          <cell r="N2150" t="str">
            <v>2016-09-24</v>
          </cell>
          <cell r="O2150" t="str">
            <v>2015-06-22</v>
          </cell>
          <cell r="P2150" t="str">
            <v>宽带预付费</v>
          </cell>
          <cell r="Q2150" t="str">
            <v>续费</v>
          </cell>
          <cell r="R2150" t="str">
            <v>提前充值</v>
          </cell>
          <cell r="S2150" t="str">
            <v>家庭用户</v>
          </cell>
          <cell r="T2150" t="str">
            <v>FTTH</v>
          </cell>
          <cell r="U2150" t="str">
            <v>谭少华(tansh)</v>
          </cell>
          <cell r="V2150" t="str">
            <v>ZX横沥张泽文</v>
          </cell>
          <cell r="W2150" t="str">
            <v/>
          </cell>
          <cell r="X2150" t="str">
            <v>横沥区</v>
          </cell>
          <cell r="Y2150">
            <v>0</v>
          </cell>
          <cell r="Z2150">
            <v>0</v>
          </cell>
          <cell r="AA2150" t="str">
            <v>横沥区</v>
          </cell>
          <cell r="AB2150" t="str">
            <v>22</v>
          </cell>
          <cell r="AC2150">
            <v>10</v>
          </cell>
          <cell r="AD2150">
            <v>1</v>
          </cell>
          <cell r="AE2150" t="str">
            <v>是</v>
          </cell>
          <cell r="AF2150" t="str">
            <v/>
          </cell>
          <cell r="AG2150" t="str">
            <v>价值宽带</v>
          </cell>
          <cell r="AH2150" t="str">
            <v>续本月</v>
          </cell>
          <cell r="AI2150" t="str">
            <v>是</v>
          </cell>
          <cell r="AN2150">
            <v>13829331803</v>
          </cell>
          <cell r="AO2150">
            <v>0</v>
          </cell>
          <cell r="AR2150" t="str">
            <v>桑园区</v>
          </cell>
        </row>
        <row r="2151">
          <cell r="F2151">
            <v>13903037099</v>
          </cell>
          <cell r="G2151" t="str">
            <v>13903037099</v>
          </cell>
          <cell r="H2151" t="str">
            <v>冉静</v>
          </cell>
          <cell r="I2151" t="str">
            <v>预付费东莞住宅新装或续费680元包年，带宽4M</v>
          </cell>
          <cell r="J2151">
            <v>680</v>
          </cell>
          <cell r="K2151">
            <v>680</v>
          </cell>
          <cell r="L2151" t="str">
            <v>2014-06-26</v>
          </cell>
          <cell r="M2151">
            <v>42181</v>
          </cell>
          <cell r="N2151" t="str">
            <v>2016-06-26</v>
          </cell>
          <cell r="O2151" t="str">
            <v>2015-06-18</v>
          </cell>
          <cell r="P2151" t="str">
            <v>宽带预付费</v>
          </cell>
          <cell r="Q2151" t="str">
            <v>续费</v>
          </cell>
          <cell r="R2151" t="str">
            <v>提前充值</v>
          </cell>
          <cell r="S2151" t="str">
            <v>家庭用户</v>
          </cell>
          <cell r="T2151" t="str">
            <v>FTTH</v>
          </cell>
          <cell r="U2151" t="str">
            <v>谭少华(tansh)</v>
          </cell>
          <cell r="V2151" t="str">
            <v>ZX横沥张泽文</v>
          </cell>
          <cell r="W2151" t="str">
            <v/>
          </cell>
          <cell r="X2151" t="str">
            <v>横沥区</v>
          </cell>
          <cell r="Y2151">
            <v>0</v>
          </cell>
          <cell r="Z2151">
            <v>0</v>
          </cell>
          <cell r="AA2151" t="str">
            <v>横沥区</v>
          </cell>
          <cell r="AB2151" t="str">
            <v>18</v>
          </cell>
          <cell r="AC2151">
            <v>4</v>
          </cell>
          <cell r="AD2151">
            <v>12</v>
          </cell>
          <cell r="AE2151" t="str">
            <v>是</v>
          </cell>
          <cell r="AF2151" t="str">
            <v/>
          </cell>
          <cell r="AG2151" t="str">
            <v>否</v>
          </cell>
          <cell r="AH2151" t="str">
            <v>续本月</v>
          </cell>
          <cell r="AI2151" t="str">
            <v>是</v>
          </cell>
          <cell r="AN2151">
            <v>13903037099</v>
          </cell>
          <cell r="AO2151">
            <v>0</v>
          </cell>
          <cell r="AR2151" t="str">
            <v>冼沙区</v>
          </cell>
        </row>
        <row r="2152">
          <cell r="F2152">
            <v>13972281842</v>
          </cell>
          <cell r="G2152" t="str">
            <v>13972281842</v>
          </cell>
          <cell r="H2152" t="str">
            <v>张建</v>
          </cell>
          <cell r="I2152" t="str">
            <v>预付费东莞住宅新装或续费888元包年，带宽12M</v>
          </cell>
          <cell r="J2152">
            <v>888</v>
          </cell>
          <cell r="K2152">
            <v>888</v>
          </cell>
          <cell r="L2152" t="str">
            <v>2012-06-25</v>
          </cell>
          <cell r="M2152">
            <v>42185</v>
          </cell>
          <cell r="N2152" t="str">
            <v>2016-06-30</v>
          </cell>
          <cell r="O2152" t="str">
            <v>2015-06-15</v>
          </cell>
          <cell r="P2152" t="str">
            <v>宽带预付费</v>
          </cell>
          <cell r="Q2152" t="str">
            <v>续费</v>
          </cell>
          <cell r="R2152" t="str">
            <v>提前充值</v>
          </cell>
          <cell r="S2152" t="str">
            <v>家庭用户</v>
          </cell>
          <cell r="T2152" t="str">
            <v>(传统)XDSL</v>
          </cell>
          <cell r="U2152" t="str">
            <v>许小艳(xuxiaoy)</v>
          </cell>
          <cell r="V2152" t="str">
            <v>DSBR寮步钟宝明</v>
          </cell>
          <cell r="W2152" t="str">
            <v/>
          </cell>
          <cell r="X2152" t="str">
            <v>寮步区</v>
          </cell>
          <cell r="Y2152">
            <v>0</v>
          </cell>
          <cell r="Z2152">
            <v>0</v>
          </cell>
          <cell r="AA2152" t="str">
            <v>寮步区</v>
          </cell>
          <cell r="AB2152" t="str">
            <v>15</v>
          </cell>
          <cell r="AC2152">
            <v>12</v>
          </cell>
          <cell r="AD2152">
            <v>12</v>
          </cell>
          <cell r="AE2152" t="str">
            <v>否</v>
          </cell>
          <cell r="AF2152" t="str">
            <v/>
          </cell>
          <cell r="AG2152" t="str">
            <v>价值宽带</v>
          </cell>
          <cell r="AH2152" t="str">
            <v>续本月</v>
          </cell>
          <cell r="AI2152" t="str">
            <v>否</v>
          </cell>
          <cell r="AO2152">
            <v>0</v>
          </cell>
          <cell r="AR2152" t="str">
            <v>冼沙区</v>
          </cell>
        </row>
        <row r="2153">
          <cell r="F2153">
            <v>13712837907</v>
          </cell>
          <cell r="G2153" t="str">
            <v>13712837907</v>
          </cell>
          <cell r="H2153" t="str">
            <v>王仲魁</v>
          </cell>
          <cell r="I2153" t="str">
            <v>预付费东莞住宅新装或续费888元包年，带宽12M</v>
          </cell>
          <cell r="J2153">
            <v>888</v>
          </cell>
          <cell r="K2153">
            <v>888</v>
          </cell>
          <cell r="L2153" t="str">
            <v>2012-06-21</v>
          </cell>
          <cell r="M2153">
            <v>42176</v>
          </cell>
          <cell r="N2153" t="str">
            <v>2016-06-23</v>
          </cell>
          <cell r="O2153" t="str">
            <v>2015-06-23</v>
          </cell>
          <cell r="P2153" t="str">
            <v>宽带预付费</v>
          </cell>
          <cell r="Q2153" t="str">
            <v>续费</v>
          </cell>
          <cell r="R2153" t="str">
            <v>往月充值</v>
          </cell>
          <cell r="S2153" t="str">
            <v>家庭用户</v>
          </cell>
          <cell r="T2153" t="str">
            <v>FTTH</v>
          </cell>
          <cell r="U2153" t="str">
            <v>李佩钰(lipy)</v>
          </cell>
          <cell r="V2153" t="str">
            <v>ZX茶山张国舜</v>
          </cell>
          <cell r="W2153" t="str">
            <v/>
          </cell>
          <cell r="X2153" t="str">
            <v>石碣区</v>
          </cell>
          <cell r="Y2153">
            <v>0</v>
          </cell>
          <cell r="Z2153">
            <v>0</v>
          </cell>
          <cell r="AA2153" t="str">
            <v>石碣区</v>
          </cell>
          <cell r="AB2153" t="str">
            <v>23</v>
          </cell>
          <cell r="AC2153">
            <v>12</v>
          </cell>
          <cell r="AD2153">
            <v>12</v>
          </cell>
          <cell r="AE2153" t="str">
            <v>是</v>
          </cell>
          <cell r="AF2153" t="str">
            <v/>
          </cell>
          <cell r="AG2153" t="str">
            <v>价值宽带</v>
          </cell>
          <cell r="AH2153" t="str">
            <v>续本月</v>
          </cell>
          <cell r="AI2153" t="str">
            <v>是</v>
          </cell>
          <cell r="AJ2153">
            <v>13712837907</v>
          </cell>
          <cell r="AO2153">
            <v>0</v>
          </cell>
          <cell r="AR2153" t="str">
            <v>牛鼓区</v>
          </cell>
        </row>
        <row r="2154">
          <cell r="F2154">
            <v>13542847257</v>
          </cell>
          <cell r="G2154" t="str">
            <v>13542847257</v>
          </cell>
          <cell r="H2154" t="str">
            <v>王彦军</v>
          </cell>
          <cell r="I2154" t="str">
            <v>预付费东莞住宅新装或续费768元包年，带宽4M</v>
          </cell>
          <cell r="J2154">
            <v>768</v>
          </cell>
          <cell r="K2154">
            <v>768</v>
          </cell>
          <cell r="L2154" t="str">
            <v>2012-07-02</v>
          </cell>
          <cell r="M2154">
            <v>42187</v>
          </cell>
          <cell r="N2154" t="str">
            <v>2016-07-02</v>
          </cell>
          <cell r="O2154" t="str">
            <v>2015-06-15</v>
          </cell>
          <cell r="P2154" t="str">
            <v>宽带预付费</v>
          </cell>
          <cell r="Q2154" t="str">
            <v>续费</v>
          </cell>
          <cell r="R2154" t="str">
            <v>提前充值</v>
          </cell>
          <cell r="S2154" t="str">
            <v>家庭用户</v>
          </cell>
          <cell r="T2154" t="str">
            <v>FTTH</v>
          </cell>
          <cell r="U2154" t="str">
            <v>许小艳(xuxiaoy)</v>
          </cell>
          <cell r="V2154" t="str">
            <v>ZY寮步营业厅</v>
          </cell>
          <cell r="W2154" t="str">
            <v>电商价值宽带营销</v>
          </cell>
          <cell r="X2154" t="str">
            <v>寮步区</v>
          </cell>
          <cell r="Y2154">
            <v>0</v>
          </cell>
          <cell r="Z2154">
            <v>0</v>
          </cell>
          <cell r="AA2154" t="str">
            <v>寮步区</v>
          </cell>
          <cell r="AB2154" t="str">
            <v>15</v>
          </cell>
          <cell r="AC2154">
            <v>4</v>
          </cell>
          <cell r="AD2154">
            <v>12</v>
          </cell>
          <cell r="AE2154" t="str">
            <v>是</v>
          </cell>
          <cell r="AF2154" t="str">
            <v/>
          </cell>
          <cell r="AG2154" t="str">
            <v>否</v>
          </cell>
          <cell r="AH2154" t="str">
            <v>续后期</v>
          </cell>
          <cell r="AI2154" t="str">
            <v>否</v>
          </cell>
          <cell r="AO2154">
            <v>0</v>
          </cell>
          <cell r="AR2154" t="str">
            <v>桑园区</v>
          </cell>
        </row>
        <row r="2155">
          <cell r="F2155">
            <v>15019060031</v>
          </cell>
          <cell r="G2155" t="str">
            <v>15019060031</v>
          </cell>
          <cell r="H2155" t="str">
            <v>彭威</v>
          </cell>
          <cell r="I2155" t="str">
            <v>预付费东莞住宅新装或续费888元包年，带宽12M</v>
          </cell>
          <cell r="J2155">
            <v>888</v>
          </cell>
          <cell r="K2155">
            <v>888</v>
          </cell>
          <cell r="L2155" t="str">
            <v>2012-06-19</v>
          </cell>
          <cell r="M2155">
            <v>42179</v>
          </cell>
          <cell r="N2155" t="str">
            <v>2016-06-24</v>
          </cell>
          <cell r="O2155" t="str">
            <v>2015-06-23</v>
          </cell>
          <cell r="P2155" t="str">
            <v>宽带预付费</v>
          </cell>
          <cell r="Q2155" t="str">
            <v>续费</v>
          </cell>
          <cell r="R2155" t="str">
            <v>提前充值</v>
          </cell>
          <cell r="S2155" t="str">
            <v>家庭用户</v>
          </cell>
          <cell r="T2155" t="str">
            <v>FTTH</v>
          </cell>
          <cell r="U2155" t="str">
            <v>许小艳(xuxiaoy)</v>
          </cell>
          <cell r="V2155" t="str">
            <v>DL东铁办公</v>
          </cell>
          <cell r="W2155" t="str">
            <v>电商价值宽带营销</v>
          </cell>
          <cell r="X2155" t="str">
            <v>寮步区</v>
          </cell>
          <cell r="Y2155">
            <v>0</v>
          </cell>
          <cell r="Z2155">
            <v>0</v>
          </cell>
          <cell r="AA2155" t="str">
            <v>寮步区</v>
          </cell>
          <cell r="AB2155" t="str">
            <v>23</v>
          </cell>
          <cell r="AC2155">
            <v>12</v>
          </cell>
          <cell r="AD2155">
            <v>12</v>
          </cell>
          <cell r="AE2155" t="str">
            <v>是</v>
          </cell>
          <cell r="AF2155" t="str">
            <v/>
          </cell>
          <cell r="AG2155" t="str">
            <v>价值宽带</v>
          </cell>
          <cell r="AH2155" t="str">
            <v>续本月</v>
          </cell>
          <cell r="AI2155" t="str">
            <v>是</v>
          </cell>
          <cell r="AJ2155">
            <v>15019060031</v>
          </cell>
          <cell r="AO2155">
            <v>0</v>
          </cell>
          <cell r="AR2155" t="str">
            <v>简沙洲区</v>
          </cell>
        </row>
        <row r="2156">
          <cell r="F2156">
            <v>13802453658</v>
          </cell>
          <cell r="G2156" t="str">
            <v>13802453658</v>
          </cell>
          <cell r="H2156" t="str">
            <v>吴彩玉</v>
          </cell>
          <cell r="I2156" t="str">
            <v>预付费东莞住宅新装或续费1408元包2年，带宽12M</v>
          </cell>
          <cell r="J2156">
            <v>1408</v>
          </cell>
          <cell r="K2156">
            <v>1408</v>
          </cell>
          <cell r="L2156" t="str">
            <v>2014-06-17</v>
          </cell>
          <cell r="M2156">
            <v>42172</v>
          </cell>
          <cell r="N2156" t="str">
            <v>2017-06-20</v>
          </cell>
          <cell r="O2156" t="str">
            <v>2015-06-20</v>
          </cell>
          <cell r="P2156" t="str">
            <v>宽带预付费</v>
          </cell>
          <cell r="Q2156" t="str">
            <v>续费</v>
          </cell>
          <cell r="R2156" t="str">
            <v>当月充值</v>
          </cell>
          <cell r="S2156" t="str">
            <v>家庭用户</v>
          </cell>
          <cell r="T2156" t="str">
            <v>FTTH</v>
          </cell>
          <cell r="U2156" t="str">
            <v>谢如画(xierh)</v>
          </cell>
          <cell r="V2156" t="str">
            <v>ZX厚街胡政</v>
          </cell>
          <cell r="W2156" t="str">
            <v/>
          </cell>
          <cell r="X2156" t="str">
            <v>厚街区</v>
          </cell>
          <cell r="Y2156">
            <v>0</v>
          </cell>
          <cell r="Z2156">
            <v>0</v>
          </cell>
          <cell r="AA2156" t="str">
            <v>厚街区</v>
          </cell>
          <cell r="AB2156" t="str">
            <v>20</v>
          </cell>
          <cell r="AC2156">
            <v>12</v>
          </cell>
          <cell r="AD2156">
            <v>24</v>
          </cell>
          <cell r="AE2156" t="str">
            <v>是</v>
          </cell>
          <cell r="AF2156" t="str">
            <v/>
          </cell>
          <cell r="AG2156" t="str">
            <v>价值宽带</v>
          </cell>
          <cell r="AH2156" t="str">
            <v>续本月</v>
          </cell>
          <cell r="AI2156" t="str">
            <v>是</v>
          </cell>
          <cell r="AJ2156">
            <v>13802453658</v>
          </cell>
          <cell r="AO2156">
            <v>0</v>
          </cell>
          <cell r="AR2156" t="str">
            <v>简沙洲区</v>
          </cell>
        </row>
        <row r="2157">
          <cell r="F2157">
            <v>13723575444</v>
          </cell>
          <cell r="G2157" t="str">
            <v>13723575444</v>
          </cell>
          <cell r="H2157" t="str">
            <v>张建修</v>
          </cell>
          <cell r="I2157" t="str">
            <v>预付费东莞住宅新装或续费888元包年，带宽12M</v>
          </cell>
          <cell r="J2157">
            <v>888</v>
          </cell>
          <cell r="K2157">
            <v>888</v>
          </cell>
          <cell r="L2157" t="str">
            <v>2012-03-29</v>
          </cell>
          <cell r="M2157">
            <v>42175</v>
          </cell>
          <cell r="N2157" t="str">
            <v>2016-06-20</v>
          </cell>
          <cell r="O2157" t="str">
            <v>2015-06-17</v>
          </cell>
          <cell r="P2157" t="str">
            <v>宽带预付费</v>
          </cell>
          <cell r="Q2157" t="str">
            <v>续费</v>
          </cell>
          <cell r="R2157" t="str">
            <v>提前充值</v>
          </cell>
          <cell r="S2157" t="str">
            <v>家庭用户</v>
          </cell>
          <cell r="T2157" t="str">
            <v>FTTH</v>
          </cell>
          <cell r="U2157" t="str">
            <v>郑珊珊(zhengshans)</v>
          </cell>
          <cell r="V2157" t="str">
            <v>ZX高埗左小兵</v>
          </cell>
          <cell r="W2157" t="str">
            <v>电商价值宽带营销</v>
          </cell>
          <cell r="X2157" t="str">
            <v>高埗区</v>
          </cell>
          <cell r="Y2157">
            <v>0</v>
          </cell>
          <cell r="Z2157">
            <v>0</v>
          </cell>
          <cell r="AA2157" t="str">
            <v>高埗区</v>
          </cell>
          <cell r="AB2157" t="str">
            <v>17</v>
          </cell>
          <cell r="AC2157">
            <v>12</v>
          </cell>
          <cell r="AD2157">
            <v>12</v>
          </cell>
          <cell r="AE2157" t="str">
            <v>是</v>
          </cell>
          <cell r="AF2157" t="str">
            <v/>
          </cell>
          <cell r="AG2157" t="str">
            <v>价值宽带</v>
          </cell>
          <cell r="AH2157" t="str">
            <v>续本月</v>
          </cell>
          <cell r="AI2157" t="str">
            <v>是</v>
          </cell>
          <cell r="AJ2157">
            <v>13723575444</v>
          </cell>
          <cell r="AO2157">
            <v>0</v>
          </cell>
          <cell r="AR2157" t="str">
            <v>简沙洲区</v>
          </cell>
        </row>
        <row r="2158">
          <cell r="F2158">
            <v>13750252236</v>
          </cell>
          <cell r="G2158" t="str">
            <v>13750252236</v>
          </cell>
          <cell r="H2158" t="str">
            <v>刘房亮</v>
          </cell>
          <cell r="I2158" t="str">
            <v>预付费东莞住宅新装或续费100元包月，带宽4M</v>
          </cell>
          <cell r="J2158">
            <v>100</v>
          </cell>
          <cell r="K2158">
            <v>100</v>
          </cell>
          <cell r="L2158" t="str">
            <v>2014-04-12</v>
          </cell>
          <cell r="M2158">
            <v>42169</v>
          </cell>
          <cell r="N2158" t="str">
            <v>2015-07-15</v>
          </cell>
          <cell r="O2158" t="str">
            <v>2015-06-15</v>
          </cell>
          <cell r="P2158" t="str">
            <v>宽带预付费</v>
          </cell>
          <cell r="Q2158" t="str">
            <v>续费</v>
          </cell>
          <cell r="R2158" t="str">
            <v>当月充值</v>
          </cell>
          <cell r="S2158" t="str">
            <v>家庭用户</v>
          </cell>
          <cell r="T2158" t="str">
            <v>FTTH</v>
          </cell>
          <cell r="U2158" t="str">
            <v>谢如画(xierh)</v>
          </cell>
          <cell r="V2158" t="str">
            <v>ZX厚街罗灿平</v>
          </cell>
          <cell r="W2158" t="str">
            <v/>
          </cell>
          <cell r="X2158" t="str">
            <v>厚街区</v>
          </cell>
          <cell r="Y2158">
            <v>0</v>
          </cell>
          <cell r="Z2158">
            <v>0</v>
          </cell>
          <cell r="AA2158" t="str">
            <v>厚街区</v>
          </cell>
          <cell r="AB2158" t="str">
            <v>15</v>
          </cell>
          <cell r="AC2158">
            <v>4</v>
          </cell>
          <cell r="AD2158">
            <v>1</v>
          </cell>
          <cell r="AE2158" t="str">
            <v>是</v>
          </cell>
          <cell r="AF2158" t="str">
            <v/>
          </cell>
          <cell r="AG2158" t="str">
            <v>否</v>
          </cell>
          <cell r="AH2158" t="str">
            <v>续本月</v>
          </cell>
          <cell r="AI2158" t="str">
            <v>是</v>
          </cell>
          <cell r="AJ2158">
            <v>13750252236</v>
          </cell>
          <cell r="AO2158">
            <v>0</v>
          </cell>
          <cell r="AR2158" t="str">
            <v>简沙洲区</v>
          </cell>
        </row>
        <row r="2159">
          <cell r="F2159" t="str">
            <v>dgdc90060501</v>
          </cell>
          <cell r="G2159" t="str">
            <v>dgdc90060501</v>
          </cell>
          <cell r="H2159" t="str">
            <v>裴书林</v>
          </cell>
          <cell r="I2159" t="str">
            <v>预付费东莞住宅新装或续费1408元包2年，带宽12M</v>
          </cell>
          <cell r="J2159">
            <v>1408</v>
          </cell>
          <cell r="K2159">
            <v>1408</v>
          </cell>
          <cell r="L2159" t="str">
            <v>2011-06-08</v>
          </cell>
          <cell r="M2159">
            <v>42170</v>
          </cell>
          <cell r="N2159" t="str">
            <v>2017-06-15</v>
          </cell>
          <cell r="O2159" t="str">
            <v>2015-06-15</v>
          </cell>
          <cell r="P2159" t="str">
            <v>宽带预付费</v>
          </cell>
          <cell r="Q2159" t="str">
            <v>续费</v>
          </cell>
          <cell r="R2159" t="str">
            <v>当月充值</v>
          </cell>
          <cell r="S2159" t="str">
            <v>家庭用户</v>
          </cell>
          <cell r="T2159" t="str">
            <v>FTTH</v>
          </cell>
          <cell r="U2159" t="str">
            <v>谢如画(xierh)</v>
          </cell>
          <cell r="V2159" t="str">
            <v>DSBR厚街胡政</v>
          </cell>
          <cell r="W2159" t="str">
            <v>电商价值宽带营销</v>
          </cell>
          <cell r="X2159" t="str">
            <v>厚街区</v>
          </cell>
          <cell r="Y2159">
            <v>0</v>
          </cell>
          <cell r="Z2159">
            <v>0</v>
          </cell>
          <cell r="AA2159" t="str">
            <v>厚街区</v>
          </cell>
          <cell r="AB2159" t="str">
            <v>15</v>
          </cell>
          <cell r="AC2159">
            <v>12</v>
          </cell>
          <cell r="AD2159">
            <v>24</v>
          </cell>
          <cell r="AE2159" t="str">
            <v>是</v>
          </cell>
          <cell r="AF2159" t="str">
            <v/>
          </cell>
          <cell r="AG2159" t="str">
            <v>价值宽带</v>
          </cell>
          <cell r="AH2159" t="str">
            <v>续本月</v>
          </cell>
          <cell r="AI2159" t="str">
            <v>是</v>
          </cell>
          <cell r="AJ2159" t="str">
            <v>dgdc90060501</v>
          </cell>
          <cell r="AO2159">
            <v>0</v>
          </cell>
          <cell r="AR2159" t="str">
            <v>简沙洲区</v>
          </cell>
        </row>
        <row r="2160">
          <cell r="F2160">
            <v>15218357750</v>
          </cell>
          <cell r="G2160" t="str">
            <v>15218357750</v>
          </cell>
          <cell r="H2160" t="str">
            <v>朱桂平</v>
          </cell>
          <cell r="I2160" t="str">
            <v>预付费东莞住宅新装或续费1088元包年，带宽10M</v>
          </cell>
          <cell r="J2160">
            <v>1088</v>
          </cell>
          <cell r="K2160">
            <v>1088</v>
          </cell>
          <cell r="L2160" t="str">
            <v>2013-06-19</v>
          </cell>
          <cell r="M2160">
            <v>42174</v>
          </cell>
          <cell r="N2160" t="str">
            <v>2016-06-19</v>
          </cell>
          <cell r="O2160" t="str">
            <v>2015-06-19</v>
          </cell>
          <cell r="P2160" t="str">
            <v>宽带预付费</v>
          </cell>
          <cell r="Q2160" t="str">
            <v>续费</v>
          </cell>
          <cell r="R2160" t="str">
            <v>提前充值</v>
          </cell>
          <cell r="S2160" t="str">
            <v>家庭用户</v>
          </cell>
          <cell r="T2160" t="str">
            <v>FTTH</v>
          </cell>
          <cell r="U2160" t="str">
            <v>郑珊珊(zhengshans)</v>
          </cell>
          <cell r="V2160" t="str">
            <v>ZY高埗营业厅</v>
          </cell>
          <cell r="W2160" t="str">
            <v>非</v>
          </cell>
          <cell r="X2160" t="str">
            <v>高埗区</v>
          </cell>
          <cell r="Y2160">
            <v>0</v>
          </cell>
          <cell r="Z2160">
            <v>0</v>
          </cell>
          <cell r="AA2160" t="str">
            <v>高埗区</v>
          </cell>
          <cell r="AB2160" t="str">
            <v>19</v>
          </cell>
          <cell r="AC2160">
            <v>10</v>
          </cell>
          <cell r="AD2160">
            <v>12</v>
          </cell>
          <cell r="AE2160" t="str">
            <v>是</v>
          </cell>
          <cell r="AF2160" t="str">
            <v/>
          </cell>
          <cell r="AG2160" t="str">
            <v>价值宽带</v>
          </cell>
          <cell r="AH2160" t="str">
            <v>续本月</v>
          </cell>
          <cell r="AI2160" t="str">
            <v>是</v>
          </cell>
          <cell r="AJ2160">
            <v>15218357750</v>
          </cell>
          <cell r="AO2160">
            <v>0</v>
          </cell>
          <cell r="AR2160" t="str">
            <v>智通区</v>
          </cell>
        </row>
        <row r="2161">
          <cell r="F2161">
            <v>13602379428</v>
          </cell>
          <cell r="G2161" t="str">
            <v>13602379428</v>
          </cell>
          <cell r="H2161" t="str">
            <v>莫晃棋</v>
          </cell>
          <cell r="I2161" t="str">
            <v>预付费东莞住宅新装或续费888元包年，带宽12M</v>
          </cell>
          <cell r="J2161">
            <v>888</v>
          </cell>
          <cell r="K2161">
            <v>888</v>
          </cell>
          <cell r="L2161" t="str">
            <v>2014-07-31</v>
          </cell>
          <cell r="M2161">
            <v>42216</v>
          </cell>
          <cell r="N2161" t="str">
            <v>2016-07-31</v>
          </cell>
          <cell r="O2161" t="str">
            <v>2015-06-17</v>
          </cell>
          <cell r="P2161" t="str">
            <v>宽带预付费</v>
          </cell>
          <cell r="Q2161" t="str">
            <v>续费</v>
          </cell>
          <cell r="R2161" t="str">
            <v>提前充值</v>
          </cell>
          <cell r="S2161" t="str">
            <v>家庭用户</v>
          </cell>
          <cell r="T2161" t="str">
            <v>FTTH</v>
          </cell>
          <cell r="U2161" t="str">
            <v>郑珊珊(zhengshans)</v>
          </cell>
          <cell r="V2161" t="str">
            <v>DSBR高埗杨维邦</v>
          </cell>
          <cell r="W2161" t="str">
            <v>电商价值宽带营销</v>
          </cell>
          <cell r="X2161" t="str">
            <v>高埗区</v>
          </cell>
          <cell r="Y2161">
            <v>0</v>
          </cell>
          <cell r="Z2161">
            <v>0</v>
          </cell>
          <cell r="AA2161" t="str">
            <v>高埗区</v>
          </cell>
          <cell r="AB2161" t="str">
            <v>17</v>
          </cell>
          <cell r="AC2161">
            <v>12</v>
          </cell>
          <cell r="AD2161">
            <v>12</v>
          </cell>
          <cell r="AE2161" t="str">
            <v>是</v>
          </cell>
          <cell r="AF2161" t="str">
            <v/>
          </cell>
          <cell r="AG2161" t="str">
            <v>价值宽带</v>
          </cell>
          <cell r="AH2161" t="str">
            <v>续后期</v>
          </cell>
          <cell r="AI2161" t="str">
            <v>否</v>
          </cell>
          <cell r="AO2161">
            <v>0</v>
          </cell>
          <cell r="AR2161" t="str">
            <v>智通区</v>
          </cell>
        </row>
        <row r="2162">
          <cell r="F2162">
            <v>13713422546</v>
          </cell>
          <cell r="G2162" t="str">
            <v>13713422546</v>
          </cell>
          <cell r="H2162" t="str">
            <v>吴广</v>
          </cell>
          <cell r="I2162" t="str">
            <v>预付费东莞住宅新装或续费680元包年，带宽4M</v>
          </cell>
          <cell r="J2162">
            <v>680</v>
          </cell>
          <cell r="K2162">
            <v>680</v>
          </cell>
          <cell r="L2162" t="str">
            <v>2012-07-03</v>
          </cell>
          <cell r="M2162">
            <v>42188</v>
          </cell>
          <cell r="N2162" t="str">
            <v>2016-07-03</v>
          </cell>
          <cell r="O2162" t="str">
            <v>2015-06-25</v>
          </cell>
          <cell r="P2162" t="str">
            <v>宽带预付费</v>
          </cell>
          <cell r="Q2162" t="str">
            <v>续费</v>
          </cell>
          <cell r="R2162" t="str">
            <v>提前充值</v>
          </cell>
          <cell r="S2162" t="str">
            <v>家庭用户</v>
          </cell>
          <cell r="T2162" t="str">
            <v>(传统)XDSL</v>
          </cell>
          <cell r="U2162" t="str">
            <v>杜秋月(duqiuy)</v>
          </cell>
          <cell r="V2162" t="str">
            <v>ZX莞城徐元球</v>
          </cell>
          <cell r="W2162" t="str">
            <v/>
          </cell>
          <cell r="X2162" t="str">
            <v>莞城区</v>
          </cell>
          <cell r="Y2162">
            <v>0</v>
          </cell>
          <cell r="Z2162">
            <v>0</v>
          </cell>
          <cell r="AA2162" t="str">
            <v>莞城区</v>
          </cell>
          <cell r="AB2162" t="str">
            <v>25</v>
          </cell>
          <cell r="AC2162">
            <v>4</v>
          </cell>
          <cell r="AD2162">
            <v>12</v>
          </cell>
          <cell r="AE2162" t="str">
            <v>否</v>
          </cell>
          <cell r="AF2162" t="str">
            <v/>
          </cell>
          <cell r="AG2162" t="str">
            <v>否</v>
          </cell>
          <cell r="AH2162" t="str">
            <v>续后期</v>
          </cell>
          <cell r="AI2162" t="str">
            <v>否</v>
          </cell>
          <cell r="AO2162">
            <v>0</v>
          </cell>
          <cell r="AR2162" t="str">
            <v>石美区</v>
          </cell>
        </row>
        <row r="2163">
          <cell r="F2163">
            <v>13717342077</v>
          </cell>
          <cell r="G2163" t="str">
            <v>13717342077</v>
          </cell>
          <cell r="H2163" t="str">
            <v>刘亮平</v>
          </cell>
          <cell r="I2163" t="str">
            <v>预付费东莞住宅新装或续费680元包年，带宽4M</v>
          </cell>
          <cell r="J2163">
            <v>680</v>
          </cell>
          <cell r="K2163">
            <v>680</v>
          </cell>
          <cell r="L2163" t="str">
            <v>2014-06-20</v>
          </cell>
          <cell r="M2163">
            <v>42175</v>
          </cell>
          <cell r="N2163" t="str">
            <v>2016-06-25</v>
          </cell>
          <cell r="O2163" t="str">
            <v>2015-06-25</v>
          </cell>
          <cell r="P2163" t="str">
            <v>宽带预付费</v>
          </cell>
          <cell r="Q2163" t="str">
            <v>续费</v>
          </cell>
          <cell r="R2163" t="str">
            <v>往月充值</v>
          </cell>
          <cell r="S2163" t="str">
            <v>家庭用户</v>
          </cell>
          <cell r="T2163" t="str">
            <v>(传统)XDSL</v>
          </cell>
          <cell r="U2163" t="str">
            <v>杜秋月(duqiuy)</v>
          </cell>
          <cell r="V2163" t="str">
            <v>ZX莞城黎广法</v>
          </cell>
          <cell r="W2163" t="str">
            <v/>
          </cell>
          <cell r="X2163" t="str">
            <v>莞城区</v>
          </cell>
          <cell r="Y2163">
            <v>0</v>
          </cell>
          <cell r="Z2163">
            <v>0</v>
          </cell>
          <cell r="AA2163" t="str">
            <v>莞城区</v>
          </cell>
          <cell r="AB2163" t="str">
            <v>25</v>
          </cell>
          <cell r="AC2163">
            <v>4</v>
          </cell>
          <cell r="AD2163">
            <v>12</v>
          </cell>
          <cell r="AE2163" t="str">
            <v>否</v>
          </cell>
          <cell r="AF2163" t="str">
            <v/>
          </cell>
          <cell r="AG2163" t="str">
            <v>否</v>
          </cell>
          <cell r="AH2163" t="str">
            <v>续本月</v>
          </cell>
          <cell r="AI2163" t="str">
            <v>否</v>
          </cell>
          <cell r="AO2163">
            <v>0</v>
          </cell>
          <cell r="AR2163" t="str">
            <v>富民区</v>
          </cell>
        </row>
        <row r="2164">
          <cell r="F2164">
            <v>13412349950</v>
          </cell>
          <cell r="G2164" t="str">
            <v>13412349950</v>
          </cell>
          <cell r="H2164" t="str">
            <v>东莞市盛伟电脑科技有限公司</v>
          </cell>
          <cell r="I2164" t="str">
            <v>预付费东莞住宅新装或续费1408元包2年，带宽12M</v>
          </cell>
          <cell r="J2164">
            <v>1408</v>
          </cell>
          <cell r="K2164">
            <v>1408</v>
          </cell>
          <cell r="L2164" t="str">
            <v>2009-12-30</v>
          </cell>
          <cell r="M2164">
            <v>42217</v>
          </cell>
          <cell r="N2164" t="str">
            <v>2017-08-01</v>
          </cell>
          <cell r="O2164" t="str">
            <v>2015-06-25</v>
          </cell>
          <cell r="P2164" t="str">
            <v>宽带预付费</v>
          </cell>
          <cell r="Q2164" t="str">
            <v>续费</v>
          </cell>
          <cell r="R2164" t="str">
            <v>提前充值</v>
          </cell>
          <cell r="S2164" t="str">
            <v>家庭用户</v>
          </cell>
          <cell r="T2164" t="str">
            <v>FTTH</v>
          </cell>
          <cell r="U2164" t="str">
            <v>杜秋月(duqiuy)</v>
          </cell>
          <cell r="V2164" t="str">
            <v>ZX莞城徐元球</v>
          </cell>
          <cell r="W2164" t="str">
            <v>电商价值宽带营销</v>
          </cell>
          <cell r="X2164" t="str">
            <v>莞城区</v>
          </cell>
          <cell r="Y2164">
            <v>0</v>
          </cell>
          <cell r="Z2164">
            <v>0</v>
          </cell>
          <cell r="AA2164" t="str">
            <v>莞城区</v>
          </cell>
          <cell r="AB2164" t="str">
            <v>25</v>
          </cell>
          <cell r="AC2164">
            <v>12</v>
          </cell>
          <cell r="AD2164">
            <v>24</v>
          </cell>
          <cell r="AE2164" t="str">
            <v>是</v>
          </cell>
          <cell r="AF2164" t="str">
            <v/>
          </cell>
          <cell r="AG2164" t="str">
            <v>价值宽带</v>
          </cell>
          <cell r="AH2164" t="str">
            <v>续后期</v>
          </cell>
          <cell r="AI2164" t="str">
            <v>否</v>
          </cell>
          <cell r="AO2164">
            <v>0</v>
          </cell>
          <cell r="AR2164" t="str">
            <v>牛鼓区</v>
          </cell>
        </row>
        <row r="2165">
          <cell r="F2165">
            <v>13922522158</v>
          </cell>
          <cell r="G2165" t="str">
            <v>13922522158</v>
          </cell>
          <cell r="H2165" t="str">
            <v>陈玉清</v>
          </cell>
          <cell r="I2165" t="str">
            <v>预付费东莞住宅新装或续费1408元包2年，带宽12M</v>
          </cell>
          <cell r="J2165">
            <v>1408</v>
          </cell>
          <cell r="K2165">
            <v>1408</v>
          </cell>
          <cell r="L2165" t="str">
            <v>2009-09-11</v>
          </cell>
          <cell r="M2165">
            <v>42166</v>
          </cell>
          <cell r="N2165" t="str">
            <v>2017-06-24</v>
          </cell>
          <cell r="O2165" t="str">
            <v>2015-06-24</v>
          </cell>
          <cell r="P2165" t="str">
            <v>宽带预付费</v>
          </cell>
          <cell r="Q2165" t="str">
            <v>续费</v>
          </cell>
          <cell r="R2165" t="str">
            <v>往月充值</v>
          </cell>
          <cell r="S2165" t="str">
            <v>家庭用户</v>
          </cell>
          <cell r="T2165" t="str">
            <v>FTTH</v>
          </cell>
          <cell r="U2165" t="str">
            <v>杜秋月(duqiuy)</v>
          </cell>
          <cell r="V2165" t="str">
            <v>ZX莞城徐元球</v>
          </cell>
          <cell r="W2165" t="str">
            <v/>
          </cell>
          <cell r="X2165" t="str">
            <v>莞城区</v>
          </cell>
          <cell r="Y2165">
            <v>0</v>
          </cell>
          <cell r="Z2165">
            <v>0</v>
          </cell>
          <cell r="AA2165" t="str">
            <v>莞城区</v>
          </cell>
          <cell r="AB2165" t="str">
            <v>24</v>
          </cell>
          <cell r="AC2165">
            <v>12</v>
          </cell>
          <cell r="AD2165">
            <v>24</v>
          </cell>
          <cell r="AE2165" t="str">
            <v>是</v>
          </cell>
          <cell r="AF2165" t="str">
            <v/>
          </cell>
          <cell r="AG2165" t="str">
            <v>价值宽带</v>
          </cell>
          <cell r="AH2165" t="str">
            <v>续本月</v>
          </cell>
          <cell r="AI2165" t="str">
            <v>是</v>
          </cell>
          <cell r="AJ2165">
            <v>13922522158</v>
          </cell>
          <cell r="AO2165">
            <v>0</v>
          </cell>
          <cell r="AR2165" t="str">
            <v>牛鼓区</v>
          </cell>
        </row>
        <row r="2166">
          <cell r="F2166">
            <v>15017046879</v>
          </cell>
          <cell r="G2166" t="str">
            <v>15017046879</v>
          </cell>
          <cell r="H2166" t="str">
            <v>李娜</v>
          </cell>
          <cell r="I2166" t="str">
            <v>预付费东莞住宅新装或续费888元包年，带宽12M</v>
          </cell>
          <cell r="J2166">
            <v>888</v>
          </cell>
          <cell r="K2166">
            <v>888</v>
          </cell>
          <cell r="L2166" t="str">
            <v>2012-06-22</v>
          </cell>
          <cell r="M2166">
            <v>42177</v>
          </cell>
          <cell r="N2166" t="str">
            <v>2016-06-25</v>
          </cell>
          <cell r="O2166" t="str">
            <v>2015-06-25</v>
          </cell>
          <cell r="P2166" t="str">
            <v>宽带预付费</v>
          </cell>
          <cell r="Q2166" t="str">
            <v>续费</v>
          </cell>
          <cell r="R2166" t="str">
            <v>往月充值</v>
          </cell>
          <cell r="S2166" t="str">
            <v>家庭用户</v>
          </cell>
          <cell r="T2166" t="str">
            <v>FTTH</v>
          </cell>
          <cell r="U2166" t="str">
            <v>东莞电商天猫充值(scb_tm)</v>
          </cell>
          <cell r="V2166" t="str">
            <v>DSBR高埗欧仁</v>
          </cell>
          <cell r="W2166" t="str">
            <v>天猫秒杀特价</v>
          </cell>
          <cell r="X2166" t="str">
            <v>高埗区</v>
          </cell>
          <cell r="Y2166">
            <v>0</v>
          </cell>
          <cell r="Z2166">
            <v>0</v>
          </cell>
          <cell r="AA2166" t="str">
            <v>高埗区</v>
          </cell>
          <cell r="AB2166" t="str">
            <v>25</v>
          </cell>
          <cell r="AC2166">
            <v>12</v>
          </cell>
          <cell r="AD2166">
            <v>12</v>
          </cell>
          <cell r="AE2166" t="str">
            <v>是</v>
          </cell>
          <cell r="AF2166" t="str">
            <v/>
          </cell>
          <cell r="AG2166" t="str">
            <v>价值宽带</v>
          </cell>
          <cell r="AH2166" t="str">
            <v>续本月</v>
          </cell>
          <cell r="AI2166" t="str">
            <v>是</v>
          </cell>
          <cell r="AJ2166">
            <v>15017046879</v>
          </cell>
          <cell r="AO2166">
            <v>0</v>
          </cell>
          <cell r="AR2166" t="str">
            <v>恒丰区</v>
          </cell>
        </row>
        <row r="2167">
          <cell r="F2167">
            <v>13728481555</v>
          </cell>
          <cell r="G2167" t="str">
            <v>13728481555</v>
          </cell>
          <cell r="H2167" t="str">
            <v>钱六娟</v>
          </cell>
          <cell r="I2167" t="str">
            <v>预付费东莞住宅新装或续费680元包年，带宽4M</v>
          </cell>
          <cell r="J2167">
            <v>680</v>
          </cell>
          <cell r="K2167">
            <v>680</v>
          </cell>
          <cell r="L2167" t="str">
            <v>2012-07-30</v>
          </cell>
          <cell r="M2167">
            <v>42215</v>
          </cell>
          <cell r="N2167" t="str">
            <v>2016-07-30</v>
          </cell>
          <cell r="O2167" t="str">
            <v>2015-06-25</v>
          </cell>
          <cell r="P2167" t="str">
            <v>宽带预付费</v>
          </cell>
          <cell r="Q2167" t="str">
            <v>续费</v>
          </cell>
          <cell r="R2167" t="str">
            <v>提前充值</v>
          </cell>
          <cell r="S2167" t="str">
            <v>家庭用户</v>
          </cell>
          <cell r="T2167" t="str">
            <v>(传统)XDSL</v>
          </cell>
          <cell r="U2167" t="str">
            <v>阮珠妹(ruanzm)</v>
          </cell>
          <cell r="V2167" t="str">
            <v>DSBR东城莫灵快</v>
          </cell>
          <cell r="W2167" t="str">
            <v/>
          </cell>
          <cell r="X2167" t="str">
            <v>东城区</v>
          </cell>
          <cell r="Y2167">
            <v>0</v>
          </cell>
          <cell r="Z2167">
            <v>0</v>
          </cell>
          <cell r="AA2167" t="str">
            <v>东城区</v>
          </cell>
          <cell r="AB2167" t="str">
            <v>25</v>
          </cell>
          <cell r="AC2167">
            <v>4</v>
          </cell>
          <cell r="AD2167">
            <v>12</v>
          </cell>
          <cell r="AE2167" t="str">
            <v>否</v>
          </cell>
          <cell r="AF2167" t="str">
            <v/>
          </cell>
          <cell r="AG2167" t="str">
            <v>否</v>
          </cell>
          <cell r="AH2167" t="str">
            <v>续后期</v>
          </cell>
          <cell r="AI2167" t="str">
            <v>否</v>
          </cell>
          <cell r="AO2167">
            <v>0</v>
          </cell>
          <cell r="AR2167" t="str">
            <v>恒丰区</v>
          </cell>
        </row>
        <row r="2168">
          <cell r="F2168">
            <v>13929205975</v>
          </cell>
          <cell r="G2168" t="str">
            <v>13929205975</v>
          </cell>
          <cell r="H2168" t="str">
            <v>赵云</v>
          </cell>
          <cell r="I2168" t="str">
            <v>预付费东莞住宅新装或续费888元包年，带宽12M</v>
          </cell>
          <cell r="J2168">
            <v>888</v>
          </cell>
          <cell r="K2168">
            <v>888</v>
          </cell>
          <cell r="L2168" t="str">
            <v>2013-06-25</v>
          </cell>
          <cell r="M2168">
            <v>42180</v>
          </cell>
          <cell r="N2168" t="str">
            <v>2016-06-25</v>
          </cell>
          <cell r="O2168" t="str">
            <v>2015-06-24</v>
          </cell>
          <cell r="P2168" t="str">
            <v>宽带预付费</v>
          </cell>
          <cell r="Q2168" t="str">
            <v>续费</v>
          </cell>
          <cell r="R2168" t="str">
            <v>提前充值</v>
          </cell>
          <cell r="S2168" t="str">
            <v>家庭用户</v>
          </cell>
          <cell r="T2168" t="str">
            <v>FTTH</v>
          </cell>
          <cell r="U2168" t="str">
            <v>阮珠妹(ruanzm)</v>
          </cell>
          <cell r="V2168" t="str">
            <v>ZX东城伍宜勇</v>
          </cell>
          <cell r="W2168" t="str">
            <v>电商价值宽带营销</v>
          </cell>
          <cell r="X2168" t="str">
            <v>东城区</v>
          </cell>
          <cell r="Y2168">
            <v>0</v>
          </cell>
          <cell r="Z2168">
            <v>0</v>
          </cell>
          <cell r="AA2168" t="str">
            <v>东城区</v>
          </cell>
          <cell r="AB2168" t="str">
            <v>24</v>
          </cell>
          <cell r="AC2168">
            <v>12</v>
          </cell>
          <cell r="AD2168">
            <v>12</v>
          </cell>
          <cell r="AE2168" t="str">
            <v>是</v>
          </cell>
          <cell r="AF2168" t="str">
            <v/>
          </cell>
          <cell r="AG2168" t="str">
            <v>价值宽带</v>
          </cell>
          <cell r="AH2168" t="str">
            <v>续本月</v>
          </cell>
          <cell r="AI2168" t="str">
            <v>是</v>
          </cell>
          <cell r="AJ2168">
            <v>13929205975</v>
          </cell>
          <cell r="AO2168">
            <v>0</v>
          </cell>
          <cell r="AR2168" t="str">
            <v>光润区</v>
          </cell>
        </row>
        <row r="2169">
          <cell r="F2169">
            <v>13537070314</v>
          </cell>
          <cell r="G2169" t="str">
            <v>13537070314</v>
          </cell>
          <cell r="H2169" t="str">
            <v>范丹凤</v>
          </cell>
          <cell r="I2169" t="str">
            <v>预付费东莞住宅新装或续费400元包半年，带宽4M</v>
          </cell>
          <cell r="J2169">
            <v>400</v>
          </cell>
          <cell r="K2169">
            <v>400</v>
          </cell>
          <cell r="L2169" t="str">
            <v>2013-06-28</v>
          </cell>
          <cell r="M2169">
            <v>42183</v>
          </cell>
          <cell r="N2169" t="str">
            <v>2015-12-28</v>
          </cell>
          <cell r="O2169" t="str">
            <v>2015-06-24</v>
          </cell>
          <cell r="P2169" t="str">
            <v>宽带预付费</v>
          </cell>
          <cell r="Q2169" t="str">
            <v>续费</v>
          </cell>
          <cell r="R2169" t="str">
            <v>提前充值</v>
          </cell>
          <cell r="S2169" t="str">
            <v>家庭用户</v>
          </cell>
          <cell r="T2169" t="str">
            <v>(传统)XDSL</v>
          </cell>
          <cell r="U2169" t="str">
            <v>文颜(weny)</v>
          </cell>
          <cell r="V2169" t="str">
            <v>ZX南城黎广俊</v>
          </cell>
          <cell r="W2169" t="str">
            <v/>
          </cell>
          <cell r="X2169" t="str">
            <v>南城区</v>
          </cell>
          <cell r="Y2169">
            <v>0</v>
          </cell>
          <cell r="Z2169">
            <v>0</v>
          </cell>
          <cell r="AA2169" t="str">
            <v>南城区</v>
          </cell>
          <cell r="AB2169" t="str">
            <v>24</v>
          </cell>
          <cell r="AC2169">
            <v>4</v>
          </cell>
          <cell r="AD2169">
            <v>6</v>
          </cell>
          <cell r="AE2169" t="str">
            <v>否</v>
          </cell>
          <cell r="AF2169" t="str">
            <v/>
          </cell>
          <cell r="AG2169" t="str">
            <v>否</v>
          </cell>
          <cell r="AH2169" t="str">
            <v>续本月</v>
          </cell>
          <cell r="AI2169" t="str">
            <v>否</v>
          </cell>
          <cell r="AO2169">
            <v>0</v>
          </cell>
          <cell r="AR2169" t="str">
            <v>西联区</v>
          </cell>
        </row>
        <row r="2170">
          <cell r="F2170">
            <v>13612729186</v>
          </cell>
          <cell r="G2170" t="str">
            <v>13612729186</v>
          </cell>
          <cell r="H2170" t="str">
            <v>唐豹</v>
          </cell>
          <cell r="I2170" t="str">
            <v>预付费东莞住宅新装或续费888元包年，带宽12M</v>
          </cell>
          <cell r="J2170">
            <v>888</v>
          </cell>
          <cell r="K2170">
            <v>888</v>
          </cell>
          <cell r="L2170" t="str">
            <v>2014-06-12</v>
          </cell>
          <cell r="M2170">
            <v>42167</v>
          </cell>
          <cell r="N2170" t="str">
            <v>2016-06-24</v>
          </cell>
          <cell r="O2170" t="str">
            <v>2015-06-24</v>
          </cell>
          <cell r="P2170" t="str">
            <v>宽带预付费</v>
          </cell>
          <cell r="Q2170" t="str">
            <v>续费</v>
          </cell>
          <cell r="R2170" t="str">
            <v>往月充值</v>
          </cell>
          <cell r="S2170" t="str">
            <v>家庭用户</v>
          </cell>
          <cell r="T2170" t="str">
            <v>FTTH</v>
          </cell>
          <cell r="U2170" t="str">
            <v>郑珊珊(zhengshans)</v>
          </cell>
          <cell r="V2170" t="str">
            <v>ZY高埗营业厅</v>
          </cell>
          <cell r="W2170" t="str">
            <v>非</v>
          </cell>
          <cell r="X2170" t="str">
            <v>高埗区</v>
          </cell>
          <cell r="Y2170">
            <v>0</v>
          </cell>
          <cell r="Z2170">
            <v>0</v>
          </cell>
          <cell r="AA2170" t="str">
            <v>高埗区</v>
          </cell>
          <cell r="AB2170" t="str">
            <v>24</v>
          </cell>
          <cell r="AC2170">
            <v>12</v>
          </cell>
          <cell r="AD2170">
            <v>12</v>
          </cell>
          <cell r="AE2170" t="str">
            <v>是</v>
          </cell>
          <cell r="AF2170" t="str">
            <v/>
          </cell>
          <cell r="AG2170" t="str">
            <v>价值宽带</v>
          </cell>
          <cell r="AH2170" t="str">
            <v>续本月</v>
          </cell>
          <cell r="AI2170" t="str">
            <v>是</v>
          </cell>
          <cell r="AJ2170">
            <v>13612729186</v>
          </cell>
          <cell r="AO2170">
            <v>0</v>
          </cell>
          <cell r="AR2170" t="str">
            <v>西联区</v>
          </cell>
        </row>
        <row r="2171">
          <cell r="F2171">
            <v>13637131158</v>
          </cell>
          <cell r="G2171" t="str">
            <v>13637131158</v>
          </cell>
          <cell r="H2171" t="str">
            <v>周治作</v>
          </cell>
          <cell r="I2171" t="str">
            <v>预付费东莞住宅新装或续费1398元包年，带宽20M</v>
          </cell>
          <cell r="J2171">
            <v>1398</v>
          </cell>
          <cell r="K2171">
            <v>1398</v>
          </cell>
          <cell r="L2171" t="str">
            <v>2013-06-28</v>
          </cell>
          <cell r="M2171">
            <v>42183</v>
          </cell>
          <cell r="N2171" t="str">
            <v>2016-06-28</v>
          </cell>
          <cell r="O2171" t="str">
            <v>2015-06-25</v>
          </cell>
          <cell r="P2171" t="str">
            <v>宽带预付费</v>
          </cell>
          <cell r="Q2171" t="str">
            <v>续费</v>
          </cell>
          <cell r="R2171" t="str">
            <v>提前充值</v>
          </cell>
          <cell r="S2171" t="str">
            <v>家庭用户</v>
          </cell>
          <cell r="T2171" t="str">
            <v>FTTH</v>
          </cell>
          <cell r="U2171" t="str">
            <v>郑珊珊(zhengshans)</v>
          </cell>
          <cell r="V2171" t="str">
            <v>ZX高埗左小兵</v>
          </cell>
          <cell r="W2171" t="str">
            <v/>
          </cell>
          <cell r="X2171" t="str">
            <v>高埗区</v>
          </cell>
          <cell r="Y2171">
            <v>0</v>
          </cell>
          <cell r="Z2171">
            <v>0</v>
          </cell>
          <cell r="AA2171" t="str">
            <v>高埗区</v>
          </cell>
          <cell r="AB2171" t="str">
            <v>25</v>
          </cell>
          <cell r="AC2171">
            <v>20</v>
          </cell>
          <cell r="AD2171">
            <v>12</v>
          </cell>
          <cell r="AE2171" t="str">
            <v>是</v>
          </cell>
          <cell r="AF2171" t="str">
            <v/>
          </cell>
          <cell r="AG2171" t="str">
            <v>价值宽带</v>
          </cell>
          <cell r="AH2171" t="str">
            <v>续本月</v>
          </cell>
          <cell r="AI2171" t="str">
            <v>是</v>
          </cell>
          <cell r="AJ2171">
            <v>13637131158</v>
          </cell>
          <cell r="AO2171">
            <v>0</v>
          </cell>
          <cell r="AR2171" t="str">
            <v>西联区</v>
          </cell>
        </row>
        <row r="2172">
          <cell r="F2172">
            <v>13925863396</v>
          </cell>
          <cell r="G2172" t="str">
            <v>13925863396</v>
          </cell>
          <cell r="H2172" t="str">
            <v>东莞市东城欧皇门窗制品厂</v>
          </cell>
          <cell r="I2172" t="str">
            <v>预付费东莞住宅新装或续费1088元包年，带宽10M</v>
          </cell>
          <cell r="J2172">
            <v>1088</v>
          </cell>
          <cell r="K2172">
            <v>1088</v>
          </cell>
          <cell r="L2172" t="str">
            <v>2014-06-26</v>
          </cell>
          <cell r="M2172">
            <v>42181</v>
          </cell>
          <cell r="N2172" t="str">
            <v>2016-06-26</v>
          </cell>
          <cell r="O2172" t="str">
            <v>2015-06-25</v>
          </cell>
          <cell r="P2172" t="str">
            <v>宽带预付费</v>
          </cell>
          <cell r="Q2172" t="str">
            <v>续费</v>
          </cell>
          <cell r="R2172" t="str">
            <v>提前充值</v>
          </cell>
          <cell r="S2172" t="str">
            <v>家庭用户</v>
          </cell>
          <cell r="T2172" t="str">
            <v>(传统)XDSL</v>
          </cell>
          <cell r="U2172" t="str">
            <v>郑珊珊(zhengshans)</v>
          </cell>
          <cell r="V2172" t="str">
            <v>ZY高埗营业厅</v>
          </cell>
          <cell r="W2172" t="str">
            <v/>
          </cell>
          <cell r="X2172" t="str">
            <v>高埗区</v>
          </cell>
          <cell r="Y2172">
            <v>0</v>
          </cell>
          <cell r="Z2172">
            <v>0</v>
          </cell>
          <cell r="AA2172" t="str">
            <v>高埗区</v>
          </cell>
          <cell r="AB2172" t="str">
            <v>25</v>
          </cell>
          <cell r="AC2172">
            <v>10</v>
          </cell>
          <cell r="AD2172">
            <v>12</v>
          </cell>
          <cell r="AE2172" t="str">
            <v>否</v>
          </cell>
          <cell r="AF2172" t="str">
            <v/>
          </cell>
          <cell r="AG2172" t="str">
            <v>价值宽带</v>
          </cell>
          <cell r="AH2172" t="str">
            <v>续本月</v>
          </cell>
          <cell r="AI2172" t="str">
            <v>否</v>
          </cell>
          <cell r="AO2172">
            <v>0</v>
          </cell>
          <cell r="AR2172" t="str">
            <v>冼沙区</v>
          </cell>
        </row>
        <row r="2173">
          <cell r="F2173">
            <v>13416688832</v>
          </cell>
          <cell r="G2173" t="str">
            <v>13416688832</v>
          </cell>
          <cell r="H2173" t="str">
            <v>钟宏超</v>
          </cell>
          <cell r="I2173" t="str">
            <v>预付费东莞住宅新装或续费888元包年，带宽12M</v>
          </cell>
          <cell r="J2173">
            <v>888</v>
          </cell>
          <cell r="K2173">
            <v>888</v>
          </cell>
          <cell r="L2173" t="str">
            <v>2014-06-29</v>
          </cell>
          <cell r="M2173">
            <v>42184</v>
          </cell>
          <cell r="N2173" t="str">
            <v>2016-06-29</v>
          </cell>
          <cell r="O2173" t="str">
            <v>2015-06-24</v>
          </cell>
          <cell r="P2173" t="str">
            <v>宽带预付费</v>
          </cell>
          <cell r="Q2173" t="str">
            <v>续费</v>
          </cell>
          <cell r="R2173" t="str">
            <v>提前充值</v>
          </cell>
          <cell r="S2173" t="str">
            <v>家庭用户</v>
          </cell>
          <cell r="T2173" t="str">
            <v>FTTH</v>
          </cell>
          <cell r="U2173" t="str">
            <v>郑珊珊(zhengshans)</v>
          </cell>
          <cell r="V2173" t="str">
            <v>ZX高埗左小兵</v>
          </cell>
          <cell r="W2173" t="str">
            <v>电商价值宽带营销</v>
          </cell>
          <cell r="X2173" t="str">
            <v>高埗区</v>
          </cell>
          <cell r="Y2173">
            <v>0</v>
          </cell>
          <cell r="Z2173">
            <v>0</v>
          </cell>
          <cell r="AA2173" t="str">
            <v>高埗区</v>
          </cell>
          <cell r="AB2173" t="str">
            <v>24</v>
          </cell>
          <cell r="AC2173">
            <v>12</v>
          </cell>
          <cell r="AD2173">
            <v>12</v>
          </cell>
          <cell r="AE2173" t="str">
            <v>是</v>
          </cell>
          <cell r="AF2173" t="str">
            <v/>
          </cell>
          <cell r="AG2173" t="str">
            <v>价值宽带</v>
          </cell>
          <cell r="AH2173" t="str">
            <v>续本月</v>
          </cell>
          <cell r="AI2173" t="str">
            <v>是</v>
          </cell>
          <cell r="AJ2173">
            <v>13416688832</v>
          </cell>
          <cell r="AO2173">
            <v>0</v>
          </cell>
          <cell r="AR2173" t="str">
            <v>低涌区</v>
          </cell>
        </row>
        <row r="2174">
          <cell r="F2174">
            <v>13869521805</v>
          </cell>
          <cell r="G2174" t="str">
            <v>13869521805</v>
          </cell>
          <cell r="H2174" t="str">
            <v>曾令君</v>
          </cell>
          <cell r="I2174" t="str">
            <v>预付费东莞住宅新装或续费888元包年，带宽12M</v>
          </cell>
          <cell r="J2174">
            <v>888</v>
          </cell>
          <cell r="K2174">
            <v>888</v>
          </cell>
          <cell r="L2174" t="str">
            <v>2013-06-30</v>
          </cell>
          <cell r="M2174">
            <v>42185</v>
          </cell>
          <cell r="N2174" t="str">
            <v>2016-06-30</v>
          </cell>
          <cell r="O2174" t="str">
            <v>2015-06-24</v>
          </cell>
          <cell r="P2174" t="str">
            <v>宽带预付费</v>
          </cell>
          <cell r="Q2174" t="str">
            <v>续费</v>
          </cell>
          <cell r="R2174" t="str">
            <v>提前充值</v>
          </cell>
          <cell r="S2174" t="str">
            <v>家庭用户</v>
          </cell>
          <cell r="T2174" t="str">
            <v>FTTH</v>
          </cell>
          <cell r="U2174" t="str">
            <v>郑珊珊(zhengshans)</v>
          </cell>
          <cell r="V2174" t="str">
            <v>DSBR高埗左小兵</v>
          </cell>
          <cell r="W2174" t="str">
            <v/>
          </cell>
          <cell r="X2174" t="str">
            <v>高埗区</v>
          </cell>
          <cell r="Y2174">
            <v>0</v>
          </cell>
          <cell r="Z2174">
            <v>0</v>
          </cell>
          <cell r="AA2174" t="str">
            <v>高埗区</v>
          </cell>
          <cell r="AB2174" t="str">
            <v>24</v>
          </cell>
          <cell r="AC2174">
            <v>12</v>
          </cell>
          <cell r="AD2174">
            <v>12</v>
          </cell>
          <cell r="AE2174" t="str">
            <v>是</v>
          </cell>
          <cell r="AF2174" t="str">
            <v/>
          </cell>
          <cell r="AG2174" t="str">
            <v>价值宽带</v>
          </cell>
          <cell r="AH2174" t="str">
            <v>续本月</v>
          </cell>
          <cell r="AI2174" t="str">
            <v>是</v>
          </cell>
          <cell r="AJ2174">
            <v>13869521805</v>
          </cell>
          <cell r="AO2174">
            <v>0</v>
          </cell>
          <cell r="AR2174" t="str">
            <v>西联区</v>
          </cell>
        </row>
        <row r="2175">
          <cell r="F2175" t="str">
            <v>dggc88941673</v>
          </cell>
          <cell r="G2175" t="str">
            <v>dggc88941673</v>
          </cell>
          <cell r="H2175" t="str">
            <v>杨锦</v>
          </cell>
          <cell r="I2175" t="str">
            <v>预付费东莞住宅新装或续费888元包年，带宽12M</v>
          </cell>
          <cell r="J2175">
            <v>888</v>
          </cell>
          <cell r="K2175">
            <v>888</v>
          </cell>
          <cell r="L2175" t="str">
            <v>2011-01-02</v>
          </cell>
          <cell r="M2175">
            <v>42187</v>
          </cell>
          <cell r="N2175" t="str">
            <v>2016-07-02</v>
          </cell>
          <cell r="O2175" t="str">
            <v>2015-06-25</v>
          </cell>
          <cell r="P2175" t="str">
            <v>宽带预付费</v>
          </cell>
          <cell r="Q2175" t="str">
            <v>续费</v>
          </cell>
          <cell r="R2175" t="str">
            <v>提前充值</v>
          </cell>
          <cell r="S2175" t="str">
            <v>家庭用户</v>
          </cell>
          <cell r="T2175" t="str">
            <v>FTTH</v>
          </cell>
          <cell r="U2175" t="str">
            <v>东莞电商天猫充值(scb_tm)</v>
          </cell>
          <cell r="V2175" t="str">
            <v>DSBR高埗左小兵</v>
          </cell>
          <cell r="W2175" t="str">
            <v/>
          </cell>
          <cell r="X2175" t="str">
            <v>高埗区</v>
          </cell>
          <cell r="Y2175">
            <v>0</v>
          </cell>
          <cell r="Z2175">
            <v>0</v>
          </cell>
          <cell r="AA2175" t="str">
            <v>高埗区</v>
          </cell>
          <cell r="AB2175" t="str">
            <v>25</v>
          </cell>
          <cell r="AC2175">
            <v>12</v>
          </cell>
          <cell r="AD2175">
            <v>12</v>
          </cell>
          <cell r="AE2175" t="str">
            <v>是</v>
          </cell>
          <cell r="AF2175" t="str">
            <v/>
          </cell>
          <cell r="AG2175" t="str">
            <v>价值宽带</v>
          </cell>
          <cell r="AH2175" t="str">
            <v>续后期</v>
          </cell>
          <cell r="AI2175" t="str">
            <v>否</v>
          </cell>
          <cell r="AO2175">
            <v>0</v>
          </cell>
          <cell r="AR2175" t="str">
            <v>西联区</v>
          </cell>
        </row>
        <row r="2176">
          <cell r="F2176">
            <v>13650320815</v>
          </cell>
          <cell r="G2176" t="str">
            <v>13650320815</v>
          </cell>
          <cell r="H2176" t="str">
            <v>江伟方</v>
          </cell>
          <cell r="I2176" t="str">
            <v>预付费东莞精品宽带新装或续费免费体验1个月，带宽10M</v>
          </cell>
          <cell r="J2176">
            <v>888</v>
          </cell>
          <cell r="K2176">
            <v>888</v>
          </cell>
          <cell r="L2176" t="str">
            <v>2013-07-16</v>
          </cell>
          <cell r="M2176">
            <v>42201</v>
          </cell>
          <cell r="N2176" t="str">
            <v>2016-08-16</v>
          </cell>
          <cell r="O2176" t="str">
            <v>2015-06-24</v>
          </cell>
          <cell r="P2176" t="str">
            <v>宽带预付费</v>
          </cell>
          <cell r="Q2176" t="str">
            <v>续费</v>
          </cell>
          <cell r="R2176" t="str">
            <v>提前充值</v>
          </cell>
          <cell r="S2176" t="str">
            <v>家庭用户</v>
          </cell>
          <cell r="T2176" t="str">
            <v>FTTH</v>
          </cell>
          <cell r="U2176" t="str">
            <v>东莞电商天猫充值(scb_tm)</v>
          </cell>
          <cell r="V2176" t="str">
            <v>DSBR受理</v>
          </cell>
          <cell r="W2176" t="str">
            <v/>
          </cell>
          <cell r="X2176" t="str">
            <v>南城区</v>
          </cell>
          <cell r="Y2176">
            <v>0</v>
          </cell>
          <cell r="Z2176">
            <v>0</v>
          </cell>
          <cell r="AA2176" t="str">
            <v>南城区</v>
          </cell>
          <cell r="AB2176" t="str">
            <v>24</v>
          </cell>
          <cell r="AC2176">
            <v>10</v>
          </cell>
          <cell r="AD2176">
            <v>1</v>
          </cell>
          <cell r="AE2176" t="str">
            <v>是</v>
          </cell>
          <cell r="AF2176" t="str">
            <v/>
          </cell>
          <cell r="AG2176" t="str">
            <v>价值宽带</v>
          </cell>
          <cell r="AH2176" t="str">
            <v>续后期</v>
          </cell>
          <cell r="AI2176" t="str">
            <v>否</v>
          </cell>
          <cell r="AO2176">
            <v>0</v>
          </cell>
          <cell r="AR2176" t="str">
            <v>低涌区</v>
          </cell>
        </row>
        <row r="2177">
          <cell r="F2177">
            <v>15015246531</v>
          </cell>
          <cell r="G2177" t="str">
            <v>15015246531</v>
          </cell>
          <cell r="H2177" t="str">
            <v>肖玉华</v>
          </cell>
          <cell r="I2177" t="str">
            <v>预付费东莞住宅新装或续费680元包年，带宽4M</v>
          </cell>
          <cell r="J2177">
            <v>680</v>
          </cell>
          <cell r="K2177">
            <v>680</v>
          </cell>
          <cell r="L2177" t="str">
            <v>2011-11-14</v>
          </cell>
          <cell r="M2177">
            <v>42181</v>
          </cell>
          <cell r="N2177" t="str">
            <v>2016-06-26</v>
          </cell>
          <cell r="O2177" t="str">
            <v>2015-06-25</v>
          </cell>
          <cell r="P2177" t="str">
            <v>宽带预付费</v>
          </cell>
          <cell r="Q2177" t="str">
            <v>续费</v>
          </cell>
          <cell r="R2177" t="str">
            <v>提前充值</v>
          </cell>
          <cell r="S2177" t="str">
            <v>家庭用户</v>
          </cell>
          <cell r="T2177" t="str">
            <v>(传统)XDSL</v>
          </cell>
          <cell r="U2177" t="str">
            <v>郑珊珊(zhengshans)</v>
          </cell>
          <cell r="V2177" t="str">
            <v>ZX高步周国强</v>
          </cell>
          <cell r="W2177" t="str">
            <v/>
          </cell>
          <cell r="X2177" t="str">
            <v>高埗区</v>
          </cell>
          <cell r="Y2177">
            <v>0</v>
          </cell>
          <cell r="Z2177">
            <v>0</v>
          </cell>
          <cell r="AA2177" t="str">
            <v>高埗区</v>
          </cell>
          <cell r="AB2177" t="str">
            <v>25</v>
          </cell>
          <cell r="AC2177">
            <v>4</v>
          </cell>
          <cell r="AD2177">
            <v>12</v>
          </cell>
          <cell r="AE2177" t="str">
            <v>否</v>
          </cell>
          <cell r="AF2177" t="str">
            <v/>
          </cell>
          <cell r="AG2177" t="str">
            <v>否</v>
          </cell>
          <cell r="AH2177" t="str">
            <v>续本月</v>
          </cell>
          <cell r="AI2177" t="str">
            <v>否</v>
          </cell>
          <cell r="AO2177">
            <v>0</v>
          </cell>
          <cell r="AR2177" t="str">
            <v>西联区</v>
          </cell>
        </row>
        <row r="2178">
          <cell r="F2178">
            <v>15916843968</v>
          </cell>
          <cell r="G2178" t="str">
            <v>15916843968</v>
          </cell>
          <cell r="H2178" t="str">
            <v>翟春生</v>
          </cell>
          <cell r="I2178" t="str">
            <v>东莞互联网专线续费包14个月1600元，10M（不提供MODEM）</v>
          </cell>
          <cell r="J2178">
            <v>1600</v>
          </cell>
          <cell r="K2178">
            <v>1600</v>
          </cell>
          <cell r="L2178" t="str">
            <v>2014-06-19</v>
          </cell>
          <cell r="M2178">
            <v>42174</v>
          </cell>
          <cell r="N2178" t="str">
            <v>2016-08-24</v>
          </cell>
          <cell r="O2178" t="str">
            <v>2015-06-24</v>
          </cell>
          <cell r="P2178" t="str">
            <v>专线预付费</v>
          </cell>
          <cell r="Q2178" t="str">
            <v>续费</v>
          </cell>
          <cell r="R2178" t="str">
            <v>往月充值</v>
          </cell>
          <cell r="S2178" t="str">
            <v/>
          </cell>
          <cell r="T2178" t="str">
            <v>FTTH</v>
          </cell>
          <cell r="U2178" t="str">
            <v>阮珠妹(ruanzm)</v>
          </cell>
          <cell r="V2178" t="str">
            <v>ZX东城杜中</v>
          </cell>
          <cell r="W2178" t="str">
            <v/>
          </cell>
          <cell r="X2178" t="str">
            <v>东城区</v>
          </cell>
          <cell r="Y2178">
            <v>0</v>
          </cell>
          <cell r="Z2178">
            <v>0</v>
          </cell>
          <cell r="AA2178" t="str">
            <v>东城区</v>
          </cell>
          <cell r="AB2178" t="str">
            <v>24</v>
          </cell>
          <cell r="AC2178">
            <v>10</v>
          </cell>
          <cell r="AD2178">
            <v>14</v>
          </cell>
          <cell r="AE2178" t="str">
            <v>是</v>
          </cell>
          <cell r="AF2178" t="str">
            <v/>
          </cell>
          <cell r="AG2178" t="str">
            <v>价值宽带</v>
          </cell>
          <cell r="AH2178" t="str">
            <v>续本月</v>
          </cell>
          <cell r="AI2178" t="str">
            <v>是</v>
          </cell>
          <cell r="AK2178">
            <v>15916843968</v>
          </cell>
          <cell r="AO2178">
            <v>0</v>
          </cell>
          <cell r="AR2178" t="str">
            <v>桑园区</v>
          </cell>
        </row>
        <row r="2179">
          <cell r="F2179">
            <v>13480430912</v>
          </cell>
          <cell r="G2179" t="str">
            <v>13480430912</v>
          </cell>
          <cell r="H2179" t="str">
            <v>王绪根</v>
          </cell>
          <cell r="I2179" t="str">
            <v>预付费东莞住宅新装或续费680元包年，带宽4M</v>
          </cell>
          <cell r="J2179">
            <v>680</v>
          </cell>
          <cell r="K2179">
            <v>680</v>
          </cell>
          <cell r="L2179" t="str">
            <v>2008-11-10</v>
          </cell>
          <cell r="M2179">
            <v>42181</v>
          </cell>
          <cell r="N2179" t="str">
            <v>2016-06-26</v>
          </cell>
          <cell r="O2179" t="str">
            <v>2015-06-25</v>
          </cell>
          <cell r="P2179" t="str">
            <v>宽带预付费</v>
          </cell>
          <cell r="Q2179" t="str">
            <v>续费</v>
          </cell>
          <cell r="R2179" t="str">
            <v>提前充值</v>
          </cell>
          <cell r="S2179" t="str">
            <v>家庭用户</v>
          </cell>
          <cell r="T2179" t="str">
            <v>(传统)XDSL</v>
          </cell>
          <cell r="U2179" t="str">
            <v>文颜(weny)</v>
          </cell>
          <cell r="V2179" t="str">
            <v>ZX南城黎广俊</v>
          </cell>
          <cell r="W2179" t="str">
            <v/>
          </cell>
          <cell r="X2179" t="str">
            <v>南城区</v>
          </cell>
          <cell r="Y2179">
            <v>0</v>
          </cell>
          <cell r="Z2179">
            <v>0</v>
          </cell>
          <cell r="AA2179" t="str">
            <v>南城区</v>
          </cell>
          <cell r="AB2179" t="str">
            <v>25</v>
          </cell>
          <cell r="AC2179">
            <v>4</v>
          </cell>
          <cell r="AD2179">
            <v>12</v>
          </cell>
          <cell r="AE2179" t="str">
            <v>否</v>
          </cell>
          <cell r="AF2179" t="str">
            <v/>
          </cell>
          <cell r="AG2179" t="str">
            <v>否</v>
          </cell>
          <cell r="AH2179" t="str">
            <v>续本月</v>
          </cell>
          <cell r="AI2179" t="str">
            <v>否</v>
          </cell>
          <cell r="AO2179">
            <v>0</v>
          </cell>
          <cell r="AR2179" t="str">
            <v>富民区</v>
          </cell>
        </row>
        <row r="2180">
          <cell r="F2180">
            <v>13825766516</v>
          </cell>
          <cell r="G2180" t="str">
            <v>13825766516</v>
          </cell>
          <cell r="H2180" t="str">
            <v>石邑</v>
          </cell>
          <cell r="I2180" t="str">
            <v>预付费东莞住宅新装或续费800元包年，带宽6M</v>
          </cell>
          <cell r="J2180">
            <v>800</v>
          </cell>
          <cell r="K2180">
            <v>800</v>
          </cell>
          <cell r="L2180" t="str">
            <v>2013-07-09</v>
          </cell>
          <cell r="M2180">
            <v>42194</v>
          </cell>
          <cell r="N2180" t="str">
            <v>2016-07-09</v>
          </cell>
          <cell r="O2180" t="str">
            <v>2015-06-25</v>
          </cell>
          <cell r="P2180" t="str">
            <v>宽带预付费</v>
          </cell>
          <cell r="Q2180" t="str">
            <v>续费</v>
          </cell>
          <cell r="R2180" t="str">
            <v>提前充值</v>
          </cell>
          <cell r="S2180" t="str">
            <v>家庭用户</v>
          </cell>
          <cell r="T2180" t="str">
            <v>(传统)XDSL</v>
          </cell>
          <cell r="U2180" t="str">
            <v>文颜(weny)</v>
          </cell>
          <cell r="V2180" t="str">
            <v>ZX南城黎广俊</v>
          </cell>
          <cell r="W2180" t="str">
            <v/>
          </cell>
          <cell r="X2180" t="str">
            <v>南城区</v>
          </cell>
          <cell r="Y2180">
            <v>0</v>
          </cell>
          <cell r="Z2180">
            <v>0</v>
          </cell>
          <cell r="AA2180" t="str">
            <v>南城区</v>
          </cell>
          <cell r="AB2180" t="str">
            <v>25</v>
          </cell>
          <cell r="AC2180">
            <v>6</v>
          </cell>
          <cell r="AD2180">
            <v>12</v>
          </cell>
          <cell r="AE2180" t="str">
            <v>否</v>
          </cell>
          <cell r="AF2180" t="str">
            <v/>
          </cell>
          <cell r="AG2180" t="str">
            <v>否</v>
          </cell>
          <cell r="AH2180" t="str">
            <v>续后期</v>
          </cell>
          <cell r="AI2180" t="str">
            <v>否</v>
          </cell>
          <cell r="AO2180">
            <v>0</v>
          </cell>
          <cell r="AR2180" t="str">
            <v>简沙洲区</v>
          </cell>
        </row>
        <row r="2181">
          <cell r="F2181">
            <v>15999848028</v>
          </cell>
          <cell r="G2181" t="str">
            <v>15999848028</v>
          </cell>
          <cell r="H2181" t="str">
            <v>邱安约</v>
          </cell>
          <cell r="I2181" t="str">
            <v>预付费东莞精品宽带新装或续费免费体验1个月，带宽10M</v>
          </cell>
          <cell r="J2181">
            <v>1088</v>
          </cell>
          <cell r="K2181">
            <v>1088</v>
          </cell>
          <cell r="L2181" t="str">
            <v>2012-07-23</v>
          </cell>
          <cell r="M2181">
            <v>42208</v>
          </cell>
          <cell r="N2181" t="str">
            <v>2016-10-23</v>
          </cell>
          <cell r="O2181" t="str">
            <v>2015-06-25</v>
          </cell>
          <cell r="P2181" t="str">
            <v>宽带预付费</v>
          </cell>
          <cell r="Q2181" t="str">
            <v>续费</v>
          </cell>
          <cell r="R2181" t="str">
            <v>提前充值</v>
          </cell>
          <cell r="S2181" t="str">
            <v>家庭用户</v>
          </cell>
          <cell r="T2181" t="str">
            <v>FTTH</v>
          </cell>
          <cell r="U2181" t="str">
            <v>文颜(weny)</v>
          </cell>
          <cell r="V2181" t="str">
            <v>ZX南城黎广俊</v>
          </cell>
          <cell r="W2181" t="str">
            <v/>
          </cell>
          <cell r="X2181" t="str">
            <v>南城区</v>
          </cell>
          <cell r="Y2181">
            <v>0</v>
          </cell>
          <cell r="Z2181">
            <v>0</v>
          </cell>
          <cell r="AA2181" t="str">
            <v>南城区</v>
          </cell>
          <cell r="AB2181" t="str">
            <v>25</v>
          </cell>
          <cell r="AC2181">
            <v>10</v>
          </cell>
          <cell r="AD2181">
            <v>1</v>
          </cell>
          <cell r="AE2181" t="str">
            <v>是</v>
          </cell>
          <cell r="AF2181" t="str">
            <v/>
          </cell>
          <cell r="AG2181" t="str">
            <v>价值宽带</v>
          </cell>
          <cell r="AH2181" t="str">
            <v>续后期</v>
          </cell>
          <cell r="AI2181" t="str">
            <v>否</v>
          </cell>
          <cell r="AO2181">
            <v>0</v>
          </cell>
          <cell r="AR2181" t="str">
            <v>金凤凰区</v>
          </cell>
        </row>
        <row r="2182">
          <cell r="F2182">
            <v>13694921209</v>
          </cell>
          <cell r="G2182" t="str">
            <v>13694921209</v>
          </cell>
          <cell r="H2182" t="str">
            <v>唐德强</v>
          </cell>
          <cell r="I2182" t="str">
            <v>预付费东莞住宅新装或续费1408元包2年，带宽12M</v>
          </cell>
          <cell r="J2182">
            <v>1408</v>
          </cell>
          <cell r="K2182">
            <v>1408</v>
          </cell>
          <cell r="L2182" t="str">
            <v>2013-06-22</v>
          </cell>
          <cell r="M2182">
            <v>42179</v>
          </cell>
          <cell r="N2182" t="str">
            <v>2017-06-25</v>
          </cell>
          <cell r="O2182" t="str">
            <v>2015-06-25</v>
          </cell>
          <cell r="P2182" t="str">
            <v>宽带预付费</v>
          </cell>
          <cell r="Q2182" t="str">
            <v>续费</v>
          </cell>
          <cell r="R2182" t="str">
            <v>往月充值</v>
          </cell>
          <cell r="S2182" t="str">
            <v>家庭用户</v>
          </cell>
          <cell r="T2182" t="str">
            <v>FTTH</v>
          </cell>
          <cell r="U2182" t="str">
            <v>杜秋月(duqiuy)</v>
          </cell>
          <cell r="V2182" t="str">
            <v>ZX万江肖俊标</v>
          </cell>
          <cell r="W2182" t="str">
            <v>电商价值宽带营销</v>
          </cell>
          <cell r="X2182" t="str">
            <v>万江区</v>
          </cell>
          <cell r="Y2182">
            <v>0</v>
          </cell>
          <cell r="Z2182">
            <v>0</v>
          </cell>
          <cell r="AA2182" t="str">
            <v>万江区</v>
          </cell>
          <cell r="AB2182" t="str">
            <v>25</v>
          </cell>
          <cell r="AC2182">
            <v>12</v>
          </cell>
          <cell r="AD2182">
            <v>24</v>
          </cell>
          <cell r="AE2182" t="str">
            <v>是</v>
          </cell>
          <cell r="AF2182" t="str">
            <v/>
          </cell>
          <cell r="AG2182" t="str">
            <v>价值宽带</v>
          </cell>
          <cell r="AH2182" t="str">
            <v>续本月</v>
          </cell>
          <cell r="AI2182" t="str">
            <v>是</v>
          </cell>
          <cell r="AJ2182">
            <v>13694921209</v>
          </cell>
          <cell r="AO2182">
            <v>0</v>
          </cell>
          <cell r="AR2182" t="str">
            <v>雁田区</v>
          </cell>
        </row>
        <row r="2183">
          <cell r="F2183">
            <v>18819724045</v>
          </cell>
          <cell r="G2183" t="str">
            <v>18819724045</v>
          </cell>
          <cell r="H2183" t="str">
            <v>蒋冬军</v>
          </cell>
          <cell r="I2183" t="str">
            <v>预付费东莞住宅新装或续费1408元包2年，带宽12M</v>
          </cell>
          <cell r="J2183">
            <v>1408</v>
          </cell>
          <cell r="K2183">
            <v>1408</v>
          </cell>
          <cell r="L2183" t="str">
            <v>2013-03-25</v>
          </cell>
          <cell r="M2183">
            <v>42199</v>
          </cell>
          <cell r="N2183" t="str">
            <v>2017-07-14</v>
          </cell>
          <cell r="O2183" t="str">
            <v>2015-06-24</v>
          </cell>
          <cell r="P2183" t="str">
            <v>宽带预付费</v>
          </cell>
          <cell r="Q2183" t="str">
            <v>续费</v>
          </cell>
          <cell r="R2183" t="str">
            <v>提前充值</v>
          </cell>
          <cell r="S2183" t="str">
            <v>家庭用户</v>
          </cell>
          <cell r="T2183" t="str">
            <v>FTTH</v>
          </cell>
          <cell r="U2183" t="str">
            <v>杜秋月(duqiuy)</v>
          </cell>
          <cell r="V2183" t="str">
            <v>ZX万江李明浪</v>
          </cell>
          <cell r="W2183" t="str">
            <v/>
          </cell>
          <cell r="X2183" t="str">
            <v>万江区</v>
          </cell>
          <cell r="Y2183">
            <v>0</v>
          </cell>
          <cell r="Z2183">
            <v>0</v>
          </cell>
          <cell r="AA2183" t="str">
            <v>万江区</v>
          </cell>
          <cell r="AB2183" t="str">
            <v>24</v>
          </cell>
          <cell r="AC2183">
            <v>12</v>
          </cell>
          <cell r="AD2183">
            <v>24</v>
          </cell>
          <cell r="AE2183" t="str">
            <v>是</v>
          </cell>
          <cell r="AF2183" t="str">
            <v/>
          </cell>
          <cell r="AG2183" t="str">
            <v>价值宽带</v>
          </cell>
          <cell r="AH2183" t="str">
            <v>续后期</v>
          </cell>
          <cell r="AI2183" t="str">
            <v>否</v>
          </cell>
          <cell r="AO2183">
            <v>0</v>
          </cell>
          <cell r="AR2183" t="str">
            <v>三阳区</v>
          </cell>
        </row>
        <row r="2184">
          <cell r="F2184">
            <v>13600056750</v>
          </cell>
          <cell r="G2184" t="str">
            <v>13600056750</v>
          </cell>
          <cell r="H2184" t="str">
            <v>梁妹</v>
          </cell>
          <cell r="I2184" t="str">
            <v>预付费东莞住宅新装或续费680元包年，带宽4M</v>
          </cell>
          <cell r="J2184">
            <v>680</v>
          </cell>
          <cell r="K2184">
            <v>680</v>
          </cell>
          <cell r="L2184" t="str">
            <v>2011-06-13</v>
          </cell>
          <cell r="M2184">
            <v>42177</v>
          </cell>
          <cell r="N2184" t="str">
            <v>2016-06-25</v>
          </cell>
          <cell r="O2184" t="str">
            <v>2015-06-25</v>
          </cell>
          <cell r="P2184" t="str">
            <v>宽带预付费</v>
          </cell>
          <cell r="Q2184" t="str">
            <v>续费</v>
          </cell>
          <cell r="R2184" t="str">
            <v>往月充值</v>
          </cell>
          <cell r="S2184" t="str">
            <v>家庭用户</v>
          </cell>
          <cell r="T2184" t="str">
            <v>(传统)XDSL</v>
          </cell>
          <cell r="U2184" t="str">
            <v>杜秋月(duqiuy)</v>
          </cell>
          <cell r="V2184" t="str">
            <v>ZX万江李明浪</v>
          </cell>
          <cell r="W2184" t="str">
            <v/>
          </cell>
          <cell r="X2184" t="str">
            <v>万江区</v>
          </cell>
          <cell r="Y2184">
            <v>0</v>
          </cell>
          <cell r="Z2184">
            <v>0</v>
          </cell>
          <cell r="AA2184" t="str">
            <v>万江区</v>
          </cell>
          <cell r="AB2184" t="str">
            <v>25</v>
          </cell>
          <cell r="AC2184">
            <v>4</v>
          </cell>
          <cell r="AD2184">
            <v>12</v>
          </cell>
          <cell r="AE2184" t="str">
            <v>否</v>
          </cell>
          <cell r="AF2184" t="str">
            <v/>
          </cell>
          <cell r="AG2184" t="str">
            <v>否</v>
          </cell>
          <cell r="AH2184" t="str">
            <v>续本月</v>
          </cell>
          <cell r="AI2184" t="str">
            <v>否</v>
          </cell>
          <cell r="AO2184">
            <v>0</v>
          </cell>
          <cell r="AR2184" t="str">
            <v>东力区</v>
          </cell>
        </row>
        <row r="2185">
          <cell r="F2185">
            <v>13412410186</v>
          </cell>
          <cell r="G2185" t="str">
            <v>13412410186</v>
          </cell>
          <cell r="H2185" t="str">
            <v>周翠</v>
          </cell>
          <cell r="I2185" t="str">
            <v>预付费东莞住宅新装或续费888元包年，带宽12M</v>
          </cell>
          <cell r="J2185">
            <v>888</v>
          </cell>
          <cell r="K2185">
            <v>888</v>
          </cell>
          <cell r="L2185" t="str">
            <v>2011-06-13</v>
          </cell>
          <cell r="M2185">
            <v>42173</v>
          </cell>
          <cell r="N2185" t="str">
            <v>2016-06-24</v>
          </cell>
          <cell r="O2185" t="str">
            <v>2015-06-24</v>
          </cell>
          <cell r="P2185" t="str">
            <v>宽带预付费</v>
          </cell>
          <cell r="Q2185" t="str">
            <v>续费</v>
          </cell>
          <cell r="R2185" t="str">
            <v>往月充值</v>
          </cell>
          <cell r="S2185" t="str">
            <v>家庭用户</v>
          </cell>
          <cell r="T2185" t="str">
            <v>FTTH</v>
          </cell>
          <cell r="U2185" t="str">
            <v>杜秋月(duqiuy)</v>
          </cell>
          <cell r="V2185" t="str">
            <v>ZX莞城徐元球</v>
          </cell>
          <cell r="W2185" t="str">
            <v>电商价值宽带营销</v>
          </cell>
          <cell r="X2185" t="str">
            <v>莞城区</v>
          </cell>
          <cell r="Y2185">
            <v>0</v>
          </cell>
          <cell r="Z2185">
            <v>0</v>
          </cell>
          <cell r="AA2185" t="str">
            <v>莞城区</v>
          </cell>
          <cell r="AB2185" t="str">
            <v>24</v>
          </cell>
          <cell r="AC2185">
            <v>12</v>
          </cell>
          <cell r="AD2185">
            <v>12</v>
          </cell>
          <cell r="AE2185" t="str">
            <v>是</v>
          </cell>
          <cell r="AF2185" t="str">
            <v/>
          </cell>
          <cell r="AG2185" t="str">
            <v>价值宽带</v>
          </cell>
          <cell r="AH2185" t="str">
            <v>续本月</v>
          </cell>
          <cell r="AI2185" t="str">
            <v>是</v>
          </cell>
          <cell r="AJ2185">
            <v>13412410186</v>
          </cell>
          <cell r="AO2185">
            <v>0</v>
          </cell>
          <cell r="AR2185" t="str">
            <v>东力区</v>
          </cell>
        </row>
        <row r="2186">
          <cell r="F2186">
            <v>13437404742</v>
          </cell>
          <cell r="G2186" t="str">
            <v>13437404742</v>
          </cell>
          <cell r="H2186" t="str">
            <v>杨勇</v>
          </cell>
          <cell r="I2186" t="str">
            <v>预付费东莞住宅新装或续费1408元包2年，带宽12M</v>
          </cell>
          <cell r="J2186">
            <v>1408</v>
          </cell>
          <cell r="K2186">
            <v>1408</v>
          </cell>
          <cell r="L2186" t="str">
            <v>2013-03-13</v>
          </cell>
          <cell r="M2186">
            <v>42198</v>
          </cell>
          <cell r="N2186" t="str">
            <v>2017-07-13</v>
          </cell>
          <cell r="O2186" t="str">
            <v>2015-06-25</v>
          </cell>
          <cell r="P2186" t="str">
            <v>宽带预付费</v>
          </cell>
          <cell r="Q2186" t="str">
            <v>续费</v>
          </cell>
          <cell r="R2186" t="str">
            <v>提前充值</v>
          </cell>
          <cell r="S2186" t="str">
            <v>家庭用户</v>
          </cell>
          <cell r="T2186" t="str">
            <v>FTTH</v>
          </cell>
          <cell r="U2186" t="str">
            <v>杜秋月(duqiuy)</v>
          </cell>
          <cell r="V2186" t="str">
            <v>ZX莞城黎广法</v>
          </cell>
          <cell r="W2186" t="str">
            <v/>
          </cell>
          <cell r="X2186" t="str">
            <v>莞城区</v>
          </cell>
          <cell r="Y2186">
            <v>0</v>
          </cell>
          <cell r="Z2186">
            <v>0</v>
          </cell>
          <cell r="AA2186" t="str">
            <v>莞城区</v>
          </cell>
          <cell r="AB2186" t="str">
            <v>25</v>
          </cell>
          <cell r="AC2186">
            <v>12</v>
          </cell>
          <cell r="AD2186">
            <v>24</v>
          </cell>
          <cell r="AE2186" t="str">
            <v>是</v>
          </cell>
          <cell r="AF2186" t="str">
            <v/>
          </cell>
          <cell r="AG2186" t="str">
            <v>价值宽带</v>
          </cell>
          <cell r="AH2186" t="str">
            <v>续后期</v>
          </cell>
          <cell r="AI2186" t="str">
            <v>否</v>
          </cell>
          <cell r="AO2186">
            <v>0</v>
          </cell>
          <cell r="AR2186" t="str">
            <v>东力区</v>
          </cell>
        </row>
        <row r="2187">
          <cell r="F2187">
            <v>13712644658</v>
          </cell>
          <cell r="G2187" t="str">
            <v>13712644658</v>
          </cell>
          <cell r="H2187" t="str">
            <v>曹连胜</v>
          </cell>
          <cell r="I2187" t="str">
            <v>预付费东莞住宅新装或续费888元包年，带宽12M</v>
          </cell>
          <cell r="J2187">
            <v>888</v>
          </cell>
          <cell r="K2187">
            <v>888</v>
          </cell>
          <cell r="L2187" t="str">
            <v>2012-06-30</v>
          </cell>
          <cell r="M2187">
            <v>42185</v>
          </cell>
          <cell r="N2187" t="str">
            <v>2016-06-30</v>
          </cell>
          <cell r="O2187" t="str">
            <v>2015-06-25</v>
          </cell>
          <cell r="P2187" t="str">
            <v>宽带预付费</v>
          </cell>
          <cell r="Q2187" t="str">
            <v>续费</v>
          </cell>
          <cell r="R2187" t="str">
            <v>提前充值</v>
          </cell>
          <cell r="S2187" t="str">
            <v>家庭用户</v>
          </cell>
          <cell r="T2187" t="str">
            <v>FTTH</v>
          </cell>
          <cell r="U2187" t="str">
            <v>杜秋月(duqiuy)</v>
          </cell>
          <cell r="V2187" t="str">
            <v>DSBR莞城黎广法</v>
          </cell>
          <cell r="W2187" t="str">
            <v/>
          </cell>
          <cell r="X2187" t="str">
            <v>莞城区</v>
          </cell>
          <cell r="Y2187">
            <v>0</v>
          </cell>
          <cell r="Z2187">
            <v>0</v>
          </cell>
          <cell r="AA2187" t="str">
            <v>莞城区</v>
          </cell>
          <cell r="AB2187" t="str">
            <v>25</v>
          </cell>
          <cell r="AC2187">
            <v>12</v>
          </cell>
          <cell r="AD2187">
            <v>12</v>
          </cell>
          <cell r="AE2187" t="str">
            <v>是</v>
          </cell>
          <cell r="AF2187" t="str">
            <v/>
          </cell>
          <cell r="AG2187" t="str">
            <v>价值宽带</v>
          </cell>
          <cell r="AH2187" t="str">
            <v>续本月</v>
          </cell>
          <cell r="AI2187" t="str">
            <v>是</v>
          </cell>
          <cell r="AJ2187">
            <v>13712644658</v>
          </cell>
          <cell r="AO2187">
            <v>0</v>
          </cell>
          <cell r="AR2187" t="str">
            <v>骏景区</v>
          </cell>
        </row>
        <row r="2188">
          <cell r="F2188">
            <v>13829227310</v>
          </cell>
          <cell r="G2188" t="str">
            <v>13829227310</v>
          </cell>
          <cell r="H2188" t="str">
            <v>庞敏</v>
          </cell>
          <cell r="I2188" t="str">
            <v>预付费东莞住宅新装或续费888元包年，带宽12M</v>
          </cell>
          <cell r="J2188">
            <v>888</v>
          </cell>
          <cell r="K2188">
            <v>888</v>
          </cell>
          <cell r="L2188" t="str">
            <v>2013-06-25</v>
          </cell>
          <cell r="M2188">
            <v>42180</v>
          </cell>
          <cell r="N2188" t="str">
            <v>2016-06-25</v>
          </cell>
          <cell r="O2188" t="str">
            <v>2015-06-25</v>
          </cell>
          <cell r="P2188" t="str">
            <v>宽带预付费</v>
          </cell>
          <cell r="Q2188" t="str">
            <v>续费</v>
          </cell>
          <cell r="R2188" t="str">
            <v>提前充值</v>
          </cell>
          <cell r="S2188" t="str">
            <v>家庭用户</v>
          </cell>
          <cell r="T2188" t="str">
            <v>FTTH</v>
          </cell>
          <cell r="U2188" t="str">
            <v>东莞电商天猫充值(scb_tm)</v>
          </cell>
          <cell r="V2188" t="str">
            <v>DSBR受理</v>
          </cell>
          <cell r="W2188" t="str">
            <v>发展人:徐元球</v>
          </cell>
          <cell r="X2188" t="str">
            <v>莞城区</v>
          </cell>
          <cell r="Y2188">
            <v>0</v>
          </cell>
          <cell r="Z2188">
            <v>0</v>
          </cell>
          <cell r="AA2188" t="str">
            <v>莞城区</v>
          </cell>
          <cell r="AB2188" t="str">
            <v>25</v>
          </cell>
          <cell r="AC2188">
            <v>12</v>
          </cell>
          <cell r="AD2188">
            <v>12</v>
          </cell>
          <cell r="AE2188" t="str">
            <v>是</v>
          </cell>
          <cell r="AF2188" t="str">
            <v/>
          </cell>
          <cell r="AG2188" t="str">
            <v>价值宽带</v>
          </cell>
          <cell r="AH2188" t="str">
            <v>续本月</v>
          </cell>
          <cell r="AI2188" t="str">
            <v>是</v>
          </cell>
          <cell r="AJ2188">
            <v>13829227310</v>
          </cell>
          <cell r="AO2188">
            <v>0</v>
          </cell>
          <cell r="AR2188" t="str">
            <v>中心区</v>
          </cell>
        </row>
        <row r="2189">
          <cell r="F2189">
            <v>13649893254</v>
          </cell>
          <cell r="G2189" t="str">
            <v>13649893254</v>
          </cell>
          <cell r="H2189" t="str">
            <v>邹育标</v>
          </cell>
          <cell r="I2189" t="str">
            <v>预付费东莞住宅新装或续费680元包年，带宽4M</v>
          </cell>
          <cell r="J2189">
            <v>680</v>
          </cell>
          <cell r="K2189">
            <v>680</v>
          </cell>
          <cell r="L2189" t="str">
            <v>2008-05-27</v>
          </cell>
          <cell r="M2189">
            <v>42181</v>
          </cell>
          <cell r="N2189" t="str">
            <v>2016-06-26</v>
          </cell>
          <cell r="O2189" t="str">
            <v>2015-06-24</v>
          </cell>
          <cell r="P2189" t="str">
            <v>宽带预付费</v>
          </cell>
          <cell r="Q2189" t="str">
            <v>续费</v>
          </cell>
          <cell r="R2189" t="str">
            <v>提前充值</v>
          </cell>
          <cell r="S2189" t="str">
            <v>企业客户</v>
          </cell>
          <cell r="T2189" t="str">
            <v>(传统)XDSL</v>
          </cell>
          <cell r="U2189" t="str">
            <v>杜秋月(duqiuy)</v>
          </cell>
          <cell r="V2189" t="str">
            <v>ZX莞城黎广法</v>
          </cell>
          <cell r="W2189" t="str">
            <v/>
          </cell>
          <cell r="X2189" t="str">
            <v>莞城区</v>
          </cell>
          <cell r="Y2189">
            <v>0</v>
          </cell>
          <cell r="Z2189">
            <v>0</v>
          </cell>
          <cell r="AA2189" t="str">
            <v>莞城区</v>
          </cell>
          <cell r="AB2189" t="str">
            <v>24</v>
          </cell>
          <cell r="AC2189">
            <v>4</v>
          </cell>
          <cell r="AD2189">
            <v>12</v>
          </cell>
          <cell r="AE2189" t="str">
            <v>否</v>
          </cell>
          <cell r="AF2189" t="str">
            <v/>
          </cell>
          <cell r="AG2189" t="str">
            <v>否</v>
          </cell>
          <cell r="AH2189" t="str">
            <v>续本月</v>
          </cell>
          <cell r="AI2189" t="str">
            <v>否</v>
          </cell>
          <cell r="AO2189">
            <v>0</v>
          </cell>
          <cell r="AR2189" t="str">
            <v>中心区</v>
          </cell>
        </row>
        <row r="2190">
          <cell r="F2190">
            <v>13669885890</v>
          </cell>
          <cell r="G2190" t="str">
            <v>13669885890</v>
          </cell>
          <cell r="H2190" t="str">
            <v>韦小霞</v>
          </cell>
          <cell r="I2190" t="str">
            <v>预付费东莞住宅新装或续费768元包年，带宽4M</v>
          </cell>
          <cell r="J2190">
            <v>768</v>
          </cell>
          <cell r="K2190">
            <v>768</v>
          </cell>
          <cell r="L2190" t="str">
            <v>2011-04-17</v>
          </cell>
          <cell r="M2190">
            <v>42177</v>
          </cell>
          <cell r="N2190" t="str">
            <v>2016-06-24</v>
          </cell>
          <cell r="O2190" t="str">
            <v>2015-06-24</v>
          </cell>
          <cell r="P2190" t="str">
            <v>宽带预付费</v>
          </cell>
          <cell r="Q2190" t="str">
            <v>续费</v>
          </cell>
          <cell r="R2190" t="str">
            <v>往月充值</v>
          </cell>
          <cell r="S2190" t="str">
            <v>家庭用户</v>
          </cell>
          <cell r="T2190" t="str">
            <v>FTTH</v>
          </cell>
          <cell r="U2190" t="str">
            <v>杜秋月(duqiuy)</v>
          </cell>
          <cell r="V2190" t="str">
            <v>ZX万江汪洞辉</v>
          </cell>
          <cell r="W2190" t="str">
            <v/>
          </cell>
          <cell r="X2190" t="str">
            <v>万江区</v>
          </cell>
          <cell r="Y2190">
            <v>0</v>
          </cell>
          <cell r="Z2190">
            <v>0</v>
          </cell>
          <cell r="AA2190" t="str">
            <v>万江区</v>
          </cell>
          <cell r="AB2190" t="str">
            <v>24</v>
          </cell>
          <cell r="AC2190">
            <v>4</v>
          </cell>
          <cell r="AD2190">
            <v>12</v>
          </cell>
          <cell r="AE2190" t="str">
            <v>是</v>
          </cell>
          <cell r="AF2190" t="str">
            <v/>
          </cell>
          <cell r="AG2190" t="str">
            <v>否</v>
          </cell>
          <cell r="AH2190" t="str">
            <v>续本月</v>
          </cell>
          <cell r="AI2190" t="str">
            <v>是</v>
          </cell>
          <cell r="AJ2190">
            <v>13669885890</v>
          </cell>
          <cell r="AO2190">
            <v>0</v>
          </cell>
          <cell r="AR2190" t="str">
            <v>中心区</v>
          </cell>
        </row>
        <row r="2191">
          <cell r="F2191">
            <v>15816800763</v>
          </cell>
          <cell r="G2191" t="str">
            <v>15816800763</v>
          </cell>
          <cell r="H2191" t="str">
            <v>历凯</v>
          </cell>
          <cell r="I2191" t="str">
            <v>预付费东莞住宅新装或续费680元包年，带宽4M</v>
          </cell>
          <cell r="J2191">
            <v>680</v>
          </cell>
          <cell r="K2191">
            <v>680</v>
          </cell>
          <cell r="L2191" t="str">
            <v>2014-06-29</v>
          </cell>
          <cell r="M2191">
            <v>42184</v>
          </cell>
          <cell r="N2191" t="str">
            <v>2016-06-29</v>
          </cell>
          <cell r="O2191" t="str">
            <v>2015-06-24</v>
          </cell>
          <cell r="P2191" t="str">
            <v>宽带预付费</v>
          </cell>
          <cell r="Q2191" t="str">
            <v>续费</v>
          </cell>
          <cell r="R2191" t="str">
            <v>提前充值</v>
          </cell>
          <cell r="S2191" t="str">
            <v>家庭用户</v>
          </cell>
          <cell r="T2191" t="str">
            <v>(传统)XDSL</v>
          </cell>
          <cell r="U2191" t="str">
            <v>文颜(weny)</v>
          </cell>
          <cell r="V2191" t="str">
            <v>ZX南城黎广俊</v>
          </cell>
          <cell r="W2191" t="str">
            <v/>
          </cell>
          <cell r="X2191" t="str">
            <v>南城区</v>
          </cell>
          <cell r="Y2191">
            <v>0</v>
          </cell>
          <cell r="Z2191">
            <v>0</v>
          </cell>
          <cell r="AA2191" t="str">
            <v>南城区</v>
          </cell>
          <cell r="AB2191" t="str">
            <v>24</v>
          </cell>
          <cell r="AC2191">
            <v>4</v>
          </cell>
          <cell r="AD2191">
            <v>12</v>
          </cell>
          <cell r="AE2191" t="str">
            <v>否</v>
          </cell>
          <cell r="AF2191" t="str">
            <v/>
          </cell>
          <cell r="AG2191" t="str">
            <v>否</v>
          </cell>
          <cell r="AH2191" t="str">
            <v>续本月</v>
          </cell>
          <cell r="AI2191" t="str">
            <v>否</v>
          </cell>
          <cell r="AO2191">
            <v>0</v>
          </cell>
          <cell r="AR2191" t="str">
            <v>赵林区</v>
          </cell>
        </row>
        <row r="2192">
          <cell r="F2192">
            <v>13427800296</v>
          </cell>
          <cell r="G2192" t="str">
            <v>13427800296</v>
          </cell>
          <cell r="H2192" t="str">
            <v>许海坤</v>
          </cell>
          <cell r="I2192" t="str">
            <v>预付费东莞住宅新装或续费888元包年，带宽12M</v>
          </cell>
          <cell r="J2192">
            <v>888</v>
          </cell>
          <cell r="K2192">
            <v>888</v>
          </cell>
          <cell r="L2192" t="str">
            <v>2013-07-02</v>
          </cell>
          <cell r="M2192">
            <v>42187</v>
          </cell>
          <cell r="N2192" t="str">
            <v>2016-07-02</v>
          </cell>
          <cell r="O2192" t="str">
            <v>2015-06-25</v>
          </cell>
          <cell r="P2192" t="str">
            <v>宽带预付费</v>
          </cell>
          <cell r="Q2192" t="str">
            <v>续费</v>
          </cell>
          <cell r="R2192" t="str">
            <v>提前充值</v>
          </cell>
          <cell r="S2192" t="str">
            <v>家庭用户</v>
          </cell>
          <cell r="T2192" t="str">
            <v>FTTH</v>
          </cell>
          <cell r="U2192" t="str">
            <v>杜秋月(duqiuy)</v>
          </cell>
          <cell r="V2192" t="str">
            <v>DSBR莞城黎广法</v>
          </cell>
          <cell r="W2192" t="str">
            <v/>
          </cell>
          <cell r="X2192" t="str">
            <v>莞城区</v>
          </cell>
          <cell r="Y2192">
            <v>0</v>
          </cell>
          <cell r="Z2192">
            <v>0</v>
          </cell>
          <cell r="AA2192" t="str">
            <v>莞城区</v>
          </cell>
          <cell r="AB2192" t="str">
            <v>25</v>
          </cell>
          <cell r="AC2192">
            <v>12</v>
          </cell>
          <cell r="AD2192">
            <v>12</v>
          </cell>
          <cell r="AE2192" t="str">
            <v>是</v>
          </cell>
          <cell r="AF2192" t="str">
            <v/>
          </cell>
          <cell r="AG2192" t="str">
            <v>价值宽带</v>
          </cell>
          <cell r="AH2192" t="str">
            <v>续后期</v>
          </cell>
          <cell r="AI2192" t="str">
            <v>否</v>
          </cell>
          <cell r="AO2192">
            <v>0</v>
          </cell>
          <cell r="AR2192" t="str">
            <v>赵林区</v>
          </cell>
        </row>
        <row r="2193">
          <cell r="F2193">
            <v>13532528698</v>
          </cell>
          <cell r="G2193" t="str">
            <v>13532528698</v>
          </cell>
          <cell r="H2193" t="str">
            <v>王兴春</v>
          </cell>
          <cell r="I2193" t="str">
            <v>预付费东莞住宅新装或续费888元包年，带宽12M</v>
          </cell>
          <cell r="J2193">
            <v>888</v>
          </cell>
          <cell r="K2193">
            <v>888</v>
          </cell>
          <cell r="L2193" t="str">
            <v>2013-06-24</v>
          </cell>
          <cell r="M2193">
            <v>42179</v>
          </cell>
          <cell r="N2193" t="str">
            <v>2016-06-25</v>
          </cell>
          <cell r="O2193" t="str">
            <v>2015-06-25</v>
          </cell>
          <cell r="P2193" t="str">
            <v>宽带预付费</v>
          </cell>
          <cell r="Q2193" t="str">
            <v>续费</v>
          </cell>
          <cell r="R2193" t="str">
            <v>往月充值</v>
          </cell>
          <cell r="S2193" t="str">
            <v>家庭用户</v>
          </cell>
          <cell r="T2193" t="str">
            <v>FTTH</v>
          </cell>
          <cell r="U2193" t="str">
            <v>东莞电商天猫充值(scb_tm)</v>
          </cell>
          <cell r="V2193" t="str">
            <v>DSBR受理</v>
          </cell>
          <cell r="W2193" t="str">
            <v/>
          </cell>
          <cell r="X2193" t="str">
            <v>高埗区</v>
          </cell>
          <cell r="Y2193">
            <v>0</v>
          </cell>
          <cell r="Z2193">
            <v>0</v>
          </cell>
          <cell r="AA2193" t="str">
            <v>高埗区</v>
          </cell>
          <cell r="AB2193" t="str">
            <v>25</v>
          </cell>
          <cell r="AC2193">
            <v>12</v>
          </cell>
          <cell r="AD2193">
            <v>12</v>
          </cell>
          <cell r="AE2193" t="str">
            <v>是</v>
          </cell>
          <cell r="AF2193" t="str">
            <v/>
          </cell>
          <cell r="AG2193" t="str">
            <v>价值宽带</v>
          </cell>
          <cell r="AH2193" t="str">
            <v>续本月</v>
          </cell>
          <cell r="AI2193" t="str">
            <v>是</v>
          </cell>
          <cell r="AJ2193">
            <v>13532528698</v>
          </cell>
          <cell r="AO2193">
            <v>0</v>
          </cell>
          <cell r="AR2193" t="str">
            <v>赵林区</v>
          </cell>
        </row>
        <row r="2194">
          <cell r="F2194">
            <v>13838867898</v>
          </cell>
          <cell r="G2194" t="str">
            <v>13838867898</v>
          </cell>
          <cell r="H2194" t="str">
            <v>唐泰钦</v>
          </cell>
          <cell r="I2194" t="str">
            <v>预付费东莞住宅新装或续费888元包年，带宽12M</v>
          </cell>
          <cell r="J2194">
            <v>888</v>
          </cell>
          <cell r="K2194">
            <v>888</v>
          </cell>
          <cell r="L2194" t="str">
            <v>2013-06-28</v>
          </cell>
          <cell r="M2194">
            <v>42183</v>
          </cell>
          <cell r="N2194" t="str">
            <v>2016-06-28</v>
          </cell>
          <cell r="O2194" t="str">
            <v>2015-06-24</v>
          </cell>
          <cell r="P2194" t="str">
            <v>宽带预付费</v>
          </cell>
          <cell r="Q2194" t="str">
            <v>续费</v>
          </cell>
          <cell r="R2194" t="str">
            <v>提前充值</v>
          </cell>
          <cell r="S2194" t="str">
            <v>家庭用户</v>
          </cell>
          <cell r="T2194" t="str">
            <v>FTTH</v>
          </cell>
          <cell r="U2194" t="str">
            <v>郑珊珊(zhengshans)</v>
          </cell>
          <cell r="V2194" t="str">
            <v>ZX高埗左小兵</v>
          </cell>
          <cell r="W2194" t="str">
            <v>电商价值宽带营销</v>
          </cell>
          <cell r="X2194" t="str">
            <v>高埗区</v>
          </cell>
          <cell r="Y2194">
            <v>0</v>
          </cell>
          <cell r="Z2194">
            <v>0</v>
          </cell>
          <cell r="AA2194" t="str">
            <v>高埗区</v>
          </cell>
          <cell r="AB2194" t="str">
            <v>24</v>
          </cell>
          <cell r="AC2194">
            <v>12</v>
          </cell>
          <cell r="AD2194">
            <v>12</v>
          </cell>
          <cell r="AE2194" t="str">
            <v>是</v>
          </cell>
          <cell r="AF2194" t="str">
            <v/>
          </cell>
          <cell r="AG2194" t="str">
            <v>价值宽带</v>
          </cell>
          <cell r="AH2194" t="str">
            <v>续本月</v>
          </cell>
          <cell r="AI2194" t="str">
            <v>是</v>
          </cell>
          <cell r="AJ2194">
            <v>13838867898</v>
          </cell>
          <cell r="AO2194">
            <v>0</v>
          </cell>
          <cell r="AR2194" t="str">
            <v>雁田区</v>
          </cell>
        </row>
        <row r="2195">
          <cell r="F2195">
            <v>15118235181</v>
          </cell>
          <cell r="G2195" t="str">
            <v>15118235181</v>
          </cell>
          <cell r="H2195" t="str">
            <v>成大兰</v>
          </cell>
          <cell r="I2195" t="str">
            <v>预付费东莞住宅新装或续费1398元包年，带宽20M</v>
          </cell>
          <cell r="J2195">
            <v>1398</v>
          </cell>
          <cell r="K2195">
            <v>1398</v>
          </cell>
          <cell r="L2195" t="str">
            <v>2013-06-24</v>
          </cell>
          <cell r="M2195">
            <v>42179</v>
          </cell>
          <cell r="N2195" t="str">
            <v>2016-06-25</v>
          </cell>
          <cell r="O2195" t="str">
            <v>2015-06-25</v>
          </cell>
          <cell r="P2195" t="str">
            <v>宽带预付费</v>
          </cell>
          <cell r="Q2195" t="str">
            <v>续费</v>
          </cell>
          <cell r="R2195" t="str">
            <v>往月充值</v>
          </cell>
          <cell r="S2195" t="str">
            <v>家庭用户</v>
          </cell>
          <cell r="T2195" t="str">
            <v>FTTH</v>
          </cell>
          <cell r="U2195" t="str">
            <v>郑珊珊(zhengshans)</v>
          </cell>
          <cell r="V2195" t="str">
            <v>ZX高埗左小兵</v>
          </cell>
          <cell r="W2195" t="str">
            <v/>
          </cell>
          <cell r="X2195" t="str">
            <v>高埗区</v>
          </cell>
          <cell r="Y2195">
            <v>0</v>
          </cell>
          <cell r="Z2195">
            <v>0</v>
          </cell>
          <cell r="AA2195" t="str">
            <v>高埗区</v>
          </cell>
          <cell r="AB2195" t="str">
            <v>25</v>
          </cell>
          <cell r="AC2195">
            <v>20</v>
          </cell>
          <cell r="AD2195">
            <v>12</v>
          </cell>
          <cell r="AE2195" t="str">
            <v>是</v>
          </cell>
          <cell r="AF2195" t="str">
            <v/>
          </cell>
          <cell r="AG2195" t="str">
            <v>价值宽带</v>
          </cell>
          <cell r="AH2195" t="str">
            <v>续本月</v>
          </cell>
          <cell r="AI2195" t="str">
            <v>是</v>
          </cell>
          <cell r="AJ2195">
            <v>15118235181</v>
          </cell>
          <cell r="AO2195">
            <v>0</v>
          </cell>
          <cell r="AR2195" t="str">
            <v>雁田区</v>
          </cell>
        </row>
        <row r="2196">
          <cell r="F2196">
            <v>18727343088</v>
          </cell>
          <cell r="G2196" t="str">
            <v>18727343088</v>
          </cell>
          <cell r="H2196" t="str">
            <v>潘加虎</v>
          </cell>
          <cell r="I2196" t="str">
            <v>预付费东莞住宅新装或续费1498元包年，带宽50M(独享家庭版)</v>
          </cell>
          <cell r="J2196">
            <v>1498</v>
          </cell>
          <cell r="K2196">
            <v>1498</v>
          </cell>
          <cell r="L2196" t="str">
            <v>2013-06-22</v>
          </cell>
          <cell r="M2196">
            <v>42178</v>
          </cell>
          <cell r="N2196" t="str">
            <v>2016-06-24</v>
          </cell>
          <cell r="O2196" t="str">
            <v>2015-06-24</v>
          </cell>
          <cell r="P2196" t="str">
            <v>宽带预付费</v>
          </cell>
          <cell r="Q2196" t="str">
            <v>续费</v>
          </cell>
          <cell r="R2196" t="str">
            <v>往月充值</v>
          </cell>
          <cell r="S2196" t="str">
            <v>家庭用户</v>
          </cell>
          <cell r="T2196" t="str">
            <v>FTTH</v>
          </cell>
          <cell r="U2196" t="str">
            <v>郑珊珊(zhengshans)</v>
          </cell>
          <cell r="V2196" t="str">
            <v>ZX高埗左小兵</v>
          </cell>
          <cell r="W2196" t="str">
            <v>(非)</v>
          </cell>
          <cell r="X2196" t="str">
            <v>高埗区</v>
          </cell>
          <cell r="Y2196">
            <v>0</v>
          </cell>
          <cell r="Z2196">
            <v>0</v>
          </cell>
          <cell r="AA2196" t="str">
            <v>高埗区</v>
          </cell>
          <cell r="AB2196" t="str">
            <v>24</v>
          </cell>
          <cell r="AC2196">
            <v>50</v>
          </cell>
          <cell r="AD2196">
            <v>12</v>
          </cell>
          <cell r="AE2196" t="str">
            <v>是</v>
          </cell>
          <cell r="AF2196" t="str">
            <v/>
          </cell>
          <cell r="AG2196" t="str">
            <v>价值宽带</v>
          </cell>
          <cell r="AH2196" t="str">
            <v>续本月</v>
          </cell>
          <cell r="AI2196" t="str">
            <v>是</v>
          </cell>
          <cell r="AJ2196">
            <v>18727343088</v>
          </cell>
          <cell r="AO2196">
            <v>0</v>
          </cell>
          <cell r="AR2196" t="str">
            <v>雁田区</v>
          </cell>
        </row>
        <row r="2197">
          <cell r="F2197">
            <v>13537022723</v>
          </cell>
          <cell r="G2197" t="str">
            <v>13537022723</v>
          </cell>
          <cell r="H2197" t="str">
            <v>谢幸蓉</v>
          </cell>
          <cell r="I2197" t="str">
            <v>预付费东莞住宅新装或续费1088元包年，带宽10M</v>
          </cell>
          <cell r="J2197">
            <v>1088</v>
          </cell>
          <cell r="K2197">
            <v>1088</v>
          </cell>
          <cell r="L2197" t="str">
            <v>2013-06-26</v>
          </cell>
          <cell r="M2197">
            <v>42181</v>
          </cell>
          <cell r="N2197" t="str">
            <v>2016-06-26</v>
          </cell>
          <cell r="O2197" t="str">
            <v>2015-06-25</v>
          </cell>
          <cell r="P2197" t="str">
            <v>宽带预付费</v>
          </cell>
          <cell r="Q2197" t="str">
            <v>续费</v>
          </cell>
          <cell r="R2197" t="str">
            <v>提前充值</v>
          </cell>
          <cell r="S2197" t="str">
            <v>家庭用户</v>
          </cell>
          <cell r="T2197" t="str">
            <v>FTTH</v>
          </cell>
          <cell r="U2197" t="str">
            <v>阮珠妹(ruanzm)</v>
          </cell>
          <cell r="V2197" t="str">
            <v>ZX东城伍宜勇</v>
          </cell>
          <cell r="W2197" t="str">
            <v/>
          </cell>
          <cell r="X2197" t="str">
            <v>东城区</v>
          </cell>
          <cell r="Y2197">
            <v>0</v>
          </cell>
          <cell r="Z2197">
            <v>0</v>
          </cell>
          <cell r="AA2197" t="str">
            <v>东城区</v>
          </cell>
          <cell r="AB2197" t="str">
            <v>25</v>
          </cell>
          <cell r="AC2197">
            <v>10</v>
          </cell>
          <cell r="AD2197">
            <v>12</v>
          </cell>
          <cell r="AE2197" t="str">
            <v>是</v>
          </cell>
          <cell r="AF2197" t="str">
            <v/>
          </cell>
          <cell r="AG2197" t="str">
            <v>价值宽带</v>
          </cell>
          <cell r="AH2197" t="str">
            <v>续本月</v>
          </cell>
          <cell r="AI2197" t="str">
            <v>是</v>
          </cell>
          <cell r="AJ2197">
            <v>13537022723</v>
          </cell>
          <cell r="AO2197">
            <v>0</v>
          </cell>
          <cell r="AR2197" t="str">
            <v>雁田区</v>
          </cell>
        </row>
        <row r="2198">
          <cell r="F2198">
            <v>13538389731</v>
          </cell>
          <cell r="G2198" t="str">
            <v>13538389731</v>
          </cell>
          <cell r="H2198" t="str">
            <v>沈东北</v>
          </cell>
          <cell r="I2198" t="str">
            <v>预付费东莞精品宽带新装或续费免费体验1个月，带宽10M</v>
          </cell>
          <cell r="J2198">
            <v>888</v>
          </cell>
          <cell r="K2198">
            <v>888</v>
          </cell>
          <cell r="L2198" t="str">
            <v>2011-02-18</v>
          </cell>
          <cell r="M2198">
            <v>42190</v>
          </cell>
          <cell r="N2198" t="str">
            <v>2016-08-05</v>
          </cell>
          <cell r="O2198" t="str">
            <v>2015-06-25</v>
          </cell>
          <cell r="P2198" t="str">
            <v>宽带预付费</v>
          </cell>
          <cell r="Q2198" t="str">
            <v>续费</v>
          </cell>
          <cell r="R2198" t="str">
            <v>提前充值</v>
          </cell>
          <cell r="S2198" t="str">
            <v>家庭用户</v>
          </cell>
          <cell r="T2198" t="str">
            <v>FTTH</v>
          </cell>
          <cell r="U2198" t="str">
            <v>东莞电商天猫充值(scb_tm)</v>
          </cell>
          <cell r="V2198" t="str">
            <v>DSBR受理</v>
          </cell>
          <cell r="W2198" t="str">
            <v>电商价值宽带营销</v>
          </cell>
          <cell r="X2198" t="str">
            <v>东城区</v>
          </cell>
          <cell r="Y2198">
            <v>0</v>
          </cell>
          <cell r="Z2198">
            <v>0</v>
          </cell>
          <cell r="AA2198" t="str">
            <v>东城区</v>
          </cell>
          <cell r="AB2198" t="str">
            <v>25</v>
          </cell>
          <cell r="AC2198">
            <v>10</v>
          </cell>
          <cell r="AD2198">
            <v>1</v>
          </cell>
          <cell r="AE2198" t="str">
            <v>是</v>
          </cell>
          <cell r="AF2198" t="str">
            <v/>
          </cell>
          <cell r="AG2198" t="str">
            <v>价值宽带</v>
          </cell>
          <cell r="AH2198" t="str">
            <v>续后期</v>
          </cell>
          <cell r="AI2198" t="str">
            <v>否</v>
          </cell>
          <cell r="AO2198">
            <v>0</v>
          </cell>
          <cell r="AR2198" t="str">
            <v>樟新区</v>
          </cell>
        </row>
        <row r="2199">
          <cell r="F2199">
            <v>15814205038</v>
          </cell>
          <cell r="G2199" t="str">
            <v>15814205038</v>
          </cell>
          <cell r="H2199" t="str">
            <v>杨德明</v>
          </cell>
          <cell r="I2199" t="str">
            <v>预付费东莞住宅新装或续费728元包年，带宽4M</v>
          </cell>
          <cell r="J2199">
            <v>728</v>
          </cell>
          <cell r="K2199">
            <v>728</v>
          </cell>
          <cell r="L2199" t="str">
            <v>2013-06-26</v>
          </cell>
          <cell r="M2199">
            <v>42181</v>
          </cell>
          <cell r="N2199" t="str">
            <v>2016-06-26</v>
          </cell>
          <cell r="O2199" t="str">
            <v>2015-06-24</v>
          </cell>
          <cell r="P2199" t="str">
            <v>宽带预付费</v>
          </cell>
          <cell r="Q2199" t="str">
            <v>续费</v>
          </cell>
          <cell r="R2199" t="str">
            <v>提前充值</v>
          </cell>
          <cell r="S2199" t="str">
            <v>家庭用户</v>
          </cell>
          <cell r="T2199" t="str">
            <v>FTTH</v>
          </cell>
          <cell r="U2199" t="str">
            <v>阮珠妹(ruanzm)</v>
          </cell>
          <cell r="V2199" t="str">
            <v>ZX东城伍宜勇</v>
          </cell>
          <cell r="W2199" t="str">
            <v>电商价值宽带营销</v>
          </cell>
          <cell r="X2199" t="str">
            <v>东城区</v>
          </cell>
          <cell r="Y2199">
            <v>0</v>
          </cell>
          <cell r="Z2199">
            <v>0</v>
          </cell>
          <cell r="AA2199" t="str">
            <v>东城区</v>
          </cell>
          <cell r="AB2199" t="str">
            <v>24</v>
          </cell>
          <cell r="AC2199">
            <v>4</v>
          </cell>
          <cell r="AD2199">
            <v>12</v>
          </cell>
          <cell r="AE2199" t="str">
            <v>是</v>
          </cell>
          <cell r="AF2199" t="str">
            <v/>
          </cell>
          <cell r="AG2199" t="str">
            <v>否</v>
          </cell>
          <cell r="AH2199" t="str">
            <v>续本月</v>
          </cell>
          <cell r="AI2199" t="str">
            <v>是</v>
          </cell>
          <cell r="AJ2199">
            <v>15814205038</v>
          </cell>
          <cell r="AO2199">
            <v>0</v>
          </cell>
          <cell r="AR2199" t="str">
            <v>银湖区</v>
          </cell>
        </row>
        <row r="2200">
          <cell r="F2200">
            <v>13412729185</v>
          </cell>
          <cell r="G2200" t="str">
            <v>13412729185</v>
          </cell>
          <cell r="H2200" t="str">
            <v>文幸谋</v>
          </cell>
          <cell r="I2200" t="str">
            <v>预付费东莞住宅新装或续费888元包年，带宽12M</v>
          </cell>
          <cell r="J2200">
            <v>888</v>
          </cell>
          <cell r="K2200">
            <v>888</v>
          </cell>
          <cell r="L2200" t="str">
            <v>2012-12-26</v>
          </cell>
          <cell r="M2200">
            <v>42182</v>
          </cell>
          <cell r="N2200" t="str">
            <v>2016-06-27</v>
          </cell>
          <cell r="O2200" t="str">
            <v>2015-06-25</v>
          </cell>
          <cell r="P2200" t="str">
            <v>宽带预付费</v>
          </cell>
          <cell r="Q2200" t="str">
            <v>续费</v>
          </cell>
          <cell r="R2200" t="str">
            <v>提前充值</v>
          </cell>
          <cell r="S2200" t="str">
            <v>家庭用户</v>
          </cell>
          <cell r="T2200" t="str">
            <v>GPON+LAN</v>
          </cell>
          <cell r="U2200" t="str">
            <v>郑珊珊(zhengshans)</v>
          </cell>
          <cell r="V2200" t="str">
            <v>DSBR高步周国强</v>
          </cell>
          <cell r="W2200" t="str">
            <v/>
          </cell>
          <cell r="X2200" t="str">
            <v>高埗区</v>
          </cell>
          <cell r="Y2200">
            <v>0</v>
          </cell>
          <cell r="Z2200">
            <v>0</v>
          </cell>
          <cell r="AA2200" t="str">
            <v>高埗区</v>
          </cell>
          <cell r="AB2200" t="str">
            <v>25</v>
          </cell>
          <cell r="AC2200">
            <v>12</v>
          </cell>
          <cell r="AD2200">
            <v>12</v>
          </cell>
          <cell r="AE2200" t="str">
            <v>是</v>
          </cell>
          <cell r="AF2200" t="str">
            <v/>
          </cell>
          <cell r="AG2200" t="str">
            <v>价值宽带</v>
          </cell>
          <cell r="AH2200" t="str">
            <v>续本月</v>
          </cell>
          <cell r="AI2200" t="str">
            <v>是</v>
          </cell>
          <cell r="AJ2200">
            <v>13412729185</v>
          </cell>
          <cell r="AO2200">
            <v>0</v>
          </cell>
          <cell r="AR2200" t="str">
            <v>银湖区</v>
          </cell>
        </row>
        <row r="2201">
          <cell r="F2201">
            <v>13418281258</v>
          </cell>
          <cell r="G2201" t="str">
            <v>13418281258</v>
          </cell>
          <cell r="H2201" t="str">
            <v>周海霞</v>
          </cell>
          <cell r="I2201" t="str">
            <v>预付费东莞住宅新装或续费768元包年，带宽4M</v>
          </cell>
          <cell r="J2201">
            <v>768</v>
          </cell>
          <cell r="K2201">
            <v>768</v>
          </cell>
          <cell r="L2201" t="str">
            <v>2013-06-12</v>
          </cell>
          <cell r="M2201">
            <v>42167</v>
          </cell>
          <cell r="N2201" t="str">
            <v>2016-06-24</v>
          </cell>
          <cell r="O2201" t="str">
            <v>2015-06-24</v>
          </cell>
          <cell r="P2201" t="str">
            <v>宽带预付费</v>
          </cell>
          <cell r="Q2201" t="str">
            <v>续费</v>
          </cell>
          <cell r="R2201" t="str">
            <v>往月充值</v>
          </cell>
          <cell r="S2201" t="str">
            <v>家庭用户</v>
          </cell>
          <cell r="T2201" t="str">
            <v>FTTH</v>
          </cell>
          <cell r="U2201" t="str">
            <v>郑珊珊(zhengshans)</v>
          </cell>
          <cell r="V2201" t="str">
            <v>DSBR高埗杨维邦</v>
          </cell>
          <cell r="W2201" t="str">
            <v/>
          </cell>
          <cell r="X2201" t="str">
            <v>高埗区</v>
          </cell>
          <cell r="Y2201">
            <v>0</v>
          </cell>
          <cell r="Z2201">
            <v>0</v>
          </cell>
          <cell r="AA2201" t="str">
            <v>高埗区</v>
          </cell>
          <cell r="AB2201" t="str">
            <v>24</v>
          </cell>
          <cell r="AC2201">
            <v>4</v>
          </cell>
          <cell r="AD2201">
            <v>12</v>
          </cell>
          <cell r="AE2201" t="str">
            <v>是</v>
          </cell>
          <cell r="AF2201" t="str">
            <v/>
          </cell>
          <cell r="AG2201" t="str">
            <v>否</v>
          </cell>
          <cell r="AH2201" t="str">
            <v>续本月</v>
          </cell>
          <cell r="AI2201" t="str">
            <v>是</v>
          </cell>
          <cell r="AJ2201">
            <v>13418281258</v>
          </cell>
          <cell r="AO2201">
            <v>0</v>
          </cell>
          <cell r="AR2201" t="str">
            <v>银湖区</v>
          </cell>
        </row>
        <row r="2202">
          <cell r="F2202">
            <v>13538615049</v>
          </cell>
          <cell r="G2202" t="str">
            <v>13538615049</v>
          </cell>
          <cell r="H2202" t="str">
            <v>夏军</v>
          </cell>
          <cell r="I2202" t="str">
            <v>预付费东莞住宅新装或续费768元包年，带宽4M</v>
          </cell>
          <cell r="J2202">
            <v>768</v>
          </cell>
          <cell r="K2202">
            <v>768</v>
          </cell>
          <cell r="L2202" t="str">
            <v>2014-07-23</v>
          </cell>
          <cell r="M2202">
            <v>42208</v>
          </cell>
          <cell r="N2202" t="str">
            <v>2016-07-23</v>
          </cell>
          <cell r="O2202" t="str">
            <v>2015-06-24</v>
          </cell>
          <cell r="P2202" t="str">
            <v>宽带预付费</v>
          </cell>
          <cell r="Q2202" t="str">
            <v>续费</v>
          </cell>
          <cell r="R2202" t="str">
            <v>提前充值</v>
          </cell>
          <cell r="S2202" t="str">
            <v>家庭用户</v>
          </cell>
          <cell r="T2202" t="str">
            <v>FTTH</v>
          </cell>
          <cell r="U2202" t="str">
            <v>郑珊珊(zhengshans)</v>
          </cell>
          <cell r="V2202" t="str">
            <v>ZX高步周国强</v>
          </cell>
          <cell r="W2202" t="str">
            <v>电商价值宽带营销</v>
          </cell>
          <cell r="X2202" t="str">
            <v>高埗区</v>
          </cell>
          <cell r="Y2202">
            <v>0</v>
          </cell>
          <cell r="Z2202">
            <v>0</v>
          </cell>
          <cell r="AA2202" t="str">
            <v>高埗区</v>
          </cell>
          <cell r="AB2202" t="str">
            <v>24</v>
          </cell>
          <cell r="AC2202">
            <v>4</v>
          </cell>
          <cell r="AD2202">
            <v>12</v>
          </cell>
          <cell r="AE2202" t="str">
            <v>是</v>
          </cell>
          <cell r="AF2202" t="str">
            <v/>
          </cell>
          <cell r="AG2202" t="str">
            <v>否</v>
          </cell>
          <cell r="AH2202" t="str">
            <v>续后期</v>
          </cell>
          <cell r="AI2202" t="str">
            <v>否</v>
          </cell>
          <cell r="AO2202">
            <v>0</v>
          </cell>
          <cell r="AR2202" t="str">
            <v>荔横区</v>
          </cell>
        </row>
        <row r="2203">
          <cell r="F2203">
            <v>13549352226</v>
          </cell>
          <cell r="G2203" t="str">
            <v>13549352226</v>
          </cell>
          <cell r="H2203" t="str">
            <v>陈秀宁</v>
          </cell>
          <cell r="I2203" t="str">
            <v>预付费东莞住宅新装或续费888元包年，带宽12M</v>
          </cell>
          <cell r="J2203">
            <v>888</v>
          </cell>
          <cell r="K2203">
            <v>888</v>
          </cell>
          <cell r="L2203" t="str">
            <v>2013-07-03</v>
          </cell>
          <cell r="M2203">
            <v>42188</v>
          </cell>
          <cell r="N2203" t="str">
            <v>2016-07-03</v>
          </cell>
          <cell r="O2203" t="str">
            <v>2015-06-24</v>
          </cell>
          <cell r="P2203" t="str">
            <v>宽带预付费</v>
          </cell>
          <cell r="Q2203" t="str">
            <v>续费</v>
          </cell>
          <cell r="R2203" t="str">
            <v>提前充值</v>
          </cell>
          <cell r="S2203" t="str">
            <v>家庭用户</v>
          </cell>
          <cell r="T2203" t="str">
            <v>FTTH</v>
          </cell>
          <cell r="U2203" t="str">
            <v>郑珊珊(zhengshans)</v>
          </cell>
          <cell r="V2203" t="str">
            <v>ZX高埗杨维邦</v>
          </cell>
          <cell r="W2203" t="str">
            <v/>
          </cell>
          <cell r="X2203" t="str">
            <v>高埗区</v>
          </cell>
          <cell r="Y2203">
            <v>0</v>
          </cell>
          <cell r="Z2203">
            <v>0</v>
          </cell>
          <cell r="AA2203" t="str">
            <v>高埗区</v>
          </cell>
          <cell r="AB2203" t="str">
            <v>24</v>
          </cell>
          <cell r="AC2203">
            <v>12</v>
          </cell>
          <cell r="AD2203">
            <v>12</v>
          </cell>
          <cell r="AE2203" t="str">
            <v>是</v>
          </cell>
          <cell r="AF2203" t="str">
            <v/>
          </cell>
          <cell r="AG2203" t="str">
            <v>价值宽带</v>
          </cell>
          <cell r="AH2203" t="str">
            <v>续后期</v>
          </cell>
          <cell r="AI2203" t="str">
            <v>否</v>
          </cell>
          <cell r="AO2203">
            <v>0</v>
          </cell>
          <cell r="AR2203" t="str">
            <v>荔横区</v>
          </cell>
        </row>
        <row r="2204">
          <cell r="F2204">
            <v>13559792805</v>
          </cell>
          <cell r="G2204" t="str">
            <v>13559792805</v>
          </cell>
          <cell r="H2204" t="str">
            <v>梁国伟</v>
          </cell>
          <cell r="I2204" t="str">
            <v>预付费东莞住宅新装或续费1088元包年，带宽20M</v>
          </cell>
          <cell r="J2204">
            <v>1088</v>
          </cell>
          <cell r="K2204">
            <v>1088</v>
          </cell>
          <cell r="L2204" t="str">
            <v>2014-07-31</v>
          </cell>
          <cell r="M2204">
            <v>42216</v>
          </cell>
          <cell r="N2204" t="str">
            <v>2016-07-31</v>
          </cell>
          <cell r="O2204" t="str">
            <v>2015-06-24</v>
          </cell>
          <cell r="P2204" t="str">
            <v>宽带预付费</v>
          </cell>
          <cell r="Q2204" t="str">
            <v>续费</v>
          </cell>
          <cell r="R2204" t="str">
            <v>提前充值</v>
          </cell>
          <cell r="S2204" t="str">
            <v>家庭用户</v>
          </cell>
          <cell r="T2204" t="str">
            <v>FTTH</v>
          </cell>
          <cell r="U2204" t="str">
            <v>郑珊珊(zhengshans)</v>
          </cell>
          <cell r="V2204" t="str">
            <v>ZX高步周国强</v>
          </cell>
          <cell r="W2204" t="str">
            <v/>
          </cell>
          <cell r="X2204" t="str">
            <v>高埗区</v>
          </cell>
          <cell r="Y2204">
            <v>0</v>
          </cell>
          <cell r="Z2204">
            <v>0</v>
          </cell>
          <cell r="AA2204" t="str">
            <v>高埗区</v>
          </cell>
          <cell r="AB2204" t="str">
            <v>24</v>
          </cell>
          <cell r="AC2204">
            <v>20</v>
          </cell>
          <cell r="AD2204">
            <v>12</v>
          </cell>
          <cell r="AE2204" t="str">
            <v>是</v>
          </cell>
          <cell r="AF2204" t="str">
            <v/>
          </cell>
          <cell r="AG2204" t="str">
            <v>价值宽带</v>
          </cell>
          <cell r="AH2204" t="str">
            <v>续后期</v>
          </cell>
          <cell r="AI2204" t="str">
            <v>否</v>
          </cell>
          <cell r="AO2204">
            <v>0</v>
          </cell>
          <cell r="AR2204" t="str">
            <v>荔横区</v>
          </cell>
        </row>
        <row r="2205">
          <cell r="F2205">
            <v>13724552624</v>
          </cell>
          <cell r="G2205" t="str">
            <v>13724552624</v>
          </cell>
          <cell r="H2205" t="str">
            <v>郑世林</v>
          </cell>
          <cell r="I2205" t="str">
            <v>预付费东莞住宅新装或续费888元包年，带宽12M</v>
          </cell>
          <cell r="J2205">
            <v>888</v>
          </cell>
          <cell r="K2205">
            <v>888</v>
          </cell>
          <cell r="L2205" t="str">
            <v>2014-07-29</v>
          </cell>
          <cell r="M2205">
            <v>42214</v>
          </cell>
          <cell r="N2205" t="str">
            <v>2016-07-29</v>
          </cell>
          <cell r="O2205" t="str">
            <v>2015-06-24</v>
          </cell>
          <cell r="P2205" t="str">
            <v>宽带预付费</v>
          </cell>
          <cell r="Q2205" t="str">
            <v>续费</v>
          </cell>
          <cell r="R2205" t="str">
            <v>提前充值</v>
          </cell>
          <cell r="S2205" t="str">
            <v>家庭用户</v>
          </cell>
          <cell r="T2205" t="str">
            <v>FTTH</v>
          </cell>
          <cell r="U2205" t="str">
            <v>郑珊珊(zhengshans)</v>
          </cell>
          <cell r="V2205" t="str">
            <v>ZX高埗左小兵</v>
          </cell>
          <cell r="W2205" t="str">
            <v/>
          </cell>
          <cell r="X2205" t="str">
            <v>高埗区</v>
          </cell>
          <cell r="Y2205">
            <v>0</v>
          </cell>
          <cell r="Z2205">
            <v>0</v>
          </cell>
          <cell r="AA2205" t="str">
            <v>高埗区</v>
          </cell>
          <cell r="AB2205" t="str">
            <v>24</v>
          </cell>
          <cell r="AC2205">
            <v>12</v>
          </cell>
          <cell r="AD2205">
            <v>12</v>
          </cell>
          <cell r="AE2205" t="str">
            <v>是</v>
          </cell>
          <cell r="AF2205" t="str">
            <v/>
          </cell>
          <cell r="AG2205" t="str">
            <v>价值宽带</v>
          </cell>
          <cell r="AH2205" t="str">
            <v>续后期</v>
          </cell>
          <cell r="AI2205" t="str">
            <v>否</v>
          </cell>
          <cell r="AO2205">
            <v>0</v>
          </cell>
          <cell r="AR2205" t="str">
            <v>大利区</v>
          </cell>
        </row>
        <row r="2206">
          <cell r="F2206">
            <v>15916971782</v>
          </cell>
          <cell r="G2206" t="str">
            <v>15916971782</v>
          </cell>
          <cell r="H2206" t="str">
            <v>肖国胜</v>
          </cell>
          <cell r="I2206" t="str">
            <v>预付费东莞住宅新装或续费888元包年，带宽12M</v>
          </cell>
          <cell r="J2206">
            <v>888</v>
          </cell>
          <cell r="K2206">
            <v>888</v>
          </cell>
          <cell r="L2206" t="str">
            <v>2013-08-24</v>
          </cell>
          <cell r="M2206">
            <v>42240</v>
          </cell>
          <cell r="N2206" t="str">
            <v>2016-08-24</v>
          </cell>
          <cell r="O2206" t="str">
            <v>2015-06-25</v>
          </cell>
          <cell r="P2206" t="str">
            <v>宽带预付费</v>
          </cell>
          <cell r="Q2206" t="str">
            <v>续费</v>
          </cell>
          <cell r="R2206" t="str">
            <v>提前充值</v>
          </cell>
          <cell r="S2206" t="str">
            <v>家庭用户</v>
          </cell>
          <cell r="T2206" t="str">
            <v>FTTH</v>
          </cell>
          <cell r="U2206" t="str">
            <v>郑珊珊(zhengshans)</v>
          </cell>
          <cell r="V2206" t="str">
            <v>ZX高埗杨维邦</v>
          </cell>
          <cell r="W2206" t="str">
            <v>送650元</v>
          </cell>
          <cell r="X2206" t="str">
            <v>高埗区</v>
          </cell>
          <cell r="Y2206">
            <v>0</v>
          </cell>
          <cell r="Z2206">
            <v>0</v>
          </cell>
          <cell r="AA2206" t="str">
            <v>高埗区</v>
          </cell>
          <cell r="AB2206" t="str">
            <v>25</v>
          </cell>
          <cell r="AC2206">
            <v>12</v>
          </cell>
          <cell r="AD2206">
            <v>12</v>
          </cell>
          <cell r="AE2206" t="str">
            <v>是</v>
          </cell>
          <cell r="AF2206" t="str">
            <v/>
          </cell>
          <cell r="AG2206" t="str">
            <v>价值宽带</v>
          </cell>
          <cell r="AH2206" t="str">
            <v>续后期</v>
          </cell>
          <cell r="AI2206" t="str">
            <v>否</v>
          </cell>
          <cell r="AO2206">
            <v>0</v>
          </cell>
          <cell r="AR2206" t="str">
            <v>骏景区</v>
          </cell>
        </row>
        <row r="2207">
          <cell r="F2207">
            <v>15989900500</v>
          </cell>
          <cell r="G2207" t="str">
            <v>15989900500</v>
          </cell>
          <cell r="H2207" t="str">
            <v>黄积盛</v>
          </cell>
          <cell r="I2207" t="str">
            <v>预付费东莞住宅新装或续费888元包年，带宽12M</v>
          </cell>
          <cell r="J2207">
            <v>888</v>
          </cell>
          <cell r="K2207">
            <v>888</v>
          </cell>
          <cell r="L2207" t="str">
            <v>2013-06-28</v>
          </cell>
          <cell r="M2207">
            <v>42183</v>
          </cell>
          <cell r="N2207" t="str">
            <v>2016-06-28</v>
          </cell>
          <cell r="O2207" t="str">
            <v>2015-06-24</v>
          </cell>
          <cell r="P2207" t="str">
            <v>宽带预付费</v>
          </cell>
          <cell r="Q2207" t="str">
            <v>续费</v>
          </cell>
          <cell r="R2207" t="str">
            <v>提前充值</v>
          </cell>
          <cell r="S2207" t="str">
            <v>家庭用户</v>
          </cell>
          <cell r="T2207" t="str">
            <v>FTTH</v>
          </cell>
          <cell r="U2207" t="str">
            <v>文颜(weny)</v>
          </cell>
          <cell r="V2207" t="str">
            <v>ZX南城黎广俊</v>
          </cell>
          <cell r="W2207" t="str">
            <v/>
          </cell>
          <cell r="X2207" t="str">
            <v>南城区</v>
          </cell>
          <cell r="Y2207">
            <v>0</v>
          </cell>
          <cell r="Z2207">
            <v>0</v>
          </cell>
          <cell r="AA2207" t="str">
            <v>南城区</v>
          </cell>
          <cell r="AB2207" t="str">
            <v>24</v>
          </cell>
          <cell r="AC2207">
            <v>12</v>
          </cell>
          <cell r="AD2207">
            <v>12</v>
          </cell>
          <cell r="AE2207" t="str">
            <v>是</v>
          </cell>
          <cell r="AF2207" t="str">
            <v/>
          </cell>
          <cell r="AG2207" t="str">
            <v>价值宽带</v>
          </cell>
          <cell r="AH2207" t="str">
            <v>续本月</v>
          </cell>
          <cell r="AI2207" t="str">
            <v>是</v>
          </cell>
          <cell r="AJ2207">
            <v>15989900500</v>
          </cell>
          <cell r="AO2207">
            <v>0</v>
          </cell>
          <cell r="AR2207" t="str">
            <v>中心区</v>
          </cell>
        </row>
        <row r="2208">
          <cell r="F2208" t="str">
            <v>dgda90026227</v>
          </cell>
          <cell r="G2208" t="str">
            <v>dgda90026227</v>
          </cell>
          <cell r="H2208" t="str">
            <v>王磊</v>
          </cell>
          <cell r="I2208" t="str">
            <v>预付费东莞住宅新装或续费888元包年，带宽12M</v>
          </cell>
          <cell r="J2208">
            <v>888</v>
          </cell>
          <cell r="K2208">
            <v>888</v>
          </cell>
          <cell r="L2208" t="str">
            <v>2013-06-17</v>
          </cell>
          <cell r="M2208">
            <v>42172</v>
          </cell>
          <cell r="N2208" t="str">
            <v>2016-06-25</v>
          </cell>
          <cell r="O2208" t="str">
            <v>2015-06-25</v>
          </cell>
          <cell r="P2208" t="str">
            <v>宽带预付费</v>
          </cell>
          <cell r="Q2208" t="str">
            <v>续费</v>
          </cell>
          <cell r="R2208" t="str">
            <v>往月充值</v>
          </cell>
          <cell r="S2208" t="str">
            <v>家庭用户</v>
          </cell>
          <cell r="T2208" t="str">
            <v>FTTH</v>
          </cell>
          <cell r="U2208" t="str">
            <v>东莞电商天猫充值(scb_tm)</v>
          </cell>
          <cell r="V2208" t="str">
            <v>DSBR受理</v>
          </cell>
          <cell r="W2208" t="str">
            <v>电商价值宽带营销</v>
          </cell>
          <cell r="X2208" t="str">
            <v>东城区</v>
          </cell>
          <cell r="Y2208">
            <v>0</v>
          </cell>
          <cell r="Z2208">
            <v>0</v>
          </cell>
          <cell r="AA2208" t="str">
            <v>东城区</v>
          </cell>
          <cell r="AB2208" t="str">
            <v>25</v>
          </cell>
          <cell r="AC2208">
            <v>12</v>
          </cell>
          <cell r="AD2208">
            <v>12</v>
          </cell>
          <cell r="AE2208" t="str">
            <v>是</v>
          </cell>
          <cell r="AF2208" t="str">
            <v/>
          </cell>
          <cell r="AG2208" t="str">
            <v>价值宽带</v>
          </cell>
          <cell r="AH2208" t="str">
            <v>续本月</v>
          </cell>
          <cell r="AI2208" t="str">
            <v>是</v>
          </cell>
          <cell r="AJ2208" t="str">
            <v>dgda90026227</v>
          </cell>
          <cell r="AO2208">
            <v>0</v>
          </cell>
          <cell r="AR2208" t="str">
            <v>三中区</v>
          </cell>
        </row>
        <row r="2209">
          <cell r="F2209">
            <v>15816818944</v>
          </cell>
          <cell r="G2209" t="str">
            <v>15816818944</v>
          </cell>
          <cell r="H2209" t="str">
            <v>刘满娣</v>
          </cell>
          <cell r="I2209" t="str">
            <v>预付费东莞住宅新装或续费888元包年，带宽12M</v>
          </cell>
          <cell r="J2209">
            <v>888</v>
          </cell>
          <cell r="K2209">
            <v>888</v>
          </cell>
          <cell r="L2209" t="str">
            <v>2013-02-26</v>
          </cell>
          <cell r="M2209">
            <v>42179</v>
          </cell>
          <cell r="N2209" t="str">
            <v>2016-06-25</v>
          </cell>
          <cell r="O2209" t="str">
            <v>2015-06-25</v>
          </cell>
          <cell r="P2209" t="str">
            <v>宽带预付费</v>
          </cell>
          <cell r="Q2209" t="str">
            <v>续费</v>
          </cell>
          <cell r="R2209" t="str">
            <v>往月充值</v>
          </cell>
          <cell r="S2209" t="str">
            <v>家庭用户</v>
          </cell>
          <cell r="T2209" t="str">
            <v>FTTH</v>
          </cell>
          <cell r="U2209" t="str">
            <v>东莞电商天猫充值(scb_tm)</v>
          </cell>
          <cell r="V2209" t="str">
            <v>DSBR受理</v>
          </cell>
          <cell r="W2209" t="str">
            <v>电商价值宽带营销</v>
          </cell>
          <cell r="X2209" t="str">
            <v>塘厦区</v>
          </cell>
          <cell r="Y2209">
            <v>0</v>
          </cell>
          <cell r="Z2209">
            <v>0</v>
          </cell>
          <cell r="AA2209" t="str">
            <v>塘厦区</v>
          </cell>
          <cell r="AB2209" t="str">
            <v>25</v>
          </cell>
          <cell r="AC2209">
            <v>12</v>
          </cell>
          <cell r="AD2209">
            <v>12</v>
          </cell>
          <cell r="AE2209" t="str">
            <v>是</v>
          </cell>
          <cell r="AF2209" t="str">
            <v/>
          </cell>
          <cell r="AG2209" t="str">
            <v>价值宽带</v>
          </cell>
          <cell r="AH2209" t="str">
            <v>续本月</v>
          </cell>
          <cell r="AI2209" t="str">
            <v>是</v>
          </cell>
          <cell r="AJ2209">
            <v>15816818944</v>
          </cell>
          <cell r="AO2209">
            <v>0</v>
          </cell>
          <cell r="AR2209" t="str">
            <v>三阳区</v>
          </cell>
        </row>
        <row r="2210">
          <cell r="F2210">
            <v>15920245166</v>
          </cell>
          <cell r="G2210" t="str">
            <v>15920245166</v>
          </cell>
          <cell r="H2210" t="str">
            <v>颜永龙</v>
          </cell>
          <cell r="I2210" t="str">
            <v>预付费东莞住宅新装或续费400元包半年，带宽4M</v>
          </cell>
          <cell r="J2210">
            <v>400</v>
          </cell>
          <cell r="K2210">
            <v>400</v>
          </cell>
          <cell r="L2210" t="str">
            <v>2013-06-23</v>
          </cell>
          <cell r="M2210">
            <v>42178</v>
          </cell>
          <cell r="N2210" t="str">
            <v>2015-12-24</v>
          </cell>
          <cell r="O2210" t="str">
            <v>2015-06-24</v>
          </cell>
          <cell r="P2210" t="str">
            <v>宽带预付费</v>
          </cell>
          <cell r="Q2210" t="str">
            <v>续费</v>
          </cell>
          <cell r="R2210" t="str">
            <v>当月充值</v>
          </cell>
          <cell r="S2210" t="str">
            <v>家庭用户</v>
          </cell>
          <cell r="T2210" t="str">
            <v>(传统)XDSL</v>
          </cell>
          <cell r="U2210" t="str">
            <v>李燕舞(liyw)</v>
          </cell>
          <cell r="V2210" t="str">
            <v>ZX塘厦张远威</v>
          </cell>
          <cell r="W2210" t="str">
            <v>1、工单编号220315   2、3、4、</v>
          </cell>
          <cell r="X2210" t="str">
            <v>塘厦区</v>
          </cell>
          <cell r="Y2210">
            <v>0</v>
          </cell>
          <cell r="Z2210">
            <v>0</v>
          </cell>
          <cell r="AA2210" t="str">
            <v>塘厦区</v>
          </cell>
          <cell r="AB2210" t="str">
            <v>24</v>
          </cell>
          <cell r="AC2210">
            <v>4</v>
          </cell>
          <cell r="AD2210">
            <v>6</v>
          </cell>
          <cell r="AE2210" t="str">
            <v>否</v>
          </cell>
          <cell r="AF2210" t="str">
            <v/>
          </cell>
          <cell r="AG2210" t="str">
            <v>否</v>
          </cell>
          <cell r="AH2210" t="str">
            <v>续本月</v>
          </cell>
          <cell r="AI2210" t="str">
            <v>否</v>
          </cell>
          <cell r="AO2210">
            <v>0</v>
          </cell>
          <cell r="AR2210" t="str">
            <v>金凤凰区</v>
          </cell>
        </row>
        <row r="2211">
          <cell r="F2211">
            <v>15973882386</v>
          </cell>
          <cell r="G2211" t="str">
            <v>15973882386</v>
          </cell>
          <cell r="H2211" t="str">
            <v>东莞市宝泰空气净化设备有限公司</v>
          </cell>
          <cell r="I2211" t="str">
            <v>东莞互联网专线续费包14个月1000元，4M（不提供MODEM）</v>
          </cell>
          <cell r="J2211">
            <v>1000</v>
          </cell>
          <cell r="K2211">
            <v>1000</v>
          </cell>
          <cell r="L2211" t="str">
            <v>2013-06-25</v>
          </cell>
          <cell r="M2211">
            <v>42180</v>
          </cell>
          <cell r="N2211" t="str">
            <v>2016-08-25</v>
          </cell>
          <cell r="O2211" t="str">
            <v>2015-06-25</v>
          </cell>
          <cell r="P2211" t="str">
            <v>专线预付费</v>
          </cell>
          <cell r="Q2211" t="str">
            <v>续费</v>
          </cell>
          <cell r="R2211" t="str">
            <v>当月充值</v>
          </cell>
          <cell r="S2211" t="str">
            <v/>
          </cell>
          <cell r="T2211" t="str">
            <v>传统XDSL</v>
          </cell>
          <cell r="U2211" t="str">
            <v>李燕舞(liyw)</v>
          </cell>
          <cell r="V2211" t="str">
            <v>ZX塘厦张远威</v>
          </cell>
          <cell r="W2211" t="str">
            <v/>
          </cell>
          <cell r="X2211" t="str">
            <v>塘厦区</v>
          </cell>
          <cell r="Y2211">
            <v>0</v>
          </cell>
          <cell r="Z2211">
            <v>0</v>
          </cell>
          <cell r="AA2211" t="str">
            <v>塘厦区</v>
          </cell>
          <cell r="AB2211" t="str">
            <v>25</v>
          </cell>
          <cell r="AC2211">
            <v>4</v>
          </cell>
          <cell r="AD2211">
            <v>14</v>
          </cell>
          <cell r="AE2211" t="str">
            <v>否</v>
          </cell>
          <cell r="AF2211" t="str">
            <v/>
          </cell>
          <cell r="AG2211" t="str">
            <v>否</v>
          </cell>
          <cell r="AH2211" t="str">
            <v>续本月</v>
          </cell>
          <cell r="AI2211" t="str">
            <v>否</v>
          </cell>
          <cell r="AK2211">
            <v>15973882386</v>
          </cell>
          <cell r="AO2211">
            <v>0</v>
          </cell>
          <cell r="AR2211" t="str">
            <v>大利区</v>
          </cell>
        </row>
        <row r="2212">
          <cell r="F2212">
            <v>13523091669</v>
          </cell>
          <cell r="G2212" t="str">
            <v>13523091669</v>
          </cell>
          <cell r="H2212" t="str">
            <v>贾向霞</v>
          </cell>
          <cell r="I2212" t="str">
            <v>预付费东莞住宅新装或续费888元包年，带宽12M</v>
          </cell>
          <cell r="J2212">
            <v>888</v>
          </cell>
          <cell r="K2212">
            <v>888</v>
          </cell>
          <cell r="L2212" t="str">
            <v>2014-07-25</v>
          </cell>
          <cell r="M2212">
            <v>42210</v>
          </cell>
          <cell r="N2212" t="str">
            <v>2016-07-25</v>
          </cell>
          <cell r="O2212" t="str">
            <v>2015-06-25</v>
          </cell>
          <cell r="P2212" t="str">
            <v>宽带预付费</v>
          </cell>
          <cell r="Q2212" t="str">
            <v>续费</v>
          </cell>
          <cell r="R2212" t="str">
            <v>提前充值</v>
          </cell>
          <cell r="S2212" t="str">
            <v>家庭用户</v>
          </cell>
          <cell r="T2212" t="str">
            <v>FTTH</v>
          </cell>
          <cell r="U2212" t="str">
            <v>东莞电商天猫充值(scb_tm)</v>
          </cell>
          <cell r="V2212" t="str">
            <v>DSBR受理</v>
          </cell>
          <cell r="W2212" t="str">
            <v>天猫秒杀特价</v>
          </cell>
          <cell r="X2212" t="str">
            <v>塘厦区</v>
          </cell>
          <cell r="Y2212">
            <v>0</v>
          </cell>
          <cell r="Z2212">
            <v>0</v>
          </cell>
          <cell r="AA2212" t="str">
            <v>塘厦区</v>
          </cell>
          <cell r="AB2212" t="str">
            <v>25</v>
          </cell>
          <cell r="AC2212">
            <v>12</v>
          </cell>
          <cell r="AD2212">
            <v>12</v>
          </cell>
          <cell r="AE2212" t="str">
            <v>是</v>
          </cell>
          <cell r="AF2212" t="str">
            <v/>
          </cell>
          <cell r="AG2212" t="str">
            <v>价值宽带</v>
          </cell>
          <cell r="AH2212" t="str">
            <v>续后期</v>
          </cell>
          <cell r="AI2212" t="str">
            <v>否</v>
          </cell>
          <cell r="AO2212">
            <v>0</v>
          </cell>
          <cell r="AR2212" t="str">
            <v>大利区</v>
          </cell>
        </row>
        <row r="2213">
          <cell r="F2213">
            <v>13929490370</v>
          </cell>
          <cell r="G2213" t="str">
            <v>13929490370</v>
          </cell>
          <cell r="H2213" t="str">
            <v>李志雄</v>
          </cell>
          <cell r="I2213" t="str">
            <v>预付费东莞住宅新装或续费888元包年，带宽12M</v>
          </cell>
          <cell r="J2213">
            <v>888</v>
          </cell>
          <cell r="K2213">
            <v>888</v>
          </cell>
          <cell r="L2213" t="str">
            <v>2013-07-05</v>
          </cell>
          <cell r="M2213">
            <v>42190</v>
          </cell>
          <cell r="N2213" t="str">
            <v>2016-07-05</v>
          </cell>
          <cell r="O2213" t="str">
            <v>2015-06-24</v>
          </cell>
          <cell r="P2213" t="str">
            <v>宽带预付费</v>
          </cell>
          <cell r="Q2213" t="str">
            <v>续费</v>
          </cell>
          <cell r="R2213" t="str">
            <v>提前充值</v>
          </cell>
          <cell r="S2213" t="str">
            <v>家庭用户</v>
          </cell>
          <cell r="T2213" t="str">
            <v>FTTH</v>
          </cell>
          <cell r="U2213" t="str">
            <v>李燕舞(liyw)</v>
          </cell>
          <cell r="V2213" t="str">
            <v>ZX塘厦张远威</v>
          </cell>
          <cell r="W2213" t="str">
            <v>电商价值宽带营销</v>
          </cell>
          <cell r="X2213" t="str">
            <v>塘厦区</v>
          </cell>
          <cell r="Y2213">
            <v>0</v>
          </cell>
          <cell r="Z2213">
            <v>0</v>
          </cell>
          <cell r="AA2213" t="str">
            <v>塘厦区</v>
          </cell>
          <cell r="AB2213" t="str">
            <v>24</v>
          </cell>
          <cell r="AC2213">
            <v>12</v>
          </cell>
          <cell r="AD2213">
            <v>12</v>
          </cell>
          <cell r="AE2213" t="str">
            <v>是</v>
          </cell>
          <cell r="AF2213" t="str">
            <v/>
          </cell>
          <cell r="AG2213" t="str">
            <v>价值宽带</v>
          </cell>
          <cell r="AH2213" t="str">
            <v>续后期</v>
          </cell>
          <cell r="AI2213" t="str">
            <v>否</v>
          </cell>
          <cell r="AO2213">
            <v>0</v>
          </cell>
          <cell r="AR2213" t="str">
            <v>大利区</v>
          </cell>
        </row>
        <row r="2214">
          <cell r="F2214">
            <v>15014853051</v>
          </cell>
          <cell r="G2214" t="str">
            <v>15014853051</v>
          </cell>
          <cell r="H2214" t="str">
            <v>丁浩</v>
          </cell>
          <cell r="I2214" t="str">
            <v>预付费东莞住宅新装或续费680元包年，带宽4M</v>
          </cell>
          <cell r="J2214">
            <v>680</v>
          </cell>
          <cell r="K2214">
            <v>680</v>
          </cell>
          <cell r="L2214" t="str">
            <v>2014-06-05</v>
          </cell>
          <cell r="M2214">
            <v>42160</v>
          </cell>
          <cell r="N2214" t="str">
            <v>2016-06-24</v>
          </cell>
          <cell r="O2214" t="str">
            <v>2015-06-24</v>
          </cell>
          <cell r="P2214" t="str">
            <v>宽带预付费</v>
          </cell>
          <cell r="Q2214" t="str">
            <v>续费</v>
          </cell>
          <cell r="R2214" t="str">
            <v>当月充值</v>
          </cell>
          <cell r="S2214" t="str">
            <v>家庭用户</v>
          </cell>
          <cell r="T2214" t="str">
            <v>FTTH</v>
          </cell>
          <cell r="U2214" t="str">
            <v>李燕舞(liyw)</v>
          </cell>
          <cell r="V2214" t="str">
            <v>ZX塘厦张远威</v>
          </cell>
          <cell r="W2214" t="str">
            <v/>
          </cell>
          <cell r="X2214" t="str">
            <v>塘厦区</v>
          </cell>
          <cell r="Y2214">
            <v>0</v>
          </cell>
          <cell r="Z2214">
            <v>0</v>
          </cell>
          <cell r="AA2214" t="str">
            <v>塘厦区</v>
          </cell>
          <cell r="AB2214" t="str">
            <v>24</v>
          </cell>
          <cell r="AC2214">
            <v>4</v>
          </cell>
          <cell r="AD2214">
            <v>12</v>
          </cell>
          <cell r="AE2214" t="str">
            <v>是</v>
          </cell>
          <cell r="AF2214" t="str">
            <v/>
          </cell>
          <cell r="AG2214" t="str">
            <v>否</v>
          </cell>
          <cell r="AH2214" t="str">
            <v>续本月</v>
          </cell>
          <cell r="AI2214" t="str">
            <v>是</v>
          </cell>
          <cell r="AO2214">
            <v>0</v>
          </cell>
          <cell r="AR2214" t="str">
            <v>上沙区</v>
          </cell>
        </row>
        <row r="2215">
          <cell r="F2215">
            <v>13580831798</v>
          </cell>
          <cell r="G2215" t="str">
            <v>13580831798</v>
          </cell>
          <cell r="H2215" t="str">
            <v>徐望</v>
          </cell>
          <cell r="I2215" t="str">
            <v>预付费东莞住宅新装或续费888元包年，带宽12M</v>
          </cell>
          <cell r="J2215">
            <v>888</v>
          </cell>
          <cell r="K2215">
            <v>888</v>
          </cell>
          <cell r="L2215" t="str">
            <v>2013-07-01</v>
          </cell>
          <cell r="M2215">
            <v>42187</v>
          </cell>
          <cell r="N2215" t="str">
            <v>2016-07-02</v>
          </cell>
          <cell r="O2215" t="str">
            <v>2015-06-25</v>
          </cell>
          <cell r="P2215" t="str">
            <v>宽带预付费</v>
          </cell>
          <cell r="Q2215" t="str">
            <v>续费</v>
          </cell>
          <cell r="R2215" t="str">
            <v>提前充值</v>
          </cell>
          <cell r="S2215" t="str">
            <v>家庭用户</v>
          </cell>
          <cell r="T2215" t="str">
            <v>FTTH</v>
          </cell>
          <cell r="U2215" t="str">
            <v>东莞电商天猫充值(scb_tm)</v>
          </cell>
          <cell r="V2215" t="str">
            <v>DSBR受理</v>
          </cell>
          <cell r="W2215" t="str">
            <v>电商价值宽带营销</v>
          </cell>
          <cell r="X2215" t="str">
            <v>塘厦区</v>
          </cell>
          <cell r="Y2215">
            <v>0</v>
          </cell>
          <cell r="Z2215">
            <v>0</v>
          </cell>
          <cell r="AA2215" t="str">
            <v>塘厦区</v>
          </cell>
          <cell r="AB2215" t="str">
            <v>25</v>
          </cell>
          <cell r="AC2215">
            <v>12</v>
          </cell>
          <cell r="AD2215">
            <v>12</v>
          </cell>
          <cell r="AE2215" t="str">
            <v>是</v>
          </cell>
          <cell r="AF2215" t="str">
            <v/>
          </cell>
          <cell r="AG2215" t="str">
            <v>价值宽带</v>
          </cell>
          <cell r="AH2215" t="str">
            <v>续后期</v>
          </cell>
          <cell r="AI2215" t="str">
            <v>否</v>
          </cell>
          <cell r="AO2215">
            <v>0</v>
          </cell>
          <cell r="AR2215" t="str">
            <v>街口区</v>
          </cell>
        </row>
        <row r="2216">
          <cell r="F2216">
            <v>13823749581</v>
          </cell>
          <cell r="G2216" t="str">
            <v>13823749581</v>
          </cell>
          <cell r="H2216" t="str">
            <v>罗磊华</v>
          </cell>
          <cell r="I2216" t="str">
            <v>预付费东莞住宅新装或续费1398元包年，带宽20M</v>
          </cell>
          <cell r="J2216">
            <v>1398</v>
          </cell>
          <cell r="K2216">
            <v>1398</v>
          </cell>
          <cell r="L2216" t="str">
            <v>2014-06-24</v>
          </cell>
          <cell r="M2216">
            <v>42179</v>
          </cell>
          <cell r="N2216" t="str">
            <v>2016-06-24</v>
          </cell>
          <cell r="O2216" t="str">
            <v>2015-06-24</v>
          </cell>
          <cell r="P2216" t="str">
            <v>宽带预付费</v>
          </cell>
          <cell r="Q2216" t="str">
            <v>续费</v>
          </cell>
          <cell r="R2216" t="str">
            <v>当月充值</v>
          </cell>
          <cell r="S2216" t="str">
            <v>家庭用户</v>
          </cell>
          <cell r="T2216" t="str">
            <v>FTTH</v>
          </cell>
          <cell r="U2216" t="str">
            <v>李燕舞(liyw)</v>
          </cell>
          <cell r="V2216" t="str">
            <v>ZX塘厦陈阳</v>
          </cell>
          <cell r="W2216" t="str">
            <v/>
          </cell>
          <cell r="X2216" t="str">
            <v>塘厦区</v>
          </cell>
          <cell r="Y2216">
            <v>0</v>
          </cell>
          <cell r="Z2216">
            <v>0</v>
          </cell>
          <cell r="AA2216" t="str">
            <v>塘厦区</v>
          </cell>
          <cell r="AB2216" t="str">
            <v>24</v>
          </cell>
          <cell r="AC2216">
            <v>20</v>
          </cell>
          <cell r="AD2216">
            <v>12</v>
          </cell>
          <cell r="AE2216" t="str">
            <v>是</v>
          </cell>
          <cell r="AF2216" t="str">
            <v/>
          </cell>
          <cell r="AG2216" t="str">
            <v>价值宽带</v>
          </cell>
          <cell r="AH2216" t="str">
            <v>续本月</v>
          </cell>
          <cell r="AI2216" t="str">
            <v>是</v>
          </cell>
          <cell r="AJ2216">
            <v>13823749581</v>
          </cell>
          <cell r="AO2216">
            <v>0</v>
          </cell>
          <cell r="AR2216" t="str">
            <v>上沙区</v>
          </cell>
        </row>
        <row r="2217">
          <cell r="F2217">
            <v>15818205468</v>
          </cell>
          <cell r="G2217" t="str">
            <v>15818205468</v>
          </cell>
          <cell r="H2217" t="str">
            <v>刘雄清</v>
          </cell>
          <cell r="I2217" t="str">
            <v>预付费东莞住宅新装或续费888元包年，带宽12M</v>
          </cell>
          <cell r="J2217">
            <v>888</v>
          </cell>
          <cell r="K2217">
            <v>888</v>
          </cell>
          <cell r="L2217" t="str">
            <v>2014-06-30</v>
          </cell>
          <cell r="M2217">
            <v>42185</v>
          </cell>
          <cell r="N2217" t="str">
            <v>2016-06-30</v>
          </cell>
          <cell r="O2217" t="str">
            <v>2015-06-24</v>
          </cell>
          <cell r="P2217" t="str">
            <v>宽带预付费</v>
          </cell>
          <cell r="Q2217" t="str">
            <v>续费</v>
          </cell>
          <cell r="R2217" t="str">
            <v>提前充值</v>
          </cell>
          <cell r="S2217" t="str">
            <v>家庭用户</v>
          </cell>
          <cell r="T2217" t="str">
            <v>FTTH</v>
          </cell>
          <cell r="U2217" t="str">
            <v>方兰(fangl)</v>
          </cell>
          <cell r="V2217" t="str">
            <v>ZX樟木头伍红军</v>
          </cell>
          <cell r="W2217" t="str">
            <v>电商价值宽带营销</v>
          </cell>
          <cell r="X2217" t="str">
            <v>樟木头区</v>
          </cell>
          <cell r="Y2217">
            <v>0</v>
          </cell>
          <cell r="Z2217">
            <v>0</v>
          </cell>
          <cell r="AA2217" t="str">
            <v>樟木头区</v>
          </cell>
          <cell r="AB2217" t="str">
            <v>24</v>
          </cell>
          <cell r="AC2217">
            <v>12</v>
          </cell>
          <cell r="AD2217">
            <v>12</v>
          </cell>
          <cell r="AE2217" t="str">
            <v>是</v>
          </cell>
          <cell r="AF2217" t="str">
            <v/>
          </cell>
          <cell r="AG2217" t="str">
            <v>价值宽带</v>
          </cell>
          <cell r="AH2217" t="str">
            <v>续本月</v>
          </cell>
          <cell r="AI2217" t="str">
            <v>是</v>
          </cell>
          <cell r="AJ2217">
            <v>15818205468</v>
          </cell>
          <cell r="AO2217">
            <v>0</v>
          </cell>
          <cell r="AR2217" t="str">
            <v>光宝区</v>
          </cell>
        </row>
        <row r="2218">
          <cell r="F2218">
            <v>13713282109</v>
          </cell>
          <cell r="G2218" t="str">
            <v>13713282109</v>
          </cell>
          <cell r="H2218" t="str">
            <v>赵银开</v>
          </cell>
          <cell r="I2218" t="str">
            <v>预付费东莞住宅新装或续费888元包年，带宽12M</v>
          </cell>
          <cell r="J2218">
            <v>888</v>
          </cell>
          <cell r="K2218">
            <v>888</v>
          </cell>
          <cell r="L2218" t="str">
            <v>2013-07-06</v>
          </cell>
          <cell r="M2218">
            <v>42191</v>
          </cell>
          <cell r="N2218" t="str">
            <v>2016-07-06</v>
          </cell>
          <cell r="O2218" t="str">
            <v>2015-06-25</v>
          </cell>
          <cell r="P2218" t="str">
            <v>宽带预付费</v>
          </cell>
          <cell r="Q2218" t="str">
            <v>续费</v>
          </cell>
          <cell r="R2218" t="str">
            <v>提前充值</v>
          </cell>
          <cell r="S2218" t="str">
            <v>家庭用户</v>
          </cell>
          <cell r="T2218" t="str">
            <v>FTTH</v>
          </cell>
          <cell r="U2218" t="str">
            <v>东莞电商天猫充值(scb_tm)</v>
          </cell>
          <cell r="V2218" t="str">
            <v>DSBR受理</v>
          </cell>
          <cell r="W2218" t="str">
            <v>（非）</v>
          </cell>
          <cell r="X2218" t="str">
            <v>谢岗区</v>
          </cell>
          <cell r="Y2218">
            <v>0</v>
          </cell>
          <cell r="Z2218">
            <v>0</v>
          </cell>
          <cell r="AA2218" t="str">
            <v>谢岗区</v>
          </cell>
          <cell r="AB2218" t="str">
            <v>25</v>
          </cell>
          <cell r="AC2218">
            <v>12</v>
          </cell>
          <cell r="AD2218">
            <v>12</v>
          </cell>
          <cell r="AE2218" t="str">
            <v>是</v>
          </cell>
          <cell r="AF2218" t="str">
            <v/>
          </cell>
          <cell r="AG2218" t="str">
            <v>价值宽带</v>
          </cell>
          <cell r="AH2218" t="str">
            <v>续后期</v>
          </cell>
          <cell r="AI2218" t="str">
            <v>否</v>
          </cell>
          <cell r="AO2218">
            <v>0</v>
          </cell>
          <cell r="AR2218" t="str">
            <v>上沙区</v>
          </cell>
        </row>
        <row r="2219">
          <cell r="F2219">
            <v>15118274542</v>
          </cell>
          <cell r="G2219" t="str">
            <v>15118274542</v>
          </cell>
          <cell r="H2219" t="str">
            <v>温武辉</v>
          </cell>
          <cell r="I2219" t="str">
            <v>预付费东莞住宅新装或续费240元包季，带宽4M</v>
          </cell>
          <cell r="J2219">
            <v>240</v>
          </cell>
          <cell r="K2219">
            <v>240</v>
          </cell>
          <cell r="L2219" t="str">
            <v>2014-07-09</v>
          </cell>
          <cell r="M2219">
            <v>42194</v>
          </cell>
          <cell r="N2219" t="str">
            <v>2015-10-09</v>
          </cell>
          <cell r="O2219" t="str">
            <v>2015-06-25</v>
          </cell>
          <cell r="P2219" t="str">
            <v>宽带预付费</v>
          </cell>
          <cell r="Q2219" t="str">
            <v>续费</v>
          </cell>
          <cell r="R2219" t="str">
            <v>提前充值</v>
          </cell>
          <cell r="S2219" t="str">
            <v>家庭用户</v>
          </cell>
          <cell r="T2219" t="str">
            <v>FTTH</v>
          </cell>
          <cell r="U2219" t="str">
            <v>左喻(zuoy)</v>
          </cell>
          <cell r="V2219" t="str">
            <v>ZY谢岗营业厅</v>
          </cell>
          <cell r="W2219" t="str">
            <v/>
          </cell>
          <cell r="X2219" t="str">
            <v>谢岗区</v>
          </cell>
          <cell r="Y2219">
            <v>0</v>
          </cell>
          <cell r="Z2219">
            <v>0</v>
          </cell>
          <cell r="AA2219" t="str">
            <v>谢岗区</v>
          </cell>
          <cell r="AB2219" t="str">
            <v>25</v>
          </cell>
          <cell r="AC2219">
            <v>4</v>
          </cell>
          <cell r="AD2219">
            <v>3</v>
          </cell>
          <cell r="AE2219" t="str">
            <v>是</v>
          </cell>
          <cell r="AF2219" t="str">
            <v/>
          </cell>
          <cell r="AG2219" t="str">
            <v>否</v>
          </cell>
          <cell r="AH2219" t="str">
            <v>续后期</v>
          </cell>
          <cell r="AI2219" t="str">
            <v>否</v>
          </cell>
          <cell r="AO2219">
            <v>0</v>
          </cell>
          <cell r="AR2219" t="str">
            <v>光宝区</v>
          </cell>
        </row>
        <row r="2220">
          <cell r="F2220">
            <v>15919694349</v>
          </cell>
          <cell r="G2220" t="str">
            <v>15919694349</v>
          </cell>
          <cell r="H2220" t="str">
            <v>梁聪</v>
          </cell>
          <cell r="I2220" t="str">
            <v>预付费东莞住宅新装或续费888元包年，带宽12M</v>
          </cell>
          <cell r="J2220">
            <v>888</v>
          </cell>
          <cell r="K2220">
            <v>888</v>
          </cell>
          <cell r="L2220" t="str">
            <v>2012-02-16</v>
          </cell>
          <cell r="M2220">
            <v>42179</v>
          </cell>
          <cell r="N2220" t="str">
            <v>2016-06-25</v>
          </cell>
          <cell r="O2220" t="str">
            <v>2015-06-25</v>
          </cell>
          <cell r="P2220" t="str">
            <v>宽带预付费</v>
          </cell>
          <cell r="Q2220" t="str">
            <v>续费</v>
          </cell>
          <cell r="R2220" t="str">
            <v>当月充值</v>
          </cell>
          <cell r="S2220" t="str">
            <v>家庭用户</v>
          </cell>
          <cell r="T2220" t="str">
            <v>FTTH</v>
          </cell>
          <cell r="U2220" t="str">
            <v>左喻(zuoy)</v>
          </cell>
          <cell r="V2220" t="str">
            <v>ZX谢岗周启存</v>
          </cell>
          <cell r="W2220" t="str">
            <v/>
          </cell>
          <cell r="X2220" t="str">
            <v>谢岗区</v>
          </cell>
          <cell r="Y2220">
            <v>0</v>
          </cell>
          <cell r="Z2220">
            <v>0</v>
          </cell>
          <cell r="AA2220" t="str">
            <v>谢岗区</v>
          </cell>
          <cell r="AB2220" t="str">
            <v>25</v>
          </cell>
          <cell r="AC2220">
            <v>12</v>
          </cell>
          <cell r="AD2220">
            <v>12</v>
          </cell>
          <cell r="AE2220" t="str">
            <v>是</v>
          </cell>
          <cell r="AF2220" t="str">
            <v/>
          </cell>
          <cell r="AG2220" t="str">
            <v>价值宽带</v>
          </cell>
          <cell r="AH2220" t="str">
            <v>续本月</v>
          </cell>
          <cell r="AI2220" t="str">
            <v>是</v>
          </cell>
          <cell r="AJ2220">
            <v>15919694349</v>
          </cell>
          <cell r="AO2220">
            <v>0</v>
          </cell>
          <cell r="AR2220" t="str">
            <v>乌沙区</v>
          </cell>
        </row>
        <row r="2221">
          <cell r="F2221">
            <v>18820728012</v>
          </cell>
          <cell r="G2221" t="str">
            <v>18820728012</v>
          </cell>
          <cell r="H2221" t="str">
            <v>谢峰</v>
          </cell>
          <cell r="I2221" t="str">
            <v>预付费东莞住宅新装或续费100元包月，带宽4M</v>
          </cell>
          <cell r="J2221">
            <v>100</v>
          </cell>
          <cell r="K2221">
            <v>100</v>
          </cell>
          <cell r="L2221" t="str">
            <v>2014-05-13</v>
          </cell>
          <cell r="M2221">
            <v>42176</v>
          </cell>
          <cell r="N2221" t="str">
            <v>2015-07-25</v>
          </cell>
          <cell r="O2221" t="str">
            <v>2015-06-25</v>
          </cell>
          <cell r="P2221" t="str">
            <v>宽带预付费</v>
          </cell>
          <cell r="Q2221" t="str">
            <v>续费</v>
          </cell>
          <cell r="R2221" t="str">
            <v>当月充值</v>
          </cell>
          <cell r="S2221" t="str">
            <v>家庭用户</v>
          </cell>
          <cell r="T2221" t="str">
            <v>FTTH</v>
          </cell>
          <cell r="U2221" t="str">
            <v>左喻(zuoy)</v>
          </cell>
          <cell r="V2221" t="str">
            <v>ZY谢岗营业厅</v>
          </cell>
          <cell r="W2221" t="str">
            <v/>
          </cell>
          <cell r="X2221" t="str">
            <v>谢岗区</v>
          </cell>
          <cell r="Y2221">
            <v>0</v>
          </cell>
          <cell r="Z2221">
            <v>0</v>
          </cell>
          <cell r="AA2221" t="str">
            <v>谢岗区</v>
          </cell>
          <cell r="AB2221" t="str">
            <v>25</v>
          </cell>
          <cell r="AC2221">
            <v>4</v>
          </cell>
          <cell r="AD2221">
            <v>1</v>
          </cell>
          <cell r="AE2221" t="str">
            <v>是</v>
          </cell>
          <cell r="AF2221" t="str">
            <v/>
          </cell>
          <cell r="AG2221" t="str">
            <v>否</v>
          </cell>
          <cell r="AH2221" t="str">
            <v>续本月</v>
          </cell>
          <cell r="AI2221" t="str">
            <v>是</v>
          </cell>
          <cell r="AJ2221">
            <v>18820728012</v>
          </cell>
          <cell r="AO2221">
            <v>0</v>
          </cell>
          <cell r="AR2221" t="str">
            <v>乌沙区</v>
          </cell>
        </row>
        <row r="2222">
          <cell r="F2222">
            <v>15818431200</v>
          </cell>
          <cell r="G2222" t="str">
            <v>15818431200</v>
          </cell>
          <cell r="H2222" t="str">
            <v>莫才艺</v>
          </cell>
          <cell r="I2222" t="str">
            <v>预付费东莞住宅新装或续费888元包年，带宽12M</v>
          </cell>
          <cell r="J2222">
            <v>888</v>
          </cell>
          <cell r="K2222">
            <v>888</v>
          </cell>
          <cell r="L2222" t="str">
            <v>2014-06-24</v>
          </cell>
          <cell r="M2222">
            <v>42179</v>
          </cell>
          <cell r="N2222" t="str">
            <v>2016-06-25</v>
          </cell>
          <cell r="O2222" t="str">
            <v>2015-06-25</v>
          </cell>
          <cell r="P2222" t="str">
            <v>宽带预付费</v>
          </cell>
          <cell r="Q2222" t="str">
            <v>续费</v>
          </cell>
          <cell r="R2222" t="str">
            <v>往月充值</v>
          </cell>
          <cell r="S2222" t="str">
            <v>家庭用户</v>
          </cell>
          <cell r="T2222" t="str">
            <v>FTTH</v>
          </cell>
          <cell r="U2222" t="str">
            <v>伍双倩(wusq)</v>
          </cell>
          <cell r="V2222" t="str">
            <v>ZX凤岗蓝志坚</v>
          </cell>
          <cell r="W2222" t="str">
            <v/>
          </cell>
          <cell r="X2222" t="str">
            <v>凤岗区</v>
          </cell>
          <cell r="Y2222">
            <v>0</v>
          </cell>
          <cell r="Z2222">
            <v>0</v>
          </cell>
          <cell r="AA2222" t="str">
            <v>凤岗区</v>
          </cell>
          <cell r="AB2222" t="str">
            <v>25</v>
          </cell>
          <cell r="AC2222">
            <v>12</v>
          </cell>
          <cell r="AD2222">
            <v>12</v>
          </cell>
          <cell r="AE2222" t="str">
            <v>是</v>
          </cell>
          <cell r="AF2222" t="str">
            <v/>
          </cell>
          <cell r="AG2222" t="str">
            <v>价值宽带</v>
          </cell>
          <cell r="AH2222" t="str">
            <v>续本月</v>
          </cell>
          <cell r="AI2222" t="str">
            <v>是</v>
          </cell>
          <cell r="AJ2222">
            <v>15818431200</v>
          </cell>
          <cell r="AO2222">
            <v>0</v>
          </cell>
          <cell r="AR2222" t="str">
            <v>下汴区</v>
          </cell>
        </row>
        <row r="2223">
          <cell r="F2223">
            <v>18688615118</v>
          </cell>
          <cell r="G2223" t="str">
            <v>18688615118</v>
          </cell>
          <cell r="H2223" t="str">
            <v>李志健</v>
          </cell>
          <cell r="I2223" t="str">
            <v>预付费东莞住宅新装或续费888元包年，带宽12M</v>
          </cell>
          <cell r="J2223">
            <v>888</v>
          </cell>
          <cell r="K2223">
            <v>888</v>
          </cell>
          <cell r="L2223" t="str">
            <v>2014-06-27</v>
          </cell>
          <cell r="M2223">
            <v>42182</v>
          </cell>
          <cell r="N2223" t="str">
            <v>2016-06-27</v>
          </cell>
          <cell r="O2223" t="str">
            <v>2015-06-25</v>
          </cell>
          <cell r="P2223" t="str">
            <v>宽带预付费</v>
          </cell>
          <cell r="Q2223" t="str">
            <v>续费</v>
          </cell>
          <cell r="R2223" t="str">
            <v>提前充值</v>
          </cell>
          <cell r="S2223" t="str">
            <v>家庭用户</v>
          </cell>
          <cell r="T2223" t="str">
            <v>FTTH</v>
          </cell>
          <cell r="U2223" t="str">
            <v>伍双倩(wusq)</v>
          </cell>
          <cell r="V2223" t="str">
            <v>ZX凤岗蓝志坚</v>
          </cell>
          <cell r="W2223" t="str">
            <v>电商价值宽带营销</v>
          </cell>
          <cell r="X2223" t="str">
            <v>凤岗区</v>
          </cell>
          <cell r="Y2223">
            <v>0</v>
          </cell>
          <cell r="Z2223">
            <v>0</v>
          </cell>
          <cell r="AA2223" t="str">
            <v>凤岗区</v>
          </cell>
          <cell r="AB2223" t="str">
            <v>25</v>
          </cell>
          <cell r="AC2223">
            <v>12</v>
          </cell>
          <cell r="AD2223">
            <v>12</v>
          </cell>
          <cell r="AE2223" t="str">
            <v>是</v>
          </cell>
          <cell r="AF2223" t="str">
            <v/>
          </cell>
          <cell r="AG2223" t="str">
            <v>价值宽带</v>
          </cell>
          <cell r="AH2223" t="str">
            <v>续本月</v>
          </cell>
          <cell r="AI2223" t="str">
            <v>是</v>
          </cell>
          <cell r="AJ2223">
            <v>18688615118</v>
          </cell>
          <cell r="AO2223">
            <v>0</v>
          </cell>
          <cell r="AR2223" t="str">
            <v>下汴区</v>
          </cell>
        </row>
        <row r="2224">
          <cell r="F2224">
            <v>13612685352</v>
          </cell>
          <cell r="G2224" t="str">
            <v>13612685352</v>
          </cell>
          <cell r="H2224" t="str">
            <v>詹娘仕</v>
          </cell>
          <cell r="I2224" t="str">
            <v>预付费东莞住宅新装或续费680元包年，带宽4M</v>
          </cell>
          <cell r="J2224">
            <v>680</v>
          </cell>
          <cell r="K2224">
            <v>680</v>
          </cell>
          <cell r="L2224" t="str">
            <v>2009-08-28</v>
          </cell>
          <cell r="M2224">
            <v>42183</v>
          </cell>
          <cell r="N2224" t="str">
            <v>2016-06-28</v>
          </cell>
          <cell r="O2224" t="str">
            <v>2015-06-24</v>
          </cell>
          <cell r="P2224" t="str">
            <v>宽带预付费</v>
          </cell>
          <cell r="Q2224" t="str">
            <v>续费</v>
          </cell>
          <cell r="R2224" t="str">
            <v>提前充值</v>
          </cell>
          <cell r="S2224" t="str">
            <v>家庭用户</v>
          </cell>
          <cell r="T2224" t="str">
            <v>(传统)XDSL</v>
          </cell>
          <cell r="U2224" t="str">
            <v>方兰(fangl)</v>
          </cell>
          <cell r="V2224" t="str">
            <v>ZX樟木头谭远明</v>
          </cell>
          <cell r="W2224" t="str">
            <v/>
          </cell>
          <cell r="X2224" t="str">
            <v>樟木头区</v>
          </cell>
          <cell r="Y2224">
            <v>0</v>
          </cell>
          <cell r="Z2224">
            <v>0</v>
          </cell>
          <cell r="AA2224" t="str">
            <v>樟木头区</v>
          </cell>
          <cell r="AB2224" t="str">
            <v>24</v>
          </cell>
          <cell r="AC2224">
            <v>4</v>
          </cell>
          <cell r="AD2224">
            <v>12</v>
          </cell>
          <cell r="AE2224" t="str">
            <v>否</v>
          </cell>
          <cell r="AF2224" t="str">
            <v/>
          </cell>
          <cell r="AG2224" t="str">
            <v>否</v>
          </cell>
          <cell r="AH2224" t="str">
            <v>续本月</v>
          </cell>
          <cell r="AI2224" t="str">
            <v>否</v>
          </cell>
          <cell r="AO2224">
            <v>0</v>
          </cell>
          <cell r="AR2224" t="str">
            <v>南栅区</v>
          </cell>
        </row>
        <row r="2225">
          <cell r="F2225">
            <v>13538565688</v>
          </cell>
          <cell r="G2225" t="str">
            <v>13538565688</v>
          </cell>
          <cell r="H2225" t="str">
            <v>张国锋</v>
          </cell>
          <cell r="I2225" t="str">
            <v>预付费东莞住宅新装或续费888元包年，带宽12M</v>
          </cell>
          <cell r="J2225">
            <v>888</v>
          </cell>
          <cell r="K2225">
            <v>888</v>
          </cell>
          <cell r="L2225" t="str">
            <v>2013-07-03</v>
          </cell>
          <cell r="M2225">
            <v>42188</v>
          </cell>
          <cell r="N2225" t="str">
            <v>2016-07-03</v>
          </cell>
          <cell r="O2225" t="str">
            <v>2015-06-25</v>
          </cell>
          <cell r="P2225" t="str">
            <v>宽带预付费</v>
          </cell>
          <cell r="Q2225" t="str">
            <v>续费</v>
          </cell>
          <cell r="R2225" t="str">
            <v>提前充值</v>
          </cell>
          <cell r="S2225" t="str">
            <v>家庭用户</v>
          </cell>
          <cell r="T2225" t="str">
            <v>FTTH</v>
          </cell>
          <cell r="U2225" t="str">
            <v>左喻(zuoy)</v>
          </cell>
          <cell r="V2225" t="str">
            <v>ZX谢岗林建光</v>
          </cell>
          <cell r="W2225" t="str">
            <v/>
          </cell>
          <cell r="X2225" t="str">
            <v>谢岗区</v>
          </cell>
          <cell r="Y2225">
            <v>0</v>
          </cell>
          <cell r="Z2225">
            <v>0</v>
          </cell>
          <cell r="AA2225" t="str">
            <v>谢岗区</v>
          </cell>
          <cell r="AB2225" t="str">
            <v>25</v>
          </cell>
          <cell r="AC2225">
            <v>12</v>
          </cell>
          <cell r="AD2225">
            <v>12</v>
          </cell>
          <cell r="AE2225" t="str">
            <v>是</v>
          </cell>
          <cell r="AF2225" t="str">
            <v/>
          </cell>
          <cell r="AG2225" t="str">
            <v>价值宽带</v>
          </cell>
          <cell r="AH2225" t="str">
            <v>续后期</v>
          </cell>
          <cell r="AI2225" t="str">
            <v>否</v>
          </cell>
          <cell r="AO2225">
            <v>0</v>
          </cell>
          <cell r="AR2225" t="str">
            <v>南栅区</v>
          </cell>
        </row>
        <row r="2226">
          <cell r="F2226">
            <v>13925215602</v>
          </cell>
          <cell r="G2226" t="str">
            <v>13925215602</v>
          </cell>
          <cell r="H2226" t="str">
            <v>东莞市柏思德工艺品有限公司</v>
          </cell>
          <cell r="I2226" t="str">
            <v>东莞互联网专线续费包14个月1600元，10M（不提供MODEM）</v>
          </cell>
          <cell r="J2226">
            <v>1600</v>
          </cell>
          <cell r="K2226">
            <v>1600</v>
          </cell>
          <cell r="L2226" t="str">
            <v>2013-07-05</v>
          </cell>
          <cell r="M2226">
            <v>42190</v>
          </cell>
          <cell r="N2226" t="str">
            <v>2016-09-05</v>
          </cell>
          <cell r="O2226" t="str">
            <v>2015-06-25</v>
          </cell>
          <cell r="P2226" t="str">
            <v>专线预付费</v>
          </cell>
          <cell r="Q2226" t="str">
            <v>续费</v>
          </cell>
          <cell r="R2226" t="str">
            <v>提前充值</v>
          </cell>
          <cell r="S2226" t="str">
            <v/>
          </cell>
          <cell r="T2226" t="str">
            <v>FTTH</v>
          </cell>
          <cell r="U2226" t="str">
            <v>左喻(zuoy)</v>
          </cell>
          <cell r="V2226" t="str">
            <v>ZX谢岗林建光</v>
          </cell>
          <cell r="W2226" t="str">
            <v/>
          </cell>
          <cell r="X2226" t="str">
            <v>谢岗区</v>
          </cell>
          <cell r="Y2226">
            <v>0</v>
          </cell>
          <cell r="Z2226">
            <v>0</v>
          </cell>
          <cell r="AA2226" t="str">
            <v>谢岗区</v>
          </cell>
          <cell r="AB2226" t="str">
            <v>25</v>
          </cell>
          <cell r="AC2226">
            <v>10</v>
          </cell>
          <cell r="AD2226">
            <v>14</v>
          </cell>
          <cell r="AE2226" t="str">
            <v>是</v>
          </cell>
          <cell r="AF2226" t="str">
            <v/>
          </cell>
          <cell r="AG2226" t="str">
            <v>价值宽带</v>
          </cell>
          <cell r="AH2226" t="str">
            <v>续后期</v>
          </cell>
          <cell r="AI2226" t="str">
            <v>否</v>
          </cell>
          <cell r="AO2226">
            <v>0</v>
          </cell>
          <cell r="AR2226" t="str">
            <v>军埔区</v>
          </cell>
        </row>
        <row r="2227">
          <cell r="F2227">
            <v>13686032159</v>
          </cell>
          <cell r="G2227" t="str">
            <v>13686032159</v>
          </cell>
          <cell r="H2227" t="str">
            <v>胡爱明</v>
          </cell>
          <cell r="I2227" t="str">
            <v>预付费东莞住宅新装或续费888元包年，带宽12M</v>
          </cell>
          <cell r="J2227">
            <v>888</v>
          </cell>
          <cell r="K2227">
            <v>888</v>
          </cell>
          <cell r="L2227" t="str">
            <v>2012-06-26</v>
          </cell>
          <cell r="M2227">
            <v>42183</v>
          </cell>
          <cell r="N2227" t="str">
            <v>2016-06-28</v>
          </cell>
          <cell r="O2227" t="str">
            <v>2015-06-24</v>
          </cell>
          <cell r="P2227" t="str">
            <v>宽带预付费</v>
          </cell>
          <cell r="Q2227" t="str">
            <v>续费</v>
          </cell>
          <cell r="R2227" t="str">
            <v>提前充值</v>
          </cell>
          <cell r="S2227" t="str">
            <v>家庭用户</v>
          </cell>
          <cell r="T2227" t="str">
            <v>FTTH</v>
          </cell>
          <cell r="U2227" t="str">
            <v>左喻(zuoy)</v>
          </cell>
          <cell r="V2227" t="str">
            <v>ZX谢岗林建光</v>
          </cell>
          <cell r="W2227" t="str">
            <v/>
          </cell>
          <cell r="X2227" t="str">
            <v>谢岗区</v>
          </cell>
          <cell r="Y2227">
            <v>0</v>
          </cell>
          <cell r="Z2227">
            <v>0</v>
          </cell>
          <cell r="AA2227" t="str">
            <v>谢岗区</v>
          </cell>
          <cell r="AB2227" t="str">
            <v>24</v>
          </cell>
          <cell r="AC2227">
            <v>12</v>
          </cell>
          <cell r="AD2227">
            <v>12</v>
          </cell>
          <cell r="AE2227" t="str">
            <v>是</v>
          </cell>
          <cell r="AF2227" t="str">
            <v/>
          </cell>
          <cell r="AG2227" t="str">
            <v>价值宽带</v>
          </cell>
          <cell r="AH2227" t="str">
            <v>续本月</v>
          </cell>
          <cell r="AI2227" t="str">
            <v>是</v>
          </cell>
          <cell r="AJ2227">
            <v>13686032159</v>
          </cell>
          <cell r="AO2227">
            <v>0</v>
          </cell>
          <cell r="AR2227" t="str">
            <v>军埔区</v>
          </cell>
        </row>
        <row r="2228">
          <cell r="F2228">
            <v>13412031244</v>
          </cell>
          <cell r="G2228" t="str">
            <v>13412031244</v>
          </cell>
          <cell r="H2228" t="str">
            <v>任飞</v>
          </cell>
          <cell r="I2228" t="str">
            <v>预付费东莞住宅新装或续费888元包年，带宽12M</v>
          </cell>
          <cell r="J2228">
            <v>888</v>
          </cell>
          <cell r="K2228">
            <v>888</v>
          </cell>
          <cell r="L2228" t="str">
            <v>2014-07-15</v>
          </cell>
          <cell r="M2228">
            <v>42200</v>
          </cell>
          <cell r="N2228" t="str">
            <v>2016-07-15</v>
          </cell>
          <cell r="O2228" t="str">
            <v>2015-06-25</v>
          </cell>
          <cell r="P2228" t="str">
            <v>宽带预付费</v>
          </cell>
          <cell r="Q2228" t="str">
            <v>续费</v>
          </cell>
          <cell r="R2228" t="str">
            <v>提前充值</v>
          </cell>
          <cell r="S2228" t="str">
            <v>家庭用户</v>
          </cell>
          <cell r="T2228" t="str">
            <v>FTTH</v>
          </cell>
          <cell r="U2228" t="str">
            <v>尹桂花(yingh)</v>
          </cell>
          <cell r="V2228" t="str">
            <v>ZX清溪禹红娜</v>
          </cell>
          <cell r="W2228" t="str">
            <v/>
          </cell>
          <cell r="X2228" t="str">
            <v>清溪区</v>
          </cell>
          <cell r="Y2228">
            <v>0</v>
          </cell>
          <cell r="Z2228">
            <v>0</v>
          </cell>
          <cell r="AA2228" t="str">
            <v>清溪区</v>
          </cell>
          <cell r="AB2228" t="str">
            <v>25</v>
          </cell>
          <cell r="AC2228">
            <v>12</v>
          </cell>
          <cell r="AD2228">
            <v>12</v>
          </cell>
          <cell r="AE2228" t="str">
            <v>是</v>
          </cell>
          <cell r="AF2228" t="str">
            <v/>
          </cell>
          <cell r="AG2228" t="str">
            <v>价值宽带</v>
          </cell>
          <cell r="AH2228" t="str">
            <v>续后期</v>
          </cell>
          <cell r="AI2228" t="str">
            <v>否</v>
          </cell>
          <cell r="AO2228">
            <v>0</v>
          </cell>
          <cell r="AR2228" t="str">
            <v>龙眼区</v>
          </cell>
        </row>
        <row r="2229">
          <cell r="F2229">
            <v>13549265738</v>
          </cell>
          <cell r="G2229" t="str">
            <v>13549265738</v>
          </cell>
          <cell r="H2229" t="str">
            <v>詹煜冰</v>
          </cell>
          <cell r="I2229" t="str">
            <v>预付费东莞住宅新装或续费888元包年，带宽12M</v>
          </cell>
          <cell r="J2229">
            <v>888</v>
          </cell>
          <cell r="K2229">
            <v>888</v>
          </cell>
          <cell r="L2229" t="str">
            <v>2012-02-19</v>
          </cell>
          <cell r="M2229">
            <v>42208</v>
          </cell>
          <cell r="N2229" t="str">
            <v>2016-07-23</v>
          </cell>
          <cell r="O2229" t="str">
            <v>2015-06-25</v>
          </cell>
          <cell r="P2229" t="str">
            <v>宽带预付费</v>
          </cell>
          <cell r="Q2229" t="str">
            <v>续费</v>
          </cell>
          <cell r="R2229" t="str">
            <v>提前充值</v>
          </cell>
          <cell r="S2229" t="str">
            <v>家庭用户</v>
          </cell>
          <cell r="T2229" t="str">
            <v>FTTH</v>
          </cell>
          <cell r="U2229" t="str">
            <v>尹桂花(yingh)</v>
          </cell>
          <cell r="V2229" t="str">
            <v>ZX清溪禹红娜</v>
          </cell>
          <cell r="W2229" t="str">
            <v/>
          </cell>
          <cell r="X2229" t="str">
            <v>清溪区</v>
          </cell>
          <cell r="Y2229">
            <v>0</v>
          </cell>
          <cell r="Z2229">
            <v>0</v>
          </cell>
          <cell r="AA2229" t="str">
            <v>清溪区</v>
          </cell>
          <cell r="AB2229" t="str">
            <v>25</v>
          </cell>
          <cell r="AC2229">
            <v>12</v>
          </cell>
          <cell r="AD2229">
            <v>12</v>
          </cell>
          <cell r="AE2229" t="str">
            <v>是</v>
          </cell>
          <cell r="AF2229" t="str">
            <v/>
          </cell>
          <cell r="AG2229" t="str">
            <v>价值宽带</v>
          </cell>
          <cell r="AH2229" t="str">
            <v>续后期</v>
          </cell>
          <cell r="AI2229" t="str">
            <v>否</v>
          </cell>
          <cell r="AO2229">
            <v>0</v>
          </cell>
          <cell r="AR2229" t="str">
            <v>南栅区</v>
          </cell>
        </row>
        <row r="2230">
          <cell r="F2230">
            <v>13650128599</v>
          </cell>
          <cell r="G2230" t="str">
            <v>13650128599</v>
          </cell>
          <cell r="H2230" t="str">
            <v>余叶派</v>
          </cell>
          <cell r="I2230" t="str">
            <v>预付费东莞精品宽带新装或续费免费体验1个月，带宽10M</v>
          </cell>
          <cell r="J2230">
            <v>888</v>
          </cell>
          <cell r="K2230">
            <v>888</v>
          </cell>
          <cell r="L2230" t="str">
            <v>2013-07-03</v>
          </cell>
          <cell r="M2230">
            <v>42188</v>
          </cell>
          <cell r="N2230" t="str">
            <v>2016-08-03</v>
          </cell>
          <cell r="O2230" t="str">
            <v>2015-06-25</v>
          </cell>
          <cell r="P2230" t="str">
            <v>宽带预付费</v>
          </cell>
          <cell r="Q2230" t="str">
            <v>续费</v>
          </cell>
          <cell r="R2230" t="str">
            <v>提前充值</v>
          </cell>
          <cell r="S2230" t="str">
            <v>家庭用户</v>
          </cell>
          <cell r="T2230" t="str">
            <v>GPON+LAN</v>
          </cell>
          <cell r="U2230" t="str">
            <v>东莞电商天猫充值(scb_tm)</v>
          </cell>
          <cell r="V2230" t="str">
            <v>ZX清溪禹红娜</v>
          </cell>
          <cell r="W2230" t="str">
            <v/>
          </cell>
          <cell r="X2230" t="str">
            <v>清溪区</v>
          </cell>
          <cell r="Y2230">
            <v>0</v>
          </cell>
          <cell r="Z2230">
            <v>0</v>
          </cell>
          <cell r="AA2230" t="str">
            <v>清溪区</v>
          </cell>
          <cell r="AB2230" t="str">
            <v>25</v>
          </cell>
          <cell r="AC2230">
            <v>10</v>
          </cell>
          <cell r="AD2230">
            <v>1</v>
          </cell>
          <cell r="AE2230" t="str">
            <v>是</v>
          </cell>
          <cell r="AF2230" t="str">
            <v/>
          </cell>
          <cell r="AG2230" t="str">
            <v>价值宽带</v>
          </cell>
          <cell r="AH2230" t="str">
            <v>续后期</v>
          </cell>
          <cell r="AI2230" t="str">
            <v>否</v>
          </cell>
          <cell r="AO2230">
            <v>0</v>
          </cell>
          <cell r="AR2230" t="str">
            <v>龙眼区</v>
          </cell>
        </row>
        <row r="2231">
          <cell r="F2231">
            <v>13650155108</v>
          </cell>
          <cell r="G2231" t="str">
            <v>13650155108</v>
          </cell>
          <cell r="H2231" t="str">
            <v>洪等阳</v>
          </cell>
          <cell r="I2231" t="str">
            <v>预付费东莞精品宽带新装或续费免费体验1个月，带宽10M</v>
          </cell>
          <cell r="J2231">
            <v>888</v>
          </cell>
          <cell r="K2231">
            <v>888</v>
          </cell>
          <cell r="L2231" t="str">
            <v>2012-07-04</v>
          </cell>
          <cell r="M2231">
            <v>42189</v>
          </cell>
          <cell r="N2231" t="str">
            <v>2016-08-04</v>
          </cell>
          <cell r="O2231" t="str">
            <v>2015-06-25</v>
          </cell>
          <cell r="P2231" t="str">
            <v>宽带预付费</v>
          </cell>
          <cell r="Q2231" t="str">
            <v>续费</v>
          </cell>
          <cell r="R2231" t="str">
            <v>提前充值</v>
          </cell>
          <cell r="S2231" t="str">
            <v>家庭用户</v>
          </cell>
          <cell r="T2231" t="str">
            <v>FTTH</v>
          </cell>
          <cell r="U2231" t="str">
            <v>尹桂花(yingh)</v>
          </cell>
          <cell r="V2231" t="str">
            <v>ZX清溪禹红娜</v>
          </cell>
          <cell r="W2231" t="str">
            <v/>
          </cell>
          <cell r="X2231" t="str">
            <v>清溪区</v>
          </cell>
          <cell r="Y2231">
            <v>0</v>
          </cell>
          <cell r="Z2231">
            <v>0</v>
          </cell>
          <cell r="AA2231" t="str">
            <v>清溪区</v>
          </cell>
          <cell r="AB2231" t="str">
            <v>25</v>
          </cell>
          <cell r="AC2231">
            <v>10</v>
          </cell>
          <cell r="AD2231">
            <v>1</v>
          </cell>
          <cell r="AE2231" t="str">
            <v>是</v>
          </cell>
          <cell r="AF2231" t="str">
            <v/>
          </cell>
          <cell r="AG2231" t="str">
            <v>价值宽带</v>
          </cell>
          <cell r="AH2231" t="str">
            <v>续后期</v>
          </cell>
          <cell r="AI2231" t="str">
            <v>否</v>
          </cell>
          <cell r="AO2231">
            <v>0</v>
          </cell>
          <cell r="AR2231" t="str">
            <v>上沙区</v>
          </cell>
        </row>
        <row r="2232">
          <cell r="F2232">
            <v>13662980955</v>
          </cell>
          <cell r="G2232" t="str">
            <v>13662980955</v>
          </cell>
          <cell r="H2232" t="str">
            <v>李树球</v>
          </cell>
          <cell r="I2232" t="str">
            <v>预付费东莞精品宽带新装或续费免费体验1个月，带宽10M</v>
          </cell>
          <cell r="J2232">
            <v>888</v>
          </cell>
          <cell r="K2232">
            <v>888</v>
          </cell>
          <cell r="L2232" t="str">
            <v>2011-07-14</v>
          </cell>
          <cell r="M2232">
            <v>42199</v>
          </cell>
          <cell r="N2232" t="str">
            <v>2016-08-14</v>
          </cell>
          <cell r="O2232" t="str">
            <v>2015-06-24</v>
          </cell>
          <cell r="P2232" t="str">
            <v>宽带预付费</v>
          </cell>
          <cell r="Q2232" t="str">
            <v>续费</v>
          </cell>
          <cell r="R2232" t="str">
            <v>提前充值</v>
          </cell>
          <cell r="S2232" t="str">
            <v>家庭用户</v>
          </cell>
          <cell r="T2232" t="str">
            <v>FTTH</v>
          </cell>
          <cell r="U2232" t="str">
            <v>尹桂花(yingh)</v>
          </cell>
          <cell r="V2232" t="str">
            <v>ZX清溪禹红娜</v>
          </cell>
          <cell r="W2232" t="str">
            <v/>
          </cell>
          <cell r="X2232" t="str">
            <v>清溪区</v>
          </cell>
          <cell r="Y2232">
            <v>0</v>
          </cell>
          <cell r="Z2232">
            <v>0</v>
          </cell>
          <cell r="AA2232" t="str">
            <v>清溪区</v>
          </cell>
          <cell r="AB2232" t="str">
            <v>24</v>
          </cell>
          <cell r="AC2232">
            <v>10</v>
          </cell>
          <cell r="AD2232">
            <v>1</v>
          </cell>
          <cell r="AE2232" t="str">
            <v>是</v>
          </cell>
          <cell r="AF2232" t="str">
            <v/>
          </cell>
          <cell r="AG2232" t="str">
            <v>价值宽带</v>
          </cell>
          <cell r="AH2232" t="str">
            <v>续后期</v>
          </cell>
          <cell r="AI2232" t="str">
            <v>否</v>
          </cell>
          <cell r="AO2232">
            <v>0</v>
          </cell>
          <cell r="AR2232" t="str">
            <v>上沙区</v>
          </cell>
        </row>
        <row r="2233">
          <cell r="F2233">
            <v>13326857286</v>
          </cell>
          <cell r="G2233" t="str">
            <v>13326857286</v>
          </cell>
          <cell r="H2233" t="str">
            <v>朱运香</v>
          </cell>
          <cell r="I2233" t="str">
            <v>预付费东莞住宅新装或续费680元包年，带宽4M</v>
          </cell>
          <cell r="J2233">
            <v>680</v>
          </cell>
          <cell r="K2233">
            <v>680</v>
          </cell>
          <cell r="L2233" t="str">
            <v>2014-07-02</v>
          </cell>
          <cell r="M2233">
            <v>42187</v>
          </cell>
          <cell r="N2233" t="str">
            <v>2016-07-02</v>
          </cell>
          <cell r="O2233" t="str">
            <v>2015-06-25</v>
          </cell>
          <cell r="P2233" t="str">
            <v>宽带预付费</v>
          </cell>
          <cell r="Q2233" t="str">
            <v>续费</v>
          </cell>
          <cell r="R2233" t="str">
            <v>提前充值</v>
          </cell>
          <cell r="S2233" t="str">
            <v>家庭用户</v>
          </cell>
          <cell r="T2233" t="str">
            <v>(传统)XDSL</v>
          </cell>
          <cell r="U2233" t="str">
            <v>方兰(fangl)</v>
          </cell>
          <cell r="V2233" t="str">
            <v>DSBR樟木头伍红军</v>
          </cell>
          <cell r="W2233" t="str">
            <v/>
          </cell>
          <cell r="X2233" t="str">
            <v>樟木头区</v>
          </cell>
          <cell r="Y2233">
            <v>0</v>
          </cell>
          <cell r="Z2233">
            <v>0</v>
          </cell>
          <cell r="AA2233" t="str">
            <v>樟木头区</v>
          </cell>
          <cell r="AB2233" t="str">
            <v>25</v>
          </cell>
          <cell r="AC2233">
            <v>4</v>
          </cell>
          <cell r="AD2233">
            <v>12</v>
          </cell>
          <cell r="AE2233" t="str">
            <v>否</v>
          </cell>
          <cell r="AF2233" t="str">
            <v/>
          </cell>
          <cell r="AG2233" t="str">
            <v>否</v>
          </cell>
          <cell r="AH2233" t="str">
            <v>续后期</v>
          </cell>
          <cell r="AI2233" t="str">
            <v>否</v>
          </cell>
          <cell r="AO2233">
            <v>0</v>
          </cell>
          <cell r="AR2233" t="str">
            <v>桥头区</v>
          </cell>
        </row>
        <row r="2234">
          <cell r="F2234">
            <v>13631703428</v>
          </cell>
          <cell r="G2234" t="str">
            <v>13631703428</v>
          </cell>
          <cell r="H2234" t="str">
            <v>蒋茂平</v>
          </cell>
          <cell r="I2234" t="str">
            <v>预付费东莞住宅新装或续费888元包年，带宽12M</v>
          </cell>
          <cell r="J2234">
            <v>888</v>
          </cell>
          <cell r="K2234">
            <v>888</v>
          </cell>
          <cell r="L2234" t="str">
            <v>2011-02-28</v>
          </cell>
          <cell r="M2234">
            <v>42183</v>
          </cell>
          <cell r="N2234" t="str">
            <v>2016-06-28</v>
          </cell>
          <cell r="O2234" t="str">
            <v>2015-06-24</v>
          </cell>
          <cell r="P2234" t="str">
            <v>宽带预付费</v>
          </cell>
          <cell r="Q2234" t="str">
            <v>续费</v>
          </cell>
          <cell r="R2234" t="str">
            <v>提前充值</v>
          </cell>
          <cell r="S2234" t="str">
            <v>家庭用户</v>
          </cell>
          <cell r="T2234" t="str">
            <v>FTTH</v>
          </cell>
          <cell r="U2234" t="str">
            <v>方兰(fangl)</v>
          </cell>
          <cell r="V2234" t="str">
            <v>ZY樟木头营业厅</v>
          </cell>
          <cell r="W2234" t="str">
            <v>电商价值宽带营销</v>
          </cell>
          <cell r="X2234" t="str">
            <v>樟木头区</v>
          </cell>
          <cell r="Y2234">
            <v>0</v>
          </cell>
          <cell r="Z2234">
            <v>0</v>
          </cell>
          <cell r="AA2234" t="str">
            <v>樟木头区</v>
          </cell>
          <cell r="AB2234" t="str">
            <v>24</v>
          </cell>
          <cell r="AC2234">
            <v>12</v>
          </cell>
          <cell r="AD2234">
            <v>12</v>
          </cell>
          <cell r="AE2234" t="str">
            <v>是</v>
          </cell>
          <cell r="AF2234" t="str">
            <v/>
          </cell>
          <cell r="AG2234" t="str">
            <v>价值宽带</v>
          </cell>
          <cell r="AH2234" t="str">
            <v>续本月</v>
          </cell>
          <cell r="AI2234" t="str">
            <v>是</v>
          </cell>
          <cell r="AJ2234">
            <v>13631703428</v>
          </cell>
          <cell r="AO2234">
            <v>0</v>
          </cell>
          <cell r="AR2234" t="str">
            <v>桥头区</v>
          </cell>
        </row>
        <row r="2235">
          <cell r="F2235">
            <v>13431361119</v>
          </cell>
          <cell r="G2235" t="str">
            <v>13431361119</v>
          </cell>
          <cell r="H2235" t="str">
            <v>蔡国荣</v>
          </cell>
          <cell r="I2235" t="str">
            <v>预付费东莞住宅新装或续费1408元包2年，带宽12M</v>
          </cell>
          <cell r="J2235">
            <v>1408</v>
          </cell>
          <cell r="K2235">
            <v>1408</v>
          </cell>
          <cell r="L2235" t="str">
            <v>2006-06-27</v>
          </cell>
          <cell r="M2235">
            <v>42181</v>
          </cell>
          <cell r="N2235" t="str">
            <v>2017-06-26</v>
          </cell>
          <cell r="O2235" t="str">
            <v>2015-06-24</v>
          </cell>
          <cell r="P2235" t="str">
            <v>宽带预付费</v>
          </cell>
          <cell r="Q2235" t="str">
            <v>续费</v>
          </cell>
          <cell r="R2235" t="str">
            <v>提前充值</v>
          </cell>
          <cell r="S2235" t="str">
            <v>企业客户</v>
          </cell>
          <cell r="T2235" t="str">
            <v>FTTH</v>
          </cell>
          <cell r="U2235" t="str">
            <v>方兰(fangl)</v>
          </cell>
          <cell r="V2235" t="str">
            <v>ZX樟木头伍红军</v>
          </cell>
          <cell r="W2235" t="str">
            <v/>
          </cell>
          <cell r="X2235" t="str">
            <v>樟木头区</v>
          </cell>
          <cell r="Y2235">
            <v>0</v>
          </cell>
          <cell r="Z2235">
            <v>0</v>
          </cell>
          <cell r="AA2235" t="str">
            <v>樟木头区</v>
          </cell>
          <cell r="AB2235" t="str">
            <v>24</v>
          </cell>
          <cell r="AC2235">
            <v>12</v>
          </cell>
          <cell r="AD2235">
            <v>24</v>
          </cell>
          <cell r="AE2235" t="str">
            <v>是</v>
          </cell>
          <cell r="AF2235" t="str">
            <v/>
          </cell>
          <cell r="AG2235" t="str">
            <v>价值宽带</v>
          </cell>
          <cell r="AH2235" t="str">
            <v>续本月</v>
          </cell>
          <cell r="AI2235" t="str">
            <v>是</v>
          </cell>
          <cell r="AJ2235">
            <v>13431361119</v>
          </cell>
          <cell r="AO2235">
            <v>0</v>
          </cell>
          <cell r="AR2235" t="str">
            <v>河田区</v>
          </cell>
        </row>
        <row r="2236">
          <cell r="F2236">
            <v>13530099142</v>
          </cell>
          <cell r="G2236" t="str">
            <v>13530099142</v>
          </cell>
          <cell r="H2236" t="str">
            <v>邓建忠</v>
          </cell>
          <cell r="I2236" t="str">
            <v>预付费东莞住宅新装或续费680元包年，带宽4M</v>
          </cell>
          <cell r="J2236">
            <v>680</v>
          </cell>
          <cell r="K2236">
            <v>680</v>
          </cell>
          <cell r="L2236" t="str">
            <v>2012-05-11</v>
          </cell>
          <cell r="M2236">
            <v>42175</v>
          </cell>
          <cell r="N2236" t="str">
            <v>2016-06-25</v>
          </cell>
          <cell r="O2236" t="str">
            <v>2015-06-25</v>
          </cell>
          <cell r="P2236" t="str">
            <v>宽带预付费</v>
          </cell>
          <cell r="Q2236" t="str">
            <v>续费</v>
          </cell>
          <cell r="R2236" t="str">
            <v>当月充值</v>
          </cell>
          <cell r="S2236" t="str">
            <v>家庭用户</v>
          </cell>
          <cell r="T2236" t="str">
            <v>FTTH</v>
          </cell>
          <cell r="U2236" t="str">
            <v>李燕舞(liyw)</v>
          </cell>
          <cell r="V2236" t="str">
            <v>DL环宇通信</v>
          </cell>
          <cell r="W2236" t="str">
            <v>电商价值宽带营销</v>
          </cell>
          <cell r="X2236" t="str">
            <v>塘厦区</v>
          </cell>
          <cell r="Y2236">
            <v>0</v>
          </cell>
          <cell r="Z2236">
            <v>0</v>
          </cell>
          <cell r="AA2236" t="str">
            <v>塘厦区</v>
          </cell>
          <cell r="AB2236" t="str">
            <v>25</v>
          </cell>
          <cell r="AC2236">
            <v>4</v>
          </cell>
          <cell r="AD2236">
            <v>12</v>
          </cell>
          <cell r="AE2236" t="str">
            <v>是</v>
          </cell>
          <cell r="AF2236" t="str">
            <v/>
          </cell>
          <cell r="AG2236" t="str">
            <v>否</v>
          </cell>
          <cell r="AH2236" t="str">
            <v>续本月</v>
          </cell>
          <cell r="AI2236" t="str">
            <v>是</v>
          </cell>
          <cell r="AJ2236">
            <v>13530099142</v>
          </cell>
          <cell r="AO2236">
            <v>0</v>
          </cell>
          <cell r="AR2236" t="str">
            <v>汀山区</v>
          </cell>
        </row>
        <row r="2237">
          <cell r="F2237">
            <v>13650225550</v>
          </cell>
          <cell r="G2237" t="str">
            <v>13650225550</v>
          </cell>
          <cell r="H2237" t="str">
            <v>罗聪聪</v>
          </cell>
          <cell r="I2237" t="str">
            <v>预付费东莞住宅新装或续费1088元包年，带宽20M</v>
          </cell>
          <cell r="J2237">
            <v>1088</v>
          </cell>
          <cell r="K2237">
            <v>1088</v>
          </cell>
          <cell r="L2237" t="str">
            <v>2014-07-16</v>
          </cell>
          <cell r="M2237">
            <v>42201</v>
          </cell>
          <cell r="N2237" t="str">
            <v>2016-07-16</v>
          </cell>
          <cell r="O2237" t="str">
            <v>2015-06-24</v>
          </cell>
          <cell r="P2237" t="str">
            <v>宽带预付费</v>
          </cell>
          <cell r="Q2237" t="str">
            <v>续费</v>
          </cell>
          <cell r="R2237" t="str">
            <v>提前充值</v>
          </cell>
          <cell r="S2237" t="str">
            <v>家庭用户</v>
          </cell>
          <cell r="T2237" t="str">
            <v>FTTH</v>
          </cell>
          <cell r="U2237" t="str">
            <v>李燕舞(liyw)</v>
          </cell>
          <cell r="V2237" t="str">
            <v>ZX塘厦陈阳</v>
          </cell>
          <cell r="W2237" t="str">
            <v/>
          </cell>
          <cell r="X2237" t="str">
            <v>塘厦区</v>
          </cell>
          <cell r="Y2237">
            <v>0</v>
          </cell>
          <cell r="Z2237">
            <v>0</v>
          </cell>
          <cell r="AA2237" t="str">
            <v>塘厦区</v>
          </cell>
          <cell r="AB2237" t="str">
            <v>24</v>
          </cell>
          <cell r="AC2237">
            <v>20</v>
          </cell>
          <cell r="AD2237">
            <v>12</v>
          </cell>
          <cell r="AE2237" t="str">
            <v>是</v>
          </cell>
          <cell r="AF2237" t="str">
            <v/>
          </cell>
          <cell r="AG2237" t="str">
            <v>价值宽带</v>
          </cell>
          <cell r="AH2237" t="str">
            <v>续后期</v>
          </cell>
          <cell r="AI2237" t="str">
            <v>否</v>
          </cell>
          <cell r="AO2237">
            <v>0</v>
          </cell>
          <cell r="AR2237" t="str">
            <v>博美区</v>
          </cell>
        </row>
        <row r="2238">
          <cell r="F2238">
            <v>13712200626</v>
          </cell>
          <cell r="G2238" t="str">
            <v>13712200626</v>
          </cell>
          <cell r="H2238" t="str">
            <v>易康强</v>
          </cell>
          <cell r="I2238" t="str">
            <v>预付费东莞住宅新装或续费888元包年，带宽12M</v>
          </cell>
          <cell r="J2238">
            <v>888</v>
          </cell>
          <cell r="K2238">
            <v>888</v>
          </cell>
          <cell r="L2238" t="str">
            <v>2014-06-23</v>
          </cell>
          <cell r="M2238">
            <v>42178</v>
          </cell>
          <cell r="N2238" t="str">
            <v>2016-06-24</v>
          </cell>
          <cell r="O2238" t="str">
            <v>2015-06-24</v>
          </cell>
          <cell r="P2238" t="str">
            <v>宽带预付费</v>
          </cell>
          <cell r="Q2238" t="str">
            <v>续费</v>
          </cell>
          <cell r="R2238" t="str">
            <v>当月充值</v>
          </cell>
          <cell r="S2238" t="str">
            <v>家庭用户</v>
          </cell>
          <cell r="T2238" t="str">
            <v>FTTH</v>
          </cell>
          <cell r="U2238" t="str">
            <v>李燕舞(liyw)</v>
          </cell>
          <cell r="V2238" t="str">
            <v>ZX塘厦陈阳</v>
          </cell>
          <cell r="W2238" t="str">
            <v>非</v>
          </cell>
          <cell r="X2238" t="str">
            <v>塘厦区</v>
          </cell>
          <cell r="Y2238">
            <v>0</v>
          </cell>
          <cell r="Z2238">
            <v>0</v>
          </cell>
          <cell r="AA2238" t="str">
            <v>塘厦区</v>
          </cell>
          <cell r="AB2238" t="str">
            <v>24</v>
          </cell>
          <cell r="AC2238">
            <v>12</v>
          </cell>
          <cell r="AD2238">
            <v>12</v>
          </cell>
          <cell r="AE2238" t="str">
            <v>是</v>
          </cell>
          <cell r="AF2238" t="str">
            <v/>
          </cell>
          <cell r="AG2238" t="str">
            <v>价值宽带</v>
          </cell>
          <cell r="AH2238" t="str">
            <v>续本月</v>
          </cell>
          <cell r="AI2238" t="str">
            <v>是</v>
          </cell>
          <cell r="AJ2238">
            <v>13712200626</v>
          </cell>
          <cell r="AO2238">
            <v>0</v>
          </cell>
          <cell r="AR2238" t="str">
            <v>王屋区</v>
          </cell>
        </row>
        <row r="2239">
          <cell r="F2239">
            <v>13650139918</v>
          </cell>
          <cell r="G2239" t="str">
            <v>13650139918</v>
          </cell>
          <cell r="H2239" t="str">
            <v>林亚杏</v>
          </cell>
          <cell r="I2239" t="str">
            <v>预付费东莞住宅新装或续费888元包年，带宽12M</v>
          </cell>
          <cell r="J2239">
            <v>888</v>
          </cell>
          <cell r="K2239">
            <v>888</v>
          </cell>
          <cell r="L2239" t="str">
            <v>2012-06-19</v>
          </cell>
          <cell r="M2239">
            <v>42175</v>
          </cell>
          <cell r="N2239" t="str">
            <v>2016-06-25</v>
          </cell>
          <cell r="O2239" t="str">
            <v>2015-06-25</v>
          </cell>
          <cell r="P2239" t="str">
            <v>宽带预付费</v>
          </cell>
          <cell r="Q2239" t="str">
            <v>续费</v>
          </cell>
          <cell r="R2239" t="str">
            <v>往月充值</v>
          </cell>
          <cell r="S2239" t="str">
            <v>家庭用户</v>
          </cell>
          <cell r="T2239" t="str">
            <v>FTTH</v>
          </cell>
          <cell r="U2239" t="str">
            <v>东莞电商天猫充值(scb_tm)</v>
          </cell>
          <cell r="V2239" t="str">
            <v>DSBR受理</v>
          </cell>
          <cell r="W2239" t="str">
            <v>电商价值宽带营销</v>
          </cell>
          <cell r="X2239" t="str">
            <v>塘厦区</v>
          </cell>
          <cell r="Y2239">
            <v>0</v>
          </cell>
          <cell r="Z2239">
            <v>0</v>
          </cell>
          <cell r="AA2239" t="str">
            <v>塘厦区</v>
          </cell>
          <cell r="AB2239" t="str">
            <v>25</v>
          </cell>
          <cell r="AC2239">
            <v>12</v>
          </cell>
          <cell r="AD2239">
            <v>12</v>
          </cell>
          <cell r="AE2239" t="str">
            <v>是</v>
          </cell>
          <cell r="AF2239" t="str">
            <v/>
          </cell>
          <cell r="AG2239" t="str">
            <v>价值宽带</v>
          </cell>
          <cell r="AH2239" t="str">
            <v>续本月</v>
          </cell>
          <cell r="AI2239" t="str">
            <v>是</v>
          </cell>
          <cell r="AJ2239">
            <v>13650139918</v>
          </cell>
          <cell r="AO2239">
            <v>0</v>
          </cell>
          <cell r="AR2239" t="str">
            <v>博美区</v>
          </cell>
        </row>
        <row r="2240">
          <cell r="F2240">
            <v>13751447008</v>
          </cell>
          <cell r="G2240" t="str">
            <v>13751447008</v>
          </cell>
          <cell r="H2240" t="str">
            <v>李少军</v>
          </cell>
          <cell r="I2240" t="str">
            <v>预付费东莞住宅新装或续费680元包年，带宽4M</v>
          </cell>
          <cell r="J2240">
            <v>680</v>
          </cell>
          <cell r="K2240">
            <v>680</v>
          </cell>
          <cell r="L2240" t="str">
            <v>2011-05-01</v>
          </cell>
          <cell r="M2240">
            <v>42187</v>
          </cell>
          <cell r="N2240" t="str">
            <v>2016-07-02</v>
          </cell>
          <cell r="O2240" t="str">
            <v>2015-06-25</v>
          </cell>
          <cell r="P2240" t="str">
            <v>宽带预付费</v>
          </cell>
          <cell r="Q2240" t="str">
            <v>续费</v>
          </cell>
          <cell r="R2240" t="str">
            <v>提前充值</v>
          </cell>
          <cell r="S2240" t="str">
            <v>家庭用户</v>
          </cell>
          <cell r="T2240" t="str">
            <v>(传统)XDSL</v>
          </cell>
          <cell r="U2240" t="str">
            <v>伍双倩(wusq)</v>
          </cell>
          <cell r="V2240" t="str">
            <v>DSBR凤岗蓝志康</v>
          </cell>
          <cell r="W2240" t="str">
            <v/>
          </cell>
          <cell r="X2240" t="str">
            <v>凤岗区</v>
          </cell>
          <cell r="Y2240">
            <v>0</v>
          </cell>
          <cell r="Z2240">
            <v>0</v>
          </cell>
          <cell r="AA2240" t="str">
            <v>凤岗区</v>
          </cell>
          <cell r="AB2240" t="str">
            <v>25</v>
          </cell>
          <cell r="AC2240">
            <v>4</v>
          </cell>
          <cell r="AD2240">
            <v>12</v>
          </cell>
          <cell r="AE2240" t="str">
            <v>否</v>
          </cell>
          <cell r="AF2240" t="str">
            <v/>
          </cell>
          <cell r="AG2240" t="str">
            <v>否</v>
          </cell>
          <cell r="AH2240" t="str">
            <v>续后期</v>
          </cell>
          <cell r="AI2240" t="str">
            <v>否</v>
          </cell>
          <cell r="AO2240">
            <v>0</v>
          </cell>
          <cell r="AR2240" t="str">
            <v>王屋区</v>
          </cell>
        </row>
        <row r="2241">
          <cell r="F2241">
            <v>13580940888</v>
          </cell>
          <cell r="G2241" t="str">
            <v>13580940888</v>
          </cell>
          <cell r="H2241" t="str">
            <v>邓红古</v>
          </cell>
          <cell r="I2241" t="str">
            <v>预付费东莞住宅新装或续费888元包年，带宽12M</v>
          </cell>
          <cell r="J2241">
            <v>888</v>
          </cell>
          <cell r="K2241">
            <v>888</v>
          </cell>
          <cell r="L2241" t="str">
            <v>2013-07-05</v>
          </cell>
          <cell r="M2241">
            <v>42190</v>
          </cell>
          <cell r="N2241" t="str">
            <v>2016-07-05</v>
          </cell>
          <cell r="O2241" t="str">
            <v>2015-06-25</v>
          </cell>
          <cell r="P2241" t="str">
            <v>宽带预付费</v>
          </cell>
          <cell r="Q2241" t="str">
            <v>续费</v>
          </cell>
          <cell r="R2241" t="str">
            <v>提前充值</v>
          </cell>
          <cell r="S2241" t="str">
            <v>家庭用户</v>
          </cell>
          <cell r="T2241" t="str">
            <v>FTTH</v>
          </cell>
          <cell r="U2241" t="str">
            <v>尹桂花(yingh)</v>
          </cell>
          <cell r="V2241" t="str">
            <v>ZX清溪祖静彪</v>
          </cell>
          <cell r="W2241" t="str">
            <v/>
          </cell>
          <cell r="X2241" t="str">
            <v>清溪区</v>
          </cell>
          <cell r="Y2241">
            <v>0</v>
          </cell>
          <cell r="Z2241">
            <v>0</v>
          </cell>
          <cell r="AA2241" t="str">
            <v>清溪区</v>
          </cell>
          <cell r="AB2241" t="str">
            <v>25</v>
          </cell>
          <cell r="AC2241">
            <v>12</v>
          </cell>
          <cell r="AD2241">
            <v>12</v>
          </cell>
          <cell r="AE2241" t="str">
            <v>是</v>
          </cell>
          <cell r="AF2241" t="str">
            <v/>
          </cell>
          <cell r="AG2241" t="str">
            <v>价值宽带</v>
          </cell>
          <cell r="AH2241" t="str">
            <v>续后期</v>
          </cell>
          <cell r="AI2241" t="str">
            <v>否</v>
          </cell>
          <cell r="AO2241">
            <v>0</v>
          </cell>
          <cell r="AR2241" t="str">
            <v>博美区</v>
          </cell>
        </row>
        <row r="2242">
          <cell r="F2242">
            <v>13828756745</v>
          </cell>
          <cell r="G2242" t="str">
            <v>13828756745</v>
          </cell>
          <cell r="H2242" t="str">
            <v>殷龙涛</v>
          </cell>
          <cell r="I2242" t="str">
            <v>预付费东莞住宅新装或续费888元包年，带宽12M</v>
          </cell>
          <cell r="J2242">
            <v>888</v>
          </cell>
          <cell r="K2242">
            <v>888</v>
          </cell>
          <cell r="L2242" t="str">
            <v>2014-06-23</v>
          </cell>
          <cell r="M2242">
            <v>42178</v>
          </cell>
          <cell r="N2242" t="str">
            <v>2016-06-24</v>
          </cell>
          <cell r="O2242" t="str">
            <v>2015-06-24</v>
          </cell>
          <cell r="P2242" t="str">
            <v>宽带预付费</v>
          </cell>
          <cell r="Q2242" t="str">
            <v>续费</v>
          </cell>
          <cell r="R2242" t="str">
            <v>往月充值</v>
          </cell>
          <cell r="S2242" t="str">
            <v>家庭用户</v>
          </cell>
          <cell r="T2242" t="str">
            <v>FTTH</v>
          </cell>
          <cell r="U2242" t="str">
            <v>尹桂花(yingh)</v>
          </cell>
          <cell r="V2242" t="str">
            <v>ZX清溪祖静彪</v>
          </cell>
          <cell r="W2242" t="str">
            <v/>
          </cell>
          <cell r="X2242" t="str">
            <v>清溪区</v>
          </cell>
          <cell r="Y2242">
            <v>0</v>
          </cell>
          <cell r="Z2242">
            <v>0</v>
          </cell>
          <cell r="AA2242" t="str">
            <v>清溪区</v>
          </cell>
          <cell r="AB2242" t="str">
            <v>24</v>
          </cell>
          <cell r="AC2242">
            <v>12</v>
          </cell>
          <cell r="AD2242">
            <v>12</v>
          </cell>
          <cell r="AE2242" t="str">
            <v>是</v>
          </cell>
          <cell r="AF2242" t="str">
            <v/>
          </cell>
          <cell r="AG2242" t="str">
            <v>价值宽带</v>
          </cell>
          <cell r="AH2242" t="str">
            <v>续本月</v>
          </cell>
          <cell r="AI2242" t="str">
            <v>是</v>
          </cell>
          <cell r="AJ2242">
            <v>13828756745</v>
          </cell>
          <cell r="AO2242">
            <v>0</v>
          </cell>
          <cell r="AR2242" t="str">
            <v>博美区</v>
          </cell>
        </row>
        <row r="2243">
          <cell r="F2243">
            <v>13420932758</v>
          </cell>
          <cell r="G2243" t="str">
            <v>13420932758</v>
          </cell>
          <cell r="H2243" t="str">
            <v>张伶俐</v>
          </cell>
          <cell r="I2243" t="str">
            <v>预付费东莞住宅新装或续费888元包年，带宽12M</v>
          </cell>
          <cell r="J2243">
            <v>888</v>
          </cell>
          <cell r="K2243">
            <v>888</v>
          </cell>
          <cell r="L2243" t="str">
            <v>2014-06-24</v>
          </cell>
          <cell r="M2243">
            <v>42179</v>
          </cell>
          <cell r="N2243" t="str">
            <v>2016-06-24</v>
          </cell>
          <cell r="O2243" t="str">
            <v>2015-06-24</v>
          </cell>
          <cell r="P2243" t="str">
            <v>宽带预付费</v>
          </cell>
          <cell r="Q2243" t="str">
            <v>续费</v>
          </cell>
          <cell r="R2243" t="str">
            <v>提前充值</v>
          </cell>
          <cell r="S2243" t="str">
            <v>家庭用户</v>
          </cell>
          <cell r="T2243" t="str">
            <v>FTTH</v>
          </cell>
          <cell r="U2243" t="str">
            <v>尹桂花(yingh)</v>
          </cell>
          <cell r="V2243" t="str">
            <v>ZX清溪祖静彪</v>
          </cell>
          <cell r="W2243" t="str">
            <v/>
          </cell>
          <cell r="X2243" t="str">
            <v>清溪区</v>
          </cell>
          <cell r="Y2243">
            <v>0</v>
          </cell>
          <cell r="Z2243">
            <v>0</v>
          </cell>
          <cell r="AA2243" t="str">
            <v>清溪区</v>
          </cell>
          <cell r="AB2243" t="str">
            <v>24</v>
          </cell>
          <cell r="AC2243">
            <v>12</v>
          </cell>
          <cell r="AD2243">
            <v>12</v>
          </cell>
          <cell r="AE2243" t="str">
            <v>是</v>
          </cell>
          <cell r="AF2243" t="str">
            <v/>
          </cell>
          <cell r="AG2243" t="str">
            <v>价值宽带</v>
          </cell>
          <cell r="AH2243" t="str">
            <v>续本月</v>
          </cell>
          <cell r="AI2243" t="str">
            <v>是</v>
          </cell>
          <cell r="AJ2243">
            <v>13420932758</v>
          </cell>
          <cell r="AO2243">
            <v>0</v>
          </cell>
          <cell r="AR2243" t="str">
            <v>博美区</v>
          </cell>
        </row>
        <row r="2244">
          <cell r="F2244">
            <v>13827264024</v>
          </cell>
          <cell r="G2244" t="str">
            <v>13827264024</v>
          </cell>
          <cell r="H2244" t="str">
            <v>陈乐</v>
          </cell>
          <cell r="I2244" t="str">
            <v>预付费东莞住宅新装或续费888元包年，带宽12M</v>
          </cell>
          <cell r="J2244">
            <v>888</v>
          </cell>
          <cell r="K2244">
            <v>888</v>
          </cell>
          <cell r="L2244" t="str">
            <v>2014-06-24</v>
          </cell>
          <cell r="M2244">
            <v>42179</v>
          </cell>
          <cell r="N2244" t="str">
            <v>2016-06-25</v>
          </cell>
          <cell r="O2244" t="str">
            <v>2015-06-25</v>
          </cell>
          <cell r="P2244" t="str">
            <v>宽带预付费</v>
          </cell>
          <cell r="Q2244" t="str">
            <v>续费</v>
          </cell>
          <cell r="R2244" t="str">
            <v>往月充值</v>
          </cell>
          <cell r="S2244" t="str">
            <v>家庭用户</v>
          </cell>
          <cell r="T2244" t="str">
            <v>FTTH</v>
          </cell>
          <cell r="U2244" t="str">
            <v>尹桂花(yingh)</v>
          </cell>
          <cell r="V2244" t="str">
            <v>ZY清溪韩相力(集客)</v>
          </cell>
          <cell r="W2244" t="str">
            <v/>
          </cell>
          <cell r="X2244" t="str">
            <v>清溪区</v>
          </cell>
          <cell r="Y2244">
            <v>0</v>
          </cell>
          <cell r="Z2244">
            <v>0</v>
          </cell>
          <cell r="AA2244" t="str">
            <v>清溪区</v>
          </cell>
          <cell r="AB2244" t="str">
            <v>25</v>
          </cell>
          <cell r="AC2244">
            <v>12</v>
          </cell>
          <cell r="AD2244">
            <v>12</v>
          </cell>
          <cell r="AE2244" t="str">
            <v>是</v>
          </cell>
          <cell r="AF2244" t="str">
            <v/>
          </cell>
          <cell r="AG2244" t="str">
            <v>价值宽带</v>
          </cell>
          <cell r="AH2244" t="str">
            <v>续本月</v>
          </cell>
          <cell r="AI2244" t="str">
            <v>是</v>
          </cell>
          <cell r="AJ2244">
            <v>13827264024</v>
          </cell>
          <cell r="AO2244">
            <v>0</v>
          </cell>
          <cell r="AR2244" t="str">
            <v>居岐区</v>
          </cell>
        </row>
        <row r="2245">
          <cell r="F2245">
            <v>15918309043</v>
          </cell>
          <cell r="G2245" t="str">
            <v>15918309043</v>
          </cell>
          <cell r="H2245" t="str">
            <v>韦玉秀</v>
          </cell>
          <cell r="I2245" t="str">
            <v>预付费东莞住宅新装或续费888元包年，带宽12M</v>
          </cell>
          <cell r="J2245">
            <v>888</v>
          </cell>
          <cell r="K2245">
            <v>888</v>
          </cell>
          <cell r="L2245" t="str">
            <v>2014-06-07</v>
          </cell>
          <cell r="M2245">
            <v>42162</v>
          </cell>
          <cell r="N2245" t="str">
            <v>2016-06-25</v>
          </cell>
          <cell r="O2245" t="str">
            <v>2015-06-25</v>
          </cell>
          <cell r="P2245" t="str">
            <v>宽带预付费</v>
          </cell>
          <cell r="Q2245" t="str">
            <v>续费</v>
          </cell>
          <cell r="R2245" t="str">
            <v>往月充值</v>
          </cell>
          <cell r="S2245" t="str">
            <v>家庭用户</v>
          </cell>
          <cell r="T2245" t="str">
            <v>FTTH</v>
          </cell>
          <cell r="U2245" t="str">
            <v>伍双倩(wusq)</v>
          </cell>
          <cell r="V2245" t="str">
            <v>ZX凤岗谢鑫</v>
          </cell>
          <cell r="W2245" t="str">
            <v/>
          </cell>
          <cell r="X2245" t="str">
            <v>凤岗区</v>
          </cell>
          <cell r="Y2245">
            <v>0</v>
          </cell>
          <cell r="Z2245">
            <v>0</v>
          </cell>
          <cell r="AA2245" t="str">
            <v>凤岗区</v>
          </cell>
          <cell r="AB2245" t="str">
            <v>25</v>
          </cell>
          <cell r="AC2245">
            <v>12</v>
          </cell>
          <cell r="AD2245">
            <v>12</v>
          </cell>
          <cell r="AE2245" t="str">
            <v>是</v>
          </cell>
          <cell r="AF2245" t="str">
            <v/>
          </cell>
          <cell r="AG2245" t="str">
            <v>价值宽带</v>
          </cell>
          <cell r="AH2245" t="str">
            <v>续本月</v>
          </cell>
          <cell r="AI2245" t="str">
            <v>是</v>
          </cell>
          <cell r="AJ2245">
            <v>15918309043</v>
          </cell>
          <cell r="AO2245">
            <v>0</v>
          </cell>
          <cell r="AR2245" t="str">
            <v>上沙区</v>
          </cell>
        </row>
        <row r="2246">
          <cell r="F2246">
            <v>13726444477</v>
          </cell>
          <cell r="G2246" t="str">
            <v>13726444477</v>
          </cell>
          <cell r="H2246" t="str">
            <v>陈慰</v>
          </cell>
          <cell r="I2246" t="str">
            <v>预付费东莞住宅新装或续费1088元包年，带宽10M</v>
          </cell>
          <cell r="J2246">
            <v>1088</v>
          </cell>
          <cell r="K2246">
            <v>1088</v>
          </cell>
          <cell r="L2246" t="str">
            <v>2008-04-30</v>
          </cell>
          <cell r="M2246">
            <v>42185</v>
          </cell>
          <cell r="N2246" t="str">
            <v>2016-06-30</v>
          </cell>
          <cell r="O2246" t="str">
            <v>2015-06-24</v>
          </cell>
          <cell r="P2246" t="str">
            <v>宽带预付费</v>
          </cell>
          <cell r="Q2246" t="str">
            <v>续费</v>
          </cell>
          <cell r="R2246" t="str">
            <v>提前充值</v>
          </cell>
          <cell r="S2246" t="str">
            <v>家庭用户</v>
          </cell>
          <cell r="T2246" t="str">
            <v>FTTH</v>
          </cell>
          <cell r="U2246" t="str">
            <v>王汝怡(wangry)</v>
          </cell>
          <cell r="V2246" t="str">
            <v>ZX虎门袁新景</v>
          </cell>
          <cell r="W2246" t="str">
            <v/>
          </cell>
          <cell r="X2246" t="str">
            <v>虎门区</v>
          </cell>
          <cell r="Y2246">
            <v>0</v>
          </cell>
          <cell r="Z2246">
            <v>0</v>
          </cell>
          <cell r="AA2246" t="str">
            <v>虎门区</v>
          </cell>
          <cell r="AB2246" t="str">
            <v>24</v>
          </cell>
          <cell r="AC2246">
            <v>10</v>
          </cell>
          <cell r="AD2246">
            <v>12</v>
          </cell>
          <cell r="AE2246" t="str">
            <v>是</v>
          </cell>
          <cell r="AF2246" t="str">
            <v/>
          </cell>
          <cell r="AG2246" t="str">
            <v>价值宽带</v>
          </cell>
          <cell r="AH2246" t="str">
            <v>续本月</v>
          </cell>
          <cell r="AI2246" t="str">
            <v>是</v>
          </cell>
          <cell r="AJ2246">
            <v>13726444477</v>
          </cell>
          <cell r="AO2246">
            <v>0</v>
          </cell>
          <cell r="AR2246" t="str">
            <v>乌沙区</v>
          </cell>
        </row>
        <row r="2247">
          <cell r="F2247">
            <v>13537115923</v>
          </cell>
          <cell r="G2247" t="str">
            <v>13537115923</v>
          </cell>
          <cell r="H2247" t="str">
            <v>陆春燕</v>
          </cell>
          <cell r="I2247" t="str">
            <v>预付费东莞住宅新装或续费680元包年，带宽4M</v>
          </cell>
          <cell r="J2247">
            <v>680</v>
          </cell>
          <cell r="K2247">
            <v>680</v>
          </cell>
          <cell r="L2247" t="str">
            <v>2009-08-19</v>
          </cell>
          <cell r="M2247">
            <v>42066</v>
          </cell>
          <cell r="N2247" t="str">
            <v>2016-06-25</v>
          </cell>
          <cell r="O2247" t="str">
            <v>2015-06-25</v>
          </cell>
          <cell r="P2247" t="str">
            <v>宽带预付费</v>
          </cell>
          <cell r="Q2247" t="str">
            <v>续费</v>
          </cell>
          <cell r="R2247" t="str">
            <v>往月充值</v>
          </cell>
          <cell r="S2247" t="str">
            <v>家庭用户</v>
          </cell>
          <cell r="T2247" t="str">
            <v>(传统)XDSL</v>
          </cell>
          <cell r="U2247" t="str">
            <v>王汝怡(wangry)</v>
          </cell>
          <cell r="V2247" t="str">
            <v>ZX虎门杜嘉明</v>
          </cell>
          <cell r="W2247" t="str">
            <v/>
          </cell>
          <cell r="X2247" t="str">
            <v>万江区</v>
          </cell>
          <cell r="Y2247">
            <v>0</v>
          </cell>
          <cell r="Z2247">
            <v>0</v>
          </cell>
          <cell r="AA2247" t="str">
            <v>万江区</v>
          </cell>
          <cell r="AB2247" t="str">
            <v>25</v>
          </cell>
          <cell r="AC2247">
            <v>4</v>
          </cell>
          <cell r="AD2247">
            <v>12</v>
          </cell>
          <cell r="AE2247" t="str">
            <v>否</v>
          </cell>
          <cell r="AF2247" t="str">
            <v/>
          </cell>
          <cell r="AG2247" t="str">
            <v>否</v>
          </cell>
          <cell r="AH2247" t="str">
            <v>续前期</v>
          </cell>
          <cell r="AI2247" t="str">
            <v>否</v>
          </cell>
          <cell r="AO2247">
            <v>0</v>
          </cell>
          <cell r="AR2247" t="str">
            <v>乌沙区</v>
          </cell>
        </row>
        <row r="2248">
          <cell r="F2248">
            <v>18825377750</v>
          </cell>
          <cell r="G2248" t="str">
            <v>18825377750</v>
          </cell>
          <cell r="H2248" t="str">
            <v>雷文斌</v>
          </cell>
          <cell r="I2248" t="str">
            <v>预付费东莞住宅新装或续费1398元包年，带宽20M</v>
          </cell>
          <cell r="J2248">
            <v>1398</v>
          </cell>
          <cell r="K2248">
            <v>1398</v>
          </cell>
          <cell r="L2248" t="str">
            <v>2014-06-23</v>
          </cell>
          <cell r="M2248">
            <v>42178</v>
          </cell>
          <cell r="N2248" t="str">
            <v>2016-06-24</v>
          </cell>
          <cell r="O2248" t="str">
            <v>2015-06-24</v>
          </cell>
          <cell r="P2248" t="str">
            <v>宽带预付费</v>
          </cell>
          <cell r="Q2248" t="str">
            <v>续费</v>
          </cell>
          <cell r="R2248" t="str">
            <v>当月充值</v>
          </cell>
          <cell r="S2248" t="str">
            <v>家庭用户</v>
          </cell>
          <cell r="T2248" t="str">
            <v>FTTH</v>
          </cell>
          <cell r="U2248" t="str">
            <v>谢如画(xierh)</v>
          </cell>
          <cell r="V2248" t="str">
            <v>ZX厚街杨菊花</v>
          </cell>
          <cell r="W2248" t="str">
            <v/>
          </cell>
          <cell r="X2248" t="str">
            <v>厚街区</v>
          </cell>
          <cell r="Y2248">
            <v>0</v>
          </cell>
          <cell r="Z2248">
            <v>0</v>
          </cell>
          <cell r="AA2248" t="str">
            <v>厚街区</v>
          </cell>
          <cell r="AB2248" t="str">
            <v>24</v>
          </cell>
          <cell r="AC2248">
            <v>20</v>
          </cell>
          <cell r="AD2248">
            <v>12</v>
          </cell>
          <cell r="AE2248" t="str">
            <v>是</v>
          </cell>
          <cell r="AF2248" t="str">
            <v/>
          </cell>
          <cell r="AG2248" t="str">
            <v>价值宽带</v>
          </cell>
          <cell r="AH2248" t="str">
            <v>续本月</v>
          </cell>
          <cell r="AI2248" t="str">
            <v>是</v>
          </cell>
          <cell r="AJ2248">
            <v>18825377750</v>
          </cell>
          <cell r="AO2248">
            <v>0</v>
          </cell>
          <cell r="AR2248" t="str">
            <v>三屯区</v>
          </cell>
        </row>
        <row r="2249">
          <cell r="F2249">
            <v>13728386171</v>
          </cell>
          <cell r="G2249" t="str">
            <v>13728386171</v>
          </cell>
          <cell r="H2249" t="str">
            <v>王兴荣</v>
          </cell>
          <cell r="I2249" t="str">
            <v>预付费东莞住宅新装或续费680元包年，带宽4M</v>
          </cell>
          <cell r="J2249">
            <v>680</v>
          </cell>
          <cell r="K2249">
            <v>680</v>
          </cell>
          <cell r="L2249" t="str">
            <v>2013-07-07</v>
          </cell>
          <cell r="M2249">
            <v>42192</v>
          </cell>
          <cell r="N2249" t="str">
            <v>2016-07-07</v>
          </cell>
          <cell r="O2249" t="str">
            <v>2015-06-24</v>
          </cell>
          <cell r="P2249" t="str">
            <v>宽带预付费</v>
          </cell>
          <cell r="Q2249" t="str">
            <v>续费</v>
          </cell>
          <cell r="R2249" t="str">
            <v>提前充值</v>
          </cell>
          <cell r="S2249" t="str">
            <v>家庭用户</v>
          </cell>
          <cell r="T2249" t="str">
            <v>(传统)XDSL</v>
          </cell>
          <cell r="U2249" t="str">
            <v>王丽(wangl)</v>
          </cell>
          <cell r="V2249" t="str">
            <v>ZX长安朱江益</v>
          </cell>
          <cell r="W2249" t="str">
            <v/>
          </cell>
          <cell r="X2249" t="str">
            <v>长安区</v>
          </cell>
          <cell r="Y2249">
            <v>0</v>
          </cell>
          <cell r="Z2249">
            <v>0</v>
          </cell>
          <cell r="AA2249" t="str">
            <v>长安区</v>
          </cell>
          <cell r="AB2249" t="str">
            <v>24</v>
          </cell>
          <cell r="AC2249">
            <v>4</v>
          </cell>
          <cell r="AD2249">
            <v>12</v>
          </cell>
          <cell r="AE2249" t="str">
            <v>否</v>
          </cell>
          <cell r="AF2249" t="str">
            <v/>
          </cell>
          <cell r="AG2249" t="str">
            <v>否</v>
          </cell>
          <cell r="AH2249" t="str">
            <v>续后期</v>
          </cell>
          <cell r="AI2249" t="str">
            <v>否</v>
          </cell>
          <cell r="AO2249">
            <v>0</v>
          </cell>
          <cell r="AR2249" t="str">
            <v>三屯区</v>
          </cell>
        </row>
        <row r="2250">
          <cell r="F2250">
            <v>13433668833</v>
          </cell>
          <cell r="G2250" t="str">
            <v>13433668833</v>
          </cell>
          <cell r="H2250" t="str">
            <v>陈志富</v>
          </cell>
          <cell r="I2250" t="str">
            <v>预付费东莞住宅新装3600元包年100M（炫100）</v>
          </cell>
          <cell r="J2250">
            <v>3600</v>
          </cell>
          <cell r="K2250">
            <v>3600</v>
          </cell>
          <cell r="L2250" t="str">
            <v>2014-07-29</v>
          </cell>
          <cell r="M2250">
            <v>42214</v>
          </cell>
          <cell r="N2250" t="str">
            <v>2016-07-29</v>
          </cell>
          <cell r="O2250" t="str">
            <v>2015-06-24</v>
          </cell>
          <cell r="P2250" t="str">
            <v>宽带预付费</v>
          </cell>
          <cell r="Q2250" t="str">
            <v>续费</v>
          </cell>
          <cell r="R2250" t="str">
            <v>提前充值</v>
          </cell>
          <cell r="S2250" t="str">
            <v>家庭用户</v>
          </cell>
          <cell r="T2250" t="str">
            <v>FTTH</v>
          </cell>
          <cell r="U2250" t="str">
            <v>尼佳(nj_ca)</v>
          </cell>
          <cell r="V2250" t="str">
            <v>DL东莞金伦</v>
          </cell>
          <cell r="W2250" t="str">
            <v/>
          </cell>
          <cell r="X2250" t="str">
            <v>长安区</v>
          </cell>
          <cell r="Y2250">
            <v>0</v>
          </cell>
          <cell r="Z2250">
            <v>0</v>
          </cell>
          <cell r="AA2250" t="str">
            <v>长安区</v>
          </cell>
          <cell r="AB2250" t="str">
            <v>24</v>
          </cell>
          <cell r="AC2250">
            <v>100</v>
          </cell>
          <cell r="AD2250">
            <v>12</v>
          </cell>
          <cell r="AE2250" t="str">
            <v>是</v>
          </cell>
          <cell r="AF2250" t="str">
            <v/>
          </cell>
          <cell r="AG2250" t="str">
            <v>精品宽带</v>
          </cell>
          <cell r="AH2250" t="str">
            <v>续后期</v>
          </cell>
          <cell r="AI2250" t="str">
            <v>否</v>
          </cell>
          <cell r="AO2250">
            <v>0</v>
          </cell>
          <cell r="AR2250" t="str">
            <v>龙眼区</v>
          </cell>
        </row>
        <row r="2251">
          <cell r="F2251">
            <v>13686696019</v>
          </cell>
          <cell r="G2251" t="str">
            <v>13686696019</v>
          </cell>
          <cell r="H2251" t="str">
            <v>周红</v>
          </cell>
          <cell r="I2251" t="str">
            <v>预付费东莞住宅新装或续费888元包年，带宽12M</v>
          </cell>
          <cell r="J2251">
            <v>888</v>
          </cell>
          <cell r="K2251">
            <v>888</v>
          </cell>
          <cell r="L2251" t="str">
            <v>2013-07-02</v>
          </cell>
          <cell r="M2251">
            <v>42187</v>
          </cell>
          <cell r="N2251" t="str">
            <v>2016-07-02</v>
          </cell>
          <cell r="O2251" t="str">
            <v>2015-06-25</v>
          </cell>
          <cell r="P2251" t="str">
            <v>宽带预付费</v>
          </cell>
          <cell r="Q2251" t="str">
            <v>续费</v>
          </cell>
          <cell r="R2251" t="str">
            <v>提前充值</v>
          </cell>
          <cell r="S2251" t="str">
            <v>家庭用户</v>
          </cell>
          <cell r="T2251" t="str">
            <v>FTTH</v>
          </cell>
          <cell r="U2251" t="str">
            <v>东莞电商天猫充值(scb_tm)</v>
          </cell>
          <cell r="V2251" t="str">
            <v>DSBR受理</v>
          </cell>
          <cell r="W2251" t="str">
            <v>左明亮发展</v>
          </cell>
          <cell r="X2251" t="str">
            <v>长安区</v>
          </cell>
          <cell r="Y2251">
            <v>0</v>
          </cell>
          <cell r="Z2251">
            <v>0</v>
          </cell>
          <cell r="AA2251" t="str">
            <v>长安区</v>
          </cell>
          <cell r="AB2251" t="str">
            <v>25</v>
          </cell>
          <cell r="AC2251">
            <v>12</v>
          </cell>
          <cell r="AD2251">
            <v>12</v>
          </cell>
          <cell r="AE2251" t="str">
            <v>是</v>
          </cell>
          <cell r="AF2251" t="str">
            <v/>
          </cell>
          <cell r="AG2251" t="str">
            <v>价值宽带</v>
          </cell>
          <cell r="AH2251" t="str">
            <v>续后期</v>
          </cell>
          <cell r="AI2251" t="str">
            <v>否</v>
          </cell>
          <cell r="AO2251">
            <v>0</v>
          </cell>
          <cell r="AR2251" t="str">
            <v>白石岗区</v>
          </cell>
        </row>
        <row r="2252">
          <cell r="F2252">
            <v>13829111398</v>
          </cell>
          <cell r="G2252" t="str">
            <v>13829111398</v>
          </cell>
          <cell r="H2252" t="str">
            <v>陈伟</v>
          </cell>
          <cell r="I2252" t="str">
            <v>预付费东莞住宅新装或续费680元包年，带宽4M</v>
          </cell>
          <cell r="J2252">
            <v>680</v>
          </cell>
          <cell r="K2252">
            <v>680</v>
          </cell>
          <cell r="L2252" t="str">
            <v>2014-06-20</v>
          </cell>
          <cell r="M2252">
            <v>42175</v>
          </cell>
          <cell r="N2252" t="str">
            <v>2016-06-24</v>
          </cell>
          <cell r="O2252" t="str">
            <v>2015-06-24</v>
          </cell>
          <cell r="P2252" t="str">
            <v>宽带预付费</v>
          </cell>
          <cell r="Q2252" t="str">
            <v>续费</v>
          </cell>
          <cell r="R2252" t="str">
            <v>当月充值</v>
          </cell>
          <cell r="S2252" t="str">
            <v>家庭用户</v>
          </cell>
          <cell r="T2252" t="str">
            <v>(传统)XDSL</v>
          </cell>
          <cell r="U2252" t="str">
            <v>尼佳(nj_ca)</v>
          </cell>
          <cell r="V2252" t="str">
            <v>DL东莞金伦</v>
          </cell>
          <cell r="W2252" t="str">
            <v/>
          </cell>
          <cell r="X2252" t="str">
            <v>长安区</v>
          </cell>
          <cell r="Y2252">
            <v>0</v>
          </cell>
          <cell r="Z2252">
            <v>0</v>
          </cell>
          <cell r="AA2252" t="str">
            <v>长安区</v>
          </cell>
          <cell r="AB2252" t="str">
            <v>24</v>
          </cell>
          <cell r="AC2252">
            <v>4</v>
          </cell>
          <cell r="AD2252">
            <v>12</v>
          </cell>
          <cell r="AE2252" t="str">
            <v>否</v>
          </cell>
          <cell r="AF2252" t="str">
            <v/>
          </cell>
          <cell r="AG2252" t="str">
            <v>否</v>
          </cell>
          <cell r="AH2252" t="str">
            <v>续本月</v>
          </cell>
          <cell r="AI2252" t="str">
            <v>否</v>
          </cell>
          <cell r="AO2252">
            <v>0</v>
          </cell>
          <cell r="AR2252" t="str">
            <v>白石岗区</v>
          </cell>
        </row>
        <row r="2253">
          <cell r="F2253">
            <v>18666856369</v>
          </cell>
          <cell r="G2253" t="str">
            <v>18666856369</v>
          </cell>
          <cell r="H2253" t="str">
            <v>刘启明</v>
          </cell>
          <cell r="I2253" t="str">
            <v>预付费东莞住宅新装或续费888元包年，带宽12M</v>
          </cell>
          <cell r="J2253">
            <v>888</v>
          </cell>
          <cell r="K2253">
            <v>888</v>
          </cell>
          <cell r="L2253" t="str">
            <v>2013-06-27</v>
          </cell>
          <cell r="M2253">
            <v>42182</v>
          </cell>
          <cell r="N2253" t="str">
            <v>2016-06-27</v>
          </cell>
          <cell r="O2253" t="str">
            <v>2015-06-25</v>
          </cell>
          <cell r="P2253" t="str">
            <v>宽带预付费</v>
          </cell>
          <cell r="Q2253" t="str">
            <v>续费</v>
          </cell>
          <cell r="R2253" t="str">
            <v>提前充值</v>
          </cell>
          <cell r="S2253" t="str">
            <v>家庭用户</v>
          </cell>
          <cell r="T2253" t="str">
            <v>FTTH</v>
          </cell>
          <cell r="U2253" t="str">
            <v>东莞电商天猫充值(scb_tm)</v>
          </cell>
          <cell r="V2253" t="str">
            <v>DSBR受理</v>
          </cell>
          <cell r="W2253" t="str">
            <v>电商价值宽带营销</v>
          </cell>
          <cell r="X2253" t="str">
            <v>长安区</v>
          </cell>
          <cell r="Y2253">
            <v>0</v>
          </cell>
          <cell r="Z2253">
            <v>0</v>
          </cell>
          <cell r="AA2253" t="str">
            <v>长安区</v>
          </cell>
          <cell r="AB2253" t="str">
            <v>25</v>
          </cell>
          <cell r="AC2253">
            <v>12</v>
          </cell>
          <cell r="AD2253">
            <v>12</v>
          </cell>
          <cell r="AE2253" t="str">
            <v>是</v>
          </cell>
          <cell r="AF2253" t="str">
            <v/>
          </cell>
          <cell r="AG2253" t="str">
            <v>价值宽带</v>
          </cell>
          <cell r="AH2253" t="str">
            <v>续本月</v>
          </cell>
          <cell r="AI2253" t="str">
            <v>是</v>
          </cell>
          <cell r="AJ2253">
            <v>18666856369</v>
          </cell>
          <cell r="AO2253">
            <v>0</v>
          </cell>
          <cell r="AR2253" t="str">
            <v>旺富区</v>
          </cell>
        </row>
        <row r="2254">
          <cell r="F2254">
            <v>13713131548</v>
          </cell>
          <cell r="G2254" t="str">
            <v>13713131548</v>
          </cell>
          <cell r="H2254" t="str">
            <v>肖明海</v>
          </cell>
          <cell r="I2254" t="str">
            <v>预付费东莞住宅新装或续费888元包年，带宽12M</v>
          </cell>
          <cell r="J2254">
            <v>888</v>
          </cell>
          <cell r="K2254">
            <v>888</v>
          </cell>
          <cell r="L2254" t="str">
            <v>2012-07-05</v>
          </cell>
          <cell r="M2254">
            <v>42190</v>
          </cell>
          <cell r="N2254" t="str">
            <v>2016-07-05</v>
          </cell>
          <cell r="O2254" t="str">
            <v>2015-06-25</v>
          </cell>
          <cell r="P2254" t="str">
            <v>宽带预付费</v>
          </cell>
          <cell r="Q2254" t="str">
            <v>续费</v>
          </cell>
          <cell r="R2254" t="str">
            <v>提前充值</v>
          </cell>
          <cell r="S2254" t="str">
            <v>家庭用户</v>
          </cell>
          <cell r="T2254" t="str">
            <v>FTTH</v>
          </cell>
          <cell r="U2254" t="str">
            <v>东莞电商天猫充值(scb_tm)</v>
          </cell>
          <cell r="V2254" t="str">
            <v>DSBR受理</v>
          </cell>
          <cell r="W2254" t="str">
            <v>电商价值宽带营销</v>
          </cell>
          <cell r="X2254" t="str">
            <v>长安区</v>
          </cell>
          <cell r="Y2254">
            <v>0</v>
          </cell>
          <cell r="Z2254">
            <v>0</v>
          </cell>
          <cell r="AA2254" t="str">
            <v>长安区</v>
          </cell>
          <cell r="AB2254" t="str">
            <v>25</v>
          </cell>
          <cell r="AC2254">
            <v>12</v>
          </cell>
          <cell r="AD2254">
            <v>12</v>
          </cell>
          <cell r="AE2254" t="str">
            <v>是</v>
          </cell>
          <cell r="AF2254" t="str">
            <v/>
          </cell>
          <cell r="AG2254" t="str">
            <v>价值宽带</v>
          </cell>
          <cell r="AH2254" t="str">
            <v>续后期</v>
          </cell>
          <cell r="AI2254" t="str">
            <v>否</v>
          </cell>
          <cell r="AO2254">
            <v>0</v>
          </cell>
          <cell r="AR2254" t="str">
            <v>旺富区</v>
          </cell>
        </row>
        <row r="2255">
          <cell r="F2255">
            <v>13143404730</v>
          </cell>
          <cell r="G2255" t="str">
            <v>13143404730</v>
          </cell>
          <cell r="H2255" t="str">
            <v>张扬</v>
          </cell>
          <cell r="I2255" t="str">
            <v>预付费东莞住宅新装或续费888元包年，带宽12M</v>
          </cell>
          <cell r="J2255">
            <v>888</v>
          </cell>
          <cell r="K2255">
            <v>888</v>
          </cell>
          <cell r="L2255" t="str">
            <v>2014-07-05</v>
          </cell>
          <cell r="M2255">
            <v>42190</v>
          </cell>
          <cell r="N2255" t="str">
            <v>2016-07-05</v>
          </cell>
          <cell r="O2255" t="str">
            <v>2015-06-24</v>
          </cell>
          <cell r="P2255" t="str">
            <v>宽带预付费</v>
          </cell>
          <cell r="Q2255" t="str">
            <v>续费</v>
          </cell>
          <cell r="R2255" t="str">
            <v>提前充值</v>
          </cell>
          <cell r="S2255" t="str">
            <v>家庭用户</v>
          </cell>
          <cell r="T2255" t="str">
            <v>FTTH</v>
          </cell>
          <cell r="U2255" t="str">
            <v>王丽(wangl)</v>
          </cell>
          <cell r="V2255" t="str">
            <v>ZX长安何乐平</v>
          </cell>
          <cell r="W2255" t="str">
            <v>电商价值宽带营销</v>
          </cell>
          <cell r="X2255" t="str">
            <v>长安区</v>
          </cell>
          <cell r="Y2255">
            <v>0</v>
          </cell>
          <cell r="Z2255">
            <v>0</v>
          </cell>
          <cell r="AA2255" t="str">
            <v>长安区</v>
          </cell>
          <cell r="AB2255" t="str">
            <v>24</v>
          </cell>
          <cell r="AC2255">
            <v>12</v>
          </cell>
          <cell r="AD2255">
            <v>12</v>
          </cell>
          <cell r="AE2255" t="str">
            <v>是</v>
          </cell>
          <cell r="AF2255" t="str">
            <v/>
          </cell>
          <cell r="AG2255" t="str">
            <v>价值宽带</v>
          </cell>
          <cell r="AH2255" t="str">
            <v>续后期</v>
          </cell>
          <cell r="AI2255" t="str">
            <v>否</v>
          </cell>
          <cell r="AO2255">
            <v>0</v>
          </cell>
          <cell r="AR2255" t="str">
            <v>旺富区</v>
          </cell>
        </row>
        <row r="2256">
          <cell r="F2256">
            <v>13790516159</v>
          </cell>
          <cell r="G2256" t="str">
            <v>13790516159</v>
          </cell>
          <cell r="H2256" t="str">
            <v>杜承军</v>
          </cell>
          <cell r="I2256" t="str">
            <v>预付费东莞住宅新装或续费888元包年，带宽12M</v>
          </cell>
          <cell r="J2256">
            <v>888</v>
          </cell>
          <cell r="K2256">
            <v>888</v>
          </cell>
          <cell r="L2256" t="str">
            <v>2014-07-24</v>
          </cell>
          <cell r="M2256">
            <v>42209</v>
          </cell>
          <cell r="N2256" t="str">
            <v>2016-07-24</v>
          </cell>
          <cell r="O2256" t="str">
            <v>2015-06-24</v>
          </cell>
          <cell r="P2256" t="str">
            <v>宽带预付费</v>
          </cell>
          <cell r="Q2256" t="str">
            <v>续费</v>
          </cell>
          <cell r="R2256" t="str">
            <v>提前充值</v>
          </cell>
          <cell r="S2256" t="str">
            <v>家庭用户</v>
          </cell>
          <cell r="T2256" t="str">
            <v>FTTH</v>
          </cell>
          <cell r="U2256" t="str">
            <v>王丽(wangl)</v>
          </cell>
          <cell r="V2256" t="str">
            <v>ZX长安何乐平</v>
          </cell>
          <cell r="W2256" t="str">
            <v/>
          </cell>
          <cell r="X2256" t="str">
            <v>长安区</v>
          </cell>
          <cell r="Y2256">
            <v>0</v>
          </cell>
          <cell r="Z2256">
            <v>0</v>
          </cell>
          <cell r="AA2256" t="str">
            <v>长安区</v>
          </cell>
          <cell r="AB2256" t="str">
            <v>24</v>
          </cell>
          <cell r="AC2256">
            <v>12</v>
          </cell>
          <cell r="AD2256">
            <v>12</v>
          </cell>
          <cell r="AE2256" t="str">
            <v>是</v>
          </cell>
          <cell r="AF2256" t="str">
            <v/>
          </cell>
          <cell r="AG2256" t="str">
            <v>价值宽带</v>
          </cell>
          <cell r="AH2256" t="str">
            <v>续后期</v>
          </cell>
          <cell r="AI2256" t="str">
            <v>否</v>
          </cell>
          <cell r="AO2256">
            <v>0</v>
          </cell>
          <cell r="AR2256" t="str">
            <v>旺富区</v>
          </cell>
        </row>
        <row r="2257">
          <cell r="F2257">
            <v>13538366552</v>
          </cell>
          <cell r="G2257" t="str">
            <v>13538366552</v>
          </cell>
          <cell r="H2257" t="str">
            <v>刘丰</v>
          </cell>
          <cell r="I2257" t="str">
            <v>预付费东莞住宅新装或续费888元包年，带宽12M</v>
          </cell>
          <cell r="J2257">
            <v>888</v>
          </cell>
          <cell r="K2257">
            <v>888</v>
          </cell>
          <cell r="L2257" t="str">
            <v>2008-08-04</v>
          </cell>
          <cell r="M2257">
            <v>42244</v>
          </cell>
          <cell r="N2257" t="str">
            <v>2016-08-28</v>
          </cell>
          <cell r="O2257" t="str">
            <v>2015-06-24</v>
          </cell>
          <cell r="P2257" t="str">
            <v>宽带预付费</v>
          </cell>
          <cell r="Q2257" t="str">
            <v>续费</v>
          </cell>
          <cell r="R2257" t="str">
            <v>提前充值</v>
          </cell>
          <cell r="S2257" t="str">
            <v>家庭用户</v>
          </cell>
          <cell r="T2257" t="str">
            <v>FTTH</v>
          </cell>
          <cell r="U2257" t="str">
            <v>王丽(wangl)</v>
          </cell>
          <cell r="V2257" t="str">
            <v>ZX长安何乐平</v>
          </cell>
          <cell r="W2257" t="str">
            <v>电商价值宽带营销</v>
          </cell>
          <cell r="X2257" t="str">
            <v>长安区</v>
          </cell>
          <cell r="Y2257">
            <v>0</v>
          </cell>
          <cell r="Z2257">
            <v>0</v>
          </cell>
          <cell r="AA2257" t="str">
            <v>长安区</v>
          </cell>
          <cell r="AB2257" t="str">
            <v>24</v>
          </cell>
          <cell r="AC2257">
            <v>12</v>
          </cell>
          <cell r="AD2257">
            <v>12</v>
          </cell>
          <cell r="AE2257" t="str">
            <v>是</v>
          </cell>
          <cell r="AF2257" t="str">
            <v/>
          </cell>
          <cell r="AG2257" t="str">
            <v>价值宽带</v>
          </cell>
          <cell r="AH2257" t="str">
            <v>续后期</v>
          </cell>
          <cell r="AI2257" t="str">
            <v>否</v>
          </cell>
          <cell r="AO2257">
            <v>0</v>
          </cell>
          <cell r="AR2257" t="str">
            <v>洋犀区</v>
          </cell>
        </row>
        <row r="2258">
          <cell r="F2258" t="str">
            <v>dgdc90010398</v>
          </cell>
          <cell r="G2258" t="str">
            <v>dgdc90010398</v>
          </cell>
          <cell r="H2258" t="str">
            <v>陶安文</v>
          </cell>
          <cell r="I2258" t="str">
            <v>预付费东莞住宅新装或续费888元包年，带宽12M</v>
          </cell>
          <cell r="J2258">
            <v>888</v>
          </cell>
          <cell r="K2258">
            <v>888</v>
          </cell>
          <cell r="L2258" t="str">
            <v>2010-05-09</v>
          </cell>
          <cell r="M2258">
            <v>42212</v>
          </cell>
          <cell r="N2258" t="str">
            <v>2016-07-27</v>
          </cell>
          <cell r="O2258" t="str">
            <v>2015-06-24</v>
          </cell>
          <cell r="P2258" t="str">
            <v>宽带预付费</v>
          </cell>
          <cell r="Q2258" t="str">
            <v>续费</v>
          </cell>
          <cell r="R2258" t="str">
            <v>提前充值</v>
          </cell>
          <cell r="S2258" t="str">
            <v>家庭用户</v>
          </cell>
          <cell r="T2258" t="str">
            <v>FTTH</v>
          </cell>
          <cell r="U2258" t="str">
            <v>王丽(wangl)</v>
          </cell>
          <cell r="V2258" t="str">
            <v>ZX长安何乐平</v>
          </cell>
          <cell r="W2258" t="str">
            <v>电商价值宽带营销</v>
          </cell>
          <cell r="X2258" t="str">
            <v>长安区</v>
          </cell>
          <cell r="Y2258">
            <v>0</v>
          </cell>
          <cell r="Z2258">
            <v>0</v>
          </cell>
          <cell r="AA2258" t="str">
            <v>长安区</v>
          </cell>
          <cell r="AB2258" t="str">
            <v>24</v>
          </cell>
          <cell r="AC2258">
            <v>12</v>
          </cell>
          <cell r="AD2258">
            <v>12</v>
          </cell>
          <cell r="AE2258" t="str">
            <v>是</v>
          </cell>
          <cell r="AF2258" t="str">
            <v/>
          </cell>
          <cell r="AG2258" t="str">
            <v>价值宽带</v>
          </cell>
          <cell r="AH2258" t="str">
            <v>续后期</v>
          </cell>
          <cell r="AI2258" t="str">
            <v>否</v>
          </cell>
          <cell r="AO2258">
            <v>0</v>
          </cell>
          <cell r="AR2258" t="str">
            <v>洋犀区</v>
          </cell>
        </row>
        <row r="2259">
          <cell r="F2259" t="str">
            <v>dgdc90001038</v>
          </cell>
          <cell r="G2259" t="str">
            <v>dgdc90001038</v>
          </cell>
          <cell r="H2259" t="str">
            <v>林楚</v>
          </cell>
          <cell r="I2259" t="str">
            <v>预付费东莞住宅新装或续费1408元包2年，带宽12M</v>
          </cell>
          <cell r="J2259">
            <v>1408</v>
          </cell>
          <cell r="K2259">
            <v>1408</v>
          </cell>
          <cell r="L2259" t="str">
            <v>2008-09-27</v>
          </cell>
          <cell r="M2259">
            <v>42183</v>
          </cell>
          <cell r="N2259" t="str">
            <v>2017-06-28</v>
          </cell>
          <cell r="O2259" t="str">
            <v>2015-06-25</v>
          </cell>
          <cell r="P2259" t="str">
            <v>宽带预付费</v>
          </cell>
          <cell r="Q2259" t="str">
            <v>续费</v>
          </cell>
          <cell r="R2259" t="str">
            <v>提前充值</v>
          </cell>
          <cell r="S2259" t="str">
            <v>家庭用户</v>
          </cell>
          <cell r="T2259" t="str">
            <v>FTTH</v>
          </cell>
          <cell r="U2259" t="str">
            <v>王汝怡(wangry)</v>
          </cell>
          <cell r="V2259" t="str">
            <v>ZX虎门钟小红</v>
          </cell>
          <cell r="W2259" t="str">
            <v>电商价值宽带营销</v>
          </cell>
          <cell r="X2259" t="str">
            <v>虎门区</v>
          </cell>
          <cell r="Y2259">
            <v>0</v>
          </cell>
          <cell r="Z2259">
            <v>0</v>
          </cell>
          <cell r="AA2259" t="str">
            <v>虎门区</v>
          </cell>
          <cell r="AB2259" t="str">
            <v>25</v>
          </cell>
          <cell r="AC2259">
            <v>12</v>
          </cell>
          <cell r="AD2259">
            <v>24</v>
          </cell>
          <cell r="AE2259" t="str">
            <v>是</v>
          </cell>
          <cell r="AF2259" t="str">
            <v/>
          </cell>
          <cell r="AG2259" t="str">
            <v>价值宽带</v>
          </cell>
          <cell r="AH2259" t="str">
            <v>续本月</v>
          </cell>
          <cell r="AI2259" t="str">
            <v>是</v>
          </cell>
          <cell r="AJ2259" t="str">
            <v>dgdc90001038</v>
          </cell>
          <cell r="AO2259">
            <v>0</v>
          </cell>
          <cell r="AR2259" t="str">
            <v>杨蔡区</v>
          </cell>
        </row>
        <row r="2260">
          <cell r="F2260">
            <v>13712243869</v>
          </cell>
          <cell r="G2260" t="str">
            <v>13712243869</v>
          </cell>
          <cell r="H2260" t="str">
            <v>张苏圆</v>
          </cell>
          <cell r="I2260" t="str">
            <v>预付费东莞住宅新装或续费1088元包年，带宽10M</v>
          </cell>
          <cell r="J2260">
            <v>1088</v>
          </cell>
          <cell r="K2260">
            <v>1088</v>
          </cell>
          <cell r="L2260" t="str">
            <v>2013-06-26</v>
          </cell>
          <cell r="M2260">
            <v>42181</v>
          </cell>
          <cell r="N2260" t="str">
            <v>2016-06-26</v>
          </cell>
          <cell r="O2260" t="str">
            <v>2015-06-25</v>
          </cell>
          <cell r="P2260" t="str">
            <v>宽带预付费</v>
          </cell>
          <cell r="Q2260" t="str">
            <v>续费</v>
          </cell>
          <cell r="R2260" t="str">
            <v>提前充值</v>
          </cell>
          <cell r="S2260" t="str">
            <v>家庭用户</v>
          </cell>
          <cell r="T2260" t="str">
            <v>FTTH</v>
          </cell>
          <cell r="U2260" t="str">
            <v>王汝怡(wangry)</v>
          </cell>
          <cell r="V2260" t="str">
            <v>ZX虎门王武东</v>
          </cell>
          <cell r="W2260" t="str">
            <v>（非）</v>
          </cell>
          <cell r="X2260" t="str">
            <v>虎门区</v>
          </cell>
          <cell r="Y2260">
            <v>0</v>
          </cell>
          <cell r="Z2260">
            <v>0</v>
          </cell>
          <cell r="AA2260" t="str">
            <v>虎门区</v>
          </cell>
          <cell r="AB2260" t="str">
            <v>25</v>
          </cell>
          <cell r="AC2260">
            <v>10</v>
          </cell>
          <cell r="AD2260">
            <v>12</v>
          </cell>
          <cell r="AE2260" t="str">
            <v>是</v>
          </cell>
          <cell r="AF2260" t="str">
            <v/>
          </cell>
          <cell r="AG2260" t="str">
            <v>价值宽带</v>
          </cell>
          <cell r="AH2260" t="str">
            <v>续本月</v>
          </cell>
          <cell r="AI2260" t="str">
            <v>是</v>
          </cell>
          <cell r="AJ2260">
            <v>13712243869</v>
          </cell>
          <cell r="AO2260">
            <v>0</v>
          </cell>
          <cell r="AR2260" t="str">
            <v>杨蔡区</v>
          </cell>
        </row>
        <row r="2261">
          <cell r="F2261">
            <v>13682591634</v>
          </cell>
          <cell r="G2261" t="str">
            <v>13682591634</v>
          </cell>
          <cell r="H2261" t="str">
            <v>瞿中德</v>
          </cell>
          <cell r="I2261" t="str">
            <v>预付费东莞住宅新装或续费680元包年，带宽4M</v>
          </cell>
          <cell r="J2261">
            <v>680</v>
          </cell>
          <cell r="K2261">
            <v>680</v>
          </cell>
          <cell r="L2261" t="str">
            <v>2012-04-19</v>
          </cell>
          <cell r="M2261">
            <v>42178</v>
          </cell>
          <cell r="N2261" t="str">
            <v>2016-06-24</v>
          </cell>
          <cell r="O2261" t="str">
            <v>2015-06-24</v>
          </cell>
          <cell r="P2261" t="str">
            <v>宽带预付费</v>
          </cell>
          <cell r="Q2261" t="str">
            <v>续费</v>
          </cell>
          <cell r="R2261" t="str">
            <v>当月充值</v>
          </cell>
          <cell r="S2261" t="str">
            <v>家庭用户</v>
          </cell>
          <cell r="T2261" t="str">
            <v>(传统)XDSL</v>
          </cell>
          <cell r="U2261" t="str">
            <v>尼佳(nj_ca)</v>
          </cell>
          <cell r="V2261" t="str">
            <v>ZX长安肖亮</v>
          </cell>
          <cell r="W2261" t="str">
            <v/>
          </cell>
          <cell r="X2261" t="str">
            <v>长安区</v>
          </cell>
          <cell r="Y2261">
            <v>0</v>
          </cell>
          <cell r="Z2261">
            <v>0</v>
          </cell>
          <cell r="AA2261" t="str">
            <v>长安区</v>
          </cell>
          <cell r="AB2261" t="str">
            <v>24</v>
          </cell>
          <cell r="AC2261">
            <v>4</v>
          </cell>
          <cell r="AD2261">
            <v>12</v>
          </cell>
          <cell r="AE2261" t="str">
            <v>否</v>
          </cell>
          <cell r="AF2261" t="str">
            <v/>
          </cell>
          <cell r="AG2261" t="str">
            <v>否</v>
          </cell>
          <cell r="AH2261" t="str">
            <v>续本月</v>
          </cell>
          <cell r="AI2261" t="str">
            <v>否</v>
          </cell>
          <cell r="AO2261">
            <v>0</v>
          </cell>
          <cell r="AR2261" t="str">
            <v>东坑区</v>
          </cell>
        </row>
        <row r="2262">
          <cell r="F2262">
            <v>15992818016</v>
          </cell>
          <cell r="G2262" t="str">
            <v>15992818016</v>
          </cell>
          <cell r="H2262" t="str">
            <v>付法金</v>
          </cell>
          <cell r="I2262" t="str">
            <v>预付费东莞住宅新装或续费680元包年，带宽4M</v>
          </cell>
          <cell r="J2262">
            <v>680</v>
          </cell>
          <cell r="K2262">
            <v>680</v>
          </cell>
          <cell r="L2262" t="str">
            <v>2011-06-22</v>
          </cell>
          <cell r="M2262">
            <v>42177</v>
          </cell>
          <cell r="N2262" t="str">
            <v>2016-06-24</v>
          </cell>
          <cell r="O2262" t="str">
            <v>2015-06-24</v>
          </cell>
          <cell r="P2262" t="str">
            <v>宽带预付费</v>
          </cell>
          <cell r="Q2262" t="str">
            <v>续费</v>
          </cell>
          <cell r="R2262" t="str">
            <v>往月充值</v>
          </cell>
          <cell r="S2262" t="str">
            <v>家庭用户</v>
          </cell>
          <cell r="T2262" t="str">
            <v>(传统)XDSL</v>
          </cell>
          <cell r="U2262" t="str">
            <v>营业厅经理(NQYX01)</v>
          </cell>
          <cell r="V2262" t="str">
            <v>ZX厚街谢盛基</v>
          </cell>
          <cell r="W2262" t="str">
            <v/>
          </cell>
          <cell r="X2262" t="str">
            <v>厚街区</v>
          </cell>
          <cell r="Y2262">
            <v>0</v>
          </cell>
          <cell r="Z2262">
            <v>0</v>
          </cell>
          <cell r="AA2262" t="str">
            <v>厚街区</v>
          </cell>
          <cell r="AB2262" t="str">
            <v>24</v>
          </cell>
          <cell r="AC2262">
            <v>4</v>
          </cell>
          <cell r="AD2262">
            <v>12</v>
          </cell>
          <cell r="AE2262" t="str">
            <v>否</v>
          </cell>
          <cell r="AF2262" t="str">
            <v/>
          </cell>
          <cell r="AG2262" t="str">
            <v>否</v>
          </cell>
          <cell r="AH2262" t="str">
            <v>续本月</v>
          </cell>
          <cell r="AI2262" t="str">
            <v>否</v>
          </cell>
          <cell r="AO2262">
            <v>0</v>
          </cell>
          <cell r="AR2262" t="str">
            <v>白石岗区</v>
          </cell>
        </row>
        <row r="2263">
          <cell r="F2263">
            <v>15814279632</v>
          </cell>
          <cell r="G2263" t="str">
            <v>15814279632</v>
          </cell>
          <cell r="H2263" t="str">
            <v>晏贤勇</v>
          </cell>
          <cell r="I2263" t="str">
            <v>预付费东莞住宅新装或续费1408元包2年，带宽12M</v>
          </cell>
          <cell r="J2263">
            <v>1408</v>
          </cell>
          <cell r="K2263">
            <v>1408</v>
          </cell>
          <cell r="L2263" t="str">
            <v>2014-05-25</v>
          </cell>
          <cell r="M2263">
            <v>42180</v>
          </cell>
          <cell r="N2263" t="str">
            <v>2017-06-25</v>
          </cell>
          <cell r="O2263" t="str">
            <v>2015-06-25</v>
          </cell>
          <cell r="P2263" t="str">
            <v>宽带预付费</v>
          </cell>
          <cell r="Q2263" t="str">
            <v>续费</v>
          </cell>
          <cell r="R2263" t="str">
            <v>当月充值</v>
          </cell>
          <cell r="S2263" t="str">
            <v>家庭用户</v>
          </cell>
          <cell r="T2263" t="str">
            <v>FTTH</v>
          </cell>
          <cell r="U2263" t="str">
            <v>谢如画(xierh)</v>
          </cell>
          <cell r="V2263" t="str">
            <v>ZX厚街易阿红</v>
          </cell>
          <cell r="W2263" t="str">
            <v>127535</v>
          </cell>
          <cell r="X2263" t="str">
            <v>厚街区</v>
          </cell>
          <cell r="Y2263">
            <v>0</v>
          </cell>
          <cell r="Z2263">
            <v>0</v>
          </cell>
          <cell r="AA2263" t="str">
            <v>厚街区</v>
          </cell>
          <cell r="AB2263" t="str">
            <v>25</v>
          </cell>
          <cell r="AC2263">
            <v>12</v>
          </cell>
          <cell r="AD2263">
            <v>24</v>
          </cell>
          <cell r="AE2263" t="str">
            <v>是</v>
          </cell>
          <cell r="AF2263" t="str">
            <v/>
          </cell>
          <cell r="AG2263" t="str">
            <v>价值宽带</v>
          </cell>
          <cell r="AH2263" t="str">
            <v>续本月</v>
          </cell>
          <cell r="AI2263" t="str">
            <v>是</v>
          </cell>
          <cell r="AJ2263">
            <v>15814279632</v>
          </cell>
          <cell r="AO2263">
            <v>0</v>
          </cell>
          <cell r="AR2263" t="str">
            <v>白石岗区</v>
          </cell>
        </row>
        <row r="2264">
          <cell r="F2264">
            <v>13480012007</v>
          </cell>
          <cell r="G2264" t="str">
            <v>13480012007</v>
          </cell>
          <cell r="H2264" t="str">
            <v>杨冠武</v>
          </cell>
          <cell r="I2264" t="str">
            <v>预付费东莞住宅新装或续费1398元包年，带宽20M</v>
          </cell>
          <cell r="J2264">
            <v>1398</v>
          </cell>
          <cell r="K2264">
            <v>1398</v>
          </cell>
          <cell r="L2264" t="str">
            <v>2014-07-08</v>
          </cell>
          <cell r="M2264">
            <v>42193</v>
          </cell>
          <cell r="N2264" t="str">
            <v>2016-07-08</v>
          </cell>
          <cell r="O2264" t="str">
            <v>2015-06-25</v>
          </cell>
          <cell r="P2264" t="str">
            <v>宽带预付费</v>
          </cell>
          <cell r="Q2264" t="str">
            <v>续费</v>
          </cell>
          <cell r="R2264" t="str">
            <v>提前充值</v>
          </cell>
          <cell r="S2264" t="str">
            <v>家庭用户</v>
          </cell>
          <cell r="T2264" t="str">
            <v>FTTH</v>
          </cell>
          <cell r="U2264" t="str">
            <v>谢如画(xierh)</v>
          </cell>
          <cell r="V2264" t="str">
            <v>ZX厚街邓洪威</v>
          </cell>
          <cell r="W2264" t="str">
            <v/>
          </cell>
          <cell r="X2264" t="str">
            <v>厚街区</v>
          </cell>
          <cell r="Y2264">
            <v>0</v>
          </cell>
          <cell r="Z2264">
            <v>0</v>
          </cell>
          <cell r="AA2264" t="str">
            <v>厚街区</v>
          </cell>
          <cell r="AB2264" t="str">
            <v>25</v>
          </cell>
          <cell r="AC2264">
            <v>20</v>
          </cell>
          <cell r="AD2264">
            <v>12</v>
          </cell>
          <cell r="AE2264" t="str">
            <v>是</v>
          </cell>
          <cell r="AF2264" t="str">
            <v/>
          </cell>
          <cell r="AG2264" t="str">
            <v>价值宽带</v>
          </cell>
          <cell r="AH2264" t="str">
            <v>续后期</v>
          </cell>
          <cell r="AI2264" t="str">
            <v>否</v>
          </cell>
          <cell r="AO2264">
            <v>0</v>
          </cell>
          <cell r="AR2264" t="str">
            <v>白石岗区</v>
          </cell>
        </row>
        <row r="2265">
          <cell r="F2265">
            <v>13421984009</v>
          </cell>
          <cell r="G2265" t="str">
            <v>13421984009</v>
          </cell>
          <cell r="H2265" t="str">
            <v>江宇庭</v>
          </cell>
          <cell r="I2265" t="str">
            <v>预付费东莞住宅新装或续费888元包年，带宽12M</v>
          </cell>
          <cell r="J2265">
            <v>888</v>
          </cell>
          <cell r="K2265">
            <v>888</v>
          </cell>
          <cell r="L2265" t="str">
            <v>2013-06-16</v>
          </cell>
          <cell r="M2265">
            <v>42171</v>
          </cell>
          <cell r="N2265" t="str">
            <v>2016-06-24</v>
          </cell>
          <cell r="O2265" t="str">
            <v>2015-06-24</v>
          </cell>
          <cell r="P2265" t="str">
            <v>宽带预付费</v>
          </cell>
          <cell r="Q2265" t="str">
            <v>续费</v>
          </cell>
          <cell r="R2265" t="str">
            <v>当月充值</v>
          </cell>
          <cell r="S2265" t="str">
            <v>家庭用户</v>
          </cell>
          <cell r="T2265" t="str">
            <v>FTTH</v>
          </cell>
          <cell r="U2265" t="str">
            <v>谢如画(xierh)</v>
          </cell>
          <cell r="V2265" t="str">
            <v>ZY厚街营业厅</v>
          </cell>
          <cell r="W2265" t="str">
            <v>电商价值宽带营销</v>
          </cell>
          <cell r="X2265" t="str">
            <v>厚街区</v>
          </cell>
          <cell r="Y2265">
            <v>0</v>
          </cell>
          <cell r="Z2265">
            <v>0</v>
          </cell>
          <cell r="AA2265" t="str">
            <v>厚街区</v>
          </cell>
          <cell r="AB2265" t="str">
            <v>24</v>
          </cell>
          <cell r="AC2265">
            <v>12</v>
          </cell>
          <cell r="AD2265">
            <v>12</v>
          </cell>
          <cell r="AE2265" t="str">
            <v>是</v>
          </cell>
          <cell r="AF2265" t="str">
            <v/>
          </cell>
          <cell r="AG2265" t="str">
            <v>价值宽带</v>
          </cell>
          <cell r="AH2265" t="str">
            <v>续本月</v>
          </cell>
          <cell r="AI2265" t="str">
            <v>是</v>
          </cell>
          <cell r="AJ2265">
            <v>13421984009</v>
          </cell>
          <cell r="AO2265">
            <v>0</v>
          </cell>
          <cell r="AR2265" t="str">
            <v>白石岗区</v>
          </cell>
        </row>
        <row r="2266">
          <cell r="F2266">
            <v>15817680759</v>
          </cell>
          <cell r="G2266" t="str">
            <v>15817680759</v>
          </cell>
          <cell r="H2266" t="str">
            <v>袁松柏</v>
          </cell>
          <cell r="I2266" t="str">
            <v>预付费东莞住宅新装或续费888元包年，带宽12M</v>
          </cell>
          <cell r="J2266">
            <v>888</v>
          </cell>
          <cell r="K2266">
            <v>888</v>
          </cell>
          <cell r="L2266" t="str">
            <v>2008-11-10</v>
          </cell>
          <cell r="M2266">
            <v>42176</v>
          </cell>
          <cell r="N2266" t="str">
            <v>2016-06-24</v>
          </cell>
          <cell r="O2266" t="str">
            <v>2015-06-24</v>
          </cell>
          <cell r="P2266" t="str">
            <v>宽带预付费</v>
          </cell>
          <cell r="Q2266" t="str">
            <v>续费</v>
          </cell>
          <cell r="R2266" t="str">
            <v>当月充值</v>
          </cell>
          <cell r="S2266" t="str">
            <v>家庭用户</v>
          </cell>
          <cell r="T2266" t="str">
            <v>FTTH</v>
          </cell>
          <cell r="U2266" t="str">
            <v>谢如画(xierh)</v>
          </cell>
          <cell r="V2266" t="str">
            <v>ZX厚街胡政</v>
          </cell>
          <cell r="W2266" t="str">
            <v>电商价值宽带营销</v>
          </cell>
          <cell r="X2266" t="str">
            <v>厚街区</v>
          </cell>
          <cell r="Y2266">
            <v>0</v>
          </cell>
          <cell r="Z2266">
            <v>0</v>
          </cell>
          <cell r="AA2266" t="str">
            <v>厚街区</v>
          </cell>
          <cell r="AB2266" t="str">
            <v>24</v>
          </cell>
          <cell r="AC2266">
            <v>12</v>
          </cell>
          <cell r="AD2266">
            <v>12</v>
          </cell>
          <cell r="AE2266" t="str">
            <v>是</v>
          </cell>
          <cell r="AF2266" t="str">
            <v/>
          </cell>
          <cell r="AG2266" t="str">
            <v>价值宽带</v>
          </cell>
          <cell r="AH2266" t="str">
            <v>续本月</v>
          </cell>
          <cell r="AI2266" t="str">
            <v>是</v>
          </cell>
          <cell r="AJ2266">
            <v>15817680759</v>
          </cell>
          <cell r="AO2266">
            <v>0</v>
          </cell>
          <cell r="AR2266" t="str">
            <v>杨蔡区</v>
          </cell>
        </row>
        <row r="2267">
          <cell r="F2267">
            <v>13669860504</v>
          </cell>
          <cell r="G2267" t="str">
            <v>13669860504</v>
          </cell>
          <cell r="H2267" t="str">
            <v>谢双凤</v>
          </cell>
          <cell r="I2267" t="str">
            <v>预付费东莞住宅新装或续费1408元包2年，带宽12M</v>
          </cell>
          <cell r="J2267">
            <v>1408</v>
          </cell>
          <cell r="K2267">
            <v>1408</v>
          </cell>
          <cell r="L2267" t="str">
            <v>2013-02-23</v>
          </cell>
          <cell r="M2267">
            <v>42178</v>
          </cell>
          <cell r="N2267" t="str">
            <v>2017-06-24</v>
          </cell>
          <cell r="O2267" t="str">
            <v>2015-06-24</v>
          </cell>
          <cell r="P2267" t="str">
            <v>宽带预付费</v>
          </cell>
          <cell r="Q2267" t="str">
            <v>续费</v>
          </cell>
          <cell r="R2267" t="str">
            <v>往月充值</v>
          </cell>
          <cell r="S2267" t="str">
            <v>家庭用户</v>
          </cell>
          <cell r="T2267" t="str">
            <v>FTTH</v>
          </cell>
          <cell r="U2267" t="str">
            <v>营业厅经理(NQYX01)</v>
          </cell>
          <cell r="V2267" t="str">
            <v>ZX厚街胡政</v>
          </cell>
          <cell r="W2267" t="str">
            <v>电商价值宽带营销</v>
          </cell>
          <cell r="X2267" t="str">
            <v>厚街区</v>
          </cell>
          <cell r="Y2267">
            <v>0</v>
          </cell>
          <cell r="Z2267">
            <v>0</v>
          </cell>
          <cell r="AA2267" t="str">
            <v>厚街区</v>
          </cell>
          <cell r="AB2267" t="str">
            <v>24</v>
          </cell>
          <cell r="AC2267">
            <v>12</v>
          </cell>
          <cell r="AD2267">
            <v>24</v>
          </cell>
          <cell r="AE2267" t="str">
            <v>是</v>
          </cell>
          <cell r="AF2267" t="str">
            <v/>
          </cell>
          <cell r="AG2267" t="str">
            <v>价值宽带</v>
          </cell>
          <cell r="AH2267" t="str">
            <v>续本月</v>
          </cell>
          <cell r="AI2267" t="str">
            <v>是</v>
          </cell>
          <cell r="AJ2267">
            <v>13669860504</v>
          </cell>
          <cell r="AO2267">
            <v>0</v>
          </cell>
          <cell r="AR2267" t="str">
            <v>康宝区</v>
          </cell>
        </row>
        <row r="2268">
          <cell r="F2268">
            <v>13423297367</v>
          </cell>
          <cell r="G2268" t="str">
            <v>13423297367</v>
          </cell>
          <cell r="H2268" t="str">
            <v>陆平</v>
          </cell>
          <cell r="I2268" t="str">
            <v>预付费东莞住宅新装或续费888元包年，带宽12M</v>
          </cell>
          <cell r="J2268">
            <v>888</v>
          </cell>
          <cell r="K2268">
            <v>888</v>
          </cell>
          <cell r="L2268" t="str">
            <v>2013-06-24</v>
          </cell>
          <cell r="M2268">
            <v>42181</v>
          </cell>
          <cell r="N2268" t="str">
            <v>2016-06-26</v>
          </cell>
          <cell r="O2268" t="str">
            <v>2015-06-25</v>
          </cell>
          <cell r="P2268" t="str">
            <v>宽带预付费</v>
          </cell>
          <cell r="Q2268" t="str">
            <v>续费</v>
          </cell>
          <cell r="R2268" t="str">
            <v>提前充值</v>
          </cell>
          <cell r="S2268" t="str">
            <v>家庭用户</v>
          </cell>
          <cell r="T2268" t="str">
            <v>FTTH</v>
          </cell>
          <cell r="U2268" t="str">
            <v>东莞电商天猫充值(scb_tm)</v>
          </cell>
          <cell r="V2268" t="str">
            <v>DSBR受理</v>
          </cell>
          <cell r="W2268" t="str">
            <v>罗灿坤发展</v>
          </cell>
          <cell r="X2268" t="str">
            <v>虎门区</v>
          </cell>
          <cell r="Y2268">
            <v>0</v>
          </cell>
          <cell r="Z2268">
            <v>0</v>
          </cell>
          <cell r="AA2268" t="str">
            <v>虎门区</v>
          </cell>
          <cell r="AB2268" t="str">
            <v>25</v>
          </cell>
          <cell r="AC2268">
            <v>12</v>
          </cell>
          <cell r="AD2268">
            <v>12</v>
          </cell>
          <cell r="AE2268" t="str">
            <v>是</v>
          </cell>
          <cell r="AF2268" t="str">
            <v/>
          </cell>
          <cell r="AG2268" t="str">
            <v>价值宽带</v>
          </cell>
          <cell r="AH2268" t="str">
            <v>续本月</v>
          </cell>
          <cell r="AI2268" t="str">
            <v>是</v>
          </cell>
          <cell r="AJ2268">
            <v>13423297367</v>
          </cell>
          <cell r="AO2268">
            <v>0</v>
          </cell>
          <cell r="AR2268" t="str">
            <v>东兴区</v>
          </cell>
        </row>
        <row r="2269">
          <cell r="F2269">
            <v>13532593859</v>
          </cell>
          <cell r="G2269" t="str">
            <v>13532593859</v>
          </cell>
          <cell r="H2269" t="str">
            <v>王锋</v>
          </cell>
          <cell r="I2269" t="str">
            <v>预付费东莞住宅新装或续费1408元包2年，带宽12M</v>
          </cell>
          <cell r="J2269">
            <v>1408</v>
          </cell>
          <cell r="K2269">
            <v>1408</v>
          </cell>
          <cell r="L2269" t="str">
            <v>2013-07-14</v>
          </cell>
          <cell r="M2269">
            <v>42199</v>
          </cell>
          <cell r="N2269" t="str">
            <v>2017-07-14</v>
          </cell>
          <cell r="O2269" t="str">
            <v>2015-06-24</v>
          </cell>
          <cell r="P2269" t="str">
            <v>宽带预付费</v>
          </cell>
          <cell r="Q2269" t="str">
            <v>续费</v>
          </cell>
          <cell r="R2269" t="str">
            <v>提前充值</v>
          </cell>
          <cell r="S2269" t="str">
            <v>家庭用户</v>
          </cell>
          <cell r="T2269" t="str">
            <v>FTTH</v>
          </cell>
          <cell r="U2269" t="str">
            <v>王汝怡(wangry)</v>
          </cell>
          <cell r="V2269" t="str">
            <v>ZX虎门钟小红</v>
          </cell>
          <cell r="W2269" t="str">
            <v/>
          </cell>
          <cell r="X2269" t="str">
            <v>虎门区</v>
          </cell>
          <cell r="Y2269">
            <v>0</v>
          </cell>
          <cell r="Z2269">
            <v>0</v>
          </cell>
          <cell r="AA2269" t="str">
            <v>虎门区</v>
          </cell>
          <cell r="AB2269" t="str">
            <v>24</v>
          </cell>
          <cell r="AC2269">
            <v>12</v>
          </cell>
          <cell r="AD2269">
            <v>24</v>
          </cell>
          <cell r="AE2269" t="str">
            <v>是</v>
          </cell>
          <cell r="AF2269" t="str">
            <v/>
          </cell>
          <cell r="AG2269" t="str">
            <v>价值宽带</v>
          </cell>
          <cell r="AH2269" t="str">
            <v>续后期</v>
          </cell>
          <cell r="AI2269" t="str">
            <v>否</v>
          </cell>
          <cell r="AO2269">
            <v>0</v>
          </cell>
          <cell r="AR2269" t="str">
            <v>旺富区</v>
          </cell>
        </row>
        <row r="2270">
          <cell r="F2270">
            <v>13538480565</v>
          </cell>
          <cell r="G2270" t="str">
            <v>13538480565</v>
          </cell>
          <cell r="H2270" t="str">
            <v>陈观德</v>
          </cell>
          <cell r="I2270" t="str">
            <v>预付费东莞住宅新装或续费1408元包2年，带宽12M</v>
          </cell>
          <cell r="J2270">
            <v>1408</v>
          </cell>
          <cell r="K2270">
            <v>1408</v>
          </cell>
          <cell r="L2270" t="str">
            <v>2014-06-29</v>
          </cell>
          <cell r="M2270">
            <v>42184</v>
          </cell>
          <cell r="N2270" t="str">
            <v>2017-06-29</v>
          </cell>
          <cell r="O2270" t="str">
            <v>2015-06-25</v>
          </cell>
          <cell r="P2270" t="str">
            <v>宽带预付费</v>
          </cell>
          <cell r="Q2270" t="str">
            <v>续费</v>
          </cell>
          <cell r="R2270" t="str">
            <v>提前充值</v>
          </cell>
          <cell r="S2270" t="str">
            <v>家庭用户</v>
          </cell>
          <cell r="T2270" t="str">
            <v>FTTH</v>
          </cell>
          <cell r="U2270" t="str">
            <v>王汝怡(wangry)</v>
          </cell>
          <cell r="V2270" t="str">
            <v>ZX虎门杜嘉明</v>
          </cell>
          <cell r="W2270" t="str">
            <v>电商价值宽带营销</v>
          </cell>
          <cell r="X2270" t="str">
            <v>虎门区</v>
          </cell>
          <cell r="Y2270">
            <v>0</v>
          </cell>
          <cell r="Z2270">
            <v>0</v>
          </cell>
          <cell r="AA2270" t="str">
            <v>虎门区</v>
          </cell>
          <cell r="AB2270" t="str">
            <v>25</v>
          </cell>
          <cell r="AC2270">
            <v>12</v>
          </cell>
          <cell r="AD2270">
            <v>24</v>
          </cell>
          <cell r="AE2270" t="str">
            <v>是</v>
          </cell>
          <cell r="AF2270" t="str">
            <v/>
          </cell>
          <cell r="AG2270" t="str">
            <v>价值宽带</v>
          </cell>
          <cell r="AH2270" t="str">
            <v>续本月</v>
          </cell>
          <cell r="AI2270" t="str">
            <v>是</v>
          </cell>
          <cell r="AJ2270">
            <v>13538480565</v>
          </cell>
          <cell r="AO2270">
            <v>0</v>
          </cell>
          <cell r="AR2270" t="str">
            <v>杨蔡区</v>
          </cell>
        </row>
        <row r="2271">
          <cell r="F2271">
            <v>13929471386</v>
          </cell>
          <cell r="G2271" t="str">
            <v>13929471386</v>
          </cell>
          <cell r="H2271" t="str">
            <v>王记旺</v>
          </cell>
          <cell r="I2271" t="str">
            <v>预付费东莞住宅新装或续费888元包年，带宽12M</v>
          </cell>
          <cell r="J2271">
            <v>888</v>
          </cell>
          <cell r="K2271">
            <v>888</v>
          </cell>
          <cell r="L2271" t="str">
            <v>2013-07-11</v>
          </cell>
          <cell r="M2271">
            <v>42196</v>
          </cell>
          <cell r="N2271" t="str">
            <v>2016-07-11</v>
          </cell>
          <cell r="O2271" t="str">
            <v>2015-06-24</v>
          </cell>
          <cell r="P2271" t="str">
            <v>宽带预付费</v>
          </cell>
          <cell r="Q2271" t="str">
            <v>续费</v>
          </cell>
          <cell r="R2271" t="str">
            <v>提前充值</v>
          </cell>
          <cell r="S2271" t="str">
            <v>家庭用户</v>
          </cell>
          <cell r="T2271" t="str">
            <v>FTTH</v>
          </cell>
          <cell r="U2271" t="str">
            <v>王汝怡(wangry)</v>
          </cell>
          <cell r="V2271" t="str">
            <v>ZX虎门焦慧君</v>
          </cell>
          <cell r="W2271" t="str">
            <v>电商价值宽带营销</v>
          </cell>
          <cell r="X2271" t="str">
            <v>虎门区</v>
          </cell>
          <cell r="Y2271">
            <v>0</v>
          </cell>
          <cell r="Z2271">
            <v>0</v>
          </cell>
          <cell r="AA2271" t="str">
            <v>虎门区</v>
          </cell>
          <cell r="AB2271" t="str">
            <v>24</v>
          </cell>
          <cell r="AC2271">
            <v>12</v>
          </cell>
          <cell r="AD2271">
            <v>12</v>
          </cell>
          <cell r="AE2271" t="str">
            <v>是</v>
          </cell>
          <cell r="AF2271" t="str">
            <v/>
          </cell>
          <cell r="AG2271" t="str">
            <v>价值宽带</v>
          </cell>
          <cell r="AH2271" t="str">
            <v>续后期</v>
          </cell>
          <cell r="AI2271" t="str">
            <v>否</v>
          </cell>
          <cell r="AO2271">
            <v>0</v>
          </cell>
          <cell r="AR2271" t="str">
            <v>杨蔡区</v>
          </cell>
        </row>
        <row r="2272">
          <cell r="F2272">
            <v>15015109891</v>
          </cell>
          <cell r="G2272" t="str">
            <v>15015109891</v>
          </cell>
          <cell r="H2272" t="str">
            <v>黄小军</v>
          </cell>
          <cell r="I2272" t="str">
            <v>预付费东莞住宅新装或续费888元包年，带宽12M</v>
          </cell>
          <cell r="J2272">
            <v>888</v>
          </cell>
          <cell r="K2272">
            <v>888</v>
          </cell>
          <cell r="L2272" t="str">
            <v>2013-07-07</v>
          </cell>
          <cell r="M2272">
            <v>42192</v>
          </cell>
          <cell r="N2272" t="str">
            <v>2016-07-07</v>
          </cell>
          <cell r="O2272" t="str">
            <v>2015-06-24</v>
          </cell>
          <cell r="P2272" t="str">
            <v>宽带预付费</v>
          </cell>
          <cell r="Q2272" t="str">
            <v>续费</v>
          </cell>
          <cell r="R2272" t="str">
            <v>提前充值</v>
          </cell>
          <cell r="S2272" t="str">
            <v>家庭用户</v>
          </cell>
          <cell r="T2272" t="str">
            <v>FTTH</v>
          </cell>
          <cell r="U2272" t="str">
            <v>王汝怡(wangry)</v>
          </cell>
          <cell r="V2272" t="str">
            <v>ZX虎门王秋焕</v>
          </cell>
          <cell r="W2272" t="str">
            <v>电商价值宽带营销</v>
          </cell>
          <cell r="X2272" t="str">
            <v>虎门区</v>
          </cell>
          <cell r="Y2272">
            <v>0</v>
          </cell>
          <cell r="Z2272">
            <v>0</v>
          </cell>
          <cell r="AA2272" t="str">
            <v>虎门区</v>
          </cell>
          <cell r="AB2272" t="str">
            <v>24</v>
          </cell>
          <cell r="AC2272">
            <v>12</v>
          </cell>
          <cell r="AD2272">
            <v>12</v>
          </cell>
          <cell r="AE2272" t="str">
            <v>是</v>
          </cell>
          <cell r="AF2272" t="str">
            <v/>
          </cell>
          <cell r="AG2272" t="str">
            <v>价值宽带</v>
          </cell>
          <cell r="AH2272" t="str">
            <v>续后期</v>
          </cell>
          <cell r="AI2272" t="str">
            <v>否</v>
          </cell>
          <cell r="AO2272">
            <v>0</v>
          </cell>
          <cell r="AR2272" t="str">
            <v>旺富区</v>
          </cell>
        </row>
        <row r="2273">
          <cell r="F2273">
            <v>15876949903</v>
          </cell>
          <cell r="G2273" t="str">
            <v>15876949903</v>
          </cell>
          <cell r="H2273" t="str">
            <v>陈韩锐</v>
          </cell>
          <cell r="I2273" t="str">
            <v>预付费东莞住宅新装或续费888元包年，带宽12M</v>
          </cell>
          <cell r="J2273">
            <v>888</v>
          </cell>
          <cell r="K2273">
            <v>888</v>
          </cell>
          <cell r="L2273" t="str">
            <v>2014-07-19</v>
          </cell>
          <cell r="M2273">
            <v>42204</v>
          </cell>
          <cell r="N2273" t="str">
            <v>2016-07-19</v>
          </cell>
          <cell r="O2273" t="str">
            <v>2015-06-24</v>
          </cell>
          <cell r="P2273" t="str">
            <v>宽带预付费</v>
          </cell>
          <cell r="Q2273" t="str">
            <v>续费</v>
          </cell>
          <cell r="R2273" t="str">
            <v>提前充值</v>
          </cell>
          <cell r="S2273" t="str">
            <v>家庭用户</v>
          </cell>
          <cell r="T2273" t="str">
            <v>FTTH</v>
          </cell>
          <cell r="U2273" t="str">
            <v>王汝怡(wangry)</v>
          </cell>
          <cell r="V2273" t="str">
            <v>ZX虎门钟小红</v>
          </cell>
          <cell r="W2273" t="str">
            <v>电商价值宽带营销</v>
          </cell>
          <cell r="X2273" t="str">
            <v>虎门区</v>
          </cell>
          <cell r="Y2273">
            <v>0</v>
          </cell>
          <cell r="Z2273">
            <v>0</v>
          </cell>
          <cell r="AA2273" t="str">
            <v>虎门区</v>
          </cell>
          <cell r="AB2273" t="str">
            <v>24</v>
          </cell>
          <cell r="AC2273">
            <v>12</v>
          </cell>
          <cell r="AD2273">
            <v>12</v>
          </cell>
          <cell r="AE2273" t="str">
            <v>是</v>
          </cell>
          <cell r="AF2273" t="str">
            <v/>
          </cell>
          <cell r="AG2273" t="str">
            <v>价值宽带</v>
          </cell>
          <cell r="AH2273" t="str">
            <v>续后期</v>
          </cell>
          <cell r="AI2273" t="str">
            <v>否</v>
          </cell>
          <cell r="AO2273">
            <v>0</v>
          </cell>
          <cell r="AR2273" t="str">
            <v>杨蔡区</v>
          </cell>
        </row>
        <row r="2274">
          <cell r="F2274">
            <v>18938534592</v>
          </cell>
          <cell r="G2274" t="str">
            <v>18938534592</v>
          </cell>
          <cell r="H2274" t="str">
            <v>赖汝兵</v>
          </cell>
          <cell r="I2274" t="str">
            <v>预付费东莞住宅新装或续费888元包年，带宽12M</v>
          </cell>
          <cell r="J2274">
            <v>888</v>
          </cell>
          <cell r="K2274">
            <v>888</v>
          </cell>
          <cell r="L2274" t="str">
            <v>2014-07-28</v>
          </cell>
          <cell r="M2274">
            <v>42213</v>
          </cell>
          <cell r="N2274" t="str">
            <v>2016-07-28</v>
          </cell>
          <cell r="O2274" t="str">
            <v>2015-06-25</v>
          </cell>
          <cell r="P2274" t="str">
            <v>宽带预付费</v>
          </cell>
          <cell r="Q2274" t="str">
            <v>续费</v>
          </cell>
          <cell r="R2274" t="str">
            <v>提前充值</v>
          </cell>
          <cell r="S2274" t="str">
            <v>家庭用户</v>
          </cell>
          <cell r="T2274" t="str">
            <v>FTTH</v>
          </cell>
          <cell r="U2274" t="str">
            <v>东莞电商天猫充值(scb_tm)</v>
          </cell>
          <cell r="V2274" t="str">
            <v>DSBR受理</v>
          </cell>
          <cell r="W2274" t="str">
            <v>营业厅</v>
          </cell>
          <cell r="X2274" t="str">
            <v>虎门区</v>
          </cell>
          <cell r="Y2274">
            <v>0</v>
          </cell>
          <cell r="Z2274">
            <v>0</v>
          </cell>
          <cell r="AA2274" t="str">
            <v>虎门区</v>
          </cell>
          <cell r="AB2274" t="str">
            <v>25</v>
          </cell>
          <cell r="AC2274">
            <v>12</v>
          </cell>
          <cell r="AD2274">
            <v>12</v>
          </cell>
          <cell r="AE2274" t="str">
            <v>是</v>
          </cell>
          <cell r="AF2274" t="str">
            <v/>
          </cell>
          <cell r="AG2274" t="str">
            <v>价值宽带</v>
          </cell>
          <cell r="AH2274" t="str">
            <v>续后期</v>
          </cell>
          <cell r="AI2274" t="str">
            <v>否</v>
          </cell>
          <cell r="AO2274">
            <v>0</v>
          </cell>
          <cell r="AR2274" t="str">
            <v>杨蔡区</v>
          </cell>
        </row>
        <row r="2275">
          <cell r="F2275">
            <v>13538609982</v>
          </cell>
          <cell r="G2275" t="str">
            <v>13538609982</v>
          </cell>
          <cell r="H2275" t="str">
            <v>王广金</v>
          </cell>
          <cell r="I2275" t="str">
            <v>预付费东莞住宅新装或续费888元包年，带宽12M</v>
          </cell>
          <cell r="J2275">
            <v>888</v>
          </cell>
          <cell r="K2275">
            <v>888</v>
          </cell>
          <cell r="L2275" t="str">
            <v>2012-02-21</v>
          </cell>
          <cell r="M2275">
            <v>42179</v>
          </cell>
          <cell r="N2275" t="str">
            <v>2016-06-25</v>
          </cell>
          <cell r="O2275" t="str">
            <v>2015-06-25</v>
          </cell>
          <cell r="P2275" t="str">
            <v>宽带预付费</v>
          </cell>
          <cell r="Q2275" t="str">
            <v>续费</v>
          </cell>
          <cell r="R2275" t="str">
            <v>往月充值</v>
          </cell>
          <cell r="S2275" t="str">
            <v>家庭用户</v>
          </cell>
          <cell r="T2275" t="str">
            <v>FTTH</v>
          </cell>
          <cell r="U2275" t="str">
            <v>东莞电商天猫充值(scb_tm)</v>
          </cell>
          <cell r="V2275" t="str">
            <v>DSBR受理</v>
          </cell>
          <cell r="W2275" t="str">
            <v>王秋焕发展</v>
          </cell>
          <cell r="X2275" t="str">
            <v>虎门区</v>
          </cell>
          <cell r="Y2275">
            <v>0</v>
          </cell>
          <cell r="Z2275">
            <v>0</v>
          </cell>
          <cell r="AA2275" t="str">
            <v>虎门区</v>
          </cell>
          <cell r="AB2275" t="str">
            <v>25</v>
          </cell>
          <cell r="AC2275">
            <v>12</v>
          </cell>
          <cell r="AD2275">
            <v>12</v>
          </cell>
          <cell r="AE2275" t="str">
            <v>是</v>
          </cell>
          <cell r="AF2275" t="str">
            <v/>
          </cell>
          <cell r="AG2275" t="str">
            <v>价值宽带</v>
          </cell>
          <cell r="AH2275" t="str">
            <v>续本月</v>
          </cell>
          <cell r="AI2275" t="str">
            <v>是</v>
          </cell>
          <cell r="AJ2275">
            <v>13538609982</v>
          </cell>
          <cell r="AO2275">
            <v>0</v>
          </cell>
          <cell r="AR2275" t="str">
            <v>东站区</v>
          </cell>
        </row>
        <row r="2276">
          <cell r="F2276" t="str">
            <v>dgdc90061579</v>
          </cell>
          <cell r="G2276" t="str">
            <v>dgdc90061579</v>
          </cell>
          <cell r="H2276" t="str">
            <v>朱兴兵</v>
          </cell>
          <cell r="I2276" t="str">
            <v>预付费东莞住宅新装或续费888元包年，带宽12M</v>
          </cell>
          <cell r="J2276">
            <v>888</v>
          </cell>
          <cell r="K2276">
            <v>888</v>
          </cell>
          <cell r="L2276" t="str">
            <v>2011-06-20</v>
          </cell>
          <cell r="M2276">
            <v>42180</v>
          </cell>
          <cell r="N2276" t="str">
            <v>2016-06-25</v>
          </cell>
          <cell r="O2276" t="str">
            <v>2015-06-24</v>
          </cell>
          <cell r="P2276" t="str">
            <v>宽带预付费</v>
          </cell>
          <cell r="Q2276" t="str">
            <v>续费</v>
          </cell>
          <cell r="R2276" t="str">
            <v>提前充值</v>
          </cell>
          <cell r="S2276" t="str">
            <v>家庭用户</v>
          </cell>
          <cell r="T2276" t="str">
            <v>FTTH</v>
          </cell>
          <cell r="U2276" t="str">
            <v>王汝怡(wangry)</v>
          </cell>
          <cell r="V2276" t="str">
            <v>ZX虎门陈伟娣</v>
          </cell>
          <cell r="W2276" t="str">
            <v>WLAN</v>
          </cell>
          <cell r="X2276" t="str">
            <v>虎门区</v>
          </cell>
          <cell r="Y2276">
            <v>0</v>
          </cell>
          <cell r="Z2276">
            <v>0</v>
          </cell>
          <cell r="AA2276" t="str">
            <v>虎门区</v>
          </cell>
          <cell r="AB2276" t="str">
            <v>24</v>
          </cell>
          <cell r="AC2276">
            <v>12</v>
          </cell>
          <cell r="AD2276">
            <v>12</v>
          </cell>
          <cell r="AE2276" t="str">
            <v>是</v>
          </cell>
          <cell r="AF2276" t="str">
            <v/>
          </cell>
          <cell r="AG2276" t="str">
            <v>价值宽带</v>
          </cell>
          <cell r="AH2276" t="str">
            <v>续本月</v>
          </cell>
          <cell r="AI2276" t="str">
            <v>是</v>
          </cell>
          <cell r="AO2276">
            <v>0</v>
          </cell>
          <cell r="AR2276" t="str">
            <v>东站区</v>
          </cell>
        </row>
        <row r="2277">
          <cell r="F2277" t="str">
            <v>dgdc90061587</v>
          </cell>
          <cell r="G2277" t="str">
            <v>dgdc90061587</v>
          </cell>
          <cell r="H2277" t="str">
            <v>钱静茵</v>
          </cell>
          <cell r="I2277" t="str">
            <v>预付费东莞住宅新装或续费1088元包年，带宽10M</v>
          </cell>
          <cell r="J2277">
            <v>1088</v>
          </cell>
          <cell r="K2277">
            <v>1088</v>
          </cell>
          <cell r="L2277" t="str">
            <v>2011-06-10</v>
          </cell>
          <cell r="M2277">
            <v>42179</v>
          </cell>
          <cell r="N2277" t="str">
            <v>2016-06-24</v>
          </cell>
          <cell r="O2277" t="str">
            <v>2015-06-24</v>
          </cell>
          <cell r="P2277" t="str">
            <v>宽带预付费</v>
          </cell>
          <cell r="Q2277" t="str">
            <v>续费</v>
          </cell>
          <cell r="R2277" t="str">
            <v>提前充值</v>
          </cell>
          <cell r="S2277" t="str">
            <v>家庭用户</v>
          </cell>
          <cell r="T2277" t="str">
            <v>FTTH</v>
          </cell>
          <cell r="U2277" t="str">
            <v>王汝怡(wangry)</v>
          </cell>
          <cell r="V2277" t="str">
            <v>ZX虎门王秋焕</v>
          </cell>
          <cell r="W2277" t="str">
            <v/>
          </cell>
          <cell r="X2277" t="str">
            <v>虎门区</v>
          </cell>
          <cell r="Y2277">
            <v>0</v>
          </cell>
          <cell r="Z2277">
            <v>0</v>
          </cell>
          <cell r="AA2277" t="str">
            <v>虎门区</v>
          </cell>
          <cell r="AB2277" t="str">
            <v>24</v>
          </cell>
          <cell r="AC2277">
            <v>10</v>
          </cell>
          <cell r="AD2277">
            <v>12</v>
          </cell>
          <cell r="AE2277" t="str">
            <v>是</v>
          </cell>
          <cell r="AF2277" t="str">
            <v/>
          </cell>
          <cell r="AG2277" t="str">
            <v>价值宽带</v>
          </cell>
          <cell r="AH2277" t="str">
            <v>续本月</v>
          </cell>
          <cell r="AI2277" t="str">
            <v>是</v>
          </cell>
          <cell r="AJ2277" t="str">
            <v>dgdc90061587</v>
          </cell>
          <cell r="AO2277">
            <v>0</v>
          </cell>
          <cell r="AR2277" t="str">
            <v>大京九区</v>
          </cell>
        </row>
        <row r="2278">
          <cell r="F2278">
            <v>13713069951</v>
          </cell>
          <cell r="G2278" t="str">
            <v>13713069951</v>
          </cell>
          <cell r="H2278" t="str">
            <v>吴心冰</v>
          </cell>
          <cell r="I2278" t="str">
            <v>预付费东莞住宅新装或续费888元包年，带宽12M</v>
          </cell>
          <cell r="J2278">
            <v>888</v>
          </cell>
          <cell r="K2278">
            <v>888</v>
          </cell>
          <cell r="L2278" t="str">
            <v>2013-07-19</v>
          </cell>
          <cell r="M2278">
            <v>42211</v>
          </cell>
          <cell r="N2278" t="str">
            <v>2016-07-26</v>
          </cell>
          <cell r="O2278" t="str">
            <v>2015-06-25</v>
          </cell>
          <cell r="P2278" t="str">
            <v>宽带预付费</v>
          </cell>
          <cell r="Q2278" t="str">
            <v>续费</v>
          </cell>
          <cell r="R2278" t="str">
            <v>提前充值</v>
          </cell>
          <cell r="S2278" t="str">
            <v>家庭用户</v>
          </cell>
          <cell r="T2278" t="str">
            <v>FTTH</v>
          </cell>
          <cell r="U2278" t="str">
            <v>东莞电商天猫充值(scb_tm)</v>
          </cell>
          <cell r="V2278" t="str">
            <v>DSBR受理</v>
          </cell>
          <cell r="W2278" t="str">
            <v>电商价值宽带营销</v>
          </cell>
          <cell r="X2278" t="str">
            <v>虎门区</v>
          </cell>
          <cell r="Y2278">
            <v>0</v>
          </cell>
          <cell r="Z2278">
            <v>0</v>
          </cell>
          <cell r="AA2278" t="str">
            <v>虎门区</v>
          </cell>
          <cell r="AB2278" t="str">
            <v>25</v>
          </cell>
          <cell r="AC2278">
            <v>12</v>
          </cell>
          <cell r="AD2278">
            <v>12</v>
          </cell>
          <cell r="AE2278" t="str">
            <v>是</v>
          </cell>
          <cell r="AF2278" t="str">
            <v/>
          </cell>
          <cell r="AG2278" t="str">
            <v>价值宽带</v>
          </cell>
          <cell r="AH2278" t="str">
            <v>续后期</v>
          </cell>
          <cell r="AI2278" t="str">
            <v>否</v>
          </cell>
          <cell r="AO2278">
            <v>0</v>
          </cell>
          <cell r="AR2278" t="str">
            <v>大京九区</v>
          </cell>
        </row>
        <row r="2279">
          <cell r="F2279">
            <v>15899651196</v>
          </cell>
          <cell r="G2279" t="str">
            <v>15899651196</v>
          </cell>
          <cell r="H2279" t="str">
            <v>许淼</v>
          </cell>
          <cell r="I2279" t="str">
            <v>预付费东莞住宅新装或续费600元包年，带宽4M</v>
          </cell>
          <cell r="J2279">
            <v>600</v>
          </cell>
          <cell r="K2279">
            <v>600</v>
          </cell>
          <cell r="L2279" t="str">
            <v>2011-05-11</v>
          </cell>
          <cell r="M2279">
            <v>42168</v>
          </cell>
          <cell r="N2279" t="str">
            <v>2016-06-24</v>
          </cell>
          <cell r="O2279" t="str">
            <v>2015-06-24</v>
          </cell>
          <cell r="P2279" t="str">
            <v>宽带预付费</v>
          </cell>
          <cell r="Q2279" t="str">
            <v>续费</v>
          </cell>
          <cell r="R2279" t="str">
            <v>往月充值</v>
          </cell>
          <cell r="S2279" t="str">
            <v>家庭用户</v>
          </cell>
          <cell r="T2279" t="str">
            <v>(传统)XDSL</v>
          </cell>
          <cell r="U2279" t="str">
            <v>王汝怡(wangry)</v>
          </cell>
          <cell r="V2279" t="str">
            <v>ZX虎门杜嘉明</v>
          </cell>
          <cell r="W2279" t="str">
            <v>电商价值宽带营销</v>
          </cell>
          <cell r="X2279" t="str">
            <v>虎门区</v>
          </cell>
          <cell r="Y2279">
            <v>0</v>
          </cell>
          <cell r="Z2279">
            <v>0</v>
          </cell>
          <cell r="AA2279" t="str">
            <v>虎门区</v>
          </cell>
          <cell r="AB2279" t="str">
            <v>24</v>
          </cell>
          <cell r="AC2279">
            <v>4</v>
          </cell>
          <cell r="AD2279">
            <v>12</v>
          </cell>
          <cell r="AE2279" t="str">
            <v>否</v>
          </cell>
          <cell r="AF2279" t="str">
            <v/>
          </cell>
          <cell r="AG2279" t="str">
            <v>否</v>
          </cell>
          <cell r="AH2279" t="str">
            <v>续本月</v>
          </cell>
          <cell r="AI2279" t="str">
            <v>否</v>
          </cell>
          <cell r="AO2279">
            <v>0</v>
          </cell>
          <cell r="AR2279" t="str">
            <v>东站区</v>
          </cell>
        </row>
        <row r="2280">
          <cell r="F2280">
            <v>13580807783</v>
          </cell>
          <cell r="G2280" t="str">
            <v>13580807783</v>
          </cell>
          <cell r="H2280" t="str">
            <v>何思敏</v>
          </cell>
          <cell r="I2280" t="str">
            <v>预付费东莞住宅新装或续费888元包年，带宽12M</v>
          </cell>
          <cell r="J2280">
            <v>888</v>
          </cell>
          <cell r="K2280">
            <v>888</v>
          </cell>
          <cell r="L2280" t="str">
            <v>2014-06-16</v>
          </cell>
          <cell r="M2280">
            <v>42171</v>
          </cell>
          <cell r="N2280" t="str">
            <v>2016-06-24</v>
          </cell>
          <cell r="O2280" t="str">
            <v>2015-06-24</v>
          </cell>
          <cell r="P2280" t="str">
            <v>宽带预付费</v>
          </cell>
          <cell r="Q2280" t="str">
            <v>续费</v>
          </cell>
          <cell r="R2280" t="str">
            <v>往月充值</v>
          </cell>
          <cell r="S2280" t="str">
            <v>家庭用户</v>
          </cell>
          <cell r="T2280" t="str">
            <v>FTTH</v>
          </cell>
          <cell r="U2280" t="str">
            <v>营业厅经理(NQYX01)</v>
          </cell>
          <cell r="V2280" t="str">
            <v>DSBR厚街温圣荣</v>
          </cell>
          <cell r="W2280" t="str">
            <v/>
          </cell>
          <cell r="X2280" t="str">
            <v>厚街区</v>
          </cell>
          <cell r="Y2280">
            <v>0</v>
          </cell>
          <cell r="Z2280">
            <v>0</v>
          </cell>
          <cell r="AA2280" t="str">
            <v>厚街区</v>
          </cell>
          <cell r="AB2280" t="str">
            <v>24</v>
          </cell>
          <cell r="AC2280">
            <v>12</v>
          </cell>
          <cell r="AD2280">
            <v>12</v>
          </cell>
          <cell r="AE2280" t="str">
            <v>是</v>
          </cell>
          <cell r="AF2280" t="str">
            <v/>
          </cell>
          <cell r="AG2280" t="str">
            <v>价值宽带</v>
          </cell>
          <cell r="AH2280" t="str">
            <v>续本月</v>
          </cell>
          <cell r="AI2280" t="str">
            <v>是</v>
          </cell>
          <cell r="AJ2280">
            <v>13580807783</v>
          </cell>
          <cell r="AO2280">
            <v>0</v>
          </cell>
          <cell r="AR2280" t="str">
            <v>东站区</v>
          </cell>
        </row>
        <row r="2281">
          <cell r="F2281" t="str">
            <v>dgdc90045476</v>
          </cell>
          <cell r="G2281" t="str">
            <v>dgdc90045476</v>
          </cell>
          <cell r="H2281" t="str">
            <v>刘宏茂</v>
          </cell>
          <cell r="I2281" t="str">
            <v>预付费东莞住宅新装或续费888元包年，带宽12M</v>
          </cell>
          <cell r="J2281">
            <v>888</v>
          </cell>
          <cell r="K2281">
            <v>888</v>
          </cell>
          <cell r="L2281" t="str">
            <v>2011-01-21</v>
          </cell>
          <cell r="M2281">
            <v>42179</v>
          </cell>
          <cell r="N2281" t="str">
            <v>2016-06-25</v>
          </cell>
          <cell r="O2281" t="str">
            <v>2015-06-25</v>
          </cell>
          <cell r="P2281" t="str">
            <v>宽带预付费</v>
          </cell>
          <cell r="Q2281" t="str">
            <v>续费</v>
          </cell>
          <cell r="R2281" t="str">
            <v>往月充值</v>
          </cell>
          <cell r="S2281" t="str">
            <v>家庭用户</v>
          </cell>
          <cell r="T2281" t="str">
            <v>FTTH</v>
          </cell>
          <cell r="U2281" t="str">
            <v>东莞电商天猫充值(scb_tm)</v>
          </cell>
          <cell r="V2281" t="str">
            <v>DSBR受理</v>
          </cell>
          <cell r="W2281" t="str">
            <v>吴胜群</v>
          </cell>
          <cell r="X2281" t="str">
            <v>虎门区</v>
          </cell>
          <cell r="Y2281">
            <v>0</v>
          </cell>
          <cell r="Z2281">
            <v>0</v>
          </cell>
          <cell r="AA2281" t="str">
            <v>虎门区</v>
          </cell>
          <cell r="AB2281" t="str">
            <v>25</v>
          </cell>
          <cell r="AC2281">
            <v>12</v>
          </cell>
          <cell r="AD2281">
            <v>12</v>
          </cell>
          <cell r="AE2281" t="str">
            <v>是</v>
          </cell>
          <cell r="AF2281" t="str">
            <v/>
          </cell>
          <cell r="AG2281" t="str">
            <v>价值宽带</v>
          </cell>
          <cell r="AH2281" t="str">
            <v>续本月</v>
          </cell>
          <cell r="AI2281" t="str">
            <v>是</v>
          </cell>
          <cell r="AJ2281" t="str">
            <v>dgdc90045476</v>
          </cell>
          <cell r="AO2281">
            <v>0</v>
          </cell>
          <cell r="AR2281" t="str">
            <v>东站区</v>
          </cell>
        </row>
        <row r="2282">
          <cell r="F2282">
            <v>13532628287</v>
          </cell>
          <cell r="G2282" t="str">
            <v>13532628287</v>
          </cell>
          <cell r="H2282" t="str">
            <v>东莞乐嘉塑胶制品有限公司</v>
          </cell>
          <cell r="I2282" t="str">
            <v>预付费东莞住宅新装或续费888元包年，带宽12M</v>
          </cell>
          <cell r="J2282">
            <v>888</v>
          </cell>
          <cell r="K2282">
            <v>888</v>
          </cell>
          <cell r="L2282" t="str">
            <v>2013-02-27</v>
          </cell>
          <cell r="M2282">
            <v>42174</v>
          </cell>
          <cell r="N2282" t="str">
            <v>2016-06-24</v>
          </cell>
          <cell r="O2282" t="str">
            <v>2015-06-24</v>
          </cell>
          <cell r="P2282" t="str">
            <v>宽带预付费</v>
          </cell>
          <cell r="Q2282" t="str">
            <v>续费</v>
          </cell>
          <cell r="R2282" t="str">
            <v>当月充值</v>
          </cell>
          <cell r="S2282" t="str">
            <v>家庭用户</v>
          </cell>
          <cell r="T2282" t="str">
            <v>FTTH</v>
          </cell>
          <cell r="U2282" t="str">
            <v>谢如画(xierh)</v>
          </cell>
          <cell r="V2282" t="str">
            <v>DL东莞金伦</v>
          </cell>
          <cell r="W2282" t="str">
            <v/>
          </cell>
          <cell r="X2282" t="str">
            <v>厚街区</v>
          </cell>
          <cell r="Y2282">
            <v>0</v>
          </cell>
          <cell r="Z2282">
            <v>0</v>
          </cell>
          <cell r="AA2282" t="str">
            <v>厚街区</v>
          </cell>
          <cell r="AB2282" t="str">
            <v>24</v>
          </cell>
          <cell r="AC2282">
            <v>12</v>
          </cell>
          <cell r="AD2282">
            <v>12</v>
          </cell>
          <cell r="AE2282" t="str">
            <v>是</v>
          </cell>
          <cell r="AF2282" t="str">
            <v/>
          </cell>
          <cell r="AG2282" t="str">
            <v>价值宽带</v>
          </cell>
          <cell r="AH2282" t="str">
            <v>续本月</v>
          </cell>
          <cell r="AI2282" t="str">
            <v>是</v>
          </cell>
          <cell r="AJ2282">
            <v>13532628287</v>
          </cell>
          <cell r="AO2282">
            <v>0</v>
          </cell>
          <cell r="AR2282" t="str">
            <v>白石岗区</v>
          </cell>
        </row>
        <row r="2283">
          <cell r="F2283">
            <v>13544862269</v>
          </cell>
          <cell r="G2283" t="str">
            <v>13544862269</v>
          </cell>
          <cell r="H2283" t="str">
            <v>东莞乐嘉塑胶制品有限公司</v>
          </cell>
          <cell r="I2283" t="str">
            <v>预付费东莞住宅新装或续费888元包年，带宽12M</v>
          </cell>
          <cell r="J2283">
            <v>888</v>
          </cell>
          <cell r="K2283">
            <v>888</v>
          </cell>
          <cell r="L2283" t="str">
            <v>2009-09-12</v>
          </cell>
          <cell r="M2283">
            <v>42174</v>
          </cell>
          <cell r="N2283" t="str">
            <v>2016-06-24</v>
          </cell>
          <cell r="O2283" t="str">
            <v>2015-06-24</v>
          </cell>
          <cell r="P2283" t="str">
            <v>宽带预付费</v>
          </cell>
          <cell r="Q2283" t="str">
            <v>续费</v>
          </cell>
          <cell r="R2283" t="str">
            <v>当月充值</v>
          </cell>
          <cell r="S2283" t="str">
            <v>家庭用户</v>
          </cell>
          <cell r="T2283" t="str">
            <v>FTTH</v>
          </cell>
          <cell r="U2283" t="str">
            <v>谢如画(xierh)</v>
          </cell>
          <cell r="V2283" t="str">
            <v>DL东莞金伦</v>
          </cell>
          <cell r="W2283" t="str">
            <v>电商价值宽带营销</v>
          </cell>
          <cell r="X2283" t="str">
            <v>厚街区</v>
          </cell>
          <cell r="Y2283">
            <v>0</v>
          </cell>
          <cell r="Z2283">
            <v>0</v>
          </cell>
          <cell r="AA2283" t="str">
            <v>厚街区</v>
          </cell>
          <cell r="AB2283" t="str">
            <v>24</v>
          </cell>
          <cell r="AC2283">
            <v>12</v>
          </cell>
          <cell r="AD2283">
            <v>12</v>
          </cell>
          <cell r="AE2283" t="str">
            <v>是</v>
          </cell>
          <cell r="AF2283" t="str">
            <v/>
          </cell>
          <cell r="AG2283" t="str">
            <v>价值宽带</v>
          </cell>
          <cell r="AH2283" t="str">
            <v>续本月</v>
          </cell>
          <cell r="AI2283" t="str">
            <v>是</v>
          </cell>
          <cell r="AJ2283">
            <v>13544862269</v>
          </cell>
          <cell r="AO2283">
            <v>0</v>
          </cell>
          <cell r="AR2283" t="str">
            <v>白石岗区</v>
          </cell>
        </row>
        <row r="2284">
          <cell r="F2284">
            <v>13560888918</v>
          </cell>
          <cell r="G2284" t="str">
            <v>13560888918</v>
          </cell>
          <cell r="H2284" t="str">
            <v>东莞乐嘉塑胶制品有限公司</v>
          </cell>
          <cell r="I2284" t="str">
            <v>预付费东莞住宅新装或续费888元包年，带宽12M</v>
          </cell>
          <cell r="J2284">
            <v>888</v>
          </cell>
          <cell r="K2284">
            <v>888</v>
          </cell>
          <cell r="L2284" t="str">
            <v>2010-12-15</v>
          </cell>
          <cell r="M2284">
            <v>42174</v>
          </cell>
          <cell r="N2284" t="str">
            <v>2016-06-24</v>
          </cell>
          <cell r="O2284" t="str">
            <v>2015-06-24</v>
          </cell>
          <cell r="P2284" t="str">
            <v>宽带预付费</v>
          </cell>
          <cell r="Q2284" t="str">
            <v>续费</v>
          </cell>
          <cell r="R2284" t="str">
            <v>当月充值</v>
          </cell>
          <cell r="S2284" t="str">
            <v>家庭用户</v>
          </cell>
          <cell r="T2284" t="str">
            <v>FTTH</v>
          </cell>
          <cell r="U2284" t="str">
            <v>谢如画(xierh)</v>
          </cell>
          <cell r="V2284" t="str">
            <v>DL东莞金伦</v>
          </cell>
          <cell r="W2284" t="str">
            <v>电商价值宽带营销</v>
          </cell>
          <cell r="X2284" t="str">
            <v>厚街区</v>
          </cell>
          <cell r="Y2284">
            <v>0</v>
          </cell>
          <cell r="Z2284">
            <v>0</v>
          </cell>
          <cell r="AA2284" t="str">
            <v>厚街区</v>
          </cell>
          <cell r="AB2284" t="str">
            <v>24</v>
          </cell>
          <cell r="AC2284">
            <v>12</v>
          </cell>
          <cell r="AD2284">
            <v>12</v>
          </cell>
          <cell r="AE2284" t="str">
            <v>是</v>
          </cell>
          <cell r="AF2284" t="str">
            <v/>
          </cell>
          <cell r="AG2284" t="str">
            <v>价值宽带</v>
          </cell>
          <cell r="AH2284" t="str">
            <v>续本月</v>
          </cell>
          <cell r="AI2284" t="str">
            <v>是</v>
          </cell>
          <cell r="AJ2284">
            <v>13560888918</v>
          </cell>
          <cell r="AO2284">
            <v>0</v>
          </cell>
          <cell r="AR2284" t="str">
            <v>康宝区</v>
          </cell>
        </row>
        <row r="2285">
          <cell r="F2285">
            <v>13922516262</v>
          </cell>
          <cell r="G2285" t="str">
            <v>13922516262</v>
          </cell>
          <cell r="H2285" t="str">
            <v>东莞乐嘉塑胶制品有限公司</v>
          </cell>
          <cell r="I2285" t="str">
            <v>预付费东莞住宅新装或续费888元包年，带宽12M</v>
          </cell>
          <cell r="J2285">
            <v>888</v>
          </cell>
          <cell r="K2285">
            <v>888</v>
          </cell>
          <cell r="L2285" t="str">
            <v>2014-06-22</v>
          </cell>
          <cell r="M2285">
            <v>42177</v>
          </cell>
          <cell r="N2285" t="str">
            <v>2016-06-24</v>
          </cell>
          <cell r="O2285" t="str">
            <v>2015-06-24</v>
          </cell>
          <cell r="P2285" t="str">
            <v>宽带预付费</v>
          </cell>
          <cell r="Q2285" t="str">
            <v>续费</v>
          </cell>
          <cell r="R2285" t="str">
            <v>当月充值</v>
          </cell>
          <cell r="S2285" t="str">
            <v>家庭用户</v>
          </cell>
          <cell r="T2285" t="str">
            <v>FTTH</v>
          </cell>
          <cell r="U2285" t="str">
            <v>谢如画(xierh)</v>
          </cell>
          <cell r="V2285" t="str">
            <v>DL东莞金伦</v>
          </cell>
          <cell r="W2285" t="str">
            <v>电商价值宽带营销</v>
          </cell>
          <cell r="X2285" t="str">
            <v>厚街区</v>
          </cell>
          <cell r="Y2285">
            <v>0</v>
          </cell>
          <cell r="Z2285">
            <v>0</v>
          </cell>
          <cell r="AA2285" t="str">
            <v>厚街区</v>
          </cell>
          <cell r="AB2285" t="str">
            <v>24</v>
          </cell>
          <cell r="AC2285">
            <v>12</v>
          </cell>
          <cell r="AD2285">
            <v>12</v>
          </cell>
          <cell r="AE2285" t="str">
            <v>是</v>
          </cell>
          <cell r="AF2285" t="str">
            <v/>
          </cell>
          <cell r="AG2285" t="str">
            <v>价值宽带</v>
          </cell>
          <cell r="AH2285" t="str">
            <v>续本月</v>
          </cell>
          <cell r="AI2285" t="str">
            <v>是</v>
          </cell>
          <cell r="AJ2285">
            <v>13922516262</v>
          </cell>
          <cell r="AO2285">
            <v>0</v>
          </cell>
          <cell r="AR2285" t="str">
            <v>康宝区</v>
          </cell>
        </row>
        <row r="2286">
          <cell r="F2286">
            <v>13922516263</v>
          </cell>
          <cell r="G2286" t="str">
            <v>13922516263</v>
          </cell>
          <cell r="H2286" t="str">
            <v>东莞乐嘉塑胶制品有限公司</v>
          </cell>
          <cell r="I2286" t="str">
            <v>预付费东莞住宅新装或续费888元包年，带宽12M</v>
          </cell>
          <cell r="J2286">
            <v>888</v>
          </cell>
          <cell r="K2286">
            <v>888</v>
          </cell>
          <cell r="L2286" t="str">
            <v>2014-06-22</v>
          </cell>
          <cell r="M2286">
            <v>42177</v>
          </cell>
          <cell r="N2286" t="str">
            <v>2016-06-24</v>
          </cell>
          <cell r="O2286" t="str">
            <v>2015-06-24</v>
          </cell>
          <cell r="P2286" t="str">
            <v>宽带预付费</v>
          </cell>
          <cell r="Q2286" t="str">
            <v>续费</v>
          </cell>
          <cell r="R2286" t="str">
            <v>当月充值</v>
          </cell>
          <cell r="S2286" t="str">
            <v>家庭用户</v>
          </cell>
          <cell r="T2286" t="str">
            <v>FTTH</v>
          </cell>
          <cell r="U2286" t="str">
            <v>谢如画(xierh)</v>
          </cell>
          <cell r="V2286" t="str">
            <v>DL东莞金伦</v>
          </cell>
          <cell r="W2286" t="str">
            <v/>
          </cell>
          <cell r="X2286" t="str">
            <v>厚街区</v>
          </cell>
          <cell r="Y2286">
            <v>0</v>
          </cell>
          <cell r="Z2286">
            <v>0</v>
          </cell>
          <cell r="AA2286" t="str">
            <v>厚街区</v>
          </cell>
          <cell r="AB2286" t="str">
            <v>24</v>
          </cell>
          <cell r="AC2286">
            <v>12</v>
          </cell>
          <cell r="AD2286">
            <v>12</v>
          </cell>
          <cell r="AE2286" t="str">
            <v>是</v>
          </cell>
          <cell r="AF2286" t="str">
            <v/>
          </cell>
          <cell r="AG2286" t="str">
            <v>价值宽带</v>
          </cell>
          <cell r="AH2286" t="str">
            <v>续本月</v>
          </cell>
          <cell r="AI2286" t="str">
            <v>是</v>
          </cell>
          <cell r="AJ2286">
            <v>13922516263</v>
          </cell>
          <cell r="AO2286">
            <v>0</v>
          </cell>
          <cell r="AR2286" t="str">
            <v>康宝区</v>
          </cell>
        </row>
        <row r="2287">
          <cell r="F2287" t="str">
            <v>dgdc90012543</v>
          </cell>
          <cell r="G2287" t="str">
            <v>dgdc90012543</v>
          </cell>
          <cell r="H2287" t="str">
            <v>东莞乐嘉塑胶制品有限公司</v>
          </cell>
          <cell r="I2287" t="str">
            <v>预付费东莞住宅新装或续费888元包年，带宽12M</v>
          </cell>
          <cell r="J2287">
            <v>888</v>
          </cell>
          <cell r="K2287">
            <v>888</v>
          </cell>
          <cell r="L2287" t="str">
            <v>2009-06-19</v>
          </cell>
          <cell r="M2287">
            <v>42177</v>
          </cell>
          <cell r="N2287" t="str">
            <v>2016-06-24</v>
          </cell>
          <cell r="O2287" t="str">
            <v>2015-06-24</v>
          </cell>
          <cell r="P2287" t="str">
            <v>宽带预付费</v>
          </cell>
          <cell r="Q2287" t="str">
            <v>续费</v>
          </cell>
          <cell r="R2287" t="str">
            <v>当月充值</v>
          </cell>
          <cell r="S2287" t="str">
            <v>家庭用户</v>
          </cell>
          <cell r="T2287" t="str">
            <v>FTTH</v>
          </cell>
          <cell r="U2287" t="str">
            <v>谢如画(xierh)</v>
          </cell>
          <cell r="V2287" t="str">
            <v>DL东莞金伦</v>
          </cell>
          <cell r="W2287" t="str">
            <v>电商价值宽带营销</v>
          </cell>
          <cell r="X2287" t="str">
            <v>厚街区</v>
          </cell>
          <cell r="Y2287">
            <v>0</v>
          </cell>
          <cell r="Z2287">
            <v>0</v>
          </cell>
          <cell r="AA2287" t="str">
            <v>厚街区</v>
          </cell>
          <cell r="AB2287" t="str">
            <v>24</v>
          </cell>
          <cell r="AC2287">
            <v>12</v>
          </cell>
          <cell r="AD2287">
            <v>12</v>
          </cell>
          <cell r="AE2287" t="str">
            <v>是</v>
          </cell>
          <cell r="AF2287" t="str">
            <v/>
          </cell>
          <cell r="AG2287" t="str">
            <v>价值宽带</v>
          </cell>
          <cell r="AH2287" t="str">
            <v>续本月</v>
          </cell>
          <cell r="AI2287" t="str">
            <v>是</v>
          </cell>
          <cell r="AJ2287" t="str">
            <v>dgdc90012543</v>
          </cell>
          <cell r="AO2287">
            <v>0</v>
          </cell>
          <cell r="AR2287" t="str">
            <v>洋犀区</v>
          </cell>
        </row>
        <row r="2288">
          <cell r="F2288">
            <v>13532667047</v>
          </cell>
          <cell r="G2288" t="str">
            <v>13532667047</v>
          </cell>
          <cell r="H2288" t="str">
            <v>东莞乐嘉塑胶制品有限公司</v>
          </cell>
          <cell r="I2288" t="str">
            <v>预付费东莞住宅新装或续费888元包年，带宽12M</v>
          </cell>
          <cell r="J2288">
            <v>888</v>
          </cell>
          <cell r="K2288">
            <v>888</v>
          </cell>
          <cell r="L2288" t="str">
            <v>2012-02-28</v>
          </cell>
          <cell r="M2288">
            <v>42174</v>
          </cell>
          <cell r="N2288" t="str">
            <v>2016-06-24</v>
          </cell>
          <cell r="O2288" t="str">
            <v>2015-06-24</v>
          </cell>
          <cell r="P2288" t="str">
            <v>宽带预付费</v>
          </cell>
          <cell r="Q2288" t="str">
            <v>续费</v>
          </cell>
          <cell r="R2288" t="str">
            <v>当月充值</v>
          </cell>
          <cell r="S2288" t="str">
            <v>家庭用户</v>
          </cell>
          <cell r="T2288" t="str">
            <v>FTTH</v>
          </cell>
          <cell r="U2288" t="str">
            <v>谢如画(xierh)</v>
          </cell>
          <cell r="V2288" t="str">
            <v>DL东莞金伦</v>
          </cell>
          <cell r="W2288" t="str">
            <v>电商价值宽带营销</v>
          </cell>
          <cell r="X2288" t="str">
            <v>厚街区</v>
          </cell>
          <cell r="Y2288">
            <v>0</v>
          </cell>
          <cell r="Z2288">
            <v>0</v>
          </cell>
          <cell r="AA2288" t="str">
            <v>厚街区</v>
          </cell>
          <cell r="AB2288" t="str">
            <v>24</v>
          </cell>
          <cell r="AC2288">
            <v>12</v>
          </cell>
          <cell r="AD2288">
            <v>12</v>
          </cell>
          <cell r="AE2288" t="str">
            <v>是</v>
          </cell>
          <cell r="AF2288" t="str">
            <v/>
          </cell>
          <cell r="AG2288" t="str">
            <v>价值宽带</v>
          </cell>
          <cell r="AH2288" t="str">
            <v>续本月</v>
          </cell>
          <cell r="AI2288" t="str">
            <v>是</v>
          </cell>
          <cell r="AJ2288">
            <v>13532667047</v>
          </cell>
          <cell r="AO2288">
            <v>0</v>
          </cell>
          <cell r="AR2288" t="str">
            <v>旺富区</v>
          </cell>
        </row>
        <row r="2289">
          <cell r="F2289">
            <v>13922516260</v>
          </cell>
          <cell r="G2289" t="str">
            <v>13922516260</v>
          </cell>
          <cell r="H2289" t="str">
            <v>东莞乐嘉塑胶制品有限公司</v>
          </cell>
          <cell r="I2289" t="str">
            <v>预付费东莞住宅新装或续费888元包年，带宽12M</v>
          </cell>
          <cell r="J2289">
            <v>888</v>
          </cell>
          <cell r="K2289">
            <v>888</v>
          </cell>
          <cell r="L2289" t="str">
            <v>2014-06-19</v>
          </cell>
          <cell r="M2289">
            <v>42174</v>
          </cell>
          <cell r="N2289" t="str">
            <v>2016-06-24</v>
          </cell>
          <cell r="O2289" t="str">
            <v>2015-06-24</v>
          </cell>
          <cell r="P2289" t="str">
            <v>宽带预付费</v>
          </cell>
          <cell r="Q2289" t="str">
            <v>续费</v>
          </cell>
          <cell r="R2289" t="str">
            <v>当月充值</v>
          </cell>
          <cell r="S2289" t="str">
            <v>家庭用户</v>
          </cell>
          <cell r="T2289" t="str">
            <v>FTTH</v>
          </cell>
          <cell r="U2289" t="str">
            <v>谢如画(xierh)</v>
          </cell>
          <cell r="V2289" t="str">
            <v>DL东莞金伦</v>
          </cell>
          <cell r="W2289" t="str">
            <v/>
          </cell>
          <cell r="X2289" t="str">
            <v>厚街区</v>
          </cell>
          <cell r="Y2289">
            <v>0</v>
          </cell>
          <cell r="Z2289">
            <v>0</v>
          </cell>
          <cell r="AA2289" t="str">
            <v>厚街区</v>
          </cell>
          <cell r="AB2289" t="str">
            <v>24</v>
          </cell>
          <cell r="AC2289">
            <v>12</v>
          </cell>
          <cell r="AD2289">
            <v>12</v>
          </cell>
          <cell r="AE2289" t="str">
            <v>是</v>
          </cell>
          <cell r="AF2289" t="str">
            <v/>
          </cell>
          <cell r="AG2289" t="str">
            <v>价值宽带</v>
          </cell>
          <cell r="AH2289" t="str">
            <v>续本月</v>
          </cell>
          <cell r="AI2289" t="str">
            <v>是</v>
          </cell>
          <cell r="AJ2289">
            <v>13922516260</v>
          </cell>
          <cell r="AO2289">
            <v>0</v>
          </cell>
          <cell r="AR2289" t="str">
            <v>旺富区</v>
          </cell>
        </row>
        <row r="2290">
          <cell r="F2290">
            <v>13922516261</v>
          </cell>
          <cell r="G2290" t="str">
            <v>13922516261</v>
          </cell>
          <cell r="H2290" t="str">
            <v>东莞乐嘉塑胶制品有限公司</v>
          </cell>
          <cell r="I2290" t="str">
            <v>预付费东莞住宅新装或续费888元包年，带宽12M</v>
          </cell>
          <cell r="J2290">
            <v>888</v>
          </cell>
          <cell r="K2290">
            <v>888</v>
          </cell>
          <cell r="L2290" t="str">
            <v>2014-06-22</v>
          </cell>
          <cell r="M2290">
            <v>42177</v>
          </cell>
          <cell r="N2290" t="str">
            <v>2016-06-24</v>
          </cell>
          <cell r="O2290" t="str">
            <v>2015-06-24</v>
          </cell>
          <cell r="P2290" t="str">
            <v>宽带预付费</v>
          </cell>
          <cell r="Q2290" t="str">
            <v>续费</v>
          </cell>
          <cell r="R2290" t="str">
            <v>当月充值</v>
          </cell>
          <cell r="S2290" t="str">
            <v>家庭用户</v>
          </cell>
          <cell r="T2290" t="str">
            <v>FTTH</v>
          </cell>
          <cell r="U2290" t="str">
            <v>谢如画(xierh)</v>
          </cell>
          <cell r="V2290" t="str">
            <v>DL东莞金伦</v>
          </cell>
          <cell r="W2290" t="str">
            <v>电商价值宽带营销</v>
          </cell>
          <cell r="X2290" t="str">
            <v>厚街区</v>
          </cell>
          <cell r="Y2290">
            <v>0</v>
          </cell>
          <cell r="Z2290">
            <v>0</v>
          </cell>
          <cell r="AA2290" t="str">
            <v>厚街区</v>
          </cell>
          <cell r="AB2290" t="str">
            <v>24</v>
          </cell>
          <cell r="AC2290">
            <v>12</v>
          </cell>
          <cell r="AD2290">
            <v>12</v>
          </cell>
          <cell r="AE2290" t="str">
            <v>是</v>
          </cell>
          <cell r="AF2290" t="str">
            <v/>
          </cell>
          <cell r="AG2290" t="str">
            <v>价值宽带</v>
          </cell>
          <cell r="AH2290" t="str">
            <v>续本月</v>
          </cell>
          <cell r="AI2290" t="str">
            <v>是</v>
          </cell>
          <cell r="AJ2290">
            <v>13922516261</v>
          </cell>
          <cell r="AO2290">
            <v>0</v>
          </cell>
          <cell r="AR2290" t="str">
            <v>华田区</v>
          </cell>
        </row>
        <row r="2291">
          <cell r="F2291">
            <v>18819525213</v>
          </cell>
          <cell r="G2291" t="str">
            <v>18819525213</v>
          </cell>
          <cell r="H2291" t="str">
            <v>东莞乐嘉塑胶制品有限公司</v>
          </cell>
          <cell r="I2291" t="str">
            <v>预付费东莞住宅新装或续费888元包年，带宽12M</v>
          </cell>
          <cell r="J2291">
            <v>888</v>
          </cell>
          <cell r="K2291">
            <v>888</v>
          </cell>
          <cell r="L2291" t="str">
            <v>2013-02-25</v>
          </cell>
          <cell r="M2291">
            <v>42174</v>
          </cell>
          <cell r="N2291" t="str">
            <v>2016-06-24</v>
          </cell>
          <cell r="O2291" t="str">
            <v>2015-06-24</v>
          </cell>
          <cell r="P2291" t="str">
            <v>宽带预付费</v>
          </cell>
          <cell r="Q2291" t="str">
            <v>续费</v>
          </cell>
          <cell r="R2291" t="str">
            <v>当月充值</v>
          </cell>
          <cell r="S2291" t="str">
            <v>家庭用户</v>
          </cell>
          <cell r="T2291" t="str">
            <v>FTTH</v>
          </cell>
          <cell r="U2291" t="str">
            <v>谢如画(xierh)</v>
          </cell>
          <cell r="V2291" t="str">
            <v>DL东莞金伦</v>
          </cell>
          <cell r="W2291" t="str">
            <v/>
          </cell>
          <cell r="X2291" t="str">
            <v>厚街区</v>
          </cell>
          <cell r="Y2291">
            <v>0</v>
          </cell>
          <cell r="Z2291">
            <v>0</v>
          </cell>
          <cell r="AA2291" t="str">
            <v>厚街区</v>
          </cell>
          <cell r="AB2291" t="str">
            <v>24</v>
          </cell>
          <cell r="AC2291">
            <v>12</v>
          </cell>
          <cell r="AD2291">
            <v>12</v>
          </cell>
          <cell r="AE2291" t="str">
            <v>是</v>
          </cell>
          <cell r="AF2291" t="str">
            <v/>
          </cell>
          <cell r="AG2291" t="str">
            <v>价值宽带</v>
          </cell>
          <cell r="AH2291" t="str">
            <v>续本月</v>
          </cell>
          <cell r="AI2291" t="str">
            <v>是</v>
          </cell>
          <cell r="AJ2291">
            <v>18819525213</v>
          </cell>
          <cell r="AO2291">
            <v>0</v>
          </cell>
          <cell r="AR2291" t="str">
            <v>华田区</v>
          </cell>
        </row>
        <row r="2292">
          <cell r="F2292">
            <v>13556754008</v>
          </cell>
          <cell r="G2292" t="str">
            <v>13556754008</v>
          </cell>
          <cell r="H2292" t="str">
            <v>郑建华</v>
          </cell>
          <cell r="I2292" t="str">
            <v>预付费东莞住宅新装或续费1088元包年，带宽20M</v>
          </cell>
          <cell r="J2292">
            <v>1088</v>
          </cell>
          <cell r="K2292">
            <v>1088</v>
          </cell>
          <cell r="L2292" t="str">
            <v>2012-06-15</v>
          </cell>
          <cell r="M2292">
            <v>42200</v>
          </cell>
          <cell r="N2292" t="str">
            <v>2016-07-15</v>
          </cell>
          <cell r="O2292" t="str">
            <v>2015-06-25</v>
          </cell>
          <cell r="P2292" t="str">
            <v>宽带预付费</v>
          </cell>
          <cell r="Q2292" t="str">
            <v>续费</v>
          </cell>
          <cell r="R2292" t="str">
            <v>提前充值</v>
          </cell>
          <cell r="S2292" t="str">
            <v>家庭用户</v>
          </cell>
          <cell r="T2292" t="str">
            <v>FTTH</v>
          </cell>
          <cell r="U2292" t="str">
            <v>王汝怡(wangry)</v>
          </cell>
          <cell r="V2292" t="str">
            <v>ZX虎门邓鸣健</v>
          </cell>
          <cell r="W2292" t="str">
            <v>102784</v>
          </cell>
          <cell r="X2292" t="str">
            <v>虎门区</v>
          </cell>
          <cell r="Y2292">
            <v>0</v>
          </cell>
          <cell r="Z2292">
            <v>0</v>
          </cell>
          <cell r="AA2292" t="str">
            <v>虎门区</v>
          </cell>
          <cell r="AB2292" t="str">
            <v>25</v>
          </cell>
          <cell r="AC2292">
            <v>20</v>
          </cell>
          <cell r="AD2292">
            <v>12</v>
          </cell>
          <cell r="AE2292" t="str">
            <v>是</v>
          </cell>
          <cell r="AF2292" t="str">
            <v/>
          </cell>
          <cell r="AG2292" t="str">
            <v>价值宽带</v>
          </cell>
          <cell r="AH2292" t="str">
            <v>续后期</v>
          </cell>
          <cell r="AI2292" t="str">
            <v>否</v>
          </cell>
          <cell r="AO2292">
            <v>0</v>
          </cell>
          <cell r="AR2292" t="str">
            <v>石龙坑区</v>
          </cell>
        </row>
        <row r="2293">
          <cell r="F2293" t="str">
            <v>dgdc90031187</v>
          </cell>
          <cell r="G2293" t="str">
            <v>dgdc90031187</v>
          </cell>
          <cell r="H2293" t="str">
            <v>林西能</v>
          </cell>
          <cell r="I2293" t="str">
            <v>预付费东莞住宅新装或续费1408元包2年，带宽12M</v>
          </cell>
          <cell r="J2293">
            <v>1408</v>
          </cell>
          <cell r="K2293">
            <v>1408</v>
          </cell>
          <cell r="L2293" t="str">
            <v>2011-07-06</v>
          </cell>
          <cell r="M2293">
            <v>42194</v>
          </cell>
          <cell r="N2293" t="str">
            <v>2017-07-09</v>
          </cell>
          <cell r="O2293" t="str">
            <v>2015-06-24</v>
          </cell>
          <cell r="P2293" t="str">
            <v>宽带预付费</v>
          </cell>
          <cell r="Q2293" t="str">
            <v>续费</v>
          </cell>
          <cell r="R2293" t="str">
            <v>提前充值</v>
          </cell>
          <cell r="S2293" t="str">
            <v>家庭用户</v>
          </cell>
          <cell r="T2293" t="str">
            <v>FTTH</v>
          </cell>
          <cell r="U2293" t="str">
            <v>王汝怡(wangry)</v>
          </cell>
          <cell r="V2293" t="str">
            <v>ZX虎门王成</v>
          </cell>
          <cell r="W2293" t="str">
            <v/>
          </cell>
          <cell r="X2293" t="str">
            <v>虎门区</v>
          </cell>
          <cell r="Y2293">
            <v>0</v>
          </cell>
          <cell r="Z2293">
            <v>0</v>
          </cell>
          <cell r="AA2293" t="str">
            <v>虎门区</v>
          </cell>
          <cell r="AB2293" t="str">
            <v>24</v>
          </cell>
          <cell r="AC2293">
            <v>12</v>
          </cell>
          <cell r="AD2293">
            <v>24</v>
          </cell>
          <cell r="AE2293" t="str">
            <v>是</v>
          </cell>
          <cell r="AF2293" t="str">
            <v/>
          </cell>
          <cell r="AG2293" t="str">
            <v>价值宽带</v>
          </cell>
          <cell r="AH2293" t="str">
            <v>续后期</v>
          </cell>
          <cell r="AI2293" t="str">
            <v>否</v>
          </cell>
          <cell r="AO2293">
            <v>0</v>
          </cell>
          <cell r="AR2293" t="str">
            <v>西湖区</v>
          </cell>
        </row>
        <row r="2294">
          <cell r="F2294">
            <v>13416993432</v>
          </cell>
          <cell r="G2294" t="str">
            <v>13416993432</v>
          </cell>
          <cell r="H2294" t="str">
            <v>赖雪梅</v>
          </cell>
          <cell r="I2294" t="str">
            <v>预付费东莞住宅新装或续费888元包年，带宽12M</v>
          </cell>
          <cell r="J2294">
            <v>888</v>
          </cell>
          <cell r="K2294">
            <v>888</v>
          </cell>
          <cell r="L2294" t="str">
            <v>2012-02-14</v>
          </cell>
          <cell r="M2294">
            <v>42172</v>
          </cell>
          <cell r="N2294" t="str">
            <v>2016-06-25</v>
          </cell>
          <cell r="O2294" t="str">
            <v>2015-06-25</v>
          </cell>
          <cell r="P2294" t="str">
            <v>宽带预付费</v>
          </cell>
          <cell r="Q2294" t="str">
            <v>续费</v>
          </cell>
          <cell r="R2294" t="str">
            <v>往月充值</v>
          </cell>
          <cell r="S2294" t="str">
            <v>家庭用户</v>
          </cell>
          <cell r="T2294" t="str">
            <v>FTTH</v>
          </cell>
          <cell r="U2294" t="str">
            <v>王汝怡(wangry)</v>
          </cell>
          <cell r="V2294" t="str">
            <v>ZX虎门杜嘉明</v>
          </cell>
          <cell r="W2294" t="str">
            <v>(非)</v>
          </cell>
          <cell r="X2294" t="str">
            <v>虎门区</v>
          </cell>
          <cell r="Y2294">
            <v>0</v>
          </cell>
          <cell r="Z2294">
            <v>0</v>
          </cell>
          <cell r="AA2294" t="str">
            <v>虎门区</v>
          </cell>
          <cell r="AB2294" t="str">
            <v>25</v>
          </cell>
          <cell r="AC2294">
            <v>12</v>
          </cell>
          <cell r="AD2294">
            <v>12</v>
          </cell>
          <cell r="AE2294" t="str">
            <v>是</v>
          </cell>
          <cell r="AF2294" t="str">
            <v/>
          </cell>
          <cell r="AG2294" t="str">
            <v>价值宽带</v>
          </cell>
          <cell r="AH2294" t="str">
            <v>续本月</v>
          </cell>
          <cell r="AI2294" t="str">
            <v>是</v>
          </cell>
          <cell r="AJ2294">
            <v>13416993432</v>
          </cell>
          <cell r="AO2294">
            <v>0</v>
          </cell>
          <cell r="AR2294" t="str">
            <v>西湖区</v>
          </cell>
        </row>
        <row r="2295">
          <cell r="F2295">
            <v>13528588957</v>
          </cell>
          <cell r="G2295" t="str">
            <v>13528588957</v>
          </cell>
          <cell r="H2295" t="str">
            <v>黄天学</v>
          </cell>
          <cell r="I2295" t="str">
            <v>预付费东莞住宅新装或续费888元包年，带宽12M</v>
          </cell>
          <cell r="J2295">
            <v>888</v>
          </cell>
          <cell r="K2295">
            <v>888</v>
          </cell>
          <cell r="L2295" t="str">
            <v>2013-07-24</v>
          </cell>
          <cell r="M2295">
            <v>42210</v>
          </cell>
          <cell r="N2295" t="str">
            <v>2016-07-25</v>
          </cell>
          <cell r="O2295" t="str">
            <v>2015-06-24</v>
          </cell>
          <cell r="P2295" t="str">
            <v>宽带预付费</v>
          </cell>
          <cell r="Q2295" t="str">
            <v>续费</v>
          </cell>
          <cell r="R2295" t="str">
            <v>提前充值</v>
          </cell>
          <cell r="S2295" t="str">
            <v>家庭用户</v>
          </cell>
          <cell r="T2295" t="str">
            <v>FTTH</v>
          </cell>
          <cell r="U2295" t="str">
            <v>王汝怡(wangry)</v>
          </cell>
          <cell r="V2295" t="str">
            <v>ZX虎门朱文彬</v>
          </cell>
          <cell r="W2295" t="str">
            <v/>
          </cell>
          <cell r="X2295" t="str">
            <v>虎门区</v>
          </cell>
          <cell r="Y2295">
            <v>0</v>
          </cell>
          <cell r="Z2295">
            <v>0</v>
          </cell>
          <cell r="AA2295" t="str">
            <v>虎门区</v>
          </cell>
          <cell r="AB2295" t="str">
            <v>24</v>
          </cell>
          <cell r="AC2295">
            <v>12</v>
          </cell>
          <cell r="AD2295">
            <v>12</v>
          </cell>
          <cell r="AE2295" t="str">
            <v>是</v>
          </cell>
          <cell r="AF2295" t="str">
            <v/>
          </cell>
          <cell r="AG2295" t="str">
            <v>价值宽带</v>
          </cell>
          <cell r="AH2295" t="str">
            <v>续后期</v>
          </cell>
          <cell r="AI2295" t="str">
            <v>否</v>
          </cell>
          <cell r="AO2295">
            <v>0</v>
          </cell>
          <cell r="AR2295" t="str">
            <v>西湖区</v>
          </cell>
        </row>
        <row r="2296">
          <cell r="F2296">
            <v>13922516264</v>
          </cell>
          <cell r="G2296" t="str">
            <v>13922516264</v>
          </cell>
          <cell r="H2296" t="str">
            <v>东莞乐嘉塑胶制品有限公司</v>
          </cell>
          <cell r="I2296" t="str">
            <v>预付费东莞住宅新装或续费888元包年，带宽12M</v>
          </cell>
          <cell r="J2296">
            <v>888</v>
          </cell>
          <cell r="K2296">
            <v>888</v>
          </cell>
          <cell r="L2296" t="str">
            <v>2014-06-22</v>
          </cell>
          <cell r="M2296">
            <v>42177</v>
          </cell>
          <cell r="N2296" t="str">
            <v>2016-06-24</v>
          </cell>
          <cell r="O2296" t="str">
            <v>2015-06-24</v>
          </cell>
          <cell r="P2296" t="str">
            <v>宽带预付费</v>
          </cell>
          <cell r="Q2296" t="str">
            <v>续费</v>
          </cell>
          <cell r="R2296" t="str">
            <v>当月充值</v>
          </cell>
          <cell r="S2296" t="str">
            <v>家庭用户</v>
          </cell>
          <cell r="T2296" t="str">
            <v>FTTH</v>
          </cell>
          <cell r="U2296" t="str">
            <v>谢如画(xierh)</v>
          </cell>
          <cell r="V2296" t="str">
            <v>DL东莞金伦</v>
          </cell>
          <cell r="W2296" t="str">
            <v>电商价值宽带营销</v>
          </cell>
          <cell r="X2296" t="str">
            <v>厚街区</v>
          </cell>
          <cell r="Y2296">
            <v>0</v>
          </cell>
          <cell r="Z2296">
            <v>0</v>
          </cell>
          <cell r="AA2296" t="str">
            <v>厚街区</v>
          </cell>
          <cell r="AB2296" t="str">
            <v>24</v>
          </cell>
          <cell r="AC2296">
            <v>12</v>
          </cell>
          <cell r="AD2296">
            <v>12</v>
          </cell>
          <cell r="AE2296" t="str">
            <v>是</v>
          </cell>
          <cell r="AF2296" t="str">
            <v/>
          </cell>
          <cell r="AG2296" t="str">
            <v>价值宽带</v>
          </cell>
          <cell r="AH2296" t="str">
            <v>续本月</v>
          </cell>
          <cell r="AI2296" t="str">
            <v>是</v>
          </cell>
          <cell r="AJ2296">
            <v>13922516264</v>
          </cell>
          <cell r="AO2296">
            <v>0</v>
          </cell>
          <cell r="AR2296" t="str">
            <v>西湖区</v>
          </cell>
        </row>
        <row r="2297">
          <cell r="F2297">
            <v>13922516265</v>
          </cell>
          <cell r="G2297" t="str">
            <v>13922516265</v>
          </cell>
          <cell r="H2297" t="str">
            <v>东莞乐嘉塑胶制品有限公司</v>
          </cell>
          <cell r="I2297" t="str">
            <v>预付费东莞住宅新装或续费888元包年，带宽12M</v>
          </cell>
          <cell r="J2297">
            <v>888</v>
          </cell>
          <cell r="K2297">
            <v>888</v>
          </cell>
          <cell r="L2297" t="str">
            <v>2014-06-22</v>
          </cell>
          <cell r="M2297">
            <v>42177</v>
          </cell>
          <cell r="N2297" t="str">
            <v>2016-06-24</v>
          </cell>
          <cell r="O2297" t="str">
            <v>2015-06-24</v>
          </cell>
          <cell r="P2297" t="str">
            <v>宽带预付费</v>
          </cell>
          <cell r="Q2297" t="str">
            <v>续费</v>
          </cell>
          <cell r="R2297" t="str">
            <v>当月充值</v>
          </cell>
          <cell r="S2297" t="str">
            <v>家庭用户</v>
          </cell>
          <cell r="T2297" t="str">
            <v>FTTH</v>
          </cell>
          <cell r="U2297" t="str">
            <v>谢如画(xierh)</v>
          </cell>
          <cell r="V2297" t="str">
            <v>DL东莞金伦</v>
          </cell>
          <cell r="W2297" t="str">
            <v>电商价值宽带营销</v>
          </cell>
          <cell r="X2297" t="str">
            <v>厚街区</v>
          </cell>
          <cell r="Y2297">
            <v>0</v>
          </cell>
          <cell r="Z2297">
            <v>0</v>
          </cell>
          <cell r="AA2297" t="str">
            <v>厚街区</v>
          </cell>
          <cell r="AB2297" t="str">
            <v>24</v>
          </cell>
          <cell r="AC2297">
            <v>12</v>
          </cell>
          <cell r="AD2297">
            <v>12</v>
          </cell>
          <cell r="AE2297" t="str">
            <v>是</v>
          </cell>
          <cell r="AF2297" t="str">
            <v/>
          </cell>
          <cell r="AG2297" t="str">
            <v>价值宽带</v>
          </cell>
          <cell r="AH2297" t="str">
            <v>续本月</v>
          </cell>
          <cell r="AI2297" t="str">
            <v>是</v>
          </cell>
          <cell r="AJ2297">
            <v>13922516265</v>
          </cell>
          <cell r="AO2297">
            <v>0</v>
          </cell>
          <cell r="AR2297" t="str">
            <v>西湖区</v>
          </cell>
        </row>
        <row r="2298">
          <cell r="F2298">
            <v>15992835454</v>
          </cell>
          <cell r="G2298" t="str">
            <v>15992835454</v>
          </cell>
          <cell r="H2298" t="str">
            <v>胡习文</v>
          </cell>
          <cell r="I2298" t="str">
            <v>预付费东莞住宅新装或续费888元包年，带宽12M</v>
          </cell>
          <cell r="J2298">
            <v>888</v>
          </cell>
          <cell r="K2298">
            <v>888</v>
          </cell>
          <cell r="L2298" t="str">
            <v>2011-09-23</v>
          </cell>
          <cell r="M2298">
            <v>42178</v>
          </cell>
          <cell r="N2298" t="str">
            <v>2016-06-24</v>
          </cell>
          <cell r="O2298" t="str">
            <v>2015-06-24</v>
          </cell>
          <cell r="P2298" t="str">
            <v>宽带预付费</v>
          </cell>
          <cell r="Q2298" t="str">
            <v>续费</v>
          </cell>
          <cell r="R2298" t="str">
            <v>当月充值</v>
          </cell>
          <cell r="S2298" t="str">
            <v>家庭用户</v>
          </cell>
          <cell r="T2298" t="str">
            <v>FTTH</v>
          </cell>
          <cell r="U2298" t="str">
            <v>赵妮(zhaon)</v>
          </cell>
          <cell r="V2298" t="str">
            <v>ZX常平辛芳明</v>
          </cell>
          <cell r="W2298" t="str">
            <v>1、常平白石岗机房区，2、，3、，4、，</v>
          </cell>
          <cell r="X2298" t="str">
            <v>常平区</v>
          </cell>
          <cell r="Y2298">
            <v>0</v>
          </cell>
          <cell r="Z2298">
            <v>0</v>
          </cell>
          <cell r="AA2298" t="str">
            <v>常平区</v>
          </cell>
          <cell r="AB2298" t="str">
            <v>24</v>
          </cell>
          <cell r="AC2298">
            <v>12</v>
          </cell>
          <cell r="AD2298">
            <v>12</v>
          </cell>
          <cell r="AE2298" t="str">
            <v>是</v>
          </cell>
          <cell r="AF2298" t="str">
            <v/>
          </cell>
          <cell r="AG2298" t="str">
            <v>价值宽带</v>
          </cell>
          <cell r="AH2298" t="str">
            <v>续本月</v>
          </cell>
          <cell r="AI2298" t="str">
            <v>是</v>
          </cell>
          <cell r="AJ2298">
            <v>15992835454</v>
          </cell>
          <cell r="AO2298">
            <v>0</v>
          </cell>
          <cell r="AR2298" t="str">
            <v>石崇区</v>
          </cell>
        </row>
        <row r="2299">
          <cell r="F2299">
            <v>13527904471</v>
          </cell>
          <cell r="G2299" t="str">
            <v>13527904471</v>
          </cell>
          <cell r="H2299" t="str">
            <v>陈文雪</v>
          </cell>
          <cell r="I2299" t="str">
            <v>预付费东莞住宅新装或续费888元包年，带宽12M</v>
          </cell>
          <cell r="J2299">
            <v>888</v>
          </cell>
          <cell r="K2299">
            <v>888</v>
          </cell>
          <cell r="L2299" t="str">
            <v>2010-11-16</v>
          </cell>
          <cell r="M2299">
            <v>42178</v>
          </cell>
          <cell r="N2299" t="str">
            <v>2016-06-25</v>
          </cell>
          <cell r="O2299" t="str">
            <v>2015-06-25</v>
          </cell>
          <cell r="P2299" t="str">
            <v>宽带预付费</v>
          </cell>
          <cell r="Q2299" t="str">
            <v>续费</v>
          </cell>
          <cell r="R2299" t="str">
            <v>当月充值</v>
          </cell>
          <cell r="S2299" t="str">
            <v>家庭用户</v>
          </cell>
          <cell r="T2299" t="str">
            <v>(传统)XDSL</v>
          </cell>
          <cell r="U2299" t="str">
            <v>赵妮(zhaon)</v>
          </cell>
          <cell r="V2299" t="str">
            <v>ZX常平包应球</v>
          </cell>
          <cell r="W2299" t="str">
            <v>1、常平白石岗机房区，2、，3、，4、，</v>
          </cell>
          <cell r="X2299" t="str">
            <v>常平区</v>
          </cell>
          <cell r="Y2299">
            <v>0</v>
          </cell>
          <cell r="Z2299">
            <v>0</v>
          </cell>
          <cell r="AA2299" t="str">
            <v>常平区</v>
          </cell>
          <cell r="AB2299" t="str">
            <v>25</v>
          </cell>
          <cell r="AC2299">
            <v>12</v>
          </cell>
          <cell r="AD2299">
            <v>12</v>
          </cell>
          <cell r="AE2299" t="str">
            <v>否</v>
          </cell>
          <cell r="AF2299" t="str">
            <v/>
          </cell>
          <cell r="AG2299" t="str">
            <v>价值宽带</v>
          </cell>
          <cell r="AH2299" t="str">
            <v>续本月</v>
          </cell>
          <cell r="AI2299" t="str">
            <v>否</v>
          </cell>
          <cell r="AO2299">
            <v>0</v>
          </cell>
          <cell r="AR2299" t="str">
            <v>石龙坑区</v>
          </cell>
        </row>
        <row r="2300">
          <cell r="F2300">
            <v>13480088787</v>
          </cell>
          <cell r="G2300" t="str">
            <v>13480088787</v>
          </cell>
          <cell r="H2300" t="str">
            <v>刘山</v>
          </cell>
          <cell r="I2300" t="str">
            <v>预付费东莞住宅新装或续费1408元包2年，带宽12M</v>
          </cell>
          <cell r="J2300">
            <v>1408</v>
          </cell>
          <cell r="K2300">
            <v>1408</v>
          </cell>
          <cell r="L2300" t="str">
            <v>2011-01-16</v>
          </cell>
          <cell r="M2300">
            <v>42192</v>
          </cell>
          <cell r="N2300" t="str">
            <v>2017-07-07</v>
          </cell>
          <cell r="O2300" t="str">
            <v>2015-06-24</v>
          </cell>
          <cell r="P2300" t="str">
            <v>宽带预付费</v>
          </cell>
          <cell r="Q2300" t="str">
            <v>续费</v>
          </cell>
          <cell r="R2300" t="str">
            <v>提前充值</v>
          </cell>
          <cell r="S2300" t="str">
            <v>家庭用户</v>
          </cell>
          <cell r="T2300" t="str">
            <v>FTTH</v>
          </cell>
          <cell r="U2300" t="str">
            <v>何丽(heli)</v>
          </cell>
          <cell r="V2300" t="str">
            <v>ZX大朗邓轩物</v>
          </cell>
          <cell r="W2300" t="str">
            <v>电商价值宽带营销</v>
          </cell>
          <cell r="X2300" t="str">
            <v>大朗区</v>
          </cell>
          <cell r="Y2300">
            <v>0</v>
          </cell>
          <cell r="Z2300">
            <v>0</v>
          </cell>
          <cell r="AA2300" t="str">
            <v>大朗区</v>
          </cell>
          <cell r="AB2300" t="str">
            <v>24</v>
          </cell>
          <cell r="AC2300">
            <v>12</v>
          </cell>
          <cell r="AD2300">
            <v>24</v>
          </cell>
          <cell r="AE2300" t="str">
            <v>是</v>
          </cell>
          <cell r="AF2300" t="str">
            <v/>
          </cell>
          <cell r="AG2300" t="str">
            <v>价值宽带</v>
          </cell>
          <cell r="AH2300" t="str">
            <v>续后期</v>
          </cell>
          <cell r="AI2300" t="str">
            <v>否</v>
          </cell>
          <cell r="AO2300">
            <v>0</v>
          </cell>
          <cell r="AR2300" t="str">
            <v>石龙坑区</v>
          </cell>
        </row>
        <row r="2301">
          <cell r="F2301">
            <v>13790384339</v>
          </cell>
          <cell r="G2301" t="str">
            <v>13790384339</v>
          </cell>
          <cell r="H2301" t="str">
            <v>廖腾飞</v>
          </cell>
          <cell r="I2301" t="str">
            <v>预付费东莞住宅新装或续费888元包年，带宽12M</v>
          </cell>
          <cell r="J2301">
            <v>888</v>
          </cell>
          <cell r="K2301">
            <v>888</v>
          </cell>
          <cell r="L2301" t="str">
            <v>2013-06-24</v>
          </cell>
          <cell r="M2301">
            <v>42179</v>
          </cell>
          <cell r="N2301" t="str">
            <v>2016-06-25</v>
          </cell>
          <cell r="O2301" t="str">
            <v>2015-06-25</v>
          </cell>
          <cell r="P2301" t="str">
            <v>宽带预付费</v>
          </cell>
          <cell r="Q2301" t="str">
            <v>续费</v>
          </cell>
          <cell r="R2301" t="str">
            <v>当月充值</v>
          </cell>
          <cell r="S2301" t="str">
            <v>家庭用户</v>
          </cell>
          <cell r="T2301" t="str">
            <v>FTTH</v>
          </cell>
          <cell r="U2301" t="str">
            <v>何丽(heli)</v>
          </cell>
          <cell r="V2301" t="str">
            <v>ZX大朗邓轩物</v>
          </cell>
          <cell r="W2301" t="str">
            <v>电商价值宽带营销</v>
          </cell>
          <cell r="X2301" t="str">
            <v>大朗区</v>
          </cell>
          <cell r="Y2301">
            <v>0</v>
          </cell>
          <cell r="Z2301">
            <v>0</v>
          </cell>
          <cell r="AA2301" t="str">
            <v>大朗区</v>
          </cell>
          <cell r="AB2301" t="str">
            <v>25</v>
          </cell>
          <cell r="AC2301">
            <v>12</v>
          </cell>
          <cell r="AD2301">
            <v>12</v>
          </cell>
          <cell r="AE2301" t="str">
            <v>是</v>
          </cell>
          <cell r="AF2301" t="str">
            <v/>
          </cell>
          <cell r="AG2301" t="str">
            <v>价值宽带</v>
          </cell>
          <cell r="AH2301" t="str">
            <v>续本月</v>
          </cell>
          <cell r="AI2301" t="str">
            <v>是</v>
          </cell>
          <cell r="AJ2301">
            <v>13790384339</v>
          </cell>
          <cell r="AO2301">
            <v>0</v>
          </cell>
          <cell r="AR2301" t="str">
            <v>石龙坑区</v>
          </cell>
        </row>
        <row r="2302">
          <cell r="F2302">
            <v>13727918281</v>
          </cell>
          <cell r="G2302" t="str">
            <v>13727918281</v>
          </cell>
          <cell r="H2302" t="str">
            <v>肖乃静</v>
          </cell>
          <cell r="I2302" t="str">
            <v>预付费东莞住宅新装或续费680元包年，带宽4M</v>
          </cell>
          <cell r="J2302">
            <v>680</v>
          </cell>
          <cell r="K2302">
            <v>680</v>
          </cell>
          <cell r="L2302" t="str">
            <v>2012-07-25</v>
          </cell>
          <cell r="M2302">
            <v>42214</v>
          </cell>
          <cell r="N2302" t="str">
            <v>2016-07-29</v>
          </cell>
          <cell r="O2302" t="str">
            <v>2015-06-24</v>
          </cell>
          <cell r="P2302" t="str">
            <v>宽带预付费</v>
          </cell>
          <cell r="Q2302" t="str">
            <v>续费</v>
          </cell>
          <cell r="R2302" t="str">
            <v>提前充值</v>
          </cell>
          <cell r="S2302" t="str">
            <v>家庭用户</v>
          </cell>
          <cell r="T2302" t="str">
            <v>(传统)XDSL</v>
          </cell>
          <cell r="U2302" t="str">
            <v>何丽(heli)</v>
          </cell>
          <cell r="V2302" t="str">
            <v>ZX大朗胡静林</v>
          </cell>
          <cell r="W2302" t="str">
            <v>洋坑塘犀牛坡大岭山区</v>
          </cell>
          <cell r="X2302" t="str">
            <v>大朗区</v>
          </cell>
          <cell r="Y2302">
            <v>0</v>
          </cell>
          <cell r="Z2302">
            <v>0</v>
          </cell>
          <cell r="AA2302" t="str">
            <v>大朗区</v>
          </cell>
          <cell r="AB2302" t="str">
            <v>24</v>
          </cell>
          <cell r="AC2302">
            <v>4</v>
          </cell>
          <cell r="AD2302">
            <v>12</v>
          </cell>
          <cell r="AE2302" t="str">
            <v>否</v>
          </cell>
          <cell r="AF2302" t="str">
            <v/>
          </cell>
          <cell r="AG2302" t="str">
            <v>否</v>
          </cell>
          <cell r="AH2302" t="str">
            <v>续后期</v>
          </cell>
          <cell r="AI2302" t="str">
            <v>否</v>
          </cell>
          <cell r="AO2302">
            <v>0</v>
          </cell>
          <cell r="AR2302" t="str">
            <v>石龙坑区</v>
          </cell>
        </row>
        <row r="2303">
          <cell r="F2303">
            <v>13653815620</v>
          </cell>
          <cell r="G2303" t="str">
            <v>13653815620</v>
          </cell>
          <cell r="H2303" t="str">
            <v>朱和兵</v>
          </cell>
          <cell r="I2303" t="str">
            <v>预付费东莞住宅新装或续费768元包年，带宽4M</v>
          </cell>
          <cell r="J2303">
            <v>768</v>
          </cell>
          <cell r="K2303">
            <v>768</v>
          </cell>
          <cell r="L2303" t="str">
            <v>2014-06-24</v>
          </cell>
          <cell r="M2303">
            <v>42179</v>
          </cell>
          <cell r="N2303" t="str">
            <v>2016-06-25</v>
          </cell>
          <cell r="O2303" t="str">
            <v>2015-06-25</v>
          </cell>
          <cell r="P2303" t="str">
            <v>宽带预付费</v>
          </cell>
          <cell r="Q2303" t="str">
            <v>续费</v>
          </cell>
          <cell r="R2303" t="str">
            <v>往月充值</v>
          </cell>
          <cell r="S2303" t="str">
            <v>家庭用户</v>
          </cell>
          <cell r="T2303" t="str">
            <v>FTTH</v>
          </cell>
          <cell r="U2303" t="str">
            <v>尼佳(nj_dl)</v>
          </cell>
          <cell r="V2303" t="str">
            <v>ZX大朗刘运超</v>
          </cell>
          <cell r="W2303" t="str">
            <v>电商价值宽带营销</v>
          </cell>
          <cell r="X2303" t="str">
            <v>大朗区</v>
          </cell>
          <cell r="Y2303">
            <v>0</v>
          </cell>
          <cell r="Z2303">
            <v>0</v>
          </cell>
          <cell r="AA2303" t="str">
            <v>大朗区</v>
          </cell>
          <cell r="AB2303" t="str">
            <v>25</v>
          </cell>
          <cell r="AC2303">
            <v>4</v>
          </cell>
          <cell r="AD2303">
            <v>12</v>
          </cell>
          <cell r="AE2303" t="str">
            <v>是</v>
          </cell>
          <cell r="AF2303" t="str">
            <v/>
          </cell>
          <cell r="AG2303" t="str">
            <v>否</v>
          </cell>
          <cell r="AH2303" t="str">
            <v>续本月</v>
          </cell>
          <cell r="AI2303" t="str">
            <v>是</v>
          </cell>
          <cell r="AJ2303">
            <v>13653815620</v>
          </cell>
          <cell r="AO2303">
            <v>0</v>
          </cell>
          <cell r="AR2303" t="str">
            <v>三江区</v>
          </cell>
        </row>
        <row r="2304">
          <cell r="F2304">
            <v>13986997500</v>
          </cell>
          <cell r="G2304" t="str">
            <v>13986997500</v>
          </cell>
          <cell r="H2304" t="str">
            <v>殷有基</v>
          </cell>
          <cell r="I2304" t="str">
            <v>预付费东莞住宅新装或续费888元包年，带宽12M</v>
          </cell>
          <cell r="J2304">
            <v>888</v>
          </cell>
          <cell r="K2304">
            <v>888</v>
          </cell>
          <cell r="L2304" t="str">
            <v>2005-03-30</v>
          </cell>
          <cell r="M2304">
            <v>42180</v>
          </cell>
          <cell r="N2304" t="str">
            <v>2016-06-25</v>
          </cell>
          <cell r="O2304" t="str">
            <v>2015-06-25</v>
          </cell>
          <cell r="P2304" t="str">
            <v>宽带预付费</v>
          </cell>
          <cell r="Q2304" t="str">
            <v>续费</v>
          </cell>
          <cell r="R2304" t="str">
            <v>当月充值</v>
          </cell>
          <cell r="S2304" t="str">
            <v>家庭用户</v>
          </cell>
          <cell r="T2304" t="str">
            <v>FTTH</v>
          </cell>
          <cell r="U2304" t="str">
            <v>赵妮(zhaon)</v>
          </cell>
          <cell r="V2304" t="str">
            <v>ZX常平辛芳明</v>
          </cell>
          <cell r="W2304" t="str">
            <v/>
          </cell>
          <cell r="X2304" t="str">
            <v>常平区</v>
          </cell>
          <cell r="Y2304">
            <v>0</v>
          </cell>
          <cell r="Z2304">
            <v>0</v>
          </cell>
          <cell r="AA2304" t="str">
            <v>常平区</v>
          </cell>
          <cell r="AB2304" t="str">
            <v>25</v>
          </cell>
          <cell r="AC2304">
            <v>12</v>
          </cell>
          <cell r="AD2304">
            <v>12</v>
          </cell>
          <cell r="AE2304" t="str">
            <v>是</v>
          </cell>
          <cell r="AF2304" t="str">
            <v/>
          </cell>
          <cell r="AG2304" t="str">
            <v>价值宽带</v>
          </cell>
          <cell r="AH2304" t="str">
            <v>续本月</v>
          </cell>
          <cell r="AI2304" t="str">
            <v>是</v>
          </cell>
          <cell r="AJ2304">
            <v>13986997500</v>
          </cell>
          <cell r="AO2304">
            <v>0</v>
          </cell>
          <cell r="AR2304" t="str">
            <v>三江区</v>
          </cell>
        </row>
        <row r="2305">
          <cell r="F2305">
            <v>13986997501</v>
          </cell>
          <cell r="G2305" t="str">
            <v>13986997501</v>
          </cell>
          <cell r="H2305" t="str">
            <v>殷有基</v>
          </cell>
          <cell r="I2305" t="str">
            <v>预付费东莞住宅新装或续费888元包年，带宽12M</v>
          </cell>
          <cell r="J2305">
            <v>888</v>
          </cell>
          <cell r="K2305">
            <v>888</v>
          </cell>
          <cell r="L2305" t="str">
            <v>2005-04-27</v>
          </cell>
          <cell r="M2305">
            <v>42208</v>
          </cell>
          <cell r="N2305" t="str">
            <v>2016-07-23</v>
          </cell>
          <cell r="O2305" t="str">
            <v>2015-06-25</v>
          </cell>
          <cell r="P2305" t="str">
            <v>宽带预付费</v>
          </cell>
          <cell r="Q2305" t="str">
            <v>续费</v>
          </cell>
          <cell r="R2305" t="str">
            <v>提前充值</v>
          </cell>
          <cell r="S2305" t="str">
            <v>家庭用户</v>
          </cell>
          <cell r="T2305" t="str">
            <v>FTTH</v>
          </cell>
          <cell r="U2305" t="str">
            <v>赵妮(zhaon)</v>
          </cell>
          <cell r="V2305" t="str">
            <v>ZX常平辛芳明</v>
          </cell>
          <cell r="W2305" t="str">
            <v>电商价值宽带营销</v>
          </cell>
          <cell r="X2305" t="str">
            <v>常平区</v>
          </cell>
          <cell r="Y2305">
            <v>0</v>
          </cell>
          <cell r="Z2305">
            <v>0</v>
          </cell>
          <cell r="AA2305" t="str">
            <v>常平区</v>
          </cell>
          <cell r="AB2305" t="str">
            <v>25</v>
          </cell>
          <cell r="AC2305">
            <v>12</v>
          </cell>
          <cell r="AD2305">
            <v>12</v>
          </cell>
          <cell r="AE2305" t="str">
            <v>是</v>
          </cell>
          <cell r="AF2305" t="str">
            <v/>
          </cell>
          <cell r="AG2305" t="str">
            <v>价值宽带</v>
          </cell>
          <cell r="AH2305" t="str">
            <v>续后期</v>
          </cell>
          <cell r="AI2305" t="str">
            <v>否</v>
          </cell>
          <cell r="AO2305">
            <v>0</v>
          </cell>
          <cell r="AR2305" t="str">
            <v>新城区</v>
          </cell>
        </row>
        <row r="2306">
          <cell r="F2306">
            <v>13712114990</v>
          </cell>
          <cell r="G2306" t="str">
            <v>13712114990</v>
          </cell>
          <cell r="H2306" t="str">
            <v>蔡炎科</v>
          </cell>
          <cell r="I2306" t="str">
            <v>预付费东莞住宅新装或续费888元包年，带宽12M</v>
          </cell>
          <cell r="J2306">
            <v>888</v>
          </cell>
          <cell r="K2306">
            <v>888</v>
          </cell>
          <cell r="L2306" t="str">
            <v>2010-01-04</v>
          </cell>
          <cell r="M2306">
            <v>42178</v>
          </cell>
          <cell r="N2306" t="str">
            <v>2016-06-24</v>
          </cell>
          <cell r="O2306" t="str">
            <v>2015-06-24</v>
          </cell>
          <cell r="P2306" t="str">
            <v>宽带预付费</v>
          </cell>
          <cell r="Q2306" t="str">
            <v>续费</v>
          </cell>
          <cell r="R2306" t="str">
            <v>当月充值</v>
          </cell>
          <cell r="S2306" t="str">
            <v>家庭用户</v>
          </cell>
          <cell r="T2306" t="str">
            <v>(传统)XDSL</v>
          </cell>
          <cell r="U2306" t="str">
            <v>蓝海兰(lanhl)</v>
          </cell>
          <cell r="V2306" t="str">
            <v>ZX黄江卢丹龙</v>
          </cell>
          <cell r="W2306" t="str">
            <v>田心区</v>
          </cell>
          <cell r="X2306" t="str">
            <v>黄江区</v>
          </cell>
          <cell r="Y2306">
            <v>0</v>
          </cell>
          <cell r="Z2306">
            <v>0</v>
          </cell>
          <cell r="AA2306" t="str">
            <v>黄江区</v>
          </cell>
          <cell r="AB2306" t="str">
            <v>24</v>
          </cell>
          <cell r="AC2306">
            <v>12</v>
          </cell>
          <cell r="AD2306">
            <v>12</v>
          </cell>
          <cell r="AE2306" t="str">
            <v>否</v>
          </cell>
          <cell r="AF2306" t="str">
            <v/>
          </cell>
          <cell r="AG2306" t="str">
            <v>价值宽带</v>
          </cell>
          <cell r="AH2306" t="str">
            <v>续本月</v>
          </cell>
          <cell r="AI2306" t="str">
            <v>否</v>
          </cell>
          <cell r="AO2306">
            <v>0</v>
          </cell>
          <cell r="AR2306" t="str">
            <v>新城区</v>
          </cell>
        </row>
        <row r="2307">
          <cell r="F2307">
            <v>13412866459</v>
          </cell>
          <cell r="G2307" t="str">
            <v>13412866459</v>
          </cell>
          <cell r="H2307" t="str">
            <v>李林</v>
          </cell>
          <cell r="I2307" t="str">
            <v>预付费东莞住宅新装或续费680元包年，带宽4M</v>
          </cell>
          <cell r="J2307">
            <v>680</v>
          </cell>
          <cell r="K2307">
            <v>680</v>
          </cell>
          <cell r="L2307" t="str">
            <v>2011-04-22</v>
          </cell>
          <cell r="M2307">
            <v>42178</v>
          </cell>
          <cell r="N2307" t="str">
            <v>2016-06-25</v>
          </cell>
          <cell r="O2307" t="str">
            <v>2015-06-25</v>
          </cell>
          <cell r="P2307" t="str">
            <v>宽带预付费</v>
          </cell>
          <cell r="Q2307" t="str">
            <v>续费</v>
          </cell>
          <cell r="R2307" t="str">
            <v>往月充值</v>
          </cell>
          <cell r="S2307" t="str">
            <v>家庭用户</v>
          </cell>
          <cell r="T2307" t="str">
            <v>(传统)XDSL</v>
          </cell>
          <cell r="U2307" t="str">
            <v>尼佳(nj_dl)</v>
          </cell>
          <cell r="V2307" t="str">
            <v>DL东莞尼佳</v>
          </cell>
          <cell r="W2307" t="str">
            <v>杨涌蔡边区</v>
          </cell>
          <cell r="X2307" t="str">
            <v>大朗区</v>
          </cell>
          <cell r="Y2307">
            <v>0</v>
          </cell>
          <cell r="Z2307">
            <v>0</v>
          </cell>
          <cell r="AA2307" t="str">
            <v>大朗区</v>
          </cell>
          <cell r="AB2307" t="str">
            <v>25</v>
          </cell>
          <cell r="AC2307">
            <v>4</v>
          </cell>
          <cell r="AD2307">
            <v>12</v>
          </cell>
          <cell r="AE2307" t="str">
            <v>否</v>
          </cell>
          <cell r="AF2307" t="str">
            <v/>
          </cell>
          <cell r="AG2307" t="str">
            <v>否</v>
          </cell>
          <cell r="AH2307" t="str">
            <v>续本月</v>
          </cell>
          <cell r="AI2307" t="str">
            <v>否</v>
          </cell>
          <cell r="AO2307">
            <v>0</v>
          </cell>
          <cell r="AR2307" t="str">
            <v>西城区</v>
          </cell>
        </row>
        <row r="2308">
          <cell r="F2308">
            <v>13512309836</v>
          </cell>
          <cell r="G2308" t="str">
            <v>13512309836</v>
          </cell>
          <cell r="H2308" t="str">
            <v>李丽清</v>
          </cell>
          <cell r="I2308" t="str">
            <v>预付费东莞住宅新装或续费680元包年，带宽4M</v>
          </cell>
          <cell r="J2308">
            <v>680</v>
          </cell>
          <cell r="K2308">
            <v>680</v>
          </cell>
          <cell r="L2308" t="str">
            <v>2014-06-27</v>
          </cell>
          <cell r="M2308">
            <v>42182</v>
          </cell>
          <cell r="N2308" t="str">
            <v>2016-06-27</v>
          </cell>
          <cell r="O2308" t="str">
            <v>2015-06-24</v>
          </cell>
          <cell r="P2308" t="str">
            <v>宽带预付费</v>
          </cell>
          <cell r="Q2308" t="str">
            <v>续费</v>
          </cell>
          <cell r="R2308" t="str">
            <v>当月充值</v>
          </cell>
          <cell r="S2308" t="str">
            <v>家庭用户</v>
          </cell>
          <cell r="T2308" t="str">
            <v>(传统)XDSL</v>
          </cell>
          <cell r="U2308" t="str">
            <v>何丽(heli)</v>
          </cell>
          <cell r="V2308" t="str">
            <v>DL东莞金伦</v>
          </cell>
          <cell r="W2308" t="str">
            <v>杨涌蔡边区</v>
          </cell>
          <cell r="X2308" t="str">
            <v>大朗区</v>
          </cell>
          <cell r="Y2308">
            <v>0</v>
          </cell>
          <cell r="Z2308">
            <v>0</v>
          </cell>
          <cell r="AA2308" t="str">
            <v>大朗区</v>
          </cell>
          <cell r="AB2308" t="str">
            <v>24</v>
          </cell>
          <cell r="AC2308">
            <v>4</v>
          </cell>
          <cell r="AD2308">
            <v>12</v>
          </cell>
          <cell r="AE2308" t="str">
            <v>否</v>
          </cell>
          <cell r="AF2308" t="str">
            <v/>
          </cell>
          <cell r="AG2308" t="str">
            <v>否</v>
          </cell>
          <cell r="AH2308" t="str">
            <v>续本月</v>
          </cell>
          <cell r="AI2308" t="str">
            <v>否</v>
          </cell>
          <cell r="AO2308">
            <v>0</v>
          </cell>
          <cell r="AR2308" t="str">
            <v>西城区</v>
          </cell>
        </row>
        <row r="2309">
          <cell r="F2309">
            <v>15989930352</v>
          </cell>
          <cell r="G2309" t="str">
            <v>15989930352</v>
          </cell>
          <cell r="H2309" t="str">
            <v>陈容</v>
          </cell>
          <cell r="I2309" t="str">
            <v>预付费东莞住宅新装或续费680元包年，带宽4M</v>
          </cell>
          <cell r="J2309">
            <v>680</v>
          </cell>
          <cell r="K2309">
            <v>680</v>
          </cell>
          <cell r="L2309" t="str">
            <v>2013-06-24</v>
          </cell>
          <cell r="M2309">
            <v>42179</v>
          </cell>
          <cell r="N2309" t="str">
            <v>2016-06-24</v>
          </cell>
          <cell r="O2309" t="str">
            <v>2015-06-24</v>
          </cell>
          <cell r="P2309" t="str">
            <v>宽带预付费</v>
          </cell>
          <cell r="Q2309" t="str">
            <v>续费</v>
          </cell>
          <cell r="R2309" t="str">
            <v>当月充值</v>
          </cell>
          <cell r="S2309" t="str">
            <v>家庭用户</v>
          </cell>
          <cell r="T2309" t="str">
            <v>FTTH</v>
          </cell>
          <cell r="U2309" t="str">
            <v>何丽(heli)</v>
          </cell>
          <cell r="V2309" t="str">
            <v>ZX大朗全守平</v>
          </cell>
          <cell r="W2309" t="str">
            <v>电商价值宽带营销</v>
          </cell>
          <cell r="X2309" t="str">
            <v>大朗区</v>
          </cell>
          <cell r="Y2309">
            <v>0</v>
          </cell>
          <cell r="Z2309">
            <v>0</v>
          </cell>
          <cell r="AA2309" t="str">
            <v>大朗区</v>
          </cell>
          <cell r="AB2309" t="str">
            <v>24</v>
          </cell>
          <cell r="AC2309">
            <v>4</v>
          </cell>
          <cell r="AD2309">
            <v>12</v>
          </cell>
          <cell r="AE2309" t="str">
            <v>是</v>
          </cell>
          <cell r="AF2309" t="str">
            <v/>
          </cell>
          <cell r="AG2309" t="str">
            <v>否</v>
          </cell>
          <cell r="AH2309" t="str">
            <v>续本月</v>
          </cell>
          <cell r="AI2309" t="str">
            <v>是</v>
          </cell>
          <cell r="AJ2309">
            <v>15989930352</v>
          </cell>
          <cell r="AO2309">
            <v>0</v>
          </cell>
          <cell r="AR2309" t="str">
            <v>西城区</v>
          </cell>
        </row>
        <row r="2310">
          <cell r="F2310">
            <v>15992867792</v>
          </cell>
          <cell r="G2310" t="str">
            <v>15992867792</v>
          </cell>
          <cell r="H2310" t="str">
            <v>彭盛彪</v>
          </cell>
          <cell r="I2310" t="str">
            <v>预付费东莞住宅新装或续费888元包年，带宽12M</v>
          </cell>
          <cell r="J2310">
            <v>888</v>
          </cell>
          <cell r="K2310">
            <v>888</v>
          </cell>
          <cell r="L2310" t="str">
            <v>2011-04-18</v>
          </cell>
          <cell r="M2310">
            <v>42191</v>
          </cell>
          <cell r="N2310" t="str">
            <v>2016-07-06</v>
          </cell>
          <cell r="O2310" t="str">
            <v>2015-06-24</v>
          </cell>
          <cell r="P2310" t="str">
            <v>宽带预付费</v>
          </cell>
          <cell r="Q2310" t="str">
            <v>续费</v>
          </cell>
          <cell r="R2310" t="str">
            <v>提前充值</v>
          </cell>
          <cell r="S2310" t="str">
            <v>家庭用户</v>
          </cell>
          <cell r="T2310" t="str">
            <v>FTTH</v>
          </cell>
          <cell r="U2310" t="str">
            <v>赵妮(zhaon)</v>
          </cell>
          <cell r="V2310" t="str">
            <v>ZX常平罗志文</v>
          </cell>
          <cell r="W2310" t="str">
            <v>电商价值宽带营销</v>
          </cell>
          <cell r="X2310" t="str">
            <v>常平区</v>
          </cell>
          <cell r="Y2310">
            <v>0</v>
          </cell>
          <cell r="Z2310">
            <v>0</v>
          </cell>
          <cell r="AA2310" t="str">
            <v>常平区</v>
          </cell>
          <cell r="AB2310" t="str">
            <v>24</v>
          </cell>
          <cell r="AC2310">
            <v>12</v>
          </cell>
          <cell r="AD2310">
            <v>12</v>
          </cell>
          <cell r="AE2310" t="str">
            <v>是</v>
          </cell>
          <cell r="AF2310" t="str">
            <v/>
          </cell>
          <cell r="AG2310" t="str">
            <v>价值宽带</v>
          </cell>
          <cell r="AH2310" t="str">
            <v>续后期</v>
          </cell>
          <cell r="AI2310" t="str">
            <v>否</v>
          </cell>
          <cell r="AO2310">
            <v>0</v>
          </cell>
          <cell r="AR2310" t="str">
            <v>西城区</v>
          </cell>
        </row>
        <row r="2311">
          <cell r="F2311">
            <v>13925793618</v>
          </cell>
          <cell r="G2311" t="str">
            <v>13925793618</v>
          </cell>
          <cell r="H2311" t="str">
            <v>陈忠耀</v>
          </cell>
          <cell r="I2311" t="str">
            <v>预付费东莞精品宽带新装或续费免费体验1个月，带宽10M</v>
          </cell>
          <cell r="J2311">
            <v>888</v>
          </cell>
          <cell r="K2311">
            <v>888</v>
          </cell>
          <cell r="L2311" t="str">
            <v>2012-08-07</v>
          </cell>
          <cell r="M2311">
            <v>42188</v>
          </cell>
          <cell r="N2311" t="str">
            <v>2016-08-03</v>
          </cell>
          <cell r="O2311" t="str">
            <v>2015-06-25</v>
          </cell>
          <cell r="P2311" t="str">
            <v>宽带预付费</v>
          </cell>
          <cell r="Q2311" t="str">
            <v>续费</v>
          </cell>
          <cell r="R2311" t="str">
            <v>提前充值</v>
          </cell>
          <cell r="S2311" t="str">
            <v>家庭用户</v>
          </cell>
          <cell r="T2311" t="str">
            <v>FTTH</v>
          </cell>
          <cell r="U2311" t="str">
            <v>何丽(heli)</v>
          </cell>
          <cell r="V2311" t="str">
            <v>ZX大朗刘运超</v>
          </cell>
          <cell r="W2311" t="str">
            <v>电商价值宽带营销</v>
          </cell>
          <cell r="X2311" t="str">
            <v>大朗区</v>
          </cell>
          <cell r="Y2311">
            <v>0</v>
          </cell>
          <cell r="Z2311">
            <v>0</v>
          </cell>
          <cell r="AA2311" t="str">
            <v>大朗区</v>
          </cell>
          <cell r="AB2311" t="str">
            <v>25</v>
          </cell>
          <cell r="AC2311">
            <v>10</v>
          </cell>
          <cell r="AD2311">
            <v>1</v>
          </cell>
          <cell r="AE2311" t="str">
            <v>是</v>
          </cell>
          <cell r="AF2311" t="str">
            <v/>
          </cell>
          <cell r="AG2311" t="str">
            <v>价值宽带</v>
          </cell>
          <cell r="AH2311" t="str">
            <v>续后期</v>
          </cell>
          <cell r="AI2311" t="str">
            <v>否</v>
          </cell>
          <cell r="AO2311">
            <v>0</v>
          </cell>
          <cell r="AR2311" t="str">
            <v>华南区</v>
          </cell>
        </row>
        <row r="2312">
          <cell r="F2312">
            <v>13924353830</v>
          </cell>
          <cell r="G2312" t="str">
            <v>13924353830</v>
          </cell>
          <cell r="H2312" t="str">
            <v>叶文俊</v>
          </cell>
          <cell r="I2312" t="str">
            <v>预付费东莞住宅新装或续费1088元包年，带宽10M</v>
          </cell>
          <cell r="J2312">
            <v>1088</v>
          </cell>
          <cell r="K2312">
            <v>1088</v>
          </cell>
          <cell r="L2312" t="str">
            <v>2005-08-03</v>
          </cell>
          <cell r="M2312">
            <v>42197</v>
          </cell>
          <cell r="N2312" t="str">
            <v>2016-07-12</v>
          </cell>
          <cell r="O2312" t="str">
            <v>2015-06-24</v>
          </cell>
          <cell r="P2312" t="str">
            <v>宽带预付费</v>
          </cell>
          <cell r="Q2312" t="str">
            <v>续费</v>
          </cell>
          <cell r="R2312" t="str">
            <v>提前充值</v>
          </cell>
          <cell r="S2312" t="str">
            <v>家庭用户</v>
          </cell>
          <cell r="T2312" t="str">
            <v>FTTH</v>
          </cell>
          <cell r="U2312" t="str">
            <v>赵妮(zhaon)</v>
          </cell>
          <cell r="V2312" t="str">
            <v>ZX常平谢熙</v>
          </cell>
          <cell r="W2312" t="str">
            <v>1、常平大京九机房区，2、，3、，4、，</v>
          </cell>
          <cell r="X2312" t="str">
            <v>常平区</v>
          </cell>
          <cell r="Y2312">
            <v>0</v>
          </cell>
          <cell r="Z2312">
            <v>0</v>
          </cell>
          <cell r="AA2312" t="str">
            <v>常平区</v>
          </cell>
          <cell r="AB2312" t="str">
            <v>24</v>
          </cell>
          <cell r="AC2312">
            <v>10</v>
          </cell>
          <cell r="AD2312">
            <v>12</v>
          </cell>
          <cell r="AE2312" t="str">
            <v>是</v>
          </cell>
          <cell r="AF2312" t="str">
            <v/>
          </cell>
          <cell r="AG2312" t="str">
            <v>价值宽带</v>
          </cell>
          <cell r="AH2312" t="str">
            <v>续后期</v>
          </cell>
          <cell r="AI2312" t="str">
            <v>否</v>
          </cell>
          <cell r="AO2312">
            <v>0</v>
          </cell>
          <cell r="AR2312" t="str">
            <v>城中社区</v>
          </cell>
        </row>
        <row r="2313">
          <cell r="F2313">
            <v>13544777569</v>
          </cell>
          <cell r="G2313" t="str">
            <v>13544777569</v>
          </cell>
          <cell r="H2313" t="str">
            <v>李晨枫</v>
          </cell>
          <cell r="I2313" t="str">
            <v>预付费东莞住宅新装或续费888元包年，带宽12M</v>
          </cell>
          <cell r="J2313">
            <v>888</v>
          </cell>
          <cell r="K2313">
            <v>888</v>
          </cell>
          <cell r="L2313" t="str">
            <v>2013-07-01</v>
          </cell>
          <cell r="M2313">
            <v>42186</v>
          </cell>
          <cell r="N2313" t="str">
            <v>2016-07-01</v>
          </cell>
          <cell r="O2313" t="str">
            <v>2015-06-25</v>
          </cell>
          <cell r="P2313" t="str">
            <v>宽带预付费</v>
          </cell>
          <cell r="Q2313" t="str">
            <v>续费</v>
          </cell>
          <cell r="R2313" t="str">
            <v>提前充值</v>
          </cell>
          <cell r="S2313" t="str">
            <v>家庭用户</v>
          </cell>
          <cell r="T2313" t="str">
            <v>FTTH</v>
          </cell>
          <cell r="U2313" t="str">
            <v>赵妮(zhaon)</v>
          </cell>
          <cell r="V2313" t="str">
            <v>ZX常平罗志文</v>
          </cell>
          <cell r="W2313" t="str">
            <v>1、常平东站机房区，2、，3、，4、，</v>
          </cell>
          <cell r="X2313" t="str">
            <v>常平区</v>
          </cell>
          <cell r="Y2313">
            <v>0</v>
          </cell>
          <cell r="Z2313">
            <v>0</v>
          </cell>
          <cell r="AA2313" t="str">
            <v>常平区</v>
          </cell>
          <cell r="AB2313" t="str">
            <v>25</v>
          </cell>
          <cell r="AC2313">
            <v>12</v>
          </cell>
          <cell r="AD2313">
            <v>12</v>
          </cell>
          <cell r="AE2313" t="str">
            <v>是</v>
          </cell>
          <cell r="AF2313" t="str">
            <v/>
          </cell>
          <cell r="AG2313" t="str">
            <v>价值宽带</v>
          </cell>
          <cell r="AH2313" t="str">
            <v>续后期</v>
          </cell>
          <cell r="AI2313" t="str">
            <v>否</v>
          </cell>
          <cell r="AO2313">
            <v>0</v>
          </cell>
          <cell r="AR2313" t="str">
            <v>兆康区</v>
          </cell>
        </row>
        <row r="2314">
          <cell r="F2314">
            <v>18825892422</v>
          </cell>
          <cell r="G2314" t="str">
            <v>18825892422</v>
          </cell>
          <cell r="H2314" t="str">
            <v>夏博文</v>
          </cell>
          <cell r="I2314" t="str">
            <v>预付费东莞住宅新装或续费888元包年，带宽12M</v>
          </cell>
          <cell r="J2314">
            <v>888</v>
          </cell>
          <cell r="K2314">
            <v>888</v>
          </cell>
          <cell r="L2314" t="str">
            <v>2014-06-24</v>
          </cell>
          <cell r="M2314">
            <v>42179</v>
          </cell>
          <cell r="N2314" t="str">
            <v>2016-06-24</v>
          </cell>
          <cell r="O2314" t="str">
            <v>2015-06-24</v>
          </cell>
          <cell r="P2314" t="str">
            <v>宽带预付费</v>
          </cell>
          <cell r="Q2314" t="str">
            <v>续费</v>
          </cell>
          <cell r="R2314" t="str">
            <v>提前充值</v>
          </cell>
          <cell r="S2314" t="str">
            <v>家庭用户</v>
          </cell>
          <cell r="T2314" t="str">
            <v>FTTH</v>
          </cell>
          <cell r="U2314" t="str">
            <v>赵妮(zhaon)</v>
          </cell>
          <cell r="V2314" t="str">
            <v>DL东莞金伦</v>
          </cell>
          <cell r="W2314" t="str">
            <v>电商价值宽带营销</v>
          </cell>
          <cell r="X2314" t="str">
            <v>常平区</v>
          </cell>
          <cell r="Y2314">
            <v>0</v>
          </cell>
          <cell r="Z2314">
            <v>0</v>
          </cell>
          <cell r="AA2314" t="str">
            <v>常平区</v>
          </cell>
          <cell r="AB2314" t="str">
            <v>24</v>
          </cell>
          <cell r="AC2314">
            <v>12</v>
          </cell>
          <cell r="AD2314">
            <v>12</v>
          </cell>
          <cell r="AE2314" t="str">
            <v>是</v>
          </cell>
          <cell r="AF2314" t="str">
            <v/>
          </cell>
          <cell r="AG2314" t="str">
            <v>价值宽带</v>
          </cell>
          <cell r="AH2314" t="str">
            <v>续本月</v>
          </cell>
          <cell r="AI2314" t="str">
            <v>是</v>
          </cell>
          <cell r="AJ2314">
            <v>18825892422</v>
          </cell>
          <cell r="AO2314">
            <v>0</v>
          </cell>
          <cell r="AR2314" t="str">
            <v>兆康区</v>
          </cell>
        </row>
        <row r="2315">
          <cell r="F2315">
            <v>15114787366</v>
          </cell>
          <cell r="G2315" t="str">
            <v>15114787366</v>
          </cell>
          <cell r="H2315" t="str">
            <v>李斌</v>
          </cell>
          <cell r="I2315" t="str">
            <v>预付费东莞住宅新装或续费888元包年，带宽12M</v>
          </cell>
          <cell r="J2315">
            <v>888</v>
          </cell>
          <cell r="K2315">
            <v>888</v>
          </cell>
          <cell r="L2315" t="str">
            <v>2012-07-30</v>
          </cell>
          <cell r="M2315">
            <v>42215</v>
          </cell>
          <cell r="N2315" t="str">
            <v>2016-07-30</v>
          </cell>
          <cell r="O2315" t="str">
            <v>2015-06-24</v>
          </cell>
          <cell r="P2315" t="str">
            <v>宽带预付费</v>
          </cell>
          <cell r="Q2315" t="str">
            <v>续费</v>
          </cell>
          <cell r="R2315" t="str">
            <v>提前充值</v>
          </cell>
          <cell r="S2315" t="str">
            <v>家庭用户</v>
          </cell>
          <cell r="T2315" t="str">
            <v>FTTH</v>
          </cell>
          <cell r="U2315" t="str">
            <v>赵妮(zhaon)</v>
          </cell>
          <cell r="V2315" t="str">
            <v>ZX常平吴贤锦</v>
          </cell>
          <cell r="W2315" t="str">
            <v>1、常平火车站机房区，2、，3、，4、，</v>
          </cell>
          <cell r="X2315" t="str">
            <v>常平区</v>
          </cell>
          <cell r="Y2315">
            <v>0</v>
          </cell>
          <cell r="Z2315">
            <v>0</v>
          </cell>
          <cell r="AA2315" t="str">
            <v>常平区</v>
          </cell>
          <cell r="AB2315" t="str">
            <v>24</v>
          </cell>
          <cell r="AC2315">
            <v>12</v>
          </cell>
          <cell r="AD2315">
            <v>12</v>
          </cell>
          <cell r="AE2315" t="str">
            <v>是</v>
          </cell>
          <cell r="AF2315" t="str">
            <v/>
          </cell>
          <cell r="AG2315" t="str">
            <v>价值宽带</v>
          </cell>
          <cell r="AH2315" t="str">
            <v>续后期</v>
          </cell>
          <cell r="AI2315" t="str">
            <v>否</v>
          </cell>
          <cell r="AO2315">
            <v>0</v>
          </cell>
          <cell r="AR2315" t="str">
            <v>茶山区</v>
          </cell>
        </row>
        <row r="2316">
          <cell r="F2316">
            <v>13802451358</v>
          </cell>
          <cell r="G2316" t="str">
            <v>13802451358</v>
          </cell>
          <cell r="H2316" t="str">
            <v>柯亮钦</v>
          </cell>
          <cell r="I2316" t="str">
            <v>预付费东莞精品宽带新装或续费免费体验1个月，带宽10M</v>
          </cell>
          <cell r="J2316">
            <v>888</v>
          </cell>
          <cell r="K2316">
            <v>888</v>
          </cell>
          <cell r="L2316" t="str">
            <v>2013-07-26</v>
          </cell>
          <cell r="M2316">
            <v>42213</v>
          </cell>
          <cell r="N2316" t="str">
            <v>2016-08-28</v>
          </cell>
          <cell r="O2316" t="str">
            <v>2015-06-24</v>
          </cell>
          <cell r="P2316" t="str">
            <v>宽带预付费</v>
          </cell>
          <cell r="Q2316" t="str">
            <v>续费</v>
          </cell>
          <cell r="R2316" t="str">
            <v>提前充值</v>
          </cell>
          <cell r="S2316" t="str">
            <v>家庭用户</v>
          </cell>
          <cell r="T2316" t="str">
            <v>FTTH</v>
          </cell>
          <cell r="U2316" t="str">
            <v>蓝海兰(lanhl)</v>
          </cell>
          <cell r="V2316" t="str">
            <v>DL东铁办公</v>
          </cell>
          <cell r="W2316" t="str">
            <v>电商价值宽带营销</v>
          </cell>
          <cell r="X2316" t="str">
            <v>黄江区</v>
          </cell>
          <cell r="Y2316">
            <v>0</v>
          </cell>
          <cell r="Z2316">
            <v>0</v>
          </cell>
          <cell r="AA2316" t="str">
            <v>黄江区</v>
          </cell>
          <cell r="AB2316" t="str">
            <v>24</v>
          </cell>
          <cell r="AC2316">
            <v>10</v>
          </cell>
          <cell r="AD2316">
            <v>1</v>
          </cell>
          <cell r="AE2316" t="str">
            <v>是</v>
          </cell>
          <cell r="AF2316" t="str">
            <v/>
          </cell>
          <cell r="AG2316" t="str">
            <v>价值宽带</v>
          </cell>
          <cell r="AH2316" t="str">
            <v>续后期</v>
          </cell>
          <cell r="AI2316" t="str">
            <v>否</v>
          </cell>
          <cell r="AO2316">
            <v>0</v>
          </cell>
          <cell r="AR2316" t="str">
            <v>增步区</v>
          </cell>
        </row>
        <row r="2317">
          <cell r="F2317">
            <v>13423809788</v>
          </cell>
          <cell r="G2317" t="str">
            <v>13423809788</v>
          </cell>
          <cell r="H2317" t="str">
            <v>郭景龙</v>
          </cell>
          <cell r="I2317" t="str">
            <v>预付费东莞精品宽带新装或续费免费体验1个月，带宽10M</v>
          </cell>
          <cell r="J2317">
            <v>888</v>
          </cell>
          <cell r="K2317">
            <v>888</v>
          </cell>
          <cell r="L2317" t="str">
            <v>2010-07-31</v>
          </cell>
          <cell r="M2317">
            <v>42187</v>
          </cell>
          <cell r="N2317" t="str">
            <v>2016-08-02</v>
          </cell>
          <cell r="O2317" t="str">
            <v>2015-06-25</v>
          </cell>
          <cell r="P2317" t="str">
            <v>宽带预付费</v>
          </cell>
          <cell r="Q2317" t="str">
            <v>续费</v>
          </cell>
          <cell r="R2317" t="str">
            <v>提前充值</v>
          </cell>
          <cell r="S2317" t="str">
            <v>家庭用户</v>
          </cell>
          <cell r="T2317" t="str">
            <v>FTTH</v>
          </cell>
          <cell r="U2317" t="str">
            <v>蓝海兰(lanhl)</v>
          </cell>
          <cell r="V2317" t="str">
            <v>ZX黄江卢丹龙</v>
          </cell>
          <cell r="W2317" t="str">
            <v>电商价值宽带营销</v>
          </cell>
          <cell r="X2317" t="str">
            <v>黄江区</v>
          </cell>
          <cell r="Y2317">
            <v>0</v>
          </cell>
          <cell r="Z2317">
            <v>0</v>
          </cell>
          <cell r="AA2317" t="str">
            <v>黄江区</v>
          </cell>
          <cell r="AB2317" t="str">
            <v>25</v>
          </cell>
          <cell r="AC2317">
            <v>10</v>
          </cell>
          <cell r="AD2317">
            <v>1</v>
          </cell>
          <cell r="AE2317" t="str">
            <v>是</v>
          </cell>
          <cell r="AF2317" t="str">
            <v/>
          </cell>
          <cell r="AG2317" t="str">
            <v>价值宽带</v>
          </cell>
          <cell r="AH2317" t="str">
            <v>续后期</v>
          </cell>
          <cell r="AI2317" t="str">
            <v>否</v>
          </cell>
          <cell r="AO2317">
            <v>0</v>
          </cell>
          <cell r="AR2317" t="str">
            <v>茶山区</v>
          </cell>
        </row>
        <row r="2318">
          <cell r="F2318">
            <v>15999829255</v>
          </cell>
          <cell r="G2318" t="str">
            <v>15999829255</v>
          </cell>
          <cell r="H2318" t="str">
            <v>殷泽荣</v>
          </cell>
          <cell r="I2318" t="str">
            <v>预付费东莞住宅新装或续费888元包年，带宽12M</v>
          </cell>
          <cell r="J2318">
            <v>888</v>
          </cell>
          <cell r="K2318">
            <v>888</v>
          </cell>
          <cell r="L2318" t="str">
            <v>2009-07-06</v>
          </cell>
          <cell r="M2318">
            <v>42177</v>
          </cell>
          <cell r="N2318" t="str">
            <v>2016-06-24</v>
          </cell>
          <cell r="O2318" t="str">
            <v>2015-06-24</v>
          </cell>
          <cell r="P2318" t="str">
            <v>宽带预付费</v>
          </cell>
          <cell r="Q2318" t="str">
            <v>续费</v>
          </cell>
          <cell r="R2318" t="str">
            <v>当月充值</v>
          </cell>
          <cell r="S2318" t="str">
            <v>家庭用户</v>
          </cell>
          <cell r="T2318" t="str">
            <v>FTTH</v>
          </cell>
          <cell r="U2318" t="str">
            <v>赵妮(zhaon)</v>
          </cell>
          <cell r="V2318" t="str">
            <v>ZX常平何晓宁</v>
          </cell>
          <cell r="W2318" t="str">
            <v/>
          </cell>
          <cell r="X2318" t="str">
            <v>常平区</v>
          </cell>
          <cell r="Y2318">
            <v>0</v>
          </cell>
          <cell r="Z2318">
            <v>0</v>
          </cell>
          <cell r="AA2318" t="str">
            <v>常平区</v>
          </cell>
          <cell r="AB2318" t="str">
            <v>24</v>
          </cell>
          <cell r="AC2318">
            <v>12</v>
          </cell>
          <cell r="AD2318">
            <v>12</v>
          </cell>
          <cell r="AE2318" t="str">
            <v>是</v>
          </cell>
          <cell r="AF2318" t="str">
            <v/>
          </cell>
          <cell r="AG2318" t="str">
            <v>价值宽带</v>
          </cell>
          <cell r="AH2318" t="str">
            <v>续本月</v>
          </cell>
          <cell r="AI2318" t="str">
            <v>是</v>
          </cell>
          <cell r="AJ2318">
            <v>15999829255</v>
          </cell>
          <cell r="AO2318">
            <v>0</v>
          </cell>
          <cell r="AR2318" t="str">
            <v>茶山区</v>
          </cell>
        </row>
        <row r="2319">
          <cell r="F2319">
            <v>13825387256</v>
          </cell>
          <cell r="G2319" t="str">
            <v>13825387256</v>
          </cell>
          <cell r="H2319" t="str">
            <v>谈广红</v>
          </cell>
          <cell r="I2319" t="str">
            <v>预付费东莞住宅新装或续费888元包年，带宽12M</v>
          </cell>
          <cell r="J2319">
            <v>888</v>
          </cell>
          <cell r="K2319">
            <v>888</v>
          </cell>
          <cell r="L2319" t="str">
            <v>2011-03-03</v>
          </cell>
          <cell r="M2319">
            <v>42196</v>
          </cell>
          <cell r="N2319" t="str">
            <v>2016-07-11</v>
          </cell>
          <cell r="O2319" t="str">
            <v>2015-06-25</v>
          </cell>
          <cell r="P2319" t="str">
            <v>宽带预付费</v>
          </cell>
          <cell r="Q2319" t="str">
            <v>续费</v>
          </cell>
          <cell r="R2319" t="str">
            <v>提前充值</v>
          </cell>
          <cell r="S2319" t="str">
            <v>家庭用户</v>
          </cell>
          <cell r="T2319" t="str">
            <v>FTTH</v>
          </cell>
          <cell r="U2319" t="str">
            <v>赵妮(zhaon)</v>
          </cell>
          <cell r="V2319" t="str">
            <v>ZX常平吴贤锦</v>
          </cell>
          <cell r="W2319" t="str">
            <v>1、常平白石岗机房区，2、，3、，4、，</v>
          </cell>
          <cell r="X2319" t="str">
            <v>常平区</v>
          </cell>
          <cell r="Y2319">
            <v>0</v>
          </cell>
          <cell r="Z2319">
            <v>0</v>
          </cell>
          <cell r="AA2319" t="str">
            <v>常平区</v>
          </cell>
          <cell r="AB2319" t="str">
            <v>25</v>
          </cell>
          <cell r="AC2319">
            <v>12</v>
          </cell>
          <cell r="AD2319">
            <v>12</v>
          </cell>
          <cell r="AE2319" t="str">
            <v>是</v>
          </cell>
          <cell r="AF2319" t="str">
            <v/>
          </cell>
          <cell r="AG2319" t="str">
            <v>价值宽带</v>
          </cell>
          <cell r="AH2319" t="str">
            <v>续后期</v>
          </cell>
          <cell r="AI2319" t="str">
            <v>否</v>
          </cell>
          <cell r="AO2319">
            <v>0</v>
          </cell>
          <cell r="AR2319" t="str">
            <v>茶山区</v>
          </cell>
        </row>
        <row r="2320">
          <cell r="F2320">
            <v>18998001938</v>
          </cell>
          <cell r="G2320" t="str">
            <v>18998001938</v>
          </cell>
          <cell r="H2320" t="str">
            <v>吴勇达</v>
          </cell>
          <cell r="I2320" t="str">
            <v>预付费东莞住宅新装或续费888元包年，带宽12M</v>
          </cell>
          <cell r="J2320">
            <v>888</v>
          </cell>
          <cell r="K2320">
            <v>888</v>
          </cell>
          <cell r="L2320" t="str">
            <v>2009-09-30</v>
          </cell>
          <cell r="M2320">
            <v>42185</v>
          </cell>
          <cell r="N2320" t="str">
            <v>2016-06-30</v>
          </cell>
          <cell r="O2320" t="str">
            <v>2015-06-24</v>
          </cell>
          <cell r="P2320" t="str">
            <v>宽带预付费</v>
          </cell>
          <cell r="Q2320" t="str">
            <v>续费</v>
          </cell>
          <cell r="R2320" t="str">
            <v>当月充值</v>
          </cell>
          <cell r="S2320" t="str">
            <v>家庭用户</v>
          </cell>
          <cell r="T2320" t="str">
            <v>FTTH</v>
          </cell>
          <cell r="U2320" t="str">
            <v>蓝海兰(lanhl)</v>
          </cell>
          <cell r="V2320" t="str">
            <v>ZX黄江农军成</v>
          </cell>
          <cell r="W2320" t="str">
            <v>电商价值宽带营销</v>
          </cell>
          <cell r="X2320" t="str">
            <v>黄江区</v>
          </cell>
          <cell r="Y2320">
            <v>0</v>
          </cell>
          <cell r="Z2320">
            <v>0</v>
          </cell>
          <cell r="AA2320" t="str">
            <v>黄江区</v>
          </cell>
          <cell r="AB2320" t="str">
            <v>24</v>
          </cell>
          <cell r="AC2320">
            <v>12</v>
          </cell>
          <cell r="AD2320">
            <v>12</v>
          </cell>
          <cell r="AE2320" t="str">
            <v>是</v>
          </cell>
          <cell r="AF2320" t="str">
            <v/>
          </cell>
          <cell r="AG2320" t="str">
            <v>价值宽带</v>
          </cell>
          <cell r="AH2320" t="str">
            <v>续本月</v>
          </cell>
          <cell r="AI2320" t="str">
            <v>是</v>
          </cell>
          <cell r="AJ2320">
            <v>18998001938</v>
          </cell>
          <cell r="AO2320">
            <v>0</v>
          </cell>
          <cell r="AR2320" t="str">
            <v>茶山区</v>
          </cell>
        </row>
        <row r="2321">
          <cell r="F2321">
            <v>13708168070</v>
          </cell>
          <cell r="G2321" t="str">
            <v>13708168070</v>
          </cell>
          <cell r="H2321" t="str">
            <v>徐军刚</v>
          </cell>
          <cell r="I2321" t="str">
            <v>预付费东莞住宅新装或续费888元包年，带宽12M</v>
          </cell>
          <cell r="J2321">
            <v>888</v>
          </cell>
          <cell r="K2321">
            <v>888</v>
          </cell>
          <cell r="L2321" t="str">
            <v>2013-07-19</v>
          </cell>
          <cell r="M2321">
            <v>42204</v>
          </cell>
          <cell r="N2321" t="str">
            <v>2016-07-19</v>
          </cell>
          <cell r="O2321" t="str">
            <v>2015-06-25</v>
          </cell>
          <cell r="P2321" t="str">
            <v>宽带预付费</v>
          </cell>
          <cell r="Q2321" t="str">
            <v>续费</v>
          </cell>
          <cell r="R2321" t="str">
            <v>提前充值</v>
          </cell>
          <cell r="S2321" t="str">
            <v>家庭用户</v>
          </cell>
          <cell r="T2321" t="str">
            <v>FTTH</v>
          </cell>
          <cell r="U2321" t="str">
            <v>东莞电商天猫充值(scb_tm)</v>
          </cell>
          <cell r="V2321" t="str">
            <v>DSBR受理</v>
          </cell>
          <cell r="W2321" t="str">
            <v>电商价值宽带营销</v>
          </cell>
          <cell r="X2321" t="str">
            <v>大朗区</v>
          </cell>
          <cell r="Y2321">
            <v>0</v>
          </cell>
          <cell r="Z2321">
            <v>0</v>
          </cell>
          <cell r="AA2321" t="str">
            <v>大朗区</v>
          </cell>
          <cell r="AB2321" t="str">
            <v>25</v>
          </cell>
          <cell r="AC2321">
            <v>12</v>
          </cell>
          <cell r="AD2321">
            <v>12</v>
          </cell>
          <cell r="AE2321" t="str">
            <v>是</v>
          </cell>
          <cell r="AF2321" t="str">
            <v/>
          </cell>
          <cell r="AG2321" t="str">
            <v>价值宽带</v>
          </cell>
          <cell r="AH2321" t="str">
            <v>续后期</v>
          </cell>
          <cell r="AI2321" t="str">
            <v>否</v>
          </cell>
          <cell r="AO2321">
            <v>0</v>
          </cell>
          <cell r="AR2321" t="str">
            <v>增步区</v>
          </cell>
        </row>
        <row r="2322">
          <cell r="F2322">
            <v>13412798183</v>
          </cell>
          <cell r="G2322" t="str">
            <v>13412798183</v>
          </cell>
          <cell r="H2322" t="str">
            <v>黄德智</v>
          </cell>
          <cell r="I2322" t="str">
            <v>预付费东莞住宅新装或续费768元包年，带宽4M</v>
          </cell>
          <cell r="J2322">
            <v>768</v>
          </cell>
          <cell r="K2322">
            <v>768</v>
          </cell>
          <cell r="L2322" t="str">
            <v>2013-07-23</v>
          </cell>
          <cell r="M2322">
            <v>42208</v>
          </cell>
          <cell r="N2322" t="str">
            <v>2016-07-23</v>
          </cell>
          <cell r="O2322" t="str">
            <v>2015-06-24</v>
          </cell>
          <cell r="P2322" t="str">
            <v>宽带预付费</v>
          </cell>
          <cell r="Q2322" t="str">
            <v>续费</v>
          </cell>
          <cell r="R2322" t="str">
            <v>提前充值</v>
          </cell>
          <cell r="S2322" t="str">
            <v>家庭用户</v>
          </cell>
          <cell r="T2322" t="str">
            <v>FTTH</v>
          </cell>
          <cell r="U2322" t="str">
            <v>何丽(heli)</v>
          </cell>
          <cell r="V2322" t="str">
            <v>ZX大朗邓轩物</v>
          </cell>
          <cell r="W2322" t="str">
            <v>电商价值宽带营销</v>
          </cell>
          <cell r="X2322" t="str">
            <v>大朗区</v>
          </cell>
          <cell r="Y2322">
            <v>0</v>
          </cell>
          <cell r="Z2322">
            <v>0</v>
          </cell>
          <cell r="AA2322" t="str">
            <v>大朗区</v>
          </cell>
          <cell r="AB2322" t="str">
            <v>24</v>
          </cell>
          <cell r="AC2322">
            <v>4</v>
          </cell>
          <cell r="AD2322">
            <v>12</v>
          </cell>
          <cell r="AE2322" t="str">
            <v>是</v>
          </cell>
          <cell r="AF2322" t="str">
            <v/>
          </cell>
          <cell r="AG2322" t="str">
            <v>否</v>
          </cell>
          <cell r="AH2322" t="str">
            <v>续后期</v>
          </cell>
          <cell r="AI2322" t="str">
            <v>否</v>
          </cell>
          <cell r="AO2322">
            <v>0</v>
          </cell>
          <cell r="AR2322" t="str">
            <v>增步区</v>
          </cell>
        </row>
        <row r="2323">
          <cell r="F2323">
            <v>13538385938</v>
          </cell>
          <cell r="G2323" t="str">
            <v>13538385938</v>
          </cell>
          <cell r="H2323" t="str">
            <v>代海军</v>
          </cell>
          <cell r="I2323" t="str">
            <v>预付费东莞住宅新装或续费1408元包2年，带宽12M</v>
          </cell>
          <cell r="J2323">
            <v>1408</v>
          </cell>
          <cell r="K2323">
            <v>1408</v>
          </cell>
          <cell r="L2323" t="str">
            <v>2014-06-30</v>
          </cell>
          <cell r="M2323">
            <v>42185</v>
          </cell>
          <cell r="N2323" t="str">
            <v>2017-06-30</v>
          </cell>
          <cell r="O2323" t="str">
            <v>2015-06-24</v>
          </cell>
          <cell r="P2323" t="str">
            <v>宽带预付费</v>
          </cell>
          <cell r="Q2323" t="str">
            <v>续费</v>
          </cell>
          <cell r="R2323" t="str">
            <v>提前充值</v>
          </cell>
          <cell r="S2323" t="str">
            <v>家庭用户</v>
          </cell>
          <cell r="T2323" t="str">
            <v>FTTH</v>
          </cell>
          <cell r="U2323" t="str">
            <v>尼佳(nj_dl)</v>
          </cell>
          <cell r="V2323" t="str">
            <v>ZX大朗邓轩物</v>
          </cell>
          <cell r="W2323" t="str">
            <v>旺富区（非）</v>
          </cell>
          <cell r="X2323" t="str">
            <v>大朗区</v>
          </cell>
          <cell r="Y2323">
            <v>0</v>
          </cell>
          <cell r="Z2323">
            <v>0</v>
          </cell>
          <cell r="AA2323" t="str">
            <v>大朗区</v>
          </cell>
          <cell r="AB2323" t="str">
            <v>24</v>
          </cell>
          <cell r="AC2323">
            <v>12</v>
          </cell>
          <cell r="AD2323">
            <v>24</v>
          </cell>
          <cell r="AE2323" t="str">
            <v>是</v>
          </cell>
          <cell r="AF2323" t="str">
            <v/>
          </cell>
          <cell r="AG2323" t="str">
            <v>价值宽带</v>
          </cell>
          <cell r="AH2323" t="str">
            <v>续本月</v>
          </cell>
          <cell r="AI2323" t="str">
            <v>是</v>
          </cell>
          <cell r="AJ2323">
            <v>13538385938</v>
          </cell>
          <cell r="AO2323">
            <v>0</v>
          </cell>
          <cell r="AR2323" t="str">
            <v>增步区</v>
          </cell>
        </row>
        <row r="2324">
          <cell r="F2324">
            <v>15992868196</v>
          </cell>
          <cell r="G2324" t="str">
            <v>15992868196</v>
          </cell>
          <cell r="H2324" t="str">
            <v>李维涛</v>
          </cell>
          <cell r="I2324" t="str">
            <v>预付费东莞住宅新装或续费888元包年，带宽12M</v>
          </cell>
          <cell r="J2324">
            <v>888</v>
          </cell>
          <cell r="K2324">
            <v>888</v>
          </cell>
          <cell r="L2324" t="str">
            <v>2013-06-05</v>
          </cell>
          <cell r="M2324">
            <v>42161</v>
          </cell>
          <cell r="N2324" t="str">
            <v>2016-06-25</v>
          </cell>
          <cell r="O2324" t="str">
            <v>2015-06-25</v>
          </cell>
          <cell r="P2324" t="str">
            <v>宽带预付费</v>
          </cell>
          <cell r="Q2324" t="str">
            <v>续费</v>
          </cell>
          <cell r="R2324" t="str">
            <v>当月充值</v>
          </cell>
          <cell r="S2324" t="str">
            <v>家庭用户</v>
          </cell>
          <cell r="T2324" t="str">
            <v>FTTH</v>
          </cell>
          <cell r="U2324" t="str">
            <v>蓝海兰(lanhl)</v>
          </cell>
          <cell r="V2324" t="str">
            <v>DSBR黄江许世家</v>
          </cell>
          <cell r="W2324" t="str">
            <v>R02田心区</v>
          </cell>
          <cell r="X2324" t="str">
            <v>黄江区</v>
          </cell>
          <cell r="Y2324">
            <v>0</v>
          </cell>
          <cell r="Z2324">
            <v>0</v>
          </cell>
          <cell r="AA2324" t="str">
            <v>黄江区</v>
          </cell>
          <cell r="AB2324" t="str">
            <v>25</v>
          </cell>
          <cell r="AC2324">
            <v>12</v>
          </cell>
          <cell r="AD2324">
            <v>12</v>
          </cell>
          <cell r="AE2324" t="str">
            <v>是</v>
          </cell>
          <cell r="AF2324" t="str">
            <v/>
          </cell>
          <cell r="AG2324" t="str">
            <v>价值宽带</v>
          </cell>
          <cell r="AH2324" t="str">
            <v>续本月</v>
          </cell>
          <cell r="AI2324" t="str">
            <v>是</v>
          </cell>
          <cell r="AJ2324">
            <v>15992868196</v>
          </cell>
          <cell r="AO2324">
            <v>0</v>
          </cell>
          <cell r="AR2324" t="str">
            <v>茶山区</v>
          </cell>
        </row>
        <row r="2325">
          <cell r="F2325">
            <v>13480878678</v>
          </cell>
          <cell r="G2325" t="str">
            <v>13480878678</v>
          </cell>
          <cell r="H2325" t="str">
            <v>谭朝辉</v>
          </cell>
          <cell r="I2325" t="str">
            <v>东莞互联网专线续费包14个月1000元，4M（不提供MODEM）</v>
          </cell>
          <cell r="J2325">
            <v>1000</v>
          </cell>
          <cell r="K2325">
            <v>1000</v>
          </cell>
          <cell r="L2325" t="str">
            <v>2014-08-04</v>
          </cell>
          <cell r="M2325">
            <v>42220</v>
          </cell>
          <cell r="N2325" t="str">
            <v>2016-10-04</v>
          </cell>
          <cell r="O2325" t="str">
            <v>2015-06-25</v>
          </cell>
          <cell r="P2325" t="str">
            <v>专线预付费</v>
          </cell>
          <cell r="Q2325" t="str">
            <v>续费</v>
          </cell>
          <cell r="R2325" t="str">
            <v>提前充值</v>
          </cell>
          <cell r="S2325" t="str">
            <v/>
          </cell>
          <cell r="T2325" t="str">
            <v>FTTH</v>
          </cell>
          <cell r="U2325" t="str">
            <v>蓝海兰(lanhl)</v>
          </cell>
          <cell r="V2325" t="str">
            <v>ZX黄江丘政</v>
          </cell>
          <cell r="W2325" t="str">
            <v>田裕区</v>
          </cell>
          <cell r="X2325" t="str">
            <v>黄江区</v>
          </cell>
          <cell r="Y2325">
            <v>0</v>
          </cell>
          <cell r="Z2325">
            <v>0</v>
          </cell>
          <cell r="AA2325" t="str">
            <v>黄江区</v>
          </cell>
          <cell r="AB2325" t="str">
            <v>25</v>
          </cell>
          <cell r="AC2325">
            <v>4</v>
          </cell>
          <cell r="AD2325">
            <v>14</v>
          </cell>
          <cell r="AE2325" t="str">
            <v>是</v>
          </cell>
          <cell r="AF2325" t="str">
            <v/>
          </cell>
          <cell r="AG2325" t="str">
            <v>否</v>
          </cell>
          <cell r="AH2325" t="str">
            <v>续后期</v>
          </cell>
          <cell r="AI2325" t="str">
            <v>否</v>
          </cell>
          <cell r="AO2325">
            <v>0</v>
          </cell>
          <cell r="AR2325" t="str">
            <v>增步区</v>
          </cell>
        </row>
        <row r="2326">
          <cell r="F2326">
            <v>13926812459</v>
          </cell>
          <cell r="G2326" t="str">
            <v>13926812459</v>
          </cell>
          <cell r="H2326" t="str">
            <v>杨胜国</v>
          </cell>
          <cell r="I2326" t="str">
            <v>预付费东莞住宅新装或续费888元包年，带宽12M</v>
          </cell>
          <cell r="J2326">
            <v>888</v>
          </cell>
          <cell r="K2326">
            <v>888</v>
          </cell>
          <cell r="L2326" t="str">
            <v>2013-06-22</v>
          </cell>
          <cell r="M2326">
            <v>42177</v>
          </cell>
          <cell r="N2326" t="str">
            <v>2016-06-25</v>
          </cell>
          <cell r="O2326" t="str">
            <v>2015-06-25</v>
          </cell>
          <cell r="P2326" t="str">
            <v>宽带预付费</v>
          </cell>
          <cell r="Q2326" t="str">
            <v>续费</v>
          </cell>
          <cell r="R2326" t="str">
            <v>往月充值</v>
          </cell>
          <cell r="S2326" t="str">
            <v>家庭用户</v>
          </cell>
          <cell r="T2326" t="str">
            <v>FTTH</v>
          </cell>
          <cell r="U2326" t="str">
            <v>东莞电商天猫充值(scb_tm)</v>
          </cell>
          <cell r="V2326" t="str">
            <v>DSBR受理</v>
          </cell>
          <cell r="W2326" t="str">
            <v>电商价值宽带营销</v>
          </cell>
          <cell r="X2326" t="str">
            <v>黄江区</v>
          </cell>
          <cell r="Y2326">
            <v>0</v>
          </cell>
          <cell r="Z2326">
            <v>0</v>
          </cell>
          <cell r="AA2326" t="str">
            <v>黄江区</v>
          </cell>
          <cell r="AB2326" t="str">
            <v>25</v>
          </cell>
          <cell r="AC2326">
            <v>12</v>
          </cell>
          <cell r="AD2326">
            <v>12</v>
          </cell>
          <cell r="AE2326" t="str">
            <v>是</v>
          </cell>
          <cell r="AF2326" t="str">
            <v/>
          </cell>
          <cell r="AG2326" t="str">
            <v>价值宽带</v>
          </cell>
          <cell r="AH2326" t="str">
            <v>续本月</v>
          </cell>
          <cell r="AI2326" t="str">
            <v>是</v>
          </cell>
          <cell r="AJ2326">
            <v>13926812459</v>
          </cell>
          <cell r="AO2326">
            <v>0</v>
          </cell>
          <cell r="AR2326" t="str">
            <v>增步区</v>
          </cell>
        </row>
        <row r="2327">
          <cell r="F2327">
            <v>13580787406</v>
          </cell>
          <cell r="G2327" t="str">
            <v>13580787406</v>
          </cell>
          <cell r="H2327" t="str">
            <v>杜志太</v>
          </cell>
          <cell r="I2327" t="str">
            <v>预付费东莞住宅新装或续费888元包年，带宽12M</v>
          </cell>
          <cell r="J2327">
            <v>888</v>
          </cell>
          <cell r="K2327">
            <v>888</v>
          </cell>
          <cell r="L2327" t="str">
            <v>2012-07-02</v>
          </cell>
          <cell r="M2327">
            <v>42187</v>
          </cell>
          <cell r="N2327" t="str">
            <v>2016-07-02</v>
          </cell>
          <cell r="O2327" t="str">
            <v>2015-06-25</v>
          </cell>
          <cell r="P2327" t="str">
            <v>宽带预付费</v>
          </cell>
          <cell r="Q2327" t="str">
            <v>续费</v>
          </cell>
          <cell r="R2327" t="str">
            <v>提前充值</v>
          </cell>
          <cell r="S2327" t="str">
            <v>家庭用户</v>
          </cell>
          <cell r="T2327" t="str">
            <v>FTTH</v>
          </cell>
          <cell r="U2327" t="str">
            <v>赵妮(zhaon)</v>
          </cell>
          <cell r="V2327" t="str">
            <v>ZX常平罗志文</v>
          </cell>
          <cell r="W2327" t="str">
            <v/>
          </cell>
          <cell r="X2327" t="str">
            <v>常平区</v>
          </cell>
          <cell r="Y2327">
            <v>0</v>
          </cell>
          <cell r="Z2327">
            <v>0</v>
          </cell>
          <cell r="AA2327" t="str">
            <v>常平区</v>
          </cell>
          <cell r="AB2327" t="str">
            <v>25</v>
          </cell>
          <cell r="AC2327">
            <v>12</v>
          </cell>
          <cell r="AD2327">
            <v>12</v>
          </cell>
          <cell r="AE2327" t="str">
            <v>是</v>
          </cell>
          <cell r="AF2327" t="str">
            <v/>
          </cell>
          <cell r="AG2327" t="str">
            <v>价值宽带</v>
          </cell>
          <cell r="AH2327" t="str">
            <v>续后期</v>
          </cell>
          <cell r="AI2327" t="str">
            <v>否</v>
          </cell>
          <cell r="AO2327">
            <v>0</v>
          </cell>
          <cell r="AR2327" t="str">
            <v>增步区</v>
          </cell>
        </row>
        <row r="2328">
          <cell r="F2328">
            <v>18302619992</v>
          </cell>
          <cell r="G2328" t="str">
            <v>18302619992</v>
          </cell>
          <cell r="H2328" t="str">
            <v>杨凯</v>
          </cell>
          <cell r="I2328" t="str">
            <v>预付费东莞住宅新装或续费3600包年，带宽70M</v>
          </cell>
          <cell r="J2328">
            <v>3600</v>
          </cell>
          <cell r="K2328">
            <v>3600</v>
          </cell>
          <cell r="L2328" t="str">
            <v>2014-06-25</v>
          </cell>
          <cell r="M2328">
            <v>42180</v>
          </cell>
          <cell r="N2328" t="str">
            <v>2016-06-25</v>
          </cell>
          <cell r="O2328" t="str">
            <v>2015-06-25</v>
          </cell>
          <cell r="P2328" t="str">
            <v>宽带预付费</v>
          </cell>
          <cell r="Q2328" t="str">
            <v>续费</v>
          </cell>
          <cell r="R2328" t="str">
            <v>提前充值</v>
          </cell>
          <cell r="S2328" t="str">
            <v>家庭用户</v>
          </cell>
          <cell r="T2328" t="str">
            <v>FTTH</v>
          </cell>
          <cell r="U2328" t="str">
            <v>李佩钰(lipy)</v>
          </cell>
          <cell r="V2328" t="str">
            <v>ZX石碣杨平金</v>
          </cell>
          <cell r="W2328" t="str">
            <v/>
          </cell>
          <cell r="X2328" t="str">
            <v>石碣区</v>
          </cell>
          <cell r="Y2328">
            <v>0</v>
          </cell>
          <cell r="Z2328">
            <v>0</v>
          </cell>
          <cell r="AA2328" t="str">
            <v>石碣区</v>
          </cell>
          <cell r="AB2328" t="str">
            <v>25</v>
          </cell>
          <cell r="AC2328">
            <v>70</v>
          </cell>
          <cell r="AD2328">
            <v>12</v>
          </cell>
          <cell r="AE2328" t="str">
            <v>是</v>
          </cell>
          <cell r="AF2328" t="str">
            <v/>
          </cell>
          <cell r="AG2328" t="str">
            <v>价值宽带</v>
          </cell>
          <cell r="AH2328" t="str">
            <v>续本月</v>
          </cell>
          <cell r="AI2328" t="str">
            <v>是</v>
          </cell>
          <cell r="AJ2328">
            <v>18302619992</v>
          </cell>
          <cell r="AO2328">
            <v>0</v>
          </cell>
          <cell r="AR2328" t="str">
            <v>城中社区</v>
          </cell>
        </row>
        <row r="2329">
          <cell r="F2329">
            <v>13544853076</v>
          </cell>
          <cell r="G2329" t="str">
            <v>13544853076</v>
          </cell>
          <cell r="H2329" t="str">
            <v>李传炎</v>
          </cell>
          <cell r="I2329" t="str">
            <v>预付费东莞住宅新装或续费888元包年，带宽12M</v>
          </cell>
          <cell r="J2329">
            <v>888</v>
          </cell>
          <cell r="K2329">
            <v>888</v>
          </cell>
          <cell r="L2329" t="str">
            <v>2013-06-26</v>
          </cell>
          <cell r="M2329">
            <v>42181</v>
          </cell>
          <cell r="N2329" t="str">
            <v>2016-06-26</v>
          </cell>
          <cell r="O2329" t="str">
            <v>2015-06-24</v>
          </cell>
          <cell r="P2329" t="str">
            <v>宽带预付费</v>
          </cell>
          <cell r="Q2329" t="str">
            <v>续费</v>
          </cell>
          <cell r="R2329" t="str">
            <v>提前充值</v>
          </cell>
          <cell r="S2329" t="str">
            <v>家庭用户</v>
          </cell>
          <cell r="T2329" t="str">
            <v>FTTH</v>
          </cell>
          <cell r="U2329" t="str">
            <v>叶玲(yel)</v>
          </cell>
          <cell r="V2329" t="str">
            <v>ZX石排陈炳亮</v>
          </cell>
          <cell r="W2329" t="str">
            <v>电商价值宽带营销</v>
          </cell>
          <cell r="X2329" t="str">
            <v>石排区</v>
          </cell>
          <cell r="Y2329">
            <v>0</v>
          </cell>
          <cell r="Z2329">
            <v>0</v>
          </cell>
          <cell r="AA2329" t="str">
            <v>石排区</v>
          </cell>
          <cell r="AB2329" t="str">
            <v>24</v>
          </cell>
          <cell r="AC2329">
            <v>12</v>
          </cell>
          <cell r="AD2329">
            <v>12</v>
          </cell>
          <cell r="AE2329" t="str">
            <v>是</v>
          </cell>
          <cell r="AF2329" t="str">
            <v/>
          </cell>
          <cell r="AG2329" t="str">
            <v>价值宽带</v>
          </cell>
          <cell r="AH2329" t="str">
            <v>续本月</v>
          </cell>
          <cell r="AI2329" t="str">
            <v>是</v>
          </cell>
          <cell r="AJ2329">
            <v>13544853076</v>
          </cell>
          <cell r="AO2329">
            <v>0</v>
          </cell>
          <cell r="AR2329" t="str">
            <v>西湖区</v>
          </cell>
        </row>
        <row r="2330">
          <cell r="F2330">
            <v>15917593672</v>
          </cell>
          <cell r="G2330" t="str">
            <v>15917593672</v>
          </cell>
          <cell r="H2330" t="str">
            <v>张业青</v>
          </cell>
          <cell r="I2330" t="str">
            <v>预付费东莞住宅新装或续费888元包年，带宽12M</v>
          </cell>
          <cell r="J2330">
            <v>888</v>
          </cell>
          <cell r="K2330">
            <v>888</v>
          </cell>
          <cell r="L2330" t="str">
            <v>2012-06-26</v>
          </cell>
          <cell r="M2330">
            <v>42181</v>
          </cell>
          <cell r="N2330" t="str">
            <v>2016-06-26</v>
          </cell>
          <cell r="O2330" t="str">
            <v>2015-06-24</v>
          </cell>
          <cell r="P2330" t="str">
            <v>宽带预付费</v>
          </cell>
          <cell r="Q2330" t="str">
            <v>续费</v>
          </cell>
          <cell r="R2330" t="str">
            <v>提前充值</v>
          </cell>
          <cell r="S2330" t="str">
            <v>家庭用户</v>
          </cell>
          <cell r="T2330" t="str">
            <v>FTTH</v>
          </cell>
          <cell r="U2330" t="str">
            <v>叶玲(yel)</v>
          </cell>
          <cell r="V2330" t="str">
            <v>ZX石排吴基涛</v>
          </cell>
          <cell r="W2330" t="str">
            <v>电商价值宽带营销</v>
          </cell>
          <cell r="X2330" t="str">
            <v>石排区</v>
          </cell>
          <cell r="Y2330">
            <v>0</v>
          </cell>
          <cell r="Z2330">
            <v>0</v>
          </cell>
          <cell r="AA2330" t="str">
            <v>石排区</v>
          </cell>
          <cell r="AB2330" t="str">
            <v>24</v>
          </cell>
          <cell r="AC2330">
            <v>12</v>
          </cell>
          <cell r="AD2330">
            <v>12</v>
          </cell>
          <cell r="AE2330" t="str">
            <v>是</v>
          </cell>
          <cell r="AF2330" t="str">
            <v/>
          </cell>
          <cell r="AG2330" t="str">
            <v>价值宽带</v>
          </cell>
          <cell r="AH2330" t="str">
            <v>续本月</v>
          </cell>
          <cell r="AI2330" t="str">
            <v>是</v>
          </cell>
          <cell r="AJ2330">
            <v>15917593672</v>
          </cell>
          <cell r="AO2330">
            <v>0</v>
          </cell>
          <cell r="AR2330" t="str">
            <v>移动小区</v>
          </cell>
        </row>
        <row r="2331">
          <cell r="F2331">
            <v>13553881088</v>
          </cell>
          <cell r="G2331" t="str">
            <v>13553881088</v>
          </cell>
          <cell r="H2331" t="str">
            <v>梁带波</v>
          </cell>
          <cell r="I2331" t="str">
            <v>预付费东莞住宅新装或续费680元包年，带宽4M</v>
          </cell>
          <cell r="J2331">
            <v>680</v>
          </cell>
          <cell r="K2331">
            <v>680</v>
          </cell>
          <cell r="L2331" t="str">
            <v>2009-09-17</v>
          </cell>
          <cell r="M2331">
            <v>42185</v>
          </cell>
          <cell r="N2331" t="str">
            <v>2016-06-30</v>
          </cell>
          <cell r="O2331" t="str">
            <v>2015-06-25</v>
          </cell>
          <cell r="P2331" t="str">
            <v>宽带预付费</v>
          </cell>
          <cell r="Q2331" t="str">
            <v>续费</v>
          </cell>
          <cell r="R2331" t="str">
            <v>提前充值</v>
          </cell>
          <cell r="S2331" t="str">
            <v>家庭用户</v>
          </cell>
          <cell r="T2331" t="str">
            <v>(传统)XDSL</v>
          </cell>
          <cell r="U2331" t="str">
            <v>许小艳(xuxiaoy)</v>
          </cell>
          <cell r="V2331" t="str">
            <v>ZX寮步彭英智</v>
          </cell>
          <cell r="W2331" t="str">
            <v/>
          </cell>
          <cell r="X2331" t="str">
            <v>寮步区</v>
          </cell>
          <cell r="Y2331">
            <v>0</v>
          </cell>
          <cell r="Z2331">
            <v>0</v>
          </cell>
          <cell r="AA2331" t="str">
            <v>寮步区</v>
          </cell>
          <cell r="AB2331" t="str">
            <v>25</v>
          </cell>
          <cell r="AC2331">
            <v>4</v>
          </cell>
          <cell r="AD2331">
            <v>12</v>
          </cell>
          <cell r="AE2331" t="str">
            <v>否</v>
          </cell>
          <cell r="AF2331" t="str">
            <v/>
          </cell>
          <cell r="AG2331" t="str">
            <v>否</v>
          </cell>
          <cell r="AH2331" t="str">
            <v>续本月</v>
          </cell>
          <cell r="AI2331" t="str">
            <v>否</v>
          </cell>
          <cell r="AO2331">
            <v>0</v>
          </cell>
          <cell r="AR2331" t="str">
            <v>下岭贝区</v>
          </cell>
        </row>
        <row r="2332">
          <cell r="F2332">
            <v>13729978637</v>
          </cell>
          <cell r="G2332" t="str">
            <v>13729978637</v>
          </cell>
          <cell r="H2332" t="str">
            <v>胡斌</v>
          </cell>
          <cell r="I2332" t="str">
            <v>预付费东莞住宅新装或续费888元包年，带宽12M</v>
          </cell>
          <cell r="J2332">
            <v>888</v>
          </cell>
          <cell r="K2332">
            <v>888</v>
          </cell>
          <cell r="L2332" t="str">
            <v>2012-06-29</v>
          </cell>
          <cell r="M2332">
            <v>42184</v>
          </cell>
          <cell r="N2332" t="str">
            <v>2016-06-29</v>
          </cell>
          <cell r="O2332" t="str">
            <v>2015-06-24</v>
          </cell>
          <cell r="P2332" t="str">
            <v>宽带预付费</v>
          </cell>
          <cell r="Q2332" t="str">
            <v>续费</v>
          </cell>
          <cell r="R2332" t="str">
            <v>提前充值</v>
          </cell>
          <cell r="S2332" t="str">
            <v>家庭用户</v>
          </cell>
          <cell r="T2332" t="str">
            <v>FTTH</v>
          </cell>
          <cell r="U2332" t="str">
            <v>许小艳(xuxiaoy)</v>
          </cell>
          <cell r="V2332" t="str">
            <v>DL东铁办公</v>
          </cell>
          <cell r="W2332" t="str">
            <v>电商价值宽带营销</v>
          </cell>
          <cell r="X2332" t="str">
            <v>寮步区</v>
          </cell>
          <cell r="Y2332">
            <v>0</v>
          </cell>
          <cell r="Z2332">
            <v>0</v>
          </cell>
          <cell r="AA2332" t="str">
            <v>寮步区</v>
          </cell>
          <cell r="AB2332" t="str">
            <v>24</v>
          </cell>
          <cell r="AC2332">
            <v>12</v>
          </cell>
          <cell r="AD2332">
            <v>12</v>
          </cell>
          <cell r="AE2332" t="str">
            <v>是</v>
          </cell>
          <cell r="AF2332" t="str">
            <v/>
          </cell>
          <cell r="AG2332" t="str">
            <v>价值宽带</v>
          </cell>
          <cell r="AH2332" t="str">
            <v>续本月</v>
          </cell>
          <cell r="AI2332" t="str">
            <v>是</v>
          </cell>
          <cell r="AJ2332">
            <v>13729978637</v>
          </cell>
          <cell r="AO2332">
            <v>0</v>
          </cell>
          <cell r="AR2332" t="str">
            <v>下汴区</v>
          </cell>
        </row>
        <row r="2333">
          <cell r="F2333">
            <v>13922240089</v>
          </cell>
          <cell r="G2333" t="str">
            <v>13922240089</v>
          </cell>
          <cell r="H2333" t="str">
            <v>珠海经济特区园绿化工程有限公司东莞分公司</v>
          </cell>
          <cell r="I2333" t="str">
            <v>东莞互联网专线新装或续费包年1600元，10M（不提供设备）</v>
          </cell>
          <cell r="J2333">
            <v>1600</v>
          </cell>
          <cell r="K2333">
            <v>1600</v>
          </cell>
          <cell r="L2333" t="str">
            <v>2013-07-18</v>
          </cell>
          <cell r="M2333">
            <v>42203</v>
          </cell>
          <cell r="N2333" t="str">
            <v>2016-07-18</v>
          </cell>
          <cell r="O2333" t="str">
            <v>2015-06-25</v>
          </cell>
          <cell r="P2333" t="str">
            <v>专线预付费</v>
          </cell>
          <cell r="Q2333" t="str">
            <v>续费</v>
          </cell>
          <cell r="R2333" t="str">
            <v>提前充值</v>
          </cell>
          <cell r="S2333" t="str">
            <v/>
          </cell>
          <cell r="T2333" t="str">
            <v>FTTH</v>
          </cell>
          <cell r="U2333" t="str">
            <v>许小艳(xuxiaoy)</v>
          </cell>
          <cell r="V2333" t="str">
            <v>ZX寮步魏祥洋</v>
          </cell>
          <cell r="W2333" t="str">
            <v>1.施工单号...  2.  3.  4.</v>
          </cell>
          <cell r="X2333" t="str">
            <v>寮步区</v>
          </cell>
          <cell r="Y2333">
            <v>0</v>
          </cell>
          <cell r="Z2333">
            <v>0</v>
          </cell>
          <cell r="AA2333" t="str">
            <v>寮步区</v>
          </cell>
          <cell r="AB2333" t="str">
            <v>25</v>
          </cell>
          <cell r="AC2333">
            <v>10</v>
          </cell>
          <cell r="AD2333">
            <v>12</v>
          </cell>
          <cell r="AE2333" t="str">
            <v>是</v>
          </cell>
          <cell r="AF2333" t="str">
            <v/>
          </cell>
          <cell r="AG2333" t="str">
            <v>价值宽带</v>
          </cell>
          <cell r="AH2333" t="str">
            <v>续后期</v>
          </cell>
          <cell r="AI2333" t="str">
            <v>否</v>
          </cell>
          <cell r="AO2333">
            <v>0</v>
          </cell>
          <cell r="AR2333" t="str">
            <v>下桥区</v>
          </cell>
        </row>
        <row r="2334">
          <cell r="F2334">
            <v>13712281775</v>
          </cell>
          <cell r="G2334" t="str">
            <v>13712281775</v>
          </cell>
          <cell r="H2334" t="str">
            <v>卢慈</v>
          </cell>
          <cell r="I2334" t="str">
            <v>预付费东莞住宅新装或续费1398元包年，带宽20M</v>
          </cell>
          <cell r="J2334">
            <v>1398</v>
          </cell>
          <cell r="K2334">
            <v>1398</v>
          </cell>
          <cell r="L2334" t="str">
            <v>2013-06-30</v>
          </cell>
          <cell r="M2334">
            <v>42185</v>
          </cell>
          <cell r="N2334" t="str">
            <v>2016-06-30</v>
          </cell>
          <cell r="O2334" t="str">
            <v>2015-06-25</v>
          </cell>
          <cell r="P2334" t="str">
            <v>宽带预付费</v>
          </cell>
          <cell r="Q2334" t="str">
            <v>续费</v>
          </cell>
          <cell r="R2334" t="str">
            <v>提前充值</v>
          </cell>
          <cell r="S2334" t="str">
            <v>家庭用户</v>
          </cell>
          <cell r="T2334" t="str">
            <v>FTTH</v>
          </cell>
          <cell r="U2334" t="str">
            <v>许小艳(xuxiaoy)</v>
          </cell>
          <cell r="V2334" t="str">
            <v>ZY寮步营业厅</v>
          </cell>
          <cell r="W2334" t="str">
            <v>(非)</v>
          </cell>
          <cell r="X2334" t="str">
            <v>寮步区</v>
          </cell>
          <cell r="Y2334">
            <v>0</v>
          </cell>
          <cell r="Z2334">
            <v>0</v>
          </cell>
          <cell r="AA2334" t="str">
            <v>寮步区</v>
          </cell>
          <cell r="AB2334" t="str">
            <v>25</v>
          </cell>
          <cell r="AC2334">
            <v>20</v>
          </cell>
          <cell r="AD2334">
            <v>12</v>
          </cell>
          <cell r="AE2334" t="str">
            <v>是</v>
          </cell>
          <cell r="AF2334" t="str">
            <v/>
          </cell>
          <cell r="AG2334" t="str">
            <v>价值宽带</v>
          </cell>
          <cell r="AH2334" t="str">
            <v>续本月</v>
          </cell>
          <cell r="AI2334" t="str">
            <v>是</v>
          </cell>
          <cell r="AJ2334">
            <v>13712281775</v>
          </cell>
          <cell r="AO2334">
            <v>0</v>
          </cell>
          <cell r="AR2334" t="str">
            <v>简沙洲区</v>
          </cell>
        </row>
        <row r="2335">
          <cell r="F2335">
            <v>13428525538</v>
          </cell>
          <cell r="G2335" t="str">
            <v>13428525538</v>
          </cell>
          <cell r="H2335" t="str">
            <v>谭挺新</v>
          </cell>
          <cell r="I2335" t="str">
            <v>预付费东莞住宅新装或续费1408元包2年，带宽12M</v>
          </cell>
          <cell r="J2335">
            <v>1408</v>
          </cell>
          <cell r="K2335">
            <v>1408</v>
          </cell>
          <cell r="L2335" t="str">
            <v>2014-06-24</v>
          </cell>
          <cell r="M2335">
            <v>42179</v>
          </cell>
          <cell r="N2335" t="str">
            <v>2017-06-25</v>
          </cell>
          <cell r="O2335" t="str">
            <v>2015-06-25</v>
          </cell>
          <cell r="P2335" t="str">
            <v>宽带预付费</v>
          </cell>
          <cell r="Q2335" t="str">
            <v>续费</v>
          </cell>
          <cell r="R2335" t="str">
            <v>往月充值</v>
          </cell>
          <cell r="S2335" t="str">
            <v>家庭用户</v>
          </cell>
          <cell r="T2335" t="str">
            <v>FTTH</v>
          </cell>
          <cell r="U2335" t="str">
            <v>许小艳(xuxiaoy)</v>
          </cell>
          <cell r="V2335" t="str">
            <v>DL东铁办公</v>
          </cell>
          <cell r="W2335" t="str">
            <v/>
          </cell>
          <cell r="X2335" t="str">
            <v>寮步区</v>
          </cell>
          <cell r="Y2335">
            <v>0</v>
          </cell>
          <cell r="Z2335">
            <v>0</v>
          </cell>
          <cell r="AA2335" t="str">
            <v>寮步区</v>
          </cell>
          <cell r="AB2335" t="str">
            <v>25</v>
          </cell>
          <cell r="AC2335">
            <v>12</v>
          </cell>
          <cell r="AD2335">
            <v>24</v>
          </cell>
          <cell r="AE2335" t="str">
            <v>是</v>
          </cell>
          <cell r="AF2335" t="str">
            <v/>
          </cell>
          <cell r="AG2335" t="str">
            <v>价值宽带</v>
          </cell>
          <cell r="AH2335" t="str">
            <v>续本月</v>
          </cell>
          <cell r="AI2335" t="str">
            <v>是</v>
          </cell>
          <cell r="AJ2335">
            <v>13428525538</v>
          </cell>
          <cell r="AO2335">
            <v>0</v>
          </cell>
          <cell r="AR2335" t="str">
            <v>恒丰区</v>
          </cell>
        </row>
        <row r="2336">
          <cell r="F2336">
            <v>13431374692</v>
          </cell>
          <cell r="G2336" t="str">
            <v>13431374692</v>
          </cell>
          <cell r="H2336" t="str">
            <v>李金华</v>
          </cell>
          <cell r="I2336" t="str">
            <v>预付费东莞住宅新装或续费1408元包2年，带宽12M</v>
          </cell>
          <cell r="J2336">
            <v>1408</v>
          </cell>
          <cell r="K2336">
            <v>1408</v>
          </cell>
          <cell r="L2336" t="str">
            <v>2011-01-03</v>
          </cell>
          <cell r="M2336">
            <v>42183</v>
          </cell>
          <cell r="N2336" t="str">
            <v>2017-06-28</v>
          </cell>
          <cell r="O2336" t="str">
            <v>2015-06-25</v>
          </cell>
          <cell r="P2336" t="str">
            <v>宽带预付费</v>
          </cell>
          <cell r="Q2336" t="str">
            <v>续费</v>
          </cell>
          <cell r="R2336" t="str">
            <v>提前充值</v>
          </cell>
          <cell r="S2336" t="str">
            <v>家庭用户</v>
          </cell>
          <cell r="T2336" t="str">
            <v>FTTH</v>
          </cell>
          <cell r="U2336" t="str">
            <v>许小艳(xuxiaoy)</v>
          </cell>
          <cell r="V2336" t="str">
            <v>DL东莞金伦</v>
          </cell>
          <cell r="W2336" t="str">
            <v>电商价值宽带营销</v>
          </cell>
          <cell r="X2336" t="str">
            <v>寮步区</v>
          </cell>
          <cell r="Y2336">
            <v>0</v>
          </cell>
          <cell r="Z2336">
            <v>0</v>
          </cell>
          <cell r="AA2336" t="str">
            <v>寮步区</v>
          </cell>
          <cell r="AB2336" t="str">
            <v>25</v>
          </cell>
          <cell r="AC2336">
            <v>12</v>
          </cell>
          <cell r="AD2336">
            <v>24</v>
          </cell>
          <cell r="AE2336" t="str">
            <v>是</v>
          </cell>
          <cell r="AF2336" t="str">
            <v/>
          </cell>
          <cell r="AG2336" t="str">
            <v>价值宽带</v>
          </cell>
          <cell r="AH2336" t="str">
            <v>续本月</v>
          </cell>
          <cell r="AI2336" t="str">
            <v>是</v>
          </cell>
          <cell r="AJ2336">
            <v>13431374692</v>
          </cell>
          <cell r="AO2336">
            <v>0</v>
          </cell>
          <cell r="AR2336" t="str">
            <v>恒丰区</v>
          </cell>
        </row>
        <row r="2337">
          <cell r="F2337">
            <v>13662914292</v>
          </cell>
          <cell r="G2337" t="str">
            <v>13662914292</v>
          </cell>
          <cell r="H2337" t="str">
            <v>陆宏鹏</v>
          </cell>
          <cell r="I2337" t="str">
            <v>预付费东莞住宅新装或续费888元包年，带宽12M</v>
          </cell>
          <cell r="J2337">
            <v>888</v>
          </cell>
          <cell r="K2337">
            <v>888</v>
          </cell>
          <cell r="L2337" t="str">
            <v>2012-06-13</v>
          </cell>
          <cell r="M2337">
            <v>42171</v>
          </cell>
          <cell r="N2337" t="str">
            <v>2016-06-25</v>
          </cell>
          <cell r="O2337" t="str">
            <v>2015-06-25</v>
          </cell>
          <cell r="P2337" t="str">
            <v>宽带预付费</v>
          </cell>
          <cell r="Q2337" t="str">
            <v>续费</v>
          </cell>
          <cell r="R2337" t="str">
            <v>往月充值</v>
          </cell>
          <cell r="S2337" t="str">
            <v>家庭用户</v>
          </cell>
          <cell r="T2337" t="str">
            <v>FTTH</v>
          </cell>
          <cell r="U2337" t="str">
            <v>东莞电商天猫充值(scb_tm)</v>
          </cell>
          <cell r="V2337" t="str">
            <v>DSBR受理</v>
          </cell>
          <cell r="W2337" t="str">
            <v>天猫特价秒杀</v>
          </cell>
          <cell r="X2337" t="str">
            <v>横沥区</v>
          </cell>
          <cell r="Y2337">
            <v>0</v>
          </cell>
          <cell r="Z2337">
            <v>0</v>
          </cell>
          <cell r="AA2337" t="str">
            <v>横沥区</v>
          </cell>
          <cell r="AB2337" t="str">
            <v>25</v>
          </cell>
          <cell r="AC2337">
            <v>12</v>
          </cell>
          <cell r="AD2337">
            <v>12</v>
          </cell>
          <cell r="AE2337" t="str">
            <v>是</v>
          </cell>
          <cell r="AF2337" t="str">
            <v/>
          </cell>
          <cell r="AG2337" t="str">
            <v>价值宽带</v>
          </cell>
          <cell r="AH2337" t="str">
            <v>续本月</v>
          </cell>
          <cell r="AI2337" t="str">
            <v>是</v>
          </cell>
          <cell r="AO2337">
            <v>0</v>
          </cell>
          <cell r="AR2337" t="str">
            <v>恒丰区</v>
          </cell>
        </row>
        <row r="2338">
          <cell r="F2338">
            <v>13412646024</v>
          </cell>
          <cell r="G2338" t="str">
            <v>13412646024</v>
          </cell>
          <cell r="H2338" t="str">
            <v>马爱田</v>
          </cell>
          <cell r="I2338" t="str">
            <v>预付费东莞住宅新装或续费400元包半年，带宽4M</v>
          </cell>
          <cell r="J2338">
            <v>400</v>
          </cell>
          <cell r="K2338">
            <v>400</v>
          </cell>
          <cell r="L2338" t="str">
            <v>2012-10-26</v>
          </cell>
          <cell r="M2338">
            <v>42308</v>
          </cell>
          <cell r="N2338" t="str">
            <v>2016-04-30</v>
          </cell>
          <cell r="O2338" t="str">
            <v>2015-06-24</v>
          </cell>
          <cell r="P2338" t="str">
            <v>宽带预付费</v>
          </cell>
          <cell r="Q2338" t="str">
            <v>续费</v>
          </cell>
          <cell r="R2338" t="str">
            <v>提前充值</v>
          </cell>
          <cell r="S2338" t="str">
            <v>家庭用户</v>
          </cell>
          <cell r="T2338" t="str">
            <v>FTTH</v>
          </cell>
          <cell r="U2338" t="str">
            <v>谭少华(tansh)</v>
          </cell>
          <cell r="V2338" t="str">
            <v>ZX横沥张泽文</v>
          </cell>
          <cell r="W2338" t="str">
            <v>电商价值宽带营销</v>
          </cell>
          <cell r="X2338" t="str">
            <v>横沥区</v>
          </cell>
          <cell r="Y2338">
            <v>0</v>
          </cell>
          <cell r="Z2338">
            <v>0</v>
          </cell>
          <cell r="AA2338" t="str">
            <v>横沥区</v>
          </cell>
          <cell r="AB2338" t="str">
            <v>24</v>
          </cell>
          <cell r="AC2338">
            <v>4</v>
          </cell>
          <cell r="AD2338">
            <v>6</v>
          </cell>
          <cell r="AE2338" t="str">
            <v>是</v>
          </cell>
          <cell r="AF2338" t="str">
            <v/>
          </cell>
          <cell r="AG2338" t="str">
            <v>否</v>
          </cell>
          <cell r="AH2338" t="str">
            <v>续后期</v>
          </cell>
          <cell r="AI2338" t="str">
            <v>否</v>
          </cell>
          <cell r="AO2338">
            <v>0</v>
          </cell>
          <cell r="AR2338" t="str">
            <v>恒丰区</v>
          </cell>
        </row>
        <row r="2339">
          <cell r="F2339">
            <v>13669849996</v>
          </cell>
          <cell r="G2339" t="str">
            <v>13669849996</v>
          </cell>
          <cell r="H2339" t="str">
            <v>龙全洋</v>
          </cell>
          <cell r="I2339" t="str">
            <v>预付费东莞住宅新装或续费888元包年，带宽12M</v>
          </cell>
          <cell r="J2339">
            <v>888</v>
          </cell>
          <cell r="K2339">
            <v>888</v>
          </cell>
          <cell r="L2339" t="str">
            <v>2012-06-30</v>
          </cell>
          <cell r="M2339">
            <v>42185</v>
          </cell>
          <cell r="N2339" t="str">
            <v>2016-06-30</v>
          </cell>
          <cell r="O2339" t="str">
            <v>2015-06-25</v>
          </cell>
          <cell r="P2339" t="str">
            <v>宽带预付费</v>
          </cell>
          <cell r="Q2339" t="str">
            <v>续费</v>
          </cell>
          <cell r="R2339" t="str">
            <v>提前充值</v>
          </cell>
          <cell r="S2339" t="str">
            <v>家庭用户</v>
          </cell>
          <cell r="T2339" t="str">
            <v>FTTH</v>
          </cell>
          <cell r="U2339" t="str">
            <v>谭少华(tansh)</v>
          </cell>
          <cell r="V2339" t="str">
            <v>ZX横沥程海健</v>
          </cell>
          <cell r="W2339" t="str">
            <v/>
          </cell>
          <cell r="X2339" t="str">
            <v>横沥区</v>
          </cell>
          <cell r="Y2339">
            <v>0</v>
          </cell>
          <cell r="Z2339">
            <v>0</v>
          </cell>
          <cell r="AA2339" t="str">
            <v>横沥区</v>
          </cell>
          <cell r="AB2339" t="str">
            <v>25</v>
          </cell>
          <cell r="AC2339">
            <v>12</v>
          </cell>
          <cell r="AD2339">
            <v>12</v>
          </cell>
          <cell r="AE2339" t="str">
            <v>是</v>
          </cell>
          <cell r="AF2339" t="str">
            <v/>
          </cell>
          <cell r="AG2339" t="str">
            <v>价值宽带</v>
          </cell>
          <cell r="AH2339" t="str">
            <v>续本月</v>
          </cell>
          <cell r="AI2339" t="str">
            <v>是</v>
          </cell>
          <cell r="AO2339">
            <v>0</v>
          </cell>
          <cell r="AR2339" t="str">
            <v>恒丰区</v>
          </cell>
        </row>
        <row r="2340">
          <cell r="F2340">
            <v>15112896368</v>
          </cell>
          <cell r="G2340" t="str">
            <v>15112896368</v>
          </cell>
          <cell r="H2340" t="str">
            <v>蒋福川</v>
          </cell>
          <cell r="I2340" t="str">
            <v>预付费东莞住宅新装或续费888元包年，带宽12M</v>
          </cell>
          <cell r="J2340">
            <v>888</v>
          </cell>
          <cell r="K2340">
            <v>888</v>
          </cell>
          <cell r="L2340" t="str">
            <v>2009-09-30</v>
          </cell>
          <cell r="M2340">
            <v>42174</v>
          </cell>
          <cell r="N2340" t="str">
            <v>2016-06-25</v>
          </cell>
          <cell r="O2340" t="str">
            <v>2015-06-25</v>
          </cell>
          <cell r="P2340" t="str">
            <v>宽带预付费</v>
          </cell>
          <cell r="Q2340" t="str">
            <v>续费</v>
          </cell>
          <cell r="R2340" t="str">
            <v>往月充值</v>
          </cell>
          <cell r="S2340" t="str">
            <v>家庭用户</v>
          </cell>
          <cell r="T2340" t="str">
            <v>FTTH</v>
          </cell>
          <cell r="U2340" t="str">
            <v>谭少华(tansh)</v>
          </cell>
          <cell r="V2340" t="str">
            <v>ZX横沥程海健</v>
          </cell>
          <cell r="W2340" t="str">
            <v>9016035</v>
          </cell>
          <cell r="X2340" t="str">
            <v>横沥区</v>
          </cell>
          <cell r="Y2340">
            <v>0</v>
          </cell>
          <cell r="Z2340">
            <v>0</v>
          </cell>
          <cell r="AA2340" t="str">
            <v>横沥区</v>
          </cell>
          <cell r="AB2340" t="str">
            <v>25</v>
          </cell>
          <cell r="AC2340">
            <v>12</v>
          </cell>
          <cell r="AD2340">
            <v>12</v>
          </cell>
          <cell r="AE2340" t="str">
            <v>是</v>
          </cell>
          <cell r="AF2340" t="str">
            <v/>
          </cell>
          <cell r="AG2340" t="str">
            <v>价值宽带</v>
          </cell>
          <cell r="AH2340" t="str">
            <v>续本月</v>
          </cell>
          <cell r="AI2340" t="str">
            <v>是</v>
          </cell>
          <cell r="AO2340">
            <v>0</v>
          </cell>
          <cell r="AR2340" t="str">
            <v>富民区</v>
          </cell>
        </row>
        <row r="2341">
          <cell r="F2341">
            <v>13662815766</v>
          </cell>
          <cell r="G2341" t="str">
            <v>13662815766</v>
          </cell>
          <cell r="H2341" t="str">
            <v>周发通</v>
          </cell>
          <cell r="I2341" t="str">
            <v>预付费东莞住宅新装或续费768元包年，带宽4M</v>
          </cell>
          <cell r="J2341">
            <v>768</v>
          </cell>
          <cell r="K2341">
            <v>768</v>
          </cell>
          <cell r="L2341" t="str">
            <v>2013-03-01</v>
          </cell>
          <cell r="M2341">
            <v>42180</v>
          </cell>
          <cell r="N2341" t="str">
            <v>2016-06-25</v>
          </cell>
          <cell r="O2341" t="str">
            <v>2015-06-24</v>
          </cell>
          <cell r="P2341" t="str">
            <v>宽带预付费</v>
          </cell>
          <cell r="Q2341" t="str">
            <v>续费</v>
          </cell>
          <cell r="R2341" t="str">
            <v>提前充值</v>
          </cell>
          <cell r="S2341" t="str">
            <v>家庭用户</v>
          </cell>
          <cell r="T2341" t="str">
            <v>FTTH</v>
          </cell>
          <cell r="U2341" t="str">
            <v>李佩钰(lipy)</v>
          </cell>
          <cell r="V2341" t="str">
            <v>ZX石碣彭知群</v>
          </cell>
          <cell r="W2341" t="str">
            <v>电商价值宽带营销</v>
          </cell>
          <cell r="X2341" t="str">
            <v>石碣区</v>
          </cell>
          <cell r="Y2341">
            <v>0</v>
          </cell>
          <cell r="Z2341">
            <v>0</v>
          </cell>
          <cell r="AA2341" t="str">
            <v>石碣区</v>
          </cell>
          <cell r="AB2341" t="str">
            <v>24</v>
          </cell>
          <cell r="AC2341">
            <v>4</v>
          </cell>
          <cell r="AD2341">
            <v>12</v>
          </cell>
          <cell r="AE2341" t="str">
            <v>是</v>
          </cell>
          <cell r="AF2341" t="str">
            <v/>
          </cell>
          <cell r="AG2341" t="str">
            <v>否</v>
          </cell>
          <cell r="AH2341" t="str">
            <v>续本月</v>
          </cell>
          <cell r="AI2341" t="str">
            <v>是</v>
          </cell>
          <cell r="AJ2341">
            <v>13662815766</v>
          </cell>
          <cell r="AO2341">
            <v>0</v>
          </cell>
          <cell r="AR2341" t="str">
            <v>桑园区</v>
          </cell>
        </row>
        <row r="2342">
          <cell r="F2342">
            <v>13712493312</v>
          </cell>
          <cell r="G2342" t="str">
            <v>13712493312</v>
          </cell>
          <cell r="H2342" t="str">
            <v>闵利鹏</v>
          </cell>
          <cell r="I2342" t="str">
            <v>预付费东莞住宅新装或续费680元包年，带宽4M</v>
          </cell>
          <cell r="J2342">
            <v>680</v>
          </cell>
          <cell r="K2342">
            <v>680</v>
          </cell>
          <cell r="L2342" t="str">
            <v>2013-07-11</v>
          </cell>
          <cell r="M2342">
            <v>42196</v>
          </cell>
          <cell r="N2342" t="str">
            <v>2016-07-11</v>
          </cell>
          <cell r="O2342" t="str">
            <v>2015-06-25</v>
          </cell>
          <cell r="P2342" t="str">
            <v>宽带预付费</v>
          </cell>
          <cell r="Q2342" t="str">
            <v>续费</v>
          </cell>
          <cell r="R2342" t="str">
            <v>提前充值</v>
          </cell>
          <cell r="S2342" t="str">
            <v>家庭用户</v>
          </cell>
          <cell r="T2342" t="str">
            <v>(传统)XDSL</v>
          </cell>
          <cell r="U2342" t="str">
            <v>李佩钰(lipy)</v>
          </cell>
          <cell r="V2342" t="str">
            <v>ZX石碣刘松涛</v>
          </cell>
          <cell r="W2342" t="str">
            <v/>
          </cell>
          <cell r="X2342" t="str">
            <v>石碣区</v>
          </cell>
          <cell r="Y2342">
            <v>0</v>
          </cell>
          <cell r="Z2342">
            <v>0</v>
          </cell>
          <cell r="AA2342" t="str">
            <v>石碣区</v>
          </cell>
          <cell r="AB2342" t="str">
            <v>25</v>
          </cell>
          <cell r="AC2342">
            <v>4</v>
          </cell>
          <cell r="AD2342">
            <v>12</v>
          </cell>
          <cell r="AE2342" t="str">
            <v>否</v>
          </cell>
          <cell r="AF2342" t="str">
            <v/>
          </cell>
          <cell r="AG2342" t="str">
            <v>否</v>
          </cell>
          <cell r="AH2342" t="str">
            <v>续后期</v>
          </cell>
          <cell r="AI2342" t="str">
            <v>否</v>
          </cell>
          <cell r="AO2342">
            <v>0</v>
          </cell>
          <cell r="AR2342" t="str">
            <v>桑园区</v>
          </cell>
        </row>
        <row r="2343">
          <cell r="F2343">
            <v>18820304395</v>
          </cell>
          <cell r="G2343" t="str">
            <v>18820304395</v>
          </cell>
          <cell r="H2343" t="str">
            <v>颜为民</v>
          </cell>
          <cell r="I2343" t="str">
            <v>预付费东莞住宅新装或续费680元包年，带宽4M</v>
          </cell>
          <cell r="J2343">
            <v>680</v>
          </cell>
          <cell r="K2343">
            <v>680</v>
          </cell>
          <cell r="L2343" t="str">
            <v>2014-07-01</v>
          </cell>
          <cell r="M2343">
            <v>42186</v>
          </cell>
          <cell r="N2343" t="str">
            <v>2016-07-01</v>
          </cell>
          <cell r="O2343" t="str">
            <v>2015-06-24</v>
          </cell>
          <cell r="P2343" t="str">
            <v>宽带预付费</v>
          </cell>
          <cell r="Q2343" t="str">
            <v>续费</v>
          </cell>
          <cell r="R2343" t="str">
            <v>提前充值</v>
          </cell>
          <cell r="S2343" t="str">
            <v>家庭用户</v>
          </cell>
          <cell r="T2343" t="str">
            <v>(传统)XDSL</v>
          </cell>
          <cell r="U2343" t="str">
            <v>李佩钰(lipy)</v>
          </cell>
          <cell r="V2343" t="str">
            <v>ZX石碣杨辉</v>
          </cell>
          <cell r="W2343" t="str">
            <v/>
          </cell>
          <cell r="X2343" t="str">
            <v>石碣区</v>
          </cell>
          <cell r="Y2343">
            <v>0</v>
          </cell>
          <cell r="Z2343">
            <v>0</v>
          </cell>
          <cell r="AA2343" t="str">
            <v>石碣区</v>
          </cell>
          <cell r="AB2343" t="str">
            <v>24</v>
          </cell>
          <cell r="AC2343">
            <v>4</v>
          </cell>
          <cell r="AD2343">
            <v>12</v>
          </cell>
          <cell r="AE2343" t="str">
            <v>否</v>
          </cell>
          <cell r="AF2343" t="str">
            <v/>
          </cell>
          <cell r="AG2343" t="str">
            <v>否</v>
          </cell>
          <cell r="AH2343" t="str">
            <v>续后期</v>
          </cell>
          <cell r="AI2343" t="str">
            <v>否</v>
          </cell>
          <cell r="AO2343">
            <v>0</v>
          </cell>
          <cell r="AR2343" t="str">
            <v>桑园区</v>
          </cell>
        </row>
        <row r="2344">
          <cell r="F2344">
            <v>13726467499</v>
          </cell>
          <cell r="G2344" t="str">
            <v>13726467499</v>
          </cell>
          <cell r="H2344" t="str">
            <v>廖绍峰</v>
          </cell>
          <cell r="I2344" t="str">
            <v>预付费东莞住宅新装或续费888元包年，带宽12M</v>
          </cell>
          <cell r="J2344">
            <v>888</v>
          </cell>
          <cell r="K2344">
            <v>888</v>
          </cell>
          <cell r="L2344" t="str">
            <v>2012-07-04</v>
          </cell>
          <cell r="M2344">
            <v>42189</v>
          </cell>
          <cell r="N2344" t="str">
            <v>2016-07-04</v>
          </cell>
          <cell r="O2344" t="str">
            <v>2015-06-24</v>
          </cell>
          <cell r="P2344" t="str">
            <v>宽带预付费</v>
          </cell>
          <cell r="Q2344" t="str">
            <v>续费</v>
          </cell>
          <cell r="R2344" t="str">
            <v>提前充值</v>
          </cell>
          <cell r="S2344" t="str">
            <v>家庭用户</v>
          </cell>
          <cell r="T2344" t="str">
            <v>FTTH</v>
          </cell>
          <cell r="U2344" t="str">
            <v>谭少华(tansh)</v>
          </cell>
          <cell r="V2344" t="str">
            <v>ZX横沥张泽文</v>
          </cell>
          <cell r="W2344" t="str">
            <v>电商价值宽带营销</v>
          </cell>
          <cell r="X2344" t="str">
            <v>横沥区</v>
          </cell>
          <cell r="Y2344">
            <v>0</v>
          </cell>
          <cell r="Z2344">
            <v>0</v>
          </cell>
          <cell r="AA2344" t="str">
            <v>横沥区</v>
          </cell>
          <cell r="AB2344" t="str">
            <v>24</v>
          </cell>
          <cell r="AC2344">
            <v>12</v>
          </cell>
          <cell r="AD2344">
            <v>12</v>
          </cell>
          <cell r="AE2344" t="str">
            <v>是</v>
          </cell>
          <cell r="AF2344" t="str">
            <v/>
          </cell>
          <cell r="AG2344" t="str">
            <v>价值宽带</v>
          </cell>
          <cell r="AH2344" t="str">
            <v>续后期</v>
          </cell>
          <cell r="AI2344" t="str">
            <v>否</v>
          </cell>
          <cell r="AO2344">
            <v>0</v>
          </cell>
          <cell r="AR2344" t="str">
            <v>桑园区</v>
          </cell>
        </row>
        <row r="2345">
          <cell r="F2345">
            <v>13763189383</v>
          </cell>
          <cell r="G2345" t="str">
            <v>13763189383</v>
          </cell>
          <cell r="H2345" t="str">
            <v>陶值</v>
          </cell>
          <cell r="I2345" t="str">
            <v>预付费东莞精品宽带新装或续费免费体验1个月，带宽10M</v>
          </cell>
          <cell r="J2345">
            <v>888</v>
          </cell>
          <cell r="K2345">
            <v>888</v>
          </cell>
          <cell r="L2345" t="str">
            <v>2011-03-14</v>
          </cell>
          <cell r="M2345">
            <v>42199</v>
          </cell>
          <cell r="N2345" t="str">
            <v>2016-08-14</v>
          </cell>
          <cell r="O2345" t="str">
            <v>2015-06-25</v>
          </cell>
          <cell r="P2345" t="str">
            <v>宽带预付费</v>
          </cell>
          <cell r="Q2345" t="str">
            <v>续费</v>
          </cell>
          <cell r="R2345" t="str">
            <v>提前充值</v>
          </cell>
          <cell r="S2345" t="str">
            <v>家庭用户</v>
          </cell>
          <cell r="T2345" t="str">
            <v>FTTH</v>
          </cell>
          <cell r="U2345" t="str">
            <v>东莞电商天猫充值(scb_tm)</v>
          </cell>
          <cell r="V2345" t="str">
            <v>DSBR受理</v>
          </cell>
          <cell r="W2345" t="str">
            <v>天猫特价秒杀</v>
          </cell>
          <cell r="X2345" t="str">
            <v>横沥区</v>
          </cell>
          <cell r="Y2345">
            <v>0</v>
          </cell>
          <cell r="Z2345">
            <v>0</v>
          </cell>
          <cell r="AA2345" t="str">
            <v>横沥区</v>
          </cell>
          <cell r="AB2345" t="str">
            <v>25</v>
          </cell>
          <cell r="AC2345">
            <v>10</v>
          </cell>
          <cell r="AD2345">
            <v>1</v>
          </cell>
          <cell r="AE2345" t="str">
            <v>是</v>
          </cell>
          <cell r="AF2345" t="str">
            <v/>
          </cell>
          <cell r="AG2345" t="str">
            <v>价值宽带</v>
          </cell>
          <cell r="AH2345" t="str">
            <v>续后期</v>
          </cell>
          <cell r="AI2345" t="str">
            <v>否</v>
          </cell>
          <cell r="AO2345">
            <v>0</v>
          </cell>
          <cell r="AR2345" t="str">
            <v>牛鼓区</v>
          </cell>
        </row>
        <row r="2346">
          <cell r="F2346">
            <v>13612346544</v>
          </cell>
          <cell r="G2346" t="str">
            <v>13612346544</v>
          </cell>
          <cell r="H2346" t="str">
            <v>欧育弟</v>
          </cell>
          <cell r="I2346" t="str">
            <v>预付费东莞住宅新装或续费888元包年，带宽12M</v>
          </cell>
          <cell r="J2346">
            <v>888</v>
          </cell>
          <cell r="K2346">
            <v>888</v>
          </cell>
          <cell r="L2346" t="str">
            <v>2013-06-19</v>
          </cell>
          <cell r="M2346">
            <v>42176</v>
          </cell>
          <cell r="N2346" t="str">
            <v>2016-06-25</v>
          </cell>
          <cell r="O2346" t="str">
            <v>2015-06-25</v>
          </cell>
          <cell r="P2346" t="str">
            <v>宽带预付费</v>
          </cell>
          <cell r="Q2346" t="str">
            <v>续费</v>
          </cell>
          <cell r="R2346" t="str">
            <v>往月充值</v>
          </cell>
          <cell r="S2346" t="str">
            <v>家庭用户</v>
          </cell>
          <cell r="T2346" t="str">
            <v>(传统)XDSL</v>
          </cell>
          <cell r="U2346" t="str">
            <v>东莞电商天猫充值(scb_tm)</v>
          </cell>
          <cell r="V2346" t="str">
            <v>DSBR受理</v>
          </cell>
          <cell r="W2346" t="str">
            <v/>
          </cell>
          <cell r="X2346" t="str">
            <v>寮步区</v>
          </cell>
          <cell r="Y2346">
            <v>0</v>
          </cell>
          <cell r="Z2346">
            <v>0</v>
          </cell>
          <cell r="AA2346" t="str">
            <v>寮步区</v>
          </cell>
          <cell r="AB2346" t="str">
            <v>25</v>
          </cell>
          <cell r="AC2346">
            <v>12</v>
          </cell>
          <cell r="AD2346">
            <v>12</v>
          </cell>
          <cell r="AE2346" t="str">
            <v>否</v>
          </cell>
          <cell r="AF2346" t="str">
            <v/>
          </cell>
          <cell r="AG2346" t="str">
            <v>价值宽带</v>
          </cell>
          <cell r="AH2346" t="str">
            <v>续本月</v>
          </cell>
          <cell r="AI2346" t="str">
            <v>否</v>
          </cell>
          <cell r="AO2346">
            <v>0</v>
          </cell>
          <cell r="AR2346" t="str">
            <v>冼沙区</v>
          </cell>
        </row>
        <row r="2347">
          <cell r="F2347">
            <v>13631768503</v>
          </cell>
          <cell r="G2347" t="str">
            <v>13631768503</v>
          </cell>
          <cell r="H2347" t="str">
            <v>李登良</v>
          </cell>
          <cell r="I2347" t="str">
            <v>预付费东莞住宅新装或续费680元包年，带宽4M</v>
          </cell>
          <cell r="J2347">
            <v>680</v>
          </cell>
          <cell r="K2347">
            <v>680</v>
          </cell>
          <cell r="L2347" t="str">
            <v>2011-04-09</v>
          </cell>
          <cell r="M2347">
            <v>42168</v>
          </cell>
          <cell r="N2347" t="str">
            <v>2016-06-24</v>
          </cell>
          <cell r="O2347" t="str">
            <v>2015-06-24</v>
          </cell>
          <cell r="P2347" t="str">
            <v>宽带预付费</v>
          </cell>
          <cell r="Q2347" t="str">
            <v>续费</v>
          </cell>
          <cell r="R2347" t="str">
            <v>往月充值</v>
          </cell>
          <cell r="S2347" t="str">
            <v>家庭用户</v>
          </cell>
          <cell r="T2347" t="str">
            <v>(传统)XDSL</v>
          </cell>
          <cell r="U2347" t="str">
            <v>许小艳(xuxiaoy)</v>
          </cell>
          <cell r="V2347" t="str">
            <v>DL东铁办公</v>
          </cell>
          <cell r="W2347" t="str">
            <v>8171545</v>
          </cell>
          <cell r="X2347" t="str">
            <v>寮步区</v>
          </cell>
          <cell r="Y2347">
            <v>0</v>
          </cell>
          <cell r="Z2347">
            <v>0</v>
          </cell>
          <cell r="AA2347" t="str">
            <v>寮步区</v>
          </cell>
          <cell r="AB2347" t="str">
            <v>24</v>
          </cell>
          <cell r="AC2347">
            <v>4</v>
          </cell>
          <cell r="AD2347">
            <v>12</v>
          </cell>
          <cell r="AE2347" t="str">
            <v>否</v>
          </cell>
          <cell r="AF2347" t="str">
            <v/>
          </cell>
          <cell r="AG2347" t="str">
            <v>否</v>
          </cell>
          <cell r="AH2347" t="str">
            <v>续本月</v>
          </cell>
          <cell r="AI2347" t="str">
            <v>否</v>
          </cell>
          <cell r="AO2347">
            <v>0</v>
          </cell>
          <cell r="AR2347" t="str">
            <v>冼沙区</v>
          </cell>
        </row>
        <row r="2348">
          <cell r="F2348">
            <v>15989910629</v>
          </cell>
          <cell r="G2348" t="str">
            <v>15989910629</v>
          </cell>
          <cell r="H2348" t="str">
            <v>韩光主</v>
          </cell>
          <cell r="I2348" t="str">
            <v>预付费东莞住宅新装或续费1408元包2年，带宽12M</v>
          </cell>
          <cell r="J2348">
            <v>1408</v>
          </cell>
          <cell r="K2348">
            <v>1408</v>
          </cell>
          <cell r="L2348" t="str">
            <v>2013-06-01</v>
          </cell>
          <cell r="M2348">
            <v>42183</v>
          </cell>
          <cell r="N2348" t="str">
            <v>2017-06-28</v>
          </cell>
          <cell r="O2348" t="str">
            <v>2015-06-25</v>
          </cell>
          <cell r="P2348" t="str">
            <v>宽带预付费</v>
          </cell>
          <cell r="Q2348" t="str">
            <v>续费</v>
          </cell>
          <cell r="R2348" t="str">
            <v>提前充值</v>
          </cell>
          <cell r="S2348" t="str">
            <v>家庭用户</v>
          </cell>
          <cell r="T2348" t="str">
            <v>FTTH</v>
          </cell>
          <cell r="U2348" t="str">
            <v>许小艳(xuxiaoy)</v>
          </cell>
          <cell r="V2348" t="str">
            <v>ZX寮步钟宝明</v>
          </cell>
          <cell r="W2348" t="str">
            <v>电商价值宽带营销</v>
          </cell>
          <cell r="X2348" t="str">
            <v>寮步区</v>
          </cell>
          <cell r="Y2348">
            <v>0</v>
          </cell>
          <cell r="Z2348">
            <v>0</v>
          </cell>
          <cell r="AA2348" t="str">
            <v>寮步区</v>
          </cell>
          <cell r="AB2348" t="str">
            <v>25</v>
          </cell>
          <cell r="AC2348">
            <v>12</v>
          </cell>
          <cell r="AD2348">
            <v>24</v>
          </cell>
          <cell r="AE2348" t="str">
            <v>是</v>
          </cell>
          <cell r="AF2348" t="str">
            <v/>
          </cell>
          <cell r="AG2348" t="str">
            <v>价值宽带</v>
          </cell>
          <cell r="AH2348" t="str">
            <v>续本月</v>
          </cell>
          <cell r="AI2348" t="str">
            <v>是</v>
          </cell>
          <cell r="AJ2348">
            <v>15989910629</v>
          </cell>
          <cell r="AO2348">
            <v>0</v>
          </cell>
          <cell r="AR2348" t="str">
            <v>冼沙区</v>
          </cell>
        </row>
        <row r="2349">
          <cell r="F2349">
            <v>15913764291</v>
          </cell>
          <cell r="G2349" t="str">
            <v>15913764291</v>
          </cell>
          <cell r="H2349" t="str">
            <v>杨绍华</v>
          </cell>
          <cell r="I2349" t="str">
            <v>预付费东莞住宅新装或续费888元包年，带宽12M</v>
          </cell>
          <cell r="J2349">
            <v>888</v>
          </cell>
          <cell r="K2349">
            <v>888</v>
          </cell>
          <cell r="L2349" t="str">
            <v>2012-06-16</v>
          </cell>
          <cell r="M2349">
            <v>42182</v>
          </cell>
          <cell r="N2349" t="str">
            <v>2016-06-27</v>
          </cell>
          <cell r="O2349" t="str">
            <v>2015-06-24</v>
          </cell>
          <cell r="P2349" t="str">
            <v>宽带预付费</v>
          </cell>
          <cell r="Q2349" t="str">
            <v>续费</v>
          </cell>
          <cell r="R2349" t="str">
            <v>提前充值</v>
          </cell>
          <cell r="S2349" t="str">
            <v>家庭用户</v>
          </cell>
          <cell r="T2349" t="str">
            <v>FTTH</v>
          </cell>
          <cell r="U2349" t="str">
            <v>许小艳(xuxiaoy)</v>
          </cell>
          <cell r="V2349" t="str">
            <v>ZX寮步李宇飞</v>
          </cell>
          <cell r="W2349" t="str">
            <v/>
          </cell>
          <cell r="X2349" t="str">
            <v>寮步区</v>
          </cell>
          <cell r="Y2349">
            <v>0</v>
          </cell>
          <cell r="Z2349">
            <v>0</v>
          </cell>
          <cell r="AA2349" t="str">
            <v>寮步区</v>
          </cell>
          <cell r="AB2349" t="str">
            <v>24</v>
          </cell>
          <cell r="AC2349">
            <v>12</v>
          </cell>
          <cell r="AD2349">
            <v>12</v>
          </cell>
          <cell r="AE2349" t="str">
            <v>是</v>
          </cell>
          <cell r="AF2349" t="str">
            <v/>
          </cell>
          <cell r="AG2349" t="str">
            <v>价值宽带</v>
          </cell>
          <cell r="AH2349" t="str">
            <v>续本月</v>
          </cell>
          <cell r="AI2349" t="str">
            <v>是</v>
          </cell>
          <cell r="AO2349">
            <v>0</v>
          </cell>
          <cell r="AR2349" t="str">
            <v>牛鼓区</v>
          </cell>
        </row>
        <row r="2350">
          <cell r="F2350">
            <v>15816809923</v>
          </cell>
          <cell r="G2350" t="str">
            <v>15816809923</v>
          </cell>
          <cell r="H2350" t="str">
            <v>谢富章</v>
          </cell>
          <cell r="I2350" t="str">
            <v>预付费东莞住宅新装或续费680元包年，带宽4M</v>
          </cell>
          <cell r="J2350">
            <v>680</v>
          </cell>
          <cell r="K2350">
            <v>680</v>
          </cell>
          <cell r="L2350" t="str">
            <v>2012-06-28</v>
          </cell>
          <cell r="M2350">
            <v>42183</v>
          </cell>
          <cell r="N2350" t="str">
            <v>2016-06-28</v>
          </cell>
          <cell r="O2350" t="str">
            <v>2015-06-25</v>
          </cell>
          <cell r="P2350" t="str">
            <v>宽带预付费</v>
          </cell>
          <cell r="Q2350" t="str">
            <v>续费</v>
          </cell>
          <cell r="R2350" t="str">
            <v>提前充值</v>
          </cell>
          <cell r="S2350" t="str">
            <v>家庭用户</v>
          </cell>
          <cell r="T2350" t="str">
            <v>(传统)XDSL</v>
          </cell>
          <cell r="U2350" t="str">
            <v>许小艳(xuxiaoy)</v>
          </cell>
          <cell r="V2350" t="str">
            <v>ZX寮步黄维劲</v>
          </cell>
          <cell r="W2350" t="str">
            <v/>
          </cell>
          <cell r="X2350" t="str">
            <v>寮步区</v>
          </cell>
          <cell r="Y2350">
            <v>0</v>
          </cell>
          <cell r="Z2350">
            <v>0</v>
          </cell>
          <cell r="AA2350" t="str">
            <v>寮步区</v>
          </cell>
          <cell r="AB2350" t="str">
            <v>25</v>
          </cell>
          <cell r="AC2350">
            <v>4</v>
          </cell>
          <cell r="AD2350">
            <v>12</v>
          </cell>
          <cell r="AE2350" t="str">
            <v>否</v>
          </cell>
          <cell r="AF2350" t="str">
            <v/>
          </cell>
          <cell r="AG2350" t="str">
            <v>否</v>
          </cell>
          <cell r="AH2350" t="str">
            <v>续本月</v>
          </cell>
          <cell r="AI2350" t="str">
            <v>否</v>
          </cell>
          <cell r="AO2350">
            <v>0</v>
          </cell>
          <cell r="AR2350" t="str">
            <v>牛鼓区</v>
          </cell>
        </row>
        <row r="2351">
          <cell r="F2351">
            <v>13556708558</v>
          </cell>
          <cell r="G2351" t="str">
            <v>13556708558</v>
          </cell>
          <cell r="H2351" t="str">
            <v>温新民</v>
          </cell>
          <cell r="I2351" t="str">
            <v>预付费东莞住宅新装或续费888元包年，带宽12M</v>
          </cell>
          <cell r="J2351">
            <v>888</v>
          </cell>
          <cell r="K2351">
            <v>888</v>
          </cell>
          <cell r="L2351" t="str">
            <v>2013-06-08</v>
          </cell>
          <cell r="M2351">
            <v>42164</v>
          </cell>
          <cell r="N2351" t="str">
            <v>2016-06-25</v>
          </cell>
          <cell r="O2351" t="str">
            <v>2015-06-25</v>
          </cell>
          <cell r="P2351" t="str">
            <v>宽带预付费</v>
          </cell>
          <cell r="Q2351" t="str">
            <v>续费</v>
          </cell>
          <cell r="R2351" t="str">
            <v>往月充值</v>
          </cell>
          <cell r="S2351" t="str">
            <v>家庭用户</v>
          </cell>
          <cell r="T2351" t="str">
            <v>FTTH</v>
          </cell>
          <cell r="U2351" t="str">
            <v>叶玲(yel)</v>
          </cell>
          <cell r="V2351" t="str">
            <v>ZX石排吴友义</v>
          </cell>
          <cell r="W2351" t="str">
            <v>13556708558</v>
          </cell>
          <cell r="X2351" t="str">
            <v>石排区</v>
          </cell>
          <cell r="Y2351">
            <v>0</v>
          </cell>
          <cell r="Z2351">
            <v>0</v>
          </cell>
          <cell r="AA2351" t="str">
            <v>石排区</v>
          </cell>
          <cell r="AB2351" t="str">
            <v>25</v>
          </cell>
          <cell r="AC2351">
            <v>12</v>
          </cell>
          <cell r="AD2351">
            <v>12</v>
          </cell>
          <cell r="AE2351" t="str">
            <v>是</v>
          </cell>
          <cell r="AF2351" t="str">
            <v/>
          </cell>
          <cell r="AG2351" t="str">
            <v>价值宽带</v>
          </cell>
          <cell r="AH2351" t="str">
            <v>续本月</v>
          </cell>
          <cell r="AI2351" t="str">
            <v>是</v>
          </cell>
          <cell r="AJ2351">
            <v>13556708558</v>
          </cell>
          <cell r="AO2351">
            <v>0</v>
          </cell>
          <cell r="AR2351" t="str">
            <v>牛鼓区</v>
          </cell>
        </row>
        <row r="2352">
          <cell r="F2352">
            <v>13450708663</v>
          </cell>
          <cell r="G2352" t="str">
            <v>13450708663</v>
          </cell>
          <cell r="H2352" t="str">
            <v>何锐</v>
          </cell>
          <cell r="I2352" t="str">
            <v>预付费东莞住宅新装或续费680元包年，带宽4M</v>
          </cell>
          <cell r="J2352">
            <v>680</v>
          </cell>
          <cell r="K2352">
            <v>680</v>
          </cell>
          <cell r="L2352" t="str">
            <v>2012-07-02</v>
          </cell>
          <cell r="M2352">
            <v>42187</v>
          </cell>
          <cell r="N2352" t="str">
            <v>2016-07-02</v>
          </cell>
          <cell r="O2352" t="str">
            <v>2015-06-25</v>
          </cell>
          <cell r="P2352" t="str">
            <v>宽带预付费</v>
          </cell>
          <cell r="Q2352" t="str">
            <v>续费</v>
          </cell>
          <cell r="R2352" t="str">
            <v>提前充值</v>
          </cell>
          <cell r="S2352" t="str">
            <v>家庭用户</v>
          </cell>
          <cell r="T2352" t="str">
            <v>(传统)XDSL</v>
          </cell>
          <cell r="U2352" t="str">
            <v>叶玲(yel)</v>
          </cell>
          <cell r="V2352" t="str">
            <v>ZX石排吴友义</v>
          </cell>
          <cell r="W2352" t="str">
            <v/>
          </cell>
          <cell r="X2352" t="str">
            <v>石排区</v>
          </cell>
          <cell r="Y2352">
            <v>0</v>
          </cell>
          <cell r="Z2352">
            <v>0</v>
          </cell>
          <cell r="AA2352" t="str">
            <v>石排区</v>
          </cell>
          <cell r="AB2352" t="str">
            <v>25</v>
          </cell>
          <cell r="AC2352">
            <v>4</v>
          </cell>
          <cell r="AD2352">
            <v>12</v>
          </cell>
          <cell r="AE2352" t="str">
            <v>否</v>
          </cell>
          <cell r="AF2352" t="str">
            <v/>
          </cell>
          <cell r="AG2352" t="str">
            <v>否</v>
          </cell>
          <cell r="AH2352" t="str">
            <v>续后期</v>
          </cell>
          <cell r="AI2352" t="str">
            <v>否</v>
          </cell>
          <cell r="AO2352">
            <v>0</v>
          </cell>
          <cell r="AR2352" t="str">
            <v>牛鼓区</v>
          </cell>
        </row>
        <row r="2353">
          <cell r="F2353">
            <v>13612788837</v>
          </cell>
          <cell r="G2353" t="str">
            <v>13612788837</v>
          </cell>
          <cell r="H2353" t="str">
            <v>黄少清</v>
          </cell>
          <cell r="I2353" t="str">
            <v>预付费东莞住宅新装或续费680元包年，带宽4M</v>
          </cell>
          <cell r="J2353">
            <v>680</v>
          </cell>
          <cell r="K2353">
            <v>680</v>
          </cell>
          <cell r="L2353" t="str">
            <v>2013-07-02</v>
          </cell>
          <cell r="M2353">
            <v>42187</v>
          </cell>
          <cell r="N2353" t="str">
            <v>2016-07-02</v>
          </cell>
          <cell r="O2353" t="str">
            <v>2015-06-24</v>
          </cell>
          <cell r="P2353" t="str">
            <v>宽带预付费</v>
          </cell>
          <cell r="Q2353" t="str">
            <v>续费</v>
          </cell>
          <cell r="R2353" t="str">
            <v>提前充值</v>
          </cell>
          <cell r="S2353" t="str">
            <v>家庭用户</v>
          </cell>
          <cell r="T2353" t="str">
            <v>(传统)XDSL</v>
          </cell>
          <cell r="U2353" t="str">
            <v>叶玲(yel)</v>
          </cell>
          <cell r="V2353" t="str">
            <v>ZX石排吴友义</v>
          </cell>
          <cell r="W2353" t="str">
            <v/>
          </cell>
          <cell r="X2353" t="str">
            <v>石排区</v>
          </cell>
          <cell r="Y2353">
            <v>0</v>
          </cell>
          <cell r="Z2353">
            <v>0</v>
          </cell>
          <cell r="AA2353" t="str">
            <v>石排区</v>
          </cell>
          <cell r="AB2353" t="str">
            <v>24</v>
          </cell>
          <cell r="AC2353">
            <v>4</v>
          </cell>
          <cell r="AD2353">
            <v>12</v>
          </cell>
          <cell r="AE2353" t="str">
            <v>否</v>
          </cell>
          <cell r="AF2353" t="str">
            <v/>
          </cell>
          <cell r="AG2353" t="str">
            <v>否</v>
          </cell>
          <cell r="AH2353" t="str">
            <v>续后期</v>
          </cell>
          <cell r="AI2353" t="str">
            <v>否</v>
          </cell>
          <cell r="AO2353">
            <v>0</v>
          </cell>
          <cell r="AR2353" t="str">
            <v>牛鼓区</v>
          </cell>
        </row>
        <row r="2354">
          <cell r="F2354">
            <v>13532860405</v>
          </cell>
          <cell r="G2354" t="str">
            <v>13532860405</v>
          </cell>
          <cell r="H2354" t="str">
            <v>李金莲</v>
          </cell>
          <cell r="I2354" t="str">
            <v>预付费东莞住宅新装或续费680元包年，带宽4M</v>
          </cell>
          <cell r="J2354">
            <v>680</v>
          </cell>
          <cell r="K2354">
            <v>680</v>
          </cell>
          <cell r="L2354" t="str">
            <v>2011-07-13</v>
          </cell>
          <cell r="M2354">
            <v>42198</v>
          </cell>
          <cell r="N2354" t="str">
            <v>2016-07-13</v>
          </cell>
          <cell r="O2354" t="str">
            <v>2015-06-24</v>
          </cell>
          <cell r="P2354" t="str">
            <v>宽带预付费</v>
          </cell>
          <cell r="Q2354" t="str">
            <v>续费</v>
          </cell>
          <cell r="R2354" t="str">
            <v>提前充值</v>
          </cell>
          <cell r="S2354" t="str">
            <v>家庭用户</v>
          </cell>
          <cell r="T2354" t="str">
            <v>(传统)XDSL</v>
          </cell>
          <cell r="U2354" t="str">
            <v>叶玲(yel)</v>
          </cell>
          <cell r="V2354" t="str">
            <v>ZX石排李先富</v>
          </cell>
          <cell r="W2354" t="str">
            <v/>
          </cell>
          <cell r="X2354" t="str">
            <v>石排区</v>
          </cell>
          <cell r="Y2354">
            <v>0</v>
          </cell>
          <cell r="Z2354">
            <v>0</v>
          </cell>
          <cell r="AA2354" t="str">
            <v>石排区</v>
          </cell>
          <cell r="AB2354" t="str">
            <v>24</v>
          </cell>
          <cell r="AC2354">
            <v>4</v>
          </cell>
          <cell r="AD2354">
            <v>12</v>
          </cell>
          <cell r="AE2354" t="str">
            <v>否</v>
          </cell>
          <cell r="AF2354" t="str">
            <v/>
          </cell>
          <cell r="AG2354" t="str">
            <v>否</v>
          </cell>
          <cell r="AH2354" t="str">
            <v>续后期</v>
          </cell>
          <cell r="AI2354" t="str">
            <v>否</v>
          </cell>
          <cell r="AO2354">
            <v>0</v>
          </cell>
          <cell r="AR2354" t="str">
            <v>温塘区</v>
          </cell>
        </row>
        <row r="2355">
          <cell r="F2355">
            <v>15015152900</v>
          </cell>
          <cell r="G2355" t="str">
            <v>15015152900</v>
          </cell>
          <cell r="H2355" t="str">
            <v>景鹏</v>
          </cell>
          <cell r="I2355" t="str">
            <v>预付费东莞住宅新装或续费100元包月，带宽4M</v>
          </cell>
          <cell r="J2355">
            <v>100</v>
          </cell>
          <cell r="K2355">
            <v>100</v>
          </cell>
          <cell r="L2355" t="str">
            <v>2013-05-31</v>
          </cell>
          <cell r="M2355">
            <v>42185</v>
          </cell>
          <cell r="N2355" t="str">
            <v>2015-07-30</v>
          </cell>
          <cell r="O2355" t="str">
            <v>2015-06-25</v>
          </cell>
          <cell r="P2355" t="str">
            <v>宽带预付费</v>
          </cell>
          <cell r="Q2355" t="str">
            <v>续费</v>
          </cell>
          <cell r="R2355" t="str">
            <v>提前充值</v>
          </cell>
          <cell r="S2355" t="str">
            <v>家庭用户</v>
          </cell>
          <cell r="T2355" t="str">
            <v>FTTH</v>
          </cell>
          <cell r="U2355" t="str">
            <v>叶玲(yel)</v>
          </cell>
          <cell r="V2355" t="str">
            <v>ZX石排李先富</v>
          </cell>
          <cell r="W2355" t="str">
            <v>电商价值宽带营销</v>
          </cell>
          <cell r="X2355" t="str">
            <v>石排区</v>
          </cell>
          <cell r="Y2355">
            <v>0</v>
          </cell>
          <cell r="Z2355">
            <v>0</v>
          </cell>
          <cell r="AA2355" t="str">
            <v>石排区</v>
          </cell>
          <cell r="AB2355" t="str">
            <v>25</v>
          </cell>
          <cell r="AC2355">
            <v>4</v>
          </cell>
          <cell r="AD2355">
            <v>1</v>
          </cell>
          <cell r="AE2355" t="str">
            <v>是</v>
          </cell>
          <cell r="AF2355" t="str">
            <v/>
          </cell>
          <cell r="AG2355" t="str">
            <v>否</v>
          </cell>
          <cell r="AH2355" t="str">
            <v>续本月</v>
          </cell>
          <cell r="AI2355" t="str">
            <v>是</v>
          </cell>
          <cell r="AJ2355">
            <v>15015152900</v>
          </cell>
          <cell r="AO2355">
            <v>0</v>
          </cell>
          <cell r="AR2355" t="str">
            <v>下桥区</v>
          </cell>
        </row>
        <row r="2356">
          <cell r="F2356">
            <v>15024096037</v>
          </cell>
          <cell r="G2356" t="str">
            <v>15024096037</v>
          </cell>
          <cell r="H2356" t="str">
            <v>雷郁泉</v>
          </cell>
          <cell r="I2356" t="str">
            <v>预付费东莞住宅新装或续费888元包年，带宽12M</v>
          </cell>
          <cell r="J2356">
            <v>888</v>
          </cell>
          <cell r="K2356">
            <v>888</v>
          </cell>
          <cell r="L2356" t="str">
            <v>2011-06-03</v>
          </cell>
          <cell r="M2356">
            <v>42179</v>
          </cell>
          <cell r="N2356" t="str">
            <v>2016-06-24</v>
          </cell>
          <cell r="O2356" t="str">
            <v>2015-06-24</v>
          </cell>
          <cell r="P2356" t="str">
            <v>宽带预付费</v>
          </cell>
          <cell r="Q2356" t="str">
            <v>续费</v>
          </cell>
          <cell r="R2356" t="str">
            <v>提前充值</v>
          </cell>
          <cell r="S2356" t="str">
            <v>家庭用户</v>
          </cell>
          <cell r="T2356" t="str">
            <v>FTTH</v>
          </cell>
          <cell r="U2356" t="str">
            <v>叶玲(yel)</v>
          </cell>
          <cell r="V2356" t="str">
            <v>ZX石排吴友义</v>
          </cell>
          <cell r="W2356" t="str">
            <v>电商价值宽带营销</v>
          </cell>
          <cell r="X2356" t="str">
            <v>石排区</v>
          </cell>
          <cell r="Y2356">
            <v>0</v>
          </cell>
          <cell r="Z2356">
            <v>0</v>
          </cell>
          <cell r="AA2356" t="str">
            <v>石排区</v>
          </cell>
          <cell r="AB2356" t="str">
            <v>24</v>
          </cell>
          <cell r="AC2356">
            <v>12</v>
          </cell>
          <cell r="AD2356">
            <v>12</v>
          </cell>
          <cell r="AE2356" t="str">
            <v>是</v>
          </cell>
          <cell r="AF2356" t="str">
            <v/>
          </cell>
          <cell r="AG2356" t="str">
            <v>价值宽带</v>
          </cell>
          <cell r="AH2356" t="str">
            <v>续本月</v>
          </cell>
          <cell r="AI2356" t="str">
            <v>是</v>
          </cell>
          <cell r="AJ2356">
            <v>15024096037</v>
          </cell>
          <cell r="AO2356">
            <v>0</v>
          </cell>
          <cell r="AR2356" t="str">
            <v>简沙洲区</v>
          </cell>
        </row>
        <row r="2357">
          <cell r="F2357" t="str">
            <v>YL13567406665</v>
          </cell>
          <cell r="G2357" t="str">
            <v>YL13567406665</v>
          </cell>
          <cell r="H2357" t="str">
            <v>东莞市高品加油站有限公司</v>
          </cell>
          <cell r="I2357" t="str">
            <v>预付费东莞银联VPN专线600元包一年</v>
          </cell>
          <cell r="J2357">
            <v>600</v>
          </cell>
          <cell r="K2357">
            <v>600</v>
          </cell>
          <cell r="L2357" t="str">
            <v>2014-06-25</v>
          </cell>
          <cell r="M2357">
            <v>42180</v>
          </cell>
          <cell r="N2357" t="str">
            <v>2016-06-25</v>
          </cell>
          <cell r="O2357" t="str">
            <v>2015-06-25</v>
          </cell>
          <cell r="P2357" t="str">
            <v>宽带预付费</v>
          </cell>
          <cell r="Q2357" t="str">
            <v>续费</v>
          </cell>
          <cell r="R2357" t="str">
            <v>提前充值</v>
          </cell>
          <cell r="S2357" t="str">
            <v>家庭用户</v>
          </cell>
          <cell r="T2357" t="str">
            <v>(传统)XDSL</v>
          </cell>
          <cell r="U2357" t="str">
            <v>许小艳(xuxiaoy)</v>
          </cell>
          <cell r="V2357" t="str">
            <v>ZX寮步李宇飞</v>
          </cell>
          <cell r="W2357" t="str">
            <v/>
          </cell>
          <cell r="X2357" t="str">
            <v>寮步区</v>
          </cell>
          <cell r="Y2357">
            <v>0</v>
          </cell>
          <cell r="Z2357">
            <v>0</v>
          </cell>
          <cell r="AA2357" t="str">
            <v>寮步区</v>
          </cell>
          <cell r="AB2357" t="str">
            <v>25</v>
          </cell>
          <cell r="AC2357">
            <v>0</v>
          </cell>
          <cell r="AD2357">
            <v>12</v>
          </cell>
          <cell r="AE2357" t="str">
            <v>否</v>
          </cell>
          <cell r="AF2357" t="str">
            <v/>
          </cell>
          <cell r="AG2357" t="str">
            <v>否</v>
          </cell>
          <cell r="AH2357" t="str">
            <v>续本月</v>
          </cell>
          <cell r="AI2357" t="str">
            <v>否</v>
          </cell>
          <cell r="AO2357" t="str">
            <v>VPN</v>
          </cell>
          <cell r="AR2357" t="str">
            <v>简沙洲区</v>
          </cell>
        </row>
        <row r="2358">
          <cell r="F2358">
            <v>13528604243</v>
          </cell>
          <cell r="G2358" t="str">
            <v>13528604243</v>
          </cell>
          <cell r="H2358" t="str">
            <v>林荣福</v>
          </cell>
          <cell r="I2358" t="str">
            <v>预付费东莞住宅新装或续费888元包年，带宽12M</v>
          </cell>
          <cell r="J2358">
            <v>888</v>
          </cell>
          <cell r="K2358">
            <v>888</v>
          </cell>
          <cell r="L2358" t="str">
            <v>2011-04-22</v>
          </cell>
          <cell r="M2358">
            <v>42194</v>
          </cell>
          <cell r="N2358" t="str">
            <v>2016-07-09</v>
          </cell>
          <cell r="O2358" t="str">
            <v>2015-06-25</v>
          </cell>
          <cell r="P2358" t="str">
            <v>宽带预付费</v>
          </cell>
          <cell r="Q2358" t="str">
            <v>续费</v>
          </cell>
          <cell r="R2358" t="str">
            <v>提前充值</v>
          </cell>
          <cell r="S2358" t="str">
            <v>家庭用户</v>
          </cell>
          <cell r="T2358" t="str">
            <v>FTTH</v>
          </cell>
          <cell r="U2358" t="str">
            <v>东莞电商天猫充值(scb_tm)</v>
          </cell>
          <cell r="V2358" t="str">
            <v>DSBR受理</v>
          </cell>
          <cell r="W2358" t="str">
            <v>电商价值宽带营销</v>
          </cell>
          <cell r="X2358" t="str">
            <v>茶山区</v>
          </cell>
          <cell r="Y2358">
            <v>0</v>
          </cell>
          <cell r="Z2358">
            <v>0</v>
          </cell>
          <cell r="AA2358" t="str">
            <v>茶山区</v>
          </cell>
          <cell r="AB2358" t="str">
            <v>25</v>
          </cell>
          <cell r="AC2358">
            <v>12</v>
          </cell>
          <cell r="AD2358">
            <v>12</v>
          </cell>
          <cell r="AE2358" t="str">
            <v>是</v>
          </cell>
          <cell r="AF2358" t="str">
            <v/>
          </cell>
          <cell r="AG2358" t="str">
            <v>价值宽带</v>
          </cell>
          <cell r="AH2358" t="str">
            <v>续后期</v>
          </cell>
          <cell r="AI2358" t="str">
            <v>否</v>
          </cell>
          <cell r="AO2358">
            <v>0</v>
          </cell>
          <cell r="AR2358" t="str">
            <v>简沙洲区</v>
          </cell>
        </row>
        <row r="2359">
          <cell r="F2359">
            <v>13713496693</v>
          </cell>
          <cell r="G2359" t="str">
            <v>13713496693</v>
          </cell>
          <cell r="H2359" t="str">
            <v>罗福</v>
          </cell>
          <cell r="I2359" t="str">
            <v>预付费东莞住宅新装或续费888元包年，带宽12M</v>
          </cell>
          <cell r="J2359">
            <v>888</v>
          </cell>
          <cell r="K2359">
            <v>888</v>
          </cell>
          <cell r="L2359" t="str">
            <v>2012-05-10</v>
          </cell>
          <cell r="M2359">
            <v>42183</v>
          </cell>
          <cell r="N2359" t="str">
            <v>2016-06-28</v>
          </cell>
          <cell r="O2359" t="str">
            <v>2015-06-25</v>
          </cell>
          <cell r="P2359" t="str">
            <v>宽带预付费</v>
          </cell>
          <cell r="Q2359" t="str">
            <v>续费</v>
          </cell>
          <cell r="R2359" t="str">
            <v>提前充值</v>
          </cell>
          <cell r="S2359" t="str">
            <v>家庭用户</v>
          </cell>
          <cell r="T2359" t="str">
            <v>FTTH</v>
          </cell>
          <cell r="U2359" t="str">
            <v>东莞电商天猫充值(scb_tm)</v>
          </cell>
          <cell r="V2359" t="str">
            <v>DSBR受理</v>
          </cell>
          <cell r="W2359" t="str">
            <v>天猫特价秒杀</v>
          </cell>
          <cell r="X2359" t="str">
            <v>茶山区</v>
          </cell>
          <cell r="Y2359">
            <v>0</v>
          </cell>
          <cell r="Z2359">
            <v>0</v>
          </cell>
          <cell r="AA2359" t="str">
            <v>茶山区</v>
          </cell>
          <cell r="AB2359" t="str">
            <v>25</v>
          </cell>
          <cell r="AC2359">
            <v>12</v>
          </cell>
          <cell r="AD2359">
            <v>12</v>
          </cell>
          <cell r="AE2359" t="str">
            <v>是</v>
          </cell>
          <cell r="AF2359" t="str">
            <v/>
          </cell>
          <cell r="AG2359" t="str">
            <v>价值宽带</v>
          </cell>
          <cell r="AH2359" t="str">
            <v>续本月</v>
          </cell>
          <cell r="AI2359" t="str">
            <v>是</v>
          </cell>
          <cell r="AJ2359">
            <v>13713496693</v>
          </cell>
          <cell r="AO2359">
            <v>0</v>
          </cell>
          <cell r="AR2359" t="str">
            <v>简沙洲区</v>
          </cell>
        </row>
        <row r="2360">
          <cell r="F2360">
            <v>13532726678</v>
          </cell>
          <cell r="G2360" t="str">
            <v>13532726678</v>
          </cell>
          <cell r="H2360" t="str">
            <v>梁国英</v>
          </cell>
          <cell r="I2360" t="str">
            <v>预付费东莞住宅新装或续费1408元包2年，带宽12M</v>
          </cell>
          <cell r="J2360">
            <v>1408</v>
          </cell>
          <cell r="K2360">
            <v>1408</v>
          </cell>
          <cell r="L2360" t="str">
            <v>2010-02-06</v>
          </cell>
          <cell r="M2360">
            <v>42191</v>
          </cell>
          <cell r="N2360" t="str">
            <v>2017-07-06</v>
          </cell>
          <cell r="O2360" t="str">
            <v>2015-06-24</v>
          </cell>
          <cell r="P2360" t="str">
            <v>宽带预付费</v>
          </cell>
          <cell r="Q2360" t="str">
            <v>续费</v>
          </cell>
          <cell r="R2360" t="str">
            <v>提前充值</v>
          </cell>
          <cell r="S2360" t="str">
            <v>家庭用户</v>
          </cell>
          <cell r="T2360" t="str">
            <v>FTTH</v>
          </cell>
          <cell r="U2360" t="str">
            <v>许小艳(xuxiaoy)</v>
          </cell>
          <cell r="V2360" t="str">
            <v>DL东铁办公</v>
          </cell>
          <cell r="W2360" t="str">
            <v>电商价值宽带营销</v>
          </cell>
          <cell r="X2360" t="str">
            <v>寮步区</v>
          </cell>
          <cell r="Y2360">
            <v>0</v>
          </cell>
          <cell r="Z2360">
            <v>0</v>
          </cell>
          <cell r="AA2360" t="str">
            <v>寮步区</v>
          </cell>
          <cell r="AB2360" t="str">
            <v>24</v>
          </cell>
          <cell r="AC2360">
            <v>12</v>
          </cell>
          <cell r="AD2360">
            <v>24</v>
          </cell>
          <cell r="AE2360" t="str">
            <v>是</v>
          </cell>
          <cell r="AF2360" t="str">
            <v/>
          </cell>
          <cell r="AG2360" t="str">
            <v>价值宽带</v>
          </cell>
          <cell r="AH2360" t="str">
            <v>续后期</v>
          </cell>
          <cell r="AI2360" t="str">
            <v>否</v>
          </cell>
          <cell r="AO2360">
            <v>0</v>
          </cell>
          <cell r="AR2360" t="str">
            <v>智通区</v>
          </cell>
        </row>
        <row r="2361">
          <cell r="F2361">
            <v>15817569080</v>
          </cell>
          <cell r="G2361" t="str">
            <v>15817569080</v>
          </cell>
          <cell r="H2361" t="str">
            <v>罗俊兴</v>
          </cell>
          <cell r="I2361" t="str">
            <v>预付费东莞精品宽带新装或续费免费体验1个月，带宽10M</v>
          </cell>
          <cell r="J2361">
            <v>888</v>
          </cell>
          <cell r="K2361">
            <v>888</v>
          </cell>
          <cell r="L2361" t="str">
            <v>2013-07-04</v>
          </cell>
          <cell r="M2361">
            <v>42189</v>
          </cell>
          <cell r="N2361" t="str">
            <v>2016-08-04</v>
          </cell>
          <cell r="O2361" t="str">
            <v>2015-06-25</v>
          </cell>
          <cell r="P2361" t="str">
            <v>宽带预付费</v>
          </cell>
          <cell r="Q2361" t="str">
            <v>续费</v>
          </cell>
          <cell r="R2361" t="str">
            <v>提前充值</v>
          </cell>
          <cell r="S2361" t="str">
            <v>家庭用户</v>
          </cell>
          <cell r="T2361" t="str">
            <v>FTTH</v>
          </cell>
          <cell r="U2361" t="str">
            <v>东莞电商天猫充值(scb_tm)</v>
          </cell>
          <cell r="V2361" t="str">
            <v>DSBR受理</v>
          </cell>
          <cell r="W2361" t="str">
            <v>电商价值宽带营销</v>
          </cell>
          <cell r="X2361" t="str">
            <v>石碣区</v>
          </cell>
          <cell r="Y2361">
            <v>0</v>
          </cell>
          <cell r="Z2361">
            <v>0</v>
          </cell>
          <cell r="AA2361" t="str">
            <v>石碣区</v>
          </cell>
          <cell r="AB2361" t="str">
            <v>25</v>
          </cell>
          <cell r="AC2361">
            <v>10</v>
          </cell>
          <cell r="AD2361">
            <v>1</v>
          </cell>
          <cell r="AE2361" t="str">
            <v>是</v>
          </cell>
          <cell r="AF2361" t="str">
            <v/>
          </cell>
          <cell r="AG2361" t="str">
            <v>价值宽带</v>
          </cell>
          <cell r="AH2361" t="str">
            <v>续后期</v>
          </cell>
          <cell r="AI2361" t="str">
            <v>否</v>
          </cell>
          <cell r="AO2361">
            <v>0</v>
          </cell>
          <cell r="AR2361" t="str">
            <v>智通区</v>
          </cell>
        </row>
        <row r="2362">
          <cell r="F2362">
            <v>13925523324</v>
          </cell>
          <cell r="G2362" t="str">
            <v>13925523324</v>
          </cell>
          <cell r="H2362" t="str">
            <v>曾伯武</v>
          </cell>
          <cell r="I2362" t="str">
            <v>预付费东莞住宅新装或续费680元包年，带宽4M</v>
          </cell>
          <cell r="J2362">
            <v>680</v>
          </cell>
          <cell r="K2362">
            <v>680</v>
          </cell>
          <cell r="L2362" t="str">
            <v>2011-06-10</v>
          </cell>
          <cell r="M2362">
            <v>42167</v>
          </cell>
          <cell r="N2362" t="str">
            <v>2016-06-24</v>
          </cell>
          <cell r="O2362" t="str">
            <v>2015-06-24</v>
          </cell>
          <cell r="P2362" t="str">
            <v>宽带预付费</v>
          </cell>
          <cell r="Q2362" t="str">
            <v>续费</v>
          </cell>
          <cell r="R2362" t="str">
            <v>当月充值</v>
          </cell>
          <cell r="S2362" t="str">
            <v>家庭用户</v>
          </cell>
          <cell r="T2362" t="str">
            <v>(传统)XDSL</v>
          </cell>
          <cell r="U2362" t="str">
            <v>李佩钰(lipy)</v>
          </cell>
          <cell r="V2362" t="str">
            <v>ZX石碣杨辉</v>
          </cell>
          <cell r="W2362" t="str">
            <v>不提供MD</v>
          </cell>
          <cell r="X2362" t="str">
            <v>石碣区</v>
          </cell>
          <cell r="Y2362">
            <v>0</v>
          </cell>
          <cell r="Z2362">
            <v>0</v>
          </cell>
          <cell r="AA2362" t="str">
            <v>石碣区</v>
          </cell>
          <cell r="AB2362" t="str">
            <v>24</v>
          </cell>
          <cell r="AC2362">
            <v>4</v>
          </cell>
          <cell r="AD2362">
            <v>12</v>
          </cell>
          <cell r="AE2362" t="str">
            <v>否</v>
          </cell>
          <cell r="AF2362" t="str">
            <v/>
          </cell>
          <cell r="AG2362" t="str">
            <v>否</v>
          </cell>
          <cell r="AH2362" t="str">
            <v>续本月</v>
          </cell>
          <cell r="AI2362" t="str">
            <v>否</v>
          </cell>
          <cell r="AO2362">
            <v>0</v>
          </cell>
          <cell r="AR2362" t="str">
            <v>石美区</v>
          </cell>
        </row>
        <row r="2363">
          <cell r="F2363">
            <v>15818487026</v>
          </cell>
          <cell r="G2363" t="str">
            <v>15818487026</v>
          </cell>
          <cell r="H2363" t="str">
            <v>刘晓明</v>
          </cell>
          <cell r="I2363" t="str">
            <v>预付费东莞住宅新装或续费1408元包2年，带宽12M</v>
          </cell>
          <cell r="J2363">
            <v>1408</v>
          </cell>
          <cell r="K2363">
            <v>1408</v>
          </cell>
          <cell r="L2363" t="str">
            <v>2012-02-05</v>
          </cell>
          <cell r="M2363">
            <v>42176</v>
          </cell>
          <cell r="N2363" t="str">
            <v>2017-06-25</v>
          </cell>
          <cell r="O2363" t="str">
            <v>2015-06-25</v>
          </cell>
          <cell r="P2363" t="str">
            <v>宽带预付费</v>
          </cell>
          <cell r="Q2363" t="str">
            <v>续费</v>
          </cell>
          <cell r="R2363" t="str">
            <v>往月充值</v>
          </cell>
          <cell r="S2363" t="str">
            <v>家庭用户</v>
          </cell>
          <cell r="T2363" t="str">
            <v>FTTH</v>
          </cell>
          <cell r="U2363" t="str">
            <v>谭少华(tansh)</v>
          </cell>
          <cell r="V2363" t="str">
            <v>ZX横沥张泽文</v>
          </cell>
          <cell r="W2363" t="str">
            <v/>
          </cell>
          <cell r="X2363" t="str">
            <v>横沥区</v>
          </cell>
          <cell r="Y2363">
            <v>0</v>
          </cell>
          <cell r="Z2363">
            <v>0</v>
          </cell>
          <cell r="AA2363" t="str">
            <v>横沥区</v>
          </cell>
          <cell r="AB2363" t="str">
            <v>25</v>
          </cell>
          <cell r="AC2363">
            <v>12</v>
          </cell>
          <cell r="AD2363">
            <v>24</v>
          </cell>
          <cell r="AE2363" t="str">
            <v>是</v>
          </cell>
          <cell r="AF2363" t="str">
            <v/>
          </cell>
          <cell r="AG2363" t="str">
            <v>价值宽带</v>
          </cell>
          <cell r="AH2363" t="str">
            <v>续本月</v>
          </cell>
          <cell r="AI2363" t="str">
            <v>是</v>
          </cell>
          <cell r="AN2363">
            <v>15818487026</v>
          </cell>
          <cell r="AO2363">
            <v>0</v>
          </cell>
          <cell r="AR2363" t="str">
            <v>牛鼓区</v>
          </cell>
        </row>
        <row r="2364">
          <cell r="F2364">
            <v>13713013529</v>
          </cell>
          <cell r="G2364" t="str">
            <v>13713013529</v>
          </cell>
          <cell r="H2364" t="str">
            <v>郑永胜</v>
          </cell>
          <cell r="I2364" t="str">
            <v>预付费东莞住宅新装或续费1408元包2年，带宽12M</v>
          </cell>
          <cell r="J2364">
            <v>1408</v>
          </cell>
          <cell r="K2364">
            <v>1408</v>
          </cell>
          <cell r="L2364" t="str">
            <v>2012-07-03</v>
          </cell>
          <cell r="M2364">
            <v>42189</v>
          </cell>
          <cell r="N2364" t="str">
            <v>2017-07-04</v>
          </cell>
          <cell r="O2364" t="str">
            <v>2015-06-25</v>
          </cell>
          <cell r="P2364" t="str">
            <v>宽带预付费</v>
          </cell>
          <cell r="Q2364" t="str">
            <v>续费</v>
          </cell>
          <cell r="R2364" t="str">
            <v>提前充值</v>
          </cell>
          <cell r="S2364" t="str">
            <v>家庭用户</v>
          </cell>
          <cell r="T2364" t="str">
            <v>GPON+LAN</v>
          </cell>
          <cell r="U2364" t="str">
            <v>许小艳(xuxiaoy)</v>
          </cell>
          <cell r="V2364" t="str">
            <v>ZX寮步魏祥洋</v>
          </cell>
          <cell r="W2364" t="str">
            <v/>
          </cell>
          <cell r="X2364" t="str">
            <v>寮步区</v>
          </cell>
          <cell r="Y2364">
            <v>0</v>
          </cell>
          <cell r="Z2364">
            <v>0</v>
          </cell>
          <cell r="AA2364" t="str">
            <v>寮步区</v>
          </cell>
          <cell r="AB2364" t="str">
            <v>25</v>
          </cell>
          <cell r="AC2364">
            <v>12</v>
          </cell>
          <cell r="AD2364">
            <v>24</v>
          </cell>
          <cell r="AE2364" t="str">
            <v>是</v>
          </cell>
          <cell r="AF2364" t="str">
            <v/>
          </cell>
          <cell r="AG2364" t="str">
            <v>价值宽带</v>
          </cell>
          <cell r="AH2364" t="str">
            <v>续后期</v>
          </cell>
          <cell r="AI2364" t="str">
            <v>否</v>
          </cell>
          <cell r="AO2364">
            <v>0</v>
          </cell>
          <cell r="AR2364" t="str">
            <v>牛鼓区</v>
          </cell>
        </row>
        <row r="2365">
          <cell r="F2365">
            <v>15019985230</v>
          </cell>
          <cell r="G2365" t="str">
            <v>15019985230</v>
          </cell>
          <cell r="H2365" t="str">
            <v>东莞市石碣锦添印刷厂</v>
          </cell>
          <cell r="I2365" t="str">
            <v>预付费东莞住宅新装或续费1088元包年，带宽10M</v>
          </cell>
          <cell r="J2365">
            <v>1088</v>
          </cell>
          <cell r="K2365">
            <v>1088</v>
          </cell>
          <cell r="L2365" t="str">
            <v>2012-07-09</v>
          </cell>
          <cell r="M2365">
            <v>42209</v>
          </cell>
          <cell r="N2365" t="str">
            <v>2016-07-24</v>
          </cell>
          <cell r="O2365" t="str">
            <v>2015-06-24</v>
          </cell>
          <cell r="P2365" t="str">
            <v>宽带预付费</v>
          </cell>
          <cell r="Q2365" t="str">
            <v>续费</v>
          </cell>
          <cell r="R2365" t="str">
            <v>提前充值</v>
          </cell>
          <cell r="S2365" t="str">
            <v>家庭用户</v>
          </cell>
          <cell r="T2365" t="str">
            <v>FTTH</v>
          </cell>
          <cell r="U2365" t="str">
            <v>李佩钰(lipy)</v>
          </cell>
          <cell r="V2365" t="str">
            <v>ZX石碣杨辉</v>
          </cell>
          <cell r="W2365" t="str">
            <v/>
          </cell>
          <cell r="X2365" t="str">
            <v>石碣区</v>
          </cell>
          <cell r="Y2365">
            <v>0</v>
          </cell>
          <cell r="Z2365">
            <v>0</v>
          </cell>
          <cell r="AA2365" t="str">
            <v>石碣区</v>
          </cell>
          <cell r="AB2365" t="str">
            <v>24</v>
          </cell>
          <cell r="AC2365">
            <v>10</v>
          </cell>
          <cell r="AD2365">
            <v>12</v>
          </cell>
          <cell r="AE2365" t="str">
            <v>是</v>
          </cell>
          <cell r="AF2365" t="str">
            <v/>
          </cell>
          <cell r="AG2365" t="str">
            <v>价值宽带</v>
          </cell>
          <cell r="AH2365" t="str">
            <v>续后期</v>
          </cell>
          <cell r="AI2365" t="str">
            <v>否</v>
          </cell>
          <cell r="AO2365">
            <v>0</v>
          </cell>
          <cell r="AR2365" t="str">
            <v>光润区</v>
          </cell>
        </row>
        <row r="2366">
          <cell r="F2366">
            <v>15814228526</v>
          </cell>
          <cell r="G2366" t="str">
            <v>15814228526</v>
          </cell>
          <cell r="H2366" t="str">
            <v>钟再平</v>
          </cell>
          <cell r="I2366" t="str">
            <v>预付费东莞精品宽带新装或续费免费体验1个月，带宽10M</v>
          </cell>
          <cell r="J2366">
            <v>888</v>
          </cell>
          <cell r="K2366">
            <v>888</v>
          </cell>
          <cell r="L2366" t="str">
            <v>2013-07-05</v>
          </cell>
          <cell r="M2366">
            <v>42190</v>
          </cell>
          <cell r="N2366" t="str">
            <v>2016-08-05</v>
          </cell>
          <cell r="O2366" t="str">
            <v>2015-06-26</v>
          </cell>
          <cell r="P2366" t="str">
            <v>宽带预付费</v>
          </cell>
          <cell r="Q2366" t="str">
            <v>续费</v>
          </cell>
          <cell r="R2366" t="str">
            <v>提前充值</v>
          </cell>
          <cell r="S2366" t="str">
            <v>家庭用户</v>
          </cell>
          <cell r="T2366" t="str">
            <v>FTTH</v>
          </cell>
          <cell r="U2366" t="str">
            <v>东莞电商天猫充值(scb_tm2)</v>
          </cell>
          <cell r="V2366" t="str">
            <v>DSBR受理</v>
          </cell>
          <cell r="W2366" t="str">
            <v>莫灵快</v>
          </cell>
          <cell r="X2366" t="str">
            <v>东城区</v>
          </cell>
          <cell r="Y2366">
            <v>0</v>
          </cell>
          <cell r="Z2366">
            <v>0</v>
          </cell>
          <cell r="AA2366" t="str">
            <v>东城区</v>
          </cell>
          <cell r="AB2366" t="str">
            <v>26</v>
          </cell>
          <cell r="AC2366">
            <v>10</v>
          </cell>
          <cell r="AD2366">
            <v>1</v>
          </cell>
          <cell r="AE2366" t="str">
            <v>是</v>
          </cell>
          <cell r="AF2366" t="str">
            <v/>
          </cell>
          <cell r="AG2366" t="str">
            <v>价值宽带</v>
          </cell>
          <cell r="AH2366" t="str">
            <v>续后期</v>
          </cell>
          <cell r="AI2366" t="str">
            <v>否</v>
          </cell>
          <cell r="AO2366">
            <v>0</v>
          </cell>
          <cell r="AR2366" t="str">
            <v>光润区</v>
          </cell>
        </row>
        <row r="2367">
          <cell r="F2367">
            <v>15015419143</v>
          </cell>
          <cell r="G2367" t="str">
            <v>15015419143</v>
          </cell>
          <cell r="H2367" t="str">
            <v>唐夕平</v>
          </cell>
          <cell r="I2367" t="str">
            <v>预付费东莞精品宽带新装或续费免费体验1个月，带宽10M</v>
          </cell>
          <cell r="J2367">
            <v>888</v>
          </cell>
          <cell r="K2367">
            <v>888</v>
          </cell>
          <cell r="L2367" t="str">
            <v>2011-04-06</v>
          </cell>
          <cell r="M2367">
            <v>42201</v>
          </cell>
          <cell r="N2367" t="str">
            <v>2016-08-16</v>
          </cell>
          <cell r="O2367" t="str">
            <v>2015-06-26</v>
          </cell>
          <cell r="P2367" t="str">
            <v>宽带预付费</v>
          </cell>
          <cell r="Q2367" t="str">
            <v>续费</v>
          </cell>
          <cell r="R2367" t="str">
            <v>提前充值</v>
          </cell>
          <cell r="S2367" t="str">
            <v>家庭用户</v>
          </cell>
          <cell r="T2367" t="str">
            <v>FTTH</v>
          </cell>
          <cell r="U2367" t="str">
            <v>东莞电商天猫充值(scb_tm2)</v>
          </cell>
          <cell r="V2367" t="str">
            <v>DSBR受理</v>
          </cell>
          <cell r="W2367" t="str">
            <v>电商价值宽带营销</v>
          </cell>
          <cell r="X2367" t="str">
            <v>东城区</v>
          </cell>
          <cell r="Y2367">
            <v>0</v>
          </cell>
          <cell r="Z2367">
            <v>0</v>
          </cell>
          <cell r="AA2367" t="str">
            <v>东城区</v>
          </cell>
          <cell r="AB2367" t="str">
            <v>26</v>
          </cell>
          <cell r="AC2367">
            <v>10</v>
          </cell>
          <cell r="AD2367">
            <v>1</v>
          </cell>
          <cell r="AE2367" t="str">
            <v>是</v>
          </cell>
          <cell r="AF2367" t="str">
            <v/>
          </cell>
          <cell r="AG2367" t="str">
            <v>价值宽带</v>
          </cell>
          <cell r="AH2367" t="str">
            <v>续后期</v>
          </cell>
          <cell r="AI2367" t="str">
            <v>否</v>
          </cell>
          <cell r="AO2367">
            <v>0</v>
          </cell>
          <cell r="AR2367" t="str">
            <v>低涌区</v>
          </cell>
        </row>
        <row r="2368">
          <cell r="F2368">
            <v>13537108937</v>
          </cell>
          <cell r="G2368" t="str">
            <v>13537108937</v>
          </cell>
          <cell r="H2368" t="str">
            <v>丘炳文</v>
          </cell>
          <cell r="I2368" t="str">
            <v>预付费东莞住宅新装或续费1408元包2年，带宽12M</v>
          </cell>
          <cell r="J2368">
            <v>1408</v>
          </cell>
          <cell r="K2368">
            <v>1408</v>
          </cell>
          <cell r="L2368" t="str">
            <v>2014-07-30</v>
          </cell>
          <cell r="M2368">
            <v>42215</v>
          </cell>
          <cell r="N2368" t="str">
            <v>2017-07-30</v>
          </cell>
          <cell r="O2368" t="str">
            <v>2015-06-27</v>
          </cell>
          <cell r="P2368" t="str">
            <v>宽带预付费</v>
          </cell>
          <cell r="Q2368" t="str">
            <v>续费</v>
          </cell>
          <cell r="R2368" t="str">
            <v>提前充值</v>
          </cell>
          <cell r="S2368" t="str">
            <v>家庭用户</v>
          </cell>
          <cell r="T2368" t="str">
            <v>FTTH</v>
          </cell>
          <cell r="U2368" t="str">
            <v>杜秋月(duqiuy)</v>
          </cell>
          <cell r="V2368" t="str">
            <v>ZX莞城徐元球</v>
          </cell>
          <cell r="W2368" t="str">
            <v/>
          </cell>
          <cell r="X2368" t="str">
            <v>莞城区</v>
          </cell>
          <cell r="Y2368">
            <v>0</v>
          </cell>
          <cell r="Z2368">
            <v>0</v>
          </cell>
          <cell r="AA2368" t="str">
            <v>莞城区</v>
          </cell>
          <cell r="AB2368" t="str">
            <v>27</v>
          </cell>
          <cell r="AC2368">
            <v>12</v>
          </cell>
          <cell r="AD2368">
            <v>24</v>
          </cell>
          <cell r="AE2368" t="str">
            <v>是</v>
          </cell>
          <cell r="AF2368" t="str">
            <v/>
          </cell>
          <cell r="AG2368" t="str">
            <v>价值宽带</v>
          </cell>
          <cell r="AH2368" t="str">
            <v>续后期</v>
          </cell>
          <cell r="AI2368" t="str">
            <v>否</v>
          </cell>
          <cell r="AO2368">
            <v>0</v>
          </cell>
          <cell r="AR2368" t="str">
            <v>低涌区</v>
          </cell>
        </row>
        <row r="2369">
          <cell r="F2369">
            <v>13925707715</v>
          </cell>
          <cell r="G2369" t="str">
            <v>13925707715</v>
          </cell>
          <cell r="H2369" t="str">
            <v>白海军</v>
          </cell>
          <cell r="I2369" t="str">
            <v>预付费东莞住宅新装或续费1408元包2年，带宽12M</v>
          </cell>
          <cell r="J2369">
            <v>1408</v>
          </cell>
          <cell r="K2369">
            <v>1408</v>
          </cell>
          <cell r="L2369" t="str">
            <v>2011-12-23</v>
          </cell>
          <cell r="M2369">
            <v>42180</v>
          </cell>
          <cell r="N2369" t="str">
            <v>2017-06-27</v>
          </cell>
          <cell r="O2369" t="str">
            <v>2015-06-27</v>
          </cell>
          <cell r="P2369" t="str">
            <v>宽带预付费</v>
          </cell>
          <cell r="Q2369" t="str">
            <v>续费</v>
          </cell>
          <cell r="R2369" t="str">
            <v>往月充值</v>
          </cell>
          <cell r="S2369" t="str">
            <v>家庭用户</v>
          </cell>
          <cell r="T2369" t="str">
            <v>FTTH</v>
          </cell>
          <cell r="U2369" t="str">
            <v>杜秋月(duqiuy)</v>
          </cell>
          <cell r="V2369" t="str">
            <v>ZY莞城营业厅</v>
          </cell>
          <cell r="W2369" t="str">
            <v>电商价值宽带营销</v>
          </cell>
          <cell r="X2369" t="str">
            <v>莞城区</v>
          </cell>
          <cell r="Y2369">
            <v>0</v>
          </cell>
          <cell r="Z2369">
            <v>0</v>
          </cell>
          <cell r="AA2369" t="str">
            <v>莞城区</v>
          </cell>
          <cell r="AB2369" t="str">
            <v>27</v>
          </cell>
          <cell r="AC2369">
            <v>12</v>
          </cell>
          <cell r="AD2369">
            <v>24</v>
          </cell>
          <cell r="AE2369" t="str">
            <v>是</v>
          </cell>
          <cell r="AF2369" t="str">
            <v/>
          </cell>
          <cell r="AG2369" t="str">
            <v>价值宽带</v>
          </cell>
          <cell r="AH2369" t="str">
            <v>续本月</v>
          </cell>
          <cell r="AI2369" t="str">
            <v>是</v>
          </cell>
          <cell r="AJ2369">
            <v>13925707715</v>
          </cell>
          <cell r="AO2369">
            <v>0</v>
          </cell>
          <cell r="AR2369" t="str">
            <v>西联区</v>
          </cell>
        </row>
        <row r="2370">
          <cell r="F2370">
            <v>13609672232</v>
          </cell>
          <cell r="G2370" t="str">
            <v>13609672232</v>
          </cell>
          <cell r="H2370" t="str">
            <v>冯碧红</v>
          </cell>
          <cell r="I2370" t="str">
            <v>预付费东莞住宅新装或续费1408元包2年，带宽12M</v>
          </cell>
          <cell r="J2370">
            <v>1408</v>
          </cell>
          <cell r="K2370">
            <v>1408</v>
          </cell>
          <cell r="L2370" t="str">
            <v>2014-06-28</v>
          </cell>
          <cell r="M2370">
            <v>42183</v>
          </cell>
          <cell r="N2370" t="str">
            <v>2017-06-28</v>
          </cell>
          <cell r="O2370" t="str">
            <v>2015-06-26</v>
          </cell>
          <cell r="P2370" t="str">
            <v>宽带预付费</v>
          </cell>
          <cell r="Q2370" t="str">
            <v>续费</v>
          </cell>
          <cell r="R2370" t="str">
            <v>提前充值</v>
          </cell>
          <cell r="S2370" t="str">
            <v>家庭用户</v>
          </cell>
          <cell r="T2370" t="str">
            <v>FTTH</v>
          </cell>
          <cell r="U2370" t="str">
            <v>杜秋月(duqiuy)</v>
          </cell>
          <cell r="V2370" t="str">
            <v>ZX莞城黎广法</v>
          </cell>
          <cell r="W2370" t="str">
            <v/>
          </cell>
          <cell r="X2370" t="str">
            <v>莞城区</v>
          </cell>
          <cell r="Y2370">
            <v>0</v>
          </cell>
          <cell r="Z2370">
            <v>0</v>
          </cell>
          <cell r="AA2370" t="str">
            <v>莞城区</v>
          </cell>
          <cell r="AB2370" t="str">
            <v>26</v>
          </cell>
          <cell r="AC2370">
            <v>12</v>
          </cell>
          <cell r="AD2370">
            <v>24</v>
          </cell>
          <cell r="AE2370" t="str">
            <v>是</v>
          </cell>
          <cell r="AF2370" t="str">
            <v/>
          </cell>
          <cell r="AG2370" t="str">
            <v>价值宽带</v>
          </cell>
          <cell r="AH2370" t="str">
            <v>续本月</v>
          </cell>
          <cell r="AI2370" t="str">
            <v>是</v>
          </cell>
          <cell r="AJ2370">
            <v>13609672232</v>
          </cell>
          <cell r="AO2370">
            <v>0</v>
          </cell>
          <cell r="AR2370" t="str">
            <v>西联区</v>
          </cell>
        </row>
        <row r="2371">
          <cell r="F2371">
            <v>13712497159</v>
          </cell>
          <cell r="G2371" t="str">
            <v>13712497159</v>
          </cell>
          <cell r="H2371" t="str">
            <v>申秀芳</v>
          </cell>
          <cell r="I2371" t="str">
            <v>预付费东莞住宅新装或续费888元包年，带宽12M</v>
          </cell>
          <cell r="J2371">
            <v>888</v>
          </cell>
          <cell r="K2371">
            <v>355.2</v>
          </cell>
          <cell r="L2371" t="str">
            <v>2009-07-02</v>
          </cell>
          <cell r="M2371">
            <v>42181</v>
          </cell>
          <cell r="N2371" t="str">
            <v>2016-06-26</v>
          </cell>
          <cell r="O2371" t="str">
            <v>2015-06-26</v>
          </cell>
          <cell r="P2371" t="str">
            <v>宽带预付费</v>
          </cell>
          <cell r="Q2371" t="str">
            <v>续费</v>
          </cell>
          <cell r="R2371" t="str">
            <v>提前充值</v>
          </cell>
          <cell r="S2371" t="str">
            <v>家庭用户</v>
          </cell>
          <cell r="T2371" t="str">
            <v>FTTH</v>
          </cell>
          <cell r="U2371" t="str">
            <v>杜秋月(duqiuy)</v>
          </cell>
          <cell r="V2371" t="str">
            <v>ZX莞城徐元球</v>
          </cell>
          <cell r="W2371" t="str">
            <v>电商价值宽带营销</v>
          </cell>
          <cell r="X2371" t="str">
            <v>莞城区</v>
          </cell>
          <cell r="Y2371">
            <v>0</v>
          </cell>
          <cell r="Z2371">
            <v>0</v>
          </cell>
          <cell r="AA2371" t="str">
            <v>莞城区</v>
          </cell>
          <cell r="AB2371" t="str">
            <v>26</v>
          </cell>
          <cell r="AC2371">
            <v>12</v>
          </cell>
          <cell r="AD2371">
            <v>12</v>
          </cell>
          <cell r="AE2371" t="str">
            <v>是</v>
          </cell>
          <cell r="AF2371" t="str">
            <v/>
          </cell>
          <cell r="AG2371" t="str">
            <v>价值宽带</v>
          </cell>
          <cell r="AH2371" t="str">
            <v>续本月</v>
          </cell>
          <cell r="AI2371" t="str">
            <v>是</v>
          </cell>
          <cell r="AJ2371">
            <v>13712497159</v>
          </cell>
          <cell r="AO2371">
            <v>0</v>
          </cell>
          <cell r="AR2371" t="str">
            <v>西联区</v>
          </cell>
        </row>
        <row r="2372">
          <cell r="F2372">
            <v>13794800373</v>
          </cell>
          <cell r="G2372" t="str">
            <v>13794800373</v>
          </cell>
          <cell r="H2372" t="str">
            <v>王宏坤</v>
          </cell>
          <cell r="I2372" t="str">
            <v>预付费东莞住宅新装或续费888元包年，带宽12M</v>
          </cell>
          <cell r="J2372">
            <v>888</v>
          </cell>
          <cell r="K2372">
            <v>888</v>
          </cell>
          <cell r="L2372" t="str">
            <v>2011-03-31</v>
          </cell>
          <cell r="M2372">
            <v>42216</v>
          </cell>
          <cell r="N2372" t="str">
            <v>2016-07-31</v>
          </cell>
          <cell r="O2372" t="str">
            <v>2015-06-28</v>
          </cell>
          <cell r="P2372" t="str">
            <v>宽带预付费</v>
          </cell>
          <cell r="Q2372" t="str">
            <v>续费</v>
          </cell>
          <cell r="R2372" t="str">
            <v>提前充值</v>
          </cell>
          <cell r="S2372" t="str">
            <v>家庭用户</v>
          </cell>
          <cell r="T2372" t="str">
            <v>FTTH</v>
          </cell>
          <cell r="U2372" t="str">
            <v>东莞电商天猫充值(scb_tm1)</v>
          </cell>
          <cell r="V2372" t="str">
            <v>DSBR受理</v>
          </cell>
          <cell r="W2372" t="str">
            <v>电商价值宽带营销</v>
          </cell>
          <cell r="X2372" t="str">
            <v>莞城区</v>
          </cell>
          <cell r="Y2372">
            <v>0</v>
          </cell>
          <cell r="Z2372">
            <v>0</v>
          </cell>
          <cell r="AA2372" t="str">
            <v>莞城区</v>
          </cell>
          <cell r="AB2372" t="str">
            <v>28</v>
          </cell>
          <cell r="AC2372">
            <v>12</v>
          </cell>
          <cell r="AD2372">
            <v>12</v>
          </cell>
          <cell r="AE2372" t="str">
            <v>是</v>
          </cell>
          <cell r="AF2372" t="str">
            <v/>
          </cell>
          <cell r="AG2372" t="str">
            <v>价值宽带</v>
          </cell>
          <cell r="AH2372" t="str">
            <v>续后期</v>
          </cell>
          <cell r="AI2372" t="str">
            <v>否</v>
          </cell>
          <cell r="AO2372">
            <v>0</v>
          </cell>
          <cell r="AR2372" t="str">
            <v>低涌区</v>
          </cell>
        </row>
        <row r="2373">
          <cell r="F2373">
            <v>15019172708</v>
          </cell>
          <cell r="G2373" t="str">
            <v>15019172708</v>
          </cell>
          <cell r="H2373" t="str">
            <v>卢福君</v>
          </cell>
          <cell r="I2373" t="str">
            <v>预付费东莞住宅新装或续费768元包年，带宽4M</v>
          </cell>
          <cell r="J2373">
            <v>768</v>
          </cell>
          <cell r="K2373">
            <v>768</v>
          </cell>
          <cell r="L2373" t="str">
            <v>2013-07-09</v>
          </cell>
          <cell r="M2373">
            <v>42194</v>
          </cell>
          <cell r="N2373" t="str">
            <v>2016-07-09</v>
          </cell>
          <cell r="O2373" t="str">
            <v>2015-06-28</v>
          </cell>
          <cell r="P2373" t="str">
            <v>宽带预付费</v>
          </cell>
          <cell r="Q2373" t="str">
            <v>续费</v>
          </cell>
          <cell r="R2373" t="str">
            <v>提前充值</v>
          </cell>
          <cell r="S2373" t="str">
            <v>家庭用户</v>
          </cell>
          <cell r="T2373" t="str">
            <v>FTTH</v>
          </cell>
          <cell r="U2373" t="str">
            <v>营业厅经理(李甜琴)(CQYX01)</v>
          </cell>
          <cell r="V2373" t="str">
            <v>ZX莞城黎广法</v>
          </cell>
          <cell r="W2373" t="str">
            <v/>
          </cell>
          <cell r="X2373" t="str">
            <v>莞城区</v>
          </cell>
          <cell r="Y2373">
            <v>0</v>
          </cell>
          <cell r="Z2373">
            <v>0</v>
          </cell>
          <cell r="AA2373" t="str">
            <v>莞城区</v>
          </cell>
          <cell r="AB2373" t="str">
            <v>28</v>
          </cell>
          <cell r="AC2373">
            <v>4</v>
          </cell>
          <cell r="AD2373">
            <v>12</v>
          </cell>
          <cell r="AE2373" t="str">
            <v>是</v>
          </cell>
          <cell r="AF2373" t="str">
            <v/>
          </cell>
          <cell r="AG2373" t="str">
            <v>否</v>
          </cell>
          <cell r="AH2373" t="str">
            <v>续后期</v>
          </cell>
          <cell r="AI2373" t="str">
            <v>否</v>
          </cell>
          <cell r="AO2373">
            <v>0</v>
          </cell>
          <cell r="AR2373" t="str">
            <v>西联区</v>
          </cell>
        </row>
        <row r="2374">
          <cell r="F2374" t="str">
            <v>dgda90039939</v>
          </cell>
          <cell r="G2374" t="str">
            <v>dgda90039939</v>
          </cell>
          <cell r="H2374" t="str">
            <v>廖治坚</v>
          </cell>
          <cell r="I2374" t="str">
            <v>预付费东莞住宅新装或续费888元包年，带宽12M</v>
          </cell>
          <cell r="J2374">
            <v>888</v>
          </cell>
          <cell r="K2374">
            <v>888</v>
          </cell>
          <cell r="L2374" t="str">
            <v>2007-09-01</v>
          </cell>
          <cell r="M2374">
            <v>42208</v>
          </cell>
          <cell r="N2374" t="str">
            <v>2016-07-23</v>
          </cell>
          <cell r="O2374" t="str">
            <v>2015-06-28</v>
          </cell>
          <cell r="P2374" t="str">
            <v>宽带预付费</v>
          </cell>
          <cell r="Q2374" t="str">
            <v>续费</v>
          </cell>
          <cell r="R2374" t="str">
            <v>提前充值</v>
          </cell>
          <cell r="S2374" t="str">
            <v>家庭用户</v>
          </cell>
          <cell r="T2374" t="str">
            <v>FTTH</v>
          </cell>
          <cell r="U2374" t="str">
            <v>东莞电商天猫充值(scb_tm1)</v>
          </cell>
          <cell r="V2374" t="str">
            <v>DSBR受理</v>
          </cell>
          <cell r="W2374" t="str">
            <v/>
          </cell>
          <cell r="X2374" t="str">
            <v>莞城区</v>
          </cell>
          <cell r="Y2374">
            <v>0</v>
          </cell>
          <cell r="Z2374">
            <v>0</v>
          </cell>
          <cell r="AA2374" t="str">
            <v>莞城区</v>
          </cell>
          <cell r="AB2374" t="str">
            <v>28</v>
          </cell>
          <cell r="AC2374">
            <v>12</v>
          </cell>
          <cell r="AD2374">
            <v>12</v>
          </cell>
          <cell r="AE2374" t="str">
            <v>是</v>
          </cell>
          <cell r="AF2374" t="str">
            <v/>
          </cell>
          <cell r="AG2374" t="str">
            <v>价值宽带</v>
          </cell>
          <cell r="AH2374" t="str">
            <v>续后期</v>
          </cell>
          <cell r="AI2374" t="str">
            <v>否</v>
          </cell>
          <cell r="AO2374">
            <v>0</v>
          </cell>
          <cell r="AR2374" t="str">
            <v>西联区</v>
          </cell>
        </row>
        <row r="2375">
          <cell r="F2375">
            <v>13712657774</v>
          </cell>
          <cell r="G2375" t="str">
            <v>13712657774</v>
          </cell>
          <cell r="H2375" t="str">
            <v>谢日灿</v>
          </cell>
          <cell r="I2375" t="str">
            <v>预付费东莞住宅新装或续费680元包年，带宽4M</v>
          </cell>
          <cell r="J2375">
            <v>680</v>
          </cell>
          <cell r="K2375">
            <v>680</v>
          </cell>
          <cell r="L2375" t="str">
            <v>2012-02-28</v>
          </cell>
          <cell r="M2375">
            <v>42179</v>
          </cell>
          <cell r="N2375" t="str">
            <v>2016-06-26</v>
          </cell>
          <cell r="O2375" t="str">
            <v>2015-06-26</v>
          </cell>
          <cell r="P2375" t="str">
            <v>宽带预付费</v>
          </cell>
          <cell r="Q2375" t="str">
            <v>续费</v>
          </cell>
          <cell r="R2375" t="str">
            <v>往月充值</v>
          </cell>
          <cell r="S2375" t="str">
            <v>家庭用户</v>
          </cell>
          <cell r="T2375" t="str">
            <v>(传统)XDSL</v>
          </cell>
          <cell r="U2375" t="str">
            <v>文颜(weny)</v>
          </cell>
          <cell r="V2375" t="str">
            <v>ZX南城黎广俊</v>
          </cell>
          <cell r="W2375" t="str">
            <v>WLAM</v>
          </cell>
          <cell r="X2375" t="str">
            <v>南城区</v>
          </cell>
          <cell r="Y2375">
            <v>0</v>
          </cell>
          <cell r="Z2375">
            <v>0</v>
          </cell>
          <cell r="AA2375" t="str">
            <v>南城区</v>
          </cell>
          <cell r="AB2375" t="str">
            <v>26</v>
          </cell>
          <cell r="AC2375">
            <v>4</v>
          </cell>
          <cell r="AD2375">
            <v>12</v>
          </cell>
          <cell r="AE2375" t="str">
            <v>否</v>
          </cell>
          <cell r="AF2375" t="str">
            <v/>
          </cell>
          <cell r="AG2375" t="str">
            <v>否</v>
          </cell>
          <cell r="AH2375" t="str">
            <v>续本月</v>
          </cell>
          <cell r="AI2375" t="str">
            <v>否</v>
          </cell>
          <cell r="AO2375">
            <v>0</v>
          </cell>
          <cell r="AR2375" t="str">
            <v>西联区</v>
          </cell>
        </row>
        <row r="2376">
          <cell r="F2376">
            <v>13592701877</v>
          </cell>
          <cell r="G2376" t="str">
            <v>13592701877</v>
          </cell>
          <cell r="H2376" t="str">
            <v>李志军</v>
          </cell>
          <cell r="I2376" t="str">
            <v>预付费东莞精品宽带新装或续费免费体验1个月，带宽20M</v>
          </cell>
          <cell r="J2376">
            <v>1398</v>
          </cell>
          <cell r="K2376">
            <v>1398</v>
          </cell>
          <cell r="L2376" t="str">
            <v>2014-07-07</v>
          </cell>
          <cell r="M2376">
            <v>42192</v>
          </cell>
          <cell r="N2376" t="str">
            <v>2016-10-07</v>
          </cell>
          <cell r="O2376" t="str">
            <v>2015-06-26</v>
          </cell>
          <cell r="P2376" t="str">
            <v>宽带预付费</v>
          </cell>
          <cell r="Q2376" t="str">
            <v>续费</v>
          </cell>
          <cell r="R2376" t="str">
            <v>提前充值</v>
          </cell>
          <cell r="S2376" t="str">
            <v>家庭用户</v>
          </cell>
          <cell r="T2376" t="str">
            <v>FTTH</v>
          </cell>
          <cell r="U2376" t="str">
            <v>文颜(weny)</v>
          </cell>
          <cell r="V2376" t="str">
            <v>ZX南城黎广俊</v>
          </cell>
          <cell r="W2376" t="str">
            <v/>
          </cell>
          <cell r="X2376" t="str">
            <v>南城区</v>
          </cell>
          <cell r="Y2376">
            <v>0</v>
          </cell>
          <cell r="Z2376">
            <v>0</v>
          </cell>
          <cell r="AA2376" t="str">
            <v>南城区</v>
          </cell>
          <cell r="AB2376" t="str">
            <v>26</v>
          </cell>
          <cell r="AC2376">
            <v>20</v>
          </cell>
          <cell r="AD2376">
            <v>1</v>
          </cell>
          <cell r="AE2376" t="str">
            <v>是</v>
          </cell>
          <cell r="AF2376" t="str">
            <v/>
          </cell>
          <cell r="AG2376" t="str">
            <v>价值宽带</v>
          </cell>
          <cell r="AH2376" t="str">
            <v>续后期</v>
          </cell>
          <cell r="AI2376" t="str">
            <v>否</v>
          </cell>
          <cell r="AO2376">
            <v>0</v>
          </cell>
          <cell r="AR2376" t="str">
            <v>低涌区</v>
          </cell>
        </row>
        <row r="2377">
          <cell r="F2377">
            <v>13827271450</v>
          </cell>
          <cell r="G2377" t="str">
            <v>13827271450</v>
          </cell>
          <cell r="H2377" t="str">
            <v>范芳芳</v>
          </cell>
          <cell r="I2377" t="str">
            <v>预付费东莞住宅新装或续费680元包年，带宽4M</v>
          </cell>
          <cell r="J2377">
            <v>680</v>
          </cell>
          <cell r="K2377">
            <v>680</v>
          </cell>
          <cell r="L2377" t="str">
            <v>2010-03-01</v>
          </cell>
          <cell r="M2377">
            <v>42182</v>
          </cell>
          <cell r="N2377" t="str">
            <v>2016-06-27</v>
          </cell>
          <cell r="O2377" t="str">
            <v>2015-06-27</v>
          </cell>
          <cell r="P2377" t="str">
            <v>宽带预付费</v>
          </cell>
          <cell r="Q2377" t="str">
            <v>续费</v>
          </cell>
          <cell r="R2377" t="str">
            <v>提前充值</v>
          </cell>
          <cell r="S2377" t="str">
            <v>家庭用户</v>
          </cell>
          <cell r="T2377" t="str">
            <v>(传统)XDSL</v>
          </cell>
          <cell r="U2377" t="str">
            <v>杜秋月(duqiuy)</v>
          </cell>
          <cell r="V2377" t="str">
            <v>ZX南城黎广俊</v>
          </cell>
          <cell r="W2377" t="str">
            <v/>
          </cell>
          <cell r="X2377" t="str">
            <v>南城区</v>
          </cell>
          <cell r="Y2377">
            <v>0</v>
          </cell>
          <cell r="Z2377">
            <v>0</v>
          </cell>
          <cell r="AA2377" t="str">
            <v>南城区</v>
          </cell>
          <cell r="AB2377" t="str">
            <v>27</v>
          </cell>
          <cell r="AC2377">
            <v>4</v>
          </cell>
          <cell r="AD2377">
            <v>12</v>
          </cell>
          <cell r="AE2377" t="str">
            <v>否</v>
          </cell>
          <cell r="AF2377" t="str">
            <v/>
          </cell>
          <cell r="AG2377" t="str">
            <v>否</v>
          </cell>
          <cell r="AH2377" t="str">
            <v>续本月</v>
          </cell>
          <cell r="AI2377" t="str">
            <v>否</v>
          </cell>
          <cell r="AO2377">
            <v>0</v>
          </cell>
          <cell r="AR2377" t="str">
            <v>简沙洲区</v>
          </cell>
        </row>
        <row r="2378">
          <cell r="F2378">
            <v>15814290918</v>
          </cell>
          <cell r="G2378" t="str">
            <v>15814290918</v>
          </cell>
          <cell r="H2378" t="str">
            <v>路小伟</v>
          </cell>
          <cell r="I2378" t="str">
            <v>预付费东莞住宅新装或续费400元包半年，带宽4M</v>
          </cell>
          <cell r="J2378">
            <v>400</v>
          </cell>
          <cell r="K2378">
            <v>400</v>
          </cell>
          <cell r="L2378" t="str">
            <v>2014-06-28</v>
          </cell>
          <cell r="M2378">
            <v>42183</v>
          </cell>
          <cell r="N2378" t="str">
            <v>2015-12-28</v>
          </cell>
          <cell r="O2378" t="str">
            <v>2015-06-26</v>
          </cell>
          <cell r="P2378" t="str">
            <v>宽带预付费</v>
          </cell>
          <cell r="Q2378" t="str">
            <v>续费</v>
          </cell>
          <cell r="R2378" t="str">
            <v>提前充值</v>
          </cell>
          <cell r="S2378" t="str">
            <v>家庭用户</v>
          </cell>
          <cell r="T2378" t="str">
            <v>FTTH</v>
          </cell>
          <cell r="U2378" t="str">
            <v>文颜(weny)</v>
          </cell>
          <cell r="V2378" t="str">
            <v>DSBR南城黎广俊</v>
          </cell>
          <cell r="W2378" t="str">
            <v/>
          </cell>
          <cell r="X2378" t="str">
            <v>南城区</v>
          </cell>
          <cell r="Y2378">
            <v>0</v>
          </cell>
          <cell r="Z2378">
            <v>0</v>
          </cell>
          <cell r="AA2378" t="str">
            <v>南城区</v>
          </cell>
          <cell r="AB2378" t="str">
            <v>26</v>
          </cell>
          <cell r="AC2378">
            <v>4</v>
          </cell>
          <cell r="AD2378">
            <v>6</v>
          </cell>
          <cell r="AE2378" t="str">
            <v>是</v>
          </cell>
          <cell r="AF2378" t="str">
            <v/>
          </cell>
          <cell r="AG2378" t="str">
            <v>否</v>
          </cell>
          <cell r="AH2378" t="str">
            <v>续本月</v>
          </cell>
          <cell r="AI2378" t="str">
            <v>是</v>
          </cell>
          <cell r="AJ2378">
            <v>15814290918</v>
          </cell>
          <cell r="AO2378">
            <v>0</v>
          </cell>
          <cell r="AR2378" t="str">
            <v>中心区</v>
          </cell>
        </row>
        <row r="2379">
          <cell r="F2379">
            <v>15916835683</v>
          </cell>
          <cell r="G2379" t="str">
            <v>15916835683</v>
          </cell>
          <cell r="H2379" t="str">
            <v>郑萍</v>
          </cell>
          <cell r="I2379" t="str">
            <v>预付费东莞住宅新装或续费888元包年，带宽12M</v>
          </cell>
          <cell r="J2379">
            <v>888</v>
          </cell>
          <cell r="K2379">
            <v>888</v>
          </cell>
          <cell r="L2379" t="str">
            <v>2011-07-04</v>
          </cell>
          <cell r="M2379">
            <v>42186</v>
          </cell>
          <cell r="N2379" t="str">
            <v>2016-07-01</v>
          </cell>
          <cell r="O2379" t="str">
            <v>2015-06-27</v>
          </cell>
          <cell r="P2379" t="str">
            <v>宽带预付费</v>
          </cell>
          <cell r="Q2379" t="str">
            <v>续费</v>
          </cell>
          <cell r="R2379" t="str">
            <v>提前充值</v>
          </cell>
          <cell r="S2379" t="str">
            <v>家庭用户</v>
          </cell>
          <cell r="T2379" t="str">
            <v>FTTH</v>
          </cell>
          <cell r="U2379" t="str">
            <v>东莞电商天猫充值(scb_tm)</v>
          </cell>
          <cell r="V2379" t="str">
            <v>DSBR受理</v>
          </cell>
          <cell r="W2379" t="str">
            <v>天猫秒杀</v>
          </cell>
          <cell r="X2379" t="str">
            <v>南城区</v>
          </cell>
          <cell r="Y2379">
            <v>0</v>
          </cell>
          <cell r="Z2379">
            <v>0</v>
          </cell>
          <cell r="AA2379" t="str">
            <v>南城区</v>
          </cell>
          <cell r="AB2379" t="str">
            <v>27</v>
          </cell>
          <cell r="AC2379">
            <v>12</v>
          </cell>
          <cell r="AD2379">
            <v>12</v>
          </cell>
          <cell r="AE2379" t="str">
            <v>是</v>
          </cell>
          <cell r="AF2379" t="str">
            <v/>
          </cell>
          <cell r="AG2379" t="str">
            <v>价值宽带</v>
          </cell>
          <cell r="AH2379" t="str">
            <v>续后期</v>
          </cell>
          <cell r="AI2379" t="str">
            <v>否</v>
          </cell>
          <cell r="AO2379">
            <v>0</v>
          </cell>
          <cell r="AR2379" t="str">
            <v>中心区</v>
          </cell>
        </row>
        <row r="2380">
          <cell r="F2380">
            <v>13623252453</v>
          </cell>
          <cell r="G2380" t="str">
            <v>13623252453</v>
          </cell>
          <cell r="H2380" t="str">
            <v>马良兵</v>
          </cell>
          <cell r="I2380" t="str">
            <v>预付费东莞住宅新装或续费768元包年，带宽4M</v>
          </cell>
          <cell r="J2380">
            <v>768</v>
          </cell>
          <cell r="K2380">
            <v>768</v>
          </cell>
          <cell r="L2380" t="str">
            <v>2014-07-19</v>
          </cell>
          <cell r="M2380">
            <v>42204</v>
          </cell>
          <cell r="N2380" t="str">
            <v>2016-07-19</v>
          </cell>
          <cell r="O2380" t="str">
            <v>2015-06-28</v>
          </cell>
          <cell r="P2380" t="str">
            <v>宽带预付费</v>
          </cell>
          <cell r="Q2380" t="str">
            <v>续费</v>
          </cell>
          <cell r="R2380" t="str">
            <v>提前充值</v>
          </cell>
          <cell r="S2380" t="str">
            <v>家庭用户</v>
          </cell>
          <cell r="T2380" t="str">
            <v>FTTH</v>
          </cell>
          <cell r="U2380" t="str">
            <v>郑珊珊(zhengshans)</v>
          </cell>
          <cell r="V2380" t="str">
            <v>ZX高埗欧仁</v>
          </cell>
          <cell r="W2380" t="str">
            <v/>
          </cell>
          <cell r="X2380" t="str">
            <v>高埗区</v>
          </cell>
          <cell r="Y2380">
            <v>0</v>
          </cell>
          <cell r="Z2380">
            <v>0</v>
          </cell>
          <cell r="AA2380" t="str">
            <v>高埗区</v>
          </cell>
          <cell r="AB2380" t="str">
            <v>28</v>
          </cell>
          <cell r="AC2380">
            <v>4</v>
          </cell>
          <cell r="AD2380">
            <v>12</v>
          </cell>
          <cell r="AE2380" t="str">
            <v>是</v>
          </cell>
          <cell r="AF2380" t="str">
            <v/>
          </cell>
          <cell r="AG2380" t="str">
            <v>否</v>
          </cell>
          <cell r="AH2380" t="str">
            <v>续后期</v>
          </cell>
          <cell r="AI2380" t="str">
            <v>否</v>
          </cell>
          <cell r="AO2380">
            <v>0</v>
          </cell>
          <cell r="AR2380" t="str">
            <v>樟新区</v>
          </cell>
        </row>
        <row r="2381">
          <cell r="F2381">
            <v>13431395230</v>
          </cell>
          <cell r="G2381" t="str">
            <v>13431395230</v>
          </cell>
          <cell r="H2381" t="str">
            <v>王东平</v>
          </cell>
          <cell r="I2381" t="str">
            <v>预付费东莞住宅新装或续费400元包半年，带宽4M</v>
          </cell>
          <cell r="J2381">
            <v>400</v>
          </cell>
          <cell r="K2381">
            <v>400</v>
          </cell>
          <cell r="L2381" t="str">
            <v>2012-06-27</v>
          </cell>
          <cell r="M2381">
            <v>42185</v>
          </cell>
          <cell r="N2381" t="str">
            <v>2015-12-30</v>
          </cell>
          <cell r="O2381" t="str">
            <v>2015-06-28</v>
          </cell>
          <cell r="P2381" t="str">
            <v>宽带预付费</v>
          </cell>
          <cell r="Q2381" t="str">
            <v>续费</v>
          </cell>
          <cell r="R2381" t="str">
            <v>提前充值</v>
          </cell>
          <cell r="S2381" t="str">
            <v>家庭用户</v>
          </cell>
          <cell r="T2381" t="str">
            <v>FTTH</v>
          </cell>
          <cell r="U2381" t="str">
            <v>郑珊珊(zhengshans)</v>
          </cell>
          <cell r="V2381" t="str">
            <v>ZX高埗欧仁</v>
          </cell>
          <cell r="W2381" t="str">
            <v>电商价值宽带营销</v>
          </cell>
          <cell r="X2381" t="str">
            <v>高埗区</v>
          </cell>
          <cell r="Y2381">
            <v>0</v>
          </cell>
          <cell r="Z2381">
            <v>0</v>
          </cell>
          <cell r="AA2381" t="str">
            <v>高埗区</v>
          </cell>
          <cell r="AB2381" t="str">
            <v>28</v>
          </cell>
          <cell r="AC2381">
            <v>4</v>
          </cell>
          <cell r="AD2381">
            <v>6</v>
          </cell>
          <cell r="AE2381" t="str">
            <v>是</v>
          </cell>
          <cell r="AF2381" t="str">
            <v/>
          </cell>
          <cell r="AG2381" t="str">
            <v>否</v>
          </cell>
          <cell r="AH2381" t="str">
            <v>续本月</v>
          </cell>
          <cell r="AI2381" t="str">
            <v>是</v>
          </cell>
          <cell r="AJ2381">
            <v>13431395230</v>
          </cell>
          <cell r="AO2381">
            <v>0</v>
          </cell>
          <cell r="AR2381" t="str">
            <v>三阳区</v>
          </cell>
        </row>
        <row r="2382">
          <cell r="F2382">
            <v>13544859587</v>
          </cell>
          <cell r="G2382" t="str">
            <v>13544859587</v>
          </cell>
          <cell r="H2382" t="str">
            <v>张东红</v>
          </cell>
          <cell r="I2382" t="str">
            <v>预付费东莞住宅新装或续费888元包年，带宽12M</v>
          </cell>
          <cell r="J2382">
            <v>888</v>
          </cell>
          <cell r="K2382">
            <v>888</v>
          </cell>
          <cell r="L2382" t="str">
            <v>2012-06-30</v>
          </cell>
          <cell r="M2382">
            <v>42185</v>
          </cell>
          <cell r="N2382" t="str">
            <v>2016-06-30</v>
          </cell>
          <cell r="O2382" t="str">
            <v>2015-06-27</v>
          </cell>
          <cell r="P2382" t="str">
            <v>宽带预付费</v>
          </cell>
          <cell r="Q2382" t="str">
            <v>续费</v>
          </cell>
          <cell r="R2382" t="str">
            <v>提前充值</v>
          </cell>
          <cell r="S2382" t="str">
            <v>家庭用户</v>
          </cell>
          <cell r="T2382" t="str">
            <v>FTTH</v>
          </cell>
          <cell r="U2382" t="str">
            <v>东莞电商天猫充值(scb_tm)</v>
          </cell>
          <cell r="V2382" t="str">
            <v>DSBR受理</v>
          </cell>
          <cell r="W2382" t="str">
            <v>天猫秒杀</v>
          </cell>
          <cell r="X2382" t="str">
            <v>高埗区</v>
          </cell>
          <cell r="Y2382">
            <v>0</v>
          </cell>
          <cell r="Z2382">
            <v>0</v>
          </cell>
          <cell r="AA2382" t="str">
            <v>高埗区</v>
          </cell>
          <cell r="AB2382" t="str">
            <v>27</v>
          </cell>
          <cell r="AC2382">
            <v>12</v>
          </cell>
          <cell r="AD2382">
            <v>12</v>
          </cell>
          <cell r="AE2382" t="str">
            <v>是</v>
          </cell>
          <cell r="AF2382" t="str">
            <v/>
          </cell>
          <cell r="AG2382" t="str">
            <v>价值宽带</v>
          </cell>
          <cell r="AH2382" t="str">
            <v>续本月</v>
          </cell>
          <cell r="AI2382" t="str">
            <v>是</v>
          </cell>
          <cell r="AJ2382">
            <v>13544859587</v>
          </cell>
          <cell r="AO2382">
            <v>0</v>
          </cell>
          <cell r="AR2382" t="str">
            <v>三阳区</v>
          </cell>
        </row>
        <row r="2383">
          <cell r="F2383">
            <v>13712092933</v>
          </cell>
          <cell r="G2383" t="str">
            <v>13712092933</v>
          </cell>
          <cell r="H2383" t="str">
            <v>吴思明</v>
          </cell>
          <cell r="I2383" t="str">
            <v>预付费东莞住宅新装或续费1498元包年，带宽50M(独享家庭版)</v>
          </cell>
          <cell r="J2383">
            <v>1498</v>
          </cell>
          <cell r="K2383">
            <v>1498</v>
          </cell>
          <cell r="L2383" t="str">
            <v>2012-06-28</v>
          </cell>
          <cell r="M2383">
            <v>42184</v>
          </cell>
          <cell r="N2383" t="str">
            <v>2016-06-29</v>
          </cell>
          <cell r="O2383" t="str">
            <v>2015-06-26</v>
          </cell>
          <cell r="P2383" t="str">
            <v>宽带预付费</v>
          </cell>
          <cell r="Q2383" t="str">
            <v>续费</v>
          </cell>
          <cell r="R2383" t="str">
            <v>提前充值</v>
          </cell>
          <cell r="S2383" t="str">
            <v>家庭用户</v>
          </cell>
          <cell r="T2383" t="str">
            <v>FTTH</v>
          </cell>
          <cell r="U2383" t="str">
            <v>阮珠妹(ruanzm)</v>
          </cell>
          <cell r="V2383" t="str">
            <v>DSBR受理</v>
          </cell>
          <cell r="W2383" t="str">
            <v>（非）</v>
          </cell>
          <cell r="X2383" t="str">
            <v>东城区</v>
          </cell>
          <cell r="Y2383">
            <v>0</v>
          </cell>
          <cell r="Z2383">
            <v>0</v>
          </cell>
          <cell r="AA2383" t="str">
            <v>东城区</v>
          </cell>
          <cell r="AB2383" t="str">
            <v>26</v>
          </cell>
          <cell r="AC2383">
            <v>50</v>
          </cell>
          <cell r="AD2383">
            <v>12</v>
          </cell>
          <cell r="AE2383" t="str">
            <v>是</v>
          </cell>
          <cell r="AF2383" t="str">
            <v/>
          </cell>
          <cell r="AG2383" t="str">
            <v>价值宽带</v>
          </cell>
          <cell r="AH2383" t="str">
            <v>续本月</v>
          </cell>
          <cell r="AI2383" t="str">
            <v>是</v>
          </cell>
          <cell r="AJ2383">
            <v>13712092933</v>
          </cell>
          <cell r="AO2383">
            <v>0</v>
          </cell>
          <cell r="AR2383" t="str">
            <v>金凤凰区</v>
          </cell>
        </row>
        <row r="2384">
          <cell r="F2384">
            <v>13423454248</v>
          </cell>
          <cell r="G2384" t="str">
            <v>13423454248</v>
          </cell>
          <cell r="H2384" t="str">
            <v>袁灼洪</v>
          </cell>
          <cell r="I2384" t="str">
            <v>预付费东莞住宅新装或续费768元包年，带宽4M</v>
          </cell>
          <cell r="J2384">
            <v>768</v>
          </cell>
          <cell r="K2384">
            <v>768</v>
          </cell>
          <cell r="L2384" t="str">
            <v>2014-06-30</v>
          </cell>
          <cell r="M2384">
            <v>42185</v>
          </cell>
          <cell r="N2384" t="str">
            <v>2016-06-30</v>
          </cell>
          <cell r="O2384" t="str">
            <v>2015-06-26</v>
          </cell>
          <cell r="P2384" t="str">
            <v>宽带预付费</v>
          </cell>
          <cell r="Q2384" t="str">
            <v>续费</v>
          </cell>
          <cell r="R2384" t="str">
            <v>提前充值</v>
          </cell>
          <cell r="S2384" t="str">
            <v>家庭用户</v>
          </cell>
          <cell r="T2384" t="str">
            <v>FTTH</v>
          </cell>
          <cell r="U2384" t="str">
            <v>阮珠妹(ruanzm)</v>
          </cell>
          <cell r="V2384" t="str">
            <v>ZX东城莫灵快</v>
          </cell>
          <cell r="W2384" t="str">
            <v>电商价值宽带营销</v>
          </cell>
          <cell r="X2384" t="str">
            <v>东城区</v>
          </cell>
          <cell r="Y2384">
            <v>0</v>
          </cell>
          <cell r="Z2384">
            <v>0</v>
          </cell>
          <cell r="AA2384" t="str">
            <v>东城区</v>
          </cell>
          <cell r="AB2384" t="str">
            <v>26</v>
          </cell>
          <cell r="AC2384">
            <v>4</v>
          </cell>
          <cell r="AD2384">
            <v>12</v>
          </cell>
          <cell r="AE2384" t="str">
            <v>是</v>
          </cell>
          <cell r="AF2384" t="str">
            <v/>
          </cell>
          <cell r="AG2384" t="str">
            <v>否</v>
          </cell>
          <cell r="AH2384" t="str">
            <v>续本月</v>
          </cell>
          <cell r="AI2384" t="str">
            <v>是</v>
          </cell>
          <cell r="AJ2384">
            <v>13423454248</v>
          </cell>
          <cell r="AO2384">
            <v>0</v>
          </cell>
          <cell r="AR2384" t="str">
            <v>东力区</v>
          </cell>
        </row>
        <row r="2385">
          <cell r="F2385">
            <v>13423080972</v>
          </cell>
          <cell r="G2385" t="str">
            <v>13423080972</v>
          </cell>
          <cell r="H2385" t="str">
            <v>东莞市浩辉企业服务有限公司</v>
          </cell>
          <cell r="I2385" t="str">
            <v>预付费东莞住宅新装或续费680元包年，带宽4M</v>
          </cell>
          <cell r="J2385">
            <v>680</v>
          </cell>
          <cell r="K2385">
            <v>680</v>
          </cell>
          <cell r="L2385" t="str">
            <v>2014-07-04</v>
          </cell>
          <cell r="M2385">
            <v>42189</v>
          </cell>
          <cell r="N2385" t="str">
            <v>2016-07-04</v>
          </cell>
          <cell r="O2385" t="str">
            <v>2015-06-26</v>
          </cell>
          <cell r="P2385" t="str">
            <v>宽带预付费</v>
          </cell>
          <cell r="Q2385" t="str">
            <v>续费</v>
          </cell>
          <cell r="R2385" t="str">
            <v>提前充值</v>
          </cell>
          <cell r="S2385" t="str">
            <v>家庭用户</v>
          </cell>
          <cell r="T2385" t="str">
            <v>(传统)XDSL</v>
          </cell>
          <cell r="U2385" t="str">
            <v>文颜(weny)</v>
          </cell>
          <cell r="V2385" t="str">
            <v>ZX南城黎广俊</v>
          </cell>
          <cell r="W2385" t="str">
            <v/>
          </cell>
          <cell r="X2385" t="str">
            <v>南城区</v>
          </cell>
          <cell r="Y2385">
            <v>0</v>
          </cell>
          <cell r="Z2385">
            <v>0</v>
          </cell>
          <cell r="AA2385" t="str">
            <v>南城区</v>
          </cell>
          <cell r="AB2385" t="str">
            <v>26</v>
          </cell>
          <cell r="AC2385">
            <v>4</v>
          </cell>
          <cell r="AD2385">
            <v>12</v>
          </cell>
          <cell r="AE2385" t="str">
            <v>否</v>
          </cell>
          <cell r="AF2385" t="str">
            <v/>
          </cell>
          <cell r="AG2385" t="str">
            <v>否</v>
          </cell>
          <cell r="AH2385" t="str">
            <v>续后期</v>
          </cell>
          <cell r="AI2385" t="str">
            <v>否</v>
          </cell>
          <cell r="AO2385">
            <v>0</v>
          </cell>
          <cell r="AR2385" t="str">
            <v>中心区</v>
          </cell>
        </row>
        <row r="2386">
          <cell r="F2386">
            <v>13527927390</v>
          </cell>
          <cell r="G2386" t="str">
            <v>13527927390</v>
          </cell>
          <cell r="H2386" t="str">
            <v>彭有为</v>
          </cell>
          <cell r="I2386" t="str">
            <v>预付费东莞住宅新装或续费888元包年，带宽12M</v>
          </cell>
          <cell r="J2386">
            <v>888</v>
          </cell>
          <cell r="K2386">
            <v>888</v>
          </cell>
          <cell r="L2386" t="str">
            <v>2013-06-18</v>
          </cell>
          <cell r="M2386">
            <v>42173</v>
          </cell>
          <cell r="N2386" t="str">
            <v>2016-06-28</v>
          </cell>
          <cell r="O2386" t="str">
            <v>2015-06-28</v>
          </cell>
          <cell r="P2386" t="str">
            <v>宽带预付费</v>
          </cell>
          <cell r="Q2386" t="str">
            <v>续费</v>
          </cell>
          <cell r="R2386" t="str">
            <v>往月充值</v>
          </cell>
          <cell r="S2386" t="str">
            <v>家庭用户</v>
          </cell>
          <cell r="T2386" t="str">
            <v>FTTH</v>
          </cell>
          <cell r="U2386" t="str">
            <v>东莞电商天猫充值(scb_tm1)</v>
          </cell>
          <cell r="V2386" t="str">
            <v>DSBR高埗左小兵</v>
          </cell>
          <cell r="W2386" t="str">
            <v/>
          </cell>
          <cell r="X2386" t="str">
            <v>高埗区</v>
          </cell>
          <cell r="Y2386">
            <v>0</v>
          </cell>
          <cell r="Z2386">
            <v>0</v>
          </cell>
          <cell r="AA2386" t="str">
            <v>高埗区</v>
          </cell>
          <cell r="AB2386" t="str">
            <v>28</v>
          </cell>
          <cell r="AC2386">
            <v>12</v>
          </cell>
          <cell r="AD2386">
            <v>12</v>
          </cell>
          <cell r="AE2386" t="str">
            <v>是</v>
          </cell>
          <cell r="AF2386" t="str">
            <v/>
          </cell>
          <cell r="AG2386" t="str">
            <v>价值宽带</v>
          </cell>
          <cell r="AH2386" t="str">
            <v>续本月</v>
          </cell>
          <cell r="AI2386" t="str">
            <v>是</v>
          </cell>
          <cell r="AJ2386">
            <v>13527927390</v>
          </cell>
          <cell r="AO2386">
            <v>0</v>
          </cell>
          <cell r="AR2386" t="str">
            <v>樟新区</v>
          </cell>
        </row>
        <row r="2387">
          <cell r="F2387">
            <v>13539038977</v>
          </cell>
          <cell r="G2387" t="str">
            <v>13539038977</v>
          </cell>
          <cell r="H2387" t="str">
            <v>邹桂兰</v>
          </cell>
          <cell r="I2387" t="str">
            <v>预付费东莞住宅新装或续费888元包年，带宽12M</v>
          </cell>
          <cell r="J2387">
            <v>888</v>
          </cell>
          <cell r="K2387">
            <v>888</v>
          </cell>
          <cell r="L2387" t="str">
            <v>2012-07-26</v>
          </cell>
          <cell r="M2387">
            <v>42211</v>
          </cell>
          <cell r="N2387" t="str">
            <v>2016-07-26</v>
          </cell>
          <cell r="O2387" t="str">
            <v>2015-06-27</v>
          </cell>
          <cell r="P2387" t="str">
            <v>宽带预付费</v>
          </cell>
          <cell r="Q2387" t="str">
            <v>续费</v>
          </cell>
          <cell r="R2387" t="str">
            <v>提前充值</v>
          </cell>
          <cell r="S2387" t="str">
            <v>家庭用户</v>
          </cell>
          <cell r="T2387" t="str">
            <v>FTTH</v>
          </cell>
          <cell r="U2387" t="str">
            <v>东莞电商天猫充值(scb_tm)</v>
          </cell>
          <cell r="V2387" t="str">
            <v>DSBR受理</v>
          </cell>
          <cell r="W2387" t="str">
            <v>天猫秒杀</v>
          </cell>
          <cell r="X2387" t="str">
            <v>高埗区</v>
          </cell>
          <cell r="Y2387">
            <v>0</v>
          </cell>
          <cell r="Z2387">
            <v>0</v>
          </cell>
          <cell r="AA2387" t="str">
            <v>高埗区</v>
          </cell>
          <cell r="AB2387" t="str">
            <v>27</v>
          </cell>
          <cell r="AC2387">
            <v>12</v>
          </cell>
          <cell r="AD2387">
            <v>12</v>
          </cell>
          <cell r="AE2387" t="str">
            <v>是</v>
          </cell>
          <cell r="AF2387" t="str">
            <v/>
          </cell>
          <cell r="AG2387" t="str">
            <v>价值宽带</v>
          </cell>
          <cell r="AH2387" t="str">
            <v>续后期</v>
          </cell>
          <cell r="AI2387" t="str">
            <v>否</v>
          </cell>
          <cell r="AO2387">
            <v>0</v>
          </cell>
          <cell r="AR2387" t="str">
            <v>赵林区</v>
          </cell>
        </row>
        <row r="2388">
          <cell r="F2388">
            <v>13926728933</v>
          </cell>
          <cell r="G2388" t="str">
            <v>13926728933</v>
          </cell>
          <cell r="H2388" t="str">
            <v>黄胜佳</v>
          </cell>
          <cell r="I2388" t="str">
            <v>预付费东莞住宅新装或续费888元包年，带宽12M</v>
          </cell>
          <cell r="J2388">
            <v>888</v>
          </cell>
          <cell r="K2388">
            <v>888</v>
          </cell>
          <cell r="L2388" t="str">
            <v>2014-06-30</v>
          </cell>
          <cell r="M2388">
            <v>42185</v>
          </cell>
          <cell r="N2388" t="str">
            <v>2016-06-30</v>
          </cell>
          <cell r="O2388" t="str">
            <v>2015-06-28</v>
          </cell>
          <cell r="P2388" t="str">
            <v>宽带预付费</v>
          </cell>
          <cell r="Q2388" t="str">
            <v>续费</v>
          </cell>
          <cell r="R2388" t="str">
            <v>提前充值</v>
          </cell>
          <cell r="S2388" t="str">
            <v>家庭用户</v>
          </cell>
          <cell r="T2388" t="str">
            <v>FTTH</v>
          </cell>
          <cell r="U2388" t="str">
            <v>东莞电商天猫充值(scb_tm1)</v>
          </cell>
          <cell r="V2388" t="str">
            <v>DSBR受理</v>
          </cell>
          <cell r="W2388" t="str">
            <v>非</v>
          </cell>
          <cell r="X2388" t="str">
            <v>高埗区</v>
          </cell>
          <cell r="Y2388">
            <v>0</v>
          </cell>
          <cell r="Z2388">
            <v>0</v>
          </cell>
          <cell r="AA2388" t="str">
            <v>高埗区</v>
          </cell>
          <cell r="AB2388" t="str">
            <v>28</v>
          </cell>
          <cell r="AC2388">
            <v>12</v>
          </cell>
          <cell r="AD2388">
            <v>12</v>
          </cell>
          <cell r="AE2388" t="str">
            <v>是</v>
          </cell>
          <cell r="AF2388" t="str">
            <v/>
          </cell>
          <cell r="AG2388" t="str">
            <v>价值宽带</v>
          </cell>
          <cell r="AH2388" t="str">
            <v>续本月</v>
          </cell>
          <cell r="AI2388" t="str">
            <v>是</v>
          </cell>
          <cell r="AJ2388">
            <v>13926728933</v>
          </cell>
          <cell r="AO2388">
            <v>0</v>
          </cell>
          <cell r="AR2388" t="str">
            <v>赵林区</v>
          </cell>
        </row>
        <row r="2389">
          <cell r="F2389">
            <v>18876616810</v>
          </cell>
          <cell r="G2389" t="str">
            <v>18876616810</v>
          </cell>
          <cell r="H2389" t="str">
            <v>马康龙</v>
          </cell>
          <cell r="I2389" t="str">
            <v>预付费东莞住宅新装或续费888元包年，带宽12M</v>
          </cell>
          <cell r="J2389">
            <v>888</v>
          </cell>
          <cell r="K2389">
            <v>888</v>
          </cell>
          <cell r="L2389" t="str">
            <v>2013-06-30</v>
          </cell>
          <cell r="M2389">
            <v>42185</v>
          </cell>
          <cell r="N2389" t="str">
            <v>2016-06-30</v>
          </cell>
          <cell r="O2389" t="str">
            <v>2015-06-28</v>
          </cell>
          <cell r="P2389" t="str">
            <v>宽带预付费</v>
          </cell>
          <cell r="Q2389" t="str">
            <v>续费</v>
          </cell>
          <cell r="R2389" t="str">
            <v>提前充值</v>
          </cell>
          <cell r="S2389" t="str">
            <v>家庭用户</v>
          </cell>
          <cell r="T2389" t="str">
            <v>FTTH</v>
          </cell>
          <cell r="U2389" t="str">
            <v>东莞电商天猫充值(scb_tm1)</v>
          </cell>
          <cell r="V2389" t="str">
            <v>DSBR受理</v>
          </cell>
          <cell r="W2389" t="str">
            <v/>
          </cell>
          <cell r="X2389" t="str">
            <v>高埗区</v>
          </cell>
          <cell r="Y2389">
            <v>0</v>
          </cell>
          <cell r="Z2389">
            <v>0</v>
          </cell>
          <cell r="AA2389" t="str">
            <v>高埗区</v>
          </cell>
          <cell r="AB2389" t="str">
            <v>28</v>
          </cell>
          <cell r="AC2389">
            <v>12</v>
          </cell>
          <cell r="AD2389">
            <v>12</v>
          </cell>
          <cell r="AE2389" t="str">
            <v>是</v>
          </cell>
          <cell r="AF2389" t="str">
            <v/>
          </cell>
          <cell r="AG2389" t="str">
            <v>价值宽带</v>
          </cell>
          <cell r="AH2389" t="str">
            <v>续本月</v>
          </cell>
          <cell r="AI2389" t="str">
            <v>是</v>
          </cell>
          <cell r="AJ2389">
            <v>18876616810</v>
          </cell>
          <cell r="AO2389">
            <v>0</v>
          </cell>
          <cell r="AR2389" t="str">
            <v>赵林区</v>
          </cell>
        </row>
        <row r="2390">
          <cell r="F2390">
            <v>13412920927</v>
          </cell>
          <cell r="G2390" t="str">
            <v>13412920927</v>
          </cell>
          <cell r="H2390" t="str">
            <v>姚进进</v>
          </cell>
          <cell r="I2390" t="str">
            <v>预付费东莞住宅新装或续费100元包月，带宽4M</v>
          </cell>
          <cell r="J2390">
            <v>100</v>
          </cell>
          <cell r="K2390">
            <v>100</v>
          </cell>
          <cell r="L2390" t="str">
            <v>2014-06-24</v>
          </cell>
          <cell r="M2390">
            <v>42179</v>
          </cell>
          <cell r="N2390" t="str">
            <v>2015-07-27</v>
          </cell>
          <cell r="O2390" t="str">
            <v>2015-06-27</v>
          </cell>
          <cell r="P2390" t="str">
            <v>宽带预付费</v>
          </cell>
          <cell r="Q2390" t="str">
            <v>续费</v>
          </cell>
          <cell r="R2390" t="str">
            <v>往月充值</v>
          </cell>
          <cell r="S2390" t="str">
            <v>家庭用户</v>
          </cell>
          <cell r="T2390" t="str">
            <v>FTTH</v>
          </cell>
          <cell r="U2390" t="str">
            <v>营业厅经理(李甜琴)(CQYX01)</v>
          </cell>
          <cell r="V2390" t="str">
            <v>ZY东城龚文鹏(运维)</v>
          </cell>
          <cell r="W2390" t="str">
            <v/>
          </cell>
          <cell r="X2390" t="str">
            <v>东城区</v>
          </cell>
          <cell r="Y2390">
            <v>0</v>
          </cell>
          <cell r="Z2390">
            <v>0</v>
          </cell>
          <cell r="AA2390" t="str">
            <v>东城区</v>
          </cell>
          <cell r="AB2390" t="str">
            <v>27</v>
          </cell>
          <cell r="AC2390">
            <v>4</v>
          </cell>
          <cell r="AD2390">
            <v>1</v>
          </cell>
          <cell r="AE2390" t="str">
            <v>是</v>
          </cell>
          <cell r="AF2390" t="str">
            <v/>
          </cell>
          <cell r="AG2390" t="str">
            <v>否</v>
          </cell>
          <cell r="AH2390" t="str">
            <v>续本月</v>
          </cell>
          <cell r="AI2390" t="str">
            <v>是</v>
          </cell>
          <cell r="AJ2390">
            <v>13412920927</v>
          </cell>
          <cell r="AO2390">
            <v>0</v>
          </cell>
          <cell r="AR2390" t="str">
            <v>樟新区</v>
          </cell>
        </row>
        <row r="2391">
          <cell r="F2391" t="str">
            <v>dgda90038987</v>
          </cell>
          <cell r="G2391" t="str">
            <v>dgda90038987</v>
          </cell>
          <cell r="H2391" t="str">
            <v>洪国锋</v>
          </cell>
          <cell r="I2391" t="str">
            <v>预付费东莞精品宽带新装或续费免费体验1个月，带宽20M</v>
          </cell>
          <cell r="J2391">
            <v>1398</v>
          </cell>
          <cell r="K2391">
            <v>1398</v>
          </cell>
          <cell r="L2391" t="str">
            <v>2014-06-24</v>
          </cell>
          <cell r="M2391">
            <v>42179</v>
          </cell>
          <cell r="N2391" t="str">
            <v>2016-09-26</v>
          </cell>
          <cell r="O2391" t="str">
            <v>2015-06-26</v>
          </cell>
          <cell r="P2391" t="str">
            <v>宽带预付费</v>
          </cell>
          <cell r="Q2391" t="str">
            <v>续费</v>
          </cell>
          <cell r="R2391" t="str">
            <v>往月充值</v>
          </cell>
          <cell r="S2391" t="str">
            <v>家庭用户</v>
          </cell>
          <cell r="T2391" t="str">
            <v>FTTH</v>
          </cell>
          <cell r="U2391" t="str">
            <v>阮珠妹(ruanzm)</v>
          </cell>
          <cell r="V2391" t="str">
            <v>DSBR受理</v>
          </cell>
          <cell r="W2391" t="str">
            <v>会员赠送</v>
          </cell>
          <cell r="X2391" t="str">
            <v>东城区</v>
          </cell>
          <cell r="Y2391">
            <v>0</v>
          </cell>
          <cell r="Z2391">
            <v>0</v>
          </cell>
          <cell r="AA2391" t="str">
            <v>东城区</v>
          </cell>
          <cell r="AB2391" t="str">
            <v>26</v>
          </cell>
          <cell r="AC2391">
            <v>20</v>
          </cell>
          <cell r="AD2391">
            <v>1</v>
          </cell>
          <cell r="AE2391" t="str">
            <v>是</v>
          </cell>
          <cell r="AF2391" t="str">
            <v/>
          </cell>
          <cell r="AG2391" t="str">
            <v>价值宽带</v>
          </cell>
          <cell r="AH2391" t="str">
            <v>续本月</v>
          </cell>
          <cell r="AI2391" t="str">
            <v>是</v>
          </cell>
          <cell r="AJ2391" t="str">
            <v>dgda90038987</v>
          </cell>
          <cell r="AO2391">
            <v>0</v>
          </cell>
          <cell r="AR2391" t="str">
            <v>银湖区</v>
          </cell>
        </row>
        <row r="2392">
          <cell r="F2392">
            <v>13412035218</v>
          </cell>
          <cell r="G2392" t="str">
            <v>13412035218</v>
          </cell>
          <cell r="H2392" t="str">
            <v>丁俊</v>
          </cell>
          <cell r="I2392" t="str">
            <v>预付费东莞住宅新装或续费680元包年，带宽4M</v>
          </cell>
          <cell r="J2392">
            <v>680</v>
          </cell>
          <cell r="K2392">
            <v>680</v>
          </cell>
          <cell r="L2392" t="str">
            <v>2012-06-30</v>
          </cell>
          <cell r="M2392">
            <v>42185</v>
          </cell>
          <cell r="N2392" t="str">
            <v>2016-06-30</v>
          </cell>
          <cell r="O2392" t="str">
            <v>2015-06-26</v>
          </cell>
          <cell r="P2392" t="str">
            <v>宽带预付费</v>
          </cell>
          <cell r="Q2392" t="str">
            <v>续费</v>
          </cell>
          <cell r="R2392" t="str">
            <v>提前充值</v>
          </cell>
          <cell r="S2392" t="str">
            <v>家庭用户</v>
          </cell>
          <cell r="T2392" t="str">
            <v>(传统)XDSL</v>
          </cell>
          <cell r="U2392" t="str">
            <v>文颜(weny)</v>
          </cell>
          <cell r="V2392" t="str">
            <v>DSBR南城黎广俊</v>
          </cell>
          <cell r="W2392" t="str">
            <v/>
          </cell>
          <cell r="X2392" t="str">
            <v>南城区</v>
          </cell>
          <cell r="Y2392">
            <v>0</v>
          </cell>
          <cell r="Z2392">
            <v>0</v>
          </cell>
          <cell r="AA2392" t="str">
            <v>南城区</v>
          </cell>
          <cell r="AB2392" t="str">
            <v>26</v>
          </cell>
          <cell r="AC2392">
            <v>4</v>
          </cell>
          <cell r="AD2392">
            <v>12</v>
          </cell>
          <cell r="AE2392" t="str">
            <v>否</v>
          </cell>
          <cell r="AF2392" t="str">
            <v/>
          </cell>
          <cell r="AG2392" t="str">
            <v>否</v>
          </cell>
          <cell r="AH2392" t="str">
            <v>续本月</v>
          </cell>
          <cell r="AI2392" t="str">
            <v>否</v>
          </cell>
          <cell r="AO2392">
            <v>0</v>
          </cell>
          <cell r="AR2392" t="str">
            <v>银湖区</v>
          </cell>
        </row>
        <row r="2393">
          <cell r="F2393" t="str">
            <v>dgda87072583</v>
          </cell>
          <cell r="G2393" t="str">
            <v>dgda87072583</v>
          </cell>
          <cell r="H2393" t="str">
            <v>万燕芬</v>
          </cell>
          <cell r="I2393" t="str">
            <v>预付费东莞住宅新装或续费680元包年，带宽4M</v>
          </cell>
          <cell r="J2393">
            <v>680</v>
          </cell>
          <cell r="K2393">
            <v>680</v>
          </cell>
          <cell r="L2393" t="str">
            <v>2011-05-07</v>
          </cell>
          <cell r="M2393">
            <v>42195</v>
          </cell>
          <cell r="N2393" t="str">
            <v>2016-07-10</v>
          </cell>
          <cell r="O2393" t="str">
            <v>2015-06-28</v>
          </cell>
          <cell r="P2393" t="str">
            <v>宽带预付费</v>
          </cell>
          <cell r="Q2393" t="str">
            <v>续费</v>
          </cell>
          <cell r="R2393" t="str">
            <v>提前充值</v>
          </cell>
          <cell r="S2393" t="str">
            <v>家庭用户</v>
          </cell>
          <cell r="T2393" t="str">
            <v>(传统)XDSL</v>
          </cell>
          <cell r="U2393" t="str">
            <v>营业厅经理(李甜琴)(CQYX01)</v>
          </cell>
          <cell r="V2393" t="str">
            <v>ZX南城黎广俊</v>
          </cell>
          <cell r="W2393" t="str">
            <v/>
          </cell>
          <cell r="X2393" t="str">
            <v>南城区</v>
          </cell>
          <cell r="Y2393">
            <v>0</v>
          </cell>
          <cell r="Z2393">
            <v>0</v>
          </cell>
          <cell r="AA2393" t="str">
            <v>南城区</v>
          </cell>
          <cell r="AB2393" t="str">
            <v>28</v>
          </cell>
          <cell r="AC2393">
            <v>4</v>
          </cell>
          <cell r="AD2393">
            <v>12</v>
          </cell>
          <cell r="AE2393" t="str">
            <v>否</v>
          </cell>
          <cell r="AF2393" t="str">
            <v/>
          </cell>
          <cell r="AG2393" t="str">
            <v>否</v>
          </cell>
          <cell r="AH2393" t="str">
            <v>续后期</v>
          </cell>
          <cell r="AI2393" t="str">
            <v>否</v>
          </cell>
          <cell r="AO2393">
            <v>0</v>
          </cell>
          <cell r="AR2393" t="str">
            <v>银湖区</v>
          </cell>
        </row>
        <row r="2394">
          <cell r="F2394">
            <v>13532305901</v>
          </cell>
          <cell r="G2394" t="str">
            <v>13532305901</v>
          </cell>
          <cell r="H2394" t="str">
            <v>丘林苑</v>
          </cell>
          <cell r="I2394" t="str">
            <v>预付费东莞住宅新装或续费888元包年，带宽12M</v>
          </cell>
          <cell r="J2394">
            <v>888</v>
          </cell>
          <cell r="K2394">
            <v>888</v>
          </cell>
          <cell r="L2394" t="str">
            <v>2012-05-19</v>
          </cell>
          <cell r="M2394">
            <v>42204</v>
          </cell>
          <cell r="N2394" t="str">
            <v>2016-07-19</v>
          </cell>
          <cell r="O2394" t="str">
            <v>2015-06-27</v>
          </cell>
          <cell r="P2394" t="str">
            <v>宽带预付费</v>
          </cell>
          <cell r="Q2394" t="str">
            <v>续费</v>
          </cell>
          <cell r="R2394" t="str">
            <v>提前充值</v>
          </cell>
          <cell r="S2394" t="str">
            <v>家庭用户</v>
          </cell>
          <cell r="T2394" t="str">
            <v>FTTH</v>
          </cell>
          <cell r="U2394" t="str">
            <v>东莞电商天猫充值(scb_tm)</v>
          </cell>
          <cell r="V2394" t="str">
            <v>DSBR受理</v>
          </cell>
          <cell r="W2394" t="str">
            <v>天猫秒杀</v>
          </cell>
          <cell r="X2394" t="str">
            <v>万江区</v>
          </cell>
          <cell r="Y2394">
            <v>0</v>
          </cell>
          <cell r="Z2394">
            <v>0</v>
          </cell>
          <cell r="AA2394" t="str">
            <v>万江区</v>
          </cell>
          <cell r="AB2394" t="str">
            <v>27</v>
          </cell>
          <cell r="AC2394">
            <v>12</v>
          </cell>
          <cell r="AD2394">
            <v>12</v>
          </cell>
          <cell r="AE2394" t="str">
            <v>是</v>
          </cell>
          <cell r="AF2394" t="str">
            <v/>
          </cell>
          <cell r="AG2394" t="str">
            <v>价值宽带</v>
          </cell>
          <cell r="AH2394" t="str">
            <v>续后期</v>
          </cell>
          <cell r="AI2394" t="str">
            <v>否</v>
          </cell>
          <cell r="AO2394">
            <v>0</v>
          </cell>
          <cell r="AR2394" t="str">
            <v>银湖区</v>
          </cell>
        </row>
        <row r="2395">
          <cell r="F2395">
            <v>13532468372</v>
          </cell>
          <cell r="G2395" t="str">
            <v>13532468372</v>
          </cell>
          <cell r="H2395" t="str">
            <v>陈朝辉</v>
          </cell>
          <cell r="I2395" t="str">
            <v>预付费东莞住宅新装或续费680元包年，带宽4M</v>
          </cell>
          <cell r="J2395">
            <v>680</v>
          </cell>
          <cell r="K2395">
            <v>680</v>
          </cell>
          <cell r="L2395" t="str">
            <v>2008-02-13</v>
          </cell>
          <cell r="M2395">
            <v>42181</v>
          </cell>
          <cell r="N2395" t="str">
            <v>2016-06-27</v>
          </cell>
          <cell r="O2395" t="str">
            <v>2015-06-27</v>
          </cell>
          <cell r="P2395" t="str">
            <v>宽带预付费</v>
          </cell>
          <cell r="Q2395" t="str">
            <v>续费</v>
          </cell>
          <cell r="R2395" t="str">
            <v>往月充值</v>
          </cell>
          <cell r="S2395" t="str">
            <v>家庭用户</v>
          </cell>
          <cell r="T2395" t="str">
            <v>(传统)XDSL</v>
          </cell>
          <cell r="U2395" t="str">
            <v>杜秋月(duqiuy)</v>
          </cell>
          <cell r="V2395" t="str">
            <v>ZX万江汪洞辉</v>
          </cell>
          <cell r="W2395" t="str">
            <v/>
          </cell>
          <cell r="X2395" t="str">
            <v>万江区</v>
          </cell>
          <cell r="Y2395">
            <v>0</v>
          </cell>
          <cell r="Z2395">
            <v>0</v>
          </cell>
          <cell r="AA2395" t="str">
            <v>万江区</v>
          </cell>
          <cell r="AB2395" t="str">
            <v>27</v>
          </cell>
          <cell r="AC2395">
            <v>4</v>
          </cell>
          <cell r="AD2395">
            <v>12</v>
          </cell>
          <cell r="AE2395" t="str">
            <v>否</v>
          </cell>
          <cell r="AF2395" t="str">
            <v/>
          </cell>
          <cell r="AG2395" t="str">
            <v>否</v>
          </cell>
          <cell r="AH2395" t="str">
            <v>续本月</v>
          </cell>
          <cell r="AI2395" t="str">
            <v>否</v>
          </cell>
          <cell r="AO2395">
            <v>0</v>
          </cell>
          <cell r="AR2395" t="str">
            <v>银湖区</v>
          </cell>
        </row>
        <row r="2396">
          <cell r="F2396">
            <v>13559760814</v>
          </cell>
          <cell r="G2396" t="str">
            <v>13559760814</v>
          </cell>
          <cell r="H2396" t="str">
            <v>彭会云</v>
          </cell>
          <cell r="I2396" t="str">
            <v>预付费东莞住宅新装或续费680元包年，带宽4M</v>
          </cell>
          <cell r="J2396">
            <v>680</v>
          </cell>
          <cell r="K2396">
            <v>680</v>
          </cell>
          <cell r="L2396" t="str">
            <v>2012-06-03</v>
          </cell>
          <cell r="M2396">
            <v>42166</v>
          </cell>
          <cell r="N2396" t="str">
            <v>2016-06-27</v>
          </cell>
          <cell r="O2396" t="str">
            <v>2015-06-27</v>
          </cell>
          <cell r="P2396" t="str">
            <v>宽带预付费</v>
          </cell>
          <cell r="Q2396" t="str">
            <v>续费</v>
          </cell>
          <cell r="R2396" t="str">
            <v>往月充值</v>
          </cell>
          <cell r="S2396" t="str">
            <v>家庭用户</v>
          </cell>
          <cell r="T2396" t="str">
            <v>(传统)XDSL</v>
          </cell>
          <cell r="U2396" t="str">
            <v>杜秋月(duqiuy)</v>
          </cell>
          <cell r="V2396" t="str">
            <v>ZX万江李明浪</v>
          </cell>
          <cell r="W2396" t="str">
            <v/>
          </cell>
          <cell r="X2396" t="str">
            <v>万江区</v>
          </cell>
          <cell r="Y2396">
            <v>0</v>
          </cell>
          <cell r="Z2396">
            <v>0</v>
          </cell>
          <cell r="AA2396" t="str">
            <v>万江区</v>
          </cell>
          <cell r="AB2396" t="str">
            <v>27</v>
          </cell>
          <cell r="AC2396">
            <v>4</v>
          </cell>
          <cell r="AD2396">
            <v>12</v>
          </cell>
          <cell r="AE2396" t="str">
            <v>否</v>
          </cell>
          <cell r="AF2396" t="str">
            <v/>
          </cell>
          <cell r="AG2396" t="str">
            <v>否</v>
          </cell>
          <cell r="AH2396" t="str">
            <v>续本月</v>
          </cell>
          <cell r="AI2396" t="str">
            <v>否</v>
          </cell>
          <cell r="AO2396">
            <v>0</v>
          </cell>
          <cell r="AR2396" t="str">
            <v>荔横区</v>
          </cell>
        </row>
        <row r="2397">
          <cell r="F2397">
            <v>13649803120</v>
          </cell>
          <cell r="G2397" t="str">
            <v>13649803120</v>
          </cell>
          <cell r="H2397" t="str">
            <v>李吉刚</v>
          </cell>
          <cell r="I2397" t="str">
            <v>预付费东莞住宅新装或续费1408元包2年，带宽12M</v>
          </cell>
          <cell r="J2397">
            <v>1408</v>
          </cell>
          <cell r="K2397">
            <v>1408</v>
          </cell>
          <cell r="L2397" t="str">
            <v>2010-07-13</v>
          </cell>
          <cell r="M2397">
            <v>42260</v>
          </cell>
          <cell r="N2397" t="str">
            <v>2017-09-13</v>
          </cell>
          <cell r="O2397" t="str">
            <v>2015-06-26</v>
          </cell>
          <cell r="P2397" t="str">
            <v>宽带预付费</v>
          </cell>
          <cell r="Q2397" t="str">
            <v>续费</v>
          </cell>
          <cell r="R2397" t="str">
            <v>提前充值</v>
          </cell>
          <cell r="S2397" t="str">
            <v>家庭用户</v>
          </cell>
          <cell r="T2397" t="str">
            <v>FTTH</v>
          </cell>
          <cell r="U2397" t="str">
            <v>杜秋月(duqiuy)</v>
          </cell>
          <cell r="V2397" t="str">
            <v>ZX万江李明浪</v>
          </cell>
          <cell r="W2397" t="str">
            <v>电商价值宽带营销</v>
          </cell>
          <cell r="X2397" t="str">
            <v>万江区</v>
          </cell>
          <cell r="Y2397">
            <v>0</v>
          </cell>
          <cell r="Z2397">
            <v>0</v>
          </cell>
          <cell r="AA2397" t="str">
            <v>万江区</v>
          </cell>
          <cell r="AB2397" t="str">
            <v>26</v>
          </cell>
          <cell r="AC2397">
            <v>12</v>
          </cell>
          <cell r="AD2397">
            <v>24</v>
          </cell>
          <cell r="AE2397" t="str">
            <v>是</v>
          </cell>
          <cell r="AF2397" t="str">
            <v/>
          </cell>
          <cell r="AG2397" t="str">
            <v>价值宽带</v>
          </cell>
          <cell r="AH2397" t="str">
            <v>续后期</v>
          </cell>
          <cell r="AI2397" t="str">
            <v>否</v>
          </cell>
          <cell r="AO2397">
            <v>0</v>
          </cell>
          <cell r="AR2397" t="str">
            <v>荔横区</v>
          </cell>
        </row>
        <row r="2398">
          <cell r="F2398" t="str">
            <v>dgda90004434</v>
          </cell>
          <cell r="G2398" t="str">
            <v>dgda90004434</v>
          </cell>
          <cell r="H2398" t="str">
            <v>秦峰</v>
          </cell>
          <cell r="I2398" t="str">
            <v>预付费东莞住宅新装或续费680元包年，带宽4M</v>
          </cell>
          <cell r="J2398">
            <v>680</v>
          </cell>
          <cell r="K2398">
            <v>680</v>
          </cell>
          <cell r="L2398" t="str">
            <v>2009-09-21</v>
          </cell>
          <cell r="M2398">
            <v>42180</v>
          </cell>
          <cell r="N2398" t="str">
            <v>2016-06-28</v>
          </cell>
          <cell r="O2398" t="str">
            <v>2015-06-28</v>
          </cell>
          <cell r="P2398" t="str">
            <v>宽带预付费</v>
          </cell>
          <cell r="Q2398" t="str">
            <v>续费</v>
          </cell>
          <cell r="R2398" t="str">
            <v>往月充值</v>
          </cell>
          <cell r="S2398" t="str">
            <v>家庭用户</v>
          </cell>
          <cell r="T2398" t="str">
            <v>(传统)XDSL</v>
          </cell>
          <cell r="U2398" t="str">
            <v>杜秋月(duqiuy)</v>
          </cell>
          <cell r="V2398" t="str">
            <v>ZX万江李明浪</v>
          </cell>
          <cell r="W2398" t="str">
            <v/>
          </cell>
          <cell r="X2398" t="str">
            <v>万江区</v>
          </cell>
          <cell r="Y2398">
            <v>0</v>
          </cell>
          <cell r="Z2398">
            <v>0</v>
          </cell>
          <cell r="AA2398" t="str">
            <v>万江区</v>
          </cell>
          <cell r="AB2398" t="str">
            <v>28</v>
          </cell>
          <cell r="AC2398">
            <v>4</v>
          </cell>
          <cell r="AD2398">
            <v>12</v>
          </cell>
          <cell r="AE2398" t="str">
            <v>否</v>
          </cell>
          <cell r="AF2398" t="str">
            <v/>
          </cell>
          <cell r="AG2398" t="str">
            <v>否</v>
          </cell>
          <cell r="AH2398" t="str">
            <v>续本月</v>
          </cell>
          <cell r="AI2398" t="str">
            <v>否</v>
          </cell>
          <cell r="AO2398">
            <v>0</v>
          </cell>
          <cell r="AR2398" t="str">
            <v>荔横区</v>
          </cell>
        </row>
        <row r="2399">
          <cell r="F2399">
            <v>13713063882</v>
          </cell>
          <cell r="G2399" t="str">
            <v>13713063882</v>
          </cell>
          <cell r="H2399" t="str">
            <v>何智勇</v>
          </cell>
          <cell r="I2399" t="str">
            <v>预付费东莞住宅新装或续费888元包年，带宽12M</v>
          </cell>
          <cell r="J2399">
            <v>888</v>
          </cell>
          <cell r="K2399">
            <v>888</v>
          </cell>
          <cell r="L2399" t="str">
            <v>2012-07-14</v>
          </cell>
          <cell r="M2399">
            <v>42199</v>
          </cell>
          <cell r="N2399" t="str">
            <v>2016-07-14</v>
          </cell>
          <cell r="O2399" t="str">
            <v>2015-06-28</v>
          </cell>
          <cell r="P2399" t="str">
            <v>宽带预付费</v>
          </cell>
          <cell r="Q2399" t="str">
            <v>续费</v>
          </cell>
          <cell r="R2399" t="str">
            <v>提前充值</v>
          </cell>
          <cell r="S2399" t="str">
            <v>家庭用户</v>
          </cell>
          <cell r="T2399" t="str">
            <v>FTTH</v>
          </cell>
          <cell r="U2399" t="str">
            <v>东莞电商天猫充值(scb_tm1)</v>
          </cell>
          <cell r="V2399" t="str">
            <v>DSBR受理</v>
          </cell>
          <cell r="W2399" t="str">
            <v/>
          </cell>
          <cell r="X2399" t="str">
            <v>莞城区</v>
          </cell>
          <cell r="Y2399">
            <v>0</v>
          </cell>
          <cell r="Z2399">
            <v>0</v>
          </cell>
          <cell r="AA2399" t="str">
            <v>莞城区</v>
          </cell>
          <cell r="AB2399" t="str">
            <v>28</v>
          </cell>
          <cell r="AC2399">
            <v>12</v>
          </cell>
          <cell r="AD2399">
            <v>12</v>
          </cell>
          <cell r="AE2399" t="str">
            <v>是</v>
          </cell>
          <cell r="AF2399" t="str">
            <v/>
          </cell>
          <cell r="AG2399" t="str">
            <v>价值宽带</v>
          </cell>
          <cell r="AH2399" t="str">
            <v>续后期</v>
          </cell>
          <cell r="AI2399" t="str">
            <v>否</v>
          </cell>
          <cell r="AO2399">
            <v>0</v>
          </cell>
          <cell r="AR2399" t="str">
            <v>荔横区</v>
          </cell>
        </row>
        <row r="2400">
          <cell r="F2400">
            <v>13728412878</v>
          </cell>
          <cell r="G2400" t="str">
            <v>13728412878</v>
          </cell>
          <cell r="H2400" t="str">
            <v>万树棠</v>
          </cell>
          <cell r="I2400" t="str">
            <v>东莞互联网专线续费包14个月1600元，10M（不提供MODEM）</v>
          </cell>
          <cell r="J2400">
            <v>1600</v>
          </cell>
          <cell r="K2400">
            <v>1600</v>
          </cell>
          <cell r="L2400" t="str">
            <v>2013-05-02</v>
          </cell>
          <cell r="M2400">
            <v>42187</v>
          </cell>
          <cell r="N2400" t="str">
            <v>2016-09-02</v>
          </cell>
          <cell r="O2400" t="str">
            <v>2015-06-26</v>
          </cell>
          <cell r="P2400" t="str">
            <v>专线预付费</v>
          </cell>
          <cell r="Q2400" t="str">
            <v>续费</v>
          </cell>
          <cell r="R2400" t="str">
            <v>提前充值</v>
          </cell>
          <cell r="S2400" t="str">
            <v/>
          </cell>
          <cell r="T2400" t="str">
            <v>FTTH</v>
          </cell>
          <cell r="U2400" t="str">
            <v>杜秋月(duqiuy)</v>
          </cell>
          <cell r="V2400" t="str">
            <v>ZX莞城徐元球</v>
          </cell>
          <cell r="W2400" t="str">
            <v>创业社区</v>
          </cell>
          <cell r="X2400" t="str">
            <v>莞城区</v>
          </cell>
          <cell r="Y2400">
            <v>0</v>
          </cell>
          <cell r="Z2400">
            <v>0</v>
          </cell>
          <cell r="AA2400" t="str">
            <v>莞城区</v>
          </cell>
          <cell r="AB2400" t="str">
            <v>26</v>
          </cell>
          <cell r="AC2400">
            <v>10</v>
          </cell>
          <cell r="AD2400">
            <v>14</v>
          </cell>
          <cell r="AE2400" t="str">
            <v>是</v>
          </cell>
          <cell r="AF2400" t="str">
            <v/>
          </cell>
          <cell r="AG2400" t="str">
            <v>价值宽带</v>
          </cell>
          <cell r="AH2400" t="str">
            <v>续后期</v>
          </cell>
          <cell r="AI2400" t="str">
            <v>否</v>
          </cell>
          <cell r="AO2400">
            <v>0</v>
          </cell>
          <cell r="AR2400" t="str">
            <v>荔横区</v>
          </cell>
        </row>
        <row r="2401">
          <cell r="F2401">
            <v>13925561946</v>
          </cell>
          <cell r="G2401" t="str">
            <v>13925561946</v>
          </cell>
          <cell r="H2401" t="str">
            <v>王赛鹤</v>
          </cell>
          <cell r="I2401" t="str">
            <v>预付费东莞住宅新装或续费240元包季，带宽4M</v>
          </cell>
          <cell r="J2401">
            <v>240</v>
          </cell>
          <cell r="K2401">
            <v>240</v>
          </cell>
          <cell r="L2401" t="str">
            <v>2009-10-08</v>
          </cell>
          <cell r="M2401">
            <v>42179</v>
          </cell>
          <cell r="N2401" t="str">
            <v>2015-09-27</v>
          </cell>
          <cell r="O2401" t="str">
            <v>2015-06-27</v>
          </cell>
          <cell r="P2401" t="str">
            <v>宽带预付费</v>
          </cell>
          <cell r="Q2401" t="str">
            <v>续费</v>
          </cell>
          <cell r="R2401" t="str">
            <v>往月充值</v>
          </cell>
          <cell r="S2401" t="str">
            <v>家庭用户</v>
          </cell>
          <cell r="T2401" t="str">
            <v>(传统)XDSL</v>
          </cell>
          <cell r="U2401" t="str">
            <v>杜秋月(duqiuy)</v>
          </cell>
          <cell r="V2401" t="str">
            <v>ZX莞城黎广法</v>
          </cell>
          <cell r="W2401" t="str">
            <v/>
          </cell>
          <cell r="X2401" t="str">
            <v>莞城区</v>
          </cell>
          <cell r="Y2401">
            <v>0</v>
          </cell>
          <cell r="Z2401">
            <v>0</v>
          </cell>
          <cell r="AA2401" t="str">
            <v>莞城区</v>
          </cell>
          <cell r="AB2401" t="str">
            <v>27</v>
          </cell>
          <cell r="AC2401">
            <v>4</v>
          </cell>
          <cell r="AD2401">
            <v>3</v>
          </cell>
          <cell r="AE2401" t="str">
            <v>否</v>
          </cell>
          <cell r="AF2401" t="str">
            <v/>
          </cell>
          <cell r="AG2401" t="str">
            <v>否</v>
          </cell>
          <cell r="AH2401" t="str">
            <v>续本月</v>
          </cell>
          <cell r="AI2401" t="str">
            <v>否</v>
          </cell>
          <cell r="AO2401">
            <v>0</v>
          </cell>
          <cell r="AR2401" t="str">
            <v>荔横区</v>
          </cell>
        </row>
        <row r="2402">
          <cell r="F2402">
            <v>13423116446</v>
          </cell>
          <cell r="G2402" t="str">
            <v>13423116446</v>
          </cell>
          <cell r="H2402" t="str">
            <v>杨信忠</v>
          </cell>
          <cell r="I2402" t="str">
            <v>预付费东莞住宅新装或续费888元包年，带宽12M</v>
          </cell>
          <cell r="J2402">
            <v>888</v>
          </cell>
          <cell r="K2402">
            <v>888</v>
          </cell>
          <cell r="L2402" t="str">
            <v>2014-07-27</v>
          </cell>
          <cell r="M2402">
            <v>42212</v>
          </cell>
          <cell r="N2402" t="str">
            <v>2016-07-27</v>
          </cell>
          <cell r="O2402" t="str">
            <v>2015-06-27</v>
          </cell>
          <cell r="P2402" t="str">
            <v>宽带预付费</v>
          </cell>
          <cell r="Q2402" t="str">
            <v>续费</v>
          </cell>
          <cell r="R2402" t="str">
            <v>提前充值</v>
          </cell>
          <cell r="S2402" t="str">
            <v>家庭用户</v>
          </cell>
          <cell r="T2402" t="str">
            <v>FTTH</v>
          </cell>
          <cell r="U2402" t="str">
            <v>东莞电商天猫充值(scb_tm)</v>
          </cell>
          <cell r="V2402" t="str">
            <v>DSBR受理</v>
          </cell>
          <cell r="W2402" t="str">
            <v>天猫秒杀</v>
          </cell>
          <cell r="X2402" t="str">
            <v>万江区</v>
          </cell>
          <cell r="Y2402">
            <v>0</v>
          </cell>
          <cell r="Z2402">
            <v>0</v>
          </cell>
          <cell r="AA2402" t="str">
            <v>万江区</v>
          </cell>
          <cell r="AB2402" t="str">
            <v>27</v>
          </cell>
          <cell r="AC2402">
            <v>12</v>
          </cell>
          <cell r="AD2402">
            <v>12</v>
          </cell>
          <cell r="AE2402" t="str">
            <v>是</v>
          </cell>
          <cell r="AF2402" t="str">
            <v/>
          </cell>
          <cell r="AG2402" t="str">
            <v>价值宽带</v>
          </cell>
          <cell r="AH2402" t="str">
            <v>续后期</v>
          </cell>
          <cell r="AI2402" t="str">
            <v>否</v>
          </cell>
          <cell r="AO2402">
            <v>0</v>
          </cell>
          <cell r="AR2402" t="str">
            <v>三中区</v>
          </cell>
        </row>
        <row r="2403">
          <cell r="F2403">
            <v>13532476060</v>
          </cell>
          <cell r="G2403" t="str">
            <v>13532476060</v>
          </cell>
          <cell r="H2403" t="str">
            <v>周广</v>
          </cell>
          <cell r="I2403" t="str">
            <v>预付费东莞住宅新装或续费888元包年，带宽12M</v>
          </cell>
          <cell r="J2403">
            <v>888</v>
          </cell>
          <cell r="K2403">
            <v>888</v>
          </cell>
          <cell r="L2403" t="str">
            <v>2011-04-10</v>
          </cell>
          <cell r="M2403">
            <v>42170</v>
          </cell>
          <cell r="N2403" t="str">
            <v>2016-06-26</v>
          </cell>
          <cell r="O2403" t="str">
            <v>2015-06-26</v>
          </cell>
          <cell r="P2403" t="str">
            <v>宽带预付费</v>
          </cell>
          <cell r="Q2403" t="str">
            <v>续费</v>
          </cell>
          <cell r="R2403" t="str">
            <v>往月充值</v>
          </cell>
          <cell r="S2403" t="str">
            <v>家庭用户</v>
          </cell>
          <cell r="T2403" t="str">
            <v>FTTH</v>
          </cell>
          <cell r="U2403" t="str">
            <v>东莞电商天猫充值(scb_tm2)</v>
          </cell>
          <cell r="V2403" t="str">
            <v>DSBR受理</v>
          </cell>
          <cell r="W2403" t="str">
            <v>汪洞辉</v>
          </cell>
          <cell r="X2403" t="str">
            <v>万江区</v>
          </cell>
          <cell r="Y2403">
            <v>0</v>
          </cell>
          <cell r="Z2403">
            <v>0</v>
          </cell>
          <cell r="AA2403" t="str">
            <v>万江区</v>
          </cell>
          <cell r="AB2403" t="str">
            <v>26</v>
          </cell>
          <cell r="AC2403">
            <v>12</v>
          </cell>
          <cell r="AD2403">
            <v>12</v>
          </cell>
          <cell r="AE2403" t="str">
            <v>是</v>
          </cell>
          <cell r="AF2403" t="str">
            <v/>
          </cell>
          <cell r="AG2403" t="str">
            <v>价值宽带</v>
          </cell>
          <cell r="AH2403" t="str">
            <v>续本月</v>
          </cell>
          <cell r="AI2403" t="str">
            <v>是</v>
          </cell>
          <cell r="AO2403">
            <v>0</v>
          </cell>
          <cell r="AR2403" t="str">
            <v>三中区</v>
          </cell>
        </row>
        <row r="2404">
          <cell r="F2404">
            <v>13688984615</v>
          </cell>
          <cell r="G2404" t="str">
            <v>13688984615</v>
          </cell>
          <cell r="H2404" t="str">
            <v>陈佳乐</v>
          </cell>
          <cell r="I2404" t="str">
            <v>预付费东莞住宅新装或续费768元包年，带宽4M</v>
          </cell>
          <cell r="J2404">
            <v>768</v>
          </cell>
          <cell r="K2404">
            <v>768</v>
          </cell>
          <cell r="L2404" t="str">
            <v>2014-06-24</v>
          </cell>
          <cell r="M2404">
            <v>42179</v>
          </cell>
          <cell r="N2404" t="str">
            <v>2016-06-26</v>
          </cell>
          <cell r="O2404" t="str">
            <v>2015-06-26</v>
          </cell>
          <cell r="P2404" t="str">
            <v>宽带预付费</v>
          </cell>
          <cell r="Q2404" t="str">
            <v>续费</v>
          </cell>
          <cell r="R2404" t="str">
            <v>往月充值</v>
          </cell>
          <cell r="S2404" t="str">
            <v>家庭用户</v>
          </cell>
          <cell r="T2404" t="str">
            <v>FTTH</v>
          </cell>
          <cell r="U2404" t="str">
            <v>杜秋月(duqiuy)</v>
          </cell>
          <cell r="V2404" t="str">
            <v>ZX万江汪洞辉</v>
          </cell>
          <cell r="W2404" t="str">
            <v>电商价值宽带营销</v>
          </cell>
          <cell r="X2404" t="str">
            <v>万江区</v>
          </cell>
          <cell r="Y2404">
            <v>0</v>
          </cell>
          <cell r="Z2404">
            <v>0</v>
          </cell>
          <cell r="AA2404" t="str">
            <v>万江区</v>
          </cell>
          <cell r="AB2404" t="str">
            <v>26</v>
          </cell>
          <cell r="AC2404">
            <v>4</v>
          </cell>
          <cell r="AD2404">
            <v>12</v>
          </cell>
          <cell r="AE2404" t="str">
            <v>是</v>
          </cell>
          <cell r="AF2404" t="str">
            <v/>
          </cell>
          <cell r="AG2404" t="str">
            <v>否</v>
          </cell>
          <cell r="AH2404" t="str">
            <v>续本月</v>
          </cell>
          <cell r="AI2404" t="str">
            <v>是</v>
          </cell>
          <cell r="AJ2404">
            <v>13688984615</v>
          </cell>
          <cell r="AO2404">
            <v>0</v>
          </cell>
          <cell r="AR2404" t="str">
            <v>骏景区</v>
          </cell>
        </row>
        <row r="2405">
          <cell r="F2405">
            <v>13719127422</v>
          </cell>
          <cell r="G2405" t="str">
            <v>13719127422</v>
          </cell>
          <cell r="H2405" t="str">
            <v>泰成起</v>
          </cell>
          <cell r="I2405" t="str">
            <v>预付费东莞住宅新装或续费400元包半年，带宽4M</v>
          </cell>
          <cell r="J2405">
            <v>400</v>
          </cell>
          <cell r="K2405">
            <v>400</v>
          </cell>
          <cell r="L2405" t="str">
            <v>2013-06-17</v>
          </cell>
          <cell r="M2405">
            <v>42176</v>
          </cell>
          <cell r="N2405" t="str">
            <v>2015-12-27</v>
          </cell>
          <cell r="O2405" t="str">
            <v>2015-06-27</v>
          </cell>
          <cell r="P2405" t="str">
            <v>宽带预付费</v>
          </cell>
          <cell r="Q2405" t="str">
            <v>续费</v>
          </cell>
          <cell r="R2405" t="str">
            <v>往月充值</v>
          </cell>
          <cell r="S2405" t="str">
            <v>家庭用户</v>
          </cell>
          <cell r="T2405" t="str">
            <v>(传统)XDSL</v>
          </cell>
          <cell r="U2405" t="str">
            <v>营业厅经理(李甜琴)(CQYX01)</v>
          </cell>
          <cell r="V2405" t="str">
            <v>ZX莞城黄向长</v>
          </cell>
          <cell r="W2405" t="str">
            <v/>
          </cell>
          <cell r="X2405" t="str">
            <v>莞城区</v>
          </cell>
          <cell r="Y2405">
            <v>0</v>
          </cell>
          <cell r="Z2405">
            <v>0</v>
          </cell>
          <cell r="AA2405" t="str">
            <v>莞城区</v>
          </cell>
          <cell r="AB2405" t="str">
            <v>27</v>
          </cell>
          <cell r="AC2405">
            <v>4</v>
          </cell>
          <cell r="AD2405">
            <v>6</v>
          </cell>
          <cell r="AE2405" t="str">
            <v>否</v>
          </cell>
          <cell r="AF2405" t="str">
            <v/>
          </cell>
          <cell r="AG2405" t="str">
            <v>否</v>
          </cell>
          <cell r="AH2405" t="str">
            <v>续本月</v>
          </cell>
          <cell r="AI2405" t="str">
            <v>否</v>
          </cell>
          <cell r="AO2405">
            <v>0</v>
          </cell>
          <cell r="AR2405" t="str">
            <v>樟新区</v>
          </cell>
        </row>
        <row r="2406">
          <cell r="F2406">
            <v>13538333622</v>
          </cell>
          <cell r="G2406" t="str">
            <v>13538333622</v>
          </cell>
          <cell r="H2406" t="str">
            <v>李名田</v>
          </cell>
          <cell r="I2406" t="str">
            <v>预付费东莞精品宽带新装或续费免费体验1个月，带宽10M</v>
          </cell>
          <cell r="J2406">
            <v>888</v>
          </cell>
          <cell r="K2406">
            <v>888</v>
          </cell>
          <cell r="L2406" t="str">
            <v>2013-07-03</v>
          </cell>
          <cell r="M2406">
            <v>42188</v>
          </cell>
          <cell r="N2406" t="str">
            <v>2016-08-03</v>
          </cell>
          <cell r="O2406" t="str">
            <v>2015-06-26</v>
          </cell>
          <cell r="P2406" t="str">
            <v>宽带预付费</v>
          </cell>
          <cell r="Q2406" t="str">
            <v>续费</v>
          </cell>
          <cell r="R2406" t="str">
            <v>提前充值</v>
          </cell>
          <cell r="S2406" t="str">
            <v>家庭用户</v>
          </cell>
          <cell r="T2406" t="str">
            <v>FTTH</v>
          </cell>
          <cell r="U2406" t="str">
            <v>东莞电商天猫充值(scb_tm2)</v>
          </cell>
          <cell r="V2406" t="str">
            <v>DSBR受理</v>
          </cell>
          <cell r="W2406" t="str">
            <v/>
          </cell>
          <cell r="X2406" t="str">
            <v>高埗区</v>
          </cell>
          <cell r="Y2406">
            <v>0</v>
          </cell>
          <cell r="Z2406">
            <v>0</v>
          </cell>
          <cell r="AA2406" t="str">
            <v>高埗区</v>
          </cell>
          <cell r="AB2406" t="str">
            <v>26</v>
          </cell>
          <cell r="AC2406">
            <v>10</v>
          </cell>
          <cell r="AD2406">
            <v>1</v>
          </cell>
          <cell r="AE2406" t="str">
            <v>是</v>
          </cell>
          <cell r="AF2406" t="str">
            <v/>
          </cell>
          <cell r="AG2406" t="str">
            <v>价值宽带</v>
          </cell>
          <cell r="AH2406" t="str">
            <v>续后期</v>
          </cell>
          <cell r="AI2406" t="str">
            <v>否</v>
          </cell>
          <cell r="AO2406">
            <v>0</v>
          </cell>
          <cell r="AR2406" t="str">
            <v>中心区</v>
          </cell>
        </row>
        <row r="2407">
          <cell r="F2407">
            <v>13712328644</v>
          </cell>
          <cell r="G2407" t="str">
            <v>13712328644</v>
          </cell>
          <cell r="H2407" t="str">
            <v>赖名业</v>
          </cell>
          <cell r="I2407" t="str">
            <v>预付费东莞住宅新装或续费600元包年，带宽2M</v>
          </cell>
          <cell r="J2407">
            <v>600</v>
          </cell>
          <cell r="K2407">
            <v>600</v>
          </cell>
          <cell r="L2407" t="str">
            <v>2012-12-28</v>
          </cell>
          <cell r="M2407">
            <v>42183</v>
          </cell>
          <cell r="N2407" t="str">
            <v>2016-06-28</v>
          </cell>
          <cell r="O2407" t="str">
            <v>2015-06-26</v>
          </cell>
          <cell r="P2407" t="str">
            <v>宽带预付费</v>
          </cell>
          <cell r="Q2407" t="str">
            <v>续费</v>
          </cell>
          <cell r="R2407" t="str">
            <v>提前充值</v>
          </cell>
          <cell r="S2407" t="str">
            <v>家庭用户</v>
          </cell>
          <cell r="T2407" t="str">
            <v>(传统)XDSL</v>
          </cell>
          <cell r="U2407" t="str">
            <v>杜秋月(duqiuy)</v>
          </cell>
          <cell r="V2407" t="str">
            <v>ZX莞城徐元球</v>
          </cell>
          <cell r="W2407" t="str">
            <v/>
          </cell>
          <cell r="X2407" t="str">
            <v>莞城区</v>
          </cell>
          <cell r="Y2407">
            <v>0</v>
          </cell>
          <cell r="Z2407">
            <v>0</v>
          </cell>
          <cell r="AA2407" t="str">
            <v>莞城区</v>
          </cell>
          <cell r="AB2407" t="str">
            <v>26</v>
          </cell>
          <cell r="AC2407">
            <v>2</v>
          </cell>
          <cell r="AD2407">
            <v>12</v>
          </cell>
          <cell r="AE2407" t="str">
            <v>否</v>
          </cell>
          <cell r="AF2407" t="str">
            <v/>
          </cell>
          <cell r="AG2407" t="str">
            <v>否</v>
          </cell>
          <cell r="AH2407" t="str">
            <v>续本月</v>
          </cell>
          <cell r="AI2407" t="str">
            <v>否</v>
          </cell>
          <cell r="AO2407">
            <v>0</v>
          </cell>
          <cell r="AR2407" t="str">
            <v>中心区</v>
          </cell>
        </row>
        <row r="2408">
          <cell r="F2408" t="str">
            <v>dgda86223945</v>
          </cell>
          <cell r="G2408" t="str">
            <v>dgda86223945</v>
          </cell>
          <cell r="H2408" t="str">
            <v>华兴新锐通信科技集团有限公司</v>
          </cell>
          <cell r="I2408" t="str">
            <v>预付费东莞住宅新装或续费680元包年，带宽4M</v>
          </cell>
          <cell r="J2408">
            <v>680</v>
          </cell>
          <cell r="K2408">
            <v>680</v>
          </cell>
          <cell r="L2408" t="str">
            <v>2010-10-18</v>
          </cell>
          <cell r="M2408">
            <v>42182</v>
          </cell>
          <cell r="N2408" t="str">
            <v>2016-06-28</v>
          </cell>
          <cell r="O2408" t="str">
            <v>2015-06-28</v>
          </cell>
          <cell r="P2408" t="str">
            <v>宽带预付费</v>
          </cell>
          <cell r="Q2408" t="str">
            <v>续费</v>
          </cell>
          <cell r="R2408" t="str">
            <v>往月充值</v>
          </cell>
          <cell r="S2408" t="str">
            <v>家庭用户</v>
          </cell>
          <cell r="T2408" t="str">
            <v>(传统)XDSL</v>
          </cell>
          <cell r="U2408" t="str">
            <v>杜秋月(duqiuy)</v>
          </cell>
          <cell r="V2408" t="str">
            <v>ZX莞城黎广法</v>
          </cell>
          <cell r="W2408" t="str">
            <v/>
          </cell>
          <cell r="X2408" t="str">
            <v>莞城区</v>
          </cell>
          <cell r="Y2408">
            <v>0</v>
          </cell>
          <cell r="Z2408">
            <v>0</v>
          </cell>
          <cell r="AA2408" t="str">
            <v>莞城区</v>
          </cell>
          <cell r="AB2408" t="str">
            <v>28</v>
          </cell>
          <cell r="AC2408">
            <v>4</v>
          </cell>
          <cell r="AD2408">
            <v>12</v>
          </cell>
          <cell r="AE2408" t="str">
            <v>否</v>
          </cell>
          <cell r="AF2408" t="str">
            <v/>
          </cell>
          <cell r="AG2408" t="str">
            <v>否</v>
          </cell>
          <cell r="AH2408" t="str">
            <v>续本月</v>
          </cell>
          <cell r="AI2408" t="str">
            <v>否</v>
          </cell>
          <cell r="AO2408">
            <v>0</v>
          </cell>
          <cell r="AR2408" t="str">
            <v>樟新区</v>
          </cell>
        </row>
        <row r="2409">
          <cell r="F2409" t="str">
            <v>dgda90037680</v>
          </cell>
          <cell r="G2409" t="str">
            <v>dgda90037680</v>
          </cell>
          <cell r="H2409" t="str">
            <v>李宁</v>
          </cell>
          <cell r="I2409" t="str">
            <v>预付费东莞住宅新装或续费680元包年，带宽4M</v>
          </cell>
          <cell r="J2409">
            <v>680</v>
          </cell>
          <cell r="K2409">
            <v>680</v>
          </cell>
          <cell r="L2409" t="str">
            <v>2011-09-14</v>
          </cell>
          <cell r="M2409">
            <v>42182</v>
          </cell>
          <cell r="N2409" t="str">
            <v>2016-06-27</v>
          </cell>
          <cell r="O2409" t="str">
            <v>2015-06-26</v>
          </cell>
          <cell r="P2409" t="str">
            <v>宽带预付费</v>
          </cell>
          <cell r="Q2409" t="str">
            <v>续费</v>
          </cell>
          <cell r="R2409" t="str">
            <v>提前充值</v>
          </cell>
          <cell r="S2409" t="str">
            <v>家庭用户</v>
          </cell>
          <cell r="T2409" t="str">
            <v>(传统)XDSL</v>
          </cell>
          <cell r="U2409" t="str">
            <v>杜秋月(duqiuy)</v>
          </cell>
          <cell r="V2409" t="str">
            <v>ZX莞城黎广法</v>
          </cell>
          <cell r="W2409" t="str">
            <v/>
          </cell>
          <cell r="X2409" t="str">
            <v>莞城区</v>
          </cell>
          <cell r="Y2409">
            <v>0</v>
          </cell>
          <cell r="Z2409">
            <v>0</v>
          </cell>
          <cell r="AA2409" t="str">
            <v>莞城区</v>
          </cell>
          <cell r="AB2409" t="str">
            <v>26</v>
          </cell>
          <cell r="AC2409">
            <v>4</v>
          </cell>
          <cell r="AD2409">
            <v>12</v>
          </cell>
          <cell r="AE2409" t="str">
            <v>否</v>
          </cell>
          <cell r="AF2409" t="str">
            <v/>
          </cell>
          <cell r="AG2409" t="str">
            <v>否</v>
          </cell>
          <cell r="AH2409" t="str">
            <v>续本月</v>
          </cell>
          <cell r="AI2409" t="str">
            <v>否</v>
          </cell>
          <cell r="AO2409">
            <v>0</v>
          </cell>
          <cell r="AR2409" t="str">
            <v>大利区</v>
          </cell>
        </row>
        <row r="2410">
          <cell r="F2410">
            <v>13712269408</v>
          </cell>
          <cell r="G2410" t="str">
            <v>13712269408</v>
          </cell>
          <cell r="H2410" t="str">
            <v>冯嘉辉</v>
          </cell>
          <cell r="I2410" t="str">
            <v>预付费东莞住宅新装或续费888元包年，带宽12M</v>
          </cell>
          <cell r="J2410">
            <v>888</v>
          </cell>
          <cell r="K2410">
            <v>888</v>
          </cell>
          <cell r="L2410" t="str">
            <v>2012-07-31</v>
          </cell>
          <cell r="M2410">
            <v>42216</v>
          </cell>
          <cell r="N2410" t="str">
            <v>2016-07-31</v>
          </cell>
          <cell r="O2410" t="str">
            <v>2015-06-28</v>
          </cell>
          <cell r="P2410" t="str">
            <v>宽带预付费</v>
          </cell>
          <cell r="Q2410" t="str">
            <v>续费</v>
          </cell>
          <cell r="R2410" t="str">
            <v>提前充值</v>
          </cell>
          <cell r="S2410" t="str">
            <v>家庭用户</v>
          </cell>
          <cell r="T2410" t="str">
            <v>(传统)XDSL</v>
          </cell>
          <cell r="U2410" t="str">
            <v>东莞电商天猫充值(scb_tm1)</v>
          </cell>
          <cell r="V2410" t="str">
            <v>DSBR受理</v>
          </cell>
          <cell r="W2410" t="str">
            <v/>
          </cell>
          <cell r="X2410" t="str">
            <v>莞城区</v>
          </cell>
          <cell r="Y2410">
            <v>0</v>
          </cell>
          <cell r="Z2410">
            <v>0</v>
          </cell>
          <cell r="AA2410" t="str">
            <v>莞城区</v>
          </cell>
          <cell r="AB2410" t="str">
            <v>28</v>
          </cell>
          <cell r="AC2410">
            <v>12</v>
          </cell>
          <cell r="AD2410">
            <v>12</v>
          </cell>
          <cell r="AE2410" t="str">
            <v>否</v>
          </cell>
          <cell r="AF2410" t="str">
            <v/>
          </cell>
          <cell r="AG2410" t="str">
            <v>价值宽带</v>
          </cell>
          <cell r="AH2410" t="str">
            <v>续后期</v>
          </cell>
          <cell r="AI2410" t="str">
            <v>否</v>
          </cell>
          <cell r="AO2410">
            <v>0</v>
          </cell>
          <cell r="AR2410" t="str">
            <v>荔横区</v>
          </cell>
        </row>
        <row r="2411">
          <cell r="F2411">
            <v>13412696021</v>
          </cell>
          <cell r="G2411" t="str">
            <v>13412696021</v>
          </cell>
          <cell r="H2411" t="str">
            <v>郭路杏</v>
          </cell>
          <cell r="I2411" t="str">
            <v>预付费东莞住宅新装或续费888元包年，带宽12M</v>
          </cell>
          <cell r="J2411">
            <v>888</v>
          </cell>
          <cell r="K2411">
            <v>888</v>
          </cell>
          <cell r="L2411" t="str">
            <v>2011-04-08</v>
          </cell>
          <cell r="M2411">
            <v>42201</v>
          </cell>
          <cell r="N2411" t="str">
            <v>2016-07-16</v>
          </cell>
          <cell r="O2411" t="str">
            <v>2015-06-27</v>
          </cell>
          <cell r="P2411" t="str">
            <v>宽带预付费</v>
          </cell>
          <cell r="Q2411" t="str">
            <v>续费</v>
          </cell>
          <cell r="R2411" t="str">
            <v>提前充值</v>
          </cell>
          <cell r="S2411" t="str">
            <v>家庭用户</v>
          </cell>
          <cell r="T2411" t="str">
            <v>FTTH</v>
          </cell>
          <cell r="U2411" t="str">
            <v>东莞电商天猫充值(scb_tm)</v>
          </cell>
          <cell r="V2411" t="str">
            <v>DSBR高埗杨维邦</v>
          </cell>
          <cell r="W2411" t="str">
            <v/>
          </cell>
          <cell r="X2411" t="str">
            <v>高埗区</v>
          </cell>
          <cell r="Y2411">
            <v>0</v>
          </cell>
          <cell r="Z2411">
            <v>0</v>
          </cell>
          <cell r="AA2411" t="str">
            <v>高埗区</v>
          </cell>
          <cell r="AB2411" t="str">
            <v>27</v>
          </cell>
          <cell r="AC2411">
            <v>12</v>
          </cell>
          <cell r="AD2411">
            <v>12</v>
          </cell>
          <cell r="AE2411" t="str">
            <v>是</v>
          </cell>
          <cell r="AF2411" t="str">
            <v/>
          </cell>
          <cell r="AG2411" t="str">
            <v>价值宽带</v>
          </cell>
          <cell r="AH2411" t="str">
            <v>续后期</v>
          </cell>
          <cell r="AI2411" t="str">
            <v>否</v>
          </cell>
          <cell r="AO2411">
            <v>0</v>
          </cell>
          <cell r="AR2411" t="str">
            <v>莆心区</v>
          </cell>
        </row>
        <row r="2412">
          <cell r="F2412">
            <v>13414333936</v>
          </cell>
          <cell r="G2412" t="str">
            <v>13414333936</v>
          </cell>
          <cell r="H2412" t="str">
            <v>黄新裕</v>
          </cell>
          <cell r="I2412" t="str">
            <v>预付费东莞住宅新装或续费680元包年，带宽4M</v>
          </cell>
          <cell r="J2412">
            <v>680</v>
          </cell>
          <cell r="K2412">
            <v>680</v>
          </cell>
          <cell r="L2412" t="str">
            <v>2012-07-01</v>
          </cell>
          <cell r="M2412">
            <v>42188</v>
          </cell>
          <cell r="N2412" t="str">
            <v>2016-07-03</v>
          </cell>
          <cell r="O2412" t="str">
            <v>2015-06-28</v>
          </cell>
          <cell r="P2412" t="str">
            <v>宽带预付费</v>
          </cell>
          <cell r="Q2412" t="str">
            <v>续费</v>
          </cell>
          <cell r="R2412" t="str">
            <v>提前充值</v>
          </cell>
          <cell r="S2412" t="str">
            <v>家庭用户</v>
          </cell>
          <cell r="T2412" t="str">
            <v>(传统)XDSL</v>
          </cell>
          <cell r="U2412" t="str">
            <v>郑珊珊(zhengshans)</v>
          </cell>
          <cell r="V2412" t="str">
            <v>DSBR高埗杨维邦</v>
          </cell>
          <cell r="W2412" t="str">
            <v/>
          </cell>
          <cell r="X2412" t="str">
            <v>高埗区</v>
          </cell>
          <cell r="Y2412">
            <v>0</v>
          </cell>
          <cell r="Z2412">
            <v>0</v>
          </cell>
          <cell r="AA2412" t="str">
            <v>高埗区</v>
          </cell>
          <cell r="AB2412" t="str">
            <v>28</v>
          </cell>
          <cell r="AC2412">
            <v>4</v>
          </cell>
          <cell r="AD2412">
            <v>12</v>
          </cell>
          <cell r="AE2412" t="str">
            <v>否</v>
          </cell>
          <cell r="AF2412" t="str">
            <v/>
          </cell>
          <cell r="AG2412" t="str">
            <v>否</v>
          </cell>
          <cell r="AH2412" t="str">
            <v>续后期</v>
          </cell>
          <cell r="AI2412" t="str">
            <v>否</v>
          </cell>
          <cell r="AO2412">
            <v>0</v>
          </cell>
          <cell r="AR2412" t="str">
            <v>三阳区</v>
          </cell>
        </row>
        <row r="2413">
          <cell r="F2413">
            <v>13418392600</v>
          </cell>
          <cell r="G2413" t="str">
            <v>13418392600</v>
          </cell>
          <cell r="H2413" t="str">
            <v>何平</v>
          </cell>
          <cell r="I2413" t="str">
            <v>预付费东莞住宅新装或续费768元包年，带宽4M</v>
          </cell>
          <cell r="J2413">
            <v>768</v>
          </cell>
          <cell r="K2413">
            <v>768</v>
          </cell>
          <cell r="L2413" t="str">
            <v>2012-06-16</v>
          </cell>
          <cell r="M2413">
            <v>42175</v>
          </cell>
          <cell r="N2413" t="str">
            <v>2016-06-28</v>
          </cell>
          <cell r="O2413" t="str">
            <v>2015-06-28</v>
          </cell>
          <cell r="P2413" t="str">
            <v>宽带预付费</v>
          </cell>
          <cell r="Q2413" t="str">
            <v>续费</v>
          </cell>
          <cell r="R2413" t="str">
            <v>往月充值</v>
          </cell>
          <cell r="S2413" t="str">
            <v>家庭用户</v>
          </cell>
          <cell r="T2413" t="str">
            <v>FTTH</v>
          </cell>
          <cell r="U2413" t="str">
            <v>郑珊珊(zhengshans)</v>
          </cell>
          <cell r="V2413" t="str">
            <v>ZX高埗杨维邦</v>
          </cell>
          <cell r="W2413" t="str">
            <v/>
          </cell>
          <cell r="X2413" t="str">
            <v>高埗区</v>
          </cell>
          <cell r="Y2413">
            <v>0</v>
          </cell>
          <cell r="Z2413">
            <v>0</v>
          </cell>
          <cell r="AA2413" t="str">
            <v>高埗区</v>
          </cell>
          <cell r="AB2413" t="str">
            <v>28</v>
          </cell>
          <cell r="AC2413">
            <v>4</v>
          </cell>
          <cell r="AD2413">
            <v>12</v>
          </cell>
          <cell r="AE2413" t="str">
            <v>是</v>
          </cell>
          <cell r="AF2413" t="str">
            <v/>
          </cell>
          <cell r="AG2413" t="str">
            <v>否</v>
          </cell>
          <cell r="AH2413" t="str">
            <v>续本月</v>
          </cell>
          <cell r="AI2413" t="str">
            <v>是</v>
          </cell>
          <cell r="AJ2413">
            <v>13418392600</v>
          </cell>
          <cell r="AO2413">
            <v>0</v>
          </cell>
          <cell r="AR2413" t="str">
            <v>莆心区</v>
          </cell>
        </row>
        <row r="2414">
          <cell r="F2414">
            <v>13537347780</v>
          </cell>
          <cell r="G2414" t="str">
            <v>13537347780</v>
          </cell>
          <cell r="H2414" t="str">
            <v>罗延军</v>
          </cell>
          <cell r="I2414" t="str">
            <v>预付费东莞住宅新装或续费888元包年，带宽12M</v>
          </cell>
          <cell r="J2414">
            <v>888</v>
          </cell>
          <cell r="K2414">
            <v>888</v>
          </cell>
          <cell r="L2414" t="str">
            <v>2009-11-09</v>
          </cell>
          <cell r="M2414">
            <v>42196</v>
          </cell>
          <cell r="N2414" t="str">
            <v>2016-07-11</v>
          </cell>
          <cell r="O2414" t="str">
            <v>2015-06-28</v>
          </cell>
          <cell r="P2414" t="str">
            <v>宽带预付费</v>
          </cell>
          <cell r="Q2414" t="str">
            <v>续费</v>
          </cell>
          <cell r="R2414" t="str">
            <v>提前充值</v>
          </cell>
          <cell r="S2414" t="str">
            <v>家庭用户</v>
          </cell>
          <cell r="T2414" t="str">
            <v>FTTH</v>
          </cell>
          <cell r="U2414" t="str">
            <v>东莞电商天猫充值(scb_tm1)</v>
          </cell>
          <cell r="V2414" t="str">
            <v>DSBR高埗杨维邦</v>
          </cell>
          <cell r="W2414" t="str">
            <v/>
          </cell>
          <cell r="X2414" t="str">
            <v>高埗区</v>
          </cell>
          <cell r="Y2414">
            <v>0</v>
          </cell>
          <cell r="Z2414">
            <v>0</v>
          </cell>
          <cell r="AA2414" t="str">
            <v>高埗区</v>
          </cell>
          <cell r="AB2414" t="str">
            <v>28</v>
          </cell>
          <cell r="AC2414">
            <v>12</v>
          </cell>
          <cell r="AD2414">
            <v>12</v>
          </cell>
          <cell r="AE2414" t="str">
            <v>是</v>
          </cell>
          <cell r="AF2414" t="str">
            <v/>
          </cell>
          <cell r="AG2414" t="str">
            <v>价值宽带</v>
          </cell>
          <cell r="AH2414" t="str">
            <v>续后期</v>
          </cell>
          <cell r="AI2414" t="str">
            <v>否</v>
          </cell>
          <cell r="AO2414">
            <v>0</v>
          </cell>
          <cell r="AR2414" t="str">
            <v>南栅区</v>
          </cell>
        </row>
        <row r="2415">
          <cell r="F2415">
            <v>13688985458</v>
          </cell>
          <cell r="G2415" t="str">
            <v>13688985458</v>
          </cell>
          <cell r="H2415" t="str">
            <v>秦克问</v>
          </cell>
          <cell r="I2415" t="str">
            <v>预付费东莞住宅新装或续费888元包年，带宽12M</v>
          </cell>
          <cell r="J2415">
            <v>888</v>
          </cell>
          <cell r="K2415">
            <v>888</v>
          </cell>
          <cell r="L2415" t="str">
            <v>2014-07-29</v>
          </cell>
          <cell r="M2415">
            <v>42214</v>
          </cell>
          <cell r="N2415" t="str">
            <v>2016-07-29</v>
          </cell>
          <cell r="O2415" t="str">
            <v>2015-06-26</v>
          </cell>
          <cell r="P2415" t="str">
            <v>宽带预付费</v>
          </cell>
          <cell r="Q2415" t="str">
            <v>续费</v>
          </cell>
          <cell r="R2415" t="str">
            <v>提前充值</v>
          </cell>
          <cell r="S2415" t="str">
            <v>家庭用户</v>
          </cell>
          <cell r="T2415" t="str">
            <v>FTTH</v>
          </cell>
          <cell r="U2415" t="str">
            <v>东莞电商天猫充值(scb_tm2)</v>
          </cell>
          <cell r="V2415" t="str">
            <v>DSBR高步周国强</v>
          </cell>
          <cell r="W2415" t="str">
            <v/>
          </cell>
          <cell r="X2415" t="str">
            <v>高埗区</v>
          </cell>
          <cell r="Y2415">
            <v>0</v>
          </cell>
          <cell r="Z2415">
            <v>0</v>
          </cell>
          <cell r="AA2415" t="str">
            <v>高埗区</v>
          </cell>
          <cell r="AB2415" t="str">
            <v>26</v>
          </cell>
          <cell r="AC2415">
            <v>12</v>
          </cell>
          <cell r="AD2415">
            <v>12</v>
          </cell>
          <cell r="AE2415" t="str">
            <v>是</v>
          </cell>
          <cell r="AF2415" t="str">
            <v/>
          </cell>
          <cell r="AG2415" t="str">
            <v>价值宽带</v>
          </cell>
          <cell r="AH2415" t="str">
            <v>续后期</v>
          </cell>
          <cell r="AI2415" t="str">
            <v>否</v>
          </cell>
          <cell r="AO2415">
            <v>0</v>
          </cell>
          <cell r="AR2415" t="str">
            <v>上沙区</v>
          </cell>
        </row>
        <row r="2416">
          <cell r="F2416">
            <v>13711870245</v>
          </cell>
          <cell r="G2416" t="str">
            <v>13711870245</v>
          </cell>
          <cell r="H2416" t="str">
            <v>付志勇</v>
          </cell>
          <cell r="I2416" t="str">
            <v>预付费东莞住宅新装或续费768元包年，带宽4M</v>
          </cell>
          <cell r="J2416">
            <v>768</v>
          </cell>
          <cell r="K2416">
            <v>768</v>
          </cell>
          <cell r="L2416" t="str">
            <v>2014-06-28</v>
          </cell>
          <cell r="M2416">
            <v>42183</v>
          </cell>
          <cell r="N2416" t="str">
            <v>2016-06-28</v>
          </cell>
          <cell r="O2416" t="str">
            <v>2015-06-26</v>
          </cell>
          <cell r="P2416" t="str">
            <v>宽带预付费</v>
          </cell>
          <cell r="Q2416" t="str">
            <v>续费</v>
          </cell>
          <cell r="R2416" t="str">
            <v>提前充值</v>
          </cell>
          <cell r="S2416" t="str">
            <v>家庭用户</v>
          </cell>
          <cell r="T2416" t="str">
            <v>FTTH</v>
          </cell>
          <cell r="U2416" t="str">
            <v>郑珊珊(zhengshans)</v>
          </cell>
          <cell r="V2416" t="str">
            <v>ZX高埗杨维邦</v>
          </cell>
          <cell r="W2416" t="str">
            <v/>
          </cell>
          <cell r="X2416" t="str">
            <v>高埗区</v>
          </cell>
          <cell r="Y2416">
            <v>0</v>
          </cell>
          <cell r="Z2416">
            <v>0</v>
          </cell>
          <cell r="AA2416" t="str">
            <v>高埗区</v>
          </cell>
          <cell r="AB2416" t="str">
            <v>26</v>
          </cell>
          <cell r="AC2416">
            <v>4</v>
          </cell>
          <cell r="AD2416">
            <v>12</v>
          </cell>
          <cell r="AE2416" t="str">
            <v>是</v>
          </cell>
          <cell r="AF2416" t="str">
            <v/>
          </cell>
          <cell r="AG2416" t="str">
            <v>否</v>
          </cell>
          <cell r="AH2416" t="str">
            <v>续本月</v>
          </cell>
          <cell r="AI2416" t="str">
            <v>是</v>
          </cell>
          <cell r="AJ2416">
            <v>13711870245</v>
          </cell>
          <cell r="AO2416">
            <v>0</v>
          </cell>
          <cell r="AR2416" t="str">
            <v>上沙区</v>
          </cell>
        </row>
        <row r="2417">
          <cell r="F2417">
            <v>13794955152</v>
          </cell>
          <cell r="G2417" t="str">
            <v>13794955152</v>
          </cell>
          <cell r="H2417" t="str">
            <v>杨庆</v>
          </cell>
          <cell r="I2417" t="str">
            <v>预付费东莞住宅新装或续费888元包年，带宽12M</v>
          </cell>
          <cell r="J2417">
            <v>888</v>
          </cell>
          <cell r="K2417">
            <v>888</v>
          </cell>
          <cell r="L2417" t="str">
            <v>2014-06-24</v>
          </cell>
          <cell r="M2417">
            <v>42179</v>
          </cell>
          <cell r="N2417" t="str">
            <v>2016-06-26</v>
          </cell>
          <cell r="O2417" t="str">
            <v>2015-06-26</v>
          </cell>
          <cell r="P2417" t="str">
            <v>宽带预付费</v>
          </cell>
          <cell r="Q2417" t="str">
            <v>续费</v>
          </cell>
          <cell r="R2417" t="str">
            <v>往月充值</v>
          </cell>
          <cell r="S2417" t="str">
            <v>家庭用户</v>
          </cell>
          <cell r="T2417" t="str">
            <v>FTTH</v>
          </cell>
          <cell r="U2417" t="str">
            <v>郑珊珊(zhengshans)</v>
          </cell>
          <cell r="V2417" t="str">
            <v>ZX高埗杨维邦</v>
          </cell>
          <cell r="W2417" t="str">
            <v>电商价值宽带营销</v>
          </cell>
          <cell r="X2417" t="str">
            <v>高埗区</v>
          </cell>
          <cell r="Y2417">
            <v>0</v>
          </cell>
          <cell r="Z2417">
            <v>0</v>
          </cell>
          <cell r="AA2417" t="str">
            <v>高埗区</v>
          </cell>
          <cell r="AB2417" t="str">
            <v>26</v>
          </cell>
          <cell r="AC2417">
            <v>12</v>
          </cell>
          <cell r="AD2417">
            <v>12</v>
          </cell>
          <cell r="AE2417" t="str">
            <v>是</v>
          </cell>
          <cell r="AF2417" t="str">
            <v/>
          </cell>
          <cell r="AG2417" t="str">
            <v>价值宽带</v>
          </cell>
          <cell r="AH2417" t="str">
            <v>续本月</v>
          </cell>
          <cell r="AI2417" t="str">
            <v>是</v>
          </cell>
          <cell r="AJ2417">
            <v>13794955152</v>
          </cell>
          <cell r="AO2417">
            <v>0</v>
          </cell>
          <cell r="AR2417" t="str">
            <v>三屯区</v>
          </cell>
        </row>
        <row r="2418">
          <cell r="F2418">
            <v>13798868782</v>
          </cell>
          <cell r="G2418" t="str">
            <v>13798868782</v>
          </cell>
          <cell r="H2418" t="str">
            <v>李师良</v>
          </cell>
          <cell r="I2418" t="str">
            <v>预付费东莞住宅新装或续费888元包年，带宽12M</v>
          </cell>
          <cell r="J2418">
            <v>888</v>
          </cell>
          <cell r="K2418">
            <v>888</v>
          </cell>
          <cell r="L2418" t="str">
            <v>2014-06-29</v>
          </cell>
          <cell r="M2418">
            <v>42184</v>
          </cell>
          <cell r="N2418" t="str">
            <v>2016-06-29</v>
          </cell>
          <cell r="O2418" t="str">
            <v>2015-06-28</v>
          </cell>
          <cell r="P2418" t="str">
            <v>宽带预付费</v>
          </cell>
          <cell r="Q2418" t="str">
            <v>续费</v>
          </cell>
          <cell r="R2418" t="str">
            <v>提前充值</v>
          </cell>
          <cell r="S2418" t="str">
            <v>家庭用户</v>
          </cell>
          <cell r="T2418" t="str">
            <v>FTTH</v>
          </cell>
          <cell r="U2418" t="str">
            <v>东莞电商天猫充值(scb_tm1)</v>
          </cell>
          <cell r="V2418" t="str">
            <v>DSBR受理</v>
          </cell>
          <cell r="W2418" t="str">
            <v>非</v>
          </cell>
          <cell r="X2418" t="str">
            <v>高埗区</v>
          </cell>
          <cell r="Y2418">
            <v>0</v>
          </cell>
          <cell r="Z2418">
            <v>0</v>
          </cell>
          <cell r="AA2418" t="str">
            <v>高埗区</v>
          </cell>
          <cell r="AB2418" t="str">
            <v>28</v>
          </cell>
          <cell r="AC2418">
            <v>12</v>
          </cell>
          <cell r="AD2418">
            <v>12</v>
          </cell>
          <cell r="AE2418" t="str">
            <v>是</v>
          </cell>
          <cell r="AF2418" t="str">
            <v/>
          </cell>
          <cell r="AG2418" t="str">
            <v>价值宽带</v>
          </cell>
          <cell r="AH2418" t="str">
            <v>续本月</v>
          </cell>
          <cell r="AI2418" t="str">
            <v>是</v>
          </cell>
          <cell r="AJ2418">
            <v>13798868782</v>
          </cell>
          <cell r="AO2418">
            <v>0</v>
          </cell>
          <cell r="AR2418" t="str">
            <v>三屯区</v>
          </cell>
        </row>
        <row r="2419">
          <cell r="F2419">
            <v>13829232312</v>
          </cell>
          <cell r="G2419" t="str">
            <v>13829232312</v>
          </cell>
          <cell r="H2419" t="str">
            <v>余赞先</v>
          </cell>
          <cell r="I2419" t="str">
            <v>预付费东莞住宅新装或续费1088元包年，带宽20M</v>
          </cell>
          <cell r="J2419">
            <v>1088</v>
          </cell>
          <cell r="K2419">
            <v>1088</v>
          </cell>
          <cell r="L2419" t="str">
            <v>2014-07-02</v>
          </cell>
          <cell r="M2419">
            <v>42187</v>
          </cell>
          <cell r="N2419" t="str">
            <v>2016-07-02</v>
          </cell>
          <cell r="O2419" t="str">
            <v>2015-06-27</v>
          </cell>
          <cell r="P2419" t="str">
            <v>宽带预付费</v>
          </cell>
          <cell r="Q2419" t="str">
            <v>续费</v>
          </cell>
          <cell r="R2419" t="str">
            <v>提前充值</v>
          </cell>
          <cell r="S2419" t="str">
            <v>家庭用户</v>
          </cell>
          <cell r="T2419" t="str">
            <v>FTTH</v>
          </cell>
          <cell r="U2419" t="str">
            <v>郑珊珊(zhengshans)</v>
          </cell>
          <cell r="V2419" t="str">
            <v>ZX高埗杨维邦</v>
          </cell>
          <cell r="W2419" t="str">
            <v/>
          </cell>
          <cell r="X2419" t="str">
            <v>高埗区</v>
          </cell>
          <cell r="Y2419">
            <v>0</v>
          </cell>
          <cell r="Z2419">
            <v>0</v>
          </cell>
          <cell r="AA2419" t="str">
            <v>高埗区</v>
          </cell>
          <cell r="AB2419" t="str">
            <v>27</v>
          </cell>
          <cell r="AC2419">
            <v>20</v>
          </cell>
          <cell r="AD2419">
            <v>12</v>
          </cell>
          <cell r="AE2419" t="str">
            <v>是</v>
          </cell>
          <cell r="AF2419" t="str">
            <v/>
          </cell>
          <cell r="AG2419" t="str">
            <v>价值宽带</v>
          </cell>
          <cell r="AH2419" t="str">
            <v>续后期</v>
          </cell>
          <cell r="AI2419" t="str">
            <v>否</v>
          </cell>
          <cell r="AO2419">
            <v>0</v>
          </cell>
          <cell r="AR2419" t="str">
            <v>光宝区</v>
          </cell>
        </row>
        <row r="2420">
          <cell r="F2420">
            <v>15717785386</v>
          </cell>
          <cell r="G2420" t="str">
            <v>15717785386</v>
          </cell>
          <cell r="H2420" t="str">
            <v>张颖萍</v>
          </cell>
          <cell r="I2420" t="str">
            <v>预付费东莞住宅新装或续费888元包年，带宽12M</v>
          </cell>
          <cell r="J2420">
            <v>888</v>
          </cell>
          <cell r="K2420">
            <v>888</v>
          </cell>
          <cell r="L2420" t="str">
            <v>2014-06-27</v>
          </cell>
          <cell r="M2420">
            <v>42182</v>
          </cell>
          <cell r="N2420" t="str">
            <v>2016-06-27</v>
          </cell>
          <cell r="O2420" t="str">
            <v>2015-06-26</v>
          </cell>
          <cell r="P2420" t="str">
            <v>宽带预付费</v>
          </cell>
          <cell r="Q2420" t="str">
            <v>续费</v>
          </cell>
          <cell r="R2420" t="str">
            <v>提前充值</v>
          </cell>
          <cell r="S2420" t="str">
            <v>家庭用户</v>
          </cell>
          <cell r="T2420" t="str">
            <v>FTTH</v>
          </cell>
          <cell r="U2420" t="str">
            <v>东莞电商天猫充值(scb_tm2)</v>
          </cell>
          <cell r="V2420" t="str">
            <v>DSBR高步周国强</v>
          </cell>
          <cell r="W2420" t="str">
            <v/>
          </cell>
          <cell r="X2420" t="str">
            <v>高埗区</v>
          </cell>
          <cell r="Y2420">
            <v>0</v>
          </cell>
          <cell r="Z2420">
            <v>0</v>
          </cell>
          <cell r="AA2420" t="str">
            <v>高埗区</v>
          </cell>
          <cell r="AB2420" t="str">
            <v>26</v>
          </cell>
          <cell r="AC2420">
            <v>12</v>
          </cell>
          <cell r="AD2420">
            <v>12</v>
          </cell>
          <cell r="AE2420" t="str">
            <v>是</v>
          </cell>
          <cell r="AF2420" t="str">
            <v/>
          </cell>
          <cell r="AG2420" t="str">
            <v>价值宽带</v>
          </cell>
          <cell r="AH2420" t="str">
            <v>续本月</v>
          </cell>
          <cell r="AI2420" t="str">
            <v>是</v>
          </cell>
          <cell r="AJ2420">
            <v>15717785386</v>
          </cell>
          <cell r="AO2420">
            <v>0</v>
          </cell>
          <cell r="AR2420" t="str">
            <v>上沙区</v>
          </cell>
        </row>
        <row r="2421">
          <cell r="F2421">
            <v>15918335599</v>
          </cell>
          <cell r="G2421" t="str">
            <v>15918335599</v>
          </cell>
          <cell r="H2421" t="str">
            <v>周开佑</v>
          </cell>
          <cell r="I2421" t="str">
            <v>预付费东莞住宅新装或续费888元包年，带宽12M</v>
          </cell>
          <cell r="J2421">
            <v>888</v>
          </cell>
          <cell r="K2421">
            <v>888</v>
          </cell>
          <cell r="L2421" t="str">
            <v>2012-06-25</v>
          </cell>
          <cell r="M2421">
            <v>42185</v>
          </cell>
          <cell r="N2421" t="str">
            <v>2016-06-30</v>
          </cell>
          <cell r="O2421" t="str">
            <v>2015-06-28</v>
          </cell>
          <cell r="P2421" t="str">
            <v>宽带预付费</v>
          </cell>
          <cell r="Q2421" t="str">
            <v>续费</v>
          </cell>
          <cell r="R2421" t="str">
            <v>提前充值</v>
          </cell>
          <cell r="S2421" t="str">
            <v>家庭用户</v>
          </cell>
          <cell r="T2421" t="str">
            <v>FTTH</v>
          </cell>
          <cell r="U2421" t="str">
            <v>东莞电商天猫充值(scb_tm1)</v>
          </cell>
          <cell r="V2421" t="str">
            <v>DSBR受理</v>
          </cell>
          <cell r="W2421" t="str">
            <v/>
          </cell>
          <cell r="X2421" t="str">
            <v>高埗区</v>
          </cell>
          <cell r="Y2421">
            <v>0</v>
          </cell>
          <cell r="Z2421">
            <v>0</v>
          </cell>
          <cell r="AA2421" t="str">
            <v>高埗区</v>
          </cell>
          <cell r="AB2421" t="str">
            <v>28</v>
          </cell>
          <cell r="AC2421">
            <v>12</v>
          </cell>
          <cell r="AD2421">
            <v>12</v>
          </cell>
          <cell r="AE2421" t="str">
            <v>是</v>
          </cell>
          <cell r="AF2421" t="str">
            <v/>
          </cell>
          <cell r="AG2421" t="str">
            <v>价值宽带</v>
          </cell>
          <cell r="AH2421" t="str">
            <v>续本月</v>
          </cell>
          <cell r="AI2421" t="str">
            <v>是</v>
          </cell>
          <cell r="AJ2421">
            <v>15918335599</v>
          </cell>
          <cell r="AO2421">
            <v>0</v>
          </cell>
          <cell r="AR2421" t="str">
            <v>上沙区</v>
          </cell>
        </row>
        <row r="2422">
          <cell r="F2422">
            <v>18889232298</v>
          </cell>
          <cell r="G2422" t="str">
            <v>18889232298</v>
          </cell>
          <cell r="H2422" t="str">
            <v>李列</v>
          </cell>
          <cell r="I2422" t="str">
            <v>预付费东莞住宅新装或续费1088元包年，带宽20M</v>
          </cell>
          <cell r="J2422">
            <v>1088</v>
          </cell>
          <cell r="K2422">
            <v>1088</v>
          </cell>
          <cell r="L2422" t="str">
            <v>2014-06-25</v>
          </cell>
          <cell r="M2422">
            <v>42180</v>
          </cell>
          <cell r="N2422" t="str">
            <v>2016-06-26</v>
          </cell>
          <cell r="O2422" t="str">
            <v>2015-06-26</v>
          </cell>
          <cell r="P2422" t="str">
            <v>宽带预付费</v>
          </cell>
          <cell r="Q2422" t="str">
            <v>续费</v>
          </cell>
          <cell r="R2422" t="str">
            <v>往月充值</v>
          </cell>
          <cell r="S2422" t="str">
            <v>家庭用户</v>
          </cell>
          <cell r="T2422" t="str">
            <v>FTTH</v>
          </cell>
          <cell r="U2422" t="str">
            <v>郑珊珊(zhengshans)</v>
          </cell>
          <cell r="V2422" t="str">
            <v>ZX高步周国强</v>
          </cell>
          <cell r="W2422" t="str">
            <v>(非)</v>
          </cell>
          <cell r="X2422" t="str">
            <v>高埗区</v>
          </cell>
          <cell r="Y2422">
            <v>0</v>
          </cell>
          <cell r="Z2422">
            <v>0</v>
          </cell>
          <cell r="AA2422" t="str">
            <v>高埗区</v>
          </cell>
          <cell r="AB2422" t="str">
            <v>26</v>
          </cell>
          <cell r="AC2422">
            <v>20</v>
          </cell>
          <cell r="AD2422">
            <v>12</v>
          </cell>
          <cell r="AE2422" t="str">
            <v>是</v>
          </cell>
          <cell r="AF2422" t="str">
            <v/>
          </cell>
          <cell r="AG2422" t="str">
            <v>价值宽带</v>
          </cell>
          <cell r="AH2422" t="str">
            <v>续本月</v>
          </cell>
          <cell r="AI2422" t="str">
            <v>是</v>
          </cell>
          <cell r="AJ2422">
            <v>18889232298</v>
          </cell>
          <cell r="AO2422">
            <v>0</v>
          </cell>
          <cell r="AR2422" t="str">
            <v>光宝区</v>
          </cell>
        </row>
        <row r="2423">
          <cell r="F2423">
            <v>13556777473</v>
          </cell>
          <cell r="G2423" t="str">
            <v>13556777473</v>
          </cell>
          <cell r="H2423" t="str">
            <v>张少锋</v>
          </cell>
          <cell r="I2423" t="str">
            <v>预付费东莞精品宽带新装或续费免费体验1个月，带宽10M</v>
          </cell>
          <cell r="J2423">
            <v>1088</v>
          </cell>
          <cell r="K2423">
            <v>1088</v>
          </cell>
          <cell r="L2423" t="str">
            <v>2013-07-17</v>
          </cell>
          <cell r="M2423">
            <v>42202</v>
          </cell>
          <cell r="N2423" t="str">
            <v>2016-10-17</v>
          </cell>
          <cell r="O2423" t="str">
            <v>2015-06-26</v>
          </cell>
          <cell r="P2423" t="str">
            <v>宽带预付费</v>
          </cell>
          <cell r="Q2423" t="str">
            <v>续费</v>
          </cell>
          <cell r="R2423" t="str">
            <v>提前充值</v>
          </cell>
          <cell r="S2423" t="str">
            <v>家庭用户</v>
          </cell>
          <cell r="T2423" t="str">
            <v>FTTH</v>
          </cell>
          <cell r="U2423" t="str">
            <v>文颜(weny)</v>
          </cell>
          <cell r="V2423" t="str">
            <v>ZX南城黎广俊</v>
          </cell>
          <cell r="W2423" t="str">
            <v/>
          </cell>
          <cell r="X2423" t="str">
            <v>南城区</v>
          </cell>
          <cell r="Y2423">
            <v>0</v>
          </cell>
          <cell r="Z2423">
            <v>0</v>
          </cell>
          <cell r="AA2423" t="str">
            <v>南城区</v>
          </cell>
          <cell r="AB2423" t="str">
            <v>26</v>
          </cell>
          <cell r="AC2423">
            <v>10</v>
          </cell>
          <cell r="AD2423">
            <v>1</v>
          </cell>
          <cell r="AE2423" t="str">
            <v>是</v>
          </cell>
          <cell r="AF2423" t="str">
            <v/>
          </cell>
          <cell r="AG2423" t="str">
            <v>价值宽带</v>
          </cell>
          <cell r="AH2423" t="str">
            <v>续后期</v>
          </cell>
          <cell r="AI2423" t="str">
            <v>否</v>
          </cell>
          <cell r="AO2423">
            <v>0</v>
          </cell>
          <cell r="AR2423" t="str">
            <v>上沙区</v>
          </cell>
        </row>
        <row r="2424">
          <cell r="F2424">
            <v>13717358664</v>
          </cell>
          <cell r="G2424" t="str">
            <v>13717358664</v>
          </cell>
          <cell r="H2424" t="str">
            <v>黄光标</v>
          </cell>
          <cell r="I2424" t="str">
            <v>预付费东莞住宅新装或续费888元包年，带宽12M</v>
          </cell>
          <cell r="J2424">
            <v>888</v>
          </cell>
          <cell r="K2424">
            <v>888</v>
          </cell>
          <cell r="L2424" t="str">
            <v>2014-06-22</v>
          </cell>
          <cell r="M2424">
            <v>42177</v>
          </cell>
          <cell r="N2424" t="str">
            <v>2016-06-27</v>
          </cell>
          <cell r="O2424" t="str">
            <v>2015-06-27</v>
          </cell>
          <cell r="P2424" t="str">
            <v>宽带预付费</v>
          </cell>
          <cell r="Q2424" t="str">
            <v>续费</v>
          </cell>
          <cell r="R2424" t="str">
            <v>往月充值</v>
          </cell>
          <cell r="S2424" t="str">
            <v>家庭用户</v>
          </cell>
          <cell r="T2424" t="str">
            <v>FTTH</v>
          </cell>
          <cell r="U2424" t="str">
            <v>东莞电商天猫充值(scb_tm)</v>
          </cell>
          <cell r="V2424" t="str">
            <v>DSBR受理</v>
          </cell>
          <cell r="W2424" t="str">
            <v>天猫秒杀</v>
          </cell>
          <cell r="X2424" t="str">
            <v>万江区</v>
          </cell>
          <cell r="Y2424">
            <v>0</v>
          </cell>
          <cell r="Z2424">
            <v>0</v>
          </cell>
          <cell r="AA2424" t="str">
            <v>万江区</v>
          </cell>
          <cell r="AB2424" t="str">
            <v>27</v>
          </cell>
          <cell r="AC2424">
            <v>12</v>
          </cell>
          <cell r="AD2424">
            <v>12</v>
          </cell>
          <cell r="AE2424" t="str">
            <v>是</v>
          </cell>
          <cell r="AF2424" t="str">
            <v/>
          </cell>
          <cell r="AG2424" t="str">
            <v>价值宽带</v>
          </cell>
          <cell r="AH2424" t="str">
            <v>续本月</v>
          </cell>
          <cell r="AI2424" t="str">
            <v>是</v>
          </cell>
          <cell r="AJ2424">
            <v>13717358664</v>
          </cell>
          <cell r="AO2424">
            <v>0</v>
          </cell>
          <cell r="AR2424" t="str">
            <v>光宝区</v>
          </cell>
        </row>
        <row r="2425">
          <cell r="F2425">
            <v>13826971163</v>
          </cell>
          <cell r="G2425" t="str">
            <v>13826971163</v>
          </cell>
          <cell r="H2425" t="str">
            <v>古锡元</v>
          </cell>
          <cell r="I2425" t="str">
            <v>预付费东莞住宅新装或续费1408元包2年，带宽12M</v>
          </cell>
          <cell r="J2425">
            <v>1408</v>
          </cell>
          <cell r="K2425">
            <v>1408</v>
          </cell>
          <cell r="L2425" t="str">
            <v>2011-03-09</v>
          </cell>
          <cell r="M2425">
            <v>42184</v>
          </cell>
          <cell r="N2425" t="str">
            <v>2017-06-29</v>
          </cell>
          <cell r="O2425" t="str">
            <v>2015-06-27</v>
          </cell>
          <cell r="P2425" t="str">
            <v>宽带预付费</v>
          </cell>
          <cell r="Q2425" t="str">
            <v>续费</v>
          </cell>
          <cell r="R2425" t="str">
            <v>提前充值</v>
          </cell>
          <cell r="S2425" t="str">
            <v>家庭用户</v>
          </cell>
          <cell r="T2425" t="str">
            <v>FTTH</v>
          </cell>
          <cell r="U2425" t="str">
            <v>方兰(fangl)</v>
          </cell>
          <cell r="V2425" t="str">
            <v>ZX樟木头谭远明</v>
          </cell>
          <cell r="W2425" t="str">
            <v/>
          </cell>
          <cell r="X2425" t="str">
            <v>樟木头区</v>
          </cell>
          <cell r="Y2425">
            <v>0</v>
          </cell>
          <cell r="Z2425">
            <v>0</v>
          </cell>
          <cell r="AA2425" t="str">
            <v>樟木头区</v>
          </cell>
          <cell r="AB2425" t="str">
            <v>27</v>
          </cell>
          <cell r="AC2425">
            <v>12</v>
          </cell>
          <cell r="AD2425">
            <v>24</v>
          </cell>
          <cell r="AE2425" t="str">
            <v>是</v>
          </cell>
          <cell r="AF2425" t="str">
            <v/>
          </cell>
          <cell r="AG2425" t="str">
            <v>价值宽带</v>
          </cell>
          <cell r="AH2425" t="str">
            <v>续本月</v>
          </cell>
          <cell r="AI2425" t="str">
            <v>是</v>
          </cell>
          <cell r="AJ2425">
            <v>13826971163</v>
          </cell>
          <cell r="AO2425">
            <v>0</v>
          </cell>
          <cell r="AR2425" t="str">
            <v>光宝区</v>
          </cell>
        </row>
        <row r="2426">
          <cell r="F2426" t="str">
            <v>dgdb90023941</v>
          </cell>
          <cell r="G2426" t="str">
            <v>dgdb90023941</v>
          </cell>
          <cell r="H2426" t="str">
            <v>赖静能</v>
          </cell>
          <cell r="I2426" t="str">
            <v>预付费东莞住宅新装或续费1408元包2年，带宽12M</v>
          </cell>
          <cell r="J2426">
            <v>1408</v>
          </cell>
          <cell r="K2426">
            <v>1408</v>
          </cell>
          <cell r="L2426" t="str">
            <v>2009-09-23</v>
          </cell>
          <cell r="M2426">
            <v>42179</v>
          </cell>
          <cell r="N2426" t="str">
            <v>2017-06-28</v>
          </cell>
          <cell r="O2426" t="str">
            <v>2015-06-28</v>
          </cell>
          <cell r="P2426" t="str">
            <v>宽带预付费</v>
          </cell>
          <cell r="Q2426" t="str">
            <v>续费</v>
          </cell>
          <cell r="R2426" t="str">
            <v>往月充值</v>
          </cell>
          <cell r="S2426" t="str">
            <v>家庭用户</v>
          </cell>
          <cell r="T2426" t="str">
            <v>FTTH</v>
          </cell>
          <cell r="U2426" t="str">
            <v>方兰(fangl)</v>
          </cell>
          <cell r="V2426" t="str">
            <v>DSBR樟木头伍红军</v>
          </cell>
          <cell r="W2426" t="str">
            <v/>
          </cell>
          <cell r="X2426" t="str">
            <v>樟木头区</v>
          </cell>
          <cell r="Y2426">
            <v>0</v>
          </cell>
          <cell r="Z2426">
            <v>0</v>
          </cell>
          <cell r="AA2426" t="str">
            <v>樟木头区</v>
          </cell>
          <cell r="AB2426" t="str">
            <v>28</v>
          </cell>
          <cell r="AC2426">
            <v>12</v>
          </cell>
          <cell r="AD2426">
            <v>24</v>
          </cell>
          <cell r="AE2426" t="str">
            <v>是</v>
          </cell>
          <cell r="AF2426" t="str">
            <v/>
          </cell>
          <cell r="AG2426" t="str">
            <v>价值宽带</v>
          </cell>
          <cell r="AH2426" t="str">
            <v>续本月</v>
          </cell>
          <cell r="AI2426" t="str">
            <v>是</v>
          </cell>
          <cell r="AJ2426" t="str">
            <v>dgdb90023941</v>
          </cell>
          <cell r="AO2426">
            <v>0</v>
          </cell>
          <cell r="AR2426" t="str">
            <v>乌沙区</v>
          </cell>
        </row>
        <row r="2427">
          <cell r="F2427">
            <v>13537496484</v>
          </cell>
          <cell r="G2427" t="str">
            <v>13537496484</v>
          </cell>
          <cell r="H2427" t="str">
            <v>黄全义</v>
          </cell>
          <cell r="I2427" t="str">
            <v>预付费东莞住宅新装或续费400元包半年，带宽4M</v>
          </cell>
          <cell r="J2427">
            <v>400</v>
          </cell>
          <cell r="K2427">
            <v>400</v>
          </cell>
          <cell r="L2427" t="str">
            <v>2014-06-27</v>
          </cell>
          <cell r="M2427">
            <v>42182</v>
          </cell>
          <cell r="N2427" t="str">
            <v>2015-12-27</v>
          </cell>
          <cell r="O2427" t="str">
            <v>2015-06-26</v>
          </cell>
          <cell r="P2427" t="str">
            <v>宽带预付费</v>
          </cell>
          <cell r="Q2427" t="str">
            <v>续费</v>
          </cell>
          <cell r="R2427" t="str">
            <v>当月充值</v>
          </cell>
          <cell r="S2427" t="str">
            <v>家庭用户</v>
          </cell>
          <cell r="T2427" t="str">
            <v>FTTH</v>
          </cell>
          <cell r="U2427" t="str">
            <v>李燕舞(liyw)</v>
          </cell>
          <cell r="V2427" t="str">
            <v>DSBR塘厦张远威</v>
          </cell>
          <cell r="W2427" t="str">
            <v/>
          </cell>
          <cell r="X2427" t="str">
            <v>塘厦区</v>
          </cell>
          <cell r="Y2427">
            <v>0</v>
          </cell>
          <cell r="Z2427">
            <v>0</v>
          </cell>
          <cell r="AA2427" t="str">
            <v>塘厦区</v>
          </cell>
          <cell r="AB2427" t="str">
            <v>26</v>
          </cell>
          <cell r="AC2427">
            <v>4</v>
          </cell>
          <cell r="AD2427">
            <v>6</v>
          </cell>
          <cell r="AE2427" t="str">
            <v>是</v>
          </cell>
          <cell r="AF2427" t="str">
            <v/>
          </cell>
          <cell r="AG2427" t="str">
            <v>否</v>
          </cell>
          <cell r="AH2427" t="str">
            <v>续本月</v>
          </cell>
          <cell r="AI2427" t="str">
            <v>是</v>
          </cell>
          <cell r="AJ2427">
            <v>13537496484</v>
          </cell>
          <cell r="AO2427">
            <v>0</v>
          </cell>
          <cell r="AR2427" t="str">
            <v>乌沙区</v>
          </cell>
        </row>
        <row r="2428">
          <cell r="F2428" t="str">
            <v>dgdb90022338</v>
          </cell>
          <cell r="G2428" t="str">
            <v>dgdb90022338</v>
          </cell>
          <cell r="H2428" t="str">
            <v>倪乐琴</v>
          </cell>
          <cell r="I2428" t="str">
            <v>预付费东莞住宅新装或续费680元包年，带宽4M</v>
          </cell>
          <cell r="J2428">
            <v>680</v>
          </cell>
          <cell r="K2428">
            <v>680</v>
          </cell>
          <cell r="L2428" t="str">
            <v>2010-12-25</v>
          </cell>
          <cell r="M2428">
            <v>42180</v>
          </cell>
          <cell r="N2428" t="str">
            <v>2016-06-26</v>
          </cell>
          <cell r="O2428" t="str">
            <v>2015-06-26</v>
          </cell>
          <cell r="P2428" t="str">
            <v>宽带预付费</v>
          </cell>
          <cell r="Q2428" t="str">
            <v>续费</v>
          </cell>
          <cell r="R2428" t="str">
            <v>当月充值</v>
          </cell>
          <cell r="S2428" t="str">
            <v>家庭用户</v>
          </cell>
          <cell r="T2428" t="str">
            <v>(传统)XDSL</v>
          </cell>
          <cell r="U2428" t="str">
            <v>李燕舞(liyw)</v>
          </cell>
          <cell r="V2428" t="str">
            <v>ZX塘厦杨芳</v>
          </cell>
          <cell r="W2428" t="str">
            <v/>
          </cell>
          <cell r="X2428" t="str">
            <v>塘厦区</v>
          </cell>
          <cell r="Y2428">
            <v>0</v>
          </cell>
          <cell r="Z2428">
            <v>0</v>
          </cell>
          <cell r="AA2428" t="str">
            <v>塘厦区</v>
          </cell>
          <cell r="AB2428" t="str">
            <v>26</v>
          </cell>
          <cell r="AC2428">
            <v>4</v>
          </cell>
          <cell r="AD2428">
            <v>12</v>
          </cell>
          <cell r="AE2428" t="str">
            <v>否</v>
          </cell>
          <cell r="AF2428" t="str">
            <v/>
          </cell>
          <cell r="AG2428" t="str">
            <v>否</v>
          </cell>
          <cell r="AH2428" t="str">
            <v>续本月</v>
          </cell>
          <cell r="AI2428" t="str">
            <v>否</v>
          </cell>
          <cell r="AO2428">
            <v>0</v>
          </cell>
          <cell r="AR2428" t="str">
            <v>乌沙区</v>
          </cell>
        </row>
        <row r="2429">
          <cell r="F2429">
            <v>13414254728</v>
          </cell>
          <cell r="G2429" t="str">
            <v>13414254728</v>
          </cell>
          <cell r="H2429" t="str">
            <v>陈大权</v>
          </cell>
          <cell r="I2429" t="str">
            <v>预付费东莞住宅新装或续费888元包年，带宽12M</v>
          </cell>
          <cell r="J2429">
            <v>888</v>
          </cell>
          <cell r="K2429">
            <v>888</v>
          </cell>
          <cell r="L2429" t="str">
            <v>2014-07-14</v>
          </cell>
          <cell r="M2429">
            <v>42199</v>
          </cell>
          <cell r="N2429" t="str">
            <v>2016-07-14</v>
          </cell>
          <cell r="O2429" t="str">
            <v>2015-06-27</v>
          </cell>
          <cell r="P2429" t="str">
            <v>宽带预付费</v>
          </cell>
          <cell r="Q2429" t="str">
            <v>续费</v>
          </cell>
          <cell r="R2429" t="str">
            <v>提前充值</v>
          </cell>
          <cell r="S2429" t="str">
            <v>家庭用户</v>
          </cell>
          <cell r="T2429" t="str">
            <v>FTTH</v>
          </cell>
          <cell r="U2429" t="str">
            <v>东莞电商天猫充值(scb_tm)</v>
          </cell>
          <cell r="V2429" t="str">
            <v>DSBR受理</v>
          </cell>
          <cell r="W2429" t="str">
            <v/>
          </cell>
          <cell r="X2429" t="str">
            <v>塘厦区</v>
          </cell>
          <cell r="Y2429">
            <v>0</v>
          </cell>
          <cell r="Z2429">
            <v>0</v>
          </cell>
          <cell r="AA2429" t="str">
            <v>塘厦区</v>
          </cell>
          <cell r="AB2429" t="str">
            <v>27</v>
          </cell>
          <cell r="AC2429">
            <v>12</v>
          </cell>
          <cell r="AD2429">
            <v>12</v>
          </cell>
          <cell r="AE2429" t="str">
            <v>是</v>
          </cell>
          <cell r="AF2429" t="str">
            <v/>
          </cell>
          <cell r="AG2429" t="str">
            <v>价值宽带</v>
          </cell>
          <cell r="AH2429" t="str">
            <v>续后期</v>
          </cell>
          <cell r="AI2429" t="str">
            <v>否</v>
          </cell>
          <cell r="AO2429">
            <v>0</v>
          </cell>
          <cell r="AR2429" t="str">
            <v>乌沙区</v>
          </cell>
        </row>
        <row r="2430">
          <cell r="F2430">
            <v>13724571397</v>
          </cell>
          <cell r="G2430" t="str">
            <v>13724571397</v>
          </cell>
          <cell r="H2430" t="str">
            <v>李祯祥</v>
          </cell>
          <cell r="I2430" t="str">
            <v>预付费东莞住宅新装或续费888元包年，带宽12M</v>
          </cell>
          <cell r="J2430">
            <v>888</v>
          </cell>
          <cell r="K2430">
            <v>888</v>
          </cell>
          <cell r="L2430" t="str">
            <v>2012-07-04</v>
          </cell>
          <cell r="M2430">
            <v>42189</v>
          </cell>
          <cell r="N2430" t="str">
            <v>2016-07-04</v>
          </cell>
          <cell r="O2430" t="str">
            <v>2015-06-26</v>
          </cell>
          <cell r="P2430" t="str">
            <v>宽带预付费</v>
          </cell>
          <cell r="Q2430" t="str">
            <v>续费</v>
          </cell>
          <cell r="R2430" t="str">
            <v>提前充值</v>
          </cell>
          <cell r="S2430" t="str">
            <v>家庭用户</v>
          </cell>
          <cell r="T2430" t="str">
            <v>FTTH</v>
          </cell>
          <cell r="U2430" t="str">
            <v>东莞电商天猫充值(scb_tm2)</v>
          </cell>
          <cell r="V2430" t="str">
            <v>DSBR受理</v>
          </cell>
          <cell r="W2430" t="str">
            <v>电商价值宽带营销</v>
          </cell>
          <cell r="X2430" t="str">
            <v>塘厦区</v>
          </cell>
          <cell r="Y2430">
            <v>0</v>
          </cell>
          <cell r="Z2430">
            <v>0</v>
          </cell>
          <cell r="AA2430" t="str">
            <v>塘厦区</v>
          </cell>
          <cell r="AB2430" t="str">
            <v>26</v>
          </cell>
          <cell r="AC2430">
            <v>12</v>
          </cell>
          <cell r="AD2430">
            <v>12</v>
          </cell>
          <cell r="AE2430" t="str">
            <v>是</v>
          </cell>
          <cell r="AF2430" t="str">
            <v/>
          </cell>
          <cell r="AG2430" t="str">
            <v>价值宽带</v>
          </cell>
          <cell r="AH2430" t="str">
            <v>续后期</v>
          </cell>
          <cell r="AI2430" t="str">
            <v>否</v>
          </cell>
          <cell r="AO2430">
            <v>0</v>
          </cell>
          <cell r="AR2430" t="str">
            <v>乌沙区</v>
          </cell>
        </row>
        <row r="2431">
          <cell r="F2431">
            <v>13712550691</v>
          </cell>
          <cell r="G2431" t="str">
            <v>13712550691</v>
          </cell>
          <cell r="H2431" t="str">
            <v>戴毓云</v>
          </cell>
          <cell r="I2431" t="str">
            <v>预付费东莞住宅新装或续费888元包年，带宽12M</v>
          </cell>
          <cell r="J2431">
            <v>888</v>
          </cell>
          <cell r="K2431">
            <v>888</v>
          </cell>
          <cell r="L2431" t="str">
            <v>2010-09-26</v>
          </cell>
          <cell r="M2431">
            <v>42177</v>
          </cell>
          <cell r="N2431" t="str">
            <v>2016-06-26</v>
          </cell>
          <cell r="O2431" t="str">
            <v>2015-06-26</v>
          </cell>
          <cell r="P2431" t="str">
            <v>宽带预付费</v>
          </cell>
          <cell r="Q2431" t="str">
            <v>续费</v>
          </cell>
          <cell r="R2431" t="str">
            <v>往月充值</v>
          </cell>
          <cell r="S2431" t="str">
            <v>家庭用户</v>
          </cell>
          <cell r="T2431" t="str">
            <v>FTTH</v>
          </cell>
          <cell r="U2431" t="str">
            <v>东莞电商天猫充值(scb_tm2)</v>
          </cell>
          <cell r="V2431" t="str">
            <v>DSBR受理</v>
          </cell>
          <cell r="W2431" t="str">
            <v>电商价值宽带营销</v>
          </cell>
          <cell r="X2431" t="str">
            <v>塘厦区</v>
          </cell>
          <cell r="Y2431">
            <v>0</v>
          </cell>
          <cell r="Z2431">
            <v>0</v>
          </cell>
          <cell r="AA2431" t="str">
            <v>塘厦区</v>
          </cell>
          <cell r="AB2431" t="str">
            <v>26</v>
          </cell>
          <cell r="AC2431">
            <v>12</v>
          </cell>
          <cell r="AD2431">
            <v>12</v>
          </cell>
          <cell r="AE2431" t="str">
            <v>是</v>
          </cell>
          <cell r="AF2431" t="str">
            <v/>
          </cell>
          <cell r="AG2431" t="str">
            <v>价值宽带</v>
          </cell>
          <cell r="AH2431" t="str">
            <v>续本月</v>
          </cell>
          <cell r="AI2431" t="str">
            <v>是</v>
          </cell>
          <cell r="AJ2431">
            <v>13712550691</v>
          </cell>
          <cell r="AO2431">
            <v>0</v>
          </cell>
          <cell r="AR2431" t="str">
            <v>下汴区</v>
          </cell>
        </row>
        <row r="2432">
          <cell r="F2432">
            <v>13829168562</v>
          </cell>
          <cell r="G2432" t="str">
            <v>13829168562</v>
          </cell>
          <cell r="H2432" t="str">
            <v>蓝治熊</v>
          </cell>
          <cell r="I2432" t="str">
            <v>预付费东莞住宅新装或续费1498元包年，带宽50M(独享家庭版)</v>
          </cell>
          <cell r="J2432">
            <v>1498</v>
          </cell>
          <cell r="K2432">
            <v>1498</v>
          </cell>
          <cell r="L2432" t="str">
            <v>2008-09-27</v>
          </cell>
          <cell r="M2432">
            <v>42182</v>
          </cell>
          <cell r="N2432" t="str">
            <v>2016-06-28</v>
          </cell>
          <cell r="O2432" t="str">
            <v>2015-06-28</v>
          </cell>
          <cell r="P2432" t="str">
            <v>宽带预付费</v>
          </cell>
          <cell r="Q2432" t="str">
            <v>续费</v>
          </cell>
          <cell r="R2432" t="str">
            <v>当月充值</v>
          </cell>
          <cell r="S2432" t="str">
            <v>家庭用户</v>
          </cell>
          <cell r="T2432" t="str">
            <v>FTTH</v>
          </cell>
          <cell r="U2432" t="str">
            <v>李燕舞(liyw)</v>
          </cell>
          <cell r="V2432" t="str">
            <v>DL环宇通信</v>
          </cell>
          <cell r="W2432" t="str">
            <v>电商价值宽带营销</v>
          </cell>
          <cell r="X2432" t="str">
            <v>塘厦区</v>
          </cell>
          <cell r="Y2432">
            <v>0</v>
          </cell>
          <cell r="Z2432">
            <v>0</v>
          </cell>
          <cell r="AA2432" t="str">
            <v>塘厦区</v>
          </cell>
          <cell r="AB2432" t="str">
            <v>28</v>
          </cell>
          <cell r="AC2432">
            <v>50</v>
          </cell>
          <cell r="AD2432">
            <v>12</v>
          </cell>
          <cell r="AE2432" t="str">
            <v>是</v>
          </cell>
          <cell r="AF2432" t="str">
            <v/>
          </cell>
          <cell r="AG2432" t="str">
            <v>价值宽带</v>
          </cell>
          <cell r="AH2432" t="str">
            <v>续本月</v>
          </cell>
          <cell r="AI2432" t="str">
            <v>是</v>
          </cell>
          <cell r="AJ2432">
            <v>13829168562</v>
          </cell>
          <cell r="AO2432">
            <v>0</v>
          </cell>
          <cell r="AR2432" t="str">
            <v>下汴区</v>
          </cell>
        </row>
        <row r="2433">
          <cell r="F2433">
            <v>13924659803</v>
          </cell>
          <cell r="G2433" t="str">
            <v>13924659803</v>
          </cell>
          <cell r="H2433" t="str">
            <v>陈海南</v>
          </cell>
          <cell r="I2433" t="str">
            <v>预付费东莞个人新装或续费1088元包年，12M（悦聊）</v>
          </cell>
          <cell r="J2433">
            <v>680</v>
          </cell>
          <cell r="K2433">
            <v>680</v>
          </cell>
          <cell r="L2433" t="str">
            <v>2013-06-07</v>
          </cell>
          <cell r="M2433">
            <v>42180</v>
          </cell>
          <cell r="N2433" t="str">
            <v>2016-06-26</v>
          </cell>
          <cell r="O2433" t="str">
            <v>2015-06-26</v>
          </cell>
          <cell r="P2433" t="str">
            <v>宽带预付费</v>
          </cell>
          <cell r="Q2433" t="str">
            <v>续费</v>
          </cell>
          <cell r="R2433" t="str">
            <v>往月充值</v>
          </cell>
          <cell r="S2433" t="str">
            <v>家庭用户</v>
          </cell>
          <cell r="T2433" t="str">
            <v>(传统)XDSL</v>
          </cell>
          <cell r="U2433" t="str">
            <v>方兰(fangl)</v>
          </cell>
          <cell r="V2433" t="str">
            <v>ZX樟木头伍红军</v>
          </cell>
          <cell r="W2433" t="str">
            <v>电商价值宽带营销</v>
          </cell>
          <cell r="X2433" t="str">
            <v>樟木头区</v>
          </cell>
          <cell r="Y2433">
            <v>0</v>
          </cell>
          <cell r="Z2433">
            <v>0</v>
          </cell>
          <cell r="AA2433" t="str">
            <v>樟木头区</v>
          </cell>
          <cell r="AB2433" t="str">
            <v>26</v>
          </cell>
          <cell r="AC2433">
            <v>12</v>
          </cell>
          <cell r="AD2433">
            <v>12</v>
          </cell>
          <cell r="AE2433" t="str">
            <v>否</v>
          </cell>
          <cell r="AF2433" t="str">
            <v/>
          </cell>
          <cell r="AG2433" t="str">
            <v>价值宽带</v>
          </cell>
          <cell r="AH2433" t="str">
            <v>续本月</v>
          </cell>
          <cell r="AI2433" t="str">
            <v>否</v>
          </cell>
          <cell r="AO2433" t="str">
            <v>悦聊</v>
          </cell>
          <cell r="AR2433" t="str">
            <v>下汴区</v>
          </cell>
        </row>
        <row r="2434">
          <cell r="F2434">
            <v>13410636003</v>
          </cell>
          <cell r="G2434" t="str">
            <v>13410636003</v>
          </cell>
          <cell r="H2434" t="str">
            <v>李天爱</v>
          </cell>
          <cell r="I2434" t="str">
            <v>预付费东莞住宅新装或续费400元包半年，带宽4M</v>
          </cell>
          <cell r="J2434">
            <v>400</v>
          </cell>
          <cell r="K2434">
            <v>400</v>
          </cell>
          <cell r="L2434" t="str">
            <v>2014-06-05</v>
          </cell>
          <cell r="M2434">
            <v>42160</v>
          </cell>
          <cell r="N2434" t="str">
            <v>2015-12-27</v>
          </cell>
          <cell r="O2434" t="str">
            <v>2015-06-27</v>
          </cell>
          <cell r="P2434" t="str">
            <v>宽带预付费</v>
          </cell>
          <cell r="Q2434" t="str">
            <v>续费</v>
          </cell>
          <cell r="R2434" t="str">
            <v>当月充值</v>
          </cell>
          <cell r="S2434" t="str">
            <v>家庭用户</v>
          </cell>
          <cell r="T2434" t="str">
            <v>FTTH</v>
          </cell>
          <cell r="U2434" t="str">
            <v>左喻(zuoy)</v>
          </cell>
          <cell r="V2434" t="str">
            <v>ZY谢岗营业厅</v>
          </cell>
          <cell r="W2434" t="str">
            <v/>
          </cell>
          <cell r="X2434" t="str">
            <v>谢岗区</v>
          </cell>
          <cell r="Y2434">
            <v>0</v>
          </cell>
          <cell r="Z2434">
            <v>0</v>
          </cell>
          <cell r="AA2434" t="str">
            <v>谢岗区</v>
          </cell>
          <cell r="AB2434" t="str">
            <v>27</v>
          </cell>
          <cell r="AC2434">
            <v>4</v>
          </cell>
          <cell r="AD2434">
            <v>6</v>
          </cell>
          <cell r="AE2434" t="str">
            <v>是</v>
          </cell>
          <cell r="AF2434" t="str">
            <v/>
          </cell>
          <cell r="AG2434" t="str">
            <v>否</v>
          </cell>
          <cell r="AH2434" t="str">
            <v>续本月</v>
          </cell>
          <cell r="AI2434" t="str">
            <v>是</v>
          </cell>
          <cell r="AJ2434">
            <v>13410636003</v>
          </cell>
          <cell r="AO2434">
            <v>0</v>
          </cell>
          <cell r="AR2434" t="str">
            <v>南栅区</v>
          </cell>
        </row>
        <row r="2435">
          <cell r="F2435">
            <v>13612755499</v>
          </cell>
          <cell r="G2435" t="str">
            <v>13612755499</v>
          </cell>
          <cell r="H2435" t="str">
            <v>熊亮平</v>
          </cell>
          <cell r="I2435" t="str">
            <v>预付费东莞住宅新装或续费768元包年，带宽4M</v>
          </cell>
          <cell r="J2435">
            <v>768</v>
          </cell>
          <cell r="K2435">
            <v>768</v>
          </cell>
          <cell r="L2435" t="str">
            <v>2009-10-09</v>
          </cell>
          <cell r="M2435">
            <v>42182</v>
          </cell>
          <cell r="N2435" t="str">
            <v>2016-06-28</v>
          </cell>
          <cell r="O2435" t="str">
            <v>2015-06-28</v>
          </cell>
          <cell r="P2435" t="str">
            <v>宽带预付费</v>
          </cell>
          <cell r="Q2435" t="str">
            <v>续费</v>
          </cell>
          <cell r="R2435" t="str">
            <v>往月充值</v>
          </cell>
          <cell r="S2435" t="str">
            <v>家庭用户</v>
          </cell>
          <cell r="T2435" t="str">
            <v>FTTH</v>
          </cell>
          <cell r="U2435" t="str">
            <v>左喻(zuoy)</v>
          </cell>
          <cell r="V2435" t="str">
            <v>ZX谢岗周启存</v>
          </cell>
          <cell r="W2435" t="str">
            <v/>
          </cell>
          <cell r="X2435" t="str">
            <v>谢岗区</v>
          </cell>
          <cell r="Y2435">
            <v>0</v>
          </cell>
          <cell r="Z2435">
            <v>0</v>
          </cell>
          <cell r="AA2435" t="str">
            <v>谢岗区</v>
          </cell>
          <cell r="AB2435" t="str">
            <v>28</v>
          </cell>
          <cell r="AC2435">
            <v>4</v>
          </cell>
          <cell r="AD2435">
            <v>12</v>
          </cell>
          <cell r="AE2435" t="str">
            <v>是</v>
          </cell>
          <cell r="AF2435" t="str">
            <v/>
          </cell>
          <cell r="AG2435" t="str">
            <v>否</v>
          </cell>
          <cell r="AH2435" t="str">
            <v>续本月</v>
          </cell>
          <cell r="AI2435" t="str">
            <v>是</v>
          </cell>
          <cell r="AJ2435">
            <v>13612755499</v>
          </cell>
          <cell r="AO2435">
            <v>0</v>
          </cell>
          <cell r="AR2435" t="str">
            <v>南栅区</v>
          </cell>
        </row>
        <row r="2436">
          <cell r="F2436">
            <v>15015318679</v>
          </cell>
          <cell r="G2436" t="str">
            <v>15015318679</v>
          </cell>
          <cell r="H2436" t="str">
            <v>陈平</v>
          </cell>
          <cell r="I2436" t="str">
            <v>预付费东莞住宅新装或续费888元包年，带宽12M</v>
          </cell>
          <cell r="J2436">
            <v>888</v>
          </cell>
          <cell r="K2436">
            <v>888</v>
          </cell>
          <cell r="L2436" t="str">
            <v>2012-06-05</v>
          </cell>
          <cell r="M2436">
            <v>42178</v>
          </cell>
          <cell r="N2436" t="str">
            <v>2016-06-26</v>
          </cell>
          <cell r="O2436" t="str">
            <v>2015-06-26</v>
          </cell>
          <cell r="P2436" t="str">
            <v>宽带预付费</v>
          </cell>
          <cell r="Q2436" t="str">
            <v>续费</v>
          </cell>
          <cell r="R2436" t="str">
            <v>当月充值</v>
          </cell>
          <cell r="S2436" t="str">
            <v>家庭用户</v>
          </cell>
          <cell r="T2436" t="str">
            <v>FTTH</v>
          </cell>
          <cell r="U2436" t="str">
            <v>左喻(zuoy)</v>
          </cell>
          <cell r="V2436" t="str">
            <v>ZX谢岗周启存</v>
          </cell>
          <cell r="W2436" t="str">
            <v/>
          </cell>
          <cell r="X2436" t="str">
            <v>谢岗区</v>
          </cell>
          <cell r="Y2436">
            <v>0</v>
          </cell>
          <cell r="Z2436">
            <v>0</v>
          </cell>
          <cell r="AA2436" t="str">
            <v>谢岗区</v>
          </cell>
          <cell r="AB2436" t="str">
            <v>26</v>
          </cell>
          <cell r="AC2436">
            <v>12</v>
          </cell>
          <cell r="AD2436">
            <v>12</v>
          </cell>
          <cell r="AE2436" t="str">
            <v>是</v>
          </cell>
          <cell r="AF2436" t="str">
            <v/>
          </cell>
          <cell r="AG2436" t="str">
            <v>价值宽带</v>
          </cell>
          <cell r="AH2436" t="str">
            <v>续本月</v>
          </cell>
          <cell r="AI2436" t="str">
            <v>是</v>
          </cell>
          <cell r="AJ2436">
            <v>15015318679</v>
          </cell>
          <cell r="AO2436">
            <v>0</v>
          </cell>
          <cell r="AR2436" t="str">
            <v>南栅区</v>
          </cell>
        </row>
        <row r="2437">
          <cell r="F2437">
            <v>15913819682</v>
          </cell>
          <cell r="G2437" t="str">
            <v>15913819682</v>
          </cell>
          <cell r="H2437" t="str">
            <v>林宝石</v>
          </cell>
          <cell r="I2437" t="str">
            <v>预付费东莞住宅新装或续费888元包年，带宽12M</v>
          </cell>
          <cell r="J2437">
            <v>888</v>
          </cell>
          <cell r="K2437">
            <v>888</v>
          </cell>
          <cell r="L2437" t="str">
            <v>2013-06-27</v>
          </cell>
          <cell r="M2437">
            <v>42182</v>
          </cell>
          <cell r="N2437" t="str">
            <v>2016-06-28</v>
          </cell>
          <cell r="O2437" t="str">
            <v>2015-06-28</v>
          </cell>
          <cell r="P2437" t="str">
            <v>宽带预付费</v>
          </cell>
          <cell r="Q2437" t="str">
            <v>续费</v>
          </cell>
          <cell r="R2437" t="str">
            <v>往月充值</v>
          </cell>
          <cell r="S2437" t="str">
            <v>家庭用户</v>
          </cell>
          <cell r="T2437" t="str">
            <v>FTTH</v>
          </cell>
          <cell r="U2437" t="str">
            <v>左喻(zuoy)</v>
          </cell>
          <cell r="V2437" t="str">
            <v>ZX谢岗周启存</v>
          </cell>
          <cell r="W2437" t="str">
            <v/>
          </cell>
          <cell r="X2437" t="str">
            <v>谢岗区</v>
          </cell>
          <cell r="Y2437">
            <v>0</v>
          </cell>
          <cell r="Z2437">
            <v>0</v>
          </cell>
          <cell r="AA2437" t="str">
            <v>谢岗区</v>
          </cell>
          <cell r="AB2437" t="str">
            <v>28</v>
          </cell>
          <cell r="AC2437">
            <v>12</v>
          </cell>
          <cell r="AD2437">
            <v>12</v>
          </cell>
          <cell r="AE2437" t="str">
            <v>是</v>
          </cell>
          <cell r="AF2437" t="str">
            <v/>
          </cell>
          <cell r="AG2437" t="str">
            <v>价值宽带</v>
          </cell>
          <cell r="AH2437" t="str">
            <v>续本月</v>
          </cell>
          <cell r="AI2437" t="str">
            <v>是</v>
          </cell>
          <cell r="AJ2437">
            <v>15913819682</v>
          </cell>
          <cell r="AO2437">
            <v>0</v>
          </cell>
          <cell r="AR2437" t="str">
            <v>军埔区</v>
          </cell>
        </row>
        <row r="2438">
          <cell r="F2438">
            <v>13650496039</v>
          </cell>
          <cell r="G2438" t="str">
            <v>13650496039</v>
          </cell>
          <cell r="H2438" t="str">
            <v>钟如强</v>
          </cell>
          <cell r="I2438" t="str">
            <v>预付费东莞住宅新装或续费888元包年，带宽12M</v>
          </cell>
          <cell r="J2438">
            <v>888</v>
          </cell>
          <cell r="K2438">
            <v>888</v>
          </cell>
          <cell r="L2438" t="str">
            <v>2010-02-01</v>
          </cell>
          <cell r="M2438">
            <v>42180</v>
          </cell>
          <cell r="N2438" t="str">
            <v>2016-06-27</v>
          </cell>
          <cell r="O2438" t="str">
            <v>2015-06-27</v>
          </cell>
          <cell r="P2438" t="str">
            <v>宽带预付费</v>
          </cell>
          <cell r="Q2438" t="str">
            <v>续费</v>
          </cell>
          <cell r="R2438" t="str">
            <v>当月充值</v>
          </cell>
          <cell r="S2438" t="str">
            <v>家庭用户</v>
          </cell>
          <cell r="T2438" t="str">
            <v>FTTH</v>
          </cell>
          <cell r="U2438" t="str">
            <v>左喻(zuoy)</v>
          </cell>
          <cell r="V2438" t="str">
            <v>ZX谢岗周启存</v>
          </cell>
          <cell r="W2438" t="str">
            <v/>
          </cell>
          <cell r="X2438" t="str">
            <v>谢岗区</v>
          </cell>
          <cell r="Y2438">
            <v>0</v>
          </cell>
          <cell r="Z2438">
            <v>0</v>
          </cell>
          <cell r="AA2438" t="str">
            <v>谢岗区</v>
          </cell>
          <cell r="AB2438" t="str">
            <v>27</v>
          </cell>
          <cell r="AC2438">
            <v>12</v>
          </cell>
          <cell r="AD2438">
            <v>12</v>
          </cell>
          <cell r="AE2438" t="str">
            <v>是</v>
          </cell>
          <cell r="AF2438" t="str">
            <v/>
          </cell>
          <cell r="AG2438" t="str">
            <v>价值宽带</v>
          </cell>
          <cell r="AH2438" t="str">
            <v>续本月</v>
          </cell>
          <cell r="AI2438" t="str">
            <v>是</v>
          </cell>
          <cell r="AJ2438">
            <v>13650496039</v>
          </cell>
          <cell r="AO2438">
            <v>0</v>
          </cell>
          <cell r="AR2438" t="str">
            <v>龙眼区</v>
          </cell>
        </row>
        <row r="2439">
          <cell r="F2439">
            <v>13650180830</v>
          </cell>
          <cell r="G2439" t="str">
            <v>13650180830</v>
          </cell>
          <cell r="H2439" t="str">
            <v>余建兴</v>
          </cell>
          <cell r="I2439" t="str">
            <v>预付费东莞住宅新装或续费680元包年，带宽4M</v>
          </cell>
          <cell r="J2439">
            <v>680</v>
          </cell>
          <cell r="K2439">
            <v>680</v>
          </cell>
          <cell r="L2439" t="str">
            <v>2006-11-02</v>
          </cell>
          <cell r="M2439">
            <v>42283</v>
          </cell>
          <cell r="N2439" t="str">
            <v>2016-10-06</v>
          </cell>
          <cell r="O2439" t="str">
            <v>2015-06-27</v>
          </cell>
          <cell r="P2439" t="str">
            <v>宽带预付费</v>
          </cell>
          <cell r="Q2439" t="str">
            <v>续费</v>
          </cell>
          <cell r="R2439" t="str">
            <v>提前充值</v>
          </cell>
          <cell r="S2439" t="str">
            <v>家庭用户</v>
          </cell>
          <cell r="T2439" t="str">
            <v>(传统)XDSL</v>
          </cell>
          <cell r="U2439" t="str">
            <v>伍双倩(wusq)</v>
          </cell>
          <cell r="V2439" t="str">
            <v>ZX凤岗谢鑫</v>
          </cell>
          <cell r="W2439" t="str">
            <v>代理金伦</v>
          </cell>
          <cell r="X2439" t="str">
            <v>凤岗区</v>
          </cell>
          <cell r="Y2439">
            <v>0</v>
          </cell>
          <cell r="Z2439">
            <v>0</v>
          </cell>
          <cell r="AA2439" t="str">
            <v>凤岗区</v>
          </cell>
          <cell r="AB2439" t="str">
            <v>27</v>
          </cell>
          <cell r="AC2439">
            <v>4</v>
          </cell>
          <cell r="AD2439">
            <v>12</v>
          </cell>
          <cell r="AE2439" t="str">
            <v>否</v>
          </cell>
          <cell r="AF2439" t="str">
            <v/>
          </cell>
          <cell r="AG2439" t="str">
            <v>否</v>
          </cell>
          <cell r="AH2439" t="str">
            <v>续后期</v>
          </cell>
          <cell r="AI2439" t="str">
            <v>否</v>
          </cell>
          <cell r="AO2439">
            <v>0</v>
          </cell>
          <cell r="AR2439" t="str">
            <v>龙眼区</v>
          </cell>
        </row>
        <row r="2440">
          <cell r="F2440">
            <v>15016950838</v>
          </cell>
          <cell r="G2440" t="str">
            <v>15016950838</v>
          </cell>
          <cell r="H2440" t="str">
            <v>黄林辉</v>
          </cell>
          <cell r="I2440" t="str">
            <v>预付费东莞住宅新装或续费400元包半年，带宽4M</v>
          </cell>
          <cell r="J2440">
            <v>400</v>
          </cell>
          <cell r="K2440">
            <v>400</v>
          </cell>
          <cell r="L2440" t="str">
            <v>2011-02-26</v>
          </cell>
          <cell r="M2440">
            <v>42179</v>
          </cell>
          <cell r="N2440" t="str">
            <v>2015-12-26</v>
          </cell>
          <cell r="O2440" t="str">
            <v>2015-06-26</v>
          </cell>
          <cell r="P2440" t="str">
            <v>宽带预付费</v>
          </cell>
          <cell r="Q2440" t="str">
            <v>续费</v>
          </cell>
          <cell r="R2440" t="str">
            <v>往月充值</v>
          </cell>
          <cell r="S2440" t="str">
            <v>家庭用户</v>
          </cell>
          <cell r="T2440" t="str">
            <v>FTTH</v>
          </cell>
          <cell r="U2440" t="str">
            <v>伍双倩(wusq)</v>
          </cell>
          <cell r="V2440" t="str">
            <v>DSBR凤岗蓝志坚</v>
          </cell>
          <cell r="W2440" t="str">
            <v/>
          </cell>
          <cell r="X2440" t="str">
            <v>凤岗区</v>
          </cell>
          <cell r="Y2440">
            <v>0</v>
          </cell>
          <cell r="Z2440">
            <v>0</v>
          </cell>
          <cell r="AA2440" t="str">
            <v>凤岗区</v>
          </cell>
          <cell r="AB2440" t="str">
            <v>26</v>
          </cell>
          <cell r="AC2440">
            <v>4</v>
          </cell>
          <cell r="AD2440">
            <v>6</v>
          </cell>
          <cell r="AE2440" t="str">
            <v>是</v>
          </cell>
          <cell r="AF2440" t="str">
            <v/>
          </cell>
          <cell r="AG2440" t="str">
            <v>否</v>
          </cell>
          <cell r="AH2440" t="str">
            <v>续本月</v>
          </cell>
          <cell r="AI2440" t="str">
            <v>是</v>
          </cell>
          <cell r="AJ2440">
            <v>15016950838</v>
          </cell>
          <cell r="AO2440">
            <v>0</v>
          </cell>
          <cell r="AR2440" t="str">
            <v>龙眼区</v>
          </cell>
        </row>
        <row r="2441">
          <cell r="F2441">
            <v>13662997875</v>
          </cell>
          <cell r="G2441" t="str">
            <v>13662997875</v>
          </cell>
          <cell r="H2441" t="str">
            <v>黄俊英</v>
          </cell>
          <cell r="I2441" t="str">
            <v>预付费东莞住宅新装或续费888元包年，带宽12M</v>
          </cell>
          <cell r="J2441">
            <v>888</v>
          </cell>
          <cell r="K2441">
            <v>888</v>
          </cell>
          <cell r="L2441" t="str">
            <v>2013-07-03</v>
          </cell>
          <cell r="M2441">
            <v>42188</v>
          </cell>
          <cell r="N2441" t="str">
            <v>2016-07-03</v>
          </cell>
          <cell r="O2441" t="str">
            <v>2015-06-26</v>
          </cell>
          <cell r="P2441" t="str">
            <v>宽带预付费</v>
          </cell>
          <cell r="Q2441" t="str">
            <v>续费</v>
          </cell>
          <cell r="R2441" t="str">
            <v>提前充值</v>
          </cell>
          <cell r="S2441" t="str">
            <v>家庭用户</v>
          </cell>
          <cell r="T2441" t="str">
            <v>FTTH</v>
          </cell>
          <cell r="U2441" t="str">
            <v>伍双倩(wusq)</v>
          </cell>
          <cell r="V2441" t="str">
            <v>DSBR凤岗蓝志坚</v>
          </cell>
          <cell r="W2441" t="str">
            <v>电商价值宽带营销</v>
          </cell>
          <cell r="X2441" t="str">
            <v>凤岗区</v>
          </cell>
          <cell r="Y2441">
            <v>0</v>
          </cell>
          <cell r="Z2441">
            <v>0</v>
          </cell>
          <cell r="AA2441" t="str">
            <v>凤岗区</v>
          </cell>
          <cell r="AB2441" t="str">
            <v>26</v>
          </cell>
          <cell r="AC2441">
            <v>12</v>
          </cell>
          <cell r="AD2441">
            <v>12</v>
          </cell>
          <cell r="AE2441" t="str">
            <v>是</v>
          </cell>
          <cell r="AF2441" t="str">
            <v/>
          </cell>
          <cell r="AG2441" t="str">
            <v>价值宽带</v>
          </cell>
          <cell r="AH2441" t="str">
            <v>续后期</v>
          </cell>
          <cell r="AI2441" t="str">
            <v>否</v>
          </cell>
          <cell r="AO2441">
            <v>0</v>
          </cell>
          <cell r="AR2441" t="str">
            <v>龙眼区</v>
          </cell>
        </row>
        <row r="2442">
          <cell r="F2442">
            <v>13712192098</v>
          </cell>
          <cell r="G2442" t="str">
            <v>13712192098</v>
          </cell>
          <cell r="H2442" t="str">
            <v>陈定国</v>
          </cell>
          <cell r="I2442" t="str">
            <v>预付费东莞住宅新装或续费680元包年，带宽4M</v>
          </cell>
          <cell r="J2442">
            <v>680</v>
          </cell>
          <cell r="K2442">
            <v>680</v>
          </cell>
          <cell r="L2442" t="str">
            <v>2011-01-08</v>
          </cell>
          <cell r="M2442">
            <v>42182</v>
          </cell>
          <cell r="N2442" t="str">
            <v>2016-06-27</v>
          </cell>
          <cell r="O2442" t="str">
            <v>2015-06-27</v>
          </cell>
          <cell r="P2442" t="str">
            <v>宽带预付费</v>
          </cell>
          <cell r="Q2442" t="str">
            <v>续费</v>
          </cell>
          <cell r="R2442" t="str">
            <v>提前充值</v>
          </cell>
          <cell r="S2442" t="str">
            <v>家庭用户</v>
          </cell>
          <cell r="T2442" t="str">
            <v>(传统)XDSL</v>
          </cell>
          <cell r="U2442" t="str">
            <v>方兰(fangl)</v>
          </cell>
          <cell r="V2442" t="str">
            <v>ZX樟木头谭远明</v>
          </cell>
          <cell r="W2442" t="str">
            <v/>
          </cell>
          <cell r="X2442" t="str">
            <v>樟木头区</v>
          </cell>
          <cell r="Y2442">
            <v>0</v>
          </cell>
          <cell r="Z2442">
            <v>0</v>
          </cell>
          <cell r="AA2442" t="str">
            <v>樟木头区</v>
          </cell>
          <cell r="AB2442" t="str">
            <v>27</v>
          </cell>
          <cell r="AC2442">
            <v>4</v>
          </cell>
          <cell r="AD2442">
            <v>12</v>
          </cell>
          <cell r="AE2442" t="str">
            <v>否</v>
          </cell>
          <cell r="AF2442" t="str">
            <v/>
          </cell>
          <cell r="AG2442" t="str">
            <v>否</v>
          </cell>
          <cell r="AH2442" t="str">
            <v>续本月</v>
          </cell>
          <cell r="AI2442" t="str">
            <v>否</v>
          </cell>
          <cell r="AO2442">
            <v>0</v>
          </cell>
          <cell r="AR2442" t="str">
            <v>河田区</v>
          </cell>
        </row>
        <row r="2443">
          <cell r="F2443">
            <v>13712772473</v>
          </cell>
          <cell r="G2443" t="str">
            <v>13712772473</v>
          </cell>
          <cell r="H2443" t="str">
            <v>何永升</v>
          </cell>
          <cell r="I2443" t="str">
            <v>预付费东莞住宅新装或续费1498元包年，带宽50M(独享家庭版)</v>
          </cell>
          <cell r="J2443">
            <v>1498</v>
          </cell>
          <cell r="K2443">
            <v>1498</v>
          </cell>
          <cell r="L2443" t="str">
            <v>2010-03-28</v>
          </cell>
          <cell r="M2443">
            <v>42177</v>
          </cell>
          <cell r="N2443" t="str">
            <v>2016-06-28</v>
          </cell>
          <cell r="O2443" t="str">
            <v>2015-06-28</v>
          </cell>
          <cell r="P2443" t="str">
            <v>宽带预付费</v>
          </cell>
          <cell r="Q2443" t="str">
            <v>续费</v>
          </cell>
          <cell r="R2443" t="str">
            <v>往月充值</v>
          </cell>
          <cell r="S2443" t="str">
            <v>家庭用户</v>
          </cell>
          <cell r="T2443" t="str">
            <v>FTTH</v>
          </cell>
          <cell r="U2443" t="str">
            <v>方兰(fangl)</v>
          </cell>
          <cell r="V2443" t="str">
            <v>ZX樟木头伍红军</v>
          </cell>
          <cell r="W2443" t="str">
            <v/>
          </cell>
          <cell r="X2443" t="str">
            <v>樟木头区</v>
          </cell>
          <cell r="Y2443">
            <v>0</v>
          </cell>
          <cell r="Z2443">
            <v>0</v>
          </cell>
          <cell r="AA2443" t="str">
            <v>樟木头区</v>
          </cell>
          <cell r="AB2443" t="str">
            <v>28</v>
          </cell>
          <cell r="AC2443">
            <v>50</v>
          </cell>
          <cell r="AD2443">
            <v>12</v>
          </cell>
          <cell r="AE2443" t="str">
            <v>是</v>
          </cell>
          <cell r="AF2443" t="str">
            <v/>
          </cell>
          <cell r="AG2443" t="str">
            <v>价值宽带</v>
          </cell>
          <cell r="AH2443" t="str">
            <v>续本月</v>
          </cell>
          <cell r="AI2443" t="str">
            <v>是</v>
          </cell>
          <cell r="AJ2443">
            <v>13712772473</v>
          </cell>
          <cell r="AO2443">
            <v>0</v>
          </cell>
          <cell r="AR2443" t="str">
            <v>南栅区</v>
          </cell>
        </row>
        <row r="2444">
          <cell r="F2444">
            <v>13763262447</v>
          </cell>
          <cell r="G2444" t="str">
            <v>13763262447</v>
          </cell>
          <cell r="H2444" t="str">
            <v>候文博</v>
          </cell>
          <cell r="I2444" t="str">
            <v>预付费东莞住宅新装或续费888元包年，带宽12M</v>
          </cell>
          <cell r="J2444">
            <v>888</v>
          </cell>
          <cell r="K2444">
            <v>888</v>
          </cell>
          <cell r="L2444" t="str">
            <v>2009-10-07</v>
          </cell>
          <cell r="M2444">
            <v>42181</v>
          </cell>
          <cell r="N2444" t="str">
            <v>2016-06-26</v>
          </cell>
          <cell r="O2444" t="str">
            <v>2015-06-26</v>
          </cell>
          <cell r="P2444" t="str">
            <v>宽带预付费</v>
          </cell>
          <cell r="Q2444" t="str">
            <v>续费</v>
          </cell>
          <cell r="R2444" t="str">
            <v>提前充值</v>
          </cell>
          <cell r="S2444" t="str">
            <v>家庭用户</v>
          </cell>
          <cell r="T2444" t="str">
            <v>FTTH</v>
          </cell>
          <cell r="U2444" t="str">
            <v>东莞电商天猫充值(scb_tm2)</v>
          </cell>
          <cell r="V2444" t="str">
            <v>DSBR受理</v>
          </cell>
          <cell r="W2444" t="str">
            <v/>
          </cell>
          <cell r="X2444" t="str">
            <v>樟木头区</v>
          </cell>
          <cell r="Y2444">
            <v>0</v>
          </cell>
          <cell r="Z2444">
            <v>0</v>
          </cell>
          <cell r="AA2444" t="str">
            <v>樟木头区</v>
          </cell>
          <cell r="AB2444" t="str">
            <v>26</v>
          </cell>
          <cell r="AC2444">
            <v>12</v>
          </cell>
          <cell r="AD2444">
            <v>12</v>
          </cell>
          <cell r="AE2444" t="str">
            <v>是</v>
          </cell>
          <cell r="AF2444" t="str">
            <v/>
          </cell>
          <cell r="AG2444" t="str">
            <v>价值宽带</v>
          </cell>
          <cell r="AH2444" t="str">
            <v>续本月</v>
          </cell>
          <cell r="AI2444" t="str">
            <v>是</v>
          </cell>
          <cell r="AJ2444">
            <v>13763262447</v>
          </cell>
          <cell r="AO2444">
            <v>0</v>
          </cell>
          <cell r="AR2444" t="str">
            <v>汀山区</v>
          </cell>
        </row>
        <row r="2445">
          <cell r="F2445">
            <v>15015413205</v>
          </cell>
          <cell r="G2445" t="str">
            <v>15015413205</v>
          </cell>
          <cell r="H2445" t="str">
            <v>杨华成</v>
          </cell>
          <cell r="I2445" t="str">
            <v>预付费东莞住宅新装或续费888元包年，带宽12M</v>
          </cell>
          <cell r="J2445">
            <v>888</v>
          </cell>
          <cell r="K2445">
            <v>888</v>
          </cell>
          <cell r="L2445" t="str">
            <v>2013-06-22</v>
          </cell>
          <cell r="M2445">
            <v>42177</v>
          </cell>
          <cell r="N2445" t="str">
            <v>2016-06-26</v>
          </cell>
          <cell r="O2445" t="str">
            <v>2015-06-26</v>
          </cell>
          <cell r="P2445" t="str">
            <v>宽带预付费</v>
          </cell>
          <cell r="Q2445" t="str">
            <v>续费</v>
          </cell>
          <cell r="R2445" t="str">
            <v>当月充值</v>
          </cell>
          <cell r="S2445" t="str">
            <v>家庭用户</v>
          </cell>
          <cell r="T2445" t="str">
            <v>FTTH</v>
          </cell>
          <cell r="U2445" t="str">
            <v>左喻(zuoy)</v>
          </cell>
          <cell r="V2445" t="str">
            <v>ZX谢岗林建光</v>
          </cell>
          <cell r="W2445" t="str">
            <v/>
          </cell>
          <cell r="X2445" t="str">
            <v>谢岗区</v>
          </cell>
          <cell r="Y2445">
            <v>0</v>
          </cell>
          <cell r="Z2445">
            <v>0</v>
          </cell>
          <cell r="AA2445" t="str">
            <v>谢岗区</v>
          </cell>
          <cell r="AB2445" t="str">
            <v>26</v>
          </cell>
          <cell r="AC2445">
            <v>12</v>
          </cell>
          <cell r="AD2445">
            <v>12</v>
          </cell>
          <cell r="AE2445" t="str">
            <v>是</v>
          </cell>
          <cell r="AF2445" t="str">
            <v/>
          </cell>
          <cell r="AG2445" t="str">
            <v>价值宽带</v>
          </cell>
          <cell r="AH2445" t="str">
            <v>续本月</v>
          </cell>
          <cell r="AI2445" t="str">
            <v>是</v>
          </cell>
          <cell r="AJ2445">
            <v>15015413205</v>
          </cell>
          <cell r="AO2445">
            <v>0</v>
          </cell>
          <cell r="AR2445" t="str">
            <v>汀山区</v>
          </cell>
        </row>
        <row r="2446">
          <cell r="F2446">
            <v>15920634590</v>
          </cell>
          <cell r="G2446" t="str">
            <v>15920634590</v>
          </cell>
          <cell r="H2446" t="str">
            <v>王教玲</v>
          </cell>
          <cell r="I2446" t="str">
            <v>预付费东莞住宅新装或续费888元包年，带宽12M</v>
          </cell>
          <cell r="J2446">
            <v>888</v>
          </cell>
          <cell r="K2446">
            <v>888</v>
          </cell>
          <cell r="L2446" t="str">
            <v>2013-06-19</v>
          </cell>
          <cell r="M2446">
            <v>42184</v>
          </cell>
          <cell r="N2446" t="str">
            <v>2016-06-29</v>
          </cell>
          <cell r="O2446" t="str">
            <v>2015-06-26</v>
          </cell>
          <cell r="P2446" t="str">
            <v>宽带预付费</v>
          </cell>
          <cell r="Q2446" t="str">
            <v>续费</v>
          </cell>
          <cell r="R2446" t="str">
            <v>提前充值</v>
          </cell>
          <cell r="S2446" t="str">
            <v>家庭用户</v>
          </cell>
          <cell r="T2446" t="str">
            <v>FTTH</v>
          </cell>
          <cell r="U2446" t="str">
            <v>东莞电商天猫充值(scb_tm2)</v>
          </cell>
          <cell r="V2446" t="str">
            <v>DSBR受理</v>
          </cell>
          <cell r="W2446" t="str">
            <v>林建光</v>
          </cell>
          <cell r="X2446" t="str">
            <v>谢岗区</v>
          </cell>
          <cell r="Y2446">
            <v>0</v>
          </cell>
          <cell r="Z2446">
            <v>0</v>
          </cell>
          <cell r="AA2446" t="str">
            <v>谢岗区</v>
          </cell>
          <cell r="AB2446" t="str">
            <v>26</v>
          </cell>
          <cell r="AC2446">
            <v>12</v>
          </cell>
          <cell r="AD2446">
            <v>12</v>
          </cell>
          <cell r="AE2446" t="str">
            <v>是</v>
          </cell>
          <cell r="AF2446" t="str">
            <v/>
          </cell>
          <cell r="AG2446" t="str">
            <v>价值宽带</v>
          </cell>
          <cell r="AH2446" t="str">
            <v>续本月</v>
          </cell>
          <cell r="AI2446" t="str">
            <v>是</v>
          </cell>
          <cell r="AJ2446">
            <v>15920634590</v>
          </cell>
          <cell r="AO2446">
            <v>0</v>
          </cell>
          <cell r="AR2446" t="str">
            <v>博美区</v>
          </cell>
        </row>
        <row r="2447">
          <cell r="F2447">
            <v>15024182256</v>
          </cell>
          <cell r="G2447" t="str">
            <v>15024182256</v>
          </cell>
          <cell r="H2447" t="str">
            <v>陆魏</v>
          </cell>
          <cell r="I2447" t="str">
            <v>预付费东莞住宅新装或续费888元包年，带宽12M</v>
          </cell>
          <cell r="J2447">
            <v>888</v>
          </cell>
          <cell r="K2447">
            <v>888</v>
          </cell>
          <cell r="L2447" t="str">
            <v>2013-07-09</v>
          </cell>
          <cell r="M2447">
            <v>42195</v>
          </cell>
          <cell r="N2447" t="str">
            <v>2016-07-10</v>
          </cell>
          <cell r="O2447" t="str">
            <v>2015-06-26</v>
          </cell>
          <cell r="P2447" t="str">
            <v>宽带预付费</v>
          </cell>
          <cell r="Q2447" t="str">
            <v>续费</v>
          </cell>
          <cell r="R2447" t="str">
            <v>提前充值</v>
          </cell>
          <cell r="S2447" t="str">
            <v>家庭用户</v>
          </cell>
          <cell r="T2447" t="str">
            <v>FTTH</v>
          </cell>
          <cell r="U2447" t="str">
            <v>左喻(zuoy)</v>
          </cell>
          <cell r="V2447" t="str">
            <v>ZX谢岗林建光</v>
          </cell>
          <cell r="W2447" t="str">
            <v/>
          </cell>
          <cell r="X2447" t="str">
            <v>谢岗区</v>
          </cell>
          <cell r="Y2447">
            <v>0</v>
          </cell>
          <cell r="Z2447">
            <v>0</v>
          </cell>
          <cell r="AA2447" t="str">
            <v>谢岗区</v>
          </cell>
          <cell r="AB2447" t="str">
            <v>26</v>
          </cell>
          <cell r="AC2447">
            <v>12</v>
          </cell>
          <cell r="AD2447">
            <v>12</v>
          </cell>
          <cell r="AE2447" t="str">
            <v>是</v>
          </cell>
          <cell r="AF2447" t="str">
            <v/>
          </cell>
          <cell r="AG2447" t="str">
            <v>价值宽带</v>
          </cell>
          <cell r="AH2447" t="str">
            <v>续后期</v>
          </cell>
          <cell r="AI2447" t="str">
            <v>否</v>
          </cell>
          <cell r="AO2447">
            <v>0</v>
          </cell>
          <cell r="AR2447" t="str">
            <v>博美区</v>
          </cell>
        </row>
        <row r="2448">
          <cell r="F2448">
            <v>13712768786</v>
          </cell>
          <cell r="G2448" t="str">
            <v>13712768786</v>
          </cell>
          <cell r="H2448" t="str">
            <v>徐艳</v>
          </cell>
          <cell r="I2448" t="str">
            <v>预付费东莞住宅新装或续费888元包年，带宽12M</v>
          </cell>
          <cell r="J2448">
            <v>888</v>
          </cell>
          <cell r="K2448">
            <v>888</v>
          </cell>
          <cell r="L2448" t="str">
            <v>2013-03-16</v>
          </cell>
          <cell r="M2448">
            <v>42193</v>
          </cell>
          <cell r="N2448" t="str">
            <v>2016-07-08</v>
          </cell>
          <cell r="O2448" t="str">
            <v>2015-06-27</v>
          </cell>
          <cell r="P2448" t="str">
            <v>宽带预付费</v>
          </cell>
          <cell r="Q2448" t="str">
            <v>续费</v>
          </cell>
          <cell r="R2448" t="str">
            <v>提前充值</v>
          </cell>
          <cell r="S2448" t="str">
            <v>家庭用户</v>
          </cell>
          <cell r="T2448" t="str">
            <v>FTTH</v>
          </cell>
          <cell r="U2448" t="str">
            <v>东莞电商天猫充值(scb_tm)</v>
          </cell>
          <cell r="V2448" t="str">
            <v>DSBR受理</v>
          </cell>
          <cell r="W2448" t="str">
            <v>天猫秒杀</v>
          </cell>
          <cell r="X2448" t="str">
            <v>谢岗区</v>
          </cell>
          <cell r="Y2448">
            <v>0</v>
          </cell>
          <cell r="Z2448">
            <v>0</v>
          </cell>
          <cell r="AA2448" t="str">
            <v>谢岗区</v>
          </cell>
          <cell r="AB2448" t="str">
            <v>27</v>
          </cell>
          <cell r="AC2448">
            <v>12</v>
          </cell>
          <cell r="AD2448">
            <v>12</v>
          </cell>
          <cell r="AE2448" t="str">
            <v>是</v>
          </cell>
          <cell r="AF2448" t="str">
            <v/>
          </cell>
          <cell r="AG2448" t="str">
            <v>价值宽带</v>
          </cell>
          <cell r="AH2448" t="str">
            <v>续后期</v>
          </cell>
          <cell r="AI2448" t="str">
            <v>否</v>
          </cell>
          <cell r="AO2448">
            <v>0</v>
          </cell>
          <cell r="AR2448" t="str">
            <v>博美区</v>
          </cell>
        </row>
        <row r="2449">
          <cell r="F2449">
            <v>15916942994</v>
          </cell>
          <cell r="G2449" t="str">
            <v>15916942994</v>
          </cell>
          <cell r="H2449" t="str">
            <v>李战召</v>
          </cell>
          <cell r="I2449" t="str">
            <v>预付费东莞住宅新装或续费240元包季，带宽4M</v>
          </cell>
          <cell r="J2449">
            <v>240</v>
          </cell>
          <cell r="K2449">
            <v>240</v>
          </cell>
          <cell r="L2449" t="str">
            <v>2014-06-05</v>
          </cell>
          <cell r="M2449">
            <v>42160</v>
          </cell>
          <cell r="N2449" t="str">
            <v>2015-09-28</v>
          </cell>
          <cell r="O2449" t="str">
            <v>2015-06-28</v>
          </cell>
          <cell r="P2449" t="str">
            <v>宽带预付费</v>
          </cell>
          <cell r="Q2449" t="str">
            <v>续费</v>
          </cell>
          <cell r="R2449" t="str">
            <v>往月充值</v>
          </cell>
          <cell r="S2449" t="str">
            <v>家庭用户</v>
          </cell>
          <cell r="T2449" t="str">
            <v>FTTH</v>
          </cell>
          <cell r="U2449" t="str">
            <v>左喻(zuoy)</v>
          </cell>
          <cell r="V2449" t="str">
            <v>ZX谢岗林建光</v>
          </cell>
          <cell r="W2449" t="str">
            <v/>
          </cell>
          <cell r="X2449" t="str">
            <v>谢岗区</v>
          </cell>
          <cell r="Y2449">
            <v>0</v>
          </cell>
          <cell r="Z2449">
            <v>0</v>
          </cell>
          <cell r="AA2449" t="str">
            <v>谢岗区</v>
          </cell>
          <cell r="AB2449" t="str">
            <v>28</v>
          </cell>
          <cell r="AC2449">
            <v>4</v>
          </cell>
          <cell r="AD2449">
            <v>3</v>
          </cell>
          <cell r="AE2449" t="str">
            <v>是</v>
          </cell>
          <cell r="AF2449" t="str">
            <v/>
          </cell>
          <cell r="AG2449" t="str">
            <v>否</v>
          </cell>
          <cell r="AH2449" t="str">
            <v>续本月</v>
          </cell>
          <cell r="AI2449" t="str">
            <v>是</v>
          </cell>
          <cell r="AJ2449">
            <v>15916942994</v>
          </cell>
          <cell r="AO2449">
            <v>0</v>
          </cell>
          <cell r="AR2449" t="str">
            <v>博美区</v>
          </cell>
        </row>
        <row r="2450">
          <cell r="F2450">
            <v>13416682216</v>
          </cell>
          <cell r="G2450" t="str">
            <v>13416682216</v>
          </cell>
          <cell r="H2450" t="str">
            <v>贾坡</v>
          </cell>
          <cell r="I2450" t="str">
            <v>预付费东莞住宅新装或续费888元包年，带宽12M</v>
          </cell>
          <cell r="J2450">
            <v>888</v>
          </cell>
          <cell r="K2450">
            <v>888</v>
          </cell>
          <cell r="L2450" t="str">
            <v>2013-06-27</v>
          </cell>
          <cell r="M2450">
            <v>42182</v>
          </cell>
          <cell r="N2450" t="str">
            <v>2016-06-27</v>
          </cell>
          <cell r="O2450" t="str">
            <v>2015-06-27</v>
          </cell>
          <cell r="P2450" t="str">
            <v>宽带预付费</v>
          </cell>
          <cell r="Q2450" t="str">
            <v>续费</v>
          </cell>
          <cell r="R2450" t="str">
            <v>提前充值</v>
          </cell>
          <cell r="S2450" t="str">
            <v>家庭用户</v>
          </cell>
          <cell r="T2450" t="str">
            <v>GPON+LAN</v>
          </cell>
          <cell r="U2450" t="str">
            <v>东莞电商天猫充值(scb_tm)</v>
          </cell>
          <cell r="V2450" t="str">
            <v>DSBR受理</v>
          </cell>
          <cell r="W2450" t="str">
            <v>非</v>
          </cell>
          <cell r="X2450" t="str">
            <v>清溪区</v>
          </cell>
          <cell r="Y2450">
            <v>0</v>
          </cell>
          <cell r="Z2450">
            <v>0</v>
          </cell>
          <cell r="AA2450" t="str">
            <v>清溪区</v>
          </cell>
          <cell r="AB2450" t="str">
            <v>27</v>
          </cell>
          <cell r="AC2450">
            <v>12</v>
          </cell>
          <cell r="AD2450">
            <v>12</v>
          </cell>
          <cell r="AE2450" t="str">
            <v>是</v>
          </cell>
          <cell r="AF2450" t="str">
            <v/>
          </cell>
          <cell r="AG2450" t="str">
            <v>价值宽带</v>
          </cell>
          <cell r="AH2450" t="str">
            <v>续本月</v>
          </cell>
          <cell r="AI2450" t="str">
            <v>是</v>
          </cell>
          <cell r="AJ2450">
            <v>13416682216</v>
          </cell>
          <cell r="AO2450">
            <v>0</v>
          </cell>
          <cell r="AR2450" t="str">
            <v>博美区</v>
          </cell>
        </row>
        <row r="2451">
          <cell r="F2451">
            <v>13433577704</v>
          </cell>
          <cell r="G2451" t="str">
            <v>13433577704</v>
          </cell>
          <cell r="H2451" t="str">
            <v>唐佑华</v>
          </cell>
          <cell r="I2451" t="str">
            <v>预付费东莞住宅新装或续费680元包年，带宽4M</v>
          </cell>
          <cell r="J2451">
            <v>680</v>
          </cell>
          <cell r="K2451">
            <v>680</v>
          </cell>
          <cell r="L2451" t="str">
            <v>2010-10-31</v>
          </cell>
          <cell r="M2451">
            <v>42179</v>
          </cell>
          <cell r="N2451" t="str">
            <v>2016-06-27</v>
          </cell>
          <cell r="O2451" t="str">
            <v>2015-06-27</v>
          </cell>
          <cell r="P2451" t="str">
            <v>宽带预付费</v>
          </cell>
          <cell r="Q2451" t="str">
            <v>续费</v>
          </cell>
          <cell r="R2451" t="str">
            <v>当月充值</v>
          </cell>
          <cell r="S2451" t="str">
            <v>家庭用户</v>
          </cell>
          <cell r="T2451" t="str">
            <v>(传统)XDSL</v>
          </cell>
          <cell r="U2451" t="str">
            <v>尹桂花(yingh)</v>
          </cell>
          <cell r="V2451" t="str">
            <v>ZX清溪禹红娜</v>
          </cell>
          <cell r="W2451" t="str">
            <v/>
          </cell>
          <cell r="X2451" t="str">
            <v>清溪区</v>
          </cell>
          <cell r="Y2451">
            <v>0</v>
          </cell>
          <cell r="Z2451">
            <v>0</v>
          </cell>
          <cell r="AA2451" t="str">
            <v>清溪区</v>
          </cell>
          <cell r="AB2451" t="str">
            <v>27</v>
          </cell>
          <cell r="AC2451">
            <v>4</v>
          </cell>
          <cell r="AD2451">
            <v>12</v>
          </cell>
          <cell r="AE2451" t="str">
            <v>否</v>
          </cell>
          <cell r="AF2451" t="str">
            <v/>
          </cell>
          <cell r="AG2451" t="str">
            <v>否</v>
          </cell>
          <cell r="AH2451" t="str">
            <v>续本月</v>
          </cell>
          <cell r="AI2451" t="str">
            <v>否</v>
          </cell>
          <cell r="AO2451">
            <v>0</v>
          </cell>
          <cell r="AR2451" t="str">
            <v>博美区</v>
          </cell>
        </row>
        <row r="2452">
          <cell r="F2452">
            <v>13532770855</v>
          </cell>
          <cell r="G2452" t="str">
            <v>13532770855</v>
          </cell>
          <cell r="H2452" t="str">
            <v>杨青松</v>
          </cell>
          <cell r="I2452" t="str">
            <v>预付费东莞住宅新装或续费888元包年，带宽12M</v>
          </cell>
          <cell r="J2452">
            <v>888</v>
          </cell>
          <cell r="K2452">
            <v>888</v>
          </cell>
          <cell r="L2452" t="str">
            <v>2012-08-08</v>
          </cell>
          <cell r="M2452">
            <v>42225</v>
          </cell>
          <cell r="N2452" t="str">
            <v>2016-08-09</v>
          </cell>
          <cell r="O2452" t="str">
            <v>2015-06-28</v>
          </cell>
          <cell r="P2452" t="str">
            <v>宽带预付费</v>
          </cell>
          <cell r="Q2452" t="str">
            <v>续费</v>
          </cell>
          <cell r="R2452" t="str">
            <v>提前充值</v>
          </cell>
          <cell r="S2452" t="str">
            <v>家庭用户</v>
          </cell>
          <cell r="T2452" t="str">
            <v>FTTH</v>
          </cell>
          <cell r="U2452" t="str">
            <v>尹桂花(yingh)</v>
          </cell>
          <cell r="V2452" t="str">
            <v>ZX清溪禹红娜</v>
          </cell>
          <cell r="W2452" t="str">
            <v/>
          </cell>
          <cell r="X2452" t="str">
            <v>清溪区</v>
          </cell>
          <cell r="Y2452">
            <v>0</v>
          </cell>
          <cell r="Z2452">
            <v>0</v>
          </cell>
          <cell r="AA2452" t="str">
            <v>清溪区</v>
          </cell>
          <cell r="AB2452" t="str">
            <v>28</v>
          </cell>
          <cell r="AC2452">
            <v>12</v>
          </cell>
          <cell r="AD2452">
            <v>12</v>
          </cell>
          <cell r="AE2452" t="str">
            <v>是</v>
          </cell>
          <cell r="AF2452" t="str">
            <v/>
          </cell>
          <cell r="AG2452" t="str">
            <v>价值宽带</v>
          </cell>
          <cell r="AH2452" t="str">
            <v>续后期</v>
          </cell>
          <cell r="AI2452" t="str">
            <v>否</v>
          </cell>
          <cell r="AO2452">
            <v>0</v>
          </cell>
          <cell r="AR2452" t="str">
            <v>王屋区</v>
          </cell>
        </row>
        <row r="2453">
          <cell r="F2453">
            <v>13712960242</v>
          </cell>
          <cell r="G2453" t="str">
            <v>13712960242</v>
          </cell>
          <cell r="H2453" t="str">
            <v>刘纯本</v>
          </cell>
          <cell r="I2453" t="str">
            <v>预付费东莞住宅新装或续费1088元包年，带宽20M</v>
          </cell>
          <cell r="J2453">
            <v>1088</v>
          </cell>
          <cell r="K2453">
            <v>1088</v>
          </cell>
          <cell r="L2453" t="str">
            <v>2014-08-06</v>
          </cell>
          <cell r="M2453">
            <v>42222</v>
          </cell>
          <cell r="N2453" t="str">
            <v>2016-08-06</v>
          </cell>
          <cell r="O2453" t="str">
            <v>2015-06-28</v>
          </cell>
          <cell r="P2453" t="str">
            <v>宽带预付费</v>
          </cell>
          <cell r="Q2453" t="str">
            <v>续费</v>
          </cell>
          <cell r="R2453" t="str">
            <v>提前充值</v>
          </cell>
          <cell r="S2453" t="str">
            <v>家庭用户</v>
          </cell>
          <cell r="T2453" t="str">
            <v>FTTH</v>
          </cell>
          <cell r="U2453" t="str">
            <v>尹桂花(yingh)</v>
          </cell>
          <cell r="V2453" t="str">
            <v>ZX清溪禹红娜</v>
          </cell>
          <cell r="W2453" t="str">
            <v/>
          </cell>
          <cell r="X2453" t="str">
            <v>清溪区</v>
          </cell>
          <cell r="Y2453">
            <v>0</v>
          </cell>
          <cell r="Z2453">
            <v>0</v>
          </cell>
          <cell r="AA2453" t="str">
            <v>清溪区</v>
          </cell>
          <cell r="AB2453" t="str">
            <v>28</v>
          </cell>
          <cell r="AC2453">
            <v>20</v>
          </cell>
          <cell r="AD2453">
            <v>12</v>
          </cell>
          <cell r="AE2453" t="str">
            <v>是</v>
          </cell>
          <cell r="AF2453" t="str">
            <v/>
          </cell>
          <cell r="AG2453" t="str">
            <v>价值宽带</v>
          </cell>
          <cell r="AH2453" t="str">
            <v>续后期</v>
          </cell>
          <cell r="AI2453" t="str">
            <v>否</v>
          </cell>
          <cell r="AO2453">
            <v>0</v>
          </cell>
          <cell r="AR2453" t="str">
            <v>王屋区</v>
          </cell>
        </row>
        <row r="2454">
          <cell r="F2454">
            <v>18802908650</v>
          </cell>
          <cell r="G2454" t="str">
            <v>18802908650</v>
          </cell>
          <cell r="H2454" t="str">
            <v>聂细军</v>
          </cell>
          <cell r="I2454" t="str">
            <v>预付费东莞住宅新装或续费680元包年，带宽4M</v>
          </cell>
          <cell r="J2454">
            <v>680</v>
          </cell>
          <cell r="K2454">
            <v>680</v>
          </cell>
          <cell r="L2454" t="str">
            <v>2012-06-02</v>
          </cell>
          <cell r="M2454">
            <v>42171</v>
          </cell>
          <cell r="N2454" t="str">
            <v>2016-06-26</v>
          </cell>
          <cell r="O2454" t="str">
            <v>2015-06-26</v>
          </cell>
          <cell r="P2454" t="str">
            <v>宽带预付费</v>
          </cell>
          <cell r="Q2454" t="str">
            <v>续费</v>
          </cell>
          <cell r="R2454" t="str">
            <v>往月充值</v>
          </cell>
          <cell r="S2454" t="str">
            <v>家庭用户</v>
          </cell>
          <cell r="T2454" t="str">
            <v>(传统)XDSL</v>
          </cell>
          <cell r="U2454" t="str">
            <v>尹桂花(yingh)</v>
          </cell>
          <cell r="V2454" t="str">
            <v>ZX清溪禹红娜</v>
          </cell>
          <cell r="W2454" t="str">
            <v/>
          </cell>
          <cell r="X2454" t="str">
            <v>清溪区</v>
          </cell>
          <cell r="Y2454">
            <v>0</v>
          </cell>
          <cell r="Z2454">
            <v>0</v>
          </cell>
          <cell r="AA2454" t="str">
            <v>清溪区</v>
          </cell>
          <cell r="AB2454" t="str">
            <v>26</v>
          </cell>
          <cell r="AC2454">
            <v>4</v>
          </cell>
          <cell r="AD2454">
            <v>12</v>
          </cell>
          <cell r="AE2454" t="str">
            <v>否</v>
          </cell>
          <cell r="AF2454" t="str">
            <v/>
          </cell>
          <cell r="AG2454" t="str">
            <v>否</v>
          </cell>
          <cell r="AH2454" t="str">
            <v>续本月</v>
          </cell>
          <cell r="AI2454" t="str">
            <v>否</v>
          </cell>
          <cell r="AO2454">
            <v>0</v>
          </cell>
          <cell r="AR2454" t="str">
            <v>博美区</v>
          </cell>
        </row>
        <row r="2455">
          <cell r="F2455">
            <v>135302588203</v>
          </cell>
          <cell r="G2455" t="str">
            <v>135302588203</v>
          </cell>
          <cell r="H2455" t="str">
            <v>李石良</v>
          </cell>
          <cell r="I2455" t="str">
            <v>预付费东莞住宅新装或续费680元包年，带宽4M</v>
          </cell>
          <cell r="J2455">
            <v>680</v>
          </cell>
          <cell r="K2455">
            <v>680</v>
          </cell>
          <cell r="L2455" t="str">
            <v>2012-07-02</v>
          </cell>
          <cell r="M2455">
            <v>42187</v>
          </cell>
          <cell r="N2455" t="str">
            <v>2016-07-02</v>
          </cell>
          <cell r="O2455" t="str">
            <v>2015-06-27</v>
          </cell>
          <cell r="P2455" t="str">
            <v>宽带预付费</v>
          </cell>
          <cell r="Q2455" t="str">
            <v>续费</v>
          </cell>
          <cell r="R2455" t="str">
            <v>提前充值</v>
          </cell>
          <cell r="S2455" t="str">
            <v>家庭用户</v>
          </cell>
          <cell r="T2455" t="str">
            <v>(传统)XDSL</v>
          </cell>
          <cell r="U2455" t="str">
            <v>尹桂花(yingh)</v>
          </cell>
          <cell r="V2455" t="str">
            <v>ZX清溪禹红娜</v>
          </cell>
          <cell r="W2455" t="str">
            <v/>
          </cell>
          <cell r="X2455" t="str">
            <v>清溪区</v>
          </cell>
          <cell r="Y2455">
            <v>0</v>
          </cell>
          <cell r="Z2455">
            <v>0</v>
          </cell>
          <cell r="AA2455" t="str">
            <v>清溪区</v>
          </cell>
          <cell r="AB2455" t="str">
            <v>27</v>
          </cell>
          <cell r="AC2455">
            <v>4</v>
          </cell>
          <cell r="AD2455">
            <v>12</v>
          </cell>
          <cell r="AE2455" t="str">
            <v>否</v>
          </cell>
          <cell r="AF2455" t="str">
            <v/>
          </cell>
          <cell r="AG2455" t="str">
            <v>否</v>
          </cell>
          <cell r="AH2455" t="str">
            <v>续后期</v>
          </cell>
          <cell r="AI2455" t="str">
            <v>否</v>
          </cell>
          <cell r="AO2455">
            <v>0</v>
          </cell>
          <cell r="AR2455" t="str">
            <v>博美区</v>
          </cell>
        </row>
        <row r="2456">
          <cell r="F2456">
            <v>13532455942</v>
          </cell>
          <cell r="G2456" t="str">
            <v>13532455942</v>
          </cell>
          <cell r="H2456" t="str">
            <v>孙晓丽</v>
          </cell>
          <cell r="I2456" t="str">
            <v>预付费东莞住宅新装或续费888元包年，带宽12M</v>
          </cell>
          <cell r="J2456">
            <v>888</v>
          </cell>
          <cell r="K2456">
            <v>888</v>
          </cell>
          <cell r="L2456" t="str">
            <v>2014-07-06</v>
          </cell>
          <cell r="M2456">
            <v>42191</v>
          </cell>
          <cell r="N2456" t="str">
            <v>2016-07-06</v>
          </cell>
          <cell r="O2456" t="str">
            <v>2015-06-28</v>
          </cell>
          <cell r="P2456" t="str">
            <v>宽带预付费</v>
          </cell>
          <cell r="Q2456" t="str">
            <v>续费</v>
          </cell>
          <cell r="R2456" t="str">
            <v>提前充值</v>
          </cell>
          <cell r="S2456" t="str">
            <v>家庭用户</v>
          </cell>
          <cell r="T2456" t="str">
            <v>FTTH</v>
          </cell>
          <cell r="U2456" t="str">
            <v>东莞电商天猫充值(scb_tm1)</v>
          </cell>
          <cell r="V2456" t="str">
            <v>DSBR受理</v>
          </cell>
          <cell r="W2456" t="str">
            <v/>
          </cell>
          <cell r="X2456" t="str">
            <v>清溪区</v>
          </cell>
          <cell r="Y2456">
            <v>0</v>
          </cell>
          <cell r="Z2456">
            <v>0</v>
          </cell>
          <cell r="AA2456" t="str">
            <v>清溪区</v>
          </cell>
          <cell r="AB2456" t="str">
            <v>28</v>
          </cell>
          <cell r="AC2456">
            <v>12</v>
          </cell>
          <cell r="AD2456">
            <v>12</v>
          </cell>
          <cell r="AE2456" t="str">
            <v>是</v>
          </cell>
          <cell r="AF2456" t="str">
            <v/>
          </cell>
          <cell r="AG2456" t="str">
            <v>价值宽带</v>
          </cell>
          <cell r="AH2456" t="str">
            <v>续后期</v>
          </cell>
          <cell r="AI2456" t="str">
            <v>否</v>
          </cell>
          <cell r="AO2456">
            <v>0</v>
          </cell>
          <cell r="AR2456" t="str">
            <v>居岐区</v>
          </cell>
        </row>
        <row r="2457">
          <cell r="F2457">
            <v>13650478005</v>
          </cell>
          <cell r="G2457" t="str">
            <v>13650478005</v>
          </cell>
          <cell r="H2457" t="str">
            <v>东莞市三鸿塑胶五金制品有限公司</v>
          </cell>
          <cell r="I2457" t="str">
            <v>东莞互联网专线续费包14个月1000元，4M（不提供MODEM）</v>
          </cell>
          <cell r="J2457">
            <v>1000</v>
          </cell>
          <cell r="K2457">
            <v>1000</v>
          </cell>
          <cell r="L2457" t="str">
            <v>2012-05-10</v>
          </cell>
          <cell r="M2457">
            <v>42195</v>
          </cell>
          <cell r="N2457" t="str">
            <v>2016-09-10</v>
          </cell>
          <cell r="O2457" t="str">
            <v>2015-06-26</v>
          </cell>
          <cell r="P2457" t="str">
            <v>专线预付费</v>
          </cell>
          <cell r="Q2457" t="str">
            <v>续费</v>
          </cell>
          <cell r="R2457" t="str">
            <v>提前充值</v>
          </cell>
          <cell r="S2457" t="str">
            <v/>
          </cell>
          <cell r="T2457" t="str">
            <v>FTTH</v>
          </cell>
          <cell r="U2457" t="str">
            <v>尹桂花(yingh)</v>
          </cell>
          <cell r="V2457" t="str">
            <v>ZY清溪韩相力(集客)</v>
          </cell>
          <cell r="W2457" t="str">
            <v/>
          </cell>
          <cell r="X2457" t="str">
            <v>清溪区</v>
          </cell>
          <cell r="Y2457">
            <v>0</v>
          </cell>
          <cell r="Z2457">
            <v>0</v>
          </cell>
          <cell r="AA2457" t="str">
            <v>清溪区</v>
          </cell>
          <cell r="AB2457" t="str">
            <v>26</v>
          </cell>
          <cell r="AC2457">
            <v>4</v>
          </cell>
          <cell r="AD2457">
            <v>14</v>
          </cell>
          <cell r="AE2457" t="str">
            <v>是</v>
          </cell>
          <cell r="AF2457" t="str">
            <v/>
          </cell>
          <cell r="AG2457" t="str">
            <v>否</v>
          </cell>
          <cell r="AH2457" t="str">
            <v>续后期</v>
          </cell>
          <cell r="AI2457" t="str">
            <v>否</v>
          </cell>
          <cell r="AO2457">
            <v>0</v>
          </cell>
          <cell r="AR2457" t="str">
            <v>居岐区</v>
          </cell>
        </row>
        <row r="2458">
          <cell r="F2458">
            <v>13717182929</v>
          </cell>
          <cell r="G2458" t="str">
            <v>13717182929</v>
          </cell>
          <cell r="H2458" t="str">
            <v>卢军</v>
          </cell>
          <cell r="I2458" t="str">
            <v>预付费东莞住宅新装或续费888元包年，带宽12M</v>
          </cell>
          <cell r="J2458">
            <v>888</v>
          </cell>
          <cell r="K2458">
            <v>888</v>
          </cell>
          <cell r="L2458" t="str">
            <v>2013-06-27</v>
          </cell>
          <cell r="M2458">
            <v>42182</v>
          </cell>
          <cell r="N2458" t="str">
            <v>2016-06-27</v>
          </cell>
          <cell r="O2458" t="str">
            <v>2015-06-27</v>
          </cell>
          <cell r="P2458" t="str">
            <v>宽带预付费</v>
          </cell>
          <cell r="Q2458" t="str">
            <v>续费</v>
          </cell>
          <cell r="R2458" t="str">
            <v>提前充值</v>
          </cell>
          <cell r="S2458" t="str">
            <v>家庭用户</v>
          </cell>
          <cell r="T2458" t="str">
            <v>FTTH</v>
          </cell>
          <cell r="U2458" t="str">
            <v>东莞电商天猫充值(scb_tm)</v>
          </cell>
          <cell r="V2458" t="str">
            <v>DSBR受理</v>
          </cell>
          <cell r="W2458" t="str">
            <v>天猫秒杀</v>
          </cell>
          <cell r="X2458" t="str">
            <v>清溪区</v>
          </cell>
          <cell r="Y2458">
            <v>0</v>
          </cell>
          <cell r="Z2458">
            <v>0</v>
          </cell>
          <cell r="AA2458" t="str">
            <v>清溪区</v>
          </cell>
          <cell r="AB2458" t="str">
            <v>27</v>
          </cell>
          <cell r="AC2458">
            <v>12</v>
          </cell>
          <cell r="AD2458">
            <v>12</v>
          </cell>
          <cell r="AE2458" t="str">
            <v>是</v>
          </cell>
          <cell r="AF2458" t="str">
            <v/>
          </cell>
          <cell r="AG2458" t="str">
            <v>价值宽带</v>
          </cell>
          <cell r="AH2458" t="str">
            <v>续本月</v>
          </cell>
          <cell r="AI2458" t="str">
            <v>是</v>
          </cell>
          <cell r="AJ2458">
            <v>13717182929</v>
          </cell>
          <cell r="AO2458">
            <v>0</v>
          </cell>
          <cell r="AR2458" t="str">
            <v>居岐区</v>
          </cell>
        </row>
        <row r="2459">
          <cell r="F2459">
            <v>15807696069</v>
          </cell>
          <cell r="G2459" t="str">
            <v>15807696069</v>
          </cell>
          <cell r="H2459" t="str">
            <v>陈淑清</v>
          </cell>
          <cell r="I2459" t="str">
            <v>预付费东莞住宅新装或续费1408元包2年，带宽12M</v>
          </cell>
          <cell r="J2459">
            <v>1408</v>
          </cell>
          <cell r="K2459">
            <v>1408</v>
          </cell>
          <cell r="L2459" t="str">
            <v>2013-08-01</v>
          </cell>
          <cell r="M2459">
            <v>42217</v>
          </cell>
          <cell r="N2459" t="str">
            <v>2017-08-01</v>
          </cell>
          <cell r="O2459" t="str">
            <v>2015-06-26</v>
          </cell>
          <cell r="P2459" t="str">
            <v>宽带预付费</v>
          </cell>
          <cell r="Q2459" t="str">
            <v>续费</v>
          </cell>
          <cell r="R2459" t="str">
            <v>提前充值</v>
          </cell>
          <cell r="S2459" t="str">
            <v>家庭用户</v>
          </cell>
          <cell r="T2459" t="str">
            <v>FTTH</v>
          </cell>
          <cell r="U2459" t="str">
            <v>尹桂花(yingh)</v>
          </cell>
          <cell r="V2459" t="str">
            <v>ZX清溪禹红娜</v>
          </cell>
          <cell r="W2459" t="str">
            <v/>
          </cell>
          <cell r="X2459" t="str">
            <v>清溪区</v>
          </cell>
          <cell r="Y2459">
            <v>0</v>
          </cell>
          <cell r="Z2459">
            <v>0</v>
          </cell>
          <cell r="AA2459" t="str">
            <v>清溪区</v>
          </cell>
          <cell r="AB2459" t="str">
            <v>26</v>
          </cell>
          <cell r="AC2459">
            <v>12</v>
          </cell>
          <cell r="AD2459">
            <v>24</v>
          </cell>
          <cell r="AE2459" t="str">
            <v>是</v>
          </cell>
          <cell r="AF2459" t="str">
            <v/>
          </cell>
          <cell r="AG2459" t="str">
            <v>价值宽带</v>
          </cell>
          <cell r="AH2459" t="str">
            <v>续后期</v>
          </cell>
          <cell r="AI2459" t="str">
            <v>否</v>
          </cell>
          <cell r="AO2459">
            <v>0</v>
          </cell>
          <cell r="AR2459" t="str">
            <v>上沙区</v>
          </cell>
        </row>
        <row r="2460">
          <cell r="F2460">
            <v>15818448731</v>
          </cell>
          <cell r="G2460" t="str">
            <v>15818448731</v>
          </cell>
          <cell r="H2460" t="str">
            <v>舒小芳</v>
          </cell>
          <cell r="I2460" t="str">
            <v>预付费东莞住宅新装或续费240元包季，带宽4M</v>
          </cell>
          <cell r="J2460">
            <v>240</v>
          </cell>
          <cell r="K2460">
            <v>240</v>
          </cell>
          <cell r="L2460" t="str">
            <v>2014-06-29</v>
          </cell>
          <cell r="M2460">
            <v>42184</v>
          </cell>
          <cell r="N2460" t="str">
            <v>2015-09-29</v>
          </cell>
          <cell r="O2460" t="str">
            <v>2015-06-26</v>
          </cell>
          <cell r="P2460" t="str">
            <v>宽带预付费</v>
          </cell>
          <cell r="Q2460" t="str">
            <v>续费</v>
          </cell>
          <cell r="R2460" t="str">
            <v>提前充值</v>
          </cell>
          <cell r="S2460" t="str">
            <v>家庭用户</v>
          </cell>
          <cell r="T2460" t="str">
            <v>FTTH</v>
          </cell>
          <cell r="U2460" t="str">
            <v>尹桂花(yingh)</v>
          </cell>
          <cell r="V2460" t="str">
            <v>ZX清溪禹红娜</v>
          </cell>
          <cell r="W2460" t="str">
            <v/>
          </cell>
          <cell r="X2460" t="str">
            <v>清溪区</v>
          </cell>
          <cell r="Y2460">
            <v>0</v>
          </cell>
          <cell r="Z2460">
            <v>0</v>
          </cell>
          <cell r="AA2460" t="str">
            <v>清溪区</v>
          </cell>
          <cell r="AB2460" t="str">
            <v>26</v>
          </cell>
          <cell r="AC2460">
            <v>4</v>
          </cell>
          <cell r="AD2460">
            <v>3</v>
          </cell>
          <cell r="AE2460" t="str">
            <v>是</v>
          </cell>
          <cell r="AF2460" t="str">
            <v/>
          </cell>
          <cell r="AG2460" t="str">
            <v>否</v>
          </cell>
          <cell r="AH2460" t="str">
            <v>续本月</v>
          </cell>
          <cell r="AI2460" t="str">
            <v>是</v>
          </cell>
          <cell r="AJ2460">
            <v>15818448731</v>
          </cell>
          <cell r="AO2460">
            <v>0</v>
          </cell>
          <cell r="AR2460" t="str">
            <v>街口区</v>
          </cell>
        </row>
        <row r="2461">
          <cell r="F2461">
            <v>13716627525</v>
          </cell>
          <cell r="G2461" t="str">
            <v>13716627525</v>
          </cell>
          <cell r="H2461" t="str">
            <v>熊美英</v>
          </cell>
          <cell r="I2461" t="str">
            <v>预付费东莞住宅新装或续费1088元包年，带宽20M</v>
          </cell>
          <cell r="J2461">
            <v>1088</v>
          </cell>
          <cell r="K2461">
            <v>1088</v>
          </cell>
          <cell r="L2461" t="str">
            <v>2014-07-07</v>
          </cell>
          <cell r="M2461">
            <v>42192</v>
          </cell>
          <cell r="N2461" t="str">
            <v>2016-07-07</v>
          </cell>
          <cell r="O2461" t="str">
            <v>2015-06-26</v>
          </cell>
          <cell r="P2461" t="str">
            <v>宽带预付费</v>
          </cell>
          <cell r="Q2461" t="str">
            <v>续费</v>
          </cell>
          <cell r="R2461" t="str">
            <v>提前充值</v>
          </cell>
          <cell r="S2461" t="str">
            <v>家庭用户</v>
          </cell>
          <cell r="T2461" t="str">
            <v>FTTH</v>
          </cell>
          <cell r="U2461" t="str">
            <v>李燕舞(liyw)</v>
          </cell>
          <cell r="V2461" t="str">
            <v>ZX塘厦肖忠</v>
          </cell>
          <cell r="W2461" t="str">
            <v/>
          </cell>
          <cell r="X2461" t="str">
            <v>塘厦区</v>
          </cell>
          <cell r="Y2461">
            <v>0</v>
          </cell>
          <cell r="Z2461">
            <v>0</v>
          </cell>
          <cell r="AA2461" t="str">
            <v>塘厦区</v>
          </cell>
          <cell r="AB2461" t="str">
            <v>26</v>
          </cell>
          <cell r="AC2461">
            <v>20</v>
          </cell>
          <cell r="AD2461">
            <v>12</v>
          </cell>
          <cell r="AE2461" t="str">
            <v>是</v>
          </cell>
          <cell r="AF2461" t="str">
            <v/>
          </cell>
          <cell r="AG2461" t="str">
            <v>价值宽带</v>
          </cell>
          <cell r="AH2461" t="str">
            <v>续后期</v>
          </cell>
          <cell r="AI2461" t="str">
            <v>否</v>
          </cell>
          <cell r="AO2461">
            <v>0</v>
          </cell>
          <cell r="AR2461" t="str">
            <v>乌沙区</v>
          </cell>
        </row>
        <row r="2462">
          <cell r="F2462">
            <v>15876465752</v>
          </cell>
          <cell r="G2462" t="str">
            <v>15876465752</v>
          </cell>
          <cell r="H2462" t="str">
            <v>黄喜霞</v>
          </cell>
          <cell r="I2462" t="str">
            <v>预付费东莞住宅新装或续费680元包年，带宽4M</v>
          </cell>
          <cell r="J2462">
            <v>680</v>
          </cell>
          <cell r="K2462">
            <v>680</v>
          </cell>
          <cell r="L2462" t="str">
            <v>2011-06-30</v>
          </cell>
          <cell r="M2462">
            <v>42184</v>
          </cell>
          <cell r="N2462" t="str">
            <v>2016-06-29</v>
          </cell>
          <cell r="O2462" t="str">
            <v>2015-06-26</v>
          </cell>
          <cell r="P2462" t="str">
            <v>宽带预付费</v>
          </cell>
          <cell r="Q2462" t="str">
            <v>续费</v>
          </cell>
          <cell r="R2462" t="str">
            <v>当月充值</v>
          </cell>
          <cell r="S2462" t="str">
            <v>家庭用户</v>
          </cell>
          <cell r="T2462" t="str">
            <v>(传统)XDSL</v>
          </cell>
          <cell r="U2462" t="str">
            <v>李燕舞(liyw)</v>
          </cell>
          <cell r="V2462" t="str">
            <v>ZX塘厦王玉雄</v>
          </cell>
          <cell r="W2462" t="str">
            <v/>
          </cell>
          <cell r="X2462" t="str">
            <v>塘厦区</v>
          </cell>
          <cell r="Y2462">
            <v>0</v>
          </cell>
          <cell r="Z2462">
            <v>0</v>
          </cell>
          <cell r="AA2462" t="str">
            <v>塘厦区</v>
          </cell>
          <cell r="AB2462" t="str">
            <v>26</v>
          </cell>
          <cell r="AC2462">
            <v>4</v>
          </cell>
          <cell r="AD2462">
            <v>12</v>
          </cell>
          <cell r="AE2462" t="str">
            <v>否</v>
          </cell>
          <cell r="AF2462" t="str">
            <v/>
          </cell>
          <cell r="AG2462" t="str">
            <v>否</v>
          </cell>
          <cell r="AH2462" t="str">
            <v>续本月</v>
          </cell>
          <cell r="AI2462" t="str">
            <v>否</v>
          </cell>
          <cell r="AO2462">
            <v>0</v>
          </cell>
          <cell r="AR2462" t="str">
            <v>三屯区</v>
          </cell>
        </row>
        <row r="2463">
          <cell r="F2463">
            <v>13713149510</v>
          </cell>
          <cell r="G2463" t="str">
            <v>13713149510</v>
          </cell>
          <cell r="H2463" t="str">
            <v>曹佳</v>
          </cell>
          <cell r="I2463" t="str">
            <v>预付费东莞住宅新装或续费100元包月，带宽4M</v>
          </cell>
          <cell r="J2463">
            <v>100</v>
          </cell>
          <cell r="K2463">
            <v>100</v>
          </cell>
          <cell r="L2463" t="str">
            <v>2009-08-18</v>
          </cell>
          <cell r="M2463">
            <v>42122</v>
          </cell>
          <cell r="N2463" t="str">
            <v>2015-07-28</v>
          </cell>
          <cell r="O2463" t="str">
            <v>2015-06-28</v>
          </cell>
          <cell r="P2463" t="str">
            <v>宽带预付费</v>
          </cell>
          <cell r="Q2463" t="str">
            <v>续费</v>
          </cell>
          <cell r="R2463" t="str">
            <v>往月充值</v>
          </cell>
          <cell r="S2463" t="str">
            <v>家庭用户</v>
          </cell>
          <cell r="T2463" t="str">
            <v>(传统)XDSL</v>
          </cell>
          <cell r="U2463" t="str">
            <v>方兰(fangl)</v>
          </cell>
          <cell r="V2463" t="str">
            <v>ZY樟木头营业厅</v>
          </cell>
          <cell r="W2463" t="str">
            <v/>
          </cell>
          <cell r="X2463" t="str">
            <v>樟木头区</v>
          </cell>
          <cell r="Y2463">
            <v>0</v>
          </cell>
          <cell r="Z2463">
            <v>0</v>
          </cell>
          <cell r="AA2463" t="str">
            <v>樟木头区</v>
          </cell>
          <cell r="AB2463" t="str">
            <v>28</v>
          </cell>
          <cell r="AC2463">
            <v>4</v>
          </cell>
          <cell r="AD2463">
            <v>1</v>
          </cell>
          <cell r="AE2463" t="str">
            <v>否</v>
          </cell>
          <cell r="AF2463" t="str">
            <v/>
          </cell>
          <cell r="AG2463" t="str">
            <v>否</v>
          </cell>
          <cell r="AH2463" t="str">
            <v>续前期</v>
          </cell>
          <cell r="AI2463" t="str">
            <v>否</v>
          </cell>
          <cell r="AO2463">
            <v>0</v>
          </cell>
          <cell r="AR2463" t="str">
            <v>居岐区</v>
          </cell>
        </row>
        <row r="2464">
          <cell r="F2464">
            <v>13866160558</v>
          </cell>
          <cell r="G2464" t="str">
            <v>13866160558</v>
          </cell>
          <cell r="H2464" t="str">
            <v>刘基东</v>
          </cell>
          <cell r="I2464" t="str">
            <v>预付费东莞住宅新装或续费888元包年，带宽12M</v>
          </cell>
          <cell r="J2464">
            <v>888</v>
          </cell>
          <cell r="K2464">
            <v>888</v>
          </cell>
          <cell r="L2464" t="str">
            <v>2014-06-07</v>
          </cell>
          <cell r="M2464">
            <v>42162</v>
          </cell>
          <cell r="N2464" t="str">
            <v>2016-06-28</v>
          </cell>
          <cell r="O2464" t="str">
            <v>2015-06-28</v>
          </cell>
          <cell r="P2464" t="str">
            <v>宽带预付费</v>
          </cell>
          <cell r="Q2464" t="str">
            <v>续费</v>
          </cell>
          <cell r="R2464" t="str">
            <v>往月充值</v>
          </cell>
          <cell r="S2464" t="str">
            <v>家庭用户</v>
          </cell>
          <cell r="T2464" t="str">
            <v>(传统)XDSL</v>
          </cell>
          <cell r="U2464" t="str">
            <v>伍双倩(wusq)</v>
          </cell>
          <cell r="V2464" t="str">
            <v>ZX凤岗蓝志康</v>
          </cell>
          <cell r="W2464" t="str">
            <v/>
          </cell>
          <cell r="X2464" t="str">
            <v>凤岗区</v>
          </cell>
          <cell r="Y2464">
            <v>0</v>
          </cell>
          <cell r="Z2464">
            <v>0</v>
          </cell>
          <cell r="AA2464" t="str">
            <v>凤岗区</v>
          </cell>
          <cell r="AB2464" t="str">
            <v>28</v>
          </cell>
          <cell r="AC2464">
            <v>12</v>
          </cell>
          <cell r="AD2464">
            <v>12</v>
          </cell>
          <cell r="AE2464" t="str">
            <v>否</v>
          </cell>
          <cell r="AF2464" t="str">
            <v/>
          </cell>
          <cell r="AG2464" t="str">
            <v>价值宽带</v>
          </cell>
          <cell r="AH2464" t="str">
            <v>续本月</v>
          </cell>
          <cell r="AI2464" t="str">
            <v>否</v>
          </cell>
          <cell r="AO2464">
            <v>0</v>
          </cell>
          <cell r="AR2464" t="str">
            <v>东站区</v>
          </cell>
        </row>
        <row r="2465">
          <cell r="F2465">
            <v>13790618059</v>
          </cell>
          <cell r="G2465" t="str">
            <v>13790618059</v>
          </cell>
          <cell r="H2465" t="str">
            <v>谢成慧</v>
          </cell>
          <cell r="I2465" t="str">
            <v>预付费东莞住宅新装或续费888元包年，带宽12M</v>
          </cell>
          <cell r="J2465">
            <v>888</v>
          </cell>
          <cell r="K2465">
            <v>888</v>
          </cell>
          <cell r="L2465" t="str">
            <v>2012-06-26</v>
          </cell>
          <cell r="M2465">
            <v>42182</v>
          </cell>
          <cell r="N2465" t="str">
            <v>2016-06-28</v>
          </cell>
          <cell r="O2465" t="str">
            <v>2015-06-28</v>
          </cell>
          <cell r="P2465" t="str">
            <v>宽带预付费</v>
          </cell>
          <cell r="Q2465" t="str">
            <v>续费</v>
          </cell>
          <cell r="R2465" t="str">
            <v>往月充值</v>
          </cell>
          <cell r="S2465" t="str">
            <v>家庭用户</v>
          </cell>
          <cell r="T2465" t="str">
            <v>FTTH</v>
          </cell>
          <cell r="U2465" t="str">
            <v>伍双倩(wusq)</v>
          </cell>
          <cell r="V2465" t="str">
            <v>ZX凤岗蓝志康</v>
          </cell>
          <cell r="W2465" t="str">
            <v/>
          </cell>
          <cell r="X2465" t="str">
            <v>凤岗区</v>
          </cell>
          <cell r="Y2465">
            <v>0</v>
          </cell>
          <cell r="Z2465">
            <v>0</v>
          </cell>
          <cell r="AA2465" t="str">
            <v>凤岗区</v>
          </cell>
          <cell r="AB2465" t="str">
            <v>28</v>
          </cell>
          <cell r="AC2465">
            <v>12</v>
          </cell>
          <cell r="AD2465">
            <v>12</v>
          </cell>
          <cell r="AE2465" t="str">
            <v>是</v>
          </cell>
          <cell r="AF2465" t="str">
            <v/>
          </cell>
          <cell r="AG2465" t="str">
            <v>价值宽带</v>
          </cell>
          <cell r="AH2465" t="str">
            <v>续本月</v>
          </cell>
          <cell r="AI2465" t="str">
            <v>是</v>
          </cell>
          <cell r="AJ2465">
            <v>13790618059</v>
          </cell>
          <cell r="AO2465">
            <v>0</v>
          </cell>
          <cell r="AR2465" t="str">
            <v>东站区</v>
          </cell>
        </row>
        <row r="2466">
          <cell r="F2466">
            <v>15322868367</v>
          </cell>
          <cell r="G2466" t="str">
            <v>15322868367</v>
          </cell>
          <cell r="H2466" t="str">
            <v>张宁</v>
          </cell>
          <cell r="I2466" t="str">
            <v>预付费东莞住宅新装或续费240元包季，带宽4M</v>
          </cell>
          <cell r="J2466">
            <v>240</v>
          </cell>
          <cell r="K2466">
            <v>240</v>
          </cell>
          <cell r="L2466" t="str">
            <v>2013-07-06</v>
          </cell>
          <cell r="M2466">
            <v>42191</v>
          </cell>
          <cell r="N2466" t="str">
            <v>2015-10-06</v>
          </cell>
          <cell r="O2466" t="str">
            <v>2015-06-27</v>
          </cell>
          <cell r="P2466" t="str">
            <v>宽带预付费</v>
          </cell>
          <cell r="Q2466" t="str">
            <v>续费</v>
          </cell>
          <cell r="R2466" t="str">
            <v>提前充值</v>
          </cell>
          <cell r="S2466" t="str">
            <v>家庭用户</v>
          </cell>
          <cell r="T2466" t="str">
            <v>(传统)XDSL</v>
          </cell>
          <cell r="U2466" t="str">
            <v>伍双倩(wusq)</v>
          </cell>
          <cell r="V2466" t="str">
            <v>ZX凤岗蓝志康</v>
          </cell>
          <cell r="W2466" t="str">
            <v>1、施工单号221348 2、 3、 4、</v>
          </cell>
          <cell r="X2466" t="str">
            <v>凤岗区</v>
          </cell>
          <cell r="Y2466">
            <v>0</v>
          </cell>
          <cell r="Z2466">
            <v>0</v>
          </cell>
          <cell r="AA2466" t="str">
            <v>凤岗区</v>
          </cell>
          <cell r="AB2466" t="str">
            <v>27</v>
          </cell>
          <cell r="AC2466">
            <v>4</v>
          </cell>
          <cell r="AD2466">
            <v>3</v>
          </cell>
          <cell r="AE2466" t="str">
            <v>否</v>
          </cell>
          <cell r="AF2466" t="str">
            <v/>
          </cell>
          <cell r="AG2466" t="str">
            <v>否</v>
          </cell>
          <cell r="AH2466" t="str">
            <v>续后期</v>
          </cell>
          <cell r="AI2466" t="str">
            <v>否</v>
          </cell>
          <cell r="AO2466">
            <v>0</v>
          </cell>
          <cell r="AR2466" t="str">
            <v>东站区</v>
          </cell>
        </row>
        <row r="2467">
          <cell r="F2467">
            <v>15220400969</v>
          </cell>
          <cell r="G2467" t="str">
            <v>15220400969</v>
          </cell>
          <cell r="H2467" t="str">
            <v>尹素艳</v>
          </cell>
          <cell r="I2467" t="str">
            <v>预付费东莞精品宽带新装或续费免费体验1个月，带宽10M</v>
          </cell>
          <cell r="J2467">
            <v>888</v>
          </cell>
          <cell r="K2467">
            <v>888</v>
          </cell>
          <cell r="L2467" t="str">
            <v>2014-07-08</v>
          </cell>
          <cell r="M2467">
            <v>42193</v>
          </cell>
          <cell r="N2467" t="str">
            <v>2016-08-08</v>
          </cell>
          <cell r="O2467" t="str">
            <v>2015-06-26</v>
          </cell>
          <cell r="P2467" t="str">
            <v>宽带预付费</v>
          </cell>
          <cell r="Q2467" t="str">
            <v>续费</v>
          </cell>
          <cell r="R2467" t="str">
            <v>提前充值</v>
          </cell>
          <cell r="S2467" t="str">
            <v>家庭用户</v>
          </cell>
          <cell r="T2467" t="str">
            <v>FTTH</v>
          </cell>
          <cell r="U2467" t="str">
            <v>尹桂花(yingh)</v>
          </cell>
          <cell r="V2467" t="str">
            <v>ZX清溪祖静彪</v>
          </cell>
          <cell r="W2467" t="str">
            <v/>
          </cell>
          <cell r="X2467" t="str">
            <v>清溪区</v>
          </cell>
          <cell r="Y2467">
            <v>0</v>
          </cell>
          <cell r="Z2467">
            <v>0</v>
          </cell>
          <cell r="AA2467" t="str">
            <v>清溪区</v>
          </cell>
          <cell r="AB2467" t="str">
            <v>26</v>
          </cell>
          <cell r="AC2467">
            <v>10</v>
          </cell>
          <cell r="AD2467">
            <v>1</v>
          </cell>
          <cell r="AE2467" t="str">
            <v>是</v>
          </cell>
          <cell r="AF2467" t="str">
            <v/>
          </cell>
          <cell r="AG2467" t="str">
            <v>价值宽带</v>
          </cell>
          <cell r="AH2467" t="str">
            <v>续后期</v>
          </cell>
          <cell r="AI2467" t="str">
            <v>否</v>
          </cell>
          <cell r="AO2467">
            <v>0</v>
          </cell>
          <cell r="AR2467" t="str">
            <v>旺富区</v>
          </cell>
        </row>
        <row r="2468">
          <cell r="F2468">
            <v>13529821323</v>
          </cell>
          <cell r="G2468" t="str">
            <v>13529821323</v>
          </cell>
          <cell r="H2468" t="str">
            <v>张吉文</v>
          </cell>
          <cell r="I2468" t="str">
            <v>预付费东莞住宅新装或续费888元包年，带宽12M</v>
          </cell>
          <cell r="J2468">
            <v>888</v>
          </cell>
          <cell r="K2468">
            <v>888</v>
          </cell>
          <cell r="L2468" t="str">
            <v>2014-07-03</v>
          </cell>
          <cell r="M2468">
            <v>42188</v>
          </cell>
          <cell r="N2468" t="str">
            <v>2016-07-03</v>
          </cell>
          <cell r="O2468" t="str">
            <v>2015-06-28</v>
          </cell>
          <cell r="P2468" t="str">
            <v>宽带预付费</v>
          </cell>
          <cell r="Q2468" t="str">
            <v>续费</v>
          </cell>
          <cell r="R2468" t="str">
            <v>提前充值</v>
          </cell>
          <cell r="S2468" t="str">
            <v>家庭用户</v>
          </cell>
          <cell r="T2468" t="str">
            <v>FTTH</v>
          </cell>
          <cell r="U2468" t="str">
            <v>尹桂花(yingh)</v>
          </cell>
          <cell r="V2468" t="str">
            <v>ZY清溪韩相力(集客)</v>
          </cell>
          <cell r="W2468" t="str">
            <v/>
          </cell>
          <cell r="X2468" t="str">
            <v>清溪区</v>
          </cell>
          <cell r="Y2468">
            <v>0</v>
          </cell>
          <cell r="Z2468">
            <v>0</v>
          </cell>
          <cell r="AA2468" t="str">
            <v>清溪区</v>
          </cell>
          <cell r="AB2468" t="str">
            <v>28</v>
          </cell>
          <cell r="AC2468">
            <v>12</v>
          </cell>
          <cell r="AD2468">
            <v>12</v>
          </cell>
          <cell r="AE2468" t="str">
            <v>是</v>
          </cell>
          <cell r="AF2468" t="str">
            <v/>
          </cell>
          <cell r="AG2468" t="str">
            <v>价值宽带</v>
          </cell>
          <cell r="AH2468" t="str">
            <v>续后期</v>
          </cell>
          <cell r="AI2468" t="str">
            <v>否</v>
          </cell>
          <cell r="AO2468">
            <v>0</v>
          </cell>
          <cell r="AR2468" t="str">
            <v>旺富区</v>
          </cell>
        </row>
        <row r="2469">
          <cell r="F2469">
            <v>13648979051</v>
          </cell>
          <cell r="G2469" t="str">
            <v>13648979051</v>
          </cell>
          <cell r="H2469" t="str">
            <v>范苏平</v>
          </cell>
          <cell r="I2469" t="str">
            <v>预付费东莞精品宽带新装或续费免费体验1个月，带宽10M</v>
          </cell>
          <cell r="J2469">
            <v>888</v>
          </cell>
          <cell r="K2469">
            <v>888</v>
          </cell>
          <cell r="L2469" t="str">
            <v>2014-07-13</v>
          </cell>
          <cell r="M2469">
            <v>42198</v>
          </cell>
          <cell r="N2469" t="str">
            <v>2016-08-13</v>
          </cell>
          <cell r="O2469" t="str">
            <v>2015-06-26</v>
          </cell>
          <cell r="P2469" t="str">
            <v>宽带预付费</v>
          </cell>
          <cell r="Q2469" t="str">
            <v>续费</v>
          </cell>
          <cell r="R2469" t="str">
            <v>提前充值</v>
          </cell>
          <cell r="S2469" t="str">
            <v>家庭用户</v>
          </cell>
          <cell r="T2469" t="str">
            <v>FTTH</v>
          </cell>
          <cell r="U2469" t="str">
            <v>尹桂花(yingh)</v>
          </cell>
          <cell r="V2469" t="str">
            <v>ZX清溪祖静彪</v>
          </cell>
          <cell r="W2469" t="str">
            <v/>
          </cell>
          <cell r="X2469" t="str">
            <v>清溪区</v>
          </cell>
          <cell r="Y2469">
            <v>0</v>
          </cell>
          <cell r="Z2469">
            <v>0</v>
          </cell>
          <cell r="AA2469" t="str">
            <v>清溪区</v>
          </cell>
          <cell r="AB2469" t="str">
            <v>26</v>
          </cell>
          <cell r="AC2469">
            <v>10</v>
          </cell>
          <cell r="AD2469">
            <v>1</v>
          </cell>
          <cell r="AE2469" t="str">
            <v>是</v>
          </cell>
          <cell r="AF2469" t="str">
            <v/>
          </cell>
          <cell r="AG2469" t="str">
            <v>价值宽带</v>
          </cell>
          <cell r="AH2469" t="str">
            <v>续后期</v>
          </cell>
          <cell r="AI2469" t="str">
            <v>否</v>
          </cell>
          <cell r="AO2469">
            <v>0</v>
          </cell>
          <cell r="AR2469" t="str">
            <v>旺富区</v>
          </cell>
        </row>
        <row r="2470">
          <cell r="F2470">
            <v>15999913660</v>
          </cell>
          <cell r="G2470" t="str">
            <v>15999913660</v>
          </cell>
          <cell r="H2470" t="str">
            <v>杨腾广</v>
          </cell>
          <cell r="I2470" t="str">
            <v>预付费东莞精品宽带新装或续费免费体验1个月，带宽10M</v>
          </cell>
          <cell r="J2470">
            <v>888</v>
          </cell>
          <cell r="K2470">
            <v>888</v>
          </cell>
          <cell r="L2470" t="str">
            <v>2013-07-31</v>
          </cell>
          <cell r="M2470">
            <v>42216</v>
          </cell>
          <cell r="N2470" t="str">
            <v>2016-08-31</v>
          </cell>
          <cell r="O2470" t="str">
            <v>2015-06-28</v>
          </cell>
          <cell r="P2470" t="str">
            <v>宽带预付费</v>
          </cell>
          <cell r="Q2470" t="str">
            <v>续费</v>
          </cell>
          <cell r="R2470" t="str">
            <v>提前充值</v>
          </cell>
          <cell r="S2470" t="str">
            <v>家庭用户</v>
          </cell>
          <cell r="T2470" t="str">
            <v>FTTH</v>
          </cell>
          <cell r="U2470" t="str">
            <v>尹桂花(yingh)</v>
          </cell>
          <cell r="V2470" t="str">
            <v>ZX清溪祖静彪</v>
          </cell>
          <cell r="W2470" t="str">
            <v/>
          </cell>
          <cell r="X2470" t="str">
            <v>清溪区</v>
          </cell>
          <cell r="Y2470">
            <v>0</v>
          </cell>
          <cell r="Z2470">
            <v>0</v>
          </cell>
          <cell r="AA2470" t="str">
            <v>清溪区</v>
          </cell>
          <cell r="AB2470" t="str">
            <v>28</v>
          </cell>
          <cell r="AC2470">
            <v>10</v>
          </cell>
          <cell r="AD2470">
            <v>1</v>
          </cell>
          <cell r="AE2470" t="str">
            <v>是</v>
          </cell>
          <cell r="AF2470" t="str">
            <v/>
          </cell>
          <cell r="AG2470" t="str">
            <v>价值宽带</v>
          </cell>
          <cell r="AH2470" t="str">
            <v>续后期</v>
          </cell>
          <cell r="AI2470" t="str">
            <v>否</v>
          </cell>
          <cell r="AO2470">
            <v>0</v>
          </cell>
          <cell r="AR2470" t="str">
            <v>旺富区</v>
          </cell>
        </row>
        <row r="2471">
          <cell r="F2471">
            <v>13662844565</v>
          </cell>
          <cell r="G2471" t="str">
            <v>13662844565</v>
          </cell>
          <cell r="H2471" t="str">
            <v>徐立芬</v>
          </cell>
          <cell r="I2471" t="str">
            <v>预付费东莞住宅新装或续费888元包年，带宽12M</v>
          </cell>
          <cell r="J2471">
            <v>888</v>
          </cell>
          <cell r="K2471">
            <v>888</v>
          </cell>
          <cell r="L2471" t="str">
            <v>2011-06-30</v>
          </cell>
          <cell r="M2471">
            <v>42185</v>
          </cell>
          <cell r="N2471" t="str">
            <v>2016-06-30</v>
          </cell>
          <cell r="O2471" t="str">
            <v>2015-06-27</v>
          </cell>
          <cell r="P2471" t="str">
            <v>宽带预付费</v>
          </cell>
          <cell r="Q2471" t="str">
            <v>续费</v>
          </cell>
          <cell r="R2471" t="str">
            <v>提前充值</v>
          </cell>
          <cell r="S2471" t="str">
            <v>家庭用户</v>
          </cell>
          <cell r="T2471" t="str">
            <v>FTTH</v>
          </cell>
          <cell r="U2471" t="str">
            <v>东莞电商天猫充值(scb_tm)</v>
          </cell>
          <cell r="V2471" t="str">
            <v>DSBR受理</v>
          </cell>
          <cell r="W2471" t="str">
            <v>天猫秒杀</v>
          </cell>
          <cell r="X2471" t="str">
            <v>塘厦区</v>
          </cell>
          <cell r="Y2471">
            <v>0</v>
          </cell>
          <cell r="Z2471">
            <v>0</v>
          </cell>
          <cell r="AA2471" t="str">
            <v>塘厦区</v>
          </cell>
          <cell r="AB2471" t="str">
            <v>27</v>
          </cell>
          <cell r="AC2471">
            <v>12</v>
          </cell>
          <cell r="AD2471">
            <v>12</v>
          </cell>
          <cell r="AE2471" t="str">
            <v>是</v>
          </cell>
          <cell r="AF2471" t="str">
            <v/>
          </cell>
          <cell r="AG2471" t="str">
            <v>价值宽带</v>
          </cell>
          <cell r="AH2471" t="str">
            <v>续本月</v>
          </cell>
          <cell r="AI2471" t="str">
            <v>是</v>
          </cell>
          <cell r="AJ2471">
            <v>13662844565</v>
          </cell>
          <cell r="AO2471">
            <v>0</v>
          </cell>
          <cell r="AR2471" t="str">
            <v>旺富区</v>
          </cell>
        </row>
        <row r="2472">
          <cell r="F2472">
            <v>13712097738</v>
          </cell>
          <cell r="G2472" t="str">
            <v>13712097738</v>
          </cell>
          <cell r="H2472" t="str">
            <v>赵效宁</v>
          </cell>
          <cell r="I2472" t="str">
            <v>预付费东莞住宅新装或续费1088元包年，带宽20M</v>
          </cell>
          <cell r="J2472">
            <v>1088</v>
          </cell>
          <cell r="K2472">
            <v>1088</v>
          </cell>
          <cell r="L2472" t="str">
            <v>2014-07-07</v>
          </cell>
          <cell r="M2472">
            <v>42192</v>
          </cell>
          <cell r="N2472" t="str">
            <v>2016-07-07</v>
          </cell>
          <cell r="O2472" t="str">
            <v>2015-06-27</v>
          </cell>
          <cell r="P2472" t="str">
            <v>宽带预付费</v>
          </cell>
          <cell r="Q2472" t="str">
            <v>续费</v>
          </cell>
          <cell r="R2472" t="str">
            <v>提前充值</v>
          </cell>
          <cell r="S2472" t="str">
            <v>家庭用户</v>
          </cell>
          <cell r="T2472" t="str">
            <v>FTTH</v>
          </cell>
          <cell r="U2472" t="str">
            <v>李燕舞(liyw)</v>
          </cell>
          <cell r="V2472" t="str">
            <v>DL环宇通信</v>
          </cell>
          <cell r="W2472" t="str">
            <v/>
          </cell>
          <cell r="X2472" t="str">
            <v>塘厦区</v>
          </cell>
          <cell r="Y2472">
            <v>0</v>
          </cell>
          <cell r="Z2472">
            <v>0</v>
          </cell>
          <cell r="AA2472" t="str">
            <v>塘厦区</v>
          </cell>
          <cell r="AB2472" t="str">
            <v>27</v>
          </cell>
          <cell r="AC2472">
            <v>20</v>
          </cell>
          <cell r="AD2472">
            <v>12</v>
          </cell>
          <cell r="AE2472" t="str">
            <v>是</v>
          </cell>
          <cell r="AF2472" t="str">
            <v/>
          </cell>
          <cell r="AG2472" t="str">
            <v>价值宽带</v>
          </cell>
          <cell r="AH2472" t="str">
            <v>续后期</v>
          </cell>
          <cell r="AI2472" t="str">
            <v>否</v>
          </cell>
          <cell r="AO2472">
            <v>0</v>
          </cell>
          <cell r="AR2472" t="str">
            <v>洋犀区</v>
          </cell>
        </row>
        <row r="2473">
          <cell r="F2473">
            <v>13612754115</v>
          </cell>
          <cell r="G2473" t="str">
            <v>13612754115</v>
          </cell>
          <cell r="H2473" t="str">
            <v>陈华寿</v>
          </cell>
          <cell r="I2473" t="str">
            <v>预付费东莞住宅新装或续费888元包年，带宽12M</v>
          </cell>
          <cell r="J2473">
            <v>888</v>
          </cell>
          <cell r="K2473">
            <v>888</v>
          </cell>
          <cell r="L2473" t="str">
            <v>2014-08-09</v>
          </cell>
          <cell r="M2473">
            <v>42225</v>
          </cell>
          <cell r="N2473" t="str">
            <v>2016-08-09</v>
          </cell>
          <cell r="O2473" t="str">
            <v>2015-06-28</v>
          </cell>
          <cell r="P2473" t="str">
            <v>宽带预付费</v>
          </cell>
          <cell r="Q2473" t="str">
            <v>续费</v>
          </cell>
          <cell r="R2473" t="str">
            <v>提前充值</v>
          </cell>
          <cell r="S2473" t="str">
            <v>家庭用户</v>
          </cell>
          <cell r="T2473" t="str">
            <v>FTTH</v>
          </cell>
          <cell r="U2473" t="str">
            <v>李燕舞(liyw)</v>
          </cell>
          <cell r="V2473" t="str">
            <v>ZX塘厦岑常师</v>
          </cell>
          <cell r="W2473" t="str">
            <v/>
          </cell>
          <cell r="X2473" t="str">
            <v>塘厦区</v>
          </cell>
          <cell r="Y2473">
            <v>0</v>
          </cell>
          <cell r="Z2473">
            <v>0</v>
          </cell>
          <cell r="AA2473" t="str">
            <v>塘厦区</v>
          </cell>
          <cell r="AB2473" t="str">
            <v>28</v>
          </cell>
          <cell r="AC2473">
            <v>12</v>
          </cell>
          <cell r="AD2473">
            <v>12</v>
          </cell>
          <cell r="AE2473" t="str">
            <v>是</v>
          </cell>
          <cell r="AF2473" t="str">
            <v/>
          </cell>
          <cell r="AG2473" t="str">
            <v>价值宽带</v>
          </cell>
          <cell r="AH2473" t="str">
            <v>续后期</v>
          </cell>
          <cell r="AI2473" t="str">
            <v>否</v>
          </cell>
          <cell r="AO2473">
            <v>0</v>
          </cell>
          <cell r="AR2473" t="str">
            <v>洋犀区</v>
          </cell>
        </row>
        <row r="2474">
          <cell r="F2474">
            <v>13925852193</v>
          </cell>
          <cell r="G2474" t="str">
            <v>13925852193</v>
          </cell>
          <cell r="H2474" t="str">
            <v>王杰挺</v>
          </cell>
          <cell r="I2474" t="str">
            <v>预付费东莞住宅新装或续费1498元包年，带宽50M(独享家庭版)</v>
          </cell>
          <cell r="J2474">
            <v>1498</v>
          </cell>
          <cell r="K2474">
            <v>1498</v>
          </cell>
          <cell r="L2474" t="str">
            <v>2014-07-04</v>
          </cell>
          <cell r="M2474">
            <v>42189</v>
          </cell>
          <cell r="N2474" t="str">
            <v>2016-07-04</v>
          </cell>
          <cell r="O2474" t="str">
            <v>2015-06-27</v>
          </cell>
          <cell r="P2474" t="str">
            <v>宽带预付费</v>
          </cell>
          <cell r="Q2474" t="str">
            <v>续费</v>
          </cell>
          <cell r="R2474" t="str">
            <v>提前充值</v>
          </cell>
          <cell r="S2474" t="str">
            <v>家庭用户</v>
          </cell>
          <cell r="T2474" t="str">
            <v>FTTH</v>
          </cell>
          <cell r="U2474" t="str">
            <v>伍双倩(wusq)</v>
          </cell>
          <cell r="V2474" t="str">
            <v>DSBR凤岗蓝志康</v>
          </cell>
          <cell r="W2474" t="str">
            <v>(非)</v>
          </cell>
          <cell r="X2474" t="str">
            <v>凤岗区</v>
          </cell>
          <cell r="Y2474">
            <v>0</v>
          </cell>
          <cell r="Z2474">
            <v>0</v>
          </cell>
          <cell r="AA2474" t="str">
            <v>凤岗区</v>
          </cell>
          <cell r="AB2474" t="str">
            <v>27</v>
          </cell>
          <cell r="AC2474">
            <v>50</v>
          </cell>
          <cell r="AD2474">
            <v>12</v>
          </cell>
          <cell r="AE2474" t="str">
            <v>是</v>
          </cell>
          <cell r="AF2474" t="str">
            <v/>
          </cell>
          <cell r="AG2474" t="str">
            <v>价值宽带</v>
          </cell>
          <cell r="AH2474" t="str">
            <v>续后期</v>
          </cell>
          <cell r="AI2474" t="str">
            <v>否</v>
          </cell>
          <cell r="AO2474">
            <v>0</v>
          </cell>
          <cell r="AR2474" t="str">
            <v>洋犀区</v>
          </cell>
        </row>
        <row r="2475">
          <cell r="F2475" t="str">
            <v>dgdg90008458</v>
          </cell>
          <cell r="G2475" t="str">
            <v>dgdg90008458</v>
          </cell>
          <cell r="H2475" t="str">
            <v>孙伟强</v>
          </cell>
          <cell r="I2475" t="str">
            <v>预付费东莞住宅新装或续费1088元包年，带宽20M</v>
          </cell>
          <cell r="J2475">
            <v>1088</v>
          </cell>
          <cell r="K2475">
            <v>1088</v>
          </cell>
          <cell r="L2475" t="str">
            <v>2009-01-08</v>
          </cell>
          <cell r="M2475">
            <v>42196</v>
          </cell>
          <cell r="N2475" t="str">
            <v>2016-07-11</v>
          </cell>
          <cell r="O2475" t="str">
            <v>2015-06-28</v>
          </cell>
          <cell r="P2475" t="str">
            <v>宽带预付费</v>
          </cell>
          <cell r="Q2475" t="str">
            <v>续费</v>
          </cell>
          <cell r="R2475" t="str">
            <v>提前充值</v>
          </cell>
          <cell r="S2475" t="str">
            <v>家庭用户</v>
          </cell>
          <cell r="T2475" t="str">
            <v>FTTH</v>
          </cell>
          <cell r="U2475" t="str">
            <v>尼佳(nj_ca)</v>
          </cell>
          <cell r="V2475" t="str">
            <v>ZX长安肖亮</v>
          </cell>
          <cell r="W2475" t="str">
            <v>(非)</v>
          </cell>
          <cell r="X2475" t="str">
            <v>长安区</v>
          </cell>
          <cell r="Y2475">
            <v>0</v>
          </cell>
          <cell r="Z2475">
            <v>0</v>
          </cell>
          <cell r="AA2475" t="str">
            <v>长安区</v>
          </cell>
          <cell r="AB2475" t="str">
            <v>28</v>
          </cell>
          <cell r="AC2475">
            <v>20</v>
          </cell>
          <cell r="AD2475">
            <v>12</v>
          </cell>
          <cell r="AE2475" t="str">
            <v>是</v>
          </cell>
          <cell r="AF2475" t="str">
            <v/>
          </cell>
          <cell r="AG2475" t="str">
            <v>价值宽带</v>
          </cell>
          <cell r="AH2475" t="str">
            <v>续后期</v>
          </cell>
          <cell r="AI2475" t="str">
            <v>否</v>
          </cell>
          <cell r="AO2475">
            <v>0</v>
          </cell>
          <cell r="AR2475" t="str">
            <v>东站区</v>
          </cell>
        </row>
        <row r="2476">
          <cell r="F2476">
            <v>13431309077</v>
          </cell>
          <cell r="G2476" t="str">
            <v>13431309077</v>
          </cell>
          <cell r="H2476" t="str">
            <v>肖荣娣</v>
          </cell>
          <cell r="I2476" t="str">
            <v>预付费东莞住宅新装或续费888元包年，带宽12M</v>
          </cell>
          <cell r="J2476">
            <v>888</v>
          </cell>
          <cell r="K2476">
            <v>888</v>
          </cell>
          <cell r="L2476" t="str">
            <v>2014-07-14</v>
          </cell>
          <cell r="M2476">
            <v>42199</v>
          </cell>
          <cell r="N2476" t="str">
            <v>2016-07-14</v>
          </cell>
          <cell r="O2476" t="str">
            <v>2015-06-27</v>
          </cell>
          <cell r="P2476" t="str">
            <v>宽带预付费</v>
          </cell>
          <cell r="Q2476" t="str">
            <v>续费</v>
          </cell>
          <cell r="R2476" t="str">
            <v>提前充值</v>
          </cell>
          <cell r="S2476" t="str">
            <v>家庭用户</v>
          </cell>
          <cell r="T2476" t="str">
            <v>FTTH</v>
          </cell>
          <cell r="U2476" t="str">
            <v>东莞电商天猫充值(scb_tm)</v>
          </cell>
          <cell r="V2476" t="str">
            <v>DSBR受理</v>
          </cell>
          <cell r="W2476" t="str">
            <v>电商价值宽带营销</v>
          </cell>
          <cell r="X2476" t="str">
            <v>长安区</v>
          </cell>
          <cell r="Y2476">
            <v>0</v>
          </cell>
          <cell r="Z2476">
            <v>0</v>
          </cell>
          <cell r="AA2476" t="str">
            <v>长安区</v>
          </cell>
          <cell r="AB2476" t="str">
            <v>27</v>
          </cell>
          <cell r="AC2476">
            <v>12</v>
          </cell>
          <cell r="AD2476">
            <v>12</v>
          </cell>
          <cell r="AE2476" t="str">
            <v>是</v>
          </cell>
          <cell r="AF2476" t="str">
            <v/>
          </cell>
          <cell r="AG2476" t="str">
            <v>价值宽带</v>
          </cell>
          <cell r="AH2476" t="str">
            <v>续后期</v>
          </cell>
          <cell r="AI2476" t="str">
            <v>否</v>
          </cell>
          <cell r="AO2476">
            <v>0</v>
          </cell>
          <cell r="AR2476" t="str">
            <v>杨蔡区</v>
          </cell>
        </row>
        <row r="2477">
          <cell r="F2477">
            <v>15817588755</v>
          </cell>
          <cell r="G2477" t="str">
            <v>15817588755</v>
          </cell>
          <cell r="H2477" t="str">
            <v>陈中波</v>
          </cell>
          <cell r="I2477" t="str">
            <v>预付费东莞住宅新装或续费888元包年，带宽12M</v>
          </cell>
          <cell r="J2477">
            <v>888</v>
          </cell>
          <cell r="K2477">
            <v>888</v>
          </cell>
          <cell r="L2477" t="str">
            <v>2012-07-03</v>
          </cell>
          <cell r="M2477">
            <v>42188</v>
          </cell>
          <cell r="N2477" t="str">
            <v>2016-07-03</v>
          </cell>
          <cell r="O2477" t="str">
            <v>2015-06-28</v>
          </cell>
          <cell r="P2477" t="str">
            <v>宽带预付费</v>
          </cell>
          <cell r="Q2477" t="str">
            <v>续费</v>
          </cell>
          <cell r="R2477" t="str">
            <v>提前充值</v>
          </cell>
          <cell r="S2477" t="str">
            <v>家庭用户</v>
          </cell>
          <cell r="T2477" t="str">
            <v>FTTH</v>
          </cell>
          <cell r="U2477" t="str">
            <v>尼佳(nj_ca)</v>
          </cell>
          <cell r="V2477" t="str">
            <v>DL东莞尼佳</v>
          </cell>
          <cell r="W2477" t="str">
            <v>电商价值宽带营销</v>
          </cell>
          <cell r="X2477" t="str">
            <v>长安区</v>
          </cell>
          <cell r="Y2477">
            <v>0</v>
          </cell>
          <cell r="Z2477">
            <v>0</v>
          </cell>
          <cell r="AA2477" t="str">
            <v>长安区</v>
          </cell>
          <cell r="AB2477" t="str">
            <v>28</v>
          </cell>
          <cell r="AC2477">
            <v>12</v>
          </cell>
          <cell r="AD2477">
            <v>12</v>
          </cell>
          <cell r="AE2477" t="str">
            <v>是</v>
          </cell>
          <cell r="AF2477" t="str">
            <v/>
          </cell>
          <cell r="AG2477" t="str">
            <v>价值宽带</v>
          </cell>
          <cell r="AH2477" t="str">
            <v>续后期</v>
          </cell>
          <cell r="AI2477" t="str">
            <v>否</v>
          </cell>
          <cell r="AO2477">
            <v>0</v>
          </cell>
          <cell r="AR2477" t="str">
            <v>杨蔡区</v>
          </cell>
        </row>
        <row r="2478">
          <cell r="F2478">
            <v>13622302690</v>
          </cell>
          <cell r="G2478" t="str">
            <v>13622302690</v>
          </cell>
          <cell r="H2478" t="str">
            <v>王婷</v>
          </cell>
          <cell r="I2478" t="str">
            <v>预付费东莞住宅新装或续费888元包年，带宽12M</v>
          </cell>
          <cell r="J2478">
            <v>888</v>
          </cell>
          <cell r="K2478">
            <v>888</v>
          </cell>
          <cell r="L2478" t="str">
            <v>2014-06-21</v>
          </cell>
          <cell r="M2478">
            <v>42176</v>
          </cell>
          <cell r="N2478" t="str">
            <v>2016-06-28</v>
          </cell>
          <cell r="O2478" t="str">
            <v>2015-06-28</v>
          </cell>
          <cell r="P2478" t="str">
            <v>宽带预付费</v>
          </cell>
          <cell r="Q2478" t="str">
            <v>续费</v>
          </cell>
          <cell r="R2478" t="str">
            <v>往月充值</v>
          </cell>
          <cell r="S2478" t="str">
            <v>家庭用户</v>
          </cell>
          <cell r="T2478" t="str">
            <v>FTTH</v>
          </cell>
          <cell r="U2478" t="str">
            <v>营业厅经理(NQYX01)</v>
          </cell>
          <cell r="V2478" t="str">
            <v>ZX长安左明亮</v>
          </cell>
          <cell r="W2478" t="str">
            <v>电商价值宽带营销</v>
          </cell>
          <cell r="X2478" t="str">
            <v>长安区</v>
          </cell>
          <cell r="Y2478">
            <v>0</v>
          </cell>
          <cell r="Z2478">
            <v>0</v>
          </cell>
          <cell r="AA2478" t="str">
            <v>长安区</v>
          </cell>
          <cell r="AB2478" t="str">
            <v>28</v>
          </cell>
          <cell r="AC2478">
            <v>12</v>
          </cell>
          <cell r="AD2478">
            <v>12</v>
          </cell>
          <cell r="AE2478" t="str">
            <v>是</v>
          </cell>
          <cell r="AF2478" t="str">
            <v/>
          </cell>
          <cell r="AG2478" t="str">
            <v>价值宽带</v>
          </cell>
          <cell r="AH2478" t="str">
            <v>续本月</v>
          </cell>
          <cell r="AI2478" t="str">
            <v>是</v>
          </cell>
          <cell r="AJ2478">
            <v>13622302690</v>
          </cell>
          <cell r="AO2478">
            <v>0</v>
          </cell>
          <cell r="AR2478" t="str">
            <v>杨蔡区</v>
          </cell>
        </row>
        <row r="2479">
          <cell r="F2479">
            <v>15913813308</v>
          </cell>
          <cell r="G2479" t="str">
            <v>15913813308</v>
          </cell>
          <cell r="H2479" t="str">
            <v>莫芳才</v>
          </cell>
          <cell r="I2479" t="str">
            <v>预付费东莞住宅新装或续费888元包年，带宽12M</v>
          </cell>
          <cell r="J2479">
            <v>888</v>
          </cell>
          <cell r="K2479">
            <v>888</v>
          </cell>
          <cell r="L2479" t="str">
            <v>2013-07-14</v>
          </cell>
          <cell r="M2479">
            <v>42199</v>
          </cell>
          <cell r="N2479" t="str">
            <v>2016-07-14</v>
          </cell>
          <cell r="O2479" t="str">
            <v>2015-06-27</v>
          </cell>
          <cell r="P2479" t="str">
            <v>宽带预付费</v>
          </cell>
          <cell r="Q2479" t="str">
            <v>续费</v>
          </cell>
          <cell r="R2479" t="str">
            <v>提前充值</v>
          </cell>
          <cell r="S2479" t="str">
            <v>家庭用户</v>
          </cell>
          <cell r="T2479" t="str">
            <v>FTTH</v>
          </cell>
          <cell r="U2479" t="str">
            <v>东莞电商天猫充值(scb_tm)</v>
          </cell>
          <cell r="V2479" t="str">
            <v>DSBR受理</v>
          </cell>
          <cell r="W2479" t="str">
            <v>天猫秒杀</v>
          </cell>
          <cell r="X2479" t="str">
            <v>长安区</v>
          </cell>
          <cell r="Y2479">
            <v>0</v>
          </cell>
          <cell r="Z2479">
            <v>0</v>
          </cell>
          <cell r="AA2479" t="str">
            <v>长安区</v>
          </cell>
          <cell r="AB2479" t="str">
            <v>27</v>
          </cell>
          <cell r="AC2479">
            <v>12</v>
          </cell>
          <cell r="AD2479">
            <v>12</v>
          </cell>
          <cell r="AE2479" t="str">
            <v>是</v>
          </cell>
          <cell r="AF2479" t="str">
            <v/>
          </cell>
          <cell r="AG2479" t="str">
            <v>价值宽带</v>
          </cell>
          <cell r="AH2479" t="str">
            <v>续后期</v>
          </cell>
          <cell r="AI2479" t="str">
            <v>否</v>
          </cell>
          <cell r="AO2479">
            <v>0</v>
          </cell>
          <cell r="AR2479" t="str">
            <v>杨蔡区</v>
          </cell>
        </row>
        <row r="2480">
          <cell r="F2480">
            <v>13268759819</v>
          </cell>
          <cell r="G2480" t="str">
            <v>13268759819</v>
          </cell>
          <cell r="H2480" t="str">
            <v>邓维光</v>
          </cell>
          <cell r="I2480" t="str">
            <v>预付费东莞住宅新装或续费680元包年，带宽4M</v>
          </cell>
          <cell r="J2480">
            <v>680</v>
          </cell>
          <cell r="K2480">
            <v>680</v>
          </cell>
          <cell r="L2480" t="str">
            <v>2013-07-13</v>
          </cell>
          <cell r="M2480">
            <v>42200</v>
          </cell>
          <cell r="N2480" t="str">
            <v>2016-07-15</v>
          </cell>
          <cell r="O2480" t="str">
            <v>2015-06-26</v>
          </cell>
          <cell r="P2480" t="str">
            <v>宽带预付费</v>
          </cell>
          <cell r="Q2480" t="str">
            <v>续费</v>
          </cell>
          <cell r="R2480" t="str">
            <v>提前充值</v>
          </cell>
          <cell r="S2480" t="str">
            <v>家庭用户</v>
          </cell>
          <cell r="T2480" t="str">
            <v>(传统)XDSL</v>
          </cell>
          <cell r="U2480" t="str">
            <v>王丽(wangl)</v>
          </cell>
          <cell r="V2480" t="str">
            <v>ZX长安朱江益</v>
          </cell>
          <cell r="W2480" t="str">
            <v/>
          </cell>
          <cell r="X2480" t="str">
            <v>长安区</v>
          </cell>
          <cell r="Y2480">
            <v>0</v>
          </cell>
          <cell r="Z2480">
            <v>0</v>
          </cell>
          <cell r="AA2480" t="str">
            <v>长安区</v>
          </cell>
          <cell r="AB2480" t="str">
            <v>26</v>
          </cell>
          <cell r="AC2480">
            <v>4</v>
          </cell>
          <cell r="AD2480">
            <v>12</v>
          </cell>
          <cell r="AE2480" t="str">
            <v>否</v>
          </cell>
          <cell r="AF2480" t="str">
            <v/>
          </cell>
          <cell r="AG2480" t="str">
            <v>否</v>
          </cell>
          <cell r="AH2480" t="str">
            <v>续后期</v>
          </cell>
          <cell r="AI2480" t="str">
            <v>否</v>
          </cell>
          <cell r="AO2480">
            <v>0</v>
          </cell>
          <cell r="AR2480" t="str">
            <v>杨蔡区</v>
          </cell>
        </row>
        <row r="2481">
          <cell r="F2481">
            <v>13929237792</v>
          </cell>
          <cell r="G2481" t="str">
            <v>13929237792</v>
          </cell>
          <cell r="H2481" t="str">
            <v>李森</v>
          </cell>
          <cell r="I2481" t="str">
            <v>预付费东莞住宅新装或续费888元包年，带宽12M</v>
          </cell>
          <cell r="J2481">
            <v>888</v>
          </cell>
          <cell r="K2481">
            <v>888</v>
          </cell>
          <cell r="L2481" t="str">
            <v>2012-07-06</v>
          </cell>
          <cell r="M2481">
            <v>42191</v>
          </cell>
          <cell r="N2481" t="str">
            <v>2016-07-06</v>
          </cell>
          <cell r="O2481" t="str">
            <v>2015-06-28</v>
          </cell>
          <cell r="P2481" t="str">
            <v>宽带预付费</v>
          </cell>
          <cell r="Q2481" t="str">
            <v>续费</v>
          </cell>
          <cell r="R2481" t="str">
            <v>提前充值</v>
          </cell>
          <cell r="S2481" t="str">
            <v>家庭用户</v>
          </cell>
          <cell r="T2481" t="str">
            <v>FTTH</v>
          </cell>
          <cell r="U2481" t="str">
            <v>尼佳(nj_ca)</v>
          </cell>
          <cell r="V2481" t="str">
            <v>ZX长安肖亮</v>
          </cell>
          <cell r="W2481" t="str">
            <v>电商价值宽带营销</v>
          </cell>
          <cell r="X2481" t="str">
            <v>长安区</v>
          </cell>
          <cell r="Y2481">
            <v>0</v>
          </cell>
          <cell r="Z2481">
            <v>0</v>
          </cell>
          <cell r="AA2481" t="str">
            <v>长安区</v>
          </cell>
          <cell r="AB2481" t="str">
            <v>28</v>
          </cell>
          <cell r="AC2481">
            <v>12</v>
          </cell>
          <cell r="AD2481">
            <v>12</v>
          </cell>
          <cell r="AE2481" t="str">
            <v>是</v>
          </cell>
          <cell r="AF2481" t="str">
            <v/>
          </cell>
          <cell r="AG2481" t="str">
            <v>价值宽带</v>
          </cell>
          <cell r="AH2481" t="str">
            <v>续后期</v>
          </cell>
          <cell r="AI2481" t="str">
            <v>否</v>
          </cell>
          <cell r="AO2481">
            <v>0</v>
          </cell>
          <cell r="AR2481" t="str">
            <v>杨蔡区</v>
          </cell>
        </row>
        <row r="2482">
          <cell r="F2482">
            <v>15817509577</v>
          </cell>
          <cell r="G2482" t="str">
            <v>15817509577</v>
          </cell>
          <cell r="H2482" t="str">
            <v>龚盛明</v>
          </cell>
          <cell r="I2482" t="str">
            <v>预付费东莞住宅新装或续费680元包年，带宽4M</v>
          </cell>
          <cell r="J2482">
            <v>680</v>
          </cell>
          <cell r="K2482">
            <v>680</v>
          </cell>
          <cell r="L2482" t="str">
            <v>2012-06-01</v>
          </cell>
          <cell r="M2482">
            <v>42185</v>
          </cell>
          <cell r="N2482" t="str">
            <v>2016-06-30</v>
          </cell>
          <cell r="O2482" t="str">
            <v>2015-06-27</v>
          </cell>
          <cell r="P2482" t="str">
            <v>宽带预付费</v>
          </cell>
          <cell r="Q2482" t="str">
            <v>续费</v>
          </cell>
          <cell r="R2482" t="str">
            <v>提前充值</v>
          </cell>
          <cell r="S2482" t="str">
            <v>家庭用户</v>
          </cell>
          <cell r="T2482" t="str">
            <v>(传统)XDSL</v>
          </cell>
          <cell r="U2482" t="str">
            <v>王丽(wangl)</v>
          </cell>
          <cell r="V2482" t="str">
            <v>DSBR长安肖亮</v>
          </cell>
          <cell r="W2482" t="str">
            <v/>
          </cell>
          <cell r="X2482" t="str">
            <v>长安区</v>
          </cell>
          <cell r="Y2482">
            <v>0</v>
          </cell>
          <cell r="Z2482">
            <v>0</v>
          </cell>
          <cell r="AA2482" t="str">
            <v>长安区</v>
          </cell>
          <cell r="AB2482" t="str">
            <v>27</v>
          </cell>
          <cell r="AC2482">
            <v>4</v>
          </cell>
          <cell r="AD2482">
            <v>12</v>
          </cell>
          <cell r="AE2482" t="str">
            <v>否</v>
          </cell>
          <cell r="AF2482" t="str">
            <v/>
          </cell>
          <cell r="AG2482" t="str">
            <v>否</v>
          </cell>
          <cell r="AH2482" t="str">
            <v>续本月</v>
          </cell>
          <cell r="AI2482" t="str">
            <v>否</v>
          </cell>
          <cell r="AO2482">
            <v>0</v>
          </cell>
          <cell r="AR2482" t="str">
            <v>东坑区</v>
          </cell>
        </row>
        <row r="2483">
          <cell r="F2483">
            <v>13712501560</v>
          </cell>
          <cell r="G2483" t="str">
            <v>13712501560</v>
          </cell>
          <cell r="H2483" t="str">
            <v>吴光华</v>
          </cell>
          <cell r="I2483" t="str">
            <v>预付费东莞住宅新装或续费400元包半年，带宽4M</v>
          </cell>
          <cell r="J2483">
            <v>400</v>
          </cell>
          <cell r="K2483">
            <v>400</v>
          </cell>
          <cell r="L2483" t="str">
            <v>2012-07-24</v>
          </cell>
          <cell r="M2483">
            <v>42209</v>
          </cell>
          <cell r="N2483" t="str">
            <v>2016-01-24</v>
          </cell>
          <cell r="O2483" t="str">
            <v>2015-06-28</v>
          </cell>
          <cell r="P2483" t="str">
            <v>宽带预付费</v>
          </cell>
          <cell r="Q2483" t="str">
            <v>续费</v>
          </cell>
          <cell r="R2483" t="str">
            <v>提前充值</v>
          </cell>
          <cell r="S2483" t="str">
            <v>家庭用户</v>
          </cell>
          <cell r="T2483" t="str">
            <v>(传统)XDSL</v>
          </cell>
          <cell r="U2483" t="str">
            <v>尼佳(nj_ca)</v>
          </cell>
          <cell r="V2483" t="str">
            <v>ZX长安肖亮</v>
          </cell>
          <cell r="W2483" t="str">
            <v/>
          </cell>
          <cell r="X2483" t="str">
            <v>长安区</v>
          </cell>
          <cell r="Y2483">
            <v>0</v>
          </cell>
          <cell r="Z2483">
            <v>0</v>
          </cell>
          <cell r="AA2483" t="str">
            <v>长安区</v>
          </cell>
          <cell r="AB2483" t="str">
            <v>28</v>
          </cell>
          <cell r="AC2483">
            <v>4</v>
          </cell>
          <cell r="AD2483">
            <v>6</v>
          </cell>
          <cell r="AE2483" t="str">
            <v>否</v>
          </cell>
          <cell r="AF2483" t="str">
            <v/>
          </cell>
          <cell r="AG2483" t="str">
            <v>否</v>
          </cell>
          <cell r="AH2483" t="str">
            <v>续后期</v>
          </cell>
          <cell r="AI2483" t="str">
            <v>否</v>
          </cell>
          <cell r="AO2483">
            <v>0</v>
          </cell>
          <cell r="AR2483" t="str">
            <v>东坑区</v>
          </cell>
        </row>
        <row r="2484">
          <cell r="F2484">
            <v>13751463136</v>
          </cell>
          <cell r="G2484" t="str">
            <v>13751463136</v>
          </cell>
          <cell r="H2484" t="str">
            <v>梁利</v>
          </cell>
          <cell r="I2484" t="str">
            <v>预付费东莞住宅新装或续费1408元包2年，带宽12M</v>
          </cell>
          <cell r="J2484">
            <v>1408</v>
          </cell>
          <cell r="K2484">
            <v>1408</v>
          </cell>
          <cell r="L2484" t="str">
            <v>2013-06-29</v>
          </cell>
          <cell r="M2484">
            <v>42186</v>
          </cell>
          <cell r="N2484" t="str">
            <v>2017-07-01</v>
          </cell>
          <cell r="O2484" t="str">
            <v>2015-06-26</v>
          </cell>
          <cell r="P2484" t="str">
            <v>宽带预付费</v>
          </cell>
          <cell r="Q2484" t="str">
            <v>续费</v>
          </cell>
          <cell r="R2484" t="str">
            <v>提前充值</v>
          </cell>
          <cell r="S2484" t="str">
            <v>家庭用户</v>
          </cell>
          <cell r="T2484" t="str">
            <v>FTTH</v>
          </cell>
          <cell r="U2484" t="str">
            <v>尼佳(nj_ca)</v>
          </cell>
          <cell r="V2484" t="str">
            <v>ZX长安肖亮</v>
          </cell>
          <cell r="W2484" t="str">
            <v/>
          </cell>
          <cell r="X2484" t="str">
            <v>长安区</v>
          </cell>
          <cell r="Y2484">
            <v>0</v>
          </cell>
          <cell r="Z2484">
            <v>0</v>
          </cell>
          <cell r="AA2484" t="str">
            <v>长安区</v>
          </cell>
          <cell r="AB2484" t="str">
            <v>26</v>
          </cell>
          <cell r="AC2484">
            <v>12</v>
          </cell>
          <cell r="AD2484">
            <v>24</v>
          </cell>
          <cell r="AE2484" t="str">
            <v>是</v>
          </cell>
          <cell r="AF2484" t="str">
            <v/>
          </cell>
          <cell r="AG2484" t="str">
            <v>价值宽带</v>
          </cell>
          <cell r="AH2484" t="str">
            <v>续后期</v>
          </cell>
          <cell r="AI2484" t="str">
            <v>否</v>
          </cell>
          <cell r="AO2484">
            <v>0</v>
          </cell>
          <cell r="AR2484" t="str">
            <v>东站区</v>
          </cell>
        </row>
        <row r="2485">
          <cell r="F2485">
            <v>13717308462</v>
          </cell>
          <cell r="G2485" t="str">
            <v>13717308462</v>
          </cell>
          <cell r="H2485" t="str">
            <v>吴让焕</v>
          </cell>
          <cell r="I2485" t="str">
            <v>预付费东莞住宅新装或续费1088元包年，带宽20M</v>
          </cell>
          <cell r="J2485">
            <v>1088</v>
          </cell>
          <cell r="K2485">
            <v>1088</v>
          </cell>
          <cell r="L2485" t="str">
            <v>2013-07-02</v>
          </cell>
          <cell r="M2485">
            <v>42187</v>
          </cell>
          <cell r="N2485" t="str">
            <v>2016-07-02</v>
          </cell>
          <cell r="O2485" t="str">
            <v>2015-06-26</v>
          </cell>
          <cell r="P2485" t="str">
            <v>宽带预付费</v>
          </cell>
          <cell r="Q2485" t="str">
            <v>续费</v>
          </cell>
          <cell r="R2485" t="str">
            <v>提前充值</v>
          </cell>
          <cell r="S2485" t="str">
            <v>家庭用户</v>
          </cell>
          <cell r="T2485" t="str">
            <v>FTTH</v>
          </cell>
          <cell r="U2485" t="str">
            <v>王丽(wangl)</v>
          </cell>
          <cell r="V2485" t="str">
            <v>DL方阵通信</v>
          </cell>
          <cell r="W2485" t="str">
            <v>(非)</v>
          </cell>
          <cell r="X2485" t="str">
            <v>长安区</v>
          </cell>
          <cell r="Y2485">
            <v>0</v>
          </cell>
          <cell r="Z2485">
            <v>0</v>
          </cell>
          <cell r="AA2485" t="str">
            <v>长安区</v>
          </cell>
          <cell r="AB2485" t="str">
            <v>26</v>
          </cell>
          <cell r="AC2485">
            <v>20</v>
          </cell>
          <cell r="AD2485">
            <v>12</v>
          </cell>
          <cell r="AE2485" t="str">
            <v>是</v>
          </cell>
          <cell r="AF2485" t="str">
            <v/>
          </cell>
          <cell r="AG2485" t="str">
            <v>价值宽带</v>
          </cell>
          <cell r="AH2485" t="str">
            <v>续后期</v>
          </cell>
          <cell r="AI2485" t="str">
            <v>否</v>
          </cell>
          <cell r="AO2485">
            <v>0</v>
          </cell>
          <cell r="AR2485" t="str">
            <v>东站区</v>
          </cell>
        </row>
        <row r="2486">
          <cell r="F2486">
            <v>13410372280</v>
          </cell>
          <cell r="G2486" t="str">
            <v>13410372280</v>
          </cell>
          <cell r="H2486" t="str">
            <v>罗王丽</v>
          </cell>
          <cell r="I2486" t="str">
            <v>预付费东莞住宅新装或续费1408元包2年，带宽12M</v>
          </cell>
          <cell r="J2486">
            <v>1408</v>
          </cell>
          <cell r="K2486">
            <v>1408</v>
          </cell>
          <cell r="L2486" t="str">
            <v>2013-06-10</v>
          </cell>
          <cell r="M2486">
            <v>42165</v>
          </cell>
          <cell r="N2486" t="str">
            <v>2017-06-27</v>
          </cell>
          <cell r="O2486" t="str">
            <v>2015-06-27</v>
          </cell>
          <cell r="P2486" t="str">
            <v>宽带预付费</v>
          </cell>
          <cell r="Q2486" t="str">
            <v>续费</v>
          </cell>
          <cell r="R2486" t="str">
            <v>往月充值</v>
          </cell>
          <cell r="S2486" t="str">
            <v>家庭用户</v>
          </cell>
          <cell r="T2486" t="str">
            <v>FTTH</v>
          </cell>
          <cell r="U2486" t="str">
            <v>王丽(wangl)</v>
          </cell>
          <cell r="V2486" t="str">
            <v>ZX长安何乐平</v>
          </cell>
          <cell r="W2486" t="str">
            <v>电商价值宽带营销</v>
          </cell>
          <cell r="X2486" t="str">
            <v>长安区</v>
          </cell>
          <cell r="Y2486">
            <v>0</v>
          </cell>
          <cell r="Z2486">
            <v>0</v>
          </cell>
          <cell r="AA2486" t="str">
            <v>长安区</v>
          </cell>
          <cell r="AB2486" t="str">
            <v>27</v>
          </cell>
          <cell r="AC2486">
            <v>12</v>
          </cell>
          <cell r="AD2486">
            <v>24</v>
          </cell>
          <cell r="AE2486" t="str">
            <v>是</v>
          </cell>
          <cell r="AF2486" t="str">
            <v/>
          </cell>
          <cell r="AG2486" t="str">
            <v>价值宽带</v>
          </cell>
          <cell r="AH2486" t="str">
            <v>续本月</v>
          </cell>
          <cell r="AI2486" t="str">
            <v>是</v>
          </cell>
          <cell r="AO2486">
            <v>0</v>
          </cell>
          <cell r="AR2486" t="str">
            <v>上坑区</v>
          </cell>
        </row>
        <row r="2487">
          <cell r="F2487">
            <v>13538804617</v>
          </cell>
          <cell r="G2487" t="str">
            <v>13538804617</v>
          </cell>
          <cell r="H2487" t="str">
            <v>向明军</v>
          </cell>
          <cell r="I2487" t="str">
            <v>预付费东莞住宅新装或续费888元包年，带宽12M</v>
          </cell>
          <cell r="J2487">
            <v>888</v>
          </cell>
          <cell r="K2487">
            <v>888</v>
          </cell>
          <cell r="L2487" t="str">
            <v>2014-06-25</v>
          </cell>
          <cell r="M2487">
            <v>42180</v>
          </cell>
          <cell r="N2487" t="str">
            <v>2016-06-27</v>
          </cell>
          <cell r="O2487" t="str">
            <v>2015-06-27</v>
          </cell>
          <cell r="P2487" t="str">
            <v>宽带预付费</v>
          </cell>
          <cell r="Q2487" t="str">
            <v>续费</v>
          </cell>
          <cell r="R2487" t="str">
            <v>往月充值</v>
          </cell>
          <cell r="S2487" t="str">
            <v>家庭用户</v>
          </cell>
          <cell r="T2487" t="str">
            <v>FTTH</v>
          </cell>
          <cell r="U2487" t="str">
            <v>东莞电商天猫充值(scb_tm)</v>
          </cell>
          <cell r="V2487" t="str">
            <v>DSBR受理</v>
          </cell>
          <cell r="W2487" t="str">
            <v>天猫秒杀</v>
          </cell>
          <cell r="X2487" t="str">
            <v>厚街区</v>
          </cell>
          <cell r="Y2487">
            <v>0</v>
          </cell>
          <cell r="Z2487">
            <v>0</v>
          </cell>
          <cell r="AA2487" t="str">
            <v>厚街区</v>
          </cell>
          <cell r="AB2487" t="str">
            <v>27</v>
          </cell>
          <cell r="AC2487">
            <v>12</v>
          </cell>
          <cell r="AD2487">
            <v>12</v>
          </cell>
          <cell r="AE2487" t="str">
            <v>是</v>
          </cell>
          <cell r="AF2487" t="str">
            <v/>
          </cell>
          <cell r="AG2487" t="str">
            <v>价值宽带</v>
          </cell>
          <cell r="AH2487" t="str">
            <v>续本月</v>
          </cell>
          <cell r="AI2487" t="str">
            <v>是</v>
          </cell>
          <cell r="AJ2487">
            <v>13538804617</v>
          </cell>
          <cell r="AO2487">
            <v>0</v>
          </cell>
          <cell r="AR2487" t="str">
            <v>旺富区</v>
          </cell>
        </row>
        <row r="2488">
          <cell r="F2488">
            <v>13409711993</v>
          </cell>
          <cell r="G2488" t="str">
            <v>13409711993</v>
          </cell>
          <cell r="H2488" t="str">
            <v>杨仕光</v>
          </cell>
          <cell r="I2488" t="str">
            <v>预付费东莞住宅新装或续费888元包年，带宽12M</v>
          </cell>
          <cell r="J2488">
            <v>888</v>
          </cell>
          <cell r="K2488">
            <v>888</v>
          </cell>
          <cell r="L2488" t="str">
            <v>2012-03-09</v>
          </cell>
          <cell r="M2488">
            <v>42190</v>
          </cell>
          <cell r="N2488" t="str">
            <v>2016-07-05</v>
          </cell>
          <cell r="O2488" t="str">
            <v>2015-06-28</v>
          </cell>
          <cell r="P2488" t="str">
            <v>宽带预付费</v>
          </cell>
          <cell r="Q2488" t="str">
            <v>续费</v>
          </cell>
          <cell r="R2488" t="str">
            <v>提前充值</v>
          </cell>
          <cell r="S2488" t="str">
            <v>家庭用户</v>
          </cell>
          <cell r="T2488" t="str">
            <v>FTTH</v>
          </cell>
          <cell r="U2488" t="str">
            <v>营业厅经理(NQYX01)</v>
          </cell>
          <cell r="V2488" t="str">
            <v>ZX厚街曾茂林</v>
          </cell>
          <cell r="W2488" t="str">
            <v>电商价值宽带营销</v>
          </cell>
          <cell r="X2488" t="str">
            <v>厚街区</v>
          </cell>
          <cell r="Y2488">
            <v>0</v>
          </cell>
          <cell r="Z2488">
            <v>0</v>
          </cell>
          <cell r="AA2488" t="str">
            <v>厚街区</v>
          </cell>
          <cell r="AB2488" t="str">
            <v>28</v>
          </cell>
          <cell r="AC2488">
            <v>12</v>
          </cell>
          <cell r="AD2488">
            <v>12</v>
          </cell>
          <cell r="AE2488" t="str">
            <v>是</v>
          </cell>
          <cell r="AF2488" t="str">
            <v/>
          </cell>
          <cell r="AG2488" t="str">
            <v>价值宽带</v>
          </cell>
          <cell r="AH2488" t="str">
            <v>续后期</v>
          </cell>
          <cell r="AI2488" t="str">
            <v>否</v>
          </cell>
          <cell r="AO2488">
            <v>0</v>
          </cell>
          <cell r="AR2488" t="str">
            <v>旺富区</v>
          </cell>
        </row>
        <row r="2489">
          <cell r="F2489">
            <v>13425294573</v>
          </cell>
          <cell r="G2489" t="str">
            <v>13425294573</v>
          </cell>
          <cell r="H2489" t="str">
            <v>何江华</v>
          </cell>
          <cell r="I2489" t="str">
            <v>预付费东莞住宅新装或续费888元包年，带宽12M</v>
          </cell>
          <cell r="J2489">
            <v>888</v>
          </cell>
          <cell r="K2489">
            <v>888</v>
          </cell>
          <cell r="L2489" t="str">
            <v>2013-03-20</v>
          </cell>
          <cell r="M2489">
            <v>42196</v>
          </cell>
          <cell r="N2489" t="str">
            <v>2016-07-11</v>
          </cell>
          <cell r="O2489" t="str">
            <v>2015-06-28</v>
          </cell>
          <cell r="P2489" t="str">
            <v>宽带预付费</v>
          </cell>
          <cell r="Q2489" t="str">
            <v>续费</v>
          </cell>
          <cell r="R2489" t="str">
            <v>提前充值</v>
          </cell>
          <cell r="S2489" t="str">
            <v>家庭用户</v>
          </cell>
          <cell r="T2489" t="str">
            <v>FTTH</v>
          </cell>
          <cell r="U2489" t="str">
            <v>营业厅经理(NQYX01)</v>
          </cell>
          <cell r="V2489" t="str">
            <v>ZX厚街曾茂林</v>
          </cell>
          <cell r="W2489" t="str">
            <v>电商价值宽带营销</v>
          </cell>
          <cell r="X2489" t="str">
            <v>厚街区</v>
          </cell>
          <cell r="Y2489">
            <v>0</v>
          </cell>
          <cell r="Z2489">
            <v>0</v>
          </cell>
          <cell r="AA2489" t="str">
            <v>厚街区</v>
          </cell>
          <cell r="AB2489" t="str">
            <v>28</v>
          </cell>
          <cell r="AC2489">
            <v>12</v>
          </cell>
          <cell r="AD2489">
            <v>12</v>
          </cell>
          <cell r="AE2489" t="str">
            <v>是</v>
          </cell>
          <cell r="AF2489" t="str">
            <v/>
          </cell>
          <cell r="AG2489" t="str">
            <v>价值宽带</v>
          </cell>
          <cell r="AH2489" t="str">
            <v>续后期</v>
          </cell>
          <cell r="AI2489" t="str">
            <v>否</v>
          </cell>
          <cell r="AO2489">
            <v>0</v>
          </cell>
          <cell r="AR2489" t="str">
            <v>旺富区</v>
          </cell>
        </row>
        <row r="2490">
          <cell r="F2490">
            <v>13713005886</v>
          </cell>
          <cell r="G2490" t="str">
            <v>13713005886</v>
          </cell>
          <cell r="H2490" t="str">
            <v>蒋国荣</v>
          </cell>
          <cell r="I2490" t="str">
            <v>预付费东莞住宅新装或续费888元包年，带宽12M</v>
          </cell>
          <cell r="J2490">
            <v>888</v>
          </cell>
          <cell r="K2490">
            <v>888</v>
          </cell>
          <cell r="L2490" t="str">
            <v>2013-06-20</v>
          </cell>
          <cell r="M2490">
            <v>42175</v>
          </cell>
          <cell r="N2490" t="str">
            <v>2016-06-26</v>
          </cell>
          <cell r="O2490" t="str">
            <v>2015-06-26</v>
          </cell>
          <cell r="P2490" t="str">
            <v>宽带预付费</v>
          </cell>
          <cell r="Q2490" t="str">
            <v>续费</v>
          </cell>
          <cell r="R2490" t="str">
            <v>当月充值</v>
          </cell>
          <cell r="S2490" t="str">
            <v>家庭用户</v>
          </cell>
          <cell r="T2490" t="str">
            <v>FTTH</v>
          </cell>
          <cell r="U2490" t="str">
            <v>谢如画(xierh)</v>
          </cell>
          <cell r="V2490" t="str">
            <v>ZX厚街曾茂林</v>
          </cell>
          <cell r="W2490" t="str">
            <v/>
          </cell>
          <cell r="X2490" t="str">
            <v>厚街区</v>
          </cell>
          <cell r="Y2490">
            <v>0</v>
          </cell>
          <cell r="Z2490">
            <v>0</v>
          </cell>
          <cell r="AA2490" t="str">
            <v>厚街区</v>
          </cell>
          <cell r="AB2490" t="str">
            <v>26</v>
          </cell>
          <cell r="AC2490">
            <v>12</v>
          </cell>
          <cell r="AD2490">
            <v>12</v>
          </cell>
          <cell r="AE2490" t="str">
            <v>是</v>
          </cell>
          <cell r="AF2490" t="str">
            <v/>
          </cell>
          <cell r="AG2490" t="str">
            <v>价值宽带</v>
          </cell>
          <cell r="AH2490" t="str">
            <v>续本月</v>
          </cell>
          <cell r="AI2490" t="str">
            <v>是</v>
          </cell>
          <cell r="AJ2490">
            <v>13713005886</v>
          </cell>
          <cell r="AO2490">
            <v>0</v>
          </cell>
          <cell r="AR2490" t="str">
            <v>旺富区</v>
          </cell>
        </row>
        <row r="2491">
          <cell r="F2491">
            <v>13726443011</v>
          </cell>
          <cell r="G2491" t="str">
            <v>13726443011</v>
          </cell>
          <cell r="H2491" t="str">
            <v>戴富华</v>
          </cell>
          <cell r="I2491" t="str">
            <v>预付费东莞住宅新装或续费680元包年，带宽4M</v>
          </cell>
          <cell r="J2491">
            <v>680</v>
          </cell>
          <cell r="K2491">
            <v>680</v>
          </cell>
          <cell r="L2491" t="str">
            <v>2014-06-25</v>
          </cell>
          <cell r="M2491">
            <v>42180</v>
          </cell>
          <cell r="N2491" t="str">
            <v>2016-06-26</v>
          </cell>
          <cell r="O2491" t="str">
            <v>2015-06-26</v>
          </cell>
          <cell r="P2491" t="str">
            <v>宽带预付费</v>
          </cell>
          <cell r="Q2491" t="str">
            <v>续费</v>
          </cell>
          <cell r="R2491" t="str">
            <v>当月充值</v>
          </cell>
          <cell r="S2491" t="str">
            <v>家庭用户</v>
          </cell>
          <cell r="T2491" t="str">
            <v>FTTH</v>
          </cell>
          <cell r="U2491" t="str">
            <v>谢如画(xierh)</v>
          </cell>
          <cell r="V2491" t="str">
            <v>ZX厚街曾茂林</v>
          </cell>
          <cell r="W2491" t="str">
            <v>电商价值宽带营销</v>
          </cell>
          <cell r="X2491" t="str">
            <v>厚街区</v>
          </cell>
          <cell r="Y2491">
            <v>0</v>
          </cell>
          <cell r="Z2491">
            <v>0</v>
          </cell>
          <cell r="AA2491" t="str">
            <v>厚街区</v>
          </cell>
          <cell r="AB2491" t="str">
            <v>26</v>
          </cell>
          <cell r="AC2491">
            <v>4</v>
          </cell>
          <cell r="AD2491">
            <v>12</v>
          </cell>
          <cell r="AE2491" t="str">
            <v>是</v>
          </cell>
          <cell r="AF2491" t="str">
            <v/>
          </cell>
          <cell r="AG2491" t="str">
            <v>否</v>
          </cell>
          <cell r="AH2491" t="str">
            <v>续本月</v>
          </cell>
          <cell r="AI2491" t="str">
            <v>是</v>
          </cell>
          <cell r="AJ2491">
            <v>13726443011</v>
          </cell>
          <cell r="AO2491">
            <v>0</v>
          </cell>
          <cell r="AR2491" t="str">
            <v>上坑区</v>
          </cell>
        </row>
        <row r="2492">
          <cell r="F2492">
            <v>13829106303</v>
          </cell>
          <cell r="G2492" t="str">
            <v>13829106303</v>
          </cell>
          <cell r="H2492" t="str">
            <v>方秀锋</v>
          </cell>
          <cell r="I2492" t="str">
            <v>预付费东莞住宅新装或续费680元包年，带宽4M</v>
          </cell>
          <cell r="J2492">
            <v>680</v>
          </cell>
          <cell r="K2492">
            <v>680</v>
          </cell>
          <cell r="L2492" t="str">
            <v>2009-12-07</v>
          </cell>
          <cell r="M2492">
            <v>42196</v>
          </cell>
          <cell r="N2492" t="str">
            <v>2016-07-11</v>
          </cell>
          <cell r="O2492" t="str">
            <v>2015-06-28</v>
          </cell>
          <cell r="P2492" t="str">
            <v>宽带预付费</v>
          </cell>
          <cell r="Q2492" t="str">
            <v>续费</v>
          </cell>
          <cell r="R2492" t="str">
            <v>提前充值</v>
          </cell>
          <cell r="S2492" t="str">
            <v>家庭用户</v>
          </cell>
          <cell r="T2492" t="str">
            <v>(传统)XDSL</v>
          </cell>
          <cell r="U2492" t="str">
            <v>营业厅经理(NQYX01)</v>
          </cell>
          <cell r="V2492" t="str">
            <v>ZX厚街曾茂林</v>
          </cell>
          <cell r="W2492" t="str">
            <v/>
          </cell>
          <cell r="X2492" t="str">
            <v>厚街区</v>
          </cell>
          <cell r="Y2492">
            <v>0</v>
          </cell>
          <cell r="Z2492">
            <v>0</v>
          </cell>
          <cell r="AA2492" t="str">
            <v>厚街区</v>
          </cell>
          <cell r="AB2492" t="str">
            <v>28</v>
          </cell>
          <cell r="AC2492">
            <v>4</v>
          </cell>
          <cell r="AD2492">
            <v>12</v>
          </cell>
          <cell r="AE2492" t="str">
            <v>否</v>
          </cell>
          <cell r="AF2492" t="str">
            <v/>
          </cell>
          <cell r="AG2492" t="str">
            <v>否</v>
          </cell>
          <cell r="AH2492" t="str">
            <v>续后期</v>
          </cell>
          <cell r="AI2492" t="str">
            <v>否</v>
          </cell>
          <cell r="AO2492">
            <v>0</v>
          </cell>
          <cell r="AR2492" t="str">
            <v>上坑区</v>
          </cell>
        </row>
        <row r="2493">
          <cell r="F2493" t="str">
            <v>dgdc89275030</v>
          </cell>
          <cell r="G2493" t="str">
            <v>dgdc89275030</v>
          </cell>
          <cell r="H2493" t="str">
            <v>刘俊宏</v>
          </cell>
          <cell r="I2493" t="str">
            <v>预付费东莞住宅新装或续费888元包年，带宽12M</v>
          </cell>
          <cell r="J2493">
            <v>888</v>
          </cell>
          <cell r="K2493">
            <v>888</v>
          </cell>
          <cell r="L2493" t="str">
            <v>2011-07-05</v>
          </cell>
          <cell r="M2493">
            <v>42190</v>
          </cell>
          <cell r="N2493" t="str">
            <v>2016-07-05</v>
          </cell>
          <cell r="O2493" t="str">
            <v>2015-06-26</v>
          </cell>
          <cell r="P2493" t="str">
            <v>宽带预付费</v>
          </cell>
          <cell r="Q2493" t="str">
            <v>续费</v>
          </cell>
          <cell r="R2493" t="str">
            <v>提前充值</v>
          </cell>
          <cell r="S2493" t="str">
            <v>家庭用户</v>
          </cell>
          <cell r="T2493" t="str">
            <v>FTTH</v>
          </cell>
          <cell r="U2493" t="str">
            <v>东莞电商天猫充值(scb_tm2)</v>
          </cell>
          <cell r="V2493" t="str">
            <v>DSBR受理</v>
          </cell>
          <cell r="W2493" t="str">
            <v>电商价值宽带营销</v>
          </cell>
          <cell r="X2493" t="str">
            <v>虎门区</v>
          </cell>
          <cell r="Y2493">
            <v>0</v>
          </cell>
          <cell r="Z2493">
            <v>0</v>
          </cell>
          <cell r="AA2493" t="str">
            <v>虎门区</v>
          </cell>
          <cell r="AB2493" t="str">
            <v>26</v>
          </cell>
          <cell r="AC2493">
            <v>12</v>
          </cell>
          <cell r="AD2493">
            <v>12</v>
          </cell>
          <cell r="AE2493" t="str">
            <v>是</v>
          </cell>
          <cell r="AF2493" t="str">
            <v/>
          </cell>
          <cell r="AG2493" t="str">
            <v>价值宽带</v>
          </cell>
          <cell r="AH2493" t="str">
            <v>续后期</v>
          </cell>
          <cell r="AI2493" t="str">
            <v>否</v>
          </cell>
          <cell r="AO2493">
            <v>0</v>
          </cell>
          <cell r="AR2493" t="str">
            <v>东站区</v>
          </cell>
        </row>
        <row r="2494">
          <cell r="F2494">
            <v>15916913418</v>
          </cell>
          <cell r="G2494" t="str">
            <v>15916913418</v>
          </cell>
          <cell r="H2494" t="str">
            <v>曹以林</v>
          </cell>
          <cell r="I2494" t="str">
            <v>预付费东莞住宅新装或续费400元包半年，带宽4M</v>
          </cell>
          <cell r="J2494">
            <v>400</v>
          </cell>
          <cell r="K2494">
            <v>400</v>
          </cell>
          <cell r="L2494" t="str">
            <v>2008-09-27</v>
          </cell>
          <cell r="M2494">
            <v>42182</v>
          </cell>
          <cell r="N2494" t="str">
            <v>2015-12-27</v>
          </cell>
          <cell r="O2494" t="str">
            <v>2015-06-27</v>
          </cell>
          <cell r="P2494" t="str">
            <v>宽带预付费</v>
          </cell>
          <cell r="Q2494" t="str">
            <v>续费</v>
          </cell>
          <cell r="R2494" t="str">
            <v>提前充值</v>
          </cell>
          <cell r="S2494" t="str">
            <v>家庭用户</v>
          </cell>
          <cell r="T2494" t="str">
            <v>(传统)XDSL</v>
          </cell>
          <cell r="U2494" t="str">
            <v>王汝怡(wangry)</v>
          </cell>
          <cell r="V2494" t="str">
            <v>ZX虎门钟小红</v>
          </cell>
          <cell r="W2494" t="str">
            <v/>
          </cell>
          <cell r="X2494" t="str">
            <v>虎门区</v>
          </cell>
          <cell r="Y2494">
            <v>0</v>
          </cell>
          <cell r="Z2494">
            <v>0</v>
          </cell>
          <cell r="AA2494" t="str">
            <v>虎门区</v>
          </cell>
          <cell r="AB2494" t="str">
            <v>27</v>
          </cell>
          <cell r="AC2494">
            <v>4</v>
          </cell>
          <cell r="AD2494">
            <v>6</v>
          </cell>
          <cell r="AE2494" t="str">
            <v>否</v>
          </cell>
          <cell r="AF2494" t="str">
            <v/>
          </cell>
          <cell r="AG2494" t="str">
            <v>否</v>
          </cell>
          <cell r="AH2494" t="str">
            <v>续本月</v>
          </cell>
          <cell r="AI2494" t="str">
            <v>否</v>
          </cell>
          <cell r="AO2494">
            <v>0</v>
          </cell>
          <cell r="AR2494" t="str">
            <v>东站区</v>
          </cell>
        </row>
        <row r="2495">
          <cell r="F2495">
            <v>18876185390</v>
          </cell>
          <cell r="G2495" t="str">
            <v>18876185390</v>
          </cell>
          <cell r="H2495" t="str">
            <v>陆均宏</v>
          </cell>
          <cell r="I2495" t="str">
            <v>预付费东莞住宅新装或续费888元包年，带宽12M</v>
          </cell>
          <cell r="J2495">
            <v>888</v>
          </cell>
          <cell r="K2495">
            <v>888</v>
          </cell>
          <cell r="L2495" t="str">
            <v>2014-06-23</v>
          </cell>
          <cell r="M2495">
            <v>42178</v>
          </cell>
          <cell r="N2495" t="str">
            <v>2016-06-28</v>
          </cell>
          <cell r="O2495" t="str">
            <v>2015-06-28</v>
          </cell>
          <cell r="P2495" t="str">
            <v>宽带预付费</v>
          </cell>
          <cell r="Q2495" t="str">
            <v>续费</v>
          </cell>
          <cell r="R2495" t="str">
            <v>往月充值</v>
          </cell>
          <cell r="S2495" t="str">
            <v>家庭用户</v>
          </cell>
          <cell r="T2495" t="str">
            <v>(传统)XDSL</v>
          </cell>
          <cell r="U2495" t="str">
            <v>营业厅经理(NQYX01)</v>
          </cell>
          <cell r="V2495" t="str">
            <v>ZX厚街罗灿平</v>
          </cell>
          <cell r="W2495" t="str">
            <v/>
          </cell>
          <cell r="X2495" t="str">
            <v>厚街区</v>
          </cell>
          <cell r="Y2495">
            <v>0</v>
          </cell>
          <cell r="Z2495">
            <v>0</v>
          </cell>
          <cell r="AA2495" t="str">
            <v>厚街区</v>
          </cell>
          <cell r="AB2495" t="str">
            <v>28</v>
          </cell>
          <cell r="AC2495">
            <v>12</v>
          </cell>
          <cell r="AD2495">
            <v>12</v>
          </cell>
          <cell r="AE2495" t="str">
            <v>否</v>
          </cell>
          <cell r="AF2495" t="str">
            <v/>
          </cell>
          <cell r="AG2495" t="str">
            <v>价值宽带</v>
          </cell>
          <cell r="AH2495" t="str">
            <v>续本月</v>
          </cell>
          <cell r="AI2495" t="str">
            <v>否</v>
          </cell>
          <cell r="AO2495">
            <v>0</v>
          </cell>
          <cell r="AR2495" t="str">
            <v>大京九区</v>
          </cell>
        </row>
        <row r="2496">
          <cell r="F2496">
            <v>15916795908</v>
          </cell>
          <cell r="G2496" t="str">
            <v>15916795908</v>
          </cell>
          <cell r="H2496" t="str">
            <v>唐华平</v>
          </cell>
          <cell r="I2496" t="str">
            <v>预付费东莞住宅新装或续费888元包年，带宽12M</v>
          </cell>
          <cell r="J2496">
            <v>888</v>
          </cell>
          <cell r="K2496">
            <v>888</v>
          </cell>
          <cell r="L2496" t="str">
            <v>2013-07-22</v>
          </cell>
          <cell r="M2496">
            <v>42207</v>
          </cell>
          <cell r="N2496" t="str">
            <v>2016-07-22</v>
          </cell>
          <cell r="O2496" t="str">
            <v>2015-06-28</v>
          </cell>
          <cell r="P2496" t="str">
            <v>宽带预付费</v>
          </cell>
          <cell r="Q2496" t="str">
            <v>续费</v>
          </cell>
          <cell r="R2496" t="str">
            <v>提前充值</v>
          </cell>
          <cell r="S2496" t="str">
            <v>家庭用户</v>
          </cell>
          <cell r="T2496" t="str">
            <v>FTTH</v>
          </cell>
          <cell r="U2496" t="str">
            <v>王汝怡(wangry)</v>
          </cell>
          <cell r="V2496" t="str">
            <v>ZX虎门袁新景</v>
          </cell>
          <cell r="W2496" t="str">
            <v>电商价值宽带营销</v>
          </cell>
          <cell r="X2496" t="str">
            <v>虎门区</v>
          </cell>
          <cell r="Y2496">
            <v>0</v>
          </cell>
          <cell r="Z2496">
            <v>0</v>
          </cell>
          <cell r="AA2496" t="str">
            <v>虎门区</v>
          </cell>
          <cell r="AB2496" t="str">
            <v>28</v>
          </cell>
          <cell r="AC2496">
            <v>12</v>
          </cell>
          <cell r="AD2496">
            <v>12</v>
          </cell>
          <cell r="AE2496" t="str">
            <v>是</v>
          </cell>
          <cell r="AF2496" t="str">
            <v/>
          </cell>
          <cell r="AG2496" t="str">
            <v>价值宽带</v>
          </cell>
          <cell r="AH2496" t="str">
            <v>续后期</v>
          </cell>
          <cell r="AI2496" t="str">
            <v>否</v>
          </cell>
          <cell r="AO2496">
            <v>0</v>
          </cell>
          <cell r="AR2496" t="str">
            <v>东站区</v>
          </cell>
        </row>
        <row r="2497">
          <cell r="F2497">
            <v>13902699077</v>
          </cell>
          <cell r="G2497" t="str">
            <v>13902699077</v>
          </cell>
          <cell r="H2497" t="str">
            <v>邓党文</v>
          </cell>
          <cell r="I2497" t="str">
            <v>预付费东莞住宅新装或续费888元包年，带宽12M</v>
          </cell>
          <cell r="J2497">
            <v>888</v>
          </cell>
          <cell r="K2497">
            <v>888</v>
          </cell>
          <cell r="L2497" t="str">
            <v>2014-07-09</v>
          </cell>
          <cell r="M2497">
            <v>42194</v>
          </cell>
          <cell r="N2497" t="str">
            <v>2016-07-09</v>
          </cell>
          <cell r="O2497" t="str">
            <v>2015-06-26</v>
          </cell>
          <cell r="P2497" t="str">
            <v>宽带预付费</v>
          </cell>
          <cell r="Q2497" t="str">
            <v>续费</v>
          </cell>
          <cell r="R2497" t="str">
            <v>提前充值</v>
          </cell>
          <cell r="S2497" t="str">
            <v>家庭用户</v>
          </cell>
          <cell r="T2497" t="str">
            <v>FTTH</v>
          </cell>
          <cell r="U2497" t="str">
            <v>王汝怡(wangry)</v>
          </cell>
          <cell r="V2497" t="str">
            <v>ZX虎门王武东</v>
          </cell>
          <cell r="W2497" t="str">
            <v/>
          </cell>
          <cell r="X2497" t="str">
            <v>虎门区</v>
          </cell>
          <cell r="Y2497">
            <v>0</v>
          </cell>
          <cell r="Z2497">
            <v>0</v>
          </cell>
          <cell r="AA2497" t="str">
            <v>虎门区</v>
          </cell>
          <cell r="AB2497" t="str">
            <v>26</v>
          </cell>
          <cell r="AC2497">
            <v>12</v>
          </cell>
          <cell r="AD2497">
            <v>12</v>
          </cell>
          <cell r="AE2497" t="str">
            <v>是</v>
          </cell>
          <cell r="AF2497" t="str">
            <v/>
          </cell>
          <cell r="AG2497" t="str">
            <v>价值宽带</v>
          </cell>
          <cell r="AH2497" t="str">
            <v>续后期</v>
          </cell>
          <cell r="AI2497" t="str">
            <v>否</v>
          </cell>
          <cell r="AO2497">
            <v>0</v>
          </cell>
          <cell r="AR2497" t="str">
            <v>东站区</v>
          </cell>
        </row>
        <row r="2498">
          <cell r="F2498">
            <v>13415959361</v>
          </cell>
          <cell r="G2498" t="str">
            <v>13415959361</v>
          </cell>
          <cell r="H2498" t="str">
            <v>余利龙</v>
          </cell>
          <cell r="I2498" t="str">
            <v>预付费东莞住宅新装或续费888元包年，带宽12M</v>
          </cell>
          <cell r="J2498">
            <v>888</v>
          </cell>
          <cell r="K2498">
            <v>888</v>
          </cell>
          <cell r="L2498" t="str">
            <v>2014-06-30</v>
          </cell>
          <cell r="M2498">
            <v>42185</v>
          </cell>
          <cell r="N2498" t="str">
            <v>2016-06-30</v>
          </cell>
          <cell r="O2498" t="str">
            <v>2015-06-26</v>
          </cell>
          <cell r="P2498" t="str">
            <v>宽带预付费</v>
          </cell>
          <cell r="Q2498" t="str">
            <v>续费</v>
          </cell>
          <cell r="R2498" t="str">
            <v>提前充值</v>
          </cell>
          <cell r="S2498" t="str">
            <v>家庭用户</v>
          </cell>
          <cell r="T2498" t="str">
            <v>FTTH</v>
          </cell>
          <cell r="U2498" t="str">
            <v>东莞电商天猫充值(scb_tm2)</v>
          </cell>
          <cell r="V2498" t="str">
            <v>DSBR受理</v>
          </cell>
          <cell r="W2498" t="str">
            <v>肖亮</v>
          </cell>
          <cell r="X2498" t="str">
            <v>长安区</v>
          </cell>
          <cell r="Y2498">
            <v>0</v>
          </cell>
          <cell r="Z2498">
            <v>0</v>
          </cell>
          <cell r="AA2498" t="str">
            <v>长安区</v>
          </cell>
          <cell r="AB2498" t="str">
            <v>26</v>
          </cell>
          <cell r="AC2498">
            <v>12</v>
          </cell>
          <cell r="AD2498">
            <v>12</v>
          </cell>
          <cell r="AE2498" t="str">
            <v>是</v>
          </cell>
          <cell r="AF2498" t="str">
            <v/>
          </cell>
          <cell r="AG2498" t="str">
            <v>价值宽带</v>
          </cell>
          <cell r="AH2498" t="str">
            <v>续本月</v>
          </cell>
          <cell r="AI2498" t="str">
            <v>是</v>
          </cell>
          <cell r="AJ2498">
            <v>13415959361</v>
          </cell>
          <cell r="AO2498">
            <v>0</v>
          </cell>
          <cell r="AR2498" t="str">
            <v>东站区</v>
          </cell>
        </row>
        <row r="2499">
          <cell r="F2499">
            <v>18681171670</v>
          </cell>
          <cell r="G2499" t="str">
            <v>18681171670</v>
          </cell>
          <cell r="H2499" t="str">
            <v>马冬冬</v>
          </cell>
          <cell r="I2499" t="str">
            <v>预付费东莞住宅新装或续费888元包年，带宽12M</v>
          </cell>
          <cell r="J2499">
            <v>888</v>
          </cell>
          <cell r="K2499">
            <v>888</v>
          </cell>
          <cell r="L2499" t="str">
            <v>2013-07-15</v>
          </cell>
          <cell r="M2499">
            <v>42200</v>
          </cell>
          <cell r="N2499" t="str">
            <v>2016-07-15</v>
          </cell>
          <cell r="O2499" t="str">
            <v>2015-06-28</v>
          </cell>
          <cell r="P2499" t="str">
            <v>宽带预付费</v>
          </cell>
          <cell r="Q2499" t="str">
            <v>续费</v>
          </cell>
          <cell r="R2499" t="str">
            <v>提前充值</v>
          </cell>
          <cell r="S2499" t="str">
            <v>家庭用户</v>
          </cell>
          <cell r="T2499" t="str">
            <v>FTTH</v>
          </cell>
          <cell r="U2499" t="str">
            <v>尼佳(nj_ca)</v>
          </cell>
          <cell r="V2499" t="str">
            <v>ZX长安肖亮</v>
          </cell>
          <cell r="W2499" t="str">
            <v>电商价值宽带营销</v>
          </cell>
          <cell r="X2499" t="str">
            <v>长安区</v>
          </cell>
          <cell r="Y2499">
            <v>0</v>
          </cell>
          <cell r="Z2499">
            <v>0</v>
          </cell>
          <cell r="AA2499" t="str">
            <v>长安区</v>
          </cell>
          <cell r="AB2499" t="str">
            <v>28</v>
          </cell>
          <cell r="AC2499">
            <v>12</v>
          </cell>
          <cell r="AD2499">
            <v>12</v>
          </cell>
          <cell r="AE2499" t="str">
            <v>是</v>
          </cell>
          <cell r="AF2499" t="str">
            <v/>
          </cell>
          <cell r="AG2499" t="str">
            <v>价值宽带</v>
          </cell>
          <cell r="AH2499" t="str">
            <v>续后期</v>
          </cell>
          <cell r="AI2499" t="str">
            <v>否</v>
          </cell>
          <cell r="AO2499">
            <v>0</v>
          </cell>
          <cell r="AR2499" t="str">
            <v>康宝区</v>
          </cell>
        </row>
        <row r="2500">
          <cell r="F2500">
            <v>13650273136</v>
          </cell>
          <cell r="G2500" t="str">
            <v>13650273136</v>
          </cell>
          <cell r="H2500" t="str">
            <v>陈清荣</v>
          </cell>
          <cell r="I2500" t="str">
            <v>预付费东莞住宅新装或续费888元包年，带宽12M</v>
          </cell>
          <cell r="J2500">
            <v>888</v>
          </cell>
          <cell r="K2500">
            <v>888</v>
          </cell>
          <cell r="L2500" t="str">
            <v>2013-06-06</v>
          </cell>
          <cell r="M2500">
            <v>42162</v>
          </cell>
          <cell r="N2500" t="str">
            <v>2016-06-27</v>
          </cell>
          <cell r="O2500" t="str">
            <v>2015-06-27</v>
          </cell>
          <cell r="P2500" t="str">
            <v>宽带预付费</v>
          </cell>
          <cell r="Q2500" t="str">
            <v>续费</v>
          </cell>
          <cell r="R2500" t="str">
            <v>往月充值</v>
          </cell>
          <cell r="S2500" t="str">
            <v>家庭用户</v>
          </cell>
          <cell r="T2500" t="str">
            <v>FTTH</v>
          </cell>
          <cell r="U2500" t="str">
            <v>东莞电商天猫充值(scb_tm)</v>
          </cell>
          <cell r="V2500" t="str">
            <v>DSBR受理</v>
          </cell>
          <cell r="W2500" t="str">
            <v>天猫秒杀</v>
          </cell>
          <cell r="X2500" t="str">
            <v>长安区</v>
          </cell>
          <cell r="Y2500">
            <v>0</v>
          </cell>
          <cell r="Z2500">
            <v>0</v>
          </cell>
          <cell r="AA2500" t="str">
            <v>长安区</v>
          </cell>
          <cell r="AB2500" t="str">
            <v>27</v>
          </cell>
          <cell r="AC2500">
            <v>12</v>
          </cell>
          <cell r="AD2500">
            <v>12</v>
          </cell>
          <cell r="AE2500" t="str">
            <v>是</v>
          </cell>
          <cell r="AF2500" t="str">
            <v/>
          </cell>
          <cell r="AG2500" t="str">
            <v>价值宽带</v>
          </cell>
          <cell r="AH2500" t="str">
            <v>续本月</v>
          </cell>
          <cell r="AI2500" t="str">
            <v>是</v>
          </cell>
          <cell r="AJ2500">
            <v>13650273136</v>
          </cell>
          <cell r="AO2500">
            <v>0</v>
          </cell>
          <cell r="AR2500" t="str">
            <v>白石岗区</v>
          </cell>
        </row>
        <row r="2501">
          <cell r="F2501">
            <v>15814219667</v>
          </cell>
          <cell r="G2501" t="str">
            <v>15814219667</v>
          </cell>
          <cell r="H2501" t="str">
            <v>李斌</v>
          </cell>
          <cell r="I2501" t="str">
            <v>预付费东莞住宅新装或续费680元包年，带宽4M</v>
          </cell>
          <cell r="J2501">
            <v>680</v>
          </cell>
          <cell r="K2501">
            <v>680</v>
          </cell>
          <cell r="L2501" t="str">
            <v>2014-07-24</v>
          </cell>
          <cell r="M2501">
            <v>42209</v>
          </cell>
          <cell r="N2501" t="str">
            <v>2016-07-24</v>
          </cell>
          <cell r="O2501" t="str">
            <v>2015-06-26</v>
          </cell>
          <cell r="P2501" t="str">
            <v>宽带预付费</v>
          </cell>
          <cell r="Q2501" t="str">
            <v>续费</v>
          </cell>
          <cell r="R2501" t="str">
            <v>提前充值</v>
          </cell>
          <cell r="S2501" t="str">
            <v>家庭用户</v>
          </cell>
          <cell r="T2501" t="str">
            <v>(传统)XDSL</v>
          </cell>
          <cell r="U2501" t="str">
            <v>谢如画(xierh)</v>
          </cell>
          <cell r="V2501" t="str">
            <v>ZX厚街张宏波</v>
          </cell>
          <cell r="W2501" t="str">
            <v/>
          </cell>
          <cell r="X2501" t="str">
            <v>厚街区</v>
          </cell>
          <cell r="Y2501">
            <v>0</v>
          </cell>
          <cell r="Z2501">
            <v>0</v>
          </cell>
          <cell r="AA2501" t="str">
            <v>厚街区</v>
          </cell>
          <cell r="AB2501" t="str">
            <v>26</v>
          </cell>
          <cell r="AC2501">
            <v>4</v>
          </cell>
          <cell r="AD2501">
            <v>12</v>
          </cell>
          <cell r="AE2501" t="str">
            <v>否</v>
          </cell>
          <cell r="AF2501" t="str">
            <v/>
          </cell>
          <cell r="AG2501" t="str">
            <v>否</v>
          </cell>
          <cell r="AH2501" t="str">
            <v>续后期</v>
          </cell>
          <cell r="AI2501" t="str">
            <v>否</v>
          </cell>
          <cell r="AO2501">
            <v>0</v>
          </cell>
          <cell r="AR2501" t="str">
            <v>白石岗区</v>
          </cell>
        </row>
        <row r="2502">
          <cell r="F2502">
            <v>13892044457</v>
          </cell>
          <cell r="G2502" t="str">
            <v>13892044457</v>
          </cell>
          <cell r="H2502" t="str">
            <v>刘刚</v>
          </cell>
          <cell r="I2502" t="str">
            <v>预付费东莞住宅新装或续费888元包年，带宽12M</v>
          </cell>
          <cell r="J2502">
            <v>888</v>
          </cell>
          <cell r="K2502">
            <v>888</v>
          </cell>
          <cell r="L2502" t="str">
            <v>2014-12-23</v>
          </cell>
          <cell r="M2502">
            <v>42361</v>
          </cell>
          <cell r="N2502" t="str">
            <v>2016-12-23</v>
          </cell>
          <cell r="O2502" t="str">
            <v>2015-06-26</v>
          </cell>
          <cell r="P2502" t="str">
            <v>宽带预付费</v>
          </cell>
          <cell r="Q2502" t="str">
            <v>续费</v>
          </cell>
          <cell r="R2502" t="str">
            <v>提前充值</v>
          </cell>
          <cell r="S2502" t="str">
            <v>家庭用户</v>
          </cell>
          <cell r="T2502" t="str">
            <v>FTTH</v>
          </cell>
          <cell r="U2502" t="str">
            <v>东莞电商天猫充值(scb_tm)</v>
          </cell>
          <cell r="V2502" t="str">
            <v>DSBR受理</v>
          </cell>
          <cell r="W2502" t="str">
            <v/>
          </cell>
          <cell r="X2502" t="str">
            <v>厚街区</v>
          </cell>
          <cell r="Y2502">
            <v>0</v>
          </cell>
          <cell r="Z2502">
            <v>0</v>
          </cell>
          <cell r="AA2502" t="str">
            <v>厚街区</v>
          </cell>
          <cell r="AB2502" t="str">
            <v>26</v>
          </cell>
          <cell r="AC2502">
            <v>12</v>
          </cell>
          <cell r="AD2502">
            <v>12</v>
          </cell>
          <cell r="AE2502" t="str">
            <v>是</v>
          </cell>
          <cell r="AF2502" t="str">
            <v/>
          </cell>
          <cell r="AG2502" t="str">
            <v>价值宽带</v>
          </cell>
          <cell r="AH2502" t="str">
            <v>续后期</v>
          </cell>
          <cell r="AI2502" t="str">
            <v>否</v>
          </cell>
          <cell r="AO2502">
            <v>0</v>
          </cell>
          <cell r="AR2502" t="str">
            <v>康宝区</v>
          </cell>
        </row>
        <row r="2503">
          <cell r="F2503">
            <v>15899682456</v>
          </cell>
          <cell r="G2503" t="str">
            <v>15899682456</v>
          </cell>
          <cell r="H2503" t="str">
            <v>陈雪松</v>
          </cell>
          <cell r="I2503" t="str">
            <v>预付费东莞住宅新装或续费400元包半年，带宽4M</v>
          </cell>
          <cell r="J2503">
            <v>400</v>
          </cell>
          <cell r="K2503">
            <v>400</v>
          </cell>
          <cell r="L2503" t="str">
            <v>2014-07-20</v>
          </cell>
          <cell r="M2503">
            <v>42205</v>
          </cell>
          <cell r="N2503" t="str">
            <v>2016-01-20</v>
          </cell>
          <cell r="O2503" t="str">
            <v>2015-06-28</v>
          </cell>
          <cell r="P2503" t="str">
            <v>宽带预付费</v>
          </cell>
          <cell r="Q2503" t="str">
            <v>续费</v>
          </cell>
          <cell r="R2503" t="str">
            <v>提前充值</v>
          </cell>
          <cell r="S2503" t="str">
            <v>家庭用户</v>
          </cell>
          <cell r="T2503" t="str">
            <v>FTTH</v>
          </cell>
          <cell r="U2503" t="str">
            <v>营业厅经理(NQYX01)</v>
          </cell>
          <cell r="V2503" t="str">
            <v>ZX厚街邓洪威</v>
          </cell>
          <cell r="W2503" t="str">
            <v>电商价值宽带营销</v>
          </cell>
          <cell r="X2503" t="str">
            <v>厚街区</v>
          </cell>
          <cell r="Y2503">
            <v>0</v>
          </cell>
          <cell r="Z2503">
            <v>0</v>
          </cell>
          <cell r="AA2503" t="str">
            <v>厚街区</v>
          </cell>
          <cell r="AB2503" t="str">
            <v>28</v>
          </cell>
          <cell r="AC2503">
            <v>4</v>
          </cell>
          <cell r="AD2503">
            <v>6</v>
          </cell>
          <cell r="AE2503" t="str">
            <v>是</v>
          </cell>
          <cell r="AF2503" t="str">
            <v/>
          </cell>
          <cell r="AG2503" t="str">
            <v>否</v>
          </cell>
          <cell r="AH2503" t="str">
            <v>续后期</v>
          </cell>
          <cell r="AI2503" t="str">
            <v>否</v>
          </cell>
          <cell r="AO2503">
            <v>0</v>
          </cell>
          <cell r="AR2503" t="str">
            <v>康宝区</v>
          </cell>
        </row>
        <row r="2504">
          <cell r="F2504">
            <v>13412855009</v>
          </cell>
          <cell r="G2504" t="str">
            <v>13412855009</v>
          </cell>
          <cell r="H2504" t="str">
            <v>赵琼</v>
          </cell>
          <cell r="I2504" t="str">
            <v>预付费东莞住宅新装或续费600元包年，带宽4M</v>
          </cell>
          <cell r="J2504">
            <v>600</v>
          </cell>
          <cell r="K2504">
            <v>600</v>
          </cell>
          <cell r="L2504" t="str">
            <v>2007-10-22</v>
          </cell>
          <cell r="M2504">
            <v>42189</v>
          </cell>
          <cell r="N2504" t="str">
            <v>2016-07-04</v>
          </cell>
          <cell r="O2504" t="str">
            <v>2015-06-27</v>
          </cell>
          <cell r="P2504" t="str">
            <v>宽带预付费</v>
          </cell>
          <cell r="Q2504" t="str">
            <v>续费</v>
          </cell>
          <cell r="R2504" t="str">
            <v>提前充值</v>
          </cell>
          <cell r="S2504" t="str">
            <v>家庭用户</v>
          </cell>
          <cell r="T2504" t="str">
            <v>(传统)XDSL</v>
          </cell>
          <cell r="U2504" t="str">
            <v>谢如画(xierh)</v>
          </cell>
          <cell r="V2504" t="str">
            <v>ZX厚街邓洪威</v>
          </cell>
          <cell r="W2504" t="str">
            <v/>
          </cell>
          <cell r="X2504" t="str">
            <v>厚街区</v>
          </cell>
          <cell r="Y2504">
            <v>0</v>
          </cell>
          <cell r="Z2504">
            <v>0</v>
          </cell>
          <cell r="AA2504" t="str">
            <v>厚街区</v>
          </cell>
          <cell r="AB2504" t="str">
            <v>27</v>
          </cell>
          <cell r="AC2504">
            <v>4</v>
          </cell>
          <cell r="AD2504">
            <v>12</v>
          </cell>
          <cell r="AE2504" t="str">
            <v>否</v>
          </cell>
          <cell r="AF2504" t="str">
            <v/>
          </cell>
          <cell r="AG2504" t="str">
            <v>否</v>
          </cell>
          <cell r="AH2504" t="str">
            <v>续后期</v>
          </cell>
          <cell r="AI2504" t="str">
            <v>否</v>
          </cell>
          <cell r="AO2504">
            <v>0</v>
          </cell>
          <cell r="AR2504" t="str">
            <v>华田区</v>
          </cell>
        </row>
        <row r="2505">
          <cell r="F2505">
            <v>13560829396</v>
          </cell>
          <cell r="G2505" t="str">
            <v>13560829396</v>
          </cell>
          <cell r="H2505" t="str">
            <v>张霞</v>
          </cell>
          <cell r="I2505" t="str">
            <v>预付费东莞住宅新装或续费600元包年，带宽4M</v>
          </cell>
          <cell r="J2505">
            <v>600</v>
          </cell>
          <cell r="K2505">
            <v>600</v>
          </cell>
          <cell r="L2505" t="str">
            <v>2010-10-24</v>
          </cell>
          <cell r="M2505">
            <v>42212</v>
          </cell>
          <cell r="N2505" t="str">
            <v>2016-07-27</v>
          </cell>
          <cell r="O2505" t="str">
            <v>2015-06-27</v>
          </cell>
          <cell r="P2505" t="str">
            <v>宽带预付费</v>
          </cell>
          <cell r="Q2505" t="str">
            <v>续费</v>
          </cell>
          <cell r="R2505" t="str">
            <v>提前充值</v>
          </cell>
          <cell r="S2505" t="str">
            <v>家庭用户</v>
          </cell>
          <cell r="T2505" t="str">
            <v>(传统)XDSL</v>
          </cell>
          <cell r="U2505" t="str">
            <v>谢如画(xierh)</v>
          </cell>
          <cell r="V2505" t="str">
            <v>ZX厚街邓洪威</v>
          </cell>
          <cell r="W2505" t="str">
            <v/>
          </cell>
          <cell r="X2505" t="str">
            <v>厚街区</v>
          </cell>
          <cell r="Y2505">
            <v>0</v>
          </cell>
          <cell r="Z2505">
            <v>0</v>
          </cell>
          <cell r="AA2505" t="str">
            <v>厚街区</v>
          </cell>
          <cell r="AB2505" t="str">
            <v>27</v>
          </cell>
          <cell r="AC2505">
            <v>4</v>
          </cell>
          <cell r="AD2505">
            <v>12</v>
          </cell>
          <cell r="AE2505" t="str">
            <v>否</v>
          </cell>
          <cell r="AF2505" t="str">
            <v/>
          </cell>
          <cell r="AG2505" t="str">
            <v>否</v>
          </cell>
          <cell r="AH2505" t="str">
            <v>续后期</v>
          </cell>
          <cell r="AI2505" t="str">
            <v>否</v>
          </cell>
          <cell r="AO2505">
            <v>0</v>
          </cell>
          <cell r="AR2505" t="str">
            <v>华田区</v>
          </cell>
        </row>
        <row r="2506">
          <cell r="F2506">
            <v>13418388657</v>
          </cell>
          <cell r="G2506" t="str">
            <v>13418388657</v>
          </cell>
          <cell r="H2506" t="str">
            <v>程伟进</v>
          </cell>
          <cell r="I2506" t="str">
            <v>预付费东莞住宅新装或续费888元包年，带宽12M</v>
          </cell>
          <cell r="J2506">
            <v>888</v>
          </cell>
          <cell r="K2506">
            <v>888</v>
          </cell>
          <cell r="L2506" t="str">
            <v>2012-07-02</v>
          </cell>
          <cell r="M2506">
            <v>42188</v>
          </cell>
          <cell r="N2506" t="str">
            <v>2016-07-03</v>
          </cell>
          <cell r="O2506" t="str">
            <v>2015-06-28</v>
          </cell>
          <cell r="P2506" t="str">
            <v>宽带预付费</v>
          </cell>
          <cell r="Q2506" t="str">
            <v>续费</v>
          </cell>
          <cell r="R2506" t="str">
            <v>提前充值</v>
          </cell>
          <cell r="S2506" t="str">
            <v>家庭用户</v>
          </cell>
          <cell r="T2506" t="str">
            <v>FTTH</v>
          </cell>
          <cell r="U2506" t="str">
            <v>东莞电商天猫充值(scb_tm1)</v>
          </cell>
          <cell r="V2506" t="str">
            <v>DSBR受理</v>
          </cell>
          <cell r="W2506" t="str">
            <v>电商价值宽带营销</v>
          </cell>
          <cell r="X2506" t="str">
            <v>虎门区</v>
          </cell>
          <cell r="Y2506">
            <v>0</v>
          </cell>
          <cell r="Z2506">
            <v>0</v>
          </cell>
          <cell r="AA2506" t="str">
            <v>虎门区</v>
          </cell>
          <cell r="AB2506" t="str">
            <v>28</v>
          </cell>
          <cell r="AC2506">
            <v>12</v>
          </cell>
          <cell r="AD2506">
            <v>12</v>
          </cell>
          <cell r="AE2506" t="str">
            <v>是</v>
          </cell>
          <cell r="AF2506" t="str">
            <v/>
          </cell>
          <cell r="AG2506" t="str">
            <v>价值宽带</v>
          </cell>
          <cell r="AH2506" t="str">
            <v>续后期</v>
          </cell>
          <cell r="AI2506" t="str">
            <v>否</v>
          </cell>
          <cell r="AO2506">
            <v>0</v>
          </cell>
          <cell r="AR2506" t="str">
            <v>华田区</v>
          </cell>
        </row>
        <row r="2507">
          <cell r="F2507" t="str">
            <v>dgdc90001925</v>
          </cell>
          <cell r="G2507" t="str">
            <v>dgdc90001925</v>
          </cell>
          <cell r="H2507" t="str">
            <v>吴图军</v>
          </cell>
          <cell r="I2507" t="str">
            <v>预付费东莞住宅新装或续费888元包年，带宽12M</v>
          </cell>
          <cell r="J2507">
            <v>888</v>
          </cell>
          <cell r="K2507">
            <v>888</v>
          </cell>
          <cell r="L2507" t="str">
            <v>2009-06-02</v>
          </cell>
          <cell r="M2507">
            <v>42185</v>
          </cell>
          <cell r="N2507" t="str">
            <v>2016-06-30</v>
          </cell>
          <cell r="O2507" t="str">
            <v>2015-06-27</v>
          </cell>
          <cell r="P2507" t="str">
            <v>宽带预付费</v>
          </cell>
          <cell r="Q2507" t="str">
            <v>续费</v>
          </cell>
          <cell r="R2507" t="str">
            <v>提前充值</v>
          </cell>
          <cell r="S2507" t="str">
            <v>家庭用户</v>
          </cell>
          <cell r="T2507" t="str">
            <v>FTTH</v>
          </cell>
          <cell r="U2507" t="str">
            <v>东莞电商天猫充值(scb_tm)</v>
          </cell>
          <cell r="V2507" t="str">
            <v>DSBR受理</v>
          </cell>
          <cell r="W2507" t="str">
            <v>电商价值宽带营销</v>
          </cell>
          <cell r="X2507" t="str">
            <v>虎门区</v>
          </cell>
          <cell r="Y2507">
            <v>0</v>
          </cell>
          <cell r="Z2507">
            <v>0</v>
          </cell>
          <cell r="AA2507" t="str">
            <v>虎门区</v>
          </cell>
          <cell r="AB2507" t="str">
            <v>27</v>
          </cell>
          <cell r="AC2507">
            <v>12</v>
          </cell>
          <cell r="AD2507">
            <v>12</v>
          </cell>
          <cell r="AE2507" t="str">
            <v>是</v>
          </cell>
          <cell r="AF2507" t="str">
            <v/>
          </cell>
          <cell r="AG2507" t="str">
            <v>价值宽带</v>
          </cell>
          <cell r="AH2507" t="str">
            <v>续本月</v>
          </cell>
          <cell r="AI2507" t="str">
            <v>是</v>
          </cell>
          <cell r="AJ2507" t="str">
            <v>dgdc90001925</v>
          </cell>
          <cell r="AO2507">
            <v>0</v>
          </cell>
          <cell r="AR2507" t="str">
            <v>东站区</v>
          </cell>
        </row>
        <row r="2508">
          <cell r="F2508">
            <v>13650179539</v>
          </cell>
          <cell r="G2508" t="str">
            <v>13650179539</v>
          </cell>
          <cell r="H2508" t="str">
            <v>荣琴</v>
          </cell>
          <cell r="I2508" t="str">
            <v>预付费东莞住宅新装或续费888元包年，带宽12M</v>
          </cell>
          <cell r="J2508">
            <v>888</v>
          </cell>
          <cell r="K2508">
            <v>888</v>
          </cell>
          <cell r="L2508" t="str">
            <v>2013-06-07</v>
          </cell>
          <cell r="M2508">
            <v>42165</v>
          </cell>
          <cell r="N2508" t="str">
            <v>2016-06-26</v>
          </cell>
          <cell r="O2508" t="str">
            <v>2015-06-26</v>
          </cell>
          <cell r="P2508" t="str">
            <v>宽带预付费</v>
          </cell>
          <cell r="Q2508" t="str">
            <v>续费</v>
          </cell>
          <cell r="R2508" t="str">
            <v>往月充值</v>
          </cell>
          <cell r="S2508" t="str">
            <v>家庭用户</v>
          </cell>
          <cell r="T2508" t="str">
            <v>FTTH</v>
          </cell>
          <cell r="U2508" t="str">
            <v>东莞电商天猫充值(scb_tm)</v>
          </cell>
          <cell r="V2508" t="str">
            <v>DSBR受理</v>
          </cell>
          <cell r="W2508" t="str">
            <v>电商价值宽带营销</v>
          </cell>
          <cell r="X2508" t="str">
            <v>厚街区</v>
          </cell>
          <cell r="Y2508">
            <v>0</v>
          </cell>
          <cell r="Z2508">
            <v>0</v>
          </cell>
          <cell r="AA2508" t="str">
            <v>厚街区</v>
          </cell>
          <cell r="AB2508" t="str">
            <v>26</v>
          </cell>
          <cell r="AC2508">
            <v>12</v>
          </cell>
          <cell r="AD2508">
            <v>12</v>
          </cell>
          <cell r="AE2508" t="str">
            <v>是</v>
          </cell>
          <cell r="AF2508" t="str">
            <v/>
          </cell>
          <cell r="AG2508" t="str">
            <v>价值宽带</v>
          </cell>
          <cell r="AH2508" t="str">
            <v>续本月</v>
          </cell>
          <cell r="AI2508" t="str">
            <v>是</v>
          </cell>
          <cell r="AJ2508">
            <v>13650179539</v>
          </cell>
          <cell r="AO2508">
            <v>0</v>
          </cell>
          <cell r="AR2508" t="str">
            <v>西湖区</v>
          </cell>
        </row>
        <row r="2509">
          <cell r="F2509">
            <v>15016789668</v>
          </cell>
          <cell r="G2509" t="str">
            <v>15016789668</v>
          </cell>
          <cell r="H2509" t="str">
            <v>曾军龙</v>
          </cell>
          <cell r="I2509" t="str">
            <v>预付费东莞住宅新装或续费1088元包年，带宽10M</v>
          </cell>
          <cell r="J2509">
            <v>1088</v>
          </cell>
          <cell r="K2509">
            <v>1088</v>
          </cell>
          <cell r="L2509" t="str">
            <v>2012-02-03</v>
          </cell>
          <cell r="M2509">
            <v>42182</v>
          </cell>
          <cell r="N2509" t="str">
            <v>2016-06-27</v>
          </cell>
          <cell r="O2509" t="str">
            <v>2015-06-27</v>
          </cell>
          <cell r="P2509" t="str">
            <v>宽带预付费</v>
          </cell>
          <cell r="Q2509" t="str">
            <v>续费</v>
          </cell>
          <cell r="R2509" t="str">
            <v>当月充值</v>
          </cell>
          <cell r="S2509" t="str">
            <v>家庭用户</v>
          </cell>
          <cell r="T2509" t="str">
            <v>FTTH</v>
          </cell>
          <cell r="U2509" t="str">
            <v>谢如画(xierh)</v>
          </cell>
          <cell r="V2509" t="str">
            <v>ZX厚街胡政</v>
          </cell>
          <cell r="W2509" t="str">
            <v>电商价值宽带营销</v>
          </cell>
          <cell r="X2509" t="str">
            <v>厚街区</v>
          </cell>
          <cell r="Y2509">
            <v>0</v>
          </cell>
          <cell r="Z2509">
            <v>0</v>
          </cell>
          <cell r="AA2509" t="str">
            <v>厚街区</v>
          </cell>
          <cell r="AB2509" t="str">
            <v>27</v>
          </cell>
          <cell r="AC2509">
            <v>10</v>
          </cell>
          <cell r="AD2509">
            <v>12</v>
          </cell>
          <cell r="AE2509" t="str">
            <v>是</v>
          </cell>
          <cell r="AF2509" t="str">
            <v/>
          </cell>
          <cell r="AG2509" t="str">
            <v>价值宽带</v>
          </cell>
          <cell r="AH2509" t="str">
            <v>续本月</v>
          </cell>
          <cell r="AI2509" t="str">
            <v>是</v>
          </cell>
          <cell r="AJ2509">
            <v>15016789668</v>
          </cell>
          <cell r="AO2509">
            <v>0</v>
          </cell>
          <cell r="AR2509" t="str">
            <v>西湖区</v>
          </cell>
        </row>
        <row r="2510">
          <cell r="F2510">
            <v>13622644345</v>
          </cell>
          <cell r="G2510" t="str">
            <v>13622644345</v>
          </cell>
          <cell r="H2510" t="str">
            <v>张悦名</v>
          </cell>
          <cell r="I2510" t="str">
            <v>预付费东莞住宅新装或续费888元包年，带宽12M</v>
          </cell>
          <cell r="J2510">
            <v>888</v>
          </cell>
          <cell r="K2510">
            <v>888</v>
          </cell>
          <cell r="L2510" t="str">
            <v>2013-06-24</v>
          </cell>
          <cell r="M2510">
            <v>42179</v>
          </cell>
          <cell r="N2510" t="str">
            <v>2016-06-26</v>
          </cell>
          <cell r="O2510" t="str">
            <v>2015-06-26</v>
          </cell>
          <cell r="P2510" t="str">
            <v>宽带预付费</v>
          </cell>
          <cell r="Q2510" t="str">
            <v>续费</v>
          </cell>
          <cell r="R2510" t="str">
            <v>往月充值</v>
          </cell>
          <cell r="S2510" t="str">
            <v>家庭用户</v>
          </cell>
          <cell r="T2510" t="str">
            <v>FTTH</v>
          </cell>
          <cell r="U2510" t="str">
            <v>东莞电商天猫充值(scb_tm2)</v>
          </cell>
          <cell r="V2510" t="str">
            <v>DSBR受理</v>
          </cell>
          <cell r="W2510" t="str">
            <v>电商价值宽带营销</v>
          </cell>
          <cell r="X2510" t="str">
            <v>厚街区</v>
          </cell>
          <cell r="Y2510">
            <v>0</v>
          </cell>
          <cell r="Z2510">
            <v>0</v>
          </cell>
          <cell r="AA2510" t="str">
            <v>厚街区</v>
          </cell>
          <cell r="AB2510" t="str">
            <v>26</v>
          </cell>
          <cell r="AC2510">
            <v>12</v>
          </cell>
          <cell r="AD2510">
            <v>12</v>
          </cell>
          <cell r="AE2510" t="str">
            <v>是</v>
          </cell>
          <cell r="AF2510" t="str">
            <v/>
          </cell>
          <cell r="AG2510" t="str">
            <v>价值宽带</v>
          </cell>
          <cell r="AH2510" t="str">
            <v>续本月</v>
          </cell>
          <cell r="AI2510" t="str">
            <v>是</v>
          </cell>
          <cell r="AJ2510">
            <v>13622644345</v>
          </cell>
          <cell r="AO2510">
            <v>0</v>
          </cell>
          <cell r="AR2510" t="str">
            <v>石崇区</v>
          </cell>
        </row>
        <row r="2511">
          <cell r="F2511">
            <v>13412192287</v>
          </cell>
          <cell r="G2511" t="str">
            <v>13412192287</v>
          </cell>
          <cell r="H2511" t="str">
            <v>黄晓吟</v>
          </cell>
          <cell r="I2511" t="str">
            <v>预付费东莞住宅新装或续费888元包年，带宽12M</v>
          </cell>
          <cell r="J2511">
            <v>888</v>
          </cell>
          <cell r="K2511">
            <v>888</v>
          </cell>
          <cell r="L2511" t="str">
            <v>2013-06-11</v>
          </cell>
          <cell r="M2511">
            <v>42196</v>
          </cell>
          <cell r="N2511" t="str">
            <v>2016-07-11</v>
          </cell>
          <cell r="O2511" t="str">
            <v>2015-06-27</v>
          </cell>
          <cell r="P2511" t="str">
            <v>宽带预付费</v>
          </cell>
          <cell r="Q2511" t="str">
            <v>续费</v>
          </cell>
          <cell r="R2511" t="str">
            <v>提前充值</v>
          </cell>
          <cell r="S2511" t="str">
            <v>家庭用户</v>
          </cell>
          <cell r="T2511" t="str">
            <v>FTTH</v>
          </cell>
          <cell r="U2511" t="str">
            <v>东莞电商天猫充值(scb_tm)</v>
          </cell>
          <cell r="V2511" t="str">
            <v>DSBR受理</v>
          </cell>
          <cell r="W2511" t="str">
            <v>电商价值宽带营销</v>
          </cell>
          <cell r="X2511" t="str">
            <v>虎门区</v>
          </cell>
          <cell r="Y2511">
            <v>0</v>
          </cell>
          <cell r="Z2511">
            <v>0</v>
          </cell>
          <cell r="AA2511" t="str">
            <v>虎门区</v>
          </cell>
          <cell r="AB2511" t="str">
            <v>27</v>
          </cell>
          <cell r="AC2511">
            <v>12</v>
          </cell>
          <cell r="AD2511">
            <v>12</v>
          </cell>
          <cell r="AE2511" t="str">
            <v>是</v>
          </cell>
          <cell r="AF2511" t="str">
            <v/>
          </cell>
          <cell r="AG2511" t="str">
            <v>价值宽带</v>
          </cell>
          <cell r="AH2511" t="str">
            <v>续后期</v>
          </cell>
          <cell r="AI2511" t="str">
            <v>否</v>
          </cell>
          <cell r="AO2511">
            <v>0</v>
          </cell>
          <cell r="AR2511" t="str">
            <v>石崇区</v>
          </cell>
        </row>
        <row r="2512">
          <cell r="F2512">
            <v>13427891706</v>
          </cell>
          <cell r="G2512" t="str">
            <v>13427891706</v>
          </cell>
          <cell r="H2512" t="str">
            <v>孙晓燕</v>
          </cell>
          <cell r="I2512" t="str">
            <v>预付费东莞住宅新装或续费888元包年，带宽12M</v>
          </cell>
          <cell r="J2512">
            <v>888</v>
          </cell>
          <cell r="K2512">
            <v>888</v>
          </cell>
          <cell r="L2512" t="str">
            <v>2013-06-23</v>
          </cell>
          <cell r="M2512">
            <v>42178</v>
          </cell>
          <cell r="N2512" t="str">
            <v>2016-06-27</v>
          </cell>
          <cell r="O2512" t="str">
            <v>2015-06-27</v>
          </cell>
          <cell r="P2512" t="str">
            <v>宽带预付费</v>
          </cell>
          <cell r="Q2512" t="str">
            <v>续费</v>
          </cell>
          <cell r="R2512" t="str">
            <v>往月充值</v>
          </cell>
          <cell r="S2512" t="str">
            <v>家庭用户</v>
          </cell>
          <cell r="T2512" t="str">
            <v>FTTH</v>
          </cell>
          <cell r="U2512" t="str">
            <v>王汝怡(wangry)</v>
          </cell>
          <cell r="V2512" t="str">
            <v>DL方阵通信</v>
          </cell>
          <cell r="W2512" t="str">
            <v>电商价值宽带营销</v>
          </cell>
          <cell r="X2512" t="str">
            <v>虎门区</v>
          </cell>
          <cell r="Y2512">
            <v>0</v>
          </cell>
          <cell r="Z2512">
            <v>0</v>
          </cell>
          <cell r="AA2512" t="str">
            <v>虎门区</v>
          </cell>
          <cell r="AB2512" t="str">
            <v>27</v>
          </cell>
          <cell r="AC2512">
            <v>12</v>
          </cell>
          <cell r="AD2512">
            <v>12</v>
          </cell>
          <cell r="AE2512" t="str">
            <v>是</v>
          </cell>
          <cell r="AF2512" t="str">
            <v/>
          </cell>
          <cell r="AG2512" t="str">
            <v>价值宽带</v>
          </cell>
          <cell r="AH2512" t="str">
            <v>续本月</v>
          </cell>
          <cell r="AI2512" t="str">
            <v>是</v>
          </cell>
          <cell r="AJ2512">
            <v>13427891706</v>
          </cell>
          <cell r="AO2512">
            <v>0</v>
          </cell>
          <cell r="AR2512" t="str">
            <v>兆康区</v>
          </cell>
        </row>
        <row r="2513">
          <cell r="F2513">
            <v>13450689515</v>
          </cell>
          <cell r="G2513" t="str">
            <v>13450689515</v>
          </cell>
          <cell r="H2513" t="str">
            <v>何恺</v>
          </cell>
          <cell r="I2513" t="str">
            <v>预付费东莞住宅新装或续费888元包年，带宽12M</v>
          </cell>
          <cell r="J2513">
            <v>888</v>
          </cell>
          <cell r="K2513">
            <v>888</v>
          </cell>
          <cell r="L2513" t="str">
            <v>2012-07-31</v>
          </cell>
          <cell r="M2513">
            <v>42216</v>
          </cell>
          <cell r="N2513" t="str">
            <v>2016-07-31</v>
          </cell>
          <cell r="O2513" t="str">
            <v>2015-06-26</v>
          </cell>
          <cell r="P2513" t="str">
            <v>宽带预付费</v>
          </cell>
          <cell r="Q2513" t="str">
            <v>续费</v>
          </cell>
          <cell r="R2513" t="str">
            <v>提前充值</v>
          </cell>
          <cell r="S2513" t="str">
            <v>家庭用户</v>
          </cell>
          <cell r="T2513" t="str">
            <v>FTTH</v>
          </cell>
          <cell r="U2513" t="str">
            <v>王汝怡(wangry)</v>
          </cell>
          <cell r="V2513" t="str">
            <v>ZX虎门张远庭</v>
          </cell>
          <cell r="W2513" t="str">
            <v>电商价值宽带营销</v>
          </cell>
          <cell r="X2513" t="str">
            <v>虎门区</v>
          </cell>
          <cell r="Y2513">
            <v>0</v>
          </cell>
          <cell r="Z2513">
            <v>0</v>
          </cell>
          <cell r="AA2513" t="str">
            <v>虎门区</v>
          </cell>
          <cell r="AB2513" t="str">
            <v>26</v>
          </cell>
          <cell r="AC2513">
            <v>12</v>
          </cell>
          <cell r="AD2513">
            <v>12</v>
          </cell>
          <cell r="AE2513" t="str">
            <v>是</v>
          </cell>
          <cell r="AF2513" t="str">
            <v/>
          </cell>
          <cell r="AG2513" t="str">
            <v>价值宽带</v>
          </cell>
          <cell r="AH2513" t="str">
            <v>续后期</v>
          </cell>
          <cell r="AI2513" t="str">
            <v>否</v>
          </cell>
          <cell r="AO2513">
            <v>0</v>
          </cell>
          <cell r="AR2513" t="str">
            <v>兆康区</v>
          </cell>
        </row>
        <row r="2514">
          <cell r="F2514">
            <v>13537206638</v>
          </cell>
          <cell r="G2514" t="str">
            <v>13537206638</v>
          </cell>
          <cell r="H2514" t="str">
            <v>陈学彬</v>
          </cell>
          <cell r="I2514" t="str">
            <v>预付费东莞住宅新装或续费888元包年，带宽12M</v>
          </cell>
          <cell r="J2514">
            <v>888</v>
          </cell>
          <cell r="K2514">
            <v>888</v>
          </cell>
          <cell r="L2514" t="str">
            <v>2012-06-29</v>
          </cell>
          <cell r="M2514">
            <v>42184</v>
          </cell>
          <cell r="N2514" t="str">
            <v>2016-06-29</v>
          </cell>
          <cell r="O2514" t="str">
            <v>2015-06-28</v>
          </cell>
          <cell r="P2514" t="str">
            <v>宽带预付费</v>
          </cell>
          <cell r="Q2514" t="str">
            <v>续费</v>
          </cell>
          <cell r="R2514" t="str">
            <v>提前充值</v>
          </cell>
          <cell r="S2514" t="str">
            <v>家庭用户</v>
          </cell>
          <cell r="T2514" t="str">
            <v>FTTH</v>
          </cell>
          <cell r="U2514" t="str">
            <v>东莞电商天猫充值(scb_tm1)</v>
          </cell>
          <cell r="V2514" t="str">
            <v>DSBR受理</v>
          </cell>
          <cell r="W2514" t="str">
            <v>电商价值宽带营销</v>
          </cell>
          <cell r="X2514" t="str">
            <v>虎门区</v>
          </cell>
          <cell r="Y2514">
            <v>0</v>
          </cell>
          <cell r="Z2514">
            <v>0</v>
          </cell>
          <cell r="AA2514" t="str">
            <v>虎门区</v>
          </cell>
          <cell r="AB2514" t="str">
            <v>28</v>
          </cell>
          <cell r="AC2514">
            <v>12</v>
          </cell>
          <cell r="AD2514">
            <v>12</v>
          </cell>
          <cell r="AE2514" t="str">
            <v>是</v>
          </cell>
          <cell r="AF2514" t="str">
            <v/>
          </cell>
          <cell r="AG2514" t="str">
            <v>价值宽带</v>
          </cell>
          <cell r="AH2514" t="str">
            <v>续本月</v>
          </cell>
          <cell r="AI2514" t="str">
            <v>是</v>
          </cell>
          <cell r="AJ2514">
            <v>13537206638</v>
          </cell>
          <cell r="AO2514">
            <v>0</v>
          </cell>
          <cell r="AR2514" t="str">
            <v>兆康区</v>
          </cell>
        </row>
        <row r="2515">
          <cell r="F2515">
            <v>13537487222</v>
          </cell>
          <cell r="G2515" t="str">
            <v>13537487222</v>
          </cell>
          <cell r="H2515" t="str">
            <v>刘友华</v>
          </cell>
          <cell r="I2515" t="str">
            <v>预付费东莞住宅新装或续费888元包年，带宽12M</v>
          </cell>
          <cell r="J2515">
            <v>888</v>
          </cell>
          <cell r="K2515">
            <v>888</v>
          </cell>
          <cell r="L2515" t="str">
            <v>2014-07-02</v>
          </cell>
          <cell r="M2515">
            <v>42187</v>
          </cell>
          <cell r="N2515" t="str">
            <v>2016-07-02</v>
          </cell>
          <cell r="O2515" t="str">
            <v>2015-06-27</v>
          </cell>
          <cell r="P2515" t="str">
            <v>宽带预付费</v>
          </cell>
          <cell r="Q2515" t="str">
            <v>续费</v>
          </cell>
          <cell r="R2515" t="str">
            <v>提前充值</v>
          </cell>
          <cell r="S2515" t="str">
            <v>家庭用户</v>
          </cell>
          <cell r="T2515" t="str">
            <v>FTTH</v>
          </cell>
          <cell r="U2515" t="str">
            <v>东莞电商天猫充值(scb_tm)</v>
          </cell>
          <cell r="V2515" t="str">
            <v>DSBR受理</v>
          </cell>
          <cell r="W2515" t="str">
            <v>天猫秒杀</v>
          </cell>
          <cell r="X2515" t="str">
            <v>虎门区</v>
          </cell>
          <cell r="Y2515">
            <v>0</v>
          </cell>
          <cell r="Z2515">
            <v>0</v>
          </cell>
          <cell r="AA2515" t="str">
            <v>虎门区</v>
          </cell>
          <cell r="AB2515" t="str">
            <v>27</v>
          </cell>
          <cell r="AC2515">
            <v>12</v>
          </cell>
          <cell r="AD2515">
            <v>12</v>
          </cell>
          <cell r="AE2515" t="str">
            <v>是</v>
          </cell>
          <cell r="AF2515" t="str">
            <v/>
          </cell>
          <cell r="AG2515" t="str">
            <v>价值宽带</v>
          </cell>
          <cell r="AH2515" t="str">
            <v>续后期</v>
          </cell>
          <cell r="AI2515" t="str">
            <v>否</v>
          </cell>
          <cell r="AO2515">
            <v>0</v>
          </cell>
          <cell r="AR2515" t="str">
            <v>兆康区</v>
          </cell>
        </row>
        <row r="2516">
          <cell r="F2516">
            <v>13612731679</v>
          </cell>
          <cell r="G2516" t="str">
            <v>13612731679</v>
          </cell>
          <cell r="H2516" t="str">
            <v>封文群</v>
          </cell>
          <cell r="I2516" t="str">
            <v>预付费东莞住宅新装或续费888元包年，带宽12M</v>
          </cell>
          <cell r="J2516">
            <v>888</v>
          </cell>
          <cell r="K2516">
            <v>888</v>
          </cell>
          <cell r="L2516" t="str">
            <v>2014-07-02</v>
          </cell>
          <cell r="M2516">
            <v>42187</v>
          </cell>
          <cell r="N2516" t="str">
            <v>2016-07-02</v>
          </cell>
          <cell r="O2516" t="str">
            <v>2015-06-27</v>
          </cell>
          <cell r="P2516" t="str">
            <v>宽带预付费</v>
          </cell>
          <cell r="Q2516" t="str">
            <v>续费</v>
          </cell>
          <cell r="R2516" t="str">
            <v>提前充值</v>
          </cell>
          <cell r="S2516" t="str">
            <v>家庭用户</v>
          </cell>
          <cell r="T2516" t="str">
            <v>FTTH</v>
          </cell>
          <cell r="U2516" t="str">
            <v>东莞电商天猫充值(scb_tm)</v>
          </cell>
          <cell r="V2516" t="str">
            <v>DSBR受理</v>
          </cell>
          <cell r="W2516" t="str">
            <v>天猫秒杀</v>
          </cell>
          <cell r="X2516" t="str">
            <v>虎门区</v>
          </cell>
          <cell r="Y2516">
            <v>0</v>
          </cell>
          <cell r="Z2516">
            <v>0</v>
          </cell>
          <cell r="AA2516" t="str">
            <v>虎门区</v>
          </cell>
          <cell r="AB2516" t="str">
            <v>27</v>
          </cell>
          <cell r="AC2516">
            <v>12</v>
          </cell>
          <cell r="AD2516">
            <v>12</v>
          </cell>
          <cell r="AE2516" t="str">
            <v>是</v>
          </cell>
          <cell r="AF2516" t="str">
            <v/>
          </cell>
          <cell r="AG2516" t="str">
            <v>价值宽带</v>
          </cell>
          <cell r="AH2516" t="str">
            <v>续后期</v>
          </cell>
          <cell r="AI2516" t="str">
            <v>否</v>
          </cell>
          <cell r="AO2516">
            <v>0</v>
          </cell>
          <cell r="AR2516" t="str">
            <v>石龙坑区</v>
          </cell>
        </row>
        <row r="2517">
          <cell r="F2517">
            <v>13711958182</v>
          </cell>
          <cell r="G2517" t="str">
            <v>13711958182</v>
          </cell>
          <cell r="H2517" t="str">
            <v>蓝永光</v>
          </cell>
          <cell r="I2517" t="str">
            <v>预付费东莞住宅新装或续费1408元包2年，带宽12M</v>
          </cell>
          <cell r="J2517">
            <v>1408</v>
          </cell>
          <cell r="K2517">
            <v>1408</v>
          </cell>
          <cell r="L2517" t="str">
            <v>2014-06-25</v>
          </cell>
          <cell r="M2517">
            <v>42180</v>
          </cell>
          <cell r="N2517" t="str">
            <v>2017-06-26</v>
          </cell>
          <cell r="O2517" t="str">
            <v>2015-06-26</v>
          </cell>
          <cell r="P2517" t="str">
            <v>宽带预付费</v>
          </cell>
          <cell r="Q2517" t="str">
            <v>续费</v>
          </cell>
          <cell r="R2517" t="str">
            <v>往月充值</v>
          </cell>
          <cell r="S2517" t="str">
            <v>家庭用户</v>
          </cell>
          <cell r="T2517" t="str">
            <v>FTTH</v>
          </cell>
          <cell r="U2517" t="str">
            <v>王汝怡(wangry)</v>
          </cell>
          <cell r="V2517" t="str">
            <v>ZX虎门罗灿坤</v>
          </cell>
          <cell r="W2517" t="str">
            <v>电商价值宽带营销</v>
          </cell>
          <cell r="X2517" t="str">
            <v>虎门区</v>
          </cell>
          <cell r="Y2517">
            <v>0</v>
          </cell>
          <cell r="Z2517">
            <v>0</v>
          </cell>
          <cell r="AA2517" t="str">
            <v>虎门区</v>
          </cell>
          <cell r="AB2517" t="str">
            <v>26</v>
          </cell>
          <cell r="AC2517">
            <v>12</v>
          </cell>
          <cell r="AD2517">
            <v>24</v>
          </cell>
          <cell r="AE2517" t="str">
            <v>是</v>
          </cell>
          <cell r="AF2517" t="str">
            <v/>
          </cell>
          <cell r="AG2517" t="str">
            <v>价值宽带</v>
          </cell>
          <cell r="AH2517" t="str">
            <v>续本月</v>
          </cell>
          <cell r="AI2517" t="str">
            <v>是</v>
          </cell>
          <cell r="AJ2517">
            <v>13711958182</v>
          </cell>
          <cell r="AO2517">
            <v>0</v>
          </cell>
          <cell r="AR2517" t="str">
            <v>下岭贝区</v>
          </cell>
        </row>
        <row r="2518">
          <cell r="F2518">
            <v>13729938259</v>
          </cell>
          <cell r="G2518" t="str">
            <v>13729938259</v>
          </cell>
          <cell r="H2518" t="str">
            <v>陈更新</v>
          </cell>
          <cell r="I2518" t="str">
            <v>预付费东莞住宅新装或续费888元包年，带宽12M</v>
          </cell>
          <cell r="J2518">
            <v>888</v>
          </cell>
          <cell r="K2518">
            <v>888</v>
          </cell>
          <cell r="L2518" t="str">
            <v>2013-06-28</v>
          </cell>
          <cell r="M2518">
            <v>42184</v>
          </cell>
          <cell r="N2518" t="str">
            <v>2016-06-29</v>
          </cell>
          <cell r="O2518" t="str">
            <v>2015-06-28</v>
          </cell>
          <cell r="P2518" t="str">
            <v>宽带预付费</v>
          </cell>
          <cell r="Q2518" t="str">
            <v>续费</v>
          </cell>
          <cell r="R2518" t="str">
            <v>提前充值</v>
          </cell>
          <cell r="S2518" t="str">
            <v>家庭用户</v>
          </cell>
          <cell r="T2518" t="str">
            <v>FTTH</v>
          </cell>
          <cell r="U2518" t="str">
            <v>东莞电商天猫充值(scb_tm1)</v>
          </cell>
          <cell r="V2518" t="str">
            <v>DSBR受理</v>
          </cell>
          <cell r="W2518" t="str">
            <v/>
          </cell>
          <cell r="X2518" t="str">
            <v>虎门区</v>
          </cell>
          <cell r="Y2518">
            <v>0</v>
          </cell>
          <cell r="Z2518">
            <v>0</v>
          </cell>
          <cell r="AA2518" t="str">
            <v>虎门区</v>
          </cell>
          <cell r="AB2518" t="str">
            <v>28</v>
          </cell>
          <cell r="AC2518">
            <v>12</v>
          </cell>
          <cell r="AD2518">
            <v>12</v>
          </cell>
          <cell r="AE2518" t="str">
            <v>是</v>
          </cell>
          <cell r="AF2518" t="str">
            <v/>
          </cell>
          <cell r="AG2518" t="str">
            <v>价值宽带</v>
          </cell>
          <cell r="AH2518" t="str">
            <v>续本月</v>
          </cell>
          <cell r="AI2518" t="str">
            <v>是</v>
          </cell>
          <cell r="AJ2518">
            <v>13729938259</v>
          </cell>
          <cell r="AO2518">
            <v>0</v>
          </cell>
          <cell r="AR2518" t="str">
            <v>下岭贝区</v>
          </cell>
        </row>
        <row r="2519">
          <cell r="F2519">
            <v>13922911815</v>
          </cell>
          <cell r="G2519" t="str">
            <v>13922911815</v>
          </cell>
          <cell r="H2519" t="str">
            <v>何成波</v>
          </cell>
          <cell r="I2519" t="str">
            <v>预付费东莞住宅新装或续费888元包年，带宽12M</v>
          </cell>
          <cell r="J2519">
            <v>888</v>
          </cell>
          <cell r="K2519">
            <v>888</v>
          </cell>
          <cell r="L2519" t="str">
            <v>2008-07-21</v>
          </cell>
          <cell r="M2519">
            <v>42206</v>
          </cell>
          <cell r="N2519" t="str">
            <v>2016-07-21</v>
          </cell>
          <cell r="O2519" t="str">
            <v>2015-06-28</v>
          </cell>
          <cell r="P2519" t="str">
            <v>宽带预付费</v>
          </cell>
          <cell r="Q2519" t="str">
            <v>续费</v>
          </cell>
          <cell r="R2519" t="str">
            <v>提前充值</v>
          </cell>
          <cell r="S2519" t="str">
            <v>家庭用户</v>
          </cell>
          <cell r="T2519" t="str">
            <v>(传统)XDSL</v>
          </cell>
          <cell r="U2519" t="str">
            <v>东莞电商天猫充值(scb_tm1)</v>
          </cell>
          <cell r="V2519" t="str">
            <v>DSBR受理</v>
          </cell>
          <cell r="W2519" t="str">
            <v/>
          </cell>
          <cell r="X2519" t="str">
            <v>虎门区</v>
          </cell>
          <cell r="Y2519">
            <v>0</v>
          </cell>
          <cell r="Z2519">
            <v>0</v>
          </cell>
          <cell r="AA2519" t="str">
            <v>虎门区</v>
          </cell>
          <cell r="AB2519" t="str">
            <v>28</v>
          </cell>
          <cell r="AC2519">
            <v>12</v>
          </cell>
          <cell r="AD2519">
            <v>12</v>
          </cell>
          <cell r="AE2519" t="str">
            <v>否</v>
          </cell>
          <cell r="AF2519" t="str">
            <v/>
          </cell>
          <cell r="AG2519" t="str">
            <v>价值宽带</v>
          </cell>
          <cell r="AH2519" t="str">
            <v>续后期</v>
          </cell>
          <cell r="AI2519" t="str">
            <v>否</v>
          </cell>
          <cell r="AO2519">
            <v>0</v>
          </cell>
          <cell r="AR2519" t="str">
            <v>移动小区</v>
          </cell>
        </row>
        <row r="2520">
          <cell r="F2520">
            <v>15820808500</v>
          </cell>
          <cell r="G2520" t="str">
            <v>15820808500</v>
          </cell>
          <cell r="H2520" t="str">
            <v>林委</v>
          </cell>
          <cell r="I2520" t="str">
            <v>预付费东莞住宅新装或续费888元包年，带宽12M</v>
          </cell>
          <cell r="J2520">
            <v>888</v>
          </cell>
          <cell r="K2520">
            <v>888</v>
          </cell>
          <cell r="L2520" t="str">
            <v>2013-07-14</v>
          </cell>
          <cell r="M2520">
            <v>42199</v>
          </cell>
          <cell r="N2520" t="str">
            <v>2016-07-14</v>
          </cell>
          <cell r="O2520" t="str">
            <v>2015-06-27</v>
          </cell>
          <cell r="P2520" t="str">
            <v>宽带预付费</v>
          </cell>
          <cell r="Q2520" t="str">
            <v>续费</v>
          </cell>
          <cell r="R2520" t="str">
            <v>提前充值</v>
          </cell>
          <cell r="S2520" t="str">
            <v>家庭用户</v>
          </cell>
          <cell r="T2520" t="str">
            <v>FTTH</v>
          </cell>
          <cell r="U2520" t="str">
            <v>东莞电商天猫充值(scb_tm)</v>
          </cell>
          <cell r="V2520" t="str">
            <v>DSBR受理</v>
          </cell>
          <cell r="W2520" t="str">
            <v>天猫秒杀</v>
          </cell>
          <cell r="X2520" t="str">
            <v>虎门区</v>
          </cell>
          <cell r="Y2520">
            <v>0</v>
          </cell>
          <cell r="Z2520">
            <v>0</v>
          </cell>
          <cell r="AA2520" t="str">
            <v>虎门区</v>
          </cell>
          <cell r="AB2520" t="str">
            <v>27</v>
          </cell>
          <cell r="AC2520">
            <v>12</v>
          </cell>
          <cell r="AD2520">
            <v>12</v>
          </cell>
          <cell r="AE2520" t="str">
            <v>是</v>
          </cell>
          <cell r="AF2520" t="str">
            <v/>
          </cell>
          <cell r="AG2520" t="str">
            <v>价值宽带</v>
          </cell>
          <cell r="AH2520" t="str">
            <v>续后期</v>
          </cell>
          <cell r="AI2520" t="str">
            <v>否</v>
          </cell>
          <cell r="AO2520">
            <v>0</v>
          </cell>
          <cell r="AR2520" t="str">
            <v>新城区</v>
          </cell>
        </row>
        <row r="2521">
          <cell r="F2521">
            <v>15876957288</v>
          </cell>
          <cell r="G2521" t="str">
            <v>15876957288</v>
          </cell>
          <cell r="H2521" t="str">
            <v>文明</v>
          </cell>
          <cell r="I2521" t="str">
            <v>预付费东莞住宅新装或续费1408元包2年，带宽12M</v>
          </cell>
          <cell r="J2521">
            <v>1408</v>
          </cell>
          <cell r="K2521">
            <v>1408</v>
          </cell>
          <cell r="L2521" t="str">
            <v>2014-07-14</v>
          </cell>
          <cell r="M2521">
            <v>42199</v>
          </cell>
          <cell r="N2521" t="str">
            <v>2017-07-14</v>
          </cell>
          <cell r="O2521" t="str">
            <v>2015-06-28</v>
          </cell>
          <cell r="P2521" t="str">
            <v>宽带预付费</v>
          </cell>
          <cell r="Q2521" t="str">
            <v>续费</v>
          </cell>
          <cell r="R2521" t="str">
            <v>提前充值</v>
          </cell>
          <cell r="S2521" t="str">
            <v>家庭用户</v>
          </cell>
          <cell r="T2521" t="str">
            <v>FTTH</v>
          </cell>
          <cell r="U2521" t="str">
            <v>王汝怡(wangry)</v>
          </cell>
          <cell r="V2521" t="str">
            <v>ZX虎门罗灿坤</v>
          </cell>
          <cell r="W2521" t="str">
            <v>电商价值宽带营销</v>
          </cell>
          <cell r="X2521" t="str">
            <v>虎门区</v>
          </cell>
          <cell r="Y2521">
            <v>0</v>
          </cell>
          <cell r="Z2521">
            <v>0</v>
          </cell>
          <cell r="AA2521" t="str">
            <v>虎门区</v>
          </cell>
          <cell r="AB2521" t="str">
            <v>28</v>
          </cell>
          <cell r="AC2521">
            <v>12</v>
          </cell>
          <cell r="AD2521">
            <v>24</v>
          </cell>
          <cell r="AE2521" t="str">
            <v>是</v>
          </cell>
          <cell r="AF2521" t="str">
            <v/>
          </cell>
          <cell r="AG2521" t="str">
            <v>价值宽带</v>
          </cell>
          <cell r="AH2521" t="str">
            <v>续后期</v>
          </cell>
          <cell r="AI2521" t="str">
            <v>否</v>
          </cell>
          <cell r="AO2521">
            <v>0</v>
          </cell>
          <cell r="AR2521" t="str">
            <v>西城区</v>
          </cell>
        </row>
        <row r="2522">
          <cell r="F2522">
            <v>18025105896</v>
          </cell>
          <cell r="G2522" t="str">
            <v>18025105896</v>
          </cell>
          <cell r="H2522" t="str">
            <v>何国财</v>
          </cell>
          <cell r="I2522" t="str">
            <v>预付费东莞住宅新装或续费1408元包2年，带宽12M</v>
          </cell>
          <cell r="J2522">
            <v>1408</v>
          </cell>
          <cell r="K2522">
            <v>1408</v>
          </cell>
          <cell r="L2522" t="str">
            <v>2013-06-27</v>
          </cell>
          <cell r="M2522">
            <v>42182</v>
          </cell>
          <cell r="N2522" t="str">
            <v>2017-06-27</v>
          </cell>
          <cell r="O2522" t="str">
            <v>2015-06-27</v>
          </cell>
          <cell r="P2522" t="str">
            <v>宽带预付费</v>
          </cell>
          <cell r="Q2522" t="str">
            <v>续费</v>
          </cell>
          <cell r="R2522" t="str">
            <v>提前充值</v>
          </cell>
          <cell r="S2522" t="str">
            <v>家庭用户</v>
          </cell>
          <cell r="T2522" t="str">
            <v>FTTH</v>
          </cell>
          <cell r="U2522" t="str">
            <v>王汝怡(wangry)</v>
          </cell>
          <cell r="V2522" t="str">
            <v>ZX虎门罗灿坤</v>
          </cell>
          <cell r="W2522" t="str">
            <v>电商价值宽带营销</v>
          </cell>
          <cell r="X2522" t="str">
            <v>虎门区</v>
          </cell>
          <cell r="Y2522">
            <v>0</v>
          </cell>
          <cell r="Z2522">
            <v>0</v>
          </cell>
          <cell r="AA2522" t="str">
            <v>虎门区</v>
          </cell>
          <cell r="AB2522" t="str">
            <v>27</v>
          </cell>
          <cell r="AC2522">
            <v>12</v>
          </cell>
          <cell r="AD2522">
            <v>24</v>
          </cell>
          <cell r="AE2522" t="str">
            <v>是</v>
          </cell>
          <cell r="AF2522" t="str">
            <v/>
          </cell>
          <cell r="AG2522" t="str">
            <v>价值宽带</v>
          </cell>
          <cell r="AH2522" t="str">
            <v>续本月</v>
          </cell>
          <cell r="AI2522" t="str">
            <v>是</v>
          </cell>
          <cell r="AJ2522">
            <v>18025105896</v>
          </cell>
          <cell r="AO2522">
            <v>0</v>
          </cell>
          <cell r="AR2522" t="str">
            <v>华南区</v>
          </cell>
        </row>
        <row r="2523">
          <cell r="F2523">
            <v>18819729959</v>
          </cell>
          <cell r="G2523" t="str">
            <v>18819729959</v>
          </cell>
          <cell r="H2523" t="str">
            <v>谭忠才</v>
          </cell>
          <cell r="I2523" t="str">
            <v>预付费东莞住宅新装或续费888元包年，带宽12M</v>
          </cell>
          <cell r="J2523">
            <v>888</v>
          </cell>
          <cell r="K2523">
            <v>888</v>
          </cell>
          <cell r="L2523" t="str">
            <v>2013-07-06</v>
          </cell>
          <cell r="M2523">
            <v>42194</v>
          </cell>
          <cell r="N2523" t="str">
            <v>2016-07-09</v>
          </cell>
          <cell r="O2523" t="str">
            <v>2015-06-26</v>
          </cell>
          <cell r="P2523" t="str">
            <v>宽带预付费</v>
          </cell>
          <cell r="Q2523" t="str">
            <v>续费</v>
          </cell>
          <cell r="R2523" t="str">
            <v>提前充值</v>
          </cell>
          <cell r="S2523" t="str">
            <v>家庭用户</v>
          </cell>
          <cell r="T2523" t="str">
            <v>FTTH</v>
          </cell>
          <cell r="U2523" t="str">
            <v>东莞电商天猫充值(scb_tm2)</v>
          </cell>
          <cell r="V2523" t="str">
            <v>DSBR受理</v>
          </cell>
          <cell r="W2523" t="str">
            <v/>
          </cell>
          <cell r="X2523" t="str">
            <v>虎门区</v>
          </cell>
          <cell r="Y2523">
            <v>0</v>
          </cell>
          <cell r="Z2523">
            <v>0</v>
          </cell>
          <cell r="AA2523" t="str">
            <v>虎门区</v>
          </cell>
          <cell r="AB2523" t="str">
            <v>26</v>
          </cell>
          <cell r="AC2523">
            <v>12</v>
          </cell>
          <cell r="AD2523">
            <v>12</v>
          </cell>
          <cell r="AE2523" t="str">
            <v>是</v>
          </cell>
          <cell r="AF2523" t="str">
            <v/>
          </cell>
          <cell r="AG2523" t="str">
            <v>价值宽带</v>
          </cell>
          <cell r="AH2523" t="str">
            <v>续后期</v>
          </cell>
          <cell r="AI2523" t="str">
            <v>否</v>
          </cell>
          <cell r="AO2523">
            <v>0</v>
          </cell>
          <cell r="AR2523" t="str">
            <v>石龙坑区</v>
          </cell>
        </row>
        <row r="2524">
          <cell r="F2524" t="str">
            <v>dgdc90062224</v>
          </cell>
          <cell r="G2524" t="str">
            <v>dgdc90062224</v>
          </cell>
          <cell r="H2524" t="str">
            <v>黄庆文</v>
          </cell>
          <cell r="I2524" t="str">
            <v>预付费东莞住宅新装或续费888元包年，带宽12M</v>
          </cell>
          <cell r="J2524">
            <v>888</v>
          </cell>
          <cell r="K2524">
            <v>888</v>
          </cell>
          <cell r="L2524" t="str">
            <v>2011-07-10</v>
          </cell>
          <cell r="M2524">
            <v>42195</v>
          </cell>
          <cell r="N2524" t="str">
            <v>2016-07-10</v>
          </cell>
          <cell r="O2524" t="str">
            <v>2015-06-26</v>
          </cell>
          <cell r="P2524" t="str">
            <v>宽带预付费</v>
          </cell>
          <cell r="Q2524" t="str">
            <v>续费</v>
          </cell>
          <cell r="R2524" t="str">
            <v>提前充值</v>
          </cell>
          <cell r="S2524" t="str">
            <v>家庭用户</v>
          </cell>
          <cell r="T2524" t="str">
            <v>FTTH</v>
          </cell>
          <cell r="U2524" t="str">
            <v>东莞电商天猫充值(scb_tm2)</v>
          </cell>
          <cell r="V2524" t="str">
            <v>DSBR受理</v>
          </cell>
          <cell r="W2524" t="str">
            <v>电商价值宽带营销</v>
          </cell>
          <cell r="X2524" t="str">
            <v>虎门区</v>
          </cell>
          <cell r="Y2524">
            <v>0</v>
          </cell>
          <cell r="Z2524">
            <v>0</v>
          </cell>
          <cell r="AA2524" t="str">
            <v>虎门区</v>
          </cell>
          <cell r="AB2524" t="str">
            <v>26</v>
          </cell>
          <cell r="AC2524">
            <v>12</v>
          </cell>
          <cell r="AD2524">
            <v>12</v>
          </cell>
          <cell r="AE2524" t="str">
            <v>是</v>
          </cell>
          <cell r="AF2524" t="str">
            <v/>
          </cell>
          <cell r="AG2524" t="str">
            <v>价值宽带</v>
          </cell>
          <cell r="AH2524" t="str">
            <v>续后期</v>
          </cell>
          <cell r="AI2524" t="str">
            <v>否</v>
          </cell>
          <cell r="AO2524">
            <v>0</v>
          </cell>
          <cell r="AR2524" t="str">
            <v>华南区</v>
          </cell>
        </row>
        <row r="2525">
          <cell r="F2525">
            <v>13046881911</v>
          </cell>
          <cell r="G2525" t="str">
            <v>13046881911</v>
          </cell>
          <cell r="H2525" t="str">
            <v>陈兴有</v>
          </cell>
          <cell r="I2525" t="str">
            <v>预付费东莞住宅新装或续费1408元包2年，带宽12M</v>
          </cell>
          <cell r="J2525">
            <v>1408</v>
          </cell>
          <cell r="K2525">
            <v>1408</v>
          </cell>
          <cell r="L2525" t="str">
            <v>2013-06-29</v>
          </cell>
          <cell r="M2525">
            <v>42184</v>
          </cell>
          <cell r="N2525" t="str">
            <v>2017-06-29</v>
          </cell>
          <cell r="O2525" t="str">
            <v>2015-06-27</v>
          </cell>
          <cell r="P2525" t="str">
            <v>宽带预付费</v>
          </cell>
          <cell r="Q2525" t="str">
            <v>续费</v>
          </cell>
          <cell r="R2525" t="str">
            <v>提前充值</v>
          </cell>
          <cell r="S2525" t="str">
            <v>家庭用户</v>
          </cell>
          <cell r="T2525" t="str">
            <v>FTTH</v>
          </cell>
          <cell r="U2525" t="str">
            <v>王汝怡(wangry)</v>
          </cell>
          <cell r="V2525" t="str">
            <v>ZX虎门罗灿坤</v>
          </cell>
          <cell r="W2525" t="str">
            <v/>
          </cell>
          <cell r="X2525" t="str">
            <v>虎门区</v>
          </cell>
          <cell r="Y2525">
            <v>0</v>
          </cell>
          <cell r="Z2525">
            <v>0</v>
          </cell>
          <cell r="AA2525" t="str">
            <v>虎门区</v>
          </cell>
          <cell r="AB2525" t="str">
            <v>27</v>
          </cell>
          <cell r="AC2525">
            <v>12</v>
          </cell>
          <cell r="AD2525">
            <v>24</v>
          </cell>
          <cell r="AE2525" t="str">
            <v>是</v>
          </cell>
          <cell r="AF2525" t="str">
            <v/>
          </cell>
          <cell r="AG2525" t="str">
            <v>价值宽带</v>
          </cell>
          <cell r="AH2525" t="str">
            <v>续本月</v>
          </cell>
          <cell r="AI2525" t="str">
            <v>是</v>
          </cell>
          <cell r="AJ2525">
            <v>13046881911</v>
          </cell>
          <cell r="AO2525">
            <v>0</v>
          </cell>
          <cell r="AR2525" t="str">
            <v>华南区</v>
          </cell>
        </row>
        <row r="2526">
          <cell r="F2526">
            <v>13509847803</v>
          </cell>
          <cell r="G2526" t="str">
            <v>13509847803</v>
          </cell>
          <cell r="H2526" t="str">
            <v>蔡金海</v>
          </cell>
          <cell r="I2526" t="str">
            <v>预付费东莞住宅新装或续费680元包年，带宽4M</v>
          </cell>
          <cell r="J2526">
            <v>680</v>
          </cell>
          <cell r="K2526">
            <v>680</v>
          </cell>
          <cell r="L2526" t="str">
            <v>2009-04-06</v>
          </cell>
          <cell r="M2526">
            <v>42132</v>
          </cell>
          <cell r="N2526" t="str">
            <v>2016-06-28</v>
          </cell>
          <cell r="O2526" t="str">
            <v>2015-06-28</v>
          </cell>
          <cell r="P2526" t="str">
            <v>宽带预付费</v>
          </cell>
          <cell r="Q2526" t="str">
            <v>续费</v>
          </cell>
          <cell r="R2526" t="str">
            <v>往月充值</v>
          </cell>
          <cell r="S2526" t="str">
            <v>家庭用户</v>
          </cell>
          <cell r="T2526" t="str">
            <v>(传统)XDSL</v>
          </cell>
          <cell r="U2526" t="str">
            <v>王汝怡(wangry)</v>
          </cell>
          <cell r="V2526" t="str">
            <v>ZX虎门邓鸣健</v>
          </cell>
          <cell r="W2526" t="str">
            <v>WLAN</v>
          </cell>
          <cell r="X2526" t="str">
            <v>虎门区</v>
          </cell>
          <cell r="Y2526">
            <v>0</v>
          </cell>
          <cell r="Z2526">
            <v>0</v>
          </cell>
          <cell r="AA2526" t="str">
            <v>虎门区</v>
          </cell>
          <cell r="AB2526" t="str">
            <v>28</v>
          </cell>
          <cell r="AC2526">
            <v>4</v>
          </cell>
          <cell r="AD2526">
            <v>12</v>
          </cell>
          <cell r="AE2526" t="str">
            <v>否</v>
          </cell>
          <cell r="AF2526" t="str">
            <v/>
          </cell>
          <cell r="AG2526" t="str">
            <v>否</v>
          </cell>
          <cell r="AH2526" t="str">
            <v>续前期</v>
          </cell>
          <cell r="AI2526" t="str">
            <v>否</v>
          </cell>
          <cell r="AO2526">
            <v>0</v>
          </cell>
          <cell r="AR2526" t="str">
            <v>华南区</v>
          </cell>
        </row>
        <row r="2527">
          <cell r="F2527" t="str">
            <v>dgdc89039125</v>
          </cell>
          <cell r="G2527" t="str">
            <v>dgdc89039125</v>
          </cell>
          <cell r="H2527" t="str">
            <v>卢杭杰</v>
          </cell>
          <cell r="I2527" t="str">
            <v>预付费东莞住宅新装或续费888元包年，带宽12M</v>
          </cell>
          <cell r="J2527">
            <v>888</v>
          </cell>
          <cell r="K2527">
            <v>888</v>
          </cell>
          <cell r="L2527" t="str">
            <v>2008-02-29</v>
          </cell>
          <cell r="M2527">
            <v>42223</v>
          </cell>
          <cell r="N2527" t="str">
            <v>2016-08-07</v>
          </cell>
          <cell r="O2527" t="str">
            <v>2015-06-27</v>
          </cell>
          <cell r="P2527" t="str">
            <v>宽带预付费</v>
          </cell>
          <cell r="Q2527" t="str">
            <v>续费</v>
          </cell>
          <cell r="R2527" t="str">
            <v>提前充值</v>
          </cell>
          <cell r="S2527" t="str">
            <v>家庭用户</v>
          </cell>
          <cell r="T2527" t="str">
            <v>FTTH</v>
          </cell>
          <cell r="U2527" t="str">
            <v>东莞电商天猫充值(scb_tm)</v>
          </cell>
          <cell r="V2527" t="str">
            <v>DSBR受理</v>
          </cell>
          <cell r="W2527" t="str">
            <v>天猫秒杀</v>
          </cell>
          <cell r="X2527" t="str">
            <v>虎门区</v>
          </cell>
          <cell r="Y2527">
            <v>0</v>
          </cell>
          <cell r="Z2527">
            <v>0</v>
          </cell>
          <cell r="AA2527" t="str">
            <v>虎门区</v>
          </cell>
          <cell r="AB2527" t="str">
            <v>27</v>
          </cell>
          <cell r="AC2527">
            <v>12</v>
          </cell>
          <cell r="AD2527">
            <v>12</v>
          </cell>
          <cell r="AE2527" t="str">
            <v>是</v>
          </cell>
          <cell r="AF2527" t="str">
            <v/>
          </cell>
          <cell r="AG2527" t="str">
            <v>价值宽带</v>
          </cell>
          <cell r="AH2527" t="str">
            <v>续后期</v>
          </cell>
          <cell r="AI2527" t="str">
            <v>否</v>
          </cell>
          <cell r="AO2527">
            <v>0</v>
          </cell>
          <cell r="AR2527" t="str">
            <v>下岭贝区</v>
          </cell>
        </row>
        <row r="2528">
          <cell r="F2528">
            <v>18002854370</v>
          </cell>
          <cell r="G2528" t="str">
            <v>18002854370</v>
          </cell>
          <cell r="H2528" t="str">
            <v>王仪国</v>
          </cell>
          <cell r="I2528" t="str">
            <v>预付费东莞住宅新装或续费1408元包2年，带宽12M</v>
          </cell>
          <cell r="J2528">
            <v>1408</v>
          </cell>
          <cell r="K2528">
            <v>1408</v>
          </cell>
          <cell r="L2528" t="str">
            <v>2012-06-21</v>
          </cell>
          <cell r="M2528">
            <v>42180</v>
          </cell>
          <cell r="N2528" t="str">
            <v>2017-06-26</v>
          </cell>
          <cell r="O2528" t="str">
            <v>2015-06-26</v>
          </cell>
          <cell r="P2528" t="str">
            <v>宽带预付费</v>
          </cell>
          <cell r="Q2528" t="str">
            <v>续费</v>
          </cell>
          <cell r="R2528" t="str">
            <v>往月充值</v>
          </cell>
          <cell r="S2528" t="str">
            <v>家庭用户</v>
          </cell>
          <cell r="T2528" t="str">
            <v>FTTH</v>
          </cell>
          <cell r="U2528" t="str">
            <v>王汝怡(wangry)</v>
          </cell>
          <cell r="V2528" t="str">
            <v>ZX虎门罗灿坤</v>
          </cell>
          <cell r="W2528" t="str">
            <v>电商价值宽带营销</v>
          </cell>
          <cell r="X2528" t="str">
            <v>虎门区</v>
          </cell>
          <cell r="Y2528">
            <v>0</v>
          </cell>
          <cell r="Z2528">
            <v>0</v>
          </cell>
          <cell r="AA2528" t="str">
            <v>虎门区</v>
          </cell>
          <cell r="AB2528" t="str">
            <v>26</v>
          </cell>
          <cell r="AC2528">
            <v>12</v>
          </cell>
          <cell r="AD2528">
            <v>24</v>
          </cell>
          <cell r="AE2528" t="str">
            <v>是</v>
          </cell>
          <cell r="AF2528" t="str">
            <v/>
          </cell>
          <cell r="AG2528" t="str">
            <v>价值宽带</v>
          </cell>
          <cell r="AH2528" t="str">
            <v>续本月</v>
          </cell>
          <cell r="AI2528" t="str">
            <v>是</v>
          </cell>
          <cell r="AJ2528">
            <v>18002854370</v>
          </cell>
          <cell r="AO2528">
            <v>0</v>
          </cell>
          <cell r="AR2528" t="str">
            <v>兆康区</v>
          </cell>
        </row>
        <row r="2529">
          <cell r="F2529">
            <v>13925538588</v>
          </cell>
          <cell r="G2529" t="str">
            <v>13925538588</v>
          </cell>
          <cell r="H2529" t="str">
            <v>陈栩涛</v>
          </cell>
          <cell r="I2529" t="str">
            <v>预付费东莞住宅新装或续费1408元包2年，带宽12M</v>
          </cell>
          <cell r="J2529">
            <v>1408</v>
          </cell>
          <cell r="K2529">
            <v>1408</v>
          </cell>
          <cell r="L2529" t="str">
            <v>2010-08-04</v>
          </cell>
          <cell r="M2529">
            <v>42162</v>
          </cell>
          <cell r="N2529" t="str">
            <v>2017-06-28</v>
          </cell>
          <cell r="O2529" t="str">
            <v>2015-06-28</v>
          </cell>
          <cell r="P2529" t="str">
            <v>宽带预付费</v>
          </cell>
          <cell r="Q2529" t="str">
            <v>续费</v>
          </cell>
          <cell r="R2529" t="str">
            <v>往月充值</v>
          </cell>
          <cell r="S2529" t="str">
            <v>家庭用户</v>
          </cell>
          <cell r="T2529" t="str">
            <v>FTTH</v>
          </cell>
          <cell r="U2529" t="str">
            <v>王汝怡(wangry)</v>
          </cell>
          <cell r="V2529" t="str">
            <v>ZX虎门杜嘉明</v>
          </cell>
          <cell r="W2529" t="str">
            <v>电商价值宽带营销</v>
          </cell>
          <cell r="X2529" t="str">
            <v>虎门区</v>
          </cell>
          <cell r="Y2529">
            <v>0</v>
          </cell>
          <cell r="Z2529">
            <v>0</v>
          </cell>
          <cell r="AA2529" t="str">
            <v>虎门区</v>
          </cell>
          <cell r="AB2529" t="str">
            <v>28</v>
          </cell>
          <cell r="AC2529">
            <v>12</v>
          </cell>
          <cell r="AD2529">
            <v>24</v>
          </cell>
          <cell r="AE2529" t="str">
            <v>是</v>
          </cell>
          <cell r="AF2529" t="str">
            <v/>
          </cell>
          <cell r="AG2529" t="str">
            <v>价值宽带</v>
          </cell>
          <cell r="AH2529" t="str">
            <v>续本月</v>
          </cell>
          <cell r="AI2529" t="str">
            <v>是</v>
          </cell>
          <cell r="AO2529">
            <v>0</v>
          </cell>
          <cell r="AR2529" t="str">
            <v>兆康区</v>
          </cell>
        </row>
        <row r="2530">
          <cell r="F2530">
            <v>13528602138</v>
          </cell>
          <cell r="G2530" t="str">
            <v>13528602138</v>
          </cell>
          <cell r="H2530" t="str">
            <v>陈拍康</v>
          </cell>
          <cell r="I2530" t="str">
            <v>预付费东莞住宅新装或续费1408元包2年，带宽12M</v>
          </cell>
          <cell r="J2530">
            <v>1408</v>
          </cell>
          <cell r="K2530">
            <v>1408</v>
          </cell>
          <cell r="L2530" t="str">
            <v>2011-07-13</v>
          </cell>
          <cell r="M2530">
            <v>42189</v>
          </cell>
          <cell r="N2530" t="str">
            <v>2017-07-04</v>
          </cell>
          <cell r="O2530" t="str">
            <v>2015-06-26</v>
          </cell>
          <cell r="P2530" t="str">
            <v>宽带预付费</v>
          </cell>
          <cell r="Q2530" t="str">
            <v>续费</v>
          </cell>
          <cell r="R2530" t="str">
            <v>提前充值</v>
          </cell>
          <cell r="S2530" t="str">
            <v>家庭用户</v>
          </cell>
          <cell r="T2530" t="str">
            <v>FTTH</v>
          </cell>
          <cell r="U2530" t="str">
            <v>谢如画(xierh)</v>
          </cell>
          <cell r="V2530" t="str">
            <v>ZY厚街营业厅</v>
          </cell>
          <cell r="W2530" t="str">
            <v/>
          </cell>
          <cell r="X2530" t="str">
            <v>厚街区</v>
          </cell>
          <cell r="Y2530">
            <v>0</v>
          </cell>
          <cell r="Z2530">
            <v>0</v>
          </cell>
          <cell r="AA2530" t="str">
            <v>厚街区</v>
          </cell>
          <cell r="AB2530" t="str">
            <v>26</v>
          </cell>
          <cell r="AC2530">
            <v>12</v>
          </cell>
          <cell r="AD2530">
            <v>24</v>
          </cell>
          <cell r="AE2530" t="str">
            <v>是</v>
          </cell>
          <cell r="AF2530" t="str">
            <v/>
          </cell>
          <cell r="AG2530" t="str">
            <v>价值宽带</v>
          </cell>
          <cell r="AH2530" t="str">
            <v>续后期</v>
          </cell>
          <cell r="AI2530" t="str">
            <v>否</v>
          </cell>
          <cell r="AO2530">
            <v>0</v>
          </cell>
          <cell r="AR2530" t="str">
            <v>兆康区</v>
          </cell>
        </row>
        <row r="2531">
          <cell r="F2531">
            <v>15992831852</v>
          </cell>
          <cell r="G2531" t="str">
            <v>15992831852</v>
          </cell>
          <cell r="H2531" t="str">
            <v>罗承翼</v>
          </cell>
          <cell r="I2531" t="str">
            <v>预付费东莞住宅新装或续费1398元包年，带宽20M</v>
          </cell>
          <cell r="J2531">
            <v>1398</v>
          </cell>
          <cell r="K2531">
            <v>1398</v>
          </cell>
          <cell r="L2531" t="str">
            <v>2013-07-29</v>
          </cell>
          <cell r="M2531">
            <v>42214</v>
          </cell>
          <cell r="N2531" t="str">
            <v>2016-07-29</v>
          </cell>
          <cell r="O2531" t="str">
            <v>2015-06-28</v>
          </cell>
          <cell r="P2531" t="str">
            <v>宽带预付费</v>
          </cell>
          <cell r="Q2531" t="str">
            <v>续费</v>
          </cell>
          <cell r="R2531" t="str">
            <v>提前充值</v>
          </cell>
          <cell r="S2531" t="str">
            <v>家庭用户</v>
          </cell>
          <cell r="T2531" t="str">
            <v>FTTH</v>
          </cell>
          <cell r="U2531" t="str">
            <v>尼佳(nj_ca)</v>
          </cell>
          <cell r="V2531" t="str">
            <v>ZX长安肖亮</v>
          </cell>
          <cell r="W2531" t="str">
            <v>(非)</v>
          </cell>
          <cell r="X2531" t="str">
            <v>长安区</v>
          </cell>
          <cell r="Y2531">
            <v>0</v>
          </cell>
          <cell r="Z2531">
            <v>0</v>
          </cell>
          <cell r="AA2531" t="str">
            <v>长安区</v>
          </cell>
          <cell r="AB2531" t="str">
            <v>28</v>
          </cell>
          <cell r="AC2531">
            <v>20</v>
          </cell>
          <cell r="AD2531">
            <v>12</v>
          </cell>
          <cell r="AE2531" t="str">
            <v>是</v>
          </cell>
          <cell r="AF2531" t="str">
            <v/>
          </cell>
          <cell r="AG2531" t="str">
            <v>价值宽带</v>
          </cell>
          <cell r="AH2531" t="str">
            <v>续后期</v>
          </cell>
          <cell r="AI2531" t="str">
            <v>否</v>
          </cell>
          <cell r="AO2531">
            <v>0</v>
          </cell>
          <cell r="AR2531" t="str">
            <v>兆康区</v>
          </cell>
        </row>
        <row r="2532">
          <cell r="F2532">
            <v>15992831850</v>
          </cell>
          <cell r="G2532" t="str">
            <v>15992831850</v>
          </cell>
          <cell r="H2532" t="str">
            <v>罗承翼</v>
          </cell>
          <cell r="I2532" t="str">
            <v>预付费东莞住宅新装或续费1398元包年，带宽20M</v>
          </cell>
          <cell r="J2532">
            <v>1398</v>
          </cell>
          <cell r="K2532">
            <v>1398</v>
          </cell>
          <cell r="L2532" t="str">
            <v>2013-07-29</v>
          </cell>
          <cell r="M2532">
            <v>42214</v>
          </cell>
          <cell r="N2532" t="str">
            <v>2016-07-29</v>
          </cell>
          <cell r="O2532" t="str">
            <v>2015-06-28</v>
          </cell>
          <cell r="P2532" t="str">
            <v>宽带预付费</v>
          </cell>
          <cell r="Q2532" t="str">
            <v>续费</v>
          </cell>
          <cell r="R2532" t="str">
            <v>提前充值</v>
          </cell>
          <cell r="S2532" t="str">
            <v>家庭用户</v>
          </cell>
          <cell r="T2532" t="str">
            <v>FTTH</v>
          </cell>
          <cell r="U2532" t="str">
            <v>尼佳(nj_ca)</v>
          </cell>
          <cell r="V2532" t="str">
            <v>ZX长安肖亮</v>
          </cell>
          <cell r="W2532" t="str">
            <v>(非)</v>
          </cell>
          <cell r="X2532" t="str">
            <v>长安区</v>
          </cell>
          <cell r="Y2532">
            <v>0</v>
          </cell>
          <cell r="Z2532">
            <v>0</v>
          </cell>
          <cell r="AA2532" t="str">
            <v>长安区</v>
          </cell>
          <cell r="AB2532" t="str">
            <v>28</v>
          </cell>
          <cell r="AC2532">
            <v>20</v>
          </cell>
          <cell r="AD2532">
            <v>12</v>
          </cell>
          <cell r="AE2532" t="str">
            <v>是</v>
          </cell>
          <cell r="AF2532" t="str">
            <v/>
          </cell>
          <cell r="AG2532" t="str">
            <v>价值宽带</v>
          </cell>
          <cell r="AH2532" t="str">
            <v>续后期</v>
          </cell>
          <cell r="AI2532" t="str">
            <v>否</v>
          </cell>
          <cell r="AO2532">
            <v>0</v>
          </cell>
          <cell r="AR2532" t="str">
            <v>兆康区</v>
          </cell>
        </row>
        <row r="2533">
          <cell r="F2533">
            <v>15992831853</v>
          </cell>
          <cell r="G2533" t="str">
            <v>15992831853</v>
          </cell>
          <cell r="H2533" t="str">
            <v>罗承翼</v>
          </cell>
          <cell r="I2533" t="str">
            <v>预付费东莞住宅新装或续费1088元包年，带宽20M</v>
          </cell>
          <cell r="J2533">
            <v>1088</v>
          </cell>
          <cell r="K2533">
            <v>1088</v>
          </cell>
          <cell r="L2533" t="str">
            <v>2013-07-29</v>
          </cell>
          <cell r="M2533">
            <v>42214</v>
          </cell>
          <cell r="N2533" t="str">
            <v>2016-07-29</v>
          </cell>
          <cell r="O2533" t="str">
            <v>2015-06-28</v>
          </cell>
          <cell r="P2533" t="str">
            <v>宽带预付费</v>
          </cell>
          <cell r="Q2533" t="str">
            <v>续费</v>
          </cell>
          <cell r="R2533" t="str">
            <v>提前充值</v>
          </cell>
          <cell r="S2533" t="str">
            <v>家庭用户</v>
          </cell>
          <cell r="T2533" t="str">
            <v>FTTH</v>
          </cell>
          <cell r="U2533" t="str">
            <v>尼佳(nj_ca)</v>
          </cell>
          <cell r="V2533" t="str">
            <v>ZX长安肖亮</v>
          </cell>
          <cell r="W2533" t="str">
            <v>(非)</v>
          </cell>
          <cell r="X2533" t="str">
            <v>长安区</v>
          </cell>
          <cell r="Y2533">
            <v>0</v>
          </cell>
          <cell r="Z2533">
            <v>0</v>
          </cell>
          <cell r="AA2533" t="str">
            <v>长安区</v>
          </cell>
          <cell r="AB2533" t="str">
            <v>28</v>
          </cell>
          <cell r="AC2533">
            <v>20</v>
          </cell>
          <cell r="AD2533">
            <v>12</v>
          </cell>
          <cell r="AE2533" t="str">
            <v>是</v>
          </cell>
          <cell r="AF2533" t="str">
            <v/>
          </cell>
          <cell r="AG2533" t="str">
            <v>价值宽带</v>
          </cell>
          <cell r="AH2533" t="str">
            <v>续后期</v>
          </cell>
          <cell r="AI2533" t="str">
            <v>否</v>
          </cell>
          <cell r="AO2533">
            <v>0</v>
          </cell>
          <cell r="AR2533" t="str">
            <v>兆康区</v>
          </cell>
        </row>
        <row r="2534">
          <cell r="F2534">
            <v>13650215064</v>
          </cell>
          <cell r="G2534" t="str">
            <v>13650215064</v>
          </cell>
          <cell r="H2534" t="str">
            <v>蒙小英</v>
          </cell>
          <cell r="I2534" t="str">
            <v>预付费东莞住宅新装或续费888元包年，带宽12M</v>
          </cell>
          <cell r="J2534">
            <v>888</v>
          </cell>
          <cell r="K2534">
            <v>888</v>
          </cell>
          <cell r="L2534" t="str">
            <v>2012-06-26</v>
          </cell>
          <cell r="M2534">
            <v>42181</v>
          </cell>
          <cell r="N2534" t="str">
            <v>2016-06-26</v>
          </cell>
          <cell r="O2534" t="str">
            <v>2015-06-26</v>
          </cell>
          <cell r="P2534" t="str">
            <v>宽带预付费</v>
          </cell>
          <cell r="Q2534" t="str">
            <v>续费</v>
          </cell>
          <cell r="R2534" t="str">
            <v>提前充值</v>
          </cell>
          <cell r="S2534" t="str">
            <v>家庭用户</v>
          </cell>
          <cell r="T2534" t="str">
            <v>FTTH</v>
          </cell>
          <cell r="U2534" t="str">
            <v>东莞电商天猫充值(scb_tm2)</v>
          </cell>
          <cell r="V2534" t="str">
            <v>DSBR受理</v>
          </cell>
          <cell r="W2534" t="str">
            <v>电商价值宽带营销</v>
          </cell>
          <cell r="X2534" t="str">
            <v>长安区</v>
          </cell>
          <cell r="Y2534">
            <v>0</v>
          </cell>
          <cell r="Z2534">
            <v>0</v>
          </cell>
          <cell r="AA2534" t="str">
            <v>长安区</v>
          </cell>
          <cell r="AB2534" t="str">
            <v>26</v>
          </cell>
          <cell r="AC2534">
            <v>12</v>
          </cell>
          <cell r="AD2534">
            <v>12</v>
          </cell>
          <cell r="AE2534" t="str">
            <v>是</v>
          </cell>
          <cell r="AF2534" t="str">
            <v/>
          </cell>
          <cell r="AG2534" t="str">
            <v>价值宽带</v>
          </cell>
          <cell r="AH2534" t="str">
            <v>续本月</v>
          </cell>
          <cell r="AI2534" t="str">
            <v>是</v>
          </cell>
          <cell r="AJ2534">
            <v>13650215064</v>
          </cell>
          <cell r="AO2534">
            <v>0</v>
          </cell>
          <cell r="AR2534" t="str">
            <v>兆康区</v>
          </cell>
        </row>
        <row r="2535">
          <cell r="F2535">
            <v>13509229010</v>
          </cell>
          <cell r="G2535" t="str">
            <v>13509229010</v>
          </cell>
          <cell r="H2535" t="str">
            <v>罗芳</v>
          </cell>
          <cell r="I2535" t="str">
            <v>预付费东莞住宅新装或续费680元包年，带宽4M</v>
          </cell>
          <cell r="J2535">
            <v>680</v>
          </cell>
          <cell r="K2535">
            <v>680</v>
          </cell>
          <cell r="L2535" t="str">
            <v>2012-08-02</v>
          </cell>
          <cell r="M2535">
            <v>42218</v>
          </cell>
          <cell r="N2535" t="str">
            <v>2016-08-02</v>
          </cell>
          <cell r="O2535" t="str">
            <v>2015-06-27</v>
          </cell>
          <cell r="P2535" t="str">
            <v>宽带预付费</v>
          </cell>
          <cell r="Q2535" t="str">
            <v>续费</v>
          </cell>
          <cell r="R2535" t="str">
            <v>提前充值</v>
          </cell>
          <cell r="S2535" t="str">
            <v>家庭用户</v>
          </cell>
          <cell r="T2535" t="str">
            <v>(传统)XDSL</v>
          </cell>
          <cell r="U2535" t="str">
            <v>尼佳(nj_ca)</v>
          </cell>
          <cell r="V2535" t="str">
            <v>ZY长安陈志鹏(集客)</v>
          </cell>
          <cell r="W2535" t="str">
            <v/>
          </cell>
          <cell r="X2535" t="str">
            <v>长安区</v>
          </cell>
          <cell r="Y2535">
            <v>0</v>
          </cell>
          <cell r="Z2535">
            <v>0</v>
          </cell>
          <cell r="AA2535" t="str">
            <v>长安区</v>
          </cell>
          <cell r="AB2535" t="str">
            <v>27</v>
          </cell>
          <cell r="AC2535">
            <v>4</v>
          </cell>
          <cell r="AD2535">
            <v>12</v>
          </cell>
          <cell r="AE2535" t="str">
            <v>否</v>
          </cell>
          <cell r="AF2535" t="str">
            <v/>
          </cell>
          <cell r="AG2535" t="str">
            <v>否</v>
          </cell>
          <cell r="AH2535" t="str">
            <v>续后期</v>
          </cell>
          <cell r="AI2535" t="str">
            <v>否</v>
          </cell>
          <cell r="AO2535">
            <v>0</v>
          </cell>
          <cell r="AR2535" t="str">
            <v>兆康区</v>
          </cell>
        </row>
        <row r="2536">
          <cell r="F2536">
            <v>13682336233</v>
          </cell>
          <cell r="G2536" t="str">
            <v>13682336233</v>
          </cell>
          <cell r="H2536" t="str">
            <v>曾庆谊</v>
          </cell>
          <cell r="I2536" t="str">
            <v>预付费东莞住宅新装或续费888元包年，带宽12M</v>
          </cell>
          <cell r="J2536">
            <v>888</v>
          </cell>
          <cell r="K2536">
            <v>888</v>
          </cell>
          <cell r="L2536" t="str">
            <v>2013-06-24</v>
          </cell>
          <cell r="M2536">
            <v>42179</v>
          </cell>
          <cell r="N2536" t="str">
            <v>2016-06-26</v>
          </cell>
          <cell r="O2536" t="str">
            <v>2015-06-26</v>
          </cell>
          <cell r="P2536" t="str">
            <v>宽带预付费</v>
          </cell>
          <cell r="Q2536" t="str">
            <v>续费</v>
          </cell>
          <cell r="R2536" t="str">
            <v>往月充值</v>
          </cell>
          <cell r="S2536" t="str">
            <v>家庭用户</v>
          </cell>
          <cell r="T2536" t="str">
            <v>(传统)XDSL</v>
          </cell>
          <cell r="U2536" t="str">
            <v>东莞电商天猫充值(scb_tm2)</v>
          </cell>
          <cell r="V2536" t="str">
            <v>DSBR受理</v>
          </cell>
          <cell r="W2536" t="str">
            <v>黄清浩</v>
          </cell>
          <cell r="X2536" t="str">
            <v>厚街区</v>
          </cell>
          <cell r="Y2536">
            <v>0</v>
          </cell>
          <cell r="Z2536">
            <v>0</v>
          </cell>
          <cell r="AA2536" t="str">
            <v>厚街区</v>
          </cell>
          <cell r="AB2536" t="str">
            <v>26</v>
          </cell>
          <cell r="AC2536">
            <v>12</v>
          </cell>
          <cell r="AD2536">
            <v>12</v>
          </cell>
          <cell r="AE2536" t="str">
            <v>否</v>
          </cell>
          <cell r="AF2536" t="str">
            <v/>
          </cell>
          <cell r="AG2536" t="str">
            <v>价值宽带</v>
          </cell>
          <cell r="AH2536" t="str">
            <v>续本月</v>
          </cell>
          <cell r="AI2536" t="str">
            <v>否</v>
          </cell>
          <cell r="AO2536">
            <v>0</v>
          </cell>
          <cell r="AR2536" t="str">
            <v>兆康区</v>
          </cell>
        </row>
        <row r="2537">
          <cell r="F2537">
            <v>15920625255</v>
          </cell>
          <cell r="G2537" t="str">
            <v>15920625255</v>
          </cell>
          <cell r="H2537" t="str">
            <v>姚国栋</v>
          </cell>
          <cell r="I2537" t="str">
            <v>预付费东莞住宅新装或续费680元包年，带宽4M</v>
          </cell>
          <cell r="J2537">
            <v>680</v>
          </cell>
          <cell r="K2537">
            <v>680</v>
          </cell>
          <cell r="L2537" t="str">
            <v>2012-06-25</v>
          </cell>
          <cell r="M2537">
            <v>42180</v>
          </cell>
          <cell r="N2537" t="str">
            <v>2016-06-26</v>
          </cell>
          <cell r="O2537" t="str">
            <v>2015-06-26</v>
          </cell>
          <cell r="P2537" t="str">
            <v>宽带预付费</v>
          </cell>
          <cell r="Q2537" t="str">
            <v>续费</v>
          </cell>
          <cell r="R2537" t="str">
            <v>当月充值</v>
          </cell>
          <cell r="S2537" t="str">
            <v>家庭用户</v>
          </cell>
          <cell r="T2537" t="str">
            <v>FTTH</v>
          </cell>
          <cell r="U2537" t="str">
            <v>谢如画(xierh)</v>
          </cell>
          <cell r="V2537" t="str">
            <v>ZX厚街黄清浩</v>
          </cell>
          <cell r="W2537" t="str">
            <v>电商价值宽带营销</v>
          </cell>
          <cell r="X2537" t="str">
            <v>厚街区</v>
          </cell>
          <cell r="Y2537">
            <v>0</v>
          </cell>
          <cell r="Z2537">
            <v>0</v>
          </cell>
          <cell r="AA2537" t="str">
            <v>厚街区</v>
          </cell>
          <cell r="AB2537" t="str">
            <v>26</v>
          </cell>
          <cell r="AC2537">
            <v>4</v>
          </cell>
          <cell r="AD2537">
            <v>12</v>
          </cell>
          <cell r="AE2537" t="str">
            <v>是</v>
          </cell>
          <cell r="AF2537" t="str">
            <v/>
          </cell>
          <cell r="AG2537" t="str">
            <v>否</v>
          </cell>
          <cell r="AH2537" t="str">
            <v>续本月</v>
          </cell>
          <cell r="AI2537" t="str">
            <v>是</v>
          </cell>
          <cell r="AJ2537">
            <v>15920625255</v>
          </cell>
          <cell r="AO2537">
            <v>0</v>
          </cell>
          <cell r="AR2537" t="str">
            <v>石崇区</v>
          </cell>
        </row>
        <row r="2538">
          <cell r="F2538">
            <v>13450004114</v>
          </cell>
          <cell r="G2538" t="str">
            <v>13450004114</v>
          </cell>
          <cell r="H2538" t="str">
            <v>陈云</v>
          </cell>
          <cell r="I2538" t="str">
            <v>预付费东莞住宅新装或续费888元包年，带宽12M</v>
          </cell>
          <cell r="J2538">
            <v>888</v>
          </cell>
          <cell r="K2538">
            <v>888</v>
          </cell>
          <cell r="L2538" t="str">
            <v>2014-06-26</v>
          </cell>
          <cell r="M2538">
            <v>42181</v>
          </cell>
          <cell r="N2538" t="str">
            <v>2016-06-26</v>
          </cell>
          <cell r="O2538" t="str">
            <v>2015-06-26</v>
          </cell>
          <cell r="P2538" t="str">
            <v>宽带预付费</v>
          </cell>
          <cell r="Q2538" t="str">
            <v>续费</v>
          </cell>
          <cell r="R2538" t="str">
            <v>提前充值</v>
          </cell>
          <cell r="S2538" t="str">
            <v>家庭用户</v>
          </cell>
          <cell r="T2538" t="str">
            <v>FTTH</v>
          </cell>
          <cell r="U2538" t="str">
            <v>东莞电商天猫充值(scb_tm)</v>
          </cell>
          <cell r="V2538" t="str">
            <v>ZX厚街易荣辉</v>
          </cell>
          <cell r="W2538" t="str">
            <v/>
          </cell>
          <cell r="X2538" t="str">
            <v>厚街区</v>
          </cell>
          <cell r="Y2538">
            <v>0</v>
          </cell>
          <cell r="Z2538">
            <v>0</v>
          </cell>
          <cell r="AA2538" t="str">
            <v>厚街区</v>
          </cell>
          <cell r="AB2538" t="str">
            <v>26</v>
          </cell>
          <cell r="AC2538">
            <v>12</v>
          </cell>
          <cell r="AD2538">
            <v>12</v>
          </cell>
          <cell r="AE2538" t="str">
            <v>是</v>
          </cell>
          <cell r="AF2538" t="str">
            <v/>
          </cell>
          <cell r="AG2538" t="str">
            <v>价值宽带</v>
          </cell>
          <cell r="AH2538" t="str">
            <v>续本月</v>
          </cell>
          <cell r="AI2538" t="str">
            <v>是</v>
          </cell>
          <cell r="AJ2538">
            <v>13450004114</v>
          </cell>
          <cell r="AO2538">
            <v>0</v>
          </cell>
          <cell r="AR2538" t="str">
            <v>超朗区</v>
          </cell>
        </row>
        <row r="2539">
          <cell r="F2539">
            <v>13662766489</v>
          </cell>
          <cell r="G2539" t="str">
            <v>13662766489</v>
          </cell>
          <cell r="H2539" t="str">
            <v>夏贵阳</v>
          </cell>
          <cell r="I2539" t="str">
            <v>预付费东莞住宅新装或续费680元包年，带宽4M</v>
          </cell>
          <cell r="J2539">
            <v>680</v>
          </cell>
          <cell r="K2539">
            <v>680</v>
          </cell>
          <cell r="L2539" t="str">
            <v>2010-01-15</v>
          </cell>
          <cell r="M2539">
            <v>42176</v>
          </cell>
          <cell r="N2539" t="str">
            <v>2016-06-28</v>
          </cell>
          <cell r="O2539" t="str">
            <v>2015-06-28</v>
          </cell>
          <cell r="P2539" t="str">
            <v>宽带预付费</v>
          </cell>
          <cell r="Q2539" t="str">
            <v>续费</v>
          </cell>
          <cell r="R2539" t="str">
            <v>往月充值</v>
          </cell>
          <cell r="S2539" t="str">
            <v>家庭用户</v>
          </cell>
          <cell r="T2539" t="str">
            <v>FTTH</v>
          </cell>
          <cell r="U2539" t="str">
            <v>营业厅经理(NQYX01)</v>
          </cell>
          <cell r="V2539" t="str">
            <v>ZX厚街黄清浩</v>
          </cell>
          <cell r="W2539" t="str">
            <v>电商价值宽带营销</v>
          </cell>
          <cell r="X2539" t="str">
            <v>厚街区</v>
          </cell>
          <cell r="Y2539">
            <v>0</v>
          </cell>
          <cell r="Z2539">
            <v>0</v>
          </cell>
          <cell r="AA2539" t="str">
            <v>厚街区</v>
          </cell>
          <cell r="AB2539" t="str">
            <v>28</v>
          </cell>
          <cell r="AC2539">
            <v>4</v>
          </cell>
          <cell r="AD2539">
            <v>12</v>
          </cell>
          <cell r="AE2539" t="str">
            <v>是</v>
          </cell>
          <cell r="AF2539" t="str">
            <v/>
          </cell>
          <cell r="AG2539" t="str">
            <v>否</v>
          </cell>
          <cell r="AH2539" t="str">
            <v>续本月</v>
          </cell>
          <cell r="AI2539" t="str">
            <v>是</v>
          </cell>
          <cell r="AJ2539">
            <v>13662766489</v>
          </cell>
          <cell r="AO2539">
            <v>0</v>
          </cell>
          <cell r="AR2539" t="str">
            <v>增步区</v>
          </cell>
        </row>
        <row r="2540">
          <cell r="F2540">
            <v>13686697782</v>
          </cell>
          <cell r="G2540" t="str">
            <v>13686697782</v>
          </cell>
          <cell r="H2540" t="str">
            <v>冯远华</v>
          </cell>
          <cell r="I2540" t="str">
            <v>预付费东莞住宅新装或续费680元包年，带宽4M</v>
          </cell>
          <cell r="J2540">
            <v>680</v>
          </cell>
          <cell r="K2540">
            <v>680</v>
          </cell>
          <cell r="L2540" t="str">
            <v>2013-06-14</v>
          </cell>
          <cell r="M2540">
            <v>42169</v>
          </cell>
          <cell r="N2540" t="str">
            <v>2016-06-26</v>
          </cell>
          <cell r="O2540" t="str">
            <v>2015-06-26</v>
          </cell>
          <cell r="P2540" t="str">
            <v>宽带预付费</v>
          </cell>
          <cell r="Q2540" t="str">
            <v>续费</v>
          </cell>
          <cell r="R2540" t="str">
            <v>当月充值</v>
          </cell>
          <cell r="S2540" t="str">
            <v>家庭用户</v>
          </cell>
          <cell r="T2540" t="str">
            <v>FTTH</v>
          </cell>
          <cell r="U2540" t="str">
            <v>谢如画(xierh)</v>
          </cell>
          <cell r="V2540" t="str">
            <v>ZX厚街黄清浩</v>
          </cell>
          <cell r="W2540" t="str">
            <v>电商价值宽带营销</v>
          </cell>
          <cell r="X2540" t="str">
            <v>厚街区</v>
          </cell>
          <cell r="Y2540">
            <v>0</v>
          </cell>
          <cell r="Z2540">
            <v>0</v>
          </cell>
          <cell r="AA2540" t="str">
            <v>厚街区</v>
          </cell>
          <cell r="AB2540" t="str">
            <v>26</v>
          </cell>
          <cell r="AC2540">
            <v>4</v>
          </cell>
          <cell r="AD2540">
            <v>12</v>
          </cell>
          <cell r="AE2540" t="str">
            <v>是</v>
          </cell>
          <cell r="AF2540" t="str">
            <v/>
          </cell>
          <cell r="AG2540" t="str">
            <v>否</v>
          </cell>
          <cell r="AH2540" t="str">
            <v>续本月</v>
          </cell>
          <cell r="AI2540" t="str">
            <v>是</v>
          </cell>
          <cell r="AJ2540">
            <v>13686697782</v>
          </cell>
          <cell r="AO2540">
            <v>0</v>
          </cell>
          <cell r="AR2540" t="str">
            <v>茶山区</v>
          </cell>
        </row>
        <row r="2541">
          <cell r="F2541">
            <v>15118215135</v>
          </cell>
          <cell r="G2541" t="str">
            <v>15118215135</v>
          </cell>
          <cell r="H2541" t="str">
            <v>黎树锋</v>
          </cell>
          <cell r="I2541" t="str">
            <v>预付费东莞住宅新装或续费1408元包2年，带宽12M</v>
          </cell>
          <cell r="J2541">
            <v>1408</v>
          </cell>
          <cell r="K2541">
            <v>1408</v>
          </cell>
          <cell r="L2541" t="str">
            <v>2012-05-10</v>
          </cell>
          <cell r="M2541">
            <v>42180</v>
          </cell>
          <cell r="N2541" t="str">
            <v>2017-06-27</v>
          </cell>
          <cell r="O2541" t="str">
            <v>2015-06-27</v>
          </cell>
          <cell r="P2541" t="str">
            <v>宽带预付费</v>
          </cell>
          <cell r="Q2541" t="str">
            <v>续费</v>
          </cell>
          <cell r="R2541" t="str">
            <v>往月充值</v>
          </cell>
          <cell r="S2541" t="str">
            <v>家庭用户</v>
          </cell>
          <cell r="T2541" t="str">
            <v>FTTH</v>
          </cell>
          <cell r="U2541" t="str">
            <v>王汝怡(wangry)</v>
          </cell>
          <cell r="V2541" t="str">
            <v>ZY虎门营业厅</v>
          </cell>
          <cell r="W2541" t="str">
            <v>电商价值宽带营销</v>
          </cell>
          <cell r="X2541" t="str">
            <v>虎门区</v>
          </cell>
          <cell r="Y2541">
            <v>0</v>
          </cell>
          <cell r="Z2541">
            <v>0</v>
          </cell>
          <cell r="AA2541" t="str">
            <v>虎门区</v>
          </cell>
          <cell r="AB2541" t="str">
            <v>27</v>
          </cell>
          <cell r="AC2541">
            <v>12</v>
          </cell>
          <cell r="AD2541">
            <v>24</v>
          </cell>
          <cell r="AE2541" t="str">
            <v>是</v>
          </cell>
          <cell r="AF2541" t="str">
            <v/>
          </cell>
          <cell r="AG2541" t="str">
            <v>价值宽带</v>
          </cell>
          <cell r="AH2541" t="str">
            <v>续本月</v>
          </cell>
          <cell r="AI2541" t="str">
            <v>是</v>
          </cell>
          <cell r="AJ2541">
            <v>15118215135</v>
          </cell>
          <cell r="AO2541">
            <v>0</v>
          </cell>
          <cell r="AR2541" t="str">
            <v>超朗区</v>
          </cell>
        </row>
        <row r="2542">
          <cell r="F2542">
            <v>13539078879</v>
          </cell>
          <cell r="G2542" t="str">
            <v>13539078879</v>
          </cell>
          <cell r="H2542" t="str">
            <v>田小红</v>
          </cell>
          <cell r="I2542" t="str">
            <v>预付费东莞住宅新装或续费680元包年，带宽4M</v>
          </cell>
          <cell r="J2542">
            <v>680</v>
          </cell>
          <cell r="K2542">
            <v>680</v>
          </cell>
          <cell r="L2542" t="str">
            <v>2014-06-07</v>
          </cell>
          <cell r="M2542">
            <v>42162</v>
          </cell>
          <cell r="N2542" t="str">
            <v>2016-06-26</v>
          </cell>
          <cell r="O2542" t="str">
            <v>2015-06-26</v>
          </cell>
          <cell r="P2542" t="str">
            <v>宽带预付费</v>
          </cell>
          <cell r="Q2542" t="str">
            <v>续费</v>
          </cell>
          <cell r="R2542" t="str">
            <v>当月充值</v>
          </cell>
          <cell r="S2542" t="str">
            <v>家庭用户</v>
          </cell>
          <cell r="T2542" t="str">
            <v>(传统)XDSL</v>
          </cell>
          <cell r="U2542" t="str">
            <v>谢如画(xierh)</v>
          </cell>
          <cell r="V2542" t="str">
            <v>ZX厚街曾茂林</v>
          </cell>
          <cell r="W2542" t="str">
            <v/>
          </cell>
          <cell r="X2542" t="str">
            <v>厚街区</v>
          </cell>
          <cell r="Y2542">
            <v>0</v>
          </cell>
          <cell r="Z2542">
            <v>0</v>
          </cell>
          <cell r="AA2542" t="str">
            <v>厚街区</v>
          </cell>
          <cell r="AB2542" t="str">
            <v>26</v>
          </cell>
          <cell r="AC2542">
            <v>4</v>
          </cell>
          <cell r="AD2542">
            <v>12</v>
          </cell>
          <cell r="AE2542" t="str">
            <v>否</v>
          </cell>
          <cell r="AF2542" t="str">
            <v/>
          </cell>
          <cell r="AG2542" t="str">
            <v>否</v>
          </cell>
          <cell r="AH2542" t="str">
            <v>续本月</v>
          </cell>
          <cell r="AI2542" t="str">
            <v>否</v>
          </cell>
          <cell r="AO2542">
            <v>0</v>
          </cell>
          <cell r="AR2542" t="str">
            <v>茶山区</v>
          </cell>
        </row>
        <row r="2543">
          <cell r="F2543">
            <v>18666867687</v>
          </cell>
          <cell r="G2543" t="str">
            <v>18666867687</v>
          </cell>
          <cell r="H2543" t="str">
            <v>张紫玉</v>
          </cell>
          <cell r="I2543" t="str">
            <v>预付费东莞住宅新装或续费400元包半年，带宽4M</v>
          </cell>
          <cell r="J2543">
            <v>400</v>
          </cell>
          <cell r="K2543">
            <v>400</v>
          </cell>
          <cell r="L2543" t="str">
            <v>2014-06-26</v>
          </cell>
          <cell r="M2543">
            <v>42181</v>
          </cell>
          <cell r="N2543" t="str">
            <v>2015-12-27</v>
          </cell>
          <cell r="O2543" t="str">
            <v>2015-06-27</v>
          </cell>
          <cell r="P2543" t="str">
            <v>宽带预付费</v>
          </cell>
          <cell r="Q2543" t="str">
            <v>续费</v>
          </cell>
          <cell r="R2543" t="str">
            <v>当月充值</v>
          </cell>
          <cell r="S2543" t="str">
            <v>家庭用户</v>
          </cell>
          <cell r="T2543" t="str">
            <v>(传统)XDSL</v>
          </cell>
          <cell r="U2543" t="str">
            <v>谢如画(xierh)</v>
          </cell>
          <cell r="V2543" t="str">
            <v>ZX厚街曾茂林</v>
          </cell>
          <cell r="W2543" t="str">
            <v/>
          </cell>
          <cell r="X2543" t="str">
            <v>厚街区</v>
          </cell>
          <cell r="Y2543">
            <v>0</v>
          </cell>
          <cell r="Z2543">
            <v>0</v>
          </cell>
          <cell r="AA2543" t="str">
            <v>厚街区</v>
          </cell>
          <cell r="AB2543" t="str">
            <v>27</v>
          </cell>
          <cell r="AC2543">
            <v>4</v>
          </cell>
          <cell r="AD2543">
            <v>6</v>
          </cell>
          <cell r="AE2543" t="str">
            <v>否</v>
          </cell>
          <cell r="AF2543" t="str">
            <v/>
          </cell>
          <cell r="AG2543" t="str">
            <v>否</v>
          </cell>
          <cell r="AH2543" t="str">
            <v>续本月</v>
          </cell>
          <cell r="AI2543" t="str">
            <v>否</v>
          </cell>
          <cell r="AO2543">
            <v>0</v>
          </cell>
          <cell r="AR2543" t="str">
            <v>增步区</v>
          </cell>
        </row>
        <row r="2544">
          <cell r="F2544">
            <v>13512136097</v>
          </cell>
          <cell r="G2544" t="str">
            <v>13512136097</v>
          </cell>
          <cell r="H2544" t="str">
            <v>孙祖锋</v>
          </cell>
          <cell r="I2544" t="str">
            <v>预付费东莞住宅新装或续费888元包年，带宽12M</v>
          </cell>
          <cell r="J2544">
            <v>888</v>
          </cell>
          <cell r="K2544">
            <v>888</v>
          </cell>
          <cell r="L2544" t="str">
            <v>2013-03-07</v>
          </cell>
          <cell r="M2544">
            <v>42160</v>
          </cell>
          <cell r="N2544" t="str">
            <v>2016-06-28</v>
          </cell>
          <cell r="O2544" t="str">
            <v>2015-06-28</v>
          </cell>
          <cell r="P2544" t="str">
            <v>宽带预付费</v>
          </cell>
          <cell r="Q2544" t="str">
            <v>续费</v>
          </cell>
          <cell r="R2544" t="str">
            <v>当月充值</v>
          </cell>
          <cell r="S2544" t="str">
            <v>家庭用户</v>
          </cell>
          <cell r="T2544" t="str">
            <v>FTTH</v>
          </cell>
          <cell r="U2544" t="str">
            <v>赵妮(zhaon)</v>
          </cell>
          <cell r="V2544" t="str">
            <v>ZX常平辛芳明</v>
          </cell>
          <cell r="W2544" t="str">
            <v>1、常平白石岗机房区，2、，3、，4、，</v>
          </cell>
          <cell r="X2544" t="str">
            <v>常平区</v>
          </cell>
          <cell r="Y2544">
            <v>0</v>
          </cell>
          <cell r="Z2544">
            <v>0</v>
          </cell>
          <cell r="AA2544" t="str">
            <v>常平区</v>
          </cell>
          <cell r="AB2544" t="str">
            <v>28</v>
          </cell>
          <cell r="AC2544">
            <v>12</v>
          </cell>
          <cell r="AD2544">
            <v>12</v>
          </cell>
          <cell r="AE2544" t="str">
            <v>是</v>
          </cell>
          <cell r="AF2544" t="str">
            <v/>
          </cell>
          <cell r="AG2544" t="str">
            <v>价值宽带</v>
          </cell>
          <cell r="AH2544" t="str">
            <v>续本月</v>
          </cell>
          <cell r="AI2544" t="str">
            <v>是</v>
          </cell>
          <cell r="AO2544">
            <v>0</v>
          </cell>
          <cell r="AR2544" t="str">
            <v>西湖区</v>
          </cell>
        </row>
        <row r="2545">
          <cell r="F2545">
            <v>13790522308</v>
          </cell>
          <cell r="G2545" t="str">
            <v>13790522308</v>
          </cell>
          <cell r="H2545" t="str">
            <v>郭且军</v>
          </cell>
          <cell r="I2545" t="str">
            <v>预付费东莞住宅新装或续费888元包年，带宽12M</v>
          </cell>
          <cell r="J2545">
            <v>888</v>
          </cell>
          <cell r="K2545">
            <v>888</v>
          </cell>
          <cell r="L2545" t="str">
            <v>2007-11-16</v>
          </cell>
          <cell r="M2545">
            <v>42162</v>
          </cell>
          <cell r="N2545" t="str">
            <v>2016-06-26</v>
          </cell>
          <cell r="O2545" t="str">
            <v>2015-06-26</v>
          </cell>
          <cell r="P2545" t="str">
            <v>宽带预付费</v>
          </cell>
          <cell r="Q2545" t="str">
            <v>续费</v>
          </cell>
          <cell r="R2545" t="str">
            <v>当月充值</v>
          </cell>
          <cell r="S2545" t="str">
            <v>家庭用户</v>
          </cell>
          <cell r="T2545" t="str">
            <v>FTTH</v>
          </cell>
          <cell r="U2545" t="str">
            <v>赵妮(zhaon)</v>
          </cell>
          <cell r="V2545" t="str">
            <v>ZX常平辛芳明</v>
          </cell>
          <cell r="W2545" t="str">
            <v/>
          </cell>
          <cell r="X2545" t="str">
            <v>常平区</v>
          </cell>
          <cell r="Y2545">
            <v>0</v>
          </cell>
          <cell r="Z2545">
            <v>0</v>
          </cell>
          <cell r="AA2545" t="str">
            <v>常平区</v>
          </cell>
          <cell r="AB2545" t="str">
            <v>26</v>
          </cell>
          <cell r="AC2545">
            <v>12</v>
          </cell>
          <cell r="AD2545">
            <v>12</v>
          </cell>
          <cell r="AE2545" t="str">
            <v>是</v>
          </cell>
          <cell r="AF2545" t="str">
            <v/>
          </cell>
          <cell r="AG2545" t="str">
            <v>价值宽带</v>
          </cell>
          <cell r="AH2545" t="str">
            <v>续本月</v>
          </cell>
          <cell r="AI2545" t="str">
            <v>是</v>
          </cell>
          <cell r="AJ2545">
            <v>13790522308</v>
          </cell>
          <cell r="AO2545">
            <v>0</v>
          </cell>
          <cell r="AR2545" t="str">
            <v>移动小区</v>
          </cell>
        </row>
        <row r="2546">
          <cell r="F2546">
            <v>13620021992</v>
          </cell>
          <cell r="G2546" t="str">
            <v>13620021992</v>
          </cell>
          <cell r="H2546" t="str">
            <v>高书全</v>
          </cell>
          <cell r="I2546" t="str">
            <v>预付费东莞住宅新装或续费888元包年，带宽12M</v>
          </cell>
          <cell r="J2546">
            <v>888</v>
          </cell>
          <cell r="K2546">
            <v>888</v>
          </cell>
          <cell r="L2546" t="str">
            <v>2010-10-07</v>
          </cell>
          <cell r="M2546">
            <v>42184</v>
          </cell>
          <cell r="N2546" t="str">
            <v>2016-06-29</v>
          </cell>
          <cell r="O2546" t="str">
            <v>2015-06-28</v>
          </cell>
          <cell r="P2546" t="str">
            <v>宽带预付费</v>
          </cell>
          <cell r="Q2546" t="str">
            <v>续费</v>
          </cell>
          <cell r="R2546" t="str">
            <v>当月充值</v>
          </cell>
          <cell r="S2546" t="str">
            <v>家庭用户</v>
          </cell>
          <cell r="T2546" t="str">
            <v>FTTH</v>
          </cell>
          <cell r="U2546" t="str">
            <v>赵妮(zhaon)</v>
          </cell>
          <cell r="V2546" t="str">
            <v>ZX常平罗志文</v>
          </cell>
          <cell r="W2546" t="str">
            <v/>
          </cell>
          <cell r="X2546" t="str">
            <v>常平区</v>
          </cell>
          <cell r="Y2546">
            <v>0</v>
          </cell>
          <cell r="Z2546">
            <v>0</v>
          </cell>
          <cell r="AA2546" t="str">
            <v>常平区</v>
          </cell>
          <cell r="AB2546" t="str">
            <v>28</v>
          </cell>
          <cell r="AC2546">
            <v>12</v>
          </cell>
          <cell r="AD2546">
            <v>12</v>
          </cell>
          <cell r="AE2546" t="str">
            <v>是</v>
          </cell>
          <cell r="AF2546" t="str">
            <v/>
          </cell>
          <cell r="AG2546" t="str">
            <v>价值宽带</v>
          </cell>
          <cell r="AH2546" t="str">
            <v>续本月</v>
          </cell>
          <cell r="AI2546" t="str">
            <v>是</v>
          </cell>
          <cell r="AJ2546">
            <v>13620021992</v>
          </cell>
          <cell r="AO2546">
            <v>0</v>
          </cell>
          <cell r="AR2546" t="str">
            <v>移动小区</v>
          </cell>
        </row>
        <row r="2547">
          <cell r="F2547">
            <v>13762798208</v>
          </cell>
          <cell r="G2547" t="str">
            <v>13762798208</v>
          </cell>
          <cell r="H2547" t="str">
            <v>肖必富</v>
          </cell>
          <cell r="I2547" t="str">
            <v>预付费东莞住宅新装或续费768元包年，带宽4M</v>
          </cell>
          <cell r="J2547">
            <v>768</v>
          </cell>
          <cell r="K2547">
            <v>768</v>
          </cell>
          <cell r="L2547" t="str">
            <v>2013-05-27</v>
          </cell>
          <cell r="M2547">
            <v>42189</v>
          </cell>
          <cell r="N2547" t="str">
            <v>2016-07-04</v>
          </cell>
          <cell r="O2547" t="str">
            <v>2015-06-26</v>
          </cell>
          <cell r="P2547" t="str">
            <v>宽带预付费</v>
          </cell>
          <cell r="Q2547" t="str">
            <v>续费</v>
          </cell>
          <cell r="R2547" t="str">
            <v>提前充值</v>
          </cell>
          <cell r="S2547" t="str">
            <v>家庭用户</v>
          </cell>
          <cell r="T2547" t="str">
            <v>FTTH</v>
          </cell>
          <cell r="U2547" t="str">
            <v>何丽(heli)</v>
          </cell>
          <cell r="V2547" t="str">
            <v>ZX大朗邓轩物</v>
          </cell>
          <cell r="W2547" t="str">
            <v>电商价值宽带营销</v>
          </cell>
          <cell r="X2547" t="str">
            <v>大朗区</v>
          </cell>
          <cell r="Y2547">
            <v>0</v>
          </cell>
          <cell r="Z2547">
            <v>0</v>
          </cell>
          <cell r="AA2547" t="str">
            <v>大朗区</v>
          </cell>
          <cell r="AB2547" t="str">
            <v>26</v>
          </cell>
          <cell r="AC2547">
            <v>4</v>
          </cell>
          <cell r="AD2547">
            <v>12</v>
          </cell>
          <cell r="AE2547" t="str">
            <v>是</v>
          </cell>
          <cell r="AF2547" t="str">
            <v/>
          </cell>
          <cell r="AG2547" t="str">
            <v>否</v>
          </cell>
          <cell r="AH2547" t="str">
            <v>续后期</v>
          </cell>
          <cell r="AI2547" t="str">
            <v>否</v>
          </cell>
          <cell r="AO2547">
            <v>0</v>
          </cell>
          <cell r="AR2547" t="str">
            <v>下桥区</v>
          </cell>
        </row>
        <row r="2548">
          <cell r="F2548">
            <v>13415889106</v>
          </cell>
          <cell r="G2548" t="str">
            <v>13415889106</v>
          </cell>
          <cell r="H2548" t="str">
            <v>张华明</v>
          </cell>
          <cell r="I2548" t="str">
            <v>预付费东莞住宅新装或续费1408元包2年，带宽12M</v>
          </cell>
          <cell r="J2548">
            <v>1408</v>
          </cell>
          <cell r="K2548">
            <v>1408</v>
          </cell>
          <cell r="L2548" t="str">
            <v>2011-04-10</v>
          </cell>
          <cell r="M2548">
            <v>42165</v>
          </cell>
          <cell r="N2548" t="str">
            <v>2017-06-26</v>
          </cell>
          <cell r="O2548" t="str">
            <v>2015-06-26</v>
          </cell>
          <cell r="P2548" t="str">
            <v>宽带预付费</v>
          </cell>
          <cell r="Q2548" t="str">
            <v>续费</v>
          </cell>
          <cell r="R2548" t="str">
            <v>当月充值</v>
          </cell>
          <cell r="S2548" t="str">
            <v>家庭用户</v>
          </cell>
          <cell r="T2548" t="str">
            <v>FTTH</v>
          </cell>
          <cell r="U2548" t="str">
            <v>何丽(heli)</v>
          </cell>
          <cell r="V2548" t="str">
            <v>ZX大朗邓轩腾</v>
          </cell>
          <cell r="W2548" t="str">
            <v>电商价值宽带营销</v>
          </cell>
          <cell r="X2548" t="str">
            <v>大朗区</v>
          </cell>
          <cell r="Y2548">
            <v>0</v>
          </cell>
          <cell r="Z2548">
            <v>0</v>
          </cell>
          <cell r="AA2548" t="str">
            <v>大朗区</v>
          </cell>
          <cell r="AB2548" t="str">
            <v>26</v>
          </cell>
          <cell r="AC2548">
            <v>12</v>
          </cell>
          <cell r="AD2548">
            <v>24</v>
          </cell>
          <cell r="AE2548" t="str">
            <v>是</v>
          </cell>
          <cell r="AF2548" t="str">
            <v/>
          </cell>
          <cell r="AG2548" t="str">
            <v>价值宽带</v>
          </cell>
          <cell r="AH2548" t="str">
            <v>续本月</v>
          </cell>
          <cell r="AI2548" t="str">
            <v>是</v>
          </cell>
          <cell r="AJ2548">
            <v>13415889106</v>
          </cell>
          <cell r="AO2548">
            <v>0</v>
          </cell>
          <cell r="AR2548" t="str">
            <v>下桥区</v>
          </cell>
        </row>
        <row r="2549">
          <cell r="F2549">
            <v>15818238756</v>
          </cell>
          <cell r="G2549" t="str">
            <v>15818238756</v>
          </cell>
          <cell r="H2549" t="str">
            <v>蔡启东</v>
          </cell>
          <cell r="I2549" t="str">
            <v>预付费东莞住宅新装或续费680元包年，带宽4M</v>
          </cell>
          <cell r="J2549">
            <v>680</v>
          </cell>
          <cell r="K2549">
            <v>680</v>
          </cell>
          <cell r="L2549" t="str">
            <v>2012-07-03</v>
          </cell>
          <cell r="M2549">
            <v>42188</v>
          </cell>
          <cell r="N2549" t="str">
            <v>2016-07-03</v>
          </cell>
          <cell r="O2549" t="str">
            <v>2015-06-27</v>
          </cell>
          <cell r="P2549" t="str">
            <v>宽带预付费</v>
          </cell>
          <cell r="Q2549" t="str">
            <v>续费</v>
          </cell>
          <cell r="R2549" t="str">
            <v>提前充值</v>
          </cell>
          <cell r="S2549" t="str">
            <v>家庭用户</v>
          </cell>
          <cell r="T2549" t="str">
            <v>(传统)XDSL</v>
          </cell>
          <cell r="U2549" t="str">
            <v>尼佳(nj_dl)</v>
          </cell>
          <cell r="V2549" t="str">
            <v>DL东莞尼佳</v>
          </cell>
          <cell r="W2549" t="str">
            <v>东坑区</v>
          </cell>
          <cell r="X2549" t="str">
            <v>大朗区</v>
          </cell>
          <cell r="Y2549">
            <v>0</v>
          </cell>
          <cell r="Z2549">
            <v>0</v>
          </cell>
          <cell r="AA2549" t="str">
            <v>大朗区</v>
          </cell>
          <cell r="AB2549" t="str">
            <v>27</v>
          </cell>
          <cell r="AC2549">
            <v>4</v>
          </cell>
          <cell r="AD2549">
            <v>12</v>
          </cell>
          <cell r="AE2549" t="str">
            <v>否</v>
          </cell>
          <cell r="AF2549" t="str">
            <v/>
          </cell>
          <cell r="AG2549" t="str">
            <v>否</v>
          </cell>
          <cell r="AH2549" t="str">
            <v>续后期</v>
          </cell>
          <cell r="AI2549" t="str">
            <v>否</v>
          </cell>
          <cell r="AO2549">
            <v>0</v>
          </cell>
          <cell r="AR2549" t="str">
            <v>下桥区</v>
          </cell>
        </row>
        <row r="2550">
          <cell r="F2550">
            <v>15916945836</v>
          </cell>
          <cell r="G2550" t="str">
            <v>15916945836</v>
          </cell>
          <cell r="H2550" t="str">
            <v>唐丽红</v>
          </cell>
          <cell r="I2550" t="str">
            <v>预付费东莞住宅新装或续费680元包年，带宽4M</v>
          </cell>
          <cell r="J2550">
            <v>680</v>
          </cell>
          <cell r="K2550">
            <v>680</v>
          </cell>
          <cell r="L2550" t="str">
            <v>2012-07-17</v>
          </cell>
          <cell r="M2550">
            <v>42202</v>
          </cell>
          <cell r="N2550" t="str">
            <v>2016-07-17</v>
          </cell>
          <cell r="O2550" t="str">
            <v>2015-06-26</v>
          </cell>
          <cell r="P2550" t="str">
            <v>宽带预付费</v>
          </cell>
          <cell r="Q2550" t="str">
            <v>续费</v>
          </cell>
          <cell r="R2550" t="str">
            <v>提前充值</v>
          </cell>
          <cell r="S2550" t="str">
            <v>家庭用户</v>
          </cell>
          <cell r="T2550" t="str">
            <v>(传统)XDSL</v>
          </cell>
          <cell r="U2550" t="str">
            <v>何丽(heli)</v>
          </cell>
          <cell r="V2550" t="str">
            <v>ZX大朗邓轩腾</v>
          </cell>
          <cell r="W2550" t="str">
            <v>旺富区</v>
          </cell>
          <cell r="X2550" t="str">
            <v>大朗区</v>
          </cell>
          <cell r="Y2550">
            <v>0</v>
          </cell>
          <cell r="Z2550">
            <v>0</v>
          </cell>
          <cell r="AA2550" t="str">
            <v>大朗区</v>
          </cell>
          <cell r="AB2550" t="str">
            <v>26</v>
          </cell>
          <cell r="AC2550">
            <v>4</v>
          </cell>
          <cell r="AD2550">
            <v>12</v>
          </cell>
          <cell r="AE2550" t="str">
            <v>否</v>
          </cell>
          <cell r="AF2550" t="str">
            <v/>
          </cell>
          <cell r="AG2550" t="str">
            <v>否</v>
          </cell>
          <cell r="AH2550" t="str">
            <v>续后期</v>
          </cell>
          <cell r="AI2550" t="str">
            <v>否</v>
          </cell>
          <cell r="AO2550">
            <v>0</v>
          </cell>
          <cell r="AR2550" t="str">
            <v>下桥区</v>
          </cell>
        </row>
        <row r="2551">
          <cell r="F2551">
            <v>13423218055</v>
          </cell>
          <cell r="G2551" t="str">
            <v>13423218055</v>
          </cell>
          <cell r="H2551" t="str">
            <v>唐传香</v>
          </cell>
          <cell r="I2551" t="str">
            <v>预付费东莞住宅新装或续费680元包年，带宽4M</v>
          </cell>
          <cell r="J2551">
            <v>680</v>
          </cell>
          <cell r="K2551">
            <v>680</v>
          </cell>
          <cell r="L2551" t="str">
            <v>2012-06-14</v>
          </cell>
          <cell r="M2551">
            <v>42178</v>
          </cell>
          <cell r="N2551" t="str">
            <v>2016-06-28</v>
          </cell>
          <cell r="O2551" t="str">
            <v>2015-06-28</v>
          </cell>
          <cell r="P2551" t="str">
            <v>宽带预付费</v>
          </cell>
          <cell r="Q2551" t="str">
            <v>续费</v>
          </cell>
          <cell r="R2551" t="str">
            <v>往月充值</v>
          </cell>
          <cell r="S2551" t="str">
            <v>家庭用户</v>
          </cell>
          <cell r="T2551" t="str">
            <v>FTTH</v>
          </cell>
          <cell r="U2551" t="str">
            <v>蓝海兰(lanhl)</v>
          </cell>
          <cell r="V2551" t="str">
            <v>DL东铁办公</v>
          </cell>
          <cell r="W2551" t="str">
            <v>电商价值宽带营销</v>
          </cell>
          <cell r="X2551" t="str">
            <v>黄江区</v>
          </cell>
          <cell r="Y2551">
            <v>0</v>
          </cell>
          <cell r="Z2551">
            <v>0</v>
          </cell>
          <cell r="AA2551" t="str">
            <v>黄江区</v>
          </cell>
          <cell r="AB2551" t="str">
            <v>28</v>
          </cell>
          <cell r="AC2551">
            <v>4</v>
          </cell>
          <cell r="AD2551">
            <v>12</v>
          </cell>
          <cell r="AE2551" t="str">
            <v>是</v>
          </cell>
          <cell r="AF2551" t="str">
            <v/>
          </cell>
          <cell r="AG2551" t="str">
            <v>否</v>
          </cell>
          <cell r="AH2551" t="str">
            <v>续本月</v>
          </cell>
          <cell r="AI2551" t="str">
            <v>是</v>
          </cell>
          <cell r="AJ2551">
            <v>13423218055</v>
          </cell>
          <cell r="AO2551">
            <v>0</v>
          </cell>
          <cell r="AR2551" t="str">
            <v>恒丰区</v>
          </cell>
        </row>
        <row r="2552">
          <cell r="F2552">
            <v>13428445230</v>
          </cell>
          <cell r="G2552" t="str">
            <v>13428445230</v>
          </cell>
          <cell r="H2552" t="str">
            <v>吴昆仑</v>
          </cell>
          <cell r="I2552" t="str">
            <v>预付费东莞住宅新装或续费680元包年，带宽4M</v>
          </cell>
          <cell r="J2552">
            <v>680</v>
          </cell>
          <cell r="K2552">
            <v>680</v>
          </cell>
          <cell r="L2552" t="str">
            <v>2011-01-10</v>
          </cell>
          <cell r="M2552">
            <v>42180</v>
          </cell>
          <cell r="N2552" t="str">
            <v>2016-06-26</v>
          </cell>
          <cell r="O2552" t="str">
            <v>2015-06-26</v>
          </cell>
          <cell r="P2552" t="str">
            <v>宽带预付费</v>
          </cell>
          <cell r="Q2552" t="str">
            <v>续费</v>
          </cell>
          <cell r="R2552" t="str">
            <v>当月充值</v>
          </cell>
          <cell r="S2552" t="str">
            <v>家庭用户</v>
          </cell>
          <cell r="T2552" t="str">
            <v>(传统)XDSL</v>
          </cell>
          <cell r="U2552" t="str">
            <v>何丽(heli)</v>
          </cell>
          <cell r="V2552" t="str">
            <v>ZY大朗营业厅</v>
          </cell>
          <cell r="W2552" t="str">
            <v>洋坑塘犀牛坡大岭山区</v>
          </cell>
          <cell r="X2552" t="str">
            <v>大朗区</v>
          </cell>
          <cell r="Y2552">
            <v>0</v>
          </cell>
          <cell r="Z2552">
            <v>0</v>
          </cell>
          <cell r="AA2552" t="str">
            <v>大朗区</v>
          </cell>
          <cell r="AB2552" t="str">
            <v>26</v>
          </cell>
          <cell r="AC2552">
            <v>4</v>
          </cell>
          <cell r="AD2552">
            <v>12</v>
          </cell>
          <cell r="AE2552" t="str">
            <v>否</v>
          </cell>
          <cell r="AF2552" t="str">
            <v/>
          </cell>
          <cell r="AG2552" t="str">
            <v>否</v>
          </cell>
          <cell r="AH2552" t="str">
            <v>续本月</v>
          </cell>
          <cell r="AI2552" t="str">
            <v>否</v>
          </cell>
          <cell r="AO2552">
            <v>0</v>
          </cell>
          <cell r="AR2552" t="str">
            <v>恒丰区</v>
          </cell>
        </row>
        <row r="2553">
          <cell r="F2553">
            <v>13553896616</v>
          </cell>
          <cell r="G2553" t="str">
            <v>13553896616</v>
          </cell>
          <cell r="H2553" t="str">
            <v>邹春财</v>
          </cell>
          <cell r="I2553" t="str">
            <v>预付费东莞住宅新装或续费768元包年，带宽4M</v>
          </cell>
          <cell r="J2553">
            <v>768</v>
          </cell>
          <cell r="K2553">
            <v>768</v>
          </cell>
          <cell r="L2553" t="str">
            <v>2011-02-18</v>
          </cell>
          <cell r="M2553">
            <v>42178</v>
          </cell>
          <cell r="N2553" t="str">
            <v>2016-06-27</v>
          </cell>
          <cell r="O2553" t="str">
            <v>2015-06-27</v>
          </cell>
          <cell r="P2553" t="str">
            <v>宽带预付费</v>
          </cell>
          <cell r="Q2553" t="str">
            <v>续费</v>
          </cell>
          <cell r="R2553" t="str">
            <v>往月充值</v>
          </cell>
          <cell r="S2553" t="str">
            <v>家庭用户</v>
          </cell>
          <cell r="T2553" t="str">
            <v>FTTH</v>
          </cell>
          <cell r="U2553" t="str">
            <v>尼佳(nj_dl)</v>
          </cell>
          <cell r="V2553" t="str">
            <v>ZX大朗刘运超</v>
          </cell>
          <cell r="W2553" t="str">
            <v>电商价值宽带营销</v>
          </cell>
          <cell r="X2553" t="str">
            <v>大朗区</v>
          </cell>
          <cell r="Y2553">
            <v>0</v>
          </cell>
          <cell r="Z2553">
            <v>0</v>
          </cell>
          <cell r="AA2553" t="str">
            <v>大朗区</v>
          </cell>
          <cell r="AB2553" t="str">
            <v>27</v>
          </cell>
          <cell r="AC2553">
            <v>4</v>
          </cell>
          <cell r="AD2553">
            <v>12</v>
          </cell>
          <cell r="AE2553" t="str">
            <v>是</v>
          </cell>
          <cell r="AF2553" t="str">
            <v/>
          </cell>
          <cell r="AG2553" t="str">
            <v>否</v>
          </cell>
          <cell r="AH2553" t="str">
            <v>续本月</v>
          </cell>
          <cell r="AI2553" t="str">
            <v>是</v>
          </cell>
          <cell r="AJ2553">
            <v>13553896616</v>
          </cell>
          <cell r="AO2553">
            <v>0</v>
          </cell>
          <cell r="AR2553" t="str">
            <v>智通区</v>
          </cell>
        </row>
        <row r="2554">
          <cell r="F2554">
            <v>15019956618</v>
          </cell>
          <cell r="G2554" t="str">
            <v>15019956618</v>
          </cell>
          <cell r="H2554" t="str">
            <v>张炳洲</v>
          </cell>
          <cell r="I2554" t="str">
            <v>预付费东莞住宅新装或续费768元包年，带宽4M</v>
          </cell>
          <cell r="J2554">
            <v>768</v>
          </cell>
          <cell r="K2554">
            <v>768</v>
          </cell>
          <cell r="L2554" t="str">
            <v>2010-02-04</v>
          </cell>
          <cell r="M2554">
            <v>42193</v>
          </cell>
          <cell r="N2554" t="str">
            <v>2016-07-08</v>
          </cell>
          <cell r="O2554" t="str">
            <v>2015-06-28</v>
          </cell>
          <cell r="P2554" t="str">
            <v>宽带预付费</v>
          </cell>
          <cell r="Q2554" t="str">
            <v>续费</v>
          </cell>
          <cell r="R2554" t="str">
            <v>提前充值</v>
          </cell>
          <cell r="S2554" t="str">
            <v>家庭用户</v>
          </cell>
          <cell r="T2554" t="str">
            <v>FTTH</v>
          </cell>
          <cell r="U2554" t="str">
            <v>尼佳(nj_dl)</v>
          </cell>
          <cell r="V2554" t="str">
            <v>ZX大朗刘运超</v>
          </cell>
          <cell r="W2554" t="str">
            <v>电商价值宽带营销</v>
          </cell>
          <cell r="X2554" t="str">
            <v>大朗区</v>
          </cell>
          <cell r="Y2554">
            <v>0</v>
          </cell>
          <cell r="Z2554">
            <v>0</v>
          </cell>
          <cell r="AA2554" t="str">
            <v>大朗区</v>
          </cell>
          <cell r="AB2554" t="str">
            <v>28</v>
          </cell>
          <cell r="AC2554">
            <v>4</v>
          </cell>
          <cell r="AD2554">
            <v>12</v>
          </cell>
          <cell r="AE2554" t="str">
            <v>是</v>
          </cell>
          <cell r="AF2554" t="str">
            <v/>
          </cell>
          <cell r="AG2554" t="str">
            <v>否</v>
          </cell>
          <cell r="AH2554" t="str">
            <v>续后期</v>
          </cell>
          <cell r="AI2554" t="str">
            <v>否</v>
          </cell>
          <cell r="AO2554">
            <v>0</v>
          </cell>
          <cell r="AR2554" t="str">
            <v>恒丰区</v>
          </cell>
        </row>
        <row r="2555">
          <cell r="F2555">
            <v>13926894717</v>
          </cell>
          <cell r="G2555" t="str">
            <v>13926894717</v>
          </cell>
          <cell r="H2555" t="str">
            <v>陈建民</v>
          </cell>
          <cell r="I2555" t="str">
            <v>预付费东莞住宅新装或续费680元包年，带宽4M</v>
          </cell>
          <cell r="J2555">
            <v>680</v>
          </cell>
          <cell r="K2555">
            <v>680</v>
          </cell>
          <cell r="L2555" t="str">
            <v>2012-02-25</v>
          </cell>
          <cell r="M2555">
            <v>42175</v>
          </cell>
          <cell r="N2555" t="str">
            <v>2016-06-28</v>
          </cell>
          <cell r="O2555" t="str">
            <v>2015-06-28</v>
          </cell>
          <cell r="P2555" t="str">
            <v>宽带预付费</v>
          </cell>
          <cell r="Q2555" t="str">
            <v>续费</v>
          </cell>
          <cell r="R2555" t="str">
            <v>往月充值</v>
          </cell>
          <cell r="S2555" t="str">
            <v>家庭用户</v>
          </cell>
          <cell r="T2555" t="str">
            <v>FTTH</v>
          </cell>
          <cell r="U2555" t="str">
            <v>何丽(heli)</v>
          </cell>
          <cell r="V2555" t="str">
            <v>DL东铁办公</v>
          </cell>
          <cell r="W2555" t="str">
            <v>东坑区</v>
          </cell>
          <cell r="X2555" t="str">
            <v>大朗区</v>
          </cell>
          <cell r="Y2555">
            <v>0</v>
          </cell>
          <cell r="Z2555">
            <v>0</v>
          </cell>
          <cell r="AA2555" t="str">
            <v>大朗区</v>
          </cell>
          <cell r="AB2555" t="str">
            <v>28</v>
          </cell>
          <cell r="AC2555">
            <v>4</v>
          </cell>
          <cell r="AD2555">
            <v>12</v>
          </cell>
          <cell r="AE2555" t="str">
            <v>是</v>
          </cell>
          <cell r="AF2555" t="str">
            <v/>
          </cell>
          <cell r="AG2555" t="str">
            <v>否</v>
          </cell>
          <cell r="AH2555" t="str">
            <v>续本月</v>
          </cell>
          <cell r="AI2555" t="str">
            <v>是</v>
          </cell>
          <cell r="AO2555">
            <v>0</v>
          </cell>
          <cell r="AR2555" t="str">
            <v>恒丰区</v>
          </cell>
        </row>
        <row r="2556">
          <cell r="F2556">
            <v>15817560303</v>
          </cell>
          <cell r="G2556" t="str">
            <v>15817560303</v>
          </cell>
          <cell r="H2556" t="str">
            <v>陈冰</v>
          </cell>
          <cell r="I2556" t="str">
            <v>预付费东莞住宅新装或续费680元包年，带宽4M</v>
          </cell>
          <cell r="J2556">
            <v>680</v>
          </cell>
          <cell r="K2556">
            <v>680</v>
          </cell>
          <cell r="L2556" t="str">
            <v>2011-10-22</v>
          </cell>
          <cell r="M2556">
            <v>42198</v>
          </cell>
          <cell r="N2556" t="str">
            <v>2016-07-13</v>
          </cell>
          <cell r="O2556" t="str">
            <v>2015-06-28</v>
          </cell>
          <cell r="P2556" t="str">
            <v>宽带预付费</v>
          </cell>
          <cell r="Q2556" t="str">
            <v>续费</v>
          </cell>
          <cell r="R2556" t="str">
            <v>提前充值</v>
          </cell>
          <cell r="S2556" t="str">
            <v>家庭用户</v>
          </cell>
          <cell r="T2556" t="str">
            <v>(传统)XDSL</v>
          </cell>
          <cell r="U2556" t="str">
            <v>尼佳(nj_dl)</v>
          </cell>
          <cell r="V2556" t="str">
            <v>DL东莞尼佳</v>
          </cell>
          <cell r="W2556" t="str">
            <v>东坑区</v>
          </cell>
          <cell r="X2556" t="str">
            <v>大朗区</v>
          </cell>
          <cell r="Y2556">
            <v>0</v>
          </cell>
          <cell r="Z2556">
            <v>0</v>
          </cell>
          <cell r="AA2556" t="str">
            <v>大朗区</v>
          </cell>
          <cell r="AB2556" t="str">
            <v>28</v>
          </cell>
          <cell r="AC2556">
            <v>4</v>
          </cell>
          <cell r="AD2556">
            <v>12</v>
          </cell>
          <cell r="AE2556" t="str">
            <v>否</v>
          </cell>
          <cell r="AF2556" t="str">
            <v/>
          </cell>
          <cell r="AG2556" t="str">
            <v>否</v>
          </cell>
          <cell r="AH2556" t="str">
            <v>续后期</v>
          </cell>
          <cell r="AI2556" t="str">
            <v>否</v>
          </cell>
          <cell r="AO2556">
            <v>0</v>
          </cell>
          <cell r="AR2556" t="str">
            <v>恒丰区</v>
          </cell>
        </row>
        <row r="2557">
          <cell r="F2557">
            <v>13546866788</v>
          </cell>
          <cell r="G2557" t="str">
            <v>13546866788</v>
          </cell>
          <cell r="H2557" t="str">
            <v>任学志</v>
          </cell>
          <cell r="I2557" t="str">
            <v>预付费东莞住宅新装或续费1088元包年，带宽10M</v>
          </cell>
          <cell r="J2557">
            <v>1088</v>
          </cell>
          <cell r="K2557">
            <v>1088</v>
          </cell>
          <cell r="L2557" t="str">
            <v>2014-06-16</v>
          </cell>
          <cell r="M2557">
            <v>42171</v>
          </cell>
          <cell r="N2557" t="str">
            <v>2016-06-28</v>
          </cell>
          <cell r="O2557" t="str">
            <v>2015-06-28</v>
          </cell>
          <cell r="P2557" t="str">
            <v>宽带预付费</v>
          </cell>
          <cell r="Q2557" t="str">
            <v>续费</v>
          </cell>
          <cell r="R2557" t="str">
            <v>当月充值</v>
          </cell>
          <cell r="S2557" t="str">
            <v>家庭用户</v>
          </cell>
          <cell r="T2557" t="str">
            <v>FTTH</v>
          </cell>
          <cell r="U2557" t="str">
            <v>赵妮(zhaon)</v>
          </cell>
          <cell r="V2557" t="str">
            <v>ZX常平辛芳明</v>
          </cell>
          <cell r="W2557" t="str">
            <v>1、常平白石岗机房区，2、，3、，4、，</v>
          </cell>
          <cell r="X2557" t="str">
            <v>常平区</v>
          </cell>
          <cell r="Y2557">
            <v>0</v>
          </cell>
          <cell r="Z2557">
            <v>0</v>
          </cell>
          <cell r="AA2557" t="str">
            <v>常平区</v>
          </cell>
          <cell r="AB2557" t="str">
            <v>28</v>
          </cell>
          <cell r="AC2557">
            <v>10</v>
          </cell>
          <cell r="AD2557">
            <v>12</v>
          </cell>
          <cell r="AE2557" t="str">
            <v>是</v>
          </cell>
          <cell r="AF2557" t="str">
            <v/>
          </cell>
          <cell r="AG2557" t="str">
            <v>价值宽带</v>
          </cell>
          <cell r="AH2557" t="str">
            <v>续本月</v>
          </cell>
          <cell r="AI2557" t="str">
            <v>是</v>
          </cell>
          <cell r="AO2557">
            <v>0</v>
          </cell>
          <cell r="AR2557" t="str">
            <v>恒丰区</v>
          </cell>
        </row>
        <row r="2558">
          <cell r="F2558">
            <v>13829103881</v>
          </cell>
          <cell r="G2558" t="str">
            <v>13829103881</v>
          </cell>
          <cell r="H2558" t="str">
            <v>刘佗</v>
          </cell>
          <cell r="I2558" t="str">
            <v>预付费东莞住宅新装或续费680元包年，带宽4M</v>
          </cell>
          <cell r="J2558">
            <v>680</v>
          </cell>
          <cell r="K2558">
            <v>680</v>
          </cell>
          <cell r="L2558" t="str">
            <v>2014-06-08</v>
          </cell>
          <cell r="M2558">
            <v>42163</v>
          </cell>
          <cell r="N2558" t="str">
            <v>2016-06-28</v>
          </cell>
          <cell r="O2558" t="str">
            <v>2015-06-28</v>
          </cell>
          <cell r="P2558" t="str">
            <v>宽带预付费</v>
          </cell>
          <cell r="Q2558" t="str">
            <v>续费</v>
          </cell>
          <cell r="R2558" t="str">
            <v>往月充值</v>
          </cell>
          <cell r="S2558" t="str">
            <v>家庭用户</v>
          </cell>
          <cell r="T2558" t="str">
            <v>FTTH</v>
          </cell>
          <cell r="U2558" t="str">
            <v>何丽(heli)</v>
          </cell>
          <cell r="V2558" t="str">
            <v>DL东铁办公</v>
          </cell>
          <cell r="W2558" t="str">
            <v>东坑区</v>
          </cell>
          <cell r="X2558" t="str">
            <v>大朗区</v>
          </cell>
          <cell r="Y2558">
            <v>0</v>
          </cell>
          <cell r="Z2558">
            <v>0</v>
          </cell>
          <cell r="AA2558" t="str">
            <v>大朗区</v>
          </cell>
          <cell r="AB2558" t="str">
            <v>28</v>
          </cell>
          <cell r="AC2558">
            <v>4</v>
          </cell>
          <cell r="AD2558">
            <v>12</v>
          </cell>
          <cell r="AE2558" t="str">
            <v>是</v>
          </cell>
          <cell r="AF2558" t="str">
            <v/>
          </cell>
          <cell r="AG2558" t="str">
            <v>否</v>
          </cell>
          <cell r="AH2558" t="str">
            <v>续本月</v>
          </cell>
          <cell r="AI2558" t="str">
            <v>是</v>
          </cell>
          <cell r="AO2558">
            <v>0</v>
          </cell>
          <cell r="AR2558" t="str">
            <v>恒丰区</v>
          </cell>
        </row>
        <row r="2559">
          <cell r="F2559">
            <v>13556681118</v>
          </cell>
          <cell r="G2559" t="str">
            <v>13556681118</v>
          </cell>
          <cell r="H2559" t="str">
            <v>东莞市励丰实业有限公司</v>
          </cell>
          <cell r="I2559" t="str">
            <v>东莞互联网专线续费包14个月1000元，4M（不提供MODEM）</v>
          </cell>
          <cell r="J2559">
            <v>1000</v>
          </cell>
          <cell r="K2559">
            <v>1000</v>
          </cell>
          <cell r="L2559" t="str">
            <v>2012-06-21</v>
          </cell>
          <cell r="M2559">
            <v>42181</v>
          </cell>
          <cell r="N2559" t="str">
            <v>2016-08-26</v>
          </cell>
          <cell r="O2559" t="str">
            <v>2015-06-26</v>
          </cell>
          <cell r="P2559" t="str">
            <v>专线预付费</v>
          </cell>
          <cell r="Q2559" t="str">
            <v>续费</v>
          </cell>
          <cell r="R2559" t="str">
            <v>当月充值</v>
          </cell>
          <cell r="S2559" t="str">
            <v/>
          </cell>
          <cell r="T2559" t="str">
            <v>FTTH</v>
          </cell>
          <cell r="U2559" t="str">
            <v>蓝海兰(lanhl)</v>
          </cell>
          <cell r="V2559" t="str">
            <v>ZX黄江许世家</v>
          </cell>
          <cell r="W2559" t="str">
            <v>田心区</v>
          </cell>
          <cell r="X2559" t="str">
            <v>黄江区</v>
          </cell>
          <cell r="Y2559">
            <v>0</v>
          </cell>
          <cell r="Z2559">
            <v>0</v>
          </cell>
          <cell r="AA2559" t="str">
            <v>黄江区</v>
          </cell>
          <cell r="AB2559" t="str">
            <v>26</v>
          </cell>
          <cell r="AC2559">
            <v>4</v>
          </cell>
          <cell r="AD2559">
            <v>14</v>
          </cell>
          <cell r="AE2559" t="str">
            <v>是</v>
          </cell>
          <cell r="AF2559" t="str">
            <v/>
          </cell>
          <cell r="AG2559" t="str">
            <v>否</v>
          </cell>
          <cell r="AH2559" t="str">
            <v>续本月</v>
          </cell>
          <cell r="AI2559" t="str">
            <v>是</v>
          </cell>
          <cell r="AK2559">
            <v>13556681118</v>
          </cell>
          <cell r="AO2559">
            <v>0</v>
          </cell>
          <cell r="AR2559" t="str">
            <v>恒丰区</v>
          </cell>
        </row>
        <row r="2560">
          <cell r="F2560">
            <v>15917657969</v>
          </cell>
          <cell r="G2560" t="str">
            <v>15917657969</v>
          </cell>
          <cell r="H2560" t="str">
            <v>吴元荣</v>
          </cell>
          <cell r="I2560" t="str">
            <v>预付费东莞住宅新装或续费680元包年，带宽4M</v>
          </cell>
          <cell r="J2560">
            <v>680</v>
          </cell>
          <cell r="K2560">
            <v>680</v>
          </cell>
          <cell r="L2560" t="str">
            <v>2013-06-29</v>
          </cell>
          <cell r="M2560">
            <v>42184</v>
          </cell>
          <cell r="N2560" t="str">
            <v>2016-06-29</v>
          </cell>
          <cell r="O2560" t="str">
            <v>2015-06-28</v>
          </cell>
          <cell r="P2560" t="str">
            <v>宽带预付费</v>
          </cell>
          <cell r="Q2560" t="str">
            <v>续费</v>
          </cell>
          <cell r="R2560" t="str">
            <v>提前充值</v>
          </cell>
          <cell r="S2560" t="str">
            <v>家庭用户</v>
          </cell>
          <cell r="T2560" t="str">
            <v>(传统)XDSL</v>
          </cell>
          <cell r="U2560" t="str">
            <v>何丽(heli)</v>
          </cell>
          <cell r="V2560" t="str">
            <v>ZX大朗全守平</v>
          </cell>
          <cell r="W2560" t="str">
            <v>杨涌蔡边区</v>
          </cell>
          <cell r="X2560" t="str">
            <v>大朗区</v>
          </cell>
          <cell r="Y2560">
            <v>0</v>
          </cell>
          <cell r="Z2560">
            <v>0</v>
          </cell>
          <cell r="AA2560" t="str">
            <v>大朗区</v>
          </cell>
          <cell r="AB2560" t="str">
            <v>28</v>
          </cell>
          <cell r="AC2560">
            <v>4</v>
          </cell>
          <cell r="AD2560">
            <v>12</v>
          </cell>
          <cell r="AE2560" t="str">
            <v>否</v>
          </cell>
          <cell r="AF2560" t="str">
            <v/>
          </cell>
          <cell r="AG2560" t="str">
            <v>否</v>
          </cell>
          <cell r="AH2560" t="str">
            <v>续本月</v>
          </cell>
          <cell r="AI2560" t="str">
            <v>否</v>
          </cell>
          <cell r="AO2560">
            <v>0</v>
          </cell>
          <cell r="AR2560" t="str">
            <v>恒丰区</v>
          </cell>
        </row>
        <row r="2561">
          <cell r="F2561">
            <v>13552637991</v>
          </cell>
          <cell r="G2561" t="str">
            <v>13552637991</v>
          </cell>
          <cell r="H2561" t="str">
            <v>廖庆生</v>
          </cell>
          <cell r="I2561" t="str">
            <v>预付费东莞住宅新装或续费680元包年，带宽4M</v>
          </cell>
          <cell r="J2561">
            <v>680</v>
          </cell>
          <cell r="K2561">
            <v>680</v>
          </cell>
          <cell r="L2561" t="str">
            <v>2012-03-16</v>
          </cell>
          <cell r="M2561">
            <v>42184</v>
          </cell>
          <cell r="N2561" t="str">
            <v>2016-06-29</v>
          </cell>
          <cell r="O2561" t="str">
            <v>2015-06-26</v>
          </cell>
          <cell r="P2561" t="str">
            <v>宽带预付费</v>
          </cell>
          <cell r="Q2561" t="str">
            <v>续费</v>
          </cell>
          <cell r="R2561" t="str">
            <v>提前充值</v>
          </cell>
          <cell r="S2561" t="str">
            <v>家庭用户</v>
          </cell>
          <cell r="T2561" t="str">
            <v>(传统)XDSL</v>
          </cell>
          <cell r="U2561" t="str">
            <v>尼佳(nj_dl)</v>
          </cell>
          <cell r="V2561" t="str">
            <v>DL东莞尼佳</v>
          </cell>
          <cell r="W2561" t="str">
            <v>杨涌蔡边区</v>
          </cell>
          <cell r="X2561" t="str">
            <v>大朗区</v>
          </cell>
          <cell r="Y2561">
            <v>0</v>
          </cell>
          <cell r="Z2561">
            <v>0</v>
          </cell>
          <cell r="AA2561" t="str">
            <v>大朗区</v>
          </cell>
          <cell r="AB2561" t="str">
            <v>26</v>
          </cell>
          <cell r="AC2561">
            <v>4</v>
          </cell>
          <cell r="AD2561">
            <v>12</v>
          </cell>
          <cell r="AE2561" t="str">
            <v>否</v>
          </cell>
          <cell r="AF2561" t="str">
            <v/>
          </cell>
          <cell r="AG2561" t="str">
            <v>否</v>
          </cell>
          <cell r="AH2561" t="str">
            <v>续本月</v>
          </cell>
          <cell r="AI2561" t="str">
            <v>否</v>
          </cell>
          <cell r="AO2561">
            <v>0</v>
          </cell>
          <cell r="AR2561" t="str">
            <v>恒丰区</v>
          </cell>
        </row>
        <row r="2562">
          <cell r="F2562">
            <v>13712984309</v>
          </cell>
          <cell r="G2562" t="str">
            <v>13712984309</v>
          </cell>
          <cell r="H2562" t="str">
            <v>邱小东</v>
          </cell>
          <cell r="I2562" t="str">
            <v>预付费东莞住宅新装或续费888元包年，带宽12M</v>
          </cell>
          <cell r="J2562">
            <v>888</v>
          </cell>
          <cell r="K2562">
            <v>888</v>
          </cell>
          <cell r="L2562" t="str">
            <v>2011-03-22</v>
          </cell>
          <cell r="M2562">
            <v>42276</v>
          </cell>
          <cell r="N2562" t="str">
            <v>2016-09-29</v>
          </cell>
          <cell r="O2562" t="str">
            <v>2015-06-27</v>
          </cell>
          <cell r="P2562" t="str">
            <v>宽带预付费</v>
          </cell>
          <cell r="Q2562" t="str">
            <v>续费</v>
          </cell>
          <cell r="R2562" t="str">
            <v>提前充值</v>
          </cell>
          <cell r="S2562" t="str">
            <v>家庭用户</v>
          </cell>
          <cell r="T2562" t="str">
            <v>(传统)XDSL</v>
          </cell>
          <cell r="U2562" t="str">
            <v>东莞电商天猫充值(scb_tm)</v>
          </cell>
          <cell r="V2562" t="str">
            <v>DSBR受理</v>
          </cell>
          <cell r="W2562" t="str">
            <v>天猫秒杀</v>
          </cell>
          <cell r="X2562" t="str">
            <v>黄江区</v>
          </cell>
          <cell r="Y2562">
            <v>0</v>
          </cell>
          <cell r="Z2562">
            <v>0</v>
          </cell>
          <cell r="AA2562" t="str">
            <v>黄江区</v>
          </cell>
          <cell r="AB2562" t="str">
            <v>27</v>
          </cell>
          <cell r="AC2562">
            <v>12</v>
          </cell>
          <cell r="AD2562">
            <v>12</v>
          </cell>
          <cell r="AE2562" t="str">
            <v>否</v>
          </cell>
          <cell r="AF2562" t="str">
            <v/>
          </cell>
          <cell r="AG2562" t="str">
            <v>价值宽带</v>
          </cell>
          <cell r="AH2562" t="str">
            <v>续后期</v>
          </cell>
          <cell r="AI2562" t="str">
            <v>否</v>
          </cell>
          <cell r="AO2562">
            <v>0</v>
          </cell>
          <cell r="AR2562" t="str">
            <v>智通区</v>
          </cell>
        </row>
        <row r="2563">
          <cell r="F2563">
            <v>15989627547</v>
          </cell>
          <cell r="G2563" t="str">
            <v>15989627547</v>
          </cell>
          <cell r="H2563" t="str">
            <v>马汉勇</v>
          </cell>
          <cell r="I2563" t="str">
            <v>预付费东莞住宅新装或续费728元包年，带宽4M</v>
          </cell>
          <cell r="J2563">
            <v>680</v>
          </cell>
          <cell r="K2563">
            <v>680</v>
          </cell>
          <cell r="L2563" t="str">
            <v>2012-06-19</v>
          </cell>
          <cell r="M2563">
            <v>42178</v>
          </cell>
          <cell r="N2563" t="str">
            <v>2017-06-26</v>
          </cell>
          <cell r="O2563" t="str">
            <v>2015-06-26</v>
          </cell>
          <cell r="P2563" t="str">
            <v>宽带预付费</v>
          </cell>
          <cell r="Q2563" t="str">
            <v>续费</v>
          </cell>
          <cell r="R2563" t="str">
            <v>当月充值</v>
          </cell>
          <cell r="S2563" t="str">
            <v>家庭用户</v>
          </cell>
          <cell r="T2563" t="str">
            <v>(传统)XDSL</v>
          </cell>
          <cell r="U2563" t="str">
            <v>蓝海兰(lanhl)</v>
          </cell>
          <cell r="V2563" t="str">
            <v>ZX黄江卢丹龙</v>
          </cell>
          <cell r="W2563" t="str">
            <v>田心区</v>
          </cell>
          <cell r="X2563" t="str">
            <v>黄江区</v>
          </cell>
          <cell r="Y2563">
            <v>0</v>
          </cell>
          <cell r="Z2563">
            <v>0</v>
          </cell>
          <cell r="AA2563" t="str">
            <v>黄江区</v>
          </cell>
          <cell r="AB2563" t="str">
            <v>26</v>
          </cell>
          <cell r="AC2563">
            <v>4</v>
          </cell>
          <cell r="AD2563">
            <v>12</v>
          </cell>
          <cell r="AE2563" t="str">
            <v>否</v>
          </cell>
          <cell r="AF2563" t="str">
            <v/>
          </cell>
          <cell r="AG2563" t="str">
            <v>否</v>
          </cell>
          <cell r="AH2563" t="str">
            <v>续本月</v>
          </cell>
          <cell r="AI2563" t="str">
            <v>否</v>
          </cell>
          <cell r="AO2563">
            <v>0</v>
          </cell>
          <cell r="AR2563" t="str">
            <v>恒丰区</v>
          </cell>
        </row>
        <row r="2564">
          <cell r="F2564">
            <v>15989627547</v>
          </cell>
          <cell r="G2564" t="str">
            <v>15989627547</v>
          </cell>
          <cell r="H2564" t="str">
            <v>马汉勇</v>
          </cell>
          <cell r="I2564" t="str">
            <v>预付费东莞住宅新装或续费728元包年，带宽4M</v>
          </cell>
          <cell r="J2564">
            <v>728</v>
          </cell>
          <cell r="K2564">
            <v>728</v>
          </cell>
          <cell r="L2564" t="str">
            <v>2012-06-19</v>
          </cell>
          <cell r="M2564">
            <v>42178</v>
          </cell>
          <cell r="N2564" t="str">
            <v>2017-06-26</v>
          </cell>
          <cell r="O2564" t="str">
            <v>2015-06-26</v>
          </cell>
          <cell r="P2564" t="str">
            <v>宽带预付费</v>
          </cell>
          <cell r="Q2564" t="str">
            <v>续费</v>
          </cell>
          <cell r="R2564" t="str">
            <v>提前充值</v>
          </cell>
          <cell r="S2564" t="str">
            <v>家庭用户</v>
          </cell>
          <cell r="T2564" t="str">
            <v>(传统)XDSL</v>
          </cell>
          <cell r="U2564" t="str">
            <v>统一接口东莞操作员(dg_tuis)</v>
          </cell>
          <cell r="V2564" t="str">
            <v>ZX黄江卢丹龙</v>
          </cell>
          <cell r="W2564" t="str">
            <v>田心区</v>
          </cell>
          <cell r="X2564" t="str">
            <v>黄江区</v>
          </cell>
          <cell r="Y2564">
            <v>0</v>
          </cell>
          <cell r="Z2564">
            <v>0</v>
          </cell>
          <cell r="AA2564" t="str">
            <v>黄江区</v>
          </cell>
          <cell r="AB2564" t="str">
            <v>26</v>
          </cell>
          <cell r="AC2564">
            <v>4</v>
          </cell>
          <cell r="AD2564">
            <v>12</v>
          </cell>
          <cell r="AE2564" t="str">
            <v>否</v>
          </cell>
          <cell r="AF2564" t="str">
            <v/>
          </cell>
          <cell r="AG2564" t="str">
            <v>否</v>
          </cell>
          <cell r="AH2564" t="str">
            <v>续本月</v>
          </cell>
          <cell r="AI2564" t="str">
            <v>否</v>
          </cell>
          <cell r="AO2564">
            <v>0</v>
          </cell>
          <cell r="AR2564" t="str">
            <v>恒丰区</v>
          </cell>
        </row>
        <row r="2565">
          <cell r="F2565">
            <v>13829122597</v>
          </cell>
          <cell r="G2565" t="str">
            <v>13829122597</v>
          </cell>
          <cell r="H2565" t="str">
            <v>邝认灯</v>
          </cell>
          <cell r="I2565" t="str">
            <v>预付费东莞住宅新装或续费888元包年，带宽12M</v>
          </cell>
          <cell r="J2565">
            <v>888</v>
          </cell>
          <cell r="K2565">
            <v>888</v>
          </cell>
          <cell r="L2565" t="str">
            <v>2012-07-04</v>
          </cell>
          <cell r="M2565">
            <v>42189</v>
          </cell>
          <cell r="N2565" t="str">
            <v>2016-07-04</v>
          </cell>
          <cell r="O2565" t="str">
            <v>2015-06-28</v>
          </cell>
          <cell r="P2565" t="str">
            <v>宽带预付费</v>
          </cell>
          <cell r="Q2565" t="str">
            <v>续费</v>
          </cell>
          <cell r="R2565" t="str">
            <v>提前充值</v>
          </cell>
          <cell r="S2565" t="str">
            <v>家庭用户</v>
          </cell>
          <cell r="T2565" t="str">
            <v>FTTH</v>
          </cell>
          <cell r="U2565" t="str">
            <v>东莞电商天猫充值(scb_tm1)</v>
          </cell>
          <cell r="V2565" t="str">
            <v>DSBR受理</v>
          </cell>
          <cell r="W2565" t="str">
            <v/>
          </cell>
          <cell r="X2565" t="str">
            <v>常平区</v>
          </cell>
          <cell r="Y2565">
            <v>0</v>
          </cell>
          <cell r="Z2565">
            <v>0</v>
          </cell>
          <cell r="AA2565" t="str">
            <v>常平区</v>
          </cell>
          <cell r="AB2565" t="str">
            <v>28</v>
          </cell>
          <cell r="AC2565">
            <v>12</v>
          </cell>
          <cell r="AD2565">
            <v>12</v>
          </cell>
          <cell r="AE2565" t="str">
            <v>是</v>
          </cell>
          <cell r="AF2565" t="str">
            <v/>
          </cell>
          <cell r="AG2565" t="str">
            <v>价值宽带</v>
          </cell>
          <cell r="AH2565" t="str">
            <v>续后期</v>
          </cell>
          <cell r="AI2565" t="str">
            <v>否</v>
          </cell>
          <cell r="AO2565">
            <v>0</v>
          </cell>
          <cell r="AR2565" t="str">
            <v>恒丰区</v>
          </cell>
        </row>
        <row r="2566">
          <cell r="F2566">
            <v>15016839880</v>
          </cell>
          <cell r="G2566" t="str">
            <v>15016839880</v>
          </cell>
          <cell r="H2566" t="str">
            <v>杨波</v>
          </cell>
          <cell r="I2566" t="str">
            <v>预付费东莞住宅新装或续费888元包年，带宽12M</v>
          </cell>
          <cell r="J2566">
            <v>888</v>
          </cell>
          <cell r="K2566">
            <v>888</v>
          </cell>
          <cell r="L2566" t="str">
            <v>2013-06-28</v>
          </cell>
          <cell r="M2566">
            <v>42183</v>
          </cell>
          <cell r="N2566" t="str">
            <v>2016-06-28</v>
          </cell>
          <cell r="O2566" t="str">
            <v>2015-06-26</v>
          </cell>
          <cell r="P2566" t="str">
            <v>宽带预付费</v>
          </cell>
          <cell r="Q2566" t="str">
            <v>续费</v>
          </cell>
          <cell r="R2566" t="str">
            <v>提前充值</v>
          </cell>
          <cell r="S2566" t="str">
            <v>家庭用户</v>
          </cell>
          <cell r="T2566" t="str">
            <v>FTTH</v>
          </cell>
          <cell r="U2566" t="str">
            <v>赵妮(zhaon)</v>
          </cell>
          <cell r="V2566" t="str">
            <v>ZX常平何晓宁</v>
          </cell>
          <cell r="W2566" t="str">
            <v>电商价值宽带营销</v>
          </cell>
          <cell r="X2566" t="str">
            <v>常平区</v>
          </cell>
          <cell r="Y2566">
            <v>0</v>
          </cell>
          <cell r="Z2566">
            <v>0</v>
          </cell>
          <cell r="AA2566" t="str">
            <v>常平区</v>
          </cell>
          <cell r="AB2566" t="str">
            <v>26</v>
          </cell>
          <cell r="AC2566">
            <v>12</v>
          </cell>
          <cell r="AD2566">
            <v>12</v>
          </cell>
          <cell r="AE2566" t="str">
            <v>是</v>
          </cell>
          <cell r="AF2566" t="str">
            <v/>
          </cell>
          <cell r="AG2566" t="str">
            <v>价值宽带</v>
          </cell>
          <cell r="AH2566" t="str">
            <v>续本月</v>
          </cell>
          <cell r="AI2566" t="str">
            <v>是</v>
          </cell>
          <cell r="AJ2566">
            <v>15016839880</v>
          </cell>
          <cell r="AO2566">
            <v>0</v>
          </cell>
          <cell r="AR2566" t="str">
            <v>恒丰区</v>
          </cell>
        </row>
        <row r="2567">
          <cell r="F2567">
            <v>13528594751</v>
          </cell>
          <cell r="G2567" t="str">
            <v>13528594751</v>
          </cell>
          <cell r="H2567" t="str">
            <v>郭仲华</v>
          </cell>
          <cell r="I2567" t="str">
            <v>预付费东莞住宅新装或续费888元包年，带宽12M</v>
          </cell>
          <cell r="J2567">
            <v>888</v>
          </cell>
          <cell r="K2567">
            <v>888</v>
          </cell>
          <cell r="L2567" t="str">
            <v>2014-07-22</v>
          </cell>
          <cell r="M2567">
            <v>42207</v>
          </cell>
          <cell r="N2567" t="str">
            <v>2016-07-22</v>
          </cell>
          <cell r="O2567" t="str">
            <v>2015-06-27</v>
          </cell>
          <cell r="P2567" t="str">
            <v>宽带预付费</v>
          </cell>
          <cell r="Q2567" t="str">
            <v>续费</v>
          </cell>
          <cell r="R2567" t="str">
            <v>提前充值</v>
          </cell>
          <cell r="S2567" t="str">
            <v>家庭用户</v>
          </cell>
          <cell r="T2567" t="str">
            <v>FTTH</v>
          </cell>
          <cell r="U2567" t="str">
            <v>东莞电商天猫充值(scb_tm)</v>
          </cell>
          <cell r="V2567" t="str">
            <v>DSBR受理</v>
          </cell>
          <cell r="W2567" t="str">
            <v>电商价值宽带营销</v>
          </cell>
          <cell r="X2567" t="str">
            <v>常平区</v>
          </cell>
          <cell r="Y2567">
            <v>0</v>
          </cell>
          <cell r="Z2567">
            <v>0</v>
          </cell>
          <cell r="AA2567" t="str">
            <v>常平区</v>
          </cell>
          <cell r="AB2567" t="str">
            <v>27</v>
          </cell>
          <cell r="AC2567">
            <v>12</v>
          </cell>
          <cell r="AD2567">
            <v>12</v>
          </cell>
          <cell r="AE2567" t="str">
            <v>是</v>
          </cell>
          <cell r="AF2567" t="str">
            <v/>
          </cell>
          <cell r="AG2567" t="str">
            <v>价值宽带</v>
          </cell>
          <cell r="AH2567" t="str">
            <v>续后期</v>
          </cell>
          <cell r="AI2567" t="str">
            <v>否</v>
          </cell>
          <cell r="AO2567">
            <v>0</v>
          </cell>
          <cell r="AR2567" t="str">
            <v>恒丰区</v>
          </cell>
        </row>
        <row r="2568">
          <cell r="F2568">
            <v>13717333866</v>
          </cell>
          <cell r="G2568" t="str">
            <v>13717333866</v>
          </cell>
          <cell r="H2568" t="str">
            <v>邓雪云</v>
          </cell>
          <cell r="I2568" t="str">
            <v>预付费东莞住宅新装或续费888元包年，带宽12M</v>
          </cell>
          <cell r="J2568">
            <v>888</v>
          </cell>
          <cell r="K2568">
            <v>888</v>
          </cell>
          <cell r="L2568" t="str">
            <v>2013-06-15</v>
          </cell>
          <cell r="M2568">
            <v>42183</v>
          </cell>
          <cell r="N2568" t="str">
            <v>2016-06-28</v>
          </cell>
          <cell r="O2568" t="str">
            <v>2015-06-28</v>
          </cell>
          <cell r="P2568" t="str">
            <v>宽带预付费</v>
          </cell>
          <cell r="Q2568" t="str">
            <v>续费</v>
          </cell>
          <cell r="R2568" t="str">
            <v>当月充值</v>
          </cell>
          <cell r="S2568" t="str">
            <v>家庭用户</v>
          </cell>
          <cell r="T2568" t="str">
            <v>FTTH</v>
          </cell>
          <cell r="U2568" t="str">
            <v>赵妮(zhaon)</v>
          </cell>
          <cell r="V2568" t="str">
            <v>DL东莞金伦</v>
          </cell>
          <cell r="W2568" t="str">
            <v>1、常平火车站机房区，2、，3、，4、，</v>
          </cell>
          <cell r="X2568" t="str">
            <v>常平区</v>
          </cell>
          <cell r="Y2568">
            <v>0</v>
          </cell>
          <cell r="Z2568">
            <v>0</v>
          </cell>
          <cell r="AA2568" t="str">
            <v>常平区</v>
          </cell>
          <cell r="AB2568" t="str">
            <v>28</v>
          </cell>
          <cell r="AC2568">
            <v>12</v>
          </cell>
          <cell r="AD2568">
            <v>12</v>
          </cell>
          <cell r="AE2568" t="str">
            <v>是</v>
          </cell>
          <cell r="AF2568" t="str">
            <v/>
          </cell>
          <cell r="AG2568" t="str">
            <v>价值宽带</v>
          </cell>
          <cell r="AH2568" t="str">
            <v>续本月</v>
          </cell>
          <cell r="AI2568" t="str">
            <v>是</v>
          </cell>
          <cell r="AO2568">
            <v>0</v>
          </cell>
          <cell r="AR2568" t="str">
            <v>富民区</v>
          </cell>
        </row>
        <row r="2569">
          <cell r="F2569">
            <v>13618661163</v>
          </cell>
          <cell r="G2569" t="str">
            <v>13618661163</v>
          </cell>
          <cell r="H2569" t="str">
            <v>向东河</v>
          </cell>
          <cell r="I2569" t="str">
            <v>预付费东莞住宅新装或续费888元包年，带宽12M</v>
          </cell>
          <cell r="J2569">
            <v>888</v>
          </cell>
          <cell r="K2569">
            <v>888</v>
          </cell>
          <cell r="L2569" t="str">
            <v>2011-02-09</v>
          </cell>
          <cell r="M2569">
            <v>42201</v>
          </cell>
          <cell r="N2569" t="str">
            <v>2016-07-16</v>
          </cell>
          <cell r="O2569" t="str">
            <v>2015-06-27</v>
          </cell>
          <cell r="P2569" t="str">
            <v>宽带预付费</v>
          </cell>
          <cell r="Q2569" t="str">
            <v>续费</v>
          </cell>
          <cell r="R2569" t="str">
            <v>提前充值</v>
          </cell>
          <cell r="S2569" t="str">
            <v>家庭用户</v>
          </cell>
          <cell r="T2569" t="str">
            <v>FTTH</v>
          </cell>
          <cell r="U2569" t="str">
            <v>赵妮(zhaon)</v>
          </cell>
          <cell r="V2569" t="str">
            <v>ZY常平叶志祥（维）</v>
          </cell>
          <cell r="W2569" t="str">
            <v>1、常平火车站机房区，2、非，3、，4、，</v>
          </cell>
          <cell r="X2569" t="str">
            <v>常平区</v>
          </cell>
          <cell r="Y2569">
            <v>0</v>
          </cell>
          <cell r="Z2569">
            <v>0</v>
          </cell>
          <cell r="AA2569" t="str">
            <v>常平区</v>
          </cell>
          <cell r="AB2569" t="str">
            <v>27</v>
          </cell>
          <cell r="AC2569">
            <v>12</v>
          </cell>
          <cell r="AD2569">
            <v>12</v>
          </cell>
          <cell r="AE2569" t="str">
            <v>是</v>
          </cell>
          <cell r="AF2569" t="str">
            <v/>
          </cell>
          <cell r="AG2569" t="str">
            <v>价值宽带</v>
          </cell>
          <cell r="AH2569" t="str">
            <v>续后期</v>
          </cell>
          <cell r="AI2569" t="str">
            <v>否</v>
          </cell>
          <cell r="AO2569">
            <v>0</v>
          </cell>
          <cell r="AR2569" t="str">
            <v>富民区</v>
          </cell>
        </row>
        <row r="2570">
          <cell r="F2570">
            <v>13431103639</v>
          </cell>
          <cell r="G2570" t="str">
            <v>13431103639</v>
          </cell>
          <cell r="H2570" t="str">
            <v>缪社勇</v>
          </cell>
          <cell r="I2570" t="str">
            <v>预付费东莞住宅新装或续费1408元包2年，带宽12M</v>
          </cell>
          <cell r="J2570">
            <v>1408</v>
          </cell>
          <cell r="K2570">
            <v>1408</v>
          </cell>
          <cell r="L2570" t="str">
            <v>2012-06-24</v>
          </cell>
          <cell r="M2570">
            <v>42181</v>
          </cell>
          <cell r="N2570" t="str">
            <v>2017-06-27</v>
          </cell>
          <cell r="O2570" t="str">
            <v>2015-06-27</v>
          </cell>
          <cell r="P2570" t="str">
            <v>宽带预付费</v>
          </cell>
          <cell r="Q2570" t="str">
            <v>续费</v>
          </cell>
          <cell r="R2570" t="str">
            <v>往月充值</v>
          </cell>
          <cell r="S2570" t="str">
            <v>家庭用户</v>
          </cell>
          <cell r="T2570" t="str">
            <v>FTTH</v>
          </cell>
          <cell r="U2570" t="str">
            <v>尼佳(nj_dl)</v>
          </cell>
          <cell r="V2570" t="str">
            <v>ZX大朗邓轩物</v>
          </cell>
          <cell r="W2570" t="str">
            <v>电商价值宽带营销</v>
          </cell>
          <cell r="X2570" t="str">
            <v>大朗区</v>
          </cell>
          <cell r="Y2570">
            <v>0</v>
          </cell>
          <cell r="Z2570">
            <v>0</v>
          </cell>
          <cell r="AA2570" t="str">
            <v>大朗区</v>
          </cell>
          <cell r="AB2570" t="str">
            <v>27</v>
          </cell>
          <cell r="AC2570">
            <v>12</v>
          </cell>
          <cell r="AD2570">
            <v>24</v>
          </cell>
          <cell r="AE2570" t="str">
            <v>是</v>
          </cell>
          <cell r="AF2570" t="str">
            <v/>
          </cell>
          <cell r="AG2570" t="str">
            <v>价值宽带</v>
          </cell>
          <cell r="AH2570" t="str">
            <v>续本月</v>
          </cell>
          <cell r="AI2570" t="str">
            <v>是</v>
          </cell>
          <cell r="AJ2570">
            <v>13431103639</v>
          </cell>
          <cell r="AO2570">
            <v>0</v>
          </cell>
          <cell r="AR2570" t="str">
            <v>富民区</v>
          </cell>
        </row>
        <row r="2571">
          <cell r="F2571">
            <v>13480467588</v>
          </cell>
          <cell r="G2571" t="str">
            <v>13480467588</v>
          </cell>
          <cell r="H2571" t="str">
            <v>吴军领</v>
          </cell>
          <cell r="I2571" t="str">
            <v>预付费东莞住宅新装或续费400元包半年，带宽4M</v>
          </cell>
          <cell r="J2571">
            <v>400</v>
          </cell>
          <cell r="K2571">
            <v>400</v>
          </cell>
          <cell r="L2571" t="str">
            <v>2014-04-30</v>
          </cell>
          <cell r="M2571">
            <v>42124</v>
          </cell>
          <cell r="N2571" t="str">
            <v>2015-12-26</v>
          </cell>
          <cell r="O2571" t="str">
            <v>2015-06-26</v>
          </cell>
          <cell r="P2571" t="str">
            <v>宽带预付费</v>
          </cell>
          <cell r="Q2571" t="str">
            <v>续费</v>
          </cell>
          <cell r="R2571" t="str">
            <v>往月充值</v>
          </cell>
          <cell r="S2571" t="str">
            <v>家庭用户</v>
          </cell>
          <cell r="T2571" t="str">
            <v>FTTH</v>
          </cell>
          <cell r="U2571" t="str">
            <v>赵妮(zhaon)</v>
          </cell>
          <cell r="V2571" t="str">
            <v>ZX常平何晓宁</v>
          </cell>
          <cell r="W2571" t="str">
            <v>1、常平东站机房区，2、，3、，4、，</v>
          </cell>
          <cell r="X2571" t="str">
            <v>常平区</v>
          </cell>
          <cell r="Y2571">
            <v>0</v>
          </cell>
          <cell r="Z2571">
            <v>0</v>
          </cell>
          <cell r="AA2571" t="str">
            <v>常平区</v>
          </cell>
          <cell r="AB2571" t="str">
            <v>26</v>
          </cell>
          <cell r="AC2571">
            <v>4</v>
          </cell>
          <cell r="AD2571">
            <v>6</v>
          </cell>
          <cell r="AE2571" t="str">
            <v>是</v>
          </cell>
          <cell r="AF2571" t="str">
            <v/>
          </cell>
          <cell r="AG2571" t="str">
            <v>否</v>
          </cell>
          <cell r="AH2571" t="str">
            <v>续前期</v>
          </cell>
          <cell r="AI2571" t="str">
            <v>否</v>
          </cell>
          <cell r="AO2571">
            <v>0</v>
          </cell>
          <cell r="AR2571" t="str">
            <v>富民区</v>
          </cell>
        </row>
        <row r="2572">
          <cell r="F2572">
            <v>13794817411</v>
          </cell>
          <cell r="G2572" t="str">
            <v>13794817411</v>
          </cell>
          <cell r="H2572" t="str">
            <v>东莞市百慕川塑胶电子有限公司</v>
          </cell>
          <cell r="I2572" t="str">
            <v>预付费东莞住宅新装或续费888元包年，带宽12M</v>
          </cell>
          <cell r="J2572">
            <v>888</v>
          </cell>
          <cell r="K2572">
            <v>888</v>
          </cell>
          <cell r="L2572" t="str">
            <v>2014-07-12</v>
          </cell>
          <cell r="M2572">
            <v>42197</v>
          </cell>
          <cell r="N2572" t="str">
            <v>2016-07-12</v>
          </cell>
          <cell r="O2572" t="str">
            <v>2015-06-27</v>
          </cell>
          <cell r="P2572" t="str">
            <v>宽带预付费</v>
          </cell>
          <cell r="Q2572" t="str">
            <v>续费</v>
          </cell>
          <cell r="R2572" t="str">
            <v>提前充值</v>
          </cell>
          <cell r="S2572" t="str">
            <v>家庭用户</v>
          </cell>
          <cell r="T2572" t="str">
            <v>FTTH</v>
          </cell>
          <cell r="U2572" t="str">
            <v>赵妮(zhaon)</v>
          </cell>
          <cell r="V2572" t="str">
            <v>DL东莞金伦</v>
          </cell>
          <cell r="W2572" t="str">
            <v>1、常平大京九机房区，2、（非），3、，4、，</v>
          </cell>
          <cell r="X2572" t="str">
            <v>常平区</v>
          </cell>
          <cell r="Y2572">
            <v>0</v>
          </cell>
          <cell r="Z2572">
            <v>0</v>
          </cell>
          <cell r="AA2572" t="str">
            <v>常平区</v>
          </cell>
          <cell r="AB2572" t="str">
            <v>27</v>
          </cell>
          <cell r="AC2572">
            <v>12</v>
          </cell>
          <cell r="AD2572">
            <v>12</v>
          </cell>
          <cell r="AE2572" t="str">
            <v>是</v>
          </cell>
          <cell r="AF2572" t="str">
            <v/>
          </cell>
          <cell r="AG2572" t="str">
            <v>价值宽带</v>
          </cell>
          <cell r="AH2572" t="str">
            <v>续后期</v>
          </cell>
          <cell r="AI2572" t="str">
            <v>否</v>
          </cell>
          <cell r="AO2572">
            <v>0</v>
          </cell>
          <cell r="AR2572" t="str">
            <v>低涌区</v>
          </cell>
        </row>
        <row r="2573">
          <cell r="F2573">
            <v>15818203804</v>
          </cell>
          <cell r="G2573" t="str">
            <v>15818203804</v>
          </cell>
          <cell r="H2573" t="str">
            <v>李中记</v>
          </cell>
          <cell r="I2573" t="str">
            <v>预付费东莞住宅新装或续费888元包年，带宽12M</v>
          </cell>
          <cell r="J2573">
            <v>888</v>
          </cell>
          <cell r="K2573">
            <v>888</v>
          </cell>
          <cell r="L2573" t="str">
            <v>2013-07-07</v>
          </cell>
          <cell r="M2573">
            <v>42192</v>
          </cell>
          <cell r="N2573" t="str">
            <v>2016-07-07</v>
          </cell>
          <cell r="O2573" t="str">
            <v>2015-06-26</v>
          </cell>
          <cell r="P2573" t="str">
            <v>宽带预付费</v>
          </cell>
          <cell r="Q2573" t="str">
            <v>续费</v>
          </cell>
          <cell r="R2573" t="str">
            <v>提前充值</v>
          </cell>
          <cell r="S2573" t="str">
            <v>家庭用户</v>
          </cell>
          <cell r="T2573" t="str">
            <v>FTTH</v>
          </cell>
          <cell r="U2573" t="str">
            <v>赵妮(zhaon)</v>
          </cell>
          <cell r="V2573" t="str">
            <v>ZX常平罗志文</v>
          </cell>
          <cell r="W2573" t="str">
            <v>1、常平东站机房区，2、，3、，4、，</v>
          </cell>
          <cell r="X2573" t="str">
            <v>常平区</v>
          </cell>
          <cell r="Y2573">
            <v>0</v>
          </cell>
          <cell r="Z2573">
            <v>0</v>
          </cell>
          <cell r="AA2573" t="str">
            <v>常平区</v>
          </cell>
          <cell r="AB2573" t="str">
            <v>26</v>
          </cell>
          <cell r="AC2573">
            <v>12</v>
          </cell>
          <cell r="AD2573">
            <v>12</v>
          </cell>
          <cell r="AE2573" t="str">
            <v>是</v>
          </cell>
          <cell r="AF2573" t="str">
            <v/>
          </cell>
          <cell r="AG2573" t="str">
            <v>价值宽带</v>
          </cell>
          <cell r="AH2573" t="str">
            <v>续后期</v>
          </cell>
          <cell r="AI2573" t="str">
            <v>否</v>
          </cell>
          <cell r="AO2573">
            <v>0</v>
          </cell>
          <cell r="AR2573" t="str">
            <v>上江城区</v>
          </cell>
        </row>
        <row r="2574">
          <cell r="F2574">
            <v>13562766327</v>
          </cell>
          <cell r="G2574" t="str">
            <v>13562766327</v>
          </cell>
          <cell r="H2574" t="str">
            <v>李生涛</v>
          </cell>
          <cell r="I2574" t="str">
            <v>预付费东莞住宅新装或续费888元包年，带宽12M</v>
          </cell>
          <cell r="J2574">
            <v>888</v>
          </cell>
          <cell r="K2574">
            <v>888</v>
          </cell>
          <cell r="L2574" t="str">
            <v>2012-05-09</v>
          </cell>
          <cell r="M2574">
            <v>42196</v>
          </cell>
          <cell r="N2574" t="str">
            <v>2016-07-11</v>
          </cell>
          <cell r="O2574" t="str">
            <v>2015-06-26</v>
          </cell>
          <cell r="P2574" t="str">
            <v>宽带预付费</v>
          </cell>
          <cell r="Q2574" t="str">
            <v>续费</v>
          </cell>
          <cell r="R2574" t="str">
            <v>提前充值</v>
          </cell>
          <cell r="S2574" t="str">
            <v>家庭用户</v>
          </cell>
          <cell r="T2574" t="str">
            <v>FTTH</v>
          </cell>
          <cell r="U2574" t="str">
            <v>东莞电商天猫充值(scb_tm2)</v>
          </cell>
          <cell r="V2574" t="str">
            <v>ZX常平谢熙</v>
          </cell>
          <cell r="W2574" t="str">
            <v>ZX常平谢熙</v>
          </cell>
          <cell r="X2574" t="str">
            <v>常平区</v>
          </cell>
          <cell r="Y2574">
            <v>0</v>
          </cell>
          <cell r="Z2574">
            <v>0</v>
          </cell>
          <cell r="AA2574" t="str">
            <v>常平区</v>
          </cell>
          <cell r="AB2574" t="str">
            <v>26</v>
          </cell>
          <cell r="AC2574">
            <v>12</v>
          </cell>
          <cell r="AD2574">
            <v>12</v>
          </cell>
          <cell r="AE2574" t="str">
            <v>是</v>
          </cell>
          <cell r="AF2574" t="str">
            <v/>
          </cell>
          <cell r="AG2574" t="str">
            <v>价值宽带</v>
          </cell>
          <cell r="AH2574" t="str">
            <v>续后期</v>
          </cell>
          <cell r="AI2574" t="str">
            <v>否</v>
          </cell>
          <cell r="AO2574">
            <v>0</v>
          </cell>
          <cell r="AR2574" t="str">
            <v>上江城区</v>
          </cell>
        </row>
        <row r="2575">
          <cell r="F2575">
            <v>13416618271</v>
          </cell>
          <cell r="G2575" t="str">
            <v>13416618271</v>
          </cell>
          <cell r="H2575" t="str">
            <v>姜盛祥</v>
          </cell>
          <cell r="I2575" t="str">
            <v>预付费东莞精品宽带新装或续费免费体验1个月，带宽10M</v>
          </cell>
          <cell r="J2575">
            <v>888</v>
          </cell>
          <cell r="K2575">
            <v>888</v>
          </cell>
          <cell r="L2575" t="str">
            <v>2012-07-31</v>
          </cell>
          <cell r="M2575">
            <v>42216</v>
          </cell>
          <cell r="N2575" t="str">
            <v>2016-08-31</v>
          </cell>
          <cell r="O2575" t="str">
            <v>2015-06-27</v>
          </cell>
          <cell r="P2575" t="str">
            <v>宽带预付费</v>
          </cell>
          <cell r="Q2575" t="str">
            <v>续费</v>
          </cell>
          <cell r="R2575" t="str">
            <v>提前充值</v>
          </cell>
          <cell r="S2575" t="str">
            <v>家庭用户</v>
          </cell>
          <cell r="T2575" t="str">
            <v>FTTH</v>
          </cell>
          <cell r="U2575" t="str">
            <v>尼佳(nj_dl)</v>
          </cell>
          <cell r="V2575" t="str">
            <v>DL东莞金伦</v>
          </cell>
          <cell r="W2575" t="str">
            <v>洋坑塘犀牛坡大岭山区</v>
          </cell>
          <cell r="X2575" t="str">
            <v>大朗区</v>
          </cell>
          <cell r="Y2575">
            <v>0</v>
          </cell>
          <cell r="Z2575">
            <v>0</v>
          </cell>
          <cell r="AA2575" t="str">
            <v>大朗区</v>
          </cell>
          <cell r="AB2575" t="str">
            <v>27</v>
          </cell>
          <cell r="AC2575">
            <v>10</v>
          </cell>
          <cell r="AD2575">
            <v>1</v>
          </cell>
          <cell r="AE2575" t="str">
            <v>是</v>
          </cell>
          <cell r="AF2575" t="str">
            <v/>
          </cell>
          <cell r="AG2575" t="str">
            <v>价值宽带</v>
          </cell>
          <cell r="AH2575" t="str">
            <v>续后期</v>
          </cell>
          <cell r="AI2575" t="str">
            <v>否</v>
          </cell>
          <cell r="AO2575">
            <v>0</v>
          </cell>
          <cell r="AR2575" t="str">
            <v>上江城区</v>
          </cell>
        </row>
        <row r="2576">
          <cell r="F2576">
            <v>15817727676</v>
          </cell>
          <cell r="G2576" t="str">
            <v>15817727676</v>
          </cell>
          <cell r="H2576" t="str">
            <v>吴智鹏</v>
          </cell>
          <cell r="I2576" t="str">
            <v>预付费东莞住宅新装或续费888元包年，带宽12M</v>
          </cell>
          <cell r="J2576">
            <v>888</v>
          </cell>
          <cell r="K2576">
            <v>888</v>
          </cell>
          <cell r="L2576" t="str">
            <v>2012-07-27</v>
          </cell>
          <cell r="M2576">
            <v>42212</v>
          </cell>
          <cell r="N2576" t="str">
            <v>2016-07-27</v>
          </cell>
          <cell r="O2576" t="str">
            <v>2015-06-27</v>
          </cell>
          <cell r="P2576" t="str">
            <v>宽带预付费</v>
          </cell>
          <cell r="Q2576" t="str">
            <v>续费</v>
          </cell>
          <cell r="R2576" t="str">
            <v>提前充值</v>
          </cell>
          <cell r="S2576" t="str">
            <v>家庭用户</v>
          </cell>
          <cell r="T2576" t="str">
            <v>FTTH</v>
          </cell>
          <cell r="U2576" t="str">
            <v>东莞电商天猫充值(scb_tm)</v>
          </cell>
          <cell r="V2576" t="str">
            <v>DSBR受理</v>
          </cell>
          <cell r="W2576" t="str">
            <v>天猫秒杀</v>
          </cell>
          <cell r="X2576" t="str">
            <v>大朗区</v>
          </cell>
          <cell r="Y2576">
            <v>0</v>
          </cell>
          <cell r="Z2576">
            <v>0</v>
          </cell>
          <cell r="AA2576" t="str">
            <v>大朗区</v>
          </cell>
          <cell r="AB2576" t="str">
            <v>27</v>
          </cell>
          <cell r="AC2576">
            <v>12</v>
          </cell>
          <cell r="AD2576">
            <v>12</v>
          </cell>
          <cell r="AE2576" t="str">
            <v>是</v>
          </cell>
          <cell r="AF2576" t="str">
            <v/>
          </cell>
          <cell r="AG2576" t="str">
            <v>价值宽带</v>
          </cell>
          <cell r="AH2576" t="str">
            <v>续后期</v>
          </cell>
          <cell r="AI2576" t="str">
            <v>否</v>
          </cell>
          <cell r="AO2576">
            <v>0</v>
          </cell>
          <cell r="AR2576" t="str">
            <v>桑园区</v>
          </cell>
        </row>
        <row r="2577">
          <cell r="F2577">
            <v>13414401974</v>
          </cell>
          <cell r="G2577" t="str">
            <v>13414401974</v>
          </cell>
          <cell r="H2577" t="str">
            <v>吴志章</v>
          </cell>
          <cell r="I2577" t="str">
            <v>预付费东莞住宅新装或续费728元包年，带宽4M</v>
          </cell>
          <cell r="J2577">
            <v>728</v>
          </cell>
          <cell r="K2577">
            <v>728</v>
          </cell>
          <cell r="L2577" t="str">
            <v>2011-04-21</v>
          </cell>
          <cell r="M2577">
            <v>42176</v>
          </cell>
          <cell r="N2577" t="str">
            <v>2016-06-26</v>
          </cell>
          <cell r="O2577" t="str">
            <v>2015-06-26</v>
          </cell>
          <cell r="P2577" t="str">
            <v>宽带预付费</v>
          </cell>
          <cell r="Q2577" t="str">
            <v>续费</v>
          </cell>
          <cell r="R2577" t="str">
            <v>往月充值</v>
          </cell>
          <cell r="S2577" t="str">
            <v>家庭用户</v>
          </cell>
          <cell r="T2577" t="str">
            <v>FTTH</v>
          </cell>
          <cell r="U2577" t="str">
            <v>统一接口东莞操作员(dg_tuis)</v>
          </cell>
          <cell r="V2577" t="str">
            <v>ZX常平吴斌</v>
          </cell>
          <cell r="W2577" t="str">
            <v>电商价值宽带营销</v>
          </cell>
          <cell r="X2577" t="str">
            <v>常平区</v>
          </cell>
          <cell r="Y2577">
            <v>0</v>
          </cell>
          <cell r="Z2577">
            <v>0</v>
          </cell>
          <cell r="AA2577" t="str">
            <v>常平区</v>
          </cell>
          <cell r="AB2577" t="str">
            <v>26</v>
          </cell>
          <cell r="AC2577">
            <v>4</v>
          </cell>
          <cell r="AD2577">
            <v>12</v>
          </cell>
          <cell r="AE2577" t="str">
            <v>是</v>
          </cell>
          <cell r="AF2577" t="str">
            <v/>
          </cell>
          <cell r="AG2577" t="str">
            <v>否</v>
          </cell>
          <cell r="AH2577" t="str">
            <v>续本月</v>
          </cell>
          <cell r="AI2577" t="str">
            <v>是</v>
          </cell>
          <cell r="AJ2577">
            <v>13414401974</v>
          </cell>
          <cell r="AO2577">
            <v>0</v>
          </cell>
          <cell r="AR2577" t="str">
            <v>桑园区</v>
          </cell>
        </row>
        <row r="2578">
          <cell r="F2578">
            <v>13544899631</v>
          </cell>
          <cell r="G2578" t="str">
            <v>13544899631</v>
          </cell>
          <cell r="H2578" t="str">
            <v>梁敬伦</v>
          </cell>
          <cell r="I2578" t="str">
            <v>预付费东莞住宅新装或续费680元包年，带宽4M</v>
          </cell>
          <cell r="J2578">
            <v>680</v>
          </cell>
          <cell r="K2578">
            <v>680</v>
          </cell>
          <cell r="L2578" t="str">
            <v>2005-03-28</v>
          </cell>
          <cell r="M2578">
            <v>42181</v>
          </cell>
          <cell r="N2578" t="str">
            <v>2016-06-26</v>
          </cell>
          <cell r="O2578" t="str">
            <v>2015-06-26</v>
          </cell>
          <cell r="P2578" t="str">
            <v>宽带预付费</v>
          </cell>
          <cell r="Q2578" t="str">
            <v>续费</v>
          </cell>
          <cell r="R2578" t="str">
            <v>当月充值</v>
          </cell>
          <cell r="S2578" t="str">
            <v>家庭用户</v>
          </cell>
          <cell r="T2578" t="str">
            <v>FTTH</v>
          </cell>
          <cell r="U2578" t="str">
            <v>蓝海兰(lanhl)</v>
          </cell>
          <cell r="V2578" t="str">
            <v>ZX黄江农军成</v>
          </cell>
          <cell r="W2578" t="str">
            <v>电商价值宽带营销</v>
          </cell>
          <cell r="X2578" t="str">
            <v>黄江区</v>
          </cell>
          <cell r="Y2578">
            <v>0</v>
          </cell>
          <cell r="Z2578">
            <v>0</v>
          </cell>
          <cell r="AA2578" t="str">
            <v>黄江区</v>
          </cell>
          <cell r="AB2578" t="str">
            <v>26</v>
          </cell>
          <cell r="AC2578">
            <v>4</v>
          </cell>
          <cell r="AD2578">
            <v>12</v>
          </cell>
          <cell r="AE2578" t="str">
            <v>是</v>
          </cell>
          <cell r="AF2578" t="str">
            <v/>
          </cell>
          <cell r="AG2578" t="str">
            <v>否</v>
          </cell>
          <cell r="AH2578" t="str">
            <v>续本月</v>
          </cell>
          <cell r="AI2578" t="str">
            <v>是</v>
          </cell>
          <cell r="AJ2578">
            <v>13544899631</v>
          </cell>
          <cell r="AO2578">
            <v>0</v>
          </cell>
          <cell r="AR2578" t="str">
            <v>桑园区</v>
          </cell>
        </row>
        <row r="2579">
          <cell r="F2579">
            <v>13637369210</v>
          </cell>
          <cell r="G2579" t="str">
            <v>13637369210</v>
          </cell>
          <cell r="H2579" t="str">
            <v>洪洋波</v>
          </cell>
          <cell r="I2579" t="str">
            <v>预付费东莞精品宽带新装或续费免费体验1个月，带宽10M</v>
          </cell>
          <cell r="J2579">
            <v>888</v>
          </cell>
          <cell r="K2579">
            <v>888</v>
          </cell>
          <cell r="L2579" t="str">
            <v>2014-08-23</v>
          </cell>
          <cell r="M2579">
            <v>42239</v>
          </cell>
          <cell r="N2579" t="str">
            <v>2016-09-23</v>
          </cell>
          <cell r="O2579" t="str">
            <v>2015-06-28</v>
          </cell>
          <cell r="P2579" t="str">
            <v>宽带预付费</v>
          </cell>
          <cell r="Q2579" t="str">
            <v>续费</v>
          </cell>
          <cell r="R2579" t="str">
            <v>提前充值</v>
          </cell>
          <cell r="S2579" t="str">
            <v>家庭用户</v>
          </cell>
          <cell r="T2579" t="str">
            <v>FTTH</v>
          </cell>
          <cell r="U2579" t="str">
            <v>东莞电商天猫充值(scb_tm1)</v>
          </cell>
          <cell r="V2579" t="str">
            <v>DSBR受理</v>
          </cell>
          <cell r="W2579" t="str">
            <v>电商价值宽带营销</v>
          </cell>
          <cell r="X2579" t="str">
            <v>黄江区</v>
          </cell>
          <cell r="Y2579">
            <v>0</v>
          </cell>
          <cell r="Z2579">
            <v>0</v>
          </cell>
          <cell r="AA2579" t="str">
            <v>黄江区</v>
          </cell>
          <cell r="AB2579" t="str">
            <v>28</v>
          </cell>
          <cell r="AC2579">
            <v>10</v>
          </cell>
          <cell r="AD2579">
            <v>1</v>
          </cell>
          <cell r="AE2579" t="str">
            <v>是</v>
          </cell>
          <cell r="AF2579" t="str">
            <v/>
          </cell>
          <cell r="AG2579" t="str">
            <v>价值宽带</v>
          </cell>
          <cell r="AH2579" t="str">
            <v>续后期</v>
          </cell>
          <cell r="AI2579" t="str">
            <v>否</v>
          </cell>
          <cell r="AO2579">
            <v>0</v>
          </cell>
          <cell r="AR2579" t="str">
            <v>桑园区</v>
          </cell>
        </row>
        <row r="2580">
          <cell r="F2580">
            <v>13824549722</v>
          </cell>
          <cell r="G2580" t="str">
            <v>13824549722</v>
          </cell>
          <cell r="H2580" t="str">
            <v>杨群</v>
          </cell>
          <cell r="I2580" t="str">
            <v>预付费东莞住宅新装或续费888元包年，带宽12M</v>
          </cell>
          <cell r="J2580">
            <v>888</v>
          </cell>
          <cell r="K2580">
            <v>888</v>
          </cell>
          <cell r="L2580" t="str">
            <v>2013-06-07</v>
          </cell>
          <cell r="M2580">
            <v>42177</v>
          </cell>
          <cell r="N2580" t="str">
            <v>2016-06-28</v>
          </cell>
          <cell r="O2580" t="str">
            <v>2015-06-28</v>
          </cell>
          <cell r="P2580" t="str">
            <v>宽带预付费</v>
          </cell>
          <cell r="Q2580" t="str">
            <v>续费</v>
          </cell>
          <cell r="R2580" t="str">
            <v>往月充值</v>
          </cell>
          <cell r="S2580" t="str">
            <v>家庭用户</v>
          </cell>
          <cell r="T2580" t="str">
            <v>FTTH</v>
          </cell>
          <cell r="U2580" t="str">
            <v>东莞电商天猫充值(scb_tm1)</v>
          </cell>
          <cell r="V2580" t="str">
            <v>DSBR受理</v>
          </cell>
          <cell r="W2580" t="str">
            <v/>
          </cell>
          <cell r="X2580" t="str">
            <v>常平区</v>
          </cell>
          <cell r="Y2580">
            <v>0</v>
          </cell>
          <cell r="Z2580">
            <v>0</v>
          </cell>
          <cell r="AA2580" t="str">
            <v>常平区</v>
          </cell>
          <cell r="AB2580" t="str">
            <v>28</v>
          </cell>
          <cell r="AC2580">
            <v>12</v>
          </cell>
          <cell r="AD2580">
            <v>12</v>
          </cell>
          <cell r="AE2580" t="str">
            <v>是</v>
          </cell>
          <cell r="AF2580" t="str">
            <v/>
          </cell>
          <cell r="AG2580" t="str">
            <v>价值宽带</v>
          </cell>
          <cell r="AH2580" t="str">
            <v>续本月</v>
          </cell>
          <cell r="AI2580" t="str">
            <v>是</v>
          </cell>
          <cell r="AJ2580">
            <v>13824549722</v>
          </cell>
          <cell r="AO2580">
            <v>0</v>
          </cell>
          <cell r="AR2580" t="str">
            <v>桑园区</v>
          </cell>
        </row>
        <row r="2581">
          <cell r="F2581">
            <v>13424710747</v>
          </cell>
          <cell r="G2581" t="str">
            <v>13424710747</v>
          </cell>
          <cell r="H2581" t="str">
            <v>殷振涛</v>
          </cell>
          <cell r="I2581" t="str">
            <v>预付费东莞住宅新装或续费888元包年，带宽12M</v>
          </cell>
          <cell r="J2581">
            <v>888</v>
          </cell>
          <cell r="K2581">
            <v>888</v>
          </cell>
          <cell r="L2581" t="str">
            <v>2013-06-22</v>
          </cell>
          <cell r="M2581">
            <v>42177</v>
          </cell>
          <cell r="N2581" t="str">
            <v>2016-06-26</v>
          </cell>
          <cell r="O2581" t="str">
            <v>2015-06-26</v>
          </cell>
          <cell r="P2581" t="str">
            <v>宽带预付费</v>
          </cell>
          <cell r="Q2581" t="str">
            <v>续费</v>
          </cell>
          <cell r="R2581" t="str">
            <v>当月充值</v>
          </cell>
          <cell r="S2581" t="str">
            <v>家庭用户</v>
          </cell>
          <cell r="T2581" t="str">
            <v>FTTH</v>
          </cell>
          <cell r="U2581" t="str">
            <v>赵妮(zhaon)</v>
          </cell>
          <cell r="V2581" t="str">
            <v>ZX常平辛芳明</v>
          </cell>
          <cell r="W2581" t="str">
            <v/>
          </cell>
          <cell r="X2581" t="str">
            <v>常平区</v>
          </cell>
          <cell r="Y2581">
            <v>0</v>
          </cell>
          <cell r="Z2581">
            <v>0</v>
          </cell>
          <cell r="AA2581" t="str">
            <v>常平区</v>
          </cell>
          <cell r="AB2581" t="str">
            <v>26</v>
          </cell>
          <cell r="AC2581">
            <v>12</v>
          </cell>
          <cell r="AD2581">
            <v>12</v>
          </cell>
          <cell r="AE2581" t="str">
            <v>是</v>
          </cell>
          <cell r="AF2581" t="str">
            <v/>
          </cell>
          <cell r="AG2581" t="str">
            <v>价值宽带</v>
          </cell>
          <cell r="AH2581" t="str">
            <v>续本月</v>
          </cell>
          <cell r="AI2581" t="str">
            <v>是</v>
          </cell>
          <cell r="AJ2581">
            <v>13424710747</v>
          </cell>
          <cell r="AO2581">
            <v>0</v>
          </cell>
          <cell r="AR2581" t="str">
            <v>桑园区</v>
          </cell>
        </row>
        <row r="2582">
          <cell r="F2582">
            <v>13652470715</v>
          </cell>
          <cell r="G2582" t="str">
            <v>13652470715</v>
          </cell>
          <cell r="H2582" t="str">
            <v>郭建军</v>
          </cell>
          <cell r="I2582" t="str">
            <v>预付费东莞精品宽带新装或续费免费体验1个月，带宽10M</v>
          </cell>
          <cell r="J2582">
            <v>888</v>
          </cell>
          <cell r="K2582">
            <v>888</v>
          </cell>
          <cell r="L2582" t="str">
            <v>2013-06-11</v>
          </cell>
          <cell r="M2582">
            <v>42189</v>
          </cell>
          <cell r="N2582" t="str">
            <v>2016-08-04</v>
          </cell>
          <cell r="O2582" t="str">
            <v>2015-06-28</v>
          </cell>
          <cell r="P2582" t="str">
            <v>宽带预付费</v>
          </cell>
          <cell r="Q2582" t="str">
            <v>续费</v>
          </cell>
          <cell r="R2582" t="str">
            <v>提前充值</v>
          </cell>
          <cell r="S2582" t="str">
            <v>家庭用户</v>
          </cell>
          <cell r="T2582" t="str">
            <v>FTTH</v>
          </cell>
          <cell r="U2582" t="str">
            <v>蓝海兰(lanhl)</v>
          </cell>
          <cell r="V2582" t="str">
            <v>ZX黄江卢丹龙</v>
          </cell>
          <cell r="W2582" t="str">
            <v>电商价值宽带营销</v>
          </cell>
          <cell r="X2582" t="str">
            <v>黄江区</v>
          </cell>
          <cell r="Y2582">
            <v>0</v>
          </cell>
          <cell r="Z2582">
            <v>0</v>
          </cell>
          <cell r="AA2582" t="str">
            <v>黄江区</v>
          </cell>
          <cell r="AB2582" t="str">
            <v>28</v>
          </cell>
          <cell r="AC2582">
            <v>10</v>
          </cell>
          <cell r="AD2582">
            <v>1</v>
          </cell>
          <cell r="AE2582" t="str">
            <v>是</v>
          </cell>
          <cell r="AF2582" t="str">
            <v/>
          </cell>
          <cell r="AG2582" t="str">
            <v>价值宽带</v>
          </cell>
          <cell r="AH2582" t="str">
            <v>续后期</v>
          </cell>
          <cell r="AI2582" t="str">
            <v>否</v>
          </cell>
          <cell r="AO2582">
            <v>0</v>
          </cell>
          <cell r="AR2582" t="str">
            <v>桑园区</v>
          </cell>
        </row>
        <row r="2583">
          <cell r="F2583">
            <v>13416988978</v>
          </cell>
          <cell r="G2583" t="str">
            <v>13416988978</v>
          </cell>
          <cell r="H2583" t="str">
            <v>李润国</v>
          </cell>
          <cell r="I2583" t="str">
            <v>预付费东莞住宅新装或续费888元包年，带宽12M</v>
          </cell>
          <cell r="J2583">
            <v>888</v>
          </cell>
          <cell r="K2583">
            <v>888</v>
          </cell>
          <cell r="L2583" t="str">
            <v>2012-05-15</v>
          </cell>
          <cell r="M2583">
            <v>42179</v>
          </cell>
          <cell r="N2583" t="str">
            <v>2016-06-26</v>
          </cell>
          <cell r="O2583" t="str">
            <v>2015-06-26</v>
          </cell>
          <cell r="P2583" t="str">
            <v>宽带预付费</v>
          </cell>
          <cell r="Q2583" t="str">
            <v>续费</v>
          </cell>
          <cell r="R2583" t="str">
            <v>往月充值</v>
          </cell>
          <cell r="S2583" t="str">
            <v>家庭用户</v>
          </cell>
          <cell r="T2583" t="str">
            <v>GPON+LAN</v>
          </cell>
          <cell r="U2583" t="str">
            <v>东莞电商天猫充值(scb_tm2)</v>
          </cell>
          <cell r="V2583" t="str">
            <v>DSBR受理</v>
          </cell>
          <cell r="W2583" t="str">
            <v>旺富区</v>
          </cell>
          <cell r="X2583" t="str">
            <v>大朗区</v>
          </cell>
          <cell r="Y2583">
            <v>0</v>
          </cell>
          <cell r="Z2583">
            <v>0</v>
          </cell>
          <cell r="AA2583" t="str">
            <v>大朗区</v>
          </cell>
          <cell r="AB2583" t="str">
            <v>26</v>
          </cell>
          <cell r="AC2583">
            <v>12</v>
          </cell>
          <cell r="AD2583">
            <v>12</v>
          </cell>
          <cell r="AE2583" t="str">
            <v>是</v>
          </cell>
          <cell r="AF2583" t="str">
            <v/>
          </cell>
          <cell r="AG2583" t="str">
            <v>价值宽带</v>
          </cell>
          <cell r="AH2583" t="str">
            <v>续本月</v>
          </cell>
          <cell r="AI2583" t="str">
            <v>是</v>
          </cell>
          <cell r="AJ2583">
            <v>13416988978</v>
          </cell>
          <cell r="AO2583">
            <v>0</v>
          </cell>
          <cell r="AR2583" t="str">
            <v>桑园区</v>
          </cell>
        </row>
        <row r="2584">
          <cell r="F2584">
            <v>13676937993</v>
          </cell>
          <cell r="G2584" t="str">
            <v>13676937993</v>
          </cell>
          <cell r="H2584" t="str">
            <v>凌山</v>
          </cell>
          <cell r="I2584" t="str">
            <v>预付费东莞住宅新装或续费888元包年，带宽12M</v>
          </cell>
          <cell r="J2584">
            <v>888</v>
          </cell>
          <cell r="K2584">
            <v>888</v>
          </cell>
          <cell r="L2584" t="str">
            <v>2013-07-08</v>
          </cell>
          <cell r="M2584">
            <v>42193</v>
          </cell>
          <cell r="N2584" t="str">
            <v>2016-07-08</v>
          </cell>
          <cell r="O2584" t="str">
            <v>2015-06-28</v>
          </cell>
          <cell r="P2584" t="str">
            <v>宽带预付费</v>
          </cell>
          <cell r="Q2584" t="str">
            <v>续费</v>
          </cell>
          <cell r="R2584" t="str">
            <v>提前充值</v>
          </cell>
          <cell r="S2584" t="str">
            <v>家庭用户</v>
          </cell>
          <cell r="T2584" t="str">
            <v>FTTH</v>
          </cell>
          <cell r="U2584" t="str">
            <v>东莞电商天猫充值(scb_tm1)</v>
          </cell>
          <cell r="V2584" t="str">
            <v>DSBR受理</v>
          </cell>
          <cell r="W2584" t="str">
            <v>电商价值宽带营销</v>
          </cell>
          <cell r="X2584" t="str">
            <v>大朗区</v>
          </cell>
          <cell r="Y2584">
            <v>0</v>
          </cell>
          <cell r="Z2584">
            <v>0</v>
          </cell>
          <cell r="AA2584" t="str">
            <v>大朗区</v>
          </cell>
          <cell r="AB2584" t="str">
            <v>28</v>
          </cell>
          <cell r="AC2584">
            <v>12</v>
          </cell>
          <cell r="AD2584">
            <v>12</v>
          </cell>
          <cell r="AE2584" t="str">
            <v>是</v>
          </cell>
          <cell r="AF2584" t="str">
            <v/>
          </cell>
          <cell r="AG2584" t="str">
            <v>价值宽带</v>
          </cell>
          <cell r="AH2584" t="str">
            <v>续后期</v>
          </cell>
          <cell r="AI2584" t="str">
            <v>否</v>
          </cell>
          <cell r="AO2584">
            <v>0</v>
          </cell>
          <cell r="AR2584" t="str">
            <v>下桥区</v>
          </cell>
        </row>
        <row r="2585">
          <cell r="F2585">
            <v>13686142793</v>
          </cell>
          <cell r="G2585" t="str">
            <v>13686142793</v>
          </cell>
          <cell r="H2585" t="str">
            <v>温茂坤</v>
          </cell>
          <cell r="I2585" t="str">
            <v>预付费东莞精品宽带新装或续费免费体验1个月，带宽10M</v>
          </cell>
          <cell r="J2585">
            <v>888</v>
          </cell>
          <cell r="K2585">
            <v>888</v>
          </cell>
          <cell r="L2585" t="str">
            <v>2013-07-02</v>
          </cell>
          <cell r="M2585">
            <v>42187</v>
          </cell>
          <cell r="N2585" t="str">
            <v>2016-08-02</v>
          </cell>
          <cell r="O2585" t="str">
            <v>2015-06-27</v>
          </cell>
          <cell r="P2585" t="str">
            <v>宽带预付费</v>
          </cell>
          <cell r="Q2585" t="str">
            <v>续费</v>
          </cell>
          <cell r="R2585" t="str">
            <v>提前充值</v>
          </cell>
          <cell r="S2585" t="str">
            <v>家庭用户</v>
          </cell>
          <cell r="T2585" t="str">
            <v>FTTH</v>
          </cell>
          <cell r="U2585" t="str">
            <v>东莞电商天猫充值(scb_tm)</v>
          </cell>
          <cell r="V2585" t="str">
            <v>DSBR受理</v>
          </cell>
          <cell r="W2585" t="str">
            <v>电商价值宽带营销</v>
          </cell>
          <cell r="X2585" t="str">
            <v>大朗区</v>
          </cell>
          <cell r="Y2585">
            <v>0</v>
          </cell>
          <cell r="Z2585">
            <v>0</v>
          </cell>
          <cell r="AA2585" t="str">
            <v>大朗区</v>
          </cell>
          <cell r="AB2585" t="str">
            <v>27</v>
          </cell>
          <cell r="AC2585">
            <v>10</v>
          </cell>
          <cell r="AD2585">
            <v>1</v>
          </cell>
          <cell r="AE2585" t="str">
            <v>是</v>
          </cell>
          <cell r="AF2585" t="str">
            <v/>
          </cell>
          <cell r="AG2585" t="str">
            <v>价值宽带</v>
          </cell>
          <cell r="AH2585" t="str">
            <v>续后期</v>
          </cell>
          <cell r="AI2585" t="str">
            <v>否</v>
          </cell>
          <cell r="AO2585">
            <v>0</v>
          </cell>
          <cell r="AR2585" t="str">
            <v>下桥区</v>
          </cell>
        </row>
        <row r="2586">
          <cell r="F2586">
            <v>13559773690</v>
          </cell>
          <cell r="G2586" t="str">
            <v>13559773690</v>
          </cell>
          <cell r="H2586" t="str">
            <v>叶添才</v>
          </cell>
          <cell r="I2586" t="str">
            <v>预付费东莞精品宽带新装或续费免费体验1个月，带宽20M</v>
          </cell>
          <cell r="J2586">
            <v>1088</v>
          </cell>
          <cell r="K2586">
            <v>1088</v>
          </cell>
          <cell r="L2586" t="str">
            <v>2014-08-06</v>
          </cell>
          <cell r="M2586">
            <v>42222</v>
          </cell>
          <cell r="N2586" t="str">
            <v>2016-09-06</v>
          </cell>
          <cell r="O2586" t="str">
            <v>2015-06-28</v>
          </cell>
          <cell r="P2586" t="str">
            <v>宽带预付费</v>
          </cell>
          <cell r="Q2586" t="str">
            <v>续费</v>
          </cell>
          <cell r="R2586" t="str">
            <v>提前充值</v>
          </cell>
          <cell r="S2586" t="str">
            <v>家庭用户</v>
          </cell>
          <cell r="T2586" t="str">
            <v>FTTH</v>
          </cell>
          <cell r="U2586" t="str">
            <v>蓝海兰(lanhl)</v>
          </cell>
          <cell r="V2586" t="str">
            <v>DL东铁办公</v>
          </cell>
          <cell r="W2586" t="str">
            <v>田裕区(非）</v>
          </cell>
          <cell r="X2586" t="str">
            <v>黄江区</v>
          </cell>
          <cell r="Y2586">
            <v>0</v>
          </cell>
          <cell r="Z2586">
            <v>0</v>
          </cell>
          <cell r="AA2586" t="str">
            <v>黄江区</v>
          </cell>
          <cell r="AB2586" t="str">
            <v>28</v>
          </cell>
          <cell r="AC2586">
            <v>20</v>
          </cell>
          <cell r="AD2586">
            <v>1</v>
          </cell>
          <cell r="AE2586" t="str">
            <v>是</v>
          </cell>
          <cell r="AF2586" t="str">
            <v/>
          </cell>
          <cell r="AG2586" t="str">
            <v>价值宽带</v>
          </cell>
          <cell r="AH2586" t="str">
            <v>续后期</v>
          </cell>
          <cell r="AI2586" t="str">
            <v>否</v>
          </cell>
          <cell r="AO2586">
            <v>0</v>
          </cell>
          <cell r="AR2586" t="str">
            <v>光润区</v>
          </cell>
        </row>
        <row r="2587">
          <cell r="F2587">
            <v>13729902540</v>
          </cell>
          <cell r="G2587" t="str">
            <v>13729902540</v>
          </cell>
          <cell r="H2587" t="str">
            <v>袁贤梁</v>
          </cell>
          <cell r="I2587" t="str">
            <v>预付费东莞精品宽带新装或续费免费体验1个月，带宽10M</v>
          </cell>
          <cell r="J2587">
            <v>888</v>
          </cell>
          <cell r="K2587">
            <v>888</v>
          </cell>
          <cell r="L2587" t="str">
            <v>2014-07-01</v>
          </cell>
          <cell r="M2587">
            <v>42186</v>
          </cell>
          <cell r="N2587" t="str">
            <v>2016-08-01</v>
          </cell>
          <cell r="O2587" t="str">
            <v>2015-06-28</v>
          </cell>
          <cell r="P2587" t="str">
            <v>宽带预付费</v>
          </cell>
          <cell r="Q2587" t="str">
            <v>续费</v>
          </cell>
          <cell r="R2587" t="str">
            <v>提前充值</v>
          </cell>
          <cell r="S2587" t="str">
            <v>家庭用户</v>
          </cell>
          <cell r="T2587" t="str">
            <v>FTTH</v>
          </cell>
          <cell r="U2587" t="str">
            <v>东莞电商天猫充值(scb_tm1)</v>
          </cell>
          <cell r="V2587" t="str">
            <v>DSBR受理</v>
          </cell>
          <cell r="W2587" t="str">
            <v>电商价值宽带营销</v>
          </cell>
          <cell r="X2587" t="str">
            <v>黄江区</v>
          </cell>
          <cell r="Y2587">
            <v>0</v>
          </cell>
          <cell r="Z2587">
            <v>0</v>
          </cell>
          <cell r="AA2587" t="str">
            <v>黄江区</v>
          </cell>
          <cell r="AB2587" t="str">
            <v>28</v>
          </cell>
          <cell r="AC2587">
            <v>10</v>
          </cell>
          <cell r="AD2587">
            <v>1</v>
          </cell>
          <cell r="AE2587" t="str">
            <v>是</v>
          </cell>
          <cell r="AF2587" t="str">
            <v/>
          </cell>
          <cell r="AG2587" t="str">
            <v>价值宽带</v>
          </cell>
          <cell r="AH2587" t="str">
            <v>续后期</v>
          </cell>
          <cell r="AI2587" t="str">
            <v>否</v>
          </cell>
          <cell r="AO2587">
            <v>0</v>
          </cell>
          <cell r="AR2587" t="str">
            <v>光润区</v>
          </cell>
        </row>
        <row r="2588">
          <cell r="F2588">
            <v>13751222001</v>
          </cell>
          <cell r="G2588" t="str">
            <v>13751222001</v>
          </cell>
          <cell r="H2588" t="str">
            <v>雷勇</v>
          </cell>
          <cell r="I2588" t="str">
            <v>预付费东莞住宅新装或续费888元包年，带宽12M</v>
          </cell>
          <cell r="J2588">
            <v>888</v>
          </cell>
          <cell r="K2588">
            <v>888</v>
          </cell>
          <cell r="L2588" t="str">
            <v>2012-03-14</v>
          </cell>
          <cell r="M2588">
            <v>42190</v>
          </cell>
          <cell r="N2588" t="str">
            <v>2016-07-05</v>
          </cell>
          <cell r="O2588" t="str">
            <v>2015-06-28</v>
          </cell>
          <cell r="P2588" t="str">
            <v>宽带预付费</v>
          </cell>
          <cell r="Q2588" t="str">
            <v>续费</v>
          </cell>
          <cell r="R2588" t="str">
            <v>提前充值</v>
          </cell>
          <cell r="S2588" t="str">
            <v>家庭用户</v>
          </cell>
          <cell r="T2588" t="str">
            <v>FTTH</v>
          </cell>
          <cell r="U2588" t="str">
            <v>许小艳(xuxiaoy)</v>
          </cell>
          <cell r="V2588" t="str">
            <v>ZX寮步李宇飞</v>
          </cell>
          <cell r="W2588" t="str">
            <v>电商价值宽带营销</v>
          </cell>
          <cell r="X2588" t="str">
            <v>大朗区</v>
          </cell>
          <cell r="Y2588">
            <v>0</v>
          </cell>
          <cell r="Z2588">
            <v>0</v>
          </cell>
          <cell r="AA2588" t="str">
            <v>大朗区</v>
          </cell>
          <cell r="AB2588" t="str">
            <v>28</v>
          </cell>
          <cell r="AC2588">
            <v>12</v>
          </cell>
          <cell r="AD2588">
            <v>12</v>
          </cell>
          <cell r="AE2588" t="str">
            <v>是</v>
          </cell>
          <cell r="AF2588" t="str">
            <v/>
          </cell>
          <cell r="AG2588" t="str">
            <v>价值宽带</v>
          </cell>
          <cell r="AH2588" t="str">
            <v>续后期</v>
          </cell>
          <cell r="AI2588" t="str">
            <v>否</v>
          </cell>
          <cell r="AO2588">
            <v>0</v>
          </cell>
          <cell r="AR2588" t="str">
            <v>光润区</v>
          </cell>
        </row>
        <row r="2589">
          <cell r="F2589">
            <v>15920952925</v>
          </cell>
          <cell r="G2589" t="str">
            <v>15920952925</v>
          </cell>
          <cell r="H2589" t="str">
            <v>邹光进</v>
          </cell>
          <cell r="I2589" t="str">
            <v>预付费东莞住宅新装或续费680元包年，带宽4M</v>
          </cell>
          <cell r="J2589">
            <v>680</v>
          </cell>
          <cell r="K2589">
            <v>680</v>
          </cell>
          <cell r="L2589" t="str">
            <v>2010-10-15</v>
          </cell>
          <cell r="M2589">
            <v>42212</v>
          </cell>
          <cell r="N2589" t="str">
            <v>2016-07-27</v>
          </cell>
          <cell r="O2589" t="str">
            <v>2015-06-27</v>
          </cell>
          <cell r="P2589" t="str">
            <v>宽带预付费</v>
          </cell>
          <cell r="Q2589" t="str">
            <v>续费</v>
          </cell>
          <cell r="R2589" t="str">
            <v>提前充值</v>
          </cell>
          <cell r="S2589" t="str">
            <v>家庭用户</v>
          </cell>
          <cell r="T2589" t="str">
            <v>(传统)XDSL</v>
          </cell>
          <cell r="U2589" t="str">
            <v>许小艳(xuxiaoy)</v>
          </cell>
          <cell r="V2589" t="str">
            <v>ZX寮步钟宝明</v>
          </cell>
          <cell r="W2589" t="str">
            <v/>
          </cell>
          <cell r="X2589" t="str">
            <v>寮步区</v>
          </cell>
          <cell r="Y2589">
            <v>0</v>
          </cell>
          <cell r="Z2589">
            <v>0</v>
          </cell>
          <cell r="AA2589" t="str">
            <v>寮步区</v>
          </cell>
          <cell r="AB2589" t="str">
            <v>27</v>
          </cell>
          <cell r="AC2589">
            <v>4</v>
          </cell>
          <cell r="AD2589">
            <v>12</v>
          </cell>
          <cell r="AE2589" t="str">
            <v>否</v>
          </cell>
          <cell r="AF2589" t="str">
            <v/>
          </cell>
          <cell r="AG2589" t="str">
            <v>否</v>
          </cell>
          <cell r="AH2589" t="str">
            <v>续后期</v>
          </cell>
          <cell r="AI2589" t="str">
            <v>否</v>
          </cell>
          <cell r="AO2589">
            <v>0</v>
          </cell>
          <cell r="AR2589" t="str">
            <v>光润区</v>
          </cell>
        </row>
        <row r="2590">
          <cell r="F2590">
            <v>13650099250</v>
          </cell>
          <cell r="G2590" t="str">
            <v>13650099250</v>
          </cell>
          <cell r="H2590" t="str">
            <v>聂运生</v>
          </cell>
          <cell r="I2590" t="str">
            <v>预付费东莞住宅新装或续费680元包年，带宽4M</v>
          </cell>
          <cell r="J2590">
            <v>680</v>
          </cell>
          <cell r="K2590">
            <v>680</v>
          </cell>
          <cell r="L2590" t="str">
            <v>2014-07-11</v>
          </cell>
          <cell r="M2590">
            <v>42196</v>
          </cell>
          <cell r="N2590" t="str">
            <v>2016-07-11</v>
          </cell>
          <cell r="O2590" t="str">
            <v>2015-06-26</v>
          </cell>
          <cell r="P2590" t="str">
            <v>宽带预付费</v>
          </cell>
          <cell r="Q2590" t="str">
            <v>续费</v>
          </cell>
          <cell r="R2590" t="str">
            <v>提前充值</v>
          </cell>
          <cell r="S2590" t="str">
            <v>家庭用户</v>
          </cell>
          <cell r="T2590" t="str">
            <v>(传统)XDSL</v>
          </cell>
          <cell r="U2590" t="str">
            <v>李佩钰(lipy)</v>
          </cell>
          <cell r="V2590" t="str">
            <v>ZX石碣杨平金</v>
          </cell>
          <cell r="W2590" t="str">
            <v/>
          </cell>
          <cell r="X2590" t="str">
            <v>石碣区</v>
          </cell>
          <cell r="Y2590">
            <v>0</v>
          </cell>
          <cell r="Z2590">
            <v>0</v>
          </cell>
          <cell r="AA2590" t="str">
            <v>石碣区</v>
          </cell>
          <cell r="AB2590" t="str">
            <v>26</v>
          </cell>
          <cell r="AC2590">
            <v>4</v>
          </cell>
          <cell r="AD2590">
            <v>12</v>
          </cell>
          <cell r="AE2590" t="str">
            <v>否</v>
          </cell>
          <cell r="AF2590" t="str">
            <v/>
          </cell>
          <cell r="AG2590" t="str">
            <v>否</v>
          </cell>
          <cell r="AH2590" t="str">
            <v>续后期</v>
          </cell>
          <cell r="AI2590" t="str">
            <v>否</v>
          </cell>
          <cell r="AO2590">
            <v>0</v>
          </cell>
          <cell r="AR2590" t="str">
            <v>光润区</v>
          </cell>
        </row>
        <row r="2591">
          <cell r="F2591">
            <v>13726468838</v>
          </cell>
          <cell r="G2591" t="str">
            <v>13726468838</v>
          </cell>
          <cell r="H2591" t="str">
            <v>聂运生</v>
          </cell>
          <cell r="I2591" t="str">
            <v>预付费东莞住宅新装或续费680元包年，带宽4M</v>
          </cell>
          <cell r="J2591">
            <v>680</v>
          </cell>
          <cell r="K2591">
            <v>680</v>
          </cell>
          <cell r="L2591" t="str">
            <v>2014-07-09</v>
          </cell>
          <cell r="M2591">
            <v>42194</v>
          </cell>
          <cell r="N2591" t="str">
            <v>2016-07-09</v>
          </cell>
          <cell r="O2591" t="str">
            <v>2015-06-26</v>
          </cell>
          <cell r="P2591" t="str">
            <v>宽带预付费</v>
          </cell>
          <cell r="Q2591" t="str">
            <v>续费</v>
          </cell>
          <cell r="R2591" t="str">
            <v>提前充值</v>
          </cell>
          <cell r="S2591" t="str">
            <v>家庭用户</v>
          </cell>
          <cell r="T2591" t="str">
            <v>(传统)XDSL</v>
          </cell>
          <cell r="U2591" t="str">
            <v>李佩钰(lipy)</v>
          </cell>
          <cell r="V2591" t="str">
            <v>ZX石碣杨平金</v>
          </cell>
          <cell r="W2591" t="str">
            <v/>
          </cell>
          <cell r="X2591" t="str">
            <v>石碣区</v>
          </cell>
          <cell r="Y2591">
            <v>0</v>
          </cell>
          <cell r="Z2591">
            <v>0</v>
          </cell>
          <cell r="AA2591" t="str">
            <v>石碣区</v>
          </cell>
          <cell r="AB2591" t="str">
            <v>26</v>
          </cell>
          <cell r="AC2591">
            <v>4</v>
          </cell>
          <cell r="AD2591">
            <v>12</v>
          </cell>
          <cell r="AE2591" t="str">
            <v>否</v>
          </cell>
          <cell r="AF2591" t="str">
            <v/>
          </cell>
          <cell r="AG2591" t="str">
            <v>否</v>
          </cell>
          <cell r="AH2591" t="str">
            <v>续后期</v>
          </cell>
          <cell r="AI2591" t="str">
            <v>否</v>
          </cell>
          <cell r="AO2591">
            <v>0</v>
          </cell>
          <cell r="AR2591" t="str">
            <v>桑园区</v>
          </cell>
        </row>
        <row r="2592">
          <cell r="F2592">
            <v>18875159626</v>
          </cell>
          <cell r="G2592" t="str">
            <v>18875159626</v>
          </cell>
          <cell r="H2592" t="str">
            <v>崔天义</v>
          </cell>
          <cell r="I2592" t="str">
            <v>预付费东莞住宅新装或续费680元包年，带宽4M</v>
          </cell>
          <cell r="J2592">
            <v>680</v>
          </cell>
          <cell r="K2592">
            <v>680</v>
          </cell>
          <cell r="L2592" t="str">
            <v>2014-05-24</v>
          </cell>
          <cell r="M2592">
            <v>42148</v>
          </cell>
          <cell r="N2592" t="str">
            <v>2016-06-26</v>
          </cell>
          <cell r="O2592" t="str">
            <v>2015-06-26</v>
          </cell>
          <cell r="P2592" t="str">
            <v>宽带预付费</v>
          </cell>
          <cell r="Q2592" t="str">
            <v>续费</v>
          </cell>
          <cell r="R2592" t="str">
            <v>往月充值</v>
          </cell>
          <cell r="S2592" t="str">
            <v>家庭用户</v>
          </cell>
          <cell r="T2592" t="str">
            <v>FTTH</v>
          </cell>
          <cell r="U2592" t="str">
            <v>李佩钰(lipy)</v>
          </cell>
          <cell r="V2592" t="str">
            <v>ZX石碣杨平金</v>
          </cell>
          <cell r="W2592" t="str">
            <v>电商价值宽带营销</v>
          </cell>
          <cell r="X2592" t="str">
            <v>石碣区</v>
          </cell>
          <cell r="Y2592">
            <v>0</v>
          </cell>
          <cell r="Z2592">
            <v>0</v>
          </cell>
          <cell r="AA2592" t="str">
            <v>石碣区</v>
          </cell>
          <cell r="AB2592" t="str">
            <v>26</v>
          </cell>
          <cell r="AC2592">
            <v>4</v>
          </cell>
          <cell r="AD2592">
            <v>12</v>
          </cell>
          <cell r="AE2592" t="str">
            <v>是</v>
          </cell>
          <cell r="AF2592" t="str">
            <v/>
          </cell>
          <cell r="AG2592" t="str">
            <v>否</v>
          </cell>
          <cell r="AH2592" t="str">
            <v>续前期</v>
          </cell>
          <cell r="AI2592" t="str">
            <v>否</v>
          </cell>
          <cell r="AO2592">
            <v>0</v>
          </cell>
          <cell r="AR2592" t="str">
            <v>冼沙区</v>
          </cell>
        </row>
        <row r="2593">
          <cell r="F2593">
            <v>13728122879</v>
          </cell>
          <cell r="G2593" t="str">
            <v>13728122879</v>
          </cell>
          <cell r="H2593" t="str">
            <v>何利飞</v>
          </cell>
          <cell r="I2593" t="str">
            <v>预付费东莞住宅新装或续费888元包年，带宽12M</v>
          </cell>
          <cell r="J2593">
            <v>888</v>
          </cell>
          <cell r="K2593">
            <v>888</v>
          </cell>
          <cell r="L2593" t="str">
            <v>2011-03-25</v>
          </cell>
          <cell r="M2593">
            <v>42180</v>
          </cell>
          <cell r="N2593" t="str">
            <v>2016-06-26</v>
          </cell>
          <cell r="O2593" t="str">
            <v>2015-06-26</v>
          </cell>
          <cell r="P2593" t="str">
            <v>宽带预付费</v>
          </cell>
          <cell r="Q2593" t="str">
            <v>续费</v>
          </cell>
          <cell r="R2593" t="str">
            <v>往月充值</v>
          </cell>
          <cell r="S2593" t="str">
            <v>家庭用户</v>
          </cell>
          <cell r="T2593" t="str">
            <v>(传统)XDSL</v>
          </cell>
          <cell r="U2593" t="str">
            <v>东莞电商天猫充值(scb_tm2)</v>
          </cell>
          <cell r="V2593" t="str">
            <v>DSBR受理</v>
          </cell>
          <cell r="W2593" t="str">
            <v/>
          </cell>
          <cell r="X2593" t="str">
            <v>石排区</v>
          </cell>
          <cell r="Y2593">
            <v>0</v>
          </cell>
          <cell r="Z2593">
            <v>0</v>
          </cell>
          <cell r="AA2593" t="str">
            <v>石排区</v>
          </cell>
          <cell r="AB2593" t="str">
            <v>26</v>
          </cell>
          <cell r="AC2593">
            <v>12</v>
          </cell>
          <cell r="AD2593">
            <v>12</v>
          </cell>
          <cell r="AE2593" t="str">
            <v>否</v>
          </cell>
          <cell r="AF2593" t="str">
            <v/>
          </cell>
          <cell r="AG2593" t="str">
            <v>价值宽带</v>
          </cell>
          <cell r="AH2593" t="str">
            <v>续本月</v>
          </cell>
          <cell r="AI2593" t="str">
            <v>否</v>
          </cell>
          <cell r="AO2593">
            <v>0</v>
          </cell>
          <cell r="AR2593" t="str">
            <v>冼沙区</v>
          </cell>
        </row>
        <row r="2594">
          <cell r="F2594">
            <v>15917948620</v>
          </cell>
          <cell r="G2594" t="str">
            <v>15917948620</v>
          </cell>
          <cell r="H2594" t="str">
            <v>蓝宇秋</v>
          </cell>
          <cell r="I2594" t="str">
            <v>预付费东莞住宅新装或续费680元包年，带宽4M</v>
          </cell>
          <cell r="J2594">
            <v>680</v>
          </cell>
          <cell r="K2594">
            <v>680</v>
          </cell>
          <cell r="L2594" t="str">
            <v>2014-08-29</v>
          </cell>
          <cell r="M2594">
            <v>42245</v>
          </cell>
          <cell r="N2594" t="str">
            <v>2016-08-29</v>
          </cell>
          <cell r="O2594" t="str">
            <v>2015-06-27</v>
          </cell>
          <cell r="P2594" t="str">
            <v>宽带预付费</v>
          </cell>
          <cell r="Q2594" t="str">
            <v>续费</v>
          </cell>
          <cell r="R2594" t="str">
            <v>提前充值</v>
          </cell>
          <cell r="S2594" t="str">
            <v>家庭用户</v>
          </cell>
          <cell r="T2594" t="str">
            <v>(传统)XDSL</v>
          </cell>
          <cell r="U2594" t="str">
            <v>叶玲(yel)</v>
          </cell>
          <cell r="V2594" t="str">
            <v>ZX石排李先富</v>
          </cell>
          <cell r="W2594" t="str">
            <v/>
          </cell>
          <cell r="X2594" t="str">
            <v>石排区</v>
          </cell>
          <cell r="Y2594">
            <v>0</v>
          </cell>
          <cell r="Z2594">
            <v>0</v>
          </cell>
          <cell r="AA2594" t="str">
            <v>石排区</v>
          </cell>
          <cell r="AB2594" t="str">
            <v>27</v>
          </cell>
          <cell r="AC2594">
            <v>4</v>
          </cell>
          <cell r="AD2594">
            <v>12</v>
          </cell>
          <cell r="AE2594" t="str">
            <v>否</v>
          </cell>
          <cell r="AF2594" t="str">
            <v/>
          </cell>
          <cell r="AG2594" t="str">
            <v>否</v>
          </cell>
          <cell r="AH2594" t="str">
            <v>续后期</v>
          </cell>
          <cell r="AI2594" t="str">
            <v>否</v>
          </cell>
          <cell r="AO2594">
            <v>0</v>
          </cell>
          <cell r="AR2594" t="str">
            <v>冼沙区</v>
          </cell>
        </row>
        <row r="2595">
          <cell r="F2595">
            <v>13431249346</v>
          </cell>
          <cell r="G2595" t="str">
            <v>13431249346</v>
          </cell>
          <cell r="H2595" t="str">
            <v>黄秋娇</v>
          </cell>
          <cell r="I2595" t="str">
            <v>预付费东莞住宅新装或续费768元包年，带宽4M</v>
          </cell>
          <cell r="J2595">
            <v>768</v>
          </cell>
          <cell r="K2595">
            <v>768</v>
          </cell>
          <cell r="L2595" t="str">
            <v>2013-07-09</v>
          </cell>
          <cell r="M2595">
            <v>42194</v>
          </cell>
          <cell r="N2595" t="str">
            <v>2016-07-09</v>
          </cell>
          <cell r="O2595" t="str">
            <v>2015-06-27</v>
          </cell>
          <cell r="P2595" t="str">
            <v>宽带预付费</v>
          </cell>
          <cell r="Q2595" t="str">
            <v>续费</v>
          </cell>
          <cell r="R2595" t="str">
            <v>提前充值</v>
          </cell>
          <cell r="S2595" t="str">
            <v>家庭用户</v>
          </cell>
          <cell r="T2595" t="str">
            <v>FTTH</v>
          </cell>
          <cell r="U2595" t="str">
            <v>许小艳(xuxiaoy)</v>
          </cell>
          <cell r="V2595" t="str">
            <v>ZY寮步营业厅</v>
          </cell>
          <cell r="W2595" t="str">
            <v>电商价值宽带营销</v>
          </cell>
          <cell r="X2595" t="str">
            <v>寮步区</v>
          </cell>
          <cell r="Y2595">
            <v>0</v>
          </cell>
          <cell r="Z2595">
            <v>0</v>
          </cell>
          <cell r="AA2595" t="str">
            <v>寮步区</v>
          </cell>
          <cell r="AB2595" t="str">
            <v>27</v>
          </cell>
          <cell r="AC2595">
            <v>4</v>
          </cell>
          <cell r="AD2595">
            <v>12</v>
          </cell>
          <cell r="AE2595" t="str">
            <v>是</v>
          </cell>
          <cell r="AF2595" t="str">
            <v/>
          </cell>
          <cell r="AG2595" t="str">
            <v>否</v>
          </cell>
          <cell r="AH2595" t="str">
            <v>续后期</v>
          </cell>
          <cell r="AI2595" t="str">
            <v>否</v>
          </cell>
          <cell r="AO2595">
            <v>0</v>
          </cell>
          <cell r="AR2595" t="str">
            <v>冼沙区</v>
          </cell>
        </row>
        <row r="2596">
          <cell r="F2596">
            <v>13509205873</v>
          </cell>
          <cell r="G2596" t="str">
            <v>13509205873</v>
          </cell>
          <cell r="H2596" t="str">
            <v>刘勇涛</v>
          </cell>
          <cell r="I2596" t="str">
            <v>预付费东莞住宅新装或续费680元包年，带宽4M</v>
          </cell>
          <cell r="J2596">
            <v>680</v>
          </cell>
          <cell r="K2596">
            <v>680</v>
          </cell>
          <cell r="L2596" t="str">
            <v>2013-03-31</v>
          </cell>
          <cell r="M2596">
            <v>42180</v>
          </cell>
          <cell r="N2596" t="str">
            <v>2016-06-26</v>
          </cell>
          <cell r="O2596" t="str">
            <v>2015-06-26</v>
          </cell>
          <cell r="P2596" t="str">
            <v>宽带预付费</v>
          </cell>
          <cell r="Q2596" t="str">
            <v>续费</v>
          </cell>
          <cell r="R2596" t="str">
            <v>当月充值</v>
          </cell>
          <cell r="S2596" t="str">
            <v>家庭用户</v>
          </cell>
          <cell r="T2596" t="str">
            <v>(传统)XDSL</v>
          </cell>
          <cell r="U2596" t="str">
            <v>许小艳(xuxiaoy)</v>
          </cell>
          <cell r="V2596" t="str">
            <v>ZX寮步彭英智</v>
          </cell>
          <cell r="W2596" t="str">
            <v/>
          </cell>
          <cell r="X2596" t="str">
            <v>寮步区</v>
          </cell>
          <cell r="Y2596">
            <v>0</v>
          </cell>
          <cell r="Z2596">
            <v>0</v>
          </cell>
          <cell r="AA2596" t="str">
            <v>寮步区</v>
          </cell>
          <cell r="AB2596" t="str">
            <v>26</v>
          </cell>
          <cell r="AC2596">
            <v>4</v>
          </cell>
          <cell r="AD2596">
            <v>12</v>
          </cell>
          <cell r="AE2596" t="str">
            <v>否</v>
          </cell>
          <cell r="AF2596" t="str">
            <v/>
          </cell>
          <cell r="AG2596" t="str">
            <v>否</v>
          </cell>
          <cell r="AH2596" t="str">
            <v>续本月</v>
          </cell>
          <cell r="AI2596" t="str">
            <v>否</v>
          </cell>
          <cell r="AO2596">
            <v>0</v>
          </cell>
          <cell r="AR2596" t="str">
            <v>冼沙区</v>
          </cell>
        </row>
        <row r="2597">
          <cell r="F2597">
            <v>13600243402</v>
          </cell>
          <cell r="G2597" t="str">
            <v>13600243402</v>
          </cell>
          <cell r="H2597" t="str">
            <v>唐世彬</v>
          </cell>
          <cell r="I2597" t="str">
            <v>预付费东莞住宅新装或续费888元包年，带宽12M</v>
          </cell>
          <cell r="J2597">
            <v>888</v>
          </cell>
          <cell r="K2597">
            <v>888</v>
          </cell>
          <cell r="L2597" t="str">
            <v>2011-07-01</v>
          </cell>
          <cell r="M2597">
            <v>42187</v>
          </cell>
          <cell r="N2597" t="str">
            <v>2016-07-02</v>
          </cell>
          <cell r="O2597" t="str">
            <v>2015-06-27</v>
          </cell>
          <cell r="P2597" t="str">
            <v>宽带预付费</v>
          </cell>
          <cell r="Q2597" t="str">
            <v>续费</v>
          </cell>
          <cell r="R2597" t="str">
            <v>提前充值</v>
          </cell>
          <cell r="S2597" t="str">
            <v>家庭用户</v>
          </cell>
          <cell r="T2597" t="str">
            <v>(传统)XDSL</v>
          </cell>
          <cell r="U2597" t="str">
            <v>许小艳(xuxiaoy)</v>
          </cell>
          <cell r="V2597" t="str">
            <v>DL东铁办公</v>
          </cell>
          <cell r="W2597" t="str">
            <v/>
          </cell>
          <cell r="X2597" t="str">
            <v>寮步区</v>
          </cell>
          <cell r="Y2597">
            <v>0</v>
          </cell>
          <cell r="Z2597">
            <v>0</v>
          </cell>
          <cell r="AA2597" t="str">
            <v>寮步区</v>
          </cell>
          <cell r="AB2597" t="str">
            <v>27</v>
          </cell>
          <cell r="AC2597">
            <v>12</v>
          </cell>
          <cell r="AD2597">
            <v>12</v>
          </cell>
          <cell r="AE2597" t="str">
            <v>否</v>
          </cell>
          <cell r="AF2597" t="str">
            <v/>
          </cell>
          <cell r="AG2597" t="str">
            <v>价值宽带</v>
          </cell>
          <cell r="AH2597" t="str">
            <v>续后期</v>
          </cell>
          <cell r="AI2597" t="str">
            <v>否</v>
          </cell>
          <cell r="AO2597">
            <v>0</v>
          </cell>
          <cell r="AR2597" t="str">
            <v>冼沙区</v>
          </cell>
        </row>
        <row r="2598">
          <cell r="F2598">
            <v>13650055640</v>
          </cell>
          <cell r="G2598" t="str">
            <v>13650055640</v>
          </cell>
          <cell r="H2598" t="str">
            <v>熊伟</v>
          </cell>
          <cell r="I2598" t="str">
            <v>预付费东莞住宅新装或续费768元包年，带宽4M</v>
          </cell>
          <cell r="J2598">
            <v>768</v>
          </cell>
          <cell r="K2598">
            <v>768</v>
          </cell>
          <cell r="L2598" t="str">
            <v>2014-07-02</v>
          </cell>
          <cell r="M2598">
            <v>42187</v>
          </cell>
          <cell r="N2598" t="str">
            <v>2016-07-02</v>
          </cell>
          <cell r="O2598" t="str">
            <v>2015-06-28</v>
          </cell>
          <cell r="P2598" t="str">
            <v>宽带预付费</v>
          </cell>
          <cell r="Q2598" t="str">
            <v>续费</v>
          </cell>
          <cell r="R2598" t="str">
            <v>提前充值</v>
          </cell>
          <cell r="S2598" t="str">
            <v>家庭用户</v>
          </cell>
          <cell r="T2598" t="str">
            <v>FTTH</v>
          </cell>
          <cell r="U2598" t="str">
            <v>许小艳(xuxiaoy)</v>
          </cell>
          <cell r="V2598" t="str">
            <v>ZX寮步钟宝明</v>
          </cell>
          <cell r="W2598" t="str">
            <v>电商价值宽带营销</v>
          </cell>
          <cell r="X2598" t="str">
            <v>寮步区</v>
          </cell>
          <cell r="Y2598">
            <v>0</v>
          </cell>
          <cell r="Z2598">
            <v>0</v>
          </cell>
          <cell r="AA2598" t="str">
            <v>寮步区</v>
          </cell>
          <cell r="AB2598" t="str">
            <v>28</v>
          </cell>
          <cell r="AC2598">
            <v>4</v>
          </cell>
          <cell r="AD2598">
            <v>12</v>
          </cell>
          <cell r="AE2598" t="str">
            <v>是</v>
          </cell>
          <cell r="AF2598" t="str">
            <v/>
          </cell>
          <cell r="AG2598" t="str">
            <v>否</v>
          </cell>
          <cell r="AH2598" t="str">
            <v>续后期</v>
          </cell>
          <cell r="AI2598" t="str">
            <v>否</v>
          </cell>
          <cell r="AO2598">
            <v>0</v>
          </cell>
          <cell r="AR2598" t="str">
            <v>上江城区</v>
          </cell>
        </row>
        <row r="2599">
          <cell r="F2599">
            <v>13823194900</v>
          </cell>
          <cell r="G2599" t="str">
            <v>13823194900</v>
          </cell>
          <cell r="H2599" t="str">
            <v>钟逾</v>
          </cell>
          <cell r="I2599" t="str">
            <v>预付费东莞住宅新装或续费888元包年，带宽12M</v>
          </cell>
          <cell r="J2599">
            <v>888</v>
          </cell>
          <cell r="K2599">
            <v>888</v>
          </cell>
          <cell r="L2599" t="str">
            <v>2013-06-26</v>
          </cell>
          <cell r="M2599">
            <v>42181</v>
          </cell>
          <cell r="N2599" t="str">
            <v>2016-06-27</v>
          </cell>
          <cell r="O2599" t="str">
            <v>2015-06-27</v>
          </cell>
          <cell r="P2599" t="str">
            <v>宽带预付费</v>
          </cell>
          <cell r="Q2599" t="str">
            <v>续费</v>
          </cell>
          <cell r="R2599" t="str">
            <v>往月充值</v>
          </cell>
          <cell r="S2599" t="str">
            <v>家庭用户</v>
          </cell>
          <cell r="T2599" t="str">
            <v>FTTH</v>
          </cell>
          <cell r="U2599" t="str">
            <v>许小艳(xuxiaoy)</v>
          </cell>
          <cell r="V2599" t="str">
            <v>ZX寮步彭英智</v>
          </cell>
          <cell r="W2599" t="str">
            <v>电商价值宽带营销</v>
          </cell>
          <cell r="X2599" t="str">
            <v>寮步区</v>
          </cell>
          <cell r="Y2599">
            <v>0</v>
          </cell>
          <cell r="Z2599">
            <v>0</v>
          </cell>
          <cell r="AA2599" t="str">
            <v>寮步区</v>
          </cell>
          <cell r="AB2599" t="str">
            <v>27</v>
          </cell>
          <cell r="AC2599">
            <v>12</v>
          </cell>
          <cell r="AD2599">
            <v>12</v>
          </cell>
          <cell r="AE2599" t="str">
            <v>是</v>
          </cell>
          <cell r="AF2599" t="str">
            <v/>
          </cell>
          <cell r="AG2599" t="str">
            <v>价值宽带</v>
          </cell>
          <cell r="AH2599" t="str">
            <v>续本月</v>
          </cell>
          <cell r="AI2599" t="str">
            <v>是</v>
          </cell>
          <cell r="AJ2599">
            <v>13823194900</v>
          </cell>
          <cell r="AO2599">
            <v>0</v>
          </cell>
          <cell r="AR2599" t="str">
            <v>冼沙区</v>
          </cell>
        </row>
        <row r="2600">
          <cell r="F2600">
            <v>13825744753</v>
          </cell>
          <cell r="G2600" t="str">
            <v>13825744753</v>
          </cell>
          <cell r="H2600" t="str">
            <v>陈发鹏</v>
          </cell>
          <cell r="I2600" t="str">
            <v>预付费东莞住宅新装或续费888元包年，带宽12M</v>
          </cell>
          <cell r="J2600">
            <v>888</v>
          </cell>
          <cell r="K2600">
            <v>888</v>
          </cell>
          <cell r="L2600" t="str">
            <v>2012-06-27</v>
          </cell>
          <cell r="M2600">
            <v>42182</v>
          </cell>
          <cell r="N2600" t="str">
            <v>2016-06-28</v>
          </cell>
          <cell r="O2600" t="str">
            <v>2015-06-28</v>
          </cell>
          <cell r="P2600" t="str">
            <v>宽带预付费</v>
          </cell>
          <cell r="Q2600" t="str">
            <v>续费</v>
          </cell>
          <cell r="R2600" t="str">
            <v>往月充值</v>
          </cell>
          <cell r="S2600" t="str">
            <v>家庭用户</v>
          </cell>
          <cell r="T2600" t="str">
            <v>FTTH</v>
          </cell>
          <cell r="U2600" t="str">
            <v>许小艳(xuxiaoy)</v>
          </cell>
          <cell r="V2600" t="str">
            <v>ZX寮步李宇飞</v>
          </cell>
          <cell r="W2600" t="str">
            <v>电商价值宽带营销</v>
          </cell>
          <cell r="X2600" t="str">
            <v>寮步区</v>
          </cell>
          <cell r="Y2600">
            <v>0</v>
          </cell>
          <cell r="Z2600">
            <v>0</v>
          </cell>
          <cell r="AA2600" t="str">
            <v>寮步区</v>
          </cell>
          <cell r="AB2600" t="str">
            <v>28</v>
          </cell>
          <cell r="AC2600">
            <v>12</v>
          </cell>
          <cell r="AD2600">
            <v>12</v>
          </cell>
          <cell r="AE2600" t="str">
            <v>是</v>
          </cell>
          <cell r="AF2600" t="str">
            <v/>
          </cell>
          <cell r="AG2600" t="str">
            <v>价值宽带</v>
          </cell>
          <cell r="AH2600" t="str">
            <v>续本月</v>
          </cell>
          <cell r="AI2600" t="str">
            <v>是</v>
          </cell>
          <cell r="AJ2600">
            <v>13825744753</v>
          </cell>
          <cell r="AO2600">
            <v>0</v>
          </cell>
          <cell r="AR2600" t="str">
            <v>牛鼓区</v>
          </cell>
        </row>
        <row r="2601">
          <cell r="F2601">
            <v>13826951161</v>
          </cell>
          <cell r="G2601" t="str">
            <v>13826951161</v>
          </cell>
          <cell r="H2601" t="str">
            <v>曹如秋</v>
          </cell>
          <cell r="I2601" t="str">
            <v>预付费东莞住宅新装或续费888元包年，带宽12M</v>
          </cell>
          <cell r="J2601">
            <v>888</v>
          </cell>
          <cell r="K2601">
            <v>888</v>
          </cell>
          <cell r="L2601" t="str">
            <v>2013-07-03</v>
          </cell>
          <cell r="M2601">
            <v>42188</v>
          </cell>
          <cell r="N2601" t="str">
            <v>2016-07-03</v>
          </cell>
          <cell r="O2601" t="str">
            <v>2015-06-28</v>
          </cell>
          <cell r="P2601" t="str">
            <v>宽带预付费</v>
          </cell>
          <cell r="Q2601" t="str">
            <v>续费</v>
          </cell>
          <cell r="R2601" t="str">
            <v>提前充值</v>
          </cell>
          <cell r="S2601" t="str">
            <v>家庭用户</v>
          </cell>
          <cell r="T2601" t="str">
            <v>(传统)XDSL</v>
          </cell>
          <cell r="U2601" t="str">
            <v>许小艳(xuxiaoy)</v>
          </cell>
          <cell r="V2601" t="str">
            <v>ZX寮步钟宝明</v>
          </cell>
          <cell r="W2601" t="str">
            <v>1.施工单号221219...  2.  3.  4.</v>
          </cell>
          <cell r="X2601" t="str">
            <v>寮步区</v>
          </cell>
          <cell r="Y2601">
            <v>0</v>
          </cell>
          <cell r="Z2601">
            <v>0</v>
          </cell>
          <cell r="AA2601" t="str">
            <v>寮步区</v>
          </cell>
          <cell r="AB2601" t="str">
            <v>28</v>
          </cell>
          <cell r="AC2601">
            <v>12</v>
          </cell>
          <cell r="AD2601">
            <v>12</v>
          </cell>
          <cell r="AE2601" t="str">
            <v>否</v>
          </cell>
          <cell r="AF2601" t="str">
            <v/>
          </cell>
          <cell r="AG2601" t="str">
            <v>价值宽带</v>
          </cell>
          <cell r="AH2601" t="str">
            <v>续后期</v>
          </cell>
          <cell r="AI2601" t="str">
            <v>否</v>
          </cell>
          <cell r="AO2601">
            <v>0</v>
          </cell>
          <cell r="AR2601" t="str">
            <v>牛鼓区</v>
          </cell>
        </row>
        <row r="2602">
          <cell r="F2602">
            <v>13712113928</v>
          </cell>
          <cell r="G2602" t="str">
            <v>13712113928</v>
          </cell>
          <cell r="H2602" t="str">
            <v>梁逸斐</v>
          </cell>
          <cell r="I2602" t="str">
            <v>预付费东莞住宅新装或续费888元包年，带宽12M</v>
          </cell>
          <cell r="J2602">
            <v>888</v>
          </cell>
          <cell r="K2602">
            <v>888</v>
          </cell>
          <cell r="L2602" t="str">
            <v>2011-04-15</v>
          </cell>
          <cell r="M2602">
            <v>42201</v>
          </cell>
          <cell r="N2602" t="str">
            <v>2016-07-16</v>
          </cell>
          <cell r="O2602" t="str">
            <v>2015-06-26</v>
          </cell>
          <cell r="P2602" t="str">
            <v>宽带预付费</v>
          </cell>
          <cell r="Q2602" t="str">
            <v>续费</v>
          </cell>
          <cell r="R2602" t="str">
            <v>提前充值</v>
          </cell>
          <cell r="S2602" t="str">
            <v>家庭用户</v>
          </cell>
          <cell r="T2602" t="str">
            <v>(传统)XDSL</v>
          </cell>
          <cell r="U2602" t="str">
            <v>许小艳(xuxiaoy)</v>
          </cell>
          <cell r="V2602" t="str">
            <v>ZX寮步彭英智</v>
          </cell>
          <cell r="W2602" t="str">
            <v>XGX</v>
          </cell>
          <cell r="X2602" t="str">
            <v>寮步区</v>
          </cell>
          <cell r="Y2602">
            <v>0</v>
          </cell>
          <cell r="Z2602">
            <v>0</v>
          </cell>
          <cell r="AA2602" t="str">
            <v>寮步区</v>
          </cell>
          <cell r="AB2602" t="str">
            <v>26</v>
          </cell>
          <cell r="AC2602">
            <v>12</v>
          </cell>
          <cell r="AD2602">
            <v>12</v>
          </cell>
          <cell r="AE2602" t="str">
            <v>否</v>
          </cell>
          <cell r="AF2602" t="str">
            <v/>
          </cell>
          <cell r="AG2602" t="str">
            <v>价值宽带</v>
          </cell>
          <cell r="AH2602" t="str">
            <v>续后期</v>
          </cell>
          <cell r="AI2602" t="str">
            <v>否</v>
          </cell>
          <cell r="AO2602">
            <v>0</v>
          </cell>
          <cell r="AR2602" t="str">
            <v>低涌区</v>
          </cell>
        </row>
        <row r="2603">
          <cell r="F2603">
            <v>13538320731</v>
          </cell>
          <cell r="G2603" t="str">
            <v>13538320731</v>
          </cell>
          <cell r="H2603" t="str">
            <v>许永贤</v>
          </cell>
          <cell r="I2603" t="str">
            <v>预付费东莞住宅新装或续费1408元包2年，带宽12M</v>
          </cell>
          <cell r="J2603">
            <v>1408</v>
          </cell>
          <cell r="K2603">
            <v>1408</v>
          </cell>
          <cell r="L2603" t="str">
            <v>2013-06-23</v>
          </cell>
          <cell r="M2603">
            <v>42214</v>
          </cell>
          <cell r="N2603" t="str">
            <v>2017-07-29</v>
          </cell>
          <cell r="O2603" t="str">
            <v>2015-06-28</v>
          </cell>
          <cell r="P2603" t="str">
            <v>宽带预付费</v>
          </cell>
          <cell r="Q2603" t="str">
            <v>续费</v>
          </cell>
          <cell r="R2603" t="str">
            <v>提前充值</v>
          </cell>
          <cell r="S2603" t="str">
            <v>家庭用户</v>
          </cell>
          <cell r="T2603" t="str">
            <v>FTTH</v>
          </cell>
          <cell r="U2603" t="str">
            <v>许小艳(xuxiaoy)</v>
          </cell>
          <cell r="V2603" t="str">
            <v>ZX寮步钟宝明</v>
          </cell>
          <cell r="W2603" t="str">
            <v>电商价值宽带营销</v>
          </cell>
          <cell r="X2603" t="str">
            <v>寮步区</v>
          </cell>
          <cell r="Y2603">
            <v>0</v>
          </cell>
          <cell r="Z2603">
            <v>0</v>
          </cell>
          <cell r="AA2603" t="str">
            <v>寮步区</v>
          </cell>
          <cell r="AB2603" t="str">
            <v>28</v>
          </cell>
          <cell r="AC2603">
            <v>12</v>
          </cell>
          <cell r="AD2603">
            <v>24</v>
          </cell>
          <cell r="AE2603" t="str">
            <v>是</v>
          </cell>
          <cell r="AF2603" t="str">
            <v/>
          </cell>
          <cell r="AG2603" t="str">
            <v>价值宽带</v>
          </cell>
          <cell r="AH2603" t="str">
            <v>续后期</v>
          </cell>
          <cell r="AI2603" t="str">
            <v>否</v>
          </cell>
          <cell r="AO2603">
            <v>0</v>
          </cell>
          <cell r="AR2603" t="str">
            <v>温塘区</v>
          </cell>
        </row>
        <row r="2604">
          <cell r="F2604">
            <v>13662821607</v>
          </cell>
          <cell r="G2604" t="str">
            <v>13662821607</v>
          </cell>
          <cell r="H2604" t="str">
            <v>苏焕仕</v>
          </cell>
          <cell r="I2604" t="str">
            <v>预付费东莞住宅新装或续费680元包年，带宽4M</v>
          </cell>
          <cell r="J2604">
            <v>680</v>
          </cell>
          <cell r="K2604">
            <v>680</v>
          </cell>
          <cell r="L2604" t="str">
            <v>2013-06-29</v>
          </cell>
          <cell r="M2604">
            <v>42184</v>
          </cell>
          <cell r="N2604" t="str">
            <v>2016-06-29</v>
          </cell>
          <cell r="O2604" t="str">
            <v>2015-06-28</v>
          </cell>
          <cell r="P2604" t="str">
            <v>宽带预付费</v>
          </cell>
          <cell r="Q2604" t="str">
            <v>续费</v>
          </cell>
          <cell r="R2604" t="str">
            <v>提前充值</v>
          </cell>
          <cell r="S2604" t="str">
            <v>家庭用户</v>
          </cell>
          <cell r="T2604" t="str">
            <v>(传统)XDSL</v>
          </cell>
          <cell r="U2604" t="str">
            <v>许小艳(xuxiaoy)</v>
          </cell>
          <cell r="V2604" t="str">
            <v>ZX寮步彭英智</v>
          </cell>
          <cell r="W2604" t="str">
            <v>1.施工单号...  2.  3.  4.</v>
          </cell>
          <cell r="X2604" t="str">
            <v>寮步区</v>
          </cell>
          <cell r="Y2604">
            <v>0</v>
          </cell>
          <cell r="Z2604">
            <v>0</v>
          </cell>
          <cell r="AA2604" t="str">
            <v>寮步区</v>
          </cell>
          <cell r="AB2604" t="str">
            <v>28</v>
          </cell>
          <cell r="AC2604">
            <v>4</v>
          </cell>
          <cell r="AD2604">
            <v>12</v>
          </cell>
          <cell r="AE2604" t="str">
            <v>否</v>
          </cell>
          <cell r="AF2604" t="str">
            <v/>
          </cell>
          <cell r="AG2604" t="str">
            <v>否</v>
          </cell>
          <cell r="AH2604" t="str">
            <v>续本月</v>
          </cell>
          <cell r="AI2604" t="str">
            <v>否</v>
          </cell>
          <cell r="AO2604">
            <v>0</v>
          </cell>
          <cell r="AR2604" t="str">
            <v>温塘区</v>
          </cell>
        </row>
        <row r="2605">
          <cell r="F2605">
            <v>15016905123</v>
          </cell>
          <cell r="G2605" t="str">
            <v>15016905123</v>
          </cell>
          <cell r="H2605" t="str">
            <v>汤丽娜</v>
          </cell>
          <cell r="I2605" t="str">
            <v>预付费东莞住宅新装或续费680元包年，带宽4M</v>
          </cell>
          <cell r="J2605">
            <v>680</v>
          </cell>
          <cell r="K2605">
            <v>680</v>
          </cell>
          <cell r="L2605" t="str">
            <v>2011-05-03</v>
          </cell>
          <cell r="M2605">
            <v>42188</v>
          </cell>
          <cell r="N2605" t="str">
            <v>2016-07-03</v>
          </cell>
          <cell r="O2605" t="str">
            <v>2015-06-28</v>
          </cell>
          <cell r="P2605" t="str">
            <v>宽带预付费</v>
          </cell>
          <cell r="Q2605" t="str">
            <v>续费</v>
          </cell>
          <cell r="R2605" t="str">
            <v>提前充值</v>
          </cell>
          <cell r="S2605" t="str">
            <v>家庭用户</v>
          </cell>
          <cell r="T2605" t="str">
            <v>(传统)XDSL</v>
          </cell>
          <cell r="U2605" t="str">
            <v>许小艳(xuxiaoy)</v>
          </cell>
          <cell r="V2605" t="str">
            <v>DL东铁办公</v>
          </cell>
          <cell r="W2605" t="str">
            <v/>
          </cell>
          <cell r="X2605" t="str">
            <v>寮步区</v>
          </cell>
          <cell r="Y2605">
            <v>0</v>
          </cell>
          <cell r="Z2605">
            <v>0</v>
          </cell>
          <cell r="AA2605" t="str">
            <v>寮步区</v>
          </cell>
          <cell r="AB2605" t="str">
            <v>28</v>
          </cell>
          <cell r="AC2605">
            <v>4</v>
          </cell>
          <cell r="AD2605">
            <v>12</v>
          </cell>
          <cell r="AE2605" t="str">
            <v>否</v>
          </cell>
          <cell r="AF2605" t="str">
            <v/>
          </cell>
          <cell r="AG2605" t="str">
            <v>否</v>
          </cell>
          <cell r="AH2605" t="str">
            <v>续后期</v>
          </cell>
          <cell r="AI2605" t="str">
            <v>否</v>
          </cell>
          <cell r="AO2605">
            <v>0</v>
          </cell>
          <cell r="AR2605" t="str">
            <v>简沙洲区</v>
          </cell>
        </row>
        <row r="2606">
          <cell r="F2606">
            <v>13423390249</v>
          </cell>
          <cell r="G2606" t="str">
            <v>13423390249</v>
          </cell>
          <cell r="H2606" t="str">
            <v>胡再奇</v>
          </cell>
          <cell r="I2606" t="str">
            <v>预付费东莞住宅新装或续费680元包年，带宽4M</v>
          </cell>
          <cell r="J2606">
            <v>680</v>
          </cell>
          <cell r="K2606">
            <v>680</v>
          </cell>
          <cell r="L2606" t="str">
            <v>2010-12-09</v>
          </cell>
          <cell r="M2606">
            <v>42183</v>
          </cell>
          <cell r="N2606" t="str">
            <v>2016-06-28</v>
          </cell>
          <cell r="O2606" t="str">
            <v>2015-06-27</v>
          </cell>
          <cell r="P2606" t="str">
            <v>宽带预付费</v>
          </cell>
          <cell r="Q2606" t="str">
            <v>续费</v>
          </cell>
          <cell r="R2606" t="str">
            <v>提前充值</v>
          </cell>
          <cell r="S2606" t="str">
            <v>家庭用户</v>
          </cell>
          <cell r="T2606" t="str">
            <v>(传统)XDSL</v>
          </cell>
          <cell r="U2606" t="str">
            <v>许小艳(xuxiaoy)</v>
          </cell>
          <cell r="V2606" t="str">
            <v>ZX寮步黄维劲</v>
          </cell>
          <cell r="W2606" t="str">
            <v/>
          </cell>
          <cell r="X2606" t="str">
            <v>寮步区</v>
          </cell>
          <cell r="Y2606">
            <v>0</v>
          </cell>
          <cell r="Z2606">
            <v>0</v>
          </cell>
          <cell r="AA2606" t="str">
            <v>寮步区</v>
          </cell>
          <cell r="AB2606" t="str">
            <v>27</v>
          </cell>
          <cell r="AC2606">
            <v>4</v>
          </cell>
          <cell r="AD2606">
            <v>12</v>
          </cell>
          <cell r="AE2606" t="str">
            <v>否</v>
          </cell>
          <cell r="AF2606" t="str">
            <v/>
          </cell>
          <cell r="AG2606" t="str">
            <v>否</v>
          </cell>
          <cell r="AH2606" t="str">
            <v>续本月</v>
          </cell>
          <cell r="AI2606" t="str">
            <v>否</v>
          </cell>
          <cell r="AO2606">
            <v>0</v>
          </cell>
          <cell r="AR2606" t="str">
            <v>简沙洲区</v>
          </cell>
        </row>
        <row r="2607">
          <cell r="F2607">
            <v>13418203845</v>
          </cell>
          <cell r="G2607" t="str">
            <v>13418203845</v>
          </cell>
          <cell r="H2607" t="str">
            <v>陈延超</v>
          </cell>
          <cell r="I2607" t="str">
            <v>预付费东莞精品宽带新装或续费免费体验1个月，带宽10M</v>
          </cell>
          <cell r="J2607">
            <v>888</v>
          </cell>
          <cell r="K2607">
            <v>888</v>
          </cell>
          <cell r="L2607" t="str">
            <v>2014-07-09</v>
          </cell>
          <cell r="M2607">
            <v>42194</v>
          </cell>
          <cell r="N2607" t="str">
            <v>2015-07-26</v>
          </cell>
          <cell r="O2607" t="str">
            <v>2015-06-26</v>
          </cell>
          <cell r="P2607" t="str">
            <v>宽带预付费</v>
          </cell>
          <cell r="Q2607" t="str">
            <v>续费</v>
          </cell>
          <cell r="R2607" t="str">
            <v>提前充值</v>
          </cell>
          <cell r="S2607" t="str">
            <v>家庭用户</v>
          </cell>
          <cell r="T2607" t="str">
            <v>FTTH</v>
          </cell>
          <cell r="U2607" t="str">
            <v>东莞电商天猫充值(scb_tm2)</v>
          </cell>
          <cell r="V2607" t="str">
            <v>DSBR受理</v>
          </cell>
          <cell r="W2607" t="str">
            <v>直销肖任</v>
          </cell>
          <cell r="X2607" t="str">
            <v>横沥区</v>
          </cell>
          <cell r="Y2607">
            <v>0</v>
          </cell>
          <cell r="Z2607">
            <v>0</v>
          </cell>
          <cell r="AA2607" t="str">
            <v>横沥区</v>
          </cell>
          <cell r="AB2607" t="str">
            <v>26</v>
          </cell>
          <cell r="AC2607">
            <v>10</v>
          </cell>
          <cell r="AD2607">
            <v>1</v>
          </cell>
          <cell r="AE2607" t="str">
            <v>是</v>
          </cell>
          <cell r="AF2607" t="str">
            <v/>
          </cell>
          <cell r="AG2607" t="str">
            <v>价值宽带</v>
          </cell>
          <cell r="AH2607" t="str">
            <v>续后期</v>
          </cell>
          <cell r="AI2607" t="str">
            <v>否</v>
          </cell>
          <cell r="AO2607">
            <v>0</v>
          </cell>
          <cell r="AR2607" t="str">
            <v>简沙洲区</v>
          </cell>
        </row>
        <row r="2608">
          <cell r="F2608">
            <v>15112832942</v>
          </cell>
          <cell r="G2608" t="str">
            <v>15112832942</v>
          </cell>
          <cell r="H2608" t="str">
            <v>彭敏</v>
          </cell>
          <cell r="I2608" t="str">
            <v>预付费东莞住宅新装或续费680元包年，带宽4M</v>
          </cell>
          <cell r="J2608">
            <v>680</v>
          </cell>
          <cell r="K2608">
            <v>680</v>
          </cell>
          <cell r="L2608" t="str">
            <v>2013-06-25</v>
          </cell>
          <cell r="M2608">
            <v>42180</v>
          </cell>
          <cell r="N2608" t="str">
            <v>2016-06-28</v>
          </cell>
          <cell r="O2608" t="str">
            <v>2015-06-28</v>
          </cell>
          <cell r="P2608" t="str">
            <v>宽带预付费</v>
          </cell>
          <cell r="Q2608" t="str">
            <v>续费</v>
          </cell>
          <cell r="R2608" t="str">
            <v>往月充值</v>
          </cell>
          <cell r="S2608" t="str">
            <v>家庭用户</v>
          </cell>
          <cell r="T2608" t="str">
            <v>GPON+XDSL</v>
          </cell>
          <cell r="U2608" t="str">
            <v>谭少华(tansh)</v>
          </cell>
          <cell r="V2608" t="str">
            <v>ZX横沥肖任</v>
          </cell>
          <cell r="W2608" t="str">
            <v/>
          </cell>
          <cell r="X2608" t="str">
            <v>横沥区</v>
          </cell>
          <cell r="Y2608">
            <v>0</v>
          </cell>
          <cell r="Z2608">
            <v>0</v>
          </cell>
          <cell r="AA2608" t="str">
            <v>横沥区</v>
          </cell>
          <cell r="AB2608" t="str">
            <v>28</v>
          </cell>
          <cell r="AC2608">
            <v>4</v>
          </cell>
          <cell r="AD2608">
            <v>12</v>
          </cell>
          <cell r="AE2608" t="str">
            <v>否</v>
          </cell>
          <cell r="AF2608" t="str">
            <v/>
          </cell>
          <cell r="AG2608" t="str">
            <v>否</v>
          </cell>
          <cell r="AH2608" t="str">
            <v>续本月</v>
          </cell>
          <cell r="AI2608" t="str">
            <v>否</v>
          </cell>
          <cell r="AO2608">
            <v>0</v>
          </cell>
          <cell r="AR2608" t="str">
            <v>简沙洲区</v>
          </cell>
        </row>
        <row r="2609">
          <cell r="F2609">
            <v>13537333369</v>
          </cell>
          <cell r="G2609" t="str">
            <v>13537333369</v>
          </cell>
          <cell r="H2609" t="str">
            <v>朱贤贵</v>
          </cell>
          <cell r="I2609" t="str">
            <v>预付费东莞住宅新装或续费680元包年，带宽4M</v>
          </cell>
          <cell r="J2609">
            <v>680</v>
          </cell>
          <cell r="K2609">
            <v>680</v>
          </cell>
          <cell r="L2609" t="str">
            <v>2012-06-25</v>
          </cell>
          <cell r="M2609">
            <v>42180</v>
          </cell>
          <cell r="N2609" t="str">
            <v>2016-06-26</v>
          </cell>
          <cell r="O2609" t="str">
            <v>2015-06-26</v>
          </cell>
          <cell r="P2609" t="str">
            <v>宽带预付费</v>
          </cell>
          <cell r="Q2609" t="str">
            <v>续费</v>
          </cell>
          <cell r="R2609" t="str">
            <v>往月充值</v>
          </cell>
          <cell r="S2609" t="str">
            <v>家庭用户</v>
          </cell>
          <cell r="T2609" t="str">
            <v>(传统)XDSL</v>
          </cell>
          <cell r="U2609" t="str">
            <v>李佩钰(lipy)</v>
          </cell>
          <cell r="V2609" t="str">
            <v>ZX石碣杨辉</v>
          </cell>
          <cell r="W2609" t="str">
            <v>不提供MD</v>
          </cell>
          <cell r="X2609" t="str">
            <v>石碣区</v>
          </cell>
          <cell r="Y2609">
            <v>0</v>
          </cell>
          <cell r="Z2609">
            <v>0</v>
          </cell>
          <cell r="AA2609" t="str">
            <v>石碣区</v>
          </cell>
          <cell r="AB2609" t="str">
            <v>26</v>
          </cell>
          <cell r="AC2609">
            <v>4</v>
          </cell>
          <cell r="AD2609">
            <v>12</v>
          </cell>
          <cell r="AE2609" t="str">
            <v>否</v>
          </cell>
          <cell r="AF2609" t="str">
            <v/>
          </cell>
          <cell r="AG2609" t="str">
            <v>否</v>
          </cell>
          <cell r="AH2609" t="str">
            <v>续本月</v>
          </cell>
          <cell r="AI2609" t="str">
            <v>否</v>
          </cell>
          <cell r="AO2609">
            <v>0</v>
          </cell>
          <cell r="AR2609" t="str">
            <v>简沙洲区</v>
          </cell>
        </row>
        <row r="2610">
          <cell r="F2610">
            <v>13825753196</v>
          </cell>
          <cell r="G2610" t="str">
            <v>13825753196</v>
          </cell>
          <cell r="H2610" t="str">
            <v>王宽</v>
          </cell>
          <cell r="I2610" t="str">
            <v>预付费东莞住宅新装或续费888元包年，带宽12M</v>
          </cell>
          <cell r="J2610">
            <v>888</v>
          </cell>
          <cell r="K2610">
            <v>888</v>
          </cell>
          <cell r="L2610" t="str">
            <v>2012-07-18</v>
          </cell>
          <cell r="M2610">
            <v>42203</v>
          </cell>
          <cell r="N2610" t="str">
            <v>2016-07-18</v>
          </cell>
          <cell r="O2610" t="str">
            <v>2015-06-28</v>
          </cell>
          <cell r="P2610" t="str">
            <v>宽带预付费</v>
          </cell>
          <cell r="Q2610" t="str">
            <v>续费</v>
          </cell>
          <cell r="R2610" t="str">
            <v>提前充值</v>
          </cell>
          <cell r="S2610" t="str">
            <v>家庭用户</v>
          </cell>
          <cell r="T2610" t="str">
            <v>FTTH</v>
          </cell>
          <cell r="U2610" t="str">
            <v>营业厅经理(BQYX01)</v>
          </cell>
          <cell r="V2610" t="str">
            <v>ZX石碣杨辉</v>
          </cell>
          <cell r="W2610" t="str">
            <v/>
          </cell>
          <cell r="X2610" t="str">
            <v>石碣区</v>
          </cell>
          <cell r="Y2610">
            <v>0</v>
          </cell>
          <cell r="Z2610">
            <v>0</v>
          </cell>
          <cell r="AA2610" t="str">
            <v>石碣区</v>
          </cell>
          <cell r="AB2610" t="str">
            <v>28</v>
          </cell>
          <cell r="AC2610">
            <v>12</v>
          </cell>
          <cell r="AD2610">
            <v>12</v>
          </cell>
          <cell r="AE2610" t="str">
            <v>是</v>
          </cell>
          <cell r="AF2610" t="str">
            <v/>
          </cell>
          <cell r="AG2610" t="str">
            <v>价值宽带</v>
          </cell>
          <cell r="AH2610" t="str">
            <v>续后期</v>
          </cell>
          <cell r="AI2610" t="str">
            <v>否</v>
          </cell>
          <cell r="AO2610">
            <v>0</v>
          </cell>
          <cell r="AR2610" t="str">
            <v>简沙洲区</v>
          </cell>
        </row>
        <row r="2611">
          <cell r="F2611">
            <v>13544619398</v>
          </cell>
          <cell r="G2611" t="str">
            <v>13544619398</v>
          </cell>
          <cell r="H2611" t="str">
            <v>荆涛</v>
          </cell>
          <cell r="I2611" t="str">
            <v>预付费东莞住宅新装或续费888元包年，带宽12M</v>
          </cell>
          <cell r="J2611">
            <v>888</v>
          </cell>
          <cell r="K2611">
            <v>888</v>
          </cell>
          <cell r="L2611" t="str">
            <v>2011-05-09</v>
          </cell>
          <cell r="M2611">
            <v>42194</v>
          </cell>
          <cell r="N2611" t="str">
            <v>2016-07-09</v>
          </cell>
          <cell r="O2611" t="str">
            <v>2015-06-28</v>
          </cell>
          <cell r="P2611" t="str">
            <v>宽带预付费</v>
          </cell>
          <cell r="Q2611" t="str">
            <v>续费</v>
          </cell>
          <cell r="R2611" t="str">
            <v>提前充值</v>
          </cell>
          <cell r="S2611" t="str">
            <v>家庭用户</v>
          </cell>
          <cell r="T2611" t="str">
            <v>FTTH</v>
          </cell>
          <cell r="U2611" t="str">
            <v>谭少华(tansh)</v>
          </cell>
          <cell r="V2611" t="str">
            <v>ZX横沥张泽文</v>
          </cell>
          <cell r="W2611" t="str">
            <v>电商价值宽带营销</v>
          </cell>
          <cell r="X2611" t="str">
            <v>横沥区</v>
          </cell>
          <cell r="Y2611">
            <v>0</v>
          </cell>
          <cell r="Z2611">
            <v>0</v>
          </cell>
          <cell r="AA2611" t="str">
            <v>横沥区</v>
          </cell>
          <cell r="AB2611" t="str">
            <v>28</v>
          </cell>
          <cell r="AC2611">
            <v>12</v>
          </cell>
          <cell r="AD2611">
            <v>12</v>
          </cell>
          <cell r="AE2611" t="str">
            <v>是</v>
          </cell>
          <cell r="AF2611" t="str">
            <v/>
          </cell>
          <cell r="AG2611" t="str">
            <v>价值宽带</v>
          </cell>
          <cell r="AH2611" t="str">
            <v>续后期</v>
          </cell>
          <cell r="AI2611" t="str">
            <v>否</v>
          </cell>
          <cell r="AO2611">
            <v>0</v>
          </cell>
          <cell r="AR2611" t="str">
            <v>智通区</v>
          </cell>
        </row>
        <row r="2612">
          <cell r="F2612">
            <v>13559745205</v>
          </cell>
          <cell r="G2612" t="str">
            <v>13559745205</v>
          </cell>
          <cell r="H2612" t="str">
            <v>乐文彪</v>
          </cell>
          <cell r="I2612" t="str">
            <v>预付费东莞住宅新装或续费888元包年，带宽12M</v>
          </cell>
          <cell r="J2612">
            <v>888</v>
          </cell>
          <cell r="K2612">
            <v>888</v>
          </cell>
          <cell r="L2612" t="str">
            <v>2013-07-08</v>
          </cell>
          <cell r="M2612">
            <v>42193</v>
          </cell>
          <cell r="N2612" t="str">
            <v>2016-07-08</v>
          </cell>
          <cell r="O2612" t="str">
            <v>2015-06-28</v>
          </cell>
          <cell r="P2612" t="str">
            <v>宽带预付费</v>
          </cell>
          <cell r="Q2612" t="str">
            <v>续费</v>
          </cell>
          <cell r="R2612" t="str">
            <v>提前充值</v>
          </cell>
          <cell r="S2612" t="str">
            <v>家庭用户</v>
          </cell>
          <cell r="T2612" t="str">
            <v>FTTH</v>
          </cell>
          <cell r="U2612" t="str">
            <v>谭少华(tansh)</v>
          </cell>
          <cell r="V2612" t="str">
            <v>ZX横沥张泽文</v>
          </cell>
          <cell r="W2612" t="str">
            <v>电商价值宽带营销</v>
          </cell>
          <cell r="X2612" t="str">
            <v>横沥区</v>
          </cell>
          <cell r="Y2612">
            <v>0</v>
          </cell>
          <cell r="Z2612">
            <v>0</v>
          </cell>
          <cell r="AA2612" t="str">
            <v>横沥区</v>
          </cell>
          <cell r="AB2612" t="str">
            <v>28</v>
          </cell>
          <cell r="AC2612">
            <v>12</v>
          </cell>
          <cell r="AD2612">
            <v>12</v>
          </cell>
          <cell r="AE2612" t="str">
            <v>是</v>
          </cell>
          <cell r="AF2612" t="str">
            <v/>
          </cell>
          <cell r="AG2612" t="str">
            <v>价值宽带</v>
          </cell>
          <cell r="AH2612" t="str">
            <v>续后期</v>
          </cell>
          <cell r="AI2612" t="str">
            <v>否</v>
          </cell>
          <cell r="AO2612">
            <v>0</v>
          </cell>
          <cell r="AR2612" t="str">
            <v>智通区</v>
          </cell>
        </row>
        <row r="2613">
          <cell r="F2613">
            <v>13713467219</v>
          </cell>
          <cell r="G2613" t="str">
            <v>13713467219</v>
          </cell>
          <cell r="H2613" t="str">
            <v>王刘佳</v>
          </cell>
          <cell r="I2613" t="str">
            <v>预付费东莞精品宽带新装或续费免费体验1个月，带宽10M</v>
          </cell>
          <cell r="J2613">
            <v>888</v>
          </cell>
          <cell r="K2613">
            <v>888</v>
          </cell>
          <cell r="L2613" t="str">
            <v>2013-07-13</v>
          </cell>
          <cell r="M2613">
            <v>42198</v>
          </cell>
          <cell r="N2613" t="str">
            <v>2016-08-13</v>
          </cell>
          <cell r="O2613" t="str">
            <v>2015-06-27</v>
          </cell>
          <cell r="P2613" t="str">
            <v>宽带预付费</v>
          </cell>
          <cell r="Q2613" t="str">
            <v>续费</v>
          </cell>
          <cell r="R2613" t="str">
            <v>提前充值</v>
          </cell>
          <cell r="S2613" t="str">
            <v>家庭用户</v>
          </cell>
          <cell r="T2613" t="str">
            <v>FTTH</v>
          </cell>
          <cell r="U2613" t="str">
            <v>许小艳(xuxiaoy)</v>
          </cell>
          <cell r="V2613" t="str">
            <v>ZX寮步钟宝明</v>
          </cell>
          <cell r="W2613" t="str">
            <v>电商价值宽带营销</v>
          </cell>
          <cell r="X2613" t="str">
            <v>寮步区</v>
          </cell>
          <cell r="Y2613">
            <v>0</v>
          </cell>
          <cell r="Z2613">
            <v>0</v>
          </cell>
          <cell r="AA2613" t="str">
            <v>寮步区</v>
          </cell>
          <cell r="AB2613" t="str">
            <v>27</v>
          </cell>
          <cell r="AC2613">
            <v>10</v>
          </cell>
          <cell r="AD2613">
            <v>1</v>
          </cell>
          <cell r="AE2613" t="str">
            <v>是</v>
          </cell>
          <cell r="AF2613" t="str">
            <v/>
          </cell>
          <cell r="AG2613" t="str">
            <v>价值宽带</v>
          </cell>
          <cell r="AH2613" t="str">
            <v>续后期</v>
          </cell>
          <cell r="AI2613" t="str">
            <v>否</v>
          </cell>
          <cell r="AO2613">
            <v>0</v>
          </cell>
          <cell r="AR2613" t="str">
            <v>智通区</v>
          </cell>
        </row>
        <row r="2614">
          <cell r="F2614">
            <v>13412145121</v>
          </cell>
          <cell r="G2614" t="str">
            <v>13412145121</v>
          </cell>
          <cell r="H2614" t="str">
            <v>张明祥</v>
          </cell>
          <cell r="I2614" t="str">
            <v>预付费东莞住宅新装或续费888元包年，带宽12M</v>
          </cell>
          <cell r="J2614">
            <v>888</v>
          </cell>
          <cell r="K2614">
            <v>888</v>
          </cell>
          <cell r="L2614" t="str">
            <v>2012-07-23</v>
          </cell>
          <cell r="M2614">
            <v>42210</v>
          </cell>
          <cell r="N2614" t="str">
            <v>2016-08-25</v>
          </cell>
          <cell r="O2614" t="str">
            <v>2015-06-27</v>
          </cell>
          <cell r="P2614" t="str">
            <v>宽带预付费</v>
          </cell>
          <cell r="Q2614" t="str">
            <v>续费</v>
          </cell>
          <cell r="R2614" t="str">
            <v>提前充值</v>
          </cell>
          <cell r="S2614" t="str">
            <v>家庭用户</v>
          </cell>
          <cell r="T2614" t="str">
            <v>FTTH</v>
          </cell>
          <cell r="U2614" t="str">
            <v>东莞电商天猫充值(scb_tm)</v>
          </cell>
          <cell r="V2614" t="str">
            <v>ZX寮步钟宝明</v>
          </cell>
          <cell r="W2614" t="str">
            <v>天猫秒杀</v>
          </cell>
          <cell r="X2614" t="str">
            <v>寮步区</v>
          </cell>
          <cell r="Y2614">
            <v>0</v>
          </cell>
          <cell r="Z2614">
            <v>0</v>
          </cell>
          <cell r="AA2614" t="str">
            <v>寮步区</v>
          </cell>
          <cell r="AB2614" t="str">
            <v>27</v>
          </cell>
          <cell r="AC2614">
            <v>12</v>
          </cell>
          <cell r="AD2614">
            <v>12</v>
          </cell>
          <cell r="AE2614" t="str">
            <v>是</v>
          </cell>
          <cell r="AF2614" t="str">
            <v/>
          </cell>
          <cell r="AG2614" t="str">
            <v>价值宽带</v>
          </cell>
          <cell r="AH2614" t="str">
            <v>续后期</v>
          </cell>
          <cell r="AI2614" t="str">
            <v>否</v>
          </cell>
          <cell r="AO2614">
            <v>0</v>
          </cell>
          <cell r="AR2614" t="str">
            <v>智通区</v>
          </cell>
        </row>
        <row r="2615">
          <cell r="F2615">
            <v>13412975851</v>
          </cell>
          <cell r="G2615" t="str">
            <v>13412975851</v>
          </cell>
          <cell r="H2615" t="str">
            <v>金大鹏</v>
          </cell>
          <cell r="I2615" t="str">
            <v>预付费东莞住宅新装或续费888元包年，带宽12M</v>
          </cell>
          <cell r="J2615">
            <v>888</v>
          </cell>
          <cell r="K2615">
            <v>888</v>
          </cell>
          <cell r="L2615" t="str">
            <v>2014-07-04</v>
          </cell>
          <cell r="M2615">
            <v>42189</v>
          </cell>
          <cell r="N2615" t="str">
            <v>2016-07-04</v>
          </cell>
          <cell r="O2615" t="str">
            <v>2015-06-28</v>
          </cell>
          <cell r="P2615" t="str">
            <v>宽带预付费</v>
          </cell>
          <cell r="Q2615" t="str">
            <v>续费</v>
          </cell>
          <cell r="R2615" t="str">
            <v>提前充值</v>
          </cell>
          <cell r="S2615" t="str">
            <v>家庭用户</v>
          </cell>
          <cell r="T2615" t="str">
            <v>FTTH</v>
          </cell>
          <cell r="U2615" t="str">
            <v>许小艳(xuxiaoy)</v>
          </cell>
          <cell r="V2615" t="str">
            <v>ZX寮步钟宝明</v>
          </cell>
          <cell r="W2615" t="str">
            <v>电商价值宽带营销</v>
          </cell>
          <cell r="X2615" t="str">
            <v>寮步区</v>
          </cell>
          <cell r="Y2615">
            <v>0</v>
          </cell>
          <cell r="Z2615">
            <v>0</v>
          </cell>
          <cell r="AA2615" t="str">
            <v>寮步区</v>
          </cell>
          <cell r="AB2615" t="str">
            <v>28</v>
          </cell>
          <cell r="AC2615">
            <v>12</v>
          </cell>
          <cell r="AD2615">
            <v>12</v>
          </cell>
          <cell r="AE2615" t="str">
            <v>是</v>
          </cell>
          <cell r="AF2615" t="str">
            <v/>
          </cell>
          <cell r="AG2615" t="str">
            <v>价值宽带</v>
          </cell>
          <cell r="AH2615" t="str">
            <v>续后期</v>
          </cell>
          <cell r="AI2615" t="str">
            <v>否</v>
          </cell>
          <cell r="AO2615">
            <v>0</v>
          </cell>
          <cell r="AR2615" t="str">
            <v>智通区</v>
          </cell>
        </row>
        <row r="2616">
          <cell r="F2616">
            <v>13532832843</v>
          </cell>
          <cell r="G2616" t="str">
            <v>13532832843</v>
          </cell>
          <cell r="H2616" t="str">
            <v>邵永艳</v>
          </cell>
          <cell r="I2616" t="str">
            <v>预付费东莞住宅新装或续费888元包年，带宽12M</v>
          </cell>
          <cell r="J2616">
            <v>888</v>
          </cell>
          <cell r="K2616">
            <v>888</v>
          </cell>
          <cell r="L2616" t="str">
            <v>2013-07-15</v>
          </cell>
          <cell r="M2616">
            <v>42200</v>
          </cell>
          <cell r="N2616" t="str">
            <v>2016-07-15</v>
          </cell>
          <cell r="O2616" t="str">
            <v>2015-06-28</v>
          </cell>
          <cell r="P2616" t="str">
            <v>宽带预付费</v>
          </cell>
          <cell r="Q2616" t="str">
            <v>续费</v>
          </cell>
          <cell r="R2616" t="str">
            <v>提前充值</v>
          </cell>
          <cell r="S2616" t="str">
            <v>家庭用户</v>
          </cell>
          <cell r="T2616" t="str">
            <v>FTTH</v>
          </cell>
          <cell r="U2616" t="str">
            <v>许小艳(xuxiaoy)</v>
          </cell>
          <cell r="V2616" t="str">
            <v>ZX寮步钟宝明</v>
          </cell>
          <cell r="W2616" t="str">
            <v>电商价值宽带营销</v>
          </cell>
          <cell r="X2616" t="str">
            <v>寮步区</v>
          </cell>
          <cell r="Y2616">
            <v>0</v>
          </cell>
          <cell r="Z2616">
            <v>0</v>
          </cell>
          <cell r="AA2616" t="str">
            <v>寮步区</v>
          </cell>
          <cell r="AB2616" t="str">
            <v>28</v>
          </cell>
          <cell r="AC2616">
            <v>12</v>
          </cell>
          <cell r="AD2616">
            <v>12</v>
          </cell>
          <cell r="AE2616" t="str">
            <v>是</v>
          </cell>
          <cell r="AF2616" t="str">
            <v/>
          </cell>
          <cell r="AG2616" t="str">
            <v>价值宽带</v>
          </cell>
          <cell r="AH2616" t="str">
            <v>续后期</v>
          </cell>
          <cell r="AI2616" t="str">
            <v>否</v>
          </cell>
          <cell r="AO2616">
            <v>0</v>
          </cell>
          <cell r="AR2616" t="str">
            <v>富民区</v>
          </cell>
        </row>
        <row r="2617">
          <cell r="F2617">
            <v>13713839816</v>
          </cell>
          <cell r="G2617" t="str">
            <v>13713839816</v>
          </cell>
          <cell r="H2617" t="str">
            <v>黄彪</v>
          </cell>
          <cell r="I2617" t="str">
            <v>预付费东莞精品宽带新装或续费免费体验1个月，带宽10M</v>
          </cell>
          <cell r="J2617">
            <v>888</v>
          </cell>
          <cell r="K2617">
            <v>888</v>
          </cell>
          <cell r="L2617" t="str">
            <v>2014-07-01</v>
          </cell>
          <cell r="M2617">
            <v>42186</v>
          </cell>
          <cell r="N2617" t="str">
            <v>2016-08-01</v>
          </cell>
          <cell r="O2617" t="str">
            <v>2015-06-27</v>
          </cell>
          <cell r="P2617" t="str">
            <v>宽带预付费</v>
          </cell>
          <cell r="Q2617" t="str">
            <v>续费</v>
          </cell>
          <cell r="R2617" t="str">
            <v>提前充值</v>
          </cell>
          <cell r="S2617" t="str">
            <v>家庭用户</v>
          </cell>
          <cell r="T2617" t="str">
            <v>FTTH</v>
          </cell>
          <cell r="U2617" t="str">
            <v>东莞电商天猫充值(scb_tm)</v>
          </cell>
          <cell r="V2617" t="str">
            <v>DSBR寮步钟宝明</v>
          </cell>
          <cell r="W2617" t="str">
            <v>天猫秒杀</v>
          </cell>
          <cell r="X2617" t="str">
            <v>寮步区</v>
          </cell>
          <cell r="Y2617">
            <v>0</v>
          </cell>
          <cell r="Z2617">
            <v>0</v>
          </cell>
          <cell r="AA2617" t="str">
            <v>寮步区</v>
          </cell>
          <cell r="AB2617" t="str">
            <v>27</v>
          </cell>
          <cell r="AC2617">
            <v>10</v>
          </cell>
          <cell r="AD2617">
            <v>1</v>
          </cell>
          <cell r="AE2617" t="str">
            <v>是</v>
          </cell>
          <cell r="AF2617" t="str">
            <v/>
          </cell>
          <cell r="AG2617" t="str">
            <v>价值宽带</v>
          </cell>
          <cell r="AH2617" t="str">
            <v>续后期</v>
          </cell>
          <cell r="AI2617" t="str">
            <v>否</v>
          </cell>
          <cell r="AO2617">
            <v>0</v>
          </cell>
          <cell r="AR2617" t="str">
            <v>富民区</v>
          </cell>
        </row>
        <row r="2618">
          <cell r="F2618">
            <v>13728251503</v>
          </cell>
          <cell r="G2618" t="str">
            <v>13728251503</v>
          </cell>
          <cell r="H2618" t="str">
            <v>曾胜华</v>
          </cell>
          <cell r="I2618" t="str">
            <v>预付费东莞精品宽带新装或续费免费体验1个月，带宽10M</v>
          </cell>
          <cell r="J2618">
            <v>888</v>
          </cell>
          <cell r="K2618">
            <v>888</v>
          </cell>
          <cell r="L2618" t="str">
            <v>2012-06-18</v>
          </cell>
          <cell r="M2618">
            <v>42229</v>
          </cell>
          <cell r="N2618" t="str">
            <v>2016-09-13</v>
          </cell>
          <cell r="O2618" t="str">
            <v>2015-06-26</v>
          </cell>
          <cell r="P2618" t="str">
            <v>宽带预付费</v>
          </cell>
          <cell r="Q2618" t="str">
            <v>续费</v>
          </cell>
          <cell r="R2618" t="str">
            <v>提前充值</v>
          </cell>
          <cell r="S2618" t="str">
            <v>家庭用户</v>
          </cell>
          <cell r="T2618" t="str">
            <v>FTTH</v>
          </cell>
          <cell r="U2618" t="str">
            <v>东莞电商天猫充值(scb_tm2)</v>
          </cell>
          <cell r="V2618" t="str">
            <v>DSBR受理</v>
          </cell>
          <cell r="W2618" t="str">
            <v>李宇飞</v>
          </cell>
          <cell r="X2618" t="str">
            <v>寮步区</v>
          </cell>
          <cell r="Y2618">
            <v>0</v>
          </cell>
          <cell r="Z2618">
            <v>0</v>
          </cell>
          <cell r="AA2618" t="str">
            <v>寮步区</v>
          </cell>
          <cell r="AB2618" t="str">
            <v>26</v>
          </cell>
          <cell r="AC2618">
            <v>10</v>
          </cell>
          <cell r="AD2618">
            <v>1</v>
          </cell>
          <cell r="AE2618" t="str">
            <v>是</v>
          </cell>
          <cell r="AF2618" t="str">
            <v/>
          </cell>
          <cell r="AG2618" t="str">
            <v>价值宽带</v>
          </cell>
          <cell r="AH2618" t="str">
            <v>续后期</v>
          </cell>
          <cell r="AI2618" t="str">
            <v>否</v>
          </cell>
          <cell r="AO2618">
            <v>0</v>
          </cell>
          <cell r="AR2618" t="str">
            <v>恒丰区</v>
          </cell>
        </row>
        <row r="2619">
          <cell r="F2619">
            <v>13788452396</v>
          </cell>
          <cell r="G2619" t="str">
            <v>13788452396</v>
          </cell>
          <cell r="H2619" t="str">
            <v>彭云山</v>
          </cell>
          <cell r="I2619" t="str">
            <v>预付费东莞住宅新装或续费768元包年，带宽4M</v>
          </cell>
          <cell r="J2619">
            <v>768</v>
          </cell>
          <cell r="K2619">
            <v>768</v>
          </cell>
          <cell r="L2619" t="str">
            <v>2011-03-07</v>
          </cell>
          <cell r="M2619">
            <v>42215</v>
          </cell>
          <cell r="N2619" t="str">
            <v>2016-07-30</v>
          </cell>
          <cell r="O2619" t="str">
            <v>2015-06-27</v>
          </cell>
          <cell r="P2619" t="str">
            <v>宽带预付费</v>
          </cell>
          <cell r="Q2619" t="str">
            <v>续费</v>
          </cell>
          <cell r="R2619" t="str">
            <v>提前充值</v>
          </cell>
          <cell r="S2619" t="str">
            <v>家庭用户</v>
          </cell>
          <cell r="T2619" t="str">
            <v>FTTH</v>
          </cell>
          <cell r="U2619" t="str">
            <v>许小艳(xuxiaoy)</v>
          </cell>
          <cell r="V2619" t="str">
            <v>ZX寮步钟宝明</v>
          </cell>
          <cell r="W2619" t="str">
            <v>电商价值宽带营销</v>
          </cell>
          <cell r="X2619" t="str">
            <v>寮步区</v>
          </cell>
          <cell r="Y2619">
            <v>0</v>
          </cell>
          <cell r="Z2619">
            <v>0</v>
          </cell>
          <cell r="AA2619" t="str">
            <v>寮步区</v>
          </cell>
          <cell r="AB2619" t="str">
            <v>27</v>
          </cell>
          <cell r="AC2619">
            <v>4</v>
          </cell>
          <cell r="AD2619">
            <v>12</v>
          </cell>
          <cell r="AE2619" t="str">
            <v>是</v>
          </cell>
          <cell r="AF2619" t="str">
            <v/>
          </cell>
          <cell r="AG2619" t="str">
            <v>否</v>
          </cell>
          <cell r="AH2619" t="str">
            <v>续后期</v>
          </cell>
          <cell r="AI2619" t="str">
            <v>否</v>
          </cell>
          <cell r="AO2619">
            <v>0</v>
          </cell>
          <cell r="AR2619" t="str">
            <v>智通区</v>
          </cell>
        </row>
        <row r="2620">
          <cell r="F2620">
            <v>13815388540</v>
          </cell>
          <cell r="G2620" t="str">
            <v>13815388540</v>
          </cell>
          <cell r="H2620" t="str">
            <v>冯新阳</v>
          </cell>
          <cell r="I2620" t="str">
            <v>预付费东莞住宅新装或续费1088元包年，带宽10M</v>
          </cell>
          <cell r="J2620">
            <v>1088</v>
          </cell>
          <cell r="K2620">
            <v>1088</v>
          </cell>
          <cell r="L2620" t="str">
            <v>2014-07-09</v>
          </cell>
          <cell r="M2620">
            <v>42194</v>
          </cell>
          <cell r="N2620" t="str">
            <v>2016-07-09</v>
          </cell>
          <cell r="O2620" t="str">
            <v>2015-06-28</v>
          </cell>
          <cell r="P2620" t="str">
            <v>宽带预付费</v>
          </cell>
          <cell r="Q2620" t="str">
            <v>续费</v>
          </cell>
          <cell r="R2620" t="str">
            <v>提前充值</v>
          </cell>
          <cell r="S2620" t="str">
            <v>家庭用户</v>
          </cell>
          <cell r="T2620" t="str">
            <v>FTTH</v>
          </cell>
          <cell r="U2620" t="str">
            <v>许小艳(xuxiaoy)</v>
          </cell>
          <cell r="V2620" t="str">
            <v>ZX寮步李宇飞</v>
          </cell>
          <cell r="W2620" t="str">
            <v>电商价值宽带营销</v>
          </cell>
          <cell r="X2620" t="str">
            <v>寮步区</v>
          </cell>
          <cell r="Y2620">
            <v>0</v>
          </cell>
          <cell r="Z2620">
            <v>0</v>
          </cell>
          <cell r="AA2620" t="str">
            <v>寮步区</v>
          </cell>
          <cell r="AB2620" t="str">
            <v>28</v>
          </cell>
          <cell r="AC2620">
            <v>10</v>
          </cell>
          <cell r="AD2620">
            <v>12</v>
          </cell>
          <cell r="AE2620" t="str">
            <v>是</v>
          </cell>
          <cell r="AF2620" t="str">
            <v/>
          </cell>
          <cell r="AG2620" t="str">
            <v>价值宽带</v>
          </cell>
          <cell r="AH2620" t="str">
            <v>续后期</v>
          </cell>
          <cell r="AI2620" t="str">
            <v>否</v>
          </cell>
          <cell r="AO2620">
            <v>0</v>
          </cell>
          <cell r="AR2620" t="str">
            <v>恒丰区</v>
          </cell>
        </row>
        <row r="2621">
          <cell r="F2621">
            <v>15818217225</v>
          </cell>
          <cell r="G2621" t="str">
            <v>15818217225</v>
          </cell>
          <cell r="H2621" t="str">
            <v>赵军</v>
          </cell>
          <cell r="I2621" t="str">
            <v>预付费东莞精品宽带新装或续费免费体验1个月，带宽20M</v>
          </cell>
          <cell r="J2621">
            <v>1088</v>
          </cell>
          <cell r="K2621">
            <v>1088</v>
          </cell>
          <cell r="L2621" t="str">
            <v>2012-02-20</v>
          </cell>
          <cell r="M2621">
            <v>42165</v>
          </cell>
          <cell r="N2621" t="str">
            <v>2016-07-27</v>
          </cell>
          <cell r="O2621" t="str">
            <v>2015-06-27</v>
          </cell>
          <cell r="P2621" t="str">
            <v>宽带预付费</v>
          </cell>
          <cell r="Q2621" t="str">
            <v>续费</v>
          </cell>
          <cell r="R2621" t="str">
            <v>往月充值</v>
          </cell>
          <cell r="S2621" t="str">
            <v>家庭用户</v>
          </cell>
          <cell r="T2621" t="str">
            <v>FTTH</v>
          </cell>
          <cell r="U2621" t="str">
            <v>许小艳(xuxiaoy)</v>
          </cell>
          <cell r="V2621" t="str">
            <v>DSBR寮步钟宝明</v>
          </cell>
          <cell r="W2621" t="str">
            <v/>
          </cell>
          <cell r="X2621" t="str">
            <v>寮步区</v>
          </cell>
          <cell r="Y2621">
            <v>0</v>
          </cell>
          <cell r="Z2621">
            <v>0</v>
          </cell>
          <cell r="AA2621" t="str">
            <v>寮步区</v>
          </cell>
          <cell r="AB2621" t="str">
            <v>27</v>
          </cell>
          <cell r="AC2621">
            <v>20</v>
          </cell>
          <cell r="AD2621">
            <v>1</v>
          </cell>
          <cell r="AE2621" t="str">
            <v>是</v>
          </cell>
          <cell r="AF2621" t="str">
            <v/>
          </cell>
          <cell r="AG2621" t="str">
            <v>价值宽带</v>
          </cell>
          <cell r="AH2621" t="str">
            <v>续本月</v>
          </cell>
          <cell r="AI2621" t="str">
            <v>是</v>
          </cell>
          <cell r="AJ2621">
            <v>15818217225</v>
          </cell>
          <cell r="AO2621">
            <v>0</v>
          </cell>
          <cell r="AR2621" t="str">
            <v>低涌区</v>
          </cell>
        </row>
        <row r="2622">
          <cell r="F2622">
            <v>13412088346</v>
          </cell>
          <cell r="G2622" t="str">
            <v>13412088346</v>
          </cell>
          <cell r="H2622" t="str">
            <v>黄国俊</v>
          </cell>
          <cell r="I2622" t="str">
            <v>预付费东莞住宅新装或续费888元包年，带宽12M</v>
          </cell>
          <cell r="J2622">
            <v>888</v>
          </cell>
          <cell r="K2622">
            <v>888</v>
          </cell>
          <cell r="L2622" t="str">
            <v>2013-07-06</v>
          </cell>
          <cell r="M2622">
            <v>42191</v>
          </cell>
          <cell r="N2622" t="str">
            <v>2016-07-06</v>
          </cell>
          <cell r="O2622" t="str">
            <v>2015-06-28</v>
          </cell>
          <cell r="P2622" t="str">
            <v>宽带预付费</v>
          </cell>
          <cell r="Q2622" t="str">
            <v>续费</v>
          </cell>
          <cell r="R2622" t="str">
            <v>提前充值</v>
          </cell>
          <cell r="S2622" t="str">
            <v>家庭用户</v>
          </cell>
          <cell r="T2622" t="str">
            <v>FTTH</v>
          </cell>
          <cell r="U2622" t="str">
            <v>许小艳(xuxiaoy)</v>
          </cell>
          <cell r="V2622" t="str">
            <v>DL东铁办公</v>
          </cell>
          <cell r="W2622" t="str">
            <v>电商价值宽带营销</v>
          </cell>
          <cell r="X2622" t="str">
            <v>寮步区</v>
          </cell>
          <cell r="Y2622">
            <v>0</v>
          </cell>
          <cell r="Z2622">
            <v>0</v>
          </cell>
          <cell r="AA2622" t="str">
            <v>寮步区</v>
          </cell>
          <cell r="AB2622" t="str">
            <v>28</v>
          </cell>
          <cell r="AC2622">
            <v>12</v>
          </cell>
          <cell r="AD2622">
            <v>12</v>
          </cell>
          <cell r="AE2622" t="str">
            <v>是</v>
          </cell>
          <cell r="AF2622" t="str">
            <v/>
          </cell>
          <cell r="AG2622" t="str">
            <v>价值宽带</v>
          </cell>
          <cell r="AH2622" t="str">
            <v>续后期</v>
          </cell>
          <cell r="AI2622" t="str">
            <v>否</v>
          </cell>
          <cell r="AO2622">
            <v>0</v>
          </cell>
          <cell r="AR2622" t="str">
            <v>冼沙区</v>
          </cell>
        </row>
        <row r="2623">
          <cell r="F2623">
            <v>13669878839</v>
          </cell>
          <cell r="G2623" t="str">
            <v>13669878839</v>
          </cell>
          <cell r="H2623" t="str">
            <v>尹镇强</v>
          </cell>
          <cell r="I2623" t="str">
            <v>预付费东莞住宅新装或续费1408元包2年，带宽12M</v>
          </cell>
          <cell r="J2623">
            <v>1408</v>
          </cell>
          <cell r="K2623">
            <v>1408</v>
          </cell>
          <cell r="L2623" t="str">
            <v>2013-06-27</v>
          </cell>
          <cell r="M2623">
            <v>42182</v>
          </cell>
          <cell r="N2623" t="str">
            <v>2017-06-27</v>
          </cell>
          <cell r="O2623" t="str">
            <v>2015-06-26</v>
          </cell>
          <cell r="P2623" t="str">
            <v>宽带预付费</v>
          </cell>
          <cell r="Q2623" t="str">
            <v>续费</v>
          </cell>
          <cell r="R2623" t="str">
            <v>提前充值</v>
          </cell>
          <cell r="S2623" t="str">
            <v>家庭用户</v>
          </cell>
          <cell r="T2623" t="str">
            <v>FTTH</v>
          </cell>
          <cell r="U2623" t="str">
            <v>许小艳(xuxiaoy)</v>
          </cell>
          <cell r="V2623" t="str">
            <v>DSBR寮步李宇飞</v>
          </cell>
          <cell r="W2623" t="str">
            <v>电商价值宽带营销</v>
          </cell>
          <cell r="X2623" t="str">
            <v>寮步区</v>
          </cell>
          <cell r="Y2623">
            <v>0</v>
          </cell>
          <cell r="Z2623">
            <v>0</v>
          </cell>
          <cell r="AA2623" t="str">
            <v>寮步区</v>
          </cell>
          <cell r="AB2623" t="str">
            <v>26</v>
          </cell>
          <cell r="AC2623">
            <v>12</v>
          </cell>
          <cell r="AD2623">
            <v>24</v>
          </cell>
          <cell r="AE2623" t="str">
            <v>是</v>
          </cell>
          <cell r="AF2623" t="str">
            <v/>
          </cell>
          <cell r="AG2623" t="str">
            <v>价值宽带</v>
          </cell>
          <cell r="AH2623" t="str">
            <v>续本月</v>
          </cell>
          <cell r="AI2623" t="str">
            <v>是</v>
          </cell>
          <cell r="AJ2623">
            <v>13669878839</v>
          </cell>
          <cell r="AO2623">
            <v>0</v>
          </cell>
          <cell r="AR2623" t="str">
            <v>西联区</v>
          </cell>
        </row>
        <row r="2624">
          <cell r="F2624">
            <v>13711999781</v>
          </cell>
          <cell r="G2624" t="str">
            <v>13711999781</v>
          </cell>
          <cell r="H2624" t="str">
            <v>陈丽玲</v>
          </cell>
          <cell r="I2624" t="str">
            <v>预付费东莞精品宽带新装或续费免费体验1个月，带宽10M</v>
          </cell>
          <cell r="J2624">
            <v>888</v>
          </cell>
          <cell r="K2624">
            <v>888</v>
          </cell>
          <cell r="L2624" t="str">
            <v>2014-07-02</v>
          </cell>
          <cell r="M2624">
            <v>42187</v>
          </cell>
          <cell r="N2624" t="str">
            <v>2016-08-02</v>
          </cell>
          <cell r="O2624" t="str">
            <v>2015-06-26</v>
          </cell>
          <cell r="P2624" t="str">
            <v>宽带预付费</v>
          </cell>
          <cell r="Q2624" t="str">
            <v>续费</v>
          </cell>
          <cell r="R2624" t="str">
            <v>提前充值</v>
          </cell>
          <cell r="S2624" t="str">
            <v>家庭用户</v>
          </cell>
          <cell r="T2624" t="str">
            <v>(传统)XDSL</v>
          </cell>
          <cell r="U2624" t="str">
            <v>东莞电商天猫充值(scb_tm2)</v>
          </cell>
          <cell r="V2624" t="str">
            <v>DSBR寮步李凌晨</v>
          </cell>
          <cell r="W2624" t="str">
            <v/>
          </cell>
          <cell r="X2624" t="str">
            <v>寮步区</v>
          </cell>
          <cell r="Y2624">
            <v>0</v>
          </cell>
          <cell r="Z2624">
            <v>0</v>
          </cell>
          <cell r="AA2624" t="str">
            <v>寮步区</v>
          </cell>
          <cell r="AB2624" t="str">
            <v>26</v>
          </cell>
          <cell r="AC2624">
            <v>10</v>
          </cell>
          <cell r="AD2624">
            <v>1</v>
          </cell>
          <cell r="AE2624" t="str">
            <v>否</v>
          </cell>
          <cell r="AF2624" t="str">
            <v/>
          </cell>
          <cell r="AG2624" t="str">
            <v>价值宽带</v>
          </cell>
          <cell r="AH2624" t="str">
            <v>续后期</v>
          </cell>
          <cell r="AI2624" t="str">
            <v>否</v>
          </cell>
          <cell r="AO2624">
            <v>0</v>
          </cell>
          <cell r="AR2624" t="str">
            <v>冼沙区</v>
          </cell>
        </row>
        <row r="2625">
          <cell r="F2625">
            <v>13609692120</v>
          </cell>
          <cell r="G2625" t="str">
            <v>13609692120</v>
          </cell>
          <cell r="H2625" t="str">
            <v>刘树棣</v>
          </cell>
          <cell r="I2625" t="str">
            <v>预付费东莞住宅新装或续费680元包年，带宽4M</v>
          </cell>
          <cell r="J2625">
            <v>680</v>
          </cell>
          <cell r="K2625">
            <v>680</v>
          </cell>
          <cell r="L2625" t="str">
            <v>2010-05-13</v>
          </cell>
          <cell r="M2625">
            <v>42172</v>
          </cell>
          <cell r="N2625" t="str">
            <v>2016-06-27</v>
          </cell>
          <cell r="O2625" t="str">
            <v>2015-06-27</v>
          </cell>
          <cell r="P2625" t="str">
            <v>宽带预付费</v>
          </cell>
          <cell r="Q2625" t="str">
            <v>续费</v>
          </cell>
          <cell r="R2625" t="str">
            <v>往月充值</v>
          </cell>
          <cell r="S2625" t="str">
            <v>家庭用户</v>
          </cell>
          <cell r="T2625" t="str">
            <v>(传统)XDSL</v>
          </cell>
          <cell r="U2625" t="str">
            <v>许小艳(xuxiaoy)</v>
          </cell>
          <cell r="V2625" t="str">
            <v>DL东铁办公</v>
          </cell>
          <cell r="W2625" t="str">
            <v/>
          </cell>
          <cell r="X2625" t="str">
            <v>寮步区</v>
          </cell>
          <cell r="Y2625">
            <v>0</v>
          </cell>
          <cell r="Z2625">
            <v>0</v>
          </cell>
          <cell r="AA2625" t="str">
            <v>寮步区</v>
          </cell>
          <cell r="AB2625" t="str">
            <v>27</v>
          </cell>
          <cell r="AC2625">
            <v>4</v>
          </cell>
          <cell r="AD2625">
            <v>12</v>
          </cell>
          <cell r="AE2625" t="str">
            <v>否</v>
          </cell>
          <cell r="AF2625" t="str">
            <v/>
          </cell>
          <cell r="AG2625" t="str">
            <v>否</v>
          </cell>
          <cell r="AH2625" t="str">
            <v>续本月</v>
          </cell>
          <cell r="AI2625" t="str">
            <v>否</v>
          </cell>
          <cell r="AO2625">
            <v>0</v>
          </cell>
          <cell r="AR2625" t="str">
            <v>低涌区</v>
          </cell>
        </row>
        <row r="2626">
          <cell r="F2626">
            <v>13712483652</v>
          </cell>
          <cell r="G2626" t="str">
            <v>13712483652</v>
          </cell>
          <cell r="H2626" t="str">
            <v>吴伟彬</v>
          </cell>
          <cell r="I2626" t="str">
            <v>预付费东莞精品宽带新装或续费免费体验1个月，带宽10M</v>
          </cell>
          <cell r="J2626">
            <v>888</v>
          </cell>
          <cell r="K2626">
            <v>888</v>
          </cell>
          <cell r="L2626" t="str">
            <v>2013-07-01</v>
          </cell>
          <cell r="M2626">
            <v>42186</v>
          </cell>
          <cell r="N2626" t="str">
            <v>2016-08-01</v>
          </cell>
          <cell r="O2626" t="str">
            <v>2015-06-27</v>
          </cell>
          <cell r="P2626" t="str">
            <v>宽带预付费</v>
          </cell>
          <cell r="Q2626" t="str">
            <v>续费</v>
          </cell>
          <cell r="R2626" t="str">
            <v>提前充值</v>
          </cell>
          <cell r="S2626" t="str">
            <v>家庭用户</v>
          </cell>
          <cell r="T2626" t="str">
            <v>FTTH</v>
          </cell>
          <cell r="U2626" t="str">
            <v>许小艳(xuxiaoy)</v>
          </cell>
          <cell r="V2626" t="str">
            <v>ZX寮步李宇飞</v>
          </cell>
          <cell r="W2626" t="str">
            <v>电商价值宽带营销</v>
          </cell>
          <cell r="X2626" t="str">
            <v>寮步区</v>
          </cell>
          <cell r="Y2626">
            <v>0</v>
          </cell>
          <cell r="Z2626">
            <v>0</v>
          </cell>
          <cell r="AA2626" t="str">
            <v>寮步区</v>
          </cell>
          <cell r="AB2626" t="str">
            <v>27</v>
          </cell>
          <cell r="AC2626">
            <v>10</v>
          </cell>
          <cell r="AD2626">
            <v>1</v>
          </cell>
          <cell r="AE2626" t="str">
            <v>是</v>
          </cell>
          <cell r="AF2626" t="str">
            <v/>
          </cell>
          <cell r="AG2626" t="str">
            <v>价值宽带</v>
          </cell>
          <cell r="AH2626" t="str">
            <v>续后期</v>
          </cell>
          <cell r="AI2626" t="str">
            <v>否</v>
          </cell>
          <cell r="AO2626">
            <v>0</v>
          </cell>
          <cell r="AR2626" t="str">
            <v>恒丰区</v>
          </cell>
        </row>
        <row r="2627">
          <cell r="F2627">
            <v>13926852541</v>
          </cell>
          <cell r="G2627" t="str">
            <v>13926852541</v>
          </cell>
          <cell r="H2627" t="str">
            <v>蒋正杰</v>
          </cell>
          <cell r="I2627" t="str">
            <v>预付费东莞住宅新装或续费888元包年，带宽12M</v>
          </cell>
          <cell r="J2627">
            <v>888</v>
          </cell>
          <cell r="K2627">
            <v>888</v>
          </cell>
          <cell r="L2627" t="str">
            <v>2013-07-04</v>
          </cell>
          <cell r="M2627">
            <v>42189</v>
          </cell>
          <cell r="N2627" t="str">
            <v>2016-07-04</v>
          </cell>
          <cell r="O2627" t="str">
            <v>2015-06-27</v>
          </cell>
          <cell r="P2627" t="str">
            <v>宽带预付费</v>
          </cell>
          <cell r="Q2627" t="str">
            <v>续费</v>
          </cell>
          <cell r="R2627" t="str">
            <v>提前充值</v>
          </cell>
          <cell r="S2627" t="str">
            <v>家庭用户</v>
          </cell>
          <cell r="T2627" t="str">
            <v>FTTH</v>
          </cell>
          <cell r="U2627" t="str">
            <v>营业厅副经理(BQYX02)</v>
          </cell>
          <cell r="V2627" t="str">
            <v>ZX石碣杨辉</v>
          </cell>
          <cell r="W2627" t="str">
            <v>电商价值宽带营销</v>
          </cell>
          <cell r="X2627" t="str">
            <v>石碣区</v>
          </cell>
          <cell r="Y2627">
            <v>0</v>
          </cell>
          <cell r="Z2627">
            <v>0</v>
          </cell>
          <cell r="AA2627" t="str">
            <v>石碣区</v>
          </cell>
          <cell r="AB2627" t="str">
            <v>27</v>
          </cell>
          <cell r="AC2627">
            <v>12</v>
          </cell>
          <cell r="AD2627">
            <v>12</v>
          </cell>
          <cell r="AE2627" t="str">
            <v>是</v>
          </cell>
          <cell r="AF2627" t="str">
            <v/>
          </cell>
          <cell r="AG2627" t="str">
            <v>价值宽带</v>
          </cell>
          <cell r="AH2627" t="str">
            <v>续后期</v>
          </cell>
          <cell r="AI2627" t="str">
            <v>否</v>
          </cell>
          <cell r="AO2627">
            <v>0</v>
          </cell>
          <cell r="AR2627" t="str">
            <v>智通区</v>
          </cell>
        </row>
        <row r="2628">
          <cell r="F2628">
            <v>13480402481</v>
          </cell>
          <cell r="G2628" t="str">
            <v>13480402481</v>
          </cell>
          <cell r="H2628" t="str">
            <v>谭小波</v>
          </cell>
          <cell r="I2628" t="str">
            <v>预付费东莞住宅新装或续费680元包年，带宽4M</v>
          </cell>
          <cell r="J2628">
            <v>680</v>
          </cell>
          <cell r="K2628">
            <v>680</v>
          </cell>
          <cell r="L2628" t="str">
            <v>2012-06-20</v>
          </cell>
          <cell r="M2628">
            <v>42175</v>
          </cell>
          <cell r="N2628" t="str">
            <v>2016-06-28</v>
          </cell>
          <cell r="O2628" t="str">
            <v>2015-06-28</v>
          </cell>
          <cell r="P2628" t="str">
            <v>宽带预付费</v>
          </cell>
          <cell r="Q2628" t="str">
            <v>续费</v>
          </cell>
          <cell r="R2628" t="str">
            <v>往月充值</v>
          </cell>
          <cell r="S2628" t="str">
            <v>家庭用户</v>
          </cell>
          <cell r="T2628" t="str">
            <v>(传统)XDSL</v>
          </cell>
          <cell r="U2628" t="str">
            <v>叶玲(yel)</v>
          </cell>
          <cell r="V2628" t="str">
            <v>ZX石排吴基涛</v>
          </cell>
          <cell r="W2628" t="str">
            <v/>
          </cell>
          <cell r="X2628" t="str">
            <v>石排区</v>
          </cell>
          <cell r="Y2628">
            <v>0</v>
          </cell>
          <cell r="Z2628">
            <v>0</v>
          </cell>
          <cell r="AA2628" t="str">
            <v>石排区</v>
          </cell>
          <cell r="AB2628" t="str">
            <v>28</v>
          </cell>
          <cell r="AC2628">
            <v>4</v>
          </cell>
          <cell r="AD2628">
            <v>12</v>
          </cell>
          <cell r="AE2628" t="str">
            <v>否</v>
          </cell>
          <cell r="AF2628" t="str">
            <v/>
          </cell>
          <cell r="AG2628" t="str">
            <v>否</v>
          </cell>
          <cell r="AH2628" t="str">
            <v>续本月</v>
          </cell>
          <cell r="AI2628" t="str">
            <v>否</v>
          </cell>
          <cell r="AO2628">
            <v>0</v>
          </cell>
          <cell r="AR2628" t="str">
            <v>光润区</v>
          </cell>
        </row>
        <row r="2629">
          <cell r="F2629">
            <v>13802391396</v>
          </cell>
          <cell r="G2629" t="str">
            <v>13802391396</v>
          </cell>
          <cell r="H2629" t="str">
            <v>叶沛良</v>
          </cell>
          <cell r="I2629" t="str">
            <v>预付费东莞精品宽带新装或续费免费体验1个月，带宽10M</v>
          </cell>
          <cell r="J2629">
            <v>888</v>
          </cell>
          <cell r="K2629">
            <v>888</v>
          </cell>
          <cell r="L2629" t="str">
            <v>2011-07-27</v>
          </cell>
          <cell r="M2629">
            <v>42213</v>
          </cell>
          <cell r="N2629" t="str">
            <v>2016-08-28</v>
          </cell>
          <cell r="O2629" t="str">
            <v>2015-06-27</v>
          </cell>
          <cell r="P2629" t="str">
            <v>宽带预付费</v>
          </cell>
          <cell r="Q2629" t="str">
            <v>续费</v>
          </cell>
          <cell r="R2629" t="str">
            <v>提前充值</v>
          </cell>
          <cell r="S2629" t="str">
            <v>家庭用户</v>
          </cell>
          <cell r="T2629" t="str">
            <v>FTTH</v>
          </cell>
          <cell r="U2629" t="str">
            <v>叶玲(yel)</v>
          </cell>
          <cell r="V2629" t="str">
            <v>ZX石排吴友义</v>
          </cell>
          <cell r="W2629" t="str">
            <v/>
          </cell>
          <cell r="X2629" t="str">
            <v>石排区</v>
          </cell>
          <cell r="Y2629">
            <v>0</v>
          </cell>
          <cell r="Z2629">
            <v>0</v>
          </cell>
          <cell r="AA2629" t="str">
            <v>石排区</v>
          </cell>
          <cell r="AB2629" t="str">
            <v>27</v>
          </cell>
          <cell r="AC2629">
            <v>10</v>
          </cell>
          <cell r="AD2629">
            <v>1</v>
          </cell>
          <cell r="AE2629" t="str">
            <v>是</v>
          </cell>
          <cell r="AF2629" t="str">
            <v/>
          </cell>
          <cell r="AG2629" t="str">
            <v>价值宽带</v>
          </cell>
          <cell r="AH2629" t="str">
            <v>续后期</v>
          </cell>
          <cell r="AI2629" t="str">
            <v>否</v>
          </cell>
          <cell r="AO2629">
            <v>0</v>
          </cell>
          <cell r="AR2629" t="str">
            <v>光润区</v>
          </cell>
        </row>
        <row r="2630">
          <cell r="F2630">
            <v>15878216872</v>
          </cell>
          <cell r="G2630" t="str">
            <v>15878216872</v>
          </cell>
          <cell r="H2630" t="str">
            <v>高冬阳</v>
          </cell>
          <cell r="I2630" t="str">
            <v>预付费东莞住宅新装或续费680元包年，带宽4M</v>
          </cell>
          <cell r="J2630">
            <v>680</v>
          </cell>
          <cell r="K2630">
            <v>680</v>
          </cell>
          <cell r="L2630" t="str">
            <v>2012-06-27</v>
          </cell>
          <cell r="M2630">
            <v>42185</v>
          </cell>
          <cell r="N2630" t="str">
            <v>2016-06-30</v>
          </cell>
          <cell r="O2630" t="str">
            <v>2015-06-27</v>
          </cell>
          <cell r="P2630" t="str">
            <v>宽带预付费</v>
          </cell>
          <cell r="Q2630" t="str">
            <v>续费</v>
          </cell>
          <cell r="R2630" t="str">
            <v>提前充值</v>
          </cell>
          <cell r="S2630" t="str">
            <v>家庭用户</v>
          </cell>
          <cell r="T2630" t="str">
            <v>(传统)XDSL</v>
          </cell>
          <cell r="U2630" t="str">
            <v>叶玲(yel)</v>
          </cell>
          <cell r="V2630" t="str">
            <v>ZX石排陈炳亮</v>
          </cell>
          <cell r="W2630" t="str">
            <v/>
          </cell>
          <cell r="X2630" t="str">
            <v>石排区</v>
          </cell>
          <cell r="Y2630">
            <v>0</v>
          </cell>
          <cell r="Z2630">
            <v>0</v>
          </cell>
          <cell r="AA2630" t="str">
            <v>石排区</v>
          </cell>
          <cell r="AB2630" t="str">
            <v>27</v>
          </cell>
          <cell r="AC2630">
            <v>4</v>
          </cell>
          <cell r="AD2630">
            <v>12</v>
          </cell>
          <cell r="AE2630" t="str">
            <v>否</v>
          </cell>
          <cell r="AF2630" t="str">
            <v/>
          </cell>
          <cell r="AG2630" t="str">
            <v>否</v>
          </cell>
          <cell r="AH2630" t="str">
            <v>续本月</v>
          </cell>
          <cell r="AI2630" t="str">
            <v>否</v>
          </cell>
          <cell r="AO2630">
            <v>0</v>
          </cell>
          <cell r="AR2630" t="str">
            <v>光润区</v>
          </cell>
        </row>
        <row r="2631">
          <cell r="F2631">
            <v>13428592848</v>
          </cell>
          <cell r="G2631" t="str">
            <v>13428592848</v>
          </cell>
          <cell r="H2631" t="str">
            <v>李金六</v>
          </cell>
          <cell r="I2631" t="str">
            <v>预付费东莞住宅新装或续费888元包年，带宽12M</v>
          </cell>
          <cell r="J2631">
            <v>888</v>
          </cell>
          <cell r="K2631">
            <v>888</v>
          </cell>
          <cell r="L2631" t="str">
            <v>2011-05-13</v>
          </cell>
          <cell r="M2631">
            <v>42175</v>
          </cell>
          <cell r="N2631" t="str">
            <v>2016-06-28</v>
          </cell>
          <cell r="O2631" t="str">
            <v>2015-06-28</v>
          </cell>
          <cell r="P2631" t="str">
            <v>宽带预付费</v>
          </cell>
          <cell r="Q2631" t="str">
            <v>续费</v>
          </cell>
          <cell r="R2631" t="str">
            <v>往月充值</v>
          </cell>
          <cell r="S2631" t="str">
            <v>家庭用户</v>
          </cell>
          <cell r="T2631" t="str">
            <v>FTTH</v>
          </cell>
          <cell r="U2631" t="str">
            <v>叶玲(yel)</v>
          </cell>
          <cell r="V2631" t="str">
            <v>ZX石排陈炳亮</v>
          </cell>
          <cell r="W2631" t="str">
            <v>电商价值宽带营销</v>
          </cell>
          <cell r="X2631" t="str">
            <v>石排区</v>
          </cell>
          <cell r="Y2631">
            <v>0</v>
          </cell>
          <cell r="Z2631">
            <v>0</v>
          </cell>
          <cell r="AA2631" t="str">
            <v>石排区</v>
          </cell>
          <cell r="AB2631" t="str">
            <v>28</v>
          </cell>
          <cell r="AC2631">
            <v>12</v>
          </cell>
          <cell r="AD2631">
            <v>12</v>
          </cell>
          <cell r="AE2631" t="str">
            <v>是</v>
          </cell>
          <cell r="AF2631" t="str">
            <v/>
          </cell>
          <cell r="AG2631" t="str">
            <v>价值宽带</v>
          </cell>
          <cell r="AH2631" t="str">
            <v>续本月</v>
          </cell>
          <cell r="AI2631" t="str">
            <v>是</v>
          </cell>
          <cell r="AJ2631">
            <v>13428592848</v>
          </cell>
          <cell r="AO2631">
            <v>0</v>
          </cell>
          <cell r="AR2631" t="str">
            <v>光润区</v>
          </cell>
        </row>
        <row r="2632">
          <cell r="F2632">
            <v>13597407196</v>
          </cell>
          <cell r="G2632" t="str">
            <v>13597407196</v>
          </cell>
          <cell r="H2632" t="str">
            <v>雷培学</v>
          </cell>
          <cell r="I2632" t="str">
            <v>预付费东莞住宅新装或续费1088元包年，带宽20M</v>
          </cell>
          <cell r="J2632">
            <v>1088</v>
          </cell>
          <cell r="K2632">
            <v>1088</v>
          </cell>
          <cell r="L2632" t="str">
            <v>2013-07-31</v>
          </cell>
          <cell r="M2632">
            <v>42216</v>
          </cell>
          <cell r="N2632" t="str">
            <v>2016-07-31</v>
          </cell>
          <cell r="O2632" t="str">
            <v>2015-06-26</v>
          </cell>
          <cell r="P2632" t="str">
            <v>宽带预付费</v>
          </cell>
          <cell r="Q2632" t="str">
            <v>续费</v>
          </cell>
          <cell r="R2632" t="str">
            <v>提前充值</v>
          </cell>
          <cell r="S2632" t="str">
            <v>家庭用户</v>
          </cell>
          <cell r="T2632" t="str">
            <v>FTTH</v>
          </cell>
          <cell r="U2632" t="str">
            <v>叶玲(yel)</v>
          </cell>
          <cell r="V2632" t="str">
            <v>ZX石排李先富</v>
          </cell>
          <cell r="W2632" t="str">
            <v/>
          </cell>
          <cell r="X2632" t="str">
            <v>石排区</v>
          </cell>
          <cell r="Y2632">
            <v>0</v>
          </cell>
          <cell r="Z2632">
            <v>0</v>
          </cell>
          <cell r="AA2632" t="str">
            <v>石排区</v>
          </cell>
          <cell r="AB2632" t="str">
            <v>26</v>
          </cell>
          <cell r="AC2632">
            <v>20</v>
          </cell>
          <cell r="AD2632">
            <v>12</v>
          </cell>
          <cell r="AE2632" t="str">
            <v>是</v>
          </cell>
          <cell r="AF2632" t="str">
            <v/>
          </cell>
          <cell r="AG2632" t="str">
            <v>价值宽带</v>
          </cell>
          <cell r="AH2632" t="str">
            <v>续后期</v>
          </cell>
          <cell r="AI2632" t="str">
            <v>否</v>
          </cell>
          <cell r="AO2632">
            <v>0</v>
          </cell>
          <cell r="AR2632" t="str">
            <v>光润区</v>
          </cell>
        </row>
        <row r="2633">
          <cell r="F2633">
            <v>13433636939</v>
          </cell>
          <cell r="G2633" t="str">
            <v>13433636939</v>
          </cell>
          <cell r="H2633" t="str">
            <v>李冲</v>
          </cell>
          <cell r="I2633" t="str">
            <v>预付费东莞精品宽带新装或续费免费体验1个月，带宽10M</v>
          </cell>
          <cell r="J2633">
            <v>888</v>
          </cell>
          <cell r="K2633">
            <v>888</v>
          </cell>
          <cell r="L2633" t="str">
            <v>2010-08-12</v>
          </cell>
          <cell r="M2633">
            <v>42191</v>
          </cell>
          <cell r="N2633" t="str">
            <v>2016-08-06</v>
          </cell>
          <cell r="O2633" t="str">
            <v>2015-06-28</v>
          </cell>
          <cell r="P2633" t="str">
            <v>宽带预付费</v>
          </cell>
          <cell r="Q2633" t="str">
            <v>续费</v>
          </cell>
          <cell r="R2633" t="str">
            <v>提前充值</v>
          </cell>
          <cell r="S2633" t="str">
            <v>家庭用户</v>
          </cell>
          <cell r="T2633" t="str">
            <v>FTTH</v>
          </cell>
          <cell r="U2633" t="str">
            <v>叶玲(yel)</v>
          </cell>
          <cell r="V2633" t="str">
            <v>ZX石排吴基涛</v>
          </cell>
          <cell r="W2633" t="str">
            <v>电商价值宽带营销</v>
          </cell>
          <cell r="X2633" t="str">
            <v>石排区</v>
          </cell>
          <cell r="Y2633">
            <v>0</v>
          </cell>
          <cell r="Z2633">
            <v>0</v>
          </cell>
          <cell r="AA2633" t="str">
            <v>石排区</v>
          </cell>
          <cell r="AB2633" t="str">
            <v>28</v>
          </cell>
          <cell r="AC2633">
            <v>10</v>
          </cell>
          <cell r="AD2633">
            <v>1</v>
          </cell>
          <cell r="AE2633" t="str">
            <v>是</v>
          </cell>
          <cell r="AF2633" t="str">
            <v/>
          </cell>
          <cell r="AG2633" t="str">
            <v>价值宽带</v>
          </cell>
          <cell r="AH2633" t="str">
            <v>续后期</v>
          </cell>
          <cell r="AI2633" t="str">
            <v>否</v>
          </cell>
          <cell r="AO2633">
            <v>0</v>
          </cell>
          <cell r="AR2633" t="str">
            <v>光润区</v>
          </cell>
        </row>
        <row r="2634">
          <cell r="F2634">
            <v>18219270578</v>
          </cell>
          <cell r="G2634" t="str">
            <v>18219270578</v>
          </cell>
          <cell r="H2634" t="str">
            <v>吴海燕</v>
          </cell>
          <cell r="I2634" t="str">
            <v>预付费东莞住宅新装或续费400元包半年，带宽4M</v>
          </cell>
          <cell r="J2634">
            <v>400</v>
          </cell>
          <cell r="K2634">
            <v>400</v>
          </cell>
          <cell r="L2634" t="str">
            <v>2014-06-14</v>
          </cell>
          <cell r="M2634">
            <v>42169</v>
          </cell>
          <cell r="N2634" t="str">
            <v>2015-12-26</v>
          </cell>
          <cell r="O2634" t="str">
            <v>2015-06-26</v>
          </cell>
          <cell r="P2634" t="str">
            <v>宽带预付费</v>
          </cell>
          <cell r="Q2634" t="str">
            <v>续费</v>
          </cell>
          <cell r="R2634" t="str">
            <v>往月充值</v>
          </cell>
          <cell r="S2634" t="str">
            <v>家庭用户</v>
          </cell>
          <cell r="T2634" t="str">
            <v>(传统)XDSL</v>
          </cell>
          <cell r="U2634" t="str">
            <v>袁楚雪(yuancx)</v>
          </cell>
          <cell r="V2634" t="str">
            <v>ZX茶山覃绪炽</v>
          </cell>
          <cell r="W2634" t="str">
            <v/>
          </cell>
          <cell r="X2634" t="str">
            <v>茶山区</v>
          </cell>
          <cell r="Y2634">
            <v>0</v>
          </cell>
          <cell r="Z2634">
            <v>0</v>
          </cell>
          <cell r="AA2634" t="str">
            <v>茶山区</v>
          </cell>
          <cell r="AB2634" t="str">
            <v>26</v>
          </cell>
          <cell r="AC2634">
            <v>4</v>
          </cell>
          <cell r="AD2634">
            <v>6</v>
          </cell>
          <cell r="AE2634" t="str">
            <v>否</v>
          </cell>
          <cell r="AF2634" t="str">
            <v/>
          </cell>
          <cell r="AG2634" t="str">
            <v>否</v>
          </cell>
          <cell r="AH2634" t="str">
            <v>续本月</v>
          </cell>
          <cell r="AI2634" t="str">
            <v>否</v>
          </cell>
          <cell r="AO2634">
            <v>0</v>
          </cell>
          <cell r="AR2634" t="str">
            <v>光润区</v>
          </cell>
        </row>
        <row r="2635">
          <cell r="F2635">
            <v>13532350180</v>
          </cell>
          <cell r="G2635" t="str">
            <v>13532350180</v>
          </cell>
          <cell r="H2635" t="str">
            <v>柳伟峰</v>
          </cell>
          <cell r="I2635" t="str">
            <v>预付费东莞住宅新装或续费680元包年，带宽4M</v>
          </cell>
          <cell r="J2635">
            <v>680</v>
          </cell>
          <cell r="K2635">
            <v>680</v>
          </cell>
          <cell r="L2635" t="str">
            <v>2013-05-31</v>
          </cell>
          <cell r="M2635">
            <v>42158</v>
          </cell>
          <cell r="N2635" t="str">
            <v>2016-06-27</v>
          </cell>
          <cell r="O2635" t="str">
            <v>2015-06-27</v>
          </cell>
          <cell r="P2635" t="str">
            <v>宽带预付费</v>
          </cell>
          <cell r="Q2635" t="str">
            <v>续费</v>
          </cell>
          <cell r="R2635" t="str">
            <v>当月充值</v>
          </cell>
          <cell r="S2635" t="str">
            <v>家庭用户</v>
          </cell>
          <cell r="T2635" t="str">
            <v>(传统)XDSL</v>
          </cell>
          <cell r="U2635" t="str">
            <v>尼佳(nj_cs)</v>
          </cell>
          <cell r="V2635" t="str">
            <v>ZX茶山覃绪炽</v>
          </cell>
          <cell r="W2635" t="str">
            <v/>
          </cell>
          <cell r="X2635" t="str">
            <v>茶山区</v>
          </cell>
          <cell r="Y2635">
            <v>0</v>
          </cell>
          <cell r="Z2635">
            <v>0</v>
          </cell>
          <cell r="AA2635" t="str">
            <v>茶山区</v>
          </cell>
          <cell r="AB2635" t="str">
            <v>27</v>
          </cell>
          <cell r="AC2635">
            <v>4</v>
          </cell>
          <cell r="AD2635">
            <v>12</v>
          </cell>
          <cell r="AE2635" t="str">
            <v>否</v>
          </cell>
          <cell r="AF2635" t="str">
            <v/>
          </cell>
          <cell r="AG2635" t="str">
            <v>否</v>
          </cell>
          <cell r="AH2635" t="str">
            <v>续本月</v>
          </cell>
          <cell r="AI2635" t="str">
            <v>否</v>
          </cell>
          <cell r="AO2635">
            <v>0</v>
          </cell>
          <cell r="AR2635" t="str">
            <v>低涌区</v>
          </cell>
        </row>
        <row r="2636">
          <cell r="F2636">
            <v>13418297926</v>
          </cell>
          <cell r="G2636" t="str">
            <v>13418297926</v>
          </cell>
          <cell r="H2636" t="str">
            <v>冷孝兵</v>
          </cell>
          <cell r="I2636" t="str">
            <v>预付费东莞住宅新装或续费680元包年，带宽4M</v>
          </cell>
          <cell r="J2636">
            <v>680</v>
          </cell>
          <cell r="K2636">
            <v>680</v>
          </cell>
          <cell r="L2636" t="str">
            <v>2013-07-06</v>
          </cell>
          <cell r="M2636">
            <v>42191</v>
          </cell>
          <cell r="N2636" t="str">
            <v>2016-07-06</v>
          </cell>
          <cell r="O2636" t="str">
            <v>2015-06-26</v>
          </cell>
          <cell r="P2636" t="str">
            <v>宽带预付费</v>
          </cell>
          <cell r="Q2636" t="str">
            <v>续费</v>
          </cell>
          <cell r="R2636" t="str">
            <v>提前充值</v>
          </cell>
          <cell r="S2636" t="str">
            <v>家庭用户</v>
          </cell>
          <cell r="T2636" t="str">
            <v>(传统)XDSL</v>
          </cell>
          <cell r="U2636" t="str">
            <v>尼佳(nj_cs)</v>
          </cell>
          <cell r="V2636" t="str">
            <v>ZX茶山覃绪炽</v>
          </cell>
          <cell r="W2636" t="str">
            <v/>
          </cell>
          <cell r="X2636" t="str">
            <v>茶山区</v>
          </cell>
          <cell r="Y2636">
            <v>0</v>
          </cell>
          <cell r="Z2636">
            <v>0</v>
          </cell>
          <cell r="AA2636" t="str">
            <v>茶山区</v>
          </cell>
          <cell r="AB2636" t="str">
            <v>26</v>
          </cell>
          <cell r="AC2636">
            <v>4</v>
          </cell>
          <cell r="AD2636">
            <v>12</v>
          </cell>
          <cell r="AE2636" t="str">
            <v>否</v>
          </cell>
          <cell r="AF2636" t="str">
            <v/>
          </cell>
          <cell r="AG2636" t="str">
            <v>否</v>
          </cell>
          <cell r="AH2636" t="str">
            <v>续后期</v>
          </cell>
          <cell r="AI2636" t="str">
            <v>否</v>
          </cell>
          <cell r="AO2636">
            <v>0</v>
          </cell>
          <cell r="AR2636" t="str">
            <v>低涌区</v>
          </cell>
        </row>
        <row r="2637">
          <cell r="F2637">
            <v>13549267939</v>
          </cell>
          <cell r="G2637" t="str">
            <v>13549267939</v>
          </cell>
          <cell r="H2637" t="str">
            <v>胡伟</v>
          </cell>
          <cell r="I2637" t="str">
            <v>预付费东莞住宅新装或续费888元包年，带宽12M</v>
          </cell>
          <cell r="J2637">
            <v>888</v>
          </cell>
          <cell r="K2637">
            <v>888</v>
          </cell>
          <cell r="L2637" t="str">
            <v>2012-06-30</v>
          </cell>
          <cell r="M2637">
            <v>42185</v>
          </cell>
          <cell r="N2637" t="str">
            <v>2016-06-30</v>
          </cell>
          <cell r="O2637" t="str">
            <v>2015-06-27</v>
          </cell>
          <cell r="P2637" t="str">
            <v>宽带预付费</v>
          </cell>
          <cell r="Q2637" t="str">
            <v>续费</v>
          </cell>
          <cell r="R2637" t="str">
            <v>当月充值</v>
          </cell>
          <cell r="S2637" t="str">
            <v>家庭用户</v>
          </cell>
          <cell r="T2637" t="str">
            <v>FTTH</v>
          </cell>
          <cell r="U2637" t="str">
            <v>尼佳(nj_cs)</v>
          </cell>
          <cell r="V2637" t="str">
            <v>ZX茶山郑廷碧</v>
          </cell>
          <cell r="W2637" t="str">
            <v>赠送路由器/移动电源</v>
          </cell>
          <cell r="X2637" t="str">
            <v>茶山区</v>
          </cell>
          <cell r="Y2637">
            <v>0</v>
          </cell>
          <cell r="Z2637">
            <v>0</v>
          </cell>
          <cell r="AA2637" t="str">
            <v>茶山区</v>
          </cell>
          <cell r="AB2637" t="str">
            <v>27</v>
          </cell>
          <cell r="AC2637">
            <v>12</v>
          </cell>
          <cell r="AD2637">
            <v>12</v>
          </cell>
          <cell r="AE2637" t="str">
            <v>是</v>
          </cell>
          <cell r="AF2637" t="str">
            <v/>
          </cell>
          <cell r="AG2637" t="str">
            <v>价值宽带</v>
          </cell>
          <cell r="AH2637" t="str">
            <v>续本月</v>
          </cell>
          <cell r="AI2637" t="str">
            <v>是</v>
          </cell>
          <cell r="AJ2637">
            <v>13549267939</v>
          </cell>
          <cell r="AO2637">
            <v>0</v>
          </cell>
          <cell r="AR2637" t="str">
            <v>冼沙区</v>
          </cell>
        </row>
        <row r="2638">
          <cell r="F2638">
            <v>15812829361</v>
          </cell>
          <cell r="G2638" t="str">
            <v>15812829361</v>
          </cell>
          <cell r="H2638" t="str">
            <v>袁琛铸</v>
          </cell>
          <cell r="I2638" t="str">
            <v>预付费东莞住宅新装或续费1408元包2年，带宽12M</v>
          </cell>
          <cell r="J2638">
            <v>1408</v>
          </cell>
          <cell r="K2638">
            <v>1408</v>
          </cell>
          <cell r="L2638" t="str">
            <v>2013-03-19</v>
          </cell>
          <cell r="M2638">
            <v>42191</v>
          </cell>
          <cell r="N2638" t="str">
            <v>2017-07-06</v>
          </cell>
          <cell r="O2638" t="str">
            <v>2015-06-27</v>
          </cell>
          <cell r="P2638" t="str">
            <v>宽带预付费</v>
          </cell>
          <cell r="Q2638" t="str">
            <v>续费</v>
          </cell>
          <cell r="R2638" t="str">
            <v>提前充值</v>
          </cell>
          <cell r="S2638" t="str">
            <v>家庭用户</v>
          </cell>
          <cell r="T2638" t="str">
            <v>FTTH</v>
          </cell>
          <cell r="U2638" t="str">
            <v>尼佳(nj_cs)</v>
          </cell>
          <cell r="V2638" t="str">
            <v>ZX茶山覃绪炽</v>
          </cell>
          <cell r="W2638" t="str">
            <v>1、施工单号208664、 2、赠送300元移动话费 3、 4、</v>
          </cell>
          <cell r="X2638" t="str">
            <v>茶山区</v>
          </cell>
          <cell r="Y2638">
            <v>0</v>
          </cell>
          <cell r="Z2638">
            <v>0</v>
          </cell>
          <cell r="AA2638" t="str">
            <v>茶山区</v>
          </cell>
          <cell r="AB2638" t="str">
            <v>27</v>
          </cell>
          <cell r="AC2638">
            <v>12</v>
          </cell>
          <cell r="AD2638">
            <v>24</v>
          </cell>
          <cell r="AE2638" t="str">
            <v>是</v>
          </cell>
          <cell r="AF2638" t="str">
            <v/>
          </cell>
          <cell r="AG2638" t="str">
            <v>价值宽带</v>
          </cell>
          <cell r="AH2638" t="str">
            <v>续后期</v>
          </cell>
          <cell r="AI2638" t="str">
            <v>否</v>
          </cell>
          <cell r="AO2638">
            <v>0</v>
          </cell>
          <cell r="AR2638" t="str">
            <v>西联区</v>
          </cell>
        </row>
        <row r="2639">
          <cell r="F2639">
            <v>13437353918</v>
          </cell>
          <cell r="G2639" t="str">
            <v>13437353918</v>
          </cell>
          <cell r="H2639" t="str">
            <v>杨廉荣</v>
          </cell>
          <cell r="I2639" t="str">
            <v>预付费东莞住宅新装或续费888元包年，带宽12M</v>
          </cell>
          <cell r="J2639">
            <v>888</v>
          </cell>
          <cell r="K2639">
            <v>888</v>
          </cell>
          <cell r="L2639" t="str">
            <v>2014-06-18</v>
          </cell>
          <cell r="M2639">
            <v>42173</v>
          </cell>
          <cell r="N2639" t="str">
            <v>2016-06-28</v>
          </cell>
          <cell r="O2639" t="str">
            <v>2015-06-28</v>
          </cell>
          <cell r="P2639" t="str">
            <v>宽带预付费</v>
          </cell>
          <cell r="Q2639" t="str">
            <v>续费</v>
          </cell>
          <cell r="R2639" t="str">
            <v>当月充值</v>
          </cell>
          <cell r="S2639" t="str">
            <v>家庭用户</v>
          </cell>
          <cell r="T2639" t="str">
            <v>FTTH</v>
          </cell>
          <cell r="U2639" t="str">
            <v>尼佳(nj_cs)</v>
          </cell>
          <cell r="V2639" t="str">
            <v>DL创基办公</v>
          </cell>
          <cell r="W2639" t="str">
            <v>电商价值宽带营销</v>
          </cell>
          <cell r="X2639" t="str">
            <v>茶山区</v>
          </cell>
          <cell r="Y2639">
            <v>0</v>
          </cell>
          <cell r="Z2639">
            <v>0</v>
          </cell>
          <cell r="AA2639" t="str">
            <v>茶山区</v>
          </cell>
          <cell r="AB2639" t="str">
            <v>28</v>
          </cell>
          <cell r="AC2639">
            <v>12</v>
          </cell>
          <cell r="AD2639">
            <v>12</v>
          </cell>
          <cell r="AE2639" t="str">
            <v>是</v>
          </cell>
          <cell r="AF2639" t="str">
            <v/>
          </cell>
          <cell r="AG2639" t="str">
            <v>价值宽带</v>
          </cell>
          <cell r="AH2639" t="str">
            <v>续本月</v>
          </cell>
          <cell r="AI2639" t="str">
            <v>是</v>
          </cell>
          <cell r="AJ2639">
            <v>13437353918</v>
          </cell>
          <cell r="AO2639">
            <v>0</v>
          </cell>
          <cell r="AR2639" t="str">
            <v>低涌区</v>
          </cell>
        </row>
        <row r="2640">
          <cell r="F2640">
            <v>13553871079</v>
          </cell>
          <cell r="G2640" t="str">
            <v>13553871079</v>
          </cell>
          <cell r="H2640" t="str">
            <v>曾文波</v>
          </cell>
          <cell r="I2640" t="str">
            <v>预付费东莞住宅新装或续费100元包月，带宽4M</v>
          </cell>
          <cell r="J2640">
            <v>100</v>
          </cell>
          <cell r="K2640">
            <v>100</v>
          </cell>
          <cell r="L2640" t="str">
            <v>2014-11-27</v>
          </cell>
          <cell r="M2640">
            <v>42184</v>
          </cell>
          <cell r="N2640" t="str">
            <v>2015-07-29</v>
          </cell>
          <cell r="O2640" t="str">
            <v>2015-06-27</v>
          </cell>
          <cell r="P2640" t="str">
            <v>宽带预付费</v>
          </cell>
          <cell r="Q2640" t="str">
            <v>续费</v>
          </cell>
          <cell r="R2640" t="str">
            <v>当月充值</v>
          </cell>
          <cell r="S2640" t="str">
            <v>家庭用户</v>
          </cell>
          <cell r="T2640" t="str">
            <v>FTTH</v>
          </cell>
          <cell r="U2640" t="str">
            <v>尼佳(nj_cs)</v>
          </cell>
          <cell r="V2640" t="str">
            <v>ZX茶山邓逢善</v>
          </cell>
          <cell r="W2640" t="str">
            <v/>
          </cell>
          <cell r="X2640" t="str">
            <v>茶山区</v>
          </cell>
          <cell r="Y2640">
            <v>0</v>
          </cell>
          <cell r="Z2640">
            <v>0</v>
          </cell>
          <cell r="AA2640" t="str">
            <v>茶山区</v>
          </cell>
          <cell r="AB2640" t="str">
            <v>27</v>
          </cell>
          <cell r="AC2640">
            <v>4</v>
          </cell>
          <cell r="AD2640">
            <v>1</v>
          </cell>
          <cell r="AE2640" t="str">
            <v>是</v>
          </cell>
          <cell r="AF2640" t="str">
            <v/>
          </cell>
          <cell r="AG2640" t="str">
            <v>否</v>
          </cell>
          <cell r="AH2640" t="str">
            <v>续本月</v>
          </cell>
          <cell r="AI2640" t="str">
            <v>是</v>
          </cell>
          <cell r="AJ2640">
            <v>13553871079</v>
          </cell>
          <cell r="AO2640">
            <v>0</v>
          </cell>
          <cell r="AR2640" t="str">
            <v>低涌区</v>
          </cell>
        </row>
        <row r="2641">
          <cell r="F2641">
            <v>13534985217</v>
          </cell>
          <cell r="G2641" t="str">
            <v>13534985217</v>
          </cell>
          <cell r="H2641" t="str">
            <v>廖国金</v>
          </cell>
          <cell r="I2641" t="str">
            <v>预付费东莞住宅新装或续费888元包年，带宽12M</v>
          </cell>
          <cell r="J2641">
            <v>888</v>
          </cell>
          <cell r="K2641">
            <v>888</v>
          </cell>
          <cell r="L2641" t="str">
            <v>2013-06-25</v>
          </cell>
          <cell r="M2641">
            <v>42184</v>
          </cell>
          <cell r="N2641" t="str">
            <v>2016-06-29</v>
          </cell>
          <cell r="O2641" t="str">
            <v>2015-06-27</v>
          </cell>
          <cell r="P2641" t="str">
            <v>宽带预付费</v>
          </cell>
          <cell r="Q2641" t="str">
            <v>续费</v>
          </cell>
          <cell r="R2641" t="str">
            <v>当月充值</v>
          </cell>
          <cell r="S2641" t="str">
            <v>家庭用户</v>
          </cell>
          <cell r="T2641" t="str">
            <v>FTTH</v>
          </cell>
          <cell r="U2641" t="str">
            <v>尼佳(nj_cs)</v>
          </cell>
          <cell r="V2641" t="str">
            <v>ZX茶山李永林</v>
          </cell>
          <cell r="W2641" t="str">
            <v>电商价值宽带营销</v>
          </cell>
          <cell r="X2641" t="str">
            <v>茶山区</v>
          </cell>
          <cell r="Y2641">
            <v>0</v>
          </cell>
          <cell r="Z2641">
            <v>0</v>
          </cell>
          <cell r="AA2641" t="str">
            <v>茶山区</v>
          </cell>
          <cell r="AB2641" t="str">
            <v>27</v>
          </cell>
          <cell r="AC2641">
            <v>12</v>
          </cell>
          <cell r="AD2641">
            <v>12</v>
          </cell>
          <cell r="AE2641" t="str">
            <v>是</v>
          </cell>
          <cell r="AF2641" t="str">
            <v/>
          </cell>
          <cell r="AG2641" t="str">
            <v>价值宽带</v>
          </cell>
          <cell r="AH2641" t="str">
            <v>续本月</v>
          </cell>
          <cell r="AI2641" t="str">
            <v>是</v>
          </cell>
          <cell r="AJ2641">
            <v>13534985217</v>
          </cell>
          <cell r="AO2641">
            <v>0</v>
          </cell>
          <cell r="AR2641" t="str">
            <v>西联区</v>
          </cell>
        </row>
        <row r="2642">
          <cell r="F2642">
            <v>13560893704</v>
          </cell>
          <cell r="G2642" t="str">
            <v>13560893704</v>
          </cell>
          <cell r="H2642" t="str">
            <v>陈恩</v>
          </cell>
          <cell r="I2642" t="str">
            <v>预付费东莞住宅新装或续费680元包年，带宽4M</v>
          </cell>
          <cell r="J2642">
            <v>680</v>
          </cell>
          <cell r="K2642">
            <v>680</v>
          </cell>
          <cell r="L2642" t="str">
            <v>2012-06-28</v>
          </cell>
          <cell r="M2642">
            <v>42185</v>
          </cell>
          <cell r="N2642" t="str">
            <v>2016-06-30</v>
          </cell>
          <cell r="O2642" t="str">
            <v>2015-06-28</v>
          </cell>
          <cell r="P2642" t="str">
            <v>宽带预付费</v>
          </cell>
          <cell r="Q2642" t="str">
            <v>续费</v>
          </cell>
          <cell r="R2642" t="str">
            <v>提前充值</v>
          </cell>
          <cell r="S2642" t="str">
            <v>家庭用户</v>
          </cell>
          <cell r="T2642" t="str">
            <v>(传统)XDSL</v>
          </cell>
          <cell r="U2642" t="str">
            <v>许小艳(xuxiaoy)</v>
          </cell>
          <cell r="V2642" t="str">
            <v>ZX寮步李宇飞</v>
          </cell>
          <cell r="W2642" t="str">
            <v/>
          </cell>
          <cell r="X2642" t="str">
            <v>寮步区</v>
          </cell>
          <cell r="Y2642">
            <v>0</v>
          </cell>
          <cell r="Z2642">
            <v>0</v>
          </cell>
          <cell r="AA2642" t="str">
            <v>寮步区</v>
          </cell>
          <cell r="AB2642" t="str">
            <v>28</v>
          </cell>
          <cell r="AC2642">
            <v>4</v>
          </cell>
          <cell r="AD2642">
            <v>12</v>
          </cell>
          <cell r="AE2642" t="str">
            <v>否</v>
          </cell>
          <cell r="AF2642" t="str">
            <v/>
          </cell>
          <cell r="AG2642" t="str">
            <v>否</v>
          </cell>
          <cell r="AH2642" t="str">
            <v>续本月</v>
          </cell>
          <cell r="AI2642" t="str">
            <v>否</v>
          </cell>
          <cell r="AO2642">
            <v>0</v>
          </cell>
          <cell r="AR2642" t="str">
            <v>西联区</v>
          </cell>
        </row>
        <row r="2643">
          <cell r="F2643">
            <v>15016777405</v>
          </cell>
          <cell r="G2643" t="str">
            <v>15016777405</v>
          </cell>
          <cell r="H2643" t="str">
            <v>刘永昌</v>
          </cell>
          <cell r="I2643" t="str">
            <v>预付费东莞住宅新装或续费1408元包2年，带宽12M</v>
          </cell>
          <cell r="J2643">
            <v>1408</v>
          </cell>
          <cell r="K2643">
            <v>1408</v>
          </cell>
          <cell r="L2643" t="str">
            <v>2011-02-24</v>
          </cell>
          <cell r="M2643">
            <v>42193</v>
          </cell>
          <cell r="N2643" t="str">
            <v>2017-07-08</v>
          </cell>
          <cell r="O2643" t="str">
            <v>2015-06-28</v>
          </cell>
          <cell r="P2643" t="str">
            <v>宽带预付费</v>
          </cell>
          <cell r="Q2643" t="str">
            <v>续费</v>
          </cell>
          <cell r="R2643" t="str">
            <v>提前充值</v>
          </cell>
          <cell r="S2643" t="str">
            <v>家庭用户</v>
          </cell>
          <cell r="T2643" t="str">
            <v>FTTH</v>
          </cell>
          <cell r="U2643" t="str">
            <v>许小艳(xuxiaoy)</v>
          </cell>
          <cell r="V2643" t="str">
            <v>ZX寮步钟宝明</v>
          </cell>
          <cell r="W2643" t="str">
            <v>电商价值宽带营销</v>
          </cell>
          <cell r="X2643" t="str">
            <v>寮步区</v>
          </cell>
          <cell r="Y2643">
            <v>0</v>
          </cell>
          <cell r="Z2643">
            <v>0</v>
          </cell>
          <cell r="AA2643" t="str">
            <v>寮步区</v>
          </cell>
          <cell r="AB2643" t="str">
            <v>28</v>
          </cell>
          <cell r="AC2643">
            <v>12</v>
          </cell>
          <cell r="AD2643">
            <v>24</v>
          </cell>
          <cell r="AE2643" t="str">
            <v>是</v>
          </cell>
          <cell r="AF2643" t="str">
            <v/>
          </cell>
          <cell r="AG2643" t="str">
            <v>价值宽带</v>
          </cell>
          <cell r="AH2643" t="str">
            <v>续后期</v>
          </cell>
          <cell r="AI2643" t="str">
            <v>否</v>
          </cell>
          <cell r="AO2643">
            <v>0</v>
          </cell>
          <cell r="AR2643" t="str">
            <v>西联区</v>
          </cell>
        </row>
        <row r="2644">
          <cell r="F2644">
            <v>13763142737</v>
          </cell>
          <cell r="G2644" t="str">
            <v>13763142737</v>
          </cell>
          <cell r="H2644" t="str">
            <v>王方桂</v>
          </cell>
          <cell r="I2644" t="str">
            <v>东莞互联网专线续费包14个月1000元，4M（不提供MODEM）</v>
          </cell>
          <cell r="J2644">
            <v>1000</v>
          </cell>
          <cell r="K2644">
            <v>1000</v>
          </cell>
          <cell r="L2644" t="str">
            <v>2014-07-04</v>
          </cell>
          <cell r="M2644">
            <v>42189</v>
          </cell>
          <cell r="N2644" t="str">
            <v>2016-09-04</v>
          </cell>
          <cell r="O2644" t="str">
            <v>2015-06-26</v>
          </cell>
          <cell r="P2644" t="str">
            <v>专线预付费</v>
          </cell>
          <cell r="Q2644" t="str">
            <v>续费</v>
          </cell>
          <cell r="R2644" t="str">
            <v>提前充值</v>
          </cell>
          <cell r="S2644" t="str">
            <v/>
          </cell>
          <cell r="T2644" t="str">
            <v>FTTH</v>
          </cell>
          <cell r="U2644" t="str">
            <v>李佩钰(lipy)</v>
          </cell>
          <cell r="V2644" t="str">
            <v>ZX石碣杨辉</v>
          </cell>
          <cell r="W2644" t="str">
            <v/>
          </cell>
          <cell r="X2644" t="str">
            <v>石碣区</v>
          </cell>
          <cell r="Y2644">
            <v>0</v>
          </cell>
          <cell r="Z2644">
            <v>0</v>
          </cell>
          <cell r="AA2644" t="str">
            <v>石碣区</v>
          </cell>
          <cell r="AB2644" t="str">
            <v>26</v>
          </cell>
          <cell r="AC2644">
            <v>4</v>
          </cell>
          <cell r="AD2644">
            <v>14</v>
          </cell>
          <cell r="AE2644" t="str">
            <v>是</v>
          </cell>
          <cell r="AF2644" t="str">
            <v/>
          </cell>
          <cell r="AG2644" t="str">
            <v>否</v>
          </cell>
          <cell r="AH2644" t="str">
            <v>续后期</v>
          </cell>
          <cell r="AI2644" t="str">
            <v>否</v>
          </cell>
          <cell r="AO2644">
            <v>0</v>
          </cell>
          <cell r="AR2644" t="str">
            <v>西联区</v>
          </cell>
        </row>
        <row r="2645">
          <cell r="F2645">
            <v>15818405100</v>
          </cell>
          <cell r="G2645" t="str">
            <v>15818405100</v>
          </cell>
          <cell r="H2645" t="str">
            <v>曾强</v>
          </cell>
          <cell r="I2645" t="str">
            <v>预付费东莞住宅新装或续费888元包年，带宽12M</v>
          </cell>
          <cell r="J2645">
            <v>888</v>
          </cell>
          <cell r="K2645">
            <v>888</v>
          </cell>
          <cell r="L2645" t="str">
            <v>2014-07-03</v>
          </cell>
          <cell r="M2645">
            <v>42188</v>
          </cell>
          <cell r="N2645" t="str">
            <v>2016-07-03</v>
          </cell>
          <cell r="O2645" t="str">
            <v>2015-06-26</v>
          </cell>
          <cell r="P2645" t="str">
            <v>宽带预付费</v>
          </cell>
          <cell r="Q2645" t="str">
            <v>续费</v>
          </cell>
          <cell r="R2645" t="str">
            <v>提前充值</v>
          </cell>
          <cell r="S2645" t="str">
            <v>家庭用户</v>
          </cell>
          <cell r="T2645" t="str">
            <v>FTTH</v>
          </cell>
          <cell r="U2645" t="str">
            <v>李佩钰(lipy)</v>
          </cell>
          <cell r="V2645" t="str">
            <v>ZX石碣杨平金</v>
          </cell>
          <cell r="W2645" t="str">
            <v>电商价值宽带营销</v>
          </cell>
          <cell r="X2645" t="str">
            <v>石碣区</v>
          </cell>
          <cell r="Y2645">
            <v>0</v>
          </cell>
          <cell r="Z2645">
            <v>0</v>
          </cell>
          <cell r="AA2645" t="str">
            <v>石碣区</v>
          </cell>
          <cell r="AB2645" t="str">
            <v>26</v>
          </cell>
          <cell r="AC2645">
            <v>12</v>
          </cell>
          <cell r="AD2645">
            <v>12</v>
          </cell>
          <cell r="AE2645" t="str">
            <v>是</v>
          </cell>
          <cell r="AF2645" t="str">
            <v/>
          </cell>
          <cell r="AG2645" t="str">
            <v>价值宽带</v>
          </cell>
          <cell r="AH2645" t="str">
            <v>续后期</v>
          </cell>
          <cell r="AI2645" t="str">
            <v>否</v>
          </cell>
          <cell r="AO2645">
            <v>0</v>
          </cell>
          <cell r="AR2645" t="str">
            <v>西联区</v>
          </cell>
        </row>
        <row r="2646">
          <cell r="F2646">
            <v>13728273089</v>
          </cell>
          <cell r="G2646" t="str">
            <v>13728273089</v>
          </cell>
          <cell r="H2646" t="str">
            <v>黄飞远</v>
          </cell>
          <cell r="I2646" t="str">
            <v>预付费东莞住宅新装或续费888元包年，带宽12M</v>
          </cell>
          <cell r="J2646">
            <v>888</v>
          </cell>
          <cell r="K2646">
            <v>888</v>
          </cell>
          <cell r="L2646" t="str">
            <v>2011-08-04</v>
          </cell>
          <cell r="M2646">
            <v>42184</v>
          </cell>
          <cell r="N2646" t="str">
            <v>2016-06-29</v>
          </cell>
          <cell r="O2646" t="str">
            <v>2015-06-27</v>
          </cell>
          <cell r="P2646" t="str">
            <v>宽带预付费</v>
          </cell>
          <cell r="Q2646" t="str">
            <v>续费</v>
          </cell>
          <cell r="R2646" t="str">
            <v>提前充值</v>
          </cell>
          <cell r="S2646" t="str">
            <v>家庭用户</v>
          </cell>
          <cell r="T2646" t="str">
            <v>FTTH</v>
          </cell>
          <cell r="U2646" t="str">
            <v>营业厅副经理(BQYX02)</v>
          </cell>
          <cell r="V2646" t="str">
            <v>ZX石碣刘松涛</v>
          </cell>
          <cell r="W2646" t="str">
            <v>电商价值宽带营销</v>
          </cell>
          <cell r="X2646" t="str">
            <v>石碣区</v>
          </cell>
          <cell r="Y2646">
            <v>0</v>
          </cell>
          <cell r="Z2646">
            <v>0</v>
          </cell>
          <cell r="AA2646" t="str">
            <v>石碣区</v>
          </cell>
          <cell r="AB2646" t="str">
            <v>27</v>
          </cell>
          <cell r="AC2646">
            <v>12</v>
          </cell>
          <cell r="AD2646">
            <v>12</v>
          </cell>
          <cell r="AE2646" t="str">
            <v>是</v>
          </cell>
          <cell r="AF2646" t="str">
            <v/>
          </cell>
          <cell r="AG2646" t="str">
            <v>价值宽带</v>
          </cell>
          <cell r="AH2646" t="str">
            <v>续本月</v>
          </cell>
          <cell r="AI2646" t="str">
            <v>是</v>
          </cell>
          <cell r="AJ2646">
            <v>13728273089</v>
          </cell>
          <cell r="AO2646">
            <v>0</v>
          </cell>
          <cell r="AR2646" t="str">
            <v>西联区</v>
          </cell>
        </row>
        <row r="2647">
          <cell r="F2647">
            <v>15812835838</v>
          </cell>
          <cell r="G2647" t="str">
            <v>15812835838</v>
          </cell>
          <cell r="H2647" t="str">
            <v>杨彬</v>
          </cell>
          <cell r="I2647" t="str">
            <v>预付费东莞领导特批宽带新装或续费免费使用一个月，带宽4M</v>
          </cell>
          <cell r="J2647">
            <v>680</v>
          </cell>
          <cell r="K2647">
            <v>680</v>
          </cell>
          <cell r="L2647" t="str">
            <v>2014-06-23</v>
          </cell>
          <cell r="M2647">
            <v>42178</v>
          </cell>
          <cell r="N2647" t="str">
            <v>2016-10-27</v>
          </cell>
          <cell r="O2647" t="str">
            <v>2015-06-27</v>
          </cell>
          <cell r="P2647" t="str">
            <v>宽带预付费</v>
          </cell>
          <cell r="Q2647" t="str">
            <v>续费</v>
          </cell>
          <cell r="R2647" t="str">
            <v>往月充值</v>
          </cell>
          <cell r="S2647" t="str">
            <v>家庭用户</v>
          </cell>
          <cell r="T2647" t="str">
            <v>FTTH</v>
          </cell>
          <cell r="U2647" t="str">
            <v>营业厅副经理(BQYX02)</v>
          </cell>
          <cell r="V2647" t="str">
            <v>ZX横沥肖任</v>
          </cell>
          <cell r="W2647" t="str">
            <v/>
          </cell>
          <cell r="X2647" t="str">
            <v>横沥区</v>
          </cell>
          <cell r="Y2647">
            <v>0</v>
          </cell>
          <cell r="Z2647">
            <v>0</v>
          </cell>
          <cell r="AA2647" t="str">
            <v>横沥区</v>
          </cell>
          <cell r="AB2647" t="str">
            <v>27</v>
          </cell>
          <cell r="AC2647">
            <v>4</v>
          </cell>
          <cell r="AD2647">
            <v>1</v>
          </cell>
          <cell r="AE2647" t="str">
            <v>是</v>
          </cell>
          <cell r="AF2647" t="str">
            <v/>
          </cell>
          <cell r="AG2647" t="str">
            <v>否</v>
          </cell>
          <cell r="AH2647" t="str">
            <v>续本月</v>
          </cell>
          <cell r="AI2647" t="str">
            <v>是</v>
          </cell>
          <cell r="AN2647">
            <v>15812835838</v>
          </cell>
          <cell r="AO2647">
            <v>0</v>
          </cell>
          <cell r="AR2647" t="str">
            <v>低涌区</v>
          </cell>
        </row>
        <row r="2648">
          <cell r="F2648">
            <v>13602330559</v>
          </cell>
          <cell r="G2648" t="str">
            <v>13602330559</v>
          </cell>
          <cell r="H2648" t="str">
            <v>陈奕和</v>
          </cell>
          <cell r="I2648" t="str">
            <v>预付费东莞住宅新装或续费888元包年，带宽12M</v>
          </cell>
          <cell r="J2648">
            <v>888</v>
          </cell>
          <cell r="K2648">
            <v>888</v>
          </cell>
          <cell r="L2648" t="str">
            <v>2009-09-14</v>
          </cell>
          <cell r="M2648">
            <v>42179</v>
          </cell>
          <cell r="N2648" t="str">
            <v>2016-06-26</v>
          </cell>
          <cell r="O2648" t="str">
            <v>2015-06-26</v>
          </cell>
          <cell r="P2648" t="str">
            <v>宽带预付费</v>
          </cell>
          <cell r="Q2648" t="str">
            <v>续费</v>
          </cell>
          <cell r="R2648" t="str">
            <v>往月充值</v>
          </cell>
          <cell r="S2648" t="str">
            <v>家庭用户</v>
          </cell>
          <cell r="T2648" t="str">
            <v>FTTH</v>
          </cell>
          <cell r="U2648" t="str">
            <v>东莞电商天猫充值(scb_tm)</v>
          </cell>
          <cell r="V2648" t="str">
            <v>DSBR受理</v>
          </cell>
          <cell r="W2648" t="str">
            <v/>
          </cell>
          <cell r="X2648" t="str">
            <v>横沥区</v>
          </cell>
          <cell r="Y2648">
            <v>0</v>
          </cell>
          <cell r="Z2648">
            <v>0</v>
          </cell>
          <cell r="AA2648" t="str">
            <v>横沥区</v>
          </cell>
          <cell r="AB2648" t="str">
            <v>26</v>
          </cell>
          <cell r="AC2648">
            <v>12</v>
          </cell>
          <cell r="AD2648">
            <v>12</v>
          </cell>
          <cell r="AE2648" t="str">
            <v>是</v>
          </cell>
          <cell r="AF2648" t="str">
            <v/>
          </cell>
          <cell r="AG2648" t="str">
            <v>价值宽带</v>
          </cell>
          <cell r="AH2648" t="str">
            <v>续本月</v>
          </cell>
          <cell r="AI2648" t="str">
            <v>是</v>
          </cell>
          <cell r="AN2648">
            <v>13602330559</v>
          </cell>
          <cell r="AO2648">
            <v>0</v>
          </cell>
          <cell r="AR2648" t="str">
            <v>低涌区</v>
          </cell>
        </row>
        <row r="2649">
          <cell r="F2649">
            <v>13662821933</v>
          </cell>
          <cell r="G2649" t="str">
            <v>13662821933</v>
          </cell>
          <cell r="H2649" t="str">
            <v>熊肆田</v>
          </cell>
          <cell r="I2649" t="str">
            <v>预付费东莞住宅新装或续费888元包年，带宽12M</v>
          </cell>
          <cell r="J2649">
            <v>888</v>
          </cell>
          <cell r="K2649">
            <v>888</v>
          </cell>
          <cell r="L2649" t="str">
            <v>2013-04-01</v>
          </cell>
          <cell r="M2649">
            <v>42181</v>
          </cell>
          <cell r="N2649" t="str">
            <v>2016-06-28</v>
          </cell>
          <cell r="O2649" t="str">
            <v>2015-06-28</v>
          </cell>
          <cell r="P2649" t="str">
            <v>宽带预付费</v>
          </cell>
          <cell r="Q2649" t="str">
            <v>续费</v>
          </cell>
          <cell r="R2649" t="str">
            <v>往月充值</v>
          </cell>
          <cell r="S2649" t="str">
            <v>家庭用户</v>
          </cell>
          <cell r="T2649" t="str">
            <v>FTTH</v>
          </cell>
          <cell r="U2649" t="str">
            <v>谭少华(tansh)</v>
          </cell>
          <cell r="V2649" t="str">
            <v>ZX横沥张泽文</v>
          </cell>
          <cell r="W2649" t="str">
            <v/>
          </cell>
          <cell r="X2649" t="str">
            <v>横沥区</v>
          </cell>
          <cell r="Y2649">
            <v>0</v>
          </cell>
          <cell r="Z2649">
            <v>0</v>
          </cell>
          <cell r="AA2649" t="str">
            <v>横沥区</v>
          </cell>
          <cell r="AB2649" t="str">
            <v>28</v>
          </cell>
          <cell r="AC2649">
            <v>12</v>
          </cell>
          <cell r="AD2649">
            <v>12</v>
          </cell>
          <cell r="AE2649" t="str">
            <v>是</v>
          </cell>
          <cell r="AF2649" t="str">
            <v/>
          </cell>
          <cell r="AG2649" t="str">
            <v>价值宽带</v>
          </cell>
          <cell r="AH2649" t="str">
            <v>续本月</v>
          </cell>
          <cell r="AI2649" t="str">
            <v>是</v>
          </cell>
          <cell r="AN2649">
            <v>13662821933</v>
          </cell>
          <cell r="AO2649">
            <v>0</v>
          </cell>
          <cell r="AR2649" t="str">
            <v>低涌区</v>
          </cell>
        </row>
        <row r="2650">
          <cell r="F2650">
            <v>13751231528</v>
          </cell>
          <cell r="G2650" t="str">
            <v>13751231528</v>
          </cell>
          <cell r="H2650" t="str">
            <v>朴清花</v>
          </cell>
          <cell r="I2650" t="str">
            <v>预付费东莞住宅新装或续费1408元包2年，带宽12M</v>
          </cell>
          <cell r="J2650">
            <v>1408</v>
          </cell>
          <cell r="K2650">
            <v>1408</v>
          </cell>
          <cell r="L2650" t="str">
            <v>2013-06-24</v>
          </cell>
          <cell r="M2650">
            <v>42182</v>
          </cell>
          <cell r="N2650" t="str">
            <v>2017-06-28</v>
          </cell>
          <cell r="O2650" t="str">
            <v>2015-06-28</v>
          </cell>
          <cell r="P2650" t="str">
            <v>宽带预付费</v>
          </cell>
          <cell r="Q2650" t="str">
            <v>续费</v>
          </cell>
          <cell r="R2650" t="str">
            <v>往月充值</v>
          </cell>
          <cell r="S2650" t="str">
            <v>家庭用户</v>
          </cell>
          <cell r="T2650" t="str">
            <v>FTTH</v>
          </cell>
          <cell r="U2650" t="str">
            <v>谭少华(tansh)</v>
          </cell>
          <cell r="V2650" t="str">
            <v>ZX横沥张泽文</v>
          </cell>
          <cell r="W2650" t="str">
            <v/>
          </cell>
          <cell r="X2650" t="str">
            <v>横沥区</v>
          </cell>
          <cell r="Y2650">
            <v>0</v>
          </cell>
          <cell r="Z2650">
            <v>0</v>
          </cell>
          <cell r="AA2650" t="str">
            <v>横沥区</v>
          </cell>
          <cell r="AB2650" t="str">
            <v>28</v>
          </cell>
          <cell r="AC2650">
            <v>12</v>
          </cell>
          <cell r="AD2650">
            <v>24</v>
          </cell>
          <cell r="AE2650" t="str">
            <v>是</v>
          </cell>
          <cell r="AF2650" t="str">
            <v/>
          </cell>
          <cell r="AG2650" t="str">
            <v>价值宽带</v>
          </cell>
          <cell r="AH2650" t="str">
            <v>续本月</v>
          </cell>
          <cell r="AI2650" t="str">
            <v>是</v>
          </cell>
          <cell r="AN2650">
            <v>13751231528</v>
          </cell>
          <cell r="AO2650">
            <v>0</v>
          </cell>
          <cell r="AR2650" t="str">
            <v>低涌区</v>
          </cell>
        </row>
        <row r="2651">
          <cell r="F2651">
            <v>13790441480</v>
          </cell>
          <cell r="G2651" t="str">
            <v>13790441480</v>
          </cell>
          <cell r="H2651" t="str">
            <v>吴海肯</v>
          </cell>
          <cell r="I2651" t="str">
            <v>预付费东莞领导特批宽带新装或续费免费使用一个月，带宽4M</v>
          </cell>
          <cell r="J2651">
            <v>680</v>
          </cell>
          <cell r="K2651">
            <v>680</v>
          </cell>
          <cell r="L2651" t="str">
            <v>2013-06-30</v>
          </cell>
          <cell r="M2651">
            <v>42185</v>
          </cell>
          <cell r="N2651" t="str">
            <v>2016-10-30</v>
          </cell>
          <cell r="O2651" t="str">
            <v>2015-06-26</v>
          </cell>
          <cell r="P2651" t="str">
            <v>宽带预付费</v>
          </cell>
          <cell r="Q2651" t="str">
            <v>续费</v>
          </cell>
          <cell r="R2651" t="str">
            <v>提前充值</v>
          </cell>
          <cell r="S2651" t="str">
            <v>家庭用户</v>
          </cell>
          <cell r="T2651" t="str">
            <v>FTTH</v>
          </cell>
          <cell r="U2651" t="str">
            <v>谭少华(tansh)</v>
          </cell>
          <cell r="V2651" t="str">
            <v>DSBR横沥张泽文</v>
          </cell>
          <cell r="W2651" t="str">
            <v/>
          </cell>
          <cell r="X2651" t="str">
            <v>横沥区</v>
          </cell>
          <cell r="Y2651">
            <v>0</v>
          </cell>
          <cell r="Z2651">
            <v>0</v>
          </cell>
          <cell r="AA2651" t="str">
            <v>横沥区</v>
          </cell>
          <cell r="AB2651" t="str">
            <v>26</v>
          </cell>
          <cell r="AC2651">
            <v>4</v>
          </cell>
          <cell r="AD2651">
            <v>1</v>
          </cell>
          <cell r="AE2651" t="str">
            <v>是</v>
          </cell>
          <cell r="AF2651" t="str">
            <v/>
          </cell>
          <cell r="AG2651" t="str">
            <v>否</v>
          </cell>
          <cell r="AH2651" t="str">
            <v>续本月</v>
          </cell>
          <cell r="AI2651" t="str">
            <v>是</v>
          </cell>
          <cell r="AN2651">
            <v>13790441480</v>
          </cell>
          <cell r="AO2651">
            <v>0</v>
          </cell>
          <cell r="AR2651" t="str">
            <v>桑园区</v>
          </cell>
        </row>
        <row r="2652">
          <cell r="F2652">
            <v>13790652146</v>
          </cell>
          <cell r="G2652" t="str">
            <v>13790652146</v>
          </cell>
          <cell r="H2652" t="str">
            <v>韩美艳</v>
          </cell>
          <cell r="I2652" t="str">
            <v>预付费东莞领导特批宽带新装或续费免费使用三个月，带宽4M</v>
          </cell>
          <cell r="J2652">
            <v>680</v>
          </cell>
          <cell r="K2652">
            <v>680</v>
          </cell>
          <cell r="L2652" t="str">
            <v>2013-06-08</v>
          </cell>
          <cell r="M2652">
            <v>42185</v>
          </cell>
          <cell r="N2652" t="str">
            <v>2016-10-30</v>
          </cell>
          <cell r="O2652" t="str">
            <v>2015-06-26</v>
          </cell>
          <cell r="P2652" t="str">
            <v>宽带预付费</v>
          </cell>
          <cell r="Q2652" t="str">
            <v>续费</v>
          </cell>
          <cell r="R2652" t="str">
            <v>当月充值</v>
          </cell>
          <cell r="S2652" t="str">
            <v>家庭用户</v>
          </cell>
          <cell r="T2652" t="str">
            <v>FTTH</v>
          </cell>
          <cell r="U2652" t="str">
            <v>谭少华(tansh)</v>
          </cell>
          <cell r="V2652" t="str">
            <v>DSBR横沥张泽文</v>
          </cell>
          <cell r="W2652" t="str">
            <v/>
          </cell>
          <cell r="X2652" t="str">
            <v>横沥区</v>
          </cell>
          <cell r="Y2652">
            <v>0</v>
          </cell>
          <cell r="Z2652">
            <v>0</v>
          </cell>
          <cell r="AA2652" t="str">
            <v>横沥区</v>
          </cell>
          <cell r="AB2652" t="str">
            <v>26</v>
          </cell>
          <cell r="AC2652">
            <v>4</v>
          </cell>
          <cell r="AD2652">
            <v>3</v>
          </cell>
          <cell r="AE2652" t="str">
            <v>是</v>
          </cell>
          <cell r="AF2652" t="str">
            <v/>
          </cell>
          <cell r="AG2652" t="str">
            <v>否</v>
          </cell>
          <cell r="AH2652" t="str">
            <v>续本月</v>
          </cell>
          <cell r="AI2652" t="str">
            <v>是</v>
          </cell>
          <cell r="AN2652">
            <v>13790652146</v>
          </cell>
          <cell r="AO2652">
            <v>0</v>
          </cell>
          <cell r="AR2652" t="str">
            <v>桑园区</v>
          </cell>
        </row>
        <row r="2653">
          <cell r="F2653">
            <v>13813228870</v>
          </cell>
          <cell r="G2653" t="str">
            <v>13813228870</v>
          </cell>
          <cell r="H2653" t="str">
            <v>何超群</v>
          </cell>
          <cell r="I2653" t="str">
            <v>预付费东莞住宅新装或续费888元包年，带宽12M</v>
          </cell>
          <cell r="J2653">
            <v>888</v>
          </cell>
          <cell r="K2653">
            <v>888</v>
          </cell>
          <cell r="L2653" t="str">
            <v>2014-06-26</v>
          </cell>
          <cell r="M2653">
            <v>42181</v>
          </cell>
          <cell r="N2653" t="str">
            <v>2016-06-27</v>
          </cell>
          <cell r="O2653" t="str">
            <v>2015-06-27</v>
          </cell>
          <cell r="P2653" t="str">
            <v>宽带预付费</v>
          </cell>
          <cell r="Q2653" t="str">
            <v>续费</v>
          </cell>
          <cell r="R2653" t="str">
            <v>往月充值</v>
          </cell>
          <cell r="S2653" t="str">
            <v>家庭用户</v>
          </cell>
          <cell r="T2653" t="str">
            <v>FTTH</v>
          </cell>
          <cell r="U2653" t="str">
            <v>营业厅副经理(BQYX02)</v>
          </cell>
          <cell r="V2653" t="str">
            <v>DSBR横沥张泽文</v>
          </cell>
          <cell r="W2653" t="str">
            <v>电商价值宽带营销</v>
          </cell>
          <cell r="X2653" t="str">
            <v>横沥区</v>
          </cell>
          <cell r="Y2653">
            <v>0</v>
          </cell>
          <cell r="Z2653">
            <v>0</v>
          </cell>
          <cell r="AA2653" t="str">
            <v>横沥区</v>
          </cell>
          <cell r="AB2653" t="str">
            <v>27</v>
          </cell>
          <cell r="AC2653">
            <v>12</v>
          </cell>
          <cell r="AD2653">
            <v>12</v>
          </cell>
          <cell r="AE2653" t="str">
            <v>是</v>
          </cell>
          <cell r="AF2653" t="str">
            <v/>
          </cell>
          <cell r="AG2653" t="str">
            <v>价值宽带</v>
          </cell>
          <cell r="AH2653" t="str">
            <v>续本月</v>
          </cell>
          <cell r="AI2653" t="str">
            <v>是</v>
          </cell>
          <cell r="AN2653">
            <v>13813228870</v>
          </cell>
          <cell r="AO2653">
            <v>0</v>
          </cell>
          <cell r="AR2653" t="str">
            <v>光润区</v>
          </cell>
        </row>
        <row r="2654">
          <cell r="F2654">
            <v>13713197269</v>
          </cell>
          <cell r="G2654" t="str">
            <v>13713197269</v>
          </cell>
          <cell r="H2654" t="str">
            <v>陈永贵</v>
          </cell>
          <cell r="I2654" t="str">
            <v>预付费东莞住宅新装或续费888元包年，带宽12M</v>
          </cell>
          <cell r="J2654">
            <v>888</v>
          </cell>
          <cell r="K2654">
            <v>888</v>
          </cell>
          <cell r="L2654" t="str">
            <v>2012-06-29</v>
          </cell>
          <cell r="M2654">
            <v>42184</v>
          </cell>
          <cell r="N2654" t="str">
            <v>2016-06-29</v>
          </cell>
          <cell r="O2654" t="str">
            <v>2015-06-26</v>
          </cell>
          <cell r="P2654" t="str">
            <v>宽带预付费</v>
          </cell>
          <cell r="Q2654" t="str">
            <v>续费</v>
          </cell>
          <cell r="R2654" t="str">
            <v>提前充值</v>
          </cell>
          <cell r="S2654" t="str">
            <v>家庭用户</v>
          </cell>
          <cell r="T2654" t="str">
            <v>FTTH</v>
          </cell>
          <cell r="U2654" t="str">
            <v>许小艳(xuxiaoy)</v>
          </cell>
          <cell r="V2654" t="str">
            <v>DL东铁办公</v>
          </cell>
          <cell r="W2654" t="str">
            <v>电商价值宽带营销</v>
          </cell>
          <cell r="X2654" t="str">
            <v>寮步区</v>
          </cell>
          <cell r="Y2654">
            <v>0</v>
          </cell>
          <cell r="Z2654">
            <v>0</v>
          </cell>
          <cell r="AA2654" t="str">
            <v>寮步区</v>
          </cell>
          <cell r="AB2654" t="str">
            <v>26</v>
          </cell>
          <cell r="AC2654">
            <v>12</v>
          </cell>
          <cell r="AD2654">
            <v>12</v>
          </cell>
          <cell r="AE2654" t="str">
            <v>是</v>
          </cell>
          <cell r="AF2654" t="str">
            <v/>
          </cell>
          <cell r="AG2654" t="str">
            <v>价值宽带</v>
          </cell>
          <cell r="AH2654" t="str">
            <v>续本月</v>
          </cell>
          <cell r="AI2654" t="str">
            <v>是</v>
          </cell>
          <cell r="AJ2654">
            <v>13713197269</v>
          </cell>
          <cell r="AO2654">
            <v>0</v>
          </cell>
          <cell r="AR2654" t="str">
            <v>富民区</v>
          </cell>
        </row>
        <row r="2655">
          <cell r="F2655">
            <v>13415972766</v>
          </cell>
          <cell r="G2655" t="str">
            <v>13415972766</v>
          </cell>
          <cell r="H2655" t="str">
            <v>陈虎章</v>
          </cell>
          <cell r="I2655" t="str">
            <v>预付费东莞住宅新装或续费1498元包年，带宽50M(独享家庭版)</v>
          </cell>
          <cell r="J2655">
            <v>1498</v>
          </cell>
          <cell r="K2655">
            <v>1498</v>
          </cell>
          <cell r="L2655" t="str">
            <v>2012-06-30</v>
          </cell>
          <cell r="M2655">
            <v>42185</v>
          </cell>
          <cell r="N2655" t="str">
            <v>2016-06-30</v>
          </cell>
          <cell r="O2655" t="str">
            <v>2015-06-26</v>
          </cell>
          <cell r="P2655" t="str">
            <v>宽带预付费</v>
          </cell>
          <cell r="Q2655" t="str">
            <v>续费</v>
          </cell>
          <cell r="R2655" t="str">
            <v>提前充值</v>
          </cell>
          <cell r="S2655" t="str">
            <v>家庭用户</v>
          </cell>
          <cell r="T2655" t="str">
            <v>FTTH</v>
          </cell>
          <cell r="U2655" t="str">
            <v>许小艳(xuxiaoy)</v>
          </cell>
          <cell r="V2655" t="str">
            <v>ZY寮步营业厅</v>
          </cell>
          <cell r="W2655" t="str">
            <v>(非)</v>
          </cell>
          <cell r="X2655" t="str">
            <v>寮步区</v>
          </cell>
          <cell r="Y2655">
            <v>0</v>
          </cell>
          <cell r="Z2655">
            <v>0</v>
          </cell>
          <cell r="AA2655" t="str">
            <v>寮步区</v>
          </cell>
          <cell r="AB2655" t="str">
            <v>26</v>
          </cell>
          <cell r="AC2655">
            <v>50</v>
          </cell>
          <cell r="AD2655">
            <v>12</v>
          </cell>
          <cell r="AE2655" t="str">
            <v>是</v>
          </cell>
          <cell r="AF2655" t="str">
            <v/>
          </cell>
          <cell r="AG2655" t="str">
            <v>价值宽带</v>
          </cell>
          <cell r="AH2655" t="str">
            <v>续本月</v>
          </cell>
          <cell r="AI2655" t="str">
            <v>是</v>
          </cell>
          <cell r="AJ2655">
            <v>13415972766</v>
          </cell>
          <cell r="AO2655">
            <v>0</v>
          </cell>
          <cell r="AR2655" t="str">
            <v>富民区</v>
          </cell>
        </row>
        <row r="2656">
          <cell r="F2656">
            <v>13650368355</v>
          </cell>
          <cell r="G2656" t="str">
            <v>13650368355</v>
          </cell>
          <cell r="H2656" t="str">
            <v>李观玲</v>
          </cell>
          <cell r="I2656" t="str">
            <v>预付费东莞精品宽带新装或续费免费体验1个月，带宽10M</v>
          </cell>
          <cell r="J2656">
            <v>888</v>
          </cell>
          <cell r="K2656">
            <v>888</v>
          </cell>
          <cell r="L2656" t="str">
            <v>2014-07-30</v>
          </cell>
          <cell r="M2656">
            <v>42215</v>
          </cell>
          <cell r="N2656" t="str">
            <v>2016-08-30</v>
          </cell>
          <cell r="O2656" t="str">
            <v>2015-06-29</v>
          </cell>
          <cell r="P2656" t="str">
            <v>宽带预付费</v>
          </cell>
          <cell r="Q2656" t="str">
            <v>续费</v>
          </cell>
          <cell r="R2656" t="str">
            <v>提前充值</v>
          </cell>
          <cell r="S2656" t="str">
            <v>家庭用户</v>
          </cell>
          <cell r="T2656" t="str">
            <v>FTTH</v>
          </cell>
          <cell r="U2656" t="str">
            <v>东莞电商天猫充值(scb_tm1)</v>
          </cell>
          <cell r="V2656" t="str">
            <v>DSBR受理</v>
          </cell>
          <cell r="W2656" t="str">
            <v>天猫客户</v>
          </cell>
          <cell r="X2656" t="str">
            <v>东城区</v>
          </cell>
          <cell r="Y2656">
            <v>0</v>
          </cell>
          <cell r="Z2656">
            <v>0</v>
          </cell>
          <cell r="AA2656" t="str">
            <v>东城区</v>
          </cell>
          <cell r="AB2656" t="str">
            <v>29</v>
          </cell>
          <cell r="AC2656">
            <v>10</v>
          </cell>
          <cell r="AD2656">
            <v>1</v>
          </cell>
          <cell r="AE2656" t="str">
            <v>是</v>
          </cell>
          <cell r="AF2656" t="str">
            <v/>
          </cell>
          <cell r="AG2656" t="str">
            <v>价值宽带</v>
          </cell>
          <cell r="AH2656" t="str">
            <v>续后期</v>
          </cell>
          <cell r="AI2656" t="str">
            <v>否</v>
          </cell>
          <cell r="AO2656">
            <v>0</v>
          </cell>
          <cell r="AR2656" t="str">
            <v>中心区</v>
          </cell>
        </row>
        <row r="2657">
          <cell r="F2657">
            <v>13416951016</v>
          </cell>
          <cell r="G2657" t="str">
            <v>13416951016</v>
          </cell>
          <cell r="H2657" t="str">
            <v>古春庆</v>
          </cell>
          <cell r="I2657" t="str">
            <v>预付费东莞住宅新装或续费680元包年，带宽4M</v>
          </cell>
          <cell r="J2657">
            <v>680</v>
          </cell>
          <cell r="K2657">
            <v>680</v>
          </cell>
          <cell r="L2657" t="str">
            <v>2010-01-31</v>
          </cell>
          <cell r="M2657">
            <v>42215</v>
          </cell>
          <cell r="N2657" t="str">
            <v>2016-07-30</v>
          </cell>
          <cell r="O2657" t="str">
            <v>2015-06-29</v>
          </cell>
          <cell r="P2657" t="str">
            <v>宽带预付费</v>
          </cell>
          <cell r="Q2657" t="str">
            <v>续费</v>
          </cell>
          <cell r="R2657" t="str">
            <v>提前充值</v>
          </cell>
          <cell r="S2657" t="str">
            <v>家庭用户</v>
          </cell>
          <cell r="T2657" t="str">
            <v>FTTH</v>
          </cell>
          <cell r="U2657" t="str">
            <v>杜秋月(duqiuy)</v>
          </cell>
          <cell r="V2657" t="str">
            <v>ZX莞城徐元球</v>
          </cell>
          <cell r="W2657" t="str">
            <v/>
          </cell>
          <cell r="X2657" t="str">
            <v>莞城区</v>
          </cell>
          <cell r="Y2657">
            <v>0</v>
          </cell>
          <cell r="Z2657">
            <v>0</v>
          </cell>
          <cell r="AA2657" t="str">
            <v>莞城区</v>
          </cell>
          <cell r="AB2657" t="str">
            <v>29</v>
          </cell>
          <cell r="AC2657">
            <v>4</v>
          </cell>
          <cell r="AD2657">
            <v>12</v>
          </cell>
          <cell r="AE2657" t="str">
            <v>是</v>
          </cell>
          <cell r="AF2657" t="str">
            <v/>
          </cell>
          <cell r="AG2657" t="str">
            <v>否</v>
          </cell>
          <cell r="AH2657" t="str">
            <v>续后期</v>
          </cell>
          <cell r="AI2657" t="str">
            <v>否</v>
          </cell>
          <cell r="AO2657">
            <v>0</v>
          </cell>
          <cell r="AR2657" t="str">
            <v>三中区</v>
          </cell>
        </row>
        <row r="2658">
          <cell r="F2658">
            <v>13450002116</v>
          </cell>
          <cell r="G2658" t="str">
            <v>13450002116</v>
          </cell>
          <cell r="H2658" t="str">
            <v>陈荣辉</v>
          </cell>
          <cell r="I2658" t="str">
            <v>预付费东莞住宅新装或续费400元包半年，带宽4M</v>
          </cell>
          <cell r="J2658">
            <v>400</v>
          </cell>
          <cell r="K2658">
            <v>400</v>
          </cell>
          <cell r="L2658" t="str">
            <v>2013-11-12</v>
          </cell>
          <cell r="M2658">
            <v>42405</v>
          </cell>
          <cell r="N2658" t="str">
            <v>2016-08-05</v>
          </cell>
          <cell r="O2658" t="str">
            <v>2015-06-29</v>
          </cell>
          <cell r="P2658" t="str">
            <v>宽带预付费</v>
          </cell>
          <cell r="Q2658" t="str">
            <v>续费</v>
          </cell>
          <cell r="R2658" t="str">
            <v>提前充值</v>
          </cell>
          <cell r="S2658" t="str">
            <v>家庭用户</v>
          </cell>
          <cell r="T2658" t="str">
            <v>FTTH</v>
          </cell>
          <cell r="U2658" t="str">
            <v>统一接口东莞操作员(dg_tuis)</v>
          </cell>
          <cell r="V2658" t="str">
            <v>ZY市场谭天琪</v>
          </cell>
          <cell r="W2658" t="str">
            <v/>
          </cell>
          <cell r="X2658" t="str">
            <v>莞城区</v>
          </cell>
          <cell r="Y2658">
            <v>0</v>
          </cell>
          <cell r="Z2658" t="str">
            <v>分公司</v>
          </cell>
          <cell r="AA2658" t="str">
            <v>分公司</v>
          </cell>
          <cell r="AB2658" t="str">
            <v>29</v>
          </cell>
          <cell r="AC2658">
            <v>4</v>
          </cell>
          <cell r="AD2658">
            <v>6</v>
          </cell>
          <cell r="AE2658" t="str">
            <v>是</v>
          </cell>
          <cell r="AF2658" t="str">
            <v/>
          </cell>
          <cell r="AG2658" t="str">
            <v>否</v>
          </cell>
          <cell r="AH2658" t="str">
            <v>续后期</v>
          </cell>
          <cell r="AI2658" t="str">
            <v>否</v>
          </cell>
          <cell r="AO2658">
            <v>0</v>
          </cell>
          <cell r="AR2658" t="str">
            <v>三阳区</v>
          </cell>
        </row>
        <row r="2659">
          <cell r="F2659">
            <v>13751225293</v>
          </cell>
          <cell r="G2659" t="str">
            <v>13751225293</v>
          </cell>
          <cell r="H2659" t="str">
            <v>陈英</v>
          </cell>
          <cell r="I2659" t="str">
            <v>预付费东莞精品宽带新装或续费免费体验1个月，带宽10M</v>
          </cell>
          <cell r="J2659">
            <v>888</v>
          </cell>
          <cell r="K2659">
            <v>888</v>
          </cell>
          <cell r="L2659" t="str">
            <v>2011-04-10</v>
          </cell>
          <cell r="M2659">
            <v>42226</v>
          </cell>
          <cell r="N2659" t="str">
            <v>2016-09-10</v>
          </cell>
          <cell r="O2659" t="str">
            <v>2015-06-29</v>
          </cell>
          <cell r="P2659" t="str">
            <v>宽带预付费</v>
          </cell>
          <cell r="Q2659" t="str">
            <v>续费</v>
          </cell>
          <cell r="R2659" t="str">
            <v>提前充值</v>
          </cell>
          <cell r="S2659" t="str">
            <v>家庭用户</v>
          </cell>
          <cell r="T2659" t="str">
            <v>FTTH</v>
          </cell>
          <cell r="U2659" t="str">
            <v>东莞电商天猫充值(scb_tm1)</v>
          </cell>
          <cell r="V2659" t="str">
            <v>DSBR受理</v>
          </cell>
          <cell r="W2659" t="str">
            <v>天猫客户</v>
          </cell>
          <cell r="X2659" t="str">
            <v>莞城区</v>
          </cell>
          <cell r="Y2659">
            <v>0</v>
          </cell>
          <cell r="Z2659">
            <v>0</v>
          </cell>
          <cell r="AA2659" t="str">
            <v>莞城区</v>
          </cell>
          <cell r="AB2659" t="str">
            <v>29</v>
          </cell>
          <cell r="AC2659">
            <v>10</v>
          </cell>
          <cell r="AD2659">
            <v>1</v>
          </cell>
          <cell r="AE2659" t="str">
            <v>是</v>
          </cell>
          <cell r="AF2659" t="str">
            <v/>
          </cell>
          <cell r="AG2659" t="str">
            <v>价值宽带</v>
          </cell>
          <cell r="AH2659" t="str">
            <v>续后期</v>
          </cell>
          <cell r="AI2659" t="str">
            <v>否</v>
          </cell>
          <cell r="AO2659">
            <v>0</v>
          </cell>
          <cell r="AR2659" t="str">
            <v>三阳区</v>
          </cell>
        </row>
        <row r="2660">
          <cell r="F2660">
            <v>13794832103</v>
          </cell>
          <cell r="G2660" t="str">
            <v>13794832103</v>
          </cell>
          <cell r="H2660" t="str">
            <v>黄雪平</v>
          </cell>
          <cell r="I2660" t="str">
            <v>预付费东莞住宅新装或续费1408元包2年，带宽12M</v>
          </cell>
          <cell r="J2660">
            <v>1408</v>
          </cell>
          <cell r="K2660">
            <v>1408</v>
          </cell>
          <cell r="L2660" t="str">
            <v>2012-04-30</v>
          </cell>
          <cell r="M2660">
            <v>42231</v>
          </cell>
          <cell r="N2660" t="str">
            <v>2017-08-15</v>
          </cell>
          <cell r="O2660" t="str">
            <v>2015-06-29</v>
          </cell>
          <cell r="P2660" t="str">
            <v>宽带预付费</v>
          </cell>
          <cell r="Q2660" t="str">
            <v>续费</v>
          </cell>
          <cell r="R2660" t="str">
            <v>提前充值</v>
          </cell>
          <cell r="S2660" t="str">
            <v>家庭用户</v>
          </cell>
          <cell r="T2660" t="str">
            <v>FTTH</v>
          </cell>
          <cell r="U2660" t="str">
            <v>杜秋月(duqiuy)</v>
          </cell>
          <cell r="V2660" t="str">
            <v>ZX莞城黎广法</v>
          </cell>
          <cell r="W2660" t="str">
            <v/>
          </cell>
          <cell r="X2660" t="str">
            <v>莞城区</v>
          </cell>
          <cell r="Y2660">
            <v>0</v>
          </cell>
          <cell r="Z2660">
            <v>0</v>
          </cell>
          <cell r="AA2660" t="str">
            <v>莞城区</v>
          </cell>
          <cell r="AB2660" t="str">
            <v>29</v>
          </cell>
          <cell r="AC2660">
            <v>12</v>
          </cell>
          <cell r="AD2660">
            <v>24</v>
          </cell>
          <cell r="AE2660" t="str">
            <v>是</v>
          </cell>
          <cell r="AF2660" t="str">
            <v/>
          </cell>
          <cell r="AG2660" t="str">
            <v>价值宽带</v>
          </cell>
          <cell r="AH2660" t="str">
            <v>续后期</v>
          </cell>
          <cell r="AI2660" t="str">
            <v>否</v>
          </cell>
          <cell r="AO2660">
            <v>0</v>
          </cell>
          <cell r="AR2660" t="str">
            <v>三阳区</v>
          </cell>
        </row>
        <row r="2661">
          <cell r="F2661">
            <v>15992748066</v>
          </cell>
          <cell r="G2661" t="str">
            <v>15992748066</v>
          </cell>
          <cell r="H2661" t="str">
            <v>吴志辉</v>
          </cell>
          <cell r="I2661" t="str">
            <v>预付费东莞精品宽带新装或续费免费体验1个月，带宽10M</v>
          </cell>
          <cell r="J2661">
            <v>888</v>
          </cell>
          <cell r="K2661">
            <v>888</v>
          </cell>
          <cell r="L2661" t="str">
            <v>2013-07-25</v>
          </cell>
          <cell r="M2661">
            <v>42210</v>
          </cell>
          <cell r="N2661" t="str">
            <v>2016-08-25</v>
          </cell>
          <cell r="O2661" t="str">
            <v>2015-06-29</v>
          </cell>
          <cell r="P2661" t="str">
            <v>宽带预付费</v>
          </cell>
          <cell r="Q2661" t="str">
            <v>续费</v>
          </cell>
          <cell r="R2661" t="str">
            <v>提前充值</v>
          </cell>
          <cell r="S2661" t="str">
            <v>家庭用户</v>
          </cell>
          <cell r="T2661" t="str">
            <v>FTTH</v>
          </cell>
          <cell r="U2661" t="str">
            <v>东莞电商天猫充值(scb_tm)</v>
          </cell>
          <cell r="V2661" t="str">
            <v>DSBR受理</v>
          </cell>
          <cell r="W2661" t="str">
            <v/>
          </cell>
          <cell r="X2661" t="str">
            <v>莞城区</v>
          </cell>
          <cell r="Y2661">
            <v>0</v>
          </cell>
          <cell r="Z2661">
            <v>0</v>
          </cell>
          <cell r="AA2661" t="str">
            <v>莞城区</v>
          </cell>
          <cell r="AB2661" t="str">
            <v>29</v>
          </cell>
          <cell r="AC2661">
            <v>10</v>
          </cell>
          <cell r="AD2661">
            <v>1</v>
          </cell>
          <cell r="AE2661" t="str">
            <v>是</v>
          </cell>
          <cell r="AF2661" t="str">
            <v/>
          </cell>
          <cell r="AG2661" t="str">
            <v>价值宽带</v>
          </cell>
          <cell r="AH2661" t="str">
            <v>续后期</v>
          </cell>
          <cell r="AI2661" t="str">
            <v>否</v>
          </cell>
          <cell r="AO2661">
            <v>0</v>
          </cell>
          <cell r="AR2661" t="str">
            <v>三阳区</v>
          </cell>
        </row>
        <row r="2662">
          <cell r="F2662" t="str">
            <v>dgda90026411</v>
          </cell>
          <cell r="G2662" t="str">
            <v>dgda90026411</v>
          </cell>
          <cell r="H2662" t="str">
            <v>冀艳伟</v>
          </cell>
          <cell r="I2662" t="str">
            <v>预付费东莞住宅新装或续费680元包年，带宽4M（不提供MODEM）</v>
          </cell>
          <cell r="J2662">
            <v>-680</v>
          </cell>
          <cell r="K2662">
            <v>-680</v>
          </cell>
          <cell r="L2662" t="str">
            <v>2013-07-18</v>
          </cell>
          <cell r="M2662">
            <v>42569</v>
          </cell>
          <cell r="N2662" t="str">
            <v>2015-07-18</v>
          </cell>
          <cell r="O2662" t="str">
            <v>2015-06-29</v>
          </cell>
          <cell r="P2662" t="str">
            <v>宽带预付费</v>
          </cell>
          <cell r="Q2662" t="str">
            <v>宽带冲正</v>
          </cell>
          <cell r="R2662" t="str">
            <v>提前充值</v>
          </cell>
          <cell r="S2662" t="str">
            <v>家庭用户</v>
          </cell>
          <cell r="T2662" t="str">
            <v>(传统)XDSL</v>
          </cell>
          <cell r="U2662" t="str">
            <v>杜秋月(duqiuy)</v>
          </cell>
          <cell r="V2662" t="str">
            <v>ZX莞城徐元球</v>
          </cell>
          <cell r="W2662" t="str">
            <v/>
          </cell>
          <cell r="X2662" t="str">
            <v>莞城区</v>
          </cell>
          <cell r="Y2662">
            <v>0</v>
          </cell>
          <cell r="Z2662">
            <v>0</v>
          </cell>
          <cell r="AA2662" t="str">
            <v>莞城区</v>
          </cell>
          <cell r="AB2662" t="str">
            <v>29</v>
          </cell>
          <cell r="AC2662">
            <v>4</v>
          </cell>
          <cell r="AD2662">
            <v>12</v>
          </cell>
          <cell r="AE2662" t="str">
            <v>否</v>
          </cell>
          <cell r="AF2662" t="str">
            <v/>
          </cell>
          <cell r="AG2662" t="str">
            <v>否</v>
          </cell>
          <cell r="AH2662" t="str">
            <v>续后期</v>
          </cell>
          <cell r="AI2662" t="str">
            <v>否</v>
          </cell>
          <cell r="AO2662">
            <v>0</v>
          </cell>
          <cell r="AR2662" t="str">
            <v>骏景区</v>
          </cell>
        </row>
        <row r="2663">
          <cell r="F2663" t="str">
            <v>dggc90038256</v>
          </cell>
          <cell r="G2663" t="str">
            <v>dggc90038256</v>
          </cell>
          <cell r="H2663" t="str">
            <v>东莞市群分视界网络科技有限公司</v>
          </cell>
          <cell r="I2663" t="str">
            <v>预付费东莞精品宽带新装或续费免费体验1个月，带宽10M</v>
          </cell>
          <cell r="J2663">
            <v>888</v>
          </cell>
          <cell r="K2663">
            <v>888</v>
          </cell>
          <cell r="L2663" t="str">
            <v>2010-12-14</v>
          </cell>
          <cell r="M2663">
            <v>42169</v>
          </cell>
          <cell r="N2663" t="str">
            <v>2016-07-29</v>
          </cell>
          <cell r="O2663" t="str">
            <v>2015-06-29</v>
          </cell>
          <cell r="P2663" t="str">
            <v>宽带预付费</v>
          </cell>
          <cell r="Q2663" t="str">
            <v>续费</v>
          </cell>
          <cell r="R2663" t="str">
            <v>往月充值</v>
          </cell>
          <cell r="S2663" t="str">
            <v>家庭用户</v>
          </cell>
          <cell r="T2663" t="str">
            <v>FTTH</v>
          </cell>
          <cell r="U2663" t="str">
            <v>东莞电商天猫充值(scb_tm1)</v>
          </cell>
          <cell r="V2663" t="str">
            <v>DSBR受理</v>
          </cell>
          <cell r="W2663" t="str">
            <v>天猫特价</v>
          </cell>
          <cell r="X2663" t="str">
            <v>莞城区</v>
          </cell>
          <cell r="Y2663">
            <v>0</v>
          </cell>
          <cell r="Z2663">
            <v>0</v>
          </cell>
          <cell r="AA2663" t="str">
            <v>莞城区</v>
          </cell>
          <cell r="AB2663" t="str">
            <v>29</v>
          </cell>
          <cell r="AC2663">
            <v>10</v>
          </cell>
          <cell r="AD2663">
            <v>1</v>
          </cell>
          <cell r="AE2663" t="str">
            <v>是</v>
          </cell>
          <cell r="AF2663" t="str">
            <v/>
          </cell>
          <cell r="AG2663" t="str">
            <v>价值宽带</v>
          </cell>
          <cell r="AH2663" t="str">
            <v>续本月</v>
          </cell>
          <cell r="AI2663" t="str">
            <v>是</v>
          </cell>
          <cell r="AO2663">
            <v>0</v>
          </cell>
          <cell r="AR2663" t="str">
            <v>三阳区</v>
          </cell>
        </row>
        <row r="2664">
          <cell r="F2664" t="str">
            <v>dgda90037376</v>
          </cell>
          <cell r="G2664" t="str">
            <v>dgda90037376</v>
          </cell>
          <cell r="H2664" t="str">
            <v>李晓强</v>
          </cell>
          <cell r="I2664" t="str">
            <v>预付费东莞精品宽带新装或续费免费体验1个月，带宽10M</v>
          </cell>
          <cell r="J2664">
            <v>888</v>
          </cell>
          <cell r="K2664">
            <v>888</v>
          </cell>
          <cell r="L2664" t="str">
            <v>2014-07-09</v>
          </cell>
          <cell r="M2664">
            <v>42194</v>
          </cell>
          <cell r="N2664" t="str">
            <v>2016-08-09</v>
          </cell>
          <cell r="O2664" t="str">
            <v>2015-06-29</v>
          </cell>
          <cell r="P2664" t="str">
            <v>宽带预付费</v>
          </cell>
          <cell r="Q2664" t="str">
            <v>续费</v>
          </cell>
          <cell r="R2664" t="str">
            <v>提前充值</v>
          </cell>
          <cell r="S2664" t="str">
            <v>家庭用户</v>
          </cell>
          <cell r="T2664" t="str">
            <v>FTTH</v>
          </cell>
          <cell r="U2664" t="str">
            <v>东莞电商天猫充值(scb_tm1)</v>
          </cell>
          <cell r="V2664" t="str">
            <v>DSBR受理</v>
          </cell>
          <cell r="W2664" t="str">
            <v>天猫特价</v>
          </cell>
          <cell r="X2664" t="str">
            <v>南城区</v>
          </cell>
          <cell r="Y2664">
            <v>0</v>
          </cell>
          <cell r="Z2664">
            <v>0</v>
          </cell>
          <cell r="AA2664" t="str">
            <v>南城区</v>
          </cell>
          <cell r="AB2664" t="str">
            <v>29</v>
          </cell>
          <cell r="AC2664">
            <v>10</v>
          </cell>
          <cell r="AD2664">
            <v>1</v>
          </cell>
          <cell r="AE2664" t="str">
            <v>是</v>
          </cell>
          <cell r="AF2664" t="str">
            <v/>
          </cell>
          <cell r="AG2664" t="str">
            <v>价值宽带</v>
          </cell>
          <cell r="AH2664" t="str">
            <v>续后期</v>
          </cell>
          <cell r="AI2664" t="str">
            <v>否</v>
          </cell>
          <cell r="AO2664">
            <v>0</v>
          </cell>
          <cell r="AR2664" t="str">
            <v>三阳区</v>
          </cell>
        </row>
        <row r="2665">
          <cell r="F2665">
            <v>15876433547</v>
          </cell>
          <cell r="G2665" t="str">
            <v>15876433547</v>
          </cell>
          <cell r="H2665" t="str">
            <v>石庆贺</v>
          </cell>
          <cell r="I2665" t="str">
            <v>预付费东莞住宅新装或续费888元包年，带宽12M</v>
          </cell>
          <cell r="J2665">
            <v>888</v>
          </cell>
          <cell r="K2665">
            <v>888</v>
          </cell>
          <cell r="L2665" t="str">
            <v>2013-06-26</v>
          </cell>
          <cell r="M2665">
            <v>42181</v>
          </cell>
          <cell r="N2665" t="str">
            <v>2016-06-29</v>
          </cell>
          <cell r="O2665" t="str">
            <v>2015-06-29</v>
          </cell>
          <cell r="P2665" t="str">
            <v>宽带预付费</v>
          </cell>
          <cell r="Q2665" t="str">
            <v>续费</v>
          </cell>
          <cell r="R2665" t="str">
            <v>往月充值</v>
          </cell>
          <cell r="S2665" t="str">
            <v>家庭用户</v>
          </cell>
          <cell r="T2665" t="str">
            <v>FTTH</v>
          </cell>
          <cell r="U2665" t="str">
            <v>东莞电商天猫充值(scb_tm1)</v>
          </cell>
          <cell r="V2665" t="str">
            <v>DSBR受理</v>
          </cell>
          <cell r="W2665" t="str">
            <v/>
          </cell>
          <cell r="X2665" t="str">
            <v>高埗区</v>
          </cell>
          <cell r="Y2665">
            <v>0</v>
          </cell>
          <cell r="Z2665">
            <v>0</v>
          </cell>
          <cell r="AA2665" t="str">
            <v>高埗区</v>
          </cell>
          <cell r="AB2665" t="str">
            <v>29</v>
          </cell>
          <cell r="AC2665">
            <v>12</v>
          </cell>
          <cell r="AD2665">
            <v>12</v>
          </cell>
          <cell r="AE2665" t="str">
            <v>是</v>
          </cell>
          <cell r="AF2665" t="str">
            <v/>
          </cell>
          <cell r="AG2665" t="str">
            <v>价值宽带</v>
          </cell>
          <cell r="AH2665" t="str">
            <v>续本月</v>
          </cell>
          <cell r="AI2665" t="str">
            <v>是</v>
          </cell>
          <cell r="AJ2665">
            <v>15876433547</v>
          </cell>
          <cell r="AO2665">
            <v>0</v>
          </cell>
          <cell r="AR2665" t="str">
            <v>三阳区</v>
          </cell>
        </row>
        <row r="2666">
          <cell r="F2666">
            <v>13650169791</v>
          </cell>
          <cell r="G2666" t="str">
            <v>13650169791</v>
          </cell>
          <cell r="H2666" t="str">
            <v>郑迎春</v>
          </cell>
          <cell r="I2666" t="str">
            <v>预付费东莞精品宽带新装或续费免费体验1个月，带宽10M</v>
          </cell>
          <cell r="J2666">
            <v>888</v>
          </cell>
          <cell r="K2666">
            <v>888</v>
          </cell>
          <cell r="L2666" t="str">
            <v>2013-07-04</v>
          </cell>
          <cell r="M2666">
            <v>42189</v>
          </cell>
          <cell r="N2666" t="str">
            <v>2016-08-04</v>
          </cell>
          <cell r="O2666" t="str">
            <v>2015-06-29</v>
          </cell>
          <cell r="P2666" t="str">
            <v>宽带预付费</v>
          </cell>
          <cell r="Q2666" t="str">
            <v>续费</v>
          </cell>
          <cell r="R2666" t="str">
            <v>提前充值</v>
          </cell>
          <cell r="S2666" t="str">
            <v>家庭用户</v>
          </cell>
          <cell r="T2666" t="str">
            <v>FTTH</v>
          </cell>
          <cell r="U2666" t="str">
            <v>东莞电商天猫充值(scb_tm)</v>
          </cell>
          <cell r="V2666" t="str">
            <v>DSBR受理</v>
          </cell>
          <cell r="W2666" t="str">
            <v>电商价值宽带营销</v>
          </cell>
          <cell r="X2666" t="str">
            <v>东城区</v>
          </cell>
          <cell r="Y2666">
            <v>0</v>
          </cell>
          <cell r="Z2666">
            <v>0</v>
          </cell>
          <cell r="AA2666" t="str">
            <v>东城区</v>
          </cell>
          <cell r="AB2666" t="str">
            <v>29</v>
          </cell>
          <cell r="AC2666">
            <v>10</v>
          </cell>
          <cell r="AD2666">
            <v>1</v>
          </cell>
          <cell r="AE2666" t="str">
            <v>是</v>
          </cell>
          <cell r="AF2666" t="str">
            <v/>
          </cell>
          <cell r="AG2666" t="str">
            <v>价值宽带</v>
          </cell>
          <cell r="AH2666" t="str">
            <v>续后期</v>
          </cell>
          <cell r="AI2666" t="str">
            <v>否</v>
          </cell>
          <cell r="AO2666">
            <v>0</v>
          </cell>
          <cell r="AR2666" t="str">
            <v>三阳区</v>
          </cell>
        </row>
        <row r="2667">
          <cell r="F2667">
            <v>13712619554</v>
          </cell>
          <cell r="G2667" t="str">
            <v>13712619554</v>
          </cell>
          <cell r="H2667" t="str">
            <v>广东华业净化机电装饰有限公司</v>
          </cell>
          <cell r="I2667" t="str">
            <v>预付费东莞住宅新装或续费1408元包2年，带宽12M</v>
          </cell>
          <cell r="J2667">
            <v>1408</v>
          </cell>
          <cell r="K2667">
            <v>1408</v>
          </cell>
          <cell r="L2667" t="str">
            <v>2009-09-25</v>
          </cell>
          <cell r="M2667">
            <v>42210</v>
          </cell>
          <cell r="N2667" t="str">
            <v>2017-07-25</v>
          </cell>
          <cell r="O2667" t="str">
            <v>2015-06-29</v>
          </cell>
          <cell r="P2667" t="str">
            <v>宽带预付费</v>
          </cell>
          <cell r="Q2667" t="str">
            <v>续费</v>
          </cell>
          <cell r="R2667" t="str">
            <v>提前充值</v>
          </cell>
          <cell r="S2667" t="str">
            <v>家庭用户</v>
          </cell>
          <cell r="T2667" t="str">
            <v>FTTH</v>
          </cell>
          <cell r="U2667" t="str">
            <v>阮珠妹(ruanzm)</v>
          </cell>
          <cell r="V2667" t="str">
            <v>ZX东城莫灵快</v>
          </cell>
          <cell r="W2667" t="str">
            <v>电商价值宽带营销</v>
          </cell>
          <cell r="X2667" t="str">
            <v>东城区</v>
          </cell>
          <cell r="Y2667">
            <v>0</v>
          </cell>
          <cell r="Z2667">
            <v>0</v>
          </cell>
          <cell r="AA2667" t="str">
            <v>东城区</v>
          </cell>
          <cell r="AB2667" t="str">
            <v>29</v>
          </cell>
          <cell r="AC2667">
            <v>12</v>
          </cell>
          <cell r="AD2667">
            <v>24</v>
          </cell>
          <cell r="AE2667" t="str">
            <v>是</v>
          </cell>
          <cell r="AF2667" t="str">
            <v/>
          </cell>
          <cell r="AG2667" t="str">
            <v>价值宽带</v>
          </cell>
          <cell r="AH2667" t="str">
            <v>续后期</v>
          </cell>
          <cell r="AI2667" t="str">
            <v>否</v>
          </cell>
          <cell r="AO2667">
            <v>0</v>
          </cell>
          <cell r="AR2667" t="str">
            <v>骏景区</v>
          </cell>
        </row>
        <row r="2668">
          <cell r="F2668">
            <v>13713037386</v>
          </cell>
          <cell r="G2668" t="str">
            <v>13713037386</v>
          </cell>
          <cell r="H2668" t="str">
            <v>卢华增</v>
          </cell>
          <cell r="I2668" t="str">
            <v>预付费东莞住宅新装768元包年，带宽4M</v>
          </cell>
          <cell r="J2668">
            <v>768</v>
          </cell>
          <cell r="K2668">
            <v>768</v>
          </cell>
          <cell r="L2668" t="str">
            <v>2012-05-11</v>
          </cell>
          <cell r="M2668">
            <v>42206</v>
          </cell>
          <cell r="N2668" t="str">
            <v>2016-07-21</v>
          </cell>
          <cell r="O2668" t="str">
            <v>2015-06-29</v>
          </cell>
          <cell r="P2668" t="str">
            <v>宽带预付费</v>
          </cell>
          <cell r="Q2668" t="str">
            <v>续费</v>
          </cell>
          <cell r="R2668" t="str">
            <v>提前充值</v>
          </cell>
          <cell r="S2668" t="str">
            <v>家庭用户</v>
          </cell>
          <cell r="T2668" t="str">
            <v>FTTH</v>
          </cell>
          <cell r="U2668" t="str">
            <v>阮珠妹(ruanzm)</v>
          </cell>
          <cell r="V2668" t="str">
            <v>ZX东城莫灵快</v>
          </cell>
          <cell r="W2668" t="str">
            <v>不需下施工单</v>
          </cell>
          <cell r="X2668" t="str">
            <v>东城区</v>
          </cell>
          <cell r="Y2668">
            <v>0</v>
          </cell>
          <cell r="Z2668">
            <v>0</v>
          </cell>
          <cell r="AA2668" t="str">
            <v>东城区</v>
          </cell>
          <cell r="AB2668" t="str">
            <v>29</v>
          </cell>
          <cell r="AC2668">
            <v>4</v>
          </cell>
          <cell r="AD2668">
            <v>12</v>
          </cell>
          <cell r="AE2668" t="str">
            <v>是</v>
          </cell>
          <cell r="AF2668" t="str">
            <v/>
          </cell>
          <cell r="AG2668" t="str">
            <v>否</v>
          </cell>
          <cell r="AH2668" t="str">
            <v>续后期</v>
          </cell>
          <cell r="AI2668" t="str">
            <v>否</v>
          </cell>
          <cell r="AO2668">
            <v>0</v>
          </cell>
          <cell r="AR2668" t="str">
            <v>三阳区</v>
          </cell>
        </row>
        <row r="2669">
          <cell r="F2669" t="str">
            <v>dgda21980862</v>
          </cell>
          <cell r="G2669" t="str">
            <v>dgda21980862</v>
          </cell>
          <cell r="H2669" t="str">
            <v>罗您妹</v>
          </cell>
          <cell r="I2669" t="str">
            <v>预付费东莞精品宽带新装或续费免费体验1个月，带宽10M</v>
          </cell>
          <cell r="J2669">
            <v>1088</v>
          </cell>
          <cell r="K2669">
            <v>1088</v>
          </cell>
          <cell r="L2669" t="str">
            <v>2008-06-12</v>
          </cell>
          <cell r="M2669">
            <v>42228</v>
          </cell>
          <cell r="N2669" t="str">
            <v>2016-11-12</v>
          </cell>
          <cell r="O2669" t="str">
            <v>2015-06-29</v>
          </cell>
          <cell r="P2669" t="str">
            <v>宽带预付费</v>
          </cell>
          <cell r="Q2669" t="str">
            <v>续费</v>
          </cell>
          <cell r="R2669" t="str">
            <v>提前充值</v>
          </cell>
          <cell r="S2669" t="str">
            <v>家庭用户</v>
          </cell>
          <cell r="T2669" t="str">
            <v>FTTH</v>
          </cell>
          <cell r="U2669" t="str">
            <v>阮珠妹(ruanzm)</v>
          </cell>
          <cell r="V2669" t="str">
            <v>ZX东城莫灵快</v>
          </cell>
          <cell r="W2669" t="str">
            <v/>
          </cell>
          <cell r="X2669" t="str">
            <v>东城区</v>
          </cell>
          <cell r="Y2669">
            <v>0</v>
          </cell>
          <cell r="Z2669">
            <v>0</v>
          </cell>
          <cell r="AA2669" t="str">
            <v>东城区</v>
          </cell>
          <cell r="AB2669" t="str">
            <v>29</v>
          </cell>
          <cell r="AC2669">
            <v>10</v>
          </cell>
          <cell r="AD2669">
            <v>1</v>
          </cell>
          <cell r="AE2669" t="str">
            <v>是</v>
          </cell>
          <cell r="AF2669" t="str">
            <v/>
          </cell>
          <cell r="AG2669" t="str">
            <v>价值宽带</v>
          </cell>
          <cell r="AH2669" t="str">
            <v>续后期</v>
          </cell>
          <cell r="AI2669" t="str">
            <v>否</v>
          </cell>
          <cell r="AO2669">
            <v>0</v>
          </cell>
          <cell r="AR2669" t="str">
            <v>东力区</v>
          </cell>
        </row>
        <row r="2670">
          <cell r="F2670">
            <v>18224300468</v>
          </cell>
          <cell r="G2670" t="str">
            <v>18224300468</v>
          </cell>
          <cell r="H2670" t="str">
            <v>张青</v>
          </cell>
          <cell r="I2670" t="str">
            <v>预付费东莞住宅新装或续费680元包年，带宽4M</v>
          </cell>
          <cell r="J2670">
            <v>680</v>
          </cell>
          <cell r="K2670">
            <v>680</v>
          </cell>
          <cell r="L2670" t="str">
            <v>2014-06-28</v>
          </cell>
          <cell r="M2670">
            <v>42183</v>
          </cell>
          <cell r="N2670" t="str">
            <v>2016-06-29</v>
          </cell>
          <cell r="O2670" t="str">
            <v>2015-06-29</v>
          </cell>
          <cell r="P2670" t="str">
            <v>宽带预付费</v>
          </cell>
          <cell r="Q2670" t="str">
            <v>续费</v>
          </cell>
          <cell r="R2670" t="str">
            <v>往月充值</v>
          </cell>
          <cell r="S2670" t="str">
            <v>家庭用户</v>
          </cell>
          <cell r="T2670" t="str">
            <v>(传统)XDSL</v>
          </cell>
          <cell r="U2670" t="str">
            <v>郑珊珊(zhengshans)</v>
          </cell>
          <cell r="V2670" t="str">
            <v>ZX高埗左小兵</v>
          </cell>
          <cell r="W2670" t="str">
            <v/>
          </cell>
          <cell r="X2670" t="str">
            <v>高埗区</v>
          </cell>
          <cell r="Y2670">
            <v>0</v>
          </cell>
          <cell r="Z2670">
            <v>0</v>
          </cell>
          <cell r="AA2670" t="str">
            <v>高埗区</v>
          </cell>
          <cell r="AB2670" t="str">
            <v>29</v>
          </cell>
          <cell r="AC2670">
            <v>4</v>
          </cell>
          <cell r="AD2670">
            <v>12</v>
          </cell>
          <cell r="AE2670" t="str">
            <v>否</v>
          </cell>
          <cell r="AF2670" t="str">
            <v/>
          </cell>
          <cell r="AG2670" t="str">
            <v>否</v>
          </cell>
          <cell r="AH2670" t="str">
            <v>续本月</v>
          </cell>
          <cell r="AI2670" t="str">
            <v>否</v>
          </cell>
          <cell r="AO2670">
            <v>0</v>
          </cell>
          <cell r="AR2670" t="str">
            <v>东力区</v>
          </cell>
        </row>
        <row r="2671">
          <cell r="F2671">
            <v>13642378307</v>
          </cell>
          <cell r="G2671" t="str">
            <v>13642378307</v>
          </cell>
          <cell r="H2671" t="str">
            <v>刘伟</v>
          </cell>
          <cell r="I2671" t="str">
            <v>预付费东莞住宅新装或续费888元包年，带宽12M</v>
          </cell>
          <cell r="J2671">
            <v>888</v>
          </cell>
          <cell r="K2671">
            <v>888</v>
          </cell>
          <cell r="L2671" t="str">
            <v>2014-07-02</v>
          </cell>
          <cell r="M2671">
            <v>42187</v>
          </cell>
          <cell r="N2671" t="str">
            <v>2016-07-02</v>
          </cell>
          <cell r="O2671" t="str">
            <v>2015-06-29</v>
          </cell>
          <cell r="P2671" t="str">
            <v>宽带预付费</v>
          </cell>
          <cell r="Q2671" t="str">
            <v>续费</v>
          </cell>
          <cell r="R2671" t="str">
            <v>提前充值</v>
          </cell>
          <cell r="S2671" t="str">
            <v>家庭用户</v>
          </cell>
          <cell r="T2671" t="str">
            <v>FTTH</v>
          </cell>
          <cell r="U2671" t="str">
            <v>东莞电商天猫充值(scb_tm1)</v>
          </cell>
          <cell r="V2671" t="str">
            <v>DSBR受理</v>
          </cell>
          <cell r="W2671" t="str">
            <v/>
          </cell>
          <cell r="X2671" t="str">
            <v>高埗区</v>
          </cell>
          <cell r="Y2671">
            <v>0</v>
          </cell>
          <cell r="Z2671">
            <v>0</v>
          </cell>
          <cell r="AA2671" t="str">
            <v>高埗区</v>
          </cell>
          <cell r="AB2671" t="str">
            <v>29</v>
          </cell>
          <cell r="AC2671">
            <v>12</v>
          </cell>
          <cell r="AD2671">
            <v>12</v>
          </cell>
          <cell r="AE2671" t="str">
            <v>是</v>
          </cell>
          <cell r="AF2671" t="str">
            <v/>
          </cell>
          <cell r="AG2671" t="str">
            <v>价值宽带</v>
          </cell>
          <cell r="AH2671" t="str">
            <v>续后期</v>
          </cell>
          <cell r="AI2671" t="str">
            <v>否</v>
          </cell>
          <cell r="AO2671">
            <v>0</v>
          </cell>
          <cell r="AR2671" t="str">
            <v>东力区</v>
          </cell>
        </row>
        <row r="2672">
          <cell r="F2672">
            <v>13929222997</v>
          </cell>
          <cell r="G2672" t="str">
            <v>13929222997</v>
          </cell>
          <cell r="H2672" t="str">
            <v>东莞市中锂自动化设备有限公司</v>
          </cell>
          <cell r="I2672" t="str">
            <v>预付费东莞住宅新装或续费1088元包年，带宽20M</v>
          </cell>
          <cell r="J2672">
            <v>1088</v>
          </cell>
          <cell r="K2672">
            <v>1088</v>
          </cell>
          <cell r="L2672" t="str">
            <v>2013-07-11</v>
          </cell>
          <cell r="M2672">
            <v>42196</v>
          </cell>
          <cell r="N2672" t="str">
            <v>2016-07-11</v>
          </cell>
          <cell r="O2672" t="str">
            <v>2015-06-29</v>
          </cell>
          <cell r="P2672" t="str">
            <v>宽带预付费</v>
          </cell>
          <cell r="Q2672" t="str">
            <v>续费</v>
          </cell>
          <cell r="R2672" t="str">
            <v>提前充值</v>
          </cell>
          <cell r="S2672" t="str">
            <v>家庭用户</v>
          </cell>
          <cell r="T2672" t="str">
            <v>FTTH</v>
          </cell>
          <cell r="U2672" t="str">
            <v>杜秋月(duqiuy)</v>
          </cell>
          <cell r="V2672" t="str">
            <v>ZX万江肖俊标</v>
          </cell>
          <cell r="W2672" t="str">
            <v/>
          </cell>
          <cell r="X2672" t="str">
            <v>万江区</v>
          </cell>
          <cell r="Y2672">
            <v>0</v>
          </cell>
          <cell r="Z2672">
            <v>0</v>
          </cell>
          <cell r="AA2672" t="str">
            <v>万江区</v>
          </cell>
          <cell r="AB2672" t="str">
            <v>29</v>
          </cell>
          <cell r="AC2672">
            <v>20</v>
          </cell>
          <cell r="AD2672">
            <v>12</v>
          </cell>
          <cell r="AE2672" t="str">
            <v>是</v>
          </cell>
          <cell r="AF2672" t="str">
            <v/>
          </cell>
          <cell r="AG2672" t="str">
            <v>价值宽带</v>
          </cell>
          <cell r="AH2672" t="str">
            <v>续后期</v>
          </cell>
          <cell r="AI2672" t="str">
            <v>否</v>
          </cell>
          <cell r="AO2672">
            <v>0</v>
          </cell>
          <cell r="AR2672" t="str">
            <v>三阳区</v>
          </cell>
        </row>
        <row r="2673">
          <cell r="F2673">
            <v>15816800780</v>
          </cell>
          <cell r="G2673" t="str">
            <v>15816800780</v>
          </cell>
          <cell r="H2673" t="str">
            <v>宁华明</v>
          </cell>
          <cell r="I2673" t="str">
            <v>预付费东莞住宅新装或续费888元包年，带宽12M</v>
          </cell>
          <cell r="J2673">
            <v>888</v>
          </cell>
          <cell r="K2673">
            <v>888</v>
          </cell>
          <cell r="L2673" t="str">
            <v>2013-06-27</v>
          </cell>
          <cell r="M2673">
            <v>42182</v>
          </cell>
          <cell r="N2673" t="str">
            <v>2016-06-29</v>
          </cell>
          <cell r="O2673" t="str">
            <v>2015-06-29</v>
          </cell>
          <cell r="P2673" t="str">
            <v>宽带预付费</v>
          </cell>
          <cell r="Q2673" t="str">
            <v>续费</v>
          </cell>
          <cell r="R2673" t="str">
            <v>往月充值</v>
          </cell>
          <cell r="S2673" t="str">
            <v>家庭用户</v>
          </cell>
          <cell r="T2673" t="str">
            <v>FTTH</v>
          </cell>
          <cell r="U2673" t="str">
            <v>东莞电商天猫充值(scb_tm)</v>
          </cell>
          <cell r="V2673" t="str">
            <v>DSBR受理</v>
          </cell>
          <cell r="W2673" t="str">
            <v/>
          </cell>
          <cell r="X2673" t="str">
            <v>万江区</v>
          </cell>
          <cell r="Y2673">
            <v>0</v>
          </cell>
          <cell r="Z2673">
            <v>0</v>
          </cell>
          <cell r="AA2673" t="str">
            <v>万江区</v>
          </cell>
          <cell r="AB2673" t="str">
            <v>29</v>
          </cell>
          <cell r="AC2673">
            <v>12</v>
          </cell>
          <cell r="AD2673">
            <v>12</v>
          </cell>
          <cell r="AE2673" t="str">
            <v>是</v>
          </cell>
          <cell r="AF2673" t="str">
            <v/>
          </cell>
          <cell r="AG2673" t="str">
            <v>价值宽带</v>
          </cell>
          <cell r="AH2673" t="str">
            <v>续本月</v>
          </cell>
          <cell r="AI2673" t="str">
            <v>是</v>
          </cell>
          <cell r="AJ2673">
            <v>15816800780</v>
          </cell>
          <cell r="AO2673">
            <v>0</v>
          </cell>
          <cell r="AR2673" t="str">
            <v>樟新区</v>
          </cell>
        </row>
        <row r="2674">
          <cell r="F2674">
            <v>13539095566</v>
          </cell>
          <cell r="G2674" t="str">
            <v>13539095566</v>
          </cell>
          <cell r="H2674" t="str">
            <v>陈玲</v>
          </cell>
          <cell r="I2674" t="str">
            <v>预付费东莞住宅新装或续费768元包年，带宽4M</v>
          </cell>
          <cell r="J2674">
            <v>768</v>
          </cell>
          <cell r="K2674">
            <v>768</v>
          </cell>
          <cell r="L2674" t="str">
            <v>2012-07-13</v>
          </cell>
          <cell r="M2674">
            <v>42198</v>
          </cell>
          <cell r="N2674" t="str">
            <v>2016-07-13</v>
          </cell>
          <cell r="O2674" t="str">
            <v>2015-06-29</v>
          </cell>
          <cell r="P2674" t="str">
            <v>宽带预付费</v>
          </cell>
          <cell r="Q2674" t="str">
            <v>续费</v>
          </cell>
          <cell r="R2674" t="str">
            <v>提前充值</v>
          </cell>
          <cell r="S2674" t="str">
            <v>家庭用户</v>
          </cell>
          <cell r="T2674" t="str">
            <v>FTTH</v>
          </cell>
          <cell r="U2674" t="str">
            <v>杜秋月(duqiuy)</v>
          </cell>
          <cell r="V2674" t="str">
            <v>ZX莞城徐元球</v>
          </cell>
          <cell r="W2674" t="str">
            <v/>
          </cell>
          <cell r="X2674" t="str">
            <v>莞城区</v>
          </cell>
          <cell r="Y2674">
            <v>0</v>
          </cell>
          <cell r="Z2674">
            <v>0</v>
          </cell>
          <cell r="AA2674" t="str">
            <v>莞城区</v>
          </cell>
          <cell r="AB2674" t="str">
            <v>29</v>
          </cell>
          <cell r="AC2674">
            <v>4</v>
          </cell>
          <cell r="AD2674">
            <v>12</v>
          </cell>
          <cell r="AE2674" t="str">
            <v>是</v>
          </cell>
          <cell r="AF2674" t="str">
            <v/>
          </cell>
          <cell r="AG2674" t="str">
            <v>否</v>
          </cell>
          <cell r="AH2674" t="str">
            <v>续后期</v>
          </cell>
          <cell r="AI2674" t="str">
            <v>否</v>
          </cell>
          <cell r="AO2674">
            <v>0</v>
          </cell>
          <cell r="AR2674" t="str">
            <v>中心区</v>
          </cell>
        </row>
        <row r="2675">
          <cell r="F2675" t="str">
            <v>dgda90026258</v>
          </cell>
          <cell r="G2675" t="str">
            <v>dgda90026258</v>
          </cell>
          <cell r="H2675" t="str">
            <v>赖小婷</v>
          </cell>
          <cell r="I2675" t="str">
            <v>预付费东莞住宅新装或续费768元包年，带宽4M</v>
          </cell>
          <cell r="J2675">
            <v>768</v>
          </cell>
          <cell r="K2675">
            <v>768</v>
          </cell>
          <cell r="L2675" t="str">
            <v>2013-06-27</v>
          </cell>
          <cell r="M2675">
            <v>42182</v>
          </cell>
          <cell r="N2675" t="str">
            <v>2016-06-29</v>
          </cell>
          <cell r="O2675" t="str">
            <v>2015-06-29</v>
          </cell>
          <cell r="P2675" t="str">
            <v>宽带预付费</v>
          </cell>
          <cell r="Q2675" t="str">
            <v>续费</v>
          </cell>
          <cell r="R2675" t="str">
            <v>往月充值</v>
          </cell>
          <cell r="S2675" t="str">
            <v>家庭用户</v>
          </cell>
          <cell r="T2675" t="str">
            <v>FTTH</v>
          </cell>
          <cell r="U2675" t="str">
            <v>杜秋月(duqiuy)</v>
          </cell>
          <cell r="V2675" t="str">
            <v>ZX万江汪洞辉</v>
          </cell>
          <cell r="W2675" t="str">
            <v/>
          </cell>
          <cell r="X2675" t="str">
            <v>万江区</v>
          </cell>
          <cell r="Y2675">
            <v>0</v>
          </cell>
          <cell r="Z2675">
            <v>0</v>
          </cell>
          <cell r="AA2675" t="str">
            <v>万江区</v>
          </cell>
          <cell r="AB2675" t="str">
            <v>29</v>
          </cell>
          <cell r="AC2675">
            <v>4</v>
          </cell>
          <cell r="AD2675">
            <v>12</v>
          </cell>
          <cell r="AE2675" t="str">
            <v>是</v>
          </cell>
          <cell r="AF2675" t="str">
            <v/>
          </cell>
          <cell r="AG2675" t="str">
            <v>否</v>
          </cell>
          <cell r="AH2675" t="str">
            <v>续本月</v>
          </cell>
          <cell r="AI2675" t="str">
            <v>是</v>
          </cell>
          <cell r="AJ2675" t="str">
            <v>dgda90026258</v>
          </cell>
          <cell r="AO2675">
            <v>0</v>
          </cell>
          <cell r="AR2675" t="str">
            <v>中心区</v>
          </cell>
        </row>
        <row r="2676">
          <cell r="F2676">
            <v>13827271586</v>
          </cell>
          <cell r="G2676" t="str">
            <v>13827271586</v>
          </cell>
          <cell r="H2676" t="str">
            <v>东莞市远一货运有限公司</v>
          </cell>
          <cell r="I2676" t="str">
            <v>预付费东莞精品宽带新装或续费免费体验1个月，带宽10M</v>
          </cell>
          <cell r="J2676">
            <v>888</v>
          </cell>
          <cell r="K2676">
            <v>888</v>
          </cell>
          <cell r="L2676" t="str">
            <v>2011-05-17</v>
          </cell>
          <cell r="M2676">
            <v>42202</v>
          </cell>
          <cell r="N2676" t="str">
            <v>2016-08-17</v>
          </cell>
          <cell r="O2676" t="str">
            <v>2015-06-29</v>
          </cell>
          <cell r="P2676" t="str">
            <v>宽带预付费</v>
          </cell>
          <cell r="Q2676" t="str">
            <v>续费</v>
          </cell>
          <cell r="R2676" t="str">
            <v>提前充值</v>
          </cell>
          <cell r="S2676" t="str">
            <v>家庭用户</v>
          </cell>
          <cell r="T2676" t="str">
            <v>FTTH</v>
          </cell>
          <cell r="U2676" t="str">
            <v>文颜(weny)</v>
          </cell>
          <cell r="V2676" t="str">
            <v>ZX南城黎广俊</v>
          </cell>
          <cell r="W2676" t="str">
            <v/>
          </cell>
          <cell r="X2676" t="str">
            <v>南城区</v>
          </cell>
          <cell r="Y2676">
            <v>0</v>
          </cell>
          <cell r="Z2676">
            <v>0</v>
          </cell>
          <cell r="AA2676" t="str">
            <v>南城区</v>
          </cell>
          <cell r="AB2676" t="str">
            <v>29</v>
          </cell>
          <cell r="AC2676">
            <v>10</v>
          </cell>
          <cell r="AD2676">
            <v>1</v>
          </cell>
          <cell r="AE2676" t="str">
            <v>是</v>
          </cell>
          <cell r="AF2676" t="str">
            <v/>
          </cell>
          <cell r="AG2676" t="str">
            <v>价值宽带</v>
          </cell>
          <cell r="AH2676" t="str">
            <v>续后期</v>
          </cell>
          <cell r="AI2676" t="str">
            <v>否</v>
          </cell>
          <cell r="AO2676">
            <v>0</v>
          </cell>
          <cell r="AR2676" t="str">
            <v>中心区</v>
          </cell>
        </row>
        <row r="2677">
          <cell r="F2677">
            <v>13428482730</v>
          </cell>
          <cell r="G2677" t="str">
            <v>13428482730</v>
          </cell>
          <cell r="H2677" t="str">
            <v>黄冬雨</v>
          </cell>
          <cell r="I2677" t="str">
            <v>预付费东莞住宅新装或续费768元包年，带宽4M</v>
          </cell>
          <cell r="J2677">
            <v>768</v>
          </cell>
          <cell r="K2677">
            <v>768</v>
          </cell>
          <cell r="L2677" t="str">
            <v>2013-06-28</v>
          </cell>
          <cell r="M2677">
            <v>42183</v>
          </cell>
          <cell r="N2677" t="str">
            <v>2016-06-29</v>
          </cell>
          <cell r="O2677" t="str">
            <v>2015-06-29</v>
          </cell>
          <cell r="P2677" t="str">
            <v>宽带预付费</v>
          </cell>
          <cell r="Q2677" t="str">
            <v>续费</v>
          </cell>
          <cell r="R2677" t="str">
            <v>往月充值</v>
          </cell>
          <cell r="S2677" t="str">
            <v>家庭用户</v>
          </cell>
          <cell r="T2677" t="str">
            <v>FTTH</v>
          </cell>
          <cell r="U2677" t="str">
            <v>郑珊珊(zhengshans)</v>
          </cell>
          <cell r="V2677" t="str">
            <v>ZX高步周国强</v>
          </cell>
          <cell r="W2677" t="str">
            <v/>
          </cell>
          <cell r="X2677" t="str">
            <v>高埗区</v>
          </cell>
          <cell r="Y2677">
            <v>0</v>
          </cell>
          <cell r="Z2677">
            <v>0</v>
          </cell>
          <cell r="AA2677" t="str">
            <v>高埗区</v>
          </cell>
          <cell r="AB2677" t="str">
            <v>29</v>
          </cell>
          <cell r="AC2677">
            <v>4</v>
          </cell>
          <cell r="AD2677">
            <v>12</v>
          </cell>
          <cell r="AE2677" t="str">
            <v>是</v>
          </cell>
          <cell r="AF2677" t="str">
            <v/>
          </cell>
          <cell r="AG2677" t="str">
            <v>否</v>
          </cell>
          <cell r="AH2677" t="str">
            <v>续本月</v>
          </cell>
          <cell r="AI2677" t="str">
            <v>是</v>
          </cell>
          <cell r="AJ2677">
            <v>13428482730</v>
          </cell>
          <cell r="AO2677">
            <v>0</v>
          </cell>
          <cell r="AR2677" t="str">
            <v>樟新区</v>
          </cell>
        </row>
        <row r="2678">
          <cell r="F2678">
            <v>13527996902</v>
          </cell>
          <cell r="G2678" t="str">
            <v>13527996902</v>
          </cell>
          <cell r="H2678" t="str">
            <v>黄顺如</v>
          </cell>
          <cell r="I2678" t="str">
            <v>预付费东莞住宅新装或续费888元包年，带宽12M</v>
          </cell>
          <cell r="J2678">
            <v>888</v>
          </cell>
          <cell r="K2678">
            <v>888</v>
          </cell>
          <cell r="L2678" t="str">
            <v>2009-11-04</v>
          </cell>
          <cell r="M2678">
            <v>42189</v>
          </cell>
          <cell r="N2678" t="str">
            <v>2016-07-04</v>
          </cell>
          <cell r="O2678" t="str">
            <v>2015-06-29</v>
          </cell>
          <cell r="P2678" t="str">
            <v>宽带预付费</v>
          </cell>
          <cell r="Q2678" t="str">
            <v>续费</v>
          </cell>
          <cell r="R2678" t="str">
            <v>提前充值</v>
          </cell>
          <cell r="S2678" t="str">
            <v>家庭用户</v>
          </cell>
          <cell r="T2678" t="str">
            <v>FTTH</v>
          </cell>
          <cell r="U2678" t="str">
            <v>东莞电商天猫充值(scb_tm)</v>
          </cell>
          <cell r="V2678" t="str">
            <v>DSBR受理</v>
          </cell>
          <cell r="W2678" t="str">
            <v/>
          </cell>
          <cell r="X2678" t="str">
            <v>高埗区</v>
          </cell>
          <cell r="Y2678">
            <v>0</v>
          </cell>
          <cell r="Z2678">
            <v>0</v>
          </cell>
          <cell r="AA2678" t="str">
            <v>高埗区</v>
          </cell>
          <cell r="AB2678" t="str">
            <v>29</v>
          </cell>
          <cell r="AC2678">
            <v>12</v>
          </cell>
          <cell r="AD2678">
            <v>12</v>
          </cell>
          <cell r="AE2678" t="str">
            <v>是</v>
          </cell>
          <cell r="AF2678" t="str">
            <v/>
          </cell>
          <cell r="AG2678" t="str">
            <v>价值宽带</v>
          </cell>
          <cell r="AH2678" t="str">
            <v>续后期</v>
          </cell>
          <cell r="AI2678" t="str">
            <v>否</v>
          </cell>
          <cell r="AO2678">
            <v>0</v>
          </cell>
          <cell r="AR2678" t="str">
            <v>中心区</v>
          </cell>
        </row>
        <row r="2679">
          <cell r="F2679">
            <v>13712048882</v>
          </cell>
          <cell r="G2679" t="str">
            <v>13712048882</v>
          </cell>
          <cell r="H2679" t="str">
            <v>胡小琴</v>
          </cell>
          <cell r="I2679" t="str">
            <v>预付费东莞住宅新装或续费80元包月，带宽4M</v>
          </cell>
          <cell r="J2679">
            <v>160</v>
          </cell>
          <cell r="K2679">
            <v>160</v>
          </cell>
          <cell r="L2679" t="str">
            <v>2011-02-12</v>
          </cell>
          <cell r="M2679">
            <v>42180</v>
          </cell>
          <cell r="N2679" t="str">
            <v>2015-08-29</v>
          </cell>
          <cell r="O2679" t="str">
            <v>2015-06-29</v>
          </cell>
          <cell r="P2679" t="str">
            <v>宽带预付费</v>
          </cell>
          <cell r="Q2679" t="str">
            <v>续费</v>
          </cell>
          <cell r="R2679" t="str">
            <v>往月充值</v>
          </cell>
          <cell r="S2679" t="str">
            <v>家庭用户</v>
          </cell>
          <cell r="T2679" t="str">
            <v>FTTH</v>
          </cell>
          <cell r="U2679" t="str">
            <v>阮珠妹(ruanzm)</v>
          </cell>
          <cell r="V2679" t="str">
            <v>ZY东城营业厅</v>
          </cell>
          <cell r="W2679" t="str">
            <v>电商价值宽带营销</v>
          </cell>
          <cell r="X2679" t="str">
            <v>东城区</v>
          </cell>
          <cell r="Y2679">
            <v>0</v>
          </cell>
          <cell r="Z2679">
            <v>0</v>
          </cell>
          <cell r="AA2679" t="str">
            <v>东城区</v>
          </cell>
          <cell r="AB2679" t="str">
            <v>29</v>
          </cell>
          <cell r="AC2679">
            <v>4</v>
          </cell>
          <cell r="AD2679">
            <v>1</v>
          </cell>
          <cell r="AE2679" t="str">
            <v>是</v>
          </cell>
          <cell r="AF2679" t="str">
            <v/>
          </cell>
          <cell r="AG2679" t="str">
            <v>否</v>
          </cell>
          <cell r="AH2679" t="str">
            <v>续本月</v>
          </cell>
          <cell r="AI2679" t="str">
            <v>是</v>
          </cell>
          <cell r="AJ2679">
            <v>13712048882</v>
          </cell>
          <cell r="AO2679">
            <v>0</v>
          </cell>
          <cell r="AR2679" t="str">
            <v>中心区</v>
          </cell>
        </row>
        <row r="2680">
          <cell r="F2680">
            <v>13650309196</v>
          </cell>
          <cell r="G2680" t="str">
            <v>13650309196</v>
          </cell>
          <cell r="H2680" t="str">
            <v>胡治强</v>
          </cell>
          <cell r="I2680" t="str">
            <v>预付费东莞住宅新装或续费768元包年，带宽4M</v>
          </cell>
          <cell r="J2680">
            <v>768</v>
          </cell>
          <cell r="K2680">
            <v>768</v>
          </cell>
          <cell r="L2680" t="str">
            <v>2012-06-25</v>
          </cell>
          <cell r="M2680">
            <v>42184</v>
          </cell>
          <cell r="N2680" t="str">
            <v>2016-06-29</v>
          </cell>
          <cell r="O2680" t="str">
            <v>2015-06-29</v>
          </cell>
          <cell r="P2680" t="str">
            <v>宽带预付费</v>
          </cell>
          <cell r="Q2680" t="str">
            <v>续费</v>
          </cell>
          <cell r="R2680" t="str">
            <v>提前充值</v>
          </cell>
          <cell r="S2680" t="str">
            <v>家庭用户</v>
          </cell>
          <cell r="T2680" t="str">
            <v>GPON+LAN</v>
          </cell>
          <cell r="U2680" t="str">
            <v>郑珊珊(zhengshans)</v>
          </cell>
          <cell r="V2680" t="str">
            <v>DSBR高步周国强</v>
          </cell>
          <cell r="W2680" t="str">
            <v/>
          </cell>
          <cell r="X2680" t="str">
            <v>高埗区</v>
          </cell>
          <cell r="Y2680">
            <v>0</v>
          </cell>
          <cell r="Z2680">
            <v>0</v>
          </cell>
          <cell r="AA2680" t="str">
            <v>高埗区</v>
          </cell>
          <cell r="AB2680" t="str">
            <v>29</v>
          </cell>
          <cell r="AC2680">
            <v>4</v>
          </cell>
          <cell r="AD2680">
            <v>12</v>
          </cell>
          <cell r="AE2680" t="str">
            <v>是</v>
          </cell>
          <cell r="AF2680" t="str">
            <v/>
          </cell>
          <cell r="AG2680" t="str">
            <v>否</v>
          </cell>
          <cell r="AH2680" t="str">
            <v>续本月</v>
          </cell>
          <cell r="AI2680" t="str">
            <v>是</v>
          </cell>
          <cell r="AJ2680">
            <v>13650309196</v>
          </cell>
          <cell r="AO2680">
            <v>0</v>
          </cell>
          <cell r="AR2680" t="str">
            <v>中心区</v>
          </cell>
        </row>
        <row r="2681">
          <cell r="F2681">
            <v>15820946340</v>
          </cell>
          <cell r="G2681" t="str">
            <v>15820946340</v>
          </cell>
          <cell r="H2681" t="str">
            <v>胡年春</v>
          </cell>
          <cell r="I2681" t="str">
            <v>预付费东莞住宅新装或续费768元包年，带宽4M</v>
          </cell>
          <cell r="J2681">
            <v>768</v>
          </cell>
          <cell r="K2681">
            <v>768</v>
          </cell>
          <cell r="L2681" t="str">
            <v>2010-12-14</v>
          </cell>
          <cell r="M2681">
            <v>42183</v>
          </cell>
          <cell r="N2681" t="str">
            <v>2016-06-29</v>
          </cell>
          <cell r="O2681" t="str">
            <v>2015-06-29</v>
          </cell>
          <cell r="P2681" t="str">
            <v>宽带预付费</v>
          </cell>
          <cell r="Q2681" t="str">
            <v>续费</v>
          </cell>
          <cell r="R2681" t="str">
            <v>往月充值</v>
          </cell>
          <cell r="S2681" t="str">
            <v>家庭用户</v>
          </cell>
          <cell r="T2681" t="str">
            <v>FTTH</v>
          </cell>
          <cell r="U2681" t="str">
            <v>郑珊珊(zhengshans)</v>
          </cell>
          <cell r="V2681" t="str">
            <v>ZX高步周国强</v>
          </cell>
          <cell r="W2681" t="str">
            <v>127535</v>
          </cell>
          <cell r="X2681" t="str">
            <v>高埗区</v>
          </cell>
          <cell r="Y2681">
            <v>0</v>
          </cell>
          <cell r="Z2681">
            <v>0</v>
          </cell>
          <cell r="AA2681" t="str">
            <v>高埗区</v>
          </cell>
          <cell r="AB2681" t="str">
            <v>29</v>
          </cell>
          <cell r="AC2681">
            <v>4</v>
          </cell>
          <cell r="AD2681">
            <v>12</v>
          </cell>
          <cell r="AE2681" t="str">
            <v>是</v>
          </cell>
          <cell r="AF2681" t="str">
            <v/>
          </cell>
          <cell r="AG2681" t="str">
            <v>否</v>
          </cell>
          <cell r="AH2681" t="str">
            <v>续本月</v>
          </cell>
          <cell r="AI2681" t="str">
            <v>是</v>
          </cell>
          <cell r="AJ2681">
            <v>15820946340</v>
          </cell>
          <cell r="AO2681">
            <v>0</v>
          </cell>
          <cell r="AR2681" t="str">
            <v>银湖区</v>
          </cell>
        </row>
        <row r="2682">
          <cell r="F2682">
            <v>13794990930</v>
          </cell>
          <cell r="G2682" t="str">
            <v>13794990930</v>
          </cell>
          <cell r="H2682" t="str">
            <v>郭吉柏</v>
          </cell>
          <cell r="I2682" t="str">
            <v>预付费东莞精品宽带新装或续费免费体验1个月，带宽10M</v>
          </cell>
          <cell r="J2682">
            <v>888</v>
          </cell>
          <cell r="K2682">
            <v>888</v>
          </cell>
          <cell r="L2682" t="str">
            <v>2014-06-26</v>
          </cell>
          <cell r="M2682">
            <v>42181</v>
          </cell>
          <cell r="N2682" t="str">
            <v>2016-07-29</v>
          </cell>
          <cell r="O2682" t="str">
            <v>2015-06-29</v>
          </cell>
          <cell r="P2682" t="str">
            <v>宽带预付费</v>
          </cell>
          <cell r="Q2682" t="str">
            <v>续费</v>
          </cell>
          <cell r="R2682" t="str">
            <v>往月充值</v>
          </cell>
          <cell r="S2682" t="str">
            <v>家庭用户</v>
          </cell>
          <cell r="T2682" t="str">
            <v>FTTH</v>
          </cell>
          <cell r="U2682" t="str">
            <v>东莞电商天猫充值(scb_tm1)</v>
          </cell>
          <cell r="V2682" t="str">
            <v>DSBR受理</v>
          </cell>
          <cell r="W2682" t="str">
            <v/>
          </cell>
          <cell r="X2682" t="str">
            <v>万江区</v>
          </cell>
          <cell r="Y2682">
            <v>0</v>
          </cell>
          <cell r="Z2682">
            <v>0</v>
          </cell>
          <cell r="AA2682" t="str">
            <v>万江区</v>
          </cell>
          <cell r="AB2682" t="str">
            <v>29</v>
          </cell>
          <cell r="AC2682">
            <v>10</v>
          </cell>
          <cell r="AD2682">
            <v>1</v>
          </cell>
          <cell r="AE2682" t="str">
            <v>是</v>
          </cell>
          <cell r="AF2682" t="str">
            <v/>
          </cell>
          <cell r="AG2682" t="str">
            <v>价值宽带</v>
          </cell>
          <cell r="AH2682" t="str">
            <v>续本月</v>
          </cell>
          <cell r="AI2682" t="str">
            <v>是</v>
          </cell>
          <cell r="AJ2682">
            <v>13794990930</v>
          </cell>
          <cell r="AO2682">
            <v>0</v>
          </cell>
          <cell r="AR2682" t="str">
            <v>银湖区</v>
          </cell>
        </row>
        <row r="2683">
          <cell r="F2683">
            <v>13580888526</v>
          </cell>
          <cell r="G2683" t="str">
            <v>13580888526</v>
          </cell>
          <cell r="H2683" t="str">
            <v>魏中县</v>
          </cell>
          <cell r="I2683" t="str">
            <v>预付费东莞住宅新装或续费240元包季，带宽4M</v>
          </cell>
          <cell r="J2683">
            <v>240</v>
          </cell>
          <cell r="K2683">
            <v>240</v>
          </cell>
          <cell r="L2683" t="str">
            <v>2014-06-30</v>
          </cell>
          <cell r="M2683">
            <v>42185</v>
          </cell>
          <cell r="N2683" t="str">
            <v>2015-09-30</v>
          </cell>
          <cell r="O2683" t="str">
            <v>2015-06-29</v>
          </cell>
          <cell r="P2683" t="str">
            <v>宽带预付费</v>
          </cell>
          <cell r="Q2683" t="str">
            <v>续费</v>
          </cell>
          <cell r="R2683" t="str">
            <v>提前充值</v>
          </cell>
          <cell r="S2683" t="str">
            <v>家庭用户</v>
          </cell>
          <cell r="T2683" t="str">
            <v>FTTH</v>
          </cell>
          <cell r="U2683" t="str">
            <v>方兰(fangl)</v>
          </cell>
          <cell r="V2683" t="str">
            <v>ZX樟木头谭远明</v>
          </cell>
          <cell r="W2683" t="str">
            <v>电商价值宽带营销</v>
          </cell>
          <cell r="X2683" t="str">
            <v>樟木头区</v>
          </cell>
          <cell r="Y2683">
            <v>0</v>
          </cell>
          <cell r="Z2683">
            <v>0</v>
          </cell>
          <cell r="AA2683" t="str">
            <v>樟木头区</v>
          </cell>
          <cell r="AB2683" t="str">
            <v>29</v>
          </cell>
          <cell r="AC2683">
            <v>4</v>
          </cell>
          <cell r="AD2683">
            <v>3</v>
          </cell>
          <cell r="AE2683" t="str">
            <v>是</v>
          </cell>
          <cell r="AF2683" t="str">
            <v/>
          </cell>
          <cell r="AG2683" t="str">
            <v>否</v>
          </cell>
          <cell r="AH2683" t="str">
            <v>续本月</v>
          </cell>
          <cell r="AI2683" t="str">
            <v>是</v>
          </cell>
          <cell r="AJ2683">
            <v>13580888526</v>
          </cell>
          <cell r="AO2683">
            <v>0</v>
          </cell>
          <cell r="AR2683" t="str">
            <v>赵林区</v>
          </cell>
        </row>
        <row r="2684">
          <cell r="F2684">
            <v>18825487906</v>
          </cell>
          <cell r="G2684" t="str">
            <v>18825487906</v>
          </cell>
          <cell r="H2684" t="str">
            <v>邓丽</v>
          </cell>
          <cell r="I2684" t="str">
            <v>预付费东莞住宅新装或续费680元包年，带宽4M</v>
          </cell>
          <cell r="J2684">
            <v>680</v>
          </cell>
          <cell r="K2684">
            <v>680</v>
          </cell>
          <cell r="L2684" t="str">
            <v>2011-07-26</v>
          </cell>
          <cell r="M2684">
            <v>42213</v>
          </cell>
          <cell r="N2684" t="str">
            <v>2016-07-28</v>
          </cell>
          <cell r="O2684" t="str">
            <v>2015-06-29</v>
          </cell>
          <cell r="P2684" t="str">
            <v>宽带预付费</v>
          </cell>
          <cell r="Q2684" t="str">
            <v>续费</v>
          </cell>
          <cell r="R2684" t="str">
            <v>提前充值</v>
          </cell>
          <cell r="S2684" t="str">
            <v>家庭用户</v>
          </cell>
          <cell r="T2684" t="str">
            <v>(传统)XDSL</v>
          </cell>
          <cell r="U2684" t="str">
            <v>李燕舞(liyw)</v>
          </cell>
          <cell r="V2684" t="str">
            <v>ZX塘厦岑常师</v>
          </cell>
          <cell r="W2684" t="str">
            <v/>
          </cell>
          <cell r="X2684" t="str">
            <v>塘厦区</v>
          </cell>
          <cell r="Y2684">
            <v>0</v>
          </cell>
          <cell r="Z2684">
            <v>0</v>
          </cell>
          <cell r="AA2684" t="str">
            <v>塘厦区</v>
          </cell>
          <cell r="AB2684" t="str">
            <v>29</v>
          </cell>
          <cell r="AC2684">
            <v>4</v>
          </cell>
          <cell r="AD2684">
            <v>12</v>
          </cell>
          <cell r="AE2684" t="str">
            <v>否</v>
          </cell>
          <cell r="AF2684" t="str">
            <v/>
          </cell>
          <cell r="AG2684" t="str">
            <v>否</v>
          </cell>
          <cell r="AH2684" t="str">
            <v>续后期</v>
          </cell>
          <cell r="AI2684" t="str">
            <v>否</v>
          </cell>
          <cell r="AO2684">
            <v>0</v>
          </cell>
          <cell r="AR2684" t="str">
            <v>银湖区</v>
          </cell>
        </row>
        <row r="2685">
          <cell r="F2685">
            <v>13537216693</v>
          </cell>
          <cell r="G2685" t="str">
            <v>13537216693</v>
          </cell>
          <cell r="H2685" t="str">
            <v>陆宏雷</v>
          </cell>
          <cell r="I2685" t="str">
            <v>预付费东莞住宅新装或续费100元包月，带宽4M</v>
          </cell>
          <cell r="J2685">
            <v>200</v>
          </cell>
          <cell r="K2685">
            <v>200</v>
          </cell>
          <cell r="L2685" t="str">
            <v>2014-01-06</v>
          </cell>
          <cell r="M2685">
            <v>42191</v>
          </cell>
          <cell r="N2685" t="str">
            <v>2015-09-06</v>
          </cell>
          <cell r="O2685" t="str">
            <v>2015-06-29</v>
          </cell>
          <cell r="P2685" t="str">
            <v>宽带预付费</v>
          </cell>
          <cell r="Q2685" t="str">
            <v>续费</v>
          </cell>
          <cell r="R2685" t="str">
            <v>提前充值</v>
          </cell>
          <cell r="S2685" t="str">
            <v>家庭用户</v>
          </cell>
          <cell r="T2685" t="str">
            <v>(传统)XDSL</v>
          </cell>
          <cell r="U2685" t="str">
            <v>左喻(zuoy)</v>
          </cell>
          <cell r="V2685" t="str">
            <v>ZX谢岗周启存</v>
          </cell>
          <cell r="W2685" t="str">
            <v/>
          </cell>
          <cell r="X2685" t="str">
            <v>谢岗区</v>
          </cell>
          <cell r="Y2685">
            <v>0</v>
          </cell>
          <cell r="Z2685">
            <v>0</v>
          </cell>
          <cell r="AA2685" t="str">
            <v>谢岗区</v>
          </cell>
          <cell r="AB2685" t="str">
            <v>29</v>
          </cell>
          <cell r="AC2685">
            <v>4</v>
          </cell>
          <cell r="AD2685">
            <v>1</v>
          </cell>
          <cell r="AE2685" t="str">
            <v>否</v>
          </cell>
          <cell r="AF2685" t="str">
            <v/>
          </cell>
          <cell r="AG2685" t="str">
            <v>否</v>
          </cell>
          <cell r="AH2685" t="str">
            <v>续后期</v>
          </cell>
          <cell r="AI2685" t="str">
            <v>否</v>
          </cell>
          <cell r="AO2685">
            <v>0</v>
          </cell>
          <cell r="AR2685" t="str">
            <v>银湖区</v>
          </cell>
        </row>
        <row r="2686">
          <cell r="F2686">
            <v>13538308943</v>
          </cell>
          <cell r="G2686" t="str">
            <v>13538308943</v>
          </cell>
          <cell r="H2686" t="str">
            <v>苑吉能</v>
          </cell>
          <cell r="I2686" t="str">
            <v>预付费东莞住宅新装或续费1408元包2年，带宽12M</v>
          </cell>
          <cell r="J2686">
            <v>1408</v>
          </cell>
          <cell r="K2686">
            <v>1408</v>
          </cell>
          <cell r="L2686" t="str">
            <v>2014-07-02</v>
          </cell>
          <cell r="M2686">
            <v>42187</v>
          </cell>
          <cell r="N2686" t="str">
            <v>2017-07-02</v>
          </cell>
          <cell r="O2686" t="str">
            <v>2015-06-29</v>
          </cell>
          <cell r="P2686" t="str">
            <v>宽带预付费</v>
          </cell>
          <cell r="Q2686" t="str">
            <v>续费</v>
          </cell>
          <cell r="R2686" t="str">
            <v>提前充值</v>
          </cell>
          <cell r="S2686" t="str">
            <v>家庭用户</v>
          </cell>
          <cell r="T2686" t="str">
            <v>FTTH</v>
          </cell>
          <cell r="U2686" t="str">
            <v>左喻(zuoy)</v>
          </cell>
          <cell r="V2686" t="str">
            <v>ZX谢岗周启存</v>
          </cell>
          <cell r="W2686" t="str">
            <v/>
          </cell>
          <cell r="X2686" t="str">
            <v>谢岗区</v>
          </cell>
          <cell r="Y2686">
            <v>0</v>
          </cell>
          <cell r="Z2686">
            <v>0</v>
          </cell>
          <cell r="AA2686" t="str">
            <v>谢岗区</v>
          </cell>
          <cell r="AB2686" t="str">
            <v>29</v>
          </cell>
          <cell r="AC2686">
            <v>12</v>
          </cell>
          <cell r="AD2686">
            <v>24</v>
          </cell>
          <cell r="AE2686" t="str">
            <v>是</v>
          </cell>
          <cell r="AF2686" t="str">
            <v/>
          </cell>
          <cell r="AG2686" t="str">
            <v>价值宽带</v>
          </cell>
          <cell r="AH2686" t="str">
            <v>续后期</v>
          </cell>
          <cell r="AI2686" t="str">
            <v>否</v>
          </cell>
          <cell r="AO2686">
            <v>0</v>
          </cell>
          <cell r="AR2686" t="str">
            <v>赵林区</v>
          </cell>
        </row>
        <row r="2687">
          <cell r="F2687">
            <v>13553828903</v>
          </cell>
          <cell r="G2687" t="str">
            <v>13553828903</v>
          </cell>
          <cell r="H2687" t="str">
            <v>林雪芹</v>
          </cell>
          <cell r="I2687" t="str">
            <v>预付费东莞住宅新装或续费888元包年，带宽12M</v>
          </cell>
          <cell r="J2687">
            <v>888</v>
          </cell>
          <cell r="K2687">
            <v>888</v>
          </cell>
          <cell r="L2687" t="str">
            <v>2014-07-03</v>
          </cell>
          <cell r="M2687">
            <v>42188</v>
          </cell>
          <cell r="N2687" t="str">
            <v>2016-07-03</v>
          </cell>
          <cell r="O2687" t="str">
            <v>2015-06-29</v>
          </cell>
          <cell r="P2687" t="str">
            <v>宽带预付费</v>
          </cell>
          <cell r="Q2687" t="str">
            <v>续费</v>
          </cell>
          <cell r="R2687" t="str">
            <v>提前充值</v>
          </cell>
          <cell r="S2687" t="str">
            <v>家庭用户</v>
          </cell>
          <cell r="T2687" t="str">
            <v>FTTH</v>
          </cell>
          <cell r="U2687" t="str">
            <v>东莞电商天猫充值(scb_tm)</v>
          </cell>
          <cell r="V2687" t="str">
            <v>DSBR受理</v>
          </cell>
          <cell r="W2687" t="str">
            <v/>
          </cell>
          <cell r="X2687" t="str">
            <v>谢岗区</v>
          </cell>
          <cell r="Y2687">
            <v>0</v>
          </cell>
          <cell r="Z2687">
            <v>0</v>
          </cell>
          <cell r="AA2687" t="str">
            <v>谢岗区</v>
          </cell>
          <cell r="AB2687" t="str">
            <v>29</v>
          </cell>
          <cell r="AC2687">
            <v>12</v>
          </cell>
          <cell r="AD2687">
            <v>12</v>
          </cell>
          <cell r="AE2687" t="str">
            <v>是</v>
          </cell>
          <cell r="AF2687" t="str">
            <v/>
          </cell>
          <cell r="AG2687" t="str">
            <v>价值宽带</v>
          </cell>
          <cell r="AH2687" t="str">
            <v>续后期</v>
          </cell>
          <cell r="AI2687" t="str">
            <v>否</v>
          </cell>
          <cell r="AO2687">
            <v>0</v>
          </cell>
          <cell r="AR2687" t="str">
            <v>赵林区</v>
          </cell>
        </row>
        <row r="2688">
          <cell r="F2688">
            <v>15622915688</v>
          </cell>
          <cell r="G2688" t="str">
            <v>15622915688</v>
          </cell>
          <cell r="H2688" t="str">
            <v>彭青腾</v>
          </cell>
          <cell r="I2688" t="str">
            <v>预付费东莞住宅新装或续费1498元包年，带宽50M(独享家庭版)</v>
          </cell>
          <cell r="J2688">
            <v>1498</v>
          </cell>
          <cell r="K2688">
            <v>1498</v>
          </cell>
          <cell r="L2688" t="str">
            <v>2013-06-30</v>
          </cell>
          <cell r="M2688">
            <v>42185</v>
          </cell>
          <cell r="N2688" t="str">
            <v>2016-06-30</v>
          </cell>
          <cell r="O2688" t="str">
            <v>2015-06-29</v>
          </cell>
          <cell r="P2688" t="str">
            <v>宽带预付费</v>
          </cell>
          <cell r="Q2688" t="str">
            <v>续费</v>
          </cell>
          <cell r="R2688" t="str">
            <v>当月充值</v>
          </cell>
          <cell r="S2688" t="str">
            <v>家庭用户</v>
          </cell>
          <cell r="T2688" t="str">
            <v>FTTH</v>
          </cell>
          <cell r="U2688" t="str">
            <v>左喻(zuoy)</v>
          </cell>
          <cell r="V2688" t="str">
            <v>ZX谢岗周启存</v>
          </cell>
          <cell r="W2688" t="str">
            <v>(非)</v>
          </cell>
          <cell r="X2688" t="str">
            <v>谢岗区</v>
          </cell>
          <cell r="Y2688">
            <v>0</v>
          </cell>
          <cell r="Z2688">
            <v>0</v>
          </cell>
          <cell r="AA2688" t="str">
            <v>谢岗区</v>
          </cell>
          <cell r="AB2688" t="str">
            <v>29</v>
          </cell>
          <cell r="AC2688">
            <v>50</v>
          </cell>
          <cell r="AD2688">
            <v>12</v>
          </cell>
          <cell r="AE2688" t="str">
            <v>是</v>
          </cell>
          <cell r="AF2688" t="str">
            <v/>
          </cell>
          <cell r="AG2688" t="str">
            <v>价值宽带</v>
          </cell>
          <cell r="AH2688" t="str">
            <v>续本月</v>
          </cell>
          <cell r="AI2688" t="str">
            <v>是</v>
          </cell>
          <cell r="AJ2688">
            <v>15622915688</v>
          </cell>
          <cell r="AO2688">
            <v>0</v>
          </cell>
          <cell r="AR2688" t="str">
            <v>赵林区</v>
          </cell>
        </row>
        <row r="2689">
          <cell r="F2689">
            <v>18819523269</v>
          </cell>
          <cell r="G2689" t="str">
            <v>18819523269</v>
          </cell>
          <cell r="H2689" t="str">
            <v>黄剑云</v>
          </cell>
          <cell r="I2689" t="str">
            <v>预付费东莞住宅新装或续费680元包年，带宽4M</v>
          </cell>
          <cell r="J2689">
            <v>680</v>
          </cell>
          <cell r="K2689">
            <v>680</v>
          </cell>
          <cell r="L2689" t="str">
            <v>2013-06-02</v>
          </cell>
          <cell r="M2689">
            <v>42185</v>
          </cell>
          <cell r="N2689" t="str">
            <v>2016-06-30</v>
          </cell>
          <cell r="O2689" t="str">
            <v>2015-06-29</v>
          </cell>
          <cell r="P2689" t="str">
            <v>宽带预付费</v>
          </cell>
          <cell r="Q2689" t="str">
            <v>续费</v>
          </cell>
          <cell r="R2689" t="str">
            <v>提前充值</v>
          </cell>
          <cell r="S2689" t="str">
            <v>家庭用户</v>
          </cell>
          <cell r="T2689" t="str">
            <v>(传统)XDSL</v>
          </cell>
          <cell r="U2689" t="str">
            <v>左喻(zuoy)</v>
          </cell>
          <cell r="V2689" t="str">
            <v>ZX谢岗林建光</v>
          </cell>
          <cell r="W2689" t="str">
            <v/>
          </cell>
          <cell r="X2689" t="str">
            <v>谢岗区</v>
          </cell>
          <cell r="Y2689">
            <v>0</v>
          </cell>
          <cell r="Z2689">
            <v>0</v>
          </cell>
          <cell r="AA2689" t="str">
            <v>谢岗区</v>
          </cell>
          <cell r="AB2689" t="str">
            <v>29</v>
          </cell>
          <cell r="AC2689">
            <v>4</v>
          </cell>
          <cell r="AD2689">
            <v>12</v>
          </cell>
          <cell r="AE2689" t="str">
            <v>否</v>
          </cell>
          <cell r="AF2689" t="str">
            <v/>
          </cell>
          <cell r="AG2689" t="str">
            <v>否</v>
          </cell>
          <cell r="AH2689" t="str">
            <v>续本月</v>
          </cell>
          <cell r="AI2689" t="str">
            <v>否</v>
          </cell>
          <cell r="AO2689">
            <v>0</v>
          </cell>
          <cell r="AR2689" t="str">
            <v>赵林区</v>
          </cell>
        </row>
        <row r="2690">
          <cell r="F2690">
            <v>15015370420</v>
          </cell>
          <cell r="G2690" t="str">
            <v>15015370420</v>
          </cell>
          <cell r="H2690" t="str">
            <v>周为林</v>
          </cell>
          <cell r="I2690" t="str">
            <v>预付费东莞住宅新装或续费888元包年，带宽12M</v>
          </cell>
          <cell r="J2690">
            <v>888</v>
          </cell>
          <cell r="K2690">
            <v>888</v>
          </cell>
          <cell r="L2690" t="str">
            <v>2012-07-03</v>
          </cell>
          <cell r="M2690">
            <v>42188</v>
          </cell>
          <cell r="N2690" t="str">
            <v>2016-07-03</v>
          </cell>
          <cell r="O2690" t="str">
            <v>2015-06-29</v>
          </cell>
          <cell r="P2690" t="str">
            <v>宽带预付费</v>
          </cell>
          <cell r="Q2690" t="str">
            <v>续费</v>
          </cell>
          <cell r="R2690" t="str">
            <v>提前充值</v>
          </cell>
          <cell r="S2690" t="str">
            <v>家庭用户</v>
          </cell>
          <cell r="T2690" t="str">
            <v>FTTH</v>
          </cell>
          <cell r="U2690" t="str">
            <v>东莞电商天猫充值(scb_tm1)</v>
          </cell>
          <cell r="V2690" t="str">
            <v>DSBR受理</v>
          </cell>
          <cell r="W2690" t="str">
            <v>天猫特价</v>
          </cell>
          <cell r="X2690" t="str">
            <v>谢岗区</v>
          </cell>
          <cell r="Y2690">
            <v>0</v>
          </cell>
          <cell r="Z2690">
            <v>0</v>
          </cell>
          <cell r="AA2690" t="str">
            <v>谢岗区</v>
          </cell>
          <cell r="AB2690" t="str">
            <v>29</v>
          </cell>
          <cell r="AC2690">
            <v>12</v>
          </cell>
          <cell r="AD2690">
            <v>12</v>
          </cell>
          <cell r="AE2690" t="str">
            <v>是</v>
          </cell>
          <cell r="AF2690" t="str">
            <v/>
          </cell>
          <cell r="AG2690" t="str">
            <v>价值宽带</v>
          </cell>
          <cell r="AH2690" t="str">
            <v>续后期</v>
          </cell>
          <cell r="AI2690" t="str">
            <v>否</v>
          </cell>
          <cell r="AO2690">
            <v>0</v>
          </cell>
          <cell r="AR2690" t="str">
            <v>赵林区</v>
          </cell>
        </row>
        <row r="2691">
          <cell r="F2691">
            <v>13428502881</v>
          </cell>
          <cell r="G2691" t="str">
            <v>13428502881</v>
          </cell>
          <cell r="H2691" t="str">
            <v>傅欢欢</v>
          </cell>
          <cell r="I2691" t="str">
            <v>预付费东莞住宅新装或续费888元包年，带宽12M</v>
          </cell>
          <cell r="J2691">
            <v>888</v>
          </cell>
          <cell r="K2691">
            <v>888</v>
          </cell>
          <cell r="L2691" t="str">
            <v>2012-07-20</v>
          </cell>
          <cell r="M2691">
            <v>42206</v>
          </cell>
          <cell r="N2691" t="str">
            <v>2016-07-21</v>
          </cell>
          <cell r="O2691" t="str">
            <v>2015-06-29</v>
          </cell>
          <cell r="P2691" t="str">
            <v>宽带预付费</v>
          </cell>
          <cell r="Q2691" t="str">
            <v>续费</v>
          </cell>
          <cell r="R2691" t="str">
            <v>提前充值</v>
          </cell>
          <cell r="S2691" t="str">
            <v>家庭用户</v>
          </cell>
          <cell r="T2691" t="str">
            <v>FTTH</v>
          </cell>
          <cell r="U2691" t="str">
            <v>伍双倩(wusq)</v>
          </cell>
          <cell r="V2691" t="str">
            <v>ZX凤岗谢鑫</v>
          </cell>
          <cell r="W2691" t="str">
            <v>电商价值宽带营销</v>
          </cell>
          <cell r="X2691" t="str">
            <v>凤岗区</v>
          </cell>
          <cell r="Y2691">
            <v>0</v>
          </cell>
          <cell r="Z2691">
            <v>0</v>
          </cell>
          <cell r="AA2691" t="str">
            <v>凤岗区</v>
          </cell>
          <cell r="AB2691" t="str">
            <v>29</v>
          </cell>
          <cell r="AC2691">
            <v>12</v>
          </cell>
          <cell r="AD2691">
            <v>12</v>
          </cell>
          <cell r="AE2691" t="str">
            <v>是</v>
          </cell>
          <cell r="AF2691" t="str">
            <v/>
          </cell>
          <cell r="AG2691" t="str">
            <v>价值宽带</v>
          </cell>
          <cell r="AH2691" t="str">
            <v>续后期</v>
          </cell>
          <cell r="AI2691" t="str">
            <v>否</v>
          </cell>
          <cell r="AO2691">
            <v>0</v>
          </cell>
          <cell r="AR2691" t="str">
            <v>银湖区</v>
          </cell>
        </row>
        <row r="2692">
          <cell r="F2692">
            <v>13556667518</v>
          </cell>
          <cell r="G2692" t="str">
            <v>13556667518</v>
          </cell>
          <cell r="H2692" t="str">
            <v>孙鲜伟</v>
          </cell>
          <cell r="I2692" t="str">
            <v>预付费东莞住宅新装或续费888元包年，带宽12M</v>
          </cell>
          <cell r="J2692">
            <v>888</v>
          </cell>
          <cell r="K2692">
            <v>888</v>
          </cell>
          <cell r="L2692" t="str">
            <v>2013-07-01</v>
          </cell>
          <cell r="M2692">
            <v>42186</v>
          </cell>
          <cell r="N2692" t="str">
            <v>2016-07-01</v>
          </cell>
          <cell r="O2692" t="str">
            <v>2015-06-29</v>
          </cell>
          <cell r="P2692" t="str">
            <v>宽带预付费</v>
          </cell>
          <cell r="Q2692" t="str">
            <v>续费</v>
          </cell>
          <cell r="R2692" t="str">
            <v>提前充值</v>
          </cell>
          <cell r="S2692" t="str">
            <v>家庭用户</v>
          </cell>
          <cell r="T2692" t="str">
            <v>FTTH</v>
          </cell>
          <cell r="U2692" t="str">
            <v>伍双倩(wusq)</v>
          </cell>
          <cell r="V2692" t="str">
            <v>DSBR凤岗蓝志坚</v>
          </cell>
          <cell r="W2692" t="str">
            <v>电商价值宽带营销</v>
          </cell>
          <cell r="X2692" t="str">
            <v>凤岗区</v>
          </cell>
          <cell r="Y2692">
            <v>0</v>
          </cell>
          <cell r="Z2692">
            <v>0</v>
          </cell>
          <cell r="AA2692" t="str">
            <v>凤岗区</v>
          </cell>
          <cell r="AB2692" t="str">
            <v>29</v>
          </cell>
          <cell r="AC2692">
            <v>12</v>
          </cell>
          <cell r="AD2692">
            <v>12</v>
          </cell>
          <cell r="AE2692" t="str">
            <v>是</v>
          </cell>
          <cell r="AF2692" t="str">
            <v/>
          </cell>
          <cell r="AG2692" t="str">
            <v>价值宽带</v>
          </cell>
          <cell r="AH2692" t="str">
            <v>续后期</v>
          </cell>
          <cell r="AI2692" t="str">
            <v>否</v>
          </cell>
          <cell r="AO2692">
            <v>0</v>
          </cell>
          <cell r="AR2692" t="str">
            <v>赵林区</v>
          </cell>
        </row>
        <row r="2693">
          <cell r="F2693">
            <v>13431309242</v>
          </cell>
          <cell r="G2693" t="str">
            <v>13431309242</v>
          </cell>
          <cell r="H2693" t="str">
            <v>陈贵海</v>
          </cell>
          <cell r="I2693" t="str">
            <v>预付费东莞住宅新装或续费1408元包2年，带宽12M</v>
          </cell>
          <cell r="J2693">
            <v>1408</v>
          </cell>
          <cell r="K2693">
            <v>1408</v>
          </cell>
          <cell r="L2693" t="str">
            <v>2009-07-14</v>
          </cell>
          <cell r="M2693">
            <v>42183</v>
          </cell>
          <cell r="N2693" t="str">
            <v>2017-06-29</v>
          </cell>
          <cell r="O2693" t="str">
            <v>2015-06-29</v>
          </cell>
          <cell r="P2693" t="str">
            <v>宽带预付费</v>
          </cell>
          <cell r="Q2693" t="str">
            <v>续费</v>
          </cell>
          <cell r="R2693" t="str">
            <v>往月充值</v>
          </cell>
          <cell r="S2693" t="str">
            <v>家庭用户</v>
          </cell>
          <cell r="T2693" t="str">
            <v>FTTH</v>
          </cell>
          <cell r="U2693" t="str">
            <v>方兰(fangl)</v>
          </cell>
          <cell r="V2693" t="str">
            <v>ZX樟木头谭远明</v>
          </cell>
          <cell r="W2693" t="str">
            <v/>
          </cell>
          <cell r="X2693" t="str">
            <v>樟木头区</v>
          </cell>
          <cell r="Y2693">
            <v>0</v>
          </cell>
          <cell r="Z2693">
            <v>0</v>
          </cell>
          <cell r="AA2693" t="str">
            <v>樟木头区</v>
          </cell>
          <cell r="AB2693" t="str">
            <v>29</v>
          </cell>
          <cell r="AC2693">
            <v>12</v>
          </cell>
          <cell r="AD2693">
            <v>24</v>
          </cell>
          <cell r="AE2693" t="str">
            <v>是</v>
          </cell>
          <cell r="AF2693" t="str">
            <v/>
          </cell>
          <cell r="AG2693" t="str">
            <v>价值宽带</v>
          </cell>
          <cell r="AH2693" t="str">
            <v>续本月</v>
          </cell>
          <cell r="AI2693" t="str">
            <v>是</v>
          </cell>
          <cell r="AJ2693">
            <v>13431309242</v>
          </cell>
          <cell r="AO2693">
            <v>0</v>
          </cell>
          <cell r="AR2693" t="str">
            <v>赵林区</v>
          </cell>
        </row>
        <row r="2694">
          <cell r="F2694">
            <v>13544771820</v>
          </cell>
          <cell r="G2694" t="str">
            <v>13544771820</v>
          </cell>
          <cell r="H2694" t="str">
            <v>王磊</v>
          </cell>
          <cell r="I2694" t="str">
            <v>预付费东莞住宅新装或续费100元包月，带宽4M</v>
          </cell>
          <cell r="J2694">
            <v>100</v>
          </cell>
          <cell r="K2694">
            <v>100</v>
          </cell>
          <cell r="L2694" t="str">
            <v>2010-05-06</v>
          </cell>
          <cell r="M2694">
            <v>42184</v>
          </cell>
          <cell r="N2694" t="str">
            <v>2015-07-29</v>
          </cell>
          <cell r="O2694" t="str">
            <v>2015-06-29</v>
          </cell>
          <cell r="P2694" t="str">
            <v>宽带预付费</v>
          </cell>
          <cell r="Q2694" t="str">
            <v>续费</v>
          </cell>
          <cell r="R2694" t="str">
            <v>提前充值</v>
          </cell>
          <cell r="S2694" t="str">
            <v>家庭用户</v>
          </cell>
          <cell r="T2694" t="str">
            <v>FTTH</v>
          </cell>
          <cell r="U2694" t="str">
            <v>尹桂花(yingh)</v>
          </cell>
          <cell r="V2694" t="str">
            <v>ZY谢岗陈冬季(市)</v>
          </cell>
          <cell r="W2694" t="str">
            <v/>
          </cell>
          <cell r="X2694" t="str">
            <v>清溪区</v>
          </cell>
          <cell r="Y2694">
            <v>0</v>
          </cell>
          <cell r="Z2694">
            <v>0</v>
          </cell>
          <cell r="AA2694" t="str">
            <v>清溪区</v>
          </cell>
          <cell r="AB2694" t="str">
            <v>29</v>
          </cell>
          <cell r="AC2694">
            <v>4</v>
          </cell>
          <cell r="AD2694">
            <v>1</v>
          </cell>
          <cell r="AE2694" t="str">
            <v>是</v>
          </cell>
          <cell r="AF2694" t="str">
            <v/>
          </cell>
          <cell r="AG2694" t="str">
            <v>否</v>
          </cell>
          <cell r="AH2694" t="str">
            <v>续本月</v>
          </cell>
          <cell r="AI2694" t="str">
            <v>是</v>
          </cell>
          <cell r="AJ2694">
            <v>13544771820</v>
          </cell>
          <cell r="AO2694">
            <v>0</v>
          </cell>
          <cell r="AR2694" t="str">
            <v>赵林区</v>
          </cell>
        </row>
        <row r="2695">
          <cell r="F2695">
            <v>13688998347</v>
          </cell>
          <cell r="G2695" t="str">
            <v>13688998347</v>
          </cell>
          <cell r="H2695" t="str">
            <v>彭发家</v>
          </cell>
          <cell r="I2695" t="str">
            <v>预付费东莞住宅新装或续费100元包月，带宽4M</v>
          </cell>
          <cell r="J2695">
            <v>100</v>
          </cell>
          <cell r="K2695">
            <v>100</v>
          </cell>
          <cell r="L2695" t="str">
            <v>2014-06-24</v>
          </cell>
          <cell r="M2695">
            <v>42179</v>
          </cell>
          <cell r="N2695" t="str">
            <v>2015-07-29</v>
          </cell>
          <cell r="O2695" t="str">
            <v>2015-06-29</v>
          </cell>
          <cell r="P2695" t="str">
            <v>宽带预付费</v>
          </cell>
          <cell r="Q2695" t="str">
            <v>续费</v>
          </cell>
          <cell r="R2695" t="str">
            <v>往月充值</v>
          </cell>
          <cell r="S2695" t="str">
            <v>家庭用户</v>
          </cell>
          <cell r="T2695" t="str">
            <v>FTTH</v>
          </cell>
          <cell r="U2695" t="str">
            <v>尹桂花(yingh)</v>
          </cell>
          <cell r="V2695" t="str">
            <v>ZY樟木头陈冬季(市)</v>
          </cell>
          <cell r="W2695" t="str">
            <v/>
          </cell>
          <cell r="X2695" t="str">
            <v>清溪区</v>
          </cell>
          <cell r="Y2695">
            <v>0</v>
          </cell>
          <cell r="Z2695">
            <v>0</v>
          </cell>
          <cell r="AA2695" t="str">
            <v>清溪区</v>
          </cell>
          <cell r="AB2695" t="str">
            <v>29</v>
          </cell>
          <cell r="AC2695">
            <v>4</v>
          </cell>
          <cell r="AD2695">
            <v>1</v>
          </cell>
          <cell r="AE2695" t="str">
            <v>是</v>
          </cell>
          <cell r="AF2695" t="str">
            <v/>
          </cell>
          <cell r="AG2695" t="str">
            <v>否</v>
          </cell>
          <cell r="AH2695" t="str">
            <v>续本月</v>
          </cell>
          <cell r="AI2695" t="str">
            <v>是</v>
          </cell>
          <cell r="AJ2695">
            <v>13688998347</v>
          </cell>
          <cell r="AO2695">
            <v>0</v>
          </cell>
          <cell r="AR2695" t="str">
            <v>赵林区</v>
          </cell>
        </row>
        <row r="2696">
          <cell r="F2696">
            <v>15099702953</v>
          </cell>
          <cell r="G2696" t="str">
            <v>15099702953</v>
          </cell>
          <cell r="H2696" t="str">
            <v>林坤荣</v>
          </cell>
          <cell r="I2696" t="str">
            <v>预付费东莞精品宽带新装或续费免费体验1个月，带宽10M</v>
          </cell>
          <cell r="J2696">
            <v>888</v>
          </cell>
          <cell r="K2696">
            <v>888</v>
          </cell>
          <cell r="L2696" t="str">
            <v>2014-07-02</v>
          </cell>
          <cell r="M2696">
            <v>42187</v>
          </cell>
          <cell r="N2696" t="str">
            <v>2016-08-02</v>
          </cell>
          <cell r="O2696" t="str">
            <v>2015-06-29</v>
          </cell>
          <cell r="P2696" t="str">
            <v>宽带预付费</v>
          </cell>
          <cell r="Q2696" t="str">
            <v>续费</v>
          </cell>
          <cell r="R2696" t="str">
            <v>提前充值</v>
          </cell>
          <cell r="S2696" t="str">
            <v>家庭用户</v>
          </cell>
          <cell r="T2696" t="str">
            <v>FTTH</v>
          </cell>
          <cell r="U2696" t="str">
            <v>尹桂花(yingh)</v>
          </cell>
          <cell r="V2696" t="str">
            <v>ZX清溪禹红娜</v>
          </cell>
          <cell r="W2696" t="str">
            <v/>
          </cell>
          <cell r="X2696" t="str">
            <v>清溪区</v>
          </cell>
          <cell r="Y2696">
            <v>0</v>
          </cell>
          <cell r="Z2696">
            <v>0</v>
          </cell>
          <cell r="AA2696" t="str">
            <v>清溪区</v>
          </cell>
          <cell r="AB2696" t="str">
            <v>29</v>
          </cell>
          <cell r="AC2696">
            <v>10</v>
          </cell>
          <cell r="AD2696">
            <v>1</v>
          </cell>
          <cell r="AE2696" t="str">
            <v>是</v>
          </cell>
          <cell r="AF2696" t="str">
            <v/>
          </cell>
          <cell r="AG2696" t="str">
            <v>价值宽带</v>
          </cell>
          <cell r="AH2696" t="str">
            <v>续后期</v>
          </cell>
          <cell r="AI2696" t="str">
            <v>否</v>
          </cell>
          <cell r="AO2696">
            <v>0</v>
          </cell>
          <cell r="AR2696" t="str">
            <v>赵林区</v>
          </cell>
        </row>
        <row r="2697">
          <cell r="F2697">
            <v>18826989001</v>
          </cell>
          <cell r="G2697" t="str">
            <v>18826989001</v>
          </cell>
          <cell r="H2697" t="str">
            <v>张仁兴</v>
          </cell>
          <cell r="I2697" t="str">
            <v>预付费东莞住宅新装或续费768元包年，带宽4M</v>
          </cell>
          <cell r="J2697">
            <v>768</v>
          </cell>
          <cell r="K2697">
            <v>768</v>
          </cell>
          <cell r="L2697" t="str">
            <v>2014-06-24</v>
          </cell>
          <cell r="M2697">
            <v>42179</v>
          </cell>
          <cell r="N2697" t="str">
            <v>2016-06-29</v>
          </cell>
          <cell r="O2697" t="str">
            <v>2015-06-29</v>
          </cell>
          <cell r="P2697" t="str">
            <v>宽带预付费</v>
          </cell>
          <cell r="Q2697" t="str">
            <v>续费</v>
          </cell>
          <cell r="R2697" t="str">
            <v>往月充值</v>
          </cell>
          <cell r="S2697" t="str">
            <v>家庭用户</v>
          </cell>
          <cell r="T2697" t="str">
            <v>FTTH</v>
          </cell>
          <cell r="U2697" t="str">
            <v>尹桂花(yingh)</v>
          </cell>
          <cell r="V2697" t="str">
            <v>ZY清溪韩相力(集客)</v>
          </cell>
          <cell r="W2697" t="str">
            <v/>
          </cell>
          <cell r="X2697" t="str">
            <v>清溪区</v>
          </cell>
          <cell r="Y2697">
            <v>0</v>
          </cell>
          <cell r="Z2697">
            <v>0</v>
          </cell>
          <cell r="AA2697" t="str">
            <v>清溪区</v>
          </cell>
          <cell r="AB2697" t="str">
            <v>29</v>
          </cell>
          <cell r="AC2697">
            <v>4</v>
          </cell>
          <cell r="AD2697">
            <v>12</v>
          </cell>
          <cell r="AE2697" t="str">
            <v>是</v>
          </cell>
          <cell r="AF2697" t="str">
            <v/>
          </cell>
          <cell r="AG2697" t="str">
            <v>否</v>
          </cell>
          <cell r="AH2697" t="str">
            <v>续本月</v>
          </cell>
          <cell r="AI2697" t="str">
            <v>是</v>
          </cell>
          <cell r="AJ2697">
            <v>18826989001</v>
          </cell>
          <cell r="AO2697">
            <v>0</v>
          </cell>
          <cell r="AR2697" t="str">
            <v>银湖区</v>
          </cell>
        </row>
        <row r="2698">
          <cell r="F2698">
            <v>13715009550</v>
          </cell>
          <cell r="G2698" t="str">
            <v>13715009550</v>
          </cell>
          <cell r="H2698" t="str">
            <v>唐洪元</v>
          </cell>
          <cell r="I2698" t="str">
            <v>预付费东莞住宅新装或续费888元包年，带宽12M</v>
          </cell>
          <cell r="J2698">
            <v>888</v>
          </cell>
          <cell r="K2698">
            <v>888</v>
          </cell>
          <cell r="L2698" t="str">
            <v>2011-03-15</v>
          </cell>
          <cell r="M2698">
            <v>42170</v>
          </cell>
          <cell r="N2698" t="str">
            <v>2016-06-29</v>
          </cell>
          <cell r="O2698" t="str">
            <v>2015-06-29</v>
          </cell>
          <cell r="P2698" t="str">
            <v>宽带预付费</v>
          </cell>
          <cell r="Q2698" t="str">
            <v>续费</v>
          </cell>
          <cell r="R2698" t="str">
            <v>往月充值</v>
          </cell>
          <cell r="S2698" t="str">
            <v>家庭用户</v>
          </cell>
          <cell r="T2698" t="str">
            <v>FTTH</v>
          </cell>
          <cell r="U2698" t="str">
            <v>尹桂花(yingh)</v>
          </cell>
          <cell r="V2698" t="str">
            <v>ZX清溪吴宇帅</v>
          </cell>
          <cell r="W2698" t="str">
            <v/>
          </cell>
          <cell r="X2698" t="str">
            <v>清溪区</v>
          </cell>
          <cell r="Y2698">
            <v>0</v>
          </cell>
          <cell r="Z2698">
            <v>0</v>
          </cell>
          <cell r="AA2698" t="str">
            <v>清溪区</v>
          </cell>
          <cell r="AB2698" t="str">
            <v>29</v>
          </cell>
          <cell r="AC2698">
            <v>12</v>
          </cell>
          <cell r="AD2698">
            <v>12</v>
          </cell>
          <cell r="AE2698" t="str">
            <v>是</v>
          </cell>
          <cell r="AF2698" t="str">
            <v/>
          </cell>
          <cell r="AG2698" t="str">
            <v>价值宽带</v>
          </cell>
          <cell r="AH2698" t="str">
            <v>续本月</v>
          </cell>
          <cell r="AI2698" t="str">
            <v>是</v>
          </cell>
          <cell r="AO2698">
            <v>0</v>
          </cell>
          <cell r="AR2698" t="str">
            <v>赵林区</v>
          </cell>
        </row>
        <row r="2699">
          <cell r="F2699">
            <v>13922959697</v>
          </cell>
          <cell r="G2699" t="str">
            <v>13922959697</v>
          </cell>
          <cell r="H2699" t="str">
            <v>蒋建民</v>
          </cell>
          <cell r="I2699" t="str">
            <v>预付费东莞精品宽带新装或续费免费体验1个月，带宽10M</v>
          </cell>
          <cell r="J2699">
            <v>888</v>
          </cell>
          <cell r="K2699">
            <v>888</v>
          </cell>
          <cell r="L2699" t="str">
            <v>2012-07-02</v>
          </cell>
          <cell r="M2699">
            <v>42213</v>
          </cell>
          <cell r="N2699" t="str">
            <v>2016-08-28</v>
          </cell>
          <cell r="O2699" t="str">
            <v>2015-06-29</v>
          </cell>
          <cell r="P2699" t="str">
            <v>宽带预付费</v>
          </cell>
          <cell r="Q2699" t="str">
            <v>续费</v>
          </cell>
          <cell r="R2699" t="str">
            <v>提前充值</v>
          </cell>
          <cell r="S2699" t="str">
            <v>家庭用户</v>
          </cell>
          <cell r="T2699" t="str">
            <v>FTTH</v>
          </cell>
          <cell r="U2699" t="str">
            <v>东莞电商天猫充值(scb_tm1)</v>
          </cell>
          <cell r="V2699" t="str">
            <v>ZX清溪祖静彪</v>
          </cell>
          <cell r="W2699" t="str">
            <v/>
          </cell>
          <cell r="X2699" t="str">
            <v>清溪区</v>
          </cell>
          <cell r="Y2699">
            <v>0</v>
          </cell>
          <cell r="Z2699">
            <v>0</v>
          </cell>
          <cell r="AA2699" t="str">
            <v>清溪区</v>
          </cell>
          <cell r="AB2699" t="str">
            <v>29</v>
          </cell>
          <cell r="AC2699">
            <v>10</v>
          </cell>
          <cell r="AD2699">
            <v>1</v>
          </cell>
          <cell r="AE2699" t="str">
            <v>是</v>
          </cell>
          <cell r="AF2699" t="str">
            <v/>
          </cell>
          <cell r="AG2699" t="str">
            <v>价值宽带</v>
          </cell>
          <cell r="AH2699" t="str">
            <v>续后期</v>
          </cell>
          <cell r="AI2699" t="str">
            <v>否</v>
          </cell>
          <cell r="AO2699">
            <v>0</v>
          </cell>
          <cell r="AR2699" t="str">
            <v>赵林区</v>
          </cell>
        </row>
        <row r="2700">
          <cell r="F2700">
            <v>13549426982</v>
          </cell>
          <cell r="G2700" t="str">
            <v>13549426982</v>
          </cell>
          <cell r="H2700" t="str">
            <v>黄崇泽</v>
          </cell>
          <cell r="I2700" t="str">
            <v>预付费东莞住宅新装或续费888元包年，带宽12M</v>
          </cell>
          <cell r="J2700">
            <v>888</v>
          </cell>
          <cell r="K2700">
            <v>888</v>
          </cell>
          <cell r="L2700" t="str">
            <v>2014-07-01</v>
          </cell>
          <cell r="M2700">
            <v>42186</v>
          </cell>
          <cell r="N2700" t="str">
            <v>2016-07-01</v>
          </cell>
          <cell r="O2700" t="str">
            <v>2015-06-29</v>
          </cell>
          <cell r="P2700" t="str">
            <v>宽带预付费</v>
          </cell>
          <cell r="Q2700" t="str">
            <v>续费</v>
          </cell>
          <cell r="R2700" t="str">
            <v>提前充值</v>
          </cell>
          <cell r="S2700" t="str">
            <v>家庭用户</v>
          </cell>
          <cell r="T2700" t="str">
            <v>FTTH</v>
          </cell>
          <cell r="U2700" t="str">
            <v>东莞电商天猫充值(scb_tm)</v>
          </cell>
          <cell r="V2700" t="str">
            <v>DSBR受理</v>
          </cell>
          <cell r="W2700" t="str">
            <v>电商价值宽带营销</v>
          </cell>
          <cell r="X2700" t="str">
            <v>塘厦区</v>
          </cell>
          <cell r="Y2700">
            <v>0</v>
          </cell>
          <cell r="Z2700">
            <v>0</v>
          </cell>
          <cell r="AA2700" t="str">
            <v>塘厦区</v>
          </cell>
          <cell r="AB2700" t="str">
            <v>29</v>
          </cell>
          <cell r="AC2700">
            <v>12</v>
          </cell>
          <cell r="AD2700">
            <v>12</v>
          </cell>
          <cell r="AE2700" t="str">
            <v>是</v>
          </cell>
          <cell r="AF2700" t="str">
            <v/>
          </cell>
          <cell r="AG2700" t="str">
            <v>价值宽带</v>
          </cell>
          <cell r="AH2700" t="str">
            <v>续后期</v>
          </cell>
          <cell r="AI2700" t="str">
            <v>否</v>
          </cell>
          <cell r="AO2700">
            <v>0</v>
          </cell>
          <cell r="AR2700" t="str">
            <v>赵林区</v>
          </cell>
        </row>
        <row r="2701">
          <cell r="F2701">
            <v>13113257995</v>
          </cell>
          <cell r="G2701" t="str">
            <v>13113257995</v>
          </cell>
          <cell r="H2701" t="str">
            <v>肖方华</v>
          </cell>
          <cell r="I2701" t="str">
            <v>预付费东莞住宅新装或续费888元包年，带宽12M</v>
          </cell>
          <cell r="J2701">
            <v>888</v>
          </cell>
          <cell r="K2701">
            <v>888</v>
          </cell>
          <cell r="L2701" t="str">
            <v>2013-06-18</v>
          </cell>
          <cell r="M2701">
            <v>42173</v>
          </cell>
          <cell r="N2701" t="str">
            <v>2016-06-29</v>
          </cell>
          <cell r="O2701" t="str">
            <v>2015-06-29</v>
          </cell>
          <cell r="P2701" t="str">
            <v>宽带预付费</v>
          </cell>
          <cell r="Q2701" t="str">
            <v>续费</v>
          </cell>
          <cell r="R2701" t="str">
            <v>往月充值</v>
          </cell>
          <cell r="S2701" t="str">
            <v>家庭用户</v>
          </cell>
          <cell r="T2701" t="str">
            <v>(传统)XDSL</v>
          </cell>
          <cell r="U2701" t="str">
            <v>伍双倩(wusq)</v>
          </cell>
          <cell r="V2701" t="str">
            <v>DSBR凤岗蓝志康</v>
          </cell>
          <cell r="W2701" t="str">
            <v/>
          </cell>
          <cell r="X2701" t="str">
            <v>凤岗区</v>
          </cell>
          <cell r="Y2701">
            <v>0</v>
          </cell>
          <cell r="Z2701">
            <v>0</v>
          </cell>
          <cell r="AA2701" t="str">
            <v>凤岗区</v>
          </cell>
          <cell r="AB2701" t="str">
            <v>29</v>
          </cell>
          <cell r="AC2701">
            <v>12</v>
          </cell>
          <cell r="AD2701">
            <v>12</v>
          </cell>
          <cell r="AE2701" t="str">
            <v>否</v>
          </cell>
          <cell r="AF2701" t="str">
            <v/>
          </cell>
          <cell r="AG2701" t="str">
            <v>价值宽带</v>
          </cell>
          <cell r="AH2701" t="str">
            <v>续本月</v>
          </cell>
          <cell r="AI2701" t="str">
            <v>否</v>
          </cell>
          <cell r="AO2701">
            <v>0</v>
          </cell>
          <cell r="AR2701" t="str">
            <v>赵林区</v>
          </cell>
        </row>
        <row r="2702">
          <cell r="F2702">
            <v>13592721766</v>
          </cell>
          <cell r="G2702" t="str">
            <v>13592721766</v>
          </cell>
          <cell r="H2702" t="str">
            <v>许周海</v>
          </cell>
          <cell r="I2702" t="str">
            <v>预付费东莞住宅新装或续费888元包年，带宽12M</v>
          </cell>
          <cell r="J2702">
            <v>888</v>
          </cell>
          <cell r="K2702">
            <v>888</v>
          </cell>
          <cell r="L2702" t="str">
            <v>2012-06-19</v>
          </cell>
          <cell r="M2702">
            <v>42183</v>
          </cell>
          <cell r="N2702" t="str">
            <v>2016-06-29</v>
          </cell>
          <cell r="O2702" t="str">
            <v>2015-06-29</v>
          </cell>
          <cell r="P2702" t="str">
            <v>宽带预付费</v>
          </cell>
          <cell r="Q2702" t="str">
            <v>续费</v>
          </cell>
          <cell r="R2702" t="str">
            <v>往月充值</v>
          </cell>
          <cell r="S2702" t="str">
            <v>家庭用户</v>
          </cell>
          <cell r="T2702" t="str">
            <v>FTTH</v>
          </cell>
          <cell r="U2702" t="str">
            <v>东莞电商天猫充值(scb_tm1)</v>
          </cell>
          <cell r="V2702" t="str">
            <v>ZY清溪韩相力(集客)</v>
          </cell>
          <cell r="W2702" t="str">
            <v>电商价值宽带营销</v>
          </cell>
          <cell r="X2702" t="str">
            <v>清溪区</v>
          </cell>
          <cell r="Y2702">
            <v>0</v>
          </cell>
          <cell r="Z2702">
            <v>0</v>
          </cell>
          <cell r="AA2702" t="str">
            <v>清溪区</v>
          </cell>
          <cell r="AB2702" t="str">
            <v>29</v>
          </cell>
          <cell r="AC2702">
            <v>12</v>
          </cell>
          <cell r="AD2702">
            <v>12</v>
          </cell>
          <cell r="AE2702" t="str">
            <v>是</v>
          </cell>
          <cell r="AF2702" t="str">
            <v/>
          </cell>
          <cell r="AG2702" t="str">
            <v>价值宽带</v>
          </cell>
          <cell r="AH2702" t="str">
            <v>续本月</v>
          </cell>
          <cell r="AI2702" t="str">
            <v>是</v>
          </cell>
          <cell r="AJ2702">
            <v>13592721766</v>
          </cell>
          <cell r="AO2702">
            <v>0</v>
          </cell>
          <cell r="AR2702" t="str">
            <v>银湖区</v>
          </cell>
        </row>
        <row r="2703">
          <cell r="F2703">
            <v>13492344292</v>
          </cell>
          <cell r="G2703" t="str">
            <v>13492344292</v>
          </cell>
          <cell r="H2703" t="str">
            <v>陈湘农</v>
          </cell>
          <cell r="I2703" t="str">
            <v>预付费东莞住宅新装或续费888元包年，带宽12M</v>
          </cell>
          <cell r="J2703">
            <v>888</v>
          </cell>
          <cell r="K2703">
            <v>888</v>
          </cell>
          <cell r="L2703" t="str">
            <v>2013-07-23</v>
          </cell>
          <cell r="M2703">
            <v>42208</v>
          </cell>
          <cell r="N2703" t="str">
            <v>2016-07-23</v>
          </cell>
          <cell r="O2703" t="str">
            <v>2015-06-29</v>
          </cell>
          <cell r="P2703" t="str">
            <v>宽带预付费</v>
          </cell>
          <cell r="Q2703" t="str">
            <v>续费</v>
          </cell>
          <cell r="R2703" t="str">
            <v>提前充值</v>
          </cell>
          <cell r="S2703" t="str">
            <v>家庭用户</v>
          </cell>
          <cell r="T2703" t="str">
            <v>FTTH</v>
          </cell>
          <cell r="U2703" t="str">
            <v>东莞电商天猫充值(scb_tm1)</v>
          </cell>
          <cell r="V2703" t="str">
            <v>DSBR受理</v>
          </cell>
          <cell r="W2703" t="str">
            <v>电商价值宽带营销</v>
          </cell>
          <cell r="X2703" t="str">
            <v>塘厦区</v>
          </cell>
          <cell r="Y2703">
            <v>0</v>
          </cell>
          <cell r="Z2703">
            <v>0</v>
          </cell>
          <cell r="AA2703" t="str">
            <v>塘厦区</v>
          </cell>
          <cell r="AB2703" t="str">
            <v>29</v>
          </cell>
          <cell r="AC2703">
            <v>12</v>
          </cell>
          <cell r="AD2703">
            <v>12</v>
          </cell>
          <cell r="AE2703" t="str">
            <v>是</v>
          </cell>
          <cell r="AF2703" t="str">
            <v/>
          </cell>
          <cell r="AG2703" t="str">
            <v>价值宽带</v>
          </cell>
          <cell r="AH2703" t="str">
            <v>续后期</v>
          </cell>
          <cell r="AI2703" t="str">
            <v>否</v>
          </cell>
          <cell r="AO2703">
            <v>0</v>
          </cell>
          <cell r="AR2703" t="str">
            <v>雁田区</v>
          </cell>
        </row>
        <row r="2704">
          <cell r="F2704">
            <v>13538318376</v>
          </cell>
          <cell r="G2704" t="str">
            <v>13538318376</v>
          </cell>
          <cell r="H2704" t="str">
            <v>苏文品</v>
          </cell>
          <cell r="I2704" t="str">
            <v>预付费东莞住宅新装或续费100元包月，带宽4M</v>
          </cell>
          <cell r="J2704">
            <v>200</v>
          </cell>
          <cell r="K2704">
            <v>200</v>
          </cell>
          <cell r="L2704" t="str">
            <v>2010-10-02</v>
          </cell>
          <cell r="M2704">
            <v>42177</v>
          </cell>
          <cell r="N2704" t="str">
            <v>2015-08-29</v>
          </cell>
          <cell r="O2704" t="str">
            <v>2015-06-29</v>
          </cell>
          <cell r="P2704" t="str">
            <v>宽带预付费</v>
          </cell>
          <cell r="Q2704" t="str">
            <v>续费</v>
          </cell>
          <cell r="R2704" t="str">
            <v>往月充值</v>
          </cell>
          <cell r="S2704" t="str">
            <v>家庭用户</v>
          </cell>
          <cell r="T2704" t="str">
            <v>(传统)XDSL</v>
          </cell>
          <cell r="U2704" t="str">
            <v>王丽(wangl)</v>
          </cell>
          <cell r="V2704" t="str">
            <v>ZX长安肖亮</v>
          </cell>
          <cell r="W2704" t="str">
            <v/>
          </cell>
          <cell r="X2704" t="str">
            <v>长安区</v>
          </cell>
          <cell r="Y2704">
            <v>0</v>
          </cell>
          <cell r="Z2704">
            <v>0</v>
          </cell>
          <cell r="AA2704" t="str">
            <v>长安区</v>
          </cell>
          <cell r="AB2704" t="str">
            <v>29</v>
          </cell>
          <cell r="AC2704">
            <v>4</v>
          </cell>
          <cell r="AD2704">
            <v>1</v>
          </cell>
          <cell r="AE2704" t="str">
            <v>否</v>
          </cell>
          <cell r="AF2704" t="str">
            <v/>
          </cell>
          <cell r="AG2704" t="str">
            <v>否</v>
          </cell>
          <cell r="AH2704" t="str">
            <v>续本月</v>
          </cell>
          <cell r="AI2704" t="str">
            <v>否</v>
          </cell>
          <cell r="AO2704">
            <v>0</v>
          </cell>
          <cell r="AR2704" t="str">
            <v>金凤凰区</v>
          </cell>
        </row>
        <row r="2705">
          <cell r="F2705">
            <v>13712593440</v>
          </cell>
          <cell r="G2705" t="str">
            <v>13712593440</v>
          </cell>
          <cell r="H2705" t="str">
            <v>广东优信通信有限公司</v>
          </cell>
          <cell r="I2705" t="str">
            <v>预付费东莞住宅“宽带大会战新装或续费480元包年，带宽4M</v>
          </cell>
          <cell r="J2705">
            <v>480</v>
          </cell>
          <cell r="K2705">
            <v>480</v>
          </cell>
          <cell r="L2705" t="str">
            <v>2011-12-17</v>
          </cell>
          <cell r="M2705">
            <v>42175</v>
          </cell>
          <cell r="N2705" t="str">
            <v>2016-06-29</v>
          </cell>
          <cell r="O2705" t="str">
            <v>2015-06-29</v>
          </cell>
          <cell r="P2705" t="str">
            <v>宽带预付费</v>
          </cell>
          <cell r="Q2705" t="str">
            <v>续费</v>
          </cell>
          <cell r="R2705" t="str">
            <v>往月充值</v>
          </cell>
          <cell r="S2705" t="str">
            <v>家庭用户</v>
          </cell>
          <cell r="T2705" t="str">
            <v>(传统)XDSL</v>
          </cell>
          <cell r="U2705" t="str">
            <v>王丽(wangl)</v>
          </cell>
          <cell r="V2705" t="str">
            <v>DL东莞金伦</v>
          </cell>
          <cell r="W2705" t="str">
            <v>WLAN</v>
          </cell>
          <cell r="X2705" t="str">
            <v>长安区</v>
          </cell>
          <cell r="Y2705">
            <v>0</v>
          </cell>
          <cell r="Z2705">
            <v>0</v>
          </cell>
          <cell r="AA2705" t="str">
            <v>长安区</v>
          </cell>
          <cell r="AB2705" t="str">
            <v>29</v>
          </cell>
          <cell r="AC2705">
            <v>4</v>
          </cell>
          <cell r="AD2705">
            <v>12</v>
          </cell>
          <cell r="AE2705" t="str">
            <v>否</v>
          </cell>
          <cell r="AF2705" t="str">
            <v/>
          </cell>
          <cell r="AG2705" t="str">
            <v>否</v>
          </cell>
          <cell r="AH2705" t="str">
            <v>续本月</v>
          </cell>
          <cell r="AI2705" t="str">
            <v>否</v>
          </cell>
          <cell r="AO2705">
            <v>0</v>
          </cell>
          <cell r="AR2705" t="str">
            <v>金凤凰区</v>
          </cell>
        </row>
        <row r="2706">
          <cell r="F2706">
            <v>13332618606</v>
          </cell>
          <cell r="G2706" t="str">
            <v>13332618606</v>
          </cell>
          <cell r="H2706" t="str">
            <v>曾昭勇</v>
          </cell>
          <cell r="I2706" t="str">
            <v>预付费东莞住宅新装或续费888元包年，带宽12M</v>
          </cell>
          <cell r="J2706">
            <v>888</v>
          </cell>
          <cell r="K2706">
            <v>888</v>
          </cell>
          <cell r="L2706" t="str">
            <v>2013-08-31</v>
          </cell>
          <cell r="M2706">
            <v>42247</v>
          </cell>
          <cell r="N2706" t="str">
            <v>2016-08-31</v>
          </cell>
          <cell r="O2706" t="str">
            <v>2015-06-29</v>
          </cell>
          <cell r="P2706" t="str">
            <v>宽带预付费</v>
          </cell>
          <cell r="Q2706" t="str">
            <v>续费</v>
          </cell>
          <cell r="R2706" t="str">
            <v>提前充值</v>
          </cell>
          <cell r="S2706" t="str">
            <v>家庭用户</v>
          </cell>
          <cell r="T2706" t="str">
            <v>FTTH</v>
          </cell>
          <cell r="U2706" t="str">
            <v>东莞电商天猫充值(scb_tm1)</v>
          </cell>
          <cell r="V2706" t="str">
            <v>DSBR受理</v>
          </cell>
          <cell r="W2706" t="str">
            <v/>
          </cell>
          <cell r="X2706" t="str">
            <v>长安区</v>
          </cell>
          <cell r="Y2706">
            <v>0</v>
          </cell>
          <cell r="Z2706">
            <v>0</v>
          </cell>
          <cell r="AA2706" t="str">
            <v>长安区</v>
          </cell>
          <cell r="AB2706" t="str">
            <v>29</v>
          </cell>
          <cell r="AC2706">
            <v>12</v>
          </cell>
          <cell r="AD2706">
            <v>12</v>
          </cell>
          <cell r="AE2706" t="str">
            <v>是</v>
          </cell>
          <cell r="AF2706" t="str">
            <v/>
          </cell>
          <cell r="AG2706" t="str">
            <v>价值宽带</v>
          </cell>
          <cell r="AH2706" t="str">
            <v>续后期</v>
          </cell>
          <cell r="AI2706" t="str">
            <v>否</v>
          </cell>
          <cell r="AO2706">
            <v>0</v>
          </cell>
          <cell r="AR2706" t="str">
            <v>樟新区</v>
          </cell>
        </row>
        <row r="2707">
          <cell r="F2707">
            <v>15817796260</v>
          </cell>
          <cell r="G2707" t="str">
            <v>15817796260</v>
          </cell>
          <cell r="H2707" t="str">
            <v>杨为清</v>
          </cell>
          <cell r="I2707" t="str">
            <v>预付费东莞住宅新装或续费1408元包2年，带宽12M</v>
          </cell>
          <cell r="J2707">
            <v>1408</v>
          </cell>
          <cell r="K2707">
            <v>1408</v>
          </cell>
          <cell r="L2707" t="str">
            <v>2012-06-25</v>
          </cell>
          <cell r="M2707">
            <v>42181</v>
          </cell>
          <cell r="N2707" t="str">
            <v>2017-06-29</v>
          </cell>
          <cell r="O2707" t="str">
            <v>2015-06-29</v>
          </cell>
          <cell r="P2707" t="str">
            <v>宽带预付费</v>
          </cell>
          <cell r="Q2707" t="str">
            <v>续费</v>
          </cell>
          <cell r="R2707" t="str">
            <v>往月充值</v>
          </cell>
          <cell r="S2707" t="str">
            <v>家庭用户</v>
          </cell>
          <cell r="T2707" t="str">
            <v>FTTH</v>
          </cell>
          <cell r="U2707" t="str">
            <v>王丽(wangl)</v>
          </cell>
          <cell r="V2707" t="str">
            <v>ZX长安何乐平</v>
          </cell>
          <cell r="W2707" t="str">
            <v>电商价值宽带营销</v>
          </cell>
          <cell r="X2707" t="str">
            <v>长安区</v>
          </cell>
          <cell r="Y2707">
            <v>0</v>
          </cell>
          <cell r="Z2707">
            <v>0</v>
          </cell>
          <cell r="AA2707" t="str">
            <v>长安区</v>
          </cell>
          <cell r="AB2707" t="str">
            <v>29</v>
          </cell>
          <cell r="AC2707">
            <v>12</v>
          </cell>
          <cell r="AD2707">
            <v>24</v>
          </cell>
          <cell r="AE2707" t="str">
            <v>是</v>
          </cell>
          <cell r="AF2707" t="str">
            <v/>
          </cell>
          <cell r="AG2707" t="str">
            <v>价值宽带</v>
          </cell>
          <cell r="AH2707" t="str">
            <v>续本月</v>
          </cell>
          <cell r="AI2707" t="str">
            <v>是</v>
          </cell>
          <cell r="AJ2707">
            <v>15817796260</v>
          </cell>
          <cell r="AO2707">
            <v>0</v>
          </cell>
          <cell r="AR2707" t="str">
            <v>樟新区</v>
          </cell>
        </row>
        <row r="2708">
          <cell r="F2708">
            <v>13549217881</v>
          </cell>
          <cell r="G2708" t="str">
            <v>13549217881</v>
          </cell>
          <cell r="H2708" t="str">
            <v>陈善俊</v>
          </cell>
          <cell r="I2708" t="str">
            <v>预付费东莞住宅新装或续费888元包年，带宽12M</v>
          </cell>
          <cell r="J2708">
            <v>888</v>
          </cell>
          <cell r="K2708">
            <v>888</v>
          </cell>
          <cell r="L2708" t="str">
            <v>2014-06-28</v>
          </cell>
          <cell r="M2708">
            <v>42183</v>
          </cell>
          <cell r="N2708" t="str">
            <v>2016-06-29</v>
          </cell>
          <cell r="O2708" t="str">
            <v>2015-06-29</v>
          </cell>
          <cell r="P2708" t="str">
            <v>宽带预付费</v>
          </cell>
          <cell r="Q2708" t="str">
            <v>续费</v>
          </cell>
          <cell r="R2708" t="str">
            <v>当月充值</v>
          </cell>
          <cell r="S2708" t="str">
            <v>家庭用户</v>
          </cell>
          <cell r="T2708" t="str">
            <v>FTTH</v>
          </cell>
          <cell r="U2708" t="str">
            <v>谢如画(xierh)</v>
          </cell>
          <cell r="V2708" t="str">
            <v>ZX厚街曾茂林</v>
          </cell>
          <cell r="W2708" t="str">
            <v>电商价值宽带营销</v>
          </cell>
          <cell r="X2708" t="str">
            <v>厚街区</v>
          </cell>
          <cell r="Y2708">
            <v>0</v>
          </cell>
          <cell r="Z2708">
            <v>0</v>
          </cell>
          <cell r="AA2708" t="str">
            <v>厚街区</v>
          </cell>
          <cell r="AB2708" t="str">
            <v>29</v>
          </cell>
          <cell r="AC2708">
            <v>12</v>
          </cell>
          <cell r="AD2708">
            <v>12</v>
          </cell>
          <cell r="AE2708" t="str">
            <v>是</v>
          </cell>
          <cell r="AF2708" t="str">
            <v/>
          </cell>
          <cell r="AG2708" t="str">
            <v>价值宽带</v>
          </cell>
          <cell r="AH2708" t="str">
            <v>续本月</v>
          </cell>
          <cell r="AI2708" t="str">
            <v>是</v>
          </cell>
          <cell r="AJ2708">
            <v>13549217881</v>
          </cell>
          <cell r="AO2708">
            <v>0</v>
          </cell>
          <cell r="AR2708" t="str">
            <v>樟新区</v>
          </cell>
        </row>
        <row r="2709">
          <cell r="F2709">
            <v>15817531936</v>
          </cell>
          <cell r="G2709" t="str">
            <v>15817531936</v>
          </cell>
          <cell r="H2709" t="str">
            <v>苏吉青</v>
          </cell>
          <cell r="I2709" t="str">
            <v>预付费东莞住宅新装或续费888元包年，带宽12M</v>
          </cell>
          <cell r="J2709">
            <v>888</v>
          </cell>
          <cell r="K2709">
            <v>888</v>
          </cell>
          <cell r="L2709" t="str">
            <v>2012-04-10</v>
          </cell>
          <cell r="M2709">
            <v>42167</v>
          </cell>
          <cell r="N2709" t="str">
            <v>2016-06-29</v>
          </cell>
          <cell r="O2709" t="str">
            <v>2015-06-29</v>
          </cell>
          <cell r="P2709" t="str">
            <v>宽带预付费</v>
          </cell>
          <cell r="Q2709" t="str">
            <v>续费</v>
          </cell>
          <cell r="R2709" t="str">
            <v>往月充值</v>
          </cell>
          <cell r="S2709" t="str">
            <v>家庭用户</v>
          </cell>
          <cell r="T2709" t="str">
            <v>FTTH</v>
          </cell>
          <cell r="U2709" t="str">
            <v>东莞电商天猫充值(scb_tm1)</v>
          </cell>
          <cell r="V2709" t="str">
            <v>DSBR受理</v>
          </cell>
          <cell r="W2709" t="str">
            <v>电商价值宽带营销</v>
          </cell>
          <cell r="X2709" t="str">
            <v>厚街区</v>
          </cell>
          <cell r="Y2709">
            <v>0</v>
          </cell>
          <cell r="Z2709">
            <v>0</v>
          </cell>
          <cell r="AA2709" t="str">
            <v>厚街区</v>
          </cell>
          <cell r="AB2709" t="str">
            <v>29</v>
          </cell>
          <cell r="AC2709">
            <v>12</v>
          </cell>
          <cell r="AD2709">
            <v>12</v>
          </cell>
          <cell r="AE2709" t="str">
            <v>是</v>
          </cell>
          <cell r="AF2709" t="str">
            <v/>
          </cell>
          <cell r="AG2709" t="str">
            <v>价值宽带</v>
          </cell>
          <cell r="AH2709" t="str">
            <v>续本月</v>
          </cell>
          <cell r="AI2709" t="str">
            <v>是</v>
          </cell>
          <cell r="AJ2709">
            <v>15817531936</v>
          </cell>
          <cell r="AO2709">
            <v>0</v>
          </cell>
          <cell r="AR2709" t="str">
            <v>樟新区</v>
          </cell>
        </row>
        <row r="2710">
          <cell r="F2710">
            <v>13602377800</v>
          </cell>
          <cell r="G2710" t="str">
            <v>13602377800</v>
          </cell>
          <cell r="H2710" t="str">
            <v>许晓君</v>
          </cell>
          <cell r="I2710" t="str">
            <v>预付费东莞住宅新装或续费1408元包2年，带宽12M</v>
          </cell>
          <cell r="J2710">
            <v>1408</v>
          </cell>
          <cell r="K2710">
            <v>1408</v>
          </cell>
          <cell r="L2710" t="str">
            <v>2013-07-26</v>
          </cell>
          <cell r="M2710">
            <v>42211</v>
          </cell>
          <cell r="N2710" t="str">
            <v>2017-07-26</v>
          </cell>
          <cell r="O2710" t="str">
            <v>2015-06-29</v>
          </cell>
          <cell r="P2710" t="str">
            <v>宽带预付费</v>
          </cell>
          <cell r="Q2710" t="str">
            <v>续费</v>
          </cell>
          <cell r="R2710" t="str">
            <v>提前充值</v>
          </cell>
          <cell r="S2710" t="str">
            <v>家庭用户</v>
          </cell>
          <cell r="T2710" t="str">
            <v>FTTH</v>
          </cell>
          <cell r="U2710" t="str">
            <v>王丽(wangl)</v>
          </cell>
          <cell r="V2710" t="str">
            <v>ZX长安肖亮</v>
          </cell>
          <cell r="W2710" t="str">
            <v/>
          </cell>
          <cell r="X2710" t="str">
            <v>长安区</v>
          </cell>
          <cell r="Y2710">
            <v>0</v>
          </cell>
          <cell r="Z2710">
            <v>0</v>
          </cell>
          <cell r="AA2710" t="str">
            <v>长安区</v>
          </cell>
          <cell r="AB2710" t="str">
            <v>29</v>
          </cell>
          <cell r="AC2710">
            <v>12</v>
          </cell>
          <cell r="AD2710">
            <v>24</v>
          </cell>
          <cell r="AE2710" t="str">
            <v>是</v>
          </cell>
          <cell r="AF2710" t="str">
            <v/>
          </cell>
          <cell r="AG2710" t="str">
            <v>价值宽带</v>
          </cell>
          <cell r="AH2710" t="str">
            <v>续后期</v>
          </cell>
          <cell r="AI2710" t="str">
            <v>否</v>
          </cell>
          <cell r="AO2710">
            <v>0</v>
          </cell>
          <cell r="AR2710" t="str">
            <v>银湖区</v>
          </cell>
        </row>
        <row r="2711">
          <cell r="F2711">
            <v>13431201119</v>
          </cell>
          <cell r="G2711" t="str">
            <v>13431201119</v>
          </cell>
          <cell r="H2711" t="str">
            <v>王滨</v>
          </cell>
          <cell r="I2711" t="str">
            <v>预付费东莞住宅新装或续费1088元包年，带宽20M</v>
          </cell>
          <cell r="J2711">
            <v>1088</v>
          </cell>
          <cell r="K2711">
            <v>1088</v>
          </cell>
          <cell r="L2711" t="str">
            <v>2013-07-26</v>
          </cell>
          <cell r="M2711">
            <v>42211</v>
          </cell>
          <cell r="N2711" t="str">
            <v>2016-07-26</v>
          </cell>
          <cell r="O2711" t="str">
            <v>2015-06-29</v>
          </cell>
          <cell r="P2711" t="str">
            <v>宽带预付费</v>
          </cell>
          <cell r="Q2711" t="str">
            <v>续费</v>
          </cell>
          <cell r="R2711" t="str">
            <v>提前充值</v>
          </cell>
          <cell r="S2711" t="str">
            <v>家庭用户</v>
          </cell>
          <cell r="T2711" t="str">
            <v>FTTH</v>
          </cell>
          <cell r="U2711" t="str">
            <v>谢如画(xierh)</v>
          </cell>
          <cell r="V2711" t="str">
            <v>ZX厚街胡政</v>
          </cell>
          <cell r="W2711" t="str">
            <v/>
          </cell>
          <cell r="X2711" t="str">
            <v>厚街区</v>
          </cell>
          <cell r="Y2711">
            <v>0</v>
          </cell>
          <cell r="Z2711">
            <v>0</v>
          </cell>
          <cell r="AA2711" t="str">
            <v>厚街区</v>
          </cell>
          <cell r="AB2711" t="str">
            <v>29</v>
          </cell>
          <cell r="AC2711">
            <v>20</v>
          </cell>
          <cell r="AD2711">
            <v>12</v>
          </cell>
          <cell r="AE2711" t="str">
            <v>是</v>
          </cell>
          <cell r="AF2711" t="str">
            <v/>
          </cell>
          <cell r="AG2711" t="str">
            <v>价值宽带</v>
          </cell>
          <cell r="AH2711" t="str">
            <v>续后期</v>
          </cell>
          <cell r="AI2711" t="str">
            <v>否</v>
          </cell>
          <cell r="AO2711">
            <v>0</v>
          </cell>
          <cell r="AR2711" t="str">
            <v>银湖区</v>
          </cell>
        </row>
        <row r="2712">
          <cell r="F2712">
            <v>15017137139</v>
          </cell>
          <cell r="G2712" t="str">
            <v>15017137139</v>
          </cell>
          <cell r="H2712" t="str">
            <v>何维金</v>
          </cell>
          <cell r="I2712" t="str">
            <v>预付费东莞住宅新装或续费888元包年，带宽12M</v>
          </cell>
          <cell r="J2712">
            <v>888</v>
          </cell>
          <cell r="K2712">
            <v>888</v>
          </cell>
          <cell r="L2712" t="str">
            <v>2013-07-30</v>
          </cell>
          <cell r="M2712">
            <v>42215</v>
          </cell>
          <cell r="N2712" t="str">
            <v>2016-07-30</v>
          </cell>
          <cell r="O2712" t="str">
            <v>2015-06-29</v>
          </cell>
          <cell r="P2712" t="str">
            <v>宽带预付费</v>
          </cell>
          <cell r="Q2712" t="str">
            <v>续费</v>
          </cell>
          <cell r="R2712" t="str">
            <v>提前充值</v>
          </cell>
          <cell r="S2712" t="str">
            <v>家庭用户</v>
          </cell>
          <cell r="T2712" t="str">
            <v>FTTH</v>
          </cell>
          <cell r="U2712" t="str">
            <v>东莞电商天猫充值(scb_tm)</v>
          </cell>
          <cell r="V2712" t="str">
            <v>DSBR受理</v>
          </cell>
          <cell r="W2712" t="str">
            <v>电商价值宽带营销</v>
          </cell>
          <cell r="X2712" t="str">
            <v>虎门区</v>
          </cell>
          <cell r="Y2712">
            <v>0</v>
          </cell>
          <cell r="Z2712">
            <v>0</v>
          </cell>
          <cell r="AA2712" t="str">
            <v>虎门区</v>
          </cell>
          <cell r="AB2712" t="str">
            <v>29</v>
          </cell>
          <cell r="AC2712">
            <v>12</v>
          </cell>
          <cell r="AD2712">
            <v>12</v>
          </cell>
          <cell r="AE2712" t="str">
            <v>是</v>
          </cell>
          <cell r="AF2712" t="str">
            <v/>
          </cell>
          <cell r="AG2712" t="str">
            <v>价值宽带</v>
          </cell>
          <cell r="AH2712" t="str">
            <v>续后期</v>
          </cell>
          <cell r="AI2712" t="str">
            <v>否</v>
          </cell>
          <cell r="AO2712">
            <v>0</v>
          </cell>
          <cell r="AR2712" t="str">
            <v>银湖区</v>
          </cell>
        </row>
        <row r="2713">
          <cell r="F2713">
            <v>15913791270</v>
          </cell>
          <cell r="G2713" t="str">
            <v>15913791270</v>
          </cell>
          <cell r="H2713" t="str">
            <v>范红志</v>
          </cell>
          <cell r="I2713" t="str">
            <v>预付费东莞住宅新装或续费888元包年，带宽12M</v>
          </cell>
          <cell r="J2713">
            <v>888</v>
          </cell>
          <cell r="K2713">
            <v>888</v>
          </cell>
          <cell r="L2713" t="str">
            <v>2011-07-02</v>
          </cell>
          <cell r="M2713">
            <v>42191</v>
          </cell>
          <cell r="N2713" t="str">
            <v>2016-07-06</v>
          </cell>
          <cell r="O2713" t="str">
            <v>2015-06-29</v>
          </cell>
          <cell r="P2713" t="str">
            <v>宽带预付费</v>
          </cell>
          <cell r="Q2713" t="str">
            <v>续费</v>
          </cell>
          <cell r="R2713" t="str">
            <v>提前充值</v>
          </cell>
          <cell r="S2713" t="str">
            <v>家庭用户</v>
          </cell>
          <cell r="T2713" t="str">
            <v>FTTH</v>
          </cell>
          <cell r="U2713" t="str">
            <v>东莞电商天猫充值(scb_tm1)</v>
          </cell>
          <cell r="V2713" t="str">
            <v>DSBR受理</v>
          </cell>
          <cell r="W2713" t="str">
            <v>天猫客户</v>
          </cell>
          <cell r="X2713" t="str">
            <v>虎门区</v>
          </cell>
          <cell r="Y2713">
            <v>0</v>
          </cell>
          <cell r="Z2713">
            <v>0</v>
          </cell>
          <cell r="AA2713" t="str">
            <v>虎门区</v>
          </cell>
          <cell r="AB2713" t="str">
            <v>29</v>
          </cell>
          <cell r="AC2713">
            <v>12</v>
          </cell>
          <cell r="AD2713">
            <v>12</v>
          </cell>
          <cell r="AE2713" t="str">
            <v>是</v>
          </cell>
          <cell r="AF2713" t="str">
            <v/>
          </cell>
          <cell r="AG2713" t="str">
            <v>价值宽带</v>
          </cell>
          <cell r="AH2713" t="str">
            <v>续后期</v>
          </cell>
          <cell r="AI2713" t="str">
            <v>否</v>
          </cell>
          <cell r="AO2713">
            <v>0</v>
          </cell>
          <cell r="AR2713" t="str">
            <v>银湖区</v>
          </cell>
        </row>
        <row r="2714">
          <cell r="F2714">
            <v>13549291851</v>
          </cell>
          <cell r="G2714" t="str">
            <v>13549291851</v>
          </cell>
          <cell r="H2714" t="str">
            <v>李芳</v>
          </cell>
          <cell r="I2714" t="str">
            <v>预付费东莞住宅新装或续费888元包年，带宽12M</v>
          </cell>
          <cell r="J2714">
            <v>888</v>
          </cell>
          <cell r="K2714">
            <v>888</v>
          </cell>
          <cell r="L2714" t="str">
            <v>2013-07-02</v>
          </cell>
          <cell r="M2714">
            <v>42187</v>
          </cell>
          <cell r="N2714" t="str">
            <v>2016-07-02</v>
          </cell>
          <cell r="O2714" t="str">
            <v>2015-06-29</v>
          </cell>
          <cell r="P2714" t="str">
            <v>宽带预付费</v>
          </cell>
          <cell r="Q2714" t="str">
            <v>续费</v>
          </cell>
          <cell r="R2714" t="str">
            <v>提前充值</v>
          </cell>
          <cell r="S2714" t="str">
            <v>家庭用户</v>
          </cell>
          <cell r="T2714" t="str">
            <v>FTTH</v>
          </cell>
          <cell r="U2714" t="str">
            <v>邓昌涛(dengct)</v>
          </cell>
          <cell r="V2714" t="str">
            <v>ZY虎门营业厅</v>
          </cell>
          <cell r="W2714" t="str">
            <v>电商价值宽带营销</v>
          </cell>
          <cell r="X2714" t="str">
            <v>虎门区</v>
          </cell>
          <cell r="Y2714">
            <v>0</v>
          </cell>
          <cell r="Z2714">
            <v>0</v>
          </cell>
          <cell r="AA2714" t="str">
            <v>虎门区</v>
          </cell>
          <cell r="AB2714" t="str">
            <v>29</v>
          </cell>
          <cell r="AC2714">
            <v>12</v>
          </cell>
          <cell r="AD2714">
            <v>12</v>
          </cell>
          <cell r="AE2714" t="str">
            <v>是</v>
          </cell>
          <cell r="AF2714" t="str">
            <v/>
          </cell>
          <cell r="AG2714" t="str">
            <v>价值宽带</v>
          </cell>
          <cell r="AH2714" t="str">
            <v>续后期</v>
          </cell>
          <cell r="AI2714" t="str">
            <v>否</v>
          </cell>
          <cell r="AO2714">
            <v>0</v>
          </cell>
          <cell r="AR2714" t="str">
            <v>银湖区</v>
          </cell>
        </row>
        <row r="2715">
          <cell r="F2715">
            <v>13559762544</v>
          </cell>
          <cell r="G2715" t="str">
            <v>13559762544</v>
          </cell>
          <cell r="H2715" t="str">
            <v>何桢干</v>
          </cell>
          <cell r="I2715" t="str">
            <v>预付费东莞住宅新装或续费888元包年，带宽12M</v>
          </cell>
          <cell r="J2715">
            <v>888</v>
          </cell>
          <cell r="K2715">
            <v>888</v>
          </cell>
          <cell r="L2715" t="str">
            <v>2014-07-28</v>
          </cell>
          <cell r="M2715">
            <v>42213</v>
          </cell>
          <cell r="N2715" t="str">
            <v>2016-07-28</v>
          </cell>
          <cell r="O2715" t="str">
            <v>2015-06-29</v>
          </cell>
          <cell r="P2715" t="str">
            <v>宽带预付费</v>
          </cell>
          <cell r="Q2715" t="str">
            <v>续费</v>
          </cell>
          <cell r="R2715" t="str">
            <v>提前充值</v>
          </cell>
          <cell r="S2715" t="str">
            <v>家庭用户</v>
          </cell>
          <cell r="T2715" t="str">
            <v>FTTH</v>
          </cell>
          <cell r="U2715" t="str">
            <v>东莞电商天猫充值(scb_tm1)</v>
          </cell>
          <cell r="V2715" t="str">
            <v>DSBR受理</v>
          </cell>
          <cell r="W2715" t="str">
            <v>天猫充值</v>
          </cell>
          <cell r="X2715" t="str">
            <v>虎门区</v>
          </cell>
          <cell r="Y2715">
            <v>0</v>
          </cell>
          <cell r="Z2715">
            <v>0</v>
          </cell>
          <cell r="AA2715" t="str">
            <v>虎门区</v>
          </cell>
          <cell r="AB2715" t="str">
            <v>29</v>
          </cell>
          <cell r="AC2715">
            <v>12</v>
          </cell>
          <cell r="AD2715">
            <v>12</v>
          </cell>
          <cell r="AE2715" t="str">
            <v>是</v>
          </cell>
          <cell r="AF2715" t="str">
            <v/>
          </cell>
          <cell r="AG2715" t="str">
            <v>价值宽带</v>
          </cell>
          <cell r="AH2715" t="str">
            <v>续后期</v>
          </cell>
          <cell r="AI2715" t="str">
            <v>否</v>
          </cell>
          <cell r="AO2715">
            <v>0</v>
          </cell>
          <cell r="AR2715" t="str">
            <v>银湖区</v>
          </cell>
        </row>
        <row r="2716">
          <cell r="F2716">
            <v>13626614888</v>
          </cell>
          <cell r="G2716" t="str">
            <v>13626614888</v>
          </cell>
          <cell r="H2716" t="str">
            <v>卢亮辉</v>
          </cell>
          <cell r="I2716" t="str">
            <v>预付费东莞住宅新装或续费1088元包年，带宽20M</v>
          </cell>
          <cell r="J2716">
            <v>1088</v>
          </cell>
          <cell r="K2716">
            <v>1088</v>
          </cell>
          <cell r="L2716" t="str">
            <v>2010-09-19</v>
          </cell>
          <cell r="M2716">
            <v>42199</v>
          </cell>
          <cell r="N2716" t="str">
            <v>2016-07-14</v>
          </cell>
          <cell r="O2716" t="str">
            <v>2015-06-29</v>
          </cell>
          <cell r="P2716" t="str">
            <v>宽带预付费</v>
          </cell>
          <cell r="Q2716" t="str">
            <v>续费</v>
          </cell>
          <cell r="R2716" t="str">
            <v>提前充值</v>
          </cell>
          <cell r="S2716" t="str">
            <v>家庭用户</v>
          </cell>
          <cell r="T2716" t="str">
            <v>FTTH</v>
          </cell>
          <cell r="U2716" t="str">
            <v>王汝怡(wangry)</v>
          </cell>
          <cell r="V2716" t="str">
            <v>ZX虎门陈亚贤</v>
          </cell>
          <cell r="W2716" t="str">
            <v>(非)</v>
          </cell>
          <cell r="X2716" t="str">
            <v>虎门区</v>
          </cell>
          <cell r="Y2716">
            <v>0</v>
          </cell>
          <cell r="Z2716">
            <v>0</v>
          </cell>
          <cell r="AA2716" t="str">
            <v>虎门区</v>
          </cell>
          <cell r="AB2716" t="str">
            <v>29</v>
          </cell>
          <cell r="AC2716">
            <v>20</v>
          </cell>
          <cell r="AD2716">
            <v>12</v>
          </cell>
          <cell r="AE2716" t="str">
            <v>是</v>
          </cell>
          <cell r="AF2716" t="str">
            <v/>
          </cell>
          <cell r="AG2716" t="str">
            <v>价值宽带</v>
          </cell>
          <cell r="AH2716" t="str">
            <v>续后期</v>
          </cell>
          <cell r="AI2716" t="str">
            <v>否</v>
          </cell>
          <cell r="AO2716">
            <v>0</v>
          </cell>
          <cell r="AR2716" t="str">
            <v>银湖区</v>
          </cell>
        </row>
        <row r="2717">
          <cell r="F2717">
            <v>13925851663</v>
          </cell>
          <cell r="G2717" t="str">
            <v>13925851663</v>
          </cell>
          <cell r="H2717" t="str">
            <v>江演锋</v>
          </cell>
          <cell r="I2717" t="str">
            <v>预付费东莞住宅新装或续费888元包年，带宽12M</v>
          </cell>
          <cell r="J2717">
            <v>888</v>
          </cell>
          <cell r="K2717">
            <v>888</v>
          </cell>
          <cell r="L2717" t="str">
            <v>2014-07-16</v>
          </cell>
          <cell r="M2717">
            <v>42201</v>
          </cell>
          <cell r="N2717" t="str">
            <v>2016-07-16</v>
          </cell>
          <cell r="O2717" t="str">
            <v>2015-06-29</v>
          </cell>
          <cell r="P2717" t="str">
            <v>宽带预付费</v>
          </cell>
          <cell r="Q2717" t="str">
            <v>续费</v>
          </cell>
          <cell r="R2717" t="str">
            <v>提前充值</v>
          </cell>
          <cell r="S2717" t="str">
            <v>家庭用户</v>
          </cell>
          <cell r="T2717" t="str">
            <v>FTTH</v>
          </cell>
          <cell r="U2717" t="str">
            <v>东莞电商天猫充值(scb_tm)</v>
          </cell>
          <cell r="V2717" t="str">
            <v>DSBR受理</v>
          </cell>
          <cell r="W2717" t="str">
            <v>电商价值宽带营销</v>
          </cell>
          <cell r="X2717" t="str">
            <v>虎门区</v>
          </cell>
          <cell r="Y2717">
            <v>0</v>
          </cell>
          <cell r="Z2717">
            <v>0</v>
          </cell>
          <cell r="AA2717" t="str">
            <v>虎门区</v>
          </cell>
          <cell r="AB2717" t="str">
            <v>29</v>
          </cell>
          <cell r="AC2717">
            <v>12</v>
          </cell>
          <cell r="AD2717">
            <v>12</v>
          </cell>
          <cell r="AE2717" t="str">
            <v>是</v>
          </cell>
          <cell r="AF2717" t="str">
            <v/>
          </cell>
          <cell r="AG2717" t="str">
            <v>价值宽带</v>
          </cell>
          <cell r="AH2717" t="str">
            <v>续后期</v>
          </cell>
          <cell r="AI2717" t="str">
            <v>否</v>
          </cell>
          <cell r="AO2717">
            <v>0</v>
          </cell>
          <cell r="AR2717" t="str">
            <v>银湖区</v>
          </cell>
        </row>
        <row r="2718">
          <cell r="F2718">
            <v>15999780096</v>
          </cell>
          <cell r="G2718" t="str">
            <v>15999780096</v>
          </cell>
          <cell r="H2718" t="str">
            <v>张荣标</v>
          </cell>
          <cell r="I2718" t="str">
            <v>预付费东莞住宅新装或续费680元包年，带宽4M</v>
          </cell>
          <cell r="J2718">
            <v>680</v>
          </cell>
          <cell r="K2718">
            <v>680</v>
          </cell>
          <cell r="L2718" t="str">
            <v>2010-11-21</v>
          </cell>
          <cell r="M2718">
            <v>42191</v>
          </cell>
          <cell r="N2718" t="str">
            <v>2016-07-06</v>
          </cell>
          <cell r="O2718" t="str">
            <v>2015-06-29</v>
          </cell>
          <cell r="P2718" t="str">
            <v>宽带预付费</v>
          </cell>
          <cell r="Q2718" t="str">
            <v>续费</v>
          </cell>
          <cell r="R2718" t="str">
            <v>提前充值</v>
          </cell>
          <cell r="S2718" t="str">
            <v>家庭用户</v>
          </cell>
          <cell r="T2718" t="str">
            <v>(传统)XDSL</v>
          </cell>
          <cell r="U2718" t="str">
            <v>王汝怡(wangry)</v>
          </cell>
          <cell r="V2718" t="str">
            <v>ZX虎门王秋焕</v>
          </cell>
          <cell r="W2718" t="str">
            <v>欧阳军</v>
          </cell>
          <cell r="X2718" t="str">
            <v>虎门区</v>
          </cell>
          <cell r="Y2718">
            <v>0</v>
          </cell>
          <cell r="Z2718">
            <v>0</v>
          </cell>
          <cell r="AA2718" t="str">
            <v>虎门区</v>
          </cell>
          <cell r="AB2718" t="str">
            <v>29</v>
          </cell>
          <cell r="AC2718">
            <v>4</v>
          </cell>
          <cell r="AD2718">
            <v>12</v>
          </cell>
          <cell r="AE2718" t="str">
            <v>否</v>
          </cell>
          <cell r="AF2718" t="str">
            <v/>
          </cell>
          <cell r="AG2718" t="str">
            <v>否</v>
          </cell>
          <cell r="AH2718" t="str">
            <v>续后期</v>
          </cell>
          <cell r="AI2718" t="str">
            <v>否</v>
          </cell>
          <cell r="AO2718">
            <v>0</v>
          </cell>
          <cell r="AR2718" t="str">
            <v>银湖区</v>
          </cell>
        </row>
        <row r="2719">
          <cell r="F2719">
            <v>18676963161</v>
          </cell>
          <cell r="G2719" t="str">
            <v>18676963161</v>
          </cell>
          <cell r="H2719" t="str">
            <v>张族吴</v>
          </cell>
          <cell r="I2719" t="str">
            <v>预付费东莞住宅新装或续费888元包年，带宽12M</v>
          </cell>
          <cell r="J2719">
            <v>888</v>
          </cell>
          <cell r="K2719">
            <v>888</v>
          </cell>
          <cell r="L2719" t="str">
            <v>2014-07-17</v>
          </cell>
          <cell r="M2719">
            <v>42202</v>
          </cell>
          <cell r="N2719" t="str">
            <v>2016-07-17</v>
          </cell>
          <cell r="O2719" t="str">
            <v>2015-06-29</v>
          </cell>
          <cell r="P2719" t="str">
            <v>宽带预付费</v>
          </cell>
          <cell r="Q2719" t="str">
            <v>续费</v>
          </cell>
          <cell r="R2719" t="str">
            <v>提前充值</v>
          </cell>
          <cell r="S2719" t="str">
            <v>家庭用户</v>
          </cell>
          <cell r="T2719" t="str">
            <v>FTTH</v>
          </cell>
          <cell r="U2719" t="str">
            <v>东莞电商天猫充值(scb_tm)</v>
          </cell>
          <cell r="V2719" t="str">
            <v>DSBR受理</v>
          </cell>
          <cell r="W2719" t="str">
            <v>电商价值宽带营销</v>
          </cell>
          <cell r="X2719" t="str">
            <v>虎门区</v>
          </cell>
          <cell r="Y2719">
            <v>0</v>
          </cell>
          <cell r="Z2719">
            <v>0</v>
          </cell>
          <cell r="AA2719" t="str">
            <v>虎门区</v>
          </cell>
          <cell r="AB2719" t="str">
            <v>29</v>
          </cell>
          <cell r="AC2719">
            <v>12</v>
          </cell>
          <cell r="AD2719">
            <v>12</v>
          </cell>
          <cell r="AE2719" t="str">
            <v>是</v>
          </cell>
          <cell r="AF2719" t="str">
            <v/>
          </cell>
          <cell r="AG2719" t="str">
            <v>价值宽带</v>
          </cell>
          <cell r="AH2719" t="str">
            <v>续后期</v>
          </cell>
          <cell r="AI2719" t="str">
            <v>否</v>
          </cell>
          <cell r="AO2719">
            <v>0</v>
          </cell>
          <cell r="AR2719" t="str">
            <v>银湖区</v>
          </cell>
        </row>
        <row r="2720">
          <cell r="F2720">
            <v>13712005338</v>
          </cell>
          <cell r="G2720" t="str">
            <v>13712005338</v>
          </cell>
          <cell r="H2720" t="str">
            <v>谭坚模</v>
          </cell>
          <cell r="I2720" t="str">
            <v>预付费东莞住宅新装或续费1088元包年，带宽10M</v>
          </cell>
          <cell r="J2720">
            <v>1088</v>
          </cell>
          <cell r="K2720">
            <v>1088</v>
          </cell>
          <cell r="L2720" t="str">
            <v>2014-08-08</v>
          </cell>
          <cell r="M2720">
            <v>42224</v>
          </cell>
          <cell r="N2720" t="str">
            <v>2016-08-08</v>
          </cell>
          <cell r="O2720" t="str">
            <v>2015-06-29</v>
          </cell>
          <cell r="P2720" t="str">
            <v>宽带预付费</v>
          </cell>
          <cell r="Q2720" t="str">
            <v>续费</v>
          </cell>
          <cell r="R2720" t="str">
            <v>提前充值</v>
          </cell>
          <cell r="S2720" t="str">
            <v>家庭用户</v>
          </cell>
          <cell r="T2720" t="str">
            <v>FTTH</v>
          </cell>
          <cell r="U2720" t="str">
            <v>东莞电商天猫充值(scb_tm1)</v>
          </cell>
          <cell r="V2720" t="str">
            <v>DSBR受理</v>
          </cell>
          <cell r="W2720" t="str">
            <v>天猫客户</v>
          </cell>
          <cell r="X2720" t="str">
            <v>虎门区</v>
          </cell>
          <cell r="Y2720">
            <v>0</v>
          </cell>
          <cell r="Z2720">
            <v>0</v>
          </cell>
          <cell r="AA2720" t="str">
            <v>虎门区</v>
          </cell>
          <cell r="AB2720" t="str">
            <v>29</v>
          </cell>
          <cell r="AC2720">
            <v>10</v>
          </cell>
          <cell r="AD2720">
            <v>12</v>
          </cell>
          <cell r="AE2720" t="str">
            <v>是</v>
          </cell>
          <cell r="AF2720" t="str">
            <v/>
          </cell>
          <cell r="AG2720" t="str">
            <v>价值宽带</v>
          </cell>
          <cell r="AH2720" t="str">
            <v>续后期</v>
          </cell>
          <cell r="AI2720" t="str">
            <v>否</v>
          </cell>
          <cell r="AO2720">
            <v>0</v>
          </cell>
          <cell r="AR2720" t="str">
            <v>银湖区</v>
          </cell>
        </row>
        <row r="2721">
          <cell r="F2721">
            <v>15992793840</v>
          </cell>
          <cell r="G2721" t="str">
            <v>15992793840</v>
          </cell>
          <cell r="H2721" t="str">
            <v>袁密</v>
          </cell>
          <cell r="I2721" t="str">
            <v>预付费东莞住宅新装或续费888元包年，带宽12M</v>
          </cell>
          <cell r="J2721">
            <v>888</v>
          </cell>
          <cell r="K2721">
            <v>888</v>
          </cell>
          <cell r="L2721" t="str">
            <v>2013-06-30</v>
          </cell>
          <cell r="M2721">
            <v>42186</v>
          </cell>
          <cell r="N2721" t="str">
            <v>2016-07-01</v>
          </cell>
          <cell r="O2721" t="str">
            <v>2015-06-29</v>
          </cell>
          <cell r="P2721" t="str">
            <v>宽带预付费</v>
          </cell>
          <cell r="Q2721" t="str">
            <v>续费</v>
          </cell>
          <cell r="R2721" t="str">
            <v>提前充值</v>
          </cell>
          <cell r="S2721" t="str">
            <v>家庭用户</v>
          </cell>
          <cell r="T2721" t="str">
            <v>FTTH</v>
          </cell>
          <cell r="U2721" t="str">
            <v>东莞电商天猫充值(scb_tm1)</v>
          </cell>
          <cell r="V2721" t="str">
            <v>DSBR受理</v>
          </cell>
          <cell r="W2721" t="str">
            <v>电商价值宽带营销</v>
          </cell>
          <cell r="X2721" t="str">
            <v>虎门区</v>
          </cell>
          <cell r="Y2721">
            <v>0</v>
          </cell>
          <cell r="Z2721">
            <v>0</v>
          </cell>
          <cell r="AA2721" t="str">
            <v>虎门区</v>
          </cell>
          <cell r="AB2721" t="str">
            <v>29</v>
          </cell>
          <cell r="AC2721">
            <v>12</v>
          </cell>
          <cell r="AD2721">
            <v>12</v>
          </cell>
          <cell r="AE2721" t="str">
            <v>是</v>
          </cell>
          <cell r="AF2721" t="str">
            <v/>
          </cell>
          <cell r="AG2721" t="str">
            <v>价值宽带</v>
          </cell>
          <cell r="AH2721" t="str">
            <v>续后期</v>
          </cell>
          <cell r="AI2721" t="str">
            <v>否</v>
          </cell>
          <cell r="AO2721">
            <v>0</v>
          </cell>
          <cell r="AR2721" t="str">
            <v>荔横区</v>
          </cell>
        </row>
        <row r="2722">
          <cell r="F2722">
            <v>13631634287</v>
          </cell>
          <cell r="G2722" t="str">
            <v>13631634287</v>
          </cell>
          <cell r="H2722" t="str">
            <v>许娟</v>
          </cell>
          <cell r="I2722" t="str">
            <v>预付费东莞住宅新装或续费888元包年，带宽12M</v>
          </cell>
          <cell r="J2722">
            <v>888</v>
          </cell>
          <cell r="K2722">
            <v>888</v>
          </cell>
          <cell r="L2722" t="str">
            <v>2013-07-21</v>
          </cell>
          <cell r="M2722">
            <v>42206</v>
          </cell>
          <cell r="N2722" t="str">
            <v>2016-07-21</v>
          </cell>
          <cell r="O2722" t="str">
            <v>2015-06-29</v>
          </cell>
          <cell r="P2722" t="str">
            <v>宽带预付费</v>
          </cell>
          <cell r="Q2722" t="str">
            <v>续费</v>
          </cell>
          <cell r="R2722" t="str">
            <v>提前充值</v>
          </cell>
          <cell r="S2722" t="str">
            <v>家庭用户</v>
          </cell>
          <cell r="T2722" t="str">
            <v>FTTH</v>
          </cell>
          <cell r="U2722" t="str">
            <v>东莞电商天猫充值(scb_tm1)</v>
          </cell>
          <cell r="V2722" t="str">
            <v>DSBR受理</v>
          </cell>
          <cell r="W2722" t="str">
            <v>天猫客户</v>
          </cell>
          <cell r="X2722" t="str">
            <v>虎门区</v>
          </cell>
          <cell r="Y2722">
            <v>0</v>
          </cell>
          <cell r="Z2722">
            <v>0</v>
          </cell>
          <cell r="AA2722" t="str">
            <v>虎门区</v>
          </cell>
          <cell r="AB2722" t="str">
            <v>29</v>
          </cell>
          <cell r="AC2722">
            <v>12</v>
          </cell>
          <cell r="AD2722">
            <v>12</v>
          </cell>
          <cell r="AE2722" t="str">
            <v>是</v>
          </cell>
          <cell r="AF2722" t="str">
            <v/>
          </cell>
          <cell r="AG2722" t="str">
            <v>价值宽带</v>
          </cell>
          <cell r="AH2722" t="str">
            <v>续后期</v>
          </cell>
          <cell r="AI2722" t="str">
            <v>否</v>
          </cell>
          <cell r="AO2722">
            <v>0</v>
          </cell>
          <cell r="AR2722" t="str">
            <v>荔横区</v>
          </cell>
        </row>
        <row r="2723">
          <cell r="F2723">
            <v>13794811217</v>
          </cell>
          <cell r="G2723" t="str">
            <v>13794811217</v>
          </cell>
          <cell r="H2723" t="str">
            <v>聂小凯</v>
          </cell>
          <cell r="I2723" t="str">
            <v>预付费东莞住宅新装或续费888元包年，带宽12M</v>
          </cell>
          <cell r="J2723">
            <v>888</v>
          </cell>
          <cell r="K2723">
            <v>888</v>
          </cell>
          <cell r="L2723" t="str">
            <v>2015-02-04</v>
          </cell>
          <cell r="M2723">
            <v>42220</v>
          </cell>
          <cell r="N2723" t="str">
            <v>2016-08-04</v>
          </cell>
          <cell r="O2723" t="str">
            <v>2015-06-29</v>
          </cell>
          <cell r="P2723" t="str">
            <v>宽带预付费</v>
          </cell>
          <cell r="Q2723" t="str">
            <v>续费</v>
          </cell>
          <cell r="R2723" t="str">
            <v>提前充值</v>
          </cell>
          <cell r="S2723" t="str">
            <v>家庭用户</v>
          </cell>
          <cell r="T2723" t="str">
            <v>FTTH</v>
          </cell>
          <cell r="U2723" t="str">
            <v>东莞电商天猫充值(scb_tm1)</v>
          </cell>
          <cell r="V2723" t="str">
            <v>DSBR受理</v>
          </cell>
          <cell r="W2723" t="str">
            <v/>
          </cell>
          <cell r="X2723" t="str">
            <v>厚街区</v>
          </cell>
          <cell r="Y2723">
            <v>0</v>
          </cell>
          <cell r="Z2723">
            <v>0</v>
          </cell>
          <cell r="AA2723" t="str">
            <v>厚街区</v>
          </cell>
          <cell r="AB2723" t="str">
            <v>29</v>
          </cell>
          <cell r="AC2723">
            <v>12</v>
          </cell>
          <cell r="AD2723">
            <v>12</v>
          </cell>
          <cell r="AE2723" t="str">
            <v>是</v>
          </cell>
          <cell r="AF2723" t="str">
            <v/>
          </cell>
          <cell r="AG2723" t="str">
            <v>价值宽带</v>
          </cell>
          <cell r="AH2723" t="str">
            <v>续后期</v>
          </cell>
          <cell r="AI2723" t="str">
            <v>否</v>
          </cell>
          <cell r="AO2723">
            <v>0</v>
          </cell>
          <cell r="AR2723" t="str">
            <v>荔横区</v>
          </cell>
        </row>
        <row r="2724">
          <cell r="F2724">
            <v>13650209950</v>
          </cell>
          <cell r="G2724" t="str">
            <v>13650209950</v>
          </cell>
          <cell r="H2724" t="str">
            <v>孔令辉</v>
          </cell>
          <cell r="I2724" t="str">
            <v>预付费东莞住宅新装或续费888元包年，带宽12M</v>
          </cell>
          <cell r="J2724">
            <v>888</v>
          </cell>
          <cell r="K2724">
            <v>888</v>
          </cell>
          <cell r="L2724" t="str">
            <v>2013-07-06</v>
          </cell>
          <cell r="M2724">
            <v>42192</v>
          </cell>
          <cell r="N2724" t="str">
            <v>2016-07-07</v>
          </cell>
          <cell r="O2724" t="str">
            <v>2015-06-29</v>
          </cell>
          <cell r="P2724" t="str">
            <v>宽带预付费</v>
          </cell>
          <cell r="Q2724" t="str">
            <v>续费</v>
          </cell>
          <cell r="R2724" t="str">
            <v>提前充值</v>
          </cell>
          <cell r="S2724" t="str">
            <v>家庭用户</v>
          </cell>
          <cell r="T2724" t="str">
            <v>FTTH</v>
          </cell>
          <cell r="U2724" t="str">
            <v>东莞电商天猫充值(scb_tm1)</v>
          </cell>
          <cell r="V2724" t="str">
            <v>DSBR受理</v>
          </cell>
          <cell r="W2724" t="str">
            <v/>
          </cell>
          <cell r="X2724" t="str">
            <v>长安区</v>
          </cell>
          <cell r="Y2724">
            <v>0</v>
          </cell>
          <cell r="Z2724">
            <v>0</v>
          </cell>
          <cell r="AA2724" t="str">
            <v>长安区</v>
          </cell>
          <cell r="AB2724" t="str">
            <v>29</v>
          </cell>
          <cell r="AC2724">
            <v>12</v>
          </cell>
          <cell r="AD2724">
            <v>12</v>
          </cell>
          <cell r="AE2724" t="str">
            <v>是</v>
          </cell>
          <cell r="AF2724" t="str">
            <v/>
          </cell>
          <cell r="AG2724" t="str">
            <v>价值宽带</v>
          </cell>
          <cell r="AH2724" t="str">
            <v>续后期</v>
          </cell>
          <cell r="AI2724" t="str">
            <v>否</v>
          </cell>
          <cell r="AO2724">
            <v>0</v>
          </cell>
          <cell r="AR2724" t="str">
            <v>荔横区</v>
          </cell>
        </row>
        <row r="2725">
          <cell r="F2725">
            <v>138923823876</v>
          </cell>
          <cell r="G2725" t="str">
            <v>138923823876</v>
          </cell>
          <cell r="H2725" t="str">
            <v>王延春</v>
          </cell>
          <cell r="I2725" t="str">
            <v>预付费东莞住宅新装或续费888元包年，带宽12M</v>
          </cell>
          <cell r="J2725">
            <v>888</v>
          </cell>
          <cell r="K2725">
            <v>888</v>
          </cell>
          <cell r="L2725" t="str">
            <v>2014-06-27</v>
          </cell>
          <cell r="M2725">
            <v>42182</v>
          </cell>
          <cell r="N2725" t="str">
            <v>2016-06-29</v>
          </cell>
          <cell r="O2725" t="str">
            <v>2015-06-29</v>
          </cell>
          <cell r="P2725" t="str">
            <v>宽带预付费</v>
          </cell>
          <cell r="Q2725" t="str">
            <v>续费</v>
          </cell>
          <cell r="R2725" t="str">
            <v>往月充值</v>
          </cell>
          <cell r="S2725" t="str">
            <v>家庭用户</v>
          </cell>
          <cell r="T2725" t="str">
            <v>FTTH</v>
          </cell>
          <cell r="U2725" t="str">
            <v>东莞电商天猫充值(scb_tm1)</v>
          </cell>
          <cell r="V2725" t="str">
            <v>DSBR受理</v>
          </cell>
          <cell r="W2725" t="str">
            <v>电商价值宽带营销</v>
          </cell>
          <cell r="X2725" t="str">
            <v>厚街区</v>
          </cell>
          <cell r="Y2725">
            <v>0</v>
          </cell>
          <cell r="Z2725">
            <v>0</v>
          </cell>
          <cell r="AA2725" t="str">
            <v>厚街区</v>
          </cell>
          <cell r="AB2725" t="str">
            <v>29</v>
          </cell>
          <cell r="AC2725">
            <v>12</v>
          </cell>
          <cell r="AD2725">
            <v>12</v>
          </cell>
          <cell r="AE2725" t="str">
            <v>是</v>
          </cell>
          <cell r="AF2725" t="str">
            <v/>
          </cell>
          <cell r="AG2725" t="str">
            <v>价值宽带</v>
          </cell>
          <cell r="AH2725" t="str">
            <v>续本月</v>
          </cell>
          <cell r="AI2725" t="str">
            <v>是</v>
          </cell>
          <cell r="AJ2725">
            <v>138923823876</v>
          </cell>
          <cell r="AO2725">
            <v>0</v>
          </cell>
          <cell r="AR2725" t="str">
            <v>荔横区</v>
          </cell>
        </row>
        <row r="2726">
          <cell r="F2726">
            <v>13692517832</v>
          </cell>
          <cell r="G2726" t="str">
            <v>13692517832</v>
          </cell>
          <cell r="H2726" t="str">
            <v>龚天才</v>
          </cell>
          <cell r="I2726" t="str">
            <v>预付费东莞住宅新装或续费600元包年，带宽4M</v>
          </cell>
          <cell r="J2726">
            <v>600</v>
          </cell>
          <cell r="K2726">
            <v>600</v>
          </cell>
          <cell r="L2726" t="str">
            <v>2013-07-12</v>
          </cell>
          <cell r="M2726">
            <v>42197</v>
          </cell>
          <cell r="N2726" t="str">
            <v>2016-07-12</v>
          </cell>
          <cell r="O2726" t="str">
            <v>2015-06-29</v>
          </cell>
          <cell r="P2726" t="str">
            <v>宽带预付费</v>
          </cell>
          <cell r="Q2726" t="str">
            <v>续费</v>
          </cell>
          <cell r="R2726" t="str">
            <v>提前充值</v>
          </cell>
          <cell r="S2726" t="str">
            <v>家庭用户</v>
          </cell>
          <cell r="T2726" t="str">
            <v>(传统)XDSL</v>
          </cell>
          <cell r="U2726" t="str">
            <v>王汝怡(wangry)</v>
          </cell>
          <cell r="V2726" t="str">
            <v>ZX虎门袁新景</v>
          </cell>
          <cell r="W2726" t="str">
            <v>电商价值宽带营销</v>
          </cell>
          <cell r="X2726" t="str">
            <v>虎门区</v>
          </cell>
          <cell r="Y2726">
            <v>0</v>
          </cell>
          <cell r="Z2726">
            <v>0</v>
          </cell>
          <cell r="AA2726" t="str">
            <v>虎门区</v>
          </cell>
          <cell r="AB2726" t="str">
            <v>29</v>
          </cell>
          <cell r="AC2726">
            <v>4</v>
          </cell>
          <cell r="AD2726">
            <v>12</v>
          </cell>
          <cell r="AE2726" t="str">
            <v>否</v>
          </cell>
          <cell r="AF2726" t="str">
            <v/>
          </cell>
          <cell r="AG2726" t="str">
            <v>否</v>
          </cell>
          <cell r="AH2726" t="str">
            <v>续后期</v>
          </cell>
          <cell r="AI2726" t="str">
            <v>否</v>
          </cell>
          <cell r="AO2726">
            <v>0</v>
          </cell>
          <cell r="AR2726" t="str">
            <v>三中区</v>
          </cell>
        </row>
        <row r="2727">
          <cell r="F2727">
            <v>13686059118</v>
          </cell>
          <cell r="G2727" t="str">
            <v>13686059118</v>
          </cell>
          <cell r="H2727" t="str">
            <v>陈颂杰</v>
          </cell>
          <cell r="I2727" t="str">
            <v>预付费东莞住宅新装或续费888元包年，带宽12M</v>
          </cell>
          <cell r="J2727">
            <v>888</v>
          </cell>
          <cell r="K2727">
            <v>888</v>
          </cell>
          <cell r="L2727" t="str">
            <v>2005-05-25</v>
          </cell>
          <cell r="M2727">
            <v>42183</v>
          </cell>
          <cell r="N2727" t="str">
            <v>2016-06-29</v>
          </cell>
          <cell r="O2727" t="str">
            <v>2015-06-29</v>
          </cell>
          <cell r="P2727" t="str">
            <v>宽带预付费</v>
          </cell>
          <cell r="Q2727" t="str">
            <v>续费</v>
          </cell>
          <cell r="R2727" t="str">
            <v>往月充值</v>
          </cell>
          <cell r="S2727" t="str">
            <v>家庭用户</v>
          </cell>
          <cell r="T2727" t="str">
            <v>FTTH</v>
          </cell>
          <cell r="U2727" t="str">
            <v>王汝怡(wangry)</v>
          </cell>
          <cell r="V2727" t="str">
            <v>ZX虎门杜嘉明</v>
          </cell>
          <cell r="W2727" t="str">
            <v>(非）</v>
          </cell>
          <cell r="X2727" t="str">
            <v>虎门区</v>
          </cell>
          <cell r="Y2727">
            <v>0</v>
          </cell>
          <cell r="Z2727">
            <v>0</v>
          </cell>
          <cell r="AA2727" t="str">
            <v>虎门区</v>
          </cell>
          <cell r="AB2727" t="str">
            <v>29</v>
          </cell>
          <cell r="AC2727">
            <v>12</v>
          </cell>
          <cell r="AD2727">
            <v>12</v>
          </cell>
          <cell r="AE2727" t="str">
            <v>是</v>
          </cell>
          <cell r="AF2727" t="str">
            <v/>
          </cell>
          <cell r="AG2727" t="str">
            <v>价值宽带</v>
          </cell>
          <cell r="AH2727" t="str">
            <v>续本月</v>
          </cell>
          <cell r="AI2727" t="str">
            <v>是</v>
          </cell>
          <cell r="AJ2727">
            <v>13686059118</v>
          </cell>
          <cell r="AO2727">
            <v>0</v>
          </cell>
          <cell r="AR2727" t="str">
            <v>三中区</v>
          </cell>
        </row>
        <row r="2728">
          <cell r="F2728">
            <v>13929264998</v>
          </cell>
          <cell r="G2728" t="str">
            <v>13929264998</v>
          </cell>
          <cell r="H2728" t="str">
            <v>林柳昌</v>
          </cell>
          <cell r="I2728" t="str">
            <v>预付费东莞住宅新装或续费888元包年，带宽12M</v>
          </cell>
          <cell r="J2728">
            <v>888</v>
          </cell>
          <cell r="K2728">
            <v>888</v>
          </cell>
          <cell r="L2728" t="str">
            <v>2010-09-19</v>
          </cell>
          <cell r="M2728">
            <v>42213</v>
          </cell>
          <cell r="N2728" t="str">
            <v>2016-07-28</v>
          </cell>
          <cell r="O2728" t="str">
            <v>2015-06-29</v>
          </cell>
          <cell r="P2728" t="str">
            <v>宽带预付费</v>
          </cell>
          <cell r="Q2728" t="str">
            <v>续费</v>
          </cell>
          <cell r="R2728" t="str">
            <v>提前充值</v>
          </cell>
          <cell r="S2728" t="str">
            <v>家庭用户</v>
          </cell>
          <cell r="T2728" t="str">
            <v>FTTH</v>
          </cell>
          <cell r="U2728" t="str">
            <v>东莞电商天猫充值(scb_tm1)</v>
          </cell>
          <cell r="V2728" t="str">
            <v>DSBR受理</v>
          </cell>
          <cell r="W2728" t="str">
            <v>天猫</v>
          </cell>
          <cell r="X2728" t="str">
            <v>虎门区</v>
          </cell>
          <cell r="Y2728">
            <v>0</v>
          </cell>
          <cell r="Z2728">
            <v>0</v>
          </cell>
          <cell r="AA2728" t="str">
            <v>虎门区</v>
          </cell>
          <cell r="AB2728" t="str">
            <v>29</v>
          </cell>
          <cell r="AC2728">
            <v>12</v>
          </cell>
          <cell r="AD2728">
            <v>12</v>
          </cell>
          <cell r="AE2728" t="str">
            <v>是</v>
          </cell>
          <cell r="AF2728" t="str">
            <v/>
          </cell>
          <cell r="AG2728" t="str">
            <v>价值宽带</v>
          </cell>
          <cell r="AH2728" t="str">
            <v>续后期</v>
          </cell>
          <cell r="AI2728" t="str">
            <v>否</v>
          </cell>
          <cell r="AO2728">
            <v>0</v>
          </cell>
          <cell r="AR2728" t="str">
            <v>三阳区</v>
          </cell>
        </row>
        <row r="2729">
          <cell r="F2729">
            <v>13450023800</v>
          </cell>
          <cell r="G2729" t="str">
            <v>13450023800</v>
          </cell>
          <cell r="H2729" t="str">
            <v>陈平方</v>
          </cell>
          <cell r="I2729" t="str">
            <v>预付费东莞精品宽带新装或续费免费体验1个月，带宽10M</v>
          </cell>
          <cell r="J2729">
            <v>888</v>
          </cell>
          <cell r="K2729">
            <v>888</v>
          </cell>
          <cell r="L2729" t="str">
            <v>2011-04-29</v>
          </cell>
          <cell r="M2729">
            <v>42184</v>
          </cell>
          <cell r="N2729" t="str">
            <v>2016-07-29</v>
          </cell>
          <cell r="O2729" t="str">
            <v>2015-06-29</v>
          </cell>
          <cell r="P2729" t="str">
            <v>宽带预付费</v>
          </cell>
          <cell r="Q2729" t="str">
            <v>续费</v>
          </cell>
          <cell r="R2729" t="str">
            <v>提前充值</v>
          </cell>
          <cell r="S2729" t="str">
            <v>家庭用户</v>
          </cell>
          <cell r="T2729" t="str">
            <v>FTTH</v>
          </cell>
          <cell r="U2729" t="str">
            <v>东莞电商天猫充值(scb_tm1)</v>
          </cell>
          <cell r="V2729" t="str">
            <v>DSBR受理</v>
          </cell>
          <cell r="W2729" t="str">
            <v>天猫秒杀</v>
          </cell>
          <cell r="X2729" t="str">
            <v>常平区</v>
          </cell>
          <cell r="Y2729">
            <v>0</v>
          </cell>
          <cell r="Z2729">
            <v>0</v>
          </cell>
          <cell r="AA2729" t="str">
            <v>常平区</v>
          </cell>
          <cell r="AB2729" t="str">
            <v>29</v>
          </cell>
          <cell r="AC2729">
            <v>10</v>
          </cell>
          <cell r="AD2729">
            <v>1</v>
          </cell>
          <cell r="AE2729" t="str">
            <v>是</v>
          </cell>
          <cell r="AF2729" t="str">
            <v/>
          </cell>
          <cell r="AG2729" t="str">
            <v>价值宽带</v>
          </cell>
          <cell r="AH2729" t="str">
            <v>续本月</v>
          </cell>
          <cell r="AI2729" t="str">
            <v>是</v>
          </cell>
          <cell r="AJ2729">
            <v>13450023800</v>
          </cell>
          <cell r="AO2729">
            <v>0</v>
          </cell>
          <cell r="AR2729" t="str">
            <v>莆心区</v>
          </cell>
        </row>
        <row r="2730">
          <cell r="F2730">
            <v>13712991223</v>
          </cell>
          <cell r="G2730" t="str">
            <v>13712991223</v>
          </cell>
          <cell r="H2730" t="str">
            <v>蒋志成</v>
          </cell>
          <cell r="I2730" t="str">
            <v>预付费东莞住宅新装或续费888元包年，带宽12M</v>
          </cell>
          <cell r="J2730">
            <v>888</v>
          </cell>
          <cell r="K2730">
            <v>888</v>
          </cell>
          <cell r="L2730" t="str">
            <v>2007-07-19</v>
          </cell>
          <cell r="M2730">
            <v>42181</v>
          </cell>
          <cell r="N2730" t="str">
            <v>2016-06-29</v>
          </cell>
          <cell r="O2730" t="str">
            <v>2015-06-29</v>
          </cell>
          <cell r="P2730" t="str">
            <v>宽带预付费</v>
          </cell>
          <cell r="Q2730" t="str">
            <v>续费</v>
          </cell>
          <cell r="R2730" t="str">
            <v>往月充值</v>
          </cell>
          <cell r="S2730" t="str">
            <v>家庭用户</v>
          </cell>
          <cell r="T2730" t="str">
            <v>FTTH</v>
          </cell>
          <cell r="U2730" t="str">
            <v>尼佳(nj_dl)</v>
          </cell>
          <cell r="V2730" t="str">
            <v>DL东莞尼佳</v>
          </cell>
          <cell r="W2730" t="str">
            <v>电商价值宽带营销</v>
          </cell>
          <cell r="X2730" t="str">
            <v>大朗区</v>
          </cell>
          <cell r="Y2730">
            <v>0</v>
          </cell>
          <cell r="Z2730">
            <v>0</v>
          </cell>
          <cell r="AA2730" t="str">
            <v>大朗区</v>
          </cell>
          <cell r="AB2730" t="str">
            <v>29</v>
          </cell>
          <cell r="AC2730">
            <v>12</v>
          </cell>
          <cell r="AD2730">
            <v>12</v>
          </cell>
          <cell r="AE2730" t="str">
            <v>是</v>
          </cell>
          <cell r="AF2730" t="str">
            <v/>
          </cell>
          <cell r="AG2730" t="str">
            <v>价值宽带</v>
          </cell>
          <cell r="AH2730" t="str">
            <v>续本月</v>
          </cell>
          <cell r="AI2730" t="str">
            <v>是</v>
          </cell>
          <cell r="AJ2730">
            <v>13712991223</v>
          </cell>
          <cell r="AO2730">
            <v>0</v>
          </cell>
          <cell r="AR2730" t="str">
            <v>莆心区</v>
          </cell>
        </row>
        <row r="2731">
          <cell r="F2731">
            <v>13790603708</v>
          </cell>
          <cell r="G2731" t="str">
            <v>13790603708</v>
          </cell>
          <cell r="H2731" t="str">
            <v>罗家华</v>
          </cell>
          <cell r="I2731" t="str">
            <v>预付费东莞住宅新装或续费888元包年，带宽12M</v>
          </cell>
          <cell r="J2731">
            <v>888</v>
          </cell>
          <cell r="K2731">
            <v>888</v>
          </cell>
          <cell r="L2731" t="str">
            <v>2011-04-29</v>
          </cell>
          <cell r="M2731">
            <v>42184</v>
          </cell>
          <cell r="N2731" t="str">
            <v>2016-06-29</v>
          </cell>
          <cell r="O2731" t="str">
            <v>2015-06-29</v>
          </cell>
          <cell r="P2731" t="str">
            <v>宽带预付费</v>
          </cell>
          <cell r="Q2731" t="str">
            <v>续费</v>
          </cell>
          <cell r="R2731" t="str">
            <v>提前充值</v>
          </cell>
          <cell r="S2731" t="str">
            <v>家庭用户</v>
          </cell>
          <cell r="T2731" t="str">
            <v>FTTH</v>
          </cell>
          <cell r="U2731" t="str">
            <v>尼佳(nj_dl)</v>
          </cell>
          <cell r="V2731" t="str">
            <v>DL东莞尼佳</v>
          </cell>
          <cell r="W2731" t="str">
            <v>电商价值宽带营销</v>
          </cell>
          <cell r="X2731" t="str">
            <v>大朗区</v>
          </cell>
          <cell r="Y2731">
            <v>0</v>
          </cell>
          <cell r="Z2731">
            <v>0</v>
          </cell>
          <cell r="AA2731" t="str">
            <v>大朗区</v>
          </cell>
          <cell r="AB2731" t="str">
            <v>29</v>
          </cell>
          <cell r="AC2731">
            <v>12</v>
          </cell>
          <cell r="AD2731">
            <v>12</v>
          </cell>
          <cell r="AE2731" t="str">
            <v>是</v>
          </cell>
          <cell r="AF2731" t="str">
            <v/>
          </cell>
          <cell r="AG2731" t="str">
            <v>价值宽带</v>
          </cell>
          <cell r="AH2731" t="str">
            <v>续本月</v>
          </cell>
          <cell r="AI2731" t="str">
            <v>是</v>
          </cell>
          <cell r="AJ2731">
            <v>13790603708</v>
          </cell>
          <cell r="AO2731">
            <v>0</v>
          </cell>
          <cell r="AR2731" t="str">
            <v>骏景区</v>
          </cell>
        </row>
        <row r="2732">
          <cell r="F2732">
            <v>13560802214</v>
          </cell>
          <cell r="G2732" t="str">
            <v>13560802214</v>
          </cell>
          <cell r="H2732" t="str">
            <v>罗贵春</v>
          </cell>
          <cell r="I2732" t="str">
            <v>预付费东莞住宅新装或续费888元包年，带宽12M</v>
          </cell>
          <cell r="J2732">
            <v>888</v>
          </cell>
          <cell r="K2732">
            <v>888</v>
          </cell>
          <cell r="L2732" t="str">
            <v>2013-07-03</v>
          </cell>
          <cell r="M2732">
            <v>42188</v>
          </cell>
          <cell r="N2732" t="str">
            <v>2016-07-03</v>
          </cell>
          <cell r="O2732" t="str">
            <v>2015-06-29</v>
          </cell>
          <cell r="P2732" t="str">
            <v>宽带预付费</v>
          </cell>
          <cell r="Q2732" t="str">
            <v>续费</v>
          </cell>
          <cell r="R2732" t="str">
            <v>提前充值</v>
          </cell>
          <cell r="S2732" t="str">
            <v>家庭用户</v>
          </cell>
          <cell r="T2732" t="str">
            <v>FTTH</v>
          </cell>
          <cell r="U2732" t="str">
            <v>东莞电商天猫充值(scb_tm1)</v>
          </cell>
          <cell r="V2732" t="str">
            <v>DSBR受理</v>
          </cell>
          <cell r="W2732" t="str">
            <v>电商价值宽带营销</v>
          </cell>
          <cell r="X2732" t="str">
            <v>大朗区</v>
          </cell>
          <cell r="Y2732">
            <v>0</v>
          </cell>
          <cell r="Z2732">
            <v>0</v>
          </cell>
          <cell r="AA2732" t="str">
            <v>大朗区</v>
          </cell>
          <cell r="AB2732" t="str">
            <v>29</v>
          </cell>
          <cell r="AC2732">
            <v>12</v>
          </cell>
          <cell r="AD2732">
            <v>12</v>
          </cell>
          <cell r="AE2732" t="str">
            <v>是</v>
          </cell>
          <cell r="AF2732" t="str">
            <v/>
          </cell>
          <cell r="AG2732" t="str">
            <v>价值宽带</v>
          </cell>
          <cell r="AH2732" t="str">
            <v>续后期</v>
          </cell>
          <cell r="AI2732" t="str">
            <v>否</v>
          </cell>
          <cell r="AO2732">
            <v>0</v>
          </cell>
          <cell r="AR2732" t="str">
            <v>骏景区</v>
          </cell>
        </row>
        <row r="2733">
          <cell r="F2733">
            <v>13612657700</v>
          </cell>
          <cell r="G2733" t="str">
            <v>13612657700</v>
          </cell>
          <cell r="H2733" t="str">
            <v>陈海燕</v>
          </cell>
          <cell r="I2733" t="str">
            <v>预付费东莞住宅新装或续费888元包年，带宽12M</v>
          </cell>
          <cell r="J2733">
            <v>888</v>
          </cell>
          <cell r="K2733">
            <v>888</v>
          </cell>
          <cell r="L2733" t="str">
            <v>2014-06-30</v>
          </cell>
          <cell r="M2733">
            <v>42185</v>
          </cell>
          <cell r="N2733" t="str">
            <v>2016-06-30</v>
          </cell>
          <cell r="O2733" t="str">
            <v>2015-06-29</v>
          </cell>
          <cell r="P2733" t="str">
            <v>宽带预付费</v>
          </cell>
          <cell r="Q2733" t="str">
            <v>续费</v>
          </cell>
          <cell r="R2733" t="str">
            <v>提前充值</v>
          </cell>
          <cell r="S2733" t="str">
            <v>家庭用户</v>
          </cell>
          <cell r="T2733" t="str">
            <v>FTTH</v>
          </cell>
          <cell r="U2733" t="str">
            <v>东莞电商天猫充值(scb_tm1)</v>
          </cell>
          <cell r="V2733" t="str">
            <v>DSBR受理</v>
          </cell>
          <cell r="W2733" t="str">
            <v>杨涌蔡边区(非)</v>
          </cell>
          <cell r="X2733" t="str">
            <v>大朗区</v>
          </cell>
          <cell r="Y2733">
            <v>0</v>
          </cell>
          <cell r="Z2733">
            <v>0</v>
          </cell>
          <cell r="AA2733" t="str">
            <v>大朗区</v>
          </cell>
          <cell r="AB2733" t="str">
            <v>29</v>
          </cell>
          <cell r="AC2733">
            <v>12</v>
          </cell>
          <cell r="AD2733">
            <v>12</v>
          </cell>
          <cell r="AE2733" t="str">
            <v>是</v>
          </cell>
          <cell r="AF2733" t="str">
            <v/>
          </cell>
          <cell r="AG2733" t="str">
            <v>价值宽带</v>
          </cell>
          <cell r="AH2733" t="str">
            <v>续本月</v>
          </cell>
          <cell r="AI2733" t="str">
            <v>是</v>
          </cell>
          <cell r="AJ2733">
            <v>13612657700</v>
          </cell>
          <cell r="AO2733">
            <v>0</v>
          </cell>
          <cell r="AR2733" t="str">
            <v>大利区</v>
          </cell>
        </row>
        <row r="2734">
          <cell r="F2734">
            <v>13662744840</v>
          </cell>
          <cell r="G2734" t="str">
            <v>13662744840</v>
          </cell>
          <cell r="H2734" t="str">
            <v>马银太</v>
          </cell>
          <cell r="I2734" t="str">
            <v>预付费东莞住宅新装或续费400元包半年，带宽4M</v>
          </cell>
          <cell r="J2734">
            <v>400</v>
          </cell>
          <cell r="K2734">
            <v>400</v>
          </cell>
          <cell r="L2734" t="str">
            <v>2011-06-23</v>
          </cell>
          <cell r="M2734">
            <v>42180</v>
          </cell>
          <cell r="N2734" t="str">
            <v>2015-12-29</v>
          </cell>
          <cell r="O2734" t="str">
            <v>2015-06-29</v>
          </cell>
          <cell r="P2734" t="str">
            <v>宽带预付费</v>
          </cell>
          <cell r="Q2734" t="str">
            <v>续费</v>
          </cell>
          <cell r="R2734" t="str">
            <v>当月充值</v>
          </cell>
          <cell r="S2734" t="str">
            <v>家庭用户</v>
          </cell>
          <cell r="T2734" t="str">
            <v>FTTH</v>
          </cell>
          <cell r="U2734" t="str">
            <v>何丽(heli)</v>
          </cell>
          <cell r="V2734" t="str">
            <v>DL东铁办公</v>
          </cell>
          <cell r="W2734" t="str">
            <v>东坑区</v>
          </cell>
          <cell r="X2734" t="str">
            <v>大朗区</v>
          </cell>
          <cell r="Y2734">
            <v>0</v>
          </cell>
          <cell r="Z2734">
            <v>0</v>
          </cell>
          <cell r="AA2734" t="str">
            <v>大朗区</v>
          </cell>
          <cell r="AB2734" t="str">
            <v>29</v>
          </cell>
          <cell r="AC2734">
            <v>4</v>
          </cell>
          <cell r="AD2734">
            <v>6</v>
          </cell>
          <cell r="AE2734" t="str">
            <v>是</v>
          </cell>
          <cell r="AF2734" t="str">
            <v/>
          </cell>
          <cell r="AG2734" t="str">
            <v>否</v>
          </cell>
          <cell r="AH2734" t="str">
            <v>续本月</v>
          </cell>
          <cell r="AI2734" t="str">
            <v>是</v>
          </cell>
          <cell r="AO2734">
            <v>0</v>
          </cell>
          <cell r="AR2734" t="str">
            <v>樟新区</v>
          </cell>
        </row>
        <row r="2735">
          <cell r="F2735">
            <v>13798876523</v>
          </cell>
          <cell r="G2735" t="str">
            <v>13798876523</v>
          </cell>
          <cell r="H2735" t="str">
            <v>欧阳中福</v>
          </cell>
          <cell r="I2735" t="str">
            <v>预付费东莞住宅新装或续费768元包年，带宽4M</v>
          </cell>
          <cell r="J2735">
            <v>768</v>
          </cell>
          <cell r="K2735">
            <v>768</v>
          </cell>
          <cell r="L2735" t="str">
            <v>2014-06-30</v>
          </cell>
          <cell r="M2735">
            <v>42185</v>
          </cell>
          <cell r="N2735" t="str">
            <v>2016-06-30</v>
          </cell>
          <cell r="O2735" t="str">
            <v>2015-06-29</v>
          </cell>
          <cell r="P2735" t="str">
            <v>宽带预付费</v>
          </cell>
          <cell r="Q2735" t="str">
            <v>续费</v>
          </cell>
          <cell r="R2735" t="str">
            <v>当月充值</v>
          </cell>
          <cell r="S2735" t="str">
            <v>家庭用户</v>
          </cell>
          <cell r="T2735" t="str">
            <v>FTTH</v>
          </cell>
          <cell r="U2735" t="str">
            <v>何丽(heli)</v>
          </cell>
          <cell r="V2735" t="str">
            <v>DL东铁办公</v>
          </cell>
          <cell r="W2735" t="str">
            <v>电商价值宽带营销</v>
          </cell>
          <cell r="X2735" t="str">
            <v>大朗区</v>
          </cell>
          <cell r="Y2735">
            <v>0</v>
          </cell>
          <cell r="Z2735">
            <v>0</v>
          </cell>
          <cell r="AA2735" t="str">
            <v>大朗区</v>
          </cell>
          <cell r="AB2735" t="str">
            <v>29</v>
          </cell>
          <cell r="AC2735">
            <v>4</v>
          </cell>
          <cell r="AD2735">
            <v>12</v>
          </cell>
          <cell r="AE2735" t="str">
            <v>是</v>
          </cell>
          <cell r="AF2735" t="str">
            <v/>
          </cell>
          <cell r="AG2735" t="str">
            <v>否</v>
          </cell>
          <cell r="AH2735" t="str">
            <v>续本月</v>
          </cell>
          <cell r="AI2735" t="str">
            <v>是</v>
          </cell>
          <cell r="AJ2735">
            <v>13798876523</v>
          </cell>
          <cell r="AO2735">
            <v>0</v>
          </cell>
          <cell r="AR2735" t="str">
            <v>樟新区</v>
          </cell>
        </row>
        <row r="2736">
          <cell r="F2736">
            <v>13922918793</v>
          </cell>
          <cell r="G2736" t="str">
            <v>13922918793</v>
          </cell>
          <cell r="H2736" t="str">
            <v>卢汝伦</v>
          </cell>
          <cell r="I2736" t="str">
            <v>预付费东莞住宅新装或续费1408元包2年，带宽12M</v>
          </cell>
          <cell r="J2736">
            <v>1408</v>
          </cell>
          <cell r="K2736">
            <v>1408</v>
          </cell>
          <cell r="L2736" t="str">
            <v>2010-01-01</v>
          </cell>
          <cell r="M2736">
            <v>42162</v>
          </cell>
          <cell r="N2736" t="str">
            <v>2017-06-29</v>
          </cell>
          <cell r="O2736" t="str">
            <v>2015-06-29</v>
          </cell>
          <cell r="P2736" t="str">
            <v>宽带预付费</v>
          </cell>
          <cell r="Q2736" t="str">
            <v>续费</v>
          </cell>
          <cell r="R2736" t="str">
            <v>当月充值</v>
          </cell>
          <cell r="S2736" t="str">
            <v>家庭用户</v>
          </cell>
          <cell r="T2736" t="str">
            <v>FTTH</v>
          </cell>
          <cell r="U2736" t="str">
            <v>何丽(heli)</v>
          </cell>
          <cell r="V2736" t="str">
            <v>DL东铁办公</v>
          </cell>
          <cell r="W2736" t="str">
            <v/>
          </cell>
          <cell r="X2736" t="str">
            <v>大朗区</v>
          </cell>
          <cell r="Y2736">
            <v>0</v>
          </cell>
          <cell r="Z2736">
            <v>0</v>
          </cell>
          <cell r="AA2736" t="str">
            <v>大朗区</v>
          </cell>
          <cell r="AB2736" t="str">
            <v>29</v>
          </cell>
          <cell r="AC2736">
            <v>12</v>
          </cell>
          <cell r="AD2736">
            <v>24</v>
          </cell>
          <cell r="AE2736" t="str">
            <v>是</v>
          </cell>
          <cell r="AF2736" t="str">
            <v/>
          </cell>
          <cell r="AG2736" t="str">
            <v>价值宽带</v>
          </cell>
          <cell r="AH2736" t="str">
            <v>续本月</v>
          </cell>
          <cell r="AI2736" t="str">
            <v>是</v>
          </cell>
          <cell r="AO2736">
            <v>0</v>
          </cell>
          <cell r="AR2736" t="str">
            <v>樟新区</v>
          </cell>
        </row>
        <row r="2737">
          <cell r="F2737">
            <v>13662898623</v>
          </cell>
          <cell r="G2737" t="str">
            <v>13662898623</v>
          </cell>
          <cell r="H2737" t="str">
            <v>王伟彬</v>
          </cell>
          <cell r="I2737" t="str">
            <v>预付费东莞精品宽带新装或续费免费体验1个月，带宽10M</v>
          </cell>
          <cell r="J2737">
            <v>888</v>
          </cell>
          <cell r="K2737">
            <v>888</v>
          </cell>
          <cell r="L2737" t="str">
            <v>2014-06-30</v>
          </cell>
          <cell r="M2737">
            <v>42185</v>
          </cell>
          <cell r="N2737" t="str">
            <v>2016-07-30</v>
          </cell>
          <cell r="O2737" t="str">
            <v>2015-06-29</v>
          </cell>
          <cell r="P2737" t="str">
            <v>宽带预付费</v>
          </cell>
          <cell r="Q2737" t="str">
            <v>续费</v>
          </cell>
          <cell r="R2737" t="str">
            <v>提前充值</v>
          </cell>
          <cell r="S2737" t="str">
            <v>家庭用户</v>
          </cell>
          <cell r="T2737" t="str">
            <v>FTTH</v>
          </cell>
          <cell r="U2737" t="str">
            <v>东莞电商天猫充值(scb_tm1)</v>
          </cell>
          <cell r="V2737" t="str">
            <v>DSBR受理</v>
          </cell>
          <cell r="W2737" t="str">
            <v>电商价值宽带营销</v>
          </cell>
          <cell r="X2737" t="str">
            <v>大朗区</v>
          </cell>
          <cell r="Y2737">
            <v>0</v>
          </cell>
          <cell r="Z2737">
            <v>0</v>
          </cell>
          <cell r="AA2737" t="str">
            <v>大朗区</v>
          </cell>
          <cell r="AB2737" t="str">
            <v>29</v>
          </cell>
          <cell r="AC2737">
            <v>10</v>
          </cell>
          <cell r="AD2737">
            <v>1</v>
          </cell>
          <cell r="AE2737" t="str">
            <v>是</v>
          </cell>
          <cell r="AF2737" t="str">
            <v/>
          </cell>
          <cell r="AG2737" t="str">
            <v>价值宽带</v>
          </cell>
          <cell r="AH2737" t="str">
            <v>续本月</v>
          </cell>
          <cell r="AI2737" t="str">
            <v>是</v>
          </cell>
          <cell r="AJ2737">
            <v>13662898623</v>
          </cell>
          <cell r="AO2737">
            <v>0</v>
          </cell>
          <cell r="AR2737" t="str">
            <v>樟新区</v>
          </cell>
        </row>
        <row r="2738">
          <cell r="F2738">
            <v>13929409799</v>
          </cell>
          <cell r="G2738" t="str">
            <v>13929409799</v>
          </cell>
          <cell r="H2738" t="str">
            <v>彭桥生</v>
          </cell>
          <cell r="I2738" t="str">
            <v>预付费东莞住宅新装或续费888元包年，带宽12M</v>
          </cell>
          <cell r="J2738">
            <v>888</v>
          </cell>
          <cell r="K2738">
            <v>888</v>
          </cell>
          <cell r="L2738" t="str">
            <v>2011-06-20</v>
          </cell>
          <cell r="M2738">
            <v>42180</v>
          </cell>
          <cell r="N2738" t="str">
            <v>2016-06-29</v>
          </cell>
          <cell r="O2738" t="str">
            <v>2015-06-29</v>
          </cell>
          <cell r="P2738" t="str">
            <v>宽带预付费</v>
          </cell>
          <cell r="Q2738" t="str">
            <v>续费</v>
          </cell>
          <cell r="R2738" t="str">
            <v>往月充值</v>
          </cell>
          <cell r="S2738" t="str">
            <v>家庭用户</v>
          </cell>
          <cell r="T2738" t="str">
            <v>FTTH</v>
          </cell>
          <cell r="U2738" t="str">
            <v>尼佳(nj_dl)</v>
          </cell>
          <cell r="V2738" t="str">
            <v>DL东莞尼佳</v>
          </cell>
          <cell r="W2738" t="str">
            <v>东坑区</v>
          </cell>
          <cell r="X2738" t="str">
            <v>大朗区</v>
          </cell>
          <cell r="Y2738">
            <v>0</v>
          </cell>
          <cell r="Z2738">
            <v>0</v>
          </cell>
          <cell r="AA2738" t="str">
            <v>大朗区</v>
          </cell>
          <cell r="AB2738" t="str">
            <v>29</v>
          </cell>
          <cell r="AC2738">
            <v>12</v>
          </cell>
          <cell r="AD2738">
            <v>12</v>
          </cell>
          <cell r="AE2738" t="str">
            <v>是</v>
          </cell>
          <cell r="AF2738" t="str">
            <v/>
          </cell>
          <cell r="AG2738" t="str">
            <v>价值宽带</v>
          </cell>
          <cell r="AH2738" t="str">
            <v>续本月</v>
          </cell>
          <cell r="AI2738" t="str">
            <v>是</v>
          </cell>
          <cell r="AJ2738">
            <v>13929409799</v>
          </cell>
          <cell r="AO2738">
            <v>0</v>
          </cell>
          <cell r="AR2738" t="str">
            <v>樟新区</v>
          </cell>
        </row>
        <row r="2739">
          <cell r="F2739">
            <v>13428881995</v>
          </cell>
          <cell r="G2739" t="str">
            <v>13428881995</v>
          </cell>
          <cell r="H2739" t="str">
            <v>陈国坤</v>
          </cell>
          <cell r="I2739" t="str">
            <v>预付费东莞住宅新装或续费768元包年，带宽4M</v>
          </cell>
          <cell r="J2739">
            <v>768</v>
          </cell>
          <cell r="K2739">
            <v>768</v>
          </cell>
          <cell r="L2739" t="str">
            <v>2013-06-30</v>
          </cell>
          <cell r="M2739">
            <v>42185</v>
          </cell>
          <cell r="N2739" t="str">
            <v>2016-06-30</v>
          </cell>
          <cell r="O2739" t="str">
            <v>2015-06-29</v>
          </cell>
          <cell r="P2739" t="str">
            <v>宽带预付费</v>
          </cell>
          <cell r="Q2739" t="str">
            <v>续费</v>
          </cell>
          <cell r="R2739" t="str">
            <v>当月充值</v>
          </cell>
          <cell r="S2739" t="str">
            <v>家庭用户</v>
          </cell>
          <cell r="T2739" t="str">
            <v>FTTH</v>
          </cell>
          <cell r="U2739" t="str">
            <v>何丽(heli)</v>
          </cell>
          <cell r="V2739" t="str">
            <v>ZX大朗刘运超</v>
          </cell>
          <cell r="W2739" t="str">
            <v>电商价值宽带营销</v>
          </cell>
          <cell r="X2739" t="str">
            <v>大朗区</v>
          </cell>
          <cell r="Y2739">
            <v>0</v>
          </cell>
          <cell r="Z2739">
            <v>0</v>
          </cell>
          <cell r="AA2739" t="str">
            <v>大朗区</v>
          </cell>
          <cell r="AB2739" t="str">
            <v>29</v>
          </cell>
          <cell r="AC2739">
            <v>4</v>
          </cell>
          <cell r="AD2739">
            <v>12</v>
          </cell>
          <cell r="AE2739" t="str">
            <v>是</v>
          </cell>
          <cell r="AF2739" t="str">
            <v/>
          </cell>
          <cell r="AG2739" t="str">
            <v>否</v>
          </cell>
          <cell r="AH2739" t="str">
            <v>续本月</v>
          </cell>
          <cell r="AI2739" t="str">
            <v>是</v>
          </cell>
          <cell r="AJ2739">
            <v>13428881995</v>
          </cell>
          <cell r="AO2739">
            <v>0</v>
          </cell>
          <cell r="AR2739" t="str">
            <v>银湖区</v>
          </cell>
        </row>
        <row r="2740">
          <cell r="F2740">
            <v>15916803918</v>
          </cell>
          <cell r="G2740" t="str">
            <v>15916803918</v>
          </cell>
          <cell r="H2740" t="str">
            <v>卫秀红</v>
          </cell>
          <cell r="I2740" t="str">
            <v>预付费东莞住宅新装或续费888元包年，带宽12M</v>
          </cell>
          <cell r="J2740">
            <v>888</v>
          </cell>
          <cell r="K2740">
            <v>888</v>
          </cell>
          <cell r="L2740" t="str">
            <v>2011-02-22</v>
          </cell>
          <cell r="M2740">
            <v>42162</v>
          </cell>
          <cell r="N2740" t="str">
            <v>2016-06-29</v>
          </cell>
          <cell r="O2740" t="str">
            <v>2015-06-29</v>
          </cell>
          <cell r="P2740" t="str">
            <v>宽带预付费</v>
          </cell>
          <cell r="Q2740" t="str">
            <v>续费</v>
          </cell>
          <cell r="R2740" t="str">
            <v>往月充值</v>
          </cell>
          <cell r="S2740" t="str">
            <v>家庭用户</v>
          </cell>
          <cell r="T2740" t="str">
            <v>FTTH</v>
          </cell>
          <cell r="U2740" t="str">
            <v>东莞电商天猫充值(scb_tm1)</v>
          </cell>
          <cell r="V2740" t="str">
            <v>DSBR受理</v>
          </cell>
          <cell r="W2740" t="str">
            <v>电商价值宽带营销</v>
          </cell>
          <cell r="X2740" t="str">
            <v>常平区</v>
          </cell>
          <cell r="Y2740">
            <v>0</v>
          </cell>
          <cell r="Z2740">
            <v>0</v>
          </cell>
          <cell r="AA2740" t="str">
            <v>常平区</v>
          </cell>
          <cell r="AB2740" t="str">
            <v>29</v>
          </cell>
          <cell r="AC2740">
            <v>12</v>
          </cell>
          <cell r="AD2740">
            <v>12</v>
          </cell>
          <cell r="AE2740" t="str">
            <v>是</v>
          </cell>
          <cell r="AF2740" t="str">
            <v/>
          </cell>
          <cell r="AG2740" t="str">
            <v>价值宽带</v>
          </cell>
          <cell r="AH2740" t="str">
            <v>续本月</v>
          </cell>
          <cell r="AI2740" t="str">
            <v>是</v>
          </cell>
          <cell r="AJ2740">
            <v>15916803918</v>
          </cell>
          <cell r="AO2740">
            <v>0</v>
          </cell>
          <cell r="AR2740" t="str">
            <v>赵林区</v>
          </cell>
        </row>
        <row r="2741">
          <cell r="F2741">
            <v>13416716298</v>
          </cell>
          <cell r="G2741" t="str">
            <v>13416716298</v>
          </cell>
          <cell r="H2741" t="str">
            <v>孙月娇</v>
          </cell>
          <cell r="I2741" t="str">
            <v>预付费东莞住宅新装或续费888元包年，带宽12M</v>
          </cell>
          <cell r="J2741">
            <v>888</v>
          </cell>
          <cell r="K2741">
            <v>888</v>
          </cell>
          <cell r="L2741" t="str">
            <v>2013-06-22</v>
          </cell>
          <cell r="M2741">
            <v>42177</v>
          </cell>
          <cell r="N2741" t="str">
            <v>2016-06-29</v>
          </cell>
          <cell r="O2741" t="str">
            <v>2015-06-29</v>
          </cell>
          <cell r="P2741" t="str">
            <v>宽带预付费</v>
          </cell>
          <cell r="Q2741" t="str">
            <v>续费</v>
          </cell>
          <cell r="R2741" t="str">
            <v>当月充值</v>
          </cell>
          <cell r="S2741" t="str">
            <v>家庭用户</v>
          </cell>
          <cell r="T2741" t="str">
            <v>FTTH</v>
          </cell>
          <cell r="U2741" t="str">
            <v>赵妮(zhaon)</v>
          </cell>
          <cell r="V2741" t="str">
            <v>ZY常平陈湘平(维)</v>
          </cell>
          <cell r="W2741" t="str">
            <v>1、常平东站机房区，2、非，3、，4、，</v>
          </cell>
          <cell r="X2741" t="str">
            <v>常平区</v>
          </cell>
          <cell r="Y2741">
            <v>0</v>
          </cell>
          <cell r="Z2741">
            <v>0</v>
          </cell>
          <cell r="AA2741" t="str">
            <v>常平区</v>
          </cell>
          <cell r="AB2741" t="str">
            <v>29</v>
          </cell>
          <cell r="AC2741">
            <v>12</v>
          </cell>
          <cell r="AD2741">
            <v>12</v>
          </cell>
          <cell r="AE2741" t="str">
            <v>是</v>
          </cell>
          <cell r="AF2741" t="str">
            <v/>
          </cell>
          <cell r="AG2741" t="str">
            <v>价值宽带</v>
          </cell>
          <cell r="AH2741" t="str">
            <v>续本月</v>
          </cell>
          <cell r="AI2741" t="str">
            <v>是</v>
          </cell>
          <cell r="AJ2741">
            <v>13416716298</v>
          </cell>
          <cell r="AO2741">
            <v>0</v>
          </cell>
          <cell r="AR2741" t="str">
            <v>东力区</v>
          </cell>
        </row>
        <row r="2742">
          <cell r="F2742">
            <v>15814249055</v>
          </cell>
          <cell r="G2742" t="str">
            <v>15814249055</v>
          </cell>
          <cell r="H2742" t="str">
            <v>徐龙</v>
          </cell>
          <cell r="I2742" t="str">
            <v>预付费东莞住宅新装或续费1088元包年，带宽10M</v>
          </cell>
          <cell r="J2742">
            <v>1088</v>
          </cell>
          <cell r="K2742">
            <v>1088</v>
          </cell>
          <cell r="L2742" t="str">
            <v>2014-06-13</v>
          </cell>
          <cell r="M2742">
            <v>42168</v>
          </cell>
          <cell r="N2742" t="str">
            <v>2016-06-29</v>
          </cell>
          <cell r="O2742" t="str">
            <v>2015-06-29</v>
          </cell>
          <cell r="P2742" t="str">
            <v>宽带预付费</v>
          </cell>
          <cell r="Q2742" t="str">
            <v>续费</v>
          </cell>
          <cell r="R2742" t="str">
            <v>当月充值</v>
          </cell>
          <cell r="S2742" t="str">
            <v>家庭用户</v>
          </cell>
          <cell r="T2742" t="str">
            <v>FTTH</v>
          </cell>
          <cell r="U2742" t="str">
            <v>赵妮(zhaon)</v>
          </cell>
          <cell r="V2742" t="str">
            <v>ZX常平辛芳明</v>
          </cell>
          <cell r="W2742" t="str">
            <v>1、常平白石岗机房区，2、，3、，4、，</v>
          </cell>
          <cell r="X2742" t="str">
            <v>常平区</v>
          </cell>
          <cell r="Y2742">
            <v>0</v>
          </cell>
          <cell r="Z2742">
            <v>0</v>
          </cell>
          <cell r="AA2742" t="str">
            <v>常平区</v>
          </cell>
          <cell r="AB2742" t="str">
            <v>29</v>
          </cell>
          <cell r="AC2742">
            <v>10</v>
          </cell>
          <cell r="AD2742">
            <v>12</v>
          </cell>
          <cell r="AE2742" t="str">
            <v>是</v>
          </cell>
          <cell r="AF2742" t="str">
            <v/>
          </cell>
          <cell r="AG2742" t="str">
            <v>价值宽带</v>
          </cell>
          <cell r="AH2742" t="str">
            <v>续本月</v>
          </cell>
          <cell r="AI2742" t="str">
            <v>是</v>
          </cell>
          <cell r="AO2742">
            <v>0</v>
          </cell>
          <cell r="AR2742" t="str">
            <v>三阳区</v>
          </cell>
        </row>
        <row r="2743">
          <cell r="F2743">
            <v>15162055080</v>
          </cell>
          <cell r="G2743" t="str">
            <v>15162055080</v>
          </cell>
          <cell r="H2743" t="str">
            <v>王悦爱</v>
          </cell>
          <cell r="I2743" t="str">
            <v>预付费东莞精品宽带新装或续费免费体验1个月，带宽10M</v>
          </cell>
          <cell r="J2743">
            <v>888</v>
          </cell>
          <cell r="K2743">
            <v>888</v>
          </cell>
          <cell r="L2743" t="str">
            <v>2013-07-02</v>
          </cell>
          <cell r="M2743">
            <v>42187</v>
          </cell>
          <cell r="N2743" t="str">
            <v>2016-08-02</v>
          </cell>
          <cell r="O2743" t="str">
            <v>2015-06-29</v>
          </cell>
          <cell r="P2743" t="str">
            <v>宽带预付费</v>
          </cell>
          <cell r="Q2743" t="str">
            <v>续费</v>
          </cell>
          <cell r="R2743" t="str">
            <v>提前充值</v>
          </cell>
          <cell r="S2743" t="str">
            <v>家庭用户</v>
          </cell>
          <cell r="T2743" t="str">
            <v>FTTH</v>
          </cell>
          <cell r="U2743" t="str">
            <v>赵妮(zhaon)</v>
          </cell>
          <cell r="V2743" t="str">
            <v>DL东莞金伦</v>
          </cell>
          <cell r="W2743" t="str">
            <v/>
          </cell>
          <cell r="X2743" t="str">
            <v>常平区</v>
          </cell>
          <cell r="Y2743">
            <v>0</v>
          </cell>
          <cell r="Z2743">
            <v>0</v>
          </cell>
          <cell r="AA2743" t="str">
            <v>常平区</v>
          </cell>
          <cell r="AB2743" t="str">
            <v>29</v>
          </cell>
          <cell r="AC2743">
            <v>10</v>
          </cell>
          <cell r="AD2743">
            <v>1</v>
          </cell>
          <cell r="AE2743" t="str">
            <v>是</v>
          </cell>
          <cell r="AF2743" t="str">
            <v/>
          </cell>
          <cell r="AG2743" t="str">
            <v>价值宽带</v>
          </cell>
          <cell r="AH2743" t="str">
            <v>续后期</v>
          </cell>
          <cell r="AI2743" t="str">
            <v>否</v>
          </cell>
          <cell r="AO2743">
            <v>0</v>
          </cell>
          <cell r="AR2743" t="str">
            <v>三阳区</v>
          </cell>
        </row>
        <row r="2744">
          <cell r="F2744">
            <v>13929186908</v>
          </cell>
          <cell r="G2744" t="str">
            <v>13929186908</v>
          </cell>
          <cell r="H2744" t="str">
            <v>姚祥文</v>
          </cell>
          <cell r="I2744" t="str">
            <v>预付费东莞精品宽带新装或续费免费体验1个月，带宽20M</v>
          </cell>
          <cell r="J2744">
            <v>1088</v>
          </cell>
          <cell r="K2744">
            <v>1088</v>
          </cell>
          <cell r="L2744" t="str">
            <v>2014-07-01</v>
          </cell>
          <cell r="M2744">
            <v>42186</v>
          </cell>
          <cell r="N2744" t="str">
            <v>2016-08-01</v>
          </cell>
          <cell r="O2744" t="str">
            <v>2015-06-29</v>
          </cell>
          <cell r="P2744" t="str">
            <v>宽带预付费</v>
          </cell>
          <cell r="Q2744" t="str">
            <v>续费</v>
          </cell>
          <cell r="R2744" t="str">
            <v>提前充值</v>
          </cell>
          <cell r="S2744" t="str">
            <v>家庭用户</v>
          </cell>
          <cell r="T2744" t="str">
            <v>FTTH</v>
          </cell>
          <cell r="U2744" t="str">
            <v>蓝海兰(lanhl)</v>
          </cell>
          <cell r="V2744" t="str">
            <v>ZX黄江卢丹龙</v>
          </cell>
          <cell r="W2744" t="str">
            <v>康华区</v>
          </cell>
          <cell r="X2744" t="str">
            <v>黄江区</v>
          </cell>
          <cell r="Y2744">
            <v>0</v>
          </cell>
          <cell r="Z2744">
            <v>0</v>
          </cell>
          <cell r="AA2744" t="str">
            <v>黄江区</v>
          </cell>
          <cell r="AB2744" t="str">
            <v>29</v>
          </cell>
          <cell r="AC2744">
            <v>20</v>
          </cell>
          <cell r="AD2744">
            <v>1</v>
          </cell>
          <cell r="AE2744" t="str">
            <v>是</v>
          </cell>
          <cell r="AF2744" t="str">
            <v/>
          </cell>
          <cell r="AG2744" t="str">
            <v>价值宽带</v>
          </cell>
          <cell r="AH2744" t="str">
            <v>续后期</v>
          </cell>
          <cell r="AI2744" t="str">
            <v>否</v>
          </cell>
          <cell r="AO2744">
            <v>0</v>
          </cell>
          <cell r="AR2744" t="str">
            <v>金凤凰区</v>
          </cell>
        </row>
        <row r="2745">
          <cell r="F2745">
            <v>13642387542</v>
          </cell>
          <cell r="G2745" t="str">
            <v>13642387542</v>
          </cell>
          <cell r="H2745" t="str">
            <v>廖土军</v>
          </cell>
          <cell r="I2745" t="str">
            <v>预付费东莞住宅新装或续费888元包年，带宽12M</v>
          </cell>
          <cell r="J2745">
            <v>888</v>
          </cell>
          <cell r="K2745">
            <v>888</v>
          </cell>
          <cell r="L2745" t="str">
            <v>2013-07-02</v>
          </cell>
          <cell r="M2745">
            <v>42187</v>
          </cell>
          <cell r="N2745" t="str">
            <v>2016-07-02</v>
          </cell>
          <cell r="O2745" t="str">
            <v>2015-06-29</v>
          </cell>
          <cell r="P2745" t="str">
            <v>宽带预付费</v>
          </cell>
          <cell r="Q2745" t="str">
            <v>续费</v>
          </cell>
          <cell r="R2745" t="str">
            <v>提前充值</v>
          </cell>
          <cell r="S2745" t="str">
            <v>家庭用户</v>
          </cell>
          <cell r="T2745" t="str">
            <v>FTTH</v>
          </cell>
          <cell r="U2745" t="str">
            <v>尼佳(nj_dl)</v>
          </cell>
          <cell r="V2745" t="str">
            <v>DL东莞尼佳</v>
          </cell>
          <cell r="W2745" t="str">
            <v>电商价值宽带营销</v>
          </cell>
          <cell r="X2745" t="str">
            <v>大朗区</v>
          </cell>
          <cell r="Y2745">
            <v>0</v>
          </cell>
          <cell r="Z2745">
            <v>0</v>
          </cell>
          <cell r="AA2745" t="str">
            <v>大朗区</v>
          </cell>
          <cell r="AB2745" t="str">
            <v>29</v>
          </cell>
          <cell r="AC2745">
            <v>12</v>
          </cell>
          <cell r="AD2745">
            <v>12</v>
          </cell>
          <cell r="AE2745" t="str">
            <v>是</v>
          </cell>
          <cell r="AF2745" t="str">
            <v/>
          </cell>
          <cell r="AG2745" t="str">
            <v>价值宽带</v>
          </cell>
          <cell r="AH2745" t="str">
            <v>续后期</v>
          </cell>
          <cell r="AI2745" t="str">
            <v>否</v>
          </cell>
          <cell r="AO2745">
            <v>0</v>
          </cell>
          <cell r="AR2745" t="str">
            <v>大利区</v>
          </cell>
        </row>
        <row r="2746">
          <cell r="F2746">
            <v>13929260970</v>
          </cell>
          <cell r="G2746" t="str">
            <v>13929260970</v>
          </cell>
          <cell r="H2746" t="str">
            <v>方永远</v>
          </cell>
          <cell r="I2746" t="str">
            <v>预付费东莞住宅新装或续费1408元包2年，带宽12M</v>
          </cell>
          <cell r="J2746">
            <v>1408</v>
          </cell>
          <cell r="K2746">
            <v>1408</v>
          </cell>
          <cell r="L2746" t="str">
            <v>2013-07-17</v>
          </cell>
          <cell r="M2746">
            <v>42202</v>
          </cell>
          <cell r="N2746" t="str">
            <v>2017-07-17</v>
          </cell>
          <cell r="O2746" t="str">
            <v>2015-06-29</v>
          </cell>
          <cell r="P2746" t="str">
            <v>宽带预付费</v>
          </cell>
          <cell r="Q2746" t="str">
            <v>续费</v>
          </cell>
          <cell r="R2746" t="str">
            <v>提前充值</v>
          </cell>
          <cell r="S2746" t="str">
            <v>家庭用户</v>
          </cell>
          <cell r="T2746" t="str">
            <v>FTTH</v>
          </cell>
          <cell r="U2746" t="str">
            <v>李佩钰(lipy)</v>
          </cell>
          <cell r="V2746" t="str">
            <v>ZX石碣杨平金</v>
          </cell>
          <cell r="W2746" t="str">
            <v/>
          </cell>
          <cell r="X2746" t="str">
            <v>石碣区</v>
          </cell>
          <cell r="Y2746">
            <v>0</v>
          </cell>
          <cell r="Z2746">
            <v>0</v>
          </cell>
          <cell r="AA2746" t="str">
            <v>石碣区</v>
          </cell>
          <cell r="AB2746" t="str">
            <v>29</v>
          </cell>
          <cell r="AC2746">
            <v>12</v>
          </cell>
          <cell r="AD2746">
            <v>24</v>
          </cell>
          <cell r="AE2746" t="str">
            <v>是</v>
          </cell>
          <cell r="AF2746" t="str">
            <v/>
          </cell>
          <cell r="AG2746" t="str">
            <v>价值宽带</v>
          </cell>
          <cell r="AH2746" t="str">
            <v>续后期</v>
          </cell>
          <cell r="AI2746" t="str">
            <v>否</v>
          </cell>
          <cell r="AO2746">
            <v>0</v>
          </cell>
          <cell r="AR2746" t="str">
            <v>大利区</v>
          </cell>
        </row>
        <row r="2747">
          <cell r="F2747">
            <v>13662779505</v>
          </cell>
          <cell r="G2747" t="str">
            <v>13662779505</v>
          </cell>
          <cell r="H2747" t="str">
            <v>李果</v>
          </cell>
          <cell r="I2747" t="str">
            <v>预付费东莞住宅新装或续费680元包年，带宽4M</v>
          </cell>
          <cell r="J2747">
            <v>680</v>
          </cell>
          <cell r="K2747">
            <v>680</v>
          </cell>
          <cell r="L2747" t="str">
            <v>2011-07-08</v>
          </cell>
          <cell r="M2747">
            <v>42191</v>
          </cell>
          <cell r="N2747" t="str">
            <v>2016-07-06</v>
          </cell>
          <cell r="O2747" t="str">
            <v>2015-06-29</v>
          </cell>
          <cell r="P2747" t="str">
            <v>宽带预付费</v>
          </cell>
          <cell r="Q2747" t="str">
            <v>续费</v>
          </cell>
          <cell r="R2747" t="str">
            <v>提前充值</v>
          </cell>
          <cell r="S2747" t="str">
            <v>家庭用户</v>
          </cell>
          <cell r="T2747" t="str">
            <v>FTTH</v>
          </cell>
          <cell r="U2747" t="str">
            <v>李佩钰(lipy)</v>
          </cell>
          <cell r="V2747" t="str">
            <v>ZX石碣杨平金</v>
          </cell>
          <cell r="W2747" t="str">
            <v>不提供MD</v>
          </cell>
          <cell r="X2747" t="str">
            <v>石碣区</v>
          </cell>
          <cell r="Y2747">
            <v>0</v>
          </cell>
          <cell r="Z2747">
            <v>0</v>
          </cell>
          <cell r="AA2747" t="str">
            <v>石碣区</v>
          </cell>
          <cell r="AB2747" t="str">
            <v>29</v>
          </cell>
          <cell r="AC2747">
            <v>4</v>
          </cell>
          <cell r="AD2747">
            <v>12</v>
          </cell>
          <cell r="AE2747" t="str">
            <v>是</v>
          </cell>
          <cell r="AF2747" t="str">
            <v/>
          </cell>
          <cell r="AG2747" t="str">
            <v>否</v>
          </cell>
          <cell r="AH2747" t="str">
            <v>续后期</v>
          </cell>
          <cell r="AI2747" t="str">
            <v>否</v>
          </cell>
          <cell r="AO2747">
            <v>0</v>
          </cell>
          <cell r="AR2747" t="str">
            <v>大利区</v>
          </cell>
        </row>
        <row r="2748">
          <cell r="F2748">
            <v>13751976376</v>
          </cell>
          <cell r="G2748" t="str">
            <v>13751976376</v>
          </cell>
          <cell r="H2748" t="str">
            <v>黄秀芳</v>
          </cell>
          <cell r="I2748" t="str">
            <v>预付费东莞精品宽带新装或续费免费体验1个月，带宽10M</v>
          </cell>
          <cell r="J2748">
            <v>888</v>
          </cell>
          <cell r="K2748">
            <v>888</v>
          </cell>
          <cell r="L2748" t="str">
            <v>2013-07-28</v>
          </cell>
          <cell r="M2748">
            <v>42213</v>
          </cell>
          <cell r="N2748" t="str">
            <v>2016-08-28</v>
          </cell>
          <cell r="O2748" t="str">
            <v>2015-06-29</v>
          </cell>
          <cell r="P2748" t="str">
            <v>宽带预付费</v>
          </cell>
          <cell r="Q2748" t="str">
            <v>续费</v>
          </cell>
          <cell r="R2748" t="str">
            <v>提前充值</v>
          </cell>
          <cell r="S2748" t="str">
            <v>家庭用户</v>
          </cell>
          <cell r="T2748" t="str">
            <v>FTTH</v>
          </cell>
          <cell r="U2748" t="str">
            <v>东莞电商天猫充值(scb_tm1)</v>
          </cell>
          <cell r="V2748" t="str">
            <v>DSBR受理</v>
          </cell>
          <cell r="W2748" t="str">
            <v>天猫</v>
          </cell>
          <cell r="X2748" t="str">
            <v>寮步区</v>
          </cell>
          <cell r="Y2748">
            <v>0</v>
          </cell>
          <cell r="Z2748">
            <v>0</v>
          </cell>
          <cell r="AA2748" t="str">
            <v>寮步区</v>
          </cell>
          <cell r="AB2748" t="str">
            <v>29</v>
          </cell>
          <cell r="AC2748">
            <v>10</v>
          </cell>
          <cell r="AD2748">
            <v>1</v>
          </cell>
          <cell r="AE2748" t="str">
            <v>是</v>
          </cell>
          <cell r="AF2748" t="str">
            <v/>
          </cell>
          <cell r="AG2748" t="str">
            <v>价值宽带</v>
          </cell>
          <cell r="AH2748" t="str">
            <v>续后期</v>
          </cell>
          <cell r="AI2748" t="str">
            <v>否</v>
          </cell>
          <cell r="AO2748">
            <v>0</v>
          </cell>
          <cell r="AR2748" t="str">
            <v>莆心区</v>
          </cell>
        </row>
        <row r="2749">
          <cell r="F2749">
            <v>13826974703</v>
          </cell>
          <cell r="G2749" t="str">
            <v>13826974703</v>
          </cell>
          <cell r="H2749" t="str">
            <v>周玉朋</v>
          </cell>
          <cell r="I2749" t="str">
            <v>预付费东莞住宅新装或续费680元包年，带宽4M</v>
          </cell>
          <cell r="J2749">
            <v>680</v>
          </cell>
          <cell r="K2749">
            <v>680</v>
          </cell>
          <cell r="L2749" t="str">
            <v>2010-09-09</v>
          </cell>
          <cell r="M2749">
            <v>42185</v>
          </cell>
          <cell r="N2749" t="str">
            <v>2016-06-30</v>
          </cell>
          <cell r="O2749" t="str">
            <v>2015-06-29</v>
          </cell>
          <cell r="P2749" t="str">
            <v>宽带预付费</v>
          </cell>
          <cell r="Q2749" t="str">
            <v>续费</v>
          </cell>
          <cell r="R2749" t="str">
            <v>提前充值</v>
          </cell>
          <cell r="S2749" t="str">
            <v>家庭用户</v>
          </cell>
          <cell r="T2749" t="str">
            <v>(传统)XDSL</v>
          </cell>
          <cell r="U2749" t="str">
            <v>许小艳(xuxiaoy)</v>
          </cell>
          <cell r="V2749" t="str">
            <v>DSBR寮步钟宝明</v>
          </cell>
          <cell r="W2749" t="str">
            <v>0016531</v>
          </cell>
          <cell r="X2749" t="str">
            <v>寮步区</v>
          </cell>
          <cell r="Y2749">
            <v>0</v>
          </cell>
          <cell r="Z2749">
            <v>0</v>
          </cell>
          <cell r="AA2749" t="str">
            <v>寮步区</v>
          </cell>
          <cell r="AB2749" t="str">
            <v>29</v>
          </cell>
          <cell r="AC2749">
            <v>4</v>
          </cell>
          <cell r="AD2749">
            <v>12</v>
          </cell>
          <cell r="AE2749" t="str">
            <v>否</v>
          </cell>
          <cell r="AF2749" t="str">
            <v/>
          </cell>
          <cell r="AG2749" t="str">
            <v>否</v>
          </cell>
          <cell r="AH2749" t="str">
            <v>续本月</v>
          </cell>
          <cell r="AI2749" t="str">
            <v>否</v>
          </cell>
          <cell r="AO2749">
            <v>0</v>
          </cell>
          <cell r="AR2749" t="str">
            <v>东力区</v>
          </cell>
        </row>
        <row r="2750">
          <cell r="F2750">
            <v>13652459874</v>
          </cell>
          <cell r="G2750" t="str">
            <v>13652459874</v>
          </cell>
          <cell r="H2750" t="str">
            <v>樊小玉</v>
          </cell>
          <cell r="I2750" t="str">
            <v>预付费东莞住宅新装或续费888元包年，带宽12M</v>
          </cell>
          <cell r="J2750">
            <v>888</v>
          </cell>
          <cell r="K2750">
            <v>888</v>
          </cell>
          <cell r="L2750" t="str">
            <v>2014-06-03</v>
          </cell>
          <cell r="M2750">
            <v>42158</v>
          </cell>
          <cell r="N2750" t="str">
            <v>2016-06-29</v>
          </cell>
          <cell r="O2750" t="str">
            <v>2015-06-29</v>
          </cell>
          <cell r="P2750" t="str">
            <v>宽带预付费</v>
          </cell>
          <cell r="Q2750" t="str">
            <v>续费</v>
          </cell>
          <cell r="R2750" t="str">
            <v>往月充值</v>
          </cell>
          <cell r="S2750" t="str">
            <v>家庭用户</v>
          </cell>
          <cell r="T2750" t="str">
            <v>FTTH</v>
          </cell>
          <cell r="U2750" t="str">
            <v>东莞电商天猫充值(scb_tm1)</v>
          </cell>
          <cell r="V2750" t="str">
            <v>DSBR受理</v>
          </cell>
          <cell r="W2750" t="str">
            <v>天猫特价</v>
          </cell>
          <cell r="X2750" t="str">
            <v>横沥区</v>
          </cell>
          <cell r="Y2750">
            <v>0</v>
          </cell>
          <cell r="Z2750">
            <v>0</v>
          </cell>
          <cell r="AA2750" t="str">
            <v>横沥区</v>
          </cell>
          <cell r="AB2750" t="str">
            <v>29</v>
          </cell>
          <cell r="AC2750">
            <v>12</v>
          </cell>
          <cell r="AD2750">
            <v>12</v>
          </cell>
          <cell r="AE2750" t="str">
            <v>是</v>
          </cell>
          <cell r="AF2750" t="str">
            <v/>
          </cell>
          <cell r="AG2750" t="str">
            <v>价值宽带</v>
          </cell>
          <cell r="AH2750" t="str">
            <v>续本月</v>
          </cell>
          <cell r="AI2750" t="str">
            <v>是</v>
          </cell>
          <cell r="AJ2750">
            <v>13652459874</v>
          </cell>
          <cell r="AO2750">
            <v>0</v>
          </cell>
          <cell r="AR2750" t="str">
            <v>三阳区</v>
          </cell>
        </row>
        <row r="2751">
          <cell r="F2751">
            <v>13712321876</v>
          </cell>
          <cell r="G2751" t="str">
            <v>13712321876</v>
          </cell>
          <cell r="H2751" t="str">
            <v>张荣旺</v>
          </cell>
          <cell r="I2751" t="str">
            <v>预付费东莞住宅新装或续费888元包年，带宽12M</v>
          </cell>
          <cell r="J2751">
            <v>888</v>
          </cell>
          <cell r="K2751">
            <v>888</v>
          </cell>
          <cell r="L2751" t="str">
            <v>2012-06-15</v>
          </cell>
          <cell r="M2751">
            <v>42183</v>
          </cell>
          <cell r="N2751" t="str">
            <v>2016-06-29</v>
          </cell>
          <cell r="O2751" t="str">
            <v>2015-06-29</v>
          </cell>
          <cell r="P2751" t="str">
            <v>宽带预付费</v>
          </cell>
          <cell r="Q2751" t="str">
            <v>续费</v>
          </cell>
          <cell r="R2751" t="str">
            <v>往月充值</v>
          </cell>
          <cell r="S2751" t="str">
            <v>家庭用户</v>
          </cell>
          <cell r="T2751" t="str">
            <v>FTTH</v>
          </cell>
          <cell r="U2751" t="str">
            <v>东莞电商天猫充值(scb_tm)</v>
          </cell>
          <cell r="V2751" t="str">
            <v>DSBR受理</v>
          </cell>
          <cell r="W2751" t="str">
            <v/>
          </cell>
          <cell r="X2751" t="str">
            <v>横沥区</v>
          </cell>
          <cell r="Y2751">
            <v>0</v>
          </cell>
          <cell r="Z2751">
            <v>0</v>
          </cell>
          <cell r="AA2751" t="str">
            <v>横沥区</v>
          </cell>
          <cell r="AB2751" t="str">
            <v>29</v>
          </cell>
          <cell r="AC2751">
            <v>12</v>
          </cell>
          <cell r="AD2751">
            <v>12</v>
          </cell>
          <cell r="AE2751" t="str">
            <v>是</v>
          </cell>
          <cell r="AF2751" t="str">
            <v/>
          </cell>
          <cell r="AG2751" t="str">
            <v>价值宽带</v>
          </cell>
          <cell r="AH2751" t="str">
            <v>续本月</v>
          </cell>
          <cell r="AI2751" t="str">
            <v>是</v>
          </cell>
          <cell r="AO2751">
            <v>0</v>
          </cell>
          <cell r="AR2751" t="str">
            <v>居岐区</v>
          </cell>
        </row>
        <row r="2752">
          <cell r="F2752">
            <v>15016985033</v>
          </cell>
          <cell r="G2752" t="str">
            <v>15016985033</v>
          </cell>
          <cell r="H2752" t="str">
            <v>何雨</v>
          </cell>
          <cell r="I2752" t="str">
            <v>预付费东莞住宅新装或续费1408元包2年，带宽12M</v>
          </cell>
          <cell r="J2752">
            <v>1408</v>
          </cell>
          <cell r="K2752">
            <v>1408</v>
          </cell>
          <cell r="L2752" t="str">
            <v>2012-06-30</v>
          </cell>
          <cell r="M2752">
            <v>42185</v>
          </cell>
          <cell r="N2752" t="str">
            <v>2017-06-30</v>
          </cell>
          <cell r="O2752" t="str">
            <v>2015-06-29</v>
          </cell>
          <cell r="P2752" t="str">
            <v>宽带预付费</v>
          </cell>
          <cell r="Q2752" t="str">
            <v>续费</v>
          </cell>
          <cell r="R2752" t="str">
            <v>提前充值</v>
          </cell>
          <cell r="S2752" t="str">
            <v>家庭用户</v>
          </cell>
          <cell r="T2752" t="str">
            <v>FTTH</v>
          </cell>
          <cell r="U2752" t="str">
            <v>谭少华(tansh)</v>
          </cell>
          <cell r="V2752" t="str">
            <v>ZX横沥肖任</v>
          </cell>
          <cell r="W2752" t="str">
            <v/>
          </cell>
          <cell r="X2752" t="str">
            <v>横沥区</v>
          </cell>
          <cell r="Y2752">
            <v>0</v>
          </cell>
          <cell r="Z2752">
            <v>0</v>
          </cell>
          <cell r="AA2752" t="str">
            <v>横沥区</v>
          </cell>
          <cell r="AB2752" t="str">
            <v>29</v>
          </cell>
          <cell r="AC2752">
            <v>12</v>
          </cell>
          <cell r="AD2752">
            <v>24</v>
          </cell>
          <cell r="AE2752" t="str">
            <v>是</v>
          </cell>
          <cell r="AF2752" t="str">
            <v/>
          </cell>
          <cell r="AG2752" t="str">
            <v>价值宽带</v>
          </cell>
          <cell r="AH2752" t="str">
            <v>续本月</v>
          </cell>
          <cell r="AI2752" t="str">
            <v>是</v>
          </cell>
          <cell r="AJ2752">
            <v>15016985033</v>
          </cell>
          <cell r="AO2752">
            <v>0</v>
          </cell>
          <cell r="AR2752" t="str">
            <v>博美区</v>
          </cell>
        </row>
        <row r="2753">
          <cell r="F2753">
            <v>13425539678</v>
          </cell>
          <cell r="G2753" t="str">
            <v>13425539678</v>
          </cell>
          <cell r="H2753" t="str">
            <v>熊胜兵</v>
          </cell>
          <cell r="I2753" t="str">
            <v>预付费东莞住宅新装或续费888元包年，带宽12M</v>
          </cell>
          <cell r="J2753">
            <v>888</v>
          </cell>
          <cell r="K2753">
            <v>888</v>
          </cell>
          <cell r="L2753" t="str">
            <v>2014-06-28</v>
          </cell>
          <cell r="M2753">
            <v>42183</v>
          </cell>
          <cell r="N2753" t="str">
            <v>2016-06-29</v>
          </cell>
          <cell r="O2753" t="str">
            <v>2015-06-29</v>
          </cell>
          <cell r="P2753" t="str">
            <v>宽带预付费</v>
          </cell>
          <cell r="Q2753" t="str">
            <v>续费</v>
          </cell>
          <cell r="R2753" t="str">
            <v>往月充值</v>
          </cell>
          <cell r="S2753" t="str">
            <v>家庭用户</v>
          </cell>
          <cell r="T2753" t="str">
            <v>FTTH</v>
          </cell>
          <cell r="U2753" t="str">
            <v>李佩钰(lipy)</v>
          </cell>
          <cell r="V2753" t="str">
            <v>ZX石碣杨辉</v>
          </cell>
          <cell r="W2753" t="str">
            <v>电商价值宽带营销</v>
          </cell>
          <cell r="X2753" t="str">
            <v>石碣区</v>
          </cell>
          <cell r="Y2753">
            <v>0</v>
          </cell>
          <cell r="Z2753">
            <v>0</v>
          </cell>
          <cell r="AA2753" t="str">
            <v>石碣区</v>
          </cell>
          <cell r="AB2753" t="str">
            <v>29</v>
          </cell>
          <cell r="AC2753">
            <v>12</v>
          </cell>
          <cell r="AD2753">
            <v>12</v>
          </cell>
          <cell r="AE2753" t="str">
            <v>是</v>
          </cell>
          <cell r="AF2753" t="str">
            <v/>
          </cell>
          <cell r="AG2753" t="str">
            <v>价值宽带</v>
          </cell>
          <cell r="AH2753" t="str">
            <v>续本月</v>
          </cell>
          <cell r="AI2753" t="str">
            <v>是</v>
          </cell>
          <cell r="AJ2753">
            <v>13425539678</v>
          </cell>
          <cell r="AO2753">
            <v>0</v>
          </cell>
          <cell r="AR2753" t="str">
            <v>街口区</v>
          </cell>
        </row>
        <row r="2754">
          <cell r="F2754">
            <v>13416800898</v>
          </cell>
          <cell r="G2754" t="str">
            <v>13416800898</v>
          </cell>
          <cell r="H2754" t="str">
            <v>詹勇</v>
          </cell>
          <cell r="I2754" t="str">
            <v>预付费东莞住宅新装或续费1408元包2年，带宽12M</v>
          </cell>
          <cell r="J2754">
            <v>1408</v>
          </cell>
          <cell r="K2754">
            <v>1408</v>
          </cell>
          <cell r="L2754" t="str">
            <v>2006-03-14</v>
          </cell>
          <cell r="M2754">
            <v>42190</v>
          </cell>
          <cell r="N2754" t="str">
            <v>2017-07-05</v>
          </cell>
          <cell r="O2754" t="str">
            <v>2015-06-29</v>
          </cell>
          <cell r="P2754" t="str">
            <v>宽带预付费</v>
          </cell>
          <cell r="Q2754" t="str">
            <v>续费</v>
          </cell>
          <cell r="R2754" t="str">
            <v>提前充值</v>
          </cell>
          <cell r="S2754" t="str">
            <v>家庭用户</v>
          </cell>
          <cell r="T2754" t="str">
            <v>FTTH</v>
          </cell>
          <cell r="U2754" t="str">
            <v>李佩钰(lipy)</v>
          </cell>
          <cell r="V2754" t="str">
            <v>ZX石碣杨辉</v>
          </cell>
          <cell r="W2754" t="str">
            <v>电商价值宽带营销</v>
          </cell>
          <cell r="X2754" t="str">
            <v>石碣区</v>
          </cell>
          <cell r="Y2754">
            <v>0</v>
          </cell>
          <cell r="Z2754">
            <v>0</v>
          </cell>
          <cell r="AA2754" t="str">
            <v>石碣区</v>
          </cell>
          <cell r="AB2754" t="str">
            <v>29</v>
          </cell>
          <cell r="AC2754">
            <v>12</v>
          </cell>
          <cell r="AD2754">
            <v>24</v>
          </cell>
          <cell r="AE2754" t="str">
            <v>是</v>
          </cell>
          <cell r="AF2754" t="str">
            <v/>
          </cell>
          <cell r="AG2754" t="str">
            <v>价值宽带</v>
          </cell>
          <cell r="AH2754" t="str">
            <v>续后期</v>
          </cell>
          <cell r="AI2754" t="str">
            <v>否</v>
          </cell>
          <cell r="AO2754">
            <v>0</v>
          </cell>
          <cell r="AR2754" t="str">
            <v>街口区</v>
          </cell>
        </row>
        <row r="2755">
          <cell r="F2755">
            <v>15817708030</v>
          </cell>
          <cell r="G2755" t="str">
            <v>15817708030</v>
          </cell>
          <cell r="H2755" t="str">
            <v>陆千龙</v>
          </cell>
          <cell r="I2755" t="str">
            <v>预付费东莞住宅新装或续费680元包年，带宽4M</v>
          </cell>
          <cell r="J2755">
            <v>680</v>
          </cell>
          <cell r="K2755">
            <v>680</v>
          </cell>
          <cell r="L2755" t="str">
            <v>2012-06-30</v>
          </cell>
          <cell r="M2755">
            <v>42185</v>
          </cell>
          <cell r="N2755" t="str">
            <v>2016-06-30</v>
          </cell>
          <cell r="O2755" t="str">
            <v>2015-06-29</v>
          </cell>
          <cell r="P2755" t="str">
            <v>宽带预付费</v>
          </cell>
          <cell r="Q2755" t="str">
            <v>续费</v>
          </cell>
          <cell r="R2755" t="str">
            <v>提前充值</v>
          </cell>
          <cell r="S2755" t="str">
            <v>家庭用户</v>
          </cell>
          <cell r="T2755" t="str">
            <v>(传统)XDSL</v>
          </cell>
          <cell r="U2755" t="str">
            <v>谭少华(tansh)</v>
          </cell>
          <cell r="V2755" t="str">
            <v>ZX横沥张泽文</v>
          </cell>
          <cell r="W2755" t="str">
            <v/>
          </cell>
          <cell r="X2755" t="str">
            <v>横沥区</v>
          </cell>
          <cell r="Y2755">
            <v>0</v>
          </cell>
          <cell r="Z2755">
            <v>0</v>
          </cell>
          <cell r="AA2755" t="str">
            <v>横沥区</v>
          </cell>
          <cell r="AB2755" t="str">
            <v>29</v>
          </cell>
          <cell r="AC2755">
            <v>4</v>
          </cell>
          <cell r="AD2755">
            <v>12</v>
          </cell>
          <cell r="AE2755" t="str">
            <v>否</v>
          </cell>
          <cell r="AF2755" t="str">
            <v/>
          </cell>
          <cell r="AG2755" t="str">
            <v>否</v>
          </cell>
          <cell r="AH2755" t="str">
            <v>续本月</v>
          </cell>
          <cell r="AI2755" t="str">
            <v>否</v>
          </cell>
          <cell r="AO2755">
            <v>0</v>
          </cell>
          <cell r="AR2755" t="str">
            <v>街口区</v>
          </cell>
        </row>
        <row r="2756">
          <cell r="F2756">
            <v>13580965423</v>
          </cell>
          <cell r="G2756" t="str">
            <v>13580965423</v>
          </cell>
          <cell r="H2756" t="str">
            <v>郭延全</v>
          </cell>
          <cell r="I2756" t="str">
            <v>预付费东莞住宅新装或续费888元包年，带宽12M</v>
          </cell>
          <cell r="J2756">
            <v>888</v>
          </cell>
          <cell r="K2756">
            <v>888</v>
          </cell>
          <cell r="L2756" t="str">
            <v>2011-05-08</v>
          </cell>
          <cell r="M2756">
            <v>42193</v>
          </cell>
          <cell r="N2756" t="str">
            <v>2016-07-08</v>
          </cell>
          <cell r="O2756" t="str">
            <v>2015-06-29</v>
          </cell>
          <cell r="P2756" t="str">
            <v>宽带预付费</v>
          </cell>
          <cell r="Q2756" t="str">
            <v>续费</v>
          </cell>
          <cell r="R2756" t="str">
            <v>提前充值</v>
          </cell>
          <cell r="S2756" t="str">
            <v>家庭用户</v>
          </cell>
          <cell r="T2756" t="str">
            <v>FTTH</v>
          </cell>
          <cell r="U2756" t="str">
            <v>谭少华(tansh)</v>
          </cell>
          <cell r="V2756" t="str">
            <v>ZX横沥张泽文</v>
          </cell>
          <cell r="W2756" t="str">
            <v/>
          </cell>
          <cell r="X2756" t="str">
            <v>横沥区</v>
          </cell>
          <cell r="Y2756">
            <v>0</v>
          </cell>
          <cell r="Z2756">
            <v>0</v>
          </cell>
          <cell r="AA2756" t="str">
            <v>横沥区</v>
          </cell>
          <cell r="AB2756" t="str">
            <v>29</v>
          </cell>
          <cell r="AC2756">
            <v>12</v>
          </cell>
          <cell r="AD2756">
            <v>12</v>
          </cell>
          <cell r="AE2756" t="str">
            <v>是</v>
          </cell>
          <cell r="AF2756" t="str">
            <v/>
          </cell>
          <cell r="AG2756" t="str">
            <v>价值宽带</v>
          </cell>
          <cell r="AH2756" t="str">
            <v>续后期</v>
          </cell>
          <cell r="AI2756" t="str">
            <v>否</v>
          </cell>
          <cell r="AO2756">
            <v>0</v>
          </cell>
          <cell r="AR2756" t="str">
            <v>街口区</v>
          </cell>
        </row>
        <row r="2757">
          <cell r="F2757">
            <v>13723798896</v>
          </cell>
          <cell r="G2757" t="str">
            <v>13723798896</v>
          </cell>
          <cell r="H2757" t="str">
            <v>赵富强</v>
          </cell>
          <cell r="I2757" t="str">
            <v>预付费东莞住宅新装或续费888元包年，带宽12M</v>
          </cell>
          <cell r="J2757">
            <v>888</v>
          </cell>
          <cell r="K2757">
            <v>888</v>
          </cell>
          <cell r="L2757" t="str">
            <v>2013-06-21</v>
          </cell>
          <cell r="M2757">
            <v>42185</v>
          </cell>
          <cell r="N2757" t="str">
            <v>2016-06-30</v>
          </cell>
          <cell r="O2757" t="str">
            <v>2015-06-29</v>
          </cell>
          <cell r="P2757" t="str">
            <v>宽带预付费</v>
          </cell>
          <cell r="Q2757" t="str">
            <v>续费</v>
          </cell>
          <cell r="R2757" t="str">
            <v>提前充值</v>
          </cell>
          <cell r="S2757" t="str">
            <v>家庭用户</v>
          </cell>
          <cell r="T2757" t="str">
            <v>FTTH</v>
          </cell>
          <cell r="U2757" t="str">
            <v>谭少华(tansh)</v>
          </cell>
          <cell r="V2757" t="str">
            <v>ZX横沥张泽文</v>
          </cell>
          <cell r="W2757" t="str">
            <v/>
          </cell>
          <cell r="X2757" t="str">
            <v>横沥区</v>
          </cell>
          <cell r="Y2757">
            <v>0</v>
          </cell>
          <cell r="Z2757">
            <v>0</v>
          </cell>
          <cell r="AA2757" t="str">
            <v>横沥区</v>
          </cell>
          <cell r="AB2757" t="str">
            <v>29</v>
          </cell>
          <cell r="AC2757">
            <v>12</v>
          </cell>
          <cell r="AD2757">
            <v>12</v>
          </cell>
          <cell r="AE2757" t="str">
            <v>是</v>
          </cell>
          <cell r="AF2757" t="str">
            <v/>
          </cell>
          <cell r="AG2757" t="str">
            <v>价值宽带</v>
          </cell>
          <cell r="AH2757" t="str">
            <v>续本月</v>
          </cell>
          <cell r="AI2757" t="str">
            <v>是</v>
          </cell>
          <cell r="AO2757">
            <v>0</v>
          </cell>
          <cell r="AR2757" t="str">
            <v>上沙区</v>
          </cell>
        </row>
        <row r="2758">
          <cell r="F2758">
            <v>13642987451</v>
          </cell>
          <cell r="G2758" t="str">
            <v>13642987451</v>
          </cell>
          <cell r="H2758" t="str">
            <v>刘慈迎</v>
          </cell>
          <cell r="I2758" t="str">
            <v>预付费东莞住宅新装或续费680元包年，带宽4M</v>
          </cell>
          <cell r="J2758">
            <v>680</v>
          </cell>
          <cell r="K2758">
            <v>680</v>
          </cell>
          <cell r="L2758" t="str">
            <v>2013-06-27</v>
          </cell>
          <cell r="M2758">
            <v>42182</v>
          </cell>
          <cell r="N2758" t="str">
            <v>2016-06-29</v>
          </cell>
          <cell r="O2758" t="str">
            <v>2015-06-29</v>
          </cell>
          <cell r="P2758" t="str">
            <v>宽带预付费</v>
          </cell>
          <cell r="Q2758" t="str">
            <v>续费</v>
          </cell>
          <cell r="R2758" t="str">
            <v>往月充值</v>
          </cell>
          <cell r="S2758" t="str">
            <v>家庭用户</v>
          </cell>
          <cell r="T2758" t="str">
            <v>(传统)XDSL</v>
          </cell>
          <cell r="U2758" t="str">
            <v>许小艳(xuxiaoy)</v>
          </cell>
          <cell r="V2758" t="str">
            <v>ZX寮步钟宝明</v>
          </cell>
          <cell r="W2758" t="str">
            <v>1.施工单号220694  2.  3.  4.</v>
          </cell>
          <cell r="X2758" t="str">
            <v>寮步区</v>
          </cell>
          <cell r="Y2758">
            <v>0</v>
          </cell>
          <cell r="Z2758">
            <v>0</v>
          </cell>
          <cell r="AA2758" t="str">
            <v>寮步区</v>
          </cell>
          <cell r="AB2758" t="str">
            <v>29</v>
          </cell>
          <cell r="AC2758">
            <v>4</v>
          </cell>
          <cell r="AD2758">
            <v>12</v>
          </cell>
          <cell r="AE2758" t="str">
            <v>否</v>
          </cell>
          <cell r="AF2758" t="str">
            <v/>
          </cell>
          <cell r="AG2758" t="str">
            <v>否</v>
          </cell>
          <cell r="AH2758" t="str">
            <v>续本月</v>
          </cell>
          <cell r="AI2758" t="str">
            <v>否</v>
          </cell>
          <cell r="AO2758">
            <v>0</v>
          </cell>
          <cell r="AR2758" t="str">
            <v>上沙区</v>
          </cell>
        </row>
        <row r="2759">
          <cell r="F2759">
            <v>13827210841</v>
          </cell>
          <cell r="G2759" t="str">
            <v>13827210841</v>
          </cell>
          <cell r="H2759" t="str">
            <v>张涛</v>
          </cell>
          <cell r="I2759" t="str">
            <v>预付费东莞住宅新装或续费888元包年，带宽12M</v>
          </cell>
          <cell r="J2759">
            <v>888</v>
          </cell>
          <cell r="K2759">
            <v>888</v>
          </cell>
          <cell r="L2759" t="str">
            <v>2014-06-04</v>
          </cell>
          <cell r="M2759">
            <v>42159</v>
          </cell>
          <cell r="N2759" t="str">
            <v>2016-06-29</v>
          </cell>
          <cell r="O2759" t="str">
            <v>2015-06-29</v>
          </cell>
          <cell r="P2759" t="str">
            <v>宽带预付费</v>
          </cell>
          <cell r="Q2759" t="str">
            <v>续费</v>
          </cell>
          <cell r="R2759" t="str">
            <v>往月充值</v>
          </cell>
          <cell r="S2759" t="str">
            <v>家庭用户</v>
          </cell>
          <cell r="T2759" t="str">
            <v>FTTH</v>
          </cell>
          <cell r="U2759" t="str">
            <v>许小艳(xuxiaoy)</v>
          </cell>
          <cell r="V2759" t="str">
            <v>ZX寮步钟宝明</v>
          </cell>
          <cell r="W2759" t="str">
            <v>电商价值宽带营销</v>
          </cell>
          <cell r="X2759" t="str">
            <v>寮步区</v>
          </cell>
          <cell r="Y2759">
            <v>0</v>
          </cell>
          <cell r="Z2759">
            <v>0</v>
          </cell>
          <cell r="AA2759" t="str">
            <v>寮步区</v>
          </cell>
          <cell r="AB2759" t="str">
            <v>29</v>
          </cell>
          <cell r="AC2759">
            <v>12</v>
          </cell>
          <cell r="AD2759">
            <v>12</v>
          </cell>
          <cell r="AE2759" t="str">
            <v>是</v>
          </cell>
          <cell r="AF2759" t="str">
            <v/>
          </cell>
          <cell r="AG2759" t="str">
            <v>价值宽带</v>
          </cell>
          <cell r="AH2759" t="str">
            <v>续本月</v>
          </cell>
          <cell r="AI2759" t="str">
            <v>是</v>
          </cell>
          <cell r="AJ2759">
            <v>13827210841</v>
          </cell>
          <cell r="AO2759">
            <v>0</v>
          </cell>
          <cell r="AR2759" t="str">
            <v>乌沙区</v>
          </cell>
        </row>
        <row r="2760">
          <cell r="F2760">
            <v>13922531068</v>
          </cell>
          <cell r="G2760" t="str">
            <v>13922531068</v>
          </cell>
          <cell r="H2760" t="str">
            <v>陈家勇</v>
          </cell>
          <cell r="I2760" t="str">
            <v>预付费东莞住宅新装或续费888元包年，带宽12M</v>
          </cell>
          <cell r="J2760">
            <v>888</v>
          </cell>
          <cell r="K2760">
            <v>888</v>
          </cell>
          <cell r="L2760" t="str">
            <v>2011-07-22</v>
          </cell>
          <cell r="M2760">
            <v>42207</v>
          </cell>
          <cell r="N2760" t="str">
            <v>2016-07-22</v>
          </cell>
          <cell r="O2760" t="str">
            <v>2015-06-29</v>
          </cell>
          <cell r="P2760" t="str">
            <v>宽带预付费</v>
          </cell>
          <cell r="Q2760" t="str">
            <v>续费</v>
          </cell>
          <cell r="R2760" t="str">
            <v>提前充值</v>
          </cell>
          <cell r="S2760" t="str">
            <v>家庭用户</v>
          </cell>
          <cell r="T2760" t="str">
            <v>FTTH</v>
          </cell>
          <cell r="U2760" t="str">
            <v>许小艳(xuxiaoy)</v>
          </cell>
          <cell r="V2760" t="str">
            <v>DSBR寮步钟宝明</v>
          </cell>
          <cell r="W2760" t="str">
            <v>电商价值宽带营销</v>
          </cell>
          <cell r="X2760" t="str">
            <v>寮步区</v>
          </cell>
          <cell r="Y2760">
            <v>0</v>
          </cell>
          <cell r="Z2760">
            <v>0</v>
          </cell>
          <cell r="AA2760" t="str">
            <v>寮步区</v>
          </cell>
          <cell r="AB2760" t="str">
            <v>29</v>
          </cell>
          <cell r="AC2760">
            <v>12</v>
          </cell>
          <cell r="AD2760">
            <v>12</v>
          </cell>
          <cell r="AE2760" t="str">
            <v>是</v>
          </cell>
          <cell r="AF2760" t="str">
            <v/>
          </cell>
          <cell r="AG2760" t="str">
            <v>价值宽带</v>
          </cell>
          <cell r="AH2760" t="str">
            <v>续后期</v>
          </cell>
          <cell r="AI2760" t="str">
            <v>否</v>
          </cell>
          <cell r="AO2760">
            <v>0</v>
          </cell>
          <cell r="AR2760" t="str">
            <v>乌沙区</v>
          </cell>
        </row>
        <row r="2761">
          <cell r="F2761">
            <v>13684912620</v>
          </cell>
          <cell r="G2761" t="str">
            <v>13684912620</v>
          </cell>
          <cell r="H2761" t="str">
            <v>韩水林</v>
          </cell>
          <cell r="I2761" t="str">
            <v>预付费东莞住宅新装或续费888元包年，带宽12M</v>
          </cell>
          <cell r="J2761">
            <v>888</v>
          </cell>
          <cell r="K2761">
            <v>888</v>
          </cell>
          <cell r="L2761" t="str">
            <v>2013-07-06</v>
          </cell>
          <cell r="M2761">
            <v>42191</v>
          </cell>
          <cell r="N2761" t="str">
            <v>2016-07-06</v>
          </cell>
          <cell r="O2761" t="str">
            <v>2015-06-29</v>
          </cell>
          <cell r="P2761" t="str">
            <v>宽带预付费</v>
          </cell>
          <cell r="Q2761" t="str">
            <v>续费</v>
          </cell>
          <cell r="R2761" t="str">
            <v>提前充值</v>
          </cell>
          <cell r="S2761" t="str">
            <v>家庭用户</v>
          </cell>
          <cell r="T2761" t="str">
            <v>FTTH</v>
          </cell>
          <cell r="U2761" t="str">
            <v>许小艳(xuxiaoy)</v>
          </cell>
          <cell r="V2761" t="str">
            <v>ZX寮步钟宝明</v>
          </cell>
          <cell r="W2761" t="str">
            <v>电商价值宽带营销</v>
          </cell>
          <cell r="X2761" t="str">
            <v>寮步区</v>
          </cell>
          <cell r="Y2761">
            <v>0</v>
          </cell>
          <cell r="Z2761">
            <v>0</v>
          </cell>
          <cell r="AA2761" t="str">
            <v>寮步区</v>
          </cell>
          <cell r="AB2761" t="str">
            <v>29</v>
          </cell>
          <cell r="AC2761">
            <v>12</v>
          </cell>
          <cell r="AD2761">
            <v>12</v>
          </cell>
          <cell r="AE2761" t="str">
            <v>是</v>
          </cell>
          <cell r="AF2761" t="str">
            <v/>
          </cell>
          <cell r="AG2761" t="str">
            <v>价值宽带</v>
          </cell>
          <cell r="AH2761" t="str">
            <v>续后期</v>
          </cell>
          <cell r="AI2761" t="str">
            <v>否</v>
          </cell>
          <cell r="AO2761">
            <v>0</v>
          </cell>
          <cell r="AR2761" t="str">
            <v>下汴区</v>
          </cell>
        </row>
        <row r="2762">
          <cell r="F2762">
            <v>13723577395</v>
          </cell>
          <cell r="G2762" t="str">
            <v>13723577395</v>
          </cell>
          <cell r="H2762" t="str">
            <v>邱绍福</v>
          </cell>
          <cell r="I2762" t="str">
            <v>预付费东莞住宅新装或续费888元包年，带宽12M</v>
          </cell>
          <cell r="J2762">
            <v>888</v>
          </cell>
          <cell r="K2762">
            <v>888</v>
          </cell>
          <cell r="L2762" t="str">
            <v>2013-06-22</v>
          </cell>
          <cell r="M2762">
            <v>42177</v>
          </cell>
          <cell r="N2762" t="str">
            <v>2016-06-29</v>
          </cell>
          <cell r="O2762" t="str">
            <v>2015-06-29</v>
          </cell>
          <cell r="P2762" t="str">
            <v>宽带预付费</v>
          </cell>
          <cell r="Q2762" t="str">
            <v>续费</v>
          </cell>
          <cell r="R2762" t="str">
            <v>往月充值</v>
          </cell>
          <cell r="S2762" t="str">
            <v>家庭用户</v>
          </cell>
          <cell r="T2762" t="str">
            <v>(传统)XDSL</v>
          </cell>
          <cell r="U2762" t="str">
            <v>许小艳(xuxiaoy)</v>
          </cell>
          <cell r="V2762" t="str">
            <v>ZX寮步李宇飞</v>
          </cell>
          <cell r="W2762" t="str">
            <v>1.施工单号220156  2.  3.  4.</v>
          </cell>
          <cell r="X2762" t="str">
            <v>寮步区</v>
          </cell>
          <cell r="Y2762">
            <v>0</v>
          </cell>
          <cell r="Z2762">
            <v>0</v>
          </cell>
          <cell r="AA2762" t="str">
            <v>寮步区</v>
          </cell>
          <cell r="AB2762" t="str">
            <v>29</v>
          </cell>
          <cell r="AC2762">
            <v>12</v>
          </cell>
          <cell r="AD2762">
            <v>12</v>
          </cell>
          <cell r="AE2762" t="str">
            <v>否</v>
          </cell>
          <cell r="AF2762" t="str">
            <v/>
          </cell>
          <cell r="AG2762" t="str">
            <v>价值宽带</v>
          </cell>
          <cell r="AH2762" t="str">
            <v>续本月</v>
          </cell>
          <cell r="AI2762" t="str">
            <v>否</v>
          </cell>
          <cell r="AO2762">
            <v>0</v>
          </cell>
          <cell r="AR2762" t="str">
            <v>下汴区</v>
          </cell>
        </row>
        <row r="2763">
          <cell r="F2763">
            <v>13532726096</v>
          </cell>
          <cell r="G2763" t="str">
            <v>13532726096</v>
          </cell>
          <cell r="H2763" t="str">
            <v>黄昌宏</v>
          </cell>
          <cell r="I2763" t="str">
            <v>预付费东莞住宅新装或续费888元包年，带宽12M</v>
          </cell>
          <cell r="J2763">
            <v>888</v>
          </cell>
          <cell r="K2763">
            <v>888</v>
          </cell>
          <cell r="L2763" t="str">
            <v>2012-07-17</v>
          </cell>
          <cell r="M2763">
            <v>42204</v>
          </cell>
          <cell r="N2763" t="str">
            <v>2016-07-19</v>
          </cell>
          <cell r="O2763" t="str">
            <v>2015-06-29</v>
          </cell>
          <cell r="P2763" t="str">
            <v>宽带预付费</v>
          </cell>
          <cell r="Q2763" t="str">
            <v>续费</v>
          </cell>
          <cell r="R2763" t="str">
            <v>提前充值</v>
          </cell>
          <cell r="S2763" t="str">
            <v>家庭用户</v>
          </cell>
          <cell r="T2763" t="str">
            <v>FTTH</v>
          </cell>
          <cell r="U2763" t="str">
            <v>李佩钰(lipy)</v>
          </cell>
          <cell r="V2763" t="str">
            <v>ZX石碣刘松涛</v>
          </cell>
          <cell r="W2763" t="str">
            <v>不提供MD</v>
          </cell>
          <cell r="X2763" t="str">
            <v>石碣区</v>
          </cell>
          <cell r="Y2763">
            <v>0</v>
          </cell>
          <cell r="Z2763">
            <v>0</v>
          </cell>
          <cell r="AA2763" t="str">
            <v>石碣区</v>
          </cell>
          <cell r="AB2763" t="str">
            <v>29</v>
          </cell>
          <cell r="AC2763">
            <v>12</v>
          </cell>
          <cell r="AD2763">
            <v>12</v>
          </cell>
          <cell r="AE2763" t="str">
            <v>是</v>
          </cell>
          <cell r="AF2763" t="str">
            <v/>
          </cell>
          <cell r="AG2763" t="str">
            <v>价值宽带</v>
          </cell>
          <cell r="AH2763" t="str">
            <v>续后期</v>
          </cell>
          <cell r="AI2763" t="str">
            <v>否</v>
          </cell>
          <cell r="AO2763">
            <v>0</v>
          </cell>
          <cell r="AR2763" t="str">
            <v>下汴区</v>
          </cell>
        </row>
        <row r="2764">
          <cell r="F2764">
            <v>13560801012</v>
          </cell>
          <cell r="G2764" t="str">
            <v>13560801012</v>
          </cell>
          <cell r="H2764" t="str">
            <v>刘哲</v>
          </cell>
          <cell r="I2764" t="str">
            <v>预付费东莞住宅新装或续费888元包年，带宽12M</v>
          </cell>
          <cell r="J2764">
            <v>888</v>
          </cell>
          <cell r="K2764">
            <v>888</v>
          </cell>
          <cell r="L2764" t="str">
            <v>2013-07-01</v>
          </cell>
          <cell r="M2764">
            <v>42186</v>
          </cell>
          <cell r="N2764" t="str">
            <v>2016-07-01</v>
          </cell>
          <cell r="O2764" t="str">
            <v>2015-06-29</v>
          </cell>
          <cell r="P2764" t="str">
            <v>宽带预付费</v>
          </cell>
          <cell r="Q2764" t="str">
            <v>续费</v>
          </cell>
          <cell r="R2764" t="str">
            <v>提前充值</v>
          </cell>
          <cell r="S2764" t="str">
            <v>家庭用户</v>
          </cell>
          <cell r="T2764" t="str">
            <v>FTTH</v>
          </cell>
          <cell r="U2764" t="str">
            <v>许小艳(xuxiaoy)</v>
          </cell>
          <cell r="V2764" t="str">
            <v>ZX寮步魏祥洋</v>
          </cell>
          <cell r="W2764" t="str">
            <v>电商价值宽带营销</v>
          </cell>
          <cell r="X2764" t="str">
            <v>寮步区</v>
          </cell>
          <cell r="Y2764">
            <v>0</v>
          </cell>
          <cell r="Z2764">
            <v>0</v>
          </cell>
          <cell r="AA2764" t="str">
            <v>寮步区</v>
          </cell>
          <cell r="AB2764" t="str">
            <v>29</v>
          </cell>
          <cell r="AC2764">
            <v>12</v>
          </cell>
          <cell r="AD2764">
            <v>12</v>
          </cell>
          <cell r="AE2764" t="str">
            <v>是</v>
          </cell>
          <cell r="AF2764" t="str">
            <v/>
          </cell>
          <cell r="AG2764" t="str">
            <v>价值宽带</v>
          </cell>
          <cell r="AH2764" t="str">
            <v>续后期</v>
          </cell>
          <cell r="AI2764" t="str">
            <v>否</v>
          </cell>
          <cell r="AO2764">
            <v>0</v>
          </cell>
          <cell r="AR2764" t="str">
            <v>下汴区</v>
          </cell>
        </row>
        <row r="2765">
          <cell r="F2765">
            <v>13418351339</v>
          </cell>
          <cell r="G2765" t="str">
            <v>13418351339</v>
          </cell>
          <cell r="H2765" t="str">
            <v>令彦军</v>
          </cell>
          <cell r="I2765" t="str">
            <v>预付费东莞住宅新装或续费888元包年，带宽12M</v>
          </cell>
          <cell r="J2765">
            <v>888</v>
          </cell>
          <cell r="K2765">
            <v>888</v>
          </cell>
          <cell r="L2765" t="str">
            <v>2014-07-10</v>
          </cell>
          <cell r="M2765">
            <v>42195</v>
          </cell>
          <cell r="N2765" t="str">
            <v>2016-07-10</v>
          </cell>
          <cell r="O2765" t="str">
            <v>2015-06-29</v>
          </cell>
          <cell r="P2765" t="str">
            <v>宽带预付费</v>
          </cell>
          <cell r="Q2765" t="str">
            <v>续费</v>
          </cell>
          <cell r="R2765" t="str">
            <v>提前充值</v>
          </cell>
          <cell r="S2765" t="str">
            <v>家庭用户</v>
          </cell>
          <cell r="T2765" t="str">
            <v>FTTH</v>
          </cell>
          <cell r="U2765" t="str">
            <v>美曦通信(dl_mx)</v>
          </cell>
          <cell r="V2765" t="str">
            <v>DL美曦通讯</v>
          </cell>
          <cell r="W2765" t="str">
            <v>电商价值宽带营销</v>
          </cell>
          <cell r="X2765" t="str">
            <v>茶山区</v>
          </cell>
          <cell r="Y2765">
            <v>0</v>
          </cell>
          <cell r="Z2765">
            <v>0</v>
          </cell>
          <cell r="AA2765" t="str">
            <v>茶山区</v>
          </cell>
          <cell r="AB2765" t="str">
            <v>29</v>
          </cell>
          <cell r="AC2765">
            <v>12</v>
          </cell>
          <cell r="AD2765">
            <v>12</v>
          </cell>
          <cell r="AE2765" t="str">
            <v>是</v>
          </cell>
          <cell r="AF2765" t="str">
            <v/>
          </cell>
          <cell r="AG2765" t="str">
            <v>价值宽带</v>
          </cell>
          <cell r="AH2765" t="str">
            <v>续后期</v>
          </cell>
          <cell r="AI2765" t="str">
            <v>否</v>
          </cell>
          <cell r="AO2765">
            <v>0</v>
          </cell>
          <cell r="AR2765" t="str">
            <v>下汴区</v>
          </cell>
        </row>
        <row r="2766">
          <cell r="F2766">
            <v>13802377265</v>
          </cell>
          <cell r="G2766" t="str">
            <v>13802377265</v>
          </cell>
          <cell r="H2766" t="str">
            <v>刘进文</v>
          </cell>
          <cell r="I2766" t="str">
            <v>预付费东莞住宅新装或续费1408元包2年，带宽12M</v>
          </cell>
          <cell r="J2766">
            <v>1408</v>
          </cell>
          <cell r="K2766">
            <v>1408</v>
          </cell>
          <cell r="L2766" t="str">
            <v>2012-06-30</v>
          </cell>
          <cell r="M2766">
            <v>42185</v>
          </cell>
          <cell r="N2766" t="str">
            <v>2017-06-30</v>
          </cell>
          <cell r="O2766" t="str">
            <v>2015-06-29</v>
          </cell>
          <cell r="P2766" t="str">
            <v>宽带预付费</v>
          </cell>
          <cell r="Q2766" t="str">
            <v>续费</v>
          </cell>
          <cell r="R2766" t="str">
            <v>提前充值</v>
          </cell>
          <cell r="S2766" t="str">
            <v>家庭用户</v>
          </cell>
          <cell r="T2766" t="str">
            <v>FTTH</v>
          </cell>
          <cell r="U2766" t="str">
            <v>尼佳(nj_cs)</v>
          </cell>
          <cell r="V2766" t="str">
            <v>ZX茶山张秀标</v>
          </cell>
          <cell r="W2766" t="str">
            <v>电商价值宽带营销</v>
          </cell>
          <cell r="X2766" t="str">
            <v>茶山区</v>
          </cell>
          <cell r="Y2766">
            <v>0</v>
          </cell>
          <cell r="Z2766">
            <v>0</v>
          </cell>
          <cell r="AA2766" t="str">
            <v>茶山区</v>
          </cell>
          <cell r="AB2766" t="str">
            <v>29</v>
          </cell>
          <cell r="AC2766">
            <v>12</v>
          </cell>
          <cell r="AD2766">
            <v>24</v>
          </cell>
          <cell r="AE2766" t="str">
            <v>是</v>
          </cell>
          <cell r="AF2766" t="str">
            <v/>
          </cell>
          <cell r="AG2766" t="str">
            <v>价值宽带</v>
          </cell>
          <cell r="AH2766" t="str">
            <v>续本月</v>
          </cell>
          <cell r="AI2766" t="str">
            <v>是</v>
          </cell>
          <cell r="AJ2766">
            <v>13802377265</v>
          </cell>
          <cell r="AO2766">
            <v>0</v>
          </cell>
          <cell r="AR2766" t="str">
            <v>下汴区</v>
          </cell>
        </row>
        <row r="2767">
          <cell r="F2767">
            <v>13827224223</v>
          </cell>
          <cell r="G2767" t="str">
            <v>13827224223</v>
          </cell>
          <cell r="H2767" t="str">
            <v>刘惠欢</v>
          </cell>
          <cell r="I2767" t="str">
            <v>预付费东莞住宅新装或续费888元包年，带宽12M</v>
          </cell>
          <cell r="J2767">
            <v>888</v>
          </cell>
          <cell r="K2767">
            <v>888</v>
          </cell>
          <cell r="L2767" t="str">
            <v>2014-07-11</v>
          </cell>
          <cell r="M2767">
            <v>42196</v>
          </cell>
          <cell r="N2767" t="str">
            <v>2016-07-11</v>
          </cell>
          <cell r="O2767" t="str">
            <v>2015-06-29</v>
          </cell>
          <cell r="P2767" t="str">
            <v>宽带预付费</v>
          </cell>
          <cell r="Q2767" t="str">
            <v>续费</v>
          </cell>
          <cell r="R2767" t="str">
            <v>提前充值</v>
          </cell>
          <cell r="S2767" t="str">
            <v>家庭用户</v>
          </cell>
          <cell r="T2767" t="str">
            <v>FTTH</v>
          </cell>
          <cell r="U2767" t="str">
            <v>李佩钰(lipy)</v>
          </cell>
          <cell r="V2767" t="str">
            <v>ZX石碣杨平金</v>
          </cell>
          <cell r="W2767" t="str">
            <v/>
          </cell>
          <cell r="X2767" t="str">
            <v>石碣区</v>
          </cell>
          <cell r="Y2767">
            <v>0</v>
          </cell>
          <cell r="Z2767">
            <v>0</v>
          </cell>
          <cell r="AA2767" t="str">
            <v>石碣区</v>
          </cell>
          <cell r="AB2767" t="str">
            <v>29</v>
          </cell>
          <cell r="AC2767">
            <v>12</v>
          </cell>
          <cell r="AD2767">
            <v>12</v>
          </cell>
          <cell r="AE2767" t="str">
            <v>是</v>
          </cell>
          <cell r="AF2767" t="str">
            <v/>
          </cell>
          <cell r="AG2767" t="str">
            <v>价值宽带</v>
          </cell>
          <cell r="AH2767" t="str">
            <v>续后期</v>
          </cell>
          <cell r="AI2767" t="str">
            <v>否</v>
          </cell>
          <cell r="AO2767">
            <v>0</v>
          </cell>
          <cell r="AR2767" t="str">
            <v>下汴区</v>
          </cell>
        </row>
        <row r="2768">
          <cell r="F2768">
            <v>13609817539</v>
          </cell>
          <cell r="G2768" t="str">
            <v>13609817539</v>
          </cell>
          <cell r="H2768" t="str">
            <v>王新荣</v>
          </cell>
          <cell r="I2768" t="str">
            <v>预付费东莞住宅新装或续费680元包年，带宽4M</v>
          </cell>
          <cell r="J2768">
            <v>680</v>
          </cell>
          <cell r="K2768">
            <v>680</v>
          </cell>
          <cell r="L2768" t="str">
            <v>2014-06-25</v>
          </cell>
          <cell r="M2768">
            <v>42180</v>
          </cell>
          <cell r="N2768" t="str">
            <v>2016-06-29</v>
          </cell>
          <cell r="O2768" t="str">
            <v>2015-06-29</v>
          </cell>
          <cell r="P2768" t="str">
            <v>宽带预付费</v>
          </cell>
          <cell r="Q2768" t="str">
            <v>续费</v>
          </cell>
          <cell r="R2768" t="str">
            <v>往月充值</v>
          </cell>
          <cell r="S2768" t="str">
            <v>家庭用户</v>
          </cell>
          <cell r="T2768" t="str">
            <v>FTTH</v>
          </cell>
          <cell r="U2768" t="str">
            <v>谭少华(tansh)</v>
          </cell>
          <cell r="V2768" t="str">
            <v>ZX横沥张泽文</v>
          </cell>
          <cell r="W2768" t="str">
            <v/>
          </cell>
          <cell r="X2768" t="str">
            <v>横沥区</v>
          </cell>
          <cell r="Y2768">
            <v>0</v>
          </cell>
          <cell r="Z2768">
            <v>0</v>
          </cell>
          <cell r="AA2768" t="str">
            <v>横沥区</v>
          </cell>
          <cell r="AB2768" t="str">
            <v>29</v>
          </cell>
          <cell r="AC2768">
            <v>4</v>
          </cell>
          <cell r="AD2768">
            <v>12</v>
          </cell>
          <cell r="AE2768" t="str">
            <v>是</v>
          </cell>
          <cell r="AF2768" t="str">
            <v/>
          </cell>
          <cell r="AG2768" t="str">
            <v>否</v>
          </cell>
          <cell r="AH2768" t="str">
            <v>续本月</v>
          </cell>
          <cell r="AI2768" t="str">
            <v>是</v>
          </cell>
          <cell r="AN2768">
            <v>13609817539</v>
          </cell>
          <cell r="AO2768">
            <v>0</v>
          </cell>
          <cell r="AR2768" t="str">
            <v>下汴区</v>
          </cell>
        </row>
        <row r="2769">
          <cell r="F2769">
            <v>13917002700</v>
          </cell>
          <cell r="G2769" t="str">
            <v>13917002700</v>
          </cell>
          <cell r="H2769" t="str">
            <v>林凯涌</v>
          </cell>
          <cell r="I2769" t="str">
            <v>东莞互联网专线新装或续费包年1200元，6M（不提供MODEM）</v>
          </cell>
          <cell r="J2769">
            <v>1200</v>
          </cell>
          <cell r="K2769">
            <v>1200</v>
          </cell>
          <cell r="L2769" t="str">
            <v>2014-06-26</v>
          </cell>
          <cell r="M2769">
            <v>42181</v>
          </cell>
          <cell r="N2769" t="str">
            <v>2016-06-29</v>
          </cell>
          <cell r="O2769" t="str">
            <v>2015-06-29</v>
          </cell>
          <cell r="P2769" t="str">
            <v>专线预付费</v>
          </cell>
          <cell r="Q2769" t="str">
            <v>续费</v>
          </cell>
          <cell r="R2769" t="str">
            <v>往月充值</v>
          </cell>
          <cell r="S2769" t="str">
            <v/>
          </cell>
          <cell r="T2769" t="str">
            <v>传统XDSL</v>
          </cell>
          <cell r="U2769" t="str">
            <v>郑珊珊(zhengshans)</v>
          </cell>
          <cell r="V2769" t="str">
            <v>ZX高埗左小兵</v>
          </cell>
          <cell r="W2769" t="str">
            <v/>
          </cell>
          <cell r="X2769" t="str">
            <v>高埗区</v>
          </cell>
          <cell r="Y2769">
            <v>0</v>
          </cell>
          <cell r="Z2769">
            <v>0</v>
          </cell>
          <cell r="AA2769" t="str">
            <v>高埗区</v>
          </cell>
          <cell r="AB2769" t="str">
            <v>29</v>
          </cell>
          <cell r="AC2769">
            <v>6</v>
          </cell>
          <cell r="AD2769">
            <v>12</v>
          </cell>
          <cell r="AE2769" t="str">
            <v>否</v>
          </cell>
          <cell r="AF2769" t="str">
            <v/>
          </cell>
          <cell r="AG2769" t="str">
            <v>否</v>
          </cell>
          <cell r="AH2769" t="str">
            <v>续本月</v>
          </cell>
          <cell r="AI2769" t="str">
            <v>否</v>
          </cell>
          <cell r="AK2769">
            <v>13917002700</v>
          </cell>
          <cell r="AO2769">
            <v>0</v>
          </cell>
          <cell r="AR2769" t="str">
            <v>南栅区</v>
          </cell>
        </row>
        <row r="2770">
          <cell r="F2770">
            <v>13712202436</v>
          </cell>
          <cell r="G2770" t="str">
            <v>13712202436</v>
          </cell>
          <cell r="H2770" t="str">
            <v>陈裕章</v>
          </cell>
          <cell r="I2770" t="str">
            <v>预付费东莞住宅新装或续费728元包年，带宽4M</v>
          </cell>
          <cell r="J2770">
            <v>728</v>
          </cell>
          <cell r="K2770">
            <v>728</v>
          </cell>
          <cell r="L2770" t="str">
            <v>2012-06-28</v>
          </cell>
          <cell r="M2770">
            <v>42185</v>
          </cell>
          <cell r="N2770" t="str">
            <v>2016-06-30</v>
          </cell>
          <cell r="O2770" t="str">
            <v>2015-06-30</v>
          </cell>
          <cell r="P2770" t="str">
            <v>宽带预付费</v>
          </cell>
          <cell r="Q2770" t="str">
            <v>续费</v>
          </cell>
          <cell r="R2770" t="str">
            <v>提前充值</v>
          </cell>
          <cell r="S2770" t="str">
            <v>家庭用户</v>
          </cell>
          <cell r="T2770" t="str">
            <v>FTTH</v>
          </cell>
          <cell r="U2770" t="str">
            <v>阮珠妹(ruanzm)</v>
          </cell>
          <cell r="V2770" t="str">
            <v>ZX东城莫灵快</v>
          </cell>
          <cell r="W2770" t="str">
            <v/>
          </cell>
          <cell r="X2770" t="str">
            <v>东城区</v>
          </cell>
          <cell r="Y2770">
            <v>0</v>
          </cell>
          <cell r="Z2770">
            <v>0</v>
          </cell>
          <cell r="AA2770" t="str">
            <v>东城区</v>
          </cell>
          <cell r="AB2770" t="str">
            <v>30</v>
          </cell>
          <cell r="AC2770">
            <v>4</v>
          </cell>
          <cell r="AD2770">
            <v>12</v>
          </cell>
          <cell r="AE2770" t="str">
            <v>是</v>
          </cell>
          <cell r="AF2770" t="str">
            <v/>
          </cell>
          <cell r="AG2770" t="str">
            <v>否</v>
          </cell>
          <cell r="AH2770" t="str">
            <v>续本月</v>
          </cell>
          <cell r="AI2770" t="str">
            <v>是</v>
          </cell>
          <cell r="AO2770">
            <v>0</v>
          </cell>
          <cell r="AR2770" t="str">
            <v>南栅区</v>
          </cell>
        </row>
        <row r="2771">
          <cell r="F2771">
            <v>13559745419</v>
          </cell>
          <cell r="G2771" t="str">
            <v>13559745419</v>
          </cell>
          <cell r="H2771" t="str">
            <v>温善星</v>
          </cell>
          <cell r="I2771" t="str">
            <v>预付费东莞精品宽带新装或续费免费体验1个月，带宽10M</v>
          </cell>
          <cell r="J2771">
            <v>888</v>
          </cell>
          <cell r="K2771">
            <v>888</v>
          </cell>
          <cell r="L2771" t="str">
            <v>2009-05-06</v>
          </cell>
          <cell r="M2771">
            <v>42201</v>
          </cell>
          <cell r="N2771" t="str">
            <v>2016-08-16</v>
          </cell>
          <cell r="O2771" t="str">
            <v>2015-06-30</v>
          </cell>
          <cell r="P2771" t="str">
            <v>宽带预付费</v>
          </cell>
          <cell r="Q2771" t="str">
            <v>续费</v>
          </cell>
          <cell r="R2771" t="str">
            <v>提前充值</v>
          </cell>
          <cell r="S2771" t="str">
            <v>家庭用户</v>
          </cell>
          <cell r="T2771" t="str">
            <v>FTTH</v>
          </cell>
          <cell r="U2771" t="str">
            <v>东莞电商天猫充值(scb_tm)</v>
          </cell>
          <cell r="V2771" t="str">
            <v>DSBR受理</v>
          </cell>
          <cell r="W2771" t="str">
            <v>电商价值宽带营销</v>
          </cell>
          <cell r="X2771" t="str">
            <v>东城区</v>
          </cell>
          <cell r="Y2771">
            <v>0</v>
          </cell>
          <cell r="Z2771">
            <v>0</v>
          </cell>
          <cell r="AA2771" t="str">
            <v>东城区</v>
          </cell>
          <cell r="AB2771" t="str">
            <v>30</v>
          </cell>
          <cell r="AC2771">
            <v>10</v>
          </cell>
          <cell r="AD2771">
            <v>1</v>
          </cell>
          <cell r="AE2771" t="str">
            <v>是</v>
          </cell>
          <cell r="AF2771" t="str">
            <v/>
          </cell>
          <cell r="AG2771" t="str">
            <v>价值宽带</v>
          </cell>
          <cell r="AH2771" t="str">
            <v>续后期</v>
          </cell>
          <cell r="AI2771" t="str">
            <v>否</v>
          </cell>
          <cell r="AO2771">
            <v>0</v>
          </cell>
          <cell r="AR2771" t="str">
            <v>军埔区</v>
          </cell>
        </row>
        <row r="2772">
          <cell r="F2772">
            <v>13763214866</v>
          </cell>
          <cell r="G2772" t="str">
            <v>13763214866</v>
          </cell>
          <cell r="H2772" t="str">
            <v>伦丽云</v>
          </cell>
          <cell r="I2772" t="str">
            <v>预付费东莞精品宽带新装或续费免费体验1个月，带宽10M</v>
          </cell>
          <cell r="J2772">
            <v>888</v>
          </cell>
          <cell r="K2772">
            <v>888</v>
          </cell>
          <cell r="L2772" t="str">
            <v>2010-01-31</v>
          </cell>
          <cell r="M2772">
            <v>42185</v>
          </cell>
          <cell r="N2772" t="str">
            <v>2016-07-30</v>
          </cell>
          <cell r="O2772" t="str">
            <v>2015-06-30</v>
          </cell>
          <cell r="P2772" t="str">
            <v>宽带预付费</v>
          </cell>
          <cell r="Q2772" t="str">
            <v>续费</v>
          </cell>
          <cell r="R2772" t="str">
            <v>当月充值</v>
          </cell>
          <cell r="S2772" t="str">
            <v>家庭用户</v>
          </cell>
          <cell r="T2772" t="str">
            <v>FTTH</v>
          </cell>
          <cell r="U2772" t="str">
            <v>东莞电商天猫充值(scb_tm)</v>
          </cell>
          <cell r="V2772" t="str">
            <v>DSBR受理</v>
          </cell>
          <cell r="W2772" t="str">
            <v/>
          </cell>
          <cell r="X2772" t="str">
            <v>东城区</v>
          </cell>
          <cell r="Y2772">
            <v>0</v>
          </cell>
          <cell r="Z2772">
            <v>0</v>
          </cell>
          <cell r="AA2772" t="str">
            <v>东城区</v>
          </cell>
          <cell r="AB2772" t="str">
            <v>30</v>
          </cell>
          <cell r="AC2772">
            <v>10</v>
          </cell>
          <cell r="AD2772">
            <v>1</v>
          </cell>
          <cell r="AE2772" t="str">
            <v>是</v>
          </cell>
          <cell r="AF2772" t="str">
            <v/>
          </cell>
          <cell r="AG2772" t="str">
            <v>价值宽带</v>
          </cell>
          <cell r="AH2772" t="str">
            <v>续本月</v>
          </cell>
          <cell r="AI2772" t="str">
            <v>是</v>
          </cell>
          <cell r="AJ2772">
            <v>13763214866</v>
          </cell>
          <cell r="AO2772">
            <v>0</v>
          </cell>
          <cell r="AR2772" t="str">
            <v>军埔区</v>
          </cell>
        </row>
        <row r="2773">
          <cell r="F2773">
            <v>13662839299</v>
          </cell>
          <cell r="G2773" t="str">
            <v>13662839299</v>
          </cell>
          <cell r="H2773" t="str">
            <v>李国阳</v>
          </cell>
          <cell r="I2773" t="str">
            <v>预付费东莞住宅新装或续费680元包年，带宽4M</v>
          </cell>
          <cell r="J2773">
            <v>680</v>
          </cell>
          <cell r="K2773">
            <v>680</v>
          </cell>
          <cell r="L2773" t="str">
            <v>2009-12-11</v>
          </cell>
          <cell r="M2773">
            <v>42185</v>
          </cell>
          <cell r="N2773" t="str">
            <v>2016-06-30</v>
          </cell>
          <cell r="O2773" t="str">
            <v>2015-06-30</v>
          </cell>
          <cell r="P2773" t="str">
            <v>宽带预付费</v>
          </cell>
          <cell r="Q2773" t="str">
            <v>续费</v>
          </cell>
          <cell r="R2773" t="str">
            <v>提前充值</v>
          </cell>
          <cell r="S2773" t="str">
            <v>家庭用户</v>
          </cell>
          <cell r="T2773" t="str">
            <v>FTTH</v>
          </cell>
          <cell r="U2773" t="str">
            <v>杜秋月(duqiuy)</v>
          </cell>
          <cell r="V2773" t="str">
            <v>ZX莞城黎广法</v>
          </cell>
          <cell r="W2773" t="str">
            <v/>
          </cell>
          <cell r="X2773" t="str">
            <v>莞城区</v>
          </cell>
          <cell r="Y2773">
            <v>0</v>
          </cell>
          <cell r="Z2773">
            <v>0</v>
          </cell>
          <cell r="AA2773" t="str">
            <v>莞城区</v>
          </cell>
          <cell r="AB2773" t="str">
            <v>30</v>
          </cell>
          <cell r="AC2773">
            <v>4</v>
          </cell>
          <cell r="AD2773">
            <v>12</v>
          </cell>
          <cell r="AE2773" t="str">
            <v>是</v>
          </cell>
          <cell r="AF2773" t="str">
            <v/>
          </cell>
          <cell r="AG2773" t="str">
            <v>否</v>
          </cell>
          <cell r="AH2773" t="str">
            <v>续本月</v>
          </cell>
          <cell r="AI2773" t="str">
            <v>是</v>
          </cell>
          <cell r="AO2773">
            <v>0</v>
          </cell>
          <cell r="AR2773" t="str">
            <v>军埔区</v>
          </cell>
        </row>
        <row r="2774">
          <cell r="F2774">
            <v>13729947846</v>
          </cell>
          <cell r="G2774" t="str">
            <v>13729947846</v>
          </cell>
          <cell r="H2774" t="str">
            <v>蓝勇全</v>
          </cell>
          <cell r="I2774" t="str">
            <v>预付费东莞精品宽带新装或续费免费体验1个月，带宽20M</v>
          </cell>
          <cell r="J2774">
            <v>1088</v>
          </cell>
          <cell r="K2774">
            <v>1088</v>
          </cell>
          <cell r="L2774" t="str">
            <v>2012-07-25</v>
          </cell>
          <cell r="M2774">
            <v>42212</v>
          </cell>
          <cell r="N2774" t="str">
            <v>2016-08-27</v>
          </cell>
          <cell r="O2774" t="str">
            <v>2015-06-30</v>
          </cell>
          <cell r="P2774" t="str">
            <v>宽带预付费</v>
          </cell>
          <cell r="Q2774" t="str">
            <v>续费</v>
          </cell>
          <cell r="R2774" t="str">
            <v>提前充值</v>
          </cell>
          <cell r="S2774" t="str">
            <v>家庭用户</v>
          </cell>
          <cell r="T2774" t="str">
            <v>FTTH</v>
          </cell>
          <cell r="U2774" t="str">
            <v>杜秋月(duqiuy)</v>
          </cell>
          <cell r="V2774" t="str">
            <v>ZX莞城黎广法</v>
          </cell>
          <cell r="W2774" t="str">
            <v/>
          </cell>
          <cell r="X2774" t="str">
            <v>莞城区</v>
          </cell>
          <cell r="Y2774">
            <v>0</v>
          </cell>
          <cell r="Z2774">
            <v>0</v>
          </cell>
          <cell r="AA2774" t="str">
            <v>莞城区</v>
          </cell>
          <cell r="AB2774" t="str">
            <v>30</v>
          </cell>
          <cell r="AC2774">
            <v>20</v>
          </cell>
          <cell r="AD2774">
            <v>1</v>
          </cell>
          <cell r="AE2774" t="str">
            <v>是</v>
          </cell>
          <cell r="AF2774" t="str">
            <v/>
          </cell>
          <cell r="AG2774" t="str">
            <v>价值宽带</v>
          </cell>
          <cell r="AH2774" t="str">
            <v>续后期</v>
          </cell>
          <cell r="AI2774" t="str">
            <v>否</v>
          </cell>
          <cell r="AO2774">
            <v>0</v>
          </cell>
          <cell r="AR2774" t="str">
            <v>龙眼区</v>
          </cell>
        </row>
        <row r="2775">
          <cell r="F2775">
            <v>13794838825</v>
          </cell>
          <cell r="G2775" t="str">
            <v>13794838825</v>
          </cell>
          <cell r="H2775" t="str">
            <v>程瑶</v>
          </cell>
          <cell r="I2775" t="str">
            <v>预付费东莞住宅新装或续费680元包年，带宽4M</v>
          </cell>
          <cell r="J2775">
            <v>680</v>
          </cell>
          <cell r="K2775">
            <v>680</v>
          </cell>
          <cell r="L2775" t="str">
            <v>2013-06-21</v>
          </cell>
          <cell r="M2775">
            <v>42176</v>
          </cell>
          <cell r="N2775" t="str">
            <v>2016-06-30</v>
          </cell>
          <cell r="O2775" t="str">
            <v>2015-06-30</v>
          </cell>
          <cell r="P2775" t="str">
            <v>宽带预付费</v>
          </cell>
          <cell r="Q2775" t="str">
            <v>续费</v>
          </cell>
          <cell r="R2775" t="str">
            <v>往月充值</v>
          </cell>
          <cell r="S2775" t="str">
            <v>家庭用户</v>
          </cell>
          <cell r="T2775" t="str">
            <v>(传统)XDSL</v>
          </cell>
          <cell r="U2775" t="str">
            <v>杜秋月(duqiuy)</v>
          </cell>
          <cell r="V2775" t="str">
            <v>ZX莞城黎广法</v>
          </cell>
          <cell r="W2775" t="str">
            <v/>
          </cell>
          <cell r="X2775" t="str">
            <v>莞城区</v>
          </cell>
          <cell r="Y2775">
            <v>0</v>
          </cell>
          <cell r="Z2775">
            <v>0</v>
          </cell>
          <cell r="AA2775" t="str">
            <v>莞城区</v>
          </cell>
          <cell r="AB2775" t="str">
            <v>30</v>
          </cell>
          <cell r="AC2775">
            <v>4</v>
          </cell>
          <cell r="AD2775">
            <v>12</v>
          </cell>
          <cell r="AE2775" t="str">
            <v>否</v>
          </cell>
          <cell r="AF2775" t="str">
            <v/>
          </cell>
          <cell r="AG2775" t="str">
            <v>否</v>
          </cell>
          <cell r="AH2775" t="str">
            <v>续本月</v>
          </cell>
          <cell r="AI2775" t="str">
            <v>否</v>
          </cell>
          <cell r="AO2775">
            <v>0</v>
          </cell>
          <cell r="AR2775" t="str">
            <v>上沙区</v>
          </cell>
        </row>
        <row r="2776">
          <cell r="F2776">
            <v>15017131633</v>
          </cell>
          <cell r="G2776" t="str">
            <v>15017131633</v>
          </cell>
          <cell r="H2776" t="str">
            <v>祁月明</v>
          </cell>
          <cell r="I2776" t="str">
            <v>预付费东莞精品宽带新装或续费免费体验1个月，带宽10M</v>
          </cell>
          <cell r="J2776">
            <v>888</v>
          </cell>
          <cell r="K2776">
            <v>888</v>
          </cell>
          <cell r="L2776" t="str">
            <v>2012-07-26</v>
          </cell>
          <cell r="M2776">
            <v>42211</v>
          </cell>
          <cell r="N2776" t="str">
            <v>2016-08-26</v>
          </cell>
          <cell r="O2776" t="str">
            <v>2015-06-30</v>
          </cell>
          <cell r="P2776" t="str">
            <v>宽带预付费</v>
          </cell>
          <cell r="Q2776" t="str">
            <v>续费</v>
          </cell>
          <cell r="R2776" t="str">
            <v>提前充值</v>
          </cell>
          <cell r="S2776" t="str">
            <v>家庭用户</v>
          </cell>
          <cell r="T2776" t="str">
            <v>FTTH</v>
          </cell>
          <cell r="U2776" t="str">
            <v>东莞电商天猫充值(scb_tm)</v>
          </cell>
          <cell r="V2776" t="str">
            <v>DSBR受理</v>
          </cell>
          <cell r="W2776" t="str">
            <v/>
          </cell>
          <cell r="X2776" t="str">
            <v>莞城区</v>
          </cell>
          <cell r="Y2776">
            <v>0</v>
          </cell>
          <cell r="Z2776">
            <v>0</v>
          </cell>
          <cell r="AA2776" t="str">
            <v>莞城区</v>
          </cell>
          <cell r="AB2776" t="str">
            <v>30</v>
          </cell>
          <cell r="AC2776">
            <v>10</v>
          </cell>
          <cell r="AD2776">
            <v>1</v>
          </cell>
          <cell r="AE2776" t="str">
            <v>是</v>
          </cell>
          <cell r="AF2776" t="str">
            <v/>
          </cell>
          <cell r="AG2776" t="str">
            <v>价值宽带</v>
          </cell>
          <cell r="AH2776" t="str">
            <v>续后期</v>
          </cell>
          <cell r="AI2776" t="str">
            <v>否</v>
          </cell>
          <cell r="AO2776">
            <v>0</v>
          </cell>
          <cell r="AR2776" t="str">
            <v>上沙区</v>
          </cell>
        </row>
        <row r="2777">
          <cell r="F2777">
            <v>15017132354</v>
          </cell>
          <cell r="G2777" t="str">
            <v>15017132354</v>
          </cell>
          <cell r="H2777" t="str">
            <v>张宇焰</v>
          </cell>
          <cell r="I2777" t="str">
            <v>预付费东莞住宅新装或续费768元包年，带宽4M</v>
          </cell>
          <cell r="J2777">
            <v>768</v>
          </cell>
          <cell r="K2777">
            <v>768</v>
          </cell>
          <cell r="L2777" t="str">
            <v>2013-06-09</v>
          </cell>
          <cell r="M2777">
            <v>42164</v>
          </cell>
          <cell r="N2777" t="str">
            <v>2016-06-30</v>
          </cell>
          <cell r="O2777" t="str">
            <v>2015-06-30</v>
          </cell>
          <cell r="P2777" t="str">
            <v>宽带预付费</v>
          </cell>
          <cell r="Q2777" t="str">
            <v>续费</v>
          </cell>
          <cell r="R2777" t="str">
            <v>往月充值</v>
          </cell>
          <cell r="S2777" t="str">
            <v>家庭用户</v>
          </cell>
          <cell r="T2777" t="str">
            <v>FTTH</v>
          </cell>
          <cell r="U2777" t="str">
            <v>杜秋月(duqiuy)</v>
          </cell>
          <cell r="V2777" t="str">
            <v>ZX莞城黎广法</v>
          </cell>
          <cell r="W2777" t="str">
            <v/>
          </cell>
          <cell r="X2777" t="str">
            <v>莞城区</v>
          </cell>
          <cell r="Y2777">
            <v>0</v>
          </cell>
          <cell r="Z2777">
            <v>0</v>
          </cell>
          <cell r="AA2777" t="str">
            <v>莞城区</v>
          </cell>
          <cell r="AB2777" t="str">
            <v>30</v>
          </cell>
          <cell r="AC2777">
            <v>4</v>
          </cell>
          <cell r="AD2777">
            <v>12</v>
          </cell>
          <cell r="AE2777" t="str">
            <v>是</v>
          </cell>
          <cell r="AF2777" t="str">
            <v/>
          </cell>
          <cell r="AG2777" t="str">
            <v>否</v>
          </cell>
          <cell r="AH2777" t="str">
            <v>续本月</v>
          </cell>
          <cell r="AI2777" t="str">
            <v>是</v>
          </cell>
          <cell r="AJ2777">
            <v>15017132354</v>
          </cell>
          <cell r="AO2777">
            <v>0</v>
          </cell>
          <cell r="AR2777" t="str">
            <v>河田区</v>
          </cell>
        </row>
        <row r="2778">
          <cell r="F2778">
            <v>15118209766</v>
          </cell>
          <cell r="G2778" t="str">
            <v>15118209766</v>
          </cell>
          <cell r="H2778" t="str">
            <v>干才多</v>
          </cell>
          <cell r="I2778" t="str">
            <v>预付费东莞住宅新装或续费680元包年，带宽4M</v>
          </cell>
          <cell r="J2778">
            <v>680</v>
          </cell>
          <cell r="K2778">
            <v>680</v>
          </cell>
          <cell r="L2778" t="str">
            <v>2012-04-28</v>
          </cell>
          <cell r="M2778">
            <v>42183</v>
          </cell>
          <cell r="N2778" t="str">
            <v>2016-06-30</v>
          </cell>
          <cell r="O2778" t="str">
            <v>2015-06-30</v>
          </cell>
          <cell r="P2778" t="str">
            <v>宽带预付费</v>
          </cell>
          <cell r="Q2778" t="str">
            <v>续费</v>
          </cell>
          <cell r="R2778" t="str">
            <v>往月充值</v>
          </cell>
          <cell r="S2778" t="str">
            <v>家庭用户</v>
          </cell>
          <cell r="T2778" t="str">
            <v>FTTH</v>
          </cell>
          <cell r="U2778" t="str">
            <v>杜秋月(duqiuy)</v>
          </cell>
          <cell r="V2778" t="str">
            <v>ZX莞城徐元球</v>
          </cell>
          <cell r="W2778" t="str">
            <v/>
          </cell>
          <cell r="X2778" t="str">
            <v>莞城区</v>
          </cell>
          <cell r="Y2778">
            <v>0</v>
          </cell>
          <cell r="Z2778">
            <v>0</v>
          </cell>
          <cell r="AA2778" t="str">
            <v>莞城区</v>
          </cell>
          <cell r="AB2778" t="str">
            <v>30</v>
          </cell>
          <cell r="AC2778">
            <v>4</v>
          </cell>
          <cell r="AD2778">
            <v>12</v>
          </cell>
          <cell r="AE2778" t="str">
            <v>是</v>
          </cell>
          <cell r="AF2778" t="str">
            <v/>
          </cell>
          <cell r="AG2778" t="str">
            <v>否</v>
          </cell>
          <cell r="AH2778" t="str">
            <v>续本月</v>
          </cell>
          <cell r="AI2778" t="str">
            <v>是</v>
          </cell>
          <cell r="AJ2778">
            <v>15118209766</v>
          </cell>
          <cell r="AO2778">
            <v>0</v>
          </cell>
          <cell r="AR2778" t="str">
            <v>河田区</v>
          </cell>
        </row>
        <row r="2779">
          <cell r="F2779">
            <v>15820806591</v>
          </cell>
          <cell r="G2779" t="str">
            <v>15820806591</v>
          </cell>
          <cell r="H2779" t="str">
            <v>王颖</v>
          </cell>
          <cell r="I2779" t="str">
            <v>预付费东莞住宅新装或续费768元包年，带宽4M</v>
          </cell>
          <cell r="J2779">
            <v>768</v>
          </cell>
          <cell r="K2779">
            <v>768</v>
          </cell>
          <cell r="L2779" t="str">
            <v>2013-06-13</v>
          </cell>
          <cell r="M2779">
            <v>42168</v>
          </cell>
          <cell r="N2779" t="str">
            <v>2016-06-30</v>
          </cell>
          <cell r="O2779" t="str">
            <v>2015-06-30</v>
          </cell>
          <cell r="P2779" t="str">
            <v>宽带预付费</v>
          </cell>
          <cell r="Q2779" t="str">
            <v>续费</v>
          </cell>
          <cell r="R2779" t="str">
            <v>往月充值</v>
          </cell>
          <cell r="S2779" t="str">
            <v>家庭用户</v>
          </cell>
          <cell r="T2779" t="str">
            <v>FTTH</v>
          </cell>
          <cell r="U2779" t="str">
            <v>营业厅副经理(曾敏)(CQYX02)</v>
          </cell>
          <cell r="V2779" t="str">
            <v>ZX莞城黎广法</v>
          </cell>
          <cell r="W2779" t="str">
            <v>电商价值宽带营销</v>
          </cell>
          <cell r="X2779" t="str">
            <v>莞城区</v>
          </cell>
          <cell r="Y2779">
            <v>0</v>
          </cell>
          <cell r="Z2779">
            <v>0</v>
          </cell>
          <cell r="AA2779" t="str">
            <v>莞城区</v>
          </cell>
          <cell r="AB2779" t="str">
            <v>30</v>
          </cell>
          <cell r="AC2779">
            <v>4</v>
          </cell>
          <cell r="AD2779">
            <v>12</v>
          </cell>
          <cell r="AE2779" t="str">
            <v>是</v>
          </cell>
          <cell r="AF2779" t="str">
            <v/>
          </cell>
          <cell r="AG2779" t="str">
            <v>否</v>
          </cell>
          <cell r="AH2779" t="str">
            <v>续本月</v>
          </cell>
          <cell r="AI2779" t="str">
            <v>是</v>
          </cell>
          <cell r="AJ2779">
            <v>15820806591</v>
          </cell>
          <cell r="AO2779">
            <v>0</v>
          </cell>
          <cell r="AR2779" t="str">
            <v>河田区</v>
          </cell>
        </row>
        <row r="2780">
          <cell r="F2780">
            <v>18825508190</v>
          </cell>
          <cell r="G2780" t="str">
            <v>18825508190</v>
          </cell>
          <cell r="H2780" t="str">
            <v>姜慧琴</v>
          </cell>
          <cell r="I2780" t="str">
            <v>预付费东莞精品宽带新装或续费免费体验1个月，带宽10M</v>
          </cell>
          <cell r="J2780">
            <v>888</v>
          </cell>
          <cell r="K2780">
            <v>888</v>
          </cell>
          <cell r="L2780" t="str">
            <v>2014-07-19</v>
          </cell>
          <cell r="M2780">
            <v>42204</v>
          </cell>
          <cell r="N2780" t="str">
            <v>2016-08-19</v>
          </cell>
          <cell r="O2780" t="str">
            <v>2015-06-30</v>
          </cell>
          <cell r="P2780" t="str">
            <v>宽带预付费</v>
          </cell>
          <cell r="Q2780" t="str">
            <v>续费</v>
          </cell>
          <cell r="R2780" t="str">
            <v>提前充值</v>
          </cell>
          <cell r="S2780" t="str">
            <v>家庭用户</v>
          </cell>
          <cell r="T2780" t="str">
            <v>FTTH</v>
          </cell>
          <cell r="U2780" t="str">
            <v>东莞电商天猫充值(scb_tm)</v>
          </cell>
          <cell r="V2780" t="str">
            <v>DSBR受理</v>
          </cell>
          <cell r="W2780" t="str">
            <v/>
          </cell>
          <cell r="X2780" t="str">
            <v>莞城区</v>
          </cell>
          <cell r="Y2780">
            <v>0</v>
          </cell>
          <cell r="Z2780">
            <v>0</v>
          </cell>
          <cell r="AA2780" t="str">
            <v>莞城区</v>
          </cell>
          <cell r="AB2780" t="str">
            <v>30</v>
          </cell>
          <cell r="AC2780">
            <v>10</v>
          </cell>
          <cell r="AD2780">
            <v>1</v>
          </cell>
          <cell r="AE2780" t="str">
            <v>是</v>
          </cell>
          <cell r="AF2780" t="str">
            <v/>
          </cell>
          <cell r="AG2780" t="str">
            <v>价值宽带</v>
          </cell>
          <cell r="AH2780" t="str">
            <v>续后期</v>
          </cell>
          <cell r="AI2780" t="str">
            <v>否</v>
          </cell>
          <cell r="AO2780">
            <v>0</v>
          </cell>
          <cell r="AR2780" t="str">
            <v>河田区</v>
          </cell>
        </row>
        <row r="2781">
          <cell r="F2781">
            <v>13751266209</v>
          </cell>
          <cell r="G2781" t="str">
            <v>13751266209</v>
          </cell>
          <cell r="H2781" t="str">
            <v>罗文苑</v>
          </cell>
          <cell r="I2781" t="str">
            <v>预付费东莞精品宽带新装或续费免费体验1个月，带宽10M</v>
          </cell>
          <cell r="J2781">
            <v>888</v>
          </cell>
          <cell r="K2781">
            <v>888</v>
          </cell>
          <cell r="L2781" t="str">
            <v>2009-07-17</v>
          </cell>
          <cell r="M2781">
            <v>42202</v>
          </cell>
          <cell r="N2781" t="str">
            <v>2016-08-17</v>
          </cell>
          <cell r="O2781" t="str">
            <v>2015-06-30</v>
          </cell>
          <cell r="P2781" t="str">
            <v>宽带预付费</v>
          </cell>
          <cell r="Q2781" t="str">
            <v>续费</v>
          </cell>
          <cell r="R2781" t="str">
            <v>提前充值</v>
          </cell>
          <cell r="S2781" t="str">
            <v>家庭用户</v>
          </cell>
          <cell r="T2781" t="str">
            <v>FTTH</v>
          </cell>
          <cell r="U2781" t="str">
            <v>东莞电商天猫充值(scb_tm)</v>
          </cell>
          <cell r="V2781" t="str">
            <v>DSBR受理</v>
          </cell>
          <cell r="W2781" t="str">
            <v>智通区</v>
          </cell>
          <cell r="X2781" t="str">
            <v>莞城区</v>
          </cell>
          <cell r="Y2781">
            <v>0</v>
          </cell>
          <cell r="Z2781">
            <v>0</v>
          </cell>
          <cell r="AA2781" t="str">
            <v>莞城区</v>
          </cell>
          <cell r="AB2781" t="str">
            <v>30</v>
          </cell>
          <cell r="AC2781">
            <v>10</v>
          </cell>
          <cell r="AD2781">
            <v>1</v>
          </cell>
          <cell r="AE2781" t="str">
            <v>是</v>
          </cell>
          <cell r="AF2781" t="str">
            <v/>
          </cell>
          <cell r="AG2781" t="str">
            <v>价值宽带</v>
          </cell>
          <cell r="AH2781" t="str">
            <v>续后期</v>
          </cell>
          <cell r="AI2781" t="str">
            <v>否</v>
          </cell>
          <cell r="AO2781">
            <v>0</v>
          </cell>
          <cell r="AR2781" t="str">
            <v>河田区</v>
          </cell>
        </row>
        <row r="2782">
          <cell r="F2782" t="str">
            <v>dgda90026244</v>
          </cell>
          <cell r="G2782" t="str">
            <v>dgda90026244</v>
          </cell>
          <cell r="H2782" t="str">
            <v>东莞市群飞自动化设备有限公司</v>
          </cell>
          <cell r="I2782" t="str">
            <v>东莞互联网专线续费包14个月1600元，10M（不提供MODEM）</v>
          </cell>
          <cell r="J2782">
            <v>1600</v>
          </cell>
          <cell r="K2782">
            <v>1600</v>
          </cell>
          <cell r="L2782" t="str">
            <v>2012-04-27</v>
          </cell>
          <cell r="M2782">
            <v>42182</v>
          </cell>
          <cell r="N2782" t="str">
            <v>2016-08-30</v>
          </cell>
          <cell r="O2782" t="str">
            <v>2015-06-30</v>
          </cell>
          <cell r="P2782" t="str">
            <v>专线预付费</v>
          </cell>
          <cell r="Q2782" t="str">
            <v>续费</v>
          </cell>
          <cell r="R2782" t="str">
            <v>当月充值</v>
          </cell>
          <cell r="S2782" t="str">
            <v/>
          </cell>
          <cell r="T2782" t="str">
            <v>FTTH</v>
          </cell>
          <cell r="U2782" t="str">
            <v>文颜(weny)</v>
          </cell>
          <cell r="V2782" t="str">
            <v>ZX南城黎广俊</v>
          </cell>
          <cell r="W2782" t="str">
            <v/>
          </cell>
          <cell r="X2782" t="str">
            <v>南城区</v>
          </cell>
          <cell r="Y2782">
            <v>0</v>
          </cell>
          <cell r="Z2782">
            <v>0</v>
          </cell>
          <cell r="AA2782" t="str">
            <v>南城区</v>
          </cell>
          <cell r="AB2782" t="str">
            <v>30</v>
          </cell>
          <cell r="AC2782">
            <v>10</v>
          </cell>
          <cell r="AD2782">
            <v>14</v>
          </cell>
          <cell r="AE2782" t="str">
            <v>是</v>
          </cell>
          <cell r="AF2782" t="str">
            <v/>
          </cell>
          <cell r="AG2782" t="str">
            <v>价值宽带</v>
          </cell>
          <cell r="AH2782" t="str">
            <v>续本月</v>
          </cell>
          <cell r="AI2782" t="str">
            <v>是</v>
          </cell>
          <cell r="AK2782" t="str">
            <v>dgda90026244</v>
          </cell>
          <cell r="AO2782">
            <v>0</v>
          </cell>
          <cell r="AR2782" t="str">
            <v>汀山区</v>
          </cell>
        </row>
        <row r="2783">
          <cell r="F2783">
            <v>13686182108</v>
          </cell>
          <cell r="G2783" t="str">
            <v>13686182108</v>
          </cell>
          <cell r="H2783" t="str">
            <v>李旺金</v>
          </cell>
          <cell r="I2783" t="str">
            <v>预付费东莞精品宽带新装或续费免费体验1个月，带宽10M</v>
          </cell>
          <cell r="J2783">
            <v>888</v>
          </cell>
          <cell r="K2783">
            <v>888</v>
          </cell>
          <cell r="L2783" t="str">
            <v>2014-07-04</v>
          </cell>
          <cell r="M2783">
            <v>42189</v>
          </cell>
          <cell r="N2783" t="str">
            <v>2016-08-04</v>
          </cell>
          <cell r="O2783" t="str">
            <v>2015-06-30</v>
          </cell>
          <cell r="P2783" t="str">
            <v>宽带预付费</v>
          </cell>
          <cell r="Q2783" t="str">
            <v>续费</v>
          </cell>
          <cell r="R2783" t="str">
            <v>提前充值</v>
          </cell>
          <cell r="S2783" t="str">
            <v>家庭用户</v>
          </cell>
          <cell r="T2783" t="str">
            <v>FTTH</v>
          </cell>
          <cell r="U2783" t="str">
            <v>文颜(weny)</v>
          </cell>
          <cell r="V2783" t="str">
            <v>ZX南城黎广俊</v>
          </cell>
          <cell r="W2783" t="str">
            <v/>
          </cell>
          <cell r="X2783" t="str">
            <v>南城区</v>
          </cell>
          <cell r="Y2783">
            <v>0</v>
          </cell>
          <cell r="Z2783">
            <v>0</v>
          </cell>
          <cell r="AA2783" t="str">
            <v>南城区</v>
          </cell>
          <cell r="AB2783" t="str">
            <v>30</v>
          </cell>
          <cell r="AC2783">
            <v>10</v>
          </cell>
          <cell r="AD2783">
            <v>1</v>
          </cell>
          <cell r="AE2783" t="str">
            <v>是</v>
          </cell>
          <cell r="AF2783" t="str">
            <v/>
          </cell>
          <cell r="AG2783" t="str">
            <v>价值宽带</v>
          </cell>
          <cell r="AH2783" t="str">
            <v>续后期</v>
          </cell>
          <cell r="AI2783" t="str">
            <v>否</v>
          </cell>
          <cell r="AO2783">
            <v>0</v>
          </cell>
          <cell r="AR2783" t="str">
            <v>汀山区</v>
          </cell>
        </row>
        <row r="2784">
          <cell r="F2784">
            <v>13650155690</v>
          </cell>
          <cell r="G2784" t="str">
            <v>13650155690</v>
          </cell>
          <cell r="H2784" t="str">
            <v>崔超</v>
          </cell>
          <cell r="I2784" t="str">
            <v>预付费东莞住宅新装或续费100元包月，带宽4M</v>
          </cell>
          <cell r="J2784">
            <v>100</v>
          </cell>
          <cell r="K2784">
            <v>100</v>
          </cell>
          <cell r="L2784" t="str">
            <v>2009-06-12</v>
          </cell>
          <cell r="M2784">
            <v>42168</v>
          </cell>
          <cell r="N2784" t="str">
            <v>2015-07-30</v>
          </cell>
          <cell r="O2784" t="str">
            <v>2015-06-30</v>
          </cell>
          <cell r="P2784" t="str">
            <v>宽带预付费</v>
          </cell>
          <cell r="Q2784" t="str">
            <v>续费</v>
          </cell>
          <cell r="R2784" t="str">
            <v>往月充值</v>
          </cell>
          <cell r="S2784" t="str">
            <v>家庭用户</v>
          </cell>
          <cell r="T2784" t="str">
            <v>(传统)XDSL</v>
          </cell>
          <cell r="U2784" t="str">
            <v>郑珊珊(zhengshans)</v>
          </cell>
          <cell r="V2784" t="str">
            <v>ZX高埗欧仁</v>
          </cell>
          <cell r="W2784" t="str">
            <v>XGX</v>
          </cell>
          <cell r="X2784" t="str">
            <v>高埗区</v>
          </cell>
          <cell r="Y2784">
            <v>0</v>
          </cell>
          <cell r="Z2784">
            <v>0</v>
          </cell>
          <cell r="AA2784" t="str">
            <v>高埗区</v>
          </cell>
          <cell r="AB2784" t="str">
            <v>30</v>
          </cell>
          <cell r="AC2784">
            <v>4</v>
          </cell>
          <cell r="AD2784">
            <v>1</v>
          </cell>
          <cell r="AE2784" t="str">
            <v>否</v>
          </cell>
          <cell r="AF2784" t="str">
            <v/>
          </cell>
          <cell r="AG2784" t="str">
            <v>否</v>
          </cell>
          <cell r="AH2784" t="str">
            <v>续本月</v>
          </cell>
          <cell r="AI2784" t="str">
            <v>否</v>
          </cell>
          <cell r="AO2784">
            <v>0</v>
          </cell>
          <cell r="AR2784" t="str">
            <v>汀山区</v>
          </cell>
        </row>
        <row r="2785">
          <cell r="F2785">
            <v>13724502979</v>
          </cell>
          <cell r="G2785" t="str">
            <v>13724502979</v>
          </cell>
          <cell r="H2785" t="str">
            <v>雷泽罗</v>
          </cell>
          <cell r="I2785" t="str">
            <v>预付费东莞个人新装或续费1088元包年，12M（悦聊）</v>
          </cell>
          <cell r="J2785">
            <v>-1088</v>
          </cell>
          <cell r="K2785">
            <v>-1088</v>
          </cell>
          <cell r="L2785" t="str">
            <v>2013-06-24</v>
          </cell>
          <cell r="M2785">
            <v>42179</v>
          </cell>
          <cell r="N2785" t="str">
            <v>2015-06-24</v>
          </cell>
          <cell r="O2785" t="str">
            <v>2015-06-30</v>
          </cell>
          <cell r="P2785" t="str">
            <v>宽带预付费</v>
          </cell>
          <cell r="Q2785" t="str">
            <v>宽带冲正</v>
          </cell>
          <cell r="R2785" t="str">
            <v>提前充值</v>
          </cell>
          <cell r="S2785" t="str">
            <v>家庭用户</v>
          </cell>
          <cell r="T2785" t="str">
            <v>FTTH</v>
          </cell>
          <cell r="U2785" t="str">
            <v>郑珊珊(zhengshans)</v>
          </cell>
          <cell r="V2785" t="str">
            <v>ZX高埗欧仁</v>
          </cell>
          <cell r="W2785" t="str">
            <v>非</v>
          </cell>
          <cell r="X2785" t="str">
            <v>高埗区</v>
          </cell>
          <cell r="Y2785">
            <v>0</v>
          </cell>
          <cell r="Z2785">
            <v>0</v>
          </cell>
          <cell r="AA2785" t="str">
            <v>高埗区</v>
          </cell>
          <cell r="AB2785" t="str">
            <v>30</v>
          </cell>
          <cell r="AC2785">
            <v>12</v>
          </cell>
          <cell r="AD2785">
            <v>12</v>
          </cell>
          <cell r="AE2785" t="str">
            <v>是</v>
          </cell>
          <cell r="AF2785" t="str">
            <v/>
          </cell>
          <cell r="AG2785" t="str">
            <v>价值宽带</v>
          </cell>
          <cell r="AH2785" t="str">
            <v>续本月</v>
          </cell>
          <cell r="AI2785" t="str">
            <v>是</v>
          </cell>
          <cell r="AJ2785">
            <v>13724502979</v>
          </cell>
          <cell r="AO2785" t="str">
            <v>悦聊</v>
          </cell>
          <cell r="AR2785" t="str">
            <v>汀山区</v>
          </cell>
        </row>
        <row r="2786">
          <cell r="F2786">
            <v>13724551930</v>
          </cell>
          <cell r="G2786" t="str">
            <v>13724551930</v>
          </cell>
          <cell r="H2786" t="str">
            <v>东莞厚积电子科技有限公司</v>
          </cell>
          <cell r="I2786" t="str">
            <v>东莞互联网专线续费包14个月1200元，6M（不提供MODEM）</v>
          </cell>
          <cell r="J2786">
            <v>1200</v>
          </cell>
          <cell r="K2786">
            <v>1200</v>
          </cell>
          <cell r="L2786" t="str">
            <v>2013-06-29</v>
          </cell>
          <cell r="M2786">
            <v>42184</v>
          </cell>
          <cell r="N2786" t="str">
            <v>2016-08-30</v>
          </cell>
          <cell r="O2786" t="str">
            <v>2015-06-30</v>
          </cell>
          <cell r="P2786" t="str">
            <v>专线预付费</v>
          </cell>
          <cell r="Q2786" t="str">
            <v>续费</v>
          </cell>
          <cell r="R2786" t="str">
            <v>往月充值</v>
          </cell>
          <cell r="S2786" t="str">
            <v/>
          </cell>
          <cell r="T2786" t="str">
            <v>FTTH</v>
          </cell>
          <cell r="U2786" t="str">
            <v>阮珠妹(ruanzm)</v>
          </cell>
          <cell r="V2786" t="str">
            <v>DL东莞金伦</v>
          </cell>
          <cell r="W2786" t="str">
            <v/>
          </cell>
          <cell r="X2786" t="str">
            <v>东城区</v>
          </cell>
          <cell r="Y2786">
            <v>0</v>
          </cell>
          <cell r="Z2786">
            <v>0</v>
          </cell>
          <cell r="AA2786" t="str">
            <v>东城区</v>
          </cell>
          <cell r="AB2786" t="str">
            <v>30</v>
          </cell>
          <cell r="AC2786">
            <v>6</v>
          </cell>
          <cell r="AD2786">
            <v>14</v>
          </cell>
          <cell r="AE2786" t="str">
            <v>是</v>
          </cell>
          <cell r="AF2786" t="str">
            <v/>
          </cell>
          <cell r="AG2786" t="str">
            <v>否</v>
          </cell>
          <cell r="AH2786" t="str">
            <v>续本月</v>
          </cell>
          <cell r="AI2786" t="str">
            <v>是</v>
          </cell>
          <cell r="AK2786">
            <v>13724551930</v>
          </cell>
          <cell r="AO2786">
            <v>0</v>
          </cell>
          <cell r="AR2786" t="str">
            <v>汀山区</v>
          </cell>
        </row>
        <row r="2787">
          <cell r="F2787">
            <v>13518460531</v>
          </cell>
          <cell r="G2787" t="str">
            <v>13518460531</v>
          </cell>
          <cell r="H2787" t="str">
            <v>李跃明</v>
          </cell>
          <cell r="I2787" t="str">
            <v>预付费东莞住宅新装或续费1088元包年，带宽20M</v>
          </cell>
          <cell r="J2787">
            <v>1088</v>
          </cell>
          <cell r="K2787">
            <v>1088</v>
          </cell>
          <cell r="L2787" t="str">
            <v>2013-07-12</v>
          </cell>
          <cell r="M2787">
            <v>42197</v>
          </cell>
          <cell r="N2787" t="str">
            <v>2016-07-12</v>
          </cell>
          <cell r="O2787" t="str">
            <v>2015-06-30</v>
          </cell>
          <cell r="P2787" t="str">
            <v>宽带预付费</v>
          </cell>
          <cell r="Q2787" t="str">
            <v>续费</v>
          </cell>
          <cell r="R2787" t="str">
            <v>提前充值</v>
          </cell>
          <cell r="S2787" t="str">
            <v>家庭用户</v>
          </cell>
          <cell r="T2787" t="str">
            <v>FTTH</v>
          </cell>
          <cell r="U2787" t="str">
            <v>郑珊珊(zhengshans)</v>
          </cell>
          <cell r="V2787" t="str">
            <v>DSBR高埗左小兵</v>
          </cell>
          <cell r="W2787" t="str">
            <v/>
          </cell>
          <cell r="X2787" t="str">
            <v>高埗区</v>
          </cell>
          <cell r="Y2787">
            <v>0</v>
          </cell>
          <cell r="Z2787">
            <v>0</v>
          </cell>
          <cell r="AA2787" t="str">
            <v>高埗区</v>
          </cell>
          <cell r="AB2787" t="str">
            <v>30</v>
          </cell>
          <cell r="AC2787">
            <v>20</v>
          </cell>
          <cell r="AD2787">
            <v>12</v>
          </cell>
          <cell r="AE2787" t="str">
            <v>是</v>
          </cell>
          <cell r="AF2787" t="str">
            <v/>
          </cell>
          <cell r="AG2787" t="str">
            <v>价值宽带</v>
          </cell>
          <cell r="AH2787" t="str">
            <v>续后期</v>
          </cell>
          <cell r="AI2787" t="str">
            <v>否</v>
          </cell>
          <cell r="AO2787">
            <v>0</v>
          </cell>
          <cell r="AR2787" t="str">
            <v>博美区</v>
          </cell>
        </row>
        <row r="2788">
          <cell r="F2788">
            <v>13656798884</v>
          </cell>
          <cell r="G2788" t="str">
            <v>13656798884</v>
          </cell>
          <cell r="H2788" t="str">
            <v>徐华</v>
          </cell>
          <cell r="I2788" t="str">
            <v>预付费东莞住宅新装或续费768元包年，带宽4M</v>
          </cell>
          <cell r="J2788">
            <v>768</v>
          </cell>
          <cell r="K2788">
            <v>768</v>
          </cell>
          <cell r="L2788" t="str">
            <v>2013-06-17</v>
          </cell>
          <cell r="M2788">
            <v>42180</v>
          </cell>
          <cell r="N2788" t="str">
            <v>2016-06-30</v>
          </cell>
          <cell r="O2788" t="str">
            <v>2015-06-30</v>
          </cell>
          <cell r="P2788" t="str">
            <v>宽带预付费</v>
          </cell>
          <cell r="Q2788" t="str">
            <v>续费</v>
          </cell>
          <cell r="R2788" t="str">
            <v>往月充值</v>
          </cell>
          <cell r="S2788" t="str">
            <v>家庭用户</v>
          </cell>
          <cell r="T2788" t="str">
            <v>FTTH</v>
          </cell>
          <cell r="U2788" t="str">
            <v>郑珊珊(zhengshans)</v>
          </cell>
          <cell r="V2788" t="str">
            <v>ZY高埗营业厅</v>
          </cell>
          <cell r="W2788" t="str">
            <v/>
          </cell>
          <cell r="X2788" t="str">
            <v>高埗区</v>
          </cell>
          <cell r="Y2788">
            <v>0</v>
          </cell>
          <cell r="Z2788">
            <v>0</v>
          </cell>
          <cell r="AA2788" t="str">
            <v>高埗区</v>
          </cell>
          <cell r="AB2788" t="str">
            <v>30</v>
          </cell>
          <cell r="AC2788">
            <v>4</v>
          </cell>
          <cell r="AD2788">
            <v>12</v>
          </cell>
          <cell r="AE2788" t="str">
            <v>是</v>
          </cell>
          <cell r="AF2788" t="str">
            <v/>
          </cell>
          <cell r="AG2788" t="str">
            <v>否</v>
          </cell>
          <cell r="AH2788" t="str">
            <v>续本月</v>
          </cell>
          <cell r="AI2788" t="str">
            <v>是</v>
          </cell>
          <cell r="AJ2788">
            <v>13656798884</v>
          </cell>
          <cell r="AO2788">
            <v>0</v>
          </cell>
          <cell r="AR2788" t="str">
            <v>博美区</v>
          </cell>
        </row>
        <row r="2789">
          <cell r="F2789">
            <v>15017091115</v>
          </cell>
          <cell r="G2789" t="str">
            <v>15017091115</v>
          </cell>
          <cell r="H2789" t="str">
            <v>陈春满</v>
          </cell>
          <cell r="I2789" t="str">
            <v>预付费东莞住宅新装或续费888元包年，带宽12M</v>
          </cell>
          <cell r="J2789">
            <v>888</v>
          </cell>
          <cell r="K2789">
            <v>888</v>
          </cell>
          <cell r="L2789" t="str">
            <v>2014-07-03</v>
          </cell>
          <cell r="M2789">
            <v>42188</v>
          </cell>
          <cell r="N2789" t="str">
            <v>2016-07-03</v>
          </cell>
          <cell r="O2789" t="str">
            <v>2015-06-30</v>
          </cell>
          <cell r="P2789" t="str">
            <v>宽带预付费</v>
          </cell>
          <cell r="Q2789" t="str">
            <v>续费</v>
          </cell>
          <cell r="R2789" t="str">
            <v>提前充值</v>
          </cell>
          <cell r="S2789" t="str">
            <v>家庭用户</v>
          </cell>
          <cell r="T2789" t="str">
            <v>FTTH</v>
          </cell>
          <cell r="U2789" t="str">
            <v>东莞电商天猫充值(scb_tm)</v>
          </cell>
          <cell r="V2789" t="str">
            <v>DSBR受理</v>
          </cell>
          <cell r="W2789" t="str">
            <v/>
          </cell>
          <cell r="X2789" t="str">
            <v>高埗区</v>
          </cell>
          <cell r="Y2789">
            <v>0</v>
          </cell>
          <cell r="Z2789">
            <v>0</v>
          </cell>
          <cell r="AA2789" t="str">
            <v>高埗区</v>
          </cell>
          <cell r="AB2789" t="str">
            <v>30</v>
          </cell>
          <cell r="AC2789">
            <v>12</v>
          </cell>
          <cell r="AD2789">
            <v>12</v>
          </cell>
          <cell r="AE2789" t="str">
            <v>是</v>
          </cell>
          <cell r="AF2789" t="str">
            <v/>
          </cell>
          <cell r="AG2789" t="str">
            <v>价值宽带</v>
          </cell>
          <cell r="AH2789" t="str">
            <v>续后期</v>
          </cell>
          <cell r="AI2789" t="str">
            <v>否</v>
          </cell>
          <cell r="AO2789">
            <v>0</v>
          </cell>
          <cell r="AR2789" t="str">
            <v>王屋区</v>
          </cell>
        </row>
        <row r="2790">
          <cell r="F2790">
            <v>18838552014</v>
          </cell>
          <cell r="G2790" t="str">
            <v>18838552014</v>
          </cell>
          <cell r="H2790" t="str">
            <v>张荣振</v>
          </cell>
          <cell r="I2790" t="str">
            <v>预付费东莞住宅新装或续费888元包年，带宽12M</v>
          </cell>
          <cell r="J2790">
            <v>888</v>
          </cell>
          <cell r="K2790">
            <v>888</v>
          </cell>
          <cell r="L2790" t="str">
            <v>2013-07-01</v>
          </cell>
          <cell r="M2790">
            <v>42186</v>
          </cell>
          <cell r="N2790" t="str">
            <v>2016-07-01</v>
          </cell>
          <cell r="O2790" t="str">
            <v>2015-06-30</v>
          </cell>
          <cell r="P2790" t="str">
            <v>宽带预付费</v>
          </cell>
          <cell r="Q2790" t="str">
            <v>续费</v>
          </cell>
          <cell r="R2790" t="str">
            <v>提前充值</v>
          </cell>
          <cell r="S2790" t="str">
            <v>家庭用户</v>
          </cell>
          <cell r="T2790" t="str">
            <v>FTTH</v>
          </cell>
          <cell r="U2790" t="str">
            <v>东莞电商天猫充值(scb_tm)</v>
          </cell>
          <cell r="V2790" t="str">
            <v>DSBR受理</v>
          </cell>
          <cell r="W2790" t="str">
            <v/>
          </cell>
          <cell r="X2790" t="str">
            <v>高埗区</v>
          </cell>
          <cell r="Y2790">
            <v>0</v>
          </cell>
          <cell r="Z2790">
            <v>0</v>
          </cell>
          <cell r="AA2790" t="str">
            <v>高埗区</v>
          </cell>
          <cell r="AB2790" t="str">
            <v>30</v>
          </cell>
          <cell r="AC2790">
            <v>12</v>
          </cell>
          <cell r="AD2790">
            <v>12</v>
          </cell>
          <cell r="AE2790" t="str">
            <v>是</v>
          </cell>
          <cell r="AF2790" t="str">
            <v/>
          </cell>
          <cell r="AG2790" t="str">
            <v>价值宽带</v>
          </cell>
          <cell r="AH2790" t="str">
            <v>续后期</v>
          </cell>
          <cell r="AI2790" t="str">
            <v>否</v>
          </cell>
          <cell r="AO2790">
            <v>0</v>
          </cell>
          <cell r="AR2790" t="str">
            <v>王屋区</v>
          </cell>
        </row>
        <row r="2791">
          <cell r="F2791">
            <v>18864119525</v>
          </cell>
          <cell r="G2791" t="str">
            <v>18864119525</v>
          </cell>
          <cell r="H2791" t="str">
            <v>唐大宣</v>
          </cell>
          <cell r="I2791" t="str">
            <v>预付费东莞住宅新装或续费888元包年，带宽12M</v>
          </cell>
          <cell r="J2791">
            <v>888</v>
          </cell>
          <cell r="K2791">
            <v>888</v>
          </cell>
          <cell r="L2791" t="str">
            <v>2014-06-28</v>
          </cell>
          <cell r="M2791">
            <v>42183</v>
          </cell>
          <cell r="N2791" t="str">
            <v>2016-06-30</v>
          </cell>
          <cell r="O2791" t="str">
            <v>2015-06-30</v>
          </cell>
          <cell r="P2791" t="str">
            <v>宽带预付费</v>
          </cell>
          <cell r="Q2791" t="str">
            <v>续费</v>
          </cell>
          <cell r="R2791" t="str">
            <v>当月充值</v>
          </cell>
          <cell r="S2791" t="str">
            <v>家庭用户</v>
          </cell>
          <cell r="T2791" t="str">
            <v>(传统)XDSL</v>
          </cell>
          <cell r="U2791" t="str">
            <v>东莞电商天猫充值(scb_tm)</v>
          </cell>
          <cell r="V2791" t="str">
            <v>DSBR受理</v>
          </cell>
          <cell r="W2791" t="str">
            <v/>
          </cell>
          <cell r="X2791" t="str">
            <v>高埗区</v>
          </cell>
          <cell r="Y2791">
            <v>0</v>
          </cell>
          <cell r="Z2791">
            <v>0</v>
          </cell>
          <cell r="AA2791" t="str">
            <v>高埗区</v>
          </cell>
          <cell r="AB2791" t="str">
            <v>30</v>
          </cell>
          <cell r="AC2791">
            <v>12</v>
          </cell>
          <cell r="AD2791">
            <v>12</v>
          </cell>
          <cell r="AE2791" t="str">
            <v>否</v>
          </cell>
          <cell r="AF2791" t="str">
            <v/>
          </cell>
          <cell r="AG2791" t="str">
            <v>价值宽带</v>
          </cell>
          <cell r="AH2791" t="str">
            <v>续本月</v>
          </cell>
          <cell r="AI2791" t="str">
            <v>否</v>
          </cell>
          <cell r="AO2791">
            <v>0</v>
          </cell>
          <cell r="AR2791" t="str">
            <v>博美区</v>
          </cell>
        </row>
        <row r="2792">
          <cell r="F2792">
            <v>13609670176</v>
          </cell>
          <cell r="G2792" t="str">
            <v>13609670176</v>
          </cell>
          <cell r="H2792" t="str">
            <v>林志江</v>
          </cell>
          <cell r="I2792" t="str">
            <v>预付费东莞精品宽带新装或续费免费体验1个月，带宽10M</v>
          </cell>
          <cell r="J2792">
            <v>888</v>
          </cell>
          <cell r="K2792">
            <v>888</v>
          </cell>
          <cell r="L2792" t="str">
            <v>2013-06-28</v>
          </cell>
          <cell r="M2792">
            <v>42183</v>
          </cell>
          <cell r="N2792" t="str">
            <v>2016-07-30</v>
          </cell>
          <cell r="O2792" t="str">
            <v>2015-06-30</v>
          </cell>
          <cell r="P2792" t="str">
            <v>宽带预付费</v>
          </cell>
          <cell r="Q2792" t="str">
            <v>续费</v>
          </cell>
          <cell r="R2792" t="str">
            <v>当月充值</v>
          </cell>
          <cell r="S2792" t="str">
            <v>家庭用户</v>
          </cell>
          <cell r="T2792" t="str">
            <v>(传统)XDSL</v>
          </cell>
          <cell r="U2792" t="str">
            <v>东莞电商天猫充值(scb_tm)</v>
          </cell>
          <cell r="V2792" t="str">
            <v>DSBR受理</v>
          </cell>
          <cell r="W2792" t="str">
            <v/>
          </cell>
          <cell r="X2792" t="str">
            <v>高埗区</v>
          </cell>
          <cell r="Y2792">
            <v>0</v>
          </cell>
          <cell r="Z2792">
            <v>0</v>
          </cell>
          <cell r="AA2792" t="str">
            <v>高埗区</v>
          </cell>
          <cell r="AB2792" t="str">
            <v>30</v>
          </cell>
          <cell r="AC2792">
            <v>10</v>
          </cell>
          <cell r="AD2792">
            <v>1</v>
          </cell>
          <cell r="AE2792" t="str">
            <v>否</v>
          </cell>
          <cell r="AF2792" t="str">
            <v/>
          </cell>
          <cell r="AG2792" t="str">
            <v>价值宽带</v>
          </cell>
          <cell r="AH2792" t="str">
            <v>续本月</v>
          </cell>
          <cell r="AI2792" t="str">
            <v>否</v>
          </cell>
          <cell r="AO2792">
            <v>0</v>
          </cell>
          <cell r="AR2792" t="str">
            <v>王屋区</v>
          </cell>
        </row>
        <row r="2793">
          <cell r="F2793">
            <v>13929597989</v>
          </cell>
          <cell r="G2793" t="str">
            <v>13929597989</v>
          </cell>
          <cell r="H2793" t="str">
            <v>秦建平</v>
          </cell>
          <cell r="I2793" t="str">
            <v>预付费东莞住宅新装或续费888元包年，带宽12M</v>
          </cell>
          <cell r="J2793">
            <v>888</v>
          </cell>
          <cell r="K2793">
            <v>888</v>
          </cell>
          <cell r="L2793" t="str">
            <v>2013-07-03</v>
          </cell>
          <cell r="M2793">
            <v>42188</v>
          </cell>
          <cell r="N2793" t="str">
            <v>2016-07-03</v>
          </cell>
          <cell r="O2793" t="str">
            <v>2015-06-30</v>
          </cell>
          <cell r="P2793" t="str">
            <v>宽带预付费</v>
          </cell>
          <cell r="Q2793" t="str">
            <v>续费</v>
          </cell>
          <cell r="R2793" t="str">
            <v>提前充值</v>
          </cell>
          <cell r="S2793" t="str">
            <v>家庭用户</v>
          </cell>
          <cell r="T2793" t="str">
            <v>(传统)XDSL</v>
          </cell>
          <cell r="U2793" t="str">
            <v>东莞电商天猫充值(scb_tm)</v>
          </cell>
          <cell r="V2793" t="str">
            <v>DSBR高埗左小兵</v>
          </cell>
          <cell r="W2793" t="str">
            <v/>
          </cell>
          <cell r="X2793" t="str">
            <v>高埗区</v>
          </cell>
          <cell r="Y2793">
            <v>0</v>
          </cell>
          <cell r="Z2793">
            <v>0</v>
          </cell>
          <cell r="AA2793" t="str">
            <v>高埗区</v>
          </cell>
          <cell r="AB2793" t="str">
            <v>30</v>
          </cell>
          <cell r="AC2793">
            <v>12</v>
          </cell>
          <cell r="AD2793">
            <v>12</v>
          </cell>
          <cell r="AE2793" t="str">
            <v>否</v>
          </cell>
          <cell r="AF2793" t="str">
            <v/>
          </cell>
          <cell r="AG2793" t="str">
            <v>价值宽带</v>
          </cell>
          <cell r="AH2793" t="str">
            <v>续后期</v>
          </cell>
          <cell r="AI2793" t="str">
            <v>否</v>
          </cell>
          <cell r="AO2793">
            <v>0</v>
          </cell>
          <cell r="AR2793" t="str">
            <v>居岐区</v>
          </cell>
        </row>
        <row r="2794">
          <cell r="F2794" t="str">
            <v>dgda90027333</v>
          </cell>
          <cell r="G2794" t="str">
            <v>dgda90027333</v>
          </cell>
          <cell r="H2794" t="str">
            <v>匡音元</v>
          </cell>
          <cell r="I2794" t="str">
            <v>预付费全省公免一月，10M</v>
          </cell>
          <cell r="J2794">
            <v>888</v>
          </cell>
          <cell r="K2794">
            <v>888</v>
          </cell>
          <cell r="L2794" t="str">
            <v>2013-06-09</v>
          </cell>
          <cell r="M2794">
            <v>42195</v>
          </cell>
          <cell r="N2794" t="str">
            <v>2016-08-10</v>
          </cell>
          <cell r="O2794" t="str">
            <v>2015-06-30</v>
          </cell>
          <cell r="P2794" t="str">
            <v>宽带预付费</v>
          </cell>
          <cell r="Q2794" t="str">
            <v>续费</v>
          </cell>
          <cell r="R2794" t="str">
            <v>提前充值</v>
          </cell>
          <cell r="S2794" t="str">
            <v>家庭用户</v>
          </cell>
          <cell r="T2794" t="str">
            <v>FTTH</v>
          </cell>
          <cell r="U2794" t="str">
            <v>东莞电商天猫充值(scb_tm1)</v>
          </cell>
          <cell r="V2794" t="str">
            <v>DSBR受理</v>
          </cell>
          <cell r="W2794" t="str">
            <v/>
          </cell>
          <cell r="X2794" t="str">
            <v>南城区</v>
          </cell>
          <cell r="Y2794">
            <v>0</v>
          </cell>
          <cell r="Z2794">
            <v>0</v>
          </cell>
          <cell r="AA2794" t="str">
            <v>南城区</v>
          </cell>
          <cell r="AB2794" t="str">
            <v>30</v>
          </cell>
          <cell r="AC2794">
            <v>10</v>
          </cell>
          <cell r="AD2794">
            <v>0</v>
          </cell>
          <cell r="AE2794" t="str">
            <v>是</v>
          </cell>
          <cell r="AF2794" t="str">
            <v/>
          </cell>
          <cell r="AG2794" t="str">
            <v>价值宽带</v>
          </cell>
          <cell r="AH2794" t="str">
            <v>续后期</v>
          </cell>
          <cell r="AI2794" t="str">
            <v>否</v>
          </cell>
          <cell r="AO2794">
            <v>0</v>
          </cell>
          <cell r="AR2794" t="str">
            <v>居岐区</v>
          </cell>
        </row>
        <row r="2795">
          <cell r="F2795">
            <v>13827213453</v>
          </cell>
          <cell r="G2795" t="str">
            <v>13827213453</v>
          </cell>
          <cell r="H2795" t="str">
            <v>邵道恒</v>
          </cell>
          <cell r="I2795" t="str">
            <v>预付费东莞住宅新装或续费1088元包年，带宽10M</v>
          </cell>
          <cell r="J2795">
            <v>-888</v>
          </cell>
          <cell r="K2795">
            <v>-888</v>
          </cell>
          <cell r="L2795" t="str">
            <v>2011-05-25</v>
          </cell>
          <cell r="M2795">
            <v>42607</v>
          </cell>
          <cell r="N2795" t="str">
            <v>2015-07-25</v>
          </cell>
          <cell r="O2795" t="str">
            <v>2015-06-30</v>
          </cell>
          <cell r="P2795" t="str">
            <v>宽带预付费</v>
          </cell>
          <cell r="Q2795" t="str">
            <v>宽带冲正</v>
          </cell>
          <cell r="R2795" t="str">
            <v>提前充值</v>
          </cell>
          <cell r="S2795" t="str">
            <v>家庭用户</v>
          </cell>
          <cell r="T2795" t="str">
            <v>FTTH</v>
          </cell>
          <cell r="U2795" t="str">
            <v>文颜(weny)</v>
          </cell>
          <cell r="V2795" t="str">
            <v>ZX南城黎广俊</v>
          </cell>
          <cell r="W2795" t="str">
            <v/>
          </cell>
          <cell r="X2795" t="str">
            <v>南城区</v>
          </cell>
          <cell r="Y2795">
            <v>0</v>
          </cell>
          <cell r="Z2795">
            <v>0</v>
          </cell>
          <cell r="AA2795" t="str">
            <v>南城区</v>
          </cell>
          <cell r="AB2795" t="str">
            <v>30</v>
          </cell>
          <cell r="AC2795">
            <v>10</v>
          </cell>
          <cell r="AD2795">
            <v>12</v>
          </cell>
          <cell r="AE2795" t="str">
            <v>是</v>
          </cell>
          <cell r="AF2795" t="str">
            <v/>
          </cell>
          <cell r="AG2795" t="str">
            <v>价值宽带</v>
          </cell>
          <cell r="AH2795" t="str">
            <v>续后期</v>
          </cell>
          <cell r="AI2795" t="str">
            <v>否</v>
          </cell>
          <cell r="AO2795">
            <v>0</v>
          </cell>
          <cell r="AR2795" t="str">
            <v>居岐区</v>
          </cell>
        </row>
        <row r="2796">
          <cell r="F2796">
            <v>15014879401</v>
          </cell>
          <cell r="G2796" t="str">
            <v>15014879401</v>
          </cell>
          <cell r="H2796" t="str">
            <v>匡音元</v>
          </cell>
          <cell r="I2796" t="str">
            <v>预付费全省公免一月，10M</v>
          </cell>
          <cell r="J2796">
            <v>888</v>
          </cell>
          <cell r="K2796">
            <v>888</v>
          </cell>
          <cell r="L2796" t="str">
            <v>2013-06-27</v>
          </cell>
          <cell r="M2796">
            <v>42212</v>
          </cell>
          <cell r="N2796" t="str">
            <v>2016-08-27</v>
          </cell>
          <cell r="O2796" t="str">
            <v>2015-06-30</v>
          </cell>
          <cell r="P2796" t="str">
            <v>宽带预付费</v>
          </cell>
          <cell r="Q2796" t="str">
            <v>续费</v>
          </cell>
          <cell r="R2796" t="str">
            <v>提前充值</v>
          </cell>
          <cell r="S2796" t="str">
            <v>家庭用户</v>
          </cell>
          <cell r="T2796" t="str">
            <v>FTTH</v>
          </cell>
          <cell r="U2796" t="str">
            <v>东莞电商天猫充值(scb_tm)</v>
          </cell>
          <cell r="V2796" t="str">
            <v>DSBR受理</v>
          </cell>
          <cell r="W2796" t="str">
            <v/>
          </cell>
          <cell r="X2796" t="str">
            <v>南城区</v>
          </cell>
          <cell r="Y2796">
            <v>0</v>
          </cell>
          <cell r="Z2796">
            <v>0</v>
          </cell>
          <cell r="AA2796" t="str">
            <v>南城区</v>
          </cell>
          <cell r="AB2796" t="str">
            <v>30</v>
          </cell>
          <cell r="AC2796">
            <v>10</v>
          </cell>
          <cell r="AD2796">
            <v>0</v>
          </cell>
          <cell r="AE2796" t="str">
            <v>是</v>
          </cell>
          <cell r="AF2796" t="str">
            <v/>
          </cell>
          <cell r="AG2796" t="str">
            <v>价值宽带</v>
          </cell>
          <cell r="AH2796" t="str">
            <v>续后期</v>
          </cell>
          <cell r="AI2796" t="str">
            <v>否</v>
          </cell>
          <cell r="AO2796">
            <v>0</v>
          </cell>
          <cell r="AR2796" t="str">
            <v>居岐区</v>
          </cell>
        </row>
        <row r="2797">
          <cell r="F2797">
            <v>15917695705</v>
          </cell>
          <cell r="G2797" t="str">
            <v>15917695705</v>
          </cell>
          <cell r="H2797" t="str">
            <v>邓辉</v>
          </cell>
          <cell r="I2797" t="str">
            <v>预付费东莞精品宽带新装或续费免费体验1个月，带宽10M</v>
          </cell>
          <cell r="J2797">
            <v>888</v>
          </cell>
          <cell r="K2797">
            <v>888</v>
          </cell>
          <cell r="L2797" t="str">
            <v>2013-06-27</v>
          </cell>
          <cell r="M2797">
            <v>42212</v>
          </cell>
          <cell r="N2797" t="str">
            <v>2016-08-27</v>
          </cell>
          <cell r="O2797" t="str">
            <v>2015-06-30</v>
          </cell>
          <cell r="P2797" t="str">
            <v>宽带预付费</v>
          </cell>
          <cell r="Q2797" t="str">
            <v>续费</v>
          </cell>
          <cell r="R2797" t="str">
            <v>提前充值</v>
          </cell>
          <cell r="S2797" t="str">
            <v>家庭用户</v>
          </cell>
          <cell r="T2797" t="str">
            <v>FTTH</v>
          </cell>
          <cell r="U2797" t="str">
            <v>东莞电商天猫充值(scb_tm)</v>
          </cell>
          <cell r="V2797" t="str">
            <v>DSBR受理</v>
          </cell>
          <cell r="W2797" t="str">
            <v/>
          </cell>
          <cell r="X2797" t="str">
            <v>南城区</v>
          </cell>
          <cell r="Y2797">
            <v>0</v>
          </cell>
          <cell r="Z2797">
            <v>0</v>
          </cell>
          <cell r="AA2797" t="str">
            <v>南城区</v>
          </cell>
          <cell r="AB2797" t="str">
            <v>30</v>
          </cell>
          <cell r="AC2797">
            <v>10</v>
          </cell>
          <cell r="AD2797">
            <v>1</v>
          </cell>
          <cell r="AE2797" t="str">
            <v>是</v>
          </cell>
          <cell r="AF2797" t="str">
            <v/>
          </cell>
          <cell r="AG2797" t="str">
            <v>价值宽带</v>
          </cell>
          <cell r="AH2797" t="str">
            <v>续后期</v>
          </cell>
          <cell r="AI2797" t="str">
            <v>否</v>
          </cell>
          <cell r="AO2797">
            <v>0</v>
          </cell>
          <cell r="AR2797" t="str">
            <v>桥头区</v>
          </cell>
        </row>
        <row r="2798">
          <cell r="F2798">
            <v>13686175685</v>
          </cell>
          <cell r="G2798" t="str">
            <v>13686175685</v>
          </cell>
          <cell r="H2798" t="str">
            <v>曾艳玲</v>
          </cell>
          <cell r="I2798" t="str">
            <v>预付费东莞精品宽带新装或续费免费体验1个月，带宽10M</v>
          </cell>
          <cell r="J2798">
            <v>888</v>
          </cell>
          <cell r="K2798">
            <v>888</v>
          </cell>
          <cell r="L2798" t="str">
            <v>2012-07-03</v>
          </cell>
          <cell r="M2798">
            <v>42188</v>
          </cell>
          <cell r="N2798" t="str">
            <v>2016-08-03</v>
          </cell>
          <cell r="O2798" t="str">
            <v>2015-06-30</v>
          </cell>
          <cell r="P2798" t="str">
            <v>宽带预付费</v>
          </cell>
          <cell r="Q2798" t="str">
            <v>续费</v>
          </cell>
          <cell r="R2798" t="str">
            <v>提前充值</v>
          </cell>
          <cell r="S2798" t="str">
            <v>家庭用户</v>
          </cell>
          <cell r="T2798" t="str">
            <v>FTTH</v>
          </cell>
          <cell r="U2798" t="str">
            <v>东莞电商天猫充值(scb_tm)</v>
          </cell>
          <cell r="V2798" t="str">
            <v>DSBR受理</v>
          </cell>
          <cell r="W2798" t="str">
            <v/>
          </cell>
          <cell r="X2798" t="str">
            <v>南城区</v>
          </cell>
          <cell r="Y2798">
            <v>0</v>
          </cell>
          <cell r="Z2798">
            <v>0</v>
          </cell>
          <cell r="AA2798" t="str">
            <v>南城区</v>
          </cell>
          <cell r="AB2798" t="str">
            <v>30</v>
          </cell>
          <cell r="AC2798">
            <v>10</v>
          </cell>
          <cell r="AD2798">
            <v>1</v>
          </cell>
          <cell r="AE2798" t="str">
            <v>是</v>
          </cell>
          <cell r="AF2798" t="str">
            <v/>
          </cell>
          <cell r="AG2798" t="str">
            <v>价值宽带</v>
          </cell>
          <cell r="AH2798" t="str">
            <v>续后期</v>
          </cell>
          <cell r="AI2798" t="str">
            <v>否</v>
          </cell>
          <cell r="AO2798">
            <v>0</v>
          </cell>
          <cell r="AR2798" t="str">
            <v>上沙区</v>
          </cell>
        </row>
        <row r="2799">
          <cell r="F2799">
            <v>13712019975</v>
          </cell>
          <cell r="G2799" t="str">
            <v>13712019975</v>
          </cell>
          <cell r="H2799" t="str">
            <v>吴宏波</v>
          </cell>
          <cell r="I2799" t="str">
            <v>预付费东莞住宅新装或续费680元包年，带宽4M</v>
          </cell>
          <cell r="J2799">
            <v>680</v>
          </cell>
          <cell r="K2799">
            <v>680</v>
          </cell>
          <cell r="L2799" t="str">
            <v>2013-06-19</v>
          </cell>
          <cell r="M2799">
            <v>42185</v>
          </cell>
          <cell r="N2799" t="str">
            <v>2016-06-30</v>
          </cell>
          <cell r="O2799" t="str">
            <v>2015-06-30</v>
          </cell>
          <cell r="P2799" t="str">
            <v>宽带预付费</v>
          </cell>
          <cell r="Q2799" t="str">
            <v>续费</v>
          </cell>
          <cell r="R2799" t="str">
            <v>提前充值</v>
          </cell>
          <cell r="S2799" t="str">
            <v>家庭用户</v>
          </cell>
          <cell r="T2799" t="str">
            <v>(传统)XDSL</v>
          </cell>
          <cell r="U2799" t="str">
            <v>杜秋月(duqiuy)</v>
          </cell>
          <cell r="V2799" t="str">
            <v>ZX万江肖俊标</v>
          </cell>
          <cell r="W2799" t="str">
            <v>电商价值宽带营销</v>
          </cell>
          <cell r="X2799" t="str">
            <v>万江区</v>
          </cell>
          <cell r="Y2799">
            <v>0</v>
          </cell>
          <cell r="Z2799">
            <v>0</v>
          </cell>
          <cell r="AA2799" t="str">
            <v>万江区</v>
          </cell>
          <cell r="AB2799" t="str">
            <v>30</v>
          </cell>
          <cell r="AC2799">
            <v>4</v>
          </cell>
          <cell r="AD2799">
            <v>12</v>
          </cell>
          <cell r="AE2799" t="str">
            <v>否</v>
          </cell>
          <cell r="AF2799" t="str">
            <v/>
          </cell>
          <cell r="AG2799" t="str">
            <v>否</v>
          </cell>
          <cell r="AH2799" t="str">
            <v>续本月</v>
          </cell>
          <cell r="AI2799" t="str">
            <v>否</v>
          </cell>
          <cell r="AJ2799">
            <v>13712019975</v>
          </cell>
          <cell r="AO2799">
            <v>0</v>
          </cell>
          <cell r="AR2799" t="str">
            <v>博美区</v>
          </cell>
        </row>
        <row r="2800">
          <cell r="F2800">
            <v>13713311790</v>
          </cell>
          <cell r="G2800" t="str">
            <v>13713311790</v>
          </cell>
          <cell r="H2800" t="str">
            <v>董盛强</v>
          </cell>
          <cell r="I2800" t="str">
            <v>预付费东莞精品宽带新装或续费免费体验1个月，带宽10M</v>
          </cell>
          <cell r="J2800">
            <v>1088</v>
          </cell>
          <cell r="K2800">
            <v>1088</v>
          </cell>
          <cell r="L2800" t="str">
            <v>2014-06-07</v>
          </cell>
          <cell r="M2800">
            <v>42162</v>
          </cell>
          <cell r="N2800" t="str">
            <v>2016-09-30</v>
          </cell>
          <cell r="O2800" t="str">
            <v>2015-06-30</v>
          </cell>
          <cell r="P2800" t="str">
            <v>宽带预付费</v>
          </cell>
          <cell r="Q2800" t="str">
            <v>续费</v>
          </cell>
          <cell r="R2800" t="str">
            <v>往月充值</v>
          </cell>
          <cell r="S2800" t="str">
            <v>家庭用户</v>
          </cell>
          <cell r="T2800" t="str">
            <v>FTTH</v>
          </cell>
          <cell r="U2800" t="str">
            <v>杜秋月(duqiuy)</v>
          </cell>
          <cell r="V2800" t="str">
            <v>ZX万江肖俊标</v>
          </cell>
          <cell r="W2800" t="str">
            <v/>
          </cell>
          <cell r="X2800" t="str">
            <v>万江区</v>
          </cell>
          <cell r="Y2800">
            <v>0</v>
          </cell>
          <cell r="Z2800">
            <v>0</v>
          </cell>
          <cell r="AA2800" t="str">
            <v>万江区</v>
          </cell>
          <cell r="AB2800" t="str">
            <v>30</v>
          </cell>
          <cell r="AC2800">
            <v>10</v>
          </cell>
          <cell r="AD2800">
            <v>1</v>
          </cell>
          <cell r="AE2800" t="str">
            <v>是</v>
          </cell>
          <cell r="AF2800" t="str">
            <v/>
          </cell>
          <cell r="AG2800" t="str">
            <v>价值宽带</v>
          </cell>
          <cell r="AH2800" t="str">
            <v>续本月</v>
          </cell>
          <cell r="AI2800" t="str">
            <v>是</v>
          </cell>
          <cell r="AJ2800">
            <v>13713311790</v>
          </cell>
          <cell r="AO2800">
            <v>0</v>
          </cell>
          <cell r="AR2800" t="str">
            <v>下汴区</v>
          </cell>
        </row>
        <row r="2801">
          <cell r="F2801">
            <v>13412248386</v>
          </cell>
          <cell r="G2801" t="str">
            <v>13412248386</v>
          </cell>
          <cell r="H2801" t="str">
            <v>周健</v>
          </cell>
          <cell r="I2801" t="str">
            <v>预付费东莞精品宽带新装或续费免费体验1个月，带宽10M</v>
          </cell>
          <cell r="J2801">
            <v>888</v>
          </cell>
          <cell r="K2801">
            <v>888</v>
          </cell>
          <cell r="L2801" t="str">
            <v>2013-07-11</v>
          </cell>
          <cell r="M2801">
            <v>42196</v>
          </cell>
          <cell r="N2801" t="str">
            <v>2016-08-11</v>
          </cell>
          <cell r="O2801" t="str">
            <v>2015-06-30</v>
          </cell>
          <cell r="P2801" t="str">
            <v>宽带预付费</v>
          </cell>
          <cell r="Q2801" t="str">
            <v>续费</v>
          </cell>
          <cell r="R2801" t="str">
            <v>提前充值</v>
          </cell>
          <cell r="S2801" t="str">
            <v>家庭用户</v>
          </cell>
          <cell r="T2801" t="str">
            <v>FTTH</v>
          </cell>
          <cell r="U2801" t="str">
            <v>东莞电商天猫充值(scb_tm)</v>
          </cell>
          <cell r="V2801" t="str">
            <v>DSBR受理</v>
          </cell>
          <cell r="W2801" t="str">
            <v>电商价值宽带营销</v>
          </cell>
          <cell r="X2801" t="str">
            <v>莞城区</v>
          </cell>
          <cell r="Y2801">
            <v>0</v>
          </cell>
          <cell r="Z2801">
            <v>0</v>
          </cell>
          <cell r="AA2801" t="str">
            <v>莞城区</v>
          </cell>
          <cell r="AB2801" t="str">
            <v>30</v>
          </cell>
          <cell r="AC2801">
            <v>10</v>
          </cell>
          <cell r="AD2801">
            <v>1</v>
          </cell>
          <cell r="AE2801" t="str">
            <v>是</v>
          </cell>
          <cell r="AF2801" t="str">
            <v/>
          </cell>
          <cell r="AG2801" t="str">
            <v>价值宽带</v>
          </cell>
          <cell r="AH2801" t="str">
            <v>续后期</v>
          </cell>
          <cell r="AI2801" t="str">
            <v>否</v>
          </cell>
          <cell r="AO2801">
            <v>0</v>
          </cell>
          <cell r="AR2801" t="str">
            <v>乌沙区</v>
          </cell>
        </row>
        <row r="2802">
          <cell r="F2802">
            <v>15917665708</v>
          </cell>
          <cell r="G2802" t="str">
            <v>15917665708</v>
          </cell>
          <cell r="H2802" t="str">
            <v>李钢</v>
          </cell>
          <cell r="I2802" t="str">
            <v>预付费东莞精品宽带新装或续费免费体验1个月，带宽10M</v>
          </cell>
          <cell r="J2802">
            <v>888</v>
          </cell>
          <cell r="K2802">
            <v>888</v>
          </cell>
          <cell r="L2802" t="str">
            <v>2012-07-23</v>
          </cell>
          <cell r="M2802">
            <v>42214</v>
          </cell>
          <cell r="N2802" t="str">
            <v>2016-08-29</v>
          </cell>
          <cell r="O2802" t="str">
            <v>2015-06-30</v>
          </cell>
          <cell r="P2802" t="str">
            <v>宽带预付费</v>
          </cell>
          <cell r="Q2802" t="str">
            <v>续费</v>
          </cell>
          <cell r="R2802" t="str">
            <v>提前充值</v>
          </cell>
          <cell r="S2802" t="str">
            <v>家庭用户</v>
          </cell>
          <cell r="T2802" t="str">
            <v>FTTH</v>
          </cell>
          <cell r="U2802" t="str">
            <v>东莞电商天猫充值(scb_tm)</v>
          </cell>
          <cell r="V2802" t="str">
            <v>DSBR受理</v>
          </cell>
          <cell r="W2802" t="str">
            <v/>
          </cell>
          <cell r="X2802" t="str">
            <v>莞城区</v>
          </cell>
          <cell r="Y2802">
            <v>0</v>
          </cell>
          <cell r="Z2802">
            <v>0</v>
          </cell>
          <cell r="AA2802" t="str">
            <v>莞城区</v>
          </cell>
          <cell r="AB2802" t="str">
            <v>30</v>
          </cell>
          <cell r="AC2802">
            <v>10</v>
          </cell>
          <cell r="AD2802">
            <v>1</v>
          </cell>
          <cell r="AE2802" t="str">
            <v>是</v>
          </cell>
          <cell r="AF2802" t="str">
            <v/>
          </cell>
          <cell r="AG2802" t="str">
            <v>价值宽带</v>
          </cell>
          <cell r="AH2802" t="str">
            <v>续后期</v>
          </cell>
          <cell r="AI2802" t="str">
            <v>否</v>
          </cell>
          <cell r="AO2802">
            <v>0</v>
          </cell>
          <cell r="AR2802" t="str">
            <v>三屯区</v>
          </cell>
        </row>
        <row r="2803">
          <cell r="F2803">
            <v>13553898862</v>
          </cell>
          <cell r="G2803" t="str">
            <v>13553898862</v>
          </cell>
          <cell r="H2803" t="str">
            <v>梁洁玲</v>
          </cell>
          <cell r="I2803" t="str">
            <v>预付费东莞精品宽带新装或续费免费体验1个月，带宽10M</v>
          </cell>
          <cell r="J2803">
            <v>888</v>
          </cell>
          <cell r="K2803">
            <v>888</v>
          </cell>
          <cell r="L2803" t="str">
            <v>2014-06-29</v>
          </cell>
          <cell r="M2803">
            <v>42184</v>
          </cell>
          <cell r="N2803" t="str">
            <v>2016-07-30</v>
          </cell>
          <cell r="O2803" t="str">
            <v>2015-06-30</v>
          </cell>
          <cell r="P2803" t="str">
            <v>宽带预付费</v>
          </cell>
          <cell r="Q2803" t="str">
            <v>续费</v>
          </cell>
          <cell r="R2803" t="str">
            <v>当月充值</v>
          </cell>
          <cell r="S2803" t="str">
            <v>家庭用户</v>
          </cell>
          <cell r="T2803" t="str">
            <v>FTTH</v>
          </cell>
          <cell r="U2803" t="str">
            <v>杜秋月(duqiuy)</v>
          </cell>
          <cell r="V2803" t="str">
            <v>ZX莞城黎广法</v>
          </cell>
          <cell r="W2803" t="str">
            <v/>
          </cell>
          <cell r="X2803" t="str">
            <v>莞城区</v>
          </cell>
          <cell r="Y2803">
            <v>0</v>
          </cell>
          <cell r="Z2803">
            <v>0</v>
          </cell>
          <cell r="AA2803" t="str">
            <v>莞城区</v>
          </cell>
          <cell r="AB2803" t="str">
            <v>30</v>
          </cell>
          <cell r="AC2803">
            <v>10</v>
          </cell>
          <cell r="AD2803">
            <v>1</v>
          </cell>
          <cell r="AE2803" t="str">
            <v>是</v>
          </cell>
          <cell r="AF2803" t="str">
            <v/>
          </cell>
          <cell r="AG2803" t="str">
            <v>价值宽带</v>
          </cell>
          <cell r="AH2803" t="str">
            <v>续本月</v>
          </cell>
          <cell r="AI2803" t="str">
            <v>是</v>
          </cell>
          <cell r="AJ2803">
            <v>13553898862</v>
          </cell>
          <cell r="AO2803">
            <v>0</v>
          </cell>
          <cell r="AR2803" t="str">
            <v>三屯区</v>
          </cell>
        </row>
        <row r="2804">
          <cell r="F2804">
            <v>13631723258</v>
          </cell>
          <cell r="G2804" t="str">
            <v>13631723258</v>
          </cell>
          <cell r="H2804" t="str">
            <v>叶友久</v>
          </cell>
          <cell r="I2804" t="str">
            <v>预付费东莞精品宽带新装或续费免费体验1个月，带宽10M</v>
          </cell>
          <cell r="J2804">
            <v>888</v>
          </cell>
          <cell r="K2804">
            <v>888</v>
          </cell>
          <cell r="L2804" t="str">
            <v>2011-02-14</v>
          </cell>
          <cell r="M2804">
            <v>42199</v>
          </cell>
          <cell r="N2804" t="str">
            <v>2016-08-14</v>
          </cell>
          <cell r="O2804" t="str">
            <v>2015-06-30</v>
          </cell>
          <cell r="P2804" t="str">
            <v>宽带预付费</v>
          </cell>
          <cell r="Q2804" t="str">
            <v>续费</v>
          </cell>
          <cell r="R2804" t="str">
            <v>提前充值</v>
          </cell>
          <cell r="S2804" t="str">
            <v>家庭用户</v>
          </cell>
          <cell r="T2804" t="str">
            <v>FTTH</v>
          </cell>
          <cell r="U2804" t="str">
            <v>东莞电商天猫充值(scb_tm)</v>
          </cell>
          <cell r="V2804" t="str">
            <v>DSBR受理</v>
          </cell>
          <cell r="W2804" t="str">
            <v>电商价值宽带营销</v>
          </cell>
          <cell r="X2804" t="str">
            <v>莞城区</v>
          </cell>
          <cell r="Y2804">
            <v>0</v>
          </cell>
          <cell r="Z2804">
            <v>0</v>
          </cell>
          <cell r="AA2804" t="str">
            <v>莞城区</v>
          </cell>
          <cell r="AB2804" t="str">
            <v>30</v>
          </cell>
          <cell r="AC2804">
            <v>10</v>
          </cell>
          <cell r="AD2804">
            <v>1</v>
          </cell>
          <cell r="AE2804" t="str">
            <v>是</v>
          </cell>
          <cell r="AF2804" t="str">
            <v/>
          </cell>
          <cell r="AG2804" t="str">
            <v>价值宽带</v>
          </cell>
          <cell r="AH2804" t="str">
            <v>续后期</v>
          </cell>
          <cell r="AI2804" t="str">
            <v>否</v>
          </cell>
          <cell r="AO2804">
            <v>0</v>
          </cell>
          <cell r="AR2804" t="str">
            <v>三屯区</v>
          </cell>
        </row>
        <row r="2805">
          <cell r="F2805">
            <v>13751268195</v>
          </cell>
          <cell r="G2805" t="str">
            <v>13751268195</v>
          </cell>
          <cell r="H2805" t="str">
            <v>贾后荣</v>
          </cell>
          <cell r="I2805" t="str">
            <v>预付费东莞住宅新装或续费600元包年，带宽4M（不提供MODEM）</v>
          </cell>
          <cell r="J2805">
            <v>-680</v>
          </cell>
          <cell r="K2805">
            <v>-680</v>
          </cell>
          <cell r="L2805" t="str">
            <v>2010-12-18</v>
          </cell>
          <cell r="M2805">
            <v>42560</v>
          </cell>
          <cell r="N2805" t="str">
            <v>2015-07-09</v>
          </cell>
          <cell r="O2805" t="str">
            <v>2015-06-30</v>
          </cell>
          <cell r="P2805" t="str">
            <v>宽带预付费</v>
          </cell>
          <cell r="Q2805" t="str">
            <v>宽带冲正</v>
          </cell>
          <cell r="R2805" t="str">
            <v>提前充值</v>
          </cell>
          <cell r="S2805" t="str">
            <v>家庭用户</v>
          </cell>
          <cell r="T2805" t="str">
            <v>(传统)XDSL</v>
          </cell>
          <cell r="U2805" t="str">
            <v>文颜(weny)</v>
          </cell>
          <cell r="V2805" t="str">
            <v>DSBR南城黎广俊</v>
          </cell>
          <cell r="W2805" t="str">
            <v/>
          </cell>
          <cell r="X2805" t="str">
            <v>南城区</v>
          </cell>
          <cell r="Y2805">
            <v>0</v>
          </cell>
          <cell r="Z2805">
            <v>0</v>
          </cell>
          <cell r="AA2805" t="str">
            <v>南城区</v>
          </cell>
          <cell r="AB2805" t="str">
            <v>30</v>
          </cell>
          <cell r="AC2805">
            <v>4</v>
          </cell>
          <cell r="AD2805">
            <v>12</v>
          </cell>
          <cell r="AE2805" t="str">
            <v>否</v>
          </cell>
          <cell r="AF2805" t="str">
            <v/>
          </cell>
          <cell r="AG2805" t="str">
            <v>否</v>
          </cell>
          <cell r="AH2805" t="str">
            <v>续后期</v>
          </cell>
          <cell r="AI2805" t="str">
            <v>否</v>
          </cell>
          <cell r="AO2805">
            <v>0</v>
          </cell>
          <cell r="AR2805" t="str">
            <v>三屯区</v>
          </cell>
        </row>
        <row r="2806">
          <cell r="F2806">
            <v>13710741362</v>
          </cell>
          <cell r="G2806" t="str">
            <v>13710741362</v>
          </cell>
          <cell r="H2806" t="str">
            <v>秦亚平</v>
          </cell>
          <cell r="I2806" t="str">
            <v>预付费东莞住宅新装或续费240元包季，带宽4M</v>
          </cell>
          <cell r="J2806">
            <v>240</v>
          </cell>
          <cell r="K2806">
            <v>240</v>
          </cell>
          <cell r="L2806" t="str">
            <v>2012-07-10</v>
          </cell>
          <cell r="M2806">
            <v>42196</v>
          </cell>
          <cell r="N2806" t="str">
            <v>2015-10-11</v>
          </cell>
          <cell r="O2806" t="str">
            <v>2015-06-30</v>
          </cell>
          <cell r="P2806" t="str">
            <v>宽带预付费</v>
          </cell>
          <cell r="Q2806" t="str">
            <v>续费</v>
          </cell>
          <cell r="R2806" t="str">
            <v>提前充值</v>
          </cell>
          <cell r="S2806" t="str">
            <v>家庭用户</v>
          </cell>
          <cell r="T2806" t="str">
            <v>FTTH</v>
          </cell>
          <cell r="U2806" t="str">
            <v>杜秋月(duqiuy)</v>
          </cell>
          <cell r="V2806" t="str">
            <v>ZX莞城徐元球</v>
          </cell>
          <cell r="W2806" t="str">
            <v/>
          </cell>
          <cell r="X2806" t="str">
            <v>莞城区</v>
          </cell>
          <cell r="Y2806">
            <v>0</v>
          </cell>
          <cell r="Z2806">
            <v>0</v>
          </cell>
          <cell r="AA2806" t="str">
            <v>莞城区</v>
          </cell>
          <cell r="AB2806" t="str">
            <v>30</v>
          </cell>
          <cell r="AC2806">
            <v>4</v>
          </cell>
          <cell r="AD2806">
            <v>3</v>
          </cell>
          <cell r="AE2806" t="str">
            <v>是</v>
          </cell>
          <cell r="AF2806" t="str">
            <v/>
          </cell>
          <cell r="AG2806" t="str">
            <v>否</v>
          </cell>
          <cell r="AH2806" t="str">
            <v>续后期</v>
          </cell>
          <cell r="AI2806" t="str">
            <v>否</v>
          </cell>
          <cell r="AO2806">
            <v>0</v>
          </cell>
          <cell r="AR2806" t="str">
            <v>龙眼区</v>
          </cell>
        </row>
        <row r="2807">
          <cell r="F2807" t="str">
            <v>dgda86223856</v>
          </cell>
          <cell r="G2807" t="str">
            <v>dgda86223856</v>
          </cell>
          <cell r="H2807" t="str">
            <v>曾敬勇</v>
          </cell>
          <cell r="I2807" t="str">
            <v>预付费东莞住宅新装或续费400元包半年，带宽4M</v>
          </cell>
          <cell r="J2807">
            <v>400</v>
          </cell>
          <cell r="K2807">
            <v>400</v>
          </cell>
          <cell r="L2807" t="str">
            <v>2012-07-03</v>
          </cell>
          <cell r="M2807">
            <v>42188</v>
          </cell>
          <cell r="N2807" t="str">
            <v>2016-01-03</v>
          </cell>
          <cell r="O2807" t="str">
            <v>2015-06-30</v>
          </cell>
          <cell r="P2807" t="str">
            <v>宽带预付费</v>
          </cell>
          <cell r="Q2807" t="str">
            <v>续费</v>
          </cell>
          <cell r="R2807" t="str">
            <v>提前充值</v>
          </cell>
          <cell r="S2807" t="str">
            <v>家庭用户</v>
          </cell>
          <cell r="T2807" t="str">
            <v>FTTH</v>
          </cell>
          <cell r="U2807" t="str">
            <v>杜秋月(duqiuy)</v>
          </cell>
          <cell r="V2807" t="str">
            <v>ZX莞城徐元球</v>
          </cell>
          <cell r="W2807" t="str">
            <v/>
          </cell>
          <cell r="X2807" t="str">
            <v>莞城区</v>
          </cell>
          <cell r="Y2807">
            <v>0</v>
          </cell>
          <cell r="Z2807">
            <v>0</v>
          </cell>
          <cell r="AA2807" t="str">
            <v>莞城区</v>
          </cell>
          <cell r="AB2807" t="str">
            <v>30</v>
          </cell>
          <cell r="AC2807">
            <v>4</v>
          </cell>
          <cell r="AD2807">
            <v>6</v>
          </cell>
          <cell r="AE2807" t="str">
            <v>是</v>
          </cell>
          <cell r="AF2807" t="str">
            <v/>
          </cell>
          <cell r="AG2807" t="str">
            <v>否</v>
          </cell>
          <cell r="AH2807" t="str">
            <v>续后期</v>
          </cell>
          <cell r="AI2807" t="str">
            <v>否</v>
          </cell>
          <cell r="AO2807">
            <v>0</v>
          </cell>
          <cell r="AR2807" t="str">
            <v>汀山区</v>
          </cell>
        </row>
        <row r="2808">
          <cell r="F2808">
            <v>13480061470</v>
          </cell>
          <cell r="G2808" t="str">
            <v>13480061470</v>
          </cell>
          <cell r="H2808" t="str">
            <v>胡建国</v>
          </cell>
          <cell r="I2808" t="str">
            <v>预付费东莞住宅新装或续费680元包年，带宽4M</v>
          </cell>
          <cell r="J2808">
            <v>680</v>
          </cell>
          <cell r="K2808">
            <v>680</v>
          </cell>
          <cell r="L2808" t="str">
            <v>2012-02-14</v>
          </cell>
          <cell r="M2808">
            <v>42166</v>
          </cell>
          <cell r="N2808" t="str">
            <v>2016-06-30</v>
          </cell>
          <cell r="O2808" t="str">
            <v>2015-06-30</v>
          </cell>
          <cell r="P2808" t="str">
            <v>宽带预付费</v>
          </cell>
          <cell r="Q2808" t="str">
            <v>续费</v>
          </cell>
          <cell r="R2808" t="str">
            <v>往月充值</v>
          </cell>
          <cell r="S2808" t="str">
            <v>家庭用户</v>
          </cell>
          <cell r="T2808" t="str">
            <v>(传统)XDSL</v>
          </cell>
          <cell r="U2808" t="str">
            <v>杜秋月(duqiuy)</v>
          </cell>
          <cell r="V2808" t="str">
            <v>ZX莞城徐元球</v>
          </cell>
          <cell r="W2808" t="str">
            <v/>
          </cell>
          <cell r="X2808" t="str">
            <v>莞城区</v>
          </cell>
          <cell r="Y2808">
            <v>0</v>
          </cell>
          <cell r="Z2808">
            <v>0</v>
          </cell>
          <cell r="AA2808" t="str">
            <v>莞城区</v>
          </cell>
          <cell r="AB2808" t="str">
            <v>30</v>
          </cell>
          <cell r="AC2808">
            <v>4</v>
          </cell>
          <cell r="AD2808">
            <v>12</v>
          </cell>
          <cell r="AE2808" t="str">
            <v>否</v>
          </cell>
          <cell r="AF2808" t="str">
            <v/>
          </cell>
          <cell r="AG2808" t="str">
            <v>否</v>
          </cell>
          <cell r="AH2808" t="str">
            <v>续本月</v>
          </cell>
          <cell r="AI2808" t="str">
            <v>否</v>
          </cell>
          <cell r="AO2808">
            <v>0</v>
          </cell>
          <cell r="AR2808" t="str">
            <v>东兴区</v>
          </cell>
        </row>
        <row r="2809">
          <cell r="F2809">
            <v>13602345198</v>
          </cell>
          <cell r="G2809" t="str">
            <v>13602345198</v>
          </cell>
          <cell r="H2809" t="str">
            <v>陈泽标</v>
          </cell>
          <cell r="I2809" t="str">
            <v>预付费东莞住宅新装或续费680元包年，带宽4M</v>
          </cell>
          <cell r="J2809">
            <v>680</v>
          </cell>
          <cell r="K2809">
            <v>680</v>
          </cell>
          <cell r="L2809" t="str">
            <v>2012-06-19</v>
          </cell>
          <cell r="M2809">
            <v>42174</v>
          </cell>
          <cell r="N2809" t="str">
            <v>2016-06-30</v>
          </cell>
          <cell r="O2809" t="str">
            <v>2015-06-30</v>
          </cell>
          <cell r="P2809" t="str">
            <v>宽带预付费</v>
          </cell>
          <cell r="Q2809" t="str">
            <v>续费</v>
          </cell>
          <cell r="R2809" t="str">
            <v>往月充值</v>
          </cell>
          <cell r="S2809" t="str">
            <v>家庭用户</v>
          </cell>
          <cell r="T2809" t="str">
            <v>(传统)XDSL</v>
          </cell>
          <cell r="U2809" t="str">
            <v>杜秋月(duqiuy)</v>
          </cell>
          <cell r="V2809" t="str">
            <v>ZX莞城徐元球</v>
          </cell>
          <cell r="W2809" t="str">
            <v/>
          </cell>
          <cell r="X2809" t="str">
            <v>莞城区</v>
          </cell>
          <cell r="Y2809">
            <v>0</v>
          </cell>
          <cell r="Z2809">
            <v>0</v>
          </cell>
          <cell r="AA2809" t="str">
            <v>莞城区</v>
          </cell>
          <cell r="AB2809" t="str">
            <v>30</v>
          </cell>
          <cell r="AC2809">
            <v>4</v>
          </cell>
          <cell r="AD2809">
            <v>12</v>
          </cell>
          <cell r="AE2809" t="str">
            <v>否</v>
          </cell>
          <cell r="AF2809" t="str">
            <v/>
          </cell>
          <cell r="AG2809" t="str">
            <v>否</v>
          </cell>
          <cell r="AH2809" t="str">
            <v>续本月</v>
          </cell>
          <cell r="AI2809" t="str">
            <v>否</v>
          </cell>
          <cell r="AO2809">
            <v>0</v>
          </cell>
          <cell r="AR2809" t="str">
            <v>白石岗区</v>
          </cell>
        </row>
        <row r="2810">
          <cell r="F2810">
            <v>13622659360</v>
          </cell>
          <cell r="G2810" t="str">
            <v>13622659360</v>
          </cell>
          <cell r="H2810" t="str">
            <v>陈志强</v>
          </cell>
          <cell r="I2810" t="str">
            <v>预付费东莞住宅新装或续费680元包年，带宽4M</v>
          </cell>
          <cell r="J2810">
            <v>680</v>
          </cell>
          <cell r="K2810">
            <v>680</v>
          </cell>
          <cell r="L2810" t="str">
            <v>2013-07-23</v>
          </cell>
          <cell r="M2810">
            <v>42208</v>
          </cell>
          <cell r="N2810" t="str">
            <v>2016-07-23</v>
          </cell>
          <cell r="O2810" t="str">
            <v>2015-06-30</v>
          </cell>
          <cell r="P2810" t="str">
            <v>宽带预付费</v>
          </cell>
          <cell r="Q2810" t="str">
            <v>续费</v>
          </cell>
          <cell r="R2810" t="str">
            <v>提前充值</v>
          </cell>
          <cell r="S2810" t="str">
            <v>家庭用户</v>
          </cell>
          <cell r="T2810" t="str">
            <v>(传统)XDSL</v>
          </cell>
          <cell r="U2810" t="str">
            <v>杜秋月(duqiuy)</v>
          </cell>
          <cell r="V2810" t="str">
            <v>ZX莞城黎广法</v>
          </cell>
          <cell r="W2810" t="str">
            <v/>
          </cell>
          <cell r="X2810" t="str">
            <v>莞城区</v>
          </cell>
          <cell r="Y2810">
            <v>0</v>
          </cell>
          <cell r="Z2810">
            <v>0</v>
          </cell>
          <cell r="AA2810" t="str">
            <v>莞城区</v>
          </cell>
          <cell r="AB2810" t="str">
            <v>30</v>
          </cell>
          <cell r="AC2810">
            <v>4</v>
          </cell>
          <cell r="AD2810">
            <v>12</v>
          </cell>
          <cell r="AE2810" t="str">
            <v>否</v>
          </cell>
          <cell r="AF2810" t="str">
            <v/>
          </cell>
          <cell r="AG2810" t="str">
            <v>否</v>
          </cell>
          <cell r="AH2810" t="str">
            <v>续后期</v>
          </cell>
          <cell r="AI2810" t="str">
            <v>否</v>
          </cell>
          <cell r="AO2810">
            <v>0</v>
          </cell>
          <cell r="AR2810" t="str">
            <v>白石岗区</v>
          </cell>
        </row>
        <row r="2811">
          <cell r="F2811" t="str">
            <v>dgda90045447</v>
          </cell>
          <cell r="G2811" t="str">
            <v>dgda90045447</v>
          </cell>
          <cell r="H2811" t="str">
            <v>邓力坚</v>
          </cell>
          <cell r="I2811" t="str">
            <v>预付费东莞住宅新装或续费680元包年，带宽4M</v>
          </cell>
          <cell r="J2811">
            <v>680</v>
          </cell>
          <cell r="K2811">
            <v>680</v>
          </cell>
          <cell r="L2811" t="str">
            <v>2014-12-05</v>
          </cell>
          <cell r="M2811">
            <v>42343</v>
          </cell>
          <cell r="N2811" t="str">
            <v>2016-12-05</v>
          </cell>
          <cell r="O2811" t="str">
            <v>2015-06-30</v>
          </cell>
          <cell r="P2811" t="str">
            <v>宽带预付费</v>
          </cell>
          <cell r="Q2811" t="str">
            <v>续费</v>
          </cell>
          <cell r="R2811" t="str">
            <v>提前充值</v>
          </cell>
          <cell r="S2811" t="str">
            <v>家庭用户</v>
          </cell>
          <cell r="T2811" t="str">
            <v>(传统)XDSL</v>
          </cell>
          <cell r="U2811" t="str">
            <v>杜秋月(duqiuy)</v>
          </cell>
          <cell r="V2811" t="str">
            <v>ZX莞城徐元球</v>
          </cell>
          <cell r="W2811" t="str">
            <v/>
          </cell>
          <cell r="X2811" t="str">
            <v>莞城区</v>
          </cell>
          <cell r="Y2811">
            <v>0</v>
          </cell>
          <cell r="Z2811">
            <v>0</v>
          </cell>
          <cell r="AA2811" t="str">
            <v>莞城区</v>
          </cell>
          <cell r="AB2811" t="str">
            <v>30</v>
          </cell>
          <cell r="AC2811">
            <v>4</v>
          </cell>
          <cell r="AD2811">
            <v>12</v>
          </cell>
          <cell r="AE2811" t="str">
            <v>否</v>
          </cell>
          <cell r="AF2811" t="str">
            <v/>
          </cell>
          <cell r="AG2811" t="str">
            <v>否</v>
          </cell>
          <cell r="AH2811" t="str">
            <v>续后期</v>
          </cell>
          <cell r="AI2811" t="str">
            <v>否</v>
          </cell>
          <cell r="AO2811">
            <v>0</v>
          </cell>
          <cell r="AR2811" t="str">
            <v>白石岗区</v>
          </cell>
        </row>
        <row r="2812">
          <cell r="F2812" t="str">
            <v>dgda90037671</v>
          </cell>
          <cell r="G2812" t="str">
            <v>dgda90037671</v>
          </cell>
          <cell r="H2812" t="str">
            <v>何贵爱</v>
          </cell>
          <cell r="I2812" t="str">
            <v>预付费东莞住宅新装或续费680元包年，带宽4M</v>
          </cell>
          <cell r="J2812">
            <v>680</v>
          </cell>
          <cell r="K2812">
            <v>680</v>
          </cell>
          <cell r="L2812" t="str">
            <v>2013-06-24</v>
          </cell>
          <cell r="M2812">
            <v>42179</v>
          </cell>
          <cell r="N2812" t="str">
            <v>2016-06-30</v>
          </cell>
          <cell r="O2812" t="str">
            <v>2015-06-30</v>
          </cell>
          <cell r="P2812" t="str">
            <v>宽带预付费</v>
          </cell>
          <cell r="Q2812" t="str">
            <v>续费</v>
          </cell>
          <cell r="R2812" t="str">
            <v>往月充值</v>
          </cell>
          <cell r="S2812" t="str">
            <v>家庭用户</v>
          </cell>
          <cell r="T2812" t="str">
            <v>(传统)XDSL</v>
          </cell>
          <cell r="U2812" t="str">
            <v>阮珠妹(ruanzm)</v>
          </cell>
          <cell r="V2812" t="str">
            <v>ZX东城伍宜勇</v>
          </cell>
          <cell r="W2812" t="str">
            <v>迁移，余屋机房</v>
          </cell>
          <cell r="X2812" t="str">
            <v>东城区</v>
          </cell>
          <cell r="Y2812">
            <v>0</v>
          </cell>
          <cell r="Z2812">
            <v>0</v>
          </cell>
          <cell r="AA2812" t="str">
            <v>东城区</v>
          </cell>
          <cell r="AB2812" t="str">
            <v>30</v>
          </cell>
          <cell r="AC2812">
            <v>4</v>
          </cell>
          <cell r="AD2812">
            <v>12</v>
          </cell>
          <cell r="AE2812" t="str">
            <v>否</v>
          </cell>
          <cell r="AF2812" t="str">
            <v/>
          </cell>
          <cell r="AG2812" t="str">
            <v>否</v>
          </cell>
          <cell r="AH2812" t="str">
            <v>续本月</v>
          </cell>
          <cell r="AI2812" t="str">
            <v>否</v>
          </cell>
          <cell r="AO2812">
            <v>0</v>
          </cell>
          <cell r="AR2812" t="str">
            <v>白石岗区</v>
          </cell>
        </row>
        <row r="2813">
          <cell r="F2813">
            <v>13826905953</v>
          </cell>
          <cell r="G2813" t="str">
            <v>13826905953</v>
          </cell>
          <cell r="H2813" t="str">
            <v>冼小琳</v>
          </cell>
          <cell r="I2813" t="str">
            <v>预付费东莞住宅新装或续费680元包年，带宽4M</v>
          </cell>
          <cell r="J2813">
            <v>680</v>
          </cell>
          <cell r="K2813">
            <v>680</v>
          </cell>
          <cell r="L2813" t="str">
            <v>2007-04-20</v>
          </cell>
          <cell r="M2813">
            <v>42176</v>
          </cell>
          <cell r="N2813" t="str">
            <v>2016-06-30</v>
          </cell>
          <cell r="O2813" t="str">
            <v>2015-06-30</v>
          </cell>
          <cell r="P2813" t="str">
            <v>宽带预付费</v>
          </cell>
          <cell r="Q2813" t="str">
            <v>续费</v>
          </cell>
          <cell r="R2813" t="str">
            <v>往月充值</v>
          </cell>
          <cell r="S2813" t="str">
            <v>家庭用户</v>
          </cell>
          <cell r="T2813" t="str">
            <v>(传统)XDSL</v>
          </cell>
          <cell r="U2813" t="str">
            <v>阮珠妹(ruanzm)</v>
          </cell>
          <cell r="V2813" t="str">
            <v>ZX东城伍宜勇</v>
          </cell>
          <cell r="W2813" t="str">
            <v/>
          </cell>
          <cell r="X2813" t="str">
            <v>东城区</v>
          </cell>
          <cell r="Y2813">
            <v>0</v>
          </cell>
          <cell r="Z2813">
            <v>0</v>
          </cell>
          <cell r="AA2813" t="str">
            <v>东城区</v>
          </cell>
          <cell r="AB2813" t="str">
            <v>30</v>
          </cell>
          <cell r="AC2813">
            <v>4</v>
          </cell>
          <cell r="AD2813">
            <v>12</v>
          </cell>
          <cell r="AE2813" t="str">
            <v>否</v>
          </cell>
          <cell r="AF2813" t="str">
            <v/>
          </cell>
          <cell r="AG2813" t="str">
            <v>否</v>
          </cell>
          <cell r="AH2813" t="str">
            <v>续本月</v>
          </cell>
          <cell r="AI2813" t="str">
            <v>否</v>
          </cell>
          <cell r="AO2813">
            <v>0</v>
          </cell>
          <cell r="AR2813" t="str">
            <v>白石岗区</v>
          </cell>
        </row>
        <row r="2814">
          <cell r="F2814">
            <v>13480489488</v>
          </cell>
          <cell r="G2814" t="str">
            <v>13480489488</v>
          </cell>
          <cell r="H2814" t="str">
            <v>程见初</v>
          </cell>
          <cell r="I2814" t="str">
            <v>预付费东莞住宅新装或续费768元包年，带宽4M</v>
          </cell>
          <cell r="J2814">
            <v>768</v>
          </cell>
          <cell r="K2814">
            <v>768</v>
          </cell>
          <cell r="L2814" t="str">
            <v>2012-02-04</v>
          </cell>
          <cell r="M2814">
            <v>42198</v>
          </cell>
          <cell r="N2814" t="str">
            <v>2016-07-13</v>
          </cell>
          <cell r="O2814" t="str">
            <v>2015-06-30</v>
          </cell>
          <cell r="P2814" t="str">
            <v>宽带预付费</v>
          </cell>
          <cell r="Q2814" t="str">
            <v>续费</v>
          </cell>
          <cell r="R2814" t="str">
            <v>提前充值</v>
          </cell>
          <cell r="S2814" t="str">
            <v>家庭用户</v>
          </cell>
          <cell r="T2814" t="str">
            <v>FTTH</v>
          </cell>
          <cell r="U2814" t="str">
            <v>郑珊珊(zhengshans)</v>
          </cell>
          <cell r="V2814" t="str">
            <v>ZY高埗营业厅</v>
          </cell>
          <cell r="W2814" t="str">
            <v/>
          </cell>
          <cell r="X2814" t="str">
            <v>高埗区</v>
          </cell>
          <cell r="Y2814">
            <v>0</v>
          </cell>
          <cell r="Z2814">
            <v>0</v>
          </cell>
          <cell r="AA2814" t="str">
            <v>高埗区</v>
          </cell>
          <cell r="AB2814" t="str">
            <v>30</v>
          </cell>
          <cell r="AC2814">
            <v>4</v>
          </cell>
          <cell r="AD2814">
            <v>12</v>
          </cell>
          <cell r="AE2814" t="str">
            <v>是</v>
          </cell>
          <cell r="AF2814" t="str">
            <v/>
          </cell>
          <cell r="AG2814" t="str">
            <v>否</v>
          </cell>
          <cell r="AH2814" t="str">
            <v>续后期</v>
          </cell>
          <cell r="AI2814" t="str">
            <v>否</v>
          </cell>
          <cell r="AO2814">
            <v>0</v>
          </cell>
          <cell r="AR2814" t="str">
            <v>东站区</v>
          </cell>
        </row>
        <row r="2815">
          <cell r="F2815">
            <v>13532422237</v>
          </cell>
          <cell r="G2815" t="str">
            <v>13532422237</v>
          </cell>
          <cell r="H2815" t="str">
            <v>胡佳丽</v>
          </cell>
          <cell r="I2815" t="str">
            <v>预付费东莞住宅新装或续费1088元包年，带宽20M</v>
          </cell>
          <cell r="J2815">
            <v>1088</v>
          </cell>
          <cell r="K2815">
            <v>1088</v>
          </cell>
          <cell r="L2815" t="str">
            <v>2014-07-23</v>
          </cell>
          <cell r="M2815">
            <v>42208</v>
          </cell>
          <cell r="N2815" t="str">
            <v>2016-07-23</v>
          </cell>
          <cell r="O2815" t="str">
            <v>2015-06-30</v>
          </cell>
          <cell r="P2815" t="str">
            <v>宽带预付费</v>
          </cell>
          <cell r="Q2815" t="str">
            <v>续费</v>
          </cell>
          <cell r="R2815" t="str">
            <v>提前充值</v>
          </cell>
          <cell r="S2815" t="str">
            <v>家庭用户</v>
          </cell>
          <cell r="T2815" t="str">
            <v>FTTH</v>
          </cell>
          <cell r="U2815" t="str">
            <v>郑珊珊(zhengshans)</v>
          </cell>
          <cell r="V2815" t="str">
            <v>DSBR高埗杨维邦</v>
          </cell>
          <cell r="W2815" t="str">
            <v>(非)</v>
          </cell>
          <cell r="X2815" t="str">
            <v>高埗区</v>
          </cell>
          <cell r="Y2815">
            <v>0</v>
          </cell>
          <cell r="Z2815">
            <v>0</v>
          </cell>
          <cell r="AA2815" t="str">
            <v>高埗区</v>
          </cell>
          <cell r="AB2815" t="str">
            <v>30</v>
          </cell>
          <cell r="AC2815">
            <v>20</v>
          </cell>
          <cell r="AD2815">
            <v>12</v>
          </cell>
          <cell r="AE2815" t="str">
            <v>是</v>
          </cell>
          <cell r="AF2815" t="str">
            <v/>
          </cell>
          <cell r="AG2815" t="str">
            <v>价值宽带</v>
          </cell>
          <cell r="AH2815" t="str">
            <v>续后期</v>
          </cell>
          <cell r="AI2815" t="str">
            <v>否</v>
          </cell>
          <cell r="AO2815">
            <v>0</v>
          </cell>
          <cell r="AR2815" t="str">
            <v>旺富区</v>
          </cell>
        </row>
        <row r="2816">
          <cell r="F2816">
            <v>13580783298</v>
          </cell>
          <cell r="G2816" t="str">
            <v>13580783298</v>
          </cell>
          <cell r="H2816" t="str">
            <v>李红练</v>
          </cell>
          <cell r="I2816" t="str">
            <v>预付费东莞住宅新装或续费100元包月，带宽4M</v>
          </cell>
          <cell r="J2816">
            <v>100</v>
          </cell>
          <cell r="K2816">
            <v>100</v>
          </cell>
          <cell r="L2816" t="str">
            <v>2012-06-19</v>
          </cell>
          <cell r="M2816">
            <v>42175</v>
          </cell>
          <cell r="N2816" t="str">
            <v>2015-07-30</v>
          </cell>
          <cell r="O2816" t="str">
            <v>2015-06-30</v>
          </cell>
          <cell r="P2816" t="str">
            <v>宽带预付费</v>
          </cell>
          <cell r="Q2816" t="str">
            <v>续费</v>
          </cell>
          <cell r="R2816" t="str">
            <v>往月充值</v>
          </cell>
          <cell r="S2816" t="str">
            <v>家庭用户</v>
          </cell>
          <cell r="T2816" t="str">
            <v>(传统)XDSL</v>
          </cell>
          <cell r="U2816" t="str">
            <v>郑珊珊(zhengshans)</v>
          </cell>
          <cell r="V2816" t="str">
            <v>ZX高步周国强</v>
          </cell>
          <cell r="W2816" t="str">
            <v>送300话费</v>
          </cell>
          <cell r="X2816" t="str">
            <v>高埗区</v>
          </cell>
          <cell r="Y2816">
            <v>0</v>
          </cell>
          <cell r="Z2816">
            <v>0</v>
          </cell>
          <cell r="AA2816" t="str">
            <v>高埗区</v>
          </cell>
          <cell r="AB2816" t="str">
            <v>30</v>
          </cell>
          <cell r="AC2816">
            <v>4</v>
          </cell>
          <cell r="AD2816">
            <v>1</v>
          </cell>
          <cell r="AE2816" t="str">
            <v>否</v>
          </cell>
          <cell r="AF2816" t="str">
            <v/>
          </cell>
          <cell r="AG2816" t="str">
            <v>否</v>
          </cell>
          <cell r="AH2816" t="str">
            <v>续本月</v>
          </cell>
          <cell r="AI2816" t="str">
            <v>否</v>
          </cell>
          <cell r="AO2816">
            <v>0</v>
          </cell>
          <cell r="AR2816" t="str">
            <v>旺富区</v>
          </cell>
        </row>
        <row r="2817">
          <cell r="F2817">
            <v>13592356582</v>
          </cell>
          <cell r="G2817" t="str">
            <v>13592356582</v>
          </cell>
          <cell r="H2817" t="str">
            <v>刘萍华</v>
          </cell>
          <cell r="I2817" t="str">
            <v>预付费东莞住宅新装或续费100元包月，带宽4M</v>
          </cell>
          <cell r="J2817">
            <v>100</v>
          </cell>
          <cell r="K2817">
            <v>100</v>
          </cell>
          <cell r="L2817" t="str">
            <v>2013-06-19</v>
          </cell>
          <cell r="M2817">
            <v>42177</v>
          </cell>
          <cell r="N2817" t="str">
            <v>2015-07-30</v>
          </cell>
          <cell r="O2817" t="str">
            <v>2015-06-30</v>
          </cell>
          <cell r="P2817" t="str">
            <v>宽带预付费</v>
          </cell>
          <cell r="Q2817" t="str">
            <v>续费</v>
          </cell>
          <cell r="R2817" t="str">
            <v>当月充值</v>
          </cell>
          <cell r="S2817" t="str">
            <v>家庭用户</v>
          </cell>
          <cell r="T2817" t="str">
            <v>(传统)XDSL</v>
          </cell>
          <cell r="U2817" t="str">
            <v>郑珊珊(zhengshans)</v>
          </cell>
          <cell r="V2817" t="str">
            <v>ZX高埗杨维邦</v>
          </cell>
          <cell r="W2817" t="str">
            <v/>
          </cell>
          <cell r="X2817" t="str">
            <v>高埗区</v>
          </cell>
          <cell r="Y2817">
            <v>0</v>
          </cell>
          <cell r="Z2817">
            <v>0</v>
          </cell>
          <cell r="AA2817" t="str">
            <v>高埗区</v>
          </cell>
          <cell r="AB2817" t="str">
            <v>30</v>
          </cell>
          <cell r="AC2817">
            <v>4</v>
          </cell>
          <cell r="AD2817">
            <v>1</v>
          </cell>
          <cell r="AE2817" t="str">
            <v>否</v>
          </cell>
          <cell r="AF2817" t="str">
            <v/>
          </cell>
          <cell r="AG2817" t="str">
            <v>否</v>
          </cell>
          <cell r="AH2817" t="str">
            <v>续本月</v>
          </cell>
          <cell r="AI2817" t="str">
            <v>否</v>
          </cell>
          <cell r="AO2817">
            <v>0</v>
          </cell>
          <cell r="AR2817" t="str">
            <v>旺富区</v>
          </cell>
        </row>
        <row r="2818">
          <cell r="F2818">
            <v>13650134538</v>
          </cell>
          <cell r="G2818" t="str">
            <v>13650134538</v>
          </cell>
          <cell r="H2818" t="str">
            <v>刘丛生</v>
          </cell>
          <cell r="I2818" t="str">
            <v>预付费东莞精品宽带新装或续费免费体验1个月，带宽10M</v>
          </cell>
          <cell r="J2818">
            <v>888</v>
          </cell>
          <cell r="K2818">
            <v>888</v>
          </cell>
          <cell r="L2818" t="str">
            <v>2013-07-19</v>
          </cell>
          <cell r="M2818">
            <v>42204</v>
          </cell>
          <cell r="N2818" t="str">
            <v>2016-08-19</v>
          </cell>
          <cell r="O2818" t="str">
            <v>2015-06-30</v>
          </cell>
          <cell r="P2818" t="str">
            <v>宽带预付费</v>
          </cell>
          <cell r="Q2818" t="str">
            <v>续费</v>
          </cell>
          <cell r="R2818" t="str">
            <v>提前充值</v>
          </cell>
          <cell r="S2818" t="str">
            <v>家庭用户</v>
          </cell>
          <cell r="T2818" t="str">
            <v>FTTH</v>
          </cell>
          <cell r="U2818" t="str">
            <v>东莞电商天猫充值(scb_tm)</v>
          </cell>
          <cell r="V2818" t="str">
            <v>DSBR受理</v>
          </cell>
          <cell r="W2818" t="str">
            <v/>
          </cell>
          <cell r="X2818" t="str">
            <v>高埗区</v>
          </cell>
          <cell r="Y2818">
            <v>0</v>
          </cell>
          <cell r="Z2818">
            <v>0</v>
          </cell>
          <cell r="AA2818" t="str">
            <v>高埗区</v>
          </cell>
          <cell r="AB2818" t="str">
            <v>30</v>
          </cell>
          <cell r="AC2818">
            <v>10</v>
          </cell>
          <cell r="AD2818">
            <v>1</v>
          </cell>
          <cell r="AE2818" t="str">
            <v>是</v>
          </cell>
          <cell r="AF2818" t="str">
            <v/>
          </cell>
          <cell r="AG2818" t="str">
            <v>价值宽带</v>
          </cell>
          <cell r="AH2818" t="str">
            <v>续后期</v>
          </cell>
          <cell r="AI2818" t="str">
            <v>否</v>
          </cell>
          <cell r="AO2818">
            <v>0</v>
          </cell>
          <cell r="AR2818" t="str">
            <v>康宝区</v>
          </cell>
        </row>
        <row r="2819">
          <cell r="F2819">
            <v>13725715860</v>
          </cell>
          <cell r="G2819" t="str">
            <v>13725715860</v>
          </cell>
          <cell r="H2819" t="str">
            <v>李锦成</v>
          </cell>
          <cell r="I2819" t="str">
            <v>预付费东莞住宅新装或续费888元包年，带宽12M</v>
          </cell>
          <cell r="J2819">
            <v>888</v>
          </cell>
          <cell r="K2819">
            <v>888</v>
          </cell>
          <cell r="L2819" t="str">
            <v>2013-07-16</v>
          </cell>
          <cell r="M2819">
            <v>42201</v>
          </cell>
          <cell r="N2819" t="str">
            <v>2016-07-16</v>
          </cell>
          <cell r="O2819" t="str">
            <v>2015-06-30</v>
          </cell>
          <cell r="P2819" t="str">
            <v>宽带预付费</v>
          </cell>
          <cell r="Q2819" t="str">
            <v>续费</v>
          </cell>
          <cell r="R2819" t="str">
            <v>提前充值</v>
          </cell>
          <cell r="S2819" t="str">
            <v>家庭用户</v>
          </cell>
          <cell r="T2819" t="str">
            <v>FTTH</v>
          </cell>
          <cell r="U2819" t="str">
            <v>东莞电商天猫充值(scb_tm)</v>
          </cell>
          <cell r="V2819" t="str">
            <v>DSBR受理</v>
          </cell>
          <cell r="W2819" t="str">
            <v/>
          </cell>
          <cell r="X2819" t="str">
            <v>高埗区</v>
          </cell>
          <cell r="Y2819">
            <v>0</v>
          </cell>
          <cell r="Z2819">
            <v>0</v>
          </cell>
          <cell r="AA2819" t="str">
            <v>高埗区</v>
          </cell>
          <cell r="AB2819" t="str">
            <v>30</v>
          </cell>
          <cell r="AC2819">
            <v>12</v>
          </cell>
          <cell r="AD2819">
            <v>12</v>
          </cell>
          <cell r="AE2819" t="str">
            <v>是</v>
          </cell>
          <cell r="AF2819" t="str">
            <v/>
          </cell>
          <cell r="AG2819" t="str">
            <v>价值宽带</v>
          </cell>
          <cell r="AH2819" t="str">
            <v>续后期</v>
          </cell>
          <cell r="AI2819" t="str">
            <v>否</v>
          </cell>
          <cell r="AO2819">
            <v>0</v>
          </cell>
          <cell r="AR2819" t="str">
            <v>康宝区</v>
          </cell>
        </row>
        <row r="2820">
          <cell r="F2820">
            <v>15817648531</v>
          </cell>
          <cell r="G2820" t="str">
            <v>15817648531</v>
          </cell>
          <cell r="H2820" t="str">
            <v>王世民</v>
          </cell>
          <cell r="I2820" t="str">
            <v>预付费东莞住宅新装或续费768元包年，带宽4M</v>
          </cell>
          <cell r="J2820">
            <v>768</v>
          </cell>
          <cell r="K2820">
            <v>768</v>
          </cell>
          <cell r="L2820" t="str">
            <v>2012-06-28</v>
          </cell>
          <cell r="M2820">
            <v>42184</v>
          </cell>
          <cell r="N2820" t="str">
            <v>2016-06-30</v>
          </cell>
          <cell r="O2820" t="str">
            <v>2015-06-30</v>
          </cell>
          <cell r="P2820" t="str">
            <v>宽带预付费</v>
          </cell>
          <cell r="Q2820" t="str">
            <v>续费</v>
          </cell>
          <cell r="R2820" t="str">
            <v>当月充值</v>
          </cell>
          <cell r="S2820" t="str">
            <v>家庭用户</v>
          </cell>
          <cell r="T2820" t="str">
            <v>FTTH</v>
          </cell>
          <cell r="U2820" t="str">
            <v>郑珊珊(zhengshans)</v>
          </cell>
          <cell r="V2820" t="str">
            <v>DSBR高步周国强</v>
          </cell>
          <cell r="W2820" t="str">
            <v/>
          </cell>
          <cell r="X2820" t="str">
            <v>高埗区</v>
          </cell>
          <cell r="Y2820">
            <v>0</v>
          </cell>
          <cell r="Z2820">
            <v>0</v>
          </cell>
          <cell r="AA2820" t="str">
            <v>高埗区</v>
          </cell>
          <cell r="AB2820" t="str">
            <v>30</v>
          </cell>
          <cell r="AC2820">
            <v>4</v>
          </cell>
          <cell r="AD2820">
            <v>12</v>
          </cell>
          <cell r="AE2820" t="str">
            <v>是</v>
          </cell>
          <cell r="AF2820" t="str">
            <v/>
          </cell>
          <cell r="AG2820" t="str">
            <v>否</v>
          </cell>
          <cell r="AH2820" t="str">
            <v>续本月</v>
          </cell>
          <cell r="AI2820" t="str">
            <v>是</v>
          </cell>
          <cell r="AJ2820">
            <v>15817648531</v>
          </cell>
          <cell r="AO2820">
            <v>0</v>
          </cell>
          <cell r="AR2820" t="str">
            <v>华田区</v>
          </cell>
        </row>
        <row r="2821">
          <cell r="F2821">
            <v>15992448877</v>
          </cell>
          <cell r="G2821" t="str">
            <v>15992448877</v>
          </cell>
          <cell r="H2821" t="str">
            <v>东莞市邦达纺织助剂有限公司</v>
          </cell>
          <cell r="I2821" t="str">
            <v>东莞互联网专线续费包14个月1000元，4M（不提供MODEM）</v>
          </cell>
          <cell r="J2821">
            <v>1000</v>
          </cell>
          <cell r="K2821">
            <v>1000</v>
          </cell>
          <cell r="L2821" t="str">
            <v>2012-04-25</v>
          </cell>
          <cell r="M2821">
            <v>42185</v>
          </cell>
          <cell r="N2821" t="str">
            <v>2016-08-30</v>
          </cell>
          <cell r="O2821" t="str">
            <v>2015-06-30</v>
          </cell>
          <cell r="P2821" t="str">
            <v>专线预付费</v>
          </cell>
          <cell r="Q2821" t="str">
            <v>续费</v>
          </cell>
          <cell r="R2821" t="str">
            <v>提前充值</v>
          </cell>
          <cell r="S2821" t="str">
            <v/>
          </cell>
          <cell r="T2821" t="str">
            <v>传统XDSL</v>
          </cell>
          <cell r="U2821" t="str">
            <v>郑珊珊(zhengshans)</v>
          </cell>
          <cell r="V2821" t="str">
            <v>ZX高埗左小兵</v>
          </cell>
          <cell r="W2821" t="str">
            <v/>
          </cell>
          <cell r="X2821" t="str">
            <v>高埗区</v>
          </cell>
          <cell r="Y2821">
            <v>0</v>
          </cell>
          <cell r="Z2821">
            <v>0</v>
          </cell>
          <cell r="AA2821" t="str">
            <v>高埗区</v>
          </cell>
          <cell r="AB2821" t="str">
            <v>30</v>
          </cell>
          <cell r="AC2821">
            <v>4</v>
          </cell>
          <cell r="AD2821">
            <v>14</v>
          </cell>
          <cell r="AE2821" t="str">
            <v>否</v>
          </cell>
          <cell r="AF2821" t="str">
            <v/>
          </cell>
          <cell r="AG2821" t="str">
            <v>否</v>
          </cell>
          <cell r="AH2821" t="str">
            <v>续本月</v>
          </cell>
          <cell r="AI2821" t="str">
            <v>否</v>
          </cell>
          <cell r="AK2821">
            <v>15992448877</v>
          </cell>
          <cell r="AO2821">
            <v>0</v>
          </cell>
          <cell r="AR2821" t="str">
            <v>东站区</v>
          </cell>
        </row>
        <row r="2822">
          <cell r="F2822">
            <v>13433627459</v>
          </cell>
          <cell r="G2822" t="str">
            <v>13433627459</v>
          </cell>
          <cell r="H2822" t="str">
            <v>赵武杰</v>
          </cell>
          <cell r="I2822" t="str">
            <v>预付费东莞住宅新装或续费400元包半年，带宽4M</v>
          </cell>
          <cell r="J2822">
            <v>400</v>
          </cell>
          <cell r="K2822">
            <v>400</v>
          </cell>
          <cell r="L2822" t="str">
            <v>2013-03-19</v>
          </cell>
          <cell r="M2822">
            <v>42176</v>
          </cell>
          <cell r="N2822" t="str">
            <v>2015-12-30</v>
          </cell>
          <cell r="O2822" t="str">
            <v>2015-06-30</v>
          </cell>
          <cell r="P2822" t="str">
            <v>宽带预付费</v>
          </cell>
          <cell r="Q2822" t="str">
            <v>续费</v>
          </cell>
          <cell r="R2822" t="str">
            <v>往月充值</v>
          </cell>
          <cell r="S2822" t="str">
            <v>家庭用户</v>
          </cell>
          <cell r="T2822" t="str">
            <v>FTTH</v>
          </cell>
          <cell r="U2822" t="str">
            <v>文颜(weny)</v>
          </cell>
          <cell r="V2822" t="str">
            <v>ZX南城黎广俊</v>
          </cell>
          <cell r="W2822" t="str">
            <v/>
          </cell>
          <cell r="X2822" t="str">
            <v>南城区</v>
          </cell>
          <cell r="Y2822">
            <v>0</v>
          </cell>
          <cell r="Z2822">
            <v>0</v>
          </cell>
          <cell r="AA2822" t="str">
            <v>南城区</v>
          </cell>
          <cell r="AB2822" t="str">
            <v>30</v>
          </cell>
          <cell r="AC2822">
            <v>4</v>
          </cell>
          <cell r="AD2822">
            <v>6</v>
          </cell>
          <cell r="AE2822" t="str">
            <v>是</v>
          </cell>
          <cell r="AF2822" t="str">
            <v/>
          </cell>
          <cell r="AG2822" t="str">
            <v>否</v>
          </cell>
          <cell r="AH2822" t="str">
            <v>续本月</v>
          </cell>
          <cell r="AI2822" t="str">
            <v>是</v>
          </cell>
          <cell r="AJ2822">
            <v>13433627459</v>
          </cell>
          <cell r="AO2822">
            <v>0</v>
          </cell>
          <cell r="AR2822" t="str">
            <v>东站区</v>
          </cell>
        </row>
        <row r="2823">
          <cell r="F2823">
            <v>15876402140</v>
          </cell>
          <cell r="G2823" t="str">
            <v>15876402140</v>
          </cell>
          <cell r="H2823" t="str">
            <v>刘念</v>
          </cell>
          <cell r="I2823" t="str">
            <v>预付费东莞住宅新装或续费768元包年，带宽4M</v>
          </cell>
          <cell r="J2823">
            <v>768</v>
          </cell>
          <cell r="K2823">
            <v>768</v>
          </cell>
          <cell r="L2823" t="str">
            <v>2014-06-22</v>
          </cell>
          <cell r="M2823">
            <v>42177</v>
          </cell>
          <cell r="N2823" t="str">
            <v>2016-06-30</v>
          </cell>
          <cell r="O2823" t="str">
            <v>2015-06-30</v>
          </cell>
          <cell r="P2823" t="str">
            <v>宽带预付费</v>
          </cell>
          <cell r="Q2823" t="str">
            <v>续费</v>
          </cell>
          <cell r="R2823" t="str">
            <v>往月充值</v>
          </cell>
          <cell r="S2823" t="str">
            <v>家庭用户</v>
          </cell>
          <cell r="T2823" t="str">
            <v>FTTH</v>
          </cell>
          <cell r="U2823" t="str">
            <v>文颜(weny)</v>
          </cell>
          <cell r="V2823" t="str">
            <v>ZX南城黎广俊</v>
          </cell>
          <cell r="W2823" t="str">
            <v/>
          </cell>
          <cell r="X2823" t="str">
            <v>南城区</v>
          </cell>
          <cell r="Y2823">
            <v>0</v>
          </cell>
          <cell r="Z2823">
            <v>0</v>
          </cell>
          <cell r="AA2823" t="str">
            <v>南城区</v>
          </cell>
          <cell r="AB2823" t="str">
            <v>30</v>
          </cell>
          <cell r="AC2823">
            <v>4</v>
          </cell>
          <cell r="AD2823">
            <v>12</v>
          </cell>
          <cell r="AE2823" t="str">
            <v>是</v>
          </cell>
          <cell r="AF2823" t="str">
            <v/>
          </cell>
          <cell r="AG2823" t="str">
            <v>否</v>
          </cell>
          <cell r="AH2823" t="str">
            <v>续本月</v>
          </cell>
          <cell r="AI2823" t="str">
            <v>是</v>
          </cell>
          <cell r="AJ2823">
            <v>15876402140</v>
          </cell>
          <cell r="AO2823">
            <v>0</v>
          </cell>
          <cell r="AR2823" t="str">
            <v>东站区</v>
          </cell>
        </row>
        <row r="2824">
          <cell r="F2824">
            <v>13924365135</v>
          </cell>
          <cell r="G2824" t="str">
            <v>13924365135</v>
          </cell>
          <cell r="H2824" t="str">
            <v>毛艳芳</v>
          </cell>
          <cell r="I2824" t="str">
            <v>预付费东莞住宅新装或续费888元包年，带宽12M</v>
          </cell>
          <cell r="J2824">
            <v>888</v>
          </cell>
          <cell r="K2824">
            <v>888</v>
          </cell>
          <cell r="L2824" t="str">
            <v>2014-06-30</v>
          </cell>
          <cell r="M2824">
            <v>42185</v>
          </cell>
          <cell r="N2824" t="str">
            <v>2016-06-30</v>
          </cell>
          <cell r="O2824" t="str">
            <v>2015-06-30</v>
          </cell>
          <cell r="P2824" t="str">
            <v>宽带预付费</v>
          </cell>
          <cell r="Q2824" t="str">
            <v>续费</v>
          </cell>
          <cell r="R2824" t="str">
            <v>当月充值</v>
          </cell>
          <cell r="S2824" t="str">
            <v>家庭用户</v>
          </cell>
          <cell r="T2824" t="str">
            <v>(传统)XDSL</v>
          </cell>
          <cell r="U2824" t="str">
            <v>东莞电商天猫充值(scb_tm)</v>
          </cell>
          <cell r="V2824" t="str">
            <v>DSBR受理</v>
          </cell>
          <cell r="W2824" t="str">
            <v/>
          </cell>
          <cell r="X2824" t="str">
            <v>樟木头区</v>
          </cell>
          <cell r="Y2824">
            <v>0</v>
          </cell>
          <cell r="Z2824">
            <v>0</v>
          </cell>
          <cell r="AA2824" t="str">
            <v>樟木头区</v>
          </cell>
          <cell r="AB2824" t="str">
            <v>30</v>
          </cell>
          <cell r="AC2824">
            <v>12</v>
          </cell>
          <cell r="AD2824">
            <v>12</v>
          </cell>
          <cell r="AE2824" t="str">
            <v>否</v>
          </cell>
          <cell r="AF2824" t="str">
            <v/>
          </cell>
          <cell r="AG2824" t="str">
            <v>价值宽带</v>
          </cell>
          <cell r="AH2824" t="str">
            <v>续本月</v>
          </cell>
          <cell r="AI2824" t="str">
            <v>否</v>
          </cell>
          <cell r="AO2824">
            <v>0</v>
          </cell>
          <cell r="AR2824" t="str">
            <v>东站区</v>
          </cell>
        </row>
        <row r="2825">
          <cell r="F2825">
            <v>13128109188</v>
          </cell>
          <cell r="G2825" t="str">
            <v>13128109188</v>
          </cell>
          <cell r="H2825" t="str">
            <v>吴丽敏</v>
          </cell>
          <cell r="I2825" t="str">
            <v>预付费东莞住宅新装或续费888元包年，带宽12M</v>
          </cell>
          <cell r="J2825">
            <v>888</v>
          </cell>
          <cell r="K2825">
            <v>888</v>
          </cell>
          <cell r="L2825" t="str">
            <v>2014-06-03</v>
          </cell>
          <cell r="M2825">
            <v>42158</v>
          </cell>
          <cell r="N2825" t="str">
            <v>2016-06-30</v>
          </cell>
          <cell r="O2825" t="str">
            <v>2015-06-30</v>
          </cell>
          <cell r="P2825" t="str">
            <v>宽带预付费</v>
          </cell>
          <cell r="Q2825" t="str">
            <v>续费</v>
          </cell>
          <cell r="R2825" t="str">
            <v>当月充值</v>
          </cell>
          <cell r="S2825" t="str">
            <v>家庭用户</v>
          </cell>
          <cell r="T2825" t="str">
            <v>FTTH</v>
          </cell>
          <cell r="U2825" t="str">
            <v>李燕舞(liyw)</v>
          </cell>
          <cell r="V2825" t="str">
            <v>ZX塘厦陈阳</v>
          </cell>
          <cell r="W2825" t="str">
            <v>电商价值宽带营销</v>
          </cell>
          <cell r="X2825" t="str">
            <v>塘厦区</v>
          </cell>
          <cell r="Y2825">
            <v>0</v>
          </cell>
          <cell r="Z2825">
            <v>0</v>
          </cell>
          <cell r="AA2825" t="str">
            <v>塘厦区</v>
          </cell>
          <cell r="AB2825" t="str">
            <v>30</v>
          </cell>
          <cell r="AC2825">
            <v>12</v>
          </cell>
          <cell r="AD2825">
            <v>12</v>
          </cell>
          <cell r="AE2825" t="str">
            <v>是</v>
          </cell>
          <cell r="AF2825" t="str">
            <v/>
          </cell>
          <cell r="AG2825" t="str">
            <v>价值宽带</v>
          </cell>
          <cell r="AH2825" t="str">
            <v>续本月</v>
          </cell>
          <cell r="AI2825" t="str">
            <v>是</v>
          </cell>
          <cell r="AJ2825">
            <v>13128109188</v>
          </cell>
          <cell r="AO2825">
            <v>0</v>
          </cell>
          <cell r="AR2825" t="str">
            <v>东站区</v>
          </cell>
        </row>
        <row r="2826">
          <cell r="F2826">
            <v>13827292824</v>
          </cell>
          <cell r="G2826" t="str">
            <v>13827292824</v>
          </cell>
          <cell r="H2826" t="str">
            <v>邓志强</v>
          </cell>
          <cell r="I2826" t="str">
            <v>预付费东莞住宅新装或续费888元包年，带宽12M</v>
          </cell>
          <cell r="J2826">
            <v>888</v>
          </cell>
          <cell r="K2826">
            <v>888</v>
          </cell>
          <cell r="L2826" t="str">
            <v>2012-06-30</v>
          </cell>
          <cell r="M2826">
            <v>42185</v>
          </cell>
          <cell r="N2826" t="str">
            <v>2016-06-30</v>
          </cell>
          <cell r="O2826" t="str">
            <v>2015-06-30</v>
          </cell>
          <cell r="P2826" t="str">
            <v>宽带预付费</v>
          </cell>
          <cell r="Q2826" t="str">
            <v>续费</v>
          </cell>
          <cell r="R2826" t="str">
            <v>当月充值</v>
          </cell>
          <cell r="S2826" t="str">
            <v>家庭用户</v>
          </cell>
          <cell r="T2826" t="str">
            <v>FTTH</v>
          </cell>
          <cell r="U2826" t="str">
            <v>李燕舞(liyw)</v>
          </cell>
          <cell r="V2826" t="str">
            <v>DSBR塘厦张远威</v>
          </cell>
          <cell r="W2826" t="str">
            <v>电商价值宽带营销</v>
          </cell>
          <cell r="X2826" t="str">
            <v>塘厦区</v>
          </cell>
          <cell r="Y2826">
            <v>0</v>
          </cell>
          <cell r="Z2826">
            <v>0</v>
          </cell>
          <cell r="AA2826" t="str">
            <v>塘厦区</v>
          </cell>
          <cell r="AB2826" t="str">
            <v>30</v>
          </cell>
          <cell r="AC2826">
            <v>12</v>
          </cell>
          <cell r="AD2826">
            <v>12</v>
          </cell>
          <cell r="AE2826" t="str">
            <v>是</v>
          </cell>
          <cell r="AF2826" t="str">
            <v/>
          </cell>
          <cell r="AG2826" t="str">
            <v>价值宽带</v>
          </cell>
          <cell r="AH2826" t="str">
            <v>续本月</v>
          </cell>
          <cell r="AI2826" t="str">
            <v>是</v>
          </cell>
          <cell r="AJ2826">
            <v>13827292824</v>
          </cell>
          <cell r="AO2826">
            <v>0</v>
          </cell>
          <cell r="AR2826" t="str">
            <v>杨蔡区</v>
          </cell>
        </row>
        <row r="2827">
          <cell r="F2827">
            <v>13691764256</v>
          </cell>
          <cell r="G2827" t="str">
            <v>13691764256</v>
          </cell>
          <cell r="H2827" t="str">
            <v>葛云虹</v>
          </cell>
          <cell r="I2827" t="str">
            <v>预付费东莞住宅新装或续费680元包年，带宽4M</v>
          </cell>
          <cell r="J2827">
            <v>680</v>
          </cell>
          <cell r="K2827">
            <v>680</v>
          </cell>
          <cell r="L2827" t="str">
            <v>2014-07-03</v>
          </cell>
          <cell r="M2827">
            <v>42188</v>
          </cell>
          <cell r="N2827" t="str">
            <v>2016-07-03</v>
          </cell>
          <cell r="O2827" t="str">
            <v>2015-06-30</v>
          </cell>
          <cell r="P2827" t="str">
            <v>宽带预付费</v>
          </cell>
          <cell r="Q2827" t="str">
            <v>续费</v>
          </cell>
          <cell r="R2827" t="str">
            <v>提前充值</v>
          </cell>
          <cell r="S2827" t="str">
            <v>家庭用户</v>
          </cell>
          <cell r="T2827" t="str">
            <v>(传统)XDSL</v>
          </cell>
          <cell r="U2827" t="str">
            <v>李燕舞(liyw)</v>
          </cell>
          <cell r="V2827" t="str">
            <v>DSBR塘厦张远威</v>
          </cell>
          <cell r="W2827" t="str">
            <v/>
          </cell>
          <cell r="X2827" t="str">
            <v>塘厦区</v>
          </cell>
          <cell r="Y2827">
            <v>0</v>
          </cell>
          <cell r="Z2827">
            <v>0</v>
          </cell>
          <cell r="AA2827" t="str">
            <v>塘厦区</v>
          </cell>
          <cell r="AB2827" t="str">
            <v>30</v>
          </cell>
          <cell r="AC2827">
            <v>4</v>
          </cell>
          <cell r="AD2827">
            <v>12</v>
          </cell>
          <cell r="AE2827" t="str">
            <v>否</v>
          </cell>
          <cell r="AF2827" t="str">
            <v/>
          </cell>
          <cell r="AG2827" t="str">
            <v>否</v>
          </cell>
          <cell r="AH2827" t="str">
            <v>续后期</v>
          </cell>
          <cell r="AI2827" t="str">
            <v>否</v>
          </cell>
          <cell r="AO2827">
            <v>0</v>
          </cell>
          <cell r="AR2827" t="str">
            <v>杨蔡区</v>
          </cell>
        </row>
        <row r="2828">
          <cell r="F2828">
            <v>15876414263</v>
          </cell>
          <cell r="G2828" t="str">
            <v>15876414263</v>
          </cell>
          <cell r="H2828" t="str">
            <v>杨巍</v>
          </cell>
          <cell r="I2828" t="str">
            <v>预付费东莞住宅新装或续费680元包年，带宽4M</v>
          </cell>
          <cell r="J2828">
            <v>680</v>
          </cell>
          <cell r="K2828">
            <v>680</v>
          </cell>
          <cell r="L2828" t="str">
            <v>2014-06-13</v>
          </cell>
          <cell r="M2828">
            <v>42168</v>
          </cell>
          <cell r="N2828" t="str">
            <v>2016-06-30</v>
          </cell>
          <cell r="O2828" t="str">
            <v>2015-06-30</v>
          </cell>
          <cell r="P2828" t="str">
            <v>宽带预付费</v>
          </cell>
          <cell r="Q2828" t="str">
            <v>续费</v>
          </cell>
          <cell r="R2828" t="str">
            <v>当月充值</v>
          </cell>
          <cell r="S2828" t="str">
            <v>家庭用户</v>
          </cell>
          <cell r="T2828" t="str">
            <v>(传统)XDSL</v>
          </cell>
          <cell r="U2828" t="str">
            <v>李燕舞(liyw)</v>
          </cell>
          <cell r="V2828" t="str">
            <v>ZX塘厦张远威</v>
          </cell>
          <cell r="W2828" t="str">
            <v/>
          </cell>
          <cell r="X2828" t="str">
            <v>塘厦区</v>
          </cell>
          <cell r="Y2828">
            <v>0</v>
          </cell>
          <cell r="Z2828">
            <v>0</v>
          </cell>
          <cell r="AA2828" t="str">
            <v>塘厦区</v>
          </cell>
          <cell r="AB2828" t="str">
            <v>30</v>
          </cell>
          <cell r="AC2828">
            <v>4</v>
          </cell>
          <cell r="AD2828">
            <v>12</v>
          </cell>
          <cell r="AE2828" t="str">
            <v>否</v>
          </cell>
          <cell r="AF2828" t="str">
            <v/>
          </cell>
          <cell r="AG2828" t="str">
            <v>否</v>
          </cell>
          <cell r="AH2828" t="str">
            <v>续本月</v>
          </cell>
          <cell r="AI2828" t="str">
            <v>否</v>
          </cell>
          <cell r="AO2828">
            <v>0</v>
          </cell>
          <cell r="AR2828" t="str">
            <v>杨蔡区</v>
          </cell>
        </row>
        <row r="2829">
          <cell r="F2829">
            <v>15917686059</v>
          </cell>
          <cell r="G2829" t="str">
            <v>15917686059</v>
          </cell>
          <cell r="H2829" t="str">
            <v>徐章玉</v>
          </cell>
          <cell r="I2829" t="str">
            <v>预付费东莞住宅新装或续费888元包年，带宽12M</v>
          </cell>
          <cell r="J2829">
            <v>888</v>
          </cell>
          <cell r="K2829">
            <v>888</v>
          </cell>
          <cell r="L2829" t="str">
            <v>2012-07-23</v>
          </cell>
          <cell r="M2829">
            <v>42208</v>
          </cell>
          <cell r="N2829" t="str">
            <v>2016-07-23</v>
          </cell>
          <cell r="O2829" t="str">
            <v>2015-06-30</v>
          </cell>
          <cell r="P2829" t="str">
            <v>宽带预付费</v>
          </cell>
          <cell r="Q2829" t="str">
            <v>续费</v>
          </cell>
          <cell r="R2829" t="str">
            <v>提前充值</v>
          </cell>
          <cell r="S2829" t="str">
            <v>家庭用户</v>
          </cell>
          <cell r="T2829" t="str">
            <v>FTTH</v>
          </cell>
          <cell r="U2829" t="str">
            <v>东莞电商天猫充值(scb_tm)</v>
          </cell>
          <cell r="V2829" t="str">
            <v>DSBR受理</v>
          </cell>
          <cell r="W2829" t="str">
            <v>电商价值宽带营销</v>
          </cell>
          <cell r="X2829" t="str">
            <v>塘厦区</v>
          </cell>
          <cell r="Y2829">
            <v>0</v>
          </cell>
          <cell r="Z2829">
            <v>0</v>
          </cell>
          <cell r="AA2829" t="str">
            <v>塘厦区</v>
          </cell>
          <cell r="AB2829" t="str">
            <v>30</v>
          </cell>
          <cell r="AC2829">
            <v>12</v>
          </cell>
          <cell r="AD2829">
            <v>12</v>
          </cell>
          <cell r="AE2829" t="str">
            <v>是</v>
          </cell>
          <cell r="AF2829" t="str">
            <v/>
          </cell>
          <cell r="AG2829" t="str">
            <v>价值宽带</v>
          </cell>
          <cell r="AH2829" t="str">
            <v>续后期</v>
          </cell>
          <cell r="AI2829" t="str">
            <v>否</v>
          </cell>
          <cell r="AO2829">
            <v>0</v>
          </cell>
          <cell r="AR2829" t="str">
            <v>白石岗区</v>
          </cell>
        </row>
        <row r="2830">
          <cell r="F2830">
            <v>13622609385</v>
          </cell>
          <cell r="G2830" t="str">
            <v>13622609385</v>
          </cell>
          <cell r="H2830" t="str">
            <v>陆宁</v>
          </cell>
          <cell r="I2830" t="str">
            <v>预付费东莞住宅新装或续费888元包年，带宽12M</v>
          </cell>
          <cell r="J2830">
            <v>888</v>
          </cell>
          <cell r="K2830">
            <v>888</v>
          </cell>
          <cell r="L2830" t="str">
            <v>2013-06-29</v>
          </cell>
          <cell r="M2830">
            <v>42184</v>
          </cell>
          <cell r="N2830" t="str">
            <v>2016-06-30</v>
          </cell>
          <cell r="O2830" t="str">
            <v>2015-06-30</v>
          </cell>
          <cell r="P2830" t="str">
            <v>宽带预付费</v>
          </cell>
          <cell r="Q2830" t="str">
            <v>续费</v>
          </cell>
          <cell r="R2830" t="str">
            <v>当月充值</v>
          </cell>
          <cell r="S2830" t="str">
            <v>家庭用户</v>
          </cell>
          <cell r="T2830" t="str">
            <v>FTTH</v>
          </cell>
          <cell r="U2830" t="str">
            <v>李燕舞(liyw)</v>
          </cell>
          <cell r="V2830" t="str">
            <v>DL环宇通信</v>
          </cell>
          <cell r="W2830" t="str">
            <v>电商价值宽带营销</v>
          </cell>
          <cell r="X2830" t="str">
            <v>塘厦区</v>
          </cell>
          <cell r="Y2830">
            <v>0</v>
          </cell>
          <cell r="Z2830">
            <v>0</v>
          </cell>
          <cell r="AA2830" t="str">
            <v>塘厦区</v>
          </cell>
          <cell r="AB2830" t="str">
            <v>30</v>
          </cell>
          <cell r="AC2830">
            <v>12</v>
          </cell>
          <cell r="AD2830">
            <v>12</v>
          </cell>
          <cell r="AE2830" t="str">
            <v>是</v>
          </cell>
          <cell r="AF2830" t="str">
            <v/>
          </cell>
          <cell r="AG2830" t="str">
            <v>价值宽带</v>
          </cell>
          <cell r="AH2830" t="str">
            <v>续本月</v>
          </cell>
          <cell r="AI2830" t="str">
            <v>是</v>
          </cell>
          <cell r="AJ2830">
            <v>13622609385</v>
          </cell>
          <cell r="AO2830">
            <v>0</v>
          </cell>
          <cell r="AR2830" t="str">
            <v>白石岗区</v>
          </cell>
        </row>
        <row r="2831">
          <cell r="F2831">
            <v>15112866615</v>
          </cell>
          <cell r="G2831" t="str">
            <v>15112866615</v>
          </cell>
          <cell r="H2831" t="str">
            <v>柳舒婷</v>
          </cell>
          <cell r="I2831" t="str">
            <v>预付费东莞住宅新装或续费888元包年，带宽12M</v>
          </cell>
          <cell r="J2831">
            <v>888</v>
          </cell>
          <cell r="K2831">
            <v>888</v>
          </cell>
          <cell r="L2831" t="str">
            <v>2014-06-12</v>
          </cell>
          <cell r="M2831">
            <v>42167</v>
          </cell>
          <cell r="N2831" t="str">
            <v>2016-06-30</v>
          </cell>
          <cell r="O2831" t="str">
            <v>2015-06-30</v>
          </cell>
          <cell r="P2831" t="str">
            <v>宽带预付费</v>
          </cell>
          <cell r="Q2831" t="str">
            <v>续费</v>
          </cell>
          <cell r="R2831" t="str">
            <v>当月充值</v>
          </cell>
          <cell r="S2831" t="str">
            <v>家庭用户</v>
          </cell>
          <cell r="T2831" t="str">
            <v>FTTH</v>
          </cell>
          <cell r="U2831" t="str">
            <v>李燕舞(liyw)</v>
          </cell>
          <cell r="V2831" t="str">
            <v>ZX塘厦陈阳</v>
          </cell>
          <cell r="W2831" t="str">
            <v>电商价值宽带营销</v>
          </cell>
          <cell r="X2831" t="str">
            <v>塘厦区</v>
          </cell>
          <cell r="Y2831">
            <v>0</v>
          </cell>
          <cell r="Z2831">
            <v>0</v>
          </cell>
          <cell r="AA2831" t="str">
            <v>塘厦区</v>
          </cell>
          <cell r="AB2831" t="str">
            <v>30</v>
          </cell>
          <cell r="AC2831">
            <v>12</v>
          </cell>
          <cell r="AD2831">
            <v>12</v>
          </cell>
          <cell r="AE2831" t="str">
            <v>是</v>
          </cell>
          <cell r="AF2831" t="str">
            <v/>
          </cell>
          <cell r="AG2831" t="str">
            <v>价值宽带</v>
          </cell>
          <cell r="AH2831" t="str">
            <v>续本月</v>
          </cell>
          <cell r="AI2831" t="str">
            <v>是</v>
          </cell>
          <cell r="AJ2831">
            <v>15112866615</v>
          </cell>
          <cell r="AO2831">
            <v>0</v>
          </cell>
          <cell r="AR2831" t="str">
            <v>白石岗区</v>
          </cell>
        </row>
        <row r="2832">
          <cell r="F2832">
            <v>13421925049</v>
          </cell>
          <cell r="G2832" t="str">
            <v>13421925049</v>
          </cell>
          <cell r="H2832" t="str">
            <v>李当辉</v>
          </cell>
          <cell r="I2832" t="str">
            <v>预付费东莞住宅新装或续费888元包年，带宽12M</v>
          </cell>
          <cell r="J2832">
            <v>888</v>
          </cell>
          <cell r="K2832">
            <v>888</v>
          </cell>
          <cell r="L2832" t="str">
            <v>2013-02-26</v>
          </cell>
          <cell r="M2832">
            <v>42191</v>
          </cell>
          <cell r="N2832" t="str">
            <v>2016-07-06</v>
          </cell>
          <cell r="O2832" t="str">
            <v>2015-06-30</v>
          </cell>
          <cell r="P2832" t="str">
            <v>宽带预付费</v>
          </cell>
          <cell r="Q2832" t="str">
            <v>续费</v>
          </cell>
          <cell r="R2832" t="str">
            <v>提前充值</v>
          </cell>
          <cell r="S2832" t="str">
            <v>家庭用户</v>
          </cell>
          <cell r="T2832" t="str">
            <v>FTTH</v>
          </cell>
          <cell r="U2832" t="str">
            <v>东莞电商天猫充值(scb_tm)</v>
          </cell>
          <cell r="V2832" t="str">
            <v>DSBR受理</v>
          </cell>
          <cell r="W2832" t="str">
            <v/>
          </cell>
          <cell r="X2832" t="str">
            <v>谢岗区</v>
          </cell>
          <cell r="Y2832">
            <v>0</v>
          </cell>
          <cell r="Z2832">
            <v>0</v>
          </cell>
          <cell r="AA2832" t="str">
            <v>谢岗区</v>
          </cell>
          <cell r="AB2832" t="str">
            <v>30</v>
          </cell>
          <cell r="AC2832">
            <v>12</v>
          </cell>
          <cell r="AD2832">
            <v>12</v>
          </cell>
          <cell r="AE2832" t="str">
            <v>是</v>
          </cell>
          <cell r="AF2832" t="str">
            <v/>
          </cell>
          <cell r="AG2832" t="str">
            <v>价值宽带</v>
          </cell>
          <cell r="AH2832" t="str">
            <v>续后期</v>
          </cell>
          <cell r="AI2832" t="str">
            <v>否</v>
          </cell>
          <cell r="AO2832">
            <v>0</v>
          </cell>
          <cell r="AR2832" t="str">
            <v>白石岗区</v>
          </cell>
        </row>
        <row r="2833">
          <cell r="F2833">
            <v>13566269786</v>
          </cell>
          <cell r="G2833" t="str">
            <v>13566269786</v>
          </cell>
          <cell r="H2833" t="str">
            <v>成华</v>
          </cell>
          <cell r="I2833" t="str">
            <v>预付费东莞住宅新装或续费888元包年，带宽12M</v>
          </cell>
          <cell r="J2833">
            <v>888</v>
          </cell>
          <cell r="K2833">
            <v>888</v>
          </cell>
          <cell r="L2833" t="str">
            <v>2013-07-01</v>
          </cell>
          <cell r="M2833">
            <v>42193</v>
          </cell>
          <cell r="N2833" t="str">
            <v>2016-07-08</v>
          </cell>
          <cell r="O2833" t="str">
            <v>2015-06-30</v>
          </cell>
          <cell r="P2833" t="str">
            <v>宽带预付费</v>
          </cell>
          <cell r="Q2833" t="str">
            <v>续费</v>
          </cell>
          <cell r="R2833" t="str">
            <v>提前充值</v>
          </cell>
          <cell r="S2833" t="str">
            <v>家庭用户</v>
          </cell>
          <cell r="T2833" t="str">
            <v>FTTH</v>
          </cell>
          <cell r="U2833" t="str">
            <v>东莞电商天猫充值(scb_tm)</v>
          </cell>
          <cell r="V2833" t="str">
            <v>DSBR受理</v>
          </cell>
          <cell r="W2833" t="str">
            <v/>
          </cell>
          <cell r="X2833" t="str">
            <v>谢岗区</v>
          </cell>
          <cell r="Y2833">
            <v>0</v>
          </cell>
          <cell r="Z2833">
            <v>0</v>
          </cell>
          <cell r="AA2833" t="str">
            <v>谢岗区</v>
          </cell>
          <cell r="AB2833" t="str">
            <v>30</v>
          </cell>
          <cell r="AC2833">
            <v>12</v>
          </cell>
          <cell r="AD2833">
            <v>12</v>
          </cell>
          <cell r="AE2833" t="str">
            <v>是</v>
          </cell>
          <cell r="AF2833" t="str">
            <v/>
          </cell>
          <cell r="AG2833" t="str">
            <v>价值宽带</v>
          </cell>
          <cell r="AH2833" t="str">
            <v>续后期</v>
          </cell>
          <cell r="AI2833" t="str">
            <v>否</v>
          </cell>
          <cell r="AO2833">
            <v>0</v>
          </cell>
          <cell r="AR2833" t="str">
            <v>大京九区</v>
          </cell>
        </row>
        <row r="2834">
          <cell r="F2834">
            <v>13925866170</v>
          </cell>
          <cell r="G2834" t="str">
            <v>13925866170</v>
          </cell>
          <cell r="H2834" t="str">
            <v>魏梅雄</v>
          </cell>
          <cell r="I2834" t="str">
            <v>预付费东莞住宅新装或续费1408元包2年，带宽12M</v>
          </cell>
          <cell r="J2834">
            <v>1408</v>
          </cell>
          <cell r="K2834">
            <v>1408</v>
          </cell>
          <cell r="L2834" t="str">
            <v>2014-07-05</v>
          </cell>
          <cell r="M2834">
            <v>42190</v>
          </cell>
          <cell r="N2834" t="str">
            <v>2017-07-05</v>
          </cell>
          <cell r="O2834" t="str">
            <v>2015-06-30</v>
          </cell>
          <cell r="P2834" t="str">
            <v>宽带预付费</v>
          </cell>
          <cell r="Q2834" t="str">
            <v>续费</v>
          </cell>
          <cell r="R2834" t="str">
            <v>提前充值</v>
          </cell>
          <cell r="S2834" t="str">
            <v>家庭用户</v>
          </cell>
          <cell r="T2834" t="str">
            <v>FTTH</v>
          </cell>
          <cell r="U2834" t="str">
            <v>左喻(zuoy)</v>
          </cell>
          <cell r="V2834" t="str">
            <v>ZX谢岗林建光</v>
          </cell>
          <cell r="W2834" t="str">
            <v/>
          </cell>
          <cell r="X2834" t="str">
            <v>谢岗区</v>
          </cell>
          <cell r="Y2834">
            <v>0</v>
          </cell>
          <cell r="Z2834">
            <v>0</v>
          </cell>
          <cell r="AA2834" t="str">
            <v>谢岗区</v>
          </cell>
          <cell r="AB2834" t="str">
            <v>30</v>
          </cell>
          <cell r="AC2834">
            <v>12</v>
          </cell>
          <cell r="AD2834">
            <v>24</v>
          </cell>
          <cell r="AE2834" t="str">
            <v>是</v>
          </cell>
          <cell r="AF2834" t="str">
            <v/>
          </cell>
          <cell r="AG2834" t="str">
            <v>价值宽带</v>
          </cell>
          <cell r="AH2834" t="str">
            <v>续后期</v>
          </cell>
          <cell r="AI2834" t="str">
            <v>否</v>
          </cell>
          <cell r="AO2834">
            <v>0</v>
          </cell>
          <cell r="AR2834" t="str">
            <v>东坑区</v>
          </cell>
        </row>
        <row r="2835">
          <cell r="F2835">
            <v>13423298638</v>
          </cell>
          <cell r="G2835" t="str">
            <v>13423298638</v>
          </cell>
          <cell r="H2835" t="str">
            <v>贺速新</v>
          </cell>
          <cell r="I2835" t="str">
            <v>预付费东莞精品宽带新装或续费免费体验1个月，带宽10M</v>
          </cell>
          <cell r="J2835">
            <v>888</v>
          </cell>
          <cell r="K2835">
            <v>888</v>
          </cell>
          <cell r="L2835" t="str">
            <v>2012-07-01</v>
          </cell>
          <cell r="M2835">
            <v>42186</v>
          </cell>
          <cell r="N2835" t="str">
            <v>2016-08-01</v>
          </cell>
          <cell r="O2835" t="str">
            <v>2015-06-30</v>
          </cell>
          <cell r="P2835" t="str">
            <v>宽带预付费</v>
          </cell>
          <cell r="Q2835" t="str">
            <v>续费</v>
          </cell>
          <cell r="R2835" t="str">
            <v>提前充值</v>
          </cell>
          <cell r="S2835" t="str">
            <v>家庭用户</v>
          </cell>
          <cell r="T2835" t="str">
            <v>FTTH</v>
          </cell>
          <cell r="U2835" t="str">
            <v>左喻(zuoy)</v>
          </cell>
          <cell r="V2835" t="str">
            <v>ZX谢岗周启存</v>
          </cell>
          <cell r="W2835" t="str">
            <v/>
          </cell>
          <cell r="X2835" t="str">
            <v>谢岗区</v>
          </cell>
          <cell r="Y2835">
            <v>0</v>
          </cell>
          <cell r="Z2835">
            <v>0</v>
          </cell>
          <cell r="AA2835" t="str">
            <v>谢岗区</v>
          </cell>
          <cell r="AB2835" t="str">
            <v>30</v>
          </cell>
          <cell r="AC2835">
            <v>10</v>
          </cell>
          <cell r="AD2835">
            <v>1</v>
          </cell>
          <cell r="AE2835" t="str">
            <v>是</v>
          </cell>
          <cell r="AF2835" t="str">
            <v/>
          </cell>
          <cell r="AG2835" t="str">
            <v>价值宽带</v>
          </cell>
          <cell r="AH2835" t="str">
            <v>续后期</v>
          </cell>
          <cell r="AI2835" t="str">
            <v>否</v>
          </cell>
          <cell r="AO2835">
            <v>0</v>
          </cell>
          <cell r="AR2835" t="str">
            <v>杨蔡区</v>
          </cell>
        </row>
        <row r="2836">
          <cell r="F2836">
            <v>13538399159</v>
          </cell>
          <cell r="G2836" t="str">
            <v>13538399159</v>
          </cell>
          <cell r="H2836" t="str">
            <v>蔡璐</v>
          </cell>
          <cell r="I2836" t="str">
            <v>预付费东莞精品宽带新装或续费免费体验1个月，带宽10M</v>
          </cell>
          <cell r="J2836">
            <v>888</v>
          </cell>
          <cell r="K2836">
            <v>888</v>
          </cell>
          <cell r="L2836" t="str">
            <v>2012-07-02</v>
          </cell>
          <cell r="M2836">
            <v>42188</v>
          </cell>
          <cell r="N2836" t="str">
            <v>2016-08-03</v>
          </cell>
          <cell r="O2836" t="str">
            <v>2015-06-30</v>
          </cell>
          <cell r="P2836" t="str">
            <v>宽带预付费</v>
          </cell>
          <cell r="Q2836" t="str">
            <v>续费</v>
          </cell>
          <cell r="R2836" t="str">
            <v>提前充值</v>
          </cell>
          <cell r="S2836" t="str">
            <v>家庭用户</v>
          </cell>
          <cell r="T2836" t="str">
            <v>FTTH</v>
          </cell>
          <cell r="U2836" t="str">
            <v>左喻(zuoy)</v>
          </cell>
          <cell r="V2836" t="str">
            <v>ZX谢岗周启存</v>
          </cell>
          <cell r="W2836" t="str">
            <v/>
          </cell>
          <cell r="X2836" t="str">
            <v>谢岗区</v>
          </cell>
          <cell r="Y2836">
            <v>0</v>
          </cell>
          <cell r="Z2836">
            <v>0</v>
          </cell>
          <cell r="AA2836" t="str">
            <v>谢岗区</v>
          </cell>
          <cell r="AB2836" t="str">
            <v>30</v>
          </cell>
          <cell r="AC2836">
            <v>10</v>
          </cell>
          <cell r="AD2836">
            <v>1</v>
          </cell>
          <cell r="AE2836" t="str">
            <v>是</v>
          </cell>
          <cell r="AF2836" t="str">
            <v/>
          </cell>
          <cell r="AG2836" t="str">
            <v>价值宽带</v>
          </cell>
          <cell r="AH2836" t="str">
            <v>续后期</v>
          </cell>
          <cell r="AI2836" t="str">
            <v>否</v>
          </cell>
          <cell r="AO2836">
            <v>0</v>
          </cell>
          <cell r="AR2836" t="str">
            <v>杨蔡区</v>
          </cell>
        </row>
        <row r="2837">
          <cell r="F2837">
            <v>13544603876</v>
          </cell>
          <cell r="G2837" t="str">
            <v>13544603876</v>
          </cell>
          <cell r="H2837" t="str">
            <v>王小平</v>
          </cell>
          <cell r="I2837" t="str">
            <v>预付费东莞住宅新装或续费888元包年，带宽12M</v>
          </cell>
          <cell r="J2837">
            <v>888</v>
          </cell>
          <cell r="K2837">
            <v>888</v>
          </cell>
          <cell r="L2837" t="str">
            <v>2012-07-02</v>
          </cell>
          <cell r="M2837">
            <v>42187</v>
          </cell>
          <cell r="N2837" t="str">
            <v>2016-07-02</v>
          </cell>
          <cell r="O2837" t="str">
            <v>2015-06-30</v>
          </cell>
          <cell r="P2837" t="str">
            <v>宽带预付费</v>
          </cell>
          <cell r="Q2837" t="str">
            <v>续费</v>
          </cell>
          <cell r="R2837" t="str">
            <v>提前充值</v>
          </cell>
          <cell r="S2837" t="str">
            <v>家庭用户</v>
          </cell>
          <cell r="T2837" t="str">
            <v>FTTH</v>
          </cell>
          <cell r="U2837" t="str">
            <v>伍双倩(wusq)</v>
          </cell>
          <cell r="V2837" t="str">
            <v>DSBR凤岗蓝志坚</v>
          </cell>
          <cell r="W2837" t="str">
            <v>电商价值宽带营销</v>
          </cell>
          <cell r="X2837" t="str">
            <v>凤岗区</v>
          </cell>
          <cell r="Y2837">
            <v>0</v>
          </cell>
          <cell r="Z2837">
            <v>0</v>
          </cell>
          <cell r="AA2837" t="str">
            <v>凤岗区</v>
          </cell>
          <cell r="AB2837" t="str">
            <v>30</v>
          </cell>
          <cell r="AC2837">
            <v>12</v>
          </cell>
          <cell r="AD2837">
            <v>12</v>
          </cell>
          <cell r="AE2837" t="str">
            <v>是</v>
          </cell>
          <cell r="AF2837" t="str">
            <v/>
          </cell>
          <cell r="AG2837" t="str">
            <v>价值宽带</v>
          </cell>
          <cell r="AH2837" t="str">
            <v>续后期</v>
          </cell>
          <cell r="AI2837" t="str">
            <v>否</v>
          </cell>
          <cell r="AO2837">
            <v>0</v>
          </cell>
          <cell r="AR2837" t="str">
            <v>康宝区</v>
          </cell>
        </row>
        <row r="2838">
          <cell r="F2838">
            <v>13423355910</v>
          </cell>
          <cell r="G2838" t="str">
            <v>13423355910</v>
          </cell>
          <cell r="H2838" t="str">
            <v>陈中兴</v>
          </cell>
          <cell r="I2838" t="str">
            <v>预付费东莞住宅新装或续费1088元包年，带宽10M</v>
          </cell>
          <cell r="J2838">
            <v>1088</v>
          </cell>
          <cell r="K2838">
            <v>1088</v>
          </cell>
          <cell r="L2838" t="str">
            <v>2012-07-03</v>
          </cell>
          <cell r="M2838">
            <v>42188</v>
          </cell>
          <cell r="N2838" t="str">
            <v>2016-07-03</v>
          </cell>
          <cell r="O2838" t="str">
            <v>2015-06-30</v>
          </cell>
          <cell r="P2838" t="str">
            <v>宽带预付费</v>
          </cell>
          <cell r="Q2838" t="str">
            <v>续费</v>
          </cell>
          <cell r="R2838" t="str">
            <v>提前充值</v>
          </cell>
          <cell r="S2838" t="str">
            <v>家庭用户</v>
          </cell>
          <cell r="T2838" t="str">
            <v>FTTH</v>
          </cell>
          <cell r="U2838" t="str">
            <v>伍双倩(wusq)</v>
          </cell>
          <cell r="V2838" t="str">
            <v>DSBR凤岗蓝志坚</v>
          </cell>
          <cell r="W2838" t="str">
            <v>电商价值宽带营销//非</v>
          </cell>
          <cell r="X2838" t="str">
            <v>凤岗区</v>
          </cell>
          <cell r="Y2838">
            <v>0</v>
          </cell>
          <cell r="Z2838">
            <v>0</v>
          </cell>
          <cell r="AA2838" t="str">
            <v>凤岗区</v>
          </cell>
          <cell r="AB2838" t="str">
            <v>30</v>
          </cell>
          <cell r="AC2838">
            <v>10</v>
          </cell>
          <cell r="AD2838">
            <v>12</v>
          </cell>
          <cell r="AE2838" t="str">
            <v>是</v>
          </cell>
          <cell r="AF2838" t="str">
            <v/>
          </cell>
          <cell r="AG2838" t="str">
            <v>价值宽带</v>
          </cell>
          <cell r="AH2838" t="str">
            <v>续后期</v>
          </cell>
          <cell r="AI2838" t="str">
            <v>否</v>
          </cell>
          <cell r="AO2838">
            <v>0</v>
          </cell>
          <cell r="AR2838" t="str">
            <v>东兴区</v>
          </cell>
        </row>
        <row r="2839">
          <cell r="F2839">
            <v>13532991946</v>
          </cell>
          <cell r="G2839" t="str">
            <v>13532991946</v>
          </cell>
          <cell r="H2839" t="str">
            <v>正存明</v>
          </cell>
          <cell r="I2839" t="str">
            <v>预付费东莞住宅新装或续费1408元包2年，带宽12M</v>
          </cell>
          <cell r="J2839">
            <v>1408</v>
          </cell>
          <cell r="K2839">
            <v>1408</v>
          </cell>
          <cell r="L2839" t="str">
            <v>2011-04-26</v>
          </cell>
          <cell r="M2839">
            <v>42181</v>
          </cell>
          <cell r="N2839" t="str">
            <v>2017-06-30</v>
          </cell>
          <cell r="O2839" t="str">
            <v>2015-06-30</v>
          </cell>
          <cell r="P2839" t="str">
            <v>宽带预付费</v>
          </cell>
          <cell r="Q2839" t="str">
            <v>续费</v>
          </cell>
          <cell r="R2839" t="str">
            <v>往月充值</v>
          </cell>
          <cell r="S2839" t="str">
            <v>家庭用户</v>
          </cell>
          <cell r="T2839" t="str">
            <v>FTTH</v>
          </cell>
          <cell r="U2839" t="str">
            <v>伍双倩(wusq)</v>
          </cell>
          <cell r="V2839" t="str">
            <v>ZX凤岗蓝志坚</v>
          </cell>
          <cell r="W2839" t="str">
            <v>电商价值宽带营销</v>
          </cell>
          <cell r="X2839" t="str">
            <v>凤岗区</v>
          </cell>
          <cell r="Y2839">
            <v>0</v>
          </cell>
          <cell r="Z2839">
            <v>0</v>
          </cell>
          <cell r="AA2839" t="str">
            <v>凤岗区</v>
          </cell>
          <cell r="AB2839" t="str">
            <v>30</v>
          </cell>
          <cell r="AC2839">
            <v>12</v>
          </cell>
          <cell r="AD2839">
            <v>24</v>
          </cell>
          <cell r="AE2839" t="str">
            <v>是</v>
          </cell>
          <cell r="AF2839" t="str">
            <v/>
          </cell>
          <cell r="AG2839" t="str">
            <v>价值宽带</v>
          </cell>
          <cell r="AH2839" t="str">
            <v>续本月</v>
          </cell>
          <cell r="AI2839" t="str">
            <v>是</v>
          </cell>
          <cell r="AJ2839">
            <v>13532991946</v>
          </cell>
          <cell r="AO2839">
            <v>0</v>
          </cell>
          <cell r="AR2839" t="str">
            <v>康宝区</v>
          </cell>
        </row>
        <row r="2840">
          <cell r="F2840">
            <v>18820714300</v>
          </cell>
          <cell r="G2840" t="str">
            <v>18820714300</v>
          </cell>
          <cell r="H2840" t="str">
            <v>李微</v>
          </cell>
          <cell r="I2840" t="str">
            <v>预付费东莞住宅新装或续费888元包年，带宽12M</v>
          </cell>
          <cell r="J2840">
            <v>888</v>
          </cell>
          <cell r="K2840">
            <v>888</v>
          </cell>
          <cell r="L2840" t="str">
            <v>2014-06-27</v>
          </cell>
          <cell r="M2840">
            <v>42182</v>
          </cell>
          <cell r="N2840" t="str">
            <v>2016-06-30</v>
          </cell>
          <cell r="O2840" t="str">
            <v>2015-06-30</v>
          </cell>
          <cell r="P2840" t="str">
            <v>宽带预付费</v>
          </cell>
          <cell r="Q2840" t="str">
            <v>续费</v>
          </cell>
          <cell r="R2840" t="str">
            <v>往月充值</v>
          </cell>
          <cell r="S2840" t="str">
            <v>家庭用户</v>
          </cell>
          <cell r="T2840" t="str">
            <v>FTTH</v>
          </cell>
          <cell r="U2840" t="str">
            <v>伍双倩(wusq)</v>
          </cell>
          <cell r="V2840" t="str">
            <v>ZX凤岗蓝志坚</v>
          </cell>
          <cell r="W2840" t="str">
            <v>电商价值宽带营销</v>
          </cell>
          <cell r="X2840" t="str">
            <v>凤岗区</v>
          </cell>
          <cell r="Y2840">
            <v>0</v>
          </cell>
          <cell r="Z2840">
            <v>0</v>
          </cell>
          <cell r="AA2840" t="str">
            <v>凤岗区</v>
          </cell>
          <cell r="AB2840" t="str">
            <v>30</v>
          </cell>
          <cell r="AC2840">
            <v>12</v>
          </cell>
          <cell r="AD2840">
            <v>12</v>
          </cell>
          <cell r="AE2840" t="str">
            <v>是</v>
          </cell>
          <cell r="AF2840" t="str">
            <v/>
          </cell>
          <cell r="AG2840" t="str">
            <v>价值宽带</v>
          </cell>
          <cell r="AH2840" t="str">
            <v>续本月</v>
          </cell>
          <cell r="AI2840" t="str">
            <v>是</v>
          </cell>
          <cell r="AJ2840">
            <v>18820714300</v>
          </cell>
          <cell r="AO2840">
            <v>0</v>
          </cell>
          <cell r="AR2840" t="str">
            <v>东站区</v>
          </cell>
        </row>
        <row r="2841">
          <cell r="F2841">
            <v>13423261498</v>
          </cell>
          <cell r="G2841" t="str">
            <v>13423261498</v>
          </cell>
          <cell r="H2841" t="str">
            <v>钟遥</v>
          </cell>
          <cell r="I2841" t="str">
            <v>预付费东莞住宅新装1088元包年，带宽10M</v>
          </cell>
          <cell r="J2841">
            <v>888</v>
          </cell>
          <cell r="K2841">
            <v>888</v>
          </cell>
          <cell r="L2841" t="str">
            <v>2011-09-21</v>
          </cell>
          <cell r="M2841">
            <v>42181</v>
          </cell>
          <cell r="N2841" t="str">
            <v>2016-06-30</v>
          </cell>
          <cell r="O2841" t="str">
            <v>2015-06-30</v>
          </cell>
          <cell r="P2841" t="str">
            <v>宽带预付费</v>
          </cell>
          <cell r="Q2841" t="str">
            <v>续费</v>
          </cell>
          <cell r="R2841" t="str">
            <v>当月充值</v>
          </cell>
          <cell r="S2841" t="str">
            <v>家庭用户</v>
          </cell>
          <cell r="T2841" t="str">
            <v>FTTH</v>
          </cell>
          <cell r="U2841" t="str">
            <v>东莞电商天猫充值(scb_tm)</v>
          </cell>
          <cell r="V2841" t="str">
            <v>DSBR受理</v>
          </cell>
          <cell r="W2841" t="str">
            <v/>
          </cell>
          <cell r="X2841" t="str">
            <v>樟木头区</v>
          </cell>
          <cell r="Y2841">
            <v>0</v>
          </cell>
          <cell r="Z2841">
            <v>0</v>
          </cell>
          <cell r="AA2841" t="str">
            <v>樟木头区</v>
          </cell>
          <cell r="AB2841" t="str">
            <v>30</v>
          </cell>
          <cell r="AC2841">
            <v>10</v>
          </cell>
          <cell r="AD2841">
            <v>12</v>
          </cell>
          <cell r="AE2841" t="str">
            <v>是</v>
          </cell>
          <cell r="AF2841" t="str">
            <v/>
          </cell>
          <cell r="AG2841" t="str">
            <v>价值宽带</v>
          </cell>
          <cell r="AH2841" t="str">
            <v>续本月</v>
          </cell>
          <cell r="AI2841" t="str">
            <v>是</v>
          </cell>
          <cell r="AJ2841">
            <v>13423261498</v>
          </cell>
          <cell r="AO2841">
            <v>0</v>
          </cell>
          <cell r="AR2841" t="str">
            <v>东站区</v>
          </cell>
        </row>
        <row r="2842">
          <cell r="F2842">
            <v>13826937909</v>
          </cell>
          <cell r="G2842" t="str">
            <v>13826937909</v>
          </cell>
          <cell r="H2842" t="str">
            <v>韦汉婵</v>
          </cell>
          <cell r="I2842" t="str">
            <v>预付费东莞住宅新装或续费888元包年，带宽12M</v>
          </cell>
          <cell r="J2842">
            <v>888</v>
          </cell>
          <cell r="K2842">
            <v>888</v>
          </cell>
          <cell r="L2842" t="str">
            <v>2011-03-16</v>
          </cell>
          <cell r="M2842">
            <v>42174</v>
          </cell>
          <cell r="N2842" t="str">
            <v>2016-06-30</v>
          </cell>
          <cell r="O2842" t="str">
            <v>2015-06-30</v>
          </cell>
          <cell r="P2842" t="str">
            <v>宽带预付费</v>
          </cell>
          <cell r="Q2842" t="str">
            <v>续费</v>
          </cell>
          <cell r="R2842" t="str">
            <v>当月充值</v>
          </cell>
          <cell r="S2842" t="str">
            <v>家庭用户</v>
          </cell>
          <cell r="T2842" t="str">
            <v>FTTH</v>
          </cell>
          <cell r="U2842" t="str">
            <v>东莞电商天猫充值(scb_tm)</v>
          </cell>
          <cell r="V2842" t="str">
            <v>DSBR受理</v>
          </cell>
          <cell r="W2842" t="str">
            <v/>
          </cell>
          <cell r="X2842" t="str">
            <v>樟木头区</v>
          </cell>
          <cell r="Y2842">
            <v>0</v>
          </cell>
          <cell r="Z2842">
            <v>0</v>
          </cell>
          <cell r="AA2842" t="str">
            <v>樟木头区</v>
          </cell>
          <cell r="AB2842" t="str">
            <v>30</v>
          </cell>
          <cell r="AC2842">
            <v>12</v>
          </cell>
          <cell r="AD2842">
            <v>12</v>
          </cell>
          <cell r="AE2842" t="str">
            <v>是</v>
          </cell>
          <cell r="AF2842" t="str">
            <v/>
          </cell>
          <cell r="AG2842" t="str">
            <v>价值宽带</v>
          </cell>
          <cell r="AH2842" t="str">
            <v>续本月</v>
          </cell>
          <cell r="AI2842" t="str">
            <v>是</v>
          </cell>
          <cell r="AJ2842">
            <v>13826937909</v>
          </cell>
          <cell r="AO2842">
            <v>0</v>
          </cell>
          <cell r="AR2842" t="str">
            <v>东站区</v>
          </cell>
        </row>
        <row r="2843">
          <cell r="F2843">
            <v>13537472516</v>
          </cell>
          <cell r="G2843" t="str">
            <v>13537472516</v>
          </cell>
          <cell r="H2843" t="str">
            <v>东莞市忠诺德塑胶制品有限公司</v>
          </cell>
          <cell r="I2843" t="str">
            <v>东莞互联网专线续费包14个月1600元，10M（不提供MODEM）</v>
          </cell>
          <cell r="J2843">
            <v>1600</v>
          </cell>
          <cell r="K2843">
            <v>1600</v>
          </cell>
          <cell r="L2843" t="str">
            <v>2013-05-10</v>
          </cell>
          <cell r="M2843">
            <v>42195</v>
          </cell>
          <cell r="N2843" t="str">
            <v>2016-09-10</v>
          </cell>
          <cell r="O2843" t="str">
            <v>2015-06-30</v>
          </cell>
          <cell r="P2843" t="str">
            <v>专线预付费</v>
          </cell>
          <cell r="Q2843" t="str">
            <v>续费</v>
          </cell>
          <cell r="R2843" t="str">
            <v>提前充值</v>
          </cell>
          <cell r="S2843" t="str">
            <v/>
          </cell>
          <cell r="T2843" t="str">
            <v>FTTH</v>
          </cell>
          <cell r="U2843" t="str">
            <v>左喻(zuoy)</v>
          </cell>
          <cell r="V2843" t="str">
            <v>ZX谢岗林建光</v>
          </cell>
          <cell r="W2843" t="str">
            <v/>
          </cell>
          <cell r="X2843" t="str">
            <v>谢岗区</v>
          </cell>
          <cell r="Y2843">
            <v>0</v>
          </cell>
          <cell r="Z2843">
            <v>0</v>
          </cell>
          <cell r="AA2843" t="str">
            <v>谢岗区</v>
          </cell>
          <cell r="AB2843" t="str">
            <v>30</v>
          </cell>
          <cell r="AC2843">
            <v>10</v>
          </cell>
          <cell r="AD2843">
            <v>14</v>
          </cell>
          <cell r="AE2843" t="str">
            <v>是</v>
          </cell>
          <cell r="AF2843" t="str">
            <v/>
          </cell>
          <cell r="AG2843" t="str">
            <v>价值宽带</v>
          </cell>
          <cell r="AH2843" t="str">
            <v>续后期</v>
          </cell>
          <cell r="AI2843" t="str">
            <v>否</v>
          </cell>
          <cell r="AO2843">
            <v>0</v>
          </cell>
          <cell r="AR2843" t="str">
            <v>东站区</v>
          </cell>
        </row>
        <row r="2844">
          <cell r="F2844">
            <v>13922957388</v>
          </cell>
          <cell r="G2844" t="str">
            <v>13922957388</v>
          </cell>
          <cell r="H2844" t="str">
            <v>东莞市谢岗龙腾副食店</v>
          </cell>
          <cell r="I2844" t="str">
            <v>东莞互联网专线续费包14个月1600元，10M（不提供MODEM）</v>
          </cell>
          <cell r="J2844">
            <v>1600</v>
          </cell>
          <cell r="K2844">
            <v>1600</v>
          </cell>
          <cell r="L2844" t="str">
            <v>2014-07-14</v>
          </cell>
          <cell r="M2844">
            <v>42199</v>
          </cell>
          <cell r="N2844" t="str">
            <v>2016-09-14</v>
          </cell>
          <cell r="O2844" t="str">
            <v>2015-06-30</v>
          </cell>
          <cell r="P2844" t="str">
            <v>专线预付费</v>
          </cell>
          <cell r="Q2844" t="str">
            <v>续费</v>
          </cell>
          <cell r="R2844" t="str">
            <v>提前充值</v>
          </cell>
          <cell r="S2844" t="str">
            <v/>
          </cell>
          <cell r="T2844" t="str">
            <v>FTTH</v>
          </cell>
          <cell r="U2844" t="str">
            <v>左喻(zuoy)</v>
          </cell>
          <cell r="V2844" t="str">
            <v>ZX谢岗林建光</v>
          </cell>
          <cell r="W2844" t="str">
            <v/>
          </cell>
          <cell r="X2844" t="str">
            <v>谢岗区</v>
          </cell>
          <cell r="Y2844">
            <v>0</v>
          </cell>
          <cell r="Z2844">
            <v>0</v>
          </cell>
          <cell r="AA2844" t="str">
            <v>谢岗区</v>
          </cell>
          <cell r="AB2844" t="str">
            <v>30</v>
          </cell>
          <cell r="AC2844">
            <v>10</v>
          </cell>
          <cell r="AD2844">
            <v>14</v>
          </cell>
          <cell r="AE2844" t="str">
            <v>是</v>
          </cell>
          <cell r="AF2844" t="str">
            <v/>
          </cell>
          <cell r="AG2844" t="str">
            <v>价值宽带</v>
          </cell>
          <cell r="AH2844" t="str">
            <v>续后期</v>
          </cell>
          <cell r="AI2844" t="str">
            <v>否</v>
          </cell>
          <cell r="AO2844">
            <v>0</v>
          </cell>
          <cell r="AR2844" t="str">
            <v>上坑区</v>
          </cell>
        </row>
        <row r="2845">
          <cell r="F2845">
            <v>13515190209</v>
          </cell>
          <cell r="G2845" t="str">
            <v>13515190209</v>
          </cell>
          <cell r="H2845" t="str">
            <v>陆世条</v>
          </cell>
          <cell r="I2845" t="str">
            <v>预付费东莞住宅新装或续费888元包年，带宽12M</v>
          </cell>
          <cell r="J2845">
            <v>888</v>
          </cell>
          <cell r="K2845">
            <v>888</v>
          </cell>
          <cell r="L2845" t="str">
            <v>2012-05-16</v>
          </cell>
          <cell r="M2845">
            <v>42186</v>
          </cell>
          <cell r="N2845" t="str">
            <v>2016-07-01</v>
          </cell>
          <cell r="O2845" t="str">
            <v>2015-06-30</v>
          </cell>
          <cell r="P2845" t="str">
            <v>宽带预付费</v>
          </cell>
          <cell r="Q2845" t="str">
            <v>续费</v>
          </cell>
          <cell r="R2845" t="str">
            <v>提前充值</v>
          </cell>
          <cell r="S2845" t="str">
            <v>家庭用户</v>
          </cell>
          <cell r="T2845" t="str">
            <v>FTTH</v>
          </cell>
          <cell r="U2845" t="str">
            <v>左喻(zuoy)</v>
          </cell>
          <cell r="V2845" t="str">
            <v>ZX谢岗林建光</v>
          </cell>
          <cell r="W2845" t="str">
            <v/>
          </cell>
          <cell r="X2845" t="str">
            <v>谢岗区</v>
          </cell>
          <cell r="Y2845">
            <v>0</v>
          </cell>
          <cell r="Z2845">
            <v>0</v>
          </cell>
          <cell r="AA2845" t="str">
            <v>谢岗区</v>
          </cell>
          <cell r="AB2845" t="str">
            <v>30</v>
          </cell>
          <cell r="AC2845">
            <v>12</v>
          </cell>
          <cell r="AD2845">
            <v>12</v>
          </cell>
          <cell r="AE2845" t="str">
            <v>是</v>
          </cell>
          <cell r="AF2845" t="str">
            <v/>
          </cell>
          <cell r="AG2845" t="str">
            <v>价值宽带</v>
          </cell>
          <cell r="AH2845" t="str">
            <v>续后期</v>
          </cell>
          <cell r="AI2845" t="str">
            <v>否</v>
          </cell>
          <cell r="AO2845">
            <v>0</v>
          </cell>
          <cell r="AR2845" t="str">
            <v>上坑区</v>
          </cell>
        </row>
        <row r="2846">
          <cell r="F2846">
            <v>15989395449</v>
          </cell>
          <cell r="G2846" t="str">
            <v>15989395449</v>
          </cell>
          <cell r="H2846" t="str">
            <v>刘晓洋</v>
          </cell>
          <cell r="I2846" t="str">
            <v>预付费东莞住宅新装或续费888元包年，带宽12M</v>
          </cell>
          <cell r="J2846">
            <v>888</v>
          </cell>
          <cell r="K2846">
            <v>888</v>
          </cell>
          <cell r="L2846" t="str">
            <v>2013-08-03</v>
          </cell>
          <cell r="M2846">
            <v>42221</v>
          </cell>
          <cell r="N2846" t="str">
            <v>2016-08-05</v>
          </cell>
          <cell r="O2846" t="str">
            <v>2015-06-30</v>
          </cell>
          <cell r="P2846" t="str">
            <v>宽带预付费</v>
          </cell>
          <cell r="Q2846" t="str">
            <v>续费</v>
          </cell>
          <cell r="R2846" t="str">
            <v>提前充值</v>
          </cell>
          <cell r="S2846" t="str">
            <v>家庭用户</v>
          </cell>
          <cell r="T2846" t="str">
            <v>FTTH</v>
          </cell>
          <cell r="U2846" t="str">
            <v>东莞电商天猫充值(scb_tm)</v>
          </cell>
          <cell r="V2846" t="str">
            <v>DSBR受理</v>
          </cell>
          <cell r="W2846" t="str">
            <v>电商价值宽带营销</v>
          </cell>
          <cell r="X2846" t="str">
            <v>谢岗区</v>
          </cell>
          <cell r="Y2846">
            <v>0</v>
          </cell>
          <cell r="Z2846">
            <v>0</v>
          </cell>
          <cell r="AA2846" t="str">
            <v>谢岗区</v>
          </cell>
          <cell r="AB2846" t="str">
            <v>30</v>
          </cell>
          <cell r="AC2846">
            <v>12</v>
          </cell>
          <cell r="AD2846">
            <v>12</v>
          </cell>
          <cell r="AE2846" t="str">
            <v>是</v>
          </cell>
          <cell r="AF2846" t="str">
            <v/>
          </cell>
          <cell r="AG2846" t="str">
            <v>价值宽带</v>
          </cell>
          <cell r="AH2846" t="str">
            <v>续后期</v>
          </cell>
          <cell r="AI2846" t="str">
            <v>否</v>
          </cell>
          <cell r="AO2846">
            <v>0</v>
          </cell>
          <cell r="AR2846" t="str">
            <v>东兴区</v>
          </cell>
        </row>
        <row r="2847">
          <cell r="F2847">
            <v>18865108580</v>
          </cell>
          <cell r="G2847" t="str">
            <v>18865108580</v>
          </cell>
          <cell r="H2847" t="str">
            <v>东莞市仁伟电子有限公司</v>
          </cell>
          <cell r="I2847" t="str">
            <v>预付费东莞精品宽带新装或续费免费体验1个月，带宽10M</v>
          </cell>
          <cell r="J2847">
            <v>1088</v>
          </cell>
          <cell r="K2847">
            <v>1088</v>
          </cell>
          <cell r="L2847" t="str">
            <v>2014-06-27</v>
          </cell>
          <cell r="M2847">
            <v>42182</v>
          </cell>
          <cell r="N2847" t="str">
            <v>2016-09-30</v>
          </cell>
          <cell r="O2847" t="str">
            <v>2015-06-30</v>
          </cell>
          <cell r="P2847" t="str">
            <v>宽带预付费</v>
          </cell>
          <cell r="Q2847" t="str">
            <v>续费</v>
          </cell>
          <cell r="R2847" t="str">
            <v>往月充值</v>
          </cell>
          <cell r="S2847" t="str">
            <v>家庭用户</v>
          </cell>
          <cell r="T2847" t="str">
            <v>FTTH</v>
          </cell>
          <cell r="U2847" t="str">
            <v>尹桂花(yingh)</v>
          </cell>
          <cell r="V2847" t="str">
            <v>DL东莞金伦</v>
          </cell>
          <cell r="W2847" t="str">
            <v/>
          </cell>
          <cell r="X2847" t="str">
            <v>清溪区</v>
          </cell>
          <cell r="Y2847">
            <v>0</v>
          </cell>
          <cell r="Z2847">
            <v>0</v>
          </cell>
          <cell r="AA2847" t="str">
            <v>清溪区</v>
          </cell>
          <cell r="AB2847" t="str">
            <v>30</v>
          </cell>
          <cell r="AC2847">
            <v>10</v>
          </cell>
          <cell r="AD2847">
            <v>1</v>
          </cell>
          <cell r="AE2847" t="str">
            <v>是</v>
          </cell>
          <cell r="AF2847" t="str">
            <v/>
          </cell>
          <cell r="AG2847" t="str">
            <v>价值宽带</v>
          </cell>
          <cell r="AH2847" t="str">
            <v>续本月</v>
          </cell>
          <cell r="AI2847" t="str">
            <v>是</v>
          </cell>
          <cell r="AJ2847">
            <v>18865108580</v>
          </cell>
          <cell r="AO2847">
            <v>0</v>
          </cell>
          <cell r="AR2847" t="str">
            <v>上坑区</v>
          </cell>
        </row>
        <row r="2848">
          <cell r="F2848">
            <v>13412309261</v>
          </cell>
          <cell r="G2848" t="str">
            <v>13412309261</v>
          </cell>
          <cell r="H2848" t="str">
            <v>张海峰</v>
          </cell>
          <cell r="I2848" t="str">
            <v>预付费东莞精品宽带新装或续费免费体验1个月，带宽10M</v>
          </cell>
          <cell r="J2848">
            <v>888</v>
          </cell>
          <cell r="K2848">
            <v>888</v>
          </cell>
          <cell r="L2848" t="str">
            <v>2014-07-10</v>
          </cell>
          <cell r="M2848">
            <v>42195</v>
          </cell>
          <cell r="N2848" t="str">
            <v>2016-08-10</v>
          </cell>
          <cell r="O2848" t="str">
            <v>2015-06-30</v>
          </cell>
          <cell r="P2848" t="str">
            <v>宽带预付费</v>
          </cell>
          <cell r="Q2848" t="str">
            <v>续费</v>
          </cell>
          <cell r="R2848" t="str">
            <v>提前充值</v>
          </cell>
          <cell r="S2848" t="str">
            <v>家庭用户</v>
          </cell>
          <cell r="T2848" t="str">
            <v>FTTH</v>
          </cell>
          <cell r="U2848" t="str">
            <v>东莞电商天猫充值(scb_tm)</v>
          </cell>
          <cell r="V2848" t="str">
            <v>ZX清溪禹红娜</v>
          </cell>
          <cell r="W2848" t="str">
            <v/>
          </cell>
          <cell r="X2848" t="str">
            <v>清溪区</v>
          </cell>
          <cell r="Y2848">
            <v>0</v>
          </cell>
          <cell r="Z2848">
            <v>0</v>
          </cell>
          <cell r="AA2848" t="str">
            <v>清溪区</v>
          </cell>
          <cell r="AB2848" t="str">
            <v>30</v>
          </cell>
          <cell r="AC2848">
            <v>10</v>
          </cell>
          <cell r="AD2848">
            <v>1</v>
          </cell>
          <cell r="AE2848" t="str">
            <v>是</v>
          </cell>
          <cell r="AF2848" t="str">
            <v/>
          </cell>
          <cell r="AG2848" t="str">
            <v>价值宽带</v>
          </cell>
          <cell r="AH2848" t="str">
            <v>续后期</v>
          </cell>
          <cell r="AI2848" t="str">
            <v>否</v>
          </cell>
          <cell r="AO2848">
            <v>0</v>
          </cell>
          <cell r="AR2848" t="str">
            <v>东兴区</v>
          </cell>
        </row>
        <row r="2849">
          <cell r="F2849">
            <v>13620088066</v>
          </cell>
          <cell r="G2849" t="str">
            <v>13620088066</v>
          </cell>
          <cell r="H2849" t="str">
            <v>刘兆香</v>
          </cell>
          <cell r="I2849" t="str">
            <v>预付费东莞精品宽带新装或续费免费体验1个月，带宽10M</v>
          </cell>
          <cell r="J2849">
            <v>888</v>
          </cell>
          <cell r="K2849">
            <v>888</v>
          </cell>
          <cell r="L2849" t="str">
            <v>2013-06-25</v>
          </cell>
          <cell r="M2849">
            <v>42180</v>
          </cell>
          <cell r="N2849" t="str">
            <v>2016-07-30</v>
          </cell>
          <cell r="O2849" t="str">
            <v>2015-06-30</v>
          </cell>
          <cell r="P2849" t="str">
            <v>宽带预付费</v>
          </cell>
          <cell r="Q2849" t="str">
            <v>续费</v>
          </cell>
          <cell r="R2849" t="str">
            <v>往月充值</v>
          </cell>
          <cell r="S2849" t="str">
            <v>家庭用户</v>
          </cell>
          <cell r="T2849" t="str">
            <v>FTTH</v>
          </cell>
          <cell r="U2849" t="str">
            <v>东莞电商天猫充值(scb_tm)</v>
          </cell>
          <cell r="V2849" t="str">
            <v>ZX清溪禹红娜</v>
          </cell>
          <cell r="W2849" t="str">
            <v/>
          </cell>
          <cell r="X2849" t="str">
            <v>清溪区</v>
          </cell>
          <cell r="Y2849">
            <v>0</v>
          </cell>
          <cell r="Z2849">
            <v>0</v>
          </cell>
          <cell r="AA2849" t="str">
            <v>清溪区</v>
          </cell>
          <cell r="AB2849" t="str">
            <v>30</v>
          </cell>
          <cell r="AC2849">
            <v>10</v>
          </cell>
          <cell r="AD2849">
            <v>1</v>
          </cell>
          <cell r="AE2849" t="str">
            <v>是</v>
          </cell>
          <cell r="AF2849" t="str">
            <v/>
          </cell>
          <cell r="AG2849" t="str">
            <v>价值宽带</v>
          </cell>
          <cell r="AH2849" t="str">
            <v>续本月</v>
          </cell>
          <cell r="AI2849" t="str">
            <v>是</v>
          </cell>
          <cell r="AJ2849">
            <v>13620088066</v>
          </cell>
          <cell r="AO2849">
            <v>0</v>
          </cell>
          <cell r="AR2849" t="str">
            <v>东兴区</v>
          </cell>
        </row>
        <row r="2850">
          <cell r="F2850">
            <v>13686191185</v>
          </cell>
          <cell r="G2850" t="str">
            <v>13686191185</v>
          </cell>
          <cell r="H2850" t="str">
            <v>高洪亮</v>
          </cell>
          <cell r="I2850" t="str">
            <v>预付费东莞住宅新装或续费888元包年，带宽12M</v>
          </cell>
          <cell r="J2850">
            <v>888</v>
          </cell>
          <cell r="K2850">
            <v>888</v>
          </cell>
          <cell r="L2850" t="str">
            <v>2013-07-02</v>
          </cell>
          <cell r="M2850">
            <v>42187</v>
          </cell>
          <cell r="N2850" t="str">
            <v>2016-07-02</v>
          </cell>
          <cell r="O2850" t="str">
            <v>2015-06-30</v>
          </cell>
          <cell r="P2850" t="str">
            <v>宽带预付费</v>
          </cell>
          <cell r="Q2850" t="str">
            <v>续费</v>
          </cell>
          <cell r="R2850" t="str">
            <v>提前充值</v>
          </cell>
          <cell r="S2850" t="str">
            <v>家庭用户</v>
          </cell>
          <cell r="T2850" t="str">
            <v>FTTH</v>
          </cell>
          <cell r="U2850" t="str">
            <v>尹桂花(yingh)</v>
          </cell>
          <cell r="V2850" t="str">
            <v>ZX清溪禹红娜</v>
          </cell>
          <cell r="W2850" t="str">
            <v/>
          </cell>
          <cell r="X2850" t="str">
            <v>清溪区</v>
          </cell>
          <cell r="Y2850">
            <v>0</v>
          </cell>
          <cell r="Z2850">
            <v>0</v>
          </cell>
          <cell r="AA2850" t="str">
            <v>清溪区</v>
          </cell>
          <cell r="AB2850" t="str">
            <v>30</v>
          </cell>
          <cell r="AC2850">
            <v>12</v>
          </cell>
          <cell r="AD2850">
            <v>12</v>
          </cell>
          <cell r="AE2850" t="str">
            <v>是</v>
          </cell>
          <cell r="AF2850" t="str">
            <v/>
          </cell>
          <cell r="AG2850" t="str">
            <v>价值宽带</v>
          </cell>
          <cell r="AH2850" t="str">
            <v>续后期</v>
          </cell>
          <cell r="AI2850" t="str">
            <v>否</v>
          </cell>
          <cell r="AO2850">
            <v>0</v>
          </cell>
          <cell r="AR2850" t="str">
            <v>杨蔡区</v>
          </cell>
        </row>
        <row r="2851">
          <cell r="F2851">
            <v>13712371387</v>
          </cell>
          <cell r="G2851" t="str">
            <v>13712371387</v>
          </cell>
          <cell r="H2851" t="str">
            <v>石兰兰</v>
          </cell>
          <cell r="I2851" t="str">
            <v>预付费东莞住宅新装或续费768元包年，带宽4M</v>
          </cell>
          <cell r="J2851">
            <v>768</v>
          </cell>
          <cell r="K2851">
            <v>768</v>
          </cell>
          <cell r="L2851" t="str">
            <v>2009-11-13</v>
          </cell>
          <cell r="M2851">
            <v>42184</v>
          </cell>
          <cell r="N2851" t="str">
            <v>2016-06-30</v>
          </cell>
          <cell r="O2851" t="str">
            <v>2015-06-30</v>
          </cell>
          <cell r="P2851" t="str">
            <v>宽带预付费</v>
          </cell>
          <cell r="Q2851" t="str">
            <v>续费</v>
          </cell>
          <cell r="R2851" t="str">
            <v>往月充值</v>
          </cell>
          <cell r="S2851" t="str">
            <v>家庭用户</v>
          </cell>
          <cell r="T2851" t="str">
            <v>FTTH</v>
          </cell>
          <cell r="U2851" t="str">
            <v>尹桂花(yingh)</v>
          </cell>
          <cell r="V2851" t="str">
            <v>ZX清溪禹红娜</v>
          </cell>
          <cell r="W2851" t="str">
            <v/>
          </cell>
          <cell r="X2851" t="str">
            <v>清溪区</v>
          </cell>
          <cell r="Y2851">
            <v>0</v>
          </cell>
          <cell r="Z2851">
            <v>0</v>
          </cell>
          <cell r="AA2851" t="str">
            <v>清溪区</v>
          </cell>
          <cell r="AB2851" t="str">
            <v>30</v>
          </cell>
          <cell r="AC2851">
            <v>4</v>
          </cell>
          <cell r="AD2851">
            <v>12</v>
          </cell>
          <cell r="AE2851" t="str">
            <v>是</v>
          </cell>
          <cell r="AF2851" t="str">
            <v/>
          </cell>
          <cell r="AG2851" t="str">
            <v>否</v>
          </cell>
          <cell r="AH2851" t="str">
            <v>续本月</v>
          </cell>
          <cell r="AI2851" t="str">
            <v>是</v>
          </cell>
          <cell r="AJ2851">
            <v>13712371387</v>
          </cell>
          <cell r="AO2851">
            <v>0</v>
          </cell>
          <cell r="AR2851" t="str">
            <v>东站区</v>
          </cell>
        </row>
        <row r="2852">
          <cell r="F2852">
            <v>13691776065</v>
          </cell>
          <cell r="G2852" t="str">
            <v>13691776065</v>
          </cell>
          <cell r="H2852" t="str">
            <v>黄世伟</v>
          </cell>
          <cell r="I2852" t="str">
            <v>预付费东莞住宅新装或续费100元包月，带宽4M</v>
          </cell>
          <cell r="J2852">
            <v>100</v>
          </cell>
          <cell r="K2852">
            <v>100</v>
          </cell>
          <cell r="L2852" t="str">
            <v>2014-03-02</v>
          </cell>
          <cell r="M2852">
            <v>42185</v>
          </cell>
          <cell r="N2852" t="str">
            <v>2015-07-30</v>
          </cell>
          <cell r="O2852" t="str">
            <v>2015-06-30</v>
          </cell>
          <cell r="P2852" t="str">
            <v>宽带预付费</v>
          </cell>
          <cell r="Q2852" t="str">
            <v>续费</v>
          </cell>
          <cell r="R2852" t="str">
            <v>提前充值</v>
          </cell>
          <cell r="S2852" t="str">
            <v>家庭用户</v>
          </cell>
          <cell r="T2852" t="str">
            <v>FTTH</v>
          </cell>
          <cell r="U2852" t="str">
            <v>尹桂花(yingh)</v>
          </cell>
          <cell r="V2852" t="str">
            <v>ZY谢岗陈冬季(市)</v>
          </cell>
          <cell r="W2852" t="str">
            <v/>
          </cell>
          <cell r="X2852" t="str">
            <v>清溪区</v>
          </cell>
          <cell r="Y2852">
            <v>0</v>
          </cell>
          <cell r="Z2852">
            <v>0</v>
          </cell>
          <cell r="AA2852" t="str">
            <v>清溪区</v>
          </cell>
          <cell r="AB2852" t="str">
            <v>30</v>
          </cell>
          <cell r="AC2852">
            <v>4</v>
          </cell>
          <cell r="AD2852">
            <v>1</v>
          </cell>
          <cell r="AE2852" t="str">
            <v>是</v>
          </cell>
          <cell r="AF2852" t="str">
            <v/>
          </cell>
          <cell r="AG2852" t="str">
            <v>否</v>
          </cell>
          <cell r="AH2852" t="str">
            <v>续本月</v>
          </cell>
          <cell r="AI2852" t="str">
            <v>是</v>
          </cell>
          <cell r="AJ2852">
            <v>13691776065</v>
          </cell>
          <cell r="AO2852">
            <v>0</v>
          </cell>
          <cell r="AR2852" t="str">
            <v>东站区</v>
          </cell>
        </row>
        <row r="2853">
          <cell r="F2853">
            <v>13528589392</v>
          </cell>
          <cell r="G2853" t="str">
            <v>13528589392</v>
          </cell>
          <cell r="H2853" t="str">
            <v>广深铁路股份有限公司广州货运中心</v>
          </cell>
          <cell r="I2853" t="str">
            <v>东莞互联网专线续费包14个月1200元，6M（不提供MODEM）</v>
          </cell>
          <cell r="J2853">
            <v>1200</v>
          </cell>
          <cell r="K2853">
            <v>1200</v>
          </cell>
          <cell r="L2853" t="str">
            <v>2014-06-28</v>
          </cell>
          <cell r="M2853">
            <v>42183</v>
          </cell>
          <cell r="N2853" t="str">
            <v>2016-08-30</v>
          </cell>
          <cell r="O2853" t="str">
            <v>2015-06-30</v>
          </cell>
          <cell r="P2853" t="str">
            <v>专线预付费</v>
          </cell>
          <cell r="Q2853" t="str">
            <v>续费</v>
          </cell>
          <cell r="R2853" t="str">
            <v>当月充值</v>
          </cell>
          <cell r="S2853" t="str">
            <v/>
          </cell>
          <cell r="T2853" t="str">
            <v>传统XDSL</v>
          </cell>
          <cell r="U2853" t="str">
            <v>方兰(fangl)</v>
          </cell>
          <cell r="V2853" t="str">
            <v>找不到代理商</v>
          </cell>
          <cell r="W2853" t="str">
            <v/>
          </cell>
          <cell r="X2853" t="str">
            <v>樟木头区</v>
          </cell>
          <cell r="Y2853">
            <v>0</v>
          </cell>
          <cell r="Z2853">
            <v>0</v>
          </cell>
          <cell r="AA2853" t="str">
            <v>樟木头区</v>
          </cell>
          <cell r="AB2853" t="str">
            <v>30</v>
          </cell>
          <cell r="AC2853">
            <v>6</v>
          </cell>
          <cell r="AD2853">
            <v>14</v>
          </cell>
          <cell r="AE2853" t="str">
            <v>否</v>
          </cell>
          <cell r="AF2853" t="str">
            <v/>
          </cell>
          <cell r="AG2853" t="str">
            <v>否</v>
          </cell>
          <cell r="AH2853" t="str">
            <v>续本月</v>
          </cell>
          <cell r="AI2853" t="str">
            <v>否</v>
          </cell>
          <cell r="AK2853">
            <v>13528589392</v>
          </cell>
          <cell r="AO2853">
            <v>0</v>
          </cell>
          <cell r="AR2853" t="str">
            <v>东站区</v>
          </cell>
        </row>
        <row r="2854">
          <cell r="F2854">
            <v>13532368037</v>
          </cell>
          <cell r="G2854" t="str">
            <v>13532368037</v>
          </cell>
          <cell r="H2854" t="str">
            <v>洪林文</v>
          </cell>
          <cell r="I2854" t="str">
            <v>预付费东莞住宅新装或续费888元包年，带宽12M</v>
          </cell>
          <cell r="J2854">
            <v>888</v>
          </cell>
          <cell r="K2854">
            <v>888</v>
          </cell>
          <cell r="L2854" t="str">
            <v>2012-06-15</v>
          </cell>
          <cell r="M2854">
            <v>42182</v>
          </cell>
          <cell r="N2854" t="str">
            <v>2016-06-30</v>
          </cell>
          <cell r="O2854" t="str">
            <v>2015-06-30</v>
          </cell>
          <cell r="P2854" t="str">
            <v>宽带预付费</v>
          </cell>
          <cell r="Q2854" t="str">
            <v>续费</v>
          </cell>
          <cell r="R2854" t="str">
            <v>当月充值</v>
          </cell>
          <cell r="S2854" t="str">
            <v>家庭用户</v>
          </cell>
          <cell r="T2854" t="str">
            <v>FTTH</v>
          </cell>
          <cell r="U2854" t="str">
            <v>东莞电商天猫充值(scb_tm)</v>
          </cell>
          <cell r="V2854" t="str">
            <v>DSBR受理</v>
          </cell>
          <cell r="W2854" t="str">
            <v/>
          </cell>
          <cell r="X2854" t="str">
            <v>樟木头区</v>
          </cell>
          <cell r="Y2854">
            <v>0</v>
          </cell>
          <cell r="Z2854">
            <v>0</v>
          </cell>
          <cell r="AA2854" t="str">
            <v>樟木头区</v>
          </cell>
          <cell r="AB2854" t="str">
            <v>30</v>
          </cell>
          <cell r="AC2854">
            <v>12</v>
          </cell>
          <cell r="AD2854">
            <v>12</v>
          </cell>
          <cell r="AE2854" t="str">
            <v>是</v>
          </cell>
          <cell r="AF2854" t="str">
            <v/>
          </cell>
          <cell r="AG2854" t="str">
            <v>价值宽带</v>
          </cell>
          <cell r="AH2854" t="str">
            <v>续本月</v>
          </cell>
          <cell r="AI2854" t="str">
            <v>是</v>
          </cell>
          <cell r="AJ2854">
            <v>13532368037</v>
          </cell>
          <cell r="AO2854">
            <v>0</v>
          </cell>
          <cell r="AR2854" t="str">
            <v>东站区</v>
          </cell>
        </row>
        <row r="2855">
          <cell r="F2855">
            <v>13650386470</v>
          </cell>
          <cell r="G2855" t="str">
            <v>13650386470</v>
          </cell>
          <cell r="H2855" t="str">
            <v>李华富</v>
          </cell>
          <cell r="I2855" t="str">
            <v>预付费东莞住宅新装或续费888元包年，带宽12M</v>
          </cell>
          <cell r="J2855">
            <v>888</v>
          </cell>
          <cell r="K2855">
            <v>888</v>
          </cell>
          <cell r="L2855" t="str">
            <v>2012-04-13</v>
          </cell>
          <cell r="M2855">
            <v>42179</v>
          </cell>
          <cell r="N2855" t="str">
            <v>2016-06-30</v>
          </cell>
          <cell r="O2855" t="str">
            <v>2015-06-30</v>
          </cell>
          <cell r="P2855" t="str">
            <v>宽带预付费</v>
          </cell>
          <cell r="Q2855" t="str">
            <v>续费</v>
          </cell>
          <cell r="R2855" t="str">
            <v>当月充值</v>
          </cell>
          <cell r="S2855" t="str">
            <v>家庭用户</v>
          </cell>
          <cell r="T2855" t="str">
            <v>FTTH</v>
          </cell>
          <cell r="U2855" t="str">
            <v>东莞电商天猫充值(scb_tm)</v>
          </cell>
          <cell r="V2855" t="str">
            <v>DSBR受理</v>
          </cell>
          <cell r="W2855" t="str">
            <v/>
          </cell>
          <cell r="X2855" t="str">
            <v>樟木头区</v>
          </cell>
          <cell r="Y2855">
            <v>0</v>
          </cell>
          <cell r="Z2855">
            <v>0</v>
          </cell>
          <cell r="AA2855" t="str">
            <v>樟木头区</v>
          </cell>
          <cell r="AB2855" t="str">
            <v>30</v>
          </cell>
          <cell r="AC2855">
            <v>12</v>
          </cell>
          <cell r="AD2855">
            <v>12</v>
          </cell>
          <cell r="AE2855" t="str">
            <v>是</v>
          </cell>
          <cell r="AF2855" t="str">
            <v/>
          </cell>
          <cell r="AG2855" t="str">
            <v>价值宽带</v>
          </cell>
          <cell r="AH2855" t="str">
            <v>续本月</v>
          </cell>
          <cell r="AI2855" t="str">
            <v>是</v>
          </cell>
          <cell r="AJ2855">
            <v>13650386470</v>
          </cell>
          <cell r="AO2855">
            <v>0</v>
          </cell>
          <cell r="AR2855" t="str">
            <v>东站区</v>
          </cell>
        </row>
        <row r="2856">
          <cell r="F2856">
            <v>15024081807</v>
          </cell>
          <cell r="G2856" t="str">
            <v>15024081807</v>
          </cell>
          <cell r="H2856" t="str">
            <v>邬小花</v>
          </cell>
          <cell r="I2856" t="str">
            <v>预付费东莞住宅新装或续费888元包年，带宽12M</v>
          </cell>
          <cell r="J2856">
            <v>888</v>
          </cell>
          <cell r="K2856">
            <v>888</v>
          </cell>
          <cell r="L2856" t="str">
            <v>2012-06-26</v>
          </cell>
          <cell r="M2856">
            <v>42184</v>
          </cell>
          <cell r="N2856" t="str">
            <v>2016-06-30</v>
          </cell>
          <cell r="O2856" t="str">
            <v>2015-06-30</v>
          </cell>
          <cell r="P2856" t="str">
            <v>宽带预付费</v>
          </cell>
          <cell r="Q2856" t="str">
            <v>续费</v>
          </cell>
          <cell r="R2856" t="str">
            <v>往月充值</v>
          </cell>
          <cell r="S2856" t="str">
            <v>家庭用户</v>
          </cell>
          <cell r="T2856" t="str">
            <v>FTTH</v>
          </cell>
          <cell r="U2856" t="str">
            <v>东莞电商天猫充值(scb_tm)</v>
          </cell>
          <cell r="V2856" t="str">
            <v>DSBR受理</v>
          </cell>
          <cell r="W2856" t="str">
            <v/>
          </cell>
          <cell r="X2856" t="str">
            <v>樟木头区</v>
          </cell>
          <cell r="Y2856">
            <v>0</v>
          </cell>
          <cell r="Z2856">
            <v>0</v>
          </cell>
          <cell r="AA2856" t="str">
            <v>樟木头区</v>
          </cell>
          <cell r="AB2856" t="str">
            <v>30</v>
          </cell>
          <cell r="AC2856">
            <v>12</v>
          </cell>
          <cell r="AD2856">
            <v>12</v>
          </cell>
          <cell r="AE2856" t="str">
            <v>是</v>
          </cell>
          <cell r="AF2856" t="str">
            <v/>
          </cell>
          <cell r="AG2856" t="str">
            <v>价值宽带</v>
          </cell>
          <cell r="AH2856" t="str">
            <v>续本月</v>
          </cell>
          <cell r="AI2856" t="str">
            <v>是</v>
          </cell>
          <cell r="AJ2856">
            <v>15024081807</v>
          </cell>
          <cell r="AO2856">
            <v>0</v>
          </cell>
          <cell r="AR2856" t="str">
            <v>东站区</v>
          </cell>
        </row>
        <row r="2857">
          <cell r="F2857">
            <v>13412141052</v>
          </cell>
          <cell r="G2857" t="str">
            <v>13412141052</v>
          </cell>
          <cell r="H2857" t="str">
            <v>刘川</v>
          </cell>
          <cell r="I2857" t="str">
            <v>预付费东莞住宅新装或续费888元包年，带宽12M</v>
          </cell>
          <cell r="J2857">
            <v>888</v>
          </cell>
          <cell r="K2857">
            <v>888</v>
          </cell>
          <cell r="L2857" t="str">
            <v>2011-03-22</v>
          </cell>
          <cell r="M2857">
            <v>42185</v>
          </cell>
          <cell r="N2857" t="str">
            <v>2016-06-30</v>
          </cell>
          <cell r="O2857" t="str">
            <v>2015-06-30</v>
          </cell>
          <cell r="P2857" t="str">
            <v>宽带预付费</v>
          </cell>
          <cell r="Q2857" t="str">
            <v>续费</v>
          </cell>
          <cell r="R2857" t="str">
            <v>提前充值</v>
          </cell>
          <cell r="S2857" t="str">
            <v>家庭用户</v>
          </cell>
          <cell r="T2857" t="str">
            <v>FTTH</v>
          </cell>
          <cell r="U2857" t="str">
            <v>东莞电商天猫充值(scb_tm)</v>
          </cell>
          <cell r="V2857" t="str">
            <v>DSBR受理</v>
          </cell>
          <cell r="W2857" t="str">
            <v/>
          </cell>
          <cell r="X2857" t="str">
            <v>樟木头区</v>
          </cell>
          <cell r="Y2857">
            <v>0</v>
          </cell>
          <cell r="Z2857">
            <v>0</v>
          </cell>
          <cell r="AA2857" t="str">
            <v>樟木头区</v>
          </cell>
          <cell r="AB2857" t="str">
            <v>30</v>
          </cell>
          <cell r="AC2857">
            <v>12</v>
          </cell>
          <cell r="AD2857">
            <v>12</v>
          </cell>
          <cell r="AE2857" t="str">
            <v>是</v>
          </cell>
          <cell r="AF2857" t="str">
            <v/>
          </cell>
          <cell r="AG2857" t="str">
            <v>价值宽带</v>
          </cell>
          <cell r="AH2857" t="str">
            <v>续本月</v>
          </cell>
          <cell r="AI2857" t="str">
            <v>是</v>
          </cell>
          <cell r="AJ2857">
            <v>13412141052</v>
          </cell>
          <cell r="AO2857">
            <v>0</v>
          </cell>
          <cell r="AR2857" t="str">
            <v>东站区</v>
          </cell>
        </row>
        <row r="2858">
          <cell r="F2858">
            <v>13724417973</v>
          </cell>
          <cell r="G2858" t="str">
            <v>13724417973</v>
          </cell>
          <cell r="H2858" t="str">
            <v>陈云辉</v>
          </cell>
          <cell r="I2858" t="str">
            <v>预付费东莞住宅新装或续费888元包年，带宽12M</v>
          </cell>
          <cell r="J2858">
            <v>888</v>
          </cell>
          <cell r="K2858">
            <v>888</v>
          </cell>
          <cell r="L2858" t="str">
            <v>2010-10-31</v>
          </cell>
          <cell r="M2858">
            <v>42184</v>
          </cell>
          <cell r="N2858" t="str">
            <v>2016-06-30</v>
          </cell>
          <cell r="O2858" t="str">
            <v>2015-06-30</v>
          </cell>
          <cell r="P2858" t="str">
            <v>宽带预付费</v>
          </cell>
          <cell r="Q2858" t="str">
            <v>续费</v>
          </cell>
          <cell r="R2858" t="str">
            <v>当月充值</v>
          </cell>
          <cell r="S2858" t="str">
            <v>家庭用户</v>
          </cell>
          <cell r="T2858" t="str">
            <v>FTTH</v>
          </cell>
          <cell r="U2858" t="str">
            <v>东莞电商天猫充值(scb_tm)</v>
          </cell>
          <cell r="V2858" t="str">
            <v>DSBR受理</v>
          </cell>
          <cell r="W2858" t="str">
            <v/>
          </cell>
          <cell r="X2858" t="str">
            <v>樟木头区</v>
          </cell>
          <cell r="Y2858">
            <v>0</v>
          </cell>
          <cell r="Z2858">
            <v>0</v>
          </cell>
          <cell r="AA2858" t="str">
            <v>樟木头区</v>
          </cell>
          <cell r="AB2858" t="str">
            <v>30</v>
          </cell>
          <cell r="AC2858">
            <v>12</v>
          </cell>
          <cell r="AD2858">
            <v>12</v>
          </cell>
          <cell r="AE2858" t="str">
            <v>是</v>
          </cell>
          <cell r="AF2858" t="str">
            <v/>
          </cell>
          <cell r="AG2858" t="str">
            <v>价值宽带</v>
          </cell>
          <cell r="AH2858" t="str">
            <v>续本月</v>
          </cell>
          <cell r="AI2858" t="str">
            <v>是</v>
          </cell>
          <cell r="AJ2858">
            <v>13724417973</v>
          </cell>
          <cell r="AO2858">
            <v>0</v>
          </cell>
          <cell r="AR2858" t="str">
            <v>大京九区</v>
          </cell>
        </row>
        <row r="2859">
          <cell r="F2859">
            <v>13392375926</v>
          </cell>
          <cell r="G2859" t="str">
            <v>13392375926</v>
          </cell>
          <cell r="H2859" t="str">
            <v>熊娟娟</v>
          </cell>
          <cell r="I2859" t="str">
            <v>预付费东莞住宅新装或续费1088元包年，带宽10M</v>
          </cell>
          <cell r="J2859">
            <v>1088</v>
          </cell>
          <cell r="K2859">
            <v>1088</v>
          </cell>
          <cell r="L2859" t="str">
            <v>2014-07-10</v>
          </cell>
          <cell r="M2859">
            <v>42195</v>
          </cell>
          <cell r="N2859" t="str">
            <v>2016-07-10</v>
          </cell>
          <cell r="O2859" t="str">
            <v>2015-06-30</v>
          </cell>
          <cell r="P2859" t="str">
            <v>宽带预付费</v>
          </cell>
          <cell r="Q2859" t="str">
            <v>续费</v>
          </cell>
          <cell r="R2859" t="str">
            <v>提前充值</v>
          </cell>
          <cell r="S2859" t="str">
            <v>家庭用户</v>
          </cell>
          <cell r="T2859" t="str">
            <v>FTTH</v>
          </cell>
          <cell r="U2859" t="str">
            <v>李燕舞(liyw)</v>
          </cell>
          <cell r="V2859" t="str">
            <v>ZX塘厦陈阳</v>
          </cell>
          <cell r="W2859" t="str">
            <v/>
          </cell>
          <cell r="X2859" t="str">
            <v>塘厦区</v>
          </cell>
          <cell r="Y2859">
            <v>0</v>
          </cell>
          <cell r="Z2859">
            <v>0</v>
          </cell>
          <cell r="AA2859" t="str">
            <v>塘厦区</v>
          </cell>
          <cell r="AB2859" t="str">
            <v>30</v>
          </cell>
          <cell r="AC2859">
            <v>10</v>
          </cell>
          <cell r="AD2859">
            <v>12</v>
          </cell>
          <cell r="AE2859" t="str">
            <v>是</v>
          </cell>
          <cell r="AF2859" t="str">
            <v/>
          </cell>
          <cell r="AG2859" t="str">
            <v>价值宽带</v>
          </cell>
          <cell r="AH2859" t="str">
            <v>续后期</v>
          </cell>
          <cell r="AI2859" t="str">
            <v>否</v>
          </cell>
          <cell r="AO2859">
            <v>0</v>
          </cell>
          <cell r="AR2859" t="str">
            <v>大京九区</v>
          </cell>
        </row>
        <row r="2860">
          <cell r="F2860">
            <v>13433608283</v>
          </cell>
          <cell r="G2860" t="str">
            <v>13433608283</v>
          </cell>
          <cell r="H2860" t="str">
            <v>张泗初</v>
          </cell>
          <cell r="I2860" t="str">
            <v>预付费东莞住宅新装或续费888元包年，带宽12M</v>
          </cell>
          <cell r="J2860">
            <v>888</v>
          </cell>
          <cell r="K2860">
            <v>888</v>
          </cell>
          <cell r="L2860" t="str">
            <v>2011-09-10</v>
          </cell>
          <cell r="M2860">
            <v>42174</v>
          </cell>
          <cell r="N2860" t="str">
            <v>2016-06-30</v>
          </cell>
          <cell r="O2860" t="str">
            <v>2015-06-30</v>
          </cell>
          <cell r="P2860" t="str">
            <v>宽带预付费</v>
          </cell>
          <cell r="Q2860" t="str">
            <v>续费</v>
          </cell>
          <cell r="R2860" t="str">
            <v>当月充值</v>
          </cell>
          <cell r="S2860" t="str">
            <v>家庭用户</v>
          </cell>
          <cell r="T2860" t="str">
            <v>FTTH</v>
          </cell>
          <cell r="U2860" t="str">
            <v>李燕舞(liyw)</v>
          </cell>
          <cell r="V2860" t="str">
            <v>ZX塘厦张远威</v>
          </cell>
          <cell r="W2860" t="str">
            <v>电商价值宽带营销</v>
          </cell>
          <cell r="X2860" t="str">
            <v>塘厦区</v>
          </cell>
          <cell r="Y2860">
            <v>0</v>
          </cell>
          <cell r="Z2860">
            <v>0</v>
          </cell>
          <cell r="AA2860" t="str">
            <v>塘厦区</v>
          </cell>
          <cell r="AB2860" t="str">
            <v>30</v>
          </cell>
          <cell r="AC2860">
            <v>12</v>
          </cell>
          <cell r="AD2860">
            <v>12</v>
          </cell>
          <cell r="AE2860" t="str">
            <v>是</v>
          </cell>
          <cell r="AF2860" t="str">
            <v/>
          </cell>
          <cell r="AG2860" t="str">
            <v>价值宽带</v>
          </cell>
          <cell r="AH2860" t="str">
            <v>续本月</v>
          </cell>
          <cell r="AI2860" t="str">
            <v>是</v>
          </cell>
          <cell r="AJ2860">
            <v>13433608283</v>
          </cell>
          <cell r="AO2860">
            <v>0</v>
          </cell>
          <cell r="AR2860" t="str">
            <v>东站区</v>
          </cell>
        </row>
        <row r="2861">
          <cell r="F2861">
            <v>13712578382</v>
          </cell>
          <cell r="G2861" t="str">
            <v>13712578382</v>
          </cell>
          <cell r="H2861" t="str">
            <v>陈兆杨</v>
          </cell>
          <cell r="I2861" t="str">
            <v>预付费东莞住宅新装或续费888元包年，带宽12M</v>
          </cell>
          <cell r="J2861">
            <v>888</v>
          </cell>
          <cell r="K2861">
            <v>888</v>
          </cell>
          <cell r="L2861" t="str">
            <v>2011-02-28</v>
          </cell>
          <cell r="M2861">
            <v>42213</v>
          </cell>
          <cell r="N2861" t="str">
            <v>2016-07-28</v>
          </cell>
          <cell r="O2861" t="str">
            <v>2015-06-30</v>
          </cell>
          <cell r="P2861" t="str">
            <v>宽带预付费</v>
          </cell>
          <cell r="Q2861" t="str">
            <v>续费</v>
          </cell>
          <cell r="R2861" t="str">
            <v>提前充值</v>
          </cell>
          <cell r="S2861" t="str">
            <v>家庭用户</v>
          </cell>
          <cell r="T2861" t="str">
            <v>FTTH</v>
          </cell>
          <cell r="U2861" t="str">
            <v>东莞电商天猫充值(scb_tm)</v>
          </cell>
          <cell r="V2861" t="str">
            <v>DSBR受理</v>
          </cell>
          <cell r="W2861" t="str">
            <v>非</v>
          </cell>
          <cell r="X2861" t="str">
            <v>塘厦区</v>
          </cell>
          <cell r="Y2861">
            <v>0</v>
          </cell>
          <cell r="Z2861">
            <v>0</v>
          </cell>
          <cell r="AA2861" t="str">
            <v>塘厦区</v>
          </cell>
          <cell r="AB2861" t="str">
            <v>30</v>
          </cell>
          <cell r="AC2861">
            <v>12</v>
          </cell>
          <cell r="AD2861">
            <v>12</v>
          </cell>
          <cell r="AE2861" t="str">
            <v>是</v>
          </cell>
          <cell r="AF2861" t="str">
            <v/>
          </cell>
          <cell r="AG2861" t="str">
            <v>价值宽带</v>
          </cell>
          <cell r="AH2861" t="str">
            <v>续后期</v>
          </cell>
          <cell r="AI2861" t="str">
            <v>否</v>
          </cell>
          <cell r="AO2861">
            <v>0</v>
          </cell>
          <cell r="AR2861" t="str">
            <v>东站区</v>
          </cell>
        </row>
        <row r="2862">
          <cell r="F2862">
            <v>13828419312</v>
          </cell>
          <cell r="G2862" t="str">
            <v>13828419312</v>
          </cell>
          <cell r="H2862" t="str">
            <v>赖胜华</v>
          </cell>
          <cell r="I2862" t="str">
            <v>预付费东莞住宅新装或续费888元包年，带宽12M</v>
          </cell>
          <cell r="J2862">
            <v>888</v>
          </cell>
          <cell r="K2862">
            <v>888</v>
          </cell>
          <cell r="L2862" t="str">
            <v>2014-06-09</v>
          </cell>
          <cell r="M2862">
            <v>42164</v>
          </cell>
          <cell r="N2862" t="str">
            <v>2016-06-30</v>
          </cell>
          <cell r="O2862" t="str">
            <v>2015-06-30</v>
          </cell>
          <cell r="P2862" t="str">
            <v>宽带预付费</v>
          </cell>
          <cell r="Q2862" t="str">
            <v>续费</v>
          </cell>
          <cell r="R2862" t="str">
            <v>往月充值</v>
          </cell>
          <cell r="S2862" t="str">
            <v>家庭用户</v>
          </cell>
          <cell r="T2862" t="str">
            <v>(传统)XDSL</v>
          </cell>
          <cell r="U2862" t="str">
            <v>伍双倩(wusq)</v>
          </cell>
          <cell r="V2862" t="str">
            <v>ZX凤岗蓝志康</v>
          </cell>
          <cell r="W2862" t="str">
            <v/>
          </cell>
          <cell r="X2862" t="str">
            <v>凤岗区</v>
          </cell>
          <cell r="Y2862">
            <v>0</v>
          </cell>
          <cell r="Z2862">
            <v>0</v>
          </cell>
          <cell r="AA2862" t="str">
            <v>凤岗区</v>
          </cell>
          <cell r="AB2862" t="str">
            <v>30</v>
          </cell>
          <cell r="AC2862">
            <v>12</v>
          </cell>
          <cell r="AD2862">
            <v>12</v>
          </cell>
          <cell r="AE2862" t="str">
            <v>否</v>
          </cell>
          <cell r="AF2862" t="str">
            <v/>
          </cell>
          <cell r="AG2862" t="str">
            <v>价值宽带</v>
          </cell>
          <cell r="AH2862" t="str">
            <v>续本月</v>
          </cell>
          <cell r="AI2862" t="str">
            <v>否</v>
          </cell>
          <cell r="AO2862">
            <v>0</v>
          </cell>
          <cell r="AR2862" t="str">
            <v>东站区</v>
          </cell>
        </row>
        <row r="2863">
          <cell r="F2863">
            <v>18676921644</v>
          </cell>
          <cell r="G2863" t="str">
            <v>18676921644</v>
          </cell>
          <cell r="H2863" t="str">
            <v>李倩</v>
          </cell>
          <cell r="I2863" t="str">
            <v>预付费东莞住宅新装或续费680元包年，带宽4M</v>
          </cell>
          <cell r="J2863">
            <v>680</v>
          </cell>
          <cell r="K2863">
            <v>680</v>
          </cell>
          <cell r="L2863" t="str">
            <v>2013-07-02</v>
          </cell>
          <cell r="M2863">
            <v>42187</v>
          </cell>
          <cell r="N2863" t="str">
            <v>2016-07-02</v>
          </cell>
          <cell r="O2863" t="str">
            <v>2015-06-30</v>
          </cell>
          <cell r="P2863" t="str">
            <v>宽带预付费</v>
          </cell>
          <cell r="Q2863" t="str">
            <v>续费</v>
          </cell>
          <cell r="R2863" t="str">
            <v>提前充值</v>
          </cell>
          <cell r="S2863" t="str">
            <v>家庭用户</v>
          </cell>
          <cell r="T2863" t="str">
            <v>(传统)XDSL</v>
          </cell>
          <cell r="U2863" t="str">
            <v>伍双倩(wusq)</v>
          </cell>
          <cell r="V2863" t="str">
            <v>ZX凤岗蓝志康</v>
          </cell>
          <cell r="W2863" t="str">
            <v/>
          </cell>
          <cell r="X2863" t="str">
            <v>凤岗区</v>
          </cell>
          <cell r="Y2863">
            <v>0</v>
          </cell>
          <cell r="Z2863">
            <v>0</v>
          </cell>
          <cell r="AA2863" t="str">
            <v>凤岗区</v>
          </cell>
          <cell r="AB2863" t="str">
            <v>30</v>
          </cell>
          <cell r="AC2863">
            <v>4</v>
          </cell>
          <cell r="AD2863">
            <v>12</v>
          </cell>
          <cell r="AE2863" t="str">
            <v>否</v>
          </cell>
          <cell r="AF2863" t="str">
            <v/>
          </cell>
          <cell r="AG2863" t="str">
            <v>否</v>
          </cell>
          <cell r="AH2863" t="str">
            <v>续后期</v>
          </cell>
          <cell r="AI2863" t="str">
            <v>否</v>
          </cell>
          <cell r="AO2863">
            <v>0</v>
          </cell>
          <cell r="AR2863" t="str">
            <v>大京九区</v>
          </cell>
        </row>
        <row r="2864">
          <cell r="F2864">
            <v>13433062992</v>
          </cell>
          <cell r="G2864" t="str">
            <v>13433062992</v>
          </cell>
          <cell r="H2864" t="str">
            <v>张余良</v>
          </cell>
          <cell r="I2864" t="str">
            <v>预付费东莞精品宽带新装或续费免费体验1个月，带宽10M</v>
          </cell>
          <cell r="J2864">
            <v>888</v>
          </cell>
          <cell r="K2864">
            <v>888</v>
          </cell>
          <cell r="L2864" t="str">
            <v>2014-07-16</v>
          </cell>
          <cell r="M2864">
            <v>42201</v>
          </cell>
          <cell r="N2864" t="str">
            <v>2016-08-16</v>
          </cell>
          <cell r="O2864" t="str">
            <v>2015-06-30</v>
          </cell>
          <cell r="P2864" t="str">
            <v>宽带预付费</v>
          </cell>
          <cell r="Q2864" t="str">
            <v>续费</v>
          </cell>
          <cell r="R2864" t="str">
            <v>提前充值</v>
          </cell>
          <cell r="S2864" t="str">
            <v>家庭用户</v>
          </cell>
          <cell r="T2864" t="str">
            <v>FTTH</v>
          </cell>
          <cell r="U2864" t="str">
            <v>东莞电商天猫充值(scb_tm)</v>
          </cell>
          <cell r="V2864" t="str">
            <v>ZX清溪祖静彪</v>
          </cell>
          <cell r="W2864" t="str">
            <v/>
          </cell>
          <cell r="X2864" t="str">
            <v>清溪区</v>
          </cell>
          <cell r="Y2864">
            <v>0</v>
          </cell>
          <cell r="Z2864">
            <v>0</v>
          </cell>
          <cell r="AA2864" t="str">
            <v>清溪区</v>
          </cell>
          <cell r="AB2864" t="str">
            <v>30</v>
          </cell>
          <cell r="AC2864">
            <v>10</v>
          </cell>
          <cell r="AD2864">
            <v>1</v>
          </cell>
          <cell r="AE2864" t="str">
            <v>是</v>
          </cell>
          <cell r="AF2864" t="str">
            <v/>
          </cell>
          <cell r="AG2864" t="str">
            <v>价值宽带</v>
          </cell>
          <cell r="AH2864" t="str">
            <v>续后期</v>
          </cell>
          <cell r="AI2864" t="str">
            <v>否</v>
          </cell>
          <cell r="AO2864">
            <v>0</v>
          </cell>
          <cell r="AR2864" t="str">
            <v>大京九区</v>
          </cell>
        </row>
        <row r="2865">
          <cell r="F2865">
            <v>15899927024</v>
          </cell>
          <cell r="G2865" t="str">
            <v>15899927024</v>
          </cell>
          <cell r="H2865" t="str">
            <v>邱任重</v>
          </cell>
          <cell r="I2865" t="str">
            <v>预付费东莞精品宽带新装或续费免费体验1个月，带宽10M</v>
          </cell>
          <cell r="J2865">
            <v>888</v>
          </cell>
          <cell r="K2865">
            <v>888</v>
          </cell>
          <cell r="L2865" t="str">
            <v>2014-07-01</v>
          </cell>
          <cell r="M2865">
            <v>42186</v>
          </cell>
          <cell r="N2865" t="str">
            <v>2016-08-01</v>
          </cell>
          <cell r="O2865" t="str">
            <v>2015-06-30</v>
          </cell>
          <cell r="P2865" t="str">
            <v>宽带预付费</v>
          </cell>
          <cell r="Q2865" t="str">
            <v>续费</v>
          </cell>
          <cell r="R2865" t="str">
            <v>提前充值</v>
          </cell>
          <cell r="S2865" t="str">
            <v>家庭用户</v>
          </cell>
          <cell r="T2865" t="str">
            <v>FTTH</v>
          </cell>
          <cell r="U2865" t="str">
            <v>尹桂花(yingh)</v>
          </cell>
          <cell r="V2865" t="str">
            <v>ZX清溪祖静彪</v>
          </cell>
          <cell r="W2865" t="str">
            <v/>
          </cell>
          <cell r="X2865" t="str">
            <v>清溪区</v>
          </cell>
          <cell r="Y2865">
            <v>0</v>
          </cell>
          <cell r="Z2865">
            <v>0</v>
          </cell>
          <cell r="AA2865" t="str">
            <v>清溪区</v>
          </cell>
          <cell r="AB2865" t="str">
            <v>30</v>
          </cell>
          <cell r="AC2865">
            <v>10</v>
          </cell>
          <cell r="AD2865">
            <v>1</v>
          </cell>
          <cell r="AE2865" t="str">
            <v>是</v>
          </cell>
          <cell r="AF2865" t="str">
            <v/>
          </cell>
          <cell r="AG2865" t="str">
            <v>价值宽带</v>
          </cell>
          <cell r="AH2865" t="str">
            <v>续后期</v>
          </cell>
          <cell r="AI2865" t="str">
            <v>否</v>
          </cell>
          <cell r="AO2865">
            <v>0</v>
          </cell>
          <cell r="AR2865" t="str">
            <v>东站区</v>
          </cell>
        </row>
        <row r="2866">
          <cell r="F2866">
            <v>13442602909</v>
          </cell>
          <cell r="G2866" t="str">
            <v>13442602909</v>
          </cell>
          <cell r="H2866" t="str">
            <v>李大超</v>
          </cell>
          <cell r="I2866" t="str">
            <v>预付费东莞住宅新装或续费888元包年，带宽12M</v>
          </cell>
          <cell r="J2866">
            <v>888</v>
          </cell>
          <cell r="K2866">
            <v>888</v>
          </cell>
          <cell r="L2866" t="str">
            <v>2012-07-24</v>
          </cell>
          <cell r="M2866">
            <v>42210</v>
          </cell>
          <cell r="N2866" t="str">
            <v>2016-07-25</v>
          </cell>
          <cell r="O2866" t="str">
            <v>2015-06-30</v>
          </cell>
          <cell r="P2866" t="str">
            <v>宽带预付费</v>
          </cell>
          <cell r="Q2866" t="str">
            <v>续费</v>
          </cell>
          <cell r="R2866" t="str">
            <v>提前充值</v>
          </cell>
          <cell r="S2866" t="str">
            <v>家庭用户</v>
          </cell>
          <cell r="T2866" t="str">
            <v>FTTH</v>
          </cell>
          <cell r="U2866" t="str">
            <v>东莞电商天猫充值(scb_tm)</v>
          </cell>
          <cell r="V2866" t="str">
            <v>DSBR受理</v>
          </cell>
          <cell r="W2866" t="str">
            <v>电商价值宽带营销</v>
          </cell>
          <cell r="X2866" t="str">
            <v>塘厦区</v>
          </cell>
          <cell r="Y2866">
            <v>0</v>
          </cell>
          <cell r="Z2866">
            <v>0</v>
          </cell>
          <cell r="AA2866" t="str">
            <v>塘厦区</v>
          </cell>
          <cell r="AB2866" t="str">
            <v>30</v>
          </cell>
          <cell r="AC2866">
            <v>12</v>
          </cell>
          <cell r="AD2866">
            <v>12</v>
          </cell>
          <cell r="AE2866" t="str">
            <v>是</v>
          </cell>
          <cell r="AF2866" t="str">
            <v/>
          </cell>
          <cell r="AG2866" t="str">
            <v>价值宽带</v>
          </cell>
          <cell r="AH2866" t="str">
            <v>续后期</v>
          </cell>
          <cell r="AI2866" t="str">
            <v>否</v>
          </cell>
          <cell r="AO2866">
            <v>0</v>
          </cell>
          <cell r="AR2866" t="str">
            <v>东站区</v>
          </cell>
        </row>
        <row r="2867">
          <cell r="F2867">
            <v>13620665853</v>
          </cell>
          <cell r="G2867" t="str">
            <v>13620665853</v>
          </cell>
          <cell r="H2867" t="str">
            <v>李军</v>
          </cell>
          <cell r="I2867" t="str">
            <v>预付费东莞住宅新装或续费888元包年，带宽12M</v>
          </cell>
          <cell r="J2867">
            <v>888</v>
          </cell>
          <cell r="K2867">
            <v>888</v>
          </cell>
          <cell r="L2867" t="str">
            <v>2012-06-25</v>
          </cell>
          <cell r="M2867">
            <v>42183</v>
          </cell>
          <cell r="N2867" t="str">
            <v>2016-06-30</v>
          </cell>
          <cell r="O2867" t="str">
            <v>2015-06-30</v>
          </cell>
          <cell r="P2867" t="str">
            <v>宽带预付费</v>
          </cell>
          <cell r="Q2867" t="str">
            <v>续费</v>
          </cell>
          <cell r="R2867" t="str">
            <v>当月充值</v>
          </cell>
          <cell r="S2867" t="str">
            <v>家庭用户</v>
          </cell>
          <cell r="T2867" t="str">
            <v>FTTH</v>
          </cell>
          <cell r="U2867" t="str">
            <v>李燕舞(liyw)</v>
          </cell>
          <cell r="V2867" t="str">
            <v>ZX塘厦岑常师</v>
          </cell>
          <cell r="W2867" t="str">
            <v/>
          </cell>
          <cell r="X2867" t="str">
            <v>塘厦区</v>
          </cell>
          <cell r="Y2867">
            <v>0</v>
          </cell>
          <cell r="Z2867">
            <v>0</v>
          </cell>
          <cell r="AA2867" t="str">
            <v>塘厦区</v>
          </cell>
          <cell r="AB2867" t="str">
            <v>30</v>
          </cell>
          <cell r="AC2867">
            <v>12</v>
          </cell>
          <cell r="AD2867">
            <v>12</v>
          </cell>
          <cell r="AE2867" t="str">
            <v>是</v>
          </cell>
          <cell r="AF2867" t="str">
            <v/>
          </cell>
          <cell r="AG2867" t="str">
            <v>价值宽带</v>
          </cell>
          <cell r="AH2867" t="str">
            <v>续本月</v>
          </cell>
          <cell r="AI2867" t="str">
            <v>是</v>
          </cell>
          <cell r="AJ2867">
            <v>13620665853</v>
          </cell>
          <cell r="AO2867">
            <v>0</v>
          </cell>
          <cell r="AR2867" t="str">
            <v>东站区</v>
          </cell>
        </row>
        <row r="2868">
          <cell r="F2868">
            <v>13556765709</v>
          </cell>
          <cell r="G2868" t="str">
            <v>13556765709</v>
          </cell>
          <cell r="H2868" t="str">
            <v>何泽鸿</v>
          </cell>
          <cell r="I2868" t="str">
            <v>预付费东莞住宅新装或续费888元包年，带宽12M</v>
          </cell>
          <cell r="J2868">
            <v>888</v>
          </cell>
          <cell r="K2868">
            <v>888</v>
          </cell>
          <cell r="L2868" t="str">
            <v>2014-07-26</v>
          </cell>
          <cell r="M2868">
            <v>42211</v>
          </cell>
          <cell r="N2868" t="str">
            <v>2016-07-26</v>
          </cell>
          <cell r="O2868" t="str">
            <v>2015-06-30</v>
          </cell>
          <cell r="P2868" t="str">
            <v>宽带预付费</v>
          </cell>
          <cell r="Q2868" t="str">
            <v>续费</v>
          </cell>
          <cell r="R2868" t="str">
            <v>提前充值</v>
          </cell>
          <cell r="S2868" t="str">
            <v>家庭用户</v>
          </cell>
          <cell r="T2868" t="str">
            <v>FTTH</v>
          </cell>
          <cell r="U2868" t="str">
            <v>东莞电商天猫充值(scb_tm)</v>
          </cell>
          <cell r="V2868" t="str">
            <v>DSBR受理</v>
          </cell>
          <cell r="W2868" t="str">
            <v/>
          </cell>
          <cell r="X2868" t="str">
            <v>塘厦区</v>
          </cell>
          <cell r="Y2868">
            <v>0</v>
          </cell>
          <cell r="Z2868">
            <v>0</v>
          </cell>
          <cell r="AA2868" t="str">
            <v>塘厦区</v>
          </cell>
          <cell r="AB2868" t="str">
            <v>30</v>
          </cell>
          <cell r="AC2868">
            <v>12</v>
          </cell>
          <cell r="AD2868">
            <v>12</v>
          </cell>
          <cell r="AE2868" t="str">
            <v>是</v>
          </cell>
          <cell r="AF2868" t="str">
            <v/>
          </cell>
          <cell r="AG2868" t="str">
            <v>价值宽带</v>
          </cell>
          <cell r="AH2868" t="str">
            <v>续后期</v>
          </cell>
          <cell r="AI2868" t="str">
            <v>否</v>
          </cell>
          <cell r="AO2868">
            <v>0</v>
          </cell>
          <cell r="AR2868" t="str">
            <v>东站区</v>
          </cell>
        </row>
        <row r="2869">
          <cell r="F2869">
            <v>13790367218</v>
          </cell>
          <cell r="G2869" t="str">
            <v>13790367218</v>
          </cell>
          <cell r="H2869" t="str">
            <v>李优</v>
          </cell>
          <cell r="I2869" t="str">
            <v>预付费东莞住宅新装或续费888元包年，带宽12M</v>
          </cell>
          <cell r="J2869">
            <v>888</v>
          </cell>
          <cell r="K2869">
            <v>888</v>
          </cell>
          <cell r="L2869" t="str">
            <v>2009-06-24</v>
          </cell>
          <cell r="M2869">
            <v>42154</v>
          </cell>
          <cell r="N2869" t="str">
            <v>2016-06-30</v>
          </cell>
          <cell r="O2869" t="str">
            <v>2015-06-30</v>
          </cell>
          <cell r="P2869" t="str">
            <v>宽带预付费</v>
          </cell>
          <cell r="Q2869" t="str">
            <v>续费</v>
          </cell>
          <cell r="R2869" t="str">
            <v>往月充值</v>
          </cell>
          <cell r="S2869" t="str">
            <v>家庭用户</v>
          </cell>
          <cell r="T2869" t="str">
            <v>FTTH</v>
          </cell>
          <cell r="U2869" t="str">
            <v>王丽(wangl)</v>
          </cell>
          <cell r="V2869" t="str">
            <v>ZX长安肖亮</v>
          </cell>
          <cell r="W2869" t="str">
            <v>电商价值宽带营销</v>
          </cell>
          <cell r="X2869" t="str">
            <v>长安区</v>
          </cell>
          <cell r="Y2869">
            <v>0</v>
          </cell>
          <cell r="Z2869">
            <v>0</v>
          </cell>
          <cell r="AA2869" t="str">
            <v>长安区</v>
          </cell>
          <cell r="AB2869" t="str">
            <v>30</v>
          </cell>
          <cell r="AC2869">
            <v>12</v>
          </cell>
          <cell r="AD2869">
            <v>12</v>
          </cell>
          <cell r="AE2869" t="str">
            <v>是</v>
          </cell>
          <cell r="AF2869" t="str">
            <v/>
          </cell>
          <cell r="AG2869" t="str">
            <v>价值宽带</v>
          </cell>
          <cell r="AH2869" t="str">
            <v>续前期</v>
          </cell>
          <cell r="AI2869" t="str">
            <v>否</v>
          </cell>
          <cell r="AO2869">
            <v>0</v>
          </cell>
          <cell r="AR2869" t="str">
            <v>东站区</v>
          </cell>
        </row>
        <row r="2870">
          <cell r="F2870">
            <v>13559720739</v>
          </cell>
          <cell r="G2870" t="str">
            <v>13559720739</v>
          </cell>
          <cell r="H2870" t="str">
            <v>傅子秀</v>
          </cell>
          <cell r="I2870" t="str">
            <v>预付费东莞住宅新装或续费888元包年，带宽12M</v>
          </cell>
          <cell r="J2870">
            <v>888</v>
          </cell>
          <cell r="K2870">
            <v>888</v>
          </cell>
          <cell r="L2870" t="str">
            <v>2011-03-23</v>
          </cell>
          <cell r="M2870">
            <v>42209</v>
          </cell>
          <cell r="N2870" t="str">
            <v>2016-07-24</v>
          </cell>
          <cell r="O2870" t="str">
            <v>2015-06-30</v>
          </cell>
          <cell r="P2870" t="str">
            <v>宽带预付费</v>
          </cell>
          <cell r="Q2870" t="str">
            <v>续费</v>
          </cell>
          <cell r="R2870" t="str">
            <v>提前充值</v>
          </cell>
          <cell r="S2870" t="str">
            <v>家庭用户</v>
          </cell>
          <cell r="T2870" t="str">
            <v>FTTH</v>
          </cell>
          <cell r="U2870" t="str">
            <v>王丽(wangl)</v>
          </cell>
          <cell r="V2870" t="str">
            <v>ZX长安肖亮</v>
          </cell>
          <cell r="W2870" t="str">
            <v>电商价值宽带营销</v>
          </cell>
          <cell r="X2870" t="str">
            <v>长安区</v>
          </cell>
          <cell r="Y2870">
            <v>0</v>
          </cell>
          <cell r="Z2870">
            <v>0</v>
          </cell>
          <cell r="AA2870" t="str">
            <v>长安区</v>
          </cell>
          <cell r="AB2870" t="str">
            <v>30</v>
          </cell>
          <cell r="AC2870">
            <v>12</v>
          </cell>
          <cell r="AD2870">
            <v>12</v>
          </cell>
          <cell r="AE2870" t="str">
            <v>是</v>
          </cell>
          <cell r="AF2870" t="str">
            <v/>
          </cell>
          <cell r="AG2870" t="str">
            <v>价值宽带</v>
          </cell>
          <cell r="AH2870" t="str">
            <v>续后期</v>
          </cell>
          <cell r="AI2870" t="str">
            <v>否</v>
          </cell>
          <cell r="AO2870">
            <v>0</v>
          </cell>
          <cell r="AR2870" t="str">
            <v>东站区</v>
          </cell>
        </row>
        <row r="2871">
          <cell r="F2871">
            <v>15019075294</v>
          </cell>
          <cell r="G2871" t="str">
            <v>15019075294</v>
          </cell>
          <cell r="H2871" t="str">
            <v>薛会元</v>
          </cell>
          <cell r="I2871" t="str">
            <v>预付费东莞住宅新装或续费1088元包年，带宽10M</v>
          </cell>
          <cell r="J2871">
            <v>1088</v>
          </cell>
          <cell r="K2871">
            <v>1088</v>
          </cell>
          <cell r="L2871" t="str">
            <v>2014-06-23</v>
          </cell>
          <cell r="M2871">
            <v>42178</v>
          </cell>
          <cell r="N2871" t="str">
            <v>2016-06-30</v>
          </cell>
          <cell r="O2871" t="str">
            <v>2015-06-30</v>
          </cell>
          <cell r="P2871" t="str">
            <v>宽带预付费</v>
          </cell>
          <cell r="Q2871" t="str">
            <v>续费</v>
          </cell>
          <cell r="R2871" t="str">
            <v>当月充值</v>
          </cell>
          <cell r="S2871" t="str">
            <v>家庭用户</v>
          </cell>
          <cell r="T2871" t="str">
            <v>FTTH</v>
          </cell>
          <cell r="U2871" t="str">
            <v>谢如画(xierh)</v>
          </cell>
          <cell r="V2871" t="str">
            <v>ZX厚街杨菊花</v>
          </cell>
          <cell r="W2871" t="str">
            <v/>
          </cell>
          <cell r="X2871" t="str">
            <v>厚街区</v>
          </cell>
          <cell r="Y2871">
            <v>0</v>
          </cell>
          <cell r="Z2871">
            <v>0</v>
          </cell>
          <cell r="AA2871" t="str">
            <v>厚街区</v>
          </cell>
          <cell r="AB2871" t="str">
            <v>30</v>
          </cell>
          <cell r="AC2871">
            <v>10</v>
          </cell>
          <cell r="AD2871">
            <v>12</v>
          </cell>
          <cell r="AE2871" t="str">
            <v>是</v>
          </cell>
          <cell r="AF2871" t="str">
            <v/>
          </cell>
          <cell r="AG2871" t="str">
            <v>价值宽带</v>
          </cell>
          <cell r="AH2871" t="str">
            <v>续本月</v>
          </cell>
          <cell r="AI2871" t="str">
            <v>是</v>
          </cell>
          <cell r="AJ2871">
            <v>15019075294</v>
          </cell>
          <cell r="AO2871">
            <v>0</v>
          </cell>
          <cell r="AR2871" t="str">
            <v>东站区</v>
          </cell>
        </row>
        <row r="2872">
          <cell r="F2872">
            <v>13671473225</v>
          </cell>
          <cell r="G2872" t="str">
            <v>13671473225</v>
          </cell>
          <cell r="H2872" t="str">
            <v>袁熙</v>
          </cell>
          <cell r="I2872" t="str">
            <v>预付费东莞住宅新装或续费680元包年，带宽4M</v>
          </cell>
          <cell r="J2872">
            <v>680</v>
          </cell>
          <cell r="K2872">
            <v>680</v>
          </cell>
          <cell r="L2872" t="str">
            <v>2012-04-25</v>
          </cell>
          <cell r="M2872">
            <v>42183</v>
          </cell>
          <cell r="N2872" t="str">
            <v>2016-06-30</v>
          </cell>
          <cell r="O2872" t="str">
            <v>2015-06-30</v>
          </cell>
          <cell r="P2872" t="str">
            <v>宽带预付费</v>
          </cell>
          <cell r="Q2872" t="str">
            <v>续费</v>
          </cell>
          <cell r="R2872" t="str">
            <v>往月充值</v>
          </cell>
          <cell r="S2872" t="str">
            <v>家庭用户</v>
          </cell>
          <cell r="T2872" t="str">
            <v>(传统)XDSL</v>
          </cell>
          <cell r="U2872" t="str">
            <v>王丽(wangl)</v>
          </cell>
          <cell r="V2872" t="str">
            <v>ZX长安朱江益</v>
          </cell>
          <cell r="W2872" t="str">
            <v/>
          </cell>
          <cell r="X2872" t="str">
            <v>长安区</v>
          </cell>
          <cell r="Y2872">
            <v>0</v>
          </cell>
          <cell r="Z2872">
            <v>0</v>
          </cell>
          <cell r="AA2872" t="str">
            <v>长安区</v>
          </cell>
          <cell r="AB2872" t="str">
            <v>30</v>
          </cell>
          <cell r="AC2872">
            <v>4</v>
          </cell>
          <cell r="AD2872">
            <v>12</v>
          </cell>
          <cell r="AE2872" t="str">
            <v>否</v>
          </cell>
          <cell r="AF2872" t="str">
            <v/>
          </cell>
          <cell r="AG2872" t="str">
            <v>否</v>
          </cell>
          <cell r="AH2872" t="str">
            <v>续本月</v>
          </cell>
          <cell r="AI2872" t="str">
            <v>否</v>
          </cell>
          <cell r="AO2872">
            <v>0</v>
          </cell>
          <cell r="AR2872" t="str">
            <v>康宝区</v>
          </cell>
        </row>
        <row r="2873">
          <cell r="F2873">
            <v>15817773164</v>
          </cell>
          <cell r="G2873" t="str">
            <v>15817773164</v>
          </cell>
          <cell r="H2873" t="str">
            <v>张雷雷</v>
          </cell>
          <cell r="I2873" t="str">
            <v>预付费东莞住宅新装或续费888元包年，带宽12M</v>
          </cell>
          <cell r="J2873">
            <v>888</v>
          </cell>
          <cell r="K2873">
            <v>888</v>
          </cell>
          <cell r="L2873" t="str">
            <v>2012-07-09</v>
          </cell>
          <cell r="M2873">
            <v>42194</v>
          </cell>
          <cell r="N2873" t="str">
            <v>2016-07-09</v>
          </cell>
          <cell r="O2873" t="str">
            <v>2015-06-30</v>
          </cell>
          <cell r="P2873" t="str">
            <v>宽带预付费</v>
          </cell>
          <cell r="Q2873" t="str">
            <v>续费</v>
          </cell>
          <cell r="R2873" t="str">
            <v>提前充值</v>
          </cell>
          <cell r="S2873" t="str">
            <v>家庭用户</v>
          </cell>
          <cell r="T2873" t="str">
            <v>FTTH</v>
          </cell>
          <cell r="U2873" t="str">
            <v>王丽(wangl)</v>
          </cell>
          <cell r="V2873" t="str">
            <v>ZX长安朱江益</v>
          </cell>
          <cell r="W2873" t="str">
            <v>电商价值宽带营销</v>
          </cell>
          <cell r="X2873" t="str">
            <v>长安区</v>
          </cell>
          <cell r="Y2873">
            <v>0</v>
          </cell>
          <cell r="Z2873">
            <v>0</v>
          </cell>
          <cell r="AA2873" t="str">
            <v>长安区</v>
          </cell>
          <cell r="AB2873" t="str">
            <v>30</v>
          </cell>
          <cell r="AC2873">
            <v>12</v>
          </cell>
          <cell r="AD2873">
            <v>12</v>
          </cell>
          <cell r="AE2873" t="str">
            <v>是</v>
          </cell>
          <cell r="AF2873" t="str">
            <v/>
          </cell>
          <cell r="AG2873" t="str">
            <v>价值宽带</v>
          </cell>
          <cell r="AH2873" t="str">
            <v>续后期</v>
          </cell>
          <cell r="AI2873" t="str">
            <v>否</v>
          </cell>
          <cell r="AO2873">
            <v>0</v>
          </cell>
          <cell r="AR2873" t="str">
            <v>康宝区</v>
          </cell>
        </row>
        <row r="2874">
          <cell r="F2874">
            <v>15818301677</v>
          </cell>
          <cell r="G2874" t="str">
            <v>15818301677</v>
          </cell>
          <cell r="H2874" t="str">
            <v>管昌芬</v>
          </cell>
          <cell r="I2874" t="str">
            <v>预付费东莞住宅新装或续费888元包年，带宽12M</v>
          </cell>
          <cell r="J2874">
            <v>888</v>
          </cell>
          <cell r="K2874">
            <v>888</v>
          </cell>
          <cell r="L2874" t="str">
            <v>2013-07-09</v>
          </cell>
          <cell r="M2874">
            <v>42194</v>
          </cell>
          <cell r="N2874" t="str">
            <v>2016-07-09</v>
          </cell>
          <cell r="O2874" t="str">
            <v>2015-06-30</v>
          </cell>
          <cell r="P2874" t="str">
            <v>宽带预付费</v>
          </cell>
          <cell r="Q2874" t="str">
            <v>续费</v>
          </cell>
          <cell r="R2874" t="str">
            <v>提前充值</v>
          </cell>
          <cell r="S2874" t="str">
            <v>家庭用户</v>
          </cell>
          <cell r="T2874" t="str">
            <v>FTTH</v>
          </cell>
          <cell r="U2874" t="str">
            <v>王丽(wangl)</v>
          </cell>
          <cell r="V2874" t="str">
            <v>ZX长安朱江益</v>
          </cell>
          <cell r="W2874" t="str">
            <v>电商价值宽带营销</v>
          </cell>
          <cell r="X2874" t="str">
            <v>长安区</v>
          </cell>
          <cell r="Y2874">
            <v>0</v>
          </cell>
          <cell r="Z2874">
            <v>0</v>
          </cell>
          <cell r="AA2874" t="str">
            <v>长安区</v>
          </cell>
          <cell r="AB2874" t="str">
            <v>30</v>
          </cell>
          <cell r="AC2874">
            <v>12</v>
          </cell>
          <cell r="AD2874">
            <v>12</v>
          </cell>
          <cell r="AE2874" t="str">
            <v>是</v>
          </cell>
          <cell r="AF2874" t="str">
            <v/>
          </cell>
          <cell r="AG2874" t="str">
            <v>价值宽带</v>
          </cell>
          <cell r="AH2874" t="str">
            <v>续后期</v>
          </cell>
          <cell r="AI2874" t="str">
            <v>否</v>
          </cell>
          <cell r="AO2874">
            <v>0</v>
          </cell>
          <cell r="AR2874" t="str">
            <v>康宝区</v>
          </cell>
        </row>
        <row r="2875">
          <cell r="F2875">
            <v>13539089301</v>
          </cell>
          <cell r="G2875" t="str">
            <v>13539089301</v>
          </cell>
          <cell r="H2875" t="str">
            <v>谭淡金</v>
          </cell>
          <cell r="I2875" t="str">
            <v>预付费东莞住宅新装或续费888元包年，带宽12M</v>
          </cell>
          <cell r="J2875">
            <v>888</v>
          </cell>
          <cell r="K2875">
            <v>888</v>
          </cell>
          <cell r="L2875" t="str">
            <v>2012-07-10</v>
          </cell>
          <cell r="M2875">
            <v>42209</v>
          </cell>
          <cell r="N2875" t="str">
            <v>2016-07-24</v>
          </cell>
          <cell r="O2875" t="str">
            <v>2015-06-30</v>
          </cell>
          <cell r="P2875" t="str">
            <v>宽带预付费</v>
          </cell>
          <cell r="Q2875" t="str">
            <v>续费</v>
          </cell>
          <cell r="R2875" t="str">
            <v>提前充值</v>
          </cell>
          <cell r="S2875" t="str">
            <v>家庭用户</v>
          </cell>
          <cell r="T2875" t="str">
            <v>FTTH</v>
          </cell>
          <cell r="U2875" t="str">
            <v>王丽(wangl)</v>
          </cell>
          <cell r="V2875" t="str">
            <v>ZX长安何乐平</v>
          </cell>
          <cell r="W2875" t="str">
            <v>电商价值宽带营销</v>
          </cell>
          <cell r="X2875" t="str">
            <v>长安区</v>
          </cell>
          <cell r="Y2875">
            <v>0</v>
          </cell>
          <cell r="Z2875">
            <v>0</v>
          </cell>
          <cell r="AA2875" t="str">
            <v>长安区</v>
          </cell>
          <cell r="AB2875" t="str">
            <v>30</v>
          </cell>
          <cell r="AC2875">
            <v>12</v>
          </cell>
          <cell r="AD2875">
            <v>12</v>
          </cell>
          <cell r="AE2875" t="str">
            <v>是</v>
          </cell>
          <cell r="AF2875" t="str">
            <v/>
          </cell>
          <cell r="AG2875" t="str">
            <v>价值宽带</v>
          </cell>
          <cell r="AH2875" t="str">
            <v>续后期</v>
          </cell>
          <cell r="AI2875" t="str">
            <v>否</v>
          </cell>
          <cell r="AO2875">
            <v>0</v>
          </cell>
          <cell r="AR2875" t="str">
            <v>康宝区</v>
          </cell>
        </row>
        <row r="2876">
          <cell r="F2876">
            <v>13268759819</v>
          </cell>
          <cell r="G2876" t="str">
            <v>13268759819</v>
          </cell>
          <cell r="H2876" t="str">
            <v>邓维光</v>
          </cell>
          <cell r="I2876" t="str">
            <v>预付费东莞住宅新装或续费600元包年，带宽4M（不提供MODEM）</v>
          </cell>
          <cell r="J2876">
            <v>-680</v>
          </cell>
          <cell r="K2876">
            <v>-680</v>
          </cell>
          <cell r="L2876" t="str">
            <v>2013-07-13</v>
          </cell>
          <cell r="M2876">
            <v>42566</v>
          </cell>
          <cell r="N2876" t="str">
            <v>2015-07-15</v>
          </cell>
          <cell r="O2876" t="str">
            <v>2015-06-30</v>
          </cell>
          <cell r="P2876" t="str">
            <v>宽带预付费</v>
          </cell>
          <cell r="Q2876" t="str">
            <v>宽带冲正</v>
          </cell>
          <cell r="R2876" t="str">
            <v>提前充值</v>
          </cell>
          <cell r="S2876" t="str">
            <v>家庭用户</v>
          </cell>
          <cell r="T2876" t="str">
            <v>(传统)XDSL</v>
          </cell>
          <cell r="U2876" t="str">
            <v>王丽(wangl)</v>
          </cell>
          <cell r="V2876" t="str">
            <v>ZX长安朱江益</v>
          </cell>
          <cell r="W2876" t="str">
            <v/>
          </cell>
          <cell r="X2876" t="str">
            <v>长安区</v>
          </cell>
          <cell r="Y2876">
            <v>0</v>
          </cell>
          <cell r="Z2876">
            <v>0</v>
          </cell>
          <cell r="AA2876" t="str">
            <v>长安区</v>
          </cell>
          <cell r="AB2876" t="str">
            <v>30</v>
          </cell>
          <cell r="AC2876">
            <v>4</v>
          </cell>
          <cell r="AD2876">
            <v>12</v>
          </cell>
          <cell r="AE2876" t="str">
            <v>否</v>
          </cell>
          <cell r="AF2876" t="str">
            <v/>
          </cell>
          <cell r="AG2876" t="str">
            <v>否</v>
          </cell>
          <cell r="AH2876" t="str">
            <v>续后期</v>
          </cell>
          <cell r="AI2876" t="str">
            <v>否</v>
          </cell>
          <cell r="AO2876">
            <v>0</v>
          </cell>
          <cell r="AR2876" t="str">
            <v>康宝区</v>
          </cell>
        </row>
        <row r="2877">
          <cell r="F2877">
            <v>13532700021</v>
          </cell>
          <cell r="G2877" t="str">
            <v>13532700021</v>
          </cell>
          <cell r="H2877" t="str">
            <v>冷静芝</v>
          </cell>
          <cell r="I2877" t="str">
            <v>预付费东莞住宅新装或续费888元包年，带宽12M</v>
          </cell>
          <cell r="J2877">
            <v>888</v>
          </cell>
          <cell r="K2877">
            <v>888</v>
          </cell>
          <cell r="L2877" t="str">
            <v>2012-07-28</v>
          </cell>
          <cell r="M2877">
            <v>42213</v>
          </cell>
          <cell r="N2877" t="str">
            <v>2016-07-28</v>
          </cell>
          <cell r="O2877" t="str">
            <v>2015-06-30</v>
          </cell>
          <cell r="P2877" t="str">
            <v>宽带预付费</v>
          </cell>
          <cell r="Q2877" t="str">
            <v>续费</v>
          </cell>
          <cell r="R2877" t="str">
            <v>提前充值</v>
          </cell>
          <cell r="S2877" t="str">
            <v>家庭用户</v>
          </cell>
          <cell r="T2877" t="str">
            <v>FTTH</v>
          </cell>
          <cell r="U2877" t="str">
            <v>王丽(wangl)</v>
          </cell>
          <cell r="V2877" t="str">
            <v>ZX长安肖亮</v>
          </cell>
          <cell r="W2877" t="str">
            <v>电商价值宽带营销</v>
          </cell>
          <cell r="X2877" t="str">
            <v>长安区</v>
          </cell>
          <cell r="Y2877">
            <v>0</v>
          </cell>
          <cell r="Z2877">
            <v>0</v>
          </cell>
          <cell r="AA2877" t="str">
            <v>长安区</v>
          </cell>
          <cell r="AB2877" t="str">
            <v>30</v>
          </cell>
          <cell r="AC2877">
            <v>12</v>
          </cell>
          <cell r="AD2877">
            <v>12</v>
          </cell>
          <cell r="AE2877" t="str">
            <v>是</v>
          </cell>
          <cell r="AF2877" t="str">
            <v/>
          </cell>
          <cell r="AG2877" t="str">
            <v>价值宽带</v>
          </cell>
          <cell r="AH2877" t="str">
            <v>续后期</v>
          </cell>
          <cell r="AI2877" t="str">
            <v>否</v>
          </cell>
          <cell r="AO2877">
            <v>0</v>
          </cell>
          <cell r="AR2877" t="str">
            <v>白石岗区</v>
          </cell>
        </row>
        <row r="2878">
          <cell r="F2878">
            <v>13712396516</v>
          </cell>
          <cell r="G2878" t="str">
            <v>13712396516</v>
          </cell>
          <cell r="H2878" t="str">
            <v>温英武</v>
          </cell>
          <cell r="I2878" t="str">
            <v>预付费东莞住宅新装或续费888元包年，带宽12M</v>
          </cell>
          <cell r="J2878">
            <v>888</v>
          </cell>
          <cell r="K2878">
            <v>888</v>
          </cell>
          <cell r="L2878" t="str">
            <v>2013-07-12</v>
          </cell>
          <cell r="M2878">
            <v>42197</v>
          </cell>
          <cell r="N2878" t="str">
            <v>2016-07-12</v>
          </cell>
          <cell r="O2878" t="str">
            <v>2015-06-30</v>
          </cell>
          <cell r="P2878" t="str">
            <v>宽带预付费</v>
          </cell>
          <cell r="Q2878" t="str">
            <v>续费</v>
          </cell>
          <cell r="R2878" t="str">
            <v>提前充值</v>
          </cell>
          <cell r="S2878" t="str">
            <v>家庭用户</v>
          </cell>
          <cell r="T2878" t="str">
            <v>FTTH</v>
          </cell>
          <cell r="U2878" t="str">
            <v>王丽(wangl)</v>
          </cell>
          <cell r="V2878" t="str">
            <v>ZX长安朱江益</v>
          </cell>
          <cell r="W2878" t="str">
            <v>电商价值宽带营销</v>
          </cell>
          <cell r="X2878" t="str">
            <v>长安区</v>
          </cell>
          <cell r="Y2878">
            <v>0</v>
          </cell>
          <cell r="Z2878">
            <v>0</v>
          </cell>
          <cell r="AA2878" t="str">
            <v>长安区</v>
          </cell>
          <cell r="AB2878" t="str">
            <v>30</v>
          </cell>
          <cell r="AC2878">
            <v>12</v>
          </cell>
          <cell r="AD2878">
            <v>12</v>
          </cell>
          <cell r="AE2878" t="str">
            <v>是</v>
          </cell>
          <cell r="AF2878" t="str">
            <v/>
          </cell>
          <cell r="AG2878" t="str">
            <v>价值宽带</v>
          </cell>
          <cell r="AH2878" t="str">
            <v>续后期</v>
          </cell>
          <cell r="AI2878" t="str">
            <v>否</v>
          </cell>
          <cell r="AO2878">
            <v>0</v>
          </cell>
          <cell r="AR2878" t="str">
            <v>白石岗区</v>
          </cell>
        </row>
        <row r="2879">
          <cell r="F2879">
            <v>15019194912</v>
          </cell>
          <cell r="G2879" t="str">
            <v>15019194912</v>
          </cell>
          <cell r="H2879" t="str">
            <v>张占</v>
          </cell>
          <cell r="I2879" t="str">
            <v>预付费东莞住宅新装或续费888元包年，带宽12M</v>
          </cell>
          <cell r="J2879">
            <v>888</v>
          </cell>
          <cell r="K2879">
            <v>888</v>
          </cell>
          <cell r="L2879" t="str">
            <v>2012-07-30</v>
          </cell>
          <cell r="M2879">
            <v>42215</v>
          </cell>
          <cell r="N2879" t="str">
            <v>2016-07-30</v>
          </cell>
          <cell r="O2879" t="str">
            <v>2015-06-30</v>
          </cell>
          <cell r="P2879" t="str">
            <v>宽带预付费</v>
          </cell>
          <cell r="Q2879" t="str">
            <v>续费</v>
          </cell>
          <cell r="R2879" t="str">
            <v>提前充值</v>
          </cell>
          <cell r="S2879" t="str">
            <v>家庭用户</v>
          </cell>
          <cell r="T2879" t="str">
            <v>FTTH</v>
          </cell>
          <cell r="U2879" t="str">
            <v>王丽(wangl)</v>
          </cell>
          <cell r="V2879" t="str">
            <v>ZX长安肖亮</v>
          </cell>
          <cell r="W2879" t="str">
            <v/>
          </cell>
          <cell r="X2879" t="str">
            <v>长安区</v>
          </cell>
          <cell r="Y2879">
            <v>0</v>
          </cell>
          <cell r="Z2879">
            <v>0</v>
          </cell>
          <cell r="AA2879" t="str">
            <v>长安区</v>
          </cell>
          <cell r="AB2879" t="str">
            <v>30</v>
          </cell>
          <cell r="AC2879">
            <v>12</v>
          </cell>
          <cell r="AD2879">
            <v>12</v>
          </cell>
          <cell r="AE2879" t="str">
            <v>是</v>
          </cell>
          <cell r="AF2879" t="str">
            <v/>
          </cell>
          <cell r="AG2879" t="str">
            <v>价值宽带</v>
          </cell>
          <cell r="AH2879" t="str">
            <v>续后期</v>
          </cell>
          <cell r="AI2879" t="str">
            <v>否</v>
          </cell>
          <cell r="AO2879">
            <v>0</v>
          </cell>
          <cell r="AR2879" t="str">
            <v>白石岗区</v>
          </cell>
        </row>
        <row r="2880">
          <cell r="F2880">
            <v>15853037788</v>
          </cell>
          <cell r="G2880" t="str">
            <v>15853037788</v>
          </cell>
          <cell r="H2880" t="str">
            <v>张文霞</v>
          </cell>
          <cell r="I2880" t="str">
            <v>预付费东莞住宅新装或续费888元包年，带宽12M</v>
          </cell>
          <cell r="J2880">
            <v>888</v>
          </cell>
          <cell r="K2880">
            <v>888</v>
          </cell>
          <cell r="L2880" t="str">
            <v>2014-06-24</v>
          </cell>
          <cell r="M2880">
            <v>42179</v>
          </cell>
          <cell r="N2880" t="str">
            <v>2016-06-30</v>
          </cell>
          <cell r="O2880" t="str">
            <v>2015-06-30</v>
          </cell>
          <cell r="P2880" t="str">
            <v>宽带预付费</v>
          </cell>
          <cell r="Q2880" t="str">
            <v>续费</v>
          </cell>
          <cell r="R2880" t="str">
            <v>往月充值</v>
          </cell>
          <cell r="S2880" t="str">
            <v>家庭用户</v>
          </cell>
          <cell r="T2880" t="str">
            <v>FTTH</v>
          </cell>
          <cell r="U2880" t="str">
            <v>东莞电商天猫充值(scb_tm)</v>
          </cell>
          <cell r="V2880" t="str">
            <v>DSBR受理</v>
          </cell>
          <cell r="W2880" t="str">
            <v>电商价值宽带营销</v>
          </cell>
          <cell r="X2880" t="str">
            <v>长安区</v>
          </cell>
          <cell r="Y2880">
            <v>0</v>
          </cell>
          <cell r="Z2880">
            <v>0</v>
          </cell>
          <cell r="AA2880" t="str">
            <v>长安区</v>
          </cell>
          <cell r="AB2880" t="str">
            <v>30</v>
          </cell>
          <cell r="AC2880">
            <v>12</v>
          </cell>
          <cell r="AD2880">
            <v>12</v>
          </cell>
          <cell r="AE2880" t="str">
            <v>是</v>
          </cell>
          <cell r="AF2880" t="str">
            <v/>
          </cell>
          <cell r="AG2880" t="str">
            <v>价值宽带</v>
          </cell>
          <cell r="AH2880" t="str">
            <v>续本月</v>
          </cell>
          <cell r="AI2880" t="str">
            <v>是</v>
          </cell>
          <cell r="AJ2880">
            <v>15853037788</v>
          </cell>
          <cell r="AO2880">
            <v>0</v>
          </cell>
          <cell r="AR2880" t="str">
            <v>康宝区</v>
          </cell>
        </row>
        <row r="2881">
          <cell r="F2881">
            <v>18925429545</v>
          </cell>
          <cell r="G2881" t="str">
            <v>18925429545</v>
          </cell>
          <cell r="H2881" t="str">
            <v>潘志伟</v>
          </cell>
          <cell r="I2881" t="str">
            <v>东莞互联网专线续费包14个月1000元，4M（不提供MODEM）</v>
          </cell>
          <cell r="J2881">
            <v>1000</v>
          </cell>
          <cell r="K2881">
            <v>1000</v>
          </cell>
          <cell r="L2881" t="str">
            <v>2014-07-14</v>
          </cell>
          <cell r="M2881">
            <v>42199</v>
          </cell>
          <cell r="N2881" t="str">
            <v>2016-09-14</v>
          </cell>
          <cell r="O2881" t="str">
            <v>2015-06-30</v>
          </cell>
          <cell r="P2881" t="str">
            <v>专线预付费</v>
          </cell>
          <cell r="Q2881" t="str">
            <v>续费</v>
          </cell>
          <cell r="R2881" t="str">
            <v>提前充值</v>
          </cell>
          <cell r="S2881" t="str">
            <v/>
          </cell>
          <cell r="T2881" t="str">
            <v>传统XDSL</v>
          </cell>
          <cell r="U2881" t="str">
            <v>尼佳(nj_ca)</v>
          </cell>
          <cell r="V2881" t="str">
            <v>DL东莞尼佳</v>
          </cell>
          <cell r="W2881" t="str">
            <v/>
          </cell>
          <cell r="X2881" t="str">
            <v>长安区</v>
          </cell>
          <cell r="Y2881">
            <v>0</v>
          </cell>
          <cell r="Z2881">
            <v>0</v>
          </cell>
          <cell r="AA2881" t="str">
            <v>长安区</v>
          </cell>
          <cell r="AB2881" t="str">
            <v>30</v>
          </cell>
          <cell r="AC2881">
            <v>4</v>
          </cell>
          <cell r="AD2881">
            <v>14</v>
          </cell>
          <cell r="AE2881" t="str">
            <v>否</v>
          </cell>
          <cell r="AF2881" t="str">
            <v/>
          </cell>
          <cell r="AG2881" t="str">
            <v>否</v>
          </cell>
          <cell r="AH2881" t="str">
            <v>续后期</v>
          </cell>
          <cell r="AI2881" t="str">
            <v>否</v>
          </cell>
          <cell r="AO2881">
            <v>0</v>
          </cell>
          <cell r="AR2881" t="str">
            <v>康宝区</v>
          </cell>
        </row>
        <row r="2882">
          <cell r="F2882">
            <v>13532611245</v>
          </cell>
          <cell r="G2882" t="str">
            <v>13532611245</v>
          </cell>
          <cell r="H2882" t="str">
            <v>陈志伟</v>
          </cell>
          <cell r="I2882" t="str">
            <v>预付费东莞住宅新装或续费888元包年，带宽12M</v>
          </cell>
          <cell r="J2882">
            <v>888</v>
          </cell>
          <cell r="K2882">
            <v>888</v>
          </cell>
          <cell r="L2882" t="str">
            <v>2014-07-01</v>
          </cell>
          <cell r="M2882">
            <v>42186</v>
          </cell>
          <cell r="N2882" t="str">
            <v>2016-07-01</v>
          </cell>
          <cell r="O2882" t="str">
            <v>2015-06-30</v>
          </cell>
          <cell r="P2882" t="str">
            <v>宽带预付费</v>
          </cell>
          <cell r="Q2882" t="str">
            <v>续费</v>
          </cell>
          <cell r="R2882" t="str">
            <v>提前充值</v>
          </cell>
          <cell r="S2882" t="str">
            <v>家庭用户</v>
          </cell>
          <cell r="T2882" t="str">
            <v>FTTH</v>
          </cell>
          <cell r="U2882" t="str">
            <v>王丽(wangl)</v>
          </cell>
          <cell r="V2882" t="str">
            <v>ZX长安何乐平</v>
          </cell>
          <cell r="W2882" t="str">
            <v>电商价值宽带营销</v>
          </cell>
          <cell r="X2882" t="str">
            <v>长安区</v>
          </cell>
          <cell r="Y2882">
            <v>0</v>
          </cell>
          <cell r="Z2882">
            <v>0</v>
          </cell>
          <cell r="AA2882" t="str">
            <v>长安区</v>
          </cell>
          <cell r="AB2882" t="str">
            <v>30</v>
          </cell>
          <cell r="AC2882">
            <v>12</v>
          </cell>
          <cell r="AD2882">
            <v>12</v>
          </cell>
          <cell r="AE2882" t="str">
            <v>是</v>
          </cell>
          <cell r="AF2882" t="str">
            <v/>
          </cell>
          <cell r="AG2882" t="str">
            <v>价值宽带</v>
          </cell>
          <cell r="AH2882" t="str">
            <v>续后期</v>
          </cell>
          <cell r="AI2882" t="str">
            <v>否</v>
          </cell>
          <cell r="AO2882">
            <v>0</v>
          </cell>
          <cell r="AR2882" t="str">
            <v>康宝区</v>
          </cell>
        </row>
        <row r="2883">
          <cell r="F2883">
            <v>13416626621</v>
          </cell>
          <cell r="G2883" t="str">
            <v>13416626621</v>
          </cell>
          <cell r="H2883" t="str">
            <v>简海洪</v>
          </cell>
          <cell r="I2883" t="str">
            <v>预付费东莞住宅新装或续费888元包年，带宽12M</v>
          </cell>
          <cell r="J2883">
            <v>888</v>
          </cell>
          <cell r="K2883">
            <v>888</v>
          </cell>
          <cell r="L2883" t="str">
            <v>2012-06-12</v>
          </cell>
          <cell r="M2883">
            <v>42185</v>
          </cell>
          <cell r="N2883" t="str">
            <v>2016-06-30</v>
          </cell>
          <cell r="O2883" t="str">
            <v>2015-06-30</v>
          </cell>
          <cell r="P2883" t="str">
            <v>宽带预付费</v>
          </cell>
          <cell r="Q2883" t="str">
            <v>续费</v>
          </cell>
          <cell r="R2883" t="str">
            <v>当月充值</v>
          </cell>
          <cell r="S2883" t="str">
            <v>家庭用户</v>
          </cell>
          <cell r="T2883" t="str">
            <v>FTTH</v>
          </cell>
          <cell r="U2883" t="str">
            <v>东莞电商天猫充值(scb_tm)</v>
          </cell>
          <cell r="V2883" t="str">
            <v>DSBR受理</v>
          </cell>
          <cell r="W2883" t="str">
            <v/>
          </cell>
          <cell r="X2883" t="str">
            <v>厚街区</v>
          </cell>
          <cell r="Y2883">
            <v>0</v>
          </cell>
          <cell r="Z2883">
            <v>0</v>
          </cell>
          <cell r="AA2883" t="str">
            <v>厚街区</v>
          </cell>
          <cell r="AB2883" t="str">
            <v>30</v>
          </cell>
          <cell r="AC2883">
            <v>12</v>
          </cell>
          <cell r="AD2883">
            <v>12</v>
          </cell>
          <cell r="AE2883" t="str">
            <v>是</v>
          </cell>
          <cell r="AF2883" t="str">
            <v/>
          </cell>
          <cell r="AG2883" t="str">
            <v>价值宽带</v>
          </cell>
          <cell r="AH2883" t="str">
            <v>续本月</v>
          </cell>
          <cell r="AI2883" t="str">
            <v>是</v>
          </cell>
          <cell r="AJ2883">
            <v>13416626621</v>
          </cell>
          <cell r="AO2883">
            <v>0</v>
          </cell>
          <cell r="AR2883" t="str">
            <v>旺富区</v>
          </cell>
        </row>
        <row r="2884">
          <cell r="F2884">
            <v>13712572996</v>
          </cell>
          <cell r="G2884" t="str">
            <v>13712572996</v>
          </cell>
          <cell r="H2884" t="str">
            <v>林寅生</v>
          </cell>
          <cell r="I2884" t="str">
            <v>预付费东莞住宅新装或续费888元包年，带宽12M</v>
          </cell>
          <cell r="J2884">
            <v>888</v>
          </cell>
          <cell r="K2884">
            <v>888</v>
          </cell>
          <cell r="L2884" t="str">
            <v>2014-06-28</v>
          </cell>
          <cell r="M2884">
            <v>42183</v>
          </cell>
          <cell r="N2884" t="str">
            <v>2016-06-30</v>
          </cell>
          <cell r="O2884" t="str">
            <v>2015-06-30</v>
          </cell>
          <cell r="P2884" t="str">
            <v>宽带预付费</v>
          </cell>
          <cell r="Q2884" t="str">
            <v>续费</v>
          </cell>
          <cell r="R2884" t="str">
            <v>往月充值</v>
          </cell>
          <cell r="S2884" t="str">
            <v>家庭用户</v>
          </cell>
          <cell r="T2884" t="str">
            <v>FTTH</v>
          </cell>
          <cell r="U2884" t="str">
            <v>东莞电商天猫充值(scb_tm)</v>
          </cell>
          <cell r="V2884" t="str">
            <v>DSBR受理</v>
          </cell>
          <cell r="W2884" t="str">
            <v>电商价值宽带营销</v>
          </cell>
          <cell r="X2884" t="str">
            <v>厚街区</v>
          </cell>
          <cell r="Y2884">
            <v>0</v>
          </cell>
          <cell r="Z2884">
            <v>0</v>
          </cell>
          <cell r="AA2884" t="str">
            <v>厚街区</v>
          </cell>
          <cell r="AB2884" t="str">
            <v>30</v>
          </cell>
          <cell r="AC2884">
            <v>12</v>
          </cell>
          <cell r="AD2884">
            <v>12</v>
          </cell>
          <cell r="AE2884" t="str">
            <v>是</v>
          </cell>
          <cell r="AF2884" t="str">
            <v/>
          </cell>
          <cell r="AG2884" t="str">
            <v>价值宽带</v>
          </cell>
          <cell r="AH2884" t="str">
            <v>续本月</v>
          </cell>
          <cell r="AI2884" t="str">
            <v>是</v>
          </cell>
          <cell r="AJ2884">
            <v>13712572996</v>
          </cell>
          <cell r="AO2884">
            <v>0</v>
          </cell>
          <cell r="AR2884" t="str">
            <v>旺富区</v>
          </cell>
        </row>
        <row r="2885">
          <cell r="F2885">
            <v>13712111172</v>
          </cell>
          <cell r="G2885" t="str">
            <v>13712111172</v>
          </cell>
          <cell r="H2885" t="str">
            <v>唐芳艺</v>
          </cell>
          <cell r="I2885" t="str">
            <v>预付费东莞住宅新装或续费888元包年，带宽12M</v>
          </cell>
          <cell r="J2885">
            <v>888</v>
          </cell>
          <cell r="K2885">
            <v>888</v>
          </cell>
          <cell r="L2885" t="str">
            <v>2010-07-10</v>
          </cell>
          <cell r="M2885">
            <v>42171</v>
          </cell>
          <cell r="N2885" t="str">
            <v>2016-06-30</v>
          </cell>
          <cell r="O2885" t="str">
            <v>2015-06-30</v>
          </cell>
          <cell r="P2885" t="str">
            <v>宽带预付费</v>
          </cell>
          <cell r="Q2885" t="str">
            <v>续费</v>
          </cell>
          <cell r="R2885" t="str">
            <v>往月充值</v>
          </cell>
          <cell r="S2885" t="str">
            <v>家庭用户</v>
          </cell>
          <cell r="T2885" t="str">
            <v>FTTH</v>
          </cell>
          <cell r="U2885" t="str">
            <v>东莞电商天猫充值(scb_tm)</v>
          </cell>
          <cell r="V2885" t="str">
            <v>DSBR受理</v>
          </cell>
          <cell r="W2885" t="str">
            <v>电商价值宽带营销</v>
          </cell>
          <cell r="X2885" t="str">
            <v>厚街区</v>
          </cell>
          <cell r="Y2885">
            <v>0</v>
          </cell>
          <cell r="Z2885">
            <v>0</v>
          </cell>
          <cell r="AA2885" t="str">
            <v>厚街区</v>
          </cell>
          <cell r="AB2885" t="str">
            <v>30</v>
          </cell>
          <cell r="AC2885">
            <v>12</v>
          </cell>
          <cell r="AD2885">
            <v>12</v>
          </cell>
          <cell r="AE2885" t="str">
            <v>是</v>
          </cell>
          <cell r="AF2885" t="str">
            <v/>
          </cell>
          <cell r="AG2885" t="str">
            <v>价值宽带</v>
          </cell>
          <cell r="AH2885" t="str">
            <v>续本月</v>
          </cell>
          <cell r="AI2885" t="str">
            <v>是</v>
          </cell>
          <cell r="AJ2885">
            <v>13712111172</v>
          </cell>
          <cell r="AO2885">
            <v>0</v>
          </cell>
          <cell r="AR2885" t="str">
            <v>华田区</v>
          </cell>
        </row>
        <row r="2886">
          <cell r="F2886">
            <v>13717324180</v>
          </cell>
          <cell r="G2886" t="str">
            <v>13717324180</v>
          </cell>
          <cell r="H2886" t="str">
            <v>余海</v>
          </cell>
          <cell r="I2886" t="str">
            <v>预付费东莞住宅新装或续费888元包年，带宽12M</v>
          </cell>
          <cell r="J2886">
            <v>888</v>
          </cell>
          <cell r="K2886">
            <v>888</v>
          </cell>
          <cell r="L2886" t="str">
            <v>2013-07-07</v>
          </cell>
          <cell r="M2886">
            <v>42192</v>
          </cell>
          <cell r="N2886" t="str">
            <v>2016-07-07</v>
          </cell>
          <cell r="O2886" t="str">
            <v>2015-06-30</v>
          </cell>
          <cell r="P2886" t="str">
            <v>宽带预付费</v>
          </cell>
          <cell r="Q2886" t="str">
            <v>续费</v>
          </cell>
          <cell r="R2886" t="str">
            <v>提前充值</v>
          </cell>
          <cell r="S2886" t="str">
            <v>家庭用户</v>
          </cell>
          <cell r="T2886" t="str">
            <v>FTTH</v>
          </cell>
          <cell r="U2886" t="str">
            <v>王汝怡(wangry)</v>
          </cell>
          <cell r="V2886" t="str">
            <v>ZX虎门王成</v>
          </cell>
          <cell r="W2886" t="str">
            <v/>
          </cell>
          <cell r="X2886" t="str">
            <v>虎门区</v>
          </cell>
          <cell r="Y2886">
            <v>0</v>
          </cell>
          <cell r="Z2886">
            <v>0</v>
          </cell>
          <cell r="AA2886" t="str">
            <v>虎门区</v>
          </cell>
          <cell r="AB2886" t="str">
            <v>30</v>
          </cell>
          <cell r="AC2886">
            <v>12</v>
          </cell>
          <cell r="AD2886">
            <v>12</v>
          </cell>
          <cell r="AE2886" t="str">
            <v>是</v>
          </cell>
          <cell r="AF2886" t="str">
            <v/>
          </cell>
          <cell r="AG2886" t="str">
            <v>价值宽带</v>
          </cell>
          <cell r="AH2886" t="str">
            <v>续后期</v>
          </cell>
          <cell r="AI2886" t="str">
            <v>否</v>
          </cell>
          <cell r="AO2886">
            <v>0</v>
          </cell>
          <cell r="AR2886" t="str">
            <v>华田区</v>
          </cell>
        </row>
        <row r="2887">
          <cell r="F2887">
            <v>13649832333</v>
          </cell>
          <cell r="G2887" t="str">
            <v>13649832333</v>
          </cell>
          <cell r="H2887" t="str">
            <v>甘丽华</v>
          </cell>
          <cell r="I2887" t="str">
            <v>预付费东莞住宅新装或续费728元包年，带宽4M</v>
          </cell>
          <cell r="J2887">
            <v>728</v>
          </cell>
          <cell r="K2887">
            <v>728</v>
          </cell>
          <cell r="L2887" t="str">
            <v>2012-03-09</v>
          </cell>
          <cell r="M2887">
            <v>42187</v>
          </cell>
          <cell r="N2887" t="str">
            <v>2016-07-02</v>
          </cell>
          <cell r="O2887" t="str">
            <v>2015-06-30</v>
          </cell>
          <cell r="P2887" t="str">
            <v>宽带预付费</v>
          </cell>
          <cell r="Q2887" t="str">
            <v>续费</v>
          </cell>
          <cell r="R2887" t="str">
            <v>提前充值</v>
          </cell>
          <cell r="S2887" t="str">
            <v>家庭用户</v>
          </cell>
          <cell r="T2887" t="str">
            <v>FTTH</v>
          </cell>
          <cell r="U2887" t="str">
            <v>统一接口东莞操作员(dg_tuis)</v>
          </cell>
          <cell r="V2887" t="str">
            <v>ZX虎门王武东</v>
          </cell>
          <cell r="W2887" t="str">
            <v>电商价值宽带营销</v>
          </cell>
          <cell r="X2887" t="str">
            <v>虎门区</v>
          </cell>
          <cell r="Y2887">
            <v>0</v>
          </cell>
          <cell r="Z2887">
            <v>0</v>
          </cell>
          <cell r="AA2887" t="str">
            <v>虎门区</v>
          </cell>
          <cell r="AB2887" t="str">
            <v>30</v>
          </cell>
          <cell r="AC2887">
            <v>4</v>
          </cell>
          <cell r="AD2887">
            <v>12</v>
          </cell>
          <cell r="AE2887" t="str">
            <v>是</v>
          </cell>
          <cell r="AF2887" t="str">
            <v/>
          </cell>
          <cell r="AG2887" t="str">
            <v>否</v>
          </cell>
          <cell r="AH2887" t="str">
            <v>续后期</v>
          </cell>
          <cell r="AI2887" t="str">
            <v>否</v>
          </cell>
          <cell r="AO2887">
            <v>0</v>
          </cell>
          <cell r="AR2887" t="str">
            <v>华田区</v>
          </cell>
        </row>
        <row r="2888">
          <cell r="F2888">
            <v>13378619176</v>
          </cell>
          <cell r="G2888" t="str">
            <v>13378619176</v>
          </cell>
          <cell r="H2888" t="str">
            <v>陈鲜阳</v>
          </cell>
          <cell r="I2888" t="str">
            <v>预付费东莞住宅新装或续费680元包年，带宽4M</v>
          </cell>
          <cell r="J2888">
            <v>680</v>
          </cell>
          <cell r="K2888">
            <v>680</v>
          </cell>
          <cell r="L2888" t="str">
            <v>2010-06-18</v>
          </cell>
          <cell r="M2888">
            <v>42191</v>
          </cell>
          <cell r="N2888" t="str">
            <v>2016-07-06</v>
          </cell>
          <cell r="O2888" t="str">
            <v>2015-06-30</v>
          </cell>
          <cell r="P2888" t="str">
            <v>宽带预付费</v>
          </cell>
          <cell r="Q2888" t="str">
            <v>续费</v>
          </cell>
          <cell r="R2888" t="str">
            <v>提前充值</v>
          </cell>
          <cell r="S2888" t="str">
            <v>家庭用户</v>
          </cell>
          <cell r="T2888" t="str">
            <v>(传统)XDSL</v>
          </cell>
          <cell r="U2888" t="str">
            <v>王丽(wangl)</v>
          </cell>
          <cell r="V2888" t="str">
            <v>ZX长安肖亮</v>
          </cell>
          <cell r="W2888" t="str">
            <v>宁炳林</v>
          </cell>
          <cell r="X2888" t="str">
            <v>长安区</v>
          </cell>
          <cell r="Y2888">
            <v>0</v>
          </cell>
          <cell r="Z2888">
            <v>0</v>
          </cell>
          <cell r="AA2888" t="str">
            <v>长安区</v>
          </cell>
          <cell r="AB2888" t="str">
            <v>30</v>
          </cell>
          <cell r="AC2888">
            <v>4</v>
          </cell>
          <cell r="AD2888">
            <v>12</v>
          </cell>
          <cell r="AE2888" t="str">
            <v>否</v>
          </cell>
          <cell r="AF2888" t="str">
            <v/>
          </cell>
          <cell r="AG2888" t="str">
            <v>否</v>
          </cell>
          <cell r="AH2888" t="str">
            <v>续后期</v>
          </cell>
          <cell r="AI2888" t="str">
            <v>否</v>
          </cell>
          <cell r="AO2888">
            <v>0</v>
          </cell>
          <cell r="AR2888" t="str">
            <v>华田区</v>
          </cell>
        </row>
        <row r="2889">
          <cell r="F2889">
            <v>13728288740</v>
          </cell>
          <cell r="G2889" t="str">
            <v>13728288740</v>
          </cell>
          <cell r="H2889" t="str">
            <v>周武</v>
          </cell>
          <cell r="I2889" t="str">
            <v>预付费东莞住宅新装或续费1088元包年，带宽10M</v>
          </cell>
          <cell r="J2889">
            <v>1088</v>
          </cell>
          <cell r="K2889">
            <v>1088</v>
          </cell>
          <cell r="L2889" t="str">
            <v>2012-07-20</v>
          </cell>
          <cell r="M2889">
            <v>42216</v>
          </cell>
          <cell r="N2889" t="str">
            <v>2016-07-31</v>
          </cell>
          <cell r="O2889" t="str">
            <v>2015-06-30</v>
          </cell>
          <cell r="P2889" t="str">
            <v>宽带预付费</v>
          </cell>
          <cell r="Q2889" t="str">
            <v>续费</v>
          </cell>
          <cell r="R2889" t="str">
            <v>提前充值</v>
          </cell>
          <cell r="S2889" t="str">
            <v>家庭用户</v>
          </cell>
          <cell r="T2889" t="str">
            <v>FTTH</v>
          </cell>
          <cell r="U2889" t="str">
            <v>王丽(wangl)</v>
          </cell>
          <cell r="V2889" t="str">
            <v>ZX长安肖亮</v>
          </cell>
          <cell r="W2889" t="str">
            <v>电商价值宽带营销</v>
          </cell>
          <cell r="X2889" t="str">
            <v>长安区</v>
          </cell>
          <cell r="Y2889">
            <v>0</v>
          </cell>
          <cell r="Z2889">
            <v>0</v>
          </cell>
          <cell r="AA2889" t="str">
            <v>长安区</v>
          </cell>
          <cell r="AB2889" t="str">
            <v>30</v>
          </cell>
          <cell r="AC2889">
            <v>10</v>
          </cell>
          <cell r="AD2889">
            <v>12</v>
          </cell>
          <cell r="AE2889" t="str">
            <v>是</v>
          </cell>
          <cell r="AF2889" t="str">
            <v/>
          </cell>
          <cell r="AG2889" t="str">
            <v>价值宽带</v>
          </cell>
          <cell r="AH2889" t="str">
            <v>续后期</v>
          </cell>
          <cell r="AI2889" t="str">
            <v>否</v>
          </cell>
          <cell r="AO2889">
            <v>0</v>
          </cell>
          <cell r="AR2889" t="str">
            <v>华田区</v>
          </cell>
        </row>
        <row r="2890">
          <cell r="F2890">
            <v>15024117755</v>
          </cell>
          <cell r="G2890" t="str">
            <v>15024117755</v>
          </cell>
          <cell r="H2890" t="str">
            <v>刘剑</v>
          </cell>
          <cell r="I2890" t="str">
            <v>预付费东莞住宅新装或续费1408元包2年，带宽12M</v>
          </cell>
          <cell r="J2890">
            <v>1408</v>
          </cell>
          <cell r="K2890">
            <v>1408</v>
          </cell>
          <cell r="L2890" t="str">
            <v>2010-09-14</v>
          </cell>
          <cell r="M2890">
            <v>42178</v>
          </cell>
          <cell r="N2890" t="str">
            <v>2017-06-30</v>
          </cell>
          <cell r="O2890" t="str">
            <v>2015-06-30</v>
          </cell>
          <cell r="P2890" t="str">
            <v>宽带预付费</v>
          </cell>
          <cell r="Q2890" t="str">
            <v>续费</v>
          </cell>
          <cell r="R2890" t="str">
            <v>当月充值</v>
          </cell>
          <cell r="S2890" t="str">
            <v>家庭用户</v>
          </cell>
          <cell r="T2890" t="str">
            <v>FTTH</v>
          </cell>
          <cell r="U2890" t="str">
            <v>谢如画(xierh)</v>
          </cell>
          <cell r="V2890" t="str">
            <v>ZX厚街胡政</v>
          </cell>
          <cell r="W2890" t="str">
            <v/>
          </cell>
          <cell r="X2890" t="str">
            <v>厚街区</v>
          </cell>
          <cell r="Y2890">
            <v>0</v>
          </cell>
          <cell r="Z2890">
            <v>0</v>
          </cell>
          <cell r="AA2890" t="str">
            <v>厚街区</v>
          </cell>
          <cell r="AB2890" t="str">
            <v>30</v>
          </cell>
          <cell r="AC2890">
            <v>12</v>
          </cell>
          <cell r="AD2890">
            <v>24</v>
          </cell>
          <cell r="AE2890" t="str">
            <v>是</v>
          </cell>
          <cell r="AF2890" t="str">
            <v/>
          </cell>
          <cell r="AG2890" t="str">
            <v>价值宽带</v>
          </cell>
          <cell r="AH2890" t="str">
            <v>续本月</v>
          </cell>
          <cell r="AI2890" t="str">
            <v>是</v>
          </cell>
          <cell r="AJ2890">
            <v>15024117755</v>
          </cell>
          <cell r="AO2890">
            <v>0</v>
          </cell>
          <cell r="AR2890" t="str">
            <v>华田区</v>
          </cell>
        </row>
        <row r="2891">
          <cell r="F2891">
            <v>13717409645</v>
          </cell>
          <cell r="G2891" t="str">
            <v>13717409645</v>
          </cell>
          <cell r="H2891" t="str">
            <v>张淑京</v>
          </cell>
          <cell r="I2891" t="str">
            <v>预付费东莞住宅新装或续费888元包年，带宽12M</v>
          </cell>
          <cell r="J2891">
            <v>888</v>
          </cell>
          <cell r="K2891">
            <v>888</v>
          </cell>
          <cell r="L2891" t="str">
            <v>2013-07-13</v>
          </cell>
          <cell r="M2891">
            <v>42205</v>
          </cell>
          <cell r="N2891" t="str">
            <v>2016-07-20</v>
          </cell>
          <cell r="O2891" t="str">
            <v>2015-06-30</v>
          </cell>
          <cell r="P2891" t="str">
            <v>宽带预付费</v>
          </cell>
          <cell r="Q2891" t="str">
            <v>续费</v>
          </cell>
          <cell r="R2891" t="str">
            <v>提前充值</v>
          </cell>
          <cell r="S2891" t="str">
            <v>家庭用户</v>
          </cell>
          <cell r="T2891" t="str">
            <v>FTTH</v>
          </cell>
          <cell r="U2891" t="str">
            <v>东莞电商天猫充值(scb_tm)</v>
          </cell>
          <cell r="V2891" t="str">
            <v>DSBR受理</v>
          </cell>
          <cell r="W2891" t="str">
            <v>电商价值宽带营销</v>
          </cell>
          <cell r="X2891" t="str">
            <v>虎门区</v>
          </cell>
          <cell r="Y2891">
            <v>0</v>
          </cell>
          <cell r="Z2891">
            <v>0</v>
          </cell>
          <cell r="AA2891" t="str">
            <v>虎门区</v>
          </cell>
          <cell r="AB2891" t="str">
            <v>30</v>
          </cell>
          <cell r="AC2891">
            <v>12</v>
          </cell>
          <cell r="AD2891">
            <v>12</v>
          </cell>
          <cell r="AE2891" t="str">
            <v>是</v>
          </cell>
          <cell r="AF2891" t="str">
            <v/>
          </cell>
          <cell r="AG2891" t="str">
            <v>价值宽带</v>
          </cell>
          <cell r="AH2891" t="str">
            <v>续后期</v>
          </cell>
          <cell r="AI2891" t="str">
            <v>否</v>
          </cell>
          <cell r="AO2891">
            <v>0</v>
          </cell>
          <cell r="AR2891" t="str">
            <v>华田区</v>
          </cell>
        </row>
        <row r="2892">
          <cell r="F2892">
            <v>13829258876</v>
          </cell>
          <cell r="G2892" t="str">
            <v>13829258876</v>
          </cell>
          <cell r="H2892" t="str">
            <v>王先才</v>
          </cell>
          <cell r="I2892" t="str">
            <v>预付费东莞住宅新装或续费888元包年，带宽12M</v>
          </cell>
          <cell r="J2892">
            <v>888</v>
          </cell>
          <cell r="K2892">
            <v>888</v>
          </cell>
          <cell r="L2892" t="str">
            <v>2013-12-07</v>
          </cell>
          <cell r="M2892">
            <v>42166</v>
          </cell>
          <cell r="N2892" t="str">
            <v>2016-06-30</v>
          </cell>
          <cell r="O2892" t="str">
            <v>2015-06-30</v>
          </cell>
          <cell r="P2892" t="str">
            <v>宽带预付费</v>
          </cell>
          <cell r="Q2892" t="str">
            <v>续费</v>
          </cell>
          <cell r="R2892" t="str">
            <v>往月充值</v>
          </cell>
          <cell r="S2892" t="str">
            <v>家庭用户</v>
          </cell>
          <cell r="T2892" t="str">
            <v>FTTH</v>
          </cell>
          <cell r="U2892" t="str">
            <v>东莞电商天猫充值(scb_tm)</v>
          </cell>
          <cell r="V2892" t="str">
            <v>DSBR受理</v>
          </cell>
          <cell r="W2892" t="str">
            <v>电商价值宽带营销</v>
          </cell>
          <cell r="X2892" t="str">
            <v>虎门区</v>
          </cell>
          <cell r="Y2892">
            <v>0</v>
          </cell>
          <cell r="Z2892">
            <v>0</v>
          </cell>
          <cell r="AA2892" t="str">
            <v>虎门区</v>
          </cell>
          <cell r="AB2892" t="str">
            <v>30</v>
          </cell>
          <cell r="AC2892">
            <v>12</v>
          </cell>
          <cell r="AD2892">
            <v>12</v>
          </cell>
          <cell r="AE2892" t="str">
            <v>是</v>
          </cell>
          <cell r="AF2892" t="str">
            <v/>
          </cell>
          <cell r="AG2892" t="str">
            <v>价值宽带</v>
          </cell>
          <cell r="AH2892" t="str">
            <v>续本月</v>
          </cell>
          <cell r="AI2892" t="str">
            <v>是</v>
          </cell>
          <cell r="AJ2892">
            <v>13829258876</v>
          </cell>
          <cell r="AO2892">
            <v>0</v>
          </cell>
          <cell r="AR2892" t="str">
            <v>华田区</v>
          </cell>
        </row>
        <row r="2893">
          <cell r="F2893">
            <v>13922511960</v>
          </cell>
          <cell r="G2893" t="str">
            <v>13922511960</v>
          </cell>
          <cell r="H2893" t="str">
            <v>佘振兵</v>
          </cell>
          <cell r="I2893" t="str">
            <v>预付费东莞住宅新装或续费888元包年，带宽12M</v>
          </cell>
          <cell r="J2893">
            <v>888</v>
          </cell>
          <cell r="K2893">
            <v>888</v>
          </cell>
          <cell r="L2893" t="str">
            <v>2011-07-08</v>
          </cell>
          <cell r="M2893">
            <v>42193</v>
          </cell>
          <cell r="N2893" t="str">
            <v>2016-07-08</v>
          </cell>
          <cell r="O2893" t="str">
            <v>2015-06-30</v>
          </cell>
          <cell r="P2893" t="str">
            <v>宽带预付费</v>
          </cell>
          <cell r="Q2893" t="str">
            <v>续费</v>
          </cell>
          <cell r="R2893" t="str">
            <v>提前充值</v>
          </cell>
          <cell r="S2893" t="str">
            <v>家庭用户</v>
          </cell>
          <cell r="T2893" t="str">
            <v>FTTH</v>
          </cell>
          <cell r="U2893" t="str">
            <v>东莞电商天猫充值(scb_tm)</v>
          </cell>
          <cell r="V2893" t="str">
            <v>DSBR受理</v>
          </cell>
          <cell r="W2893" t="str">
            <v/>
          </cell>
          <cell r="X2893" t="str">
            <v>虎门区</v>
          </cell>
          <cell r="Y2893">
            <v>0</v>
          </cell>
          <cell r="Z2893">
            <v>0</v>
          </cell>
          <cell r="AA2893" t="str">
            <v>虎门区</v>
          </cell>
          <cell r="AB2893" t="str">
            <v>30</v>
          </cell>
          <cell r="AC2893">
            <v>12</v>
          </cell>
          <cell r="AD2893">
            <v>12</v>
          </cell>
          <cell r="AE2893" t="str">
            <v>是</v>
          </cell>
          <cell r="AF2893" t="str">
            <v/>
          </cell>
          <cell r="AG2893" t="str">
            <v>价值宽带</v>
          </cell>
          <cell r="AH2893" t="str">
            <v>续后期</v>
          </cell>
          <cell r="AI2893" t="str">
            <v>否</v>
          </cell>
          <cell r="AO2893">
            <v>0</v>
          </cell>
          <cell r="AR2893" t="str">
            <v>华田区</v>
          </cell>
        </row>
        <row r="2894">
          <cell r="F2894">
            <v>18925813770</v>
          </cell>
          <cell r="G2894" t="str">
            <v>18925813770</v>
          </cell>
          <cell r="H2894" t="str">
            <v>汪振顺</v>
          </cell>
          <cell r="I2894" t="str">
            <v>预付费东莞住宅新装或续费888元包年，带宽12M</v>
          </cell>
          <cell r="J2894">
            <v>888</v>
          </cell>
          <cell r="K2894">
            <v>888</v>
          </cell>
          <cell r="L2894" t="str">
            <v>2014-07-02</v>
          </cell>
          <cell r="M2894">
            <v>42187</v>
          </cell>
          <cell r="N2894" t="str">
            <v>2016-07-02</v>
          </cell>
          <cell r="O2894" t="str">
            <v>2015-06-30</v>
          </cell>
          <cell r="P2894" t="str">
            <v>宽带预付费</v>
          </cell>
          <cell r="Q2894" t="str">
            <v>续费</v>
          </cell>
          <cell r="R2894" t="str">
            <v>提前充值</v>
          </cell>
          <cell r="S2894" t="str">
            <v>家庭用户</v>
          </cell>
          <cell r="T2894" t="str">
            <v>FTTH</v>
          </cell>
          <cell r="U2894" t="str">
            <v>东莞电商天猫充值(scb_tm)</v>
          </cell>
          <cell r="V2894" t="str">
            <v>DSBR受理</v>
          </cell>
          <cell r="W2894" t="str">
            <v>电商价值宽带营销</v>
          </cell>
          <cell r="X2894" t="str">
            <v>虎门区</v>
          </cell>
          <cell r="Y2894">
            <v>0</v>
          </cell>
          <cell r="Z2894">
            <v>0</v>
          </cell>
          <cell r="AA2894" t="str">
            <v>虎门区</v>
          </cell>
          <cell r="AB2894" t="str">
            <v>30</v>
          </cell>
          <cell r="AC2894">
            <v>12</v>
          </cell>
          <cell r="AD2894">
            <v>12</v>
          </cell>
          <cell r="AE2894" t="str">
            <v>是</v>
          </cell>
          <cell r="AF2894" t="str">
            <v/>
          </cell>
          <cell r="AG2894" t="str">
            <v>价值宽带</v>
          </cell>
          <cell r="AH2894" t="str">
            <v>续后期</v>
          </cell>
          <cell r="AI2894" t="str">
            <v>否</v>
          </cell>
          <cell r="AO2894">
            <v>0</v>
          </cell>
          <cell r="AR2894" t="str">
            <v>华田区</v>
          </cell>
        </row>
        <row r="2895">
          <cell r="F2895">
            <v>13532470866</v>
          </cell>
          <cell r="G2895" t="str">
            <v>13532470866</v>
          </cell>
          <cell r="H2895" t="str">
            <v>张友宾</v>
          </cell>
          <cell r="I2895" t="str">
            <v>预付费东莞住宅新装或续费888元包年，带宽12M</v>
          </cell>
          <cell r="J2895">
            <v>888</v>
          </cell>
          <cell r="K2895">
            <v>888</v>
          </cell>
          <cell r="L2895" t="str">
            <v>2013-07-01</v>
          </cell>
          <cell r="M2895">
            <v>42186</v>
          </cell>
          <cell r="N2895" t="str">
            <v>2016-07-01</v>
          </cell>
          <cell r="O2895" t="str">
            <v>2015-06-30</v>
          </cell>
          <cell r="P2895" t="str">
            <v>宽带预付费</v>
          </cell>
          <cell r="Q2895" t="str">
            <v>续费</v>
          </cell>
          <cell r="R2895" t="str">
            <v>提前充值</v>
          </cell>
          <cell r="S2895" t="str">
            <v>家庭用户</v>
          </cell>
          <cell r="T2895" t="str">
            <v>FTTH</v>
          </cell>
          <cell r="U2895" t="str">
            <v>东莞电商天猫充值(scb_tm)</v>
          </cell>
          <cell r="V2895" t="str">
            <v>DSBR受理</v>
          </cell>
          <cell r="W2895" t="str">
            <v>电商价值宽带营销</v>
          </cell>
          <cell r="X2895" t="str">
            <v>虎门区</v>
          </cell>
          <cell r="Y2895">
            <v>0</v>
          </cell>
          <cell r="Z2895">
            <v>0</v>
          </cell>
          <cell r="AA2895" t="str">
            <v>虎门区</v>
          </cell>
          <cell r="AB2895" t="str">
            <v>30</v>
          </cell>
          <cell r="AC2895">
            <v>12</v>
          </cell>
          <cell r="AD2895">
            <v>12</v>
          </cell>
          <cell r="AE2895" t="str">
            <v>是</v>
          </cell>
          <cell r="AF2895" t="str">
            <v/>
          </cell>
          <cell r="AG2895" t="str">
            <v>价值宽带</v>
          </cell>
          <cell r="AH2895" t="str">
            <v>续后期</v>
          </cell>
          <cell r="AI2895" t="str">
            <v>否</v>
          </cell>
          <cell r="AO2895">
            <v>0</v>
          </cell>
          <cell r="AR2895" t="str">
            <v>东站区</v>
          </cell>
        </row>
        <row r="2896">
          <cell r="F2896">
            <v>13726490016</v>
          </cell>
          <cell r="G2896" t="str">
            <v>13726490016</v>
          </cell>
          <cell r="H2896" t="str">
            <v>黄晓艳</v>
          </cell>
          <cell r="I2896" t="str">
            <v>预付费东莞住宅新装或续费1088元包年，带宽10M</v>
          </cell>
          <cell r="J2896">
            <v>1088</v>
          </cell>
          <cell r="K2896">
            <v>1088</v>
          </cell>
          <cell r="L2896" t="str">
            <v>2011-11-11</v>
          </cell>
          <cell r="M2896">
            <v>42157</v>
          </cell>
          <cell r="N2896" t="str">
            <v>2016-06-30</v>
          </cell>
          <cell r="O2896" t="str">
            <v>2015-06-30</v>
          </cell>
          <cell r="P2896" t="str">
            <v>宽带预付费</v>
          </cell>
          <cell r="Q2896" t="str">
            <v>续费</v>
          </cell>
          <cell r="R2896" t="str">
            <v>往月充值</v>
          </cell>
          <cell r="S2896" t="str">
            <v>家庭用户</v>
          </cell>
          <cell r="T2896" t="str">
            <v>(传统)XDSL</v>
          </cell>
          <cell r="U2896" t="str">
            <v>邓昌涛(dengct)</v>
          </cell>
          <cell r="V2896" t="str">
            <v>ZX虎门朱文彬</v>
          </cell>
          <cell r="W2896" t="str">
            <v/>
          </cell>
          <cell r="X2896" t="str">
            <v>虎门区</v>
          </cell>
          <cell r="Y2896">
            <v>0</v>
          </cell>
          <cell r="Z2896">
            <v>0</v>
          </cell>
          <cell r="AA2896" t="str">
            <v>虎门区</v>
          </cell>
          <cell r="AB2896" t="str">
            <v>30</v>
          </cell>
          <cell r="AC2896">
            <v>10</v>
          </cell>
          <cell r="AD2896">
            <v>12</v>
          </cell>
          <cell r="AE2896" t="str">
            <v>否</v>
          </cell>
          <cell r="AF2896" t="str">
            <v/>
          </cell>
          <cell r="AG2896" t="str">
            <v>价值宽带</v>
          </cell>
          <cell r="AH2896" t="str">
            <v>续本月</v>
          </cell>
          <cell r="AI2896" t="str">
            <v>否</v>
          </cell>
          <cell r="AO2896">
            <v>0</v>
          </cell>
          <cell r="AR2896" t="str">
            <v>东站区</v>
          </cell>
        </row>
        <row r="2897">
          <cell r="F2897">
            <v>15814228542</v>
          </cell>
          <cell r="G2897" t="str">
            <v>15814228542</v>
          </cell>
          <cell r="H2897" t="str">
            <v>熊文新</v>
          </cell>
          <cell r="I2897" t="str">
            <v>预付费东莞住宅新装或续费888元包年，带宽12M</v>
          </cell>
          <cell r="J2897">
            <v>888</v>
          </cell>
          <cell r="K2897">
            <v>888</v>
          </cell>
          <cell r="L2897" t="str">
            <v>2013-03-23</v>
          </cell>
          <cell r="M2897">
            <v>42208</v>
          </cell>
          <cell r="N2897" t="str">
            <v>2016-07-23</v>
          </cell>
          <cell r="O2897" t="str">
            <v>2015-06-30</v>
          </cell>
          <cell r="P2897" t="str">
            <v>宽带预付费</v>
          </cell>
          <cell r="Q2897" t="str">
            <v>续费</v>
          </cell>
          <cell r="R2897" t="str">
            <v>提前充值</v>
          </cell>
          <cell r="S2897" t="str">
            <v>家庭用户</v>
          </cell>
          <cell r="T2897" t="str">
            <v>FTTH</v>
          </cell>
          <cell r="U2897" t="str">
            <v>王汝怡(wangry)</v>
          </cell>
          <cell r="V2897" t="str">
            <v>ZX虎门陈亚贤</v>
          </cell>
          <cell r="W2897" t="str">
            <v>电商价值宽带营销</v>
          </cell>
          <cell r="X2897" t="str">
            <v>虎门区</v>
          </cell>
          <cell r="Y2897">
            <v>0</v>
          </cell>
          <cell r="Z2897">
            <v>0</v>
          </cell>
          <cell r="AA2897" t="str">
            <v>虎门区</v>
          </cell>
          <cell r="AB2897" t="str">
            <v>30</v>
          </cell>
          <cell r="AC2897">
            <v>12</v>
          </cell>
          <cell r="AD2897">
            <v>12</v>
          </cell>
          <cell r="AE2897" t="str">
            <v>是</v>
          </cell>
          <cell r="AF2897" t="str">
            <v/>
          </cell>
          <cell r="AG2897" t="str">
            <v>价值宽带</v>
          </cell>
          <cell r="AH2897" t="str">
            <v>续后期</v>
          </cell>
          <cell r="AI2897" t="str">
            <v>否</v>
          </cell>
          <cell r="AO2897">
            <v>0</v>
          </cell>
          <cell r="AR2897" t="str">
            <v>东站区</v>
          </cell>
        </row>
        <row r="2898">
          <cell r="F2898">
            <v>13827271102</v>
          </cell>
          <cell r="G2898" t="str">
            <v>13827271102</v>
          </cell>
          <cell r="H2898" t="str">
            <v>钟和辉</v>
          </cell>
          <cell r="I2898" t="str">
            <v>预付费东莞住宅新装或续费888元包年，带宽12M</v>
          </cell>
          <cell r="J2898">
            <v>888</v>
          </cell>
          <cell r="K2898">
            <v>888</v>
          </cell>
          <cell r="L2898" t="str">
            <v>2007-10-05</v>
          </cell>
          <cell r="M2898">
            <v>42194</v>
          </cell>
          <cell r="N2898" t="str">
            <v>2016-07-09</v>
          </cell>
          <cell r="O2898" t="str">
            <v>2015-06-30</v>
          </cell>
          <cell r="P2898" t="str">
            <v>宽带预付费</v>
          </cell>
          <cell r="Q2898" t="str">
            <v>续费</v>
          </cell>
          <cell r="R2898" t="str">
            <v>提前充值</v>
          </cell>
          <cell r="S2898" t="str">
            <v>家庭用户</v>
          </cell>
          <cell r="T2898" t="str">
            <v>FTTH</v>
          </cell>
          <cell r="U2898" t="str">
            <v>王丽(wangl)</v>
          </cell>
          <cell r="V2898" t="str">
            <v>DL方阵通信</v>
          </cell>
          <cell r="W2898" t="str">
            <v>电商价值宽带营销</v>
          </cell>
          <cell r="X2898" t="str">
            <v>长安区</v>
          </cell>
          <cell r="Y2898">
            <v>0</v>
          </cell>
          <cell r="Z2898">
            <v>0</v>
          </cell>
          <cell r="AA2898" t="str">
            <v>长安区</v>
          </cell>
          <cell r="AB2898" t="str">
            <v>30</v>
          </cell>
          <cell r="AC2898">
            <v>12</v>
          </cell>
          <cell r="AD2898">
            <v>12</v>
          </cell>
          <cell r="AE2898" t="str">
            <v>是</v>
          </cell>
          <cell r="AF2898" t="str">
            <v/>
          </cell>
          <cell r="AG2898" t="str">
            <v>价值宽带</v>
          </cell>
          <cell r="AH2898" t="str">
            <v>续后期</v>
          </cell>
          <cell r="AI2898" t="str">
            <v>否</v>
          </cell>
          <cell r="AO2898">
            <v>0</v>
          </cell>
          <cell r="AR2898" t="str">
            <v>东站区</v>
          </cell>
        </row>
        <row r="2899">
          <cell r="F2899">
            <v>13437358838</v>
          </cell>
          <cell r="G2899" t="str">
            <v>13437358838</v>
          </cell>
          <cell r="H2899" t="str">
            <v>周群锋</v>
          </cell>
          <cell r="I2899" t="str">
            <v>预付费东莞住宅新装或续费888元包年，带宽12M</v>
          </cell>
          <cell r="J2899">
            <v>888</v>
          </cell>
          <cell r="K2899">
            <v>888</v>
          </cell>
          <cell r="L2899" t="str">
            <v>2012-06-16</v>
          </cell>
          <cell r="M2899">
            <v>42185</v>
          </cell>
          <cell r="N2899" t="str">
            <v>2016-06-30</v>
          </cell>
          <cell r="O2899" t="str">
            <v>2015-06-30</v>
          </cell>
          <cell r="P2899" t="str">
            <v>宽带预付费</v>
          </cell>
          <cell r="Q2899" t="str">
            <v>续费</v>
          </cell>
          <cell r="R2899" t="str">
            <v>当月充值</v>
          </cell>
          <cell r="S2899" t="str">
            <v>家庭用户</v>
          </cell>
          <cell r="T2899" t="str">
            <v>FTTH</v>
          </cell>
          <cell r="U2899" t="str">
            <v>谢如画(xierh)</v>
          </cell>
          <cell r="V2899" t="str">
            <v>ZX厚街杨菊花</v>
          </cell>
          <cell r="W2899" t="str">
            <v/>
          </cell>
          <cell r="X2899" t="str">
            <v>厚街区</v>
          </cell>
          <cell r="Y2899">
            <v>0</v>
          </cell>
          <cell r="Z2899">
            <v>0</v>
          </cell>
          <cell r="AA2899" t="str">
            <v>厚街区</v>
          </cell>
          <cell r="AB2899" t="str">
            <v>30</v>
          </cell>
          <cell r="AC2899">
            <v>12</v>
          </cell>
          <cell r="AD2899">
            <v>12</v>
          </cell>
          <cell r="AE2899" t="str">
            <v>是</v>
          </cell>
          <cell r="AF2899" t="str">
            <v/>
          </cell>
          <cell r="AG2899" t="str">
            <v>价值宽带</v>
          </cell>
          <cell r="AH2899" t="str">
            <v>续本月</v>
          </cell>
          <cell r="AI2899" t="str">
            <v>是</v>
          </cell>
          <cell r="AO2899">
            <v>0</v>
          </cell>
          <cell r="AR2899" t="str">
            <v>东站区</v>
          </cell>
        </row>
        <row r="2900">
          <cell r="F2900">
            <v>13825728562</v>
          </cell>
          <cell r="G2900" t="str">
            <v>13825728562</v>
          </cell>
          <cell r="H2900" t="str">
            <v>吴国娥</v>
          </cell>
          <cell r="I2900" t="str">
            <v>预付费东莞住宅新装或续费1398元包年，带宽20M</v>
          </cell>
          <cell r="J2900">
            <v>1398</v>
          </cell>
          <cell r="K2900">
            <v>1398</v>
          </cell>
          <cell r="L2900" t="str">
            <v>2013-06-27</v>
          </cell>
          <cell r="M2900">
            <v>42183</v>
          </cell>
          <cell r="N2900" t="str">
            <v>2016-06-30</v>
          </cell>
          <cell r="O2900" t="str">
            <v>2015-06-30</v>
          </cell>
          <cell r="P2900" t="str">
            <v>宽带预付费</v>
          </cell>
          <cell r="Q2900" t="str">
            <v>续费</v>
          </cell>
          <cell r="R2900" t="str">
            <v>当月充值</v>
          </cell>
          <cell r="S2900" t="str">
            <v>家庭用户</v>
          </cell>
          <cell r="T2900" t="str">
            <v>FTTH</v>
          </cell>
          <cell r="U2900" t="str">
            <v>谢如画(xierh)</v>
          </cell>
          <cell r="V2900" t="str">
            <v>ZX厚街杨菊花</v>
          </cell>
          <cell r="W2900" t="str">
            <v/>
          </cell>
          <cell r="X2900" t="str">
            <v>厚街区</v>
          </cell>
          <cell r="Y2900">
            <v>0</v>
          </cell>
          <cell r="Z2900">
            <v>0</v>
          </cell>
          <cell r="AA2900" t="str">
            <v>厚街区</v>
          </cell>
          <cell r="AB2900" t="str">
            <v>30</v>
          </cell>
          <cell r="AC2900">
            <v>20</v>
          </cell>
          <cell r="AD2900">
            <v>12</v>
          </cell>
          <cell r="AE2900" t="str">
            <v>是</v>
          </cell>
          <cell r="AF2900" t="str">
            <v/>
          </cell>
          <cell r="AG2900" t="str">
            <v>价值宽带</v>
          </cell>
          <cell r="AH2900" t="str">
            <v>续本月</v>
          </cell>
          <cell r="AI2900" t="str">
            <v>是</v>
          </cell>
          <cell r="AJ2900">
            <v>13825728562</v>
          </cell>
          <cell r="AO2900">
            <v>0</v>
          </cell>
          <cell r="AR2900" t="str">
            <v>兆康区</v>
          </cell>
        </row>
        <row r="2901">
          <cell r="F2901">
            <v>18002676868</v>
          </cell>
          <cell r="G2901" t="str">
            <v>18002676868</v>
          </cell>
          <cell r="H2901" t="str">
            <v>蒲碧英</v>
          </cell>
          <cell r="I2901" t="str">
            <v>预付费东莞住宅新装或续费600元包年，带宽4M</v>
          </cell>
          <cell r="J2901">
            <v>600</v>
          </cell>
          <cell r="K2901">
            <v>600</v>
          </cell>
          <cell r="L2901" t="str">
            <v>2010-04-12</v>
          </cell>
          <cell r="M2901">
            <v>42216</v>
          </cell>
          <cell r="N2901" t="str">
            <v>2016-07-31</v>
          </cell>
          <cell r="O2901" t="str">
            <v>2015-06-30</v>
          </cell>
          <cell r="P2901" t="str">
            <v>宽带预付费</v>
          </cell>
          <cell r="Q2901" t="str">
            <v>续费</v>
          </cell>
          <cell r="R2901" t="str">
            <v>提前充值</v>
          </cell>
          <cell r="S2901" t="str">
            <v>家庭用户</v>
          </cell>
          <cell r="T2901" t="str">
            <v>(传统)XDSL</v>
          </cell>
          <cell r="U2901" t="str">
            <v>邓昌涛(dengct)</v>
          </cell>
          <cell r="V2901" t="str">
            <v>ZX虎门袁新景</v>
          </cell>
          <cell r="W2901" t="str">
            <v>杨洋</v>
          </cell>
          <cell r="X2901" t="str">
            <v>虎门区</v>
          </cell>
          <cell r="Y2901">
            <v>0</v>
          </cell>
          <cell r="Z2901">
            <v>0</v>
          </cell>
          <cell r="AA2901" t="str">
            <v>虎门区</v>
          </cell>
          <cell r="AB2901" t="str">
            <v>30</v>
          </cell>
          <cell r="AC2901">
            <v>4</v>
          </cell>
          <cell r="AD2901">
            <v>12</v>
          </cell>
          <cell r="AE2901" t="str">
            <v>否</v>
          </cell>
          <cell r="AF2901" t="str">
            <v/>
          </cell>
          <cell r="AG2901" t="str">
            <v>否</v>
          </cell>
          <cell r="AH2901" t="str">
            <v>续后期</v>
          </cell>
          <cell r="AI2901" t="str">
            <v>否</v>
          </cell>
          <cell r="AO2901">
            <v>0</v>
          </cell>
          <cell r="AR2901" t="str">
            <v>下岭贝区</v>
          </cell>
        </row>
        <row r="2902">
          <cell r="F2902">
            <v>15112866255</v>
          </cell>
          <cell r="G2902" t="str">
            <v>15112866255</v>
          </cell>
          <cell r="H2902" t="str">
            <v>黄立娟</v>
          </cell>
          <cell r="I2902" t="str">
            <v>预付费东莞住宅新装或续费400元包半年，带宽4M</v>
          </cell>
          <cell r="J2902">
            <v>400</v>
          </cell>
          <cell r="K2902">
            <v>400</v>
          </cell>
          <cell r="L2902" t="str">
            <v>2013-06-28</v>
          </cell>
          <cell r="M2902">
            <v>42184</v>
          </cell>
          <cell r="N2902" t="str">
            <v>2015-12-30</v>
          </cell>
          <cell r="O2902" t="str">
            <v>2015-06-30</v>
          </cell>
          <cell r="P2902" t="str">
            <v>宽带预付费</v>
          </cell>
          <cell r="Q2902" t="str">
            <v>续费</v>
          </cell>
          <cell r="R2902" t="str">
            <v>往月充值</v>
          </cell>
          <cell r="S2902" t="str">
            <v>家庭用户</v>
          </cell>
          <cell r="T2902" t="str">
            <v>FTTH</v>
          </cell>
          <cell r="U2902" t="str">
            <v>邓昌涛(dengct)</v>
          </cell>
          <cell r="V2902" t="str">
            <v>ZX虎门杜嘉明</v>
          </cell>
          <cell r="W2902" t="str">
            <v>电商价值宽带营销</v>
          </cell>
          <cell r="X2902" t="str">
            <v>虎门区</v>
          </cell>
          <cell r="Y2902">
            <v>0</v>
          </cell>
          <cell r="Z2902">
            <v>0</v>
          </cell>
          <cell r="AA2902" t="str">
            <v>虎门区</v>
          </cell>
          <cell r="AB2902" t="str">
            <v>30</v>
          </cell>
          <cell r="AC2902">
            <v>4</v>
          </cell>
          <cell r="AD2902">
            <v>6</v>
          </cell>
          <cell r="AE2902" t="str">
            <v>是</v>
          </cell>
          <cell r="AF2902" t="str">
            <v/>
          </cell>
          <cell r="AG2902" t="str">
            <v>否</v>
          </cell>
          <cell r="AH2902" t="str">
            <v>续本月</v>
          </cell>
          <cell r="AI2902" t="str">
            <v>是</v>
          </cell>
          <cell r="AJ2902">
            <v>15112866255</v>
          </cell>
          <cell r="AO2902">
            <v>0</v>
          </cell>
          <cell r="AR2902" t="str">
            <v>石龙坑区</v>
          </cell>
        </row>
        <row r="2903">
          <cell r="F2903">
            <v>15362001585</v>
          </cell>
          <cell r="G2903" t="str">
            <v>15362001585</v>
          </cell>
          <cell r="H2903" t="str">
            <v>彭敏如</v>
          </cell>
          <cell r="I2903" t="str">
            <v>预付费东莞住宅新装或续费1408元包2年，带宽12M</v>
          </cell>
          <cell r="J2903">
            <v>1408</v>
          </cell>
          <cell r="K2903">
            <v>1408</v>
          </cell>
          <cell r="L2903" t="str">
            <v>2013-06-17</v>
          </cell>
          <cell r="M2903">
            <v>42177</v>
          </cell>
          <cell r="N2903" t="str">
            <v>2017-06-30</v>
          </cell>
          <cell r="O2903" t="str">
            <v>2015-06-30</v>
          </cell>
          <cell r="P2903" t="str">
            <v>宽带预付费</v>
          </cell>
          <cell r="Q2903" t="str">
            <v>续费</v>
          </cell>
          <cell r="R2903" t="str">
            <v>往月充值</v>
          </cell>
          <cell r="S2903" t="str">
            <v>家庭用户</v>
          </cell>
          <cell r="T2903" t="str">
            <v>FTTH</v>
          </cell>
          <cell r="U2903" t="str">
            <v>王汝怡(wangry)</v>
          </cell>
          <cell r="V2903" t="str">
            <v>ZY虎门营业厅</v>
          </cell>
          <cell r="W2903" t="str">
            <v>电商价值宽带营销</v>
          </cell>
          <cell r="X2903" t="str">
            <v>虎门区</v>
          </cell>
          <cell r="Y2903">
            <v>0</v>
          </cell>
          <cell r="Z2903">
            <v>0</v>
          </cell>
          <cell r="AA2903" t="str">
            <v>虎门区</v>
          </cell>
          <cell r="AB2903" t="str">
            <v>30</v>
          </cell>
          <cell r="AC2903">
            <v>12</v>
          </cell>
          <cell r="AD2903">
            <v>24</v>
          </cell>
          <cell r="AE2903" t="str">
            <v>是</v>
          </cell>
          <cell r="AF2903" t="str">
            <v/>
          </cell>
          <cell r="AG2903" t="str">
            <v>价值宽带</v>
          </cell>
          <cell r="AH2903" t="str">
            <v>续本月</v>
          </cell>
          <cell r="AI2903" t="str">
            <v>是</v>
          </cell>
          <cell r="AJ2903">
            <v>15362001585</v>
          </cell>
          <cell r="AO2903">
            <v>0</v>
          </cell>
          <cell r="AR2903" t="str">
            <v>石崇区</v>
          </cell>
        </row>
        <row r="2904">
          <cell r="F2904">
            <v>13694916337</v>
          </cell>
          <cell r="G2904" t="str">
            <v>13694916337</v>
          </cell>
          <cell r="H2904" t="str">
            <v>孙树佳</v>
          </cell>
          <cell r="I2904" t="str">
            <v>预付费东莞精品宽带新装或续费免费体验1个月，带宽10M</v>
          </cell>
          <cell r="J2904">
            <v>888</v>
          </cell>
          <cell r="K2904">
            <v>888</v>
          </cell>
          <cell r="L2904" t="str">
            <v>2010-10-05</v>
          </cell>
          <cell r="M2904">
            <v>42207</v>
          </cell>
          <cell r="N2904" t="str">
            <v>2016-08-22</v>
          </cell>
          <cell r="O2904" t="str">
            <v>2015-06-30</v>
          </cell>
          <cell r="P2904" t="str">
            <v>宽带预付费</v>
          </cell>
          <cell r="Q2904" t="str">
            <v>续费</v>
          </cell>
          <cell r="R2904" t="str">
            <v>提前充值</v>
          </cell>
          <cell r="S2904" t="str">
            <v>家庭用户</v>
          </cell>
          <cell r="T2904" t="str">
            <v>FTTH</v>
          </cell>
          <cell r="U2904" t="str">
            <v>赵妮(zhaon)</v>
          </cell>
          <cell r="V2904" t="str">
            <v>ZX常平辛芳明</v>
          </cell>
          <cell r="W2904" t="str">
            <v>1、常平白石岗机房区，2、，3、，4、，</v>
          </cell>
          <cell r="X2904" t="str">
            <v>常平区</v>
          </cell>
          <cell r="Y2904">
            <v>0</v>
          </cell>
          <cell r="Z2904">
            <v>0</v>
          </cell>
          <cell r="AA2904" t="str">
            <v>常平区</v>
          </cell>
          <cell r="AB2904" t="str">
            <v>30</v>
          </cell>
          <cell r="AC2904">
            <v>10</v>
          </cell>
          <cell r="AD2904">
            <v>1</v>
          </cell>
          <cell r="AE2904" t="str">
            <v>是</v>
          </cell>
          <cell r="AF2904" t="str">
            <v/>
          </cell>
          <cell r="AG2904" t="str">
            <v>价值宽带</v>
          </cell>
          <cell r="AH2904" t="str">
            <v>续后期</v>
          </cell>
          <cell r="AI2904" t="str">
            <v>否</v>
          </cell>
          <cell r="AO2904">
            <v>0</v>
          </cell>
          <cell r="AR2904" t="str">
            <v>西湖区</v>
          </cell>
        </row>
        <row r="2905">
          <cell r="F2905">
            <v>13712802913</v>
          </cell>
          <cell r="G2905" t="str">
            <v>13712802913</v>
          </cell>
          <cell r="H2905" t="str">
            <v>陈宏辉</v>
          </cell>
          <cell r="I2905" t="str">
            <v>预付费东莞住宅新装或续费888元包年，带宽12M</v>
          </cell>
          <cell r="J2905">
            <v>888</v>
          </cell>
          <cell r="K2905">
            <v>888</v>
          </cell>
          <cell r="L2905" t="str">
            <v>2012-04-12</v>
          </cell>
          <cell r="M2905">
            <v>42207</v>
          </cell>
          <cell r="N2905" t="str">
            <v>2016-07-22</v>
          </cell>
          <cell r="O2905" t="str">
            <v>2015-06-30</v>
          </cell>
          <cell r="P2905" t="str">
            <v>宽带预付费</v>
          </cell>
          <cell r="Q2905" t="str">
            <v>续费</v>
          </cell>
          <cell r="R2905" t="str">
            <v>提前充值</v>
          </cell>
          <cell r="S2905" t="str">
            <v>家庭用户</v>
          </cell>
          <cell r="T2905" t="str">
            <v>FTTH</v>
          </cell>
          <cell r="U2905" t="str">
            <v>赵妮(zhaon)</v>
          </cell>
          <cell r="V2905" t="str">
            <v>ZX常平辛芳明</v>
          </cell>
          <cell r="W2905" t="str">
            <v>1、常平白石岗机房区，2、，3、，4、，</v>
          </cell>
          <cell r="X2905" t="str">
            <v>常平区</v>
          </cell>
          <cell r="Y2905">
            <v>0</v>
          </cell>
          <cell r="Z2905">
            <v>0</v>
          </cell>
          <cell r="AA2905" t="str">
            <v>常平区</v>
          </cell>
          <cell r="AB2905" t="str">
            <v>30</v>
          </cell>
          <cell r="AC2905">
            <v>12</v>
          </cell>
          <cell r="AD2905">
            <v>12</v>
          </cell>
          <cell r="AE2905" t="str">
            <v>是</v>
          </cell>
          <cell r="AF2905" t="str">
            <v/>
          </cell>
          <cell r="AG2905" t="str">
            <v>价值宽带</v>
          </cell>
          <cell r="AH2905" t="str">
            <v>续后期</v>
          </cell>
          <cell r="AI2905" t="str">
            <v>否</v>
          </cell>
          <cell r="AO2905">
            <v>0</v>
          </cell>
          <cell r="AR2905" t="str">
            <v>西湖区</v>
          </cell>
        </row>
        <row r="2906">
          <cell r="F2906">
            <v>13924379505</v>
          </cell>
          <cell r="G2906" t="str">
            <v>13924379505</v>
          </cell>
          <cell r="H2906" t="str">
            <v>彭婷</v>
          </cell>
          <cell r="I2906" t="str">
            <v>预付费东莞住宅新装或续费680元包年，带宽4M</v>
          </cell>
          <cell r="J2906">
            <v>680</v>
          </cell>
          <cell r="K2906">
            <v>680</v>
          </cell>
          <cell r="L2906" t="str">
            <v>2011-01-19</v>
          </cell>
          <cell r="M2906">
            <v>42185</v>
          </cell>
          <cell r="N2906" t="str">
            <v>2016-06-30</v>
          </cell>
          <cell r="O2906" t="str">
            <v>2015-06-30</v>
          </cell>
          <cell r="P2906" t="str">
            <v>宽带预付费</v>
          </cell>
          <cell r="Q2906" t="str">
            <v>续费</v>
          </cell>
          <cell r="R2906" t="str">
            <v>当月充值</v>
          </cell>
          <cell r="S2906" t="str">
            <v>家庭用户</v>
          </cell>
          <cell r="T2906" t="str">
            <v>(传统)XDSL</v>
          </cell>
          <cell r="U2906" t="str">
            <v>赵妮(zhaon)</v>
          </cell>
          <cell r="V2906" t="str">
            <v>ZX常平辛芳明</v>
          </cell>
          <cell r="W2906" t="str">
            <v>1、常平白石岗机房区，2、，3、，4、，</v>
          </cell>
          <cell r="X2906" t="str">
            <v>常平区</v>
          </cell>
          <cell r="Y2906">
            <v>0</v>
          </cell>
          <cell r="Z2906">
            <v>0</v>
          </cell>
          <cell r="AA2906" t="str">
            <v>常平区</v>
          </cell>
          <cell r="AB2906" t="str">
            <v>30</v>
          </cell>
          <cell r="AC2906">
            <v>4</v>
          </cell>
          <cell r="AD2906">
            <v>12</v>
          </cell>
          <cell r="AE2906" t="str">
            <v>否</v>
          </cell>
          <cell r="AF2906" t="str">
            <v/>
          </cell>
          <cell r="AG2906" t="str">
            <v>否</v>
          </cell>
          <cell r="AH2906" t="str">
            <v>续本月</v>
          </cell>
          <cell r="AI2906" t="str">
            <v>否</v>
          </cell>
          <cell r="AO2906">
            <v>0</v>
          </cell>
          <cell r="AR2906" t="str">
            <v>西湖区</v>
          </cell>
        </row>
        <row r="2907">
          <cell r="F2907">
            <v>13620042549</v>
          </cell>
          <cell r="G2907" t="str">
            <v>13620042549</v>
          </cell>
          <cell r="H2907" t="str">
            <v>罗小梅</v>
          </cell>
          <cell r="I2907" t="str">
            <v>预付费东莞精品宽带新装或续费免费体验1个月，带宽10M</v>
          </cell>
          <cell r="J2907">
            <v>888</v>
          </cell>
          <cell r="K2907">
            <v>888</v>
          </cell>
          <cell r="L2907" t="str">
            <v>2012-06-30</v>
          </cell>
          <cell r="M2907">
            <v>42185</v>
          </cell>
          <cell r="N2907" t="str">
            <v>2016-07-30</v>
          </cell>
          <cell r="O2907" t="str">
            <v>2015-06-30</v>
          </cell>
          <cell r="P2907" t="str">
            <v>宽带预付费</v>
          </cell>
          <cell r="Q2907" t="str">
            <v>续费</v>
          </cell>
          <cell r="R2907" t="str">
            <v>提前充值</v>
          </cell>
          <cell r="S2907" t="str">
            <v>家庭用户</v>
          </cell>
          <cell r="T2907" t="str">
            <v>FTTH</v>
          </cell>
          <cell r="U2907" t="str">
            <v>尼佳(nj_dl)</v>
          </cell>
          <cell r="V2907" t="str">
            <v>ZX大朗邓轩物</v>
          </cell>
          <cell r="W2907" t="str">
            <v>电商价值宽带营销</v>
          </cell>
          <cell r="X2907" t="str">
            <v>大朗区</v>
          </cell>
          <cell r="Y2907">
            <v>0</v>
          </cell>
          <cell r="Z2907">
            <v>0</v>
          </cell>
          <cell r="AA2907" t="str">
            <v>大朗区</v>
          </cell>
          <cell r="AB2907" t="str">
            <v>30</v>
          </cell>
          <cell r="AC2907">
            <v>10</v>
          </cell>
          <cell r="AD2907">
            <v>1</v>
          </cell>
          <cell r="AE2907" t="str">
            <v>是</v>
          </cell>
          <cell r="AF2907" t="str">
            <v/>
          </cell>
          <cell r="AG2907" t="str">
            <v>价值宽带</v>
          </cell>
          <cell r="AH2907" t="str">
            <v>续本月</v>
          </cell>
          <cell r="AI2907" t="str">
            <v>是</v>
          </cell>
          <cell r="AJ2907">
            <v>13620042549</v>
          </cell>
          <cell r="AO2907">
            <v>0</v>
          </cell>
          <cell r="AR2907" t="str">
            <v>兆康区</v>
          </cell>
        </row>
        <row r="2908">
          <cell r="F2908">
            <v>13713036137</v>
          </cell>
          <cell r="G2908" t="str">
            <v>13713036137</v>
          </cell>
          <cell r="H2908" t="str">
            <v>邵永豪</v>
          </cell>
          <cell r="I2908" t="str">
            <v>预付费东莞精品宽带新装或续费免费体验1个月，带宽10M</v>
          </cell>
          <cell r="J2908">
            <v>888</v>
          </cell>
          <cell r="K2908">
            <v>888</v>
          </cell>
          <cell r="L2908" t="str">
            <v>2012-07-03</v>
          </cell>
          <cell r="M2908">
            <v>42188</v>
          </cell>
          <cell r="N2908" t="str">
            <v>2016-08-03</v>
          </cell>
          <cell r="O2908" t="str">
            <v>2015-06-30</v>
          </cell>
          <cell r="P2908" t="str">
            <v>宽带预付费</v>
          </cell>
          <cell r="Q2908" t="str">
            <v>续费</v>
          </cell>
          <cell r="R2908" t="str">
            <v>提前充值</v>
          </cell>
          <cell r="S2908" t="str">
            <v>家庭用户</v>
          </cell>
          <cell r="T2908" t="str">
            <v>FTTH</v>
          </cell>
          <cell r="U2908" t="str">
            <v>尼佳(nj_dl)</v>
          </cell>
          <cell r="V2908" t="str">
            <v>ZX大朗邓轩物</v>
          </cell>
          <cell r="W2908" t="str">
            <v>电商价值宽带营销</v>
          </cell>
          <cell r="X2908" t="str">
            <v>大朗区</v>
          </cell>
          <cell r="Y2908">
            <v>0</v>
          </cell>
          <cell r="Z2908">
            <v>0</v>
          </cell>
          <cell r="AA2908" t="str">
            <v>大朗区</v>
          </cell>
          <cell r="AB2908" t="str">
            <v>30</v>
          </cell>
          <cell r="AC2908">
            <v>10</v>
          </cell>
          <cell r="AD2908">
            <v>1</v>
          </cell>
          <cell r="AE2908" t="str">
            <v>是</v>
          </cell>
          <cell r="AF2908" t="str">
            <v/>
          </cell>
          <cell r="AG2908" t="str">
            <v>价值宽带</v>
          </cell>
          <cell r="AH2908" t="str">
            <v>续后期</v>
          </cell>
          <cell r="AI2908" t="str">
            <v>否</v>
          </cell>
          <cell r="AO2908">
            <v>0</v>
          </cell>
          <cell r="AR2908" t="str">
            <v>石崇区</v>
          </cell>
        </row>
        <row r="2909">
          <cell r="F2909">
            <v>13724529376</v>
          </cell>
          <cell r="G2909" t="str">
            <v>13724529376</v>
          </cell>
          <cell r="H2909" t="str">
            <v>陈从均</v>
          </cell>
          <cell r="I2909" t="str">
            <v>预付费东莞住宅新装或续费888元包年，带宽12M</v>
          </cell>
          <cell r="J2909">
            <v>888</v>
          </cell>
          <cell r="K2909">
            <v>888</v>
          </cell>
          <cell r="L2909" t="str">
            <v>2013-06-03</v>
          </cell>
          <cell r="M2909">
            <v>42186</v>
          </cell>
          <cell r="N2909" t="str">
            <v>2016-07-01</v>
          </cell>
          <cell r="O2909" t="str">
            <v>2015-06-30</v>
          </cell>
          <cell r="P2909" t="str">
            <v>宽带预付费</v>
          </cell>
          <cell r="Q2909" t="str">
            <v>续费</v>
          </cell>
          <cell r="R2909" t="str">
            <v>提前充值</v>
          </cell>
          <cell r="S2909" t="str">
            <v>家庭用户</v>
          </cell>
          <cell r="T2909" t="str">
            <v>FTTH</v>
          </cell>
          <cell r="U2909" t="str">
            <v>尼佳(nj_dl)</v>
          </cell>
          <cell r="V2909" t="str">
            <v>DL东莞尼佳</v>
          </cell>
          <cell r="W2909" t="str">
            <v>1、,2、预存100元赠送300元移动话费,3、，4、</v>
          </cell>
          <cell r="X2909" t="str">
            <v>大朗区</v>
          </cell>
          <cell r="Y2909">
            <v>0</v>
          </cell>
          <cell r="Z2909">
            <v>0</v>
          </cell>
          <cell r="AA2909" t="str">
            <v>大朗区</v>
          </cell>
          <cell r="AB2909" t="str">
            <v>30</v>
          </cell>
          <cell r="AC2909">
            <v>12</v>
          </cell>
          <cell r="AD2909">
            <v>12</v>
          </cell>
          <cell r="AE2909" t="str">
            <v>是</v>
          </cell>
          <cell r="AF2909" t="str">
            <v/>
          </cell>
          <cell r="AG2909" t="str">
            <v>价值宽带</v>
          </cell>
          <cell r="AH2909" t="str">
            <v>续后期</v>
          </cell>
          <cell r="AI2909" t="str">
            <v>否</v>
          </cell>
          <cell r="AO2909">
            <v>0</v>
          </cell>
          <cell r="AR2909" t="str">
            <v>石崇区</v>
          </cell>
        </row>
        <row r="2910">
          <cell r="F2910">
            <v>13922949247</v>
          </cell>
          <cell r="G2910" t="str">
            <v>13922949247</v>
          </cell>
          <cell r="H2910" t="str">
            <v>王钰洲</v>
          </cell>
          <cell r="I2910" t="str">
            <v>预付费东莞精品宽带新装或续费免费体验1个月，带宽10M</v>
          </cell>
          <cell r="J2910">
            <v>1088</v>
          </cell>
          <cell r="K2910">
            <v>1088</v>
          </cell>
          <cell r="L2910" t="str">
            <v>2014-08-17</v>
          </cell>
          <cell r="M2910">
            <v>42233</v>
          </cell>
          <cell r="N2910" t="str">
            <v>2016-11-17</v>
          </cell>
          <cell r="O2910" t="str">
            <v>2015-06-30</v>
          </cell>
          <cell r="P2910" t="str">
            <v>宽带预付费</v>
          </cell>
          <cell r="Q2910" t="str">
            <v>续费</v>
          </cell>
          <cell r="R2910" t="str">
            <v>提前充值</v>
          </cell>
          <cell r="S2910" t="str">
            <v>家庭用户</v>
          </cell>
          <cell r="T2910" t="str">
            <v>FTTH</v>
          </cell>
          <cell r="U2910" t="str">
            <v>蓝海兰(lanhl)</v>
          </cell>
          <cell r="V2910" t="str">
            <v>ZX黄江农军成</v>
          </cell>
          <cell r="W2910" t="str">
            <v>康湖区</v>
          </cell>
          <cell r="X2910" t="str">
            <v>黄江区</v>
          </cell>
          <cell r="Y2910">
            <v>0</v>
          </cell>
          <cell r="Z2910">
            <v>0</v>
          </cell>
          <cell r="AA2910" t="str">
            <v>黄江区</v>
          </cell>
          <cell r="AB2910" t="str">
            <v>30</v>
          </cell>
          <cell r="AC2910">
            <v>10</v>
          </cell>
          <cell r="AD2910">
            <v>1</v>
          </cell>
          <cell r="AE2910" t="str">
            <v>是</v>
          </cell>
          <cell r="AF2910" t="str">
            <v/>
          </cell>
          <cell r="AG2910" t="str">
            <v>价值宽带</v>
          </cell>
          <cell r="AH2910" t="str">
            <v>续后期</v>
          </cell>
          <cell r="AI2910" t="str">
            <v>否</v>
          </cell>
          <cell r="AO2910">
            <v>0</v>
          </cell>
          <cell r="AR2910" t="str">
            <v>石崇区</v>
          </cell>
        </row>
        <row r="2911">
          <cell r="F2911">
            <v>13592719899</v>
          </cell>
          <cell r="G2911" t="str">
            <v>13592719899</v>
          </cell>
          <cell r="H2911" t="str">
            <v>王磊</v>
          </cell>
          <cell r="I2911" t="str">
            <v>预付费东莞住宅新装或续费680元包年，带宽4M</v>
          </cell>
          <cell r="J2911">
            <v>680</v>
          </cell>
          <cell r="K2911">
            <v>680</v>
          </cell>
          <cell r="L2911" t="str">
            <v>2012-07-03</v>
          </cell>
          <cell r="M2911">
            <v>42188</v>
          </cell>
          <cell r="N2911" t="str">
            <v>2016-07-03</v>
          </cell>
          <cell r="O2911" t="str">
            <v>2015-06-30</v>
          </cell>
          <cell r="P2911" t="str">
            <v>宽带预付费</v>
          </cell>
          <cell r="Q2911" t="str">
            <v>续费</v>
          </cell>
          <cell r="R2911" t="str">
            <v>提前充值</v>
          </cell>
          <cell r="S2911" t="str">
            <v>家庭用户</v>
          </cell>
          <cell r="T2911" t="str">
            <v>FTTH</v>
          </cell>
          <cell r="U2911" t="str">
            <v>蓝海兰(lanhl)</v>
          </cell>
          <cell r="V2911" t="str">
            <v>DL东铁办公</v>
          </cell>
          <cell r="W2911" t="str">
            <v>电商价值宽带营销</v>
          </cell>
          <cell r="X2911" t="str">
            <v>黄江区</v>
          </cell>
          <cell r="Y2911">
            <v>0</v>
          </cell>
          <cell r="Z2911">
            <v>0</v>
          </cell>
          <cell r="AA2911" t="str">
            <v>黄江区</v>
          </cell>
          <cell r="AB2911" t="str">
            <v>30</v>
          </cell>
          <cell r="AC2911">
            <v>4</v>
          </cell>
          <cell r="AD2911">
            <v>12</v>
          </cell>
          <cell r="AE2911" t="str">
            <v>是</v>
          </cell>
          <cell r="AF2911" t="str">
            <v/>
          </cell>
          <cell r="AG2911" t="str">
            <v>否</v>
          </cell>
          <cell r="AH2911" t="str">
            <v>续后期</v>
          </cell>
          <cell r="AI2911" t="str">
            <v>否</v>
          </cell>
          <cell r="AO2911">
            <v>0</v>
          </cell>
          <cell r="AR2911" t="str">
            <v>石崇区</v>
          </cell>
        </row>
        <row r="2912">
          <cell r="F2912">
            <v>13666248301</v>
          </cell>
          <cell r="G2912" t="str">
            <v>13666248301</v>
          </cell>
          <cell r="H2912" t="str">
            <v>王鱼花</v>
          </cell>
          <cell r="I2912" t="str">
            <v>预付费东莞住宅新装或续费680元包年，带宽4M</v>
          </cell>
          <cell r="J2912">
            <v>680</v>
          </cell>
          <cell r="K2912">
            <v>680</v>
          </cell>
          <cell r="L2912" t="str">
            <v>2013-06-07</v>
          </cell>
          <cell r="M2912">
            <v>42185</v>
          </cell>
          <cell r="N2912" t="str">
            <v>2016-06-30</v>
          </cell>
          <cell r="O2912" t="str">
            <v>2015-06-30</v>
          </cell>
          <cell r="P2912" t="str">
            <v>宽带预付费</v>
          </cell>
          <cell r="Q2912" t="str">
            <v>续费</v>
          </cell>
          <cell r="R2912" t="str">
            <v>当月充值</v>
          </cell>
          <cell r="S2912" t="str">
            <v>家庭用户</v>
          </cell>
          <cell r="T2912" t="str">
            <v>(传统)XDSL</v>
          </cell>
          <cell r="U2912" t="str">
            <v>赵妮(zhaon)</v>
          </cell>
          <cell r="V2912" t="str">
            <v>ZX常平陈常利</v>
          </cell>
          <cell r="W2912" t="str">
            <v>1、常平东站机房区，2、，3、，4、，</v>
          </cell>
          <cell r="X2912" t="str">
            <v>常平区</v>
          </cell>
          <cell r="Y2912">
            <v>0</v>
          </cell>
          <cell r="Z2912">
            <v>0</v>
          </cell>
          <cell r="AA2912" t="str">
            <v>常平区</v>
          </cell>
          <cell r="AB2912" t="str">
            <v>30</v>
          </cell>
          <cell r="AC2912">
            <v>4</v>
          </cell>
          <cell r="AD2912">
            <v>12</v>
          </cell>
          <cell r="AE2912" t="str">
            <v>否</v>
          </cell>
          <cell r="AF2912" t="str">
            <v/>
          </cell>
          <cell r="AG2912" t="str">
            <v>否</v>
          </cell>
          <cell r="AH2912" t="str">
            <v>续本月</v>
          </cell>
          <cell r="AI2912" t="str">
            <v>否</v>
          </cell>
          <cell r="AO2912">
            <v>0</v>
          </cell>
          <cell r="AR2912" t="str">
            <v>石崇区</v>
          </cell>
        </row>
        <row r="2913">
          <cell r="F2913">
            <v>13612354536</v>
          </cell>
          <cell r="G2913" t="str">
            <v>13612354536</v>
          </cell>
          <cell r="H2913" t="str">
            <v>曹月铃</v>
          </cell>
          <cell r="I2913" t="str">
            <v>预付费东莞住宅新装或续费888元包年，带宽12M</v>
          </cell>
          <cell r="J2913">
            <v>888</v>
          </cell>
          <cell r="K2913">
            <v>888</v>
          </cell>
          <cell r="L2913" t="str">
            <v>2014-07-02</v>
          </cell>
          <cell r="M2913">
            <v>42187</v>
          </cell>
          <cell r="N2913" t="str">
            <v>2016-07-02</v>
          </cell>
          <cell r="O2913" t="str">
            <v>2015-06-30</v>
          </cell>
          <cell r="P2913" t="str">
            <v>宽带预付费</v>
          </cell>
          <cell r="Q2913" t="str">
            <v>续费</v>
          </cell>
          <cell r="R2913" t="str">
            <v>提前充值</v>
          </cell>
          <cell r="S2913" t="str">
            <v>家庭用户</v>
          </cell>
          <cell r="T2913" t="str">
            <v>FTTH</v>
          </cell>
          <cell r="U2913" t="str">
            <v>何丽(heli)</v>
          </cell>
          <cell r="V2913" t="str">
            <v>ZX大朗刘运超</v>
          </cell>
          <cell r="W2913" t="str">
            <v>杨涌蔡边区(非）</v>
          </cell>
          <cell r="X2913" t="str">
            <v>大朗区</v>
          </cell>
          <cell r="Y2913">
            <v>0</v>
          </cell>
          <cell r="Z2913">
            <v>0</v>
          </cell>
          <cell r="AA2913" t="str">
            <v>大朗区</v>
          </cell>
          <cell r="AB2913" t="str">
            <v>30</v>
          </cell>
          <cell r="AC2913">
            <v>12</v>
          </cell>
          <cell r="AD2913">
            <v>12</v>
          </cell>
          <cell r="AE2913" t="str">
            <v>是</v>
          </cell>
          <cell r="AF2913" t="str">
            <v/>
          </cell>
          <cell r="AG2913" t="str">
            <v>价值宽带</v>
          </cell>
          <cell r="AH2913" t="str">
            <v>续后期</v>
          </cell>
          <cell r="AI2913" t="str">
            <v>否</v>
          </cell>
          <cell r="AO2913">
            <v>0</v>
          </cell>
          <cell r="AR2913" t="str">
            <v>石崇区</v>
          </cell>
        </row>
        <row r="2914">
          <cell r="F2914">
            <v>15119747769</v>
          </cell>
          <cell r="G2914" t="str">
            <v>15119747769</v>
          </cell>
          <cell r="H2914" t="str">
            <v>陈嗣藩</v>
          </cell>
          <cell r="I2914" t="str">
            <v>预付费东莞精品宽带新装或续费免费体验1个月，带宽10M</v>
          </cell>
          <cell r="J2914">
            <v>888</v>
          </cell>
          <cell r="K2914">
            <v>888</v>
          </cell>
          <cell r="L2914" t="str">
            <v>2014-06-04</v>
          </cell>
          <cell r="M2914">
            <v>42159</v>
          </cell>
          <cell r="N2914" t="str">
            <v>2016-07-30</v>
          </cell>
          <cell r="O2914" t="str">
            <v>2015-06-30</v>
          </cell>
          <cell r="P2914" t="str">
            <v>宽带预付费</v>
          </cell>
          <cell r="Q2914" t="str">
            <v>续费</v>
          </cell>
          <cell r="R2914" t="str">
            <v>当月充值</v>
          </cell>
          <cell r="S2914" t="str">
            <v>家庭用户</v>
          </cell>
          <cell r="T2914" t="str">
            <v>FTTH</v>
          </cell>
          <cell r="U2914" t="str">
            <v>赵妮(zhaon)</v>
          </cell>
          <cell r="V2914" t="str">
            <v>ZX常平辛芳明</v>
          </cell>
          <cell r="W2914" t="str">
            <v>白石岗机房区</v>
          </cell>
          <cell r="X2914" t="str">
            <v>常平区</v>
          </cell>
          <cell r="Y2914">
            <v>0</v>
          </cell>
          <cell r="Z2914">
            <v>0</v>
          </cell>
          <cell r="AA2914" t="str">
            <v>常平区</v>
          </cell>
          <cell r="AB2914" t="str">
            <v>30</v>
          </cell>
          <cell r="AC2914">
            <v>10</v>
          </cell>
          <cell r="AD2914">
            <v>1</v>
          </cell>
          <cell r="AE2914" t="str">
            <v>是</v>
          </cell>
          <cell r="AF2914" t="str">
            <v/>
          </cell>
          <cell r="AG2914" t="str">
            <v>价值宽带</v>
          </cell>
          <cell r="AH2914" t="str">
            <v>续本月</v>
          </cell>
          <cell r="AI2914" t="str">
            <v>是</v>
          </cell>
          <cell r="AO2914">
            <v>0</v>
          </cell>
          <cell r="AR2914" t="str">
            <v>石崇区</v>
          </cell>
        </row>
        <row r="2915">
          <cell r="F2915">
            <v>13798906028</v>
          </cell>
          <cell r="G2915" t="str">
            <v>13798906028</v>
          </cell>
          <cell r="H2915" t="str">
            <v>温中林</v>
          </cell>
          <cell r="I2915" t="str">
            <v>预付费东莞精品宽带新装或续费免费体验1个月，带宽10M</v>
          </cell>
          <cell r="J2915">
            <v>888</v>
          </cell>
          <cell r="K2915">
            <v>888</v>
          </cell>
          <cell r="L2915" t="str">
            <v>2011-05-02</v>
          </cell>
          <cell r="M2915">
            <v>42192</v>
          </cell>
          <cell r="N2915" t="str">
            <v>2016-08-07</v>
          </cell>
          <cell r="O2915" t="str">
            <v>2015-06-30</v>
          </cell>
          <cell r="P2915" t="str">
            <v>宽带预付费</v>
          </cell>
          <cell r="Q2915" t="str">
            <v>续费</v>
          </cell>
          <cell r="R2915" t="str">
            <v>提前充值</v>
          </cell>
          <cell r="S2915" t="str">
            <v>家庭用户</v>
          </cell>
          <cell r="T2915" t="str">
            <v>FTTH</v>
          </cell>
          <cell r="U2915" t="str">
            <v>东莞电商天猫充值(scb_tm)</v>
          </cell>
          <cell r="V2915" t="str">
            <v>DSBR受理</v>
          </cell>
          <cell r="W2915" t="str">
            <v>电商价值宽带营销</v>
          </cell>
          <cell r="X2915" t="str">
            <v>黄江区</v>
          </cell>
          <cell r="Y2915">
            <v>0</v>
          </cell>
          <cell r="Z2915">
            <v>0</v>
          </cell>
          <cell r="AA2915" t="str">
            <v>黄江区</v>
          </cell>
          <cell r="AB2915" t="str">
            <v>30</v>
          </cell>
          <cell r="AC2915">
            <v>10</v>
          </cell>
          <cell r="AD2915">
            <v>1</v>
          </cell>
          <cell r="AE2915" t="str">
            <v>是</v>
          </cell>
          <cell r="AF2915" t="str">
            <v/>
          </cell>
          <cell r="AG2915" t="str">
            <v>价值宽带</v>
          </cell>
          <cell r="AH2915" t="str">
            <v>续后期</v>
          </cell>
          <cell r="AI2915" t="str">
            <v>否</v>
          </cell>
          <cell r="AO2915">
            <v>0</v>
          </cell>
          <cell r="AR2915" t="str">
            <v>石崇区</v>
          </cell>
        </row>
        <row r="2916">
          <cell r="F2916">
            <v>13544729935</v>
          </cell>
          <cell r="G2916" t="str">
            <v>13544729935</v>
          </cell>
          <cell r="H2916" t="str">
            <v>王青燕</v>
          </cell>
          <cell r="I2916" t="str">
            <v>预付费东莞住宅新装或续费680元包年，带宽4M</v>
          </cell>
          <cell r="J2916">
            <v>680</v>
          </cell>
          <cell r="K2916">
            <v>680</v>
          </cell>
          <cell r="L2916" t="str">
            <v>2011-03-15</v>
          </cell>
          <cell r="M2916">
            <v>42200</v>
          </cell>
          <cell r="N2916" t="str">
            <v>2016-07-15</v>
          </cell>
          <cell r="O2916" t="str">
            <v>2015-06-30</v>
          </cell>
          <cell r="P2916" t="str">
            <v>宽带预付费</v>
          </cell>
          <cell r="Q2916" t="str">
            <v>续费</v>
          </cell>
          <cell r="R2916" t="str">
            <v>提前充值</v>
          </cell>
          <cell r="S2916" t="str">
            <v>家庭用户</v>
          </cell>
          <cell r="T2916" t="str">
            <v>(传统)XDSL</v>
          </cell>
          <cell r="U2916" t="str">
            <v>赵妮(zhaon)</v>
          </cell>
          <cell r="V2916" t="str">
            <v>ZX常平宋孝波</v>
          </cell>
          <cell r="W2916" t="str">
            <v>1、常平火车站机房区，2、，3、，4、，</v>
          </cell>
          <cell r="X2916" t="str">
            <v>常平区</v>
          </cell>
          <cell r="Y2916">
            <v>0</v>
          </cell>
          <cell r="Z2916">
            <v>0</v>
          </cell>
          <cell r="AA2916" t="str">
            <v>常平区</v>
          </cell>
          <cell r="AB2916" t="str">
            <v>30</v>
          </cell>
          <cell r="AC2916">
            <v>4</v>
          </cell>
          <cell r="AD2916">
            <v>12</v>
          </cell>
          <cell r="AE2916" t="str">
            <v>否</v>
          </cell>
          <cell r="AF2916" t="str">
            <v/>
          </cell>
          <cell r="AG2916" t="str">
            <v>否</v>
          </cell>
          <cell r="AH2916" t="str">
            <v>续后期</v>
          </cell>
          <cell r="AI2916" t="str">
            <v>否</v>
          </cell>
          <cell r="AO2916">
            <v>0</v>
          </cell>
          <cell r="AR2916" t="str">
            <v>兆康区</v>
          </cell>
        </row>
        <row r="2917">
          <cell r="F2917">
            <v>15118282221</v>
          </cell>
          <cell r="G2917" t="str">
            <v>15118282221</v>
          </cell>
          <cell r="H2917" t="str">
            <v>邱慧强</v>
          </cell>
          <cell r="I2917" t="str">
            <v>预付费东莞精品宽带新装或续费免费体验1个月，带宽10M</v>
          </cell>
          <cell r="J2917">
            <v>888</v>
          </cell>
          <cell r="K2917">
            <v>888</v>
          </cell>
          <cell r="L2917" t="str">
            <v>2010-03-15</v>
          </cell>
          <cell r="M2917">
            <v>42201</v>
          </cell>
          <cell r="N2917" t="str">
            <v>2016-08-16</v>
          </cell>
          <cell r="O2917" t="str">
            <v>2015-06-30</v>
          </cell>
          <cell r="P2917" t="str">
            <v>宽带预付费</v>
          </cell>
          <cell r="Q2917" t="str">
            <v>续费</v>
          </cell>
          <cell r="R2917" t="str">
            <v>提前充值</v>
          </cell>
          <cell r="S2917" t="str">
            <v>家庭用户</v>
          </cell>
          <cell r="T2917" t="str">
            <v>FTTH</v>
          </cell>
          <cell r="U2917" t="str">
            <v>东莞电商天猫充值(scb_tm)</v>
          </cell>
          <cell r="V2917" t="str">
            <v>DSBR受理</v>
          </cell>
          <cell r="W2917" t="str">
            <v>电商价值宽带营销</v>
          </cell>
          <cell r="X2917" t="str">
            <v>常平区</v>
          </cell>
          <cell r="Y2917">
            <v>0</v>
          </cell>
          <cell r="Z2917">
            <v>0</v>
          </cell>
          <cell r="AA2917" t="str">
            <v>常平区</v>
          </cell>
          <cell r="AB2917" t="str">
            <v>30</v>
          </cell>
          <cell r="AC2917">
            <v>10</v>
          </cell>
          <cell r="AD2917">
            <v>1</v>
          </cell>
          <cell r="AE2917" t="str">
            <v>是</v>
          </cell>
          <cell r="AF2917" t="str">
            <v/>
          </cell>
          <cell r="AG2917" t="str">
            <v>价值宽带</v>
          </cell>
          <cell r="AH2917" t="str">
            <v>续后期</v>
          </cell>
          <cell r="AI2917" t="str">
            <v>否</v>
          </cell>
          <cell r="AO2917">
            <v>0</v>
          </cell>
          <cell r="AR2917" t="str">
            <v>兆康区</v>
          </cell>
        </row>
        <row r="2918">
          <cell r="F2918">
            <v>13509809875</v>
          </cell>
          <cell r="G2918" t="str">
            <v>13509809875</v>
          </cell>
          <cell r="H2918" t="str">
            <v>王慧华</v>
          </cell>
          <cell r="I2918" t="str">
            <v>预付费东莞住宅新装或续费1088元包年，带宽20M</v>
          </cell>
          <cell r="J2918">
            <v>1088</v>
          </cell>
          <cell r="K2918">
            <v>1088</v>
          </cell>
          <cell r="L2918" t="str">
            <v>2013-06-27</v>
          </cell>
          <cell r="M2918">
            <v>42183</v>
          </cell>
          <cell r="N2918" t="str">
            <v>2016-06-30</v>
          </cell>
          <cell r="O2918" t="str">
            <v>2015-06-30</v>
          </cell>
          <cell r="P2918" t="str">
            <v>宽带预付费</v>
          </cell>
          <cell r="Q2918" t="str">
            <v>续费</v>
          </cell>
          <cell r="R2918" t="str">
            <v>当月充值</v>
          </cell>
          <cell r="S2918" t="str">
            <v>家庭用户</v>
          </cell>
          <cell r="T2918" t="str">
            <v>FTTH</v>
          </cell>
          <cell r="U2918" t="str">
            <v>赵妮(zhaon)</v>
          </cell>
          <cell r="V2918" t="str">
            <v>ZX常平宋孝波</v>
          </cell>
          <cell r="W2918" t="str">
            <v/>
          </cell>
          <cell r="X2918" t="str">
            <v>常平区</v>
          </cell>
          <cell r="Y2918">
            <v>0</v>
          </cell>
          <cell r="Z2918">
            <v>0</v>
          </cell>
          <cell r="AA2918" t="str">
            <v>常平区</v>
          </cell>
          <cell r="AB2918" t="str">
            <v>30</v>
          </cell>
          <cell r="AC2918">
            <v>20</v>
          </cell>
          <cell r="AD2918">
            <v>12</v>
          </cell>
          <cell r="AE2918" t="str">
            <v>是</v>
          </cell>
          <cell r="AF2918" t="str">
            <v/>
          </cell>
          <cell r="AG2918" t="str">
            <v>价值宽带</v>
          </cell>
          <cell r="AH2918" t="str">
            <v>续本月</v>
          </cell>
          <cell r="AI2918" t="str">
            <v>是</v>
          </cell>
          <cell r="AN2918">
            <v>13509809875</v>
          </cell>
          <cell r="AO2918">
            <v>0</v>
          </cell>
          <cell r="AR2918" t="str">
            <v>兆康区</v>
          </cell>
        </row>
        <row r="2919">
          <cell r="F2919">
            <v>13925807901</v>
          </cell>
          <cell r="G2919" t="str">
            <v>13925807901</v>
          </cell>
          <cell r="H2919" t="str">
            <v>江洪雪</v>
          </cell>
          <cell r="I2919" t="str">
            <v>预付费东莞住宅新装或续费888元包年，带宽12M</v>
          </cell>
          <cell r="J2919">
            <v>888</v>
          </cell>
          <cell r="K2919">
            <v>888</v>
          </cell>
          <cell r="L2919" t="str">
            <v>2010-09-20</v>
          </cell>
          <cell r="M2919">
            <v>42191</v>
          </cell>
          <cell r="N2919" t="str">
            <v>2016-07-06</v>
          </cell>
          <cell r="O2919" t="str">
            <v>2015-06-30</v>
          </cell>
          <cell r="P2919" t="str">
            <v>宽带预付费</v>
          </cell>
          <cell r="Q2919" t="str">
            <v>续费</v>
          </cell>
          <cell r="R2919" t="str">
            <v>提前充值</v>
          </cell>
          <cell r="S2919" t="str">
            <v>家庭用户</v>
          </cell>
          <cell r="T2919" t="str">
            <v>FTTH</v>
          </cell>
          <cell r="U2919" t="str">
            <v>赵妮(zhaon)</v>
          </cell>
          <cell r="V2919" t="str">
            <v>ZX常平宋孝波</v>
          </cell>
          <cell r="W2919" t="str">
            <v/>
          </cell>
          <cell r="X2919" t="str">
            <v>常平区</v>
          </cell>
          <cell r="Y2919">
            <v>0</v>
          </cell>
          <cell r="Z2919">
            <v>0</v>
          </cell>
          <cell r="AA2919" t="str">
            <v>常平区</v>
          </cell>
          <cell r="AB2919" t="str">
            <v>30</v>
          </cell>
          <cell r="AC2919">
            <v>12</v>
          </cell>
          <cell r="AD2919">
            <v>12</v>
          </cell>
          <cell r="AE2919" t="str">
            <v>是</v>
          </cell>
          <cell r="AF2919" t="str">
            <v/>
          </cell>
          <cell r="AG2919" t="str">
            <v>价值宽带</v>
          </cell>
          <cell r="AH2919" t="str">
            <v>续后期</v>
          </cell>
          <cell r="AI2919" t="str">
            <v>否</v>
          </cell>
          <cell r="AO2919">
            <v>0</v>
          </cell>
          <cell r="AR2919" t="str">
            <v>兆康区</v>
          </cell>
        </row>
        <row r="2920">
          <cell r="F2920">
            <v>13480067665</v>
          </cell>
          <cell r="G2920" t="str">
            <v>13480067665</v>
          </cell>
          <cell r="H2920" t="str">
            <v>杨志昌</v>
          </cell>
          <cell r="I2920" t="str">
            <v>预付费东莞住宅新装或续费768元包年，带宽4M</v>
          </cell>
          <cell r="J2920">
            <v>768</v>
          </cell>
          <cell r="K2920">
            <v>768</v>
          </cell>
          <cell r="L2920" t="str">
            <v>2013-07-06</v>
          </cell>
          <cell r="M2920">
            <v>42191</v>
          </cell>
          <cell r="N2920" t="str">
            <v>2016-07-06</v>
          </cell>
          <cell r="O2920" t="str">
            <v>2015-06-30</v>
          </cell>
          <cell r="P2920" t="str">
            <v>宽带预付费</v>
          </cell>
          <cell r="Q2920" t="str">
            <v>续费</v>
          </cell>
          <cell r="R2920" t="str">
            <v>提前充值</v>
          </cell>
          <cell r="S2920" t="str">
            <v>家庭用户</v>
          </cell>
          <cell r="T2920" t="str">
            <v>FTTH</v>
          </cell>
          <cell r="U2920" t="str">
            <v>赵妮(zhaon)</v>
          </cell>
          <cell r="V2920" t="str">
            <v>ZX常平吴贤锦</v>
          </cell>
          <cell r="W2920" t="str">
            <v/>
          </cell>
          <cell r="X2920" t="str">
            <v>常平区</v>
          </cell>
          <cell r="Y2920">
            <v>0</v>
          </cell>
          <cell r="Z2920">
            <v>0</v>
          </cell>
          <cell r="AA2920" t="str">
            <v>常平区</v>
          </cell>
          <cell r="AB2920" t="str">
            <v>30</v>
          </cell>
          <cell r="AC2920">
            <v>4</v>
          </cell>
          <cell r="AD2920">
            <v>12</v>
          </cell>
          <cell r="AE2920" t="str">
            <v>是</v>
          </cell>
          <cell r="AF2920" t="str">
            <v/>
          </cell>
          <cell r="AG2920" t="str">
            <v>否</v>
          </cell>
          <cell r="AH2920" t="str">
            <v>续后期</v>
          </cell>
          <cell r="AI2920" t="str">
            <v>否</v>
          </cell>
          <cell r="AO2920">
            <v>0</v>
          </cell>
          <cell r="AR2920" t="str">
            <v>兆康区</v>
          </cell>
        </row>
        <row r="2921">
          <cell r="F2921">
            <v>15913769485</v>
          </cell>
          <cell r="G2921" t="str">
            <v>15913769485</v>
          </cell>
          <cell r="H2921" t="str">
            <v>彭美浪</v>
          </cell>
          <cell r="I2921" t="str">
            <v>预付费东莞精品宽带新装或续费免费体验1个月，带宽10M</v>
          </cell>
          <cell r="J2921">
            <v>888</v>
          </cell>
          <cell r="K2921">
            <v>888</v>
          </cell>
          <cell r="L2921" t="str">
            <v>2013-07-05</v>
          </cell>
          <cell r="M2921">
            <v>42190</v>
          </cell>
          <cell r="N2921" t="str">
            <v>2016-08-05</v>
          </cell>
          <cell r="O2921" t="str">
            <v>2015-06-30</v>
          </cell>
          <cell r="P2921" t="str">
            <v>宽带预付费</v>
          </cell>
          <cell r="Q2921" t="str">
            <v>续费</v>
          </cell>
          <cell r="R2921" t="str">
            <v>提前充值</v>
          </cell>
          <cell r="S2921" t="str">
            <v>家庭用户</v>
          </cell>
          <cell r="T2921" t="str">
            <v>FTTH</v>
          </cell>
          <cell r="U2921" t="str">
            <v>东莞电商天猫充值(scb_tm)</v>
          </cell>
          <cell r="V2921" t="str">
            <v>DSBR受理</v>
          </cell>
          <cell r="W2921" t="str">
            <v>1、,2、充100元话费送300元话费,3、，4、</v>
          </cell>
          <cell r="X2921" t="str">
            <v>大朗区</v>
          </cell>
          <cell r="Y2921">
            <v>0</v>
          </cell>
          <cell r="Z2921">
            <v>0</v>
          </cell>
          <cell r="AA2921" t="str">
            <v>大朗区</v>
          </cell>
          <cell r="AB2921" t="str">
            <v>30</v>
          </cell>
          <cell r="AC2921">
            <v>10</v>
          </cell>
          <cell r="AD2921">
            <v>1</v>
          </cell>
          <cell r="AE2921" t="str">
            <v>是</v>
          </cell>
          <cell r="AF2921" t="str">
            <v/>
          </cell>
          <cell r="AG2921" t="str">
            <v>价值宽带</v>
          </cell>
          <cell r="AH2921" t="str">
            <v>续后期</v>
          </cell>
          <cell r="AI2921" t="str">
            <v>否</v>
          </cell>
          <cell r="AO2921">
            <v>0</v>
          </cell>
          <cell r="AR2921" t="str">
            <v>石龙坑区</v>
          </cell>
        </row>
        <row r="2922">
          <cell r="F2922">
            <v>18828938876</v>
          </cell>
          <cell r="G2922" t="str">
            <v>18828938876</v>
          </cell>
          <cell r="H2922" t="str">
            <v>龚建刚</v>
          </cell>
          <cell r="I2922" t="str">
            <v>预付费东莞住宅新装或续费400元包半年，带宽4M</v>
          </cell>
          <cell r="J2922">
            <v>400</v>
          </cell>
          <cell r="K2922">
            <v>400</v>
          </cell>
          <cell r="L2922" t="str">
            <v>2013-07-15</v>
          </cell>
          <cell r="M2922">
            <v>42201</v>
          </cell>
          <cell r="N2922" t="str">
            <v>2016-01-16</v>
          </cell>
          <cell r="O2922" t="str">
            <v>2015-06-30</v>
          </cell>
          <cell r="P2922" t="str">
            <v>宽带预付费</v>
          </cell>
          <cell r="Q2922" t="str">
            <v>续费</v>
          </cell>
          <cell r="R2922" t="str">
            <v>提前充值</v>
          </cell>
          <cell r="S2922" t="str">
            <v>家庭用户</v>
          </cell>
          <cell r="T2922" t="str">
            <v>FTTH</v>
          </cell>
          <cell r="U2922" t="str">
            <v>赵妮(zhaon)</v>
          </cell>
          <cell r="V2922" t="str">
            <v>ZX常平何晓宁</v>
          </cell>
          <cell r="W2922" t="str">
            <v/>
          </cell>
          <cell r="X2922" t="str">
            <v>常平区</v>
          </cell>
          <cell r="Y2922">
            <v>0</v>
          </cell>
          <cell r="Z2922">
            <v>0</v>
          </cell>
          <cell r="AA2922" t="str">
            <v>常平区</v>
          </cell>
          <cell r="AB2922" t="str">
            <v>30</v>
          </cell>
          <cell r="AC2922">
            <v>4</v>
          </cell>
          <cell r="AD2922">
            <v>6</v>
          </cell>
          <cell r="AE2922" t="str">
            <v>是</v>
          </cell>
          <cell r="AF2922" t="str">
            <v/>
          </cell>
          <cell r="AG2922" t="str">
            <v>否</v>
          </cell>
          <cell r="AH2922" t="str">
            <v>续后期</v>
          </cell>
          <cell r="AI2922" t="str">
            <v>否</v>
          </cell>
          <cell r="AO2922">
            <v>0</v>
          </cell>
          <cell r="AR2922" t="str">
            <v>石龙坑区</v>
          </cell>
        </row>
        <row r="2923">
          <cell r="F2923">
            <v>13609009928</v>
          </cell>
          <cell r="G2923" t="str">
            <v>13609009928</v>
          </cell>
          <cell r="H2923" t="str">
            <v>李建成</v>
          </cell>
          <cell r="I2923" t="str">
            <v>预付费东莞住宅新装或续费1088元包年，带宽10M</v>
          </cell>
          <cell r="J2923">
            <v>1088</v>
          </cell>
          <cell r="K2923">
            <v>1088</v>
          </cell>
          <cell r="L2923" t="str">
            <v>2014-07-21</v>
          </cell>
          <cell r="M2923">
            <v>42206</v>
          </cell>
          <cell r="N2923" t="str">
            <v>2016-07-21</v>
          </cell>
          <cell r="O2923" t="str">
            <v>2015-06-30</v>
          </cell>
          <cell r="P2923" t="str">
            <v>宽带预付费</v>
          </cell>
          <cell r="Q2923" t="str">
            <v>续费</v>
          </cell>
          <cell r="R2923" t="str">
            <v>提前充值</v>
          </cell>
          <cell r="S2923" t="str">
            <v>家庭用户</v>
          </cell>
          <cell r="T2923" t="str">
            <v>FTTH</v>
          </cell>
          <cell r="U2923" t="str">
            <v>东莞电商天猫充值(scb_tm)</v>
          </cell>
          <cell r="V2923" t="str">
            <v>DSBR受理</v>
          </cell>
          <cell r="W2923" t="str">
            <v>1、常平火车站机房区，2、，3、，4、，</v>
          </cell>
          <cell r="X2923" t="str">
            <v>常平区</v>
          </cell>
          <cell r="Y2923">
            <v>0</v>
          </cell>
          <cell r="Z2923">
            <v>0</v>
          </cell>
          <cell r="AA2923" t="str">
            <v>常平区</v>
          </cell>
          <cell r="AB2923" t="str">
            <v>30</v>
          </cell>
          <cell r="AC2923">
            <v>10</v>
          </cell>
          <cell r="AD2923">
            <v>12</v>
          </cell>
          <cell r="AE2923" t="str">
            <v>是</v>
          </cell>
          <cell r="AF2923" t="str">
            <v/>
          </cell>
          <cell r="AG2923" t="str">
            <v>价值宽带</v>
          </cell>
          <cell r="AH2923" t="str">
            <v>续后期</v>
          </cell>
          <cell r="AI2923" t="str">
            <v>否</v>
          </cell>
          <cell r="AO2923">
            <v>0</v>
          </cell>
          <cell r="AR2923" t="str">
            <v>石龙坑区</v>
          </cell>
        </row>
        <row r="2924">
          <cell r="F2924">
            <v>15382862328</v>
          </cell>
          <cell r="G2924" t="str">
            <v>15382862328</v>
          </cell>
          <cell r="H2924" t="str">
            <v>徐艳清</v>
          </cell>
          <cell r="I2924" t="str">
            <v>预付费东莞住宅新装或续费888元包年，带宽12M</v>
          </cell>
          <cell r="J2924">
            <v>888</v>
          </cell>
          <cell r="K2924">
            <v>888</v>
          </cell>
          <cell r="L2924" t="str">
            <v>2014-11-28</v>
          </cell>
          <cell r="M2924">
            <v>42336</v>
          </cell>
          <cell r="N2924" t="str">
            <v>2016-11-28</v>
          </cell>
          <cell r="O2924" t="str">
            <v>2015-06-30</v>
          </cell>
          <cell r="P2924" t="str">
            <v>宽带预付费</v>
          </cell>
          <cell r="Q2924" t="str">
            <v>续费</v>
          </cell>
          <cell r="R2924" t="str">
            <v>提前充值</v>
          </cell>
          <cell r="S2924" t="str">
            <v>家庭用户</v>
          </cell>
          <cell r="T2924" t="str">
            <v>FTTH</v>
          </cell>
          <cell r="U2924" t="str">
            <v>赵妮(zhaon)</v>
          </cell>
          <cell r="V2924" t="str">
            <v>ZX常平吴斌</v>
          </cell>
          <cell r="W2924" t="str">
            <v/>
          </cell>
          <cell r="X2924" t="str">
            <v>常平区</v>
          </cell>
          <cell r="Y2924">
            <v>0</v>
          </cell>
          <cell r="Z2924">
            <v>0</v>
          </cell>
          <cell r="AA2924" t="str">
            <v>常平区</v>
          </cell>
          <cell r="AB2924" t="str">
            <v>30</v>
          </cell>
          <cell r="AC2924">
            <v>12</v>
          </cell>
          <cell r="AD2924">
            <v>12</v>
          </cell>
          <cell r="AE2924" t="str">
            <v>是</v>
          </cell>
          <cell r="AF2924" t="str">
            <v/>
          </cell>
          <cell r="AG2924" t="str">
            <v>价值宽带</v>
          </cell>
          <cell r="AH2924" t="str">
            <v>续后期</v>
          </cell>
          <cell r="AI2924" t="str">
            <v>否</v>
          </cell>
          <cell r="AO2924">
            <v>0</v>
          </cell>
          <cell r="AR2924" t="str">
            <v>石龙坑区</v>
          </cell>
        </row>
        <row r="2925">
          <cell r="F2925">
            <v>13715062496</v>
          </cell>
          <cell r="G2925" t="str">
            <v>13715062496</v>
          </cell>
          <cell r="H2925" t="str">
            <v>唐正群</v>
          </cell>
          <cell r="I2925" t="str">
            <v>预付费东莞住宅新装或续费888元包年，带宽12M</v>
          </cell>
          <cell r="J2925">
            <v>888</v>
          </cell>
          <cell r="K2925">
            <v>888</v>
          </cell>
          <cell r="L2925" t="str">
            <v>2011-07-18</v>
          </cell>
          <cell r="M2925">
            <v>42233</v>
          </cell>
          <cell r="N2925" t="str">
            <v>2016-08-17</v>
          </cell>
          <cell r="O2925" t="str">
            <v>2015-06-30</v>
          </cell>
          <cell r="P2925" t="str">
            <v>宽带预付费</v>
          </cell>
          <cell r="Q2925" t="str">
            <v>续费</v>
          </cell>
          <cell r="R2925" t="str">
            <v>提前充值</v>
          </cell>
          <cell r="S2925" t="str">
            <v>家庭用户</v>
          </cell>
          <cell r="T2925" t="str">
            <v>FTTH</v>
          </cell>
          <cell r="U2925" t="str">
            <v>赵妮(zhaon)</v>
          </cell>
          <cell r="V2925" t="str">
            <v>ZX常平吴斌</v>
          </cell>
          <cell r="W2925" t="str">
            <v/>
          </cell>
          <cell r="X2925" t="str">
            <v>常平区</v>
          </cell>
          <cell r="Y2925">
            <v>0</v>
          </cell>
          <cell r="Z2925">
            <v>0</v>
          </cell>
          <cell r="AA2925" t="str">
            <v>常平区</v>
          </cell>
          <cell r="AB2925" t="str">
            <v>30</v>
          </cell>
          <cell r="AC2925">
            <v>12</v>
          </cell>
          <cell r="AD2925">
            <v>12</v>
          </cell>
          <cell r="AE2925" t="str">
            <v>是</v>
          </cell>
          <cell r="AF2925" t="str">
            <v/>
          </cell>
          <cell r="AG2925" t="str">
            <v>价值宽带</v>
          </cell>
          <cell r="AH2925" t="str">
            <v>续后期</v>
          </cell>
          <cell r="AI2925" t="str">
            <v>否</v>
          </cell>
          <cell r="AO2925">
            <v>0</v>
          </cell>
          <cell r="AR2925" t="str">
            <v>下岭贝区</v>
          </cell>
        </row>
        <row r="2926">
          <cell r="F2926">
            <v>13729945632</v>
          </cell>
          <cell r="G2926" t="str">
            <v>13729945632</v>
          </cell>
          <cell r="H2926" t="str">
            <v>孙泽鹏</v>
          </cell>
          <cell r="I2926" t="str">
            <v>东莞互联网专线续费包14个月1600元，10M（不提供MODEM）</v>
          </cell>
          <cell r="J2926">
            <v>1600</v>
          </cell>
          <cell r="K2926">
            <v>1600</v>
          </cell>
          <cell r="L2926" t="str">
            <v>2014-07-05</v>
          </cell>
          <cell r="M2926">
            <v>42190</v>
          </cell>
          <cell r="N2926" t="str">
            <v>2016-09-05</v>
          </cell>
          <cell r="O2926" t="str">
            <v>2015-06-30</v>
          </cell>
          <cell r="P2926" t="str">
            <v>专线预付费</v>
          </cell>
          <cell r="Q2926" t="str">
            <v>续费</v>
          </cell>
          <cell r="R2926" t="str">
            <v>提前充值</v>
          </cell>
          <cell r="S2926" t="str">
            <v/>
          </cell>
          <cell r="T2926" t="str">
            <v>FTTH</v>
          </cell>
          <cell r="U2926" t="str">
            <v>蓝海兰(lanhl)</v>
          </cell>
          <cell r="V2926" t="str">
            <v>DL东铁办公</v>
          </cell>
          <cell r="W2926" t="str">
            <v>康华区</v>
          </cell>
          <cell r="X2926" t="str">
            <v>黄江区</v>
          </cell>
          <cell r="Y2926">
            <v>0</v>
          </cell>
          <cell r="Z2926">
            <v>0</v>
          </cell>
          <cell r="AA2926" t="str">
            <v>黄江区</v>
          </cell>
          <cell r="AB2926" t="str">
            <v>30</v>
          </cell>
          <cell r="AC2926">
            <v>10</v>
          </cell>
          <cell r="AD2926">
            <v>14</v>
          </cell>
          <cell r="AE2926" t="str">
            <v>是</v>
          </cell>
          <cell r="AF2926" t="str">
            <v/>
          </cell>
          <cell r="AG2926" t="str">
            <v>价值宽带</v>
          </cell>
          <cell r="AH2926" t="str">
            <v>续后期</v>
          </cell>
          <cell r="AI2926" t="str">
            <v>否</v>
          </cell>
          <cell r="AO2926">
            <v>0</v>
          </cell>
          <cell r="AR2926" t="str">
            <v>石龙坑区</v>
          </cell>
        </row>
        <row r="2927">
          <cell r="F2927">
            <v>13802454849</v>
          </cell>
          <cell r="G2927" t="str">
            <v>13802454849</v>
          </cell>
          <cell r="H2927" t="str">
            <v>刘凡松</v>
          </cell>
          <cell r="I2927" t="str">
            <v>东莞互联网专线续费包14个月1600元，10M（不提供MODEM）</v>
          </cell>
          <cell r="J2927">
            <v>1600</v>
          </cell>
          <cell r="K2927">
            <v>1600</v>
          </cell>
          <cell r="L2927" t="str">
            <v>2014-07-10</v>
          </cell>
          <cell r="M2927">
            <v>42195</v>
          </cell>
          <cell r="N2927" t="str">
            <v>2016-09-10</v>
          </cell>
          <cell r="O2927" t="str">
            <v>2015-06-30</v>
          </cell>
          <cell r="P2927" t="str">
            <v>专线预付费</v>
          </cell>
          <cell r="Q2927" t="str">
            <v>续费</v>
          </cell>
          <cell r="R2927" t="str">
            <v>提前充值</v>
          </cell>
          <cell r="S2927" t="str">
            <v/>
          </cell>
          <cell r="T2927" t="str">
            <v>FTTH</v>
          </cell>
          <cell r="U2927" t="str">
            <v>何丽(heli)</v>
          </cell>
          <cell r="V2927" t="str">
            <v>ZX黄江农军成</v>
          </cell>
          <cell r="W2927" t="str">
            <v>康华区</v>
          </cell>
          <cell r="X2927" t="str">
            <v>黄江区</v>
          </cell>
          <cell r="Y2927">
            <v>0</v>
          </cell>
          <cell r="Z2927">
            <v>0</v>
          </cell>
          <cell r="AA2927" t="str">
            <v>黄江区</v>
          </cell>
          <cell r="AB2927" t="str">
            <v>30</v>
          </cell>
          <cell r="AC2927">
            <v>10</v>
          </cell>
          <cell r="AD2927">
            <v>14</v>
          </cell>
          <cell r="AE2927" t="str">
            <v>是</v>
          </cell>
          <cell r="AF2927" t="str">
            <v/>
          </cell>
          <cell r="AG2927" t="str">
            <v>价值宽带</v>
          </cell>
          <cell r="AH2927" t="str">
            <v>续后期</v>
          </cell>
          <cell r="AI2927" t="str">
            <v>否</v>
          </cell>
          <cell r="AO2927">
            <v>0</v>
          </cell>
          <cell r="AR2927" t="str">
            <v>石龙坑区</v>
          </cell>
        </row>
        <row r="2928">
          <cell r="F2928">
            <v>15820821661</v>
          </cell>
          <cell r="G2928" t="str">
            <v>15820821661</v>
          </cell>
          <cell r="H2928" t="str">
            <v>王晓琴</v>
          </cell>
          <cell r="I2928" t="str">
            <v>预付费东莞精品宽带新装或续费免费体验1个月，带宽10M</v>
          </cell>
          <cell r="J2928">
            <v>888</v>
          </cell>
          <cell r="K2928">
            <v>888</v>
          </cell>
          <cell r="L2928" t="str">
            <v>2014-07-07</v>
          </cell>
          <cell r="M2928">
            <v>42192</v>
          </cell>
          <cell r="N2928" t="str">
            <v>2016-08-07</v>
          </cell>
          <cell r="O2928" t="str">
            <v>2015-06-30</v>
          </cell>
          <cell r="P2928" t="str">
            <v>宽带预付费</v>
          </cell>
          <cell r="Q2928" t="str">
            <v>续费</v>
          </cell>
          <cell r="R2928" t="str">
            <v>提前充值</v>
          </cell>
          <cell r="S2928" t="str">
            <v>家庭用户</v>
          </cell>
          <cell r="T2928" t="str">
            <v>FTTH</v>
          </cell>
          <cell r="U2928" t="str">
            <v>东莞电商天猫充值(scb_tm)</v>
          </cell>
          <cell r="V2928" t="str">
            <v>DSBR受理</v>
          </cell>
          <cell r="W2928" t="str">
            <v>1、常平白石岗机房区，2、，3、，4、，</v>
          </cell>
          <cell r="X2928" t="str">
            <v>常平区</v>
          </cell>
          <cell r="Y2928">
            <v>0</v>
          </cell>
          <cell r="Z2928">
            <v>0</v>
          </cell>
          <cell r="AA2928" t="str">
            <v>常平区</v>
          </cell>
          <cell r="AB2928" t="str">
            <v>30</v>
          </cell>
          <cell r="AC2928">
            <v>10</v>
          </cell>
          <cell r="AD2928">
            <v>1</v>
          </cell>
          <cell r="AE2928" t="str">
            <v>是</v>
          </cell>
          <cell r="AF2928" t="str">
            <v/>
          </cell>
          <cell r="AG2928" t="str">
            <v>价值宽带</v>
          </cell>
          <cell r="AH2928" t="str">
            <v>续后期</v>
          </cell>
          <cell r="AI2928" t="str">
            <v>否</v>
          </cell>
          <cell r="AO2928">
            <v>0</v>
          </cell>
          <cell r="AR2928" t="str">
            <v>石龙坑区</v>
          </cell>
        </row>
        <row r="2929">
          <cell r="F2929">
            <v>13712687558</v>
          </cell>
          <cell r="G2929" t="str">
            <v>13712687558</v>
          </cell>
          <cell r="H2929" t="str">
            <v>苏传印</v>
          </cell>
          <cell r="I2929" t="str">
            <v>预付费东莞住宅新装或续费888元包年，带宽12M</v>
          </cell>
          <cell r="J2929">
            <v>888</v>
          </cell>
          <cell r="K2929">
            <v>888</v>
          </cell>
          <cell r="L2929" t="str">
            <v>2014-06-15</v>
          </cell>
          <cell r="M2929">
            <v>42170</v>
          </cell>
          <cell r="N2929" t="str">
            <v>2016-06-30</v>
          </cell>
          <cell r="O2929" t="str">
            <v>2015-06-30</v>
          </cell>
          <cell r="P2929" t="str">
            <v>宽带预付费</v>
          </cell>
          <cell r="Q2929" t="str">
            <v>续费</v>
          </cell>
          <cell r="R2929" t="str">
            <v>当月充值</v>
          </cell>
          <cell r="S2929" t="str">
            <v>家庭用户</v>
          </cell>
          <cell r="T2929" t="str">
            <v>FTTH</v>
          </cell>
          <cell r="U2929" t="str">
            <v>赵妮(zhaon)</v>
          </cell>
          <cell r="V2929" t="str">
            <v>ZX常平辛芳明</v>
          </cell>
          <cell r="W2929" t="str">
            <v>1、常平白石岗机房区，2、，3、，4、，</v>
          </cell>
          <cell r="X2929" t="str">
            <v>常平区</v>
          </cell>
          <cell r="Y2929">
            <v>0</v>
          </cell>
          <cell r="Z2929">
            <v>0</v>
          </cell>
          <cell r="AA2929" t="str">
            <v>常平区</v>
          </cell>
          <cell r="AB2929" t="str">
            <v>30</v>
          </cell>
          <cell r="AC2929">
            <v>12</v>
          </cell>
          <cell r="AD2929">
            <v>12</v>
          </cell>
          <cell r="AE2929" t="str">
            <v>是</v>
          </cell>
          <cell r="AF2929" t="str">
            <v/>
          </cell>
          <cell r="AG2929" t="str">
            <v>价值宽带</v>
          </cell>
          <cell r="AH2929" t="str">
            <v>续本月</v>
          </cell>
          <cell r="AI2929" t="str">
            <v>是</v>
          </cell>
          <cell r="AO2929">
            <v>0</v>
          </cell>
          <cell r="AR2929" t="str">
            <v>石龙坑区</v>
          </cell>
        </row>
        <row r="2930">
          <cell r="F2930">
            <v>13688905479</v>
          </cell>
          <cell r="G2930" t="str">
            <v>13688905479</v>
          </cell>
          <cell r="H2930" t="str">
            <v>李渠</v>
          </cell>
          <cell r="I2930" t="str">
            <v>预付费东莞住宅新装或续费240元包季，带宽4M</v>
          </cell>
          <cell r="J2930">
            <v>240</v>
          </cell>
          <cell r="K2930">
            <v>240</v>
          </cell>
          <cell r="L2930" t="str">
            <v>2014-03-05</v>
          </cell>
          <cell r="M2930">
            <v>42180</v>
          </cell>
          <cell r="N2930" t="str">
            <v>2015-09-30</v>
          </cell>
          <cell r="O2930" t="str">
            <v>2015-06-30</v>
          </cell>
          <cell r="P2930" t="str">
            <v>宽带预付费</v>
          </cell>
          <cell r="Q2930" t="str">
            <v>续费</v>
          </cell>
          <cell r="R2930" t="str">
            <v>当月充值</v>
          </cell>
          <cell r="S2930" t="str">
            <v>家庭用户</v>
          </cell>
          <cell r="T2930" t="str">
            <v>FTTH</v>
          </cell>
          <cell r="U2930" t="str">
            <v>蓝海兰(lanhl)</v>
          </cell>
          <cell r="V2930" t="str">
            <v>ZX黄江卢丹龙</v>
          </cell>
          <cell r="W2930" t="str">
            <v>电商价值宽带营销</v>
          </cell>
          <cell r="X2930" t="str">
            <v>黄江区</v>
          </cell>
          <cell r="Y2930">
            <v>0</v>
          </cell>
          <cell r="Z2930">
            <v>0</v>
          </cell>
          <cell r="AA2930" t="str">
            <v>黄江区</v>
          </cell>
          <cell r="AB2930" t="str">
            <v>30</v>
          </cell>
          <cell r="AC2930">
            <v>4</v>
          </cell>
          <cell r="AD2930">
            <v>3</v>
          </cell>
          <cell r="AE2930" t="str">
            <v>是</v>
          </cell>
          <cell r="AF2930" t="str">
            <v/>
          </cell>
          <cell r="AG2930" t="str">
            <v>否</v>
          </cell>
          <cell r="AH2930" t="str">
            <v>续本月</v>
          </cell>
          <cell r="AI2930" t="str">
            <v>是</v>
          </cell>
          <cell r="AJ2930">
            <v>13688905479</v>
          </cell>
          <cell r="AO2930">
            <v>0</v>
          </cell>
          <cell r="AR2930" t="str">
            <v>下岭贝区</v>
          </cell>
        </row>
        <row r="2931">
          <cell r="F2931">
            <v>13717353369</v>
          </cell>
          <cell r="G2931" t="str">
            <v>13717353369</v>
          </cell>
          <cell r="H2931" t="str">
            <v>张友珍</v>
          </cell>
          <cell r="I2931" t="str">
            <v>预付费东莞精品宽带新装或续费免费体验1个月，带宽10M</v>
          </cell>
          <cell r="J2931">
            <v>888</v>
          </cell>
          <cell r="K2931">
            <v>888</v>
          </cell>
          <cell r="L2931" t="str">
            <v>2013-07-04</v>
          </cell>
          <cell r="M2931">
            <v>42189</v>
          </cell>
          <cell r="N2931" t="str">
            <v>2016-08-04</v>
          </cell>
          <cell r="O2931" t="str">
            <v>2015-06-30</v>
          </cell>
          <cell r="P2931" t="str">
            <v>宽带预付费</v>
          </cell>
          <cell r="Q2931" t="str">
            <v>续费</v>
          </cell>
          <cell r="R2931" t="str">
            <v>提前充值</v>
          </cell>
          <cell r="S2931" t="str">
            <v>家庭用户</v>
          </cell>
          <cell r="T2931" t="str">
            <v>FTTH</v>
          </cell>
          <cell r="U2931" t="str">
            <v>蓝海兰(lanhl)</v>
          </cell>
          <cell r="V2931" t="str">
            <v>ZX黄江卢丹龙</v>
          </cell>
          <cell r="W2931" t="str">
            <v>电商价值宽带营销</v>
          </cell>
          <cell r="X2931" t="str">
            <v>黄江区</v>
          </cell>
          <cell r="Y2931">
            <v>0</v>
          </cell>
          <cell r="Z2931">
            <v>0</v>
          </cell>
          <cell r="AA2931" t="str">
            <v>黄江区</v>
          </cell>
          <cell r="AB2931" t="str">
            <v>30</v>
          </cell>
          <cell r="AC2931">
            <v>10</v>
          </cell>
          <cell r="AD2931">
            <v>1</v>
          </cell>
          <cell r="AE2931" t="str">
            <v>是</v>
          </cell>
          <cell r="AF2931" t="str">
            <v/>
          </cell>
          <cell r="AG2931" t="str">
            <v>价值宽带</v>
          </cell>
          <cell r="AH2931" t="str">
            <v>续后期</v>
          </cell>
          <cell r="AI2931" t="str">
            <v>否</v>
          </cell>
          <cell r="AO2931">
            <v>0</v>
          </cell>
          <cell r="AR2931" t="str">
            <v>下岭贝区</v>
          </cell>
        </row>
        <row r="2932">
          <cell r="F2932">
            <v>15016999997</v>
          </cell>
          <cell r="G2932" t="str">
            <v>15016999997</v>
          </cell>
          <cell r="H2932" t="str">
            <v>吕春阳</v>
          </cell>
          <cell r="I2932" t="str">
            <v>预付费东莞精品宽带新装或续费免费体验1个月，带宽10M</v>
          </cell>
          <cell r="J2932">
            <v>888</v>
          </cell>
          <cell r="K2932">
            <v>888</v>
          </cell>
          <cell r="L2932" t="str">
            <v>2010-03-11</v>
          </cell>
          <cell r="M2932">
            <v>42239</v>
          </cell>
          <cell r="N2932" t="str">
            <v>2016-09-23</v>
          </cell>
          <cell r="O2932" t="str">
            <v>2015-06-30</v>
          </cell>
          <cell r="P2932" t="str">
            <v>宽带预付费</v>
          </cell>
          <cell r="Q2932" t="str">
            <v>续费</v>
          </cell>
          <cell r="R2932" t="str">
            <v>提前充值</v>
          </cell>
          <cell r="S2932" t="str">
            <v>家庭用户</v>
          </cell>
          <cell r="T2932" t="str">
            <v>FTTH</v>
          </cell>
          <cell r="U2932" t="str">
            <v>蓝海兰(lanhl)</v>
          </cell>
          <cell r="V2932" t="str">
            <v>DL东铁办公</v>
          </cell>
          <cell r="W2932" t="str">
            <v>电商价值宽带营销</v>
          </cell>
          <cell r="X2932" t="str">
            <v>黄江区</v>
          </cell>
          <cell r="Y2932">
            <v>0</v>
          </cell>
          <cell r="Z2932">
            <v>0</v>
          </cell>
          <cell r="AA2932" t="str">
            <v>黄江区</v>
          </cell>
          <cell r="AB2932" t="str">
            <v>30</v>
          </cell>
          <cell r="AC2932">
            <v>10</v>
          </cell>
          <cell r="AD2932">
            <v>1</v>
          </cell>
          <cell r="AE2932" t="str">
            <v>是</v>
          </cell>
          <cell r="AF2932" t="str">
            <v/>
          </cell>
          <cell r="AG2932" t="str">
            <v>价值宽带</v>
          </cell>
          <cell r="AH2932" t="str">
            <v>续后期</v>
          </cell>
          <cell r="AI2932" t="str">
            <v>否</v>
          </cell>
          <cell r="AO2932">
            <v>0</v>
          </cell>
          <cell r="AR2932" t="str">
            <v>下岭贝区</v>
          </cell>
        </row>
        <row r="2933">
          <cell r="F2933">
            <v>15989675912</v>
          </cell>
          <cell r="G2933" t="str">
            <v>15989675912</v>
          </cell>
          <cell r="H2933" t="str">
            <v>韦魁</v>
          </cell>
          <cell r="I2933" t="str">
            <v>预付费东莞精品宽带新装或续费免费体验1个月，带宽10M</v>
          </cell>
          <cell r="J2933">
            <v>888</v>
          </cell>
          <cell r="K2933">
            <v>888</v>
          </cell>
          <cell r="L2933" t="str">
            <v>2013-07-20</v>
          </cell>
          <cell r="M2933">
            <v>42205</v>
          </cell>
          <cell r="N2933" t="str">
            <v>2016-08-20</v>
          </cell>
          <cell r="O2933" t="str">
            <v>2015-06-30</v>
          </cell>
          <cell r="P2933" t="str">
            <v>宽带预付费</v>
          </cell>
          <cell r="Q2933" t="str">
            <v>续费</v>
          </cell>
          <cell r="R2933" t="str">
            <v>提前充值</v>
          </cell>
          <cell r="S2933" t="str">
            <v>家庭用户</v>
          </cell>
          <cell r="T2933" t="str">
            <v>FTTH</v>
          </cell>
          <cell r="U2933" t="str">
            <v>蓝海兰(lanhl)</v>
          </cell>
          <cell r="V2933" t="str">
            <v>DL东铁办公</v>
          </cell>
          <cell r="W2933" t="str">
            <v>电商价值宽带营销</v>
          </cell>
          <cell r="X2933" t="str">
            <v>黄江区</v>
          </cell>
          <cell r="Y2933">
            <v>0</v>
          </cell>
          <cell r="Z2933">
            <v>0</v>
          </cell>
          <cell r="AA2933" t="str">
            <v>黄江区</v>
          </cell>
          <cell r="AB2933" t="str">
            <v>30</v>
          </cell>
          <cell r="AC2933">
            <v>10</v>
          </cell>
          <cell r="AD2933">
            <v>1</v>
          </cell>
          <cell r="AE2933" t="str">
            <v>是</v>
          </cell>
          <cell r="AF2933" t="str">
            <v/>
          </cell>
          <cell r="AG2933" t="str">
            <v>价值宽带</v>
          </cell>
          <cell r="AH2933" t="str">
            <v>续后期</v>
          </cell>
          <cell r="AI2933" t="str">
            <v>否</v>
          </cell>
          <cell r="AO2933">
            <v>0</v>
          </cell>
          <cell r="AR2933" t="str">
            <v>下岭贝区</v>
          </cell>
        </row>
        <row r="2934">
          <cell r="F2934">
            <v>15999809108</v>
          </cell>
          <cell r="G2934" t="str">
            <v>15999809108</v>
          </cell>
          <cell r="H2934" t="str">
            <v>黄远红</v>
          </cell>
          <cell r="I2934" t="str">
            <v>预付费东莞精品宽带新装或续费免费体验1个月，带宽10M</v>
          </cell>
          <cell r="J2934">
            <v>1088</v>
          </cell>
          <cell r="K2934">
            <v>1088</v>
          </cell>
          <cell r="L2934" t="str">
            <v>2013-08-01</v>
          </cell>
          <cell r="M2934">
            <v>42217</v>
          </cell>
          <cell r="N2934" t="str">
            <v>2016-11-01</v>
          </cell>
          <cell r="O2934" t="str">
            <v>2015-06-30</v>
          </cell>
          <cell r="P2934" t="str">
            <v>宽带预付费</v>
          </cell>
          <cell r="Q2934" t="str">
            <v>续费</v>
          </cell>
          <cell r="R2934" t="str">
            <v>提前充值</v>
          </cell>
          <cell r="S2934" t="str">
            <v>家庭用户</v>
          </cell>
          <cell r="T2934" t="str">
            <v>FTTH</v>
          </cell>
          <cell r="U2934" t="str">
            <v>蓝海兰(lanhl)</v>
          </cell>
          <cell r="V2934" t="str">
            <v>DL东铁办公</v>
          </cell>
          <cell r="W2934" t="str">
            <v>裕元区</v>
          </cell>
          <cell r="X2934" t="str">
            <v>黄江区</v>
          </cell>
          <cell r="Y2934">
            <v>0</v>
          </cell>
          <cell r="Z2934">
            <v>0</v>
          </cell>
          <cell r="AA2934" t="str">
            <v>黄江区</v>
          </cell>
          <cell r="AB2934" t="str">
            <v>30</v>
          </cell>
          <cell r="AC2934">
            <v>10</v>
          </cell>
          <cell r="AD2934">
            <v>1</v>
          </cell>
          <cell r="AE2934" t="str">
            <v>是</v>
          </cell>
          <cell r="AF2934" t="str">
            <v/>
          </cell>
          <cell r="AG2934" t="str">
            <v>价值宽带</v>
          </cell>
          <cell r="AH2934" t="str">
            <v>续后期</v>
          </cell>
          <cell r="AI2934" t="str">
            <v>否</v>
          </cell>
          <cell r="AO2934">
            <v>0</v>
          </cell>
          <cell r="AR2934" t="str">
            <v>石龙坑区</v>
          </cell>
        </row>
        <row r="2935">
          <cell r="F2935">
            <v>13790339825</v>
          </cell>
          <cell r="G2935" t="str">
            <v>13790339825</v>
          </cell>
          <cell r="H2935" t="str">
            <v>陈亚生</v>
          </cell>
          <cell r="I2935" t="str">
            <v>预付费东莞住宅新装或续费888元包年，带宽12M</v>
          </cell>
          <cell r="J2935">
            <v>888</v>
          </cell>
          <cell r="K2935">
            <v>888</v>
          </cell>
          <cell r="L2935" t="str">
            <v>2011-03-06</v>
          </cell>
          <cell r="M2935">
            <v>42191</v>
          </cell>
          <cell r="N2935" t="str">
            <v>2016-07-06</v>
          </cell>
          <cell r="O2935" t="str">
            <v>2015-06-30</v>
          </cell>
          <cell r="P2935" t="str">
            <v>宽带预付费</v>
          </cell>
          <cell r="Q2935" t="str">
            <v>续费</v>
          </cell>
          <cell r="R2935" t="str">
            <v>提前充值</v>
          </cell>
          <cell r="S2935" t="str">
            <v>家庭用户</v>
          </cell>
          <cell r="T2935" t="str">
            <v>FTTH</v>
          </cell>
          <cell r="U2935" t="str">
            <v>谭少华(tansh)</v>
          </cell>
          <cell r="V2935" t="str">
            <v>ZX横沥张泽文</v>
          </cell>
          <cell r="W2935" t="str">
            <v>电商价值宽带营销</v>
          </cell>
          <cell r="X2935" t="str">
            <v>横沥区</v>
          </cell>
          <cell r="Y2935">
            <v>0</v>
          </cell>
          <cell r="Z2935">
            <v>0</v>
          </cell>
          <cell r="AA2935" t="str">
            <v>横沥区</v>
          </cell>
          <cell r="AB2935" t="str">
            <v>30</v>
          </cell>
          <cell r="AC2935">
            <v>12</v>
          </cell>
          <cell r="AD2935">
            <v>12</v>
          </cell>
          <cell r="AE2935" t="str">
            <v>是</v>
          </cell>
          <cell r="AF2935" t="str">
            <v/>
          </cell>
          <cell r="AG2935" t="str">
            <v>价值宽带</v>
          </cell>
          <cell r="AH2935" t="str">
            <v>续后期</v>
          </cell>
          <cell r="AI2935" t="str">
            <v>否</v>
          </cell>
          <cell r="AO2935">
            <v>0</v>
          </cell>
          <cell r="AR2935" t="str">
            <v>石龙坑区</v>
          </cell>
        </row>
        <row r="2936">
          <cell r="F2936">
            <v>13538687202</v>
          </cell>
          <cell r="G2936" t="str">
            <v>13538687202</v>
          </cell>
          <cell r="H2936" t="str">
            <v>陈亚琴</v>
          </cell>
          <cell r="I2936" t="str">
            <v>预付费东莞住宅新装或续费680元包年，带宽4M</v>
          </cell>
          <cell r="J2936">
            <v>680</v>
          </cell>
          <cell r="K2936">
            <v>680</v>
          </cell>
          <cell r="L2936" t="str">
            <v>2012-06-07</v>
          </cell>
          <cell r="M2936">
            <v>42162</v>
          </cell>
          <cell r="N2936" t="str">
            <v>2016-06-30</v>
          </cell>
          <cell r="O2936" t="str">
            <v>2015-06-30</v>
          </cell>
          <cell r="P2936" t="str">
            <v>宽带预付费</v>
          </cell>
          <cell r="Q2936" t="str">
            <v>续费</v>
          </cell>
          <cell r="R2936" t="str">
            <v>往月充值</v>
          </cell>
          <cell r="S2936" t="str">
            <v>家庭用户</v>
          </cell>
          <cell r="T2936" t="str">
            <v>(传统)XDSL</v>
          </cell>
          <cell r="U2936" t="str">
            <v>李佩钰(lipy)</v>
          </cell>
          <cell r="V2936" t="str">
            <v>ZX石碣杨平金</v>
          </cell>
          <cell r="W2936" t="str">
            <v>不提供MD</v>
          </cell>
          <cell r="X2936" t="str">
            <v>石碣区</v>
          </cell>
          <cell r="Y2936">
            <v>0</v>
          </cell>
          <cell r="Z2936">
            <v>0</v>
          </cell>
          <cell r="AA2936" t="str">
            <v>石碣区</v>
          </cell>
          <cell r="AB2936" t="str">
            <v>30</v>
          </cell>
          <cell r="AC2936">
            <v>4</v>
          </cell>
          <cell r="AD2936">
            <v>12</v>
          </cell>
          <cell r="AE2936" t="str">
            <v>否</v>
          </cell>
          <cell r="AF2936" t="str">
            <v/>
          </cell>
          <cell r="AG2936" t="str">
            <v>否</v>
          </cell>
          <cell r="AH2936" t="str">
            <v>续本月</v>
          </cell>
          <cell r="AI2936" t="str">
            <v>否</v>
          </cell>
          <cell r="AO2936">
            <v>0</v>
          </cell>
          <cell r="AR2936" t="str">
            <v>三江区</v>
          </cell>
        </row>
        <row r="2937">
          <cell r="F2937">
            <v>13712755315</v>
          </cell>
          <cell r="G2937" t="str">
            <v>13712755315</v>
          </cell>
          <cell r="H2937" t="str">
            <v>李卫方</v>
          </cell>
          <cell r="I2937" t="str">
            <v>预付费东莞精品宽带新装或续费免费体验1个月，带宽10M</v>
          </cell>
          <cell r="J2937">
            <v>888</v>
          </cell>
          <cell r="K2937">
            <v>888</v>
          </cell>
          <cell r="L2937" t="str">
            <v>2012-06-25</v>
          </cell>
          <cell r="M2937">
            <v>42180</v>
          </cell>
          <cell r="N2937" t="str">
            <v>2016-07-30</v>
          </cell>
          <cell r="O2937" t="str">
            <v>2015-06-30</v>
          </cell>
          <cell r="P2937" t="str">
            <v>宽带预付费</v>
          </cell>
          <cell r="Q2937" t="str">
            <v>续费</v>
          </cell>
          <cell r="R2937" t="str">
            <v>当月充值</v>
          </cell>
          <cell r="S2937" t="str">
            <v>家庭用户</v>
          </cell>
          <cell r="T2937" t="str">
            <v>FTTH</v>
          </cell>
          <cell r="U2937" t="str">
            <v>叶玲(yel)</v>
          </cell>
          <cell r="V2937" t="str">
            <v>ZX石排陈炳亮</v>
          </cell>
          <cell r="W2937" t="str">
            <v/>
          </cell>
          <cell r="X2937" t="str">
            <v>石排区</v>
          </cell>
          <cell r="Y2937">
            <v>0</v>
          </cell>
          <cell r="Z2937">
            <v>0</v>
          </cell>
          <cell r="AA2937" t="str">
            <v>石排区</v>
          </cell>
          <cell r="AB2937" t="str">
            <v>30</v>
          </cell>
          <cell r="AC2937">
            <v>10</v>
          </cell>
          <cell r="AD2937">
            <v>1</v>
          </cell>
          <cell r="AE2937" t="str">
            <v>是</v>
          </cell>
          <cell r="AF2937" t="str">
            <v/>
          </cell>
          <cell r="AG2937" t="str">
            <v>价值宽带</v>
          </cell>
          <cell r="AH2937" t="str">
            <v>续本月</v>
          </cell>
          <cell r="AI2937" t="str">
            <v>是</v>
          </cell>
          <cell r="AJ2937">
            <v>13712755315</v>
          </cell>
          <cell r="AO2937">
            <v>0</v>
          </cell>
          <cell r="AR2937" t="str">
            <v>三江区</v>
          </cell>
        </row>
        <row r="2938">
          <cell r="F2938">
            <v>13423333452</v>
          </cell>
          <cell r="G2938" t="str">
            <v>13423333452</v>
          </cell>
          <cell r="H2938" t="str">
            <v>雷碧雄</v>
          </cell>
          <cell r="I2938" t="str">
            <v>预付费东莞住宅新装或续费680元包年，带宽4M</v>
          </cell>
          <cell r="J2938">
            <v>680</v>
          </cell>
          <cell r="K2938">
            <v>680</v>
          </cell>
          <cell r="L2938" t="str">
            <v>2014-07-08</v>
          </cell>
          <cell r="M2938">
            <v>42193</v>
          </cell>
          <cell r="N2938" t="str">
            <v>2016-07-08</v>
          </cell>
          <cell r="O2938" t="str">
            <v>2015-06-30</v>
          </cell>
          <cell r="P2938" t="str">
            <v>宽带预付费</v>
          </cell>
          <cell r="Q2938" t="str">
            <v>续费</v>
          </cell>
          <cell r="R2938" t="str">
            <v>提前充值</v>
          </cell>
          <cell r="S2938" t="str">
            <v>家庭用户</v>
          </cell>
          <cell r="T2938" t="str">
            <v>(传统)XDSL</v>
          </cell>
          <cell r="U2938" t="str">
            <v>许小艳(xuxiaoy)</v>
          </cell>
          <cell r="V2938" t="str">
            <v>DL东铁办公</v>
          </cell>
          <cell r="W2938" t="str">
            <v/>
          </cell>
          <cell r="X2938" t="str">
            <v>寮步区</v>
          </cell>
          <cell r="Y2938">
            <v>0</v>
          </cell>
          <cell r="Z2938">
            <v>0</v>
          </cell>
          <cell r="AA2938" t="str">
            <v>寮步区</v>
          </cell>
          <cell r="AB2938" t="str">
            <v>30</v>
          </cell>
          <cell r="AC2938">
            <v>4</v>
          </cell>
          <cell r="AD2938">
            <v>12</v>
          </cell>
          <cell r="AE2938" t="str">
            <v>否</v>
          </cell>
          <cell r="AF2938" t="str">
            <v/>
          </cell>
          <cell r="AG2938" t="str">
            <v>否</v>
          </cell>
          <cell r="AH2938" t="str">
            <v>续后期</v>
          </cell>
          <cell r="AI2938" t="str">
            <v>否</v>
          </cell>
          <cell r="AO2938">
            <v>0</v>
          </cell>
          <cell r="AR2938" t="str">
            <v>三江区</v>
          </cell>
        </row>
        <row r="2939">
          <cell r="F2939">
            <v>13622673679</v>
          </cell>
          <cell r="G2939" t="str">
            <v>13622673679</v>
          </cell>
          <cell r="H2939" t="str">
            <v>李衍珍</v>
          </cell>
          <cell r="I2939" t="str">
            <v>预付费东莞住宅新装或续费888元包年，带宽12M</v>
          </cell>
          <cell r="J2939">
            <v>888</v>
          </cell>
          <cell r="K2939">
            <v>888</v>
          </cell>
          <cell r="L2939" t="str">
            <v>2009-10-10</v>
          </cell>
          <cell r="M2939">
            <v>42185</v>
          </cell>
          <cell r="N2939" t="str">
            <v>2016-06-30</v>
          </cell>
          <cell r="O2939" t="str">
            <v>2015-06-30</v>
          </cell>
          <cell r="P2939" t="str">
            <v>宽带预付费</v>
          </cell>
          <cell r="Q2939" t="str">
            <v>续费</v>
          </cell>
          <cell r="R2939" t="str">
            <v>当月充值</v>
          </cell>
          <cell r="S2939" t="str">
            <v>家庭用户</v>
          </cell>
          <cell r="T2939" t="str">
            <v>(传统)XDSL</v>
          </cell>
          <cell r="U2939" t="str">
            <v>许小艳(xuxiaoy)</v>
          </cell>
          <cell r="V2939" t="str">
            <v>ZX寮步彭英智</v>
          </cell>
          <cell r="W2939" t="str">
            <v/>
          </cell>
          <cell r="X2939" t="str">
            <v>寮步区</v>
          </cell>
          <cell r="Y2939">
            <v>0</v>
          </cell>
          <cell r="Z2939">
            <v>0</v>
          </cell>
          <cell r="AA2939" t="str">
            <v>寮步区</v>
          </cell>
          <cell r="AB2939" t="str">
            <v>30</v>
          </cell>
          <cell r="AC2939">
            <v>12</v>
          </cell>
          <cell r="AD2939">
            <v>12</v>
          </cell>
          <cell r="AE2939" t="str">
            <v>否</v>
          </cell>
          <cell r="AF2939" t="str">
            <v/>
          </cell>
          <cell r="AG2939" t="str">
            <v>价值宽带</v>
          </cell>
          <cell r="AH2939" t="str">
            <v>续本月</v>
          </cell>
          <cell r="AI2939" t="str">
            <v>否</v>
          </cell>
          <cell r="AO2939">
            <v>0</v>
          </cell>
          <cell r="AR2939" t="str">
            <v>新城区</v>
          </cell>
        </row>
        <row r="2940">
          <cell r="F2940">
            <v>13711910234</v>
          </cell>
          <cell r="G2940" t="str">
            <v>13711910234</v>
          </cell>
          <cell r="H2940" t="str">
            <v>文跃红</v>
          </cell>
          <cell r="I2940" t="str">
            <v>预付费东莞住宅新装或续费888元包年，带宽12M</v>
          </cell>
          <cell r="J2940">
            <v>888</v>
          </cell>
          <cell r="K2940">
            <v>888</v>
          </cell>
          <cell r="L2940" t="str">
            <v>2014-06-17</v>
          </cell>
          <cell r="M2940">
            <v>42172</v>
          </cell>
          <cell r="N2940" t="str">
            <v>2016-06-30</v>
          </cell>
          <cell r="O2940" t="str">
            <v>2015-06-30</v>
          </cell>
          <cell r="P2940" t="str">
            <v>宽带预付费</v>
          </cell>
          <cell r="Q2940" t="str">
            <v>续费</v>
          </cell>
          <cell r="R2940" t="str">
            <v>往月充值</v>
          </cell>
          <cell r="S2940" t="str">
            <v>家庭用户</v>
          </cell>
          <cell r="T2940" t="str">
            <v>FTTH</v>
          </cell>
          <cell r="U2940" t="str">
            <v>许小艳(xuxiaoy)</v>
          </cell>
          <cell r="V2940" t="str">
            <v>ZX寮步彭英智</v>
          </cell>
          <cell r="W2940" t="str">
            <v/>
          </cell>
          <cell r="X2940" t="str">
            <v>寮步区</v>
          </cell>
          <cell r="Y2940">
            <v>0</v>
          </cell>
          <cell r="Z2940">
            <v>0</v>
          </cell>
          <cell r="AA2940" t="str">
            <v>寮步区</v>
          </cell>
          <cell r="AB2940" t="str">
            <v>30</v>
          </cell>
          <cell r="AC2940">
            <v>12</v>
          </cell>
          <cell r="AD2940">
            <v>12</v>
          </cell>
          <cell r="AE2940" t="str">
            <v>是</v>
          </cell>
          <cell r="AF2940" t="str">
            <v/>
          </cell>
          <cell r="AG2940" t="str">
            <v>价值宽带</v>
          </cell>
          <cell r="AH2940" t="str">
            <v>续本月</v>
          </cell>
          <cell r="AI2940" t="str">
            <v>是</v>
          </cell>
          <cell r="AJ2940">
            <v>13711910234</v>
          </cell>
          <cell r="AO2940">
            <v>0</v>
          </cell>
          <cell r="AR2940" t="str">
            <v>新城区</v>
          </cell>
        </row>
        <row r="2941">
          <cell r="F2941">
            <v>13527967883</v>
          </cell>
          <cell r="G2941" t="str">
            <v>13527967883</v>
          </cell>
          <cell r="H2941" t="str">
            <v>韦柳荣</v>
          </cell>
          <cell r="I2941" t="str">
            <v>预付费东莞住宅新装或续费888元包年，带宽12M</v>
          </cell>
          <cell r="J2941">
            <v>888</v>
          </cell>
          <cell r="K2941">
            <v>888</v>
          </cell>
          <cell r="L2941" t="str">
            <v>2012-03-22</v>
          </cell>
          <cell r="M2941">
            <v>42202</v>
          </cell>
          <cell r="N2941" t="str">
            <v>2016-07-17</v>
          </cell>
          <cell r="O2941" t="str">
            <v>2015-06-30</v>
          </cell>
          <cell r="P2941" t="str">
            <v>宽带预付费</v>
          </cell>
          <cell r="Q2941" t="str">
            <v>续费</v>
          </cell>
          <cell r="R2941" t="str">
            <v>提前充值</v>
          </cell>
          <cell r="S2941" t="str">
            <v>家庭用户</v>
          </cell>
          <cell r="T2941" t="str">
            <v>(传统)XDSL</v>
          </cell>
          <cell r="U2941" t="str">
            <v>许小艳(xuxiaoy)</v>
          </cell>
          <cell r="V2941" t="str">
            <v>ZX寮步魏祥洋</v>
          </cell>
          <cell r="W2941" t="str">
            <v/>
          </cell>
          <cell r="X2941" t="str">
            <v>寮步区</v>
          </cell>
          <cell r="Y2941">
            <v>0</v>
          </cell>
          <cell r="Z2941">
            <v>0</v>
          </cell>
          <cell r="AA2941" t="str">
            <v>寮步区</v>
          </cell>
          <cell r="AB2941" t="str">
            <v>30</v>
          </cell>
          <cell r="AC2941">
            <v>12</v>
          </cell>
          <cell r="AD2941">
            <v>12</v>
          </cell>
          <cell r="AE2941" t="str">
            <v>否</v>
          </cell>
          <cell r="AF2941" t="str">
            <v/>
          </cell>
          <cell r="AG2941" t="str">
            <v>价值宽带</v>
          </cell>
          <cell r="AH2941" t="str">
            <v>续后期</v>
          </cell>
          <cell r="AI2941" t="str">
            <v>否</v>
          </cell>
          <cell r="AO2941">
            <v>0</v>
          </cell>
          <cell r="AR2941" t="str">
            <v>新城区</v>
          </cell>
        </row>
        <row r="2942">
          <cell r="F2942">
            <v>13712980912</v>
          </cell>
          <cell r="G2942" t="str">
            <v>13712980912</v>
          </cell>
          <cell r="H2942" t="str">
            <v>王丽梅</v>
          </cell>
          <cell r="I2942" t="str">
            <v>预付费东莞住宅新装或续费888元包年，带宽12M</v>
          </cell>
          <cell r="J2942">
            <v>888</v>
          </cell>
          <cell r="K2942">
            <v>888</v>
          </cell>
          <cell r="L2942" t="str">
            <v>2013-07-17</v>
          </cell>
          <cell r="M2942">
            <v>42206</v>
          </cell>
          <cell r="N2942" t="str">
            <v>2016-07-21</v>
          </cell>
          <cell r="O2942" t="str">
            <v>2015-06-30</v>
          </cell>
          <cell r="P2942" t="str">
            <v>宽带预付费</v>
          </cell>
          <cell r="Q2942" t="str">
            <v>续费</v>
          </cell>
          <cell r="R2942" t="str">
            <v>提前充值</v>
          </cell>
          <cell r="S2942" t="str">
            <v>家庭用户</v>
          </cell>
          <cell r="T2942" t="str">
            <v>FTTH</v>
          </cell>
          <cell r="U2942" t="str">
            <v>许小艳(xuxiaoy)</v>
          </cell>
          <cell r="V2942" t="str">
            <v>DL东铁办公</v>
          </cell>
          <cell r="W2942" t="str">
            <v>电商价值宽带营销</v>
          </cell>
          <cell r="X2942" t="str">
            <v>寮步区</v>
          </cell>
          <cell r="Y2942">
            <v>0</v>
          </cell>
          <cell r="Z2942">
            <v>0</v>
          </cell>
          <cell r="AA2942" t="str">
            <v>寮步区</v>
          </cell>
          <cell r="AB2942" t="str">
            <v>30</v>
          </cell>
          <cell r="AC2942">
            <v>12</v>
          </cell>
          <cell r="AD2942">
            <v>12</v>
          </cell>
          <cell r="AE2942" t="str">
            <v>是</v>
          </cell>
          <cell r="AF2942" t="str">
            <v/>
          </cell>
          <cell r="AG2942" t="str">
            <v>价值宽带</v>
          </cell>
          <cell r="AH2942" t="str">
            <v>续后期</v>
          </cell>
          <cell r="AI2942" t="str">
            <v>否</v>
          </cell>
          <cell r="AO2942">
            <v>0</v>
          </cell>
          <cell r="AR2942" t="str">
            <v>桔洲区</v>
          </cell>
        </row>
        <row r="2943">
          <cell r="F2943">
            <v>13580707928</v>
          </cell>
          <cell r="G2943" t="str">
            <v>13580707928</v>
          </cell>
          <cell r="H2943" t="str">
            <v>东莞市横沥菲林服务部</v>
          </cell>
          <cell r="I2943" t="str">
            <v>东莞互联网专线续费包14个月1000元，4M（不提供MODEM）</v>
          </cell>
          <cell r="J2943">
            <v>1000</v>
          </cell>
          <cell r="K2943">
            <v>1000</v>
          </cell>
          <cell r="L2943" t="str">
            <v>2013-06-30</v>
          </cell>
          <cell r="M2943">
            <v>42185</v>
          </cell>
          <cell r="N2943" t="str">
            <v>2016-08-30</v>
          </cell>
          <cell r="O2943" t="str">
            <v>2015-06-30</v>
          </cell>
          <cell r="P2943" t="str">
            <v>专线预付费</v>
          </cell>
          <cell r="Q2943" t="str">
            <v>续费</v>
          </cell>
          <cell r="R2943" t="str">
            <v>提前充值</v>
          </cell>
          <cell r="S2943" t="str">
            <v/>
          </cell>
          <cell r="T2943" t="str">
            <v>FTTH</v>
          </cell>
          <cell r="U2943" t="str">
            <v>谭少华(tansh)</v>
          </cell>
          <cell r="V2943" t="str">
            <v>ZX横沥肖任</v>
          </cell>
          <cell r="W2943" t="str">
            <v/>
          </cell>
          <cell r="X2943" t="str">
            <v>横沥区</v>
          </cell>
          <cell r="Y2943">
            <v>0</v>
          </cell>
          <cell r="Z2943">
            <v>0</v>
          </cell>
          <cell r="AA2943" t="str">
            <v>横沥区</v>
          </cell>
          <cell r="AB2943" t="str">
            <v>30</v>
          </cell>
          <cell r="AC2943">
            <v>4</v>
          </cell>
          <cell r="AD2943">
            <v>14</v>
          </cell>
          <cell r="AE2943" t="str">
            <v>是</v>
          </cell>
          <cell r="AF2943" t="str">
            <v/>
          </cell>
          <cell r="AG2943" t="str">
            <v>否</v>
          </cell>
          <cell r="AH2943" t="str">
            <v>续本月</v>
          </cell>
          <cell r="AI2943" t="str">
            <v>是</v>
          </cell>
          <cell r="AK2943">
            <v>13580707928</v>
          </cell>
          <cell r="AO2943">
            <v>0</v>
          </cell>
          <cell r="AR2943" t="str">
            <v>桔洲区</v>
          </cell>
        </row>
        <row r="2944">
          <cell r="F2944">
            <v>13825559308</v>
          </cell>
          <cell r="G2944" t="str">
            <v>13825559308</v>
          </cell>
          <cell r="H2944" t="str">
            <v>郑强</v>
          </cell>
          <cell r="I2944" t="str">
            <v>预付费东莞住宅新装或续费1408元包2年，带宽12M</v>
          </cell>
          <cell r="J2944">
            <v>1408</v>
          </cell>
          <cell r="K2944">
            <v>1408</v>
          </cell>
          <cell r="L2944" t="str">
            <v>2010-01-10</v>
          </cell>
          <cell r="M2944">
            <v>42185</v>
          </cell>
          <cell r="N2944" t="str">
            <v>2017-06-30</v>
          </cell>
          <cell r="O2944" t="str">
            <v>2015-06-30</v>
          </cell>
          <cell r="P2944" t="str">
            <v>宽带预付费</v>
          </cell>
          <cell r="Q2944" t="str">
            <v>续费</v>
          </cell>
          <cell r="R2944" t="str">
            <v>提前充值</v>
          </cell>
          <cell r="S2944" t="str">
            <v>家庭用户</v>
          </cell>
          <cell r="T2944" t="str">
            <v>FTTH</v>
          </cell>
          <cell r="U2944" t="str">
            <v>谭少华(tansh)</v>
          </cell>
          <cell r="V2944" t="str">
            <v>ZX横沥肖任</v>
          </cell>
          <cell r="W2944" t="str">
            <v/>
          </cell>
          <cell r="X2944" t="str">
            <v>横沥区</v>
          </cell>
          <cell r="Y2944">
            <v>0</v>
          </cell>
          <cell r="Z2944">
            <v>0</v>
          </cell>
          <cell r="AA2944" t="str">
            <v>横沥区</v>
          </cell>
          <cell r="AB2944" t="str">
            <v>30</v>
          </cell>
          <cell r="AC2944">
            <v>12</v>
          </cell>
          <cell r="AD2944">
            <v>24</v>
          </cell>
          <cell r="AE2944" t="str">
            <v>是</v>
          </cell>
          <cell r="AF2944" t="str">
            <v/>
          </cell>
          <cell r="AG2944" t="str">
            <v>价值宽带</v>
          </cell>
          <cell r="AH2944" t="str">
            <v>续本月</v>
          </cell>
          <cell r="AI2944" t="str">
            <v>是</v>
          </cell>
          <cell r="AJ2944">
            <v>13825559308</v>
          </cell>
          <cell r="AO2944">
            <v>0</v>
          </cell>
          <cell r="AR2944" t="str">
            <v>桔洲区</v>
          </cell>
        </row>
        <row r="2945">
          <cell r="F2945">
            <v>13544687012</v>
          </cell>
          <cell r="G2945" t="str">
            <v>13544687012</v>
          </cell>
          <cell r="H2945" t="str">
            <v>黄健桂</v>
          </cell>
          <cell r="I2945" t="str">
            <v>预付费东莞住宅新装或续费400元包半年，带宽4M</v>
          </cell>
          <cell r="J2945">
            <v>400</v>
          </cell>
          <cell r="K2945">
            <v>400</v>
          </cell>
          <cell r="L2945" t="str">
            <v>2011-09-21</v>
          </cell>
          <cell r="M2945">
            <v>42185</v>
          </cell>
          <cell r="N2945" t="str">
            <v>2015-12-30</v>
          </cell>
          <cell r="O2945" t="str">
            <v>2015-06-30</v>
          </cell>
          <cell r="P2945" t="str">
            <v>宽带预付费</v>
          </cell>
          <cell r="Q2945" t="str">
            <v>续费</v>
          </cell>
          <cell r="R2945" t="str">
            <v>当月充值</v>
          </cell>
          <cell r="S2945" t="str">
            <v>家庭用户</v>
          </cell>
          <cell r="T2945" t="str">
            <v>FTTH</v>
          </cell>
          <cell r="U2945" t="str">
            <v>谭少华(tansh)</v>
          </cell>
          <cell r="V2945" t="str">
            <v>ZX横沥张泽文</v>
          </cell>
          <cell r="W2945" t="str">
            <v/>
          </cell>
          <cell r="X2945" t="str">
            <v>横沥区</v>
          </cell>
          <cell r="Y2945">
            <v>0</v>
          </cell>
          <cell r="Z2945">
            <v>0</v>
          </cell>
          <cell r="AA2945" t="str">
            <v>横沥区</v>
          </cell>
          <cell r="AB2945" t="str">
            <v>30</v>
          </cell>
          <cell r="AC2945">
            <v>4</v>
          </cell>
          <cell r="AD2945">
            <v>6</v>
          </cell>
          <cell r="AE2945" t="str">
            <v>是</v>
          </cell>
          <cell r="AF2945" t="str">
            <v/>
          </cell>
          <cell r="AG2945" t="str">
            <v>否</v>
          </cell>
          <cell r="AH2945" t="str">
            <v>续本月</v>
          </cell>
          <cell r="AI2945" t="str">
            <v>是</v>
          </cell>
          <cell r="AJ2945">
            <v>13544687012</v>
          </cell>
          <cell r="AO2945">
            <v>0</v>
          </cell>
          <cell r="AR2945" t="str">
            <v>桔洲区</v>
          </cell>
        </row>
        <row r="2946">
          <cell r="F2946">
            <v>13686025620</v>
          </cell>
          <cell r="G2946" t="str">
            <v>13686025620</v>
          </cell>
          <cell r="H2946" t="str">
            <v>刘耀新</v>
          </cell>
          <cell r="I2946" t="str">
            <v>预付费东莞住宅新装或续费680元包年，带宽4M</v>
          </cell>
          <cell r="J2946">
            <v>680</v>
          </cell>
          <cell r="K2946">
            <v>680</v>
          </cell>
          <cell r="L2946" t="str">
            <v>2011-07-11</v>
          </cell>
          <cell r="M2946">
            <v>42215</v>
          </cell>
          <cell r="N2946" t="str">
            <v>2016-07-30</v>
          </cell>
          <cell r="O2946" t="str">
            <v>2015-06-30</v>
          </cell>
          <cell r="P2946" t="str">
            <v>宽带预付费</v>
          </cell>
          <cell r="Q2946" t="str">
            <v>续费</v>
          </cell>
          <cell r="R2946" t="str">
            <v>提前充值</v>
          </cell>
          <cell r="S2946" t="str">
            <v>家庭用户</v>
          </cell>
          <cell r="T2946" t="str">
            <v>(传统)XDSL</v>
          </cell>
          <cell r="U2946" t="str">
            <v>谭少华(tansh)</v>
          </cell>
          <cell r="V2946" t="str">
            <v>ZX横沥张泽文</v>
          </cell>
          <cell r="W2946" t="str">
            <v/>
          </cell>
          <cell r="X2946" t="str">
            <v>横沥区</v>
          </cell>
          <cell r="Y2946">
            <v>0</v>
          </cell>
          <cell r="Z2946">
            <v>0</v>
          </cell>
          <cell r="AA2946" t="str">
            <v>横沥区</v>
          </cell>
          <cell r="AB2946" t="str">
            <v>30</v>
          </cell>
          <cell r="AC2946">
            <v>4</v>
          </cell>
          <cell r="AD2946">
            <v>12</v>
          </cell>
          <cell r="AE2946" t="str">
            <v>否</v>
          </cell>
          <cell r="AF2946" t="str">
            <v/>
          </cell>
          <cell r="AG2946" t="str">
            <v>否</v>
          </cell>
          <cell r="AH2946" t="str">
            <v>续后期</v>
          </cell>
          <cell r="AI2946" t="str">
            <v>否</v>
          </cell>
          <cell r="AO2946">
            <v>0</v>
          </cell>
          <cell r="AR2946" t="str">
            <v>西城区</v>
          </cell>
        </row>
        <row r="2947">
          <cell r="F2947">
            <v>13827266545</v>
          </cell>
          <cell r="G2947" t="str">
            <v>13827266545</v>
          </cell>
          <cell r="H2947" t="str">
            <v>邓武洪</v>
          </cell>
          <cell r="I2947" t="str">
            <v>预付费东莞住宅新装或续费888元包年，带宽12M</v>
          </cell>
          <cell r="J2947">
            <v>888</v>
          </cell>
          <cell r="K2947">
            <v>888</v>
          </cell>
          <cell r="L2947" t="str">
            <v>2013-07-23</v>
          </cell>
          <cell r="M2947">
            <v>42208</v>
          </cell>
          <cell r="N2947" t="str">
            <v>2016-07-23</v>
          </cell>
          <cell r="O2947" t="str">
            <v>2015-06-30</v>
          </cell>
          <cell r="P2947" t="str">
            <v>宽带预付费</v>
          </cell>
          <cell r="Q2947" t="str">
            <v>续费</v>
          </cell>
          <cell r="R2947" t="str">
            <v>提前充值</v>
          </cell>
          <cell r="S2947" t="str">
            <v>家庭用户</v>
          </cell>
          <cell r="T2947" t="str">
            <v>FTTH</v>
          </cell>
          <cell r="U2947" t="str">
            <v>李佩钰(lipy)</v>
          </cell>
          <cell r="V2947" t="str">
            <v>ZX石碣杨平金</v>
          </cell>
          <cell r="W2947" t="str">
            <v/>
          </cell>
          <cell r="X2947" t="str">
            <v>石碣区</v>
          </cell>
          <cell r="Y2947">
            <v>0</v>
          </cell>
          <cell r="Z2947">
            <v>0</v>
          </cell>
          <cell r="AA2947" t="str">
            <v>石碣区</v>
          </cell>
          <cell r="AB2947" t="str">
            <v>30</v>
          </cell>
          <cell r="AC2947">
            <v>12</v>
          </cell>
          <cell r="AD2947">
            <v>12</v>
          </cell>
          <cell r="AE2947" t="str">
            <v>是</v>
          </cell>
          <cell r="AF2947" t="str">
            <v/>
          </cell>
          <cell r="AG2947" t="str">
            <v>价值宽带</v>
          </cell>
          <cell r="AH2947" t="str">
            <v>续后期</v>
          </cell>
          <cell r="AI2947" t="str">
            <v>否</v>
          </cell>
          <cell r="AO2947">
            <v>0</v>
          </cell>
          <cell r="AR2947" t="str">
            <v>西城区</v>
          </cell>
        </row>
        <row r="2948">
          <cell r="F2948">
            <v>13944987147</v>
          </cell>
          <cell r="G2948" t="str">
            <v>13944987147</v>
          </cell>
          <cell r="H2948" t="str">
            <v>冯永泽</v>
          </cell>
          <cell r="I2948" t="str">
            <v>预付费东莞住宅新装或续费888元包年，带宽12M</v>
          </cell>
          <cell r="J2948">
            <v>888</v>
          </cell>
          <cell r="K2948">
            <v>888</v>
          </cell>
          <cell r="L2948" t="str">
            <v>2014-07-06</v>
          </cell>
          <cell r="M2948">
            <v>42191</v>
          </cell>
          <cell r="N2948" t="str">
            <v>2016-07-06</v>
          </cell>
          <cell r="O2948" t="str">
            <v>2015-06-30</v>
          </cell>
          <cell r="P2948" t="str">
            <v>宽带预付费</v>
          </cell>
          <cell r="Q2948" t="str">
            <v>续费</v>
          </cell>
          <cell r="R2948" t="str">
            <v>提前充值</v>
          </cell>
          <cell r="S2948" t="str">
            <v>家庭用户</v>
          </cell>
          <cell r="T2948" t="str">
            <v>FTTH</v>
          </cell>
          <cell r="U2948" t="str">
            <v>李佩钰(lipy)</v>
          </cell>
          <cell r="V2948" t="str">
            <v>ZX石碣杨平金</v>
          </cell>
          <cell r="W2948" t="str">
            <v/>
          </cell>
          <cell r="X2948" t="str">
            <v>石碣区</v>
          </cell>
          <cell r="Y2948">
            <v>0</v>
          </cell>
          <cell r="Z2948">
            <v>0</v>
          </cell>
          <cell r="AA2948" t="str">
            <v>石碣区</v>
          </cell>
          <cell r="AB2948" t="str">
            <v>30</v>
          </cell>
          <cell r="AC2948">
            <v>12</v>
          </cell>
          <cell r="AD2948">
            <v>12</v>
          </cell>
          <cell r="AE2948" t="str">
            <v>是</v>
          </cell>
          <cell r="AF2948" t="str">
            <v/>
          </cell>
          <cell r="AG2948" t="str">
            <v>价值宽带</v>
          </cell>
          <cell r="AH2948" t="str">
            <v>续后期</v>
          </cell>
          <cell r="AI2948" t="str">
            <v>否</v>
          </cell>
          <cell r="AO2948">
            <v>0</v>
          </cell>
          <cell r="AR2948" t="str">
            <v>西城区</v>
          </cell>
        </row>
        <row r="2949">
          <cell r="F2949">
            <v>13713392018</v>
          </cell>
          <cell r="G2949" t="str">
            <v>13713392018</v>
          </cell>
          <cell r="H2949" t="str">
            <v>余伟伟</v>
          </cell>
          <cell r="I2949" t="str">
            <v>预付费东莞住宅新装或续费680元包年，带宽4M</v>
          </cell>
          <cell r="J2949">
            <v>680</v>
          </cell>
          <cell r="K2949">
            <v>680</v>
          </cell>
          <cell r="L2949" t="str">
            <v>2012-07-21</v>
          </cell>
          <cell r="M2949">
            <v>42206</v>
          </cell>
          <cell r="N2949" t="str">
            <v>2016-07-21</v>
          </cell>
          <cell r="O2949" t="str">
            <v>2015-06-30</v>
          </cell>
          <cell r="P2949" t="str">
            <v>宽带预付费</v>
          </cell>
          <cell r="Q2949" t="str">
            <v>续费</v>
          </cell>
          <cell r="R2949" t="str">
            <v>提前充值</v>
          </cell>
          <cell r="S2949" t="str">
            <v>家庭用户</v>
          </cell>
          <cell r="T2949" t="str">
            <v>(传统)XDSL</v>
          </cell>
          <cell r="U2949" t="str">
            <v>谭少华(tansh)</v>
          </cell>
          <cell r="V2949" t="str">
            <v>ZX横沥张泽文</v>
          </cell>
          <cell r="W2949" t="str">
            <v/>
          </cell>
          <cell r="X2949" t="str">
            <v>横沥区</v>
          </cell>
          <cell r="Y2949">
            <v>0</v>
          </cell>
          <cell r="Z2949">
            <v>0</v>
          </cell>
          <cell r="AA2949" t="str">
            <v>横沥区</v>
          </cell>
          <cell r="AB2949" t="str">
            <v>30</v>
          </cell>
          <cell r="AC2949">
            <v>4</v>
          </cell>
          <cell r="AD2949">
            <v>12</v>
          </cell>
          <cell r="AE2949" t="str">
            <v>否</v>
          </cell>
          <cell r="AF2949" t="str">
            <v/>
          </cell>
          <cell r="AG2949" t="str">
            <v>否</v>
          </cell>
          <cell r="AH2949" t="str">
            <v>续后期</v>
          </cell>
          <cell r="AI2949" t="str">
            <v>否</v>
          </cell>
          <cell r="AO2949">
            <v>0</v>
          </cell>
          <cell r="AR2949" t="str">
            <v>西城区</v>
          </cell>
        </row>
        <row r="2950">
          <cell r="F2950">
            <v>15017102839</v>
          </cell>
          <cell r="G2950" t="str">
            <v>15017102839</v>
          </cell>
          <cell r="H2950" t="str">
            <v>王忠定</v>
          </cell>
          <cell r="I2950" t="str">
            <v>预付费东莞住宅新装或续费680元包年，带宽4M</v>
          </cell>
          <cell r="J2950">
            <v>680</v>
          </cell>
          <cell r="K2950">
            <v>680</v>
          </cell>
          <cell r="L2950" t="str">
            <v>2011-06-20</v>
          </cell>
          <cell r="M2950">
            <v>42186</v>
          </cell>
          <cell r="N2950" t="str">
            <v>2016-07-01</v>
          </cell>
          <cell r="O2950" t="str">
            <v>2015-06-30</v>
          </cell>
          <cell r="P2950" t="str">
            <v>宽带预付费</v>
          </cell>
          <cell r="Q2950" t="str">
            <v>续费</v>
          </cell>
          <cell r="R2950" t="str">
            <v>提前充值</v>
          </cell>
          <cell r="S2950" t="str">
            <v>家庭用户</v>
          </cell>
          <cell r="T2950" t="str">
            <v>(传统)XDSL</v>
          </cell>
          <cell r="U2950" t="str">
            <v>谭少华(tansh)</v>
          </cell>
          <cell r="V2950" t="str">
            <v>ZY横沥营业厅</v>
          </cell>
          <cell r="W2950" t="str">
            <v/>
          </cell>
          <cell r="X2950" t="str">
            <v>横沥区</v>
          </cell>
          <cell r="Y2950">
            <v>0</v>
          </cell>
          <cell r="Z2950">
            <v>0</v>
          </cell>
          <cell r="AA2950" t="str">
            <v>横沥区</v>
          </cell>
          <cell r="AB2950" t="str">
            <v>30</v>
          </cell>
          <cell r="AC2950">
            <v>4</v>
          </cell>
          <cell r="AD2950">
            <v>12</v>
          </cell>
          <cell r="AE2950" t="str">
            <v>否</v>
          </cell>
          <cell r="AF2950" t="str">
            <v/>
          </cell>
          <cell r="AG2950" t="str">
            <v>否</v>
          </cell>
          <cell r="AH2950" t="str">
            <v>续后期</v>
          </cell>
          <cell r="AI2950" t="str">
            <v>否</v>
          </cell>
          <cell r="AO2950">
            <v>0</v>
          </cell>
          <cell r="AR2950" t="str">
            <v>西城区</v>
          </cell>
        </row>
        <row r="2951">
          <cell r="F2951">
            <v>13580951758</v>
          </cell>
          <cell r="G2951" t="str">
            <v>13580951758</v>
          </cell>
          <cell r="H2951" t="str">
            <v>王陆军</v>
          </cell>
          <cell r="I2951" t="str">
            <v>预付费东莞住宅新装或续费888元包年，带宽12M</v>
          </cell>
          <cell r="J2951">
            <v>888</v>
          </cell>
          <cell r="K2951">
            <v>888</v>
          </cell>
          <cell r="L2951" t="str">
            <v>2012-07-02</v>
          </cell>
          <cell r="M2951">
            <v>42187</v>
          </cell>
          <cell r="N2951" t="str">
            <v>2016-07-02</v>
          </cell>
          <cell r="O2951" t="str">
            <v>2015-06-30</v>
          </cell>
          <cell r="P2951" t="str">
            <v>宽带预付费</v>
          </cell>
          <cell r="Q2951" t="str">
            <v>续费</v>
          </cell>
          <cell r="R2951" t="str">
            <v>提前充值</v>
          </cell>
          <cell r="S2951" t="str">
            <v>家庭用户</v>
          </cell>
          <cell r="T2951" t="str">
            <v>FTTH</v>
          </cell>
          <cell r="U2951" t="str">
            <v>许小艳(xuxiaoy)</v>
          </cell>
          <cell r="V2951" t="str">
            <v>ZX寮步钟宝明</v>
          </cell>
          <cell r="W2951" t="str">
            <v>电商价值宽带营销</v>
          </cell>
          <cell r="X2951" t="str">
            <v>寮步区</v>
          </cell>
          <cell r="Y2951">
            <v>0</v>
          </cell>
          <cell r="Z2951">
            <v>0</v>
          </cell>
          <cell r="AA2951" t="str">
            <v>寮步区</v>
          </cell>
          <cell r="AB2951" t="str">
            <v>30</v>
          </cell>
          <cell r="AC2951">
            <v>12</v>
          </cell>
          <cell r="AD2951">
            <v>12</v>
          </cell>
          <cell r="AE2951" t="str">
            <v>是</v>
          </cell>
          <cell r="AF2951" t="str">
            <v/>
          </cell>
          <cell r="AG2951" t="str">
            <v>价值宽带</v>
          </cell>
          <cell r="AH2951" t="str">
            <v>续后期</v>
          </cell>
          <cell r="AI2951" t="str">
            <v>否</v>
          </cell>
          <cell r="AO2951">
            <v>0</v>
          </cell>
          <cell r="AR2951" t="str">
            <v>西城区</v>
          </cell>
        </row>
        <row r="2952">
          <cell r="F2952">
            <v>13652552248</v>
          </cell>
          <cell r="G2952" t="str">
            <v>13652552248</v>
          </cell>
          <cell r="H2952" t="str">
            <v>吴焯亮</v>
          </cell>
          <cell r="I2952" t="str">
            <v>预付费东莞住宅新装或续费1088元包年，带宽20M</v>
          </cell>
          <cell r="J2952">
            <v>1088</v>
          </cell>
          <cell r="K2952">
            <v>1088</v>
          </cell>
          <cell r="L2952" t="str">
            <v>2013-07-19</v>
          </cell>
          <cell r="M2952">
            <v>42205</v>
          </cell>
          <cell r="N2952" t="str">
            <v>2016-07-20</v>
          </cell>
          <cell r="O2952" t="str">
            <v>2015-06-30</v>
          </cell>
          <cell r="P2952" t="str">
            <v>宽带预付费</v>
          </cell>
          <cell r="Q2952" t="str">
            <v>续费</v>
          </cell>
          <cell r="R2952" t="str">
            <v>提前充值</v>
          </cell>
          <cell r="S2952" t="str">
            <v>家庭用户</v>
          </cell>
          <cell r="T2952" t="str">
            <v>FTTH</v>
          </cell>
          <cell r="U2952" t="str">
            <v>许小艳(xuxiaoy)</v>
          </cell>
          <cell r="V2952" t="str">
            <v>DL东铁办公</v>
          </cell>
          <cell r="W2952" t="str">
            <v>1.施工单号199162...  2.  3.  4.</v>
          </cell>
          <cell r="X2952" t="str">
            <v>寮步区</v>
          </cell>
          <cell r="Y2952">
            <v>0</v>
          </cell>
          <cell r="Z2952">
            <v>0</v>
          </cell>
          <cell r="AA2952" t="str">
            <v>寮步区</v>
          </cell>
          <cell r="AB2952" t="str">
            <v>30</v>
          </cell>
          <cell r="AC2952">
            <v>20</v>
          </cell>
          <cell r="AD2952">
            <v>12</v>
          </cell>
          <cell r="AE2952" t="str">
            <v>是</v>
          </cell>
          <cell r="AF2952" t="str">
            <v/>
          </cell>
          <cell r="AG2952" t="str">
            <v>价值宽带</v>
          </cell>
          <cell r="AH2952" t="str">
            <v>续后期</v>
          </cell>
          <cell r="AI2952" t="str">
            <v>否</v>
          </cell>
          <cell r="AO2952">
            <v>0</v>
          </cell>
          <cell r="AR2952" t="str">
            <v>西城区</v>
          </cell>
        </row>
        <row r="2953">
          <cell r="F2953">
            <v>13562072872</v>
          </cell>
          <cell r="G2953" t="str">
            <v>13562072872</v>
          </cell>
          <cell r="H2953" t="str">
            <v>黄东成</v>
          </cell>
          <cell r="I2953" t="str">
            <v>预付费东莞住宅新装或续费1408元包2年，带宽12M</v>
          </cell>
          <cell r="J2953">
            <v>1408</v>
          </cell>
          <cell r="K2953">
            <v>1408</v>
          </cell>
          <cell r="L2953" t="str">
            <v>2013-07-29</v>
          </cell>
          <cell r="M2953">
            <v>42214</v>
          </cell>
          <cell r="N2953" t="str">
            <v>2017-07-29</v>
          </cell>
          <cell r="O2953" t="str">
            <v>2015-06-30</v>
          </cell>
          <cell r="P2953" t="str">
            <v>宽带预付费</v>
          </cell>
          <cell r="Q2953" t="str">
            <v>续费</v>
          </cell>
          <cell r="R2953" t="str">
            <v>提前充值</v>
          </cell>
          <cell r="S2953" t="str">
            <v>家庭用户</v>
          </cell>
          <cell r="T2953" t="str">
            <v>FTTH</v>
          </cell>
          <cell r="U2953" t="str">
            <v>许小艳(xuxiaoy)</v>
          </cell>
          <cell r="V2953" t="str">
            <v>ZX寮步钟宝明</v>
          </cell>
          <cell r="W2953" t="str">
            <v>电商价值宽带营销</v>
          </cell>
          <cell r="X2953" t="str">
            <v>寮步区</v>
          </cell>
          <cell r="Y2953">
            <v>0</v>
          </cell>
          <cell r="Z2953">
            <v>0</v>
          </cell>
          <cell r="AA2953" t="str">
            <v>寮步区</v>
          </cell>
          <cell r="AB2953" t="str">
            <v>30</v>
          </cell>
          <cell r="AC2953">
            <v>12</v>
          </cell>
          <cell r="AD2953">
            <v>24</v>
          </cell>
          <cell r="AE2953" t="str">
            <v>是</v>
          </cell>
          <cell r="AF2953" t="str">
            <v/>
          </cell>
          <cell r="AG2953" t="str">
            <v>价值宽带</v>
          </cell>
          <cell r="AH2953" t="str">
            <v>续后期</v>
          </cell>
          <cell r="AI2953" t="str">
            <v>否</v>
          </cell>
          <cell r="AO2953">
            <v>0</v>
          </cell>
          <cell r="AR2953" t="str">
            <v>西城区</v>
          </cell>
        </row>
        <row r="2954">
          <cell r="F2954">
            <v>13711899801</v>
          </cell>
          <cell r="G2954" t="str">
            <v>13711899801</v>
          </cell>
          <cell r="H2954" t="str">
            <v>刘兴龙</v>
          </cell>
          <cell r="I2954" t="str">
            <v>预付费东莞住宅新装或续费888元包年，带宽12M</v>
          </cell>
          <cell r="J2954">
            <v>888</v>
          </cell>
          <cell r="K2954">
            <v>888</v>
          </cell>
          <cell r="L2954" t="str">
            <v>2011-05-07</v>
          </cell>
          <cell r="M2954">
            <v>42196</v>
          </cell>
          <cell r="N2954" t="str">
            <v>2016-07-11</v>
          </cell>
          <cell r="O2954" t="str">
            <v>2015-06-30</v>
          </cell>
          <cell r="P2954" t="str">
            <v>宽带预付费</v>
          </cell>
          <cell r="Q2954" t="str">
            <v>续费</v>
          </cell>
          <cell r="R2954" t="str">
            <v>提前充值</v>
          </cell>
          <cell r="S2954" t="str">
            <v>家庭用户</v>
          </cell>
          <cell r="T2954" t="str">
            <v>FTTH</v>
          </cell>
          <cell r="U2954" t="str">
            <v>许小艳(xuxiaoy)</v>
          </cell>
          <cell r="V2954" t="str">
            <v>ZX寮步钟宝明</v>
          </cell>
          <cell r="W2954" t="str">
            <v>电商价值宽带营销</v>
          </cell>
          <cell r="X2954" t="str">
            <v>寮步区</v>
          </cell>
          <cell r="Y2954">
            <v>0</v>
          </cell>
          <cell r="Z2954">
            <v>0</v>
          </cell>
          <cell r="AA2954" t="str">
            <v>寮步区</v>
          </cell>
          <cell r="AB2954" t="str">
            <v>30</v>
          </cell>
          <cell r="AC2954">
            <v>12</v>
          </cell>
          <cell r="AD2954">
            <v>12</v>
          </cell>
          <cell r="AE2954" t="str">
            <v>是</v>
          </cell>
          <cell r="AF2954" t="str">
            <v/>
          </cell>
          <cell r="AG2954" t="str">
            <v>价值宽带</v>
          </cell>
          <cell r="AH2954" t="str">
            <v>续后期</v>
          </cell>
          <cell r="AI2954" t="str">
            <v>否</v>
          </cell>
          <cell r="AO2954">
            <v>0</v>
          </cell>
          <cell r="AR2954" t="str">
            <v>西城区</v>
          </cell>
        </row>
        <row r="2955">
          <cell r="F2955">
            <v>13790388072</v>
          </cell>
          <cell r="G2955" t="str">
            <v>13790388072</v>
          </cell>
          <cell r="H2955" t="str">
            <v>汪召文</v>
          </cell>
          <cell r="I2955" t="str">
            <v>预付费东莞住宅新装或续费888元包年，带宽12M</v>
          </cell>
          <cell r="J2955">
            <v>888</v>
          </cell>
          <cell r="K2955">
            <v>888</v>
          </cell>
          <cell r="L2955" t="str">
            <v>2012-02-08</v>
          </cell>
          <cell r="M2955">
            <v>42174</v>
          </cell>
          <cell r="N2955" t="str">
            <v>2016-06-30</v>
          </cell>
          <cell r="O2955" t="str">
            <v>2015-06-30</v>
          </cell>
          <cell r="P2955" t="str">
            <v>宽带预付费</v>
          </cell>
          <cell r="Q2955" t="str">
            <v>续费</v>
          </cell>
          <cell r="R2955" t="str">
            <v>往月充值</v>
          </cell>
          <cell r="S2955" t="str">
            <v>家庭用户</v>
          </cell>
          <cell r="T2955" t="str">
            <v>FTTH</v>
          </cell>
          <cell r="U2955" t="str">
            <v>许小艳(xuxiaoy)</v>
          </cell>
          <cell r="V2955" t="str">
            <v>ZX寮步钟宝明</v>
          </cell>
          <cell r="W2955" t="str">
            <v>无线固话加宽带（wlan)731元</v>
          </cell>
          <cell r="X2955" t="str">
            <v>寮步区</v>
          </cell>
          <cell r="Y2955">
            <v>0</v>
          </cell>
          <cell r="Z2955">
            <v>0</v>
          </cell>
          <cell r="AA2955" t="str">
            <v>寮步区</v>
          </cell>
          <cell r="AB2955" t="str">
            <v>30</v>
          </cell>
          <cell r="AC2955">
            <v>12</v>
          </cell>
          <cell r="AD2955">
            <v>12</v>
          </cell>
          <cell r="AE2955" t="str">
            <v>是</v>
          </cell>
          <cell r="AF2955" t="str">
            <v/>
          </cell>
          <cell r="AG2955" t="str">
            <v>价值宽带</v>
          </cell>
          <cell r="AH2955" t="str">
            <v>续本月</v>
          </cell>
          <cell r="AI2955" t="str">
            <v>是</v>
          </cell>
          <cell r="AJ2955">
            <v>13790388072</v>
          </cell>
          <cell r="AO2955">
            <v>0</v>
          </cell>
          <cell r="AR2955" t="str">
            <v>华南区</v>
          </cell>
        </row>
        <row r="2956">
          <cell r="F2956">
            <v>13829117731</v>
          </cell>
          <cell r="G2956" t="str">
            <v>13829117731</v>
          </cell>
          <cell r="H2956" t="str">
            <v>林土金</v>
          </cell>
          <cell r="I2956" t="str">
            <v>预付费东莞住宅新装或续费1088元包年，带宽10M</v>
          </cell>
          <cell r="J2956">
            <v>1088</v>
          </cell>
          <cell r="K2956">
            <v>1088</v>
          </cell>
          <cell r="L2956" t="str">
            <v>2012-07-23</v>
          </cell>
          <cell r="M2956">
            <v>42208</v>
          </cell>
          <cell r="N2956" t="str">
            <v>2016-07-23</v>
          </cell>
          <cell r="O2956" t="str">
            <v>2015-06-30</v>
          </cell>
          <cell r="P2956" t="str">
            <v>宽带预付费</v>
          </cell>
          <cell r="Q2956" t="str">
            <v>续费</v>
          </cell>
          <cell r="R2956" t="str">
            <v>提前充值</v>
          </cell>
          <cell r="S2956" t="str">
            <v>家庭用户</v>
          </cell>
          <cell r="T2956" t="str">
            <v>FTTH</v>
          </cell>
          <cell r="U2956" t="str">
            <v>许小艳(xuxiaoy)</v>
          </cell>
          <cell r="V2956" t="str">
            <v>ZX寮步钟宝明</v>
          </cell>
          <cell r="W2956" t="str">
            <v>电商价值宽带营销</v>
          </cell>
          <cell r="X2956" t="str">
            <v>寮步区</v>
          </cell>
          <cell r="Y2956">
            <v>0</v>
          </cell>
          <cell r="Z2956">
            <v>0</v>
          </cell>
          <cell r="AA2956" t="str">
            <v>寮步区</v>
          </cell>
          <cell r="AB2956" t="str">
            <v>30</v>
          </cell>
          <cell r="AC2956">
            <v>10</v>
          </cell>
          <cell r="AD2956">
            <v>12</v>
          </cell>
          <cell r="AE2956" t="str">
            <v>是</v>
          </cell>
          <cell r="AF2956" t="str">
            <v/>
          </cell>
          <cell r="AG2956" t="str">
            <v>价值宽带</v>
          </cell>
          <cell r="AH2956" t="str">
            <v>续后期</v>
          </cell>
          <cell r="AI2956" t="str">
            <v>否</v>
          </cell>
          <cell r="AO2956">
            <v>0</v>
          </cell>
          <cell r="AR2956" t="str">
            <v>城中社区</v>
          </cell>
        </row>
        <row r="2957">
          <cell r="F2957">
            <v>15015138718</v>
          </cell>
          <cell r="G2957" t="str">
            <v>15015138718</v>
          </cell>
          <cell r="H2957" t="str">
            <v>王澍</v>
          </cell>
          <cell r="I2957" t="str">
            <v>预付费东莞住宅新装或续费888元包年，带宽12M</v>
          </cell>
          <cell r="J2957">
            <v>888</v>
          </cell>
          <cell r="K2957">
            <v>888</v>
          </cell>
          <cell r="L2957" t="str">
            <v>2011-07-27</v>
          </cell>
          <cell r="M2957">
            <v>42212</v>
          </cell>
          <cell r="N2957" t="str">
            <v>2016-07-27</v>
          </cell>
          <cell r="O2957" t="str">
            <v>2015-06-30</v>
          </cell>
          <cell r="P2957" t="str">
            <v>宽带预付费</v>
          </cell>
          <cell r="Q2957" t="str">
            <v>续费</v>
          </cell>
          <cell r="R2957" t="str">
            <v>提前充值</v>
          </cell>
          <cell r="S2957" t="str">
            <v>家庭用户</v>
          </cell>
          <cell r="T2957" t="str">
            <v>(传统)XDSL</v>
          </cell>
          <cell r="U2957" t="str">
            <v>许小艳(xuxiaoy)</v>
          </cell>
          <cell r="V2957" t="str">
            <v>ZX寮步钟宝明</v>
          </cell>
          <cell r="W2957" t="str">
            <v/>
          </cell>
          <cell r="X2957" t="str">
            <v>寮步区</v>
          </cell>
          <cell r="Y2957">
            <v>0</v>
          </cell>
          <cell r="Z2957">
            <v>0</v>
          </cell>
          <cell r="AA2957" t="str">
            <v>寮步区</v>
          </cell>
          <cell r="AB2957" t="str">
            <v>30</v>
          </cell>
          <cell r="AC2957">
            <v>12</v>
          </cell>
          <cell r="AD2957">
            <v>12</v>
          </cell>
          <cell r="AE2957" t="str">
            <v>否</v>
          </cell>
          <cell r="AF2957" t="str">
            <v/>
          </cell>
          <cell r="AG2957" t="str">
            <v>价值宽带</v>
          </cell>
          <cell r="AH2957" t="str">
            <v>续后期</v>
          </cell>
          <cell r="AI2957" t="str">
            <v>否</v>
          </cell>
          <cell r="AO2957">
            <v>0</v>
          </cell>
          <cell r="AR2957" t="str">
            <v>桔洲区</v>
          </cell>
        </row>
        <row r="2958">
          <cell r="F2958">
            <v>13925807983</v>
          </cell>
          <cell r="G2958" t="str">
            <v>13925807983</v>
          </cell>
          <cell r="H2958" t="str">
            <v>曾赤文</v>
          </cell>
          <cell r="I2958" t="str">
            <v>预付费东莞住宅新装或续费888元包年，带宽12M</v>
          </cell>
          <cell r="J2958">
            <v>888</v>
          </cell>
          <cell r="K2958">
            <v>888</v>
          </cell>
          <cell r="L2958" t="str">
            <v>2013-07-25</v>
          </cell>
          <cell r="M2958">
            <v>42212</v>
          </cell>
          <cell r="N2958" t="str">
            <v>2016-07-27</v>
          </cell>
          <cell r="O2958" t="str">
            <v>2015-06-30</v>
          </cell>
          <cell r="P2958" t="str">
            <v>宽带预付费</v>
          </cell>
          <cell r="Q2958" t="str">
            <v>续费</v>
          </cell>
          <cell r="R2958" t="str">
            <v>提前充值</v>
          </cell>
          <cell r="S2958" t="str">
            <v>家庭用户</v>
          </cell>
          <cell r="T2958" t="str">
            <v>FTTH</v>
          </cell>
          <cell r="U2958" t="str">
            <v>李佩钰(lipy)</v>
          </cell>
          <cell r="V2958" t="str">
            <v>ZX石碣杨辉</v>
          </cell>
          <cell r="W2958" t="str">
            <v>电商价值宽带营销</v>
          </cell>
          <cell r="X2958" t="str">
            <v>石碣区</v>
          </cell>
          <cell r="Y2958">
            <v>0</v>
          </cell>
          <cell r="Z2958">
            <v>0</v>
          </cell>
          <cell r="AA2958" t="str">
            <v>石碣区</v>
          </cell>
          <cell r="AB2958" t="str">
            <v>30</v>
          </cell>
          <cell r="AC2958">
            <v>12</v>
          </cell>
          <cell r="AD2958">
            <v>12</v>
          </cell>
          <cell r="AE2958" t="str">
            <v>是</v>
          </cell>
          <cell r="AF2958" t="str">
            <v/>
          </cell>
          <cell r="AG2958" t="str">
            <v>价值宽带</v>
          </cell>
          <cell r="AH2958" t="str">
            <v>续后期</v>
          </cell>
          <cell r="AI2958" t="str">
            <v>否</v>
          </cell>
          <cell r="AO2958">
            <v>0</v>
          </cell>
          <cell r="AR2958" t="str">
            <v>桔洲区</v>
          </cell>
        </row>
        <row r="2959">
          <cell r="F2959">
            <v>15107699886</v>
          </cell>
          <cell r="G2959" t="str">
            <v>15107699886</v>
          </cell>
          <cell r="H2959" t="str">
            <v>王伟</v>
          </cell>
          <cell r="I2959" t="str">
            <v>预付费东莞住宅新装或续费888元包年，带宽12M</v>
          </cell>
          <cell r="J2959">
            <v>888</v>
          </cell>
          <cell r="K2959">
            <v>888</v>
          </cell>
          <cell r="L2959" t="str">
            <v>2012-06-16</v>
          </cell>
          <cell r="M2959">
            <v>42184</v>
          </cell>
          <cell r="N2959" t="str">
            <v>2016-06-30</v>
          </cell>
          <cell r="O2959" t="str">
            <v>2015-06-30</v>
          </cell>
          <cell r="P2959" t="str">
            <v>宽带预付费</v>
          </cell>
          <cell r="Q2959" t="str">
            <v>续费</v>
          </cell>
          <cell r="R2959" t="str">
            <v>往月充值</v>
          </cell>
          <cell r="S2959" t="str">
            <v>家庭用户</v>
          </cell>
          <cell r="T2959" t="str">
            <v>FTTH</v>
          </cell>
          <cell r="U2959" t="str">
            <v>李佩钰(lipy)</v>
          </cell>
          <cell r="V2959" t="str">
            <v>ZX石碣杨平金</v>
          </cell>
          <cell r="W2959" t="str">
            <v>电商价值宽带营销</v>
          </cell>
          <cell r="X2959" t="str">
            <v>石碣区</v>
          </cell>
          <cell r="Y2959">
            <v>0</v>
          </cell>
          <cell r="Z2959">
            <v>0</v>
          </cell>
          <cell r="AA2959" t="str">
            <v>石碣区</v>
          </cell>
          <cell r="AB2959" t="str">
            <v>30</v>
          </cell>
          <cell r="AC2959">
            <v>12</v>
          </cell>
          <cell r="AD2959">
            <v>12</v>
          </cell>
          <cell r="AE2959" t="str">
            <v>是</v>
          </cell>
          <cell r="AF2959" t="str">
            <v/>
          </cell>
          <cell r="AG2959" t="str">
            <v>价值宽带</v>
          </cell>
          <cell r="AH2959" t="str">
            <v>续本月</v>
          </cell>
          <cell r="AI2959" t="str">
            <v>是</v>
          </cell>
          <cell r="AJ2959">
            <v>15107699886</v>
          </cell>
          <cell r="AO2959">
            <v>0</v>
          </cell>
          <cell r="AR2959" t="str">
            <v>兆康区</v>
          </cell>
        </row>
        <row r="2960">
          <cell r="F2960">
            <v>13638659501</v>
          </cell>
          <cell r="G2960" t="str">
            <v>13638659501</v>
          </cell>
          <cell r="H2960" t="str">
            <v>王俊恒</v>
          </cell>
          <cell r="I2960" t="str">
            <v>预付费东莞住宅新装或续费680元包年，带宽4M</v>
          </cell>
          <cell r="J2960">
            <v>680</v>
          </cell>
          <cell r="K2960">
            <v>680</v>
          </cell>
          <cell r="L2960" t="str">
            <v>2013-05-31</v>
          </cell>
          <cell r="M2960">
            <v>42166</v>
          </cell>
          <cell r="N2960" t="str">
            <v>2016-06-30</v>
          </cell>
          <cell r="O2960" t="str">
            <v>2015-06-30</v>
          </cell>
          <cell r="P2960" t="str">
            <v>宽带预付费</v>
          </cell>
          <cell r="Q2960" t="str">
            <v>续费</v>
          </cell>
          <cell r="R2960" t="str">
            <v>往月充值</v>
          </cell>
          <cell r="S2960" t="str">
            <v>家庭用户</v>
          </cell>
          <cell r="T2960" t="str">
            <v>FTTH</v>
          </cell>
          <cell r="U2960" t="str">
            <v>李佩钰(lipy)</v>
          </cell>
          <cell r="V2960" t="str">
            <v>ZX石碣杨平金</v>
          </cell>
          <cell r="W2960" t="str">
            <v>1、施工单号***** 2、 3、 4、</v>
          </cell>
          <cell r="X2960" t="str">
            <v>石碣区</v>
          </cell>
          <cell r="Y2960">
            <v>0</v>
          </cell>
          <cell r="Z2960">
            <v>0</v>
          </cell>
          <cell r="AA2960" t="str">
            <v>石碣区</v>
          </cell>
          <cell r="AB2960" t="str">
            <v>30</v>
          </cell>
          <cell r="AC2960">
            <v>4</v>
          </cell>
          <cell r="AD2960">
            <v>12</v>
          </cell>
          <cell r="AE2960" t="str">
            <v>是</v>
          </cell>
          <cell r="AF2960" t="str">
            <v/>
          </cell>
          <cell r="AG2960" t="str">
            <v>否</v>
          </cell>
          <cell r="AH2960" t="str">
            <v>续本月</v>
          </cell>
          <cell r="AI2960" t="str">
            <v>是</v>
          </cell>
          <cell r="AO2960">
            <v>0</v>
          </cell>
          <cell r="AR2960" t="str">
            <v>兆康区</v>
          </cell>
        </row>
        <row r="2961">
          <cell r="F2961">
            <v>15017853060</v>
          </cell>
          <cell r="G2961" t="str">
            <v>15017853060</v>
          </cell>
          <cell r="H2961" t="str">
            <v>东莞贯东塑胶五金制造有限公司</v>
          </cell>
          <cell r="I2961" t="str">
            <v>东莞互联网专线新装或续费包年1000元，4M（不提供MODEM）</v>
          </cell>
          <cell r="J2961">
            <v>1000</v>
          </cell>
          <cell r="K2961">
            <v>1000</v>
          </cell>
          <cell r="L2961" t="str">
            <v>2012-07-31</v>
          </cell>
          <cell r="M2961">
            <v>42216</v>
          </cell>
          <cell r="N2961" t="str">
            <v>2016-07-31</v>
          </cell>
          <cell r="O2961" t="str">
            <v>2015-06-30</v>
          </cell>
          <cell r="P2961" t="str">
            <v>专线预付费</v>
          </cell>
          <cell r="Q2961" t="str">
            <v>续费</v>
          </cell>
          <cell r="R2961" t="str">
            <v>提前充值</v>
          </cell>
          <cell r="S2961" t="str">
            <v/>
          </cell>
          <cell r="T2961" t="str">
            <v>传统XDSL</v>
          </cell>
          <cell r="U2961" t="str">
            <v>许小艳(xuxiaoy)</v>
          </cell>
          <cell r="V2961" t="str">
            <v>DL东莞金伦</v>
          </cell>
          <cell r="W2961" t="str">
            <v/>
          </cell>
          <cell r="X2961" t="str">
            <v>寮步区</v>
          </cell>
          <cell r="Y2961">
            <v>0</v>
          </cell>
          <cell r="Z2961">
            <v>0</v>
          </cell>
          <cell r="AA2961" t="str">
            <v>寮步区</v>
          </cell>
          <cell r="AB2961" t="str">
            <v>30</v>
          </cell>
          <cell r="AC2961">
            <v>4</v>
          </cell>
          <cell r="AD2961">
            <v>12</v>
          </cell>
          <cell r="AE2961" t="str">
            <v>否</v>
          </cell>
          <cell r="AF2961" t="str">
            <v/>
          </cell>
          <cell r="AG2961" t="str">
            <v>否</v>
          </cell>
          <cell r="AH2961" t="str">
            <v>续后期</v>
          </cell>
          <cell r="AI2961" t="str">
            <v>否</v>
          </cell>
          <cell r="AO2961">
            <v>0</v>
          </cell>
          <cell r="AR2961" t="str">
            <v>兆康区</v>
          </cell>
        </row>
        <row r="2962">
          <cell r="F2962">
            <v>13537154111</v>
          </cell>
          <cell r="G2962" t="str">
            <v>13537154111</v>
          </cell>
          <cell r="H2962" t="str">
            <v>涂竣杰</v>
          </cell>
          <cell r="I2962" t="str">
            <v>预付费东莞住宅新装或续费100元包月，带宽4M</v>
          </cell>
          <cell r="J2962">
            <v>100</v>
          </cell>
          <cell r="K2962">
            <v>100</v>
          </cell>
          <cell r="L2962" t="str">
            <v>2011-11-05</v>
          </cell>
          <cell r="M2962">
            <v>42192</v>
          </cell>
          <cell r="N2962" t="str">
            <v>2015-08-07</v>
          </cell>
          <cell r="O2962" t="str">
            <v>2015-06-30</v>
          </cell>
          <cell r="P2962" t="str">
            <v>宽带预付费</v>
          </cell>
          <cell r="Q2962" t="str">
            <v>续费</v>
          </cell>
          <cell r="R2962" t="str">
            <v>提前充值</v>
          </cell>
          <cell r="S2962" t="str">
            <v>家庭用户</v>
          </cell>
          <cell r="T2962" t="str">
            <v>(传统)XDSL</v>
          </cell>
          <cell r="U2962" t="str">
            <v>叶玲(yel)</v>
          </cell>
          <cell r="V2962" t="str">
            <v>ZX石排李先富</v>
          </cell>
          <cell r="W2962" t="str">
            <v/>
          </cell>
          <cell r="X2962" t="str">
            <v>石排区</v>
          </cell>
          <cell r="Y2962">
            <v>0</v>
          </cell>
          <cell r="Z2962">
            <v>0</v>
          </cell>
          <cell r="AA2962" t="str">
            <v>石排区</v>
          </cell>
          <cell r="AB2962" t="str">
            <v>30</v>
          </cell>
          <cell r="AC2962">
            <v>4</v>
          </cell>
          <cell r="AD2962">
            <v>1</v>
          </cell>
          <cell r="AE2962" t="str">
            <v>否</v>
          </cell>
          <cell r="AF2962" t="str">
            <v/>
          </cell>
          <cell r="AG2962" t="str">
            <v>否</v>
          </cell>
          <cell r="AH2962" t="str">
            <v>续后期</v>
          </cell>
          <cell r="AI2962" t="str">
            <v>否</v>
          </cell>
          <cell r="AO2962">
            <v>0</v>
          </cell>
          <cell r="AR2962" t="str">
            <v>兆康区</v>
          </cell>
        </row>
        <row r="2963">
          <cell r="F2963">
            <v>13412938358</v>
          </cell>
          <cell r="G2963" t="str">
            <v>13412938358</v>
          </cell>
          <cell r="H2963" t="str">
            <v>黄宗海</v>
          </cell>
          <cell r="I2963" t="str">
            <v>预付费东莞精品宽带新装或续费免费体验1个月，带宽10M</v>
          </cell>
          <cell r="J2963">
            <v>888</v>
          </cell>
          <cell r="K2963">
            <v>888</v>
          </cell>
          <cell r="L2963" t="str">
            <v>2013-07-16</v>
          </cell>
          <cell r="M2963">
            <v>42201</v>
          </cell>
          <cell r="N2963" t="str">
            <v>2016-08-16</v>
          </cell>
          <cell r="O2963" t="str">
            <v>2015-06-30</v>
          </cell>
          <cell r="P2963" t="str">
            <v>宽带预付费</v>
          </cell>
          <cell r="Q2963" t="str">
            <v>续费</v>
          </cell>
          <cell r="R2963" t="str">
            <v>提前充值</v>
          </cell>
          <cell r="S2963" t="str">
            <v>家庭用户</v>
          </cell>
          <cell r="T2963" t="str">
            <v>FTTH</v>
          </cell>
          <cell r="U2963" t="str">
            <v>叶玲(yel)</v>
          </cell>
          <cell r="V2963" t="str">
            <v>ZX石排李先富</v>
          </cell>
          <cell r="W2963" t="str">
            <v>电商价值宽带营销</v>
          </cell>
          <cell r="X2963" t="str">
            <v>石排区</v>
          </cell>
          <cell r="Y2963">
            <v>0</v>
          </cell>
          <cell r="Z2963">
            <v>0</v>
          </cell>
          <cell r="AA2963" t="str">
            <v>石排区</v>
          </cell>
          <cell r="AB2963" t="str">
            <v>30</v>
          </cell>
          <cell r="AC2963">
            <v>10</v>
          </cell>
          <cell r="AD2963">
            <v>1</v>
          </cell>
          <cell r="AE2963" t="str">
            <v>是</v>
          </cell>
          <cell r="AF2963" t="str">
            <v/>
          </cell>
          <cell r="AG2963" t="str">
            <v>价值宽带</v>
          </cell>
          <cell r="AH2963" t="str">
            <v>续后期</v>
          </cell>
          <cell r="AI2963" t="str">
            <v>否</v>
          </cell>
          <cell r="AO2963">
            <v>0</v>
          </cell>
          <cell r="AR2963" t="str">
            <v>兆康区</v>
          </cell>
        </row>
        <row r="2964">
          <cell r="F2964">
            <v>13544855495</v>
          </cell>
          <cell r="G2964" t="str">
            <v>13544855495</v>
          </cell>
          <cell r="H2964" t="str">
            <v>吴和平</v>
          </cell>
          <cell r="I2964" t="str">
            <v>预付费东莞住宅新装或续费768元包年，带宽4M</v>
          </cell>
          <cell r="J2964">
            <v>768</v>
          </cell>
          <cell r="K2964">
            <v>768</v>
          </cell>
          <cell r="L2964" t="str">
            <v>2012-06-30</v>
          </cell>
          <cell r="M2964">
            <v>42185</v>
          </cell>
          <cell r="N2964" t="str">
            <v>2016-06-30</v>
          </cell>
          <cell r="O2964" t="str">
            <v>2015-06-30</v>
          </cell>
          <cell r="P2964" t="str">
            <v>宽带预付费</v>
          </cell>
          <cell r="Q2964" t="str">
            <v>续费</v>
          </cell>
          <cell r="R2964" t="str">
            <v>提前充值</v>
          </cell>
          <cell r="S2964" t="str">
            <v>家庭用户</v>
          </cell>
          <cell r="T2964" t="str">
            <v>FTTH</v>
          </cell>
          <cell r="U2964" t="str">
            <v>叶玲(yel)</v>
          </cell>
          <cell r="V2964" t="str">
            <v>ZX石排李先富</v>
          </cell>
          <cell r="W2964" t="str">
            <v>电商价值宽带营销</v>
          </cell>
          <cell r="X2964" t="str">
            <v>石排区</v>
          </cell>
          <cell r="Y2964">
            <v>0</v>
          </cell>
          <cell r="Z2964">
            <v>0</v>
          </cell>
          <cell r="AA2964" t="str">
            <v>石排区</v>
          </cell>
          <cell r="AB2964" t="str">
            <v>30</v>
          </cell>
          <cell r="AC2964">
            <v>4</v>
          </cell>
          <cell r="AD2964">
            <v>12</v>
          </cell>
          <cell r="AE2964" t="str">
            <v>是</v>
          </cell>
          <cell r="AF2964" t="str">
            <v/>
          </cell>
          <cell r="AG2964" t="str">
            <v>否</v>
          </cell>
          <cell r="AH2964" t="str">
            <v>续本月</v>
          </cell>
          <cell r="AI2964" t="str">
            <v>是</v>
          </cell>
          <cell r="AJ2964">
            <v>13544855495</v>
          </cell>
          <cell r="AO2964">
            <v>0</v>
          </cell>
          <cell r="AR2964" t="str">
            <v>石崇区</v>
          </cell>
        </row>
        <row r="2965">
          <cell r="F2965">
            <v>13726411104</v>
          </cell>
          <cell r="G2965" t="str">
            <v>13726411104</v>
          </cell>
          <cell r="H2965" t="str">
            <v>段高峰</v>
          </cell>
          <cell r="I2965" t="str">
            <v>预付费东莞住宅新装或续费100元包月，带宽4M</v>
          </cell>
          <cell r="J2965">
            <v>100</v>
          </cell>
          <cell r="K2965">
            <v>100</v>
          </cell>
          <cell r="L2965" t="str">
            <v>2012-06-01</v>
          </cell>
          <cell r="M2965">
            <v>42162</v>
          </cell>
          <cell r="N2965" t="str">
            <v>2015-07-30</v>
          </cell>
          <cell r="O2965" t="str">
            <v>2015-06-30</v>
          </cell>
          <cell r="P2965" t="str">
            <v>宽带预付费</v>
          </cell>
          <cell r="Q2965" t="str">
            <v>续费</v>
          </cell>
          <cell r="R2965" t="str">
            <v>当月充值</v>
          </cell>
          <cell r="S2965" t="str">
            <v>家庭用户</v>
          </cell>
          <cell r="T2965" t="str">
            <v>(传统)XDSL</v>
          </cell>
          <cell r="U2965" t="str">
            <v>叶玲(yel)</v>
          </cell>
          <cell r="V2965" t="str">
            <v>ZX石排吴友义</v>
          </cell>
          <cell r="W2965" t="str">
            <v/>
          </cell>
          <cell r="X2965" t="str">
            <v>石排区</v>
          </cell>
          <cell r="Y2965">
            <v>0</v>
          </cell>
          <cell r="Z2965">
            <v>0</v>
          </cell>
          <cell r="AA2965" t="str">
            <v>石排区</v>
          </cell>
          <cell r="AB2965" t="str">
            <v>30</v>
          </cell>
          <cell r="AC2965">
            <v>4</v>
          </cell>
          <cell r="AD2965">
            <v>1</v>
          </cell>
          <cell r="AE2965" t="str">
            <v>否</v>
          </cell>
          <cell r="AF2965" t="str">
            <v/>
          </cell>
          <cell r="AG2965" t="str">
            <v>否</v>
          </cell>
          <cell r="AH2965" t="str">
            <v>续本月</v>
          </cell>
          <cell r="AI2965" t="str">
            <v>否</v>
          </cell>
          <cell r="AO2965">
            <v>0</v>
          </cell>
          <cell r="AR2965" t="str">
            <v>兆康区</v>
          </cell>
        </row>
        <row r="2966">
          <cell r="F2966">
            <v>15899903687</v>
          </cell>
          <cell r="G2966" t="str">
            <v>15899903687</v>
          </cell>
          <cell r="H2966" t="str">
            <v>赵智奇</v>
          </cell>
          <cell r="I2966" t="str">
            <v>预付费东莞住宅新装或续费888元包年，带宽12M</v>
          </cell>
          <cell r="J2966">
            <v>888</v>
          </cell>
          <cell r="K2966">
            <v>888</v>
          </cell>
          <cell r="L2966" t="str">
            <v>2014-06-24</v>
          </cell>
          <cell r="M2966">
            <v>42179</v>
          </cell>
          <cell r="N2966" t="str">
            <v>2016-06-30</v>
          </cell>
          <cell r="O2966" t="str">
            <v>2015-06-30</v>
          </cell>
          <cell r="P2966" t="str">
            <v>宽带预付费</v>
          </cell>
          <cell r="Q2966" t="str">
            <v>续费</v>
          </cell>
          <cell r="R2966" t="str">
            <v>往月充值</v>
          </cell>
          <cell r="S2966" t="str">
            <v>家庭用户</v>
          </cell>
          <cell r="T2966" t="str">
            <v>(传统)XDSL</v>
          </cell>
          <cell r="U2966" t="str">
            <v>许小艳(xuxiaoy)</v>
          </cell>
          <cell r="V2966" t="str">
            <v>ZX寮步魏祥洋</v>
          </cell>
          <cell r="W2966" t="str">
            <v/>
          </cell>
          <cell r="X2966" t="str">
            <v>寮步区</v>
          </cell>
          <cell r="Y2966">
            <v>0</v>
          </cell>
          <cell r="Z2966">
            <v>0</v>
          </cell>
          <cell r="AA2966" t="str">
            <v>寮步区</v>
          </cell>
          <cell r="AB2966" t="str">
            <v>30</v>
          </cell>
          <cell r="AC2966">
            <v>12</v>
          </cell>
          <cell r="AD2966">
            <v>12</v>
          </cell>
          <cell r="AE2966" t="str">
            <v>否</v>
          </cell>
          <cell r="AF2966" t="str">
            <v/>
          </cell>
          <cell r="AG2966" t="str">
            <v>价值宽带</v>
          </cell>
          <cell r="AH2966" t="str">
            <v>续本月</v>
          </cell>
          <cell r="AI2966" t="str">
            <v>否</v>
          </cell>
          <cell r="AO2966">
            <v>0</v>
          </cell>
          <cell r="AR2966" t="str">
            <v>兆康区</v>
          </cell>
        </row>
        <row r="2967">
          <cell r="F2967">
            <v>13527999432</v>
          </cell>
          <cell r="G2967" t="str">
            <v>13527999432</v>
          </cell>
          <cell r="H2967" t="str">
            <v>黄仕兴</v>
          </cell>
          <cell r="I2967" t="str">
            <v>预付费东莞住宅新装或续费768元包年，带宽4M</v>
          </cell>
          <cell r="J2967">
            <v>768</v>
          </cell>
          <cell r="K2967">
            <v>768</v>
          </cell>
          <cell r="L2967" t="str">
            <v>2012-06-27</v>
          </cell>
          <cell r="M2967">
            <v>42216</v>
          </cell>
          <cell r="N2967" t="str">
            <v>2016-07-31</v>
          </cell>
          <cell r="O2967" t="str">
            <v>2015-06-30</v>
          </cell>
          <cell r="P2967" t="str">
            <v>宽带预付费</v>
          </cell>
          <cell r="Q2967" t="str">
            <v>续费</v>
          </cell>
          <cell r="R2967" t="str">
            <v>提前充值</v>
          </cell>
          <cell r="S2967" t="str">
            <v>家庭用户</v>
          </cell>
          <cell r="T2967" t="str">
            <v>FTTH</v>
          </cell>
          <cell r="U2967" t="str">
            <v>许小艳(xuxiaoy)</v>
          </cell>
          <cell r="V2967" t="str">
            <v>ZX寮步李宇飞</v>
          </cell>
          <cell r="W2967" t="str">
            <v/>
          </cell>
          <cell r="X2967" t="str">
            <v>茶山区</v>
          </cell>
          <cell r="Y2967">
            <v>0</v>
          </cell>
          <cell r="Z2967">
            <v>0</v>
          </cell>
          <cell r="AA2967" t="str">
            <v>茶山区</v>
          </cell>
          <cell r="AB2967" t="str">
            <v>30</v>
          </cell>
          <cell r="AC2967">
            <v>4</v>
          </cell>
          <cell r="AD2967">
            <v>12</v>
          </cell>
          <cell r="AE2967" t="str">
            <v>是</v>
          </cell>
          <cell r="AF2967" t="str">
            <v/>
          </cell>
          <cell r="AG2967" t="str">
            <v>否</v>
          </cell>
          <cell r="AH2967" t="str">
            <v>续后期</v>
          </cell>
          <cell r="AI2967" t="str">
            <v>否</v>
          </cell>
          <cell r="AO2967">
            <v>0</v>
          </cell>
          <cell r="AR2967" t="str">
            <v>兆康区</v>
          </cell>
        </row>
        <row r="2968">
          <cell r="F2968">
            <v>13412051882</v>
          </cell>
          <cell r="G2968" t="str">
            <v>13412051882</v>
          </cell>
          <cell r="H2968" t="str">
            <v>李水华</v>
          </cell>
          <cell r="I2968" t="str">
            <v>预付费东莞住宅新装或续费888元包年，带宽12M</v>
          </cell>
          <cell r="J2968">
            <v>888</v>
          </cell>
          <cell r="K2968">
            <v>888</v>
          </cell>
          <cell r="L2968" t="str">
            <v>2012-07-10</v>
          </cell>
          <cell r="M2968">
            <v>42212</v>
          </cell>
          <cell r="N2968" t="str">
            <v>2016-07-27</v>
          </cell>
          <cell r="O2968" t="str">
            <v>2015-06-30</v>
          </cell>
          <cell r="P2968" t="str">
            <v>宽带预付费</v>
          </cell>
          <cell r="Q2968" t="str">
            <v>续费</v>
          </cell>
          <cell r="R2968" t="str">
            <v>提前充值</v>
          </cell>
          <cell r="S2968" t="str">
            <v>家庭用户</v>
          </cell>
          <cell r="T2968" t="str">
            <v>FTTH</v>
          </cell>
          <cell r="U2968" t="str">
            <v>东莞电商天猫充值(scb_tm)</v>
          </cell>
          <cell r="V2968" t="str">
            <v>DSBR受理</v>
          </cell>
          <cell r="W2968" t="str">
            <v>电商价值宽带营销</v>
          </cell>
          <cell r="X2968" t="str">
            <v>茶山区</v>
          </cell>
          <cell r="Y2968">
            <v>0</v>
          </cell>
          <cell r="Z2968">
            <v>0</v>
          </cell>
          <cell r="AA2968" t="str">
            <v>茶山区</v>
          </cell>
          <cell r="AB2968" t="str">
            <v>30</v>
          </cell>
          <cell r="AC2968">
            <v>12</v>
          </cell>
          <cell r="AD2968">
            <v>12</v>
          </cell>
          <cell r="AE2968" t="str">
            <v>是</v>
          </cell>
          <cell r="AF2968" t="str">
            <v/>
          </cell>
          <cell r="AG2968" t="str">
            <v>价值宽带</v>
          </cell>
          <cell r="AH2968" t="str">
            <v>续后期</v>
          </cell>
          <cell r="AI2968" t="str">
            <v>否</v>
          </cell>
          <cell r="AO2968">
            <v>0</v>
          </cell>
          <cell r="AR2968" t="str">
            <v>兆康区</v>
          </cell>
        </row>
        <row r="2969">
          <cell r="F2969">
            <v>13537336838</v>
          </cell>
          <cell r="G2969" t="str">
            <v>13537336838</v>
          </cell>
          <cell r="H2969" t="str">
            <v>陈慕豪</v>
          </cell>
          <cell r="I2969" t="str">
            <v>预付费东莞住宅新装或续费888元包年，带宽12M</v>
          </cell>
          <cell r="J2969">
            <v>888</v>
          </cell>
          <cell r="K2969">
            <v>888</v>
          </cell>
          <cell r="L2969" t="str">
            <v>2011-04-29</v>
          </cell>
          <cell r="M2969">
            <v>42196</v>
          </cell>
          <cell r="N2969" t="str">
            <v>2016-07-11</v>
          </cell>
          <cell r="O2969" t="str">
            <v>2015-06-30</v>
          </cell>
          <cell r="P2969" t="str">
            <v>宽带预付费</v>
          </cell>
          <cell r="Q2969" t="str">
            <v>续费</v>
          </cell>
          <cell r="R2969" t="str">
            <v>提前充值</v>
          </cell>
          <cell r="S2969" t="str">
            <v>家庭用户</v>
          </cell>
          <cell r="T2969" t="str">
            <v>FTTH</v>
          </cell>
          <cell r="U2969" t="str">
            <v>尼佳(nj_cs)</v>
          </cell>
          <cell r="V2969" t="str">
            <v>ZX茶山邓逢善</v>
          </cell>
          <cell r="W2969" t="str">
            <v>电商价值宽带营销</v>
          </cell>
          <cell r="X2969" t="str">
            <v>茶山区</v>
          </cell>
          <cell r="Y2969">
            <v>0</v>
          </cell>
          <cell r="Z2969">
            <v>0</v>
          </cell>
          <cell r="AA2969" t="str">
            <v>茶山区</v>
          </cell>
          <cell r="AB2969" t="str">
            <v>30</v>
          </cell>
          <cell r="AC2969">
            <v>12</v>
          </cell>
          <cell r="AD2969">
            <v>12</v>
          </cell>
          <cell r="AE2969" t="str">
            <v>是</v>
          </cell>
          <cell r="AF2969" t="str">
            <v/>
          </cell>
          <cell r="AG2969" t="str">
            <v>价值宽带</v>
          </cell>
          <cell r="AH2969" t="str">
            <v>续后期</v>
          </cell>
          <cell r="AI2969" t="str">
            <v>否</v>
          </cell>
          <cell r="AO2969">
            <v>0</v>
          </cell>
          <cell r="AR2969" t="str">
            <v>兆康区</v>
          </cell>
        </row>
        <row r="2970">
          <cell r="F2970">
            <v>13712486046</v>
          </cell>
          <cell r="G2970" t="str">
            <v>13712486046</v>
          </cell>
          <cell r="H2970" t="str">
            <v>谢秤寿</v>
          </cell>
          <cell r="I2970" t="str">
            <v>预付费东莞住宅新装或续费888元包年，带宽12M</v>
          </cell>
          <cell r="J2970">
            <v>888</v>
          </cell>
          <cell r="K2970">
            <v>888</v>
          </cell>
          <cell r="L2970" t="str">
            <v>2012-07-21</v>
          </cell>
          <cell r="M2970">
            <v>42209</v>
          </cell>
          <cell r="N2970" t="str">
            <v>2016-07-24</v>
          </cell>
          <cell r="O2970" t="str">
            <v>2015-06-30</v>
          </cell>
          <cell r="P2970" t="str">
            <v>宽带预付费</v>
          </cell>
          <cell r="Q2970" t="str">
            <v>续费</v>
          </cell>
          <cell r="R2970" t="str">
            <v>提前充值</v>
          </cell>
          <cell r="S2970" t="str">
            <v>家庭用户</v>
          </cell>
          <cell r="T2970" t="str">
            <v>FTTH</v>
          </cell>
          <cell r="U2970" t="str">
            <v>尼佳(nj_cs)</v>
          </cell>
          <cell r="V2970" t="str">
            <v>DL创基办公</v>
          </cell>
          <cell r="W2970" t="str">
            <v>电商价值宽带营销</v>
          </cell>
          <cell r="X2970" t="str">
            <v>茶山区</v>
          </cell>
          <cell r="Y2970">
            <v>0</v>
          </cell>
          <cell r="Z2970">
            <v>0</v>
          </cell>
          <cell r="AA2970" t="str">
            <v>茶山区</v>
          </cell>
          <cell r="AB2970" t="str">
            <v>30</v>
          </cell>
          <cell r="AC2970">
            <v>12</v>
          </cell>
          <cell r="AD2970">
            <v>12</v>
          </cell>
          <cell r="AE2970" t="str">
            <v>是</v>
          </cell>
          <cell r="AF2970" t="str">
            <v/>
          </cell>
          <cell r="AG2970" t="str">
            <v>价值宽带</v>
          </cell>
          <cell r="AH2970" t="str">
            <v>续后期</v>
          </cell>
          <cell r="AI2970" t="str">
            <v>否</v>
          </cell>
          <cell r="AO2970">
            <v>0</v>
          </cell>
          <cell r="AR2970" t="str">
            <v>兆康区</v>
          </cell>
        </row>
        <row r="2971">
          <cell r="F2971">
            <v>15992769348</v>
          </cell>
          <cell r="G2971" t="str">
            <v>15992769348</v>
          </cell>
          <cell r="H2971" t="str">
            <v>曾勇</v>
          </cell>
          <cell r="I2971" t="str">
            <v>预付费东莞住宅新装或续费680元包年，带宽4M（不提供MODEM）</v>
          </cell>
          <cell r="J2971">
            <v>680</v>
          </cell>
          <cell r="K2971">
            <v>680</v>
          </cell>
          <cell r="L2971" t="str">
            <v>2009-09-14</v>
          </cell>
          <cell r="M2971">
            <v>42199</v>
          </cell>
          <cell r="N2971" t="str">
            <v>2016-07-14</v>
          </cell>
          <cell r="O2971" t="str">
            <v>2015-06-30</v>
          </cell>
          <cell r="P2971" t="str">
            <v>宽带预付费</v>
          </cell>
          <cell r="Q2971" t="str">
            <v>续费</v>
          </cell>
          <cell r="R2971" t="str">
            <v>提前充值</v>
          </cell>
          <cell r="S2971" t="str">
            <v>家庭用户</v>
          </cell>
          <cell r="T2971" t="str">
            <v>(传统)XDSL</v>
          </cell>
          <cell r="U2971" t="str">
            <v>美曦通信(dl_mx)</v>
          </cell>
          <cell r="V2971" t="str">
            <v>DL美曦通讯</v>
          </cell>
          <cell r="W2971" t="str">
            <v/>
          </cell>
          <cell r="X2971" t="str">
            <v>茶山区</v>
          </cell>
          <cell r="Y2971">
            <v>0</v>
          </cell>
          <cell r="Z2971">
            <v>0</v>
          </cell>
          <cell r="AA2971" t="str">
            <v>茶山区</v>
          </cell>
          <cell r="AB2971" t="str">
            <v>30</v>
          </cell>
          <cell r="AC2971">
            <v>4</v>
          </cell>
          <cell r="AD2971">
            <v>12</v>
          </cell>
          <cell r="AE2971" t="str">
            <v>否</v>
          </cell>
          <cell r="AF2971" t="str">
            <v/>
          </cell>
          <cell r="AG2971" t="str">
            <v>否</v>
          </cell>
          <cell r="AH2971" t="str">
            <v>续后期</v>
          </cell>
          <cell r="AI2971" t="str">
            <v>否</v>
          </cell>
          <cell r="AO2971">
            <v>0</v>
          </cell>
          <cell r="AR2971" t="str">
            <v>兆康区</v>
          </cell>
        </row>
        <row r="2972">
          <cell r="F2972">
            <v>13433680093</v>
          </cell>
          <cell r="G2972" t="str">
            <v>13433680093</v>
          </cell>
          <cell r="H2972" t="str">
            <v>林德文</v>
          </cell>
          <cell r="I2972" t="str">
            <v>预付费东莞住宅新装或续费680元包年，带宽4M</v>
          </cell>
          <cell r="J2972">
            <v>680</v>
          </cell>
          <cell r="K2972">
            <v>680</v>
          </cell>
          <cell r="L2972" t="str">
            <v>2011-04-03</v>
          </cell>
          <cell r="M2972">
            <v>42193</v>
          </cell>
          <cell r="N2972" t="str">
            <v>2016-07-08</v>
          </cell>
          <cell r="O2972" t="str">
            <v>2015-06-30</v>
          </cell>
          <cell r="P2972" t="str">
            <v>宽带预付费</v>
          </cell>
          <cell r="Q2972" t="str">
            <v>续费</v>
          </cell>
          <cell r="R2972" t="str">
            <v>提前充值</v>
          </cell>
          <cell r="S2972" t="str">
            <v>家庭用户</v>
          </cell>
          <cell r="T2972" t="str">
            <v>(传统)XDSL</v>
          </cell>
          <cell r="U2972" t="str">
            <v>许小艳(xuxiaoy)</v>
          </cell>
          <cell r="V2972" t="str">
            <v>DL东铁办公</v>
          </cell>
          <cell r="W2972" t="str">
            <v>XGX</v>
          </cell>
          <cell r="X2972" t="str">
            <v>寮步区</v>
          </cell>
          <cell r="Y2972">
            <v>0</v>
          </cell>
          <cell r="Z2972">
            <v>0</v>
          </cell>
          <cell r="AA2972" t="str">
            <v>寮步区</v>
          </cell>
          <cell r="AB2972" t="str">
            <v>30</v>
          </cell>
          <cell r="AC2972">
            <v>4</v>
          </cell>
          <cell r="AD2972">
            <v>12</v>
          </cell>
          <cell r="AE2972" t="str">
            <v>否</v>
          </cell>
          <cell r="AF2972" t="str">
            <v/>
          </cell>
          <cell r="AG2972" t="str">
            <v>否</v>
          </cell>
          <cell r="AH2972" t="str">
            <v>续后期</v>
          </cell>
          <cell r="AI2972" t="str">
            <v>否</v>
          </cell>
          <cell r="AO2972">
            <v>0</v>
          </cell>
          <cell r="AR2972" t="str">
            <v>兆康区</v>
          </cell>
        </row>
        <row r="2973">
          <cell r="F2973">
            <v>13532826158</v>
          </cell>
          <cell r="G2973" t="str">
            <v>13532826158</v>
          </cell>
          <cell r="H2973" t="str">
            <v>凌飞燕</v>
          </cell>
          <cell r="I2973" t="str">
            <v>预付费东莞住宅新装或续费680元包年，带宽4M</v>
          </cell>
          <cell r="J2973">
            <v>680</v>
          </cell>
          <cell r="K2973">
            <v>680</v>
          </cell>
          <cell r="L2973" t="str">
            <v>2012-07-03</v>
          </cell>
          <cell r="M2973">
            <v>42191</v>
          </cell>
          <cell r="N2973" t="str">
            <v>2016-07-06</v>
          </cell>
          <cell r="O2973" t="str">
            <v>2015-06-30</v>
          </cell>
          <cell r="P2973" t="str">
            <v>宽带预付费</v>
          </cell>
          <cell r="Q2973" t="str">
            <v>续费</v>
          </cell>
          <cell r="R2973" t="str">
            <v>提前充值</v>
          </cell>
          <cell r="S2973" t="str">
            <v>家庭用户</v>
          </cell>
          <cell r="T2973" t="str">
            <v>(传统)XDSL</v>
          </cell>
          <cell r="U2973" t="str">
            <v>李佩钰(lipy)</v>
          </cell>
          <cell r="V2973" t="str">
            <v>DSBR石碣杨平金</v>
          </cell>
          <cell r="W2973" t="str">
            <v>不提供MD</v>
          </cell>
          <cell r="X2973" t="str">
            <v>石碣区</v>
          </cell>
          <cell r="Y2973">
            <v>0</v>
          </cell>
          <cell r="Z2973">
            <v>0</v>
          </cell>
          <cell r="AA2973" t="str">
            <v>石碣区</v>
          </cell>
          <cell r="AB2973" t="str">
            <v>30</v>
          </cell>
          <cell r="AC2973">
            <v>4</v>
          </cell>
          <cell r="AD2973">
            <v>12</v>
          </cell>
          <cell r="AE2973" t="str">
            <v>否</v>
          </cell>
          <cell r="AF2973" t="str">
            <v/>
          </cell>
          <cell r="AG2973" t="str">
            <v>否</v>
          </cell>
          <cell r="AH2973" t="str">
            <v>续后期</v>
          </cell>
          <cell r="AI2973" t="str">
            <v>否</v>
          </cell>
          <cell r="AO2973">
            <v>0</v>
          </cell>
          <cell r="AR2973" t="str">
            <v>兆康区</v>
          </cell>
        </row>
        <row r="2974">
          <cell r="F2974">
            <v>13537250213</v>
          </cell>
          <cell r="G2974" t="str">
            <v>13537250213</v>
          </cell>
          <cell r="H2974" t="str">
            <v>沈业昌</v>
          </cell>
          <cell r="I2974" t="str">
            <v>预付费东莞住宅新装或续费680元包年，带宽4M</v>
          </cell>
          <cell r="J2974">
            <v>680</v>
          </cell>
          <cell r="K2974">
            <v>680</v>
          </cell>
          <cell r="L2974" t="str">
            <v>2013-02-24</v>
          </cell>
          <cell r="M2974">
            <v>42175</v>
          </cell>
          <cell r="N2974" t="str">
            <v>2016-06-30</v>
          </cell>
          <cell r="O2974" t="str">
            <v>2015-06-30</v>
          </cell>
          <cell r="P2974" t="str">
            <v>宽带预付费</v>
          </cell>
          <cell r="Q2974" t="str">
            <v>续费</v>
          </cell>
          <cell r="R2974" t="str">
            <v>当月充值</v>
          </cell>
          <cell r="S2974" t="str">
            <v>家庭用户</v>
          </cell>
          <cell r="T2974" t="str">
            <v>(传统)XDSL</v>
          </cell>
          <cell r="U2974" t="str">
            <v>李佩钰(lipy)</v>
          </cell>
          <cell r="V2974" t="str">
            <v>ZX石碣杨平金</v>
          </cell>
          <cell r="W2974" t="str">
            <v>1、施工单号***** 2、赠送300元移动话费 3、 4、</v>
          </cell>
          <cell r="X2974" t="str">
            <v>石碣区</v>
          </cell>
          <cell r="Y2974">
            <v>0</v>
          </cell>
          <cell r="Z2974">
            <v>0</v>
          </cell>
          <cell r="AA2974" t="str">
            <v>石碣区</v>
          </cell>
          <cell r="AB2974" t="str">
            <v>30</v>
          </cell>
          <cell r="AC2974">
            <v>4</v>
          </cell>
          <cell r="AD2974">
            <v>12</v>
          </cell>
          <cell r="AE2974" t="str">
            <v>否</v>
          </cell>
          <cell r="AF2974" t="str">
            <v/>
          </cell>
          <cell r="AG2974" t="str">
            <v>否</v>
          </cell>
          <cell r="AH2974" t="str">
            <v>续本月</v>
          </cell>
          <cell r="AI2974" t="str">
            <v>否</v>
          </cell>
          <cell r="AO2974">
            <v>0</v>
          </cell>
          <cell r="AR2974" t="str">
            <v>兆康区</v>
          </cell>
        </row>
        <row r="2975">
          <cell r="F2975">
            <v>13926879657</v>
          </cell>
          <cell r="G2975" t="str">
            <v>13926879657</v>
          </cell>
          <cell r="H2975" t="str">
            <v>林世强</v>
          </cell>
          <cell r="I2975" t="str">
            <v>预付费东莞住宅新装或续费100元包月，带宽4M</v>
          </cell>
          <cell r="J2975">
            <v>100</v>
          </cell>
          <cell r="K2975">
            <v>100</v>
          </cell>
          <cell r="L2975" t="str">
            <v>2013-06-25</v>
          </cell>
          <cell r="M2975">
            <v>42180</v>
          </cell>
          <cell r="N2975" t="str">
            <v>2015-07-30</v>
          </cell>
          <cell r="O2975" t="str">
            <v>2015-06-30</v>
          </cell>
          <cell r="P2975" t="str">
            <v>宽带预付费</v>
          </cell>
          <cell r="Q2975" t="str">
            <v>续费</v>
          </cell>
          <cell r="R2975" t="str">
            <v>往月充值</v>
          </cell>
          <cell r="S2975" t="str">
            <v>家庭用户</v>
          </cell>
          <cell r="T2975" t="str">
            <v>(传统)XDSL</v>
          </cell>
          <cell r="U2975" t="str">
            <v>叶玲(yel)</v>
          </cell>
          <cell r="V2975" t="str">
            <v>ZX石排李先富</v>
          </cell>
          <cell r="W2975" t="str">
            <v/>
          </cell>
          <cell r="X2975" t="str">
            <v>石排区</v>
          </cell>
          <cell r="Y2975">
            <v>0</v>
          </cell>
          <cell r="Z2975">
            <v>0</v>
          </cell>
          <cell r="AA2975" t="str">
            <v>石排区</v>
          </cell>
          <cell r="AB2975" t="str">
            <v>30</v>
          </cell>
          <cell r="AC2975">
            <v>4</v>
          </cell>
          <cell r="AD2975">
            <v>1</v>
          </cell>
          <cell r="AE2975" t="str">
            <v>否</v>
          </cell>
          <cell r="AF2975" t="str">
            <v/>
          </cell>
          <cell r="AG2975" t="str">
            <v>否</v>
          </cell>
          <cell r="AH2975" t="str">
            <v>续本月</v>
          </cell>
          <cell r="AI2975" t="str">
            <v>否</v>
          </cell>
          <cell r="AO2975">
            <v>0</v>
          </cell>
          <cell r="AR2975" t="str">
            <v>兆康区</v>
          </cell>
        </row>
        <row r="2976">
          <cell r="F2976">
            <v>13712132599</v>
          </cell>
          <cell r="G2976" t="str">
            <v>13712132599</v>
          </cell>
          <cell r="H2976" t="str">
            <v>沈瑞萍</v>
          </cell>
          <cell r="I2976" t="str">
            <v>预付费东莞住宅新装或续费680元包年，带宽4M</v>
          </cell>
          <cell r="J2976">
            <v>680</v>
          </cell>
          <cell r="K2976">
            <v>680</v>
          </cell>
          <cell r="L2976" t="str">
            <v>2013-06-26</v>
          </cell>
          <cell r="M2976">
            <v>42184</v>
          </cell>
          <cell r="N2976" t="str">
            <v>2016-06-30</v>
          </cell>
          <cell r="O2976" t="str">
            <v>2015-06-30</v>
          </cell>
          <cell r="P2976" t="str">
            <v>宽带预付费</v>
          </cell>
          <cell r="Q2976" t="str">
            <v>续费</v>
          </cell>
          <cell r="R2976" t="str">
            <v>往月充值</v>
          </cell>
          <cell r="S2976" t="str">
            <v>家庭用户</v>
          </cell>
          <cell r="T2976" t="str">
            <v>FTTH</v>
          </cell>
          <cell r="U2976" t="str">
            <v>谭少华(tansh)</v>
          </cell>
          <cell r="V2976" t="str">
            <v>ZX横沥张泽文</v>
          </cell>
          <cell r="W2976" t="str">
            <v/>
          </cell>
          <cell r="X2976" t="str">
            <v>横沥区</v>
          </cell>
          <cell r="Y2976">
            <v>0</v>
          </cell>
          <cell r="Z2976">
            <v>0</v>
          </cell>
          <cell r="AA2976" t="str">
            <v>横沥区</v>
          </cell>
          <cell r="AB2976" t="str">
            <v>30</v>
          </cell>
          <cell r="AC2976">
            <v>4</v>
          </cell>
          <cell r="AD2976">
            <v>12</v>
          </cell>
          <cell r="AE2976" t="str">
            <v>是</v>
          </cell>
          <cell r="AF2976" t="str">
            <v/>
          </cell>
          <cell r="AG2976" t="str">
            <v>否</v>
          </cell>
          <cell r="AH2976" t="str">
            <v>续本月</v>
          </cell>
          <cell r="AI2976" t="str">
            <v>是</v>
          </cell>
          <cell r="AN2976">
            <v>13712132599</v>
          </cell>
          <cell r="AO2976">
            <v>0</v>
          </cell>
          <cell r="AR2976" t="str">
            <v>城中社区</v>
          </cell>
        </row>
        <row r="2977">
          <cell r="F2977">
            <v>15015157748</v>
          </cell>
          <cell r="G2977" t="str">
            <v>15015157748</v>
          </cell>
          <cell r="H2977" t="str">
            <v>廖小燕</v>
          </cell>
          <cell r="I2977" t="str">
            <v>预付费东莞住宅新装或续费680元包年，带宽4M</v>
          </cell>
          <cell r="J2977">
            <v>680</v>
          </cell>
          <cell r="K2977">
            <v>680</v>
          </cell>
          <cell r="L2977" t="str">
            <v>2013-06-03</v>
          </cell>
          <cell r="M2977">
            <v>42184</v>
          </cell>
          <cell r="N2977" t="str">
            <v>2016-06-30</v>
          </cell>
          <cell r="O2977" t="str">
            <v>2015-06-30</v>
          </cell>
          <cell r="P2977" t="str">
            <v>宽带预付费</v>
          </cell>
          <cell r="Q2977" t="str">
            <v>续费</v>
          </cell>
          <cell r="R2977" t="str">
            <v>往月充值</v>
          </cell>
          <cell r="S2977" t="str">
            <v>家庭用户</v>
          </cell>
          <cell r="T2977" t="str">
            <v>FTTH</v>
          </cell>
          <cell r="U2977" t="str">
            <v>谭少华(tansh)</v>
          </cell>
          <cell r="V2977" t="str">
            <v>ZX横沥张泽文</v>
          </cell>
          <cell r="W2977" t="str">
            <v/>
          </cell>
          <cell r="X2977" t="str">
            <v>横沥区</v>
          </cell>
          <cell r="Y2977">
            <v>0</v>
          </cell>
          <cell r="Z2977">
            <v>0</v>
          </cell>
          <cell r="AA2977" t="str">
            <v>横沥区</v>
          </cell>
          <cell r="AB2977" t="str">
            <v>30</v>
          </cell>
          <cell r="AC2977">
            <v>4</v>
          </cell>
          <cell r="AD2977">
            <v>12</v>
          </cell>
          <cell r="AE2977" t="str">
            <v>是</v>
          </cell>
          <cell r="AF2977" t="str">
            <v/>
          </cell>
          <cell r="AG2977" t="str">
            <v>否</v>
          </cell>
          <cell r="AH2977" t="str">
            <v>续本月</v>
          </cell>
          <cell r="AI2977" t="str">
            <v>是</v>
          </cell>
          <cell r="AN2977">
            <v>15015157748</v>
          </cell>
          <cell r="AO2977">
            <v>0</v>
          </cell>
          <cell r="AR2977" t="str">
            <v>华南区</v>
          </cell>
        </row>
        <row r="2978">
          <cell r="F2978">
            <v>13527813107</v>
          </cell>
          <cell r="G2978" t="str">
            <v>13527813107</v>
          </cell>
          <cell r="H2978" t="str">
            <v>刘辉焜</v>
          </cell>
          <cell r="I2978" t="str">
            <v>预付费东莞住宅新装或续费680元包年，带宽4M</v>
          </cell>
          <cell r="J2978">
            <v>680</v>
          </cell>
          <cell r="K2978">
            <v>680</v>
          </cell>
          <cell r="L2978" t="str">
            <v>2014-06-27</v>
          </cell>
          <cell r="M2978">
            <v>42182</v>
          </cell>
          <cell r="N2978" t="str">
            <v>2016-06-30</v>
          </cell>
          <cell r="O2978" t="str">
            <v>2015-06-30</v>
          </cell>
          <cell r="P2978" t="str">
            <v>宽带预付费</v>
          </cell>
          <cell r="Q2978" t="str">
            <v>续费</v>
          </cell>
          <cell r="R2978" t="str">
            <v>往月充值</v>
          </cell>
          <cell r="S2978" t="str">
            <v>家庭用户</v>
          </cell>
          <cell r="T2978" t="str">
            <v>FTTH</v>
          </cell>
          <cell r="U2978" t="str">
            <v>谭少华(tansh)</v>
          </cell>
          <cell r="V2978" t="str">
            <v>ZX横沥张泽文</v>
          </cell>
          <cell r="W2978" t="str">
            <v>赠送650元移动话费13428713107</v>
          </cell>
          <cell r="X2978" t="str">
            <v>横沥区</v>
          </cell>
          <cell r="Y2978">
            <v>0</v>
          </cell>
          <cell r="Z2978">
            <v>0</v>
          </cell>
          <cell r="AA2978" t="str">
            <v>横沥区</v>
          </cell>
          <cell r="AB2978" t="str">
            <v>30</v>
          </cell>
          <cell r="AC2978">
            <v>4</v>
          </cell>
          <cell r="AD2978">
            <v>12</v>
          </cell>
          <cell r="AE2978" t="str">
            <v>是</v>
          </cell>
          <cell r="AF2978" t="str">
            <v/>
          </cell>
          <cell r="AG2978" t="str">
            <v>否</v>
          </cell>
          <cell r="AH2978" t="str">
            <v>续本月</v>
          </cell>
          <cell r="AI2978" t="str">
            <v>是</v>
          </cell>
          <cell r="AN2978">
            <v>13527813107</v>
          </cell>
          <cell r="AO2978">
            <v>0</v>
          </cell>
          <cell r="AR2978" t="str">
            <v>下岭贝区</v>
          </cell>
        </row>
        <row r="2979">
          <cell r="F2979">
            <v>13826922341</v>
          </cell>
          <cell r="G2979" t="str">
            <v>13826922341</v>
          </cell>
          <cell r="H2979" t="str">
            <v>陈志坚</v>
          </cell>
          <cell r="I2979" t="str">
            <v>预付费东莞住宅新装或续费680元包年，带宽4M</v>
          </cell>
          <cell r="J2979">
            <v>680</v>
          </cell>
          <cell r="K2979">
            <v>680</v>
          </cell>
          <cell r="L2979" t="str">
            <v>2013-06-28</v>
          </cell>
          <cell r="M2979">
            <v>42185</v>
          </cell>
          <cell r="N2979" t="str">
            <v>2016-06-30</v>
          </cell>
          <cell r="O2979" t="str">
            <v>2015-06-30</v>
          </cell>
          <cell r="P2979" t="str">
            <v>宽带预付费</v>
          </cell>
          <cell r="Q2979" t="str">
            <v>续费</v>
          </cell>
          <cell r="R2979" t="str">
            <v>提前充值</v>
          </cell>
          <cell r="S2979" t="str">
            <v>家庭用户</v>
          </cell>
          <cell r="T2979" t="str">
            <v>FTTH</v>
          </cell>
          <cell r="U2979" t="str">
            <v>谭少华(tansh)</v>
          </cell>
          <cell r="V2979" t="str">
            <v>ZX横沥张泽文</v>
          </cell>
          <cell r="W2979" t="str">
            <v/>
          </cell>
          <cell r="X2979" t="str">
            <v>横沥区</v>
          </cell>
          <cell r="Y2979">
            <v>0</v>
          </cell>
          <cell r="Z2979">
            <v>0</v>
          </cell>
          <cell r="AA2979" t="str">
            <v>横沥区</v>
          </cell>
          <cell r="AB2979" t="str">
            <v>30</v>
          </cell>
          <cell r="AC2979">
            <v>4</v>
          </cell>
          <cell r="AD2979">
            <v>12</v>
          </cell>
          <cell r="AE2979" t="str">
            <v>是</v>
          </cell>
          <cell r="AF2979" t="str">
            <v/>
          </cell>
          <cell r="AG2979" t="str">
            <v>否</v>
          </cell>
          <cell r="AH2979" t="str">
            <v>续本月</v>
          </cell>
          <cell r="AI2979" t="str">
            <v>是</v>
          </cell>
          <cell r="AN2979">
            <v>13826922341</v>
          </cell>
          <cell r="AO2979">
            <v>0</v>
          </cell>
          <cell r="AR2979" t="str">
            <v>下岭贝区</v>
          </cell>
        </row>
        <row r="2980">
          <cell r="F2980">
            <v>13712415603</v>
          </cell>
          <cell r="G2980" t="str">
            <v>13712415603</v>
          </cell>
          <cell r="H2980" t="str">
            <v>刘锦其</v>
          </cell>
          <cell r="I2980" t="str">
            <v>预付费东莞住宅新装或续费888元包年，带宽12M</v>
          </cell>
          <cell r="J2980">
            <v>888</v>
          </cell>
          <cell r="K2980">
            <v>888</v>
          </cell>
          <cell r="L2980" t="str">
            <v>2014-06-26</v>
          </cell>
          <cell r="M2980">
            <v>42181</v>
          </cell>
          <cell r="N2980" t="str">
            <v>2016-06-30</v>
          </cell>
          <cell r="O2980" t="str">
            <v>2015-06-30</v>
          </cell>
          <cell r="P2980" t="str">
            <v>宽带预付费</v>
          </cell>
          <cell r="Q2980" t="str">
            <v>续费</v>
          </cell>
          <cell r="R2980" t="str">
            <v>当月充值</v>
          </cell>
          <cell r="S2980" t="str">
            <v>家庭用户</v>
          </cell>
          <cell r="T2980" t="str">
            <v>FTTH</v>
          </cell>
          <cell r="U2980" t="str">
            <v>谭少华(tansh)</v>
          </cell>
          <cell r="V2980" t="str">
            <v>ZX横沥张泽文</v>
          </cell>
          <cell r="W2980" t="str">
            <v/>
          </cell>
          <cell r="X2980" t="str">
            <v>横沥区</v>
          </cell>
          <cell r="Y2980">
            <v>0</v>
          </cell>
          <cell r="Z2980">
            <v>0</v>
          </cell>
          <cell r="AA2980" t="str">
            <v>横沥区</v>
          </cell>
          <cell r="AB2980" t="str">
            <v>30</v>
          </cell>
          <cell r="AC2980">
            <v>12</v>
          </cell>
          <cell r="AD2980">
            <v>12</v>
          </cell>
          <cell r="AE2980" t="str">
            <v>是</v>
          </cell>
          <cell r="AF2980" t="str">
            <v/>
          </cell>
          <cell r="AG2980" t="str">
            <v>价值宽带</v>
          </cell>
          <cell r="AH2980" t="str">
            <v>续本月</v>
          </cell>
          <cell r="AI2980" t="str">
            <v>是</v>
          </cell>
          <cell r="AN2980">
            <v>13712415603</v>
          </cell>
          <cell r="AO2980">
            <v>0</v>
          </cell>
          <cell r="AR2980" t="str">
            <v>茶山区</v>
          </cell>
        </row>
        <row r="2981">
          <cell r="F2981">
            <v>13812549966</v>
          </cell>
          <cell r="G2981" t="str">
            <v>13812549966</v>
          </cell>
          <cell r="H2981" t="str">
            <v>尹菲</v>
          </cell>
          <cell r="I2981" t="str">
            <v>预付费东莞住宅新装或续费680元包年，带宽4M</v>
          </cell>
          <cell r="J2981">
            <v>680</v>
          </cell>
          <cell r="K2981">
            <v>680</v>
          </cell>
          <cell r="L2981" t="str">
            <v>2014-06-29</v>
          </cell>
          <cell r="M2981">
            <v>42184</v>
          </cell>
          <cell r="N2981" t="str">
            <v>2016-06-30</v>
          </cell>
          <cell r="O2981" t="str">
            <v>2015-06-30</v>
          </cell>
          <cell r="P2981" t="str">
            <v>宽带预付费</v>
          </cell>
          <cell r="Q2981" t="str">
            <v>续费</v>
          </cell>
          <cell r="R2981" t="str">
            <v>当月充值</v>
          </cell>
          <cell r="S2981" t="str">
            <v>家庭用户</v>
          </cell>
          <cell r="T2981" t="str">
            <v>FTTH</v>
          </cell>
          <cell r="U2981" t="str">
            <v>谭少华(tansh)</v>
          </cell>
          <cell r="V2981" t="str">
            <v>ZX横沥张泽文</v>
          </cell>
          <cell r="W2981" t="str">
            <v/>
          </cell>
          <cell r="X2981" t="str">
            <v>横沥区</v>
          </cell>
          <cell r="Y2981">
            <v>0</v>
          </cell>
          <cell r="Z2981">
            <v>0</v>
          </cell>
          <cell r="AA2981" t="str">
            <v>横沥区</v>
          </cell>
          <cell r="AB2981" t="str">
            <v>30</v>
          </cell>
          <cell r="AC2981">
            <v>4</v>
          </cell>
          <cell r="AD2981">
            <v>12</v>
          </cell>
          <cell r="AE2981" t="str">
            <v>是</v>
          </cell>
          <cell r="AF2981" t="str">
            <v/>
          </cell>
          <cell r="AG2981" t="str">
            <v>否</v>
          </cell>
          <cell r="AH2981" t="str">
            <v>续本月</v>
          </cell>
          <cell r="AI2981" t="str">
            <v>是</v>
          </cell>
          <cell r="AN2981">
            <v>13812549966</v>
          </cell>
          <cell r="AO2981">
            <v>0</v>
          </cell>
          <cell r="AR2981" t="str">
            <v>增步区</v>
          </cell>
        </row>
        <row r="2982">
          <cell r="F2982">
            <v>13790503561</v>
          </cell>
          <cell r="G2982" t="str">
            <v>13790503561</v>
          </cell>
          <cell r="H2982" t="str">
            <v>刘益</v>
          </cell>
          <cell r="I2982" t="str">
            <v>预付费东莞住宅新装或续费888元包年，带宽12M</v>
          </cell>
          <cell r="J2982">
            <v>888</v>
          </cell>
          <cell r="K2982">
            <v>888</v>
          </cell>
          <cell r="L2982" t="str">
            <v>2012-06-28</v>
          </cell>
          <cell r="M2982">
            <v>42183</v>
          </cell>
          <cell r="N2982" t="str">
            <v>2016-06-30</v>
          </cell>
          <cell r="O2982" t="str">
            <v>2015-06-30</v>
          </cell>
          <cell r="P2982" t="str">
            <v>宽带预付费</v>
          </cell>
          <cell r="Q2982" t="str">
            <v>续费</v>
          </cell>
          <cell r="R2982" t="str">
            <v>往月充值</v>
          </cell>
          <cell r="S2982" t="str">
            <v>家庭用户</v>
          </cell>
          <cell r="T2982" t="str">
            <v>FTTH</v>
          </cell>
          <cell r="U2982" t="str">
            <v>东莞电商天猫充值(scb_tm)</v>
          </cell>
          <cell r="V2982" t="str">
            <v>DSBR受理</v>
          </cell>
          <cell r="W2982" t="str">
            <v>电商价值宽带营销</v>
          </cell>
          <cell r="X2982" t="str">
            <v>寮步区</v>
          </cell>
          <cell r="Y2982">
            <v>0</v>
          </cell>
          <cell r="Z2982">
            <v>0</v>
          </cell>
          <cell r="AA2982" t="str">
            <v>寮步区</v>
          </cell>
          <cell r="AB2982" t="str">
            <v>30</v>
          </cell>
          <cell r="AC2982">
            <v>12</v>
          </cell>
          <cell r="AD2982">
            <v>12</v>
          </cell>
          <cell r="AE2982" t="str">
            <v>是</v>
          </cell>
          <cell r="AF2982" t="str">
            <v/>
          </cell>
          <cell r="AG2982" t="str">
            <v>价值宽带</v>
          </cell>
          <cell r="AH2982" t="str">
            <v>续本月</v>
          </cell>
          <cell r="AI2982" t="str">
            <v>是</v>
          </cell>
          <cell r="AJ2982">
            <v>13790503561</v>
          </cell>
          <cell r="AO2982">
            <v>0</v>
          </cell>
          <cell r="AR2982" t="str">
            <v>增步区</v>
          </cell>
        </row>
        <row r="2983">
          <cell r="F2983">
            <v>13712328777</v>
          </cell>
          <cell r="G2983" t="str">
            <v>13712328777</v>
          </cell>
          <cell r="H2983" t="str">
            <v>杨林</v>
          </cell>
          <cell r="I2983" t="str">
            <v>预付费东莞住宅新装或续费888元包年，带宽12M</v>
          </cell>
          <cell r="J2983">
            <v>888</v>
          </cell>
          <cell r="K2983">
            <v>888</v>
          </cell>
          <cell r="L2983" t="str">
            <v>2012-07-03</v>
          </cell>
          <cell r="M2983">
            <v>42216</v>
          </cell>
          <cell r="N2983" t="str">
            <v>2016-07-31</v>
          </cell>
          <cell r="O2983" t="str">
            <v>2015-06-30</v>
          </cell>
          <cell r="P2983" t="str">
            <v>宽带预付费</v>
          </cell>
          <cell r="Q2983" t="str">
            <v>续费</v>
          </cell>
          <cell r="R2983" t="str">
            <v>提前充值</v>
          </cell>
          <cell r="S2983" t="str">
            <v>家庭用户</v>
          </cell>
          <cell r="T2983" t="str">
            <v>FTTH</v>
          </cell>
          <cell r="U2983" t="str">
            <v>许小艳(xuxiaoy)</v>
          </cell>
          <cell r="V2983" t="str">
            <v>ZX寮步李宇飞</v>
          </cell>
          <cell r="W2983" t="str">
            <v>电商价值宽带营销</v>
          </cell>
          <cell r="X2983" t="str">
            <v>寮步区</v>
          </cell>
          <cell r="Y2983">
            <v>0</v>
          </cell>
          <cell r="Z2983">
            <v>0</v>
          </cell>
          <cell r="AA2983" t="str">
            <v>寮步区</v>
          </cell>
          <cell r="AB2983" t="str">
            <v>30</v>
          </cell>
          <cell r="AC2983">
            <v>12</v>
          </cell>
          <cell r="AD2983">
            <v>12</v>
          </cell>
          <cell r="AE2983" t="str">
            <v>是</v>
          </cell>
          <cell r="AF2983" t="str">
            <v/>
          </cell>
          <cell r="AG2983" t="str">
            <v>价值宽带</v>
          </cell>
          <cell r="AH2983" t="str">
            <v>续后期</v>
          </cell>
          <cell r="AI2983" t="str">
            <v>否</v>
          </cell>
          <cell r="AO2983">
            <v>0</v>
          </cell>
          <cell r="AR2983" t="str">
            <v>超朗区</v>
          </cell>
        </row>
        <row r="2984">
          <cell r="F2984">
            <v>13802385085</v>
          </cell>
          <cell r="G2984" t="str">
            <v>13802385085</v>
          </cell>
          <cell r="H2984" t="str">
            <v>王伟民</v>
          </cell>
          <cell r="I2984" t="str">
            <v>预付费东莞住宅新装或续费1298元包2年，带宽6M</v>
          </cell>
          <cell r="J2984">
            <v>1298</v>
          </cell>
          <cell r="K2984">
            <v>1298</v>
          </cell>
          <cell r="L2984" t="str">
            <v>2013-08-28</v>
          </cell>
          <cell r="M2984">
            <v>42244</v>
          </cell>
          <cell r="N2984" t="str">
            <v>2017-08-28</v>
          </cell>
          <cell r="O2984" t="str">
            <v>2015-06-30</v>
          </cell>
          <cell r="P2984" t="str">
            <v>宽带预付费</v>
          </cell>
          <cell r="Q2984" t="str">
            <v>续费</v>
          </cell>
          <cell r="R2984" t="str">
            <v>提前充值</v>
          </cell>
          <cell r="S2984" t="str">
            <v>家庭用户</v>
          </cell>
          <cell r="T2984" t="str">
            <v>FTTH</v>
          </cell>
          <cell r="U2984" t="str">
            <v>谭少华(tansh)</v>
          </cell>
          <cell r="V2984" t="str">
            <v>ZX横沥张泽文</v>
          </cell>
          <cell r="W2984" t="str">
            <v/>
          </cell>
          <cell r="X2984" t="str">
            <v>横沥区</v>
          </cell>
          <cell r="Y2984">
            <v>0</v>
          </cell>
          <cell r="Z2984">
            <v>0</v>
          </cell>
          <cell r="AA2984" t="str">
            <v>横沥区</v>
          </cell>
          <cell r="AB2984" t="str">
            <v>30</v>
          </cell>
          <cell r="AC2984">
            <v>6</v>
          </cell>
          <cell r="AD2984">
            <v>12</v>
          </cell>
          <cell r="AE2984" t="str">
            <v>是</v>
          </cell>
          <cell r="AF2984" t="str">
            <v/>
          </cell>
          <cell r="AG2984" t="str">
            <v>否</v>
          </cell>
          <cell r="AH2984" t="str">
            <v>续后期</v>
          </cell>
          <cell r="AI2984" t="str">
            <v>否</v>
          </cell>
          <cell r="AO2984">
            <v>0</v>
          </cell>
          <cell r="AR2984" t="str">
            <v>增步区</v>
          </cell>
        </row>
        <row r="2985">
          <cell r="F2985">
            <v>13510139662</v>
          </cell>
          <cell r="G2985" t="str">
            <v>13510139662</v>
          </cell>
          <cell r="H2985" t="str">
            <v>林逢娟</v>
          </cell>
          <cell r="I2985" t="str">
            <v>预付费东莞住宅新装或续费888元包年，带宽12M</v>
          </cell>
          <cell r="J2985">
            <v>888</v>
          </cell>
          <cell r="K2985">
            <v>888</v>
          </cell>
          <cell r="L2985" t="str">
            <v>2012-12-04</v>
          </cell>
          <cell r="M2985">
            <v>42169</v>
          </cell>
          <cell r="N2985" t="str">
            <v>2016-06-30</v>
          </cell>
          <cell r="O2985" t="str">
            <v>2015-06-30</v>
          </cell>
          <cell r="P2985" t="str">
            <v>宽带预付费</v>
          </cell>
          <cell r="Q2985" t="str">
            <v>续费</v>
          </cell>
          <cell r="R2985" t="str">
            <v>往月充值</v>
          </cell>
          <cell r="S2985" t="str">
            <v>家庭用户</v>
          </cell>
          <cell r="T2985" t="str">
            <v>FTTH</v>
          </cell>
          <cell r="U2985" t="str">
            <v>许小艳(xuxiaoy)</v>
          </cell>
          <cell r="V2985" t="str">
            <v>ZX寮步魏祥洋</v>
          </cell>
          <cell r="W2985" t="str">
            <v/>
          </cell>
          <cell r="X2985" t="str">
            <v>寮步区</v>
          </cell>
          <cell r="Y2985">
            <v>0</v>
          </cell>
          <cell r="Z2985">
            <v>0</v>
          </cell>
          <cell r="AA2985" t="str">
            <v>寮步区</v>
          </cell>
          <cell r="AB2985" t="str">
            <v>30</v>
          </cell>
          <cell r="AC2985">
            <v>12</v>
          </cell>
          <cell r="AD2985">
            <v>12</v>
          </cell>
          <cell r="AE2985" t="str">
            <v>是</v>
          </cell>
          <cell r="AF2985" t="str">
            <v/>
          </cell>
          <cell r="AG2985" t="str">
            <v>价值宽带</v>
          </cell>
          <cell r="AH2985" t="str">
            <v>续本月</v>
          </cell>
          <cell r="AI2985" t="str">
            <v>是</v>
          </cell>
          <cell r="AJ2985">
            <v>13510139662</v>
          </cell>
          <cell r="AO2985">
            <v>0</v>
          </cell>
          <cell r="AR2985" t="str">
            <v>增步区</v>
          </cell>
        </row>
        <row r="2986">
          <cell r="F2986">
            <v>13546975912</v>
          </cell>
          <cell r="G2986" t="str">
            <v>13546975912</v>
          </cell>
          <cell r="H2986" t="str">
            <v>李寻桃</v>
          </cell>
          <cell r="I2986" t="str">
            <v>预付费东莞住宅新装或续费1088元包年，带宽20M</v>
          </cell>
          <cell r="J2986">
            <v>1088</v>
          </cell>
          <cell r="K2986">
            <v>1088</v>
          </cell>
          <cell r="L2986" t="str">
            <v>2013-04-04</v>
          </cell>
          <cell r="M2986">
            <v>42220</v>
          </cell>
          <cell r="N2986" t="str">
            <v>2016-08-04</v>
          </cell>
          <cell r="O2986" t="str">
            <v>2015-06-30</v>
          </cell>
          <cell r="P2986" t="str">
            <v>宽带预付费</v>
          </cell>
          <cell r="Q2986" t="str">
            <v>续费</v>
          </cell>
          <cell r="R2986" t="str">
            <v>提前充值</v>
          </cell>
          <cell r="S2986" t="str">
            <v>家庭用户</v>
          </cell>
          <cell r="T2986" t="str">
            <v>FTTH</v>
          </cell>
          <cell r="U2986" t="str">
            <v>郑珊珊(zhengshans)</v>
          </cell>
          <cell r="V2986" t="str">
            <v>ZX高步周国强</v>
          </cell>
          <cell r="W2986" t="str">
            <v>1、施工单号：210669 ，2、，3、客户QQ号，4、</v>
          </cell>
          <cell r="X2986" t="str">
            <v>高埗区</v>
          </cell>
          <cell r="Y2986">
            <v>0</v>
          </cell>
          <cell r="Z2986">
            <v>0</v>
          </cell>
          <cell r="AA2986" t="str">
            <v>高埗区</v>
          </cell>
          <cell r="AB2986" t="str">
            <v>30</v>
          </cell>
          <cell r="AC2986">
            <v>20</v>
          </cell>
          <cell r="AD2986">
            <v>12</v>
          </cell>
          <cell r="AE2986" t="str">
            <v>是</v>
          </cell>
          <cell r="AF2986" t="str">
            <v/>
          </cell>
          <cell r="AG2986" t="str">
            <v>价值宽带</v>
          </cell>
          <cell r="AH2986" t="str">
            <v>续后期</v>
          </cell>
          <cell r="AI2986" t="str">
            <v>否</v>
          </cell>
          <cell r="AO2986">
            <v>0</v>
          </cell>
          <cell r="AR2986" t="str">
            <v>增步区</v>
          </cell>
        </row>
        <row r="2987">
          <cell r="AR2987" t="str">
            <v>增步区</v>
          </cell>
        </row>
        <row r="2988">
          <cell r="AR2988" t="str">
            <v>增步区</v>
          </cell>
        </row>
        <row r="2989">
          <cell r="AR2989" t="str">
            <v>增步区</v>
          </cell>
        </row>
        <row r="2990">
          <cell r="AR2990" t="str">
            <v>增步区</v>
          </cell>
        </row>
        <row r="2991">
          <cell r="AR2991" t="str">
            <v>增步区</v>
          </cell>
        </row>
        <row r="2992">
          <cell r="AR2992" t="str">
            <v>增步区</v>
          </cell>
        </row>
        <row r="2993">
          <cell r="AR2993" t="str">
            <v>增步区</v>
          </cell>
        </row>
        <row r="2994">
          <cell r="AR2994" t="str">
            <v>增步区</v>
          </cell>
        </row>
        <row r="2995">
          <cell r="AR2995" t="str">
            <v>增步区</v>
          </cell>
        </row>
        <row r="2996">
          <cell r="AR2996" t="str">
            <v>华南区</v>
          </cell>
        </row>
        <row r="2997">
          <cell r="AR2997" t="str">
            <v>下岭贝区</v>
          </cell>
        </row>
        <row r="2998">
          <cell r="AR2998" t="str">
            <v>西湖区</v>
          </cell>
        </row>
        <row r="2999">
          <cell r="AR2999" t="str">
            <v>西湖区</v>
          </cell>
        </row>
        <row r="3000">
          <cell r="AR3000" t="str">
            <v>城中社区</v>
          </cell>
        </row>
        <row r="3001">
          <cell r="AR3001" t="str">
            <v>城中社区</v>
          </cell>
        </row>
        <row r="3002">
          <cell r="AR3002" t="str">
            <v>西湖区</v>
          </cell>
        </row>
        <row r="3003">
          <cell r="AR3003" t="str">
            <v>西湖区</v>
          </cell>
        </row>
        <row r="3004">
          <cell r="AR3004" t="str">
            <v>移动小区</v>
          </cell>
        </row>
        <row r="3005">
          <cell r="AR3005" t="str">
            <v>移动小区</v>
          </cell>
        </row>
        <row r="3006">
          <cell r="AR3006" t="str">
            <v>移动小区</v>
          </cell>
        </row>
        <row r="3007">
          <cell r="AR3007" t="str">
            <v>下岭贝区</v>
          </cell>
        </row>
        <row r="3008">
          <cell r="AR3008" t="str">
            <v>石龙坑区</v>
          </cell>
        </row>
        <row r="3009">
          <cell r="AR3009" t="str">
            <v>城中社区</v>
          </cell>
        </row>
        <row r="3010">
          <cell r="AR3010" t="str">
            <v>移动小区</v>
          </cell>
        </row>
        <row r="3011">
          <cell r="AR3011" t="str">
            <v>石龙坑区</v>
          </cell>
        </row>
        <row r="3012">
          <cell r="AR3012" t="str">
            <v>新城区</v>
          </cell>
        </row>
        <row r="3013">
          <cell r="AR3013" t="str">
            <v>增步区</v>
          </cell>
        </row>
        <row r="3014">
          <cell r="AR3014" t="str">
            <v>兆康区</v>
          </cell>
        </row>
        <row r="3015">
          <cell r="AR3015" t="str">
            <v>冼沙区</v>
          </cell>
        </row>
        <row r="3016">
          <cell r="AR3016" t="str">
            <v>下汴区</v>
          </cell>
        </row>
      </sheetData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标准"/>
      <sheetName val="底薪计算"/>
      <sheetName val="提成计算"/>
      <sheetName val="工资(直销)"/>
      <sheetName val="给莉姐工资表"/>
      <sheetName val="装维一体装机指标"/>
      <sheetName val="装维一体化得分"/>
      <sheetName val="5月份考核差额部分"/>
      <sheetName val="AD新装、续费表"/>
      <sheetName val="各直销人员对应网格得分"/>
      <sheetName val="续费率明细"/>
      <sheetName val="5月固话、TD"/>
      <sheetName val="商务传真"/>
      <sheetName val="直销两年"/>
      <sheetName val="集团客户总表"/>
      <sheetName val="集团客户"/>
      <sheetName val="移动酬金"/>
      <sheetName val="电路互联网"/>
      <sheetName val="集团客户考核"/>
      <sheetName val="4-5月集团客户明细"/>
      <sheetName val="发展人链接"/>
    </sheetNames>
    <sheetDataSet>
      <sheetData sheetId="0"/>
      <sheetData sheetId="1"/>
      <sheetData sheetId="2">
        <row r="1">
          <cell r="B1" t="str">
            <v>直销人员</v>
          </cell>
          <cell r="C1" t="str">
            <v>人员类型</v>
          </cell>
          <cell r="D1" t="str">
            <v>所属网格</v>
          </cell>
          <cell r="E1" t="str">
            <v>后付固话实收</v>
          </cell>
          <cell r="F1" t="str">
            <v>预付固话实收</v>
          </cell>
          <cell r="G1" t="str">
            <v>固话总实收</v>
          </cell>
          <cell r="H1" t="str">
            <v>固话提成</v>
          </cell>
          <cell r="I1" t="str">
            <v>固话考核是否达标</v>
          </cell>
          <cell r="J1" t="str">
            <v>固话未完成任务数一半，当月新增AD提成扣减2%</v>
          </cell>
          <cell r="K1" t="str">
            <v>新装+续费总收入</v>
          </cell>
          <cell r="L1" t="str">
            <v>新增收入</v>
          </cell>
          <cell r="M1" t="str">
            <v>普通宽带收入</v>
          </cell>
          <cell r="N1" t="str">
            <v>价值宽带收入</v>
          </cell>
          <cell r="O1" t="str">
            <v>新装+续费总线数（不含固定IP）</v>
          </cell>
          <cell r="P1" t="str">
            <v>其中新装(含普通及价值）</v>
          </cell>
          <cell r="Q1" t="str">
            <v>普通宽带线数</v>
          </cell>
          <cell r="R1" t="str">
            <v>价值宽带线数</v>
          </cell>
          <cell r="S1" t="str">
            <v>普通宽带提成点数</v>
          </cell>
          <cell r="T1" t="str">
            <v>价值宽带提成点数</v>
          </cell>
        </row>
        <row r="2">
          <cell r="B2" t="str">
            <v>梁荣培</v>
          </cell>
          <cell r="C2" t="str">
            <v>直销</v>
          </cell>
          <cell r="D2">
            <v>0</v>
          </cell>
          <cell r="E2">
            <v>0</v>
          </cell>
          <cell r="F2">
            <v>200</v>
          </cell>
          <cell r="G2">
            <v>200</v>
          </cell>
          <cell r="H2">
            <v>16</v>
          </cell>
          <cell r="I2" t="str">
            <v>否</v>
          </cell>
          <cell r="J2">
            <v>0</v>
          </cell>
          <cell r="K2">
            <v>-1028</v>
          </cell>
          <cell r="L2">
            <v>0</v>
          </cell>
          <cell r="M2">
            <v>-1028</v>
          </cell>
          <cell r="N2">
            <v>0</v>
          </cell>
          <cell r="O2">
            <v>0</v>
          </cell>
          <cell r="P2">
            <v>0</v>
          </cell>
          <cell r="Q2">
            <v>1</v>
          </cell>
          <cell r="R2">
            <v>0</v>
          </cell>
          <cell r="S2">
            <v>0.06</v>
          </cell>
          <cell r="T2">
            <v>0.09</v>
          </cell>
        </row>
        <row r="3">
          <cell r="B3" t="str">
            <v>覃绪炽</v>
          </cell>
          <cell r="C3" t="str">
            <v>直销</v>
          </cell>
          <cell r="D3" t="str">
            <v>增步区</v>
          </cell>
          <cell r="E3">
            <v>0</v>
          </cell>
          <cell r="F3">
            <v>900</v>
          </cell>
          <cell r="G3">
            <v>900</v>
          </cell>
          <cell r="H3">
            <v>72</v>
          </cell>
          <cell r="I3" t="str">
            <v xml:space="preserve"> </v>
          </cell>
          <cell r="J3">
            <v>0</v>
          </cell>
          <cell r="K3">
            <v>35099</v>
          </cell>
          <cell r="L3">
            <v>25012</v>
          </cell>
          <cell r="M3">
            <v>23131</v>
          </cell>
          <cell r="N3">
            <v>11968</v>
          </cell>
          <cell r="O3">
            <v>38</v>
          </cell>
          <cell r="P3">
            <v>24</v>
          </cell>
          <cell r="Q3">
            <v>29</v>
          </cell>
          <cell r="R3">
            <v>11</v>
          </cell>
          <cell r="S3">
            <v>0.06</v>
          </cell>
          <cell r="T3">
            <v>0.09</v>
          </cell>
        </row>
        <row r="4">
          <cell r="B4" t="str">
            <v>李海光</v>
          </cell>
          <cell r="C4" t="str">
            <v>销装维</v>
          </cell>
          <cell r="D4">
            <v>0</v>
          </cell>
          <cell r="E4">
            <v>0</v>
          </cell>
          <cell r="F4">
            <v>300</v>
          </cell>
          <cell r="G4">
            <v>300</v>
          </cell>
          <cell r="H4">
            <v>24</v>
          </cell>
          <cell r="I4">
            <v>0</v>
          </cell>
          <cell r="J4">
            <v>0</v>
          </cell>
          <cell r="K4">
            <v>9326</v>
          </cell>
          <cell r="L4">
            <v>6256</v>
          </cell>
          <cell r="M4">
            <v>7150</v>
          </cell>
          <cell r="N4">
            <v>2176</v>
          </cell>
          <cell r="O4">
            <v>11</v>
          </cell>
          <cell r="P4">
            <v>7</v>
          </cell>
          <cell r="Q4">
            <v>10</v>
          </cell>
          <cell r="R4">
            <v>2</v>
          </cell>
          <cell r="S4">
            <v>0.06</v>
          </cell>
          <cell r="T4">
            <v>0.09</v>
          </cell>
        </row>
        <row r="5">
          <cell r="B5" t="str">
            <v>邓轩腾</v>
          </cell>
          <cell r="C5" t="str">
            <v>直销</v>
          </cell>
          <cell r="D5" t="str">
            <v>旺富区</v>
          </cell>
          <cell r="E5">
            <v>582.17999999999995</v>
          </cell>
          <cell r="F5">
            <v>1300</v>
          </cell>
          <cell r="G5">
            <v>1882.1799999999998</v>
          </cell>
          <cell r="H5">
            <v>150.57</v>
          </cell>
          <cell r="I5" t="str">
            <v xml:space="preserve"> </v>
          </cell>
          <cell r="J5">
            <v>0</v>
          </cell>
          <cell r="K5">
            <v>35592</v>
          </cell>
          <cell r="L5">
            <v>19334</v>
          </cell>
          <cell r="M5">
            <v>30930</v>
          </cell>
          <cell r="N5">
            <v>4662</v>
          </cell>
          <cell r="O5">
            <v>45</v>
          </cell>
          <cell r="P5">
            <v>23</v>
          </cell>
          <cell r="Q5">
            <v>42</v>
          </cell>
          <cell r="R5">
            <v>4</v>
          </cell>
          <cell r="S5">
            <v>0.06</v>
          </cell>
          <cell r="T5">
            <v>0.09</v>
          </cell>
        </row>
        <row r="6">
          <cell r="B6" t="str">
            <v>邓轩物</v>
          </cell>
          <cell r="C6" t="str">
            <v>直销</v>
          </cell>
          <cell r="D6" t="str">
            <v>旺富区</v>
          </cell>
          <cell r="E6">
            <v>309.60000000000002</v>
          </cell>
          <cell r="F6">
            <v>600</v>
          </cell>
          <cell r="G6">
            <v>909.6</v>
          </cell>
          <cell r="H6">
            <v>72.77</v>
          </cell>
          <cell r="I6" t="str">
            <v>否</v>
          </cell>
          <cell r="J6">
            <v>-448.12000000000006</v>
          </cell>
          <cell r="K6">
            <v>60912</v>
          </cell>
          <cell r="L6">
            <v>24806</v>
          </cell>
          <cell r="M6">
            <v>48014</v>
          </cell>
          <cell r="N6">
            <v>12898</v>
          </cell>
          <cell r="O6">
            <v>63</v>
          </cell>
          <cell r="P6">
            <v>26</v>
          </cell>
          <cell r="Q6">
            <v>55</v>
          </cell>
          <cell r="R6">
            <v>11</v>
          </cell>
          <cell r="S6">
            <v>7.0000000000000007E-2</v>
          </cell>
          <cell r="T6">
            <v>0.1</v>
          </cell>
        </row>
        <row r="7">
          <cell r="B7" t="str">
            <v>符关卓</v>
          </cell>
          <cell r="C7" t="str">
            <v>直销</v>
          </cell>
          <cell r="D7" t="str">
            <v>旺富区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 t="str">
            <v xml:space="preserve"> </v>
          </cell>
          <cell r="J7">
            <v>0</v>
          </cell>
          <cell r="K7">
            <v>50504</v>
          </cell>
          <cell r="L7">
            <v>30944</v>
          </cell>
          <cell r="M7">
            <v>25486</v>
          </cell>
          <cell r="N7">
            <v>25018</v>
          </cell>
          <cell r="O7">
            <v>52.5</v>
          </cell>
          <cell r="P7">
            <v>32</v>
          </cell>
          <cell r="Q7">
            <v>35</v>
          </cell>
          <cell r="R7">
            <v>21</v>
          </cell>
          <cell r="S7">
            <v>7.0000000000000007E-2</v>
          </cell>
          <cell r="T7">
            <v>0.1</v>
          </cell>
        </row>
        <row r="8">
          <cell r="B8" t="str">
            <v>刘运超</v>
          </cell>
          <cell r="C8" t="str">
            <v>直销</v>
          </cell>
          <cell r="D8" t="str">
            <v>杨蔡区</v>
          </cell>
          <cell r="E8">
            <v>304.8</v>
          </cell>
          <cell r="F8">
            <v>800</v>
          </cell>
          <cell r="G8">
            <v>1104.8</v>
          </cell>
          <cell r="H8">
            <v>88.38</v>
          </cell>
          <cell r="I8" t="str">
            <v>否</v>
          </cell>
          <cell r="J8">
            <v>-384.08000000000004</v>
          </cell>
          <cell r="K8">
            <v>66414</v>
          </cell>
          <cell r="L8">
            <v>35764</v>
          </cell>
          <cell r="M8">
            <v>55534</v>
          </cell>
          <cell r="N8">
            <v>10880</v>
          </cell>
          <cell r="O8">
            <v>85.5</v>
          </cell>
          <cell r="P8">
            <v>43</v>
          </cell>
          <cell r="Q8">
            <v>78</v>
          </cell>
          <cell r="R8">
            <v>10</v>
          </cell>
          <cell r="S8">
            <v>0.08</v>
          </cell>
          <cell r="T8">
            <v>0.12</v>
          </cell>
        </row>
        <row r="9">
          <cell r="B9" t="str">
            <v>全守平</v>
          </cell>
          <cell r="C9" t="str">
            <v>直销</v>
          </cell>
          <cell r="D9" t="str">
            <v>杨蔡区</v>
          </cell>
          <cell r="E9">
            <v>20.16</v>
          </cell>
          <cell r="F9">
            <v>700</v>
          </cell>
          <cell r="G9">
            <v>720.16</v>
          </cell>
          <cell r="H9">
            <v>57.61</v>
          </cell>
          <cell r="I9" t="str">
            <v xml:space="preserve"> </v>
          </cell>
          <cell r="J9">
            <v>0</v>
          </cell>
          <cell r="K9">
            <v>59568</v>
          </cell>
          <cell r="L9">
            <v>33014</v>
          </cell>
          <cell r="M9">
            <v>49234</v>
          </cell>
          <cell r="N9">
            <v>10334</v>
          </cell>
          <cell r="O9">
            <v>65</v>
          </cell>
          <cell r="P9">
            <v>33</v>
          </cell>
          <cell r="Q9">
            <v>57</v>
          </cell>
          <cell r="R9">
            <v>8</v>
          </cell>
          <cell r="S9">
            <v>7.0000000000000007E-2</v>
          </cell>
          <cell r="T9">
            <v>0.1</v>
          </cell>
        </row>
        <row r="10">
          <cell r="B10" t="str">
            <v>唐石荣</v>
          </cell>
          <cell r="C10" t="str">
            <v>直销</v>
          </cell>
          <cell r="D10" t="str">
            <v>洋犀区</v>
          </cell>
          <cell r="E10">
            <v>525.34</v>
          </cell>
          <cell r="F10">
            <v>500</v>
          </cell>
          <cell r="G10">
            <v>1025.3400000000001</v>
          </cell>
          <cell r="H10">
            <v>82.03</v>
          </cell>
          <cell r="I10" t="str">
            <v xml:space="preserve"> </v>
          </cell>
          <cell r="J10">
            <v>0</v>
          </cell>
          <cell r="K10">
            <v>55430</v>
          </cell>
          <cell r="L10">
            <v>36894</v>
          </cell>
          <cell r="M10">
            <v>31598</v>
          </cell>
          <cell r="N10">
            <v>23832</v>
          </cell>
          <cell r="O10">
            <v>61.5</v>
          </cell>
          <cell r="P10">
            <v>42</v>
          </cell>
          <cell r="Q10">
            <v>43</v>
          </cell>
          <cell r="R10">
            <v>19</v>
          </cell>
          <cell r="S10">
            <v>0.08</v>
          </cell>
          <cell r="T10">
            <v>0.12</v>
          </cell>
        </row>
        <row r="11">
          <cell r="B11" t="str">
            <v>李永林</v>
          </cell>
          <cell r="C11" t="str">
            <v>直销</v>
          </cell>
          <cell r="D11">
            <v>0</v>
          </cell>
          <cell r="E11">
            <v>0</v>
          </cell>
          <cell r="F11">
            <v>500</v>
          </cell>
          <cell r="G11">
            <v>500</v>
          </cell>
          <cell r="H11">
            <v>40</v>
          </cell>
          <cell r="I11" t="str">
            <v xml:space="preserve"> </v>
          </cell>
          <cell r="J11">
            <v>0</v>
          </cell>
          <cell r="K11">
            <v>17708</v>
          </cell>
          <cell r="L11">
            <v>12490</v>
          </cell>
          <cell r="M11">
            <v>12168</v>
          </cell>
          <cell r="N11">
            <v>5540</v>
          </cell>
          <cell r="O11">
            <v>21</v>
          </cell>
          <cell r="P11">
            <v>14</v>
          </cell>
          <cell r="Q11">
            <v>17</v>
          </cell>
          <cell r="R11">
            <v>5</v>
          </cell>
          <cell r="S11">
            <v>0.06</v>
          </cell>
          <cell r="T11">
            <v>0.09</v>
          </cell>
        </row>
        <row r="12">
          <cell r="B12" t="str">
            <v>伍宜勇</v>
          </cell>
          <cell r="C12" t="str">
            <v>直销</v>
          </cell>
          <cell r="D12" t="str">
            <v>光润区</v>
          </cell>
          <cell r="E12">
            <v>0</v>
          </cell>
          <cell r="F12">
            <v>350</v>
          </cell>
          <cell r="G12">
            <v>350</v>
          </cell>
          <cell r="H12">
            <v>28</v>
          </cell>
          <cell r="I12" t="str">
            <v>否</v>
          </cell>
          <cell r="J12">
            <v>-388.35999999999996</v>
          </cell>
          <cell r="K12">
            <v>48262</v>
          </cell>
          <cell r="L12">
            <v>19770</v>
          </cell>
          <cell r="M12">
            <v>29492</v>
          </cell>
          <cell r="N12">
            <v>18770</v>
          </cell>
          <cell r="O12">
            <v>56</v>
          </cell>
          <cell r="P12">
            <v>23</v>
          </cell>
          <cell r="Q12">
            <v>43</v>
          </cell>
          <cell r="R12">
            <v>17</v>
          </cell>
          <cell r="S12">
            <v>0.06</v>
          </cell>
          <cell r="T12">
            <v>0.09</v>
          </cell>
        </row>
        <row r="13">
          <cell r="B13" t="str">
            <v>刘建强</v>
          </cell>
          <cell r="C13" t="str">
            <v>直销</v>
          </cell>
          <cell r="D13" t="str">
            <v>桑园区</v>
          </cell>
          <cell r="E13">
            <v>0</v>
          </cell>
          <cell r="F13">
            <v>400</v>
          </cell>
          <cell r="G13">
            <v>400</v>
          </cell>
          <cell r="H13">
            <v>32</v>
          </cell>
          <cell r="I13" t="str">
            <v>否</v>
          </cell>
          <cell r="J13">
            <v>-523.63999999999987</v>
          </cell>
          <cell r="K13">
            <v>46832</v>
          </cell>
          <cell r="L13">
            <v>26902</v>
          </cell>
          <cell r="M13">
            <v>25744</v>
          </cell>
          <cell r="N13">
            <v>21088</v>
          </cell>
          <cell r="O13">
            <v>54.5</v>
          </cell>
          <cell r="P13">
            <v>23</v>
          </cell>
          <cell r="Q13">
            <v>44</v>
          </cell>
          <cell r="R13">
            <v>13</v>
          </cell>
          <cell r="S13">
            <v>0.06</v>
          </cell>
          <cell r="T13">
            <v>0.09</v>
          </cell>
        </row>
        <row r="14">
          <cell r="B14" t="str">
            <v>蓝志坚</v>
          </cell>
          <cell r="C14" t="str">
            <v>直销</v>
          </cell>
          <cell r="D14" t="str">
            <v>雁田区</v>
          </cell>
          <cell r="E14">
            <v>300</v>
          </cell>
          <cell r="F14">
            <v>1100</v>
          </cell>
          <cell r="G14">
            <v>1400</v>
          </cell>
          <cell r="H14">
            <v>112</v>
          </cell>
          <cell r="I14" t="str">
            <v>否</v>
          </cell>
          <cell r="J14">
            <v>-401.15999999999997</v>
          </cell>
          <cell r="K14">
            <v>39102</v>
          </cell>
          <cell r="L14">
            <v>20058</v>
          </cell>
          <cell r="M14">
            <v>26514</v>
          </cell>
          <cell r="N14">
            <v>12588</v>
          </cell>
          <cell r="O14">
            <v>50.5</v>
          </cell>
          <cell r="P14">
            <v>22</v>
          </cell>
          <cell r="Q14">
            <v>42</v>
          </cell>
          <cell r="R14">
            <v>11</v>
          </cell>
          <cell r="S14">
            <v>0.06</v>
          </cell>
          <cell r="T14">
            <v>0.09</v>
          </cell>
        </row>
        <row r="15">
          <cell r="B15" t="str">
            <v>蓝志康</v>
          </cell>
          <cell r="C15" t="str">
            <v>直销</v>
          </cell>
          <cell r="D15" t="str">
            <v>金凤凰区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 t="str">
            <v>否</v>
          </cell>
          <cell r="J15">
            <v>-87.28</v>
          </cell>
          <cell r="K15">
            <v>14090</v>
          </cell>
          <cell r="L15">
            <v>5324</v>
          </cell>
          <cell r="M15">
            <v>10516</v>
          </cell>
          <cell r="N15">
            <v>3574</v>
          </cell>
          <cell r="O15">
            <v>19</v>
          </cell>
          <cell r="P15">
            <v>5</v>
          </cell>
          <cell r="Q15">
            <v>16</v>
          </cell>
          <cell r="R15">
            <v>3</v>
          </cell>
          <cell r="S15">
            <v>0.06</v>
          </cell>
          <cell r="T15">
            <v>0.09</v>
          </cell>
        </row>
        <row r="16">
          <cell r="B16" t="str">
            <v>林略</v>
          </cell>
          <cell r="C16" t="str">
            <v>直销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 t="str">
            <v>否</v>
          </cell>
          <cell r="J16">
            <v>-25.96</v>
          </cell>
          <cell r="K16">
            <v>1978</v>
          </cell>
          <cell r="L16">
            <v>1298</v>
          </cell>
          <cell r="M16">
            <v>1978</v>
          </cell>
          <cell r="N16">
            <v>0</v>
          </cell>
          <cell r="O16">
            <v>2</v>
          </cell>
          <cell r="P16">
            <v>1</v>
          </cell>
          <cell r="Q16">
            <v>2</v>
          </cell>
          <cell r="R16">
            <v>0</v>
          </cell>
          <cell r="S16">
            <v>0.06</v>
          </cell>
          <cell r="T16">
            <v>0.09</v>
          </cell>
        </row>
        <row r="17">
          <cell r="B17" t="str">
            <v>欧仁</v>
          </cell>
          <cell r="C17" t="str">
            <v>直销</v>
          </cell>
          <cell r="D17" t="str">
            <v>上江城区</v>
          </cell>
          <cell r="E17">
            <v>195.2</v>
          </cell>
          <cell r="F17">
            <v>800</v>
          </cell>
          <cell r="G17">
            <v>995.2</v>
          </cell>
          <cell r="H17">
            <v>79.62</v>
          </cell>
          <cell r="I17" t="str">
            <v xml:space="preserve"> </v>
          </cell>
          <cell r="J17">
            <v>0</v>
          </cell>
          <cell r="K17">
            <v>46825</v>
          </cell>
          <cell r="L17">
            <v>19538</v>
          </cell>
          <cell r="M17">
            <v>26487</v>
          </cell>
          <cell r="N17">
            <v>20338</v>
          </cell>
          <cell r="O17">
            <v>52</v>
          </cell>
          <cell r="P17">
            <v>19</v>
          </cell>
          <cell r="Q17">
            <v>37</v>
          </cell>
          <cell r="R17">
            <v>16</v>
          </cell>
          <cell r="S17">
            <v>0.06</v>
          </cell>
          <cell r="T17">
            <v>0.09</v>
          </cell>
        </row>
        <row r="18">
          <cell r="B18" t="str">
            <v>杨维邦</v>
          </cell>
          <cell r="C18" t="str">
            <v>直销</v>
          </cell>
          <cell r="D18" t="str">
            <v>西联区</v>
          </cell>
          <cell r="E18">
            <v>0</v>
          </cell>
          <cell r="F18">
            <v>400</v>
          </cell>
          <cell r="G18">
            <v>400</v>
          </cell>
          <cell r="H18">
            <v>32</v>
          </cell>
          <cell r="I18" t="str">
            <v>否</v>
          </cell>
          <cell r="J18">
            <v>-674.48000000000013</v>
          </cell>
          <cell r="K18">
            <v>72882</v>
          </cell>
          <cell r="L18">
            <v>33724</v>
          </cell>
          <cell r="M18">
            <v>45214</v>
          </cell>
          <cell r="N18">
            <v>27668</v>
          </cell>
          <cell r="O18">
            <v>86</v>
          </cell>
          <cell r="P18">
            <v>33</v>
          </cell>
          <cell r="Q18">
            <v>64</v>
          </cell>
          <cell r="R18">
            <v>22</v>
          </cell>
          <cell r="S18">
            <v>7.0000000000000007E-2</v>
          </cell>
          <cell r="T18">
            <v>0.1</v>
          </cell>
        </row>
        <row r="19">
          <cell r="B19" t="str">
            <v>周国强</v>
          </cell>
          <cell r="C19" t="str">
            <v>直销</v>
          </cell>
          <cell r="D19" t="str">
            <v>低涌区</v>
          </cell>
          <cell r="E19">
            <v>0</v>
          </cell>
          <cell r="F19">
            <v>1000</v>
          </cell>
          <cell r="G19">
            <v>1000</v>
          </cell>
          <cell r="H19">
            <v>80</v>
          </cell>
          <cell r="I19" t="str">
            <v xml:space="preserve"> </v>
          </cell>
          <cell r="J19">
            <v>0</v>
          </cell>
          <cell r="K19">
            <v>87591</v>
          </cell>
          <cell r="L19">
            <v>45700</v>
          </cell>
          <cell r="M19">
            <v>63847</v>
          </cell>
          <cell r="N19">
            <v>23744</v>
          </cell>
          <cell r="O19">
            <v>95</v>
          </cell>
          <cell r="P19">
            <v>39</v>
          </cell>
          <cell r="Q19">
            <v>78</v>
          </cell>
          <cell r="R19">
            <v>18</v>
          </cell>
          <cell r="S19">
            <v>7.0000000000000007E-2</v>
          </cell>
          <cell r="T19">
            <v>0.1</v>
          </cell>
        </row>
        <row r="20">
          <cell r="B20" t="str">
            <v>左小兵</v>
          </cell>
          <cell r="C20" t="str">
            <v>直销</v>
          </cell>
          <cell r="D20" t="str">
            <v>冼沙区</v>
          </cell>
          <cell r="E20">
            <v>309.60000000000002</v>
          </cell>
          <cell r="F20">
            <v>500</v>
          </cell>
          <cell r="G20">
            <v>809.6</v>
          </cell>
          <cell r="H20">
            <v>64.77</v>
          </cell>
          <cell r="I20" t="str">
            <v xml:space="preserve"> </v>
          </cell>
          <cell r="J20">
            <v>0</v>
          </cell>
          <cell r="K20">
            <v>85012</v>
          </cell>
          <cell r="L20">
            <v>48106</v>
          </cell>
          <cell r="M20">
            <v>35456</v>
          </cell>
          <cell r="N20">
            <v>49556</v>
          </cell>
          <cell r="O20">
            <v>86</v>
          </cell>
          <cell r="P20">
            <v>42</v>
          </cell>
          <cell r="Q20">
            <v>50</v>
          </cell>
          <cell r="R20">
            <v>37</v>
          </cell>
          <cell r="S20">
            <v>0.08</v>
          </cell>
          <cell r="T20">
            <v>0.12</v>
          </cell>
        </row>
        <row r="21">
          <cell r="B21" t="str">
            <v>邓逢善</v>
          </cell>
          <cell r="C21" t="str">
            <v>直销</v>
          </cell>
          <cell r="D21">
            <v>0</v>
          </cell>
          <cell r="E21">
            <v>0</v>
          </cell>
          <cell r="F21">
            <v>100</v>
          </cell>
          <cell r="G21">
            <v>100</v>
          </cell>
          <cell r="H21">
            <v>8</v>
          </cell>
          <cell r="I21" t="str">
            <v xml:space="preserve"> </v>
          </cell>
          <cell r="J21">
            <v>0</v>
          </cell>
          <cell r="K21">
            <v>26552</v>
          </cell>
          <cell r="L21">
            <v>11470</v>
          </cell>
          <cell r="M21">
            <v>22200</v>
          </cell>
          <cell r="N21">
            <v>4352</v>
          </cell>
          <cell r="O21">
            <v>32.5</v>
          </cell>
          <cell r="P21">
            <v>13</v>
          </cell>
          <cell r="Q21">
            <v>29</v>
          </cell>
          <cell r="R21">
            <v>4</v>
          </cell>
          <cell r="S21">
            <v>0.06</v>
          </cell>
          <cell r="T21">
            <v>0.09</v>
          </cell>
        </row>
        <row r="22">
          <cell r="B22" t="str">
            <v>黎广法</v>
          </cell>
          <cell r="C22" t="str">
            <v>直销</v>
          </cell>
          <cell r="D22" t="str">
            <v>莞城区</v>
          </cell>
          <cell r="E22">
            <v>0</v>
          </cell>
          <cell r="F22">
            <v>1900</v>
          </cell>
          <cell r="G22">
            <v>1900</v>
          </cell>
          <cell r="H22">
            <v>152</v>
          </cell>
          <cell r="I22" t="str">
            <v xml:space="preserve"> </v>
          </cell>
          <cell r="J22">
            <v>0</v>
          </cell>
          <cell r="K22">
            <v>46416</v>
          </cell>
          <cell r="L22">
            <v>24110</v>
          </cell>
          <cell r="M22">
            <v>33502</v>
          </cell>
          <cell r="N22">
            <v>12914</v>
          </cell>
          <cell r="O22">
            <v>58.5</v>
          </cell>
          <cell r="P22">
            <v>24</v>
          </cell>
          <cell r="Q22">
            <v>53</v>
          </cell>
          <cell r="R22">
            <v>9</v>
          </cell>
          <cell r="S22">
            <v>0.06</v>
          </cell>
          <cell r="T22">
            <v>0.09</v>
          </cell>
        </row>
        <row r="23">
          <cell r="B23" t="str">
            <v>肖任</v>
          </cell>
          <cell r="C23" t="str">
            <v>直销</v>
          </cell>
          <cell r="D23" t="str">
            <v>三江区</v>
          </cell>
          <cell r="E23">
            <v>500</v>
          </cell>
          <cell r="F23">
            <v>0</v>
          </cell>
          <cell r="G23">
            <v>500</v>
          </cell>
          <cell r="H23">
            <v>40</v>
          </cell>
          <cell r="I23" t="str">
            <v>否</v>
          </cell>
          <cell r="J23">
            <v>-281.56</v>
          </cell>
          <cell r="K23">
            <v>28920</v>
          </cell>
          <cell r="L23">
            <v>14798</v>
          </cell>
          <cell r="M23">
            <v>18986</v>
          </cell>
          <cell r="N23">
            <v>9934</v>
          </cell>
          <cell r="O23">
            <v>36</v>
          </cell>
          <cell r="P23">
            <v>16</v>
          </cell>
          <cell r="Q23">
            <v>28</v>
          </cell>
          <cell r="R23">
            <v>8</v>
          </cell>
          <cell r="S23">
            <v>0.06</v>
          </cell>
          <cell r="T23">
            <v>0.09</v>
          </cell>
        </row>
        <row r="24">
          <cell r="B24" t="str">
            <v>曾茂林</v>
          </cell>
          <cell r="C24" t="str">
            <v>直销</v>
          </cell>
          <cell r="D24" t="str">
            <v>下汴区</v>
          </cell>
          <cell r="E24">
            <v>1385.9</v>
          </cell>
          <cell r="F24">
            <v>1900</v>
          </cell>
          <cell r="G24">
            <v>3285.9</v>
          </cell>
          <cell r="H24">
            <v>262.87</v>
          </cell>
          <cell r="I24" t="str">
            <v xml:space="preserve"> </v>
          </cell>
          <cell r="J24">
            <v>0</v>
          </cell>
          <cell r="K24">
            <v>82552</v>
          </cell>
          <cell r="L24">
            <v>46352</v>
          </cell>
          <cell r="M24">
            <v>35898</v>
          </cell>
          <cell r="N24">
            <v>46654</v>
          </cell>
          <cell r="O24">
            <v>88.25</v>
          </cell>
          <cell r="P24">
            <v>44</v>
          </cell>
          <cell r="Q24">
            <v>55</v>
          </cell>
          <cell r="R24">
            <v>38</v>
          </cell>
          <cell r="S24">
            <v>0.08</v>
          </cell>
          <cell r="T24">
            <v>0.12</v>
          </cell>
        </row>
        <row r="25">
          <cell r="B25" t="str">
            <v>温圣荣</v>
          </cell>
          <cell r="C25" t="str">
            <v>直销</v>
          </cell>
          <cell r="D25" t="str">
            <v>桥头区</v>
          </cell>
          <cell r="E25">
            <v>393.96000000000004</v>
          </cell>
          <cell r="F25">
            <v>900</v>
          </cell>
          <cell r="G25">
            <v>1293.96</v>
          </cell>
          <cell r="H25">
            <v>103.52</v>
          </cell>
          <cell r="I25" t="str">
            <v xml:space="preserve"> </v>
          </cell>
          <cell r="J25">
            <v>0</v>
          </cell>
          <cell r="K25">
            <v>31000</v>
          </cell>
          <cell r="L25">
            <v>18064</v>
          </cell>
          <cell r="M25">
            <v>18312</v>
          </cell>
          <cell r="N25">
            <v>12688</v>
          </cell>
          <cell r="O25">
            <v>36.5</v>
          </cell>
          <cell r="P25">
            <v>21</v>
          </cell>
          <cell r="Q25">
            <v>27</v>
          </cell>
          <cell r="R25">
            <v>11</v>
          </cell>
          <cell r="S25">
            <v>0.06</v>
          </cell>
          <cell r="T25">
            <v>0.09</v>
          </cell>
        </row>
        <row r="26">
          <cell r="B26" t="str">
            <v>易荣辉</v>
          </cell>
          <cell r="C26" t="str">
            <v>直销</v>
          </cell>
          <cell r="D26" t="str">
            <v>三屯区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 t="str">
            <v>否</v>
          </cell>
          <cell r="J26">
            <v>-95.440000000000012</v>
          </cell>
          <cell r="K26">
            <v>9444</v>
          </cell>
          <cell r="L26">
            <v>4772</v>
          </cell>
          <cell r="M26">
            <v>7268</v>
          </cell>
          <cell r="N26">
            <v>2176</v>
          </cell>
          <cell r="O26">
            <v>10</v>
          </cell>
          <cell r="P26">
            <v>4</v>
          </cell>
          <cell r="Q26">
            <v>10</v>
          </cell>
          <cell r="R26">
            <v>2</v>
          </cell>
          <cell r="S26">
            <v>0.06</v>
          </cell>
          <cell r="T26">
            <v>0.09</v>
          </cell>
        </row>
        <row r="27">
          <cell r="B27" t="str">
            <v>罗灿平</v>
          </cell>
          <cell r="C27" t="str">
            <v>直销</v>
          </cell>
          <cell r="D27" t="str">
            <v>军埔区</v>
          </cell>
          <cell r="E27">
            <v>0</v>
          </cell>
          <cell r="F27">
            <v>800</v>
          </cell>
          <cell r="G27">
            <v>800</v>
          </cell>
          <cell r="H27">
            <v>64</v>
          </cell>
          <cell r="I27" t="str">
            <v xml:space="preserve"> </v>
          </cell>
          <cell r="J27">
            <v>0</v>
          </cell>
          <cell r="K27">
            <v>35498</v>
          </cell>
          <cell r="L27">
            <v>22000</v>
          </cell>
          <cell r="M27">
            <v>21122</v>
          </cell>
          <cell r="N27">
            <v>14376</v>
          </cell>
          <cell r="O27">
            <v>40.75</v>
          </cell>
          <cell r="P27">
            <v>23</v>
          </cell>
          <cell r="Q27">
            <v>30</v>
          </cell>
          <cell r="R27">
            <v>12</v>
          </cell>
          <cell r="S27">
            <v>0.06</v>
          </cell>
          <cell r="T27">
            <v>0.09</v>
          </cell>
        </row>
        <row r="28">
          <cell r="B28" t="str">
            <v>罗灿坤</v>
          </cell>
          <cell r="C28" t="str">
            <v>一体化</v>
          </cell>
          <cell r="D28" t="str">
            <v>居岐区</v>
          </cell>
          <cell r="E28">
            <v>0</v>
          </cell>
          <cell r="F28">
            <v>2100</v>
          </cell>
          <cell r="G28">
            <v>2100</v>
          </cell>
          <cell r="H28">
            <v>168</v>
          </cell>
          <cell r="I28" t="str">
            <v xml:space="preserve"> </v>
          </cell>
          <cell r="J28">
            <v>0</v>
          </cell>
          <cell r="K28">
            <v>28324</v>
          </cell>
          <cell r="L28">
            <v>10310</v>
          </cell>
          <cell r="M28">
            <v>13348</v>
          </cell>
          <cell r="N28">
            <v>14976</v>
          </cell>
          <cell r="O28">
            <v>32</v>
          </cell>
          <cell r="P28">
            <v>10</v>
          </cell>
          <cell r="Q28">
            <v>21</v>
          </cell>
          <cell r="R28">
            <v>12</v>
          </cell>
          <cell r="S28">
            <v>0.06</v>
          </cell>
          <cell r="T28">
            <v>0.09</v>
          </cell>
        </row>
        <row r="29">
          <cell r="B29" t="str">
            <v>丘政</v>
          </cell>
          <cell r="C29" t="str">
            <v>直销</v>
          </cell>
          <cell r="D29">
            <v>0</v>
          </cell>
          <cell r="E29">
            <v>0</v>
          </cell>
          <cell r="F29">
            <v>300</v>
          </cell>
          <cell r="G29">
            <v>300</v>
          </cell>
          <cell r="H29">
            <v>24</v>
          </cell>
          <cell r="I29" t="str">
            <v>否</v>
          </cell>
          <cell r="J29">
            <v>0</v>
          </cell>
          <cell r="K29">
            <v>-748</v>
          </cell>
          <cell r="L29">
            <v>0</v>
          </cell>
          <cell r="M29">
            <v>-748</v>
          </cell>
          <cell r="N29">
            <v>0</v>
          </cell>
          <cell r="O29">
            <v>0</v>
          </cell>
          <cell r="P29">
            <v>0</v>
          </cell>
          <cell r="Q29">
            <v>2</v>
          </cell>
          <cell r="R29">
            <v>0</v>
          </cell>
          <cell r="S29">
            <v>0.06</v>
          </cell>
          <cell r="T29">
            <v>0.09</v>
          </cell>
        </row>
        <row r="30">
          <cell r="B30" t="str">
            <v>郑廷碧</v>
          </cell>
          <cell r="C30" t="str">
            <v>直销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 t="str">
            <v xml:space="preserve"> </v>
          </cell>
          <cell r="J30">
            <v>0</v>
          </cell>
          <cell r="K30">
            <v>15412</v>
          </cell>
          <cell r="L30">
            <v>5776</v>
          </cell>
          <cell r="M30">
            <v>8548</v>
          </cell>
          <cell r="N30">
            <v>6864</v>
          </cell>
          <cell r="O30">
            <v>16</v>
          </cell>
          <cell r="P30">
            <v>3</v>
          </cell>
          <cell r="Q30">
            <v>13</v>
          </cell>
          <cell r="R30">
            <v>4</v>
          </cell>
          <cell r="S30">
            <v>0.06</v>
          </cell>
          <cell r="T30">
            <v>0.09</v>
          </cell>
        </row>
        <row r="31">
          <cell r="B31" t="str">
            <v>黄维劲</v>
          </cell>
          <cell r="C31" t="str">
            <v>直销</v>
          </cell>
          <cell r="D31" t="str">
            <v>下岭贝区</v>
          </cell>
          <cell r="E31">
            <v>309.60000000000002</v>
          </cell>
          <cell r="F31">
            <v>1230</v>
          </cell>
          <cell r="G31">
            <v>1539.6</v>
          </cell>
          <cell r="H31">
            <v>123.17</v>
          </cell>
          <cell r="I31" t="str">
            <v xml:space="preserve"> 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0.06</v>
          </cell>
          <cell r="T31">
            <v>0.09</v>
          </cell>
        </row>
        <row r="32">
          <cell r="B32" t="str">
            <v>李宇飞</v>
          </cell>
          <cell r="C32" t="str">
            <v>直销</v>
          </cell>
          <cell r="D32" t="str">
            <v>华南区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 t="str">
            <v>否</v>
          </cell>
          <cell r="J32">
            <v>-606.4</v>
          </cell>
          <cell r="K32">
            <v>37934</v>
          </cell>
          <cell r="L32">
            <v>30320</v>
          </cell>
          <cell r="M32">
            <v>22392</v>
          </cell>
          <cell r="N32">
            <v>15542</v>
          </cell>
          <cell r="O32">
            <v>42</v>
          </cell>
          <cell r="P32">
            <v>30</v>
          </cell>
          <cell r="Q32">
            <v>29</v>
          </cell>
          <cell r="R32">
            <v>14</v>
          </cell>
          <cell r="S32">
            <v>7.0000000000000007E-2</v>
          </cell>
          <cell r="T32">
            <v>0.1</v>
          </cell>
        </row>
        <row r="33">
          <cell r="B33" t="str">
            <v>钟宝明</v>
          </cell>
          <cell r="C33" t="str">
            <v>直销</v>
          </cell>
          <cell r="D33" t="str">
            <v>华南区</v>
          </cell>
          <cell r="E33">
            <v>0</v>
          </cell>
          <cell r="F33">
            <v>700</v>
          </cell>
          <cell r="G33">
            <v>700</v>
          </cell>
          <cell r="H33">
            <v>56</v>
          </cell>
          <cell r="I33" t="str">
            <v xml:space="preserve"> </v>
          </cell>
          <cell r="J33">
            <v>0</v>
          </cell>
          <cell r="K33">
            <v>35538</v>
          </cell>
          <cell r="L33">
            <v>23394</v>
          </cell>
          <cell r="M33">
            <v>21394</v>
          </cell>
          <cell r="N33">
            <v>14144</v>
          </cell>
          <cell r="O33">
            <v>42</v>
          </cell>
          <cell r="P33">
            <v>25</v>
          </cell>
          <cell r="Q33">
            <v>29</v>
          </cell>
          <cell r="R33">
            <v>13</v>
          </cell>
          <cell r="S33">
            <v>7.0000000000000007E-2</v>
          </cell>
          <cell r="T33">
            <v>0.1</v>
          </cell>
        </row>
        <row r="34">
          <cell r="B34" t="str">
            <v>黎广俊</v>
          </cell>
          <cell r="C34" t="str">
            <v>直销</v>
          </cell>
          <cell r="D34" t="str">
            <v>南城区</v>
          </cell>
          <cell r="E34">
            <v>185.28</v>
          </cell>
          <cell r="F34">
            <v>2200</v>
          </cell>
          <cell r="G34">
            <v>2385.2800000000002</v>
          </cell>
          <cell r="H34">
            <v>190.82</v>
          </cell>
          <cell r="I34" t="str">
            <v xml:space="preserve"> </v>
          </cell>
          <cell r="J34">
            <v>0</v>
          </cell>
          <cell r="K34">
            <v>69477</v>
          </cell>
          <cell r="L34">
            <v>31354</v>
          </cell>
          <cell r="M34">
            <v>48759</v>
          </cell>
          <cell r="N34">
            <v>20718</v>
          </cell>
          <cell r="O34">
            <v>85</v>
          </cell>
          <cell r="P34">
            <v>28</v>
          </cell>
          <cell r="Q34">
            <v>81</v>
          </cell>
          <cell r="R34">
            <v>13</v>
          </cell>
          <cell r="S34">
            <v>7.0000000000000007E-2</v>
          </cell>
          <cell r="T34">
            <v>0.1</v>
          </cell>
        </row>
        <row r="35">
          <cell r="B35" t="str">
            <v>何奇宝</v>
          </cell>
          <cell r="C35" t="str">
            <v>直销</v>
          </cell>
          <cell r="D35" t="str">
            <v>荔横区</v>
          </cell>
          <cell r="E35">
            <v>0</v>
          </cell>
          <cell r="F35">
            <v>500</v>
          </cell>
          <cell r="G35">
            <v>500</v>
          </cell>
          <cell r="H35">
            <v>40</v>
          </cell>
          <cell r="I35" t="str">
            <v xml:space="preserve"> </v>
          </cell>
          <cell r="J35">
            <v>0</v>
          </cell>
          <cell r="K35">
            <v>33306</v>
          </cell>
          <cell r="L35">
            <v>16332</v>
          </cell>
          <cell r="M35">
            <v>20018</v>
          </cell>
          <cell r="N35">
            <v>13288</v>
          </cell>
          <cell r="O35">
            <v>39</v>
          </cell>
          <cell r="P35">
            <v>16</v>
          </cell>
          <cell r="Q35">
            <v>28</v>
          </cell>
          <cell r="R35">
            <v>11</v>
          </cell>
          <cell r="S35">
            <v>0.06</v>
          </cell>
          <cell r="T35">
            <v>0.09</v>
          </cell>
        </row>
        <row r="36">
          <cell r="B36" t="str">
            <v>吴宇帅</v>
          </cell>
          <cell r="C36" t="str">
            <v>直销</v>
          </cell>
          <cell r="D36" t="str">
            <v>三中区</v>
          </cell>
          <cell r="E36">
            <v>1.18</v>
          </cell>
          <cell r="F36">
            <v>0</v>
          </cell>
          <cell r="G36">
            <v>1.18</v>
          </cell>
          <cell r="H36">
            <v>0.09</v>
          </cell>
          <cell r="I36" t="str">
            <v xml:space="preserve"> </v>
          </cell>
          <cell r="J36">
            <v>0</v>
          </cell>
          <cell r="K36">
            <v>53076</v>
          </cell>
          <cell r="L36">
            <v>33048</v>
          </cell>
          <cell r="M36">
            <v>29422</v>
          </cell>
          <cell r="N36">
            <v>23654</v>
          </cell>
          <cell r="O36">
            <v>49</v>
          </cell>
          <cell r="P36">
            <v>26</v>
          </cell>
          <cell r="Q36">
            <v>39</v>
          </cell>
          <cell r="R36">
            <v>11</v>
          </cell>
          <cell r="S36">
            <v>7.0000000000000007E-2</v>
          </cell>
          <cell r="T36">
            <v>0.1</v>
          </cell>
        </row>
        <row r="37">
          <cell r="B37" t="str">
            <v>禹红娜</v>
          </cell>
          <cell r="C37" t="str">
            <v>直销</v>
          </cell>
          <cell r="D37" t="str">
            <v>荔横区</v>
          </cell>
          <cell r="E37">
            <v>1956.7</v>
          </cell>
          <cell r="F37">
            <v>1000</v>
          </cell>
          <cell r="G37">
            <v>2956.7</v>
          </cell>
          <cell r="H37">
            <v>236.54</v>
          </cell>
          <cell r="I37" t="str">
            <v xml:space="preserve"> </v>
          </cell>
          <cell r="J37">
            <v>0</v>
          </cell>
          <cell r="K37">
            <v>114886</v>
          </cell>
          <cell r="L37">
            <v>54476</v>
          </cell>
          <cell r="M37">
            <v>78678</v>
          </cell>
          <cell r="N37">
            <v>36208</v>
          </cell>
          <cell r="O37">
            <v>132</v>
          </cell>
          <cell r="P37">
            <v>59</v>
          </cell>
          <cell r="Q37">
            <v>102</v>
          </cell>
          <cell r="R37">
            <v>31</v>
          </cell>
          <cell r="S37">
            <v>0.08</v>
          </cell>
          <cell r="T37">
            <v>0.12</v>
          </cell>
        </row>
        <row r="38">
          <cell r="B38" t="str">
            <v>张国舜</v>
          </cell>
          <cell r="C38" t="str">
            <v>直销</v>
          </cell>
          <cell r="D38" t="str">
            <v>城中社区</v>
          </cell>
          <cell r="E38">
            <v>0</v>
          </cell>
          <cell r="F38">
            <v>800</v>
          </cell>
          <cell r="G38">
            <v>800</v>
          </cell>
          <cell r="H38">
            <v>64</v>
          </cell>
          <cell r="I38" t="str">
            <v>否</v>
          </cell>
          <cell r="J38">
            <v>-178.11999999999995</v>
          </cell>
          <cell r="K38">
            <v>21564</v>
          </cell>
          <cell r="L38">
            <v>11306</v>
          </cell>
          <cell r="M38">
            <v>20476</v>
          </cell>
          <cell r="N38">
            <v>1088</v>
          </cell>
          <cell r="O38">
            <v>29.5</v>
          </cell>
          <cell r="P38">
            <v>15</v>
          </cell>
          <cell r="Q38">
            <v>30</v>
          </cell>
          <cell r="R38">
            <v>1</v>
          </cell>
          <cell r="S38">
            <v>0.06</v>
          </cell>
          <cell r="T38">
            <v>0.09</v>
          </cell>
        </row>
        <row r="39">
          <cell r="B39" t="str">
            <v>李先富</v>
          </cell>
          <cell r="C39" t="str">
            <v>直销</v>
          </cell>
          <cell r="D39" t="str">
            <v>兆康区</v>
          </cell>
          <cell r="E39">
            <v>0</v>
          </cell>
          <cell r="F39">
            <v>800</v>
          </cell>
          <cell r="G39">
            <v>800</v>
          </cell>
          <cell r="H39">
            <v>64</v>
          </cell>
          <cell r="I39" t="str">
            <v xml:space="preserve"> </v>
          </cell>
          <cell r="J39">
            <v>0</v>
          </cell>
          <cell r="K39">
            <v>47346</v>
          </cell>
          <cell r="L39">
            <v>27844</v>
          </cell>
          <cell r="M39">
            <v>28040</v>
          </cell>
          <cell r="N39">
            <v>19306</v>
          </cell>
          <cell r="O39">
            <v>54</v>
          </cell>
          <cell r="P39">
            <v>27</v>
          </cell>
          <cell r="Q39">
            <v>37</v>
          </cell>
          <cell r="R39">
            <v>17</v>
          </cell>
          <cell r="S39">
            <v>7.0000000000000007E-2</v>
          </cell>
          <cell r="T39">
            <v>0.1</v>
          </cell>
        </row>
        <row r="40">
          <cell r="B40" t="str">
            <v>吕佳欣</v>
          </cell>
          <cell r="C40" t="str">
            <v>直销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 t="str">
            <v>否</v>
          </cell>
          <cell r="J40">
            <v>-260.32</v>
          </cell>
          <cell r="K40">
            <v>28858</v>
          </cell>
          <cell r="L40">
            <v>15536</v>
          </cell>
          <cell r="M40">
            <v>17924</v>
          </cell>
          <cell r="N40">
            <v>10934</v>
          </cell>
          <cell r="O40">
            <v>30</v>
          </cell>
          <cell r="P40">
            <v>13</v>
          </cell>
          <cell r="Q40">
            <v>24</v>
          </cell>
          <cell r="R40">
            <v>8</v>
          </cell>
          <cell r="S40">
            <v>0.06</v>
          </cell>
          <cell r="T40">
            <v>0.09</v>
          </cell>
        </row>
        <row r="41">
          <cell r="B41" t="str">
            <v>黄维敏</v>
          </cell>
          <cell r="C41" t="str">
            <v>直销</v>
          </cell>
          <cell r="D41">
            <v>0</v>
          </cell>
          <cell r="E41">
            <v>0</v>
          </cell>
          <cell r="F41">
            <v>300</v>
          </cell>
          <cell r="G41">
            <v>300</v>
          </cell>
          <cell r="H41">
            <v>24</v>
          </cell>
          <cell r="I41" t="str">
            <v xml:space="preserve"> </v>
          </cell>
          <cell r="J41">
            <v>0</v>
          </cell>
          <cell r="K41">
            <v>65748</v>
          </cell>
          <cell r="L41">
            <v>43540</v>
          </cell>
          <cell r="M41">
            <v>28246</v>
          </cell>
          <cell r="N41">
            <v>37502</v>
          </cell>
          <cell r="O41">
            <v>73</v>
          </cell>
          <cell r="P41">
            <v>43</v>
          </cell>
          <cell r="Q41">
            <v>39</v>
          </cell>
          <cell r="R41">
            <v>34</v>
          </cell>
          <cell r="S41">
            <v>0.08</v>
          </cell>
          <cell r="T41">
            <v>0.12</v>
          </cell>
        </row>
        <row r="42">
          <cell r="B42" t="str">
            <v>夏玉杰</v>
          </cell>
          <cell r="C42" t="str">
            <v>直销</v>
          </cell>
          <cell r="D42" t="str">
            <v>新城区</v>
          </cell>
          <cell r="E42">
            <v>0</v>
          </cell>
          <cell r="F42">
            <v>1400</v>
          </cell>
          <cell r="G42">
            <v>1400</v>
          </cell>
          <cell r="H42">
            <v>112</v>
          </cell>
          <cell r="I42" t="str">
            <v xml:space="preserve"> </v>
          </cell>
          <cell r="J42">
            <v>0</v>
          </cell>
          <cell r="K42">
            <v>49172</v>
          </cell>
          <cell r="L42">
            <v>8186</v>
          </cell>
          <cell r="M42">
            <v>26924</v>
          </cell>
          <cell r="N42">
            <v>22248</v>
          </cell>
          <cell r="O42">
            <v>56</v>
          </cell>
          <cell r="P42">
            <v>8</v>
          </cell>
          <cell r="Q42">
            <v>40</v>
          </cell>
          <cell r="R42">
            <v>17</v>
          </cell>
          <cell r="S42">
            <v>0.06</v>
          </cell>
          <cell r="T42">
            <v>0.09</v>
          </cell>
        </row>
        <row r="43">
          <cell r="B43" t="str">
            <v>陈阳</v>
          </cell>
          <cell r="C43" t="str">
            <v>直销</v>
          </cell>
          <cell r="D43" t="str">
            <v>三阳区</v>
          </cell>
          <cell r="E43">
            <v>500</v>
          </cell>
          <cell r="F43">
            <v>1000</v>
          </cell>
          <cell r="G43">
            <v>1500</v>
          </cell>
          <cell r="H43">
            <v>120</v>
          </cell>
          <cell r="I43" t="str">
            <v xml:space="preserve"> </v>
          </cell>
          <cell r="J43">
            <v>0</v>
          </cell>
          <cell r="K43">
            <v>66645</v>
          </cell>
          <cell r="L43">
            <v>50086</v>
          </cell>
          <cell r="M43">
            <v>29737</v>
          </cell>
          <cell r="N43">
            <v>36908</v>
          </cell>
          <cell r="O43">
            <v>71.5</v>
          </cell>
          <cell r="P43">
            <v>48</v>
          </cell>
          <cell r="Q43">
            <v>42</v>
          </cell>
          <cell r="R43">
            <v>31</v>
          </cell>
          <cell r="S43">
            <v>0.08</v>
          </cell>
          <cell r="T43">
            <v>0.12</v>
          </cell>
        </row>
        <row r="44">
          <cell r="B44" t="str">
            <v>何攀</v>
          </cell>
          <cell r="C44" t="str">
            <v>直销</v>
          </cell>
          <cell r="D44" t="str">
            <v>东力区</v>
          </cell>
          <cell r="E44">
            <v>814.4</v>
          </cell>
          <cell r="F44">
            <v>2550</v>
          </cell>
          <cell r="G44">
            <v>3364.4</v>
          </cell>
          <cell r="H44">
            <v>269.14999999999998</v>
          </cell>
          <cell r="I44" t="str">
            <v xml:space="preserve"> </v>
          </cell>
          <cell r="J44">
            <v>0</v>
          </cell>
          <cell r="K44">
            <v>64946</v>
          </cell>
          <cell r="L44">
            <v>44756</v>
          </cell>
          <cell r="M44">
            <v>27888</v>
          </cell>
          <cell r="N44">
            <v>37058</v>
          </cell>
          <cell r="O44">
            <v>67</v>
          </cell>
          <cell r="P44">
            <v>41</v>
          </cell>
          <cell r="Q44">
            <v>40</v>
          </cell>
          <cell r="R44">
            <v>29</v>
          </cell>
          <cell r="S44">
            <v>0.08</v>
          </cell>
          <cell r="T44">
            <v>0.12</v>
          </cell>
        </row>
        <row r="45">
          <cell r="B45" t="str">
            <v>杨芳</v>
          </cell>
          <cell r="C45" t="str">
            <v>直销</v>
          </cell>
          <cell r="D45" t="str">
            <v>骏景区</v>
          </cell>
          <cell r="E45">
            <v>3320.7000000000007</v>
          </cell>
          <cell r="F45">
            <v>1700</v>
          </cell>
          <cell r="G45">
            <v>5020.7000000000007</v>
          </cell>
          <cell r="H45">
            <v>401.66</v>
          </cell>
          <cell r="I45" t="str">
            <v xml:space="preserve"> </v>
          </cell>
          <cell r="J45">
            <v>0</v>
          </cell>
          <cell r="K45">
            <v>40792</v>
          </cell>
          <cell r="L45">
            <v>27048</v>
          </cell>
          <cell r="M45">
            <v>31856</v>
          </cell>
          <cell r="N45">
            <v>8936</v>
          </cell>
          <cell r="O45">
            <v>47</v>
          </cell>
          <cell r="P45">
            <v>29</v>
          </cell>
          <cell r="Q45">
            <v>41</v>
          </cell>
          <cell r="R45">
            <v>7</v>
          </cell>
          <cell r="S45">
            <v>7.0000000000000007E-2</v>
          </cell>
          <cell r="T45">
            <v>0.1</v>
          </cell>
        </row>
        <row r="46">
          <cell r="B46" t="str">
            <v>陈炳亮</v>
          </cell>
          <cell r="C46" t="str">
            <v>直销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 t="str">
            <v xml:space="preserve"> </v>
          </cell>
          <cell r="J46">
            <v>0</v>
          </cell>
          <cell r="K46">
            <v>22122</v>
          </cell>
          <cell r="L46">
            <v>10564</v>
          </cell>
          <cell r="M46">
            <v>13586</v>
          </cell>
          <cell r="N46">
            <v>8536</v>
          </cell>
          <cell r="O46">
            <v>26</v>
          </cell>
          <cell r="P46">
            <v>9</v>
          </cell>
          <cell r="Q46">
            <v>19</v>
          </cell>
          <cell r="R46">
            <v>7</v>
          </cell>
          <cell r="S46">
            <v>0.06</v>
          </cell>
          <cell r="T46">
            <v>0.09</v>
          </cell>
        </row>
        <row r="47">
          <cell r="B47" t="str">
            <v>张远威</v>
          </cell>
          <cell r="C47" t="str">
            <v>直销</v>
          </cell>
          <cell r="D47" t="str">
            <v>三阳区</v>
          </cell>
          <cell r="E47">
            <v>0</v>
          </cell>
          <cell r="F47">
            <v>1100</v>
          </cell>
          <cell r="G47">
            <v>1100</v>
          </cell>
          <cell r="H47">
            <v>88</v>
          </cell>
          <cell r="I47" t="str">
            <v xml:space="preserve"> </v>
          </cell>
          <cell r="J47">
            <v>0</v>
          </cell>
          <cell r="K47">
            <v>59014</v>
          </cell>
          <cell r="L47">
            <v>39296</v>
          </cell>
          <cell r="M47">
            <v>35172</v>
          </cell>
          <cell r="N47">
            <v>23842</v>
          </cell>
          <cell r="O47">
            <v>70</v>
          </cell>
          <cell r="P47">
            <v>42</v>
          </cell>
          <cell r="Q47">
            <v>55</v>
          </cell>
          <cell r="R47">
            <v>19</v>
          </cell>
          <cell r="S47">
            <v>0.08</v>
          </cell>
          <cell r="T47">
            <v>0.12</v>
          </cell>
        </row>
        <row r="48">
          <cell r="B48" t="str">
            <v>李明浪</v>
          </cell>
          <cell r="C48" t="str">
            <v>直销</v>
          </cell>
          <cell r="D48" t="str">
            <v>简沙洲区</v>
          </cell>
          <cell r="E48">
            <v>46.66</v>
          </cell>
          <cell r="F48">
            <v>4000</v>
          </cell>
          <cell r="G48">
            <v>4046.66</v>
          </cell>
          <cell r="H48">
            <v>323.73</v>
          </cell>
          <cell r="I48" t="str">
            <v xml:space="preserve"> </v>
          </cell>
          <cell r="J48">
            <v>0</v>
          </cell>
          <cell r="K48">
            <v>45668</v>
          </cell>
          <cell r="L48">
            <v>25090</v>
          </cell>
          <cell r="M48">
            <v>26562</v>
          </cell>
          <cell r="N48">
            <v>19106</v>
          </cell>
          <cell r="O48">
            <v>53</v>
          </cell>
          <cell r="P48">
            <v>25</v>
          </cell>
          <cell r="Q48">
            <v>35</v>
          </cell>
          <cell r="R48">
            <v>19</v>
          </cell>
          <cell r="S48">
            <v>7.0000000000000007E-2</v>
          </cell>
          <cell r="T48">
            <v>0.1</v>
          </cell>
        </row>
        <row r="49">
          <cell r="B49" t="str">
            <v>肖俊标</v>
          </cell>
          <cell r="C49" t="str">
            <v>直销</v>
          </cell>
          <cell r="D49" t="str">
            <v>简沙洲区</v>
          </cell>
          <cell r="E49">
            <v>0</v>
          </cell>
          <cell r="F49">
            <v>1700</v>
          </cell>
          <cell r="G49">
            <v>1700</v>
          </cell>
          <cell r="H49">
            <v>136</v>
          </cell>
          <cell r="I49" t="str">
            <v xml:space="preserve"> </v>
          </cell>
          <cell r="J49">
            <v>0</v>
          </cell>
          <cell r="K49">
            <v>53052</v>
          </cell>
          <cell r="L49">
            <v>30658</v>
          </cell>
          <cell r="M49">
            <v>36034</v>
          </cell>
          <cell r="N49">
            <v>17018</v>
          </cell>
          <cell r="O49">
            <v>63.5</v>
          </cell>
          <cell r="P49">
            <v>26</v>
          </cell>
          <cell r="Q49">
            <v>55</v>
          </cell>
          <cell r="R49">
            <v>17</v>
          </cell>
          <cell r="S49">
            <v>7.0000000000000007E-2</v>
          </cell>
          <cell r="T49">
            <v>0.1</v>
          </cell>
        </row>
        <row r="50">
          <cell r="B50" t="str">
            <v>许龙标</v>
          </cell>
          <cell r="C50" t="str">
            <v>直销</v>
          </cell>
          <cell r="D50">
            <v>0</v>
          </cell>
          <cell r="E50">
            <v>0</v>
          </cell>
          <cell r="F50">
            <v>2200</v>
          </cell>
          <cell r="G50">
            <v>2200</v>
          </cell>
          <cell r="H50">
            <v>176</v>
          </cell>
          <cell r="I50" t="str">
            <v xml:space="preserve"> </v>
          </cell>
          <cell r="J50">
            <v>0</v>
          </cell>
          <cell r="K50">
            <v>25679</v>
          </cell>
          <cell r="L50">
            <v>9738</v>
          </cell>
          <cell r="M50">
            <v>19151</v>
          </cell>
          <cell r="N50">
            <v>6528</v>
          </cell>
          <cell r="O50">
            <v>32</v>
          </cell>
          <cell r="P50">
            <v>10</v>
          </cell>
          <cell r="Q50">
            <v>27</v>
          </cell>
          <cell r="R50">
            <v>6</v>
          </cell>
          <cell r="S50">
            <v>0.06</v>
          </cell>
          <cell r="T50">
            <v>0.09</v>
          </cell>
        </row>
        <row r="51">
          <cell r="B51" t="str">
            <v>邹阳</v>
          </cell>
          <cell r="C51" t="str">
            <v>直销</v>
          </cell>
          <cell r="D51">
            <v>0</v>
          </cell>
          <cell r="E51">
            <v>0</v>
          </cell>
          <cell r="F51">
            <v>200</v>
          </cell>
          <cell r="G51">
            <v>200</v>
          </cell>
          <cell r="H51">
            <v>16</v>
          </cell>
          <cell r="I51" t="str">
            <v xml:space="preserve"> </v>
          </cell>
          <cell r="J51">
            <v>0</v>
          </cell>
          <cell r="K51">
            <v>24774</v>
          </cell>
          <cell r="L51">
            <v>13966</v>
          </cell>
          <cell r="M51">
            <v>12160</v>
          </cell>
          <cell r="N51">
            <v>12614</v>
          </cell>
          <cell r="O51">
            <v>26</v>
          </cell>
          <cell r="P51">
            <v>15</v>
          </cell>
          <cell r="Q51">
            <v>17</v>
          </cell>
          <cell r="R51">
            <v>9</v>
          </cell>
          <cell r="S51">
            <v>0.06</v>
          </cell>
          <cell r="T51">
            <v>0.09</v>
          </cell>
        </row>
        <row r="52">
          <cell r="B52" t="str">
            <v>林建光</v>
          </cell>
          <cell r="C52" t="str">
            <v>直销</v>
          </cell>
          <cell r="D52" t="str">
            <v>银湖区</v>
          </cell>
          <cell r="E52">
            <v>500</v>
          </cell>
          <cell r="F52">
            <v>790</v>
          </cell>
          <cell r="G52">
            <v>1290</v>
          </cell>
          <cell r="H52">
            <v>103.2</v>
          </cell>
          <cell r="I52" t="str">
            <v xml:space="preserve"> </v>
          </cell>
          <cell r="J52">
            <v>0</v>
          </cell>
          <cell r="K52">
            <v>79118</v>
          </cell>
          <cell r="L52">
            <v>34700</v>
          </cell>
          <cell r="M52">
            <v>39030</v>
          </cell>
          <cell r="N52">
            <v>40088</v>
          </cell>
          <cell r="O52">
            <v>92</v>
          </cell>
          <cell r="P52">
            <v>35</v>
          </cell>
          <cell r="Q52">
            <v>57</v>
          </cell>
          <cell r="R52">
            <v>36</v>
          </cell>
          <cell r="S52">
            <v>7.0000000000000007E-2</v>
          </cell>
          <cell r="T52">
            <v>0.1</v>
          </cell>
        </row>
        <row r="53">
          <cell r="B53" t="str">
            <v>钟环荣</v>
          </cell>
          <cell r="C53" t="str">
            <v>直销</v>
          </cell>
          <cell r="D53" t="str">
            <v>赵林区</v>
          </cell>
          <cell r="E53">
            <v>0</v>
          </cell>
          <cell r="F53">
            <v>2600</v>
          </cell>
          <cell r="G53">
            <v>2600</v>
          </cell>
          <cell r="H53">
            <v>208</v>
          </cell>
          <cell r="I53" t="str">
            <v xml:space="preserve"> </v>
          </cell>
          <cell r="J53">
            <v>0</v>
          </cell>
          <cell r="K53">
            <v>37788</v>
          </cell>
          <cell r="L53">
            <v>21970</v>
          </cell>
          <cell r="M53">
            <v>33514</v>
          </cell>
          <cell r="N53">
            <v>4274</v>
          </cell>
          <cell r="O53">
            <v>48</v>
          </cell>
          <cell r="P53">
            <v>26</v>
          </cell>
          <cell r="Q53">
            <v>45</v>
          </cell>
          <cell r="R53">
            <v>3</v>
          </cell>
          <cell r="S53">
            <v>7.0000000000000007E-2</v>
          </cell>
          <cell r="T53">
            <v>0.1</v>
          </cell>
        </row>
        <row r="54">
          <cell r="B54" t="str">
            <v>周启存</v>
          </cell>
          <cell r="C54" t="str">
            <v>直销</v>
          </cell>
          <cell r="D54" t="str">
            <v>赵林区</v>
          </cell>
          <cell r="E54">
            <v>2171.52</v>
          </cell>
          <cell r="F54">
            <v>6700</v>
          </cell>
          <cell r="G54">
            <v>8871.52</v>
          </cell>
          <cell r="H54">
            <v>709.72</v>
          </cell>
          <cell r="I54" t="str">
            <v xml:space="preserve"> </v>
          </cell>
          <cell r="J54">
            <v>0</v>
          </cell>
          <cell r="K54">
            <v>111534</v>
          </cell>
          <cell r="L54">
            <v>60020</v>
          </cell>
          <cell r="M54">
            <v>37252</v>
          </cell>
          <cell r="N54">
            <v>74282</v>
          </cell>
          <cell r="O54">
            <v>113.5</v>
          </cell>
          <cell r="P54">
            <v>53</v>
          </cell>
          <cell r="Q54">
            <v>57</v>
          </cell>
          <cell r="R54">
            <v>62</v>
          </cell>
          <cell r="S54">
            <v>0.08</v>
          </cell>
          <cell r="T54">
            <v>0.12</v>
          </cell>
        </row>
        <row r="55">
          <cell r="B55" t="str">
            <v>万昌波</v>
          </cell>
          <cell r="C55" t="str">
            <v>直销</v>
          </cell>
          <cell r="D55" t="str">
            <v>樟新区</v>
          </cell>
          <cell r="E55">
            <v>83.28</v>
          </cell>
          <cell r="F55">
            <v>0</v>
          </cell>
          <cell r="G55">
            <v>83.28</v>
          </cell>
          <cell r="H55">
            <v>6.66</v>
          </cell>
          <cell r="I55" t="str">
            <v>否</v>
          </cell>
          <cell r="J55">
            <v>-432.7999999999999</v>
          </cell>
          <cell r="K55">
            <v>56174</v>
          </cell>
          <cell r="L55">
            <v>21640</v>
          </cell>
          <cell r="M55">
            <v>35348</v>
          </cell>
          <cell r="N55">
            <v>20826</v>
          </cell>
          <cell r="O55">
            <v>64</v>
          </cell>
          <cell r="P55">
            <v>20</v>
          </cell>
          <cell r="Q55">
            <v>48</v>
          </cell>
          <cell r="R55">
            <v>17</v>
          </cell>
          <cell r="S55">
            <v>0.06</v>
          </cell>
          <cell r="T55">
            <v>0.09</v>
          </cell>
        </row>
        <row r="56">
          <cell r="B56" t="str">
            <v>伍红军</v>
          </cell>
          <cell r="C56" t="str">
            <v>直销</v>
          </cell>
          <cell r="D56" t="str">
            <v>中心区</v>
          </cell>
          <cell r="E56">
            <v>314.39999999999998</v>
          </cell>
          <cell r="F56">
            <v>1500</v>
          </cell>
          <cell r="G56">
            <v>1814.4</v>
          </cell>
          <cell r="H56">
            <v>145.15</v>
          </cell>
          <cell r="I56" t="str">
            <v xml:space="preserve"> </v>
          </cell>
          <cell r="J56">
            <v>0</v>
          </cell>
          <cell r="K56">
            <v>63148</v>
          </cell>
          <cell r="L56">
            <v>18380</v>
          </cell>
          <cell r="M56">
            <v>43168</v>
          </cell>
          <cell r="N56">
            <v>19980</v>
          </cell>
          <cell r="O56">
            <v>67</v>
          </cell>
          <cell r="P56">
            <v>16</v>
          </cell>
          <cell r="Q56">
            <v>55</v>
          </cell>
          <cell r="R56">
            <v>15</v>
          </cell>
          <cell r="S56">
            <v>0.06</v>
          </cell>
          <cell r="T56">
            <v>0.09</v>
          </cell>
        </row>
        <row r="57">
          <cell r="B57" t="str">
            <v>何乐平</v>
          </cell>
          <cell r="C57" t="str">
            <v>直销</v>
          </cell>
          <cell r="D57" t="str">
            <v>乌沙区</v>
          </cell>
          <cell r="E57">
            <v>0</v>
          </cell>
          <cell r="F57">
            <v>4000</v>
          </cell>
          <cell r="G57">
            <v>4000</v>
          </cell>
          <cell r="H57">
            <v>320</v>
          </cell>
          <cell r="I57" t="str">
            <v>否</v>
          </cell>
          <cell r="J57">
            <v>-682.36000000000013</v>
          </cell>
          <cell r="K57">
            <v>63669</v>
          </cell>
          <cell r="L57">
            <v>34118</v>
          </cell>
          <cell r="M57">
            <v>39739</v>
          </cell>
          <cell r="N57">
            <v>23930</v>
          </cell>
          <cell r="O57">
            <v>77</v>
          </cell>
          <cell r="P57">
            <v>36</v>
          </cell>
          <cell r="Q57">
            <v>59</v>
          </cell>
          <cell r="R57">
            <v>20</v>
          </cell>
          <cell r="S57">
            <v>7.0000000000000007E-2</v>
          </cell>
          <cell r="T57">
            <v>0.1</v>
          </cell>
        </row>
        <row r="58">
          <cell r="B58" t="str">
            <v>肖亮</v>
          </cell>
          <cell r="C58" t="str">
            <v>直销</v>
          </cell>
          <cell r="D58" t="str">
            <v>上沙区</v>
          </cell>
          <cell r="E58">
            <v>0</v>
          </cell>
          <cell r="F58">
            <v>3900</v>
          </cell>
          <cell r="G58">
            <v>3900</v>
          </cell>
          <cell r="H58">
            <v>312</v>
          </cell>
          <cell r="I58" t="str">
            <v xml:space="preserve"> </v>
          </cell>
          <cell r="J58">
            <v>0</v>
          </cell>
          <cell r="K58">
            <v>105336</v>
          </cell>
          <cell r="L58">
            <v>54812</v>
          </cell>
          <cell r="M58">
            <v>66474</v>
          </cell>
          <cell r="N58">
            <v>38862</v>
          </cell>
          <cell r="O58">
            <v>111</v>
          </cell>
          <cell r="P58">
            <v>51</v>
          </cell>
          <cell r="Q58">
            <v>85</v>
          </cell>
          <cell r="R58">
            <v>26</v>
          </cell>
          <cell r="S58">
            <v>0.08</v>
          </cell>
          <cell r="T58">
            <v>0.12</v>
          </cell>
        </row>
        <row r="59">
          <cell r="B59" t="str">
            <v>许世家</v>
          </cell>
          <cell r="C59" t="str">
            <v>直销</v>
          </cell>
          <cell r="D59">
            <v>0</v>
          </cell>
          <cell r="E59">
            <v>0</v>
          </cell>
          <cell r="F59">
            <v>700</v>
          </cell>
          <cell r="G59">
            <v>700</v>
          </cell>
          <cell r="H59">
            <v>56</v>
          </cell>
          <cell r="I59" t="str">
            <v xml:space="preserve"> </v>
          </cell>
          <cell r="J59">
            <v>0</v>
          </cell>
          <cell r="K59">
            <v>39866</v>
          </cell>
          <cell r="L59">
            <v>26058</v>
          </cell>
          <cell r="M59">
            <v>22614</v>
          </cell>
          <cell r="N59">
            <v>17252</v>
          </cell>
          <cell r="O59">
            <v>42.5</v>
          </cell>
          <cell r="P59">
            <v>24</v>
          </cell>
          <cell r="Q59">
            <v>29</v>
          </cell>
          <cell r="R59">
            <v>14</v>
          </cell>
          <cell r="S59">
            <v>0.06</v>
          </cell>
          <cell r="T59">
            <v>0.09</v>
          </cell>
        </row>
        <row r="60">
          <cell r="B60" t="str">
            <v>朱江益</v>
          </cell>
          <cell r="C60" t="str">
            <v>直销</v>
          </cell>
          <cell r="D60" t="str">
            <v>光宝区</v>
          </cell>
          <cell r="E60">
            <v>0</v>
          </cell>
          <cell r="F60">
            <v>2000</v>
          </cell>
          <cell r="G60">
            <v>2000</v>
          </cell>
          <cell r="H60">
            <v>160</v>
          </cell>
          <cell r="I60" t="str">
            <v xml:space="preserve"> </v>
          </cell>
          <cell r="J60">
            <v>0</v>
          </cell>
          <cell r="K60">
            <v>38368</v>
          </cell>
          <cell r="L60">
            <v>18086</v>
          </cell>
          <cell r="M60">
            <v>28576</v>
          </cell>
          <cell r="N60">
            <v>9792</v>
          </cell>
          <cell r="O60">
            <v>48</v>
          </cell>
          <cell r="P60">
            <v>20</v>
          </cell>
          <cell r="Q60">
            <v>39</v>
          </cell>
          <cell r="R60">
            <v>9</v>
          </cell>
          <cell r="S60">
            <v>0.06</v>
          </cell>
          <cell r="T60">
            <v>0.09</v>
          </cell>
        </row>
        <row r="61">
          <cell r="B61" t="str">
            <v>朱明志</v>
          </cell>
          <cell r="C61" t="str">
            <v>直销</v>
          </cell>
          <cell r="D61">
            <v>0</v>
          </cell>
          <cell r="E61">
            <v>4.5</v>
          </cell>
          <cell r="F61">
            <v>0</v>
          </cell>
          <cell r="G61">
            <v>4.5</v>
          </cell>
          <cell r="H61">
            <v>0.36</v>
          </cell>
          <cell r="I61" t="str">
            <v>否</v>
          </cell>
          <cell r="J61">
            <v>0</v>
          </cell>
          <cell r="K61">
            <v>-623</v>
          </cell>
          <cell r="L61">
            <v>0</v>
          </cell>
          <cell r="M61">
            <v>-623</v>
          </cell>
          <cell r="N61">
            <v>0</v>
          </cell>
          <cell r="O61">
            <v>0</v>
          </cell>
          <cell r="P61">
            <v>0</v>
          </cell>
          <cell r="Q61">
            <v>1</v>
          </cell>
          <cell r="R61">
            <v>0</v>
          </cell>
          <cell r="S61">
            <v>0.06</v>
          </cell>
          <cell r="T61">
            <v>0.09</v>
          </cell>
        </row>
        <row r="62">
          <cell r="B62" t="str">
            <v>韦志强</v>
          </cell>
          <cell r="C62" t="str">
            <v>直销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 t="str">
            <v xml:space="preserve"> </v>
          </cell>
          <cell r="J62">
            <v>0</v>
          </cell>
          <cell r="K62">
            <v>11600</v>
          </cell>
          <cell r="L62">
            <v>8786</v>
          </cell>
          <cell r="M62">
            <v>10512</v>
          </cell>
          <cell r="N62">
            <v>1088</v>
          </cell>
          <cell r="O62">
            <v>15</v>
          </cell>
          <cell r="P62">
            <v>11</v>
          </cell>
          <cell r="Q62">
            <v>15</v>
          </cell>
          <cell r="R62">
            <v>1</v>
          </cell>
          <cell r="S62">
            <v>0.06</v>
          </cell>
          <cell r="T62">
            <v>0.09</v>
          </cell>
        </row>
        <row r="63">
          <cell r="B63" t="str">
            <v>文志立</v>
          </cell>
          <cell r="C63" t="str">
            <v>直销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 t="str">
            <v xml:space="preserve"> </v>
          </cell>
          <cell r="J63">
            <v>0</v>
          </cell>
          <cell r="K63">
            <v>27974</v>
          </cell>
          <cell r="L63">
            <v>15838</v>
          </cell>
          <cell r="M63">
            <v>9920</v>
          </cell>
          <cell r="N63">
            <v>18054</v>
          </cell>
          <cell r="O63">
            <v>28.5</v>
          </cell>
          <cell r="P63">
            <v>15</v>
          </cell>
          <cell r="Q63">
            <v>15</v>
          </cell>
          <cell r="R63">
            <v>14</v>
          </cell>
          <cell r="S63">
            <v>0.06</v>
          </cell>
          <cell r="T63">
            <v>0.09</v>
          </cell>
        </row>
        <row r="64">
          <cell r="B64" t="str">
            <v>胡政</v>
          </cell>
          <cell r="C64" t="str">
            <v>直销</v>
          </cell>
          <cell r="D64">
            <v>0</v>
          </cell>
          <cell r="E64">
            <v>1250</v>
          </cell>
          <cell r="F64">
            <v>1600</v>
          </cell>
          <cell r="G64">
            <v>2850</v>
          </cell>
          <cell r="H64">
            <v>228</v>
          </cell>
          <cell r="I64" t="str">
            <v xml:space="preserve"> </v>
          </cell>
          <cell r="J64">
            <v>0</v>
          </cell>
          <cell r="K64">
            <v>41164</v>
          </cell>
          <cell r="L64">
            <v>22540</v>
          </cell>
          <cell r="M64">
            <v>18222</v>
          </cell>
          <cell r="N64">
            <v>22942</v>
          </cell>
          <cell r="O64">
            <v>44</v>
          </cell>
          <cell r="P64">
            <v>22</v>
          </cell>
          <cell r="Q64">
            <v>26</v>
          </cell>
          <cell r="R64">
            <v>19</v>
          </cell>
          <cell r="S64">
            <v>0.06</v>
          </cell>
          <cell r="T64">
            <v>0.09</v>
          </cell>
        </row>
        <row r="65">
          <cell r="B65" t="str">
            <v>杨菊花</v>
          </cell>
          <cell r="C65" t="str">
            <v>直销</v>
          </cell>
          <cell r="D65">
            <v>0</v>
          </cell>
          <cell r="E65">
            <v>0</v>
          </cell>
          <cell r="F65">
            <v>300</v>
          </cell>
          <cell r="G65">
            <v>300</v>
          </cell>
          <cell r="H65">
            <v>24</v>
          </cell>
          <cell r="I65" t="str">
            <v xml:space="preserve"> </v>
          </cell>
          <cell r="J65">
            <v>0</v>
          </cell>
          <cell r="K65">
            <v>38176</v>
          </cell>
          <cell r="L65">
            <v>26596</v>
          </cell>
          <cell r="M65">
            <v>11216</v>
          </cell>
          <cell r="N65">
            <v>26960</v>
          </cell>
          <cell r="O65">
            <v>36</v>
          </cell>
          <cell r="P65">
            <v>22</v>
          </cell>
          <cell r="Q65">
            <v>16</v>
          </cell>
          <cell r="R65">
            <v>20</v>
          </cell>
          <cell r="S65">
            <v>0.06</v>
          </cell>
          <cell r="T65">
            <v>0.09</v>
          </cell>
        </row>
        <row r="66">
          <cell r="B66" t="str">
            <v>邹耀廷</v>
          </cell>
          <cell r="C66" t="str">
            <v>销装维</v>
          </cell>
          <cell r="D66" t="str">
            <v>销装维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 t="str">
            <v xml:space="preserve"> </v>
          </cell>
          <cell r="J66">
            <v>0</v>
          </cell>
          <cell r="K66">
            <v>30074</v>
          </cell>
          <cell r="L66">
            <v>27096</v>
          </cell>
          <cell r="M66">
            <v>26500</v>
          </cell>
          <cell r="N66">
            <v>3574</v>
          </cell>
          <cell r="O66">
            <v>35</v>
          </cell>
          <cell r="P66">
            <v>32</v>
          </cell>
          <cell r="Q66">
            <v>32</v>
          </cell>
          <cell r="R66">
            <v>3</v>
          </cell>
          <cell r="S66">
            <v>7.0000000000000007E-2</v>
          </cell>
          <cell r="T66">
            <v>0.1</v>
          </cell>
        </row>
        <row r="67">
          <cell r="B67" t="str">
            <v>李小兵</v>
          </cell>
          <cell r="C67" t="str">
            <v>直销</v>
          </cell>
          <cell r="D67">
            <v>0</v>
          </cell>
          <cell r="E67">
            <v>0</v>
          </cell>
          <cell r="F67">
            <v>1500</v>
          </cell>
          <cell r="G67">
            <v>1500</v>
          </cell>
          <cell r="H67">
            <v>120</v>
          </cell>
          <cell r="I67" t="str">
            <v xml:space="preserve"> </v>
          </cell>
          <cell r="J67">
            <v>0</v>
          </cell>
          <cell r="K67">
            <v>19780</v>
          </cell>
          <cell r="L67">
            <v>11354</v>
          </cell>
          <cell r="M67">
            <v>10740</v>
          </cell>
          <cell r="N67">
            <v>9040</v>
          </cell>
          <cell r="O67">
            <v>18</v>
          </cell>
          <cell r="P67">
            <v>11</v>
          </cell>
          <cell r="Q67">
            <v>12</v>
          </cell>
          <cell r="R67">
            <v>6</v>
          </cell>
          <cell r="S67">
            <v>0.06</v>
          </cell>
          <cell r="T67">
            <v>0.09</v>
          </cell>
        </row>
        <row r="68">
          <cell r="B68" t="str">
            <v>唐水洁</v>
          </cell>
          <cell r="C68" t="str">
            <v>直销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 t="str">
            <v xml:space="preserve"> 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0.06</v>
          </cell>
          <cell r="T68">
            <v>0.09</v>
          </cell>
        </row>
        <row r="69">
          <cell r="B69" t="str">
            <v>程海健</v>
          </cell>
          <cell r="C69" t="str">
            <v>直销</v>
          </cell>
          <cell r="D69">
            <v>0</v>
          </cell>
          <cell r="E69">
            <v>0</v>
          </cell>
          <cell r="F69">
            <v>100</v>
          </cell>
          <cell r="G69">
            <v>100</v>
          </cell>
          <cell r="H69">
            <v>8</v>
          </cell>
          <cell r="I69" t="str">
            <v xml:space="preserve"> </v>
          </cell>
          <cell r="J69">
            <v>0</v>
          </cell>
          <cell r="K69">
            <v>8408</v>
          </cell>
          <cell r="L69">
            <v>6248</v>
          </cell>
          <cell r="M69">
            <v>7320</v>
          </cell>
          <cell r="N69">
            <v>1088</v>
          </cell>
          <cell r="O69">
            <v>11</v>
          </cell>
          <cell r="P69">
            <v>8</v>
          </cell>
          <cell r="Q69">
            <v>10</v>
          </cell>
          <cell r="R69">
            <v>1</v>
          </cell>
          <cell r="S69">
            <v>0.06</v>
          </cell>
          <cell r="T69">
            <v>0.09</v>
          </cell>
        </row>
        <row r="70">
          <cell r="B70" t="str">
            <v>夏永杰</v>
          </cell>
          <cell r="C70" t="str">
            <v>直销</v>
          </cell>
          <cell r="D70">
            <v>0</v>
          </cell>
          <cell r="E70">
            <v>0</v>
          </cell>
          <cell r="F70">
            <v>500</v>
          </cell>
          <cell r="G70">
            <v>500</v>
          </cell>
          <cell r="H70">
            <v>40</v>
          </cell>
          <cell r="I70" t="str">
            <v xml:space="preserve"> </v>
          </cell>
          <cell r="J70">
            <v>0</v>
          </cell>
          <cell r="K70">
            <v>34652</v>
          </cell>
          <cell r="L70">
            <v>27756</v>
          </cell>
          <cell r="M70">
            <v>24860</v>
          </cell>
          <cell r="N70">
            <v>9792</v>
          </cell>
          <cell r="O70">
            <v>42</v>
          </cell>
          <cell r="P70">
            <v>32</v>
          </cell>
          <cell r="Q70">
            <v>33</v>
          </cell>
          <cell r="R70">
            <v>9</v>
          </cell>
          <cell r="S70">
            <v>7.0000000000000007E-2</v>
          </cell>
          <cell r="T70">
            <v>0.1</v>
          </cell>
        </row>
        <row r="71">
          <cell r="B71" t="str">
            <v>陈常利</v>
          </cell>
          <cell r="C71" t="str">
            <v>直销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 t="str">
            <v xml:space="preserve"> </v>
          </cell>
          <cell r="J71">
            <v>0</v>
          </cell>
          <cell r="K71">
            <v>80384</v>
          </cell>
          <cell r="L71">
            <v>47168</v>
          </cell>
          <cell r="M71">
            <v>23652</v>
          </cell>
          <cell r="N71">
            <v>56732</v>
          </cell>
          <cell r="O71">
            <v>79</v>
          </cell>
          <cell r="P71">
            <v>40</v>
          </cell>
          <cell r="Q71">
            <v>33</v>
          </cell>
          <cell r="R71">
            <v>49</v>
          </cell>
          <cell r="S71">
            <v>0.08</v>
          </cell>
          <cell r="T71">
            <v>0.12</v>
          </cell>
        </row>
        <row r="72">
          <cell r="B72" t="str">
            <v>朱威</v>
          </cell>
          <cell r="C72" t="str">
            <v>直销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 t="str">
            <v xml:space="preserve"> 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0.06</v>
          </cell>
          <cell r="T72">
            <v>0.09</v>
          </cell>
        </row>
        <row r="73">
          <cell r="B73" t="str">
            <v>叶景培</v>
          </cell>
          <cell r="C73" t="str">
            <v>直销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 t="str">
            <v xml:space="preserve"> 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0.06</v>
          </cell>
          <cell r="T73">
            <v>0.09</v>
          </cell>
        </row>
        <row r="74">
          <cell r="B74" t="str">
            <v>杨辉</v>
          </cell>
          <cell r="C74" t="str">
            <v>直销</v>
          </cell>
          <cell r="D74">
            <v>0</v>
          </cell>
          <cell r="E74">
            <v>0</v>
          </cell>
          <cell r="F74">
            <v>500</v>
          </cell>
          <cell r="G74">
            <v>500</v>
          </cell>
          <cell r="H74">
            <v>40</v>
          </cell>
          <cell r="I74" t="str">
            <v xml:space="preserve"> </v>
          </cell>
          <cell r="J74">
            <v>0</v>
          </cell>
          <cell r="K74">
            <v>28986</v>
          </cell>
          <cell r="L74">
            <v>17296</v>
          </cell>
          <cell r="M74">
            <v>13996</v>
          </cell>
          <cell r="N74">
            <v>14990</v>
          </cell>
          <cell r="O74">
            <v>29.5</v>
          </cell>
          <cell r="P74">
            <v>16</v>
          </cell>
          <cell r="Q74">
            <v>19</v>
          </cell>
          <cell r="R74">
            <v>11</v>
          </cell>
          <cell r="S74">
            <v>0.06</v>
          </cell>
          <cell r="T74">
            <v>0.09</v>
          </cell>
        </row>
        <row r="75">
          <cell r="B75" t="str">
            <v>列允洪</v>
          </cell>
          <cell r="C75" t="str">
            <v>直销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 t="str">
            <v xml:space="preserve"> </v>
          </cell>
          <cell r="J75">
            <v>0</v>
          </cell>
          <cell r="K75">
            <v>17605</v>
          </cell>
          <cell r="L75">
            <v>9818</v>
          </cell>
          <cell r="M75">
            <v>12165</v>
          </cell>
          <cell r="N75">
            <v>5440</v>
          </cell>
          <cell r="O75">
            <v>25</v>
          </cell>
          <cell r="P75">
            <v>13</v>
          </cell>
          <cell r="Q75">
            <v>23</v>
          </cell>
          <cell r="R75">
            <v>5</v>
          </cell>
          <cell r="S75">
            <v>0.06</v>
          </cell>
          <cell r="T75">
            <v>0.09</v>
          </cell>
        </row>
        <row r="76">
          <cell r="B76" t="str">
            <v>彭知群</v>
          </cell>
          <cell r="C76" t="str">
            <v>直销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 t="str">
            <v xml:space="preserve"> </v>
          </cell>
          <cell r="J76">
            <v>0</v>
          </cell>
          <cell r="K76">
            <v>15574</v>
          </cell>
          <cell r="L76">
            <v>8036</v>
          </cell>
          <cell r="M76">
            <v>14176</v>
          </cell>
          <cell r="N76">
            <v>1398</v>
          </cell>
          <cell r="O76">
            <v>22.5</v>
          </cell>
          <cell r="P76">
            <v>12</v>
          </cell>
          <cell r="Q76">
            <v>24</v>
          </cell>
          <cell r="R76">
            <v>1</v>
          </cell>
          <cell r="S76">
            <v>0.06</v>
          </cell>
          <cell r="T76">
            <v>0.09</v>
          </cell>
        </row>
        <row r="77">
          <cell r="B77" t="str">
            <v>林文武</v>
          </cell>
          <cell r="C77" t="str">
            <v>直销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 t="str">
            <v xml:space="preserve"> 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0.06</v>
          </cell>
          <cell r="T77">
            <v>0.09</v>
          </cell>
        </row>
        <row r="78">
          <cell r="B78" t="str">
            <v>徐元球</v>
          </cell>
          <cell r="C78" t="str">
            <v>直销</v>
          </cell>
          <cell r="D78">
            <v>0</v>
          </cell>
          <cell r="E78">
            <v>398.4</v>
          </cell>
          <cell r="F78">
            <v>800</v>
          </cell>
          <cell r="G78">
            <v>1198.4000000000001</v>
          </cell>
          <cell r="H78">
            <v>95.87</v>
          </cell>
          <cell r="I78" t="str">
            <v xml:space="preserve"> </v>
          </cell>
          <cell r="J78">
            <v>0</v>
          </cell>
          <cell r="K78">
            <v>49510</v>
          </cell>
          <cell r="L78">
            <v>19354</v>
          </cell>
          <cell r="M78">
            <v>23424</v>
          </cell>
          <cell r="N78">
            <v>26086</v>
          </cell>
          <cell r="O78">
            <v>51</v>
          </cell>
          <cell r="P78">
            <v>14</v>
          </cell>
          <cell r="Q78">
            <v>33</v>
          </cell>
          <cell r="R78">
            <v>18</v>
          </cell>
          <cell r="S78">
            <v>0.06</v>
          </cell>
          <cell r="T78">
            <v>0.09</v>
          </cell>
        </row>
        <row r="79">
          <cell r="B79" t="str">
            <v>许育</v>
          </cell>
          <cell r="C79" t="str">
            <v>销装维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 t="str">
            <v xml:space="preserve"> </v>
          </cell>
          <cell r="J79">
            <v>0</v>
          </cell>
          <cell r="K79">
            <v>9360</v>
          </cell>
          <cell r="L79">
            <v>9360</v>
          </cell>
          <cell r="M79">
            <v>9360</v>
          </cell>
          <cell r="N79">
            <v>0</v>
          </cell>
          <cell r="O79">
            <v>11</v>
          </cell>
          <cell r="P79">
            <v>11</v>
          </cell>
          <cell r="Q79">
            <v>11</v>
          </cell>
          <cell r="R79">
            <v>0</v>
          </cell>
          <cell r="S79">
            <v>0.06</v>
          </cell>
          <cell r="T79">
            <v>0.09</v>
          </cell>
        </row>
        <row r="80">
          <cell r="B80" t="str">
            <v>祖静彪</v>
          </cell>
          <cell r="C80" t="str">
            <v>直销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 t="str">
            <v xml:space="preserve"> </v>
          </cell>
          <cell r="J80">
            <v>0</v>
          </cell>
          <cell r="K80">
            <v>19278</v>
          </cell>
          <cell r="L80">
            <v>15740</v>
          </cell>
          <cell r="M80">
            <v>14206</v>
          </cell>
          <cell r="N80">
            <v>5072</v>
          </cell>
          <cell r="O80">
            <v>23</v>
          </cell>
          <cell r="P80">
            <v>19</v>
          </cell>
          <cell r="Q80">
            <v>19</v>
          </cell>
          <cell r="R80">
            <v>4</v>
          </cell>
          <cell r="S80">
            <v>0.06</v>
          </cell>
          <cell r="T80">
            <v>0.09</v>
          </cell>
        </row>
        <row r="81">
          <cell r="B81" t="str">
            <v>彭文群</v>
          </cell>
          <cell r="C81" t="str">
            <v>直销</v>
          </cell>
          <cell r="D81">
            <v>0</v>
          </cell>
          <cell r="E81">
            <v>0</v>
          </cell>
          <cell r="F81">
            <v>100</v>
          </cell>
          <cell r="G81">
            <v>100</v>
          </cell>
          <cell r="H81">
            <v>8</v>
          </cell>
          <cell r="I81" t="str">
            <v xml:space="preserve"> </v>
          </cell>
          <cell r="J81">
            <v>0</v>
          </cell>
          <cell r="K81">
            <v>10348</v>
          </cell>
          <cell r="L81">
            <v>8940</v>
          </cell>
          <cell r="M81">
            <v>6774</v>
          </cell>
          <cell r="N81">
            <v>3574</v>
          </cell>
          <cell r="O81">
            <v>11</v>
          </cell>
          <cell r="P81">
            <v>9</v>
          </cell>
          <cell r="Q81">
            <v>8</v>
          </cell>
          <cell r="R81">
            <v>3</v>
          </cell>
          <cell r="S81">
            <v>0.06</v>
          </cell>
          <cell r="T81">
            <v>0.09</v>
          </cell>
        </row>
        <row r="82">
          <cell r="B82" t="str">
            <v>杨晓艳</v>
          </cell>
          <cell r="C82" t="str">
            <v>一体化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 t="str">
            <v xml:space="preserve"> </v>
          </cell>
          <cell r="J82">
            <v>0</v>
          </cell>
          <cell r="K82">
            <v>12230</v>
          </cell>
          <cell r="L82">
            <v>12230</v>
          </cell>
          <cell r="M82">
            <v>7368</v>
          </cell>
          <cell r="N82">
            <v>4862</v>
          </cell>
          <cell r="O82">
            <v>13</v>
          </cell>
          <cell r="P82">
            <v>13</v>
          </cell>
          <cell r="Q82">
            <v>9</v>
          </cell>
          <cell r="R82">
            <v>4</v>
          </cell>
          <cell r="S82">
            <v>0.06</v>
          </cell>
          <cell r="T82">
            <v>0.09</v>
          </cell>
        </row>
        <row r="83">
          <cell r="B83" t="str">
            <v>钟小红</v>
          </cell>
          <cell r="C83" t="str">
            <v>一体化</v>
          </cell>
          <cell r="D83">
            <v>0</v>
          </cell>
          <cell r="E83">
            <v>0</v>
          </cell>
          <cell r="F83">
            <v>1500</v>
          </cell>
          <cell r="G83">
            <v>1500</v>
          </cell>
          <cell r="H83">
            <v>120</v>
          </cell>
          <cell r="I83" t="str">
            <v xml:space="preserve"> </v>
          </cell>
          <cell r="J83">
            <v>0</v>
          </cell>
          <cell r="K83">
            <v>33288</v>
          </cell>
          <cell r="L83">
            <v>12750</v>
          </cell>
          <cell r="M83">
            <v>23496</v>
          </cell>
          <cell r="N83">
            <v>9792</v>
          </cell>
          <cell r="O83">
            <v>39</v>
          </cell>
          <cell r="P83">
            <v>12</v>
          </cell>
          <cell r="Q83">
            <v>30</v>
          </cell>
          <cell r="R83">
            <v>9</v>
          </cell>
          <cell r="S83">
            <v>0.06</v>
          </cell>
          <cell r="T83">
            <v>0.09</v>
          </cell>
        </row>
        <row r="84">
          <cell r="B84" t="str">
            <v>黄智乾</v>
          </cell>
          <cell r="C84" t="str">
            <v>直销</v>
          </cell>
          <cell r="D84">
            <v>0</v>
          </cell>
          <cell r="E84">
            <v>0</v>
          </cell>
          <cell r="F84">
            <v>300</v>
          </cell>
          <cell r="G84">
            <v>300</v>
          </cell>
          <cell r="H84">
            <v>24</v>
          </cell>
          <cell r="I84" t="str">
            <v xml:space="preserve"> </v>
          </cell>
          <cell r="J84">
            <v>0</v>
          </cell>
          <cell r="K84">
            <v>21552</v>
          </cell>
          <cell r="L84">
            <v>15148</v>
          </cell>
          <cell r="M84">
            <v>20464</v>
          </cell>
          <cell r="N84">
            <v>1088</v>
          </cell>
          <cell r="O84">
            <v>26</v>
          </cell>
          <cell r="P84">
            <v>18</v>
          </cell>
          <cell r="Q84">
            <v>26</v>
          </cell>
          <cell r="R84">
            <v>1</v>
          </cell>
          <cell r="S84">
            <v>0.06</v>
          </cell>
          <cell r="T84">
            <v>0.09</v>
          </cell>
        </row>
        <row r="85">
          <cell r="B85" t="str">
            <v>农军成</v>
          </cell>
          <cell r="C85" t="str">
            <v>直销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 t="str">
            <v xml:space="preserve"> </v>
          </cell>
          <cell r="J85">
            <v>0</v>
          </cell>
          <cell r="K85">
            <v>41427</v>
          </cell>
          <cell r="L85">
            <v>20738</v>
          </cell>
          <cell r="M85">
            <v>28285</v>
          </cell>
          <cell r="N85">
            <v>13142</v>
          </cell>
          <cell r="O85">
            <v>47</v>
          </cell>
          <cell r="P85">
            <v>21</v>
          </cell>
          <cell r="Q85">
            <v>39</v>
          </cell>
          <cell r="R85">
            <v>9</v>
          </cell>
          <cell r="S85">
            <v>0.06</v>
          </cell>
          <cell r="T85">
            <v>0.09</v>
          </cell>
        </row>
        <row r="86">
          <cell r="B86" t="str">
            <v>肖忠</v>
          </cell>
          <cell r="C86" t="str">
            <v>直销</v>
          </cell>
          <cell r="D86">
            <v>0</v>
          </cell>
          <cell r="E86">
            <v>0</v>
          </cell>
          <cell r="F86">
            <v>400</v>
          </cell>
          <cell r="G86">
            <v>400</v>
          </cell>
          <cell r="H86">
            <v>32</v>
          </cell>
          <cell r="I86" t="str">
            <v xml:space="preserve"> </v>
          </cell>
          <cell r="J86">
            <v>0</v>
          </cell>
          <cell r="K86">
            <v>22402</v>
          </cell>
          <cell r="L86">
            <v>21004</v>
          </cell>
          <cell r="M86">
            <v>5498</v>
          </cell>
          <cell r="N86">
            <v>16904</v>
          </cell>
          <cell r="O86">
            <v>20</v>
          </cell>
          <cell r="P86">
            <v>20</v>
          </cell>
          <cell r="Q86">
            <v>8</v>
          </cell>
          <cell r="R86">
            <v>13</v>
          </cell>
          <cell r="S86">
            <v>0.06</v>
          </cell>
          <cell r="T86">
            <v>0.09</v>
          </cell>
        </row>
        <row r="87">
          <cell r="B87" t="str">
            <v>罗文军</v>
          </cell>
          <cell r="C87" t="str">
            <v>一体化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 t="str">
            <v xml:space="preserve"> </v>
          </cell>
          <cell r="J87">
            <v>0</v>
          </cell>
          <cell r="K87">
            <v>680</v>
          </cell>
          <cell r="L87">
            <v>0</v>
          </cell>
          <cell r="M87">
            <v>680</v>
          </cell>
          <cell r="N87">
            <v>0</v>
          </cell>
          <cell r="O87">
            <v>1</v>
          </cell>
          <cell r="P87">
            <v>0</v>
          </cell>
          <cell r="Q87">
            <v>1</v>
          </cell>
          <cell r="R87">
            <v>0</v>
          </cell>
          <cell r="S87">
            <v>0.06</v>
          </cell>
          <cell r="T87">
            <v>0.09</v>
          </cell>
        </row>
        <row r="88">
          <cell r="B88" t="str">
            <v>白莉</v>
          </cell>
          <cell r="C88" t="str">
            <v>一体化</v>
          </cell>
          <cell r="D88">
            <v>0</v>
          </cell>
          <cell r="E88">
            <v>0</v>
          </cell>
          <cell r="F88">
            <v>300</v>
          </cell>
          <cell r="G88">
            <v>300</v>
          </cell>
          <cell r="H88">
            <v>24</v>
          </cell>
          <cell r="I88" t="str">
            <v xml:space="preserve"> </v>
          </cell>
          <cell r="J88">
            <v>0</v>
          </cell>
          <cell r="K88">
            <v>24932</v>
          </cell>
          <cell r="L88">
            <v>16312</v>
          </cell>
          <cell r="M88">
            <v>19156</v>
          </cell>
          <cell r="N88">
            <v>5776</v>
          </cell>
          <cell r="O88">
            <v>28</v>
          </cell>
          <cell r="P88">
            <v>17</v>
          </cell>
          <cell r="Q88">
            <v>28</v>
          </cell>
          <cell r="R88">
            <v>3</v>
          </cell>
          <cell r="S88">
            <v>0.06</v>
          </cell>
          <cell r="T88">
            <v>0.09</v>
          </cell>
        </row>
        <row r="89">
          <cell r="B89" t="str">
            <v>陈伟娣</v>
          </cell>
          <cell r="C89" t="str">
            <v>一体化</v>
          </cell>
          <cell r="D89" t="str">
            <v>南栅区</v>
          </cell>
          <cell r="E89">
            <v>0</v>
          </cell>
          <cell r="F89">
            <v>900</v>
          </cell>
          <cell r="G89">
            <v>900</v>
          </cell>
          <cell r="H89">
            <v>72</v>
          </cell>
          <cell r="I89" t="str">
            <v xml:space="preserve"> </v>
          </cell>
          <cell r="J89">
            <v>0</v>
          </cell>
          <cell r="K89">
            <v>27823</v>
          </cell>
          <cell r="L89">
            <v>10838</v>
          </cell>
          <cell r="M89">
            <v>17721</v>
          </cell>
          <cell r="N89">
            <v>10102</v>
          </cell>
          <cell r="O89">
            <v>34</v>
          </cell>
          <cell r="P89">
            <v>11</v>
          </cell>
          <cell r="Q89">
            <v>26</v>
          </cell>
          <cell r="R89">
            <v>9</v>
          </cell>
          <cell r="S89">
            <v>7.0000000000000007E-2</v>
          </cell>
          <cell r="T89">
            <v>0.1</v>
          </cell>
        </row>
        <row r="90">
          <cell r="B90" t="str">
            <v>王武东</v>
          </cell>
          <cell r="C90" t="str">
            <v>一体化</v>
          </cell>
          <cell r="D90" t="str">
            <v>龙眼区</v>
          </cell>
          <cell r="E90">
            <v>0</v>
          </cell>
          <cell r="F90">
            <v>1186</v>
          </cell>
          <cell r="G90">
            <v>1186</v>
          </cell>
          <cell r="H90">
            <v>94.88</v>
          </cell>
          <cell r="I90" t="str">
            <v xml:space="preserve"> </v>
          </cell>
          <cell r="J90">
            <v>0</v>
          </cell>
          <cell r="K90">
            <v>37849</v>
          </cell>
          <cell r="L90">
            <v>27558</v>
          </cell>
          <cell r="M90">
            <v>13847</v>
          </cell>
          <cell r="N90">
            <v>24002</v>
          </cell>
          <cell r="O90">
            <v>38</v>
          </cell>
          <cell r="P90">
            <v>25</v>
          </cell>
          <cell r="Q90">
            <v>21</v>
          </cell>
          <cell r="R90">
            <v>19</v>
          </cell>
          <cell r="S90">
            <v>0.06</v>
          </cell>
          <cell r="T90">
            <v>0.09</v>
          </cell>
        </row>
        <row r="91">
          <cell r="B91" t="str">
            <v>朱文彬</v>
          </cell>
          <cell r="C91" t="str">
            <v>一体化</v>
          </cell>
          <cell r="D91" t="str">
            <v>博美区</v>
          </cell>
          <cell r="E91">
            <v>68.400000000000006</v>
          </cell>
          <cell r="F91">
            <v>2450</v>
          </cell>
          <cell r="G91">
            <v>2518.4</v>
          </cell>
          <cell r="H91">
            <v>201.47</v>
          </cell>
          <cell r="I91" t="str">
            <v xml:space="preserve"> </v>
          </cell>
          <cell r="J91">
            <v>0</v>
          </cell>
          <cell r="K91">
            <v>22509</v>
          </cell>
          <cell r="L91">
            <v>6434</v>
          </cell>
          <cell r="M91">
            <v>8691</v>
          </cell>
          <cell r="N91">
            <v>13818</v>
          </cell>
          <cell r="O91">
            <v>24</v>
          </cell>
          <cell r="P91">
            <v>6</v>
          </cell>
          <cell r="Q91">
            <v>14</v>
          </cell>
          <cell r="R91">
            <v>11</v>
          </cell>
          <cell r="S91">
            <v>0.06</v>
          </cell>
          <cell r="T91">
            <v>0.09</v>
          </cell>
        </row>
        <row r="92">
          <cell r="B92" t="str">
            <v>邓鸣健</v>
          </cell>
          <cell r="C92" t="str">
            <v>一体化</v>
          </cell>
          <cell r="D92">
            <v>0</v>
          </cell>
          <cell r="E92">
            <v>0</v>
          </cell>
          <cell r="F92">
            <v>700</v>
          </cell>
          <cell r="G92">
            <v>700</v>
          </cell>
          <cell r="H92">
            <v>56</v>
          </cell>
          <cell r="I92" t="str">
            <v xml:space="preserve"> </v>
          </cell>
          <cell r="J92">
            <v>0</v>
          </cell>
          <cell r="K92">
            <v>47100</v>
          </cell>
          <cell r="L92">
            <v>35780</v>
          </cell>
          <cell r="M92">
            <v>14454</v>
          </cell>
          <cell r="N92">
            <v>32646</v>
          </cell>
          <cell r="O92">
            <v>41</v>
          </cell>
          <cell r="P92">
            <v>33</v>
          </cell>
          <cell r="Q92">
            <v>17</v>
          </cell>
          <cell r="R92">
            <v>24</v>
          </cell>
          <cell r="S92">
            <v>7.0000000000000007E-2</v>
          </cell>
          <cell r="T92">
            <v>0.1</v>
          </cell>
        </row>
        <row r="93">
          <cell r="B93" t="str">
            <v>彭云明</v>
          </cell>
          <cell r="C93" t="str">
            <v>直销</v>
          </cell>
          <cell r="D93" t="str">
            <v>销装维</v>
          </cell>
          <cell r="E93">
            <v>0</v>
          </cell>
          <cell r="F93">
            <v>100</v>
          </cell>
          <cell r="G93">
            <v>100</v>
          </cell>
          <cell r="H93">
            <v>8</v>
          </cell>
          <cell r="I93" t="str">
            <v>否</v>
          </cell>
          <cell r="J93">
            <v>-55.56</v>
          </cell>
          <cell r="K93">
            <v>18400</v>
          </cell>
          <cell r="L93">
            <v>16360</v>
          </cell>
          <cell r="M93">
            <v>18400</v>
          </cell>
          <cell r="N93">
            <v>0</v>
          </cell>
          <cell r="O93">
            <v>22</v>
          </cell>
          <cell r="P93">
            <v>19</v>
          </cell>
          <cell r="Q93">
            <v>23</v>
          </cell>
          <cell r="R93">
            <v>0</v>
          </cell>
          <cell r="S93">
            <v>0.06</v>
          </cell>
          <cell r="T93">
            <v>0.09</v>
          </cell>
        </row>
        <row r="94">
          <cell r="B94" t="str">
            <v>黄向长</v>
          </cell>
          <cell r="C94" t="str">
            <v>销装维</v>
          </cell>
          <cell r="D94" t="str">
            <v>销装维</v>
          </cell>
          <cell r="E94">
            <v>0</v>
          </cell>
          <cell r="F94">
            <v>300</v>
          </cell>
          <cell r="G94">
            <v>300</v>
          </cell>
          <cell r="H94">
            <v>24</v>
          </cell>
          <cell r="I94">
            <v>0</v>
          </cell>
          <cell r="J94">
            <v>0</v>
          </cell>
          <cell r="K94">
            <v>8017</v>
          </cell>
          <cell r="L94">
            <v>8640</v>
          </cell>
          <cell r="M94">
            <v>8017</v>
          </cell>
          <cell r="N94">
            <v>0</v>
          </cell>
          <cell r="O94">
            <v>9</v>
          </cell>
          <cell r="P94">
            <v>9</v>
          </cell>
          <cell r="Q94">
            <v>11</v>
          </cell>
          <cell r="R94">
            <v>0</v>
          </cell>
          <cell r="S94">
            <v>0.06</v>
          </cell>
          <cell r="T94">
            <v>0.09</v>
          </cell>
        </row>
        <row r="95">
          <cell r="B95" t="str">
            <v>易阿红</v>
          </cell>
          <cell r="C95" t="str">
            <v>直销</v>
          </cell>
          <cell r="D95" t="str">
            <v>河田区</v>
          </cell>
          <cell r="E95">
            <v>0</v>
          </cell>
          <cell r="F95">
            <v>1100</v>
          </cell>
          <cell r="G95">
            <v>1100</v>
          </cell>
          <cell r="H95">
            <v>88</v>
          </cell>
          <cell r="I95" t="str">
            <v xml:space="preserve"> </v>
          </cell>
          <cell r="J95">
            <v>0</v>
          </cell>
          <cell r="K95">
            <v>33026</v>
          </cell>
          <cell r="L95">
            <v>19108</v>
          </cell>
          <cell r="M95">
            <v>24988</v>
          </cell>
          <cell r="N95">
            <v>8038</v>
          </cell>
          <cell r="O95">
            <v>35.5</v>
          </cell>
          <cell r="P95">
            <v>21</v>
          </cell>
          <cell r="Q95">
            <v>30</v>
          </cell>
          <cell r="R95">
            <v>6</v>
          </cell>
          <cell r="S95">
            <v>0.06</v>
          </cell>
          <cell r="T95">
            <v>0.09</v>
          </cell>
        </row>
        <row r="96">
          <cell r="B96" t="str">
            <v>冯三防</v>
          </cell>
          <cell r="C96" t="str">
            <v>直销</v>
          </cell>
          <cell r="D96" t="str">
            <v>街口区</v>
          </cell>
          <cell r="E96">
            <v>0</v>
          </cell>
          <cell r="F96">
            <v>1000</v>
          </cell>
          <cell r="G96">
            <v>1000</v>
          </cell>
          <cell r="H96">
            <v>80</v>
          </cell>
          <cell r="I96" t="str">
            <v xml:space="preserve"> </v>
          </cell>
          <cell r="J96">
            <v>0</v>
          </cell>
          <cell r="K96">
            <v>20918</v>
          </cell>
          <cell r="L96">
            <v>13950</v>
          </cell>
          <cell r="M96">
            <v>16644</v>
          </cell>
          <cell r="N96">
            <v>4274</v>
          </cell>
          <cell r="O96">
            <v>24</v>
          </cell>
          <cell r="P96">
            <v>14</v>
          </cell>
          <cell r="Q96">
            <v>21</v>
          </cell>
          <cell r="R96">
            <v>3</v>
          </cell>
          <cell r="S96">
            <v>0.06</v>
          </cell>
          <cell r="T96">
            <v>0.09</v>
          </cell>
        </row>
        <row r="97">
          <cell r="B97" t="str">
            <v>彭英智</v>
          </cell>
          <cell r="C97" t="str">
            <v>直销</v>
          </cell>
          <cell r="D97" t="str">
            <v>石龙坑区</v>
          </cell>
          <cell r="E97">
            <v>0</v>
          </cell>
          <cell r="F97">
            <v>100</v>
          </cell>
          <cell r="G97">
            <v>100</v>
          </cell>
          <cell r="H97">
            <v>8</v>
          </cell>
          <cell r="I97" t="str">
            <v>否</v>
          </cell>
          <cell r="J97">
            <v>-49.72</v>
          </cell>
          <cell r="K97">
            <v>28634</v>
          </cell>
          <cell r="L97">
            <v>21206</v>
          </cell>
          <cell r="M97">
            <v>25748</v>
          </cell>
          <cell r="N97">
            <v>2886</v>
          </cell>
          <cell r="O97">
            <v>35</v>
          </cell>
          <cell r="P97">
            <v>25</v>
          </cell>
          <cell r="Q97">
            <v>36</v>
          </cell>
          <cell r="R97">
            <v>2</v>
          </cell>
          <cell r="S97">
            <v>7.0000000000000007E-2</v>
          </cell>
          <cell r="T97">
            <v>0.1</v>
          </cell>
        </row>
        <row r="98">
          <cell r="B98" t="str">
            <v>吴勇</v>
          </cell>
          <cell r="C98" t="str">
            <v>直销</v>
          </cell>
          <cell r="D98" t="str">
            <v>莆心区</v>
          </cell>
          <cell r="E98">
            <v>0</v>
          </cell>
          <cell r="F98">
            <v>600</v>
          </cell>
          <cell r="G98">
            <v>600</v>
          </cell>
          <cell r="H98">
            <v>48</v>
          </cell>
          <cell r="I98" t="str">
            <v>否</v>
          </cell>
          <cell r="J98">
            <v>-274</v>
          </cell>
          <cell r="K98">
            <v>27464</v>
          </cell>
          <cell r="L98">
            <v>19820</v>
          </cell>
          <cell r="M98">
            <v>14276</v>
          </cell>
          <cell r="N98">
            <v>13188</v>
          </cell>
          <cell r="O98">
            <v>29</v>
          </cell>
          <cell r="P98">
            <v>20</v>
          </cell>
          <cell r="Q98">
            <v>20</v>
          </cell>
          <cell r="R98">
            <v>11</v>
          </cell>
          <cell r="S98">
            <v>0.06</v>
          </cell>
          <cell r="T98">
            <v>0.09</v>
          </cell>
        </row>
        <row r="99">
          <cell r="B99" t="str">
            <v>谭远明</v>
          </cell>
          <cell r="C99" t="str">
            <v>销装维</v>
          </cell>
          <cell r="D99" t="str">
            <v>销装维</v>
          </cell>
          <cell r="E99">
            <v>0</v>
          </cell>
          <cell r="F99">
            <v>350</v>
          </cell>
          <cell r="G99">
            <v>350</v>
          </cell>
          <cell r="H99">
            <v>28</v>
          </cell>
          <cell r="I99" t="str">
            <v xml:space="preserve"> </v>
          </cell>
          <cell r="J99">
            <v>0</v>
          </cell>
          <cell r="K99">
            <v>22080</v>
          </cell>
          <cell r="L99">
            <v>22080</v>
          </cell>
          <cell r="M99">
            <v>22080</v>
          </cell>
          <cell r="N99">
            <v>0</v>
          </cell>
          <cell r="O99">
            <v>28</v>
          </cell>
          <cell r="P99">
            <v>28</v>
          </cell>
          <cell r="Q99">
            <v>28</v>
          </cell>
          <cell r="R99">
            <v>0</v>
          </cell>
          <cell r="S99">
            <v>7.0000000000000007E-2</v>
          </cell>
          <cell r="T99">
            <v>0.1</v>
          </cell>
        </row>
        <row r="100">
          <cell r="B100" t="str">
            <v>王意峰</v>
          </cell>
          <cell r="C100" t="str">
            <v>直销</v>
          </cell>
          <cell r="D100" t="str">
            <v>乌沙区</v>
          </cell>
          <cell r="E100">
            <v>276.82</v>
          </cell>
          <cell r="F100">
            <v>800</v>
          </cell>
          <cell r="G100">
            <v>1076.82</v>
          </cell>
          <cell r="H100">
            <v>86.15</v>
          </cell>
          <cell r="I100" t="str">
            <v xml:space="preserve"> </v>
          </cell>
          <cell r="J100">
            <v>0</v>
          </cell>
          <cell r="K100">
            <v>20544</v>
          </cell>
          <cell r="L100">
            <v>17886</v>
          </cell>
          <cell r="M100">
            <v>14016</v>
          </cell>
          <cell r="N100">
            <v>6528</v>
          </cell>
          <cell r="O100">
            <v>21</v>
          </cell>
          <cell r="P100">
            <v>18</v>
          </cell>
          <cell r="Q100">
            <v>15</v>
          </cell>
          <cell r="R100">
            <v>6</v>
          </cell>
          <cell r="S100">
            <v>0.06</v>
          </cell>
          <cell r="T100">
            <v>0.09</v>
          </cell>
        </row>
        <row r="101">
          <cell r="B101" t="str">
            <v>张泽文</v>
          </cell>
          <cell r="C101" t="str">
            <v>直销</v>
          </cell>
          <cell r="D101" t="str">
            <v>西城区</v>
          </cell>
          <cell r="E101">
            <v>0</v>
          </cell>
          <cell r="F101">
            <v>1300</v>
          </cell>
          <cell r="G101">
            <v>1300</v>
          </cell>
          <cell r="H101">
            <v>104</v>
          </cell>
          <cell r="I101" t="str">
            <v xml:space="preserve"> </v>
          </cell>
          <cell r="J101">
            <v>0</v>
          </cell>
          <cell r="K101">
            <v>48092</v>
          </cell>
          <cell r="L101">
            <v>15220</v>
          </cell>
          <cell r="M101">
            <v>32760</v>
          </cell>
          <cell r="N101">
            <v>15332</v>
          </cell>
          <cell r="O101">
            <v>62</v>
          </cell>
          <cell r="P101">
            <v>16</v>
          </cell>
          <cell r="Q101">
            <v>48</v>
          </cell>
          <cell r="R101">
            <v>14</v>
          </cell>
          <cell r="S101">
            <v>0.06</v>
          </cell>
          <cell r="T101">
            <v>0.09</v>
          </cell>
        </row>
        <row r="102">
          <cell r="B102" t="str">
            <v>蔡定强</v>
          </cell>
          <cell r="C102" t="str">
            <v>销装维</v>
          </cell>
          <cell r="D102" t="str">
            <v>销装维</v>
          </cell>
          <cell r="E102">
            <v>0</v>
          </cell>
          <cell r="F102">
            <v>200</v>
          </cell>
          <cell r="G102">
            <v>200</v>
          </cell>
          <cell r="H102">
            <v>16</v>
          </cell>
          <cell r="I102">
            <v>0</v>
          </cell>
          <cell r="J102">
            <v>0</v>
          </cell>
          <cell r="K102">
            <v>10850</v>
          </cell>
          <cell r="L102">
            <v>10800</v>
          </cell>
          <cell r="M102">
            <v>10850</v>
          </cell>
          <cell r="N102">
            <v>0</v>
          </cell>
          <cell r="O102">
            <v>12</v>
          </cell>
          <cell r="P102">
            <v>12</v>
          </cell>
          <cell r="Q102">
            <v>13</v>
          </cell>
          <cell r="R102">
            <v>0</v>
          </cell>
          <cell r="S102">
            <v>0.06</v>
          </cell>
          <cell r="T102">
            <v>0.09</v>
          </cell>
        </row>
        <row r="103">
          <cell r="B103" t="str">
            <v>李伟林</v>
          </cell>
          <cell r="C103" t="str">
            <v>销装维</v>
          </cell>
          <cell r="D103" t="str">
            <v>销装维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10080</v>
          </cell>
          <cell r="L103">
            <v>10080</v>
          </cell>
          <cell r="M103">
            <v>10080</v>
          </cell>
          <cell r="N103">
            <v>0</v>
          </cell>
          <cell r="O103">
            <v>12</v>
          </cell>
          <cell r="P103">
            <v>12</v>
          </cell>
          <cell r="Q103">
            <v>12</v>
          </cell>
          <cell r="R103">
            <v>0</v>
          </cell>
          <cell r="S103">
            <v>0.06</v>
          </cell>
          <cell r="T103">
            <v>0.09</v>
          </cell>
        </row>
        <row r="104">
          <cell r="B104" t="str">
            <v>魏祥洋</v>
          </cell>
          <cell r="C104" t="str">
            <v>直销</v>
          </cell>
          <cell r="D104" t="str">
            <v>石龙坑区</v>
          </cell>
          <cell r="E104">
            <v>0</v>
          </cell>
          <cell r="F104">
            <v>700</v>
          </cell>
          <cell r="G104">
            <v>700</v>
          </cell>
          <cell r="H104">
            <v>56</v>
          </cell>
          <cell r="I104" t="str">
            <v xml:space="preserve"> </v>
          </cell>
          <cell r="J104">
            <v>0</v>
          </cell>
          <cell r="K104">
            <v>25758</v>
          </cell>
          <cell r="L104">
            <v>15782</v>
          </cell>
          <cell r="M104">
            <v>21206</v>
          </cell>
          <cell r="N104">
            <v>4552</v>
          </cell>
          <cell r="O104">
            <v>30</v>
          </cell>
          <cell r="P104">
            <v>17</v>
          </cell>
          <cell r="Q104">
            <v>26</v>
          </cell>
          <cell r="R104">
            <v>4</v>
          </cell>
          <cell r="S104">
            <v>0.06</v>
          </cell>
          <cell r="T104">
            <v>0.09</v>
          </cell>
        </row>
        <row r="105">
          <cell r="B105" t="str">
            <v>丁彦</v>
          </cell>
          <cell r="C105" t="str">
            <v>直销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 t="str">
            <v>否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0.06</v>
          </cell>
          <cell r="T105">
            <v>0.09</v>
          </cell>
        </row>
        <row r="106">
          <cell r="B106" t="str">
            <v>王成</v>
          </cell>
          <cell r="C106" t="str">
            <v>销装维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 t="str">
            <v xml:space="preserve"> </v>
          </cell>
          <cell r="J106">
            <v>0</v>
          </cell>
          <cell r="K106">
            <v>16226</v>
          </cell>
          <cell r="L106">
            <v>9068</v>
          </cell>
          <cell r="M106">
            <v>13740</v>
          </cell>
          <cell r="N106">
            <v>2486</v>
          </cell>
          <cell r="O106">
            <v>18</v>
          </cell>
          <cell r="P106">
            <v>8</v>
          </cell>
          <cell r="Q106">
            <v>16</v>
          </cell>
          <cell r="R106">
            <v>2</v>
          </cell>
          <cell r="S106">
            <v>0.06</v>
          </cell>
          <cell r="T106">
            <v>0.09</v>
          </cell>
        </row>
        <row r="107">
          <cell r="B107" t="str">
            <v>宋孝波</v>
          </cell>
          <cell r="C107" t="str">
            <v>一体化</v>
          </cell>
          <cell r="D107" t="str">
            <v>上坑区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 t="str">
            <v xml:space="preserve"> </v>
          </cell>
          <cell r="J107">
            <v>0</v>
          </cell>
          <cell r="K107">
            <v>18112</v>
          </cell>
          <cell r="L107">
            <v>9980</v>
          </cell>
          <cell r="M107">
            <v>11584</v>
          </cell>
          <cell r="N107">
            <v>6528</v>
          </cell>
          <cell r="O107">
            <v>21</v>
          </cell>
          <cell r="P107">
            <v>12</v>
          </cell>
          <cell r="Q107">
            <v>15</v>
          </cell>
          <cell r="R107">
            <v>8</v>
          </cell>
          <cell r="S107">
            <v>0.06</v>
          </cell>
          <cell r="T107">
            <v>0.09</v>
          </cell>
        </row>
        <row r="108">
          <cell r="B108" t="str">
            <v>付森基</v>
          </cell>
          <cell r="C108" t="str">
            <v>一体化</v>
          </cell>
          <cell r="D108" t="str">
            <v>东兴区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 t="str">
            <v xml:space="preserve"> </v>
          </cell>
          <cell r="J108">
            <v>0</v>
          </cell>
          <cell r="K108">
            <v>11440</v>
          </cell>
          <cell r="L108">
            <v>7632</v>
          </cell>
          <cell r="M108">
            <v>5690</v>
          </cell>
          <cell r="N108">
            <v>5750</v>
          </cell>
          <cell r="O108">
            <v>13</v>
          </cell>
          <cell r="P108">
            <v>8</v>
          </cell>
          <cell r="Q108">
            <v>8</v>
          </cell>
          <cell r="R108">
            <v>5</v>
          </cell>
          <cell r="S108">
            <v>0.06</v>
          </cell>
          <cell r="T108">
            <v>0.09</v>
          </cell>
        </row>
        <row r="109">
          <cell r="B109" t="str">
            <v>焦慧君</v>
          </cell>
          <cell r="C109" t="str">
            <v>一体化</v>
          </cell>
          <cell r="D109">
            <v>0</v>
          </cell>
          <cell r="E109">
            <v>0</v>
          </cell>
          <cell r="F109">
            <v>200</v>
          </cell>
          <cell r="G109">
            <v>200</v>
          </cell>
          <cell r="H109">
            <v>16</v>
          </cell>
          <cell r="I109" t="str">
            <v xml:space="preserve"> </v>
          </cell>
          <cell r="J109">
            <v>0</v>
          </cell>
          <cell r="K109">
            <v>26010</v>
          </cell>
          <cell r="L109">
            <v>11008</v>
          </cell>
          <cell r="M109">
            <v>15476</v>
          </cell>
          <cell r="N109">
            <v>10534</v>
          </cell>
          <cell r="O109">
            <v>29</v>
          </cell>
          <cell r="P109">
            <v>10</v>
          </cell>
          <cell r="Q109">
            <v>21</v>
          </cell>
          <cell r="R109">
            <v>8</v>
          </cell>
          <cell r="S109">
            <v>0.06</v>
          </cell>
          <cell r="T109">
            <v>0.09</v>
          </cell>
        </row>
        <row r="110">
          <cell r="B110" t="str">
            <v>萧子大</v>
          </cell>
          <cell r="C110" t="str">
            <v>销装维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 t="str">
            <v xml:space="preserve"> </v>
          </cell>
          <cell r="J110">
            <v>0</v>
          </cell>
          <cell r="K110">
            <v>16434</v>
          </cell>
          <cell r="L110">
            <v>11346</v>
          </cell>
          <cell r="M110">
            <v>15346</v>
          </cell>
          <cell r="N110">
            <v>1088</v>
          </cell>
          <cell r="O110">
            <v>20</v>
          </cell>
          <cell r="P110">
            <v>12</v>
          </cell>
          <cell r="Q110">
            <v>19</v>
          </cell>
          <cell r="R110">
            <v>1</v>
          </cell>
          <cell r="S110">
            <v>0.06</v>
          </cell>
          <cell r="T110">
            <v>0.09</v>
          </cell>
        </row>
        <row r="111">
          <cell r="B111" t="str">
            <v>杜嘉明</v>
          </cell>
          <cell r="C111" t="str">
            <v>一体化</v>
          </cell>
          <cell r="D111" t="str">
            <v>居岐区</v>
          </cell>
          <cell r="E111">
            <v>0</v>
          </cell>
          <cell r="F111">
            <v>200</v>
          </cell>
          <cell r="G111">
            <v>200</v>
          </cell>
          <cell r="H111">
            <v>16</v>
          </cell>
          <cell r="I111" t="str">
            <v xml:space="preserve"> </v>
          </cell>
          <cell r="J111">
            <v>0</v>
          </cell>
          <cell r="K111">
            <v>22870</v>
          </cell>
          <cell r="L111">
            <v>11326</v>
          </cell>
          <cell r="M111">
            <v>14166</v>
          </cell>
          <cell r="N111">
            <v>8704</v>
          </cell>
          <cell r="O111">
            <v>27</v>
          </cell>
          <cell r="P111">
            <v>12</v>
          </cell>
          <cell r="Q111">
            <v>19</v>
          </cell>
          <cell r="R111">
            <v>8</v>
          </cell>
          <cell r="S111">
            <v>0.06</v>
          </cell>
          <cell r="T111">
            <v>0.09</v>
          </cell>
        </row>
        <row r="112">
          <cell r="B112" t="str">
            <v>陈彦忠</v>
          </cell>
          <cell r="C112" t="str">
            <v>一体化</v>
          </cell>
          <cell r="D112" t="str">
            <v>东兴区</v>
          </cell>
          <cell r="E112">
            <v>0</v>
          </cell>
          <cell r="F112">
            <v>250</v>
          </cell>
          <cell r="G112">
            <v>250</v>
          </cell>
          <cell r="H112">
            <v>20</v>
          </cell>
          <cell r="I112" t="str">
            <v xml:space="preserve"> </v>
          </cell>
          <cell r="J112">
            <v>0</v>
          </cell>
          <cell r="K112">
            <v>26674</v>
          </cell>
          <cell r="L112">
            <v>20268</v>
          </cell>
          <cell r="M112">
            <v>15372</v>
          </cell>
          <cell r="N112">
            <v>11302</v>
          </cell>
          <cell r="O112">
            <v>28</v>
          </cell>
          <cell r="P112">
            <v>19</v>
          </cell>
          <cell r="Q112">
            <v>22</v>
          </cell>
          <cell r="R112">
            <v>9</v>
          </cell>
          <cell r="S112">
            <v>0.06</v>
          </cell>
          <cell r="T112">
            <v>0.09</v>
          </cell>
        </row>
        <row r="113">
          <cell r="B113" t="str">
            <v>黎兵兵</v>
          </cell>
          <cell r="C113" t="str">
            <v>一体化</v>
          </cell>
          <cell r="D113" t="str">
            <v>白石岗区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 t="str">
            <v xml:space="preserve"> </v>
          </cell>
          <cell r="J113">
            <v>0</v>
          </cell>
          <cell r="K113">
            <v>29170</v>
          </cell>
          <cell r="L113">
            <v>14588</v>
          </cell>
          <cell r="M113">
            <v>22032</v>
          </cell>
          <cell r="N113">
            <v>7138</v>
          </cell>
          <cell r="O113">
            <v>33</v>
          </cell>
          <cell r="P113">
            <v>15</v>
          </cell>
          <cell r="Q113">
            <v>27</v>
          </cell>
          <cell r="R113">
            <v>6</v>
          </cell>
          <cell r="S113">
            <v>7.0000000000000007E-2</v>
          </cell>
          <cell r="T113">
            <v>0.1</v>
          </cell>
        </row>
        <row r="114">
          <cell r="B114" t="str">
            <v>罗志文</v>
          </cell>
          <cell r="C114" t="str">
            <v>一体化</v>
          </cell>
          <cell r="D114" t="str">
            <v>东站区</v>
          </cell>
          <cell r="E114">
            <v>2</v>
          </cell>
          <cell r="F114">
            <v>900</v>
          </cell>
          <cell r="G114">
            <v>902</v>
          </cell>
          <cell r="H114">
            <v>72.16</v>
          </cell>
          <cell r="I114" t="str">
            <v xml:space="preserve"> </v>
          </cell>
          <cell r="J114">
            <v>0</v>
          </cell>
          <cell r="K114">
            <v>45431</v>
          </cell>
          <cell r="L114">
            <v>25776</v>
          </cell>
          <cell r="M114">
            <v>30845</v>
          </cell>
          <cell r="N114">
            <v>14586</v>
          </cell>
          <cell r="O114">
            <v>53</v>
          </cell>
          <cell r="P114">
            <v>26</v>
          </cell>
          <cell r="Q114">
            <v>42</v>
          </cell>
          <cell r="R114">
            <v>12</v>
          </cell>
          <cell r="S114">
            <v>7.0000000000000007E-2</v>
          </cell>
          <cell r="T114">
            <v>0.1</v>
          </cell>
        </row>
        <row r="115">
          <cell r="B115" t="str">
            <v>吴斌</v>
          </cell>
          <cell r="C115" t="str">
            <v>一体化</v>
          </cell>
          <cell r="D115" t="str">
            <v>东站区</v>
          </cell>
          <cell r="E115">
            <v>952.36</v>
          </cell>
          <cell r="F115">
            <v>400</v>
          </cell>
          <cell r="G115">
            <v>1352.3600000000001</v>
          </cell>
          <cell r="H115">
            <v>108.19</v>
          </cell>
          <cell r="I115" t="str">
            <v xml:space="preserve"> </v>
          </cell>
          <cell r="J115">
            <v>0</v>
          </cell>
          <cell r="K115">
            <v>59664</v>
          </cell>
          <cell r="L115">
            <v>29698</v>
          </cell>
          <cell r="M115">
            <v>25720</v>
          </cell>
          <cell r="N115">
            <v>33944</v>
          </cell>
          <cell r="O115">
            <v>59</v>
          </cell>
          <cell r="P115">
            <v>29</v>
          </cell>
          <cell r="Q115">
            <v>31</v>
          </cell>
          <cell r="R115">
            <v>28</v>
          </cell>
          <cell r="S115">
            <v>7.0000000000000007E-2</v>
          </cell>
          <cell r="T115">
            <v>0.1</v>
          </cell>
        </row>
        <row r="116">
          <cell r="B116" t="str">
            <v>谢熙</v>
          </cell>
          <cell r="C116" t="str">
            <v>一体化</v>
          </cell>
          <cell r="D116" t="str">
            <v>大京九区</v>
          </cell>
          <cell r="E116">
            <v>509.6</v>
          </cell>
          <cell r="F116">
            <v>1200</v>
          </cell>
          <cell r="G116">
            <v>1709.6</v>
          </cell>
          <cell r="H116">
            <v>136.77000000000001</v>
          </cell>
          <cell r="I116" t="str">
            <v xml:space="preserve"> </v>
          </cell>
          <cell r="J116">
            <v>0</v>
          </cell>
          <cell r="K116">
            <v>65610</v>
          </cell>
          <cell r="L116">
            <v>35682</v>
          </cell>
          <cell r="M116">
            <v>37734</v>
          </cell>
          <cell r="N116">
            <v>27876</v>
          </cell>
          <cell r="O116">
            <v>69</v>
          </cell>
          <cell r="P116">
            <v>32</v>
          </cell>
          <cell r="Q116">
            <v>47</v>
          </cell>
          <cell r="R116">
            <v>22</v>
          </cell>
          <cell r="S116">
            <v>0.06</v>
          </cell>
          <cell r="T116">
            <v>0.09</v>
          </cell>
        </row>
        <row r="117">
          <cell r="B117" t="str">
            <v>辛芳明</v>
          </cell>
          <cell r="C117" t="str">
            <v>一体化</v>
          </cell>
          <cell r="D117" t="str">
            <v>白石岗区</v>
          </cell>
          <cell r="E117">
            <v>3796.3</v>
          </cell>
          <cell r="F117">
            <v>1700</v>
          </cell>
          <cell r="G117">
            <v>5496.3</v>
          </cell>
          <cell r="H117">
            <v>439.7</v>
          </cell>
          <cell r="I117" t="str">
            <v xml:space="preserve"> </v>
          </cell>
          <cell r="J117">
            <v>0</v>
          </cell>
          <cell r="K117">
            <v>80225</v>
          </cell>
          <cell r="L117">
            <v>46824</v>
          </cell>
          <cell r="M117">
            <v>53871</v>
          </cell>
          <cell r="N117">
            <v>26354</v>
          </cell>
          <cell r="O117">
            <v>89</v>
          </cell>
          <cell r="P117">
            <v>45</v>
          </cell>
          <cell r="Q117">
            <v>70</v>
          </cell>
          <cell r="R117">
            <v>23</v>
          </cell>
          <cell r="S117">
            <v>7.0000000000000007E-2</v>
          </cell>
          <cell r="T117">
            <v>0.1</v>
          </cell>
        </row>
        <row r="118">
          <cell r="B118" t="str">
            <v>欧阳德青</v>
          </cell>
          <cell r="C118" t="str">
            <v>集客专员</v>
          </cell>
          <cell r="D118">
            <v>0</v>
          </cell>
          <cell r="E118">
            <v>6587.92</v>
          </cell>
          <cell r="F118">
            <v>0</v>
          </cell>
          <cell r="G118">
            <v>6587.92</v>
          </cell>
          <cell r="H118">
            <v>527.03</v>
          </cell>
          <cell r="I118" t="str">
            <v xml:space="preserve"> </v>
          </cell>
          <cell r="J118">
            <v>0</v>
          </cell>
          <cell r="K118">
            <v>1998</v>
          </cell>
          <cell r="L118">
            <v>0</v>
          </cell>
          <cell r="M118">
            <v>600</v>
          </cell>
          <cell r="N118">
            <v>1398</v>
          </cell>
          <cell r="O118">
            <v>2</v>
          </cell>
          <cell r="P118">
            <v>0</v>
          </cell>
          <cell r="Q118">
            <v>1</v>
          </cell>
          <cell r="R118">
            <v>1</v>
          </cell>
          <cell r="S118">
            <v>7.0000000000000007E-2</v>
          </cell>
          <cell r="T118">
            <v>0.1</v>
          </cell>
        </row>
        <row r="119">
          <cell r="B119" t="str">
            <v>方华东</v>
          </cell>
          <cell r="C119" t="str">
            <v>集客专员</v>
          </cell>
          <cell r="D119">
            <v>0</v>
          </cell>
          <cell r="E119">
            <v>2009.6</v>
          </cell>
          <cell r="F119">
            <v>0</v>
          </cell>
          <cell r="G119">
            <v>2009.6</v>
          </cell>
          <cell r="H119">
            <v>160.77000000000001</v>
          </cell>
          <cell r="I119" t="str">
            <v xml:space="preserve"> 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7.0000000000000007E-2</v>
          </cell>
          <cell r="T119">
            <v>0.1</v>
          </cell>
        </row>
        <row r="120">
          <cell r="B120" t="str">
            <v>冯北平</v>
          </cell>
          <cell r="C120" t="str">
            <v>集客专员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 t="str">
            <v xml:space="preserve"> 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7.0000000000000007E-2</v>
          </cell>
          <cell r="T120">
            <v>0.1</v>
          </cell>
        </row>
        <row r="121">
          <cell r="B121" t="str">
            <v>杨晨羽</v>
          </cell>
          <cell r="C121" t="str">
            <v>集客专员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 t="str">
            <v xml:space="preserve"> 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7.0000000000000007E-2</v>
          </cell>
          <cell r="T121">
            <v>0.1</v>
          </cell>
        </row>
        <row r="122">
          <cell r="B122" t="str">
            <v>韩相力</v>
          </cell>
          <cell r="C122" t="str">
            <v>集客专员</v>
          </cell>
          <cell r="D122">
            <v>0</v>
          </cell>
          <cell r="E122">
            <v>600</v>
          </cell>
          <cell r="F122">
            <v>0</v>
          </cell>
          <cell r="G122">
            <v>600</v>
          </cell>
          <cell r="H122">
            <v>48</v>
          </cell>
          <cell r="I122" t="str">
            <v xml:space="preserve"> 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7.0000000000000007E-2</v>
          </cell>
          <cell r="T122">
            <v>0.1</v>
          </cell>
        </row>
        <row r="123">
          <cell r="B123" t="str">
            <v>陈志鹏</v>
          </cell>
          <cell r="C123" t="str">
            <v>集客专员</v>
          </cell>
          <cell r="D123">
            <v>0</v>
          </cell>
          <cell r="E123">
            <v>1175.6500000000001</v>
          </cell>
          <cell r="F123">
            <v>0</v>
          </cell>
          <cell r="G123">
            <v>1175.6500000000001</v>
          </cell>
          <cell r="H123">
            <v>94.05</v>
          </cell>
          <cell r="I123" t="str">
            <v xml:space="preserve"> </v>
          </cell>
          <cell r="J123">
            <v>0</v>
          </cell>
          <cell r="K123">
            <v>1088</v>
          </cell>
          <cell r="L123">
            <v>1088</v>
          </cell>
          <cell r="M123">
            <v>0</v>
          </cell>
          <cell r="N123">
            <v>1088</v>
          </cell>
          <cell r="O123">
            <v>1</v>
          </cell>
          <cell r="P123">
            <v>1</v>
          </cell>
          <cell r="Q123">
            <v>0</v>
          </cell>
          <cell r="R123">
            <v>1</v>
          </cell>
          <cell r="S123">
            <v>7.0000000000000007E-2</v>
          </cell>
          <cell r="T123">
            <v>0.1</v>
          </cell>
        </row>
        <row r="124">
          <cell r="B124" t="str">
            <v>黄义凯</v>
          </cell>
          <cell r="C124" t="str">
            <v>集客经理</v>
          </cell>
          <cell r="D124">
            <v>0</v>
          </cell>
          <cell r="E124">
            <v>852.8</v>
          </cell>
          <cell r="F124">
            <v>0</v>
          </cell>
          <cell r="G124">
            <v>852.8</v>
          </cell>
          <cell r="H124">
            <v>68.22</v>
          </cell>
          <cell r="I124" t="str">
            <v xml:space="preserve"> 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7.0000000000000007E-2</v>
          </cell>
          <cell r="T124">
            <v>0.1</v>
          </cell>
        </row>
        <row r="125">
          <cell r="B125" t="str">
            <v>鲁静</v>
          </cell>
          <cell r="C125" t="str">
            <v>集客经理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 t="str">
            <v xml:space="preserve"> 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7.0000000000000007E-2</v>
          </cell>
          <cell r="T125">
            <v>0.1</v>
          </cell>
        </row>
        <row r="126">
          <cell r="B126" t="str">
            <v>裴沛</v>
          </cell>
          <cell r="C126" t="str">
            <v>集客经理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 t="str">
            <v xml:space="preserve"> 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7.0000000000000007E-2</v>
          </cell>
          <cell r="T126">
            <v>0.1</v>
          </cell>
        </row>
        <row r="127">
          <cell r="B127" t="str">
            <v>卢丹龙</v>
          </cell>
          <cell r="C127" t="str">
            <v>直销</v>
          </cell>
          <cell r="D127">
            <v>0</v>
          </cell>
          <cell r="E127">
            <v>0</v>
          </cell>
          <cell r="F127">
            <v>700</v>
          </cell>
          <cell r="G127">
            <v>700</v>
          </cell>
          <cell r="H127">
            <v>56</v>
          </cell>
          <cell r="I127" t="str">
            <v xml:space="preserve"> </v>
          </cell>
          <cell r="J127">
            <v>0</v>
          </cell>
          <cell r="K127">
            <v>39370</v>
          </cell>
          <cell r="L127">
            <v>27434</v>
          </cell>
          <cell r="M127">
            <v>24968</v>
          </cell>
          <cell r="N127">
            <v>14402</v>
          </cell>
          <cell r="O127">
            <v>42</v>
          </cell>
          <cell r="P127">
            <v>28</v>
          </cell>
          <cell r="Q127">
            <v>34</v>
          </cell>
          <cell r="R127">
            <v>10</v>
          </cell>
          <cell r="S127">
            <v>7.0000000000000007E-2</v>
          </cell>
          <cell r="T127">
            <v>0.1</v>
          </cell>
        </row>
        <row r="128">
          <cell r="B128" t="str">
            <v>吴四一</v>
          </cell>
          <cell r="C128" t="str">
            <v>集客经理</v>
          </cell>
          <cell r="D128">
            <v>0</v>
          </cell>
          <cell r="E128">
            <v>6043.22</v>
          </cell>
          <cell r="F128">
            <v>1700</v>
          </cell>
          <cell r="G128">
            <v>7743.22</v>
          </cell>
          <cell r="H128">
            <v>619.46</v>
          </cell>
          <cell r="I128" t="str">
            <v xml:space="preserve"> 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7.0000000000000007E-2</v>
          </cell>
          <cell r="T128">
            <v>0.1</v>
          </cell>
        </row>
        <row r="129">
          <cell r="B129" t="str">
            <v>岑常师</v>
          </cell>
          <cell r="C129" t="str">
            <v>直销</v>
          </cell>
          <cell r="D129">
            <v>0</v>
          </cell>
          <cell r="E129">
            <v>0</v>
          </cell>
          <cell r="F129">
            <v>900</v>
          </cell>
          <cell r="G129">
            <v>900</v>
          </cell>
          <cell r="H129">
            <v>72</v>
          </cell>
          <cell r="I129" t="str">
            <v xml:space="preserve"> </v>
          </cell>
          <cell r="J129">
            <v>0</v>
          </cell>
          <cell r="K129">
            <v>32278</v>
          </cell>
          <cell r="L129">
            <v>22382</v>
          </cell>
          <cell r="M129">
            <v>19538</v>
          </cell>
          <cell r="N129">
            <v>12740</v>
          </cell>
          <cell r="O129">
            <v>36.5</v>
          </cell>
          <cell r="P129">
            <v>25</v>
          </cell>
          <cell r="Q129">
            <v>28</v>
          </cell>
          <cell r="R129">
            <v>10</v>
          </cell>
          <cell r="S129">
            <v>7.0000000000000007E-2</v>
          </cell>
          <cell r="T129">
            <v>0.1</v>
          </cell>
        </row>
        <row r="130">
          <cell r="B130" t="str">
            <v>刘志成</v>
          </cell>
          <cell r="C130" t="str">
            <v>直销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 t="str">
            <v xml:space="preserve"> 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0.06</v>
          </cell>
          <cell r="T130">
            <v>0.09</v>
          </cell>
        </row>
        <row r="131">
          <cell r="B131" t="str">
            <v>韦文生</v>
          </cell>
          <cell r="C131" t="str">
            <v>直销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 t="str">
            <v xml:space="preserve"> </v>
          </cell>
          <cell r="J131">
            <v>0</v>
          </cell>
          <cell r="K131">
            <v>6666</v>
          </cell>
          <cell r="L131">
            <v>3858</v>
          </cell>
          <cell r="M131">
            <v>4968</v>
          </cell>
          <cell r="N131">
            <v>1698</v>
          </cell>
          <cell r="O131">
            <v>8</v>
          </cell>
          <cell r="P131">
            <v>4</v>
          </cell>
          <cell r="Q131">
            <v>7</v>
          </cell>
          <cell r="R131">
            <v>1</v>
          </cell>
          <cell r="S131">
            <v>0.06</v>
          </cell>
          <cell r="T131">
            <v>0.09</v>
          </cell>
        </row>
        <row r="132">
          <cell r="B132" t="str">
            <v>黄继生</v>
          </cell>
          <cell r="C132" t="str">
            <v>直销</v>
          </cell>
          <cell r="D132">
            <v>0</v>
          </cell>
          <cell r="E132">
            <v>0</v>
          </cell>
          <cell r="F132">
            <v>200</v>
          </cell>
          <cell r="G132">
            <v>200</v>
          </cell>
          <cell r="H132">
            <v>16</v>
          </cell>
          <cell r="I132" t="str">
            <v xml:space="preserve"> </v>
          </cell>
          <cell r="J132">
            <v>0</v>
          </cell>
          <cell r="K132">
            <v>5688</v>
          </cell>
          <cell r="L132">
            <v>5008</v>
          </cell>
          <cell r="M132">
            <v>4600</v>
          </cell>
          <cell r="N132">
            <v>1088</v>
          </cell>
          <cell r="O132">
            <v>7</v>
          </cell>
          <cell r="P132">
            <v>6</v>
          </cell>
          <cell r="Q132">
            <v>6</v>
          </cell>
          <cell r="R132">
            <v>1</v>
          </cell>
          <cell r="S132">
            <v>0.06</v>
          </cell>
          <cell r="T132">
            <v>0.09</v>
          </cell>
        </row>
        <row r="133">
          <cell r="B133" t="str">
            <v>吴国明</v>
          </cell>
          <cell r="C133" t="str">
            <v>一体化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 t="str">
            <v xml:space="preserve"> </v>
          </cell>
          <cell r="J133">
            <v>0</v>
          </cell>
          <cell r="K133">
            <v>10170</v>
          </cell>
          <cell r="L133">
            <v>8810</v>
          </cell>
          <cell r="M133">
            <v>4918</v>
          </cell>
          <cell r="N133">
            <v>5252</v>
          </cell>
          <cell r="O133">
            <v>10</v>
          </cell>
          <cell r="P133">
            <v>8</v>
          </cell>
          <cell r="Q133">
            <v>6</v>
          </cell>
          <cell r="R133">
            <v>4</v>
          </cell>
          <cell r="S133">
            <v>0.06</v>
          </cell>
          <cell r="T133">
            <v>0.09</v>
          </cell>
        </row>
        <row r="134">
          <cell r="B134" t="str">
            <v>莫灵快</v>
          </cell>
          <cell r="C134" t="str">
            <v>直销</v>
          </cell>
          <cell r="D134">
            <v>0</v>
          </cell>
          <cell r="E134">
            <v>0</v>
          </cell>
          <cell r="F134">
            <v>1500</v>
          </cell>
          <cell r="G134">
            <v>1500</v>
          </cell>
          <cell r="H134">
            <v>120</v>
          </cell>
          <cell r="I134" t="str">
            <v xml:space="preserve"> </v>
          </cell>
          <cell r="J134">
            <v>0</v>
          </cell>
          <cell r="K134">
            <v>39076</v>
          </cell>
          <cell r="L134">
            <v>19756</v>
          </cell>
          <cell r="M134">
            <v>28664</v>
          </cell>
          <cell r="N134">
            <v>10412</v>
          </cell>
          <cell r="O134">
            <v>47</v>
          </cell>
          <cell r="P134">
            <v>21</v>
          </cell>
          <cell r="Q134">
            <v>38</v>
          </cell>
          <cell r="R134">
            <v>9</v>
          </cell>
          <cell r="S134">
            <v>0.06</v>
          </cell>
          <cell r="T134">
            <v>0.09</v>
          </cell>
        </row>
        <row r="135">
          <cell r="B135" t="str">
            <v>杜中</v>
          </cell>
          <cell r="C135" t="str">
            <v>直销</v>
          </cell>
          <cell r="D135">
            <v>0</v>
          </cell>
          <cell r="E135">
            <v>0</v>
          </cell>
          <cell r="F135">
            <v>300</v>
          </cell>
          <cell r="G135">
            <v>300</v>
          </cell>
          <cell r="H135">
            <v>24</v>
          </cell>
          <cell r="I135" t="str">
            <v xml:space="preserve"> </v>
          </cell>
          <cell r="J135">
            <v>0</v>
          </cell>
          <cell r="K135">
            <v>21878</v>
          </cell>
          <cell r="L135">
            <v>18758</v>
          </cell>
          <cell r="M135">
            <v>14318</v>
          </cell>
          <cell r="N135">
            <v>7560</v>
          </cell>
          <cell r="O135">
            <v>20.5</v>
          </cell>
          <cell r="P135">
            <v>16</v>
          </cell>
          <cell r="Q135">
            <v>16</v>
          </cell>
          <cell r="R135">
            <v>5</v>
          </cell>
          <cell r="S135">
            <v>0.06</v>
          </cell>
          <cell r="T135">
            <v>0.09</v>
          </cell>
        </row>
        <row r="136">
          <cell r="B136" t="str">
            <v>袁新景</v>
          </cell>
          <cell r="C136" t="str">
            <v>一体化</v>
          </cell>
          <cell r="D136">
            <v>0</v>
          </cell>
          <cell r="E136">
            <v>0</v>
          </cell>
          <cell r="F136">
            <v>200</v>
          </cell>
          <cell r="G136">
            <v>200</v>
          </cell>
          <cell r="H136">
            <v>16</v>
          </cell>
          <cell r="I136" t="str">
            <v xml:space="preserve"> </v>
          </cell>
          <cell r="J136">
            <v>0</v>
          </cell>
          <cell r="K136">
            <v>13442</v>
          </cell>
          <cell r="L136">
            <v>4546</v>
          </cell>
          <cell r="M136">
            <v>8480</v>
          </cell>
          <cell r="N136">
            <v>4962</v>
          </cell>
          <cell r="O136">
            <v>17.5</v>
          </cell>
          <cell r="P136">
            <v>5</v>
          </cell>
          <cell r="Q136">
            <v>14</v>
          </cell>
          <cell r="R136">
            <v>4</v>
          </cell>
          <cell r="S136">
            <v>0.06</v>
          </cell>
          <cell r="T136">
            <v>0.09</v>
          </cell>
        </row>
        <row r="137">
          <cell r="B137" t="str">
            <v>王煌忠</v>
          </cell>
          <cell r="C137" t="str">
            <v>直销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 t="str">
            <v xml:space="preserve"> </v>
          </cell>
          <cell r="J137">
            <v>0</v>
          </cell>
          <cell r="K137">
            <v>5968</v>
          </cell>
          <cell r="L137">
            <v>0</v>
          </cell>
          <cell r="M137">
            <v>4880</v>
          </cell>
          <cell r="N137">
            <v>1088</v>
          </cell>
          <cell r="O137">
            <v>8</v>
          </cell>
          <cell r="P137">
            <v>0</v>
          </cell>
          <cell r="Q137">
            <v>8</v>
          </cell>
          <cell r="R137">
            <v>1</v>
          </cell>
          <cell r="S137">
            <v>0.06</v>
          </cell>
          <cell r="T137">
            <v>0.09</v>
          </cell>
        </row>
        <row r="138">
          <cell r="B138" t="str">
            <v>王秋焕</v>
          </cell>
          <cell r="C138" t="str">
            <v>一体化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 t="str">
            <v xml:space="preserve"> </v>
          </cell>
          <cell r="J138">
            <v>0</v>
          </cell>
          <cell r="K138">
            <v>11216</v>
          </cell>
          <cell r="L138">
            <v>2288</v>
          </cell>
          <cell r="M138">
            <v>9040</v>
          </cell>
          <cell r="N138">
            <v>2176</v>
          </cell>
          <cell r="O138">
            <v>15</v>
          </cell>
          <cell r="P138">
            <v>3</v>
          </cell>
          <cell r="Q138">
            <v>13</v>
          </cell>
          <cell r="R138">
            <v>2</v>
          </cell>
          <cell r="S138">
            <v>0.06</v>
          </cell>
          <cell r="T138">
            <v>0.09</v>
          </cell>
        </row>
        <row r="139">
          <cell r="B139" t="str">
            <v>吴楚伟</v>
          </cell>
          <cell r="C139" t="str">
            <v>直销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 t="str">
            <v xml:space="preserve"> </v>
          </cell>
          <cell r="J139">
            <v>0</v>
          </cell>
          <cell r="K139">
            <v>8178</v>
          </cell>
          <cell r="L139">
            <v>5680</v>
          </cell>
          <cell r="M139">
            <v>8178</v>
          </cell>
          <cell r="N139">
            <v>0</v>
          </cell>
          <cell r="O139">
            <v>11</v>
          </cell>
          <cell r="P139">
            <v>8</v>
          </cell>
          <cell r="Q139">
            <v>11</v>
          </cell>
          <cell r="R139">
            <v>0</v>
          </cell>
          <cell r="S139">
            <v>0.06</v>
          </cell>
          <cell r="T139">
            <v>0.09</v>
          </cell>
        </row>
        <row r="140">
          <cell r="B140" t="str">
            <v>刘德昌</v>
          </cell>
          <cell r="C140" t="str">
            <v>直销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 t="str">
            <v xml:space="preserve"> </v>
          </cell>
          <cell r="J140">
            <v>0</v>
          </cell>
          <cell r="K140">
            <v>6880</v>
          </cell>
          <cell r="L140">
            <v>6880</v>
          </cell>
          <cell r="M140">
            <v>6880</v>
          </cell>
          <cell r="N140">
            <v>0</v>
          </cell>
          <cell r="O140">
            <v>9.5</v>
          </cell>
          <cell r="P140">
            <v>10</v>
          </cell>
          <cell r="Q140">
            <v>10</v>
          </cell>
          <cell r="R140">
            <v>0</v>
          </cell>
          <cell r="S140">
            <v>0.06</v>
          </cell>
          <cell r="T140">
            <v>0.09</v>
          </cell>
        </row>
        <row r="141">
          <cell r="B141" t="str">
            <v>刘德生</v>
          </cell>
          <cell r="C141" t="str">
            <v>直销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 t="str">
            <v xml:space="preserve"> 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0.06</v>
          </cell>
          <cell r="T141">
            <v>0.09</v>
          </cell>
        </row>
        <row r="142">
          <cell r="B142" t="str">
            <v>张远庭</v>
          </cell>
          <cell r="C142" t="str">
            <v>集客专员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 t="str">
            <v xml:space="preserve"> </v>
          </cell>
          <cell r="J142">
            <v>0</v>
          </cell>
          <cell r="K142">
            <v>8516</v>
          </cell>
          <cell r="L142">
            <v>4028</v>
          </cell>
          <cell r="M142">
            <v>5330</v>
          </cell>
          <cell r="N142">
            <v>3186</v>
          </cell>
          <cell r="O142">
            <v>9.5</v>
          </cell>
          <cell r="P142">
            <v>4</v>
          </cell>
          <cell r="Q142">
            <v>8</v>
          </cell>
          <cell r="R142">
            <v>2</v>
          </cell>
          <cell r="S142">
            <v>7.0000000000000007E-2</v>
          </cell>
          <cell r="T142">
            <v>0.1</v>
          </cell>
        </row>
        <row r="143">
          <cell r="B143" t="str">
            <v>张秀标</v>
          </cell>
          <cell r="C143" t="str">
            <v>直销</v>
          </cell>
          <cell r="D143">
            <v>0</v>
          </cell>
          <cell r="E143">
            <v>0</v>
          </cell>
          <cell r="F143">
            <v>700</v>
          </cell>
          <cell r="G143">
            <v>700</v>
          </cell>
          <cell r="H143">
            <v>56</v>
          </cell>
          <cell r="I143" t="str">
            <v xml:space="preserve"> </v>
          </cell>
          <cell r="J143">
            <v>0</v>
          </cell>
          <cell r="K143">
            <v>28692</v>
          </cell>
          <cell r="L143">
            <v>11568</v>
          </cell>
          <cell r="M143">
            <v>22916</v>
          </cell>
          <cell r="N143">
            <v>5776</v>
          </cell>
          <cell r="O143">
            <v>33</v>
          </cell>
          <cell r="P143">
            <v>14</v>
          </cell>
          <cell r="Q143">
            <v>30</v>
          </cell>
          <cell r="R143">
            <v>3</v>
          </cell>
          <cell r="S143">
            <v>0.06</v>
          </cell>
          <cell r="T143">
            <v>0.09</v>
          </cell>
        </row>
        <row r="144">
          <cell r="B144" t="str">
            <v>刘松涛</v>
          </cell>
          <cell r="C144" t="str">
            <v>直销</v>
          </cell>
          <cell r="D144">
            <v>0</v>
          </cell>
          <cell r="E144">
            <v>0</v>
          </cell>
          <cell r="F144">
            <v>300</v>
          </cell>
          <cell r="G144">
            <v>300</v>
          </cell>
          <cell r="H144">
            <v>24</v>
          </cell>
          <cell r="I144" t="str">
            <v xml:space="preserve"> </v>
          </cell>
          <cell r="J144">
            <v>0</v>
          </cell>
          <cell r="K144">
            <v>12616</v>
          </cell>
          <cell r="L144">
            <v>2856</v>
          </cell>
          <cell r="M144">
            <v>10440</v>
          </cell>
          <cell r="N144">
            <v>2176</v>
          </cell>
          <cell r="O144">
            <v>18</v>
          </cell>
          <cell r="P144">
            <v>3</v>
          </cell>
          <cell r="Q144">
            <v>16</v>
          </cell>
          <cell r="R144">
            <v>2</v>
          </cell>
          <cell r="S144">
            <v>7.0000000000000007E-2</v>
          </cell>
          <cell r="T144">
            <v>0.1</v>
          </cell>
        </row>
        <row r="145">
          <cell r="B145" t="str">
            <v>杨平金</v>
          </cell>
          <cell r="C145" t="str">
            <v>直销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 t="str">
            <v xml:space="preserve"> </v>
          </cell>
          <cell r="J145">
            <v>0</v>
          </cell>
          <cell r="K145">
            <v>15768</v>
          </cell>
          <cell r="L145">
            <v>1088</v>
          </cell>
          <cell r="M145">
            <v>14680</v>
          </cell>
          <cell r="N145">
            <v>1088</v>
          </cell>
          <cell r="O145">
            <v>23</v>
          </cell>
          <cell r="P145">
            <v>1</v>
          </cell>
          <cell r="Q145">
            <v>22</v>
          </cell>
          <cell r="R145">
            <v>1</v>
          </cell>
          <cell r="S145">
            <v>7.0000000000000007E-2</v>
          </cell>
          <cell r="T145">
            <v>0.1</v>
          </cell>
        </row>
        <row r="146">
          <cell r="B146" t="str">
            <v>汪洞辉</v>
          </cell>
          <cell r="C146" t="str">
            <v>销装维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 t="str">
            <v xml:space="preserve"> </v>
          </cell>
          <cell r="J146">
            <v>0</v>
          </cell>
          <cell r="K146">
            <v>5000</v>
          </cell>
          <cell r="L146">
            <v>4320</v>
          </cell>
          <cell r="M146">
            <v>5000</v>
          </cell>
          <cell r="N146">
            <v>0</v>
          </cell>
          <cell r="O146">
            <v>6</v>
          </cell>
          <cell r="P146">
            <v>5</v>
          </cell>
          <cell r="Q146">
            <v>6</v>
          </cell>
          <cell r="R146">
            <v>0</v>
          </cell>
          <cell r="S146">
            <v>7.0000000000000007E-2</v>
          </cell>
          <cell r="T146">
            <v>0.1</v>
          </cell>
        </row>
        <row r="147">
          <cell r="B147" t="str">
            <v>左明亮</v>
          </cell>
          <cell r="C147" t="str">
            <v>直销</v>
          </cell>
          <cell r="D147">
            <v>0</v>
          </cell>
          <cell r="E147">
            <v>0</v>
          </cell>
          <cell r="F147">
            <v>300</v>
          </cell>
          <cell r="G147">
            <v>300</v>
          </cell>
          <cell r="H147">
            <v>24</v>
          </cell>
          <cell r="I147" t="str">
            <v xml:space="preserve"> </v>
          </cell>
          <cell r="J147">
            <v>0</v>
          </cell>
          <cell r="K147">
            <v>13094</v>
          </cell>
          <cell r="L147">
            <v>6470</v>
          </cell>
          <cell r="M147">
            <v>8132</v>
          </cell>
          <cell r="N147">
            <v>4962</v>
          </cell>
          <cell r="O147">
            <v>14</v>
          </cell>
          <cell r="P147">
            <v>5</v>
          </cell>
          <cell r="Q147">
            <v>10</v>
          </cell>
          <cell r="R147">
            <v>4</v>
          </cell>
          <cell r="S147">
            <v>7.0000000000000007E-2</v>
          </cell>
          <cell r="T147">
            <v>0.1</v>
          </cell>
        </row>
        <row r="148">
          <cell r="B148" t="str">
            <v>张宏波</v>
          </cell>
          <cell r="C148" t="str">
            <v>直销</v>
          </cell>
          <cell r="D148">
            <v>0</v>
          </cell>
          <cell r="E148">
            <v>0</v>
          </cell>
          <cell r="F148">
            <v>1200</v>
          </cell>
          <cell r="G148">
            <v>1200</v>
          </cell>
          <cell r="H148">
            <v>96</v>
          </cell>
          <cell r="I148" t="str">
            <v xml:space="preserve"> </v>
          </cell>
          <cell r="J148">
            <v>0</v>
          </cell>
          <cell r="K148">
            <v>12938</v>
          </cell>
          <cell r="L148">
            <v>8492</v>
          </cell>
          <cell r="M148">
            <v>1360</v>
          </cell>
          <cell r="N148">
            <v>11578</v>
          </cell>
          <cell r="O148">
            <v>8</v>
          </cell>
          <cell r="P148">
            <v>4</v>
          </cell>
          <cell r="Q148">
            <v>2</v>
          </cell>
          <cell r="R148">
            <v>6</v>
          </cell>
          <cell r="S148">
            <v>7.0000000000000007E-2</v>
          </cell>
          <cell r="T148">
            <v>0.1</v>
          </cell>
        </row>
        <row r="149">
          <cell r="B149" t="str">
            <v>黄清浩</v>
          </cell>
          <cell r="C149" t="str">
            <v>直销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 t="str">
            <v xml:space="preserve"> </v>
          </cell>
          <cell r="J149">
            <v>0</v>
          </cell>
          <cell r="K149">
            <v>14922</v>
          </cell>
          <cell r="L149">
            <v>4386</v>
          </cell>
          <cell r="M149">
            <v>9960</v>
          </cell>
          <cell r="N149">
            <v>4962</v>
          </cell>
          <cell r="O149">
            <v>19</v>
          </cell>
          <cell r="P149">
            <v>4</v>
          </cell>
          <cell r="Q149">
            <v>15</v>
          </cell>
          <cell r="R149">
            <v>4</v>
          </cell>
          <cell r="S149">
            <v>7.0000000000000007E-2</v>
          </cell>
          <cell r="T149">
            <v>0.1</v>
          </cell>
        </row>
        <row r="150">
          <cell r="B150" t="str">
            <v>王立斌</v>
          </cell>
          <cell r="C150" t="str">
            <v>集客专员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 t="str">
            <v xml:space="preserve"> 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7.0000000000000007E-2</v>
          </cell>
          <cell r="T150">
            <v>0.08</v>
          </cell>
        </row>
        <row r="151">
          <cell r="B151" t="str">
            <v>黄汝富</v>
          </cell>
          <cell r="C151" t="str">
            <v>直销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 t="str">
            <v xml:space="preserve"> 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7.0000000000000007E-2</v>
          </cell>
          <cell r="T151">
            <v>0.1</v>
          </cell>
        </row>
        <row r="152">
          <cell r="B152" t="str">
            <v>陈亚贤</v>
          </cell>
          <cell r="C152" t="str">
            <v>一体化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 t="str">
            <v xml:space="preserve"> </v>
          </cell>
          <cell r="J152">
            <v>0</v>
          </cell>
          <cell r="K152">
            <v>1080</v>
          </cell>
          <cell r="L152">
            <v>400</v>
          </cell>
          <cell r="M152">
            <v>1080</v>
          </cell>
          <cell r="N152">
            <v>0</v>
          </cell>
          <cell r="O152">
            <v>1.5</v>
          </cell>
          <cell r="P152">
            <v>1</v>
          </cell>
          <cell r="Q152">
            <v>2</v>
          </cell>
          <cell r="R152">
            <v>0</v>
          </cell>
          <cell r="S152">
            <v>7.0000000000000007E-2</v>
          </cell>
          <cell r="T152">
            <v>0.1</v>
          </cell>
        </row>
        <row r="153">
          <cell r="B153" t="str">
            <v>王翔</v>
          </cell>
          <cell r="C153" t="str">
            <v>集客专员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 t="str">
            <v xml:space="preserve"> </v>
          </cell>
          <cell r="J153">
            <v>0</v>
          </cell>
          <cell r="K153">
            <v>3120</v>
          </cell>
          <cell r="L153">
            <v>0</v>
          </cell>
          <cell r="M153">
            <v>3120</v>
          </cell>
          <cell r="N153">
            <v>0</v>
          </cell>
          <cell r="O153">
            <v>5</v>
          </cell>
          <cell r="P153">
            <v>0</v>
          </cell>
          <cell r="Q153">
            <v>5</v>
          </cell>
          <cell r="R153">
            <v>0</v>
          </cell>
          <cell r="S153">
            <v>7.0000000000000007E-2</v>
          </cell>
          <cell r="T153">
            <v>0.08</v>
          </cell>
        </row>
        <row r="154">
          <cell r="B154" t="str">
            <v>吴贤锦</v>
          </cell>
          <cell r="C154" t="str">
            <v>直销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 t="str">
            <v xml:space="preserve"> </v>
          </cell>
          <cell r="J154">
            <v>0</v>
          </cell>
          <cell r="K154">
            <v>680</v>
          </cell>
          <cell r="L154">
            <v>0</v>
          </cell>
          <cell r="M154">
            <v>680</v>
          </cell>
          <cell r="N154">
            <v>0</v>
          </cell>
          <cell r="O154">
            <v>1</v>
          </cell>
          <cell r="P154">
            <v>0</v>
          </cell>
          <cell r="Q154">
            <v>1</v>
          </cell>
          <cell r="R154">
            <v>0</v>
          </cell>
          <cell r="S154">
            <v>7.0000000000000007E-2</v>
          </cell>
          <cell r="T154">
            <v>0.1</v>
          </cell>
        </row>
        <row r="155">
          <cell r="B155" t="str">
            <v>杜昇华</v>
          </cell>
          <cell r="C155" t="str">
            <v>直销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 xml:space="preserve"> </v>
          </cell>
          <cell r="J155">
            <v>0</v>
          </cell>
          <cell r="K155">
            <v>4816</v>
          </cell>
          <cell r="L155">
            <v>2640</v>
          </cell>
          <cell r="M155">
            <v>2640</v>
          </cell>
          <cell r="N155">
            <v>2176</v>
          </cell>
          <cell r="O155">
            <v>5</v>
          </cell>
          <cell r="P155">
            <v>3</v>
          </cell>
          <cell r="Q155">
            <v>3</v>
          </cell>
          <cell r="R155">
            <v>2</v>
          </cell>
          <cell r="S155">
            <v>7.0000000000000007E-2</v>
          </cell>
          <cell r="T155">
            <v>0.1</v>
          </cell>
        </row>
        <row r="156">
          <cell r="B156" t="str">
            <v>吴友义</v>
          </cell>
          <cell r="C156" t="str">
            <v>直销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61666</v>
          </cell>
          <cell r="L156">
            <v>27590</v>
          </cell>
          <cell r="M156">
            <v>39596</v>
          </cell>
          <cell r="N156">
            <v>22070</v>
          </cell>
          <cell r="O156">
            <v>72</v>
          </cell>
          <cell r="P156">
            <v>26</v>
          </cell>
          <cell r="Q156">
            <v>52</v>
          </cell>
          <cell r="R156">
            <v>20</v>
          </cell>
          <cell r="S156">
            <v>7.0000000000000007E-2</v>
          </cell>
          <cell r="T156">
            <v>0.1</v>
          </cell>
        </row>
        <row r="157">
          <cell r="B157" t="str">
            <v>吴基涛</v>
          </cell>
          <cell r="C157" t="str">
            <v>直销</v>
          </cell>
          <cell r="D157">
            <v>0</v>
          </cell>
          <cell r="E157">
            <v>0</v>
          </cell>
          <cell r="F157">
            <v>200</v>
          </cell>
          <cell r="G157">
            <v>200</v>
          </cell>
          <cell r="H157">
            <v>16</v>
          </cell>
          <cell r="I157">
            <v>0</v>
          </cell>
          <cell r="J157">
            <v>0</v>
          </cell>
          <cell r="K157">
            <v>23178</v>
          </cell>
          <cell r="L157">
            <v>11412</v>
          </cell>
          <cell r="M157">
            <v>18516</v>
          </cell>
          <cell r="N157">
            <v>4662</v>
          </cell>
          <cell r="O157">
            <v>30</v>
          </cell>
          <cell r="P157">
            <v>13</v>
          </cell>
          <cell r="Q157">
            <v>26</v>
          </cell>
          <cell r="R157">
            <v>4</v>
          </cell>
          <cell r="S157">
            <v>7.0000000000000007E-2</v>
          </cell>
          <cell r="T157">
            <v>0.1</v>
          </cell>
        </row>
        <row r="158">
          <cell r="B158" t="str">
            <v>彭井权</v>
          </cell>
          <cell r="C158" t="str">
            <v>直销</v>
          </cell>
          <cell r="D158">
            <v>0</v>
          </cell>
          <cell r="E158">
            <v>0</v>
          </cell>
          <cell r="F158">
            <v>900</v>
          </cell>
          <cell r="G158">
            <v>900</v>
          </cell>
          <cell r="H158">
            <v>72</v>
          </cell>
          <cell r="I158" t="str">
            <v xml:space="preserve"> </v>
          </cell>
          <cell r="J158">
            <v>0</v>
          </cell>
          <cell r="K158">
            <v>23106</v>
          </cell>
          <cell r="L158">
            <v>11200</v>
          </cell>
          <cell r="M158">
            <v>18444</v>
          </cell>
          <cell r="N158">
            <v>4662</v>
          </cell>
          <cell r="O158">
            <v>28</v>
          </cell>
          <cell r="P158">
            <v>12</v>
          </cell>
          <cell r="Q158">
            <v>24</v>
          </cell>
          <cell r="R158">
            <v>4</v>
          </cell>
          <cell r="S158">
            <v>7.0000000000000007E-2</v>
          </cell>
          <cell r="T158">
            <v>0.1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U8660"/>
  <sheetViews>
    <sheetView tabSelected="1" zoomScaleNormal="100" workbookViewId="0">
      <pane xSplit="7" ySplit="1" topLeftCell="AG2" activePane="bottomRight" state="frozen"/>
      <selection activeCell="M24" sqref="M24"/>
      <selection pane="topRight" activeCell="M24" sqref="M24"/>
      <selection pane="bottomLeft" activeCell="M24" sqref="M24"/>
      <selection pane="bottomRight" activeCell="AV13" sqref="AV13"/>
    </sheetView>
  </sheetViews>
  <sheetFormatPr defaultRowHeight="13.5" x14ac:dyDescent="0.15"/>
  <cols>
    <col min="1" max="1" width="5.25" style="21" customWidth="1"/>
    <col min="2" max="4" width="4" style="22" customWidth="1"/>
    <col min="5" max="5" width="11.75" style="22" customWidth="1"/>
    <col min="6" max="6" width="10.625" style="22" customWidth="1"/>
    <col min="7" max="7" width="6.125" style="22" customWidth="1"/>
    <col min="8" max="8" width="18.875" style="22" customWidth="1"/>
    <col min="9" max="9" width="13.5" style="22" customWidth="1"/>
    <col min="10" max="10" width="8.125" style="22" customWidth="1"/>
    <col min="11" max="11" width="9.375" style="22" customWidth="1"/>
    <col min="12" max="12" width="6.75" style="22" customWidth="1"/>
    <col min="13" max="13" width="6" style="22" customWidth="1"/>
    <col min="14" max="14" width="8.25" style="22" customWidth="1"/>
    <col min="15" max="15" width="5.625" style="22" customWidth="1"/>
    <col min="16" max="16" width="5.875" style="22" customWidth="1"/>
    <col min="17" max="17" width="5" style="22" customWidth="1"/>
    <col min="18" max="18" width="13.5" style="22" customWidth="1"/>
    <col min="19" max="19" width="9.125" style="25" customWidth="1"/>
    <col min="20" max="20" width="5.875" style="22" customWidth="1"/>
    <col min="21" max="21" width="12.75" style="22" customWidth="1"/>
    <col min="22" max="22" width="9.5" style="26" customWidth="1"/>
    <col min="23" max="23" width="10.75" style="26" customWidth="1"/>
    <col min="24" max="24" width="9" style="26"/>
    <col min="25" max="25" width="6.875" style="21" customWidth="1"/>
    <col min="26" max="26" width="7.875" style="21" customWidth="1"/>
    <col min="27" max="27" width="13.125" style="21" customWidth="1"/>
    <col min="28" max="28" width="12.625" style="21" customWidth="1"/>
    <col min="29" max="29" width="11.875" style="21" customWidth="1"/>
    <col min="30" max="30" width="9.625" style="21" customWidth="1"/>
    <col min="31" max="31" width="10.125" style="21" customWidth="1"/>
    <col min="32" max="32" width="13" style="21" customWidth="1"/>
    <col min="33" max="33" width="8.875" style="28" customWidth="1"/>
    <col min="34" max="34" width="14.5" style="21" customWidth="1"/>
    <col min="35" max="35" width="10.375" style="29" customWidth="1"/>
    <col min="36" max="36" width="10.375" style="21" customWidth="1"/>
    <col min="37" max="37" width="9" style="21" customWidth="1"/>
    <col min="38" max="38" width="9" style="22" customWidth="1"/>
    <col min="39" max="39" width="9" style="21" customWidth="1"/>
    <col min="40" max="41" width="9" style="21"/>
    <col min="42" max="44" width="9" style="22"/>
    <col min="45" max="46" width="7.5" style="22" customWidth="1"/>
    <col min="47" max="47" width="9.125" style="22" customWidth="1"/>
    <col min="48" max="16384" width="9" style="22"/>
  </cols>
  <sheetData>
    <row r="1" spans="1:47" s="20" customFormat="1" ht="39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4" t="s">
        <v>15</v>
      </c>
      <c r="Q1" s="5" t="s">
        <v>16</v>
      </c>
      <c r="R1" s="5" t="s">
        <v>17</v>
      </c>
      <c r="S1" s="6" t="s">
        <v>18</v>
      </c>
      <c r="T1" s="7" t="s">
        <v>19</v>
      </c>
      <c r="U1" s="8" t="s">
        <v>20</v>
      </c>
      <c r="V1" s="9" t="s">
        <v>21</v>
      </c>
      <c r="W1" s="9" t="s">
        <v>22</v>
      </c>
      <c r="X1" s="9" t="s">
        <v>23</v>
      </c>
      <c r="Y1" s="7" t="s">
        <v>24</v>
      </c>
      <c r="Z1" s="8" t="s">
        <v>25</v>
      </c>
      <c r="AA1" s="7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1" t="s">
        <v>31</v>
      </c>
      <c r="AG1" s="12" t="s">
        <v>32</v>
      </c>
      <c r="AH1" s="13" t="s">
        <v>33</v>
      </c>
      <c r="AI1" s="14"/>
      <c r="AJ1" s="13" t="s">
        <v>34</v>
      </c>
      <c r="AK1" s="15" t="s">
        <v>35</v>
      </c>
      <c r="AL1" s="15" t="s">
        <v>36</v>
      </c>
      <c r="AM1" s="16" t="s">
        <v>37</v>
      </c>
      <c r="AN1" s="17" t="s">
        <v>38</v>
      </c>
      <c r="AO1" s="18" t="s">
        <v>39</v>
      </c>
      <c r="AP1" s="18" t="s">
        <v>40</v>
      </c>
      <c r="AQ1" s="18" t="s">
        <v>41</v>
      </c>
      <c r="AR1" s="19" t="s">
        <v>42</v>
      </c>
      <c r="AS1" s="19" t="s">
        <v>43</v>
      </c>
      <c r="AT1" s="19" t="s">
        <v>44</v>
      </c>
      <c r="AU1" s="19" t="s">
        <v>45</v>
      </c>
    </row>
    <row r="2" spans="1:47" s="20" customFormat="1" ht="14.25" x14ac:dyDescent="0.15">
      <c r="A2" s="21" t="s">
        <v>46</v>
      </c>
      <c r="B2" s="22"/>
      <c r="C2" s="22"/>
      <c r="D2" s="22"/>
      <c r="E2" s="22"/>
      <c r="F2" s="22"/>
      <c r="G2" s="22" t="s">
        <v>47</v>
      </c>
      <c r="H2" s="22"/>
      <c r="I2" s="23">
        <v>39800383266</v>
      </c>
      <c r="J2" s="22" t="s">
        <v>48</v>
      </c>
      <c r="K2" s="24" t="s">
        <v>49</v>
      </c>
      <c r="L2" s="22"/>
      <c r="M2" s="23">
        <v>720</v>
      </c>
      <c r="N2" s="23">
        <v>720</v>
      </c>
      <c r="O2" s="22"/>
      <c r="P2" s="22" t="s">
        <v>50</v>
      </c>
      <c r="Q2" s="22" t="s">
        <v>51</v>
      </c>
      <c r="R2" s="22" t="s">
        <v>52</v>
      </c>
      <c r="S2" s="25"/>
      <c r="T2" s="22" t="s">
        <v>53</v>
      </c>
      <c r="U2" s="22" t="s">
        <v>54</v>
      </c>
      <c r="V2" s="26">
        <v>1</v>
      </c>
      <c r="W2" s="26">
        <v>1</v>
      </c>
      <c r="X2" s="27">
        <v>1</v>
      </c>
      <c r="Y2" s="21"/>
      <c r="Z2" s="21">
        <f>N2</f>
        <v>720</v>
      </c>
      <c r="AA2" s="21" t="s">
        <v>55</v>
      </c>
      <c r="AB2" s="21">
        <v>1</v>
      </c>
      <c r="AC2" s="21"/>
      <c r="AD2" s="21">
        <f t="shared" ref="AD2:AD65" si="0">Z2</f>
        <v>720</v>
      </c>
      <c r="AE2" s="21"/>
      <c r="AF2" s="21">
        <f t="shared" ref="AF2:AF65" si="1">Z2</f>
        <v>720</v>
      </c>
      <c r="AG2" s="28">
        <f t="shared" ref="AG2:AG65" si="2">Z2</f>
        <v>720</v>
      </c>
      <c r="AH2" s="21"/>
      <c r="AI2" s="29"/>
      <c r="AJ2" s="21"/>
      <c r="AK2" s="21"/>
      <c r="AL2" s="22"/>
      <c r="AM2" s="21">
        <v>1</v>
      </c>
      <c r="AN2" s="21"/>
      <c r="AO2" s="21" t="s">
        <v>56</v>
      </c>
      <c r="AP2" s="22"/>
      <c r="AQ2" s="22"/>
      <c r="AR2" s="22"/>
    </row>
    <row r="3" spans="1:47" s="20" customFormat="1" ht="14.25" x14ac:dyDescent="0.15">
      <c r="A3" s="21" t="s">
        <v>46</v>
      </c>
      <c r="B3" s="22"/>
      <c r="C3" s="22"/>
      <c r="D3" s="22"/>
      <c r="E3" s="22"/>
      <c r="F3" s="22"/>
      <c r="G3" s="22" t="s">
        <v>57</v>
      </c>
      <c r="H3" s="22"/>
      <c r="I3" s="23">
        <v>39800381928</v>
      </c>
      <c r="J3" s="22" t="s">
        <v>48</v>
      </c>
      <c r="K3" s="24" t="s">
        <v>58</v>
      </c>
      <c r="L3" s="22"/>
      <c r="M3" s="23">
        <v>720</v>
      </c>
      <c r="N3" s="23">
        <v>720</v>
      </c>
      <c r="O3" s="22"/>
      <c r="P3" s="22" t="s">
        <v>59</v>
      </c>
      <c r="Q3" s="22" t="s">
        <v>51</v>
      </c>
      <c r="R3" s="22" t="s">
        <v>60</v>
      </c>
      <c r="S3" s="25"/>
      <c r="T3" s="22" t="s">
        <v>53</v>
      </c>
      <c r="U3" s="22" t="s">
        <v>61</v>
      </c>
      <c r="V3" s="26">
        <v>1</v>
      </c>
      <c r="W3" s="26">
        <v>1</v>
      </c>
      <c r="X3" s="27">
        <v>1</v>
      </c>
      <c r="Y3" s="21"/>
      <c r="Z3" s="21">
        <f t="shared" ref="Z3:Z66" si="3">N3</f>
        <v>720</v>
      </c>
      <c r="AA3" s="21" t="s">
        <v>55</v>
      </c>
      <c r="AB3" s="21">
        <v>1</v>
      </c>
      <c r="AC3" s="21"/>
      <c r="AD3" s="21">
        <f t="shared" si="0"/>
        <v>720</v>
      </c>
      <c r="AE3" s="21"/>
      <c r="AF3" s="21">
        <f t="shared" si="1"/>
        <v>720</v>
      </c>
      <c r="AG3" s="28">
        <f t="shared" si="2"/>
        <v>720</v>
      </c>
      <c r="AH3" s="21"/>
      <c r="AI3" s="29"/>
      <c r="AJ3" s="21"/>
      <c r="AK3" s="21"/>
      <c r="AL3" s="22"/>
      <c r="AM3" s="21">
        <v>1</v>
      </c>
      <c r="AN3" s="21"/>
      <c r="AO3" s="21" t="s">
        <v>56</v>
      </c>
      <c r="AP3" s="22"/>
      <c r="AQ3" s="22"/>
      <c r="AR3" s="22"/>
    </row>
    <row r="4" spans="1:47" s="20" customFormat="1" ht="14.25" x14ac:dyDescent="0.15">
      <c r="A4" s="21" t="s">
        <v>46</v>
      </c>
      <c r="B4" s="22"/>
      <c r="C4" s="22"/>
      <c r="D4" s="22"/>
      <c r="E4" s="22"/>
      <c r="F4" s="22"/>
      <c r="G4" s="22" t="s">
        <v>62</v>
      </c>
      <c r="H4" s="22"/>
      <c r="I4" s="23">
        <v>39800381879</v>
      </c>
      <c r="J4" s="22" t="s">
        <v>48</v>
      </c>
      <c r="K4" s="24" t="s">
        <v>63</v>
      </c>
      <c r="L4" s="22"/>
      <c r="M4" s="23">
        <v>720</v>
      </c>
      <c r="N4" s="23">
        <v>720</v>
      </c>
      <c r="O4" s="22"/>
      <c r="P4" s="22" t="s">
        <v>64</v>
      </c>
      <c r="Q4" s="22" t="s">
        <v>51</v>
      </c>
      <c r="R4" s="22" t="s">
        <v>65</v>
      </c>
      <c r="S4" s="25"/>
      <c r="T4" s="22" t="s">
        <v>53</v>
      </c>
      <c r="U4" s="22" t="s">
        <v>66</v>
      </c>
      <c r="V4" s="26">
        <v>1</v>
      </c>
      <c r="W4" s="26">
        <v>1</v>
      </c>
      <c r="X4" s="27">
        <v>1</v>
      </c>
      <c r="Y4" s="21"/>
      <c r="Z4" s="21">
        <f t="shared" si="3"/>
        <v>720</v>
      </c>
      <c r="AA4" s="21" t="s">
        <v>55</v>
      </c>
      <c r="AB4" s="21">
        <v>1</v>
      </c>
      <c r="AC4" s="21"/>
      <c r="AD4" s="21">
        <f t="shared" si="0"/>
        <v>720</v>
      </c>
      <c r="AE4" s="21"/>
      <c r="AF4" s="21">
        <f t="shared" si="1"/>
        <v>720</v>
      </c>
      <c r="AG4" s="28">
        <f t="shared" si="2"/>
        <v>720</v>
      </c>
      <c r="AH4" s="21"/>
      <c r="AI4" s="29"/>
      <c r="AJ4" s="21"/>
      <c r="AK4" s="21"/>
      <c r="AL4" s="22"/>
      <c r="AM4" s="21">
        <v>1</v>
      </c>
      <c r="AN4" s="21"/>
      <c r="AO4" s="21" t="s">
        <v>56</v>
      </c>
      <c r="AP4" s="22"/>
      <c r="AQ4" s="22"/>
      <c r="AR4" s="22"/>
    </row>
    <row r="5" spans="1:47" s="20" customFormat="1" ht="14.25" x14ac:dyDescent="0.15">
      <c r="A5" s="21" t="s">
        <v>46</v>
      </c>
      <c r="B5" s="22"/>
      <c r="C5" s="22"/>
      <c r="D5" s="22"/>
      <c r="E5" s="22"/>
      <c r="F5" s="22"/>
      <c r="G5" s="22" t="s">
        <v>67</v>
      </c>
      <c r="H5" s="22"/>
      <c r="I5" s="23">
        <v>39800381887</v>
      </c>
      <c r="J5" s="22" t="s">
        <v>48</v>
      </c>
      <c r="K5" s="24" t="s">
        <v>68</v>
      </c>
      <c r="L5" s="22"/>
      <c r="M5" s="23">
        <v>960</v>
      </c>
      <c r="N5" s="23">
        <v>960</v>
      </c>
      <c r="O5" s="22"/>
      <c r="P5" s="22" t="s">
        <v>50</v>
      </c>
      <c r="Q5" s="22" t="s">
        <v>51</v>
      </c>
      <c r="R5" s="22" t="s">
        <v>69</v>
      </c>
      <c r="S5" s="25"/>
      <c r="T5" s="22" t="s">
        <v>53</v>
      </c>
      <c r="U5" s="22" t="s">
        <v>70</v>
      </c>
      <c r="V5" s="26">
        <v>1</v>
      </c>
      <c r="W5" s="26">
        <v>1</v>
      </c>
      <c r="X5" s="27">
        <v>1</v>
      </c>
      <c r="Y5" s="21"/>
      <c r="Z5" s="21">
        <f t="shared" si="3"/>
        <v>960</v>
      </c>
      <c r="AA5" s="21" t="s">
        <v>55</v>
      </c>
      <c r="AB5" s="21">
        <v>1</v>
      </c>
      <c r="AC5" s="21"/>
      <c r="AD5" s="21">
        <f t="shared" si="0"/>
        <v>960</v>
      </c>
      <c r="AE5" s="21"/>
      <c r="AF5" s="21">
        <f t="shared" si="1"/>
        <v>960</v>
      </c>
      <c r="AG5" s="28">
        <f t="shared" si="2"/>
        <v>960</v>
      </c>
      <c r="AH5" s="21"/>
      <c r="AI5" s="29"/>
      <c r="AJ5" s="21"/>
      <c r="AK5" s="21"/>
      <c r="AL5" s="22"/>
      <c r="AM5" s="21">
        <v>1</v>
      </c>
      <c r="AN5" s="21"/>
      <c r="AO5" s="21" t="s">
        <v>56</v>
      </c>
      <c r="AP5" s="22"/>
      <c r="AQ5" s="22"/>
      <c r="AR5" s="22"/>
    </row>
    <row r="6" spans="1:47" s="20" customFormat="1" ht="14.25" x14ac:dyDescent="0.15">
      <c r="A6" s="21" t="s">
        <v>46</v>
      </c>
      <c r="B6" s="22"/>
      <c r="C6" s="22"/>
      <c r="D6" s="22"/>
      <c r="E6" s="22"/>
      <c r="F6" s="22"/>
      <c r="G6" s="22" t="s">
        <v>71</v>
      </c>
      <c r="H6" s="22"/>
      <c r="I6" s="23">
        <v>39800381903</v>
      </c>
      <c r="J6" s="22" t="s">
        <v>48</v>
      </c>
      <c r="K6" s="24" t="s">
        <v>72</v>
      </c>
      <c r="L6" s="22"/>
      <c r="M6" s="23">
        <v>720</v>
      </c>
      <c r="N6" s="23">
        <v>720</v>
      </c>
      <c r="O6" s="22"/>
      <c r="P6" s="22" t="s">
        <v>50</v>
      </c>
      <c r="Q6" s="22" t="s">
        <v>51</v>
      </c>
      <c r="R6" s="22" t="s">
        <v>52</v>
      </c>
      <c r="S6" s="25"/>
      <c r="T6" s="22" t="s">
        <v>53</v>
      </c>
      <c r="U6" s="22" t="s">
        <v>54</v>
      </c>
      <c r="V6" s="26">
        <v>1</v>
      </c>
      <c r="W6" s="26">
        <v>1</v>
      </c>
      <c r="X6" s="27">
        <v>1</v>
      </c>
      <c r="Y6" s="21"/>
      <c r="Z6" s="21">
        <f t="shared" si="3"/>
        <v>720</v>
      </c>
      <c r="AA6" s="21" t="s">
        <v>55</v>
      </c>
      <c r="AB6" s="21">
        <v>1</v>
      </c>
      <c r="AC6" s="21"/>
      <c r="AD6" s="21">
        <f t="shared" si="0"/>
        <v>720</v>
      </c>
      <c r="AE6" s="21"/>
      <c r="AF6" s="21">
        <f t="shared" si="1"/>
        <v>720</v>
      </c>
      <c r="AG6" s="28">
        <f t="shared" si="2"/>
        <v>720</v>
      </c>
      <c r="AH6" s="21"/>
      <c r="AI6" s="29"/>
      <c r="AJ6" s="21"/>
      <c r="AK6" s="21"/>
      <c r="AL6" s="22"/>
      <c r="AM6" s="21">
        <v>1</v>
      </c>
      <c r="AN6" s="21"/>
      <c r="AO6" s="21" t="s">
        <v>56</v>
      </c>
      <c r="AP6" s="22"/>
      <c r="AQ6" s="22"/>
      <c r="AR6" s="22"/>
    </row>
    <row r="7" spans="1:47" s="20" customFormat="1" ht="14.25" x14ac:dyDescent="0.15">
      <c r="A7" s="21" t="s">
        <v>46</v>
      </c>
      <c r="B7" s="22"/>
      <c r="C7" s="22"/>
      <c r="D7" s="22"/>
      <c r="E7" s="22"/>
      <c r="F7" s="22"/>
      <c r="G7" s="22" t="s">
        <v>73</v>
      </c>
      <c r="H7" s="22"/>
      <c r="I7" s="23">
        <v>39800381907</v>
      </c>
      <c r="J7" s="22" t="s">
        <v>48</v>
      </c>
      <c r="K7" s="24" t="s">
        <v>72</v>
      </c>
      <c r="L7" s="22"/>
      <c r="M7" s="23">
        <v>960</v>
      </c>
      <c r="N7" s="23">
        <v>960</v>
      </c>
      <c r="O7" s="22"/>
      <c r="P7" s="22" t="s">
        <v>74</v>
      </c>
      <c r="Q7" s="22" t="s">
        <v>51</v>
      </c>
      <c r="R7" s="22" t="s">
        <v>52</v>
      </c>
      <c r="S7" s="25"/>
      <c r="T7" s="22" t="s">
        <v>53</v>
      </c>
      <c r="U7" s="22" t="s">
        <v>54</v>
      </c>
      <c r="V7" s="26">
        <v>1</v>
      </c>
      <c r="W7" s="26">
        <v>1</v>
      </c>
      <c r="X7" s="27">
        <v>1</v>
      </c>
      <c r="Y7" s="21"/>
      <c r="Z7" s="21">
        <f t="shared" si="3"/>
        <v>960</v>
      </c>
      <c r="AA7" s="21" t="s">
        <v>55</v>
      </c>
      <c r="AB7" s="21">
        <v>1</v>
      </c>
      <c r="AC7" s="21"/>
      <c r="AD7" s="21">
        <f t="shared" si="0"/>
        <v>960</v>
      </c>
      <c r="AE7" s="21"/>
      <c r="AF7" s="21">
        <f t="shared" si="1"/>
        <v>960</v>
      </c>
      <c r="AG7" s="28">
        <f t="shared" si="2"/>
        <v>960</v>
      </c>
      <c r="AH7" s="21"/>
      <c r="AI7" s="29"/>
      <c r="AJ7" s="21"/>
      <c r="AK7" s="21"/>
      <c r="AL7" s="22"/>
      <c r="AM7" s="21">
        <v>1</v>
      </c>
      <c r="AN7" s="21"/>
      <c r="AO7" s="21" t="s">
        <v>56</v>
      </c>
      <c r="AP7" s="22"/>
      <c r="AQ7" s="22"/>
      <c r="AR7" s="22"/>
    </row>
    <row r="8" spans="1:47" s="20" customFormat="1" ht="14.25" x14ac:dyDescent="0.15">
      <c r="A8" s="21" t="s">
        <v>46</v>
      </c>
      <c r="B8" s="22"/>
      <c r="C8" s="22"/>
      <c r="D8" s="22"/>
      <c r="E8" s="22"/>
      <c r="F8" s="22"/>
      <c r="G8" s="22" t="s">
        <v>75</v>
      </c>
      <c r="H8" s="22"/>
      <c r="I8" s="23">
        <v>39800381910</v>
      </c>
      <c r="J8" s="22" t="s">
        <v>48</v>
      </c>
      <c r="K8" s="24" t="s">
        <v>76</v>
      </c>
      <c r="L8" s="22"/>
      <c r="M8" s="23">
        <v>1800</v>
      </c>
      <c r="N8" s="23">
        <v>1800</v>
      </c>
      <c r="O8" s="22"/>
      <c r="P8" s="22" t="s">
        <v>50</v>
      </c>
      <c r="Q8" s="22" t="s">
        <v>51</v>
      </c>
      <c r="R8" s="22" t="s">
        <v>77</v>
      </c>
      <c r="S8" s="25"/>
      <c r="T8" s="22" t="s">
        <v>53</v>
      </c>
      <c r="U8" s="22" t="s">
        <v>78</v>
      </c>
      <c r="V8" s="26">
        <v>1</v>
      </c>
      <c r="W8" s="26">
        <v>1</v>
      </c>
      <c r="X8" s="27">
        <v>1</v>
      </c>
      <c r="Y8" s="21"/>
      <c r="Z8" s="21">
        <f t="shared" si="3"/>
        <v>1800</v>
      </c>
      <c r="AA8" s="21" t="s">
        <v>55</v>
      </c>
      <c r="AB8" s="21">
        <v>1</v>
      </c>
      <c r="AC8" s="21"/>
      <c r="AD8" s="21">
        <f t="shared" si="0"/>
        <v>1800</v>
      </c>
      <c r="AE8" s="21"/>
      <c r="AF8" s="21">
        <f t="shared" si="1"/>
        <v>1800</v>
      </c>
      <c r="AG8" s="28">
        <f t="shared" si="2"/>
        <v>1800</v>
      </c>
      <c r="AH8" s="21"/>
      <c r="AI8" s="29"/>
      <c r="AJ8" s="21"/>
      <c r="AK8" s="21"/>
      <c r="AL8" s="22"/>
      <c r="AM8" s="21">
        <v>1</v>
      </c>
      <c r="AN8" s="21"/>
      <c r="AO8" s="21" t="s">
        <v>56</v>
      </c>
      <c r="AP8" s="22"/>
      <c r="AQ8" s="22"/>
      <c r="AR8" s="22"/>
    </row>
    <row r="9" spans="1:47" s="20" customFormat="1" ht="12.75" customHeight="1" x14ac:dyDescent="0.15">
      <c r="A9" s="21" t="s">
        <v>46</v>
      </c>
      <c r="B9" s="22"/>
      <c r="C9" s="22"/>
      <c r="D9" s="22"/>
      <c r="E9" s="22"/>
      <c r="F9" s="22"/>
      <c r="G9" s="22" t="s">
        <v>79</v>
      </c>
      <c r="H9" s="22"/>
      <c r="I9" s="23">
        <v>39800381912</v>
      </c>
      <c r="J9" s="22" t="s">
        <v>48</v>
      </c>
      <c r="K9" s="24" t="s">
        <v>80</v>
      </c>
      <c r="L9" s="22"/>
      <c r="M9" s="23">
        <v>960</v>
      </c>
      <c r="N9" s="23">
        <v>960</v>
      </c>
      <c r="O9" s="22"/>
      <c r="P9" s="22" t="s">
        <v>74</v>
      </c>
      <c r="Q9" s="22" t="s">
        <v>51</v>
      </c>
      <c r="R9" s="22" t="s">
        <v>52</v>
      </c>
      <c r="S9" s="25"/>
      <c r="T9" s="22" t="s">
        <v>53</v>
      </c>
      <c r="U9" s="22" t="s">
        <v>81</v>
      </c>
      <c r="V9" s="26">
        <v>1</v>
      </c>
      <c r="W9" s="26">
        <v>1</v>
      </c>
      <c r="X9" s="27">
        <v>1</v>
      </c>
      <c r="Y9" s="21"/>
      <c r="Z9" s="21">
        <f t="shared" si="3"/>
        <v>960</v>
      </c>
      <c r="AA9" s="21" t="s">
        <v>55</v>
      </c>
      <c r="AB9" s="21">
        <v>1</v>
      </c>
      <c r="AC9" s="21"/>
      <c r="AD9" s="21">
        <f t="shared" si="0"/>
        <v>960</v>
      </c>
      <c r="AE9" s="21"/>
      <c r="AF9" s="21">
        <f t="shared" si="1"/>
        <v>960</v>
      </c>
      <c r="AG9" s="28">
        <f t="shared" si="2"/>
        <v>960</v>
      </c>
      <c r="AH9" s="21"/>
      <c r="AI9" s="29"/>
      <c r="AJ9" s="21"/>
      <c r="AK9" s="21"/>
      <c r="AL9" s="22"/>
      <c r="AM9" s="21">
        <v>1</v>
      </c>
      <c r="AN9" s="21"/>
      <c r="AO9" s="21" t="s">
        <v>56</v>
      </c>
      <c r="AP9" s="22"/>
      <c r="AQ9" s="22"/>
      <c r="AR9" s="22"/>
    </row>
    <row r="10" spans="1:47" s="20" customFormat="1" ht="14.25" x14ac:dyDescent="0.15">
      <c r="A10" s="21" t="s">
        <v>46</v>
      </c>
      <c r="B10" s="22"/>
      <c r="C10" s="22"/>
      <c r="D10" s="22"/>
      <c r="E10" s="22"/>
      <c r="F10" s="22"/>
      <c r="G10" s="22" t="s">
        <v>82</v>
      </c>
      <c r="H10" s="22"/>
      <c r="I10" s="23">
        <v>39800381875</v>
      </c>
      <c r="J10" s="22" t="s">
        <v>48</v>
      </c>
      <c r="K10" s="24" t="s">
        <v>83</v>
      </c>
      <c r="L10" s="22"/>
      <c r="M10" s="23">
        <v>960</v>
      </c>
      <c r="N10" s="23">
        <v>960</v>
      </c>
      <c r="O10" s="22"/>
      <c r="P10" s="22" t="s">
        <v>50</v>
      </c>
      <c r="Q10" s="22" t="s">
        <v>51</v>
      </c>
      <c r="R10" s="22" t="s">
        <v>84</v>
      </c>
      <c r="S10" s="25"/>
      <c r="T10" s="22" t="s">
        <v>53</v>
      </c>
      <c r="U10" s="22" t="s">
        <v>85</v>
      </c>
      <c r="V10" s="26">
        <v>1</v>
      </c>
      <c r="W10" s="26">
        <v>1</v>
      </c>
      <c r="X10" s="27">
        <v>1</v>
      </c>
      <c r="Y10" s="21"/>
      <c r="Z10" s="21">
        <f t="shared" si="3"/>
        <v>960</v>
      </c>
      <c r="AA10" s="21" t="s">
        <v>55</v>
      </c>
      <c r="AB10" s="21">
        <v>1</v>
      </c>
      <c r="AC10" s="21"/>
      <c r="AD10" s="21">
        <f t="shared" si="0"/>
        <v>960</v>
      </c>
      <c r="AE10" s="21"/>
      <c r="AF10" s="21">
        <f t="shared" si="1"/>
        <v>960</v>
      </c>
      <c r="AG10" s="28">
        <f t="shared" si="2"/>
        <v>960</v>
      </c>
      <c r="AH10" s="21"/>
      <c r="AI10" s="29"/>
      <c r="AJ10" s="21"/>
      <c r="AK10" s="21"/>
      <c r="AL10" s="22"/>
      <c r="AM10" s="21">
        <v>1</v>
      </c>
      <c r="AN10" s="21"/>
      <c r="AO10" s="21" t="s">
        <v>56</v>
      </c>
      <c r="AP10" s="22"/>
      <c r="AQ10" s="22"/>
      <c r="AR10" s="22"/>
    </row>
    <row r="11" spans="1:47" s="20" customFormat="1" ht="14.25" x14ac:dyDescent="0.15">
      <c r="A11" s="21" t="s">
        <v>46</v>
      </c>
      <c r="B11" s="22"/>
      <c r="C11" s="22"/>
      <c r="D11" s="22"/>
      <c r="E11" s="22"/>
      <c r="F11" s="22"/>
      <c r="G11" s="22" t="s">
        <v>86</v>
      </c>
      <c r="H11" s="22"/>
      <c r="I11" s="23">
        <v>39800381898</v>
      </c>
      <c r="J11" s="22" t="s">
        <v>48</v>
      </c>
      <c r="K11" s="24" t="s">
        <v>87</v>
      </c>
      <c r="L11" s="22"/>
      <c r="M11" s="23">
        <v>960</v>
      </c>
      <c r="N11" s="23">
        <v>960</v>
      </c>
      <c r="O11" s="22"/>
      <c r="P11" s="22" t="s">
        <v>59</v>
      </c>
      <c r="Q11" s="22" t="s">
        <v>51</v>
      </c>
      <c r="R11" s="22" t="s">
        <v>69</v>
      </c>
      <c r="S11" s="25"/>
      <c r="T11" s="22" t="s">
        <v>53</v>
      </c>
      <c r="U11" s="22" t="s">
        <v>88</v>
      </c>
      <c r="V11" s="26">
        <v>1</v>
      </c>
      <c r="W11" s="26">
        <v>1</v>
      </c>
      <c r="X11" s="27">
        <v>1</v>
      </c>
      <c r="Y11" s="21"/>
      <c r="Z11" s="21">
        <f t="shared" si="3"/>
        <v>960</v>
      </c>
      <c r="AA11" s="21" t="s">
        <v>55</v>
      </c>
      <c r="AB11" s="21">
        <v>1</v>
      </c>
      <c r="AC11" s="21"/>
      <c r="AD11" s="21">
        <f t="shared" si="0"/>
        <v>960</v>
      </c>
      <c r="AE11" s="21"/>
      <c r="AF11" s="21">
        <f t="shared" si="1"/>
        <v>960</v>
      </c>
      <c r="AG11" s="28">
        <f t="shared" si="2"/>
        <v>960</v>
      </c>
      <c r="AH11" s="21"/>
      <c r="AI11" s="29"/>
      <c r="AJ11" s="21"/>
      <c r="AK11" s="21"/>
      <c r="AL11" s="22"/>
      <c r="AM11" s="21">
        <v>1</v>
      </c>
      <c r="AN11" s="21"/>
      <c r="AO11" s="21" t="s">
        <v>56</v>
      </c>
      <c r="AP11" s="22"/>
      <c r="AQ11" s="22"/>
      <c r="AR11" s="22"/>
    </row>
    <row r="12" spans="1:47" s="20" customFormat="1" ht="14.25" x14ac:dyDescent="0.15">
      <c r="A12" s="21" t="s">
        <v>46</v>
      </c>
      <c r="B12" s="22"/>
      <c r="C12" s="22"/>
      <c r="D12" s="22"/>
      <c r="E12" s="22"/>
      <c r="F12" s="22"/>
      <c r="G12" s="22" t="s">
        <v>89</v>
      </c>
      <c r="H12" s="22"/>
      <c r="I12" s="23">
        <v>39800383287</v>
      </c>
      <c r="J12" s="22" t="s">
        <v>48</v>
      </c>
      <c r="K12" s="24" t="s">
        <v>90</v>
      </c>
      <c r="L12" s="22"/>
      <c r="M12" s="23">
        <v>960</v>
      </c>
      <c r="N12" s="23">
        <v>960</v>
      </c>
      <c r="O12" s="22"/>
      <c r="P12" s="22" t="s">
        <v>74</v>
      </c>
      <c r="Q12" s="22" t="s">
        <v>51</v>
      </c>
      <c r="R12" s="22" t="s">
        <v>91</v>
      </c>
      <c r="S12" s="25"/>
      <c r="T12" s="22" t="s">
        <v>53</v>
      </c>
      <c r="U12" s="22" t="s">
        <v>92</v>
      </c>
      <c r="V12" s="26">
        <v>1</v>
      </c>
      <c r="W12" s="26">
        <v>1</v>
      </c>
      <c r="X12" s="27">
        <v>1</v>
      </c>
      <c r="Y12" s="21"/>
      <c r="Z12" s="21">
        <f t="shared" si="3"/>
        <v>960</v>
      </c>
      <c r="AA12" s="21" t="s">
        <v>55</v>
      </c>
      <c r="AB12" s="21">
        <v>1</v>
      </c>
      <c r="AC12" s="21"/>
      <c r="AD12" s="21">
        <f t="shared" si="0"/>
        <v>960</v>
      </c>
      <c r="AE12" s="21"/>
      <c r="AF12" s="21">
        <f t="shared" si="1"/>
        <v>960</v>
      </c>
      <c r="AG12" s="28">
        <f t="shared" si="2"/>
        <v>960</v>
      </c>
      <c r="AH12" s="21"/>
      <c r="AI12" s="29"/>
      <c r="AJ12" s="21"/>
      <c r="AK12" s="21"/>
      <c r="AL12" s="22"/>
      <c r="AM12" s="21">
        <v>1</v>
      </c>
      <c r="AN12" s="21"/>
      <c r="AO12" s="21" t="s">
        <v>56</v>
      </c>
      <c r="AP12" s="22"/>
      <c r="AQ12" s="22"/>
      <c r="AR12" s="22"/>
    </row>
    <row r="13" spans="1:47" s="20" customFormat="1" ht="14.25" x14ac:dyDescent="0.15">
      <c r="A13" s="21" t="s">
        <v>46</v>
      </c>
      <c r="B13" s="22"/>
      <c r="C13" s="22"/>
      <c r="D13" s="22"/>
      <c r="E13" s="22"/>
      <c r="F13" s="22"/>
      <c r="G13" s="22" t="s">
        <v>93</v>
      </c>
      <c r="H13" s="22"/>
      <c r="I13" s="23">
        <v>39800381884</v>
      </c>
      <c r="J13" s="22" t="s">
        <v>48</v>
      </c>
      <c r="K13" s="24" t="s">
        <v>94</v>
      </c>
      <c r="L13" s="22"/>
      <c r="M13" s="23">
        <v>600</v>
      </c>
      <c r="N13" s="23">
        <v>600</v>
      </c>
      <c r="O13" s="22"/>
      <c r="P13" s="22" t="s">
        <v>59</v>
      </c>
      <c r="Q13" s="22" t="s">
        <v>51</v>
      </c>
      <c r="R13" s="22" t="s">
        <v>95</v>
      </c>
      <c r="S13" s="25"/>
      <c r="T13" s="22" t="s">
        <v>53</v>
      </c>
      <c r="U13" s="22" t="s">
        <v>96</v>
      </c>
      <c r="V13" s="26">
        <v>1</v>
      </c>
      <c r="W13" s="26">
        <v>1</v>
      </c>
      <c r="X13" s="27">
        <v>1</v>
      </c>
      <c r="Y13" s="21"/>
      <c r="Z13" s="21">
        <f t="shared" si="3"/>
        <v>600</v>
      </c>
      <c r="AA13" s="21" t="s">
        <v>55</v>
      </c>
      <c r="AB13" s="21">
        <v>1</v>
      </c>
      <c r="AC13" s="21"/>
      <c r="AD13" s="21">
        <f t="shared" si="0"/>
        <v>600</v>
      </c>
      <c r="AE13" s="21"/>
      <c r="AF13" s="21">
        <f t="shared" si="1"/>
        <v>600</v>
      </c>
      <c r="AG13" s="28">
        <f t="shared" si="2"/>
        <v>600</v>
      </c>
      <c r="AH13" s="21"/>
      <c r="AI13" s="29"/>
      <c r="AJ13" s="21"/>
      <c r="AK13" s="21"/>
      <c r="AL13" s="22"/>
      <c r="AM13" s="21">
        <v>1</v>
      </c>
      <c r="AN13" s="21"/>
      <c r="AO13" s="21" t="s">
        <v>56</v>
      </c>
      <c r="AP13" s="22"/>
      <c r="AQ13" s="22"/>
      <c r="AR13" s="22"/>
    </row>
    <row r="14" spans="1:47" s="20" customFormat="1" ht="14.25" x14ac:dyDescent="0.15">
      <c r="A14" s="21" t="s">
        <v>46</v>
      </c>
      <c r="B14" s="22"/>
      <c r="C14" s="22"/>
      <c r="D14" s="22"/>
      <c r="E14" s="22"/>
      <c r="F14" s="22"/>
      <c r="G14" s="22" t="s">
        <v>97</v>
      </c>
      <c r="H14" s="22"/>
      <c r="I14" s="23">
        <v>39800381923</v>
      </c>
      <c r="J14" s="22" t="s">
        <v>48</v>
      </c>
      <c r="K14" s="24" t="s">
        <v>98</v>
      </c>
      <c r="L14" s="22"/>
      <c r="M14" s="23">
        <v>720</v>
      </c>
      <c r="N14" s="23">
        <v>720</v>
      </c>
      <c r="O14" s="22"/>
      <c r="P14" s="22" t="s">
        <v>50</v>
      </c>
      <c r="Q14" s="22" t="s">
        <v>51</v>
      </c>
      <c r="R14" s="22" t="s">
        <v>99</v>
      </c>
      <c r="S14" s="25"/>
      <c r="T14" s="22" t="s">
        <v>53</v>
      </c>
      <c r="U14" s="22" t="s">
        <v>100</v>
      </c>
      <c r="V14" s="26">
        <v>1</v>
      </c>
      <c r="W14" s="26">
        <v>1</v>
      </c>
      <c r="X14" s="27">
        <v>1</v>
      </c>
      <c r="Y14" s="21"/>
      <c r="Z14" s="21">
        <f t="shared" si="3"/>
        <v>720</v>
      </c>
      <c r="AA14" s="21" t="s">
        <v>55</v>
      </c>
      <c r="AB14" s="21">
        <v>1</v>
      </c>
      <c r="AC14" s="21"/>
      <c r="AD14" s="21">
        <f t="shared" si="0"/>
        <v>720</v>
      </c>
      <c r="AE14" s="21"/>
      <c r="AF14" s="21">
        <f t="shared" si="1"/>
        <v>720</v>
      </c>
      <c r="AG14" s="28">
        <f t="shared" si="2"/>
        <v>720</v>
      </c>
      <c r="AH14" s="21"/>
      <c r="AI14" s="29"/>
      <c r="AJ14" s="21"/>
      <c r="AK14" s="21"/>
      <c r="AL14" s="22"/>
      <c r="AM14" s="21">
        <v>1</v>
      </c>
      <c r="AN14" s="21"/>
      <c r="AO14" s="21" t="s">
        <v>56</v>
      </c>
      <c r="AP14" s="22"/>
      <c r="AQ14" s="22"/>
      <c r="AR14" s="22"/>
    </row>
    <row r="15" spans="1:47" s="20" customFormat="1" ht="14.25" x14ac:dyDescent="0.15">
      <c r="A15" s="21" t="s">
        <v>46</v>
      </c>
      <c r="B15" s="22"/>
      <c r="C15" s="22"/>
      <c r="D15" s="22"/>
      <c r="E15" s="22"/>
      <c r="F15" s="22"/>
      <c r="G15" s="22" t="s">
        <v>101</v>
      </c>
      <c r="H15" s="22"/>
      <c r="I15" s="23">
        <v>39800383259</v>
      </c>
      <c r="J15" s="22" t="s">
        <v>48</v>
      </c>
      <c r="K15" s="24" t="s">
        <v>90</v>
      </c>
      <c r="L15" s="22"/>
      <c r="M15" s="23">
        <v>720</v>
      </c>
      <c r="N15" s="23">
        <v>720</v>
      </c>
      <c r="O15" s="22"/>
      <c r="P15" s="22" t="s">
        <v>50</v>
      </c>
      <c r="Q15" s="22" t="s">
        <v>51</v>
      </c>
      <c r="R15" s="22" t="s">
        <v>91</v>
      </c>
      <c r="S15" s="25"/>
      <c r="T15" s="22" t="s">
        <v>53</v>
      </c>
      <c r="U15" s="22" t="s">
        <v>92</v>
      </c>
      <c r="V15" s="26">
        <v>1</v>
      </c>
      <c r="W15" s="26">
        <v>1</v>
      </c>
      <c r="X15" s="27">
        <v>1</v>
      </c>
      <c r="Y15" s="21"/>
      <c r="Z15" s="21">
        <f t="shared" si="3"/>
        <v>720</v>
      </c>
      <c r="AA15" s="21" t="s">
        <v>55</v>
      </c>
      <c r="AB15" s="21">
        <v>1</v>
      </c>
      <c r="AC15" s="21"/>
      <c r="AD15" s="21">
        <f t="shared" si="0"/>
        <v>720</v>
      </c>
      <c r="AE15" s="21"/>
      <c r="AF15" s="21">
        <f t="shared" si="1"/>
        <v>720</v>
      </c>
      <c r="AG15" s="28">
        <f t="shared" si="2"/>
        <v>720</v>
      </c>
      <c r="AH15" s="21"/>
      <c r="AI15" s="29"/>
      <c r="AJ15" s="21"/>
      <c r="AK15" s="21"/>
      <c r="AL15" s="22"/>
      <c r="AM15" s="21">
        <v>1</v>
      </c>
      <c r="AN15" s="21"/>
      <c r="AO15" s="21" t="s">
        <v>56</v>
      </c>
      <c r="AP15" s="22"/>
      <c r="AQ15" s="22"/>
      <c r="AR15" s="22"/>
    </row>
    <row r="16" spans="1:47" s="20" customFormat="1" ht="14.25" x14ac:dyDescent="0.15">
      <c r="A16" s="21" t="s">
        <v>46</v>
      </c>
      <c r="B16" s="22"/>
      <c r="C16" s="22"/>
      <c r="D16" s="22"/>
      <c r="E16" s="22"/>
      <c r="F16" s="22"/>
      <c r="G16" s="22" t="s">
        <v>102</v>
      </c>
      <c r="H16" s="22"/>
      <c r="I16" s="23">
        <v>39800381068</v>
      </c>
      <c r="J16" s="22" t="s">
        <v>48</v>
      </c>
      <c r="K16" s="24" t="s">
        <v>103</v>
      </c>
      <c r="L16" s="22"/>
      <c r="M16" s="23">
        <v>960</v>
      </c>
      <c r="N16" s="23">
        <v>960</v>
      </c>
      <c r="O16" s="22"/>
      <c r="P16" s="22" t="s">
        <v>59</v>
      </c>
      <c r="Q16" s="22" t="s">
        <v>51</v>
      </c>
      <c r="R16" s="22" t="s">
        <v>104</v>
      </c>
      <c r="S16" s="25"/>
      <c r="T16" s="22" t="s">
        <v>53</v>
      </c>
      <c r="U16" s="22" t="s">
        <v>105</v>
      </c>
      <c r="V16" s="26">
        <v>1</v>
      </c>
      <c r="W16" s="26">
        <v>1</v>
      </c>
      <c r="X16" s="27">
        <v>1</v>
      </c>
      <c r="Y16" s="21"/>
      <c r="Z16" s="21">
        <f t="shared" si="3"/>
        <v>960</v>
      </c>
      <c r="AA16" s="21" t="s">
        <v>55</v>
      </c>
      <c r="AB16" s="21">
        <v>1</v>
      </c>
      <c r="AC16" s="21"/>
      <c r="AD16" s="21">
        <f t="shared" si="0"/>
        <v>960</v>
      </c>
      <c r="AE16" s="21"/>
      <c r="AF16" s="21">
        <f t="shared" si="1"/>
        <v>960</v>
      </c>
      <c r="AG16" s="28">
        <f t="shared" si="2"/>
        <v>960</v>
      </c>
      <c r="AH16" s="21"/>
      <c r="AI16" s="29"/>
      <c r="AJ16" s="21"/>
      <c r="AK16" s="21"/>
      <c r="AL16" s="22"/>
      <c r="AM16" s="21">
        <v>1</v>
      </c>
      <c r="AN16" s="21"/>
      <c r="AO16" s="21" t="s">
        <v>56</v>
      </c>
      <c r="AP16" s="22"/>
      <c r="AQ16" s="22"/>
      <c r="AR16" s="22"/>
    </row>
    <row r="17" spans="1:47" s="20" customFormat="1" ht="14.25" x14ac:dyDescent="0.15">
      <c r="A17" s="21" t="s">
        <v>46</v>
      </c>
      <c r="B17" s="22"/>
      <c r="C17" s="22"/>
      <c r="D17" s="22"/>
      <c r="E17" s="22"/>
      <c r="F17" s="22"/>
      <c r="G17" s="22" t="s">
        <v>106</v>
      </c>
      <c r="H17" s="22"/>
      <c r="I17" s="23">
        <v>39800384511</v>
      </c>
      <c r="J17" s="22" t="s">
        <v>48</v>
      </c>
      <c r="K17" s="24" t="s">
        <v>94</v>
      </c>
      <c r="L17" s="22"/>
      <c r="M17" s="23">
        <v>960</v>
      </c>
      <c r="N17" s="23">
        <v>960</v>
      </c>
      <c r="O17" s="22"/>
      <c r="P17" s="22" t="s">
        <v>59</v>
      </c>
      <c r="Q17" s="22" t="s">
        <v>51</v>
      </c>
      <c r="R17" s="22" t="s">
        <v>95</v>
      </c>
      <c r="S17" s="25"/>
      <c r="T17" s="22" t="s">
        <v>53</v>
      </c>
      <c r="U17" s="22" t="s">
        <v>96</v>
      </c>
      <c r="V17" s="26">
        <v>1</v>
      </c>
      <c r="W17" s="26">
        <v>1</v>
      </c>
      <c r="X17" s="27">
        <v>1</v>
      </c>
      <c r="Y17" s="21"/>
      <c r="Z17" s="21">
        <f t="shared" si="3"/>
        <v>960</v>
      </c>
      <c r="AA17" s="21" t="s">
        <v>55</v>
      </c>
      <c r="AB17" s="21">
        <v>1</v>
      </c>
      <c r="AC17" s="21"/>
      <c r="AD17" s="21">
        <f t="shared" si="0"/>
        <v>960</v>
      </c>
      <c r="AE17" s="21"/>
      <c r="AF17" s="21">
        <f t="shared" si="1"/>
        <v>960</v>
      </c>
      <c r="AG17" s="28">
        <f t="shared" si="2"/>
        <v>960</v>
      </c>
      <c r="AH17" s="21"/>
      <c r="AI17" s="29"/>
      <c r="AJ17" s="21"/>
      <c r="AK17" s="21"/>
      <c r="AL17" s="22"/>
      <c r="AM17" s="21">
        <v>1</v>
      </c>
      <c r="AN17" s="21"/>
      <c r="AO17" s="21" t="s">
        <v>56</v>
      </c>
      <c r="AP17" s="22"/>
      <c r="AQ17" s="22"/>
      <c r="AR17" s="22"/>
    </row>
    <row r="18" spans="1:47" s="20" customFormat="1" ht="14.25" x14ac:dyDescent="0.15">
      <c r="A18" s="21" t="s">
        <v>46</v>
      </c>
      <c r="B18" s="22"/>
      <c r="C18" s="22"/>
      <c r="D18" s="22"/>
      <c r="E18" s="22"/>
      <c r="F18" s="22"/>
      <c r="G18" s="22" t="s">
        <v>107</v>
      </c>
      <c r="H18" s="22"/>
      <c r="I18" s="23">
        <v>39800383190</v>
      </c>
      <c r="J18" s="22" t="s">
        <v>48</v>
      </c>
      <c r="K18" s="24" t="s">
        <v>108</v>
      </c>
      <c r="L18" s="22"/>
      <c r="M18" s="23">
        <v>1800</v>
      </c>
      <c r="N18" s="23">
        <v>1800</v>
      </c>
      <c r="O18" s="22"/>
      <c r="P18" s="22" t="s">
        <v>74</v>
      </c>
      <c r="Q18" s="22" t="s">
        <v>51</v>
      </c>
      <c r="R18" s="22" t="s">
        <v>109</v>
      </c>
      <c r="S18" s="25"/>
      <c r="T18" s="22" t="s">
        <v>53</v>
      </c>
      <c r="U18" s="22" t="s">
        <v>110</v>
      </c>
      <c r="V18" s="26">
        <v>1</v>
      </c>
      <c r="W18" s="26">
        <v>1</v>
      </c>
      <c r="X18" s="27">
        <v>1</v>
      </c>
      <c r="Y18" s="21"/>
      <c r="Z18" s="21">
        <f t="shared" si="3"/>
        <v>1800</v>
      </c>
      <c r="AA18" s="21" t="s">
        <v>55</v>
      </c>
      <c r="AB18" s="21">
        <v>1</v>
      </c>
      <c r="AC18" s="21"/>
      <c r="AD18" s="21">
        <f t="shared" si="0"/>
        <v>1800</v>
      </c>
      <c r="AE18" s="21"/>
      <c r="AF18" s="21">
        <f t="shared" si="1"/>
        <v>1800</v>
      </c>
      <c r="AG18" s="28">
        <f t="shared" si="2"/>
        <v>1800</v>
      </c>
      <c r="AH18" s="21"/>
      <c r="AI18" s="29"/>
      <c r="AJ18" s="21"/>
      <c r="AK18" s="21"/>
      <c r="AL18" s="22"/>
      <c r="AM18" s="21">
        <v>1</v>
      </c>
      <c r="AN18" s="21"/>
      <c r="AO18" s="21" t="s">
        <v>56</v>
      </c>
      <c r="AP18" s="22"/>
      <c r="AQ18" s="22"/>
      <c r="AR18" s="22"/>
    </row>
    <row r="19" spans="1:47" s="20" customFormat="1" ht="14.25" x14ac:dyDescent="0.15">
      <c r="A19" s="21" t="s">
        <v>46</v>
      </c>
      <c r="B19" s="22"/>
      <c r="C19" s="22"/>
      <c r="D19" s="22"/>
      <c r="E19" s="22"/>
      <c r="F19" s="22"/>
      <c r="G19" s="22" t="s">
        <v>111</v>
      </c>
      <c r="H19" s="22"/>
      <c r="I19" s="23">
        <v>39800383197</v>
      </c>
      <c r="J19" s="22" t="s">
        <v>48</v>
      </c>
      <c r="K19" s="24" t="s">
        <v>90</v>
      </c>
      <c r="L19" s="22"/>
      <c r="M19" s="23">
        <v>720</v>
      </c>
      <c r="N19" s="23">
        <v>720</v>
      </c>
      <c r="O19" s="22"/>
      <c r="P19" s="22" t="s">
        <v>74</v>
      </c>
      <c r="Q19" s="22" t="s">
        <v>51</v>
      </c>
      <c r="R19" s="22" t="s">
        <v>91</v>
      </c>
      <c r="S19" s="25"/>
      <c r="T19" s="22" t="s">
        <v>53</v>
      </c>
      <c r="U19" s="22" t="s">
        <v>92</v>
      </c>
      <c r="V19" s="26">
        <v>1</v>
      </c>
      <c r="W19" s="26">
        <v>1</v>
      </c>
      <c r="X19" s="27">
        <v>1</v>
      </c>
      <c r="Y19" s="21"/>
      <c r="Z19" s="21">
        <f t="shared" si="3"/>
        <v>720</v>
      </c>
      <c r="AA19" s="21" t="s">
        <v>55</v>
      </c>
      <c r="AB19" s="21">
        <v>1</v>
      </c>
      <c r="AC19" s="21"/>
      <c r="AD19" s="21">
        <f t="shared" si="0"/>
        <v>720</v>
      </c>
      <c r="AE19" s="21"/>
      <c r="AF19" s="21">
        <f t="shared" si="1"/>
        <v>720</v>
      </c>
      <c r="AG19" s="28">
        <f t="shared" si="2"/>
        <v>720</v>
      </c>
      <c r="AH19" s="21"/>
      <c r="AI19" s="29"/>
      <c r="AJ19" s="21"/>
      <c r="AK19" s="21"/>
      <c r="AL19" s="22"/>
      <c r="AM19" s="21">
        <v>1</v>
      </c>
      <c r="AN19" s="21"/>
      <c r="AO19" s="21" t="s">
        <v>56</v>
      </c>
      <c r="AP19" s="22"/>
      <c r="AQ19" s="22"/>
      <c r="AR19" s="22"/>
    </row>
    <row r="20" spans="1:47" s="20" customFormat="1" ht="14.25" x14ac:dyDescent="0.15">
      <c r="A20" s="21" t="s">
        <v>46</v>
      </c>
      <c r="B20" s="22"/>
      <c r="C20" s="22"/>
      <c r="D20" s="22"/>
      <c r="E20" s="22"/>
      <c r="F20" s="22"/>
      <c r="G20" s="22" t="s">
        <v>112</v>
      </c>
      <c r="H20" s="22"/>
      <c r="I20" s="23">
        <v>39800383199</v>
      </c>
      <c r="J20" s="22" t="s">
        <v>48</v>
      </c>
      <c r="K20" s="24" t="s">
        <v>108</v>
      </c>
      <c r="L20" s="22"/>
      <c r="M20" s="23">
        <v>720</v>
      </c>
      <c r="N20" s="23">
        <v>720</v>
      </c>
      <c r="O20" s="22"/>
      <c r="P20" s="22" t="s">
        <v>74</v>
      </c>
      <c r="Q20" s="22" t="s">
        <v>51</v>
      </c>
      <c r="R20" s="22" t="s">
        <v>109</v>
      </c>
      <c r="S20" s="25"/>
      <c r="T20" s="22" t="s">
        <v>53</v>
      </c>
      <c r="U20" s="22" t="s">
        <v>110</v>
      </c>
      <c r="V20" s="26">
        <v>1</v>
      </c>
      <c r="W20" s="26">
        <v>1</v>
      </c>
      <c r="X20" s="27">
        <v>1</v>
      </c>
      <c r="Y20" s="21"/>
      <c r="Z20" s="21">
        <f t="shared" si="3"/>
        <v>720</v>
      </c>
      <c r="AA20" s="21" t="s">
        <v>55</v>
      </c>
      <c r="AB20" s="21">
        <v>1</v>
      </c>
      <c r="AC20" s="21"/>
      <c r="AD20" s="21">
        <f t="shared" si="0"/>
        <v>720</v>
      </c>
      <c r="AE20" s="21"/>
      <c r="AF20" s="21">
        <f t="shared" si="1"/>
        <v>720</v>
      </c>
      <c r="AG20" s="28">
        <f t="shared" si="2"/>
        <v>720</v>
      </c>
      <c r="AH20" s="21"/>
      <c r="AI20" s="29"/>
      <c r="AJ20" s="21"/>
      <c r="AK20" s="21"/>
      <c r="AL20" s="22"/>
      <c r="AM20" s="21">
        <v>1</v>
      </c>
      <c r="AN20" s="21"/>
      <c r="AO20" s="21" t="s">
        <v>56</v>
      </c>
      <c r="AP20" s="22"/>
      <c r="AQ20" s="22"/>
      <c r="AR20" s="22"/>
    </row>
    <row r="21" spans="1:47" s="20" customFormat="1" ht="14.25" x14ac:dyDescent="0.15">
      <c r="A21" s="21" t="s">
        <v>46</v>
      </c>
      <c r="B21" s="22"/>
      <c r="C21" s="22"/>
      <c r="D21" s="22"/>
      <c r="E21" s="22"/>
      <c r="F21" s="22"/>
      <c r="G21" s="22" t="s">
        <v>113</v>
      </c>
      <c r="H21" s="22"/>
      <c r="I21" s="23">
        <v>39800381839</v>
      </c>
      <c r="J21" s="22" t="s">
        <v>48</v>
      </c>
      <c r="K21" s="24" t="s">
        <v>68</v>
      </c>
      <c r="L21" s="22"/>
      <c r="M21" s="23">
        <v>720</v>
      </c>
      <c r="N21" s="23">
        <v>720</v>
      </c>
      <c r="O21" s="22"/>
      <c r="P21" s="22" t="s">
        <v>59</v>
      </c>
      <c r="Q21" s="22" t="s">
        <v>51</v>
      </c>
      <c r="R21" s="22" t="s">
        <v>69</v>
      </c>
      <c r="S21" s="25"/>
      <c r="T21" s="22" t="s">
        <v>53</v>
      </c>
      <c r="U21" s="22" t="s">
        <v>70</v>
      </c>
      <c r="V21" s="26">
        <v>1</v>
      </c>
      <c r="W21" s="26">
        <v>1</v>
      </c>
      <c r="X21" s="27">
        <v>1</v>
      </c>
      <c r="Y21" s="21"/>
      <c r="Z21" s="21">
        <f t="shared" si="3"/>
        <v>720</v>
      </c>
      <c r="AA21" s="21" t="s">
        <v>55</v>
      </c>
      <c r="AB21" s="21">
        <v>1</v>
      </c>
      <c r="AC21" s="21"/>
      <c r="AD21" s="21">
        <f t="shared" si="0"/>
        <v>720</v>
      </c>
      <c r="AE21" s="21"/>
      <c r="AF21" s="21">
        <f t="shared" si="1"/>
        <v>720</v>
      </c>
      <c r="AG21" s="28">
        <f t="shared" si="2"/>
        <v>720</v>
      </c>
      <c r="AH21" s="21"/>
      <c r="AI21" s="29"/>
      <c r="AJ21" s="21"/>
      <c r="AK21" s="21"/>
      <c r="AL21" s="22"/>
      <c r="AM21" s="21">
        <v>1</v>
      </c>
      <c r="AN21" s="21"/>
      <c r="AO21" s="21" t="s">
        <v>56</v>
      </c>
      <c r="AP21" s="22"/>
      <c r="AQ21" s="22"/>
      <c r="AR21" s="22"/>
    </row>
    <row r="22" spans="1:47" s="20" customFormat="1" ht="14.25" x14ac:dyDescent="0.15">
      <c r="A22" s="21" t="s">
        <v>46</v>
      </c>
      <c r="B22" s="22"/>
      <c r="C22" s="22"/>
      <c r="D22" s="22"/>
      <c r="E22" s="22"/>
      <c r="F22" s="22"/>
      <c r="G22" s="22" t="s">
        <v>114</v>
      </c>
      <c r="H22" s="22"/>
      <c r="I22" s="23">
        <v>39800381146</v>
      </c>
      <c r="J22" s="22" t="s">
        <v>48</v>
      </c>
      <c r="K22" s="24" t="s">
        <v>115</v>
      </c>
      <c r="L22" s="22"/>
      <c r="M22" s="23">
        <v>720</v>
      </c>
      <c r="N22" s="23">
        <v>720</v>
      </c>
      <c r="O22" s="22"/>
      <c r="P22" s="22" t="s">
        <v>116</v>
      </c>
      <c r="Q22" s="22" t="s">
        <v>51</v>
      </c>
      <c r="R22" s="22" t="s">
        <v>117</v>
      </c>
      <c r="S22" s="25"/>
      <c r="T22" s="22" t="s">
        <v>53</v>
      </c>
      <c r="U22" s="22" t="s">
        <v>118</v>
      </c>
      <c r="V22" s="26">
        <v>1</v>
      </c>
      <c r="W22" s="26">
        <v>1</v>
      </c>
      <c r="X22" s="27">
        <v>1</v>
      </c>
      <c r="Y22" s="21"/>
      <c r="Z22" s="21">
        <f t="shared" si="3"/>
        <v>720</v>
      </c>
      <c r="AA22" s="21" t="s">
        <v>55</v>
      </c>
      <c r="AB22" s="21">
        <v>1</v>
      </c>
      <c r="AC22" s="21"/>
      <c r="AD22" s="21">
        <f t="shared" si="0"/>
        <v>720</v>
      </c>
      <c r="AE22" s="21"/>
      <c r="AF22" s="21">
        <f t="shared" si="1"/>
        <v>720</v>
      </c>
      <c r="AG22" s="28">
        <f t="shared" si="2"/>
        <v>720</v>
      </c>
      <c r="AH22" s="21"/>
      <c r="AI22" s="29"/>
      <c r="AJ22" s="21"/>
      <c r="AK22" s="21"/>
      <c r="AL22" s="22"/>
      <c r="AM22" s="21">
        <v>1</v>
      </c>
      <c r="AN22" s="21"/>
      <c r="AO22" s="21" t="s">
        <v>56</v>
      </c>
      <c r="AP22" s="22"/>
      <c r="AQ22" s="22"/>
      <c r="AR22" s="22"/>
    </row>
    <row r="23" spans="1:47" s="20" customFormat="1" ht="14.25" x14ac:dyDescent="0.15">
      <c r="A23" s="21" t="s">
        <v>46</v>
      </c>
      <c r="B23" s="22"/>
      <c r="C23" s="22"/>
      <c r="D23" s="22"/>
      <c r="E23" s="22"/>
      <c r="F23" s="22"/>
      <c r="G23" s="22" t="s">
        <v>119</v>
      </c>
      <c r="H23" s="22"/>
      <c r="I23" s="23">
        <v>39800381108</v>
      </c>
      <c r="J23" s="22" t="s">
        <v>48</v>
      </c>
      <c r="K23" s="24" t="s">
        <v>120</v>
      </c>
      <c r="L23" s="22"/>
      <c r="M23" s="23">
        <v>720</v>
      </c>
      <c r="N23" s="23">
        <v>720</v>
      </c>
      <c r="O23" s="22"/>
      <c r="P23" s="22" t="s">
        <v>59</v>
      </c>
      <c r="Q23" s="22" t="s">
        <v>51</v>
      </c>
      <c r="R23" s="22" t="s">
        <v>121</v>
      </c>
      <c r="S23" s="25"/>
      <c r="T23" s="22" t="s">
        <v>53</v>
      </c>
      <c r="U23" s="22" t="s">
        <v>122</v>
      </c>
      <c r="V23" s="26">
        <v>1</v>
      </c>
      <c r="W23" s="26">
        <v>1</v>
      </c>
      <c r="X23" s="27">
        <v>1</v>
      </c>
      <c r="Y23" s="21"/>
      <c r="Z23" s="21">
        <f t="shared" si="3"/>
        <v>720</v>
      </c>
      <c r="AA23" s="21" t="s">
        <v>55</v>
      </c>
      <c r="AB23" s="21">
        <v>1</v>
      </c>
      <c r="AC23" s="21"/>
      <c r="AD23" s="21">
        <f t="shared" si="0"/>
        <v>720</v>
      </c>
      <c r="AE23" s="21"/>
      <c r="AF23" s="21">
        <f t="shared" si="1"/>
        <v>720</v>
      </c>
      <c r="AG23" s="28">
        <f t="shared" si="2"/>
        <v>720</v>
      </c>
      <c r="AH23" s="21"/>
      <c r="AI23" s="29"/>
      <c r="AJ23" s="21"/>
      <c r="AK23" s="21"/>
      <c r="AL23" s="22"/>
      <c r="AM23" s="21">
        <v>1</v>
      </c>
      <c r="AN23" s="21"/>
      <c r="AO23" s="21" t="s">
        <v>56</v>
      </c>
      <c r="AP23" s="22"/>
      <c r="AQ23" s="22"/>
      <c r="AR23" s="22"/>
    </row>
    <row r="24" spans="1:47" s="20" customFormat="1" ht="14.25" x14ac:dyDescent="0.15">
      <c r="A24" s="21" t="s">
        <v>46</v>
      </c>
      <c r="B24" s="22"/>
      <c r="C24" s="22"/>
      <c r="D24" s="22"/>
      <c r="E24" s="22"/>
      <c r="F24" s="22"/>
      <c r="G24" s="22" t="s">
        <v>123</v>
      </c>
      <c r="H24" s="22"/>
      <c r="I24" s="23">
        <v>39800381110</v>
      </c>
      <c r="J24" s="22" t="s">
        <v>48</v>
      </c>
      <c r="K24" s="24" t="s">
        <v>124</v>
      </c>
      <c r="L24" s="22"/>
      <c r="M24" s="23">
        <v>720</v>
      </c>
      <c r="N24" s="23">
        <v>720</v>
      </c>
      <c r="O24" s="22"/>
      <c r="P24" s="22" t="s">
        <v>59</v>
      </c>
      <c r="Q24" s="22" t="s">
        <v>51</v>
      </c>
      <c r="R24" s="22" t="s">
        <v>69</v>
      </c>
      <c r="S24" s="25"/>
      <c r="T24" s="22" t="s">
        <v>53</v>
      </c>
      <c r="U24" s="22" t="s">
        <v>125</v>
      </c>
      <c r="V24" s="26">
        <v>1</v>
      </c>
      <c r="W24" s="26">
        <v>1</v>
      </c>
      <c r="X24" s="27">
        <v>1</v>
      </c>
      <c r="Y24" s="21"/>
      <c r="Z24" s="21">
        <f t="shared" si="3"/>
        <v>720</v>
      </c>
      <c r="AA24" s="21" t="s">
        <v>55</v>
      </c>
      <c r="AB24" s="21">
        <v>1</v>
      </c>
      <c r="AC24" s="21"/>
      <c r="AD24" s="21">
        <f t="shared" si="0"/>
        <v>720</v>
      </c>
      <c r="AE24" s="21"/>
      <c r="AF24" s="21">
        <f t="shared" si="1"/>
        <v>720</v>
      </c>
      <c r="AG24" s="28">
        <f t="shared" si="2"/>
        <v>720</v>
      </c>
      <c r="AH24" s="21"/>
      <c r="AI24" s="29"/>
      <c r="AJ24" s="21"/>
      <c r="AK24" s="21"/>
      <c r="AL24" s="22"/>
      <c r="AM24" s="21">
        <v>1</v>
      </c>
      <c r="AN24" s="21"/>
      <c r="AO24" s="21" t="s">
        <v>56</v>
      </c>
      <c r="AP24" s="22"/>
      <c r="AQ24" s="22"/>
      <c r="AR24" s="22"/>
    </row>
    <row r="25" spans="1:47" s="20" customFormat="1" ht="14.25" x14ac:dyDescent="0.15">
      <c r="A25" s="21" t="s">
        <v>46</v>
      </c>
      <c r="B25" s="22"/>
      <c r="C25" s="22"/>
      <c r="D25" s="22"/>
      <c r="E25" s="22"/>
      <c r="F25" s="22"/>
      <c r="G25" s="22" t="s">
        <v>126</v>
      </c>
      <c r="H25" s="22"/>
      <c r="I25" s="23">
        <v>39800383193</v>
      </c>
      <c r="J25" s="22" t="s">
        <v>48</v>
      </c>
      <c r="K25" s="24" t="s">
        <v>76</v>
      </c>
      <c r="L25" s="22"/>
      <c r="M25" s="23">
        <v>1800</v>
      </c>
      <c r="N25" s="23">
        <v>1800</v>
      </c>
      <c r="O25" s="22"/>
      <c r="P25" s="22" t="s">
        <v>116</v>
      </c>
      <c r="Q25" s="22" t="s">
        <v>51</v>
      </c>
      <c r="R25" s="22" t="s">
        <v>77</v>
      </c>
      <c r="S25" s="25"/>
      <c r="T25" s="22" t="s">
        <v>53</v>
      </c>
      <c r="U25" s="22" t="s">
        <v>78</v>
      </c>
      <c r="V25" s="26">
        <v>1</v>
      </c>
      <c r="W25" s="26">
        <v>1</v>
      </c>
      <c r="X25" s="27">
        <v>1</v>
      </c>
      <c r="Y25" s="21"/>
      <c r="Z25" s="21">
        <f t="shared" si="3"/>
        <v>1800</v>
      </c>
      <c r="AA25" s="21" t="s">
        <v>55</v>
      </c>
      <c r="AB25" s="21">
        <v>1</v>
      </c>
      <c r="AC25" s="21"/>
      <c r="AD25" s="21">
        <f t="shared" si="0"/>
        <v>1800</v>
      </c>
      <c r="AE25" s="21"/>
      <c r="AF25" s="21">
        <f t="shared" si="1"/>
        <v>1800</v>
      </c>
      <c r="AG25" s="28">
        <f t="shared" si="2"/>
        <v>1800</v>
      </c>
      <c r="AH25" s="21"/>
      <c r="AI25" s="29"/>
      <c r="AJ25" s="21"/>
      <c r="AK25" s="21"/>
      <c r="AL25" s="22"/>
      <c r="AM25" s="21">
        <v>1</v>
      </c>
      <c r="AN25" s="21"/>
      <c r="AO25" s="21" t="s">
        <v>56</v>
      </c>
      <c r="AP25" s="22"/>
      <c r="AQ25" s="22"/>
      <c r="AR25" s="22"/>
    </row>
    <row r="26" spans="1:47" s="20" customFormat="1" ht="14.25" x14ac:dyDescent="0.15">
      <c r="A26" s="21" t="s">
        <v>46</v>
      </c>
      <c r="B26" s="22"/>
      <c r="C26" s="22"/>
      <c r="D26" s="22"/>
      <c r="E26" s="22"/>
      <c r="F26" s="22"/>
      <c r="G26" s="22" t="s">
        <v>127</v>
      </c>
      <c r="H26" s="22"/>
      <c r="I26" s="23">
        <v>39800381848</v>
      </c>
      <c r="J26" s="22" t="s">
        <v>48</v>
      </c>
      <c r="K26" s="24" t="s">
        <v>98</v>
      </c>
      <c r="L26" s="22"/>
      <c r="M26" s="23">
        <v>720</v>
      </c>
      <c r="N26" s="23">
        <v>720</v>
      </c>
      <c r="O26" s="22"/>
      <c r="P26" s="22" t="s">
        <v>59</v>
      </c>
      <c r="Q26" s="22" t="s">
        <v>51</v>
      </c>
      <c r="R26" s="22" t="s">
        <v>99</v>
      </c>
      <c r="S26" s="25"/>
      <c r="T26" s="22" t="s">
        <v>53</v>
      </c>
      <c r="U26" s="22" t="s">
        <v>100</v>
      </c>
      <c r="V26" s="26">
        <v>1</v>
      </c>
      <c r="W26" s="26">
        <v>1</v>
      </c>
      <c r="X26" s="27">
        <v>1</v>
      </c>
      <c r="Y26" s="21"/>
      <c r="Z26" s="21">
        <f t="shared" si="3"/>
        <v>720</v>
      </c>
      <c r="AA26" s="21" t="s">
        <v>55</v>
      </c>
      <c r="AB26" s="21">
        <v>1</v>
      </c>
      <c r="AC26" s="21"/>
      <c r="AD26" s="21">
        <f t="shared" si="0"/>
        <v>720</v>
      </c>
      <c r="AE26" s="21"/>
      <c r="AF26" s="21">
        <f t="shared" si="1"/>
        <v>720</v>
      </c>
      <c r="AG26" s="28">
        <f t="shared" si="2"/>
        <v>720</v>
      </c>
      <c r="AH26" s="21"/>
      <c r="AI26" s="29"/>
      <c r="AJ26" s="21"/>
      <c r="AK26" s="21"/>
      <c r="AL26" s="22"/>
      <c r="AM26" s="21">
        <v>1</v>
      </c>
      <c r="AN26" s="21"/>
      <c r="AO26" s="21" t="s">
        <v>56</v>
      </c>
      <c r="AP26" s="22"/>
      <c r="AQ26" s="22"/>
      <c r="AR26" s="22"/>
    </row>
    <row r="27" spans="1:47" s="20" customFormat="1" ht="14.25" x14ac:dyDescent="0.15">
      <c r="A27" s="21" t="s">
        <v>46</v>
      </c>
      <c r="B27" s="22"/>
      <c r="C27" s="22"/>
      <c r="D27" s="22"/>
      <c r="E27" s="22"/>
      <c r="F27" s="22"/>
      <c r="G27" s="22" t="s">
        <v>128</v>
      </c>
      <c r="H27" s="22"/>
      <c r="I27" s="23">
        <v>39800383224</v>
      </c>
      <c r="J27" s="22" t="s">
        <v>48</v>
      </c>
      <c r="K27" s="24" t="s">
        <v>129</v>
      </c>
      <c r="L27" s="22"/>
      <c r="M27" s="23">
        <v>960</v>
      </c>
      <c r="N27" s="23">
        <v>960</v>
      </c>
      <c r="O27" s="22"/>
      <c r="P27" s="22" t="s">
        <v>116</v>
      </c>
      <c r="Q27" s="22" t="s">
        <v>51</v>
      </c>
      <c r="R27" s="22" t="s">
        <v>77</v>
      </c>
      <c r="S27" s="25"/>
      <c r="T27" s="22" t="s">
        <v>53</v>
      </c>
      <c r="U27" s="22" t="s">
        <v>130</v>
      </c>
      <c r="V27" s="26">
        <v>1</v>
      </c>
      <c r="W27" s="26">
        <v>1</v>
      </c>
      <c r="X27" s="27">
        <v>1</v>
      </c>
      <c r="Y27" s="21"/>
      <c r="Z27" s="21">
        <f t="shared" si="3"/>
        <v>960</v>
      </c>
      <c r="AA27" s="21" t="s">
        <v>55</v>
      </c>
      <c r="AB27" s="21">
        <v>1</v>
      </c>
      <c r="AC27" s="21"/>
      <c r="AD27" s="21">
        <f t="shared" si="0"/>
        <v>960</v>
      </c>
      <c r="AE27" s="21"/>
      <c r="AF27" s="21">
        <f t="shared" si="1"/>
        <v>960</v>
      </c>
      <c r="AG27" s="28">
        <f t="shared" si="2"/>
        <v>960</v>
      </c>
      <c r="AH27" s="21"/>
      <c r="AI27" s="29"/>
      <c r="AJ27" s="21"/>
      <c r="AK27" s="21"/>
      <c r="AL27" s="22"/>
      <c r="AM27" s="21">
        <v>1</v>
      </c>
      <c r="AN27" s="21"/>
      <c r="AO27" s="21" t="s">
        <v>56</v>
      </c>
      <c r="AP27" s="22"/>
      <c r="AQ27" s="22"/>
      <c r="AR27" s="22"/>
    </row>
    <row r="28" spans="1:47" s="20" customFormat="1" ht="14.25" x14ac:dyDescent="0.15">
      <c r="A28" s="21" t="s">
        <v>46</v>
      </c>
      <c r="B28" s="22"/>
      <c r="C28" s="22"/>
      <c r="D28" s="22"/>
      <c r="E28" s="22"/>
      <c r="F28" s="22"/>
      <c r="G28" s="22" t="s">
        <v>131</v>
      </c>
      <c r="H28" s="22"/>
      <c r="I28" s="23">
        <v>39800383229</v>
      </c>
      <c r="J28" s="22" t="s">
        <v>48</v>
      </c>
      <c r="K28" s="24" t="s">
        <v>63</v>
      </c>
      <c r="L28" s="22"/>
      <c r="M28" s="23">
        <v>960</v>
      </c>
      <c r="N28" s="23">
        <v>960</v>
      </c>
      <c r="O28" s="22"/>
      <c r="P28" s="22" t="s">
        <v>59</v>
      </c>
      <c r="Q28" s="22" t="s">
        <v>51</v>
      </c>
      <c r="R28" s="22" t="s">
        <v>65</v>
      </c>
      <c r="S28" s="25"/>
      <c r="T28" s="22" t="s">
        <v>53</v>
      </c>
      <c r="U28" s="22" t="s">
        <v>66</v>
      </c>
      <c r="V28" s="26">
        <v>1</v>
      </c>
      <c r="W28" s="26">
        <v>1</v>
      </c>
      <c r="X28" s="27">
        <v>1</v>
      </c>
      <c r="Y28" s="21"/>
      <c r="Z28" s="21">
        <f t="shared" si="3"/>
        <v>960</v>
      </c>
      <c r="AA28" s="21" t="s">
        <v>55</v>
      </c>
      <c r="AB28" s="21">
        <v>1</v>
      </c>
      <c r="AC28" s="21"/>
      <c r="AD28" s="21">
        <f t="shared" si="0"/>
        <v>960</v>
      </c>
      <c r="AE28" s="21"/>
      <c r="AF28" s="21">
        <f t="shared" si="1"/>
        <v>960</v>
      </c>
      <c r="AG28" s="28">
        <f t="shared" si="2"/>
        <v>960</v>
      </c>
      <c r="AH28" s="21"/>
      <c r="AI28" s="29"/>
      <c r="AJ28" s="21"/>
      <c r="AK28" s="21"/>
      <c r="AL28" s="22"/>
      <c r="AM28" s="21">
        <v>1</v>
      </c>
      <c r="AN28" s="21"/>
      <c r="AO28" s="21" t="s">
        <v>56</v>
      </c>
      <c r="AP28" s="22"/>
      <c r="AQ28" s="22"/>
      <c r="AR28" s="22"/>
    </row>
    <row r="29" spans="1:47" s="20" customFormat="1" ht="14.25" x14ac:dyDescent="0.15">
      <c r="A29" s="21" t="s">
        <v>46</v>
      </c>
      <c r="B29" s="22"/>
      <c r="C29" s="22"/>
      <c r="D29" s="22"/>
      <c r="E29" s="22"/>
      <c r="F29" s="22"/>
      <c r="G29" s="22" t="s">
        <v>132</v>
      </c>
      <c r="H29" s="22"/>
      <c r="I29" s="23">
        <v>39800383230</v>
      </c>
      <c r="J29" s="22" t="s">
        <v>48</v>
      </c>
      <c r="K29" s="24" t="s">
        <v>63</v>
      </c>
      <c r="L29" s="22"/>
      <c r="M29" s="23">
        <v>960</v>
      </c>
      <c r="N29" s="23">
        <v>960</v>
      </c>
      <c r="O29" s="22"/>
      <c r="P29" s="22" t="s">
        <v>59</v>
      </c>
      <c r="Q29" s="22" t="s">
        <v>51</v>
      </c>
      <c r="R29" s="22" t="s">
        <v>65</v>
      </c>
      <c r="S29" s="25"/>
      <c r="T29" s="22" t="s">
        <v>53</v>
      </c>
      <c r="U29" s="22" t="s">
        <v>66</v>
      </c>
      <c r="V29" s="26">
        <v>1</v>
      </c>
      <c r="W29" s="26">
        <v>1</v>
      </c>
      <c r="X29" s="27">
        <v>1</v>
      </c>
      <c r="Y29" s="21"/>
      <c r="Z29" s="21">
        <f t="shared" si="3"/>
        <v>960</v>
      </c>
      <c r="AA29" s="21" t="s">
        <v>55</v>
      </c>
      <c r="AB29" s="21">
        <v>1</v>
      </c>
      <c r="AC29" s="21"/>
      <c r="AD29" s="21">
        <f t="shared" si="0"/>
        <v>960</v>
      </c>
      <c r="AE29" s="21"/>
      <c r="AF29" s="21">
        <f t="shared" si="1"/>
        <v>960</v>
      </c>
      <c r="AG29" s="28">
        <f t="shared" si="2"/>
        <v>960</v>
      </c>
      <c r="AH29" s="21"/>
      <c r="AI29" s="29"/>
      <c r="AJ29" s="21"/>
      <c r="AK29" s="21"/>
      <c r="AL29" s="22"/>
      <c r="AM29" s="21">
        <v>1</v>
      </c>
      <c r="AN29" s="21"/>
      <c r="AO29" s="21" t="s">
        <v>56</v>
      </c>
      <c r="AP29" s="22"/>
      <c r="AQ29" s="22"/>
      <c r="AR29" s="22"/>
    </row>
    <row r="30" spans="1:47" s="20" customFormat="1" ht="14.25" x14ac:dyDescent="0.15">
      <c r="A30" s="21" t="s">
        <v>46</v>
      </c>
      <c r="B30" s="22"/>
      <c r="C30" s="22"/>
      <c r="D30" s="22"/>
      <c r="E30" s="22"/>
      <c r="F30" s="22"/>
      <c r="G30" s="22" t="s">
        <v>133</v>
      </c>
      <c r="H30" s="22"/>
      <c r="I30" s="23">
        <v>39800383231</v>
      </c>
      <c r="J30" s="22" t="s">
        <v>48</v>
      </c>
      <c r="K30" s="24" t="s">
        <v>134</v>
      </c>
      <c r="L30" s="22"/>
      <c r="M30" s="23">
        <v>720</v>
      </c>
      <c r="N30" s="23">
        <v>720</v>
      </c>
      <c r="O30" s="22"/>
      <c r="P30" s="22" t="s">
        <v>116</v>
      </c>
      <c r="Q30" s="22" t="s">
        <v>51</v>
      </c>
      <c r="R30" s="22" t="s">
        <v>77</v>
      </c>
      <c r="S30" s="25"/>
      <c r="T30" s="22" t="s">
        <v>53</v>
      </c>
      <c r="U30" s="22" t="s">
        <v>135</v>
      </c>
      <c r="V30" s="26">
        <v>1</v>
      </c>
      <c r="W30" s="26">
        <v>1</v>
      </c>
      <c r="X30" s="27">
        <v>1</v>
      </c>
      <c r="Y30" s="21"/>
      <c r="Z30" s="21">
        <f t="shared" si="3"/>
        <v>720</v>
      </c>
      <c r="AA30" s="21" t="s">
        <v>55</v>
      </c>
      <c r="AB30" s="21">
        <v>1</v>
      </c>
      <c r="AC30" s="21"/>
      <c r="AD30" s="21">
        <f t="shared" si="0"/>
        <v>720</v>
      </c>
      <c r="AE30" s="21"/>
      <c r="AF30" s="21">
        <f t="shared" si="1"/>
        <v>720</v>
      </c>
      <c r="AG30" s="28">
        <f t="shared" si="2"/>
        <v>720</v>
      </c>
      <c r="AH30" s="21"/>
      <c r="AI30" s="29"/>
      <c r="AJ30" s="21"/>
      <c r="AK30" s="21"/>
      <c r="AL30" s="22"/>
      <c r="AM30" s="21">
        <v>1</v>
      </c>
      <c r="AN30" s="21"/>
      <c r="AO30" s="21" t="s">
        <v>56</v>
      </c>
      <c r="AP30" s="22"/>
      <c r="AQ30" s="22"/>
      <c r="AR30" s="22"/>
    </row>
    <row r="31" spans="1:47" s="36" customFormat="1" ht="14.25" x14ac:dyDescent="0.15">
      <c r="A31" s="30" t="s">
        <v>136</v>
      </c>
      <c r="B31" s="31"/>
      <c r="C31" s="31"/>
      <c r="D31" s="31"/>
      <c r="E31" s="31"/>
      <c r="F31" s="31"/>
      <c r="G31" s="31" t="s">
        <v>137</v>
      </c>
      <c r="H31" s="31"/>
      <c r="I31" s="32">
        <v>39800384517</v>
      </c>
      <c r="J31" s="31" t="s">
        <v>48</v>
      </c>
      <c r="K31" s="31" t="s">
        <v>138</v>
      </c>
      <c r="L31" s="31"/>
      <c r="M31" s="32">
        <v>720</v>
      </c>
      <c r="N31" s="32">
        <v>720</v>
      </c>
      <c r="O31" s="31"/>
      <c r="P31" s="31" t="s">
        <v>139</v>
      </c>
      <c r="Q31" s="31" t="s">
        <v>140</v>
      </c>
      <c r="R31" s="31" t="s">
        <v>141</v>
      </c>
      <c r="S31" s="30"/>
      <c r="T31" s="31" t="s">
        <v>142</v>
      </c>
      <c r="U31" s="22" t="s">
        <v>77</v>
      </c>
      <c r="V31" s="33">
        <v>1</v>
      </c>
      <c r="W31" s="33">
        <v>1</v>
      </c>
      <c r="X31" s="34">
        <v>1</v>
      </c>
      <c r="Y31" s="30"/>
      <c r="Z31" s="30">
        <f t="shared" si="3"/>
        <v>720</v>
      </c>
      <c r="AA31" s="30" t="s">
        <v>143</v>
      </c>
      <c r="AB31" s="30">
        <v>1</v>
      </c>
      <c r="AC31" s="30"/>
      <c r="AD31" s="30"/>
      <c r="AE31" s="30"/>
      <c r="AF31" s="30"/>
      <c r="AG31" s="35"/>
      <c r="AH31" s="30"/>
      <c r="AI31" s="33"/>
      <c r="AJ31" s="30"/>
      <c r="AK31" s="30"/>
      <c r="AL31" s="31"/>
      <c r="AM31" s="30">
        <v>1</v>
      </c>
      <c r="AN31" s="30"/>
      <c r="AO31" s="30" t="s">
        <v>144</v>
      </c>
      <c r="AP31" s="31"/>
      <c r="AQ31" s="31"/>
      <c r="AR31" s="31"/>
      <c r="AS31" s="31"/>
      <c r="AT31" s="31"/>
      <c r="AU31" s="31"/>
    </row>
    <row r="32" spans="1:47" s="20" customFormat="1" ht="14.25" x14ac:dyDescent="0.15">
      <c r="A32" s="21" t="s">
        <v>136</v>
      </c>
      <c r="B32" s="22"/>
      <c r="C32" s="22"/>
      <c r="D32" s="22"/>
      <c r="E32" s="22"/>
      <c r="F32" s="22"/>
      <c r="G32" s="22" t="s">
        <v>145</v>
      </c>
      <c r="H32" s="22"/>
      <c r="I32" s="23">
        <v>39800384499</v>
      </c>
      <c r="J32" s="22" t="s">
        <v>48</v>
      </c>
      <c r="K32" s="24" t="s">
        <v>146</v>
      </c>
      <c r="L32" s="22"/>
      <c r="M32" s="23">
        <v>720</v>
      </c>
      <c r="N32" s="23">
        <v>720</v>
      </c>
      <c r="O32" s="22"/>
      <c r="P32" s="22" t="s">
        <v>139</v>
      </c>
      <c r="Q32" s="22" t="s">
        <v>140</v>
      </c>
      <c r="R32" s="22" t="s">
        <v>147</v>
      </c>
      <c r="S32" s="25"/>
      <c r="T32" s="22" t="s">
        <v>53</v>
      </c>
      <c r="U32" s="22" t="s">
        <v>148</v>
      </c>
      <c r="V32" s="26">
        <v>1</v>
      </c>
      <c r="W32" s="26">
        <v>1</v>
      </c>
      <c r="X32" s="27">
        <v>1</v>
      </c>
      <c r="Y32" s="21"/>
      <c r="Z32" s="21">
        <f t="shared" si="3"/>
        <v>720</v>
      </c>
      <c r="AA32" s="21" t="s">
        <v>143</v>
      </c>
      <c r="AB32" s="21">
        <v>1</v>
      </c>
      <c r="AC32" s="21"/>
      <c r="AD32" s="21">
        <f t="shared" si="0"/>
        <v>720</v>
      </c>
      <c r="AE32" s="21"/>
      <c r="AF32" s="21">
        <f t="shared" si="1"/>
        <v>720</v>
      </c>
      <c r="AG32" s="28">
        <f t="shared" si="2"/>
        <v>720</v>
      </c>
      <c r="AH32" s="21"/>
      <c r="AI32" s="29"/>
      <c r="AJ32" s="21"/>
      <c r="AK32" s="21"/>
      <c r="AL32" s="22"/>
      <c r="AM32" s="21">
        <v>1</v>
      </c>
      <c r="AN32" s="21"/>
      <c r="AO32" s="21" t="s">
        <v>144</v>
      </c>
      <c r="AP32" s="22"/>
      <c r="AQ32" s="22"/>
      <c r="AR32" s="22"/>
    </row>
    <row r="33" spans="1:47" s="20" customFormat="1" ht="14.25" x14ac:dyDescent="0.15">
      <c r="A33" s="21" t="s">
        <v>136</v>
      </c>
      <c r="B33" s="22"/>
      <c r="C33" s="22"/>
      <c r="D33" s="22"/>
      <c r="E33" s="22"/>
      <c r="F33" s="22"/>
      <c r="G33" s="22" t="s">
        <v>149</v>
      </c>
      <c r="H33" s="22"/>
      <c r="I33" s="23">
        <v>39800381124</v>
      </c>
      <c r="J33" s="22" t="s">
        <v>48</v>
      </c>
      <c r="K33" s="24" t="s">
        <v>124</v>
      </c>
      <c r="L33" s="22"/>
      <c r="M33" s="23">
        <v>720</v>
      </c>
      <c r="N33" s="23">
        <v>720</v>
      </c>
      <c r="O33" s="22"/>
      <c r="P33" s="22" t="s">
        <v>59</v>
      </c>
      <c r="Q33" s="22" t="s">
        <v>140</v>
      </c>
      <c r="R33" s="22" t="s">
        <v>69</v>
      </c>
      <c r="S33" s="25"/>
      <c r="T33" s="22" t="s">
        <v>53</v>
      </c>
      <c r="U33" s="22" t="s">
        <v>125</v>
      </c>
      <c r="V33" s="26">
        <v>1</v>
      </c>
      <c r="W33" s="26">
        <v>1</v>
      </c>
      <c r="X33" s="27">
        <v>1</v>
      </c>
      <c r="Y33" s="21"/>
      <c r="Z33" s="21">
        <f t="shared" si="3"/>
        <v>720</v>
      </c>
      <c r="AA33" s="21" t="s">
        <v>143</v>
      </c>
      <c r="AB33" s="21">
        <v>1</v>
      </c>
      <c r="AC33" s="21"/>
      <c r="AD33" s="21">
        <f t="shared" si="0"/>
        <v>720</v>
      </c>
      <c r="AE33" s="21"/>
      <c r="AF33" s="21">
        <f t="shared" si="1"/>
        <v>720</v>
      </c>
      <c r="AG33" s="28">
        <f t="shared" si="2"/>
        <v>720</v>
      </c>
      <c r="AH33" s="21"/>
      <c r="AI33" s="29"/>
      <c r="AJ33" s="21"/>
      <c r="AK33" s="21"/>
      <c r="AL33" s="22"/>
      <c r="AM33" s="21">
        <v>1</v>
      </c>
      <c r="AN33" s="21"/>
      <c r="AO33" s="21" t="s">
        <v>144</v>
      </c>
      <c r="AP33" s="22"/>
      <c r="AQ33" s="22"/>
      <c r="AR33" s="22"/>
    </row>
    <row r="34" spans="1:47" s="20" customFormat="1" ht="14.25" x14ac:dyDescent="0.15">
      <c r="A34" s="21" t="s">
        <v>136</v>
      </c>
      <c r="B34" s="22"/>
      <c r="C34" s="22"/>
      <c r="D34" s="22"/>
      <c r="E34" s="22"/>
      <c r="F34" s="22"/>
      <c r="G34" s="22" t="s">
        <v>150</v>
      </c>
      <c r="H34" s="22"/>
      <c r="I34" s="23">
        <v>39800383177</v>
      </c>
      <c r="J34" s="22" t="s">
        <v>48</v>
      </c>
      <c r="K34" s="24" t="s">
        <v>108</v>
      </c>
      <c r="L34" s="22"/>
      <c r="M34" s="23">
        <v>720</v>
      </c>
      <c r="N34" s="23">
        <v>720</v>
      </c>
      <c r="O34" s="22"/>
      <c r="P34" s="22" t="s">
        <v>74</v>
      </c>
      <c r="Q34" s="22" t="s">
        <v>140</v>
      </c>
      <c r="R34" s="22" t="s">
        <v>109</v>
      </c>
      <c r="S34" s="25"/>
      <c r="T34" s="22" t="s">
        <v>53</v>
      </c>
      <c r="U34" s="22" t="s">
        <v>110</v>
      </c>
      <c r="V34" s="26">
        <v>1</v>
      </c>
      <c r="W34" s="26">
        <v>1</v>
      </c>
      <c r="X34" s="27">
        <v>1</v>
      </c>
      <c r="Y34" s="21"/>
      <c r="Z34" s="21">
        <f t="shared" si="3"/>
        <v>720</v>
      </c>
      <c r="AA34" s="21" t="s">
        <v>143</v>
      </c>
      <c r="AB34" s="21">
        <v>1</v>
      </c>
      <c r="AC34" s="21"/>
      <c r="AD34" s="21">
        <f t="shared" si="0"/>
        <v>720</v>
      </c>
      <c r="AE34" s="21"/>
      <c r="AF34" s="21">
        <f t="shared" si="1"/>
        <v>720</v>
      </c>
      <c r="AG34" s="28">
        <f t="shared" si="2"/>
        <v>720</v>
      </c>
      <c r="AH34" s="21"/>
      <c r="AI34" s="29"/>
      <c r="AJ34" s="21"/>
      <c r="AK34" s="21"/>
      <c r="AL34" s="22"/>
      <c r="AM34" s="21">
        <v>1</v>
      </c>
      <c r="AN34" s="21"/>
      <c r="AO34" s="21" t="s">
        <v>144</v>
      </c>
      <c r="AP34" s="22"/>
      <c r="AQ34" s="22"/>
      <c r="AR34" s="22"/>
    </row>
    <row r="35" spans="1:47" s="20" customFormat="1" ht="14.25" x14ac:dyDescent="0.15">
      <c r="A35" s="21" t="s">
        <v>136</v>
      </c>
      <c r="B35" s="22"/>
      <c r="C35" s="22"/>
      <c r="D35" s="22"/>
      <c r="E35" s="22"/>
      <c r="F35" s="22"/>
      <c r="G35" s="22" t="s">
        <v>151</v>
      </c>
      <c r="H35" s="22"/>
      <c r="I35" s="23">
        <v>39800383175</v>
      </c>
      <c r="J35" s="22" t="s">
        <v>48</v>
      </c>
      <c r="K35" s="24" t="s">
        <v>146</v>
      </c>
      <c r="L35" s="22"/>
      <c r="M35" s="23">
        <v>720</v>
      </c>
      <c r="N35" s="23">
        <v>720</v>
      </c>
      <c r="O35" s="22"/>
      <c r="P35" s="22" t="s">
        <v>139</v>
      </c>
      <c r="Q35" s="22" t="s">
        <v>140</v>
      </c>
      <c r="R35" s="22" t="s">
        <v>147</v>
      </c>
      <c r="S35" s="25"/>
      <c r="T35" s="22" t="s">
        <v>53</v>
      </c>
      <c r="U35" s="22" t="s">
        <v>148</v>
      </c>
      <c r="V35" s="26">
        <v>1</v>
      </c>
      <c r="W35" s="26">
        <v>1</v>
      </c>
      <c r="X35" s="27">
        <v>1</v>
      </c>
      <c r="Y35" s="21"/>
      <c r="Z35" s="21">
        <f t="shared" si="3"/>
        <v>720</v>
      </c>
      <c r="AA35" s="21" t="s">
        <v>143</v>
      </c>
      <c r="AB35" s="21">
        <v>1</v>
      </c>
      <c r="AC35" s="21"/>
      <c r="AD35" s="21">
        <f t="shared" si="0"/>
        <v>720</v>
      </c>
      <c r="AE35" s="21"/>
      <c r="AF35" s="21">
        <f t="shared" si="1"/>
        <v>720</v>
      </c>
      <c r="AG35" s="28">
        <f t="shared" si="2"/>
        <v>720</v>
      </c>
      <c r="AH35" s="21"/>
      <c r="AI35" s="29"/>
      <c r="AJ35" s="21"/>
      <c r="AK35" s="21"/>
      <c r="AL35" s="22"/>
      <c r="AM35" s="21">
        <v>1</v>
      </c>
      <c r="AN35" s="21"/>
      <c r="AO35" s="21" t="s">
        <v>144</v>
      </c>
      <c r="AP35" s="22"/>
      <c r="AQ35" s="22"/>
      <c r="AR35" s="22"/>
    </row>
    <row r="36" spans="1:47" s="20" customFormat="1" ht="14.25" x14ac:dyDescent="0.15">
      <c r="A36" s="21" t="s">
        <v>136</v>
      </c>
      <c r="B36" s="22"/>
      <c r="C36" s="22"/>
      <c r="D36" s="22"/>
      <c r="E36" s="22"/>
      <c r="F36" s="22"/>
      <c r="G36" s="22" t="s">
        <v>152</v>
      </c>
      <c r="H36" s="22"/>
      <c r="I36" s="23">
        <v>39800383234</v>
      </c>
      <c r="J36" s="22" t="s">
        <v>48</v>
      </c>
      <c r="K36" s="24" t="s">
        <v>153</v>
      </c>
      <c r="L36" s="22"/>
      <c r="M36" s="23">
        <v>960</v>
      </c>
      <c r="N36" s="23">
        <v>960</v>
      </c>
      <c r="O36" s="22"/>
      <c r="P36" s="22" t="s">
        <v>59</v>
      </c>
      <c r="Q36" s="22" t="s">
        <v>140</v>
      </c>
      <c r="R36" s="22" t="s">
        <v>99</v>
      </c>
      <c r="S36" s="25"/>
      <c r="T36" s="22" t="s">
        <v>53</v>
      </c>
      <c r="U36" s="22" t="s">
        <v>154</v>
      </c>
      <c r="V36" s="26">
        <v>1</v>
      </c>
      <c r="W36" s="26">
        <v>1</v>
      </c>
      <c r="X36" s="27">
        <v>1</v>
      </c>
      <c r="Y36" s="21"/>
      <c r="Z36" s="21">
        <f t="shared" si="3"/>
        <v>960</v>
      </c>
      <c r="AA36" s="21" t="s">
        <v>143</v>
      </c>
      <c r="AB36" s="21">
        <v>1</v>
      </c>
      <c r="AC36" s="21"/>
      <c r="AD36" s="21">
        <f t="shared" si="0"/>
        <v>960</v>
      </c>
      <c r="AE36" s="21"/>
      <c r="AF36" s="21">
        <f t="shared" si="1"/>
        <v>960</v>
      </c>
      <c r="AG36" s="28">
        <f t="shared" si="2"/>
        <v>960</v>
      </c>
      <c r="AH36" s="21"/>
      <c r="AI36" s="29"/>
      <c r="AJ36" s="21"/>
      <c r="AK36" s="21"/>
      <c r="AL36" s="22"/>
      <c r="AM36" s="21">
        <v>1</v>
      </c>
      <c r="AN36" s="21"/>
      <c r="AO36" s="21" t="s">
        <v>144</v>
      </c>
      <c r="AP36" s="22"/>
      <c r="AQ36" s="22"/>
      <c r="AR36" s="22"/>
    </row>
    <row r="37" spans="1:47" s="20" customFormat="1" ht="14.25" x14ac:dyDescent="0.15">
      <c r="A37" s="21" t="s">
        <v>136</v>
      </c>
      <c r="B37" s="22"/>
      <c r="C37" s="22"/>
      <c r="D37" s="22"/>
      <c r="E37" s="22"/>
      <c r="F37" s="22"/>
      <c r="G37" s="22" t="s">
        <v>155</v>
      </c>
      <c r="H37" s="22"/>
      <c r="I37" s="23">
        <v>39800383254</v>
      </c>
      <c r="J37" s="22" t="s">
        <v>48</v>
      </c>
      <c r="K37" s="24" t="s">
        <v>156</v>
      </c>
      <c r="L37" s="22"/>
      <c r="M37" s="23">
        <v>720</v>
      </c>
      <c r="N37" s="23">
        <v>720</v>
      </c>
      <c r="O37" s="22"/>
      <c r="P37" s="22" t="s">
        <v>59</v>
      </c>
      <c r="Q37" s="22" t="s">
        <v>140</v>
      </c>
      <c r="R37" s="22" t="s">
        <v>60</v>
      </c>
      <c r="S37" s="25"/>
      <c r="T37" s="22" t="s">
        <v>53</v>
      </c>
      <c r="U37" s="22" t="s">
        <v>61</v>
      </c>
      <c r="V37" s="26">
        <v>1</v>
      </c>
      <c r="W37" s="26">
        <v>1</v>
      </c>
      <c r="X37" s="27">
        <v>1</v>
      </c>
      <c r="Y37" s="21"/>
      <c r="Z37" s="21">
        <f t="shared" si="3"/>
        <v>720</v>
      </c>
      <c r="AA37" s="21" t="s">
        <v>143</v>
      </c>
      <c r="AB37" s="21">
        <v>1</v>
      </c>
      <c r="AC37" s="21"/>
      <c r="AD37" s="21">
        <f t="shared" si="0"/>
        <v>720</v>
      </c>
      <c r="AE37" s="21"/>
      <c r="AF37" s="21">
        <f t="shared" si="1"/>
        <v>720</v>
      </c>
      <c r="AG37" s="28">
        <f t="shared" si="2"/>
        <v>720</v>
      </c>
      <c r="AH37" s="21"/>
      <c r="AI37" s="29"/>
      <c r="AJ37" s="21"/>
      <c r="AK37" s="21"/>
      <c r="AL37" s="22"/>
      <c r="AM37" s="21">
        <v>1</v>
      </c>
      <c r="AN37" s="21"/>
      <c r="AO37" s="21" t="s">
        <v>144</v>
      </c>
      <c r="AP37" s="22"/>
      <c r="AQ37" s="22"/>
      <c r="AR37" s="22"/>
    </row>
    <row r="38" spans="1:47" s="20" customFormat="1" ht="14.25" x14ac:dyDescent="0.15">
      <c r="A38" s="21" t="s">
        <v>136</v>
      </c>
      <c r="B38" s="22"/>
      <c r="C38" s="22"/>
      <c r="D38" s="22"/>
      <c r="E38" s="22"/>
      <c r="F38" s="22"/>
      <c r="G38" s="22" t="s">
        <v>157</v>
      </c>
      <c r="H38" s="22"/>
      <c r="I38" s="23">
        <v>39800383249</v>
      </c>
      <c r="J38" s="22" t="s">
        <v>48</v>
      </c>
      <c r="K38" s="24" t="s">
        <v>129</v>
      </c>
      <c r="L38" s="22"/>
      <c r="M38" s="23">
        <v>720</v>
      </c>
      <c r="N38" s="23">
        <v>720</v>
      </c>
      <c r="O38" s="22"/>
      <c r="P38" s="22" t="s">
        <v>139</v>
      </c>
      <c r="Q38" s="22" t="s">
        <v>140</v>
      </c>
      <c r="R38" s="22" t="s">
        <v>77</v>
      </c>
      <c r="S38" s="25"/>
      <c r="T38" s="22" t="s">
        <v>53</v>
      </c>
      <c r="U38" s="22" t="s">
        <v>130</v>
      </c>
      <c r="V38" s="26">
        <v>1</v>
      </c>
      <c r="W38" s="26">
        <v>1</v>
      </c>
      <c r="X38" s="27">
        <v>1</v>
      </c>
      <c r="Y38" s="21"/>
      <c r="Z38" s="21">
        <f t="shared" si="3"/>
        <v>720</v>
      </c>
      <c r="AA38" s="21" t="s">
        <v>143</v>
      </c>
      <c r="AB38" s="21">
        <v>1</v>
      </c>
      <c r="AC38" s="21"/>
      <c r="AD38" s="21">
        <f t="shared" si="0"/>
        <v>720</v>
      </c>
      <c r="AE38" s="21"/>
      <c r="AF38" s="21">
        <f t="shared" si="1"/>
        <v>720</v>
      </c>
      <c r="AG38" s="28">
        <f t="shared" si="2"/>
        <v>720</v>
      </c>
      <c r="AH38" s="21"/>
      <c r="AI38" s="29"/>
      <c r="AJ38" s="21"/>
      <c r="AK38" s="21"/>
      <c r="AL38" s="22"/>
      <c r="AM38" s="21">
        <v>1</v>
      </c>
      <c r="AN38" s="21"/>
      <c r="AO38" s="21" t="s">
        <v>144</v>
      </c>
      <c r="AP38" s="22"/>
      <c r="AQ38" s="22"/>
      <c r="AR38" s="22"/>
    </row>
    <row r="39" spans="1:47" s="20" customFormat="1" ht="14.25" x14ac:dyDescent="0.15">
      <c r="A39" s="21" t="s">
        <v>136</v>
      </c>
      <c r="B39" s="22"/>
      <c r="C39" s="22"/>
      <c r="D39" s="22"/>
      <c r="E39" s="22"/>
      <c r="F39" s="22"/>
      <c r="G39" s="22" t="s">
        <v>158</v>
      </c>
      <c r="H39" s="22"/>
      <c r="I39" s="23">
        <v>39800381060</v>
      </c>
      <c r="J39" s="22" t="s">
        <v>48</v>
      </c>
      <c r="K39" s="24" t="s">
        <v>108</v>
      </c>
      <c r="L39" s="22"/>
      <c r="M39" s="23">
        <v>960</v>
      </c>
      <c r="N39" s="23">
        <v>960</v>
      </c>
      <c r="O39" s="22"/>
      <c r="P39" s="22" t="s">
        <v>74</v>
      </c>
      <c r="Q39" s="22" t="s">
        <v>140</v>
      </c>
      <c r="R39" s="22" t="s">
        <v>109</v>
      </c>
      <c r="S39" s="25"/>
      <c r="T39" s="22" t="s">
        <v>53</v>
      </c>
      <c r="U39" s="22" t="s">
        <v>110</v>
      </c>
      <c r="V39" s="26">
        <v>1</v>
      </c>
      <c r="W39" s="26">
        <v>1</v>
      </c>
      <c r="X39" s="27">
        <v>1</v>
      </c>
      <c r="Y39" s="21"/>
      <c r="Z39" s="21">
        <f t="shared" si="3"/>
        <v>960</v>
      </c>
      <c r="AA39" s="21" t="s">
        <v>143</v>
      </c>
      <c r="AB39" s="21">
        <v>1</v>
      </c>
      <c r="AC39" s="21"/>
      <c r="AD39" s="21">
        <f t="shared" si="0"/>
        <v>960</v>
      </c>
      <c r="AE39" s="21"/>
      <c r="AF39" s="21">
        <f t="shared" si="1"/>
        <v>960</v>
      </c>
      <c r="AG39" s="28">
        <f t="shared" si="2"/>
        <v>960</v>
      </c>
      <c r="AH39" s="21"/>
      <c r="AI39" s="29"/>
      <c r="AJ39" s="21"/>
      <c r="AK39" s="21"/>
      <c r="AL39" s="22"/>
      <c r="AM39" s="21">
        <v>1</v>
      </c>
      <c r="AN39" s="21"/>
      <c r="AO39" s="21" t="s">
        <v>144</v>
      </c>
      <c r="AP39" s="22"/>
      <c r="AQ39" s="22"/>
      <c r="AR39" s="22"/>
    </row>
    <row r="40" spans="1:47" s="20" customFormat="1" ht="14.25" x14ac:dyDescent="0.15">
      <c r="A40" s="21" t="s">
        <v>136</v>
      </c>
      <c r="B40" s="22"/>
      <c r="C40" s="22"/>
      <c r="D40" s="22"/>
      <c r="E40" s="22"/>
      <c r="F40" s="22"/>
      <c r="G40" s="22" t="s">
        <v>159</v>
      </c>
      <c r="H40" s="22"/>
      <c r="I40" s="23">
        <v>39800384509</v>
      </c>
      <c r="J40" s="22" t="s">
        <v>48</v>
      </c>
      <c r="K40" s="24" t="s">
        <v>160</v>
      </c>
      <c r="L40" s="22"/>
      <c r="M40" s="23">
        <v>720</v>
      </c>
      <c r="N40" s="23">
        <v>720</v>
      </c>
      <c r="O40" s="22"/>
      <c r="P40" s="22" t="s">
        <v>59</v>
      </c>
      <c r="Q40" s="22" t="s">
        <v>140</v>
      </c>
      <c r="R40" s="22" t="s">
        <v>161</v>
      </c>
      <c r="S40" s="25"/>
      <c r="T40" s="22" t="s">
        <v>53</v>
      </c>
      <c r="U40" s="22" t="s">
        <v>162</v>
      </c>
      <c r="V40" s="26">
        <v>1</v>
      </c>
      <c r="W40" s="26">
        <v>1</v>
      </c>
      <c r="X40" s="27">
        <v>1</v>
      </c>
      <c r="Y40" s="21"/>
      <c r="Z40" s="21">
        <f t="shared" si="3"/>
        <v>720</v>
      </c>
      <c r="AA40" s="21" t="s">
        <v>143</v>
      </c>
      <c r="AB40" s="21">
        <v>1</v>
      </c>
      <c r="AC40" s="21"/>
      <c r="AD40" s="21">
        <f t="shared" si="0"/>
        <v>720</v>
      </c>
      <c r="AE40" s="21"/>
      <c r="AF40" s="21">
        <f t="shared" si="1"/>
        <v>720</v>
      </c>
      <c r="AG40" s="28">
        <f t="shared" si="2"/>
        <v>720</v>
      </c>
      <c r="AH40" s="21"/>
      <c r="AI40" s="29"/>
      <c r="AJ40" s="21"/>
      <c r="AK40" s="21"/>
      <c r="AL40" s="22"/>
      <c r="AM40" s="21">
        <v>1</v>
      </c>
      <c r="AN40" s="21"/>
      <c r="AO40" s="21" t="s">
        <v>144</v>
      </c>
      <c r="AP40" s="22"/>
      <c r="AQ40" s="22"/>
      <c r="AR40" s="22"/>
    </row>
    <row r="41" spans="1:47" s="20" customFormat="1" ht="14.25" x14ac:dyDescent="0.15">
      <c r="A41" s="21" t="s">
        <v>136</v>
      </c>
      <c r="B41" s="22"/>
      <c r="C41" s="22"/>
      <c r="D41" s="22"/>
      <c r="E41" s="22"/>
      <c r="F41" s="22"/>
      <c r="G41" s="22" t="s">
        <v>163</v>
      </c>
      <c r="H41" s="22"/>
      <c r="I41" s="23">
        <v>39800381071</v>
      </c>
      <c r="J41" s="22" t="s">
        <v>48</v>
      </c>
      <c r="K41" s="24" t="s">
        <v>76</v>
      </c>
      <c r="L41" s="22"/>
      <c r="M41" s="23">
        <v>960</v>
      </c>
      <c r="N41" s="23">
        <v>960</v>
      </c>
      <c r="O41" s="22"/>
      <c r="P41" s="22" t="s">
        <v>50</v>
      </c>
      <c r="Q41" s="22" t="s">
        <v>140</v>
      </c>
      <c r="R41" s="22" t="s">
        <v>77</v>
      </c>
      <c r="S41" s="25"/>
      <c r="T41" s="22" t="s">
        <v>53</v>
      </c>
      <c r="U41" s="22" t="s">
        <v>78</v>
      </c>
      <c r="V41" s="26">
        <v>1</v>
      </c>
      <c r="W41" s="26">
        <v>1</v>
      </c>
      <c r="X41" s="27">
        <v>1</v>
      </c>
      <c r="Y41" s="21"/>
      <c r="Z41" s="21">
        <f t="shared" si="3"/>
        <v>960</v>
      </c>
      <c r="AA41" s="21" t="s">
        <v>143</v>
      </c>
      <c r="AB41" s="21">
        <v>1</v>
      </c>
      <c r="AC41" s="21"/>
      <c r="AD41" s="21">
        <f t="shared" si="0"/>
        <v>960</v>
      </c>
      <c r="AE41" s="21"/>
      <c r="AF41" s="21">
        <f t="shared" si="1"/>
        <v>960</v>
      </c>
      <c r="AG41" s="28">
        <f t="shared" si="2"/>
        <v>960</v>
      </c>
      <c r="AH41" s="21"/>
      <c r="AI41" s="29"/>
      <c r="AJ41" s="21"/>
      <c r="AK41" s="21"/>
      <c r="AL41" s="22"/>
      <c r="AM41" s="21">
        <v>1</v>
      </c>
      <c r="AN41" s="21"/>
      <c r="AO41" s="21" t="s">
        <v>144</v>
      </c>
      <c r="AP41" s="22"/>
      <c r="AQ41" s="22"/>
      <c r="AR41" s="22"/>
    </row>
    <row r="42" spans="1:47" s="20" customFormat="1" ht="14.25" x14ac:dyDescent="0.15">
      <c r="A42" s="21" t="s">
        <v>136</v>
      </c>
      <c r="B42" s="22"/>
      <c r="C42" s="22"/>
      <c r="D42" s="22"/>
      <c r="E42" s="22"/>
      <c r="F42" s="22"/>
      <c r="G42" s="22" t="s">
        <v>164</v>
      </c>
      <c r="H42" s="22"/>
      <c r="I42" s="23">
        <v>39800381073</v>
      </c>
      <c r="J42" s="22" t="s">
        <v>48</v>
      </c>
      <c r="K42" s="24" t="s">
        <v>115</v>
      </c>
      <c r="L42" s="22"/>
      <c r="M42" s="23">
        <v>720</v>
      </c>
      <c r="N42" s="23">
        <v>720</v>
      </c>
      <c r="O42" s="22"/>
      <c r="P42" s="22" t="s">
        <v>139</v>
      </c>
      <c r="Q42" s="22" t="s">
        <v>140</v>
      </c>
      <c r="R42" s="22" t="s">
        <v>117</v>
      </c>
      <c r="S42" s="25"/>
      <c r="T42" s="22" t="s">
        <v>53</v>
      </c>
      <c r="U42" s="22" t="s">
        <v>118</v>
      </c>
      <c r="V42" s="26">
        <v>1</v>
      </c>
      <c r="W42" s="26">
        <v>1</v>
      </c>
      <c r="X42" s="27">
        <v>1</v>
      </c>
      <c r="Y42" s="21"/>
      <c r="Z42" s="21">
        <f t="shared" si="3"/>
        <v>720</v>
      </c>
      <c r="AA42" s="21" t="s">
        <v>143</v>
      </c>
      <c r="AB42" s="21">
        <v>1</v>
      </c>
      <c r="AC42" s="21"/>
      <c r="AD42" s="21">
        <f t="shared" si="0"/>
        <v>720</v>
      </c>
      <c r="AE42" s="21"/>
      <c r="AF42" s="21">
        <f t="shared" si="1"/>
        <v>720</v>
      </c>
      <c r="AG42" s="28">
        <f t="shared" si="2"/>
        <v>720</v>
      </c>
      <c r="AH42" s="21"/>
      <c r="AI42" s="29"/>
      <c r="AJ42" s="21"/>
      <c r="AK42" s="21"/>
      <c r="AL42" s="22"/>
      <c r="AM42" s="21">
        <v>1</v>
      </c>
      <c r="AN42" s="21"/>
      <c r="AO42" s="21" t="s">
        <v>144</v>
      </c>
      <c r="AP42" s="22"/>
      <c r="AQ42" s="22"/>
      <c r="AR42" s="22"/>
    </row>
    <row r="43" spans="1:47" s="20" customFormat="1" ht="14.25" x14ac:dyDescent="0.15">
      <c r="A43" s="21" t="s">
        <v>136</v>
      </c>
      <c r="B43" s="22"/>
      <c r="C43" s="22"/>
      <c r="D43" s="22"/>
      <c r="E43" s="22"/>
      <c r="F43" s="22"/>
      <c r="G43" s="22" t="s">
        <v>165</v>
      </c>
      <c r="H43" s="22"/>
      <c r="I43" s="23">
        <v>39800381077</v>
      </c>
      <c r="J43" s="22" t="s">
        <v>48</v>
      </c>
      <c r="K43" s="24" t="s">
        <v>166</v>
      </c>
      <c r="L43" s="22"/>
      <c r="M43" s="23">
        <v>720</v>
      </c>
      <c r="N43" s="23">
        <v>720</v>
      </c>
      <c r="O43" s="22"/>
      <c r="P43" s="22" t="s">
        <v>59</v>
      </c>
      <c r="Q43" s="22" t="s">
        <v>140</v>
      </c>
      <c r="R43" s="22" t="s">
        <v>167</v>
      </c>
      <c r="S43" s="25"/>
      <c r="T43" s="22" t="s">
        <v>168</v>
      </c>
      <c r="U43" s="22"/>
      <c r="V43" s="26">
        <v>1</v>
      </c>
      <c r="W43" s="26">
        <v>1</v>
      </c>
      <c r="X43" s="27">
        <v>1</v>
      </c>
      <c r="Y43" s="21"/>
      <c r="Z43" s="21">
        <f t="shared" si="3"/>
        <v>720</v>
      </c>
      <c r="AA43" s="21" t="s">
        <v>143</v>
      </c>
      <c r="AB43" s="21">
        <v>1</v>
      </c>
      <c r="AC43" s="21"/>
      <c r="AD43" s="21">
        <f t="shared" si="0"/>
        <v>720</v>
      </c>
      <c r="AE43" s="21"/>
      <c r="AF43" s="21">
        <f t="shared" si="1"/>
        <v>720</v>
      </c>
      <c r="AG43" s="28">
        <f t="shared" si="2"/>
        <v>720</v>
      </c>
      <c r="AH43" s="21"/>
      <c r="AI43" s="29"/>
      <c r="AJ43" s="21"/>
      <c r="AK43" s="21"/>
      <c r="AL43" s="22"/>
      <c r="AM43" s="21">
        <v>1</v>
      </c>
      <c r="AN43" s="21"/>
      <c r="AO43" s="21" t="s">
        <v>144</v>
      </c>
      <c r="AP43" s="22"/>
      <c r="AQ43" s="22"/>
      <c r="AR43" s="22"/>
      <c r="AS43" s="22"/>
      <c r="AT43" s="22"/>
      <c r="AU43" s="22"/>
    </row>
    <row r="44" spans="1:47" s="20" customFormat="1" ht="14.25" x14ac:dyDescent="0.15">
      <c r="A44" s="21" t="s">
        <v>136</v>
      </c>
      <c r="B44" s="22"/>
      <c r="C44" s="22"/>
      <c r="D44" s="22"/>
      <c r="E44" s="22"/>
      <c r="F44" s="22"/>
      <c r="G44" s="22" t="s">
        <v>169</v>
      </c>
      <c r="H44" s="22"/>
      <c r="I44" s="23">
        <v>39800381081</v>
      </c>
      <c r="J44" s="22" t="s">
        <v>48</v>
      </c>
      <c r="K44" s="24" t="s">
        <v>156</v>
      </c>
      <c r="L44" s="22"/>
      <c r="M44" s="23">
        <v>720</v>
      </c>
      <c r="N44" s="23">
        <v>720</v>
      </c>
      <c r="O44" s="22"/>
      <c r="P44" s="22" t="s">
        <v>59</v>
      </c>
      <c r="Q44" s="22" t="s">
        <v>140</v>
      </c>
      <c r="R44" s="22" t="s">
        <v>60</v>
      </c>
      <c r="S44" s="25"/>
      <c r="T44" s="22" t="s">
        <v>53</v>
      </c>
      <c r="U44" s="22" t="s">
        <v>61</v>
      </c>
      <c r="V44" s="26">
        <v>1</v>
      </c>
      <c r="W44" s="26">
        <v>1</v>
      </c>
      <c r="X44" s="27">
        <v>1</v>
      </c>
      <c r="Y44" s="21"/>
      <c r="Z44" s="21">
        <f t="shared" si="3"/>
        <v>720</v>
      </c>
      <c r="AA44" s="21" t="s">
        <v>143</v>
      </c>
      <c r="AB44" s="21">
        <v>1</v>
      </c>
      <c r="AC44" s="21"/>
      <c r="AD44" s="21">
        <f t="shared" si="0"/>
        <v>720</v>
      </c>
      <c r="AE44" s="21"/>
      <c r="AF44" s="21">
        <f t="shared" si="1"/>
        <v>720</v>
      </c>
      <c r="AG44" s="28">
        <f t="shared" si="2"/>
        <v>720</v>
      </c>
      <c r="AH44" s="21"/>
      <c r="AI44" s="29"/>
      <c r="AJ44" s="21"/>
      <c r="AK44" s="21"/>
      <c r="AL44" s="22"/>
      <c r="AM44" s="21">
        <v>1</v>
      </c>
      <c r="AN44" s="21"/>
      <c r="AO44" s="21" t="s">
        <v>144</v>
      </c>
      <c r="AP44" s="22"/>
      <c r="AQ44" s="22"/>
      <c r="AR44" s="22"/>
    </row>
    <row r="45" spans="1:47" s="20" customFormat="1" ht="14.25" x14ac:dyDescent="0.15">
      <c r="A45" s="21" t="s">
        <v>136</v>
      </c>
      <c r="B45" s="22"/>
      <c r="C45" s="22"/>
      <c r="D45" s="22"/>
      <c r="E45" s="22"/>
      <c r="F45" s="22"/>
      <c r="G45" s="22" t="s">
        <v>170</v>
      </c>
      <c r="H45" s="22"/>
      <c r="I45" s="23">
        <v>39800381076</v>
      </c>
      <c r="J45" s="22" t="s">
        <v>48</v>
      </c>
      <c r="K45" s="24" t="s">
        <v>98</v>
      </c>
      <c r="L45" s="22"/>
      <c r="M45" s="23">
        <v>960</v>
      </c>
      <c r="N45" s="23">
        <v>960</v>
      </c>
      <c r="O45" s="22"/>
      <c r="P45" s="22" t="s">
        <v>59</v>
      </c>
      <c r="Q45" s="22" t="s">
        <v>140</v>
      </c>
      <c r="R45" s="22" t="s">
        <v>99</v>
      </c>
      <c r="S45" s="25"/>
      <c r="T45" s="22" t="s">
        <v>53</v>
      </c>
      <c r="U45" s="22" t="s">
        <v>100</v>
      </c>
      <c r="V45" s="26">
        <v>1</v>
      </c>
      <c r="W45" s="26">
        <v>1</v>
      </c>
      <c r="X45" s="27">
        <v>1</v>
      </c>
      <c r="Y45" s="21"/>
      <c r="Z45" s="21">
        <f t="shared" si="3"/>
        <v>960</v>
      </c>
      <c r="AA45" s="21" t="s">
        <v>143</v>
      </c>
      <c r="AB45" s="21">
        <v>1</v>
      </c>
      <c r="AC45" s="21"/>
      <c r="AD45" s="21">
        <f t="shared" si="0"/>
        <v>960</v>
      </c>
      <c r="AE45" s="21"/>
      <c r="AF45" s="21">
        <f t="shared" si="1"/>
        <v>960</v>
      </c>
      <c r="AG45" s="28">
        <f t="shared" si="2"/>
        <v>960</v>
      </c>
      <c r="AH45" s="21"/>
      <c r="AI45" s="29"/>
      <c r="AJ45" s="21"/>
      <c r="AK45" s="21"/>
      <c r="AL45" s="22"/>
      <c r="AM45" s="21">
        <v>1</v>
      </c>
      <c r="AN45" s="21"/>
      <c r="AO45" s="21" t="s">
        <v>144</v>
      </c>
      <c r="AP45" s="22"/>
      <c r="AQ45" s="22"/>
      <c r="AR45" s="22"/>
    </row>
    <row r="46" spans="1:47" s="20" customFormat="1" ht="14.25" x14ac:dyDescent="0.15">
      <c r="A46" s="21" t="s">
        <v>136</v>
      </c>
      <c r="B46" s="22"/>
      <c r="C46" s="22"/>
      <c r="D46" s="22"/>
      <c r="E46" s="22"/>
      <c r="F46" s="22"/>
      <c r="G46" s="22" t="s">
        <v>171</v>
      </c>
      <c r="H46" s="22"/>
      <c r="I46" s="23">
        <v>39800381134</v>
      </c>
      <c r="J46" s="22" t="s">
        <v>48</v>
      </c>
      <c r="K46" s="24" t="s">
        <v>83</v>
      </c>
      <c r="L46" s="22"/>
      <c r="M46" s="23">
        <v>720</v>
      </c>
      <c r="N46" s="23">
        <v>720</v>
      </c>
      <c r="O46" s="22"/>
      <c r="P46" s="22" t="s">
        <v>59</v>
      </c>
      <c r="Q46" s="22" t="s">
        <v>140</v>
      </c>
      <c r="R46" s="22" t="s">
        <v>84</v>
      </c>
      <c r="S46" s="25"/>
      <c r="T46" s="22" t="s">
        <v>53</v>
      </c>
      <c r="U46" s="22" t="s">
        <v>85</v>
      </c>
      <c r="V46" s="26">
        <v>1</v>
      </c>
      <c r="W46" s="26">
        <v>1</v>
      </c>
      <c r="X46" s="27">
        <v>1</v>
      </c>
      <c r="Y46" s="21"/>
      <c r="Z46" s="21">
        <f t="shared" si="3"/>
        <v>720</v>
      </c>
      <c r="AA46" s="21" t="s">
        <v>143</v>
      </c>
      <c r="AB46" s="21">
        <v>1</v>
      </c>
      <c r="AC46" s="21"/>
      <c r="AD46" s="21">
        <f t="shared" si="0"/>
        <v>720</v>
      </c>
      <c r="AE46" s="21"/>
      <c r="AF46" s="21">
        <f t="shared" si="1"/>
        <v>720</v>
      </c>
      <c r="AG46" s="28">
        <f t="shared" si="2"/>
        <v>720</v>
      </c>
      <c r="AH46" s="21"/>
      <c r="AI46" s="29"/>
      <c r="AJ46" s="21"/>
      <c r="AK46" s="21"/>
      <c r="AL46" s="22"/>
      <c r="AM46" s="21">
        <v>1</v>
      </c>
      <c r="AN46" s="21"/>
      <c r="AO46" s="21" t="s">
        <v>144</v>
      </c>
      <c r="AP46" s="22"/>
      <c r="AQ46" s="22"/>
      <c r="AR46" s="22"/>
    </row>
    <row r="47" spans="1:47" s="20" customFormat="1" ht="14.25" x14ac:dyDescent="0.15">
      <c r="A47" s="21" t="s">
        <v>136</v>
      </c>
      <c r="B47" s="22"/>
      <c r="C47" s="22"/>
      <c r="D47" s="22"/>
      <c r="E47" s="22"/>
      <c r="F47" s="22"/>
      <c r="G47" s="22" t="s">
        <v>172</v>
      </c>
      <c r="H47" s="22"/>
      <c r="I47" s="23">
        <v>39800381135</v>
      </c>
      <c r="J47" s="22" t="s">
        <v>48</v>
      </c>
      <c r="K47" s="24" t="s">
        <v>115</v>
      </c>
      <c r="L47" s="22"/>
      <c r="M47" s="23">
        <v>720</v>
      </c>
      <c r="N47" s="23">
        <v>720</v>
      </c>
      <c r="O47" s="22"/>
      <c r="P47" s="22" t="s">
        <v>139</v>
      </c>
      <c r="Q47" s="22" t="s">
        <v>140</v>
      </c>
      <c r="R47" s="22" t="s">
        <v>117</v>
      </c>
      <c r="S47" s="25"/>
      <c r="T47" s="22" t="s">
        <v>53</v>
      </c>
      <c r="U47" s="22" t="s">
        <v>118</v>
      </c>
      <c r="V47" s="26">
        <v>1</v>
      </c>
      <c r="W47" s="26">
        <v>1</v>
      </c>
      <c r="X47" s="27">
        <v>1</v>
      </c>
      <c r="Y47" s="21"/>
      <c r="Z47" s="21">
        <f t="shared" si="3"/>
        <v>720</v>
      </c>
      <c r="AA47" s="21" t="s">
        <v>143</v>
      </c>
      <c r="AB47" s="21">
        <v>1</v>
      </c>
      <c r="AC47" s="21"/>
      <c r="AD47" s="21">
        <f t="shared" si="0"/>
        <v>720</v>
      </c>
      <c r="AE47" s="21"/>
      <c r="AF47" s="21">
        <f t="shared" si="1"/>
        <v>720</v>
      </c>
      <c r="AG47" s="28">
        <f t="shared" si="2"/>
        <v>720</v>
      </c>
      <c r="AH47" s="21"/>
      <c r="AI47" s="29"/>
      <c r="AJ47" s="21"/>
      <c r="AK47" s="21"/>
      <c r="AL47" s="22"/>
      <c r="AM47" s="21">
        <v>1</v>
      </c>
      <c r="AN47" s="21"/>
      <c r="AO47" s="21" t="s">
        <v>144</v>
      </c>
      <c r="AP47" s="22"/>
      <c r="AQ47" s="22"/>
      <c r="AR47" s="22"/>
    </row>
    <row r="48" spans="1:47" s="20" customFormat="1" ht="14.25" x14ac:dyDescent="0.15">
      <c r="A48" s="21" t="s">
        <v>136</v>
      </c>
      <c r="B48" s="22"/>
      <c r="C48" s="22"/>
      <c r="D48" s="22"/>
      <c r="E48" s="22"/>
      <c r="F48" s="22"/>
      <c r="G48" s="22" t="s">
        <v>173</v>
      </c>
      <c r="H48" s="22"/>
      <c r="I48" s="23">
        <v>39800381138</v>
      </c>
      <c r="J48" s="22" t="s">
        <v>48</v>
      </c>
      <c r="K48" s="24" t="s">
        <v>174</v>
      </c>
      <c r="L48" s="22"/>
      <c r="M48" s="23">
        <v>720</v>
      </c>
      <c r="N48" s="23">
        <v>720</v>
      </c>
      <c r="O48" s="22"/>
      <c r="P48" s="22" t="s">
        <v>139</v>
      </c>
      <c r="Q48" s="22" t="s">
        <v>140</v>
      </c>
      <c r="R48" s="22" t="s">
        <v>175</v>
      </c>
      <c r="S48" s="25"/>
      <c r="T48" s="22" t="s">
        <v>168</v>
      </c>
      <c r="U48" s="22"/>
      <c r="V48" s="26">
        <v>1</v>
      </c>
      <c r="W48" s="26">
        <v>1</v>
      </c>
      <c r="X48" s="27">
        <v>1</v>
      </c>
      <c r="Y48" s="21"/>
      <c r="Z48" s="21">
        <f t="shared" si="3"/>
        <v>720</v>
      </c>
      <c r="AA48" s="21" t="s">
        <v>143</v>
      </c>
      <c r="AB48" s="21">
        <v>1</v>
      </c>
      <c r="AC48" s="21"/>
      <c r="AD48" s="21">
        <f t="shared" si="0"/>
        <v>720</v>
      </c>
      <c r="AE48" s="21"/>
      <c r="AF48" s="21">
        <f t="shared" si="1"/>
        <v>720</v>
      </c>
      <c r="AG48" s="28">
        <f t="shared" si="2"/>
        <v>720</v>
      </c>
      <c r="AH48" s="21"/>
      <c r="AI48" s="29"/>
      <c r="AJ48" s="21"/>
      <c r="AK48" s="21"/>
      <c r="AL48" s="22"/>
      <c r="AM48" s="21">
        <v>1</v>
      </c>
      <c r="AN48" s="21"/>
      <c r="AO48" s="21" t="s">
        <v>144</v>
      </c>
      <c r="AP48" s="22"/>
      <c r="AQ48" s="22"/>
      <c r="AR48" s="22"/>
      <c r="AS48" s="22"/>
      <c r="AT48" s="22"/>
      <c r="AU48" s="22"/>
    </row>
    <row r="49" spans="1:44" s="20" customFormat="1" ht="14.25" x14ac:dyDescent="0.15">
      <c r="A49" s="21" t="s">
        <v>136</v>
      </c>
      <c r="B49" s="22"/>
      <c r="C49" s="22"/>
      <c r="D49" s="22"/>
      <c r="E49" s="22"/>
      <c r="F49" s="22"/>
      <c r="G49" s="22" t="s">
        <v>176</v>
      </c>
      <c r="H49" s="22"/>
      <c r="I49" s="23">
        <v>39800383236</v>
      </c>
      <c r="J49" s="22" t="s">
        <v>48</v>
      </c>
      <c r="K49" s="24" t="s">
        <v>108</v>
      </c>
      <c r="L49" s="22"/>
      <c r="M49" s="23">
        <v>720</v>
      </c>
      <c r="N49" s="23">
        <v>720</v>
      </c>
      <c r="O49" s="22"/>
      <c r="P49" s="22" t="s">
        <v>74</v>
      </c>
      <c r="Q49" s="22" t="s">
        <v>140</v>
      </c>
      <c r="R49" s="22" t="s">
        <v>109</v>
      </c>
      <c r="S49" s="25"/>
      <c r="T49" s="22" t="s">
        <v>53</v>
      </c>
      <c r="U49" s="22" t="s">
        <v>110</v>
      </c>
      <c r="V49" s="26">
        <v>1</v>
      </c>
      <c r="W49" s="26">
        <v>1</v>
      </c>
      <c r="X49" s="27">
        <v>1</v>
      </c>
      <c r="Y49" s="21"/>
      <c r="Z49" s="21">
        <f t="shared" si="3"/>
        <v>720</v>
      </c>
      <c r="AA49" s="21" t="s">
        <v>143</v>
      </c>
      <c r="AB49" s="21">
        <v>1</v>
      </c>
      <c r="AC49" s="21"/>
      <c r="AD49" s="21">
        <f t="shared" si="0"/>
        <v>720</v>
      </c>
      <c r="AE49" s="21"/>
      <c r="AF49" s="21">
        <f t="shared" si="1"/>
        <v>720</v>
      </c>
      <c r="AG49" s="28">
        <f t="shared" si="2"/>
        <v>720</v>
      </c>
      <c r="AH49" s="21"/>
      <c r="AI49" s="29"/>
      <c r="AJ49" s="21"/>
      <c r="AK49" s="21"/>
      <c r="AL49" s="22"/>
      <c r="AM49" s="21">
        <v>1</v>
      </c>
      <c r="AN49" s="21"/>
      <c r="AO49" s="21" t="s">
        <v>144</v>
      </c>
      <c r="AP49" s="22"/>
      <c r="AQ49" s="22"/>
      <c r="AR49" s="22"/>
    </row>
    <row r="50" spans="1:44" s="20" customFormat="1" ht="14.25" x14ac:dyDescent="0.15">
      <c r="A50" s="21" t="s">
        <v>136</v>
      </c>
      <c r="B50" s="22"/>
      <c r="C50" s="22"/>
      <c r="D50" s="22"/>
      <c r="E50" s="22"/>
      <c r="F50" s="22"/>
      <c r="G50" s="22" t="s">
        <v>177</v>
      </c>
      <c r="H50" s="22"/>
      <c r="I50" s="23">
        <v>39800384502</v>
      </c>
      <c r="J50" s="22" t="s">
        <v>48</v>
      </c>
      <c r="K50" s="24" t="s">
        <v>178</v>
      </c>
      <c r="L50" s="22"/>
      <c r="M50" s="23">
        <v>600</v>
      </c>
      <c r="N50" s="23">
        <v>600</v>
      </c>
      <c r="O50" s="22"/>
      <c r="P50" s="22" t="s">
        <v>59</v>
      </c>
      <c r="Q50" s="22" t="s">
        <v>140</v>
      </c>
      <c r="R50" s="22" t="s">
        <v>179</v>
      </c>
      <c r="S50" s="25"/>
      <c r="T50" s="22" t="s">
        <v>180</v>
      </c>
      <c r="U50" s="22" t="s">
        <v>178</v>
      </c>
      <c r="V50" s="26">
        <v>1</v>
      </c>
      <c r="W50" s="26">
        <v>1</v>
      </c>
      <c r="X50" s="27">
        <v>1</v>
      </c>
      <c r="Y50" s="21"/>
      <c r="Z50" s="21">
        <f t="shared" si="3"/>
        <v>600</v>
      </c>
      <c r="AA50" s="21" t="s">
        <v>143</v>
      </c>
      <c r="AB50" s="21">
        <v>1</v>
      </c>
      <c r="AC50" s="21"/>
      <c r="AD50" s="21">
        <f t="shared" si="0"/>
        <v>600</v>
      </c>
      <c r="AE50" s="21"/>
      <c r="AF50" s="21">
        <f t="shared" si="1"/>
        <v>600</v>
      </c>
      <c r="AG50" s="28">
        <f t="shared" si="2"/>
        <v>600</v>
      </c>
      <c r="AH50" s="21"/>
      <c r="AI50" s="29"/>
      <c r="AJ50" s="21"/>
      <c r="AK50" s="21"/>
      <c r="AL50" s="22"/>
      <c r="AM50" s="21">
        <v>1</v>
      </c>
      <c r="AN50" s="21"/>
      <c r="AO50" s="21" t="s">
        <v>144</v>
      </c>
      <c r="AP50" s="22"/>
      <c r="AQ50" s="22"/>
      <c r="AR50" s="22"/>
    </row>
    <row r="51" spans="1:44" s="20" customFormat="1" ht="14.25" x14ac:dyDescent="0.15">
      <c r="A51" s="21" t="s">
        <v>136</v>
      </c>
      <c r="B51" s="22"/>
      <c r="C51" s="22"/>
      <c r="D51" s="22"/>
      <c r="E51" s="22"/>
      <c r="F51" s="22"/>
      <c r="G51" s="22" t="s">
        <v>181</v>
      </c>
      <c r="H51" s="22"/>
      <c r="I51" s="23">
        <v>39800383235</v>
      </c>
      <c r="J51" s="22" t="s">
        <v>48</v>
      </c>
      <c r="K51" s="24" t="s">
        <v>156</v>
      </c>
      <c r="L51" s="22"/>
      <c r="M51" s="23">
        <v>720</v>
      </c>
      <c r="N51" s="23">
        <v>720</v>
      </c>
      <c r="O51" s="22"/>
      <c r="P51" s="22" t="s">
        <v>59</v>
      </c>
      <c r="Q51" s="22" t="s">
        <v>140</v>
      </c>
      <c r="R51" s="22" t="s">
        <v>60</v>
      </c>
      <c r="S51" s="25"/>
      <c r="T51" s="22" t="s">
        <v>53</v>
      </c>
      <c r="U51" s="22" t="s">
        <v>61</v>
      </c>
      <c r="V51" s="26">
        <v>1</v>
      </c>
      <c r="W51" s="26">
        <v>1</v>
      </c>
      <c r="X51" s="27">
        <v>1</v>
      </c>
      <c r="Y51" s="21"/>
      <c r="Z51" s="21">
        <f t="shared" si="3"/>
        <v>720</v>
      </c>
      <c r="AA51" s="21" t="s">
        <v>143</v>
      </c>
      <c r="AB51" s="21">
        <v>1</v>
      </c>
      <c r="AC51" s="21"/>
      <c r="AD51" s="21">
        <f t="shared" si="0"/>
        <v>720</v>
      </c>
      <c r="AE51" s="21"/>
      <c r="AF51" s="21">
        <f t="shared" si="1"/>
        <v>720</v>
      </c>
      <c r="AG51" s="28">
        <f t="shared" si="2"/>
        <v>720</v>
      </c>
      <c r="AH51" s="21"/>
      <c r="AI51" s="29"/>
      <c r="AJ51" s="21"/>
      <c r="AK51" s="21"/>
      <c r="AL51" s="22"/>
      <c r="AM51" s="21">
        <v>1</v>
      </c>
      <c r="AN51" s="21"/>
      <c r="AO51" s="21" t="s">
        <v>144</v>
      </c>
      <c r="AP51" s="22"/>
      <c r="AQ51" s="22"/>
      <c r="AR51" s="22"/>
    </row>
    <row r="52" spans="1:44" s="20" customFormat="1" ht="14.25" x14ac:dyDescent="0.15">
      <c r="A52" s="21" t="s">
        <v>136</v>
      </c>
      <c r="B52" s="22"/>
      <c r="C52" s="22"/>
      <c r="D52" s="22"/>
      <c r="E52" s="22"/>
      <c r="F52" s="22"/>
      <c r="G52" s="22" t="s">
        <v>182</v>
      </c>
      <c r="H52" s="22"/>
      <c r="I52" s="23">
        <v>39800381841</v>
      </c>
      <c r="J52" s="22" t="s">
        <v>48</v>
      </c>
      <c r="K52" s="24" t="s">
        <v>98</v>
      </c>
      <c r="L52" s="22"/>
      <c r="M52" s="23">
        <v>720</v>
      </c>
      <c r="N52" s="23">
        <v>720</v>
      </c>
      <c r="O52" s="22"/>
      <c r="P52" s="22" t="s">
        <v>59</v>
      </c>
      <c r="Q52" s="22" t="s">
        <v>140</v>
      </c>
      <c r="R52" s="22" t="s">
        <v>99</v>
      </c>
      <c r="S52" s="25"/>
      <c r="T52" s="22" t="s">
        <v>53</v>
      </c>
      <c r="U52" s="22" t="s">
        <v>100</v>
      </c>
      <c r="V52" s="26">
        <v>1</v>
      </c>
      <c r="W52" s="26">
        <v>1</v>
      </c>
      <c r="X52" s="27">
        <v>1</v>
      </c>
      <c r="Y52" s="21"/>
      <c r="Z52" s="21">
        <f t="shared" si="3"/>
        <v>720</v>
      </c>
      <c r="AA52" s="21" t="s">
        <v>143</v>
      </c>
      <c r="AB52" s="21">
        <v>1</v>
      </c>
      <c r="AC52" s="21"/>
      <c r="AD52" s="21">
        <f t="shared" si="0"/>
        <v>720</v>
      </c>
      <c r="AE52" s="21"/>
      <c r="AF52" s="21">
        <f t="shared" si="1"/>
        <v>720</v>
      </c>
      <c r="AG52" s="28">
        <f t="shared" si="2"/>
        <v>720</v>
      </c>
      <c r="AH52" s="21"/>
      <c r="AI52" s="29"/>
      <c r="AJ52" s="21"/>
      <c r="AK52" s="21"/>
      <c r="AL52" s="22"/>
      <c r="AM52" s="21">
        <v>1</v>
      </c>
      <c r="AN52" s="21"/>
      <c r="AO52" s="21" t="s">
        <v>144</v>
      </c>
      <c r="AP52" s="22"/>
      <c r="AQ52" s="22"/>
      <c r="AR52" s="22"/>
    </row>
    <row r="53" spans="1:44" s="20" customFormat="1" ht="14.25" x14ac:dyDescent="0.15">
      <c r="A53" s="21" t="s">
        <v>136</v>
      </c>
      <c r="B53" s="22"/>
      <c r="C53" s="22"/>
      <c r="D53" s="22"/>
      <c r="E53" s="22"/>
      <c r="F53" s="22"/>
      <c r="G53" s="22" t="s">
        <v>183</v>
      </c>
      <c r="H53" s="22"/>
      <c r="I53" s="23">
        <v>39800383223</v>
      </c>
      <c r="J53" s="22" t="s">
        <v>48</v>
      </c>
      <c r="K53" s="24" t="s">
        <v>184</v>
      </c>
      <c r="L53" s="22"/>
      <c r="M53" s="23">
        <v>960</v>
      </c>
      <c r="N53" s="23">
        <v>960</v>
      </c>
      <c r="O53" s="22"/>
      <c r="P53" s="22" t="s">
        <v>74</v>
      </c>
      <c r="Q53" s="22" t="s">
        <v>140</v>
      </c>
      <c r="R53" s="22" t="s">
        <v>109</v>
      </c>
      <c r="S53" s="25"/>
      <c r="T53" s="22" t="s">
        <v>53</v>
      </c>
      <c r="U53" s="22" t="s">
        <v>185</v>
      </c>
      <c r="V53" s="26">
        <v>1</v>
      </c>
      <c r="W53" s="26">
        <v>1</v>
      </c>
      <c r="X53" s="27">
        <v>1</v>
      </c>
      <c r="Y53" s="21"/>
      <c r="Z53" s="21">
        <f t="shared" si="3"/>
        <v>960</v>
      </c>
      <c r="AA53" s="21" t="s">
        <v>143</v>
      </c>
      <c r="AB53" s="21">
        <v>1</v>
      </c>
      <c r="AC53" s="21"/>
      <c r="AD53" s="21">
        <f t="shared" si="0"/>
        <v>960</v>
      </c>
      <c r="AE53" s="21"/>
      <c r="AF53" s="21">
        <f t="shared" si="1"/>
        <v>960</v>
      </c>
      <c r="AG53" s="28">
        <f t="shared" si="2"/>
        <v>960</v>
      </c>
      <c r="AH53" s="21"/>
      <c r="AI53" s="29"/>
      <c r="AJ53" s="21"/>
      <c r="AK53" s="21"/>
      <c r="AL53" s="22"/>
      <c r="AM53" s="21">
        <v>1</v>
      </c>
      <c r="AN53" s="21"/>
      <c r="AO53" s="21" t="s">
        <v>144</v>
      </c>
      <c r="AP53" s="22"/>
      <c r="AQ53" s="22"/>
      <c r="AR53" s="22"/>
    </row>
    <row r="54" spans="1:44" s="20" customFormat="1" ht="14.25" x14ac:dyDescent="0.15">
      <c r="A54" s="21" t="s">
        <v>136</v>
      </c>
      <c r="B54" s="22"/>
      <c r="C54" s="22"/>
      <c r="D54" s="22"/>
      <c r="E54" s="22"/>
      <c r="F54" s="22"/>
      <c r="G54" s="22" t="s">
        <v>186</v>
      </c>
      <c r="H54" s="22"/>
      <c r="I54" s="23">
        <v>39800381105</v>
      </c>
      <c r="J54" s="22" t="s">
        <v>48</v>
      </c>
      <c r="K54" s="24" t="s">
        <v>153</v>
      </c>
      <c r="L54" s="22"/>
      <c r="M54" s="23">
        <v>720</v>
      </c>
      <c r="N54" s="23">
        <v>720</v>
      </c>
      <c r="O54" s="22"/>
      <c r="P54" s="22" t="s">
        <v>59</v>
      </c>
      <c r="Q54" s="22" t="s">
        <v>140</v>
      </c>
      <c r="R54" s="22" t="s">
        <v>99</v>
      </c>
      <c r="S54" s="25"/>
      <c r="T54" s="22" t="s">
        <v>53</v>
      </c>
      <c r="U54" s="22" t="s">
        <v>154</v>
      </c>
      <c r="V54" s="26">
        <v>1</v>
      </c>
      <c r="W54" s="26">
        <v>1</v>
      </c>
      <c r="X54" s="27">
        <v>1</v>
      </c>
      <c r="Y54" s="21"/>
      <c r="Z54" s="21">
        <f t="shared" si="3"/>
        <v>720</v>
      </c>
      <c r="AA54" s="21" t="s">
        <v>143</v>
      </c>
      <c r="AB54" s="21">
        <v>1</v>
      </c>
      <c r="AC54" s="21"/>
      <c r="AD54" s="21">
        <f t="shared" si="0"/>
        <v>720</v>
      </c>
      <c r="AE54" s="21"/>
      <c r="AF54" s="21">
        <f t="shared" si="1"/>
        <v>720</v>
      </c>
      <c r="AG54" s="28">
        <f t="shared" si="2"/>
        <v>720</v>
      </c>
      <c r="AH54" s="21"/>
      <c r="AI54" s="29"/>
      <c r="AJ54" s="21"/>
      <c r="AK54" s="21"/>
      <c r="AL54" s="22"/>
      <c r="AM54" s="21">
        <v>1</v>
      </c>
      <c r="AN54" s="21"/>
      <c r="AO54" s="21" t="s">
        <v>144</v>
      </c>
      <c r="AP54" s="22"/>
      <c r="AQ54" s="22"/>
      <c r="AR54" s="22"/>
    </row>
    <row r="55" spans="1:44" s="20" customFormat="1" ht="14.25" x14ac:dyDescent="0.15">
      <c r="A55" s="21" t="s">
        <v>136</v>
      </c>
      <c r="B55" s="22"/>
      <c r="C55" s="22"/>
      <c r="D55" s="22"/>
      <c r="E55" s="22"/>
      <c r="F55" s="22"/>
      <c r="G55" s="22" t="s">
        <v>187</v>
      </c>
      <c r="H55" s="22"/>
      <c r="I55" s="23">
        <v>39800381112</v>
      </c>
      <c r="J55" s="22" t="s">
        <v>48</v>
      </c>
      <c r="K55" s="24" t="s">
        <v>188</v>
      </c>
      <c r="L55" s="22"/>
      <c r="M55" s="23">
        <v>720</v>
      </c>
      <c r="N55" s="23">
        <v>720</v>
      </c>
      <c r="O55" s="22"/>
      <c r="P55" s="22" t="s">
        <v>139</v>
      </c>
      <c r="Q55" s="22" t="s">
        <v>140</v>
      </c>
      <c r="R55" s="22" t="s">
        <v>147</v>
      </c>
      <c r="S55" s="25"/>
      <c r="T55" s="22" t="s">
        <v>53</v>
      </c>
      <c r="U55" s="22" t="s">
        <v>189</v>
      </c>
      <c r="V55" s="26">
        <v>1</v>
      </c>
      <c r="W55" s="26">
        <v>1</v>
      </c>
      <c r="X55" s="27">
        <v>1</v>
      </c>
      <c r="Y55" s="21"/>
      <c r="Z55" s="21">
        <f t="shared" si="3"/>
        <v>720</v>
      </c>
      <c r="AA55" s="21" t="s">
        <v>143</v>
      </c>
      <c r="AB55" s="21">
        <v>1</v>
      </c>
      <c r="AC55" s="21"/>
      <c r="AD55" s="21">
        <f t="shared" si="0"/>
        <v>720</v>
      </c>
      <c r="AE55" s="21"/>
      <c r="AF55" s="21">
        <f t="shared" si="1"/>
        <v>720</v>
      </c>
      <c r="AG55" s="28">
        <f t="shared" si="2"/>
        <v>720</v>
      </c>
      <c r="AH55" s="21"/>
      <c r="AI55" s="29"/>
      <c r="AJ55" s="21"/>
      <c r="AK55" s="21"/>
      <c r="AL55" s="22"/>
      <c r="AM55" s="21">
        <v>1</v>
      </c>
      <c r="AN55" s="21"/>
      <c r="AO55" s="21" t="s">
        <v>144</v>
      </c>
      <c r="AP55" s="22"/>
      <c r="AQ55" s="22"/>
      <c r="AR55" s="22"/>
    </row>
    <row r="56" spans="1:44" s="20" customFormat="1" ht="14.25" x14ac:dyDescent="0.15">
      <c r="A56" s="21" t="s">
        <v>136</v>
      </c>
      <c r="B56" s="22"/>
      <c r="C56" s="22"/>
      <c r="D56" s="22"/>
      <c r="E56" s="22"/>
      <c r="F56" s="22"/>
      <c r="G56" s="22" t="s">
        <v>190</v>
      </c>
      <c r="H56" s="22"/>
      <c r="I56" s="23">
        <v>39800383188</v>
      </c>
      <c r="J56" s="22" t="s">
        <v>48</v>
      </c>
      <c r="K56" s="24" t="s">
        <v>98</v>
      </c>
      <c r="L56" s="22"/>
      <c r="M56" s="23">
        <v>720</v>
      </c>
      <c r="N56" s="23">
        <v>720</v>
      </c>
      <c r="O56" s="22"/>
      <c r="P56" s="22" t="s">
        <v>59</v>
      </c>
      <c r="Q56" s="22" t="s">
        <v>140</v>
      </c>
      <c r="R56" s="22" t="s">
        <v>99</v>
      </c>
      <c r="S56" s="25"/>
      <c r="T56" s="22" t="s">
        <v>53</v>
      </c>
      <c r="U56" s="22" t="s">
        <v>100</v>
      </c>
      <c r="V56" s="26">
        <v>1</v>
      </c>
      <c r="W56" s="26">
        <v>1</v>
      </c>
      <c r="X56" s="27">
        <v>1</v>
      </c>
      <c r="Y56" s="21"/>
      <c r="Z56" s="21">
        <f t="shared" si="3"/>
        <v>720</v>
      </c>
      <c r="AA56" s="21" t="s">
        <v>143</v>
      </c>
      <c r="AB56" s="21">
        <v>1</v>
      </c>
      <c r="AC56" s="21"/>
      <c r="AD56" s="21">
        <f t="shared" si="0"/>
        <v>720</v>
      </c>
      <c r="AE56" s="21"/>
      <c r="AF56" s="21">
        <f t="shared" si="1"/>
        <v>720</v>
      </c>
      <c r="AG56" s="28">
        <f t="shared" si="2"/>
        <v>720</v>
      </c>
      <c r="AH56" s="21"/>
      <c r="AI56" s="29"/>
      <c r="AJ56" s="21"/>
      <c r="AK56" s="21"/>
      <c r="AL56" s="22"/>
      <c r="AM56" s="21">
        <v>1</v>
      </c>
      <c r="AN56" s="21"/>
      <c r="AO56" s="21" t="s">
        <v>144</v>
      </c>
      <c r="AP56" s="22"/>
      <c r="AQ56" s="22"/>
      <c r="AR56" s="22"/>
    </row>
    <row r="57" spans="1:44" s="20" customFormat="1" ht="14.25" x14ac:dyDescent="0.15">
      <c r="A57" s="21" t="s">
        <v>136</v>
      </c>
      <c r="B57" s="22"/>
      <c r="C57" s="22"/>
      <c r="D57" s="22"/>
      <c r="E57" s="22"/>
      <c r="F57" s="22"/>
      <c r="G57" s="22" t="s">
        <v>191</v>
      </c>
      <c r="H57" s="22"/>
      <c r="I57" s="23">
        <v>39800384570</v>
      </c>
      <c r="J57" s="22" t="s">
        <v>48</v>
      </c>
      <c r="K57" s="24" t="s">
        <v>68</v>
      </c>
      <c r="L57" s="22"/>
      <c r="M57" s="23">
        <v>720</v>
      </c>
      <c r="N57" s="23">
        <v>720</v>
      </c>
      <c r="O57" s="22"/>
      <c r="P57" s="22" t="s">
        <v>50</v>
      </c>
      <c r="Q57" s="22" t="s">
        <v>140</v>
      </c>
      <c r="R57" s="22" t="s">
        <v>69</v>
      </c>
      <c r="S57" s="25"/>
      <c r="T57" s="22" t="s">
        <v>53</v>
      </c>
      <c r="U57" s="22" t="s">
        <v>70</v>
      </c>
      <c r="V57" s="26">
        <v>1</v>
      </c>
      <c r="W57" s="26">
        <v>1</v>
      </c>
      <c r="X57" s="27">
        <v>1</v>
      </c>
      <c r="Y57" s="21"/>
      <c r="Z57" s="21">
        <f t="shared" si="3"/>
        <v>720</v>
      </c>
      <c r="AA57" s="21" t="s">
        <v>143</v>
      </c>
      <c r="AB57" s="21">
        <v>1</v>
      </c>
      <c r="AC57" s="21"/>
      <c r="AD57" s="21">
        <f t="shared" si="0"/>
        <v>720</v>
      </c>
      <c r="AE57" s="21"/>
      <c r="AF57" s="21">
        <f t="shared" si="1"/>
        <v>720</v>
      </c>
      <c r="AG57" s="28">
        <f t="shared" si="2"/>
        <v>720</v>
      </c>
      <c r="AH57" s="21"/>
      <c r="AI57" s="29"/>
      <c r="AJ57" s="21"/>
      <c r="AK57" s="21"/>
      <c r="AL57" s="22"/>
      <c r="AM57" s="21">
        <v>1</v>
      </c>
      <c r="AN57" s="21"/>
      <c r="AO57" s="21" t="s">
        <v>144</v>
      </c>
      <c r="AP57" s="22"/>
      <c r="AQ57" s="22"/>
      <c r="AR57" s="22"/>
    </row>
    <row r="58" spans="1:44" s="20" customFormat="1" ht="14.25" x14ac:dyDescent="0.15">
      <c r="A58" s="21" t="s">
        <v>136</v>
      </c>
      <c r="B58" s="22"/>
      <c r="C58" s="22"/>
      <c r="D58" s="22"/>
      <c r="E58" s="22"/>
      <c r="F58" s="22"/>
      <c r="G58" s="22" t="s">
        <v>192</v>
      </c>
      <c r="H58" s="22"/>
      <c r="I58" s="23">
        <v>39800381156</v>
      </c>
      <c r="J58" s="22" t="s">
        <v>48</v>
      </c>
      <c r="K58" s="24" t="s">
        <v>68</v>
      </c>
      <c r="L58" s="22"/>
      <c r="M58" s="23">
        <v>720</v>
      </c>
      <c r="N58" s="23">
        <v>720</v>
      </c>
      <c r="O58" s="22"/>
      <c r="P58" s="22" t="s">
        <v>59</v>
      </c>
      <c r="Q58" s="22" t="s">
        <v>140</v>
      </c>
      <c r="R58" s="22" t="s">
        <v>69</v>
      </c>
      <c r="S58" s="25"/>
      <c r="T58" s="22" t="s">
        <v>53</v>
      </c>
      <c r="U58" s="22" t="s">
        <v>70</v>
      </c>
      <c r="V58" s="26">
        <v>1</v>
      </c>
      <c r="W58" s="26">
        <v>1</v>
      </c>
      <c r="X58" s="27">
        <v>1</v>
      </c>
      <c r="Y58" s="21"/>
      <c r="Z58" s="21">
        <f t="shared" si="3"/>
        <v>720</v>
      </c>
      <c r="AA58" s="21" t="s">
        <v>143</v>
      </c>
      <c r="AB58" s="21">
        <v>1</v>
      </c>
      <c r="AC58" s="21"/>
      <c r="AD58" s="21">
        <f t="shared" si="0"/>
        <v>720</v>
      </c>
      <c r="AE58" s="21"/>
      <c r="AF58" s="21">
        <f t="shared" si="1"/>
        <v>720</v>
      </c>
      <c r="AG58" s="28">
        <f t="shared" si="2"/>
        <v>720</v>
      </c>
      <c r="AH58" s="21"/>
      <c r="AI58" s="29"/>
      <c r="AJ58" s="21"/>
      <c r="AK58" s="21"/>
      <c r="AL58" s="22"/>
      <c r="AM58" s="21">
        <v>1</v>
      </c>
      <c r="AN58" s="21"/>
      <c r="AO58" s="21" t="s">
        <v>144</v>
      </c>
      <c r="AP58" s="22"/>
      <c r="AQ58" s="22"/>
      <c r="AR58" s="22"/>
    </row>
    <row r="59" spans="1:44" s="20" customFormat="1" ht="14.25" x14ac:dyDescent="0.15">
      <c r="A59" s="21" t="s">
        <v>136</v>
      </c>
      <c r="B59" s="22"/>
      <c r="C59" s="22"/>
      <c r="D59" s="22"/>
      <c r="E59" s="22"/>
      <c r="F59" s="22"/>
      <c r="G59" s="22" t="s">
        <v>193</v>
      </c>
      <c r="H59" s="22"/>
      <c r="I59" s="23">
        <v>39800381202</v>
      </c>
      <c r="J59" s="22" t="s">
        <v>48</v>
      </c>
      <c r="K59" s="24" t="s">
        <v>156</v>
      </c>
      <c r="L59" s="22"/>
      <c r="M59" s="23">
        <v>960</v>
      </c>
      <c r="N59" s="23">
        <v>960</v>
      </c>
      <c r="O59" s="22"/>
      <c r="P59" s="22" t="s">
        <v>50</v>
      </c>
      <c r="Q59" s="22" t="s">
        <v>140</v>
      </c>
      <c r="R59" s="22" t="s">
        <v>60</v>
      </c>
      <c r="S59" s="25"/>
      <c r="T59" s="22" t="s">
        <v>53</v>
      </c>
      <c r="U59" s="22" t="s">
        <v>61</v>
      </c>
      <c r="V59" s="26">
        <v>1</v>
      </c>
      <c r="W59" s="26">
        <v>1</v>
      </c>
      <c r="X59" s="27">
        <v>1</v>
      </c>
      <c r="Y59" s="21"/>
      <c r="Z59" s="21">
        <f t="shared" si="3"/>
        <v>960</v>
      </c>
      <c r="AA59" s="21" t="s">
        <v>143</v>
      </c>
      <c r="AB59" s="21">
        <v>1</v>
      </c>
      <c r="AC59" s="21"/>
      <c r="AD59" s="21">
        <f t="shared" si="0"/>
        <v>960</v>
      </c>
      <c r="AE59" s="21"/>
      <c r="AF59" s="21">
        <f t="shared" si="1"/>
        <v>960</v>
      </c>
      <c r="AG59" s="28">
        <f t="shared" si="2"/>
        <v>960</v>
      </c>
      <c r="AH59" s="21"/>
      <c r="AI59" s="29"/>
      <c r="AJ59" s="21"/>
      <c r="AK59" s="21"/>
      <c r="AL59" s="22"/>
      <c r="AM59" s="21">
        <v>1</v>
      </c>
      <c r="AN59" s="21"/>
      <c r="AO59" s="21" t="s">
        <v>144</v>
      </c>
      <c r="AP59" s="22"/>
      <c r="AQ59" s="22"/>
      <c r="AR59" s="22"/>
    </row>
    <row r="60" spans="1:44" s="20" customFormat="1" ht="14.25" x14ac:dyDescent="0.15">
      <c r="A60" s="21" t="s">
        <v>136</v>
      </c>
      <c r="B60" s="22"/>
      <c r="C60" s="22"/>
      <c r="D60" s="22"/>
      <c r="E60" s="22"/>
      <c r="F60" s="22"/>
      <c r="G60" s="22" t="s">
        <v>194</v>
      </c>
      <c r="H60" s="22"/>
      <c r="I60" s="23">
        <v>39800381204</v>
      </c>
      <c r="J60" s="22" t="s">
        <v>48</v>
      </c>
      <c r="K60" s="24" t="s">
        <v>195</v>
      </c>
      <c r="L60" s="22"/>
      <c r="M60" s="23">
        <v>720</v>
      </c>
      <c r="N60" s="23">
        <v>720</v>
      </c>
      <c r="O60" s="22"/>
      <c r="P60" s="22" t="s">
        <v>50</v>
      </c>
      <c r="Q60" s="22" t="s">
        <v>140</v>
      </c>
      <c r="R60" s="22" t="s">
        <v>109</v>
      </c>
      <c r="S60" s="25"/>
      <c r="T60" s="22" t="s">
        <v>53</v>
      </c>
      <c r="U60" s="22" t="s">
        <v>196</v>
      </c>
      <c r="V60" s="26">
        <v>1</v>
      </c>
      <c r="W60" s="26">
        <v>1</v>
      </c>
      <c r="X60" s="27">
        <v>1</v>
      </c>
      <c r="Y60" s="21"/>
      <c r="Z60" s="21">
        <f t="shared" si="3"/>
        <v>720</v>
      </c>
      <c r="AA60" s="21" t="s">
        <v>143</v>
      </c>
      <c r="AB60" s="21">
        <v>1</v>
      </c>
      <c r="AC60" s="21"/>
      <c r="AD60" s="21">
        <f t="shared" si="0"/>
        <v>720</v>
      </c>
      <c r="AE60" s="21"/>
      <c r="AF60" s="21">
        <f t="shared" si="1"/>
        <v>720</v>
      </c>
      <c r="AG60" s="28">
        <f t="shared" si="2"/>
        <v>720</v>
      </c>
      <c r="AH60" s="21"/>
      <c r="AI60" s="29"/>
      <c r="AJ60" s="21"/>
      <c r="AK60" s="21"/>
      <c r="AL60" s="22"/>
      <c r="AM60" s="21">
        <v>1</v>
      </c>
      <c r="AN60" s="21"/>
      <c r="AO60" s="21" t="s">
        <v>144</v>
      </c>
      <c r="AP60" s="22"/>
      <c r="AQ60" s="22"/>
      <c r="AR60" s="22"/>
    </row>
    <row r="61" spans="1:44" s="20" customFormat="1" ht="14.25" x14ac:dyDescent="0.15">
      <c r="A61" s="21" t="s">
        <v>136</v>
      </c>
      <c r="B61" s="22"/>
      <c r="C61" s="22"/>
      <c r="D61" s="22"/>
      <c r="E61" s="22"/>
      <c r="F61" s="22"/>
      <c r="G61" s="22" t="s">
        <v>197</v>
      </c>
      <c r="H61" s="22"/>
      <c r="I61" s="23">
        <v>39800381226</v>
      </c>
      <c r="J61" s="22" t="s">
        <v>48</v>
      </c>
      <c r="K61" s="24" t="s">
        <v>80</v>
      </c>
      <c r="L61" s="22"/>
      <c r="M61" s="23">
        <v>960</v>
      </c>
      <c r="N61" s="23">
        <v>960</v>
      </c>
      <c r="O61" s="22"/>
      <c r="P61" s="22" t="s">
        <v>50</v>
      </c>
      <c r="Q61" s="22" t="s">
        <v>140</v>
      </c>
      <c r="R61" s="22" t="s">
        <v>52</v>
      </c>
      <c r="S61" s="25"/>
      <c r="T61" s="22" t="s">
        <v>53</v>
      </c>
      <c r="U61" s="22" t="s">
        <v>81</v>
      </c>
      <c r="V61" s="26">
        <v>1</v>
      </c>
      <c r="W61" s="26">
        <v>1</v>
      </c>
      <c r="X61" s="27">
        <v>1</v>
      </c>
      <c r="Y61" s="21"/>
      <c r="Z61" s="21">
        <f t="shared" si="3"/>
        <v>960</v>
      </c>
      <c r="AA61" s="21" t="s">
        <v>143</v>
      </c>
      <c r="AB61" s="21">
        <v>1</v>
      </c>
      <c r="AC61" s="21"/>
      <c r="AD61" s="21">
        <f t="shared" si="0"/>
        <v>960</v>
      </c>
      <c r="AE61" s="21"/>
      <c r="AF61" s="21">
        <f t="shared" si="1"/>
        <v>960</v>
      </c>
      <c r="AG61" s="28">
        <f t="shared" si="2"/>
        <v>960</v>
      </c>
      <c r="AH61" s="21"/>
      <c r="AI61" s="29"/>
      <c r="AJ61" s="21"/>
      <c r="AK61" s="21"/>
      <c r="AL61" s="22"/>
      <c r="AM61" s="21">
        <v>1</v>
      </c>
      <c r="AN61" s="21"/>
      <c r="AO61" s="21" t="s">
        <v>144</v>
      </c>
      <c r="AP61" s="22"/>
      <c r="AQ61" s="22"/>
      <c r="AR61" s="22"/>
    </row>
    <row r="62" spans="1:44" s="20" customFormat="1" ht="14.25" x14ac:dyDescent="0.15">
      <c r="A62" s="21" t="s">
        <v>136</v>
      </c>
      <c r="B62" s="22"/>
      <c r="C62" s="22"/>
      <c r="D62" s="22"/>
      <c r="E62" s="22"/>
      <c r="F62" s="22"/>
      <c r="G62" s="22" t="s">
        <v>198</v>
      </c>
      <c r="H62" s="22"/>
      <c r="I62" s="23">
        <v>39800381227</v>
      </c>
      <c r="J62" s="22" t="s">
        <v>48</v>
      </c>
      <c r="K62" s="24" t="s">
        <v>199</v>
      </c>
      <c r="L62" s="22"/>
      <c r="M62" s="23">
        <v>1800</v>
      </c>
      <c r="N62" s="23">
        <v>1800</v>
      </c>
      <c r="O62" s="22"/>
      <c r="P62" s="22" t="s">
        <v>50</v>
      </c>
      <c r="Q62" s="22" t="s">
        <v>140</v>
      </c>
      <c r="R62" s="22" t="s">
        <v>99</v>
      </c>
      <c r="S62" s="25"/>
      <c r="T62" s="22" t="s">
        <v>53</v>
      </c>
      <c r="U62" s="22" t="s">
        <v>200</v>
      </c>
      <c r="V62" s="26">
        <v>1</v>
      </c>
      <c r="W62" s="26">
        <v>1</v>
      </c>
      <c r="X62" s="27">
        <v>1</v>
      </c>
      <c r="Y62" s="21"/>
      <c r="Z62" s="21">
        <f t="shared" si="3"/>
        <v>1800</v>
      </c>
      <c r="AA62" s="21" t="s">
        <v>143</v>
      </c>
      <c r="AB62" s="21">
        <v>1</v>
      </c>
      <c r="AC62" s="21"/>
      <c r="AD62" s="21">
        <f t="shared" si="0"/>
        <v>1800</v>
      </c>
      <c r="AE62" s="21"/>
      <c r="AF62" s="21">
        <f t="shared" si="1"/>
        <v>1800</v>
      </c>
      <c r="AG62" s="28">
        <f t="shared" si="2"/>
        <v>1800</v>
      </c>
      <c r="AH62" s="21"/>
      <c r="AI62" s="29"/>
      <c r="AJ62" s="21"/>
      <c r="AK62" s="21"/>
      <c r="AL62" s="22"/>
      <c r="AM62" s="21">
        <v>1</v>
      </c>
      <c r="AN62" s="21"/>
      <c r="AO62" s="21" t="s">
        <v>144</v>
      </c>
      <c r="AP62" s="22"/>
      <c r="AQ62" s="22"/>
      <c r="AR62" s="22"/>
    </row>
    <row r="63" spans="1:44" s="20" customFormat="1" ht="14.25" x14ac:dyDescent="0.15">
      <c r="A63" s="21" t="s">
        <v>136</v>
      </c>
      <c r="B63" s="22"/>
      <c r="C63" s="22"/>
      <c r="D63" s="22"/>
      <c r="E63" s="22"/>
      <c r="F63" s="22"/>
      <c r="G63" s="22" t="s">
        <v>201</v>
      </c>
      <c r="H63" s="22"/>
      <c r="I63" s="23">
        <v>39800381231</v>
      </c>
      <c r="J63" s="22" t="s">
        <v>48</v>
      </c>
      <c r="K63" s="24" t="s">
        <v>202</v>
      </c>
      <c r="L63" s="22"/>
      <c r="M63" s="23">
        <v>960</v>
      </c>
      <c r="N63" s="23">
        <v>960</v>
      </c>
      <c r="O63" s="22"/>
      <c r="P63" s="22" t="s">
        <v>50</v>
      </c>
      <c r="Q63" s="22" t="s">
        <v>140</v>
      </c>
      <c r="R63" s="22" t="s">
        <v>121</v>
      </c>
      <c r="S63" s="25"/>
      <c r="T63" s="22" t="s">
        <v>53</v>
      </c>
      <c r="U63" s="22" t="s">
        <v>203</v>
      </c>
      <c r="V63" s="26">
        <v>1</v>
      </c>
      <c r="W63" s="26">
        <v>1</v>
      </c>
      <c r="X63" s="27">
        <v>1</v>
      </c>
      <c r="Y63" s="21"/>
      <c r="Z63" s="21">
        <f t="shared" si="3"/>
        <v>960</v>
      </c>
      <c r="AA63" s="21" t="s">
        <v>143</v>
      </c>
      <c r="AB63" s="21">
        <v>1</v>
      </c>
      <c r="AC63" s="21"/>
      <c r="AD63" s="21">
        <f t="shared" si="0"/>
        <v>960</v>
      </c>
      <c r="AE63" s="21"/>
      <c r="AF63" s="21">
        <f t="shared" si="1"/>
        <v>960</v>
      </c>
      <c r="AG63" s="28">
        <f t="shared" si="2"/>
        <v>960</v>
      </c>
      <c r="AH63" s="21"/>
      <c r="AI63" s="29"/>
      <c r="AJ63" s="21"/>
      <c r="AK63" s="21"/>
      <c r="AL63" s="22"/>
      <c r="AM63" s="21">
        <v>1</v>
      </c>
      <c r="AN63" s="21"/>
      <c r="AO63" s="21" t="s">
        <v>144</v>
      </c>
      <c r="AP63" s="22"/>
      <c r="AQ63" s="22"/>
      <c r="AR63" s="22"/>
    </row>
    <row r="64" spans="1:44" s="20" customFormat="1" ht="14.25" x14ac:dyDescent="0.15">
      <c r="A64" s="21" t="s">
        <v>136</v>
      </c>
      <c r="B64" s="22"/>
      <c r="C64" s="22"/>
      <c r="D64" s="22"/>
      <c r="E64" s="22"/>
      <c r="F64" s="22"/>
      <c r="G64" s="22" t="s">
        <v>204</v>
      </c>
      <c r="H64" s="22"/>
      <c r="I64" s="23">
        <v>39800381190</v>
      </c>
      <c r="J64" s="22" t="s">
        <v>48</v>
      </c>
      <c r="K64" s="24" t="s">
        <v>205</v>
      </c>
      <c r="L64" s="22"/>
      <c r="M64" s="23">
        <v>960</v>
      </c>
      <c r="N64" s="23">
        <v>960</v>
      </c>
      <c r="O64" s="22"/>
      <c r="P64" s="22" t="s">
        <v>50</v>
      </c>
      <c r="Q64" s="22" t="s">
        <v>140</v>
      </c>
      <c r="R64" s="22" t="s">
        <v>104</v>
      </c>
      <c r="S64" s="25"/>
      <c r="T64" s="22" t="s">
        <v>53</v>
      </c>
      <c r="U64" s="22" t="s">
        <v>206</v>
      </c>
      <c r="V64" s="26">
        <v>1</v>
      </c>
      <c r="W64" s="26">
        <v>1</v>
      </c>
      <c r="X64" s="27">
        <v>1</v>
      </c>
      <c r="Y64" s="21"/>
      <c r="Z64" s="21">
        <f t="shared" si="3"/>
        <v>960</v>
      </c>
      <c r="AA64" s="21" t="s">
        <v>143</v>
      </c>
      <c r="AB64" s="21">
        <v>1</v>
      </c>
      <c r="AC64" s="21"/>
      <c r="AD64" s="21">
        <f t="shared" si="0"/>
        <v>960</v>
      </c>
      <c r="AE64" s="21"/>
      <c r="AF64" s="21">
        <f t="shared" si="1"/>
        <v>960</v>
      </c>
      <c r="AG64" s="28">
        <f t="shared" si="2"/>
        <v>960</v>
      </c>
      <c r="AH64" s="21"/>
      <c r="AI64" s="29"/>
      <c r="AJ64" s="21"/>
      <c r="AK64" s="21"/>
      <c r="AL64" s="22"/>
      <c r="AM64" s="21">
        <v>1</v>
      </c>
      <c r="AN64" s="21"/>
      <c r="AO64" s="21" t="s">
        <v>144</v>
      </c>
      <c r="AP64" s="22"/>
      <c r="AQ64" s="22"/>
      <c r="AR64" s="22"/>
    </row>
    <row r="65" spans="1:44" s="20" customFormat="1" ht="14.25" x14ac:dyDescent="0.15">
      <c r="A65" s="21" t="s">
        <v>136</v>
      </c>
      <c r="B65" s="22"/>
      <c r="C65" s="22"/>
      <c r="D65" s="22"/>
      <c r="E65" s="22"/>
      <c r="F65" s="22"/>
      <c r="G65" s="22" t="s">
        <v>207</v>
      </c>
      <c r="H65" s="22"/>
      <c r="I65" s="23">
        <v>39800384595</v>
      </c>
      <c r="J65" s="22" t="s">
        <v>48</v>
      </c>
      <c r="K65" s="24" t="s">
        <v>98</v>
      </c>
      <c r="L65" s="22"/>
      <c r="M65" s="23">
        <v>720</v>
      </c>
      <c r="N65" s="23">
        <v>720</v>
      </c>
      <c r="O65" s="22"/>
      <c r="P65" s="22" t="s">
        <v>59</v>
      </c>
      <c r="Q65" s="22" t="s">
        <v>140</v>
      </c>
      <c r="R65" s="22" t="s">
        <v>99</v>
      </c>
      <c r="S65" s="25"/>
      <c r="T65" s="22" t="s">
        <v>53</v>
      </c>
      <c r="U65" s="22" t="s">
        <v>100</v>
      </c>
      <c r="V65" s="26">
        <v>1</v>
      </c>
      <c r="W65" s="26">
        <v>1</v>
      </c>
      <c r="X65" s="27">
        <v>1</v>
      </c>
      <c r="Y65" s="21"/>
      <c r="Z65" s="21">
        <f t="shared" si="3"/>
        <v>720</v>
      </c>
      <c r="AA65" s="21" t="s">
        <v>143</v>
      </c>
      <c r="AB65" s="21">
        <v>1</v>
      </c>
      <c r="AC65" s="21"/>
      <c r="AD65" s="21">
        <f t="shared" si="0"/>
        <v>720</v>
      </c>
      <c r="AE65" s="21"/>
      <c r="AF65" s="21">
        <f t="shared" si="1"/>
        <v>720</v>
      </c>
      <c r="AG65" s="28">
        <f t="shared" si="2"/>
        <v>720</v>
      </c>
      <c r="AH65" s="21"/>
      <c r="AI65" s="29"/>
      <c r="AJ65" s="21"/>
      <c r="AK65" s="21"/>
      <c r="AL65" s="22"/>
      <c r="AM65" s="21">
        <v>1</v>
      </c>
      <c r="AN65" s="21"/>
      <c r="AO65" s="21" t="s">
        <v>144</v>
      </c>
      <c r="AP65" s="22"/>
      <c r="AQ65" s="22"/>
      <c r="AR65" s="22"/>
    </row>
    <row r="66" spans="1:44" s="20" customFormat="1" ht="14.25" x14ac:dyDescent="0.15">
      <c r="A66" s="21" t="s">
        <v>136</v>
      </c>
      <c r="B66" s="22"/>
      <c r="C66" s="22"/>
      <c r="D66" s="22"/>
      <c r="E66" s="22"/>
      <c r="F66" s="22"/>
      <c r="G66" s="22" t="s">
        <v>208</v>
      </c>
      <c r="H66" s="22"/>
      <c r="I66" s="23">
        <v>39800381216</v>
      </c>
      <c r="J66" s="22" t="s">
        <v>48</v>
      </c>
      <c r="K66" s="24" t="s">
        <v>209</v>
      </c>
      <c r="L66" s="22"/>
      <c r="M66" s="23">
        <v>720</v>
      </c>
      <c r="N66" s="23">
        <v>720</v>
      </c>
      <c r="O66" s="22"/>
      <c r="P66" s="22" t="s">
        <v>50</v>
      </c>
      <c r="Q66" s="22" t="s">
        <v>140</v>
      </c>
      <c r="R66" s="22" t="s">
        <v>99</v>
      </c>
      <c r="S66" s="25"/>
      <c r="T66" s="22" t="s">
        <v>53</v>
      </c>
      <c r="U66" s="22" t="s">
        <v>210</v>
      </c>
      <c r="V66" s="26">
        <v>1</v>
      </c>
      <c r="W66" s="26">
        <v>1</v>
      </c>
      <c r="X66" s="27">
        <v>1</v>
      </c>
      <c r="Y66" s="21"/>
      <c r="Z66" s="21">
        <f t="shared" si="3"/>
        <v>720</v>
      </c>
      <c r="AA66" s="21" t="s">
        <v>143</v>
      </c>
      <c r="AB66" s="21">
        <v>1</v>
      </c>
      <c r="AC66" s="21"/>
      <c r="AD66" s="21">
        <f t="shared" ref="AD66:AD129" si="4">Z66</f>
        <v>720</v>
      </c>
      <c r="AE66" s="21"/>
      <c r="AF66" s="21">
        <f t="shared" ref="AF66:AF129" si="5">Z66</f>
        <v>720</v>
      </c>
      <c r="AG66" s="28">
        <f t="shared" ref="AG66:AG129" si="6">Z66</f>
        <v>720</v>
      </c>
      <c r="AH66" s="21"/>
      <c r="AI66" s="29"/>
      <c r="AJ66" s="21"/>
      <c r="AK66" s="21"/>
      <c r="AL66" s="22"/>
      <c r="AM66" s="21">
        <v>1</v>
      </c>
      <c r="AN66" s="21"/>
      <c r="AO66" s="21" t="s">
        <v>56</v>
      </c>
      <c r="AP66" s="22"/>
      <c r="AQ66" s="22"/>
      <c r="AR66" s="22"/>
    </row>
    <row r="67" spans="1:44" s="20" customFormat="1" ht="14.25" x14ac:dyDescent="0.15">
      <c r="A67" s="21" t="s">
        <v>46</v>
      </c>
      <c r="B67" s="22"/>
      <c r="C67" s="22"/>
      <c r="D67" s="22"/>
      <c r="E67" s="22"/>
      <c r="F67" s="22"/>
      <c r="G67" s="22" t="s">
        <v>211</v>
      </c>
      <c r="H67" s="22"/>
      <c r="I67" s="23">
        <v>39800384590</v>
      </c>
      <c r="J67" s="22" t="s">
        <v>48</v>
      </c>
      <c r="K67" s="24" t="s">
        <v>209</v>
      </c>
      <c r="L67" s="22"/>
      <c r="M67" s="23">
        <v>720</v>
      </c>
      <c r="N67" s="23">
        <v>720</v>
      </c>
      <c r="O67" s="22"/>
      <c r="P67" s="22" t="s">
        <v>59</v>
      </c>
      <c r="Q67" s="22" t="s">
        <v>51</v>
      </c>
      <c r="R67" s="22" t="s">
        <v>99</v>
      </c>
      <c r="S67" s="25"/>
      <c r="T67" s="22" t="s">
        <v>53</v>
      </c>
      <c r="U67" s="22" t="s">
        <v>210</v>
      </c>
      <c r="V67" s="26">
        <v>1</v>
      </c>
      <c r="W67" s="26">
        <v>1</v>
      </c>
      <c r="X67" s="27">
        <v>1</v>
      </c>
      <c r="Y67" s="21"/>
      <c r="Z67" s="21">
        <f t="shared" ref="Z67:Z130" si="7">N67</f>
        <v>720</v>
      </c>
      <c r="AA67" s="21" t="s">
        <v>55</v>
      </c>
      <c r="AB67" s="21">
        <v>1</v>
      </c>
      <c r="AC67" s="21"/>
      <c r="AD67" s="21">
        <f t="shared" si="4"/>
        <v>720</v>
      </c>
      <c r="AE67" s="21"/>
      <c r="AF67" s="21">
        <f t="shared" si="5"/>
        <v>720</v>
      </c>
      <c r="AG67" s="28">
        <f t="shared" si="6"/>
        <v>720</v>
      </c>
      <c r="AH67" s="21"/>
      <c r="AI67" s="29"/>
      <c r="AJ67" s="21"/>
      <c r="AK67" s="21"/>
      <c r="AL67" s="22"/>
      <c r="AM67" s="21">
        <v>1</v>
      </c>
      <c r="AN67" s="21"/>
      <c r="AO67" s="21" t="s">
        <v>56</v>
      </c>
      <c r="AP67" s="22"/>
      <c r="AQ67" s="22"/>
      <c r="AR67" s="22"/>
    </row>
    <row r="68" spans="1:44" s="20" customFormat="1" ht="14.25" x14ac:dyDescent="0.15">
      <c r="A68" s="21" t="s">
        <v>46</v>
      </c>
      <c r="B68" s="22"/>
      <c r="C68" s="22"/>
      <c r="D68" s="22"/>
      <c r="E68" s="22"/>
      <c r="F68" s="22"/>
      <c r="G68" s="22" t="s">
        <v>212</v>
      </c>
      <c r="H68" s="22"/>
      <c r="I68" s="23">
        <v>39800381199</v>
      </c>
      <c r="J68" s="22" t="s">
        <v>48</v>
      </c>
      <c r="K68" s="24" t="s">
        <v>213</v>
      </c>
      <c r="L68" s="22"/>
      <c r="M68" s="23">
        <v>720</v>
      </c>
      <c r="N68" s="23">
        <v>720</v>
      </c>
      <c r="O68" s="22"/>
      <c r="P68" s="22" t="s">
        <v>50</v>
      </c>
      <c r="Q68" s="22" t="s">
        <v>51</v>
      </c>
      <c r="R68" s="22" t="s">
        <v>91</v>
      </c>
      <c r="S68" s="25"/>
      <c r="T68" s="22" t="s">
        <v>53</v>
      </c>
      <c r="U68" s="22" t="s">
        <v>214</v>
      </c>
      <c r="V68" s="26">
        <v>1</v>
      </c>
      <c r="W68" s="26">
        <v>1</v>
      </c>
      <c r="X68" s="27">
        <v>1</v>
      </c>
      <c r="Y68" s="21"/>
      <c r="Z68" s="21">
        <f t="shared" si="7"/>
        <v>720</v>
      </c>
      <c r="AA68" s="21" t="s">
        <v>55</v>
      </c>
      <c r="AB68" s="21">
        <v>1</v>
      </c>
      <c r="AC68" s="21"/>
      <c r="AD68" s="21">
        <f t="shared" si="4"/>
        <v>720</v>
      </c>
      <c r="AE68" s="21"/>
      <c r="AF68" s="21">
        <f t="shared" si="5"/>
        <v>720</v>
      </c>
      <c r="AG68" s="28">
        <f t="shared" si="6"/>
        <v>720</v>
      </c>
      <c r="AH68" s="21"/>
      <c r="AI68" s="29"/>
      <c r="AJ68" s="21"/>
      <c r="AK68" s="21"/>
      <c r="AL68" s="22"/>
      <c r="AM68" s="21">
        <v>1</v>
      </c>
      <c r="AN68" s="21"/>
      <c r="AO68" s="21" t="s">
        <v>56</v>
      </c>
      <c r="AP68" s="22"/>
      <c r="AQ68" s="22"/>
      <c r="AR68" s="22"/>
    </row>
    <row r="69" spans="1:44" s="20" customFormat="1" ht="14.25" x14ac:dyDescent="0.15">
      <c r="A69" s="21" t="s">
        <v>46</v>
      </c>
      <c r="B69" s="22"/>
      <c r="C69" s="22"/>
      <c r="D69" s="22"/>
      <c r="E69" s="22"/>
      <c r="F69" s="22"/>
      <c r="G69" s="22" t="s">
        <v>215</v>
      </c>
      <c r="H69" s="22"/>
      <c r="I69" s="23">
        <v>39800384587</v>
      </c>
      <c r="J69" s="22" t="s">
        <v>48</v>
      </c>
      <c r="K69" s="24" t="s">
        <v>76</v>
      </c>
      <c r="L69" s="22"/>
      <c r="M69" s="23">
        <v>960</v>
      </c>
      <c r="N69" s="23">
        <v>960</v>
      </c>
      <c r="O69" s="22"/>
      <c r="P69" s="22" t="s">
        <v>50</v>
      </c>
      <c r="Q69" s="22" t="s">
        <v>51</v>
      </c>
      <c r="R69" s="22" t="s">
        <v>77</v>
      </c>
      <c r="S69" s="25"/>
      <c r="T69" s="22" t="s">
        <v>53</v>
      </c>
      <c r="U69" s="22" t="s">
        <v>78</v>
      </c>
      <c r="V69" s="26">
        <v>1</v>
      </c>
      <c r="W69" s="26">
        <v>1</v>
      </c>
      <c r="X69" s="27">
        <v>1</v>
      </c>
      <c r="Y69" s="21"/>
      <c r="Z69" s="21">
        <f t="shared" si="7"/>
        <v>960</v>
      </c>
      <c r="AA69" s="21" t="s">
        <v>55</v>
      </c>
      <c r="AB69" s="21">
        <v>1</v>
      </c>
      <c r="AC69" s="21"/>
      <c r="AD69" s="21">
        <f t="shared" si="4"/>
        <v>960</v>
      </c>
      <c r="AE69" s="21"/>
      <c r="AF69" s="21">
        <f t="shared" si="5"/>
        <v>960</v>
      </c>
      <c r="AG69" s="28">
        <f t="shared" si="6"/>
        <v>960</v>
      </c>
      <c r="AH69" s="21"/>
      <c r="AI69" s="29"/>
      <c r="AJ69" s="21"/>
      <c r="AK69" s="21"/>
      <c r="AL69" s="22"/>
      <c r="AM69" s="21">
        <v>1</v>
      </c>
      <c r="AN69" s="21"/>
      <c r="AO69" s="21" t="s">
        <v>56</v>
      </c>
      <c r="AP69" s="22"/>
      <c r="AQ69" s="22"/>
      <c r="AR69" s="22"/>
    </row>
    <row r="70" spans="1:44" s="20" customFormat="1" ht="14.25" x14ac:dyDescent="0.15">
      <c r="A70" s="21" t="s">
        <v>46</v>
      </c>
      <c r="B70" s="22"/>
      <c r="C70" s="22"/>
      <c r="D70" s="22"/>
      <c r="E70" s="22"/>
      <c r="F70" s="22"/>
      <c r="G70" s="22" t="s">
        <v>216</v>
      </c>
      <c r="H70" s="22"/>
      <c r="I70" s="23">
        <v>39800381219</v>
      </c>
      <c r="J70" s="22" t="s">
        <v>48</v>
      </c>
      <c r="K70" s="24" t="s">
        <v>115</v>
      </c>
      <c r="L70" s="22"/>
      <c r="M70" s="23">
        <v>720</v>
      </c>
      <c r="N70" s="23">
        <v>720</v>
      </c>
      <c r="O70" s="22"/>
      <c r="P70" s="22" t="s">
        <v>50</v>
      </c>
      <c r="Q70" s="22" t="s">
        <v>51</v>
      </c>
      <c r="R70" s="22" t="s">
        <v>117</v>
      </c>
      <c r="S70" s="25"/>
      <c r="T70" s="22" t="s">
        <v>53</v>
      </c>
      <c r="U70" s="22" t="s">
        <v>118</v>
      </c>
      <c r="V70" s="26">
        <v>1</v>
      </c>
      <c r="W70" s="26">
        <v>1</v>
      </c>
      <c r="X70" s="27">
        <v>1</v>
      </c>
      <c r="Y70" s="21"/>
      <c r="Z70" s="21">
        <f t="shared" si="7"/>
        <v>720</v>
      </c>
      <c r="AA70" s="21" t="s">
        <v>55</v>
      </c>
      <c r="AB70" s="21">
        <v>1</v>
      </c>
      <c r="AC70" s="21"/>
      <c r="AD70" s="21">
        <f t="shared" si="4"/>
        <v>720</v>
      </c>
      <c r="AE70" s="21"/>
      <c r="AF70" s="21">
        <f t="shared" si="5"/>
        <v>720</v>
      </c>
      <c r="AG70" s="28">
        <f t="shared" si="6"/>
        <v>720</v>
      </c>
      <c r="AH70" s="21"/>
      <c r="AI70" s="29"/>
      <c r="AJ70" s="21"/>
      <c r="AK70" s="21"/>
      <c r="AL70" s="22"/>
      <c r="AM70" s="21">
        <v>1</v>
      </c>
      <c r="AN70" s="21"/>
      <c r="AO70" s="21" t="s">
        <v>56</v>
      </c>
      <c r="AP70" s="22"/>
      <c r="AQ70" s="22"/>
      <c r="AR70" s="22"/>
    </row>
    <row r="71" spans="1:44" s="20" customFormat="1" ht="14.25" x14ac:dyDescent="0.15">
      <c r="A71" s="21" t="s">
        <v>46</v>
      </c>
      <c r="B71" s="22"/>
      <c r="C71" s="22"/>
      <c r="D71" s="22"/>
      <c r="E71" s="22"/>
      <c r="F71" s="22"/>
      <c r="G71" s="22" t="s">
        <v>217</v>
      </c>
      <c r="H71" s="22"/>
      <c r="I71" s="23">
        <v>39800381218</v>
      </c>
      <c r="J71" s="22" t="s">
        <v>48</v>
      </c>
      <c r="K71" s="24" t="s">
        <v>76</v>
      </c>
      <c r="L71" s="22"/>
      <c r="M71" s="23">
        <v>960</v>
      </c>
      <c r="N71" s="23">
        <v>960</v>
      </c>
      <c r="O71" s="22"/>
      <c r="P71" s="22" t="s">
        <v>50</v>
      </c>
      <c r="Q71" s="22" t="s">
        <v>51</v>
      </c>
      <c r="R71" s="22" t="s">
        <v>77</v>
      </c>
      <c r="S71" s="25"/>
      <c r="T71" s="22" t="s">
        <v>53</v>
      </c>
      <c r="U71" s="22" t="s">
        <v>78</v>
      </c>
      <c r="V71" s="26">
        <v>1</v>
      </c>
      <c r="W71" s="26">
        <v>1</v>
      </c>
      <c r="X71" s="27">
        <v>1</v>
      </c>
      <c r="Y71" s="21"/>
      <c r="Z71" s="21">
        <f t="shared" si="7"/>
        <v>960</v>
      </c>
      <c r="AA71" s="21" t="s">
        <v>55</v>
      </c>
      <c r="AB71" s="21">
        <v>1</v>
      </c>
      <c r="AC71" s="21"/>
      <c r="AD71" s="21">
        <f t="shared" si="4"/>
        <v>960</v>
      </c>
      <c r="AE71" s="21"/>
      <c r="AF71" s="21">
        <f t="shared" si="5"/>
        <v>960</v>
      </c>
      <c r="AG71" s="28">
        <f t="shared" si="6"/>
        <v>960</v>
      </c>
      <c r="AH71" s="21"/>
      <c r="AI71" s="29"/>
      <c r="AJ71" s="21"/>
      <c r="AK71" s="21"/>
      <c r="AL71" s="22"/>
      <c r="AM71" s="21">
        <v>1</v>
      </c>
      <c r="AN71" s="21"/>
      <c r="AO71" s="21" t="s">
        <v>56</v>
      </c>
      <c r="AP71" s="22"/>
      <c r="AQ71" s="22"/>
      <c r="AR71" s="22"/>
    </row>
    <row r="72" spans="1:44" s="20" customFormat="1" ht="14.25" x14ac:dyDescent="0.15">
      <c r="A72" s="21" t="s">
        <v>46</v>
      </c>
      <c r="B72" s="22"/>
      <c r="C72" s="22"/>
      <c r="D72" s="22"/>
      <c r="E72" s="22"/>
      <c r="F72" s="22"/>
      <c r="G72" s="22" t="s">
        <v>218</v>
      </c>
      <c r="H72" s="22"/>
      <c r="I72" s="23">
        <v>39800381215</v>
      </c>
      <c r="J72" s="22" t="s">
        <v>48</v>
      </c>
      <c r="K72" s="24" t="s">
        <v>156</v>
      </c>
      <c r="L72" s="22"/>
      <c r="M72" s="23">
        <v>720</v>
      </c>
      <c r="N72" s="23">
        <v>720</v>
      </c>
      <c r="O72" s="22"/>
      <c r="P72" s="22" t="s">
        <v>59</v>
      </c>
      <c r="Q72" s="22" t="s">
        <v>51</v>
      </c>
      <c r="R72" s="22" t="s">
        <v>60</v>
      </c>
      <c r="S72" s="25"/>
      <c r="T72" s="22" t="s">
        <v>53</v>
      </c>
      <c r="U72" s="22" t="s">
        <v>61</v>
      </c>
      <c r="V72" s="26">
        <v>1</v>
      </c>
      <c r="W72" s="26">
        <v>1</v>
      </c>
      <c r="X72" s="27">
        <v>1</v>
      </c>
      <c r="Y72" s="21"/>
      <c r="Z72" s="21">
        <f t="shared" si="7"/>
        <v>720</v>
      </c>
      <c r="AA72" s="21" t="s">
        <v>55</v>
      </c>
      <c r="AB72" s="21">
        <v>1</v>
      </c>
      <c r="AC72" s="21"/>
      <c r="AD72" s="21">
        <f t="shared" si="4"/>
        <v>720</v>
      </c>
      <c r="AE72" s="21"/>
      <c r="AF72" s="21">
        <f t="shared" si="5"/>
        <v>720</v>
      </c>
      <c r="AG72" s="28">
        <f t="shared" si="6"/>
        <v>720</v>
      </c>
      <c r="AH72" s="21"/>
      <c r="AI72" s="29"/>
      <c r="AJ72" s="21"/>
      <c r="AK72" s="21"/>
      <c r="AL72" s="22"/>
      <c r="AM72" s="21">
        <v>1</v>
      </c>
      <c r="AN72" s="21"/>
      <c r="AO72" s="21" t="s">
        <v>56</v>
      </c>
      <c r="AP72" s="22"/>
      <c r="AQ72" s="22"/>
      <c r="AR72" s="22"/>
    </row>
    <row r="73" spans="1:44" s="20" customFormat="1" ht="14.25" x14ac:dyDescent="0.15">
      <c r="A73" s="21" t="s">
        <v>46</v>
      </c>
      <c r="B73" s="22"/>
      <c r="C73" s="22"/>
      <c r="D73" s="22"/>
      <c r="E73" s="22"/>
      <c r="F73" s="22"/>
      <c r="G73" s="22" t="s">
        <v>219</v>
      </c>
      <c r="H73" s="22"/>
      <c r="I73" s="23">
        <v>39800381196</v>
      </c>
      <c r="J73" s="22" t="s">
        <v>48</v>
      </c>
      <c r="K73" s="24" t="s">
        <v>220</v>
      </c>
      <c r="L73" s="22"/>
      <c r="M73" s="23">
        <v>720</v>
      </c>
      <c r="N73" s="23">
        <v>720</v>
      </c>
      <c r="O73" s="22"/>
      <c r="P73" s="22" t="s">
        <v>64</v>
      </c>
      <c r="Q73" s="22" t="s">
        <v>51</v>
      </c>
      <c r="R73" s="22" t="s">
        <v>221</v>
      </c>
      <c r="S73" s="25"/>
      <c r="T73" s="22" t="s">
        <v>53</v>
      </c>
      <c r="U73" s="22" t="s">
        <v>222</v>
      </c>
      <c r="V73" s="26">
        <v>1</v>
      </c>
      <c r="W73" s="26">
        <v>1</v>
      </c>
      <c r="X73" s="27">
        <v>1</v>
      </c>
      <c r="Y73" s="21"/>
      <c r="Z73" s="21">
        <f t="shared" si="7"/>
        <v>720</v>
      </c>
      <c r="AA73" s="21" t="s">
        <v>55</v>
      </c>
      <c r="AB73" s="21">
        <v>1</v>
      </c>
      <c r="AC73" s="21"/>
      <c r="AD73" s="21">
        <f t="shared" si="4"/>
        <v>720</v>
      </c>
      <c r="AE73" s="21"/>
      <c r="AF73" s="21">
        <f t="shared" si="5"/>
        <v>720</v>
      </c>
      <c r="AG73" s="28">
        <f t="shared" si="6"/>
        <v>720</v>
      </c>
      <c r="AH73" s="21"/>
      <c r="AI73" s="29"/>
      <c r="AJ73" s="21"/>
      <c r="AK73" s="21"/>
      <c r="AL73" s="22"/>
      <c r="AM73" s="21">
        <v>1</v>
      </c>
      <c r="AN73" s="21"/>
      <c r="AO73" s="21" t="s">
        <v>56</v>
      </c>
      <c r="AP73" s="22"/>
      <c r="AQ73" s="22"/>
      <c r="AR73" s="22"/>
    </row>
    <row r="74" spans="1:44" s="20" customFormat="1" ht="14.25" x14ac:dyDescent="0.15">
      <c r="A74" s="21" t="s">
        <v>46</v>
      </c>
      <c r="B74" s="22"/>
      <c r="C74" s="22"/>
      <c r="D74" s="22"/>
      <c r="E74" s="22"/>
      <c r="F74" s="22"/>
      <c r="G74" s="22" t="s">
        <v>223</v>
      </c>
      <c r="H74" s="22"/>
      <c r="I74" s="23">
        <v>39800381147</v>
      </c>
      <c r="J74" s="22" t="s">
        <v>48</v>
      </c>
      <c r="K74" s="24" t="s">
        <v>129</v>
      </c>
      <c r="L74" s="22"/>
      <c r="M74" s="23">
        <v>720</v>
      </c>
      <c r="N74" s="23">
        <v>720</v>
      </c>
      <c r="O74" s="22"/>
      <c r="P74" s="22" t="s">
        <v>116</v>
      </c>
      <c r="Q74" s="22" t="s">
        <v>51</v>
      </c>
      <c r="R74" s="22" t="s">
        <v>77</v>
      </c>
      <c r="S74" s="25"/>
      <c r="T74" s="22" t="s">
        <v>53</v>
      </c>
      <c r="U74" s="22" t="s">
        <v>130</v>
      </c>
      <c r="V74" s="26">
        <v>1</v>
      </c>
      <c r="W74" s="26">
        <v>1</v>
      </c>
      <c r="X74" s="27">
        <v>1</v>
      </c>
      <c r="Y74" s="21"/>
      <c r="Z74" s="21">
        <f t="shared" si="7"/>
        <v>720</v>
      </c>
      <c r="AA74" s="21" t="s">
        <v>55</v>
      </c>
      <c r="AB74" s="21">
        <v>1</v>
      </c>
      <c r="AC74" s="21"/>
      <c r="AD74" s="21">
        <f t="shared" si="4"/>
        <v>720</v>
      </c>
      <c r="AE74" s="21"/>
      <c r="AF74" s="21">
        <f t="shared" si="5"/>
        <v>720</v>
      </c>
      <c r="AG74" s="28">
        <f t="shared" si="6"/>
        <v>720</v>
      </c>
      <c r="AH74" s="21"/>
      <c r="AI74" s="29"/>
      <c r="AJ74" s="21"/>
      <c r="AK74" s="21"/>
      <c r="AL74" s="22"/>
      <c r="AM74" s="21">
        <v>1</v>
      </c>
      <c r="AN74" s="21"/>
      <c r="AO74" s="21" t="s">
        <v>56</v>
      </c>
      <c r="AP74" s="22"/>
      <c r="AQ74" s="22"/>
      <c r="AR74" s="22"/>
    </row>
    <row r="75" spans="1:44" s="20" customFormat="1" ht="14.25" x14ac:dyDescent="0.15">
      <c r="A75" s="21" t="s">
        <v>46</v>
      </c>
      <c r="B75" s="22"/>
      <c r="C75" s="22"/>
      <c r="D75" s="22"/>
      <c r="E75" s="22"/>
      <c r="F75" s="22"/>
      <c r="G75" s="22" t="s">
        <v>224</v>
      </c>
      <c r="H75" s="22"/>
      <c r="I75" s="23">
        <v>39800381151</v>
      </c>
      <c r="J75" s="22" t="s">
        <v>48</v>
      </c>
      <c r="K75" s="24" t="s">
        <v>134</v>
      </c>
      <c r="L75" s="22"/>
      <c r="M75" s="23">
        <v>720</v>
      </c>
      <c r="N75" s="23">
        <v>720</v>
      </c>
      <c r="O75" s="22"/>
      <c r="P75" s="22" t="s">
        <v>50</v>
      </c>
      <c r="Q75" s="22" t="s">
        <v>51</v>
      </c>
      <c r="R75" s="22" t="s">
        <v>77</v>
      </c>
      <c r="S75" s="25"/>
      <c r="T75" s="22" t="s">
        <v>53</v>
      </c>
      <c r="U75" s="22" t="s">
        <v>135</v>
      </c>
      <c r="V75" s="26">
        <v>1</v>
      </c>
      <c r="W75" s="26">
        <v>1</v>
      </c>
      <c r="X75" s="27">
        <v>1</v>
      </c>
      <c r="Y75" s="21"/>
      <c r="Z75" s="21">
        <f t="shared" si="7"/>
        <v>720</v>
      </c>
      <c r="AA75" s="21" t="s">
        <v>55</v>
      </c>
      <c r="AB75" s="21">
        <v>1</v>
      </c>
      <c r="AC75" s="21"/>
      <c r="AD75" s="21">
        <f t="shared" si="4"/>
        <v>720</v>
      </c>
      <c r="AE75" s="21"/>
      <c r="AF75" s="21">
        <f t="shared" si="5"/>
        <v>720</v>
      </c>
      <c r="AG75" s="28">
        <f t="shared" si="6"/>
        <v>720</v>
      </c>
      <c r="AH75" s="21"/>
      <c r="AI75" s="29"/>
      <c r="AJ75" s="21"/>
      <c r="AK75" s="21"/>
      <c r="AL75" s="22"/>
      <c r="AM75" s="21">
        <v>1</v>
      </c>
      <c r="AN75" s="21"/>
      <c r="AO75" s="21" t="s">
        <v>56</v>
      </c>
      <c r="AP75" s="22"/>
      <c r="AQ75" s="22"/>
      <c r="AR75" s="22"/>
    </row>
    <row r="76" spans="1:44" s="20" customFormat="1" ht="14.25" x14ac:dyDescent="0.15">
      <c r="A76" s="21" t="s">
        <v>46</v>
      </c>
      <c r="B76" s="22"/>
      <c r="C76" s="22"/>
      <c r="D76" s="22"/>
      <c r="E76" s="22"/>
      <c r="F76" s="22"/>
      <c r="G76" s="22" t="s">
        <v>225</v>
      </c>
      <c r="H76" s="22"/>
      <c r="I76" s="23">
        <v>39800381165</v>
      </c>
      <c r="J76" s="22" t="s">
        <v>48</v>
      </c>
      <c r="K76" s="24" t="s">
        <v>83</v>
      </c>
      <c r="L76" s="22"/>
      <c r="M76" s="23">
        <v>720</v>
      </c>
      <c r="N76" s="23">
        <v>720</v>
      </c>
      <c r="O76" s="22"/>
      <c r="P76" s="22" t="s">
        <v>50</v>
      </c>
      <c r="Q76" s="22" t="s">
        <v>51</v>
      </c>
      <c r="R76" s="22" t="s">
        <v>84</v>
      </c>
      <c r="S76" s="25"/>
      <c r="T76" s="22" t="s">
        <v>53</v>
      </c>
      <c r="U76" s="22" t="s">
        <v>85</v>
      </c>
      <c r="V76" s="26">
        <v>1</v>
      </c>
      <c r="W76" s="26">
        <v>1</v>
      </c>
      <c r="X76" s="27">
        <v>1</v>
      </c>
      <c r="Y76" s="21"/>
      <c r="Z76" s="21">
        <f t="shared" si="7"/>
        <v>720</v>
      </c>
      <c r="AA76" s="21" t="s">
        <v>55</v>
      </c>
      <c r="AB76" s="21">
        <v>1</v>
      </c>
      <c r="AC76" s="21"/>
      <c r="AD76" s="21">
        <f t="shared" si="4"/>
        <v>720</v>
      </c>
      <c r="AE76" s="21"/>
      <c r="AF76" s="21">
        <f t="shared" si="5"/>
        <v>720</v>
      </c>
      <c r="AG76" s="28">
        <f t="shared" si="6"/>
        <v>720</v>
      </c>
      <c r="AH76" s="21"/>
      <c r="AI76" s="29"/>
      <c r="AJ76" s="21"/>
      <c r="AK76" s="21"/>
      <c r="AL76" s="22"/>
      <c r="AM76" s="21">
        <v>1</v>
      </c>
      <c r="AN76" s="21"/>
      <c r="AO76" s="21" t="s">
        <v>56</v>
      </c>
      <c r="AP76" s="22"/>
      <c r="AQ76" s="22"/>
      <c r="AR76" s="22"/>
    </row>
    <row r="77" spans="1:44" s="20" customFormat="1" ht="14.25" x14ac:dyDescent="0.15">
      <c r="A77" s="21" t="s">
        <v>46</v>
      </c>
      <c r="B77" s="22"/>
      <c r="C77" s="22"/>
      <c r="D77" s="22"/>
      <c r="E77" s="22"/>
      <c r="F77" s="22"/>
      <c r="G77" s="22" t="s">
        <v>226</v>
      </c>
      <c r="H77" s="22"/>
      <c r="I77" s="23">
        <v>39800381170</v>
      </c>
      <c r="J77" s="22" t="s">
        <v>48</v>
      </c>
      <c r="K77" s="24" t="s">
        <v>209</v>
      </c>
      <c r="L77" s="22"/>
      <c r="M77" s="23">
        <v>720</v>
      </c>
      <c r="N77" s="23">
        <v>720</v>
      </c>
      <c r="O77" s="22"/>
      <c r="P77" s="22" t="s">
        <v>50</v>
      </c>
      <c r="Q77" s="22" t="s">
        <v>51</v>
      </c>
      <c r="R77" s="22" t="s">
        <v>99</v>
      </c>
      <c r="S77" s="25"/>
      <c r="T77" s="22" t="s">
        <v>53</v>
      </c>
      <c r="U77" s="22" t="s">
        <v>210</v>
      </c>
      <c r="V77" s="26">
        <v>1</v>
      </c>
      <c r="W77" s="26">
        <v>1</v>
      </c>
      <c r="X77" s="27">
        <v>1</v>
      </c>
      <c r="Y77" s="21"/>
      <c r="Z77" s="21">
        <f t="shared" si="7"/>
        <v>720</v>
      </c>
      <c r="AA77" s="21" t="s">
        <v>55</v>
      </c>
      <c r="AB77" s="21">
        <v>1</v>
      </c>
      <c r="AC77" s="21"/>
      <c r="AD77" s="21">
        <f t="shared" si="4"/>
        <v>720</v>
      </c>
      <c r="AE77" s="21"/>
      <c r="AF77" s="21">
        <f t="shared" si="5"/>
        <v>720</v>
      </c>
      <c r="AG77" s="28">
        <f t="shared" si="6"/>
        <v>720</v>
      </c>
      <c r="AH77" s="21"/>
      <c r="AI77" s="29"/>
      <c r="AJ77" s="21"/>
      <c r="AK77" s="21"/>
      <c r="AL77" s="22"/>
      <c r="AM77" s="21">
        <v>1</v>
      </c>
      <c r="AN77" s="21"/>
      <c r="AO77" s="21" t="s">
        <v>56</v>
      </c>
      <c r="AP77" s="22"/>
      <c r="AQ77" s="22"/>
      <c r="AR77" s="22"/>
    </row>
    <row r="78" spans="1:44" s="20" customFormat="1" ht="14.25" x14ac:dyDescent="0.15">
      <c r="A78" s="21" t="s">
        <v>46</v>
      </c>
      <c r="B78" s="22"/>
      <c r="C78" s="22"/>
      <c r="D78" s="22"/>
      <c r="E78" s="22"/>
      <c r="F78" s="22"/>
      <c r="G78" s="22" t="s">
        <v>227</v>
      </c>
      <c r="H78" s="22"/>
      <c r="I78" s="23">
        <v>39800383314</v>
      </c>
      <c r="J78" s="22" t="s">
        <v>48</v>
      </c>
      <c r="K78" s="24" t="s">
        <v>205</v>
      </c>
      <c r="L78" s="22"/>
      <c r="M78" s="23">
        <v>960</v>
      </c>
      <c r="N78" s="23">
        <v>960</v>
      </c>
      <c r="O78" s="22"/>
      <c r="P78" s="22" t="s">
        <v>59</v>
      </c>
      <c r="Q78" s="22" t="s">
        <v>51</v>
      </c>
      <c r="R78" s="22" t="s">
        <v>104</v>
      </c>
      <c r="S78" s="25"/>
      <c r="T78" s="22" t="s">
        <v>53</v>
      </c>
      <c r="U78" s="22" t="s">
        <v>206</v>
      </c>
      <c r="V78" s="26">
        <v>1</v>
      </c>
      <c r="W78" s="26">
        <v>1</v>
      </c>
      <c r="X78" s="27">
        <v>1</v>
      </c>
      <c r="Y78" s="21"/>
      <c r="Z78" s="21">
        <f t="shared" si="7"/>
        <v>960</v>
      </c>
      <c r="AA78" s="21" t="s">
        <v>55</v>
      </c>
      <c r="AB78" s="21">
        <v>1</v>
      </c>
      <c r="AC78" s="21"/>
      <c r="AD78" s="21">
        <f t="shared" si="4"/>
        <v>960</v>
      </c>
      <c r="AE78" s="21"/>
      <c r="AF78" s="21">
        <f t="shared" si="5"/>
        <v>960</v>
      </c>
      <c r="AG78" s="28">
        <f t="shared" si="6"/>
        <v>960</v>
      </c>
      <c r="AH78" s="21"/>
      <c r="AI78" s="29"/>
      <c r="AJ78" s="21"/>
      <c r="AK78" s="21"/>
      <c r="AL78" s="22"/>
      <c r="AM78" s="21">
        <v>1</v>
      </c>
      <c r="AN78" s="21"/>
      <c r="AO78" s="21" t="s">
        <v>56</v>
      </c>
      <c r="AP78" s="22"/>
      <c r="AQ78" s="22"/>
      <c r="AR78" s="22"/>
    </row>
    <row r="79" spans="1:44" s="20" customFormat="1" ht="14.25" x14ac:dyDescent="0.15">
      <c r="A79" s="21" t="s">
        <v>46</v>
      </c>
      <c r="B79" s="22"/>
      <c r="C79" s="22"/>
      <c r="D79" s="22"/>
      <c r="E79" s="22"/>
      <c r="F79" s="22"/>
      <c r="G79" s="22" t="s">
        <v>228</v>
      </c>
      <c r="H79" s="22"/>
      <c r="I79" s="23">
        <v>39800383316</v>
      </c>
      <c r="J79" s="22" t="s">
        <v>48</v>
      </c>
      <c r="K79" s="24" t="s">
        <v>188</v>
      </c>
      <c r="L79" s="22"/>
      <c r="M79" s="23">
        <v>720</v>
      </c>
      <c r="N79" s="23">
        <v>720</v>
      </c>
      <c r="O79" s="22"/>
      <c r="P79" s="22" t="s">
        <v>50</v>
      </c>
      <c r="Q79" s="22" t="s">
        <v>51</v>
      </c>
      <c r="R79" s="22" t="s">
        <v>147</v>
      </c>
      <c r="S79" s="25"/>
      <c r="T79" s="22" t="s">
        <v>53</v>
      </c>
      <c r="U79" s="22" t="s">
        <v>189</v>
      </c>
      <c r="V79" s="26">
        <v>1</v>
      </c>
      <c r="W79" s="26">
        <v>1</v>
      </c>
      <c r="X79" s="27">
        <v>1</v>
      </c>
      <c r="Y79" s="21"/>
      <c r="Z79" s="21">
        <f t="shared" si="7"/>
        <v>720</v>
      </c>
      <c r="AA79" s="21" t="s">
        <v>55</v>
      </c>
      <c r="AB79" s="21">
        <v>1</v>
      </c>
      <c r="AC79" s="21"/>
      <c r="AD79" s="21">
        <f t="shared" si="4"/>
        <v>720</v>
      </c>
      <c r="AE79" s="21"/>
      <c r="AF79" s="21">
        <f t="shared" si="5"/>
        <v>720</v>
      </c>
      <c r="AG79" s="28">
        <f t="shared" si="6"/>
        <v>720</v>
      </c>
      <c r="AH79" s="21"/>
      <c r="AI79" s="29"/>
      <c r="AJ79" s="21"/>
      <c r="AK79" s="21"/>
      <c r="AL79" s="22"/>
      <c r="AM79" s="21">
        <v>1</v>
      </c>
      <c r="AN79" s="21"/>
      <c r="AO79" s="21" t="s">
        <v>56</v>
      </c>
      <c r="AP79" s="22"/>
      <c r="AQ79" s="22"/>
      <c r="AR79" s="22"/>
    </row>
    <row r="80" spans="1:44" s="20" customFormat="1" ht="14.25" x14ac:dyDescent="0.15">
      <c r="A80" s="21" t="s">
        <v>46</v>
      </c>
      <c r="B80" s="22"/>
      <c r="C80" s="22"/>
      <c r="D80" s="22"/>
      <c r="E80" s="22"/>
      <c r="F80" s="22"/>
      <c r="G80" s="22" t="s">
        <v>229</v>
      </c>
      <c r="H80" s="22"/>
      <c r="I80" s="23">
        <v>39800383326</v>
      </c>
      <c r="J80" s="22" t="s">
        <v>48</v>
      </c>
      <c r="K80" s="24" t="s">
        <v>230</v>
      </c>
      <c r="L80" s="22"/>
      <c r="M80" s="23">
        <v>960</v>
      </c>
      <c r="N80" s="23">
        <v>960</v>
      </c>
      <c r="O80" s="22"/>
      <c r="P80" s="22" t="s">
        <v>116</v>
      </c>
      <c r="Q80" s="22" t="s">
        <v>51</v>
      </c>
      <c r="R80" s="22" t="s">
        <v>117</v>
      </c>
      <c r="S80" s="25"/>
      <c r="T80" s="22" t="s">
        <v>53</v>
      </c>
      <c r="U80" s="22" t="s">
        <v>231</v>
      </c>
      <c r="V80" s="26">
        <v>1</v>
      </c>
      <c r="W80" s="26">
        <v>1</v>
      </c>
      <c r="X80" s="27">
        <v>1</v>
      </c>
      <c r="Y80" s="21"/>
      <c r="Z80" s="21">
        <f t="shared" si="7"/>
        <v>960</v>
      </c>
      <c r="AA80" s="21" t="s">
        <v>55</v>
      </c>
      <c r="AB80" s="21">
        <v>1</v>
      </c>
      <c r="AC80" s="21"/>
      <c r="AD80" s="21">
        <f t="shared" si="4"/>
        <v>960</v>
      </c>
      <c r="AE80" s="21"/>
      <c r="AF80" s="21">
        <f t="shared" si="5"/>
        <v>960</v>
      </c>
      <c r="AG80" s="28">
        <f t="shared" si="6"/>
        <v>960</v>
      </c>
      <c r="AH80" s="21"/>
      <c r="AI80" s="29"/>
      <c r="AJ80" s="21"/>
      <c r="AK80" s="21"/>
      <c r="AL80" s="22"/>
      <c r="AM80" s="21">
        <v>1</v>
      </c>
      <c r="AN80" s="21"/>
      <c r="AO80" s="21" t="s">
        <v>56</v>
      </c>
      <c r="AP80" s="22"/>
      <c r="AQ80" s="22"/>
      <c r="AR80" s="22"/>
    </row>
    <row r="81" spans="1:44" s="20" customFormat="1" ht="14.25" x14ac:dyDescent="0.15">
      <c r="A81" s="21" t="s">
        <v>46</v>
      </c>
      <c r="B81" s="22"/>
      <c r="C81" s="22"/>
      <c r="D81" s="22"/>
      <c r="E81" s="22"/>
      <c r="F81" s="22"/>
      <c r="G81" s="22" t="s">
        <v>232</v>
      </c>
      <c r="H81" s="22"/>
      <c r="I81" s="23">
        <v>39800383327</v>
      </c>
      <c r="J81" s="22" t="s">
        <v>48</v>
      </c>
      <c r="K81" s="24" t="s">
        <v>202</v>
      </c>
      <c r="L81" s="22"/>
      <c r="M81" s="23">
        <v>720</v>
      </c>
      <c r="N81" s="23">
        <v>720</v>
      </c>
      <c r="O81" s="22"/>
      <c r="P81" s="22" t="s">
        <v>50</v>
      </c>
      <c r="Q81" s="22" t="s">
        <v>51</v>
      </c>
      <c r="R81" s="22" t="s">
        <v>121</v>
      </c>
      <c r="S81" s="25"/>
      <c r="T81" s="22" t="s">
        <v>53</v>
      </c>
      <c r="U81" s="22" t="s">
        <v>203</v>
      </c>
      <c r="V81" s="26">
        <v>1</v>
      </c>
      <c r="W81" s="26">
        <v>1</v>
      </c>
      <c r="X81" s="27">
        <v>1</v>
      </c>
      <c r="Y81" s="21"/>
      <c r="Z81" s="21">
        <f t="shared" si="7"/>
        <v>720</v>
      </c>
      <c r="AA81" s="21" t="s">
        <v>55</v>
      </c>
      <c r="AB81" s="21">
        <v>1</v>
      </c>
      <c r="AC81" s="21"/>
      <c r="AD81" s="21">
        <f t="shared" si="4"/>
        <v>720</v>
      </c>
      <c r="AE81" s="21"/>
      <c r="AF81" s="21">
        <f t="shared" si="5"/>
        <v>720</v>
      </c>
      <c r="AG81" s="28">
        <f t="shared" si="6"/>
        <v>720</v>
      </c>
      <c r="AH81" s="21"/>
      <c r="AI81" s="29"/>
      <c r="AJ81" s="21"/>
      <c r="AK81" s="21"/>
      <c r="AL81" s="22"/>
      <c r="AM81" s="21">
        <v>1</v>
      </c>
      <c r="AN81" s="21"/>
      <c r="AO81" s="21" t="s">
        <v>56</v>
      </c>
      <c r="AP81" s="22"/>
      <c r="AQ81" s="22"/>
      <c r="AR81" s="22"/>
    </row>
    <row r="82" spans="1:44" s="20" customFormat="1" ht="14.25" x14ac:dyDescent="0.15">
      <c r="A82" s="21" t="s">
        <v>46</v>
      </c>
      <c r="B82" s="22"/>
      <c r="C82" s="22"/>
      <c r="D82" s="22"/>
      <c r="E82" s="22"/>
      <c r="F82" s="22"/>
      <c r="G82" s="22" t="s">
        <v>233</v>
      </c>
      <c r="H82" s="22"/>
      <c r="I82" s="23">
        <v>39800381172</v>
      </c>
      <c r="J82" s="22" t="s">
        <v>48</v>
      </c>
      <c r="K82" s="24" t="s">
        <v>134</v>
      </c>
      <c r="L82" s="22"/>
      <c r="M82" s="23">
        <v>720</v>
      </c>
      <c r="N82" s="23">
        <v>720</v>
      </c>
      <c r="O82" s="22"/>
      <c r="P82" s="22" t="s">
        <v>116</v>
      </c>
      <c r="Q82" s="22" t="s">
        <v>51</v>
      </c>
      <c r="R82" s="22" t="s">
        <v>77</v>
      </c>
      <c r="S82" s="25"/>
      <c r="T82" s="22" t="s">
        <v>53</v>
      </c>
      <c r="U82" s="22" t="s">
        <v>135</v>
      </c>
      <c r="V82" s="26">
        <v>1</v>
      </c>
      <c r="W82" s="26">
        <v>1</v>
      </c>
      <c r="X82" s="27">
        <v>1</v>
      </c>
      <c r="Y82" s="21"/>
      <c r="Z82" s="21">
        <f t="shared" si="7"/>
        <v>720</v>
      </c>
      <c r="AA82" s="21" t="s">
        <v>55</v>
      </c>
      <c r="AB82" s="21">
        <v>1</v>
      </c>
      <c r="AC82" s="21"/>
      <c r="AD82" s="21">
        <f t="shared" si="4"/>
        <v>720</v>
      </c>
      <c r="AE82" s="21"/>
      <c r="AF82" s="21">
        <f t="shared" si="5"/>
        <v>720</v>
      </c>
      <c r="AG82" s="28">
        <f t="shared" si="6"/>
        <v>720</v>
      </c>
      <c r="AH82" s="21"/>
      <c r="AI82" s="29"/>
      <c r="AJ82" s="21"/>
      <c r="AK82" s="21"/>
      <c r="AL82" s="22"/>
      <c r="AM82" s="21">
        <v>1</v>
      </c>
      <c r="AN82" s="21"/>
      <c r="AO82" s="21" t="s">
        <v>56</v>
      </c>
      <c r="AP82" s="22"/>
      <c r="AQ82" s="22"/>
      <c r="AR82" s="22"/>
    </row>
    <row r="83" spans="1:44" s="20" customFormat="1" ht="14.25" x14ac:dyDescent="0.15">
      <c r="A83" s="21" t="s">
        <v>46</v>
      </c>
      <c r="B83" s="22"/>
      <c r="C83" s="22"/>
      <c r="D83" s="22"/>
      <c r="E83" s="22"/>
      <c r="F83" s="22"/>
      <c r="G83" s="22" t="s">
        <v>234</v>
      </c>
      <c r="H83" s="22"/>
      <c r="I83" s="23">
        <v>39800381176</v>
      </c>
      <c r="J83" s="22" t="s">
        <v>48</v>
      </c>
      <c r="K83" s="24" t="s">
        <v>129</v>
      </c>
      <c r="L83" s="22"/>
      <c r="M83" s="23">
        <v>960</v>
      </c>
      <c r="N83" s="23">
        <v>960</v>
      </c>
      <c r="O83" s="22"/>
      <c r="P83" s="22" t="s">
        <v>116</v>
      </c>
      <c r="Q83" s="22" t="s">
        <v>51</v>
      </c>
      <c r="R83" s="22" t="s">
        <v>77</v>
      </c>
      <c r="S83" s="25"/>
      <c r="T83" s="22" t="s">
        <v>53</v>
      </c>
      <c r="U83" s="22" t="s">
        <v>130</v>
      </c>
      <c r="V83" s="26">
        <v>1</v>
      </c>
      <c r="W83" s="26">
        <v>1</v>
      </c>
      <c r="X83" s="27">
        <v>1</v>
      </c>
      <c r="Y83" s="21"/>
      <c r="Z83" s="21">
        <f t="shared" si="7"/>
        <v>960</v>
      </c>
      <c r="AA83" s="21" t="s">
        <v>55</v>
      </c>
      <c r="AB83" s="21">
        <v>1</v>
      </c>
      <c r="AC83" s="21"/>
      <c r="AD83" s="21">
        <f t="shared" si="4"/>
        <v>960</v>
      </c>
      <c r="AE83" s="21"/>
      <c r="AF83" s="21">
        <f t="shared" si="5"/>
        <v>960</v>
      </c>
      <c r="AG83" s="28">
        <f t="shared" si="6"/>
        <v>960</v>
      </c>
      <c r="AH83" s="21"/>
      <c r="AI83" s="29"/>
      <c r="AJ83" s="21"/>
      <c r="AK83" s="21"/>
      <c r="AL83" s="22"/>
      <c r="AM83" s="21">
        <v>1</v>
      </c>
      <c r="AN83" s="21"/>
      <c r="AO83" s="21" t="s">
        <v>56</v>
      </c>
      <c r="AP83" s="22"/>
      <c r="AQ83" s="22"/>
      <c r="AR83" s="22"/>
    </row>
    <row r="84" spans="1:44" s="20" customFormat="1" ht="14.25" x14ac:dyDescent="0.15">
      <c r="A84" s="21" t="s">
        <v>46</v>
      </c>
      <c r="B84" s="22"/>
      <c r="C84" s="22"/>
      <c r="D84" s="22"/>
      <c r="E84" s="22"/>
      <c r="F84" s="22"/>
      <c r="G84" s="22" t="s">
        <v>235</v>
      </c>
      <c r="H84" s="22"/>
      <c r="I84" s="23">
        <v>39800383330</v>
      </c>
      <c r="J84" s="22" t="s">
        <v>48</v>
      </c>
      <c r="K84" s="24" t="s">
        <v>209</v>
      </c>
      <c r="L84" s="22"/>
      <c r="M84" s="23">
        <v>720</v>
      </c>
      <c r="N84" s="23">
        <v>720</v>
      </c>
      <c r="O84" s="22"/>
      <c r="P84" s="22" t="s">
        <v>50</v>
      </c>
      <c r="Q84" s="22" t="s">
        <v>51</v>
      </c>
      <c r="R84" s="22" t="s">
        <v>99</v>
      </c>
      <c r="S84" s="25"/>
      <c r="T84" s="22" t="s">
        <v>53</v>
      </c>
      <c r="U84" s="22" t="s">
        <v>210</v>
      </c>
      <c r="V84" s="26">
        <v>1</v>
      </c>
      <c r="W84" s="26">
        <v>1</v>
      </c>
      <c r="X84" s="27">
        <v>1</v>
      </c>
      <c r="Y84" s="21"/>
      <c r="Z84" s="21">
        <f t="shared" si="7"/>
        <v>720</v>
      </c>
      <c r="AA84" s="21" t="s">
        <v>55</v>
      </c>
      <c r="AB84" s="21">
        <v>1</v>
      </c>
      <c r="AC84" s="21"/>
      <c r="AD84" s="21">
        <f t="shared" si="4"/>
        <v>720</v>
      </c>
      <c r="AE84" s="21"/>
      <c r="AF84" s="21">
        <f t="shared" si="5"/>
        <v>720</v>
      </c>
      <c r="AG84" s="28">
        <f t="shared" si="6"/>
        <v>720</v>
      </c>
      <c r="AH84" s="21"/>
      <c r="AI84" s="29"/>
      <c r="AJ84" s="21"/>
      <c r="AK84" s="21"/>
      <c r="AL84" s="22"/>
      <c r="AM84" s="21">
        <v>1</v>
      </c>
      <c r="AN84" s="21"/>
      <c r="AO84" s="21" t="s">
        <v>56</v>
      </c>
      <c r="AP84" s="22"/>
      <c r="AQ84" s="22"/>
      <c r="AR84" s="22"/>
    </row>
    <row r="85" spans="1:44" s="20" customFormat="1" ht="14.25" x14ac:dyDescent="0.15">
      <c r="A85" s="21" t="s">
        <v>46</v>
      </c>
      <c r="B85" s="22"/>
      <c r="C85" s="22"/>
      <c r="D85" s="22"/>
      <c r="E85" s="22"/>
      <c r="F85" s="22"/>
      <c r="G85" s="22" t="s">
        <v>236</v>
      </c>
      <c r="H85" s="22"/>
      <c r="I85" s="23">
        <v>39800383331</v>
      </c>
      <c r="J85" s="22" t="s">
        <v>48</v>
      </c>
      <c r="K85" s="24" t="s">
        <v>237</v>
      </c>
      <c r="L85" s="22"/>
      <c r="M85" s="23">
        <v>960</v>
      </c>
      <c r="N85" s="23">
        <v>960</v>
      </c>
      <c r="O85" s="22"/>
      <c r="P85" s="22" t="s">
        <v>50</v>
      </c>
      <c r="Q85" s="22" t="s">
        <v>51</v>
      </c>
      <c r="R85" s="22" t="s">
        <v>117</v>
      </c>
      <c r="S85" s="25"/>
      <c r="T85" s="22" t="s">
        <v>53</v>
      </c>
      <c r="U85" s="22" t="s">
        <v>238</v>
      </c>
      <c r="V85" s="26">
        <v>1</v>
      </c>
      <c r="W85" s="26">
        <v>1</v>
      </c>
      <c r="X85" s="27">
        <v>1</v>
      </c>
      <c r="Y85" s="21"/>
      <c r="Z85" s="21">
        <f t="shared" si="7"/>
        <v>960</v>
      </c>
      <c r="AA85" s="21" t="s">
        <v>55</v>
      </c>
      <c r="AB85" s="21">
        <v>1</v>
      </c>
      <c r="AC85" s="21"/>
      <c r="AD85" s="21">
        <f t="shared" si="4"/>
        <v>960</v>
      </c>
      <c r="AE85" s="21"/>
      <c r="AF85" s="21">
        <f t="shared" si="5"/>
        <v>960</v>
      </c>
      <c r="AG85" s="28">
        <f t="shared" si="6"/>
        <v>960</v>
      </c>
      <c r="AH85" s="21"/>
      <c r="AI85" s="29"/>
      <c r="AJ85" s="21"/>
      <c r="AK85" s="21"/>
      <c r="AL85" s="22"/>
      <c r="AM85" s="21">
        <v>1</v>
      </c>
      <c r="AN85" s="21"/>
      <c r="AO85" s="21" t="s">
        <v>56</v>
      </c>
      <c r="AP85" s="22"/>
      <c r="AQ85" s="22"/>
      <c r="AR85" s="22"/>
    </row>
    <row r="86" spans="1:44" s="20" customFormat="1" ht="14.25" x14ac:dyDescent="0.15">
      <c r="A86" s="21" t="s">
        <v>46</v>
      </c>
      <c r="B86" s="22"/>
      <c r="C86" s="22"/>
      <c r="D86" s="22"/>
      <c r="E86" s="22"/>
      <c r="F86" s="22"/>
      <c r="G86" s="22" t="s">
        <v>239</v>
      </c>
      <c r="H86" s="22"/>
      <c r="I86" s="23">
        <v>39800383335</v>
      </c>
      <c r="J86" s="22" t="s">
        <v>48</v>
      </c>
      <c r="K86" s="24" t="s">
        <v>156</v>
      </c>
      <c r="L86" s="22"/>
      <c r="M86" s="23">
        <v>720</v>
      </c>
      <c r="N86" s="23">
        <v>720</v>
      </c>
      <c r="O86" s="22"/>
      <c r="P86" s="22" t="s">
        <v>59</v>
      </c>
      <c r="Q86" s="22" t="s">
        <v>51</v>
      </c>
      <c r="R86" s="22" t="s">
        <v>60</v>
      </c>
      <c r="S86" s="25"/>
      <c r="T86" s="22" t="s">
        <v>53</v>
      </c>
      <c r="U86" s="22" t="s">
        <v>61</v>
      </c>
      <c r="V86" s="26">
        <v>1</v>
      </c>
      <c r="W86" s="26">
        <v>1</v>
      </c>
      <c r="X86" s="27">
        <v>1</v>
      </c>
      <c r="Y86" s="21"/>
      <c r="Z86" s="21">
        <f t="shared" si="7"/>
        <v>720</v>
      </c>
      <c r="AA86" s="21" t="s">
        <v>55</v>
      </c>
      <c r="AB86" s="21">
        <v>1</v>
      </c>
      <c r="AC86" s="21"/>
      <c r="AD86" s="21">
        <f t="shared" si="4"/>
        <v>720</v>
      </c>
      <c r="AE86" s="21"/>
      <c r="AF86" s="21">
        <f t="shared" si="5"/>
        <v>720</v>
      </c>
      <c r="AG86" s="28">
        <f t="shared" si="6"/>
        <v>720</v>
      </c>
      <c r="AH86" s="21"/>
      <c r="AI86" s="29"/>
      <c r="AJ86" s="21"/>
      <c r="AK86" s="21"/>
      <c r="AL86" s="22"/>
      <c r="AM86" s="21">
        <v>1</v>
      </c>
      <c r="AN86" s="21"/>
      <c r="AO86" s="21" t="s">
        <v>56</v>
      </c>
      <c r="AP86" s="22"/>
      <c r="AQ86" s="22"/>
      <c r="AR86" s="22"/>
    </row>
    <row r="87" spans="1:44" s="20" customFormat="1" ht="14.25" x14ac:dyDescent="0.15">
      <c r="A87" s="21" t="s">
        <v>46</v>
      </c>
      <c r="B87" s="22"/>
      <c r="C87" s="22"/>
      <c r="D87" s="22"/>
      <c r="E87" s="22"/>
      <c r="F87" s="22"/>
      <c r="G87" s="22" t="s">
        <v>240</v>
      </c>
      <c r="H87" s="22"/>
      <c r="I87" s="23">
        <v>39800383342</v>
      </c>
      <c r="J87" s="22" t="s">
        <v>48</v>
      </c>
      <c r="K87" s="24" t="s">
        <v>188</v>
      </c>
      <c r="L87" s="22"/>
      <c r="M87" s="23">
        <v>720</v>
      </c>
      <c r="N87" s="23">
        <v>720</v>
      </c>
      <c r="O87" s="22"/>
      <c r="P87" s="22" t="s">
        <v>50</v>
      </c>
      <c r="Q87" s="22" t="s">
        <v>51</v>
      </c>
      <c r="R87" s="22" t="s">
        <v>147</v>
      </c>
      <c r="S87" s="25"/>
      <c r="T87" s="22" t="s">
        <v>53</v>
      </c>
      <c r="U87" s="22" t="s">
        <v>189</v>
      </c>
      <c r="V87" s="26">
        <v>1</v>
      </c>
      <c r="W87" s="26">
        <v>1</v>
      </c>
      <c r="X87" s="27">
        <v>1</v>
      </c>
      <c r="Y87" s="21"/>
      <c r="Z87" s="21">
        <f t="shared" si="7"/>
        <v>720</v>
      </c>
      <c r="AA87" s="21" t="s">
        <v>55</v>
      </c>
      <c r="AB87" s="21">
        <v>1</v>
      </c>
      <c r="AC87" s="21"/>
      <c r="AD87" s="21">
        <f t="shared" si="4"/>
        <v>720</v>
      </c>
      <c r="AE87" s="21"/>
      <c r="AF87" s="21">
        <f t="shared" si="5"/>
        <v>720</v>
      </c>
      <c r="AG87" s="28">
        <f t="shared" si="6"/>
        <v>720</v>
      </c>
      <c r="AH87" s="21"/>
      <c r="AI87" s="29"/>
      <c r="AJ87" s="21"/>
      <c r="AK87" s="21"/>
      <c r="AL87" s="22"/>
      <c r="AM87" s="21">
        <v>1</v>
      </c>
      <c r="AN87" s="21"/>
      <c r="AO87" s="21" t="s">
        <v>56</v>
      </c>
      <c r="AP87" s="22"/>
      <c r="AQ87" s="22"/>
      <c r="AR87" s="22"/>
    </row>
    <row r="88" spans="1:44" s="20" customFormat="1" ht="14.25" x14ac:dyDescent="0.15">
      <c r="A88" s="21" t="s">
        <v>46</v>
      </c>
      <c r="B88" s="22"/>
      <c r="C88" s="22"/>
      <c r="D88" s="22"/>
      <c r="E88" s="22"/>
      <c r="F88" s="22"/>
      <c r="G88" s="22" t="s">
        <v>241</v>
      </c>
      <c r="H88" s="22"/>
      <c r="I88" s="23">
        <v>39800383344</v>
      </c>
      <c r="J88" s="22" t="s">
        <v>48</v>
      </c>
      <c r="K88" s="24" t="s">
        <v>237</v>
      </c>
      <c r="L88" s="22"/>
      <c r="M88" s="23">
        <v>720</v>
      </c>
      <c r="N88" s="23">
        <v>720</v>
      </c>
      <c r="O88" s="22"/>
      <c r="P88" s="22" t="s">
        <v>50</v>
      </c>
      <c r="Q88" s="22" t="s">
        <v>51</v>
      </c>
      <c r="R88" s="22" t="s">
        <v>117</v>
      </c>
      <c r="S88" s="25"/>
      <c r="T88" s="22" t="s">
        <v>53</v>
      </c>
      <c r="U88" s="22" t="s">
        <v>238</v>
      </c>
      <c r="V88" s="26">
        <v>1</v>
      </c>
      <c r="W88" s="26">
        <v>1</v>
      </c>
      <c r="X88" s="27">
        <v>1</v>
      </c>
      <c r="Y88" s="21"/>
      <c r="Z88" s="21">
        <f t="shared" si="7"/>
        <v>720</v>
      </c>
      <c r="AA88" s="21" t="s">
        <v>55</v>
      </c>
      <c r="AB88" s="21">
        <v>1</v>
      </c>
      <c r="AC88" s="21"/>
      <c r="AD88" s="21">
        <f t="shared" si="4"/>
        <v>720</v>
      </c>
      <c r="AE88" s="21"/>
      <c r="AF88" s="21">
        <f t="shared" si="5"/>
        <v>720</v>
      </c>
      <c r="AG88" s="28">
        <f t="shared" si="6"/>
        <v>720</v>
      </c>
      <c r="AH88" s="21"/>
      <c r="AI88" s="29"/>
      <c r="AJ88" s="21"/>
      <c r="AK88" s="21"/>
      <c r="AL88" s="22"/>
      <c r="AM88" s="21">
        <v>1</v>
      </c>
      <c r="AN88" s="21"/>
      <c r="AO88" s="21" t="s">
        <v>56</v>
      </c>
      <c r="AP88" s="22"/>
      <c r="AQ88" s="22"/>
      <c r="AR88" s="22"/>
    </row>
    <row r="89" spans="1:44" s="20" customFormat="1" ht="14.25" x14ac:dyDescent="0.15">
      <c r="A89" s="21" t="s">
        <v>46</v>
      </c>
      <c r="B89" s="22"/>
      <c r="C89" s="22"/>
      <c r="D89" s="22"/>
      <c r="E89" s="22"/>
      <c r="F89" s="22"/>
      <c r="G89" s="22" t="s">
        <v>242</v>
      </c>
      <c r="H89" s="22"/>
      <c r="I89" s="23">
        <v>39800383345</v>
      </c>
      <c r="J89" s="22" t="s">
        <v>48</v>
      </c>
      <c r="K89" s="24" t="s">
        <v>146</v>
      </c>
      <c r="L89" s="22"/>
      <c r="M89" s="23">
        <v>720</v>
      </c>
      <c r="N89" s="23">
        <v>720</v>
      </c>
      <c r="O89" s="22"/>
      <c r="P89" s="22" t="s">
        <v>50</v>
      </c>
      <c r="Q89" s="22" t="s">
        <v>51</v>
      </c>
      <c r="R89" s="22" t="s">
        <v>147</v>
      </c>
      <c r="S89" s="25"/>
      <c r="T89" s="22" t="s">
        <v>53</v>
      </c>
      <c r="U89" s="22" t="s">
        <v>148</v>
      </c>
      <c r="V89" s="26">
        <v>1</v>
      </c>
      <c r="W89" s="26">
        <v>1</v>
      </c>
      <c r="X89" s="27">
        <v>1</v>
      </c>
      <c r="Y89" s="21"/>
      <c r="Z89" s="21">
        <f t="shared" si="7"/>
        <v>720</v>
      </c>
      <c r="AA89" s="21" t="s">
        <v>55</v>
      </c>
      <c r="AB89" s="21">
        <v>1</v>
      </c>
      <c r="AC89" s="21"/>
      <c r="AD89" s="21">
        <f t="shared" si="4"/>
        <v>720</v>
      </c>
      <c r="AE89" s="21"/>
      <c r="AF89" s="21">
        <f t="shared" si="5"/>
        <v>720</v>
      </c>
      <c r="AG89" s="28">
        <f t="shared" si="6"/>
        <v>720</v>
      </c>
      <c r="AH89" s="21"/>
      <c r="AI89" s="29"/>
      <c r="AJ89" s="21"/>
      <c r="AK89" s="21"/>
      <c r="AL89" s="22"/>
      <c r="AM89" s="21">
        <v>1</v>
      </c>
      <c r="AN89" s="21"/>
      <c r="AO89" s="21" t="s">
        <v>56</v>
      </c>
      <c r="AP89" s="22"/>
      <c r="AQ89" s="22"/>
      <c r="AR89" s="22"/>
    </row>
    <row r="90" spans="1:44" s="20" customFormat="1" ht="14.25" x14ac:dyDescent="0.15">
      <c r="A90" s="21" t="s">
        <v>46</v>
      </c>
      <c r="B90" s="22"/>
      <c r="C90" s="22"/>
      <c r="D90" s="22"/>
      <c r="E90" s="22"/>
      <c r="F90" s="22"/>
      <c r="G90" s="22" t="s">
        <v>243</v>
      </c>
      <c r="H90" s="22"/>
      <c r="I90" s="23">
        <v>39800383346</v>
      </c>
      <c r="J90" s="22" t="s">
        <v>48</v>
      </c>
      <c r="K90" s="24" t="s">
        <v>209</v>
      </c>
      <c r="L90" s="22"/>
      <c r="M90" s="23">
        <v>720</v>
      </c>
      <c r="N90" s="23">
        <v>720</v>
      </c>
      <c r="O90" s="22"/>
      <c r="P90" s="22" t="s">
        <v>50</v>
      </c>
      <c r="Q90" s="22" t="s">
        <v>51</v>
      </c>
      <c r="R90" s="22" t="s">
        <v>99</v>
      </c>
      <c r="S90" s="25"/>
      <c r="T90" s="22" t="s">
        <v>53</v>
      </c>
      <c r="U90" s="22" t="s">
        <v>210</v>
      </c>
      <c r="V90" s="26">
        <v>1</v>
      </c>
      <c r="W90" s="26">
        <v>1</v>
      </c>
      <c r="X90" s="27">
        <v>1</v>
      </c>
      <c r="Y90" s="21"/>
      <c r="Z90" s="21">
        <f t="shared" si="7"/>
        <v>720</v>
      </c>
      <c r="AA90" s="21" t="s">
        <v>55</v>
      </c>
      <c r="AB90" s="21">
        <v>1</v>
      </c>
      <c r="AC90" s="21"/>
      <c r="AD90" s="21">
        <f t="shared" si="4"/>
        <v>720</v>
      </c>
      <c r="AE90" s="21"/>
      <c r="AF90" s="21">
        <f t="shared" si="5"/>
        <v>720</v>
      </c>
      <c r="AG90" s="28">
        <f t="shared" si="6"/>
        <v>720</v>
      </c>
      <c r="AH90" s="21"/>
      <c r="AI90" s="29"/>
      <c r="AJ90" s="21"/>
      <c r="AK90" s="21"/>
      <c r="AL90" s="22"/>
      <c r="AM90" s="21">
        <v>1</v>
      </c>
      <c r="AN90" s="21"/>
      <c r="AO90" s="21" t="s">
        <v>56</v>
      </c>
      <c r="AP90" s="22"/>
      <c r="AQ90" s="22"/>
      <c r="AR90" s="22"/>
    </row>
    <row r="91" spans="1:44" s="20" customFormat="1" ht="14.25" x14ac:dyDescent="0.15">
      <c r="A91" s="21" t="s">
        <v>46</v>
      </c>
      <c r="B91" s="22"/>
      <c r="C91" s="22"/>
      <c r="D91" s="22"/>
      <c r="E91" s="22"/>
      <c r="F91" s="22"/>
      <c r="G91" s="22" t="s">
        <v>244</v>
      </c>
      <c r="H91" s="22"/>
      <c r="I91" s="23">
        <v>39800384651</v>
      </c>
      <c r="J91" s="22" t="s">
        <v>48</v>
      </c>
      <c r="K91" s="24" t="s">
        <v>63</v>
      </c>
      <c r="L91" s="22"/>
      <c r="M91" s="23">
        <v>720</v>
      </c>
      <c r="N91" s="23">
        <v>720</v>
      </c>
      <c r="O91" s="22"/>
      <c r="P91" s="22" t="s">
        <v>64</v>
      </c>
      <c r="Q91" s="22" t="s">
        <v>51</v>
      </c>
      <c r="R91" s="22" t="s">
        <v>65</v>
      </c>
      <c r="S91" s="25"/>
      <c r="T91" s="22" t="s">
        <v>53</v>
      </c>
      <c r="U91" s="22" t="s">
        <v>66</v>
      </c>
      <c r="V91" s="26">
        <v>1</v>
      </c>
      <c r="W91" s="26">
        <v>1</v>
      </c>
      <c r="X91" s="27">
        <v>1</v>
      </c>
      <c r="Y91" s="21"/>
      <c r="Z91" s="21">
        <f t="shared" si="7"/>
        <v>720</v>
      </c>
      <c r="AA91" s="21" t="s">
        <v>55</v>
      </c>
      <c r="AB91" s="21">
        <v>1</v>
      </c>
      <c r="AC91" s="21"/>
      <c r="AD91" s="21">
        <f t="shared" si="4"/>
        <v>720</v>
      </c>
      <c r="AE91" s="21"/>
      <c r="AF91" s="21">
        <f t="shared" si="5"/>
        <v>720</v>
      </c>
      <c r="AG91" s="28">
        <f t="shared" si="6"/>
        <v>720</v>
      </c>
      <c r="AH91" s="21"/>
      <c r="AI91" s="29"/>
      <c r="AJ91" s="21"/>
      <c r="AK91" s="21"/>
      <c r="AL91" s="22"/>
      <c r="AM91" s="21">
        <v>1</v>
      </c>
      <c r="AN91" s="21"/>
      <c r="AO91" s="21" t="s">
        <v>56</v>
      </c>
      <c r="AP91" s="22"/>
      <c r="AQ91" s="22"/>
      <c r="AR91" s="22"/>
    </row>
    <row r="92" spans="1:44" s="20" customFormat="1" ht="14.25" x14ac:dyDescent="0.15">
      <c r="A92" s="21" t="s">
        <v>46</v>
      </c>
      <c r="B92" s="22"/>
      <c r="C92" s="22"/>
      <c r="D92" s="22"/>
      <c r="E92" s="22"/>
      <c r="F92" s="22"/>
      <c r="G92" s="22" t="s">
        <v>245</v>
      </c>
      <c r="H92" s="22"/>
      <c r="I92" s="23">
        <v>39800381943</v>
      </c>
      <c r="J92" s="22" t="s">
        <v>48</v>
      </c>
      <c r="K92" s="24" t="s">
        <v>237</v>
      </c>
      <c r="L92" s="22"/>
      <c r="M92" s="23">
        <v>720</v>
      </c>
      <c r="N92" s="23">
        <v>720</v>
      </c>
      <c r="O92" s="22"/>
      <c r="P92" s="22" t="s">
        <v>50</v>
      </c>
      <c r="Q92" s="22" t="s">
        <v>51</v>
      </c>
      <c r="R92" s="22" t="s">
        <v>117</v>
      </c>
      <c r="S92" s="25"/>
      <c r="T92" s="22" t="s">
        <v>53</v>
      </c>
      <c r="U92" s="22" t="s">
        <v>238</v>
      </c>
      <c r="V92" s="26">
        <v>1</v>
      </c>
      <c r="W92" s="26">
        <v>1</v>
      </c>
      <c r="X92" s="27">
        <v>1</v>
      </c>
      <c r="Y92" s="21"/>
      <c r="Z92" s="21">
        <f t="shared" si="7"/>
        <v>720</v>
      </c>
      <c r="AA92" s="21" t="s">
        <v>55</v>
      </c>
      <c r="AB92" s="21">
        <v>1</v>
      </c>
      <c r="AC92" s="21"/>
      <c r="AD92" s="21">
        <f t="shared" si="4"/>
        <v>720</v>
      </c>
      <c r="AE92" s="21"/>
      <c r="AF92" s="21">
        <f t="shared" si="5"/>
        <v>720</v>
      </c>
      <c r="AG92" s="28">
        <f t="shared" si="6"/>
        <v>720</v>
      </c>
      <c r="AH92" s="21"/>
      <c r="AI92" s="29"/>
      <c r="AJ92" s="21"/>
      <c r="AK92" s="21"/>
      <c r="AL92" s="22"/>
      <c r="AM92" s="21">
        <v>1</v>
      </c>
      <c r="AN92" s="21"/>
      <c r="AO92" s="21" t="s">
        <v>56</v>
      </c>
      <c r="AP92" s="22"/>
      <c r="AQ92" s="22"/>
      <c r="AR92" s="22"/>
    </row>
    <row r="93" spans="1:44" s="20" customFormat="1" ht="14.25" x14ac:dyDescent="0.15">
      <c r="A93" s="21" t="s">
        <v>46</v>
      </c>
      <c r="B93" s="22"/>
      <c r="C93" s="22"/>
      <c r="D93" s="22"/>
      <c r="E93" s="22"/>
      <c r="F93" s="22"/>
      <c r="G93" s="22" t="s">
        <v>246</v>
      </c>
      <c r="H93" s="22"/>
      <c r="I93" s="23">
        <v>39800384647</v>
      </c>
      <c r="J93" s="22" t="s">
        <v>48</v>
      </c>
      <c r="K93" s="24" t="s">
        <v>205</v>
      </c>
      <c r="L93" s="22"/>
      <c r="M93" s="23">
        <v>720</v>
      </c>
      <c r="N93" s="23">
        <v>720</v>
      </c>
      <c r="O93" s="22"/>
      <c r="P93" s="22" t="s">
        <v>50</v>
      </c>
      <c r="Q93" s="22" t="s">
        <v>51</v>
      </c>
      <c r="R93" s="22" t="s">
        <v>104</v>
      </c>
      <c r="S93" s="25"/>
      <c r="T93" s="22" t="s">
        <v>53</v>
      </c>
      <c r="U93" s="22" t="s">
        <v>206</v>
      </c>
      <c r="V93" s="26">
        <v>1</v>
      </c>
      <c r="W93" s="26">
        <v>1</v>
      </c>
      <c r="X93" s="27">
        <v>1</v>
      </c>
      <c r="Y93" s="21"/>
      <c r="Z93" s="21">
        <f t="shared" si="7"/>
        <v>720</v>
      </c>
      <c r="AA93" s="21" t="s">
        <v>55</v>
      </c>
      <c r="AB93" s="21">
        <v>1</v>
      </c>
      <c r="AC93" s="21"/>
      <c r="AD93" s="21">
        <f t="shared" si="4"/>
        <v>720</v>
      </c>
      <c r="AE93" s="21"/>
      <c r="AF93" s="21">
        <f t="shared" si="5"/>
        <v>720</v>
      </c>
      <c r="AG93" s="28">
        <f t="shared" si="6"/>
        <v>720</v>
      </c>
      <c r="AH93" s="21"/>
      <c r="AI93" s="29"/>
      <c r="AJ93" s="21"/>
      <c r="AK93" s="21"/>
      <c r="AL93" s="22"/>
      <c r="AM93" s="21">
        <v>1</v>
      </c>
      <c r="AN93" s="21"/>
      <c r="AO93" s="21" t="s">
        <v>56</v>
      </c>
      <c r="AP93" s="22"/>
      <c r="AQ93" s="22"/>
      <c r="AR93" s="22"/>
    </row>
    <row r="94" spans="1:44" s="20" customFormat="1" ht="14.25" x14ac:dyDescent="0.15">
      <c r="A94" s="21" t="s">
        <v>46</v>
      </c>
      <c r="B94" s="22"/>
      <c r="C94" s="22"/>
      <c r="D94" s="22"/>
      <c r="E94" s="22"/>
      <c r="F94" s="22"/>
      <c r="G94" s="22" t="s">
        <v>247</v>
      </c>
      <c r="H94" s="22"/>
      <c r="I94" s="23">
        <v>39800384654</v>
      </c>
      <c r="J94" s="22" t="s">
        <v>48</v>
      </c>
      <c r="K94" s="24" t="s">
        <v>248</v>
      </c>
      <c r="L94" s="22"/>
      <c r="M94" s="23">
        <v>720</v>
      </c>
      <c r="N94" s="23">
        <v>720</v>
      </c>
      <c r="O94" s="22"/>
      <c r="P94" s="22" t="s">
        <v>50</v>
      </c>
      <c r="Q94" s="22" t="s">
        <v>51</v>
      </c>
      <c r="R94" s="22" t="s">
        <v>249</v>
      </c>
      <c r="S94" s="25"/>
      <c r="T94" s="22" t="s">
        <v>53</v>
      </c>
      <c r="U94" s="22" t="s">
        <v>250</v>
      </c>
      <c r="V94" s="26">
        <v>1</v>
      </c>
      <c r="W94" s="26">
        <v>1</v>
      </c>
      <c r="X94" s="27">
        <v>1</v>
      </c>
      <c r="Y94" s="21"/>
      <c r="Z94" s="21">
        <f t="shared" si="7"/>
        <v>720</v>
      </c>
      <c r="AA94" s="21" t="s">
        <v>55</v>
      </c>
      <c r="AB94" s="21">
        <v>1</v>
      </c>
      <c r="AC94" s="21"/>
      <c r="AD94" s="21">
        <f t="shared" si="4"/>
        <v>720</v>
      </c>
      <c r="AE94" s="21"/>
      <c r="AF94" s="21">
        <f t="shared" si="5"/>
        <v>720</v>
      </c>
      <c r="AG94" s="28">
        <f t="shared" si="6"/>
        <v>720</v>
      </c>
      <c r="AH94" s="21"/>
      <c r="AI94" s="29"/>
      <c r="AJ94" s="21"/>
      <c r="AK94" s="21"/>
      <c r="AL94" s="22"/>
      <c r="AM94" s="21">
        <v>1</v>
      </c>
      <c r="AN94" s="21"/>
      <c r="AO94" s="21" t="s">
        <v>56</v>
      </c>
      <c r="AP94" s="22"/>
      <c r="AQ94" s="22"/>
      <c r="AR94" s="22"/>
    </row>
    <row r="95" spans="1:44" s="20" customFormat="1" ht="14.25" x14ac:dyDescent="0.15">
      <c r="A95" s="21" t="s">
        <v>46</v>
      </c>
      <c r="B95" s="22"/>
      <c r="C95" s="22"/>
      <c r="D95" s="22"/>
      <c r="E95" s="22"/>
      <c r="F95" s="22"/>
      <c r="G95" s="22" t="s">
        <v>251</v>
      </c>
      <c r="H95" s="22"/>
      <c r="I95" s="23">
        <v>39800384617</v>
      </c>
      <c r="J95" s="22" t="s">
        <v>48</v>
      </c>
      <c r="K95" s="24" t="s">
        <v>202</v>
      </c>
      <c r="L95" s="22"/>
      <c r="M95" s="23">
        <v>600</v>
      </c>
      <c r="N95" s="23">
        <v>600</v>
      </c>
      <c r="O95" s="22"/>
      <c r="P95" s="22" t="s">
        <v>50</v>
      </c>
      <c r="Q95" s="22" t="s">
        <v>51</v>
      </c>
      <c r="R95" s="22" t="s">
        <v>121</v>
      </c>
      <c r="S95" s="25"/>
      <c r="T95" s="22" t="s">
        <v>53</v>
      </c>
      <c r="U95" s="22" t="s">
        <v>203</v>
      </c>
      <c r="V95" s="26">
        <v>1</v>
      </c>
      <c r="W95" s="26">
        <v>1</v>
      </c>
      <c r="X95" s="27">
        <v>1</v>
      </c>
      <c r="Y95" s="21"/>
      <c r="Z95" s="21">
        <f t="shared" si="7"/>
        <v>600</v>
      </c>
      <c r="AA95" s="21" t="s">
        <v>55</v>
      </c>
      <c r="AB95" s="21">
        <v>1</v>
      </c>
      <c r="AC95" s="21"/>
      <c r="AD95" s="21">
        <f t="shared" si="4"/>
        <v>600</v>
      </c>
      <c r="AE95" s="21"/>
      <c r="AF95" s="21">
        <f t="shared" si="5"/>
        <v>600</v>
      </c>
      <c r="AG95" s="28">
        <f t="shared" si="6"/>
        <v>600</v>
      </c>
      <c r="AH95" s="21"/>
      <c r="AI95" s="29"/>
      <c r="AJ95" s="21"/>
      <c r="AK95" s="21"/>
      <c r="AL95" s="22"/>
      <c r="AM95" s="21">
        <v>1</v>
      </c>
      <c r="AN95" s="21"/>
      <c r="AO95" s="21" t="s">
        <v>56</v>
      </c>
      <c r="AP95" s="22"/>
      <c r="AQ95" s="22"/>
      <c r="AR95" s="22"/>
    </row>
    <row r="96" spans="1:44" s="20" customFormat="1" ht="14.25" x14ac:dyDescent="0.15">
      <c r="A96" s="21" t="s">
        <v>46</v>
      </c>
      <c r="B96" s="22"/>
      <c r="C96" s="22"/>
      <c r="D96" s="22"/>
      <c r="E96" s="22"/>
      <c r="F96" s="22"/>
      <c r="G96" s="22" t="s">
        <v>252</v>
      </c>
      <c r="H96" s="22"/>
      <c r="I96" s="23">
        <v>39800384619</v>
      </c>
      <c r="J96" s="22" t="s">
        <v>48</v>
      </c>
      <c r="K96" s="24" t="s">
        <v>63</v>
      </c>
      <c r="L96" s="22"/>
      <c r="M96" s="23">
        <v>960</v>
      </c>
      <c r="N96" s="23">
        <v>960</v>
      </c>
      <c r="O96" s="22"/>
      <c r="P96" s="22" t="s">
        <v>64</v>
      </c>
      <c r="Q96" s="22" t="s">
        <v>51</v>
      </c>
      <c r="R96" s="22" t="s">
        <v>65</v>
      </c>
      <c r="S96" s="25"/>
      <c r="T96" s="22" t="s">
        <v>53</v>
      </c>
      <c r="U96" s="22" t="s">
        <v>66</v>
      </c>
      <c r="V96" s="26">
        <v>1</v>
      </c>
      <c r="W96" s="26">
        <v>1</v>
      </c>
      <c r="X96" s="27">
        <v>1</v>
      </c>
      <c r="Y96" s="21"/>
      <c r="Z96" s="21">
        <f t="shared" si="7"/>
        <v>960</v>
      </c>
      <c r="AA96" s="21" t="s">
        <v>55</v>
      </c>
      <c r="AB96" s="21">
        <v>1</v>
      </c>
      <c r="AC96" s="21"/>
      <c r="AD96" s="21">
        <f t="shared" si="4"/>
        <v>960</v>
      </c>
      <c r="AE96" s="21"/>
      <c r="AF96" s="21">
        <f t="shared" si="5"/>
        <v>960</v>
      </c>
      <c r="AG96" s="28">
        <f t="shared" si="6"/>
        <v>960</v>
      </c>
      <c r="AH96" s="21"/>
      <c r="AI96" s="29"/>
      <c r="AJ96" s="21"/>
      <c r="AK96" s="21"/>
      <c r="AL96" s="22"/>
      <c r="AM96" s="21">
        <v>1</v>
      </c>
      <c r="AN96" s="21"/>
      <c r="AO96" s="21" t="s">
        <v>56</v>
      </c>
      <c r="AP96" s="22"/>
      <c r="AQ96" s="22"/>
      <c r="AR96" s="22"/>
    </row>
    <row r="97" spans="1:44" s="20" customFormat="1" ht="14.25" x14ac:dyDescent="0.15">
      <c r="A97" s="21" t="s">
        <v>46</v>
      </c>
      <c r="B97" s="22"/>
      <c r="C97" s="22"/>
      <c r="D97" s="22"/>
      <c r="E97" s="22"/>
      <c r="F97" s="22"/>
      <c r="G97" s="22" t="s">
        <v>253</v>
      </c>
      <c r="H97" s="22"/>
      <c r="I97" s="23">
        <v>39800384628</v>
      </c>
      <c r="J97" s="22" t="s">
        <v>48</v>
      </c>
      <c r="K97" s="24" t="s">
        <v>254</v>
      </c>
      <c r="L97" s="22"/>
      <c r="M97" s="23">
        <v>720</v>
      </c>
      <c r="N97" s="23">
        <v>720</v>
      </c>
      <c r="O97" s="22"/>
      <c r="P97" s="22" t="s">
        <v>50</v>
      </c>
      <c r="Q97" s="22" t="s">
        <v>51</v>
      </c>
      <c r="R97" s="22" t="s">
        <v>121</v>
      </c>
      <c r="S97" s="25"/>
      <c r="T97" s="22" t="s">
        <v>53</v>
      </c>
      <c r="U97" s="22" t="s">
        <v>255</v>
      </c>
      <c r="V97" s="26">
        <v>1</v>
      </c>
      <c r="W97" s="26">
        <v>1</v>
      </c>
      <c r="X97" s="27">
        <v>1</v>
      </c>
      <c r="Y97" s="21"/>
      <c r="Z97" s="21">
        <f t="shared" si="7"/>
        <v>720</v>
      </c>
      <c r="AA97" s="21" t="s">
        <v>55</v>
      </c>
      <c r="AB97" s="21">
        <v>1</v>
      </c>
      <c r="AC97" s="21"/>
      <c r="AD97" s="21">
        <f t="shared" si="4"/>
        <v>720</v>
      </c>
      <c r="AE97" s="21"/>
      <c r="AF97" s="21">
        <f t="shared" si="5"/>
        <v>720</v>
      </c>
      <c r="AG97" s="28">
        <f t="shared" si="6"/>
        <v>720</v>
      </c>
      <c r="AH97" s="21"/>
      <c r="AI97" s="29"/>
      <c r="AJ97" s="21"/>
      <c r="AK97" s="21"/>
      <c r="AL97" s="22"/>
      <c r="AM97" s="21">
        <v>1</v>
      </c>
      <c r="AN97" s="21"/>
      <c r="AO97" s="21" t="s">
        <v>56</v>
      </c>
      <c r="AP97" s="22"/>
      <c r="AQ97" s="22"/>
      <c r="AR97" s="22"/>
    </row>
    <row r="98" spans="1:44" s="20" customFormat="1" ht="14.25" x14ac:dyDescent="0.15">
      <c r="A98" s="21" t="s">
        <v>46</v>
      </c>
      <c r="B98" s="22"/>
      <c r="C98" s="22"/>
      <c r="D98" s="22"/>
      <c r="E98" s="22"/>
      <c r="F98" s="22"/>
      <c r="G98" s="22" t="s">
        <v>256</v>
      </c>
      <c r="H98" s="22"/>
      <c r="I98" s="23">
        <v>39800381298</v>
      </c>
      <c r="J98" s="22" t="s">
        <v>48</v>
      </c>
      <c r="K98" s="24" t="s">
        <v>90</v>
      </c>
      <c r="L98" s="22"/>
      <c r="M98" s="23">
        <v>720</v>
      </c>
      <c r="N98" s="23">
        <v>720</v>
      </c>
      <c r="O98" s="22"/>
      <c r="P98" s="22" t="s">
        <v>50</v>
      </c>
      <c r="Q98" s="22" t="s">
        <v>51</v>
      </c>
      <c r="R98" s="22" t="s">
        <v>91</v>
      </c>
      <c r="S98" s="25"/>
      <c r="T98" s="22" t="s">
        <v>53</v>
      </c>
      <c r="U98" s="22" t="s">
        <v>92</v>
      </c>
      <c r="V98" s="26">
        <v>1</v>
      </c>
      <c r="W98" s="26">
        <v>1</v>
      </c>
      <c r="X98" s="27">
        <v>1</v>
      </c>
      <c r="Y98" s="21"/>
      <c r="Z98" s="21">
        <f t="shared" si="7"/>
        <v>720</v>
      </c>
      <c r="AA98" s="21" t="s">
        <v>55</v>
      </c>
      <c r="AB98" s="21">
        <v>1</v>
      </c>
      <c r="AC98" s="21"/>
      <c r="AD98" s="21">
        <f t="shared" si="4"/>
        <v>720</v>
      </c>
      <c r="AE98" s="21"/>
      <c r="AF98" s="21">
        <f t="shared" si="5"/>
        <v>720</v>
      </c>
      <c r="AG98" s="28">
        <f t="shared" si="6"/>
        <v>720</v>
      </c>
      <c r="AH98" s="21"/>
      <c r="AI98" s="29"/>
      <c r="AJ98" s="21"/>
      <c r="AK98" s="21"/>
      <c r="AL98" s="22"/>
      <c r="AM98" s="21">
        <v>1</v>
      </c>
      <c r="AN98" s="21"/>
      <c r="AO98" s="21" t="s">
        <v>56</v>
      </c>
      <c r="AP98" s="22"/>
      <c r="AQ98" s="22"/>
      <c r="AR98" s="22"/>
    </row>
    <row r="99" spans="1:44" s="20" customFormat="1" ht="14.25" x14ac:dyDescent="0.15">
      <c r="A99" s="21" t="s">
        <v>46</v>
      </c>
      <c r="B99" s="22"/>
      <c r="C99" s="22"/>
      <c r="D99" s="22"/>
      <c r="E99" s="22"/>
      <c r="F99" s="22"/>
      <c r="G99" s="22" t="s">
        <v>257</v>
      </c>
      <c r="H99" s="22"/>
      <c r="I99" s="23">
        <v>39800381294</v>
      </c>
      <c r="J99" s="22" t="s">
        <v>48</v>
      </c>
      <c r="K99" s="24" t="s">
        <v>108</v>
      </c>
      <c r="L99" s="22"/>
      <c r="M99" s="23">
        <v>720</v>
      </c>
      <c r="N99" s="23">
        <v>720</v>
      </c>
      <c r="O99" s="22"/>
      <c r="P99" s="22" t="s">
        <v>50</v>
      </c>
      <c r="Q99" s="22" t="s">
        <v>51</v>
      </c>
      <c r="R99" s="22" t="s">
        <v>109</v>
      </c>
      <c r="S99" s="25"/>
      <c r="T99" s="22" t="s">
        <v>53</v>
      </c>
      <c r="U99" s="22" t="s">
        <v>110</v>
      </c>
      <c r="V99" s="26">
        <v>1</v>
      </c>
      <c r="W99" s="26">
        <v>1</v>
      </c>
      <c r="X99" s="27">
        <v>1</v>
      </c>
      <c r="Y99" s="21"/>
      <c r="Z99" s="21">
        <f t="shared" si="7"/>
        <v>720</v>
      </c>
      <c r="AA99" s="21" t="s">
        <v>55</v>
      </c>
      <c r="AB99" s="21">
        <v>1</v>
      </c>
      <c r="AC99" s="21"/>
      <c r="AD99" s="21">
        <f t="shared" si="4"/>
        <v>720</v>
      </c>
      <c r="AE99" s="21"/>
      <c r="AF99" s="21">
        <f t="shared" si="5"/>
        <v>720</v>
      </c>
      <c r="AG99" s="28">
        <f t="shared" si="6"/>
        <v>720</v>
      </c>
      <c r="AH99" s="21"/>
      <c r="AI99" s="29"/>
      <c r="AJ99" s="21"/>
      <c r="AK99" s="21"/>
      <c r="AL99" s="22"/>
      <c r="AM99" s="21">
        <v>1</v>
      </c>
      <c r="AN99" s="21"/>
      <c r="AO99" s="21" t="s">
        <v>56</v>
      </c>
      <c r="AP99" s="22"/>
      <c r="AQ99" s="22"/>
      <c r="AR99" s="22"/>
    </row>
    <row r="100" spans="1:44" s="20" customFormat="1" ht="14.25" x14ac:dyDescent="0.15">
      <c r="A100" s="21" t="s">
        <v>46</v>
      </c>
      <c r="B100" s="22"/>
      <c r="C100" s="22"/>
      <c r="D100" s="22"/>
      <c r="E100" s="22"/>
      <c r="F100" s="22"/>
      <c r="G100" s="22" t="s">
        <v>258</v>
      </c>
      <c r="H100" s="22"/>
      <c r="I100" s="23">
        <v>39800383406</v>
      </c>
      <c r="J100" s="22" t="s">
        <v>48</v>
      </c>
      <c r="K100" s="24" t="s">
        <v>237</v>
      </c>
      <c r="L100" s="22"/>
      <c r="M100" s="23">
        <v>950</v>
      </c>
      <c r="N100" s="23">
        <v>950</v>
      </c>
      <c r="O100" s="22"/>
      <c r="P100" s="22" t="s">
        <v>50</v>
      </c>
      <c r="Q100" s="22" t="s">
        <v>51</v>
      </c>
      <c r="R100" s="22" t="s">
        <v>117</v>
      </c>
      <c r="S100" s="25"/>
      <c r="T100" s="22" t="s">
        <v>53</v>
      </c>
      <c r="U100" s="22" t="s">
        <v>238</v>
      </c>
      <c r="V100" s="26">
        <v>1</v>
      </c>
      <c r="W100" s="26">
        <v>1</v>
      </c>
      <c r="X100" s="27">
        <v>1</v>
      </c>
      <c r="Y100" s="21"/>
      <c r="Z100" s="21">
        <f t="shared" si="7"/>
        <v>950</v>
      </c>
      <c r="AA100" s="21" t="s">
        <v>55</v>
      </c>
      <c r="AB100" s="21">
        <v>1</v>
      </c>
      <c r="AC100" s="21"/>
      <c r="AD100" s="21">
        <f t="shared" si="4"/>
        <v>950</v>
      </c>
      <c r="AE100" s="21"/>
      <c r="AF100" s="21">
        <f t="shared" si="5"/>
        <v>950</v>
      </c>
      <c r="AG100" s="28">
        <f t="shared" si="6"/>
        <v>950</v>
      </c>
      <c r="AH100" s="21"/>
      <c r="AI100" s="29"/>
      <c r="AJ100" s="21"/>
      <c r="AK100" s="21"/>
      <c r="AL100" s="22"/>
      <c r="AM100" s="21">
        <v>1</v>
      </c>
      <c r="AN100" s="21"/>
      <c r="AO100" s="21" t="s">
        <v>56</v>
      </c>
      <c r="AP100" s="22"/>
      <c r="AQ100" s="22"/>
      <c r="AR100" s="22"/>
    </row>
    <row r="101" spans="1:44" s="20" customFormat="1" ht="14.25" x14ac:dyDescent="0.15">
      <c r="A101" s="21" t="s">
        <v>46</v>
      </c>
      <c r="B101" s="22"/>
      <c r="C101" s="22"/>
      <c r="D101" s="22"/>
      <c r="E101" s="22"/>
      <c r="F101" s="22"/>
      <c r="G101" s="22" t="s">
        <v>259</v>
      </c>
      <c r="H101" s="22"/>
      <c r="I101" s="23">
        <v>39800383418</v>
      </c>
      <c r="J101" s="22" t="s">
        <v>48</v>
      </c>
      <c r="K101" s="24" t="s">
        <v>83</v>
      </c>
      <c r="L101" s="22"/>
      <c r="M101" s="23">
        <v>720</v>
      </c>
      <c r="N101" s="23">
        <v>720</v>
      </c>
      <c r="O101" s="22"/>
      <c r="P101" s="22" t="s">
        <v>50</v>
      </c>
      <c r="Q101" s="22" t="s">
        <v>51</v>
      </c>
      <c r="R101" s="22" t="s">
        <v>84</v>
      </c>
      <c r="S101" s="25"/>
      <c r="T101" s="22" t="s">
        <v>53</v>
      </c>
      <c r="U101" s="22" t="s">
        <v>85</v>
      </c>
      <c r="V101" s="26">
        <v>1</v>
      </c>
      <c r="W101" s="26">
        <v>1</v>
      </c>
      <c r="X101" s="27">
        <v>1</v>
      </c>
      <c r="Y101" s="21"/>
      <c r="Z101" s="21">
        <f t="shared" si="7"/>
        <v>720</v>
      </c>
      <c r="AA101" s="21" t="s">
        <v>55</v>
      </c>
      <c r="AB101" s="21">
        <v>1</v>
      </c>
      <c r="AC101" s="21"/>
      <c r="AD101" s="21">
        <f t="shared" si="4"/>
        <v>720</v>
      </c>
      <c r="AE101" s="21"/>
      <c r="AF101" s="21">
        <f t="shared" si="5"/>
        <v>720</v>
      </c>
      <c r="AG101" s="28">
        <f t="shared" si="6"/>
        <v>720</v>
      </c>
      <c r="AH101" s="21"/>
      <c r="AI101" s="29"/>
      <c r="AJ101" s="21"/>
      <c r="AK101" s="21"/>
      <c r="AL101" s="22"/>
      <c r="AM101" s="21">
        <v>1</v>
      </c>
      <c r="AN101" s="21"/>
      <c r="AO101" s="21" t="s">
        <v>56</v>
      </c>
      <c r="AP101" s="22"/>
      <c r="AQ101" s="22"/>
      <c r="AR101" s="22"/>
    </row>
    <row r="102" spans="1:44" s="20" customFormat="1" ht="14.25" x14ac:dyDescent="0.15">
      <c r="A102" s="21" t="s">
        <v>46</v>
      </c>
      <c r="B102" s="22"/>
      <c r="C102" s="22"/>
      <c r="D102" s="22"/>
      <c r="E102" s="22"/>
      <c r="F102" s="22"/>
      <c r="G102" s="22" t="s">
        <v>260</v>
      </c>
      <c r="H102" s="22"/>
      <c r="I102" s="23">
        <v>39800383422</v>
      </c>
      <c r="J102" s="22" t="s">
        <v>48</v>
      </c>
      <c r="K102" s="24" t="s">
        <v>108</v>
      </c>
      <c r="L102" s="22"/>
      <c r="M102" s="23">
        <v>950</v>
      </c>
      <c r="N102" s="23">
        <v>950</v>
      </c>
      <c r="O102" s="22"/>
      <c r="P102" s="22" t="s">
        <v>50</v>
      </c>
      <c r="Q102" s="22" t="s">
        <v>51</v>
      </c>
      <c r="R102" s="22" t="s">
        <v>109</v>
      </c>
      <c r="S102" s="25"/>
      <c r="T102" s="22" t="s">
        <v>53</v>
      </c>
      <c r="U102" s="22" t="s">
        <v>110</v>
      </c>
      <c r="V102" s="26">
        <v>1</v>
      </c>
      <c r="W102" s="26">
        <v>1</v>
      </c>
      <c r="X102" s="27">
        <v>1</v>
      </c>
      <c r="Y102" s="21"/>
      <c r="Z102" s="21">
        <f t="shared" si="7"/>
        <v>950</v>
      </c>
      <c r="AA102" s="21" t="s">
        <v>55</v>
      </c>
      <c r="AB102" s="21">
        <v>1</v>
      </c>
      <c r="AC102" s="21"/>
      <c r="AD102" s="21">
        <f t="shared" si="4"/>
        <v>950</v>
      </c>
      <c r="AE102" s="21"/>
      <c r="AF102" s="21">
        <f t="shared" si="5"/>
        <v>950</v>
      </c>
      <c r="AG102" s="28">
        <f t="shared" si="6"/>
        <v>950</v>
      </c>
      <c r="AH102" s="21"/>
      <c r="AI102" s="29"/>
      <c r="AJ102" s="21"/>
      <c r="AK102" s="21"/>
      <c r="AL102" s="22"/>
      <c r="AM102" s="21">
        <v>1</v>
      </c>
      <c r="AN102" s="21"/>
      <c r="AO102" s="21" t="s">
        <v>56</v>
      </c>
      <c r="AP102" s="22"/>
      <c r="AQ102" s="22"/>
      <c r="AR102" s="22"/>
    </row>
    <row r="103" spans="1:44" s="20" customFormat="1" ht="14.25" x14ac:dyDescent="0.15">
      <c r="A103" s="21" t="s">
        <v>46</v>
      </c>
      <c r="B103" s="22"/>
      <c r="C103" s="22"/>
      <c r="D103" s="22"/>
      <c r="E103" s="22"/>
      <c r="F103" s="22"/>
      <c r="G103" s="22" t="s">
        <v>261</v>
      </c>
      <c r="H103" s="22"/>
      <c r="I103" s="23">
        <v>39800383378</v>
      </c>
      <c r="J103" s="22" t="s">
        <v>48</v>
      </c>
      <c r="K103" s="24" t="s">
        <v>262</v>
      </c>
      <c r="L103" s="22"/>
      <c r="M103" s="23">
        <v>960</v>
      </c>
      <c r="N103" s="23">
        <v>960</v>
      </c>
      <c r="O103" s="22"/>
      <c r="P103" s="22" t="s">
        <v>50</v>
      </c>
      <c r="Q103" s="22" t="s">
        <v>51</v>
      </c>
      <c r="R103" s="22" t="s">
        <v>52</v>
      </c>
      <c r="S103" s="25"/>
      <c r="T103" s="22" t="s">
        <v>53</v>
      </c>
      <c r="U103" s="22" t="s">
        <v>263</v>
      </c>
      <c r="V103" s="26">
        <v>1</v>
      </c>
      <c r="W103" s="26">
        <v>1</v>
      </c>
      <c r="X103" s="27">
        <v>1</v>
      </c>
      <c r="Y103" s="21"/>
      <c r="Z103" s="21">
        <f t="shared" si="7"/>
        <v>960</v>
      </c>
      <c r="AA103" s="21" t="s">
        <v>55</v>
      </c>
      <c r="AB103" s="21">
        <v>1</v>
      </c>
      <c r="AC103" s="21"/>
      <c r="AD103" s="21">
        <f t="shared" si="4"/>
        <v>960</v>
      </c>
      <c r="AE103" s="21"/>
      <c r="AF103" s="21">
        <f t="shared" si="5"/>
        <v>960</v>
      </c>
      <c r="AG103" s="28">
        <f t="shared" si="6"/>
        <v>960</v>
      </c>
      <c r="AH103" s="21"/>
      <c r="AI103" s="29"/>
      <c r="AJ103" s="21"/>
      <c r="AK103" s="21"/>
      <c r="AL103" s="22"/>
      <c r="AM103" s="21">
        <v>1</v>
      </c>
      <c r="AN103" s="21"/>
      <c r="AO103" s="21" t="s">
        <v>56</v>
      </c>
      <c r="AP103" s="22"/>
      <c r="AQ103" s="22"/>
      <c r="AR103" s="22"/>
    </row>
    <row r="104" spans="1:44" s="20" customFormat="1" ht="14.25" x14ac:dyDescent="0.15">
      <c r="A104" s="21" t="s">
        <v>46</v>
      </c>
      <c r="B104" s="22"/>
      <c r="C104" s="22"/>
      <c r="D104" s="22"/>
      <c r="E104" s="22"/>
      <c r="F104" s="22"/>
      <c r="G104" s="22" t="s">
        <v>264</v>
      </c>
      <c r="H104" s="22"/>
      <c r="I104" s="23">
        <v>39800383386</v>
      </c>
      <c r="J104" s="22" t="s">
        <v>48</v>
      </c>
      <c r="K104" s="24" t="s">
        <v>188</v>
      </c>
      <c r="L104" s="22"/>
      <c r="M104" s="23">
        <v>720</v>
      </c>
      <c r="N104" s="23">
        <v>720</v>
      </c>
      <c r="O104" s="22"/>
      <c r="P104" s="22" t="s">
        <v>50</v>
      </c>
      <c r="Q104" s="22" t="s">
        <v>51</v>
      </c>
      <c r="R104" s="22" t="s">
        <v>147</v>
      </c>
      <c r="S104" s="25"/>
      <c r="T104" s="22" t="s">
        <v>53</v>
      </c>
      <c r="U104" s="22" t="s">
        <v>189</v>
      </c>
      <c r="V104" s="26">
        <v>1</v>
      </c>
      <c r="W104" s="26">
        <v>1</v>
      </c>
      <c r="X104" s="27">
        <v>1</v>
      </c>
      <c r="Y104" s="21"/>
      <c r="Z104" s="21">
        <f t="shared" si="7"/>
        <v>720</v>
      </c>
      <c r="AA104" s="21" t="s">
        <v>55</v>
      </c>
      <c r="AB104" s="21">
        <v>1</v>
      </c>
      <c r="AC104" s="21"/>
      <c r="AD104" s="21">
        <f t="shared" si="4"/>
        <v>720</v>
      </c>
      <c r="AE104" s="21"/>
      <c r="AF104" s="21">
        <f t="shared" si="5"/>
        <v>720</v>
      </c>
      <c r="AG104" s="28">
        <f t="shared" si="6"/>
        <v>720</v>
      </c>
      <c r="AH104" s="21"/>
      <c r="AI104" s="29"/>
      <c r="AJ104" s="21"/>
      <c r="AK104" s="21"/>
      <c r="AL104" s="22"/>
      <c r="AM104" s="21">
        <v>1</v>
      </c>
      <c r="AN104" s="21"/>
      <c r="AO104" s="21" t="s">
        <v>56</v>
      </c>
      <c r="AP104" s="22"/>
      <c r="AQ104" s="22"/>
      <c r="AR104" s="22"/>
    </row>
    <row r="105" spans="1:44" s="20" customFormat="1" ht="14.25" x14ac:dyDescent="0.15">
      <c r="A105" s="21" t="s">
        <v>46</v>
      </c>
      <c r="B105" s="22"/>
      <c r="C105" s="22"/>
      <c r="D105" s="22"/>
      <c r="E105" s="22"/>
      <c r="F105" s="22"/>
      <c r="G105" s="22" t="s">
        <v>265</v>
      </c>
      <c r="H105" s="22"/>
      <c r="I105" s="23">
        <v>39800383388</v>
      </c>
      <c r="J105" s="22" t="s">
        <v>48</v>
      </c>
      <c r="K105" s="24" t="s">
        <v>266</v>
      </c>
      <c r="L105" s="22"/>
      <c r="M105" s="23">
        <v>2700</v>
      </c>
      <c r="N105" s="23">
        <v>2700</v>
      </c>
      <c r="O105" s="22"/>
      <c r="P105" s="22" t="s">
        <v>50</v>
      </c>
      <c r="Q105" s="22" t="s">
        <v>51</v>
      </c>
      <c r="R105" s="22" t="s">
        <v>117</v>
      </c>
      <c r="S105" s="25"/>
      <c r="T105" s="22" t="s">
        <v>53</v>
      </c>
      <c r="U105" s="22" t="s">
        <v>267</v>
      </c>
      <c r="V105" s="26">
        <v>1</v>
      </c>
      <c r="W105" s="26">
        <v>1</v>
      </c>
      <c r="X105" s="27">
        <v>1</v>
      </c>
      <c r="Y105" s="21"/>
      <c r="Z105" s="21">
        <f t="shared" si="7"/>
        <v>2700</v>
      </c>
      <c r="AA105" s="21" t="s">
        <v>55</v>
      </c>
      <c r="AB105" s="21">
        <v>1</v>
      </c>
      <c r="AC105" s="21"/>
      <c r="AD105" s="21">
        <f t="shared" si="4"/>
        <v>2700</v>
      </c>
      <c r="AE105" s="21"/>
      <c r="AF105" s="21">
        <f t="shared" si="5"/>
        <v>2700</v>
      </c>
      <c r="AG105" s="28">
        <f t="shared" si="6"/>
        <v>2700</v>
      </c>
      <c r="AH105" s="21"/>
      <c r="AI105" s="29"/>
      <c r="AJ105" s="21"/>
      <c r="AK105" s="21"/>
      <c r="AL105" s="22"/>
      <c r="AM105" s="21">
        <v>1</v>
      </c>
      <c r="AN105" s="21"/>
      <c r="AO105" s="21" t="s">
        <v>56</v>
      </c>
      <c r="AP105" s="22"/>
      <c r="AQ105" s="22"/>
      <c r="AR105" s="22"/>
    </row>
    <row r="106" spans="1:44" s="20" customFormat="1" ht="14.25" x14ac:dyDescent="0.15">
      <c r="A106" s="21" t="s">
        <v>46</v>
      </c>
      <c r="B106" s="22"/>
      <c r="C106" s="22"/>
      <c r="D106" s="22"/>
      <c r="E106" s="22"/>
      <c r="F106" s="22"/>
      <c r="G106" s="22" t="s">
        <v>268</v>
      </c>
      <c r="H106" s="22"/>
      <c r="I106" s="23">
        <v>39800383392</v>
      </c>
      <c r="J106" s="22" t="s">
        <v>48</v>
      </c>
      <c r="K106" s="24" t="s">
        <v>237</v>
      </c>
      <c r="L106" s="22"/>
      <c r="M106" s="23">
        <v>600</v>
      </c>
      <c r="N106" s="23">
        <v>600</v>
      </c>
      <c r="O106" s="22"/>
      <c r="P106" s="22" t="s">
        <v>50</v>
      </c>
      <c r="Q106" s="22" t="s">
        <v>51</v>
      </c>
      <c r="R106" s="22" t="s">
        <v>117</v>
      </c>
      <c r="S106" s="25"/>
      <c r="T106" s="22" t="s">
        <v>53</v>
      </c>
      <c r="U106" s="22" t="s">
        <v>238</v>
      </c>
      <c r="V106" s="26">
        <v>1</v>
      </c>
      <c r="W106" s="26">
        <v>1</v>
      </c>
      <c r="X106" s="27">
        <v>1</v>
      </c>
      <c r="Y106" s="21"/>
      <c r="Z106" s="21">
        <f t="shared" si="7"/>
        <v>600</v>
      </c>
      <c r="AA106" s="21" t="s">
        <v>55</v>
      </c>
      <c r="AB106" s="21">
        <v>1</v>
      </c>
      <c r="AC106" s="21"/>
      <c r="AD106" s="21">
        <f t="shared" si="4"/>
        <v>600</v>
      </c>
      <c r="AE106" s="21"/>
      <c r="AF106" s="21">
        <f t="shared" si="5"/>
        <v>600</v>
      </c>
      <c r="AG106" s="28">
        <f t="shared" si="6"/>
        <v>600</v>
      </c>
      <c r="AH106" s="21"/>
      <c r="AI106" s="29"/>
      <c r="AJ106" s="21"/>
      <c r="AK106" s="21"/>
      <c r="AL106" s="22"/>
      <c r="AM106" s="21">
        <v>1</v>
      </c>
      <c r="AN106" s="21"/>
      <c r="AO106" s="21" t="s">
        <v>56</v>
      </c>
      <c r="AP106" s="22"/>
      <c r="AQ106" s="22"/>
      <c r="AR106" s="22"/>
    </row>
    <row r="107" spans="1:44" s="20" customFormat="1" ht="14.25" x14ac:dyDescent="0.15">
      <c r="A107" s="21" t="s">
        <v>46</v>
      </c>
      <c r="B107" s="22"/>
      <c r="C107" s="22"/>
      <c r="D107" s="22"/>
      <c r="E107" s="22"/>
      <c r="F107" s="22"/>
      <c r="G107" s="22" t="s">
        <v>269</v>
      </c>
      <c r="H107" s="22"/>
      <c r="I107" s="23">
        <v>39800383352</v>
      </c>
      <c r="J107" s="22" t="s">
        <v>48</v>
      </c>
      <c r="K107" s="24" t="s">
        <v>184</v>
      </c>
      <c r="L107" s="22"/>
      <c r="M107" s="23">
        <v>720</v>
      </c>
      <c r="N107" s="23">
        <v>720</v>
      </c>
      <c r="O107" s="22"/>
      <c r="P107" s="22" t="s">
        <v>50</v>
      </c>
      <c r="Q107" s="22" t="s">
        <v>51</v>
      </c>
      <c r="R107" s="22" t="s">
        <v>109</v>
      </c>
      <c r="S107" s="25"/>
      <c r="T107" s="22" t="s">
        <v>53</v>
      </c>
      <c r="U107" s="22" t="s">
        <v>185</v>
      </c>
      <c r="V107" s="26">
        <v>1</v>
      </c>
      <c r="W107" s="26">
        <v>1</v>
      </c>
      <c r="X107" s="27">
        <v>1</v>
      </c>
      <c r="Y107" s="21"/>
      <c r="Z107" s="21">
        <f t="shared" si="7"/>
        <v>720</v>
      </c>
      <c r="AA107" s="21" t="s">
        <v>55</v>
      </c>
      <c r="AB107" s="21">
        <v>1</v>
      </c>
      <c r="AC107" s="21"/>
      <c r="AD107" s="21">
        <f t="shared" si="4"/>
        <v>720</v>
      </c>
      <c r="AE107" s="21"/>
      <c r="AF107" s="21">
        <f t="shared" si="5"/>
        <v>720</v>
      </c>
      <c r="AG107" s="28">
        <f t="shared" si="6"/>
        <v>720</v>
      </c>
      <c r="AH107" s="21"/>
      <c r="AI107" s="29"/>
      <c r="AJ107" s="21"/>
      <c r="AK107" s="21"/>
      <c r="AL107" s="22"/>
      <c r="AM107" s="21">
        <v>1</v>
      </c>
      <c r="AN107" s="21"/>
      <c r="AO107" s="21" t="s">
        <v>56</v>
      </c>
      <c r="AP107" s="22"/>
      <c r="AQ107" s="22"/>
      <c r="AR107" s="22"/>
    </row>
    <row r="108" spans="1:44" s="20" customFormat="1" ht="14.25" x14ac:dyDescent="0.15">
      <c r="A108" s="21" t="s">
        <v>46</v>
      </c>
      <c r="B108" s="22"/>
      <c r="C108" s="22"/>
      <c r="D108" s="22"/>
      <c r="E108" s="22"/>
      <c r="F108" s="22"/>
      <c r="G108" s="22" t="s">
        <v>270</v>
      </c>
      <c r="H108" s="22"/>
      <c r="I108" s="23">
        <v>39800383397</v>
      </c>
      <c r="J108" s="22" t="s">
        <v>48</v>
      </c>
      <c r="K108" s="24" t="s">
        <v>202</v>
      </c>
      <c r="L108" s="22"/>
      <c r="M108" s="23">
        <v>600</v>
      </c>
      <c r="N108" s="23">
        <v>600</v>
      </c>
      <c r="O108" s="22"/>
      <c r="P108" s="22" t="s">
        <v>50</v>
      </c>
      <c r="Q108" s="22" t="s">
        <v>51</v>
      </c>
      <c r="R108" s="22" t="s">
        <v>121</v>
      </c>
      <c r="S108" s="25"/>
      <c r="T108" s="22" t="s">
        <v>53</v>
      </c>
      <c r="U108" s="22" t="s">
        <v>203</v>
      </c>
      <c r="V108" s="26">
        <v>1</v>
      </c>
      <c r="W108" s="26">
        <v>1</v>
      </c>
      <c r="X108" s="27">
        <v>1</v>
      </c>
      <c r="Y108" s="21"/>
      <c r="Z108" s="21">
        <f t="shared" si="7"/>
        <v>600</v>
      </c>
      <c r="AA108" s="21" t="s">
        <v>55</v>
      </c>
      <c r="AB108" s="21">
        <v>1</v>
      </c>
      <c r="AC108" s="21"/>
      <c r="AD108" s="21">
        <f t="shared" si="4"/>
        <v>600</v>
      </c>
      <c r="AE108" s="21"/>
      <c r="AF108" s="21">
        <f t="shared" si="5"/>
        <v>600</v>
      </c>
      <c r="AG108" s="28">
        <f t="shared" si="6"/>
        <v>600</v>
      </c>
      <c r="AH108" s="21"/>
      <c r="AI108" s="29"/>
      <c r="AJ108" s="21"/>
      <c r="AK108" s="21"/>
      <c r="AL108" s="22"/>
      <c r="AM108" s="21">
        <v>1</v>
      </c>
      <c r="AN108" s="21"/>
      <c r="AO108" s="21" t="s">
        <v>56</v>
      </c>
      <c r="AP108" s="22"/>
      <c r="AQ108" s="22"/>
      <c r="AR108" s="22"/>
    </row>
    <row r="109" spans="1:44" s="20" customFormat="1" ht="14.25" x14ac:dyDescent="0.15">
      <c r="A109" s="21" t="s">
        <v>46</v>
      </c>
      <c r="B109" s="22"/>
      <c r="C109" s="22"/>
      <c r="D109" s="22"/>
      <c r="E109" s="22"/>
      <c r="F109" s="22"/>
      <c r="G109" s="22" t="s">
        <v>271</v>
      </c>
      <c r="H109" s="22"/>
      <c r="I109" s="23">
        <v>39800383399</v>
      </c>
      <c r="J109" s="22" t="s">
        <v>48</v>
      </c>
      <c r="K109" s="24" t="s">
        <v>90</v>
      </c>
      <c r="L109" s="22"/>
      <c r="M109" s="23">
        <v>720</v>
      </c>
      <c r="N109" s="23">
        <v>720</v>
      </c>
      <c r="O109" s="22"/>
      <c r="P109" s="22" t="s">
        <v>50</v>
      </c>
      <c r="Q109" s="22" t="s">
        <v>51</v>
      </c>
      <c r="R109" s="22" t="s">
        <v>91</v>
      </c>
      <c r="S109" s="25"/>
      <c r="T109" s="22" t="s">
        <v>53</v>
      </c>
      <c r="U109" s="22" t="s">
        <v>92</v>
      </c>
      <c r="V109" s="26">
        <v>1</v>
      </c>
      <c r="W109" s="26">
        <v>1</v>
      </c>
      <c r="X109" s="27">
        <v>1</v>
      </c>
      <c r="Y109" s="21"/>
      <c r="Z109" s="21">
        <f t="shared" si="7"/>
        <v>720</v>
      </c>
      <c r="AA109" s="21" t="s">
        <v>55</v>
      </c>
      <c r="AB109" s="21">
        <v>1</v>
      </c>
      <c r="AC109" s="21"/>
      <c r="AD109" s="21">
        <f t="shared" si="4"/>
        <v>720</v>
      </c>
      <c r="AE109" s="21"/>
      <c r="AF109" s="21">
        <f t="shared" si="5"/>
        <v>720</v>
      </c>
      <c r="AG109" s="28">
        <f t="shared" si="6"/>
        <v>720</v>
      </c>
      <c r="AH109" s="21"/>
      <c r="AI109" s="29"/>
      <c r="AJ109" s="21"/>
      <c r="AK109" s="21"/>
      <c r="AL109" s="22"/>
      <c r="AM109" s="21">
        <v>1</v>
      </c>
      <c r="AN109" s="21"/>
      <c r="AO109" s="21" t="s">
        <v>56</v>
      </c>
      <c r="AP109" s="22"/>
      <c r="AQ109" s="22"/>
      <c r="AR109" s="22"/>
    </row>
    <row r="110" spans="1:44" s="20" customFormat="1" ht="14.25" x14ac:dyDescent="0.15">
      <c r="A110" s="21" t="s">
        <v>46</v>
      </c>
      <c r="B110" s="22"/>
      <c r="C110" s="22"/>
      <c r="D110" s="22"/>
      <c r="E110" s="22"/>
      <c r="F110" s="22"/>
      <c r="G110" s="22" t="s">
        <v>272</v>
      </c>
      <c r="H110" s="22"/>
      <c r="I110" s="23">
        <v>39800383358</v>
      </c>
      <c r="J110" s="22" t="s">
        <v>48</v>
      </c>
      <c r="K110" s="24" t="s">
        <v>156</v>
      </c>
      <c r="L110" s="22"/>
      <c r="M110" s="23">
        <v>720</v>
      </c>
      <c r="N110" s="23">
        <v>720</v>
      </c>
      <c r="O110" s="22"/>
      <c r="P110" s="22" t="s">
        <v>50</v>
      </c>
      <c r="Q110" s="22" t="s">
        <v>51</v>
      </c>
      <c r="R110" s="22" t="s">
        <v>60</v>
      </c>
      <c r="S110" s="25"/>
      <c r="T110" s="22" t="s">
        <v>53</v>
      </c>
      <c r="U110" s="22" t="s">
        <v>61</v>
      </c>
      <c r="V110" s="26">
        <v>1</v>
      </c>
      <c r="W110" s="26">
        <v>1</v>
      </c>
      <c r="X110" s="27">
        <v>1</v>
      </c>
      <c r="Y110" s="21"/>
      <c r="Z110" s="21">
        <f t="shared" si="7"/>
        <v>720</v>
      </c>
      <c r="AA110" s="21" t="s">
        <v>55</v>
      </c>
      <c r="AB110" s="21">
        <v>1</v>
      </c>
      <c r="AC110" s="21"/>
      <c r="AD110" s="21">
        <f t="shared" si="4"/>
        <v>720</v>
      </c>
      <c r="AE110" s="21"/>
      <c r="AF110" s="21">
        <f t="shared" si="5"/>
        <v>720</v>
      </c>
      <c r="AG110" s="28">
        <f t="shared" si="6"/>
        <v>720</v>
      </c>
      <c r="AH110" s="21"/>
      <c r="AI110" s="29"/>
      <c r="AJ110" s="21"/>
      <c r="AK110" s="21"/>
      <c r="AL110" s="22"/>
      <c r="AM110" s="21">
        <v>1</v>
      </c>
      <c r="AN110" s="21"/>
      <c r="AO110" s="21" t="s">
        <v>56</v>
      </c>
      <c r="AP110" s="22"/>
      <c r="AQ110" s="22"/>
      <c r="AR110" s="22"/>
    </row>
    <row r="111" spans="1:44" s="20" customFormat="1" ht="14.25" x14ac:dyDescent="0.15">
      <c r="A111" s="21" t="s">
        <v>46</v>
      </c>
      <c r="B111" s="22"/>
      <c r="C111" s="22"/>
      <c r="D111" s="22"/>
      <c r="E111" s="22"/>
      <c r="F111" s="22"/>
      <c r="G111" s="22" t="s">
        <v>273</v>
      </c>
      <c r="H111" s="22"/>
      <c r="I111" s="23">
        <v>39800383365</v>
      </c>
      <c r="J111" s="22" t="s">
        <v>48</v>
      </c>
      <c r="K111" s="24" t="s">
        <v>178</v>
      </c>
      <c r="L111" s="22"/>
      <c r="M111" s="23">
        <v>960</v>
      </c>
      <c r="N111" s="23">
        <v>960</v>
      </c>
      <c r="O111" s="22"/>
      <c r="P111" s="22" t="s">
        <v>64</v>
      </c>
      <c r="Q111" s="22" t="s">
        <v>51</v>
      </c>
      <c r="R111" s="22" t="s">
        <v>274</v>
      </c>
      <c r="S111" s="25"/>
      <c r="T111" s="22" t="s">
        <v>275</v>
      </c>
      <c r="U111" s="22" t="s">
        <v>178</v>
      </c>
      <c r="V111" s="26">
        <v>1</v>
      </c>
      <c r="W111" s="26">
        <v>1</v>
      </c>
      <c r="X111" s="27">
        <v>1</v>
      </c>
      <c r="Y111" s="21"/>
      <c r="Z111" s="21">
        <f t="shared" si="7"/>
        <v>960</v>
      </c>
      <c r="AA111" s="21" t="s">
        <v>55</v>
      </c>
      <c r="AB111" s="21">
        <v>1</v>
      </c>
      <c r="AC111" s="21"/>
      <c r="AD111" s="21">
        <f t="shared" si="4"/>
        <v>960</v>
      </c>
      <c r="AE111" s="21"/>
      <c r="AF111" s="21">
        <f t="shared" si="5"/>
        <v>960</v>
      </c>
      <c r="AG111" s="28">
        <f t="shared" si="6"/>
        <v>960</v>
      </c>
      <c r="AH111" s="21"/>
      <c r="AI111" s="29"/>
      <c r="AJ111" s="21"/>
      <c r="AK111" s="21"/>
      <c r="AL111" s="22"/>
      <c r="AM111" s="21">
        <v>1</v>
      </c>
      <c r="AN111" s="21"/>
      <c r="AO111" s="21" t="s">
        <v>56</v>
      </c>
      <c r="AP111" s="22"/>
      <c r="AQ111" s="22"/>
      <c r="AR111" s="22"/>
    </row>
    <row r="112" spans="1:44" s="20" customFormat="1" ht="14.25" x14ac:dyDescent="0.15">
      <c r="A112" s="21" t="s">
        <v>46</v>
      </c>
      <c r="B112" s="22"/>
      <c r="C112" s="22"/>
      <c r="D112" s="22"/>
      <c r="E112" s="22"/>
      <c r="F112" s="22"/>
      <c r="G112" s="22" t="s">
        <v>276</v>
      </c>
      <c r="H112" s="22"/>
      <c r="I112" s="23">
        <v>39800383367</v>
      </c>
      <c r="J112" s="22" t="s">
        <v>48</v>
      </c>
      <c r="K112" s="24" t="s">
        <v>76</v>
      </c>
      <c r="L112" s="22"/>
      <c r="M112" s="23">
        <v>960</v>
      </c>
      <c r="N112" s="23">
        <v>960</v>
      </c>
      <c r="O112" s="22"/>
      <c r="P112" s="22" t="s">
        <v>50</v>
      </c>
      <c r="Q112" s="22" t="s">
        <v>51</v>
      </c>
      <c r="R112" s="22" t="s">
        <v>77</v>
      </c>
      <c r="S112" s="25"/>
      <c r="T112" s="22" t="s">
        <v>53</v>
      </c>
      <c r="U112" s="22" t="s">
        <v>78</v>
      </c>
      <c r="V112" s="26">
        <v>1</v>
      </c>
      <c r="W112" s="26">
        <v>1</v>
      </c>
      <c r="X112" s="27">
        <v>1</v>
      </c>
      <c r="Y112" s="21"/>
      <c r="Z112" s="21">
        <f t="shared" si="7"/>
        <v>960</v>
      </c>
      <c r="AA112" s="21" t="s">
        <v>55</v>
      </c>
      <c r="AB112" s="21">
        <v>1</v>
      </c>
      <c r="AC112" s="21"/>
      <c r="AD112" s="21">
        <f t="shared" si="4"/>
        <v>960</v>
      </c>
      <c r="AE112" s="21"/>
      <c r="AF112" s="21">
        <f t="shared" si="5"/>
        <v>960</v>
      </c>
      <c r="AG112" s="28">
        <f t="shared" si="6"/>
        <v>960</v>
      </c>
      <c r="AH112" s="21"/>
      <c r="AI112" s="29"/>
      <c r="AJ112" s="21"/>
      <c r="AK112" s="21"/>
      <c r="AL112" s="22"/>
      <c r="AM112" s="21">
        <v>1</v>
      </c>
      <c r="AN112" s="21"/>
      <c r="AO112" s="21" t="s">
        <v>56</v>
      </c>
      <c r="AP112" s="22"/>
      <c r="AQ112" s="22"/>
      <c r="AR112" s="22"/>
    </row>
    <row r="113" spans="1:44" s="20" customFormat="1" ht="14.25" x14ac:dyDescent="0.15">
      <c r="A113" s="21" t="s">
        <v>46</v>
      </c>
      <c r="B113" s="22"/>
      <c r="C113" s="22"/>
      <c r="D113" s="22"/>
      <c r="E113" s="22"/>
      <c r="F113" s="22"/>
      <c r="G113" s="22" t="s">
        <v>277</v>
      </c>
      <c r="H113" s="22"/>
      <c r="I113" s="23">
        <v>39800383413</v>
      </c>
      <c r="J113" s="22" t="s">
        <v>48</v>
      </c>
      <c r="K113" s="24" t="s">
        <v>76</v>
      </c>
      <c r="L113" s="22"/>
      <c r="M113" s="23">
        <v>960</v>
      </c>
      <c r="N113" s="23">
        <v>960</v>
      </c>
      <c r="O113" s="22"/>
      <c r="P113" s="22" t="s">
        <v>50</v>
      </c>
      <c r="Q113" s="22" t="s">
        <v>51</v>
      </c>
      <c r="R113" s="22" t="s">
        <v>77</v>
      </c>
      <c r="S113" s="25"/>
      <c r="T113" s="22" t="s">
        <v>53</v>
      </c>
      <c r="U113" s="22" t="s">
        <v>78</v>
      </c>
      <c r="V113" s="26">
        <v>1</v>
      </c>
      <c r="W113" s="26">
        <v>1</v>
      </c>
      <c r="X113" s="27">
        <v>1</v>
      </c>
      <c r="Y113" s="21"/>
      <c r="Z113" s="21">
        <f t="shared" si="7"/>
        <v>960</v>
      </c>
      <c r="AA113" s="21" t="s">
        <v>55</v>
      </c>
      <c r="AB113" s="21">
        <v>1</v>
      </c>
      <c r="AC113" s="21"/>
      <c r="AD113" s="21">
        <f t="shared" si="4"/>
        <v>960</v>
      </c>
      <c r="AE113" s="21"/>
      <c r="AF113" s="21">
        <f t="shared" si="5"/>
        <v>960</v>
      </c>
      <c r="AG113" s="28">
        <f t="shared" si="6"/>
        <v>960</v>
      </c>
      <c r="AH113" s="21"/>
      <c r="AI113" s="29"/>
      <c r="AJ113" s="21"/>
      <c r="AK113" s="21"/>
      <c r="AL113" s="22"/>
      <c r="AM113" s="21">
        <v>1</v>
      </c>
      <c r="AN113" s="21"/>
      <c r="AO113" s="21" t="s">
        <v>56</v>
      </c>
      <c r="AP113" s="22"/>
      <c r="AQ113" s="22"/>
      <c r="AR113" s="22"/>
    </row>
    <row r="114" spans="1:44" s="20" customFormat="1" ht="14.25" x14ac:dyDescent="0.15">
      <c r="A114" s="21" t="s">
        <v>46</v>
      </c>
      <c r="B114" s="22"/>
      <c r="C114" s="22"/>
      <c r="D114" s="22"/>
      <c r="E114" s="22"/>
      <c r="F114" s="22"/>
      <c r="G114" s="22" t="s">
        <v>278</v>
      </c>
      <c r="H114" s="22"/>
      <c r="I114" s="23">
        <v>39800383421</v>
      </c>
      <c r="J114" s="22" t="s">
        <v>48</v>
      </c>
      <c r="K114" s="24" t="s">
        <v>63</v>
      </c>
      <c r="L114" s="22"/>
      <c r="M114" s="23">
        <v>720</v>
      </c>
      <c r="N114" s="23">
        <v>720</v>
      </c>
      <c r="O114" s="22"/>
      <c r="P114" s="22" t="s">
        <v>64</v>
      </c>
      <c r="Q114" s="22" t="s">
        <v>51</v>
      </c>
      <c r="R114" s="22" t="s">
        <v>65</v>
      </c>
      <c r="S114" s="25"/>
      <c r="T114" s="22" t="s">
        <v>53</v>
      </c>
      <c r="U114" s="22" t="s">
        <v>66</v>
      </c>
      <c r="V114" s="26">
        <v>1</v>
      </c>
      <c r="W114" s="26">
        <v>1</v>
      </c>
      <c r="X114" s="27">
        <v>1</v>
      </c>
      <c r="Y114" s="21"/>
      <c r="Z114" s="21">
        <f t="shared" si="7"/>
        <v>720</v>
      </c>
      <c r="AA114" s="21" t="s">
        <v>55</v>
      </c>
      <c r="AB114" s="21">
        <v>1</v>
      </c>
      <c r="AC114" s="21"/>
      <c r="AD114" s="21">
        <f t="shared" si="4"/>
        <v>720</v>
      </c>
      <c r="AE114" s="21"/>
      <c r="AF114" s="21">
        <f t="shared" si="5"/>
        <v>720</v>
      </c>
      <c r="AG114" s="28">
        <f t="shared" si="6"/>
        <v>720</v>
      </c>
      <c r="AH114" s="21"/>
      <c r="AI114" s="29"/>
      <c r="AJ114" s="21"/>
      <c r="AK114" s="21"/>
      <c r="AL114" s="22"/>
      <c r="AM114" s="21">
        <v>1</v>
      </c>
      <c r="AN114" s="21"/>
      <c r="AO114" s="21" t="s">
        <v>56</v>
      </c>
      <c r="AP114" s="22"/>
      <c r="AQ114" s="22"/>
      <c r="AR114" s="22"/>
    </row>
    <row r="115" spans="1:44" s="20" customFormat="1" ht="14.25" x14ac:dyDescent="0.15">
      <c r="A115" s="21" t="s">
        <v>46</v>
      </c>
      <c r="B115" s="22"/>
      <c r="C115" s="22"/>
      <c r="D115" s="22"/>
      <c r="E115" s="22"/>
      <c r="F115" s="22"/>
      <c r="G115" s="22" t="s">
        <v>279</v>
      </c>
      <c r="H115" s="22"/>
      <c r="I115" s="23">
        <v>39800383427</v>
      </c>
      <c r="J115" s="22" t="s">
        <v>48</v>
      </c>
      <c r="K115" s="24" t="s">
        <v>195</v>
      </c>
      <c r="L115" s="22"/>
      <c r="M115" s="23">
        <v>720</v>
      </c>
      <c r="N115" s="23">
        <v>720</v>
      </c>
      <c r="O115" s="22"/>
      <c r="P115" s="22" t="s">
        <v>50</v>
      </c>
      <c r="Q115" s="22" t="s">
        <v>51</v>
      </c>
      <c r="R115" s="22" t="s">
        <v>109</v>
      </c>
      <c r="S115" s="25"/>
      <c r="T115" s="22" t="s">
        <v>53</v>
      </c>
      <c r="U115" s="22" t="s">
        <v>196</v>
      </c>
      <c r="V115" s="26">
        <v>1</v>
      </c>
      <c r="W115" s="26">
        <v>1</v>
      </c>
      <c r="X115" s="27">
        <v>1</v>
      </c>
      <c r="Y115" s="21"/>
      <c r="Z115" s="21">
        <f t="shared" si="7"/>
        <v>720</v>
      </c>
      <c r="AA115" s="21" t="s">
        <v>55</v>
      </c>
      <c r="AB115" s="21">
        <v>1</v>
      </c>
      <c r="AC115" s="21"/>
      <c r="AD115" s="21">
        <f t="shared" si="4"/>
        <v>720</v>
      </c>
      <c r="AE115" s="21"/>
      <c r="AF115" s="21">
        <f t="shared" si="5"/>
        <v>720</v>
      </c>
      <c r="AG115" s="28">
        <f t="shared" si="6"/>
        <v>720</v>
      </c>
      <c r="AH115" s="21"/>
      <c r="AI115" s="29"/>
      <c r="AJ115" s="21"/>
      <c r="AK115" s="21"/>
      <c r="AL115" s="22"/>
      <c r="AM115" s="21">
        <v>1</v>
      </c>
      <c r="AN115" s="21"/>
      <c r="AO115" s="21" t="s">
        <v>56</v>
      </c>
      <c r="AP115" s="22"/>
      <c r="AQ115" s="22"/>
      <c r="AR115" s="22"/>
    </row>
    <row r="116" spans="1:44" s="20" customFormat="1" ht="14.25" x14ac:dyDescent="0.15">
      <c r="A116" s="21" t="s">
        <v>46</v>
      </c>
      <c r="B116" s="22"/>
      <c r="C116" s="22"/>
      <c r="D116" s="22"/>
      <c r="E116" s="22"/>
      <c r="F116" s="22"/>
      <c r="G116" s="22" t="s">
        <v>280</v>
      </c>
      <c r="H116" s="22"/>
      <c r="I116" s="23">
        <v>39800383371</v>
      </c>
      <c r="J116" s="22" t="s">
        <v>48</v>
      </c>
      <c r="K116" s="24" t="s">
        <v>94</v>
      </c>
      <c r="L116" s="22"/>
      <c r="M116" s="23">
        <v>950</v>
      </c>
      <c r="N116" s="23">
        <v>950</v>
      </c>
      <c r="O116" s="22"/>
      <c r="P116" s="22" t="s">
        <v>64</v>
      </c>
      <c r="Q116" s="22" t="s">
        <v>51</v>
      </c>
      <c r="R116" s="22" t="s">
        <v>95</v>
      </c>
      <c r="S116" s="25"/>
      <c r="T116" s="22" t="s">
        <v>53</v>
      </c>
      <c r="U116" s="22" t="s">
        <v>96</v>
      </c>
      <c r="V116" s="26">
        <v>1</v>
      </c>
      <c r="W116" s="26">
        <v>1</v>
      </c>
      <c r="X116" s="27">
        <v>1</v>
      </c>
      <c r="Y116" s="21"/>
      <c r="Z116" s="21">
        <f t="shared" si="7"/>
        <v>950</v>
      </c>
      <c r="AA116" s="21" t="s">
        <v>55</v>
      </c>
      <c r="AB116" s="21">
        <v>1</v>
      </c>
      <c r="AC116" s="21"/>
      <c r="AD116" s="21">
        <f t="shared" si="4"/>
        <v>950</v>
      </c>
      <c r="AE116" s="21"/>
      <c r="AF116" s="21">
        <f t="shared" si="5"/>
        <v>950</v>
      </c>
      <c r="AG116" s="28">
        <f t="shared" si="6"/>
        <v>950</v>
      </c>
      <c r="AH116" s="21"/>
      <c r="AI116" s="29"/>
      <c r="AJ116" s="21"/>
      <c r="AK116" s="21"/>
      <c r="AL116" s="22"/>
      <c r="AM116" s="21">
        <v>1</v>
      </c>
      <c r="AN116" s="21"/>
      <c r="AO116" s="21" t="s">
        <v>56</v>
      </c>
      <c r="AP116" s="22"/>
      <c r="AQ116" s="22"/>
      <c r="AR116" s="22"/>
    </row>
    <row r="117" spans="1:44" s="20" customFormat="1" ht="14.25" x14ac:dyDescent="0.15">
      <c r="A117" s="21" t="s">
        <v>46</v>
      </c>
      <c r="B117" s="22"/>
      <c r="C117" s="22"/>
      <c r="D117" s="22"/>
      <c r="E117" s="22"/>
      <c r="F117" s="22"/>
      <c r="G117" s="22" t="s">
        <v>281</v>
      </c>
      <c r="H117" s="22"/>
      <c r="I117" s="23">
        <v>39800381243</v>
      </c>
      <c r="J117" s="22" t="s">
        <v>48</v>
      </c>
      <c r="K117" s="24" t="s">
        <v>178</v>
      </c>
      <c r="L117" s="22"/>
      <c r="M117" s="23">
        <v>960</v>
      </c>
      <c r="N117" s="23">
        <v>960</v>
      </c>
      <c r="O117" s="22"/>
      <c r="P117" s="22" t="s">
        <v>64</v>
      </c>
      <c r="Q117" s="22" t="s">
        <v>51</v>
      </c>
      <c r="R117" s="22" t="s">
        <v>282</v>
      </c>
      <c r="S117" s="25"/>
      <c r="T117" s="22" t="s">
        <v>275</v>
      </c>
      <c r="U117" s="22" t="s">
        <v>178</v>
      </c>
      <c r="V117" s="26">
        <v>1</v>
      </c>
      <c r="W117" s="26">
        <v>1</v>
      </c>
      <c r="X117" s="27">
        <v>1</v>
      </c>
      <c r="Y117" s="21"/>
      <c r="Z117" s="21">
        <f t="shared" si="7"/>
        <v>960</v>
      </c>
      <c r="AA117" s="21" t="s">
        <v>55</v>
      </c>
      <c r="AB117" s="21">
        <v>1</v>
      </c>
      <c r="AC117" s="21"/>
      <c r="AD117" s="21">
        <f t="shared" si="4"/>
        <v>960</v>
      </c>
      <c r="AE117" s="21"/>
      <c r="AF117" s="21">
        <f t="shared" si="5"/>
        <v>960</v>
      </c>
      <c r="AG117" s="28">
        <f t="shared" si="6"/>
        <v>960</v>
      </c>
      <c r="AH117" s="21"/>
      <c r="AI117" s="29"/>
      <c r="AJ117" s="21"/>
      <c r="AK117" s="21"/>
      <c r="AL117" s="22"/>
      <c r="AM117" s="21">
        <v>1</v>
      </c>
      <c r="AN117" s="21"/>
      <c r="AO117" s="21" t="s">
        <v>56</v>
      </c>
      <c r="AP117" s="22"/>
      <c r="AQ117" s="22"/>
      <c r="AR117" s="22"/>
    </row>
    <row r="118" spans="1:44" s="20" customFormat="1" ht="14.25" x14ac:dyDescent="0.15">
      <c r="A118" s="21" t="s">
        <v>46</v>
      </c>
      <c r="B118" s="22"/>
      <c r="C118" s="22"/>
      <c r="D118" s="22"/>
      <c r="E118" s="22"/>
      <c r="F118" s="22"/>
      <c r="G118" s="22" t="s">
        <v>283</v>
      </c>
      <c r="H118" s="22"/>
      <c r="I118" s="23">
        <v>39800383360</v>
      </c>
      <c r="J118" s="22" t="s">
        <v>48</v>
      </c>
      <c r="K118" s="24" t="s">
        <v>76</v>
      </c>
      <c r="L118" s="22"/>
      <c r="M118" s="23">
        <v>950</v>
      </c>
      <c r="N118" s="23">
        <v>950</v>
      </c>
      <c r="O118" s="22"/>
      <c r="P118" s="22" t="s">
        <v>50</v>
      </c>
      <c r="Q118" s="22" t="s">
        <v>51</v>
      </c>
      <c r="R118" s="22" t="s">
        <v>77</v>
      </c>
      <c r="S118" s="25"/>
      <c r="T118" s="22" t="s">
        <v>53</v>
      </c>
      <c r="U118" s="22" t="s">
        <v>78</v>
      </c>
      <c r="V118" s="26">
        <v>1</v>
      </c>
      <c r="W118" s="26">
        <v>1</v>
      </c>
      <c r="X118" s="27">
        <v>1</v>
      </c>
      <c r="Y118" s="21"/>
      <c r="Z118" s="21">
        <f t="shared" si="7"/>
        <v>950</v>
      </c>
      <c r="AA118" s="21" t="s">
        <v>55</v>
      </c>
      <c r="AB118" s="21">
        <v>1</v>
      </c>
      <c r="AC118" s="21"/>
      <c r="AD118" s="21">
        <f t="shared" si="4"/>
        <v>950</v>
      </c>
      <c r="AE118" s="21"/>
      <c r="AF118" s="21">
        <f t="shared" si="5"/>
        <v>950</v>
      </c>
      <c r="AG118" s="28">
        <f t="shared" si="6"/>
        <v>950</v>
      </c>
      <c r="AH118" s="21"/>
      <c r="AI118" s="29"/>
      <c r="AJ118" s="21"/>
      <c r="AK118" s="21"/>
      <c r="AL118" s="22"/>
      <c r="AM118" s="21">
        <v>1</v>
      </c>
      <c r="AN118" s="21"/>
      <c r="AO118" s="21" t="s">
        <v>56</v>
      </c>
      <c r="AP118" s="22"/>
      <c r="AQ118" s="22"/>
      <c r="AR118" s="22"/>
    </row>
    <row r="119" spans="1:44" s="20" customFormat="1" ht="14.25" x14ac:dyDescent="0.15">
      <c r="A119" s="21" t="s">
        <v>46</v>
      </c>
      <c r="B119" s="22"/>
      <c r="C119" s="22"/>
      <c r="D119" s="22"/>
      <c r="E119" s="22"/>
      <c r="F119" s="22"/>
      <c r="G119" s="22" t="s">
        <v>284</v>
      </c>
      <c r="H119" s="22"/>
      <c r="I119" s="23">
        <v>39800381271</v>
      </c>
      <c r="J119" s="22" t="s">
        <v>48</v>
      </c>
      <c r="K119" s="24" t="s">
        <v>205</v>
      </c>
      <c r="L119" s="22"/>
      <c r="M119" s="23">
        <v>720</v>
      </c>
      <c r="N119" s="23">
        <v>720</v>
      </c>
      <c r="O119" s="22"/>
      <c r="P119" s="22" t="s">
        <v>50</v>
      </c>
      <c r="Q119" s="22" t="s">
        <v>51</v>
      </c>
      <c r="R119" s="22" t="s">
        <v>104</v>
      </c>
      <c r="S119" s="25"/>
      <c r="T119" s="22" t="s">
        <v>53</v>
      </c>
      <c r="U119" s="22" t="s">
        <v>206</v>
      </c>
      <c r="V119" s="26">
        <v>1</v>
      </c>
      <c r="W119" s="26">
        <v>1</v>
      </c>
      <c r="X119" s="27">
        <v>1</v>
      </c>
      <c r="Y119" s="21"/>
      <c r="Z119" s="21">
        <f t="shared" si="7"/>
        <v>720</v>
      </c>
      <c r="AA119" s="21" t="s">
        <v>55</v>
      </c>
      <c r="AB119" s="21">
        <v>1</v>
      </c>
      <c r="AC119" s="21"/>
      <c r="AD119" s="21">
        <f t="shared" si="4"/>
        <v>720</v>
      </c>
      <c r="AE119" s="21"/>
      <c r="AF119" s="21">
        <f t="shared" si="5"/>
        <v>720</v>
      </c>
      <c r="AG119" s="28">
        <f t="shared" si="6"/>
        <v>720</v>
      </c>
      <c r="AH119" s="21"/>
      <c r="AI119" s="29"/>
      <c r="AJ119" s="21"/>
      <c r="AK119" s="21"/>
      <c r="AL119" s="22"/>
      <c r="AM119" s="21">
        <v>1</v>
      </c>
      <c r="AN119" s="21"/>
      <c r="AO119" s="21" t="s">
        <v>56</v>
      </c>
      <c r="AP119" s="22"/>
      <c r="AQ119" s="22"/>
      <c r="AR119" s="22"/>
    </row>
    <row r="120" spans="1:44" s="20" customFormat="1" ht="14.25" x14ac:dyDescent="0.15">
      <c r="A120" s="21" t="s">
        <v>46</v>
      </c>
      <c r="B120" s="22"/>
      <c r="C120" s="22"/>
      <c r="D120" s="22"/>
      <c r="E120" s="22"/>
      <c r="F120" s="22"/>
      <c r="G120" s="22" t="s">
        <v>285</v>
      </c>
      <c r="H120" s="22"/>
      <c r="I120" s="23">
        <v>39800383426</v>
      </c>
      <c r="J120" s="22" t="s">
        <v>48</v>
      </c>
      <c r="K120" s="24" t="s">
        <v>108</v>
      </c>
      <c r="L120" s="22"/>
      <c r="M120" s="23">
        <v>950</v>
      </c>
      <c r="N120" s="23">
        <v>950</v>
      </c>
      <c r="O120" s="22"/>
      <c r="P120" s="22" t="s">
        <v>50</v>
      </c>
      <c r="Q120" s="22" t="s">
        <v>51</v>
      </c>
      <c r="R120" s="22" t="s">
        <v>109</v>
      </c>
      <c r="S120" s="25"/>
      <c r="T120" s="22" t="s">
        <v>53</v>
      </c>
      <c r="U120" s="22" t="s">
        <v>110</v>
      </c>
      <c r="V120" s="26">
        <v>1</v>
      </c>
      <c r="W120" s="26">
        <v>1</v>
      </c>
      <c r="X120" s="27">
        <v>1</v>
      </c>
      <c r="Y120" s="21"/>
      <c r="Z120" s="21">
        <f t="shared" si="7"/>
        <v>950</v>
      </c>
      <c r="AA120" s="21" t="s">
        <v>55</v>
      </c>
      <c r="AB120" s="21">
        <v>1</v>
      </c>
      <c r="AC120" s="21"/>
      <c r="AD120" s="21">
        <f t="shared" si="4"/>
        <v>950</v>
      </c>
      <c r="AE120" s="21"/>
      <c r="AF120" s="21">
        <f t="shared" si="5"/>
        <v>950</v>
      </c>
      <c r="AG120" s="28">
        <f t="shared" si="6"/>
        <v>950</v>
      </c>
      <c r="AH120" s="21"/>
      <c r="AI120" s="29"/>
      <c r="AJ120" s="21"/>
      <c r="AK120" s="21"/>
      <c r="AL120" s="22"/>
      <c r="AM120" s="21">
        <v>1</v>
      </c>
      <c r="AN120" s="21"/>
      <c r="AO120" s="21" t="s">
        <v>56</v>
      </c>
      <c r="AP120" s="22"/>
      <c r="AQ120" s="22"/>
      <c r="AR120" s="22"/>
    </row>
    <row r="121" spans="1:44" s="20" customFormat="1" ht="14.25" x14ac:dyDescent="0.15">
      <c r="A121" s="21" t="s">
        <v>46</v>
      </c>
      <c r="B121" s="22"/>
      <c r="C121" s="22"/>
      <c r="D121" s="22"/>
      <c r="E121" s="22"/>
      <c r="F121" s="22"/>
      <c r="G121" s="22" t="s">
        <v>286</v>
      </c>
      <c r="H121" s="22"/>
      <c r="I121" s="23">
        <v>39800381247</v>
      </c>
      <c r="J121" s="22" t="s">
        <v>48</v>
      </c>
      <c r="K121" s="24" t="s">
        <v>287</v>
      </c>
      <c r="L121" s="22"/>
      <c r="M121" s="23">
        <v>960</v>
      </c>
      <c r="N121" s="23">
        <v>960</v>
      </c>
      <c r="O121" s="22"/>
      <c r="P121" s="22" t="s">
        <v>59</v>
      </c>
      <c r="Q121" s="22" t="s">
        <v>51</v>
      </c>
      <c r="R121" s="22" t="s">
        <v>104</v>
      </c>
      <c r="S121" s="25"/>
      <c r="T121" s="22" t="s">
        <v>53</v>
      </c>
      <c r="U121" s="22" t="s">
        <v>288</v>
      </c>
      <c r="V121" s="26">
        <v>1</v>
      </c>
      <c r="W121" s="26">
        <v>1</v>
      </c>
      <c r="X121" s="27">
        <v>1</v>
      </c>
      <c r="Y121" s="21"/>
      <c r="Z121" s="21">
        <f t="shared" si="7"/>
        <v>960</v>
      </c>
      <c r="AA121" s="21" t="s">
        <v>55</v>
      </c>
      <c r="AB121" s="21">
        <v>1</v>
      </c>
      <c r="AC121" s="21"/>
      <c r="AD121" s="21">
        <f t="shared" si="4"/>
        <v>960</v>
      </c>
      <c r="AE121" s="21"/>
      <c r="AF121" s="21">
        <f t="shared" si="5"/>
        <v>960</v>
      </c>
      <c r="AG121" s="28">
        <f t="shared" si="6"/>
        <v>960</v>
      </c>
      <c r="AH121" s="21"/>
      <c r="AI121" s="29"/>
      <c r="AJ121" s="21"/>
      <c r="AK121" s="21"/>
      <c r="AL121" s="22"/>
      <c r="AM121" s="21">
        <v>1</v>
      </c>
      <c r="AN121" s="21"/>
      <c r="AO121" s="21" t="s">
        <v>56</v>
      </c>
      <c r="AP121" s="22"/>
      <c r="AQ121" s="22"/>
      <c r="AR121" s="22"/>
    </row>
    <row r="122" spans="1:44" s="20" customFormat="1" ht="14.25" x14ac:dyDescent="0.15">
      <c r="A122" s="21" t="s">
        <v>46</v>
      </c>
      <c r="B122" s="22"/>
      <c r="C122" s="22"/>
      <c r="D122" s="22"/>
      <c r="E122" s="22"/>
      <c r="F122" s="22"/>
      <c r="G122" s="22" t="s">
        <v>289</v>
      </c>
      <c r="H122" s="22"/>
      <c r="I122" s="23">
        <v>39800381251</v>
      </c>
      <c r="J122" s="22" t="s">
        <v>48</v>
      </c>
      <c r="K122" s="24" t="s">
        <v>209</v>
      </c>
      <c r="L122" s="22"/>
      <c r="M122" s="23">
        <v>720</v>
      </c>
      <c r="N122" s="23">
        <v>720</v>
      </c>
      <c r="O122" s="22"/>
      <c r="P122" s="22" t="s">
        <v>50</v>
      </c>
      <c r="Q122" s="22" t="s">
        <v>51</v>
      </c>
      <c r="R122" s="22" t="s">
        <v>99</v>
      </c>
      <c r="S122" s="25"/>
      <c r="T122" s="22" t="s">
        <v>53</v>
      </c>
      <c r="U122" s="22" t="s">
        <v>210</v>
      </c>
      <c r="V122" s="26">
        <v>1</v>
      </c>
      <c r="W122" s="26">
        <v>1</v>
      </c>
      <c r="X122" s="27">
        <v>1</v>
      </c>
      <c r="Y122" s="21"/>
      <c r="Z122" s="21">
        <f t="shared" si="7"/>
        <v>720</v>
      </c>
      <c r="AA122" s="21" t="s">
        <v>55</v>
      </c>
      <c r="AB122" s="21">
        <v>1</v>
      </c>
      <c r="AC122" s="21"/>
      <c r="AD122" s="21">
        <f t="shared" si="4"/>
        <v>720</v>
      </c>
      <c r="AE122" s="21"/>
      <c r="AF122" s="21">
        <f t="shared" si="5"/>
        <v>720</v>
      </c>
      <c r="AG122" s="28">
        <f t="shared" si="6"/>
        <v>720</v>
      </c>
      <c r="AH122" s="21"/>
      <c r="AI122" s="29"/>
      <c r="AJ122" s="21"/>
      <c r="AK122" s="21"/>
      <c r="AL122" s="22"/>
      <c r="AM122" s="21">
        <v>1</v>
      </c>
      <c r="AN122" s="21"/>
      <c r="AO122" s="21" t="s">
        <v>56</v>
      </c>
      <c r="AP122" s="22"/>
      <c r="AQ122" s="22"/>
      <c r="AR122" s="22"/>
    </row>
    <row r="123" spans="1:44" s="20" customFormat="1" ht="14.25" x14ac:dyDescent="0.15">
      <c r="A123" s="21" t="s">
        <v>46</v>
      </c>
      <c r="B123" s="22"/>
      <c r="C123" s="22"/>
      <c r="D123" s="22"/>
      <c r="E123" s="22"/>
      <c r="F123" s="22"/>
      <c r="G123" s="22" t="s">
        <v>290</v>
      </c>
      <c r="H123" s="22"/>
      <c r="I123" s="23">
        <v>39800381300</v>
      </c>
      <c r="J123" s="22" t="s">
        <v>48</v>
      </c>
      <c r="K123" s="24" t="s">
        <v>291</v>
      </c>
      <c r="L123" s="22"/>
      <c r="M123" s="23">
        <v>720</v>
      </c>
      <c r="N123" s="23">
        <v>720</v>
      </c>
      <c r="O123" s="22"/>
      <c r="P123" s="22" t="s">
        <v>50</v>
      </c>
      <c r="Q123" s="22" t="s">
        <v>51</v>
      </c>
      <c r="R123" s="22" t="s">
        <v>249</v>
      </c>
      <c r="S123" s="25"/>
      <c r="T123" s="22" t="s">
        <v>53</v>
      </c>
      <c r="U123" s="22" t="s">
        <v>292</v>
      </c>
      <c r="V123" s="26">
        <v>1</v>
      </c>
      <c r="W123" s="26">
        <v>1</v>
      </c>
      <c r="X123" s="27">
        <v>1</v>
      </c>
      <c r="Y123" s="21"/>
      <c r="Z123" s="21">
        <f t="shared" si="7"/>
        <v>720</v>
      </c>
      <c r="AA123" s="21" t="s">
        <v>55</v>
      </c>
      <c r="AB123" s="21">
        <v>1</v>
      </c>
      <c r="AC123" s="21"/>
      <c r="AD123" s="21">
        <f t="shared" si="4"/>
        <v>720</v>
      </c>
      <c r="AE123" s="21"/>
      <c r="AF123" s="21">
        <f t="shared" si="5"/>
        <v>720</v>
      </c>
      <c r="AG123" s="28">
        <f t="shared" si="6"/>
        <v>720</v>
      </c>
      <c r="AH123" s="21"/>
      <c r="AI123" s="29"/>
      <c r="AJ123" s="21"/>
      <c r="AK123" s="21"/>
      <c r="AL123" s="22"/>
      <c r="AM123" s="21">
        <v>1</v>
      </c>
      <c r="AN123" s="21"/>
      <c r="AO123" s="21" t="s">
        <v>56</v>
      </c>
      <c r="AP123" s="22"/>
      <c r="AQ123" s="22"/>
      <c r="AR123" s="22"/>
    </row>
    <row r="124" spans="1:44" s="20" customFormat="1" ht="14.25" x14ac:dyDescent="0.15">
      <c r="A124" s="21" t="s">
        <v>46</v>
      </c>
      <c r="B124" s="22"/>
      <c r="C124" s="22"/>
      <c r="D124" s="22"/>
      <c r="E124" s="22"/>
      <c r="F124" s="22"/>
      <c r="G124" s="22" t="s">
        <v>293</v>
      </c>
      <c r="H124" s="22"/>
      <c r="I124" s="23">
        <v>39800381301</v>
      </c>
      <c r="J124" s="22" t="s">
        <v>48</v>
      </c>
      <c r="K124" s="24" t="s">
        <v>108</v>
      </c>
      <c r="L124" s="22"/>
      <c r="M124" s="23">
        <v>950</v>
      </c>
      <c r="N124" s="23">
        <v>950</v>
      </c>
      <c r="O124" s="22"/>
      <c r="P124" s="22" t="s">
        <v>50</v>
      </c>
      <c r="Q124" s="22" t="s">
        <v>51</v>
      </c>
      <c r="R124" s="22" t="s">
        <v>109</v>
      </c>
      <c r="S124" s="25"/>
      <c r="T124" s="22" t="s">
        <v>53</v>
      </c>
      <c r="U124" s="22" t="s">
        <v>110</v>
      </c>
      <c r="V124" s="26">
        <v>1</v>
      </c>
      <c r="W124" s="26">
        <v>1</v>
      </c>
      <c r="X124" s="27">
        <v>1</v>
      </c>
      <c r="Y124" s="21"/>
      <c r="Z124" s="21">
        <f t="shared" si="7"/>
        <v>950</v>
      </c>
      <c r="AA124" s="21" t="s">
        <v>55</v>
      </c>
      <c r="AB124" s="21">
        <v>1</v>
      </c>
      <c r="AC124" s="21"/>
      <c r="AD124" s="21">
        <f t="shared" si="4"/>
        <v>950</v>
      </c>
      <c r="AE124" s="21"/>
      <c r="AF124" s="21">
        <f t="shared" si="5"/>
        <v>950</v>
      </c>
      <c r="AG124" s="28">
        <f t="shared" si="6"/>
        <v>950</v>
      </c>
      <c r="AH124" s="21"/>
      <c r="AI124" s="29"/>
      <c r="AJ124" s="21"/>
      <c r="AK124" s="21"/>
      <c r="AL124" s="22"/>
      <c r="AM124" s="21">
        <v>1</v>
      </c>
      <c r="AN124" s="21"/>
      <c r="AO124" s="21" t="s">
        <v>56</v>
      </c>
      <c r="AP124" s="22"/>
      <c r="AQ124" s="22"/>
      <c r="AR124" s="22"/>
    </row>
    <row r="125" spans="1:44" s="20" customFormat="1" ht="14.25" x14ac:dyDescent="0.15">
      <c r="A125" s="21" t="s">
        <v>46</v>
      </c>
      <c r="B125" s="22"/>
      <c r="C125" s="22"/>
      <c r="D125" s="22"/>
      <c r="E125" s="22"/>
      <c r="F125" s="22"/>
      <c r="G125" s="22" t="s">
        <v>294</v>
      </c>
      <c r="H125" s="22"/>
      <c r="I125" s="23">
        <v>39800381254</v>
      </c>
      <c r="J125" s="22" t="s">
        <v>48</v>
      </c>
      <c r="K125" s="24" t="s">
        <v>146</v>
      </c>
      <c r="L125" s="22"/>
      <c r="M125" s="23">
        <v>720</v>
      </c>
      <c r="N125" s="23">
        <v>720</v>
      </c>
      <c r="O125" s="22"/>
      <c r="P125" s="22" t="s">
        <v>50</v>
      </c>
      <c r="Q125" s="22" t="s">
        <v>51</v>
      </c>
      <c r="R125" s="22" t="s">
        <v>147</v>
      </c>
      <c r="S125" s="25"/>
      <c r="T125" s="22" t="s">
        <v>53</v>
      </c>
      <c r="U125" s="22" t="s">
        <v>148</v>
      </c>
      <c r="V125" s="26">
        <v>1</v>
      </c>
      <c r="W125" s="26">
        <v>1</v>
      </c>
      <c r="X125" s="27">
        <v>1</v>
      </c>
      <c r="Y125" s="21"/>
      <c r="Z125" s="21">
        <f t="shared" si="7"/>
        <v>720</v>
      </c>
      <c r="AA125" s="21" t="s">
        <v>55</v>
      </c>
      <c r="AB125" s="21">
        <v>1</v>
      </c>
      <c r="AC125" s="21"/>
      <c r="AD125" s="21">
        <f t="shared" si="4"/>
        <v>720</v>
      </c>
      <c r="AE125" s="21"/>
      <c r="AF125" s="21">
        <f t="shared" si="5"/>
        <v>720</v>
      </c>
      <c r="AG125" s="28">
        <f t="shared" si="6"/>
        <v>720</v>
      </c>
      <c r="AH125" s="21"/>
      <c r="AI125" s="29"/>
      <c r="AJ125" s="21"/>
      <c r="AK125" s="21"/>
      <c r="AL125" s="22"/>
      <c r="AM125" s="21">
        <v>1</v>
      </c>
      <c r="AN125" s="21"/>
      <c r="AO125" s="21" t="s">
        <v>56</v>
      </c>
      <c r="AP125" s="22"/>
      <c r="AQ125" s="22"/>
      <c r="AR125" s="22"/>
    </row>
    <row r="126" spans="1:44" s="20" customFormat="1" ht="14.25" x14ac:dyDescent="0.15">
      <c r="A126" s="21" t="s">
        <v>46</v>
      </c>
      <c r="B126" s="22"/>
      <c r="C126" s="22"/>
      <c r="D126" s="22"/>
      <c r="E126" s="22"/>
      <c r="F126" s="22"/>
      <c r="G126" s="22" t="s">
        <v>295</v>
      </c>
      <c r="H126" s="22"/>
      <c r="I126" s="23">
        <v>39800381265</v>
      </c>
      <c r="J126" s="22" t="s">
        <v>48</v>
      </c>
      <c r="K126" s="24" t="s">
        <v>199</v>
      </c>
      <c r="L126" s="22"/>
      <c r="M126" s="23">
        <v>720</v>
      </c>
      <c r="N126" s="23">
        <v>720</v>
      </c>
      <c r="O126" s="22"/>
      <c r="P126" s="22" t="s">
        <v>50</v>
      </c>
      <c r="Q126" s="22" t="s">
        <v>51</v>
      </c>
      <c r="R126" s="22" t="s">
        <v>99</v>
      </c>
      <c r="S126" s="25"/>
      <c r="T126" s="22" t="s">
        <v>53</v>
      </c>
      <c r="U126" s="22" t="s">
        <v>200</v>
      </c>
      <c r="V126" s="26">
        <v>1</v>
      </c>
      <c r="W126" s="26">
        <v>1</v>
      </c>
      <c r="X126" s="27">
        <v>1</v>
      </c>
      <c r="Y126" s="21"/>
      <c r="Z126" s="21">
        <f t="shared" si="7"/>
        <v>720</v>
      </c>
      <c r="AA126" s="21" t="s">
        <v>55</v>
      </c>
      <c r="AB126" s="21">
        <v>1</v>
      </c>
      <c r="AC126" s="21"/>
      <c r="AD126" s="21">
        <f t="shared" si="4"/>
        <v>720</v>
      </c>
      <c r="AE126" s="21"/>
      <c r="AF126" s="21">
        <f t="shared" si="5"/>
        <v>720</v>
      </c>
      <c r="AG126" s="28">
        <f t="shared" si="6"/>
        <v>720</v>
      </c>
      <c r="AH126" s="21"/>
      <c r="AI126" s="29"/>
      <c r="AJ126" s="21"/>
      <c r="AK126" s="21"/>
      <c r="AL126" s="22"/>
      <c r="AM126" s="21">
        <v>1</v>
      </c>
      <c r="AN126" s="21"/>
      <c r="AO126" s="21" t="s">
        <v>56</v>
      </c>
      <c r="AP126" s="22"/>
      <c r="AQ126" s="22"/>
      <c r="AR126" s="22"/>
    </row>
    <row r="127" spans="1:44" s="20" customFormat="1" ht="14.25" x14ac:dyDescent="0.15">
      <c r="A127" s="21" t="s">
        <v>46</v>
      </c>
      <c r="B127" s="22"/>
      <c r="C127" s="22"/>
      <c r="D127" s="22"/>
      <c r="E127" s="22"/>
      <c r="F127" s="22"/>
      <c r="G127" s="22" t="s">
        <v>296</v>
      </c>
      <c r="H127" s="22"/>
      <c r="I127" s="23">
        <v>39800381281</v>
      </c>
      <c r="J127" s="22" t="s">
        <v>48</v>
      </c>
      <c r="K127" s="24" t="s">
        <v>178</v>
      </c>
      <c r="L127" s="22"/>
      <c r="M127" s="23">
        <v>720</v>
      </c>
      <c r="N127" s="23">
        <v>720</v>
      </c>
      <c r="O127" s="22"/>
      <c r="P127" s="22" t="s">
        <v>64</v>
      </c>
      <c r="Q127" s="22" t="s">
        <v>51</v>
      </c>
      <c r="R127" s="22" t="s">
        <v>274</v>
      </c>
      <c r="S127" s="25"/>
      <c r="T127" s="22" t="s">
        <v>275</v>
      </c>
      <c r="U127" s="22" t="s">
        <v>178</v>
      </c>
      <c r="V127" s="26">
        <v>1</v>
      </c>
      <c r="W127" s="26">
        <v>1</v>
      </c>
      <c r="X127" s="27">
        <v>1</v>
      </c>
      <c r="Y127" s="21"/>
      <c r="Z127" s="21">
        <f t="shared" si="7"/>
        <v>720</v>
      </c>
      <c r="AA127" s="21" t="s">
        <v>55</v>
      </c>
      <c r="AB127" s="21">
        <v>1</v>
      </c>
      <c r="AC127" s="21"/>
      <c r="AD127" s="21">
        <f t="shared" si="4"/>
        <v>720</v>
      </c>
      <c r="AE127" s="21"/>
      <c r="AF127" s="21">
        <f t="shared" si="5"/>
        <v>720</v>
      </c>
      <c r="AG127" s="28">
        <f t="shared" si="6"/>
        <v>720</v>
      </c>
      <c r="AH127" s="21"/>
      <c r="AI127" s="29"/>
      <c r="AJ127" s="21"/>
      <c r="AK127" s="21"/>
      <c r="AL127" s="22"/>
      <c r="AM127" s="21">
        <v>1</v>
      </c>
      <c r="AN127" s="21"/>
      <c r="AO127" s="21" t="s">
        <v>56</v>
      </c>
      <c r="AP127" s="22"/>
      <c r="AQ127" s="22"/>
      <c r="AR127" s="22"/>
    </row>
    <row r="128" spans="1:44" s="20" customFormat="1" ht="14.25" x14ac:dyDescent="0.15">
      <c r="A128" s="21" t="s">
        <v>46</v>
      </c>
      <c r="B128" s="22"/>
      <c r="C128" s="22"/>
      <c r="D128" s="22"/>
      <c r="E128" s="22"/>
      <c r="F128" s="22"/>
      <c r="G128" s="22" t="s">
        <v>297</v>
      </c>
      <c r="H128" s="22"/>
      <c r="I128" s="23">
        <v>39800381285</v>
      </c>
      <c r="J128" s="22" t="s">
        <v>48</v>
      </c>
      <c r="K128" s="24" t="s">
        <v>298</v>
      </c>
      <c r="L128" s="22"/>
      <c r="M128" s="23">
        <v>950</v>
      </c>
      <c r="N128" s="23">
        <v>950</v>
      </c>
      <c r="O128" s="22"/>
      <c r="P128" s="22" t="s">
        <v>64</v>
      </c>
      <c r="Q128" s="22" t="s">
        <v>51</v>
      </c>
      <c r="R128" s="22" t="s">
        <v>221</v>
      </c>
      <c r="S128" s="25"/>
      <c r="T128" s="22" t="s">
        <v>53</v>
      </c>
      <c r="U128" s="22" t="s">
        <v>299</v>
      </c>
      <c r="V128" s="26">
        <v>1</v>
      </c>
      <c r="W128" s="26">
        <v>1</v>
      </c>
      <c r="X128" s="27">
        <v>1</v>
      </c>
      <c r="Y128" s="21"/>
      <c r="Z128" s="21">
        <f t="shared" si="7"/>
        <v>950</v>
      </c>
      <c r="AA128" s="21" t="s">
        <v>55</v>
      </c>
      <c r="AB128" s="21">
        <v>1</v>
      </c>
      <c r="AC128" s="21"/>
      <c r="AD128" s="21">
        <f t="shared" si="4"/>
        <v>950</v>
      </c>
      <c r="AE128" s="21"/>
      <c r="AF128" s="21">
        <f t="shared" si="5"/>
        <v>950</v>
      </c>
      <c r="AG128" s="28">
        <f t="shared" si="6"/>
        <v>950</v>
      </c>
      <c r="AH128" s="21"/>
      <c r="AI128" s="29"/>
      <c r="AJ128" s="21"/>
      <c r="AK128" s="21"/>
      <c r="AL128" s="22"/>
      <c r="AM128" s="21">
        <v>1</v>
      </c>
      <c r="AN128" s="21"/>
      <c r="AO128" s="21" t="s">
        <v>56</v>
      </c>
      <c r="AP128" s="22"/>
      <c r="AQ128" s="22"/>
      <c r="AR128" s="22"/>
    </row>
    <row r="129" spans="1:44" s="20" customFormat="1" ht="14.25" x14ac:dyDescent="0.15">
      <c r="A129" s="21" t="s">
        <v>46</v>
      </c>
      <c r="B129" s="22"/>
      <c r="C129" s="22"/>
      <c r="D129" s="22"/>
      <c r="E129" s="22"/>
      <c r="F129" s="22"/>
      <c r="G129" s="22" t="s">
        <v>300</v>
      </c>
      <c r="H129" s="22"/>
      <c r="I129" s="23">
        <v>39800381289</v>
      </c>
      <c r="J129" s="22" t="s">
        <v>48</v>
      </c>
      <c r="K129" s="24" t="s">
        <v>209</v>
      </c>
      <c r="L129" s="22"/>
      <c r="M129" s="23">
        <v>720</v>
      </c>
      <c r="N129" s="23">
        <v>720</v>
      </c>
      <c r="O129" s="22"/>
      <c r="P129" s="22" t="s">
        <v>50</v>
      </c>
      <c r="Q129" s="22" t="s">
        <v>51</v>
      </c>
      <c r="R129" s="22" t="s">
        <v>99</v>
      </c>
      <c r="S129" s="25"/>
      <c r="T129" s="22" t="s">
        <v>53</v>
      </c>
      <c r="U129" s="22" t="s">
        <v>210</v>
      </c>
      <c r="V129" s="26">
        <v>1</v>
      </c>
      <c r="W129" s="26">
        <v>1</v>
      </c>
      <c r="X129" s="27">
        <v>1</v>
      </c>
      <c r="Y129" s="21"/>
      <c r="Z129" s="21">
        <f t="shared" si="7"/>
        <v>720</v>
      </c>
      <c r="AA129" s="21" t="s">
        <v>55</v>
      </c>
      <c r="AB129" s="21">
        <v>1</v>
      </c>
      <c r="AC129" s="21"/>
      <c r="AD129" s="21">
        <f t="shared" si="4"/>
        <v>720</v>
      </c>
      <c r="AE129" s="21"/>
      <c r="AF129" s="21">
        <f t="shared" si="5"/>
        <v>720</v>
      </c>
      <c r="AG129" s="28">
        <f t="shared" si="6"/>
        <v>720</v>
      </c>
      <c r="AH129" s="21"/>
      <c r="AI129" s="29"/>
      <c r="AJ129" s="21"/>
      <c r="AK129" s="21"/>
      <c r="AL129" s="22"/>
      <c r="AM129" s="21">
        <v>1</v>
      </c>
      <c r="AN129" s="21"/>
      <c r="AO129" s="21" t="s">
        <v>56</v>
      </c>
      <c r="AP129" s="22"/>
      <c r="AQ129" s="22"/>
      <c r="AR129" s="22"/>
    </row>
    <row r="130" spans="1:44" s="20" customFormat="1" ht="14.25" x14ac:dyDescent="0.15">
      <c r="A130" s="21" t="s">
        <v>46</v>
      </c>
      <c r="B130" s="22"/>
      <c r="C130" s="22"/>
      <c r="D130" s="22"/>
      <c r="E130" s="22"/>
      <c r="F130" s="22"/>
      <c r="G130" s="22" t="s">
        <v>301</v>
      </c>
      <c r="H130" s="22"/>
      <c r="I130" s="23">
        <v>39800381282</v>
      </c>
      <c r="J130" s="22" t="s">
        <v>48</v>
      </c>
      <c r="K130" s="24" t="s">
        <v>83</v>
      </c>
      <c r="L130" s="22"/>
      <c r="M130" s="23">
        <v>720</v>
      </c>
      <c r="N130" s="23">
        <v>720</v>
      </c>
      <c r="O130" s="22"/>
      <c r="P130" s="22" t="s">
        <v>50</v>
      </c>
      <c r="Q130" s="22" t="s">
        <v>51</v>
      </c>
      <c r="R130" s="22" t="s">
        <v>84</v>
      </c>
      <c r="S130" s="25"/>
      <c r="T130" s="22" t="s">
        <v>53</v>
      </c>
      <c r="U130" s="22" t="s">
        <v>85</v>
      </c>
      <c r="V130" s="26">
        <v>1</v>
      </c>
      <c r="W130" s="26">
        <v>1</v>
      </c>
      <c r="X130" s="27">
        <v>1</v>
      </c>
      <c r="Y130" s="21"/>
      <c r="Z130" s="21">
        <f t="shared" si="7"/>
        <v>720</v>
      </c>
      <c r="AA130" s="21" t="s">
        <v>55</v>
      </c>
      <c r="AB130" s="21">
        <v>1</v>
      </c>
      <c r="AC130" s="21"/>
      <c r="AD130" s="21">
        <f t="shared" ref="AD130:AD193" si="8">Z130</f>
        <v>720</v>
      </c>
      <c r="AE130" s="21"/>
      <c r="AF130" s="21">
        <f t="shared" ref="AF130:AF193" si="9">Z130</f>
        <v>720</v>
      </c>
      <c r="AG130" s="28">
        <f t="shared" ref="AG130:AG193" si="10">Z130</f>
        <v>720</v>
      </c>
      <c r="AH130" s="21"/>
      <c r="AI130" s="29"/>
      <c r="AJ130" s="21"/>
      <c r="AK130" s="21"/>
      <c r="AL130" s="22"/>
      <c r="AM130" s="21">
        <v>1</v>
      </c>
      <c r="AN130" s="21"/>
      <c r="AO130" s="21" t="s">
        <v>56</v>
      </c>
      <c r="AP130" s="22"/>
      <c r="AQ130" s="22"/>
      <c r="AR130" s="22"/>
    </row>
    <row r="131" spans="1:44" s="20" customFormat="1" ht="14.25" x14ac:dyDescent="0.15">
      <c r="A131" s="21" t="s">
        <v>46</v>
      </c>
      <c r="B131" s="22"/>
      <c r="C131" s="22"/>
      <c r="D131" s="22"/>
      <c r="E131" s="22"/>
      <c r="F131" s="22"/>
      <c r="G131" s="22" t="s">
        <v>302</v>
      </c>
      <c r="H131" s="22"/>
      <c r="I131" s="23">
        <v>39800381287</v>
      </c>
      <c r="J131" s="22" t="s">
        <v>48</v>
      </c>
      <c r="K131" s="24" t="s">
        <v>115</v>
      </c>
      <c r="L131" s="22"/>
      <c r="M131" s="23">
        <v>960</v>
      </c>
      <c r="N131" s="23">
        <v>960</v>
      </c>
      <c r="O131" s="22"/>
      <c r="P131" s="22" t="s">
        <v>50</v>
      </c>
      <c r="Q131" s="22" t="s">
        <v>51</v>
      </c>
      <c r="R131" s="22" t="s">
        <v>117</v>
      </c>
      <c r="S131" s="25"/>
      <c r="T131" s="22" t="s">
        <v>53</v>
      </c>
      <c r="U131" s="22" t="s">
        <v>118</v>
      </c>
      <c r="V131" s="26">
        <v>1</v>
      </c>
      <c r="W131" s="26">
        <v>1</v>
      </c>
      <c r="X131" s="27">
        <v>1</v>
      </c>
      <c r="Y131" s="21"/>
      <c r="Z131" s="21">
        <f t="shared" ref="Z131:Z194" si="11">N131</f>
        <v>960</v>
      </c>
      <c r="AA131" s="21" t="s">
        <v>55</v>
      </c>
      <c r="AB131" s="21">
        <v>1</v>
      </c>
      <c r="AC131" s="21"/>
      <c r="AD131" s="21">
        <f t="shared" si="8"/>
        <v>960</v>
      </c>
      <c r="AE131" s="21"/>
      <c r="AF131" s="21">
        <f t="shared" si="9"/>
        <v>960</v>
      </c>
      <c r="AG131" s="28">
        <f t="shared" si="10"/>
        <v>960</v>
      </c>
      <c r="AH131" s="21"/>
      <c r="AI131" s="29"/>
      <c r="AJ131" s="21"/>
      <c r="AK131" s="21"/>
      <c r="AL131" s="22"/>
      <c r="AM131" s="21">
        <v>1</v>
      </c>
      <c r="AN131" s="21"/>
      <c r="AO131" s="21" t="s">
        <v>56</v>
      </c>
      <c r="AP131" s="22"/>
      <c r="AQ131" s="22"/>
      <c r="AR131" s="22"/>
    </row>
    <row r="132" spans="1:44" s="20" customFormat="1" ht="14.25" x14ac:dyDescent="0.15">
      <c r="A132" s="21" t="s">
        <v>46</v>
      </c>
      <c r="B132" s="22"/>
      <c r="C132" s="22"/>
      <c r="D132" s="22"/>
      <c r="E132" s="22"/>
      <c r="F132" s="22"/>
      <c r="G132" s="22" t="s">
        <v>303</v>
      </c>
      <c r="H132" s="22"/>
      <c r="I132" s="23">
        <v>39800381288</v>
      </c>
      <c r="J132" s="22" t="s">
        <v>48</v>
      </c>
      <c r="K132" s="24" t="s">
        <v>304</v>
      </c>
      <c r="L132" s="22"/>
      <c r="M132" s="23">
        <v>720</v>
      </c>
      <c r="N132" s="23">
        <v>720</v>
      </c>
      <c r="O132" s="22"/>
      <c r="P132" s="22" t="s">
        <v>50</v>
      </c>
      <c r="Q132" s="22" t="s">
        <v>51</v>
      </c>
      <c r="R132" s="22" t="s">
        <v>109</v>
      </c>
      <c r="S132" s="25"/>
      <c r="T132" s="22" t="s">
        <v>53</v>
      </c>
      <c r="U132" s="22" t="s">
        <v>305</v>
      </c>
      <c r="V132" s="26">
        <v>1</v>
      </c>
      <c r="W132" s="26">
        <v>1</v>
      </c>
      <c r="X132" s="27">
        <v>1</v>
      </c>
      <c r="Y132" s="21"/>
      <c r="Z132" s="21">
        <f t="shared" si="11"/>
        <v>720</v>
      </c>
      <c r="AA132" s="21" t="s">
        <v>55</v>
      </c>
      <c r="AB132" s="21">
        <v>1</v>
      </c>
      <c r="AC132" s="21"/>
      <c r="AD132" s="21">
        <f t="shared" si="8"/>
        <v>720</v>
      </c>
      <c r="AE132" s="21"/>
      <c r="AF132" s="21">
        <f t="shared" si="9"/>
        <v>720</v>
      </c>
      <c r="AG132" s="28">
        <f t="shared" si="10"/>
        <v>720</v>
      </c>
      <c r="AH132" s="21"/>
      <c r="AI132" s="29"/>
      <c r="AJ132" s="21"/>
      <c r="AK132" s="21"/>
      <c r="AL132" s="22"/>
      <c r="AM132" s="21">
        <v>1</v>
      </c>
      <c r="AN132" s="21"/>
      <c r="AO132" s="21" t="s">
        <v>56</v>
      </c>
      <c r="AP132" s="22"/>
      <c r="AQ132" s="22"/>
      <c r="AR132" s="22"/>
    </row>
    <row r="133" spans="1:44" s="20" customFormat="1" ht="14.25" x14ac:dyDescent="0.15">
      <c r="A133" s="21" t="s">
        <v>46</v>
      </c>
      <c r="B133" s="22"/>
      <c r="C133" s="22"/>
      <c r="D133" s="22"/>
      <c r="E133" s="22"/>
      <c r="F133" s="22"/>
      <c r="G133" s="22" t="s">
        <v>306</v>
      </c>
      <c r="H133" s="22"/>
      <c r="I133" s="23">
        <v>39800383434</v>
      </c>
      <c r="J133" s="22" t="s">
        <v>48</v>
      </c>
      <c r="K133" s="24" t="s">
        <v>94</v>
      </c>
      <c r="L133" s="22"/>
      <c r="M133" s="23">
        <v>960</v>
      </c>
      <c r="N133" s="23">
        <v>960</v>
      </c>
      <c r="O133" s="22"/>
      <c r="P133" s="22" t="s">
        <v>64</v>
      </c>
      <c r="Q133" s="22" t="s">
        <v>51</v>
      </c>
      <c r="R133" s="22" t="s">
        <v>95</v>
      </c>
      <c r="S133" s="25"/>
      <c r="T133" s="22" t="s">
        <v>53</v>
      </c>
      <c r="U133" s="22" t="s">
        <v>96</v>
      </c>
      <c r="V133" s="26">
        <v>1</v>
      </c>
      <c r="W133" s="26">
        <v>1</v>
      </c>
      <c r="X133" s="27">
        <v>1</v>
      </c>
      <c r="Y133" s="21"/>
      <c r="Z133" s="21">
        <f t="shared" si="11"/>
        <v>960</v>
      </c>
      <c r="AA133" s="21" t="s">
        <v>55</v>
      </c>
      <c r="AB133" s="21">
        <v>1</v>
      </c>
      <c r="AC133" s="21"/>
      <c r="AD133" s="21">
        <f t="shared" si="8"/>
        <v>960</v>
      </c>
      <c r="AE133" s="21"/>
      <c r="AF133" s="21">
        <f t="shared" si="9"/>
        <v>960</v>
      </c>
      <c r="AG133" s="28">
        <f t="shared" si="10"/>
        <v>960</v>
      </c>
      <c r="AH133" s="21"/>
      <c r="AI133" s="29"/>
      <c r="AJ133" s="21"/>
      <c r="AK133" s="21"/>
      <c r="AL133" s="22"/>
      <c r="AM133" s="21">
        <v>1</v>
      </c>
      <c r="AN133" s="21"/>
      <c r="AO133" s="21" t="s">
        <v>56</v>
      </c>
      <c r="AP133" s="22"/>
      <c r="AQ133" s="22"/>
      <c r="AR133" s="22"/>
    </row>
    <row r="134" spans="1:44" s="20" customFormat="1" ht="14.25" x14ac:dyDescent="0.15">
      <c r="A134" s="21" t="s">
        <v>46</v>
      </c>
      <c r="B134" s="22"/>
      <c r="C134" s="22"/>
      <c r="D134" s="22"/>
      <c r="E134" s="22"/>
      <c r="F134" s="22"/>
      <c r="G134" s="22" t="s">
        <v>307</v>
      </c>
      <c r="H134" s="22"/>
      <c r="I134" s="23">
        <v>39800381958</v>
      </c>
      <c r="J134" s="22" t="s">
        <v>48</v>
      </c>
      <c r="K134" s="37" t="s">
        <v>54</v>
      </c>
      <c r="L134" s="22"/>
      <c r="M134" s="23">
        <v>960</v>
      </c>
      <c r="N134" s="23">
        <v>960</v>
      </c>
      <c r="O134" s="22"/>
      <c r="P134" s="22" t="s">
        <v>50</v>
      </c>
      <c r="Q134" s="22" t="s">
        <v>51</v>
      </c>
      <c r="R134" s="22" t="s">
        <v>308</v>
      </c>
      <c r="S134" s="25"/>
      <c r="T134" s="22" t="s">
        <v>53</v>
      </c>
      <c r="U134" s="37" t="s">
        <v>54</v>
      </c>
      <c r="V134" s="26">
        <v>1</v>
      </c>
      <c r="W134" s="26">
        <v>1</v>
      </c>
      <c r="X134" s="27">
        <v>1</v>
      </c>
      <c r="Y134" s="21"/>
      <c r="Z134" s="21">
        <f t="shared" si="11"/>
        <v>960</v>
      </c>
      <c r="AA134" s="21" t="s">
        <v>55</v>
      </c>
      <c r="AB134" s="21">
        <v>1</v>
      </c>
      <c r="AC134" s="21"/>
      <c r="AD134" s="21">
        <f t="shared" si="8"/>
        <v>960</v>
      </c>
      <c r="AE134" s="21"/>
      <c r="AF134" s="21">
        <f t="shared" si="9"/>
        <v>960</v>
      </c>
      <c r="AG134" s="28">
        <f t="shared" si="10"/>
        <v>960</v>
      </c>
      <c r="AH134" s="21"/>
      <c r="AI134" s="29"/>
      <c r="AJ134" s="21"/>
      <c r="AK134" s="21"/>
      <c r="AL134" s="22"/>
      <c r="AM134" s="21">
        <v>1</v>
      </c>
      <c r="AN134" s="21"/>
      <c r="AO134" s="21" t="s">
        <v>56</v>
      </c>
      <c r="AP134" s="22"/>
      <c r="AQ134" s="22"/>
      <c r="AR134" s="22"/>
    </row>
    <row r="135" spans="1:44" s="20" customFormat="1" ht="14.25" x14ac:dyDescent="0.15">
      <c r="A135" s="21" t="s">
        <v>46</v>
      </c>
      <c r="B135" s="22"/>
      <c r="C135" s="22"/>
      <c r="D135" s="22"/>
      <c r="E135" s="22"/>
      <c r="F135" s="22"/>
      <c r="G135" s="22" t="s">
        <v>309</v>
      </c>
      <c r="H135" s="22"/>
      <c r="I135" s="23">
        <v>39800381962</v>
      </c>
      <c r="J135" s="22" t="s">
        <v>48</v>
      </c>
      <c r="K135" s="24" t="s">
        <v>63</v>
      </c>
      <c r="L135" s="22"/>
      <c r="M135" s="23">
        <v>720</v>
      </c>
      <c r="N135" s="23">
        <v>720</v>
      </c>
      <c r="O135" s="22"/>
      <c r="P135" s="22" t="s">
        <v>64</v>
      </c>
      <c r="Q135" s="22" t="s">
        <v>51</v>
      </c>
      <c r="R135" s="22" t="s">
        <v>65</v>
      </c>
      <c r="S135" s="25"/>
      <c r="T135" s="22" t="s">
        <v>53</v>
      </c>
      <c r="U135" s="22" t="s">
        <v>66</v>
      </c>
      <c r="V135" s="26">
        <v>1</v>
      </c>
      <c r="W135" s="26">
        <v>1</v>
      </c>
      <c r="X135" s="27">
        <v>1</v>
      </c>
      <c r="Y135" s="21"/>
      <c r="Z135" s="21">
        <f t="shared" si="11"/>
        <v>720</v>
      </c>
      <c r="AA135" s="21" t="s">
        <v>55</v>
      </c>
      <c r="AB135" s="21">
        <v>1</v>
      </c>
      <c r="AC135" s="21"/>
      <c r="AD135" s="21">
        <f t="shared" si="8"/>
        <v>720</v>
      </c>
      <c r="AE135" s="21"/>
      <c r="AF135" s="21">
        <f t="shared" si="9"/>
        <v>720</v>
      </c>
      <c r="AG135" s="28">
        <f t="shared" si="10"/>
        <v>720</v>
      </c>
      <c r="AH135" s="21"/>
      <c r="AI135" s="29"/>
      <c r="AJ135" s="21"/>
      <c r="AK135" s="21"/>
      <c r="AL135" s="22"/>
      <c r="AM135" s="21">
        <v>1</v>
      </c>
      <c r="AN135" s="21"/>
      <c r="AO135" s="21" t="s">
        <v>56</v>
      </c>
      <c r="AP135" s="22"/>
      <c r="AQ135" s="22"/>
      <c r="AR135" s="22"/>
    </row>
    <row r="136" spans="1:44" s="20" customFormat="1" ht="14.25" x14ac:dyDescent="0.15">
      <c r="A136" s="21" t="s">
        <v>46</v>
      </c>
      <c r="B136" s="22"/>
      <c r="C136" s="22"/>
      <c r="D136" s="22"/>
      <c r="E136" s="22"/>
      <c r="F136" s="22"/>
      <c r="G136" s="22" t="s">
        <v>310</v>
      </c>
      <c r="H136" s="22"/>
      <c r="I136" s="23">
        <v>39800382014</v>
      </c>
      <c r="J136" s="22" t="s">
        <v>48</v>
      </c>
      <c r="K136" s="24" t="s">
        <v>311</v>
      </c>
      <c r="L136" s="22"/>
      <c r="M136" s="23">
        <v>960</v>
      </c>
      <c r="N136" s="23">
        <v>960</v>
      </c>
      <c r="O136" s="22"/>
      <c r="P136" s="22" t="s">
        <v>50</v>
      </c>
      <c r="Q136" s="22" t="s">
        <v>51</v>
      </c>
      <c r="R136" s="22" t="s">
        <v>77</v>
      </c>
      <c r="S136" s="25"/>
      <c r="T136" s="22" t="s">
        <v>53</v>
      </c>
      <c r="U136" s="22" t="s">
        <v>312</v>
      </c>
      <c r="V136" s="26">
        <v>1</v>
      </c>
      <c r="W136" s="26">
        <v>1</v>
      </c>
      <c r="X136" s="27">
        <v>1</v>
      </c>
      <c r="Y136" s="21"/>
      <c r="Z136" s="21">
        <f t="shared" si="11"/>
        <v>960</v>
      </c>
      <c r="AA136" s="21" t="s">
        <v>55</v>
      </c>
      <c r="AB136" s="21">
        <v>1</v>
      </c>
      <c r="AC136" s="21"/>
      <c r="AD136" s="21">
        <f t="shared" si="8"/>
        <v>960</v>
      </c>
      <c r="AE136" s="21"/>
      <c r="AF136" s="21">
        <f t="shared" si="9"/>
        <v>960</v>
      </c>
      <c r="AG136" s="28">
        <f t="shared" si="10"/>
        <v>960</v>
      </c>
      <c r="AH136" s="21"/>
      <c r="AI136" s="29"/>
      <c r="AJ136" s="21"/>
      <c r="AK136" s="21"/>
      <c r="AL136" s="22"/>
      <c r="AM136" s="21">
        <v>1</v>
      </c>
      <c r="AN136" s="21"/>
      <c r="AO136" s="21" t="s">
        <v>56</v>
      </c>
      <c r="AP136" s="22"/>
      <c r="AQ136" s="22"/>
      <c r="AR136" s="22"/>
    </row>
    <row r="137" spans="1:44" s="20" customFormat="1" ht="14.25" x14ac:dyDescent="0.15">
      <c r="A137" s="21" t="s">
        <v>46</v>
      </c>
      <c r="B137" s="22"/>
      <c r="C137" s="22"/>
      <c r="D137" s="22"/>
      <c r="E137" s="22"/>
      <c r="F137" s="22"/>
      <c r="G137" s="22" t="s">
        <v>313</v>
      </c>
      <c r="H137" s="22"/>
      <c r="I137" s="23">
        <v>39800381974</v>
      </c>
      <c r="J137" s="22" t="s">
        <v>48</v>
      </c>
      <c r="K137" s="24" t="s">
        <v>314</v>
      </c>
      <c r="L137" s="22"/>
      <c r="M137" s="23">
        <v>720</v>
      </c>
      <c r="N137" s="23">
        <v>720</v>
      </c>
      <c r="O137" s="22"/>
      <c r="P137" s="22" t="s">
        <v>50</v>
      </c>
      <c r="Q137" s="22" t="s">
        <v>51</v>
      </c>
      <c r="R137" s="22" t="s">
        <v>52</v>
      </c>
      <c r="S137" s="25"/>
      <c r="T137" s="22" t="s">
        <v>53</v>
      </c>
      <c r="U137" s="22" t="s">
        <v>315</v>
      </c>
      <c r="V137" s="26">
        <v>1</v>
      </c>
      <c r="W137" s="26">
        <v>1</v>
      </c>
      <c r="X137" s="27">
        <v>1</v>
      </c>
      <c r="Y137" s="21"/>
      <c r="Z137" s="21">
        <f t="shared" si="11"/>
        <v>720</v>
      </c>
      <c r="AA137" s="21" t="s">
        <v>55</v>
      </c>
      <c r="AB137" s="21">
        <v>1</v>
      </c>
      <c r="AC137" s="21"/>
      <c r="AD137" s="21">
        <f t="shared" si="8"/>
        <v>720</v>
      </c>
      <c r="AE137" s="21"/>
      <c r="AF137" s="21">
        <f t="shared" si="9"/>
        <v>720</v>
      </c>
      <c r="AG137" s="28">
        <f t="shared" si="10"/>
        <v>720</v>
      </c>
      <c r="AH137" s="21"/>
      <c r="AI137" s="29"/>
      <c r="AJ137" s="21"/>
      <c r="AK137" s="21"/>
      <c r="AL137" s="22"/>
      <c r="AM137" s="21">
        <v>1</v>
      </c>
      <c r="AN137" s="21"/>
      <c r="AO137" s="21" t="s">
        <v>56</v>
      </c>
      <c r="AP137" s="22"/>
      <c r="AQ137" s="22"/>
      <c r="AR137" s="22"/>
    </row>
    <row r="138" spans="1:44" s="20" customFormat="1" ht="14.25" x14ac:dyDescent="0.15">
      <c r="A138" s="21" t="s">
        <v>46</v>
      </c>
      <c r="B138" s="22"/>
      <c r="C138" s="22"/>
      <c r="D138" s="22"/>
      <c r="E138" s="22"/>
      <c r="F138" s="22"/>
      <c r="G138" s="22" t="s">
        <v>316</v>
      </c>
      <c r="H138" s="22"/>
      <c r="I138" s="23">
        <v>39800381966</v>
      </c>
      <c r="J138" s="22" t="s">
        <v>48</v>
      </c>
      <c r="K138" s="24" t="s">
        <v>317</v>
      </c>
      <c r="L138" s="22"/>
      <c r="M138" s="23">
        <v>720</v>
      </c>
      <c r="N138" s="23">
        <v>720</v>
      </c>
      <c r="O138" s="22"/>
      <c r="P138" s="22" t="s">
        <v>64</v>
      </c>
      <c r="Q138" s="22" t="s">
        <v>51</v>
      </c>
      <c r="R138" s="22" t="s">
        <v>95</v>
      </c>
      <c r="S138" s="25"/>
      <c r="T138" s="22" t="s">
        <v>53</v>
      </c>
      <c r="U138" s="22" t="s">
        <v>318</v>
      </c>
      <c r="V138" s="26">
        <v>1</v>
      </c>
      <c r="W138" s="26">
        <v>1</v>
      </c>
      <c r="X138" s="27">
        <v>1</v>
      </c>
      <c r="Y138" s="21"/>
      <c r="Z138" s="21">
        <f t="shared" si="11"/>
        <v>720</v>
      </c>
      <c r="AA138" s="21" t="s">
        <v>55</v>
      </c>
      <c r="AB138" s="21">
        <v>1</v>
      </c>
      <c r="AC138" s="21"/>
      <c r="AD138" s="21">
        <f t="shared" si="8"/>
        <v>720</v>
      </c>
      <c r="AE138" s="21"/>
      <c r="AF138" s="21">
        <f t="shared" si="9"/>
        <v>720</v>
      </c>
      <c r="AG138" s="28">
        <f t="shared" si="10"/>
        <v>720</v>
      </c>
      <c r="AH138" s="21"/>
      <c r="AI138" s="29"/>
      <c r="AJ138" s="21"/>
      <c r="AK138" s="21"/>
      <c r="AL138" s="22"/>
      <c r="AM138" s="21">
        <v>1</v>
      </c>
      <c r="AN138" s="21"/>
      <c r="AO138" s="21" t="s">
        <v>56</v>
      </c>
      <c r="AP138" s="22"/>
      <c r="AQ138" s="22"/>
      <c r="AR138" s="22"/>
    </row>
    <row r="139" spans="1:44" s="20" customFormat="1" ht="14.25" x14ac:dyDescent="0.15">
      <c r="A139" s="21" t="s">
        <v>46</v>
      </c>
      <c r="B139" s="22"/>
      <c r="C139" s="22"/>
      <c r="D139" s="22"/>
      <c r="E139" s="22"/>
      <c r="F139" s="22"/>
      <c r="G139" s="22" t="s">
        <v>319</v>
      </c>
      <c r="H139" s="22"/>
      <c r="I139" s="23">
        <v>39800381968</v>
      </c>
      <c r="J139" s="22" t="s">
        <v>48</v>
      </c>
      <c r="K139" s="24" t="s">
        <v>108</v>
      </c>
      <c r="L139" s="22"/>
      <c r="M139" s="23">
        <v>720</v>
      </c>
      <c r="N139" s="23">
        <v>720</v>
      </c>
      <c r="O139" s="22"/>
      <c r="P139" s="22" t="s">
        <v>50</v>
      </c>
      <c r="Q139" s="22" t="s">
        <v>51</v>
      </c>
      <c r="R139" s="22" t="s">
        <v>109</v>
      </c>
      <c r="S139" s="25"/>
      <c r="T139" s="22" t="s">
        <v>53</v>
      </c>
      <c r="U139" s="22" t="s">
        <v>110</v>
      </c>
      <c r="V139" s="26">
        <v>1</v>
      </c>
      <c r="W139" s="26">
        <v>1</v>
      </c>
      <c r="X139" s="27">
        <v>1</v>
      </c>
      <c r="Y139" s="21"/>
      <c r="Z139" s="21">
        <f t="shared" si="11"/>
        <v>720</v>
      </c>
      <c r="AA139" s="21" t="s">
        <v>55</v>
      </c>
      <c r="AB139" s="21">
        <v>1</v>
      </c>
      <c r="AC139" s="21"/>
      <c r="AD139" s="21">
        <f t="shared" si="8"/>
        <v>720</v>
      </c>
      <c r="AE139" s="21"/>
      <c r="AF139" s="21">
        <f t="shared" si="9"/>
        <v>720</v>
      </c>
      <c r="AG139" s="28">
        <f t="shared" si="10"/>
        <v>720</v>
      </c>
      <c r="AH139" s="21"/>
      <c r="AI139" s="29"/>
      <c r="AJ139" s="21"/>
      <c r="AK139" s="21"/>
      <c r="AL139" s="22"/>
      <c r="AM139" s="21">
        <v>1</v>
      </c>
      <c r="AN139" s="21"/>
      <c r="AO139" s="21" t="s">
        <v>56</v>
      </c>
      <c r="AP139" s="22"/>
      <c r="AQ139" s="22"/>
      <c r="AR139" s="22"/>
    </row>
    <row r="140" spans="1:44" s="20" customFormat="1" ht="14.25" x14ac:dyDescent="0.15">
      <c r="A140" s="21" t="s">
        <v>46</v>
      </c>
      <c r="B140" s="22"/>
      <c r="C140" s="22"/>
      <c r="D140" s="22"/>
      <c r="E140" s="22"/>
      <c r="F140" s="22"/>
      <c r="G140" s="22" t="s">
        <v>320</v>
      </c>
      <c r="H140" s="22"/>
      <c r="I140" s="23">
        <v>39800381970</v>
      </c>
      <c r="J140" s="22" t="s">
        <v>48</v>
      </c>
      <c r="K140" s="24" t="s">
        <v>321</v>
      </c>
      <c r="L140" s="22"/>
      <c r="M140" s="23">
        <v>950</v>
      </c>
      <c r="N140" s="23">
        <v>950</v>
      </c>
      <c r="O140" s="22"/>
      <c r="P140" s="22" t="s">
        <v>50</v>
      </c>
      <c r="Q140" s="22" t="s">
        <v>51</v>
      </c>
      <c r="R140" s="22" t="s">
        <v>91</v>
      </c>
      <c r="S140" s="25"/>
      <c r="T140" s="22" t="s">
        <v>53</v>
      </c>
      <c r="U140" s="22" t="s">
        <v>322</v>
      </c>
      <c r="V140" s="26">
        <v>1</v>
      </c>
      <c r="W140" s="26">
        <v>1</v>
      </c>
      <c r="X140" s="27">
        <v>1</v>
      </c>
      <c r="Y140" s="21"/>
      <c r="Z140" s="21">
        <f t="shared" si="11"/>
        <v>950</v>
      </c>
      <c r="AA140" s="21" t="s">
        <v>55</v>
      </c>
      <c r="AB140" s="21">
        <v>1</v>
      </c>
      <c r="AC140" s="21"/>
      <c r="AD140" s="21">
        <f t="shared" si="8"/>
        <v>950</v>
      </c>
      <c r="AE140" s="21"/>
      <c r="AF140" s="21">
        <f t="shared" si="9"/>
        <v>950</v>
      </c>
      <c r="AG140" s="28">
        <f t="shared" si="10"/>
        <v>950</v>
      </c>
      <c r="AH140" s="21"/>
      <c r="AI140" s="29"/>
      <c r="AJ140" s="21"/>
      <c r="AK140" s="21"/>
      <c r="AL140" s="22"/>
      <c r="AM140" s="21">
        <v>1</v>
      </c>
      <c r="AN140" s="21"/>
      <c r="AO140" s="21" t="s">
        <v>56</v>
      </c>
      <c r="AP140" s="22"/>
      <c r="AQ140" s="22"/>
      <c r="AR140" s="22"/>
    </row>
    <row r="141" spans="1:44" s="20" customFormat="1" ht="14.25" x14ac:dyDescent="0.15">
      <c r="A141" s="21" t="s">
        <v>46</v>
      </c>
      <c r="B141" s="22"/>
      <c r="C141" s="22"/>
      <c r="D141" s="22"/>
      <c r="E141" s="22"/>
      <c r="F141" s="22"/>
      <c r="G141" s="22" t="s">
        <v>323</v>
      </c>
      <c r="H141" s="22"/>
      <c r="I141" s="23">
        <v>39800381972</v>
      </c>
      <c r="J141" s="22" t="s">
        <v>48</v>
      </c>
      <c r="K141" s="24" t="s">
        <v>98</v>
      </c>
      <c r="L141" s="22"/>
      <c r="M141" s="23">
        <v>950</v>
      </c>
      <c r="N141" s="23">
        <v>950</v>
      </c>
      <c r="O141" s="22"/>
      <c r="P141" s="22" t="s">
        <v>50</v>
      </c>
      <c r="Q141" s="22" t="s">
        <v>51</v>
      </c>
      <c r="R141" s="22" t="s">
        <v>99</v>
      </c>
      <c r="S141" s="25"/>
      <c r="T141" s="22" t="s">
        <v>53</v>
      </c>
      <c r="U141" s="22" t="s">
        <v>100</v>
      </c>
      <c r="V141" s="26">
        <v>1</v>
      </c>
      <c r="W141" s="26">
        <v>1</v>
      </c>
      <c r="X141" s="27">
        <v>1</v>
      </c>
      <c r="Y141" s="21"/>
      <c r="Z141" s="21">
        <f t="shared" si="11"/>
        <v>950</v>
      </c>
      <c r="AA141" s="21" t="s">
        <v>55</v>
      </c>
      <c r="AB141" s="21">
        <v>1</v>
      </c>
      <c r="AC141" s="21"/>
      <c r="AD141" s="21">
        <f t="shared" si="8"/>
        <v>950</v>
      </c>
      <c r="AE141" s="21"/>
      <c r="AF141" s="21">
        <f t="shared" si="9"/>
        <v>950</v>
      </c>
      <c r="AG141" s="28">
        <f t="shared" si="10"/>
        <v>950</v>
      </c>
      <c r="AH141" s="21"/>
      <c r="AI141" s="29"/>
      <c r="AJ141" s="21"/>
      <c r="AK141" s="21"/>
      <c r="AL141" s="22"/>
      <c r="AM141" s="21">
        <v>1</v>
      </c>
      <c r="AN141" s="21"/>
      <c r="AO141" s="21" t="s">
        <v>56</v>
      </c>
      <c r="AP141" s="22"/>
      <c r="AQ141" s="22"/>
      <c r="AR141" s="22"/>
    </row>
    <row r="142" spans="1:44" s="20" customFormat="1" ht="14.25" x14ac:dyDescent="0.15">
      <c r="A142" s="21" t="s">
        <v>46</v>
      </c>
      <c r="B142" s="22"/>
      <c r="C142" s="22"/>
      <c r="D142" s="22"/>
      <c r="E142" s="22"/>
      <c r="F142" s="22"/>
      <c r="G142" s="22" t="s">
        <v>324</v>
      </c>
      <c r="H142" s="22"/>
      <c r="I142" s="23">
        <v>39800382000</v>
      </c>
      <c r="J142" s="22" t="s">
        <v>48</v>
      </c>
      <c r="K142" s="24" t="s">
        <v>321</v>
      </c>
      <c r="L142" s="22"/>
      <c r="M142" s="23">
        <v>950</v>
      </c>
      <c r="N142" s="23">
        <v>950</v>
      </c>
      <c r="O142" s="22"/>
      <c r="P142" s="22" t="s">
        <v>50</v>
      </c>
      <c r="Q142" s="22" t="s">
        <v>51</v>
      </c>
      <c r="R142" s="22" t="s">
        <v>91</v>
      </c>
      <c r="S142" s="25"/>
      <c r="T142" s="22" t="s">
        <v>53</v>
      </c>
      <c r="U142" s="22" t="s">
        <v>322</v>
      </c>
      <c r="V142" s="26">
        <v>1</v>
      </c>
      <c r="W142" s="26">
        <v>1</v>
      </c>
      <c r="X142" s="27">
        <v>1</v>
      </c>
      <c r="Y142" s="21"/>
      <c r="Z142" s="21">
        <f t="shared" si="11"/>
        <v>950</v>
      </c>
      <c r="AA142" s="21" t="s">
        <v>55</v>
      </c>
      <c r="AB142" s="21">
        <v>1</v>
      </c>
      <c r="AC142" s="21"/>
      <c r="AD142" s="21">
        <f t="shared" si="8"/>
        <v>950</v>
      </c>
      <c r="AE142" s="21"/>
      <c r="AF142" s="21">
        <f t="shared" si="9"/>
        <v>950</v>
      </c>
      <c r="AG142" s="28">
        <f t="shared" si="10"/>
        <v>950</v>
      </c>
      <c r="AH142" s="21"/>
      <c r="AI142" s="29"/>
      <c r="AJ142" s="21"/>
      <c r="AK142" s="21"/>
      <c r="AL142" s="22"/>
      <c r="AM142" s="21">
        <v>1</v>
      </c>
      <c r="AN142" s="21"/>
      <c r="AO142" s="21" t="s">
        <v>56</v>
      </c>
      <c r="AP142" s="22"/>
      <c r="AQ142" s="22"/>
      <c r="AR142" s="22"/>
    </row>
    <row r="143" spans="1:44" s="20" customFormat="1" ht="14.25" x14ac:dyDescent="0.15">
      <c r="A143" s="21" t="s">
        <v>46</v>
      </c>
      <c r="B143" s="22"/>
      <c r="C143" s="22"/>
      <c r="D143" s="22"/>
      <c r="E143" s="22"/>
      <c r="F143" s="22"/>
      <c r="G143" s="22" t="s">
        <v>325</v>
      </c>
      <c r="H143" s="22"/>
      <c r="I143" s="23">
        <v>39800382004</v>
      </c>
      <c r="J143" s="22" t="s">
        <v>48</v>
      </c>
      <c r="K143" s="24" t="s">
        <v>80</v>
      </c>
      <c r="L143" s="22"/>
      <c r="M143" s="23">
        <v>600</v>
      </c>
      <c r="N143" s="23">
        <v>600</v>
      </c>
      <c r="O143" s="22"/>
      <c r="P143" s="22" t="s">
        <v>50</v>
      </c>
      <c r="Q143" s="22" t="s">
        <v>51</v>
      </c>
      <c r="R143" s="22" t="s">
        <v>52</v>
      </c>
      <c r="S143" s="25"/>
      <c r="T143" s="22" t="s">
        <v>53</v>
      </c>
      <c r="U143" s="22" t="s">
        <v>81</v>
      </c>
      <c r="V143" s="26">
        <v>1</v>
      </c>
      <c r="W143" s="26">
        <v>1</v>
      </c>
      <c r="X143" s="27">
        <v>1</v>
      </c>
      <c r="Y143" s="21"/>
      <c r="Z143" s="21">
        <f t="shared" si="11"/>
        <v>600</v>
      </c>
      <c r="AA143" s="21" t="s">
        <v>55</v>
      </c>
      <c r="AB143" s="21">
        <v>1</v>
      </c>
      <c r="AC143" s="21"/>
      <c r="AD143" s="21">
        <f t="shared" si="8"/>
        <v>600</v>
      </c>
      <c r="AE143" s="21"/>
      <c r="AF143" s="21">
        <f t="shared" si="9"/>
        <v>600</v>
      </c>
      <c r="AG143" s="28">
        <f t="shared" si="10"/>
        <v>600</v>
      </c>
      <c r="AH143" s="21"/>
      <c r="AI143" s="29"/>
      <c r="AJ143" s="21"/>
      <c r="AK143" s="21"/>
      <c r="AL143" s="22"/>
      <c r="AM143" s="21">
        <v>1</v>
      </c>
      <c r="AN143" s="21"/>
      <c r="AO143" s="21" t="s">
        <v>56</v>
      </c>
      <c r="AP143" s="22"/>
      <c r="AQ143" s="22"/>
      <c r="AR143" s="22"/>
    </row>
    <row r="144" spans="1:44" s="20" customFormat="1" ht="14.25" x14ac:dyDescent="0.15">
      <c r="A144" s="21" t="s">
        <v>46</v>
      </c>
      <c r="B144" s="22"/>
      <c r="C144" s="22"/>
      <c r="D144" s="22"/>
      <c r="E144" s="22"/>
      <c r="F144" s="22"/>
      <c r="G144" s="22" t="s">
        <v>326</v>
      </c>
      <c r="H144" s="22"/>
      <c r="I144" s="23">
        <v>39800382006</v>
      </c>
      <c r="J144" s="22" t="s">
        <v>48</v>
      </c>
      <c r="K144" s="24" t="s">
        <v>184</v>
      </c>
      <c r="L144" s="22"/>
      <c r="M144" s="23">
        <v>720</v>
      </c>
      <c r="N144" s="23">
        <v>720</v>
      </c>
      <c r="O144" s="22"/>
      <c r="P144" s="22" t="s">
        <v>50</v>
      </c>
      <c r="Q144" s="22" t="s">
        <v>51</v>
      </c>
      <c r="R144" s="22" t="s">
        <v>109</v>
      </c>
      <c r="S144" s="25"/>
      <c r="T144" s="22" t="s">
        <v>53</v>
      </c>
      <c r="U144" s="22" t="s">
        <v>185</v>
      </c>
      <c r="V144" s="26">
        <v>1</v>
      </c>
      <c r="W144" s="26">
        <v>1</v>
      </c>
      <c r="X144" s="27">
        <v>1</v>
      </c>
      <c r="Y144" s="21"/>
      <c r="Z144" s="21">
        <f t="shared" si="11"/>
        <v>720</v>
      </c>
      <c r="AA144" s="21" t="s">
        <v>55</v>
      </c>
      <c r="AB144" s="21">
        <v>1</v>
      </c>
      <c r="AC144" s="21"/>
      <c r="AD144" s="21">
        <f t="shared" si="8"/>
        <v>720</v>
      </c>
      <c r="AE144" s="21"/>
      <c r="AF144" s="21">
        <f t="shared" si="9"/>
        <v>720</v>
      </c>
      <c r="AG144" s="28">
        <f t="shared" si="10"/>
        <v>720</v>
      </c>
      <c r="AH144" s="21"/>
      <c r="AI144" s="29"/>
      <c r="AJ144" s="21"/>
      <c r="AK144" s="21"/>
      <c r="AL144" s="22"/>
      <c r="AM144" s="21">
        <v>1</v>
      </c>
      <c r="AN144" s="21"/>
      <c r="AO144" s="21" t="s">
        <v>56</v>
      </c>
      <c r="AP144" s="22"/>
      <c r="AQ144" s="22"/>
      <c r="AR144" s="22"/>
    </row>
    <row r="145" spans="1:44" s="20" customFormat="1" ht="14.25" x14ac:dyDescent="0.15">
      <c r="A145" s="21" t="s">
        <v>46</v>
      </c>
      <c r="B145" s="22"/>
      <c r="C145" s="22"/>
      <c r="D145" s="22"/>
      <c r="E145" s="22"/>
      <c r="F145" s="22"/>
      <c r="G145" s="22" t="s">
        <v>327</v>
      </c>
      <c r="H145" s="22"/>
      <c r="I145" s="23">
        <v>39800382007</v>
      </c>
      <c r="J145" s="22" t="s">
        <v>48</v>
      </c>
      <c r="K145" s="24" t="s">
        <v>63</v>
      </c>
      <c r="L145" s="22"/>
      <c r="M145" s="23">
        <v>720</v>
      </c>
      <c r="N145" s="23">
        <v>720</v>
      </c>
      <c r="O145" s="22"/>
      <c r="P145" s="22" t="s">
        <v>64</v>
      </c>
      <c r="Q145" s="22" t="s">
        <v>51</v>
      </c>
      <c r="R145" s="22" t="s">
        <v>65</v>
      </c>
      <c r="S145" s="25"/>
      <c r="T145" s="22" t="s">
        <v>53</v>
      </c>
      <c r="U145" s="22" t="s">
        <v>66</v>
      </c>
      <c r="V145" s="26">
        <v>1</v>
      </c>
      <c r="W145" s="26">
        <v>1</v>
      </c>
      <c r="X145" s="27">
        <v>1</v>
      </c>
      <c r="Y145" s="21"/>
      <c r="Z145" s="21">
        <f t="shared" si="11"/>
        <v>720</v>
      </c>
      <c r="AA145" s="21" t="s">
        <v>55</v>
      </c>
      <c r="AB145" s="21">
        <v>1</v>
      </c>
      <c r="AC145" s="21"/>
      <c r="AD145" s="21">
        <f t="shared" si="8"/>
        <v>720</v>
      </c>
      <c r="AE145" s="21"/>
      <c r="AF145" s="21">
        <f t="shared" si="9"/>
        <v>720</v>
      </c>
      <c r="AG145" s="28">
        <f t="shared" si="10"/>
        <v>720</v>
      </c>
      <c r="AH145" s="21"/>
      <c r="AI145" s="29"/>
      <c r="AJ145" s="21"/>
      <c r="AK145" s="21"/>
      <c r="AL145" s="22"/>
      <c r="AM145" s="21">
        <v>1</v>
      </c>
      <c r="AN145" s="21"/>
      <c r="AO145" s="21" t="s">
        <v>56</v>
      </c>
      <c r="AP145" s="22"/>
      <c r="AQ145" s="22"/>
      <c r="AR145" s="22"/>
    </row>
    <row r="146" spans="1:44" s="20" customFormat="1" ht="14.25" x14ac:dyDescent="0.15">
      <c r="A146" s="21" t="s">
        <v>46</v>
      </c>
      <c r="B146" s="22"/>
      <c r="C146" s="22"/>
      <c r="D146" s="22"/>
      <c r="E146" s="22"/>
      <c r="F146" s="22"/>
      <c r="G146" s="22" t="s">
        <v>328</v>
      </c>
      <c r="H146" s="22"/>
      <c r="I146" s="23">
        <v>39800381978</v>
      </c>
      <c r="J146" s="22" t="s">
        <v>48</v>
      </c>
      <c r="K146" s="24" t="s">
        <v>94</v>
      </c>
      <c r="L146" s="22"/>
      <c r="M146" s="23">
        <v>2700</v>
      </c>
      <c r="N146" s="23">
        <v>2700</v>
      </c>
      <c r="O146" s="22"/>
      <c r="P146" s="22" t="s">
        <v>64</v>
      </c>
      <c r="Q146" s="22" t="s">
        <v>51</v>
      </c>
      <c r="R146" s="22" t="s">
        <v>95</v>
      </c>
      <c r="S146" s="25"/>
      <c r="T146" s="22" t="s">
        <v>53</v>
      </c>
      <c r="U146" s="22" t="s">
        <v>96</v>
      </c>
      <c r="V146" s="26">
        <v>1</v>
      </c>
      <c r="W146" s="26">
        <v>1</v>
      </c>
      <c r="X146" s="27">
        <v>1</v>
      </c>
      <c r="Y146" s="21"/>
      <c r="Z146" s="21">
        <f t="shared" si="11"/>
        <v>2700</v>
      </c>
      <c r="AA146" s="21" t="s">
        <v>55</v>
      </c>
      <c r="AB146" s="21">
        <v>1</v>
      </c>
      <c r="AC146" s="21"/>
      <c r="AD146" s="21">
        <f t="shared" si="8"/>
        <v>2700</v>
      </c>
      <c r="AE146" s="21"/>
      <c r="AF146" s="21">
        <f t="shared" si="9"/>
        <v>2700</v>
      </c>
      <c r="AG146" s="28">
        <f t="shared" si="10"/>
        <v>2700</v>
      </c>
      <c r="AH146" s="21"/>
      <c r="AI146" s="29"/>
      <c r="AJ146" s="21"/>
      <c r="AK146" s="21"/>
      <c r="AL146" s="22"/>
      <c r="AM146" s="21">
        <v>1</v>
      </c>
      <c r="AN146" s="21"/>
      <c r="AO146" s="21" t="s">
        <v>56</v>
      </c>
      <c r="AP146" s="22"/>
      <c r="AQ146" s="22"/>
      <c r="AR146" s="22"/>
    </row>
    <row r="147" spans="1:44" s="20" customFormat="1" ht="14.25" x14ac:dyDescent="0.15">
      <c r="A147" s="21" t="s">
        <v>46</v>
      </c>
      <c r="B147" s="22"/>
      <c r="C147" s="22"/>
      <c r="D147" s="22"/>
      <c r="E147" s="22"/>
      <c r="F147" s="22"/>
      <c r="G147" s="22" t="s">
        <v>329</v>
      </c>
      <c r="H147" s="22"/>
      <c r="I147" s="23">
        <v>39800381980</v>
      </c>
      <c r="J147" s="22" t="s">
        <v>48</v>
      </c>
      <c r="K147" s="24" t="s">
        <v>314</v>
      </c>
      <c r="L147" s="22"/>
      <c r="M147" s="23">
        <v>600</v>
      </c>
      <c r="N147" s="23">
        <v>600</v>
      </c>
      <c r="O147" s="22"/>
      <c r="P147" s="22" t="s">
        <v>50</v>
      </c>
      <c r="Q147" s="22" t="s">
        <v>51</v>
      </c>
      <c r="R147" s="22" t="s">
        <v>52</v>
      </c>
      <c r="S147" s="25"/>
      <c r="T147" s="22" t="s">
        <v>53</v>
      </c>
      <c r="U147" s="22" t="s">
        <v>315</v>
      </c>
      <c r="V147" s="26">
        <v>1</v>
      </c>
      <c r="W147" s="26">
        <v>1</v>
      </c>
      <c r="X147" s="27">
        <v>1</v>
      </c>
      <c r="Y147" s="21"/>
      <c r="Z147" s="21">
        <f t="shared" si="11"/>
        <v>600</v>
      </c>
      <c r="AA147" s="21" t="s">
        <v>55</v>
      </c>
      <c r="AB147" s="21">
        <v>1</v>
      </c>
      <c r="AC147" s="21"/>
      <c r="AD147" s="21">
        <f t="shared" si="8"/>
        <v>600</v>
      </c>
      <c r="AE147" s="21"/>
      <c r="AF147" s="21">
        <f t="shared" si="9"/>
        <v>600</v>
      </c>
      <c r="AG147" s="28">
        <f t="shared" si="10"/>
        <v>600</v>
      </c>
      <c r="AH147" s="21"/>
      <c r="AI147" s="29"/>
      <c r="AJ147" s="21"/>
      <c r="AK147" s="21"/>
      <c r="AL147" s="22"/>
      <c r="AM147" s="21">
        <v>1</v>
      </c>
      <c r="AN147" s="21"/>
      <c r="AO147" s="21" t="s">
        <v>56</v>
      </c>
      <c r="AP147" s="22"/>
      <c r="AQ147" s="22"/>
      <c r="AR147" s="22"/>
    </row>
    <row r="148" spans="1:44" s="20" customFormat="1" ht="14.25" x14ac:dyDescent="0.15">
      <c r="A148" s="21" t="s">
        <v>46</v>
      </c>
      <c r="B148" s="22"/>
      <c r="C148" s="22"/>
      <c r="D148" s="22"/>
      <c r="E148" s="22"/>
      <c r="F148" s="22"/>
      <c r="G148" s="22" t="s">
        <v>330</v>
      </c>
      <c r="H148" s="22"/>
      <c r="I148" s="23">
        <v>39800381985</v>
      </c>
      <c r="J148" s="22" t="s">
        <v>48</v>
      </c>
      <c r="K148" s="24" t="s">
        <v>63</v>
      </c>
      <c r="L148" s="22"/>
      <c r="M148" s="23">
        <v>720</v>
      </c>
      <c r="N148" s="23">
        <v>720</v>
      </c>
      <c r="O148" s="22"/>
      <c r="P148" s="22" t="s">
        <v>64</v>
      </c>
      <c r="Q148" s="22" t="s">
        <v>51</v>
      </c>
      <c r="R148" s="22" t="s">
        <v>65</v>
      </c>
      <c r="S148" s="25"/>
      <c r="T148" s="22" t="s">
        <v>53</v>
      </c>
      <c r="U148" s="22" t="s">
        <v>66</v>
      </c>
      <c r="V148" s="26">
        <v>1</v>
      </c>
      <c r="W148" s="26">
        <v>1</v>
      </c>
      <c r="X148" s="27">
        <v>1</v>
      </c>
      <c r="Y148" s="21"/>
      <c r="Z148" s="21">
        <f t="shared" si="11"/>
        <v>720</v>
      </c>
      <c r="AA148" s="21" t="s">
        <v>55</v>
      </c>
      <c r="AB148" s="21">
        <v>1</v>
      </c>
      <c r="AC148" s="21"/>
      <c r="AD148" s="21">
        <f t="shared" si="8"/>
        <v>720</v>
      </c>
      <c r="AE148" s="21"/>
      <c r="AF148" s="21">
        <f t="shared" si="9"/>
        <v>720</v>
      </c>
      <c r="AG148" s="28">
        <f t="shared" si="10"/>
        <v>720</v>
      </c>
      <c r="AH148" s="21"/>
      <c r="AI148" s="29"/>
      <c r="AJ148" s="21"/>
      <c r="AK148" s="21"/>
      <c r="AL148" s="22"/>
      <c r="AM148" s="21">
        <v>1</v>
      </c>
      <c r="AN148" s="21"/>
      <c r="AO148" s="21" t="s">
        <v>56</v>
      </c>
      <c r="AP148" s="22"/>
      <c r="AQ148" s="22"/>
      <c r="AR148" s="22"/>
    </row>
    <row r="149" spans="1:44" s="20" customFormat="1" ht="14.25" x14ac:dyDescent="0.15">
      <c r="A149" s="21" t="s">
        <v>46</v>
      </c>
      <c r="B149" s="22"/>
      <c r="C149" s="22"/>
      <c r="D149" s="22"/>
      <c r="E149" s="22"/>
      <c r="F149" s="22"/>
      <c r="G149" s="22" t="s">
        <v>331</v>
      </c>
      <c r="H149" s="22"/>
      <c r="I149" s="23">
        <v>39800381987</v>
      </c>
      <c r="J149" s="22" t="s">
        <v>48</v>
      </c>
      <c r="K149" s="24" t="s">
        <v>68</v>
      </c>
      <c r="L149" s="22"/>
      <c r="M149" s="23">
        <v>720</v>
      </c>
      <c r="N149" s="23">
        <v>720</v>
      </c>
      <c r="O149" s="22"/>
      <c r="P149" s="22" t="s">
        <v>59</v>
      </c>
      <c r="Q149" s="22" t="s">
        <v>51</v>
      </c>
      <c r="R149" s="22" t="s">
        <v>69</v>
      </c>
      <c r="S149" s="25"/>
      <c r="T149" s="22" t="s">
        <v>53</v>
      </c>
      <c r="U149" s="22" t="s">
        <v>70</v>
      </c>
      <c r="V149" s="26">
        <v>1</v>
      </c>
      <c r="W149" s="26">
        <v>1</v>
      </c>
      <c r="X149" s="27">
        <v>1</v>
      </c>
      <c r="Y149" s="21"/>
      <c r="Z149" s="21">
        <f t="shared" si="11"/>
        <v>720</v>
      </c>
      <c r="AA149" s="21" t="s">
        <v>55</v>
      </c>
      <c r="AB149" s="21">
        <v>1</v>
      </c>
      <c r="AC149" s="21"/>
      <c r="AD149" s="21">
        <f t="shared" si="8"/>
        <v>720</v>
      </c>
      <c r="AE149" s="21"/>
      <c r="AF149" s="21">
        <f t="shared" si="9"/>
        <v>720</v>
      </c>
      <c r="AG149" s="28">
        <f t="shared" si="10"/>
        <v>720</v>
      </c>
      <c r="AH149" s="21"/>
      <c r="AI149" s="29"/>
      <c r="AJ149" s="21"/>
      <c r="AK149" s="21"/>
      <c r="AL149" s="22"/>
      <c r="AM149" s="21">
        <v>1</v>
      </c>
      <c r="AN149" s="21"/>
      <c r="AO149" s="21" t="s">
        <v>56</v>
      </c>
      <c r="AP149" s="22"/>
      <c r="AQ149" s="22"/>
      <c r="AR149" s="22"/>
    </row>
    <row r="150" spans="1:44" s="20" customFormat="1" ht="14.25" x14ac:dyDescent="0.15">
      <c r="A150" s="21" t="s">
        <v>46</v>
      </c>
      <c r="B150" s="22"/>
      <c r="C150" s="22"/>
      <c r="D150" s="22"/>
      <c r="E150" s="22"/>
      <c r="F150" s="22"/>
      <c r="G150" s="22" t="s">
        <v>332</v>
      </c>
      <c r="H150" s="22"/>
      <c r="I150" s="23">
        <v>39800382009</v>
      </c>
      <c r="J150" s="22" t="s">
        <v>48</v>
      </c>
      <c r="K150" s="24" t="s">
        <v>266</v>
      </c>
      <c r="L150" s="22"/>
      <c r="M150" s="23">
        <v>960</v>
      </c>
      <c r="N150" s="23">
        <v>960</v>
      </c>
      <c r="O150" s="22"/>
      <c r="P150" s="22" t="s">
        <v>50</v>
      </c>
      <c r="Q150" s="22" t="s">
        <v>51</v>
      </c>
      <c r="R150" s="22" t="s">
        <v>117</v>
      </c>
      <c r="S150" s="25"/>
      <c r="T150" s="22" t="s">
        <v>53</v>
      </c>
      <c r="U150" s="22" t="s">
        <v>267</v>
      </c>
      <c r="V150" s="26">
        <v>1</v>
      </c>
      <c r="W150" s="26">
        <v>1</v>
      </c>
      <c r="X150" s="27">
        <v>1</v>
      </c>
      <c r="Y150" s="21"/>
      <c r="Z150" s="21">
        <f t="shared" si="11"/>
        <v>960</v>
      </c>
      <c r="AA150" s="21" t="s">
        <v>55</v>
      </c>
      <c r="AB150" s="21">
        <v>1</v>
      </c>
      <c r="AC150" s="21"/>
      <c r="AD150" s="21">
        <f t="shared" si="8"/>
        <v>960</v>
      </c>
      <c r="AE150" s="21"/>
      <c r="AF150" s="21">
        <f t="shared" si="9"/>
        <v>960</v>
      </c>
      <c r="AG150" s="28">
        <f t="shared" si="10"/>
        <v>960</v>
      </c>
      <c r="AH150" s="21"/>
      <c r="AI150" s="29"/>
      <c r="AJ150" s="21"/>
      <c r="AK150" s="21"/>
      <c r="AL150" s="22"/>
      <c r="AM150" s="21">
        <v>1</v>
      </c>
      <c r="AN150" s="21"/>
      <c r="AO150" s="21" t="s">
        <v>56</v>
      </c>
      <c r="AP150" s="22"/>
      <c r="AQ150" s="22"/>
      <c r="AR150" s="22"/>
    </row>
    <row r="151" spans="1:44" s="20" customFormat="1" ht="14.25" x14ac:dyDescent="0.15">
      <c r="A151" s="21" t="s">
        <v>46</v>
      </c>
      <c r="B151" s="22"/>
      <c r="C151" s="22"/>
      <c r="D151" s="22"/>
      <c r="E151" s="22"/>
      <c r="F151" s="22"/>
      <c r="G151" s="22" t="s">
        <v>333</v>
      </c>
      <c r="H151" s="22"/>
      <c r="I151" s="23">
        <v>39800382010</v>
      </c>
      <c r="J151" s="22" t="s">
        <v>48</v>
      </c>
      <c r="K151" s="24" t="s">
        <v>76</v>
      </c>
      <c r="L151" s="22"/>
      <c r="M151" s="23">
        <v>720</v>
      </c>
      <c r="N151" s="23">
        <v>720</v>
      </c>
      <c r="O151" s="22"/>
      <c r="P151" s="22" t="s">
        <v>50</v>
      </c>
      <c r="Q151" s="22" t="s">
        <v>51</v>
      </c>
      <c r="R151" s="22" t="s">
        <v>77</v>
      </c>
      <c r="S151" s="25"/>
      <c r="T151" s="22" t="s">
        <v>53</v>
      </c>
      <c r="U151" s="22" t="s">
        <v>78</v>
      </c>
      <c r="V151" s="26">
        <v>1</v>
      </c>
      <c r="W151" s="26">
        <v>1</v>
      </c>
      <c r="X151" s="27">
        <v>1</v>
      </c>
      <c r="Y151" s="21"/>
      <c r="Z151" s="21">
        <f t="shared" si="11"/>
        <v>720</v>
      </c>
      <c r="AA151" s="21" t="s">
        <v>55</v>
      </c>
      <c r="AB151" s="21">
        <v>1</v>
      </c>
      <c r="AC151" s="21"/>
      <c r="AD151" s="21">
        <f t="shared" si="8"/>
        <v>720</v>
      </c>
      <c r="AE151" s="21"/>
      <c r="AF151" s="21">
        <f t="shared" si="9"/>
        <v>720</v>
      </c>
      <c r="AG151" s="28">
        <f t="shared" si="10"/>
        <v>720</v>
      </c>
      <c r="AH151" s="21"/>
      <c r="AI151" s="29"/>
      <c r="AJ151" s="21"/>
      <c r="AK151" s="21"/>
      <c r="AL151" s="22"/>
      <c r="AM151" s="21">
        <v>1</v>
      </c>
      <c r="AN151" s="21"/>
      <c r="AO151" s="21" t="s">
        <v>56</v>
      </c>
      <c r="AP151" s="22"/>
      <c r="AQ151" s="22"/>
      <c r="AR151" s="22"/>
    </row>
    <row r="152" spans="1:44" s="20" customFormat="1" ht="14.25" x14ac:dyDescent="0.15">
      <c r="A152" s="21" t="s">
        <v>46</v>
      </c>
      <c r="B152" s="22"/>
      <c r="C152" s="22"/>
      <c r="D152" s="22"/>
      <c r="E152" s="22"/>
      <c r="F152" s="22"/>
      <c r="G152" s="22" t="s">
        <v>334</v>
      </c>
      <c r="H152" s="22"/>
      <c r="I152" s="23">
        <v>39800381996</v>
      </c>
      <c r="J152" s="22" t="s">
        <v>48</v>
      </c>
      <c r="K152" s="24" t="s">
        <v>199</v>
      </c>
      <c r="L152" s="22"/>
      <c r="M152" s="23">
        <v>950</v>
      </c>
      <c r="N152" s="23">
        <v>950</v>
      </c>
      <c r="O152" s="22"/>
      <c r="P152" s="22" t="s">
        <v>50</v>
      </c>
      <c r="Q152" s="22" t="s">
        <v>51</v>
      </c>
      <c r="R152" s="22" t="s">
        <v>99</v>
      </c>
      <c r="S152" s="25"/>
      <c r="T152" s="22" t="s">
        <v>53</v>
      </c>
      <c r="U152" s="22" t="s">
        <v>200</v>
      </c>
      <c r="V152" s="26">
        <v>1</v>
      </c>
      <c r="W152" s="26">
        <v>1</v>
      </c>
      <c r="X152" s="27">
        <v>1</v>
      </c>
      <c r="Y152" s="21"/>
      <c r="Z152" s="21">
        <f t="shared" si="11"/>
        <v>950</v>
      </c>
      <c r="AA152" s="21" t="s">
        <v>55</v>
      </c>
      <c r="AB152" s="21">
        <v>1</v>
      </c>
      <c r="AC152" s="21"/>
      <c r="AD152" s="21">
        <f t="shared" si="8"/>
        <v>950</v>
      </c>
      <c r="AE152" s="21"/>
      <c r="AF152" s="21">
        <f t="shared" si="9"/>
        <v>950</v>
      </c>
      <c r="AG152" s="28">
        <f t="shared" si="10"/>
        <v>950</v>
      </c>
      <c r="AH152" s="21"/>
      <c r="AI152" s="29"/>
      <c r="AJ152" s="21"/>
      <c r="AK152" s="21"/>
      <c r="AL152" s="22"/>
      <c r="AM152" s="21">
        <v>1</v>
      </c>
      <c r="AN152" s="21"/>
      <c r="AO152" s="21" t="s">
        <v>56</v>
      </c>
      <c r="AP152" s="22"/>
      <c r="AQ152" s="22"/>
      <c r="AR152" s="22"/>
    </row>
    <row r="153" spans="1:44" s="20" customFormat="1" ht="14.25" x14ac:dyDescent="0.15">
      <c r="A153" s="21" t="s">
        <v>46</v>
      </c>
      <c r="B153" s="22"/>
      <c r="C153" s="22"/>
      <c r="D153" s="22"/>
      <c r="E153" s="22"/>
      <c r="F153" s="22"/>
      <c r="G153" s="22" t="s">
        <v>335</v>
      </c>
      <c r="H153" s="22"/>
      <c r="I153" s="23">
        <v>39800384746</v>
      </c>
      <c r="J153" s="22" t="s">
        <v>48</v>
      </c>
      <c r="K153" s="24" t="s">
        <v>304</v>
      </c>
      <c r="L153" s="22"/>
      <c r="M153" s="23">
        <v>600</v>
      </c>
      <c r="N153" s="23">
        <v>600</v>
      </c>
      <c r="O153" s="22"/>
      <c r="P153" s="22" t="s">
        <v>50</v>
      </c>
      <c r="Q153" s="22" t="s">
        <v>51</v>
      </c>
      <c r="R153" s="22" t="s">
        <v>109</v>
      </c>
      <c r="S153" s="25"/>
      <c r="T153" s="22" t="s">
        <v>53</v>
      </c>
      <c r="U153" s="22" t="s">
        <v>305</v>
      </c>
      <c r="V153" s="26">
        <v>1</v>
      </c>
      <c r="W153" s="26">
        <v>1</v>
      </c>
      <c r="X153" s="27">
        <v>1</v>
      </c>
      <c r="Y153" s="21"/>
      <c r="Z153" s="21">
        <f t="shared" si="11"/>
        <v>600</v>
      </c>
      <c r="AA153" s="21" t="s">
        <v>55</v>
      </c>
      <c r="AB153" s="21">
        <v>1</v>
      </c>
      <c r="AC153" s="21"/>
      <c r="AD153" s="21">
        <f t="shared" si="8"/>
        <v>600</v>
      </c>
      <c r="AE153" s="21"/>
      <c r="AF153" s="21">
        <f t="shared" si="9"/>
        <v>600</v>
      </c>
      <c r="AG153" s="28">
        <f t="shared" si="10"/>
        <v>600</v>
      </c>
      <c r="AH153" s="21"/>
      <c r="AI153" s="29"/>
      <c r="AJ153" s="21"/>
      <c r="AK153" s="21"/>
      <c r="AL153" s="22"/>
      <c r="AM153" s="21">
        <v>1</v>
      </c>
      <c r="AN153" s="21"/>
      <c r="AO153" s="21" t="s">
        <v>56</v>
      </c>
      <c r="AP153" s="22"/>
      <c r="AQ153" s="22"/>
      <c r="AR153" s="22"/>
    </row>
    <row r="154" spans="1:44" s="20" customFormat="1" ht="14.25" x14ac:dyDescent="0.15">
      <c r="A154" s="21" t="s">
        <v>46</v>
      </c>
      <c r="B154" s="22"/>
      <c r="C154" s="22"/>
      <c r="D154" s="22"/>
      <c r="E154" s="22"/>
      <c r="F154" s="22"/>
      <c r="G154" s="22" t="s">
        <v>336</v>
      </c>
      <c r="H154" s="22"/>
      <c r="I154" s="23">
        <v>39800384679</v>
      </c>
      <c r="J154" s="22" t="s">
        <v>48</v>
      </c>
      <c r="K154" s="24" t="s">
        <v>199</v>
      </c>
      <c r="L154" s="22"/>
      <c r="M154" s="23">
        <v>600</v>
      </c>
      <c r="N154" s="23">
        <v>600</v>
      </c>
      <c r="O154" s="22"/>
      <c r="P154" s="22" t="s">
        <v>50</v>
      </c>
      <c r="Q154" s="22" t="s">
        <v>51</v>
      </c>
      <c r="R154" s="22" t="s">
        <v>99</v>
      </c>
      <c r="S154" s="25"/>
      <c r="T154" s="22" t="s">
        <v>53</v>
      </c>
      <c r="U154" s="22" t="s">
        <v>200</v>
      </c>
      <c r="V154" s="26">
        <v>1</v>
      </c>
      <c r="W154" s="26">
        <v>1</v>
      </c>
      <c r="X154" s="27">
        <v>1</v>
      </c>
      <c r="Y154" s="21"/>
      <c r="Z154" s="21">
        <f t="shared" si="11"/>
        <v>600</v>
      </c>
      <c r="AA154" s="21" t="s">
        <v>55</v>
      </c>
      <c r="AB154" s="21">
        <v>1</v>
      </c>
      <c r="AC154" s="21"/>
      <c r="AD154" s="21">
        <f t="shared" si="8"/>
        <v>600</v>
      </c>
      <c r="AE154" s="21"/>
      <c r="AF154" s="21">
        <f t="shared" si="9"/>
        <v>600</v>
      </c>
      <c r="AG154" s="28">
        <f t="shared" si="10"/>
        <v>600</v>
      </c>
      <c r="AH154" s="21"/>
      <c r="AI154" s="29"/>
      <c r="AJ154" s="21"/>
      <c r="AK154" s="21"/>
      <c r="AL154" s="22"/>
      <c r="AM154" s="21">
        <v>1</v>
      </c>
      <c r="AN154" s="21"/>
      <c r="AO154" s="21" t="s">
        <v>56</v>
      </c>
      <c r="AP154" s="22"/>
      <c r="AQ154" s="22"/>
      <c r="AR154" s="22"/>
    </row>
    <row r="155" spans="1:44" s="20" customFormat="1" ht="14.25" x14ac:dyDescent="0.15">
      <c r="A155" s="21" t="s">
        <v>46</v>
      </c>
      <c r="B155" s="22"/>
      <c r="C155" s="22"/>
      <c r="D155" s="22"/>
      <c r="E155" s="22"/>
      <c r="F155" s="22"/>
      <c r="G155" s="22" t="s">
        <v>337</v>
      </c>
      <c r="H155" s="22"/>
      <c r="I155" s="23">
        <v>39800384685</v>
      </c>
      <c r="J155" s="22" t="s">
        <v>48</v>
      </c>
      <c r="K155" s="24" t="s">
        <v>115</v>
      </c>
      <c r="L155" s="22"/>
      <c r="M155" s="23">
        <v>950</v>
      </c>
      <c r="N155" s="23">
        <v>950</v>
      </c>
      <c r="O155" s="22"/>
      <c r="P155" s="22" t="s">
        <v>50</v>
      </c>
      <c r="Q155" s="22" t="s">
        <v>51</v>
      </c>
      <c r="R155" s="22" t="s">
        <v>117</v>
      </c>
      <c r="S155" s="25"/>
      <c r="T155" s="22" t="s">
        <v>53</v>
      </c>
      <c r="U155" s="22" t="s">
        <v>118</v>
      </c>
      <c r="V155" s="26">
        <v>1</v>
      </c>
      <c r="W155" s="26">
        <v>1</v>
      </c>
      <c r="X155" s="27">
        <v>1</v>
      </c>
      <c r="Y155" s="21"/>
      <c r="Z155" s="21">
        <f t="shared" si="11"/>
        <v>950</v>
      </c>
      <c r="AA155" s="21" t="s">
        <v>55</v>
      </c>
      <c r="AB155" s="21">
        <v>1</v>
      </c>
      <c r="AC155" s="21"/>
      <c r="AD155" s="21">
        <f t="shared" si="8"/>
        <v>950</v>
      </c>
      <c r="AE155" s="21"/>
      <c r="AF155" s="21">
        <f t="shared" si="9"/>
        <v>950</v>
      </c>
      <c r="AG155" s="28">
        <f t="shared" si="10"/>
        <v>950</v>
      </c>
      <c r="AH155" s="21"/>
      <c r="AI155" s="29"/>
      <c r="AJ155" s="21"/>
      <c r="AK155" s="21"/>
      <c r="AL155" s="22"/>
      <c r="AM155" s="21">
        <v>1</v>
      </c>
      <c r="AN155" s="21"/>
      <c r="AO155" s="21" t="s">
        <v>56</v>
      </c>
      <c r="AP155" s="22"/>
      <c r="AQ155" s="22"/>
      <c r="AR155" s="22"/>
    </row>
    <row r="156" spans="1:44" s="20" customFormat="1" ht="14.25" x14ac:dyDescent="0.15">
      <c r="A156" s="21" t="s">
        <v>46</v>
      </c>
      <c r="B156" s="22"/>
      <c r="C156" s="22"/>
      <c r="D156" s="22"/>
      <c r="E156" s="22"/>
      <c r="F156" s="22"/>
      <c r="G156" s="22" t="s">
        <v>338</v>
      </c>
      <c r="H156" s="22"/>
      <c r="I156" s="23">
        <v>39800384688</v>
      </c>
      <c r="J156" s="22" t="s">
        <v>48</v>
      </c>
      <c r="K156" s="24" t="s">
        <v>129</v>
      </c>
      <c r="L156" s="22"/>
      <c r="M156" s="23">
        <v>720</v>
      </c>
      <c r="N156" s="23">
        <v>720</v>
      </c>
      <c r="O156" s="22"/>
      <c r="P156" s="22" t="s">
        <v>50</v>
      </c>
      <c r="Q156" s="22" t="s">
        <v>51</v>
      </c>
      <c r="R156" s="22" t="s">
        <v>77</v>
      </c>
      <c r="S156" s="25"/>
      <c r="T156" s="22" t="s">
        <v>53</v>
      </c>
      <c r="U156" s="22" t="s">
        <v>130</v>
      </c>
      <c r="V156" s="26">
        <v>1</v>
      </c>
      <c r="W156" s="26">
        <v>1</v>
      </c>
      <c r="X156" s="27">
        <v>1</v>
      </c>
      <c r="Y156" s="21"/>
      <c r="Z156" s="21">
        <f t="shared" si="11"/>
        <v>720</v>
      </c>
      <c r="AA156" s="21" t="s">
        <v>55</v>
      </c>
      <c r="AB156" s="21">
        <v>1</v>
      </c>
      <c r="AC156" s="21"/>
      <c r="AD156" s="21">
        <f t="shared" si="8"/>
        <v>720</v>
      </c>
      <c r="AE156" s="21"/>
      <c r="AF156" s="21">
        <f t="shared" si="9"/>
        <v>720</v>
      </c>
      <c r="AG156" s="28">
        <f t="shared" si="10"/>
        <v>720</v>
      </c>
      <c r="AH156" s="21"/>
      <c r="AI156" s="29"/>
      <c r="AJ156" s="21"/>
      <c r="AK156" s="21"/>
      <c r="AL156" s="22"/>
      <c r="AM156" s="21">
        <v>1</v>
      </c>
      <c r="AN156" s="21"/>
      <c r="AO156" s="21" t="s">
        <v>56</v>
      </c>
      <c r="AP156" s="22"/>
      <c r="AQ156" s="22"/>
      <c r="AR156" s="22"/>
    </row>
    <row r="157" spans="1:44" s="20" customFormat="1" ht="14.25" x14ac:dyDescent="0.15">
      <c r="A157" s="21" t="s">
        <v>46</v>
      </c>
      <c r="B157" s="22"/>
      <c r="C157" s="22"/>
      <c r="D157" s="22"/>
      <c r="E157" s="22"/>
      <c r="F157" s="22"/>
      <c r="G157" s="22" t="s">
        <v>339</v>
      </c>
      <c r="H157" s="22"/>
      <c r="I157" s="23">
        <v>39800384708</v>
      </c>
      <c r="J157" s="22" t="s">
        <v>48</v>
      </c>
      <c r="K157" s="24" t="s">
        <v>178</v>
      </c>
      <c r="L157" s="22"/>
      <c r="M157" s="23">
        <v>950</v>
      </c>
      <c r="N157" s="23">
        <v>950</v>
      </c>
      <c r="O157" s="22"/>
      <c r="P157" s="22" t="s">
        <v>64</v>
      </c>
      <c r="Q157" s="22" t="s">
        <v>51</v>
      </c>
      <c r="R157" s="22" t="s">
        <v>274</v>
      </c>
      <c r="S157" s="25"/>
      <c r="T157" s="22" t="s">
        <v>275</v>
      </c>
      <c r="U157" s="22" t="s">
        <v>178</v>
      </c>
      <c r="V157" s="26">
        <v>1</v>
      </c>
      <c r="W157" s="26">
        <v>1</v>
      </c>
      <c r="X157" s="27">
        <v>1</v>
      </c>
      <c r="Y157" s="21"/>
      <c r="Z157" s="21">
        <f t="shared" si="11"/>
        <v>950</v>
      </c>
      <c r="AA157" s="21" t="s">
        <v>55</v>
      </c>
      <c r="AB157" s="21">
        <v>1</v>
      </c>
      <c r="AC157" s="21"/>
      <c r="AD157" s="21">
        <f t="shared" si="8"/>
        <v>950</v>
      </c>
      <c r="AE157" s="21"/>
      <c r="AF157" s="21">
        <f t="shared" si="9"/>
        <v>950</v>
      </c>
      <c r="AG157" s="28">
        <f t="shared" si="10"/>
        <v>950</v>
      </c>
      <c r="AH157" s="21"/>
      <c r="AI157" s="29"/>
      <c r="AJ157" s="21"/>
      <c r="AK157" s="21"/>
      <c r="AL157" s="22"/>
      <c r="AM157" s="21">
        <v>1</v>
      </c>
      <c r="AN157" s="21"/>
      <c r="AO157" s="21" t="s">
        <v>56</v>
      </c>
      <c r="AP157" s="22"/>
      <c r="AQ157" s="22"/>
      <c r="AR157" s="22"/>
    </row>
    <row r="158" spans="1:44" s="20" customFormat="1" ht="14.25" x14ac:dyDescent="0.15">
      <c r="A158" s="21" t="s">
        <v>46</v>
      </c>
      <c r="B158" s="22"/>
      <c r="C158" s="22"/>
      <c r="D158" s="22"/>
      <c r="E158" s="22"/>
      <c r="F158" s="22"/>
      <c r="G158" s="22" t="s">
        <v>340</v>
      </c>
      <c r="H158" s="22"/>
      <c r="I158" s="23">
        <v>39800384697</v>
      </c>
      <c r="J158" s="22" t="s">
        <v>48</v>
      </c>
      <c r="K158" s="24" t="s">
        <v>108</v>
      </c>
      <c r="L158" s="22"/>
      <c r="M158" s="23">
        <v>950</v>
      </c>
      <c r="N158" s="23">
        <v>950</v>
      </c>
      <c r="O158" s="22"/>
      <c r="P158" s="22" t="s">
        <v>50</v>
      </c>
      <c r="Q158" s="22" t="s">
        <v>51</v>
      </c>
      <c r="R158" s="22" t="s">
        <v>109</v>
      </c>
      <c r="S158" s="25"/>
      <c r="T158" s="22" t="s">
        <v>53</v>
      </c>
      <c r="U158" s="22" t="s">
        <v>110</v>
      </c>
      <c r="V158" s="26">
        <v>1</v>
      </c>
      <c r="W158" s="26">
        <v>1</v>
      </c>
      <c r="X158" s="27">
        <v>1</v>
      </c>
      <c r="Y158" s="21"/>
      <c r="Z158" s="21">
        <f t="shared" si="11"/>
        <v>950</v>
      </c>
      <c r="AA158" s="21" t="s">
        <v>55</v>
      </c>
      <c r="AB158" s="21">
        <v>1</v>
      </c>
      <c r="AC158" s="21"/>
      <c r="AD158" s="21">
        <f t="shared" si="8"/>
        <v>950</v>
      </c>
      <c r="AE158" s="21"/>
      <c r="AF158" s="21">
        <f t="shared" si="9"/>
        <v>950</v>
      </c>
      <c r="AG158" s="28">
        <f t="shared" si="10"/>
        <v>950</v>
      </c>
      <c r="AH158" s="21"/>
      <c r="AI158" s="29"/>
      <c r="AJ158" s="21"/>
      <c r="AK158" s="21"/>
      <c r="AL158" s="22"/>
      <c r="AM158" s="21">
        <v>1</v>
      </c>
      <c r="AN158" s="21"/>
      <c r="AO158" s="21" t="s">
        <v>56</v>
      </c>
      <c r="AP158" s="22"/>
      <c r="AQ158" s="22"/>
      <c r="AR158" s="22"/>
    </row>
    <row r="159" spans="1:44" s="20" customFormat="1" ht="14.25" x14ac:dyDescent="0.15">
      <c r="A159" s="21" t="s">
        <v>46</v>
      </c>
      <c r="B159" s="22"/>
      <c r="C159" s="22"/>
      <c r="D159" s="22"/>
      <c r="E159" s="22"/>
      <c r="F159" s="22"/>
      <c r="G159" s="22" t="s">
        <v>341</v>
      </c>
      <c r="H159" s="22"/>
      <c r="I159" s="23">
        <v>39800381312</v>
      </c>
      <c r="J159" s="22" t="s">
        <v>48</v>
      </c>
      <c r="K159" s="24" t="s">
        <v>209</v>
      </c>
      <c r="L159" s="22"/>
      <c r="M159" s="23">
        <v>950</v>
      </c>
      <c r="N159" s="23">
        <v>950</v>
      </c>
      <c r="O159" s="22"/>
      <c r="P159" s="22" t="s">
        <v>50</v>
      </c>
      <c r="Q159" s="22" t="s">
        <v>51</v>
      </c>
      <c r="R159" s="22" t="s">
        <v>99</v>
      </c>
      <c r="S159" s="25"/>
      <c r="T159" s="22" t="s">
        <v>53</v>
      </c>
      <c r="U159" s="22" t="s">
        <v>210</v>
      </c>
      <c r="V159" s="26">
        <v>1</v>
      </c>
      <c r="W159" s="26">
        <v>1</v>
      </c>
      <c r="X159" s="27">
        <v>1</v>
      </c>
      <c r="Y159" s="21"/>
      <c r="Z159" s="21">
        <f t="shared" si="11"/>
        <v>950</v>
      </c>
      <c r="AA159" s="21" t="s">
        <v>55</v>
      </c>
      <c r="AB159" s="21">
        <v>1</v>
      </c>
      <c r="AC159" s="21"/>
      <c r="AD159" s="21">
        <f t="shared" si="8"/>
        <v>950</v>
      </c>
      <c r="AE159" s="21"/>
      <c r="AF159" s="21">
        <f t="shared" si="9"/>
        <v>950</v>
      </c>
      <c r="AG159" s="28">
        <f t="shared" si="10"/>
        <v>950</v>
      </c>
      <c r="AH159" s="21"/>
      <c r="AI159" s="29"/>
      <c r="AJ159" s="21"/>
      <c r="AK159" s="21"/>
      <c r="AL159" s="22"/>
      <c r="AM159" s="21">
        <v>1</v>
      </c>
      <c r="AN159" s="21"/>
      <c r="AO159" s="21" t="s">
        <v>56</v>
      </c>
      <c r="AP159" s="22"/>
      <c r="AQ159" s="22"/>
      <c r="AR159" s="22"/>
    </row>
    <row r="160" spans="1:44" s="20" customFormat="1" ht="14.25" x14ac:dyDescent="0.15">
      <c r="A160" s="21" t="s">
        <v>46</v>
      </c>
      <c r="B160" s="22"/>
      <c r="C160" s="22"/>
      <c r="D160" s="22"/>
      <c r="E160" s="22"/>
      <c r="F160" s="22"/>
      <c r="G160" s="22" t="s">
        <v>342</v>
      </c>
      <c r="H160" s="22"/>
      <c r="I160" s="23">
        <v>39800381316</v>
      </c>
      <c r="J160" s="22" t="s">
        <v>48</v>
      </c>
      <c r="K160" s="24" t="s">
        <v>343</v>
      </c>
      <c r="L160" s="22"/>
      <c r="M160" s="23">
        <v>960</v>
      </c>
      <c r="N160" s="23">
        <v>960</v>
      </c>
      <c r="O160" s="22"/>
      <c r="P160" s="22" t="s">
        <v>50</v>
      </c>
      <c r="Q160" s="22" t="s">
        <v>51</v>
      </c>
      <c r="R160" s="22" t="s">
        <v>104</v>
      </c>
      <c r="S160" s="25"/>
      <c r="T160" s="22" t="s">
        <v>53</v>
      </c>
      <c r="U160" s="22" t="s">
        <v>344</v>
      </c>
      <c r="V160" s="26">
        <v>1</v>
      </c>
      <c r="W160" s="26">
        <v>1</v>
      </c>
      <c r="X160" s="27">
        <v>1</v>
      </c>
      <c r="Y160" s="21"/>
      <c r="Z160" s="21">
        <f t="shared" si="11"/>
        <v>960</v>
      </c>
      <c r="AA160" s="21" t="s">
        <v>55</v>
      </c>
      <c r="AB160" s="21">
        <v>1</v>
      </c>
      <c r="AC160" s="21"/>
      <c r="AD160" s="21">
        <f t="shared" si="8"/>
        <v>960</v>
      </c>
      <c r="AE160" s="21"/>
      <c r="AF160" s="21">
        <f t="shared" si="9"/>
        <v>960</v>
      </c>
      <c r="AG160" s="28">
        <f t="shared" si="10"/>
        <v>960</v>
      </c>
      <c r="AH160" s="21"/>
      <c r="AI160" s="29"/>
      <c r="AJ160" s="21"/>
      <c r="AK160" s="21"/>
      <c r="AL160" s="22"/>
      <c r="AM160" s="21">
        <v>1</v>
      </c>
      <c r="AN160" s="21"/>
      <c r="AO160" s="21" t="s">
        <v>56</v>
      </c>
      <c r="AP160" s="22"/>
      <c r="AQ160" s="22"/>
      <c r="AR160" s="22"/>
    </row>
    <row r="161" spans="1:44" s="20" customFormat="1" ht="14.25" x14ac:dyDescent="0.15">
      <c r="A161" s="21" t="s">
        <v>46</v>
      </c>
      <c r="B161" s="22"/>
      <c r="C161" s="22"/>
      <c r="D161" s="22"/>
      <c r="E161" s="22"/>
      <c r="F161" s="22"/>
      <c r="G161" s="22" t="s">
        <v>345</v>
      </c>
      <c r="H161" s="22"/>
      <c r="I161" s="23">
        <v>39800381322</v>
      </c>
      <c r="J161" s="22" t="s">
        <v>48</v>
      </c>
      <c r="K161" s="24" t="s">
        <v>346</v>
      </c>
      <c r="L161" s="22"/>
      <c r="M161" s="23">
        <v>720</v>
      </c>
      <c r="N161" s="23">
        <v>720</v>
      </c>
      <c r="O161" s="22"/>
      <c r="P161" s="22" t="s">
        <v>50</v>
      </c>
      <c r="Q161" s="22" t="s">
        <v>51</v>
      </c>
      <c r="R161" s="22" t="s">
        <v>60</v>
      </c>
      <c r="S161" s="25"/>
      <c r="T161" s="22" t="s">
        <v>53</v>
      </c>
      <c r="U161" s="22" t="s">
        <v>347</v>
      </c>
      <c r="V161" s="26">
        <v>1</v>
      </c>
      <c r="W161" s="26">
        <v>1</v>
      </c>
      <c r="X161" s="27">
        <v>1</v>
      </c>
      <c r="Y161" s="21"/>
      <c r="Z161" s="21">
        <f t="shared" si="11"/>
        <v>720</v>
      </c>
      <c r="AA161" s="21" t="s">
        <v>55</v>
      </c>
      <c r="AB161" s="21">
        <v>1</v>
      </c>
      <c r="AC161" s="21"/>
      <c r="AD161" s="21">
        <f t="shared" si="8"/>
        <v>720</v>
      </c>
      <c r="AE161" s="21"/>
      <c r="AF161" s="21">
        <f t="shared" si="9"/>
        <v>720</v>
      </c>
      <c r="AG161" s="28">
        <f t="shared" si="10"/>
        <v>720</v>
      </c>
      <c r="AH161" s="21"/>
      <c r="AI161" s="29"/>
      <c r="AJ161" s="21"/>
      <c r="AK161" s="21"/>
      <c r="AL161" s="22"/>
      <c r="AM161" s="21">
        <v>1</v>
      </c>
      <c r="AN161" s="21"/>
      <c r="AO161" s="21" t="s">
        <v>56</v>
      </c>
      <c r="AP161" s="22"/>
      <c r="AQ161" s="22"/>
      <c r="AR161" s="22"/>
    </row>
    <row r="162" spans="1:44" s="20" customFormat="1" ht="14.25" x14ac:dyDescent="0.15">
      <c r="A162" s="21" t="s">
        <v>46</v>
      </c>
      <c r="B162" s="22"/>
      <c r="C162" s="22"/>
      <c r="D162" s="22"/>
      <c r="E162" s="22"/>
      <c r="F162" s="22"/>
      <c r="G162" s="22" t="s">
        <v>348</v>
      </c>
      <c r="H162" s="22"/>
      <c r="I162" s="23">
        <v>39800384667</v>
      </c>
      <c r="J162" s="22" t="s">
        <v>48</v>
      </c>
      <c r="K162" s="24" t="s">
        <v>266</v>
      </c>
      <c r="L162" s="22"/>
      <c r="M162" s="23">
        <v>720</v>
      </c>
      <c r="N162" s="23">
        <v>720</v>
      </c>
      <c r="O162" s="22"/>
      <c r="P162" s="22" t="s">
        <v>50</v>
      </c>
      <c r="Q162" s="22" t="s">
        <v>51</v>
      </c>
      <c r="R162" s="22" t="s">
        <v>117</v>
      </c>
      <c r="S162" s="25"/>
      <c r="T162" s="22" t="s">
        <v>53</v>
      </c>
      <c r="U162" s="22" t="s">
        <v>267</v>
      </c>
      <c r="V162" s="26">
        <v>1</v>
      </c>
      <c r="W162" s="26">
        <v>1</v>
      </c>
      <c r="X162" s="27">
        <v>1</v>
      </c>
      <c r="Y162" s="21"/>
      <c r="Z162" s="21">
        <f t="shared" si="11"/>
        <v>720</v>
      </c>
      <c r="AA162" s="21" t="s">
        <v>55</v>
      </c>
      <c r="AB162" s="21">
        <v>1</v>
      </c>
      <c r="AC162" s="21"/>
      <c r="AD162" s="21">
        <f t="shared" si="8"/>
        <v>720</v>
      </c>
      <c r="AE162" s="21"/>
      <c r="AF162" s="21">
        <f t="shared" si="9"/>
        <v>720</v>
      </c>
      <c r="AG162" s="28">
        <f t="shared" si="10"/>
        <v>720</v>
      </c>
      <c r="AH162" s="21"/>
      <c r="AI162" s="29"/>
      <c r="AJ162" s="21"/>
      <c r="AK162" s="21"/>
      <c r="AL162" s="22"/>
      <c r="AM162" s="21">
        <v>1</v>
      </c>
      <c r="AN162" s="21"/>
      <c r="AO162" s="21" t="s">
        <v>56</v>
      </c>
      <c r="AP162" s="22"/>
      <c r="AQ162" s="22"/>
      <c r="AR162" s="22"/>
    </row>
    <row r="163" spans="1:44" s="20" customFormat="1" ht="14.25" x14ac:dyDescent="0.15">
      <c r="A163" s="21" t="s">
        <v>46</v>
      </c>
      <c r="B163" s="22"/>
      <c r="C163" s="22"/>
      <c r="D163" s="22"/>
      <c r="E163" s="22"/>
      <c r="F163" s="22"/>
      <c r="G163" s="22" t="s">
        <v>349</v>
      </c>
      <c r="H163" s="22"/>
      <c r="I163" s="23">
        <v>39800384704</v>
      </c>
      <c r="J163" s="22" t="s">
        <v>48</v>
      </c>
      <c r="K163" s="24" t="s">
        <v>94</v>
      </c>
      <c r="L163" s="22"/>
      <c r="M163" s="23">
        <v>950</v>
      </c>
      <c r="N163" s="23">
        <v>950</v>
      </c>
      <c r="O163" s="22"/>
      <c r="P163" s="22" t="s">
        <v>64</v>
      </c>
      <c r="Q163" s="22" t="s">
        <v>51</v>
      </c>
      <c r="R163" s="22" t="s">
        <v>95</v>
      </c>
      <c r="S163" s="25"/>
      <c r="T163" s="22" t="s">
        <v>53</v>
      </c>
      <c r="U163" s="22" t="s">
        <v>96</v>
      </c>
      <c r="V163" s="26">
        <v>1</v>
      </c>
      <c r="W163" s="26">
        <v>1</v>
      </c>
      <c r="X163" s="27">
        <v>1</v>
      </c>
      <c r="Y163" s="21"/>
      <c r="Z163" s="21">
        <f t="shared" si="11"/>
        <v>950</v>
      </c>
      <c r="AA163" s="21" t="s">
        <v>55</v>
      </c>
      <c r="AB163" s="21">
        <v>1</v>
      </c>
      <c r="AC163" s="21"/>
      <c r="AD163" s="21">
        <f t="shared" si="8"/>
        <v>950</v>
      </c>
      <c r="AE163" s="21"/>
      <c r="AF163" s="21">
        <f t="shared" si="9"/>
        <v>950</v>
      </c>
      <c r="AG163" s="28">
        <f t="shared" si="10"/>
        <v>950</v>
      </c>
      <c r="AH163" s="21"/>
      <c r="AI163" s="29"/>
      <c r="AJ163" s="21"/>
      <c r="AK163" s="21"/>
      <c r="AL163" s="22"/>
      <c r="AM163" s="21">
        <v>1</v>
      </c>
      <c r="AN163" s="21"/>
      <c r="AO163" s="21" t="s">
        <v>56</v>
      </c>
      <c r="AP163" s="22"/>
      <c r="AQ163" s="22"/>
      <c r="AR163" s="22"/>
    </row>
    <row r="164" spans="1:44" s="20" customFormat="1" ht="14.25" x14ac:dyDescent="0.15">
      <c r="A164" s="21" t="s">
        <v>46</v>
      </c>
      <c r="B164" s="22"/>
      <c r="C164" s="22"/>
      <c r="D164" s="22"/>
      <c r="E164" s="22"/>
      <c r="F164" s="22"/>
      <c r="G164" s="22" t="s">
        <v>350</v>
      </c>
      <c r="H164" s="22"/>
      <c r="I164" s="23">
        <v>39800384735</v>
      </c>
      <c r="J164" s="22" t="s">
        <v>48</v>
      </c>
      <c r="K164" s="24" t="s">
        <v>351</v>
      </c>
      <c r="L164" s="22"/>
      <c r="M164" s="23">
        <v>720</v>
      </c>
      <c r="N164" s="23">
        <v>720</v>
      </c>
      <c r="O164" s="22"/>
      <c r="P164" s="22" t="s">
        <v>50</v>
      </c>
      <c r="Q164" s="22" t="s">
        <v>51</v>
      </c>
      <c r="R164" s="22" t="s">
        <v>117</v>
      </c>
      <c r="S164" s="25"/>
      <c r="T164" s="22" t="s">
        <v>53</v>
      </c>
      <c r="U164" s="22" t="s">
        <v>352</v>
      </c>
      <c r="V164" s="26">
        <v>1</v>
      </c>
      <c r="W164" s="26">
        <v>1</v>
      </c>
      <c r="X164" s="27">
        <v>1</v>
      </c>
      <c r="Y164" s="21"/>
      <c r="Z164" s="21">
        <f t="shared" si="11"/>
        <v>720</v>
      </c>
      <c r="AA164" s="21" t="s">
        <v>55</v>
      </c>
      <c r="AB164" s="21">
        <v>1</v>
      </c>
      <c r="AC164" s="21"/>
      <c r="AD164" s="21">
        <f t="shared" si="8"/>
        <v>720</v>
      </c>
      <c r="AE164" s="21"/>
      <c r="AF164" s="21">
        <f t="shared" si="9"/>
        <v>720</v>
      </c>
      <c r="AG164" s="28">
        <f t="shared" si="10"/>
        <v>720</v>
      </c>
      <c r="AH164" s="21"/>
      <c r="AI164" s="29"/>
      <c r="AJ164" s="21"/>
      <c r="AK164" s="21"/>
      <c r="AL164" s="22"/>
      <c r="AM164" s="21">
        <v>1</v>
      </c>
      <c r="AN164" s="21"/>
      <c r="AO164" s="21" t="s">
        <v>56</v>
      </c>
      <c r="AP164" s="22"/>
      <c r="AQ164" s="22"/>
      <c r="AR164" s="22"/>
    </row>
    <row r="165" spans="1:44" s="20" customFormat="1" ht="14.25" x14ac:dyDescent="0.15">
      <c r="A165" s="21" t="s">
        <v>46</v>
      </c>
      <c r="B165" s="22"/>
      <c r="C165" s="22"/>
      <c r="D165" s="22"/>
      <c r="E165" s="22"/>
      <c r="F165" s="22"/>
      <c r="G165" s="22" t="s">
        <v>353</v>
      </c>
      <c r="H165" s="22"/>
      <c r="I165" s="23">
        <v>39800384737</v>
      </c>
      <c r="J165" s="22" t="s">
        <v>48</v>
      </c>
      <c r="K165" s="24" t="s">
        <v>72</v>
      </c>
      <c r="L165" s="22"/>
      <c r="M165" s="23">
        <v>720</v>
      </c>
      <c r="N165" s="23">
        <v>720</v>
      </c>
      <c r="O165" s="22"/>
      <c r="P165" s="22" t="s">
        <v>50</v>
      </c>
      <c r="Q165" s="22" t="s">
        <v>51</v>
      </c>
      <c r="R165" s="22" t="s">
        <v>52</v>
      </c>
      <c r="S165" s="25"/>
      <c r="T165" s="22" t="s">
        <v>53</v>
      </c>
      <c r="U165" s="22" t="s">
        <v>54</v>
      </c>
      <c r="V165" s="26">
        <v>1</v>
      </c>
      <c r="W165" s="26">
        <v>1</v>
      </c>
      <c r="X165" s="27">
        <v>1</v>
      </c>
      <c r="Y165" s="21"/>
      <c r="Z165" s="21">
        <f t="shared" si="11"/>
        <v>720</v>
      </c>
      <c r="AA165" s="21" t="s">
        <v>55</v>
      </c>
      <c r="AB165" s="21">
        <v>1</v>
      </c>
      <c r="AC165" s="21"/>
      <c r="AD165" s="21">
        <f t="shared" si="8"/>
        <v>720</v>
      </c>
      <c r="AE165" s="21"/>
      <c r="AF165" s="21">
        <f t="shared" si="9"/>
        <v>720</v>
      </c>
      <c r="AG165" s="28">
        <f t="shared" si="10"/>
        <v>720</v>
      </c>
      <c r="AH165" s="21"/>
      <c r="AI165" s="29"/>
      <c r="AJ165" s="21"/>
      <c r="AK165" s="21"/>
      <c r="AL165" s="22"/>
      <c r="AM165" s="21">
        <v>1</v>
      </c>
      <c r="AN165" s="21"/>
      <c r="AO165" s="21" t="s">
        <v>56</v>
      </c>
      <c r="AP165" s="22"/>
      <c r="AQ165" s="22"/>
      <c r="AR165" s="22"/>
    </row>
    <row r="166" spans="1:44" s="20" customFormat="1" ht="14.25" x14ac:dyDescent="0.15">
      <c r="A166" s="21" t="s">
        <v>46</v>
      </c>
      <c r="B166" s="22"/>
      <c r="C166" s="22"/>
      <c r="D166" s="22"/>
      <c r="E166" s="22"/>
      <c r="F166" s="22"/>
      <c r="G166" s="22" t="s">
        <v>354</v>
      </c>
      <c r="H166" s="22"/>
      <c r="I166" s="23">
        <v>39800384713</v>
      </c>
      <c r="J166" s="22" t="s">
        <v>48</v>
      </c>
      <c r="K166" s="24" t="s">
        <v>209</v>
      </c>
      <c r="L166" s="22"/>
      <c r="M166" s="23">
        <v>950</v>
      </c>
      <c r="N166" s="23">
        <v>950</v>
      </c>
      <c r="O166" s="22"/>
      <c r="P166" s="22" t="s">
        <v>50</v>
      </c>
      <c r="Q166" s="22" t="s">
        <v>51</v>
      </c>
      <c r="R166" s="22" t="s">
        <v>99</v>
      </c>
      <c r="S166" s="25"/>
      <c r="T166" s="22" t="s">
        <v>53</v>
      </c>
      <c r="U166" s="22" t="s">
        <v>210</v>
      </c>
      <c r="V166" s="26">
        <v>1</v>
      </c>
      <c r="W166" s="26">
        <v>1</v>
      </c>
      <c r="X166" s="27">
        <v>1</v>
      </c>
      <c r="Y166" s="21"/>
      <c r="Z166" s="21">
        <f t="shared" si="11"/>
        <v>950</v>
      </c>
      <c r="AA166" s="21" t="s">
        <v>55</v>
      </c>
      <c r="AB166" s="21">
        <v>1</v>
      </c>
      <c r="AC166" s="21"/>
      <c r="AD166" s="21">
        <f t="shared" si="8"/>
        <v>950</v>
      </c>
      <c r="AE166" s="21"/>
      <c r="AF166" s="21">
        <f t="shared" si="9"/>
        <v>950</v>
      </c>
      <c r="AG166" s="28">
        <f t="shared" si="10"/>
        <v>950</v>
      </c>
      <c r="AH166" s="21"/>
      <c r="AI166" s="29"/>
      <c r="AJ166" s="21"/>
      <c r="AK166" s="21"/>
      <c r="AL166" s="22"/>
      <c r="AM166" s="21">
        <v>1</v>
      </c>
      <c r="AN166" s="21"/>
      <c r="AO166" s="21" t="s">
        <v>56</v>
      </c>
      <c r="AP166" s="22"/>
      <c r="AQ166" s="22"/>
      <c r="AR166" s="22"/>
    </row>
    <row r="167" spans="1:44" s="20" customFormat="1" ht="14.25" x14ac:dyDescent="0.15">
      <c r="A167" s="21" t="s">
        <v>46</v>
      </c>
      <c r="B167" s="22"/>
      <c r="C167" s="22"/>
      <c r="D167" s="22"/>
      <c r="E167" s="22"/>
      <c r="F167" s="22"/>
      <c r="G167" s="22" t="s">
        <v>355</v>
      </c>
      <c r="H167" s="22"/>
      <c r="I167" s="23">
        <v>39800384743</v>
      </c>
      <c r="J167" s="22" t="s">
        <v>48</v>
      </c>
      <c r="K167" s="24" t="s">
        <v>262</v>
      </c>
      <c r="L167" s="22"/>
      <c r="M167" s="23">
        <v>720</v>
      </c>
      <c r="N167" s="23">
        <v>720</v>
      </c>
      <c r="O167" s="22"/>
      <c r="P167" s="22" t="s">
        <v>50</v>
      </c>
      <c r="Q167" s="22" t="s">
        <v>51</v>
      </c>
      <c r="R167" s="22" t="s">
        <v>52</v>
      </c>
      <c r="S167" s="25"/>
      <c r="T167" s="22" t="s">
        <v>53</v>
      </c>
      <c r="U167" s="22" t="s">
        <v>263</v>
      </c>
      <c r="V167" s="26">
        <v>1</v>
      </c>
      <c r="W167" s="26">
        <v>1</v>
      </c>
      <c r="X167" s="27">
        <v>1</v>
      </c>
      <c r="Y167" s="21"/>
      <c r="Z167" s="21">
        <f t="shared" si="11"/>
        <v>720</v>
      </c>
      <c r="AA167" s="21" t="s">
        <v>55</v>
      </c>
      <c r="AB167" s="21">
        <v>1</v>
      </c>
      <c r="AC167" s="21"/>
      <c r="AD167" s="21">
        <f t="shared" si="8"/>
        <v>720</v>
      </c>
      <c r="AE167" s="21"/>
      <c r="AF167" s="21">
        <f t="shared" si="9"/>
        <v>720</v>
      </c>
      <c r="AG167" s="28">
        <f t="shared" si="10"/>
        <v>720</v>
      </c>
      <c r="AH167" s="21"/>
      <c r="AI167" s="29"/>
      <c r="AJ167" s="21"/>
      <c r="AK167" s="21"/>
      <c r="AL167" s="22"/>
      <c r="AM167" s="21">
        <v>1</v>
      </c>
      <c r="AN167" s="21"/>
      <c r="AO167" s="21" t="s">
        <v>56</v>
      </c>
      <c r="AP167" s="22"/>
      <c r="AQ167" s="22"/>
      <c r="AR167" s="22"/>
    </row>
    <row r="168" spans="1:44" s="20" customFormat="1" ht="14.25" x14ac:dyDescent="0.15">
      <c r="A168" s="21" t="s">
        <v>46</v>
      </c>
      <c r="B168" s="22"/>
      <c r="C168" s="22"/>
      <c r="D168" s="22"/>
      <c r="E168" s="22"/>
      <c r="F168" s="22"/>
      <c r="G168" s="22" t="s">
        <v>356</v>
      </c>
      <c r="H168" s="22"/>
      <c r="I168" s="23">
        <v>39800384717</v>
      </c>
      <c r="J168" s="22" t="s">
        <v>48</v>
      </c>
      <c r="K168" s="24" t="s">
        <v>83</v>
      </c>
      <c r="L168" s="22"/>
      <c r="M168" s="23">
        <v>950</v>
      </c>
      <c r="N168" s="23">
        <v>950</v>
      </c>
      <c r="O168" s="22"/>
      <c r="P168" s="22" t="s">
        <v>50</v>
      </c>
      <c r="Q168" s="22" t="s">
        <v>51</v>
      </c>
      <c r="R168" s="22" t="s">
        <v>84</v>
      </c>
      <c r="S168" s="25"/>
      <c r="T168" s="22" t="s">
        <v>53</v>
      </c>
      <c r="U168" s="22" t="s">
        <v>85</v>
      </c>
      <c r="V168" s="26">
        <v>1</v>
      </c>
      <c r="W168" s="26">
        <v>1</v>
      </c>
      <c r="X168" s="27">
        <v>1</v>
      </c>
      <c r="Y168" s="21"/>
      <c r="Z168" s="21">
        <f t="shared" si="11"/>
        <v>950</v>
      </c>
      <c r="AA168" s="21" t="s">
        <v>55</v>
      </c>
      <c r="AB168" s="21">
        <v>1</v>
      </c>
      <c r="AC168" s="21"/>
      <c r="AD168" s="21">
        <f t="shared" si="8"/>
        <v>950</v>
      </c>
      <c r="AE168" s="21"/>
      <c r="AF168" s="21">
        <f t="shared" si="9"/>
        <v>950</v>
      </c>
      <c r="AG168" s="28">
        <f t="shared" si="10"/>
        <v>950</v>
      </c>
      <c r="AH168" s="21"/>
      <c r="AI168" s="29"/>
      <c r="AJ168" s="21"/>
      <c r="AK168" s="21"/>
      <c r="AL168" s="22"/>
      <c r="AM168" s="21">
        <v>1</v>
      </c>
      <c r="AN168" s="21"/>
      <c r="AO168" s="21" t="s">
        <v>56</v>
      </c>
      <c r="AP168" s="22"/>
      <c r="AQ168" s="22"/>
      <c r="AR168" s="22"/>
    </row>
    <row r="169" spans="1:44" s="20" customFormat="1" ht="14.25" x14ac:dyDescent="0.15">
      <c r="A169" s="21" t="s">
        <v>46</v>
      </c>
      <c r="B169" s="22"/>
      <c r="C169" s="22"/>
      <c r="D169" s="22"/>
      <c r="E169" s="22"/>
      <c r="F169" s="22"/>
      <c r="G169" s="22" t="s">
        <v>357</v>
      </c>
      <c r="H169" s="22"/>
      <c r="I169" s="23">
        <v>39800384719</v>
      </c>
      <c r="J169" s="22" t="s">
        <v>48</v>
      </c>
      <c r="K169" s="24" t="s">
        <v>90</v>
      </c>
      <c r="L169" s="22"/>
      <c r="M169" s="23">
        <v>960</v>
      </c>
      <c r="N169" s="23">
        <v>960</v>
      </c>
      <c r="O169" s="22"/>
      <c r="P169" s="22" t="s">
        <v>50</v>
      </c>
      <c r="Q169" s="22" t="s">
        <v>51</v>
      </c>
      <c r="R169" s="22" t="s">
        <v>91</v>
      </c>
      <c r="S169" s="25"/>
      <c r="T169" s="22" t="s">
        <v>53</v>
      </c>
      <c r="U169" s="22" t="s">
        <v>92</v>
      </c>
      <c r="V169" s="26">
        <v>1</v>
      </c>
      <c r="W169" s="26">
        <v>1</v>
      </c>
      <c r="X169" s="27">
        <v>1</v>
      </c>
      <c r="Y169" s="21"/>
      <c r="Z169" s="21">
        <f t="shared" si="11"/>
        <v>960</v>
      </c>
      <c r="AA169" s="21" t="s">
        <v>55</v>
      </c>
      <c r="AB169" s="21">
        <v>1</v>
      </c>
      <c r="AC169" s="21"/>
      <c r="AD169" s="21">
        <f t="shared" si="8"/>
        <v>960</v>
      </c>
      <c r="AE169" s="21"/>
      <c r="AF169" s="21">
        <f t="shared" si="9"/>
        <v>960</v>
      </c>
      <c r="AG169" s="28">
        <f t="shared" si="10"/>
        <v>960</v>
      </c>
      <c r="AH169" s="21"/>
      <c r="AI169" s="29"/>
      <c r="AJ169" s="21"/>
      <c r="AK169" s="21"/>
      <c r="AL169" s="22"/>
      <c r="AM169" s="21">
        <v>1</v>
      </c>
      <c r="AN169" s="21"/>
      <c r="AO169" s="21" t="s">
        <v>56</v>
      </c>
      <c r="AP169" s="22"/>
      <c r="AQ169" s="22"/>
      <c r="AR169" s="22"/>
    </row>
    <row r="170" spans="1:44" s="20" customFormat="1" ht="14.25" x14ac:dyDescent="0.15">
      <c r="A170" s="21" t="s">
        <v>46</v>
      </c>
      <c r="B170" s="22"/>
      <c r="C170" s="22"/>
      <c r="D170" s="22"/>
      <c r="E170" s="22"/>
      <c r="F170" s="22"/>
      <c r="G170" s="22" t="s">
        <v>358</v>
      </c>
      <c r="H170" s="22"/>
      <c r="I170" s="23">
        <v>39800384720</v>
      </c>
      <c r="J170" s="22" t="s">
        <v>48</v>
      </c>
      <c r="K170" s="24" t="s">
        <v>115</v>
      </c>
      <c r="L170" s="22"/>
      <c r="M170" s="23">
        <v>720</v>
      </c>
      <c r="N170" s="23">
        <v>720</v>
      </c>
      <c r="O170" s="22"/>
      <c r="P170" s="22" t="s">
        <v>50</v>
      </c>
      <c r="Q170" s="22" t="s">
        <v>51</v>
      </c>
      <c r="R170" s="22" t="s">
        <v>117</v>
      </c>
      <c r="S170" s="25"/>
      <c r="T170" s="22" t="s">
        <v>53</v>
      </c>
      <c r="U170" s="22" t="s">
        <v>118</v>
      </c>
      <c r="V170" s="26">
        <v>1</v>
      </c>
      <c r="W170" s="26">
        <v>1</v>
      </c>
      <c r="X170" s="27">
        <v>1</v>
      </c>
      <c r="Y170" s="21"/>
      <c r="Z170" s="21">
        <f t="shared" si="11"/>
        <v>720</v>
      </c>
      <c r="AA170" s="21" t="s">
        <v>55</v>
      </c>
      <c r="AB170" s="21">
        <v>1</v>
      </c>
      <c r="AC170" s="21"/>
      <c r="AD170" s="21">
        <f t="shared" si="8"/>
        <v>720</v>
      </c>
      <c r="AE170" s="21"/>
      <c r="AF170" s="21">
        <f t="shared" si="9"/>
        <v>720</v>
      </c>
      <c r="AG170" s="28">
        <f t="shared" si="10"/>
        <v>720</v>
      </c>
      <c r="AH170" s="21"/>
      <c r="AI170" s="29"/>
      <c r="AJ170" s="21"/>
      <c r="AK170" s="21"/>
      <c r="AL170" s="22"/>
      <c r="AM170" s="21">
        <v>1</v>
      </c>
      <c r="AN170" s="21"/>
      <c r="AO170" s="21" t="s">
        <v>56</v>
      </c>
      <c r="AP170" s="22"/>
      <c r="AQ170" s="22"/>
      <c r="AR170" s="22"/>
    </row>
    <row r="171" spans="1:44" s="20" customFormat="1" ht="14.25" x14ac:dyDescent="0.15">
      <c r="A171" s="21" t="s">
        <v>46</v>
      </c>
      <c r="B171" s="22"/>
      <c r="C171" s="22"/>
      <c r="D171" s="22"/>
      <c r="E171" s="22"/>
      <c r="F171" s="22"/>
      <c r="G171" s="22" t="s">
        <v>359</v>
      </c>
      <c r="H171" s="22"/>
      <c r="I171" s="23">
        <v>39800384721</v>
      </c>
      <c r="J171" s="22" t="s">
        <v>48</v>
      </c>
      <c r="K171" s="24" t="s">
        <v>360</v>
      </c>
      <c r="L171" s="22"/>
      <c r="M171" s="23">
        <v>720</v>
      </c>
      <c r="N171" s="23">
        <v>720</v>
      </c>
      <c r="O171" s="22"/>
      <c r="P171" s="22" t="s">
        <v>50</v>
      </c>
      <c r="Q171" s="22" t="s">
        <v>51</v>
      </c>
      <c r="R171" s="22" t="s">
        <v>109</v>
      </c>
      <c r="S171" s="25"/>
      <c r="T171" s="22" t="s">
        <v>53</v>
      </c>
      <c r="U171" s="22" t="s">
        <v>361</v>
      </c>
      <c r="V171" s="26">
        <v>1</v>
      </c>
      <c r="W171" s="26">
        <v>1</v>
      </c>
      <c r="X171" s="27">
        <v>1</v>
      </c>
      <c r="Y171" s="21"/>
      <c r="Z171" s="21">
        <f t="shared" si="11"/>
        <v>720</v>
      </c>
      <c r="AA171" s="21" t="s">
        <v>55</v>
      </c>
      <c r="AB171" s="21">
        <v>1</v>
      </c>
      <c r="AC171" s="21"/>
      <c r="AD171" s="21">
        <f t="shared" si="8"/>
        <v>720</v>
      </c>
      <c r="AE171" s="21"/>
      <c r="AF171" s="21">
        <f t="shared" si="9"/>
        <v>720</v>
      </c>
      <c r="AG171" s="28">
        <f t="shared" si="10"/>
        <v>720</v>
      </c>
      <c r="AH171" s="21"/>
      <c r="AI171" s="29"/>
      <c r="AJ171" s="21"/>
      <c r="AK171" s="21"/>
      <c r="AL171" s="22"/>
      <c r="AM171" s="21">
        <v>1</v>
      </c>
      <c r="AN171" s="21"/>
      <c r="AO171" s="21" t="s">
        <v>56</v>
      </c>
      <c r="AP171" s="22"/>
      <c r="AQ171" s="22"/>
      <c r="AR171" s="22"/>
    </row>
    <row r="172" spans="1:44" s="20" customFormat="1" ht="14.25" x14ac:dyDescent="0.15">
      <c r="A172" s="21" t="s">
        <v>46</v>
      </c>
      <c r="B172" s="22"/>
      <c r="C172" s="22"/>
      <c r="D172" s="22"/>
      <c r="E172" s="22"/>
      <c r="F172" s="22"/>
      <c r="G172" s="22" t="s">
        <v>362</v>
      </c>
      <c r="H172" s="22"/>
      <c r="I172" s="23">
        <v>39800384723</v>
      </c>
      <c r="J172" s="22" t="s">
        <v>48</v>
      </c>
      <c r="K172" s="24" t="s">
        <v>156</v>
      </c>
      <c r="L172" s="22"/>
      <c r="M172" s="23">
        <v>720</v>
      </c>
      <c r="N172" s="23">
        <v>720</v>
      </c>
      <c r="O172" s="22"/>
      <c r="P172" s="22" t="s">
        <v>50</v>
      </c>
      <c r="Q172" s="22" t="s">
        <v>51</v>
      </c>
      <c r="R172" s="22" t="s">
        <v>60</v>
      </c>
      <c r="S172" s="25"/>
      <c r="T172" s="22" t="s">
        <v>53</v>
      </c>
      <c r="U172" s="22" t="s">
        <v>61</v>
      </c>
      <c r="V172" s="26">
        <v>1</v>
      </c>
      <c r="W172" s="26">
        <v>1</v>
      </c>
      <c r="X172" s="27">
        <v>1</v>
      </c>
      <c r="Y172" s="21"/>
      <c r="Z172" s="21">
        <f t="shared" si="11"/>
        <v>720</v>
      </c>
      <c r="AA172" s="21" t="s">
        <v>55</v>
      </c>
      <c r="AB172" s="21">
        <v>1</v>
      </c>
      <c r="AC172" s="21"/>
      <c r="AD172" s="21">
        <f t="shared" si="8"/>
        <v>720</v>
      </c>
      <c r="AE172" s="21"/>
      <c r="AF172" s="21">
        <f t="shared" si="9"/>
        <v>720</v>
      </c>
      <c r="AG172" s="28">
        <f t="shared" si="10"/>
        <v>720</v>
      </c>
      <c r="AH172" s="21"/>
      <c r="AI172" s="29"/>
      <c r="AJ172" s="21"/>
      <c r="AK172" s="21"/>
      <c r="AL172" s="22"/>
      <c r="AM172" s="21">
        <v>1</v>
      </c>
      <c r="AN172" s="21"/>
      <c r="AO172" s="21" t="s">
        <v>56</v>
      </c>
      <c r="AP172" s="22"/>
      <c r="AQ172" s="22"/>
      <c r="AR172" s="22"/>
    </row>
    <row r="173" spans="1:44" s="20" customFormat="1" ht="14.25" x14ac:dyDescent="0.15">
      <c r="A173" s="21" t="s">
        <v>46</v>
      </c>
      <c r="B173" s="22"/>
      <c r="C173" s="22"/>
      <c r="D173" s="22"/>
      <c r="E173" s="22"/>
      <c r="F173" s="22"/>
      <c r="G173" s="22" t="s">
        <v>363</v>
      </c>
      <c r="H173" s="22"/>
      <c r="I173" s="23">
        <v>39800384727</v>
      </c>
      <c r="J173" s="22" t="s">
        <v>48</v>
      </c>
      <c r="K173" s="24" t="s">
        <v>153</v>
      </c>
      <c r="L173" s="22"/>
      <c r="M173" s="23">
        <v>720</v>
      </c>
      <c r="N173" s="23">
        <v>720</v>
      </c>
      <c r="O173" s="22"/>
      <c r="P173" s="22" t="s">
        <v>50</v>
      </c>
      <c r="Q173" s="22" t="s">
        <v>51</v>
      </c>
      <c r="R173" s="22" t="s">
        <v>99</v>
      </c>
      <c r="S173" s="25"/>
      <c r="T173" s="22" t="s">
        <v>53</v>
      </c>
      <c r="U173" s="22" t="s">
        <v>154</v>
      </c>
      <c r="V173" s="26">
        <v>1</v>
      </c>
      <c r="W173" s="26">
        <v>1</v>
      </c>
      <c r="X173" s="27">
        <v>1</v>
      </c>
      <c r="Y173" s="21"/>
      <c r="Z173" s="21">
        <f t="shared" si="11"/>
        <v>720</v>
      </c>
      <c r="AA173" s="21" t="s">
        <v>55</v>
      </c>
      <c r="AB173" s="21">
        <v>1</v>
      </c>
      <c r="AC173" s="21"/>
      <c r="AD173" s="21">
        <f t="shared" si="8"/>
        <v>720</v>
      </c>
      <c r="AE173" s="21"/>
      <c r="AF173" s="21">
        <f t="shared" si="9"/>
        <v>720</v>
      </c>
      <c r="AG173" s="28">
        <f t="shared" si="10"/>
        <v>720</v>
      </c>
      <c r="AH173" s="21"/>
      <c r="AI173" s="29"/>
      <c r="AJ173" s="21"/>
      <c r="AK173" s="21"/>
      <c r="AL173" s="22"/>
      <c r="AM173" s="21">
        <v>1</v>
      </c>
      <c r="AN173" s="21"/>
      <c r="AO173" s="21" t="s">
        <v>56</v>
      </c>
      <c r="AP173" s="22"/>
      <c r="AQ173" s="22"/>
      <c r="AR173" s="22"/>
    </row>
    <row r="174" spans="1:44" s="20" customFormat="1" ht="14.25" x14ac:dyDescent="0.15">
      <c r="A174" s="21" t="s">
        <v>46</v>
      </c>
      <c r="B174" s="22"/>
      <c r="C174" s="22"/>
      <c r="D174" s="22"/>
      <c r="E174" s="22"/>
      <c r="F174" s="22"/>
      <c r="G174" s="22" t="s">
        <v>364</v>
      </c>
      <c r="H174" s="22"/>
      <c r="I174" s="23">
        <v>39800384744</v>
      </c>
      <c r="J174" s="22" t="s">
        <v>48</v>
      </c>
      <c r="K174" s="24" t="s">
        <v>365</v>
      </c>
      <c r="L174" s="22"/>
      <c r="M174" s="23">
        <v>950</v>
      </c>
      <c r="N174" s="23">
        <v>950</v>
      </c>
      <c r="O174" s="22"/>
      <c r="P174" s="22" t="s">
        <v>50</v>
      </c>
      <c r="Q174" s="22" t="s">
        <v>51</v>
      </c>
      <c r="R174" s="22" t="s">
        <v>60</v>
      </c>
      <c r="S174" s="25"/>
      <c r="T174" s="22" t="s">
        <v>53</v>
      </c>
      <c r="U174" s="22" t="s">
        <v>366</v>
      </c>
      <c r="V174" s="26">
        <v>1</v>
      </c>
      <c r="W174" s="26">
        <v>1</v>
      </c>
      <c r="X174" s="27">
        <v>1</v>
      </c>
      <c r="Y174" s="21"/>
      <c r="Z174" s="21">
        <f t="shared" si="11"/>
        <v>950</v>
      </c>
      <c r="AA174" s="21" t="s">
        <v>55</v>
      </c>
      <c r="AB174" s="21">
        <v>1</v>
      </c>
      <c r="AC174" s="21"/>
      <c r="AD174" s="21">
        <f t="shared" si="8"/>
        <v>950</v>
      </c>
      <c r="AE174" s="21"/>
      <c r="AF174" s="21">
        <f t="shared" si="9"/>
        <v>950</v>
      </c>
      <c r="AG174" s="28">
        <f t="shared" si="10"/>
        <v>950</v>
      </c>
      <c r="AH174" s="21"/>
      <c r="AI174" s="29"/>
      <c r="AJ174" s="21"/>
      <c r="AK174" s="21"/>
      <c r="AL174" s="22"/>
      <c r="AM174" s="21">
        <v>1</v>
      </c>
      <c r="AN174" s="21"/>
      <c r="AO174" s="21" t="s">
        <v>56</v>
      </c>
      <c r="AP174" s="22"/>
      <c r="AQ174" s="22"/>
      <c r="AR174" s="22"/>
    </row>
    <row r="175" spans="1:44" s="20" customFormat="1" ht="14.25" x14ac:dyDescent="0.15">
      <c r="A175" s="21" t="s">
        <v>46</v>
      </c>
      <c r="B175" s="22"/>
      <c r="C175" s="22"/>
      <c r="D175" s="22"/>
      <c r="E175" s="22"/>
      <c r="F175" s="22"/>
      <c r="G175" s="22" t="s">
        <v>367</v>
      </c>
      <c r="H175" s="22"/>
      <c r="I175" s="23">
        <v>39800384747</v>
      </c>
      <c r="J175" s="22" t="s">
        <v>48</v>
      </c>
      <c r="K175" s="24" t="s">
        <v>178</v>
      </c>
      <c r="L175" s="22"/>
      <c r="M175" s="23">
        <v>720</v>
      </c>
      <c r="N175" s="23">
        <v>720</v>
      </c>
      <c r="O175" s="22"/>
      <c r="P175" s="22" t="s">
        <v>64</v>
      </c>
      <c r="Q175" s="22" t="s">
        <v>51</v>
      </c>
      <c r="R175" s="22" t="s">
        <v>274</v>
      </c>
      <c r="S175" s="25"/>
      <c r="T175" s="22" t="s">
        <v>275</v>
      </c>
      <c r="U175" s="22" t="s">
        <v>178</v>
      </c>
      <c r="V175" s="26">
        <v>1</v>
      </c>
      <c r="W175" s="26">
        <v>1</v>
      </c>
      <c r="X175" s="27">
        <v>1</v>
      </c>
      <c r="Y175" s="21"/>
      <c r="Z175" s="21">
        <f t="shared" si="11"/>
        <v>720</v>
      </c>
      <c r="AA175" s="21" t="s">
        <v>55</v>
      </c>
      <c r="AB175" s="21">
        <v>1</v>
      </c>
      <c r="AC175" s="21"/>
      <c r="AD175" s="21">
        <f t="shared" si="8"/>
        <v>720</v>
      </c>
      <c r="AE175" s="21"/>
      <c r="AF175" s="21">
        <f t="shared" si="9"/>
        <v>720</v>
      </c>
      <c r="AG175" s="28">
        <f t="shared" si="10"/>
        <v>720</v>
      </c>
      <c r="AH175" s="21"/>
      <c r="AI175" s="29"/>
      <c r="AJ175" s="21"/>
      <c r="AK175" s="21"/>
      <c r="AL175" s="22"/>
      <c r="AM175" s="21">
        <v>1</v>
      </c>
      <c r="AN175" s="21"/>
      <c r="AO175" s="21" t="s">
        <v>56</v>
      </c>
      <c r="AP175" s="22"/>
      <c r="AQ175" s="22"/>
      <c r="AR175" s="22"/>
    </row>
    <row r="176" spans="1:44" s="20" customFormat="1" ht="14.25" x14ac:dyDescent="0.15">
      <c r="A176" s="21" t="s">
        <v>46</v>
      </c>
      <c r="B176" s="22"/>
      <c r="C176" s="22"/>
      <c r="D176" s="22"/>
      <c r="E176" s="22"/>
      <c r="F176" s="22"/>
      <c r="G176" s="22" t="s">
        <v>368</v>
      </c>
      <c r="H176" s="22"/>
      <c r="I176" s="23">
        <v>39800384748</v>
      </c>
      <c r="J176" s="22" t="s">
        <v>48</v>
      </c>
      <c r="K176" s="24" t="s">
        <v>360</v>
      </c>
      <c r="L176" s="22"/>
      <c r="M176" s="23">
        <v>720</v>
      </c>
      <c r="N176" s="23">
        <v>720</v>
      </c>
      <c r="O176" s="22"/>
      <c r="P176" s="22" t="s">
        <v>50</v>
      </c>
      <c r="Q176" s="22" t="s">
        <v>51</v>
      </c>
      <c r="R176" s="22" t="s">
        <v>109</v>
      </c>
      <c r="S176" s="25"/>
      <c r="T176" s="22" t="s">
        <v>53</v>
      </c>
      <c r="U176" s="22" t="s">
        <v>361</v>
      </c>
      <c r="V176" s="26">
        <v>1</v>
      </c>
      <c r="W176" s="26">
        <v>1</v>
      </c>
      <c r="X176" s="27">
        <v>1</v>
      </c>
      <c r="Y176" s="21"/>
      <c r="Z176" s="21">
        <f t="shared" si="11"/>
        <v>720</v>
      </c>
      <c r="AA176" s="21" t="s">
        <v>55</v>
      </c>
      <c r="AB176" s="21">
        <v>1</v>
      </c>
      <c r="AC176" s="21"/>
      <c r="AD176" s="21">
        <f t="shared" si="8"/>
        <v>720</v>
      </c>
      <c r="AE176" s="21"/>
      <c r="AF176" s="21">
        <f t="shared" si="9"/>
        <v>720</v>
      </c>
      <c r="AG176" s="28">
        <f t="shared" si="10"/>
        <v>720</v>
      </c>
      <c r="AH176" s="21"/>
      <c r="AI176" s="29"/>
      <c r="AJ176" s="21"/>
      <c r="AK176" s="21"/>
      <c r="AL176" s="22"/>
      <c r="AM176" s="21">
        <v>1</v>
      </c>
      <c r="AN176" s="21"/>
      <c r="AO176" s="21" t="s">
        <v>56</v>
      </c>
      <c r="AP176" s="22"/>
      <c r="AQ176" s="22"/>
      <c r="AR176" s="22"/>
    </row>
    <row r="177" spans="1:44" s="20" customFormat="1" ht="14.25" x14ac:dyDescent="0.15">
      <c r="A177" s="21" t="s">
        <v>46</v>
      </c>
      <c r="B177" s="22"/>
      <c r="C177" s="22"/>
      <c r="D177" s="22"/>
      <c r="E177" s="22"/>
      <c r="F177" s="22"/>
      <c r="G177" s="22" t="s">
        <v>369</v>
      </c>
      <c r="H177" s="22"/>
      <c r="I177" s="23">
        <v>39800384749</v>
      </c>
      <c r="J177" s="22" t="s">
        <v>48</v>
      </c>
      <c r="K177" s="24" t="s">
        <v>199</v>
      </c>
      <c r="L177" s="22"/>
      <c r="M177" s="23">
        <v>720</v>
      </c>
      <c r="N177" s="23">
        <v>720</v>
      </c>
      <c r="O177" s="22"/>
      <c r="P177" s="22" t="s">
        <v>50</v>
      </c>
      <c r="Q177" s="22" t="s">
        <v>51</v>
      </c>
      <c r="R177" s="22" t="s">
        <v>99</v>
      </c>
      <c r="S177" s="25"/>
      <c r="T177" s="22" t="s">
        <v>53</v>
      </c>
      <c r="U177" s="22" t="s">
        <v>200</v>
      </c>
      <c r="V177" s="26">
        <v>1</v>
      </c>
      <c r="W177" s="26">
        <v>1</v>
      </c>
      <c r="X177" s="27">
        <v>1</v>
      </c>
      <c r="Y177" s="21"/>
      <c r="Z177" s="21">
        <f t="shared" si="11"/>
        <v>720</v>
      </c>
      <c r="AA177" s="21" t="s">
        <v>55</v>
      </c>
      <c r="AB177" s="21">
        <v>1</v>
      </c>
      <c r="AC177" s="21"/>
      <c r="AD177" s="21">
        <f t="shared" si="8"/>
        <v>720</v>
      </c>
      <c r="AE177" s="21"/>
      <c r="AF177" s="21">
        <f t="shared" si="9"/>
        <v>720</v>
      </c>
      <c r="AG177" s="28">
        <f t="shared" si="10"/>
        <v>720</v>
      </c>
      <c r="AH177" s="21"/>
      <c r="AI177" s="29"/>
      <c r="AJ177" s="21"/>
      <c r="AK177" s="21"/>
      <c r="AL177" s="22"/>
      <c r="AM177" s="21">
        <v>1</v>
      </c>
      <c r="AN177" s="21"/>
      <c r="AO177" s="21" t="s">
        <v>56</v>
      </c>
      <c r="AP177" s="22"/>
      <c r="AQ177" s="22"/>
      <c r="AR177" s="22"/>
    </row>
    <row r="178" spans="1:44" s="20" customFormat="1" ht="14.25" x14ac:dyDescent="0.15">
      <c r="A178" s="21" t="s">
        <v>46</v>
      </c>
      <c r="B178" s="22"/>
      <c r="C178" s="22"/>
      <c r="D178" s="22"/>
      <c r="E178" s="22"/>
      <c r="F178" s="22"/>
      <c r="G178" s="22" t="s">
        <v>370</v>
      </c>
      <c r="H178" s="22"/>
      <c r="I178" s="23">
        <v>39800378448</v>
      </c>
      <c r="J178" s="22" t="s">
        <v>48</v>
      </c>
      <c r="K178" s="24" t="s">
        <v>213</v>
      </c>
      <c r="L178" s="22"/>
      <c r="M178" s="23">
        <v>720</v>
      </c>
      <c r="N178" s="23">
        <v>720</v>
      </c>
      <c r="O178" s="22"/>
      <c r="P178" s="22" t="s">
        <v>64</v>
      </c>
      <c r="Q178" s="22" t="s">
        <v>51</v>
      </c>
      <c r="R178" s="22" t="s">
        <v>91</v>
      </c>
      <c r="S178" s="25"/>
      <c r="T178" s="22" t="s">
        <v>53</v>
      </c>
      <c r="U178" s="22" t="s">
        <v>214</v>
      </c>
      <c r="V178" s="26">
        <v>1</v>
      </c>
      <c r="W178" s="26">
        <v>1</v>
      </c>
      <c r="X178" s="27">
        <v>1</v>
      </c>
      <c r="Y178" s="21"/>
      <c r="Z178" s="21">
        <f t="shared" si="11"/>
        <v>720</v>
      </c>
      <c r="AA178" s="21" t="s">
        <v>55</v>
      </c>
      <c r="AB178" s="21">
        <v>1</v>
      </c>
      <c r="AC178" s="21"/>
      <c r="AD178" s="21">
        <f t="shared" si="8"/>
        <v>720</v>
      </c>
      <c r="AE178" s="21"/>
      <c r="AF178" s="21">
        <f t="shared" si="9"/>
        <v>720</v>
      </c>
      <c r="AG178" s="28">
        <f t="shared" si="10"/>
        <v>720</v>
      </c>
      <c r="AH178" s="21"/>
      <c r="AI178" s="29"/>
      <c r="AJ178" s="21"/>
      <c r="AK178" s="21"/>
      <c r="AL178" s="22"/>
      <c r="AM178" s="21">
        <v>1</v>
      </c>
      <c r="AN178" s="21"/>
      <c r="AO178" s="21" t="s">
        <v>56</v>
      </c>
      <c r="AP178" s="22"/>
      <c r="AQ178" s="22"/>
      <c r="AR178" s="22"/>
    </row>
    <row r="179" spans="1:44" s="20" customFormat="1" ht="14.25" x14ac:dyDescent="0.15">
      <c r="A179" s="21" t="s">
        <v>46</v>
      </c>
      <c r="B179" s="22"/>
      <c r="C179" s="22"/>
      <c r="D179" s="22"/>
      <c r="E179" s="22"/>
      <c r="F179" s="22"/>
      <c r="G179" s="22" t="s">
        <v>371</v>
      </c>
      <c r="H179" s="22"/>
      <c r="I179" s="23">
        <v>39800378423</v>
      </c>
      <c r="J179" s="22" t="s">
        <v>48</v>
      </c>
      <c r="K179" s="24" t="s">
        <v>115</v>
      </c>
      <c r="L179" s="22"/>
      <c r="M179" s="23">
        <v>720</v>
      </c>
      <c r="N179" s="23">
        <v>720</v>
      </c>
      <c r="O179" s="22"/>
      <c r="P179" s="22" t="s">
        <v>50</v>
      </c>
      <c r="Q179" s="22" t="s">
        <v>51</v>
      </c>
      <c r="R179" s="22" t="s">
        <v>117</v>
      </c>
      <c r="S179" s="25"/>
      <c r="T179" s="22" t="s">
        <v>53</v>
      </c>
      <c r="U179" s="22" t="s">
        <v>118</v>
      </c>
      <c r="V179" s="26">
        <v>1</v>
      </c>
      <c r="W179" s="26">
        <v>1</v>
      </c>
      <c r="X179" s="27">
        <v>1</v>
      </c>
      <c r="Y179" s="21"/>
      <c r="Z179" s="21">
        <f t="shared" si="11"/>
        <v>720</v>
      </c>
      <c r="AA179" s="21" t="s">
        <v>55</v>
      </c>
      <c r="AB179" s="21">
        <v>1</v>
      </c>
      <c r="AC179" s="21"/>
      <c r="AD179" s="21">
        <f t="shared" si="8"/>
        <v>720</v>
      </c>
      <c r="AE179" s="21"/>
      <c r="AF179" s="21">
        <f t="shared" si="9"/>
        <v>720</v>
      </c>
      <c r="AG179" s="28">
        <f t="shared" si="10"/>
        <v>720</v>
      </c>
      <c r="AH179" s="21"/>
      <c r="AI179" s="29"/>
      <c r="AJ179" s="21"/>
      <c r="AK179" s="21"/>
      <c r="AL179" s="22"/>
      <c r="AM179" s="21">
        <v>1</v>
      </c>
      <c r="AN179" s="21"/>
      <c r="AO179" s="21" t="s">
        <v>56</v>
      </c>
      <c r="AP179" s="22"/>
      <c r="AQ179" s="22"/>
      <c r="AR179" s="22"/>
    </row>
    <row r="180" spans="1:44" s="20" customFormat="1" ht="14.25" x14ac:dyDescent="0.15">
      <c r="A180" s="21" t="s">
        <v>46</v>
      </c>
      <c r="B180" s="22"/>
      <c r="C180" s="22"/>
      <c r="D180" s="22"/>
      <c r="E180" s="22"/>
      <c r="F180" s="22"/>
      <c r="G180" s="22" t="s">
        <v>372</v>
      </c>
      <c r="H180" s="22"/>
      <c r="I180" s="23">
        <v>39800378424</v>
      </c>
      <c r="J180" s="22" t="s">
        <v>48</v>
      </c>
      <c r="K180" s="24" t="s">
        <v>373</v>
      </c>
      <c r="L180" s="22"/>
      <c r="M180" s="23">
        <v>720</v>
      </c>
      <c r="N180" s="23">
        <v>720</v>
      </c>
      <c r="O180" s="22"/>
      <c r="P180" s="22" t="s">
        <v>50</v>
      </c>
      <c r="Q180" s="22" t="s">
        <v>51</v>
      </c>
      <c r="R180" s="22" t="s">
        <v>374</v>
      </c>
      <c r="S180" s="25"/>
      <c r="T180" s="22" t="s">
        <v>275</v>
      </c>
      <c r="U180" s="22" t="s">
        <v>375</v>
      </c>
      <c r="V180" s="26">
        <v>1</v>
      </c>
      <c r="W180" s="26">
        <v>1</v>
      </c>
      <c r="X180" s="27">
        <v>1</v>
      </c>
      <c r="Y180" s="21"/>
      <c r="Z180" s="21">
        <f t="shared" si="11"/>
        <v>720</v>
      </c>
      <c r="AA180" s="21" t="s">
        <v>55</v>
      </c>
      <c r="AB180" s="21">
        <v>1</v>
      </c>
      <c r="AC180" s="21"/>
      <c r="AD180" s="21">
        <f t="shared" si="8"/>
        <v>720</v>
      </c>
      <c r="AE180" s="21"/>
      <c r="AF180" s="21">
        <f t="shared" si="9"/>
        <v>720</v>
      </c>
      <c r="AG180" s="28">
        <f t="shared" si="10"/>
        <v>720</v>
      </c>
      <c r="AH180" s="21"/>
      <c r="AI180" s="29"/>
      <c r="AJ180" s="21"/>
      <c r="AK180" s="21"/>
      <c r="AL180" s="22"/>
      <c r="AM180" s="21">
        <v>1</v>
      </c>
      <c r="AN180" s="21"/>
      <c r="AO180" s="21" t="s">
        <v>56</v>
      </c>
      <c r="AP180" s="22"/>
      <c r="AQ180" s="22"/>
      <c r="AR180" s="22"/>
    </row>
    <row r="181" spans="1:44" s="20" customFormat="1" ht="14.25" x14ac:dyDescent="0.15">
      <c r="A181" s="21" t="s">
        <v>46</v>
      </c>
      <c r="B181" s="22"/>
      <c r="C181" s="22"/>
      <c r="D181" s="22"/>
      <c r="E181" s="22"/>
      <c r="F181" s="22"/>
      <c r="G181" s="22" t="s">
        <v>376</v>
      </c>
      <c r="H181" s="22"/>
      <c r="I181" s="23">
        <v>39800378434</v>
      </c>
      <c r="J181" s="22" t="s">
        <v>48</v>
      </c>
      <c r="K181" s="24" t="s">
        <v>178</v>
      </c>
      <c r="L181" s="22"/>
      <c r="M181" s="23">
        <v>950</v>
      </c>
      <c r="N181" s="23">
        <v>950</v>
      </c>
      <c r="O181" s="22"/>
      <c r="P181" s="22" t="s">
        <v>64</v>
      </c>
      <c r="Q181" s="22" t="s">
        <v>51</v>
      </c>
      <c r="R181" s="22" t="s">
        <v>274</v>
      </c>
      <c r="S181" s="25"/>
      <c r="T181" s="22" t="s">
        <v>275</v>
      </c>
      <c r="U181" s="22" t="s">
        <v>178</v>
      </c>
      <c r="V181" s="26">
        <v>1</v>
      </c>
      <c r="W181" s="26">
        <v>1</v>
      </c>
      <c r="X181" s="27">
        <v>1</v>
      </c>
      <c r="Y181" s="21"/>
      <c r="Z181" s="21">
        <f t="shared" si="11"/>
        <v>950</v>
      </c>
      <c r="AA181" s="21" t="s">
        <v>55</v>
      </c>
      <c r="AB181" s="21">
        <v>1</v>
      </c>
      <c r="AC181" s="21"/>
      <c r="AD181" s="21">
        <f t="shared" si="8"/>
        <v>950</v>
      </c>
      <c r="AE181" s="21"/>
      <c r="AF181" s="21">
        <f t="shared" si="9"/>
        <v>950</v>
      </c>
      <c r="AG181" s="28">
        <f t="shared" si="10"/>
        <v>950</v>
      </c>
      <c r="AH181" s="21"/>
      <c r="AI181" s="29"/>
      <c r="AJ181" s="21"/>
      <c r="AK181" s="21"/>
      <c r="AL181" s="22"/>
      <c r="AM181" s="21">
        <v>1</v>
      </c>
      <c r="AN181" s="21"/>
      <c r="AO181" s="21" t="s">
        <v>56</v>
      </c>
      <c r="AP181" s="22"/>
      <c r="AQ181" s="22"/>
      <c r="AR181" s="22"/>
    </row>
    <row r="182" spans="1:44" s="20" customFormat="1" ht="14.25" x14ac:dyDescent="0.15">
      <c r="A182" s="21" t="s">
        <v>46</v>
      </c>
      <c r="B182" s="22"/>
      <c r="C182" s="22"/>
      <c r="D182" s="22"/>
      <c r="E182" s="22"/>
      <c r="F182" s="22"/>
      <c r="G182" s="22" t="s">
        <v>377</v>
      </c>
      <c r="H182" s="22"/>
      <c r="I182" s="23">
        <v>39800382112</v>
      </c>
      <c r="J182" s="22" t="s">
        <v>48</v>
      </c>
      <c r="K182" s="24" t="s">
        <v>90</v>
      </c>
      <c r="L182" s="22"/>
      <c r="M182" s="23">
        <v>960</v>
      </c>
      <c r="N182" s="23">
        <v>960</v>
      </c>
      <c r="O182" s="22"/>
      <c r="P182" s="22" t="s">
        <v>50</v>
      </c>
      <c r="Q182" s="22" t="s">
        <v>51</v>
      </c>
      <c r="R182" s="22" t="s">
        <v>91</v>
      </c>
      <c r="S182" s="25"/>
      <c r="T182" s="22" t="s">
        <v>53</v>
      </c>
      <c r="U182" s="22" t="s">
        <v>92</v>
      </c>
      <c r="V182" s="26">
        <v>1</v>
      </c>
      <c r="W182" s="26">
        <v>1</v>
      </c>
      <c r="X182" s="27">
        <v>1</v>
      </c>
      <c r="Y182" s="21"/>
      <c r="Z182" s="21">
        <f t="shared" si="11"/>
        <v>960</v>
      </c>
      <c r="AA182" s="21" t="s">
        <v>55</v>
      </c>
      <c r="AB182" s="21">
        <v>1</v>
      </c>
      <c r="AC182" s="21"/>
      <c r="AD182" s="21">
        <f t="shared" si="8"/>
        <v>960</v>
      </c>
      <c r="AE182" s="21"/>
      <c r="AF182" s="21">
        <f t="shared" si="9"/>
        <v>960</v>
      </c>
      <c r="AG182" s="28">
        <f t="shared" si="10"/>
        <v>960</v>
      </c>
      <c r="AH182" s="21"/>
      <c r="AI182" s="29"/>
      <c r="AJ182" s="21"/>
      <c r="AK182" s="21"/>
      <c r="AL182" s="22"/>
      <c r="AM182" s="21">
        <v>1</v>
      </c>
      <c r="AN182" s="21"/>
      <c r="AO182" s="21" t="s">
        <v>56</v>
      </c>
      <c r="AP182" s="22"/>
      <c r="AQ182" s="22"/>
      <c r="AR182" s="22"/>
    </row>
    <row r="183" spans="1:44" s="20" customFormat="1" ht="14.25" x14ac:dyDescent="0.15">
      <c r="A183" s="21" t="s">
        <v>46</v>
      </c>
      <c r="B183" s="22"/>
      <c r="C183" s="22"/>
      <c r="D183" s="22"/>
      <c r="E183" s="22"/>
      <c r="F183" s="22"/>
      <c r="G183" s="22" t="s">
        <v>378</v>
      </c>
      <c r="H183" s="22"/>
      <c r="I183" s="23">
        <v>39800378437</v>
      </c>
      <c r="J183" s="22" t="s">
        <v>48</v>
      </c>
      <c r="K183" s="24" t="s">
        <v>213</v>
      </c>
      <c r="L183" s="22"/>
      <c r="M183" s="23">
        <v>960</v>
      </c>
      <c r="N183" s="23">
        <v>960</v>
      </c>
      <c r="O183" s="22"/>
      <c r="P183" s="22" t="s">
        <v>50</v>
      </c>
      <c r="Q183" s="22" t="s">
        <v>51</v>
      </c>
      <c r="R183" s="22" t="s">
        <v>91</v>
      </c>
      <c r="S183" s="25"/>
      <c r="T183" s="22" t="s">
        <v>53</v>
      </c>
      <c r="U183" s="22" t="s">
        <v>214</v>
      </c>
      <c r="V183" s="26">
        <v>1</v>
      </c>
      <c r="W183" s="26">
        <v>1</v>
      </c>
      <c r="X183" s="27">
        <v>1</v>
      </c>
      <c r="Y183" s="21"/>
      <c r="Z183" s="21">
        <f t="shared" si="11"/>
        <v>960</v>
      </c>
      <c r="AA183" s="21" t="s">
        <v>55</v>
      </c>
      <c r="AB183" s="21">
        <v>1</v>
      </c>
      <c r="AC183" s="21"/>
      <c r="AD183" s="21">
        <f t="shared" si="8"/>
        <v>960</v>
      </c>
      <c r="AE183" s="21"/>
      <c r="AF183" s="21">
        <f t="shared" si="9"/>
        <v>960</v>
      </c>
      <c r="AG183" s="28">
        <f t="shared" si="10"/>
        <v>960</v>
      </c>
      <c r="AH183" s="21"/>
      <c r="AI183" s="29"/>
      <c r="AJ183" s="21"/>
      <c r="AK183" s="21"/>
      <c r="AL183" s="22"/>
      <c r="AM183" s="21">
        <v>1</v>
      </c>
      <c r="AN183" s="21"/>
      <c r="AO183" s="21" t="s">
        <v>56</v>
      </c>
      <c r="AP183" s="22"/>
      <c r="AQ183" s="22"/>
      <c r="AR183" s="22"/>
    </row>
    <row r="184" spans="1:44" s="20" customFormat="1" ht="14.25" x14ac:dyDescent="0.15">
      <c r="A184" s="21" t="s">
        <v>46</v>
      </c>
      <c r="B184" s="22"/>
      <c r="C184" s="22"/>
      <c r="D184" s="22"/>
      <c r="E184" s="22"/>
      <c r="F184" s="22"/>
      <c r="G184" s="22" t="s">
        <v>379</v>
      </c>
      <c r="H184" s="22"/>
      <c r="I184" s="23">
        <v>39800382103</v>
      </c>
      <c r="J184" s="22" t="s">
        <v>48</v>
      </c>
      <c r="K184" s="24" t="s">
        <v>90</v>
      </c>
      <c r="L184" s="22"/>
      <c r="M184" s="23">
        <v>720</v>
      </c>
      <c r="N184" s="23">
        <v>720</v>
      </c>
      <c r="O184" s="22"/>
      <c r="P184" s="22" t="s">
        <v>50</v>
      </c>
      <c r="Q184" s="22" t="s">
        <v>51</v>
      </c>
      <c r="R184" s="22" t="s">
        <v>91</v>
      </c>
      <c r="S184" s="25"/>
      <c r="T184" s="22" t="s">
        <v>53</v>
      </c>
      <c r="U184" s="22" t="s">
        <v>92</v>
      </c>
      <c r="V184" s="26">
        <v>1</v>
      </c>
      <c r="W184" s="26">
        <v>1</v>
      </c>
      <c r="X184" s="27">
        <v>1</v>
      </c>
      <c r="Y184" s="21"/>
      <c r="Z184" s="21">
        <f t="shared" si="11"/>
        <v>720</v>
      </c>
      <c r="AA184" s="21" t="s">
        <v>55</v>
      </c>
      <c r="AB184" s="21">
        <v>1</v>
      </c>
      <c r="AC184" s="21"/>
      <c r="AD184" s="21">
        <f t="shared" si="8"/>
        <v>720</v>
      </c>
      <c r="AE184" s="21"/>
      <c r="AF184" s="21">
        <f t="shared" si="9"/>
        <v>720</v>
      </c>
      <c r="AG184" s="28">
        <f t="shared" si="10"/>
        <v>720</v>
      </c>
      <c r="AH184" s="21"/>
      <c r="AI184" s="29"/>
      <c r="AJ184" s="21"/>
      <c r="AK184" s="21"/>
      <c r="AL184" s="22"/>
      <c r="AM184" s="21">
        <v>1</v>
      </c>
      <c r="AN184" s="21"/>
      <c r="AO184" s="21" t="s">
        <v>56</v>
      </c>
      <c r="AP184" s="22"/>
      <c r="AQ184" s="22"/>
      <c r="AR184" s="22"/>
    </row>
    <row r="185" spans="1:44" s="20" customFormat="1" ht="14.25" x14ac:dyDescent="0.15">
      <c r="A185" s="21" t="s">
        <v>46</v>
      </c>
      <c r="B185" s="22"/>
      <c r="C185" s="22"/>
      <c r="D185" s="22"/>
      <c r="E185" s="22"/>
      <c r="F185" s="22"/>
      <c r="G185" s="22" t="s">
        <v>380</v>
      </c>
      <c r="H185" s="22"/>
      <c r="I185" s="23">
        <v>39800378445</v>
      </c>
      <c r="J185" s="22" t="s">
        <v>48</v>
      </c>
      <c r="K185" s="24" t="s">
        <v>381</v>
      </c>
      <c r="L185" s="22"/>
      <c r="M185" s="23">
        <v>950</v>
      </c>
      <c r="N185" s="23">
        <v>950</v>
      </c>
      <c r="O185" s="22"/>
      <c r="P185" s="22" t="s">
        <v>50</v>
      </c>
      <c r="Q185" s="22" t="s">
        <v>51</v>
      </c>
      <c r="R185" s="22" t="s">
        <v>69</v>
      </c>
      <c r="S185" s="25"/>
      <c r="T185" s="22" t="s">
        <v>53</v>
      </c>
      <c r="U185" s="22" t="s">
        <v>382</v>
      </c>
      <c r="V185" s="26">
        <v>1</v>
      </c>
      <c r="W185" s="26">
        <v>1</v>
      </c>
      <c r="X185" s="27">
        <v>1</v>
      </c>
      <c r="Y185" s="21"/>
      <c r="Z185" s="21">
        <f t="shared" si="11"/>
        <v>950</v>
      </c>
      <c r="AA185" s="21" t="s">
        <v>55</v>
      </c>
      <c r="AB185" s="21">
        <v>1</v>
      </c>
      <c r="AC185" s="21"/>
      <c r="AD185" s="21">
        <f t="shared" si="8"/>
        <v>950</v>
      </c>
      <c r="AE185" s="21"/>
      <c r="AF185" s="21">
        <f t="shared" si="9"/>
        <v>950</v>
      </c>
      <c r="AG185" s="28">
        <f t="shared" si="10"/>
        <v>950</v>
      </c>
      <c r="AH185" s="21"/>
      <c r="AI185" s="29"/>
      <c r="AJ185" s="21"/>
      <c r="AK185" s="21"/>
      <c r="AL185" s="22"/>
      <c r="AM185" s="21">
        <v>1</v>
      </c>
      <c r="AN185" s="21"/>
      <c r="AO185" s="21" t="s">
        <v>56</v>
      </c>
      <c r="AP185" s="22"/>
      <c r="AQ185" s="22"/>
      <c r="AR185" s="22"/>
    </row>
    <row r="186" spans="1:44" s="20" customFormat="1" ht="14.25" x14ac:dyDescent="0.15">
      <c r="A186" s="21" t="s">
        <v>46</v>
      </c>
      <c r="B186" s="22"/>
      <c r="C186" s="22"/>
      <c r="D186" s="22"/>
      <c r="E186" s="22"/>
      <c r="F186" s="22"/>
      <c r="G186" s="22" t="s">
        <v>383</v>
      </c>
      <c r="H186" s="22"/>
      <c r="I186" s="23">
        <v>39800382032</v>
      </c>
      <c r="J186" s="22" t="s">
        <v>48</v>
      </c>
      <c r="K186" s="24" t="s">
        <v>115</v>
      </c>
      <c r="L186" s="22"/>
      <c r="M186" s="23">
        <v>720</v>
      </c>
      <c r="N186" s="23">
        <v>720</v>
      </c>
      <c r="O186" s="22"/>
      <c r="P186" s="22" t="s">
        <v>50</v>
      </c>
      <c r="Q186" s="22" t="s">
        <v>51</v>
      </c>
      <c r="R186" s="22" t="s">
        <v>117</v>
      </c>
      <c r="S186" s="25"/>
      <c r="T186" s="22" t="s">
        <v>53</v>
      </c>
      <c r="U186" s="22" t="s">
        <v>118</v>
      </c>
      <c r="V186" s="26">
        <v>1</v>
      </c>
      <c r="W186" s="26">
        <v>1</v>
      </c>
      <c r="X186" s="27">
        <v>1</v>
      </c>
      <c r="Y186" s="21"/>
      <c r="Z186" s="21">
        <f t="shared" si="11"/>
        <v>720</v>
      </c>
      <c r="AA186" s="21" t="s">
        <v>55</v>
      </c>
      <c r="AB186" s="21">
        <v>1</v>
      </c>
      <c r="AC186" s="21"/>
      <c r="AD186" s="21">
        <f t="shared" si="8"/>
        <v>720</v>
      </c>
      <c r="AE186" s="21"/>
      <c r="AF186" s="21">
        <f t="shared" si="9"/>
        <v>720</v>
      </c>
      <c r="AG186" s="28">
        <f t="shared" si="10"/>
        <v>720</v>
      </c>
      <c r="AH186" s="21"/>
      <c r="AI186" s="29"/>
      <c r="AJ186" s="21"/>
      <c r="AK186" s="21"/>
      <c r="AL186" s="22"/>
      <c r="AM186" s="21">
        <v>1</v>
      </c>
      <c r="AN186" s="21"/>
      <c r="AO186" s="21" t="s">
        <v>56</v>
      </c>
      <c r="AP186" s="22"/>
      <c r="AQ186" s="22"/>
      <c r="AR186" s="22"/>
    </row>
    <row r="187" spans="1:44" s="20" customFormat="1" ht="14.25" x14ac:dyDescent="0.15">
      <c r="A187" s="21" t="s">
        <v>46</v>
      </c>
      <c r="B187" s="22"/>
      <c r="C187" s="22"/>
      <c r="D187" s="22"/>
      <c r="E187" s="22"/>
      <c r="F187" s="22"/>
      <c r="G187" s="22" t="s">
        <v>384</v>
      </c>
      <c r="H187" s="22"/>
      <c r="I187" s="23">
        <v>39800382035</v>
      </c>
      <c r="J187" s="22" t="s">
        <v>48</v>
      </c>
      <c r="K187" s="24" t="s">
        <v>266</v>
      </c>
      <c r="L187" s="22"/>
      <c r="M187" s="23">
        <v>600</v>
      </c>
      <c r="N187" s="23">
        <v>600</v>
      </c>
      <c r="O187" s="22"/>
      <c r="P187" s="22" t="s">
        <v>50</v>
      </c>
      <c r="Q187" s="22" t="s">
        <v>51</v>
      </c>
      <c r="R187" s="22" t="s">
        <v>117</v>
      </c>
      <c r="S187" s="25"/>
      <c r="T187" s="22" t="s">
        <v>53</v>
      </c>
      <c r="U187" s="22" t="s">
        <v>267</v>
      </c>
      <c r="V187" s="26">
        <v>1</v>
      </c>
      <c r="W187" s="26">
        <v>1</v>
      </c>
      <c r="X187" s="27">
        <v>1</v>
      </c>
      <c r="Y187" s="21"/>
      <c r="Z187" s="21">
        <f t="shared" si="11"/>
        <v>600</v>
      </c>
      <c r="AA187" s="21" t="s">
        <v>55</v>
      </c>
      <c r="AB187" s="21">
        <v>1</v>
      </c>
      <c r="AC187" s="21"/>
      <c r="AD187" s="21">
        <f t="shared" si="8"/>
        <v>600</v>
      </c>
      <c r="AE187" s="21"/>
      <c r="AF187" s="21">
        <f t="shared" si="9"/>
        <v>600</v>
      </c>
      <c r="AG187" s="28">
        <f t="shared" si="10"/>
        <v>600</v>
      </c>
      <c r="AH187" s="21"/>
      <c r="AI187" s="29"/>
      <c r="AJ187" s="21"/>
      <c r="AK187" s="21"/>
      <c r="AL187" s="22"/>
      <c r="AM187" s="21">
        <v>1</v>
      </c>
      <c r="AN187" s="21"/>
      <c r="AO187" s="21" t="s">
        <v>56</v>
      </c>
      <c r="AP187" s="22"/>
      <c r="AQ187" s="22"/>
      <c r="AR187" s="22"/>
    </row>
    <row r="188" spans="1:44" s="20" customFormat="1" ht="14.25" x14ac:dyDescent="0.15">
      <c r="A188" s="21" t="s">
        <v>46</v>
      </c>
      <c r="B188" s="22"/>
      <c r="C188" s="22"/>
      <c r="D188" s="22"/>
      <c r="E188" s="22"/>
      <c r="F188" s="22"/>
      <c r="G188" s="22" t="s">
        <v>385</v>
      </c>
      <c r="H188" s="22"/>
      <c r="I188" s="23">
        <v>39800382060</v>
      </c>
      <c r="J188" s="22" t="s">
        <v>48</v>
      </c>
      <c r="K188" s="24" t="s">
        <v>115</v>
      </c>
      <c r="L188" s="22"/>
      <c r="M188" s="23">
        <v>950</v>
      </c>
      <c r="N188" s="23">
        <v>950</v>
      </c>
      <c r="O188" s="22"/>
      <c r="P188" s="22" t="s">
        <v>50</v>
      </c>
      <c r="Q188" s="22" t="s">
        <v>51</v>
      </c>
      <c r="R188" s="22" t="s">
        <v>117</v>
      </c>
      <c r="S188" s="25"/>
      <c r="T188" s="22" t="s">
        <v>53</v>
      </c>
      <c r="U188" s="22" t="s">
        <v>118</v>
      </c>
      <c r="V188" s="26">
        <v>1</v>
      </c>
      <c r="W188" s="26">
        <v>1</v>
      </c>
      <c r="X188" s="27">
        <v>1</v>
      </c>
      <c r="Y188" s="21"/>
      <c r="Z188" s="21">
        <f t="shared" si="11"/>
        <v>950</v>
      </c>
      <c r="AA188" s="21" t="s">
        <v>55</v>
      </c>
      <c r="AB188" s="21">
        <v>1</v>
      </c>
      <c r="AC188" s="21"/>
      <c r="AD188" s="21">
        <f t="shared" si="8"/>
        <v>950</v>
      </c>
      <c r="AE188" s="21"/>
      <c r="AF188" s="21">
        <f t="shared" si="9"/>
        <v>950</v>
      </c>
      <c r="AG188" s="28">
        <f t="shared" si="10"/>
        <v>950</v>
      </c>
      <c r="AH188" s="21"/>
      <c r="AI188" s="29"/>
      <c r="AJ188" s="21"/>
      <c r="AK188" s="21"/>
      <c r="AL188" s="22"/>
      <c r="AM188" s="21">
        <v>1</v>
      </c>
      <c r="AN188" s="21"/>
      <c r="AO188" s="21" t="s">
        <v>56</v>
      </c>
      <c r="AP188" s="22"/>
      <c r="AQ188" s="22"/>
      <c r="AR188" s="22"/>
    </row>
    <row r="189" spans="1:44" s="20" customFormat="1" ht="14.25" x14ac:dyDescent="0.15">
      <c r="A189" s="21" t="s">
        <v>46</v>
      </c>
      <c r="B189" s="22"/>
      <c r="C189" s="22"/>
      <c r="D189" s="22"/>
      <c r="E189" s="22"/>
      <c r="F189" s="22"/>
      <c r="G189" s="22" t="s">
        <v>386</v>
      </c>
      <c r="H189" s="22"/>
      <c r="I189" s="23">
        <v>39800382061</v>
      </c>
      <c r="J189" s="22" t="s">
        <v>48</v>
      </c>
      <c r="K189" s="24" t="s">
        <v>129</v>
      </c>
      <c r="L189" s="22"/>
      <c r="M189" s="23">
        <v>720</v>
      </c>
      <c r="N189" s="23">
        <v>720</v>
      </c>
      <c r="O189" s="22"/>
      <c r="P189" s="22" t="s">
        <v>50</v>
      </c>
      <c r="Q189" s="22" t="s">
        <v>51</v>
      </c>
      <c r="R189" s="22" t="s">
        <v>77</v>
      </c>
      <c r="S189" s="25"/>
      <c r="T189" s="22" t="s">
        <v>53</v>
      </c>
      <c r="U189" s="22" t="s">
        <v>130</v>
      </c>
      <c r="V189" s="26">
        <v>1</v>
      </c>
      <c r="W189" s="26">
        <v>1</v>
      </c>
      <c r="X189" s="27">
        <v>1</v>
      </c>
      <c r="Y189" s="21"/>
      <c r="Z189" s="21">
        <f t="shared" si="11"/>
        <v>720</v>
      </c>
      <c r="AA189" s="21" t="s">
        <v>55</v>
      </c>
      <c r="AB189" s="21">
        <v>1</v>
      </c>
      <c r="AC189" s="21"/>
      <c r="AD189" s="21">
        <f t="shared" si="8"/>
        <v>720</v>
      </c>
      <c r="AE189" s="21"/>
      <c r="AF189" s="21">
        <f t="shared" si="9"/>
        <v>720</v>
      </c>
      <c r="AG189" s="28">
        <f t="shared" si="10"/>
        <v>720</v>
      </c>
      <c r="AH189" s="21"/>
      <c r="AI189" s="29"/>
      <c r="AJ189" s="21"/>
      <c r="AK189" s="21"/>
      <c r="AL189" s="22"/>
      <c r="AM189" s="21">
        <v>1</v>
      </c>
      <c r="AN189" s="21"/>
      <c r="AO189" s="21" t="s">
        <v>56</v>
      </c>
      <c r="AP189" s="22"/>
      <c r="AQ189" s="22"/>
      <c r="AR189" s="22"/>
    </row>
    <row r="190" spans="1:44" s="20" customFormat="1" ht="14.25" x14ac:dyDescent="0.15">
      <c r="A190" s="21" t="s">
        <v>46</v>
      </c>
      <c r="B190" s="22"/>
      <c r="C190" s="22"/>
      <c r="D190" s="22"/>
      <c r="E190" s="22"/>
      <c r="F190" s="22"/>
      <c r="G190" s="22" t="s">
        <v>387</v>
      </c>
      <c r="H190" s="22"/>
      <c r="I190" s="23">
        <v>39800382062</v>
      </c>
      <c r="J190" s="22" t="s">
        <v>48</v>
      </c>
      <c r="K190" s="24" t="s">
        <v>83</v>
      </c>
      <c r="L190" s="22"/>
      <c r="M190" s="23">
        <v>720</v>
      </c>
      <c r="N190" s="23">
        <v>720</v>
      </c>
      <c r="O190" s="22"/>
      <c r="P190" s="22" t="s">
        <v>50</v>
      </c>
      <c r="Q190" s="22" t="s">
        <v>51</v>
      </c>
      <c r="R190" s="22" t="s">
        <v>84</v>
      </c>
      <c r="S190" s="25"/>
      <c r="T190" s="22" t="s">
        <v>53</v>
      </c>
      <c r="U190" s="22" t="s">
        <v>85</v>
      </c>
      <c r="V190" s="26">
        <v>1</v>
      </c>
      <c r="W190" s="26">
        <v>1</v>
      </c>
      <c r="X190" s="27">
        <v>1</v>
      </c>
      <c r="Y190" s="21"/>
      <c r="Z190" s="21">
        <f t="shared" si="11"/>
        <v>720</v>
      </c>
      <c r="AA190" s="21" t="s">
        <v>55</v>
      </c>
      <c r="AB190" s="21">
        <v>1</v>
      </c>
      <c r="AC190" s="21"/>
      <c r="AD190" s="21">
        <f t="shared" si="8"/>
        <v>720</v>
      </c>
      <c r="AE190" s="21"/>
      <c r="AF190" s="21">
        <f t="shared" si="9"/>
        <v>720</v>
      </c>
      <c r="AG190" s="28">
        <f t="shared" si="10"/>
        <v>720</v>
      </c>
      <c r="AH190" s="21"/>
      <c r="AI190" s="29"/>
      <c r="AJ190" s="21"/>
      <c r="AK190" s="21"/>
      <c r="AL190" s="22"/>
      <c r="AM190" s="21">
        <v>1</v>
      </c>
      <c r="AN190" s="21"/>
      <c r="AO190" s="21" t="s">
        <v>56</v>
      </c>
      <c r="AP190" s="22"/>
      <c r="AQ190" s="22"/>
      <c r="AR190" s="22"/>
    </row>
    <row r="191" spans="1:44" s="20" customFormat="1" ht="14.25" x14ac:dyDescent="0.15">
      <c r="A191" s="21" t="s">
        <v>46</v>
      </c>
      <c r="B191" s="22"/>
      <c r="C191" s="22"/>
      <c r="D191" s="22"/>
      <c r="E191" s="22"/>
      <c r="F191" s="22"/>
      <c r="G191" s="22" t="s">
        <v>388</v>
      </c>
      <c r="H191" s="22"/>
      <c r="I191" s="23">
        <v>39800382065</v>
      </c>
      <c r="J191" s="22" t="s">
        <v>48</v>
      </c>
      <c r="K191" s="24" t="s">
        <v>209</v>
      </c>
      <c r="L191" s="22"/>
      <c r="M191" s="23">
        <v>720</v>
      </c>
      <c r="N191" s="23">
        <v>720</v>
      </c>
      <c r="O191" s="22"/>
      <c r="P191" s="22" t="s">
        <v>50</v>
      </c>
      <c r="Q191" s="22" t="s">
        <v>51</v>
      </c>
      <c r="R191" s="22" t="s">
        <v>99</v>
      </c>
      <c r="S191" s="25"/>
      <c r="T191" s="22" t="s">
        <v>53</v>
      </c>
      <c r="U191" s="22" t="s">
        <v>210</v>
      </c>
      <c r="V191" s="26">
        <v>1</v>
      </c>
      <c r="W191" s="26">
        <v>1</v>
      </c>
      <c r="X191" s="27">
        <v>1</v>
      </c>
      <c r="Y191" s="21"/>
      <c r="Z191" s="21">
        <f t="shared" si="11"/>
        <v>720</v>
      </c>
      <c r="AA191" s="21" t="s">
        <v>55</v>
      </c>
      <c r="AB191" s="21">
        <v>1</v>
      </c>
      <c r="AC191" s="21"/>
      <c r="AD191" s="21">
        <f t="shared" si="8"/>
        <v>720</v>
      </c>
      <c r="AE191" s="21"/>
      <c r="AF191" s="21">
        <f t="shared" si="9"/>
        <v>720</v>
      </c>
      <c r="AG191" s="28">
        <f t="shared" si="10"/>
        <v>720</v>
      </c>
      <c r="AH191" s="21"/>
      <c r="AI191" s="29"/>
      <c r="AJ191" s="21"/>
      <c r="AK191" s="21"/>
      <c r="AL191" s="22"/>
      <c r="AM191" s="21">
        <v>1</v>
      </c>
      <c r="AN191" s="21"/>
      <c r="AO191" s="21" t="s">
        <v>56</v>
      </c>
      <c r="AP191" s="22"/>
      <c r="AQ191" s="22"/>
      <c r="AR191" s="22"/>
    </row>
    <row r="192" spans="1:44" s="20" customFormat="1" ht="14.25" x14ac:dyDescent="0.15">
      <c r="A192" s="21" t="s">
        <v>46</v>
      </c>
      <c r="B192" s="22"/>
      <c r="C192" s="22"/>
      <c r="D192" s="22"/>
      <c r="E192" s="22"/>
      <c r="F192" s="22"/>
      <c r="G192" s="22" t="s">
        <v>389</v>
      </c>
      <c r="H192" s="22"/>
      <c r="I192" s="23">
        <v>39800382072</v>
      </c>
      <c r="J192" s="22" t="s">
        <v>48</v>
      </c>
      <c r="K192" s="24" t="s">
        <v>390</v>
      </c>
      <c r="L192" s="22"/>
      <c r="M192" s="23">
        <v>950</v>
      </c>
      <c r="N192" s="23">
        <v>950</v>
      </c>
      <c r="O192" s="22"/>
      <c r="P192" s="22" t="s">
        <v>50</v>
      </c>
      <c r="Q192" s="22" t="s">
        <v>51</v>
      </c>
      <c r="R192" s="22" t="s">
        <v>117</v>
      </c>
      <c r="S192" s="25"/>
      <c r="T192" s="22" t="s">
        <v>53</v>
      </c>
      <c r="U192" s="22" t="s">
        <v>391</v>
      </c>
      <c r="V192" s="26">
        <v>1</v>
      </c>
      <c r="W192" s="26">
        <v>1</v>
      </c>
      <c r="X192" s="27">
        <v>1</v>
      </c>
      <c r="Y192" s="21"/>
      <c r="Z192" s="21">
        <f t="shared" si="11"/>
        <v>950</v>
      </c>
      <c r="AA192" s="21" t="s">
        <v>55</v>
      </c>
      <c r="AB192" s="21">
        <v>1</v>
      </c>
      <c r="AC192" s="21"/>
      <c r="AD192" s="21">
        <f t="shared" si="8"/>
        <v>950</v>
      </c>
      <c r="AE192" s="21"/>
      <c r="AF192" s="21">
        <f t="shared" si="9"/>
        <v>950</v>
      </c>
      <c r="AG192" s="28">
        <f t="shared" si="10"/>
        <v>950</v>
      </c>
      <c r="AH192" s="21"/>
      <c r="AI192" s="29"/>
      <c r="AJ192" s="21"/>
      <c r="AK192" s="21"/>
      <c r="AL192" s="22"/>
      <c r="AM192" s="21">
        <v>1</v>
      </c>
      <c r="AN192" s="21"/>
      <c r="AO192" s="21" t="s">
        <v>56</v>
      </c>
      <c r="AP192" s="22"/>
      <c r="AQ192" s="22"/>
      <c r="AR192" s="22"/>
    </row>
    <row r="193" spans="1:47" s="20" customFormat="1" ht="14.25" x14ac:dyDescent="0.15">
      <c r="A193" s="21" t="s">
        <v>46</v>
      </c>
      <c r="B193" s="22"/>
      <c r="C193" s="22"/>
      <c r="D193" s="22"/>
      <c r="E193" s="22"/>
      <c r="F193" s="22"/>
      <c r="G193" s="22" t="s">
        <v>392</v>
      </c>
      <c r="H193" s="22"/>
      <c r="I193" s="23">
        <v>39800382074</v>
      </c>
      <c r="J193" s="22" t="s">
        <v>48</v>
      </c>
      <c r="K193" s="24" t="s">
        <v>63</v>
      </c>
      <c r="L193" s="22"/>
      <c r="M193" s="23">
        <v>950</v>
      </c>
      <c r="N193" s="23">
        <v>950</v>
      </c>
      <c r="O193" s="22"/>
      <c r="P193" s="22" t="s">
        <v>64</v>
      </c>
      <c r="Q193" s="22" t="s">
        <v>51</v>
      </c>
      <c r="R193" s="22" t="s">
        <v>65</v>
      </c>
      <c r="S193" s="25"/>
      <c r="T193" s="22" t="s">
        <v>53</v>
      </c>
      <c r="U193" s="22" t="s">
        <v>66</v>
      </c>
      <c r="V193" s="26">
        <v>1</v>
      </c>
      <c r="W193" s="26">
        <v>1</v>
      </c>
      <c r="X193" s="27">
        <v>1</v>
      </c>
      <c r="Y193" s="21"/>
      <c r="Z193" s="21">
        <f t="shared" si="11"/>
        <v>950</v>
      </c>
      <c r="AA193" s="21" t="s">
        <v>55</v>
      </c>
      <c r="AB193" s="21">
        <v>1</v>
      </c>
      <c r="AC193" s="21"/>
      <c r="AD193" s="21">
        <f t="shared" si="8"/>
        <v>950</v>
      </c>
      <c r="AE193" s="21"/>
      <c r="AF193" s="21">
        <f t="shared" si="9"/>
        <v>950</v>
      </c>
      <c r="AG193" s="28">
        <f t="shared" si="10"/>
        <v>950</v>
      </c>
      <c r="AH193" s="21"/>
      <c r="AI193" s="29"/>
      <c r="AJ193" s="21"/>
      <c r="AK193" s="21"/>
      <c r="AL193" s="22"/>
      <c r="AM193" s="21">
        <v>1</v>
      </c>
      <c r="AN193" s="21"/>
      <c r="AO193" s="21" t="s">
        <v>56</v>
      </c>
      <c r="AP193" s="22"/>
      <c r="AQ193" s="22"/>
      <c r="AR193" s="22"/>
    </row>
    <row r="194" spans="1:47" s="20" customFormat="1" ht="14.25" x14ac:dyDescent="0.15">
      <c r="A194" s="21" t="s">
        <v>46</v>
      </c>
      <c r="B194" s="22"/>
      <c r="C194" s="22"/>
      <c r="D194" s="22"/>
      <c r="E194" s="22"/>
      <c r="F194" s="22"/>
      <c r="G194" s="22" t="s">
        <v>393</v>
      </c>
      <c r="H194" s="22"/>
      <c r="I194" s="23">
        <v>39800382039</v>
      </c>
      <c r="J194" s="22" t="s">
        <v>48</v>
      </c>
      <c r="K194" s="24" t="s">
        <v>108</v>
      </c>
      <c r="L194" s="22"/>
      <c r="M194" s="23">
        <v>950</v>
      </c>
      <c r="N194" s="23">
        <v>950</v>
      </c>
      <c r="O194" s="22"/>
      <c r="P194" s="22" t="s">
        <v>50</v>
      </c>
      <c r="Q194" s="22" t="s">
        <v>51</v>
      </c>
      <c r="R194" s="22" t="s">
        <v>109</v>
      </c>
      <c r="S194" s="25"/>
      <c r="T194" s="22" t="s">
        <v>53</v>
      </c>
      <c r="U194" s="22" t="s">
        <v>110</v>
      </c>
      <c r="V194" s="26">
        <v>1</v>
      </c>
      <c r="W194" s="26">
        <v>1</v>
      </c>
      <c r="X194" s="27">
        <v>1</v>
      </c>
      <c r="Y194" s="21"/>
      <c r="Z194" s="21">
        <f t="shared" si="11"/>
        <v>950</v>
      </c>
      <c r="AA194" s="21" t="s">
        <v>55</v>
      </c>
      <c r="AB194" s="21">
        <v>1</v>
      </c>
      <c r="AC194" s="21"/>
      <c r="AD194" s="21">
        <f t="shared" ref="AD194:AD257" si="12">Z194</f>
        <v>950</v>
      </c>
      <c r="AE194" s="21"/>
      <c r="AF194" s="21">
        <f t="shared" ref="AF194:AF257" si="13">Z194</f>
        <v>950</v>
      </c>
      <c r="AG194" s="28">
        <f t="shared" ref="AG194:AG257" si="14">Z194</f>
        <v>950</v>
      </c>
      <c r="AH194" s="21"/>
      <c r="AI194" s="29"/>
      <c r="AJ194" s="21"/>
      <c r="AK194" s="21"/>
      <c r="AL194" s="22"/>
      <c r="AM194" s="21">
        <v>1</v>
      </c>
      <c r="AN194" s="21"/>
      <c r="AO194" s="21" t="s">
        <v>56</v>
      </c>
      <c r="AP194" s="22"/>
      <c r="AQ194" s="22"/>
      <c r="AR194" s="22"/>
    </row>
    <row r="195" spans="1:47" s="20" customFormat="1" ht="14.25" x14ac:dyDescent="0.15">
      <c r="A195" s="21" t="s">
        <v>46</v>
      </c>
      <c r="B195" s="22"/>
      <c r="C195" s="22"/>
      <c r="D195" s="22"/>
      <c r="E195" s="22"/>
      <c r="F195" s="22"/>
      <c r="G195" s="22" t="s">
        <v>394</v>
      </c>
      <c r="H195" s="22"/>
      <c r="I195" s="23">
        <v>39800382041</v>
      </c>
      <c r="J195" s="22" t="s">
        <v>48</v>
      </c>
      <c r="K195" s="24" t="s">
        <v>98</v>
      </c>
      <c r="L195" s="22"/>
      <c r="M195" s="23">
        <v>720</v>
      </c>
      <c r="N195" s="23">
        <v>720</v>
      </c>
      <c r="O195" s="22"/>
      <c r="P195" s="22" t="s">
        <v>50</v>
      </c>
      <c r="Q195" s="22" t="s">
        <v>51</v>
      </c>
      <c r="R195" s="22" t="s">
        <v>99</v>
      </c>
      <c r="S195" s="25"/>
      <c r="T195" s="22" t="s">
        <v>53</v>
      </c>
      <c r="U195" s="22" t="s">
        <v>100</v>
      </c>
      <c r="V195" s="26">
        <v>1</v>
      </c>
      <c r="W195" s="26">
        <v>1</v>
      </c>
      <c r="X195" s="27">
        <v>1</v>
      </c>
      <c r="Y195" s="21"/>
      <c r="Z195" s="21">
        <f t="shared" ref="Z195:Z258" si="15">N195</f>
        <v>720</v>
      </c>
      <c r="AA195" s="21" t="s">
        <v>55</v>
      </c>
      <c r="AB195" s="21">
        <v>1</v>
      </c>
      <c r="AC195" s="21"/>
      <c r="AD195" s="21">
        <f t="shared" si="12"/>
        <v>720</v>
      </c>
      <c r="AE195" s="21"/>
      <c r="AF195" s="21">
        <f t="shared" si="13"/>
        <v>720</v>
      </c>
      <c r="AG195" s="28">
        <f t="shared" si="14"/>
        <v>720</v>
      </c>
      <c r="AH195" s="21"/>
      <c r="AI195" s="29"/>
      <c r="AJ195" s="21"/>
      <c r="AK195" s="21"/>
      <c r="AL195" s="22"/>
      <c r="AM195" s="21">
        <v>1</v>
      </c>
      <c r="AN195" s="21"/>
      <c r="AO195" s="21" t="s">
        <v>56</v>
      </c>
      <c r="AP195" s="22"/>
      <c r="AQ195" s="22"/>
      <c r="AR195" s="22"/>
    </row>
    <row r="196" spans="1:47" s="20" customFormat="1" ht="14.25" x14ac:dyDescent="0.15">
      <c r="A196" s="21" t="s">
        <v>46</v>
      </c>
      <c r="B196" s="22"/>
      <c r="C196" s="22"/>
      <c r="D196" s="22"/>
      <c r="E196" s="22"/>
      <c r="F196" s="22"/>
      <c r="G196" s="22" t="s">
        <v>395</v>
      </c>
      <c r="H196" s="22"/>
      <c r="I196" s="23">
        <v>39800382044</v>
      </c>
      <c r="J196" s="22" t="s">
        <v>48</v>
      </c>
      <c r="K196" s="24" t="s">
        <v>202</v>
      </c>
      <c r="L196" s="22"/>
      <c r="M196" s="23">
        <v>720</v>
      </c>
      <c r="N196" s="23">
        <v>720</v>
      </c>
      <c r="O196" s="22"/>
      <c r="P196" s="22" t="s">
        <v>50</v>
      </c>
      <c r="Q196" s="22" t="s">
        <v>51</v>
      </c>
      <c r="R196" s="22" t="s">
        <v>121</v>
      </c>
      <c r="S196" s="25"/>
      <c r="T196" s="22" t="s">
        <v>53</v>
      </c>
      <c r="U196" s="22" t="s">
        <v>203</v>
      </c>
      <c r="V196" s="26">
        <v>1</v>
      </c>
      <c r="W196" s="26">
        <v>1</v>
      </c>
      <c r="X196" s="27">
        <v>1</v>
      </c>
      <c r="Y196" s="21"/>
      <c r="Z196" s="21">
        <f t="shared" si="15"/>
        <v>720</v>
      </c>
      <c r="AA196" s="21" t="s">
        <v>55</v>
      </c>
      <c r="AB196" s="21">
        <v>1</v>
      </c>
      <c r="AC196" s="21"/>
      <c r="AD196" s="21">
        <f t="shared" si="12"/>
        <v>720</v>
      </c>
      <c r="AE196" s="21"/>
      <c r="AF196" s="21">
        <f t="shared" si="13"/>
        <v>720</v>
      </c>
      <c r="AG196" s="28">
        <f t="shared" si="14"/>
        <v>720</v>
      </c>
      <c r="AH196" s="21"/>
      <c r="AI196" s="29"/>
      <c r="AJ196" s="21"/>
      <c r="AK196" s="21"/>
      <c r="AL196" s="22"/>
      <c r="AM196" s="21">
        <v>1</v>
      </c>
      <c r="AN196" s="21"/>
      <c r="AO196" s="21" t="s">
        <v>56</v>
      </c>
      <c r="AP196" s="22"/>
      <c r="AQ196" s="22"/>
      <c r="AR196" s="22"/>
    </row>
    <row r="197" spans="1:47" s="20" customFormat="1" ht="14.25" x14ac:dyDescent="0.15">
      <c r="A197" s="21" t="s">
        <v>46</v>
      </c>
      <c r="B197" s="22"/>
      <c r="C197" s="22"/>
      <c r="D197" s="22"/>
      <c r="E197" s="22"/>
      <c r="F197" s="22"/>
      <c r="G197" s="22" t="s">
        <v>396</v>
      </c>
      <c r="H197" s="22"/>
      <c r="I197" s="23">
        <v>39800382045</v>
      </c>
      <c r="J197" s="22" t="s">
        <v>48</v>
      </c>
      <c r="K197" s="24" t="s">
        <v>237</v>
      </c>
      <c r="L197" s="22"/>
      <c r="M197" s="23">
        <v>720</v>
      </c>
      <c r="N197" s="23">
        <v>720</v>
      </c>
      <c r="O197" s="22"/>
      <c r="P197" s="22" t="s">
        <v>50</v>
      </c>
      <c r="Q197" s="22" t="s">
        <v>51</v>
      </c>
      <c r="R197" s="22" t="s">
        <v>117</v>
      </c>
      <c r="S197" s="25"/>
      <c r="T197" s="22" t="s">
        <v>53</v>
      </c>
      <c r="U197" s="22" t="s">
        <v>238</v>
      </c>
      <c r="V197" s="26">
        <v>1</v>
      </c>
      <c r="W197" s="26">
        <v>1</v>
      </c>
      <c r="X197" s="27">
        <v>1</v>
      </c>
      <c r="Y197" s="21"/>
      <c r="Z197" s="21">
        <f t="shared" si="15"/>
        <v>720</v>
      </c>
      <c r="AA197" s="21" t="s">
        <v>55</v>
      </c>
      <c r="AB197" s="21">
        <v>1</v>
      </c>
      <c r="AC197" s="21"/>
      <c r="AD197" s="21">
        <f t="shared" si="12"/>
        <v>720</v>
      </c>
      <c r="AE197" s="21"/>
      <c r="AF197" s="21">
        <f t="shared" si="13"/>
        <v>720</v>
      </c>
      <c r="AG197" s="28">
        <f t="shared" si="14"/>
        <v>720</v>
      </c>
      <c r="AH197" s="21"/>
      <c r="AI197" s="29"/>
      <c r="AJ197" s="21"/>
      <c r="AK197" s="21"/>
      <c r="AL197" s="22"/>
      <c r="AM197" s="21">
        <v>1</v>
      </c>
      <c r="AN197" s="21"/>
      <c r="AO197" s="21" t="s">
        <v>56</v>
      </c>
      <c r="AP197" s="22"/>
      <c r="AQ197" s="22"/>
      <c r="AR197" s="22"/>
    </row>
    <row r="198" spans="1:47" s="20" customFormat="1" ht="14.25" x14ac:dyDescent="0.15">
      <c r="A198" s="21" t="s">
        <v>46</v>
      </c>
      <c r="B198" s="22"/>
      <c r="C198" s="22"/>
      <c r="D198" s="22"/>
      <c r="E198" s="22"/>
      <c r="F198" s="22"/>
      <c r="G198" s="22" t="s">
        <v>397</v>
      </c>
      <c r="H198" s="22"/>
      <c r="I198" s="23">
        <v>39800382047</v>
      </c>
      <c r="J198" s="22" t="s">
        <v>48</v>
      </c>
      <c r="K198" s="24" t="s">
        <v>202</v>
      </c>
      <c r="L198" s="22"/>
      <c r="M198" s="23">
        <v>600</v>
      </c>
      <c r="N198" s="23">
        <v>600</v>
      </c>
      <c r="O198" s="22"/>
      <c r="P198" s="22" t="s">
        <v>50</v>
      </c>
      <c r="Q198" s="22" t="s">
        <v>51</v>
      </c>
      <c r="R198" s="22" t="s">
        <v>121</v>
      </c>
      <c r="S198" s="25"/>
      <c r="T198" s="22" t="s">
        <v>53</v>
      </c>
      <c r="U198" s="22" t="s">
        <v>203</v>
      </c>
      <c r="V198" s="26">
        <v>1</v>
      </c>
      <c r="W198" s="26">
        <v>1</v>
      </c>
      <c r="X198" s="27">
        <v>1</v>
      </c>
      <c r="Y198" s="21"/>
      <c r="Z198" s="21">
        <f t="shared" si="15"/>
        <v>600</v>
      </c>
      <c r="AA198" s="21" t="s">
        <v>55</v>
      </c>
      <c r="AB198" s="21">
        <v>1</v>
      </c>
      <c r="AC198" s="21"/>
      <c r="AD198" s="21">
        <f t="shared" si="12"/>
        <v>600</v>
      </c>
      <c r="AE198" s="21"/>
      <c r="AF198" s="21">
        <f t="shared" si="13"/>
        <v>600</v>
      </c>
      <c r="AG198" s="28">
        <f t="shared" si="14"/>
        <v>600</v>
      </c>
      <c r="AH198" s="21"/>
      <c r="AI198" s="29"/>
      <c r="AJ198" s="21"/>
      <c r="AK198" s="21"/>
      <c r="AL198" s="22"/>
      <c r="AM198" s="21">
        <v>1</v>
      </c>
      <c r="AN198" s="21"/>
      <c r="AO198" s="21" t="s">
        <v>56</v>
      </c>
      <c r="AP198" s="22"/>
      <c r="AQ198" s="22"/>
      <c r="AR198" s="22"/>
    </row>
    <row r="199" spans="1:47" s="20" customFormat="1" ht="14.25" x14ac:dyDescent="0.15">
      <c r="A199" s="21" t="s">
        <v>46</v>
      </c>
      <c r="B199" s="22"/>
      <c r="C199" s="22"/>
      <c r="D199" s="22"/>
      <c r="E199" s="22"/>
      <c r="F199" s="22"/>
      <c r="G199" s="22" t="s">
        <v>398</v>
      </c>
      <c r="H199" s="22"/>
      <c r="I199" s="23">
        <v>39800382053</v>
      </c>
      <c r="J199" s="22" t="s">
        <v>48</v>
      </c>
      <c r="K199" s="24" t="s">
        <v>166</v>
      </c>
      <c r="L199" s="22"/>
      <c r="M199" s="23">
        <v>720</v>
      </c>
      <c r="N199" s="23">
        <v>720</v>
      </c>
      <c r="O199" s="22"/>
      <c r="P199" s="22" t="s">
        <v>50</v>
      </c>
      <c r="Q199" s="22" t="s">
        <v>51</v>
      </c>
      <c r="R199" s="22" t="s">
        <v>399</v>
      </c>
      <c r="S199" s="25"/>
      <c r="T199" s="22" t="s">
        <v>400</v>
      </c>
      <c r="U199" s="22"/>
      <c r="V199" s="26">
        <v>1</v>
      </c>
      <c r="W199" s="26">
        <v>1</v>
      </c>
      <c r="X199" s="27">
        <v>1</v>
      </c>
      <c r="Y199" s="21"/>
      <c r="Z199" s="21">
        <f t="shared" si="15"/>
        <v>720</v>
      </c>
      <c r="AA199" s="21" t="s">
        <v>55</v>
      </c>
      <c r="AB199" s="21">
        <v>1</v>
      </c>
      <c r="AC199" s="21"/>
      <c r="AD199" s="21">
        <f t="shared" si="12"/>
        <v>720</v>
      </c>
      <c r="AE199" s="21"/>
      <c r="AF199" s="21">
        <f t="shared" si="13"/>
        <v>720</v>
      </c>
      <c r="AG199" s="28">
        <f t="shared" si="14"/>
        <v>720</v>
      </c>
      <c r="AH199" s="21"/>
      <c r="AI199" s="29"/>
      <c r="AJ199" s="21"/>
      <c r="AK199" s="21"/>
      <c r="AL199" s="22"/>
      <c r="AM199" s="21">
        <v>1</v>
      </c>
      <c r="AN199" s="21"/>
      <c r="AO199" s="21" t="s">
        <v>56</v>
      </c>
      <c r="AP199" s="22"/>
      <c r="AQ199" s="22"/>
      <c r="AR199" s="22"/>
      <c r="AS199" s="22"/>
      <c r="AT199" s="22"/>
      <c r="AU199" s="22"/>
    </row>
    <row r="200" spans="1:47" s="20" customFormat="1" ht="14.25" x14ac:dyDescent="0.15">
      <c r="A200" s="21" t="s">
        <v>46</v>
      </c>
      <c r="B200" s="22"/>
      <c r="C200" s="22"/>
      <c r="D200" s="22"/>
      <c r="E200" s="22"/>
      <c r="F200" s="22"/>
      <c r="G200" s="22" t="s">
        <v>401</v>
      </c>
      <c r="H200" s="22"/>
      <c r="I200" s="23">
        <v>39800379884</v>
      </c>
      <c r="J200" s="22" t="s">
        <v>48</v>
      </c>
      <c r="K200" s="24" t="s">
        <v>402</v>
      </c>
      <c r="L200" s="22"/>
      <c r="M200" s="23">
        <v>600</v>
      </c>
      <c r="N200" s="23">
        <v>600</v>
      </c>
      <c r="O200" s="22"/>
      <c r="P200" s="22" t="s">
        <v>50</v>
      </c>
      <c r="Q200" s="22" t="s">
        <v>51</v>
      </c>
      <c r="R200" s="22" t="s">
        <v>109</v>
      </c>
      <c r="S200" s="25"/>
      <c r="T200" s="22" t="s">
        <v>53</v>
      </c>
      <c r="U200" s="22" t="s">
        <v>403</v>
      </c>
      <c r="V200" s="26">
        <v>1</v>
      </c>
      <c r="W200" s="26">
        <v>1</v>
      </c>
      <c r="X200" s="27">
        <v>1</v>
      </c>
      <c r="Y200" s="21"/>
      <c r="Z200" s="21">
        <f t="shared" si="15"/>
        <v>600</v>
      </c>
      <c r="AA200" s="21" t="s">
        <v>55</v>
      </c>
      <c r="AB200" s="21">
        <v>1</v>
      </c>
      <c r="AC200" s="21"/>
      <c r="AD200" s="21">
        <f t="shared" si="12"/>
        <v>600</v>
      </c>
      <c r="AE200" s="21"/>
      <c r="AF200" s="21">
        <f t="shared" si="13"/>
        <v>600</v>
      </c>
      <c r="AG200" s="28">
        <f t="shared" si="14"/>
        <v>600</v>
      </c>
      <c r="AH200" s="21"/>
      <c r="AI200" s="29"/>
      <c r="AJ200" s="21"/>
      <c r="AK200" s="21"/>
      <c r="AL200" s="22"/>
      <c r="AM200" s="21">
        <v>1</v>
      </c>
      <c r="AN200" s="21"/>
      <c r="AO200" s="21" t="s">
        <v>56</v>
      </c>
      <c r="AP200" s="22"/>
      <c r="AQ200" s="22"/>
      <c r="AR200" s="22"/>
    </row>
    <row r="201" spans="1:47" s="20" customFormat="1" ht="14.25" x14ac:dyDescent="0.15">
      <c r="A201" s="21" t="s">
        <v>46</v>
      </c>
      <c r="B201" s="22"/>
      <c r="C201" s="22"/>
      <c r="D201" s="22"/>
      <c r="E201" s="22"/>
      <c r="F201" s="22"/>
      <c r="G201" s="22" t="s">
        <v>404</v>
      </c>
      <c r="H201" s="22"/>
      <c r="I201" s="23">
        <v>39800378453</v>
      </c>
      <c r="J201" s="22" t="s">
        <v>48</v>
      </c>
      <c r="K201" s="24" t="s">
        <v>209</v>
      </c>
      <c r="L201" s="22"/>
      <c r="M201" s="23">
        <v>720</v>
      </c>
      <c r="N201" s="23">
        <v>720</v>
      </c>
      <c r="O201" s="22"/>
      <c r="P201" s="22" t="s">
        <v>50</v>
      </c>
      <c r="Q201" s="22" t="s">
        <v>51</v>
      </c>
      <c r="R201" s="22" t="s">
        <v>99</v>
      </c>
      <c r="S201" s="25"/>
      <c r="T201" s="22" t="s">
        <v>53</v>
      </c>
      <c r="U201" s="22" t="s">
        <v>210</v>
      </c>
      <c r="V201" s="26">
        <v>1</v>
      </c>
      <c r="W201" s="26">
        <v>1</v>
      </c>
      <c r="X201" s="27">
        <v>1</v>
      </c>
      <c r="Y201" s="21"/>
      <c r="Z201" s="21">
        <f t="shared" si="15"/>
        <v>720</v>
      </c>
      <c r="AA201" s="21" t="s">
        <v>55</v>
      </c>
      <c r="AB201" s="21">
        <v>1</v>
      </c>
      <c r="AC201" s="21"/>
      <c r="AD201" s="21">
        <f t="shared" si="12"/>
        <v>720</v>
      </c>
      <c r="AE201" s="21"/>
      <c r="AF201" s="21">
        <f t="shared" si="13"/>
        <v>720</v>
      </c>
      <c r="AG201" s="28">
        <f t="shared" si="14"/>
        <v>720</v>
      </c>
      <c r="AH201" s="21"/>
      <c r="AI201" s="29"/>
      <c r="AJ201" s="21"/>
      <c r="AK201" s="21"/>
      <c r="AL201" s="22"/>
      <c r="AM201" s="21">
        <v>1</v>
      </c>
      <c r="AN201" s="21"/>
      <c r="AO201" s="21" t="s">
        <v>56</v>
      </c>
      <c r="AP201" s="22"/>
      <c r="AQ201" s="22"/>
      <c r="AR201" s="22"/>
    </row>
    <row r="202" spans="1:47" s="20" customFormat="1" ht="14.25" x14ac:dyDescent="0.15">
      <c r="A202" s="21" t="s">
        <v>46</v>
      </c>
      <c r="B202" s="22"/>
      <c r="C202" s="22"/>
      <c r="D202" s="22"/>
      <c r="E202" s="22"/>
      <c r="F202" s="22"/>
      <c r="G202" s="22" t="s">
        <v>405</v>
      </c>
      <c r="H202" s="22"/>
      <c r="I202" s="23">
        <v>39800378457</v>
      </c>
      <c r="J202" s="22" t="s">
        <v>48</v>
      </c>
      <c r="K202" s="24" t="s">
        <v>156</v>
      </c>
      <c r="L202" s="22"/>
      <c r="M202" s="23">
        <v>720</v>
      </c>
      <c r="N202" s="23">
        <v>720</v>
      </c>
      <c r="O202" s="22"/>
      <c r="P202" s="22" t="s">
        <v>50</v>
      </c>
      <c r="Q202" s="22" t="s">
        <v>51</v>
      </c>
      <c r="R202" s="22" t="s">
        <v>60</v>
      </c>
      <c r="S202" s="25"/>
      <c r="T202" s="22" t="s">
        <v>53</v>
      </c>
      <c r="U202" s="22" t="s">
        <v>61</v>
      </c>
      <c r="V202" s="26">
        <v>1</v>
      </c>
      <c r="W202" s="26">
        <v>1</v>
      </c>
      <c r="X202" s="27">
        <v>1</v>
      </c>
      <c r="Y202" s="21"/>
      <c r="Z202" s="21">
        <f t="shared" si="15"/>
        <v>720</v>
      </c>
      <c r="AA202" s="21" t="s">
        <v>55</v>
      </c>
      <c r="AB202" s="21">
        <v>1</v>
      </c>
      <c r="AC202" s="21"/>
      <c r="AD202" s="21">
        <f t="shared" si="12"/>
        <v>720</v>
      </c>
      <c r="AE202" s="21"/>
      <c r="AF202" s="21">
        <f t="shared" si="13"/>
        <v>720</v>
      </c>
      <c r="AG202" s="28">
        <f t="shared" si="14"/>
        <v>720</v>
      </c>
      <c r="AH202" s="21"/>
      <c r="AI202" s="29"/>
      <c r="AJ202" s="21"/>
      <c r="AK202" s="21"/>
      <c r="AL202" s="22"/>
      <c r="AM202" s="21">
        <v>1</v>
      </c>
      <c r="AN202" s="21"/>
      <c r="AO202" s="21" t="s">
        <v>56</v>
      </c>
      <c r="AP202" s="22"/>
      <c r="AQ202" s="22"/>
      <c r="AR202" s="22"/>
    </row>
    <row r="203" spans="1:47" s="20" customFormat="1" ht="14.25" x14ac:dyDescent="0.15">
      <c r="A203" s="21" t="s">
        <v>46</v>
      </c>
      <c r="B203" s="22"/>
      <c r="C203" s="22"/>
      <c r="D203" s="22"/>
      <c r="E203" s="22"/>
      <c r="F203" s="22"/>
      <c r="G203" s="22" t="s">
        <v>406</v>
      </c>
      <c r="H203" s="22"/>
      <c r="I203" s="23">
        <v>39800379827</v>
      </c>
      <c r="J203" s="22" t="s">
        <v>48</v>
      </c>
      <c r="K203" s="24" t="s">
        <v>195</v>
      </c>
      <c r="L203" s="22"/>
      <c r="M203" s="23">
        <v>950</v>
      </c>
      <c r="N203" s="23">
        <v>950</v>
      </c>
      <c r="O203" s="22"/>
      <c r="P203" s="22" t="s">
        <v>50</v>
      </c>
      <c r="Q203" s="22" t="s">
        <v>51</v>
      </c>
      <c r="R203" s="22" t="s">
        <v>109</v>
      </c>
      <c r="S203" s="25"/>
      <c r="T203" s="22" t="s">
        <v>53</v>
      </c>
      <c r="U203" s="22" t="s">
        <v>196</v>
      </c>
      <c r="V203" s="26">
        <v>1</v>
      </c>
      <c r="W203" s="26">
        <v>1</v>
      </c>
      <c r="X203" s="27">
        <v>1</v>
      </c>
      <c r="Y203" s="21"/>
      <c r="Z203" s="21">
        <f t="shared" si="15"/>
        <v>950</v>
      </c>
      <c r="AA203" s="21" t="s">
        <v>55</v>
      </c>
      <c r="AB203" s="21">
        <v>1</v>
      </c>
      <c r="AC203" s="21"/>
      <c r="AD203" s="21">
        <f t="shared" si="12"/>
        <v>950</v>
      </c>
      <c r="AE203" s="21"/>
      <c r="AF203" s="21">
        <f t="shared" si="13"/>
        <v>950</v>
      </c>
      <c r="AG203" s="28">
        <f t="shared" si="14"/>
        <v>950</v>
      </c>
      <c r="AH203" s="21"/>
      <c r="AI203" s="29"/>
      <c r="AJ203" s="21"/>
      <c r="AK203" s="21"/>
      <c r="AL203" s="22"/>
      <c r="AM203" s="21">
        <v>1</v>
      </c>
      <c r="AN203" s="21"/>
      <c r="AO203" s="21" t="s">
        <v>56</v>
      </c>
      <c r="AP203" s="22"/>
      <c r="AQ203" s="22"/>
      <c r="AR203" s="22"/>
    </row>
    <row r="204" spans="1:47" s="20" customFormat="1" ht="14.25" x14ac:dyDescent="0.15">
      <c r="A204" s="21" t="s">
        <v>46</v>
      </c>
      <c r="B204" s="22"/>
      <c r="C204" s="22"/>
      <c r="D204" s="22"/>
      <c r="E204" s="22"/>
      <c r="F204" s="22"/>
      <c r="G204" s="22" t="s">
        <v>407</v>
      </c>
      <c r="H204" s="22"/>
      <c r="I204" s="23">
        <v>39800378498</v>
      </c>
      <c r="J204" s="22" t="s">
        <v>48</v>
      </c>
      <c r="K204" s="24" t="s">
        <v>184</v>
      </c>
      <c r="L204" s="22"/>
      <c r="M204" s="23">
        <v>720</v>
      </c>
      <c r="N204" s="23">
        <v>720</v>
      </c>
      <c r="O204" s="22"/>
      <c r="P204" s="22" t="s">
        <v>50</v>
      </c>
      <c r="Q204" s="22" t="s">
        <v>51</v>
      </c>
      <c r="R204" s="22" t="s">
        <v>109</v>
      </c>
      <c r="S204" s="25"/>
      <c r="T204" s="22" t="s">
        <v>53</v>
      </c>
      <c r="U204" s="22" t="s">
        <v>185</v>
      </c>
      <c r="V204" s="26">
        <v>1</v>
      </c>
      <c r="W204" s="26">
        <v>1</v>
      </c>
      <c r="X204" s="27">
        <v>1</v>
      </c>
      <c r="Y204" s="21"/>
      <c r="Z204" s="21">
        <f t="shared" si="15"/>
        <v>720</v>
      </c>
      <c r="AA204" s="21" t="s">
        <v>55</v>
      </c>
      <c r="AB204" s="21">
        <v>1</v>
      </c>
      <c r="AC204" s="21"/>
      <c r="AD204" s="21">
        <f t="shared" si="12"/>
        <v>720</v>
      </c>
      <c r="AE204" s="21"/>
      <c r="AF204" s="21">
        <f t="shared" si="13"/>
        <v>720</v>
      </c>
      <c r="AG204" s="28">
        <f t="shared" si="14"/>
        <v>720</v>
      </c>
      <c r="AH204" s="21"/>
      <c r="AI204" s="29"/>
      <c r="AJ204" s="21"/>
      <c r="AK204" s="21"/>
      <c r="AL204" s="22"/>
      <c r="AM204" s="21">
        <v>1</v>
      </c>
      <c r="AN204" s="21"/>
      <c r="AO204" s="21" t="s">
        <v>56</v>
      </c>
      <c r="AP204" s="22"/>
      <c r="AQ204" s="22"/>
      <c r="AR204" s="22"/>
    </row>
    <row r="205" spans="1:47" s="20" customFormat="1" ht="14.25" x14ac:dyDescent="0.15">
      <c r="A205" s="21" t="s">
        <v>46</v>
      </c>
      <c r="B205" s="22"/>
      <c r="C205" s="22"/>
      <c r="D205" s="22"/>
      <c r="E205" s="22"/>
      <c r="F205" s="22"/>
      <c r="G205" s="22" t="s">
        <v>408</v>
      </c>
      <c r="H205" s="22"/>
      <c r="I205" s="23">
        <v>39800378500</v>
      </c>
      <c r="J205" s="22" t="s">
        <v>48</v>
      </c>
      <c r="K205" s="24" t="s">
        <v>146</v>
      </c>
      <c r="L205" s="22"/>
      <c r="M205" s="23">
        <v>720</v>
      </c>
      <c r="N205" s="23">
        <v>720</v>
      </c>
      <c r="O205" s="22"/>
      <c r="P205" s="22" t="s">
        <v>50</v>
      </c>
      <c r="Q205" s="22" t="s">
        <v>51</v>
      </c>
      <c r="R205" s="22" t="s">
        <v>147</v>
      </c>
      <c r="S205" s="25"/>
      <c r="T205" s="22" t="s">
        <v>53</v>
      </c>
      <c r="U205" s="22" t="s">
        <v>148</v>
      </c>
      <c r="V205" s="26">
        <v>1</v>
      </c>
      <c r="W205" s="26">
        <v>1</v>
      </c>
      <c r="X205" s="27">
        <v>1</v>
      </c>
      <c r="Y205" s="21"/>
      <c r="Z205" s="21">
        <f t="shared" si="15"/>
        <v>720</v>
      </c>
      <c r="AA205" s="21" t="s">
        <v>55</v>
      </c>
      <c r="AB205" s="21">
        <v>1</v>
      </c>
      <c r="AC205" s="21"/>
      <c r="AD205" s="21">
        <f t="shared" si="12"/>
        <v>720</v>
      </c>
      <c r="AE205" s="21"/>
      <c r="AF205" s="21">
        <f t="shared" si="13"/>
        <v>720</v>
      </c>
      <c r="AG205" s="28">
        <f t="shared" si="14"/>
        <v>720</v>
      </c>
      <c r="AH205" s="21"/>
      <c r="AI205" s="29"/>
      <c r="AJ205" s="21"/>
      <c r="AK205" s="21"/>
      <c r="AL205" s="22"/>
      <c r="AM205" s="21">
        <v>1</v>
      </c>
      <c r="AN205" s="21"/>
      <c r="AO205" s="21" t="s">
        <v>56</v>
      </c>
      <c r="AP205" s="22"/>
      <c r="AQ205" s="22"/>
      <c r="AR205" s="22"/>
    </row>
    <row r="206" spans="1:47" s="20" customFormat="1" ht="14.25" x14ac:dyDescent="0.15">
      <c r="A206" s="21" t="s">
        <v>46</v>
      </c>
      <c r="B206" s="22"/>
      <c r="C206" s="22"/>
      <c r="D206" s="22"/>
      <c r="E206" s="22"/>
      <c r="F206" s="22"/>
      <c r="G206" s="22" t="s">
        <v>409</v>
      </c>
      <c r="H206" s="22"/>
      <c r="I206" s="23">
        <v>39800378504</v>
      </c>
      <c r="J206" s="22" t="s">
        <v>48</v>
      </c>
      <c r="K206" s="24" t="s">
        <v>68</v>
      </c>
      <c r="L206" s="22"/>
      <c r="M206" s="23">
        <v>600</v>
      </c>
      <c r="N206" s="23">
        <v>600</v>
      </c>
      <c r="O206" s="22"/>
      <c r="P206" s="22" t="s">
        <v>50</v>
      </c>
      <c r="Q206" s="22" t="s">
        <v>51</v>
      </c>
      <c r="R206" s="22" t="s">
        <v>69</v>
      </c>
      <c r="S206" s="25"/>
      <c r="T206" s="22" t="s">
        <v>53</v>
      </c>
      <c r="U206" s="22" t="s">
        <v>70</v>
      </c>
      <c r="V206" s="26">
        <v>1</v>
      </c>
      <c r="W206" s="26">
        <v>1</v>
      </c>
      <c r="X206" s="27">
        <v>1</v>
      </c>
      <c r="Y206" s="21"/>
      <c r="Z206" s="21">
        <f t="shared" si="15"/>
        <v>600</v>
      </c>
      <c r="AA206" s="21" t="s">
        <v>55</v>
      </c>
      <c r="AB206" s="21">
        <v>1</v>
      </c>
      <c r="AC206" s="21"/>
      <c r="AD206" s="21">
        <f t="shared" si="12"/>
        <v>600</v>
      </c>
      <c r="AE206" s="21"/>
      <c r="AF206" s="21">
        <f t="shared" si="13"/>
        <v>600</v>
      </c>
      <c r="AG206" s="28">
        <f t="shared" si="14"/>
        <v>600</v>
      </c>
      <c r="AH206" s="21"/>
      <c r="AI206" s="29"/>
      <c r="AJ206" s="21"/>
      <c r="AK206" s="21"/>
      <c r="AL206" s="22"/>
      <c r="AM206" s="21">
        <v>1</v>
      </c>
      <c r="AN206" s="21"/>
      <c r="AO206" s="21" t="s">
        <v>56</v>
      </c>
      <c r="AP206" s="22"/>
      <c r="AQ206" s="22"/>
      <c r="AR206" s="22"/>
    </row>
    <row r="207" spans="1:47" s="20" customFormat="1" ht="14.25" x14ac:dyDescent="0.15">
      <c r="A207" s="21" t="s">
        <v>46</v>
      </c>
      <c r="B207" s="22"/>
      <c r="C207" s="22"/>
      <c r="D207" s="22"/>
      <c r="E207" s="22"/>
      <c r="F207" s="22"/>
      <c r="G207" s="22" t="s">
        <v>410</v>
      </c>
      <c r="H207" s="22"/>
      <c r="I207" s="23">
        <v>39800378505</v>
      </c>
      <c r="J207" s="22" t="s">
        <v>48</v>
      </c>
      <c r="K207" s="24" t="s">
        <v>63</v>
      </c>
      <c r="L207" s="22"/>
      <c r="M207" s="23">
        <v>720</v>
      </c>
      <c r="N207" s="23">
        <v>720</v>
      </c>
      <c r="O207" s="22"/>
      <c r="P207" s="22" t="s">
        <v>64</v>
      </c>
      <c r="Q207" s="22" t="s">
        <v>51</v>
      </c>
      <c r="R207" s="22" t="s">
        <v>65</v>
      </c>
      <c r="S207" s="25"/>
      <c r="T207" s="22" t="s">
        <v>53</v>
      </c>
      <c r="U207" s="22" t="s">
        <v>66</v>
      </c>
      <c r="V207" s="26">
        <v>1</v>
      </c>
      <c r="W207" s="26">
        <v>1</v>
      </c>
      <c r="X207" s="27">
        <v>1</v>
      </c>
      <c r="Y207" s="21"/>
      <c r="Z207" s="21">
        <f t="shared" si="15"/>
        <v>720</v>
      </c>
      <c r="AA207" s="21" t="s">
        <v>55</v>
      </c>
      <c r="AB207" s="21">
        <v>1</v>
      </c>
      <c r="AC207" s="21"/>
      <c r="AD207" s="21">
        <f t="shared" si="12"/>
        <v>720</v>
      </c>
      <c r="AE207" s="21"/>
      <c r="AF207" s="21">
        <f t="shared" si="13"/>
        <v>720</v>
      </c>
      <c r="AG207" s="28">
        <f t="shared" si="14"/>
        <v>720</v>
      </c>
      <c r="AH207" s="21"/>
      <c r="AI207" s="29"/>
      <c r="AJ207" s="21"/>
      <c r="AK207" s="21"/>
      <c r="AL207" s="22"/>
      <c r="AM207" s="21">
        <v>1</v>
      </c>
      <c r="AN207" s="21"/>
      <c r="AO207" s="21" t="s">
        <v>56</v>
      </c>
      <c r="AP207" s="22"/>
      <c r="AQ207" s="22"/>
      <c r="AR207" s="22"/>
    </row>
    <row r="208" spans="1:47" s="20" customFormat="1" ht="14.25" x14ac:dyDescent="0.15">
      <c r="A208" s="21" t="s">
        <v>46</v>
      </c>
      <c r="B208" s="22"/>
      <c r="C208" s="22"/>
      <c r="D208" s="22"/>
      <c r="E208" s="22"/>
      <c r="F208" s="22"/>
      <c r="G208" s="22" t="s">
        <v>411</v>
      </c>
      <c r="H208" s="22"/>
      <c r="I208" s="23">
        <v>39800379832</v>
      </c>
      <c r="J208" s="22" t="s">
        <v>48</v>
      </c>
      <c r="K208" s="24" t="s">
        <v>412</v>
      </c>
      <c r="L208" s="22"/>
      <c r="M208" s="23">
        <v>600</v>
      </c>
      <c r="N208" s="23">
        <v>600</v>
      </c>
      <c r="O208" s="22"/>
      <c r="P208" s="22" t="s">
        <v>50</v>
      </c>
      <c r="Q208" s="22" t="s">
        <v>51</v>
      </c>
      <c r="R208" s="22" t="s">
        <v>308</v>
      </c>
      <c r="S208" s="25"/>
      <c r="T208" s="22" t="s">
        <v>275</v>
      </c>
      <c r="U208" s="22" t="s">
        <v>413</v>
      </c>
      <c r="V208" s="26">
        <v>1</v>
      </c>
      <c r="W208" s="26">
        <v>1</v>
      </c>
      <c r="X208" s="27">
        <v>1</v>
      </c>
      <c r="Y208" s="21"/>
      <c r="Z208" s="21">
        <f t="shared" si="15"/>
        <v>600</v>
      </c>
      <c r="AA208" s="21" t="s">
        <v>55</v>
      </c>
      <c r="AB208" s="21">
        <v>1</v>
      </c>
      <c r="AC208" s="21"/>
      <c r="AD208" s="21">
        <f t="shared" si="12"/>
        <v>600</v>
      </c>
      <c r="AE208" s="21"/>
      <c r="AF208" s="21">
        <f t="shared" si="13"/>
        <v>600</v>
      </c>
      <c r="AG208" s="28">
        <f t="shared" si="14"/>
        <v>600</v>
      </c>
      <c r="AH208" s="21"/>
      <c r="AI208" s="29"/>
      <c r="AJ208" s="21"/>
      <c r="AK208" s="21"/>
      <c r="AL208" s="22"/>
      <c r="AM208" s="21">
        <v>1</v>
      </c>
      <c r="AN208" s="21"/>
      <c r="AO208" s="21" t="s">
        <v>56</v>
      </c>
      <c r="AP208" s="22"/>
      <c r="AQ208" s="22"/>
      <c r="AR208" s="22"/>
    </row>
    <row r="209" spans="1:44" s="20" customFormat="1" ht="14.25" x14ac:dyDescent="0.15">
      <c r="A209" s="21" t="s">
        <v>46</v>
      </c>
      <c r="B209" s="22"/>
      <c r="C209" s="22"/>
      <c r="D209" s="22"/>
      <c r="E209" s="22"/>
      <c r="F209" s="22"/>
      <c r="G209" s="22" t="s">
        <v>414</v>
      </c>
      <c r="H209" s="22"/>
      <c r="I209" s="23">
        <v>39800379833</v>
      </c>
      <c r="J209" s="22" t="s">
        <v>48</v>
      </c>
      <c r="K209" s="24" t="s">
        <v>76</v>
      </c>
      <c r="L209" s="22"/>
      <c r="M209" s="23">
        <v>950</v>
      </c>
      <c r="N209" s="23">
        <v>950</v>
      </c>
      <c r="O209" s="22"/>
      <c r="P209" s="22" t="s">
        <v>50</v>
      </c>
      <c r="Q209" s="22" t="s">
        <v>51</v>
      </c>
      <c r="R209" s="22" t="s">
        <v>77</v>
      </c>
      <c r="S209" s="25"/>
      <c r="T209" s="22" t="s">
        <v>53</v>
      </c>
      <c r="U209" s="22" t="s">
        <v>78</v>
      </c>
      <c r="V209" s="26">
        <v>1</v>
      </c>
      <c r="W209" s="26">
        <v>1</v>
      </c>
      <c r="X209" s="27">
        <v>1</v>
      </c>
      <c r="Y209" s="21"/>
      <c r="Z209" s="21">
        <f t="shared" si="15"/>
        <v>950</v>
      </c>
      <c r="AA209" s="21" t="s">
        <v>55</v>
      </c>
      <c r="AB209" s="21">
        <v>1</v>
      </c>
      <c r="AC209" s="21"/>
      <c r="AD209" s="21">
        <f t="shared" si="12"/>
        <v>950</v>
      </c>
      <c r="AE209" s="21"/>
      <c r="AF209" s="21">
        <f t="shared" si="13"/>
        <v>950</v>
      </c>
      <c r="AG209" s="28">
        <f t="shared" si="14"/>
        <v>950</v>
      </c>
      <c r="AH209" s="21"/>
      <c r="AI209" s="29"/>
      <c r="AJ209" s="21"/>
      <c r="AK209" s="21"/>
      <c r="AL209" s="22"/>
      <c r="AM209" s="21">
        <v>1</v>
      </c>
      <c r="AN209" s="21"/>
      <c r="AO209" s="21" t="s">
        <v>56</v>
      </c>
      <c r="AP209" s="22"/>
      <c r="AQ209" s="22"/>
      <c r="AR209" s="22"/>
    </row>
    <row r="210" spans="1:44" s="20" customFormat="1" ht="14.25" x14ac:dyDescent="0.15">
      <c r="A210" s="21" t="s">
        <v>46</v>
      </c>
      <c r="B210" s="22"/>
      <c r="C210" s="22"/>
      <c r="D210" s="22"/>
      <c r="E210" s="22"/>
      <c r="F210" s="22"/>
      <c r="G210" s="22" t="s">
        <v>415</v>
      </c>
      <c r="H210" s="22"/>
      <c r="I210" s="23">
        <v>39800378466</v>
      </c>
      <c r="J210" s="22" t="s">
        <v>48</v>
      </c>
      <c r="K210" s="24" t="s">
        <v>195</v>
      </c>
      <c r="L210" s="22"/>
      <c r="M210" s="23">
        <v>720</v>
      </c>
      <c r="N210" s="23">
        <v>720</v>
      </c>
      <c r="O210" s="22"/>
      <c r="P210" s="22" t="s">
        <v>50</v>
      </c>
      <c r="Q210" s="22" t="s">
        <v>51</v>
      </c>
      <c r="R210" s="22" t="s">
        <v>109</v>
      </c>
      <c r="S210" s="25"/>
      <c r="T210" s="22" t="s">
        <v>53</v>
      </c>
      <c r="U210" s="22" t="s">
        <v>196</v>
      </c>
      <c r="V210" s="26">
        <v>1</v>
      </c>
      <c r="W210" s="26">
        <v>1</v>
      </c>
      <c r="X210" s="27">
        <v>1</v>
      </c>
      <c r="Y210" s="21"/>
      <c r="Z210" s="21">
        <f t="shared" si="15"/>
        <v>720</v>
      </c>
      <c r="AA210" s="21" t="s">
        <v>55</v>
      </c>
      <c r="AB210" s="21">
        <v>1</v>
      </c>
      <c r="AC210" s="21"/>
      <c r="AD210" s="21">
        <f t="shared" si="12"/>
        <v>720</v>
      </c>
      <c r="AE210" s="21"/>
      <c r="AF210" s="21">
        <f t="shared" si="13"/>
        <v>720</v>
      </c>
      <c r="AG210" s="28">
        <f t="shared" si="14"/>
        <v>720</v>
      </c>
      <c r="AH210" s="21"/>
      <c r="AI210" s="29"/>
      <c r="AJ210" s="21"/>
      <c r="AK210" s="21"/>
      <c r="AL210" s="22"/>
      <c r="AM210" s="21">
        <v>1</v>
      </c>
      <c r="AN210" s="21"/>
      <c r="AO210" s="21" t="s">
        <v>56</v>
      </c>
      <c r="AP210" s="22"/>
      <c r="AQ210" s="22"/>
      <c r="AR210" s="22"/>
    </row>
    <row r="211" spans="1:44" s="20" customFormat="1" ht="14.25" x14ac:dyDescent="0.15">
      <c r="A211" s="21" t="s">
        <v>46</v>
      </c>
      <c r="B211" s="22"/>
      <c r="C211" s="22"/>
      <c r="D211" s="22"/>
      <c r="E211" s="22"/>
      <c r="F211" s="22"/>
      <c r="G211" s="22" t="s">
        <v>416</v>
      </c>
      <c r="H211" s="22"/>
      <c r="I211" s="23">
        <v>39800378472</v>
      </c>
      <c r="J211" s="22" t="s">
        <v>48</v>
      </c>
      <c r="K211" s="24" t="s">
        <v>63</v>
      </c>
      <c r="L211" s="22"/>
      <c r="M211" s="23">
        <v>950</v>
      </c>
      <c r="N211" s="23">
        <v>950</v>
      </c>
      <c r="O211" s="22"/>
      <c r="P211" s="22" t="s">
        <v>64</v>
      </c>
      <c r="Q211" s="22" t="s">
        <v>51</v>
      </c>
      <c r="R211" s="22" t="s">
        <v>65</v>
      </c>
      <c r="S211" s="25"/>
      <c r="T211" s="22" t="s">
        <v>53</v>
      </c>
      <c r="U211" s="22" t="s">
        <v>66</v>
      </c>
      <c r="V211" s="26">
        <v>1</v>
      </c>
      <c r="W211" s="26">
        <v>1</v>
      </c>
      <c r="X211" s="27">
        <v>1</v>
      </c>
      <c r="Y211" s="21"/>
      <c r="Z211" s="21">
        <f t="shared" si="15"/>
        <v>950</v>
      </c>
      <c r="AA211" s="21" t="s">
        <v>55</v>
      </c>
      <c r="AB211" s="21">
        <v>1</v>
      </c>
      <c r="AC211" s="21"/>
      <c r="AD211" s="21">
        <f t="shared" si="12"/>
        <v>950</v>
      </c>
      <c r="AE211" s="21"/>
      <c r="AF211" s="21">
        <f t="shared" si="13"/>
        <v>950</v>
      </c>
      <c r="AG211" s="28">
        <f t="shared" si="14"/>
        <v>950</v>
      </c>
      <c r="AH211" s="21"/>
      <c r="AI211" s="29"/>
      <c r="AJ211" s="21"/>
      <c r="AK211" s="21"/>
      <c r="AL211" s="22"/>
      <c r="AM211" s="21">
        <v>1</v>
      </c>
      <c r="AN211" s="21"/>
      <c r="AO211" s="21" t="s">
        <v>56</v>
      </c>
      <c r="AP211" s="22"/>
      <c r="AQ211" s="22"/>
      <c r="AR211" s="22"/>
    </row>
    <row r="212" spans="1:44" s="20" customFormat="1" ht="14.25" x14ac:dyDescent="0.15">
      <c r="A212" s="21" t="s">
        <v>46</v>
      </c>
      <c r="B212" s="22"/>
      <c r="C212" s="22"/>
      <c r="D212" s="22"/>
      <c r="E212" s="22"/>
      <c r="F212" s="22"/>
      <c r="G212" s="22" t="s">
        <v>417</v>
      </c>
      <c r="H212" s="22"/>
      <c r="I212" s="23">
        <v>39800378475</v>
      </c>
      <c r="J212" s="22" t="s">
        <v>48</v>
      </c>
      <c r="K212" s="24" t="s">
        <v>146</v>
      </c>
      <c r="L212" s="22"/>
      <c r="M212" s="23">
        <v>600</v>
      </c>
      <c r="N212" s="23">
        <v>600</v>
      </c>
      <c r="O212" s="22"/>
      <c r="P212" s="22" t="s">
        <v>50</v>
      </c>
      <c r="Q212" s="22" t="s">
        <v>51</v>
      </c>
      <c r="R212" s="22" t="s">
        <v>147</v>
      </c>
      <c r="S212" s="25"/>
      <c r="T212" s="22" t="s">
        <v>53</v>
      </c>
      <c r="U212" s="22" t="s">
        <v>148</v>
      </c>
      <c r="V212" s="26">
        <v>1</v>
      </c>
      <c r="W212" s="26">
        <v>1</v>
      </c>
      <c r="X212" s="27">
        <v>1</v>
      </c>
      <c r="Y212" s="21"/>
      <c r="Z212" s="21">
        <f t="shared" si="15"/>
        <v>600</v>
      </c>
      <c r="AA212" s="21" t="s">
        <v>55</v>
      </c>
      <c r="AB212" s="21">
        <v>1</v>
      </c>
      <c r="AC212" s="21"/>
      <c r="AD212" s="21">
        <f t="shared" si="12"/>
        <v>600</v>
      </c>
      <c r="AE212" s="21"/>
      <c r="AF212" s="21">
        <f t="shared" si="13"/>
        <v>600</v>
      </c>
      <c r="AG212" s="28">
        <f t="shared" si="14"/>
        <v>600</v>
      </c>
      <c r="AH212" s="21"/>
      <c r="AI212" s="29"/>
      <c r="AJ212" s="21"/>
      <c r="AK212" s="21"/>
      <c r="AL212" s="22"/>
      <c r="AM212" s="21">
        <v>1</v>
      </c>
      <c r="AN212" s="21"/>
      <c r="AO212" s="21" t="s">
        <v>56</v>
      </c>
      <c r="AP212" s="22"/>
      <c r="AQ212" s="22"/>
      <c r="AR212" s="22"/>
    </row>
    <row r="213" spans="1:44" s="20" customFormat="1" ht="14.25" x14ac:dyDescent="0.15">
      <c r="A213" s="21" t="s">
        <v>46</v>
      </c>
      <c r="B213" s="22"/>
      <c r="C213" s="22"/>
      <c r="D213" s="22"/>
      <c r="E213" s="22"/>
      <c r="F213" s="22"/>
      <c r="G213" s="22" t="s">
        <v>418</v>
      </c>
      <c r="H213" s="22"/>
      <c r="I213" s="23">
        <v>39800378477</v>
      </c>
      <c r="J213" s="22" t="s">
        <v>48</v>
      </c>
      <c r="K213" s="24" t="s">
        <v>115</v>
      </c>
      <c r="L213" s="22"/>
      <c r="M213" s="23">
        <v>720</v>
      </c>
      <c r="N213" s="23">
        <v>720</v>
      </c>
      <c r="O213" s="22"/>
      <c r="P213" s="22" t="s">
        <v>50</v>
      </c>
      <c r="Q213" s="22" t="s">
        <v>51</v>
      </c>
      <c r="R213" s="22" t="s">
        <v>117</v>
      </c>
      <c r="S213" s="25"/>
      <c r="T213" s="22" t="s">
        <v>53</v>
      </c>
      <c r="U213" s="22" t="s">
        <v>118</v>
      </c>
      <c r="V213" s="26">
        <v>1</v>
      </c>
      <c r="W213" s="26">
        <v>1</v>
      </c>
      <c r="X213" s="27">
        <v>1</v>
      </c>
      <c r="Y213" s="21"/>
      <c r="Z213" s="21">
        <f t="shared" si="15"/>
        <v>720</v>
      </c>
      <c r="AA213" s="21" t="s">
        <v>55</v>
      </c>
      <c r="AB213" s="21">
        <v>1</v>
      </c>
      <c r="AC213" s="21"/>
      <c r="AD213" s="21">
        <f t="shared" si="12"/>
        <v>720</v>
      </c>
      <c r="AE213" s="21"/>
      <c r="AF213" s="21">
        <f t="shared" si="13"/>
        <v>720</v>
      </c>
      <c r="AG213" s="28">
        <f t="shared" si="14"/>
        <v>720</v>
      </c>
      <c r="AH213" s="21"/>
      <c r="AI213" s="29"/>
      <c r="AJ213" s="21"/>
      <c r="AK213" s="21"/>
      <c r="AL213" s="22"/>
      <c r="AM213" s="21">
        <v>1</v>
      </c>
      <c r="AN213" s="21"/>
      <c r="AO213" s="21" t="s">
        <v>56</v>
      </c>
      <c r="AP213" s="22"/>
      <c r="AQ213" s="22"/>
      <c r="AR213" s="22"/>
    </row>
    <row r="214" spans="1:44" s="20" customFormat="1" ht="14.25" x14ac:dyDescent="0.15">
      <c r="A214" s="21" t="s">
        <v>46</v>
      </c>
      <c r="B214" s="22"/>
      <c r="C214" s="22"/>
      <c r="D214" s="22"/>
      <c r="E214" s="22"/>
      <c r="F214" s="22"/>
      <c r="G214" s="22" t="s">
        <v>419</v>
      </c>
      <c r="H214" s="22"/>
      <c r="I214" s="23">
        <v>39800378479</v>
      </c>
      <c r="J214" s="22" t="s">
        <v>48</v>
      </c>
      <c r="K214" s="24" t="s">
        <v>311</v>
      </c>
      <c r="L214" s="22"/>
      <c r="M214" s="23">
        <v>720</v>
      </c>
      <c r="N214" s="23">
        <v>720</v>
      </c>
      <c r="O214" s="22"/>
      <c r="P214" s="22" t="s">
        <v>50</v>
      </c>
      <c r="Q214" s="22" t="s">
        <v>51</v>
      </c>
      <c r="R214" s="22" t="s">
        <v>77</v>
      </c>
      <c r="S214" s="25"/>
      <c r="T214" s="22" t="s">
        <v>53</v>
      </c>
      <c r="U214" s="22" t="s">
        <v>312</v>
      </c>
      <c r="V214" s="26">
        <v>1</v>
      </c>
      <c r="W214" s="26">
        <v>1</v>
      </c>
      <c r="X214" s="27">
        <v>1</v>
      </c>
      <c r="Y214" s="21"/>
      <c r="Z214" s="21">
        <f t="shared" si="15"/>
        <v>720</v>
      </c>
      <c r="AA214" s="21" t="s">
        <v>55</v>
      </c>
      <c r="AB214" s="21">
        <v>1</v>
      </c>
      <c r="AC214" s="21"/>
      <c r="AD214" s="21">
        <f t="shared" si="12"/>
        <v>720</v>
      </c>
      <c r="AE214" s="21"/>
      <c r="AF214" s="21">
        <f t="shared" si="13"/>
        <v>720</v>
      </c>
      <c r="AG214" s="28">
        <f t="shared" si="14"/>
        <v>720</v>
      </c>
      <c r="AH214" s="21"/>
      <c r="AI214" s="29"/>
      <c r="AJ214" s="21"/>
      <c r="AK214" s="21"/>
      <c r="AL214" s="22"/>
      <c r="AM214" s="21">
        <v>1</v>
      </c>
      <c r="AN214" s="21"/>
      <c r="AO214" s="21" t="s">
        <v>56</v>
      </c>
      <c r="AP214" s="22"/>
      <c r="AQ214" s="22"/>
      <c r="AR214" s="22"/>
    </row>
    <row r="215" spans="1:44" s="20" customFormat="1" ht="14.25" x14ac:dyDescent="0.15">
      <c r="A215" s="21" t="s">
        <v>46</v>
      </c>
      <c r="B215" s="22"/>
      <c r="C215" s="22"/>
      <c r="D215" s="22"/>
      <c r="E215" s="22"/>
      <c r="F215" s="22"/>
      <c r="G215" s="22" t="s">
        <v>420</v>
      </c>
      <c r="H215" s="22"/>
      <c r="I215" s="23">
        <v>39800378486</v>
      </c>
      <c r="J215" s="22" t="s">
        <v>48</v>
      </c>
      <c r="K215" s="24" t="s">
        <v>76</v>
      </c>
      <c r="L215" s="22"/>
      <c r="M215" s="23">
        <v>960</v>
      </c>
      <c r="N215" s="23">
        <v>960</v>
      </c>
      <c r="O215" s="22"/>
      <c r="P215" s="22" t="s">
        <v>50</v>
      </c>
      <c r="Q215" s="22" t="s">
        <v>51</v>
      </c>
      <c r="R215" s="22" t="s">
        <v>77</v>
      </c>
      <c r="S215" s="25"/>
      <c r="T215" s="22" t="s">
        <v>53</v>
      </c>
      <c r="U215" s="22" t="s">
        <v>78</v>
      </c>
      <c r="V215" s="26">
        <v>1</v>
      </c>
      <c r="W215" s="26">
        <v>1</v>
      </c>
      <c r="X215" s="27">
        <v>1</v>
      </c>
      <c r="Y215" s="21"/>
      <c r="Z215" s="21">
        <f t="shared" si="15"/>
        <v>960</v>
      </c>
      <c r="AA215" s="21" t="s">
        <v>55</v>
      </c>
      <c r="AB215" s="21">
        <v>1</v>
      </c>
      <c r="AC215" s="21"/>
      <c r="AD215" s="21">
        <f t="shared" si="12"/>
        <v>960</v>
      </c>
      <c r="AE215" s="21"/>
      <c r="AF215" s="21">
        <f t="shared" si="13"/>
        <v>960</v>
      </c>
      <c r="AG215" s="28">
        <f t="shared" si="14"/>
        <v>960</v>
      </c>
      <c r="AH215" s="21"/>
      <c r="AI215" s="29"/>
      <c r="AJ215" s="21"/>
      <c r="AK215" s="21"/>
      <c r="AL215" s="22"/>
      <c r="AM215" s="21">
        <v>1</v>
      </c>
      <c r="AN215" s="21"/>
      <c r="AO215" s="21" t="s">
        <v>56</v>
      </c>
      <c r="AP215" s="22"/>
      <c r="AQ215" s="22"/>
      <c r="AR215" s="22"/>
    </row>
    <row r="216" spans="1:44" s="20" customFormat="1" ht="14.25" x14ac:dyDescent="0.15">
      <c r="A216" s="21" t="s">
        <v>46</v>
      </c>
      <c r="B216" s="22"/>
      <c r="C216" s="22"/>
      <c r="D216" s="22"/>
      <c r="E216" s="22"/>
      <c r="F216" s="22"/>
      <c r="G216" s="22" t="s">
        <v>421</v>
      </c>
      <c r="H216" s="22"/>
      <c r="I216" s="23">
        <v>39800378487</v>
      </c>
      <c r="J216" s="22" t="s">
        <v>48</v>
      </c>
      <c r="K216" s="24" t="s">
        <v>230</v>
      </c>
      <c r="L216" s="22"/>
      <c r="M216" s="23">
        <v>950</v>
      </c>
      <c r="N216" s="23">
        <v>950</v>
      </c>
      <c r="O216" s="22"/>
      <c r="P216" s="22" t="s">
        <v>50</v>
      </c>
      <c r="Q216" s="22" t="s">
        <v>51</v>
      </c>
      <c r="R216" s="22" t="s">
        <v>117</v>
      </c>
      <c r="S216" s="25"/>
      <c r="T216" s="22" t="s">
        <v>53</v>
      </c>
      <c r="U216" s="22" t="s">
        <v>231</v>
      </c>
      <c r="V216" s="26">
        <v>1</v>
      </c>
      <c r="W216" s="26">
        <v>1</v>
      </c>
      <c r="X216" s="27">
        <v>1</v>
      </c>
      <c r="Y216" s="21"/>
      <c r="Z216" s="21">
        <f t="shared" si="15"/>
        <v>950</v>
      </c>
      <c r="AA216" s="21" t="s">
        <v>55</v>
      </c>
      <c r="AB216" s="21">
        <v>1</v>
      </c>
      <c r="AC216" s="21"/>
      <c r="AD216" s="21">
        <f t="shared" si="12"/>
        <v>950</v>
      </c>
      <c r="AE216" s="21"/>
      <c r="AF216" s="21">
        <f t="shared" si="13"/>
        <v>950</v>
      </c>
      <c r="AG216" s="28">
        <f t="shared" si="14"/>
        <v>950</v>
      </c>
      <c r="AH216" s="21"/>
      <c r="AI216" s="29"/>
      <c r="AJ216" s="21"/>
      <c r="AK216" s="21"/>
      <c r="AL216" s="22"/>
      <c r="AM216" s="21">
        <v>1</v>
      </c>
      <c r="AN216" s="21"/>
      <c r="AO216" s="21" t="s">
        <v>56</v>
      </c>
      <c r="AP216" s="22"/>
      <c r="AQ216" s="22"/>
      <c r="AR216" s="22"/>
    </row>
    <row r="217" spans="1:44" s="20" customFormat="1" ht="14.25" x14ac:dyDescent="0.15">
      <c r="A217" s="21" t="s">
        <v>46</v>
      </c>
      <c r="B217" s="22"/>
      <c r="C217" s="22"/>
      <c r="D217" s="22"/>
      <c r="E217" s="22"/>
      <c r="F217" s="22"/>
      <c r="G217" s="22" t="s">
        <v>422</v>
      </c>
      <c r="H217" s="22"/>
      <c r="I217" s="23">
        <v>39800378490</v>
      </c>
      <c r="J217" s="22" t="s">
        <v>48</v>
      </c>
      <c r="K217" s="24" t="s">
        <v>423</v>
      </c>
      <c r="L217" s="22"/>
      <c r="M217" s="23">
        <v>720</v>
      </c>
      <c r="N217" s="23">
        <v>720</v>
      </c>
      <c r="O217" s="22"/>
      <c r="P217" s="22" t="s">
        <v>50</v>
      </c>
      <c r="Q217" s="22" t="s">
        <v>51</v>
      </c>
      <c r="R217" s="22" t="s">
        <v>249</v>
      </c>
      <c r="S217" s="25"/>
      <c r="T217" s="22" t="s">
        <v>275</v>
      </c>
      <c r="U217" s="22" t="s">
        <v>424</v>
      </c>
      <c r="V217" s="26">
        <v>1</v>
      </c>
      <c r="W217" s="26">
        <v>1</v>
      </c>
      <c r="X217" s="27">
        <v>1</v>
      </c>
      <c r="Y217" s="21"/>
      <c r="Z217" s="21">
        <f t="shared" si="15"/>
        <v>720</v>
      </c>
      <c r="AA217" s="21" t="s">
        <v>55</v>
      </c>
      <c r="AB217" s="21">
        <v>1</v>
      </c>
      <c r="AC217" s="21"/>
      <c r="AD217" s="21">
        <f t="shared" si="12"/>
        <v>720</v>
      </c>
      <c r="AE217" s="21"/>
      <c r="AF217" s="21">
        <f t="shared" si="13"/>
        <v>720</v>
      </c>
      <c r="AG217" s="28">
        <f t="shared" si="14"/>
        <v>720</v>
      </c>
      <c r="AH217" s="21"/>
      <c r="AI217" s="29"/>
      <c r="AJ217" s="21"/>
      <c r="AK217" s="21"/>
      <c r="AL217" s="22"/>
      <c r="AM217" s="21">
        <v>1</v>
      </c>
      <c r="AN217" s="21"/>
      <c r="AO217" s="21" t="s">
        <v>56</v>
      </c>
      <c r="AP217" s="22"/>
      <c r="AQ217" s="22"/>
      <c r="AR217" s="22"/>
    </row>
    <row r="218" spans="1:44" s="20" customFormat="1" ht="14.25" x14ac:dyDescent="0.15">
      <c r="A218" s="21" t="s">
        <v>46</v>
      </c>
      <c r="B218" s="22"/>
      <c r="C218" s="22"/>
      <c r="D218" s="22"/>
      <c r="E218" s="22"/>
      <c r="F218" s="22"/>
      <c r="G218" s="22" t="s">
        <v>425</v>
      </c>
      <c r="H218" s="22"/>
      <c r="I218" s="23">
        <v>39800378492</v>
      </c>
      <c r="J218" s="22" t="s">
        <v>48</v>
      </c>
      <c r="K218" s="24" t="s">
        <v>90</v>
      </c>
      <c r="L218" s="22"/>
      <c r="M218" s="23">
        <v>720</v>
      </c>
      <c r="N218" s="23">
        <v>720</v>
      </c>
      <c r="O218" s="22"/>
      <c r="P218" s="22" t="s">
        <v>50</v>
      </c>
      <c r="Q218" s="22" t="s">
        <v>51</v>
      </c>
      <c r="R218" s="22" t="s">
        <v>91</v>
      </c>
      <c r="S218" s="25"/>
      <c r="T218" s="22" t="s">
        <v>53</v>
      </c>
      <c r="U218" s="22" t="s">
        <v>92</v>
      </c>
      <c r="V218" s="26">
        <v>1</v>
      </c>
      <c r="W218" s="26">
        <v>1</v>
      </c>
      <c r="X218" s="27">
        <v>1</v>
      </c>
      <c r="Y218" s="21"/>
      <c r="Z218" s="21">
        <f t="shared" si="15"/>
        <v>720</v>
      </c>
      <c r="AA218" s="21" t="s">
        <v>55</v>
      </c>
      <c r="AB218" s="21">
        <v>1</v>
      </c>
      <c r="AC218" s="21"/>
      <c r="AD218" s="21">
        <f t="shared" si="12"/>
        <v>720</v>
      </c>
      <c r="AE218" s="21"/>
      <c r="AF218" s="21">
        <f t="shared" si="13"/>
        <v>720</v>
      </c>
      <c r="AG218" s="28">
        <f t="shared" si="14"/>
        <v>720</v>
      </c>
      <c r="AH218" s="21"/>
      <c r="AI218" s="29"/>
      <c r="AJ218" s="21"/>
      <c r="AK218" s="21"/>
      <c r="AL218" s="22"/>
      <c r="AM218" s="21">
        <v>1</v>
      </c>
      <c r="AN218" s="21"/>
      <c r="AO218" s="21" t="s">
        <v>56</v>
      </c>
      <c r="AP218" s="22"/>
      <c r="AQ218" s="22"/>
      <c r="AR218" s="22"/>
    </row>
    <row r="219" spans="1:44" s="20" customFormat="1" ht="14.25" x14ac:dyDescent="0.15">
      <c r="A219" s="21" t="s">
        <v>46</v>
      </c>
      <c r="B219" s="22"/>
      <c r="C219" s="22"/>
      <c r="D219" s="22"/>
      <c r="E219" s="22"/>
      <c r="F219" s="22"/>
      <c r="G219" s="22" t="s">
        <v>426</v>
      </c>
      <c r="H219" s="22"/>
      <c r="I219" s="23">
        <v>39800378496</v>
      </c>
      <c r="J219" s="22" t="s">
        <v>48</v>
      </c>
      <c r="K219" s="24" t="s">
        <v>63</v>
      </c>
      <c r="L219" s="22"/>
      <c r="M219" s="23">
        <v>950</v>
      </c>
      <c r="N219" s="23">
        <v>950</v>
      </c>
      <c r="O219" s="22"/>
      <c r="P219" s="22" t="s">
        <v>50</v>
      </c>
      <c r="Q219" s="22" t="s">
        <v>51</v>
      </c>
      <c r="R219" s="22" t="s">
        <v>65</v>
      </c>
      <c r="S219" s="25"/>
      <c r="T219" s="22" t="s">
        <v>53</v>
      </c>
      <c r="U219" s="22" t="s">
        <v>66</v>
      </c>
      <c r="V219" s="26">
        <v>1</v>
      </c>
      <c r="W219" s="26">
        <v>1</v>
      </c>
      <c r="X219" s="27">
        <v>1</v>
      </c>
      <c r="Y219" s="21"/>
      <c r="Z219" s="21">
        <f t="shared" si="15"/>
        <v>950</v>
      </c>
      <c r="AA219" s="21" t="s">
        <v>55</v>
      </c>
      <c r="AB219" s="21">
        <v>1</v>
      </c>
      <c r="AC219" s="21"/>
      <c r="AD219" s="21">
        <f t="shared" si="12"/>
        <v>950</v>
      </c>
      <c r="AE219" s="21"/>
      <c r="AF219" s="21">
        <f t="shared" si="13"/>
        <v>950</v>
      </c>
      <c r="AG219" s="28">
        <f t="shared" si="14"/>
        <v>950</v>
      </c>
      <c r="AH219" s="21"/>
      <c r="AI219" s="29"/>
      <c r="AJ219" s="21"/>
      <c r="AK219" s="21"/>
      <c r="AL219" s="22"/>
      <c r="AM219" s="21">
        <v>1</v>
      </c>
      <c r="AN219" s="21"/>
      <c r="AO219" s="21" t="s">
        <v>56</v>
      </c>
      <c r="AP219" s="22"/>
      <c r="AQ219" s="22"/>
      <c r="AR219" s="22"/>
    </row>
    <row r="220" spans="1:44" s="20" customFormat="1" ht="14.25" x14ac:dyDescent="0.15">
      <c r="A220" s="21" t="s">
        <v>46</v>
      </c>
      <c r="B220" s="22"/>
      <c r="C220" s="22"/>
      <c r="D220" s="22"/>
      <c r="E220" s="22"/>
      <c r="F220" s="22"/>
      <c r="G220" s="22" t="s">
        <v>427</v>
      </c>
      <c r="H220" s="22"/>
      <c r="I220" s="23">
        <v>39800379834</v>
      </c>
      <c r="J220" s="22" t="s">
        <v>48</v>
      </c>
      <c r="K220" s="24" t="s">
        <v>90</v>
      </c>
      <c r="L220" s="22"/>
      <c r="M220" s="23">
        <v>960</v>
      </c>
      <c r="N220" s="23">
        <v>960</v>
      </c>
      <c r="O220" s="22"/>
      <c r="P220" s="22" t="s">
        <v>50</v>
      </c>
      <c r="Q220" s="22" t="s">
        <v>51</v>
      </c>
      <c r="R220" s="22" t="s">
        <v>91</v>
      </c>
      <c r="S220" s="25"/>
      <c r="T220" s="22" t="s">
        <v>53</v>
      </c>
      <c r="U220" s="22" t="s">
        <v>92</v>
      </c>
      <c r="V220" s="26">
        <v>1</v>
      </c>
      <c r="W220" s="26">
        <v>1</v>
      </c>
      <c r="X220" s="27">
        <v>1</v>
      </c>
      <c r="Y220" s="21"/>
      <c r="Z220" s="21">
        <f t="shared" si="15"/>
        <v>960</v>
      </c>
      <c r="AA220" s="21" t="s">
        <v>55</v>
      </c>
      <c r="AB220" s="21">
        <v>1</v>
      </c>
      <c r="AC220" s="21"/>
      <c r="AD220" s="21">
        <f t="shared" si="12"/>
        <v>960</v>
      </c>
      <c r="AE220" s="21"/>
      <c r="AF220" s="21">
        <f t="shared" si="13"/>
        <v>960</v>
      </c>
      <c r="AG220" s="28">
        <f t="shared" si="14"/>
        <v>960</v>
      </c>
      <c r="AH220" s="21"/>
      <c r="AI220" s="29"/>
      <c r="AJ220" s="21"/>
      <c r="AK220" s="21"/>
      <c r="AL220" s="22"/>
      <c r="AM220" s="21">
        <v>1</v>
      </c>
      <c r="AN220" s="21"/>
      <c r="AO220" s="21" t="s">
        <v>56</v>
      </c>
      <c r="AP220" s="22"/>
      <c r="AQ220" s="22"/>
      <c r="AR220" s="22"/>
    </row>
    <row r="221" spans="1:44" s="20" customFormat="1" ht="14.25" x14ac:dyDescent="0.15">
      <c r="A221" s="21" t="s">
        <v>46</v>
      </c>
      <c r="B221" s="22"/>
      <c r="C221" s="22"/>
      <c r="D221" s="22"/>
      <c r="E221" s="22"/>
      <c r="F221" s="22"/>
      <c r="G221" s="22" t="s">
        <v>428</v>
      </c>
      <c r="H221" s="22"/>
      <c r="I221" s="23">
        <v>39800379836</v>
      </c>
      <c r="J221" s="22" t="s">
        <v>48</v>
      </c>
      <c r="K221" s="24" t="s">
        <v>195</v>
      </c>
      <c r="L221" s="22"/>
      <c r="M221" s="23">
        <v>950</v>
      </c>
      <c r="N221" s="23">
        <v>950</v>
      </c>
      <c r="O221" s="22"/>
      <c r="P221" s="22" t="s">
        <v>50</v>
      </c>
      <c r="Q221" s="22" t="s">
        <v>51</v>
      </c>
      <c r="R221" s="22" t="s">
        <v>109</v>
      </c>
      <c r="S221" s="25"/>
      <c r="T221" s="22" t="s">
        <v>53</v>
      </c>
      <c r="U221" s="22" t="s">
        <v>196</v>
      </c>
      <c r="V221" s="26">
        <v>1</v>
      </c>
      <c r="W221" s="26">
        <v>1</v>
      </c>
      <c r="X221" s="27">
        <v>1</v>
      </c>
      <c r="Y221" s="21"/>
      <c r="Z221" s="21">
        <f t="shared" si="15"/>
        <v>950</v>
      </c>
      <c r="AA221" s="21" t="s">
        <v>55</v>
      </c>
      <c r="AB221" s="21">
        <v>1</v>
      </c>
      <c r="AC221" s="21"/>
      <c r="AD221" s="21">
        <f t="shared" si="12"/>
        <v>950</v>
      </c>
      <c r="AE221" s="21"/>
      <c r="AF221" s="21">
        <f t="shared" si="13"/>
        <v>950</v>
      </c>
      <c r="AG221" s="28">
        <f t="shared" si="14"/>
        <v>950</v>
      </c>
      <c r="AH221" s="21"/>
      <c r="AI221" s="29"/>
      <c r="AJ221" s="21"/>
      <c r="AK221" s="21"/>
      <c r="AL221" s="22"/>
      <c r="AM221" s="21">
        <v>1</v>
      </c>
      <c r="AN221" s="21"/>
      <c r="AO221" s="21" t="s">
        <v>56</v>
      </c>
      <c r="AP221" s="22"/>
      <c r="AQ221" s="22"/>
      <c r="AR221" s="22"/>
    </row>
    <row r="222" spans="1:44" s="20" customFormat="1" ht="14.25" x14ac:dyDescent="0.15">
      <c r="A222" s="21" t="s">
        <v>46</v>
      </c>
      <c r="B222" s="22"/>
      <c r="C222" s="22"/>
      <c r="D222" s="22"/>
      <c r="E222" s="22"/>
      <c r="F222" s="22"/>
      <c r="G222" s="22" t="s">
        <v>429</v>
      </c>
      <c r="H222" s="22"/>
      <c r="I222" s="23">
        <v>39800379838</v>
      </c>
      <c r="J222" s="22" t="s">
        <v>48</v>
      </c>
      <c r="K222" s="24" t="s">
        <v>156</v>
      </c>
      <c r="L222" s="22"/>
      <c r="M222" s="23">
        <v>2700</v>
      </c>
      <c r="N222" s="23">
        <v>2700</v>
      </c>
      <c r="O222" s="22"/>
      <c r="P222" s="22" t="s">
        <v>50</v>
      </c>
      <c r="Q222" s="22" t="s">
        <v>51</v>
      </c>
      <c r="R222" s="22" t="s">
        <v>60</v>
      </c>
      <c r="S222" s="25"/>
      <c r="T222" s="22" t="s">
        <v>53</v>
      </c>
      <c r="U222" s="22" t="s">
        <v>61</v>
      </c>
      <c r="V222" s="26">
        <v>1</v>
      </c>
      <c r="W222" s="26">
        <v>1</v>
      </c>
      <c r="X222" s="27">
        <v>1</v>
      </c>
      <c r="Y222" s="21"/>
      <c r="Z222" s="21">
        <f t="shared" si="15"/>
        <v>2700</v>
      </c>
      <c r="AA222" s="21" t="s">
        <v>55</v>
      </c>
      <c r="AB222" s="21">
        <v>1</v>
      </c>
      <c r="AC222" s="21"/>
      <c r="AD222" s="21">
        <f t="shared" si="12"/>
        <v>2700</v>
      </c>
      <c r="AE222" s="21"/>
      <c r="AF222" s="21">
        <f t="shared" si="13"/>
        <v>2700</v>
      </c>
      <c r="AG222" s="28">
        <f t="shared" si="14"/>
        <v>2700</v>
      </c>
      <c r="AH222" s="21"/>
      <c r="AI222" s="29"/>
      <c r="AJ222" s="21"/>
      <c r="AK222" s="21"/>
      <c r="AL222" s="22"/>
      <c r="AM222" s="21">
        <v>1</v>
      </c>
      <c r="AN222" s="21"/>
      <c r="AO222" s="21" t="s">
        <v>56</v>
      </c>
      <c r="AP222" s="22"/>
      <c r="AQ222" s="22"/>
      <c r="AR222" s="22"/>
    </row>
    <row r="223" spans="1:44" s="20" customFormat="1" ht="14.25" x14ac:dyDescent="0.15">
      <c r="A223" s="21" t="s">
        <v>46</v>
      </c>
      <c r="B223" s="22"/>
      <c r="C223" s="22"/>
      <c r="D223" s="22"/>
      <c r="E223" s="22"/>
      <c r="F223" s="22"/>
      <c r="G223" s="22" t="s">
        <v>430</v>
      </c>
      <c r="H223" s="22"/>
      <c r="I223" s="23">
        <v>39800379864</v>
      </c>
      <c r="J223" s="22" t="s">
        <v>48</v>
      </c>
      <c r="K223" s="24" t="s">
        <v>146</v>
      </c>
      <c r="L223" s="22"/>
      <c r="M223" s="23">
        <v>950</v>
      </c>
      <c r="N223" s="23">
        <v>950</v>
      </c>
      <c r="O223" s="22"/>
      <c r="P223" s="22" t="s">
        <v>50</v>
      </c>
      <c r="Q223" s="22" t="s">
        <v>51</v>
      </c>
      <c r="R223" s="22" t="s">
        <v>147</v>
      </c>
      <c r="S223" s="25"/>
      <c r="T223" s="22" t="s">
        <v>53</v>
      </c>
      <c r="U223" s="22" t="s">
        <v>148</v>
      </c>
      <c r="V223" s="26">
        <v>1</v>
      </c>
      <c r="W223" s="26">
        <v>1</v>
      </c>
      <c r="X223" s="27">
        <v>1</v>
      </c>
      <c r="Y223" s="21"/>
      <c r="Z223" s="21">
        <f t="shared" si="15"/>
        <v>950</v>
      </c>
      <c r="AA223" s="21" t="s">
        <v>55</v>
      </c>
      <c r="AB223" s="21">
        <v>1</v>
      </c>
      <c r="AC223" s="21"/>
      <c r="AD223" s="21">
        <f t="shared" si="12"/>
        <v>950</v>
      </c>
      <c r="AE223" s="21"/>
      <c r="AF223" s="21">
        <f t="shared" si="13"/>
        <v>950</v>
      </c>
      <c r="AG223" s="28">
        <f t="shared" si="14"/>
        <v>950</v>
      </c>
      <c r="AH223" s="21"/>
      <c r="AI223" s="29"/>
      <c r="AJ223" s="21"/>
      <c r="AK223" s="21"/>
      <c r="AL223" s="22"/>
      <c r="AM223" s="21">
        <v>1</v>
      </c>
      <c r="AN223" s="21"/>
      <c r="AO223" s="21" t="s">
        <v>56</v>
      </c>
      <c r="AP223" s="22"/>
      <c r="AQ223" s="22"/>
      <c r="AR223" s="22"/>
    </row>
    <row r="224" spans="1:44" s="20" customFormat="1" ht="14.25" x14ac:dyDescent="0.15">
      <c r="A224" s="21" t="s">
        <v>46</v>
      </c>
      <c r="B224" s="22"/>
      <c r="C224" s="22"/>
      <c r="D224" s="22"/>
      <c r="E224" s="22"/>
      <c r="F224" s="22"/>
      <c r="G224" s="22" t="s">
        <v>431</v>
      </c>
      <c r="H224" s="22"/>
      <c r="I224" s="23">
        <v>39800379902</v>
      </c>
      <c r="J224" s="22" t="s">
        <v>48</v>
      </c>
      <c r="K224" s="24" t="s">
        <v>115</v>
      </c>
      <c r="L224" s="22"/>
      <c r="M224" s="23">
        <v>950</v>
      </c>
      <c r="N224" s="23">
        <v>950</v>
      </c>
      <c r="O224" s="22"/>
      <c r="P224" s="22" t="s">
        <v>50</v>
      </c>
      <c r="Q224" s="22" t="s">
        <v>51</v>
      </c>
      <c r="R224" s="22" t="s">
        <v>117</v>
      </c>
      <c r="S224" s="25"/>
      <c r="T224" s="22" t="s">
        <v>53</v>
      </c>
      <c r="U224" s="22" t="s">
        <v>118</v>
      </c>
      <c r="V224" s="26">
        <v>1</v>
      </c>
      <c r="W224" s="26">
        <v>1</v>
      </c>
      <c r="X224" s="27">
        <v>1</v>
      </c>
      <c r="Y224" s="21"/>
      <c r="Z224" s="21">
        <f t="shared" si="15"/>
        <v>950</v>
      </c>
      <c r="AA224" s="21" t="s">
        <v>55</v>
      </c>
      <c r="AB224" s="21">
        <v>1</v>
      </c>
      <c r="AC224" s="21"/>
      <c r="AD224" s="21">
        <f t="shared" si="12"/>
        <v>950</v>
      </c>
      <c r="AE224" s="21"/>
      <c r="AF224" s="21">
        <f t="shared" si="13"/>
        <v>950</v>
      </c>
      <c r="AG224" s="28">
        <f t="shared" si="14"/>
        <v>950</v>
      </c>
      <c r="AH224" s="21"/>
      <c r="AI224" s="29"/>
      <c r="AJ224" s="21"/>
      <c r="AK224" s="21"/>
      <c r="AL224" s="22"/>
      <c r="AM224" s="21">
        <v>1</v>
      </c>
      <c r="AN224" s="21"/>
      <c r="AO224" s="21" t="s">
        <v>56</v>
      </c>
      <c r="AP224" s="22"/>
      <c r="AQ224" s="22"/>
      <c r="AR224" s="22"/>
    </row>
    <row r="225" spans="1:44" s="20" customFormat="1" ht="14.25" x14ac:dyDescent="0.15">
      <c r="A225" s="21" t="s">
        <v>46</v>
      </c>
      <c r="B225" s="22"/>
      <c r="C225" s="22"/>
      <c r="D225" s="22"/>
      <c r="E225" s="22"/>
      <c r="F225" s="22"/>
      <c r="G225" s="22" t="s">
        <v>432</v>
      </c>
      <c r="H225" s="22"/>
      <c r="I225" s="23">
        <v>39800379903</v>
      </c>
      <c r="J225" s="22" t="s">
        <v>48</v>
      </c>
      <c r="K225" s="24" t="s">
        <v>351</v>
      </c>
      <c r="L225" s="22"/>
      <c r="M225" s="23">
        <v>720</v>
      </c>
      <c r="N225" s="23">
        <v>720</v>
      </c>
      <c r="O225" s="22"/>
      <c r="P225" s="22" t="s">
        <v>50</v>
      </c>
      <c r="Q225" s="22" t="s">
        <v>51</v>
      </c>
      <c r="R225" s="22" t="s">
        <v>117</v>
      </c>
      <c r="S225" s="25"/>
      <c r="T225" s="22" t="s">
        <v>53</v>
      </c>
      <c r="U225" s="22" t="s">
        <v>352</v>
      </c>
      <c r="V225" s="26">
        <v>1</v>
      </c>
      <c r="W225" s="26">
        <v>1</v>
      </c>
      <c r="X225" s="27">
        <v>1</v>
      </c>
      <c r="Y225" s="21"/>
      <c r="Z225" s="21">
        <f t="shared" si="15"/>
        <v>720</v>
      </c>
      <c r="AA225" s="21" t="s">
        <v>55</v>
      </c>
      <c r="AB225" s="21">
        <v>1</v>
      </c>
      <c r="AC225" s="21"/>
      <c r="AD225" s="21">
        <f t="shared" si="12"/>
        <v>720</v>
      </c>
      <c r="AE225" s="21"/>
      <c r="AF225" s="21">
        <f t="shared" si="13"/>
        <v>720</v>
      </c>
      <c r="AG225" s="28">
        <f t="shared" si="14"/>
        <v>720</v>
      </c>
      <c r="AH225" s="21"/>
      <c r="AI225" s="29"/>
      <c r="AJ225" s="21"/>
      <c r="AK225" s="21"/>
      <c r="AL225" s="22"/>
      <c r="AM225" s="21">
        <v>1</v>
      </c>
      <c r="AN225" s="21"/>
      <c r="AO225" s="21" t="s">
        <v>56</v>
      </c>
      <c r="AP225" s="22"/>
      <c r="AQ225" s="22"/>
      <c r="AR225" s="22"/>
    </row>
    <row r="226" spans="1:44" s="20" customFormat="1" ht="14.25" x14ac:dyDescent="0.15">
      <c r="A226" s="21" t="s">
        <v>46</v>
      </c>
      <c r="B226" s="22"/>
      <c r="C226" s="22"/>
      <c r="D226" s="22"/>
      <c r="E226" s="22"/>
      <c r="F226" s="22"/>
      <c r="G226" s="22" t="s">
        <v>433</v>
      </c>
      <c r="H226" s="22"/>
      <c r="I226" s="23">
        <v>39800379912</v>
      </c>
      <c r="J226" s="22" t="s">
        <v>48</v>
      </c>
      <c r="K226" s="24" t="s">
        <v>220</v>
      </c>
      <c r="L226" s="22"/>
      <c r="M226" s="23">
        <v>720</v>
      </c>
      <c r="N226" s="23">
        <v>720</v>
      </c>
      <c r="O226" s="22"/>
      <c r="P226" s="22" t="s">
        <v>64</v>
      </c>
      <c r="Q226" s="22" t="s">
        <v>51</v>
      </c>
      <c r="R226" s="22" t="s">
        <v>221</v>
      </c>
      <c r="S226" s="25"/>
      <c r="T226" s="22" t="s">
        <v>53</v>
      </c>
      <c r="U226" s="22" t="s">
        <v>222</v>
      </c>
      <c r="V226" s="26">
        <v>1</v>
      </c>
      <c r="W226" s="26">
        <v>1</v>
      </c>
      <c r="X226" s="27">
        <v>1</v>
      </c>
      <c r="Y226" s="21"/>
      <c r="Z226" s="21">
        <f t="shared" si="15"/>
        <v>720</v>
      </c>
      <c r="AA226" s="21" t="s">
        <v>55</v>
      </c>
      <c r="AB226" s="21">
        <v>1</v>
      </c>
      <c r="AC226" s="21"/>
      <c r="AD226" s="21">
        <f t="shared" si="12"/>
        <v>720</v>
      </c>
      <c r="AE226" s="21"/>
      <c r="AF226" s="21">
        <f t="shared" si="13"/>
        <v>720</v>
      </c>
      <c r="AG226" s="28">
        <f t="shared" si="14"/>
        <v>720</v>
      </c>
      <c r="AH226" s="21"/>
      <c r="AI226" s="29"/>
      <c r="AJ226" s="21"/>
      <c r="AK226" s="21"/>
      <c r="AL226" s="22"/>
      <c r="AM226" s="21">
        <v>1</v>
      </c>
      <c r="AN226" s="21"/>
      <c r="AO226" s="21" t="s">
        <v>56</v>
      </c>
      <c r="AP226" s="22"/>
      <c r="AQ226" s="22"/>
      <c r="AR226" s="22"/>
    </row>
    <row r="227" spans="1:44" s="20" customFormat="1" ht="14.25" x14ac:dyDescent="0.15">
      <c r="A227" s="21" t="s">
        <v>46</v>
      </c>
      <c r="B227" s="22"/>
      <c r="C227" s="22"/>
      <c r="D227" s="22"/>
      <c r="E227" s="22"/>
      <c r="F227" s="22"/>
      <c r="G227" s="22" t="s">
        <v>434</v>
      </c>
      <c r="H227" s="22"/>
      <c r="I227" s="23">
        <v>39800379881</v>
      </c>
      <c r="J227" s="22" t="s">
        <v>48</v>
      </c>
      <c r="K227" s="24" t="s">
        <v>90</v>
      </c>
      <c r="L227" s="22"/>
      <c r="M227" s="23">
        <v>720</v>
      </c>
      <c r="N227" s="23">
        <v>720</v>
      </c>
      <c r="O227" s="22"/>
      <c r="P227" s="22" t="s">
        <v>50</v>
      </c>
      <c r="Q227" s="22" t="s">
        <v>51</v>
      </c>
      <c r="R227" s="22" t="s">
        <v>91</v>
      </c>
      <c r="S227" s="25"/>
      <c r="T227" s="22" t="s">
        <v>53</v>
      </c>
      <c r="U227" s="22" t="s">
        <v>92</v>
      </c>
      <c r="V227" s="26">
        <v>1</v>
      </c>
      <c r="W227" s="26">
        <v>1</v>
      </c>
      <c r="X227" s="27">
        <v>1</v>
      </c>
      <c r="Y227" s="21"/>
      <c r="Z227" s="21">
        <f t="shared" si="15"/>
        <v>720</v>
      </c>
      <c r="AA227" s="21" t="s">
        <v>55</v>
      </c>
      <c r="AB227" s="21">
        <v>1</v>
      </c>
      <c r="AC227" s="21"/>
      <c r="AD227" s="21">
        <f t="shared" si="12"/>
        <v>720</v>
      </c>
      <c r="AE227" s="21"/>
      <c r="AF227" s="21">
        <f t="shared" si="13"/>
        <v>720</v>
      </c>
      <c r="AG227" s="28">
        <f t="shared" si="14"/>
        <v>720</v>
      </c>
      <c r="AH227" s="21"/>
      <c r="AI227" s="29"/>
      <c r="AJ227" s="21"/>
      <c r="AK227" s="21"/>
      <c r="AL227" s="22"/>
      <c r="AM227" s="21">
        <v>1</v>
      </c>
      <c r="AN227" s="21"/>
      <c r="AO227" s="21" t="s">
        <v>56</v>
      </c>
      <c r="AP227" s="22"/>
      <c r="AQ227" s="22"/>
      <c r="AR227" s="22"/>
    </row>
    <row r="228" spans="1:44" s="20" customFormat="1" ht="14.25" x14ac:dyDescent="0.15">
      <c r="A228" s="21" t="s">
        <v>46</v>
      </c>
      <c r="B228" s="22"/>
      <c r="C228" s="22"/>
      <c r="D228" s="22"/>
      <c r="E228" s="22"/>
      <c r="F228" s="22"/>
      <c r="G228" s="22" t="s">
        <v>435</v>
      </c>
      <c r="H228" s="22"/>
      <c r="I228" s="23">
        <v>39800379882</v>
      </c>
      <c r="J228" s="22" t="s">
        <v>48</v>
      </c>
      <c r="K228" s="24" t="s">
        <v>80</v>
      </c>
      <c r="L228" s="22"/>
      <c r="M228" s="23">
        <v>720</v>
      </c>
      <c r="N228" s="23">
        <v>720</v>
      </c>
      <c r="O228" s="22"/>
      <c r="P228" s="22" t="s">
        <v>50</v>
      </c>
      <c r="Q228" s="22" t="s">
        <v>51</v>
      </c>
      <c r="R228" s="22" t="s">
        <v>52</v>
      </c>
      <c r="S228" s="25"/>
      <c r="T228" s="22" t="s">
        <v>53</v>
      </c>
      <c r="U228" s="22" t="s">
        <v>81</v>
      </c>
      <c r="V228" s="26">
        <v>1</v>
      </c>
      <c r="W228" s="26">
        <v>1</v>
      </c>
      <c r="X228" s="27">
        <v>1</v>
      </c>
      <c r="Y228" s="21"/>
      <c r="Z228" s="21">
        <f t="shared" si="15"/>
        <v>720</v>
      </c>
      <c r="AA228" s="21" t="s">
        <v>55</v>
      </c>
      <c r="AB228" s="21">
        <v>1</v>
      </c>
      <c r="AC228" s="21"/>
      <c r="AD228" s="21">
        <f t="shared" si="12"/>
        <v>720</v>
      </c>
      <c r="AE228" s="21"/>
      <c r="AF228" s="21">
        <f t="shared" si="13"/>
        <v>720</v>
      </c>
      <c r="AG228" s="28">
        <f t="shared" si="14"/>
        <v>720</v>
      </c>
      <c r="AH228" s="21"/>
      <c r="AI228" s="29"/>
      <c r="AJ228" s="21"/>
      <c r="AK228" s="21"/>
      <c r="AL228" s="22"/>
      <c r="AM228" s="21">
        <v>1</v>
      </c>
      <c r="AN228" s="21"/>
      <c r="AO228" s="21" t="s">
        <v>56</v>
      </c>
      <c r="AP228" s="22"/>
      <c r="AQ228" s="22"/>
      <c r="AR228" s="22"/>
    </row>
    <row r="229" spans="1:44" s="20" customFormat="1" ht="14.25" x14ac:dyDescent="0.15">
      <c r="A229" s="21" t="s">
        <v>46</v>
      </c>
      <c r="B229" s="22"/>
      <c r="C229" s="22"/>
      <c r="D229" s="22"/>
      <c r="E229" s="22"/>
      <c r="F229" s="22"/>
      <c r="G229" s="22" t="s">
        <v>436</v>
      </c>
      <c r="H229" s="22"/>
      <c r="I229" s="23">
        <v>39800379883</v>
      </c>
      <c r="J229" s="22" t="s">
        <v>48</v>
      </c>
      <c r="K229" s="24" t="s">
        <v>124</v>
      </c>
      <c r="L229" s="22"/>
      <c r="M229" s="23">
        <v>950</v>
      </c>
      <c r="N229" s="23">
        <v>950</v>
      </c>
      <c r="O229" s="22"/>
      <c r="P229" s="22" t="s">
        <v>50</v>
      </c>
      <c r="Q229" s="22" t="s">
        <v>51</v>
      </c>
      <c r="R229" s="22" t="s">
        <v>69</v>
      </c>
      <c r="S229" s="25"/>
      <c r="T229" s="22" t="s">
        <v>53</v>
      </c>
      <c r="U229" s="22" t="s">
        <v>125</v>
      </c>
      <c r="V229" s="26">
        <v>1</v>
      </c>
      <c r="W229" s="26">
        <v>1</v>
      </c>
      <c r="X229" s="27">
        <v>1</v>
      </c>
      <c r="Y229" s="21"/>
      <c r="Z229" s="21">
        <f t="shared" si="15"/>
        <v>950</v>
      </c>
      <c r="AA229" s="21" t="s">
        <v>55</v>
      </c>
      <c r="AB229" s="21">
        <v>1</v>
      </c>
      <c r="AC229" s="21"/>
      <c r="AD229" s="21">
        <f t="shared" si="12"/>
        <v>950</v>
      </c>
      <c r="AE229" s="21"/>
      <c r="AF229" s="21">
        <f t="shared" si="13"/>
        <v>950</v>
      </c>
      <c r="AG229" s="28">
        <f t="shared" si="14"/>
        <v>950</v>
      </c>
      <c r="AH229" s="21"/>
      <c r="AI229" s="29"/>
      <c r="AJ229" s="21"/>
      <c r="AK229" s="21"/>
      <c r="AL229" s="22"/>
      <c r="AM229" s="21">
        <v>1</v>
      </c>
      <c r="AN229" s="21"/>
      <c r="AO229" s="21" t="s">
        <v>56</v>
      </c>
      <c r="AP229" s="22"/>
      <c r="AQ229" s="22"/>
      <c r="AR229" s="22"/>
    </row>
    <row r="230" spans="1:44" s="20" customFormat="1" ht="14.25" x14ac:dyDescent="0.15">
      <c r="A230" s="21" t="s">
        <v>46</v>
      </c>
      <c r="B230" s="22"/>
      <c r="C230" s="22"/>
      <c r="D230" s="22"/>
      <c r="E230" s="22"/>
      <c r="F230" s="22"/>
      <c r="G230" s="22" t="s">
        <v>437</v>
      </c>
      <c r="H230" s="22"/>
      <c r="I230" s="23">
        <v>39800379854</v>
      </c>
      <c r="J230" s="22" t="s">
        <v>48</v>
      </c>
      <c r="K230" s="24" t="s">
        <v>115</v>
      </c>
      <c r="L230" s="22"/>
      <c r="M230" s="23">
        <v>720</v>
      </c>
      <c r="N230" s="23">
        <v>720</v>
      </c>
      <c r="O230" s="22"/>
      <c r="P230" s="22" t="s">
        <v>50</v>
      </c>
      <c r="Q230" s="22" t="s">
        <v>51</v>
      </c>
      <c r="R230" s="22" t="s">
        <v>117</v>
      </c>
      <c r="S230" s="25"/>
      <c r="T230" s="22" t="s">
        <v>53</v>
      </c>
      <c r="U230" s="22" t="s">
        <v>118</v>
      </c>
      <c r="V230" s="26">
        <v>1</v>
      </c>
      <c r="W230" s="26">
        <v>1</v>
      </c>
      <c r="X230" s="27">
        <v>1</v>
      </c>
      <c r="Y230" s="21"/>
      <c r="Z230" s="21">
        <f t="shared" si="15"/>
        <v>720</v>
      </c>
      <c r="AA230" s="21" t="s">
        <v>55</v>
      </c>
      <c r="AB230" s="21">
        <v>1</v>
      </c>
      <c r="AC230" s="21"/>
      <c r="AD230" s="21">
        <f t="shared" si="12"/>
        <v>720</v>
      </c>
      <c r="AE230" s="21"/>
      <c r="AF230" s="21">
        <f t="shared" si="13"/>
        <v>720</v>
      </c>
      <c r="AG230" s="28">
        <f t="shared" si="14"/>
        <v>720</v>
      </c>
      <c r="AH230" s="21"/>
      <c r="AI230" s="29"/>
      <c r="AJ230" s="21"/>
      <c r="AK230" s="21"/>
      <c r="AL230" s="22"/>
      <c r="AM230" s="21">
        <v>1</v>
      </c>
      <c r="AN230" s="21"/>
      <c r="AO230" s="21" t="s">
        <v>56</v>
      </c>
      <c r="AP230" s="22"/>
      <c r="AQ230" s="22"/>
      <c r="AR230" s="22"/>
    </row>
    <row r="231" spans="1:44" s="20" customFormat="1" ht="14.25" x14ac:dyDescent="0.15">
      <c r="A231" s="21" t="s">
        <v>46</v>
      </c>
      <c r="B231" s="22"/>
      <c r="C231" s="22"/>
      <c r="D231" s="22"/>
      <c r="E231" s="22"/>
      <c r="F231" s="22"/>
      <c r="G231" s="22" t="s">
        <v>438</v>
      </c>
      <c r="H231" s="22"/>
      <c r="I231" s="23">
        <v>39800379860</v>
      </c>
      <c r="J231" s="22" t="s">
        <v>48</v>
      </c>
      <c r="K231" s="24" t="s">
        <v>80</v>
      </c>
      <c r="L231" s="22"/>
      <c r="M231" s="23">
        <v>950</v>
      </c>
      <c r="N231" s="23">
        <v>950</v>
      </c>
      <c r="O231" s="22"/>
      <c r="P231" s="22" t="s">
        <v>50</v>
      </c>
      <c r="Q231" s="22" t="s">
        <v>51</v>
      </c>
      <c r="R231" s="22" t="s">
        <v>52</v>
      </c>
      <c r="S231" s="25"/>
      <c r="T231" s="22" t="s">
        <v>53</v>
      </c>
      <c r="U231" s="22" t="s">
        <v>81</v>
      </c>
      <c r="V231" s="26">
        <v>1</v>
      </c>
      <c r="W231" s="26">
        <v>1</v>
      </c>
      <c r="X231" s="27">
        <v>1</v>
      </c>
      <c r="Y231" s="21"/>
      <c r="Z231" s="21">
        <f t="shared" si="15"/>
        <v>950</v>
      </c>
      <c r="AA231" s="21" t="s">
        <v>55</v>
      </c>
      <c r="AB231" s="21">
        <v>1</v>
      </c>
      <c r="AC231" s="21"/>
      <c r="AD231" s="21">
        <f t="shared" si="12"/>
        <v>950</v>
      </c>
      <c r="AE231" s="21"/>
      <c r="AF231" s="21">
        <f t="shared" si="13"/>
        <v>950</v>
      </c>
      <c r="AG231" s="28">
        <f t="shared" si="14"/>
        <v>950</v>
      </c>
      <c r="AH231" s="21"/>
      <c r="AI231" s="29"/>
      <c r="AJ231" s="21"/>
      <c r="AK231" s="21"/>
      <c r="AL231" s="22"/>
      <c r="AM231" s="21">
        <v>1</v>
      </c>
      <c r="AN231" s="21"/>
      <c r="AO231" s="21" t="s">
        <v>56</v>
      </c>
      <c r="AP231" s="22"/>
      <c r="AQ231" s="22"/>
      <c r="AR231" s="22"/>
    </row>
    <row r="232" spans="1:44" s="20" customFormat="1" ht="14.25" x14ac:dyDescent="0.15">
      <c r="A232" s="21" t="s">
        <v>46</v>
      </c>
      <c r="B232" s="22"/>
      <c r="C232" s="22"/>
      <c r="D232" s="22"/>
      <c r="E232" s="22"/>
      <c r="F232" s="22"/>
      <c r="G232" s="22" t="s">
        <v>439</v>
      </c>
      <c r="H232" s="22"/>
      <c r="I232" s="23">
        <v>39800379861</v>
      </c>
      <c r="J232" s="22" t="s">
        <v>48</v>
      </c>
      <c r="K232" s="24" t="s">
        <v>220</v>
      </c>
      <c r="L232" s="22"/>
      <c r="M232" s="23">
        <v>720</v>
      </c>
      <c r="N232" s="23">
        <v>720</v>
      </c>
      <c r="O232" s="22"/>
      <c r="P232" s="22" t="s">
        <v>64</v>
      </c>
      <c r="Q232" s="22" t="s">
        <v>51</v>
      </c>
      <c r="R232" s="22" t="s">
        <v>221</v>
      </c>
      <c r="S232" s="25"/>
      <c r="T232" s="22" t="s">
        <v>53</v>
      </c>
      <c r="U232" s="22" t="s">
        <v>222</v>
      </c>
      <c r="V232" s="26">
        <v>1</v>
      </c>
      <c r="W232" s="26">
        <v>1</v>
      </c>
      <c r="X232" s="27">
        <v>1</v>
      </c>
      <c r="Y232" s="21"/>
      <c r="Z232" s="21">
        <f t="shared" si="15"/>
        <v>720</v>
      </c>
      <c r="AA232" s="21" t="s">
        <v>55</v>
      </c>
      <c r="AB232" s="21">
        <v>1</v>
      </c>
      <c r="AC232" s="21"/>
      <c r="AD232" s="21">
        <f t="shared" si="12"/>
        <v>720</v>
      </c>
      <c r="AE232" s="21"/>
      <c r="AF232" s="21">
        <f t="shared" si="13"/>
        <v>720</v>
      </c>
      <c r="AG232" s="28">
        <f t="shared" si="14"/>
        <v>720</v>
      </c>
      <c r="AH232" s="21"/>
      <c r="AI232" s="29"/>
      <c r="AJ232" s="21"/>
      <c r="AK232" s="21"/>
      <c r="AL232" s="22"/>
      <c r="AM232" s="21">
        <v>1</v>
      </c>
      <c r="AN232" s="21"/>
      <c r="AO232" s="21" t="s">
        <v>56</v>
      </c>
      <c r="AP232" s="22"/>
      <c r="AQ232" s="22"/>
      <c r="AR232" s="22"/>
    </row>
    <row r="233" spans="1:44" s="20" customFormat="1" ht="14.25" x14ac:dyDescent="0.15">
      <c r="A233" s="21" t="s">
        <v>46</v>
      </c>
      <c r="B233" s="22"/>
      <c r="C233" s="22"/>
      <c r="D233" s="22"/>
      <c r="E233" s="22"/>
      <c r="F233" s="22"/>
      <c r="G233" s="22" t="s">
        <v>440</v>
      </c>
      <c r="H233" s="22"/>
      <c r="I233" s="23">
        <v>39800379890</v>
      </c>
      <c r="J233" s="22" t="s">
        <v>48</v>
      </c>
      <c r="K233" s="24" t="s">
        <v>156</v>
      </c>
      <c r="L233" s="22"/>
      <c r="M233" s="23">
        <v>720</v>
      </c>
      <c r="N233" s="23">
        <v>720</v>
      </c>
      <c r="O233" s="22"/>
      <c r="P233" s="22" t="s">
        <v>50</v>
      </c>
      <c r="Q233" s="22" t="s">
        <v>51</v>
      </c>
      <c r="R233" s="22" t="s">
        <v>60</v>
      </c>
      <c r="S233" s="25"/>
      <c r="T233" s="22" t="s">
        <v>53</v>
      </c>
      <c r="U233" s="22" t="s">
        <v>61</v>
      </c>
      <c r="V233" s="26">
        <v>1</v>
      </c>
      <c r="W233" s="26">
        <v>1</v>
      </c>
      <c r="X233" s="27">
        <v>1</v>
      </c>
      <c r="Y233" s="21"/>
      <c r="Z233" s="21">
        <f t="shared" si="15"/>
        <v>720</v>
      </c>
      <c r="AA233" s="21" t="s">
        <v>55</v>
      </c>
      <c r="AB233" s="21">
        <v>1</v>
      </c>
      <c r="AC233" s="21"/>
      <c r="AD233" s="21">
        <f t="shared" si="12"/>
        <v>720</v>
      </c>
      <c r="AE233" s="21"/>
      <c r="AF233" s="21">
        <f t="shared" si="13"/>
        <v>720</v>
      </c>
      <c r="AG233" s="28">
        <f t="shared" si="14"/>
        <v>720</v>
      </c>
      <c r="AH233" s="21"/>
      <c r="AI233" s="29"/>
      <c r="AJ233" s="21"/>
      <c r="AK233" s="21"/>
      <c r="AL233" s="22"/>
      <c r="AM233" s="21">
        <v>1</v>
      </c>
      <c r="AN233" s="21"/>
      <c r="AO233" s="21" t="s">
        <v>56</v>
      </c>
      <c r="AP233" s="22"/>
      <c r="AQ233" s="22"/>
      <c r="AR233" s="22"/>
    </row>
    <row r="234" spans="1:44" s="20" customFormat="1" ht="14.25" x14ac:dyDescent="0.15">
      <c r="A234" s="21" t="s">
        <v>46</v>
      </c>
      <c r="B234" s="22"/>
      <c r="C234" s="22"/>
      <c r="D234" s="22"/>
      <c r="E234" s="22"/>
      <c r="F234" s="22"/>
      <c r="G234" s="22" t="s">
        <v>441</v>
      </c>
      <c r="H234" s="22"/>
      <c r="I234" s="23">
        <v>39800375675</v>
      </c>
      <c r="J234" s="22" t="s">
        <v>48</v>
      </c>
      <c r="K234" s="24" t="s">
        <v>76</v>
      </c>
      <c r="L234" s="22"/>
      <c r="M234" s="23">
        <v>720</v>
      </c>
      <c r="N234" s="23">
        <v>720</v>
      </c>
      <c r="O234" s="22"/>
      <c r="P234" s="22" t="s">
        <v>50</v>
      </c>
      <c r="Q234" s="22" t="s">
        <v>51</v>
      </c>
      <c r="R234" s="22" t="s">
        <v>77</v>
      </c>
      <c r="S234" s="25"/>
      <c r="T234" s="22" t="s">
        <v>53</v>
      </c>
      <c r="U234" s="22" t="s">
        <v>78</v>
      </c>
      <c r="V234" s="26">
        <v>1</v>
      </c>
      <c r="W234" s="26">
        <v>1</v>
      </c>
      <c r="X234" s="27">
        <v>1</v>
      </c>
      <c r="Y234" s="21"/>
      <c r="Z234" s="21">
        <f t="shared" si="15"/>
        <v>720</v>
      </c>
      <c r="AA234" s="21" t="s">
        <v>55</v>
      </c>
      <c r="AB234" s="21">
        <v>1</v>
      </c>
      <c r="AC234" s="21"/>
      <c r="AD234" s="21">
        <f t="shared" si="12"/>
        <v>720</v>
      </c>
      <c r="AE234" s="21"/>
      <c r="AF234" s="21">
        <f t="shared" si="13"/>
        <v>720</v>
      </c>
      <c r="AG234" s="28">
        <f t="shared" si="14"/>
        <v>720</v>
      </c>
      <c r="AH234" s="21"/>
      <c r="AI234" s="29"/>
      <c r="AJ234" s="21"/>
      <c r="AK234" s="21"/>
      <c r="AL234" s="22"/>
      <c r="AM234" s="21">
        <v>1</v>
      </c>
      <c r="AN234" s="21"/>
      <c r="AO234" s="21" t="s">
        <v>56</v>
      </c>
      <c r="AP234" s="22"/>
      <c r="AQ234" s="22"/>
      <c r="AR234" s="22"/>
    </row>
    <row r="235" spans="1:44" s="20" customFormat="1" ht="14.25" x14ac:dyDescent="0.15">
      <c r="A235" s="21" t="s">
        <v>46</v>
      </c>
      <c r="B235" s="22"/>
      <c r="C235" s="22"/>
      <c r="D235" s="22"/>
      <c r="E235" s="22"/>
      <c r="F235" s="22"/>
      <c r="G235" s="22" t="s">
        <v>442</v>
      </c>
      <c r="H235" s="22"/>
      <c r="I235" s="23">
        <v>39800375676</v>
      </c>
      <c r="J235" s="22" t="s">
        <v>48</v>
      </c>
      <c r="K235" s="24" t="s">
        <v>443</v>
      </c>
      <c r="L235" s="22"/>
      <c r="M235" s="23">
        <v>950</v>
      </c>
      <c r="N235" s="23">
        <v>950</v>
      </c>
      <c r="O235" s="22"/>
      <c r="P235" s="22" t="s">
        <v>50</v>
      </c>
      <c r="Q235" s="22" t="s">
        <v>51</v>
      </c>
      <c r="R235" s="22" t="s">
        <v>161</v>
      </c>
      <c r="S235" s="25"/>
      <c r="T235" s="22" t="s">
        <v>53</v>
      </c>
      <c r="U235" s="22" t="s">
        <v>444</v>
      </c>
      <c r="V235" s="26">
        <v>1</v>
      </c>
      <c r="W235" s="26">
        <v>1</v>
      </c>
      <c r="X235" s="27">
        <v>1</v>
      </c>
      <c r="Y235" s="21"/>
      <c r="Z235" s="21">
        <f t="shared" si="15"/>
        <v>950</v>
      </c>
      <c r="AA235" s="21" t="s">
        <v>55</v>
      </c>
      <c r="AB235" s="21">
        <v>1</v>
      </c>
      <c r="AC235" s="21"/>
      <c r="AD235" s="21">
        <f t="shared" si="12"/>
        <v>950</v>
      </c>
      <c r="AE235" s="21"/>
      <c r="AF235" s="21">
        <f t="shared" si="13"/>
        <v>950</v>
      </c>
      <c r="AG235" s="28">
        <f t="shared" si="14"/>
        <v>950</v>
      </c>
      <c r="AH235" s="21"/>
      <c r="AI235" s="29"/>
      <c r="AJ235" s="21"/>
      <c r="AK235" s="21"/>
      <c r="AL235" s="22"/>
      <c r="AM235" s="21">
        <v>1</v>
      </c>
      <c r="AN235" s="21"/>
      <c r="AO235" s="21" t="s">
        <v>56</v>
      </c>
      <c r="AP235" s="22"/>
      <c r="AQ235" s="22"/>
      <c r="AR235" s="22"/>
    </row>
    <row r="236" spans="1:44" s="20" customFormat="1" ht="14.25" x14ac:dyDescent="0.15">
      <c r="A236" s="21" t="s">
        <v>46</v>
      </c>
      <c r="B236" s="22"/>
      <c r="C236" s="22"/>
      <c r="D236" s="22"/>
      <c r="E236" s="22"/>
      <c r="F236" s="22"/>
      <c r="G236" s="22" t="s">
        <v>445</v>
      </c>
      <c r="H236" s="22"/>
      <c r="I236" s="23">
        <v>39800377013</v>
      </c>
      <c r="J236" s="22" t="s">
        <v>48</v>
      </c>
      <c r="K236" s="24" t="s">
        <v>83</v>
      </c>
      <c r="L236" s="22"/>
      <c r="M236" s="23">
        <v>950</v>
      </c>
      <c r="N236" s="23">
        <v>950</v>
      </c>
      <c r="O236" s="22"/>
      <c r="P236" s="22" t="s">
        <v>50</v>
      </c>
      <c r="Q236" s="22" t="s">
        <v>51</v>
      </c>
      <c r="R236" s="22" t="s">
        <v>84</v>
      </c>
      <c r="S236" s="25"/>
      <c r="T236" s="22" t="s">
        <v>53</v>
      </c>
      <c r="U236" s="22" t="s">
        <v>85</v>
      </c>
      <c r="V236" s="26">
        <v>1</v>
      </c>
      <c r="W236" s="26">
        <v>1</v>
      </c>
      <c r="X236" s="27">
        <v>1</v>
      </c>
      <c r="Y236" s="21"/>
      <c r="Z236" s="21">
        <f t="shared" si="15"/>
        <v>950</v>
      </c>
      <c r="AA236" s="21" t="s">
        <v>55</v>
      </c>
      <c r="AB236" s="21">
        <v>1</v>
      </c>
      <c r="AC236" s="21"/>
      <c r="AD236" s="21">
        <f t="shared" si="12"/>
        <v>950</v>
      </c>
      <c r="AE236" s="21"/>
      <c r="AF236" s="21">
        <f t="shared" si="13"/>
        <v>950</v>
      </c>
      <c r="AG236" s="28">
        <f t="shared" si="14"/>
        <v>950</v>
      </c>
      <c r="AH236" s="21"/>
      <c r="AI236" s="29"/>
      <c r="AJ236" s="21"/>
      <c r="AK236" s="21"/>
      <c r="AL236" s="22"/>
      <c r="AM236" s="21">
        <v>1</v>
      </c>
      <c r="AN236" s="21"/>
      <c r="AO236" s="21" t="s">
        <v>56</v>
      </c>
      <c r="AP236" s="22"/>
      <c r="AQ236" s="22"/>
      <c r="AR236" s="22"/>
    </row>
    <row r="237" spans="1:44" s="20" customFormat="1" ht="14.25" x14ac:dyDescent="0.15">
      <c r="A237" s="21" t="s">
        <v>46</v>
      </c>
      <c r="B237" s="22"/>
      <c r="C237" s="22"/>
      <c r="D237" s="22"/>
      <c r="E237" s="22"/>
      <c r="F237" s="22"/>
      <c r="G237" s="22" t="s">
        <v>446</v>
      </c>
      <c r="H237" s="22"/>
      <c r="I237" s="23">
        <v>39800377019</v>
      </c>
      <c r="J237" s="22" t="s">
        <v>48</v>
      </c>
      <c r="K237" s="24" t="s">
        <v>124</v>
      </c>
      <c r="L237" s="22"/>
      <c r="M237" s="23">
        <v>720</v>
      </c>
      <c r="N237" s="23">
        <v>720</v>
      </c>
      <c r="O237" s="22"/>
      <c r="P237" s="22" t="s">
        <v>50</v>
      </c>
      <c r="Q237" s="22" t="s">
        <v>51</v>
      </c>
      <c r="R237" s="22" t="s">
        <v>69</v>
      </c>
      <c r="S237" s="25"/>
      <c r="T237" s="22" t="s">
        <v>53</v>
      </c>
      <c r="U237" s="22" t="s">
        <v>125</v>
      </c>
      <c r="V237" s="26">
        <v>1</v>
      </c>
      <c r="W237" s="26">
        <v>1</v>
      </c>
      <c r="X237" s="27">
        <v>1</v>
      </c>
      <c r="Y237" s="21"/>
      <c r="Z237" s="21">
        <f t="shared" si="15"/>
        <v>720</v>
      </c>
      <c r="AA237" s="21" t="s">
        <v>55</v>
      </c>
      <c r="AB237" s="21">
        <v>1</v>
      </c>
      <c r="AC237" s="21"/>
      <c r="AD237" s="21">
        <f t="shared" si="12"/>
        <v>720</v>
      </c>
      <c r="AE237" s="21"/>
      <c r="AF237" s="21">
        <f t="shared" si="13"/>
        <v>720</v>
      </c>
      <c r="AG237" s="28">
        <f t="shared" si="14"/>
        <v>720</v>
      </c>
      <c r="AH237" s="21"/>
      <c r="AI237" s="29"/>
      <c r="AJ237" s="21"/>
      <c r="AK237" s="21"/>
      <c r="AL237" s="22"/>
      <c r="AM237" s="21">
        <v>1</v>
      </c>
      <c r="AN237" s="21"/>
      <c r="AO237" s="21" t="s">
        <v>56</v>
      </c>
      <c r="AP237" s="22"/>
      <c r="AQ237" s="22"/>
      <c r="AR237" s="22"/>
    </row>
    <row r="238" spans="1:44" s="20" customFormat="1" ht="14.25" x14ac:dyDescent="0.15">
      <c r="A238" s="21" t="s">
        <v>46</v>
      </c>
      <c r="B238" s="22"/>
      <c r="C238" s="22"/>
      <c r="D238" s="22"/>
      <c r="E238" s="22"/>
      <c r="F238" s="22"/>
      <c r="G238" s="22" t="s">
        <v>447</v>
      </c>
      <c r="H238" s="22"/>
      <c r="I238" s="23">
        <v>39800377020</v>
      </c>
      <c r="J238" s="22" t="s">
        <v>48</v>
      </c>
      <c r="K238" s="24" t="s">
        <v>254</v>
      </c>
      <c r="L238" s="22"/>
      <c r="M238" s="23">
        <v>950</v>
      </c>
      <c r="N238" s="23">
        <v>950</v>
      </c>
      <c r="O238" s="22"/>
      <c r="P238" s="22" t="s">
        <v>50</v>
      </c>
      <c r="Q238" s="22" t="s">
        <v>51</v>
      </c>
      <c r="R238" s="22" t="s">
        <v>121</v>
      </c>
      <c r="S238" s="25"/>
      <c r="T238" s="22" t="s">
        <v>53</v>
      </c>
      <c r="U238" s="22" t="s">
        <v>255</v>
      </c>
      <c r="V238" s="26">
        <v>1</v>
      </c>
      <c r="W238" s="26">
        <v>1</v>
      </c>
      <c r="X238" s="27">
        <v>1</v>
      </c>
      <c r="Y238" s="21"/>
      <c r="Z238" s="21">
        <f t="shared" si="15"/>
        <v>950</v>
      </c>
      <c r="AA238" s="21" t="s">
        <v>55</v>
      </c>
      <c r="AB238" s="21">
        <v>1</v>
      </c>
      <c r="AC238" s="21"/>
      <c r="AD238" s="21">
        <f t="shared" si="12"/>
        <v>950</v>
      </c>
      <c r="AE238" s="21"/>
      <c r="AF238" s="21">
        <f t="shared" si="13"/>
        <v>950</v>
      </c>
      <c r="AG238" s="28">
        <f t="shared" si="14"/>
        <v>950</v>
      </c>
      <c r="AH238" s="21"/>
      <c r="AI238" s="29"/>
      <c r="AJ238" s="21"/>
      <c r="AK238" s="21"/>
      <c r="AL238" s="22"/>
      <c r="AM238" s="21">
        <v>1</v>
      </c>
      <c r="AN238" s="21"/>
      <c r="AO238" s="21" t="s">
        <v>56</v>
      </c>
      <c r="AP238" s="22"/>
      <c r="AQ238" s="22"/>
      <c r="AR238" s="22"/>
    </row>
    <row r="239" spans="1:44" s="20" customFormat="1" ht="14.25" x14ac:dyDescent="0.15">
      <c r="A239" s="21" t="s">
        <v>46</v>
      </c>
      <c r="B239" s="22"/>
      <c r="C239" s="22"/>
      <c r="D239" s="22"/>
      <c r="E239" s="22"/>
      <c r="F239" s="22"/>
      <c r="G239" s="22" t="s">
        <v>448</v>
      </c>
      <c r="H239" s="22"/>
      <c r="I239" s="23">
        <v>39800375687</v>
      </c>
      <c r="J239" s="22" t="s">
        <v>48</v>
      </c>
      <c r="K239" s="24" t="s">
        <v>98</v>
      </c>
      <c r="L239" s="22"/>
      <c r="M239" s="23">
        <v>720</v>
      </c>
      <c r="N239" s="23">
        <v>720</v>
      </c>
      <c r="O239" s="22"/>
      <c r="P239" s="22" t="s">
        <v>50</v>
      </c>
      <c r="Q239" s="22" t="s">
        <v>51</v>
      </c>
      <c r="R239" s="22" t="s">
        <v>99</v>
      </c>
      <c r="S239" s="25"/>
      <c r="T239" s="22" t="s">
        <v>53</v>
      </c>
      <c r="U239" s="22" t="s">
        <v>100</v>
      </c>
      <c r="V239" s="26">
        <v>1</v>
      </c>
      <c r="W239" s="26">
        <v>1</v>
      </c>
      <c r="X239" s="27">
        <v>1</v>
      </c>
      <c r="Y239" s="21"/>
      <c r="Z239" s="21">
        <f t="shared" si="15"/>
        <v>720</v>
      </c>
      <c r="AA239" s="21" t="s">
        <v>55</v>
      </c>
      <c r="AB239" s="21">
        <v>1</v>
      </c>
      <c r="AC239" s="21"/>
      <c r="AD239" s="21">
        <f t="shared" si="12"/>
        <v>720</v>
      </c>
      <c r="AE239" s="21"/>
      <c r="AF239" s="21">
        <f t="shared" si="13"/>
        <v>720</v>
      </c>
      <c r="AG239" s="28">
        <f t="shared" si="14"/>
        <v>720</v>
      </c>
      <c r="AH239" s="21"/>
      <c r="AI239" s="29"/>
      <c r="AJ239" s="21"/>
      <c r="AK239" s="21"/>
      <c r="AL239" s="22"/>
      <c r="AM239" s="21">
        <v>1</v>
      </c>
      <c r="AN239" s="21"/>
      <c r="AO239" s="21" t="s">
        <v>56</v>
      </c>
      <c r="AP239" s="22"/>
      <c r="AQ239" s="22"/>
      <c r="AR239" s="22"/>
    </row>
    <row r="240" spans="1:44" s="20" customFormat="1" ht="14.25" x14ac:dyDescent="0.15">
      <c r="A240" s="21" t="s">
        <v>46</v>
      </c>
      <c r="B240" s="22"/>
      <c r="C240" s="22"/>
      <c r="D240" s="22"/>
      <c r="E240" s="22"/>
      <c r="F240" s="22"/>
      <c r="G240" s="22" t="s">
        <v>449</v>
      </c>
      <c r="H240" s="22"/>
      <c r="I240" s="23">
        <v>39800377028</v>
      </c>
      <c r="J240" s="22" t="s">
        <v>48</v>
      </c>
      <c r="K240" s="24" t="s">
        <v>254</v>
      </c>
      <c r="L240" s="22"/>
      <c r="M240" s="23">
        <v>950</v>
      </c>
      <c r="N240" s="23">
        <v>950</v>
      </c>
      <c r="O240" s="22"/>
      <c r="P240" s="22" t="s">
        <v>50</v>
      </c>
      <c r="Q240" s="22" t="s">
        <v>51</v>
      </c>
      <c r="R240" s="22" t="s">
        <v>121</v>
      </c>
      <c r="S240" s="25"/>
      <c r="T240" s="22" t="s">
        <v>53</v>
      </c>
      <c r="U240" s="22" t="s">
        <v>255</v>
      </c>
      <c r="V240" s="26">
        <v>1</v>
      </c>
      <c r="W240" s="26">
        <v>1</v>
      </c>
      <c r="X240" s="27">
        <v>1</v>
      </c>
      <c r="Y240" s="21"/>
      <c r="Z240" s="21">
        <f t="shared" si="15"/>
        <v>950</v>
      </c>
      <c r="AA240" s="21" t="s">
        <v>55</v>
      </c>
      <c r="AB240" s="21">
        <v>1</v>
      </c>
      <c r="AC240" s="21"/>
      <c r="AD240" s="21">
        <f t="shared" si="12"/>
        <v>950</v>
      </c>
      <c r="AE240" s="21"/>
      <c r="AF240" s="21">
        <f t="shared" si="13"/>
        <v>950</v>
      </c>
      <c r="AG240" s="28">
        <f t="shared" si="14"/>
        <v>950</v>
      </c>
      <c r="AH240" s="21"/>
      <c r="AI240" s="29"/>
      <c r="AJ240" s="21"/>
      <c r="AK240" s="21"/>
      <c r="AL240" s="22"/>
      <c r="AM240" s="21">
        <v>1</v>
      </c>
      <c r="AN240" s="21"/>
      <c r="AO240" s="21" t="s">
        <v>56</v>
      </c>
      <c r="AP240" s="22"/>
      <c r="AQ240" s="22"/>
      <c r="AR240" s="22"/>
    </row>
    <row r="241" spans="1:44" s="20" customFormat="1" ht="14.25" x14ac:dyDescent="0.15">
      <c r="A241" s="21" t="s">
        <v>46</v>
      </c>
      <c r="B241" s="22"/>
      <c r="C241" s="22"/>
      <c r="D241" s="22"/>
      <c r="E241" s="22"/>
      <c r="F241" s="22"/>
      <c r="G241" s="22" t="s">
        <v>450</v>
      </c>
      <c r="H241" s="22"/>
      <c r="I241" s="23">
        <v>39800377024</v>
      </c>
      <c r="J241" s="22" t="s">
        <v>48</v>
      </c>
      <c r="K241" s="24" t="s">
        <v>199</v>
      </c>
      <c r="L241" s="22"/>
      <c r="M241" s="23">
        <v>720</v>
      </c>
      <c r="N241" s="23">
        <v>720</v>
      </c>
      <c r="O241" s="22"/>
      <c r="P241" s="22" t="s">
        <v>50</v>
      </c>
      <c r="Q241" s="22" t="s">
        <v>51</v>
      </c>
      <c r="R241" s="22" t="s">
        <v>99</v>
      </c>
      <c r="S241" s="25"/>
      <c r="T241" s="22" t="s">
        <v>53</v>
      </c>
      <c r="U241" s="22" t="s">
        <v>200</v>
      </c>
      <c r="V241" s="26">
        <v>1</v>
      </c>
      <c r="W241" s="26">
        <v>1</v>
      </c>
      <c r="X241" s="27">
        <v>1</v>
      </c>
      <c r="Y241" s="21"/>
      <c r="Z241" s="21">
        <f t="shared" si="15"/>
        <v>720</v>
      </c>
      <c r="AA241" s="21" t="s">
        <v>55</v>
      </c>
      <c r="AB241" s="21">
        <v>1</v>
      </c>
      <c r="AC241" s="21"/>
      <c r="AD241" s="21">
        <f t="shared" si="12"/>
        <v>720</v>
      </c>
      <c r="AE241" s="21"/>
      <c r="AF241" s="21">
        <f t="shared" si="13"/>
        <v>720</v>
      </c>
      <c r="AG241" s="28">
        <f t="shared" si="14"/>
        <v>720</v>
      </c>
      <c r="AH241" s="21"/>
      <c r="AI241" s="29"/>
      <c r="AJ241" s="21"/>
      <c r="AK241" s="21"/>
      <c r="AL241" s="22"/>
      <c r="AM241" s="21">
        <v>1</v>
      </c>
      <c r="AN241" s="21"/>
      <c r="AO241" s="21" t="s">
        <v>56</v>
      </c>
      <c r="AP241" s="22"/>
      <c r="AQ241" s="22"/>
      <c r="AR241" s="22"/>
    </row>
    <row r="242" spans="1:44" s="20" customFormat="1" ht="14.25" x14ac:dyDescent="0.15">
      <c r="A242" s="21" t="s">
        <v>46</v>
      </c>
      <c r="B242" s="22"/>
      <c r="C242" s="22"/>
      <c r="D242" s="22"/>
      <c r="E242" s="22"/>
      <c r="F242" s="22"/>
      <c r="G242" s="22" t="s">
        <v>451</v>
      </c>
      <c r="H242" s="22"/>
      <c r="I242" s="23">
        <v>39800377025</v>
      </c>
      <c r="J242" s="22" t="s">
        <v>48</v>
      </c>
      <c r="K242" s="24" t="s">
        <v>254</v>
      </c>
      <c r="L242" s="22"/>
      <c r="M242" s="23">
        <v>950</v>
      </c>
      <c r="N242" s="23">
        <v>950</v>
      </c>
      <c r="O242" s="22"/>
      <c r="P242" s="22" t="s">
        <v>50</v>
      </c>
      <c r="Q242" s="22" t="s">
        <v>51</v>
      </c>
      <c r="R242" s="22" t="s">
        <v>121</v>
      </c>
      <c r="S242" s="25"/>
      <c r="T242" s="22" t="s">
        <v>53</v>
      </c>
      <c r="U242" s="22" t="s">
        <v>255</v>
      </c>
      <c r="V242" s="26">
        <v>1</v>
      </c>
      <c r="W242" s="26">
        <v>1</v>
      </c>
      <c r="X242" s="27">
        <v>1</v>
      </c>
      <c r="Y242" s="21"/>
      <c r="Z242" s="21">
        <f t="shared" si="15"/>
        <v>950</v>
      </c>
      <c r="AA242" s="21" t="s">
        <v>55</v>
      </c>
      <c r="AB242" s="21">
        <v>1</v>
      </c>
      <c r="AC242" s="21"/>
      <c r="AD242" s="21">
        <f t="shared" si="12"/>
        <v>950</v>
      </c>
      <c r="AE242" s="21"/>
      <c r="AF242" s="21">
        <f t="shared" si="13"/>
        <v>950</v>
      </c>
      <c r="AG242" s="28">
        <f t="shared" si="14"/>
        <v>950</v>
      </c>
      <c r="AH242" s="21"/>
      <c r="AI242" s="29"/>
      <c r="AJ242" s="21"/>
      <c r="AK242" s="21"/>
      <c r="AL242" s="22"/>
      <c r="AM242" s="21">
        <v>1</v>
      </c>
      <c r="AN242" s="21"/>
      <c r="AO242" s="21" t="s">
        <v>56</v>
      </c>
      <c r="AP242" s="22"/>
      <c r="AQ242" s="22"/>
      <c r="AR242" s="22"/>
    </row>
    <row r="243" spans="1:44" s="20" customFormat="1" ht="14.25" x14ac:dyDescent="0.15">
      <c r="A243" s="21" t="s">
        <v>46</v>
      </c>
      <c r="B243" s="22"/>
      <c r="C243" s="22"/>
      <c r="D243" s="22"/>
      <c r="E243" s="22"/>
      <c r="F243" s="22"/>
      <c r="G243" s="22" t="s">
        <v>452</v>
      </c>
      <c r="H243" s="22"/>
      <c r="I243" s="23">
        <v>39800375656</v>
      </c>
      <c r="J243" s="22" t="s">
        <v>48</v>
      </c>
      <c r="K243" s="24" t="s">
        <v>202</v>
      </c>
      <c r="L243" s="22"/>
      <c r="M243" s="23">
        <v>720</v>
      </c>
      <c r="N243" s="23">
        <v>720</v>
      </c>
      <c r="O243" s="22"/>
      <c r="P243" s="22" t="s">
        <v>50</v>
      </c>
      <c r="Q243" s="22" t="s">
        <v>51</v>
      </c>
      <c r="R243" s="22" t="s">
        <v>121</v>
      </c>
      <c r="S243" s="25"/>
      <c r="T243" s="22" t="s">
        <v>53</v>
      </c>
      <c r="U243" s="22" t="s">
        <v>203</v>
      </c>
      <c r="V243" s="26">
        <v>1</v>
      </c>
      <c r="W243" s="26">
        <v>1</v>
      </c>
      <c r="X243" s="27">
        <v>1</v>
      </c>
      <c r="Y243" s="21"/>
      <c r="Z243" s="21">
        <f t="shared" si="15"/>
        <v>720</v>
      </c>
      <c r="AA243" s="21" t="s">
        <v>55</v>
      </c>
      <c r="AB243" s="21">
        <v>1</v>
      </c>
      <c r="AC243" s="21"/>
      <c r="AD243" s="21">
        <f t="shared" si="12"/>
        <v>720</v>
      </c>
      <c r="AE243" s="21"/>
      <c r="AF243" s="21">
        <f t="shared" si="13"/>
        <v>720</v>
      </c>
      <c r="AG243" s="28">
        <f t="shared" si="14"/>
        <v>720</v>
      </c>
      <c r="AH243" s="21"/>
      <c r="AI243" s="29"/>
      <c r="AJ243" s="21"/>
      <c r="AK243" s="21"/>
      <c r="AL243" s="22"/>
      <c r="AM243" s="21">
        <v>1</v>
      </c>
      <c r="AN243" s="21"/>
      <c r="AO243" s="21" t="s">
        <v>56</v>
      </c>
      <c r="AP243" s="22"/>
      <c r="AQ243" s="22"/>
      <c r="AR243" s="22"/>
    </row>
    <row r="244" spans="1:44" s="20" customFormat="1" ht="14.25" x14ac:dyDescent="0.15">
      <c r="A244" s="21" t="s">
        <v>46</v>
      </c>
      <c r="B244" s="22"/>
      <c r="C244" s="22"/>
      <c r="D244" s="22"/>
      <c r="E244" s="22"/>
      <c r="F244" s="22"/>
      <c r="G244" s="22" t="s">
        <v>453</v>
      </c>
      <c r="H244" s="22"/>
      <c r="I244" s="23">
        <v>39800377037</v>
      </c>
      <c r="J244" s="22" t="s">
        <v>48</v>
      </c>
      <c r="K244" s="24" t="s">
        <v>115</v>
      </c>
      <c r="L244" s="22"/>
      <c r="M244" s="23">
        <v>720</v>
      </c>
      <c r="N244" s="23">
        <v>720</v>
      </c>
      <c r="O244" s="22"/>
      <c r="P244" s="22" t="s">
        <v>50</v>
      </c>
      <c r="Q244" s="22" t="s">
        <v>51</v>
      </c>
      <c r="R244" s="22" t="s">
        <v>117</v>
      </c>
      <c r="S244" s="25"/>
      <c r="T244" s="22" t="s">
        <v>53</v>
      </c>
      <c r="U244" s="22" t="s">
        <v>118</v>
      </c>
      <c r="V244" s="26">
        <v>1</v>
      </c>
      <c r="W244" s="26">
        <v>1</v>
      </c>
      <c r="X244" s="27">
        <v>1</v>
      </c>
      <c r="Y244" s="21"/>
      <c r="Z244" s="21">
        <f t="shared" si="15"/>
        <v>720</v>
      </c>
      <c r="AA244" s="21" t="s">
        <v>55</v>
      </c>
      <c r="AB244" s="21">
        <v>1</v>
      </c>
      <c r="AC244" s="21"/>
      <c r="AD244" s="21">
        <f t="shared" si="12"/>
        <v>720</v>
      </c>
      <c r="AE244" s="21"/>
      <c r="AF244" s="21">
        <f t="shared" si="13"/>
        <v>720</v>
      </c>
      <c r="AG244" s="28">
        <f t="shared" si="14"/>
        <v>720</v>
      </c>
      <c r="AH244" s="21"/>
      <c r="AI244" s="29"/>
      <c r="AJ244" s="21"/>
      <c r="AK244" s="21"/>
      <c r="AL244" s="22"/>
      <c r="AM244" s="21">
        <v>1</v>
      </c>
      <c r="AN244" s="21"/>
      <c r="AO244" s="21" t="s">
        <v>56</v>
      </c>
      <c r="AP244" s="22"/>
      <c r="AQ244" s="22"/>
      <c r="AR244" s="22"/>
    </row>
    <row r="245" spans="1:44" s="20" customFormat="1" ht="14.25" x14ac:dyDescent="0.15">
      <c r="A245" s="21" t="s">
        <v>46</v>
      </c>
      <c r="B245" s="22"/>
      <c r="C245" s="22"/>
      <c r="D245" s="22"/>
      <c r="E245" s="22"/>
      <c r="F245" s="22"/>
      <c r="G245" s="22" t="s">
        <v>454</v>
      </c>
      <c r="H245" s="22"/>
      <c r="I245" s="23">
        <v>39800377040</v>
      </c>
      <c r="J245" s="22" t="s">
        <v>48</v>
      </c>
      <c r="K245" s="24" t="s">
        <v>195</v>
      </c>
      <c r="L245" s="22"/>
      <c r="M245" s="23">
        <v>600</v>
      </c>
      <c r="N245" s="23">
        <v>600</v>
      </c>
      <c r="O245" s="22"/>
      <c r="P245" s="22" t="s">
        <v>50</v>
      </c>
      <c r="Q245" s="22" t="s">
        <v>51</v>
      </c>
      <c r="R245" s="22" t="s">
        <v>109</v>
      </c>
      <c r="S245" s="25"/>
      <c r="T245" s="22" t="s">
        <v>53</v>
      </c>
      <c r="U245" s="22" t="s">
        <v>196</v>
      </c>
      <c r="V245" s="26">
        <v>1</v>
      </c>
      <c r="W245" s="26">
        <v>1</v>
      </c>
      <c r="X245" s="27">
        <v>1</v>
      </c>
      <c r="Y245" s="21"/>
      <c r="Z245" s="21">
        <f t="shared" si="15"/>
        <v>600</v>
      </c>
      <c r="AA245" s="21" t="s">
        <v>55</v>
      </c>
      <c r="AB245" s="21">
        <v>1</v>
      </c>
      <c r="AC245" s="21"/>
      <c r="AD245" s="21">
        <f t="shared" si="12"/>
        <v>600</v>
      </c>
      <c r="AE245" s="21"/>
      <c r="AF245" s="21">
        <f t="shared" si="13"/>
        <v>600</v>
      </c>
      <c r="AG245" s="28">
        <f t="shared" si="14"/>
        <v>600</v>
      </c>
      <c r="AH245" s="21"/>
      <c r="AI245" s="29"/>
      <c r="AJ245" s="21"/>
      <c r="AK245" s="21"/>
      <c r="AL245" s="22"/>
      <c r="AM245" s="21">
        <v>1</v>
      </c>
      <c r="AN245" s="21"/>
      <c r="AO245" s="21" t="s">
        <v>56</v>
      </c>
      <c r="AP245" s="22"/>
      <c r="AQ245" s="22"/>
      <c r="AR245" s="22"/>
    </row>
    <row r="246" spans="1:44" s="20" customFormat="1" ht="14.25" x14ac:dyDescent="0.15">
      <c r="A246" s="21" t="s">
        <v>46</v>
      </c>
      <c r="B246" s="22"/>
      <c r="C246" s="22"/>
      <c r="D246" s="22"/>
      <c r="E246" s="22"/>
      <c r="F246" s="22"/>
      <c r="G246" s="22" t="s">
        <v>455</v>
      </c>
      <c r="H246" s="22"/>
      <c r="I246" s="23">
        <v>39800377043</v>
      </c>
      <c r="J246" s="22" t="s">
        <v>48</v>
      </c>
      <c r="K246" s="24" t="s">
        <v>202</v>
      </c>
      <c r="L246" s="22"/>
      <c r="M246" s="23">
        <v>720</v>
      </c>
      <c r="N246" s="23">
        <v>720</v>
      </c>
      <c r="O246" s="22"/>
      <c r="P246" s="22" t="s">
        <v>50</v>
      </c>
      <c r="Q246" s="22" t="s">
        <v>51</v>
      </c>
      <c r="R246" s="22" t="s">
        <v>121</v>
      </c>
      <c r="S246" s="25"/>
      <c r="T246" s="22" t="s">
        <v>53</v>
      </c>
      <c r="U246" s="22" t="s">
        <v>203</v>
      </c>
      <c r="V246" s="26">
        <v>1</v>
      </c>
      <c r="W246" s="26">
        <v>1</v>
      </c>
      <c r="X246" s="27">
        <v>1</v>
      </c>
      <c r="Y246" s="21"/>
      <c r="Z246" s="21">
        <f t="shared" si="15"/>
        <v>720</v>
      </c>
      <c r="AA246" s="21" t="s">
        <v>55</v>
      </c>
      <c r="AB246" s="21">
        <v>1</v>
      </c>
      <c r="AC246" s="21"/>
      <c r="AD246" s="21">
        <f t="shared" si="12"/>
        <v>720</v>
      </c>
      <c r="AE246" s="21"/>
      <c r="AF246" s="21">
        <f t="shared" si="13"/>
        <v>720</v>
      </c>
      <c r="AG246" s="28">
        <f t="shared" si="14"/>
        <v>720</v>
      </c>
      <c r="AH246" s="21"/>
      <c r="AI246" s="29"/>
      <c r="AJ246" s="21"/>
      <c r="AK246" s="21"/>
      <c r="AL246" s="22"/>
      <c r="AM246" s="21">
        <v>1</v>
      </c>
      <c r="AN246" s="21"/>
      <c r="AO246" s="21" t="s">
        <v>56</v>
      </c>
      <c r="AP246" s="22"/>
      <c r="AQ246" s="22"/>
      <c r="AR246" s="22"/>
    </row>
    <row r="247" spans="1:44" s="20" customFormat="1" ht="14.25" x14ac:dyDescent="0.15">
      <c r="A247" s="21" t="s">
        <v>46</v>
      </c>
      <c r="B247" s="22"/>
      <c r="C247" s="22"/>
      <c r="D247" s="22"/>
      <c r="E247" s="22"/>
      <c r="F247" s="22"/>
      <c r="G247" s="22" t="s">
        <v>456</v>
      </c>
      <c r="H247" s="22"/>
      <c r="I247" s="23">
        <v>39800377046</v>
      </c>
      <c r="J247" s="22" t="s">
        <v>48</v>
      </c>
      <c r="K247" s="24" t="s">
        <v>87</v>
      </c>
      <c r="L247" s="22"/>
      <c r="M247" s="23">
        <v>720</v>
      </c>
      <c r="N247" s="23">
        <v>720</v>
      </c>
      <c r="O247" s="22"/>
      <c r="P247" s="22" t="s">
        <v>50</v>
      </c>
      <c r="Q247" s="22" t="s">
        <v>51</v>
      </c>
      <c r="R247" s="22" t="s">
        <v>69</v>
      </c>
      <c r="S247" s="25"/>
      <c r="T247" s="22" t="s">
        <v>53</v>
      </c>
      <c r="U247" s="22" t="s">
        <v>88</v>
      </c>
      <c r="V247" s="26">
        <v>1</v>
      </c>
      <c r="W247" s="26">
        <v>1</v>
      </c>
      <c r="X247" s="27">
        <v>1</v>
      </c>
      <c r="Y247" s="21"/>
      <c r="Z247" s="21">
        <f t="shared" si="15"/>
        <v>720</v>
      </c>
      <c r="AA247" s="21" t="s">
        <v>55</v>
      </c>
      <c r="AB247" s="21">
        <v>1</v>
      </c>
      <c r="AC247" s="21"/>
      <c r="AD247" s="21">
        <f t="shared" si="12"/>
        <v>720</v>
      </c>
      <c r="AE247" s="21"/>
      <c r="AF247" s="21">
        <f t="shared" si="13"/>
        <v>720</v>
      </c>
      <c r="AG247" s="28">
        <f t="shared" si="14"/>
        <v>720</v>
      </c>
      <c r="AH247" s="21"/>
      <c r="AI247" s="29"/>
      <c r="AJ247" s="21"/>
      <c r="AK247" s="21"/>
      <c r="AL247" s="22"/>
      <c r="AM247" s="21">
        <v>1</v>
      </c>
      <c r="AN247" s="21"/>
      <c r="AO247" s="21" t="s">
        <v>56</v>
      </c>
      <c r="AP247" s="22"/>
      <c r="AQ247" s="22"/>
      <c r="AR247" s="22"/>
    </row>
    <row r="248" spans="1:44" s="20" customFormat="1" ht="14.25" x14ac:dyDescent="0.15">
      <c r="A248" s="21" t="s">
        <v>46</v>
      </c>
      <c r="B248" s="22"/>
      <c r="C248" s="22"/>
      <c r="D248" s="22"/>
      <c r="E248" s="22"/>
      <c r="F248" s="22"/>
      <c r="G248" s="22" t="s">
        <v>457</v>
      </c>
      <c r="H248" s="22"/>
      <c r="I248" s="23">
        <v>39800377056</v>
      </c>
      <c r="J248" s="22" t="s">
        <v>48</v>
      </c>
      <c r="K248" s="24" t="s">
        <v>80</v>
      </c>
      <c r="L248" s="22"/>
      <c r="M248" s="23">
        <v>950</v>
      </c>
      <c r="N248" s="23">
        <v>950</v>
      </c>
      <c r="O248" s="22"/>
      <c r="P248" s="22" t="s">
        <v>50</v>
      </c>
      <c r="Q248" s="22" t="s">
        <v>51</v>
      </c>
      <c r="R248" s="22" t="s">
        <v>52</v>
      </c>
      <c r="S248" s="25"/>
      <c r="T248" s="22" t="s">
        <v>53</v>
      </c>
      <c r="U248" s="22" t="s">
        <v>81</v>
      </c>
      <c r="V248" s="26">
        <v>1</v>
      </c>
      <c r="W248" s="26">
        <v>1</v>
      </c>
      <c r="X248" s="27">
        <v>1</v>
      </c>
      <c r="Y248" s="21"/>
      <c r="Z248" s="21">
        <f t="shared" si="15"/>
        <v>950</v>
      </c>
      <c r="AA248" s="21" t="s">
        <v>55</v>
      </c>
      <c r="AB248" s="21">
        <v>1</v>
      </c>
      <c r="AC248" s="21"/>
      <c r="AD248" s="21">
        <f t="shared" si="12"/>
        <v>950</v>
      </c>
      <c r="AE248" s="21"/>
      <c r="AF248" s="21">
        <f t="shared" si="13"/>
        <v>950</v>
      </c>
      <c r="AG248" s="28">
        <f t="shared" si="14"/>
        <v>950</v>
      </c>
      <c r="AH248" s="21"/>
      <c r="AI248" s="29"/>
      <c r="AJ248" s="21"/>
      <c r="AK248" s="21"/>
      <c r="AL248" s="22"/>
      <c r="AM248" s="21">
        <v>1</v>
      </c>
      <c r="AN248" s="21"/>
      <c r="AO248" s="21" t="s">
        <v>56</v>
      </c>
      <c r="AP248" s="22"/>
      <c r="AQ248" s="22"/>
      <c r="AR248" s="22"/>
    </row>
    <row r="249" spans="1:44" s="20" customFormat="1" ht="14.25" x14ac:dyDescent="0.15">
      <c r="A249" s="21" t="s">
        <v>46</v>
      </c>
      <c r="B249" s="22"/>
      <c r="C249" s="22"/>
      <c r="D249" s="22"/>
      <c r="E249" s="22"/>
      <c r="F249" s="22"/>
      <c r="G249" s="22" t="s">
        <v>458</v>
      </c>
      <c r="H249" s="22"/>
      <c r="I249" s="23">
        <v>39800377071</v>
      </c>
      <c r="J249" s="22" t="s">
        <v>48</v>
      </c>
      <c r="K249" s="24" t="s">
        <v>80</v>
      </c>
      <c r="L249" s="22"/>
      <c r="M249" s="23">
        <v>950</v>
      </c>
      <c r="N249" s="23">
        <v>950</v>
      </c>
      <c r="O249" s="22"/>
      <c r="P249" s="22" t="s">
        <v>50</v>
      </c>
      <c r="Q249" s="22" t="s">
        <v>51</v>
      </c>
      <c r="R249" s="22" t="s">
        <v>52</v>
      </c>
      <c r="S249" s="25"/>
      <c r="T249" s="22" t="s">
        <v>53</v>
      </c>
      <c r="U249" s="22" t="s">
        <v>81</v>
      </c>
      <c r="V249" s="26">
        <v>1</v>
      </c>
      <c r="W249" s="26">
        <v>1</v>
      </c>
      <c r="X249" s="27">
        <v>1</v>
      </c>
      <c r="Y249" s="21"/>
      <c r="Z249" s="21">
        <f t="shared" si="15"/>
        <v>950</v>
      </c>
      <c r="AA249" s="21" t="s">
        <v>55</v>
      </c>
      <c r="AB249" s="21">
        <v>1</v>
      </c>
      <c r="AC249" s="21"/>
      <c r="AD249" s="21">
        <f t="shared" si="12"/>
        <v>950</v>
      </c>
      <c r="AE249" s="21"/>
      <c r="AF249" s="21">
        <f t="shared" si="13"/>
        <v>950</v>
      </c>
      <c r="AG249" s="28">
        <f t="shared" si="14"/>
        <v>950</v>
      </c>
      <c r="AH249" s="21"/>
      <c r="AI249" s="29"/>
      <c r="AJ249" s="21"/>
      <c r="AK249" s="21"/>
      <c r="AL249" s="22"/>
      <c r="AM249" s="21">
        <v>1</v>
      </c>
      <c r="AN249" s="21"/>
      <c r="AO249" s="21" t="s">
        <v>56</v>
      </c>
      <c r="AP249" s="22"/>
      <c r="AQ249" s="22"/>
      <c r="AR249" s="22"/>
    </row>
    <row r="250" spans="1:44" s="20" customFormat="1" ht="14.25" x14ac:dyDescent="0.15">
      <c r="A250" s="21" t="s">
        <v>46</v>
      </c>
      <c r="B250" s="22"/>
      <c r="C250" s="22"/>
      <c r="D250" s="22"/>
      <c r="E250" s="22"/>
      <c r="F250" s="22"/>
      <c r="G250" s="22" t="s">
        <v>459</v>
      </c>
      <c r="H250" s="22"/>
      <c r="I250" s="23">
        <v>39800377076</v>
      </c>
      <c r="J250" s="22" t="s">
        <v>48</v>
      </c>
      <c r="K250" s="24" t="s">
        <v>80</v>
      </c>
      <c r="L250" s="22"/>
      <c r="M250" s="23">
        <v>720</v>
      </c>
      <c r="N250" s="23">
        <v>720</v>
      </c>
      <c r="O250" s="22"/>
      <c r="P250" s="22" t="s">
        <v>50</v>
      </c>
      <c r="Q250" s="22" t="s">
        <v>51</v>
      </c>
      <c r="R250" s="22" t="s">
        <v>52</v>
      </c>
      <c r="S250" s="25"/>
      <c r="T250" s="22" t="s">
        <v>53</v>
      </c>
      <c r="U250" s="22" t="s">
        <v>81</v>
      </c>
      <c r="V250" s="26">
        <v>1</v>
      </c>
      <c r="W250" s="26">
        <v>1</v>
      </c>
      <c r="X250" s="27">
        <v>1</v>
      </c>
      <c r="Y250" s="21"/>
      <c r="Z250" s="21">
        <f t="shared" si="15"/>
        <v>720</v>
      </c>
      <c r="AA250" s="21" t="s">
        <v>55</v>
      </c>
      <c r="AB250" s="21">
        <v>1</v>
      </c>
      <c r="AC250" s="21"/>
      <c r="AD250" s="21">
        <f t="shared" si="12"/>
        <v>720</v>
      </c>
      <c r="AE250" s="21"/>
      <c r="AF250" s="21">
        <f t="shared" si="13"/>
        <v>720</v>
      </c>
      <c r="AG250" s="28">
        <f t="shared" si="14"/>
        <v>720</v>
      </c>
      <c r="AH250" s="21"/>
      <c r="AI250" s="29"/>
      <c r="AJ250" s="21"/>
      <c r="AK250" s="21"/>
      <c r="AL250" s="22"/>
      <c r="AM250" s="21">
        <v>1</v>
      </c>
      <c r="AN250" s="21"/>
      <c r="AO250" s="21" t="s">
        <v>56</v>
      </c>
      <c r="AP250" s="22"/>
      <c r="AQ250" s="22"/>
      <c r="AR250" s="22"/>
    </row>
    <row r="251" spans="1:44" s="20" customFormat="1" ht="14.25" x14ac:dyDescent="0.15">
      <c r="A251" s="21" t="s">
        <v>46</v>
      </c>
      <c r="B251" s="22"/>
      <c r="C251" s="22"/>
      <c r="D251" s="22"/>
      <c r="E251" s="22"/>
      <c r="F251" s="22"/>
      <c r="G251" s="22" t="s">
        <v>460</v>
      </c>
      <c r="H251" s="22"/>
      <c r="I251" s="23">
        <v>39800377080</v>
      </c>
      <c r="J251" s="22" t="s">
        <v>48</v>
      </c>
      <c r="K251" s="24" t="s">
        <v>115</v>
      </c>
      <c r="L251" s="22"/>
      <c r="M251" s="23">
        <v>720</v>
      </c>
      <c r="N251" s="23">
        <v>720</v>
      </c>
      <c r="O251" s="22"/>
      <c r="P251" s="22" t="s">
        <v>50</v>
      </c>
      <c r="Q251" s="22" t="s">
        <v>51</v>
      </c>
      <c r="R251" s="22" t="s">
        <v>117</v>
      </c>
      <c r="S251" s="25"/>
      <c r="T251" s="22" t="s">
        <v>53</v>
      </c>
      <c r="U251" s="22" t="s">
        <v>118</v>
      </c>
      <c r="V251" s="26">
        <v>1</v>
      </c>
      <c r="W251" s="26">
        <v>1</v>
      </c>
      <c r="X251" s="27">
        <v>1</v>
      </c>
      <c r="Y251" s="21"/>
      <c r="Z251" s="21">
        <f t="shared" si="15"/>
        <v>720</v>
      </c>
      <c r="AA251" s="21" t="s">
        <v>55</v>
      </c>
      <c r="AB251" s="21">
        <v>1</v>
      </c>
      <c r="AC251" s="21"/>
      <c r="AD251" s="21">
        <f t="shared" si="12"/>
        <v>720</v>
      </c>
      <c r="AE251" s="21"/>
      <c r="AF251" s="21">
        <f t="shared" si="13"/>
        <v>720</v>
      </c>
      <c r="AG251" s="28">
        <f t="shared" si="14"/>
        <v>720</v>
      </c>
      <c r="AH251" s="21"/>
      <c r="AI251" s="29"/>
      <c r="AJ251" s="21"/>
      <c r="AK251" s="21"/>
      <c r="AL251" s="22"/>
      <c r="AM251" s="21">
        <v>1</v>
      </c>
      <c r="AN251" s="21"/>
      <c r="AO251" s="21" t="s">
        <v>56</v>
      </c>
      <c r="AP251" s="22"/>
      <c r="AQ251" s="22"/>
      <c r="AR251" s="22"/>
    </row>
    <row r="252" spans="1:44" s="20" customFormat="1" ht="14.25" x14ac:dyDescent="0.15">
      <c r="A252" s="21" t="s">
        <v>46</v>
      </c>
      <c r="B252" s="22"/>
      <c r="C252" s="22"/>
      <c r="D252" s="22"/>
      <c r="E252" s="22"/>
      <c r="F252" s="22"/>
      <c r="G252" s="22" t="s">
        <v>461</v>
      </c>
      <c r="H252" s="22"/>
      <c r="I252" s="23">
        <v>39800377091</v>
      </c>
      <c r="J252" s="22" t="s">
        <v>48</v>
      </c>
      <c r="K252" s="24" t="s">
        <v>83</v>
      </c>
      <c r="L252" s="22"/>
      <c r="M252" s="23">
        <v>720</v>
      </c>
      <c r="N252" s="23">
        <v>720</v>
      </c>
      <c r="O252" s="22"/>
      <c r="P252" s="22" t="s">
        <v>50</v>
      </c>
      <c r="Q252" s="22" t="s">
        <v>51</v>
      </c>
      <c r="R252" s="22" t="s">
        <v>84</v>
      </c>
      <c r="S252" s="25"/>
      <c r="T252" s="22" t="s">
        <v>53</v>
      </c>
      <c r="U252" s="22" t="s">
        <v>85</v>
      </c>
      <c r="V252" s="26">
        <v>1</v>
      </c>
      <c r="W252" s="26">
        <v>1</v>
      </c>
      <c r="X252" s="27">
        <v>1</v>
      </c>
      <c r="Y252" s="21"/>
      <c r="Z252" s="21">
        <f t="shared" si="15"/>
        <v>720</v>
      </c>
      <c r="AA252" s="21" t="s">
        <v>55</v>
      </c>
      <c r="AB252" s="21">
        <v>1</v>
      </c>
      <c r="AC252" s="21"/>
      <c r="AD252" s="21">
        <f t="shared" si="12"/>
        <v>720</v>
      </c>
      <c r="AE252" s="21"/>
      <c r="AF252" s="21">
        <f t="shared" si="13"/>
        <v>720</v>
      </c>
      <c r="AG252" s="28">
        <f t="shared" si="14"/>
        <v>720</v>
      </c>
      <c r="AH252" s="21"/>
      <c r="AI252" s="29"/>
      <c r="AJ252" s="21"/>
      <c r="AK252" s="21"/>
      <c r="AL252" s="22"/>
      <c r="AM252" s="21">
        <v>1</v>
      </c>
      <c r="AN252" s="21"/>
      <c r="AO252" s="21" t="s">
        <v>56</v>
      </c>
      <c r="AP252" s="22"/>
      <c r="AQ252" s="22"/>
      <c r="AR252" s="22"/>
    </row>
    <row r="253" spans="1:44" s="20" customFormat="1" ht="14.25" x14ac:dyDescent="0.15">
      <c r="A253" s="21" t="s">
        <v>46</v>
      </c>
      <c r="B253" s="22"/>
      <c r="C253" s="22"/>
      <c r="D253" s="22"/>
      <c r="E253" s="22"/>
      <c r="F253" s="22"/>
      <c r="G253" s="22" t="s">
        <v>462</v>
      </c>
      <c r="H253" s="22"/>
      <c r="I253" s="23">
        <v>39800377092</v>
      </c>
      <c r="J253" s="22" t="s">
        <v>48</v>
      </c>
      <c r="K253" s="24" t="s">
        <v>390</v>
      </c>
      <c r="L253" s="22"/>
      <c r="M253" s="23">
        <v>950</v>
      </c>
      <c r="N253" s="23">
        <v>950</v>
      </c>
      <c r="O253" s="22"/>
      <c r="P253" s="22" t="s">
        <v>50</v>
      </c>
      <c r="Q253" s="22" t="s">
        <v>51</v>
      </c>
      <c r="R253" s="22" t="s">
        <v>117</v>
      </c>
      <c r="S253" s="25"/>
      <c r="T253" s="22" t="s">
        <v>53</v>
      </c>
      <c r="U253" s="22" t="s">
        <v>391</v>
      </c>
      <c r="V253" s="26">
        <v>1</v>
      </c>
      <c r="W253" s="26">
        <v>1</v>
      </c>
      <c r="X253" s="27">
        <v>1</v>
      </c>
      <c r="Y253" s="21"/>
      <c r="Z253" s="21">
        <f t="shared" si="15"/>
        <v>950</v>
      </c>
      <c r="AA253" s="21" t="s">
        <v>55</v>
      </c>
      <c r="AB253" s="21">
        <v>1</v>
      </c>
      <c r="AC253" s="21"/>
      <c r="AD253" s="21">
        <f t="shared" si="12"/>
        <v>950</v>
      </c>
      <c r="AE253" s="21"/>
      <c r="AF253" s="21">
        <f t="shared" si="13"/>
        <v>950</v>
      </c>
      <c r="AG253" s="28">
        <f t="shared" si="14"/>
        <v>950</v>
      </c>
      <c r="AH253" s="21"/>
      <c r="AI253" s="29"/>
      <c r="AJ253" s="21"/>
      <c r="AK253" s="21"/>
      <c r="AL253" s="22"/>
      <c r="AM253" s="21">
        <v>1</v>
      </c>
      <c r="AN253" s="21"/>
      <c r="AO253" s="21" t="s">
        <v>56</v>
      </c>
      <c r="AP253" s="22"/>
      <c r="AQ253" s="22"/>
      <c r="AR253" s="22"/>
    </row>
    <row r="254" spans="1:44" s="20" customFormat="1" ht="14.25" x14ac:dyDescent="0.15">
      <c r="A254" s="21" t="s">
        <v>46</v>
      </c>
      <c r="B254" s="22"/>
      <c r="C254" s="22"/>
      <c r="D254" s="22"/>
      <c r="E254" s="22"/>
      <c r="F254" s="22"/>
      <c r="G254" s="22" t="s">
        <v>463</v>
      </c>
      <c r="H254" s="22"/>
      <c r="I254" s="23">
        <v>39800377085</v>
      </c>
      <c r="J254" s="22" t="s">
        <v>48</v>
      </c>
      <c r="K254" s="24" t="s">
        <v>108</v>
      </c>
      <c r="L254" s="22"/>
      <c r="M254" s="23">
        <v>720</v>
      </c>
      <c r="N254" s="23">
        <v>720</v>
      </c>
      <c r="O254" s="22"/>
      <c r="P254" s="22" t="s">
        <v>50</v>
      </c>
      <c r="Q254" s="22" t="s">
        <v>51</v>
      </c>
      <c r="R254" s="22" t="s">
        <v>109</v>
      </c>
      <c r="S254" s="25"/>
      <c r="T254" s="22" t="s">
        <v>53</v>
      </c>
      <c r="U254" s="22" t="s">
        <v>110</v>
      </c>
      <c r="V254" s="26">
        <v>1</v>
      </c>
      <c r="W254" s="26">
        <v>1</v>
      </c>
      <c r="X254" s="27">
        <v>1</v>
      </c>
      <c r="Y254" s="21"/>
      <c r="Z254" s="21">
        <f t="shared" si="15"/>
        <v>720</v>
      </c>
      <c r="AA254" s="21" t="s">
        <v>55</v>
      </c>
      <c r="AB254" s="21">
        <v>1</v>
      </c>
      <c r="AC254" s="21"/>
      <c r="AD254" s="21">
        <f t="shared" si="12"/>
        <v>720</v>
      </c>
      <c r="AE254" s="21"/>
      <c r="AF254" s="21">
        <f t="shared" si="13"/>
        <v>720</v>
      </c>
      <c r="AG254" s="28">
        <f t="shared" si="14"/>
        <v>720</v>
      </c>
      <c r="AH254" s="21"/>
      <c r="AI254" s="29"/>
      <c r="AJ254" s="21"/>
      <c r="AK254" s="21"/>
      <c r="AL254" s="22"/>
      <c r="AM254" s="21">
        <v>1</v>
      </c>
      <c r="AN254" s="21"/>
      <c r="AO254" s="21" t="s">
        <v>56</v>
      </c>
      <c r="AP254" s="22"/>
      <c r="AQ254" s="22"/>
      <c r="AR254" s="22"/>
    </row>
    <row r="255" spans="1:44" s="20" customFormat="1" ht="14.25" x14ac:dyDescent="0.15">
      <c r="A255" s="21" t="s">
        <v>46</v>
      </c>
      <c r="B255" s="22"/>
      <c r="C255" s="22"/>
      <c r="D255" s="22"/>
      <c r="E255" s="22"/>
      <c r="F255" s="22"/>
      <c r="G255" s="22" t="s">
        <v>464</v>
      </c>
      <c r="H255" s="22"/>
      <c r="I255" s="23">
        <v>39800377059</v>
      </c>
      <c r="J255" s="22" t="s">
        <v>48</v>
      </c>
      <c r="K255" s="24" t="s">
        <v>90</v>
      </c>
      <c r="L255" s="22"/>
      <c r="M255" s="23">
        <v>720</v>
      </c>
      <c r="N255" s="23">
        <v>720</v>
      </c>
      <c r="O255" s="22"/>
      <c r="P255" s="22" t="s">
        <v>50</v>
      </c>
      <c r="Q255" s="22" t="s">
        <v>51</v>
      </c>
      <c r="R255" s="22" t="s">
        <v>91</v>
      </c>
      <c r="S255" s="25"/>
      <c r="T255" s="22" t="s">
        <v>53</v>
      </c>
      <c r="U255" s="22" t="s">
        <v>92</v>
      </c>
      <c r="V255" s="26">
        <v>1</v>
      </c>
      <c r="W255" s="26">
        <v>1</v>
      </c>
      <c r="X255" s="27">
        <v>1</v>
      </c>
      <c r="Y255" s="21"/>
      <c r="Z255" s="21">
        <f t="shared" si="15"/>
        <v>720</v>
      </c>
      <c r="AA255" s="21" t="s">
        <v>55</v>
      </c>
      <c r="AB255" s="21">
        <v>1</v>
      </c>
      <c r="AC255" s="21"/>
      <c r="AD255" s="21">
        <f t="shared" si="12"/>
        <v>720</v>
      </c>
      <c r="AE255" s="21"/>
      <c r="AF255" s="21">
        <f t="shared" si="13"/>
        <v>720</v>
      </c>
      <c r="AG255" s="28">
        <f t="shared" si="14"/>
        <v>720</v>
      </c>
      <c r="AH255" s="21"/>
      <c r="AI255" s="29"/>
      <c r="AJ255" s="21"/>
      <c r="AK255" s="21"/>
      <c r="AL255" s="22"/>
      <c r="AM255" s="21">
        <v>1</v>
      </c>
      <c r="AN255" s="21"/>
      <c r="AO255" s="21" t="s">
        <v>56</v>
      </c>
      <c r="AP255" s="22"/>
      <c r="AQ255" s="22"/>
      <c r="AR255" s="22"/>
    </row>
    <row r="256" spans="1:44" s="20" customFormat="1" ht="14.25" x14ac:dyDescent="0.15">
      <c r="A256" s="21" t="s">
        <v>46</v>
      </c>
      <c r="B256" s="22"/>
      <c r="C256" s="22"/>
      <c r="D256" s="22"/>
      <c r="E256" s="22"/>
      <c r="F256" s="22"/>
      <c r="G256" s="22" t="s">
        <v>465</v>
      </c>
      <c r="H256" s="22"/>
      <c r="I256" s="23">
        <v>39800378567</v>
      </c>
      <c r="J256" s="22" t="s">
        <v>48</v>
      </c>
      <c r="K256" s="24" t="s">
        <v>466</v>
      </c>
      <c r="L256" s="22"/>
      <c r="M256" s="23">
        <v>720</v>
      </c>
      <c r="N256" s="23">
        <v>720</v>
      </c>
      <c r="O256" s="22"/>
      <c r="P256" s="22" t="s">
        <v>50</v>
      </c>
      <c r="Q256" s="22" t="s">
        <v>51</v>
      </c>
      <c r="R256" s="22" t="s">
        <v>117</v>
      </c>
      <c r="S256" s="25"/>
      <c r="T256" s="22" t="s">
        <v>53</v>
      </c>
      <c r="U256" s="22" t="s">
        <v>467</v>
      </c>
      <c r="V256" s="26">
        <v>1</v>
      </c>
      <c r="W256" s="26">
        <v>1</v>
      </c>
      <c r="X256" s="27">
        <v>1</v>
      </c>
      <c r="Y256" s="21"/>
      <c r="Z256" s="21">
        <f t="shared" si="15"/>
        <v>720</v>
      </c>
      <c r="AA256" s="21" t="s">
        <v>55</v>
      </c>
      <c r="AB256" s="21">
        <v>1</v>
      </c>
      <c r="AC256" s="21"/>
      <c r="AD256" s="21">
        <f t="shared" si="12"/>
        <v>720</v>
      </c>
      <c r="AE256" s="21"/>
      <c r="AF256" s="21">
        <f t="shared" si="13"/>
        <v>720</v>
      </c>
      <c r="AG256" s="28">
        <f t="shared" si="14"/>
        <v>720</v>
      </c>
      <c r="AH256" s="21"/>
      <c r="AI256" s="29"/>
      <c r="AJ256" s="21"/>
      <c r="AK256" s="21"/>
      <c r="AL256" s="22"/>
      <c r="AM256" s="21">
        <v>1</v>
      </c>
      <c r="AN256" s="21"/>
      <c r="AO256" s="21" t="s">
        <v>56</v>
      </c>
      <c r="AP256" s="22"/>
      <c r="AQ256" s="22"/>
      <c r="AR256" s="22"/>
    </row>
    <row r="257" spans="1:44" s="20" customFormat="1" ht="14.25" x14ac:dyDescent="0.15">
      <c r="A257" s="21" t="s">
        <v>46</v>
      </c>
      <c r="B257" s="22"/>
      <c r="C257" s="22"/>
      <c r="D257" s="22"/>
      <c r="E257" s="22"/>
      <c r="F257" s="22"/>
      <c r="G257" s="22" t="s">
        <v>468</v>
      </c>
      <c r="H257" s="22"/>
      <c r="I257" s="23">
        <v>39800378570</v>
      </c>
      <c r="J257" s="22" t="s">
        <v>48</v>
      </c>
      <c r="K257" s="24" t="s">
        <v>188</v>
      </c>
      <c r="L257" s="22"/>
      <c r="M257" s="23">
        <v>950</v>
      </c>
      <c r="N257" s="23">
        <v>950</v>
      </c>
      <c r="O257" s="22"/>
      <c r="P257" s="22" t="s">
        <v>50</v>
      </c>
      <c r="Q257" s="22" t="s">
        <v>51</v>
      </c>
      <c r="R257" s="22" t="s">
        <v>147</v>
      </c>
      <c r="S257" s="25"/>
      <c r="T257" s="22" t="s">
        <v>53</v>
      </c>
      <c r="U257" s="22" t="s">
        <v>189</v>
      </c>
      <c r="V257" s="26">
        <v>1</v>
      </c>
      <c r="W257" s="26">
        <v>1</v>
      </c>
      <c r="X257" s="27">
        <v>1</v>
      </c>
      <c r="Y257" s="21"/>
      <c r="Z257" s="21">
        <f t="shared" si="15"/>
        <v>950</v>
      </c>
      <c r="AA257" s="21" t="s">
        <v>55</v>
      </c>
      <c r="AB257" s="21">
        <v>1</v>
      </c>
      <c r="AC257" s="21"/>
      <c r="AD257" s="21">
        <f t="shared" si="12"/>
        <v>950</v>
      </c>
      <c r="AE257" s="21"/>
      <c r="AF257" s="21">
        <f t="shared" si="13"/>
        <v>950</v>
      </c>
      <c r="AG257" s="28">
        <f t="shared" si="14"/>
        <v>950</v>
      </c>
      <c r="AH257" s="21"/>
      <c r="AI257" s="29"/>
      <c r="AJ257" s="21"/>
      <c r="AK257" s="21"/>
      <c r="AL257" s="22"/>
      <c r="AM257" s="21">
        <v>1</v>
      </c>
      <c r="AN257" s="21"/>
      <c r="AO257" s="21" t="s">
        <v>56</v>
      </c>
      <c r="AP257" s="22"/>
      <c r="AQ257" s="22"/>
      <c r="AR257" s="22"/>
    </row>
    <row r="258" spans="1:44" s="20" customFormat="1" ht="14.25" x14ac:dyDescent="0.15">
      <c r="A258" s="21" t="s">
        <v>46</v>
      </c>
      <c r="B258" s="22"/>
      <c r="C258" s="22"/>
      <c r="D258" s="22"/>
      <c r="E258" s="22"/>
      <c r="F258" s="22"/>
      <c r="G258" s="22" t="s">
        <v>469</v>
      </c>
      <c r="H258" s="22"/>
      <c r="I258" s="23">
        <v>39800378572</v>
      </c>
      <c r="J258" s="22" t="s">
        <v>48</v>
      </c>
      <c r="K258" s="24" t="s">
        <v>470</v>
      </c>
      <c r="L258" s="22"/>
      <c r="M258" s="23">
        <v>720</v>
      </c>
      <c r="N258" s="23">
        <v>720</v>
      </c>
      <c r="O258" s="22"/>
      <c r="P258" s="22" t="s">
        <v>64</v>
      </c>
      <c r="Q258" s="22" t="s">
        <v>51</v>
      </c>
      <c r="R258" s="22" t="s">
        <v>65</v>
      </c>
      <c r="S258" s="25"/>
      <c r="T258" s="22" t="s">
        <v>53</v>
      </c>
      <c r="U258" s="22" t="s">
        <v>471</v>
      </c>
      <c r="V258" s="26">
        <v>1</v>
      </c>
      <c r="W258" s="26">
        <v>1</v>
      </c>
      <c r="X258" s="27">
        <v>1</v>
      </c>
      <c r="Y258" s="21"/>
      <c r="Z258" s="21">
        <f t="shared" si="15"/>
        <v>720</v>
      </c>
      <c r="AA258" s="21" t="s">
        <v>55</v>
      </c>
      <c r="AB258" s="21">
        <v>1</v>
      </c>
      <c r="AC258" s="21"/>
      <c r="AD258" s="21">
        <f t="shared" ref="AD258:AD321" si="16">Z258</f>
        <v>720</v>
      </c>
      <c r="AE258" s="21"/>
      <c r="AF258" s="21">
        <f t="shared" ref="AF258:AF321" si="17">Z258</f>
        <v>720</v>
      </c>
      <c r="AG258" s="28">
        <f t="shared" ref="AG258:AG321" si="18">Z258</f>
        <v>720</v>
      </c>
      <c r="AH258" s="21"/>
      <c r="AI258" s="29"/>
      <c r="AJ258" s="21"/>
      <c r="AK258" s="21"/>
      <c r="AL258" s="22"/>
      <c r="AM258" s="21">
        <v>1</v>
      </c>
      <c r="AN258" s="21"/>
      <c r="AO258" s="21" t="s">
        <v>56</v>
      </c>
      <c r="AP258" s="22"/>
      <c r="AQ258" s="22"/>
      <c r="AR258" s="22"/>
    </row>
    <row r="259" spans="1:44" s="20" customFormat="1" ht="14.25" x14ac:dyDescent="0.15">
      <c r="A259" s="21" t="s">
        <v>46</v>
      </c>
      <c r="B259" s="22"/>
      <c r="C259" s="22"/>
      <c r="D259" s="22"/>
      <c r="E259" s="22"/>
      <c r="F259" s="22"/>
      <c r="G259" s="22" t="s">
        <v>472</v>
      </c>
      <c r="H259" s="22"/>
      <c r="I259" s="23">
        <v>39800378554</v>
      </c>
      <c r="J259" s="22" t="s">
        <v>48</v>
      </c>
      <c r="K259" s="24" t="s">
        <v>156</v>
      </c>
      <c r="L259" s="22"/>
      <c r="M259" s="23">
        <v>720</v>
      </c>
      <c r="N259" s="23">
        <v>720</v>
      </c>
      <c r="O259" s="22"/>
      <c r="P259" s="22" t="s">
        <v>50</v>
      </c>
      <c r="Q259" s="22" t="s">
        <v>51</v>
      </c>
      <c r="R259" s="22" t="s">
        <v>60</v>
      </c>
      <c r="S259" s="25"/>
      <c r="T259" s="22" t="s">
        <v>53</v>
      </c>
      <c r="U259" s="22" t="s">
        <v>61</v>
      </c>
      <c r="V259" s="26">
        <v>1</v>
      </c>
      <c r="W259" s="26">
        <v>1</v>
      </c>
      <c r="X259" s="27">
        <v>1</v>
      </c>
      <c r="Y259" s="21"/>
      <c r="Z259" s="21">
        <f t="shared" ref="Z259:Z322" si="19">N259</f>
        <v>720</v>
      </c>
      <c r="AA259" s="21" t="s">
        <v>55</v>
      </c>
      <c r="AB259" s="21">
        <v>1</v>
      </c>
      <c r="AC259" s="21"/>
      <c r="AD259" s="21">
        <f t="shared" si="16"/>
        <v>720</v>
      </c>
      <c r="AE259" s="21"/>
      <c r="AF259" s="21">
        <f t="shared" si="17"/>
        <v>720</v>
      </c>
      <c r="AG259" s="28">
        <f t="shared" si="18"/>
        <v>720</v>
      </c>
      <c r="AH259" s="21"/>
      <c r="AI259" s="29"/>
      <c r="AJ259" s="21"/>
      <c r="AK259" s="21"/>
      <c r="AL259" s="22"/>
      <c r="AM259" s="21">
        <v>1</v>
      </c>
      <c r="AN259" s="21"/>
      <c r="AO259" s="21" t="s">
        <v>56</v>
      </c>
      <c r="AP259" s="22"/>
      <c r="AQ259" s="22"/>
      <c r="AR259" s="22"/>
    </row>
    <row r="260" spans="1:44" s="20" customFormat="1" ht="14.25" x14ac:dyDescent="0.15">
      <c r="A260" s="21" t="s">
        <v>46</v>
      </c>
      <c r="B260" s="22"/>
      <c r="C260" s="22"/>
      <c r="D260" s="22"/>
      <c r="E260" s="22"/>
      <c r="F260" s="22"/>
      <c r="G260" s="22" t="s">
        <v>473</v>
      </c>
      <c r="H260" s="22"/>
      <c r="I260" s="23">
        <v>39800378560</v>
      </c>
      <c r="J260" s="22" t="s">
        <v>48</v>
      </c>
      <c r="K260" s="24" t="s">
        <v>195</v>
      </c>
      <c r="L260" s="22"/>
      <c r="M260" s="23">
        <v>950</v>
      </c>
      <c r="N260" s="23">
        <v>950</v>
      </c>
      <c r="O260" s="22"/>
      <c r="P260" s="22" t="s">
        <v>50</v>
      </c>
      <c r="Q260" s="22" t="s">
        <v>51</v>
      </c>
      <c r="R260" s="22" t="s">
        <v>109</v>
      </c>
      <c r="S260" s="25"/>
      <c r="T260" s="22" t="s">
        <v>53</v>
      </c>
      <c r="U260" s="22" t="s">
        <v>196</v>
      </c>
      <c r="V260" s="26">
        <v>1</v>
      </c>
      <c r="W260" s="26">
        <v>1</v>
      </c>
      <c r="X260" s="27">
        <v>1</v>
      </c>
      <c r="Y260" s="21"/>
      <c r="Z260" s="21">
        <f t="shared" si="19"/>
        <v>950</v>
      </c>
      <c r="AA260" s="21" t="s">
        <v>55</v>
      </c>
      <c r="AB260" s="21">
        <v>1</v>
      </c>
      <c r="AC260" s="21"/>
      <c r="AD260" s="21">
        <f t="shared" si="16"/>
        <v>950</v>
      </c>
      <c r="AE260" s="21"/>
      <c r="AF260" s="21">
        <f t="shared" si="17"/>
        <v>950</v>
      </c>
      <c r="AG260" s="28">
        <f t="shared" si="18"/>
        <v>950</v>
      </c>
      <c r="AH260" s="21"/>
      <c r="AI260" s="29"/>
      <c r="AJ260" s="21"/>
      <c r="AK260" s="21"/>
      <c r="AL260" s="22"/>
      <c r="AM260" s="21">
        <v>1</v>
      </c>
      <c r="AN260" s="21"/>
      <c r="AO260" s="21" t="s">
        <v>56</v>
      </c>
      <c r="AP260" s="22"/>
      <c r="AQ260" s="22"/>
      <c r="AR260" s="22"/>
    </row>
    <row r="261" spans="1:44" s="20" customFormat="1" ht="14.25" x14ac:dyDescent="0.15">
      <c r="A261" s="21" t="s">
        <v>46</v>
      </c>
      <c r="B261" s="22"/>
      <c r="C261" s="22"/>
      <c r="D261" s="22"/>
      <c r="E261" s="22"/>
      <c r="F261" s="22"/>
      <c r="G261" s="22" t="s">
        <v>474</v>
      </c>
      <c r="H261" s="22"/>
      <c r="I261" s="23">
        <v>39800378574</v>
      </c>
      <c r="J261" s="22" t="s">
        <v>48</v>
      </c>
      <c r="K261" s="24" t="s">
        <v>156</v>
      </c>
      <c r="L261" s="22"/>
      <c r="M261" s="23">
        <v>720</v>
      </c>
      <c r="N261" s="23">
        <v>720</v>
      </c>
      <c r="O261" s="22"/>
      <c r="P261" s="22" t="s">
        <v>50</v>
      </c>
      <c r="Q261" s="22" t="s">
        <v>51</v>
      </c>
      <c r="R261" s="22" t="s">
        <v>60</v>
      </c>
      <c r="S261" s="25"/>
      <c r="T261" s="22" t="s">
        <v>53</v>
      </c>
      <c r="U261" s="22" t="s">
        <v>61</v>
      </c>
      <c r="V261" s="26">
        <v>1</v>
      </c>
      <c r="W261" s="26">
        <v>1</v>
      </c>
      <c r="X261" s="27">
        <v>1</v>
      </c>
      <c r="Y261" s="21"/>
      <c r="Z261" s="21">
        <f t="shared" si="19"/>
        <v>720</v>
      </c>
      <c r="AA261" s="21" t="s">
        <v>55</v>
      </c>
      <c r="AB261" s="21">
        <v>1</v>
      </c>
      <c r="AC261" s="21"/>
      <c r="AD261" s="21">
        <f t="shared" si="16"/>
        <v>720</v>
      </c>
      <c r="AE261" s="21"/>
      <c r="AF261" s="21">
        <f t="shared" si="17"/>
        <v>720</v>
      </c>
      <c r="AG261" s="28">
        <f t="shared" si="18"/>
        <v>720</v>
      </c>
      <c r="AH261" s="21"/>
      <c r="AI261" s="29"/>
      <c r="AJ261" s="21"/>
      <c r="AK261" s="21"/>
      <c r="AL261" s="22"/>
      <c r="AM261" s="21">
        <v>1</v>
      </c>
      <c r="AN261" s="21"/>
      <c r="AO261" s="21" t="s">
        <v>56</v>
      </c>
      <c r="AP261" s="22"/>
      <c r="AQ261" s="22"/>
      <c r="AR261" s="22"/>
    </row>
    <row r="262" spans="1:44" s="20" customFormat="1" ht="14.25" x14ac:dyDescent="0.15">
      <c r="A262" s="21" t="s">
        <v>46</v>
      </c>
      <c r="B262" s="22"/>
      <c r="C262" s="22"/>
      <c r="D262" s="22"/>
      <c r="E262" s="22"/>
      <c r="F262" s="22"/>
      <c r="G262" s="22" t="s">
        <v>475</v>
      </c>
      <c r="H262" s="22"/>
      <c r="I262" s="23">
        <v>39800378584</v>
      </c>
      <c r="J262" s="22" t="s">
        <v>48</v>
      </c>
      <c r="K262" s="24" t="s">
        <v>129</v>
      </c>
      <c r="L262" s="22"/>
      <c r="M262" s="23">
        <v>950</v>
      </c>
      <c r="N262" s="23">
        <v>950</v>
      </c>
      <c r="O262" s="22"/>
      <c r="P262" s="22" t="s">
        <v>50</v>
      </c>
      <c r="Q262" s="22" t="s">
        <v>51</v>
      </c>
      <c r="R262" s="22" t="s">
        <v>77</v>
      </c>
      <c r="S262" s="25"/>
      <c r="T262" s="22" t="s">
        <v>53</v>
      </c>
      <c r="U262" s="22" t="s">
        <v>130</v>
      </c>
      <c r="V262" s="26">
        <v>1</v>
      </c>
      <c r="W262" s="26">
        <v>1</v>
      </c>
      <c r="X262" s="27">
        <v>1</v>
      </c>
      <c r="Y262" s="21"/>
      <c r="Z262" s="21">
        <f t="shared" si="19"/>
        <v>950</v>
      </c>
      <c r="AA262" s="21" t="s">
        <v>55</v>
      </c>
      <c r="AB262" s="21">
        <v>1</v>
      </c>
      <c r="AC262" s="21"/>
      <c r="AD262" s="21">
        <f t="shared" si="16"/>
        <v>950</v>
      </c>
      <c r="AE262" s="21"/>
      <c r="AF262" s="21">
        <f t="shared" si="17"/>
        <v>950</v>
      </c>
      <c r="AG262" s="28">
        <f t="shared" si="18"/>
        <v>950</v>
      </c>
      <c r="AH262" s="21"/>
      <c r="AI262" s="29"/>
      <c r="AJ262" s="21"/>
      <c r="AK262" s="21"/>
      <c r="AL262" s="22"/>
      <c r="AM262" s="21">
        <v>1</v>
      </c>
      <c r="AN262" s="21"/>
      <c r="AO262" s="21" t="s">
        <v>56</v>
      </c>
      <c r="AP262" s="22"/>
      <c r="AQ262" s="22"/>
      <c r="AR262" s="22"/>
    </row>
    <row r="263" spans="1:44" s="20" customFormat="1" ht="14.25" x14ac:dyDescent="0.15">
      <c r="A263" s="21" t="s">
        <v>46</v>
      </c>
      <c r="B263" s="22"/>
      <c r="C263" s="22"/>
      <c r="D263" s="22"/>
      <c r="E263" s="22"/>
      <c r="F263" s="22"/>
      <c r="G263" s="22" t="s">
        <v>476</v>
      </c>
      <c r="H263" s="22"/>
      <c r="I263" s="23">
        <v>39800378536</v>
      </c>
      <c r="J263" s="22" t="s">
        <v>48</v>
      </c>
      <c r="K263" s="24" t="s">
        <v>266</v>
      </c>
      <c r="L263" s="22"/>
      <c r="M263" s="23">
        <v>600</v>
      </c>
      <c r="N263" s="23">
        <v>600</v>
      </c>
      <c r="O263" s="22"/>
      <c r="P263" s="22" t="s">
        <v>50</v>
      </c>
      <c r="Q263" s="22" t="s">
        <v>51</v>
      </c>
      <c r="R263" s="22" t="s">
        <v>117</v>
      </c>
      <c r="S263" s="25"/>
      <c r="T263" s="22" t="s">
        <v>53</v>
      </c>
      <c r="U263" s="22" t="s">
        <v>267</v>
      </c>
      <c r="V263" s="26">
        <v>1</v>
      </c>
      <c r="W263" s="26">
        <v>1</v>
      </c>
      <c r="X263" s="27">
        <v>1</v>
      </c>
      <c r="Y263" s="21"/>
      <c r="Z263" s="21">
        <f t="shared" si="19"/>
        <v>600</v>
      </c>
      <c r="AA263" s="21" t="s">
        <v>55</v>
      </c>
      <c r="AB263" s="21">
        <v>1</v>
      </c>
      <c r="AC263" s="21"/>
      <c r="AD263" s="21">
        <f t="shared" si="16"/>
        <v>600</v>
      </c>
      <c r="AE263" s="21"/>
      <c r="AF263" s="21">
        <f t="shared" si="17"/>
        <v>600</v>
      </c>
      <c r="AG263" s="28">
        <f t="shared" si="18"/>
        <v>600</v>
      </c>
      <c r="AH263" s="21"/>
      <c r="AI263" s="29"/>
      <c r="AJ263" s="21"/>
      <c r="AK263" s="21"/>
      <c r="AL263" s="22"/>
      <c r="AM263" s="21">
        <v>1</v>
      </c>
      <c r="AN263" s="21"/>
      <c r="AO263" s="21" t="s">
        <v>56</v>
      </c>
      <c r="AP263" s="22"/>
      <c r="AQ263" s="22"/>
      <c r="AR263" s="22"/>
    </row>
    <row r="264" spans="1:44" s="20" customFormat="1" ht="14.25" x14ac:dyDescent="0.15">
      <c r="A264" s="21" t="s">
        <v>46</v>
      </c>
      <c r="B264" s="22"/>
      <c r="C264" s="22"/>
      <c r="D264" s="22"/>
      <c r="E264" s="22"/>
      <c r="F264" s="22"/>
      <c r="G264" s="22" t="s">
        <v>477</v>
      </c>
      <c r="H264" s="22"/>
      <c r="I264" s="23">
        <v>39800378545</v>
      </c>
      <c r="J264" s="22" t="s">
        <v>48</v>
      </c>
      <c r="K264" s="24" t="s">
        <v>98</v>
      </c>
      <c r="L264" s="22"/>
      <c r="M264" s="23">
        <v>720</v>
      </c>
      <c r="N264" s="23">
        <v>720</v>
      </c>
      <c r="O264" s="22"/>
      <c r="P264" s="22" t="s">
        <v>50</v>
      </c>
      <c r="Q264" s="22" t="s">
        <v>51</v>
      </c>
      <c r="R264" s="22" t="s">
        <v>99</v>
      </c>
      <c r="S264" s="25"/>
      <c r="T264" s="22" t="s">
        <v>53</v>
      </c>
      <c r="U264" s="22" t="s">
        <v>100</v>
      </c>
      <c r="V264" s="26">
        <v>1</v>
      </c>
      <c r="W264" s="26">
        <v>1</v>
      </c>
      <c r="X264" s="27">
        <v>1</v>
      </c>
      <c r="Y264" s="21"/>
      <c r="Z264" s="21">
        <f t="shared" si="19"/>
        <v>720</v>
      </c>
      <c r="AA264" s="21" t="s">
        <v>55</v>
      </c>
      <c r="AB264" s="21">
        <v>1</v>
      </c>
      <c r="AC264" s="21"/>
      <c r="AD264" s="21">
        <f t="shared" si="16"/>
        <v>720</v>
      </c>
      <c r="AE264" s="21"/>
      <c r="AF264" s="21">
        <f t="shared" si="17"/>
        <v>720</v>
      </c>
      <c r="AG264" s="28">
        <f t="shared" si="18"/>
        <v>720</v>
      </c>
      <c r="AH264" s="21"/>
      <c r="AI264" s="29"/>
      <c r="AJ264" s="21"/>
      <c r="AK264" s="21"/>
      <c r="AL264" s="22"/>
      <c r="AM264" s="21">
        <v>1</v>
      </c>
      <c r="AN264" s="21"/>
      <c r="AO264" s="21" t="s">
        <v>56</v>
      </c>
      <c r="AP264" s="22"/>
      <c r="AQ264" s="22"/>
      <c r="AR264" s="22"/>
    </row>
    <row r="265" spans="1:44" s="20" customFormat="1" ht="14.25" x14ac:dyDescent="0.15">
      <c r="A265" s="21" t="s">
        <v>46</v>
      </c>
      <c r="B265" s="22"/>
      <c r="C265" s="22"/>
      <c r="D265" s="22"/>
      <c r="E265" s="22"/>
      <c r="F265" s="22"/>
      <c r="G265" s="22" t="s">
        <v>478</v>
      </c>
      <c r="H265" s="22"/>
      <c r="I265" s="23">
        <v>39800379926</v>
      </c>
      <c r="J265" s="22" t="s">
        <v>48</v>
      </c>
      <c r="K265" s="24" t="s">
        <v>209</v>
      </c>
      <c r="L265" s="22"/>
      <c r="M265" s="23">
        <v>720</v>
      </c>
      <c r="N265" s="23">
        <v>720</v>
      </c>
      <c r="O265" s="22"/>
      <c r="P265" s="22" t="s">
        <v>50</v>
      </c>
      <c r="Q265" s="22" t="s">
        <v>51</v>
      </c>
      <c r="R265" s="22" t="s">
        <v>99</v>
      </c>
      <c r="S265" s="25"/>
      <c r="T265" s="22" t="s">
        <v>53</v>
      </c>
      <c r="U265" s="22" t="s">
        <v>210</v>
      </c>
      <c r="V265" s="26">
        <v>1</v>
      </c>
      <c r="W265" s="26">
        <v>1</v>
      </c>
      <c r="X265" s="27">
        <v>1</v>
      </c>
      <c r="Y265" s="21"/>
      <c r="Z265" s="21">
        <f t="shared" si="19"/>
        <v>720</v>
      </c>
      <c r="AA265" s="21" t="s">
        <v>55</v>
      </c>
      <c r="AB265" s="21">
        <v>1</v>
      </c>
      <c r="AC265" s="21"/>
      <c r="AD265" s="21">
        <f t="shared" si="16"/>
        <v>720</v>
      </c>
      <c r="AE265" s="21"/>
      <c r="AF265" s="21">
        <f t="shared" si="17"/>
        <v>720</v>
      </c>
      <c r="AG265" s="28">
        <f t="shared" si="18"/>
        <v>720</v>
      </c>
      <c r="AH265" s="21"/>
      <c r="AI265" s="29"/>
      <c r="AJ265" s="21"/>
      <c r="AK265" s="21"/>
      <c r="AL265" s="22"/>
      <c r="AM265" s="21">
        <v>1</v>
      </c>
      <c r="AN265" s="21"/>
      <c r="AO265" s="21" t="s">
        <v>56</v>
      </c>
      <c r="AP265" s="22"/>
      <c r="AQ265" s="22"/>
      <c r="AR265" s="22"/>
    </row>
    <row r="266" spans="1:44" s="20" customFormat="1" ht="14.25" x14ac:dyDescent="0.15">
      <c r="A266" s="21" t="s">
        <v>46</v>
      </c>
      <c r="B266" s="22"/>
      <c r="C266" s="22"/>
      <c r="D266" s="22"/>
      <c r="E266" s="22"/>
      <c r="F266" s="22"/>
      <c r="G266" s="22" t="s">
        <v>479</v>
      </c>
      <c r="H266" s="22"/>
      <c r="I266" s="23">
        <v>39800379929</v>
      </c>
      <c r="J266" s="22" t="s">
        <v>48</v>
      </c>
      <c r="K266" s="24" t="s">
        <v>156</v>
      </c>
      <c r="L266" s="22"/>
      <c r="M266" s="23">
        <v>720</v>
      </c>
      <c r="N266" s="23">
        <v>720</v>
      </c>
      <c r="O266" s="22"/>
      <c r="P266" s="22" t="s">
        <v>50</v>
      </c>
      <c r="Q266" s="22" t="s">
        <v>51</v>
      </c>
      <c r="R266" s="22" t="s">
        <v>60</v>
      </c>
      <c r="S266" s="25"/>
      <c r="T266" s="22" t="s">
        <v>53</v>
      </c>
      <c r="U266" s="22" t="s">
        <v>61</v>
      </c>
      <c r="V266" s="26">
        <v>1</v>
      </c>
      <c r="W266" s="26">
        <v>1</v>
      </c>
      <c r="X266" s="27">
        <v>1</v>
      </c>
      <c r="Y266" s="21"/>
      <c r="Z266" s="21">
        <f t="shared" si="19"/>
        <v>720</v>
      </c>
      <c r="AA266" s="21" t="s">
        <v>55</v>
      </c>
      <c r="AB266" s="21">
        <v>1</v>
      </c>
      <c r="AC266" s="21"/>
      <c r="AD266" s="21">
        <f t="shared" si="16"/>
        <v>720</v>
      </c>
      <c r="AE266" s="21"/>
      <c r="AF266" s="21">
        <f t="shared" si="17"/>
        <v>720</v>
      </c>
      <c r="AG266" s="28">
        <f t="shared" si="18"/>
        <v>720</v>
      </c>
      <c r="AH266" s="21"/>
      <c r="AI266" s="29"/>
      <c r="AJ266" s="21"/>
      <c r="AK266" s="21"/>
      <c r="AL266" s="22"/>
      <c r="AM266" s="21">
        <v>1</v>
      </c>
      <c r="AN266" s="21"/>
      <c r="AO266" s="21" t="s">
        <v>56</v>
      </c>
      <c r="AP266" s="22"/>
      <c r="AQ266" s="22"/>
      <c r="AR266" s="22"/>
    </row>
    <row r="267" spans="1:44" s="20" customFormat="1" ht="14.25" x14ac:dyDescent="0.15">
      <c r="A267" s="21" t="s">
        <v>46</v>
      </c>
      <c r="B267" s="22"/>
      <c r="C267" s="22"/>
      <c r="D267" s="22"/>
      <c r="E267" s="22"/>
      <c r="F267" s="22"/>
      <c r="G267" s="22" t="s">
        <v>480</v>
      </c>
      <c r="H267" s="22"/>
      <c r="I267" s="23">
        <v>39800379933</v>
      </c>
      <c r="J267" s="22" t="s">
        <v>48</v>
      </c>
      <c r="K267" s="24" t="s">
        <v>481</v>
      </c>
      <c r="L267" s="22"/>
      <c r="M267" s="23">
        <v>950</v>
      </c>
      <c r="N267" s="23">
        <v>950</v>
      </c>
      <c r="O267" s="22"/>
      <c r="P267" s="22" t="s">
        <v>50</v>
      </c>
      <c r="Q267" s="22" t="s">
        <v>51</v>
      </c>
      <c r="R267" s="22" t="s">
        <v>60</v>
      </c>
      <c r="S267" s="25"/>
      <c r="T267" s="22" t="s">
        <v>53</v>
      </c>
      <c r="U267" s="22" t="s">
        <v>482</v>
      </c>
      <c r="V267" s="26">
        <v>1</v>
      </c>
      <c r="W267" s="26">
        <v>1</v>
      </c>
      <c r="X267" s="27">
        <v>1</v>
      </c>
      <c r="Y267" s="21"/>
      <c r="Z267" s="21">
        <f t="shared" si="19"/>
        <v>950</v>
      </c>
      <c r="AA267" s="21" t="s">
        <v>55</v>
      </c>
      <c r="AB267" s="21">
        <v>1</v>
      </c>
      <c r="AC267" s="21"/>
      <c r="AD267" s="21">
        <f t="shared" si="16"/>
        <v>950</v>
      </c>
      <c r="AE267" s="21"/>
      <c r="AF267" s="21">
        <f t="shared" si="17"/>
        <v>950</v>
      </c>
      <c r="AG267" s="28">
        <f t="shared" si="18"/>
        <v>950</v>
      </c>
      <c r="AH267" s="21"/>
      <c r="AI267" s="29"/>
      <c r="AJ267" s="21"/>
      <c r="AK267" s="21"/>
      <c r="AL267" s="22"/>
      <c r="AM267" s="21">
        <v>1</v>
      </c>
      <c r="AN267" s="21"/>
      <c r="AO267" s="21" t="s">
        <v>56</v>
      </c>
      <c r="AP267" s="22"/>
      <c r="AQ267" s="22"/>
      <c r="AR267" s="22"/>
    </row>
    <row r="268" spans="1:44" s="20" customFormat="1" ht="14.25" x14ac:dyDescent="0.15">
      <c r="A268" s="21" t="s">
        <v>46</v>
      </c>
      <c r="B268" s="22"/>
      <c r="C268" s="22"/>
      <c r="D268" s="22"/>
      <c r="E268" s="22"/>
      <c r="F268" s="22"/>
      <c r="G268" s="22" t="s">
        <v>483</v>
      </c>
      <c r="H268" s="22"/>
      <c r="I268" s="23">
        <v>39800379935</v>
      </c>
      <c r="J268" s="22" t="s">
        <v>48</v>
      </c>
      <c r="K268" s="24" t="s">
        <v>63</v>
      </c>
      <c r="L268" s="22"/>
      <c r="M268" s="23">
        <v>720</v>
      </c>
      <c r="N268" s="23">
        <v>720</v>
      </c>
      <c r="O268" s="22"/>
      <c r="P268" s="22" t="s">
        <v>50</v>
      </c>
      <c r="Q268" s="22" t="s">
        <v>51</v>
      </c>
      <c r="R268" s="22" t="s">
        <v>65</v>
      </c>
      <c r="S268" s="25"/>
      <c r="T268" s="22" t="s">
        <v>53</v>
      </c>
      <c r="U268" s="22" t="s">
        <v>66</v>
      </c>
      <c r="V268" s="26">
        <v>1</v>
      </c>
      <c r="W268" s="26">
        <v>1</v>
      </c>
      <c r="X268" s="27">
        <v>1</v>
      </c>
      <c r="Y268" s="21"/>
      <c r="Z268" s="21">
        <f t="shared" si="19"/>
        <v>720</v>
      </c>
      <c r="AA268" s="21" t="s">
        <v>55</v>
      </c>
      <c r="AB268" s="21">
        <v>1</v>
      </c>
      <c r="AC268" s="21"/>
      <c r="AD268" s="21">
        <f t="shared" si="16"/>
        <v>720</v>
      </c>
      <c r="AE268" s="21"/>
      <c r="AF268" s="21">
        <f t="shared" si="17"/>
        <v>720</v>
      </c>
      <c r="AG268" s="28">
        <f t="shared" si="18"/>
        <v>720</v>
      </c>
      <c r="AH268" s="21"/>
      <c r="AI268" s="29"/>
      <c r="AJ268" s="21"/>
      <c r="AK268" s="21"/>
      <c r="AL268" s="22"/>
      <c r="AM268" s="21">
        <v>1</v>
      </c>
      <c r="AN268" s="21"/>
      <c r="AO268" s="21" t="s">
        <v>56</v>
      </c>
      <c r="AP268" s="22"/>
      <c r="AQ268" s="22"/>
      <c r="AR268" s="22"/>
    </row>
    <row r="269" spans="1:44" s="20" customFormat="1" ht="14.25" x14ac:dyDescent="0.15">
      <c r="A269" s="21" t="s">
        <v>46</v>
      </c>
      <c r="B269" s="22"/>
      <c r="C269" s="22"/>
      <c r="D269" s="22"/>
      <c r="E269" s="22"/>
      <c r="F269" s="22"/>
      <c r="G269" s="22" t="s">
        <v>484</v>
      </c>
      <c r="H269" s="22"/>
      <c r="I269" s="23">
        <v>39800379946</v>
      </c>
      <c r="J269" s="22" t="s">
        <v>48</v>
      </c>
      <c r="K269" s="24" t="s">
        <v>115</v>
      </c>
      <c r="L269" s="22"/>
      <c r="M269" s="23">
        <v>950</v>
      </c>
      <c r="N269" s="23">
        <v>950</v>
      </c>
      <c r="O269" s="22"/>
      <c r="P269" s="22" t="s">
        <v>50</v>
      </c>
      <c r="Q269" s="22" t="s">
        <v>51</v>
      </c>
      <c r="R269" s="22" t="s">
        <v>117</v>
      </c>
      <c r="S269" s="25"/>
      <c r="T269" s="22" t="s">
        <v>53</v>
      </c>
      <c r="U269" s="22" t="s">
        <v>118</v>
      </c>
      <c r="V269" s="26">
        <v>1</v>
      </c>
      <c r="W269" s="26">
        <v>1</v>
      </c>
      <c r="X269" s="27">
        <v>1</v>
      </c>
      <c r="Y269" s="21"/>
      <c r="Z269" s="21">
        <f t="shared" si="19"/>
        <v>950</v>
      </c>
      <c r="AA269" s="21" t="s">
        <v>55</v>
      </c>
      <c r="AB269" s="21">
        <v>1</v>
      </c>
      <c r="AC269" s="21"/>
      <c r="AD269" s="21">
        <f t="shared" si="16"/>
        <v>950</v>
      </c>
      <c r="AE269" s="21"/>
      <c r="AF269" s="21">
        <f t="shared" si="17"/>
        <v>950</v>
      </c>
      <c r="AG269" s="28">
        <f t="shared" si="18"/>
        <v>950</v>
      </c>
      <c r="AH269" s="21"/>
      <c r="AI269" s="29"/>
      <c r="AJ269" s="21"/>
      <c r="AK269" s="21"/>
      <c r="AL269" s="22"/>
      <c r="AM269" s="21">
        <v>1</v>
      </c>
      <c r="AN269" s="21"/>
      <c r="AO269" s="21" t="s">
        <v>56</v>
      </c>
      <c r="AP269" s="22"/>
      <c r="AQ269" s="22"/>
      <c r="AR269" s="22"/>
    </row>
    <row r="270" spans="1:44" s="20" customFormat="1" ht="14.25" x14ac:dyDescent="0.15">
      <c r="A270" s="21" t="s">
        <v>46</v>
      </c>
      <c r="B270" s="22"/>
      <c r="C270" s="22"/>
      <c r="D270" s="22"/>
      <c r="E270" s="22"/>
      <c r="F270" s="22"/>
      <c r="G270" s="22" t="s">
        <v>245</v>
      </c>
      <c r="H270" s="22"/>
      <c r="I270" s="23">
        <v>39800379950</v>
      </c>
      <c r="J270" s="22" t="s">
        <v>48</v>
      </c>
      <c r="K270" s="24" t="s">
        <v>237</v>
      </c>
      <c r="L270" s="22"/>
      <c r="M270" s="23">
        <v>720</v>
      </c>
      <c r="N270" s="23">
        <v>720</v>
      </c>
      <c r="O270" s="22"/>
      <c r="P270" s="22" t="s">
        <v>50</v>
      </c>
      <c r="Q270" s="22" t="s">
        <v>51</v>
      </c>
      <c r="R270" s="22" t="s">
        <v>117</v>
      </c>
      <c r="S270" s="25"/>
      <c r="T270" s="22" t="s">
        <v>53</v>
      </c>
      <c r="U270" s="22" t="s">
        <v>238</v>
      </c>
      <c r="V270" s="26">
        <v>1</v>
      </c>
      <c r="W270" s="26">
        <v>1</v>
      </c>
      <c r="X270" s="27">
        <v>1</v>
      </c>
      <c r="Y270" s="21"/>
      <c r="Z270" s="21">
        <f t="shared" si="19"/>
        <v>720</v>
      </c>
      <c r="AA270" s="21" t="s">
        <v>55</v>
      </c>
      <c r="AB270" s="21">
        <v>1</v>
      </c>
      <c r="AC270" s="21"/>
      <c r="AD270" s="21">
        <f t="shared" si="16"/>
        <v>720</v>
      </c>
      <c r="AE270" s="21"/>
      <c r="AF270" s="21">
        <f t="shared" si="17"/>
        <v>720</v>
      </c>
      <c r="AG270" s="28">
        <f t="shared" si="18"/>
        <v>720</v>
      </c>
      <c r="AH270" s="21"/>
      <c r="AI270" s="29"/>
      <c r="AJ270" s="21"/>
      <c r="AK270" s="21"/>
      <c r="AL270" s="22"/>
      <c r="AM270" s="21">
        <v>1</v>
      </c>
      <c r="AN270" s="21"/>
      <c r="AO270" s="21" t="s">
        <v>56</v>
      </c>
      <c r="AP270" s="22"/>
      <c r="AQ270" s="22"/>
      <c r="AR270" s="22"/>
    </row>
    <row r="271" spans="1:44" s="20" customFormat="1" ht="14.25" x14ac:dyDescent="0.15">
      <c r="A271" s="21" t="s">
        <v>46</v>
      </c>
      <c r="B271" s="22"/>
      <c r="C271" s="22"/>
      <c r="D271" s="22"/>
      <c r="E271" s="22"/>
      <c r="F271" s="22"/>
      <c r="G271" s="22" t="s">
        <v>485</v>
      </c>
      <c r="H271" s="22"/>
      <c r="I271" s="23">
        <v>39800379917</v>
      </c>
      <c r="J271" s="22" t="s">
        <v>48</v>
      </c>
      <c r="K271" s="24" t="s">
        <v>108</v>
      </c>
      <c r="L271" s="22"/>
      <c r="M271" s="23">
        <v>720</v>
      </c>
      <c r="N271" s="23">
        <v>720</v>
      </c>
      <c r="O271" s="22"/>
      <c r="P271" s="22" t="s">
        <v>50</v>
      </c>
      <c r="Q271" s="22" t="s">
        <v>51</v>
      </c>
      <c r="R271" s="22" t="s">
        <v>109</v>
      </c>
      <c r="S271" s="25"/>
      <c r="T271" s="22" t="s">
        <v>53</v>
      </c>
      <c r="U271" s="22" t="s">
        <v>110</v>
      </c>
      <c r="V271" s="26">
        <v>1</v>
      </c>
      <c r="W271" s="26">
        <v>1</v>
      </c>
      <c r="X271" s="27">
        <v>1</v>
      </c>
      <c r="Y271" s="21"/>
      <c r="Z271" s="21">
        <f t="shared" si="19"/>
        <v>720</v>
      </c>
      <c r="AA271" s="21" t="s">
        <v>55</v>
      </c>
      <c r="AB271" s="21">
        <v>1</v>
      </c>
      <c r="AC271" s="21"/>
      <c r="AD271" s="21">
        <f t="shared" si="16"/>
        <v>720</v>
      </c>
      <c r="AE271" s="21"/>
      <c r="AF271" s="21">
        <f t="shared" si="17"/>
        <v>720</v>
      </c>
      <c r="AG271" s="28">
        <f t="shared" si="18"/>
        <v>720</v>
      </c>
      <c r="AH271" s="21"/>
      <c r="AI271" s="29"/>
      <c r="AJ271" s="21"/>
      <c r="AK271" s="21"/>
      <c r="AL271" s="22"/>
      <c r="AM271" s="21">
        <v>1</v>
      </c>
      <c r="AN271" s="21"/>
      <c r="AO271" s="21" t="s">
        <v>56</v>
      </c>
      <c r="AP271" s="22"/>
      <c r="AQ271" s="22"/>
      <c r="AR271" s="22"/>
    </row>
    <row r="272" spans="1:44" s="20" customFormat="1" ht="14.25" x14ac:dyDescent="0.15">
      <c r="A272" s="21" t="s">
        <v>46</v>
      </c>
      <c r="B272" s="22"/>
      <c r="C272" s="22"/>
      <c r="D272" s="22"/>
      <c r="E272" s="22"/>
      <c r="F272" s="22"/>
      <c r="G272" s="22" t="s">
        <v>486</v>
      </c>
      <c r="H272" s="22"/>
      <c r="I272" s="23">
        <v>39800379920</v>
      </c>
      <c r="J272" s="22" t="s">
        <v>48</v>
      </c>
      <c r="K272" s="24" t="s">
        <v>202</v>
      </c>
      <c r="L272" s="22"/>
      <c r="M272" s="23">
        <v>720</v>
      </c>
      <c r="N272" s="23">
        <v>720</v>
      </c>
      <c r="O272" s="22"/>
      <c r="P272" s="22" t="s">
        <v>50</v>
      </c>
      <c r="Q272" s="22" t="s">
        <v>51</v>
      </c>
      <c r="R272" s="22" t="s">
        <v>121</v>
      </c>
      <c r="S272" s="25"/>
      <c r="T272" s="22" t="s">
        <v>53</v>
      </c>
      <c r="U272" s="22" t="s">
        <v>203</v>
      </c>
      <c r="V272" s="26">
        <v>1</v>
      </c>
      <c r="W272" s="26">
        <v>1</v>
      </c>
      <c r="X272" s="27">
        <v>1</v>
      </c>
      <c r="Y272" s="21"/>
      <c r="Z272" s="21">
        <f t="shared" si="19"/>
        <v>720</v>
      </c>
      <c r="AA272" s="21" t="s">
        <v>55</v>
      </c>
      <c r="AB272" s="21">
        <v>1</v>
      </c>
      <c r="AC272" s="21"/>
      <c r="AD272" s="21">
        <f t="shared" si="16"/>
        <v>720</v>
      </c>
      <c r="AE272" s="21"/>
      <c r="AF272" s="21">
        <f t="shared" si="17"/>
        <v>720</v>
      </c>
      <c r="AG272" s="28">
        <f t="shared" si="18"/>
        <v>720</v>
      </c>
      <c r="AH272" s="21"/>
      <c r="AI272" s="29"/>
      <c r="AJ272" s="21"/>
      <c r="AK272" s="21"/>
      <c r="AL272" s="22"/>
      <c r="AM272" s="21">
        <v>1</v>
      </c>
      <c r="AN272" s="21"/>
      <c r="AO272" s="21" t="s">
        <v>56</v>
      </c>
      <c r="AP272" s="22"/>
      <c r="AQ272" s="22"/>
      <c r="AR272" s="22"/>
    </row>
    <row r="273" spans="1:44" s="20" customFormat="1" ht="14.25" x14ac:dyDescent="0.15">
      <c r="A273" s="21" t="s">
        <v>46</v>
      </c>
      <c r="B273" s="22"/>
      <c r="C273" s="22"/>
      <c r="D273" s="22"/>
      <c r="E273" s="22"/>
      <c r="F273" s="22"/>
      <c r="G273" s="22" t="s">
        <v>487</v>
      </c>
      <c r="H273" s="22"/>
      <c r="I273" s="23">
        <v>39800379923</v>
      </c>
      <c r="J273" s="22" t="s">
        <v>48</v>
      </c>
      <c r="K273" s="24" t="s">
        <v>188</v>
      </c>
      <c r="L273" s="22"/>
      <c r="M273" s="23">
        <v>950</v>
      </c>
      <c r="N273" s="23">
        <v>950</v>
      </c>
      <c r="O273" s="22"/>
      <c r="P273" s="22" t="s">
        <v>50</v>
      </c>
      <c r="Q273" s="22" t="s">
        <v>51</v>
      </c>
      <c r="R273" s="22" t="s">
        <v>147</v>
      </c>
      <c r="S273" s="25"/>
      <c r="T273" s="22" t="s">
        <v>53</v>
      </c>
      <c r="U273" s="22" t="s">
        <v>189</v>
      </c>
      <c r="V273" s="26">
        <v>1</v>
      </c>
      <c r="W273" s="26">
        <v>1</v>
      </c>
      <c r="X273" s="27">
        <v>1</v>
      </c>
      <c r="Y273" s="21"/>
      <c r="Z273" s="21">
        <f t="shared" si="19"/>
        <v>950</v>
      </c>
      <c r="AA273" s="21" t="s">
        <v>55</v>
      </c>
      <c r="AB273" s="21">
        <v>1</v>
      </c>
      <c r="AC273" s="21"/>
      <c r="AD273" s="21">
        <f t="shared" si="16"/>
        <v>950</v>
      </c>
      <c r="AE273" s="21"/>
      <c r="AF273" s="21">
        <f t="shared" si="17"/>
        <v>950</v>
      </c>
      <c r="AG273" s="28">
        <f t="shared" si="18"/>
        <v>950</v>
      </c>
      <c r="AH273" s="21"/>
      <c r="AI273" s="29"/>
      <c r="AJ273" s="21"/>
      <c r="AK273" s="21"/>
      <c r="AL273" s="22"/>
      <c r="AM273" s="21">
        <v>1</v>
      </c>
      <c r="AN273" s="21"/>
      <c r="AO273" s="21" t="s">
        <v>56</v>
      </c>
      <c r="AP273" s="22"/>
      <c r="AQ273" s="22"/>
      <c r="AR273" s="22"/>
    </row>
    <row r="274" spans="1:44" s="20" customFormat="1" ht="14.25" x14ac:dyDescent="0.15">
      <c r="A274" s="21" t="s">
        <v>46</v>
      </c>
      <c r="B274" s="22"/>
      <c r="C274" s="22"/>
      <c r="D274" s="22"/>
      <c r="E274" s="22"/>
      <c r="F274" s="22"/>
      <c r="G274" s="22" t="s">
        <v>488</v>
      </c>
      <c r="H274" s="22"/>
      <c r="I274" s="23">
        <v>39800385124</v>
      </c>
      <c r="J274" s="22" t="s">
        <v>48</v>
      </c>
      <c r="K274" s="24" t="s">
        <v>156</v>
      </c>
      <c r="L274" s="22"/>
      <c r="M274" s="23">
        <v>720</v>
      </c>
      <c r="N274" s="23">
        <v>720</v>
      </c>
      <c r="O274" s="22"/>
      <c r="P274" s="22" t="s">
        <v>50</v>
      </c>
      <c r="Q274" s="22" t="s">
        <v>51</v>
      </c>
      <c r="R274" s="22" t="s">
        <v>60</v>
      </c>
      <c r="S274" s="25"/>
      <c r="T274" s="22" t="s">
        <v>53</v>
      </c>
      <c r="U274" s="22" t="s">
        <v>61</v>
      </c>
      <c r="V274" s="26">
        <v>1</v>
      </c>
      <c r="W274" s="26">
        <v>1</v>
      </c>
      <c r="X274" s="27">
        <v>1</v>
      </c>
      <c r="Y274" s="21"/>
      <c r="Z274" s="21">
        <f t="shared" si="19"/>
        <v>720</v>
      </c>
      <c r="AA274" s="21" t="s">
        <v>55</v>
      </c>
      <c r="AB274" s="21">
        <v>1</v>
      </c>
      <c r="AC274" s="21"/>
      <c r="AD274" s="21">
        <f t="shared" si="16"/>
        <v>720</v>
      </c>
      <c r="AE274" s="21"/>
      <c r="AF274" s="21">
        <f t="shared" si="17"/>
        <v>720</v>
      </c>
      <c r="AG274" s="28">
        <f t="shared" si="18"/>
        <v>720</v>
      </c>
      <c r="AH274" s="21"/>
      <c r="AI274" s="29"/>
      <c r="AJ274" s="21"/>
      <c r="AK274" s="21"/>
      <c r="AL274" s="22"/>
      <c r="AM274" s="21">
        <v>1</v>
      </c>
      <c r="AN274" s="21"/>
      <c r="AO274" s="21" t="s">
        <v>56</v>
      </c>
      <c r="AP274" s="22"/>
      <c r="AQ274" s="22"/>
      <c r="AR274" s="22"/>
    </row>
    <row r="275" spans="1:44" s="20" customFormat="1" ht="14.25" x14ac:dyDescent="0.15">
      <c r="A275" s="21" t="s">
        <v>46</v>
      </c>
      <c r="B275" s="22"/>
      <c r="C275" s="22"/>
      <c r="D275" s="22"/>
      <c r="E275" s="22"/>
      <c r="F275" s="22"/>
      <c r="G275" s="22" t="s">
        <v>489</v>
      </c>
      <c r="H275" s="22"/>
      <c r="I275" s="23">
        <v>39800379962</v>
      </c>
      <c r="J275" s="22" t="s">
        <v>48</v>
      </c>
      <c r="K275" s="24" t="s">
        <v>202</v>
      </c>
      <c r="L275" s="22"/>
      <c r="M275" s="23">
        <v>950</v>
      </c>
      <c r="N275" s="23">
        <v>950</v>
      </c>
      <c r="O275" s="22"/>
      <c r="P275" s="22" t="s">
        <v>50</v>
      </c>
      <c r="Q275" s="22" t="s">
        <v>51</v>
      </c>
      <c r="R275" s="22" t="s">
        <v>121</v>
      </c>
      <c r="S275" s="25"/>
      <c r="T275" s="22" t="s">
        <v>53</v>
      </c>
      <c r="U275" s="22" t="s">
        <v>203</v>
      </c>
      <c r="V275" s="26">
        <v>1</v>
      </c>
      <c r="W275" s="26">
        <v>1</v>
      </c>
      <c r="X275" s="27">
        <v>1</v>
      </c>
      <c r="Y275" s="21"/>
      <c r="Z275" s="21">
        <f t="shared" si="19"/>
        <v>950</v>
      </c>
      <c r="AA275" s="21" t="s">
        <v>55</v>
      </c>
      <c r="AB275" s="21">
        <v>1</v>
      </c>
      <c r="AC275" s="21"/>
      <c r="AD275" s="21">
        <f t="shared" si="16"/>
        <v>950</v>
      </c>
      <c r="AE275" s="21"/>
      <c r="AF275" s="21">
        <f t="shared" si="17"/>
        <v>950</v>
      </c>
      <c r="AG275" s="28">
        <f t="shared" si="18"/>
        <v>950</v>
      </c>
      <c r="AH275" s="21"/>
      <c r="AI275" s="29"/>
      <c r="AJ275" s="21"/>
      <c r="AK275" s="21"/>
      <c r="AL275" s="22"/>
      <c r="AM275" s="21">
        <v>1</v>
      </c>
      <c r="AN275" s="21"/>
      <c r="AO275" s="21" t="s">
        <v>56</v>
      </c>
      <c r="AP275" s="22"/>
      <c r="AQ275" s="22"/>
      <c r="AR275" s="22"/>
    </row>
    <row r="276" spans="1:44" s="20" customFormat="1" ht="14.25" x14ac:dyDescent="0.15">
      <c r="A276" s="21" t="s">
        <v>46</v>
      </c>
      <c r="B276" s="22"/>
      <c r="C276" s="22"/>
      <c r="D276" s="22"/>
      <c r="E276" s="22"/>
      <c r="F276" s="22"/>
      <c r="G276" s="22" t="s">
        <v>490</v>
      </c>
      <c r="H276" s="22"/>
      <c r="I276" s="23">
        <v>39800379964</v>
      </c>
      <c r="J276" s="22" t="s">
        <v>48</v>
      </c>
      <c r="K276" s="24" t="s">
        <v>178</v>
      </c>
      <c r="L276" s="22"/>
      <c r="M276" s="23">
        <v>720</v>
      </c>
      <c r="N276" s="23">
        <v>720</v>
      </c>
      <c r="O276" s="22"/>
      <c r="P276" s="22" t="s">
        <v>64</v>
      </c>
      <c r="Q276" s="22" t="s">
        <v>51</v>
      </c>
      <c r="R276" s="22" t="s">
        <v>274</v>
      </c>
      <c r="S276" s="25"/>
      <c r="T276" s="22" t="s">
        <v>275</v>
      </c>
      <c r="U276" s="22" t="s">
        <v>178</v>
      </c>
      <c r="V276" s="26">
        <v>1</v>
      </c>
      <c r="W276" s="26">
        <v>1</v>
      </c>
      <c r="X276" s="27">
        <v>1</v>
      </c>
      <c r="Y276" s="21"/>
      <c r="Z276" s="21">
        <f t="shared" si="19"/>
        <v>720</v>
      </c>
      <c r="AA276" s="21" t="s">
        <v>55</v>
      </c>
      <c r="AB276" s="21">
        <v>1</v>
      </c>
      <c r="AC276" s="21"/>
      <c r="AD276" s="21">
        <f t="shared" si="16"/>
        <v>720</v>
      </c>
      <c r="AE276" s="21"/>
      <c r="AF276" s="21">
        <f t="shared" si="17"/>
        <v>720</v>
      </c>
      <c r="AG276" s="28">
        <f t="shared" si="18"/>
        <v>720</v>
      </c>
      <c r="AH276" s="21"/>
      <c r="AI276" s="29"/>
      <c r="AJ276" s="21"/>
      <c r="AK276" s="21"/>
      <c r="AL276" s="22"/>
      <c r="AM276" s="21">
        <v>1</v>
      </c>
      <c r="AN276" s="21"/>
      <c r="AO276" s="21" t="s">
        <v>56</v>
      </c>
      <c r="AP276" s="22"/>
      <c r="AQ276" s="22"/>
      <c r="AR276" s="22"/>
    </row>
    <row r="277" spans="1:44" s="20" customFormat="1" ht="14.25" x14ac:dyDescent="0.15">
      <c r="A277" s="21" t="s">
        <v>46</v>
      </c>
      <c r="B277" s="22"/>
      <c r="C277" s="22"/>
      <c r="D277" s="22"/>
      <c r="E277" s="22"/>
      <c r="F277" s="22"/>
      <c r="G277" s="22" t="s">
        <v>491</v>
      </c>
      <c r="H277" s="22"/>
      <c r="I277" s="23">
        <v>39800379965</v>
      </c>
      <c r="J277" s="22" t="s">
        <v>48</v>
      </c>
      <c r="K277" s="24" t="s">
        <v>108</v>
      </c>
      <c r="L277" s="22"/>
      <c r="M277" s="23">
        <v>720</v>
      </c>
      <c r="N277" s="23">
        <v>720</v>
      </c>
      <c r="O277" s="22"/>
      <c r="P277" s="22" t="s">
        <v>50</v>
      </c>
      <c r="Q277" s="22" t="s">
        <v>51</v>
      </c>
      <c r="R277" s="22" t="s">
        <v>109</v>
      </c>
      <c r="S277" s="25"/>
      <c r="T277" s="22" t="s">
        <v>53</v>
      </c>
      <c r="U277" s="22" t="s">
        <v>110</v>
      </c>
      <c r="V277" s="26">
        <v>1</v>
      </c>
      <c r="W277" s="26">
        <v>1</v>
      </c>
      <c r="X277" s="27">
        <v>1</v>
      </c>
      <c r="Y277" s="21"/>
      <c r="Z277" s="21">
        <f t="shared" si="19"/>
        <v>720</v>
      </c>
      <c r="AA277" s="21" t="s">
        <v>55</v>
      </c>
      <c r="AB277" s="21">
        <v>1</v>
      </c>
      <c r="AC277" s="21"/>
      <c r="AD277" s="21">
        <f t="shared" si="16"/>
        <v>720</v>
      </c>
      <c r="AE277" s="21"/>
      <c r="AF277" s="21">
        <f t="shared" si="17"/>
        <v>720</v>
      </c>
      <c r="AG277" s="28">
        <f t="shared" si="18"/>
        <v>720</v>
      </c>
      <c r="AH277" s="21"/>
      <c r="AI277" s="29"/>
      <c r="AJ277" s="21"/>
      <c r="AK277" s="21"/>
      <c r="AL277" s="22"/>
      <c r="AM277" s="21">
        <v>1</v>
      </c>
      <c r="AN277" s="21"/>
      <c r="AO277" s="21" t="s">
        <v>56</v>
      </c>
      <c r="AP277" s="22"/>
      <c r="AQ277" s="22"/>
      <c r="AR277" s="22"/>
    </row>
    <row r="278" spans="1:44" s="20" customFormat="1" ht="14.25" x14ac:dyDescent="0.15">
      <c r="A278" s="21" t="s">
        <v>46</v>
      </c>
      <c r="B278" s="22"/>
      <c r="C278" s="22"/>
      <c r="D278" s="22"/>
      <c r="E278" s="22"/>
      <c r="F278" s="22"/>
      <c r="G278" s="22" t="s">
        <v>492</v>
      </c>
      <c r="H278" s="22"/>
      <c r="I278" s="23">
        <v>39800379966</v>
      </c>
      <c r="J278" s="22" t="s">
        <v>48</v>
      </c>
      <c r="K278" s="24" t="s">
        <v>493</v>
      </c>
      <c r="L278" s="22"/>
      <c r="M278" s="23">
        <v>720</v>
      </c>
      <c r="N278" s="23">
        <v>720</v>
      </c>
      <c r="O278" s="22"/>
      <c r="P278" s="22" t="s">
        <v>50</v>
      </c>
      <c r="Q278" s="22" t="s">
        <v>51</v>
      </c>
      <c r="R278" s="22" t="s">
        <v>494</v>
      </c>
      <c r="S278" s="25"/>
      <c r="T278" s="22" t="s">
        <v>275</v>
      </c>
      <c r="U278" s="22" t="s">
        <v>495</v>
      </c>
      <c r="V278" s="26">
        <v>1</v>
      </c>
      <c r="W278" s="26">
        <v>1</v>
      </c>
      <c r="X278" s="27">
        <v>1</v>
      </c>
      <c r="Y278" s="21"/>
      <c r="Z278" s="21">
        <f t="shared" si="19"/>
        <v>720</v>
      </c>
      <c r="AA278" s="21" t="s">
        <v>55</v>
      </c>
      <c r="AB278" s="21">
        <v>1</v>
      </c>
      <c r="AC278" s="21"/>
      <c r="AD278" s="21">
        <f t="shared" si="16"/>
        <v>720</v>
      </c>
      <c r="AE278" s="21"/>
      <c r="AF278" s="21">
        <f t="shared" si="17"/>
        <v>720</v>
      </c>
      <c r="AG278" s="28">
        <f t="shared" si="18"/>
        <v>720</v>
      </c>
      <c r="AH278" s="21"/>
      <c r="AI278" s="29"/>
      <c r="AJ278" s="21"/>
      <c r="AK278" s="21"/>
      <c r="AL278" s="22"/>
      <c r="AM278" s="21">
        <v>1</v>
      </c>
      <c r="AN278" s="21"/>
      <c r="AO278" s="21" t="s">
        <v>56</v>
      </c>
      <c r="AP278" s="22"/>
      <c r="AQ278" s="22"/>
      <c r="AR278" s="22"/>
    </row>
    <row r="279" spans="1:44" s="20" customFormat="1" ht="14.25" x14ac:dyDescent="0.15">
      <c r="A279" s="21" t="s">
        <v>46</v>
      </c>
      <c r="B279" s="22"/>
      <c r="C279" s="22"/>
      <c r="D279" s="22"/>
      <c r="E279" s="22"/>
      <c r="F279" s="22"/>
      <c r="G279" s="22" t="s">
        <v>496</v>
      </c>
      <c r="H279" s="22"/>
      <c r="I279" s="23">
        <v>39800379937</v>
      </c>
      <c r="J279" s="22" t="s">
        <v>48</v>
      </c>
      <c r="K279" s="24" t="s">
        <v>213</v>
      </c>
      <c r="L279" s="22"/>
      <c r="M279" s="23">
        <v>720</v>
      </c>
      <c r="N279" s="23">
        <v>720</v>
      </c>
      <c r="O279" s="22"/>
      <c r="P279" s="22" t="s">
        <v>50</v>
      </c>
      <c r="Q279" s="22" t="s">
        <v>51</v>
      </c>
      <c r="R279" s="22" t="s">
        <v>91</v>
      </c>
      <c r="S279" s="25"/>
      <c r="T279" s="22" t="s">
        <v>53</v>
      </c>
      <c r="U279" s="22" t="s">
        <v>214</v>
      </c>
      <c r="V279" s="26">
        <v>1</v>
      </c>
      <c r="W279" s="26">
        <v>1</v>
      </c>
      <c r="X279" s="27">
        <v>1</v>
      </c>
      <c r="Y279" s="21"/>
      <c r="Z279" s="21">
        <f t="shared" si="19"/>
        <v>720</v>
      </c>
      <c r="AA279" s="21" t="s">
        <v>55</v>
      </c>
      <c r="AB279" s="21">
        <v>1</v>
      </c>
      <c r="AC279" s="21"/>
      <c r="AD279" s="21">
        <f t="shared" si="16"/>
        <v>720</v>
      </c>
      <c r="AE279" s="21"/>
      <c r="AF279" s="21">
        <f t="shared" si="17"/>
        <v>720</v>
      </c>
      <c r="AG279" s="28">
        <f t="shared" si="18"/>
        <v>720</v>
      </c>
      <c r="AH279" s="21"/>
      <c r="AI279" s="29"/>
      <c r="AJ279" s="21"/>
      <c r="AK279" s="21"/>
      <c r="AL279" s="22"/>
      <c r="AM279" s="21">
        <v>1</v>
      </c>
      <c r="AN279" s="21"/>
      <c r="AO279" s="21" t="s">
        <v>56</v>
      </c>
      <c r="AP279" s="22"/>
      <c r="AQ279" s="22"/>
      <c r="AR279" s="22"/>
    </row>
    <row r="280" spans="1:44" s="20" customFormat="1" ht="14.25" x14ac:dyDescent="0.15">
      <c r="A280" s="21" t="s">
        <v>46</v>
      </c>
      <c r="B280" s="22"/>
      <c r="C280" s="22"/>
      <c r="D280" s="22"/>
      <c r="E280" s="22"/>
      <c r="F280" s="22"/>
      <c r="G280" s="22" t="s">
        <v>497</v>
      </c>
      <c r="H280" s="22"/>
      <c r="I280" s="23">
        <v>39800379938</v>
      </c>
      <c r="J280" s="22" t="s">
        <v>48</v>
      </c>
      <c r="K280" s="24" t="s">
        <v>351</v>
      </c>
      <c r="L280" s="22"/>
      <c r="M280" s="23">
        <v>720</v>
      </c>
      <c r="N280" s="23">
        <v>720</v>
      </c>
      <c r="O280" s="22"/>
      <c r="P280" s="22" t="s">
        <v>50</v>
      </c>
      <c r="Q280" s="22" t="s">
        <v>51</v>
      </c>
      <c r="R280" s="22" t="s">
        <v>117</v>
      </c>
      <c r="S280" s="25"/>
      <c r="T280" s="22" t="s">
        <v>53</v>
      </c>
      <c r="U280" s="22" t="s">
        <v>352</v>
      </c>
      <c r="V280" s="26">
        <v>1</v>
      </c>
      <c r="W280" s="26">
        <v>1</v>
      </c>
      <c r="X280" s="27">
        <v>1</v>
      </c>
      <c r="Y280" s="21"/>
      <c r="Z280" s="21">
        <f t="shared" si="19"/>
        <v>720</v>
      </c>
      <c r="AA280" s="21" t="s">
        <v>55</v>
      </c>
      <c r="AB280" s="21">
        <v>1</v>
      </c>
      <c r="AC280" s="21"/>
      <c r="AD280" s="21">
        <f t="shared" si="16"/>
        <v>720</v>
      </c>
      <c r="AE280" s="21"/>
      <c r="AF280" s="21">
        <f t="shared" si="17"/>
        <v>720</v>
      </c>
      <c r="AG280" s="28">
        <f t="shared" si="18"/>
        <v>720</v>
      </c>
      <c r="AH280" s="21"/>
      <c r="AI280" s="29"/>
      <c r="AJ280" s="21"/>
      <c r="AK280" s="21"/>
      <c r="AL280" s="22"/>
      <c r="AM280" s="21">
        <v>1</v>
      </c>
      <c r="AN280" s="21"/>
      <c r="AO280" s="21" t="s">
        <v>56</v>
      </c>
      <c r="AP280" s="22"/>
      <c r="AQ280" s="22"/>
      <c r="AR280" s="22"/>
    </row>
    <row r="281" spans="1:44" s="20" customFormat="1" ht="14.25" x14ac:dyDescent="0.15">
      <c r="A281" s="21" t="s">
        <v>46</v>
      </c>
      <c r="B281" s="22"/>
      <c r="C281" s="22"/>
      <c r="D281" s="22"/>
      <c r="E281" s="22"/>
      <c r="F281" s="22"/>
      <c r="G281" s="22" t="s">
        <v>498</v>
      </c>
      <c r="H281" s="22"/>
      <c r="I281" s="23">
        <v>39800379940</v>
      </c>
      <c r="J281" s="22" t="s">
        <v>48</v>
      </c>
      <c r="K281" s="24" t="s">
        <v>351</v>
      </c>
      <c r="L281" s="22"/>
      <c r="M281" s="23">
        <v>720</v>
      </c>
      <c r="N281" s="23">
        <v>720</v>
      </c>
      <c r="O281" s="22"/>
      <c r="P281" s="22" t="s">
        <v>50</v>
      </c>
      <c r="Q281" s="22" t="s">
        <v>51</v>
      </c>
      <c r="R281" s="22" t="s">
        <v>117</v>
      </c>
      <c r="S281" s="25"/>
      <c r="T281" s="22" t="s">
        <v>53</v>
      </c>
      <c r="U281" s="22" t="s">
        <v>352</v>
      </c>
      <c r="V281" s="26">
        <v>1</v>
      </c>
      <c r="W281" s="26">
        <v>1</v>
      </c>
      <c r="X281" s="27">
        <v>1</v>
      </c>
      <c r="Y281" s="21"/>
      <c r="Z281" s="21">
        <f t="shared" si="19"/>
        <v>720</v>
      </c>
      <c r="AA281" s="21" t="s">
        <v>55</v>
      </c>
      <c r="AB281" s="21">
        <v>1</v>
      </c>
      <c r="AC281" s="21"/>
      <c r="AD281" s="21">
        <f t="shared" si="16"/>
        <v>720</v>
      </c>
      <c r="AE281" s="21"/>
      <c r="AF281" s="21">
        <f t="shared" si="17"/>
        <v>720</v>
      </c>
      <c r="AG281" s="28">
        <f t="shared" si="18"/>
        <v>720</v>
      </c>
      <c r="AH281" s="21"/>
      <c r="AI281" s="29"/>
      <c r="AJ281" s="21"/>
      <c r="AK281" s="21"/>
      <c r="AL281" s="22"/>
      <c r="AM281" s="21">
        <v>1</v>
      </c>
      <c r="AN281" s="21"/>
      <c r="AO281" s="21" t="s">
        <v>56</v>
      </c>
      <c r="AP281" s="22"/>
      <c r="AQ281" s="22"/>
      <c r="AR281" s="22"/>
    </row>
    <row r="282" spans="1:44" s="20" customFormat="1" ht="14.25" x14ac:dyDescent="0.15">
      <c r="A282" s="21" t="s">
        <v>46</v>
      </c>
      <c r="B282" s="22"/>
      <c r="C282" s="22"/>
      <c r="D282" s="22"/>
      <c r="E282" s="22"/>
      <c r="F282" s="22"/>
      <c r="G282" s="22" t="s">
        <v>499</v>
      </c>
      <c r="H282" s="22"/>
      <c r="I282" s="23">
        <v>39800377102</v>
      </c>
      <c r="J282" s="22" t="s">
        <v>48</v>
      </c>
      <c r="K282" s="24" t="s">
        <v>351</v>
      </c>
      <c r="L282" s="22"/>
      <c r="M282" s="23">
        <v>2700</v>
      </c>
      <c r="N282" s="23">
        <v>2700</v>
      </c>
      <c r="O282" s="22"/>
      <c r="P282" s="22" t="s">
        <v>50</v>
      </c>
      <c r="Q282" s="22" t="s">
        <v>51</v>
      </c>
      <c r="R282" s="22" t="s">
        <v>117</v>
      </c>
      <c r="S282" s="25"/>
      <c r="T282" s="22" t="s">
        <v>53</v>
      </c>
      <c r="U282" s="22" t="s">
        <v>352</v>
      </c>
      <c r="V282" s="26">
        <v>1</v>
      </c>
      <c r="W282" s="26">
        <v>1</v>
      </c>
      <c r="X282" s="27">
        <v>1</v>
      </c>
      <c r="Y282" s="21"/>
      <c r="Z282" s="21">
        <f t="shared" si="19"/>
        <v>2700</v>
      </c>
      <c r="AA282" s="21" t="s">
        <v>55</v>
      </c>
      <c r="AB282" s="21">
        <v>1</v>
      </c>
      <c r="AC282" s="21"/>
      <c r="AD282" s="21">
        <f t="shared" si="16"/>
        <v>2700</v>
      </c>
      <c r="AE282" s="21"/>
      <c r="AF282" s="21">
        <f t="shared" si="17"/>
        <v>2700</v>
      </c>
      <c r="AG282" s="28">
        <f t="shared" si="18"/>
        <v>2700</v>
      </c>
      <c r="AH282" s="21"/>
      <c r="AI282" s="29"/>
      <c r="AJ282" s="21"/>
      <c r="AK282" s="21"/>
      <c r="AL282" s="22"/>
      <c r="AM282" s="21">
        <v>1</v>
      </c>
      <c r="AN282" s="21"/>
      <c r="AO282" s="21" t="s">
        <v>56</v>
      </c>
      <c r="AP282" s="22"/>
      <c r="AQ282" s="22"/>
      <c r="AR282" s="22"/>
    </row>
    <row r="283" spans="1:44" s="20" customFormat="1" ht="14.25" x14ac:dyDescent="0.15">
      <c r="A283" s="21" t="s">
        <v>46</v>
      </c>
      <c r="B283" s="22"/>
      <c r="C283" s="22"/>
      <c r="D283" s="22"/>
      <c r="E283" s="22"/>
      <c r="F283" s="22"/>
      <c r="G283" s="22" t="s">
        <v>500</v>
      </c>
      <c r="H283" s="22"/>
      <c r="I283" s="23">
        <v>39800375750</v>
      </c>
      <c r="J283" s="22" t="s">
        <v>48</v>
      </c>
      <c r="K283" s="24" t="s">
        <v>146</v>
      </c>
      <c r="L283" s="22"/>
      <c r="M283" s="23">
        <v>720</v>
      </c>
      <c r="N283" s="23">
        <v>720</v>
      </c>
      <c r="O283" s="22"/>
      <c r="P283" s="22" t="s">
        <v>50</v>
      </c>
      <c r="Q283" s="22" t="s">
        <v>51</v>
      </c>
      <c r="R283" s="22" t="s">
        <v>147</v>
      </c>
      <c r="S283" s="25"/>
      <c r="T283" s="22" t="s">
        <v>53</v>
      </c>
      <c r="U283" s="22" t="s">
        <v>148</v>
      </c>
      <c r="V283" s="26">
        <v>1</v>
      </c>
      <c r="W283" s="26">
        <v>1</v>
      </c>
      <c r="X283" s="27">
        <v>1</v>
      </c>
      <c r="Y283" s="21"/>
      <c r="Z283" s="21">
        <f t="shared" si="19"/>
        <v>720</v>
      </c>
      <c r="AA283" s="21" t="s">
        <v>55</v>
      </c>
      <c r="AB283" s="21">
        <v>1</v>
      </c>
      <c r="AC283" s="21"/>
      <c r="AD283" s="21">
        <f t="shared" si="16"/>
        <v>720</v>
      </c>
      <c r="AE283" s="21"/>
      <c r="AF283" s="21">
        <f t="shared" si="17"/>
        <v>720</v>
      </c>
      <c r="AG283" s="28">
        <f t="shared" si="18"/>
        <v>720</v>
      </c>
      <c r="AH283" s="21"/>
      <c r="AI283" s="29"/>
      <c r="AJ283" s="21"/>
      <c r="AK283" s="21"/>
      <c r="AL283" s="22"/>
      <c r="AM283" s="21">
        <v>1</v>
      </c>
      <c r="AN283" s="21"/>
      <c r="AO283" s="21" t="s">
        <v>56</v>
      </c>
      <c r="AP283" s="22"/>
      <c r="AQ283" s="22"/>
      <c r="AR283" s="22"/>
    </row>
    <row r="284" spans="1:44" s="20" customFormat="1" ht="14.25" x14ac:dyDescent="0.15">
      <c r="A284" s="21" t="s">
        <v>46</v>
      </c>
      <c r="B284" s="22"/>
      <c r="C284" s="22"/>
      <c r="D284" s="22"/>
      <c r="E284" s="22"/>
      <c r="F284" s="22"/>
      <c r="G284" s="22" t="s">
        <v>501</v>
      </c>
      <c r="H284" s="22"/>
      <c r="I284" s="23">
        <v>39800375753</v>
      </c>
      <c r="J284" s="22" t="s">
        <v>48</v>
      </c>
      <c r="K284" s="24" t="s">
        <v>220</v>
      </c>
      <c r="L284" s="22"/>
      <c r="M284" s="23">
        <v>1800</v>
      </c>
      <c r="N284" s="23">
        <v>1800</v>
      </c>
      <c r="O284" s="22"/>
      <c r="P284" s="22" t="s">
        <v>64</v>
      </c>
      <c r="Q284" s="22" t="s">
        <v>51</v>
      </c>
      <c r="R284" s="22" t="s">
        <v>221</v>
      </c>
      <c r="S284" s="25"/>
      <c r="T284" s="22" t="s">
        <v>53</v>
      </c>
      <c r="U284" s="22" t="s">
        <v>222</v>
      </c>
      <c r="V284" s="26">
        <v>1</v>
      </c>
      <c r="W284" s="26">
        <v>1</v>
      </c>
      <c r="X284" s="27">
        <v>1</v>
      </c>
      <c r="Y284" s="21"/>
      <c r="Z284" s="21">
        <f t="shared" si="19"/>
        <v>1800</v>
      </c>
      <c r="AA284" s="21" t="s">
        <v>55</v>
      </c>
      <c r="AB284" s="21">
        <v>1</v>
      </c>
      <c r="AC284" s="21"/>
      <c r="AD284" s="21">
        <f t="shared" si="16"/>
        <v>1800</v>
      </c>
      <c r="AE284" s="21"/>
      <c r="AF284" s="21">
        <f t="shared" si="17"/>
        <v>1800</v>
      </c>
      <c r="AG284" s="28">
        <f t="shared" si="18"/>
        <v>1800</v>
      </c>
      <c r="AH284" s="21"/>
      <c r="AI284" s="29"/>
      <c r="AJ284" s="21"/>
      <c r="AK284" s="21"/>
      <c r="AL284" s="22"/>
      <c r="AM284" s="21">
        <v>1</v>
      </c>
      <c r="AN284" s="21"/>
      <c r="AO284" s="21" t="s">
        <v>56</v>
      </c>
      <c r="AP284" s="22"/>
      <c r="AQ284" s="22"/>
      <c r="AR284" s="22"/>
    </row>
    <row r="285" spans="1:44" s="20" customFormat="1" ht="14.25" x14ac:dyDescent="0.15">
      <c r="A285" s="21" t="s">
        <v>46</v>
      </c>
      <c r="B285" s="22"/>
      <c r="C285" s="22"/>
      <c r="D285" s="22"/>
      <c r="E285" s="22"/>
      <c r="F285" s="22"/>
      <c r="G285" s="22" t="s">
        <v>502</v>
      </c>
      <c r="H285" s="22"/>
      <c r="I285" s="23">
        <v>39800375755</v>
      </c>
      <c r="J285" s="22" t="s">
        <v>48</v>
      </c>
      <c r="K285" s="24" t="s">
        <v>351</v>
      </c>
      <c r="L285" s="22"/>
      <c r="M285" s="23">
        <v>720</v>
      </c>
      <c r="N285" s="23">
        <v>720</v>
      </c>
      <c r="O285" s="22"/>
      <c r="P285" s="22" t="s">
        <v>50</v>
      </c>
      <c r="Q285" s="22" t="s">
        <v>51</v>
      </c>
      <c r="R285" s="22" t="s">
        <v>117</v>
      </c>
      <c r="S285" s="25"/>
      <c r="T285" s="22" t="s">
        <v>53</v>
      </c>
      <c r="U285" s="22" t="s">
        <v>352</v>
      </c>
      <c r="V285" s="26">
        <v>1</v>
      </c>
      <c r="W285" s="26">
        <v>1</v>
      </c>
      <c r="X285" s="27">
        <v>1</v>
      </c>
      <c r="Y285" s="21"/>
      <c r="Z285" s="21">
        <f t="shared" si="19"/>
        <v>720</v>
      </c>
      <c r="AA285" s="21" t="s">
        <v>55</v>
      </c>
      <c r="AB285" s="21">
        <v>1</v>
      </c>
      <c r="AC285" s="21"/>
      <c r="AD285" s="21">
        <f t="shared" si="16"/>
        <v>720</v>
      </c>
      <c r="AE285" s="21"/>
      <c r="AF285" s="21">
        <f t="shared" si="17"/>
        <v>720</v>
      </c>
      <c r="AG285" s="28">
        <f t="shared" si="18"/>
        <v>720</v>
      </c>
      <c r="AH285" s="21"/>
      <c r="AI285" s="29"/>
      <c r="AJ285" s="21"/>
      <c r="AK285" s="21"/>
      <c r="AL285" s="22"/>
      <c r="AM285" s="21">
        <v>1</v>
      </c>
      <c r="AN285" s="21"/>
      <c r="AO285" s="21" t="s">
        <v>56</v>
      </c>
      <c r="AP285" s="22"/>
      <c r="AQ285" s="22"/>
      <c r="AR285" s="22"/>
    </row>
    <row r="286" spans="1:44" s="20" customFormat="1" ht="14.25" x14ac:dyDescent="0.15">
      <c r="A286" s="21" t="s">
        <v>46</v>
      </c>
      <c r="B286" s="22"/>
      <c r="C286" s="22"/>
      <c r="D286" s="22"/>
      <c r="E286" s="22"/>
      <c r="F286" s="22"/>
      <c r="G286" s="22" t="s">
        <v>503</v>
      </c>
      <c r="H286" s="22"/>
      <c r="I286" s="23">
        <v>39800375756</v>
      </c>
      <c r="J286" s="22" t="s">
        <v>48</v>
      </c>
      <c r="K286" s="24" t="s">
        <v>153</v>
      </c>
      <c r="L286" s="22"/>
      <c r="M286" s="23">
        <v>600</v>
      </c>
      <c r="N286" s="23">
        <v>600</v>
      </c>
      <c r="O286" s="22"/>
      <c r="P286" s="22" t="s">
        <v>50</v>
      </c>
      <c r="Q286" s="22" t="s">
        <v>51</v>
      </c>
      <c r="R286" s="22" t="s">
        <v>99</v>
      </c>
      <c r="S286" s="25"/>
      <c r="T286" s="22" t="s">
        <v>53</v>
      </c>
      <c r="U286" s="22" t="s">
        <v>154</v>
      </c>
      <c r="V286" s="26">
        <v>1</v>
      </c>
      <c r="W286" s="26">
        <v>1</v>
      </c>
      <c r="X286" s="27">
        <v>1</v>
      </c>
      <c r="Y286" s="21"/>
      <c r="Z286" s="21">
        <f t="shared" si="19"/>
        <v>600</v>
      </c>
      <c r="AA286" s="21" t="s">
        <v>55</v>
      </c>
      <c r="AB286" s="21">
        <v>1</v>
      </c>
      <c r="AC286" s="21"/>
      <c r="AD286" s="21">
        <f t="shared" si="16"/>
        <v>600</v>
      </c>
      <c r="AE286" s="21"/>
      <c r="AF286" s="21">
        <f t="shared" si="17"/>
        <v>600</v>
      </c>
      <c r="AG286" s="28">
        <f t="shared" si="18"/>
        <v>600</v>
      </c>
      <c r="AH286" s="21"/>
      <c r="AI286" s="29"/>
      <c r="AJ286" s="21"/>
      <c r="AK286" s="21"/>
      <c r="AL286" s="22"/>
      <c r="AM286" s="21">
        <v>1</v>
      </c>
      <c r="AN286" s="21"/>
      <c r="AO286" s="21" t="s">
        <v>56</v>
      </c>
      <c r="AP286" s="22"/>
      <c r="AQ286" s="22"/>
      <c r="AR286" s="22"/>
    </row>
    <row r="287" spans="1:44" s="20" customFormat="1" ht="14.25" x14ac:dyDescent="0.15">
      <c r="A287" s="21" t="s">
        <v>46</v>
      </c>
      <c r="B287" s="22"/>
      <c r="C287" s="22"/>
      <c r="D287" s="22"/>
      <c r="E287" s="22"/>
      <c r="F287" s="22"/>
      <c r="G287" s="22" t="s">
        <v>504</v>
      </c>
      <c r="H287" s="22"/>
      <c r="I287" s="23">
        <v>39800375757</v>
      </c>
      <c r="J287" s="22" t="s">
        <v>48</v>
      </c>
      <c r="K287" s="24" t="s">
        <v>94</v>
      </c>
      <c r="L287" s="22"/>
      <c r="M287" s="23">
        <v>720</v>
      </c>
      <c r="N287" s="23">
        <v>720</v>
      </c>
      <c r="O287" s="22"/>
      <c r="P287" s="22" t="s">
        <v>64</v>
      </c>
      <c r="Q287" s="22" t="s">
        <v>51</v>
      </c>
      <c r="R287" s="22" t="s">
        <v>95</v>
      </c>
      <c r="S287" s="25"/>
      <c r="T287" s="22" t="s">
        <v>53</v>
      </c>
      <c r="U287" s="22" t="s">
        <v>96</v>
      </c>
      <c r="V287" s="26">
        <v>1</v>
      </c>
      <c r="W287" s="26">
        <v>1</v>
      </c>
      <c r="X287" s="27">
        <v>1</v>
      </c>
      <c r="Y287" s="21"/>
      <c r="Z287" s="21">
        <f t="shared" si="19"/>
        <v>720</v>
      </c>
      <c r="AA287" s="21" t="s">
        <v>55</v>
      </c>
      <c r="AB287" s="21">
        <v>1</v>
      </c>
      <c r="AC287" s="21"/>
      <c r="AD287" s="21">
        <f t="shared" si="16"/>
        <v>720</v>
      </c>
      <c r="AE287" s="21"/>
      <c r="AF287" s="21">
        <f t="shared" si="17"/>
        <v>720</v>
      </c>
      <c r="AG287" s="28">
        <f t="shared" si="18"/>
        <v>720</v>
      </c>
      <c r="AH287" s="21"/>
      <c r="AI287" s="29"/>
      <c r="AJ287" s="21"/>
      <c r="AK287" s="21"/>
      <c r="AL287" s="22"/>
      <c r="AM287" s="21">
        <v>1</v>
      </c>
      <c r="AN287" s="21"/>
      <c r="AO287" s="21" t="s">
        <v>56</v>
      </c>
      <c r="AP287" s="22"/>
      <c r="AQ287" s="22"/>
      <c r="AR287" s="22"/>
    </row>
    <row r="288" spans="1:44" s="20" customFormat="1" ht="14.25" x14ac:dyDescent="0.15">
      <c r="A288" s="21" t="s">
        <v>46</v>
      </c>
      <c r="B288" s="22"/>
      <c r="C288" s="22"/>
      <c r="D288" s="22"/>
      <c r="E288" s="22"/>
      <c r="F288" s="22"/>
      <c r="G288" s="22" t="s">
        <v>505</v>
      </c>
      <c r="H288" s="22"/>
      <c r="I288" s="23">
        <v>39800375760</v>
      </c>
      <c r="J288" s="22" t="s">
        <v>48</v>
      </c>
      <c r="K288" s="24" t="s">
        <v>108</v>
      </c>
      <c r="L288" s="22"/>
      <c r="M288" s="23">
        <v>950</v>
      </c>
      <c r="N288" s="23">
        <v>950</v>
      </c>
      <c r="O288" s="22"/>
      <c r="P288" s="22" t="s">
        <v>50</v>
      </c>
      <c r="Q288" s="22" t="s">
        <v>51</v>
      </c>
      <c r="R288" s="22" t="s">
        <v>109</v>
      </c>
      <c r="S288" s="25"/>
      <c r="T288" s="22" t="s">
        <v>53</v>
      </c>
      <c r="U288" s="22" t="s">
        <v>110</v>
      </c>
      <c r="V288" s="26">
        <v>1</v>
      </c>
      <c r="W288" s="26">
        <v>1</v>
      </c>
      <c r="X288" s="27">
        <v>1</v>
      </c>
      <c r="Y288" s="21"/>
      <c r="Z288" s="21">
        <f t="shared" si="19"/>
        <v>950</v>
      </c>
      <c r="AA288" s="21" t="s">
        <v>55</v>
      </c>
      <c r="AB288" s="21">
        <v>1</v>
      </c>
      <c r="AC288" s="21"/>
      <c r="AD288" s="21">
        <f t="shared" si="16"/>
        <v>950</v>
      </c>
      <c r="AE288" s="21"/>
      <c r="AF288" s="21">
        <f t="shared" si="17"/>
        <v>950</v>
      </c>
      <c r="AG288" s="28">
        <f t="shared" si="18"/>
        <v>950</v>
      </c>
      <c r="AH288" s="21"/>
      <c r="AI288" s="29"/>
      <c r="AJ288" s="21"/>
      <c r="AK288" s="21"/>
      <c r="AL288" s="22"/>
      <c r="AM288" s="21">
        <v>1</v>
      </c>
      <c r="AN288" s="21"/>
      <c r="AO288" s="21" t="s">
        <v>56</v>
      </c>
      <c r="AP288" s="22"/>
      <c r="AQ288" s="22"/>
      <c r="AR288" s="22"/>
    </row>
    <row r="289" spans="1:44" s="20" customFormat="1" ht="14.25" x14ac:dyDescent="0.15">
      <c r="A289" s="21" t="s">
        <v>46</v>
      </c>
      <c r="B289" s="22"/>
      <c r="C289" s="22"/>
      <c r="D289" s="22"/>
      <c r="E289" s="22"/>
      <c r="F289" s="22"/>
      <c r="G289" s="22" t="s">
        <v>506</v>
      </c>
      <c r="H289" s="22"/>
      <c r="I289" s="23">
        <v>39800375761</v>
      </c>
      <c r="J289" s="22" t="s">
        <v>48</v>
      </c>
      <c r="K289" s="24" t="s">
        <v>202</v>
      </c>
      <c r="L289" s="22"/>
      <c r="M289" s="23">
        <v>720</v>
      </c>
      <c r="N289" s="23">
        <v>720</v>
      </c>
      <c r="O289" s="22"/>
      <c r="P289" s="22" t="s">
        <v>50</v>
      </c>
      <c r="Q289" s="22" t="s">
        <v>51</v>
      </c>
      <c r="R289" s="22" t="s">
        <v>121</v>
      </c>
      <c r="S289" s="25"/>
      <c r="T289" s="22" t="s">
        <v>53</v>
      </c>
      <c r="U289" s="22" t="s">
        <v>203</v>
      </c>
      <c r="V289" s="26">
        <v>1</v>
      </c>
      <c r="W289" s="26">
        <v>1</v>
      </c>
      <c r="X289" s="27">
        <v>1</v>
      </c>
      <c r="Y289" s="21"/>
      <c r="Z289" s="21">
        <f t="shared" si="19"/>
        <v>720</v>
      </c>
      <c r="AA289" s="21" t="s">
        <v>55</v>
      </c>
      <c r="AB289" s="21">
        <v>1</v>
      </c>
      <c r="AC289" s="21"/>
      <c r="AD289" s="21">
        <f t="shared" si="16"/>
        <v>720</v>
      </c>
      <c r="AE289" s="21"/>
      <c r="AF289" s="21">
        <f t="shared" si="17"/>
        <v>720</v>
      </c>
      <c r="AG289" s="28">
        <f t="shared" si="18"/>
        <v>720</v>
      </c>
      <c r="AH289" s="21"/>
      <c r="AI289" s="29"/>
      <c r="AJ289" s="21"/>
      <c r="AK289" s="21"/>
      <c r="AL289" s="22"/>
      <c r="AM289" s="21">
        <v>1</v>
      </c>
      <c r="AN289" s="21"/>
      <c r="AO289" s="21" t="s">
        <v>56</v>
      </c>
      <c r="AP289" s="22"/>
      <c r="AQ289" s="22"/>
      <c r="AR289" s="22"/>
    </row>
    <row r="290" spans="1:44" s="20" customFormat="1" ht="14.25" x14ac:dyDescent="0.15">
      <c r="A290" s="21" t="s">
        <v>46</v>
      </c>
      <c r="B290" s="22"/>
      <c r="C290" s="22"/>
      <c r="D290" s="22"/>
      <c r="E290" s="22"/>
      <c r="F290" s="22"/>
      <c r="G290" s="22" t="s">
        <v>507</v>
      </c>
      <c r="H290" s="22"/>
      <c r="I290" s="23">
        <v>39800375734</v>
      </c>
      <c r="J290" s="22" t="s">
        <v>48</v>
      </c>
      <c r="K290" s="24" t="s">
        <v>351</v>
      </c>
      <c r="L290" s="22"/>
      <c r="M290" s="23">
        <v>720</v>
      </c>
      <c r="N290" s="23">
        <v>720</v>
      </c>
      <c r="O290" s="22"/>
      <c r="P290" s="22" t="s">
        <v>50</v>
      </c>
      <c r="Q290" s="22" t="s">
        <v>51</v>
      </c>
      <c r="R290" s="22" t="s">
        <v>117</v>
      </c>
      <c r="S290" s="25"/>
      <c r="T290" s="22" t="s">
        <v>53</v>
      </c>
      <c r="U290" s="22" t="s">
        <v>352</v>
      </c>
      <c r="V290" s="26">
        <v>1</v>
      </c>
      <c r="W290" s="26">
        <v>1</v>
      </c>
      <c r="X290" s="27">
        <v>1</v>
      </c>
      <c r="Y290" s="21"/>
      <c r="Z290" s="21">
        <f t="shared" si="19"/>
        <v>720</v>
      </c>
      <c r="AA290" s="21" t="s">
        <v>55</v>
      </c>
      <c r="AB290" s="21">
        <v>1</v>
      </c>
      <c r="AC290" s="21"/>
      <c r="AD290" s="21">
        <f t="shared" si="16"/>
        <v>720</v>
      </c>
      <c r="AE290" s="21"/>
      <c r="AF290" s="21">
        <f t="shared" si="17"/>
        <v>720</v>
      </c>
      <c r="AG290" s="28">
        <f t="shared" si="18"/>
        <v>720</v>
      </c>
      <c r="AH290" s="21"/>
      <c r="AI290" s="29"/>
      <c r="AJ290" s="21"/>
      <c r="AK290" s="21"/>
      <c r="AL290" s="22"/>
      <c r="AM290" s="21">
        <v>1</v>
      </c>
      <c r="AN290" s="21"/>
      <c r="AO290" s="21" t="s">
        <v>56</v>
      </c>
      <c r="AP290" s="22"/>
      <c r="AQ290" s="22"/>
      <c r="AR290" s="22"/>
    </row>
    <row r="291" spans="1:44" s="20" customFormat="1" ht="14.25" x14ac:dyDescent="0.15">
      <c r="A291" s="21" t="s">
        <v>46</v>
      </c>
      <c r="B291" s="22"/>
      <c r="C291" s="22"/>
      <c r="D291" s="22"/>
      <c r="E291" s="22"/>
      <c r="F291" s="22"/>
      <c r="G291" s="22" t="s">
        <v>508</v>
      </c>
      <c r="H291" s="22"/>
      <c r="I291" s="23">
        <v>39800375739</v>
      </c>
      <c r="J291" s="22" t="s">
        <v>48</v>
      </c>
      <c r="K291" s="24" t="s">
        <v>108</v>
      </c>
      <c r="L291" s="22"/>
      <c r="M291" s="23">
        <v>950</v>
      </c>
      <c r="N291" s="23">
        <v>950</v>
      </c>
      <c r="O291" s="22"/>
      <c r="P291" s="22" t="s">
        <v>50</v>
      </c>
      <c r="Q291" s="22" t="s">
        <v>51</v>
      </c>
      <c r="R291" s="22" t="s">
        <v>109</v>
      </c>
      <c r="S291" s="25"/>
      <c r="T291" s="22" t="s">
        <v>53</v>
      </c>
      <c r="U291" s="22" t="s">
        <v>110</v>
      </c>
      <c r="V291" s="26">
        <v>1</v>
      </c>
      <c r="W291" s="26">
        <v>1</v>
      </c>
      <c r="X291" s="27">
        <v>1</v>
      </c>
      <c r="Y291" s="21"/>
      <c r="Z291" s="21">
        <f t="shared" si="19"/>
        <v>950</v>
      </c>
      <c r="AA291" s="21" t="s">
        <v>55</v>
      </c>
      <c r="AB291" s="21">
        <v>1</v>
      </c>
      <c r="AC291" s="21"/>
      <c r="AD291" s="21">
        <f t="shared" si="16"/>
        <v>950</v>
      </c>
      <c r="AE291" s="21"/>
      <c r="AF291" s="21">
        <f t="shared" si="17"/>
        <v>950</v>
      </c>
      <c r="AG291" s="28">
        <f t="shared" si="18"/>
        <v>950</v>
      </c>
      <c r="AH291" s="21"/>
      <c r="AI291" s="29"/>
      <c r="AJ291" s="21"/>
      <c r="AK291" s="21"/>
      <c r="AL291" s="22"/>
      <c r="AM291" s="21">
        <v>1</v>
      </c>
      <c r="AN291" s="21"/>
      <c r="AO291" s="21" t="s">
        <v>56</v>
      </c>
      <c r="AP291" s="22"/>
      <c r="AQ291" s="22"/>
      <c r="AR291" s="22"/>
    </row>
    <row r="292" spans="1:44" s="20" customFormat="1" ht="14.25" x14ac:dyDescent="0.15">
      <c r="A292" s="21" t="s">
        <v>46</v>
      </c>
      <c r="B292" s="22"/>
      <c r="C292" s="22"/>
      <c r="D292" s="22"/>
      <c r="E292" s="22"/>
      <c r="F292" s="22"/>
      <c r="G292" s="22" t="s">
        <v>509</v>
      </c>
      <c r="H292" s="22"/>
      <c r="I292" s="23">
        <v>39800375742</v>
      </c>
      <c r="J292" s="22" t="s">
        <v>48</v>
      </c>
      <c r="K292" s="24" t="s">
        <v>108</v>
      </c>
      <c r="L292" s="22"/>
      <c r="M292" s="23">
        <v>720</v>
      </c>
      <c r="N292" s="23">
        <v>720</v>
      </c>
      <c r="O292" s="22"/>
      <c r="P292" s="22" t="s">
        <v>50</v>
      </c>
      <c r="Q292" s="22" t="s">
        <v>51</v>
      </c>
      <c r="R292" s="22" t="s">
        <v>109</v>
      </c>
      <c r="S292" s="25"/>
      <c r="T292" s="22" t="s">
        <v>53</v>
      </c>
      <c r="U292" s="22" t="s">
        <v>110</v>
      </c>
      <c r="V292" s="26">
        <v>1</v>
      </c>
      <c r="W292" s="26">
        <v>1</v>
      </c>
      <c r="X292" s="27">
        <v>1</v>
      </c>
      <c r="Y292" s="21"/>
      <c r="Z292" s="21">
        <f t="shared" si="19"/>
        <v>720</v>
      </c>
      <c r="AA292" s="21" t="s">
        <v>55</v>
      </c>
      <c r="AB292" s="21">
        <v>1</v>
      </c>
      <c r="AC292" s="21"/>
      <c r="AD292" s="21">
        <f t="shared" si="16"/>
        <v>720</v>
      </c>
      <c r="AE292" s="21"/>
      <c r="AF292" s="21">
        <f t="shared" si="17"/>
        <v>720</v>
      </c>
      <c r="AG292" s="28">
        <f t="shared" si="18"/>
        <v>720</v>
      </c>
      <c r="AH292" s="21"/>
      <c r="AI292" s="29"/>
      <c r="AJ292" s="21"/>
      <c r="AK292" s="21"/>
      <c r="AL292" s="22"/>
      <c r="AM292" s="21">
        <v>1</v>
      </c>
      <c r="AN292" s="21"/>
      <c r="AO292" s="21" t="s">
        <v>56</v>
      </c>
      <c r="AP292" s="22"/>
      <c r="AQ292" s="22"/>
      <c r="AR292" s="22"/>
    </row>
    <row r="293" spans="1:44" s="20" customFormat="1" ht="14.25" x14ac:dyDescent="0.15">
      <c r="A293" s="21" t="s">
        <v>46</v>
      </c>
      <c r="B293" s="22"/>
      <c r="C293" s="22"/>
      <c r="D293" s="22"/>
      <c r="E293" s="22"/>
      <c r="F293" s="22"/>
      <c r="G293" s="22" t="s">
        <v>510</v>
      </c>
      <c r="H293" s="22"/>
      <c r="I293" s="23">
        <v>39800375763</v>
      </c>
      <c r="J293" s="22" t="s">
        <v>48</v>
      </c>
      <c r="K293" s="24" t="s">
        <v>108</v>
      </c>
      <c r="L293" s="22"/>
      <c r="M293" s="23">
        <v>950</v>
      </c>
      <c r="N293" s="23">
        <v>950</v>
      </c>
      <c r="O293" s="22"/>
      <c r="P293" s="22" t="s">
        <v>50</v>
      </c>
      <c r="Q293" s="22" t="s">
        <v>51</v>
      </c>
      <c r="R293" s="22" t="s">
        <v>109</v>
      </c>
      <c r="S293" s="25"/>
      <c r="T293" s="22" t="s">
        <v>53</v>
      </c>
      <c r="U293" s="22" t="s">
        <v>110</v>
      </c>
      <c r="V293" s="26">
        <v>1</v>
      </c>
      <c r="W293" s="26">
        <v>1</v>
      </c>
      <c r="X293" s="27">
        <v>1</v>
      </c>
      <c r="Y293" s="21"/>
      <c r="Z293" s="21">
        <f t="shared" si="19"/>
        <v>950</v>
      </c>
      <c r="AA293" s="21" t="s">
        <v>55</v>
      </c>
      <c r="AB293" s="21">
        <v>1</v>
      </c>
      <c r="AC293" s="21"/>
      <c r="AD293" s="21">
        <f t="shared" si="16"/>
        <v>950</v>
      </c>
      <c r="AE293" s="21"/>
      <c r="AF293" s="21">
        <f t="shared" si="17"/>
        <v>950</v>
      </c>
      <c r="AG293" s="28">
        <f t="shared" si="18"/>
        <v>950</v>
      </c>
      <c r="AH293" s="21"/>
      <c r="AI293" s="29"/>
      <c r="AJ293" s="21"/>
      <c r="AK293" s="21"/>
      <c r="AL293" s="22"/>
      <c r="AM293" s="21">
        <v>1</v>
      </c>
      <c r="AN293" s="21"/>
      <c r="AO293" s="21" t="s">
        <v>56</v>
      </c>
      <c r="AP293" s="22"/>
      <c r="AQ293" s="22"/>
      <c r="AR293" s="22"/>
    </row>
    <row r="294" spans="1:44" s="20" customFormat="1" ht="14.25" x14ac:dyDescent="0.15">
      <c r="A294" s="21" t="s">
        <v>46</v>
      </c>
      <c r="B294" s="22"/>
      <c r="C294" s="22"/>
      <c r="D294" s="22"/>
      <c r="E294" s="22"/>
      <c r="F294" s="22"/>
      <c r="G294" s="22" t="s">
        <v>511</v>
      </c>
      <c r="H294" s="22"/>
      <c r="I294" s="23">
        <v>39800375765</v>
      </c>
      <c r="J294" s="22" t="s">
        <v>48</v>
      </c>
      <c r="K294" s="24" t="s">
        <v>108</v>
      </c>
      <c r="L294" s="22"/>
      <c r="M294" s="23">
        <v>720</v>
      </c>
      <c r="N294" s="23">
        <v>720</v>
      </c>
      <c r="O294" s="22"/>
      <c r="P294" s="22" t="s">
        <v>50</v>
      </c>
      <c r="Q294" s="22" t="s">
        <v>51</v>
      </c>
      <c r="R294" s="22" t="s">
        <v>109</v>
      </c>
      <c r="S294" s="25"/>
      <c r="T294" s="22" t="s">
        <v>53</v>
      </c>
      <c r="U294" s="22" t="s">
        <v>110</v>
      </c>
      <c r="V294" s="26">
        <v>1</v>
      </c>
      <c r="W294" s="26">
        <v>1</v>
      </c>
      <c r="X294" s="27">
        <v>1</v>
      </c>
      <c r="Y294" s="21"/>
      <c r="Z294" s="21">
        <f t="shared" si="19"/>
        <v>720</v>
      </c>
      <c r="AA294" s="21" t="s">
        <v>55</v>
      </c>
      <c r="AB294" s="21">
        <v>1</v>
      </c>
      <c r="AC294" s="21"/>
      <c r="AD294" s="21">
        <f t="shared" si="16"/>
        <v>720</v>
      </c>
      <c r="AE294" s="21"/>
      <c r="AF294" s="21">
        <f t="shared" si="17"/>
        <v>720</v>
      </c>
      <c r="AG294" s="28">
        <f t="shared" si="18"/>
        <v>720</v>
      </c>
      <c r="AH294" s="21"/>
      <c r="AI294" s="29"/>
      <c r="AJ294" s="21"/>
      <c r="AK294" s="21"/>
      <c r="AL294" s="22"/>
      <c r="AM294" s="21">
        <v>1</v>
      </c>
      <c r="AN294" s="21"/>
      <c r="AO294" s="21" t="s">
        <v>56</v>
      </c>
      <c r="AP294" s="22"/>
      <c r="AQ294" s="22"/>
      <c r="AR294" s="22"/>
    </row>
    <row r="295" spans="1:44" s="20" customFormat="1" ht="14.25" x14ac:dyDescent="0.15">
      <c r="A295" s="21" t="s">
        <v>46</v>
      </c>
      <c r="B295" s="22"/>
      <c r="C295" s="22"/>
      <c r="D295" s="22"/>
      <c r="E295" s="22"/>
      <c r="F295" s="22"/>
      <c r="G295" s="22" t="s">
        <v>512</v>
      </c>
      <c r="H295" s="22"/>
      <c r="I295" s="23">
        <v>39800375766</v>
      </c>
      <c r="J295" s="22" t="s">
        <v>48</v>
      </c>
      <c r="K295" s="24" t="s">
        <v>76</v>
      </c>
      <c r="L295" s="22"/>
      <c r="M295" s="23">
        <v>950</v>
      </c>
      <c r="N295" s="23">
        <v>950</v>
      </c>
      <c r="O295" s="22"/>
      <c r="P295" s="22" t="s">
        <v>50</v>
      </c>
      <c r="Q295" s="22" t="s">
        <v>51</v>
      </c>
      <c r="R295" s="22" t="s">
        <v>77</v>
      </c>
      <c r="S295" s="25"/>
      <c r="T295" s="22" t="s">
        <v>53</v>
      </c>
      <c r="U295" s="22" t="s">
        <v>78</v>
      </c>
      <c r="V295" s="26">
        <v>1</v>
      </c>
      <c r="W295" s="26">
        <v>1</v>
      </c>
      <c r="X295" s="27">
        <v>1</v>
      </c>
      <c r="Y295" s="21"/>
      <c r="Z295" s="21">
        <f t="shared" si="19"/>
        <v>950</v>
      </c>
      <c r="AA295" s="21" t="s">
        <v>55</v>
      </c>
      <c r="AB295" s="21">
        <v>1</v>
      </c>
      <c r="AC295" s="21"/>
      <c r="AD295" s="21">
        <f t="shared" si="16"/>
        <v>950</v>
      </c>
      <c r="AE295" s="21"/>
      <c r="AF295" s="21">
        <f t="shared" si="17"/>
        <v>950</v>
      </c>
      <c r="AG295" s="28">
        <f t="shared" si="18"/>
        <v>950</v>
      </c>
      <c r="AH295" s="21"/>
      <c r="AI295" s="29"/>
      <c r="AJ295" s="21"/>
      <c r="AK295" s="21"/>
      <c r="AL295" s="22"/>
      <c r="AM295" s="21">
        <v>1</v>
      </c>
      <c r="AN295" s="21"/>
      <c r="AO295" s="21" t="s">
        <v>56</v>
      </c>
      <c r="AP295" s="22"/>
      <c r="AQ295" s="22"/>
      <c r="AR295" s="22"/>
    </row>
    <row r="296" spans="1:44" s="20" customFormat="1" ht="14.25" x14ac:dyDescent="0.15">
      <c r="A296" s="21" t="s">
        <v>46</v>
      </c>
      <c r="B296" s="22"/>
      <c r="C296" s="22"/>
      <c r="D296" s="22"/>
      <c r="E296" s="22"/>
      <c r="F296" s="22"/>
      <c r="G296" s="22" t="s">
        <v>513</v>
      </c>
      <c r="H296" s="22"/>
      <c r="I296" s="23">
        <v>39800375768</v>
      </c>
      <c r="J296" s="22" t="s">
        <v>48</v>
      </c>
      <c r="K296" s="24" t="s">
        <v>108</v>
      </c>
      <c r="L296" s="22"/>
      <c r="M296" s="23">
        <v>950</v>
      </c>
      <c r="N296" s="23">
        <v>950</v>
      </c>
      <c r="O296" s="22"/>
      <c r="P296" s="22" t="s">
        <v>50</v>
      </c>
      <c r="Q296" s="22" t="s">
        <v>51</v>
      </c>
      <c r="R296" s="22" t="s">
        <v>109</v>
      </c>
      <c r="S296" s="25"/>
      <c r="T296" s="22" t="s">
        <v>53</v>
      </c>
      <c r="U296" s="22" t="s">
        <v>110</v>
      </c>
      <c r="V296" s="26">
        <v>1</v>
      </c>
      <c r="W296" s="26">
        <v>1</v>
      </c>
      <c r="X296" s="27">
        <v>1</v>
      </c>
      <c r="Y296" s="21"/>
      <c r="Z296" s="21">
        <f t="shared" si="19"/>
        <v>950</v>
      </c>
      <c r="AA296" s="21" t="s">
        <v>55</v>
      </c>
      <c r="AB296" s="21">
        <v>1</v>
      </c>
      <c r="AC296" s="21"/>
      <c r="AD296" s="21">
        <f t="shared" si="16"/>
        <v>950</v>
      </c>
      <c r="AE296" s="21"/>
      <c r="AF296" s="21">
        <f t="shared" si="17"/>
        <v>950</v>
      </c>
      <c r="AG296" s="28">
        <f t="shared" si="18"/>
        <v>950</v>
      </c>
      <c r="AH296" s="21"/>
      <c r="AI296" s="29"/>
      <c r="AJ296" s="21"/>
      <c r="AK296" s="21"/>
      <c r="AL296" s="22"/>
      <c r="AM296" s="21">
        <v>1</v>
      </c>
      <c r="AN296" s="21"/>
      <c r="AO296" s="21" t="s">
        <v>56</v>
      </c>
      <c r="AP296" s="22"/>
      <c r="AQ296" s="22"/>
      <c r="AR296" s="22"/>
    </row>
    <row r="297" spans="1:44" s="20" customFormat="1" ht="14.25" x14ac:dyDescent="0.15">
      <c r="A297" s="21" t="s">
        <v>46</v>
      </c>
      <c r="B297" s="22"/>
      <c r="C297" s="22"/>
      <c r="D297" s="22"/>
      <c r="E297" s="22"/>
      <c r="F297" s="22"/>
      <c r="G297" s="22" t="s">
        <v>514</v>
      </c>
      <c r="H297" s="22"/>
      <c r="I297" s="23">
        <v>39800375769</v>
      </c>
      <c r="J297" s="22" t="s">
        <v>48</v>
      </c>
      <c r="K297" s="24" t="s">
        <v>202</v>
      </c>
      <c r="L297" s="22"/>
      <c r="M297" s="23">
        <v>720</v>
      </c>
      <c r="N297" s="23">
        <v>720</v>
      </c>
      <c r="O297" s="22"/>
      <c r="P297" s="22" t="s">
        <v>50</v>
      </c>
      <c r="Q297" s="22" t="s">
        <v>51</v>
      </c>
      <c r="R297" s="22" t="s">
        <v>121</v>
      </c>
      <c r="S297" s="25"/>
      <c r="T297" s="22" t="s">
        <v>53</v>
      </c>
      <c r="U297" s="22" t="s">
        <v>203</v>
      </c>
      <c r="V297" s="26">
        <v>1</v>
      </c>
      <c r="W297" s="26">
        <v>1</v>
      </c>
      <c r="X297" s="27">
        <v>1</v>
      </c>
      <c r="Y297" s="21"/>
      <c r="Z297" s="21">
        <f t="shared" si="19"/>
        <v>720</v>
      </c>
      <c r="AA297" s="21" t="s">
        <v>55</v>
      </c>
      <c r="AB297" s="21">
        <v>1</v>
      </c>
      <c r="AC297" s="21"/>
      <c r="AD297" s="21">
        <f t="shared" si="16"/>
        <v>720</v>
      </c>
      <c r="AE297" s="21"/>
      <c r="AF297" s="21">
        <f t="shared" si="17"/>
        <v>720</v>
      </c>
      <c r="AG297" s="28">
        <f t="shared" si="18"/>
        <v>720</v>
      </c>
      <c r="AH297" s="21"/>
      <c r="AI297" s="29"/>
      <c r="AJ297" s="21"/>
      <c r="AK297" s="21"/>
      <c r="AL297" s="22"/>
      <c r="AM297" s="21">
        <v>1</v>
      </c>
      <c r="AN297" s="21"/>
      <c r="AO297" s="21" t="s">
        <v>56</v>
      </c>
      <c r="AP297" s="22"/>
      <c r="AQ297" s="22"/>
      <c r="AR297" s="22"/>
    </row>
    <row r="298" spans="1:44" s="20" customFormat="1" ht="14.25" x14ac:dyDescent="0.15">
      <c r="A298" s="21" t="s">
        <v>46</v>
      </c>
      <c r="B298" s="22"/>
      <c r="C298" s="22"/>
      <c r="D298" s="22"/>
      <c r="E298" s="22"/>
      <c r="F298" s="22"/>
      <c r="G298" s="22" t="s">
        <v>515</v>
      </c>
      <c r="H298" s="22"/>
      <c r="I298" s="23">
        <v>39800375777</v>
      </c>
      <c r="J298" s="22" t="s">
        <v>48</v>
      </c>
      <c r="K298" s="24" t="s">
        <v>351</v>
      </c>
      <c r="L298" s="22"/>
      <c r="M298" s="23">
        <v>720</v>
      </c>
      <c r="N298" s="23">
        <v>720</v>
      </c>
      <c r="O298" s="22"/>
      <c r="P298" s="22" t="s">
        <v>50</v>
      </c>
      <c r="Q298" s="22" t="s">
        <v>51</v>
      </c>
      <c r="R298" s="22" t="s">
        <v>117</v>
      </c>
      <c r="S298" s="25"/>
      <c r="T298" s="22" t="s">
        <v>53</v>
      </c>
      <c r="U298" s="22" t="s">
        <v>352</v>
      </c>
      <c r="V298" s="26">
        <v>1</v>
      </c>
      <c r="W298" s="26">
        <v>1</v>
      </c>
      <c r="X298" s="27">
        <v>1</v>
      </c>
      <c r="Y298" s="21"/>
      <c r="Z298" s="21">
        <f t="shared" si="19"/>
        <v>720</v>
      </c>
      <c r="AA298" s="21" t="s">
        <v>55</v>
      </c>
      <c r="AB298" s="21">
        <v>1</v>
      </c>
      <c r="AC298" s="21"/>
      <c r="AD298" s="21">
        <f t="shared" si="16"/>
        <v>720</v>
      </c>
      <c r="AE298" s="21"/>
      <c r="AF298" s="21">
        <f t="shared" si="17"/>
        <v>720</v>
      </c>
      <c r="AG298" s="28">
        <f t="shared" si="18"/>
        <v>720</v>
      </c>
      <c r="AH298" s="21"/>
      <c r="AI298" s="29"/>
      <c r="AJ298" s="21"/>
      <c r="AK298" s="21"/>
      <c r="AL298" s="22"/>
      <c r="AM298" s="21">
        <v>1</v>
      </c>
      <c r="AN298" s="21"/>
      <c r="AO298" s="21" t="s">
        <v>56</v>
      </c>
      <c r="AP298" s="22"/>
      <c r="AQ298" s="22"/>
      <c r="AR298" s="22"/>
    </row>
    <row r="299" spans="1:44" s="20" customFormat="1" ht="14.25" x14ac:dyDescent="0.15">
      <c r="A299" s="21" t="s">
        <v>46</v>
      </c>
      <c r="B299" s="22"/>
      <c r="C299" s="22"/>
      <c r="D299" s="22"/>
      <c r="E299" s="22"/>
      <c r="F299" s="22"/>
      <c r="G299" s="22" t="s">
        <v>516</v>
      </c>
      <c r="H299" s="22"/>
      <c r="I299" s="23">
        <v>39800379995</v>
      </c>
      <c r="J299" s="22" t="s">
        <v>48</v>
      </c>
      <c r="K299" s="24" t="s">
        <v>311</v>
      </c>
      <c r="L299" s="22"/>
      <c r="M299" s="23">
        <v>600</v>
      </c>
      <c r="N299" s="23">
        <v>600</v>
      </c>
      <c r="O299" s="22"/>
      <c r="P299" s="22" t="s">
        <v>50</v>
      </c>
      <c r="Q299" s="22" t="s">
        <v>51</v>
      </c>
      <c r="R299" s="22" t="s">
        <v>77</v>
      </c>
      <c r="S299" s="25"/>
      <c r="T299" s="22" t="s">
        <v>53</v>
      </c>
      <c r="U299" s="22" t="s">
        <v>312</v>
      </c>
      <c r="V299" s="26">
        <v>1</v>
      </c>
      <c r="W299" s="26">
        <v>1</v>
      </c>
      <c r="X299" s="27">
        <v>1</v>
      </c>
      <c r="Y299" s="21"/>
      <c r="Z299" s="21">
        <f t="shared" si="19"/>
        <v>600</v>
      </c>
      <c r="AA299" s="21" t="s">
        <v>55</v>
      </c>
      <c r="AB299" s="21">
        <v>1</v>
      </c>
      <c r="AC299" s="21"/>
      <c r="AD299" s="21">
        <f t="shared" si="16"/>
        <v>600</v>
      </c>
      <c r="AE299" s="21"/>
      <c r="AF299" s="21">
        <f t="shared" si="17"/>
        <v>600</v>
      </c>
      <c r="AG299" s="28">
        <f t="shared" si="18"/>
        <v>600</v>
      </c>
      <c r="AH299" s="21"/>
      <c r="AI299" s="29"/>
      <c r="AJ299" s="21"/>
      <c r="AK299" s="21"/>
      <c r="AL299" s="22"/>
      <c r="AM299" s="21">
        <v>1</v>
      </c>
      <c r="AN299" s="21"/>
      <c r="AO299" s="21" t="s">
        <v>56</v>
      </c>
      <c r="AP299" s="22"/>
      <c r="AQ299" s="22"/>
      <c r="AR299" s="22"/>
    </row>
    <row r="300" spans="1:44" s="20" customFormat="1" ht="14.25" x14ac:dyDescent="0.15">
      <c r="A300" s="21" t="s">
        <v>46</v>
      </c>
      <c r="B300" s="22"/>
      <c r="C300" s="22"/>
      <c r="D300" s="22"/>
      <c r="E300" s="22"/>
      <c r="F300" s="22"/>
      <c r="G300" s="22" t="s">
        <v>517</v>
      </c>
      <c r="H300" s="22"/>
      <c r="I300" s="23">
        <v>39800379970</v>
      </c>
      <c r="J300" s="22" t="s">
        <v>48</v>
      </c>
      <c r="K300" s="24" t="s">
        <v>156</v>
      </c>
      <c r="L300" s="22"/>
      <c r="M300" s="23">
        <v>720</v>
      </c>
      <c r="N300" s="23">
        <v>720</v>
      </c>
      <c r="O300" s="22"/>
      <c r="P300" s="22" t="s">
        <v>50</v>
      </c>
      <c r="Q300" s="22" t="s">
        <v>51</v>
      </c>
      <c r="R300" s="22" t="s">
        <v>60</v>
      </c>
      <c r="S300" s="25"/>
      <c r="T300" s="22" t="s">
        <v>53</v>
      </c>
      <c r="U300" s="22" t="s">
        <v>61</v>
      </c>
      <c r="V300" s="26">
        <v>1</v>
      </c>
      <c r="W300" s="26">
        <v>1</v>
      </c>
      <c r="X300" s="27">
        <v>1</v>
      </c>
      <c r="Y300" s="21"/>
      <c r="Z300" s="21">
        <f t="shared" si="19"/>
        <v>720</v>
      </c>
      <c r="AA300" s="21" t="s">
        <v>55</v>
      </c>
      <c r="AB300" s="21">
        <v>1</v>
      </c>
      <c r="AC300" s="21"/>
      <c r="AD300" s="21">
        <f t="shared" si="16"/>
        <v>720</v>
      </c>
      <c r="AE300" s="21"/>
      <c r="AF300" s="21">
        <f t="shared" si="17"/>
        <v>720</v>
      </c>
      <c r="AG300" s="28">
        <f t="shared" si="18"/>
        <v>720</v>
      </c>
      <c r="AH300" s="21"/>
      <c r="AI300" s="29"/>
      <c r="AJ300" s="21"/>
      <c r="AK300" s="21"/>
      <c r="AL300" s="22"/>
      <c r="AM300" s="21">
        <v>1</v>
      </c>
      <c r="AN300" s="21"/>
      <c r="AO300" s="21" t="s">
        <v>56</v>
      </c>
      <c r="AP300" s="22"/>
      <c r="AQ300" s="22"/>
      <c r="AR300" s="22"/>
    </row>
    <row r="301" spans="1:44" s="20" customFormat="1" ht="14.25" x14ac:dyDescent="0.15">
      <c r="A301" s="21" t="s">
        <v>46</v>
      </c>
      <c r="B301" s="22"/>
      <c r="C301" s="22"/>
      <c r="D301" s="22"/>
      <c r="E301" s="22"/>
      <c r="F301" s="22"/>
      <c r="G301" s="22" t="s">
        <v>518</v>
      </c>
      <c r="H301" s="22"/>
      <c r="I301" s="23">
        <v>39800379973</v>
      </c>
      <c r="J301" s="22" t="s">
        <v>48</v>
      </c>
      <c r="K301" s="24" t="s">
        <v>298</v>
      </c>
      <c r="L301" s="22"/>
      <c r="M301" s="23">
        <v>950</v>
      </c>
      <c r="N301" s="23">
        <v>950</v>
      </c>
      <c r="O301" s="22"/>
      <c r="P301" s="22" t="s">
        <v>64</v>
      </c>
      <c r="Q301" s="22" t="s">
        <v>51</v>
      </c>
      <c r="R301" s="22" t="s">
        <v>221</v>
      </c>
      <c r="S301" s="25"/>
      <c r="T301" s="22" t="s">
        <v>53</v>
      </c>
      <c r="U301" s="22" t="s">
        <v>299</v>
      </c>
      <c r="V301" s="26">
        <v>1</v>
      </c>
      <c r="W301" s="26">
        <v>1</v>
      </c>
      <c r="X301" s="27">
        <v>1</v>
      </c>
      <c r="Y301" s="21"/>
      <c r="Z301" s="21">
        <f t="shared" si="19"/>
        <v>950</v>
      </c>
      <c r="AA301" s="21" t="s">
        <v>55</v>
      </c>
      <c r="AB301" s="21">
        <v>1</v>
      </c>
      <c r="AC301" s="21"/>
      <c r="AD301" s="21">
        <f t="shared" si="16"/>
        <v>950</v>
      </c>
      <c r="AE301" s="21"/>
      <c r="AF301" s="21">
        <f t="shared" si="17"/>
        <v>950</v>
      </c>
      <c r="AG301" s="28">
        <f t="shared" si="18"/>
        <v>950</v>
      </c>
      <c r="AH301" s="21"/>
      <c r="AI301" s="29"/>
      <c r="AJ301" s="21"/>
      <c r="AK301" s="21"/>
      <c r="AL301" s="22"/>
      <c r="AM301" s="21">
        <v>1</v>
      </c>
      <c r="AN301" s="21"/>
      <c r="AO301" s="21" t="s">
        <v>56</v>
      </c>
      <c r="AP301" s="22"/>
      <c r="AQ301" s="22"/>
      <c r="AR301" s="22"/>
    </row>
    <row r="302" spans="1:44" s="20" customFormat="1" ht="14.25" x14ac:dyDescent="0.15">
      <c r="A302" s="21" t="s">
        <v>46</v>
      </c>
      <c r="B302" s="22"/>
      <c r="C302" s="22"/>
      <c r="D302" s="22"/>
      <c r="E302" s="22"/>
      <c r="F302" s="22"/>
      <c r="G302" s="22" t="s">
        <v>519</v>
      </c>
      <c r="H302" s="22"/>
      <c r="I302" s="23">
        <v>39800379980</v>
      </c>
      <c r="J302" s="22" t="s">
        <v>48</v>
      </c>
      <c r="K302" s="24" t="s">
        <v>156</v>
      </c>
      <c r="L302" s="22"/>
      <c r="M302" s="23">
        <v>720</v>
      </c>
      <c r="N302" s="23">
        <v>720</v>
      </c>
      <c r="O302" s="22"/>
      <c r="P302" s="22" t="s">
        <v>50</v>
      </c>
      <c r="Q302" s="22" t="s">
        <v>51</v>
      </c>
      <c r="R302" s="22" t="s">
        <v>60</v>
      </c>
      <c r="S302" s="25"/>
      <c r="T302" s="22" t="s">
        <v>53</v>
      </c>
      <c r="U302" s="22" t="s">
        <v>61</v>
      </c>
      <c r="V302" s="26">
        <v>1</v>
      </c>
      <c r="W302" s="26">
        <v>1</v>
      </c>
      <c r="X302" s="27">
        <v>1</v>
      </c>
      <c r="Y302" s="21"/>
      <c r="Z302" s="21">
        <f t="shared" si="19"/>
        <v>720</v>
      </c>
      <c r="AA302" s="21" t="s">
        <v>55</v>
      </c>
      <c r="AB302" s="21">
        <v>1</v>
      </c>
      <c r="AC302" s="21"/>
      <c r="AD302" s="21">
        <f t="shared" si="16"/>
        <v>720</v>
      </c>
      <c r="AE302" s="21"/>
      <c r="AF302" s="21">
        <f t="shared" si="17"/>
        <v>720</v>
      </c>
      <c r="AG302" s="28">
        <f t="shared" si="18"/>
        <v>720</v>
      </c>
      <c r="AH302" s="21"/>
      <c r="AI302" s="29"/>
      <c r="AJ302" s="21"/>
      <c r="AK302" s="21"/>
      <c r="AL302" s="22"/>
      <c r="AM302" s="21">
        <v>1</v>
      </c>
      <c r="AN302" s="21"/>
      <c r="AO302" s="21" t="s">
        <v>56</v>
      </c>
      <c r="AP302" s="22"/>
      <c r="AQ302" s="22"/>
      <c r="AR302" s="22"/>
    </row>
    <row r="303" spans="1:44" s="20" customFormat="1" ht="14.25" x14ac:dyDescent="0.15">
      <c r="A303" s="21" t="s">
        <v>46</v>
      </c>
      <c r="B303" s="22"/>
      <c r="C303" s="22"/>
      <c r="D303" s="22"/>
      <c r="E303" s="22"/>
      <c r="F303" s="22"/>
      <c r="G303" s="22" t="s">
        <v>520</v>
      </c>
      <c r="H303" s="22"/>
      <c r="I303" s="23">
        <v>39800375721</v>
      </c>
      <c r="J303" s="22" t="s">
        <v>48</v>
      </c>
      <c r="K303" s="24" t="s">
        <v>521</v>
      </c>
      <c r="L303" s="22"/>
      <c r="M303" s="23">
        <v>720</v>
      </c>
      <c r="N303" s="23">
        <v>720</v>
      </c>
      <c r="O303" s="22"/>
      <c r="P303" s="22" t="s">
        <v>50</v>
      </c>
      <c r="Q303" s="22" t="s">
        <v>51</v>
      </c>
      <c r="R303" s="22" t="s">
        <v>249</v>
      </c>
      <c r="S303" s="25"/>
      <c r="T303" s="22" t="s">
        <v>53</v>
      </c>
      <c r="U303" s="22" t="s">
        <v>522</v>
      </c>
      <c r="V303" s="26">
        <v>1</v>
      </c>
      <c r="W303" s="26">
        <v>1</v>
      </c>
      <c r="X303" s="27">
        <v>1</v>
      </c>
      <c r="Y303" s="21"/>
      <c r="Z303" s="21">
        <f t="shared" si="19"/>
        <v>720</v>
      </c>
      <c r="AA303" s="21" t="s">
        <v>55</v>
      </c>
      <c r="AB303" s="21">
        <v>1</v>
      </c>
      <c r="AC303" s="21"/>
      <c r="AD303" s="21">
        <f t="shared" si="16"/>
        <v>720</v>
      </c>
      <c r="AE303" s="21"/>
      <c r="AF303" s="21">
        <f t="shared" si="17"/>
        <v>720</v>
      </c>
      <c r="AG303" s="28">
        <f t="shared" si="18"/>
        <v>720</v>
      </c>
      <c r="AH303" s="21"/>
      <c r="AI303" s="29"/>
      <c r="AJ303" s="21"/>
      <c r="AK303" s="21"/>
      <c r="AL303" s="22"/>
      <c r="AM303" s="21">
        <v>1</v>
      </c>
      <c r="AN303" s="21"/>
      <c r="AO303" s="21" t="s">
        <v>56</v>
      </c>
      <c r="AP303" s="22"/>
      <c r="AQ303" s="22"/>
      <c r="AR303" s="22"/>
    </row>
    <row r="304" spans="1:44" s="20" customFormat="1" ht="14.25" x14ac:dyDescent="0.15">
      <c r="A304" s="21" t="s">
        <v>46</v>
      </c>
      <c r="B304" s="22"/>
      <c r="C304" s="22"/>
      <c r="D304" s="22"/>
      <c r="E304" s="22"/>
      <c r="F304" s="22"/>
      <c r="G304" s="22" t="s">
        <v>523</v>
      </c>
      <c r="H304" s="22"/>
      <c r="I304" s="23">
        <v>39800375722</v>
      </c>
      <c r="J304" s="22" t="s">
        <v>48</v>
      </c>
      <c r="K304" s="24" t="s">
        <v>351</v>
      </c>
      <c r="L304" s="22"/>
      <c r="M304" s="23">
        <v>950</v>
      </c>
      <c r="N304" s="23">
        <v>950</v>
      </c>
      <c r="O304" s="22"/>
      <c r="P304" s="22" t="s">
        <v>50</v>
      </c>
      <c r="Q304" s="22" t="s">
        <v>51</v>
      </c>
      <c r="R304" s="22" t="s">
        <v>117</v>
      </c>
      <c r="S304" s="25"/>
      <c r="T304" s="22" t="s">
        <v>53</v>
      </c>
      <c r="U304" s="22" t="s">
        <v>352</v>
      </c>
      <c r="V304" s="26">
        <v>1</v>
      </c>
      <c r="W304" s="26">
        <v>1</v>
      </c>
      <c r="X304" s="27">
        <v>1</v>
      </c>
      <c r="Y304" s="21"/>
      <c r="Z304" s="21">
        <f t="shared" si="19"/>
        <v>950</v>
      </c>
      <c r="AA304" s="21" t="s">
        <v>55</v>
      </c>
      <c r="AB304" s="21">
        <v>1</v>
      </c>
      <c r="AC304" s="21"/>
      <c r="AD304" s="21">
        <f t="shared" si="16"/>
        <v>950</v>
      </c>
      <c r="AE304" s="21"/>
      <c r="AF304" s="21">
        <f t="shared" si="17"/>
        <v>950</v>
      </c>
      <c r="AG304" s="28">
        <f t="shared" si="18"/>
        <v>950</v>
      </c>
      <c r="AH304" s="21"/>
      <c r="AI304" s="29"/>
      <c r="AJ304" s="21"/>
      <c r="AK304" s="21"/>
      <c r="AL304" s="22"/>
      <c r="AM304" s="21">
        <v>1</v>
      </c>
      <c r="AN304" s="21"/>
      <c r="AO304" s="21" t="s">
        <v>56</v>
      </c>
      <c r="AP304" s="22"/>
      <c r="AQ304" s="22"/>
      <c r="AR304" s="22"/>
    </row>
    <row r="305" spans="1:44" s="20" customFormat="1" ht="14.25" x14ac:dyDescent="0.15">
      <c r="A305" s="21" t="s">
        <v>46</v>
      </c>
      <c r="B305" s="22"/>
      <c r="C305" s="22"/>
      <c r="D305" s="22"/>
      <c r="E305" s="22"/>
      <c r="F305" s="22"/>
      <c r="G305" s="22" t="s">
        <v>524</v>
      </c>
      <c r="H305" s="22"/>
      <c r="I305" s="23">
        <v>39800375724</v>
      </c>
      <c r="J305" s="22" t="s">
        <v>48</v>
      </c>
      <c r="K305" s="24" t="s">
        <v>202</v>
      </c>
      <c r="L305" s="22"/>
      <c r="M305" s="23">
        <v>600</v>
      </c>
      <c r="N305" s="23">
        <v>600</v>
      </c>
      <c r="O305" s="22"/>
      <c r="P305" s="22" t="s">
        <v>50</v>
      </c>
      <c r="Q305" s="22" t="s">
        <v>51</v>
      </c>
      <c r="R305" s="22" t="s">
        <v>121</v>
      </c>
      <c r="S305" s="25"/>
      <c r="T305" s="22" t="s">
        <v>53</v>
      </c>
      <c r="U305" s="22" t="s">
        <v>203</v>
      </c>
      <c r="V305" s="26">
        <v>1</v>
      </c>
      <c r="W305" s="26">
        <v>1</v>
      </c>
      <c r="X305" s="27">
        <v>1</v>
      </c>
      <c r="Y305" s="21"/>
      <c r="Z305" s="21">
        <f t="shared" si="19"/>
        <v>600</v>
      </c>
      <c r="AA305" s="21" t="s">
        <v>55</v>
      </c>
      <c r="AB305" s="21">
        <v>1</v>
      </c>
      <c r="AC305" s="21"/>
      <c r="AD305" s="21">
        <f t="shared" si="16"/>
        <v>600</v>
      </c>
      <c r="AE305" s="21"/>
      <c r="AF305" s="21">
        <f t="shared" si="17"/>
        <v>600</v>
      </c>
      <c r="AG305" s="28">
        <f t="shared" si="18"/>
        <v>600</v>
      </c>
      <c r="AH305" s="21"/>
      <c r="AI305" s="29"/>
      <c r="AJ305" s="21"/>
      <c r="AK305" s="21"/>
      <c r="AL305" s="22"/>
      <c r="AM305" s="21">
        <v>1</v>
      </c>
      <c r="AN305" s="21"/>
      <c r="AO305" s="21" t="s">
        <v>56</v>
      </c>
      <c r="AP305" s="22"/>
      <c r="AQ305" s="22"/>
      <c r="AR305" s="22"/>
    </row>
    <row r="306" spans="1:44" s="20" customFormat="1" ht="14.25" x14ac:dyDescent="0.15">
      <c r="A306" s="21" t="s">
        <v>46</v>
      </c>
      <c r="B306" s="22"/>
      <c r="C306" s="22"/>
      <c r="D306" s="22"/>
      <c r="E306" s="22"/>
      <c r="F306" s="22"/>
      <c r="G306" s="22" t="s">
        <v>525</v>
      </c>
      <c r="H306" s="22"/>
      <c r="I306" s="23">
        <v>39800375693</v>
      </c>
      <c r="J306" s="22" t="s">
        <v>48</v>
      </c>
      <c r="K306" s="24" t="s">
        <v>381</v>
      </c>
      <c r="L306" s="22"/>
      <c r="M306" s="23">
        <v>720</v>
      </c>
      <c r="N306" s="23">
        <v>720</v>
      </c>
      <c r="O306" s="22"/>
      <c r="P306" s="22" t="s">
        <v>50</v>
      </c>
      <c r="Q306" s="22" t="s">
        <v>51</v>
      </c>
      <c r="R306" s="22" t="s">
        <v>69</v>
      </c>
      <c r="S306" s="25"/>
      <c r="T306" s="22" t="s">
        <v>53</v>
      </c>
      <c r="U306" s="22" t="s">
        <v>382</v>
      </c>
      <c r="V306" s="26">
        <v>1</v>
      </c>
      <c r="W306" s="26">
        <v>1</v>
      </c>
      <c r="X306" s="27">
        <v>1</v>
      </c>
      <c r="Y306" s="21"/>
      <c r="Z306" s="21">
        <f t="shared" si="19"/>
        <v>720</v>
      </c>
      <c r="AA306" s="21" t="s">
        <v>55</v>
      </c>
      <c r="AB306" s="21">
        <v>1</v>
      </c>
      <c r="AC306" s="21"/>
      <c r="AD306" s="21">
        <f t="shared" si="16"/>
        <v>720</v>
      </c>
      <c r="AE306" s="21"/>
      <c r="AF306" s="21">
        <f t="shared" si="17"/>
        <v>720</v>
      </c>
      <c r="AG306" s="28">
        <f t="shared" si="18"/>
        <v>720</v>
      </c>
      <c r="AH306" s="21"/>
      <c r="AI306" s="29"/>
      <c r="AJ306" s="21"/>
      <c r="AK306" s="21"/>
      <c r="AL306" s="22"/>
      <c r="AM306" s="21">
        <v>1</v>
      </c>
      <c r="AN306" s="21"/>
      <c r="AO306" s="21" t="s">
        <v>56</v>
      </c>
      <c r="AP306" s="22"/>
      <c r="AQ306" s="22"/>
      <c r="AR306" s="22"/>
    </row>
    <row r="307" spans="1:44" s="20" customFormat="1" ht="14.25" x14ac:dyDescent="0.15">
      <c r="A307" s="21" t="s">
        <v>46</v>
      </c>
      <c r="B307" s="22"/>
      <c r="C307" s="22"/>
      <c r="D307" s="22"/>
      <c r="E307" s="22"/>
      <c r="F307" s="22"/>
      <c r="G307" s="22" t="s">
        <v>526</v>
      </c>
      <c r="H307" s="22"/>
      <c r="I307" s="23">
        <v>39800375696</v>
      </c>
      <c r="J307" s="22" t="s">
        <v>48</v>
      </c>
      <c r="K307" s="24" t="s">
        <v>156</v>
      </c>
      <c r="L307" s="22"/>
      <c r="M307" s="23">
        <v>950</v>
      </c>
      <c r="N307" s="23">
        <v>950</v>
      </c>
      <c r="O307" s="22"/>
      <c r="P307" s="22" t="s">
        <v>50</v>
      </c>
      <c r="Q307" s="22" t="s">
        <v>51</v>
      </c>
      <c r="R307" s="22" t="s">
        <v>60</v>
      </c>
      <c r="S307" s="25"/>
      <c r="T307" s="22" t="s">
        <v>53</v>
      </c>
      <c r="U307" s="22" t="s">
        <v>61</v>
      </c>
      <c r="V307" s="26">
        <v>1</v>
      </c>
      <c r="W307" s="26">
        <v>1</v>
      </c>
      <c r="X307" s="27">
        <v>1</v>
      </c>
      <c r="Y307" s="21"/>
      <c r="Z307" s="21">
        <f t="shared" si="19"/>
        <v>950</v>
      </c>
      <c r="AA307" s="21" t="s">
        <v>55</v>
      </c>
      <c r="AB307" s="21">
        <v>1</v>
      </c>
      <c r="AC307" s="21"/>
      <c r="AD307" s="21">
        <f t="shared" si="16"/>
        <v>950</v>
      </c>
      <c r="AE307" s="21"/>
      <c r="AF307" s="21">
        <f t="shared" si="17"/>
        <v>950</v>
      </c>
      <c r="AG307" s="28">
        <f t="shared" si="18"/>
        <v>950</v>
      </c>
      <c r="AH307" s="21"/>
      <c r="AI307" s="29"/>
      <c r="AJ307" s="21"/>
      <c r="AK307" s="21"/>
      <c r="AL307" s="22"/>
      <c r="AM307" s="21">
        <v>1</v>
      </c>
      <c r="AN307" s="21"/>
      <c r="AO307" s="21" t="s">
        <v>56</v>
      </c>
      <c r="AP307" s="22"/>
      <c r="AQ307" s="22"/>
      <c r="AR307" s="22"/>
    </row>
    <row r="308" spans="1:44" s="20" customFormat="1" ht="14.25" x14ac:dyDescent="0.15">
      <c r="A308" s="21" t="s">
        <v>46</v>
      </c>
      <c r="B308" s="22"/>
      <c r="C308" s="22"/>
      <c r="D308" s="22"/>
      <c r="E308" s="22"/>
      <c r="F308" s="22"/>
      <c r="G308" s="22" t="s">
        <v>527</v>
      </c>
      <c r="H308" s="22"/>
      <c r="I308" s="23">
        <v>39800379998</v>
      </c>
      <c r="J308" s="22" t="s">
        <v>48</v>
      </c>
      <c r="K308" s="24" t="s">
        <v>254</v>
      </c>
      <c r="L308" s="22"/>
      <c r="M308" s="23">
        <v>600</v>
      </c>
      <c r="N308" s="23">
        <v>600</v>
      </c>
      <c r="O308" s="22"/>
      <c r="P308" s="22" t="s">
        <v>50</v>
      </c>
      <c r="Q308" s="22" t="s">
        <v>51</v>
      </c>
      <c r="R308" s="22" t="s">
        <v>121</v>
      </c>
      <c r="S308" s="25"/>
      <c r="T308" s="22" t="s">
        <v>53</v>
      </c>
      <c r="U308" s="22" t="s">
        <v>255</v>
      </c>
      <c r="V308" s="26">
        <v>1</v>
      </c>
      <c r="W308" s="26">
        <v>1</v>
      </c>
      <c r="X308" s="27">
        <v>1</v>
      </c>
      <c r="Y308" s="21"/>
      <c r="Z308" s="21">
        <f t="shared" si="19"/>
        <v>600</v>
      </c>
      <c r="AA308" s="21" t="s">
        <v>55</v>
      </c>
      <c r="AB308" s="21">
        <v>1</v>
      </c>
      <c r="AC308" s="21"/>
      <c r="AD308" s="21">
        <f t="shared" si="16"/>
        <v>600</v>
      </c>
      <c r="AE308" s="21"/>
      <c r="AF308" s="21">
        <f t="shared" si="17"/>
        <v>600</v>
      </c>
      <c r="AG308" s="28">
        <f t="shared" si="18"/>
        <v>600</v>
      </c>
      <c r="AH308" s="21"/>
      <c r="AI308" s="29"/>
      <c r="AJ308" s="21"/>
      <c r="AK308" s="21"/>
      <c r="AL308" s="22"/>
      <c r="AM308" s="21">
        <v>1</v>
      </c>
      <c r="AN308" s="21"/>
      <c r="AO308" s="21" t="s">
        <v>56</v>
      </c>
      <c r="AP308" s="22"/>
      <c r="AQ308" s="22"/>
      <c r="AR308" s="22"/>
    </row>
    <row r="309" spans="1:44" s="20" customFormat="1" ht="14.25" x14ac:dyDescent="0.15">
      <c r="A309" s="21" t="s">
        <v>46</v>
      </c>
      <c r="B309" s="22"/>
      <c r="C309" s="22"/>
      <c r="D309" s="22"/>
      <c r="E309" s="22"/>
      <c r="F309" s="22"/>
      <c r="G309" s="22" t="s">
        <v>528</v>
      </c>
      <c r="H309" s="22"/>
      <c r="I309" s="23">
        <v>39800379999</v>
      </c>
      <c r="J309" s="22" t="s">
        <v>48</v>
      </c>
      <c r="K309" s="24" t="s">
        <v>72</v>
      </c>
      <c r="L309" s="22"/>
      <c r="M309" s="23">
        <v>950</v>
      </c>
      <c r="N309" s="23">
        <v>950</v>
      </c>
      <c r="O309" s="22"/>
      <c r="P309" s="22" t="s">
        <v>50</v>
      </c>
      <c r="Q309" s="22" t="s">
        <v>51</v>
      </c>
      <c r="R309" s="22" t="s">
        <v>52</v>
      </c>
      <c r="S309" s="25"/>
      <c r="T309" s="22" t="s">
        <v>53</v>
      </c>
      <c r="U309" s="22" t="s">
        <v>54</v>
      </c>
      <c r="V309" s="26">
        <v>1</v>
      </c>
      <c r="W309" s="26">
        <v>1</v>
      </c>
      <c r="X309" s="27">
        <v>1</v>
      </c>
      <c r="Y309" s="21"/>
      <c r="Z309" s="21">
        <f t="shared" si="19"/>
        <v>950</v>
      </c>
      <c r="AA309" s="21" t="s">
        <v>55</v>
      </c>
      <c r="AB309" s="21">
        <v>1</v>
      </c>
      <c r="AC309" s="21"/>
      <c r="AD309" s="21">
        <f t="shared" si="16"/>
        <v>950</v>
      </c>
      <c r="AE309" s="21"/>
      <c r="AF309" s="21">
        <f t="shared" si="17"/>
        <v>950</v>
      </c>
      <c r="AG309" s="28">
        <f t="shared" si="18"/>
        <v>950</v>
      </c>
      <c r="AH309" s="21"/>
      <c r="AI309" s="29"/>
      <c r="AJ309" s="21"/>
      <c r="AK309" s="21"/>
      <c r="AL309" s="22"/>
      <c r="AM309" s="21">
        <v>1</v>
      </c>
      <c r="AN309" s="21"/>
      <c r="AO309" s="21" t="s">
        <v>56</v>
      </c>
      <c r="AP309" s="22"/>
      <c r="AQ309" s="22"/>
      <c r="AR309" s="22"/>
    </row>
    <row r="310" spans="1:44" s="20" customFormat="1" ht="14.25" x14ac:dyDescent="0.15">
      <c r="A310" s="21" t="s">
        <v>46</v>
      </c>
      <c r="B310" s="22"/>
      <c r="C310" s="22"/>
      <c r="D310" s="22"/>
      <c r="E310" s="22"/>
      <c r="F310" s="22"/>
      <c r="G310" s="22" t="s">
        <v>529</v>
      </c>
      <c r="H310" s="22"/>
      <c r="I310" s="23">
        <v>39800375700</v>
      </c>
      <c r="J310" s="22" t="s">
        <v>48</v>
      </c>
      <c r="K310" s="24" t="s">
        <v>195</v>
      </c>
      <c r="L310" s="22"/>
      <c r="M310" s="23">
        <v>950</v>
      </c>
      <c r="N310" s="23">
        <v>950</v>
      </c>
      <c r="O310" s="22"/>
      <c r="P310" s="22" t="s">
        <v>50</v>
      </c>
      <c r="Q310" s="22" t="s">
        <v>51</v>
      </c>
      <c r="R310" s="22" t="s">
        <v>109</v>
      </c>
      <c r="S310" s="25"/>
      <c r="T310" s="22" t="s">
        <v>53</v>
      </c>
      <c r="U310" s="22" t="s">
        <v>196</v>
      </c>
      <c r="V310" s="26">
        <v>1</v>
      </c>
      <c r="W310" s="26">
        <v>1</v>
      </c>
      <c r="X310" s="27">
        <v>1</v>
      </c>
      <c r="Y310" s="21"/>
      <c r="Z310" s="21">
        <f t="shared" si="19"/>
        <v>950</v>
      </c>
      <c r="AA310" s="21" t="s">
        <v>55</v>
      </c>
      <c r="AB310" s="21">
        <v>1</v>
      </c>
      <c r="AC310" s="21"/>
      <c r="AD310" s="21">
        <f t="shared" si="16"/>
        <v>950</v>
      </c>
      <c r="AE310" s="21"/>
      <c r="AF310" s="21">
        <f t="shared" si="17"/>
        <v>950</v>
      </c>
      <c r="AG310" s="28">
        <f t="shared" si="18"/>
        <v>950</v>
      </c>
      <c r="AH310" s="21"/>
      <c r="AI310" s="29"/>
      <c r="AJ310" s="21"/>
      <c r="AK310" s="21"/>
      <c r="AL310" s="22"/>
      <c r="AM310" s="21">
        <v>1</v>
      </c>
      <c r="AN310" s="21"/>
      <c r="AO310" s="21" t="s">
        <v>56</v>
      </c>
      <c r="AP310" s="22"/>
      <c r="AQ310" s="22"/>
      <c r="AR310" s="22"/>
    </row>
    <row r="311" spans="1:44" s="20" customFormat="1" ht="14.25" x14ac:dyDescent="0.15">
      <c r="A311" s="21" t="s">
        <v>46</v>
      </c>
      <c r="B311" s="22"/>
      <c r="C311" s="22"/>
      <c r="D311" s="22"/>
      <c r="E311" s="22"/>
      <c r="F311" s="22"/>
      <c r="G311" s="22" t="s">
        <v>530</v>
      </c>
      <c r="H311" s="22"/>
      <c r="I311" s="23">
        <v>39800375707</v>
      </c>
      <c r="J311" s="22" t="s">
        <v>48</v>
      </c>
      <c r="K311" s="24" t="s">
        <v>63</v>
      </c>
      <c r="L311" s="22"/>
      <c r="M311" s="23">
        <v>950</v>
      </c>
      <c r="N311" s="23">
        <v>950</v>
      </c>
      <c r="O311" s="22"/>
      <c r="P311" s="22" t="s">
        <v>64</v>
      </c>
      <c r="Q311" s="22" t="s">
        <v>51</v>
      </c>
      <c r="R311" s="22" t="s">
        <v>65</v>
      </c>
      <c r="S311" s="25"/>
      <c r="T311" s="22" t="s">
        <v>53</v>
      </c>
      <c r="U311" s="22" t="s">
        <v>66</v>
      </c>
      <c r="V311" s="26">
        <v>1</v>
      </c>
      <c r="W311" s="26">
        <v>1</v>
      </c>
      <c r="X311" s="27">
        <v>1</v>
      </c>
      <c r="Y311" s="21"/>
      <c r="Z311" s="21">
        <f t="shared" si="19"/>
        <v>950</v>
      </c>
      <c r="AA311" s="21" t="s">
        <v>55</v>
      </c>
      <c r="AB311" s="21">
        <v>1</v>
      </c>
      <c r="AC311" s="21"/>
      <c r="AD311" s="21">
        <f t="shared" si="16"/>
        <v>950</v>
      </c>
      <c r="AE311" s="21"/>
      <c r="AF311" s="21">
        <f t="shared" si="17"/>
        <v>950</v>
      </c>
      <c r="AG311" s="28">
        <f t="shared" si="18"/>
        <v>950</v>
      </c>
      <c r="AH311" s="21"/>
      <c r="AI311" s="29"/>
      <c r="AJ311" s="21"/>
      <c r="AK311" s="21"/>
      <c r="AL311" s="22"/>
      <c r="AM311" s="21">
        <v>1</v>
      </c>
      <c r="AN311" s="21"/>
      <c r="AO311" s="21" t="s">
        <v>56</v>
      </c>
      <c r="AP311" s="22"/>
      <c r="AQ311" s="22"/>
      <c r="AR311" s="22"/>
    </row>
    <row r="312" spans="1:44" s="20" customFormat="1" ht="14.25" x14ac:dyDescent="0.15">
      <c r="A312" s="21" t="s">
        <v>46</v>
      </c>
      <c r="B312" s="22"/>
      <c r="C312" s="22"/>
      <c r="D312" s="22"/>
      <c r="E312" s="22"/>
      <c r="F312" s="22"/>
      <c r="G312" s="22" t="s">
        <v>531</v>
      </c>
      <c r="H312" s="22"/>
      <c r="I312" s="23">
        <v>39800375708</v>
      </c>
      <c r="J312" s="22" t="s">
        <v>48</v>
      </c>
      <c r="K312" s="24" t="s">
        <v>209</v>
      </c>
      <c r="L312" s="22"/>
      <c r="M312" s="23">
        <v>950</v>
      </c>
      <c r="N312" s="23">
        <v>950</v>
      </c>
      <c r="O312" s="22"/>
      <c r="P312" s="22" t="s">
        <v>50</v>
      </c>
      <c r="Q312" s="22" t="s">
        <v>51</v>
      </c>
      <c r="R312" s="22" t="s">
        <v>99</v>
      </c>
      <c r="S312" s="25"/>
      <c r="T312" s="22" t="s">
        <v>53</v>
      </c>
      <c r="U312" s="22" t="s">
        <v>210</v>
      </c>
      <c r="V312" s="26">
        <v>1</v>
      </c>
      <c r="W312" s="26">
        <v>1</v>
      </c>
      <c r="X312" s="27">
        <v>1</v>
      </c>
      <c r="Y312" s="21"/>
      <c r="Z312" s="21">
        <f t="shared" si="19"/>
        <v>950</v>
      </c>
      <c r="AA312" s="21" t="s">
        <v>55</v>
      </c>
      <c r="AB312" s="21">
        <v>1</v>
      </c>
      <c r="AC312" s="21"/>
      <c r="AD312" s="21">
        <f t="shared" si="16"/>
        <v>950</v>
      </c>
      <c r="AE312" s="21"/>
      <c r="AF312" s="21">
        <f t="shared" si="17"/>
        <v>950</v>
      </c>
      <c r="AG312" s="28">
        <f t="shared" si="18"/>
        <v>950</v>
      </c>
      <c r="AH312" s="21"/>
      <c r="AI312" s="29"/>
      <c r="AJ312" s="21"/>
      <c r="AK312" s="21"/>
      <c r="AL312" s="22"/>
      <c r="AM312" s="21">
        <v>1</v>
      </c>
      <c r="AN312" s="21"/>
      <c r="AO312" s="21" t="s">
        <v>56</v>
      </c>
      <c r="AP312" s="22"/>
      <c r="AQ312" s="22"/>
      <c r="AR312" s="22"/>
    </row>
    <row r="313" spans="1:44" s="20" customFormat="1" ht="14.25" x14ac:dyDescent="0.15">
      <c r="A313" s="21" t="s">
        <v>46</v>
      </c>
      <c r="B313" s="22"/>
      <c r="C313" s="22"/>
      <c r="D313" s="22"/>
      <c r="E313" s="22"/>
      <c r="F313" s="22"/>
      <c r="G313" s="22" t="s">
        <v>532</v>
      </c>
      <c r="H313" s="22"/>
      <c r="I313" s="23">
        <v>39800375715</v>
      </c>
      <c r="J313" s="22" t="s">
        <v>48</v>
      </c>
      <c r="K313" s="24" t="s">
        <v>178</v>
      </c>
      <c r="L313" s="22"/>
      <c r="M313" s="23">
        <v>720</v>
      </c>
      <c r="N313" s="23">
        <v>720</v>
      </c>
      <c r="O313" s="22"/>
      <c r="P313" s="22" t="s">
        <v>64</v>
      </c>
      <c r="Q313" s="22" t="s">
        <v>51</v>
      </c>
      <c r="R313" s="22" t="s">
        <v>282</v>
      </c>
      <c r="S313" s="25"/>
      <c r="T313" s="22" t="s">
        <v>275</v>
      </c>
      <c r="U313" s="22" t="s">
        <v>178</v>
      </c>
      <c r="V313" s="26">
        <v>1</v>
      </c>
      <c r="W313" s="26">
        <v>1</v>
      </c>
      <c r="X313" s="27">
        <v>1</v>
      </c>
      <c r="Y313" s="21"/>
      <c r="Z313" s="21">
        <f t="shared" si="19"/>
        <v>720</v>
      </c>
      <c r="AA313" s="21" t="s">
        <v>55</v>
      </c>
      <c r="AB313" s="21">
        <v>1</v>
      </c>
      <c r="AC313" s="21"/>
      <c r="AD313" s="21">
        <f t="shared" si="16"/>
        <v>720</v>
      </c>
      <c r="AE313" s="21"/>
      <c r="AF313" s="21">
        <f t="shared" si="17"/>
        <v>720</v>
      </c>
      <c r="AG313" s="28">
        <f t="shared" si="18"/>
        <v>720</v>
      </c>
      <c r="AH313" s="21"/>
      <c r="AI313" s="29"/>
      <c r="AJ313" s="21"/>
      <c r="AK313" s="21"/>
      <c r="AL313" s="22"/>
      <c r="AM313" s="21">
        <v>1</v>
      </c>
      <c r="AN313" s="21"/>
      <c r="AO313" s="21" t="s">
        <v>56</v>
      </c>
      <c r="AP313" s="22"/>
      <c r="AQ313" s="22"/>
      <c r="AR313" s="22"/>
    </row>
    <row r="314" spans="1:44" s="20" customFormat="1" ht="14.25" x14ac:dyDescent="0.15">
      <c r="A314" s="21" t="s">
        <v>46</v>
      </c>
      <c r="B314" s="22"/>
      <c r="C314" s="22"/>
      <c r="D314" s="22"/>
      <c r="E314" s="22"/>
      <c r="F314" s="22"/>
      <c r="G314" s="22" t="s">
        <v>533</v>
      </c>
      <c r="H314" s="22"/>
      <c r="I314" s="23">
        <v>39800377168</v>
      </c>
      <c r="J314" s="22" t="s">
        <v>48</v>
      </c>
      <c r="K314" s="24" t="s">
        <v>129</v>
      </c>
      <c r="L314" s="22"/>
      <c r="M314" s="23">
        <v>720</v>
      </c>
      <c r="N314" s="23">
        <v>720</v>
      </c>
      <c r="O314" s="22"/>
      <c r="P314" s="22" t="s">
        <v>50</v>
      </c>
      <c r="Q314" s="22" t="s">
        <v>51</v>
      </c>
      <c r="R314" s="22" t="s">
        <v>77</v>
      </c>
      <c r="S314" s="25"/>
      <c r="T314" s="22" t="s">
        <v>53</v>
      </c>
      <c r="U314" s="22" t="s">
        <v>130</v>
      </c>
      <c r="V314" s="26">
        <v>1</v>
      </c>
      <c r="W314" s="26">
        <v>1</v>
      </c>
      <c r="X314" s="27">
        <v>1</v>
      </c>
      <c r="Y314" s="21"/>
      <c r="Z314" s="21">
        <f t="shared" si="19"/>
        <v>720</v>
      </c>
      <c r="AA314" s="21" t="s">
        <v>55</v>
      </c>
      <c r="AB314" s="21">
        <v>1</v>
      </c>
      <c r="AC314" s="21"/>
      <c r="AD314" s="21">
        <f t="shared" si="16"/>
        <v>720</v>
      </c>
      <c r="AE314" s="21"/>
      <c r="AF314" s="21">
        <f t="shared" si="17"/>
        <v>720</v>
      </c>
      <c r="AG314" s="28">
        <f t="shared" si="18"/>
        <v>720</v>
      </c>
      <c r="AH314" s="21"/>
      <c r="AI314" s="29"/>
      <c r="AJ314" s="21"/>
      <c r="AK314" s="21"/>
      <c r="AL314" s="22"/>
      <c r="AM314" s="21">
        <v>1</v>
      </c>
      <c r="AN314" s="21"/>
      <c r="AO314" s="21" t="s">
        <v>56</v>
      </c>
      <c r="AP314" s="22"/>
      <c r="AQ314" s="22"/>
      <c r="AR314" s="22"/>
    </row>
    <row r="315" spans="1:44" s="20" customFormat="1" ht="14.25" x14ac:dyDescent="0.15">
      <c r="A315" s="21" t="s">
        <v>46</v>
      </c>
      <c r="B315" s="22"/>
      <c r="C315" s="22"/>
      <c r="D315" s="22"/>
      <c r="E315" s="22"/>
      <c r="F315" s="22"/>
      <c r="G315" s="22" t="s">
        <v>534</v>
      </c>
      <c r="H315" s="22"/>
      <c r="I315" s="23">
        <v>39800377114</v>
      </c>
      <c r="J315" s="22" t="s">
        <v>48</v>
      </c>
      <c r="K315" s="24" t="s">
        <v>220</v>
      </c>
      <c r="L315" s="22"/>
      <c r="M315" s="23">
        <v>720</v>
      </c>
      <c r="N315" s="23">
        <v>720</v>
      </c>
      <c r="O315" s="22"/>
      <c r="P315" s="22" t="s">
        <v>64</v>
      </c>
      <c r="Q315" s="22" t="s">
        <v>51</v>
      </c>
      <c r="R315" s="22" t="s">
        <v>221</v>
      </c>
      <c r="S315" s="25"/>
      <c r="T315" s="22" t="s">
        <v>53</v>
      </c>
      <c r="U315" s="22" t="s">
        <v>222</v>
      </c>
      <c r="V315" s="26">
        <v>1</v>
      </c>
      <c r="W315" s="26">
        <v>1</v>
      </c>
      <c r="X315" s="27">
        <v>1</v>
      </c>
      <c r="Y315" s="21"/>
      <c r="Z315" s="21">
        <f t="shared" si="19"/>
        <v>720</v>
      </c>
      <c r="AA315" s="21" t="s">
        <v>55</v>
      </c>
      <c r="AB315" s="21">
        <v>1</v>
      </c>
      <c r="AC315" s="21"/>
      <c r="AD315" s="21">
        <f t="shared" si="16"/>
        <v>720</v>
      </c>
      <c r="AE315" s="21"/>
      <c r="AF315" s="21">
        <f t="shared" si="17"/>
        <v>720</v>
      </c>
      <c r="AG315" s="28">
        <f t="shared" si="18"/>
        <v>720</v>
      </c>
      <c r="AH315" s="21"/>
      <c r="AI315" s="29"/>
      <c r="AJ315" s="21"/>
      <c r="AK315" s="21"/>
      <c r="AL315" s="22"/>
      <c r="AM315" s="21">
        <v>1</v>
      </c>
      <c r="AN315" s="21"/>
      <c r="AO315" s="21" t="s">
        <v>56</v>
      </c>
      <c r="AP315" s="22"/>
      <c r="AQ315" s="22"/>
      <c r="AR315" s="22"/>
    </row>
    <row r="316" spans="1:44" s="20" customFormat="1" ht="14.25" x14ac:dyDescent="0.15">
      <c r="A316" s="21" t="s">
        <v>46</v>
      </c>
      <c r="B316" s="22"/>
      <c r="C316" s="22"/>
      <c r="D316" s="22"/>
      <c r="E316" s="22"/>
      <c r="F316" s="22"/>
      <c r="G316" s="22" t="s">
        <v>535</v>
      </c>
      <c r="H316" s="22"/>
      <c r="I316" s="23">
        <v>39800377175</v>
      </c>
      <c r="J316" s="22" t="s">
        <v>48</v>
      </c>
      <c r="K316" s="24" t="s">
        <v>184</v>
      </c>
      <c r="L316" s="22"/>
      <c r="M316" s="23">
        <v>950</v>
      </c>
      <c r="N316" s="23">
        <v>950</v>
      </c>
      <c r="O316" s="22"/>
      <c r="P316" s="22" t="s">
        <v>50</v>
      </c>
      <c r="Q316" s="22" t="s">
        <v>51</v>
      </c>
      <c r="R316" s="22" t="s">
        <v>109</v>
      </c>
      <c r="S316" s="25"/>
      <c r="T316" s="22" t="s">
        <v>53</v>
      </c>
      <c r="U316" s="22" t="s">
        <v>185</v>
      </c>
      <c r="V316" s="26">
        <v>1</v>
      </c>
      <c r="W316" s="26">
        <v>1</v>
      </c>
      <c r="X316" s="27">
        <v>1</v>
      </c>
      <c r="Y316" s="21"/>
      <c r="Z316" s="21">
        <f t="shared" si="19"/>
        <v>950</v>
      </c>
      <c r="AA316" s="21" t="s">
        <v>55</v>
      </c>
      <c r="AB316" s="21">
        <v>1</v>
      </c>
      <c r="AC316" s="21"/>
      <c r="AD316" s="21">
        <f t="shared" si="16"/>
        <v>950</v>
      </c>
      <c r="AE316" s="21"/>
      <c r="AF316" s="21">
        <f t="shared" si="17"/>
        <v>950</v>
      </c>
      <c r="AG316" s="28">
        <f t="shared" si="18"/>
        <v>950</v>
      </c>
      <c r="AH316" s="21"/>
      <c r="AI316" s="29"/>
      <c r="AJ316" s="21"/>
      <c r="AK316" s="21"/>
      <c r="AL316" s="22"/>
      <c r="AM316" s="21">
        <v>1</v>
      </c>
      <c r="AN316" s="21"/>
      <c r="AO316" s="21" t="s">
        <v>56</v>
      </c>
      <c r="AP316" s="22"/>
      <c r="AQ316" s="22"/>
      <c r="AR316" s="22"/>
    </row>
    <row r="317" spans="1:44" s="20" customFormat="1" ht="14.25" x14ac:dyDescent="0.15">
      <c r="A317" s="21" t="s">
        <v>46</v>
      </c>
      <c r="B317" s="22"/>
      <c r="C317" s="22"/>
      <c r="D317" s="22"/>
      <c r="E317" s="22"/>
      <c r="F317" s="22"/>
      <c r="G317" s="22" t="s">
        <v>536</v>
      </c>
      <c r="H317" s="22"/>
      <c r="I317" s="23">
        <v>39800377119</v>
      </c>
      <c r="J317" s="22" t="s">
        <v>48</v>
      </c>
      <c r="K317" s="24" t="s">
        <v>156</v>
      </c>
      <c r="L317" s="22"/>
      <c r="M317" s="23">
        <v>720</v>
      </c>
      <c r="N317" s="23">
        <v>720</v>
      </c>
      <c r="O317" s="22"/>
      <c r="P317" s="22" t="s">
        <v>50</v>
      </c>
      <c r="Q317" s="22" t="s">
        <v>51</v>
      </c>
      <c r="R317" s="22" t="s">
        <v>60</v>
      </c>
      <c r="S317" s="25"/>
      <c r="T317" s="22" t="s">
        <v>53</v>
      </c>
      <c r="U317" s="22" t="s">
        <v>61</v>
      </c>
      <c r="V317" s="26">
        <v>1</v>
      </c>
      <c r="W317" s="26">
        <v>1</v>
      </c>
      <c r="X317" s="27">
        <v>1</v>
      </c>
      <c r="Y317" s="21"/>
      <c r="Z317" s="21">
        <f t="shared" si="19"/>
        <v>720</v>
      </c>
      <c r="AA317" s="21" t="s">
        <v>55</v>
      </c>
      <c r="AB317" s="21">
        <v>1</v>
      </c>
      <c r="AC317" s="21"/>
      <c r="AD317" s="21">
        <f t="shared" si="16"/>
        <v>720</v>
      </c>
      <c r="AE317" s="21"/>
      <c r="AF317" s="21">
        <f t="shared" si="17"/>
        <v>720</v>
      </c>
      <c r="AG317" s="28">
        <f t="shared" si="18"/>
        <v>720</v>
      </c>
      <c r="AH317" s="21"/>
      <c r="AI317" s="29"/>
      <c r="AJ317" s="21"/>
      <c r="AK317" s="21"/>
      <c r="AL317" s="22"/>
      <c r="AM317" s="21">
        <v>1</v>
      </c>
      <c r="AN317" s="21"/>
      <c r="AO317" s="21" t="s">
        <v>56</v>
      </c>
      <c r="AP317" s="22"/>
      <c r="AQ317" s="22"/>
      <c r="AR317" s="22"/>
    </row>
    <row r="318" spans="1:44" s="20" customFormat="1" ht="14.25" x14ac:dyDescent="0.15">
      <c r="A318" s="21" t="s">
        <v>46</v>
      </c>
      <c r="B318" s="22"/>
      <c r="C318" s="22"/>
      <c r="D318" s="22"/>
      <c r="E318" s="22"/>
      <c r="F318" s="22"/>
      <c r="G318" s="22" t="s">
        <v>537</v>
      </c>
      <c r="H318" s="22"/>
      <c r="I318" s="23">
        <v>39800377132</v>
      </c>
      <c r="J318" s="22" t="s">
        <v>48</v>
      </c>
      <c r="K318" s="24" t="s">
        <v>108</v>
      </c>
      <c r="L318" s="22"/>
      <c r="M318" s="23">
        <v>720</v>
      </c>
      <c r="N318" s="23">
        <v>720</v>
      </c>
      <c r="O318" s="22"/>
      <c r="P318" s="22" t="s">
        <v>50</v>
      </c>
      <c r="Q318" s="22" t="s">
        <v>51</v>
      </c>
      <c r="R318" s="22" t="s">
        <v>109</v>
      </c>
      <c r="S318" s="25"/>
      <c r="T318" s="22" t="s">
        <v>53</v>
      </c>
      <c r="U318" s="22" t="s">
        <v>110</v>
      </c>
      <c r="V318" s="26">
        <v>1</v>
      </c>
      <c r="W318" s="26">
        <v>1</v>
      </c>
      <c r="X318" s="27">
        <v>1</v>
      </c>
      <c r="Y318" s="21"/>
      <c r="Z318" s="21">
        <f t="shared" si="19"/>
        <v>720</v>
      </c>
      <c r="AA318" s="21" t="s">
        <v>55</v>
      </c>
      <c r="AB318" s="21">
        <v>1</v>
      </c>
      <c r="AC318" s="21"/>
      <c r="AD318" s="21">
        <f t="shared" si="16"/>
        <v>720</v>
      </c>
      <c r="AE318" s="21"/>
      <c r="AF318" s="21">
        <f t="shared" si="17"/>
        <v>720</v>
      </c>
      <c r="AG318" s="28">
        <f t="shared" si="18"/>
        <v>720</v>
      </c>
      <c r="AH318" s="21"/>
      <c r="AI318" s="29"/>
      <c r="AJ318" s="21"/>
      <c r="AK318" s="21"/>
      <c r="AL318" s="22"/>
      <c r="AM318" s="21">
        <v>1</v>
      </c>
      <c r="AN318" s="21"/>
      <c r="AO318" s="21" t="s">
        <v>56</v>
      </c>
      <c r="AP318" s="22"/>
      <c r="AQ318" s="22"/>
      <c r="AR318" s="22"/>
    </row>
    <row r="319" spans="1:44" s="20" customFormat="1" ht="14.25" x14ac:dyDescent="0.15">
      <c r="A319" s="21" t="s">
        <v>46</v>
      </c>
      <c r="B319" s="22"/>
      <c r="C319" s="22"/>
      <c r="D319" s="22"/>
      <c r="E319" s="22"/>
      <c r="F319" s="22"/>
      <c r="G319" s="22" t="s">
        <v>538</v>
      </c>
      <c r="H319" s="22"/>
      <c r="I319" s="23">
        <v>39800377135</v>
      </c>
      <c r="J319" s="22" t="s">
        <v>48</v>
      </c>
      <c r="K319" s="24" t="s">
        <v>213</v>
      </c>
      <c r="L319" s="22"/>
      <c r="M319" s="23">
        <v>720</v>
      </c>
      <c r="N319" s="23">
        <v>720</v>
      </c>
      <c r="O319" s="22"/>
      <c r="P319" s="22" t="s">
        <v>50</v>
      </c>
      <c r="Q319" s="22" t="s">
        <v>51</v>
      </c>
      <c r="R319" s="22" t="s">
        <v>91</v>
      </c>
      <c r="S319" s="25"/>
      <c r="T319" s="22" t="s">
        <v>53</v>
      </c>
      <c r="U319" s="22" t="s">
        <v>214</v>
      </c>
      <c r="V319" s="26">
        <v>1</v>
      </c>
      <c r="W319" s="26">
        <v>1</v>
      </c>
      <c r="X319" s="27">
        <v>1</v>
      </c>
      <c r="Y319" s="21"/>
      <c r="Z319" s="21">
        <f t="shared" si="19"/>
        <v>720</v>
      </c>
      <c r="AA319" s="21" t="s">
        <v>55</v>
      </c>
      <c r="AB319" s="21">
        <v>1</v>
      </c>
      <c r="AC319" s="21"/>
      <c r="AD319" s="21">
        <f t="shared" si="16"/>
        <v>720</v>
      </c>
      <c r="AE319" s="21"/>
      <c r="AF319" s="21">
        <f t="shared" si="17"/>
        <v>720</v>
      </c>
      <c r="AG319" s="28">
        <f t="shared" si="18"/>
        <v>720</v>
      </c>
      <c r="AH319" s="21"/>
      <c r="AI319" s="29"/>
      <c r="AJ319" s="21"/>
      <c r="AK319" s="21"/>
      <c r="AL319" s="22"/>
      <c r="AM319" s="21">
        <v>1</v>
      </c>
      <c r="AN319" s="21"/>
      <c r="AO319" s="21" t="s">
        <v>56</v>
      </c>
      <c r="AP319" s="22"/>
      <c r="AQ319" s="22"/>
      <c r="AR319" s="22"/>
    </row>
    <row r="320" spans="1:44" s="20" customFormat="1" ht="14.25" x14ac:dyDescent="0.15">
      <c r="A320" s="21" t="s">
        <v>46</v>
      </c>
      <c r="B320" s="22"/>
      <c r="C320" s="22"/>
      <c r="D320" s="22"/>
      <c r="E320" s="22"/>
      <c r="F320" s="22"/>
      <c r="G320" s="22" t="s">
        <v>539</v>
      </c>
      <c r="H320" s="22"/>
      <c r="I320" s="23">
        <v>39800377138</v>
      </c>
      <c r="J320" s="22" t="s">
        <v>48</v>
      </c>
      <c r="K320" s="24" t="s">
        <v>83</v>
      </c>
      <c r="L320" s="22"/>
      <c r="M320" s="23">
        <v>950</v>
      </c>
      <c r="N320" s="23">
        <v>950</v>
      </c>
      <c r="O320" s="22"/>
      <c r="P320" s="22" t="s">
        <v>50</v>
      </c>
      <c r="Q320" s="22" t="s">
        <v>51</v>
      </c>
      <c r="R320" s="22" t="s">
        <v>84</v>
      </c>
      <c r="S320" s="25"/>
      <c r="T320" s="22" t="s">
        <v>53</v>
      </c>
      <c r="U320" s="22" t="s">
        <v>85</v>
      </c>
      <c r="V320" s="26">
        <v>1</v>
      </c>
      <c r="W320" s="26">
        <v>1</v>
      </c>
      <c r="X320" s="27">
        <v>1</v>
      </c>
      <c r="Y320" s="21"/>
      <c r="Z320" s="21">
        <f t="shared" si="19"/>
        <v>950</v>
      </c>
      <c r="AA320" s="21" t="s">
        <v>55</v>
      </c>
      <c r="AB320" s="21">
        <v>1</v>
      </c>
      <c r="AC320" s="21"/>
      <c r="AD320" s="21">
        <f t="shared" si="16"/>
        <v>950</v>
      </c>
      <c r="AE320" s="21"/>
      <c r="AF320" s="21">
        <f t="shared" si="17"/>
        <v>950</v>
      </c>
      <c r="AG320" s="28">
        <f t="shared" si="18"/>
        <v>950</v>
      </c>
      <c r="AH320" s="21"/>
      <c r="AI320" s="29"/>
      <c r="AJ320" s="21"/>
      <c r="AK320" s="21"/>
      <c r="AL320" s="22"/>
      <c r="AM320" s="21">
        <v>1</v>
      </c>
      <c r="AN320" s="21"/>
      <c r="AO320" s="21" t="s">
        <v>56</v>
      </c>
      <c r="AP320" s="22"/>
      <c r="AQ320" s="22"/>
      <c r="AR320" s="22"/>
    </row>
    <row r="321" spans="1:44" s="20" customFormat="1" ht="14.25" x14ac:dyDescent="0.15">
      <c r="A321" s="21" t="s">
        <v>46</v>
      </c>
      <c r="B321" s="22"/>
      <c r="C321" s="22"/>
      <c r="D321" s="22"/>
      <c r="E321" s="22"/>
      <c r="F321" s="22"/>
      <c r="G321" s="22" t="s">
        <v>540</v>
      </c>
      <c r="H321" s="22"/>
      <c r="I321" s="23">
        <v>39800377139</v>
      </c>
      <c r="J321" s="22" t="s">
        <v>48</v>
      </c>
      <c r="K321" s="24" t="s">
        <v>209</v>
      </c>
      <c r="L321" s="22"/>
      <c r="M321" s="23">
        <v>600</v>
      </c>
      <c r="N321" s="23">
        <v>600</v>
      </c>
      <c r="O321" s="22"/>
      <c r="P321" s="22" t="s">
        <v>50</v>
      </c>
      <c r="Q321" s="22" t="s">
        <v>51</v>
      </c>
      <c r="R321" s="22" t="s">
        <v>99</v>
      </c>
      <c r="S321" s="25"/>
      <c r="T321" s="22" t="s">
        <v>53</v>
      </c>
      <c r="U321" s="22" t="s">
        <v>210</v>
      </c>
      <c r="V321" s="26">
        <v>1</v>
      </c>
      <c r="W321" s="26">
        <v>1</v>
      </c>
      <c r="X321" s="27">
        <v>1</v>
      </c>
      <c r="Y321" s="21"/>
      <c r="Z321" s="21">
        <f t="shared" si="19"/>
        <v>600</v>
      </c>
      <c r="AA321" s="21" t="s">
        <v>55</v>
      </c>
      <c r="AB321" s="21">
        <v>1</v>
      </c>
      <c r="AC321" s="21"/>
      <c r="AD321" s="21">
        <f t="shared" si="16"/>
        <v>600</v>
      </c>
      <c r="AE321" s="21"/>
      <c r="AF321" s="21">
        <f t="shared" si="17"/>
        <v>600</v>
      </c>
      <c r="AG321" s="28">
        <f t="shared" si="18"/>
        <v>600</v>
      </c>
      <c r="AH321" s="21"/>
      <c r="AI321" s="29"/>
      <c r="AJ321" s="21"/>
      <c r="AK321" s="21"/>
      <c r="AL321" s="22"/>
      <c r="AM321" s="21">
        <v>1</v>
      </c>
      <c r="AN321" s="21"/>
      <c r="AO321" s="21" t="s">
        <v>56</v>
      </c>
      <c r="AP321" s="22"/>
      <c r="AQ321" s="22"/>
      <c r="AR321" s="22"/>
    </row>
    <row r="322" spans="1:44" s="20" customFormat="1" ht="14.25" x14ac:dyDescent="0.15">
      <c r="A322" s="21" t="s">
        <v>46</v>
      </c>
      <c r="B322" s="22"/>
      <c r="C322" s="22"/>
      <c r="D322" s="22"/>
      <c r="E322" s="22"/>
      <c r="F322" s="22"/>
      <c r="G322" s="22" t="s">
        <v>541</v>
      </c>
      <c r="H322" s="22"/>
      <c r="I322" s="23">
        <v>39800377141</v>
      </c>
      <c r="J322" s="22" t="s">
        <v>48</v>
      </c>
      <c r="K322" s="24" t="s">
        <v>146</v>
      </c>
      <c r="L322" s="22"/>
      <c r="M322" s="23">
        <v>950</v>
      </c>
      <c r="N322" s="23">
        <v>950</v>
      </c>
      <c r="O322" s="22"/>
      <c r="P322" s="22" t="s">
        <v>50</v>
      </c>
      <c r="Q322" s="22" t="s">
        <v>51</v>
      </c>
      <c r="R322" s="22" t="s">
        <v>147</v>
      </c>
      <c r="S322" s="25"/>
      <c r="T322" s="22" t="s">
        <v>53</v>
      </c>
      <c r="U322" s="22" t="s">
        <v>148</v>
      </c>
      <c r="V322" s="26">
        <v>1</v>
      </c>
      <c r="W322" s="26">
        <v>1</v>
      </c>
      <c r="X322" s="27">
        <v>1</v>
      </c>
      <c r="Y322" s="21"/>
      <c r="Z322" s="21">
        <f t="shared" si="19"/>
        <v>950</v>
      </c>
      <c r="AA322" s="21" t="s">
        <v>55</v>
      </c>
      <c r="AB322" s="21">
        <v>1</v>
      </c>
      <c r="AC322" s="21"/>
      <c r="AD322" s="21">
        <f t="shared" ref="AD322:AD385" si="20">Z322</f>
        <v>950</v>
      </c>
      <c r="AE322" s="21"/>
      <c r="AF322" s="21">
        <f t="shared" ref="AF322:AF385" si="21">Z322</f>
        <v>950</v>
      </c>
      <c r="AG322" s="28">
        <f t="shared" ref="AG322:AG385" si="22">Z322</f>
        <v>950</v>
      </c>
      <c r="AH322" s="21"/>
      <c r="AI322" s="29"/>
      <c r="AJ322" s="21"/>
      <c r="AK322" s="21"/>
      <c r="AL322" s="22"/>
      <c r="AM322" s="21">
        <v>1</v>
      </c>
      <c r="AN322" s="21"/>
      <c r="AO322" s="21" t="s">
        <v>56</v>
      </c>
      <c r="AP322" s="22"/>
      <c r="AQ322" s="22"/>
      <c r="AR322" s="22"/>
    </row>
    <row r="323" spans="1:44" s="20" customFormat="1" ht="14.25" x14ac:dyDescent="0.15">
      <c r="A323" s="21" t="s">
        <v>46</v>
      </c>
      <c r="B323" s="22"/>
      <c r="C323" s="22"/>
      <c r="D323" s="22"/>
      <c r="E323" s="22"/>
      <c r="F323" s="22"/>
      <c r="G323" s="22" t="s">
        <v>542</v>
      </c>
      <c r="H323" s="22"/>
      <c r="I323" s="23">
        <v>39800377147</v>
      </c>
      <c r="J323" s="22" t="s">
        <v>48</v>
      </c>
      <c r="K323" s="24" t="s">
        <v>287</v>
      </c>
      <c r="L323" s="22"/>
      <c r="M323" s="23">
        <v>950</v>
      </c>
      <c r="N323" s="23">
        <v>950</v>
      </c>
      <c r="O323" s="22"/>
      <c r="P323" s="22" t="s">
        <v>50</v>
      </c>
      <c r="Q323" s="22" t="s">
        <v>51</v>
      </c>
      <c r="R323" s="22" t="s">
        <v>104</v>
      </c>
      <c r="S323" s="25"/>
      <c r="T323" s="22" t="s">
        <v>53</v>
      </c>
      <c r="U323" s="22" t="s">
        <v>288</v>
      </c>
      <c r="V323" s="26">
        <v>1</v>
      </c>
      <c r="W323" s="26">
        <v>1</v>
      </c>
      <c r="X323" s="27">
        <v>1</v>
      </c>
      <c r="Y323" s="21"/>
      <c r="Z323" s="21">
        <f t="shared" ref="Z323:Z386" si="23">N323</f>
        <v>950</v>
      </c>
      <c r="AA323" s="21" t="s">
        <v>55</v>
      </c>
      <c r="AB323" s="21">
        <v>1</v>
      </c>
      <c r="AC323" s="21"/>
      <c r="AD323" s="21">
        <f t="shared" si="20"/>
        <v>950</v>
      </c>
      <c r="AE323" s="21"/>
      <c r="AF323" s="21">
        <f t="shared" si="21"/>
        <v>950</v>
      </c>
      <c r="AG323" s="28">
        <f t="shared" si="22"/>
        <v>950</v>
      </c>
      <c r="AH323" s="21"/>
      <c r="AI323" s="29"/>
      <c r="AJ323" s="21"/>
      <c r="AK323" s="21"/>
      <c r="AL323" s="22"/>
      <c r="AM323" s="21">
        <v>1</v>
      </c>
      <c r="AN323" s="21"/>
      <c r="AO323" s="21" t="s">
        <v>56</v>
      </c>
      <c r="AP323" s="22"/>
      <c r="AQ323" s="22"/>
      <c r="AR323" s="22"/>
    </row>
    <row r="324" spans="1:44" s="20" customFormat="1" ht="14.25" x14ac:dyDescent="0.15">
      <c r="A324" s="21" t="s">
        <v>46</v>
      </c>
      <c r="B324" s="22"/>
      <c r="C324" s="22"/>
      <c r="D324" s="22"/>
      <c r="E324" s="22"/>
      <c r="F324" s="22"/>
      <c r="G324" s="22" t="s">
        <v>543</v>
      </c>
      <c r="H324" s="22"/>
      <c r="I324" s="23">
        <v>39800377148</v>
      </c>
      <c r="J324" s="22" t="s">
        <v>48</v>
      </c>
      <c r="K324" s="24" t="s">
        <v>343</v>
      </c>
      <c r="L324" s="22"/>
      <c r="M324" s="23">
        <v>720</v>
      </c>
      <c r="N324" s="23">
        <v>720</v>
      </c>
      <c r="O324" s="22"/>
      <c r="P324" s="22" t="s">
        <v>50</v>
      </c>
      <c r="Q324" s="22" t="s">
        <v>51</v>
      </c>
      <c r="R324" s="22" t="s">
        <v>104</v>
      </c>
      <c r="S324" s="25"/>
      <c r="T324" s="22" t="s">
        <v>53</v>
      </c>
      <c r="U324" s="22" t="s">
        <v>344</v>
      </c>
      <c r="V324" s="26">
        <v>1</v>
      </c>
      <c r="W324" s="26">
        <v>1</v>
      </c>
      <c r="X324" s="27">
        <v>1</v>
      </c>
      <c r="Y324" s="21"/>
      <c r="Z324" s="21">
        <f t="shared" si="23"/>
        <v>720</v>
      </c>
      <c r="AA324" s="21" t="s">
        <v>55</v>
      </c>
      <c r="AB324" s="21">
        <v>1</v>
      </c>
      <c r="AC324" s="21"/>
      <c r="AD324" s="21">
        <f t="shared" si="20"/>
        <v>720</v>
      </c>
      <c r="AE324" s="21"/>
      <c r="AF324" s="21">
        <f t="shared" si="21"/>
        <v>720</v>
      </c>
      <c r="AG324" s="28">
        <f t="shared" si="22"/>
        <v>720</v>
      </c>
      <c r="AH324" s="21"/>
      <c r="AI324" s="29"/>
      <c r="AJ324" s="21"/>
      <c r="AK324" s="21"/>
      <c r="AL324" s="22"/>
      <c r="AM324" s="21">
        <v>1</v>
      </c>
      <c r="AN324" s="21"/>
      <c r="AO324" s="21" t="s">
        <v>56</v>
      </c>
      <c r="AP324" s="22"/>
      <c r="AQ324" s="22"/>
      <c r="AR324" s="22"/>
    </row>
    <row r="325" spans="1:44" s="20" customFormat="1" ht="14.25" x14ac:dyDescent="0.15">
      <c r="A325" s="21" t="s">
        <v>46</v>
      </c>
      <c r="B325" s="22"/>
      <c r="C325" s="22"/>
      <c r="D325" s="22"/>
      <c r="E325" s="22"/>
      <c r="F325" s="22"/>
      <c r="G325" s="22" t="s">
        <v>544</v>
      </c>
      <c r="H325" s="22"/>
      <c r="I325" s="23">
        <v>39800377150</v>
      </c>
      <c r="J325" s="22" t="s">
        <v>48</v>
      </c>
      <c r="K325" s="24" t="s">
        <v>178</v>
      </c>
      <c r="L325" s="22"/>
      <c r="M325" s="23">
        <v>720</v>
      </c>
      <c r="N325" s="23">
        <v>720</v>
      </c>
      <c r="O325" s="22"/>
      <c r="P325" s="22" t="s">
        <v>64</v>
      </c>
      <c r="Q325" s="22" t="s">
        <v>51</v>
      </c>
      <c r="R325" s="22" t="s">
        <v>282</v>
      </c>
      <c r="S325" s="25"/>
      <c r="T325" s="22" t="s">
        <v>275</v>
      </c>
      <c r="U325" s="22" t="s">
        <v>178</v>
      </c>
      <c r="V325" s="26">
        <v>1</v>
      </c>
      <c r="W325" s="26">
        <v>1</v>
      </c>
      <c r="X325" s="27">
        <v>1</v>
      </c>
      <c r="Y325" s="21"/>
      <c r="Z325" s="21">
        <f t="shared" si="23"/>
        <v>720</v>
      </c>
      <c r="AA325" s="21" t="s">
        <v>55</v>
      </c>
      <c r="AB325" s="21">
        <v>1</v>
      </c>
      <c r="AC325" s="21"/>
      <c r="AD325" s="21">
        <f t="shared" si="20"/>
        <v>720</v>
      </c>
      <c r="AE325" s="21"/>
      <c r="AF325" s="21">
        <f t="shared" si="21"/>
        <v>720</v>
      </c>
      <c r="AG325" s="28">
        <f t="shared" si="22"/>
        <v>720</v>
      </c>
      <c r="AH325" s="21"/>
      <c r="AI325" s="29"/>
      <c r="AJ325" s="21"/>
      <c r="AK325" s="21"/>
      <c r="AL325" s="22"/>
      <c r="AM325" s="21">
        <v>1</v>
      </c>
      <c r="AN325" s="21"/>
      <c r="AO325" s="21" t="s">
        <v>56</v>
      </c>
      <c r="AP325" s="22"/>
      <c r="AQ325" s="22"/>
      <c r="AR325" s="22"/>
    </row>
    <row r="326" spans="1:44" s="20" customFormat="1" ht="14.25" x14ac:dyDescent="0.15">
      <c r="A326" s="21" t="s">
        <v>46</v>
      </c>
      <c r="B326" s="22"/>
      <c r="C326" s="22"/>
      <c r="D326" s="22"/>
      <c r="E326" s="22"/>
      <c r="F326" s="22"/>
      <c r="G326" s="22" t="s">
        <v>545</v>
      </c>
      <c r="H326" s="22"/>
      <c r="I326" s="23">
        <v>39800377152</v>
      </c>
      <c r="J326" s="22" t="s">
        <v>48</v>
      </c>
      <c r="K326" s="24" t="s">
        <v>178</v>
      </c>
      <c r="L326" s="22"/>
      <c r="M326" s="23">
        <v>950</v>
      </c>
      <c r="N326" s="23">
        <v>950</v>
      </c>
      <c r="O326" s="22"/>
      <c r="P326" s="22" t="s">
        <v>64</v>
      </c>
      <c r="Q326" s="22" t="s">
        <v>51</v>
      </c>
      <c r="R326" s="22" t="s">
        <v>274</v>
      </c>
      <c r="S326" s="25"/>
      <c r="T326" s="22" t="s">
        <v>275</v>
      </c>
      <c r="U326" s="22" t="s">
        <v>178</v>
      </c>
      <c r="V326" s="26">
        <v>1</v>
      </c>
      <c r="W326" s="26">
        <v>1</v>
      </c>
      <c r="X326" s="27">
        <v>1</v>
      </c>
      <c r="Y326" s="21"/>
      <c r="Z326" s="21">
        <f t="shared" si="23"/>
        <v>950</v>
      </c>
      <c r="AA326" s="21" t="s">
        <v>55</v>
      </c>
      <c r="AB326" s="21">
        <v>1</v>
      </c>
      <c r="AC326" s="21"/>
      <c r="AD326" s="21">
        <f t="shared" si="20"/>
        <v>950</v>
      </c>
      <c r="AE326" s="21"/>
      <c r="AF326" s="21">
        <f t="shared" si="21"/>
        <v>950</v>
      </c>
      <c r="AG326" s="28">
        <f t="shared" si="22"/>
        <v>950</v>
      </c>
      <c r="AH326" s="21"/>
      <c r="AI326" s="29"/>
      <c r="AJ326" s="21"/>
      <c r="AK326" s="21"/>
      <c r="AL326" s="22"/>
      <c r="AM326" s="21">
        <v>1</v>
      </c>
      <c r="AN326" s="21"/>
      <c r="AO326" s="21" t="s">
        <v>56</v>
      </c>
      <c r="AP326" s="22"/>
      <c r="AQ326" s="22"/>
      <c r="AR326" s="22"/>
    </row>
    <row r="327" spans="1:44" s="20" customFormat="1" ht="14.25" x14ac:dyDescent="0.15">
      <c r="A327" s="21" t="s">
        <v>46</v>
      </c>
      <c r="B327" s="22"/>
      <c r="C327" s="22"/>
      <c r="D327" s="22"/>
      <c r="E327" s="22"/>
      <c r="F327" s="22"/>
      <c r="G327" s="22" t="s">
        <v>546</v>
      </c>
      <c r="H327" s="22"/>
      <c r="I327" s="23">
        <v>39800377156</v>
      </c>
      <c r="J327" s="22" t="s">
        <v>48</v>
      </c>
      <c r="K327" s="24" t="s">
        <v>213</v>
      </c>
      <c r="L327" s="22"/>
      <c r="M327" s="23">
        <v>720</v>
      </c>
      <c r="N327" s="23">
        <v>720</v>
      </c>
      <c r="O327" s="22"/>
      <c r="P327" s="22" t="s">
        <v>50</v>
      </c>
      <c r="Q327" s="22" t="s">
        <v>51</v>
      </c>
      <c r="R327" s="22" t="s">
        <v>91</v>
      </c>
      <c r="S327" s="25"/>
      <c r="T327" s="22" t="s">
        <v>53</v>
      </c>
      <c r="U327" s="22" t="s">
        <v>214</v>
      </c>
      <c r="V327" s="26">
        <v>1</v>
      </c>
      <c r="W327" s="26">
        <v>1</v>
      </c>
      <c r="X327" s="27">
        <v>1</v>
      </c>
      <c r="Y327" s="21"/>
      <c r="Z327" s="21">
        <f t="shared" si="23"/>
        <v>720</v>
      </c>
      <c r="AA327" s="21" t="s">
        <v>55</v>
      </c>
      <c r="AB327" s="21">
        <v>1</v>
      </c>
      <c r="AC327" s="21"/>
      <c r="AD327" s="21">
        <f t="shared" si="20"/>
        <v>720</v>
      </c>
      <c r="AE327" s="21"/>
      <c r="AF327" s="21">
        <f t="shared" si="21"/>
        <v>720</v>
      </c>
      <c r="AG327" s="28">
        <f t="shared" si="22"/>
        <v>720</v>
      </c>
      <c r="AH327" s="21"/>
      <c r="AI327" s="29"/>
      <c r="AJ327" s="21"/>
      <c r="AK327" s="21"/>
      <c r="AL327" s="22"/>
      <c r="AM327" s="21">
        <v>1</v>
      </c>
      <c r="AN327" s="21"/>
      <c r="AO327" s="21" t="s">
        <v>56</v>
      </c>
      <c r="AP327" s="22"/>
      <c r="AQ327" s="22"/>
      <c r="AR327" s="22"/>
    </row>
    <row r="328" spans="1:44" s="20" customFormat="1" ht="14.25" x14ac:dyDescent="0.15">
      <c r="A328" s="21" t="s">
        <v>46</v>
      </c>
      <c r="B328" s="22"/>
      <c r="C328" s="22"/>
      <c r="D328" s="22"/>
      <c r="E328" s="22"/>
      <c r="F328" s="22"/>
      <c r="G328" s="22" t="s">
        <v>547</v>
      </c>
      <c r="H328" s="22"/>
      <c r="I328" s="23">
        <v>39800378648</v>
      </c>
      <c r="J328" s="22" t="s">
        <v>48</v>
      </c>
      <c r="K328" s="24" t="s">
        <v>108</v>
      </c>
      <c r="L328" s="22"/>
      <c r="M328" s="23">
        <v>720</v>
      </c>
      <c r="N328" s="23">
        <v>720</v>
      </c>
      <c r="O328" s="22"/>
      <c r="P328" s="22" t="s">
        <v>50</v>
      </c>
      <c r="Q328" s="22" t="s">
        <v>51</v>
      </c>
      <c r="R328" s="22" t="s">
        <v>109</v>
      </c>
      <c r="S328" s="25"/>
      <c r="T328" s="22" t="s">
        <v>53</v>
      </c>
      <c r="U328" s="22" t="s">
        <v>110</v>
      </c>
      <c r="V328" s="26">
        <v>1</v>
      </c>
      <c r="W328" s="26">
        <v>1</v>
      </c>
      <c r="X328" s="27">
        <v>1</v>
      </c>
      <c r="Y328" s="21"/>
      <c r="Z328" s="21">
        <f t="shared" si="23"/>
        <v>720</v>
      </c>
      <c r="AA328" s="21" t="s">
        <v>55</v>
      </c>
      <c r="AB328" s="21">
        <v>1</v>
      </c>
      <c r="AC328" s="21"/>
      <c r="AD328" s="21">
        <f t="shared" si="20"/>
        <v>720</v>
      </c>
      <c r="AE328" s="21"/>
      <c r="AF328" s="21">
        <f t="shared" si="21"/>
        <v>720</v>
      </c>
      <c r="AG328" s="28">
        <f t="shared" si="22"/>
        <v>720</v>
      </c>
      <c r="AH328" s="21"/>
      <c r="AI328" s="29"/>
      <c r="AJ328" s="21"/>
      <c r="AK328" s="21"/>
      <c r="AL328" s="22"/>
      <c r="AM328" s="21">
        <v>1</v>
      </c>
      <c r="AN328" s="21"/>
      <c r="AO328" s="21" t="s">
        <v>56</v>
      </c>
      <c r="AP328" s="22"/>
      <c r="AQ328" s="22"/>
      <c r="AR328" s="22"/>
    </row>
    <row r="329" spans="1:44" s="20" customFormat="1" ht="14.25" x14ac:dyDescent="0.15">
      <c r="A329" s="21" t="s">
        <v>46</v>
      </c>
      <c r="B329" s="22"/>
      <c r="C329" s="22"/>
      <c r="D329" s="22"/>
      <c r="E329" s="22"/>
      <c r="F329" s="22"/>
      <c r="G329" s="22" t="s">
        <v>548</v>
      </c>
      <c r="H329" s="22"/>
      <c r="I329" s="23">
        <v>39800378652</v>
      </c>
      <c r="J329" s="22" t="s">
        <v>48</v>
      </c>
      <c r="K329" s="24" t="s">
        <v>549</v>
      </c>
      <c r="L329" s="22"/>
      <c r="M329" s="23">
        <v>950</v>
      </c>
      <c r="N329" s="23">
        <v>950</v>
      </c>
      <c r="O329" s="22"/>
      <c r="P329" s="22" t="s">
        <v>50</v>
      </c>
      <c r="Q329" s="22" t="s">
        <v>51</v>
      </c>
      <c r="R329" s="22" t="s">
        <v>109</v>
      </c>
      <c r="S329" s="25"/>
      <c r="T329" s="22" t="s">
        <v>53</v>
      </c>
      <c r="U329" s="22" t="s">
        <v>550</v>
      </c>
      <c r="V329" s="26">
        <v>1</v>
      </c>
      <c r="W329" s="26">
        <v>1</v>
      </c>
      <c r="X329" s="27">
        <v>1</v>
      </c>
      <c r="Y329" s="21"/>
      <c r="Z329" s="21">
        <f t="shared" si="23"/>
        <v>950</v>
      </c>
      <c r="AA329" s="21" t="s">
        <v>55</v>
      </c>
      <c r="AB329" s="21">
        <v>1</v>
      </c>
      <c r="AC329" s="21"/>
      <c r="AD329" s="21">
        <f t="shared" si="20"/>
        <v>950</v>
      </c>
      <c r="AE329" s="21"/>
      <c r="AF329" s="21">
        <f t="shared" si="21"/>
        <v>950</v>
      </c>
      <c r="AG329" s="28">
        <f t="shared" si="22"/>
        <v>950</v>
      </c>
      <c r="AH329" s="21"/>
      <c r="AI329" s="29"/>
      <c r="AJ329" s="21"/>
      <c r="AK329" s="21"/>
      <c r="AL329" s="22"/>
      <c r="AM329" s="21">
        <v>1</v>
      </c>
      <c r="AN329" s="21"/>
      <c r="AO329" s="21" t="s">
        <v>56</v>
      </c>
      <c r="AP329" s="22"/>
      <c r="AQ329" s="22"/>
      <c r="AR329" s="22"/>
    </row>
    <row r="330" spans="1:44" s="20" customFormat="1" ht="14.25" x14ac:dyDescent="0.15">
      <c r="A330" s="21" t="s">
        <v>46</v>
      </c>
      <c r="B330" s="22"/>
      <c r="C330" s="22"/>
      <c r="D330" s="22"/>
      <c r="E330" s="22"/>
      <c r="F330" s="22"/>
      <c r="G330" s="22" t="s">
        <v>551</v>
      </c>
      <c r="H330" s="22"/>
      <c r="I330" s="23">
        <v>39800378654</v>
      </c>
      <c r="J330" s="22" t="s">
        <v>48</v>
      </c>
      <c r="K330" s="24" t="s">
        <v>423</v>
      </c>
      <c r="L330" s="22"/>
      <c r="M330" s="23">
        <v>950</v>
      </c>
      <c r="N330" s="23">
        <v>950</v>
      </c>
      <c r="O330" s="22"/>
      <c r="P330" s="22" t="s">
        <v>50</v>
      </c>
      <c r="Q330" s="22" t="s">
        <v>51</v>
      </c>
      <c r="R330" s="22" t="s">
        <v>249</v>
      </c>
      <c r="S330" s="25"/>
      <c r="T330" s="22" t="s">
        <v>275</v>
      </c>
      <c r="U330" s="22" t="s">
        <v>424</v>
      </c>
      <c r="V330" s="26">
        <v>1</v>
      </c>
      <c r="W330" s="26">
        <v>1</v>
      </c>
      <c r="X330" s="27">
        <v>1</v>
      </c>
      <c r="Y330" s="21"/>
      <c r="Z330" s="21">
        <f t="shared" si="23"/>
        <v>950</v>
      </c>
      <c r="AA330" s="21" t="s">
        <v>55</v>
      </c>
      <c r="AB330" s="21">
        <v>1</v>
      </c>
      <c r="AC330" s="21"/>
      <c r="AD330" s="21">
        <f t="shared" si="20"/>
        <v>950</v>
      </c>
      <c r="AE330" s="21"/>
      <c r="AF330" s="21">
        <f t="shared" si="21"/>
        <v>950</v>
      </c>
      <c r="AG330" s="28">
        <f t="shared" si="22"/>
        <v>950</v>
      </c>
      <c r="AH330" s="21"/>
      <c r="AI330" s="29"/>
      <c r="AJ330" s="21"/>
      <c r="AK330" s="21"/>
      <c r="AL330" s="22"/>
      <c r="AM330" s="21">
        <v>1</v>
      </c>
      <c r="AN330" s="21"/>
      <c r="AO330" s="21" t="s">
        <v>56</v>
      </c>
      <c r="AP330" s="22"/>
      <c r="AQ330" s="22"/>
      <c r="AR330" s="22"/>
    </row>
    <row r="331" spans="1:44" s="20" customFormat="1" ht="14.25" x14ac:dyDescent="0.15">
      <c r="A331" s="21" t="s">
        <v>46</v>
      </c>
      <c r="B331" s="22"/>
      <c r="C331" s="22"/>
      <c r="D331" s="22"/>
      <c r="E331" s="22"/>
      <c r="F331" s="22"/>
      <c r="G331" s="22" t="s">
        <v>552</v>
      </c>
      <c r="H331" s="22"/>
      <c r="I331" s="23">
        <v>39800378650</v>
      </c>
      <c r="J331" s="22" t="s">
        <v>48</v>
      </c>
      <c r="K331" s="24" t="s">
        <v>68</v>
      </c>
      <c r="L331" s="22"/>
      <c r="M331" s="23">
        <v>720</v>
      </c>
      <c r="N331" s="23">
        <v>720</v>
      </c>
      <c r="O331" s="22"/>
      <c r="P331" s="22" t="s">
        <v>50</v>
      </c>
      <c r="Q331" s="22" t="s">
        <v>51</v>
      </c>
      <c r="R331" s="22" t="s">
        <v>69</v>
      </c>
      <c r="S331" s="25"/>
      <c r="T331" s="22" t="s">
        <v>53</v>
      </c>
      <c r="U331" s="22" t="s">
        <v>70</v>
      </c>
      <c r="V331" s="26">
        <v>1</v>
      </c>
      <c r="W331" s="26">
        <v>1</v>
      </c>
      <c r="X331" s="27">
        <v>1</v>
      </c>
      <c r="Y331" s="21"/>
      <c r="Z331" s="21">
        <f t="shared" si="23"/>
        <v>720</v>
      </c>
      <c r="AA331" s="21" t="s">
        <v>55</v>
      </c>
      <c r="AB331" s="21">
        <v>1</v>
      </c>
      <c r="AC331" s="21"/>
      <c r="AD331" s="21">
        <f t="shared" si="20"/>
        <v>720</v>
      </c>
      <c r="AE331" s="21"/>
      <c r="AF331" s="21">
        <f t="shared" si="21"/>
        <v>720</v>
      </c>
      <c r="AG331" s="28">
        <f t="shared" si="22"/>
        <v>720</v>
      </c>
      <c r="AH331" s="21"/>
      <c r="AI331" s="29"/>
      <c r="AJ331" s="21"/>
      <c r="AK331" s="21"/>
      <c r="AL331" s="22"/>
      <c r="AM331" s="21">
        <v>1</v>
      </c>
      <c r="AN331" s="21"/>
      <c r="AO331" s="21" t="s">
        <v>56</v>
      </c>
      <c r="AP331" s="22"/>
      <c r="AQ331" s="22"/>
      <c r="AR331" s="22"/>
    </row>
    <row r="332" spans="1:44" s="20" customFormat="1" ht="14.25" x14ac:dyDescent="0.15">
      <c r="A332" s="21" t="s">
        <v>46</v>
      </c>
      <c r="B332" s="22"/>
      <c r="C332" s="22"/>
      <c r="D332" s="22"/>
      <c r="E332" s="22"/>
      <c r="F332" s="22"/>
      <c r="G332" s="22" t="s">
        <v>553</v>
      </c>
      <c r="H332" s="22"/>
      <c r="I332" s="23">
        <v>39800378659</v>
      </c>
      <c r="J332" s="22" t="s">
        <v>48</v>
      </c>
      <c r="K332" s="24" t="s">
        <v>129</v>
      </c>
      <c r="L332" s="22"/>
      <c r="M332" s="23">
        <v>720</v>
      </c>
      <c r="N332" s="23">
        <v>720</v>
      </c>
      <c r="O332" s="22"/>
      <c r="P332" s="22" t="s">
        <v>50</v>
      </c>
      <c r="Q332" s="22" t="s">
        <v>51</v>
      </c>
      <c r="R332" s="22" t="s">
        <v>77</v>
      </c>
      <c r="S332" s="25"/>
      <c r="T332" s="22" t="s">
        <v>53</v>
      </c>
      <c r="U332" s="22" t="s">
        <v>130</v>
      </c>
      <c r="V332" s="26">
        <v>1</v>
      </c>
      <c r="W332" s="26">
        <v>1</v>
      </c>
      <c r="X332" s="27">
        <v>1</v>
      </c>
      <c r="Y332" s="21"/>
      <c r="Z332" s="21">
        <f t="shared" si="23"/>
        <v>720</v>
      </c>
      <c r="AA332" s="21" t="s">
        <v>55</v>
      </c>
      <c r="AB332" s="21">
        <v>1</v>
      </c>
      <c r="AC332" s="21"/>
      <c r="AD332" s="21">
        <f t="shared" si="20"/>
        <v>720</v>
      </c>
      <c r="AE332" s="21"/>
      <c r="AF332" s="21">
        <f t="shared" si="21"/>
        <v>720</v>
      </c>
      <c r="AG332" s="28">
        <f t="shared" si="22"/>
        <v>720</v>
      </c>
      <c r="AH332" s="21"/>
      <c r="AI332" s="29"/>
      <c r="AJ332" s="21"/>
      <c r="AK332" s="21"/>
      <c r="AL332" s="22"/>
      <c r="AM332" s="21">
        <v>1</v>
      </c>
      <c r="AN332" s="21"/>
      <c r="AO332" s="21" t="s">
        <v>56</v>
      </c>
      <c r="AP332" s="22"/>
      <c r="AQ332" s="22"/>
      <c r="AR332" s="22"/>
    </row>
    <row r="333" spans="1:44" s="20" customFormat="1" ht="14.25" x14ac:dyDescent="0.15">
      <c r="A333" s="21" t="s">
        <v>46</v>
      </c>
      <c r="B333" s="22"/>
      <c r="C333" s="22"/>
      <c r="D333" s="22"/>
      <c r="E333" s="22"/>
      <c r="F333" s="22"/>
      <c r="G333" s="22" t="s">
        <v>554</v>
      </c>
      <c r="H333" s="22"/>
      <c r="I333" s="23">
        <v>39800378664</v>
      </c>
      <c r="J333" s="22" t="s">
        <v>48</v>
      </c>
      <c r="K333" s="24" t="s">
        <v>412</v>
      </c>
      <c r="L333" s="22"/>
      <c r="M333" s="23">
        <v>1800</v>
      </c>
      <c r="N333" s="23">
        <v>1800</v>
      </c>
      <c r="O333" s="22"/>
      <c r="P333" s="22" t="s">
        <v>50</v>
      </c>
      <c r="Q333" s="22" t="s">
        <v>51</v>
      </c>
      <c r="R333" s="22" t="s">
        <v>308</v>
      </c>
      <c r="S333" s="25"/>
      <c r="T333" s="22" t="s">
        <v>275</v>
      </c>
      <c r="U333" s="22" t="s">
        <v>413</v>
      </c>
      <c r="V333" s="26">
        <v>1</v>
      </c>
      <c r="W333" s="26">
        <v>1</v>
      </c>
      <c r="X333" s="27">
        <v>1</v>
      </c>
      <c r="Y333" s="21"/>
      <c r="Z333" s="21">
        <f t="shared" si="23"/>
        <v>1800</v>
      </c>
      <c r="AA333" s="21" t="s">
        <v>55</v>
      </c>
      <c r="AB333" s="21">
        <v>1</v>
      </c>
      <c r="AC333" s="21"/>
      <c r="AD333" s="21">
        <f t="shared" si="20"/>
        <v>1800</v>
      </c>
      <c r="AE333" s="21"/>
      <c r="AF333" s="21">
        <f t="shared" si="21"/>
        <v>1800</v>
      </c>
      <c r="AG333" s="28">
        <f t="shared" si="22"/>
        <v>1800</v>
      </c>
      <c r="AH333" s="21"/>
      <c r="AI333" s="29"/>
      <c r="AJ333" s="21"/>
      <c r="AK333" s="21"/>
      <c r="AL333" s="22"/>
      <c r="AM333" s="21">
        <v>1</v>
      </c>
      <c r="AN333" s="21"/>
      <c r="AO333" s="21" t="s">
        <v>56</v>
      </c>
      <c r="AP333" s="22"/>
      <c r="AQ333" s="22"/>
      <c r="AR333" s="22"/>
    </row>
    <row r="334" spans="1:44" s="20" customFormat="1" ht="14.25" x14ac:dyDescent="0.15">
      <c r="A334" s="21" t="s">
        <v>46</v>
      </c>
      <c r="B334" s="22"/>
      <c r="C334" s="22"/>
      <c r="D334" s="22"/>
      <c r="E334" s="22"/>
      <c r="F334" s="22"/>
      <c r="G334" s="22" t="s">
        <v>555</v>
      </c>
      <c r="H334" s="22"/>
      <c r="I334" s="23">
        <v>39800378623</v>
      </c>
      <c r="J334" s="22" t="s">
        <v>48</v>
      </c>
      <c r="K334" s="24" t="s">
        <v>63</v>
      </c>
      <c r="L334" s="22"/>
      <c r="M334" s="23">
        <v>720</v>
      </c>
      <c r="N334" s="23">
        <v>720</v>
      </c>
      <c r="O334" s="22"/>
      <c r="P334" s="22" t="s">
        <v>64</v>
      </c>
      <c r="Q334" s="22" t="s">
        <v>51</v>
      </c>
      <c r="R334" s="22" t="s">
        <v>65</v>
      </c>
      <c r="S334" s="25"/>
      <c r="T334" s="22" t="s">
        <v>53</v>
      </c>
      <c r="U334" s="22" t="s">
        <v>66</v>
      </c>
      <c r="V334" s="26">
        <v>1</v>
      </c>
      <c r="W334" s="26">
        <v>1</v>
      </c>
      <c r="X334" s="27">
        <v>1</v>
      </c>
      <c r="Y334" s="21"/>
      <c r="Z334" s="21">
        <f t="shared" si="23"/>
        <v>720</v>
      </c>
      <c r="AA334" s="21" t="s">
        <v>55</v>
      </c>
      <c r="AB334" s="21">
        <v>1</v>
      </c>
      <c r="AC334" s="21"/>
      <c r="AD334" s="21">
        <f t="shared" si="20"/>
        <v>720</v>
      </c>
      <c r="AE334" s="21"/>
      <c r="AF334" s="21">
        <f t="shared" si="21"/>
        <v>720</v>
      </c>
      <c r="AG334" s="28">
        <f t="shared" si="22"/>
        <v>720</v>
      </c>
      <c r="AH334" s="21"/>
      <c r="AI334" s="29"/>
      <c r="AJ334" s="21"/>
      <c r="AK334" s="21"/>
      <c r="AL334" s="22"/>
      <c r="AM334" s="21">
        <v>1</v>
      </c>
      <c r="AN334" s="21"/>
      <c r="AO334" s="21" t="s">
        <v>56</v>
      </c>
      <c r="AP334" s="22"/>
      <c r="AQ334" s="22"/>
      <c r="AR334" s="22"/>
    </row>
    <row r="335" spans="1:44" s="20" customFormat="1" ht="14.25" x14ac:dyDescent="0.15">
      <c r="A335" s="21" t="s">
        <v>46</v>
      </c>
      <c r="B335" s="22"/>
      <c r="C335" s="22"/>
      <c r="D335" s="22"/>
      <c r="E335" s="22"/>
      <c r="F335" s="22"/>
      <c r="G335" s="22" t="s">
        <v>556</v>
      </c>
      <c r="H335" s="22"/>
      <c r="I335" s="23">
        <v>39800378625</v>
      </c>
      <c r="J335" s="22" t="s">
        <v>48</v>
      </c>
      <c r="K335" s="24" t="s">
        <v>287</v>
      </c>
      <c r="L335" s="22"/>
      <c r="M335" s="23">
        <v>600</v>
      </c>
      <c r="N335" s="23">
        <v>600</v>
      </c>
      <c r="O335" s="22"/>
      <c r="P335" s="22" t="s">
        <v>50</v>
      </c>
      <c r="Q335" s="22" t="s">
        <v>51</v>
      </c>
      <c r="R335" s="22" t="s">
        <v>104</v>
      </c>
      <c r="S335" s="25"/>
      <c r="T335" s="22" t="s">
        <v>53</v>
      </c>
      <c r="U335" s="22" t="s">
        <v>288</v>
      </c>
      <c r="V335" s="26">
        <v>1</v>
      </c>
      <c r="W335" s="26">
        <v>1</v>
      </c>
      <c r="X335" s="27">
        <v>1</v>
      </c>
      <c r="Y335" s="21"/>
      <c r="Z335" s="21">
        <f t="shared" si="23"/>
        <v>600</v>
      </c>
      <c r="AA335" s="21" t="s">
        <v>55</v>
      </c>
      <c r="AB335" s="21">
        <v>1</v>
      </c>
      <c r="AC335" s="21"/>
      <c r="AD335" s="21">
        <f t="shared" si="20"/>
        <v>600</v>
      </c>
      <c r="AE335" s="21"/>
      <c r="AF335" s="21">
        <f t="shared" si="21"/>
        <v>600</v>
      </c>
      <c r="AG335" s="28">
        <f t="shared" si="22"/>
        <v>600</v>
      </c>
      <c r="AH335" s="21"/>
      <c r="AI335" s="29"/>
      <c r="AJ335" s="21"/>
      <c r="AK335" s="21"/>
      <c r="AL335" s="22"/>
      <c r="AM335" s="21">
        <v>1</v>
      </c>
      <c r="AN335" s="21"/>
      <c r="AO335" s="21" t="s">
        <v>56</v>
      </c>
      <c r="AP335" s="22"/>
      <c r="AQ335" s="22"/>
      <c r="AR335" s="22"/>
    </row>
    <row r="336" spans="1:44" s="20" customFormat="1" ht="14.25" x14ac:dyDescent="0.15">
      <c r="A336" s="21" t="s">
        <v>46</v>
      </c>
      <c r="B336" s="22"/>
      <c r="C336" s="22"/>
      <c r="D336" s="22"/>
      <c r="E336" s="22"/>
      <c r="F336" s="22"/>
      <c r="G336" s="22" t="s">
        <v>557</v>
      </c>
      <c r="H336" s="22"/>
      <c r="I336" s="23">
        <v>39800378634</v>
      </c>
      <c r="J336" s="22" t="s">
        <v>48</v>
      </c>
      <c r="K336" s="24" t="s">
        <v>365</v>
      </c>
      <c r="L336" s="22"/>
      <c r="M336" s="23">
        <v>720</v>
      </c>
      <c r="N336" s="23">
        <v>720</v>
      </c>
      <c r="O336" s="22"/>
      <c r="P336" s="22" t="s">
        <v>50</v>
      </c>
      <c r="Q336" s="22" t="s">
        <v>51</v>
      </c>
      <c r="R336" s="22" t="s">
        <v>60</v>
      </c>
      <c r="S336" s="25"/>
      <c r="T336" s="22" t="s">
        <v>53</v>
      </c>
      <c r="U336" s="22" t="s">
        <v>366</v>
      </c>
      <c r="V336" s="26">
        <v>1</v>
      </c>
      <c r="W336" s="26">
        <v>1</v>
      </c>
      <c r="X336" s="27">
        <v>1</v>
      </c>
      <c r="Y336" s="21"/>
      <c r="Z336" s="21">
        <f t="shared" si="23"/>
        <v>720</v>
      </c>
      <c r="AA336" s="21" t="s">
        <v>55</v>
      </c>
      <c r="AB336" s="21">
        <v>1</v>
      </c>
      <c r="AC336" s="21"/>
      <c r="AD336" s="21">
        <f t="shared" si="20"/>
        <v>720</v>
      </c>
      <c r="AE336" s="21"/>
      <c r="AF336" s="21">
        <f t="shared" si="21"/>
        <v>720</v>
      </c>
      <c r="AG336" s="28">
        <f t="shared" si="22"/>
        <v>720</v>
      </c>
      <c r="AH336" s="21"/>
      <c r="AI336" s="29"/>
      <c r="AJ336" s="21"/>
      <c r="AK336" s="21"/>
      <c r="AL336" s="22"/>
      <c r="AM336" s="21">
        <v>1</v>
      </c>
      <c r="AN336" s="21"/>
      <c r="AO336" s="21" t="s">
        <v>56</v>
      </c>
      <c r="AP336" s="22"/>
      <c r="AQ336" s="22"/>
      <c r="AR336" s="22"/>
    </row>
    <row r="337" spans="1:44" s="20" customFormat="1" ht="14.25" x14ac:dyDescent="0.15">
      <c r="A337" s="21" t="s">
        <v>46</v>
      </c>
      <c r="B337" s="22"/>
      <c r="C337" s="22"/>
      <c r="D337" s="22"/>
      <c r="E337" s="22"/>
      <c r="F337" s="22"/>
      <c r="G337" s="22" t="s">
        <v>558</v>
      </c>
      <c r="H337" s="22"/>
      <c r="I337" s="23">
        <v>39800378641</v>
      </c>
      <c r="J337" s="22" t="s">
        <v>48</v>
      </c>
      <c r="K337" s="24" t="s">
        <v>314</v>
      </c>
      <c r="L337" s="22"/>
      <c r="M337" s="23">
        <v>720</v>
      </c>
      <c r="N337" s="23">
        <v>720</v>
      </c>
      <c r="O337" s="22"/>
      <c r="P337" s="22" t="s">
        <v>50</v>
      </c>
      <c r="Q337" s="22" t="s">
        <v>51</v>
      </c>
      <c r="R337" s="22" t="s">
        <v>52</v>
      </c>
      <c r="S337" s="25"/>
      <c r="T337" s="22" t="s">
        <v>53</v>
      </c>
      <c r="U337" s="22" t="s">
        <v>315</v>
      </c>
      <c r="V337" s="26">
        <v>1</v>
      </c>
      <c r="W337" s="26">
        <v>1</v>
      </c>
      <c r="X337" s="27">
        <v>1</v>
      </c>
      <c r="Y337" s="21"/>
      <c r="Z337" s="21">
        <f t="shared" si="23"/>
        <v>720</v>
      </c>
      <c r="AA337" s="21" t="s">
        <v>55</v>
      </c>
      <c r="AB337" s="21">
        <v>1</v>
      </c>
      <c r="AC337" s="21"/>
      <c r="AD337" s="21">
        <f t="shared" si="20"/>
        <v>720</v>
      </c>
      <c r="AE337" s="21"/>
      <c r="AF337" s="21">
        <f t="shared" si="21"/>
        <v>720</v>
      </c>
      <c r="AG337" s="28">
        <f t="shared" si="22"/>
        <v>720</v>
      </c>
      <c r="AH337" s="21"/>
      <c r="AI337" s="29"/>
      <c r="AJ337" s="21"/>
      <c r="AK337" s="21"/>
      <c r="AL337" s="22"/>
      <c r="AM337" s="21">
        <v>1</v>
      </c>
      <c r="AN337" s="21"/>
      <c r="AO337" s="21" t="s">
        <v>56</v>
      </c>
      <c r="AP337" s="22"/>
      <c r="AQ337" s="22"/>
      <c r="AR337" s="22"/>
    </row>
    <row r="338" spans="1:44" s="20" customFormat="1" ht="14.25" x14ac:dyDescent="0.15">
      <c r="A338" s="21" t="s">
        <v>46</v>
      </c>
      <c r="B338" s="22"/>
      <c r="C338" s="22"/>
      <c r="D338" s="22"/>
      <c r="E338" s="22"/>
      <c r="F338" s="22"/>
      <c r="G338" s="22" t="s">
        <v>559</v>
      </c>
      <c r="H338" s="22"/>
      <c r="I338" s="23">
        <v>39800378643</v>
      </c>
      <c r="J338" s="22" t="s">
        <v>48</v>
      </c>
      <c r="K338" s="24" t="s">
        <v>83</v>
      </c>
      <c r="L338" s="22"/>
      <c r="M338" s="23">
        <v>720</v>
      </c>
      <c r="N338" s="23">
        <v>720</v>
      </c>
      <c r="O338" s="22"/>
      <c r="P338" s="22" t="s">
        <v>50</v>
      </c>
      <c r="Q338" s="22" t="s">
        <v>51</v>
      </c>
      <c r="R338" s="22" t="s">
        <v>84</v>
      </c>
      <c r="S338" s="25"/>
      <c r="T338" s="22" t="s">
        <v>53</v>
      </c>
      <c r="U338" s="22" t="s">
        <v>85</v>
      </c>
      <c r="V338" s="26">
        <v>1</v>
      </c>
      <c r="W338" s="26">
        <v>1</v>
      </c>
      <c r="X338" s="27">
        <v>1</v>
      </c>
      <c r="Y338" s="21"/>
      <c r="Z338" s="21">
        <f t="shared" si="23"/>
        <v>720</v>
      </c>
      <c r="AA338" s="21" t="s">
        <v>55</v>
      </c>
      <c r="AB338" s="21">
        <v>1</v>
      </c>
      <c r="AC338" s="21"/>
      <c r="AD338" s="21">
        <f t="shared" si="20"/>
        <v>720</v>
      </c>
      <c r="AE338" s="21"/>
      <c r="AF338" s="21">
        <f t="shared" si="21"/>
        <v>720</v>
      </c>
      <c r="AG338" s="28">
        <f t="shared" si="22"/>
        <v>720</v>
      </c>
      <c r="AH338" s="21"/>
      <c r="AI338" s="29"/>
      <c r="AJ338" s="21"/>
      <c r="AK338" s="21"/>
      <c r="AL338" s="22"/>
      <c r="AM338" s="21">
        <v>1</v>
      </c>
      <c r="AN338" s="21"/>
      <c r="AO338" s="21" t="s">
        <v>56</v>
      </c>
      <c r="AP338" s="22"/>
      <c r="AQ338" s="22"/>
      <c r="AR338" s="22"/>
    </row>
    <row r="339" spans="1:44" s="20" customFormat="1" ht="14.25" x14ac:dyDescent="0.15">
      <c r="A339" s="21" t="s">
        <v>46</v>
      </c>
      <c r="B339" s="22"/>
      <c r="C339" s="22"/>
      <c r="D339" s="22"/>
      <c r="E339" s="22"/>
      <c r="F339" s="22"/>
      <c r="G339" s="22" t="s">
        <v>560</v>
      </c>
      <c r="H339" s="22"/>
      <c r="I339" s="23">
        <v>39800375779</v>
      </c>
      <c r="J339" s="22" t="s">
        <v>48</v>
      </c>
      <c r="K339" s="24" t="s">
        <v>521</v>
      </c>
      <c r="L339" s="22"/>
      <c r="M339" s="23">
        <v>720</v>
      </c>
      <c r="N339" s="23">
        <v>720</v>
      </c>
      <c r="O339" s="22"/>
      <c r="P339" s="22" t="s">
        <v>50</v>
      </c>
      <c r="Q339" s="22" t="s">
        <v>51</v>
      </c>
      <c r="R339" s="22" t="s">
        <v>249</v>
      </c>
      <c r="S339" s="25"/>
      <c r="T339" s="22" t="s">
        <v>53</v>
      </c>
      <c r="U339" s="22" t="s">
        <v>522</v>
      </c>
      <c r="V339" s="26">
        <v>1</v>
      </c>
      <c r="W339" s="26">
        <v>1</v>
      </c>
      <c r="X339" s="27">
        <v>1</v>
      </c>
      <c r="Y339" s="21"/>
      <c r="Z339" s="21">
        <f t="shared" si="23"/>
        <v>720</v>
      </c>
      <c r="AA339" s="21" t="s">
        <v>55</v>
      </c>
      <c r="AB339" s="21">
        <v>1</v>
      </c>
      <c r="AC339" s="21"/>
      <c r="AD339" s="21">
        <f t="shared" si="20"/>
        <v>720</v>
      </c>
      <c r="AE339" s="21"/>
      <c r="AF339" s="21">
        <f t="shared" si="21"/>
        <v>720</v>
      </c>
      <c r="AG339" s="28">
        <f t="shared" si="22"/>
        <v>720</v>
      </c>
      <c r="AH339" s="21"/>
      <c r="AI339" s="29"/>
      <c r="AJ339" s="21"/>
      <c r="AK339" s="21"/>
      <c r="AL339" s="22"/>
      <c r="AM339" s="21">
        <v>1</v>
      </c>
      <c r="AN339" s="21"/>
      <c r="AO339" s="21" t="s">
        <v>56</v>
      </c>
      <c r="AP339" s="22"/>
      <c r="AQ339" s="22"/>
      <c r="AR339" s="22"/>
    </row>
    <row r="340" spans="1:44" s="20" customFormat="1" ht="14.25" x14ac:dyDescent="0.15">
      <c r="A340" s="21" t="s">
        <v>46</v>
      </c>
      <c r="B340" s="22"/>
      <c r="C340" s="22"/>
      <c r="D340" s="22"/>
      <c r="E340" s="22"/>
      <c r="F340" s="22"/>
      <c r="G340" s="22" t="s">
        <v>561</v>
      </c>
      <c r="H340" s="22"/>
      <c r="I340" s="23">
        <v>39800375782</v>
      </c>
      <c r="J340" s="22" t="s">
        <v>48</v>
      </c>
      <c r="K340" s="24" t="s">
        <v>423</v>
      </c>
      <c r="L340" s="22"/>
      <c r="M340" s="23">
        <v>720</v>
      </c>
      <c r="N340" s="23">
        <v>720</v>
      </c>
      <c r="O340" s="22"/>
      <c r="P340" s="22" t="s">
        <v>50</v>
      </c>
      <c r="Q340" s="22" t="s">
        <v>51</v>
      </c>
      <c r="R340" s="22" t="s">
        <v>249</v>
      </c>
      <c r="S340" s="25"/>
      <c r="T340" s="22" t="s">
        <v>275</v>
      </c>
      <c r="U340" s="22" t="s">
        <v>424</v>
      </c>
      <c r="V340" s="26">
        <v>1</v>
      </c>
      <c r="W340" s="26">
        <v>1</v>
      </c>
      <c r="X340" s="27">
        <v>1</v>
      </c>
      <c r="Y340" s="21"/>
      <c r="Z340" s="21">
        <f t="shared" si="23"/>
        <v>720</v>
      </c>
      <c r="AA340" s="21" t="s">
        <v>55</v>
      </c>
      <c r="AB340" s="21">
        <v>1</v>
      </c>
      <c r="AC340" s="21"/>
      <c r="AD340" s="21">
        <f t="shared" si="20"/>
        <v>720</v>
      </c>
      <c r="AE340" s="21"/>
      <c r="AF340" s="21">
        <f t="shared" si="21"/>
        <v>720</v>
      </c>
      <c r="AG340" s="28">
        <f t="shared" si="22"/>
        <v>720</v>
      </c>
      <c r="AH340" s="21"/>
      <c r="AI340" s="29"/>
      <c r="AJ340" s="21"/>
      <c r="AK340" s="21"/>
      <c r="AL340" s="22"/>
      <c r="AM340" s="21">
        <v>1</v>
      </c>
      <c r="AN340" s="21"/>
      <c r="AO340" s="21" t="s">
        <v>56</v>
      </c>
      <c r="AP340" s="22"/>
      <c r="AQ340" s="22"/>
      <c r="AR340" s="22"/>
    </row>
    <row r="341" spans="1:44" s="20" customFormat="1" ht="14.25" x14ac:dyDescent="0.15">
      <c r="A341" s="21" t="s">
        <v>46</v>
      </c>
      <c r="B341" s="22"/>
      <c r="C341" s="22"/>
      <c r="D341" s="22"/>
      <c r="E341" s="22"/>
      <c r="F341" s="22"/>
      <c r="G341" s="22" t="s">
        <v>562</v>
      </c>
      <c r="H341" s="22"/>
      <c r="I341" s="23">
        <v>39800380066</v>
      </c>
      <c r="J341" s="22" t="s">
        <v>48</v>
      </c>
      <c r="K341" s="24" t="s">
        <v>90</v>
      </c>
      <c r="L341" s="22"/>
      <c r="M341" s="23">
        <v>720</v>
      </c>
      <c r="N341" s="23">
        <v>720</v>
      </c>
      <c r="O341" s="22"/>
      <c r="P341" s="22" t="s">
        <v>50</v>
      </c>
      <c r="Q341" s="22" t="s">
        <v>51</v>
      </c>
      <c r="R341" s="22" t="s">
        <v>91</v>
      </c>
      <c r="S341" s="25"/>
      <c r="T341" s="22" t="s">
        <v>53</v>
      </c>
      <c r="U341" s="22" t="s">
        <v>92</v>
      </c>
      <c r="V341" s="26">
        <v>1</v>
      </c>
      <c r="W341" s="26">
        <v>1</v>
      </c>
      <c r="X341" s="27">
        <v>1</v>
      </c>
      <c r="Y341" s="21"/>
      <c r="Z341" s="21">
        <f t="shared" si="23"/>
        <v>720</v>
      </c>
      <c r="AA341" s="21" t="s">
        <v>55</v>
      </c>
      <c r="AB341" s="21">
        <v>1</v>
      </c>
      <c r="AC341" s="21"/>
      <c r="AD341" s="21">
        <f t="shared" si="20"/>
        <v>720</v>
      </c>
      <c r="AE341" s="21"/>
      <c r="AF341" s="21">
        <f t="shared" si="21"/>
        <v>720</v>
      </c>
      <c r="AG341" s="28">
        <f t="shared" si="22"/>
        <v>720</v>
      </c>
      <c r="AH341" s="21"/>
      <c r="AI341" s="29"/>
      <c r="AJ341" s="21"/>
      <c r="AK341" s="21"/>
      <c r="AL341" s="22"/>
      <c r="AM341" s="21">
        <v>1</v>
      </c>
      <c r="AN341" s="21"/>
      <c r="AO341" s="21" t="s">
        <v>56</v>
      </c>
      <c r="AP341" s="22"/>
      <c r="AQ341" s="22"/>
      <c r="AR341" s="22"/>
    </row>
    <row r="342" spans="1:44" s="20" customFormat="1" ht="14.25" x14ac:dyDescent="0.15">
      <c r="A342" s="21" t="s">
        <v>46</v>
      </c>
      <c r="B342" s="22"/>
      <c r="C342" s="22"/>
      <c r="D342" s="22"/>
      <c r="E342" s="22"/>
      <c r="F342" s="22"/>
      <c r="G342" s="22" t="s">
        <v>563</v>
      </c>
      <c r="H342" s="22"/>
      <c r="I342" s="23">
        <v>39800380068</v>
      </c>
      <c r="J342" s="22" t="s">
        <v>48</v>
      </c>
      <c r="K342" s="24" t="s">
        <v>178</v>
      </c>
      <c r="L342" s="22"/>
      <c r="M342" s="23">
        <v>720</v>
      </c>
      <c r="N342" s="23">
        <v>720</v>
      </c>
      <c r="O342" s="22"/>
      <c r="P342" s="22" t="s">
        <v>64</v>
      </c>
      <c r="Q342" s="22" t="s">
        <v>51</v>
      </c>
      <c r="R342" s="22" t="s">
        <v>282</v>
      </c>
      <c r="S342" s="25"/>
      <c r="T342" s="22" t="s">
        <v>275</v>
      </c>
      <c r="U342" s="22" t="s">
        <v>178</v>
      </c>
      <c r="V342" s="26">
        <v>1</v>
      </c>
      <c r="W342" s="26">
        <v>1</v>
      </c>
      <c r="X342" s="27">
        <v>1</v>
      </c>
      <c r="Y342" s="21"/>
      <c r="Z342" s="21">
        <f t="shared" si="23"/>
        <v>720</v>
      </c>
      <c r="AA342" s="21" t="s">
        <v>55</v>
      </c>
      <c r="AB342" s="21">
        <v>1</v>
      </c>
      <c r="AC342" s="21"/>
      <c r="AD342" s="21">
        <f t="shared" si="20"/>
        <v>720</v>
      </c>
      <c r="AE342" s="21"/>
      <c r="AF342" s="21">
        <f t="shared" si="21"/>
        <v>720</v>
      </c>
      <c r="AG342" s="28">
        <f t="shared" si="22"/>
        <v>720</v>
      </c>
      <c r="AH342" s="21"/>
      <c r="AI342" s="29"/>
      <c r="AJ342" s="21"/>
      <c r="AK342" s="21"/>
      <c r="AL342" s="22"/>
      <c r="AM342" s="21">
        <v>1</v>
      </c>
      <c r="AN342" s="21"/>
      <c r="AO342" s="21" t="s">
        <v>56</v>
      </c>
      <c r="AP342" s="22"/>
      <c r="AQ342" s="22"/>
      <c r="AR342" s="22"/>
    </row>
    <row r="343" spans="1:44" s="20" customFormat="1" ht="14.25" x14ac:dyDescent="0.15">
      <c r="A343" s="21" t="s">
        <v>46</v>
      </c>
      <c r="B343" s="22"/>
      <c r="C343" s="22"/>
      <c r="D343" s="22"/>
      <c r="E343" s="22"/>
      <c r="F343" s="22"/>
      <c r="G343" s="22" t="s">
        <v>564</v>
      </c>
      <c r="H343" s="22"/>
      <c r="I343" s="23">
        <v>39800380073</v>
      </c>
      <c r="J343" s="22" t="s">
        <v>48</v>
      </c>
      <c r="K343" s="24" t="s">
        <v>287</v>
      </c>
      <c r="L343" s="22"/>
      <c r="M343" s="23">
        <v>720</v>
      </c>
      <c r="N343" s="23">
        <v>720</v>
      </c>
      <c r="O343" s="22"/>
      <c r="P343" s="22" t="s">
        <v>50</v>
      </c>
      <c r="Q343" s="22" t="s">
        <v>51</v>
      </c>
      <c r="R343" s="22" t="s">
        <v>104</v>
      </c>
      <c r="S343" s="25"/>
      <c r="T343" s="22" t="s">
        <v>53</v>
      </c>
      <c r="U343" s="22" t="s">
        <v>288</v>
      </c>
      <c r="V343" s="26">
        <v>1</v>
      </c>
      <c r="W343" s="26">
        <v>1</v>
      </c>
      <c r="X343" s="27">
        <v>1</v>
      </c>
      <c r="Y343" s="21"/>
      <c r="Z343" s="21">
        <f t="shared" si="23"/>
        <v>720</v>
      </c>
      <c r="AA343" s="21" t="s">
        <v>55</v>
      </c>
      <c r="AB343" s="21">
        <v>1</v>
      </c>
      <c r="AC343" s="21"/>
      <c r="AD343" s="21">
        <f t="shared" si="20"/>
        <v>720</v>
      </c>
      <c r="AE343" s="21"/>
      <c r="AF343" s="21">
        <f t="shared" si="21"/>
        <v>720</v>
      </c>
      <c r="AG343" s="28">
        <f t="shared" si="22"/>
        <v>720</v>
      </c>
      <c r="AH343" s="21"/>
      <c r="AI343" s="29"/>
      <c r="AJ343" s="21"/>
      <c r="AK343" s="21"/>
      <c r="AL343" s="22"/>
      <c r="AM343" s="21">
        <v>1</v>
      </c>
      <c r="AN343" s="21"/>
      <c r="AO343" s="21" t="s">
        <v>56</v>
      </c>
      <c r="AP343" s="22"/>
      <c r="AQ343" s="22"/>
      <c r="AR343" s="22"/>
    </row>
    <row r="344" spans="1:44" s="20" customFormat="1" ht="14.25" x14ac:dyDescent="0.15">
      <c r="A344" s="21" t="s">
        <v>46</v>
      </c>
      <c r="B344" s="22"/>
      <c r="C344" s="22"/>
      <c r="D344" s="22"/>
      <c r="E344" s="22"/>
      <c r="F344" s="22"/>
      <c r="G344" s="22" t="s">
        <v>565</v>
      </c>
      <c r="H344" s="22"/>
      <c r="I344" s="23">
        <v>39800380077</v>
      </c>
      <c r="J344" s="22" t="s">
        <v>48</v>
      </c>
      <c r="K344" s="24" t="s">
        <v>481</v>
      </c>
      <c r="L344" s="22"/>
      <c r="M344" s="23">
        <v>720</v>
      </c>
      <c r="N344" s="23">
        <v>720</v>
      </c>
      <c r="O344" s="22"/>
      <c r="P344" s="22" t="s">
        <v>50</v>
      </c>
      <c r="Q344" s="22" t="s">
        <v>51</v>
      </c>
      <c r="R344" s="22" t="s">
        <v>60</v>
      </c>
      <c r="S344" s="25"/>
      <c r="T344" s="22" t="s">
        <v>53</v>
      </c>
      <c r="U344" s="22" t="s">
        <v>482</v>
      </c>
      <c r="V344" s="26">
        <v>1</v>
      </c>
      <c r="W344" s="26">
        <v>1</v>
      </c>
      <c r="X344" s="27">
        <v>1</v>
      </c>
      <c r="Y344" s="21"/>
      <c r="Z344" s="21">
        <f t="shared" si="23"/>
        <v>720</v>
      </c>
      <c r="AA344" s="21" t="s">
        <v>55</v>
      </c>
      <c r="AB344" s="21">
        <v>1</v>
      </c>
      <c r="AC344" s="21"/>
      <c r="AD344" s="21">
        <f t="shared" si="20"/>
        <v>720</v>
      </c>
      <c r="AE344" s="21"/>
      <c r="AF344" s="21">
        <f t="shared" si="21"/>
        <v>720</v>
      </c>
      <c r="AG344" s="28">
        <f t="shared" si="22"/>
        <v>720</v>
      </c>
      <c r="AH344" s="21"/>
      <c r="AI344" s="29"/>
      <c r="AJ344" s="21"/>
      <c r="AK344" s="21"/>
      <c r="AL344" s="22"/>
      <c r="AM344" s="21">
        <v>1</v>
      </c>
      <c r="AN344" s="21"/>
      <c r="AO344" s="21" t="s">
        <v>56</v>
      </c>
      <c r="AP344" s="22"/>
      <c r="AQ344" s="22"/>
      <c r="AR344" s="22"/>
    </row>
    <row r="345" spans="1:44" s="20" customFormat="1" ht="14.25" x14ac:dyDescent="0.15">
      <c r="A345" s="21" t="s">
        <v>46</v>
      </c>
      <c r="B345" s="22"/>
      <c r="C345" s="22"/>
      <c r="D345" s="22"/>
      <c r="E345" s="22"/>
      <c r="F345" s="22"/>
      <c r="G345" s="22" t="s">
        <v>566</v>
      </c>
      <c r="H345" s="22"/>
      <c r="I345" s="23">
        <v>39800380084</v>
      </c>
      <c r="J345" s="22" t="s">
        <v>48</v>
      </c>
      <c r="K345" s="24" t="s">
        <v>412</v>
      </c>
      <c r="L345" s="22"/>
      <c r="M345" s="23">
        <v>720</v>
      </c>
      <c r="N345" s="23">
        <v>720</v>
      </c>
      <c r="O345" s="22"/>
      <c r="P345" s="22" t="s">
        <v>50</v>
      </c>
      <c r="Q345" s="22" t="s">
        <v>51</v>
      </c>
      <c r="R345" s="22" t="s">
        <v>308</v>
      </c>
      <c r="S345" s="25"/>
      <c r="T345" s="22" t="s">
        <v>275</v>
      </c>
      <c r="U345" s="22" t="s">
        <v>413</v>
      </c>
      <c r="V345" s="26">
        <v>1</v>
      </c>
      <c r="W345" s="26">
        <v>1</v>
      </c>
      <c r="X345" s="27">
        <v>1</v>
      </c>
      <c r="Y345" s="21"/>
      <c r="Z345" s="21">
        <f t="shared" si="23"/>
        <v>720</v>
      </c>
      <c r="AA345" s="21" t="s">
        <v>55</v>
      </c>
      <c r="AB345" s="21">
        <v>1</v>
      </c>
      <c r="AC345" s="21"/>
      <c r="AD345" s="21">
        <f t="shared" si="20"/>
        <v>720</v>
      </c>
      <c r="AE345" s="21"/>
      <c r="AF345" s="21">
        <f t="shared" si="21"/>
        <v>720</v>
      </c>
      <c r="AG345" s="28">
        <f t="shared" si="22"/>
        <v>720</v>
      </c>
      <c r="AH345" s="21"/>
      <c r="AI345" s="29"/>
      <c r="AJ345" s="21"/>
      <c r="AK345" s="21"/>
      <c r="AL345" s="22"/>
      <c r="AM345" s="21">
        <v>1</v>
      </c>
      <c r="AN345" s="21"/>
      <c r="AO345" s="21" t="s">
        <v>56</v>
      </c>
      <c r="AP345" s="22"/>
      <c r="AQ345" s="22"/>
      <c r="AR345" s="22"/>
    </row>
    <row r="346" spans="1:44" s="20" customFormat="1" ht="14.25" x14ac:dyDescent="0.15">
      <c r="A346" s="21" t="s">
        <v>46</v>
      </c>
      <c r="B346" s="22"/>
      <c r="C346" s="22"/>
      <c r="D346" s="22"/>
      <c r="E346" s="22"/>
      <c r="F346" s="22"/>
      <c r="G346" s="22" t="s">
        <v>567</v>
      </c>
      <c r="H346" s="22"/>
      <c r="I346" s="23">
        <v>39800375783</v>
      </c>
      <c r="J346" s="22" t="s">
        <v>48</v>
      </c>
      <c r="K346" s="24" t="s">
        <v>402</v>
      </c>
      <c r="L346" s="22"/>
      <c r="M346" s="23">
        <v>2700</v>
      </c>
      <c r="N346" s="23">
        <v>2700</v>
      </c>
      <c r="O346" s="22"/>
      <c r="P346" s="22" t="s">
        <v>50</v>
      </c>
      <c r="Q346" s="22" t="s">
        <v>51</v>
      </c>
      <c r="R346" s="22" t="s">
        <v>109</v>
      </c>
      <c r="S346" s="25"/>
      <c r="T346" s="22" t="s">
        <v>53</v>
      </c>
      <c r="U346" s="22" t="s">
        <v>403</v>
      </c>
      <c r="V346" s="26">
        <v>1</v>
      </c>
      <c r="W346" s="26">
        <v>1</v>
      </c>
      <c r="X346" s="27">
        <v>1</v>
      </c>
      <c r="Y346" s="21"/>
      <c r="Z346" s="21">
        <f t="shared" si="23"/>
        <v>2700</v>
      </c>
      <c r="AA346" s="21" t="s">
        <v>55</v>
      </c>
      <c r="AB346" s="21">
        <v>1</v>
      </c>
      <c r="AC346" s="21"/>
      <c r="AD346" s="21">
        <f t="shared" si="20"/>
        <v>2700</v>
      </c>
      <c r="AE346" s="21"/>
      <c r="AF346" s="21">
        <f t="shared" si="21"/>
        <v>2700</v>
      </c>
      <c r="AG346" s="28">
        <f t="shared" si="22"/>
        <v>2700</v>
      </c>
      <c r="AH346" s="21"/>
      <c r="AI346" s="29"/>
      <c r="AJ346" s="21"/>
      <c r="AK346" s="21"/>
      <c r="AL346" s="22"/>
      <c r="AM346" s="21">
        <v>1</v>
      </c>
      <c r="AN346" s="21"/>
      <c r="AO346" s="21" t="s">
        <v>56</v>
      </c>
      <c r="AP346" s="22"/>
      <c r="AQ346" s="22"/>
      <c r="AR346" s="22"/>
    </row>
    <row r="347" spans="1:44" s="20" customFormat="1" ht="14.25" x14ac:dyDescent="0.15">
      <c r="A347" s="21" t="s">
        <v>46</v>
      </c>
      <c r="B347" s="22"/>
      <c r="C347" s="22"/>
      <c r="D347" s="22"/>
      <c r="E347" s="22"/>
      <c r="F347" s="22"/>
      <c r="G347" s="22" t="s">
        <v>568</v>
      </c>
      <c r="H347" s="22"/>
      <c r="I347" s="23">
        <v>39800375786</v>
      </c>
      <c r="J347" s="22" t="s">
        <v>48</v>
      </c>
      <c r="K347" s="24" t="s">
        <v>115</v>
      </c>
      <c r="L347" s="22"/>
      <c r="M347" s="23">
        <v>720</v>
      </c>
      <c r="N347" s="23">
        <v>720</v>
      </c>
      <c r="O347" s="22"/>
      <c r="P347" s="22" t="s">
        <v>50</v>
      </c>
      <c r="Q347" s="22" t="s">
        <v>51</v>
      </c>
      <c r="R347" s="22" t="s">
        <v>117</v>
      </c>
      <c r="S347" s="25"/>
      <c r="T347" s="22" t="s">
        <v>53</v>
      </c>
      <c r="U347" s="22" t="s">
        <v>118</v>
      </c>
      <c r="V347" s="26">
        <v>1</v>
      </c>
      <c r="W347" s="26">
        <v>1</v>
      </c>
      <c r="X347" s="27">
        <v>1</v>
      </c>
      <c r="Y347" s="21"/>
      <c r="Z347" s="21">
        <f t="shared" si="23"/>
        <v>720</v>
      </c>
      <c r="AA347" s="21" t="s">
        <v>55</v>
      </c>
      <c r="AB347" s="21">
        <v>1</v>
      </c>
      <c r="AC347" s="21"/>
      <c r="AD347" s="21">
        <f t="shared" si="20"/>
        <v>720</v>
      </c>
      <c r="AE347" s="21"/>
      <c r="AF347" s="21">
        <f t="shared" si="21"/>
        <v>720</v>
      </c>
      <c r="AG347" s="28">
        <f t="shared" si="22"/>
        <v>720</v>
      </c>
      <c r="AH347" s="21"/>
      <c r="AI347" s="29"/>
      <c r="AJ347" s="21"/>
      <c r="AK347" s="21"/>
      <c r="AL347" s="22"/>
      <c r="AM347" s="21">
        <v>1</v>
      </c>
      <c r="AN347" s="21"/>
      <c r="AO347" s="21" t="s">
        <v>56</v>
      </c>
      <c r="AP347" s="22"/>
      <c r="AQ347" s="22"/>
      <c r="AR347" s="22"/>
    </row>
    <row r="348" spans="1:44" s="20" customFormat="1" ht="14.25" x14ac:dyDescent="0.15">
      <c r="A348" s="21" t="s">
        <v>46</v>
      </c>
      <c r="B348" s="22"/>
      <c r="C348" s="22"/>
      <c r="D348" s="22"/>
      <c r="E348" s="22"/>
      <c r="F348" s="22"/>
      <c r="G348" s="22" t="s">
        <v>569</v>
      </c>
      <c r="H348" s="22"/>
      <c r="I348" s="23">
        <v>39800375788</v>
      </c>
      <c r="J348" s="22" t="s">
        <v>48</v>
      </c>
      <c r="K348" s="24" t="s">
        <v>90</v>
      </c>
      <c r="L348" s="22"/>
      <c r="M348" s="23">
        <v>720</v>
      </c>
      <c r="N348" s="23">
        <v>720</v>
      </c>
      <c r="O348" s="22"/>
      <c r="P348" s="22" t="s">
        <v>50</v>
      </c>
      <c r="Q348" s="22" t="s">
        <v>51</v>
      </c>
      <c r="R348" s="22" t="s">
        <v>91</v>
      </c>
      <c r="S348" s="25"/>
      <c r="T348" s="22" t="s">
        <v>53</v>
      </c>
      <c r="U348" s="22" t="s">
        <v>92</v>
      </c>
      <c r="V348" s="26">
        <v>1</v>
      </c>
      <c r="W348" s="26">
        <v>1</v>
      </c>
      <c r="X348" s="27">
        <v>1</v>
      </c>
      <c r="Y348" s="21"/>
      <c r="Z348" s="21">
        <f t="shared" si="23"/>
        <v>720</v>
      </c>
      <c r="AA348" s="21" t="s">
        <v>55</v>
      </c>
      <c r="AB348" s="21">
        <v>1</v>
      </c>
      <c r="AC348" s="21"/>
      <c r="AD348" s="21">
        <f t="shared" si="20"/>
        <v>720</v>
      </c>
      <c r="AE348" s="21"/>
      <c r="AF348" s="21">
        <f t="shared" si="21"/>
        <v>720</v>
      </c>
      <c r="AG348" s="28">
        <f t="shared" si="22"/>
        <v>720</v>
      </c>
      <c r="AH348" s="21"/>
      <c r="AI348" s="29"/>
      <c r="AJ348" s="21"/>
      <c r="AK348" s="21"/>
      <c r="AL348" s="22"/>
      <c r="AM348" s="21">
        <v>1</v>
      </c>
      <c r="AN348" s="21"/>
      <c r="AO348" s="21" t="s">
        <v>56</v>
      </c>
      <c r="AP348" s="22"/>
      <c r="AQ348" s="22"/>
      <c r="AR348" s="22"/>
    </row>
    <row r="349" spans="1:44" s="20" customFormat="1" ht="14.25" x14ac:dyDescent="0.15">
      <c r="A349" s="21" t="s">
        <v>46</v>
      </c>
      <c r="B349" s="22"/>
      <c r="C349" s="22"/>
      <c r="D349" s="22"/>
      <c r="E349" s="22"/>
      <c r="F349" s="22"/>
      <c r="G349" s="22" t="s">
        <v>570</v>
      </c>
      <c r="H349" s="22"/>
      <c r="I349" s="23">
        <v>39800380056</v>
      </c>
      <c r="J349" s="22" t="s">
        <v>48</v>
      </c>
      <c r="K349" s="24" t="s">
        <v>571</v>
      </c>
      <c r="L349" s="22"/>
      <c r="M349" s="23">
        <v>720</v>
      </c>
      <c r="N349" s="23">
        <v>720</v>
      </c>
      <c r="O349" s="22"/>
      <c r="P349" s="22" t="s">
        <v>50</v>
      </c>
      <c r="Q349" s="22" t="s">
        <v>51</v>
      </c>
      <c r="R349" s="22" t="s">
        <v>399</v>
      </c>
      <c r="S349" s="25"/>
      <c r="T349" s="22" t="s">
        <v>275</v>
      </c>
      <c r="U349" s="22" t="s">
        <v>572</v>
      </c>
      <c r="V349" s="26">
        <v>1</v>
      </c>
      <c r="W349" s="26">
        <v>1</v>
      </c>
      <c r="X349" s="27">
        <v>1</v>
      </c>
      <c r="Y349" s="21"/>
      <c r="Z349" s="21">
        <f t="shared" si="23"/>
        <v>720</v>
      </c>
      <c r="AA349" s="21" t="s">
        <v>55</v>
      </c>
      <c r="AB349" s="21">
        <v>1</v>
      </c>
      <c r="AC349" s="21"/>
      <c r="AD349" s="21">
        <f t="shared" si="20"/>
        <v>720</v>
      </c>
      <c r="AE349" s="21"/>
      <c r="AF349" s="21">
        <f t="shared" si="21"/>
        <v>720</v>
      </c>
      <c r="AG349" s="28">
        <f t="shared" si="22"/>
        <v>720</v>
      </c>
      <c r="AH349" s="21"/>
      <c r="AI349" s="29"/>
      <c r="AJ349" s="21"/>
      <c r="AK349" s="21"/>
      <c r="AL349" s="22"/>
      <c r="AM349" s="21">
        <v>1</v>
      </c>
      <c r="AN349" s="21"/>
      <c r="AO349" s="21" t="s">
        <v>56</v>
      </c>
      <c r="AP349" s="22"/>
      <c r="AQ349" s="22"/>
      <c r="AR349" s="22"/>
    </row>
    <row r="350" spans="1:44" s="20" customFormat="1" ht="14.25" x14ac:dyDescent="0.15">
      <c r="A350" s="21" t="s">
        <v>46</v>
      </c>
      <c r="B350" s="22"/>
      <c r="C350" s="22"/>
      <c r="D350" s="22"/>
      <c r="E350" s="22"/>
      <c r="F350" s="22"/>
      <c r="G350" s="22" t="s">
        <v>573</v>
      </c>
      <c r="H350" s="22"/>
      <c r="I350" s="23">
        <v>39800380061</v>
      </c>
      <c r="J350" s="22" t="s">
        <v>48</v>
      </c>
      <c r="K350" s="24" t="s">
        <v>156</v>
      </c>
      <c r="L350" s="22"/>
      <c r="M350" s="23">
        <v>720</v>
      </c>
      <c r="N350" s="23">
        <v>720</v>
      </c>
      <c r="O350" s="22"/>
      <c r="P350" s="22" t="s">
        <v>50</v>
      </c>
      <c r="Q350" s="22" t="s">
        <v>51</v>
      </c>
      <c r="R350" s="22" t="s">
        <v>60</v>
      </c>
      <c r="S350" s="25"/>
      <c r="T350" s="22" t="s">
        <v>53</v>
      </c>
      <c r="U350" s="22" t="s">
        <v>61</v>
      </c>
      <c r="V350" s="26">
        <v>1</v>
      </c>
      <c r="W350" s="26">
        <v>1</v>
      </c>
      <c r="X350" s="27">
        <v>1</v>
      </c>
      <c r="Y350" s="21"/>
      <c r="Z350" s="21">
        <f t="shared" si="23"/>
        <v>720</v>
      </c>
      <c r="AA350" s="21" t="s">
        <v>55</v>
      </c>
      <c r="AB350" s="21">
        <v>1</v>
      </c>
      <c r="AC350" s="21"/>
      <c r="AD350" s="21">
        <f t="shared" si="20"/>
        <v>720</v>
      </c>
      <c r="AE350" s="21"/>
      <c r="AF350" s="21">
        <f t="shared" si="21"/>
        <v>720</v>
      </c>
      <c r="AG350" s="28">
        <f t="shared" si="22"/>
        <v>720</v>
      </c>
      <c r="AH350" s="21"/>
      <c r="AI350" s="29"/>
      <c r="AJ350" s="21"/>
      <c r="AK350" s="21"/>
      <c r="AL350" s="22"/>
      <c r="AM350" s="21">
        <v>1</v>
      </c>
      <c r="AN350" s="21"/>
      <c r="AO350" s="21" t="s">
        <v>56</v>
      </c>
      <c r="AP350" s="22"/>
      <c r="AQ350" s="22"/>
      <c r="AR350" s="22"/>
    </row>
    <row r="351" spans="1:44" s="20" customFormat="1" ht="14.25" x14ac:dyDescent="0.15">
      <c r="A351" s="21" t="s">
        <v>46</v>
      </c>
      <c r="B351" s="22"/>
      <c r="C351" s="22"/>
      <c r="D351" s="22"/>
      <c r="E351" s="22"/>
      <c r="F351" s="22"/>
      <c r="G351" s="22" t="s">
        <v>574</v>
      </c>
      <c r="H351" s="22"/>
      <c r="I351" s="23">
        <v>39800378668</v>
      </c>
      <c r="J351" s="22" t="s">
        <v>48</v>
      </c>
      <c r="K351" s="24" t="s">
        <v>63</v>
      </c>
      <c r="L351" s="22"/>
      <c r="M351" s="23">
        <v>720</v>
      </c>
      <c r="N351" s="23">
        <v>720</v>
      </c>
      <c r="O351" s="22"/>
      <c r="P351" s="22" t="s">
        <v>64</v>
      </c>
      <c r="Q351" s="22" t="s">
        <v>51</v>
      </c>
      <c r="R351" s="22" t="s">
        <v>65</v>
      </c>
      <c r="S351" s="25"/>
      <c r="T351" s="22" t="s">
        <v>53</v>
      </c>
      <c r="U351" s="22" t="s">
        <v>66</v>
      </c>
      <c r="V351" s="26">
        <v>1</v>
      </c>
      <c r="W351" s="26">
        <v>1</v>
      </c>
      <c r="X351" s="27">
        <v>1</v>
      </c>
      <c r="Y351" s="21"/>
      <c r="Z351" s="21">
        <f t="shared" si="23"/>
        <v>720</v>
      </c>
      <c r="AA351" s="21" t="s">
        <v>55</v>
      </c>
      <c r="AB351" s="21">
        <v>1</v>
      </c>
      <c r="AC351" s="21"/>
      <c r="AD351" s="21">
        <f t="shared" si="20"/>
        <v>720</v>
      </c>
      <c r="AE351" s="21"/>
      <c r="AF351" s="21">
        <f t="shared" si="21"/>
        <v>720</v>
      </c>
      <c r="AG351" s="28">
        <f t="shared" si="22"/>
        <v>720</v>
      </c>
      <c r="AH351" s="21"/>
      <c r="AI351" s="29"/>
      <c r="AJ351" s="21"/>
      <c r="AK351" s="21"/>
      <c r="AL351" s="22"/>
      <c r="AM351" s="21">
        <v>1</v>
      </c>
      <c r="AN351" s="21"/>
      <c r="AO351" s="21" t="s">
        <v>56</v>
      </c>
      <c r="AP351" s="22"/>
      <c r="AQ351" s="22"/>
      <c r="AR351" s="22"/>
    </row>
    <row r="352" spans="1:44" s="20" customFormat="1" ht="14.25" x14ac:dyDescent="0.15">
      <c r="A352" s="21" t="s">
        <v>46</v>
      </c>
      <c r="B352" s="22"/>
      <c r="C352" s="22"/>
      <c r="D352" s="22"/>
      <c r="E352" s="22"/>
      <c r="F352" s="22"/>
      <c r="G352" s="22" t="s">
        <v>575</v>
      </c>
      <c r="H352" s="22"/>
      <c r="I352" s="23">
        <v>39800378678</v>
      </c>
      <c r="J352" s="22" t="s">
        <v>48</v>
      </c>
      <c r="K352" s="24" t="s">
        <v>209</v>
      </c>
      <c r="L352" s="22"/>
      <c r="M352" s="23">
        <v>720</v>
      </c>
      <c r="N352" s="23">
        <v>720</v>
      </c>
      <c r="O352" s="22"/>
      <c r="P352" s="22" t="s">
        <v>50</v>
      </c>
      <c r="Q352" s="22" t="s">
        <v>51</v>
      </c>
      <c r="R352" s="22" t="s">
        <v>99</v>
      </c>
      <c r="S352" s="25"/>
      <c r="T352" s="22" t="s">
        <v>53</v>
      </c>
      <c r="U352" s="22" t="s">
        <v>210</v>
      </c>
      <c r="V352" s="26">
        <v>1</v>
      </c>
      <c r="W352" s="26">
        <v>1</v>
      </c>
      <c r="X352" s="27">
        <v>1</v>
      </c>
      <c r="Y352" s="21"/>
      <c r="Z352" s="21">
        <f t="shared" si="23"/>
        <v>720</v>
      </c>
      <c r="AA352" s="21" t="s">
        <v>55</v>
      </c>
      <c r="AB352" s="21">
        <v>1</v>
      </c>
      <c r="AC352" s="21"/>
      <c r="AD352" s="21">
        <f t="shared" si="20"/>
        <v>720</v>
      </c>
      <c r="AE352" s="21"/>
      <c r="AF352" s="21">
        <f t="shared" si="21"/>
        <v>720</v>
      </c>
      <c r="AG352" s="28">
        <f t="shared" si="22"/>
        <v>720</v>
      </c>
      <c r="AH352" s="21"/>
      <c r="AI352" s="29"/>
      <c r="AJ352" s="21"/>
      <c r="AK352" s="21"/>
      <c r="AL352" s="22"/>
      <c r="AM352" s="21">
        <v>1</v>
      </c>
      <c r="AN352" s="21"/>
      <c r="AO352" s="21" t="s">
        <v>56</v>
      </c>
      <c r="AP352" s="22"/>
      <c r="AQ352" s="22"/>
      <c r="AR352" s="22"/>
    </row>
    <row r="353" spans="1:44" s="20" customFormat="1" ht="14.25" x14ac:dyDescent="0.15">
      <c r="A353" s="21" t="s">
        <v>46</v>
      </c>
      <c r="B353" s="22"/>
      <c r="C353" s="22"/>
      <c r="D353" s="22"/>
      <c r="E353" s="22"/>
      <c r="F353" s="22"/>
      <c r="G353" s="22" t="s">
        <v>576</v>
      </c>
      <c r="H353" s="22"/>
      <c r="I353" s="23">
        <v>39800380032</v>
      </c>
      <c r="J353" s="22" t="s">
        <v>48</v>
      </c>
      <c r="K353" s="24" t="s">
        <v>351</v>
      </c>
      <c r="L353" s="22"/>
      <c r="M353" s="23">
        <v>720</v>
      </c>
      <c r="N353" s="23">
        <v>720</v>
      </c>
      <c r="O353" s="22"/>
      <c r="P353" s="22" t="s">
        <v>50</v>
      </c>
      <c r="Q353" s="22" t="s">
        <v>51</v>
      </c>
      <c r="R353" s="22" t="s">
        <v>117</v>
      </c>
      <c r="S353" s="25"/>
      <c r="T353" s="22" t="s">
        <v>53</v>
      </c>
      <c r="U353" s="22" t="s">
        <v>352</v>
      </c>
      <c r="V353" s="26">
        <v>1</v>
      </c>
      <c r="W353" s="26">
        <v>1</v>
      </c>
      <c r="X353" s="27">
        <v>1</v>
      </c>
      <c r="Y353" s="21"/>
      <c r="Z353" s="21">
        <f t="shared" si="23"/>
        <v>720</v>
      </c>
      <c r="AA353" s="21" t="s">
        <v>55</v>
      </c>
      <c r="AB353" s="21">
        <v>1</v>
      </c>
      <c r="AC353" s="21"/>
      <c r="AD353" s="21">
        <f t="shared" si="20"/>
        <v>720</v>
      </c>
      <c r="AE353" s="21"/>
      <c r="AF353" s="21">
        <f t="shared" si="21"/>
        <v>720</v>
      </c>
      <c r="AG353" s="28">
        <f t="shared" si="22"/>
        <v>720</v>
      </c>
      <c r="AH353" s="21"/>
      <c r="AI353" s="29"/>
      <c r="AJ353" s="21"/>
      <c r="AK353" s="21"/>
      <c r="AL353" s="22"/>
      <c r="AM353" s="21">
        <v>1</v>
      </c>
      <c r="AN353" s="21"/>
      <c r="AO353" s="21" t="s">
        <v>56</v>
      </c>
      <c r="AP353" s="22"/>
      <c r="AQ353" s="22"/>
      <c r="AR353" s="22"/>
    </row>
    <row r="354" spans="1:44" s="20" customFormat="1" ht="14.25" x14ac:dyDescent="0.15">
      <c r="A354" s="21" t="s">
        <v>46</v>
      </c>
      <c r="B354" s="22"/>
      <c r="C354" s="22"/>
      <c r="D354" s="22"/>
      <c r="E354" s="22"/>
      <c r="F354" s="22"/>
      <c r="G354" s="22" t="s">
        <v>577</v>
      </c>
      <c r="H354" s="22"/>
      <c r="I354" s="23">
        <v>39800380048</v>
      </c>
      <c r="J354" s="22" t="s">
        <v>48</v>
      </c>
      <c r="K354" s="24" t="s">
        <v>63</v>
      </c>
      <c r="L354" s="22"/>
      <c r="M354" s="23">
        <v>950</v>
      </c>
      <c r="N354" s="23">
        <v>950</v>
      </c>
      <c r="O354" s="22"/>
      <c r="P354" s="22" t="s">
        <v>64</v>
      </c>
      <c r="Q354" s="22" t="s">
        <v>51</v>
      </c>
      <c r="R354" s="22" t="s">
        <v>65</v>
      </c>
      <c r="S354" s="25"/>
      <c r="T354" s="22" t="s">
        <v>53</v>
      </c>
      <c r="U354" s="22" t="s">
        <v>66</v>
      </c>
      <c r="V354" s="26">
        <v>1</v>
      </c>
      <c r="W354" s="26">
        <v>1</v>
      </c>
      <c r="X354" s="27">
        <v>1</v>
      </c>
      <c r="Y354" s="21"/>
      <c r="Z354" s="21">
        <f t="shared" si="23"/>
        <v>950</v>
      </c>
      <c r="AA354" s="21" t="s">
        <v>55</v>
      </c>
      <c r="AB354" s="21">
        <v>1</v>
      </c>
      <c r="AC354" s="21"/>
      <c r="AD354" s="21">
        <f t="shared" si="20"/>
        <v>950</v>
      </c>
      <c r="AE354" s="21"/>
      <c r="AF354" s="21">
        <f t="shared" si="21"/>
        <v>950</v>
      </c>
      <c r="AG354" s="28">
        <f t="shared" si="22"/>
        <v>950</v>
      </c>
      <c r="AH354" s="21"/>
      <c r="AI354" s="29"/>
      <c r="AJ354" s="21"/>
      <c r="AK354" s="21"/>
      <c r="AL354" s="22"/>
      <c r="AM354" s="21">
        <v>1</v>
      </c>
      <c r="AN354" s="21"/>
      <c r="AO354" s="21" t="s">
        <v>56</v>
      </c>
      <c r="AP354" s="22"/>
      <c r="AQ354" s="22"/>
      <c r="AR354" s="22"/>
    </row>
    <row r="355" spans="1:44" s="20" customFormat="1" ht="14.25" x14ac:dyDescent="0.15">
      <c r="A355" s="21" t="s">
        <v>46</v>
      </c>
      <c r="B355" s="22"/>
      <c r="C355" s="22"/>
      <c r="D355" s="22"/>
      <c r="E355" s="22"/>
      <c r="F355" s="22"/>
      <c r="G355" s="22" t="s">
        <v>578</v>
      </c>
      <c r="H355" s="22"/>
      <c r="I355" s="23">
        <v>39800377187</v>
      </c>
      <c r="J355" s="22" t="s">
        <v>48</v>
      </c>
      <c r="K355" s="24" t="s">
        <v>94</v>
      </c>
      <c r="L355" s="22"/>
      <c r="M355" s="23">
        <v>600</v>
      </c>
      <c r="N355" s="23">
        <v>600</v>
      </c>
      <c r="O355" s="22"/>
      <c r="P355" s="22" t="s">
        <v>64</v>
      </c>
      <c r="Q355" s="22" t="s">
        <v>51</v>
      </c>
      <c r="R355" s="22" t="s">
        <v>95</v>
      </c>
      <c r="S355" s="25"/>
      <c r="T355" s="22" t="s">
        <v>53</v>
      </c>
      <c r="U355" s="22" t="s">
        <v>96</v>
      </c>
      <c r="V355" s="26">
        <v>1</v>
      </c>
      <c r="W355" s="26">
        <v>1</v>
      </c>
      <c r="X355" s="27">
        <v>1</v>
      </c>
      <c r="Y355" s="21"/>
      <c r="Z355" s="21">
        <f t="shared" si="23"/>
        <v>600</v>
      </c>
      <c r="AA355" s="21" t="s">
        <v>55</v>
      </c>
      <c r="AB355" s="21">
        <v>1</v>
      </c>
      <c r="AC355" s="21"/>
      <c r="AD355" s="21">
        <f t="shared" si="20"/>
        <v>600</v>
      </c>
      <c r="AE355" s="21"/>
      <c r="AF355" s="21">
        <f t="shared" si="21"/>
        <v>600</v>
      </c>
      <c r="AG355" s="28">
        <f t="shared" si="22"/>
        <v>600</v>
      </c>
      <c r="AH355" s="21"/>
      <c r="AI355" s="29"/>
      <c r="AJ355" s="21"/>
      <c r="AK355" s="21"/>
      <c r="AL355" s="22"/>
      <c r="AM355" s="21">
        <v>1</v>
      </c>
      <c r="AN355" s="21"/>
      <c r="AO355" s="21" t="s">
        <v>56</v>
      </c>
      <c r="AP355" s="22"/>
      <c r="AQ355" s="22"/>
      <c r="AR355" s="22"/>
    </row>
    <row r="356" spans="1:44" s="20" customFormat="1" ht="14.25" x14ac:dyDescent="0.15">
      <c r="A356" s="21" t="s">
        <v>46</v>
      </c>
      <c r="B356" s="22"/>
      <c r="C356" s="22"/>
      <c r="D356" s="22"/>
      <c r="E356" s="22"/>
      <c r="F356" s="22"/>
      <c r="G356" s="22" t="s">
        <v>579</v>
      </c>
      <c r="H356" s="22"/>
      <c r="I356" s="23">
        <v>39800377189</v>
      </c>
      <c r="J356" s="22" t="s">
        <v>48</v>
      </c>
      <c r="K356" s="24" t="s">
        <v>156</v>
      </c>
      <c r="L356" s="22"/>
      <c r="M356" s="23">
        <v>720</v>
      </c>
      <c r="N356" s="23">
        <v>720</v>
      </c>
      <c r="O356" s="22"/>
      <c r="P356" s="22" t="s">
        <v>50</v>
      </c>
      <c r="Q356" s="22" t="s">
        <v>51</v>
      </c>
      <c r="R356" s="22" t="s">
        <v>60</v>
      </c>
      <c r="S356" s="25"/>
      <c r="T356" s="22" t="s">
        <v>53</v>
      </c>
      <c r="U356" s="22" t="s">
        <v>61</v>
      </c>
      <c r="V356" s="26">
        <v>1</v>
      </c>
      <c r="W356" s="26">
        <v>1</v>
      </c>
      <c r="X356" s="27">
        <v>1</v>
      </c>
      <c r="Y356" s="21"/>
      <c r="Z356" s="21">
        <f t="shared" si="23"/>
        <v>720</v>
      </c>
      <c r="AA356" s="21" t="s">
        <v>55</v>
      </c>
      <c r="AB356" s="21">
        <v>1</v>
      </c>
      <c r="AC356" s="21"/>
      <c r="AD356" s="21">
        <f t="shared" si="20"/>
        <v>720</v>
      </c>
      <c r="AE356" s="21"/>
      <c r="AF356" s="21">
        <f t="shared" si="21"/>
        <v>720</v>
      </c>
      <c r="AG356" s="28">
        <f t="shared" si="22"/>
        <v>720</v>
      </c>
      <c r="AH356" s="21"/>
      <c r="AI356" s="29"/>
      <c r="AJ356" s="21"/>
      <c r="AK356" s="21"/>
      <c r="AL356" s="22"/>
      <c r="AM356" s="21">
        <v>1</v>
      </c>
      <c r="AN356" s="21"/>
      <c r="AO356" s="21" t="s">
        <v>56</v>
      </c>
      <c r="AP356" s="22"/>
      <c r="AQ356" s="22"/>
      <c r="AR356" s="22"/>
    </row>
    <row r="357" spans="1:44" s="20" customFormat="1" ht="14.25" x14ac:dyDescent="0.15">
      <c r="A357" s="21" t="s">
        <v>46</v>
      </c>
      <c r="B357" s="22"/>
      <c r="C357" s="22"/>
      <c r="D357" s="22"/>
      <c r="E357" s="22"/>
      <c r="F357" s="22"/>
      <c r="G357" s="22" t="s">
        <v>580</v>
      </c>
      <c r="H357" s="22"/>
      <c r="I357" s="23">
        <v>39800377219</v>
      </c>
      <c r="J357" s="22" t="s">
        <v>48</v>
      </c>
      <c r="K357" s="24" t="s">
        <v>83</v>
      </c>
      <c r="L357" s="22"/>
      <c r="M357" s="23">
        <v>720</v>
      </c>
      <c r="N357" s="23">
        <v>720</v>
      </c>
      <c r="O357" s="22"/>
      <c r="P357" s="22" t="s">
        <v>50</v>
      </c>
      <c r="Q357" s="22" t="s">
        <v>51</v>
      </c>
      <c r="R357" s="22" t="s">
        <v>84</v>
      </c>
      <c r="S357" s="25"/>
      <c r="T357" s="22" t="s">
        <v>53</v>
      </c>
      <c r="U357" s="22" t="s">
        <v>85</v>
      </c>
      <c r="V357" s="26">
        <v>1</v>
      </c>
      <c r="W357" s="26">
        <v>1</v>
      </c>
      <c r="X357" s="27">
        <v>1</v>
      </c>
      <c r="Y357" s="21"/>
      <c r="Z357" s="21">
        <f t="shared" si="23"/>
        <v>720</v>
      </c>
      <c r="AA357" s="21" t="s">
        <v>55</v>
      </c>
      <c r="AB357" s="21">
        <v>1</v>
      </c>
      <c r="AC357" s="21"/>
      <c r="AD357" s="21">
        <f t="shared" si="20"/>
        <v>720</v>
      </c>
      <c r="AE357" s="21"/>
      <c r="AF357" s="21">
        <f t="shared" si="21"/>
        <v>720</v>
      </c>
      <c r="AG357" s="28">
        <f t="shared" si="22"/>
        <v>720</v>
      </c>
      <c r="AH357" s="21"/>
      <c r="AI357" s="29"/>
      <c r="AJ357" s="21"/>
      <c r="AK357" s="21"/>
      <c r="AL357" s="22"/>
      <c r="AM357" s="21">
        <v>1</v>
      </c>
      <c r="AN357" s="21"/>
      <c r="AO357" s="21" t="s">
        <v>56</v>
      </c>
      <c r="AP357" s="22"/>
      <c r="AQ357" s="22"/>
      <c r="AR357" s="22"/>
    </row>
    <row r="358" spans="1:44" s="20" customFormat="1" ht="14.25" x14ac:dyDescent="0.15">
      <c r="A358" s="21" t="s">
        <v>46</v>
      </c>
      <c r="B358" s="22"/>
      <c r="C358" s="22"/>
      <c r="D358" s="22"/>
      <c r="E358" s="22"/>
      <c r="F358" s="22"/>
      <c r="G358" s="22" t="s">
        <v>581</v>
      </c>
      <c r="H358" s="22"/>
      <c r="I358" s="23">
        <v>39800377199</v>
      </c>
      <c r="J358" s="22" t="s">
        <v>48</v>
      </c>
      <c r="K358" s="24" t="s">
        <v>209</v>
      </c>
      <c r="L358" s="22"/>
      <c r="M358" s="23">
        <v>720</v>
      </c>
      <c r="N358" s="23">
        <v>720</v>
      </c>
      <c r="O358" s="22"/>
      <c r="P358" s="22" t="s">
        <v>50</v>
      </c>
      <c r="Q358" s="22" t="s">
        <v>51</v>
      </c>
      <c r="R358" s="22" t="s">
        <v>99</v>
      </c>
      <c r="S358" s="25"/>
      <c r="T358" s="22" t="s">
        <v>53</v>
      </c>
      <c r="U358" s="22" t="s">
        <v>210</v>
      </c>
      <c r="V358" s="26">
        <v>1</v>
      </c>
      <c r="W358" s="26">
        <v>1</v>
      </c>
      <c r="X358" s="27">
        <v>1</v>
      </c>
      <c r="Y358" s="21"/>
      <c r="Z358" s="21">
        <f t="shared" si="23"/>
        <v>720</v>
      </c>
      <c r="AA358" s="21" t="s">
        <v>55</v>
      </c>
      <c r="AB358" s="21">
        <v>1</v>
      </c>
      <c r="AC358" s="21"/>
      <c r="AD358" s="21">
        <f t="shared" si="20"/>
        <v>720</v>
      </c>
      <c r="AE358" s="21"/>
      <c r="AF358" s="21">
        <f t="shared" si="21"/>
        <v>720</v>
      </c>
      <c r="AG358" s="28">
        <f t="shared" si="22"/>
        <v>720</v>
      </c>
      <c r="AH358" s="21"/>
      <c r="AI358" s="29"/>
      <c r="AJ358" s="21"/>
      <c r="AK358" s="21"/>
      <c r="AL358" s="22"/>
      <c r="AM358" s="21">
        <v>1</v>
      </c>
      <c r="AN358" s="21"/>
      <c r="AO358" s="21" t="s">
        <v>56</v>
      </c>
      <c r="AP358" s="22"/>
      <c r="AQ358" s="22"/>
      <c r="AR358" s="22"/>
    </row>
    <row r="359" spans="1:44" s="20" customFormat="1" ht="14.25" x14ac:dyDescent="0.15">
      <c r="A359" s="21" t="s">
        <v>46</v>
      </c>
      <c r="B359" s="22"/>
      <c r="C359" s="22"/>
      <c r="D359" s="22"/>
      <c r="E359" s="22"/>
      <c r="F359" s="22"/>
      <c r="G359" s="22" t="s">
        <v>582</v>
      </c>
      <c r="H359" s="22"/>
      <c r="I359" s="23">
        <v>39800377224</v>
      </c>
      <c r="J359" s="22" t="s">
        <v>48</v>
      </c>
      <c r="K359" s="24" t="s">
        <v>98</v>
      </c>
      <c r="L359" s="22"/>
      <c r="M359" s="23">
        <v>720</v>
      </c>
      <c r="N359" s="23">
        <v>720</v>
      </c>
      <c r="O359" s="22"/>
      <c r="P359" s="22" t="s">
        <v>50</v>
      </c>
      <c r="Q359" s="22" t="s">
        <v>51</v>
      </c>
      <c r="R359" s="22" t="s">
        <v>99</v>
      </c>
      <c r="S359" s="25"/>
      <c r="T359" s="22" t="s">
        <v>53</v>
      </c>
      <c r="U359" s="22" t="s">
        <v>100</v>
      </c>
      <c r="V359" s="26">
        <v>1</v>
      </c>
      <c r="W359" s="26">
        <v>1</v>
      </c>
      <c r="X359" s="27">
        <v>1</v>
      </c>
      <c r="Y359" s="21"/>
      <c r="Z359" s="21">
        <f t="shared" si="23"/>
        <v>720</v>
      </c>
      <c r="AA359" s="21" t="s">
        <v>55</v>
      </c>
      <c r="AB359" s="21">
        <v>1</v>
      </c>
      <c r="AC359" s="21"/>
      <c r="AD359" s="21">
        <f t="shared" si="20"/>
        <v>720</v>
      </c>
      <c r="AE359" s="21"/>
      <c r="AF359" s="21">
        <f t="shared" si="21"/>
        <v>720</v>
      </c>
      <c r="AG359" s="28">
        <f t="shared" si="22"/>
        <v>720</v>
      </c>
      <c r="AH359" s="21"/>
      <c r="AI359" s="29"/>
      <c r="AJ359" s="21"/>
      <c r="AK359" s="21"/>
      <c r="AL359" s="22"/>
      <c r="AM359" s="21">
        <v>1</v>
      </c>
      <c r="AN359" s="21"/>
      <c r="AO359" s="21" t="s">
        <v>56</v>
      </c>
      <c r="AP359" s="22"/>
      <c r="AQ359" s="22"/>
      <c r="AR359" s="22"/>
    </row>
    <row r="360" spans="1:44" s="20" customFormat="1" ht="14.25" x14ac:dyDescent="0.15">
      <c r="A360" s="21" t="s">
        <v>46</v>
      </c>
      <c r="B360" s="22"/>
      <c r="C360" s="22"/>
      <c r="D360" s="22"/>
      <c r="E360" s="22"/>
      <c r="F360" s="22"/>
      <c r="G360" s="22" t="s">
        <v>583</v>
      </c>
      <c r="H360" s="22"/>
      <c r="I360" s="23">
        <v>39800377195</v>
      </c>
      <c r="J360" s="22" t="s">
        <v>48</v>
      </c>
      <c r="K360" s="24" t="s">
        <v>98</v>
      </c>
      <c r="L360" s="22"/>
      <c r="M360" s="23">
        <v>720</v>
      </c>
      <c r="N360" s="23">
        <v>720</v>
      </c>
      <c r="O360" s="22"/>
      <c r="P360" s="22" t="s">
        <v>50</v>
      </c>
      <c r="Q360" s="22" t="s">
        <v>51</v>
      </c>
      <c r="R360" s="22" t="s">
        <v>99</v>
      </c>
      <c r="S360" s="25"/>
      <c r="T360" s="22" t="s">
        <v>53</v>
      </c>
      <c r="U360" s="22" t="s">
        <v>100</v>
      </c>
      <c r="V360" s="26">
        <v>1</v>
      </c>
      <c r="W360" s="26">
        <v>1</v>
      </c>
      <c r="X360" s="27">
        <v>1</v>
      </c>
      <c r="Y360" s="21"/>
      <c r="Z360" s="21">
        <f t="shared" si="23"/>
        <v>720</v>
      </c>
      <c r="AA360" s="21" t="s">
        <v>55</v>
      </c>
      <c r="AB360" s="21">
        <v>1</v>
      </c>
      <c r="AC360" s="21"/>
      <c r="AD360" s="21">
        <f t="shared" si="20"/>
        <v>720</v>
      </c>
      <c r="AE360" s="21"/>
      <c r="AF360" s="21">
        <f t="shared" si="21"/>
        <v>720</v>
      </c>
      <c r="AG360" s="28">
        <f t="shared" si="22"/>
        <v>720</v>
      </c>
      <c r="AH360" s="21"/>
      <c r="AI360" s="29"/>
      <c r="AJ360" s="21"/>
      <c r="AK360" s="21"/>
      <c r="AL360" s="22"/>
      <c r="AM360" s="21">
        <v>1</v>
      </c>
      <c r="AN360" s="21"/>
      <c r="AO360" s="21" t="s">
        <v>56</v>
      </c>
      <c r="AP360" s="22"/>
      <c r="AQ360" s="22"/>
      <c r="AR360" s="22"/>
    </row>
    <row r="361" spans="1:44" s="20" customFormat="1" ht="14.25" x14ac:dyDescent="0.15">
      <c r="A361" s="21" t="s">
        <v>46</v>
      </c>
      <c r="B361" s="22"/>
      <c r="C361" s="22"/>
      <c r="D361" s="22"/>
      <c r="E361" s="22"/>
      <c r="F361" s="22"/>
      <c r="G361" s="22" t="s">
        <v>584</v>
      </c>
      <c r="H361" s="22"/>
      <c r="I361" s="23">
        <v>39800375832</v>
      </c>
      <c r="J361" s="22" t="s">
        <v>48</v>
      </c>
      <c r="K361" s="24" t="s">
        <v>351</v>
      </c>
      <c r="L361" s="22"/>
      <c r="M361" s="23">
        <v>720</v>
      </c>
      <c r="N361" s="23">
        <v>720</v>
      </c>
      <c r="O361" s="22"/>
      <c r="P361" s="22" t="s">
        <v>50</v>
      </c>
      <c r="Q361" s="22" t="s">
        <v>51</v>
      </c>
      <c r="R361" s="22" t="s">
        <v>117</v>
      </c>
      <c r="S361" s="25"/>
      <c r="T361" s="22" t="s">
        <v>53</v>
      </c>
      <c r="U361" s="22" t="s">
        <v>352</v>
      </c>
      <c r="V361" s="26">
        <v>1</v>
      </c>
      <c r="W361" s="26">
        <v>1</v>
      </c>
      <c r="X361" s="27">
        <v>1</v>
      </c>
      <c r="Y361" s="21"/>
      <c r="Z361" s="21">
        <f t="shared" si="23"/>
        <v>720</v>
      </c>
      <c r="AA361" s="21" t="s">
        <v>55</v>
      </c>
      <c r="AB361" s="21">
        <v>1</v>
      </c>
      <c r="AC361" s="21"/>
      <c r="AD361" s="21">
        <f t="shared" si="20"/>
        <v>720</v>
      </c>
      <c r="AE361" s="21"/>
      <c r="AF361" s="21">
        <f t="shared" si="21"/>
        <v>720</v>
      </c>
      <c r="AG361" s="28">
        <f t="shared" si="22"/>
        <v>720</v>
      </c>
      <c r="AH361" s="21"/>
      <c r="AI361" s="29"/>
      <c r="AJ361" s="21"/>
      <c r="AK361" s="21"/>
      <c r="AL361" s="22"/>
      <c r="AM361" s="21">
        <v>1</v>
      </c>
      <c r="AN361" s="21"/>
      <c r="AO361" s="21" t="s">
        <v>56</v>
      </c>
      <c r="AP361" s="22"/>
      <c r="AQ361" s="22"/>
      <c r="AR361" s="22"/>
    </row>
    <row r="362" spans="1:44" s="20" customFormat="1" ht="14.25" x14ac:dyDescent="0.15">
      <c r="A362" s="21" t="s">
        <v>46</v>
      </c>
      <c r="B362" s="22"/>
      <c r="C362" s="22"/>
      <c r="D362" s="22"/>
      <c r="E362" s="22"/>
      <c r="F362" s="22"/>
      <c r="G362" s="22" t="s">
        <v>585</v>
      </c>
      <c r="H362" s="22"/>
      <c r="I362" s="23">
        <v>39800375839</v>
      </c>
      <c r="J362" s="22" t="s">
        <v>48</v>
      </c>
      <c r="K362" s="24" t="s">
        <v>195</v>
      </c>
      <c r="L362" s="22"/>
      <c r="M362" s="23">
        <v>2700</v>
      </c>
      <c r="N362" s="23">
        <v>2700</v>
      </c>
      <c r="O362" s="22"/>
      <c r="P362" s="22" t="s">
        <v>50</v>
      </c>
      <c r="Q362" s="22" t="s">
        <v>51</v>
      </c>
      <c r="R362" s="22" t="s">
        <v>109</v>
      </c>
      <c r="S362" s="25"/>
      <c r="T362" s="22" t="s">
        <v>53</v>
      </c>
      <c r="U362" s="22" t="s">
        <v>196</v>
      </c>
      <c r="V362" s="26">
        <v>1</v>
      </c>
      <c r="W362" s="26">
        <v>1</v>
      </c>
      <c r="X362" s="27">
        <v>1</v>
      </c>
      <c r="Y362" s="21"/>
      <c r="Z362" s="21">
        <f t="shared" si="23"/>
        <v>2700</v>
      </c>
      <c r="AA362" s="21" t="s">
        <v>55</v>
      </c>
      <c r="AB362" s="21">
        <v>1</v>
      </c>
      <c r="AC362" s="21"/>
      <c r="AD362" s="21">
        <f t="shared" si="20"/>
        <v>2700</v>
      </c>
      <c r="AE362" s="21"/>
      <c r="AF362" s="21">
        <f t="shared" si="21"/>
        <v>2700</v>
      </c>
      <c r="AG362" s="28">
        <f t="shared" si="22"/>
        <v>2700</v>
      </c>
      <c r="AH362" s="21"/>
      <c r="AI362" s="29"/>
      <c r="AJ362" s="21"/>
      <c r="AK362" s="21"/>
      <c r="AL362" s="22"/>
      <c r="AM362" s="21">
        <v>1</v>
      </c>
      <c r="AN362" s="21"/>
      <c r="AO362" s="21" t="s">
        <v>56</v>
      </c>
      <c r="AP362" s="22"/>
      <c r="AQ362" s="22"/>
      <c r="AR362" s="22"/>
    </row>
    <row r="363" spans="1:44" s="20" customFormat="1" ht="14.25" x14ac:dyDescent="0.15">
      <c r="A363" s="21" t="s">
        <v>46</v>
      </c>
      <c r="B363" s="22"/>
      <c r="C363" s="22"/>
      <c r="D363" s="22"/>
      <c r="E363" s="22"/>
      <c r="F363" s="22"/>
      <c r="G363" s="22" t="s">
        <v>586</v>
      </c>
      <c r="H363" s="22"/>
      <c r="I363" s="23">
        <v>39800375846</v>
      </c>
      <c r="J363" s="22" t="s">
        <v>48</v>
      </c>
      <c r="K363" s="24" t="s">
        <v>108</v>
      </c>
      <c r="L363" s="22"/>
      <c r="M363" s="23">
        <v>720</v>
      </c>
      <c r="N363" s="23">
        <v>720</v>
      </c>
      <c r="O363" s="22"/>
      <c r="P363" s="22" t="s">
        <v>50</v>
      </c>
      <c r="Q363" s="22" t="s">
        <v>51</v>
      </c>
      <c r="R363" s="22" t="s">
        <v>109</v>
      </c>
      <c r="S363" s="25"/>
      <c r="T363" s="22" t="s">
        <v>53</v>
      </c>
      <c r="U363" s="22" t="s">
        <v>110</v>
      </c>
      <c r="V363" s="26">
        <v>1</v>
      </c>
      <c r="W363" s="26">
        <v>1</v>
      </c>
      <c r="X363" s="27">
        <v>1</v>
      </c>
      <c r="Y363" s="21"/>
      <c r="Z363" s="21">
        <f t="shared" si="23"/>
        <v>720</v>
      </c>
      <c r="AA363" s="21" t="s">
        <v>55</v>
      </c>
      <c r="AB363" s="21">
        <v>1</v>
      </c>
      <c r="AC363" s="21"/>
      <c r="AD363" s="21">
        <f t="shared" si="20"/>
        <v>720</v>
      </c>
      <c r="AE363" s="21"/>
      <c r="AF363" s="21">
        <f t="shared" si="21"/>
        <v>720</v>
      </c>
      <c r="AG363" s="28">
        <f t="shared" si="22"/>
        <v>720</v>
      </c>
      <c r="AH363" s="21"/>
      <c r="AI363" s="29"/>
      <c r="AJ363" s="21"/>
      <c r="AK363" s="21"/>
      <c r="AL363" s="22"/>
      <c r="AM363" s="21">
        <v>1</v>
      </c>
      <c r="AN363" s="21"/>
      <c r="AO363" s="21" t="s">
        <v>56</v>
      </c>
      <c r="AP363" s="22"/>
      <c r="AQ363" s="22"/>
      <c r="AR363" s="22"/>
    </row>
    <row r="364" spans="1:44" s="20" customFormat="1" ht="14.25" x14ac:dyDescent="0.15">
      <c r="A364" s="21" t="s">
        <v>46</v>
      </c>
      <c r="B364" s="22"/>
      <c r="C364" s="22"/>
      <c r="D364" s="22"/>
      <c r="E364" s="22"/>
      <c r="F364" s="22"/>
      <c r="G364" s="22" t="s">
        <v>587</v>
      </c>
      <c r="H364" s="22"/>
      <c r="I364" s="23">
        <v>39800375825</v>
      </c>
      <c r="J364" s="22" t="s">
        <v>48</v>
      </c>
      <c r="K364" s="24" t="s">
        <v>90</v>
      </c>
      <c r="L364" s="22"/>
      <c r="M364" s="23">
        <v>600</v>
      </c>
      <c r="N364" s="23">
        <v>600</v>
      </c>
      <c r="O364" s="22"/>
      <c r="P364" s="22" t="s">
        <v>50</v>
      </c>
      <c r="Q364" s="22" t="s">
        <v>51</v>
      </c>
      <c r="R364" s="22" t="s">
        <v>91</v>
      </c>
      <c r="S364" s="25"/>
      <c r="T364" s="22" t="s">
        <v>53</v>
      </c>
      <c r="U364" s="22" t="s">
        <v>92</v>
      </c>
      <c r="V364" s="26">
        <v>1</v>
      </c>
      <c r="W364" s="26">
        <v>1</v>
      </c>
      <c r="X364" s="27">
        <v>1</v>
      </c>
      <c r="Y364" s="21"/>
      <c r="Z364" s="21">
        <f t="shared" si="23"/>
        <v>600</v>
      </c>
      <c r="AA364" s="21" t="s">
        <v>55</v>
      </c>
      <c r="AB364" s="21">
        <v>1</v>
      </c>
      <c r="AC364" s="21"/>
      <c r="AD364" s="21">
        <f t="shared" si="20"/>
        <v>600</v>
      </c>
      <c r="AE364" s="21"/>
      <c r="AF364" s="21">
        <f t="shared" si="21"/>
        <v>600</v>
      </c>
      <c r="AG364" s="28">
        <f t="shared" si="22"/>
        <v>600</v>
      </c>
      <c r="AH364" s="21"/>
      <c r="AI364" s="29"/>
      <c r="AJ364" s="21"/>
      <c r="AK364" s="21"/>
      <c r="AL364" s="22"/>
      <c r="AM364" s="21">
        <v>1</v>
      </c>
      <c r="AN364" s="21"/>
      <c r="AO364" s="21" t="s">
        <v>56</v>
      </c>
      <c r="AP364" s="22"/>
      <c r="AQ364" s="22"/>
      <c r="AR364" s="22"/>
    </row>
    <row r="365" spans="1:44" s="20" customFormat="1" ht="14.25" x14ac:dyDescent="0.15">
      <c r="A365" s="21" t="s">
        <v>46</v>
      </c>
      <c r="B365" s="22"/>
      <c r="C365" s="22"/>
      <c r="D365" s="22"/>
      <c r="E365" s="22"/>
      <c r="F365" s="22"/>
      <c r="G365" s="22" t="s">
        <v>588</v>
      </c>
      <c r="H365" s="22"/>
      <c r="I365" s="23">
        <v>39800377236</v>
      </c>
      <c r="J365" s="22" t="s">
        <v>48</v>
      </c>
      <c r="K365" s="24" t="s">
        <v>213</v>
      </c>
      <c r="L365" s="22"/>
      <c r="M365" s="23">
        <v>720</v>
      </c>
      <c r="N365" s="23">
        <v>720</v>
      </c>
      <c r="O365" s="22"/>
      <c r="P365" s="22" t="s">
        <v>50</v>
      </c>
      <c r="Q365" s="22" t="s">
        <v>51</v>
      </c>
      <c r="R365" s="22" t="s">
        <v>91</v>
      </c>
      <c r="S365" s="25"/>
      <c r="T365" s="22" t="s">
        <v>53</v>
      </c>
      <c r="U365" s="22" t="s">
        <v>214</v>
      </c>
      <c r="V365" s="26">
        <v>1</v>
      </c>
      <c r="W365" s="26">
        <v>1</v>
      </c>
      <c r="X365" s="27">
        <v>1</v>
      </c>
      <c r="Y365" s="21"/>
      <c r="Z365" s="21">
        <f t="shared" si="23"/>
        <v>720</v>
      </c>
      <c r="AA365" s="21" t="s">
        <v>55</v>
      </c>
      <c r="AB365" s="21">
        <v>1</v>
      </c>
      <c r="AC365" s="21"/>
      <c r="AD365" s="21">
        <f t="shared" si="20"/>
        <v>720</v>
      </c>
      <c r="AE365" s="21"/>
      <c r="AF365" s="21">
        <f t="shared" si="21"/>
        <v>720</v>
      </c>
      <c r="AG365" s="28">
        <f t="shared" si="22"/>
        <v>720</v>
      </c>
      <c r="AH365" s="21"/>
      <c r="AI365" s="29"/>
      <c r="AJ365" s="21"/>
      <c r="AK365" s="21"/>
      <c r="AL365" s="22"/>
      <c r="AM365" s="21">
        <v>1</v>
      </c>
      <c r="AN365" s="21"/>
      <c r="AO365" s="21" t="s">
        <v>56</v>
      </c>
      <c r="AP365" s="22"/>
      <c r="AQ365" s="22"/>
      <c r="AR365" s="22"/>
    </row>
    <row r="366" spans="1:44" s="20" customFormat="1" ht="14.25" x14ac:dyDescent="0.15">
      <c r="A366" s="21" t="s">
        <v>46</v>
      </c>
      <c r="B366" s="22"/>
      <c r="C366" s="22"/>
      <c r="D366" s="22"/>
      <c r="E366" s="22"/>
      <c r="F366" s="22"/>
      <c r="G366" s="22" t="s">
        <v>589</v>
      </c>
      <c r="H366" s="22"/>
      <c r="I366" s="23">
        <v>39800377274</v>
      </c>
      <c r="J366" s="22" t="s">
        <v>48</v>
      </c>
      <c r="K366" s="24" t="s">
        <v>266</v>
      </c>
      <c r="L366" s="22"/>
      <c r="M366" s="23">
        <v>720</v>
      </c>
      <c r="N366" s="23">
        <v>720</v>
      </c>
      <c r="O366" s="22"/>
      <c r="P366" s="22" t="s">
        <v>50</v>
      </c>
      <c r="Q366" s="22" t="s">
        <v>51</v>
      </c>
      <c r="R366" s="22" t="s">
        <v>117</v>
      </c>
      <c r="S366" s="25"/>
      <c r="T366" s="22" t="s">
        <v>53</v>
      </c>
      <c r="U366" s="22" t="s">
        <v>267</v>
      </c>
      <c r="V366" s="26">
        <v>1</v>
      </c>
      <c r="W366" s="26">
        <v>1</v>
      </c>
      <c r="X366" s="27">
        <v>1</v>
      </c>
      <c r="Y366" s="21"/>
      <c r="Z366" s="21">
        <f t="shared" si="23"/>
        <v>720</v>
      </c>
      <c r="AA366" s="21" t="s">
        <v>55</v>
      </c>
      <c r="AB366" s="21">
        <v>1</v>
      </c>
      <c r="AC366" s="21"/>
      <c r="AD366" s="21">
        <f t="shared" si="20"/>
        <v>720</v>
      </c>
      <c r="AE366" s="21"/>
      <c r="AF366" s="21">
        <f t="shared" si="21"/>
        <v>720</v>
      </c>
      <c r="AG366" s="28">
        <f t="shared" si="22"/>
        <v>720</v>
      </c>
      <c r="AH366" s="21"/>
      <c r="AI366" s="29"/>
      <c r="AJ366" s="21"/>
      <c r="AK366" s="21"/>
      <c r="AL366" s="22"/>
      <c r="AM366" s="21">
        <v>1</v>
      </c>
      <c r="AN366" s="21"/>
      <c r="AO366" s="21" t="s">
        <v>56</v>
      </c>
      <c r="AP366" s="22"/>
      <c r="AQ366" s="22"/>
      <c r="AR366" s="22"/>
    </row>
    <row r="367" spans="1:44" s="20" customFormat="1" ht="14.25" x14ac:dyDescent="0.15">
      <c r="A367" s="21" t="s">
        <v>46</v>
      </c>
      <c r="B367" s="22"/>
      <c r="C367" s="22"/>
      <c r="D367" s="22"/>
      <c r="E367" s="22"/>
      <c r="F367" s="22"/>
      <c r="G367" s="22" t="s">
        <v>590</v>
      </c>
      <c r="H367" s="22"/>
      <c r="I367" s="23">
        <v>39800377246</v>
      </c>
      <c r="J367" s="22" t="s">
        <v>48</v>
      </c>
      <c r="K367" s="24" t="s">
        <v>287</v>
      </c>
      <c r="L367" s="22"/>
      <c r="M367" s="23">
        <v>720</v>
      </c>
      <c r="N367" s="23">
        <v>720</v>
      </c>
      <c r="O367" s="22"/>
      <c r="P367" s="22" t="s">
        <v>50</v>
      </c>
      <c r="Q367" s="22" t="s">
        <v>51</v>
      </c>
      <c r="R367" s="22" t="s">
        <v>104</v>
      </c>
      <c r="S367" s="25"/>
      <c r="T367" s="22" t="s">
        <v>53</v>
      </c>
      <c r="U367" s="22" t="s">
        <v>288</v>
      </c>
      <c r="V367" s="26">
        <v>1</v>
      </c>
      <c r="W367" s="26">
        <v>1</v>
      </c>
      <c r="X367" s="27">
        <v>1</v>
      </c>
      <c r="Y367" s="21"/>
      <c r="Z367" s="21">
        <f t="shared" si="23"/>
        <v>720</v>
      </c>
      <c r="AA367" s="21" t="s">
        <v>55</v>
      </c>
      <c r="AB367" s="21">
        <v>1</v>
      </c>
      <c r="AC367" s="21"/>
      <c r="AD367" s="21">
        <f t="shared" si="20"/>
        <v>720</v>
      </c>
      <c r="AE367" s="21"/>
      <c r="AF367" s="21">
        <f t="shared" si="21"/>
        <v>720</v>
      </c>
      <c r="AG367" s="28">
        <f t="shared" si="22"/>
        <v>720</v>
      </c>
      <c r="AH367" s="21"/>
      <c r="AI367" s="29"/>
      <c r="AJ367" s="21"/>
      <c r="AK367" s="21"/>
      <c r="AL367" s="22"/>
      <c r="AM367" s="21">
        <v>1</v>
      </c>
      <c r="AN367" s="21"/>
      <c r="AO367" s="21" t="s">
        <v>56</v>
      </c>
      <c r="AP367" s="22"/>
      <c r="AQ367" s="22"/>
      <c r="AR367" s="22"/>
    </row>
    <row r="368" spans="1:44" s="20" customFormat="1" ht="14.25" x14ac:dyDescent="0.15">
      <c r="A368" s="21" t="s">
        <v>46</v>
      </c>
      <c r="B368" s="22"/>
      <c r="C368" s="22"/>
      <c r="D368" s="22"/>
      <c r="E368" s="22"/>
      <c r="F368" s="22"/>
      <c r="G368" s="22" t="s">
        <v>591</v>
      </c>
      <c r="H368" s="22"/>
      <c r="I368" s="23">
        <v>39800377250</v>
      </c>
      <c r="J368" s="22" t="s">
        <v>48</v>
      </c>
      <c r="K368" s="24" t="s">
        <v>120</v>
      </c>
      <c r="L368" s="22"/>
      <c r="M368" s="23">
        <v>950</v>
      </c>
      <c r="N368" s="23">
        <v>950</v>
      </c>
      <c r="O368" s="22"/>
      <c r="P368" s="22" t="s">
        <v>50</v>
      </c>
      <c r="Q368" s="22" t="s">
        <v>51</v>
      </c>
      <c r="R368" s="22" t="s">
        <v>121</v>
      </c>
      <c r="S368" s="25"/>
      <c r="T368" s="22" t="s">
        <v>53</v>
      </c>
      <c r="U368" s="22" t="s">
        <v>122</v>
      </c>
      <c r="V368" s="26">
        <v>1</v>
      </c>
      <c r="W368" s="26">
        <v>1</v>
      </c>
      <c r="X368" s="27">
        <v>1</v>
      </c>
      <c r="Y368" s="21"/>
      <c r="Z368" s="21">
        <f t="shared" si="23"/>
        <v>950</v>
      </c>
      <c r="AA368" s="21" t="s">
        <v>55</v>
      </c>
      <c r="AB368" s="21">
        <v>1</v>
      </c>
      <c r="AC368" s="21"/>
      <c r="AD368" s="21">
        <f t="shared" si="20"/>
        <v>950</v>
      </c>
      <c r="AE368" s="21"/>
      <c r="AF368" s="21">
        <f t="shared" si="21"/>
        <v>950</v>
      </c>
      <c r="AG368" s="28">
        <f t="shared" si="22"/>
        <v>950</v>
      </c>
      <c r="AH368" s="21"/>
      <c r="AI368" s="29"/>
      <c r="AJ368" s="21"/>
      <c r="AK368" s="21"/>
      <c r="AL368" s="22"/>
      <c r="AM368" s="21">
        <v>1</v>
      </c>
      <c r="AN368" s="21"/>
      <c r="AO368" s="21" t="s">
        <v>56</v>
      </c>
      <c r="AP368" s="22"/>
      <c r="AQ368" s="22"/>
      <c r="AR368" s="22"/>
    </row>
    <row r="369" spans="1:47" s="20" customFormat="1" ht="14.25" x14ac:dyDescent="0.15">
      <c r="A369" s="21" t="s">
        <v>46</v>
      </c>
      <c r="B369" s="22"/>
      <c r="C369" s="22"/>
      <c r="D369" s="22"/>
      <c r="E369" s="22"/>
      <c r="F369" s="22"/>
      <c r="G369" s="22" t="s">
        <v>592</v>
      </c>
      <c r="H369" s="22"/>
      <c r="I369" s="23">
        <v>39800377268</v>
      </c>
      <c r="J369" s="22" t="s">
        <v>48</v>
      </c>
      <c r="K369" s="24" t="s">
        <v>68</v>
      </c>
      <c r="L369" s="22"/>
      <c r="M369" s="23">
        <v>600</v>
      </c>
      <c r="N369" s="23">
        <v>600</v>
      </c>
      <c r="O369" s="22"/>
      <c r="P369" s="22" t="s">
        <v>50</v>
      </c>
      <c r="Q369" s="22" t="s">
        <v>51</v>
      </c>
      <c r="R369" s="22" t="s">
        <v>69</v>
      </c>
      <c r="S369" s="25"/>
      <c r="T369" s="22" t="s">
        <v>53</v>
      </c>
      <c r="U369" s="22" t="s">
        <v>70</v>
      </c>
      <c r="V369" s="26">
        <v>1</v>
      </c>
      <c r="W369" s="26">
        <v>1</v>
      </c>
      <c r="X369" s="27">
        <v>1</v>
      </c>
      <c r="Y369" s="21"/>
      <c r="Z369" s="21">
        <f t="shared" si="23"/>
        <v>600</v>
      </c>
      <c r="AA369" s="21" t="s">
        <v>55</v>
      </c>
      <c r="AB369" s="21">
        <v>1</v>
      </c>
      <c r="AC369" s="21"/>
      <c r="AD369" s="21">
        <f t="shared" si="20"/>
        <v>600</v>
      </c>
      <c r="AE369" s="21"/>
      <c r="AF369" s="21">
        <f t="shared" si="21"/>
        <v>600</v>
      </c>
      <c r="AG369" s="28">
        <f t="shared" si="22"/>
        <v>600</v>
      </c>
      <c r="AH369" s="21"/>
      <c r="AI369" s="29"/>
      <c r="AJ369" s="21"/>
      <c r="AK369" s="21"/>
      <c r="AL369" s="22"/>
      <c r="AM369" s="21">
        <v>1</v>
      </c>
      <c r="AN369" s="21"/>
      <c r="AO369" s="21" t="s">
        <v>56</v>
      </c>
      <c r="AP369" s="22"/>
      <c r="AQ369" s="22"/>
      <c r="AR369" s="22"/>
    </row>
    <row r="370" spans="1:47" s="20" customFormat="1" ht="14.25" x14ac:dyDescent="0.15">
      <c r="A370" s="21" t="s">
        <v>46</v>
      </c>
      <c r="B370" s="22"/>
      <c r="C370" s="22"/>
      <c r="D370" s="22"/>
      <c r="E370" s="22"/>
      <c r="F370" s="22"/>
      <c r="G370" s="22" t="s">
        <v>593</v>
      </c>
      <c r="H370" s="22"/>
      <c r="I370" s="23">
        <v>39800378701</v>
      </c>
      <c r="J370" s="22" t="s">
        <v>48</v>
      </c>
      <c r="K370" s="24" t="s">
        <v>594</v>
      </c>
      <c r="L370" s="22"/>
      <c r="M370" s="23">
        <v>720</v>
      </c>
      <c r="N370" s="23">
        <v>720</v>
      </c>
      <c r="O370" s="22"/>
      <c r="P370" s="22" t="s">
        <v>50</v>
      </c>
      <c r="Q370" s="22" t="s">
        <v>51</v>
      </c>
      <c r="R370" s="22" t="s">
        <v>109</v>
      </c>
      <c r="S370" s="25"/>
      <c r="T370" s="22" t="s">
        <v>53</v>
      </c>
      <c r="U370" s="22" t="s">
        <v>595</v>
      </c>
      <c r="V370" s="26">
        <v>1</v>
      </c>
      <c r="W370" s="26">
        <v>1</v>
      </c>
      <c r="X370" s="27">
        <v>1</v>
      </c>
      <c r="Y370" s="21"/>
      <c r="Z370" s="21">
        <f t="shared" si="23"/>
        <v>720</v>
      </c>
      <c r="AA370" s="21" t="s">
        <v>55</v>
      </c>
      <c r="AB370" s="21">
        <v>1</v>
      </c>
      <c r="AC370" s="21"/>
      <c r="AD370" s="21">
        <f t="shared" si="20"/>
        <v>720</v>
      </c>
      <c r="AE370" s="21"/>
      <c r="AF370" s="21">
        <f t="shared" si="21"/>
        <v>720</v>
      </c>
      <c r="AG370" s="28">
        <f t="shared" si="22"/>
        <v>720</v>
      </c>
      <c r="AH370" s="21"/>
      <c r="AI370" s="29"/>
      <c r="AJ370" s="21"/>
      <c r="AK370" s="21"/>
      <c r="AL370" s="22"/>
      <c r="AM370" s="21">
        <v>1</v>
      </c>
      <c r="AN370" s="21"/>
      <c r="AO370" s="21" t="s">
        <v>56</v>
      </c>
      <c r="AP370" s="22"/>
      <c r="AQ370" s="22"/>
      <c r="AR370" s="22"/>
    </row>
    <row r="371" spans="1:47" s="20" customFormat="1" ht="14.25" x14ac:dyDescent="0.15">
      <c r="A371" s="21" t="s">
        <v>46</v>
      </c>
      <c r="B371" s="22"/>
      <c r="C371" s="22"/>
      <c r="D371" s="22"/>
      <c r="E371" s="22"/>
      <c r="F371" s="22"/>
      <c r="G371" s="22" t="s">
        <v>596</v>
      </c>
      <c r="H371" s="22"/>
      <c r="I371" s="23">
        <v>39800378690</v>
      </c>
      <c r="J371" s="22" t="s">
        <v>48</v>
      </c>
      <c r="K371" s="24" t="s">
        <v>195</v>
      </c>
      <c r="L371" s="22"/>
      <c r="M371" s="23">
        <v>720</v>
      </c>
      <c r="N371" s="23">
        <v>720</v>
      </c>
      <c r="O371" s="22"/>
      <c r="P371" s="22" t="s">
        <v>50</v>
      </c>
      <c r="Q371" s="22" t="s">
        <v>51</v>
      </c>
      <c r="R371" s="22" t="s">
        <v>109</v>
      </c>
      <c r="S371" s="25"/>
      <c r="T371" s="22" t="s">
        <v>53</v>
      </c>
      <c r="U371" s="22" t="s">
        <v>196</v>
      </c>
      <c r="V371" s="26">
        <v>1</v>
      </c>
      <c r="W371" s="26">
        <v>1</v>
      </c>
      <c r="X371" s="27">
        <v>1</v>
      </c>
      <c r="Y371" s="21"/>
      <c r="Z371" s="21">
        <f t="shared" si="23"/>
        <v>720</v>
      </c>
      <c r="AA371" s="21" t="s">
        <v>55</v>
      </c>
      <c r="AB371" s="21">
        <v>1</v>
      </c>
      <c r="AC371" s="21"/>
      <c r="AD371" s="21">
        <f t="shared" si="20"/>
        <v>720</v>
      </c>
      <c r="AE371" s="21"/>
      <c r="AF371" s="21">
        <f t="shared" si="21"/>
        <v>720</v>
      </c>
      <c r="AG371" s="28">
        <f t="shared" si="22"/>
        <v>720</v>
      </c>
      <c r="AH371" s="21"/>
      <c r="AI371" s="29"/>
      <c r="AJ371" s="21"/>
      <c r="AK371" s="21"/>
      <c r="AL371" s="22"/>
      <c r="AM371" s="21">
        <v>1</v>
      </c>
      <c r="AN371" s="21"/>
      <c r="AO371" s="21" t="s">
        <v>56</v>
      </c>
      <c r="AP371" s="22"/>
      <c r="AQ371" s="22"/>
      <c r="AR371" s="22"/>
    </row>
    <row r="372" spans="1:47" s="20" customFormat="1" ht="14.25" x14ac:dyDescent="0.15">
      <c r="A372" s="21" t="s">
        <v>46</v>
      </c>
      <c r="B372" s="22"/>
      <c r="C372" s="22"/>
      <c r="D372" s="22"/>
      <c r="E372" s="22"/>
      <c r="F372" s="22"/>
      <c r="G372" s="22" t="s">
        <v>597</v>
      </c>
      <c r="H372" s="22"/>
      <c r="I372" s="23">
        <v>39800378693</v>
      </c>
      <c r="J372" s="22" t="s">
        <v>48</v>
      </c>
      <c r="K372" s="24" t="s">
        <v>262</v>
      </c>
      <c r="L372" s="22"/>
      <c r="M372" s="23">
        <v>720</v>
      </c>
      <c r="N372" s="23">
        <v>720</v>
      </c>
      <c r="O372" s="22"/>
      <c r="P372" s="22" t="s">
        <v>50</v>
      </c>
      <c r="Q372" s="22" t="s">
        <v>51</v>
      </c>
      <c r="R372" s="22" t="s">
        <v>52</v>
      </c>
      <c r="S372" s="25"/>
      <c r="T372" s="22" t="s">
        <v>53</v>
      </c>
      <c r="U372" s="22" t="s">
        <v>263</v>
      </c>
      <c r="V372" s="26">
        <v>1</v>
      </c>
      <c r="W372" s="26">
        <v>1</v>
      </c>
      <c r="X372" s="27">
        <v>1</v>
      </c>
      <c r="Y372" s="21"/>
      <c r="Z372" s="21">
        <f t="shared" si="23"/>
        <v>720</v>
      </c>
      <c r="AA372" s="21" t="s">
        <v>55</v>
      </c>
      <c r="AB372" s="21">
        <v>1</v>
      </c>
      <c r="AC372" s="21"/>
      <c r="AD372" s="21">
        <f t="shared" si="20"/>
        <v>720</v>
      </c>
      <c r="AE372" s="21"/>
      <c r="AF372" s="21">
        <f t="shared" si="21"/>
        <v>720</v>
      </c>
      <c r="AG372" s="28">
        <f t="shared" si="22"/>
        <v>720</v>
      </c>
      <c r="AH372" s="21"/>
      <c r="AI372" s="29"/>
      <c r="AJ372" s="21"/>
      <c r="AK372" s="21"/>
      <c r="AL372" s="22"/>
      <c r="AM372" s="21">
        <v>1</v>
      </c>
      <c r="AN372" s="21"/>
      <c r="AO372" s="21" t="s">
        <v>56</v>
      </c>
      <c r="AP372" s="22"/>
      <c r="AQ372" s="22"/>
      <c r="AR372" s="22"/>
    </row>
    <row r="373" spans="1:47" s="20" customFormat="1" ht="14.25" x14ac:dyDescent="0.15">
      <c r="A373" s="21" t="s">
        <v>46</v>
      </c>
      <c r="B373" s="22"/>
      <c r="C373" s="22"/>
      <c r="D373" s="22"/>
      <c r="E373" s="22"/>
      <c r="F373" s="22"/>
      <c r="G373" s="22" t="s">
        <v>598</v>
      </c>
      <c r="H373" s="22"/>
      <c r="I373" s="23">
        <v>39800377241</v>
      </c>
      <c r="J373" s="22" t="s">
        <v>48</v>
      </c>
      <c r="K373" s="24" t="s">
        <v>213</v>
      </c>
      <c r="L373" s="22"/>
      <c r="M373" s="23">
        <v>950</v>
      </c>
      <c r="N373" s="23">
        <v>950</v>
      </c>
      <c r="O373" s="22"/>
      <c r="P373" s="22" t="s">
        <v>50</v>
      </c>
      <c r="Q373" s="22" t="s">
        <v>51</v>
      </c>
      <c r="R373" s="22" t="s">
        <v>91</v>
      </c>
      <c r="S373" s="25"/>
      <c r="T373" s="22" t="s">
        <v>53</v>
      </c>
      <c r="U373" s="22" t="s">
        <v>214</v>
      </c>
      <c r="V373" s="26">
        <v>1</v>
      </c>
      <c r="W373" s="26">
        <v>1</v>
      </c>
      <c r="X373" s="27">
        <v>1</v>
      </c>
      <c r="Y373" s="21"/>
      <c r="Z373" s="21">
        <f t="shared" si="23"/>
        <v>950</v>
      </c>
      <c r="AA373" s="21" t="s">
        <v>55</v>
      </c>
      <c r="AB373" s="21">
        <v>1</v>
      </c>
      <c r="AC373" s="21"/>
      <c r="AD373" s="21">
        <f t="shared" si="20"/>
        <v>950</v>
      </c>
      <c r="AE373" s="21"/>
      <c r="AF373" s="21">
        <f t="shared" si="21"/>
        <v>950</v>
      </c>
      <c r="AG373" s="28">
        <f t="shared" si="22"/>
        <v>950</v>
      </c>
      <c r="AH373" s="21"/>
      <c r="AI373" s="29"/>
      <c r="AJ373" s="21"/>
      <c r="AK373" s="21"/>
      <c r="AL373" s="22"/>
      <c r="AM373" s="21">
        <v>1</v>
      </c>
      <c r="AN373" s="21"/>
      <c r="AO373" s="21" t="s">
        <v>56</v>
      </c>
      <c r="AP373" s="22"/>
      <c r="AQ373" s="22"/>
      <c r="AR373" s="22"/>
    </row>
    <row r="374" spans="1:47" s="20" customFormat="1" ht="14.25" x14ac:dyDescent="0.15">
      <c r="A374" s="21" t="s">
        <v>46</v>
      </c>
      <c r="B374" s="22"/>
      <c r="C374" s="22"/>
      <c r="D374" s="22"/>
      <c r="E374" s="22"/>
      <c r="F374" s="22"/>
      <c r="G374" s="22" t="s">
        <v>599</v>
      </c>
      <c r="H374" s="22"/>
      <c r="I374" s="23">
        <v>39800378738</v>
      </c>
      <c r="J374" s="22" t="s">
        <v>48</v>
      </c>
      <c r="K374" s="24" t="s">
        <v>600</v>
      </c>
      <c r="L374" s="22"/>
      <c r="M374" s="23">
        <v>950</v>
      </c>
      <c r="N374" s="23">
        <v>950</v>
      </c>
      <c r="O374" s="22"/>
      <c r="P374" s="22" t="s">
        <v>50</v>
      </c>
      <c r="Q374" s="22" t="s">
        <v>51</v>
      </c>
      <c r="R374" s="22" t="s">
        <v>109</v>
      </c>
      <c r="S374" s="25"/>
      <c r="T374" s="22" t="s">
        <v>53</v>
      </c>
      <c r="U374" s="22" t="s">
        <v>601</v>
      </c>
      <c r="V374" s="26">
        <v>1</v>
      </c>
      <c r="W374" s="26">
        <v>1</v>
      </c>
      <c r="X374" s="27">
        <v>1</v>
      </c>
      <c r="Y374" s="21"/>
      <c r="Z374" s="21">
        <f t="shared" si="23"/>
        <v>950</v>
      </c>
      <c r="AA374" s="21" t="s">
        <v>55</v>
      </c>
      <c r="AB374" s="21">
        <v>1</v>
      </c>
      <c r="AC374" s="21"/>
      <c r="AD374" s="21">
        <f t="shared" si="20"/>
        <v>950</v>
      </c>
      <c r="AE374" s="21"/>
      <c r="AF374" s="21">
        <f t="shared" si="21"/>
        <v>950</v>
      </c>
      <c r="AG374" s="28">
        <f t="shared" si="22"/>
        <v>950</v>
      </c>
      <c r="AH374" s="21"/>
      <c r="AI374" s="29"/>
      <c r="AJ374" s="21"/>
      <c r="AK374" s="21"/>
      <c r="AL374" s="22"/>
      <c r="AM374" s="21">
        <v>1</v>
      </c>
      <c r="AN374" s="21"/>
      <c r="AO374" s="21" t="s">
        <v>56</v>
      </c>
      <c r="AP374" s="22"/>
      <c r="AQ374" s="22"/>
      <c r="AR374" s="22"/>
    </row>
    <row r="375" spans="1:47" s="20" customFormat="1" ht="14.25" x14ac:dyDescent="0.15">
      <c r="A375" s="21" t="s">
        <v>46</v>
      </c>
      <c r="B375" s="22"/>
      <c r="C375" s="22"/>
      <c r="D375" s="22"/>
      <c r="E375" s="22"/>
      <c r="F375" s="22"/>
      <c r="G375" s="22" t="s">
        <v>602</v>
      </c>
      <c r="H375" s="22"/>
      <c r="I375" s="23">
        <v>39800378750</v>
      </c>
      <c r="J375" s="22" t="s">
        <v>48</v>
      </c>
      <c r="K375" s="24" t="s">
        <v>291</v>
      </c>
      <c r="L375" s="22"/>
      <c r="M375" s="23">
        <v>950</v>
      </c>
      <c r="N375" s="23">
        <v>950</v>
      </c>
      <c r="O375" s="22"/>
      <c r="P375" s="22" t="s">
        <v>50</v>
      </c>
      <c r="Q375" s="22" t="s">
        <v>51</v>
      </c>
      <c r="R375" s="22" t="s">
        <v>249</v>
      </c>
      <c r="S375" s="25"/>
      <c r="T375" s="22" t="s">
        <v>53</v>
      </c>
      <c r="U375" s="22" t="s">
        <v>292</v>
      </c>
      <c r="V375" s="26">
        <v>1</v>
      </c>
      <c r="W375" s="26">
        <v>1</v>
      </c>
      <c r="X375" s="27">
        <v>1</v>
      </c>
      <c r="Y375" s="21"/>
      <c r="Z375" s="21">
        <f t="shared" si="23"/>
        <v>950</v>
      </c>
      <c r="AA375" s="21" t="s">
        <v>55</v>
      </c>
      <c r="AB375" s="21">
        <v>1</v>
      </c>
      <c r="AC375" s="21"/>
      <c r="AD375" s="21">
        <f t="shared" si="20"/>
        <v>950</v>
      </c>
      <c r="AE375" s="21"/>
      <c r="AF375" s="21">
        <f t="shared" si="21"/>
        <v>950</v>
      </c>
      <c r="AG375" s="28">
        <f t="shared" si="22"/>
        <v>950</v>
      </c>
      <c r="AH375" s="21"/>
      <c r="AI375" s="29"/>
      <c r="AJ375" s="21"/>
      <c r="AK375" s="21"/>
      <c r="AL375" s="22"/>
      <c r="AM375" s="21">
        <v>1</v>
      </c>
      <c r="AN375" s="21"/>
      <c r="AO375" s="21" t="s">
        <v>56</v>
      </c>
      <c r="AP375" s="22"/>
      <c r="AQ375" s="22"/>
      <c r="AR375" s="22"/>
    </row>
    <row r="376" spans="1:47" s="20" customFormat="1" ht="14.25" x14ac:dyDescent="0.15">
      <c r="A376" s="21" t="s">
        <v>46</v>
      </c>
      <c r="B376" s="22"/>
      <c r="C376" s="22"/>
      <c r="D376" s="22"/>
      <c r="E376" s="22"/>
      <c r="F376" s="22"/>
      <c r="G376" s="22" t="s">
        <v>603</v>
      </c>
      <c r="H376" s="22"/>
      <c r="I376" s="23">
        <v>39800378744</v>
      </c>
      <c r="J376" s="22" t="s">
        <v>48</v>
      </c>
      <c r="K376" s="24" t="s">
        <v>604</v>
      </c>
      <c r="L376" s="22"/>
      <c r="M376" s="23">
        <v>720</v>
      </c>
      <c r="N376" s="23">
        <v>720</v>
      </c>
      <c r="O376" s="22"/>
      <c r="P376" s="22" t="s">
        <v>50</v>
      </c>
      <c r="Q376" s="22" t="s">
        <v>51</v>
      </c>
      <c r="R376" s="22" t="s">
        <v>117</v>
      </c>
      <c r="S376" s="25"/>
      <c r="T376" s="22" t="s">
        <v>605</v>
      </c>
      <c r="U376" s="22" t="s">
        <v>117</v>
      </c>
      <c r="V376" s="26">
        <v>1</v>
      </c>
      <c r="W376" s="26">
        <v>1</v>
      </c>
      <c r="X376" s="27">
        <v>1</v>
      </c>
      <c r="Y376" s="21"/>
      <c r="Z376" s="21">
        <f t="shared" si="23"/>
        <v>720</v>
      </c>
      <c r="AA376" s="21" t="s">
        <v>55</v>
      </c>
      <c r="AB376" s="21">
        <v>1</v>
      </c>
      <c r="AC376" s="21"/>
      <c r="AD376" s="21">
        <f t="shared" si="20"/>
        <v>720</v>
      </c>
      <c r="AE376" s="21"/>
      <c r="AF376" s="21">
        <f t="shared" si="21"/>
        <v>720</v>
      </c>
      <c r="AG376" s="28">
        <f t="shared" si="22"/>
        <v>720</v>
      </c>
      <c r="AH376" s="21"/>
      <c r="AI376" s="29"/>
      <c r="AJ376" s="21"/>
      <c r="AK376" s="21"/>
      <c r="AL376" s="22"/>
      <c r="AM376" s="21">
        <v>1</v>
      </c>
      <c r="AN376" s="21"/>
      <c r="AO376" s="21" t="s">
        <v>56</v>
      </c>
      <c r="AP376" s="22"/>
      <c r="AQ376" s="22"/>
      <c r="AR376" s="22"/>
      <c r="AS376" s="22"/>
      <c r="AT376" s="22"/>
      <c r="AU376" s="22"/>
    </row>
    <row r="377" spans="1:47" s="20" customFormat="1" ht="14.25" x14ac:dyDescent="0.15">
      <c r="A377" s="21" t="s">
        <v>46</v>
      </c>
      <c r="B377" s="22"/>
      <c r="C377" s="22"/>
      <c r="D377" s="22"/>
      <c r="E377" s="22"/>
      <c r="F377" s="22"/>
      <c r="G377" s="22" t="s">
        <v>606</v>
      </c>
      <c r="H377" s="22"/>
      <c r="I377" s="23">
        <v>39800378727</v>
      </c>
      <c r="J377" s="22" t="s">
        <v>48</v>
      </c>
      <c r="K377" s="24" t="s">
        <v>607</v>
      </c>
      <c r="L377" s="22"/>
      <c r="M377" s="23">
        <v>950</v>
      </c>
      <c r="N377" s="23">
        <v>950</v>
      </c>
      <c r="O377" s="22"/>
      <c r="P377" s="22" t="s">
        <v>64</v>
      </c>
      <c r="Q377" s="22" t="s">
        <v>51</v>
      </c>
      <c r="R377" s="22" t="s">
        <v>221</v>
      </c>
      <c r="S377" s="25"/>
      <c r="T377" s="22" t="s">
        <v>53</v>
      </c>
      <c r="U377" s="22" t="s">
        <v>608</v>
      </c>
      <c r="V377" s="26">
        <v>1</v>
      </c>
      <c r="W377" s="26">
        <v>1</v>
      </c>
      <c r="X377" s="27">
        <v>1</v>
      </c>
      <c r="Y377" s="21"/>
      <c r="Z377" s="21">
        <f t="shared" si="23"/>
        <v>950</v>
      </c>
      <c r="AA377" s="21" t="s">
        <v>55</v>
      </c>
      <c r="AB377" s="21">
        <v>1</v>
      </c>
      <c r="AC377" s="21"/>
      <c r="AD377" s="21">
        <f t="shared" si="20"/>
        <v>950</v>
      </c>
      <c r="AE377" s="21"/>
      <c r="AF377" s="21">
        <f t="shared" si="21"/>
        <v>950</v>
      </c>
      <c r="AG377" s="28">
        <f t="shared" si="22"/>
        <v>950</v>
      </c>
      <c r="AH377" s="21"/>
      <c r="AI377" s="29"/>
      <c r="AJ377" s="21"/>
      <c r="AK377" s="21"/>
      <c r="AL377" s="22"/>
      <c r="AM377" s="21">
        <v>1</v>
      </c>
      <c r="AN377" s="21"/>
      <c r="AO377" s="21" t="s">
        <v>56</v>
      </c>
      <c r="AP377" s="22"/>
      <c r="AQ377" s="22"/>
      <c r="AR377" s="22"/>
    </row>
    <row r="378" spans="1:47" s="20" customFormat="1" ht="14.25" x14ac:dyDescent="0.15">
      <c r="A378" s="21" t="s">
        <v>46</v>
      </c>
      <c r="B378" s="22"/>
      <c r="C378" s="22"/>
      <c r="D378" s="22"/>
      <c r="E378" s="22"/>
      <c r="F378" s="22"/>
      <c r="G378" s="22" t="s">
        <v>609</v>
      </c>
      <c r="H378" s="22"/>
      <c r="I378" s="23">
        <v>39800378729</v>
      </c>
      <c r="J378" s="22" t="s">
        <v>48</v>
      </c>
      <c r="K378" s="24" t="s">
        <v>115</v>
      </c>
      <c r="L378" s="22"/>
      <c r="M378" s="23">
        <v>950</v>
      </c>
      <c r="N378" s="23">
        <v>950</v>
      </c>
      <c r="O378" s="22"/>
      <c r="P378" s="22" t="s">
        <v>50</v>
      </c>
      <c r="Q378" s="22" t="s">
        <v>51</v>
      </c>
      <c r="R378" s="22" t="s">
        <v>117</v>
      </c>
      <c r="S378" s="25"/>
      <c r="T378" s="22" t="s">
        <v>53</v>
      </c>
      <c r="U378" s="22" t="s">
        <v>118</v>
      </c>
      <c r="V378" s="26">
        <v>1</v>
      </c>
      <c r="W378" s="26">
        <v>1</v>
      </c>
      <c r="X378" s="27">
        <v>1</v>
      </c>
      <c r="Y378" s="21"/>
      <c r="Z378" s="21">
        <f t="shared" si="23"/>
        <v>950</v>
      </c>
      <c r="AA378" s="21" t="s">
        <v>55</v>
      </c>
      <c r="AB378" s="21">
        <v>1</v>
      </c>
      <c r="AC378" s="21"/>
      <c r="AD378" s="21">
        <f t="shared" si="20"/>
        <v>950</v>
      </c>
      <c r="AE378" s="21"/>
      <c r="AF378" s="21">
        <f t="shared" si="21"/>
        <v>950</v>
      </c>
      <c r="AG378" s="28">
        <f t="shared" si="22"/>
        <v>950</v>
      </c>
      <c r="AH378" s="21"/>
      <c r="AI378" s="29"/>
      <c r="AJ378" s="21"/>
      <c r="AK378" s="21"/>
      <c r="AL378" s="22"/>
      <c r="AM378" s="21">
        <v>1</v>
      </c>
      <c r="AN378" s="21"/>
      <c r="AO378" s="21" t="s">
        <v>56</v>
      </c>
      <c r="AP378" s="22"/>
      <c r="AQ378" s="22"/>
      <c r="AR378" s="22"/>
    </row>
    <row r="379" spans="1:47" s="20" customFormat="1" ht="14.25" x14ac:dyDescent="0.15">
      <c r="A379" s="21" t="s">
        <v>46</v>
      </c>
      <c r="B379" s="22"/>
      <c r="C379" s="22"/>
      <c r="D379" s="22"/>
      <c r="E379" s="22"/>
      <c r="F379" s="22"/>
      <c r="G379" s="22" t="s">
        <v>610</v>
      </c>
      <c r="H379" s="22"/>
      <c r="I379" s="23">
        <v>39800378731</v>
      </c>
      <c r="J379" s="22" t="s">
        <v>48</v>
      </c>
      <c r="K379" s="24" t="s">
        <v>611</v>
      </c>
      <c r="L379" s="22"/>
      <c r="M379" s="23">
        <v>720</v>
      </c>
      <c r="N379" s="23">
        <v>720</v>
      </c>
      <c r="O379" s="22"/>
      <c r="P379" s="22" t="s">
        <v>50</v>
      </c>
      <c r="Q379" s="22" t="s">
        <v>51</v>
      </c>
      <c r="R379" s="22" t="s">
        <v>612</v>
      </c>
      <c r="S379" s="25"/>
      <c r="T379" s="22" t="s">
        <v>275</v>
      </c>
      <c r="U379" s="22" t="s">
        <v>613</v>
      </c>
      <c r="V379" s="26">
        <v>1</v>
      </c>
      <c r="W379" s="26">
        <v>1</v>
      </c>
      <c r="X379" s="27">
        <v>1</v>
      </c>
      <c r="Y379" s="21"/>
      <c r="Z379" s="21">
        <f t="shared" si="23"/>
        <v>720</v>
      </c>
      <c r="AA379" s="21" t="s">
        <v>55</v>
      </c>
      <c r="AB379" s="21">
        <v>1</v>
      </c>
      <c r="AC379" s="21"/>
      <c r="AD379" s="21">
        <f t="shared" si="20"/>
        <v>720</v>
      </c>
      <c r="AE379" s="21"/>
      <c r="AF379" s="21">
        <f t="shared" si="21"/>
        <v>720</v>
      </c>
      <c r="AG379" s="28">
        <f t="shared" si="22"/>
        <v>720</v>
      </c>
      <c r="AH379" s="21"/>
      <c r="AI379" s="29"/>
      <c r="AJ379" s="21"/>
      <c r="AK379" s="21"/>
      <c r="AL379" s="22"/>
      <c r="AM379" s="21">
        <v>1</v>
      </c>
      <c r="AN379" s="21"/>
      <c r="AO379" s="21" t="s">
        <v>56</v>
      </c>
      <c r="AP379" s="22"/>
      <c r="AQ379" s="22"/>
      <c r="AR379" s="22"/>
    </row>
    <row r="380" spans="1:47" s="20" customFormat="1" ht="14.25" x14ac:dyDescent="0.15">
      <c r="A380" s="21" t="s">
        <v>46</v>
      </c>
      <c r="B380" s="22"/>
      <c r="C380" s="22"/>
      <c r="D380" s="22"/>
      <c r="E380" s="22"/>
      <c r="F380" s="22"/>
      <c r="G380" s="22" t="s">
        <v>614</v>
      </c>
      <c r="H380" s="22"/>
      <c r="I380" s="23">
        <v>39800378732</v>
      </c>
      <c r="J380" s="22" t="s">
        <v>48</v>
      </c>
      <c r="K380" s="24" t="s">
        <v>166</v>
      </c>
      <c r="L380" s="22"/>
      <c r="M380" s="23">
        <v>950</v>
      </c>
      <c r="N380" s="23">
        <v>950</v>
      </c>
      <c r="O380" s="22"/>
      <c r="P380" s="22" t="s">
        <v>50</v>
      </c>
      <c r="Q380" s="22" t="s">
        <v>51</v>
      </c>
      <c r="R380" s="22" t="s">
        <v>494</v>
      </c>
      <c r="S380" s="25"/>
      <c r="T380" s="22" t="s">
        <v>400</v>
      </c>
      <c r="U380" s="22"/>
      <c r="V380" s="26">
        <v>1</v>
      </c>
      <c r="W380" s="26">
        <v>1</v>
      </c>
      <c r="X380" s="27">
        <v>1</v>
      </c>
      <c r="Y380" s="21"/>
      <c r="Z380" s="21">
        <f t="shared" si="23"/>
        <v>950</v>
      </c>
      <c r="AA380" s="21" t="s">
        <v>55</v>
      </c>
      <c r="AB380" s="21">
        <v>1</v>
      </c>
      <c r="AC380" s="21"/>
      <c r="AD380" s="21">
        <f t="shared" si="20"/>
        <v>950</v>
      </c>
      <c r="AE380" s="21"/>
      <c r="AF380" s="21">
        <f t="shared" si="21"/>
        <v>950</v>
      </c>
      <c r="AG380" s="28">
        <f t="shared" si="22"/>
        <v>950</v>
      </c>
      <c r="AH380" s="21"/>
      <c r="AI380" s="29"/>
      <c r="AJ380" s="21"/>
      <c r="AK380" s="21"/>
      <c r="AL380" s="22"/>
      <c r="AM380" s="21">
        <v>1</v>
      </c>
      <c r="AN380" s="21"/>
      <c r="AO380" s="21" t="s">
        <v>56</v>
      </c>
      <c r="AP380" s="22"/>
      <c r="AQ380" s="22"/>
      <c r="AR380" s="22"/>
      <c r="AS380" s="22"/>
      <c r="AT380" s="22"/>
      <c r="AU380" s="22"/>
    </row>
    <row r="381" spans="1:47" s="20" customFormat="1" ht="14.25" x14ac:dyDescent="0.15">
      <c r="A381" s="21" t="s">
        <v>46</v>
      </c>
      <c r="B381" s="22"/>
      <c r="C381" s="22"/>
      <c r="D381" s="22"/>
      <c r="E381" s="22"/>
      <c r="F381" s="22"/>
      <c r="G381" s="22" t="s">
        <v>615</v>
      </c>
      <c r="H381" s="22"/>
      <c r="I381" s="23">
        <v>39800378734</v>
      </c>
      <c r="J381" s="22" t="s">
        <v>48</v>
      </c>
      <c r="K381" s="24" t="s">
        <v>343</v>
      </c>
      <c r="L381" s="22"/>
      <c r="M381" s="23">
        <v>600</v>
      </c>
      <c r="N381" s="23">
        <v>600</v>
      </c>
      <c r="O381" s="22"/>
      <c r="P381" s="22" t="s">
        <v>50</v>
      </c>
      <c r="Q381" s="22" t="s">
        <v>51</v>
      </c>
      <c r="R381" s="22" t="s">
        <v>104</v>
      </c>
      <c r="S381" s="25"/>
      <c r="T381" s="22" t="s">
        <v>53</v>
      </c>
      <c r="U381" s="22" t="s">
        <v>344</v>
      </c>
      <c r="V381" s="26">
        <v>1</v>
      </c>
      <c r="W381" s="26">
        <v>1</v>
      </c>
      <c r="X381" s="27">
        <v>1</v>
      </c>
      <c r="Y381" s="21"/>
      <c r="Z381" s="21">
        <f t="shared" si="23"/>
        <v>600</v>
      </c>
      <c r="AA381" s="21" t="s">
        <v>55</v>
      </c>
      <c r="AB381" s="21">
        <v>1</v>
      </c>
      <c r="AC381" s="21"/>
      <c r="AD381" s="21">
        <f t="shared" si="20"/>
        <v>600</v>
      </c>
      <c r="AE381" s="21"/>
      <c r="AF381" s="21">
        <f t="shared" si="21"/>
        <v>600</v>
      </c>
      <c r="AG381" s="28">
        <f t="shared" si="22"/>
        <v>600</v>
      </c>
      <c r="AH381" s="21"/>
      <c r="AI381" s="29"/>
      <c r="AJ381" s="21"/>
      <c r="AK381" s="21"/>
      <c r="AL381" s="22"/>
      <c r="AM381" s="21">
        <v>1</v>
      </c>
      <c r="AN381" s="21"/>
      <c r="AO381" s="21" t="s">
        <v>56</v>
      </c>
      <c r="AP381" s="22"/>
      <c r="AQ381" s="22"/>
      <c r="AR381" s="22"/>
    </row>
    <row r="382" spans="1:47" s="20" customFormat="1" ht="14.25" x14ac:dyDescent="0.15">
      <c r="A382" s="21" t="s">
        <v>46</v>
      </c>
      <c r="B382" s="22"/>
      <c r="C382" s="22"/>
      <c r="D382" s="22"/>
      <c r="E382" s="22"/>
      <c r="F382" s="22"/>
      <c r="G382" s="22" t="s">
        <v>616</v>
      </c>
      <c r="H382" s="22"/>
      <c r="I382" s="23">
        <v>39800378736</v>
      </c>
      <c r="J382" s="22" t="s">
        <v>48</v>
      </c>
      <c r="K382" s="24" t="s">
        <v>617</v>
      </c>
      <c r="L382" s="22"/>
      <c r="M382" s="23">
        <v>950</v>
      </c>
      <c r="N382" s="23">
        <v>950</v>
      </c>
      <c r="O382" s="22"/>
      <c r="P382" s="22" t="s">
        <v>50</v>
      </c>
      <c r="Q382" s="22" t="s">
        <v>51</v>
      </c>
      <c r="R382" s="22" t="s">
        <v>109</v>
      </c>
      <c r="S382" s="25"/>
      <c r="T382" s="22" t="s">
        <v>53</v>
      </c>
      <c r="U382" s="22" t="s">
        <v>618</v>
      </c>
      <c r="V382" s="26">
        <v>1</v>
      </c>
      <c r="W382" s="26">
        <v>1</v>
      </c>
      <c r="X382" s="27">
        <v>1</v>
      </c>
      <c r="Y382" s="21"/>
      <c r="Z382" s="21">
        <f t="shared" si="23"/>
        <v>950</v>
      </c>
      <c r="AA382" s="21" t="s">
        <v>55</v>
      </c>
      <c r="AB382" s="21">
        <v>1</v>
      </c>
      <c r="AC382" s="21"/>
      <c r="AD382" s="21">
        <f t="shared" si="20"/>
        <v>950</v>
      </c>
      <c r="AE382" s="21"/>
      <c r="AF382" s="21">
        <f t="shared" si="21"/>
        <v>950</v>
      </c>
      <c r="AG382" s="28">
        <f t="shared" si="22"/>
        <v>950</v>
      </c>
      <c r="AH382" s="21"/>
      <c r="AI382" s="29"/>
      <c r="AJ382" s="21"/>
      <c r="AK382" s="21"/>
      <c r="AL382" s="22"/>
      <c r="AM382" s="21">
        <v>1</v>
      </c>
      <c r="AN382" s="21"/>
      <c r="AO382" s="21" t="s">
        <v>56</v>
      </c>
      <c r="AP382" s="22"/>
      <c r="AQ382" s="22"/>
      <c r="AR382" s="22"/>
    </row>
    <row r="383" spans="1:47" s="20" customFormat="1" ht="14.25" x14ac:dyDescent="0.15">
      <c r="A383" s="21" t="s">
        <v>46</v>
      </c>
      <c r="B383" s="22"/>
      <c r="C383" s="22"/>
      <c r="D383" s="22"/>
      <c r="E383" s="22"/>
      <c r="F383" s="22"/>
      <c r="G383" s="22" t="s">
        <v>619</v>
      </c>
      <c r="H383" s="22"/>
      <c r="I383" s="23">
        <v>39800378718</v>
      </c>
      <c r="J383" s="22" t="s">
        <v>48</v>
      </c>
      <c r="K383" s="24" t="s">
        <v>600</v>
      </c>
      <c r="L383" s="22"/>
      <c r="M383" s="23">
        <v>950</v>
      </c>
      <c r="N383" s="23">
        <v>950</v>
      </c>
      <c r="O383" s="22"/>
      <c r="P383" s="22" t="s">
        <v>50</v>
      </c>
      <c r="Q383" s="22" t="s">
        <v>51</v>
      </c>
      <c r="R383" s="22" t="s">
        <v>109</v>
      </c>
      <c r="S383" s="25"/>
      <c r="T383" s="22" t="s">
        <v>53</v>
      </c>
      <c r="U383" s="22" t="s">
        <v>601</v>
      </c>
      <c r="V383" s="26">
        <v>1</v>
      </c>
      <c r="W383" s="26">
        <v>1</v>
      </c>
      <c r="X383" s="27">
        <v>1</v>
      </c>
      <c r="Y383" s="21"/>
      <c r="Z383" s="21">
        <f t="shared" si="23"/>
        <v>950</v>
      </c>
      <c r="AA383" s="21" t="s">
        <v>55</v>
      </c>
      <c r="AB383" s="21">
        <v>1</v>
      </c>
      <c r="AC383" s="21"/>
      <c r="AD383" s="21">
        <f t="shared" si="20"/>
        <v>950</v>
      </c>
      <c r="AE383" s="21"/>
      <c r="AF383" s="21">
        <f t="shared" si="21"/>
        <v>950</v>
      </c>
      <c r="AG383" s="28">
        <f t="shared" si="22"/>
        <v>950</v>
      </c>
      <c r="AH383" s="21"/>
      <c r="AI383" s="29"/>
      <c r="AJ383" s="21"/>
      <c r="AK383" s="21"/>
      <c r="AL383" s="22"/>
      <c r="AM383" s="21">
        <v>1</v>
      </c>
      <c r="AN383" s="21"/>
      <c r="AO383" s="21" t="s">
        <v>56</v>
      </c>
      <c r="AP383" s="22"/>
      <c r="AQ383" s="22"/>
      <c r="AR383" s="22"/>
    </row>
    <row r="384" spans="1:47" s="20" customFormat="1" ht="14.25" x14ac:dyDescent="0.15">
      <c r="A384" s="21" t="s">
        <v>46</v>
      </c>
      <c r="B384" s="22"/>
      <c r="C384" s="22"/>
      <c r="D384" s="22"/>
      <c r="E384" s="22"/>
      <c r="F384" s="22"/>
      <c r="G384" s="22" t="s">
        <v>620</v>
      </c>
      <c r="H384" s="22"/>
      <c r="I384" s="23">
        <v>39800377287</v>
      </c>
      <c r="J384" s="22" t="s">
        <v>48</v>
      </c>
      <c r="K384" s="24" t="s">
        <v>83</v>
      </c>
      <c r="L384" s="22"/>
      <c r="M384" s="23">
        <v>600</v>
      </c>
      <c r="N384" s="23">
        <v>600</v>
      </c>
      <c r="O384" s="22"/>
      <c r="P384" s="22" t="s">
        <v>50</v>
      </c>
      <c r="Q384" s="22" t="s">
        <v>51</v>
      </c>
      <c r="R384" s="22" t="s">
        <v>84</v>
      </c>
      <c r="S384" s="25"/>
      <c r="T384" s="22" t="s">
        <v>53</v>
      </c>
      <c r="U384" s="22" t="s">
        <v>85</v>
      </c>
      <c r="V384" s="26">
        <v>1</v>
      </c>
      <c r="W384" s="26">
        <v>1</v>
      </c>
      <c r="X384" s="27">
        <v>1</v>
      </c>
      <c r="Y384" s="21"/>
      <c r="Z384" s="21">
        <f t="shared" si="23"/>
        <v>600</v>
      </c>
      <c r="AA384" s="21" t="s">
        <v>55</v>
      </c>
      <c r="AB384" s="21">
        <v>1</v>
      </c>
      <c r="AC384" s="21"/>
      <c r="AD384" s="21">
        <f t="shared" si="20"/>
        <v>600</v>
      </c>
      <c r="AE384" s="21"/>
      <c r="AF384" s="21">
        <f t="shared" si="21"/>
        <v>600</v>
      </c>
      <c r="AG384" s="28">
        <f t="shared" si="22"/>
        <v>600</v>
      </c>
      <c r="AH384" s="21"/>
      <c r="AI384" s="29"/>
      <c r="AJ384" s="21"/>
      <c r="AK384" s="21"/>
      <c r="AL384" s="22"/>
      <c r="AM384" s="21">
        <v>1</v>
      </c>
      <c r="AN384" s="21"/>
      <c r="AO384" s="21" t="s">
        <v>56</v>
      </c>
      <c r="AP384" s="22"/>
      <c r="AQ384" s="22"/>
      <c r="AR384" s="22"/>
    </row>
    <row r="385" spans="1:44" s="20" customFormat="1" ht="14.25" x14ac:dyDescent="0.15">
      <c r="A385" s="21" t="s">
        <v>46</v>
      </c>
      <c r="B385" s="22"/>
      <c r="C385" s="22"/>
      <c r="D385" s="22"/>
      <c r="E385" s="22"/>
      <c r="F385" s="22"/>
      <c r="G385" s="22" t="s">
        <v>621</v>
      </c>
      <c r="H385" s="22"/>
      <c r="I385" s="23">
        <v>39800377288</v>
      </c>
      <c r="J385" s="22" t="s">
        <v>48</v>
      </c>
      <c r="K385" s="24" t="s">
        <v>80</v>
      </c>
      <c r="L385" s="22"/>
      <c r="M385" s="23">
        <v>600</v>
      </c>
      <c r="N385" s="23">
        <v>600</v>
      </c>
      <c r="O385" s="22"/>
      <c r="P385" s="22" t="s">
        <v>50</v>
      </c>
      <c r="Q385" s="22" t="s">
        <v>51</v>
      </c>
      <c r="R385" s="22" t="s">
        <v>52</v>
      </c>
      <c r="S385" s="25"/>
      <c r="T385" s="22" t="s">
        <v>53</v>
      </c>
      <c r="U385" s="22" t="s">
        <v>81</v>
      </c>
      <c r="V385" s="26">
        <v>1</v>
      </c>
      <c r="W385" s="26">
        <v>1</v>
      </c>
      <c r="X385" s="27">
        <v>1</v>
      </c>
      <c r="Y385" s="21"/>
      <c r="Z385" s="21">
        <f t="shared" si="23"/>
        <v>600</v>
      </c>
      <c r="AA385" s="21" t="s">
        <v>55</v>
      </c>
      <c r="AB385" s="21">
        <v>1</v>
      </c>
      <c r="AC385" s="21"/>
      <c r="AD385" s="21">
        <f t="shared" si="20"/>
        <v>600</v>
      </c>
      <c r="AE385" s="21"/>
      <c r="AF385" s="21">
        <f t="shared" si="21"/>
        <v>600</v>
      </c>
      <c r="AG385" s="28">
        <f t="shared" si="22"/>
        <v>600</v>
      </c>
      <c r="AH385" s="21"/>
      <c r="AI385" s="29"/>
      <c r="AJ385" s="21"/>
      <c r="AK385" s="21"/>
      <c r="AL385" s="22"/>
      <c r="AM385" s="21">
        <v>1</v>
      </c>
      <c r="AN385" s="21"/>
      <c r="AO385" s="21" t="s">
        <v>56</v>
      </c>
      <c r="AP385" s="22"/>
      <c r="AQ385" s="22"/>
      <c r="AR385" s="22"/>
    </row>
    <row r="386" spans="1:44" s="20" customFormat="1" ht="14.25" x14ac:dyDescent="0.15">
      <c r="A386" s="21" t="s">
        <v>46</v>
      </c>
      <c r="B386" s="22"/>
      <c r="C386" s="22"/>
      <c r="D386" s="22"/>
      <c r="E386" s="22"/>
      <c r="F386" s="22"/>
      <c r="G386" s="22" t="s">
        <v>622</v>
      </c>
      <c r="H386" s="22"/>
      <c r="I386" s="23">
        <v>39800377291</v>
      </c>
      <c r="J386" s="22" t="s">
        <v>48</v>
      </c>
      <c r="K386" s="24" t="s">
        <v>184</v>
      </c>
      <c r="L386" s="22"/>
      <c r="M386" s="23">
        <v>600</v>
      </c>
      <c r="N386" s="23">
        <v>600</v>
      </c>
      <c r="O386" s="22"/>
      <c r="P386" s="22" t="s">
        <v>50</v>
      </c>
      <c r="Q386" s="22" t="s">
        <v>51</v>
      </c>
      <c r="R386" s="22" t="s">
        <v>109</v>
      </c>
      <c r="S386" s="25"/>
      <c r="T386" s="22" t="s">
        <v>53</v>
      </c>
      <c r="U386" s="22" t="s">
        <v>185</v>
      </c>
      <c r="V386" s="26">
        <v>1</v>
      </c>
      <c r="W386" s="26">
        <v>1</v>
      </c>
      <c r="X386" s="27">
        <v>1</v>
      </c>
      <c r="Y386" s="21"/>
      <c r="Z386" s="21">
        <f t="shared" si="23"/>
        <v>600</v>
      </c>
      <c r="AA386" s="21" t="s">
        <v>55</v>
      </c>
      <c r="AB386" s="21">
        <v>1</v>
      </c>
      <c r="AC386" s="21"/>
      <c r="AD386" s="21">
        <f t="shared" ref="AD386:AD449" si="24">Z386</f>
        <v>600</v>
      </c>
      <c r="AE386" s="21"/>
      <c r="AF386" s="21">
        <f t="shared" ref="AF386:AF449" si="25">Z386</f>
        <v>600</v>
      </c>
      <c r="AG386" s="28">
        <f t="shared" ref="AG386:AG449" si="26">Z386</f>
        <v>600</v>
      </c>
      <c r="AH386" s="21"/>
      <c r="AI386" s="29"/>
      <c r="AJ386" s="21"/>
      <c r="AK386" s="21"/>
      <c r="AL386" s="22"/>
      <c r="AM386" s="21">
        <v>1</v>
      </c>
      <c r="AN386" s="21"/>
      <c r="AO386" s="21" t="s">
        <v>56</v>
      </c>
      <c r="AP386" s="22"/>
      <c r="AQ386" s="22"/>
      <c r="AR386" s="22"/>
    </row>
    <row r="387" spans="1:44" s="20" customFormat="1" ht="14.25" x14ac:dyDescent="0.15">
      <c r="A387" s="21" t="s">
        <v>46</v>
      </c>
      <c r="B387" s="22"/>
      <c r="C387" s="22"/>
      <c r="D387" s="22"/>
      <c r="E387" s="22"/>
      <c r="F387" s="22"/>
      <c r="G387" s="22" t="s">
        <v>623</v>
      </c>
      <c r="H387" s="22"/>
      <c r="I387" s="23">
        <v>39800377324</v>
      </c>
      <c r="J387" s="22" t="s">
        <v>48</v>
      </c>
      <c r="K387" s="24" t="s">
        <v>209</v>
      </c>
      <c r="L387" s="22"/>
      <c r="M387" s="23">
        <v>720</v>
      </c>
      <c r="N387" s="23">
        <v>720</v>
      </c>
      <c r="O387" s="22"/>
      <c r="P387" s="22" t="s">
        <v>50</v>
      </c>
      <c r="Q387" s="22" t="s">
        <v>51</v>
      </c>
      <c r="R387" s="22" t="s">
        <v>99</v>
      </c>
      <c r="S387" s="25"/>
      <c r="T387" s="22" t="s">
        <v>53</v>
      </c>
      <c r="U387" s="22" t="s">
        <v>210</v>
      </c>
      <c r="V387" s="26">
        <v>1</v>
      </c>
      <c r="W387" s="26">
        <v>1</v>
      </c>
      <c r="X387" s="27">
        <v>1</v>
      </c>
      <c r="Y387" s="21"/>
      <c r="Z387" s="21">
        <f t="shared" ref="Z387:Z450" si="27">N387</f>
        <v>720</v>
      </c>
      <c r="AA387" s="21" t="s">
        <v>55</v>
      </c>
      <c r="AB387" s="21">
        <v>1</v>
      </c>
      <c r="AC387" s="21"/>
      <c r="AD387" s="21">
        <f t="shared" si="24"/>
        <v>720</v>
      </c>
      <c r="AE387" s="21"/>
      <c r="AF387" s="21">
        <f t="shared" si="25"/>
        <v>720</v>
      </c>
      <c r="AG387" s="28">
        <f t="shared" si="26"/>
        <v>720</v>
      </c>
      <c r="AH387" s="21"/>
      <c r="AI387" s="29"/>
      <c r="AJ387" s="21"/>
      <c r="AK387" s="21"/>
      <c r="AL387" s="22"/>
      <c r="AM387" s="21">
        <v>1</v>
      </c>
      <c r="AN387" s="21"/>
      <c r="AO387" s="21" t="s">
        <v>56</v>
      </c>
      <c r="AP387" s="22"/>
      <c r="AQ387" s="22"/>
      <c r="AR387" s="22"/>
    </row>
    <row r="388" spans="1:44" s="20" customFormat="1" ht="14.25" x14ac:dyDescent="0.15">
      <c r="A388" s="21" t="s">
        <v>46</v>
      </c>
      <c r="B388" s="22"/>
      <c r="C388" s="22"/>
      <c r="D388" s="22"/>
      <c r="E388" s="22"/>
      <c r="F388" s="22"/>
      <c r="G388" s="22" t="s">
        <v>624</v>
      </c>
      <c r="H388" s="22"/>
      <c r="I388" s="23">
        <v>39800377296</v>
      </c>
      <c r="J388" s="22" t="s">
        <v>48</v>
      </c>
      <c r="K388" s="24" t="s">
        <v>351</v>
      </c>
      <c r="L388" s="22"/>
      <c r="M388" s="23">
        <v>720</v>
      </c>
      <c r="N388" s="23">
        <v>720</v>
      </c>
      <c r="O388" s="22"/>
      <c r="P388" s="22" t="s">
        <v>50</v>
      </c>
      <c r="Q388" s="22" t="s">
        <v>51</v>
      </c>
      <c r="R388" s="22" t="s">
        <v>117</v>
      </c>
      <c r="S388" s="25"/>
      <c r="T388" s="22" t="s">
        <v>53</v>
      </c>
      <c r="U388" s="22" t="s">
        <v>352</v>
      </c>
      <c r="V388" s="26">
        <v>1</v>
      </c>
      <c r="W388" s="26">
        <v>1</v>
      </c>
      <c r="X388" s="27">
        <v>1</v>
      </c>
      <c r="Y388" s="21"/>
      <c r="Z388" s="21">
        <f t="shared" si="27"/>
        <v>720</v>
      </c>
      <c r="AA388" s="21" t="s">
        <v>55</v>
      </c>
      <c r="AB388" s="21">
        <v>1</v>
      </c>
      <c r="AC388" s="21"/>
      <c r="AD388" s="21">
        <f t="shared" si="24"/>
        <v>720</v>
      </c>
      <c r="AE388" s="21"/>
      <c r="AF388" s="21">
        <f t="shared" si="25"/>
        <v>720</v>
      </c>
      <c r="AG388" s="28">
        <f t="shared" si="26"/>
        <v>720</v>
      </c>
      <c r="AH388" s="21"/>
      <c r="AI388" s="29"/>
      <c r="AJ388" s="21"/>
      <c r="AK388" s="21"/>
      <c r="AL388" s="22"/>
      <c r="AM388" s="21">
        <v>1</v>
      </c>
      <c r="AN388" s="21"/>
      <c r="AO388" s="21" t="s">
        <v>56</v>
      </c>
      <c r="AP388" s="22"/>
      <c r="AQ388" s="22"/>
      <c r="AR388" s="22"/>
    </row>
    <row r="389" spans="1:44" s="20" customFormat="1" ht="14.25" x14ac:dyDescent="0.15">
      <c r="A389" s="21" t="s">
        <v>46</v>
      </c>
      <c r="B389" s="22"/>
      <c r="C389" s="22"/>
      <c r="D389" s="22"/>
      <c r="E389" s="22"/>
      <c r="F389" s="22"/>
      <c r="G389" s="22" t="s">
        <v>625</v>
      </c>
      <c r="H389" s="22"/>
      <c r="I389" s="23">
        <v>39800377322</v>
      </c>
      <c r="J389" s="22" t="s">
        <v>48</v>
      </c>
      <c r="K389" s="24" t="s">
        <v>209</v>
      </c>
      <c r="L389" s="22"/>
      <c r="M389" s="23">
        <v>720</v>
      </c>
      <c r="N389" s="23">
        <v>720</v>
      </c>
      <c r="O389" s="22"/>
      <c r="P389" s="22" t="s">
        <v>50</v>
      </c>
      <c r="Q389" s="22" t="s">
        <v>51</v>
      </c>
      <c r="R389" s="22" t="s">
        <v>99</v>
      </c>
      <c r="S389" s="25"/>
      <c r="T389" s="22" t="s">
        <v>53</v>
      </c>
      <c r="U389" s="22" t="s">
        <v>210</v>
      </c>
      <c r="V389" s="26">
        <v>1</v>
      </c>
      <c r="W389" s="26">
        <v>1</v>
      </c>
      <c r="X389" s="27">
        <v>1</v>
      </c>
      <c r="Y389" s="21"/>
      <c r="Z389" s="21">
        <f t="shared" si="27"/>
        <v>720</v>
      </c>
      <c r="AA389" s="21" t="s">
        <v>55</v>
      </c>
      <c r="AB389" s="21">
        <v>1</v>
      </c>
      <c r="AC389" s="21"/>
      <c r="AD389" s="21">
        <f t="shared" si="24"/>
        <v>720</v>
      </c>
      <c r="AE389" s="21"/>
      <c r="AF389" s="21">
        <f t="shared" si="25"/>
        <v>720</v>
      </c>
      <c r="AG389" s="28">
        <f t="shared" si="26"/>
        <v>720</v>
      </c>
      <c r="AH389" s="21"/>
      <c r="AI389" s="29"/>
      <c r="AJ389" s="21"/>
      <c r="AK389" s="21"/>
      <c r="AL389" s="22"/>
      <c r="AM389" s="21">
        <v>1</v>
      </c>
      <c r="AN389" s="21"/>
      <c r="AO389" s="21" t="s">
        <v>56</v>
      </c>
      <c r="AP389" s="22"/>
      <c r="AQ389" s="22"/>
      <c r="AR389" s="22"/>
    </row>
    <row r="390" spans="1:44" s="20" customFormat="1" ht="14.25" x14ac:dyDescent="0.15">
      <c r="A390" s="21" t="s">
        <v>46</v>
      </c>
      <c r="B390" s="22"/>
      <c r="C390" s="22"/>
      <c r="D390" s="22"/>
      <c r="E390" s="22"/>
      <c r="F390" s="22"/>
      <c r="G390" s="22" t="s">
        <v>626</v>
      </c>
      <c r="H390" s="22"/>
      <c r="I390" s="23">
        <v>39800377323</v>
      </c>
      <c r="J390" s="22" t="s">
        <v>48</v>
      </c>
      <c r="K390" s="24" t="s">
        <v>237</v>
      </c>
      <c r="L390" s="22"/>
      <c r="M390" s="23">
        <v>600</v>
      </c>
      <c r="N390" s="23">
        <v>600</v>
      </c>
      <c r="O390" s="22"/>
      <c r="P390" s="22" t="s">
        <v>50</v>
      </c>
      <c r="Q390" s="22" t="s">
        <v>51</v>
      </c>
      <c r="R390" s="22" t="s">
        <v>117</v>
      </c>
      <c r="S390" s="25"/>
      <c r="T390" s="22" t="s">
        <v>53</v>
      </c>
      <c r="U390" s="22" t="s">
        <v>238</v>
      </c>
      <c r="V390" s="26">
        <v>1</v>
      </c>
      <c r="W390" s="26">
        <v>1</v>
      </c>
      <c r="X390" s="27">
        <v>1</v>
      </c>
      <c r="Y390" s="21"/>
      <c r="Z390" s="21">
        <f t="shared" si="27"/>
        <v>600</v>
      </c>
      <c r="AA390" s="21" t="s">
        <v>55</v>
      </c>
      <c r="AB390" s="21">
        <v>1</v>
      </c>
      <c r="AC390" s="21"/>
      <c r="AD390" s="21">
        <f t="shared" si="24"/>
        <v>600</v>
      </c>
      <c r="AE390" s="21"/>
      <c r="AF390" s="21">
        <f t="shared" si="25"/>
        <v>600</v>
      </c>
      <c r="AG390" s="28">
        <f t="shared" si="26"/>
        <v>600</v>
      </c>
      <c r="AH390" s="21"/>
      <c r="AI390" s="29"/>
      <c r="AJ390" s="21"/>
      <c r="AK390" s="21"/>
      <c r="AL390" s="22"/>
      <c r="AM390" s="21">
        <v>1</v>
      </c>
      <c r="AN390" s="21"/>
      <c r="AO390" s="21" t="s">
        <v>56</v>
      </c>
      <c r="AP390" s="22"/>
      <c r="AQ390" s="22"/>
      <c r="AR390" s="22"/>
    </row>
    <row r="391" spans="1:44" s="20" customFormat="1" ht="14.25" x14ac:dyDescent="0.15">
      <c r="A391" s="21" t="s">
        <v>46</v>
      </c>
      <c r="B391" s="22"/>
      <c r="C391" s="22"/>
      <c r="D391" s="22"/>
      <c r="E391" s="22"/>
      <c r="F391" s="22"/>
      <c r="G391" s="22" t="s">
        <v>627</v>
      </c>
      <c r="H391" s="22"/>
      <c r="I391" s="23">
        <v>39800377305</v>
      </c>
      <c r="J391" s="22" t="s">
        <v>48</v>
      </c>
      <c r="K391" s="24" t="s">
        <v>63</v>
      </c>
      <c r="L391" s="22"/>
      <c r="M391" s="23">
        <v>720</v>
      </c>
      <c r="N391" s="23">
        <v>720</v>
      </c>
      <c r="O391" s="22"/>
      <c r="P391" s="22" t="s">
        <v>64</v>
      </c>
      <c r="Q391" s="22" t="s">
        <v>51</v>
      </c>
      <c r="R391" s="22" t="s">
        <v>65</v>
      </c>
      <c r="S391" s="25"/>
      <c r="T391" s="22" t="s">
        <v>53</v>
      </c>
      <c r="U391" s="22" t="s">
        <v>66</v>
      </c>
      <c r="V391" s="26">
        <v>1</v>
      </c>
      <c r="W391" s="26">
        <v>1</v>
      </c>
      <c r="X391" s="27">
        <v>1</v>
      </c>
      <c r="Y391" s="21"/>
      <c r="Z391" s="21">
        <f t="shared" si="27"/>
        <v>720</v>
      </c>
      <c r="AA391" s="21" t="s">
        <v>55</v>
      </c>
      <c r="AB391" s="21">
        <v>1</v>
      </c>
      <c r="AC391" s="21"/>
      <c r="AD391" s="21">
        <f t="shared" si="24"/>
        <v>720</v>
      </c>
      <c r="AE391" s="21"/>
      <c r="AF391" s="21">
        <f t="shared" si="25"/>
        <v>720</v>
      </c>
      <c r="AG391" s="28">
        <f t="shared" si="26"/>
        <v>720</v>
      </c>
      <c r="AH391" s="21"/>
      <c r="AI391" s="29"/>
      <c r="AJ391" s="21"/>
      <c r="AK391" s="21"/>
      <c r="AL391" s="22"/>
      <c r="AM391" s="21">
        <v>1</v>
      </c>
      <c r="AN391" s="21"/>
      <c r="AO391" s="21" t="s">
        <v>56</v>
      </c>
      <c r="AP391" s="22"/>
      <c r="AQ391" s="22"/>
      <c r="AR391" s="22"/>
    </row>
    <row r="392" spans="1:44" s="20" customFormat="1" ht="14.25" x14ac:dyDescent="0.15">
      <c r="A392" s="21" t="s">
        <v>46</v>
      </c>
      <c r="B392" s="22"/>
      <c r="C392" s="22"/>
      <c r="D392" s="22"/>
      <c r="E392" s="22"/>
      <c r="F392" s="22"/>
      <c r="G392" s="22" t="s">
        <v>628</v>
      </c>
      <c r="H392" s="22"/>
      <c r="I392" s="23">
        <v>39800377309</v>
      </c>
      <c r="J392" s="22" t="s">
        <v>48</v>
      </c>
      <c r="K392" s="24" t="s">
        <v>129</v>
      </c>
      <c r="L392" s="22"/>
      <c r="M392" s="23">
        <v>720</v>
      </c>
      <c r="N392" s="23">
        <v>720</v>
      </c>
      <c r="O392" s="22"/>
      <c r="P392" s="22" t="s">
        <v>50</v>
      </c>
      <c r="Q392" s="22" t="s">
        <v>51</v>
      </c>
      <c r="R392" s="22" t="s">
        <v>77</v>
      </c>
      <c r="S392" s="25"/>
      <c r="T392" s="22" t="s">
        <v>53</v>
      </c>
      <c r="U392" s="22" t="s">
        <v>130</v>
      </c>
      <c r="V392" s="26">
        <v>1</v>
      </c>
      <c r="W392" s="26">
        <v>1</v>
      </c>
      <c r="X392" s="27">
        <v>1</v>
      </c>
      <c r="Y392" s="21"/>
      <c r="Z392" s="21">
        <f t="shared" si="27"/>
        <v>720</v>
      </c>
      <c r="AA392" s="21" t="s">
        <v>55</v>
      </c>
      <c r="AB392" s="21">
        <v>1</v>
      </c>
      <c r="AC392" s="21"/>
      <c r="AD392" s="21">
        <f t="shared" si="24"/>
        <v>720</v>
      </c>
      <c r="AE392" s="21"/>
      <c r="AF392" s="21">
        <f t="shared" si="25"/>
        <v>720</v>
      </c>
      <c r="AG392" s="28">
        <f t="shared" si="26"/>
        <v>720</v>
      </c>
      <c r="AH392" s="21"/>
      <c r="AI392" s="29"/>
      <c r="AJ392" s="21"/>
      <c r="AK392" s="21"/>
      <c r="AL392" s="22"/>
      <c r="AM392" s="21">
        <v>1</v>
      </c>
      <c r="AN392" s="21"/>
      <c r="AO392" s="21" t="s">
        <v>56</v>
      </c>
      <c r="AP392" s="22"/>
      <c r="AQ392" s="22"/>
      <c r="AR392" s="22"/>
    </row>
    <row r="393" spans="1:44" s="20" customFormat="1" ht="14.25" x14ac:dyDescent="0.15">
      <c r="A393" s="21" t="s">
        <v>46</v>
      </c>
      <c r="B393" s="22"/>
      <c r="C393" s="22"/>
      <c r="D393" s="22"/>
      <c r="E393" s="22"/>
      <c r="F393" s="22"/>
      <c r="G393" s="22" t="s">
        <v>629</v>
      </c>
      <c r="H393" s="22"/>
      <c r="I393" s="23">
        <v>39800377311</v>
      </c>
      <c r="J393" s="22" t="s">
        <v>48</v>
      </c>
      <c r="K393" s="24" t="s">
        <v>321</v>
      </c>
      <c r="L393" s="22"/>
      <c r="M393" s="23">
        <v>1800</v>
      </c>
      <c r="N393" s="23">
        <v>1800</v>
      </c>
      <c r="O393" s="22"/>
      <c r="P393" s="22" t="s">
        <v>50</v>
      </c>
      <c r="Q393" s="22" t="s">
        <v>51</v>
      </c>
      <c r="R393" s="22" t="s">
        <v>91</v>
      </c>
      <c r="S393" s="25"/>
      <c r="T393" s="22" t="s">
        <v>53</v>
      </c>
      <c r="U393" s="22" t="s">
        <v>322</v>
      </c>
      <c r="V393" s="26">
        <v>1</v>
      </c>
      <c r="W393" s="26">
        <v>1</v>
      </c>
      <c r="X393" s="27">
        <v>1</v>
      </c>
      <c r="Y393" s="21"/>
      <c r="Z393" s="21">
        <f t="shared" si="27"/>
        <v>1800</v>
      </c>
      <c r="AA393" s="21" t="s">
        <v>55</v>
      </c>
      <c r="AB393" s="21">
        <v>1</v>
      </c>
      <c r="AC393" s="21"/>
      <c r="AD393" s="21">
        <f t="shared" si="24"/>
        <v>1800</v>
      </c>
      <c r="AE393" s="21"/>
      <c r="AF393" s="21">
        <f t="shared" si="25"/>
        <v>1800</v>
      </c>
      <c r="AG393" s="28">
        <f t="shared" si="26"/>
        <v>1800</v>
      </c>
      <c r="AH393" s="21"/>
      <c r="AI393" s="29"/>
      <c r="AJ393" s="21"/>
      <c r="AK393" s="21"/>
      <c r="AL393" s="22"/>
      <c r="AM393" s="21">
        <v>1</v>
      </c>
      <c r="AN393" s="21"/>
      <c r="AO393" s="21" t="s">
        <v>56</v>
      </c>
      <c r="AP393" s="22"/>
      <c r="AQ393" s="22"/>
      <c r="AR393" s="22"/>
    </row>
    <row r="394" spans="1:44" s="20" customFormat="1" ht="14.25" x14ac:dyDescent="0.15">
      <c r="A394" s="21" t="s">
        <v>46</v>
      </c>
      <c r="B394" s="22"/>
      <c r="C394" s="22"/>
      <c r="D394" s="22"/>
      <c r="E394" s="22"/>
      <c r="F394" s="22"/>
      <c r="G394" s="22" t="s">
        <v>630</v>
      </c>
      <c r="H394" s="22"/>
      <c r="I394" s="23">
        <v>39800377347</v>
      </c>
      <c r="J394" s="22" t="s">
        <v>48</v>
      </c>
      <c r="K394" s="24" t="s">
        <v>129</v>
      </c>
      <c r="L394" s="22"/>
      <c r="M394" s="23">
        <v>720</v>
      </c>
      <c r="N394" s="23">
        <v>720</v>
      </c>
      <c r="O394" s="22"/>
      <c r="P394" s="22" t="s">
        <v>50</v>
      </c>
      <c r="Q394" s="22" t="s">
        <v>51</v>
      </c>
      <c r="R394" s="22" t="s">
        <v>77</v>
      </c>
      <c r="S394" s="25"/>
      <c r="T394" s="22" t="s">
        <v>53</v>
      </c>
      <c r="U394" s="22" t="s">
        <v>130</v>
      </c>
      <c r="V394" s="26">
        <v>1</v>
      </c>
      <c r="W394" s="26">
        <v>1</v>
      </c>
      <c r="X394" s="27">
        <v>1</v>
      </c>
      <c r="Y394" s="21"/>
      <c r="Z394" s="21">
        <f t="shared" si="27"/>
        <v>720</v>
      </c>
      <c r="AA394" s="21" t="s">
        <v>55</v>
      </c>
      <c r="AB394" s="21">
        <v>1</v>
      </c>
      <c r="AC394" s="21"/>
      <c r="AD394" s="21">
        <f t="shared" si="24"/>
        <v>720</v>
      </c>
      <c r="AE394" s="21"/>
      <c r="AF394" s="21">
        <f t="shared" si="25"/>
        <v>720</v>
      </c>
      <c r="AG394" s="28">
        <f t="shared" si="26"/>
        <v>720</v>
      </c>
      <c r="AH394" s="21"/>
      <c r="AI394" s="29"/>
      <c r="AJ394" s="21"/>
      <c r="AK394" s="21"/>
      <c r="AL394" s="22"/>
      <c r="AM394" s="21">
        <v>1</v>
      </c>
      <c r="AN394" s="21"/>
      <c r="AO394" s="21" t="s">
        <v>56</v>
      </c>
      <c r="AP394" s="22"/>
      <c r="AQ394" s="22"/>
      <c r="AR394" s="22"/>
    </row>
    <row r="395" spans="1:44" s="20" customFormat="1" ht="14.25" x14ac:dyDescent="0.15">
      <c r="A395" s="21" t="s">
        <v>46</v>
      </c>
      <c r="B395" s="22"/>
      <c r="C395" s="22"/>
      <c r="D395" s="22"/>
      <c r="E395" s="22"/>
      <c r="F395" s="22"/>
      <c r="G395" s="22" t="s">
        <v>631</v>
      </c>
      <c r="H395" s="22"/>
      <c r="I395" s="23">
        <v>39800377348</v>
      </c>
      <c r="J395" s="22" t="s">
        <v>48</v>
      </c>
      <c r="K395" s="24" t="s">
        <v>343</v>
      </c>
      <c r="L395" s="22"/>
      <c r="M395" s="23">
        <v>960</v>
      </c>
      <c r="N395" s="23">
        <v>960</v>
      </c>
      <c r="O395" s="22"/>
      <c r="P395" s="22" t="s">
        <v>50</v>
      </c>
      <c r="Q395" s="22" t="s">
        <v>51</v>
      </c>
      <c r="R395" s="22" t="s">
        <v>104</v>
      </c>
      <c r="S395" s="25"/>
      <c r="T395" s="22" t="s">
        <v>53</v>
      </c>
      <c r="U395" s="22" t="s">
        <v>344</v>
      </c>
      <c r="V395" s="26">
        <v>1</v>
      </c>
      <c r="W395" s="26">
        <v>1</v>
      </c>
      <c r="X395" s="27">
        <v>1</v>
      </c>
      <c r="Y395" s="21"/>
      <c r="Z395" s="21">
        <f t="shared" si="27"/>
        <v>960</v>
      </c>
      <c r="AA395" s="21" t="s">
        <v>55</v>
      </c>
      <c r="AB395" s="21">
        <v>1</v>
      </c>
      <c r="AC395" s="21"/>
      <c r="AD395" s="21">
        <f t="shared" si="24"/>
        <v>960</v>
      </c>
      <c r="AE395" s="21"/>
      <c r="AF395" s="21">
        <f t="shared" si="25"/>
        <v>960</v>
      </c>
      <c r="AG395" s="28">
        <f t="shared" si="26"/>
        <v>960</v>
      </c>
      <c r="AH395" s="21"/>
      <c r="AI395" s="29"/>
      <c r="AJ395" s="21"/>
      <c r="AK395" s="21"/>
      <c r="AL395" s="22"/>
      <c r="AM395" s="21">
        <v>1</v>
      </c>
      <c r="AN395" s="21"/>
      <c r="AO395" s="21" t="s">
        <v>56</v>
      </c>
      <c r="AP395" s="22"/>
      <c r="AQ395" s="22"/>
      <c r="AR395" s="22"/>
    </row>
    <row r="396" spans="1:44" s="20" customFormat="1" ht="14.25" x14ac:dyDescent="0.15">
      <c r="A396" s="21" t="s">
        <v>46</v>
      </c>
      <c r="B396" s="22"/>
      <c r="C396" s="22"/>
      <c r="D396" s="22"/>
      <c r="E396" s="22"/>
      <c r="F396" s="22"/>
      <c r="G396" s="22" t="s">
        <v>632</v>
      </c>
      <c r="H396" s="22"/>
      <c r="I396" s="23">
        <v>39800377354</v>
      </c>
      <c r="J396" s="22" t="s">
        <v>48</v>
      </c>
      <c r="K396" s="24" t="s">
        <v>87</v>
      </c>
      <c r="L396" s="22"/>
      <c r="M396" s="23">
        <v>600</v>
      </c>
      <c r="N396" s="23">
        <v>600</v>
      </c>
      <c r="O396" s="22"/>
      <c r="P396" s="22" t="s">
        <v>50</v>
      </c>
      <c r="Q396" s="22" t="s">
        <v>51</v>
      </c>
      <c r="R396" s="22" t="s">
        <v>69</v>
      </c>
      <c r="S396" s="25"/>
      <c r="T396" s="22" t="s">
        <v>53</v>
      </c>
      <c r="U396" s="22" t="s">
        <v>88</v>
      </c>
      <c r="V396" s="26">
        <v>1</v>
      </c>
      <c r="W396" s="26">
        <v>1</v>
      </c>
      <c r="X396" s="27">
        <v>1</v>
      </c>
      <c r="Y396" s="21"/>
      <c r="Z396" s="21">
        <f t="shared" si="27"/>
        <v>600</v>
      </c>
      <c r="AA396" s="21" t="s">
        <v>55</v>
      </c>
      <c r="AB396" s="21">
        <v>1</v>
      </c>
      <c r="AC396" s="21"/>
      <c r="AD396" s="21">
        <f t="shared" si="24"/>
        <v>600</v>
      </c>
      <c r="AE396" s="21"/>
      <c r="AF396" s="21">
        <f t="shared" si="25"/>
        <v>600</v>
      </c>
      <c r="AG396" s="28">
        <f t="shared" si="26"/>
        <v>600</v>
      </c>
      <c r="AH396" s="21"/>
      <c r="AI396" s="29"/>
      <c r="AJ396" s="21"/>
      <c r="AK396" s="21"/>
      <c r="AL396" s="22"/>
      <c r="AM396" s="21">
        <v>1</v>
      </c>
      <c r="AN396" s="21"/>
      <c r="AO396" s="21" t="s">
        <v>56</v>
      </c>
      <c r="AP396" s="22"/>
      <c r="AQ396" s="22"/>
      <c r="AR396" s="22"/>
    </row>
    <row r="397" spans="1:44" s="20" customFormat="1" ht="14.25" x14ac:dyDescent="0.15">
      <c r="A397" s="21" t="s">
        <v>46</v>
      </c>
      <c r="B397" s="22"/>
      <c r="C397" s="22"/>
      <c r="D397" s="22"/>
      <c r="E397" s="22"/>
      <c r="F397" s="22"/>
      <c r="G397" s="22" t="s">
        <v>633</v>
      </c>
      <c r="H397" s="22"/>
      <c r="I397" s="23">
        <v>39800377349</v>
      </c>
      <c r="J397" s="22" t="s">
        <v>48</v>
      </c>
      <c r="K397" s="24" t="s">
        <v>202</v>
      </c>
      <c r="L397" s="22"/>
      <c r="M397" s="23">
        <v>600</v>
      </c>
      <c r="N397" s="23">
        <v>600</v>
      </c>
      <c r="O397" s="22"/>
      <c r="P397" s="22" t="s">
        <v>50</v>
      </c>
      <c r="Q397" s="22" t="s">
        <v>51</v>
      </c>
      <c r="R397" s="22" t="s">
        <v>121</v>
      </c>
      <c r="S397" s="25"/>
      <c r="T397" s="22" t="s">
        <v>53</v>
      </c>
      <c r="U397" s="22" t="s">
        <v>203</v>
      </c>
      <c r="V397" s="26">
        <v>1</v>
      </c>
      <c r="W397" s="26">
        <v>1</v>
      </c>
      <c r="X397" s="27">
        <v>1</v>
      </c>
      <c r="Y397" s="21"/>
      <c r="Z397" s="21">
        <f t="shared" si="27"/>
        <v>600</v>
      </c>
      <c r="AA397" s="21" t="s">
        <v>55</v>
      </c>
      <c r="AB397" s="21">
        <v>1</v>
      </c>
      <c r="AC397" s="21"/>
      <c r="AD397" s="21">
        <f t="shared" si="24"/>
        <v>600</v>
      </c>
      <c r="AE397" s="21"/>
      <c r="AF397" s="21">
        <f t="shared" si="25"/>
        <v>600</v>
      </c>
      <c r="AG397" s="28">
        <f t="shared" si="26"/>
        <v>600</v>
      </c>
      <c r="AH397" s="21"/>
      <c r="AI397" s="29"/>
      <c r="AJ397" s="21"/>
      <c r="AK397" s="21"/>
      <c r="AL397" s="22"/>
      <c r="AM397" s="21">
        <v>1</v>
      </c>
      <c r="AN397" s="21"/>
      <c r="AO397" s="21" t="s">
        <v>56</v>
      </c>
      <c r="AP397" s="22"/>
      <c r="AQ397" s="22"/>
      <c r="AR397" s="22"/>
    </row>
    <row r="398" spans="1:44" s="20" customFormat="1" ht="14.25" x14ac:dyDescent="0.15">
      <c r="A398" s="21" t="s">
        <v>46</v>
      </c>
      <c r="B398" s="22"/>
      <c r="C398" s="22"/>
      <c r="D398" s="22"/>
      <c r="E398" s="22"/>
      <c r="F398" s="22"/>
      <c r="G398" s="22" t="s">
        <v>634</v>
      </c>
      <c r="H398" s="22"/>
      <c r="I398" s="23">
        <v>39800377339</v>
      </c>
      <c r="J398" s="22" t="s">
        <v>48</v>
      </c>
      <c r="K398" s="24" t="s">
        <v>594</v>
      </c>
      <c r="L398" s="22"/>
      <c r="M398" s="23">
        <v>720</v>
      </c>
      <c r="N398" s="23">
        <v>720</v>
      </c>
      <c r="O398" s="22"/>
      <c r="P398" s="22" t="s">
        <v>50</v>
      </c>
      <c r="Q398" s="22" t="s">
        <v>51</v>
      </c>
      <c r="R398" s="22" t="s">
        <v>109</v>
      </c>
      <c r="S398" s="25"/>
      <c r="T398" s="22" t="s">
        <v>53</v>
      </c>
      <c r="U398" s="22" t="s">
        <v>595</v>
      </c>
      <c r="V398" s="26">
        <v>1</v>
      </c>
      <c r="W398" s="26">
        <v>1</v>
      </c>
      <c r="X398" s="27">
        <v>1</v>
      </c>
      <c r="Y398" s="21"/>
      <c r="Z398" s="21">
        <f t="shared" si="27"/>
        <v>720</v>
      </c>
      <c r="AA398" s="21" t="s">
        <v>55</v>
      </c>
      <c r="AB398" s="21">
        <v>1</v>
      </c>
      <c r="AC398" s="21"/>
      <c r="AD398" s="21">
        <f t="shared" si="24"/>
        <v>720</v>
      </c>
      <c r="AE398" s="21"/>
      <c r="AF398" s="21">
        <f t="shared" si="25"/>
        <v>720</v>
      </c>
      <c r="AG398" s="28">
        <f t="shared" si="26"/>
        <v>720</v>
      </c>
      <c r="AH398" s="21"/>
      <c r="AI398" s="29"/>
      <c r="AJ398" s="21"/>
      <c r="AK398" s="21"/>
      <c r="AL398" s="22"/>
      <c r="AM398" s="21">
        <v>1</v>
      </c>
      <c r="AN398" s="21"/>
      <c r="AO398" s="21" t="s">
        <v>56</v>
      </c>
      <c r="AP398" s="22"/>
      <c r="AQ398" s="22"/>
      <c r="AR398" s="22"/>
    </row>
    <row r="399" spans="1:44" s="20" customFormat="1" ht="14.25" x14ac:dyDescent="0.15">
      <c r="A399" s="21" t="s">
        <v>46</v>
      </c>
      <c r="B399" s="22"/>
      <c r="C399" s="22"/>
      <c r="D399" s="22"/>
      <c r="E399" s="22"/>
      <c r="F399" s="22"/>
      <c r="G399" s="22" t="s">
        <v>635</v>
      </c>
      <c r="H399" s="22"/>
      <c r="I399" s="23">
        <v>39800377340</v>
      </c>
      <c r="J399" s="22" t="s">
        <v>48</v>
      </c>
      <c r="K399" s="24" t="s">
        <v>68</v>
      </c>
      <c r="L399" s="22"/>
      <c r="M399" s="23">
        <v>720</v>
      </c>
      <c r="N399" s="23">
        <v>720</v>
      </c>
      <c r="O399" s="22"/>
      <c r="P399" s="22" t="s">
        <v>50</v>
      </c>
      <c r="Q399" s="22" t="s">
        <v>51</v>
      </c>
      <c r="R399" s="22" t="s">
        <v>69</v>
      </c>
      <c r="S399" s="25"/>
      <c r="T399" s="22" t="s">
        <v>53</v>
      </c>
      <c r="U399" s="22" t="s">
        <v>70</v>
      </c>
      <c r="V399" s="26">
        <v>1</v>
      </c>
      <c r="W399" s="26">
        <v>1</v>
      </c>
      <c r="X399" s="27">
        <v>1</v>
      </c>
      <c r="Y399" s="21"/>
      <c r="Z399" s="21">
        <f t="shared" si="27"/>
        <v>720</v>
      </c>
      <c r="AA399" s="21" t="s">
        <v>55</v>
      </c>
      <c r="AB399" s="21">
        <v>1</v>
      </c>
      <c r="AC399" s="21"/>
      <c r="AD399" s="21">
        <f t="shared" si="24"/>
        <v>720</v>
      </c>
      <c r="AE399" s="21"/>
      <c r="AF399" s="21">
        <f t="shared" si="25"/>
        <v>720</v>
      </c>
      <c r="AG399" s="28">
        <f t="shared" si="26"/>
        <v>720</v>
      </c>
      <c r="AH399" s="21"/>
      <c r="AI399" s="29"/>
      <c r="AJ399" s="21"/>
      <c r="AK399" s="21"/>
      <c r="AL399" s="22"/>
      <c r="AM399" s="21">
        <v>1</v>
      </c>
      <c r="AN399" s="21"/>
      <c r="AO399" s="21" t="s">
        <v>56</v>
      </c>
      <c r="AP399" s="22"/>
      <c r="AQ399" s="22"/>
      <c r="AR399" s="22"/>
    </row>
    <row r="400" spans="1:44" s="20" customFormat="1" ht="14.25" x14ac:dyDescent="0.15">
      <c r="A400" s="21" t="s">
        <v>46</v>
      </c>
      <c r="B400" s="22"/>
      <c r="C400" s="22"/>
      <c r="D400" s="22"/>
      <c r="E400" s="22"/>
      <c r="F400" s="22"/>
      <c r="G400" s="22" t="s">
        <v>636</v>
      </c>
      <c r="H400" s="22"/>
      <c r="I400" s="23">
        <v>39800375898</v>
      </c>
      <c r="J400" s="22" t="s">
        <v>48</v>
      </c>
      <c r="K400" s="24" t="s">
        <v>351</v>
      </c>
      <c r="L400" s="22"/>
      <c r="M400" s="23">
        <v>720</v>
      </c>
      <c r="N400" s="23">
        <v>720</v>
      </c>
      <c r="O400" s="22"/>
      <c r="P400" s="22" t="s">
        <v>50</v>
      </c>
      <c r="Q400" s="22" t="s">
        <v>51</v>
      </c>
      <c r="R400" s="22" t="s">
        <v>117</v>
      </c>
      <c r="S400" s="25"/>
      <c r="T400" s="22" t="s">
        <v>53</v>
      </c>
      <c r="U400" s="22" t="s">
        <v>352</v>
      </c>
      <c r="V400" s="26">
        <v>1</v>
      </c>
      <c r="W400" s="26">
        <v>1</v>
      </c>
      <c r="X400" s="27">
        <v>1</v>
      </c>
      <c r="Y400" s="21"/>
      <c r="Z400" s="21">
        <f t="shared" si="27"/>
        <v>720</v>
      </c>
      <c r="AA400" s="21" t="s">
        <v>55</v>
      </c>
      <c r="AB400" s="21">
        <v>1</v>
      </c>
      <c r="AC400" s="21"/>
      <c r="AD400" s="21">
        <f t="shared" si="24"/>
        <v>720</v>
      </c>
      <c r="AE400" s="21"/>
      <c r="AF400" s="21">
        <f t="shared" si="25"/>
        <v>720</v>
      </c>
      <c r="AG400" s="28">
        <f t="shared" si="26"/>
        <v>720</v>
      </c>
      <c r="AH400" s="21"/>
      <c r="AI400" s="29"/>
      <c r="AJ400" s="21"/>
      <c r="AK400" s="21"/>
      <c r="AL400" s="22"/>
      <c r="AM400" s="21">
        <v>1</v>
      </c>
      <c r="AN400" s="21"/>
      <c r="AO400" s="21" t="s">
        <v>56</v>
      </c>
      <c r="AP400" s="22"/>
      <c r="AQ400" s="22"/>
      <c r="AR400" s="22"/>
    </row>
    <row r="401" spans="1:47" s="20" customFormat="1" ht="14.25" x14ac:dyDescent="0.15">
      <c r="A401" s="21" t="s">
        <v>46</v>
      </c>
      <c r="B401" s="22"/>
      <c r="C401" s="22"/>
      <c r="D401" s="22"/>
      <c r="E401" s="22"/>
      <c r="F401" s="22"/>
      <c r="G401" s="22" t="s">
        <v>637</v>
      </c>
      <c r="H401" s="22"/>
      <c r="I401" s="23">
        <v>39800375901</v>
      </c>
      <c r="J401" s="22" t="s">
        <v>48</v>
      </c>
      <c r="K401" s="24" t="s">
        <v>94</v>
      </c>
      <c r="L401" s="22"/>
      <c r="M401" s="23">
        <v>950</v>
      </c>
      <c r="N401" s="23">
        <v>950</v>
      </c>
      <c r="O401" s="22"/>
      <c r="P401" s="22" t="s">
        <v>64</v>
      </c>
      <c r="Q401" s="22" t="s">
        <v>51</v>
      </c>
      <c r="R401" s="22" t="s">
        <v>95</v>
      </c>
      <c r="S401" s="25"/>
      <c r="T401" s="22" t="s">
        <v>53</v>
      </c>
      <c r="U401" s="22" t="s">
        <v>96</v>
      </c>
      <c r="V401" s="26">
        <v>1</v>
      </c>
      <c r="W401" s="26">
        <v>1</v>
      </c>
      <c r="X401" s="27">
        <v>1</v>
      </c>
      <c r="Y401" s="21"/>
      <c r="Z401" s="21">
        <f t="shared" si="27"/>
        <v>950</v>
      </c>
      <c r="AA401" s="21" t="s">
        <v>55</v>
      </c>
      <c r="AB401" s="21">
        <v>1</v>
      </c>
      <c r="AC401" s="21"/>
      <c r="AD401" s="21">
        <f t="shared" si="24"/>
        <v>950</v>
      </c>
      <c r="AE401" s="21"/>
      <c r="AF401" s="21">
        <f t="shared" si="25"/>
        <v>950</v>
      </c>
      <c r="AG401" s="28">
        <f t="shared" si="26"/>
        <v>950</v>
      </c>
      <c r="AH401" s="21"/>
      <c r="AI401" s="29"/>
      <c r="AJ401" s="21"/>
      <c r="AK401" s="21"/>
      <c r="AL401" s="22"/>
      <c r="AM401" s="21">
        <v>1</v>
      </c>
      <c r="AN401" s="21"/>
      <c r="AO401" s="21" t="s">
        <v>56</v>
      </c>
      <c r="AP401" s="22"/>
      <c r="AQ401" s="22"/>
      <c r="AR401" s="22"/>
    </row>
    <row r="402" spans="1:47" s="20" customFormat="1" ht="14.25" x14ac:dyDescent="0.15">
      <c r="A402" s="21" t="s">
        <v>46</v>
      </c>
      <c r="B402" s="22"/>
      <c r="C402" s="22"/>
      <c r="D402" s="22"/>
      <c r="E402" s="22"/>
      <c r="F402" s="22"/>
      <c r="G402" s="22" t="s">
        <v>638</v>
      </c>
      <c r="H402" s="22"/>
      <c r="I402" s="23">
        <v>39800375949</v>
      </c>
      <c r="J402" s="22" t="s">
        <v>48</v>
      </c>
      <c r="K402" s="24" t="s">
        <v>254</v>
      </c>
      <c r="L402" s="22"/>
      <c r="M402" s="23">
        <v>720</v>
      </c>
      <c r="N402" s="23">
        <v>720</v>
      </c>
      <c r="O402" s="22"/>
      <c r="P402" s="22" t="s">
        <v>50</v>
      </c>
      <c r="Q402" s="22" t="s">
        <v>51</v>
      </c>
      <c r="R402" s="22" t="s">
        <v>121</v>
      </c>
      <c r="S402" s="25"/>
      <c r="T402" s="22" t="s">
        <v>53</v>
      </c>
      <c r="U402" s="22" t="s">
        <v>255</v>
      </c>
      <c r="V402" s="26">
        <v>1</v>
      </c>
      <c r="W402" s="26">
        <v>1</v>
      </c>
      <c r="X402" s="27">
        <v>1</v>
      </c>
      <c r="Y402" s="21"/>
      <c r="Z402" s="21">
        <f t="shared" si="27"/>
        <v>720</v>
      </c>
      <c r="AA402" s="21" t="s">
        <v>55</v>
      </c>
      <c r="AB402" s="21">
        <v>1</v>
      </c>
      <c r="AC402" s="21"/>
      <c r="AD402" s="21">
        <f t="shared" si="24"/>
        <v>720</v>
      </c>
      <c r="AE402" s="21"/>
      <c r="AF402" s="21">
        <f t="shared" si="25"/>
        <v>720</v>
      </c>
      <c r="AG402" s="28">
        <f t="shared" si="26"/>
        <v>720</v>
      </c>
      <c r="AH402" s="21"/>
      <c r="AI402" s="29"/>
      <c r="AJ402" s="21"/>
      <c r="AK402" s="21"/>
      <c r="AL402" s="22"/>
      <c r="AM402" s="21">
        <v>1</v>
      </c>
      <c r="AN402" s="21"/>
      <c r="AO402" s="21" t="s">
        <v>56</v>
      </c>
      <c r="AP402" s="22"/>
      <c r="AQ402" s="22"/>
      <c r="AR402" s="22"/>
    </row>
    <row r="403" spans="1:47" s="20" customFormat="1" ht="14.25" x14ac:dyDescent="0.15">
      <c r="A403" s="21" t="s">
        <v>46</v>
      </c>
      <c r="B403" s="22"/>
      <c r="C403" s="22"/>
      <c r="D403" s="22"/>
      <c r="E403" s="22"/>
      <c r="F403" s="22"/>
      <c r="G403" s="22" t="s">
        <v>639</v>
      </c>
      <c r="H403" s="22"/>
      <c r="I403" s="23">
        <v>39800375951</v>
      </c>
      <c r="J403" s="22" t="s">
        <v>48</v>
      </c>
      <c r="K403" s="24" t="s">
        <v>156</v>
      </c>
      <c r="L403" s="22"/>
      <c r="M403" s="23">
        <v>720</v>
      </c>
      <c r="N403" s="23">
        <v>720</v>
      </c>
      <c r="O403" s="22"/>
      <c r="P403" s="22" t="s">
        <v>50</v>
      </c>
      <c r="Q403" s="22" t="s">
        <v>51</v>
      </c>
      <c r="R403" s="22" t="s">
        <v>60</v>
      </c>
      <c r="S403" s="25"/>
      <c r="T403" s="22" t="s">
        <v>53</v>
      </c>
      <c r="U403" s="22" t="s">
        <v>61</v>
      </c>
      <c r="V403" s="26">
        <v>1</v>
      </c>
      <c r="W403" s="26">
        <v>1</v>
      </c>
      <c r="X403" s="27">
        <v>1</v>
      </c>
      <c r="Y403" s="21"/>
      <c r="Z403" s="21">
        <f t="shared" si="27"/>
        <v>720</v>
      </c>
      <c r="AA403" s="21" t="s">
        <v>55</v>
      </c>
      <c r="AB403" s="21">
        <v>1</v>
      </c>
      <c r="AC403" s="21"/>
      <c r="AD403" s="21">
        <f t="shared" si="24"/>
        <v>720</v>
      </c>
      <c r="AE403" s="21"/>
      <c r="AF403" s="21">
        <f t="shared" si="25"/>
        <v>720</v>
      </c>
      <c r="AG403" s="28">
        <f t="shared" si="26"/>
        <v>720</v>
      </c>
      <c r="AH403" s="21"/>
      <c r="AI403" s="29"/>
      <c r="AJ403" s="21"/>
      <c r="AK403" s="21"/>
      <c r="AL403" s="22"/>
      <c r="AM403" s="21">
        <v>1</v>
      </c>
      <c r="AN403" s="21"/>
      <c r="AO403" s="21" t="s">
        <v>56</v>
      </c>
      <c r="AP403" s="22"/>
      <c r="AQ403" s="22"/>
      <c r="AR403" s="22"/>
    </row>
    <row r="404" spans="1:47" s="20" customFormat="1" ht="14.25" x14ac:dyDescent="0.15">
      <c r="A404" s="21" t="s">
        <v>46</v>
      </c>
      <c r="B404" s="22"/>
      <c r="C404" s="22"/>
      <c r="D404" s="22"/>
      <c r="E404" s="22"/>
      <c r="F404" s="22"/>
      <c r="G404" s="22" t="s">
        <v>640</v>
      </c>
      <c r="H404" s="22"/>
      <c r="I404" s="23">
        <v>39800375932</v>
      </c>
      <c r="J404" s="22" t="s">
        <v>48</v>
      </c>
      <c r="K404" s="24" t="s">
        <v>351</v>
      </c>
      <c r="L404" s="22"/>
      <c r="M404" s="23">
        <v>600</v>
      </c>
      <c r="N404" s="23">
        <v>600</v>
      </c>
      <c r="O404" s="22"/>
      <c r="P404" s="22" t="s">
        <v>50</v>
      </c>
      <c r="Q404" s="22" t="s">
        <v>51</v>
      </c>
      <c r="R404" s="22" t="s">
        <v>117</v>
      </c>
      <c r="S404" s="25"/>
      <c r="T404" s="22" t="s">
        <v>53</v>
      </c>
      <c r="U404" s="22" t="s">
        <v>352</v>
      </c>
      <c r="V404" s="26">
        <v>1</v>
      </c>
      <c r="W404" s="26">
        <v>1</v>
      </c>
      <c r="X404" s="27">
        <v>1</v>
      </c>
      <c r="Y404" s="21"/>
      <c r="Z404" s="21">
        <f t="shared" si="27"/>
        <v>600</v>
      </c>
      <c r="AA404" s="21" t="s">
        <v>55</v>
      </c>
      <c r="AB404" s="21">
        <v>1</v>
      </c>
      <c r="AC404" s="21"/>
      <c r="AD404" s="21">
        <f t="shared" si="24"/>
        <v>600</v>
      </c>
      <c r="AE404" s="21"/>
      <c r="AF404" s="21">
        <f t="shared" si="25"/>
        <v>600</v>
      </c>
      <c r="AG404" s="28">
        <f t="shared" si="26"/>
        <v>600</v>
      </c>
      <c r="AH404" s="21"/>
      <c r="AI404" s="29"/>
      <c r="AJ404" s="21"/>
      <c r="AK404" s="21"/>
      <c r="AL404" s="22"/>
      <c r="AM404" s="21">
        <v>1</v>
      </c>
      <c r="AN404" s="21"/>
      <c r="AO404" s="21" t="s">
        <v>56</v>
      </c>
      <c r="AP404" s="22"/>
      <c r="AQ404" s="22"/>
      <c r="AR404" s="22"/>
    </row>
    <row r="405" spans="1:47" s="20" customFormat="1" ht="14.25" x14ac:dyDescent="0.15">
      <c r="A405" s="21" t="s">
        <v>46</v>
      </c>
      <c r="B405" s="22"/>
      <c r="C405" s="22"/>
      <c r="D405" s="22"/>
      <c r="E405" s="22"/>
      <c r="F405" s="22"/>
      <c r="G405" s="22" t="s">
        <v>641</v>
      </c>
      <c r="H405" s="22"/>
      <c r="I405" s="23">
        <v>39800375910</v>
      </c>
      <c r="J405" s="22" t="s">
        <v>48</v>
      </c>
      <c r="K405" s="24" t="s">
        <v>98</v>
      </c>
      <c r="L405" s="22"/>
      <c r="M405" s="23">
        <v>720</v>
      </c>
      <c r="N405" s="23">
        <v>720</v>
      </c>
      <c r="O405" s="22"/>
      <c r="P405" s="22" t="s">
        <v>50</v>
      </c>
      <c r="Q405" s="22" t="s">
        <v>51</v>
      </c>
      <c r="R405" s="22" t="s">
        <v>99</v>
      </c>
      <c r="S405" s="25"/>
      <c r="T405" s="22" t="s">
        <v>53</v>
      </c>
      <c r="U405" s="22" t="s">
        <v>100</v>
      </c>
      <c r="V405" s="26">
        <v>1</v>
      </c>
      <c r="W405" s="26">
        <v>1</v>
      </c>
      <c r="X405" s="27">
        <v>1</v>
      </c>
      <c r="Y405" s="21"/>
      <c r="Z405" s="21">
        <f t="shared" si="27"/>
        <v>720</v>
      </c>
      <c r="AA405" s="21" t="s">
        <v>55</v>
      </c>
      <c r="AB405" s="21">
        <v>1</v>
      </c>
      <c r="AC405" s="21"/>
      <c r="AD405" s="21">
        <f t="shared" si="24"/>
        <v>720</v>
      </c>
      <c r="AE405" s="21"/>
      <c r="AF405" s="21">
        <f t="shared" si="25"/>
        <v>720</v>
      </c>
      <c r="AG405" s="28">
        <f t="shared" si="26"/>
        <v>720</v>
      </c>
      <c r="AH405" s="21"/>
      <c r="AI405" s="29"/>
      <c r="AJ405" s="21"/>
      <c r="AK405" s="21"/>
      <c r="AL405" s="22"/>
      <c r="AM405" s="21">
        <v>1</v>
      </c>
      <c r="AN405" s="21"/>
      <c r="AO405" s="21" t="s">
        <v>56</v>
      </c>
      <c r="AP405" s="22"/>
      <c r="AQ405" s="22"/>
      <c r="AR405" s="22"/>
    </row>
    <row r="406" spans="1:47" s="20" customFormat="1" ht="14.25" x14ac:dyDescent="0.15">
      <c r="A406" s="21" t="s">
        <v>46</v>
      </c>
      <c r="B406" s="22"/>
      <c r="C406" s="22"/>
      <c r="D406" s="22"/>
      <c r="E406" s="22"/>
      <c r="F406" s="22"/>
      <c r="G406" s="22" t="s">
        <v>642</v>
      </c>
      <c r="H406" s="22"/>
      <c r="I406" s="23">
        <v>39800375945</v>
      </c>
      <c r="J406" s="22" t="s">
        <v>48</v>
      </c>
      <c r="K406" s="24" t="s">
        <v>80</v>
      </c>
      <c r="L406" s="22"/>
      <c r="M406" s="23">
        <v>950</v>
      </c>
      <c r="N406" s="23">
        <v>950</v>
      </c>
      <c r="O406" s="22"/>
      <c r="P406" s="22" t="s">
        <v>50</v>
      </c>
      <c r="Q406" s="22" t="s">
        <v>51</v>
      </c>
      <c r="R406" s="22" t="s">
        <v>52</v>
      </c>
      <c r="S406" s="25"/>
      <c r="T406" s="22" t="s">
        <v>53</v>
      </c>
      <c r="U406" s="22" t="s">
        <v>81</v>
      </c>
      <c r="V406" s="26">
        <v>1</v>
      </c>
      <c r="W406" s="26">
        <v>1</v>
      </c>
      <c r="X406" s="27">
        <v>1</v>
      </c>
      <c r="Y406" s="21"/>
      <c r="Z406" s="21">
        <f t="shared" si="27"/>
        <v>950</v>
      </c>
      <c r="AA406" s="21" t="s">
        <v>55</v>
      </c>
      <c r="AB406" s="21">
        <v>1</v>
      </c>
      <c r="AC406" s="21"/>
      <c r="AD406" s="21">
        <f t="shared" si="24"/>
        <v>950</v>
      </c>
      <c r="AE406" s="21"/>
      <c r="AF406" s="21">
        <f t="shared" si="25"/>
        <v>950</v>
      </c>
      <c r="AG406" s="28">
        <f t="shared" si="26"/>
        <v>950</v>
      </c>
      <c r="AH406" s="21"/>
      <c r="AI406" s="29"/>
      <c r="AJ406" s="21"/>
      <c r="AK406" s="21"/>
      <c r="AL406" s="22"/>
      <c r="AM406" s="21">
        <v>1</v>
      </c>
      <c r="AN406" s="21"/>
      <c r="AO406" s="21" t="s">
        <v>56</v>
      </c>
      <c r="AP406" s="22"/>
      <c r="AQ406" s="22"/>
      <c r="AR406" s="22"/>
    </row>
    <row r="407" spans="1:47" s="20" customFormat="1" ht="14.25" x14ac:dyDescent="0.15">
      <c r="A407" s="21" t="s">
        <v>46</v>
      </c>
      <c r="B407" s="22"/>
      <c r="C407" s="22"/>
      <c r="D407" s="22"/>
      <c r="E407" s="22"/>
      <c r="F407" s="22"/>
      <c r="G407" s="22" t="s">
        <v>643</v>
      </c>
      <c r="H407" s="22"/>
      <c r="I407" s="23">
        <v>39800377275</v>
      </c>
      <c r="J407" s="22" t="s">
        <v>48</v>
      </c>
      <c r="K407" s="24" t="s">
        <v>72</v>
      </c>
      <c r="L407" s="22"/>
      <c r="M407" s="23">
        <v>950</v>
      </c>
      <c r="N407" s="23">
        <v>950</v>
      </c>
      <c r="O407" s="22"/>
      <c r="P407" s="22" t="s">
        <v>50</v>
      </c>
      <c r="Q407" s="22" t="s">
        <v>51</v>
      </c>
      <c r="R407" s="22" t="s">
        <v>52</v>
      </c>
      <c r="S407" s="25"/>
      <c r="T407" s="22" t="s">
        <v>53</v>
      </c>
      <c r="U407" s="22" t="s">
        <v>54</v>
      </c>
      <c r="V407" s="26">
        <v>1</v>
      </c>
      <c r="W407" s="26">
        <v>1</v>
      </c>
      <c r="X407" s="27">
        <v>1</v>
      </c>
      <c r="Y407" s="21"/>
      <c r="Z407" s="21">
        <f t="shared" si="27"/>
        <v>950</v>
      </c>
      <c r="AA407" s="21" t="s">
        <v>55</v>
      </c>
      <c r="AB407" s="21">
        <v>1</v>
      </c>
      <c r="AC407" s="21"/>
      <c r="AD407" s="21">
        <f t="shared" si="24"/>
        <v>950</v>
      </c>
      <c r="AE407" s="21"/>
      <c r="AF407" s="21">
        <f t="shared" si="25"/>
        <v>950</v>
      </c>
      <c r="AG407" s="28">
        <f t="shared" si="26"/>
        <v>950</v>
      </c>
      <c r="AH407" s="21"/>
      <c r="AI407" s="29"/>
      <c r="AJ407" s="21"/>
      <c r="AK407" s="21"/>
      <c r="AL407" s="22"/>
      <c r="AM407" s="21">
        <v>1</v>
      </c>
      <c r="AN407" s="21"/>
      <c r="AO407" s="21" t="s">
        <v>56</v>
      </c>
      <c r="AP407" s="22"/>
      <c r="AQ407" s="22"/>
      <c r="AR407" s="22"/>
    </row>
    <row r="408" spans="1:47" s="20" customFormat="1" ht="14.25" x14ac:dyDescent="0.15">
      <c r="A408" s="21" t="s">
        <v>46</v>
      </c>
      <c r="B408" s="22"/>
      <c r="C408" s="22"/>
      <c r="D408" s="22"/>
      <c r="E408" s="22"/>
      <c r="F408" s="22"/>
      <c r="G408" s="22" t="s">
        <v>644</v>
      </c>
      <c r="H408" s="22"/>
      <c r="I408" s="23">
        <v>39800378788</v>
      </c>
      <c r="J408" s="22" t="s">
        <v>48</v>
      </c>
      <c r="K408" s="24" t="s">
        <v>98</v>
      </c>
      <c r="L408" s="22"/>
      <c r="M408" s="23">
        <v>720</v>
      </c>
      <c r="N408" s="23">
        <v>720</v>
      </c>
      <c r="O408" s="22"/>
      <c r="P408" s="22" t="s">
        <v>50</v>
      </c>
      <c r="Q408" s="22" t="s">
        <v>51</v>
      </c>
      <c r="R408" s="22" t="s">
        <v>99</v>
      </c>
      <c r="S408" s="25"/>
      <c r="T408" s="22" t="s">
        <v>53</v>
      </c>
      <c r="U408" s="22" t="s">
        <v>100</v>
      </c>
      <c r="V408" s="26">
        <v>1</v>
      </c>
      <c r="W408" s="26">
        <v>1</v>
      </c>
      <c r="X408" s="27">
        <v>1</v>
      </c>
      <c r="Y408" s="21"/>
      <c r="Z408" s="21">
        <f t="shared" si="27"/>
        <v>720</v>
      </c>
      <c r="AA408" s="21" t="s">
        <v>55</v>
      </c>
      <c r="AB408" s="21">
        <v>1</v>
      </c>
      <c r="AC408" s="21"/>
      <c r="AD408" s="21">
        <f t="shared" si="24"/>
        <v>720</v>
      </c>
      <c r="AE408" s="21"/>
      <c r="AF408" s="21">
        <f t="shared" si="25"/>
        <v>720</v>
      </c>
      <c r="AG408" s="28">
        <f t="shared" si="26"/>
        <v>720</v>
      </c>
      <c r="AH408" s="21"/>
      <c r="AI408" s="29"/>
      <c r="AJ408" s="21"/>
      <c r="AK408" s="21"/>
      <c r="AL408" s="22"/>
      <c r="AM408" s="21">
        <v>1</v>
      </c>
      <c r="AN408" s="21"/>
      <c r="AO408" s="21" t="s">
        <v>56</v>
      </c>
      <c r="AP408" s="22"/>
      <c r="AQ408" s="22"/>
      <c r="AR408" s="22"/>
    </row>
    <row r="409" spans="1:47" s="20" customFormat="1" ht="14.25" x14ac:dyDescent="0.15">
      <c r="A409" s="21" t="s">
        <v>46</v>
      </c>
      <c r="B409" s="22"/>
      <c r="C409" s="22"/>
      <c r="D409" s="22"/>
      <c r="E409" s="22"/>
      <c r="F409" s="22"/>
      <c r="G409" s="22" t="s">
        <v>645</v>
      </c>
      <c r="H409" s="22"/>
      <c r="I409" s="23">
        <v>39800378780</v>
      </c>
      <c r="J409" s="22" t="s">
        <v>48</v>
      </c>
      <c r="K409" s="24" t="s">
        <v>166</v>
      </c>
      <c r="L409" s="22"/>
      <c r="M409" s="23">
        <v>720</v>
      </c>
      <c r="N409" s="23">
        <v>720</v>
      </c>
      <c r="O409" s="22"/>
      <c r="P409" s="22" t="s">
        <v>50</v>
      </c>
      <c r="Q409" s="22" t="s">
        <v>51</v>
      </c>
      <c r="R409" s="22" t="s">
        <v>399</v>
      </c>
      <c r="S409" s="25"/>
      <c r="T409" s="22" t="s">
        <v>400</v>
      </c>
      <c r="U409" s="22"/>
      <c r="V409" s="26">
        <v>1</v>
      </c>
      <c r="W409" s="26">
        <v>1</v>
      </c>
      <c r="X409" s="27">
        <v>1</v>
      </c>
      <c r="Y409" s="21"/>
      <c r="Z409" s="21">
        <f t="shared" si="27"/>
        <v>720</v>
      </c>
      <c r="AA409" s="21" t="s">
        <v>55</v>
      </c>
      <c r="AB409" s="21">
        <v>1</v>
      </c>
      <c r="AC409" s="21"/>
      <c r="AD409" s="21">
        <f t="shared" si="24"/>
        <v>720</v>
      </c>
      <c r="AE409" s="21"/>
      <c r="AF409" s="21">
        <f t="shared" si="25"/>
        <v>720</v>
      </c>
      <c r="AG409" s="28">
        <f t="shared" si="26"/>
        <v>720</v>
      </c>
      <c r="AH409" s="21"/>
      <c r="AI409" s="29"/>
      <c r="AJ409" s="21"/>
      <c r="AK409" s="21"/>
      <c r="AL409" s="22"/>
      <c r="AM409" s="21">
        <v>1</v>
      </c>
      <c r="AN409" s="21"/>
      <c r="AO409" s="21" t="s">
        <v>56</v>
      </c>
      <c r="AP409" s="22"/>
      <c r="AQ409" s="22"/>
      <c r="AR409" s="22"/>
      <c r="AS409" s="22"/>
      <c r="AT409" s="22"/>
      <c r="AU409" s="22"/>
    </row>
    <row r="410" spans="1:47" s="20" customFormat="1" ht="14.25" x14ac:dyDescent="0.15">
      <c r="A410" s="21" t="s">
        <v>46</v>
      </c>
      <c r="B410" s="22"/>
      <c r="C410" s="22"/>
      <c r="D410" s="22"/>
      <c r="E410" s="22"/>
      <c r="F410" s="22"/>
      <c r="G410" s="22" t="s">
        <v>646</v>
      </c>
      <c r="H410" s="22"/>
      <c r="I410" s="23">
        <v>39800378792</v>
      </c>
      <c r="J410" s="22" t="s">
        <v>48</v>
      </c>
      <c r="K410" s="24" t="s">
        <v>76</v>
      </c>
      <c r="L410" s="22"/>
      <c r="M410" s="23">
        <v>950</v>
      </c>
      <c r="N410" s="23">
        <v>950</v>
      </c>
      <c r="O410" s="22"/>
      <c r="P410" s="22" t="s">
        <v>50</v>
      </c>
      <c r="Q410" s="22" t="s">
        <v>51</v>
      </c>
      <c r="R410" s="22" t="s">
        <v>77</v>
      </c>
      <c r="S410" s="25"/>
      <c r="T410" s="22" t="s">
        <v>53</v>
      </c>
      <c r="U410" s="22" t="s">
        <v>78</v>
      </c>
      <c r="V410" s="26">
        <v>1</v>
      </c>
      <c r="W410" s="26">
        <v>1</v>
      </c>
      <c r="X410" s="27">
        <v>1</v>
      </c>
      <c r="Y410" s="21"/>
      <c r="Z410" s="21">
        <f t="shared" si="27"/>
        <v>950</v>
      </c>
      <c r="AA410" s="21" t="s">
        <v>55</v>
      </c>
      <c r="AB410" s="21">
        <v>1</v>
      </c>
      <c r="AC410" s="21"/>
      <c r="AD410" s="21">
        <f t="shared" si="24"/>
        <v>950</v>
      </c>
      <c r="AE410" s="21"/>
      <c r="AF410" s="21">
        <f t="shared" si="25"/>
        <v>950</v>
      </c>
      <c r="AG410" s="28">
        <f t="shared" si="26"/>
        <v>950</v>
      </c>
      <c r="AH410" s="21"/>
      <c r="AI410" s="29"/>
      <c r="AJ410" s="21"/>
      <c r="AK410" s="21"/>
      <c r="AL410" s="22"/>
      <c r="AM410" s="21">
        <v>1</v>
      </c>
      <c r="AN410" s="21"/>
      <c r="AO410" s="21" t="s">
        <v>56</v>
      </c>
      <c r="AP410" s="22"/>
      <c r="AQ410" s="22"/>
      <c r="AR410" s="22"/>
    </row>
    <row r="411" spans="1:47" s="20" customFormat="1" ht="14.25" x14ac:dyDescent="0.15">
      <c r="A411" s="21" t="s">
        <v>46</v>
      </c>
      <c r="B411" s="22"/>
      <c r="C411" s="22"/>
      <c r="D411" s="22"/>
      <c r="E411" s="22"/>
      <c r="F411" s="22"/>
      <c r="G411" s="22" t="s">
        <v>647</v>
      </c>
      <c r="H411" s="22"/>
      <c r="I411" s="23">
        <v>39800378771</v>
      </c>
      <c r="J411" s="22" t="s">
        <v>48</v>
      </c>
      <c r="K411" s="24" t="s">
        <v>83</v>
      </c>
      <c r="L411" s="22"/>
      <c r="M411" s="23">
        <v>950</v>
      </c>
      <c r="N411" s="23">
        <v>950</v>
      </c>
      <c r="O411" s="22"/>
      <c r="P411" s="22" t="s">
        <v>50</v>
      </c>
      <c r="Q411" s="22" t="s">
        <v>51</v>
      </c>
      <c r="R411" s="22" t="s">
        <v>84</v>
      </c>
      <c r="S411" s="25"/>
      <c r="T411" s="22" t="s">
        <v>53</v>
      </c>
      <c r="U411" s="22" t="s">
        <v>85</v>
      </c>
      <c r="V411" s="26">
        <v>1</v>
      </c>
      <c r="W411" s="26">
        <v>1</v>
      </c>
      <c r="X411" s="27">
        <v>1</v>
      </c>
      <c r="Y411" s="21"/>
      <c r="Z411" s="21">
        <f t="shared" si="27"/>
        <v>950</v>
      </c>
      <c r="AA411" s="21" t="s">
        <v>55</v>
      </c>
      <c r="AB411" s="21">
        <v>1</v>
      </c>
      <c r="AC411" s="21"/>
      <c r="AD411" s="21">
        <f t="shared" si="24"/>
        <v>950</v>
      </c>
      <c r="AE411" s="21"/>
      <c r="AF411" s="21">
        <f t="shared" si="25"/>
        <v>950</v>
      </c>
      <c r="AG411" s="28">
        <f t="shared" si="26"/>
        <v>950</v>
      </c>
      <c r="AH411" s="21"/>
      <c r="AI411" s="29"/>
      <c r="AJ411" s="21"/>
      <c r="AK411" s="21"/>
      <c r="AL411" s="22"/>
      <c r="AM411" s="21">
        <v>1</v>
      </c>
      <c r="AN411" s="21"/>
      <c r="AO411" s="21" t="s">
        <v>56</v>
      </c>
      <c r="AP411" s="22"/>
      <c r="AQ411" s="22"/>
      <c r="AR411" s="22"/>
    </row>
    <row r="412" spans="1:47" s="20" customFormat="1" ht="14.25" x14ac:dyDescent="0.15">
      <c r="A412" s="21" t="s">
        <v>46</v>
      </c>
      <c r="B412" s="22"/>
      <c r="C412" s="22"/>
      <c r="D412" s="22"/>
      <c r="E412" s="22"/>
      <c r="F412" s="22"/>
      <c r="G412" s="22" t="s">
        <v>648</v>
      </c>
      <c r="H412" s="22"/>
      <c r="I412" s="23">
        <v>39800378772</v>
      </c>
      <c r="J412" s="22" t="s">
        <v>48</v>
      </c>
      <c r="K412" s="24" t="s">
        <v>202</v>
      </c>
      <c r="L412" s="22"/>
      <c r="M412" s="23">
        <v>950</v>
      </c>
      <c r="N412" s="23">
        <v>950</v>
      </c>
      <c r="O412" s="22"/>
      <c r="P412" s="22" t="s">
        <v>50</v>
      </c>
      <c r="Q412" s="22" t="s">
        <v>51</v>
      </c>
      <c r="R412" s="22" t="s">
        <v>121</v>
      </c>
      <c r="S412" s="25"/>
      <c r="T412" s="22" t="s">
        <v>53</v>
      </c>
      <c r="U412" s="22" t="s">
        <v>203</v>
      </c>
      <c r="V412" s="26">
        <v>1</v>
      </c>
      <c r="W412" s="26">
        <v>1</v>
      </c>
      <c r="X412" s="27">
        <v>1</v>
      </c>
      <c r="Y412" s="21"/>
      <c r="Z412" s="21">
        <f t="shared" si="27"/>
        <v>950</v>
      </c>
      <c r="AA412" s="21" t="s">
        <v>55</v>
      </c>
      <c r="AB412" s="21">
        <v>1</v>
      </c>
      <c r="AC412" s="21"/>
      <c r="AD412" s="21">
        <f t="shared" si="24"/>
        <v>950</v>
      </c>
      <c r="AE412" s="21"/>
      <c r="AF412" s="21">
        <f t="shared" si="25"/>
        <v>950</v>
      </c>
      <c r="AG412" s="28">
        <f t="shared" si="26"/>
        <v>950</v>
      </c>
      <c r="AH412" s="21"/>
      <c r="AI412" s="29"/>
      <c r="AJ412" s="21"/>
      <c r="AK412" s="21"/>
      <c r="AL412" s="22"/>
      <c r="AM412" s="21">
        <v>1</v>
      </c>
      <c r="AN412" s="21"/>
      <c r="AO412" s="21" t="s">
        <v>56</v>
      </c>
      <c r="AP412" s="22"/>
      <c r="AQ412" s="22"/>
      <c r="AR412" s="22"/>
    </row>
    <row r="413" spans="1:47" s="20" customFormat="1" ht="14.25" x14ac:dyDescent="0.15">
      <c r="A413" s="21" t="s">
        <v>46</v>
      </c>
      <c r="B413" s="22"/>
      <c r="C413" s="22"/>
      <c r="D413" s="22"/>
      <c r="E413" s="22"/>
      <c r="F413" s="22"/>
      <c r="G413" s="22" t="s">
        <v>649</v>
      </c>
      <c r="H413" s="22"/>
      <c r="I413" s="23">
        <v>39800378773</v>
      </c>
      <c r="J413" s="22" t="s">
        <v>48</v>
      </c>
      <c r="K413" s="24" t="s">
        <v>63</v>
      </c>
      <c r="L413" s="22"/>
      <c r="M413" s="23">
        <v>950</v>
      </c>
      <c r="N413" s="23">
        <v>950</v>
      </c>
      <c r="O413" s="22"/>
      <c r="P413" s="22" t="s">
        <v>64</v>
      </c>
      <c r="Q413" s="22" t="s">
        <v>51</v>
      </c>
      <c r="R413" s="22" t="s">
        <v>65</v>
      </c>
      <c r="S413" s="25"/>
      <c r="T413" s="22" t="s">
        <v>53</v>
      </c>
      <c r="U413" s="22" t="s">
        <v>66</v>
      </c>
      <c r="V413" s="26">
        <v>1</v>
      </c>
      <c r="W413" s="26">
        <v>1</v>
      </c>
      <c r="X413" s="27">
        <v>1</v>
      </c>
      <c r="Y413" s="21"/>
      <c r="Z413" s="21">
        <f t="shared" si="27"/>
        <v>950</v>
      </c>
      <c r="AA413" s="21" t="s">
        <v>55</v>
      </c>
      <c r="AB413" s="21">
        <v>1</v>
      </c>
      <c r="AC413" s="21"/>
      <c r="AD413" s="21">
        <f t="shared" si="24"/>
        <v>950</v>
      </c>
      <c r="AE413" s="21"/>
      <c r="AF413" s="21">
        <f t="shared" si="25"/>
        <v>950</v>
      </c>
      <c r="AG413" s="28">
        <f t="shared" si="26"/>
        <v>950</v>
      </c>
      <c r="AH413" s="21"/>
      <c r="AI413" s="29"/>
      <c r="AJ413" s="21"/>
      <c r="AK413" s="21"/>
      <c r="AL413" s="22"/>
      <c r="AM413" s="21">
        <v>1</v>
      </c>
      <c r="AN413" s="21"/>
      <c r="AO413" s="21" t="s">
        <v>56</v>
      </c>
      <c r="AP413" s="22"/>
      <c r="AQ413" s="22"/>
      <c r="AR413" s="22"/>
    </row>
    <row r="414" spans="1:47" s="20" customFormat="1" ht="14.25" x14ac:dyDescent="0.15">
      <c r="A414" s="21" t="s">
        <v>46</v>
      </c>
      <c r="B414" s="22"/>
      <c r="C414" s="22"/>
      <c r="D414" s="22"/>
      <c r="E414" s="22"/>
      <c r="F414" s="22"/>
      <c r="G414" s="22" t="s">
        <v>650</v>
      </c>
      <c r="H414" s="22"/>
      <c r="I414" s="23">
        <v>39800374557</v>
      </c>
      <c r="J414" s="22" t="s">
        <v>48</v>
      </c>
      <c r="K414" s="24" t="s">
        <v>178</v>
      </c>
      <c r="L414" s="22"/>
      <c r="M414" s="23">
        <v>720</v>
      </c>
      <c r="N414" s="23">
        <v>720</v>
      </c>
      <c r="O414" s="22"/>
      <c r="P414" s="22" t="s">
        <v>64</v>
      </c>
      <c r="Q414" s="22" t="s">
        <v>51</v>
      </c>
      <c r="R414" s="22" t="s">
        <v>282</v>
      </c>
      <c r="S414" s="25"/>
      <c r="T414" s="22" t="s">
        <v>275</v>
      </c>
      <c r="U414" s="22" t="s">
        <v>178</v>
      </c>
      <c r="V414" s="26">
        <v>1</v>
      </c>
      <c r="W414" s="26">
        <v>1</v>
      </c>
      <c r="X414" s="27">
        <v>1</v>
      </c>
      <c r="Y414" s="21"/>
      <c r="Z414" s="21">
        <f t="shared" si="27"/>
        <v>720</v>
      </c>
      <c r="AA414" s="21" t="s">
        <v>55</v>
      </c>
      <c r="AB414" s="21">
        <v>1</v>
      </c>
      <c r="AC414" s="21"/>
      <c r="AD414" s="21">
        <f t="shared" si="24"/>
        <v>720</v>
      </c>
      <c r="AE414" s="21"/>
      <c r="AF414" s="21">
        <f t="shared" si="25"/>
        <v>720</v>
      </c>
      <c r="AG414" s="28">
        <f t="shared" si="26"/>
        <v>720</v>
      </c>
      <c r="AH414" s="21"/>
      <c r="AI414" s="29"/>
      <c r="AJ414" s="21"/>
      <c r="AK414" s="21"/>
      <c r="AL414" s="22"/>
      <c r="AM414" s="21">
        <v>1</v>
      </c>
      <c r="AN414" s="21"/>
      <c r="AO414" s="21" t="s">
        <v>56</v>
      </c>
      <c r="AP414" s="22"/>
      <c r="AQ414" s="22"/>
      <c r="AR414" s="22"/>
    </row>
    <row r="415" spans="1:47" s="20" customFormat="1" ht="14.25" x14ac:dyDescent="0.15">
      <c r="A415" s="21" t="s">
        <v>46</v>
      </c>
      <c r="B415" s="22"/>
      <c r="C415" s="22"/>
      <c r="D415" s="22"/>
      <c r="E415" s="22"/>
      <c r="F415" s="22"/>
      <c r="G415" s="22" t="s">
        <v>651</v>
      </c>
      <c r="H415" s="22"/>
      <c r="I415" s="23">
        <v>39800378812</v>
      </c>
      <c r="J415" s="22" t="s">
        <v>48</v>
      </c>
      <c r="K415" s="24" t="s">
        <v>129</v>
      </c>
      <c r="L415" s="22"/>
      <c r="M415" s="23">
        <v>720</v>
      </c>
      <c r="N415" s="23">
        <v>720</v>
      </c>
      <c r="O415" s="22"/>
      <c r="P415" s="22" t="s">
        <v>50</v>
      </c>
      <c r="Q415" s="22" t="s">
        <v>51</v>
      </c>
      <c r="R415" s="22" t="s">
        <v>77</v>
      </c>
      <c r="S415" s="25"/>
      <c r="T415" s="22" t="s">
        <v>53</v>
      </c>
      <c r="U415" s="22" t="s">
        <v>130</v>
      </c>
      <c r="V415" s="26">
        <v>1</v>
      </c>
      <c r="W415" s="26">
        <v>1</v>
      </c>
      <c r="X415" s="27">
        <v>1</v>
      </c>
      <c r="Y415" s="21"/>
      <c r="Z415" s="21">
        <f t="shared" si="27"/>
        <v>720</v>
      </c>
      <c r="AA415" s="21" t="s">
        <v>55</v>
      </c>
      <c r="AB415" s="21">
        <v>1</v>
      </c>
      <c r="AC415" s="21"/>
      <c r="AD415" s="21">
        <f t="shared" si="24"/>
        <v>720</v>
      </c>
      <c r="AE415" s="21"/>
      <c r="AF415" s="21">
        <f t="shared" si="25"/>
        <v>720</v>
      </c>
      <c r="AG415" s="28">
        <f t="shared" si="26"/>
        <v>720</v>
      </c>
      <c r="AH415" s="21"/>
      <c r="AI415" s="29"/>
      <c r="AJ415" s="21"/>
      <c r="AK415" s="21"/>
      <c r="AL415" s="22"/>
      <c r="AM415" s="21">
        <v>1</v>
      </c>
      <c r="AN415" s="21"/>
      <c r="AO415" s="21" t="s">
        <v>56</v>
      </c>
      <c r="AP415" s="22"/>
      <c r="AQ415" s="22"/>
      <c r="AR415" s="22"/>
    </row>
    <row r="416" spans="1:47" s="20" customFormat="1" ht="14.25" x14ac:dyDescent="0.15">
      <c r="A416" s="21" t="s">
        <v>46</v>
      </c>
      <c r="B416" s="22"/>
      <c r="C416" s="22"/>
      <c r="D416" s="22"/>
      <c r="E416" s="22"/>
      <c r="F416" s="22"/>
      <c r="G416" s="22" t="s">
        <v>652</v>
      </c>
      <c r="H416" s="22"/>
      <c r="I416" s="23">
        <v>39800378814</v>
      </c>
      <c r="J416" s="22" t="s">
        <v>48</v>
      </c>
      <c r="K416" s="24" t="s">
        <v>321</v>
      </c>
      <c r="L416" s="22"/>
      <c r="M416" s="23">
        <v>950</v>
      </c>
      <c r="N416" s="23">
        <v>950</v>
      </c>
      <c r="O416" s="22"/>
      <c r="P416" s="22" t="s">
        <v>50</v>
      </c>
      <c r="Q416" s="22" t="s">
        <v>51</v>
      </c>
      <c r="R416" s="22" t="s">
        <v>91</v>
      </c>
      <c r="S416" s="25"/>
      <c r="T416" s="22" t="s">
        <v>53</v>
      </c>
      <c r="U416" s="22" t="s">
        <v>322</v>
      </c>
      <c r="V416" s="26">
        <v>1</v>
      </c>
      <c r="W416" s="26">
        <v>1</v>
      </c>
      <c r="X416" s="27">
        <v>1</v>
      </c>
      <c r="Y416" s="21"/>
      <c r="Z416" s="21">
        <f t="shared" si="27"/>
        <v>950</v>
      </c>
      <c r="AA416" s="21" t="s">
        <v>55</v>
      </c>
      <c r="AB416" s="21">
        <v>1</v>
      </c>
      <c r="AC416" s="21"/>
      <c r="AD416" s="21">
        <f t="shared" si="24"/>
        <v>950</v>
      </c>
      <c r="AE416" s="21"/>
      <c r="AF416" s="21">
        <f t="shared" si="25"/>
        <v>950</v>
      </c>
      <c r="AG416" s="28">
        <f t="shared" si="26"/>
        <v>950</v>
      </c>
      <c r="AH416" s="21"/>
      <c r="AI416" s="29"/>
      <c r="AJ416" s="21"/>
      <c r="AK416" s="21"/>
      <c r="AL416" s="22"/>
      <c r="AM416" s="21">
        <v>1</v>
      </c>
      <c r="AN416" s="21"/>
      <c r="AO416" s="21" t="s">
        <v>56</v>
      </c>
      <c r="AP416" s="22"/>
      <c r="AQ416" s="22"/>
      <c r="AR416" s="22"/>
    </row>
    <row r="417" spans="1:44" s="20" customFormat="1" ht="14.25" x14ac:dyDescent="0.15">
      <c r="A417" s="21" t="s">
        <v>46</v>
      </c>
      <c r="B417" s="22"/>
      <c r="C417" s="22"/>
      <c r="D417" s="22"/>
      <c r="E417" s="22"/>
      <c r="F417" s="22"/>
      <c r="G417" s="22" t="s">
        <v>653</v>
      </c>
      <c r="H417" s="22"/>
      <c r="I417" s="23">
        <v>39800378817</v>
      </c>
      <c r="J417" s="22" t="s">
        <v>48</v>
      </c>
      <c r="K417" s="24" t="s">
        <v>184</v>
      </c>
      <c r="L417" s="22"/>
      <c r="M417" s="23">
        <v>950</v>
      </c>
      <c r="N417" s="23">
        <v>950</v>
      </c>
      <c r="O417" s="22"/>
      <c r="P417" s="22" t="s">
        <v>50</v>
      </c>
      <c r="Q417" s="22" t="s">
        <v>51</v>
      </c>
      <c r="R417" s="22" t="s">
        <v>109</v>
      </c>
      <c r="S417" s="25"/>
      <c r="T417" s="22" t="s">
        <v>53</v>
      </c>
      <c r="U417" s="22" t="s">
        <v>185</v>
      </c>
      <c r="V417" s="26">
        <v>1</v>
      </c>
      <c r="W417" s="26">
        <v>1</v>
      </c>
      <c r="X417" s="27">
        <v>1</v>
      </c>
      <c r="Y417" s="21"/>
      <c r="Z417" s="21">
        <f t="shared" si="27"/>
        <v>950</v>
      </c>
      <c r="AA417" s="21" t="s">
        <v>55</v>
      </c>
      <c r="AB417" s="21">
        <v>1</v>
      </c>
      <c r="AC417" s="21"/>
      <c r="AD417" s="21">
        <f t="shared" si="24"/>
        <v>950</v>
      </c>
      <c r="AE417" s="21"/>
      <c r="AF417" s="21">
        <f t="shared" si="25"/>
        <v>950</v>
      </c>
      <c r="AG417" s="28">
        <f t="shared" si="26"/>
        <v>950</v>
      </c>
      <c r="AH417" s="21"/>
      <c r="AI417" s="29"/>
      <c r="AJ417" s="21"/>
      <c r="AK417" s="21"/>
      <c r="AL417" s="22"/>
      <c r="AM417" s="21">
        <v>1</v>
      </c>
      <c r="AN417" s="21"/>
      <c r="AO417" s="21" t="s">
        <v>56</v>
      </c>
      <c r="AP417" s="22"/>
      <c r="AQ417" s="22"/>
      <c r="AR417" s="22"/>
    </row>
    <row r="418" spans="1:44" s="20" customFormat="1" ht="14.25" x14ac:dyDescent="0.15">
      <c r="A418" s="21" t="s">
        <v>46</v>
      </c>
      <c r="B418" s="22"/>
      <c r="C418" s="22"/>
      <c r="D418" s="22"/>
      <c r="E418" s="22"/>
      <c r="F418" s="22"/>
      <c r="G418" s="22" t="s">
        <v>654</v>
      </c>
      <c r="H418" s="22"/>
      <c r="I418" s="23">
        <v>39800378819</v>
      </c>
      <c r="J418" s="22" t="s">
        <v>48</v>
      </c>
      <c r="K418" s="24" t="s">
        <v>237</v>
      </c>
      <c r="L418" s="22"/>
      <c r="M418" s="23">
        <v>600</v>
      </c>
      <c r="N418" s="23">
        <v>600</v>
      </c>
      <c r="O418" s="22"/>
      <c r="P418" s="22" t="s">
        <v>50</v>
      </c>
      <c r="Q418" s="22" t="s">
        <v>51</v>
      </c>
      <c r="R418" s="22" t="s">
        <v>117</v>
      </c>
      <c r="S418" s="25"/>
      <c r="T418" s="22" t="s">
        <v>53</v>
      </c>
      <c r="U418" s="22" t="s">
        <v>238</v>
      </c>
      <c r="V418" s="26">
        <v>1</v>
      </c>
      <c r="W418" s="26">
        <v>1</v>
      </c>
      <c r="X418" s="27">
        <v>1</v>
      </c>
      <c r="Y418" s="21"/>
      <c r="Z418" s="21">
        <f t="shared" si="27"/>
        <v>600</v>
      </c>
      <c r="AA418" s="21" t="s">
        <v>55</v>
      </c>
      <c r="AB418" s="21">
        <v>1</v>
      </c>
      <c r="AC418" s="21"/>
      <c r="AD418" s="21">
        <f t="shared" si="24"/>
        <v>600</v>
      </c>
      <c r="AE418" s="21"/>
      <c r="AF418" s="21">
        <f t="shared" si="25"/>
        <v>600</v>
      </c>
      <c r="AG418" s="28">
        <f t="shared" si="26"/>
        <v>600</v>
      </c>
      <c r="AH418" s="21"/>
      <c r="AI418" s="29"/>
      <c r="AJ418" s="21"/>
      <c r="AK418" s="21"/>
      <c r="AL418" s="22"/>
      <c r="AM418" s="21">
        <v>1</v>
      </c>
      <c r="AN418" s="21"/>
      <c r="AO418" s="21" t="s">
        <v>56</v>
      </c>
      <c r="AP418" s="22"/>
      <c r="AQ418" s="22"/>
      <c r="AR418" s="22"/>
    </row>
    <row r="419" spans="1:44" s="20" customFormat="1" ht="14.25" x14ac:dyDescent="0.15">
      <c r="A419" s="21" t="s">
        <v>46</v>
      </c>
      <c r="B419" s="22"/>
      <c r="C419" s="22"/>
      <c r="D419" s="22"/>
      <c r="E419" s="22"/>
      <c r="F419" s="22"/>
      <c r="G419" s="22" t="s">
        <v>655</v>
      </c>
      <c r="H419" s="22"/>
      <c r="I419" s="23">
        <v>39800378824</v>
      </c>
      <c r="J419" s="22" t="s">
        <v>48</v>
      </c>
      <c r="K419" s="24" t="s">
        <v>83</v>
      </c>
      <c r="L419" s="22"/>
      <c r="M419" s="23">
        <v>720</v>
      </c>
      <c r="N419" s="23">
        <v>720</v>
      </c>
      <c r="O419" s="22"/>
      <c r="P419" s="22" t="s">
        <v>50</v>
      </c>
      <c r="Q419" s="22" t="s">
        <v>51</v>
      </c>
      <c r="R419" s="22" t="s">
        <v>84</v>
      </c>
      <c r="S419" s="25"/>
      <c r="T419" s="22" t="s">
        <v>53</v>
      </c>
      <c r="U419" s="22" t="s">
        <v>85</v>
      </c>
      <c r="V419" s="26">
        <v>1</v>
      </c>
      <c r="W419" s="26">
        <v>1</v>
      </c>
      <c r="X419" s="27">
        <v>1</v>
      </c>
      <c r="Y419" s="21"/>
      <c r="Z419" s="21">
        <f t="shared" si="27"/>
        <v>720</v>
      </c>
      <c r="AA419" s="21" t="s">
        <v>55</v>
      </c>
      <c r="AB419" s="21">
        <v>1</v>
      </c>
      <c r="AC419" s="21"/>
      <c r="AD419" s="21">
        <f t="shared" si="24"/>
        <v>720</v>
      </c>
      <c r="AE419" s="21"/>
      <c r="AF419" s="21">
        <f t="shared" si="25"/>
        <v>720</v>
      </c>
      <c r="AG419" s="28">
        <f t="shared" si="26"/>
        <v>720</v>
      </c>
      <c r="AH419" s="21"/>
      <c r="AI419" s="29"/>
      <c r="AJ419" s="21"/>
      <c r="AK419" s="21"/>
      <c r="AL419" s="22"/>
      <c r="AM419" s="21">
        <v>1</v>
      </c>
      <c r="AN419" s="21"/>
      <c r="AO419" s="21" t="s">
        <v>56</v>
      </c>
      <c r="AP419" s="22"/>
      <c r="AQ419" s="22"/>
      <c r="AR419" s="22"/>
    </row>
    <row r="420" spans="1:44" s="20" customFormat="1" ht="14.25" x14ac:dyDescent="0.15">
      <c r="A420" s="21" t="s">
        <v>46</v>
      </c>
      <c r="B420" s="22"/>
      <c r="C420" s="22"/>
      <c r="D420" s="22"/>
      <c r="E420" s="22"/>
      <c r="F420" s="22"/>
      <c r="G420" s="22" t="s">
        <v>656</v>
      </c>
      <c r="H420" s="22"/>
      <c r="I420" s="23">
        <v>39800378852</v>
      </c>
      <c r="J420" s="22" t="s">
        <v>48</v>
      </c>
      <c r="K420" s="24" t="s">
        <v>115</v>
      </c>
      <c r="L420" s="22"/>
      <c r="M420" s="23">
        <v>720</v>
      </c>
      <c r="N420" s="23">
        <v>720</v>
      </c>
      <c r="O420" s="22"/>
      <c r="P420" s="22" t="s">
        <v>50</v>
      </c>
      <c r="Q420" s="22" t="s">
        <v>51</v>
      </c>
      <c r="R420" s="22" t="s">
        <v>117</v>
      </c>
      <c r="S420" s="25"/>
      <c r="T420" s="22" t="s">
        <v>53</v>
      </c>
      <c r="U420" s="22" t="s">
        <v>118</v>
      </c>
      <c r="V420" s="26">
        <v>1</v>
      </c>
      <c r="W420" s="26">
        <v>1</v>
      </c>
      <c r="X420" s="27">
        <v>1</v>
      </c>
      <c r="Y420" s="21"/>
      <c r="Z420" s="21">
        <f t="shared" si="27"/>
        <v>720</v>
      </c>
      <c r="AA420" s="21" t="s">
        <v>55</v>
      </c>
      <c r="AB420" s="21">
        <v>1</v>
      </c>
      <c r="AC420" s="21"/>
      <c r="AD420" s="21">
        <f t="shared" si="24"/>
        <v>720</v>
      </c>
      <c r="AE420" s="21"/>
      <c r="AF420" s="21">
        <f t="shared" si="25"/>
        <v>720</v>
      </c>
      <c r="AG420" s="28">
        <f t="shared" si="26"/>
        <v>720</v>
      </c>
      <c r="AH420" s="21"/>
      <c r="AI420" s="29"/>
      <c r="AJ420" s="21"/>
      <c r="AK420" s="21"/>
      <c r="AL420" s="22"/>
      <c r="AM420" s="21">
        <v>1</v>
      </c>
      <c r="AN420" s="21"/>
      <c r="AO420" s="21" t="s">
        <v>56</v>
      </c>
      <c r="AP420" s="22"/>
      <c r="AQ420" s="22"/>
      <c r="AR420" s="22"/>
    </row>
    <row r="421" spans="1:44" s="20" customFormat="1" ht="14.25" x14ac:dyDescent="0.15">
      <c r="A421" s="21" t="s">
        <v>46</v>
      </c>
      <c r="B421" s="22"/>
      <c r="C421" s="22"/>
      <c r="D421" s="22"/>
      <c r="E421" s="22"/>
      <c r="F421" s="22"/>
      <c r="G421" s="22" t="s">
        <v>657</v>
      </c>
      <c r="H421" s="22"/>
      <c r="I421" s="23">
        <v>39800378857</v>
      </c>
      <c r="J421" s="22" t="s">
        <v>48</v>
      </c>
      <c r="K421" s="24" t="s">
        <v>83</v>
      </c>
      <c r="L421" s="22"/>
      <c r="M421" s="23">
        <v>720</v>
      </c>
      <c r="N421" s="23">
        <v>720</v>
      </c>
      <c r="O421" s="22"/>
      <c r="P421" s="22" t="s">
        <v>50</v>
      </c>
      <c r="Q421" s="22" t="s">
        <v>51</v>
      </c>
      <c r="R421" s="22" t="s">
        <v>84</v>
      </c>
      <c r="S421" s="25"/>
      <c r="T421" s="22" t="s">
        <v>53</v>
      </c>
      <c r="U421" s="22" t="s">
        <v>85</v>
      </c>
      <c r="V421" s="26">
        <v>1</v>
      </c>
      <c r="W421" s="26">
        <v>1</v>
      </c>
      <c r="X421" s="27">
        <v>1</v>
      </c>
      <c r="Y421" s="21"/>
      <c r="Z421" s="21">
        <f t="shared" si="27"/>
        <v>720</v>
      </c>
      <c r="AA421" s="21" t="s">
        <v>55</v>
      </c>
      <c r="AB421" s="21">
        <v>1</v>
      </c>
      <c r="AC421" s="21"/>
      <c r="AD421" s="21">
        <f t="shared" si="24"/>
        <v>720</v>
      </c>
      <c r="AE421" s="21"/>
      <c r="AF421" s="21">
        <f t="shared" si="25"/>
        <v>720</v>
      </c>
      <c r="AG421" s="28">
        <f t="shared" si="26"/>
        <v>720</v>
      </c>
      <c r="AH421" s="21"/>
      <c r="AI421" s="29"/>
      <c r="AJ421" s="21"/>
      <c r="AK421" s="21"/>
      <c r="AL421" s="22"/>
      <c r="AM421" s="21">
        <v>1</v>
      </c>
      <c r="AN421" s="21"/>
      <c r="AO421" s="21" t="s">
        <v>56</v>
      </c>
      <c r="AP421" s="22"/>
      <c r="AQ421" s="22"/>
      <c r="AR421" s="22"/>
    </row>
    <row r="422" spans="1:44" s="20" customFormat="1" ht="14.25" x14ac:dyDescent="0.15">
      <c r="A422" s="21" t="s">
        <v>46</v>
      </c>
      <c r="B422" s="22"/>
      <c r="C422" s="22"/>
      <c r="D422" s="22"/>
      <c r="E422" s="22"/>
      <c r="F422" s="22"/>
      <c r="G422" s="22" t="s">
        <v>658</v>
      </c>
      <c r="H422" s="22"/>
      <c r="I422" s="23">
        <v>39800374558</v>
      </c>
      <c r="J422" s="22" t="s">
        <v>48</v>
      </c>
      <c r="K422" s="24" t="s">
        <v>63</v>
      </c>
      <c r="L422" s="22"/>
      <c r="M422" s="23">
        <v>950</v>
      </c>
      <c r="N422" s="23">
        <v>950</v>
      </c>
      <c r="O422" s="22"/>
      <c r="P422" s="22" t="s">
        <v>64</v>
      </c>
      <c r="Q422" s="22" t="s">
        <v>51</v>
      </c>
      <c r="R422" s="22" t="s">
        <v>65</v>
      </c>
      <c r="S422" s="25"/>
      <c r="T422" s="22" t="s">
        <v>53</v>
      </c>
      <c r="U422" s="22" t="s">
        <v>66</v>
      </c>
      <c r="V422" s="26">
        <v>1</v>
      </c>
      <c r="W422" s="26">
        <v>1</v>
      </c>
      <c r="X422" s="27">
        <v>1</v>
      </c>
      <c r="Y422" s="21"/>
      <c r="Z422" s="21">
        <f t="shared" si="27"/>
        <v>950</v>
      </c>
      <c r="AA422" s="21" t="s">
        <v>55</v>
      </c>
      <c r="AB422" s="21">
        <v>1</v>
      </c>
      <c r="AC422" s="21"/>
      <c r="AD422" s="21">
        <f t="shared" si="24"/>
        <v>950</v>
      </c>
      <c r="AE422" s="21"/>
      <c r="AF422" s="21">
        <f t="shared" si="25"/>
        <v>950</v>
      </c>
      <c r="AG422" s="28">
        <f t="shared" si="26"/>
        <v>950</v>
      </c>
      <c r="AH422" s="21"/>
      <c r="AI422" s="29"/>
      <c r="AJ422" s="21"/>
      <c r="AK422" s="21"/>
      <c r="AL422" s="22"/>
      <c r="AM422" s="21">
        <v>1</v>
      </c>
      <c r="AN422" s="21"/>
      <c r="AO422" s="21" t="s">
        <v>56</v>
      </c>
      <c r="AP422" s="22"/>
      <c r="AQ422" s="22"/>
      <c r="AR422" s="22"/>
    </row>
    <row r="423" spans="1:44" s="20" customFormat="1" ht="14.25" x14ac:dyDescent="0.15">
      <c r="A423" s="21" t="s">
        <v>46</v>
      </c>
      <c r="B423" s="22"/>
      <c r="C423" s="22"/>
      <c r="D423" s="22"/>
      <c r="E423" s="22"/>
      <c r="F423" s="22"/>
      <c r="G423" s="22" t="s">
        <v>659</v>
      </c>
      <c r="H423" s="22"/>
      <c r="I423" s="23">
        <v>39800378844</v>
      </c>
      <c r="J423" s="22" t="s">
        <v>48</v>
      </c>
      <c r="K423" s="24" t="s">
        <v>346</v>
      </c>
      <c r="L423" s="22"/>
      <c r="M423" s="23">
        <v>720</v>
      </c>
      <c r="N423" s="23">
        <v>720</v>
      </c>
      <c r="O423" s="22"/>
      <c r="P423" s="22" t="s">
        <v>50</v>
      </c>
      <c r="Q423" s="22" t="s">
        <v>51</v>
      </c>
      <c r="R423" s="22" t="s">
        <v>60</v>
      </c>
      <c r="S423" s="25"/>
      <c r="T423" s="22" t="s">
        <v>53</v>
      </c>
      <c r="U423" s="22" t="s">
        <v>347</v>
      </c>
      <c r="V423" s="26">
        <v>1</v>
      </c>
      <c r="W423" s="26">
        <v>1</v>
      </c>
      <c r="X423" s="27">
        <v>1</v>
      </c>
      <c r="Y423" s="21"/>
      <c r="Z423" s="21">
        <f t="shared" si="27"/>
        <v>720</v>
      </c>
      <c r="AA423" s="21" t="s">
        <v>55</v>
      </c>
      <c r="AB423" s="21">
        <v>1</v>
      </c>
      <c r="AC423" s="21"/>
      <c r="AD423" s="21">
        <f t="shared" si="24"/>
        <v>720</v>
      </c>
      <c r="AE423" s="21"/>
      <c r="AF423" s="21">
        <f t="shared" si="25"/>
        <v>720</v>
      </c>
      <c r="AG423" s="28">
        <f t="shared" si="26"/>
        <v>720</v>
      </c>
      <c r="AH423" s="21"/>
      <c r="AI423" s="29"/>
      <c r="AJ423" s="21"/>
      <c r="AK423" s="21"/>
      <c r="AL423" s="22"/>
      <c r="AM423" s="21">
        <v>1</v>
      </c>
      <c r="AN423" s="21"/>
      <c r="AO423" s="21" t="s">
        <v>56</v>
      </c>
      <c r="AP423" s="22"/>
      <c r="AQ423" s="22"/>
      <c r="AR423" s="22"/>
    </row>
    <row r="424" spans="1:44" s="20" customFormat="1" ht="14.25" x14ac:dyDescent="0.15">
      <c r="A424" s="21" t="s">
        <v>46</v>
      </c>
      <c r="B424" s="22"/>
      <c r="C424" s="22"/>
      <c r="D424" s="22"/>
      <c r="E424" s="22"/>
      <c r="F424" s="22"/>
      <c r="G424" s="22" t="s">
        <v>660</v>
      </c>
      <c r="H424" s="22"/>
      <c r="I424" s="23">
        <v>39800378820</v>
      </c>
      <c r="J424" s="22" t="s">
        <v>48</v>
      </c>
      <c r="K424" s="24" t="s">
        <v>134</v>
      </c>
      <c r="L424" s="22"/>
      <c r="M424" s="23">
        <v>600</v>
      </c>
      <c r="N424" s="23">
        <v>600</v>
      </c>
      <c r="O424" s="22"/>
      <c r="P424" s="22" t="s">
        <v>50</v>
      </c>
      <c r="Q424" s="22" t="s">
        <v>51</v>
      </c>
      <c r="R424" s="22" t="s">
        <v>77</v>
      </c>
      <c r="S424" s="25"/>
      <c r="T424" s="22" t="s">
        <v>53</v>
      </c>
      <c r="U424" s="22" t="s">
        <v>135</v>
      </c>
      <c r="V424" s="26">
        <v>1</v>
      </c>
      <c r="W424" s="26">
        <v>1</v>
      </c>
      <c r="X424" s="27">
        <v>1</v>
      </c>
      <c r="Y424" s="21"/>
      <c r="Z424" s="21">
        <f t="shared" si="27"/>
        <v>600</v>
      </c>
      <c r="AA424" s="21" t="s">
        <v>55</v>
      </c>
      <c r="AB424" s="21">
        <v>1</v>
      </c>
      <c r="AC424" s="21"/>
      <c r="AD424" s="21">
        <f t="shared" si="24"/>
        <v>600</v>
      </c>
      <c r="AE424" s="21"/>
      <c r="AF424" s="21">
        <f t="shared" si="25"/>
        <v>600</v>
      </c>
      <c r="AG424" s="28">
        <f t="shared" si="26"/>
        <v>600</v>
      </c>
      <c r="AH424" s="21"/>
      <c r="AI424" s="29"/>
      <c r="AJ424" s="21"/>
      <c r="AK424" s="21"/>
      <c r="AL424" s="22"/>
      <c r="AM424" s="21">
        <v>1</v>
      </c>
      <c r="AN424" s="21"/>
      <c r="AO424" s="21" t="s">
        <v>56</v>
      </c>
      <c r="AP424" s="22"/>
      <c r="AQ424" s="22"/>
      <c r="AR424" s="22"/>
    </row>
    <row r="425" spans="1:44" s="20" customFormat="1" ht="14.25" x14ac:dyDescent="0.15">
      <c r="A425" s="21" t="s">
        <v>46</v>
      </c>
      <c r="B425" s="22"/>
      <c r="C425" s="22"/>
      <c r="D425" s="22"/>
      <c r="E425" s="22"/>
      <c r="F425" s="22"/>
      <c r="G425" s="22" t="s">
        <v>661</v>
      </c>
      <c r="H425" s="22"/>
      <c r="I425" s="23">
        <v>39800378831</v>
      </c>
      <c r="J425" s="22" t="s">
        <v>48</v>
      </c>
      <c r="K425" s="24" t="s">
        <v>343</v>
      </c>
      <c r="L425" s="22"/>
      <c r="M425" s="23">
        <v>720</v>
      </c>
      <c r="N425" s="23">
        <v>720</v>
      </c>
      <c r="O425" s="22"/>
      <c r="P425" s="22" t="s">
        <v>50</v>
      </c>
      <c r="Q425" s="22" t="s">
        <v>51</v>
      </c>
      <c r="R425" s="22" t="s">
        <v>104</v>
      </c>
      <c r="S425" s="25"/>
      <c r="T425" s="22" t="s">
        <v>53</v>
      </c>
      <c r="U425" s="22" t="s">
        <v>344</v>
      </c>
      <c r="V425" s="26">
        <v>1</v>
      </c>
      <c r="W425" s="26">
        <v>1</v>
      </c>
      <c r="X425" s="27">
        <v>1</v>
      </c>
      <c r="Y425" s="21"/>
      <c r="Z425" s="21">
        <f t="shared" si="27"/>
        <v>720</v>
      </c>
      <c r="AA425" s="21" t="s">
        <v>55</v>
      </c>
      <c r="AB425" s="21">
        <v>1</v>
      </c>
      <c r="AC425" s="21"/>
      <c r="AD425" s="21">
        <f t="shared" si="24"/>
        <v>720</v>
      </c>
      <c r="AE425" s="21"/>
      <c r="AF425" s="21">
        <f t="shared" si="25"/>
        <v>720</v>
      </c>
      <c r="AG425" s="28">
        <f t="shared" si="26"/>
        <v>720</v>
      </c>
      <c r="AH425" s="21"/>
      <c r="AI425" s="29"/>
      <c r="AJ425" s="21"/>
      <c r="AK425" s="21"/>
      <c r="AL425" s="22"/>
      <c r="AM425" s="21">
        <v>1</v>
      </c>
      <c r="AN425" s="21"/>
      <c r="AO425" s="21" t="s">
        <v>56</v>
      </c>
      <c r="AP425" s="22"/>
      <c r="AQ425" s="22"/>
      <c r="AR425" s="22"/>
    </row>
    <row r="426" spans="1:44" s="20" customFormat="1" ht="14.25" x14ac:dyDescent="0.15">
      <c r="A426" s="21" t="s">
        <v>46</v>
      </c>
      <c r="B426" s="22"/>
      <c r="C426" s="22"/>
      <c r="D426" s="22"/>
      <c r="E426" s="22"/>
      <c r="F426" s="22"/>
      <c r="G426" s="22" t="s">
        <v>662</v>
      </c>
      <c r="H426" s="22"/>
      <c r="I426" s="23">
        <v>39800374565</v>
      </c>
      <c r="J426" s="22" t="s">
        <v>48</v>
      </c>
      <c r="K426" s="24" t="s">
        <v>202</v>
      </c>
      <c r="L426" s="22"/>
      <c r="M426" s="23">
        <v>720</v>
      </c>
      <c r="N426" s="23">
        <v>720</v>
      </c>
      <c r="O426" s="22"/>
      <c r="P426" s="22" t="s">
        <v>50</v>
      </c>
      <c r="Q426" s="22" t="s">
        <v>51</v>
      </c>
      <c r="R426" s="22" t="s">
        <v>121</v>
      </c>
      <c r="S426" s="25"/>
      <c r="T426" s="22" t="s">
        <v>53</v>
      </c>
      <c r="U426" s="22" t="s">
        <v>203</v>
      </c>
      <c r="V426" s="26">
        <v>1</v>
      </c>
      <c r="W426" s="26">
        <v>1</v>
      </c>
      <c r="X426" s="27">
        <v>1</v>
      </c>
      <c r="Y426" s="21"/>
      <c r="Z426" s="21">
        <f t="shared" si="27"/>
        <v>720</v>
      </c>
      <c r="AA426" s="21" t="s">
        <v>55</v>
      </c>
      <c r="AB426" s="21">
        <v>1</v>
      </c>
      <c r="AC426" s="21"/>
      <c r="AD426" s="21">
        <f t="shared" si="24"/>
        <v>720</v>
      </c>
      <c r="AE426" s="21"/>
      <c r="AF426" s="21">
        <f t="shared" si="25"/>
        <v>720</v>
      </c>
      <c r="AG426" s="28">
        <f t="shared" si="26"/>
        <v>720</v>
      </c>
      <c r="AH426" s="21"/>
      <c r="AI426" s="29"/>
      <c r="AJ426" s="21"/>
      <c r="AK426" s="21"/>
      <c r="AL426" s="22"/>
      <c r="AM426" s="21">
        <v>1</v>
      </c>
      <c r="AN426" s="21"/>
      <c r="AO426" s="21" t="s">
        <v>56</v>
      </c>
      <c r="AP426" s="22"/>
      <c r="AQ426" s="22"/>
      <c r="AR426" s="22"/>
    </row>
    <row r="427" spans="1:44" s="20" customFormat="1" ht="14.25" x14ac:dyDescent="0.15">
      <c r="A427" s="21" t="s">
        <v>46</v>
      </c>
      <c r="B427" s="22"/>
      <c r="C427" s="22"/>
      <c r="D427" s="22"/>
      <c r="E427" s="22"/>
      <c r="F427" s="22"/>
      <c r="G427" s="22" t="s">
        <v>663</v>
      </c>
      <c r="H427" s="22"/>
      <c r="I427" s="23">
        <v>39800374578</v>
      </c>
      <c r="J427" s="22" t="s">
        <v>48</v>
      </c>
      <c r="K427" s="24" t="s">
        <v>607</v>
      </c>
      <c r="L427" s="22"/>
      <c r="M427" s="23">
        <v>720</v>
      </c>
      <c r="N427" s="23">
        <v>720</v>
      </c>
      <c r="O427" s="22"/>
      <c r="P427" s="22" t="s">
        <v>64</v>
      </c>
      <c r="Q427" s="22" t="s">
        <v>51</v>
      </c>
      <c r="R427" s="22" t="s">
        <v>221</v>
      </c>
      <c r="S427" s="25"/>
      <c r="T427" s="22" t="s">
        <v>53</v>
      </c>
      <c r="U427" s="22" t="s">
        <v>608</v>
      </c>
      <c r="V427" s="26">
        <v>1</v>
      </c>
      <c r="W427" s="26">
        <v>1</v>
      </c>
      <c r="X427" s="27">
        <v>1</v>
      </c>
      <c r="Y427" s="21"/>
      <c r="Z427" s="21">
        <f t="shared" si="27"/>
        <v>720</v>
      </c>
      <c r="AA427" s="21" t="s">
        <v>55</v>
      </c>
      <c r="AB427" s="21">
        <v>1</v>
      </c>
      <c r="AC427" s="21"/>
      <c r="AD427" s="21">
        <f t="shared" si="24"/>
        <v>720</v>
      </c>
      <c r="AE427" s="21"/>
      <c r="AF427" s="21">
        <f t="shared" si="25"/>
        <v>720</v>
      </c>
      <c r="AG427" s="28">
        <f t="shared" si="26"/>
        <v>720</v>
      </c>
      <c r="AH427" s="21"/>
      <c r="AI427" s="29"/>
      <c r="AJ427" s="21"/>
      <c r="AK427" s="21"/>
      <c r="AL427" s="22"/>
      <c r="AM427" s="21">
        <v>1</v>
      </c>
      <c r="AN427" s="21"/>
      <c r="AO427" s="21" t="s">
        <v>56</v>
      </c>
      <c r="AP427" s="22"/>
      <c r="AQ427" s="22"/>
      <c r="AR427" s="22"/>
    </row>
    <row r="428" spans="1:44" s="20" customFormat="1" ht="14.25" x14ac:dyDescent="0.15">
      <c r="A428" s="21" t="s">
        <v>46</v>
      </c>
      <c r="B428" s="22"/>
      <c r="C428" s="22"/>
      <c r="D428" s="22"/>
      <c r="E428" s="22"/>
      <c r="F428" s="22"/>
      <c r="G428" s="22" t="s">
        <v>664</v>
      </c>
      <c r="H428" s="22"/>
      <c r="I428" s="23">
        <v>39800374615</v>
      </c>
      <c r="J428" s="22" t="s">
        <v>48</v>
      </c>
      <c r="K428" s="24" t="s">
        <v>129</v>
      </c>
      <c r="L428" s="22"/>
      <c r="M428" s="23">
        <v>600</v>
      </c>
      <c r="N428" s="23">
        <v>600</v>
      </c>
      <c r="O428" s="22"/>
      <c r="P428" s="22" t="s">
        <v>50</v>
      </c>
      <c r="Q428" s="22" t="s">
        <v>51</v>
      </c>
      <c r="R428" s="22" t="s">
        <v>77</v>
      </c>
      <c r="S428" s="25"/>
      <c r="T428" s="22" t="s">
        <v>53</v>
      </c>
      <c r="U428" s="22" t="s">
        <v>130</v>
      </c>
      <c r="V428" s="26">
        <v>1</v>
      </c>
      <c r="W428" s="26">
        <v>1</v>
      </c>
      <c r="X428" s="27">
        <v>1</v>
      </c>
      <c r="Y428" s="21"/>
      <c r="Z428" s="21">
        <f t="shared" si="27"/>
        <v>600</v>
      </c>
      <c r="AA428" s="21" t="s">
        <v>55</v>
      </c>
      <c r="AB428" s="21">
        <v>1</v>
      </c>
      <c r="AC428" s="21"/>
      <c r="AD428" s="21">
        <f t="shared" si="24"/>
        <v>600</v>
      </c>
      <c r="AE428" s="21"/>
      <c r="AF428" s="21">
        <f t="shared" si="25"/>
        <v>600</v>
      </c>
      <c r="AG428" s="28">
        <f t="shared" si="26"/>
        <v>600</v>
      </c>
      <c r="AH428" s="21"/>
      <c r="AI428" s="29"/>
      <c r="AJ428" s="21"/>
      <c r="AK428" s="21"/>
      <c r="AL428" s="22"/>
      <c r="AM428" s="21">
        <v>1</v>
      </c>
      <c r="AN428" s="21"/>
      <c r="AO428" s="21" t="s">
        <v>56</v>
      </c>
      <c r="AP428" s="22"/>
      <c r="AQ428" s="22"/>
      <c r="AR428" s="22"/>
    </row>
    <row r="429" spans="1:44" s="20" customFormat="1" ht="14.25" x14ac:dyDescent="0.15">
      <c r="A429" s="21" t="s">
        <v>46</v>
      </c>
      <c r="B429" s="22"/>
      <c r="C429" s="22"/>
      <c r="D429" s="22"/>
      <c r="E429" s="22"/>
      <c r="F429" s="22"/>
      <c r="G429" s="22" t="s">
        <v>665</v>
      </c>
      <c r="H429" s="22"/>
      <c r="I429" s="23">
        <v>39800374616</v>
      </c>
      <c r="J429" s="22" t="s">
        <v>48</v>
      </c>
      <c r="K429" s="24" t="s">
        <v>237</v>
      </c>
      <c r="L429" s="22"/>
      <c r="M429" s="23">
        <v>600</v>
      </c>
      <c r="N429" s="23">
        <v>600</v>
      </c>
      <c r="O429" s="22"/>
      <c r="P429" s="22" t="s">
        <v>50</v>
      </c>
      <c r="Q429" s="22" t="s">
        <v>51</v>
      </c>
      <c r="R429" s="22" t="s">
        <v>117</v>
      </c>
      <c r="S429" s="25"/>
      <c r="T429" s="22" t="s">
        <v>53</v>
      </c>
      <c r="U429" s="22" t="s">
        <v>238</v>
      </c>
      <c r="V429" s="26">
        <v>1</v>
      </c>
      <c r="W429" s="26">
        <v>1</v>
      </c>
      <c r="X429" s="27">
        <v>1</v>
      </c>
      <c r="Y429" s="21"/>
      <c r="Z429" s="21">
        <f t="shared" si="27"/>
        <v>600</v>
      </c>
      <c r="AA429" s="21" t="s">
        <v>55</v>
      </c>
      <c r="AB429" s="21">
        <v>1</v>
      </c>
      <c r="AC429" s="21"/>
      <c r="AD429" s="21">
        <f t="shared" si="24"/>
        <v>600</v>
      </c>
      <c r="AE429" s="21"/>
      <c r="AF429" s="21">
        <f t="shared" si="25"/>
        <v>600</v>
      </c>
      <c r="AG429" s="28">
        <f t="shared" si="26"/>
        <v>600</v>
      </c>
      <c r="AH429" s="21"/>
      <c r="AI429" s="29"/>
      <c r="AJ429" s="21"/>
      <c r="AK429" s="21"/>
      <c r="AL429" s="22"/>
      <c r="AM429" s="21">
        <v>1</v>
      </c>
      <c r="AN429" s="21"/>
      <c r="AO429" s="21" t="s">
        <v>56</v>
      </c>
      <c r="AP429" s="22"/>
      <c r="AQ429" s="22"/>
      <c r="AR429" s="22"/>
    </row>
    <row r="430" spans="1:44" s="20" customFormat="1" ht="14.25" x14ac:dyDescent="0.15">
      <c r="A430" s="21" t="s">
        <v>46</v>
      </c>
      <c r="B430" s="22"/>
      <c r="C430" s="22"/>
      <c r="D430" s="22"/>
      <c r="E430" s="22"/>
      <c r="F430" s="22"/>
      <c r="G430" s="22" t="s">
        <v>666</v>
      </c>
      <c r="H430" s="22"/>
      <c r="I430" s="23">
        <v>39800374620</v>
      </c>
      <c r="J430" s="22" t="s">
        <v>48</v>
      </c>
      <c r="K430" s="24" t="s">
        <v>83</v>
      </c>
      <c r="L430" s="22"/>
      <c r="M430" s="23">
        <v>720</v>
      </c>
      <c r="N430" s="23">
        <v>720</v>
      </c>
      <c r="O430" s="22"/>
      <c r="P430" s="22" t="s">
        <v>50</v>
      </c>
      <c r="Q430" s="22" t="s">
        <v>51</v>
      </c>
      <c r="R430" s="22" t="s">
        <v>84</v>
      </c>
      <c r="S430" s="25"/>
      <c r="T430" s="22" t="s">
        <v>53</v>
      </c>
      <c r="U430" s="22" t="s">
        <v>85</v>
      </c>
      <c r="V430" s="26">
        <v>1</v>
      </c>
      <c r="W430" s="26">
        <v>1</v>
      </c>
      <c r="X430" s="27">
        <v>1</v>
      </c>
      <c r="Y430" s="21"/>
      <c r="Z430" s="21">
        <f t="shared" si="27"/>
        <v>720</v>
      </c>
      <c r="AA430" s="21" t="s">
        <v>55</v>
      </c>
      <c r="AB430" s="21">
        <v>1</v>
      </c>
      <c r="AC430" s="21"/>
      <c r="AD430" s="21">
        <f t="shared" si="24"/>
        <v>720</v>
      </c>
      <c r="AE430" s="21"/>
      <c r="AF430" s="21">
        <f t="shared" si="25"/>
        <v>720</v>
      </c>
      <c r="AG430" s="28">
        <f t="shared" si="26"/>
        <v>720</v>
      </c>
      <c r="AH430" s="21"/>
      <c r="AI430" s="29"/>
      <c r="AJ430" s="21"/>
      <c r="AK430" s="21"/>
      <c r="AL430" s="22"/>
      <c r="AM430" s="21">
        <v>1</v>
      </c>
      <c r="AN430" s="21"/>
      <c r="AO430" s="21" t="s">
        <v>56</v>
      </c>
      <c r="AP430" s="22"/>
      <c r="AQ430" s="22"/>
      <c r="AR430" s="22"/>
    </row>
    <row r="431" spans="1:44" s="20" customFormat="1" ht="14.25" x14ac:dyDescent="0.15">
      <c r="A431" s="21" t="s">
        <v>46</v>
      </c>
      <c r="B431" s="22"/>
      <c r="C431" s="22"/>
      <c r="D431" s="22"/>
      <c r="E431" s="22"/>
      <c r="F431" s="22"/>
      <c r="G431" s="22" t="s">
        <v>667</v>
      </c>
      <c r="H431" s="22"/>
      <c r="I431" s="23">
        <v>39800374625</v>
      </c>
      <c r="J431" s="22" t="s">
        <v>48</v>
      </c>
      <c r="K431" s="24" t="s">
        <v>213</v>
      </c>
      <c r="L431" s="22"/>
      <c r="M431" s="23">
        <v>720</v>
      </c>
      <c r="N431" s="23">
        <v>720</v>
      </c>
      <c r="O431" s="22"/>
      <c r="P431" s="22" t="s">
        <v>50</v>
      </c>
      <c r="Q431" s="22" t="s">
        <v>51</v>
      </c>
      <c r="R431" s="22" t="s">
        <v>91</v>
      </c>
      <c r="S431" s="25"/>
      <c r="T431" s="22" t="s">
        <v>53</v>
      </c>
      <c r="U431" s="22" t="s">
        <v>214</v>
      </c>
      <c r="V431" s="26">
        <v>1</v>
      </c>
      <c r="W431" s="26">
        <v>1</v>
      </c>
      <c r="X431" s="27">
        <v>1</v>
      </c>
      <c r="Y431" s="21"/>
      <c r="Z431" s="21">
        <f t="shared" si="27"/>
        <v>720</v>
      </c>
      <c r="AA431" s="21" t="s">
        <v>55</v>
      </c>
      <c r="AB431" s="21">
        <v>1</v>
      </c>
      <c r="AC431" s="21"/>
      <c r="AD431" s="21">
        <f t="shared" si="24"/>
        <v>720</v>
      </c>
      <c r="AE431" s="21"/>
      <c r="AF431" s="21">
        <f t="shared" si="25"/>
        <v>720</v>
      </c>
      <c r="AG431" s="28">
        <f t="shared" si="26"/>
        <v>720</v>
      </c>
      <c r="AH431" s="21"/>
      <c r="AI431" s="29"/>
      <c r="AJ431" s="21"/>
      <c r="AK431" s="21"/>
      <c r="AL431" s="22"/>
      <c r="AM431" s="21">
        <v>1</v>
      </c>
      <c r="AN431" s="21"/>
      <c r="AO431" s="21" t="s">
        <v>56</v>
      </c>
      <c r="AP431" s="22"/>
      <c r="AQ431" s="22"/>
      <c r="AR431" s="22"/>
    </row>
    <row r="432" spans="1:44" s="20" customFormat="1" ht="14.25" x14ac:dyDescent="0.15">
      <c r="A432" s="21" t="s">
        <v>46</v>
      </c>
      <c r="B432" s="22"/>
      <c r="C432" s="22"/>
      <c r="D432" s="22"/>
      <c r="E432" s="22"/>
      <c r="F432" s="22"/>
      <c r="G432" s="22" t="s">
        <v>668</v>
      </c>
      <c r="H432" s="22"/>
      <c r="I432" s="23">
        <v>39800374626</v>
      </c>
      <c r="J432" s="22" t="s">
        <v>48</v>
      </c>
      <c r="K432" s="24" t="s">
        <v>98</v>
      </c>
      <c r="L432" s="22"/>
      <c r="M432" s="23">
        <v>950</v>
      </c>
      <c r="N432" s="23">
        <v>950</v>
      </c>
      <c r="O432" s="22"/>
      <c r="P432" s="22" t="s">
        <v>50</v>
      </c>
      <c r="Q432" s="22" t="s">
        <v>51</v>
      </c>
      <c r="R432" s="22" t="s">
        <v>99</v>
      </c>
      <c r="S432" s="25"/>
      <c r="T432" s="22" t="s">
        <v>53</v>
      </c>
      <c r="U432" s="22" t="s">
        <v>100</v>
      </c>
      <c r="V432" s="26">
        <v>1</v>
      </c>
      <c r="W432" s="26">
        <v>1</v>
      </c>
      <c r="X432" s="27">
        <v>1</v>
      </c>
      <c r="Y432" s="21"/>
      <c r="Z432" s="21">
        <f t="shared" si="27"/>
        <v>950</v>
      </c>
      <c r="AA432" s="21" t="s">
        <v>55</v>
      </c>
      <c r="AB432" s="21">
        <v>1</v>
      </c>
      <c r="AC432" s="21"/>
      <c r="AD432" s="21">
        <f t="shared" si="24"/>
        <v>950</v>
      </c>
      <c r="AE432" s="21"/>
      <c r="AF432" s="21">
        <f t="shared" si="25"/>
        <v>950</v>
      </c>
      <c r="AG432" s="28">
        <f t="shared" si="26"/>
        <v>950</v>
      </c>
      <c r="AH432" s="21"/>
      <c r="AI432" s="29"/>
      <c r="AJ432" s="21"/>
      <c r="AK432" s="21"/>
      <c r="AL432" s="22"/>
      <c r="AM432" s="21">
        <v>1</v>
      </c>
      <c r="AN432" s="21"/>
      <c r="AO432" s="21" t="s">
        <v>56</v>
      </c>
      <c r="AP432" s="22"/>
      <c r="AQ432" s="22"/>
      <c r="AR432" s="22"/>
    </row>
    <row r="433" spans="1:44" s="20" customFormat="1" ht="14.25" x14ac:dyDescent="0.15">
      <c r="A433" s="21" t="s">
        <v>46</v>
      </c>
      <c r="B433" s="22"/>
      <c r="C433" s="22"/>
      <c r="D433" s="22"/>
      <c r="E433" s="22"/>
      <c r="F433" s="22"/>
      <c r="G433" s="22" t="s">
        <v>669</v>
      </c>
      <c r="H433" s="22"/>
      <c r="I433" s="23">
        <v>39800374593</v>
      </c>
      <c r="J433" s="22" t="s">
        <v>48</v>
      </c>
      <c r="K433" s="24" t="s">
        <v>213</v>
      </c>
      <c r="L433" s="22"/>
      <c r="M433" s="23">
        <v>950</v>
      </c>
      <c r="N433" s="23">
        <v>950</v>
      </c>
      <c r="O433" s="22"/>
      <c r="P433" s="22" t="s">
        <v>50</v>
      </c>
      <c r="Q433" s="22" t="s">
        <v>51</v>
      </c>
      <c r="R433" s="22" t="s">
        <v>91</v>
      </c>
      <c r="S433" s="25"/>
      <c r="T433" s="22" t="s">
        <v>53</v>
      </c>
      <c r="U433" s="22" t="s">
        <v>214</v>
      </c>
      <c r="V433" s="26">
        <v>1</v>
      </c>
      <c r="W433" s="26">
        <v>1</v>
      </c>
      <c r="X433" s="27">
        <v>1</v>
      </c>
      <c r="Y433" s="21"/>
      <c r="Z433" s="21">
        <f t="shared" si="27"/>
        <v>950</v>
      </c>
      <c r="AA433" s="21" t="s">
        <v>55</v>
      </c>
      <c r="AB433" s="21">
        <v>1</v>
      </c>
      <c r="AC433" s="21"/>
      <c r="AD433" s="21">
        <f t="shared" si="24"/>
        <v>950</v>
      </c>
      <c r="AE433" s="21"/>
      <c r="AF433" s="21">
        <f t="shared" si="25"/>
        <v>950</v>
      </c>
      <c r="AG433" s="28">
        <f t="shared" si="26"/>
        <v>950</v>
      </c>
      <c r="AH433" s="21"/>
      <c r="AI433" s="29"/>
      <c r="AJ433" s="21"/>
      <c r="AK433" s="21"/>
      <c r="AL433" s="22"/>
      <c r="AM433" s="21">
        <v>1</v>
      </c>
      <c r="AN433" s="21"/>
      <c r="AO433" s="21" t="s">
        <v>56</v>
      </c>
      <c r="AP433" s="22"/>
      <c r="AQ433" s="22"/>
      <c r="AR433" s="22"/>
    </row>
    <row r="434" spans="1:44" s="20" customFormat="1" ht="14.25" x14ac:dyDescent="0.15">
      <c r="A434" s="21" t="s">
        <v>46</v>
      </c>
      <c r="B434" s="22"/>
      <c r="C434" s="22"/>
      <c r="D434" s="22"/>
      <c r="E434" s="22"/>
      <c r="F434" s="22"/>
      <c r="G434" s="22" t="s">
        <v>670</v>
      </c>
      <c r="H434" s="22"/>
      <c r="I434" s="23">
        <v>39800374595</v>
      </c>
      <c r="J434" s="22" t="s">
        <v>48</v>
      </c>
      <c r="K434" s="24" t="s">
        <v>287</v>
      </c>
      <c r="L434" s="22"/>
      <c r="M434" s="23">
        <v>720</v>
      </c>
      <c r="N434" s="23">
        <v>720</v>
      </c>
      <c r="O434" s="22"/>
      <c r="P434" s="22" t="s">
        <v>50</v>
      </c>
      <c r="Q434" s="22" t="s">
        <v>51</v>
      </c>
      <c r="R434" s="22" t="s">
        <v>104</v>
      </c>
      <c r="S434" s="25"/>
      <c r="T434" s="22" t="s">
        <v>53</v>
      </c>
      <c r="U434" s="22" t="s">
        <v>288</v>
      </c>
      <c r="V434" s="26">
        <v>1</v>
      </c>
      <c r="W434" s="26">
        <v>1</v>
      </c>
      <c r="X434" s="27">
        <v>1</v>
      </c>
      <c r="Y434" s="21"/>
      <c r="Z434" s="21">
        <f t="shared" si="27"/>
        <v>720</v>
      </c>
      <c r="AA434" s="21" t="s">
        <v>55</v>
      </c>
      <c r="AB434" s="21">
        <v>1</v>
      </c>
      <c r="AC434" s="21"/>
      <c r="AD434" s="21">
        <f t="shared" si="24"/>
        <v>720</v>
      </c>
      <c r="AE434" s="21"/>
      <c r="AF434" s="21">
        <f t="shared" si="25"/>
        <v>720</v>
      </c>
      <c r="AG434" s="28">
        <f t="shared" si="26"/>
        <v>720</v>
      </c>
      <c r="AH434" s="21"/>
      <c r="AI434" s="29"/>
      <c r="AJ434" s="21"/>
      <c r="AK434" s="21"/>
      <c r="AL434" s="22"/>
      <c r="AM434" s="21">
        <v>1</v>
      </c>
      <c r="AN434" s="21"/>
      <c r="AO434" s="21" t="s">
        <v>56</v>
      </c>
      <c r="AP434" s="22"/>
      <c r="AQ434" s="22"/>
      <c r="AR434" s="22"/>
    </row>
    <row r="435" spans="1:44" s="20" customFormat="1" ht="14.25" x14ac:dyDescent="0.15">
      <c r="A435" s="21" t="s">
        <v>46</v>
      </c>
      <c r="B435" s="22"/>
      <c r="C435" s="22"/>
      <c r="D435" s="22"/>
      <c r="E435" s="22"/>
      <c r="F435" s="22"/>
      <c r="G435" s="22" t="s">
        <v>671</v>
      </c>
      <c r="H435" s="22"/>
      <c r="I435" s="23">
        <v>39800374596</v>
      </c>
      <c r="J435" s="22" t="s">
        <v>48</v>
      </c>
      <c r="K435" s="24" t="s">
        <v>199</v>
      </c>
      <c r="L435" s="22"/>
      <c r="M435" s="23">
        <v>720</v>
      </c>
      <c r="N435" s="23">
        <v>720</v>
      </c>
      <c r="O435" s="22"/>
      <c r="P435" s="22" t="s">
        <v>50</v>
      </c>
      <c r="Q435" s="22" t="s">
        <v>51</v>
      </c>
      <c r="R435" s="22" t="s">
        <v>99</v>
      </c>
      <c r="S435" s="25"/>
      <c r="T435" s="22" t="s">
        <v>53</v>
      </c>
      <c r="U435" s="22" t="s">
        <v>200</v>
      </c>
      <c r="V435" s="26">
        <v>1</v>
      </c>
      <c r="W435" s="26">
        <v>1</v>
      </c>
      <c r="X435" s="27">
        <v>1</v>
      </c>
      <c r="Y435" s="21"/>
      <c r="Z435" s="21">
        <f t="shared" si="27"/>
        <v>720</v>
      </c>
      <c r="AA435" s="21" t="s">
        <v>55</v>
      </c>
      <c r="AB435" s="21">
        <v>1</v>
      </c>
      <c r="AC435" s="21"/>
      <c r="AD435" s="21">
        <f t="shared" si="24"/>
        <v>720</v>
      </c>
      <c r="AE435" s="21"/>
      <c r="AF435" s="21">
        <f t="shared" si="25"/>
        <v>720</v>
      </c>
      <c r="AG435" s="28">
        <f t="shared" si="26"/>
        <v>720</v>
      </c>
      <c r="AH435" s="21"/>
      <c r="AI435" s="29"/>
      <c r="AJ435" s="21"/>
      <c r="AK435" s="21"/>
      <c r="AL435" s="22"/>
      <c r="AM435" s="21">
        <v>1</v>
      </c>
      <c r="AN435" s="21"/>
      <c r="AO435" s="21" t="s">
        <v>56</v>
      </c>
      <c r="AP435" s="22"/>
      <c r="AQ435" s="22"/>
      <c r="AR435" s="22"/>
    </row>
    <row r="436" spans="1:44" s="20" customFormat="1" ht="14.25" x14ac:dyDescent="0.15">
      <c r="A436" s="21" t="s">
        <v>46</v>
      </c>
      <c r="B436" s="22"/>
      <c r="C436" s="22"/>
      <c r="D436" s="22"/>
      <c r="E436" s="22"/>
      <c r="F436" s="22"/>
      <c r="G436" s="22" t="s">
        <v>672</v>
      </c>
      <c r="H436" s="22"/>
      <c r="I436" s="23">
        <v>39800374602</v>
      </c>
      <c r="J436" s="22" t="s">
        <v>48</v>
      </c>
      <c r="K436" s="24" t="s">
        <v>108</v>
      </c>
      <c r="L436" s="22"/>
      <c r="M436" s="23">
        <v>720</v>
      </c>
      <c r="N436" s="23">
        <v>720</v>
      </c>
      <c r="O436" s="22"/>
      <c r="P436" s="22" t="s">
        <v>50</v>
      </c>
      <c r="Q436" s="22" t="s">
        <v>51</v>
      </c>
      <c r="R436" s="22" t="s">
        <v>109</v>
      </c>
      <c r="S436" s="25"/>
      <c r="T436" s="22" t="s">
        <v>53</v>
      </c>
      <c r="U436" s="22" t="s">
        <v>110</v>
      </c>
      <c r="V436" s="26">
        <v>1</v>
      </c>
      <c r="W436" s="26">
        <v>1</v>
      </c>
      <c r="X436" s="27">
        <v>1</v>
      </c>
      <c r="Y436" s="21"/>
      <c r="Z436" s="21">
        <f t="shared" si="27"/>
        <v>720</v>
      </c>
      <c r="AA436" s="21" t="s">
        <v>55</v>
      </c>
      <c r="AB436" s="21">
        <v>1</v>
      </c>
      <c r="AC436" s="21"/>
      <c r="AD436" s="21">
        <f t="shared" si="24"/>
        <v>720</v>
      </c>
      <c r="AE436" s="21"/>
      <c r="AF436" s="21">
        <f t="shared" si="25"/>
        <v>720</v>
      </c>
      <c r="AG436" s="28">
        <f t="shared" si="26"/>
        <v>720</v>
      </c>
      <c r="AH436" s="21"/>
      <c r="AI436" s="29"/>
      <c r="AJ436" s="21"/>
      <c r="AK436" s="21"/>
      <c r="AL436" s="22"/>
      <c r="AM436" s="21">
        <v>1</v>
      </c>
      <c r="AN436" s="21"/>
      <c r="AO436" s="21" t="s">
        <v>56</v>
      </c>
      <c r="AP436" s="22"/>
      <c r="AQ436" s="22"/>
      <c r="AR436" s="22"/>
    </row>
    <row r="437" spans="1:44" s="20" customFormat="1" ht="14.25" x14ac:dyDescent="0.15">
      <c r="A437" s="21" t="s">
        <v>46</v>
      </c>
      <c r="B437" s="22"/>
      <c r="C437" s="22"/>
      <c r="D437" s="22"/>
      <c r="E437" s="22"/>
      <c r="F437" s="22"/>
      <c r="G437" s="22" t="s">
        <v>673</v>
      </c>
      <c r="H437" s="22"/>
      <c r="I437" s="23">
        <v>39800374603</v>
      </c>
      <c r="J437" s="22" t="s">
        <v>48</v>
      </c>
      <c r="K437" s="24" t="s">
        <v>199</v>
      </c>
      <c r="L437" s="22"/>
      <c r="M437" s="23">
        <v>950</v>
      </c>
      <c r="N437" s="23">
        <v>950</v>
      </c>
      <c r="O437" s="22"/>
      <c r="P437" s="22" t="s">
        <v>50</v>
      </c>
      <c r="Q437" s="22" t="s">
        <v>51</v>
      </c>
      <c r="R437" s="22" t="s">
        <v>99</v>
      </c>
      <c r="S437" s="25"/>
      <c r="T437" s="22" t="s">
        <v>53</v>
      </c>
      <c r="U437" s="22" t="s">
        <v>200</v>
      </c>
      <c r="V437" s="26">
        <v>1</v>
      </c>
      <c r="W437" s="26">
        <v>1</v>
      </c>
      <c r="X437" s="27">
        <v>1</v>
      </c>
      <c r="Y437" s="21"/>
      <c r="Z437" s="21">
        <f t="shared" si="27"/>
        <v>950</v>
      </c>
      <c r="AA437" s="21" t="s">
        <v>55</v>
      </c>
      <c r="AB437" s="21">
        <v>1</v>
      </c>
      <c r="AC437" s="21"/>
      <c r="AD437" s="21">
        <f t="shared" si="24"/>
        <v>950</v>
      </c>
      <c r="AE437" s="21"/>
      <c r="AF437" s="21">
        <f t="shared" si="25"/>
        <v>950</v>
      </c>
      <c r="AG437" s="28">
        <f t="shared" si="26"/>
        <v>950</v>
      </c>
      <c r="AH437" s="21"/>
      <c r="AI437" s="29"/>
      <c r="AJ437" s="21"/>
      <c r="AK437" s="21"/>
      <c r="AL437" s="22"/>
      <c r="AM437" s="21">
        <v>1</v>
      </c>
      <c r="AN437" s="21"/>
      <c r="AO437" s="21" t="s">
        <v>56</v>
      </c>
      <c r="AP437" s="22"/>
      <c r="AQ437" s="22"/>
      <c r="AR437" s="22"/>
    </row>
    <row r="438" spans="1:44" s="20" customFormat="1" ht="14.25" x14ac:dyDescent="0.15">
      <c r="A438" s="21" t="s">
        <v>46</v>
      </c>
      <c r="B438" s="22"/>
      <c r="C438" s="22"/>
      <c r="D438" s="22"/>
      <c r="E438" s="22"/>
      <c r="F438" s="22"/>
      <c r="G438" s="22" t="s">
        <v>674</v>
      </c>
      <c r="H438" s="22"/>
      <c r="I438" s="23">
        <v>39800374604</v>
      </c>
      <c r="J438" s="22" t="s">
        <v>48</v>
      </c>
      <c r="K438" s="24" t="s">
        <v>72</v>
      </c>
      <c r="L438" s="22"/>
      <c r="M438" s="23">
        <v>950</v>
      </c>
      <c r="N438" s="23">
        <v>950</v>
      </c>
      <c r="O438" s="22"/>
      <c r="P438" s="22" t="s">
        <v>50</v>
      </c>
      <c r="Q438" s="22" t="s">
        <v>51</v>
      </c>
      <c r="R438" s="22" t="s">
        <v>52</v>
      </c>
      <c r="S438" s="25"/>
      <c r="T438" s="22" t="s">
        <v>53</v>
      </c>
      <c r="U438" s="22" t="s">
        <v>54</v>
      </c>
      <c r="V438" s="26">
        <v>1</v>
      </c>
      <c r="W438" s="26">
        <v>1</v>
      </c>
      <c r="X438" s="27">
        <v>1</v>
      </c>
      <c r="Y438" s="21"/>
      <c r="Z438" s="21">
        <f t="shared" si="27"/>
        <v>950</v>
      </c>
      <c r="AA438" s="21" t="s">
        <v>55</v>
      </c>
      <c r="AB438" s="21">
        <v>1</v>
      </c>
      <c r="AC438" s="21"/>
      <c r="AD438" s="21">
        <f t="shared" si="24"/>
        <v>950</v>
      </c>
      <c r="AE438" s="21"/>
      <c r="AF438" s="21">
        <f t="shared" si="25"/>
        <v>950</v>
      </c>
      <c r="AG438" s="28">
        <f t="shared" si="26"/>
        <v>950</v>
      </c>
      <c r="AH438" s="21"/>
      <c r="AI438" s="29"/>
      <c r="AJ438" s="21"/>
      <c r="AK438" s="21"/>
      <c r="AL438" s="22"/>
      <c r="AM438" s="21">
        <v>1</v>
      </c>
      <c r="AN438" s="21"/>
      <c r="AO438" s="21" t="s">
        <v>56</v>
      </c>
      <c r="AP438" s="22"/>
      <c r="AQ438" s="22"/>
      <c r="AR438" s="22"/>
    </row>
    <row r="439" spans="1:44" s="20" customFormat="1" ht="14.25" x14ac:dyDescent="0.15">
      <c r="A439" s="21" t="s">
        <v>46</v>
      </c>
      <c r="B439" s="22"/>
      <c r="C439" s="22"/>
      <c r="D439" s="22"/>
      <c r="E439" s="22"/>
      <c r="F439" s="22"/>
      <c r="G439" s="22" t="s">
        <v>675</v>
      </c>
      <c r="H439" s="22"/>
      <c r="I439" s="23">
        <v>39800374605</v>
      </c>
      <c r="J439" s="22" t="s">
        <v>48</v>
      </c>
      <c r="K439" s="24" t="s">
        <v>146</v>
      </c>
      <c r="L439" s="22"/>
      <c r="M439" s="23">
        <v>720</v>
      </c>
      <c r="N439" s="23">
        <v>720</v>
      </c>
      <c r="O439" s="22"/>
      <c r="P439" s="22" t="s">
        <v>50</v>
      </c>
      <c r="Q439" s="22" t="s">
        <v>51</v>
      </c>
      <c r="R439" s="22" t="s">
        <v>147</v>
      </c>
      <c r="S439" s="25"/>
      <c r="T439" s="22" t="s">
        <v>53</v>
      </c>
      <c r="U439" s="22" t="s">
        <v>148</v>
      </c>
      <c r="V439" s="26">
        <v>1</v>
      </c>
      <c r="W439" s="26">
        <v>1</v>
      </c>
      <c r="X439" s="27">
        <v>1</v>
      </c>
      <c r="Y439" s="21"/>
      <c r="Z439" s="21">
        <f t="shared" si="27"/>
        <v>720</v>
      </c>
      <c r="AA439" s="21" t="s">
        <v>55</v>
      </c>
      <c r="AB439" s="21">
        <v>1</v>
      </c>
      <c r="AC439" s="21"/>
      <c r="AD439" s="21">
        <f t="shared" si="24"/>
        <v>720</v>
      </c>
      <c r="AE439" s="21"/>
      <c r="AF439" s="21">
        <f t="shared" si="25"/>
        <v>720</v>
      </c>
      <c r="AG439" s="28">
        <f t="shared" si="26"/>
        <v>720</v>
      </c>
      <c r="AH439" s="21"/>
      <c r="AI439" s="29"/>
      <c r="AJ439" s="21"/>
      <c r="AK439" s="21"/>
      <c r="AL439" s="22"/>
      <c r="AM439" s="21">
        <v>1</v>
      </c>
      <c r="AN439" s="21"/>
      <c r="AO439" s="21" t="s">
        <v>56</v>
      </c>
      <c r="AP439" s="22"/>
      <c r="AQ439" s="22"/>
      <c r="AR439" s="22"/>
    </row>
    <row r="440" spans="1:44" s="20" customFormat="1" ht="14.25" x14ac:dyDescent="0.15">
      <c r="A440" s="21" t="s">
        <v>46</v>
      </c>
      <c r="B440" s="22"/>
      <c r="C440" s="22"/>
      <c r="D440" s="22"/>
      <c r="E440" s="22"/>
      <c r="F440" s="22"/>
      <c r="G440" s="22" t="s">
        <v>676</v>
      </c>
      <c r="H440" s="22"/>
      <c r="I440" s="23">
        <v>39800374599</v>
      </c>
      <c r="J440" s="22" t="s">
        <v>48</v>
      </c>
      <c r="K440" s="24" t="s">
        <v>230</v>
      </c>
      <c r="L440" s="22"/>
      <c r="M440" s="23">
        <v>950</v>
      </c>
      <c r="N440" s="23">
        <v>950</v>
      </c>
      <c r="O440" s="22"/>
      <c r="P440" s="22" t="s">
        <v>50</v>
      </c>
      <c r="Q440" s="22" t="s">
        <v>51</v>
      </c>
      <c r="R440" s="22" t="s">
        <v>117</v>
      </c>
      <c r="S440" s="25"/>
      <c r="T440" s="22" t="s">
        <v>53</v>
      </c>
      <c r="U440" s="22" t="s">
        <v>231</v>
      </c>
      <c r="V440" s="26">
        <v>1</v>
      </c>
      <c r="W440" s="26">
        <v>1</v>
      </c>
      <c r="X440" s="27">
        <v>1</v>
      </c>
      <c r="Y440" s="21"/>
      <c r="Z440" s="21">
        <f t="shared" si="27"/>
        <v>950</v>
      </c>
      <c r="AA440" s="21" t="s">
        <v>55</v>
      </c>
      <c r="AB440" s="21">
        <v>1</v>
      </c>
      <c r="AC440" s="21"/>
      <c r="AD440" s="21">
        <f t="shared" si="24"/>
        <v>950</v>
      </c>
      <c r="AE440" s="21"/>
      <c r="AF440" s="21">
        <f t="shared" si="25"/>
        <v>950</v>
      </c>
      <c r="AG440" s="28">
        <f t="shared" si="26"/>
        <v>950</v>
      </c>
      <c r="AH440" s="21"/>
      <c r="AI440" s="29"/>
      <c r="AJ440" s="21"/>
      <c r="AK440" s="21"/>
      <c r="AL440" s="22"/>
      <c r="AM440" s="21">
        <v>1</v>
      </c>
      <c r="AN440" s="21"/>
      <c r="AO440" s="21" t="s">
        <v>56</v>
      </c>
      <c r="AP440" s="22"/>
      <c r="AQ440" s="22"/>
      <c r="AR440" s="22"/>
    </row>
    <row r="441" spans="1:44" s="20" customFormat="1" ht="14.25" x14ac:dyDescent="0.15">
      <c r="A441" s="21" t="s">
        <v>46</v>
      </c>
      <c r="B441" s="22"/>
      <c r="C441" s="22"/>
      <c r="D441" s="22"/>
      <c r="E441" s="22"/>
      <c r="F441" s="22"/>
      <c r="G441" s="22" t="s">
        <v>677</v>
      </c>
      <c r="H441" s="22"/>
      <c r="I441" s="23">
        <v>39800374632</v>
      </c>
      <c r="J441" s="22" t="s">
        <v>48</v>
      </c>
      <c r="K441" s="24" t="s">
        <v>94</v>
      </c>
      <c r="L441" s="22"/>
      <c r="M441" s="23">
        <v>950</v>
      </c>
      <c r="N441" s="23">
        <v>950</v>
      </c>
      <c r="O441" s="22"/>
      <c r="P441" s="22" t="s">
        <v>64</v>
      </c>
      <c r="Q441" s="22" t="s">
        <v>51</v>
      </c>
      <c r="R441" s="22" t="s">
        <v>95</v>
      </c>
      <c r="S441" s="25"/>
      <c r="T441" s="22" t="s">
        <v>53</v>
      </c>
      <c r="U441" s="22" t="s">
        <v>96</v>
      </c>
      <c r="V441" s="26">
        <v>1</v>
      </c>
      <c r="W441" s="26">
        <v>1</v>
      </c>
      <c r="X441" s="27">
        <v>1</v>
      </c>
      <c r="Y441" s="21"/>
      <c r="Z441" s="21">
        <f t="shared" si="27"/>
        <v>950</v>
      </c>
      <c r="AA441" s="21" t="s">
        <v>55</v>
      </c>
      <c r="AB441" s="21">
        <v>1</v>
      </c>
      <c r="AC441" s="21"/>
      <c r="AD441" s="21">
        <f t="shared" si="24"/>
        <v>950</v>
      </c>
      <c r="AE441" s="21"/>
      <c r="AF441" s="21">
        <f t="shared" si="25"/>
        <v>950</v>
      </c>
      <c r="AG441" s="28">
        <f t="shared" si="26"/>
        <v>950</v>
      </c>
      <c r="AH441" s="21"/>
      <c r="AI441" s="29"/>
      <c r="AJ441" s="21"/>
      <c r="AK441" s="21"/>
      <c r="AL441" s="22"/>
      <c r="AM441" s="21">
        <v>1</v>
      </c>
      <c r="AN441" s="21"/>
      <c r="AO441" s="21" t="s">
        <v>56</v>
      </c>
      <c r="AP441" s="22"/>
      <c r="AQ441" s="22"/>
      <c r="AR441" s="22"/>
    </row>
    <row r="442" spans="1:44" s="20" customFormat="1" ht="14.25" x14ac:dyDescent="0.15">
      <c r="A442" s="21" t="s">
        <v>46</v>
      </c>
      <c r="B442" s="22"/>
      <c r="C442" s="22"/>
      <c r="D442" s="22"/>
      <c r="E442" s="22"/>
      <c r="F442" s="22"/>
      <c r="G442" s="22" t="s">
        <v>678</v>
      </c>
      <c r="H442" s="22"/>
      <c r="I442" s="23">
        <v>39800375958</v>
      </c>
      <c r="J442" s="22" t="s">
        <v>48</v>
      </c>
      <c r="K442" s="24" t="s">
        <v>72</v>
      </c>
      <c r="L442" s="22"/>
      <c r="M442" s="23">
        <v>720</v>
      </c>
      <c r="N442" s="23">
        <v>720</v>
      </c>
      <c r="O442" s="22"/>
      <c r="P442" s="22" t="s">
        <v>50</v>
      </c>
      <c r="Q442" s="22" t="s">
        <v>51</v>
      </c>
      <c r="R442" s="22" t="s">
        <v>52</v>
      </c>
      <c r="S442" s="25"/>
      <c r="T442" s="22" t="s">
        <v>53</v>
      </c>
      <c r="U442" s="22" t="s">
        <v>54</v>
      </c>
      <c r="V442" s="26">
        <v>1</v>
      </c>
      <c r="W442" s="26">
        <v>1</v>
      </c>
      <c r="X442" s="27">
        <v>1</v>
      </c>
      <c r="Y442" s="21"/>
      <c r="Z442" s="21">
        <f t="shared" si="27"/>
        <v>720</v>
      </c>
      <c r="AA442" s="21" t="s">
        <v>55</v>
      </c>
      <c r="AB442" s="21">
        <v>1</v>
      </c>
      <c r="AC442" s="21"/>
      <c r="AD442" s="21">
        <f t="shared" si="24"/>
        <v>720</v>
      </c>
      <c r="AE442" s="21"/>
      <c r="AF442" s="21">
        <f t="shared" si="25"/>
        <v>720</v>
      </c>
      <c r="AG442" s="28">
        <f t="shared" si="26"/>
        <v>720</v>
      </c>
      <c r="AH442" s="21"/>
      <c r="AI442" s="29"/>
      <c r="AJ442" s="21"/>
      <c r="AK442" s="21"/>
      <c r="AL442" s="22"/>
      <c r="AM442" s="21">
        <v>1</v>
      </c>
      <c r="AN442" s="21"/>
      <c r="AO442" s="21" t="s">
        <v>56</v>
      </c>
      <c r="AP442" s="22"/>
      <c r="AQ442" s="22"/>
      <c r="AR442" s="22"/>
    </row>
    <row r="443" spans="1:44" s="20" customFormat="1" ht="14.25" x14ac:dyDescent="0.15">
      <c r="A443" s="21" t="s">
        <v>46</v>
      </c>
      <c r="B443" s="22"/>
      <c r="C443" s="22"/>
      <c r="D443" s="22"/>
      <c r="E443" s="22"/>
      <c r="F443" s="22"/>
      <c r="G443" s="22" t="s">
        <v>678</v>
      </c>
      <c r="H443" s="22"/>
      <c r="I443" s="23">
        <v>39800375959</v>
      </c>
      <c r="J443" s="22" t="s">
        <v>48</v>
      </c>
      <c r="K443" s="24" t="s">
        <v>72</v>
      </c>
      <c r="L443" s="22"/>
      <c r="M443" s="23">
        <v>950</v>
      </c>
      <c r="N443" s="23">
        <v>950</v>
      </c>
      <c r="O443" s="22"/>
      <c r="P443" s="22" t="s">
        <v>50</v>
      </c>
      <c r="Q443" s="22" t="s">
        <v>51</v>
      </c>
      <c r="R443" s="22" t="s">
        <v>52</v>
      </c>
      <c r="S443" s="25"/>
      <c r="T443" s="22" t="s">
        <v>53</v>
      </c>
      <c r="U443" s="22" t="s">
        <v>54</v>
      </c>
      <c r="V443" s="26">
        <v>1</v>
      </c>
      <c r="W443" s="26">
        <v>1</v>
      </c>
      <c r="X443" s="27">
        <v>1</v>
      </c>
      <c r="Y443" s="21"/>
      <c r="Z443" s="21">
        <f t="shared" si="27"/>
        <v>950</v>
      </c>
      <c r="AA443" s="21" t="s">
        <v>55</v>
      </c>
      <c r="AB443" s="21">
        <v>1</v>
      </c>
      <c r="AC443" s="21"/>
      <c r="AD443" s="21">
        <f t="shared" si="24"/>
        <v>950</v>
      </c>
      <c r="AE443" s="21"/>
      <c r="AF443" s="21">
        <f t="shared" si="25"/>
        <v>950</v>
      </c>
      <c r="AG443" s="28">
        <f t="shared" si="26"/>
        <v>950</v>
      </c>
      <c r="AH443" s="21"/>
      <c r="AI443" s="29"/>
      <c r="AJ443" s="21"/>
      <c r="AK443" s="21"/>
      <c r="AL443" s="22"/>
      <c r="AM443" s="21">
        <v>1</v>
      </c>
      <c r="AN443" s="21"/>
      <c r="AO443" s="21" t="s">
        <v>56</v>
      </c>
      <c r="AP443" s="22"/>
      <c r="AQ443" s="22"/>
      <c r="AR443" s="22"/>
    </row>
    <row r="444" spans="1:44" s="20" customFormat="1" ht="14.25" x14ac:dyDescent="0.15">
      <c r="A444" s="21" t="s">
        <v>46</v>
      </c>
      <c r="B444" s="22"/>
      <c r="C444" s="22"/>
      <c r="D444" s="22"/>
      <c r="E444" s="22"/>
      <c r="F444" s="22"/>
      <c r="G444" s="22" t="s">
        <v>679</v>
      </c>
      <c r="H444" s="22"/>
      <c r="I444" s="23">
        <v>39800375962</v>
      </c>
      <c r="J444" s="22" t="s">
        <v>48</v>
      </c>
      <c r="K444" s="24" t="s">
        <v>202</v>
      </c>
      <c r="L444" s="22"/>
      <c r="M444" s="23">
        <v>720</v>
      </c>
      <c r="N444" s="23">
        <v>720</v>
      </c>
      <c r="O444" s="22"/>
      <c r="P444" s="22" t="s">
        <v>50</v>
      </c>
      <c r="Q444" s="22" t="s">
        <v>51</v>
      </c>
      <c r="R444" s="22" t="s">
        <v>121</v>
      </c>
      <c r="S444" s="25"/>
      <c r="T444" s="22" t="s">
        <v>53</v>
      </c>
      <c r="U444" s="22" t="s">
        <v>203</v>
      </c>
      <c r="V444" s="26">
        <v>1</v>
      </c>
      <c r="W444" s="26">
        <v>1</v>
      </c>
      <c r="X444" s="27">
        <v>1</v>
      </c>
      <c r="Y444" s="21"/>
      <c r="Z444" s="21">
        <f t="shared" si="27"/>
        <v>720</v>
      </c>
      <c r="AA444" s="21" t="s">
        <v>55</v>
      </c>
      <c r="AB444" s="21">
        <v>1</v>
      </c>
      <c r="AC444" s="21"/>
      <c r="AD444" s="21">
        <f t="shared" si="24"/>
        <v>720</v>
      </c>
      <c r="AE444" s="21"/>
      <c r="AF444" s="21">
        <f t="shared" si="25"/>
        <v>720</v>
      </c>
      <c r="AG444" s="28">
        <f t="shared" si="26"/>
        <v>720</v>
      </c>
      <c r="AH444" s="21"/>
      <c r="AI444" s="29"/>
      <c r="AJ444" s="21"/>
      <c r="AK444" s="21"/>
      <c r="AL444" s="22"/>
      <c r="AM444" s="21">
        <v>1</v>
      </c>
      <c r="AN444" s="21"/>
      <c r="AO444" s="21" t="s">
        <v>56</v>
      </c>
      <c r="AP444" s="22"/>
      <c r="AQ444" s="22"/>
      <c r="AR444" s="22"/>
    </row>
    <row r="445" spans="1:44" s="20" customFormat="1" ht="14.25" x14ac:dyDescent="0.15">
      <c r="A445" s="21" t="s">
        <v>46</v>
      </c>
      <c r="B445" s="22"/>
      <c r="C445" s="22"/>
      <c r="D445" s="22"/>
      <c r="E445" s="22"/>
      <c r="F445" s="22"/>
      <c r="G445" s="22" t="s">
        <v>680</v>
      </c>
      <c r="H445" s="22"/>
      <c r="I445" s="23">
        <v>39800376012</v>
      </c>
      <c r="J445" s="22" t="s">
        <v>48</v>
      </c>
      <c r="K445" s="24" t="s">
        <v>178</v>
      </c>
      <c r="L445" s="22"/>
      <c r="M445" s="23">
        <v>950</v>
      </c>
      <c r="N445" s="23">
        <v>950</v>
      </c>
      <c r="O445" s="22"/>
      <c r="P445" s="22" t="s">
        <v>64</v>
      </c>
      <c r="Q445" s="22" t="s">
        <v>51</v>
      </c>
      <c r="R445" s="22" t="s">
        <v>282</v>
      </c>
      <c r="S445" s="25"/>
      <c r="T445" s="22" t="s">
        <v>275</v>
      </c>
      <c r="U445" s="22" t="s">
        <v>178</v>
      </c>
      <c r="V445" s="26">
        <v>1</v>
      </c>
      <c r="W445" s="26">
        <v>1</v>
      </c>
      <c r="X445" s="27">
        <v>1</v>
      </c>
      <c r="Y445" s="21"/>
      <c r="Z445" s="21">
        <f t="shared" si="27"/>
        <v>950</v>
      </c>
      <c r="AA445" s="21" t="s">
        <v>55</v>
      </c>
      <c r="AB445" s="21">
        <v>1</v>
      </c>
      <c r="AC445" s="21"/>
      <c r="AD445" s="21">
        <f t="shared" si="24"/>
        <v>950</v>
      </c>
      <c r="AE445" s="21"/>
      <c r="AF445" s="21">
        <f t="shared" si="25"/>
        <v>950</v>
      </c>
      <c r="AG445" s="28">
        <f t="shared" si="26"/>
        <v>950</v>
      </c>
      <c r="AH445" s="21"/>
      <c r="AI445" s="29"/>
      <c r="AJ445" s="21"/>
      <c r="AK445" s="21"/>
      <c r="AL445" s="22"/>
      <c r="AM445" s="21">
        <v>1</v>
      </c>
      <c r="AN445" s="21"/>
      <c r="AO445" s="21" t="s">
        <v>56</v>
      </c>
      <c r="AP445" s="22"/>
      <c r="AQ445" s="22"/>
      <c r="AR445" s="22"/>
    </row>
    <row r="446" spans="1:44" s="20" customFormat="1" ht="14.25" x14ac:dyDescent="0.15">
      <c r="A446" s="21" t="s">
        <v>46</v>
      </c>
      <c r="B446" s="22"/>
      <c r="C446" s="22"/>
      <c r="D446" s="22"/>
      <c r="E446" s="22"/>
      <c r="F446" s="22"/>
      <c r="G446" s="22" t="s">
        <v>681</v>
      </c>
      <c r="H446" s="22"/>
      <c r="I446" s="23">
        <v>39800375996</v>
      </c>
      <c r="J446" s="22" t="s">
        <v>48</v>
      </c>
      <c r="K446" s="24" t="s">
        <v>220</v>
      </c>
      <c r="L446" s="22"/>
      <c r="M446" s="23">
        <v>950</v>
      </c>
      <c r="N446" s="23">
        <v>950</v>
      </c>
      <c r="O446" s="22"/>
      <c r="P446" s="22" t="s">
        <v>64</v>
      </c>
      <c r="Q446" s="22" t="s">
        <v>51</v>
      </c>
      <c r="R446" s="22" t="s">
        <v>221</v>
      </c>
      <c r="S446" s="25"/>
      <c r="T446" s="22" t="s">
        <v>53</v>
      </c>
      <c r="U446" s="22" t="s">
        <v>222</v>
      </c>
      <c r="V446" s="26">
        <v>1</v>
      </c>
      <c r="W446" s="26">
        <v>1</v>
      </c>
      <c r="X446" s="27">
        <v>1</v>
      </c>
      <c r="Y446" s="21"/>
      <c r="Z446" s="21">
        <f t="shared" si="27"/>
        <v>950</v>
      </c>
      <c r="AA446" s="21" t="s">
        <v>55</v>
      </c>
      <c r="AB446" s="21">
        <v>1</v>
      </c>
      <c r="AC446" s="21"/>
      <c r="AD446" s="21">
        <f t="shared" si="24"/>
        <v>950</v>
      </c>
      <c r="AE446" s="21"/>
      <c r="AF446" s="21">
        <f t="shared" si="25"/>
        <v>950</v>
      </c>
      <c r="AG446" s="28">
        <f t="shared" si="26"/>
        <v>950</v>
      </c>
      <c r="AH446" s="21"/>
      <c r="AI446" s="29"/>
      <c r="AJ446" s="21"/>
      <c r="AK446" s="21"/>
      <c r="AL446" s="22"/>
      <c r="AM446" s="21">
        <v>1</v>
      </c>
      <c r="AN446" s="21"/>
      <c r="AO446" s="21" t="s">
        <v>56</v>
      </c>
      <c r="AP446" s="22"/>
      <c r="AQ446" s="22"/>
      <c r="AR446" s="22"/>
    </row>
    <row r="447" spans="1:44" s="20" customFormat="1" ht="14.25" x14ac:dyDescent="0.15">
      <c r="A447" s="21" t="s">
        <v>46</v>
      </c>
      <c r="B447" s="22"/>
      <c r="C447" s="22"/>
      <c r="D447" s="22"/>
      <c r="E447" s="22"/>
      <c r="F447" s="22"/>
      <c r="G447" s="22" t="s">
        <v>682</v>
      </c>
      <c r="H447" s="22"/>
      <c r="I447" s="23">
        <v>39800375999</v>
      </c>
      <c r="J447" s="22" t="s">
        <v>48</v>
      </c>
      <c r="K447" s="24" t="s">
        <v>220</v>
      </c>
      <c r="L447" s="22"/>
      <c r="M447" s="23">
        <v>720</v>
      </c>
      <c r="N447" s="23">
        <v>720</v>
      </c>
      <c r="O447" s="22"/>
      <c r="P447" s="22" t="s">
        <v>64</v>
      </c>
      <c r="Q447" s="22" t="s">
        <v>51</v>
      </c>
      <c r="R447" s="22" t="s">
        <v>221</v>
      </c>
      <c r="S447" s="25"/>
      <c r="T447" s="22" t="s">
        <v>53</v>
      </c>
      <c r="U447" s="22" t="s">
        <v>222</v>
      </c>
      <c r="V447" s="26">
        <v>1</v>
      </c>
      <c r="W447" s="26">
        <v>1</v>
      </c>
      <c r="X447" s="27">
        <v>1</v>
      </c>
      <c r="Y447" s="21"/>
      <c r="Z447" s="21">
        <f t="shared" si="27"/>
        <v>720</v>
      </c>
      <c r="AA447" s="21" t="s">
        <v>55</v>
      </c>
      <c r="AB447" s="21">
        <v>1</v>
      </c>
      <c r="AC447" s="21"/>
      <c r="AD447" s="21">
        <f t="shared" si="24"/>
        <v>720</v>
      </c>
      <c r="AE447" s="21"/>
      <c r="AF447" s="21">
        <f t="shared" si="25"/>
        <v>720</v>
      </c>
      <c r="AG447" s="28">
        <f t="shared" si="26"/>
        <v>720</v>
      </c>
      <c r="AH447" s="21"/>
      <c r="AI447" s="29"/>
      <c r="AJ447" s="21"/>
      <c r="AK447" s="21"/>
      <c r="AL447" s="22"/>
      <c r="AM447" s="21">
        <v>1</v>
      </c>
      <c r="AN447" s="21"/>
      <c r="AO447" s="21" t="s">
        <v>56</v>
      </c>
      <c r="AP447" s="22"/>
      <c r="AQ447" s="22"/>
      <c r="AR447" s="22"/>
    </row>
    <row r="448" spans="1:44" s="20" customFormat="1" ht="14.25" x14ac:dyDescent="0.15">
      <c r="A448" s="21" t="s">
        <v>46</v>
      </c>
      <c r="B448" s="22"/>
      <c r="C448" s="22"/>
      <c r="D448" s="22"/>
      <c r="E448" s="22"/>
      <c r="F448" s="22"/>
      <c r="G448" s="22" t="s">
        <v>683</v>
      </c>
      <c r="H448" s="22"/>
      <c r="I448" s="23">
        <v>39800376003</v>
      </c>
      <c r="J448" s="22" t="s">
        <v>48</v>
      </c>
      <c r="K448" s="24" t="s">
        <v>83</v>
      </c>
      <c r="L448" s="22"/>
      <c r="M448" s="23">
        <v>950</v>
      </c>
      <c r="N448" s="23">
        <v>950</v>
      </c>
      <c r="O448" s="22"/>
      <c r="P448" s="22" t="s">
        <v>50</v>
      </c>
      <c r="Q448" s="22" t="s">
        <v>51</v>
      </c>
      <c r="R448" s="22" t="s">
        <v>84</v>
      </c>
      <c r="S448" s="25"/>
      <c r="T448" s="22" t="s">
        <v>53</v>
      </c>
      <c r="U448" s="22" t="s">
        <v>85</v>
      </c>
      <c r="V448" s="26">
        <v>1</v>
      </c>
      <c r="W448" s="26">
        <v>1</v>
      </c>
      <c r="X448" s="27">
        <v>1</v>
      </c>
      <c r="Y448" s="21"/>
      <c r="Z448" s="21">
        <f t="shared" si="27"/>
        <v>950</v>
      </c>
      <c r="AA448" s="21" t="s">
        <v>55</v>
      </c>
      <c r="AB448" s="21">
        <v>1</v>
      </c>
      <c r="AC448" s="21"/>
      <c r="AD448" s="21">
        <f t="shared" si="24"/>
        <v>950</v>
      </c>
      <c r="AE448" s="21"/>
      <c r="AF448" s="21">
        <f t="shared" si="25"/>
        <v>950</v>
      </c>
      <c r="AG448" s="28">
        <f t="shared" si="26"/>
        <v>950</v>
      </c>
      <c r="AH448" s="21"/>
      <c r="AI448" s="29"/>
      <c r="AJ448" s="21"/>
      <c r="AK448" s="21"/>
      <c r="AL448" s="22"/>
      <c r="AM448" s="21">
        <v>1</v>
      </c>
      <c r="AN448" s="21"/>
      <c r="AO448" s="21" t="s">
        <v>56</v>
      </c>
      <c r="AP448" s="22"/>
      <c r="AQ448" s="22"/>
      <c r="AR448" s="22"/>
    </row>
    <row r="449" spans="1:44" s="20" customFormat="1" ht="14.25" x14ac:dyDescent="0.15">
      <c r="A449" s="21" t="s">
        <v>46</v>
      </c>
      <c r="B449" s="22"/>
      <c r="C449" s="22"/>
      <c r="D449" s="22"/>
      <c r="E449" s="22"/>
      <c r="F449" s="22"/>
      <c r="G449" s="22" t="s">
        <v>684</v>
      </c>
      <c r="H449" s="22"/>
      <c r="I449" s="23">
        <v>39800376007</v>
      </c>
      <c r="J449" s="22" t="s">
        <v>48</v>
      </c>
      <c r="K449" s="24" t="s">
        <v>685</v>
      </c>
      <c r="L449" s="22"/>
      <c r="M449" s="23">
        <v>720</v>
      </c>
      <c r="N449" s="23">
        <v>720</v>
      </c>
      <c r="O449" s="22"/>
      <c r="P449" s="22" t="s">
        <v>50</v>
      </c>
      <c r="Q449" s="22" t="s">
        <v>51</v>
      </c>
      <c r="R449" s="22" t="s">
        <v>121</v>
      </c>
      <c r="S449" s="25"/>
      <c r="T449" s="22" t="s">
        <v>53</v>
      </c>
      <c r="U449" s="22" t="s">
        <v>686</v>
      </c>
      <c r="V449" s="26">
        <v>1</v>
      </c>
      <c r="W449" s="26">
        <v>1</v>
      </c>
      <c r="X449" s="27">
        <v>1</v>
      </c>
      <c r="Y449" s="21"/>
      <c r="Z449" s="21">
        <f t="shared" si="27"/>
        <v>720</v>
      </c>
      <c r="AA449" s="21" t="s">
        <v>55</v>
      </c>
      <c r="AB449" s="21">
        <v>1</v>
      </c>
      <c r="AC449" s="21"/>
      <c r="AD449" s="21">
        <f t="shared" si="24"/>
        <v>720</v>
      </c>
      <c r="AE449" s="21"/>
      <c r="AF449" s="21">
        <f t="shared" si="25"/>
        <v>720</v>
      </c>
      <c r="AG449" s="28">
        <f t="shared" si="26"/>
        <v>720</v>
      </c>
      <c r="AH449" s="21"/>
      <c r="AI449" s="29"/>
      <c r="AJ449" s="21"/>
      <c r="AK449" s="21"/>
      <c r="AL449" s="22"/>
      <c r="AM449" s="21">
        <v>1</v>
      </c>
      <c r="AN449" s="21"/>
      <c r="AO449" s="21" t="s">
        <v>56</v>
      </c>
      <c r="AP449" s="22"/>
      <c r="AQ449" s="22"/>
      <c r="AR449" s="22"/>
    </row>
    <row r="450" spans="1:44" s="20" customFormat="1" ht="14.25" x14ac:dyDescent="0.15">
      <c r="A450" s="21" t="s">
        <v>46</v>
      </c>
      <c r="B450" s="22"/>
      <c r="C450" s="22"/>
      <c r="D450" s="22"/>
      <c r="E450" s="22"/>
      <c r="F450" s="22"/>
      <c r="G450" s="22" t="s">
        <v>687</v>
      </c>
      <c r="H450" s="22"/>
      <c r="I450" s="23">
        <v>39800376008</v>
      </c>
      <c r="J450" s="22" t="s">
        <v>48</v>
      </c>
      <c r="K450" s="24" t="s">
        <v>351</v>
      </c>
      <c r="L450" s="22"/>
      <c r="M450" s="23">
        <v>950</v>
      </c>
      <c r="N450" s="23">
        <v>950</v>
      </c>
      <c r="O450" s="22"/>
      <c r="P450" s="22" t="s">
        <v>50</v>
      </c>
      <c r="Q450" s="22" t="s">
        <v>51</v>
      </c>
      <c r="R450" s="22" t="s">
        <v>117</v>
      </c>
      <c r="S450" s="25"/>
      <c r="T450" s="22" t="s">
        <v>53</v>
      </c>
      <c r="U450" s="22" t="s">
        <v>352</v>
      </c>
      <c r="V450" s="26">
        <v>1</v>
      </c>
      <c r="W450" s="26">
        <v>1</v>
      </c>
      <c r="X450" s="27">
        <v>1</v>
      </c>
      <c r="Y450" s="21"/>
      <c r="Z450" s="21">
        <f t="shared" si="27"/>
        <v>950</v>
      </c>
      <c r="AA450" s="21" t="s">
        <v>55</v>
      </c>
      <c r="AB450" s="21">
        <v>1</v>
      </c>
      <c r="AC450" s="21"/>
      <c r="AD450" s="21">
        <f t="shared" ref="AD450:AD513" si="28">Z450</f>
        <v>950</v>
      </c>
      <c r="AE450" s="21"/>
      <c r="AF450" s="21">
        <f t="shared" ref="AF450:AF513" si="29">Z450</f>
        <v>950</v>
      </c>
      <c r="AG450" s="28">
        <f t="shared" ref="AG450:AG513" si="30">Z450</f>
        <v>950</v>
      </c>
      <c r="AH450" s="21"/>
      <c r="AI450" s="29"/>
      <c r="AJ450" s="21"/>
      <c r="AK450" s="21"/>
      <c r="AL450" s="22"/>
      <c r="AM450" s="21">
        <v>1</v>
      </c>
      <c r="AN450" s="21"/>
      <c r="AO450" s="21" t="s">
        <v>56</v>
      </c>
      <c r="AP450" s="22"/>
      <c r="AQ450" s="22"/>
      <c r="AR450" s="22"/>
    </row>
    <row r="451" spans="1:44" s="20" customFormat="1" ht="14.25" x14ac:dyDescent="0.15">
      <c r="A451" s="21" t="s">
        <v>46</v>
      </c>
      <c r="B451" s="22"/>
      <c r="C451" s="22"/>
      <c r="D451" s="22"/>
      <c r="E451" s="22"/>
      <c r="F451" s="22"/>
      <c r="G451" s="22" t="s">
        <v>688</v>
      </c>
      <c r="H451" s="22"/>
      <c r="I451" s="23">
        <v>39800375981</v>
      </c>
      <c r="J451" s="22" t="s">
        <v>48</v>
      </c>
      <c r="K451" s="24" t="s">
        <v>63</v>
      </c>
      <c r="L451" s="22"/>
      <c r="M451" s="23">
        <v>720</v>
      </c>
      <c r="N451" s="23">
        <v>720</v>
      </c>
      <c r="O451" s="22"/>
      <c r="P451" s="22" t="s">
        <v>64</v>
      </c>
      <c r="Q451" s="22" t="s">
        <v>51</v>
      </c>
      <c r="R451" s="22" t="s">
        <v>65</v>
      </c>
      <c r="S451" s="25"/>
      <c r="T451" s="22" t="s">
        <v>53</v>
      </c>
      <c r="U451" s="22" t="s">
        <v>66</v>
      </c>
      <c r="V451" s="26">
        <v>1</v>
      </c>
      <c r="W451" s="26">
        <v>1</v>
      </c>
      <c r="X451" s="27">
        <v>1</v>
      </c>
      <c r="Y451" s="21"/>
      <c r="Z451" s="21">
        <f t="shared" ref="Z451:Z514" si="31">N451</f>
        <v>720</v>
      </c>
      <c r="AA451" s="21" t="s">
        <v>55</v>
      </c>
      <c r="AB451" s="21">
        <v>1</v>
      </c>
      <c r="AC451" s="21"/>
      <c r="AD451" s="21">
        <f t="shared" si="28"/>
        <v>720</v>
      </c>
      <c r="AE451" s="21"/>
      <c r="AF451" s="21">
        <f t="shared" si="29"/>
        <v>720</v>
      </c>
      <c r="AG451" s="28">
        <f t="shared" si="30"/>
        <v>720</v>
      </c>
      <c r="AH451" s="21"/>
      <c r="AI451" s="29"/>
      <c r="AJ451" s="21"/>
      <c r="AK451" s="21"/>
      <c r="AL451" s="22"/>
      <c r="AM451" s="21">
        <v>1</v>
      </c>
      <c r="AN451" s="21"/>
      <c r="AO451" s="21" t="s">
        <v>56</v>
      </c>
      <c r="AP451" s="22"/>
      <c r="AQ451" s="22"/>
      <c r="AR451" s="22"/>
    </row>
    <row r="452" spans="1:44" s="20" customFormat="1" ht="14.25" x14ac:dyDescent="0.15">
      <c r="A452" s="21" t="s">
        <v>46</v>
      </c>
      <c r="B452" s="22"/>
      <c r="C452" s="22"/>
      <c r="D452" s="22"/>
      <c r="E452" s="22"/>
      <c r="F452" s="22"/>
      <c r="G452" s="22" t="s">
        <v>689</v>
      </c>
      <c r="H452" s="22"/>
      <c r="I452" s="23">
        <v>39800376038</v>
      </c>
      <c r="J452" s="22" t="s">
        <v>48</v>
      </c>
      <c r="K452" s="24" t="s">
        <v>103</v>
      </c>
      <c r="L452" s="22"/>
      <c r="M452" s="23">
        <v>2700</v>
      </c>
      <c r="N452" s="23">
        <v>2700</v>
      </c>
      <c r="O452" s="22"/>
      <c r="P452" s="22" t="s">
        <v>50</v>
      </c>
      <c r="Q452" s="22" t="s">
        <v>51</v>
      </c>
      <c r="R452" s="22" t="s">
        <v>104</v>
      </c>
      <c r="S452" s="25"/>
      <c r="T452" s="22" t="s">
        <v>53</v>
      </c>
      <c r="U452" s="22" t="s">
        <v>105</v>
      </c>
      <c r="V452" s="26">
        <v>1</v>
      </c>
      <c r="W452" s="26">
        <v>1</v>
      </c>
      <c r="X452" s="27">
        <v>1</v>
      </c>
      <c r="Y452" s="21"/>
      <c r="Z452" s="21">
        <f t="shared" si="31"/>
        <v>2700</v>
      </c>
      <c r="AA452" s="21" t="s">
        <v>55</v>
      </c>
      <c r="AB452" s="21">
        <v>1</v>
      </c>
      <c r="AC452" s="21"/>
      <c r="AD452" s="21">
        <f t="shared" si="28"/>
        <v>2700</v>
      </c>
      <c r="AE452" s="21"/>
      <c r="AF452" s="21">
        <f t="shared" si="29"/>
        <v>2700</v>
      </c>
      <c r="AG452" s="28">
        <f t="shared" si="30"/>
        <v>2700</v>
      </c>
      <c r="AH452" s="21"/>
      <c r="AI452" s="29"/>
      <c r="AJ452" s="21"/>
      <c r="AK452" s="21"/>
      <c r="AL452" s="22"/>
      <c r="AM452" s="21">
        <v>1</v>
      </c>
      <c r="AN452" s="21"/>
      <c r="AO452" s="21" t="s">
        <v>56</v>
      </c>
      <c r="AP452" s="22"/>
      <c r="AQ452" s="22"/>
      <c r="AR452" s="22"/>
    </row>
    <row r="453" spans="1:44" s="20" customFormat="1" ht="14.25" x14ac:dyDescent="0.15">
      <c r="A453" s="21" t="s">
        <v>46</v>
      </c>
      <c r="B453" s="22"/>
      <c r="C453" s="22"/>
      <c r="D453" s="22"/>
      <c r="E453" s="22"/>
      <c r="F453" s="22"/>
      <c r="G453" s="22" t="s">
        <v>690</v>
      </c>
      <c r="H453" s="22"/>
      <c r="I453" s="23">
        <v>39800377394</v>
      </c>
      <c r="J453" s="22" t="s">
        <v>48</v>
      </c>
      <c r="K453" s="24" t="s">
        <v>209</v>
      </c>
      <c r="L453" s="22"/>
      <c r="M453" s="23">
        <v>950</v>
      </c>
      <c r="N453" s="23">
        <v>950</v>
      </c>
      <c r="O453" s="22"/>
      <c r="P453" s="22" t="s">
        <v>50</v>
      </c>
      <c r="Q453" s="22" t="s">
        <v>51</v>
      </c>
      <c r="R453" s="22" t="s">
        <v>99</v>
      </c>
      <c r="S453" s="25"/>
      <c r="T453" s="22" t="s">
        <v>53</v>
      </c>
      <c r="U453" s="22" t="s">
        <v>210</v>
      </c>
      <c r="V453" s="26">
        <v>1</v>
      </c>
      <c r="W453" s="26">
        <v>1</v>
      </c>
      <c r="X453" s="27">
        <v>1</v>
      </c>
      <c r="Y453" s="21"/>
      <c r="Z453" s="21">
        <f t="shared" si="31"/>
        <v>950</v>
      </c>
      <c r="AA453" s="21" t="s">
        <v>55</v>
      </c>
      <c r="AB453" s="21">
        <v>1</v>
      </c>
      <c r="AC453" s="21"/>
      <c r="AD453" s="21">
        <f t="shared" si="28"/>
        <v>950</v>
      </c>
      <c r="AE453" s="21"/>
      <c r="AF453" s="21">
        <f t="shared" si="29"/>
        <v>950</v>
      </c>
      <c r="AG453" s="28">
        <f t="shared" si="30"/>
        <v>950</v>
      </c>
      <c r="AH453" s="21"/>
      <c r="AI453" s="29"/>
      <c r="AJ453" s="21"/>
      <c r="AK453" s="21"/>
      <c r="AL453" s="22"/>
      <c r="AM453" s="21">
        <v>1</v>
      </c>
      <c r="AN453" s="21"/>
      <c r="AO453" s="21" t="s">
        <v>56</v>
      </c>
      <c r="AP453" s="22"/>
      <c r="AQ453" s="22"/>
      <c r="AR453" s="22"/>
    </row>
    <row r="454" spans="1:44" s="20" customFormat="1" ht="14.25" x14ac:dyDescent="0.15">
      <c r="A454" s="21" t="s">
        <v>46</v>
      </c>
      <c r="B454" s="22"/>
      <c r="C454" s="22"/>
      <c r="D454" s="22"/>
      <c r="E454" s="22"/>
      <c r="F454" s="22"/>
      <c r="G454" s="22" t="s">
        <v>691</v>
      </c>
      <c r="H454" s="22"/>
      <c r="I454" s="23">
        <v>39800377387</v>
      </c>
      <c r="J454" s="22" t="s">
        <v>48</v>
      </c>
      <c r="K454" s="24" t="s">
        <v>76</v>
      </c>
      <c r="L454" s="22"/>
      <c r="M454" s="23">
        <v>950</v>
      </c>
      <c r="N454" s="23">
        <v>950</v>
      </c>
      <c r="O454" s="22"/>
      <c r="P454" s="22" t="s">
        <v>50</v>
      </c>
      <c r="Q454" s="22" t="s">
        <v>51</v>
      </c>
      <c r="R454" s="22" t="s">
        <v>77</v>
      </c>
      <c r="S454" s="25"/>
      <c r="T454" s="22" t="s">
        <v>53</v>
      </c>
      <c r="U454" s="22" t="s">
        <v>78</v>
      </c>
      <c r="V454" s="26">
        <v>1</v>
      </c>
      <c r="W454" s="26">
        <v>1</v>
      </c>
      <c r="X454" s="27">
        <v>1</v>
      </c>
      <c r="Y454" s="21"/>
      <c r="Z454" s="21">
        <f t="shared" si="31"/>
        <v>950</v>
      </c>
      <c r="AA454" s="21" t="s">
        <v>55</v>
      </c>
      <c r="AB454" s="21">
        <v>1</v>
      </c>
      <c r="AC454" s="21"/>
      <c r="AD454" s="21">
        <f t="shared" si="28"/>
        <v>950</v>
      </c>
      <c r="AE454" s="21"/>
      <c r="AF454" s="21">
        <f t="shared" si="29"/>
        <v>950</v>
      </c>
      <c r="AG454" s="28">
        <f t="shared" si="30"/>
        <v>950</v>
      </c>
      <c r="AH454" s="21"/>
      <c r="AI454" s="29"/>
      <c r="AJ454" s="21"/>
      <c r="AK454" s="21"/>
      <c r="AL454" s="22"/>
      <c r="AM454" s="21">
        <v>1</v>
      </c>
      <c r="AN454" s="21"/>
      <c r="AO454" s="21" t="s">
        <v>56</v>
      </c>
      <c r="AP454" s="22"/>
      <c r="AQ454" s="22"/>
      <c r="AR454" s="22"/>
    </row>
    <row r="455" spans="1:44" s="20" customFormat="1" ht="14.25" x14ac:dyDescent="0.15">
      <c r="A455" s="21" t="s">
        <v>46</v>
      </c>
      <c r="B455" s="22"/>
      <c r="C455" s="22"/>
      <c r="D455" s="22"/>
      <c r="E455" s="22"/>
      <c r="F455" s="22"/>
      <c r="G455" s="22" t="s">
        <v>692</v>
      </c>
      <c r="H455" s="22"/>
      <c r="I455" s="23">
        <v>39800377404</v>
      </c>
      <c r="J455" s="22" t="s">
        <v>48</v>
      </c>
      <c r="K455" s="24" t="s">
        <v>72</v>
      </c>
      <c r="L455" s="22"/>
      <c r="M455" s="23">
        <v>720</v>
      </c>
      <c r="N455" s="23">
        <v>720</v>
      </c>
      <c r="O455" s="22"/>
      <c r="P455" s="22" t="s">
        <v>50</v>
      </c>
      <c r="Q455" s="22" t="s">
        <v>51</v>
      </c>
      <c r="R455" s="22" t="s">
        <v>52</v>
      </c>
      <c r="S455" s="25"/>
      <c r="T455" s="22" t="s">
        <v>53</v>
      </c>
      <c r="U455" s="22" t="s">
        <v>54</v>
      </c>
      <c r="V455" s="26">
        <v>1</v>
      </c>
      <c r="W455" s="26">
        <v>1</v>
      </c>
      <c r="X455" s="27">
        <v>1</v>
      </c>
      <c r="Y455" s="21"/>
      <c r="Z455" s="21">
        <f t="shared" si="31"/>
        <v>720</v>
      </c>
      <c r="AA455" s="21" t="s">
        <v>55</v>
      </c>
      <c r="AB455" s="21">
        <v>1</v>
      </c>
      <c r="AC455" s="21"/>
      <c r="AD455" s="21">
        <f t="shared" si="28"/>
        <v>720</v>
      </c>
      <c r="AE455" s="21"/>
      <c r="AF455" s="21">
        <f t="shared" si="29"/>
        <v>720</v>
      </c>
      <c r="AG455" s="28">
        <f t="shared" si="30"/>
        <v>720</v>
      </c>
      <c r="AH455" s="21"/>
      <c r="AI455" s="29"/>
      <c r="AJ455" s="21"/>
      <c r="AK455" s="21"/>
      <c r="AL455" s="22"/>
      <c r="AM455" s="21">
        <v>1</v>
      </c>
      <c r="AN455" s="21"/>
      <c r="AO455" s="21" t="s">
        <v>56</v>
      </c>
      <c r="AP455" s="22"/>
      <c r="AQ455" s="22"/>
      <c r="AR455" s="22"/>
    </row>
    <row r="456" spans="1:44" s="20" customFormat="1" ht="14.25" x14ac:dyDescent="0.15">
      <c r="A456" s="21" t="s">
        <v>46</v>
      </c>
      <c r="B456" s="22"/>
      <c r="C456" s="22"/>
      <c r="D456" s="22"/>
      <c r="E456" s="22"/>
      <c r="F456" s="22"/>
      <c r="G456" s="22" t="s">
        <v>693</v>
      </c>
      <c r="H456" s="22"/>
      <c r="I456" s="23">
        <v>39800377363</v>
      </c>
      <c r="J456" s="22" t="s">
        <v>48</v>
      </c>
      <c r="K456" s="24" t="s">
        <v>343</v>
      </c>
      <c r="L456" s="22"/>
      <c r="M456" s="23">
        <v>950</v>
      </c>
      <c r="N456" s="23">
        <v>950</v>
      </c>
      <c r="O456" s="22"/>
      <c r="P456" s="22" t="s">
        <v>50</v>
      </c>
      <c r="Q456" s="22" t="s">
        <v>51</v>
      </c>
      <c r="R456" s="22" t="s">
        <v>104</v>
      </c>
      <c r="S456" s="25"/>
      <c r="T456" s="22" t="s">
        <v>53</v>
      </c>
      <c r="U456" s="22" t="s">
        <v>344</v>
      </c>
      <c r="V456" s="26">
        <v>1</v>
      </c>
      <c r="W456" s="26">
        <v>1</v>
      </c>
      <c r="X456" s="27">
        <v>1</v>
      </c>
      <c r="Y456" s="21"/>
      <c r="Z456" s="21">
        <f t="shared" si="31"/>
        <v>950</v>
      </c>
      <c r="AA456" s="21" t="s">
        <v>55</v>
      </c>
      <c r="AB456" s="21">
        <v>1</v>
      </c>
      <c r="AC456" s="21"/>
      <c r="AD456" s="21">
        <f t="shared" si="28"/>
        <v>950</v>
      </c>
      <c r="AE456" s="21"/>
      <c r="AF456" s="21">
        <f t="shared" si="29"/>
        <v>950</v>
      </c>
      <c r="AG456" s="28">
        <f t="shared" si="30"/>
        <v>950</v>
      </c>
      <c r="AH456" s="21"/>
      <c r="AI456" s="29"/>
      <c r="AJ456" s="21"/>
      <c r="AK456" s="21"/>
      <c r="AL456" s="22"/>
      <c r="AM456" s="21">
        <v>1</v>
      </c>
      <c r="AN456" s="21"/>
      <c r="AO456" s="21" t="s">
        <v>56</v>
      </c>
      <c r="AP456" s="22"/>
      <c r="AQ456" s="22"/>
      <c r="AR456" s="22"/>
    </row>
    <row r="457" spans="1:44" s="20" customFormat="1" ht="14.25" x14ac:dyDescent="0.15">
      <c r="A457" s="21" t="s">
        <v>46</v>
      </c>
      <c r="B457" s="22"/>
      <c r="C457" s="22"/>
      <c r="D457" s="22"/>
      <c r="E457" s="22"/>
      <c r="F457" s="22"/>
      <c r="G457" s="22" t="s">
        <v>694</v>
      </c>
      <c r="H457" s="22"/>
      <c r="I457" s="23">
        <v>39800376037</v>
      </c>
      <c r="J457" s="22" t="s">
        <v>48</v>
      </c>
      <c r="K457" s="24" t="s">
        <v>188</v>
      </c>
      <c r="L457" s="22"/>
      <c r="M457" s="23">
        <v>720</v>
      </c>
      <c r="N457" s="23">
        <v>720</v>
      </c>
      <c r="O457" s="22"/>
      <c r="P457" s="22" t="s">
        <v>50</v>
      </c>
      <c r="Q457" s="22" t="s">
        <v>51</v>
      </c>
      <c r="R457" s="22" t="s">
        <v>147</v>
      </c>
      <c r="S457" s="25"/>
      <c r="T457" s="22" t="s">
        <v>53</v>
      </c>
      <c r="U457" s="22" t="s">
        <v>189</v>
      </c>
      <c r="V457" s="26">
        <v>1</v>
      </c>
      <c r="W457" s="26">
        <v>1</v>
      </c>
      <c r="X457" s="27">
        <v>1</v>
      </c>
      <c r="Y457" s="21"/>
      <c r="Z457" s="21">
        <f t="shared" si="31"/>
        <v>720</v>
      </c>
      <c r="AA457" s="21" t="s">
        <v>55</v>
      </c>
      <c r="AB457" s="21">
        <v>1</v>
      </c>
      <c r="AC457" s="21"/>
      <c r="AD457" s="21">
        <f t="shared" si="28"/>
        <v>720</v>
      </c>
      <c r="AE457" s="21"/>
      <c r="AF457" s="21">
        <f t="shared" si="29"/>
        <v>720</v>
      </c>
      <c r="AG457" s="28">
        <f t="shared" si="30"/>
        <v>720</v>
      </c>
      <c r="AH457" s="21"/>
      <c r="AI457" s="29"/>
      <c r="AJ457" s="21"/>
      <c r="AK457" s="21"/>
      <c r="AL457" s="22"/>
      <c r="AM457" s="21">
        <v>1</v>
      </c>
      <c r="AN457" s="21"/>
      <c r="AO457" s="21" t="s">
        <v>56</v>
      </c>
      <c r="AP457" s="22"/>
      <c r="AQ457" s="22"/>
      <c r="AR457" s="22"/>
    </row>
    <row r="458" spans="1:44" s="20" customFormat="1" ht="14.25" x14ac:dyDescent="0.15">
      <c r="A458" s="21" t="s">
        <v>46</v>
      </c>
      <c r="B458" s="22"/>
      <c r="C458" s="22"/>
      <c r="D458" s="22"/>
      <c r="E458" s="22"/>
      <c r="F458" s="22"/>
      <c r="G458" s="22" t="s">
        <v>695</v>
      </c>
      <c r="H458" s="22"/>
      <c r="I458" s="23">
        <v>39800377430</v>
      </c>
      <c r="J458" s="22" t="s">
        <v>48</v>
      </c>
      <c r="K458" s="24" t="s">
        <v>304</v>
      </c>
      <c r="L458" s="22"/>
      <c r="M458" s="23">
        <v>720</v>
      </c>
      <c r="N458" s="23">
        <v>720</v>
      </c>
      <c r="O458" s="22"/>
      <c r="P458" s="22" t="s">
        <v>50</v>
      </c>
      <c r="Q458" s="22" t="s">
        <v>51</v>
      </c>
      <c r="R458" s="22" t="s">
        <v>109</v>
      </c>
      <c r="S458" s="25"/>
      <c r="T458" s="22" t="s">
        <v>53</v>
      </c>
      <c r="U458" s="22" t="s">
        <v>305</v>
      </c>
      <c r="V458" s="26">
        <v>1</v>
      </c>
      <c r="W458" s="26">
        <v>1</v>
      </c>
      <c r="X458" s="27">
        <v>1</v>
      </c>
      <c r="Y458" s="21"/>
      <c r="Z458" s="21">
        <f t="shared" si="31"/>
        <v>720</v>
      </c>
      <c r="AA458" s="21" t="s">
        <v>55</v>
      </c>
      <c r="AB458" s="21">
        <v>1</v>
      </c>
      <c r="AC458" s="21"/>
      <c r="AD458" s="21">
        <f t="shared" si="28"/>
        <v>720</v>
      </c>
      <c r="AE458" s="21"/>
      <c r="AF458" s="21">
        <f t="shared" si="29"/>
        <v>720</v>
      </c>
      <c r="AG458" s="28">
        <f t="shared" si="30"/>
        <v>720</v>
      </c>
      <c r="AH458" s="21"/>
      <c r="AI458" s="29"/>
      <c r="AJ458" s="21"/>
      <c r="AK458" s="21"/>
      <c r="AL458" s="22"/>
      <c r="AM458" s="21">
        <v>1</v>
      </c>
      <c r="AN458" s="21"/>
      <c r="AO458" s="21" t="s">
        <v>56</v>
      </c>
      <c r="AP458" s="22"/>
      <c r="AQ458" s="22"/>
      <c r="AR458" s="22"/>
    </row>
    <row r="459" spans="1:44" s="20" customFormat="1" ht="14.25" x14ac:dyDescent="0.15">
      <c r="A459" s="21" t="s">
        <v>46</v>
      </c>
      <c r="B459" s="22"/>
      <c r="C459" s="22"/>
      <c r="D459" s="22"/>
      <c r="E459" s="22"/>
      <c r="F459" s="22"/>
      <c r="G459" s="22" t="s">
        <v>696</v>
      </c>
      <c r="H459" s="22"/>
      <c r="I459" s="23">
        <v>39800377446</v>
      </c>
      <c r="J459" s="22" t="s">
        <v>48</v>
      </c>
      <c r="K459" s="24" t="s">
        <v>202</v>
      </c>
      <c r="L459" s="22"/>
      <c r="M459" s="23">
        <v>600</v>
      </c>
      <c r="N459" s="23">
        <v>600</v>
      </c>
      <c r="O459" s="22"/>
      <c r="P459" s="22" t="s">
        <v>50</v>
      </c>
      <c r="Q459" s="22" t="s">
        <v>51</v>
      </c>
      <c r="R459" s="22" t="s">
        <v>121</v>
      </c>
      <c r="S459" s="25"/>
      <c r="T459" s="22" t="s">
        <v>53</v>
      </c>
      <c r="U459" s="22" t="s">
        <v>203</v>
      </c>
      <c r="V459" s="26">
        <v>1</v>
      </c>
      <c r="W459" s="26">
        <v>1</v>
      </c>
      <c r="X459" s="27">
        <v>1</v>
      </c>
      <c r="Y459" s="21"/>
      <c r="Z459" s="21">
        <f t="shared" si="31"/>
        <v>600</v>
      </c>
      <c r="AA459" s="21" t="s">
        <v>55</v>
      </c>
      <c r="AB459" s="21">
        <v>1</v>
      </c>
      <c r="AC459" s="21"/>
      <c r="AD459" s="21">
        <f t="shared" si="28"/>
        <v>600</v>
      </c>
      <c r="AE459" s="21"/>
      <c r="AF459" s="21">
        <f t="shared" si="29"/>
        <v>600</v>
      </c>
      <c r="AG459" s="28">
        <f t="shared" si="30"/>
        <v>600</v>
      </c>
      <c r="AH459" s="21"/>
      <c r="AI459" s="29"/>
      <c r="AJ459" s="21"/>
      <c r="AK459" s="21"/>
      <c r="AL459" s="22"/>
      <c r="AM459" s="21">
        <v>1</v>
      </c>
      <c r="AN459" s="21"/>
      <c r="AO459" s="21" t="s">
        <v>56</v>
      </c>
      <c r="AP459" s="22"/>
      <c r="AQ459" s="22"/>
      <c r="AR459" s="22"/>
    </row>
    <row r="460" spans="1:44" s="20" customFormat="1" ht="14.25" x14ac:dyDescent="0.15">
      <c r="A460" s="21" t="s">
        <v>46</v>
      </c>
      <c r="B460" s="22"/>
      <c r="C460" s="22"/>
      <c r="D460" s="22"/>
      <c r="E460" s="22"/>
      <c r="F460" s="22"/>
      <c r="G460" s="22" t="s">
        <v>697</v>
      </c>
      <c r="H460" s="22"/>
      <c r="I460" s="23">
        <v>39800377449</v>
      </c>
      <c r="J460" s="22" t="s">
        <v>48</v>
      </c>
      <c r="K460" s="24" t="s">
        <v>83</v>
      </c>
      <c r="L460" s="22"/>
      <c r="M460" s="23">
        <v>720</v>
      </c>
      <c r="N460" s="23">
        <v>720</v>
      </c>
      <c r="O460" s="22"/>
      <c r="P460" s="22" t="s">
        <v>50</v>
      </c>
      <c r="Q460" s="22" t="s">
        <v>51</v>
      </c>
      <c r="R460" s="22" t="s">
        <v>84</v>
      </c>
      <c r="S460" s="25"/>
      <c r="T460" s="22" t="s">
        <v>53</v>
      </c>
      <c r="U460" s="22" t="s">
        <v>85</v>
      </c>
      <c r="V460" s="26">
        <v>1</v>
      </c>
      <c r="W460" s="26">
        <v>1</v>
      </c>
      <c r="X460" s="27">
        <v>1</v>
      </c>
      <c r="Y460" s="21"/>
      <c r="Z460" s="21">
        <f t="shared" si="31"/>
        <v>720</v>
      </c>
      <c r="AA460" s="21" t="s">
        <v>55</v>
      </c>
      <c r="AB460" s="21">
        <v>1</v>
      </c>
      <c r="AC460" s="21"/>
      <c r="AD460" s="21">
        <f t="shared" si="28"/>
        <v>720</v>
      </c>
      <c r="AE460" s="21"/>
      <c r="AF460" s="21">
        <f t="shared" si="29"/>
        <v>720</v>
      </c>
      <c r="AG460" s="28">
        <f t="shared" si="30"/>
        <v>720</v>
      </c>
      <c r="AH460" s="21"/>
      <c r="AI460" s="29"/>
      <c r="AJ460" s="21"/>
      <c r="AK460" s="21"/>
      <c r="AL460" s="22"/>
      <c r="AM460" s="21">
        <v>1</v>
      </c>
      <c r="AN460" s="21"/>
      <c r="AO460" s="21" t="s">
        <v>56</v>
      </c>
      <c r="AP460" s="22"/>
      <c r="AQ460" s="22"/>
      <c r="AR460" s="22"/>
    </row>
    <row r="461" spans="1:44" s="20" customFormat="1" ht="14.25" x14ac:dyDescent="0.15">
      <c r="A461" s="21" t="s">
        <v>46</v>
      </c>
      <c r="B461" s="22"/>
      <c r="C461" s="22"/>
      <c r="D461" s="22"/>
      <c r="E461" s="22"/>
      <c r="F461" s="22"/>
      <c r="G461" s="22" t="s">
        <v>698</v>
      </c>
      <c r="H461" s="22"/>
      <c r="I461" s="23">
        <v>39800378879</v>
      </c>
      <c r="J461" s="22" t="s">
        <v>48</v>
      </c>
      <c r="K461" s="24" t="s">
        <v>129</v>
      </c>
      <c r="L461" s="22"/>
      <c r="M461" s="23">
        <v>720</v>
      </c>
      <c r="N461" s="23">
        <v>720</v>
      </c>
      <c r="O461" s="22"/>
      <c r="P461" s="22" t="s">
        <v>50</v>
      </c>
      <c r="Q461" s="22" t="s">
        <v>51</v>
      </c>
      <c r="R461" s="22" t="s">
        <v>77</v>
      </c>
      <c r="S461" s="25"/>
      <c r="T461" s="22" t="s">
        <v>53</v>
      </c>
      <c r="U461" s="22" t="s">
        <v>130</v>
      </c>
      <c r="V461" s="26">
        <v>1</v>
      </c>
      <c r="W461" s="26">
        <v>1</v>
      </c>
      <c r="X461" s="27">
        <v>1</v>
      </c>
      <c r="Y461" s="21"/>
      <c r="Z461" s="21">
        <f t="shared" si="31"/>
        <v>720</v>
      </c>
      <c r="AA461" s="21" t="s">
        <v>55</v>
      </c>
      <c r="AB461" s="21">
        <v>1</v>
      </c>
      <c r="AC461" s="21"/>
      <c r="AD461" s="21">
        <f t="shared" si="28"/>
        <v>720</v>
      </c>
      <c r="AE461" s="21"/>
      <c r="AF461" s="21">
        <f t="shared" si="29"/>
        <v>720</v>
      </c>
      <c r="AG461" s="28">
        <f t="shared" si="30"/>
        <v>720</v>
      </c>
      <c r="AH461" s="21"/>
      <c r="AI461" s="29"/>
      <c r="AJ461" s="21"/>
      <c r="AK461" s="21"/>
      <c r="AL461" s="22"/>
      <c r="AM461" s="21">
        <v>1</v>
      </c>
      <c r="AN461" s="21"/>
      <c r="AO461" s="21" t="s">
        <v>56</v>
      </c>
      <c r="AP461" s="22"/>
      <c r="AQ461" s="22"/>
      <c r="AR461" s="22"/>
    </row>
    <row r="462" spans="1:44" s="20" customFormat="1" ht="14.25" x14ac:dyDescent="0.15">
      <c r="A462" s="21" t="s">
        <v>46</v>
      </c>
      <c r="B462" s="22"/>
      <c r="C462" s="22"/>
      <c r="D462" s="22"/>
      <c r="E462" s="22"/>
      <c r="F462" s="22"/>
      <c r="G462" s="22" t="s">
        <v>699</v>
      </c>
      <c r="H462" s="22"/>
      <c r="I462" s="23">
        <v>39800377433</v>
      </c>
      <c r="J462" s="22" t="s">
        <v>48</v>
      </c>
      <c r="K462" s="24" t="s">
        <v>156</v>
      </c>
      <c r="L462" s="22"/>
      <c r="M462" s="23">
        <v>950</v>
      </c>
      <c r="N462" s="23">
        <v>950</v>
      </c>
      <c r="O462" s="22"/>
      <c r="P462" s="22" t="s">
        <v>50</v>
      </c>
      <c r="Q462" s="22" t="s">
        <v>51</v>
      </c>
      <c r="R462" s="22" t="s">
        <v>60</v>
      </c>
      <c r="S462" s="25"/>
      <c r="T462" s="22" t="s">
        <v>53</v>
      </c>
      <c r="U462" s="22" t="s">
        <v>61</v>
      </c>
      <c r="V462" s="26">
        <v>1</v>
      </c>
      <c r="W462" s="26">
        <v>1</v>
      </c>
      <c r="X462" s="27">
        <v>1</v>
      </c>
      <c r="Y462" s="21"/>
      <c r="Z462" s="21">
        <f t="shared" si="31"/>
        <v>950</v>
      </c>
      <c r="AA462" s="21" t="s">
        <v>55</v>
      </c>
      <c r="AB462" s="21">
        <v>1</v>
      </c>
      <c r="AC462" s="21"/>
      <c r="AD462" s="21">
        <f t="shared" si="28"/>
        <v>950</v>
      </c>
      <c r="AE462" s="21"/>
      <c r="AF462" s="21">
        <f t="shared" si="29"/>
        <v>950</v>
      </c>
      <c r="AG462" s="28">
        <f t="shared" si="30"/>
        <v>950</v>
      </c>
      <c r="AH462" s="21"/>
      <c r="AI462" s="29"/>
      <c r="AJ462" s="21"/>
      <c r="AK462" s="21"/>
      <c r="AL462" s="22"/>
      <c r="AM462" s="21">
        <v>1</v>
      </c>
      <c r="AN462" s="21"/>
      <c r="AO462" s="21" t="s">
        <v>56</v>
      </c>
      <c r="AP462" s="22"/>
      <c r="AQ462" s="22"/>
      <c r="AR462" s="22"/>
    </row>
    <row r="463" spans="1:44" s="20" customFormat="1" ht="14.25" x14ac:dyDescent="0.15">
      <c r="A463" s="21" t="s">
        <v>46</v>
      </c>
      <c r="B463" s="22"/>
      <c r="C463" s="22"/>
      <c r="D463" s="22"/>
      <c r="E463" s="22"/>
      <c r="F463" s="22"/>
      <c r="G463" s="22" t="s">
        <v>700</v>
      </c>
      <c r="H463" s="22"/>
      <c r="I463" s="23">
        <v>39800377434</v>
      </c>
      <c r="J463" s="22" t="s">
        <v>48</v>
      </c>
      <c r="K463" s="24" t="s">
        <v>617</v>
      </c>
      <c r="L463" s="22"/>
      <c r="M463" s="23">
        <v>600</v>
      </c>
      <c r="N463" s="23">
        <v>600</v>
      </c>
      <c r="O463" s="22"/>
      <c r="P463" s="22" t="s">
        <v>50</v>
      </c>
      <c r="Q463" s="22" t="s">
        <v>51</v>
      </c>
      <c r="R463" s="22" t="s">
        <v>109</v>
      </c>
      <c r="S463" s="25"/>
      <c r="T463" s="22" t="s">
        <v>53</v>
      </c>
      <c r="U463" s="22" t="s">
        <v>618</v>
      </c>
      <c r="V463" s="26">
        <v>1</v>
      </c>
      <c r="W463" s="26">
        <v>1</v>
      </c>
      <c r="X463" s="27">
        <v>1</v>
      </c>
      <c r="Y463" s="21"/>
      <c r="Z463" s="21">
        <f t="shared" si="31"/>
        <v>600</v>
      </c>
      <c r="AA463" s="21" t="s">
        <v>55</v>
      </c>
      <c r="AB463" s="21">
        <v>1</v>
      </c>
      <c r="AC463" s="21"/>
      <c r="AD463" s="21">
        <f t="shared" si="28"/>
        <v>600</v>
      </c>
      <c r="AE463" s="21"/>
      <c r="AF463" s="21">
        <f t="shared" si="29"/>
        <v>600</v>
      </c>
      <c r="AG463" s="28">
        <f t="shared" si="30"/>
        <v>600</v>
      </c>
      <c r="AH463" s="21"/>
      <c r="AI463" s="29"/>
      <c r="AJ463" s="21"/>
      <c r="AK463" s="21"/>
      <c r="AL463" s="22"/>
      <c r="AM463" s="21">
        <v>1</v>
      </c>
      <c r="AN463" s="21"/>
      <c r="AO463" s="21" t="s">
        <v>56</v>
      </c>
      <c r="AP463" s="22"/>
      <c r="AQ463" s="22"/>
      <c r="AR463" s="22"/>
    </row>
    <row r="464" spans="1:44" s="20" customFormat="1" ht="14.25" x14ac:dyDescent="0.15">
      <c r="A464" s="21" t="s">
        <v>46</v>
      </c>
      <c r="B464" s="22"/>
      <c r="C464" s="22"/>
      <c r="D464" s="22"/>
      <c r="E464" s="22"/>
      <c r="F464" s="22"/>
      <c r="G464" s="22" t="s">
        <v>701</v>
      </c>
      <c r="H464" s="22"/>
      <c r="I464" s="23">
        <v>39800378861</v>
      </c>
      <c r="J464" s="22" t="s">
        <v>48</v>
      </c>
      <c r="K464" s="24" t="s">
        <v>254</v>
      </c>
      <c r="L464" s="22"/>
      <c r="M464" s="23">
        <v>600</v>
      </c>
      <c r="N464" s="23">
        <v>600</v>
      </c>
      <c r="O464" s="22"/>
      <c r="P464" s="22" t="s">
        <v>50</v>
      </c>
      <c r="Q464" s="22" t="s">
        <v>51</v>
      </c>
      <c r="R464" s="22" t="s">
        <v>121</v>
      </c>
      <c r="S464" s="25"/>
      <c r="T464" s="22" t="s">
        <v>53</v>
      </c>
      <c r="U464" s="22" t="s">
        <v>255</v>
      </c>
      <c r="V464" s="26">
        <v>1</v>
      </c>
      <c r="W464" s="26">
        <v>1</v>
      </c>
      <c r="X464" s="27">
        <v>1</v>
      </c>
      <c r="Y464" s="21"/>
      <c r="Z464" s="21">
        <f t="shared" si="31"/>
        <v>600</v>
      </c>
      <c r="AA464" s="21" t="s">
        <v>55</v>
      </c>
      <c r="AB464" s="21">
        <v>1</v>
      </c>
      <c r="AC464" s="21"/>
      <c r="AD464" s="21">
        <f t="shared" si="28"/>
        <v>600</v>
      </c>
      <c r="AE464" s="21"/>
      <c r="AF464" s="21">
        <f t="shared" si="29"/>
        <v>600</v>
      </c>
      <c r="AG464" s="28">
        <f t="shared" si="30"/>
        <v>600</v>
      </c>
      <c r="AH464" s="21"/>
      <c r="AI464" s="29"/>
      <c r="AJ464" s="21"/>
      <c r="AK464" s="21"/>
      <c r="AL464" s="22"/>
      <c r="AM464" s="21">
        <v>1</v>
      </c>
      <c r="AN464" s="21"/>
      <c r="AO464" s="21" t="s">
        <v>56</v>
      </c>
      <c r="AP464" s="22"/>
      <c r="AQ464" s="22"/>
      <c r="AR464" s="22"/>
    </row>
    <row r="465" spans="1:44" s="20" customFormat="1" ht="14.25" x14ac:dyDescent="0.15">
      <c r="A465" s="21" t="s">
        <v>46</v>
      </c>
      <c r="B465" s="22"/>
      <c r="C465" s="22"/>
      <c r="D465" s="22"/>
      <c r="E465" s="22"/>
      <c r="F465" s="22"/>
      <c r="G465" s="22" t="s">
        <v>702</v>
      </c>
      <c r="H465" s="22"/>
      <c r="I465" s="23">
        <v>39800378927</v>
      </c>
      <c r="J465" s="22" t="s">
        <v>48</v>
      </c>
      <c r="K465" s="24" t="s">
        <v>83</v>
      </c>
      <c r="L465" s="22"/>
      <c r="M465" s="23">
        <v>720</v>
      </c>
      <c r="N465" s="23">
        <v>720</v>
      </c>
      <c r="O465" s="22"/>
      <c r="P465" s="22" t="s">
        <v>50</v>
      </c>
      <c r="Q465" s="22" t="s">
        <v>51</v>
      </c>
      <c r="R465" s="22" t="s">
        <v>84</v>
      </c>
      <c r="S465" s="25"/>
      <c r="T465" s="22" t="s">
        <v>53</v>
      </c>
      <c r="U465" s="22" t="s">
        <v>85</v>
      </c>
      <c r="V465" s="26">
        <v>1</v>
      </c>
      <c r="W465" s="26">
        <v>1</v>
      </c>
      <c r="X465" s="27">
        <v>1</v>
      </c>
      <c r="Y465" s="21"/>
      <c r="Z465" s="21">
        <f t="shared" si="31"/>
        <v>720</v>
      </c>
      <c r="AA465" s="21" t="s">
        <v>55</v>
      </c>
      <c r="AB465" s="21">
        <v>1</v>
      </c>
      <c r="AC465" s="21"/>
      <c r="AD465" s="21">
        <f t="shared" si="28"/>
        <v>720</v>
      </c>
      <c r="AE465" s="21"/>
      <c r="AF465" s="21">
        <f t="shared" si="29"/>
        <v>720</v>
      </c>
      <c r="AG465" s="28">
        <f t="shared" si="30"/>
        <v>720</v>
      </c>
      <c r="AH465" s="21"/>
      <c r="AI465" s="29"/>
      <c r="AJ465" s="21"/>
      <c r="AK465" s="21"/>
      <c r="AL465" s="22"/>
      <c r="AM465" s="21">
        <v>1</v>
      </c>
      <c r="AN465" s="21"/>
      <c r="AO465" s="21" t="s">
        <v>56</v>
      </c>
      <c r="AP465" s="22"/>
      <c r="AQ465" s="22"/>
      <c r="AR465" s="22"/>
    </row>
    <row r="466" spans="1:44" s="20" customFormat="1" ht="14.25" x14ac:dyDescent="0.15">
      <c r="A466" s="21" t="s">
        <v>46</v>
      </c>
      <c r="B466" s="22"/>
      <c r="C466" s="22"/>
      <c r="D466" s="22"/>
      <c r="E466" s="22"/>
      <c r="F466" s="22"/>
      <c r="G466" s="22" t="s">
        <v>703</v>
      </c>
      <c r="H466" s="22"/>
      <c r="I466" s="23">
        <v>39800378900</v>
      </c>
      <c r="J466" s="22" t="s">
        <v>48</v>
      </c>
      <c r="K466" s="24" t="s">
        <v>90</v>
      </c>
      <c r="L466" s="22"/>
      <c r="M466" s="23">
        <v>720</v>
      </c>
      <c r="N466" s="23">
        <v>720</v>
      </c>
      <c r="O466" s="22"/>
      <c r="P466" s="22" t="s">
        <v>50</v>
      </c>
      <c r="Q466" s="22" t="s">
        <v>51</v>
      </c>
      <c r="R466" s="22" t="s">
        <v>91</v>
      </c>
      <c r="S466" s="25"/>
      <c r="T466" s="22" t="s">
        <v>53</v>
      </c>
      <c r="U466" s="22" t="s">
        <v>92</v>
      </c>
      <c r="V466" s="26">
        <v>1</v>
      </c>
      <c r="W466" s="26">
        <v>1</v>
      </c>
      <c r="X466" s="27">
        <v>1</v>
      </c>
      <c r="Y466" s="21"/>
      <c r="Z466" s="21">
        <f t="shared" si="31"/>
        <v>720</v>
      </c>
      <c r="AA466" s="21" t="s">
        <v>55</v>
      </c>
      <c r="AB466" s="21">
        <v>1</v>
      </c>
      <c r="AC466" s="21"/>
      <c r="AD466" s="21">
        <f t="shared" si="28"/>
        <v>720</v>
      </c>
      <c r="AE466" s="21"/>
      <c r="AF466" s="21">
        <f t="shared" si="29"/>
        <v>720</v>
      </c>
      <c r="AG466" s="28">
        <f t="shared" si="30"/>
        <v>720</v>
      </c>
      <c r="AH466" s="21"/>
      <c r="AI466" s="29"/>
      <c r="AJ466" s="21"/>
      <c r="AK466" s="21"/>
      <c r="AL466" s="22"/>
      <c r="AM466" s="21">
        <v>1</v>
      </c>
      <c r="AN466" s="21"/>
      <c r="AO466" s="21" t="s">
        <v>56</v>
      </c>
      <c r="AP466" s="22"/>
      <c r="AQ466" s="22"/>
      <c r="AR466" s="22"/>
    </row>
    <row r="467" spans="1:44" s="20" customFormat="1" ht="14.25" x14ac:dyDescent="0.15">
      <c r="A467" s="21" t="s">
        <v>46</v>
      </c>
      <c r="B467" s="22"/>
      <c r="C467" s="22"/>
      <c r="D467" s="22"/>
      <c r="E467" s="22"/>
      <c r="F467" s="22"/>
      <c r="G467" s="22" t="s">
        <v>704</v>
      </c>
      <c r="H467" s="22"/>
      <c r="I467" s="23">
        <v>39800378903</v>
      </c>
      <c r="J467" s="22" t="s">
        <v>48</v>
      </c>
      <c r="K467" s="24" t="s">
        <v>705</v>
      </c>
      <c r="L467" s="22"/>
      <c r="M467" s="23">
        <v>720</v>
      </c>
      <c r="N467" s="23">
        <v>720</v>
      </c>
      <c r="O467" s="22"/>
      <c r="P467" s="22" t="s">
        <v>50</v>
      </c>
      <c r="Q467" s="22" t="s">
        <v>51</v>
      </c>
      <c r="R467" s="22" t="s">
        <v>612</v>
      </c>
      <c r="S467" s="25"/>
      <c r="T467" s="22" t="s">
        <v>275</v>
      </c>
      <c r="U467" s="22" t="s">
        <v>613</v>
      </c>
      <c r="V467" s="26">
        <v>1</v>
      </c>
      <c r="W467" s="26">
        <v>1</v>
      </c>
      <c r="X467" s="27">
        <v>1</v>
      </c>
      <c r="Y467" s="21"/>
      <c r="Z467" s="21">
        <f t="shared" si="31"/>
        <v>720</v>
      </c>
      <c r="AA467" s="21" t="s">
        <v>55</v>
      </c>
      <c r="AB467" s="21">
        <v>1</v>
      </c>
      <c r="AC467" s="21"/>
      <c r="AD467" s="21">
        <f t="shared" si="28"/>
        <v>720</v>
      </c>
      <c r="AE467" s="21"/>
      <c r="AF467" s="21">
        <f t="shared" si="29"/>
        <v>720</v>
      </c>
      <c r="AG467" s="28">
        <f t="shared" si="30"/>
        <v>720</v>
      </c>
      <c r="AH467" s="21"/>
      <c r="AI467" s="29"/>
      <c r="AJ467" s="21"/>
      <c r="AK467" s="21"/>
      <c r="AL467" s="22"/>
      <c r="AM467" s="21">
        <v>1</v>
      </c>
      <c r="AN467" s="21"/>
      <c r="AO467" s="21" t="s">
        <v>56</v>
      </c>
      <c r="AP467" s="22"/>
      <c r="AQ467" s="22"/>
      <c r="AR467" s="22"/>
    </row>
    <row r="468" spans="1:44" s="20" customFormat="1" ht="14.25" x14ac:dyDescent="0.15">
      <c r="A468" s="21" t="s">
        <v>46</v>
      </c>
      <c r="B468" s="22"/>
      <c r="C468" s="22"/>
      <c r="D468" s="22"/>
      <c r="E468" s="22"/>
      <c r="F468" s="22"/>
      <c r="G468" s="22" t="s">
        <v>706</v>
      </c>
      <c r="H468" s="22"/>
      <c r="I468" s="23">
        <v>39800378906</v>
      </c>
      <c r="J468" s="22" t="s">
        <v>48</v>
      </c>
      <c r="K468" s="24" t="s">
        <v>571</v>
      </c>
      <c r="L468" s="22"/>
      <c r="M468" s="23">
        <v>720</v>
      </c>
      <c r="N468" s="23">
        <v>720</v>
      </c>
      <c r="O468" s="22"/>
      <c r="P468" s="22" t="s">
        <v>50</v>
      </c>
      <c r="Q468" s="22" t="s">
        <v>51</v>
      </c>
      <c r="R468" s="22" t="s">
        <v>399</v>
      </c>
      <c r="S468" s="25"/>
      <c r="T468" s="22" t="s">
        <v>275</v>
      </c>
      <c r="U468" s="22" t="s">
        <v>572</v>
      </c>
      <c r="V468" s="26">
        <v>1</v>
      </c>
      <c r="W468" s="26">
        <v>1</v>
      </c>
      <c r="X468" s="27">
        <v>1</v>
      </c>
      <c r="Y468" s="21"/>
      <c r="Z468" s="21">
        <f t="shared" si="31"/>
        <v>720</v>
      </c>
      <c r="AA468" s="21" t="s">
        <v>55</v>
      </c>
      <c r="AB468" s="21">
        <v>1</v>
      </c>
      <c r="AC468" s="21"/>
      <c r="AD468" s="21">
        <f t="shared" si="28"/>
        <v>720</v>
      </c>
      <c r="AE468" s="21"/>
      <c r="AF468" s="21">
        <f t="shared" si="29"/>
        <v>720</v>
      </c>
      <c r="AG468" s="28">
        <f t="shared" si="30"/>
        <v>720</v>
      </c>
      <c r="AH468" s="21"/>
      <c r="AI468" s="29"/>
      <c r="AJ468" s="21"/>
      <c r="AK468" s="21"/>
      <c r="AL468" s="22"/>
      <c r="AM468" s="21">
        <v>1</v>
      </c>
      <c r="AN468" s="21"/>
      <c r="AO468" s="21" t="s">
        <v>56</v>
      </c>
      <c r="AP468" s="22"/>
      <c r="AQ468" s="22"/>
      <c r="AR468" s="22"/>
    </row>
    <row r="469" spans="1:44" s="20" customFormat="1" ht="14.25" x14ac:dyDescent="0.15">
      <c r="A469" s="21" t="s">
        <v>46</v>
      </c>
      <c r="B469" s="22"/>
      <c r="C469" s="22"/>
      <c r="D469" s="22"/>
      <c r="E469" s="22"/>
      <c r="F469" s="22"/>
      <c r="G469" s="22" t="s">
        <v>707</v>
      </c>
      <c r="H469" s="22"/>
      <c r="I469" s="23">
        <v>39800378917</v>
      </c>
      <c r="J469" s="22" t="s">
        <v>48</v>
      </c>
      <c r="K469" s="24" t="s">
        <v>287</v>
      </c>
      <c r="L469" s="22"/>
      <c r="M469" s="23">
        <v>950</v>
      </c>
      <c r="N469" s="23">
        <v>950</v>
      </c>
      <c r="O469" s="22"/>
      <c r="P469" s="22" t="s">
        <v>50</v>
      </c>
      <c r="Q469" s="22" t="s">
        <v>51</v>
      </c>
      <c r="R469" s="22" t="s">
        <v>104</v>
      </c>
      <c r="S469" s="25"/>
      <c r="T469" s="22" t="s">
        <v>53</v>
      </c>
      <c r="U469" s="22" t="s">
        <v>288</v>
      </c>
      <c r="V469" s="26">
        <v>1</v>
      </c>
      <c r="W469" s="26">
        <v>1</v>
      </c>
      <c r="X469" s="27">
        <v>1</v>
      </c>
      <c r="Y469" s="21"/>
      <c r="Z469" s="21">
        <f t="shared" si="31"/>
        <v>950</v>
      </c>
      <c r="AA469" s="21" t="s">
        <v>55</v>
      </c>
      <c r="AB469" s="21">
        <v>1</v>
      </c>
      <c r="AC469" s="21"/>
      <c r="AD469" s="21">
        <f t="shared" si="28"/>
        <v>950</v>
      </c>
      <c r="AE469" s="21"/>
      <c r="AF469" s="21">
        <f t="shared" si="29"/>
        <v>950</v>
      </c>
      <c r="AG469" s="28">
        <f t="shared" si="30"/>
        <v>950</v>
      </c>
      <c r="AH469" s="21"/>
      <c r="AI469" s="29"/>
      <c r="AJ469" s="21"/>
      <c r="AK469" s="21"/>
      <c r="AL469" s="22"/>
      <c r="AM469" s="21">
        <v>1</v>
      </c>
      <c r="AN469" s="21"/>
      <c r="AO469" s="21" t="s">
        <v>56</v>
      </c>
      <c r="AP469" s="22"/>
      <c r="AQ469" s="22"/>
      <c r="AR469" s="22"/>
    </row>
    <row r="470" spans="1:44" s="20" customFormat="1" ht="14.25" x14ac:dyDescent="0.15">
      <c r="A470" s="21" t="s">
        <v>46</v>
      </c>
      <c r="B470" s="22"/>
      <c r="C470" s="22"/>
      <c r="D470" s="22"/>
      <c r="E470" s="22"/>
      <c r="F470" s="22"/>
      <c r="G470" s="22" t="s">
        <v>708</v>
      </c>
      <c r="H470" s="22"/>
      <c r="I470" s="23">
        <v>39800378918</v>
      </c>
      <c r="J470" s="22" t="s">
        <v>48</v>
      </c>
      <c r="K470" s="24" t="s">
        <v>230</v>
      </c>
      <c r="L470" s="22"/>
      <c r="M470" s="23">
        <v>950</v>
      </c>
      <c r="N470" s="23">
        <v>950</v>
      </c>
      <c r="O470" s="22"/>
      <c r="P470" s="22" t="s">
        <v>50</v>
      </c>
      <c r="Q470" s="22" t="s">
        <v>51</v>
      </c>
      <c r="R470" s="22" t="s">
        <v>117</v>
      </c>
      <c r="S470" s="25"/>
      <c r="T470" s="22" t="s">
        <v>53</v>
      </c>
      <c r="U470" s="22" t="s">
        <v>231</v>
      </c>
      <c r="V470" s="26">
        <v>1</v>
      </c>
      <c r="W470" s="26">
        <v>1</v>
      </c>
      <c r="X470" s="27">
        <v>1</v>
      </c>
      <c r="Y470" s="21"/>
      <c r="Z470" s="21">
        <f t="shared" si="31"/>
        <v>950</v>
      </c>
      <c r="AA470" s="21" t="s">
        <v>55</v>
      </c>
      <c r="AB470" s="21">
        <v>1</v>
      </c>
      <c r="AC470" s="21"/>
      <c r="AD470" s="21">
        <f t="shared" si="28"/>
        <v>950</v>
      </c>
      <c r="AE470" s="21"/>
      <c r="AF470" s="21">
        <f t="shared" si="29"/>
        <v>950</v>
      </c>
      <c r="AG470" s="28">
        <f t="shared" si="30"/>
        <v>950</v>
      </c>
      <c r="AH470" s="21"/>
      <c r="AI470" s="29"/>
      <c r="AJ470" s="21"/>
      <c r="AK470" s="21"/>
      <c r="AL470" s="22"/>
      <c r="AM470" s="21">
        <v>1</v>
      </c>
      <c r="AN470" s="21"/>
      <c r="AO470" s="21" t="s">
        <v>56</v>
      </c>
      <c r="AP470" s="22"/>
      <c r="AQ470" s="22"/>
      <c r="AR470" s="22"/>
    </row>
    <row r="471" spans="1:44" s="20" customFormat="1" ht="14.25" x14ac:dyDescent="0.15">
      <c r="A471" s="21" t="s">
        <v>46</v>
      </c>
      <c r="B471" s="22"/>
      <c r="C471" s="22"/>
      <c r="D471" s="22"/>
      <c r="E471" s="22"/>
      <c r="F471" s="22"/>
      <c r="G471" s="22" t="s">
        <v>709</v>
      </c>
      <c r="H471" s="22"/>
      <c r="I471" s="23">
        <v>39800378919</v>
      </c>
      <c r="J471" s="22" t="s">
        <v>48</v>
      </c>
      <c r="K471" s="24" t="s">
        <v>710</v>
      </c>
      <c r="L471" s="22"/>
      <c r="M471" s="23">
        <v>950</v>
      </c>
      <c r="N471" s="23">
        <v>950</v>
      </c>
      <c r="O471" s="22"/>
      <c r="P471" s="22" t="s">
        <v>50</v>
      </c>
      <c r="Q471" s="22" t="s">
        <v>51</v>
      </c>
      <c r="R471" s="22" t="s">
        <v>249</v>
      </c>
      <c r="S471" s="25"/>
      <c r="T471" s="22" t="s">
        <v>53</v>
      </c>
      <c r="U471" s="22" t="s">
        <v>711</v>
      </c>
      <c r="V471" s="26">
        <v>1</v>
      </c>
      <c r="W471" s="26">
        <v>1</v>
      </c>
      <c r="X471" s="27">
        <v>1</v>
      </c>
      <c r="Y471" s="21"/>
      <c r="Z471" s="21">
        <f t="shared" si="31"/>
        <v>950</v>
      </c>
      <c r="AA471" s="21" t="s">
        <v>55</v>
      </c>
      <c r="AB471" s="21">
        <v>1</v>
      </c>
      <c r="AC471" s="21"/>
      <c r="AD471" s="21">
        <f t="shared" si="28"/>
        <v>950</v>
      </c>
      <c r="AE471" s="21"/>
      <c r="AF471" s="21">
        <f t="shared" si="29"/>
        <v>950</v>
      </c>
      <c r="AG471" s="28">
        <f t="shared" si="30"/>
        <v>950</v>
      </c>
      <c r="AH471" s="21"/>
      <c r="AI471" s="29"/>
      <c r="AJ471" s="21"/>
      <c r="AK471" s="21"/>
      <c r="AL471" s="22"/>
      <c r="AM471" s="21">
        <v>1</v>
      </c>
      <c r="AN471" s="21"/>
      <c r="AO471" s="21" t="s">
        <v>56</v>
      </c>
      <c r="AP471" s="22"/>
      <c r="AQ471" s="22"/>
      <c r="AR471" s="22"/>
    </row>
    <row r="472" spans="1:44" s="20" customFormat="1" ht="14.25" x14ac:dyDescent="0.15">
      <c r="A472" s="21" t="s">
        <v>46</v>
      </c>
      <c r="B472" s="22"/>
      <c r="C472" s="22"/>
      <c r="D472" s="22"/>
      <c r="E472" s="22"/>
      <c r="F472" s="22"/>
      <c r="G472" s="22" t="s">
        <v>712</v>
      </c>
      <c r="H472" s="22"/>
      <c r="I472" s="23">
        <v>39800378920</v>
      </c>
      <c r="J472" s="22" t="s">
        <v>48</v>
      </c>
      <c r="K472" s="24" t="s">
        <v>209</v>
      </c>
      <c r="L472" s="22"/>
      <c r="M472" s="23">
        <v>720</v>
      </c>
      <c r="N472" s="23">
        <v>720</v>
      </c>
      <c r="O472" s="22"/>
      <c r="P472" s="22" t="s">
        <v>50</v>
      </c>
      <c r="Q472" s="22" t="s">
        <v>51</v>
      </c>
      <c r="R472" s="22" t="s">
        <v>99</v>
      </c>
      <c r="S472" s="25"/>
      <c r="T472" s="22" t="s">
        <v>53</v>
      </c>
      <c r="U472" s="22" t="s">
        <v>210</v>
      </c>
      <c r="V472" s="26">
        <v>1</v>
      </c>
      <c r="W472" s="26">
        <v>1</v>
      </c>
      <c r="X472" s="27">
        <v>1</v>
      </c>
      <c r="Y472" s="21"/>
      <c r="Z472" s="21">
        <f t="shared" si="31"/>
        <v>720</v>
      </c>
      <c r="AA472" s="21" t="s">
        <v>55</v>
      </c>
      <c r="AB472" s="21">
        <v>1</v>
      </c>
      <c r="AC472" s="21"/>
      <c r="AD472" s="21">
        <f t="shared" si="28"/>
        <v>720</v>
      </c>
      <c r="AE472" s="21"/>
      <c r="AF472" s="21">
        <f t="shared" si="29"/>
        <v>720</v>
      </c>
      <c r="AG472" s="28">
        <f t="shared" si="30"/>
        <v>720</v>
      </c>
      <c r="AH472" s="21"/>
      <c r="AI472" s="29"/>
      <c r="AJ472" s="21"/>
      <c r="AK472" s="21"/>
      <c r="AL472" s="22"/>
      <c r="AM472" s="21">
        <v>1</v>
      </c>
      <c r="AN472" s="21"/>
      <c r="AO472" s="21" t="s">
        <v>56</v>
      </c>
      <c r="AP472" s="22"/>
      <c r="AQ472" s="22"/>
      <c r="AR472" s="22"/>
    </row>
    <row r="473" spans="1:44" s="20" customFormat="1" ht="14.25" x14ac:dyDescent="0.15">
      <c r="A473" s="21" t="s">
        <v>46</v>
      </c>
      <c r="B473" s="22"/>
      <c r="C473" s="22"/>
      <c r="D473" s="22"/>
      <c r="E473" s="22"/>
      <c r="F473" s="22"/>
      <c r="G473" s="22" t="s">
        <v>713</v>
      </c>
      <c r="H473" s="22"/>
      <c r="I473" s="23">
        <v>39800378934</v>
      </c>
      <c r="J473" s="22" t="s">
        <v>48</v>
      </c>
      <c r="K473" s="24" t="s">
        <v>287</v>
      </c>
      <c r="L473" s="22"/>
      <c r="M473" s="23">
        <v>950</v>
      </c>
      <c r="N473" s="23">
        <v>950</v>
      </c>
      <c r="O473" s="22"/>
      <c r="P473" s="22" t="s">
        <v>50</v>
      </c>
      <c r="Q473" s="22" t="s">
        <v>51</v>
      </c>
      <c r="R473" s="22" t="s">
        <v>104</v>
      </c>
      <c r="S473" s="25"/>
      <c r="T473" s="22" t="s">
        <v>53</v>
      </c>
      <c r="U473" s="22" t="s">
        <v>288</v>
      </c>
      <c r="V473" s="26">
        <v>1</v>
      </c>
      <c r="W473" s="26">
        <v>1</v>
      </c>
      <c r="X473" s="27">
        <v>1</v>
      </c>
      <c r="Y473" s="21"/>
      <c r="Z473" s="21">
        <f t="shared" si="31"/>
        <v>950</v>
      </c>
      <c r="AA473" s="21" t="s">
        <v>55</v>
      </c>
      <c r="AB473" s="21">
        <v>1</v>
      </c>
      <c r="AC473" s="21"/>
      <c r="AD473" s="21">
        <f t="shared" si="28"/>
        <v>950</v>
      </c>
      <c r="AE473" s="21"/>
      <c r="AF473" s="21">
        <f t="shared" si="29"/>
        <v>950</v>
      </c>
      <c r="AG473" s="28">
        <f t="shared" si="30"/>
        <v>950</v>
      </c>
      <c r="AH473" s="21"/>
      <c r="AI473" s="29"/>
      <c r="AJ473" s="21"/>
      <c r="AK473" s="21"/>
      <c r="AL473" s="22"/>
      <c r="AM473" s="21">
        <v>1</v>
      </c>
      <c r="AN473" s="21"/>
      <c r="AO473" s="21" t="s">
        <v>56</v>
      </c>
      <c r="AP473" s="22"/>
      <c r="AQ473" s="22"/>
      <c r="AR473" s="22"/>
    </row>
    <row r="474" spans="1:44" s="20" customFormat="1" ht="14.25" x14ac:dyDescent="0.15">
      <c r="A474" s="21" t="s">
        <v>46</v>
      </c>
      <c r="B474" s="22"/>
      <c r="C474" s="22"/>
      <c r="D474" s="22"/>
      <c r="E474" s="22"/>
      <c r="F474" s="22"/>
      <c r="G474" s="22" t="s">
        <v>714</v>
      </c>
      <c r="H474" s="22"/>
      <c r="I474" s="23">
        <v>39800378937</v>
      </c>
      <c r="J474" s="22" t="s">
        <v>48</v>
      </c>
      <c r="K474" s="24" t="s">
        <v>129</v>
      </c>
      <c r="L474" s="22"/>
      <c r="M474" s="23">
        <v>720</v>
      </c>
      <c r="N474" s="23">
        <v>720</v>
      </c>
      <c r="O474" s="22"/>
      <c r="P474" s="22" t="s">
        <v>50</v>
      </c>
      <c r="Q474" s="22" t="s">
        <v>51</v>
      </c>
      <c r="R474" s="22" t="s">
        <v>77</v>
      </c>
      <c r="S474" s="25"/>
      <c r="T474" s="22" t="s">
        <v>53</v>
      </c>
      <c r="U474" s="22" t="s">
        <v>130</v>
      </c>
      <c r="V474" s="26">
        <v>1</v>
      </c>
      <c r="W474" s="26">
        <v>1</v>
      </c>
      <c r="X474" s="27">
        <v>1</v>
      </c>
      <c r="Y474" s="21"/>
      <c r="Z474" s="21">
        <f t="shared" si="31"/>
        <v>720</v>
      </c>
      <c r="AA474" s="21" t="s">
        <v>55</v>
      </c>
      <c r="AB474" s="21">
        <v>1</v>
      </c>
      <c r="AC474" s="21"/>
      <c r="AD474" s="21">
        <f t="shared" si="28"/>
        <v>720</v>
      </c>
      <c r="AE474" s="21"/>
      <c r="AF474" s="21">
        <f t="shared" si="29"/>
        <v>720</v>
      </c>
      <c r="AG474" s="28">
        <f t="shared" si="30"/>
        <v>720</v>
      </c>
      <c r="AH474" s="21"/>
      <c r="AI474" s="29"/>
      <c r="AJ474" s="21"/>
      <c r="AK474" s="21"/>
      <c r="AL474" s="22"/>
      <c r="AM474" s="21">
        <v>1</v>
      </c>
      <c r="AN474" s="21"/>
      <c r="AO474" s="21" t="s">
        <v>56</v>
      </c>
      <c r="AP474" s="22"/>
      <c r="AQ474" s="22"/>
      <c r="AR474" s="22"/>
    </row>
    <row r="475" spans="1:44" s="20" customFormat="1" ht="14.25" x14ac:dyDescent="0.15">
      <c r="A475" s="21" t="s">
        <v>46</v>
      </c>
      <c r="B475" s="22"/>
      <c r="C475" s="22"/>
      <c r="D475" s="22"/>
      <c r="E475" s="22"/>
      <c r="F475" s="22"/>
      <c r="G475" s="22" t="s">
        <v>715</v>
      </c>
      <c r="H475" s="22"/>
      <c r="I475" s="23">
        <v>39800374662</v>
      </c>
      <c r="J475" s="22" t="s">
        <v>48</v>
      </c>
      <c r="K475" s="24" t="s">
        <v>381</v>
      </c>
      <c r="L475" s="22"/>
      <c r="M475" s="23">
        <v>950</v>
      </c>
      <c r="N475" s="23">
        <v>950</v>
      </c>
      <c r="O475" s="22"/>
      <c r="P475" s="22" t="s">
        <v>50</v>
      </c>
      <c r="Q475" s="22" t="s">
        <v>51</v>
      </c>
      <c r="R475" s="22" t="s">
        <v>69</v>
      </c>
      <c r="S475" s="25"/>
      <c r="T475" s="22" t="s">
        <v>53</v>
      </c>
      <c r="U475" s="22" t="s">
        <v>382</v>
      </c>
      <c r="V475" s="26">
        <v>1</v>
      </c>
      <c r="W475" s="26">
        <v>1</v>
      </c>
      <c r="X475" s="27">
        <v>1</v>
      </c>
      <c r="Y475" s="21"/>
      <c r="Z475" s="21">
        <f t="shared" si="31"/>
        <v>950</v>
      </c>
      <c r="AA475" s="21" t="s">
        <v>55</v>
      </c>
      <c r="AB475" s="21">
        <v>1</v>
      </c>
      <c r="AC475" s="21"/>
      <c r="AD475" s="21">
        <f t="shared" si="28"/>
        <v>950</v>
      </c>
      <c r="AE475" s="21"/>
      <c r="AF475" s="21">
        <f t="shared" si="29"/>
        <v>950</v>
      </c>
      <c r="AG475" s="28">
        <f t="shared" si="30"/>
        <v>950</v>
      </c>
      <c r="AH475" s="21"/>
      <c r="AI475" s="29"/>
      <c r="AJ475" s="21"/>
      <c r="AK475" s="21"/>
      <c r="AL475" s="22"/>
      <c r="AM475" s="21">
        <v>1</v>
      </c>
      <c r="AN475" s="21"/>
      <c r="AO475" s="21" t="s">
        <v>56</v>
      </c>
      <c r="AP475" s="22"/>
      <c r="AQ475" s="22"/>
      <c r="AR475" s="22"/>
    </row>
    <row r="476" spans="1:44" s="20" customFormat="1" ht="14.25" x14ac:dyDescent="0.15">
      <c r="A476" s="21" t="s">
        <v>46</v>
      </c>
      <c r="B476" s="22"/>
      <c r="C476" s="22"/>
      <c r="D476" s="22"/>
      <c r="E476" s="22"/>
      <c r="F476" s="22"/>
      <c r="G476" s="22" t="s">
        <v>716</v>
      </c>
      <c r="H476" s="22"/>
      <c r="I476" s="23">
        <v>39800374664</v>
      </c>
      <c r="J476" s="22" t="s">
        <v>48</v>
      </c>
      <c r="K476" s="24" t="s">
        <v>343</v>
      </c>
      <c r="L476" s="22"/>
      <c r="M476" s="23">
        <v>600</v>
      </c>
      <c r="N476" s="23">
        <v>600</v>
      </c>
      <c r="O476" s="22"/>
      <c r="P476" s="22" t="s">
        <v>50</v>
      </c>
      <c r="Q476" s="22" t="s">
        <v>51</v>
      </c>
      <c r="R476" s="22" t="s">
        <v>104</v>
      </c>
      <c r="S476" s="25"/>
      <c r="T476" s="22" t="s">
        <v>53</v>
      </c>
      <c r="U476" s="22" t="s">
        <v>344</v>
      </c>
      <c r="V476" s="26">
        <v>1</v>
      </c>
      <c r="W476" s="26">
        <v>1</v>
      </c>
      <c r="X476" s="27">
        <v>1</v>
      </c>
      <c r="Y476" s="21"/>
      <c r="Z476" s="21">
        <f t="shared" si="31"/>
        <v>600</v>
      </c>
      <c r="AA476" s="21" t="s">
        <v>55</v>
      </c>
      <c r="AB476" s="21">
        <v>1</v>
      </c>
      <c r="AC476" s="21"/>
      <c r="AD476" s="21">
        <f t="shared" si="28"/>
        <v>600</v>
      </c>
      <c r="AE476" s="21"/>
      <c r="AF476" s="21">
        <f t="shared" si="29"/>
        <v>600</v>
      </c>
      <c r="AG476" s="28">
        <f t="shared" si="30"/>
        <v>600</v>
      </c>
      <c r="AH476" s="21"/>
      <c r="AI476" s="29"/>
      <c r="AJ476" s="21"/>
      <c r="AK476" s="21"/>
      <c r="AL476" s="22"/>
      <c r="AM476" s="21">
        <v>1</v>
      </c>
      <c r="AN476" s="21"/>
      <c r="AO476" s="21" t="s">
        <v>56</v>
      </c>
      <c r="AP476" s="22"/>
      <c r="AQ476" s="22"/>
      <c r="AR476" s="22"/>
    </row>
    <row r="477" spans="1:44" s="20" customFormat="1" ht="14.25" x14ac:dyDescent="0.15">
      <c r="A477" s="21" t="s">
        <v>46</v>
      </c>
      <c r="B477" s="22"/>
      <c r="C477" s="22"/>
      <c r="D477" s="22"/>
      <c r="E477" s="22"/>
      <c r="F477" s="22"/>
      <c r="G477" s="22" t="s">
        <v>717</v>
      </c>
      <c r="H477" s="22"/>
      <c r="I477" s="23">
        <v>39800374666</v>
      </c>
      <c r="J477" s="22" t="s">
        <v>48</v>
      </c>
      <c r="K477" s="24" t="s">
        <v>90</v>
      </c>
      <c r="L477" s="22"/>
      <c r="M477" s="23">
        <v>950</v>
      </c>
      <c r="N477" s="23">
        <v>950</v>
      </c>
      <c r="O477" s="22"/>
      <c r="P477" s="22" t="s">
        <v>50</v>
      </c>
      <c r="Q477" s="22" t="s">
        <v>51</v>
      </c>
      <c r="R477" s="22" t="s">
        <v>91</v>
      </c>
      <c r="S477" s="25"/>
      <c r="T477" s="22" t="s">
        <v>53</v>
      </c>
      <c r="U477" s="22" t="s">
        <v>92</v>
      </c>
      <c r="V477" s="26">
        <v>1</v>
      </c>
      <c r="W477" s="26">
        <v>1</v>
      </c>
      <c r="X477" s="27">
        <v>1</v>
      </c>
      <c r="Y477" s="21"/>
      <c r="Z477" s="21">
        <f t="shared" si="31"/>
        <v>950</v>
      </c>
      <c r="AA477" s="21" t="s">
        <v>55</v>
      </c>
      <c r="AB477" s="21">
        <v>1</v>
      </c>
      <c r="AC477" s="21"/>
      <c r="AD477" s="21">
        <f t="shared" si="28"/>
        <v>950</v>
      </c>
      <c r="AE477" s="21"/>
      <c r="AF477" s="21">
        <f t="shared" si="29"/>
        <v>950</v>
      </c>
      <c r="AG477" s="28">
        <f t="shared" si="30"/>
        <v>950</v>
      </c>
      <c r="AH477" s="21"/>
      <c r="AI477" s="29"/>
      <c r="AJ477" s="21"/>
      <c r="AK477" s="21"/>
      <c r="AL477" s="22"/>
      <c r="AM477" s="21">
        <v>1</v>
      </c>
      <c r="AN477" s="21"/>
      <c r="AO477" s="21" t="s">
        <v>56</v>
      </c>
      <c r="AP477" s="22"/>
      <c r="AQ477" s="22"/>
      <c r="AR477" s="22"/>
    </row>
    <row r="478" spans="1:44" s="20" customFormat="1" ht="14.25" x14ac:dyDescent="0.15">
      <c r="A478" s="21" t="s">
        <v>46</v>
      </c>
      <c r="B478" s="22"/>
      <c r="C478" s="22"/>
      <c r="D478" s="22"/>
      <c r="E478" s="22"/>
      <c r="F478" s="22"/>
      <c r="G478" s="22" t="s">
        <v>718</v>
      </c>
      <c r="H478" s="22"/>
      <c r="I478" s="23">
        <v>39800374681</v>
      </c>
      <c r="J478" s="22" t="s">
        <v>48</v>
      </c>
      <c r="K478" s="24" t="s">
        <v>90</v>
      </c>
      <c r="L478" s="22"/>
      <c r="M478" s="23">
        <v>950</v>
      </c>
      <c r="N478" s="23">
        <v>950</v>
      </c>
      <c r="O478" s="22"/>
      <c r="P478" s="22" t="s">
        <v>50</v>
      </c>
      <c r="Q478" s="22" t="s">
        <v>51</v>
      </c>
      <c r="R478" s="22" t="s">
        <v>91</v>
      </c>
      <c r="S478" s="25"/>
      <c r="T478" s="22" t="s">
        <v>53</v>
      </c>
      <c r="U478" s="22" t="s">
        <v>92</v>
      </c>
      <c r="V478" s="26">
        <v>1</v>
      </c>
      <c r="W478" s="26">
        <v>1</v>
      </c>
      <c r="X478" s="27">
        <v>1</v>
      </c>
      <c r="Y478" s="21"/>
      <c r="Z478" s="21">
        <f t="shared" si="31"/>
        <v>950</v>
      </c>
      <c r="AA478" s="21" t="s">
        <v>55</v>
      </c>
      <c r="AB478" s="21">
        <v>1</v>
      </c>
      <c r="AC478" s="21"/>
      <c r="AD478" s="21">
        <f t="shared" si="28"/>
        <v>950</v>
      </c>
      <c r="AE478" s="21"/>
      <c r="AF478" s="21">
        <f t="shared" si="29"/>
        <v>950</v>
      </c>
      <c r="AG478" s="28">
        <f t="shared" si="30"/>
        <v>950</v>
      </c>
      <c r="AH478" s="21"/>
      <c r="AI478" s="29"/>
      <c r="AJ478" s="21"/>
      <c r="AK478" s="21"/>
      <c r="AL478" s="22"/>
      <c r="AM478" s="21">
        <v>1</v>
      </c>
      <c r="AN478" s="21"/>
      <c r="AO478" s="21" t="s">
        <v>56</v>
      </c>
      <c r="AP478" s="22"/>
      <c r="AQ478" s="22"/>
      <c r="AR478" s="22"/>
    </row>
    <row r="479" spans="1:44" s="20" customFormat="1" ht="14.25" x14ac:dyDescent="0.15">
      <c r="A479" s="21" t="s">
        <v>46</v>
      </c>
      <c r="B479" s="22"/>
      <c r="C479" s="22"/>
      <c r="D479" s="22"/>
      <c r="E479" s="22"/>
      <c r="F479" s="22"/>
      <c r="G479" s="22" t="s">
        <v>719</v>
      </c>
      <c r="H479" s="22"/>
      <c r="I479" s="23">
        <v>39800374670</v>
      </c>
      <c r="J479" s="22" t="s">
        <v>48</v>
      </c>
      <c r="K479" s="24" t="s">
        <v>262</v>
      </c>
      <c r="L479" s="22"/>
      <c r="M479" s="23">
        <v>600</v>
      </c>
      <c r="N479" s="23">
        <v>600</v>
      </c>
      <c r="O479" s="22"/>
      <c r="P479" s="22" t="s">
        <v>50</v>
      </c>
      <c r="Q479" s="22" t="s">
        <v>51</v>
      </c>
      <c r="R479" s="22" t="s">
        <v>52</v>
      </c>
      <c r="S479" s="25"/>
      <c r="T479" s="22" t="s">
        <v>53</v>
      </c>
      <c r="U479" s="22" t="s">
        <v>263</v>
      </c>
      <c r="V479" s="26">
        <v>1</v>
      </c>
      <c r="W479" s="26">
        <v>1</v>
      </c>
      <c r="X479" s="27">
        <v>1</v>
      </c>
      <c r="Y479" s="21"/>
      <c r="Z479" s="21">
        <f t="shared" si="31"/>
        <v>600</v>
      </c>
      <c r="AA479" s="21" t="s">
        <v>55</v>
      </c>
      <c r="AB479" s="21">
        <v>1</v>
      </c>
      <c r="AC479" s="21"/>
      <c r="AD479" s="21">
        <f t="shared" si="28"/>
        <v>600</v>
      </c>
      <c r="AE479" s="21"/>
      <c r="AF479" s="21">
        <f t="shared" si="29"/>
        <v>600</v>
      </c>
      <c r="AG479" s="28">
        <f t="shared" si="30"/>
        <v>600</v>
      </c>
      <c r="AH479" s="21"/>
      <c r="AI479" s="29"/>
      <c r="AJ479" s="21"/>
      <c r="AK479" s="21"/>
      <c r="AL479" s="22"/>
      <c r="AM479" s="21">
        <v>1</v>
      </c>
      <c r="AN479" s="21"/>
      <c r="AO479" s="21" t="s">
        <v>56</v>
      </c>
      <c r="AP479" s="22"/>
      <c r="AQ479" s="22"/>
      <c r="AR479" s="22"/>
    </row>
    <row r="480" spans="1:44" s="20" customFormat="1" ht="14.25" x14ac:dyDescent="0.15">
      <c r="A480" s="21" t="s">
        <v>46</v>
      </c>
      <c r="B480" s="22"/>
      <c r="C480" s="22"/>
      <c r="D480" s="22"/>
      <c r="E480" s="22"/>
      <c r="F480" s="22"/>
      <c r="G480" s="22" t="s">
        <v>720</v>
      </c>
      <c r="H480" s="22"/>
      <c r="I480" s="23">
        <v>39800374695</v>
      </c>
      <c r="J480" s="22" t="s">
        <v>48</v>
      </c>
      <c r="K480" s="24" t="s">
        <v>80</v>
      </c>
      <c r="L480" s="22"/>
      <c r="M480" s="23">
        <v>720</v>
      </c>
      <c r="N480" s="23">
        <v>720</v>
      </c>
      <c r="O480" s="22"/>
      <c r="P480" s="22" t="s">
        <v>50</v>
      </c>
      <c r="Q480" s="22" t="s">
        <v>51</v>
      </c>
      <c r="R480" s="22" t="s">
        <v>52</v>
      </c>
      <c r="S480" s="25"/>
      <c r="T480" s="22" t="s">
        <v>53</v>
      </c>
      <c r="U480" s="22" t="s">
        <v>81</v>
      </c>
      <c r="V480" s="26">
        <v>1</v>
      </c>
      <c r="W480" s="26">
        <v>1</v>
      </c>
      <c r="X480" s="27">
        <v>1</v>
      </c>
      <c r="Y480" s="21"/>
      <c r="Z480" s="21">
        <f t="shared" si="31"/>
        <v>720</v>
      </c>
      <c r="AA480" s="21" t="s">
        <v>55</v>
      </c>
      <c r="AB480" s="21">
        <v>1</v>
      </c>
      <c r="AC480" s="21"/>
      <c r="AD480" s="21">
        <f t="shared" si="28"/>
        <v>720</v>
      </c>
      <c r="AE480" s="21"/>
      <c r="AF480" s="21">
        <f t="shared" si="29"/>
        <v>720</v>
      </c>
      <c r="AG480" s="28">
        <f t="shared" si="30"/>
        <v>720</v>
      </c>
      <c r="AH480" s="21"/>
      <c r="AI480" s="29"/>
      <c r="AJ480" s="21"/>
      <c r="AK480" s="21"/>
      <c r="AL480" s="22"/>
      <c r="AM480" s="21">
        <v>1</v>
      </c>
      <c r="AN480" s="21"/>
      <c r="AO480" s="21" t="s">
        <v>56</v>
      </c>
      <c r="AP480" s="22"/>
      <c r="AQ480" s="22"/>
      <c r="AR480" s="22"/>
    </row>
    <row r="481" spans="1:44" s="20" customFormat="1" ht="14.25" x14ac:dyDescent="0.15">
      <c r="A481" s="21" t="s">
        <v>46</v>
      </c>
      <c r="B481" s="22"/>
      <c r="C481" s="22"/>
      <c r="D481" s="22"/>
      <c r="E481" s="22"/>
      <c r="F481" s="22"/>
      <c r="G481" s="22" t="s">
        <v>721</v>
      </c>
      <c r="H481" s="22"/>
      <c r="I481" s="23">
        <v>39800374692</v>
      </c>
      <c r="J481" s="22" t="s">
        <v>48</v>
      </c>
      <c r="K481" s="24" t="s">
        <v>705</v>
      </c>
      <c r="L481" s="22"/>
      <c r="M481" s="23">
        <v>720</v>
      </c>
      <c r="N481" s="23">
        <v>720</v>
      </c>
      <c r="O481" s="22"/>
      <c r="P481" s="22" t="s">
        <v>50</v>
      </c>
      <c r="Q481" s="22" t="s">
        <v>51</v>
      </c>
      <c r="R481" s="22" t="s">
        <v>612</v>
      </c>
      <c r="S481" s="25"/>
      <c r="T481" s="22" t="s">
        <v>275</v>
      </c>
      <c r="U481" s="22" t="s">
        <v>613</v>
      </c>
      <c r="V481" s="26">
        <v>1</v>
      </c>
      <c r="W481" s="26">
        <v>1</v>
      </c>
      <c r="X481" s="27">
        <v>1</v>
      </c>
      <c r="Y481" s="21"/>
      <c r="Z481" s="21">
        <f t="shared" si="31"/>
        <v>720</v>
      </c>
      <c r="AA481" s="21" t="s">
        <v>55</v>
      </c>
      <c r="AB481" s="21">
        <v>1</v>
      </c>
      <c r="AC481" s="21"/>
      <c r="AD481" s="21">
        <f t="shared" si="28"/>
        <v>720</v>
      </c>
      <c r="AE481" s="21"/>
      <c r="AF481" s="21">
        <f t="shared" si="29"/>
        <v>720</v>
      </c>
      <c r="AG481" s="28">
        <f t="shared" si="30"/>
        <v>720</v>
      </c>
      <c r="AH481" s="21"/>
      <c r="AI481" s="29"/>
      <c r="AJ481" s="21"/>
      <c r="AK481" s="21"/>
      <c r="AL481" s="22"/>
      <c r="AM481" s="21">
        <v>1</v>
      </c>
      <c r="AN481" s="21"/>
      <c r="AO481" s="21" t="s">
        <v>56</v>
      </c>
      <c r="AP481" s="22"/>
      <c r="AQ481" s="22"/>
      <c r="AR481" s="22"/>
    </row>
    <row r="482" spans="1:44" s="20" customFormat="1" ht="14.25" x14ac:dyDescent="0.15">
      <c r="A482" s="21" t="s">
        <v>46</v>
      </c>
      <c r="B482" s="22"/>
      <c r="C482" s="22"/>
      <c r="D482" s="22"/>
      <c r="E482" s="22"/>
      <c r="F482" s="22"/>
      <c r="G482" s="22" t="s">
        <v>722</v>
      </c>
      <c r="H482" s="22"/>
      <c r="I482" s="23">
        <v>39800374673</v>
      </c>
      <c r="J482" s="22" t="s">
        <v>48</v>
      </c>
      <c r="K482" s="24" t="s">
        <v>723</v>
      </c>
      <c r="L482" s="22"/>
      <c r="M482" s="23">
        <v>600</v>
      </c>
      <c r="N482" s="23">
        <v>600</v>
      </c>
      <c r="O482" s="22"/>
      <c r="P482" s="22" t="s">
        <v>50</v>
      </c>
      <c r="Q482" s="22" t="s">
        <v>51</v>
      </c>
      <c r="R482" s="22" t="s">
        <v>308</v>
      </c>
      <c r="S482" s="25"/>
      <c r="T482" s="22" t="s">
        <v>275</v>
      </c>
      <c r="U482" s="22" t="s">
        <v>724</v>
      </c>
      <c r="V482" s="26">
        <v>1</v>
      </c>
      <c r="W482" s="26">
        <v>1</v>
      </c>
      <c r="X482" s="27">
        <v>1</v>
      </c>
      <c r="Y482" s="21"/>
      <c r="Z482" s="21">
        <f t="shared" si="31"/>
        <v>600</v>
      </c>
      <c r="AA482" s="21" t="s">
        <v>55</v>
      </c>
      <c r="AB482" s="21">
        <v>1</v>
      </c>
      <c r="AC482" s="21"/>
      <c r="AD482" s="21">
        <f t="shared" si="28"/>
        <v>600</v>
      </c>
      <c r="AE482" s="21"/>
      <c r="AF482" s="21">
        <f t="shared" si="29"/>
        <v>600</v>
      </c>
      <c r="AG482" s="28">
        <f t="shared" si="30"/>
        <v>600</v>
      </c>
      <c r="AH482" s="21"/>
      <c r="AI482" s="29"/>
      <c r="AJ482" s="21"/>
      <c r="AK482" s="21"/>
      <c r="AL482" s="22"/>
      <c r="AM482" s="21">
        <v>1</v>
      </c>
      <c r="AN482" s="21"/>
      <c r="AO482" s="21" t="s">
        <v>56</v>
      </c>
      <c r="AP482" s="22"/>
      <c r="AQ482" s="22"/>
      <c r="AR482" s="22"/>
    </row>
    <row r="483" spans="1:44" s="20" customFormat="1" ht="14.25" x14ac:dyDescent="0.15">
      <c r="A483" s="21" t="s">
        <v>46</v>
      </c>
      <c r="B483" s="22"/>
      <c r="C483" s="22"/>
      <c r="D483" s="22"/>
      <c r="E483" s="22"/>
      <c r="F483" s="22"/>
      <c r="G483" s="22" t="s">
        <v>725</v>
      </c>
      <c r="H483" s="22"/>
      <c r="I483" s="23">
        <v>39800374676</v>
      </c>
      <c r="J483" s="22" t="s">
        <v>48</v>
      </c>
      <c r="K483" s="24" t="s">
        <v>195</v>
      </c>
      <c r="L483" s="22"/>
      <c r="M483" s="23">
        <v>720</v>
      </c>
      <c r="N483" s="23">
        <v>720</v>
      </c>
      <c r="O483" s="22"/>
      <c r="P483" s="22" t="s">
        <v>50</v>
      </c>
      <c r="Q483" s="22" t="s">
        <v>51</v>
      </c>
      <c r="R483" s="22" t="s">
        <v>109</v>
      </c>
      <c r="S483" s="25"/>
      <c r="T483" s="22" t="s">
        <v>53</v>
      </c>
      <c r="U483" s="22" t="s">
        <v>196</v>
      </c>
      <c r="V483" s="26">
        <v>1</v>
      </c>
      <c r="W483" s="26">
        <v>1</v>
      </c>
      <c r="X483" s="27">
        <v>1</v>
      </c>
      <c r="Y483" s="21"/>
      <c r="Z483" s="21">
        <f t="shared" si="31"/>
        <v>720</v>
      </c>
      <c r="AA483" s="21" t="s">
        <v>55</v>
      </c>
      <c r="AB483" s="21">
        <v>1</v>
      </c>
      <c r="AC483" s="21"/>
      <c r="AD483" s="21">
        <f t="shared" si="28"/>
        <v>720</v>
      </c>
      <c r="AE483" s="21"/>
      <c r="AF483" s="21">
        <f t="shared" si="29"/>
        <v>720</v>
      </c>
      <c r="AG483" s="28">
        <f t="shared" si="30"/>
        <v>720</v>
      </c>
      <c r="AH483" s="21"/>
      <c r="AI483" s="29"/>
      <c r="AJ483" s="21"/>
      <c r="AK483" s="21"/>
      <c r="AL483" s="22"/>
      <c r="AM483" s="21">
        <v>1</v>
      </c>
      <c r="AN483" s="21"/>
      <c r="AO483" s="21" t="s">
        <v>56</v>
      </c>
      <c r="AP483" s="22"/>
      <c r="AQ483" s="22"/>
      <c r="AR483" s="22"/>
    </row>
    <row r="484" spans="1:44" s="20" customFormat="1" ht="14.25" x14ac:dyDescent="0.15">
      <c r="A484" s="21" t="s">
        <v>46</v>
      </c>
      <c r="B484" s="22"/>
      <c r="C484" s="22"/>
      <c r="D484" s="22"/>
      <c r="E484" s="22"/>
      <c r="F484" s="22"/>
      <c r="G484" s="22" t="s">
        <v>726</v>
      </c>
      <c r="H484" s="22"/>
      <c r="I484" s="23">
        <v>39800378941</v>
      </c>
      <c r="J484" s="22" t="s">
        <v>48</v>
      </c>
      <c r="K484" s="24" t="s">
        <v>390</v>
      </c>
      <c r="L484" s="22"/>
      <c r="M484" s="23">
        <v>720</v>
      </c>
      <c r="N484" s="23">
        <v>720</v>
      </c>
      <c r="O484" s="22"/>
      <c r="P484" s="22" t="s">
        <v>50</v>
      </c>
      <c r="Q484" s="22" t="s">
        <v>51</v>
      </c>
      <c r="R484" s="22" t="s">
        <v>117</v>
      </c>
      <c r="S484" s="25"/>
      <c r="T484" s="22" t="s">
        <v>53</v>
      </c>
      <c r="U484" s="22" t="s">
        <v>391</v>
      </c>
      <c r="V484" s="26">
        <v>1</v>
      </c>
      <c r="W484" s="26">
        <v>1</v>
      </c>
      <c r="X484" s="27">
        <v>1</v>
      </c>
      <c r="Y484" s="21"/>
      <c r="Z484" s="21">
        <f t="shared" si="31"/>
        <v>720</v>
      </c>
      <c r="AA484" s="21" t="s">
        <v>55</v>
      </c>
      <c r="AB484" s="21">
        <v>1</v>
      </c>
      <c r="AC484" s="21"/>
      <c r="AD484" s="21">
        <f t="shared" si="28"/>
        <v>720</v>
      </c>
      <c r="AE484" s="21"/>
      <c r="AF484" s="21">
        <f t="shared" si="29"/>
        <v>720</v>
      </c>
      <c r="AG484" s="28">
        <f t="shared" si="30"/>
        <v>720</v>
      </c>
      <c r="AH484" s="21"/>
      <c r="AI484" s="29"/>
      <c r="AJ484" s="21"/>
      <c r="AK484" s="21"/>
      <c r="AL484" s="22"/>
      <c r="AM484" s="21">
        <v>1</v>
      </c>
      <c r="AN484" s="21"/>
      <c r="AO484" s="21" t="s">
        <v>56</v>
      </c>
      <c r="AP484" s="22"/>
      <c r="AQ484" s="22"/>
      <c r="AR484" s="22"/>
    </row>
    <row r="485" spans="1:44" s="20" customFormat="1" ht="14.25" x14ac:dyDescent="0.15">
      <c r="A485" s="21" t="s">
        <v>46</v>
      </c>
      <c r="B485" s="22"/>
      <c r="C485" s="22"/>
      <c r="D485" s="22"/>
      <c r="E485" s="22"/>
      <c r="F485" s="22"/>
      <c r="G485" s="22" t="s">
        <v>727</v>
      </c>
      <c r="H485" s="22"/>
      <c r="I485" s="23">
        <v>39800374641</v>
      </c>
      <c r="J485" s="22" t="s">
        <v>48</v>
      </c>
      <c r="K485" s="24" t="s">
        <v>98</v>
      </c>
      <c r="L485" s="22"/>
      <c r="M485" s="23">
        <v>720</v>
      </c>
      <c r="N485" s="23">
        <v>720</v>
      </c>
      <c r="O485" s="22"/>
      <c r="P485" s="22" t="s">
        <v>50</v>
      </c>
      <c r="Q485" s="22" t="s">
        <v>51</v>
      </c>
      <c r="R485" s="22" t="s">
        <v>99</v>
      </c>
      <c r="S485" s="25"/>
      <c r="T485" s="22" t="s">
        <v>53</v>
      </c>
      <c r="U485" s="22" t="s">
        <v>100</v>
      </c>
      <c r="V485" s="26">
        <v>1</v>
      </c>
      <c r="W485" s="26">
        <v>1</v>
      </c>
      <c r="X485" s="27">
        <v>1</v>
      </c>
      <c r="Y485" s="21"/>
      <c r="Z485" s="21">
        <f t="shared" si="31"/>
        <v>720</v>
      </c>
      <c r="AA485" s="21" t="s">
        <v>55</v>
      </c>
      <c r="AB485" s="21">
        <v>1</v>
      </c>
      <c r="AC485" s="21"/>
      <c r="AD485" s="21">
        <f t="shared" si="28"/>
        <v>720</v>
      </c>
      <c r="AE485" s="21"/>
      <c r="AF485" s="21">
        <f t="shared" si="29"/>
        <v>720</v>
      </c>
      <c r="AG485" s="28">
        <f t="shared" si="30"/>
        <v>720</v>
      </c>
      <c r="AH485" s="21"/>
      <c r="AI485" s="29"/>
      <c r="AJ485" s="21"/>
      <c r="AK485" s="21"/>
      <c r="AL485" s="22"/>
      <c r="AM485" s="21">
        <v>1</v>
      </c>
      <c r="AN485" s="21"/>
      <c r="AO485" s="21" t="s">
        <v>56</v>
      </c>
      <c r="AP485" s="22"/>
      <c r="AQ485" s="22"/>
      <c r="AR485" s="22"/>
    </row>
    <row r="486" spans="1:44" s="20" customFormat="1" ht="14.25" x14ac:dyDescent="0.15">
      <c r="A486" s="21" t="s">
        <v>46</v>
      </c>
      <c r="B486" s="22"/>
      <c r="C486" s="22"/>
      <c r="D486" s="22"/>
      <c r="E486" s="22"/>
      <c r="F486" s="22"/>
      <c r="G486" s="22" t="s">
        <v>728</v>
      </c>
      <c r="H486" s="22"/>
      <c r="I486" s="23">
        <v>39800374645</v>
      </c>
      <c r="J486" s="22" t="s">
        <v>48</v>
      </c>
      <c r="K486" s="24" t="s">
        <v>685</v>
      </c>
      <c r="L486" s="22"/>
      <c r="M486" s="23">
        <v>720</v>
      </c>
      <c r="N486" s="23">
        <v>720</v>
      </c>
      <c r="O486" s="22"/>
      <c r="P486" s="22" t="s">
        <v>50</v>
      </c>
      <c r="Q486" s="22" t="s">
        <v>51</v>
      </c>
      <c r="R486" s="22" t="s">
        <v>121</v>
      </c>
      <c r="S486" s="25"/>
      <c r="T486" s="22" t="s">
        <v>53</v>
      </c>
      <c r="U486" s="22" t="s">
        <v>686</v>
      </c>
      <c r="V486" s="26">
        <v>1</v>
      </c>
      <c r="W486" s="26">
        <v>1</v>
      </c>
      <c r="X486" s="27">
        <v>1</v>
      </c>
      <c r="Y486" s="21"/>
      <c r="Z486" s="21">
        <f t="shared" si="31"/>
        <v>720</v>
      </c>
      <c r="AA486" s="21" t="s">
        <v>55</v>
      </c>
      <c r="AB486" s="21">
        <v>1</v>
      </c>
      <c r="AC486" s="21"/>
      <c r="AD486" s="21">
        <f t="shared" si="28"/>
        <v>720</v>
      </c>
      <c r="AE486" s="21"/>
      <c r="AF486" s="21">
        <f t="shared" si="29"/>
        <v>720</v>
      </c>
      <c r="AG486" s="28">
        <f t="shared" si="30"/>
        <v>720</v>
      </c>
      <c r="AH486" s="21"/>
      <c r="AI486" s="29"/>
      <c r="AJ486" s="21"/>
      <c r="AK486" s="21"/>
      <c r="AL486" s="22"/>
      <c r="AM486" s="21">
        <v>1</v>
      </c>
      <c r="AN486" s="21"/>
      <c r="AO486" s="21" t="s">
        <v>56</v>
      </c>
      <c r="AP486" s="22"/>
      <c r="AQ486" s="22"/>
      <c r="AR486" s="22"/>
    </row>
    <row r="487" spans="1:44" s="20" customFormat="1" ht="14.25" x14ac:dyDescent="0.15">
      <c r="A487" s="21" t="s">
        <v>46</v>
      </c>
      <c r="B487" s="22"/>
      <c r="C487" s="22"/>
      <c r="D487" s="22"/>
      <c r="E487" s="22"/>
      <c r="F487" s="22"/>
      <c r="G487" s="22" t="s">
        <v>729</v>
      </c>
      <c r="H487" s="22"/>
      <c r="I487" s="23">
        <v>39800374650</v>
      </c>
      <c r="J487" s="22" t="s">
        <v>48</v>
      </c>
      <c r="K487" s="24" t="s">
        <v>178</v>
      </c>
      <c r="L487" s="22"/>
      <c r="M487" s="23">
        <v>600</v>
      </c>
      <c r="N487" s="23">
        <v>600</v>
      </c>
      <c r="O487" s="22"/>
      <c r="P487" s="22" t="s">
        <v>64</v>
      </c>
      <c r="Q487" s="22" t="s">
        <v>51</v>
      </c>
      <c r="R487" s="22" t="s">
        <v>274</v>
      </c>
      <c r="S487" s="25"/>
      <c r="T487" s="22" t="s">
        <v>275</v>
      </c>
      <c r="U487" s="22" t="s">
        <v>178</v>
      </c>
      <c r="V487" s="26">
        <v>1</v>
      </c>
      <c r="W487" s="26">
        <v>1</v>
      </c>
      <c r="X487" s="27">
        <v>1</v>
      </c>
      <c r="Y487" s="21"/>
      <c r="Z487" s="21">
        <f t="shared" si="31"/>
        <v>600</v>
      </c>
      <c r="AA487" s="21" t="s">
        <v>55</v>
      </c>
      <c r="AB487" s="21">
        <v>1</v>
      </c>
      <c r="AC487" s="21"/>
      <c r="AD487" s="21">
        <f t="shared" si="28"/>
        <v>600</v>
      </c>
      <c r="AE487" s="21"/>
      <c r="AF487" s="21">
        <f t="shared" si="29"/>
        <v>600</v>
      </c>
      <c r="AG487" s="28">
        <f t="shared" si="30"/>
        <v>600</v>
      </c>
      <c r="AH487" s="21"/>
      <c r="AI487" s="29"/>
      <c r="AJ487" s="21"/>
      <c r="AK487" s="21"/>
      <c r="AL487" s="22"/>
      <c r="AM487" s="21">
        <v>1</v>
      </c>
      <c r="AN487" s="21"/>
      <c r="AO487" s="21" t="s">
        <v>56</v>
      </c>
      <c r="AP487" s="22"/>
      <c r="AQ487" s="22"/>
      <c r="AR487" s="22"/>
    </row>
    <row r="488" spans="1:44" s="20" customFormat="1" ht="14.25" x14ac:dyDescent="0.15">
      <c r="A488" s="21" t="s">
        <v>46</v>
      </c>
      <c r="B488" s="22"/>
      <c r="C488" s="22"/>
      <c r="D488" s="22"/>
      <c r="E488" s="22"/>
      <c r="F488" s="22"/>
      <c r="G488" s="22" t="s">
        <v>730</v>
      </c>
      <c r="H488" s="22"/>
      <c r="I488" s="23">
        <v>39800374657</v>
      </c>
      <c r="J488" s="22" t="s">
        <v>48</v>
      </c>
      <c r="K488" s="24" t="s">
        <v>146</v>
      </c>
      <c r="L488" s="22"/>
      <c r="M488" s="23">
        <v>950</v>
      </c>
      <c r="N488" s="23">
        <v>950</v>
      </c>
      <c r="O488" s="22"/>
      <c r="P488" s="22" t="s">
        <v>50</v>
      </c>
      <c r="Q488" s="22" t="s">
        <v>51</v>
      </c>
      <c r="R488" s="22" t="s">
        <v>147</v>
      </c>
      <c r="S488" s="25"/>
      <c r="T488" s="22" t="s">
        <v>53</v>
      </c>
      <c r="U488" s="22" t="s">
        <v>148</v>
      </c>
      <c r="V488" s="26">
        <v>1</v>
      </c>
      <c r="W488" s="26">
        <v>1</v>
      </c>
      <c r="X488" s="27">
        <v>1</v>
      </c>
      <c r="Y488" s="21"/>
      <c r="Z488" s="21">
        <f t="shared" si="31"/>
        <v>950</v>
      </c>
      <c r="AA488" s="21" t="s">
        <v>55</v>
      </c>
      <c r="AB488" s="21">
        <v>1</v>
      </c>
      <c r="AC488" s="21"/>
      <c r="AD488" s="21">
        <f t="shared" si="28"/>
        <v>950</v>
      </c>
      <c r="AE488" s="21"/>
      <c r="AF488" s="21">
        <f t="shared" si="29"/>
        <v>950</v>
      </c>
      <c r="AG488" s="28">
        <f t="shared" si="30"/>
        <v>950</v>
      </c>
      <c r="AH488" s="21"/>
      <c r="AI488" s="29"/>
      <c r="AJ488" s="21"/>
      <c r="AK488" s="21"/>
      <c r="AL488" s="22"/>
      <c r="AM488" s="21">
        <v>1</v>
      </c>
      <c r="AN488" s="21"/>
      <c r="AO488" s="21" t="s">
        <v>56</v>
      </c>
      <c r="AP488" s="22"/>
      <c r="AQ488" s="22"/>
      <c r="AR488" s="22"/>
    </row>
    <row r="489" spans="1:44" s="20" customFormat="1" ht="14.25" x14ac:dyDescent="0.15">
      <c r="A489" s="21" t="s">
        <v>46</v>
      </c>
      <c r="B489" s="22"/>
      <c r="C489" s="22"/>
      <c r="D489" s="22"/>
      <c r="E489" s="22"/>
      <c r="F489" s="22"/>
      <c r="G489" s="22" t="s">
        <v>731</v>
      </c>
      <c r="H489" s="22"/>
      <c r="I489" s="23">
        <v>39800374718</v>
      </c>
      <c r="J489" s="22" t="s">
        <v>48</v>
      </c>
      <c r="K489" s="24" t="s">
        <v>63</v>
      </c>
      <c r="L489" s="22"/>
      <c r="M489" s="23">
        <v>720</v>
      </c>
      <c r="N489" s="23">
        <v>720</v>
      </c>
      <c r="O489" s="22"/>
      <c r="P489" s="22" t="s">
        <v>64</v>
      </c>
      <c r="Q489" s="22" t="s">
        <v>51</v>
      </c>
      <c r="R489" s="22" t="s">
        <v>65</v>
      </c>
      <c r="S489" s="25"/>
      <c r="T489" s="22" t="s">
        <v>53</v>
      </c>
      <c r="U489" s="22" t="s">
        <v>66</v>
      </c>
      <c r="V489" s="26">
        <v>1</v>
      </c>
      <c r="W489" s="26">
        <v>1</v>
      </c>
      <c r="X489" s="27">
        <v>1</v>
      </c>
      <c r="Y489" s="21"/>
      <c r="Z489" s="21">
        <f t="shared" si="31"/>
        <v>720</v>
      </c>
      <c r="AA489" s="21" t="s">
        <v>55</v>
      </c>
      <c r="AB489" s="21">
        <v>1</v>
      </c>
      <c r="AC489" s="21"/>
      <c r="AD489" s="21">
        <f t="shared" si="28"/>
        <v>720</v>
      </c>
      <c r="AE489" s="21"/>
      <c r="AF489" s="21">
        <f t="shared" si="29"/>
        <v>720</v>
      </c>
      <c r="AG489" s="28">
        <f t="shared" si="30"/>
        <v>720</v>
      </c>
      <c r="AH489" s="21"/>
      <c r="AI489" s="29"/>
      <c r="AJ489" s="21"/>
      <c r="AK489" s="21"/>
      <c r="AL489" s="22"/>
      <c r="AM489" s="21">
        <v>1</v>
      </c>
      <c r="AN489" s="21"/>
      <c r="AO489" s="21" t="s">
        <v>56</v>
      </c>
      <c r="AP489" s="22"/>
      <c r="AQ489" s="22"/>
      <c r="AR489" s="22"/>
    </row>
    <row r="490" spans="1:44" s="20" customFormat="1" ht="14.25" x14ac:dyDescent="0.15">
      <c r="A490" s="21" t="s">
        <v>46</v>
      </c>
      <c r="B490" s="22"/>
      <c r="C490" s="22"/>
      <c r="D490" s="22"/>
      <c r="E490" s="22"/>
      <c r="F490" s="22"/>
      <c r="G490" s="22" t="s">
        <v>732</v>
      </c>
      <c r="H490" s="22"/>
      <c r="I490" s="23">
        <v>39800376070</v>
      </c>
      <c r="J490" s="22" t="s">
        <v>48</v>
      </c>
      <c r="K490" s="24" t="s">
        <v>443</v>
      </c>
      <c r="L490" s="22"/>
      <c r="M490" s="23">
        <v>720</v>
      </c>
      <c r="N490" s="23">
        <v>720</v>
      </c>
      <c r="O490" s="22"/>
      <c r="P490" s="22" t="s">
        <v>50</v>
      </c>
      <c r="Q490" s="22" t="s">
        <v>51</v>
      </c>
      <c r="R490" s="22" t="s">
        <v>161</v>
      </c>
      <c r="S490" s="25"/>
      <c r="T490" s="22" t="s">
        <v>53</v>
      </c>
      <c r="U490" s="22" t="s">
        <v>444</v>
      </c>
      <c r="V490" s="26">
        <v>1</v>
      </c>
      <c r="W490" s="26">
        <v>1</v>
      </c>
      <c r="X490" s="27">
        <v>1</v>
      </c>
      <c r="Y490" s="21"/>
      <c r="Z490" s="21">
        <f t="shared" si="31"/>
        <v>720</v>
      </c>
      <c r="AA490" s="21" t="s">
        <v>55</v>
      </c>
      <c r="AB490" s="21">
        <v>1</v>
      </c>
      <c r="AC490" s="21"/>
      <c r="AD490" s="21">
        <f t="shared" si="28"/>
        <v>720</v>
      </c>
      <c r="AE490" s="21"/>
      <c r="AF490" s="21">
        <f t="shared" si="29"/>
        <v>720</v>
      </c>
      <c r="AG490" s="28">
        <f t="shared" si="30"/>
        <v>720</v>
      </c>
      <c r="AH490" s="21"/>
      <c r="AI490" s="29"/>
      <c r="AJ490" s="21"/>
      <c r="AK490" s="21"/>
      <c r="AL490" s="22"/>
      <c r="AM490" s="21">
        <v>1</v>
      </c>
      <c r="AN490" s="21"/>
      <c r="AO490" s="21" t="s">
        <v>56</v>
      </c>
      <c r="AP490" s="22"/>
      <c r="AQ490" s="22"/>
      <c r="AR490" s="22"/>
    </row>
    <row r="491" spans="1:44" s="20" customFormat="1" ht="14.25" x14ac:dyDescent="0.15">
      <c r="A491" s="21" t="s">
        <v>46</v>
      </c>
      <c r="B491" s="22"/>
      <c r="C491" s="22"/>
      <c r="D491" s="22"/>
      <c r="E491" s="22"/>
      <c r="F491" s="22"/>
      <c r="G491" s="22" t="s">
        <v>733</v>
      </c>
      <c r="H491" s="22"/>
      <c r="I491" s="23">
        <v>39800376045</v>
      </c>
      <c r="J491" s="22" t="s">
        <v>48</v>
      </c>
      <c r="K491" s="24" t="s">
        <v>220</v>
      </c>
      <c r="L491" s="22"/>
      <c r="M491" s="23">
        <v>950</v>
      </c>
      <c r="N491" s="23">
        <v>950</v>
      </c>
      <c r="O491" s="22"/>
      <c r="P491" s="22" t="s">
        <v>64</v>
      </c>
      <c r="Q491" s="22" t="s">
        <v>51</v>
      </c>
      <c r="R491" s="22" t="s">
        <v>221</v>
      </c>
      <c r="S491" s="25"/>
      <c r="T491" s="22" t="s">
        <v>53</v>
      </c>
      <c r="U491" s="22" t="s">
        <v>222</v>
      </c>
      <c r="V491" s="26">
        <v>1</v>
      </c>
      <c r="W491" s="26">
        <v>1</v>
      </c>
      <c r="X491" s="27">
        <v>1</v>
      </c>
      <c r="Y491" s="21"/>
      <c r="Z491" s="21">
        <f t="shared" si="31"/>
        <v>950</v>
      </c>
      <c r="AA491" s="21" t="s">
        <v>55</v>
      </c>
      <c r="AB491" s="21">
        <v>1</v>
      </c>
      <c r="AC491" s="21"/>
      <c r="AD491" s="21">
        <f t="shared" si="28"/>
        <v>950</v>
      </c>
      <c r="AE491" s="21"/>
      <c r="AF491" s="21">
        <f t="shared" si="29"/>
        <v>950</v>
      </c>
      <c r="AG491" s="28">
        <f t="shared" si="30"/>
        <v>950</v>
      </c>
      <c r="AH491" s="21"/>
      <c r="AI491" s="29"/>
      <c r="AJ491" s="21"/>
      <c r="AK491" s="21"/>
      <c r="AL491" s="22"/>
      <c r="AM491" s="21">
        <v>1</v>
      </c>
      <c r="AN491" s="21"/>
      <c r="AO491" s="21" t="s">
        <v>56</v>
      </c>
      <c r="AP491" s="22"/>
      <c r="AQ491" s="22"/>
      <c r="AR491" s="22"/>
    </row>
    <row r="492" spans="1:44" s="20" customFormat="1" ht="14.25" x14ac:dyDescent="0.15">
      <c r="A492" s="21" t="s">
        <v>46</v>
      </c>
      <c r="B492" s="22"/>
      <c r="C492" s="22"/>
      <c r="D492" s="22"/>
      <c r="E492" s="22"/>
      <c r="F492" s="22"/>
      <c r="G492" s="22" t="s">
        <v>734</v>
      </c>
      <c r="H492" s="22"/>
      <c r="I492" s="23">
        <v>39800376056</v>
      </c>
      <c r="J492" s="22" t="s">
        <v>48</v>
      </c>
      <c r="K492" s="24" t="s">
        <v>184</v>
      </c>
      <c r="L492" s="22"/>
      <c r="M492" s="23">
        <v>950</v>
      </c>
      <c r="N492" s="23">
        <v>950</v>
      </c>
      <c r="O492" s="22"/>
      <c r="P492" s="22" t="s">
        <v>50</v>
      </c>
      <c r="Q492" s="22" t="s">
        <v>51</v>
      </c>
      <c r="R492" s="22" t="s">
        <v>109</v>
      </c>
      <c r="S492" s="25"/>
      <c r="T492" s="22" t="s">
        <v>53</v>
      </c>
      <c r="U492" s="22" t="s">
        <v>185</v>
      </c>
      <c r="V492" s="26">
        <v>1</v>
      </c>
      <c r="W492" s="26">
        <v>1</v>
      </c>
      <c r="X492" s="27">
        <v>1</v>
      </c>
      <c r="Y492" s="21"/>
      <c r="Z492" s="21">
        <f t="shared" si="31"/>
        <v>950</v>
      </c>
      <c r="AA492" s="21" t="s">
        <v>55</v>
      </c>
      <c r="AB492" s="21">
        <v>1</v>
      </c>
      <c r="AC492" s="21"/>
      <c r="AD492" s="21">
        <f t="shared" si="28"/>
        <v>950</v>
      </c>
      <c r="AE492" s="21"/>
      <c r="AF492" s="21">
        <f t="shared" si="29"/>
        <v>950</v>
      </c>
      <c r="AG492" s="28">
        <f t="shared" si="30"/>
        <v>950</v>
      </c>
      <c r="AH492" s="21"/>
      <c r="AI492" s="29"/>
      <c r="AJ492" s="21"/>
      <c r="AK492" s="21"/>
      <c r="AL492" s="22"/>
      <c r="AM492" s="21">
        <v>1</v>
      </c>
      <c r="AN492" s="21"/>
      <c r="AO492" s="21" t="s">
        <v>56</v>
      </c>
      <c r="AP492" s="22"/>
      <c r="AQ492" s="22"/>
      <c r="AR492" s="22"/>
    </row>
    <row r="493" spans="1:44" s="20" customFormat="1" ht="14.25" x14ac:dyDescent="0.15">
      <c r="A493" s="21" t="s">
        <v>46</v>
      </c>
      <c r="B493" s="22"/>
      <c r="C493" s="22"/>
      <c r="D493" s="22"/>
      <c r="E493" s="22"/>
      <c r="F493" s="22"/>
      <c r="G493" s="22" t="s">
        <v>735</v>
      </c>
      <c r="H493" s="22"/>
      <c r="I493" s="23">
        <v>39800376057</v>
      </c>
      <c r="J493" s="22" t="s">
        <v>48</v>
      </c>
      <c r="K493" s="24" t="s">
        <v>685</v>
      </c>
      <c r="L493" s="22"/>
      <c r="M493" s="23">
        <v>600</v>
      </c>
      <c r="N493" s="23">
        <v>600</v>
      </c>
      <c r="O493" s="22"/>
      <c r="P493" s="22" t="s">
        <v>50</v>
      </c>
      <c r="Q493" s="22" t="s">
        <v>51</v>
      </c>
      <c r="R493" s="22" t="s">
        <v>121</v>
      </c>
      <c r="S493" s="25"/>
      <c r="T493" s="22" t="s">
        <v>53</v>
      </c>
      <c r="U493" s="22" t="s">
        <v>686</v>
      </c>
      <c r="V493" s="26">
        <v>1</v>
      </c>
      <c r="W493" s="26">
        <v>1</v>
      </c>
      <c r="X493" s="27">
        <v>1</v>
      </c>
      <c r="Y493" s="21"/>
      <c r="Z493" s="21">
        <f t="shared" si="31"/>
        <v>600</v>
      </c>
      <c r="AA493" s="21" t="s">
        <v>55</v>
      </c>
      <c r="AB493" s="21">
        <v>1</v>
      </c>
      <c r="AC493" s="21"/>
      <c r="AD493" s="21">
        <f t="shared" si="28"/>
        <v>600</v>
      </c>
      <c r="AE493" s="21"/>
      <c r="AF493" s="21">
        <f t="shared" si="29"/>
        <v>600</v>
      </c>
      <c r="AG493" s="28">
        <f t="shared" si="30"/>
        <v>600</v>
      </c>
      <c r="AH493" s="21"/>
      <c r="AI493" s="29"/>
      <c r="AJ493" s="21"/>
      <c r="AK493" s="21"/>
      <c r="AL493" s="22"/>
      <c r="AM493" s="21">
        <v>1</v>
      </c>
      <c r="AN493" s="21"/>
      <c r="AO493" s="21" t="s">
        <v>56</v>
      </c>
      <c r="AP493" s="22"/>
      <c r="AQ493" s="22"/>
      <c r="AR493" s="22"/>
    </row>
    <row r="494" spans="1:44" s="20" customFormat="1" ht="14.25" x14ac:dyDescent="0.15">
      <c r="A494" s="21" t="s">
        <v>46</v>
      </c>
      <c r="B494" s="22"/>
      <c r="C494" s="22"/>
      <c r="D494" s="22"/>
      <c r="E494" s="22"/>
      <c r="F494" s="22"/>
      <c r="G494" s="22" t="s">
        <v>736</v>
      </c>
      <c r="H494" s="22"/>
      <c r="I494" s="23">
        <v>39800376061</v>
      </c>
      <c r="J494" s="22" t="s">
        <v>48</v>
      </c>
      <c r="K494" s="24" t="s">
        <v>146</v>
      </c>
      <c r="L494" s="22"/>
      <c r="M494" s="23">
        <v>950</v>
      </c>
      <c r="N494" s="23">
        <v>950</v>
      </c>
      <c r="O494" s="22"/>
      <c r="P494" s="22" t="s">
        <v>50</v>
      </c>
      <c r="Q494" s="22" t="s">
        <v>51</v>
      </c>
      <c r="R494" s="22" t="s">
        <v>147</v>
      </c>
      <c r="S494" s="25"/>
      <c r="T494" s="22" t="s">
        <v>53</v>
      </c>
      <c r="U494" s="22" t="s">
        <v>148</v>
      </c>
      <c r="V494" s="26">
        <v>1</v>
      </c>
      <c r="W494" s="26">
        <v>1</v>
      </c>
      <c r="X494" s="27">
        <v>1</v>
      </c>
      <c r="Y494" s="21"/>
      <c r="Z494" s="21">
        <f t="shared" si="31"/>
        <v>950</v>
      </c>
      <c r="AA494" s="21" t="s">
        <v>55</v>
      </c>
      <c r="AB494" s="21">
        <v>1</v>
      </c>
      <c r="AC494" s="21"/>
      <c r="AD494" s="21">
        <f t="shared" si="28"/>
        <v>950</v>
      </c>
      <c r="AE494" s="21"/>
      <c r="AF494" s="21">
        <f t="shared" si="29"/>
        <v>950</v>
      </c>
      <c r="AG494" s="28">
        <f t="shared" si="30"/>
        <v>950</v>
      </c>
      <c r="AH494" s="21"/>
      <c r="AI494" s="29"/>
      <c r="AJ494" s="21"/>
      <c r="AK494" s="21"/>
      <c r="AL494" s="22"/>
      <c r="AM494" s="21">
        <v>1</v>
      </c>
      <c r="AN494" s="21"/>
      <c r="AO494" s="21" t="s">
        <v>56</v>
      </c>
      <c r="AP494" s="22"/>
      <c r="AQ494" s="22"/>
      <c r="AR494" s="22"/>
    </row>
    <row r="495" spans="1:44" s="20" customFormat="1" ht="14.25" x14ac:dyDescent="0.15">
      <c r="A495" s="21" t="s">
        <v>46</v>
      </c>
      <c r="B495" s="22"/>
      <c r="C495" s="22"/>
      <c r="D495" s="22"/>
      <c r="E495" s="22"/>
      <c r="F495" s="22"/>
      <c r="G495" s="22" t="s">
        <v>737</v>
      </c>
      <c r="H495" s="22"/>
      <c r="I495" s="23">
        <v>39800376062</v>
      </c>
      <c r="J495" s="22" t="s">
        <v>48</v>
      </c>
      <c r="K495" s="24" t="s">
        <v>178</v>
      </c>
      <c r="L495" s="22"/>
      <c r="M495" s="23">
        <v>720</v>
      </c>
      <c r="N495" s="23">
        <v>720</v>
      </c>
      <c r="O495" s="22"/>
      <c r="P495" s="22" t="s">
        <v>64</v>
      </c>
      <c r="Q495" s="22" t="s">
        <v>51</v>
      </c>
      <c r="R495" s="22" t="s">
        <v>282</v>
      </c>
      <c r="S495" s="25"/>
      <c r="T495" s="22" t="s">
        <v>275</v>
      </c>
      <c r="U495" s="22" t="s">
        <v>178</v>
      </c>
      <c r="V495" s="26">
        <v>1</v>
      </c>
      <c r="W495" s="26">
        <v>1</v>
      </c>
      <c r="X495" s="27">
        <v>1</v>
      </c>
      <c r="Y495" s="21"/>
      <c r="Z495" s="21">
        <f t="shared" si="31"/>
        <v>720</v>
      </c>
      <c r="AA495" s="21" t="s">
        <v>55</v>
      </c>
      <c r="AB495" s="21">
        <v>1</v>
      </c>
      <c r="AC495" s="21"/>
      <c r="AD495" s="21">
        <f t="shared" si="28"/>
        <v>720</v>
      </c>
      <c r="AE495" s="21"/>
      <c r="AF495" s="21">
        <f t="shared" si="29"/>
        <v>720</v>
      </c>
      <c r="AG495" s="28">
        <f t="shared" si="30"/>
        <v>720</v>
      </c>
      <c r="AH495" s="21"/>
      <c r="AI495" s="29"/>
      <c r="AJ495" s="21"/>
      <c r="AK495" s="21"/>
      <c r="AL495" s="22"/>
      <c r="AM495" s="21">
        <v>1</v>
      </c>
      <c r="AN495" s="21"/>
      <c r="AO495" s="21" t="s">
        <v>56</v>
      </c>
      <c r="AP495" s="22"/>
      <c r="AQ495" s="22"/>
      <c r="AR495" s="22"/>
    </row>
    <row r="496" spans="1:44" s="20" customFormat="1" ht="14.25" x14ac:dyDescent="0.15">
      <c r="A496" s="21" t="s">
        <v>46</v>
      </c>
      <c r="B496" s="22"/>
      <c r="C496" s="22"/>
      <c r="D496" s="22"/>
      <c r="E496" s="22"/>
      <c r="F496" s="22"/>
      <c r="G496" s="22" t="s">
        <v>738</v>
      </c>
      <c r="H496" s="22"/>
      <c r="I496" s="23">
        <v>39800374701</v>
      </c>
      <c r="J496" s="22" t="s">
        <v>48</v>
      </c>
      <c r="K496" s="24" t="s">
        <v>209</v>
      </c>
      <c r="L496" s="22"/>
      <c r="M496" s="23">
        <v>950</v>
      </c>
      <c r="N496" s="23">
        <v>950</v>
      </c>
      <c r="O496" s="22"/>
      <c r="P496" s="22" t="s">
        <v>50</v>
      </c>
      <c r="Q496" s="22" t="s">
        <v>51</v>
      </c>
      <c r="R496" s="22" t="s">
        <v>99</v>
      </c>
      <c r="S496" s="25"/>
      <c r="T496" s="22" t="s">
        <v>53</v>
      </c>
      <c r="U496" s="22" t="s">
        <v>210</v>
      </c>
      <c r="V496" s="26">
        <v>1</v>
      </c>
      <c r="W496" s="26">
        <v>1</v>
      </c>
      <c r="X496" s="27">
        <v>1</v>
      </c>
      <c r="Y496" s="21"/>
      <c r="Z496" s="21">
        <f t="shared" si="31"/>
        <v>950</v>
      </c>
      <c r="AA496" s="21" t="s">
        <v>55</v>
      </c>
      <c r="AB496" s="21">
        <v>1</v>
      </c>
      <c r="AC496" s="21"/>
      <c r="AD496" s="21">
        <f t="shared" si="28"/>
        <v>950</v>
      </c>
      <c r="AE496" s="21"/>
      <c r="AF496" s="21">
        <f t="shared" si="29"/>
        <v>950</v>
      </c>
      <c r="AG496" s="28">
        <f t="shared" si="30"/>
        <v>950</v>
      </c>
      <c r="AH496" s="21"/>
      <c r="AI496" s="29"/>
      <c r="AJ496" s="21"/>
      <c r="AK496" s="21"/>
      <c r="AL496" s="22"/>
      <c r="AM496" s="21">
        <v>1</v>
      </c>
      <c r="AN496" s="21"/>
      <c r="AO496" s="21" t="s">
        <v>56</v>
      </c>
      <c r="AP496" s="22"/>
      <c r="AQ496" s="22"/>
      <c r="AR496" s="22"/>
    </row>
    <row r="497" spans="1:44" s="20" customFormat="1" ht="14.25" x14ac:dyDescent="0.15">
      <c r="A497" s="21" t="s">
        <v>46</v>
      </c>
      <c r="B497" s="22"/>
      <c r="C497" s="22"/>
      <c r="D497" s="22"/>
      <c r="E497" s="22"/>
      <c r="F497" s="22"/>
      <c r="G497" s="22" t="s">
        <v>739</v>
      </c>
      <c r="H497" s="22"/>
      <c r="I497" s="23">
        <v>39800374712</v>
      </c>
      <c r="J497" s="22" t="s">
        <v>48</v>
      </c>
      <c r="K497" s="24" t="s">
        <v>209</v>
      </c>
      <c r="L497" s="22"/>
      <c r="M497" s="23">
        <v>720</v>
      </c>
      <c r="N497" s="23">
        <v>720</v>
      </c>
      <c r="O497" s="22"/>
      <c r="P497" s="22" t="s">
        <v>50</v>
      </c>
      <c r="Q497" s="22" t="s">
        <v>51</v>
      </c>
      <c r="R497" s="22" t="s">
        <v>99</v>
      </c>
      <c r="S497" s="25"/>
      <c r="T497" s="22" t="s">
        <v>53</v>
      </c>
      <c r="U497" s="22" t="s">
        <v>210</v>
      </c>
      <c r="V497" s="26">
        <v>1</v>
      </c>
      <c r="W497" s="26">
        <v>1</v>
      </c>
      <c r="X497" s="27">
        <v>1</v>
      </c>
      <c r="Y497" s="21"/>
      <c r="Z497" s="21">
        <f t="shared" si="31"/>
        <v>720</v>
      </c>
      <c r="AA497" s="21" t="s">
        <v>55</v>
      </c>
      <c r="AB497" s="21">
        <v>1</v>
      </c>
      <c r="AC497" s="21"/>
      <c r="AD497" s="21">
        <f t="shared" si="28"/>
        <v>720</v>
      </c>
      <c r="AE497" s="21"/>
      <c r="AF497" s="21">
        <f t="shared" si="29"/>
        <v>720</v>
      </c>
      <c r="AG497" s="28">
        <f t="shared" si="30"/>
        <v>720</v>
      </c>
      <c r="AH497" s="21"/>
      <c r="AI497" s="29"/>
      <c r="AJ497" s="21"/>
      <c r="AK497" s="21"/>
      <c r="AL497" s="22"/>
      <c r="AM497" s="21">
        <v>1</v>
      </c>
      <c r="AN497" s="21"/>
      <c r="AO497" s="21" t="s">
        <v>56</v>
      </c>
      <c r="AP497" s="22"/>
      <c r="AQ497" s="22"/>
      <c r="AR497" s="22"/>
    </row>
    <row r="498" spans="1:44" s="20" customFormat="1" ht="14.25" x14ac:dyDescent="0.15">
      <c r="A498" s="21" t="s">
        <v>46</v>
      </c>
      <c r="B498" s="22"/>
      <c r="C498" s="22"/>
      <c r="D498" s="22"/>
      <c r="E498" s="22"/>
      <c r="F498" s="22"/>
      <c r="G498" s="22" t="s">
        <v>740</v>
      </c>
      <c r="H498" s="22"/>
      <c r="I498" s="23">
        <v>39800374713</v>
      </c>
      <c r="J498" s="22" t="s">
        <v>48</v>
      </c>
      <c r="K498" s="24" t="s">
        <v>741</v>
      </c>
      <c r="L498" s="22"/>
      <c r="M498" s="23">
        <v>720</v>
      </c>
      <c r="N498" s="23">
        <v>720</v>
      </c>
      <c r="O498" s="22"/>
      <c r="P498" s="22" t="s">
        <v>50</v>
      </c>
      <c r="Q498" s="22" t="s">
        <v>51</v>
      </c>
      <c r="R498" s="22" t="s">
        <v>161</v>
      </c>
      <c r="S498" s="25"/>
      <c r="T498" s="22" t="s">
        <v>53</v>
      </c>
      <c r="U498" s="22" t="s">
        <v>742</v>
      </c>
      <c r="V498" s="26">
        <v>1</v>
      </c>
      <c r="W498" s="26">
        <v>1</v>
      </c>
      <c r="X498" s="27">
        <v>1</v>
      </c>
      <c r="Y498" s="21"/>
      <c r="Z498" s="21">
        <f t="shared" si="31"/>
        <v>720</v>
      </c>
      <c r="AA498" s="21" t="s">
        <v>55</v>
      </c>
      <c r="AB498" s="21">
        <v>1</v>
      </c>
      <c r="AC498" s="21"/>
      <c r="AD498" s="21">
        <f t="shared" si="28"/>
        <v>720</v>
      </c>
      <c r="AE498" s="21"/>
      <c r="AF498" s="21">
        <f t="shared" si="29"/>
        <v>720</v>
      </c>
      <c r="AG498" s="28">
        <f t="shared" si="30"/>
        <v>720</v>
      </c>
      <c r="AH498" s="21"/>
      <c r="AI498" s="29"/>
      <c r="AJ498" s="21"/>
      <c r="AK498" s="21"/>
      <c r="AL498" s="22"/>
      <c r="AM498" s="21">
        <v>1</v>
      </c>
      <c r="AN498" s="21"/>
      <c r="AO498" s="21" t="s">
        <v>56</v>
      </c>
      <c r="AP498" s="22"/>
      <c r="AQ498" s="22"/>
      <c r="AR498" s="22"/>
    </row>
    <row r="499" spans="1:44" s="20" customFormat="1" ht="14.25" x14ac:dyDescent="0.15">
      <c r="A499" s="21" t="s">
        <v>46</v>
      </c>
      <c r="B499" s="22"/>
      <c r="C499" s="22"/>
      <c r="D499" s="22"/>
      <c r="E499" s="22"/>
      <c r="F499" s="22"/>
      <c r="G499" s="22" t="s">
        <v>743</v>
      </c>
      <c r="H499" s="22"/>
      <c r="I499" s="23">
        <v>39800374714</v>
      </c>
      <c r="J499" s="22" t="s">
        <v>48</v>
      </c>
      <c r="K499" s="24" t="s">
        <v>115</v>
      </c>
      <c r="L499" s="22"/>
      <c r="M499" s="23">
        <v>950</v>
      </c>
      <c r="N499" s="23">
        <v>950</v>
      </c>
      <c r="O499" s="22"/>
      <c r="P499" s="22" t="s">
        <v>50</v>
      </c>
      <c r="Q499" s="22" t="s">
        <v>51</v>
      </c>
      <c r="R499" s="22" t="s">
        <v>117</v>
      </c>
      <c r="S499" s="25"/>
      <c r="T499" s="22" t="s">
        <v>53</v>
      </c>
      <c r="U499" s="22" t="s">
        <v>118</v>
      </c>
      <c r="V499" s="26">
        <v>1</v>
      </c>
      <c r="W499" s="26">
        <v>1</v>
      </c>
      <c r="X499" s="27">
        <v>1</v>
      </c>
      <c r="Y499" s="21"/>
      <c r="Z499" s="21">
        <f t="shared" si="31"/>
        <v>950</v>
      </c>
      <c r="AA499" s="21" t="s">
        <v>55</v>
      </c>
      <c r="AB499" s="21">
        <v>1</v>
      </c>
      <c r="AC499" s="21"/>
      <c r="AD499" s="21">
        <f t="shared" si="28"/>
        <v>950</v>
      </c>
      <c r="AE499" s="21"/>
      <c r="AF499" s="21">
        <f t="shared" si="29"/>
        <v>950</v>
      </c>
      <c r="AG499" s="28">
        <f t="shared" si="30"/>
        <v>950</v>
      </c>
      <c r="AH499" s="21"/>
      <c r="AI499" s="29"/>
      <c r="AJ499" s="21"/>
      <c r="AK499" s="21"/>
      <c r="AL499" s="22"/>
      <c r="AM499" s="21">
        <v>1</v>
      </c>
      <c r="AN499" s="21"/>
      <c r="AO499" s="21" t="s">
        <v>56</v>
      </c>
      <c r="AP499" s="22"/>
      <c r="AQ499" s="22"/>
      <c r="AR499" s="22"/>
    </row>
    <row r="500" spans="1:44" s="20" customFormat="1" ht="14.25" x14ac:dyDescent="0.15">
      <c r="A500" s="21" t="s">
        <v>46</v>
      </c>
      <c r="B500" s="22"/>
      <c r="C500" s="22"/>
      <c r="D500" s="22"/>
      <c r="E500" s="22"/>
      <c r="F500" s="22"/>
      <c r="G500" s="22" t="s">
        <v>744</v>
      </c>
      <c r="H500" s="22"/>
      <c r="I500" s="23">
        <v>39800374716</v>
      </c>
      <c r="J500" s="22" t="s">
        <v>48</v>
      </c>
      <c r="K500" s="24" t="s">
        <v>63</v>
      </c>
      <c r="L500" s="22"/>
      <c r="M500" s="23">
        <v>600</v>
      </c>
      <c r="N500" s="23">
        <v>600</v>
      </c>
      <c r="O500" s="22"/>
      <c r="P500" s="22" t="s">
        <v>64</v>
      </c>
      <c r="Q500" s="22" t="s">
        <v>51</v>
      </c>
      <c r="R500" s="22" t="s">
        <v>65</v>
      </c>
      <c r="S500" s="25"/>
      <c r="T500" s="22" t="s">
        <v>53</v>
      </c>
      <c r="U500" s="22" t="s">
        <v>66</v>
      </c>
      <c r="V500" s="26">
        <v>1</v>
      </c>
      <c r="W500" s="26">
        <v>1</v>
      </c>
      <c r="X500" s="27">
        <v>1</v>
      </c>
      <c r="Y500" s="21"/>
      <c r="Z500" s="21">
        <f t="shared" si="31"/>
        <v>600</v>
      </c>
      <c r="AA500" s="21" t="s">
        <v>55</v>
      </c>
      <c r="AB500" s="21">
        <v>1</v>
      </c>
      <c r="AC500" s="21"/>
      <c r="AD500" s="21">
        <f t="shared" si="28"/>
        <v>600</v>
      </c>
      <c r="AE500" s="21"/>
      <c r="AF500" s="21">
        <f t="shared" si="29"/>
        <v>600</v>
      </c>
      <c r="AG500" s="28">
        <f t="shared" si="30"/>
        <v>600</v>
      </c>
      <c r="AH500" s="21"/>
      <c r="AI500" s="29"/>
      <c r="AJ500" s="21"/>
      <c r="AK500" s="21"/>
      <c r="AL500" s="22"/>
      <c r="AM500" s="21">
        <v>1</v>
      </c>
      <c r="AN500" s="21"/>
      <c r="AO500" s="21" t="s">
        <v>56</v>
      </c>
      <c r="AP500" s="22"/>
      <c r="AQ500" s="22"/>
      <c r="AR500" s="22"/>
    </row>
    <row r="501" spans="1:44" s="20" customFormat="1" ht="14.25" x14ac:dyDescent="0.15">
      <c r="A501" s="21" t="s">
        <v>46</v>
      </c>
      <c r="B501" s="22"/>
      <c r="C501" s="22"/>
      <c r="D501" s="22"/>
      <c r="E501" s="22"/>
      <c r="F501" s="22"/>
      <c r="G501" s="22" t="s">
        <v>745</v>
      </c>
      <c r="H501" s="22"/>
      <c r="I501" s="23">
        <v>39800376123</v>
      </c>
      <c r="J501" s="22" t="s">
        <v>48</v>
      </c>
      <c r="K501" s="24" t="s">
        <v>178</v>
      </c>
      <c r="L501" s="22"/>
      <c r="M501" s="23">
        <v>600</v>
      </c>
      <c r="N501" s="23">
        <v>600</v>
      </c>
      <c r="O501" s="22"/>
      <c r="P501" s="22" t="s">
        <v>64</v>
      </c>
      <c r="Q501" s="22" t="s">
        <v>51</v>
      </c>
      <c r="R501" s="22" t="s">
        <v>274</v>
      </c>
      <c r="S501" s="25"/>
      <c r="T501" s="22" t="s">
        <v>275</v>
      </c>
      <c r="U501" s="22" t="s">
        <v>178</v>
      </c>
      <c r="V501" s="26">
        <v>1</v>
      </c>
      <c r="W501" s="26">
        <v>1</v>
      </c>
      <c r="X501" s="27">
        <v>1</v>
      </c>
      <c r="Y501" s="21"/>
      <c r="Z501" s="21">
        <f t="shared" si="31"/>
        <v>600</v>
      </c>
      <c r="AA501" s="21" t="s">
        <v>55</v>
      </c>
      <c r="AB501" s="21">
        <v>1</v>
      </c>
      <c r="AC501" s="21"/>
      <c r="AD501" s="21">
        <f t="shared" si="28"/>
        <v>600</v>
      </c>
      <c r="AE501" s="21"/>
      <c r="AF501" s="21">
        <f t="shared" si="29"/>
        <v>600</v>
      </c>
      <c r="AG501" s="28">
        <f t="shared" si="30"/>
        <v>600</v>
      </c>
      <c r="AH501" s="21"/>
      <c r="AI501" s="29"/>
      <c r="AJ501" s="21"/>
      <c r="AK501" s="21"/>
      <c r="AL501" s="22"/>
      <c r="AM501" s="21">
        <v>1</v>
      </c>
      <c r="AN501" s="21"/>
      <c r="AO501" s="21" t="s">
        <v>56</v>
      </c>
      <c r="AP501" s="22"/>
      <c r="AQ501" s="22"/>
      <c r="AR501" s="22"/>
    </row>
    <row r="502" spans="1:44" s="20" customFormat="1" ht="14.25" x14ac:dyDescent="0.15">
      <c r="A502" s="21" t="s">
        <v>46</v>
      </c>
      <c r="B502" s="22"/>
      <c r="C502" s="22"/>
      <c r="D502" s="22"/>
      <c r="E502" s="22"/>
      <c r="F502" s="22"/>
      <c r="G502" s="22" t="s">
        <v>746</v>
      </c>
      <c r="H502" s="22"/>
      <c r="I502" s="23">
        <v>39800377454</v>
      </c>
      <c r="J502" s="22" t="s">
        <v>48</v>
      </c>
      <c r="K502" s="24" t="s">
        <v>178</v>
      </c>
      <c r="L502" s="22"/>
      <c r="M502" s="23">
        <v>600</v>
      </c>
      <c r="N502" s="23">
        <v>600</v>
      </c>
      <c r="O502" s="22"/>
      <c r="P502" s="22" t="s">
        <v>64</v>
      </c>
      <c r="Q502" s="22" t="s">
        <v>51</v>
      </c>
      <c r="R502" s="22" t="s">
        <v>274</v>
      </c>
      <c r="S502" s="25"/>
      <c r="T502" s="22" t="s">
        <v>275</v>
      </c>
      <c r="U502" s="22" t="s">
        <v>178</v>
      </c>
      <c r="V502" s="26">
        <v>1</v>
      </c>
      <c r="W502" s="26">
        <v>1</v>
      </c>
      <c r="X502" s="27">
        <v>1</v>
      </c>
      <c r="Y502" s="21"/>
      <c r="Z502" s="21">
        <f t="shared" si="31"/>
        <v>600</v>
      </c>
      <c r="AA502" s="21" t="s">
        <v>55</v>
      </c>
      <c r="AB502" s="21">
        <v>1</v>
      </c>
      <c r="AC502" s="21"/>
      <c r="AD502" s="21">
        <f t="shared" si="28"/>
        <v>600</v>
      </c>
      <c r="AE502" s="21"/>
      <c r="AF502" s="21">
        <f t="shared" si="29"/>
        <v>600</v>
      </c>
      <c r="AG502" s="28">
        <f t="shared" si="30"/>
        <v>600</v>
      </c>
      <c r="AH502" s="21"/>
      <c r="AI502" s="29"/>
      <c r="AJ502" s="21"/>
      <c r="AK502" s="21"/>
      <c r="AL502" s="22"/>
      <c r="AM502" s="21">
        <v>1</v>
      </c>
      <c r="AN502" s="21"/>
      <c r="AO502" s="21" t="s">
        <v>56</v>
      </c>
      <c r="AP502" s="22"/>
      <c r="AQ502" s="22"/>
      <c r="AR502" s="22"/>
    </row>
    <row r="503" spans="1:44" s="20" customFormat="1" ht="14.25" x14ac:dyDescent="0.15">
      <c r="A503" s="21" t="s">
        <v>46</v>
      </c>
      <c r="B503" s="22"/>
      <c r="C503" s="22"/>
      <c r="D503" s="22"/>
      <c r="E503" s="22"/>
      <c r="F503" s="22"/>
      <c r="G503" s="22" t="s">
        <v>747</v>
      </c>
      <c r="H503" s="22"/>
      <c r="I503" s="23">
        <v>39800376108</v>
      </c>
      <c r="J503" s="22" t="s">
        <v>48</v>
      </c>
      <c r="K503" s="24" t="s">
        <v>220</v>
      </c>
      <c r="L503" s="22"/>
      <c r="M503" s="23">
        <v>950</v>
      </c>
      <c r="N503" s="23">
        <v>950</v>
      </c>
      <c r="O503" s="22"/>
      <c r="P503" s="22" t="s">
        <v>64</v>
      </c>
      <c r="Q503" s="22" t="s">
        <v>51</v>
      </c>
      <c r="R503" s="22" t="s">
        <v>221</v>
      </c>
      <c r="S503" s="25"/>
      <c r="T503" s="22" t="s">
        <v>53</v>
      </c>
      <c r="U503" s="22" t="s">
        <v>222</v>
      </c>
      <c r="V503" s="26">
        <v>1</v>
      </c>
      <c r="W503" s="26">
        <v>1</v>
      </c>
      <c r="X503" s="27">
        <v>1</v>
      </c>
      <c r="Y503" s="21"/>
      <c r="Z503" s="21">
        <f t="shared" si="31"/>
        <v>950</v>
      </c>
      <c r="AA503" s="21" t="s">
        <v>55</v>
      </c>
      <c r="AB503" s="21">
        <v>1</v>
      </c>
      <c r="AC503" s="21"/>
      <c r="AD503" s="21">
        <f t="shared" si="28"/>
        <v>950</v>
      </c>
      <c r="AE503" s="21"/>
      <c r="AF503" s="21">
        <f t="shared" si="29"/>
        <v>950</v>
      </c>
      <c r="AG503" s="28">
        <f t="shared" si="30"/>
        <v>950</v>
      </c>
      <c r="AH503" s="21"/>
      <c r="AI503" s="29"/>
      <c r="AJ503" s="21"/>
      <c r="AK503" s="21"/>
      <c r="AL503" s="22"/>
      <c r="AM503" s="21">
        <v>1</v>
      </c>
      <c r="AN503" s="21"/>
      <c r="AO503" s="21" t="s">
        <v>56</v>
      </c>
      <c r="AP503" s="22"/>
      <c r="AQ503" s="22"/>
      <c r="AR503" s="22"/>
    </row>
    <row r="504" spans="1:44" s="20" customFormat="1" ht="14.25" x14ac:dyDescent="0.15">
      <c r="A504" s="21" t="s">
        <v>46</v>
      </c>
      <c r="B504" s="22"/>
      <c r="C504" s="22"/>
      <c r="D504" s="22"/>
      <c r="E504" s="22"/>
      <c r="F504" s="22"/>
      <c r="G504" s="22" t="s">
        <v>748</v>
      </c>
      <c r="H504" s="22"/>
      <c r="I504" s="23">
        <v>39800376109</v>
      </c>
      <c r="J504" s="22" t="s">
        <v>48</v>
      </c>
      <c r="K504" s="24" t="s">
        <v>365</v>
      </c>
      <c r="L504" s="22"/>
      <c r="M504" s="23">
        <v>720</v>
      </c>
      <c r="N504" s="23">
        <v>720</v>
      </c>
      <c r="O504" s="22"/>
      <c r="P504" s="22" t="s">
        <v>50</v>
      </c>
      <c r="Q504" s="22" t="s">
        <v>51</v>
      </c>
      <c r="R504" s="22" t="s">
        <v>60</v>
      </c>
      <c r="S504" s="25"/>
      <c r="T504" s="22" t="s">
        <v>53</v>
      </c>
      <c r="U504" s="22" t="s">
        <v>366</v>
      </c>
      <c r="V504" s="26">
        <v>1</v>
      </c>
      <c r="W504" s="26">
        <v>1</v>
      </c>
      <c r="X504" s="27">
        <v>1</v>
      </c>
      <c r="Y504" s="21"/>
      <c r="Z504" s="21">
        <f t="shared" si="31"/>
        <v>720</v>
      </c>
      <c r="AA504" s="21" t="s">
        <v>55</v>
      </c>
      <c r="AB504" s="21">
        <v>1</v>
      </c>
      <c r="AC504" s="21"/>
      <c r="AD504" s="21">
        <f t="shared" si="28"/>
        <v>720</v>
      </c>
      <c r="AE504" s="21"/>
      <c r="AF504" s="21">
        <f t="shared" si="29"/>
        <v>720</v>
      </c>
      <c r="AG504" s="28">
        <f t="shared" si="30"/>
        <v>720</v>
      </c>
      <c r="AH504" s="21"/>
      <c r="AI504" s="29"/>
      <c r="AJ504" s="21"/>
      <c r="AK504" s="21"/>
      <c r="AL504" s="22"/>
      <c r="AM504" s="21">
        <v>1</v>
      </c>
      <c r="AN504" s="21"/>
      <c r="AO504" s="21" t="s">
        <v>56</v>
      </c>
      <c r="AP504" s="22"/>
      <c r="AQ504" s="22"/>
      <c r="AR504" s="22"/>
    </row>
    <row r="505" spans="1:44" s="20" customFormat="1" ht="14.25" x14ac:dyDescent="0.15">
      <c r="A505" s="21" t="s">
        <v>46</v>
      </c>
      <c r="B505" s="22"/>
      <c r="C505" s="22"/>
      <c r="D505" s="22"/>
      <c r="E505" s="22"/>
      <c r="F505" s="22"/>
      <c r="G505" s="22" t="s">
        <v>749</v>
      </c>
      <c r="H505" s="22"/>
      <c r="I505" s="23">
        <v>39800376116</v>
      </c>
      <c r="J505" s="22" t="s">
        <v>48</v>
      </c>
      <c r="K505" s="24" t="s">
        <v>481</v>
      </c>
      <c r="L505" s="22"/>
      <c r="M505" s="23">
        <v>720</v>
      </c>
      <c r="N505" s="23">
        <v>720</v>
      </c>
      <c r="O505" s="22"/>
      <c r="P505" s="22" t="s">
        <v>50</v>
      </c>
      <c r="Q505" s="22" t="s">
        <v>51</v>
      </c>
      <c r="R505" s="22" t="s">
        <v>60</v>
      </c>
      <c r="S505" s="25"/>
      <c r="T505" s="22" t="s">
        <v>53</v>
      </c>
      <c r="U505" s="22" t="s">
        <v>482</v>
      </c>
      <c r="V505" s="26">
        <v>1</v>
      </c>
      <c r="W505" s="26">
        <v>1</v>
      </c>
      <c r="X505" s="27">
        <v>1</v>
      </c>
      <c r="Y505" s="21"/>
      <c r="Z505" s="21">
        <f t="shared" si="31"/>
        <v>720</v>
      </c>
      <c r="AA505" s="21" t="s">
        <v>55</v>
      </c>
      <c r="AB505" s="21">
        <v>1</v>
      </c>
      <c r="AC505" s="21"/>
      <c r="AD505" s="21">
        <f t="shared" si="28"/>
        <v>720</v>
      </c>
      <c r="AE505" s="21"/>
      <c r="AF505" s="21">
        <f t="shared" si="29"/>
        <v>720</v>
      </c>
      <c r="AG505" s="28">
        <f t="shared" si="30"/>
        <v>720</v>
      </c>
      <c r="AH505" s="21"/>
      <c r="AI505" s="29"/>
      <c r="AJ505" s="21"/>
      <c r="AK505" s="21"/>
      <c r="AL505" s="22"/>
      <c r="AM505" s="21">
        <v>1</v>
      </c>
      <c r="AN505" s="21"/>
      <c r="AO505" s="21" t="s">
        <v>56</v>
      </c>
      <c r="AP505" s="22"/>
      <c r="AQ505" s="22"/>
      <c r="AR505" s="22"/>
    </row>
    <row r="506" spans="1:44" s="20" customFormat="1" ht="14.25" x14ac:dyDescent="0.15">
      <c r="A506" s="21" t="s">
        <v>46</v>
      </c>
      <c r="B506" s="22"/>
      <c r="C506" s="22"/>
      <c r="D506" s="22"/>
      <c r="E506" s="22"/>
      <c r="F506" s="22"/>
      <c r="G506" s="22" t="s">
        <v>750</v>
      </c>
      <c r="H506" s="22"/>
      <c r="I506" s="23">
        <v>39800376096</v>
      </c>
      <c r="J506" s="22" t="s">
        <v>48</v>
      </c>
      <c r="K506" s="24" t="s">
        <v>80</v>
      </c>
      <c r="L506" s="22"/>
      <c r="M506" s="23">
        <v>600</v>
      </c>
      <c r="N506" s="23">
        <v>600</v>
      </c>
      <c r="O506" s="22"/>
      <c r="P506" s="22" t="s">
        <v>50</v>
      </c>
      <c r="Q506" s="22" t="s">
        <v>51</v>
      </c>
      <c r="R506" s="22" t="s">
        <v>52</v>
      </c>
      <c r="S506" s="25"/>
      <c r="T506" s="22" t="s">
        <v>53</v>
      </c>
      <c r="U506" s="22" t="s">
        <v>81</v>
      </c>
      <c r="V506" s="26">
        <v>1</v>
      </c>
      <c r="W506" s="26">
        <v>1</v>
      </c>
      <c r="X506" s="27">
        <v>1</v>
      </c>
      <c r="Y506" s="21"/>
      <c r="Z506" s="21">
        <f t="shared" si="31"/>
        <v>600</v>
      </c>
      <c r="AA506" s="21" t="s">
        <v>55</v>
      </c>
      <c r="AB506" s="21">
        <v>1</v>
      </c>
      <c r="AC506" s="21"/>
      <c r="AD506" s="21">
        <f t="shared" si="28"/>
        <v>600</v>
      </c>
      <c r="AE506" s="21"/>
      <c r="AF506" s="21">
        <f t="shared" si="29"/>
        <v>600</v>
      </c>
      <c r="AG506" s="28">
        <f t="shared" si="30"/>
        <v>600</v>
      </c>
      <c r="AH506" s="21"/>
      <c r="AI506" s="29"/>
      <c r="AJ506" s="21"/>
      <c r="AK506" s="21"/>
      <c r="AL506" s="22"/>
      <c r="AM506" s="21">
        <v>1</v>
      </c>
      <c r="AN506" s="21"/>
      <c r="AO506" s="21" t="s">
        <v>56</v>
      </c>
      <c r="AP506" s="22"/>
      <c r="AQ506" s="22"/>
      <c r="AR506" s="22"/>
    </row>
    <row r="507" spans="1:44" s="20" customFormat="1" ht="14.25" x14ac:dyDescent="0.15">
      <c r="A507" s="21" t="s">
        <v>46</v>
      </c>
      <c r="B507" s="22"/>
      <c r="C507" s="22"/>
      <c r="D507" s="22"/>
      <c r="E507" s="22"/>
      <c r="F507" s="22"/>
      <c r="G507" s="22" t="s">
        <v>751</v>
      </c>
      <c r="H507" s="22"/>
      <c r="I507" s="23">
        <v>39800376098</v>
      </c>
      <c r="J507" s="22" t="s">
        <v>48</v>
      </c>
      <c r="K507" s="24" t="s">
        <v>90</v>
      </c>
      <c r="L507" s="22"/>
      <c r="M507" s="23">
        <v>720</v>
      </c>
      <c r="N507" s="23">
        <v>720</v>
      </c>
      <c r="O507" s="22"/>
      <c r="P507" s="22" t="s">
        <v>50</v>
      </c>
      <c r="Q507" s="22" t="s">
        <v>51</v>
      </c>
      <c r="R507" s="22" t="s">
        <v>91</v>
      </c>
      <c r="S507" s="25"/>
      <c r="T507" s="22" t="s">
        <v>53</v>
      </c>
      <c r="U507" s="22" t="s">
        <v>92</v>
      </c>
      <c r="V507" s="26">
        <v>1</v>
      </c>
      <c r="W507" s="26">
        <v>1</v>
      </c>
      <c r="X507" s="27">
        <v>1</v>
      </c>
      <c r="Y507" s="21"/>
      <c r="Z507" s="21">
        <f t="shared" si="31"/>
        <v>720</v>
      </c>
      <c r="AA507" s="21" t="s">
        <v>55</v>
      </c>
      <c r="AB507" s="21">
        <v>1</v>
      </c>
      <c r="AC507" s="21"/>
      <c r="AD507" s="21">
        <f t="shared" si="28"/>
        <v>720</v>
      </c>
      <c r="AE507" s="21"/>
      <c r="AF507" s="21">
        <f t="shared" si="29"/>
        <v>720</v>
      </c>
      <c r="AG507" s="28">
        <f t="shared" si="30"/>
        <v>720</v>
      </c>
      <c r="AH507" s="21"/>
      <c r="AI507" s="29"/>
      <c r="AJ507" s="21"/>
      <c r="AK507" s="21"/>
      <c r="AL507" s="22"/>
      <c r="AM507" s="21">
        <v>1</v>
      </c>
      <c r="AN507" s="21"/>
      <c r="AO507" s="21" t="s">
        <v>56</v>
      </c>
      <c r="AP507" s="22"/>
      <c r="AQ507" s="22"/>
      <c r="AR507" s="22"/>
    </row>
    <row r="508" spans="1:44" s="20" customFormat="1" ht="14.25" x14ac:dyDescent="0.15">
      <c r="A508" s="21" t="s">
        <v>46</v>
      </c>
      <c r="B508" s="22"/>
      <c r="C508" s="22"/>
      <c r="D508" s="22"/>
      <c r="E508" s="22"/>
      <c r="F508" s="22"/>
      <c r="G508" s="22" t="s">
        <v>752</v>
      </c>
      <c r="H508" s="22"/>
      <c r="I508" s="23">
        <v>39800376086</v>
      </c>
      <c r="J508" s="22" t="s">
        <v>48</v>
      </c>
      <c r="K508" s="24" t="s">
        <v>209</v>
      </c>
      <c r="L508" s="22"/>
      <c r="M508" s="23">
        <v>720</v>
      </c>
      <c r="N508" s="23">
        <v>720</v>
      </c>
      <c r="O508" s="22"/>
      <c r="P508" s="22" t="s">
        <v>50</v>
      </c>
      <c r="Q508" s="22" t="s">
        <v>51</v>
      </c>
      <c r="R508" s="22" t="s">
        <v>99</v>
      </c>
      <c r="S508" s="25"/>
      <c r="T508" s="22" t="s">
        <v>53</v>
      </c>
      <c r="U508" s="22" t="s">
        <v>210</v>
      </c>
      <c r="V508" s="26">
        <v>1</v>
      </c>
      <c r="W508" s="26">
        <v>1</v>
      </c>
      <c r="X508" s="27">
        <v>1</v>
      </c>
      <c r="Y508" s="21"/>
      <c r="Z508" s="21">
        <f t="shared" si="31"/>
        <v>720</v>
      </c>
      <c r="AA508" s="21" t="s">
        <v>55</v>
      </c>
      <c r="AB508" s="21">
        <v>1</v>
      </c>
      <c r="AC508" s="21"/>
      <c r="AD508" s="21">
        <f t="shared" si="28"/>
        <v>720</v>
      </c>
      <c r="AE508" s="21"/>
      <c r="AF508" s="21">
        <f t="shared" si="29"/>
        <v>720</v>
      </c>
      <c r="AG508" s="28">
        <f t="shared" si="30"/>
        <v>720</v>
      </c>
      <c r="AH508" s="21"/>
      <c r="AI508" s="29"/>
      <c r="AJ508" s="21"/>
      <c r="AK508" s="21"/>
      <c r="AL508" s="22"/>
      <c r="AM508" s="21">
        <v>1</v>
      </c>
      <c r="AN508" s="21"/>
      <c r="AO508" s="21" t="s">
        <v>56</v>
      </c>
      <c r="AP508" s="22"/>
      <c r="AQ508" s="22"/>
      <c r="AR508" s="22"/>
    </row>
    <row r="509" spans="1:44" s="20" customFormat="1" ht="14.25" x14ac:dyDescent="0.15">
      <c r="A509" s="21" t="s">
        <v>46</v>
      </c>
      <c r="B509" s="22"/>
      <c r="C509" s="22"/>
      <c r="D509" s="22"/>
      <c r="E509" s="22"/>
      <c r="F509" s="22"/>
      <c r="G509" s="22" t="s">
        <v>753</v>
      </c>
      <c r="H509" s="22"/>
      <c r="I509" s="23">
        <v>39800377460</v>
      </c>
      <c r="J509" s="22" t="s">
        <v>48</v>
      </c>
      <c r="K509" s="24" t="s">
        <v>209</v>
      </c>
      <c r="L509" s="22"/>
      <c r="M509" s="23">
        <v>720</v>
      </c>
      <c r="N509" s="23">
        <v>720</v>
      </c>
      <c r="O509" s="22"/>
      <c r="P509" s="22" t="s">
        <v>50</v>
      </c>
      <c r="Q509" s="22" t="s">
        <v>51</v>
      </c>
      <c r="R509" s="22" t="s">
        <v>99</v>
      </c>
      <c r="S509" s="25"/>
      <c r="T509" s="22" t="s">
        <v>53</v>
      </c>
      <c r="U509" s="22" t="s">
        <v>210</v>
      </c>
      <c r="V509" s="26">
        <v>1</v>
      </c>
      <c r="W509" s="26">
        <v>1</v>
      </c>
      <c r="X509" s="27">
        <v>1</v>
      </c>
      <c r="Y509" s="21"/>
      <c r="Z509" s="21">
        <f t="shared" si="31"/>
        <v>720</v>
      </c>
      <c r="AA509" s="21" t="s">
        <v>55</v>
      </c>
      <c r="AB509" s="21">
        <v>1</v>
      </c>
      <c r="AC509" s="21"/>
      <c r="AD509" s="21">
        <f t="shared" si="28"/>
        <v>720</v>
      </c>
      <c r="AE509" s="21"/>
      <c r="AF509" s="21">
        <f t="shared" si="29"/>
        <v>720</v>
      </c>
      <c r="AG509" s="28">
        <f t="shared" si="30"/>
        <v>720</v>
      </c>
      <c r="AH509" s="21"/>
      <c r="AI509" s="29"/>
      <c r="AJ509" s="21"/>
      <c r="AK509" s="21"/>
      <c r="AL509" s="22"/>
      <c r="AM509" s="21">
        <v>1</v>
      </c>
      <c r="AN509" s="21"/>
      <c r="AO509" s="21" t="s">
        <v>56</v>
      </c>
      <c r="AP509" s="22"/>
      <c r="AQ509" s="22"/>
      <c r="AR509" s="22"/>
    </row>
    <row r="510" spans="1:44" s="20" customFormat="1" ht="14.25" x14ac:dyDescent="0.15">
      <c r="A510" s="21" t="s">
        <v>46</v>
      </c>
      <c r="B510" s="22"/>
      <c r="C510" s="22"/>
      <c r="D510" s="22"/>
      <c r="E510" s="22"/>
      <c r="F510" s="22"/>
      <c r="G510" s="22" t="s">
        <v>754</v>
      </c>
      <c r="H510" s="22"/>
      <c r="I510" s="23">
        <v>39800377502</v>
      </c>
      <c r="J510" s="22" t="s">
        <v>48</v>
      </c>
      <c r="K510" s="24" t="s">
        <v>94</v>
      </c>
      <c r="L510" s="22"/>
      <c r="M510" s="23">
        <v>950</v>
      </c>
      <c r="N510" s="23">
        <v>950</v>
      </c>
      <c r="O510" s="22"/>
      <c r="P510" s="22" t="s">
        <v>64</v>
      </c>
      <c r="Q510" s="22" t="s">
        <v>51</v>
      </c>
      <c r="R510" s="22" t="s">
        <v>95</v>
      </c>
      <c r="S510" s="25"/>
      <c r="T510" s="22" t="s">
        <v>53</v>
      </c>
      <c r="U510" s="22" t="s">
        <v>96</v>
      </c>
      <c r="V510" s="26">
        <v>1</v>
      </c>
      <c r="W510" s="26">
        <v>1</v>
      </c>
      <c r="X510" s="27">
        <v>1</v>
      </c>
      <c r="Y510" s="21"/>
      <c r="Z510" s="21">
        <f t="shared" si="31"/>
        <v>950</v>
      </c>
      <c r="AA510" s="21" t="s">
        <v>55</v>
      </c>
      <c r="AB510" s="21">
        <v>1</v>
      </c>
      <c r="AC510" s="21"/>
      <c r="AD510" s="21">
        <f t="shared" si="28"/>
        <v>950</v>
      </c>
      <c r="AE510" s="21"/>
      <c r="AF510" s="21">
        <f t="shared" si="29"/>
        <v>950</v>
      </c>
      <c r="AG510" s="28">
        <f t="shared" si="30"/>
        <v>950</v>
      </c>
      <c r="AH510" s="21"/>
      <c r="AI510" s="29"/>
      <c r="AJ510" s="21"/>
      <c r="AK510" s="21"/>
      <c r="AL510" s="22"/>
      <c r="AM510" s="21">
        <v>1</v>
      </c>
      <c r="AN510" s="21"/>
      <c r="AO510" s="21" t="s">
        <v>56</v>
      </c>
      <c r="AP510" s="22"/>
      <c r="AQ510" s="22"/>
      <c r="AR510" s="22"/>
    </row>
    <row r="511" spans="1:44" s="20" customFormat="1" ht="14.25" x14ac:dyDescent="0.15">
      <c r="A511" s="21" t="s">
        <v>46</v>
      </c>
      <c r="B511" s="22"/>
      <c r="C511" s="22"/>
      <c r="D511" s="22"/>
      <c r="E511" s="22"/>
      <c r="F511" s="22"/>
      <c r="G511" s="22" t="s">
        <v>755</v>
      </c>
      <c r="H511" s="22"/>
      <c r="I511" s="23">
        <v>39800377471</v>
      </c>
      <c r="J511" s="22" t="s">
        <v>48</v>
      </c>
      <c r="K511" s="24" t="s">
        <v>254</v>
      </c>
      <c r="L511" s="22"/>
      <c r="M511" s="23">
        <v>720</v>
      </c>
      <c r="N511" s="23">
        <v>720</v>
      </c>
      <c r="O511" s="22"/>
      <c r="P511" s="22" t="s">
        <v>50</v>
      </c>
      <c r="Q511" s="22" t="s">
        <v>51</v>
      </c>
      <c r="R511" s="22" t="s">
        <v>121</v>
      </c>
      <c r="S511" s="25"/>
      <c r="T511" s="22" t="s">
        <v>53</v>
      </c>
      <c r="U511" s="22" t="s">
        <v>255</v>
      </c>
      <c r="V511" s="26">
        <v>1</v>
      </c>
      <c r="W511" s="26">
        <v>1</v>
      </c>
      <c r="X511" s="27">
        <v>1</v>
      </c>
      <c r="Y511" s="21"/>
      <c r="Z511" s="21">
        <f t="shared" si="31"/>
        <v>720</v>
      </c>
      <c r="AA511" s="21" t="s">
        <v>55</v>
      </c>
      <c r="AB511" s="21">
        <v>1</v>
      </c>
      <c r="AC511" s="21"/>
      <c r="AD511" s="21">
        <f t="shared" si="28"/>
        <v>720</v>
      </c>
      <c r="AE511" s="21"/>
      <c r="AF511" s="21">
        <f t="shared" si="29"/>
        <v>720</v>
      </c>
      <c r="AG511" s="28">
        <f t="shared" si="30"/>
        <v>720</v>
      </c>
      <c r="AH511" s="21"/>
      <c r="AI511" s="29"/>
      <c r="AJ511" s="21"/>
      <c r="AK511" s="21"/>
      <c r="AL511" s="22"/>
      <c r="AM511" s="21">
        <v>1</v>
      </c>
      <c r="AN511" s="21"/>
      <c r="AO511" s="21" t="s">
        <v>56</v>
      </c>
      <c r="AP511" s="22"/>
      <c r="AQ511" s="22"/>
      <c r="AR511" s="22"/>
    </row>
    <row r="512" spans="1:44" s="20" customFormat="1" ht="14.25" x14ac:dyDescent="0.15">
      <c r="A512" s="21" t="s">
        <v>46</v>
      </c>
      <c r="B512" s="22"/>
      <c r="C512" s="22"/>
      <c r="D512" s="22"/>
      <c r="E512" s="22"/>
      <c r="F512" s="22"/>
      <c r="G512" s="22" t="s">
        <v>756</v>
      </c>
      <c r="H512" s="22"/>
      <c r="I512" s="23">
        <v>39800377475</v>
      </c>
      <c r="J512" s="22" t="s">
        <v>48</v>
      </c>
      <c r="K512" s="24" t="s">
        <v>311</v>
      </c>
      <c r="L512" s="22"/>
      <c r="M512" s="23">
        <v>950</v>
      </c>
      <c r="N512" s="23">
        <v>950</v>
      </c>
      <c r="O512" s="22"/>
      <c r="P512" s="22" t="s">
        <v>50</v>
      </c>
      <c r="Q512" s="22" t="s">
        <v>51</v>
      </c>
      <c r="R512" s="22" t="s">
        <v>77</v>
      </c>
      <c r="S512" s="25"/>
      <c r="T512" s="22" t="s">
        <v>53</v>
      </c>
      <c r="U512" s="22" t="s">
        <v>312</v>
      </c>
      <c r="V512" s="26">
        <v>1</v>
      </c>
      <c r="W512" s="26">
        <v>1</v>
      </c>
      <c r="X512" s="27">
        <v>1</v>
      </c>
      <c r="Y512" s="21"/>
      <c r="Z512" s="21">
        <f t="shared" si="31"/>
        <v>950</v>
      </c>
      <c r="AA512" s="21" t="s">
        <v>55</v>
      </c>
      <c r="AB512" s="21">
        <v>1</v>
      </c>
      <c r="AC512" s="21"/>
      <c r="AD512" s="21">
        <f t="shared" si="28"/>
        <v>950</v>
      </c>
      <c r="AE512" s="21"/>
      <c r="AF512" s="21">
        <f t="shared" si="29"/>
        <v>950</v>
      </c>
      <c r="AG512" s="28">
        <f t="shared" si="30"/>
        <v>950</v>
      </c>
      <c r="AH512" s="21"/>
      <c r="AI512" s="29"/>
      <c r="AJ512" s="21"/>
      <c r="AK512" s="21"/>
      <c r="AL512" s="22"/>
      <c r="AM512" s="21">
        <v>1</v>
      </c>
      <c r="AN512" s="21"/>
      <c r="AO512" s="21" t="s">
        <v>56</v>
      </c>
      <c r="AP512" s="22"/>
      <c r="AQ512" s="22"/>
      <c r="AR512" s="22"/>
    </row>
    <row r="513" spans="1:44" s="20" customFormat="1" ht="14.25" x14ac:dyDescent="0.15">
      <c r="A513" s="21" t="s">
        <v>46</v>
      </c>
      <c r="B513" s="22"/>
      <c r="C513" s="22"/>
      <c r="D513" s="22"/>
      <c r="E513" s="22"/>
      <c r="F513" s="22"/>
      <c r="G513" s="22" t="s">
        <v>757</v>
      </c>
      <c r="H513" s="22"/>
      <c r="I513" s="23">
        <v>39800377505</v>
      </c>
      <c r="J513" s="22" t="s">
        <v>48</v>
      </c>
      <c r="K513" s="24" t="s">
        <v>351</v>
      </c>
      <c r="L513" s="22"/>
      <c r="M513" s="23">
        <v>950</v>
      </c>
      <c r="N513" s="23">
        <v>950</v>
      </c>
      <c r="O513" s="22"/>
      <c r="P513" s="22" t="s">
        <v>50</v>
      </c>
      <c r="Q513" s="22" t="s">
        <v>51</v>
      </c>
      <c r="R513" s="22" t="s">
        <v>117</v>
      </c>
      <c r="S513" s="25"/>
      <c r="T513" s="22" t="s">
        <v>53</v>
      </c>
      <c r="U513" s="22" t="s">
        <v>352</v>
      </c>
      <c r="V513" s="26">
        <v>1</v>
      </c>
      <c r="W513" s="26">
        <v>1</v>
      </c>
      <c r="X513" s="27">
        <v>1</v>
      </c>
      <c r="Y513" s="21"/>
      <c r="Z513" s="21">
        <f t="shared" si="31"/>
        <v>950</v>
      </c>
      <c r="AA513" s="21" t="s">
        <v>55</v>
      </c>
      <c r="AB513" s="21">
        <v>1</v>
      </c>
      <c r="AC513" s="21"/>
      <c r="AD513" s="21">
        <f t="shared" si="28"/>
        <v>950</v>
      </c>
      <c r="AE513" s="21"/>
      <c r="AF513" s="21">
        <f t="shared" si="29"/>
        <v>950</v>
      </c>
      <c r="AG513" s="28">
        <f t="shared" si="30"/>
        <v>950</v>
      </c>
      <c r="AH513" s="21"/>
      <c r="AI513" s="29"/>
      <c r="AJ513" s="21"/>
      <c r="AK513" s="21"/>
      <c r="AL513" s="22"/>
      <c r="AM513" s="21">
        <v>1</v>
      </c>
      <c r="AN513" s="21"/>
      <c r="AO513" s="21" t="s">
        <v>56</v>
      </c>
      <c r="AP513" s="22"/>
      <c r="AQ513" s="22"/>
      <c r="AR513" s="22"/>
    </row>
    <row r="514" spans="1:44" s="20" customFormat="1" ht="14.25" x14ac:dyDescent="0.15">
      <c r="A514" s="21" t="s">
        <v>46</v>
      </c>
      <c r="B514" s="22"/>
      <c r="C514" s="22"/>
      <c r="D514" s="22"/>
      <c r="E514" s="22"/>
      <c r="F514" s="22"/>
      <c r="G514" s="22" t="s">
        <v>758</v>
      </c>
      <c r="H514" s="22"/>
      <c r="I514" s="23">
        <v>39800377490</v>
      </c>
      <c r="J514" s="22" t="s">
        <v>48</v>
      </c>
      <c r="K514" s="24" t="s">
        <v>115</v>
      </c>
      <c r="L514" s="22"/>
      <c r="M514" s="23">
        <v>720</v>
      </c>
      <c r="N514" s="23">
        <v>720</v>
      </c>
      <c r="O514" s="22"/>
      <c r="P514" s="22" t="s">
        <v>50</v>
      </c>
      <c r="Q514" s="22" t="s">
        <v>51</v>
      </c>
      <c r="R514" s="22" t="s">
        <v>117</v>
      </c>
      <c r="S514" s="25"/>
      <c r="T514" s="22" t="s">
        <v>53</v>
      </c>
      <c r="U514" s="22" t="s">
        <v>118</v>
      </c>
      <c r="V514" s="26">
        <v>1</v>
      </c>
      <c r="W514" s="26">
        <v>1</v>
      </c>
      <c r="X514" s="27">
        <v>1</v>
      </c>
      <c r="Y514" s="21"/>
      <c r="Z514" s="21">
        <f t="shared" si="31"/>
        <v>720</v>
      </c>
      <c r="AA514" s="21" t="s">
        <v>55</v>
      </c>
      <c r="AB514" s="21">
        <v>1</v>
      </c>
      <c r="AC514" s="21"/>
      <c r="AD514" s="21">
        <f t="shared" ref="AD514:AD577" si="32">Z514</f>
        <v>720</v>
      </c>
      <c r="AE514" s="21"/>
      <c r="AF514" s="21">
        <f t="shared" ref="AF514:AF577" si="33">Z514</f>
        <v>720</v>
      </c>
      <c r="AG514" s="28">
        <f t="shared" ref="AG514:AG577" si="34">Z514</f>
        <v>720</v>
      </c>
      <c r="AH514" s="21"/>
      <c r="AI514" s="29"/>
      <c r="AJ514" s="21"/>
      <c r="AK514" s="21"/>
      <c r="AL514" s="22"/>
      <c r="AM514" s="21">
        <v>1</v>
      </c>
      <c r="AN514" s="21"/>
      <c r="AO514" s="21" t="s">
        <v>56</v>
      </c>
      <c r="AP514" s="22"/>
      <c r="AQ514" s="22"/>
      <c r="AR514" s="22"/>
    </row>
    <row r="515" spans="1:44" s="20" customFormat="1" ht="14.25" x14ac:dyDescent="0.15">
      <c r="A515" s="21" t="s">
        <v>46</v>
      </c>
      <c r="B515" s="22"/>
      <c r="C515" s="22"/>
      <c r="D515" s="22"/>
      <c r="E515" s="22"/>
      <c r="F515" s="22"/>
      <c r="G515" s="22" t="s">
        <v>759</v>
      </c>
      <c r="H515" s="22"/>
      <c r="I515" s="23">
        <v>39800377496</v>
      </c>
      <c r="J515" s="22" t="s">
        <v>48</v>
      </c>
      <c r="K515" s="24" t="s">
        <v>156</v>
      </c>
      <c r="L515" s="22"/>
      <c r="M515" s="23">
        <v>720</v>
      </c>
      <c r="N515" s="23">
        <v>720</v>
      </c>
      <c r="O515" s="22"/>
      <c r="P515" s="22" t="s">
        <v>50</v>
      </c>
      <c r="Q515" s="22" t="s">
        <v>51</v>
      </c>
      <c r="R515" s="22" t="s">
        <v>60</v>
      </c>
      <c r="S515" s="25"/>
      <c r="T515" s="22" t="s">
        <v>53</v>
      </c>
      <c r="U515" s="22" t="s">
        <v>61</v>
      </c>
      <c r="V515" s="26">
        <v>1</v>
      </c>
      <c r="W515" s="26">
        <v>1</v>
      </c>
      <c r="X515" s="27">
        <v>1</v>
      </c>
      <c r="Y515" s="21"/>
      <c r="Z515" s="21">
        <f t="shared" ref="Z515:Z578" si="35">N515</f>
        <v>720</v>
      </c>
      <c r="AA515" s="21" t="s">
        <v>55</v>
      </c>
      <c r="AB515" s="21">
        <v>1</v>
      </c>
      <c r="AC515" s="21"/>
      <c r="AD515" s="21">
        <f t="shared" si="32"/>
        <v>720</v>
      </c>
      <c r="AE515" s="21"/>
      <c r="AF515" s="21">
        <f t="shared" si="33"/>
        <v>720</v>
      </c>
      <c r="AG515" s="28">
        <f t="shared" si="34"/>
        <v>720</v>
      </c>
      <c r="AH515" s="21"/>
      <c r="AI515" s="29"/>
      <c r="AJ515" s="21"/>
      <c r="AK515" s="21"/>
      <c r="AL515" s="22"/>
      <c r="AM515" s="21">
        <v>1</v>
      </c>
      <c r="AN515" s="21"/>
      <c r="AO515" s="21" t="s">
        <v>56</v>
      </c>
      <c r="AP515" s="22"/>
      <c r="AQ515" s="22"/>
      <c r="AR515" s="22"/>
    </row>
    <row r="516" spans="1:44" s="20" customFormat="1" ht="14.25" x14ac:dyDescent="0.15">
      <c r="A516" s="21" t="s">
        <v>46</v>
      </c>
      <c r="B516" s="22"/>
      <c r="C516" s="22"/>
      <c r="D516" s="22"/>
      <c r="E516" s="22"/>
      <c r="F516" s="22"/>
      <c r="G516" s="22" t="s">
        <v>760</v>
      </c>
      <c r="H516" s="22"/>
      <c r="I516" s="23">
        <v>39800377497</v>
      </c>
      <c r="J516" s="22" t="s">
        <v>48</v>
      </c>
      <c r="K516" s="24" t="s">
        <v>156</v>
      </c>
      <c r="L516" s="22"/>
      <c r="M516" s="23">
        <v>720</v>
      </c>
      <c r="N516" s="23">
        <v>720</v>
      </c>
      <c r="O516" s="22"/>
      <c r="P516" s="22" t="s">
        <v>50</v>
      </c>
      <c r="Q516" s="22" t="s">
        <v>51</v>
      </c>
      <c r="R516" s="22" t="s">
        <v>60</v>
      </c>
      <c r="S516" s="25"/>
      <c r="T516" s="22" t="s">
        <v>53</v>
      </c>
      <c r="U516" s="22" t="s">
        <v>61</v>
      </c>
      <c r="V516" s="26">
        <v>1</v>
      </c>
      <c r="W516" s="26">
        <v>1</v>
      </c>
      <c r="X516" s="27">
        <v>1</v>
      </c>
      <c r="Y516" s="21"/>
      <c r="Z516" s="21">
        <f t="shared" si="35"/>
        <v>720</v>
      </c>
      <c r="AA516" s="21" t="s">
        <v>55</v>
      </c>
      <c r="AB516" s="21">
        <v>1</v>
      </c>
      <c r="AC516" s="21"/>
      <c r="AD516" s="21">
        <f t="shared" si="32"/>
        <v>720</v>
      </c>
      <c r="AE516" s="21"/>
      <c r="AF516" s="21">
        <f t="shared" si="33"/>
        <v>720</v>
      </c>
      <c r="AG516" s="28">
        <f t="shared" si="34"/>
        <v>720</v>
      </c>
      <c r="AH516" s="21"/>
      <c r="AI516" s="29"/>
      <c r="AJ516" s="21"/>
      <c r="AK516" s="21"/>
      <c r="AL516" s="22"/>
      <c r="AM516" s="21">
        <v>1</v>
      </c>
      <c r="AN516" s="21"/>
      <c r="AO516" s="21" t="s">
        <v>56</v>
      </c>
      <c r="AP516" s="22"/>
      <c r="AQ516" s="22"/>
      <c r="AR516" s="22"/>
    </row>
    <row r="517" spans="1:44" s="20" customFormat="1" ht="14.25" x14ac:dyDescent="0.15">
      <c r="A517" s="21" t="s">
        <v>46</v>
      </c>
      <c r="B517" s="22"/>
      <c r="C517" s="22"/>
      <c r="D517" s="22"/>
      <c r="E517" s="22"/>
      <c r="F517" s="22"/>
      <c r="G517" s="22" t="s">
        <v>761</v>
      </c>
      <c r="H517" s="22"/>
      <c r="I517" s="23">
        <v>39800377499</v>
      </c>
      <c r="J517" s="22" t="s">
        <v>48</v>
      </c>
      <c r="K517" s="24" t="s">
        <v>124</v>
      </c>
      <c r="L517" s="22"/>
      <c r="M517" s="23">
        <v>950</v>
      </c>
      <c r="N517" s="23">
        <v>950</v>
      </c>
      <c r="O517" s="22"/>
      <c r="P517" s="22" t="s">
        <v>50</v>
      </c>
      <c r="Q517" s="22" t="s">
        <v>51</v>
      </c>
      <c r="R517" s="22" t="s">
        <v>69</v>
      </c>
      <c r="S517" s="25"/>
      <c r="T517" s="22" t="s">
        <v>53</v>
      </c>
      <c r="U517" s="22" t="s">
        <v>125</v>
      </c>
      <c r="V517" s="26">
        <v>1</v>
      </c>
      <c r="W517" s="26">
        <v>1</v>
      </c>
      <c r="X517" s="27">
        <v>1</v>
      </c>
      <c r="Y517" s="21"/>
      <c r="Z517" s="21">
        <f t="shared" si="35"/>
        <v>950</v>
      </c>
      <c r="AA517" s="21" t="s">
        <v>55</v>
      </c>
      <c r="AB517" s="21">
        <v>1</v>
      </c>
      <c r="AC517" s="21"/>
      <c r="AD517" s="21">
        <f t="shared" si="32"/>
        <v>950</v>
      </c>
      <c r="AE517" s="21"/>
      <c r="AF517" s="21">
        <f t="shared" si="33"/>
        <v>950</v>
      </c>
      <c r="AG517" s="28">
        <f t="shared" si="34"/>
        <v>950</v>
      </c>
      <c r="AH517" s="21"/>
      <c r="AI517" s="29"/>
      <c r="AJ517" s="21"/>
      <c r="AK517" s="21"/>
      <c r="AL517" s="22"/>
      <c r="AM517" s="21">
        <v>1</v>
      </c>
      <c r="AN517" s="21"/>
      <c r="AO517" s="21" t="s">
        <v>56</v>
      </c>
      <c r="AP517" s="22"/>
      <c r="AQ517" s="22"/>
      <c r="AR517" s="22"/>
    </row>
    <row r="518" spans="1:44" s="20" customFormat="1" ht="14.25" x14ac:dyDescent="0.15">
      <c r="A518" s="21" t="s">
        <v>46</v>
      </c>
      <c r="B518" s="22"/>
      <c r="C518" s="22"/>
      <c r="D518" s="22"/>
      <c r="E518" s="22"/>
      <c r="F518" s="22"/>
      <c r="G518" s="22" t="s">
        <v>762</v>
      </c>
      <c r="H518" s="22"/>
      <c r="I518" s="23">
        <v>39800377500</v>
      </c>
      <c r="J518" s="22" t="s">
        <v>48</v>
      </c>
      <c r="K518" s="24" t="s">
        <v>351</v>
      </c>
      <c r="L518" s="22"/>
      <c r="M518" s="23">
        <v>950</v>
      </c>
      <c r="N518" s="23">
        <v>950</v>
      </c>
      <c r="O518" s="22"/>
      <c r="P518" s="22" t="s">
        <v>50</v>
      </c>
      <c r="Q518" s="22" t="s">
        <v>51</v>
      </c>
      <c r="R518" s="22" t="s">
        <v>117</v>
      </c>
      <c r="S518" s="25"/>
      <c r="T518" s="22" t="s">
        <v>53</v>
      </c>
      <c r="U518" s="22" t="s">
        <v>352</v>
      </c>
      <c r="V518" s="26">
        <v>1</v>
      </c>
      <c r="W518" s="26">
        <v>1</v>
      </c>
      <c r="X518" s="27">
        <v>1</v>
      </c>
      <c r="Y518" s="21"/>
      <c r="Z518" s="21">
        <f t="shared" si="35"/>
        <v>950</v>
      </c>
      <c r="AA518" s="21" t="s">
        <v>55</v>
      </c>
      <c r="AB518" s="21">
        <v>1</v>
      </c>
      <c r="AC518" s="21"/>
      <c r="AD518" s="21">
        <f t="shared" si="32"/>
        <v>950</v>
      </c>
      <c r="AE518" s="21"/>
      <c r="AF518" s="21">
        <f t="shared" si="33"/>
        <v>950</v>
      </c>
      <c r="AG518" s="28">
        <f t="shared" si="34"/>
        <v>950</v>
      </c>
      <c r="AH518" s="21"/>
      <c r="AI518" s="29"/>
      <c r="AJ518" s="21"/>
      <c r="AK518" s="21"/>
      <c r="AL518" s="22"/>
      <c r="AM518" s="21">
        <v>1</v>
      </c>
      <c r="AN518" s="21"/>
      <c r="AO518" s="21" t="s">
        <v>56</v>
      </c>
      <c r="AP518" s="22"/>
      <c r="AQ518" s="22"/>
      <c r="AR518" s="22"/>
    </row>
    <row r="519" spans="1:44" s="20" customFormat="1" ht="14.25" x14ac:dyDescent="0.15">
      <c r="A519" s="21" t="s">
        <v>46</v>
      </c>
      <c r="B519" s="22"/>
      <c r="C519" s="22"/>
      <c r="D519" s="22"/>
      <c r="E519" s="22"/>
      <c r="F519" s="22"/>
      <c r="G519" s="22" t="s">
        <v>763</v>
      </c>
      <c r="H519" s="22"/>
      <c r="I519" s="23">
        <v>39800378956</v>
      </c>
      <c r="J519" s="22" t="s">
        <v>48</v>
      </c>
      <c r="K519" s="24" t="s">
        <v>178</v>
      </c>
      <c r="L519" s="22"/>
      <c r="M519" s="23">
        <v>950</v>
      </c>
      <c r="N519" s="23">
        <v>950</v>
      </c>
      <c r="O519" s="22"/>
      <c r="P519" s="22" t="s">
        <v>64</v>
      </c>
      <c r="Q519" s="22" t="s">
        <v>51</v>
      </c>
      <c r="R519" s="22" t="s">
        <v>282</v>
      </c>
      <c r="S519" s="25"/>
      <c r="T519" s="22" t="s">
        <v>275</v>
      </c>
      <c r="U519" s="22" t="s">
        <v>178</v>
      </c>
      <c r="V519" s="26">
        <v>1</v>
      </c>
      <c r="W519" s="26">
        <v>1</v>
      </c>
      <c r="X519" s="27">
        <v>1</v>
      </c>
      <c r="Y519" s="21"/>
      <c r="Z519" s="21">
        <f t="shared" si="35"/>
        <v>950</v>
      </c>
      <c r="AA519" s="21" t="s">
        <v>55</v>
      </c>
      <c r="AB519" s="21">
        <v>1</v>
      </c>
      <c r="AC519" s="21"/>
      <c r="AD519" s="21">
        <f t="shared" si="32"/>
        <v>950</v>
      </c>
      <c r="AE519" s="21"/>
      <c r="AF519" s="21">
        <f t="shared" si="33"/>
        <v>950</v>
      </c>
      <c r="AG519" s="28">
        <f t="shared" si="34"/>
        <v>950</v>
      </c>
      <c r="AH519" s="21"/>
      <c r="AI519" s="29"/>
      <c r="AJ519" s="21"/>
      <c r="AK519" s="21"/>
      <c r="AL519" s="22"/>
      <c r="AM519" s="21">
        <v>1</v>
      </c>
      <c r="AN519" s="21"/>
      <c r="AO519" s="21" t="s">
        <v>56</v>
      </c>
      <c r="AP519" s="22"/>
      <c r="AQ519" s="22"/>
      <c r="AR519" s="22"/>
    </row>
    <row r="520" spans="1:44" s="20" customFormat="1" ht="14.25" x14ac:dyDescent="0.15">
      <c r="A520" s="21" t="s">
        <v>46</v>
      </c>
      <c r="B520" s="22"/>
      <c r="C520" s="22"/>
      <c r="D520" s="22"/>
      <c r="E520" s="22"/>
      <c r="F520" s="22"/>
      <c r="G520" s="22" t="s">
        <v>764</v>
      </c>
      <c r="H520" s="22"/>
      <c r="I520" s="23">
        <v>39800378958</v>
      </c>
      <c r="J520" s="22" t="s">
        <v>48</v>
      </c>
      <c r="K520" s="24" t="s">
        <v>76</v>
      </c>
      <c r="L520" s="22"/>
      <c r="M520" s="23">
        <v>950</v>
      </c>
      <c r="N520" s="23">
        <v>950</v>
      </c>
      <c r="O520" s="22"/>
      <c r="P520" s="22" t="s">
        <v>50</v>
      </c>
      <c r="Q520" s="22" t="s">
        <v>51</v>
      </c>
      <c r="R520" s="22" t="s">
        <v>77</v>
      </c>
      <c r="S520" s="25"/>
      <c r="T520" s="22" t="s">
        <v>53</v>
      </c>
      <c r="U520" s="22" t="s">
        <v>78</v>
      </c>
      <c r="V520" s="26">
        <v>1</v>
      </c>
      <c r="W520" s="26">
        <v>1</v>
      </c>
      <c r="X520" s="27">
        <v>1</v>
      </c>
      <c r="Y520" s="21"/>
      <c r="Z520" s="21">
        <f t="shared" si="35"/>
        <v>950</v>
      </c>
      <c r="AA520" s="21" t="s">
        <v>55</v>
      </c>
      <c r="AB520" s="21">
        <v>1</v>
      </c>
      <c r="AC520" s="21"/>
      <c r="AD520" s="21">
        <f t="shared" si="32"/>
        <v>950</v>
      </c>
      <c r="AE520" s="21"/>
      <c r="AF520" s="21">
        <f t="shared" si="33"/>
        <v>950</v>
      </c>
      <c r="AG520" s="28">
        <f t="shared" si="34"/>
        <v>950</v>
      </c>
      <c r="AH520" s="21"/>
      <c r="AI520" s="29"/>
      <c r="AJ520" s="21"/>
      <c r="AK520" s="21"/>
      <c r="AL520" s="22"/>
      <c r="AM520" s="21">
        <v>1</v>
      </c>
      <c r="AN520" s="21"/>
      <c r="AO520" s="21" t="s">
        <v>56</v>
      </c>
      <c r="AP520" s="22"/>
      <c r="AQ520" s="22"/>
      <c r="AR520" s="22"/>
    </row>
    <row r="521" spans="1:44" s="20" customFormat="1" ht="14.25" x14ac:dyDescent="0.15">
      <c r="A521" s="21" t="s">
        <v>46</v>
      </c>
      <c r="B521" s="22"/>
      <c r="C521" s="22"/>
      <c r="D521" s="22"/>
      <c r="E521" s="22"/>
      <c r="F521" s="22"/>
      <c r="G521" s="22" t="s">
        <v>765</v>
      </c>
      <c r="H521" s="22"/>
      <c r="I521" s="23">
        <v>39800377538</v>
      </c>
      <c r="J521" s="22" t="s">
        <v>48</v>
      </c>
      <c r="K521" s="24" t="s">
        <v>90</v>
      </c>
      <c r="L521" s="22"/>
      <c r="M521" s="23">
        <v>720</v>
      </c>
      <c r="N521" s="23">
        <v>720</v>
      </c>
      <c r="O521" s="22"/>
      <c r="P521" s="22" t="s">
        <v>50</v>
      </c>
      <c r="Q521" s="22" t="s">
        <v>51</v>
      </c>
      <c r="R521" s="22" t="s">
        <v>91</v>
      </c>
      <c r="S521" s="25"/>
      <c r="T521" s="22" t="s">
        <v>53</v>
      </c>
      <c r="U521" s="22" t="s">
        <v>92</v>
      </c>
      <c r="V521" s="26">
        <v>1</v>
      </c>
      <c r="W521" s="26">
        <v>1</v>
      </c>
      <c r="X521" s="27">
        <v>1</v>
      </c>
      <c r="Y521" s="21"/>
      <c r="Z521" s="21">
        <f t="shared" si="35"/>
        <v>720</v>
      </c>
      <c r="AA521" s="21" t="s">
        <v>55</v>
      </c>
      <c r="AB521" s="21">
        <v>1</v>
      </c>
      <c r="AC521" s="21"/>
      <c r="AD521" s="21">
        <f t="shared" si="32"/>
        <v>720</v>
      </c>
      <c r="AE521" s="21"/>
      <c r="AF521" s="21">
        <f t="shared" si="33"/>
        <v>720</v>
      </c>
      <c r="AG521" s="28">
        <f t="shared" si="34"/>
        <v>720</v>
      </c>
      <c r="AH521" s="21"/>
      <c r="AI521" s="29"/>
      <c r="AJ521" s="21"/>
      <c r="AK521" s="21"/>
      <c r="AL521" s="22"/>
      <c r="AM521" s="21">
        <v>1</v>
      </c>
      <c r="AN521" s="21"/>
      <c r="AO521" s="21" t="s">
        <v>56</v>
      </c>
      <c r="AP521" s="22"/>
      <c r="AQ521" s="22"/>
      <c r="AR521" s="22"/>
    </row>
    <row r="522" spans="1:44" s="20" customFormat="1" ht="14.25" x14ac:dyDescent="0.15">
      <c r="A522" s="21" t="s">
        <v>46</v>
      </c>
      <c r="B522" s="22"/>
      <c r="C522" s="22"/>
      <c r="D522" s="22"/>
      <c r="E522" s="22"/>
      <c r="F522" s="22"/>
      <c r="G522" s="22" t="s">
        <v>766</v>
      </c>
      <c r="H522" s="22"/>
      <c r="I522" s="23">
        <v>39800378964</v>
      </c>
      <c r="J522" s="22" t="s">
        <v>48</v>
      </c>
      <c r="K522" s="24" t="s">
        <v>63</v>
      </c>
      <c r="L522" s="22"/>
      <c r="M522" s="23">
        <v>720</v>
      </c>
      <c r="N522" s="23">
        <v>720</v>
      </c>
      <c r="O522" s="22"/>
      <c r="P522" s="22" t="s">
        <v>64</v>
      </c>
      <c r="Q522" s="22" t="s">
        <v>51</v>
      </c>
      <c r="R522" s="22" t="s">
        <v>65</v>
      </c>
      <c r="S522" s="25"/>
      <c r="T522" s="22" t="s">
        <v>53</v>
      </c>
      <c r="U522" s="22" t="s">
        <v>66</v>
      </c>
      <c r="V522" s="26">
        <v>1</v>
      </c>
      <c r="W522" s="26">
        <v>1</v>
      </c>
      <c r="X522" s="27">
        <v>1</v>
      </c>
      <c r="Y522" s="21"/>
      <c r="Z522" s="21">
        <f t="shared" si="35"/>
        <v>720</v>
      </c>
      <c r="AA522" s="21" t="s">
        <v>55</v>
      </c>
      <c r="AB522" s="21">
        <v>1</v>
      </c>
      <c r="AC522" s="21"/>
      <c r="AD522" s="21">
        <f t="shared" si="32"/>
        <v>720</v>
      </c>
      <c r="AE522" s="21"/>
      <c r="AF522" s="21">
        <f t="shared" si="33"/>
        <v>720</v>
      </c>
      <c r="AG522" s="28">
        <f t="shared" si="34"/>
        <v>720</v>
      </c>
      <c r="AH522" s="21"/>
      <c r="AI522" s="29"/>
      <c r="AJ522" s="21"/>
      <c r="AK522" s="21"/>
      <c r="AL522" s="22"/>
      <c r="AM522" s="21">
        <v>1</v>
      </c>
      <c r="AN522" s="21"/>
      <c r="AO522" s="21" t="s">
        <v>56</v>
      </c>
      <c r="AP522" s="22"/>
      <c r="AQ522" s="22"/>
      <c r="AR522" s="22"/>
    </row>
    <row r="523" spans="1:44" s="20" customFormat="1" ht="14.25" x14ac:dyDescent="0.15">
      <c r="A523" s="21" t="s">
        <v>46</v>
      </c>
      <c r="B523" s="22"/>
      <c r="C523" s="22"/>
      <c r="D523" s="22"/>
      <c r="E523" s="22"/>
      <c r="F523" s="22"/>
      <c r="G523" s="22" t="s">
        <v>767</v>
      </c>
      <c r="H523" s="22"/>
      <c r="I523" s="23">
        <v>39800378965</v>
      </c>
      <c r="J523" s="22" t="s">
        <v>48</v>
      </c>
      <c r="K523" s="24" t="s">
        <v>254</v>
      </c>
      <c r="L523" s="22"/>
      <c r="M523" s="23">
        <v>600</v>
      </c>
      <c r="N523" s="23">
        <v>600</v>
      </c>
      <c r="O523" s="22"/>
      <c r="P523" s="22" t="s">
        <v>50</v>
      </c>
      <c r="Q523" s="22" t="s">
        <v>51</v>
      </c>
      <c r="R523" s="22" t="s">
        <v>121</v>
      </c>
      <c r="S523" s="25"/>
      <c r="T523" s="22" t="s">
        <v>53</v>
      </c>
      <c r="U523" s="22" t="s">
        <v>255</v>
      </c>
      <c r="V523" s="26">
        <v>1</v>
      </c>
      <c r="W523" s="26">
        <v>1</v>
      </c>
      <c r="X523" s="27">
        <v>1</v>
      </c>
      <c r="Y523" s="21"/>
      <c r="Z523" s="21">
        <f t="shared" si="35"/>
        <v>600</v>
      </c>
      <c r="AA523" s="21" t="s">
        <v>55</v>
      </c>
      <c r="AB523" s="21">
        <v>1</v>
      </c>
      <c r="AC523" s="21"/>
      <c r="AD523" s="21">
        <f t="shared" si="32"/>
        <v>600</v>
      </c>
      <c r="AE523" s="21"/>
      <c r="AF523" s="21">
        <f t="shared" si="33"/>
        <v>600</v>
      </c>
      <c r="AG523" s="28">
        <f t="shared" si="34"/>
        <v>600</v>
      </c>
      <c r="AH523" s="21"/>
      <c r="AI523" s="29"/>
      <c r="AJ523" s="21"/>
      <c r="AK523" s="21"/>
      <c r="AL523" s="22"/>
      <c r="AM523" s="21">
        <v>1</v>
      </c>
      <c r="AN523" s="21"/>
      <c r="AO523" s="21" t="s">
        <v>56</v>
      </c>
      <c r="AP523" s="22"/>
      <c r="AQ523" s="22"/>
      <c r="AR523" s="22"/>
    </row>
    <row r="524" spans="1:44" s="20" customFormat="1" ht="14.25" x14ac:dyDescent="0.15">
      <c r="A524" s="21" t="s">
        <v>46</v>
      </c>
      <c r="B524" s="22"/>
      <c r="C524" s="22"/>
      <c r="D524" s="22"/>
      <c r="E524" s="22"/>
      <c r="F524" s="22"/>
      <c r="G524" s="22" t="s">
        <v>768</v>
      </c>
      <c r="H524" s="22"/>
      <c r="I524" s="23">
        <v>39800378966</v>
      </c>
      <c r="J524" s="22" t="s">
        <v>48</v>
      </c>
      <c r="K524" s="24" t="s">
        <v>156</v>
      </c>
      <c r="L524" s="22"/>
      <c r="M524" s="23">
        <v>720</v>
      </c>
      <c r="N524" s="23">
        <v>720</v>
      </c>
      <c r="O524" s="22"/>
      <c r="P524" s="22" t="s">
        <v>50</v>
      </c>
      <c r="Q524" s="22" t="s">
        <v>51</v>
      </c>
      <c r="R524" s="22" t="s">
        <v>60</v>
      </c>
      <c r="S524" s="25"/>
      <c r="T524" s="22" t="s">
        <v>53</v>
      </c>
      <c r="U524" s="22" t="s">
        <v>61</v>
      </c>
      <c r="V524" s="26">
        <v>1</v>
      </c>
      <c r="W524" s="26">
        <v>1</v>
      </c>
      <c r="X524" s="27">
        <v>1</v>
      </c>
      <c r="Y524" s="21"/>
      <c r="Z524" s="21">
        <f t="shared" si="35"/>
        <v>720</v>
      </c>
      <c r="AA524" s="21" t="s">
        <v>55</v>
      </c>
      <c r="AB524" s="21">
        <v>1</v>
      </c>
      <c r="AC524" s="21"/>
      <c r="AD524" s="21">
        <f t="shared" si="32"/>
        <v>720</v>
      </c>
      <c r="AE524" s="21"/>
      <c r="AF524" s="21">
        <f t="shared" si="33"/>
        <v>720</v>
      </c>
      <c r="AG524" s="28">
        <f t="shared" si="34"/>
        <v>720</v>
      </c>
      <c r="AH524" s="21"/>
      <c r="AI524" s="29"/>
      <c r="AJ524" s="21"/>
      <c r="AK524" s="21"/>
      <c r="AL524" s="22"/>
      <c r="AM524" s="21">
        <v>1</v>
      </c>
      <c r="AN524" s="21"/>
      <c r="AO524" s="21" t="s">
        <v>56</v>
      </c>
      <c r="AP524" s="22"/>
      <c r="AQ524" s="22"/>
      <c r="AR524" s="22"/>
    </row>
    <row r="525" spans="1:44" s="20" customFormat="1" ht="14.25" x14ac:dyDescent="0.15">
      <c r="A525" s="21" t="s">
        <v>46</v>
      </c>
      <c r="B525" s="22"/>
      <c r="C525" s="22"/>
      <c r="D525" s="22"/>
      <c r="E525" s="22"/>
      <c r="F525" s="22"/>
      <c r="G525" s="22" t="s">
        <v>769</v>
      </c>
      <c r="H525" s="22"/>
      <c r="I525" s="23">
        <v>39800378962</v>
      </c>
      <c r="J525" s="22" t="s">
        <v>48</v>
      </c>
      <c r="K525" s="24" t="s">
        <v>68</v>
      </c>
      <c r="L525" s="22"/>
      <c r="M525" s="23">
        <v>720</v>
      </c>
      <c r="N525" s="23">
        <v>720</v>
      </c>
      <c r="O525" s="22"/>
      <c r="P525" s="22" t="s">
        <v>50</v>
      </c>
      <c r="Q525" s="22" t="s">
        <v>51</v>
      </c>
      <c r="R525" s="22" t="s">
        <v>69</v>
      </c>
      <c r="S525" s="25"/>
      <c r="T525" s="22" t="s">
        <v>53</v>
      </c>
      <c r="U525" s="22" t="s">
        <v>70</v>
      </c>
      <c r="V525" s="26">
        <v>1</v>
      </c>
      <c r="W525" s="26">
        <v>1</v>
      </c>
      <c r="X525" s="27">
        <v>1</v>
      </c>
      <c r="Y525" s="21"/>
      <c r="Z525" s="21">
        <f t="shared" si="35"/>
        <v>720</v>
      </c>
      <c r="AA525" s="21" t="s">
        <v>55</v>
      </c>
      <c r="AB525" s="21">
        <v>1</v>
      </c>
      <c r="AC525" s="21"/>
      <c r="AD525" s="21">
        <f t="shared" si="32"/>
        <v>720</v>
      </c>
      <c r="AE525" s="21"/>
      <c r="AF525" s="21">
        <f t="shared" si="33"/>
        <v>720</v>
      </c>
      <c r="AG525" s="28">
        <f t="shared" si="34"/>
        <v>720</v>
      </c>
      <c r="AH525" s="21"/>
      <c r="AI525" s="29"/>
      <c r="AJ525" s="21"/>
      <c r="AK525" s="21"/>
      <c r="AL525" s="22"/>
      <c r="AM525" s="21">
        <v>1</v>
      </c>
      <c r="AN525" s="21"/>
      <c r="AO525" s="21" t="s">
        <v>56</v>
      </c>
      <c r="AP525" s="22"/>
      <c r="AQ525" s="22"/>
      <c r="AR525" s="22"/>
    </row>
    <row r="526" spans="1:44" s="20" customFormat="1" ht="14.25" x14ac:dyDescent="0.15">
      <c r="A526" s="21" t="s">
        <v>46</v>
      </c>
      <c r="B526" s="22"/>
      <c r="C526" s="22"/>
      <c r="D526" s="22"/>
      <c r="E526" s="22"/>
      <c r="F526" s="22"/>
      <c r="G526" s="22" t="s">
        <v>770</v>
      </c>
      <c r="H526" s="22"/>
      <c r="I526" s="23">
        <v>39800377517</v>
      </c>
      <c r="J526" s="22" t="s">
        <v>48</v>
      </c>
      <c r="K526" s="24" t="s">
        <v>94</v>
      </c>
      <c r="L526" s="22"/>
      <c r="M526" s="23">
        <v>720</v>
      </c>
      <c r="N526" s="23">
        <v>720</v>
      </c>
      <c r="O526" s="22"/>
      <c r="P526" s="22" t="s">
        <v>64</v>
      </c>
      <c r="Q526" s="22" t="s">
        <v>51</v>
      </c>
      <c r="R526" s="22" t="s">
        <v>95</v>
      </c>
      <c r="S526" s="25"/>
      <c r="T526" s="22" t="s">
        <v>53</v>
      </c>
      <c r="U526" s="22" t="s">
        <v>96</v>
      </c>
      <c r="V526" s="26">
        <v>1</v>
      </c>
      <c r="W526" s="26">
        <v>1</v>
      </c>
      <c r="X526" s="27">
        <v>1</v>
      </c>
      <c r="Y526" s="21"/>
      <c r="Z526" s="21">
        <f t="shared" si="35"/>
        <v>720</v>
      </c>
      <c r="AA526" s="21" t="s">
        <v>55</v>
      </c>
      <c r="AB526" s="21">
        <v>1</v>
      </c>
      <c r="AC526" s="21"/>
      <c r="AD526" s="21">
        <f t="shared" si="32"/>
        <v>720</v>
      </c>
      <c r="AE526" s="21"/>
      <c r="AF526" s="21">
        <f t="shared" si="33"/>
        <v>720</v>
      </c>
      <c r="AG526" s="28">
        <f t="shared" si="34"/>
        <v>720</v>
      </c>
      <c r="AH526" s="21"/>
      <c r="AI526" s="29"/>
      <c r="AJ526" s="21"/>
      <c r="AK526" s="21"/>
      <c r="AL526" s="22"/>
      <c r="AM526" s="21">
        <v>1</v>
      </c>
      <c r="AN526" s="21"/>
      <c r="AO526" s="21" t="s">
        <v>56</v>
      </c>
      <c r="AP526" s="22"/>
      <c r="AQ526" s="22"/>
      <c r="AR526" s="22"/>
    </row>
    <row r="527" spans="1:44" s="20" customFormat="1" ht="14.25" x14ac:dyDescent="0.15">
      <c r="A527" s="21" t="s">
        <v>46</v>
      </c>
      <c r="B527" s="22"/>
      <c r="C527" s="22"/>
      <c r="D527" s="22"/>
      <c r="E527" s="22"/>
      <c r="F527" s="22"/>
      <c r="G527" s="22" t="s">
        <v>771</v>
      </c>
      <c r="H527" s="22"/>
      <c r="I527" s="23">
        <v>39800377522</v>
      </c>
      <c r="J527" s="22" t="s">
        <v>48</v>
      </c>
      <c r="K527" s="24" t="s">
        <v>68</v>
      </c>
      <c r="L527" s="22"/>
      <c r="M527" s="23">
        <v>600</v>
      </c>
      <c r="N527" s="23">
        <v>600</v>
      </c>
      <c r="O527" s="22"/>
      <c r="P527" s="22" t="s">
        <v>50</v>
      </c>
      <c r="Q527" s="22" t="s">
        <v>51</v>
      </c>
      <c r="R527" s="22" t="s">
        <v>69</v>
      </c>
      <c r="S527" s="25"/>
      <c r="T527" s="22" t="s">
        <v>53</v>
      </c>
      <c r="U527" s="22" t="s">
        <v>70</v>
      </c>
      <c r="V527" s="26">
        <v>1</v>
      </c>
      <c r="W527" s="26">
        <v>1</v>
      </c>
      <c r="X527" s="27">
        <v>1</v>
      </c>
      <c r="Y527" s="21"/>
      <c r="Z527" s="21">
        <f t="shared" si="35"/>
        <v>600</v>
      </c>
      <c r="AA527" s="21" t="s">
        <v>55</v>
      </c>
      <c r="AB527" s="21">
        <v>1</v>
      </c>
      <c r="AC527" s="21"/>
      <c r="AD527" s="21">
        <f t="shared" si="32"/>
        <v>600</v>
      </c>
      <c r="AE527" s="21"/>
      <c r="AF527" s="21">
        <f t="shared" si="33"/>
        <v>600</v>
      </c>
      <c r="AG527" s="28">
        <f t="shared" si="34"/>
        <v>600</v>
      </c>
      <c r="AH527" s="21"/>
      <c r="AI527" s="29"/>
      <c r="AJ527" s="21"/>
      <c r="AK527" s="21"/>
      <c r="AL527" s="22"/>
      <c r="AM527" s="21">
        <v>1</v>
      </c>
      <c r="AN527" s="21"/>
      <c r="AO527" s="21" t="s">
        <v>56</v>
      </c>
      <c r="AP527" s="22"/>
      <c r="AQ527" s="22"/>
      <c r="AR527" s="22"/>
    </row>
    <row r="528" spans="1:44" s="20" customFormat="1" ht="14.25" x14ac:dyDescent="0.15">
      <c r="A528" s="21" t="s">
        <v>46</v>
      </c>
      <c r="B528" s="22"/>
      <c r="C528" s="22"/>
      <c r="D528" s="22"/>
      <c r="E528" s="22"/>
      <c r="F528" s="22"/>
      <c r="G528" s="22" t="s">
        <v>772</v>
      </c>
      <c r="H528" s="22"/>
      <c r="I528" s="23">
        <v>39800377520</v>
      </c>
      <c r="J528" s="22" t="s">
        <v>48</v>
      </c>
      <c r="K528" s="24" t="s">
        <v>90</v>
      </c>
      <c r="L528" s="22"/>
      <c r="M528" s="23">
        <v>720</v>
      </c>
      <c r="N528" s="23">
        <v>720</v>
      </c>
      <c r="O528" s="22"/>
      <c r="P528" s="22" t="s">
        <v>50</v>
      </c>
      <c r="Q528" s="22" t="s">
        <v>51</v>
      </c>
      <c r="R528" s="22" t="s">
        <v>91</v>
      </c>
      <c r="S528" s="25"/>
      <c r="T528" s="22" t="s">
        <v>53</v>
      </c>
      <c r="U528" s="22" t="s">
        <v>92</v>
      </c>
      <c r="V528" s="26">
        <v>1</v>
      </c>
      <c r="W528" s="26">
        <v>1</v>
      </c>
      <c r="X528" s="27">
        <v>1</v>
      </c>
      <c r="Y528" s="21"/>
      <c r="Z528" s="21">
        <f t="shared" si="35"/>
        <v>720</v>
      </c>
      <c r="AA528" s="21" t="s">
        <v>55</v>
      </c>
      <c r="AB528" s="21">
        <v>1</v>
      </c>
      <c r="AC528" s="21"/>
      <c r="AD528" s="21">
        <f t="shared" si="32"/>
        <v>720</v>
      </c>
      <c r="AE528" s="21"/>
      <c r="AF528" s="21">
        <f t="shared" si="33"/>
        <v>720</v>
      </c>
      <c r="AG528" s="28">
        <f t="shared" si="34"/>
        <v>720</v>
      </c>
      <c r="AH528" s="21"/>
      <c r="AI528" s="29"/>
      <c r="AJ528" s="21"/>
      <c r="AK528" s="21"/>
      <c r="AL528" s="22"/>
      <c r="AM528" s="21">
        <v>1</v>
      </c>
      <c r="AN528" s="21"/>
      <c r="AO528" s="21" t="s">
        <v>56</v>
      </c>
      <c r="AP528" s="22"/>
      <c r="AQ528" s="22"/>
      <c r="AR528" s="22"/>
    </row>
    <row r="529" spans="1:44" s="20" customFormat="1" ht="14.25" x14ac:dyDescent="0.15">
      <c r="A529" s="21" t="s">
        <v>46</v>
      </c>
      <c r="B529" s="22"/>
      <c r="C529" s="22"/>
      <c r="D529" s="22"/>
      <c r="E529" s="22"/>
      <c r="F529" s="22"/>
      <c r="G529" s="22" t="s">
        <v>773</v>
      </c>
      <c r="H529" s="22"/>
      <c r="I529" s="23">
        <v>39800379034</v>
      </c>
      <c r="J529" s="22" t="s">
        <v>48</v>
      </c>
      <c r="K529" s="24" t="s">
        <v>213</v>
      </c>
      <c r="L529" s="22"/>
      <c r="M529" s="23">
        <v>950</v>
      </c>
      <c r="N529" s="23">
        <v>950</v>
      </c>
      <c r="O529" s="22"/>
      <c r="P529" s="22" t="s">
        <v>50</v>
      </c>
      <c r="Q529" s="22" t="s">
        <v>51</v>
      </c>
      <c r="R529" s="22" t="s">
        <v>91</v>
      </c>
      <c r="S529" s="25"/>
      <c r="T529" s="22" t="s">
        <v>53</v>
      </c>
      <c r="U529" s="22" t="s">
        <v>214</v>
      </c>
      <c r="V529" s="26">
        <v>1</v>
      </c>
      <c r="W529" s="26">
        <v>1</v>
      </c>
      <c r="X529" s="27">
        <v>1</v>
      </c>
      <c r="Y529" s="21"/>
      <c r="Z529" s="21">
        <f t="shared" si="35"/>
        <v>950</v>
      </c>
      <c r="AA529" s="21" t="s">
        <v>55</v>
      </c>
      <c r="AB529" s="21">
        <v>1</v>
      </c>
      <c r="AC529" s="21"/>
      <c r="AD529" s="21">
        <f t="shared" si="32"/>
        <v>950</v>
      </c>
      <c r="AE529" s="21"/>
      <c r="AF529" s="21">
        <f t="shared" si="33"/>
        <v>950</v>
      </c>
      <c r="AG529" s="28">
        <f t="shared" si="34"/>
        <v>950</v>
      </c>
      <c r="AH529" s="21"/>
      <c r="AI529" s="29"/>
      <c r="AJ529" s="21"/>
      <c r="AK529" s="21"/>
      <c r="AL529" s="22"/>
      <c r="AM529" s="21">
        <v>1</v>
      </c>
      <c r="AN529" s="21"/>
      <c r="AO529" s="21" t="s">
        <v>56</v>
      </c>
      <c r="AP529" s="22"/>
      <c r="AQ529" s="22"/>
      <c r="AR529" s="22"/>
    </row>
    <row r="530" spans="1:44" s="20" customFormat="1" ht="14.25" x14ac:dyDescent="0.15">
      <c r="A530" s="21" t="s">
        <v>46</v>
      </c>
      <c r="B530" s="22"/>
      <c r="C530" s="22"/>
      <c r="D530" s="22"/>
      <c r="E530" s="22"/>
      <c r="F530" s="22"/>
      <c r="G530" s="22" t="s">
        <v>774</v>
      </c>
      <c r="H530" s="22"/>
      <c r="I530" s="23">
        <v>39800374729</v>
      </c>
      <c r="J530" s="22" t="s">
        <v>48</v>
      </c>
      <c r="K530" s="24" t="s">
        <v>83</v>
      </c>
      <c r="L530" s="22"/>
      <c r="M530" s="23">
        <v>720</v>
      </c>
      <c r="N530" s="23">
        <v>720</v>
      </c>
      <c r="O530" s="22"/>
      <c r="P530" s="22" t="s">
        <v>50</v>
      </c>
      <c r="Q530" s="22" t="s">
        <v>51</v>
      </c>
      <c r="R530" s="22" t="s">
        <v>84</v>
      </c>
      <c r="S530" s="25"/>
      <c r="T530" s="22" t="s">
        <v>53</v>
      </c>
      <c r="U530" s="22" t="s">
        <v>85</v>
      </c>
      <c r="V530" s="26">
        <v>1</v>
      </c>
      <c r="W530" s="26">
        <v>1</v>
      </c>
      <c r="X530" s="27">
        <v>1</v>
      </c>
      <c r="Y530" s="21"/>
      <c r="Z530" s="21">
        <f t="shared" si="35"/>
        <v>720</v>
      </c>
      <c r="AA530" s="21" t="s">
        <v>55</v>
      </c>
      <c r="AB530" s="21">
        <v>1</v>
      </c>
      <c r="AC530" s="21"/>
      <c r="AD530" s="21">
        <f t="shared" si="32"/>
        <v>720</v>
      </c>
      <c r="AE530" s="21"/>
      <c r="AF530" s="21">
        <f t="shared" si="33"/>
        <v>720</v>
      </c>
      <c r="AG530" s="28">
        <f t="shared" si="34"/>
        <v>720</v>
      </c>
      <c r="AH530" s="21"/>
      <c r="AI530" s="29"/>
      <c r="AJ530" s="21"/>
      <c r="AK530" s="21"/>
      <c r="AL530" s="22"/>
      <c r="AM530" s="21">
        <v>1</v>
      </c>
      <c r="AN530" s="21"/>
      <c r="AO530" s="21" t="s">
        <v>56</v>
      </c>
      <c r="AP530" s="22"/>
      <c r="AQ530" s="22"/>
      <c r="AR530" s="22"/>
    </row>
    <row r="531" spans="1:44" s="20" customFormat="1" ht="14.25" x14ac:dyDescent="0.15">
      <c r="A531" s="21" t="s">
        <v>46</v>
      </c>
      <c r="B531" s="22"/>
      <c r="C531" s="22"/>
      <c r="D531" s="22"/>
      <c r="E531" s="22"/>
      <c r="F531" s="22"/>
      <c r="G531" s="22" t="s">
        <v>775</v>
      </c>
      <c r="H531" s="22"/>
      <c r="I531" s="23">
        <v>39800374781</v>
      </c>
      <c r="J531" s="22" t="s">
        <v>48</v>
      </c>
      <c r="K531" s="24" t="s">
        <v>776</v>
      </c>
      <c r="L531" s="22"/>
      <c r="M531" s="23">
        <v>950</v>
      </c>
      <c r="N531" s="23">
        <v>950</v>
      </c>
      <c r="O531" s="22"/>
      <c r="P531" s="22" t="s">
        <v>50</v>
      </c>
      <c r="Q531" s="22" t="s">
        <v>51</v>
      </c>
      <c r="R531" s="22" t="s">
        <v>308</v>
      </c>
      <c r="S531" s="25"/>
      <c r="T531" s="22" t="s">
        <v>275</v>
      </c>
      <c r="U531" s="22" t="s">
        <v>777</v>
      </c>
      <c r="V531" s="26">
        <v>1</v>
      </c>
      <c r="W531" s="26">
        <v>1</v>
      </c>
      <c r="X531" s="27">
        <v>1</v>
      </c>
      <c r="Y531" s="21"/>
      <c r="Z531" s="21">
        <f t="shared" si="35"/>
        <v>950</v>
      </c>
      <c r="AA531" s="21" t="s">
        <v>55</v>
      </c>
      <c r="AB531" s="21">
        <v>1</v>
      </c>
      <c r="AC531" s="21"/>
      <c r="AD531" s="21">
        <f t="shared" si="32"/>
        <v>950</v>
      </c>
      <c r="AE531" s="21"/>
      <c r="AF531" s="21">
        <f t="shared" si="33"/>
        <v>950</v>
      </c>
      <c r="AG531" s="28">
        <f t="shared" si="34"/>
        <v>950</v>
      </c>
      <c r="AH531" s="21"/>
      <c r="AI531" s="29"/>
      <c r="AJ531" s="21"/>
      <c r="AK531" s="21"/>
      <c r="AL531" s="22"/>
      <c r="AM531" s="21">
        <v>1</v>
      </c>
      <c r="AN531" s="21"/>
      <c r="AO531" s="21" t="s">
        <v>56</v>
      </c>
      <c r="AP531" s="22"/>
      <c r="AQ531" s="22"/>
      <c r="AR531" s="22"/>
    </row>
    <row r="532" spans="1:44" s="20" customFormat="1" ht="14.25" x14ac:dyDescent="0.15">
      <c r="A532" s="21" t="s">
        <v>46</v>
      </c>
      <c r="B532" s="22"/>
      <c r="C532" s="22"/>
      <c r="D532" s="22"/>
      <c r="E532" s="22"/>
      <c r="F532" s="22"/>
      <c r="G532" s="22" t="s">
        <v>778</v>
      </c>
      <c r="H532" s="22"/>
      <c r="I532" s="23">
        <v>39800374783</v>
      </c>
      <c r="J532" s="22" t="s">
        <v>48</v>
      </c>
      <c r="K532" s="24" t="s">
        <v>521</v>
      </c>
      <c r="L532" s="22"/>
      <c r="M532" s="23">
        <v>950</v>
      </c>
      <c r="N532" s="23">
        <v>950</v>
      </c>
      <c r="O532" s="22"/>
      <c r="P532" s="22" t="s">
        <v>50</v>
      </c>
      <c r="Q532" s="22" t="s">
        <v>51</v>
      </c>
      <c r="R532" s="22" t="s">
        <v>249</v>
      </c>
      <c r="S532" s="25"/>
      <c r="T532" s="22" t="s">
        <v>53</v>
      </c>
      <c r="U532" s="22" t="s">
        <v>522</v>
      </c>
      <c r="V532" s="26">
        <v>1</v>
      </c>
      <c r="W532" s="26">
        <v>1</v>
      </c>
      <c r="X532" s="27">
        <v>1</v>
      </c>
      <c r="Y532" s="21"/>
      <c r="Z532" s="21">
        <f t="shared" si="35"/>
        <v>950</v>
      </c>
      <c r="AA532" s="21" t="s">
        <v>55</v>
      </c>
      <c r="AB532" s="21">
        <v>1</v>
      </c>
      <c r="AC532" s="21"/>
      <c r="AD532" s="21">
        <f t="shared" si="32"/>
        <v>950</v>
      </c>
      <c r="AE532" s="21"/>
      <c r="AF532" s="21">
        <f t="shared" si="33"/>
        <v>950</v>
      </c>
      <c r="AG532" s="28">
        <f t="shared" si="34"/>
        <v>950</v>
      </c>
      <c r="AH532" s="21"/>
      <c r="AI532" s="29"/>
      <c r="AJ532" s="21"/>
      <c r="AK532" s="21"/>
      <c r="AL532" s="22"/>
      <c r="AM532" s="21">
        <v>1</v>
      </c>
      <c r="AN532" s="21"/>
      <c r="AO532" s="21" t="s">
        <v>56</v>
      </c>
      <c r="AP532" s="22"/>
      <c r="AQ532" s="22"/>
      <c r="AR532" s="22"/>
    </row>
    <row r="533" spans="1:44" s="20" customFormat="1" ht="14.25" x14ac:dyDescent="0.15">
      <c r="A533" s="21" t="s">
        <v>46</v>
      </c>
      <c r="B533" s="22"/>
      <c r="C533" s="22"/>
      <c r="D533" s="22"/>
      <c r="E533" s="22"/>
      <c r="F533" s="22"/>
      <c r="G533" s="22" t="s">
        <v>779</v>
      </c>
      <c r="H533" s="22"/>
      <c r="I533" s="23">
        <v>39800374784</v>
      </c>
      <c r="J533" s="22" t="s">
        <v>48</v>
      </c>
      <c r="K533" s="24" t="s">
        <v>209</v>
      </c>
      <c r="L533" s="22"/>
      <c r="M533" s="23">
        <v>950</v>
      </c>
      <c r="N533" s="23">
        <v>950</v>
      </c>
      <c r="O533" s="22"/>
      <c r="P533" s="22" t="s">
        <v>50</v>
      </c>
      <c r="Q533" s="22" t="s">
        <v>51</v>
      </c>
      <c r="R533" s="22" t="s">
        <v>99</v>
      </c>
      <c r="S533" s="25"/>
      <c r="T533" s="22" t="s">
        <v>53</v>
      </c>
      <c r="U533" s="22" t="s">
        <v>210</v>
      </c>
      <c r="V533" s="26">
        <v>1</v>
      </c>
      <c r="W533" s="26">
        <v>1</v>
      </c>
      <c r="X533" s="27">
        <v>1</v>
      </c>
      <c r="Y533" s="21"/>
      <c r="Z533" s="21">
        <f t="shared" si="35"/>
        <v>950</v>
      </c>
      <c r="AA533" s="21" t="s">
        <v>55</v>
      </c>
      <c r="AB533" s="21">
        <v>1</v>
      </c>
      <c r="AC533" s="21"/>
      <c r="AD533" s="21">
        <f t="shared" si="32"/>
        <v>950</v>
      </c>
      <c r="AE533" s="21"/>
      <c r="AF533" s="21">
        <f t="shared" si="33"/>
        <v>950</v>
      </c>
      <c r="AG533" s="28">
        <f t="shared" si="34"/>
        <v>950</v>
      </c>
      <c r="AH533" s="21"/>
      <c r="AI533" s="29"/>
      <c r="AJ533" s="21"/>
      <c r="AK533" s="21"/>
      <c r="AL533" s="22"/>
      <c r="AM533" s="21">
        <v>1</v>
      </c>
      <c r="AN533" s="21"/>
      <c r="AO533" s="21" t="s">
        <v>56</v>
      </c>
      <c r="AP533" s="22"/>
      <c r="AQ533" s="22"/>
      <c r="AR533" s="22"/>
    </row>
    <row r="534" spans="1:44" s="20" customFormat="1" ht="14.25" x14ac:dyDescent="0.15">
      <c r="A534" s="21" t="s">
        <v>46</v>
      </c>
      <c r="B534" s="22"/>
      <c r="C534" s="22"/>
      <c r="D534" s="22"/>
      <c r="E534" s="22"/>
      <c r="F534" s="22"/>
      <c r="G534" s="22" t="s">
        <v>780</v>
      </c>
      <c r="H534" s="22"/>
      <c r="I534" s="23">
        <v>39800374790</v>
      </c>
      <c r="J534" s="22" t="s">
        <v>48</v>
      </c>
      <c r="K534" s="24" t="s">
        <v>213</v>
      </c>
      <c r="L534" s="22"/>
      <c r="M534" s="23">
        <v>720</v>
      </c>
      <c r="N534" s="23">
        <v>720</v>
      </c>
      <c r="O534" s="22"/>
      <c r="P534" s="22" t="s">
        <v>50</v>
      </c>
      <c r="Q534" s="22" t="s">
        <v>51</v>
      </c>
      <c r="R534" s="22" t="s">
        <v>91</v>
      </c>
      <c r="S534" s="25"/>
      <c r="T534" s="22" t="s">
        <v>53</v>
      </c>
      <c r="U534" s="22" t="s">
        <v>214</v>
      </c>
      <c r="V534" s="26">
        <v>1</v>
      </c>
      <c r="W534" s="26">
        <v>1</v>
      </c>
      <c r="X534" s="27">
        <v>1</v>
      </c>
      <c r="Y534" s="21"/>
      <c r="Z534" s="21">
        <f t="shared" si="35"/>
        <v>720</v>
      </c>
      <c r="AA534" s="21" t="s">
        <v>55</v>
      </c>
      <c r="AB534" s="21">
        <v>1</v>
      </c>
      <c r="AC534" s="21"/>
      <c r="AD534" s="21">
        <f t="shared" si="32"/>
        <v>720</v>
      </c>
      <c r="AE534" s="21"/>
      <c r="AF534" s="21">
        <f t="shared" si="33"/>
        <v>720</v>
      </c>
      <c r="AG534" s="28">
        <f t="shared" si="34"/>
        <v>720</v>
      </c>
      <c r="AH534" s="21"/>
      <c r="AI534" s="29"/>
      <c r="AJ534" s="21"/>
      <c r="AK534" s="21"/>
      <c r="AL534" s="22"/>
      <c r="AM534" s="21">
        <v>1</v>
      </c>
      <c r="AN534" s="21"/>
      <c r="AO534" s="21" t="s">
        <v>56</v>
      </c>
      <c r="AP534" s="22"/>
      <c r="AQ534" s="22"/>
      <c r="AR534" s="22"/>
    </row>
    <row r="535" spans="1:44" s="20" customFormat="1" ht="14.25" x14ac:dyDescent="0.15">
      <c r="A535" s="21" t="s">
        <v>46</v>
      </c>
      <c r="B535" s="22"/>
      <c r="C535" s="22"/>
      <c r="D535" s="22"/>
      <c r="E535" s="22"/>
      <c r="F535" s="22"/>
      <c r="G535" s="22" t="s">
        <v>781</v>
      </c>
      <c r="H535" s="22"/>
      <c r="I535" s="23">
        <v>39800374777</v>
      </c>
      <c r="J535" s="22" t="s">
        <v>48</v>
      </c>
      <c r="K535" s="24" t="s">
        <v>220</v>
      </c>
      <c r="L535" s="22"/>
      <c r="M535" s="23">
        <v>720</v>
      </c>
      <c r="N535" s="23">
        <v>720</v>
      </c>
      <c r="O535" s="22"/>
      <c r="P535" s="22" t="s">
        <v>64</v>
      </c>
      <c r="Q535" s="22" t="s">
        <v>51</v>
      </c>
      <c r="R535" s="22" t="s">
        <v>221</v>
      </c>
      <c r="S535" s="25"/>
      <c r="T535" s="22" t="s">
        <v>53</v>
      </c>
      <c r="U535" s="22" t="s">
        <v>222</v>
      </c>
      <c r="V535" s="26">
        <v>1</v>
      </c>
      <c r="W535" s="26">
        <v>1</v>
      </c>
      <c r="X535" s="27">
        <v>1</v>
      </c>
      <c r="Y535" s="21"/>
      <c r="Z535" s="21">
        <f t="shared" si="35"/>
        <v>720</v>
      </c>
      <c r="AA535" s="21" t="s">
        <v>55</v>
      </c>
      <c r="AB535" s="21">
        <v>1</v>
      </c>
      <c r="AC535" s="21"/>
      <c r="AD535" s="21">
        <f t="shared" si="32"/>
        <v>720</v>
      </c>
      <c r="AE535" s="21"/>
      <c r="AF535" s="21">
        <f t="shared" si="33"/>
        <v>720</v>
      </c>
      <c r="AG535" s="28">
        <f t="shared" si="34"/>
        <v>720</v>
      </c>
      <c r="AH535" s="21"/>
      <c r="AI535" s="29"/>
      <c r="AJ535" s="21"/>
      <c r="AK535" s="21"/>
      <c r="AL535" s="22"/>
      <c r="AM535" s="21">
        <v>1</v>
      </c>
      <c r="AN535" s="21"/>
      <c r="AO535" s="21" t="s">
        <v>56</v>
      </c>
      <c r="AP535" s="22"/>
      <c r="AQ535" s="22"/>
      <c r="AR535" s="22"/>
    </row>
    <row r="536" spans="1:44" s="20" customFormat="1" ht="14.25" x14ac:dyDescent="0.15">
      <c r="A536" s="21" t="s">
        <v>46</v>
      </c>
      <c r="B536" s="22"/>
      <c r="C536" s="22"/>
      <c r="D536" s="22"/>
      <c r="E536" s="22"/>
      <c r="F536" s="22"/>
      <c r="G536" s="22" t="s">
        <v>782</v>
      </c>
      <c r="H536" s="22"/>
      <c r="I536" s="23">
        <v>39800374749</v>
      </c>
      <c r="J536" s="22" t="s">
        <v>48</v>
      </c>
      <c r="K536" s="24" t="s">
        <v>72</v>
      </c>
      <c r="L536" s="22"/>
      <c r="M536" s="23">
        <v>950</v>
      </c>
      <c r="N536" s="23">
        <v>950</v>
      </c>
      <c r="O536" s="22"/>
      <c r="P536" s="22" t="s">
        <v>50</v>
      </c>
      <c r="Q536" s="22" t="s">
        <v>51</v>
      </c>
      <c r="R536" s="22" t="s">
        <v>52</v>
      </c>
      <c r="S536" s="25"/>
      <c r="T536" s="22" t="s">
        <v>53</v>
      </c>
      <c r="U536" s="22" t="s">
        <v>54</v>
      </c>
      <c r="V536" s="26">
        <v>1</v>
      </c>
      <c r="W536" s="26">
        <v>1</v>
      </c>
      <c r="X536" s="27">
        <v>1</v>
      </c>
      <c r="Y536" s="21"/>
      <c r="Z536" s="21">
        <f t="shared" si="35"/>
        <v>950</v>
      </c>
      <c r="AA536" s="21" t="s">
        <v>55</v>
      </c>
      <c r="AB536" s="21">
        <v>1</v>
      </c>
      <c r="AC536" s="21"/>
      <c r="AD536" s="21">
        <f t="shared" si="32"/>
        <v>950</v>
      </c>
      <c r="AE536" s="21"/>
      <c r="AF536" s="21">
        <f t="shared" si="33"/>
        <v>950</v>
      </c>
      <c r="AG536" s="28">
        <f t="shared" si="34"/>
        <v>950</v>
      </c>
      <c r="AH536" s="21"/>
      <c r="AI536" s="29"/>
      <c r="AJ536" s="21"/>
      <c r="AK536" s="21"/>
      <c r="AL536" s="22"/>
      <c r="AM536" s="21">
        <v>1</v>
      </c>
      <c r="AN536" s="21"/>
      <c r="AO536" s="21" t="s">
        <v>56</v>
      </c>
      <c r="AP536" s="22"/>
      <c r="AQ536" s="22"/>
      <c r="AR536" s="22"/>
    </row>
    <row r="537" spans="1:44" s="20" customFormat="1" ht="14.25" x14ac:dyDescent="0.15">
      <c r="A537" s="21" t="s">
        <v>46</v>
      </c>
      <c r="B537" s="22"/>
      <c r="C537" s="22"/>
      <c r="D537" s="22"/>
      <c r="E537" s="22"/>
      <c r="F537" s="22"/>
      <c r="G537" s="22" t="s">
        <v>783</v>
      </c>
      <c r="H537" s="22"/>
      <c r="I537" s="23">
        <v>39800374752</v>
      </c>
      <c r="J537" s="22" t="s">
        <v>48</v>
      </c>
      <c r="K537" s="24" t="s">
        <v>213</v>
      </c>
      <c r="L537" s="22"/>
      <c r="M537" s="23">
        <v>950</v>
      </c>
      <c r="N537" s="23">
        <v>950</v>
      </c>
      <c r="O537" s="22"/>
      <c r="P537" s="22" t="s">
        <v>50</v>
      </c>
      <c r="Q537" s="22" t="s">
        <v>51</v>
      </c>
      <c r="R537" s="22" t="s">
        <v>91</v>
      </c>
      <c r="S537" s="25"/>
      <c r="T537" s="22" t="s">
        <v>53</v>
      </c>
      <c r="U537" s="22" t="s">
        <v>214</v>
      </c>
      <c r="V537" s="26">
        <v>1</v>
      </c>
      <c r="W537" s="26">
        <v>1</v>
      </c>
      <c r="X537" s="27">
        <v>1</v>
      </c>
      <c r="Y537" s="21"/>
      <c r="Z537" s="21">
        <f t="shared" si="35"/>
        <v>950</v>
      </c>
      <c r="AA537" s="21" t="s">
        <v>55</v>
      </c>
      <c r="AB537" s="21">
        <v>1</v>
      </c>
      <c r="AC537" s="21"/>
      <c r="AD537" s="21">
        <f t="shared" si="32"/>
        <v>950</v>
      </c>
      <c r="AE537" s="21"/>
      <c r="AF537" s="21">
        <f t="shared" si="33"/>
        <v>950</v>
      </c>
      <c r="AG537" s="28">
        <f t="shared" si="34"/>
        <v>950</v>
      </c>
      <c r="AH537" s="21"/>
      <c r="AI537" s="29"/>
      <c r="AJ537" s="21"/>
      <c r="AK537" s="21"/>
      <c r="AL537" s="22"/>
      <c r="AM537" s="21">
        <v>1</v>
      </c>
      <c r="AN537" s="21"/>
      <c r="AO537" s="21" t="s">
        <v>56</v>
      </c>
      <c r="AP537" s="22"/>
      <c r="AQ537" s="22"/>
      <c r="AR537" s="22"/>
    </row>
    <row r="538" spans="1:44" s="20" customFormat="1" ht="14.25" x14ac:dyDescent="0.15">
      <c r="A538" s="21" t="s">
        <v>46</v>
      </c>
      <c r="B538" s="22"/>
      <c r="C538" s="22"/>
      <c r="D538" s="22"/>
      <c r="E538" s="22"/>
      <c r="F538" s="22"/>
      <c r="G538" s="22" t="s">
        <v>784</v>
      </c>
      <c r="H538" s="22"/>
      <c r="I538" s="23">
        <v>39800374738</v>
      </c>
      <c r="J538" s="22" t="s">
        <v>48</v>
      </c>
      <c r="K538" s="24" t="s">
        <v>90</v>
      </c>
      <c r="L538" s="22"/>
      <c r="M538" s="23">
        <v>600</v>
      </c>
      <c r="N538" s="23">
        <v>600</v>
      </c>
      <c r="O538" s="22"/>
      <c r="P538" s="22" t="s">
        <v>50</v>
      </c>
      <c r="Q538" s="22" t="s">
        <v>51</v>
      </c>
      <c r="R538" s="22" t="s">
        <v>91</v>
      </c>
      <c r="S538" s="25"/>
      <c r="T538" s="22" t="s">
        <v>53</v>
      </c>
      <c r="U538" s="22" t="s">
        <v>92</v>
      </c>
      <c r="V538" s="26">
        <v>1</v>
      </c>
      <c r="W538" s="26">
        <v>1</v>
      </c>
      <c r="X538" s="27">
        <v>1</v>
      </c>
      <c r="Y538" s="21"/>
      <c r="Z538" s="21">
        <f t="shared" si="35"/>
        <v>600</v>
      </c>
      <c r="AA538" s="21" t="s">
        <v>55</v>
      </c>
      <c r="AB538" s="21">
        <v>1</v>
      </c>
      <c r="AC538" s="21"/>
      <c r="AD538" s="21">
        <f t="shared" si="32"/>
        <v>600</v>
      </c>
      <c r="AE538" s="21"/>
      <c r="AF538" s="21">
        <f t="shared" si="33"/>
        <v>600</v>
      </c>
      <c r="AG538" s="28">
        <f t="shared" si="34"/>
        <v>600</v>
      </c>
      <c r="AH538" s="21"/>
      <c r="AI538" s="29"/>
      <c r="AJ538" s="21"/>
      <c r="AK538" s="21"/>
      <c r="AL538" s="22"/>
      <c r="AM538" s="21">
        <v>1</v>
      </c>
      <c r="AN538" s="21"/>
      <c r="AO538" s="21" t="s">
        <v>56</v>
      </c>
      <c r="AP538" s="22"/>
      <c r="AQ538" s="22"/>
      <c r="AR538" s="22"/>
    </row>
    <row r="539" spans="1:44" s="20" customFormat="1" ht="14.25" x14ac:dyDescent="0.15">
      <c r="A539" s="21" t="s">
        <v>46</v>
      </c>
      <c r="B539" s="22"/>
      <c r="C539" s="22"/>
      <c r="D539" s="22"/>
      <c r="E539" s="22"/>
      <c r="F539" s="22"/>
      <c r="G539" s="22" t="s">
        <v>785</v>
      </c>
      <c r="H539" s="22"/>
      <c r="I539" s="23">
        <v>39800374734</v>
      </c>
      <c r="J539" s="22" t="s">
        <v>48</v>
      </c>
      <c r="K539" s="24" t="s">
        <v>108</v>
      </c>
      <c r="L539" s="22"/>
      <c r="M539" s="23">
        <v>720</v>
      </c>
      <c r="N539" s="23">
        <v>720</v>
      </c>
      <c r="O539" s="22"/>
      <c r="P539" s="22" t="s">
        <v>50</v>
      </c>
      <c r="Q539" s="22" t="s">
        <v>51</v>
      </c>
      <c r="R539" s="22" t="s">
        <v>109</v>
      </c>
      <c r="S539" s="25"/>
      <c r="T539" s="22" t="s">
        <v>53</v>
      </c>
      <c r="U539" s="22" t="s">
        <v>110</v>
      </c>
      <c r="V539" s="26">
        <v>1</v>
      </c>
      <c r="W539" s="26">
        <v>1</v>
      </c>
      <c r="X539" s="27">
        <v>1</v>
      </c>
      <c r="Y539" s="21"/>
      <c r="Z539" s="21">
        <f t="shared" si="35"/>
        <v>720</v>
      </c>
      <c r="AA539" s="21" t="s">
        <v>55</v>
      </c>
      <c r="AB539" s="21">
        <v>1</v>
      </c>
      <c r="AC539" s="21"/>
      <c r="AD539" s="21">
        <f t="shared" si="32"/>
        <v>720</v>
      </c>
      <c r="AE539" s="21"/>
      <c r="AF539" s="21">
        <f t="shared" si="33"/>
        <v>720</v>
      </c>
      <c r="AG539" s="28">
        <f t="shared" si="34"/>
        <v>720</v>
      </c>
      <c r="AH539" s="21"/>
      <c r="AI539" s="29"/>
      <c r="AJ539" s="21"/>
      <c r="AK539" s="21"/>
      <c r="AL539" s="22"/>
      <c r="AM539" s="21">
        <v>1</v>
      </c>
      <c r="AN539" s="21"/>
      <c r="AO539" s="21" t="s">
        <v>56</v>
      </c>
      <c r="AP539" s="22"/>
      <c r="AQ539" s="22"/>
      <c r="AR539" s="22"/>
    </row>
    <row r="540" spans="1:44" s="20" customFormat="1" ht="14.25" x14ac:dyDescent="0.15">
      <c r="A540" s="21" t="s">
        <v>46</v>
      </c>
      <c r="B540" s="22"/>
      <c r="C540" s="22"/>
      <c r="D540" s="22"/>
      <c r="E540" s="22"/>
      <c r="F540" s="22"/>
      <c r="G540" s="22" t="s">
        <v>786</v>
      </c>
      <c r="H540" s="22"/>
      <c r="I540" s="23">
        <v>39800374754</v>
      </c>
      <c r="J540" s="22" t="s">
        <v>48</v>
      </c>
      <c r="K540" s="24" t="s">
        <v>343</v>
      </c>
      <c r="L540" s="22"/>
      <c r="M540" s="23">
        <v>950</v>
      </c>
      <c r="N540" s="23">
        <v>950</v>
      </c>
      <c r="O540" s="22"/>
      <c r="P540" s="22" t="s">
        <v>50</v>
      </c>
      <c r="Q540" s="22" t="s">
        <v>51</v>
      </c>
      <c r="R540" s="22" t="s">
        <v>104</v>
      </c>
      <c r="S540" s="25"/>
      <c r="T540" s="22" t="s">
        <v>53</v>
      </c>
      <c r="U540" s="22" t="s">
        <v>344</v>
      </c>
      <c r="V540" s="26">
        <v>1</v>
      </c>
      <c r="W540" s="26">
        <v>1</v>
      </c>
      <c r="X540" s="27">
        <v>1</v>
      </c>
      <c r="Y540" s="21"/>
      <c r="Z540" s="21">
        <f t="shared" si="35"/>
        <v>950</v>
      </c>
      <c r="AA540" s="21" t="s">
        <v>55</v>
      </c>
      <c r="AB540" s="21">
        <v>1</v>
      </c>
      <c r="AC540" s="21"/>
      <c r="AD540" s="21">
        <f t="shared" si="32"/>
        <v>950</v>
      </c>
      <c r="AE540" s="21"/>
      <c r="AF540" s="21">
        <f t="shared" si="33"/>
        <v>950</v>
      </c>
      <c r="AG540" s="28">
        <f t="shared" si="34"/>
        <v>950</v>
      </c>
      <c r="AH540" s="21"/>
      <c r="AI540" s="29"/>
      <c r="AJ540" s="21"/>
      <c r="AK540" s="21"/>
      <c r="AL540" s="22"/>
      <c r="AM540" s="21">
        <v>1</v>
      </c>
      <c r="AN540" s="21"/>
      <c r="AO540" s="21" t="s">
        <v>56</v>
      </c>
      <c r="AP540" s="22"/>
      <c r="AQ540" s="22"/>
      <c r="AR540" s="22"/>
    </row>
    <row r="541" spans="1:44" s="20" customFormat="1" ht="14.25" x14ac:dyDescent="0.15">
      <c r="A541" s="21" t="s">
        <v>46</v>
      </c>
      <c r="B541" s="22"/>
      <c r="C541" s="22"/>
      <c r="D541" s="22"/>
      <c r="E541" s="22"/>
      <c r="F541" s="22"/>
      <c r="G541" s="22" t="s">
        <v>787</v>
      </c>
      <c r="H541" s="22"/>
      <c r="I541" s="23">
        <v>39800374737</v>
      </c>
      <c r="J541" s="22" t="s">
        <v>48</v>
      </c>
      <c r="K541" s="24" t="s">
        <v>343</v>
      </c>
      <c r="L541" s="22"/>
      <c r="M541" s="23">
        <v>720</v>
      </c>
      <c r="N541" s="23">
        <v>720</v>
      </c>
      <c r="O541" s="22"/>
      <c r="P541" s="22" t="s">
        <v>50</v>
      </c>
      <c r="Q541" s="22" t="s">
        <v>51</v>
      </c>
      <c r="R541" s="22" t="s">
        <v>104</v>
      </c>
      <c r="S541" s="25"/>
      <c r="T541" s="22" t="s">
        <v>53</v>
      </c>
      <c r="U541" s="22" t="s">
        <v>344</v>
      </c>
      <c r="V541" s="26">
        <v>1</v>
      </c>
      <c r="W541" s="26">
        <v>1</v>
      </c>
      <c r="X541" s="27">
        <v>1</v>
      </c>
      <c r="Y541" s="21"/>
      <c r="Z541" s="21">
        <f t="shared" si="35"/>
        <v>720</v>
      </c>
      <c r="AA541" s="21" t="s">
        <v>55</v>
      </c>
      <c r="AB541" s="21">
        <v>1</v>
      </c>
      <c r="AC541" s="21"/>
      <c r="AD541" s="21">
        <f t="shared" si="32"/>
        <v>720</v>
      </c>
      <c r="AE541" s="21"/>
      <c r="AF541" s="21">
        <f t="shared" si="33"/>
        <v>720</v>
      </c>
      <c r="AG541" s="28">
        <f t="shared" si="34"/>
        <v>720</v>
      </c>
      <c r="AH541" s="21"/>
      <c r="AI541" s="29"/>
      <c r="AJ541" s="21"/>
      <c r="AK541" s="21"/>
      <c r="AL541" s="22"/>
      <c r="AM541" s="21">
        <v>1</v>
      </c>
      <c r="AN541" s="21"/>
      <c r="AO541" s="21" t="s">
        <v>56</v>
      </c>
      <c r="AP541" s="22"/>
      <c r="AQ541" s="22"/>
      <c r="AR541" s="22"/>
    </row>
    <row r="542" spans="1:44" s="20" customFormat="1" ht="14.25" x14ac:dyDescent="0.15">
      <c r="A542" s="21" t="s">
        <v>46</v>
      </c>
      <c r="B542" s="22"/>
      <c r="C542" s="22"/>
      <c r="D542" s="22"/>
      <c r="E542" s="22"/>
      <c r="F542" s="22"/>
      <c r="G542" s="22" t="s">
        <v>788</v>
      </c>
      <c r="H542" s="22"/>
      <c r="I542" s="23">
        <v>39800374757</v>
      </c>
      <c r="J542" s="22" t="s">
        <v>48</v>
      </c>
      <c r="K542" s="24" t="s">
        <v>195</v>
      </c>
      <c r="L542" s="22"/>
      <c r="M542" s="23">
        <v>950</v>
      </c>
      <c r="N542" s="23">
        <v>950</v>
      </c>
      <c r="O542" s="22"/>
      <c r="P542" s="22" t="s">
        <v>50</v>
      </c>
      <c r="Q542" s="22" t="s">
        <v>51</v>
      </c>
      <c r="R542" s="22" t="s">
        <v>109</v>
      </c>
      <c r="S542" s="25"/>
      <c r="T542" s="22" t="s">
        <v>53</v>
      </c>
      <c r="U542" s="22" t="s">
        <v>196</v>
      </c>
      <c r="V542" s="26">
        <v>1</v>
      </c>
      <c r="W542" s="26">
        <v>1</v>
      </c>
      <c r="X542" s="27">
        <v>1</v>
      </c>
      <c r="Y542" s="21"/>
      <c r="Z542" s="21">
        <f t="shared" si="35"/>
        <v>950</v>
      </c>
      <c r="AA542" s="21" t="s">
        <v>55</v>
      </c>
      <c r="AB542" s="21">
        <v>1</v>
      </c>
      <c r="AC542" s="21"/>
      <c r="AD542" s="21">
        <f t="shared" si="32"/>
        <v>950</v>
      </c>
      <c r="AE542" s="21"/>
      <c r="AF542" s="21">
        <f t="shared" si="33"/>
        <v>950</v>
      </c>
      <c r="AG542" s="28">
        <f t="shared" si="34"/>
        <v>950</v>
      </c>
      <c r="AH542" s="21"/>
      <c r="AI542" s="29"/>
      <c r="AJ542" s="21"/>
      <c r="AK542" s="21"/>
      <c r="AL542" s="22"/>
      <c r="AM542" s="21">
        <v>1</v>
      </c>
      <c r="AN542" s="21"/>
      <c r="AO542" s="21" t="s">
        <v>56</v>
      </c>
      <c r="AP542" s="22"/>
      <c r="AQ542" s="22"/>
      <c r="AR542" s="22"/>
    </row>
    <row r="543" spans="1:44" s="20" customFormat="1" ht="14.25" x14ac:dyDescent="0.15">
      <c r="A543" s="21" t="s">
        <v>46</v>
      </c>
      <c r="B543" s="22"/>
      <c r="C543" s="22"/>
      <c r="D543" s="22"/>
      <c r="E543" s="22"/>
      <c r="F543" s="22"/>
      <c r="G543" s="22" t="s">
        <v>789</v>
      </c>
      <c r="H543" s="22"/>
      <c r="I543" s="23">
        <v>39800374772</v>
      </c>
      <c r="J543" s="22" t="s">
        <v>48</v>
      </c>
      <c r="K543" s="24" t="s">
        <v>98</v>
      </c>
      <c r="L543" s="22"/>
      <c r="M543" s="23">
        <v>720</v>
      </c>
      <c r="N543" s="23">
        <v>720</v>
      </c>
      <c r="O543" s="22"/>
      <c r="P543" s="22" t="s">
        <v>50</v>
      </c>
      <c r="Q543" s="22" t="s">
        <v>51</v>
      </c>
      <c r="R543" s="22" t="s">
        <v>99</v>
      </c>
      <c r="S543" s="25"/>
      <c r="T543" s="22" t="s">
        <v>53</v>
      </c>
      <c r="U543" s="22" t="s">
        <v>100</v>
      </c>
      <c r="V543" s="26">
        <v>1</v>
      </c>
      <c r="W543" s="26">
        <v>1</v>
      </c>
      <c r="X543" s="27">
        <v>1</v>
      </c>
      <c r="Y543" s="21"/>
      <c r="Z543" s="21">
        <f t="shared" si="35"/>
        <v>720</v>
      </c>
      <c r="AA543" s="21" t="s">
        <v>55</v>
      </c>
      <c r="AB543" s="21">
        <v>1</v>
      </c>
      <c r="AC543" s="21"/>
      <c r="AD543" s="21">
        <f t="shared" si="32"/>
        <v>720</v>
      </c>
      <c r="AE543" s="21"/>
      <c r="AF543" s="21">
        <f t="shared" si="33"/>
        <v>720</v>
      </c>
      <c r="AG543" s="28">
        <f t="shared" si="34"/>
        <v>720</v>
      </c>
      <c r="AH543" s="21"/>
      <c r="AI543" s="29"/>
      <c r="AJ543" s="21"/>
      <c r="AK543" s="21"/>
      <c r="AL543" s="22"/>
      <c r="AM543" s="21">
        <v>1</v>
      </c>
      <c r="AN543" s="21"/>
      <c r="AO543" s="21" t="s">
        <v>56</v>
      </c>
      <c r="AP543" s="22"/>
      <c r="AQ543" s="22"/>
      <c r="AR543" s="22"/>
    </row>
    <row r="544" spans="1:44" s="20" customFormat="1" ht="14.25" x14ac:dyDescent="0.15">
      <c r="A544" s="21" t="s">
        <v>46</v>
      </c>
      <c r="B544" s="22"/>
      <c r="C544" s="22"/>
      <c r="D544" s="22"/>
      <c r="E544" s="22"/>
      <c r="F544" s="22"/>
      <c r="G544" s="22" t="s">
        <v>790</v>
      </c>
      <c r="H544" s="22"/>
      <c r="I544" s="23">
        <v>39800376139</v>
      </c>
      <c r="J544" s="22" t="s">
        <v>48</v>
      </c>
      <c r="K544" s="24" t="s">
        <v>63</v>
      </c>
      <c r="L544" s="22"/>
      <c r="M544" s="23">
        <v>950</v>
      </c>
      <c r="N544" s="23">
        <v>950</v>
      </c>
      <c r="O544" s="22"/>
      <c r="P544" s="22" t="s">
        <v>64</v>
      </c>
      <c r="Q544" s="22" t="s">
        <v>51</v>
      </c>
      <c r="R544" s="22" t="s">
        <v>65</v>
      </c>
      <c r="S544" s="25"/>
      <c r="T544" s="22" t="s">
        <v>53</v>
      </c>
      <c r="U544" s="22" t="s">
        <v>66</v>
      </c>
      <c r="V544" s="26">
        <v>1</v>
      </c>
      <c r="W544" s="26">
        <v>1</v>
      </c>
      <c r="X544" s="27">
        <v>1</v>
      </c>
      <c r="Y544" s="21"/>
      <c r="Z544" s="21">
        <f t="shared" si="35"/>
        <v>950</v>
      </c>
      <c r="AA544" s="21" t="s">
        <v>55</v>
      </c>
      <c r="AB544" s="21">
        <v>1</v>
      </c>
      <c r="AC544" s="21"/>
      <c r="AD544" s="21">
        <f t="shared" si="32"/>
        <v>950</v>
      </c>
      <c r="AE544" s="21"/>
      <c r="AF544" s="21">
        <f t="shared" si="33"/>
        <v>950</v>
      </c>
      <c r="AG544" s="28">
        <f t="shared" si="34"/>
        <v>950</v>
      </c>
      <c r="AH544" s="21"/>
      <c r="AI544" s="29"/>
      <c r="AJ544" s="21"/>
      <c r="AK544" s="21"/>
      <c r="AL544" s="22"/>
      <c r="AM544" s="21">
        <v>1</v>
      </c>
      <c r="AN544" s="21"/>
      <c r="AO544" s="21" t="s">
        <v>56</v>
      </c>
      <c r="AP544" s="22"/>
      <c r="AQ544" s="22"/>
      <c r="AR544" s="22"/>
    </row>
    <row r="545" spans="1:47" s="20" customFormat="1" ht="14.25" x14ac:dyDescent="0.15">
      <c r="A545" s="21" t="s">
        <v>46</v>
      </c>
      <c r="B545" s="22"/>
      <c r="C545" s="22"/>
      <c r="D545" s="22"/>
      <c r="E545" s="22"/>
      <c r="F545" s="22"/>
      <c r="G545" s="22" t="s">
        <v>791</v>
      </c>
      <c r="H545" s="22"/>
      <c r="I545" s="23">
        <v>39800376147</v>
      </c>
      <c r="J545" s="22" t="s">
        <v>48</v>
      </c>
      <c r="K545" s="24" t="s">
        <v>63</v>
      </c>
      <c r="L545" s="22"/>
      <c r="M545" s="23">
        <v>950</v>
      </c>
      <c r="N545" s="23">
        <v>950</v>
      </c>
      <c r="O545" s="22"/>
      <c r="P545" s="22" t="s">
        <v>64</v>
      </c>
      <c r="Q545" s="22" t="s">
        <v>51</v>
      </c>
      <c r="R545" s="22" t="s">
        <v>65</v>
      </c>
      <c r="S545" s="25"/>
      <c r="T545" s="22" t="s">
        <v>53</v>
      </c>
      <c r="U545" s="22" t="s">
        <v>66</v>
      </c>
      <c r="V545" s="26">
        <v>1</v>
      </c>
      <c r="W545" s="26">
        <v>1</v>
      </c>
      <c r="X545" s="27">
        <v>1</v>
      </c>
      <c r="Y545" s="21"/>
      <c r="Z545" s="21">
        <f t="shared" si="35"/>
        <v>950</v>
      </c>
      <c r="AA545" s="21" t="s">
        <v>55</v>
      </c>
      <c r="AB545" s="21">
        <v>1</v>
      </c>
      <c r="AC545" s="21"/>
      <c r="AD545" s="21">
        <f t="shared" si="32"/>
        <v>950</v>
      </c>
      <c r="AE545" s="21"/>
      <c r="AF545" s="21">
        <f t="shared" si="33"/>
        <v>950</v>
      </c>
      <c r="AG545" s="28">
        <f t="shared" si="34"/>
        <v>950</v>
      </c>
      <c r="AH545" s="21"/>
      <c r="AI545" s="29"/>
      <c r="AJ545" s="21"/>
      <c r="AK545" s="21"/>
      <c r="AL545" s="22"/>
      <c r="AM545" s="21">
        <v>1</v>
      </c>
      <c r="AN545" s="21"/>
      <c r="AO545" s="21" t="s">
        <v>56</v>
      </c>
      <c r="AP545" s="22"/>
      <c r="AQ545" s="22"/>
      <c r="AR545" s="22"/>
    </row>
    <row r="546" spans="1:47" s="20" customFormat="1" ht="14.25" x14ac:dyDescent="0.15">
      <c r="A546" s="21" t="s">
        <v>46</v>
      </c>
      <c r="B546" s="22"/>
      <c r="C546" s="22"/>
      <c r="D546" s="22"/>
      <c r="E546" s="22"/>
      <c r="F546" s="22"/>
      <c r="G546" s="22" t="s">
        <v>792</v>
      </c>
      <c r="H546" s="22"/>
      <c r="I546" s="23">
        <v>39800376171</v>
      </c>
      <c r="J546" s="22" t="s">
        <v>48</v>
      </c>
      <c r="K546" s="24" t="s">
        <v>600</v>
      </c>
      <c r="L546" s="22"/>
      <c r="M546" s="23">
        <v>950</v>
      </c>
      <c r="N546" s="23">
        <v>950</v>
      </c>
      <c r="O546" s="22"/>
      <c r="P546" s="22" t="s">
        <v>50</v>
      </c>
      <c r="Q546" s="22" t="s">
        <v>51</v>
      </c>
      <c r="R546" s="22" t="s">
        <v>109</v>
      </c>
      <c r="S546" s="25"/>
      <c r="T546" s="22" t="s">
        <v>53</v>
      </c>
      <c r="U546" s="22" t="s">
        <v>601</v>
      </c>
      <c r="V546" s="26">
        <v>1</v>
      </c>
      <c r="W546" s="26">
        <v>1</v>
      </c>
      <c r="X546" s="27">
        <v>1</v>
      </c>
      <c r="Y546" s="21"/>
      <c r="Z546" s="21">
        <f t="shared" si="35"/>
        <v>950</v>
      </c>
      <c r="AA546" s="21" t="s">
        <v>55</v>
      </c>
      <c r="AB546" s="21">
        <v>1</v>
      </c>
      <c r="AC546" s="21"/>
      <c r="AD546" s="21">
        <f t="shared" si="32"/>
        <v>950</v>
      </c>
      <c r="AE546" s="21"/>
      <c r="AF546" s="21">
        <f t="shared" si="33"/>
        <v>950</v>
      </c>
      <c r="AG546" s="28">
        <f t="shared" si="34"/>
        <v>950</v>
      </c>
      <c r="AH546" s="21"/>
      <c r="AI546" s="29"/>
      <c r="AJ546" s="21"/>
      <c r="AK546" s="21"/>
      <c r="AL546" s="22"/>
      <c r="AM546" s="21">
        <v>1</v>
      </c>
      <c r="AN546" s="21"/>
      <c r="AO546" s="21" t="s">
        <v>56</v>
      </c>
      <c r="AP546" s="22"/>
      <c r="AQ546" s="22"/>
      <c r="AR546" s="22"/>
    </row>
    <row r="547" spans="1:47" s="20" customFormat="1" ht="14.25" x14ac:dyDescent="0.15">
      <c r="A547" s="21" t="s">
        <v>46</v>
      </c>
      <c r="B547" s="22"/>
      <c r="C547" s="22"/>
      <c r="D547" s="22"/>
      <c r="E547" s="22"/>
      <c r="F547" s="22"/>
      <c r="G547" s="22" t="s">
        <v>793</v>
      </c>
      <c r="H547" s="22"/>
      <c r="I547" s="23">
        <v>39800376152</v>
      </c>
      <c r="J547" s="22" t="s">
        <v>48</v>
      </c>
      <c r="K547" s="24" t="s">
        <v>741</v>
      </c>
      <c r="L547" s="22"/>
      <c r="M547" s="23">
        <v>600</v>
      </c>
      <c r="N547" s="23">
        <v>600</v>
      </c>
      <c r="O547" s="22"/>
      <c r="P547" s="22" t="s">
        <v>50</v>
      </c>
      <c r="Q547" s="22" t="s">
        <v>51</v>
      </c>
      <c r="R547" s="22" t="s">
        <v>161</v>
      </c>
      <c r="S547" s="25"/>
      <c r="T547" s="22" t="s">
        <v>53</v>
      </c>
      <c r="U547" s="22" t="s">
        <v>742</v>
      </c>
      <c r="V547" s="26">
        <v>1</v>
      </c>
      <c r="W547" s="26">
        <v>1</v>
      </c>
      <c r="X547" s="27">
        <v>1</v>
      </c>
      <c r="Y547" s="21"/>
      <c r="Z547" s="21">
        <f t="shared" si="35"/>
        <v>600</v>
      </c>
      <c r="AA547" s="21" t="s">
        <v>55</v>
      </c>
      <c r="AB547" s="21">
        <v>1</v>
      </c>
      <c r="AC547" s="21"/>
      <c r="AD547" s="21">
        <f t="shared" si="32"/>
        <v>600</v>
      </c>
      <c r="AE547" s="21"/>
      <c r="AF547" s="21">
        <f t="shared" si="33"/>
        <v>600</v>
      </c>
      <c r="AG547" s="28">
        <f t="shared" si="34"/>
        <v>600</v>
      </c>
      <c r="AH547" s="21"/>
      <c r="AI547" s="29"/>
      <c r="AJ547" s="21"/>
      <c r="AK547" s="21"/>
      <c r="AL547" s="22"/>
      <c r="AM547" s="21">
        <v>1</v>
      </c>
      <c r="AN547" s="21"/>
      <c r="AO547" s="21" t="s">
        <v>56</v>
      </c>
      <c r="AP547" s="22"/>
      <c r="AQ547" s="22"/>
      <c r="AR547" s="22"/>
    </row>
    <row r="548" spans="1:47" s="20" customFormat="1" ht="14.25" x14ac:dyDescent="0.15">
      <c r="A548" s="21" t="s">
        <v>46</v>
      </c>
      <c r="B548" s="22"/>
      <c r="C548" s="22"/>
      <c r="D548" s="22"/>
      <c r="E548" s="22"/>
      <c r="F548" s="22"/>
      <c r="G548" s="22" t="s">
        <v>794</v>
      </c>
      <c r="H548" s="22"/>
      <c r="I548" s="23">
        <v>39800376153</v>
      </c>
      <c r="J548" s="22" t="s">
        <v>48</v>
      </c>
      <c r="K548" s="24" t="s">
        <v>63</v>
      </c>
      <c r="L548" s="22"/>
      <c r="M548" s="23">
        <v>720</v>
      </c>
      <c r="N548" s="23">
        <v>720</v>
      </c>
      <c r="O548" s="22"/>
      <c r="P548" s="22" t="s">
        <v>64</v>
      </c>
      <c r="Q548" s="22" t="s">
        <v>51</v>
      </c>
      <c r="R548" s="22" t="s">
        <v>65</v>
      </c>
      <c r="S548" s="25"/>
      <c r="T548" s="22" t="s">
        <v>53</v>
      </c>
      <c r="U548" s="22" t="s">
        <v>66</v>
      </c>
      <c r="V548" s="26">
        <v>1</v>
      </c>
      <c r="W548" s="26">
        <v>1</v>
      </c>
      <c r="X548" s="27">
        <v>1</v>
      </c>
      <c r="Y548" s="21"/>
      <c r="Z548" s="21">
        <f t="shared" si="35"/>
        <v>720</v>
      </c>
      <c r="AA548" s="21" t="s">
        <v>55</v>
      </c>
      <c r="AB548" s="21">
        <v>1</v>
      </c>
      <c r="AC548" s="21"/>
      <c r="AD548" s="21">
        <f t="shared" si="32"/>
        <v>720</v>
      </c>
      <c r="AE548" s="21"/>
      <c r="AF548" s="21">
        <f t="shared" si="33"/>
        <v>720</v>
      </c>
      <c r="AG548" s="28">
        <f t="shared" si="34"/>
        <v>720</v>
      </c>
      <c r="AH548" s="21"/>
      <c r="AI548" s="29"/>
      <c r="AJ548" s="21"/>
      <c r="AK548" s="21"/>
      <c r="AL548" s="22"/>
      <c r="AM548" s="21">
        <v>1</v>
      </c>
      <c r="AN548" s="21"/>
      <c r="AO548" s="21" t="s">
        <v>56</v>
      </c>
      <c r="AP548" s="22"/>
      <c r="AQ548" s="22"/>
      <c r="AR548" s="22"/>
    </row>
    <row r="549" spans="1:47" ht="14.25" x14ac:dyDescent="0.15">
      <c r="A549" s="21" t="s">
        <v>46</v>
      </c>
      <c r="G549" s="22" t="s">
        <v>795</v>
      </c>
      <c r="I549" s="23">
        <v>39800376191</v>
      </c>
      <c r="J549" s="22" t="s">
        <v>48</v>
      </c>
      <c r="K549" s="24" t="s">
        <v>83</v>
      </c>
      <c r="M549" s="23">
        <v>950</v>
      </c>
      <c r="N549" s="23">
        <v>950</v>
      </c>
      <c r="P549" s="22" t="s">
        <v>50</v>
      </c>
      <c r="Q549" s="22" t="s">
        <v>51</v>
      </c>
      <c r="R549" s="22" t="s">
        <v>84</v>
      </c>
      <c r="T549" s="22" t="s">
        <v>53</v>
      </c>
      <c r="U549" s="22" t="s">
        <v>85</v>
      </c>
      <c r="V549" s="26">
        <v>1</v>
      </c>
      <c r="W549" s="26">
        <v>1</v>
      </c>
      <c r="X549" s="27">
        <v>1</v>
      </c>
      <c r="Z549" s="21">
        <f t="shared" si="35"/>
        <v>950</v>
      </c>
      <c r="AA549" s="21" t="s">
        <v>55</v>
      </c>
      <c r="AB549" s="21">
        <v>1</v>
      </c>
      <c r="AD549" s="21">
        <f t="shared" si="32"/>
        <v>950</v>
      </c>
      <c r="AF549" s="21">
        <f t="shared" si="33"/>
        <v>950</v>
      </c>
      <c r="AG549" s="28">
        <f t="shared" si="34"/>
        <v>950</v>
      </c>
      <c r="AM549" s="21">
        <v>1</v>
      </c>
      <c r="AO549" s="21" t="s">
        <v>56</v>
      </c>
      <c r="AS549" s="20"/>
      <c r="AT549" s="20"/>
      <c r="AU549" s="20"/>
    </row>
    <row r="550" spans="1:47" ht="14.25" x14ac:dyDescent="0.15">
      <c r="A550" s="21" t="s">
        <v>46</v>
      </c>
      <c r="G550" s="22" t="s">
        <v>796</v>
      </c>
      <c r="I550" s="23">
        <v>39800376201</v>
      </c>
      <c r="J550" s="22" t="s">
        <v>48</v>
      </c>
      <c r="K550" s="24" t="s">
        <v>594</v>
      </c>
      <c r="M550" s="23">
        <v>960</v>
      </c>
      <c r="N550" s="23">
        <v>960</v>
      </c>
      <c r="P550" s="22" t="s">
        <v>50</v>
      </c>
      <c r="Q550" s="22" t="s">
        <v>51</v>
      </c>
      <c r="R550" s="22" t="s">
        <v>109</v>
      </c>
      <c r="T550" s="22" t="s">
        <v>53</v>
      </c>
      <c r="U550" s="22" t="s">
        <v>595</v>
      </c>
      <c r="V550" s="26">
        <v>1</v>
      </c>
      <c r="W550" s="26">
        <v>1</v>
      </c>
      <c r="X550" s="27">
        <v>1</v>
      </c>
      <c r="Z550" s="21">
        <f t="shared" si="35"/>
        <v>960</v>
      </c>
      <c r="AA550" s="21" t="s">
        <v>55</v>
      </c>
      <c r="AB550" s="21">
        <v>1</v>
      </c>
      <c r="AD550" s="21">
        <f t="shared" si="32"/>
        <v>960</v>
      </c>
      <c r="AF550" s="21">
        <f t="shared" si="33"/>
        <v>960</v>
      </c>
      <c r="AG550" s="28">
        <f t="shared" si="34"/>
        <v>960</v>
      </c>
      <c r="AM550" s="21">
        <v>1</v>
      </c>
      <c r="AO550" s="21" t="s">
        <v>56</v>
      </c>
      <c r="AS550" s="20"/>
      <c r="AT550" s="20"/>
      <c r="AU550" s="20"/>
    </row>
    <row r="551" spans="1:47" ht="14.25" x14ac:dyDescent="0.15">
      <c r="A551" s="21" t="s">
        <v>46</v>
      </c>
      <c r="G551" s="22" t="s">
        <v>797</v>
      </c>
      <c r="I551" s="23">
        <v>39800377540</v>
      </c>
      <c r="J551" s="22" t="s">
        <v>48</v>
      </c>
      <c r="K551" s="24" t="s">
        <v>723</v>
      </c>
      <c r="M551" s="23">
        <v>720</v>
      </c>
      <c r="N551" s="23">
        <v>720</v>
      </c>
      <c r="P551" s="22" t="s">
        <v>50</v>
      </c>
      <c r="Q551" s="22" t="s">
        <v>51</v>
      </c>
      <c r="R551" s="22" t="s">
        <v>308</v>
      </c>
      <c r="T551" s="22" t="s">
        <v>275</v>
      </c>
      <c r="U551" s="22" t="s">
        <v>724</v>
      </c>
      <c r="V551" s="26">
        <v>1</v>
      </c>
      <c r="W551" s="26">
        <v>1</v>
      </c>
      <c r="X551" s="27">
        <v>1</v>
      </c>
      <c r="Z551" s="21">
        <f t="shared" si="35"/>
        <v>720</v>
      </c>
      <c r="AA551" s="21" t="s">
        <v>55</v>
      </c>
      <c r="AB551" s="21">
        <v>1</v>
      </c>
      <c r="AD551" s="21">
        <f t="shared" si="32"/>
        <v>720</v>
      </c>
      <c r="AF551" s="21">
        <f t="shared" si="33"/>
        <v>720</v>
      </c>
      <c r="AG551" s="28">
        <f t="shared" si="34"/>
        <v>720</v>
      </c>
      <c r="AM551" s="21">
        <v>1</v>
      </c>
      <c r="AO551" s="21" t="s">
        <v>56</v>
      </c>
      <c r="AS551" s="20"/>
      <c r="AT551" s="20"/>
      <c r="AU551" s="20"/>
    </row>
    <row r="552" spans="1:47" ht="14.25" x14ac:dyDescent="0.15">
      <c r="A552" s="21" t="s">
        <v>46</v>
      </c>
      <c r="G552" s="22" t="s">
        <v>798</v>
      </c>
      <c r="I552" s="23">
        <v>39800377546</v>
      </c>
      <c r="J552" s="22" t="s">
        <v>48</v>
      </c>
      <c r="K552" s="24" t="s">
        <v>90</v>
      </c>
      <c r="M552" s="23">
        <v>950</v>
      </c>
      <c r="N552" s="23">
        <v>950</v>
      </c>
      <c r="P552" s="22" t="s">
        <v>50</v>
      </c>
      <c r="Q552" s="22" t="s">
        <v>51</v>
      </c>
      <c r="R552" s="22" t="s">
        <v>91</v>
      </c>
      <c r="T552" s="22" t="s">
        <v>53</v>
      </c>
      <c r="U552" s="22" t="s">
        <v>92</v>
      </c>
      <c r="V552" s="26">
        <v>1</v>
      </c>
      <c r="W552" s="26">
        <v>1</v>
      </c>
      <c r="X552" s="27">
        <v>1</v>
      </c>
      <c r="Z552" s="21">
        <f t="shared" si="35"/>
        <v>950</v>
      </c>
      <c r="AA552" s="21" t="s">
        <v>55</v>
      </c>
      <c r="AB552" s="21">
        <v>1</v>
      </c>
      <c r="AD552" s="21">
        <f t="shared" si="32"/>
        <v>950</v>
      </c>
      <c r="AF552" s="21">
        <f t="shared" si="33"/>
        <v>950</v>
      </c>
      <c r="AG552" s="28">
        <f t="shared" si="34"/>
        <v>950</v>
      </c>
      <c r="AM552" s="21">
        <v>1</v>
      </c>
      <c r="AO552" s="21" t="s">
        <v>56</v>
      </c>
      <c r="AS552" s="20"/>
      <c r="AT552" s="20"/>
      <c r="AU552" s="20"/>
    </row>
    <row r="553" spans="1:47" ht="14.25" x14ac:dyDescent="0.15">
      <c r="A553" s="21" t="s">
        <v>46</v>
      </c>
      <c r="G553" s="22" t="s">
        <v>799</v>
      </c>
      <c r="I553" s="23">
        <v>39800377547</v>
      </c>
      <c r="J553" s="22" t="s">
        <v>48</v>
      </c>
      <c r="K553" s="24" t="s">
        <v>134</v>
      </c>
      <c r="M553" s="23">
        <v>720</v>
      </c>
      <c r="N553" s="23">
        <v>720</v>
      </c>
      <c r="P553" s="22" t="s">
        <v>50</v>
      </c>
      <c r="Q553" s="22" t="s">
        <v>51</v>
      </c>
      <c r="R553" s="22" t="s">
        <v>77</v>
      </c>
      <c r="T553" s="22" t="s">
        <v>53</v>
      </c>
      <c r="U553" s="22" t="s">
        <v>135</v>
      </c>
      <c r="V553" s="26">
        <v>1</v>
      </c>
      <c r="W553" s="26">
        <v>1</v>
      </c>
      <c r="X553" s="27">
        <v>1</v>
      </c>
      <c r="Z553" s="21">
        <f t="shared" si="35"/>
        <v>720</v>
      </c>
      <c r="AA553" s="21" t="s">
        <v>55</v>
      </c>
      <c r="AB553" s="21">
        <v>1</v>
      </c>
      <c r="AD553" s="21">
        <f t="shared" si="32"/>
        <v>720</v>
      </c>
      <c r="AF553" s="21">
        <f t="shared" si="33"/>
        <v>720</v>
      </c>
      <c r="AG553" s="28">
        <f t="shared" si="34"/>
        <v>720</v>
      </c>
      <c r="AM553" s="21">
        <v>1</v>
      </c>
      <c r="AO553" s="21" t="s">
        <v>56</v>
      </c>
      <c r="AS553" s="20"/>
      <c r="AT553" s="20"/>
      <c r="AU553" s="20"/>
    </row>
    <row r="554" spans="1:47" ht="14.25" x14ac:dyDescent="0.15">
      <c r="A554" s="21" t="s">
        <v>46</v>
      </c>
      <c r="G554" s="22" t="s">
        <v>800</v>
      </c>
      <c r="I554" s="23">
        <v>39800377549</v>
      </c>
      <c r="J554" s="22" t="s">
        <v>48</v>
      </c>
      <c r="K554" s="24" t="s">
        <v>72</v>
      </c>
      <c r="M554" s="23">
        <v>950</v>
      </c>
      <c r="N554" s="23">
        <v>950</v>
      </c>
      <c r="P554" s="22" t="s">
        <v>50</v>
      </c>
      <c r="Q554" s="22" t="s">
        <v>51</v>
      </c>
      <c r="R554" s="22" t="s">
        <v>52</v>
      </c>
      <c r="T554" s="22" t="s">
        <v>53</v>
      </c>
      <c r="U554" s="22" t="s">
        <v>54</v>
      </c>
      <c r="V554" s="26">
        <v>1</v>
      </c>
      <c r="W554" s="26">
        <v>1</v>
      </c>
      <c r="X554" s="27">
        <v>1</v>
      </c>
      <c r="Z554" s="21">
        <f t="shared" si="35"/>
        <v>950</v>
      </c>
      <c r="AA554" s="21" t="s">
        <v>55</v>
      </c>
      <c r="AB554" s="21">
        <v>1</v>
      </c>
      <c r="AD554" s="21">
        <f t="shared" si="32"/>
        <v>950</v>
      </c>
      <c r="AF554" s="21">
        <f t="shared" si="33"/>
        <v>950</v>
      </c>
      <c r="AG554" s="28">
        <f t="shared" si="34"/>
        <v>950</v>
      </c>
      <c r="AM554" s="21">
        <v>1</v>
      </c>
      <c r="AO554" s="21" t="s">
        <v>56</v>
      </c>
      <c r="AS554" s="20"/>
      <c r="AT554" s="20"/>
      <c r="AU554" s="20"/>
    </row>
    <row r="555" spans="1:47" ht="14.25" x14ac:dyDescent="0.15">
      <c r="A555" s="21" t="s">
        <v>46</v>
      </c>
      <c r="G555" s="22" t="s">
        <v>801</v>
      </c>
      <c r="I555" s="23">
        <v>39800377560</v>
      </c>
      <c r="J555" s="22" t="s">
        <v>48</v>
      </c>
      <c r="K555" s="24" t="s">
        <v>94</v>
      </c>
      <c r="M555" s="23">
        <v>950</v>
      </c>
      <c r="N555" s="23">
        <v>950</v>
      </c>
      <c r="P555" s="22" t="s">
        <v>64</v>
      </c>
      <c r="Q555" s="22" t="s">
        <v>51</v>
      </c>
      <c r="R555" s="22" t="s">
        <v>95</v>
      </c>
      <c r="T555" s="22" t="s">
        <v>53</v>
      </c>
      <c r="U555" s="22" t="s">
        <v>96</v>
      </c>
      <c r="V555" s="26">
        <v>1</v>
      </c>
      <c r="W555" s="26">
        <v>1</v>
      </c>
      <c r="X555" s="27">
        <v>1</v>
      </c>
      <c r="Z555" s="21">
        <f t="shared" si="35"/>
        <v>950</v>
      </c>
      <c r="AA555" s="21" t="s">
        <v>55</v>
      </c>
      <c r="AB555" s="21">
        <v>1</v>
      </c>
      <c r="AD555" s="21">
        <f t="shared" si="32"/>
        <v>950</v>
      </c>
      <c r="AF555" s="21">
        <f t="shared" si="33"/>
        <v>950</v>
      </c>
      <c r="AG555" s="28">
        <f t="shared" si="34"/>
        <v>950</v>
      </c>
      <c r="AM555" s="21">
        <v>1</v>
      </c>
      <c r="AO555" s="21" t="s">
        <v>56</v>
      </c>
      <c r="AS555" s="20"/>
      <c r="AT555" s="20"/>
      <c r="AU555" s="20"/>
    </row>
    <row r="556" spans="1:47" ht="14.25" x14ac:dyDescent="0.15">
      <c r="A556" s="21" t="s">
        <v>46</v>
      </c>
      <c r="G556" s="22" t="s">
        <v>802</v>
      </c>
      <c r="I556" s="23">
        <v>39800377561</v>
      </c>
      <c r="J556" s="22" t="s">
        <v>48</v>
      </c>
      <c r="K556" s="24" t="s">
        <v>146</v>
      </c>
      <c r="M556" s="23">
        <v>720</v>
      </c>
      <c r="N556" s="23">
        <v>720</v>
      </c>
      <c r="P556" s="22" t="s">
        <v>50</v>
      </c>
      <c r="Q556" s="22" t="s">
        <v>51</v>
      </c>
      <c r="R556" s="22" t="s">
        <v>147</v>
      </c>
      <c r="T556" s="22" t="s">
        <v>53</v>
      </c>
      <c r="U556" s="22" t="s">
        <v>148</v>
      </c>
      <c r="V556" s="26">
        <v>1</v>
      </c>
      <c r="W556" s="26">
        <v>1</v>
      </c>
      <c r="X556" s="27">
        <v>1</v>
      </c>
      <c r="Z556" s="21">
        <f t="shared" si="35"/>
        <v>720</v>
      </c>
      <c r="AA556" s="21" t="s">
        <v>55</v>
      </c>
      <c r="AB556" s="21">
        <v>1</v>
      </c>
      <c r="AD556" s="21">
        <f t="shared" si="32"/>
        <v>720</v>
      </c>
      <c r="AF556" s="21">
        <f t="shared" si="33"/>
        <v>720</v>
      </c>
      <c r="AG556" s="28">
        <f t="shared" si="34"/>
        <v>720</v>
      </c>
      <c r="AM556" s="21">
        <v>1</v>
      </c>
      <c r="AO556" s="21" t="s">
        <v>56</v>
      </c>
      <c r="AS556" s="20"/>
      <c r="AT556" s="20"/>
      <c r="AU556" s="20"/>
    </row>
    <row r="557" spans="1:47" s="20" customFormat="1" ht="14.25" x14ac:dyDescent="0.15">
      <c r="A557" s="21" t="s">
        <v>46</v>
      </c>
      <c r="B557" s="22"/>
      <c r="C557" s="22"/>
      <c r="D557" s="22"/>
      <c r="E557" s="22"/>
      <c r="F557" s="22"/>
      <c r="G557" s="22" t="s">
        <v>803</v>
      </c>
      <c r="H557" s="22"/>
      <c r="I557" s="23">
        <v>39800377568</v>
      </c>
      <c r="J557" s="22" t="s">
        <v>48</v>
      </c>
      <c r="K557" s="24" t="s">
        <v>195</v>
      </c>
      <c r="L557" s="22"/>
      <c r="M557" s="23">
        <v>950</v>
      </c>
      <c r="N557" s="23">
        <v>950</v>
      </c>
      <c r="O557" s="22"/>
      <c r="P557" s="22" t="s">
        <v>50</v>
      </c>
      <c r="Q557" s="22" t="s">
        <v>51</v>
      </c>
      <c r="R557" s="22" t="s">
        <v>109</v>
      </c>
      <c r="S557" s="25"/>
      <c r="T557" s="22" t="s">
        <v>53</v>
      </c>
      <c r="U557" s="22" t="s">
        <v>196</v>
      </c>
      <c r="V557" s="26">
        <v>1</v>
      </c>
      <c r="W557" s="26">
        <v>1</v>
      </c>
      <c r="X557" s="27">
        <v>1</v>
      </c>
      <c r="Y557" s="21"/>
      <c r="Z557" s="21">
        <f t="shared" si="35"/>
        <v>950</v>
      </c>
      <c r="AA557" s="21" t="s">
        <v>55</v>
      </c>
      <c r="AB557" s="21">
        <v>1</v>
      </c>
      <c r="AC557" s="21"/>
      <c r="AD557" s="21">
        <f t="shared" si="32"/>
        <v>950</v>
      </c>
      <c r="AE557" s="21"/>
      <c r="AF557" s="21">
        <f t="shared" si="33"/>
        <v>950</v>
      </c>
      <c r="AG557" s="28">
        <f t="shared" si="34"/>
        <v>950</v>
      </c>
      <c r="AH557" s="21"/>
      <c r="AI557" s="29"/>
      <c r="AJ557" s="21"/>
      <c r="AK557" s="21"/>
      <c r="AL557" s="22"/>
      <c r="AM557" s="21">
        <v>1</v>
      </c>
      <c r="AN557" s="21"/>
      <c r="AO557" s="21" t="s">
        <v>56</v>
      </c>
      <c r="AP557" s="22"/>
      <c r="AQ557" s="22"/>
      <c r="AR557" s="22"/>
    </row>
    <row r="558" spans="1:47" s="20" customFormat="1" ht="14.25" x14ac:dyDescent="0.15">
      <c r="A558" s="21" t="s">
        <v>46</v>
      </c>
      <c r="B558" s="22"/>
      <c r="C558" s="22"/>
      <c r="D558" s="22"/>
      <c r="E558" s="22"/>
      <c r="F558" s="22"/>
      <c r="G558" s="22" t="s">
        <v>804</v>
      </c>
      <c r="H558" s="22"/>
      <c r="I558" s="23">
        <v>39800377569</v>
      </c>
      <c r="J558" s="22" t="s">
        <v>48</v>
      </c>
      <c r="K558" s="24" t="s">
        <v>98</v>
      </c>
      <c r="L558" s="22"/>
      <c r="M558" s="23">
        <v>720</v>
      </c>
      <c r="N558" s="23">
        <v>720</v>
      </c>
      <c r="O558" s="22"/>
      <c r="P558" s="22" t="s">
        <v>50</v>
      </c>
      <c r="Q558" s="22" t="s">
        <v>51</v>
      </c>
      <c r="R558" s="22" t="s">
        <v>99</v>
      </c>
      <c r="S558" s="25"/>
      <c r="T558" s="22" t="s">
        <v>53</v>
      </c>
      <c r="U558" s="22" t="s">
        <v>100</v>
      </c>
      <c r="V558" s="26">
        <v>1</v>
      </c>
      <c r="W558" s="26">
        <v>1</v>
      </c>
      <c r="X558" s="27">
        <v>1</v>
      </c>
      <c r="Y558" s="21"/>
      <c r="Z558" s="21">
        <f t="shared" si="35"/>
        <v>720</v>
      </c>
      <c r="AA558" s="21" t="s">
        <v>55</v>
      </c>
      <c r="AB558" s="21">
        <v>1</v>
      </c>
      <c r="AC558" s="21"/>
      <c r="AD558" s="21">
        <f t="shared" si="32"/>
        <v>720</v>
      </c>
      <c r="AE558" s="21"/>
      <c r="AF558" s="21">
        <f t="shared" si="33"/>
        <v>720</v>
      </c>
      <c r="AG558" s="28">
        <f t="shared" si="34"/>
        <v>720</v>
      </c>
      <c r="AH558" s="21"/>
      <c r="AI558" s="29"/>
      <c r="AJ558" s="21"/>
      <c r="AK558" s="21"/>
      <c r="AL558" s="22"/>
      <c r="AM558" s="21">
        <v>1</v>
      </c>
      <c r="AN558" s="21"/>
      <c r="AO558" s="21" t="s">
        <v>56</v>
      </c>
      <c r="AP558" s="22"/>
      <c r="AQ558" s="22"/>
      <c r="AR558" s="22"/>
    </row>
    <row r="559" spans="1:47" s="20" customFormat="1" ht="14.25" x14ac:dyDescent="0.15">
      <c r="A559" s="21" t="s">
        <v>46</v>
      </c>
      <c r="B559" s="22"/>
      <c r="C559" s="22"/>
      <c r="D559" s="22"/>
      <c r="E559" s="22"/>
      <c r="F559" s="22"/>
      <c r="G559" s="22" t="s">
        <v>805</v>
      </c>
      <c r="H559" s="22"/>
      <c r="I559" s="23">
        <v>39800377552</v>
      </c>
      <c r="J559" s="22" t="s">
        <v>48</v>
      </c>
      <c r="K559" s="24" t="s">
        <v>220</v>
      </c>
      <c r="L559" s="22"/>
      <c r="M559" s="23">
        <v>720</v>
      </c>
      <c r="N559" s="23">
        <v>720</v>
      </c>
      <c r="O559" s="22"/>
      <c r="P559" s="22" t="s">
        <v>64</v>
      </c>
      <c r="Q559" s="22" t="s">
        <v>51</v>
      </c>
      <c r="R559" s="22" t="s">
        <v>221</v>
      </c>
      <c r="S559" s="25"/>
      <c r="T559" s="22" t="s">
        <v>53</v>
      </c>
      <c r="U559" s="22" t="s">
        <v>222</v>
      </c>
      <c r="V559" s="26">
        <v>1</v>
      </c>
      <c r="W559" s="26">
        <v>1</v>
      </c>
      <c r="X559" s="27">
        <v>1</v>
      </c>
      <c r="Y559" s="21"/>
      <c r="Z559" s="21">
        <f t="shared" si="35"/>
        <v>720</v>
      </c>
      <c r="AA559" s="21" t="s">
        <v>55</v>
      </c>
      <c r="AB559" s="21">
        <v>1</v>
      </c>
      <c r="AC559" s="21"/>
      <c r="AD559" s="21">
        <f t="shared" si="32"/>
        <v>720</v>
      </c>
      <c r="AE559" s="21"/>
      <c r="AF559" s="21">
        <f t="shared" si="33"/>
        <v>720</v>
      </c>
      <c r="AG559" s="28">
        <f t="shared" si="34"/>
        <v>720</v>
      </c>
      <c r="AH559" s="21"/>
      <c r="AI559" s="29"/>
      <c r="AJ559" s="21"/>
      <c r="AK559" s="21"/>
      <c r="AL559" s="22"/>
      <c r="AM559" s="21">
        <v>1</v>
      </c>
      <c r="AN559" s="21"/>
      <c r="AO559" s="21" t="s">
        <v>56</v>
      </c>
      <c r="AP559" s="22"/>
      <c r="AQ559" s="22"/>
      <c r="AR559" s="22"/>
    </row>
    <row r="560" spans="1:47" s="20" customFormat="1" ht="14.25" x14ac:dyDescent="0.15">
      <c r="A560" s="21" t="s">
        <v>46</v>
      </c>
      <c r="B560" s="22"/>
      <c r="C560" s="22"/>
      <c r="D560" s="22"/>
      <c r="E560" s="22"/>
      <c r="F560" s="22"/>
      <c r="G560" s="22" t="s">
        <v>806</v>
      </c>
      <c r="H560" s="22"/>
      <c r="I560" s="23">
        <v>39800377563</v>
      </c>
      <c r="J560" s="22" t="s">
        <v>48</v>
      </c>
      <c r="K560" s="24" t="s">
        <v>266</v>
      </c>
      <c r="L560" s="22"/>
      <c r="M560" s="23">
        <v>950</v>
      </c>
      <c r="N560" s="23">
        <v>950</v>
      </c>
      <c r="O560" s="22"/>
      <c r="P560" s="22" t="s">
        <v>50</v>
      </c>
      <c r="Q560" s="22" t="s">
        <v>51</v>
      </c>
      <c r="R560" s="22" t="s">
        <v>117</v>
      </c>
      <c r="S560" s="25"/>
      <c r="T560" s="22" t="s">
        <v>53</v>
      </c>
      <c r="U560" s="22" t="s">
        <v>267</v>
      </c>
      <c r="V560" s="26">
        <v>1</v>
      </c>
      <c r="W560" s="26">
        <v>1</v>
      </c>
      <c r="X560" s="27">
        <v>1</v>
      </c>
      <c r="Y560" s="21"/>
      <c r="Z560" s="21">
        <f t="shared" si="35"/>
        <v>950</v>
      </c>
      <c r="AA560" s="21" t="s">
        <v>55</v>
      </c>
      <c r="AB560" s="21">
        <v>1</v>
      </c>
      <c r="AC560" s="21"/>
      <c r="AD560" s="21">
        <f t="shared" si="32"/>
        <v>950</v>
      </c>
      <c r="AE560" s="21"/>
      <c r="AF560" s="21">
        <f t="shared" si="33"/>
        <v>950</v>
      </c>
      <c r="AG560" s="28">
        <f t="shared" si="34"/>
        <v>950</v>
      </c>
      <c r="AH560" s="21"/>
      <c r="AI560" s="29"/>
      <c r="AJ560" s="21"/>
      <c r="AK560" s="21"/>
      <c r="AL560" s="22"/>
      <c r="AM560" s="21">
        <v>1</v>
      </c>
      <c r="AN560" s="21"/>
      <c r="AO560" s="21" t="s">
        <v>56</v>
      </c>
      <c r="AP560" s="22"/>
      <c r="AQ560" s="22"/>
      <c r="AR560" s="22"/>
    </row>
    <row r="561" spans="1:44" s="20" customFormat="1" ht="14.25" x14ac:dyDescent="0.15">
      <c r="A561" s="21" t="s">
        <v>46</v>
      </c>
      <c r="B561" s="22"/>
      <c r="C561" s="22"/>
      <c r="D561" s="22"/>
      <c r="E561" s="22"/>
      <c r="F561" s="22"/>
      <c r="G561" s="22" t="s">
        <v>807</v>
      </c>
      <c r="H561" s="22"/>
      <c r="I561" s="23">
        <v>39800376217</v>
      </c>
      <c r="J561" s="22" t="s">
        <v>48</v>
      </c>
      <c r="K561" s="24" t="s">
        <v>63</v>
      </c>
      <c r="L561" s="22"/>
      <c r="M561" s="23">
        <v>950</v>
      </c>
      <c r="N561" s="23">
        <v>950</v>
      </c>
      <c r="O561" s="22"/>
      <c r="P561" s="22" t="s">
        <v>64</v>
      </c>
      <c r="Q561" s="22" t="s">
        <v>51</v>
      </c>
      <c r="R561" s="22" t="s">
        <v>65</v>
      </c>
      <c r="S561" s="25"/>
      <c r="T561" s="22" t="s">
        <v>53</v>
      </c>
      <c r="U561" s="22" t="s">
        <v>66</v>
      </c>
      <c r="V561" s="26">
        <v>1</v>
      </c>
      <c r="W561" s="26">
        <v>1</v>
      </c>
      <c r="X561" s="27">
        <v>1</v>
      </c>
      <c r="Y561" s="21"/>
      <c r="Z561" s="21">
        <f t="shared" si="35"/>
        <v>950</v>
      </c>
      <c r="AA561" s="21" t="s">
        <v>55</v>
      </c>
      <c r="AB561" s="21">
        <v>1</v>
      </c>
      <c r="AC561" s="21"/>
      <c r="AD561" s="21">
        <f t="shared" si="32"/>
        <v>950</v>
      </c>
      <c r="AE561" s="21"/>
      <c r="AF561" s="21">
        <f t="shared" si="33"/>
        <v>950</v>
      </c>
      <c r="AG561" s="28">
        <f t="shared" si="34"/>
        <v>950</v>
      </c>
      <c r="AH561" s="21"/>
      <c r="AI561" s="29"/>
      <c r="AJ561" s="21"/>
      <c r="AK561" s="21"/>
      <c r="AL561" s="22"/>
      <c r="AM561" s="21">
        <v>1</v>
      </c>
      <c r="AN561" s="21"/>
      <c r="AO561" s="21" t="s">
        <v>56</v>
      </c>
      <c r="AP561" s="22"/>
      <c r="AQ561" s="22"/>
      <c r="AR561" s="22"/>
    </row>
    <row r="562" spans="1:44" s="20" customFormat="1" ht="14.25" x14ac:dyDescent="0.15">
      <c r="A562" s="21" t="s">
        <v>46</v>
      </c>
      <c r="B562" s="22"/>
      <c r="C562" s="22"/>
      <c r="D562" s="22"/>
      <c r="E562" s="22"/>
      <c r="F562" s="22"/>
      <c r="G562" s="22" t="s">
        <v>808</v>
      </c>
      <c r="H562" s="22"/>
      <c r="I562" s="23">
        <v>39800379037</v>
      </c>
      <c r="J562" s="22" t="s">
        <v>48</v>
      </c>
      <c r="K562" s="24" t="s">
        <v>809</v>
      </c>
      <c r="L562" s="22"/>
      <c r="M562" s="23">
        <v>720</v>
      </c>
      <c r="N562" s="23">
        <v>720</v>
      </c>
      <c r="O562" s="22"/>
      <c r="P562" s="22" t="s">
        <v>50</v>
      </c>
      <c r="Q562" s="22" t="s">
        <v>51</v>
      </c>
      <c r="R562" s="22" t="s">
        <v>69</v>
      </c>
      <c r="S562" s="25"/>
      <c r="T562" s="22" t="s">
        <v>53</v>
      </c>
      <c r="U562" s="22" t="s">
        <v>810</v>
      </c>
      <c r="V562" s="26">
        <v>1</v>
      </c>
      <c r="W562" s="26">
        <v>1</v>
      </c>
      <c r="X562" s="27">
        <v>1</v>
      </c>
      <c r="Y562" s="21"/>
      <c r="Z562" s="21">
        <f t="shared" si="35"/>
        <v>720</v>
      </c>
      <c r="AA562" s="21" t="s">
        <v>55</v>
      </c>
      <c r="AB562" s="21">
        <v>1</v>
      </c>
      <c r="AC562" s="21"/>
      <c r="AD562" s="21">
        <f t="shared" si="32"/>
        <v>720</v>
      </c>
      <c r="AE562" s="21"/>
      <c r="AF562" s="21">
        <f t="shared" si="33"/>
        <v>720</v>
      </c>
      <c r="AG562" s="28">
        <f t="shared" si="34"/>
        <v>720</v>
      </c>
      <c r="AH562" s="21"/>
      <c r="AI562" s="29"/>
      <c r="AJ562" s="21"/>
      <c r="AK562" s="21"/>
      <c r="AL562" s="22"/>
      <c r="AM562" s="21">
        <v>1</v>
      </c>
      <c r="AN562" s="21"/>
      <c r="AO562" s="21" t="s">
        <v>56</v>
      </c>
      <c r="AP562" s="22"/>
      <c r="AQ562" s="22"/>
      <c r="AR562" s="22"/>
    </row>
    <row r="563" spans="1:44" s="20" customFormat="1" ht="14.25" x14ac:dyDescent="0.15">
      <c r="A563" s="21" t="s">
        <v>46</v>
      </c>
      <c r="B563" s="22"/>
      <c r="C563" s="22"/>
      <c r="D563" s="22"/>
      <c r="E563" s="22"/>
      <c r="F563" s="22"/>
      <c r="G563" s="22" t="s">
        <v>811</v>
      </c>
      <c r="H563" s="22"/>
      <c r="I563" s="23">
        <v>39800379039</v>
      </c>
      <c r="J563" s="22" t="s">
        <v>48</v>
      </c>
      <c r="K563" s="24" t="s">
        <v>115</v>
      </c>
      <c r="L563" s="22"/>
      <c r="M563" s="23">
        <v>720</v>
      </c>
      <c r="N563" s="23">
        <v>720</v>
      </c>
      <c r="O563" s="22"/>
      <c r="P563" s="22" t="s">
        <v>50</v>
      </c>
      <c r="Q563" s="22" t="s">
        <v>51</v>
      </c>
      <c r="R563" s="22" t="s">
        <v>117</v>
      </c>
      <c r="S563" s="25"/>
      <c r="T563" s="22" t="s">
        <v>53</v>
      </c>
      <c r="U563" s="22" t="s">
        <v>118</v>
      </c>
      <c r="V563" s="26">
        <v>1</v>
      </c>
      <c r="W563" s="26">
        <v>1</v>
      </c>
      <c r="X563" s="27">
        <v>1</v>
      </c>
      <c r="Y563" s="21"/>
      <c r="Z563" s="21">
        <f t="shared" si="35"/>
        <v>720</v>
      </c>
      <c r="AA563" s="21" t="s">
        <v>55</v>
      </c>
      <c r="AB563" s="21">
        <v>1</v>
      </c>
      <c r="AC563" s="21"/>
      <c r="AD563" s="21">
        <f t="shared" si="32"/>
        <v>720</v>
      </c>
      <c r="AE563" s="21"/>
      <c r="AF563" s="21">
        <f t="shared" si="33"/>
        <v>720</v>
      </c>
      <c r="AG563" s="28">
        <f t="shared" si="34"/>
        <v>720</v>
      </c>
      <c r="AH563" s="21"/>
      <c r="AI563" s="29"/>
      <c r="AJ563" s="21"/>
      <c r="AK563" s="21"/>
      <c r="AL563" s="22"/>
      <c r="AM563" s="21">
        <v>1</v>
      </c>
      <c r="AN563" s="21"/>
      <c r="AO563" s="21" t="s">
        <v>56</v>
      </c>
      <c r="AP563" s="22"/>
      <c r="AQ563" s="22"/>
      <c r="AR563" s="22"/>
    </row>
    <row r="564" spans="1:44" s="20" customFormat="1" ht="14.25" x14ac:dyDescent="0.15">
      <c r="A564" s="21" t="s">
        <v>46</v>
      </c>
      <c r="B564" s="22"/>
      <c r="C564" s="22"/>
      <c r="D564" s="22"/>
      <c r="E564" s="22"/>
      <c r="F564" s="22"/>
      <c r="G564" s="22" t="s">
        <v>812</v>
      </c>
      <c r="H564" s="22"/>
      <c r="I564" s="23">
        <v>39800377600</v>
      </c>
      <c r="J564" s="22" t="s">
        <v>48</v>
      </c>
      <c r="K564" s="24" t="s">
        <v>443</v>
      </c>
      <c r="L564" s="22"/>
      <c r="M564" s="23">
        <v>720</v>
      </c>
      <c r="N564" s="23">
        <v>720</v>
      </c>
      <c r="O564" s="22"/>
      <c r="P564" s="22" t="s">
        <v>50</v>
      </c>
      <c r="Q564" s="22" t="s">
        <v>51</v>
      </c>
      <c r="R564" s="22" t="s">
        <v>161</v>
      </c>
      <c r="S564" s="25"/>
      <c r="T564" s="22" t="s">
        <v>53</v>
      </c>
      <c r="U564" s="22" t="s">
        <v>444</v>
      </c>
      <c r="V564" s="26">
        <v>1</v>
      </c>
      <c r="W564" s="26">
        <v>1</v>
      </c>
      <c r="X564" s="27">
        <v>1</v>
      </c>
      <c r="Y564" s="21"/>
      <c r="Z564" s="21">
        <f t="shared" si="35"/>
        <v>720</v>
      </c>
      <c r="AA564" s="21" t="s">
        <v>55</v>
      </c>
      <c r="AB564" s="21">
        <v>1</v>
      </c>
      <c r="AC564" s="21"/>
      <c r="AD564" s="21">
        <f t="shared" si="32"/>
        <v>720</v>
      </c>
      <c r="AE564" s="21"/>
      <c r="AF564" s="21">
        <f t="shared" si="33"/>
        <v>720</v>
      </c>
      <c r="AG564" s="28">
        <f t="shared" si="34"/>
        <v>720</v>
      </c>
      <c r="AH564" s="21"/>
      <c r="AI564" s="29"/>
      <c r="AJ564" s="21"/>
      <c r="AK564" s="21"/>
      <c r="AL564" s="22"/>
      <c r="AM564" s="21">
        <v>1</v>
      </c>
      <c r="AN564" s="21"/>
      <c r="AO564" s="21" t="s">
        <v>56</v>
      </c>
      <c r="AP564" s="22"/>
      <c r="AQ564" s="22"/>
      <c r="AR564" s="22"/>
    </row>
    <row r="565" spans="1:44" s="20" customFormat="1" ht="14.25" x14ac:dyDescent="0.15">
      <c r="A565" s="21" t="s">
        <v>46</v>
      </c>
      <c r="B565" s="22"/>
      <c r="C565" s="22"/>
      <c r="D565" s="22"/>
      <c r="E565" s="22"/>
      <c r="F565" s="22"/>
      <c r="G565" s="22" t="s">
        <v>813</v>
      </c>
      <c r="H565" s="22"/>
      <c r="I565" s="23">
        <v>39800377603</v>
      </c>
      <c r="J565" s="22" t="s">
        <v>48</v>
      </c>
      <c r="K565" s="24" t="s">
        <v>617</v>
      </c>
      <c r="L565" s="22"/>
      <c r="M565" s="23">
        <v>600</v>
      </c>
      <c r="N565" s="23">
        <v>600</v>
      </c>
      <c r="O565" s="22"/>
      <c r="P565" s="22" t="s">
        <v>50</v>
      </c>
      <c r="Q565" s="22" t="s">
        <v>51</v>
      </c>
      <c r="R565" s="22" t="s">
        <v>109</v>
      </c>
      <c r="S565" s="25"/>
      <c r="T565" s="22" t="s">
        <v>53</v>
      </c>
      <c r="U565" s="22" t="s">
        <v>618</v>
      </c>
      <c r="V565" s="26">
        <v>1</v>
      </c>
      <c r="W565" s="26">
        <v>1</v>
      </c>
      <c r="X565" s="27">
        <v>1</v>
      </c>
      <c r="Y565" s="21"/>
      <c r="Z565" s="21">
        <f t="shared" si="35"/>
        <v>600</v>
      </c>
      <c r="AA565" s="21" t="s">
        <v>55</v>
      </c>
      <c r="AB565" s="21">
        <v>1</v>
      </c>
      <c r="AC565" s="21"/>
      <c r="AD565" s="21">
        <f t="shared" si="32"/>
        <v>600</v>
      </c>
      <c r="AE565" s="21"/>
      <c r="AF565" s="21">
        <f t="shared" si="33"/>
        <v>600</v>
      </c>
      <c r="AG565" s="28">
        <f t="shared" si="34"/>
        <v>600</v>
      </c>
      <c r="AH565" s="21"/>
      <c r="AI565" s="29"/>
      <c r="AJ565" s="21"/>
      <c r="AK565" s="21"/>
      <c r="AL565" s="22"/>
      <c r="AM565" s="21">
        <v>1</v>
      </c>
      <c r="AN565" s="21"/>
      <c r="AO565" s="21" t="s">
        <v>56</v>
      </c>
      <c r="AP565" s="22"/>
      <c r="AQ565" s="22"/>
      <c r="AR565" s="22"/>
    </row>
    <row r="566" spans="1:44" s="20" customFormat="1" ht="14.25" x14ac:dyDescent="0.15">
      <c r="A566" s="21" t="s">
        <v>46</v>
      </c>
      <c r="B566" s="22"/>
      <c r="C566" s="22"/>
      <c r="D566" s="22"/>
      <c r="E566" s="22"/>
      <c r="F566" s="22"/>
      <c r="G566" s="22" t="s">
        <v>814</v>
      </c>
      <c r="H566" s="22"/>
      <c r="I566" s="23">
        <v>39800377609</v>
      </c>
      <c r="J566" s="22" t="s">
        <v>48</v>
      </c>
      <c r="K566" s="24" t="s">
        <v>617</v>
      </c>
      <c r="L566" s="22"/>
      <c r="M566" s="23">
        <v>950</v>
      </c>
      <c r="N566" s="23">
        <v>950</v>
      </c>
      <c r="O566" s="22"/>
      <c r="P566" s="22" t="s">
        <v>50</v>
      </c>
      <c r="Q566" s="22" t="s">
        <v>51</v>
      </c>
      <c r="R566" s="22" t="s">
        <v>109</v>
      </c>
      <c r="S566" s="25"/>
      <c r="T566" s="22" t="s">
        <v>53</v>
      </c>
      <c r="U566" s="22" t="s">
        <v>618</v>
      </c>
      <c r="V566" s="26">
        <v>1</v>
      </c>
      <c r="W566" s="26">
        <v>1</v>
      </c>
      <c r="X566" s="27">
        <v>1</v>
      </c>
      <c r="Y566" s="21"/>
      <c r="Z566" s="21">
        <f t="shared" si="35"/>
        <v>950</v>
      </c>
      <c r="AA566" s="21" t="s">
        <v>55</v>
      </c>
      <c r="AB566" s="21">
        <v>1</v>
      </c>
      <c r="AC566" s="21"/>
      <c r="AD566" s="21">
        <f t="shared" si="32"/>
        <v>950</v>
      </c>
      <c r="AE566" s="21"/>
      <c r="AF566" s="21">
        <f t="shared" si="33"/>
        <v>950</v>
      </c>
      <c r="AG566" s="28">
        <f t="shared" si="34"/>
        <v>950</v>
      </c>
      <c r="AH566" s="21"/>
      <c r="AI566" s="29"/>
      <c r="AJ566" s="21"/>
      <c r="AK566" s="21"/>
      <c r="AL566" s="22"/>
      <c r="AM566" s="21">
        <v>1</v>
      </c>
      <c r="AN566" s="21"/>
      <c r="AO566" s="21" t="s">
        <v>56</v>
      </c>
      <c r="AP566" s="22"/>
      <c r="AQ566" s="22"/>
      <c r="AR566" s="22"/>
    </row>
    <row r="567" spans="1:44" s="20" customFormat="1" ht="14.25" x14ac:dyDescent="0.15">
      <c r="A567" s="21" t="s">
        <v>46</v>
      </c>
      <c r="B567" s="22"/>
      <c r="C567" s="22"/>
      <c r="D567" s="22"/>
      <c r="E567" s="22"/>
      <c r="F567" s="22"/>
      <c r="G567" s="22" t="s">
        <v>815</v>
      </c>
      <c r="H567" s="22"/>
      <c r="I567" s="23">
        <v>39800379042</v>
      </c>
      <c r="J567" s="22" t="s">
        <v>48</v>
      </c>
      <c r="K567" s="24" t="s">
        <v>351</v>
      </c>
      <c r="L567" s="22"/>
      <c r="M567" s="23">
        <v>720</v>
      </c>
      <c r="N567" s="23">
        <v>720</v>
      </c>
      <c r="O567" s="22"/>
      <c r="P567" s="22" t="s">
        <v>50</v>
      </c>
      <c r="Q567" s="22" t="s">
        <v>51</v>
      </c>
      <c r="R567" s="22" t="s">
        <v>117</v>
      </c>
      <c r="S567" s="25"/>
      <c r="T567" s="22" t="s">
        <v>53</v>
      </c>
      <c r="U567" s="22" t="s">
        <v>352</v>
      </c>
      <c r="V567" s="26">
        <v>1</v>
      </c>
      <c r="W567" s="26">
        <v>1</v>
      </c>
      <c r="X567" s="27">
        <v>1</v>
      </c>
      <c r="Y567" s="21"/>
      <c r="Z567" s="21">
        <f t="shared" si="35"/>
        <v>720</v>
      </c>
      <c r="AA567" s="21" t="s">
        <v>55</v>
      </c>
      <c r="AB567" s="21">
        <v>1</v>
      </c>
      <c r="AC567" s="21"/>
      <c r="AD567" s="21">
        <f t="shared" si="32"/>
        <v>720</v>
      </c>
      <c r="AE567" s="21"/>
      <c r="AF567" s="21">
        <f t="shared" si="33"/>
        <v>720</v>
      </c>
      <c r="AG567" s="28">
        <f t="shared" si="34"/>
        <v>720</v>
      </c>
      <c r="AH567" s="21"/>
      <c r="AI567" s="29"/>
      <c r="AJ567" s="21"/>
      <c r="AK567" s="21"/>
      <c r="AL567" s="22"/>
      <c r="AM567" s="21">
        <v>1</v>
      </c>
      <c r="AN567" s="21"/>
      <c r="AO567" s="21" t="s">
        <v>56</v>
      </c>
      <c r="AP567" s="22"/>
      <c r="AQ567" s="22"/>
      <c r="AR567" s="22"/>
    </row>
    <row r="568" spans="1:44" s="20" customFormat="1" ht="14.25" x14ac:dyDescent="0.15">
      <c r="A568" s="21" t="s">
        <v>46</v>
      </c>
      <c r="B568" s="22"/>
      <c r="C568" s="22"/>
      <c r="D568" s="22"/>
      <c r="E568" s="22"/>
      <c r="F568" s="22"/>
      <c r="G568" s="22" t="s">
        <v>816</v>
      </c>
      <c r="H568" s="22"/>
      <c r="I568" s="23">
        <v>39800379043</v>
      </c>
      <c r="J568" s="22" t="s">
        <v>48</v>
      </c>
      <c r="K568" s="24" t="s">
        <v>115</v>
      </c>
      <c r="L568" s="22"/>
      <c r="M568" s="23">
        <v>720</v>
      </c>
      <c r="N568" s="23">
        <v>720</v>
      </c>
      <c r="O568" s="22"/>
      <c r="P568" s="22" t="s">
        <v>50</v>
      </c>
      <c r="Q568" s="22" t="s">
        <v>51</v>
      </c>
      <c r="R568" s="22" t="s">
        <v>117</v>
      </c>
      <c r="S568" s="25"/>
      <c r="T568" s="22" t="s">
        <v>53</v>
      </c>
      <c r="U568" s="22" t="s">
        <v>118</v>
      </c>
      <c r="V568" s="26">
        <v>1</v>
      </c>
      <c r="W568" s="26">
        <v>1</v>
      </c>
      <c r="X568" s="27">
        <v>1</v>
      </c>
      <c r="Y568" s="21"/>
      <c r="Z568" s="21">
        <f t="shared" si="35"/>
        <v>720</v>
      </c>
      <c r="AA568" s="21" t="s">
        <v>55</v>
      </c>
      <c r="AB568" s="21">
        <v>1</v>
      </c>
      <c r="AC568" s="21"/>
      <c r="AD568" s="21">
        <f t="shared" si="32"/>
        <v>720</v>
      </c>
      <c r="AE568" s="21"/>
      <c r="AF568" s="21">
        <f t="shared" si="33"/>
        <v>720</v>
      </c>
      <c r="AG568" s="28">
        <f t="shared" si="34"/>
        <v>720</v>
      </c>
      <c r="AH568" s="21"/>
      <c r="AI568" s="29"/>
      <c r="AJ568" s="21"/>
      <c r="AK568" s="21"/>
      <c r="AL568" s="22"/>
      <c r="AM568" s="21">
        <v>1</v>
      </c>
      <c r="AN568" s="21"/>
      <c r="AO568" s="21" t="s">
        <v>56</v>
      </c>
      <c r="AP568" s="22"/>
      <c r="AQ568" s="22"/>
      <c r="AR568" s="22"/>
    </row>
    <row r="569" spans="1:44" s="20" customFormat="1" ht="14.25" x14ac:dyDescent="0.15">
      <c r="A569" s="21" t="s">
        <v>46</v>
      </c>
      <c r="B569" s="22"/>
      <c r="C569" s="22"/>
      <c r="D569" s="22"/>
      <c r="E569" s="22"/>
      <c r="F569" s="22"/>
      <c r="G569" s="22" t="s">
        <v>817</v>
      </c>
      <c r="H569" s="22"/>
      <c r="I569" s="23">
        <v>39800377614</v>
      </c>
      <c r="J569" s="22" t="s">
        <v>48</v>
      </c>
      <c r="K569" s="24" t="s">
        <v>220</v>
      </c>
      <c r="L569" s="22"/>
      <c r="M569" s="23">
        <v>720</v>
      </c>
      <c r="N569" s="23">
        <v>720</v>
      </c>
      <c r="O569" s="22"/>
      <c r="P569" s="22" t="s">
        <v>64</v>
      </c>
      <c r="Q569" s="22" t="s">
        <v>51</v>
      </c>
      <c r="R569" s="22" t="s">
        <v>221</v>
      </c>
      <c r="S569" s="25"/>
      <c r="T569" s="22" t="s">
        <v>53</v>
      </c>
      <c r="U569" s="22" t="s">
        <v>222</v>
      </c>
      <c r="V569" s="26">
        <v>1</v>
      </c>
      <c r="W569" s="26">
        <v>1</v>
      </c>
      <c r="X569" s="27">
        <v>1</v>
      </c>
      <c r="Y569" s="21"/>
      <c r="Z569" s="21">
        <f t="shared" si="35"/>
        <v>720</v>
      </c>
      <c r="AA569" s="21" t="s">
        <v>55</v>
      </c>
      <c r="AB569" s="21">
        <v>1</v>
      </c>
      <c r="AC569" s="21"/>
      <c r="AD569" s="21">
        <f t="shared" si="32"/>
        <v>720</v>
      </c>
      <c r="AE569" s="21"/>
      <c r="AF569" s="21">
        <f t="shared" si="33"/>
        <v>720</v>
      </c>
      <c r="AG569" s="28">
        <f t="shared" si="34"/>
        <v>720</v>
      </c>
      <c r="AH569" s="21"/>
      <c r="AI569" s="29"/>
      <c r="AJ569" s="21"/>
      <c r="AK569" s="21"/>
      <c r="AL569" s="22"/>
      <c r="AM569" s="21">
        <v>1</v>
      </c>
      <c r="AN569" s="21"/>
      <c r="AO569" s="21" t="s">
        <v>56</v>
      </c>
      <c r="AP569" s="22"/>
      <c r="AQ569" s="22"/>
      <c r="AR569" s="22"/>
    </row>
    <row r="570" spans="1:44" s="20" customFormat="1" ht="14.25" x14ac:dyDescent="0.15">
      <c r="A570" s="21" t="s">
        <v>46</v>
      </c>
      <c r="B570" s="22"/>
      <c r="C570" s="22"/>
      <c r="D570" s="22"/>
      <c r="E570" s="22"/>
      <c r="F570" s="22"/>
      <c r="G570" s="22" t="s">
        <v>818</v>
      </c>
      <c r="H570" s="22"/>
      <c r="I570" s="23">
        <v>39800377616</v>
      </c>
      <c r="J570" s="22" t="s">
        <v>48</v>
      </c>
      <c r="K570" s="24" t="s">
        <v>819</v>
      </c>
      <c r="L570" s="22"/>
      <c r="M570" s="23">
        <v>720</v>
      </c>
      <c r="N570" s="23">
        <v>720</v>
      </c>
      <c r="O570" s="22"/>
      <c r="P570" s="22" t="s">
        <v>50</v>
      </c>
      <c r="Q570" s="22" t="s">
        <v>51</v>
      </c>
      <c r="R570" s="22" t="s">
        <v>374</v>
      </c>
      <c r="S570" s="25"/>
      <c r="T570" s="22" t="s">
        <v>275</v>
      </c>
      <c r="U570" s="22" t="s">
        <v>375</v>
      </c>
      <c r="V570" s="26">
        <v>1</v>
      </c>
      <c r="W570" s="26">
        <v>1</v>
      </c>
      <c r="X570" s="27">
        <v>1</v>
      </c>
      <c r="Y570" s="21"/>
      <c r="Z570" s="21">
        <f t="shared" si="35"/>
        <v>720</v>
      </c>
      <c r="AA570" s="21" t="s">
        <v>55</v>
      </c>
      <c r="AB570" s="21">
        <v>1</v>
      </c>
      <c r="AC570" s="21"/>
      <c r="AD570" s="21">
        <f t="shared" si="32"/>
        <v>720</v>
      </c>
      <c r="AE570" s="21"/>
      <c r="AF570" s="21">
        <f t="shared" si="33"/>
        <v>720</v>
      </c>
      <c r="AG570" s="28">
        <f t="shared" si="34"/>
        <v>720</v>
      </c>
      <c r="AH570" s="21"/>
      <c r="AI570" s="29"/>
      <c r="AJ570" s="21"/>
      <c r="AK570" s="21"/>
      <c r="AL570" s="22"/>
      <c r="AM570" s="21">
        <v>1</v>
      </c>
      <c r="AN570" s="21"/>
      <c r="AO570" s="21" t="s">
        <v>56</v>
      </c>
      <c r="AP570" s="22"/>
      <c r="AQ570" s="22"/>
      <c r="AR570" s="22"/>
    </row>
    <row r="571" spans="1:44" s="20" customFormat="1" ht="14.25" x14ac:dyDescent="0.15">
      <c r="A571" s="21" t="s">
        <v>46</v>
      </c>
      <c r="B571" s="22"/>
      <c r="C571" s="22"/>
      <c r="D571" s="22"/>
      <c r="E571" s="22"/>
      <c r="F571" s="22"/>
      <c r="G571" s="22" t="s">
        <v>820</v>
      </c>
      <c r="H571" s="22"/>
      <c r="I571" s="23">
        <v>39800379049</v>
      </c>
      <c r="J571" s="22" t="s">
        <v>48</v>
      </c>
      <c r="K571" s="24" t="s">
        <v>103</v>
      </c>
      <c r="L571" s="22"/>
      <c r="M571" s="23">
        <v>720</v>
      </c>
      <c r="N571" s="23">
        <v>720</v>
      </c>
      <c r="O571" s="22"/>
      <c r="P571" s="22" t="s">
        <v>50</v>
      </c>
      <c r="Q571" s="22" t="s">
        <v>51</v>
      </c>
      <c r="R571" s="22" t="s">
        <v>104</v>
      </c>
      <c r="S571" s="25"/>
      <c r="T571" s="22" t="s">
        <v>53</v>
      </c>
      <c r="U571" s="22" t="s">
        <v>105</v>
      </c>
      <c r="V571" s="26">
        <v>1</v>
      </c>
      <c r="W571" s="26">
        <v>1</v>
      </c>
      <c r="X571" s="27">
        <v>1</v>
      </c>
      <c r="Y571" s="21"/>
      <c r="Z571" s="21">
        <f t="shared" si="35"/>
        <v>720</v>
      </c>
      <c r="AA571" s="21" t="s">
        <v>55</v>
      </c>
      <c r="AB571" s="21">
        <v>1</v>
      </c>
      <c r="AC571" s="21"/>
      <c r="AD571" s="21">
        <f t="shared" si="32"/>
        <v>720</v>
      </c>
      <c r="AE571" s="21"/>
      <c r="AF571" s="21">
        <f t="shared" si="33"/>
        <v>720</v>
      </c>
      <c r="AG571" s="28">
        <f t="shared" si="34"/>
        <v>720</v>
      </c>
      <c r="AH571" s="21"/>
      <c r="AI571" s="29"/>
      <c r="AJ571" s="21"/>
      <c r="AK571" s="21"/>
      <c r="AL571" s="22"/>
      <c r="AM571" s="21">
        <v>1</v>
      </c>
      <c r="AN571" s="21"/>
      <c r="AO571" s="21" t="s">
        <v>56</v>
      </c>
      <c r="AP571" s="22"/>
      <c r="AQ571" s="22"/>
      <c r="AR571" s="22"/>
    </row>
    <row r="572" spans="1:44" s="20" customFormat="1" ht="14.25" x14ac:dyDescent="0.15">
      <c r="A572" s="21" t="s">
        <v>46</v>
      </c>
      <c r="B572" s="22"/>
      <c r="C572" s="22"/>
      <c r="D572" s="22"/>
      <c r="E572" s="22"/>
      <c r="F572" s="22"/>
      <c r="G572" s="22" t="s">
        <v>821</v>
      </c>
      <c r="H572" s="22"/>
      <c r="I572" s="23">
        <v>39800379054</v>
      </c>
      <c r="J572" s="22" t="s">
        <v>48</v>
      </c>
      <c r="K572" s="24" t="s">
        <v>248</v>
      </c>
      <c r="L572" s="22"/>
      <c r="M572" s="23">
        <v>720</v>
      </c>
      <c r="N572" s="23">
        <v>720</v>
      </c>
      <c r="O572" s="22"/>
      <c r="P572" s="22" t="s">
        <v>50</v>
      </c>
      <c r="Q572" s="22" t="s">
        <v>51</v>
      </c>
      <c r="R572" s="22" t="s">
        <v>249</v>
      </c>
      <c r="S572" s="25"/>
      <c r="T572" s="22" t="s">
        <v>53</v>
      </c>
      <c r="U572" s="22" t="s">
        <v>250</v>
      </c>
      <c r="V572" s="26">
        <v>1</v>
      </c>
      <c r="W572" s="26">
        <v>1</v>
      </c>
      <c r="X572" s="27">
        <v>1</v>
      </c>
      <c r="Y572" s="21"/>
      <c r="Z572" s="21">
        <f t="shared" si="35"/>
        <v>720</v>
      </c>
      <c r="AA572" s="21" t="s">
        <v>55</v>
      </c>
      <c r="AB572" s="21">
        <v>1</v>
      </c>
      <c r="AC572" s="21"/>
      <c r="AD572" s="21">
        <f t="shared" si="32"/>
        <v>720</v>
      </c>
      <c r="AE572" s="21"/>
      <c r="AF572" s="21">
        <f t="shared" si="33"/>
        <v>720</v>
      </c>
      <c r="AG572" s="28">
        <f t="shared" si="34"/>
        <v>720</v>
      </c>
      <c r="AH572" s="21"/>
      <c r="AI572" s="29"/>
      <c r="AJ572" s="21"/>
      <c r="AK572" s="21"/>
      <c r="AL572" s="22"/>
      <c r="AM572" s="21">
        <v>1</v>
      </c>
      <c r="AN572" s="21"/>
      <c r="AO572" s="21" t="s">
        <v>56</v>
      </c>
      <c r="AP572" s="22"/>
      <c r="AQ572" s="22"/>
      <c r="AR572" s="22"/>
    </row>
    <row r="573" spans="1:44" s="20" customFormat="1" ht="14.25" x14ac:dyDescent="0.15">
      <c r="A573" s="21" t="s">
        <v>46</v>
      </c>
      <c r="B573" s="22"/>
      <c r="C573" s="22"/>
      <c r="D573" s="22"/>
      <c r="E573" s="22"/>
      <c r="F573" s="22"/>
      <c r="G573" s="22" t="s">
        <v>822</v>
      </c>
      <c r="H573" s="22"/>
      <c r="I573" s="23">
        <v>39800379055</v>
      </c>
      <c r="J573" s="22" t="s">
        <v>48</v>
      </c>
      <c r="K573" s="24" t="s">
        <v>209</v>
      </c>
      <c r="L573" s="22"/>
      <c r="M573" s="23">
        <v>950</v>
      </c>
      <c r="N573" s="23">
        <v>950</v>
      </c>
      <c r="O573" s="22"/>
      <c r="P573" s="22" t="s">
        <v>50</v>
      </c>
      <c r="Q573" s="22" t="s">
        <v>51</v>
      </c>
      <c r="R573" s="22" t="s">
        <v>99</v>
      </c>
      <c r="S573" s="25"/>
      <c r="T573" s="22" t="s">
        <v>53</v>
      </c>
      <c r="U573" s="22" t="s">
        <v>210</v>
      </c>
      <c r="V573" s="26">
        <v>1</v>
      </c>
      <c r="W573" s="26">
        <v>1</v>
      </c>
      <c r="X573" s="27">
        <v>1</v>
      </c>
      <c r="Y573" s="21"/>
      <c r="Z573" s="21">
        <f t="shared" si="35"/>
        <v>950</v>
      </c>
      <c r="AA573" s="21" t="s">
        <v>55</v>
      </c>
      <c r="AB573" s="21">
        <v>1</v>
      </c>
      <c r="AC573" s="21"/>
      <c r="AD573" s="21">
        <f t="shared" si="32"/>
        <v>950</v>
      </c>
      <c r="AE573" s="21"/>
      <c r="AF573" s="21">
        <f t="shared" si="33"/>
        <v>950</v>
      </c>
      <c r="AG573" s="28">
        <f t="shared" si="34"/>
        <v>950</v>
      </c>
      <c r="AH573" s="21"/>
      <c r="AI573" s="29"/>
      <c r="AJ573" s="21"/>
      <c r="AK573" s="21"/>
      <c r="AL573" s="22"/>
      <c r="AM573" s="21">
        <v>1</v>
      </c>
      <c r="AN573" s="21"/>
      <c r="AO573" s="21" t="s">
        <v>56</v>
      </c>
      <c r="AP573" s="22"/>
      <c r="AQ573" s="22"/>
      <c r="AR573" s="22"/>
    </row>
    <row r="574" spans="1:44" s="20" customFormat="1" ht="14.25" x14ac:dyDescent="0.15">
      <c r="A574" s="21" t="s">
        <v>46</v>
      </c>
      <c r="B574" s="22"/>
      <c r="C574" s="22"/>
      <c r="D574" s="22"/>
      <c r="E574" s="22"/>
      <c r="F574" s="22"/>
      <c r="G574" s="22" t="s">
        <v>823</v>
      </c>
      <c r="H574" s="22"/>
      <c r="I574" s="23">
        <v>39800379058</v>
      </c>
      <c r="J574" s="22" t="s">
        <v>48</v>
      </c>
      <c r="K574" s="24" t="s">
        <v>184</v>
      </c>
      <c r="L574" s="22"/>
      <c r="M574" s="23">
        <v>950</v>
      </c>
      <c r="N574" s="23">
        <v>950</v>
      </c>
      <c r="O574" s="22"/>
      <c r="P574" s="22" t="s">
        <v>50</v>
      </c>
      <c r="Q574" s="22" t="s">
        <v>51</v>
      </c>
      <c r="R574" s="22" t="s">
        <v>109</v>
      </c>
      <c r="S574" s="25"/>
      <c r="T574" s="22" t="s">
        <v>53</v>
      </c>
      <c r="U574" s="22" t="s">
        <v>185</v>
      </c>
      <c r="V574" s="26">
        <v>1</v>
      </c>
      <c r="W574" s="26">
        <v>1</v>
      </c>
      <c r="X574" s="27">
        <v>1</v>
      </c>
      <c r="Y574" s="21"/>
      <c r="Z574" s="21">
        <f t="shared" si="35"/>
        <v>950</v>
      </c>
      <c r="AA574" s="21" t="s">
        <v>55</v>
      </c>
      <c r="AB574" s="21">
        <v>1</v>
      </c>
      <c r="AC574" s="21"/>
      <c r="AD574" s="21">
        <f t="shared" si="32"/>
        <v>950</v>
      </c>
      <c r="AE574" s="21"/>
      <c r="AF574" s="21">
        <f t="shared" si="33"/>
        <v>950</v>
      </c>
      <c r="AG574" s="28">
        <f t="shared" si="34"/>
        <v>950</v>
      </c>
      <c r="AH574" s="21"/>
      <c r="AI574" s="29"/>
      <c r="AJ574" s="21"/>
      <c r="AK574" s="21"/>
      <c r="AL574" s="22"/>
      <c r="AM574" s="21">
        <v>1</v>
      </c>
      <c r="AN574" s="21"/>
      <c r="AO574" s="21" t="s">
        <v>56</v>
      </c>
      <c r="AP574" s="22"/>
      <c r="AQ574" s="22"/>
      <c r="AR574" s="22"/>
    </row>
    <row r="575" spans="1:44" s="20" customFormat="1" ht="14.25" x14ac:dyDescent="0.15">
      <c r="A575" s="21" t="s">
        <v>46</v>
      </c>
      <c r="B575" s="22"/>
      <c r="C575" s="22"/>
      <c r="D575" s="22"/>
      <c r="E575" s="22"/>
      <c r="F575" s="22"/>
      <c r="G575" s="22" t="s">
        <v>824</v>
      </c>
      <c r="H575" s="22"/>
      <c r="I575" s="23">
        <v>39800379061</v>
      </c>
      <c r="J575" s="22" t="s">
        <v>48</v>
      </c>
      <c r="K575" s="24" t="s">
        <v>108</v>
      </c>
      <c r="L575" s="22"/>
      <c r="M575" s="23">
        <v>950</v>
      </c>
      <c r="N575" s="23">
        <v>950</v>
      </c>
      <c r="O575" s="22"/>
      <c r="P575" s="22" t="s">
        <v>50</v>
      </c>
      <c r="Q575" s="22" t="s">
        <v>51</v>
      </c>
      <c r="R575" s="22" t="s">
        <v>109</v>
      </c>
      <c r="S575" s="25"/>
      <c r="T575" s="22" t="s">
        <v>53</v>
      </c>
      <c r="U575" s="22" t="s">
        <v>110</v>
      </c>
      <c r="V575" s="26">
        <v>1</v>
      </c>
      <c r="W575" s="26">
        <v>1</v>
      </c>
      <c r="X575" s="27">
        <v>1</v>
      </c>
      <c r="Y575" s="21"/>
      <c r="Z575" s="21">
        <f t="shared" si="35"/>
        <v>950</v>
      </c>
      <c r="AA575" s="21" t="s">
        <v>55</v>
      </c>
      <c r="AB575" s="21">
        <v>1</v>
      </c>
      <c r="AC575" s="21"/>
      <c r="AD575" s="21">
        <f t="shared" si="32"/>
        <v>950</v>
      </c>
      <c r="AE575" s="21"/>
      <c r="AF575" s="21">
        <f t="shared" si="33"/>
        <v>950</v>
      </c>
      <c r="AG575" s="28">
        <f t="shared" si="34"/>
        <v>950</v>
      </c>
      <c r="AH575" s="21"/>
      <c r="AI575" s="29"/>
      <c r="AJ575" s="21"/>
      <c r="AK575" s="21"/>
      <c r="AL575" s="22"/>
      <c r="AM575" s="21">
        <v>1</v>
      </c>
      <c r="AN575" s="21"/>
      <c r="AO575" s="21" t="s">
        <v>56</v>
      </c>
      <c r="AP575" s="22"/>
      <c r="AQ575" s="22"/>
      <c r="AR575" s="22"/>
    </row>
    <row r="576" spans="1:44" s="20" customFormat="1" ht="14.25" x14ac:dyDescent="0.15">
      <c r="A576" s="21" t="s">
        <v>46</v>
      </c>
      <c r="B576" s="22"/>
      <c r="C576" s="22"/>
      <c r="D576" s="22"/>
      <c r="E576" s="22"/>
      <c r="F576" s="22"/>
      <c r="G576" s="22" t="s">
        <v>825</v>
      </c>
      <c r="H576" s="22"/>
      <c r="I576" s="23">
        <v>39800379080</v>
      </c>
      <c r="J576" s="22" t="s">
        <v>48</v>
      </c>
      <c r="K576" s="24" t="s">
        <v>314</v>
      </c>
      <c r="L576" s="22"/>
      <c r="M576" s="23">
        <v>600</v>
      </c>
      <c r="N576" s="23">
        <v>600</v>
      </c>
      <c r="O576" s="22"/>
      <c r="P576" s="22" t="s">
        <v>50</v>
      </c>
      <c r="Q576" s="22" t="s">
        <v>51</v>
      </c>
      <c r="R576" s="22" t="s">
        <v>52</v>
      </c>
      <c r="S576" s="25"/>
      <c r="T576" s="22" t="s">
        <v>53</v>
      </c>
      <c r="U576" s="22" t="s">
        <v>315</v>
      </c>
      <c r="V576" s="26">
        <v>1</v>
      </c>
      <c r="W576" s="26">
        <v>1</v>
      </c>
      <c r="X576" s="27">
        <v>1</v>
      </c>
      <c r="Y576" s="21"/>
      <c r="Z576" s="21">
        <f t="shared" si="35"/>
        <v>600</v>
      </c>
      <c r="AA576" s="21" t="s">
        <v>55</v>
      </c>
      <c r="AB576" s="21">
        <v>1</v>
      </c>
      <c r="AC576" s="21"/>
      <c r="AD576" s="21">
        <f t="shared" si="32"/>
        <v>600</v>
      </c>
      <c r="AE576" s="21"/>
      <c r="AF576" s="21">
        <f t="shared" si="33"/>
        <v>600</v>
      </c>
      <c r="AG576" s="28">
        <f t="shared" si="34"/>
        <v>600</v>
      </c>
      <c r="AH576" s="21"/>
      <c r="AI576" s="29"/>
      <c r="AJ576" s="21"/>
      <c r="AK576" s="21"/>
      <c r="AL576" s="22"/>
      <c r="AM576" s="21">
        <v>1</v>
      </c>
      <c r="AN576" s="21"/>
      <c r="AO576" s="21" t="s">
        <v>56</v>
      </c>
      <c r="AP576" s="22"/>
      <c r="AQ576" s="22"/>
      <c r="AR576" s="22"/>
    </row>
    <row r="577" spans="1:44" s="20" customFormat="1" ht="14.25" x14ac:dyDescent="0.15">
      <c r="A577" s="21" t="s">
        <v>46</v>
      </c>
      <c r="B577" s="22"/>
      <c r="C577" s="22"/>
      <c r="D577" s="22"/>
      <c r="E577" s="22"/>
      <c r="F577" s="22"/>
      <c r="G577" s="22" t="s">
        <v>826</v>
      </c>
      <c r="H577" s="22"/>
      <c r="I577" s="23">
        <v>39800379082</v>
      </c>
      <c r="J577" s="22" t="s">
        <v>48</v>
      </c>
      <c r="K577" s="24" t="s">
        <v>72</v>
      </c>
      <c r="L577" s="22"/>
      <c r="M577" s="23">
        <v>600</v>
      </c>
      <c r="N577" s="23">
        <v>600</v>
      </c>
      <c r="O577" s="22"/>
      <c r="P577" s="22" t="s">
        <v>50</v>
      </c>
      <c r="Q577" s="22" t="s">
        <v>51</v>
      </c>
      <c r="R577" s="22" t="s">
        <v>52</v>
      </c>
      <c r="S577" s="25"/>
      <c r="T577" s="22" t="s">
        <v>53</v>
      </c>
      <c r="U577" s="22" t="s">
        <v>54</v>
      </c>
      <c r="V577" s="26">
        <v>1</v>
      </c>
      <c r="W577" s="26">
        <v>1</v>
      </c>
      <c r="X577" s="27">
        <v>1</v>
      </c>
      <c r="Y577" s="21"/>
      <c r="Z577" s="21">
        <f t="shared" si="35"/>
        <v>600</v>
      </c>
      <c r="AA577" s="21" t="s">
        <v>55</v>
      </c>
      <c r="AB577" s="21">
        <v>1</v>
      </c>
      <c r="AC577" s="21"/>
      <c r="AD577" s="21">
        <f t="shared" si="32"/>
        <v>600</v>
      </c>
      <c r="AE577" s="21"/>
      <c r="AF577" s="21">
        <f t="shared" si="33"/>
        <v>600</v>
      </c>
      <c r="AG577" s="28">
        <f t="shared" si="34"/>
        <v>600</v>
      </c>
      <c r="AH577" s="21"/>
      <c r="AI577" s="29"/>
      <c r="AJ577" s="21"/>
      <c r="AK577" s="21"/>
      <c r="AL577" s="22"/>
      <c r="AM577" s="21">
        <v>1</v>
      </c>
      <c r="AN577" s="21"/>
      <c r="AO577" s="21" t="s">
        <v>56</v>
      </c>
      <c r="AP577" s="22"/>
      <c r="AQ577" s="22"/>
      <c r="AR577" s="22"/>
    </row>
    <row r="578" spans="1:44" s="20" customFormat="1" ht="14.25" x14ac:dyDescent="0.15">
      <c r="A578" s="21" t="s">
        <v>46</v>
      </c>
      <c r="B578" s="22"/>
      <c r="C578" s="22"/>
      <c r="D578" s="22"/>
      <c r="E578" s="22"/>
      <c r="F578" s="22"/>
      <c r="G578" s="22" t="s">
        <v>827</v>
      </c>
      <c r="H578" s="22"/>
      <c r="I578" s="23">
        <v>39800379083</v>
      </c>
      <c r="J578" s="22" t="s">
        <v>48</v>
      </c>
      <c r="K578" s="24" t="s">
        <v>209</v>
      </c>
      <c r="L578" s="22"/>
      <c r="M578" s="23">
        <v>950</v>
      </c>
      <c r="N578" s="23">
        <v>950</v>
      </c>
      <c r="O578" s="22"/>
      <c r="P578" s="22" t="s">
        <v>50</v>
      </c>
      <c r="Q578" s="22" t="s">
        <v>51</v>
      </c>
      <c r="R578" s="22" t="s">
        <v>99</v>
      </c>
      <c r="S578" s="25"/>
      <c r="T578" s="22" t="s">
        <v>53</v>
      </c>
      <c r="U578" s="22" t="s">
        <v>210</v>
      </c>
      <c r="V578" s="26">
        <v>1</v>
      </c>
      <c r="W578" s="26">
        <v>1</v>
      </c>
      <c r="X578" s="27">
        <v>1</v>
      </c>
      <c r="Y578" s="21"/>
      <c r="Z578" s="21">
        <f t="shared" si="35"/>
        <v>950</v>
      </c>
      <c r="AA578" s="21" t="s">
        <v>55</v>
      </c>
      <c r="AB578" s="21">
        <v>1</v>
      </c>
      <c r="AC578" s="21"/>
      <c r="AD578" s="21">
        <f t="shared" ref="AD578:AD641" si="36">Z578</f>
        <v>950</v>
      </c>
      <c r="AE578" s="21"/>
      <c r="AF578" s="21">
        <f t="shared" ref="AF578:AF641" si="37">Z578</f>
        <v>950</v>
      </c>
      <c r="AG578" s="28">
        <f t="shared" ref="AG578:AG641" si="38">Z578</f>
        <v>950</v>
      </c>
      <c r="AH578" s="21"/>
      <c r="AI578" s="29"/>
      <c r="AJ578" s="21"/>
      <c r="AK578" s="21"/>
      <c r="AL578" s="22"/>
      <c r="AM578" s="21">
        <v>1</v>
      </c>
      <c r="AN578" s="21"/>
      <c r="AO578" s="21" t="s">
        <v>56</v>
      </c>
      <c r="AP578" s="22"/>
      <c r="AQ578" s="22"/>
      <c r="AR578" s="22"/>
    </row>
    <row r="579" spans="1:44" s="20" customFormat="1" ht="14.25" x14ac:dyDescent="0.15">
      <c r="A579" s="21" t="s">
        <v>46</v>
      </c>
      <c r="B579" s="22"/>
      <c r="C579" s="22"/>
      <c r="D579" s="22"/>
      <c r="E579" s="22"/>
      <c r="F579" s="22"/>
      <c r="G579" s="22" t="s">
        <v>828</v>
      </c>
      <c r="H579" s="22"/>
      <c r="I579" s="23">
        <v>39800379086</v>
      </c>
      <c r="J579" s="22" t="s">
        <v>48</v>
      </c>
      <c r="K579" s="24" t="s">
        <v>129</v>
      </c>
      <c r="L579" s="22"/>
      <c r="M579" s="23">
        <v>950</v>
      </c>
      <c r="N579" s="23">
        <v>950</v>
      </c>
      <c r="O579" s="22"/>
      <c r="P579" s="22" t="s">
        <v>50</v>
      </c>
      <c r="Q579" s="22" t="s">
        <v>51</v>
      </c>
      <c r="R579" s="22" t="s">
        <v>77</v>
      </c>
      <c r="S579" s="25"/>
      <c r="T579" s="22" t="s">
        <v>53</v>
      </c>
      <c r="U579" s="22" t="s">
        <v>130</v>
      </c>
      <c r="V579" s="26">
        <v>1</v>
      </c>
      <c r="W579" s="26">
        <v>1</v>
      </c>
      <c r="X579" s="27">
        <v>1</v>
      </c>
      <c r="Y579" s="21"/>
      <c r="Z579" s="21">
        <f t="shared" ref="Z579:Z642" si="39">N579</f>
        <v>950</v>
      </c>
      <c r="AA579" s="21" t="s">
        <v>55</v>
      </c>
      <c r="AB579" s="21">
        <v>1</v>
      </c>
      <c r="AC579" s="21"/>
      <c r="AD579" s="21">
        <f t="shared" si="36"/>
        <v>950</v>
      </c>
      <c r="AE579" s="21"/>
      <c r="AF579" s="21">
        <f t="shared" si="37"/>
        <v>950</v>
      </c>
      <c r="AG579" s="28">
        <f t="shared" si="38"/>
        <v>950</v>
      </c>
      <c r="AH579" s="21"/>
      <c r="AI579" s="29"/>
      <c r="AJ579" s="21"/>
      <c r="AK579" s="21"/>
      <c r="AL579" s="22"/>
      <c r="AM579" s="21">
        <v>1</v>
      </c>
      <c r="AN579" s="21"/>
      <c r="AO579" s="21" t="s">
        <v>56</v>
      </c>
      <c r="AP579" s="22"/>
      <c r="AQ579" s="22"/>
      <c r="AR579" s="22"/>
    </row>
    <row r="580" spans="1:44" s="20" customFormat="1" ht="14.25" x14ac:dyDescent="0.15">
      <c r="A580" s="21" t="s">
        <v>46</v>
      </c>
      <c r="B580" s="22"/>
      <c r="C580" s="22"/>
      <c r="D580" s="22"/>
      <c r="E580" s="22"/>
      <c r="F580" s="22"/>
      <c r="G580" s="22" t="s">
        <v>829</v>
      </c>
      <c r="H580" s="22"/>
      <c r="I580" s="23">
        <v>39800379091</v>
      </c>
      <c r="J580" s="22" t="s">
        <v>48</v>
      </c>
      <c r="K580" s="24" t="s">
        <v>129</v>
      </c>
      <c r="L580" s="22"/>
      <c r="M580" s="23">
        <v>720</v>
      </c>
      <c r="N580" s="23">
        <v>720</v>
      </c>
      <c r="O580" s="22"/>
      <c r="P580" s="22" t="s">
        <v>50</v>
      </c>
      <c r="Q580" s="22" t="s">
        <v>51</v>
      </c>
      <c r="R580" s="22" t="s">
        <v>77</v>
      </c>
      <c r="S580" s="25"/>
      <c r="T580" s="22" t="s">
        <v>53</v>
      </c>
      <c r="U580" s="22" t="s">
        <v>130</v>
      </c>
      <c r="V580" s="26">
        <v>1</v>
      </c>
      <c r="W580" s="26">
        <v>1</v>
      </c>
      <c r="X580" s="27">
        <v>1</v>
      </c>
      <c r="Y580" s="21"/>
      <c r="Z580" s="21">
        <f t="shared" si="39"/>
        <v>720</v>
      </c>
      <c r="AA580" s="21" t="s">
        <v>55</v>
      </c>
      <c r="AB580" s="21">
        <v>1</v>
      </c>
      <c r="AC580" s="21"/>
      <c r="AD580" s="21">
        <f t="shared" si="36"/>
        <v>720</v>
      </c>
      <c r="AE580" s="21"/>
      <c r="AF580" s="21">
        <f t="shared" si="37"/>
        <v>720</v>
      </c>
      <c r="AG580" s="28">
        <f t="shared" si="38"/>
        <v>720</v>
      </c>
      <c r="AH580" s="21"/>
      <c r="AI580" s="29"/>
      <c r="AJ580" s="21"/>
      <c r="AK580" s="21"/>
      <c r="AL580" s="22"/>
      <c r="AM580" s="21">
        <v>1</v>
      </c>
      <c r="AN580" s="21"/>
      <c r="AO580" s="21" t="s">
        <v>56</v>
      </c>
      <c r="AP580" s="22"/>
      <c r="AQ580" s="22"/>
      <c r="AR580" s="22"/>
    </row>
    <row r="581" spans="1:44" s="20" customFormat="1" ht="14.25" x14ac:dyDescent="0.15">
      <c r="A581" s="21" t="s">
        <v>46</v>
      </c>
      <c r="B581" s="22"/>
      <c r="C581" s="22"/>
      <c r="D581" s="22"/>
      <c r="E581" s="22"/>
      <c r="F581" s="22"/>
      <c r="G581" s="22" t="s">
        <v>830</v>
      </c>
      <c r="H581" s="22"/>
      <c r="I581" s="23">
        <v>39800379093</v>
      </c>
      <c r="J581" s="22" t="s">
        <v>48</v>
      </c>
      <c r="K581" s="24" t="s">
        <v>76</v>
      </c>
      <c r="L581" s="22"/>
      <c r="M581" s="23">
        <v>950</v>
      </c>
      <c r="N581" s="23">
        <v>950</v>
      </c>
      <c r="O581" s="22"/>
      <c r="P581" s="22" t="s">
        <v>50</v>
      </c>
      <c r="Q581" s="22" t="s">
        <v>51</v>
      </c>
      <c r="R581" s="22" t="s">
        <v>77</v>
      </c>
      <c r="S581" s="25"/>
      <c r="T581" s="22" t="s">
        <v>53</v>
      </c>
      <c r="U581" s="22" t="s">
        <v>78</v>
      </c>
      <c r="V581" s="26">
        <v>1</v>
      </c>
      <c r="W581" s="26">
        <v>1</v>
      </c>
      <c r="X581" s="27">
        <v>1</v>
      </c>
      <c r="Y581" s="21"/>
      <c r="Z581" s="21">
        <f t="shared" si="39"/>
        <v>950</v>
      </c>
      <c r="AA581" s="21" t="s">
        <v>55</v>
      </c>
      <c r="AB581" s="21">
        <v>1</v>
      </c>
      <c r="AC581" s="21"/>
      <c r="AD581" s="21">
        <f t="shared" si="36"/>
        <v>950</v>
      </c>
      <c r="AE581" s="21"/>
      <c r="AF581" s="21">
        <f t="shared" si="37"/>
        <v>950</v>
      </c>
      <c r="AG581" s="28">
        <f t="shared" si="38"/>
        <v>950</v>
      </c>
      <c r="AH581" s="21"/>
      <c r="AI581" s="29"/>
      <c r="AJ581" s="21"/>
      <c r="AK581" s="21"/>
      <c r="AL581" s="22"/>
      <c r="AM581" s="21">
        <v>1</v>
      </c>
      <c r="AN581" s="21"/>
      <c r="AO581" s="21" t="s">
        <v>56</v>
      </c>
      <c r="AP581" s="22"/>
      <c r="AQ581" s="22"/>
      <c r="AR581" s="22"/>
    </row>
    <row r="582" spans="1:44" s="20" customFormat="1" ht="14.25" x14ac:dyDescent="0.15">
      <c r="A582" s="21" t="s">
        <v>46</v>
      </c>
      <c r="B582" s="22"/>
      <c r="C582" s="22"/>
      <c r="D582" s="22"/>
      <c r="E582" s="22"/>
      <c r="F582" s="22"/>
      <c r="G582" s="22" t="s">
        <v>831</v>
      </c>
      <c r="H582" s="22"/>
      <c r="I582" s="23">
        <v>39800379094</v>
      </c>
      <c r="J582" s="22" t="s">
        <v>48</v>
      </c>
      <c r="K582" s="24" t="s">
        <v>90</v>
      </c>
      <c r="L582" s="22"/>
      <c r="M582" s="23">
        <v>720</v>
      </c>
      <c r="N582" s="23">
        <v>720</v>
      </c>
      <c r="O582" s="22"/>
      <c r="P582" s="22" t="s">
        <v>50</v>
      </c>
      <c r="Q582" s="22" t="s">
        <v>51</v>
      </c>
      <c r="R582" s="22" t="s">
        <v>91</v>
      </c>
      <c r="S582" s="25"/>
      <c r="T582" s="22" t="s">
        <v>53</v>
      </c>
      <c r="U582" s="22" t="s">
        <v>92</v>
      </c>
      <c r="V582" s="26">
        <v>1</v>
      </c>
      <c r="W582" s="26">
        <v>1</v>
      </c>
      <c r="X582" s="27">
        <v>1</v>
      </c>
      <c r="Y582" s="21"/>
      <c r="Z582" s="21">
        <f t="shared" si="39"/>
        <v>720</v>
      </c>
      <c r="AA582" s="21" t="s">
        <v>55</v>
      </c>
      <c r="AB582" s="21">
        <v>1</v>
      </c>
      <c r="AC582" s="21"/>
      <c r="AD582" s="21">
        <f t="shared" si="36"/>
        <v>720</v>
      </c>
      <c r="AE582" s="21"/>
      <c r="AF582" s="21">
        <f t="shared" si="37"/>
        <v>720</v>
      </c>
      <c r="AG582" s="28">
        <f t="shared" si="38"/>
        <v>720</v>
      </c>
      <c r="AH582" s="21"/>
      <c r="AI582" s="29"/>
      <c r="AJ582" s="21"/>
      <c r="AK582" s="21"/>
      <c r="AL582" s="22"/>
      <c r="AM582" s="21">
        <v>1</v>
      </c>
      <c r="AN582" s="21"/>
      <c r="AO582" s="21" t="s">
        <v>56</v>
      </c>
      <c r="AP582" s="22"/>
      <c r="AQ582" s="22"/>
      <c r="AR582" s="22"/>
    </row>
    <row r="583" spans="1:44" s="20" customFormat="1" ht="14.25" x14ac:dyDescent="0.15">
      <c r="A583" s="21" t="s">
        <v>46</v>
      </c>
      <c r="B583" s="22"/>
      <c r="C583" s="22"/>
      <c r="D583" s="22"/>
      <c r="E583" s="22"/>
      <c r="F583" s="22"/>
      <c r="G583" s="22" t="s">
        <v>832</v>
      </c>
      <c r="H583" s="22"/>
      <c r="I583" s="23">
        <v>39800379095</v>
      </c>
      <c r="J583" s="22" t="s">
        <v>48</v>
      </c>
      <c r="K583" s="24" t="s">
        <v>178</v>
      </c>
      <c r="L583" s="22"/>
      <c r="M583" s="23">
        <v>950</v>
      </c>
      <c r="N583" s="23">
        <v>950</v>
      </c>
      <c r="O583" s="22"/>
      <c r="P583" s="22" t="s">
        <v>64</v>
      </c>
      <c r="Q583" s="22" t="s">
        <v>51</v>
      </c>
      <c r="R583" s="22" t="s">
        <v>282</v>
      </c>
      <c r="S583" s="25"/>
      <c r="T583" s="22" t="s">
        <v>275</v>
      </c>
      <c r="U583" s="22" t="s">
        <v>178</v>
      </c>
      <c r="V583" s="26">
        <v>1</v>
      </c>
      <c r="W583" s="26">
        <v>1</v>
      </c>
      <c r="X583" s="27">
        <v>1</v>
      </c>
      <c r="Y583" s="21"/>
      <c r="Z583" s="21">
        <f t="shared" si="39"/>
        <v>950</v>
      </c>
      <c r="AA583" s="21" t="s">
        <v>55</v>
      </c>
      <c r="AB583" s="21">
        <v>1</v>
      </c>
      <c r="AC583" s="21"/>
      <c r="AD583" s="21">
        <f t="shared" si="36"/>
        <v>950</v>
      </c>
      <c r="AE583" s="21"/>
      <c r="AF583" s="21">
        <f t="shared" si="37"/>
        <v>950</v>
      </c>
      <c r="AG583" s="28">
        <f t="shared" si="38"/>
        <v>950</v>
      </c>
      <c r="AH583" s="21"/>
      <c r="AI583" s="29"/>
      <c r="AJ583" s="21"/>
      <c r="AK583" s="21"/>
      <c r="AL583" s="22"/>
      <c r="AM583" s="21">
        <v>1</v>
      </c>
      <c r="AN583" s="21"/>
      <c r="AO583" s="21" t="s">
        <v>56</v>
      </c>
      <c r="AP583" s="22"/>
      <c r="AQ583" s="22"/>
      <c r="AR583" s="22"/>
    </row>
    <row r="584" spans="1:44" s="20" customFormat="1" ht="14.25" x14ac:dyDescent="0.15">
      <c r="A584" s="21" t="s">
        <v>46</v>
      </c>
      <c r="B584" s="22"/>
      <c r="C584" s="22"/>
      <c r="D584" s="22"/>
      <c r="E584" s="22"/>
      <c r="F584" s="22"/>
      <c r="G584" s="22" t="s">
        <v>833</v>
      </c>
      <c r="H584" s="22"/>
      <c r="I584" s="23">
        <v>39800379099</v>
      </c>
      <c r="J584" s="22" t="s">
        <v>48</v>
      </c>
      <c r="K584" s="24" t="s">
        <v>129</v>
      </c>
      <c r="L584" s="22"/>
      <c r="M584" s="23">
        <v>600</v>
      </c>
      <c r="N584" s="23">
        <v>600</v>
      </c>
      <c r="O584" s="22"/>
      <c r="P584" s="22" t="s">
        <v>50</v>
      </c>
      <c r="Q584" s="22" t="s">
        <v>51</v>
      </c>
      <c r="R584" s="22" t="s">
        <v>77</v>
      </c>
      <c r="S584" s="25"/>
      <c r="T584" s="22" t="s">
        <v>53</v>
      </c>
      <c r="U584" s="22" t="s">
        <v>130</v>
      </c>
      <c r="V584" s="26">
        <v>1</v>
      </c>
      <c r="W584" s="26">
        <v>1</v>
      </c>
      <c r="X584" s="27">
        <v>1</v>
      </c>
      <c r="Y584" s="21"/>
      <c r="Z584" s="21">
        <f t="shared" si="39"/>
        <v>600</v>
      </c>
      <c r="AA584" s="21" t="s">
        <v>55</v>
      </c>
      <c r="AB584" s="21">
        <v>1</v>
      </c>
      <c r="AC584" s="21"/>
      <c r="AD584" s="21">
        <f t="shared" si="36"/>
        <v>600</v>
      </c>
      <c r="AE584" s="21"/>
      <c r="AF584" s="21">
        <f t="shared" si="37"/>
        <v>600</v>
      </c>
      <c r="AG584" s="28">
        <f t="shared" si="38"/>
        <v>600</v>
      </c>
      <c r="AH584" s="21"/>
      <c r="AI584" s="29"/>
      <c r="AJ584" s="21"/>
      <c r="AK584" s="21"/>
      <c r="AL584" s="22"/>
      <c r="AM584" s="21">
        <v>1</v>
      </c>
      <c r="AN584" s="21"/>
      <c r="AO584" s="21" t="s">
        <v>56</v>
      </c>
      <c r="AP584" s="22"/>
      <c r="AQ584" s="22"/>
      <c r="AR584" s="22"/>
    </row>
    <row r="585" spans="1:44" s="20" customFormat="1" ht="14.25" x14ac:dyDescent="0.15">
      <c r="A585" s="21" t="s">
        <v>46</v>
      </c>
      <c r="B585" s="22"/>
      <c r="C585" s="22"/>
      <c r="D585" s="22"/>
      <c r="E585" s="22"/>
      <c r="F585" s="22"/>
      <c r="G585" s="22" t="s">
        <v>834</v>
      </c>
      <c r="H585" s="22"/>
      <c r="I585" s="23">
        <v>39800379103</v>
      </c>
      <c r="J585" s="22" t="s">
        <v>48</v>
      </c>
      <c r="K585" s="24" t="s">
        <v>178</v>
      </c>
      <c r="L585" s="22"/>
      <c r="M585" s="23">
        <v>720</v>
      </c>
      <c r="N585" s="23">
        <v>720</v>
      </c>
      <c r="O585" s="22"/>
      <c r="P585" s="22" t="s">
        <v>64</v>
      </c>
      <c r="Q585" s="22" t="s">
        <v>51</v>
      </c>
      <c r="R585" s="22" t="s">
        <v>274</v>
      </c>
      <c r="S585" s="25"/>
      <c r="T585" s="22" t="s">
        <v>275</v>
      </c>
      <c r="U585" s="22" t="s">
        <v>178</v>
      </c>
      <c r="V585" s="26">
        <v>1</v>
      </c>
      <c r="W585" s="26">
        <v>1</v>
      </c>
      <c r="X585" s="27">
        <v>1</v>
      </c>
      <c r="Y585" s="21"/>
      <c r="Z585" s="21">
        <f t="shared" si="39"/>
        <v>720</v>
      </c>
      <c r="AA585" s="21" t="s">
        <v>55</v>
      </c>
      <c r="AB585" s="21">
        <v>1</v>
      </c>
      <c r="AC585" s="21"/>
      <c r="AD585" s="21">
        <f t="shared" si="36"/>
        <v>720</v>
      </c>
      <c r="AE585" s="21"/>
      <c r="AF585" s="21">
        <f t="shared" si="37"/>
        <v>720</v>
      </c>
      <c r="AG585" s="28">
        <f t="shared" si="38"/>
        <v>720</v>
      </c>
      <c r="AH585" s="21"/>
      <c r="AI585" s="29"/>
      <c r="AJ585" s="21"/>
      <c r="AK585" s="21"/>
      <c r="AL585" s="22"/>
      <c r="AM585" s="21">
        <v>1</v>
      </c>
      <c r="AN585" s="21"/>
      <c r="AO585" s="21" t="s">
        <v>56</v>
      </c>
      <c r="AP585" s="22"/>
      <c r="AQ585" s="22"/>
      <c r="AR585" s="22"/>
    </row>
    <row r="586" spans="1:44" s="20" customFormat="1" ht="14.25" x14ac:dyDescent="0.15">
      <c r="A586" s="21" t="s">
        <v>46</v>
      </c>
      <c r="B586" s="22"/>
      <c r="C586" s="22"/>
      <c r="D586" s="22"/>
      <c r="E586" s="22"/>
      <c r="F586" s="22"/>
      <c r="G586" s="22" t="s">
        <v>835</v>
      </c>
      <c r="H586" s="22"/>
      <c r="I586" s="23">
        <v>39800379078</v>
      </c>
      <c r="J586" s="22" t="s">
        <v>48</v>
      </c>
      <c r="K586" s="24" t="s">
        <v>76</v>
      </c>
      <c r="L586" s="22"/>
      <c r="M586" s="23">
        <v>1800</v>
      </c>
      <c r="N586" s="23">
        <v>1800</v>
      </c>
      <c r="O586" s="22"/>
      <c r="P586" s="22" t="s">
        <v>50</v>
      </c>
      <c r="Q586" s="22" t="s">
        <v>51</v>
      </c>
      <c r="R586" s="22" t="s">
        <v>77</v>
      </c>
      <c r="S586" s="25"/>
      <c r="T586" s="22" t="s">
        <v>53</v>
      </c>
      <c r="U586" s="22" t="s">
        <v>78</v>
      </c>
      <c r="V586" s="26">
        <v>1</v>
      </c>
      <c r="W586" s="26">
        <v>1</v>
      </c>
      <c r="X586" s="27">
        <v>1</v>
      </c>
      <c r="Y586" s="21"/>
      <c r="Z586" s="21">
        <f t="shared" si="39"/>
        <v>1800</v>
      </c>
      <c r="AA586" s="21" t="s">
        <v>55</v>
      </c>
      <c r="AB586" s="21">
        <v>1</v>
      </c>
      <c r="AC586" s="21"/>
      <c r="AD586" s="21">
        <f t="shared" si="36"/>
        <v>1800</v>
      </c>
      <c r="AE586" s="21"/>
      <c r="AF586" s="21">
        <f t="shared" si="37"/>
        <v>1800</v>
      </c>
      <c r="AG586" s="28">
        <f t="shared" si="38"/>
        <v>1800</v>
      </c>
      <c r="AH586" s="21"/>
      <c r="AI586" s="29"/>
      <c r="AJ586" s="21"/>
      <c r="AK586" s="21"/>
      <c r="AL586" s="22"/>
      <c r="AM586" s="21">
        <v>1</v>
      </c>
      <c r="AN586" s="21"/>
      <c r="AO586" s="21" t="s">
        <v>56</v>
      </c>
      <c r="AP586" s="22"/>
      <c r="AQ586" s="22"/>
      <c r="AR586" s="22"/>
    </row>
    <row r="587" spans="1:44" s="20" customFormat="1" ht="14.25" x14ac:dyDescent="0.15">
      <c r="A587" s="21" t="s">
        <v>46</v>
      </c>
      <c r="B587" s="22"/>
      <c r="C587" s="22"/>
      <c r="D587" s="22"/>
      <c r="E587" s="22"/>
      <c r="F587" s="22"/>
      <c r="G587" s="22" t="s">
        <v>836</v>
      </c>
      <c r="H587" s="22"/>
      <c r="I587" s="23">
        <v>39800374842</v>
      </c>
      <c r="J587" s="22" t="s">
        <v>48</v>
      </c>
      <c r="K587" s="24" t="s">
        <v>343</v>
      </c>
      <c r="L587" s="22"/>
      <c r="M587" s="23">
        <v>600</v>
      </c>
      <c r="N587" s="23">
        <v>600</v>
      </c>
      <c r="O587" s="22"/>
      <c r="P587" s="22" t="s">
        <v>50</v>
      </c>
      <c r="Q587" s="22" t="s">
        <v>51</v>
      </c>
      <c r="R587" s="22" t="s">
        <v>104</v>
      </c>
      <c r="S587" s="25"/>
      <c r="T587" s="22" t="s">
        <v>53</v>
      </c>
      <c r="U587" s="22" t="s">
        <v>344</v>
      </c>
      <c r="V587" s="26">
        <v>1</v>
      </c>
      <c r="W587" s="26">
        <v>1</v>
      </c>
      <c r="X587" s="27">
        <v>1</v>
      </c>
      <c r="Y587" s="21"/>
      <c r="Z587" s="21">
        <f t="shared" si="39"/>
        <v>600</v>
      </c>
      <c r="AA587" s="21" t="s">
        <v>55</v>
      </c>
      <c r="AB587" s="21">
        <v>1</v>
      </c>
      <c r="AC587" s="21"/>
      <c r="AD587" s="21">
        <f t="shared" si="36"/>
        <v>600</v>
      </c>
      <c r="AE587" s="21"/>
      <c r="AF587" s="21">
        <f t="shared" si="37"/>
        <v>600</v>
      </c>
      <c r="AG587" s="28">
        <f t="shared" si="38"/>
        <v>600</v>
      </c>
      <c r="AH587" s="21"/>
      <c r="AI587" s="29"/>
      <c r="AJ587" s="21"/>
      <c r="AK587" s="21"/>
      <c r="AL587" s="22"/>
      <c r="AM587" s="21">
        <v>1</v>
      </c>
      <c r="AN587" s="21"/>
      <c r="AO587" s="21" t="s">
        <v>56</v>
      </c>
      <c r="AP587" s="22"/>
      <c r="AQ587" s="22"/>
      <c r="AR587" s="22"/>
    </row>
    <row r="588" spans="1:44" s="20" customFormat="1" ht="14.25" x14ac:dyDescent="0.15">
      <c r="A588" s="21" t="s">
        <v>46</v>
      </c>
      <c r="B588" s="22"/>
      <c r="C588" s="22"/>
      <c r="D588" s="22"/>
      <c r="E588" s="22"/>
      <c r="F588" s="22"/>
      <c r="G588" s="22" t="s">
        <v>837</v>
      </c>
      <c r="H588" s="22"/>
      <c r="I588" s="23">
        <v>39800379108</v>
      </c>
      <c r="J588" s="22" t="s">
        <v>48</v>
      </c>
      <c r="K588" s="24" t="s">
        <v>146</v>
      </c>
      <c r="L588" s="22"/>
      <c r="M588" s="23">
        <v>720</v>
      </c>
      <c r="N588" s="23">
        <v>720</v>
      </c>
      <c r="O588" s="22"/>
      <c r="P588" s="22" t="s">
        <v>50</v>
      </c>
      <c r="Q588" s="22" t="s">
        <v>51</v>
      </c>
      <c r="R588" s="22" t="s">
        <v>147</v>
      </c>
      <c r="S588" s="25"/>
      <c r="T588" s="22" t="s">
        <v>53</v>
      </c>
      <c r="U588" s="22" t="s">
        <v>148</v>
      </c>
      <c r="V588" s="26">
        <v>1</v>
      </c>
      <c r="W588" s="26">
        <v>1</v>
      </c>
      <c r="X588" s="27">
        <v>1</v>
      </c>
      <c r="Y588" s="21"/>
      <c r="Z588" s="21">
        <f t="shared" si="39"/>
        <v>720</v>
      </c>
      <c r="AA588" s="21" t="s">
        <v>55</v>
      </c>
      <c r="AB588" s="21">
        <v>1</v>
      </c>
      <c r="AC588" s="21"/>
      <c r="AD588" s="21">
        <f t="shared" si="36"/>
        <v>720</v>
      </c>
      <c r="AE588" s="21"/>
      <c r="AF588" s="21">
        <f t="shared" si="37"/>
        <v>720</v>
      </c>
      <c r="AG588" s="28">
        <f t="shared" si="38"/>
        <v>720</v>
      </c>
      <c r="AH588" s="21"/>
      <c r="AI588" s="29"/>
      <c r="AJ588" s="21"/>
      <c r="AK588" s="21"/>
      <c r="AL588" s="22"/>
      <c r="AM588" s="21">
        <v>1</v>
      </c>
      <c r="AN588" s="21"/>
      <c r="AO588" s="21" t="s">
        <v>56</v>
      </c>
      <c r="AP588" s="22"/>
      <c r="AQ588" s="22"/>
      <c r="AR588" s="22"/>
    </row>
    <row r="589" spans="1:44" s="20" customFormat="1" ht="14.25" x14ac:dyDescent="0.15">
      <c r="A589" s="21" t="s">
        <v>46</v>
      </c>
      <c r="B589" s="22"/>
      <c r="C589" s="22"/>
      <c r="D589" s="22"/>
      <c r="E589" s="22"/>
      <c r="F589" s="22"/>
      <c r="G589" s="22" t="s">
        <v>838</v>
      </c>
      <c r="H589" s="22"/>
      <c r="I589" s="23">
        <v>39800374837</v>
      </c>
      <c r="J589" s="22" t="s">
        <v>48</v>
      </c>
      <c r="K589" s="24" t="s">
        <v>129</v>
      </c>
      <c r="L589" s="22"/>
      <c r="M589" s="23">
        <v>950</v>
      </c>
      <c r="N589" s="23">
        <v>950</v>
      </c>
      <c r="O589" s="22"/>
      <c r="P589" s="22" t="s">
        <v>50</v>
      </c>
      <c r="Q589" s="22" t="s">
        <v>51</v>
      </c>
      <c r="R589" s="22" t="s">
        <v>77</v>
      </c>
      <c r="S589" s="25"/>
      <c r="T589" s="22" t="s">
        <v>53</v>
      </c>
      <c r="U589" s="22" t="s">
        <v>130</v>
      </c>
      <c r="V589" s="26">
        <v>1</v>
      </c>
      <c r="W589" s="26">
        <v>1</v>
      </c>
      <c r="X589" s="27">
        <v>1</v>
      </c>
      <c r="Y589" s="21"/>
      <c r="Z589" s="21">
        <f t="shared" si="39"/>
        <v>950</v>
      </c>
      <c r="AA589" s="21" t="s">
        <v>55</v>
      </c>
      <c r="AB589" s="21">
        <v>1</v>
      </c>
      <c r="AC589" s="21"/>
      <c r="AD589" s="21">
        <f t="shared" si="36"/>
        <v>950</v>
      </c>
      <c r="AE589" s="21"/>
      <c r="AF589" s="21">
        <f t="shared" si="37"/>
        <v>950</v>
      </c>
      <c r="AG589" s="28">
        <f t="shared" si="38"/>
        <v>950</v>
      </c>
      <c r="AH589" s="21"/>
      <c r="AI589" s="29"/>
      <c r="AJ589" s="21"/>
      <c r="AK589" s="21"/>
      <c r="AL589" s="22"/>
      <c r="AM589" s="21">
        <v>1</v>
      </c>
      <c r="AN589" s="21"/>
      <c r="AO589" s="21" t="s">
        <v>56</v>
      </c>
      <c r="AP589" s="22"/>
      <c r="AQ589" s="22"/>
      <c r="AR589" s="22"/>
    </row>
    <row r="590" spans="1:44" s="20" customFormat="1" ht="14.25" x14ac:dyDescent="0.15">
      <c r="A590" s="21" t="s">
        <v>46</v>
      </c>
      <c r="B590" s="22"/>
      <c r="C590" s="22"/>
      <c r="D590" s="22"/>
      <c r="E590" s="22"/>
      <c r="F590" s="22"/>
      <c r="G590" s="22" t="s">
        <v>839</v>
      </c>
      <c r="H590" s="22"/>
      <c r="I590" s="23">
        <v>39800379122</v>
      </c>
      <c r="J590" s="22" t="s">
        <v>48</v>
      </c>
      <c r="K590" s="24" t="s">
        <v>129</v>
      </c>
      <c r="L590" s="22"/>
      <c r="M590" s="23">
        <v>600</v>
      </c>
      <c r="N590" s="23">
        <v>600</v>
      </c>
      <c r="O590" s="22"/>
      <c r="P590" s="22" t="s">
        <v>50</v>
      </c>
      <c r="Q590" s="22" t="s">
        <v>51</v>
      </c>
      <c r="R590" s="22" t="s">
        <v>77</v>
      </c>
      <c r="S590" s="25"/>
      <c r="T590" s="22" t="s">
        <v>53</v>
      </c>
      <c r="U590" s="22" t="s">
        <v>130</v>
      </c>
      <c r="V590" s="26">
        <v>1</v>
      </c>
      <c r="W590" s="26">
        <v>1</v>
      </c>
      <c r="X590" s="27">
        <v>1</v>
      </c>
      <c r="Y590" s="21"/>
      <c r="Z590" s="21">
        <f t="shared" si="39"/>
        <v>600</v>
      </c>
      <c r="AA590" s="21" t="s">
        <v>55</v>
      </c>
      <c r="AB590" s="21">
        <v>1</v>
      </c>
      <c r="AC590" s="21"/>
      <c r="AD590" s="21">
        <f t="shared" si="36"/>
        <v>600</v>
      </c>
      <c r="AE590" s="21"/>
      <c r="AF590" s="21">
        <f t="shared" si="37"/>
        <v>600</v>
      </c>
      <c r="AG590" s="28">
        <f t="shared" si="38"/>
        <v>600</v>
      </c>
      <c r="AH590" s="21"/>
      <c r="AI590" s="29"/>
      <c r="AJ590" s="21"/>
      <c r="AK590" s="21"/>
      <c r="AL590" s="22"/>
      <c r="AM590" s="21">
        <v>1</v>
      </c>
      <c r="AN590" s="21"/>
      <c r="AO590" s="21" t="s">
        <v>56</v>
      </c>
      <c r="AP590" s="22"/>
      <c r="AQ590" s="22"/>
      <c r="AR590" s="22"/>
    </row>
    <row r="591" spans="1:44" s="20" customFormat="1" ht="14.25" x14ac:dyDescent="0.15">
      <c r="A591" s="21" t="s">
        <v>46</v>
      </c>
      <c r="B591" s="22"/>
      <c r="C591" s="22"/>
      <c r="D591" s="22"/>
      <c r="E591" s="22"/>
      <c r="F591" s="22"/>
      <c r="G591" s="22" t="s">
        <v>840</v>
      </c>
      <c r="H591" s="22"/>
      <c r="I591" s="23">
        <v>39800374820</v>
      </c>
      <c r="J591" s="22" t="s">
        <v>48</v>
      </c>
      <c r="K591" s="24" t="s">
        <v>343</v>
      </c>
      <c r="L591" s="22"/>
      <c r="M591" s="23">
        <v>720</v>
      </c>
      <c r="N591" s="23">
        <v>720</v>
      </c>
      <c r="O591" s="22"/>
      <c r="P591" s="22" t="s">
        <v>50</v>
      </c>
      <c r="Q591" s="22" t="s">
        <v>51</v>
      </c>
      <c r="R591" s="22" t="s">
        <v>104</v>
      </c>
      <c r="S591" s="25"/>
      <c r="T591" s="22" t="s">
        <v>53</v>
      </c>
      <c r="U591" s="22" t="s">
        <v>344</v>
      </c>
      <c r="V591" s="26">
        <v>1</v>
      </c>
      <c r="W591" s="26">
        <v>1</v>
      </c>
      <c r="X591" s="27">
        <v>1</v>
      </c>
      <c r="Y591" s="21"/>
      <c r="Z591" s="21">
        <f t="shared" si="39"/>
        <v>720</v>
      </c>
      <c r="AA591" s="21" t="s">
        <v>55</v>
      </c>
      <c r="AB591" s="21">
        <v>1</v>
      </c>
      <c r="AC591" s="21"/>
      <c r="AD591" s="21">
        <f t="shared" si="36"/>
        <v>720</v>
      </c>
      <c r="AE591" s="21"/>
      <c r="AF591" s="21">
        <f t="shared" si="37"/>
        <v>720</v>
      </c>
      <c r="AG591" s="28">
        <f t="shared" si="38"/>
        <v>720</v>
      </c>
      <c r="AH591" s="21"/>
      <c r="AI591" s="29"/>
      <c r="AJ591" s="21"/>
      <c r="AK591" s="21"/>
      <c r="AL591" s="22"/>
      <c r="AM591" s="21">
        <v>1</v>
      </c>
      <c r="AN591" s="21"/>
      <c r="AO591" s="21" t="s">
        <v>56</v>
      </c>
      <c r="AP591" s="22"/>
      <c r="AQ591" s="22"/>
      <c r="AR591" s="22"/>
    </row>
    <row r="592" spans="1:44" s="20" customFormat="1" ht="14.25" x14ac:dyDescent="0.15">
      <c r="A592" s="21" t="s">
        <v>46</v>
      </c>
      <c r="B592" s="22"/>
      <c r="C592" s="22"/>
      <c r="D592" s="22"/>
      <c r="E592" s="22"/>
      <c r="F592" s="22"/>
      <c r="G592" s="22" t="s">
        <v>841</v>
      </c>
      <c r="H592" s="22"/>
      <c r="I592" s="23">
        <v>39800376268</v>
      </c>
      <c r="J592" s="22" t="s">
        <v>48</v>
      </c>
      <c r="K592" s="24" t="s">
        <v>314</v>
      </c>
      <c r="L592" s="22"/>
      <c r="M592" s="23">
        <v>720</v>
      </c>
      <c r="N592" s="23">
        <v>720</v>
      </c>
      <c r="O592" s="22"/>
      <c r="P592" s="22" t="s">
        <v>50</v>
      </c>
      <c r="Q592" s="22" t="s">
        <v>51</v>
      </c>
      <c r="R592" s="22" t="s">
        <v>52</v>
      </c>
      <c r="S592" s="25"/>
      <c r="T592" s="22" t="s">
        <v>53</v>
      </c>
      <c r="U592" s="22" t="s">
        <v>315</v>
      </c>
      <c r="V592" s="26">
        <v>1</v>
      </c>
      <c r="W592" s="26">
        <v>1</v>
      </c>
      <c r="X592" s="27">
        <v>1</v>
      </c>
      <c r="Y592" s="21"/>
      <c r="Z592" s="21">
        <f t="shared" si="39"/>
        <v>720</v>
      </c>
      <c r="AA592" s="21" t="s">
        <v>55</v>
      </c>
      <c r="AB592" s="21">
        <v>1</v>
      </c>
      <c r="AC592" s="21"/>
      <c r="AD592" s="21">
        <f t="shared" si="36"/>
        <v>720</v>
      </c>
      <c r="AE592" s="21"/>
      <c r="AF592" s="21">
        <f t="shared" si="37"/>
        <v>720</v>
      </c>
      <c r="AG592" s="28">
        <f t="shared" si="38"/>
        <v>720</v>
      </c>
      <c r="AH592" s="21"/>
      <c r="AI592" s="29"/>
      <c r="AJ592" s="21"/>
      <c r="AK592" s="21"/>
      <c r="AL592" s="22"/>
      <c r="AM592" s="21">
        <v>1</v>
      </c>
      <c r="AN592" s="21"/>
      <c r="AO592" s="21" t="s">
        <v>56</v>
      </c>
      <c r="AP592" s="22"/>
      <c r="AQ592" s="22"/>
      <c r="AR592" s="22"/>
    </row>
    <row r="593" spans="1:44" s="20" customFormat="1" ht="14.25" x14ac:dyDescent="0.15">
      <c r="A593" s="21" t="s">
        <v>46</v>
      </c>
      <c r="B593" s="22"/>
      <c r="C593" s="22"/>
      <c r="D593" s="22"/>
      <c r="E593" s="22"/>
      <c r="F593" s="22"/>
      <c r="G593" s="22" t="s">
        <v>842</v>
      </c>
      <c r="H593" s="22"/>
      <c r="I593" s="23">
        <v>39800377627</v>
      </c>
      <c r="J593" s="22" t="s">
        <v>48</v>
      </c>
      <c r="K593" s="24" t="s">
        <v>199</v>
      </c>
      <c r="L593" s="22"/>
      <c r="M593" s="23">
        <v>950</v>
      </c>
      <c r="N593" s="23">
        <v>950</v>
      </c>
      <c r="O593" s="22"/>
      <c r="P593" s="22" t="s">
        <v>50</v>
      </c>
      <c r="Q593" s="22" t="s">
        <v>51</v>
      </c>
      <c r="R593" s="22" t="s">
        <v>99</v>
      </c>
      <c r="S593" s="25"/>
      <c r="T593" s="22" t="s">
        <v>53</v>
      </c>
      <c r="U593" s="22" t="s">
        <v>200</v>
      </c>
      <c r="V593" s="26">
        <v>1</v>
      </c>
      <c r="W593" s="26">
        <v>1</v>
      </c>
      <c r="X593" s="27">
        <v>1</v>
      </c>
      <c r="Y593" s="21"/>
      <c r="Z593" s="21">
        <f t="shared" si="39"/>
        <v>950</v>
      </c>
      <c r="AA593" s="21" t="s">
        <v>55</v>
      </c>
      <c r="AB593" s="21">
        <v>1</v>
      </c>
      <c r="AC593" s="21"/>
      <c r="AD593" s="21">
        <f t="shared" si="36"/>
        <v>950</v>
      </c>
      <c r="AE593" s="21"/>
      <c r="AF593" s="21">
        <f t="shared" si="37"/>
        <v>950</v>
      </c>
      <c r="AG593" s="28">
        <f t="shared" si="38"/>
        <v>950</v>
      </c>
      <c r="AH593" s="21"/>
      <c r="AI593" s="29"/>
      <c r="AJ593" s="21"/>
      <c r="AK593" s="21"/>
      <c r="AL593" s="22"/>
      <c r="AM593" s="21">
        <v>1</v>
      </c>
      <c r="AN593" s="21"/>
      <c r="AO593" s="21" t="s">
        <v>56</v>
      </c>
      <c r="AP593" s="22"/>
      <c r="AQ593" s="22"/>
      <c r="AR593" s="22"/>
    </row>
    <row r="594" spans="1:44" s="20" customFormat="1" ht="14.25" x14ac:dyDescent="0.15">
      <c r="A594" s="21" t="s">
        <v>46</v>
      </c>
      <c r="B594" s="22"/>
      <c r="C594" s="22"/>
      <c r="D594" s="22"/>
      <c r="E594" s="22"/>
      <c r="F594" s="22"/>
      <c r="G594" s="22" t="s">
        <v>843</v>
      </c>
      <c r="H594" s="22"/>
      <c r="I594" s="23">
        <v>39800377633</v>
      </c>
      <c r="J594" s="22" t="s">
        <v>48</v>
      </c>
      <c r="K594" s="24" t="s">
        <v>80</v>
      </c>
      <c r="L594" s="22"/>
      <c r="M594" s="23">
        <v>950</v>
      </c>
      <c r="N594" s="23">
        <v>950</v>
      </c>
      <c r="O594" s="22"/>
      <c r="P594" s="22" t="s">
        <v>50</v>
      </c>
      <c r="Q594" s="22" t="s">
        <v>51</v>
      </c>
      <c r="R594" s="22" t="s">
        <v>52</v>
      </c>
      <c r="S594" s="25"/>
      <c r="T594" s="22" t="s">
        <v>53</v>
      </c>
      <c r="U594" s="22" t="s">
        <v>81</v>
      </c>
      <c r="V594" s="26">
        <v>1</v>
      </c>
      <c r="W594" s="26">
        <v>1</v>
      </c>
      <c r="X594" s="27">
        <v>1</v>
      </c>
      <c r="Y594" s="21"/>
      <c r="Z594" s="21">
        <f t="shared" si="39"/>
        <v>950</v>
      </c>
      <c r="AA594" s="21" t="s">
        <v>55</v>
      </c>
      <c r="AB594" s="21">
        <v>1</v>
      </c>
      <c r="AC594" s="21"/>
      <c r="AD594" s="21">
        <f t="shared" si="36"/>
        <v>950</v>
      </c>
      <c r="AE594" s="21"/>
      <c r="AF594" s="21">
        <f t="shared" si="37"/>
        <v>950</v>
      </c>
      <c r="AG594" s="28">
        <f t="shared" si="38"/>
        <v>950</v>
      </c>
      <c r="AH594" s="21"/>
      <c r="AI594" s="29"/>
      <c r="AJ594" s="21"/>
      <c r="AK594" s="21"/>
      <c r="AL594" s="22"/>
      <c r="AM594" s="21">
        <v>1</v>
      </c>
      <c r="AN594" s="21"/>
      <c r="AO594" s="21" t="s">
        <v>56</v>
      </c>
      <c r="AP594" s="22"/>
      <c r="AQ594" s="22"/>
      <c r="AR594" s="22"/>
    </row>
    <row r="595" spans="1:44" s="20" customFormat="1" ht="14.25" x14ac:dyDescent="0.15">
      <c r="A595" s="21" t="s">
        <v>46</v>
      </c>
      <c r="B595" s="22"/>
      <c r="C595" s="22"/>
      <c r="D595" s="22"/>
      <c r="E595" s="22"/>
      <c r="F595" s="22"/>
      <c r="G595" s="22" t="s">
        <v>843</v>
      </c>
      <c r="H595" s="22"/>
      <c r="I595" s="23">
        <v>39800377641</v>
      </c>
      <c r="J595" s="22" t="s">
        <v>48</v>
      </c>
      <c r="K595" s="24" t="s">
        <v>80</v>
      </c>
      <c r="L595" s="22"/>
      <c r="M595" s="23">
        <v>950</v>
      </c>
      <c r="N595" s="23">
        <v>950</v>
      </c>
      <c r="O595" s="22"/>
      <c r="P595" s="22" t="s">
        <v>50</v>
      </c>
      <c r="Q595" s="22" t="s">
        <v>51</v>
      </c>
      <c r="R595" s="22" t="s">
        <v>52</v>
      </c>
      <c r="S595" s="25"/>
      <c r="T595" s="22" t="s">
        <v>53</v>
      </c>
      <c r="U595" s="22" t="s">
        <v>81</v>
      </c>
      <c r="V595" s="26">
        <v>1</v>
      </c>
      <c r="W595" s="26">
        <v>1</v>
      </c>
      <c r="X595" s="27">
        <v>1</v>
      </c>
      <c r="Y595" s="21"/>
      <c r="Z595" s="21">
        <f t="shared" si="39"/>
        <v>950</v>
      </c>
      <c r="AA595" s="21" t="s">
        <v>55</v>
      </c>
      <c r="AB595" s="21">
        <v>1</v>
      </c>
      <c r="AC595" s="21"/>
      <c r="AD595" s="21">
        <f t="shared" si="36"/>
        <v>950</v>
      </c>
      <c r="AE595" s="21"/>
      <c r="AF595" s="21">
        <f t="shared" si="37"/>
        <v>950</v>
      </c>
      <c r="AG595" s="28">
        <f t="shared" si="38"/>
        <v>950</v>
      </c>
      <c r="AH595" s="21"/>
      <c r="AI595" s="29"/>
      <c r="AJ595" s="21"/>
      <c r="AK595" s="21"/>
      <c r="AL595" s="22"/>
      <c r="AM595" s="21">
        <v>1</v>
      </c>
      <c r="AN595" s="21"/>
      <c r="AO595" s="21" t="s">
        <v>56</v>
      </c>
      <c r="AP595" s="22"/>
      <c r="AQ595" s="22"/>
      <c r="AR595" s="22"/>
    </row>
    <row r="596" spans="1:44" s="20" customFormat="1" ht="14.25" x14ac:dyDescent="0.15">
      <c r="A596" s="21" t="s">
        <v>46</v>
      </c>
      <c r="B596" s="22"/>
      <c r="C596" s="22"/>
      <c r="D596" s="22"/>
      <c r="E596" s="22"/>
      <c r="F596" s="22"/>
      <c r="G596" s="22" t="s">
        <v>844</v>
      </c>
      <c r="H596" s="22"/>
      <c r="I596" s="23">
        <v>39800376275</v>
      </c>
      <c r="J596" s="22" t="s">
        <v>48</v>
      </c>
      <c r="K596" s="24" t="s">
        <v>199</v>
      </c>
      <c r="L596" s="22"/>
      <c r="M596" s="23">
        <v>720</v>
      </c>
      <c r="N596" s="23">
        <v>720</v>
      </c>
      <c r="O596" s="22"/>
      <c r="P596" s="22" t="s">
        <v>50</v>
      </c>
      <c r="Q596" s="22" t="s">
        <v>51</v>
      </c>
      <c r="R596" s="22" t="s">
        <v>99</v>
      </c>
      <c r="S596" s="25"/>
      <c r="T596" s="22" t="s">
        <v>53</v>
      </c>
      <c r="U596" s="22" t="s">
        <v>200</v>
      </c>
      <c r="V596" s="26">
        <v>1</v>
      </c>
      <c r="W596" s="26">
        <v>1</v>
      </c>
      <c r="X596" s="27">
        <v>1</v>
      </c>
      <c r="Y596" s="21"/>
      <c r="Z596" s="21">
        <f t="shared" si="39"/>
        <v>720</v>
      </c>
      <c r="AA596" s="21" t="s">
        <v>55</v>
      </c>
      <c r="AB596" s="21">
        <v>1</v>
      </c>
      <c r="AC596" s="21"/>
      <c r="AD596" s="21">
        <f t="shared" si="36"/>
        <v>720</v>
      </c>
      <c r="AE596" s="21"/>
      <c r="AF596" s="21">
        <f t="shared" si="37"/>
        <v>720</v>
      </c>
      <c r="AG596" s="28">
        <f t="shared" si="38"/>
        <v>720</v>
      </c>
      <c r="AH596" s="21"/>
      <c r="AI596" s="29"/>
      <c r="AJ596" s="21"/>
      <c r="AK596" s="21"/>
      <c r="AL596" s="22"/>
      <c r="AM596" s="21">
        <v>1</v>
      </c>
      <c r="AN596" s="21"/>
      <c r="AO596" s="21" t="s">
        <v>56</v>
      </c>
      <c r="AP596" s="22"/>
      <c r="AQ596" s="22"/>
      <c r="AR596" s="22"/>
    </row>
    <row r="597" spans="1:44" s="20" customFormat="1" ht="14.25" x14ac:dyDescent="0.15">
      <c r="A597" s="21" t="s">
        <v>46</v>
      </c>
      <c r="B597" s="22"/>
      <c r="C597" s="22"/>
      <c r="D597" s="22"/>
      <c r="E597" s="22"/>
      <c r="F597" s="22"/>
      <c r="G597" s="22" t="s">
        <v>845</v>
      </c>
      <c r="H597" s="22"/>
      <c r="I597" s="23">
        <v>39800376277</v>
      </c>
      <c r="J597" s="22" t="s">
        <v>48</v>
      </c>
      <c r="K597" s="24" t="s">
        <v>209</v>
      </c>
      <c r="L597" s="22"/>
      <c r="M597" s="23">
        <v>950</v>
      </c>
      <c r="N597" s="23">
        <v>950</v>
      </c>
      <c r="O597" s="22"/>
      <c r="P597" s="22" t="s">
        <v>50</v>
      </c>
      <c r="Q597" s="22" t="s">
        <v>51</v>
      </c>
      <c r="R597" s="22" t="s">
        <v>99</v>
      </c>
      <c r="S597" s="25"/>
      <c r="T597" s="22" t="s">
        <v>53</v>
      </c>
      <c r="U597" s="22" t="s">
        <v>210</v>
      </c>
      <c r="V597" s="26">
        <v>1</v>
      </c>
      <c r="W597" s="26">
        <v>1</v>
      </c>
      <c r="X597" s="27">
        <v>1</v>
      </c>
      <c r="Y597" s="21"/>
      <c r="Z597" s="21">
        <f t="shared" si="39"/>
        <v>950</v>
      </c>
      <c r="AA597" s="21" t="s">
        <v>55</v>
      </c>
      <c r="AB597" s="21">
        <v>1</v>
      </c>
      <c r="AC597" s="21"/>
      <c r="AD597" s="21">
        <f t="shared" si="36"/>
        <v>950</v>
      </c>
      <c r="AE597" s="21"/>
      <c r="AF597" s="21">
        <f t="shared" si="37"/>
        <v>950</v>
      </c>
      <c r="AG597" s="28">
        <f t="shared" si="38"/>
        <v>950</v>
      </c>
      <c r="AH597" s="21"/>
      <c r="AI597" s="29"/>
      <c r="AJ597" s="21"/>
      <c r="AK597" s="21"/>
      <c r="AL597" s="22"/>
      <c r="AM597" s="21">
        <v>1</v>
      </c>
      <c r="AN597" s="21"/>
      <c r="AO597" s="21" t="s">
        <v>56</v>
      </c>
      <c r="AP597" s="22"/>
      <c r="AQ597" s="22"/>
      <c r="AR597" s="22"/>
    </row>
    <row r="598" spans="1:44" s="20" customFormat="1" ht="14.25" x14ac:dyDescent="0.15">
      <c r="A598" s="21" t="s">
        <v>46</v>
      </c>
      <c r="B598" s="22"/>
      <c r="C598" s="22"/>
      <c r="D598" s="22"/>
      <c r="E598" s="22"/>
      <c r="F598" s="22"/>
      <c r="G598" s="22" t="s">
        <v>846</v>
      </c>
      <c r="H598" s="22"/>
      <c r="I598" s="23">
        <v>39800376281</v>
      </c>
      <c r="J598" s="22" t="s">
        <v>48</v>
      </c>
      <c r="K598" s="24" t="s">
        <v>809</v>
      </c>
      <c r="L598" s="22"/>
      <c r="M598" s="23">
        <v>950</v>
      </c>
      <c r="N598" s="23">
        <v>950</v>
      </c>
      <c r="O598" s="22"/>
      <c r="P598" s="22" t="s">
        <v>50</v>
      </c>
      <c r="Q598" s="22" t="s">
        <v>51</v>
      </c>
      <c r="R598" s="22" t="s">
        <v>69</v>
      </c>
      <c r="S598" s="25"/>
      <c r="T598" s="22" t="s">
        <v>53</v>
      </c>
      <c r="U598" s="22" t="s">
        <v>810</v>
      </c>
      <c r="V598" s="26">
        <v>1</v>
      </c>
      <c r="W598" s="26">
        <v>1</v>
      </c>
      <c r="X598" s="27">
        <v>1</v>
      </c>
      <c r="Y598" s="21"/>
      <c r="Z598" s="21">
        <f t="shared" si="39"/>
        <v>950</v>
      </c>
      <c r="AA598" s="21" t="s">
        <v>55</v>
      </c>
      <c r="AB598" s="21">
        <v>1</v>
      </c>
      <c r="AC598" s="21"/>
      <c r="AD598" s="21">
        <f t="shared" si="36"/>
        <v>950</v>
      </c>
      <c r="AE598" s="21"/>
      <c r="AF598" s="21">
        <f t="shared" si="37"/>
        <v>950</v>
      </c>
      <c r="AG598" s="28">
        <f t="shared" si="38"/>
        <v>950</v>
      </c>
      <c r="AH598" s="21"/>
      <c r="AI598" s="29"/>
      <c r="AJ598" s="21"/>
      <c r="AK598" s="21"/>
      <c r="AL598" s="22"/>
      <c r="AM598" s="21">
        <v>1</v>
      </c>
      <c r="AN598" s="21"/>
      <c r="AO598" s="21" t="s">
        <v>56</v>
      </c>
      <c r="AP598" s="22"/>
      <c r="AQ598" s="22"/>
      <c r="AR598" s="22"/>
    </row>
    <row r="599" spans="1:44" s="20" customFormat="1" ht="14.25" x14ac:dyDescent="0.15">
      <c r="A599" s="21" t="s">
        <v>46</v>
      </c>
      <c r="B599" s="22"/>
      <c r="C599" s="22"/>
      <c r="D599" s="22"/>
      <c r="E599" s="22"/>
      <c r="F599" s="22"/>
      <c r="G599" s="22" t="s">
        <v>847</v>
      </c>
      <c r="H599" s="22"/>
      <c r="I599" s="23">
        <v>39800376283</v>
      </c>
      <c r="J599" s="22" t="s">
        <v>48</v>
      </c>
      <c r="K599" s="24" t="s">
        <v>63</v>
      </c>
      <c r="L599" s="22"/>
      <c r="M599" s="23">
        <v>950</v>
      </c>
      <c r="N599" s="23">
        <v>950</v>
      </c>
      <c r="O599" s="22"/>
      <c r="P599" s="22" t="s">
        <v>64</v>
      </c>
      <c r="Q599" s="22" t="s">
        <v>51</v>
      </c>
      <c r="R599" s="22" t="s">
        <v>65</v>
      </c>
      <c r="S599" s="25"/>
      <c r="T599" s="22" t="s">
        <v>53</v>
      </c>
      <c r="U599" s="22" t="s">
        <v>66</v>
      </c>
      <c r="V599" s="26">
        <v>1</v>
      </c>
      <c r="W599" s="26">
        <v>1</v>
      </c>
      <c r="X599" s="27">
        <v>1</v>
      </c>
      <c r="Y599" s="21"/>
      <c r="Z599" s="21">
        <f t="shared" si="39"/>
        <v>950</v>
      </c>
      <c r="AA599" s="21" t="s">
        <v>55</v>
      </c>
      <c r="AB599" s="21">
        <v>1</v>
      </c>
      <c r="AC599" s="21"/>
      <c r="AD599" s="21">
        <f t="shared" si="36"/>
        <v>950</v>
      </c>
      <c r="AE599" s="21"/>
      <c r="AF599" s="21">
        <f t="shared" si="37"/>
        <v>950</v>
      </c>
      <c r="AG599" s="28">
        <f t="shared" si="38"/>
        <v>950</v>
      </c>
      <c r="AH599" s="21"/>
      <c r="AI599" s="29"/>
      <c r="AJ599" s="21"/>
      <c r="AK599" s="21"/>
      <c r="AL599" s="22"/>
      <c r="AM599" s="21">
        <v>1</v>
      </c>
      <c r="AN599" s="21"/>
      <c r="AO599" s="21" t="s">
        <v>56</v>
      </c>
      <c r="AP599" s="22"/>
      <c r="AQ599" s="22"/>
      <c r="AR599" s="22"/>
    </row>
    <row r="600" spans="1:44" s="20" customFormat="1" ht="14.25" x14ac:dyDescent="0.15">
      <c r="A600" s="21" t="s">
        <v>46</v>
      </c>
      <c r="B600" s="22"/>
      <c r="C600" s="22"/>
      <c r="D600" s="22"/>
      <c r="E600" s="22"/>
      <c r="F600" s="22"/>
      <c r="G600" s="22" t="s">
        <v>848</v>
      </c>
      <c r="H600" s="22"/>
      <c r="I600" s="23">
        <v>39800376284</v>
      </c>
      <c r="J600" s="22" t="s">
        <v>48</v>
      </c>
      <c r="K600" s="24" t="s">
        <v>209</v>
      </c>
      <c r="L600" s="22"/>
      <c r="M600" s="23">
        <v>720</v>
      </c>
      <c r="N600" s="23">
        <v>720</v>
      </c>
      <c r="O600" s="22"/>
      <c r="P600" s="22" t="s">
        <v>50</v>
      </c>
      <c r="Q600" s="22" t="s">
        <v>51</v>
      </c>
      <c r="R600" s="22" t="s">
        <v>99</v>
      </c>
      <c r="S600" s="25"/>
      <c r="T600" s="22" t="s">
        <v>53</v>
      </c>
      <c r="U600" s="22" t="s">
        <v>210</v>
      </c>
      <c r="V600" s="26">
        <v>1</v>
      </c>
      <c r="W600" s="26">
        <v>1</v>
      </c>
      <c r="X600" s="27">
        <v>1</v>
      </c>
      <c r="Y600" s="21"/>
      <c r="Z600" s="21">
        <f t="shared" si="39"/>
        <v>720</v>
      </c>
      <c r="AA600" s="21" t="s">
        <v>55</v>
      </c>
      <c r="AB600" s="21">
        <v>1</v>
      </c>
      <c r="AC600" s="21"/>
      <c r="AD600" s="21">
        <f t="shared" si="36"/>
        <v>720</v>
      </c>
      <c r="AE600" s="21"/>
      <c r="AF600" s="21">
        <f t="shared" si="37"/>
        <v>720</v>
      </c>
      <c r="AG600" s="28">
        <f t="shared" si="38"/>
        <v>720</v>
      </c>
      <c r="AH600" s="21"/>
      <c r="AI600" s="29"/>
      <c r="AJ600" s="21"/>
      <c r="AK600" s="21"/>
      <c r="AL600" s="22"/>
      <c r="AM600" s="21">
        <v>1</v>
      </c>
      <c r="AN600" s="21"/>
      <c r="AO600" s="21" t="s">
        <v>56</v>
      </c>
      <c r="AP600" s="22"/>
      <c r="AQ600" s="22"/>
      <c r="AR600" s="22"/>
    </row>
    <row r="601" spans="1:44" s="20" customFormat="1" ht="14.25" x14ac:dyDescent="0.15">
      <c r="A601" s="21" t="s">
        <v>46</v>
      </c>
      <c r="B601" s="22"/>
      <c r="C601" s="22"/>
      <c r="D601" s="22"/>
      <c r="E601" s="22"/>
      <c r="F601" s="22"/>
      <c r="G601" s="22" t="s">
        <v>849</v>
      </c>
      <c r="H601" s="22"/>
      <c r="I601" s="23">
        <v>39800376234</v>
      </c>
      <c r="J601" s="22" t="s">
        <v>48</v>
      </c>
      <c r="K601" s="24" t="s">
        <v>76</v>
      </c>
      <c r="L601" s="22"/>
      <c r="M601" s="23">
        <v>950</v>
      </c>
      <c r="N601" s="23">
        <v>950</v>
      </c>
      <c r="O601" s="22"/>
      <c r="P601" s="22" t="s">
        <v>50</v>
      </c>
      <c r="Q601" s="22" t="s">
        <v>51</v>
      </c>
      <c r="R601" s="22" t="s">
        <v>77</v>
      </c>
      <c r="S601" s="25"/>
      <c r="T601" s="22" t="s">
        <v>53</v>
      </c>
      <c r="U601" s="22" t="s">
        <v>78</v>
      </c>
      <c r="V601" s="26">
        <v>1</v>
      </c>
      <c r="W601" s="26">
        <v>1</v>
      </c>
      <c r="X601" s="27">
        <v>1</v>
      </c>
      <c r="Y601" s="21"/>
      <c r="Z601" s="21">
        <f t="shared" si="39"/>
        <v>950</v>
      </c>
      <c r="AA601" s="21" t="s">
        <v>55</v>
      </c>
      <c r="AB601" s="21">
        <v>1</v>
      </c>
      <c r="AC601" s="21"/>
      <c r="AD601" s="21">
        <f t="shared" si="36"/>
        <v>950</v>
      </c>
      <c r="AE601" s="21"/>
      <c r="AF601" s="21">
        <f t="shared" si="37"/>
        <v>950</v>
      </c>
      <c r="AG601" s="28">
        <f t="shared" si="38"/>
        <v>950</v>
      </c>
      <c r="AH601" s="21"/>
      <c r="AI601" s="29"/>
      <c r="AJ601" s="21"/>
      <c r="AK601" s="21"/>
      <c r="AL601" s="22"/>
      <c r="AM601" s="21">
        <v>1</v>
      </c>
      <c r="AN601" s="21"/>
      <c r="AO601" s="21" t="s">
        <v>56</v>
      </c>
      <c r="AP601" s="22"/>
      <c r="AQ601" s="22"/>
      <c r="AR601" s="22"/>
    </row>
    <row r="602" spans="1:44" s="20" customFormat="1" ht="14.25" x14ac:dyDescent="0.15">
      <c r="A602" s="21" t="s">
        <v>46</v>
      </c>
      <c r="B602" s="22"/>
      <c r="C602" s="22"/>
      <c r="D602" s="22"/>
      <c r="E602" s="22"/>
      <c r="F602" s="22"/>
      <c r="G602" s="22" t="s">
        <v>850</v>
      </c>
      <c r="H602" s="22"/>
      <c r="I602" s="23">
        <v>39800374897</v>
      </c>
      <c r="J602" s="22" t="s">
        <v>48</v>
      </c>
      <c r="K602" s="24" t="s">
        <v>146</v>
      </c>
      <c r="L602" s="22"/>
      <c r="M602" s="23">
        <v>950</v>
      </c>
      <c r="N602" s="23">
        <v>950</v>
      </c>
      <c r="O602" s="22"/>
      <c r="P602" s="22" t="s">
        <v>50</v>
      </c>
      <c r="Q602" s="22" t="s">
        <v>51</v>
      </c>
      <c r="R602" s="22" t="s">
        <v>147</v>
      </c>
      <c r="S602" s="25"/>
      <c r="T602" s="22" t="s">
        <v>53</v>
      </c>
      <c r="U602" s="22" t="s">
        <v>148</v>
      </c>
      <c r="V602" s="26">
        <v>1</v>
      </c>
      <c r="W602" s="26">
        <v>1</v>
      </c>
      <c r="X602" s="27">
        <v>1</v>
      </c>
      <c r="Y602" s="21"/>
      <c r="Z602" s="21">
        <f t="shared" si="39"/>
        <v>950</v>
      </c>
      <c r="AA602" s="21" t="s">
        <v>55</v>
      </c>
      <c r="AB602" s="21">
        <v>1</v>
      </c>
      <c r="AC602" s="21"/>
      <c r="AD602" s="21">
        <f t="shared" si="36"/>
        <v>950</v>
      </c>
      <c r="AE602" s="21"/>
      <c r="AF602" s="21">
        <f t="shared" si="37"/>
        <v>950</v>
      </c>
      <c r="AG602" s="28">
        <f t="shared" si="38"/>
        <v>950</v>
      </c>
      <c r="AH602" s="21"/>
      <c r="AI602" s="29"/>
      <c r="AJ602" s="21"/>
      <c r="AK602" s="21"/>
      <c r="AL602" s="22"/>
      <c r="AM602" s="21">
        <v>1</v>
      </c>
      <c r="AN602" s="21"/>
      <c r="AO602" s="21" t="s">
        <v>56</v>
      </c>
      <c r="AP602" s="22"/>
      <c r="AQ602" s="22"/>
      <c r="AR602" s="22"/>
    </row>
    <row r="603" spans="1:44" s="20" customFormat="1" ht="14.25" x14ac:dyDescent="0.15">
      <c r="A603" s="21" t="s">
        <v>46</v>
      </c>
      <c r="B603" s="22"/>
      <c r="C603" s="22"/>
      <c r="D603" s="22"/>
      <c r="E603" s="22"/>
      <c r="F603" s="22"/>
      <c r="G603" s="22" t="s">
        <v>851</v>
      </c>
      <c r="H603" s="22"/>
      <c r="I603" s="23">
        <v>39800376224</v>
      </c>
      <c r="J603" s="22" t="s">
        <v>48</v>
      </c>
      <c r="K603" s="24" t="s">
        <v>254</v>
      </c>
      <c r="L603" s="22"/>
      <c r="M603" s="23">
        <v>720</v>
      </c>
      <c r="N603" s="23">
        <v>720</v>
      </c>
      <c r="O603" s="22"/>
      <c r="P603" s="22" t="s">
        <v>50</v>
      </c>
      <c r="Q603" s="22" t="s">
        <v>51</v>
      </c>
      <c r="R603" s="22" t="s">
        <v>121</v>
      </c>
      <c r="S603" s="25"/>
      <c r="T603" s="22" t="s">
        <v>53</v>
      </c>
      <c r="U603" s="22" t="s">
        <v>255</v>
      </c>
      <c r="V603" s="26">
        <v>1</v>
      </c>
      <c r="W603" s="26">
        <v>1</v>
      </c>
      <c r="X603" s="27">
        <v>1</v>
      </c>
      <c r="Y603" s="21"/>
      <c r="Z603" s="21">
        <f t="shared" si="39"/>
        <v>720</v>
      </c>
      <c r="AA603" s="21" t="s">
        <v>55</v>
      </c>
      <c r="AB603" s="21">
        <v>1</v>
      </c>
      <c r="AC603" s="21"/>
      <c r="AD603" s="21">
        <f t="shared" si="36"/>
        <v>720</v>
      </c>
      <c r="AE603" s="21"/>
      <c r="AF603" s="21">
        <f t="shared" si="37"/>
        <v>720</v>
      </c>
      <c r="AG603" s="28">
        <f t="shared" si="38"/>
        <v>720</v>
      </c>
      <c r="AH603" s="21"/>
      <c r="AI603" s="29"/>
      <c r="AJ603" s="21"/>
      <c r="AK603" s="21"/>
      <c r="AL603" s="22"/>
      <c r="AM603" s="21">
        <v>1</v>
      </c>
      <c r="AN603" s="21"/>
      <c r="AO603" s="21" t="s">
        <v>56</v>
      </c>
      <c r="AP603" s="22"/>
      <c r="AQ603" s="22"/>
      <c r="AR603" s="22"/>
    </row>
    <row r="604" spans="1:44" s="20" customFormat="1" ht="14.25" x14ac:dyDescent="0.15">
      <c r="A604" s="21" t="s">
        <v>46</v>
      </c>
      <c r="B604" s="22"/>
      <c r="C604" s="22"/>
      <c r="D604" s="22"/>
      <c r="E604" s="22"/>
      <c r="F604" s="22"/>
      <c r="G604" s="22" t="s">
        <v>852</v>
      </c>
      <c r="H604" s="22"/>
      <c r="I604" s="23">
        <v>39800374881</v>
      </c>
      <c r="J604" s="22" t="s">
        <v>48</v>
      </c>
      <c r="K604" s="24" t="s">
        <v>481</v>
      </c>
      <c r="L604" s="22"/>
      <c r="M604" s="23">
        <v>950</v>
      </c>
      <c r="N604" s="23">
        <v>950</v>
      </c>
      <c r="O604" s="22"/>
      <c r="P604" s="22" t="s">
        <v>50</v>
      </c>
      <c r="Q604" s="22" t="s">
        <v>51</v>
      </c>
      <c r="R604" s="22" t="s">
        <v>60</v>
      </c>
      <c r="S604" s="25"/>
      <c r="T604" s="22" t="s">
        <v>53</v>
      </c>
      <c r="U604" s="22" t="s">
        <v>482</v>
      </c>
      <c r="V604" s="26">
        <v>1</v>
      </c>
      <c r="W604" s="26">
        <v>1</v>
      </c>
      <c r="X604" s="27">
        <v>1</v>
      </c>
      <c r="Y604" s="21"/>
      <c r="Z604" s="21">
        <f t="shared" si="39"/>
        <v>950</v>
      </c>
      <c r="AA604" s="21" t="s">
        <v>55</v>
      </c>
      <c r="AB604" s="21">
        <v>1</v>
      </c>
      <c r="AC604" s="21"/>
      <c r="AD604" s="21">
        <f t="shared" si="36"/>
        <v>950</v>
      </c>
      <c r="AE604" s="21"/>
      <c r="AF604" s="21">
        <f t="shared" si="37"/>
        <v>950</v>
      </c>
      <c r="AG604" s="28">
        <f t="shared" si="38"/>
        <v>950</v>
      </c>
      <c r="AH604" s="21"/>
      <c r="AI604" s="29"/>
      <c r="AJ604" s="21"/>
      <c r="AK604" s="21"/>
      <c r="AL604" s="22"/>
      <c r="AM604" s="21">
        <v>1</v>
      </c>
      <c r="AN604" s="21"/>
      <c r="AO604" s="21" t="s">
        <v>56</v>
      </c>
      <c r="AP604" s="22"/>
      <c r="AQ604" s="22"/>
      <c r="AR604" s="22"/>
    </row>
    <row r="605" spans="1:44" s="20" customFormat="1" ht="14.25" x14ac:dyDescent="0.15">
      <c r="A605" s="21" t="s">
        <v>46</v>
      </c>
      <c r="B605" s="22"/>
      <c r="C605" s="22"/>
      <c r="D605" s="22"/>
      <c r="E605" s="22"/>
      <c r="F605" s="22"/>
      <c r="G605" s="22" t="s">
        <v>853</v>
      </c>
      <c r="H605" s="22"/>
      <c r="I605" s="23">
        <v>39800374883</v>
      </c>
      <c r="J605" s="22" t="s">
        <v>48</v>
      </c>
      <c r="K605" s="38" t="s">
        <v>854</v>
      </c>
      <c r="L605" s="22"/>
      <c r="M605" s="23">
        <v>720</v>
      </c>
      <c r="N605" s="23">
        <v>720</v>
      </c>
      <c r="O605" s="22"/>
      <c r="P605" s="22" t="s">
        <v>50</v>
      </c>
      <c r="Q605" s="22" t="s">
        <v>51</v>
      </c>
      <c r="R605" s="22" t="s">
        <v>855</v>
      </c>
      <c r="S605" s="25"/>
      <c r="T605" s="22" t="s">
        <v>275</v>
      </c>
      <c r="U605" s="22" t="s">
        <v>61</v>
      </c>
      <c r="V605" s="26">
        <v>1</v>
      </c>
      <c r="W605" s="26">
        <v>1</v>
      </c>
      <c r="X605" s="27">
        <v>1</v>
      </c>
      <c r="Y605" s="21"/>
      <c r="Z605" s="21">
        <f t="shared" si="39"/>
        <v>720</v>
      </c>
      <c r="AA605" s="21" t="s">
        <v>55</v>
      </c>
      <c r="AB605" s="21">
        <v>1</v>
      </c>
      <c r="AC605" s="21"/>
      <c r="AD605" s="21">
        <f t="shared" si="36"/>
        <v>720</v>
      </c>
      <c r="AE605" s="21"/>
      <c r="AF605" s="21">
        <f t="shared" si="37"/>
        <v>720</v>
      </c>
      <c r="AG605" s="28">
        <f t="shared" si="38"/>
        <v>720</v>
      </c>
      <c r="AH605" s="21"/>
      <c r="AI605" s="29"/>
      <c r="AJ605" s="21"/>
      <c r="AK605" s="21"/>
      <c r="AL605" s="22"/>
      <c r="AM605" s="21">
        <v>1</v>
      </c>
      <c r="AN605" s="21"/>
      <c r="AO605" s="21" t="s">
        <v>56</v>
      </c>
      <c r="AP605" s="22"/>
      <c r="AQ605" s="22"/>
      <c r="AR605" s="22"/>
    </row>
    <row r="606" spans="1:44" s="20" customFormat="1" ht="14.25" x14ac:dyDescent="0.15">
      <c r="A606" s="21" t="s">
        <v>46</v>
      </c>
      <c r="B606" s="22"/>
      <c r="C606" s="22"/>
      <c r="D606" s="22"/>
      <c r="E606" s="22"/>
      <c r="F606" s="22"/>
      <c r="G606" s="22" t="s">
        <v>856</v>
      </c>
      <c r="H606" s="22"/>
      <c r="I606" s="23">
        <v>39800374884</v>
      </c>
      <c r="J606" s="22" t="s">
        <v>48</v>
      </c>
      <c r="K606" s="24" t="s">
        <v>685</v>
      </c>
      <c r="L606" s="22"/>
      <c r="M606" s="23">
        <v>720</v>
      </c>
      <c r="N606" s="23">
        <v>720</v>
      </c>
      <c r="O606" s="22"/>
      <c r="P606" s="22" t="s">
        <v>50</v>
      </c>
      <c r="Q606" s="22" t="s">
        <v>51</v>
      </c>
      <c r="R606" s="22" t="s">
        <v>121</v>
      </c>
      <c r="S606" s="25"/>
      <c r="T606" s="22" t="s">
        <v>53</v>
      </c>
      <c r="U606" s="22" t="s">
        <v>686</v>
      </c>
      <c r="V606" s="26">
        <v>1</v>
      </c>
      <c r="W606" s="26">
        <v>1</v>
      </c>
      <c r="X606" s="27">
        <v>1</v>
      </c>
      <c r="Y606" s="21"/>
      <c r="Z606" s="21">
        <f t="shared" si="39"/>
        <v>720</v>
      </c>
      <c r="AA606" s="21" t="s">
        <v>55</v>
      </c>
      <c r="AB606" s="21">
        <v>1</v>
      </c>
      <c r="AC606" s="21"/>
      <c r="AD606" s="21">
        <f t="shared" si="36"/>
        <v>720</v>
      </c>
      <c r="AE606" s="21"/>
      <c r="AF606" s="21">
        <f t="shared" si="37"/>
        <v>720</v>
      </c>
      <c r="AG606" s="28">
        <f t="shared" si="38"/>
        <v>720</v>
      </c>
      <c r="AH606" s="21"/>
      <c r="AI606" s="29"/>
      <c r="AJ606" s="21"/>
      <c r="AK606" s="21"/>
      <c r="AL606" s="22"/>
      <c r="AM606" s="21">
        <v>1</v>
      </c>
      <c r="AN606" s="21"/>
      <c r="AO606" s="21" t="s">
        <v>56</v>
      </c>
      <c r="AP606" s="22"/>
      <c r="AQ606" s="22"/>
      <c r="AR606" s="22"/>
    </row>
    <row r="607" spans="1:44" s="20" customFormat="1" ht="14.25" x14ac:dyDescent="0.15">
      <c r="A607" s="21" t="s">
        <v>46</v>
      </c>
      <c r="B607" s="22"/>
      <c r="C607" s="22"/>
      <c r="D607" s="22"/>
      <c r="E607" s="22"/>
      <c r="F607" s="22"/>
      <c r="G607" s="22" t="s">
        <v>857</v>
      </c>
      <c r="H607" s="22"/>
      <c r="I607" s="23">
        <v>39800374885</v>
      </c>
      <c r="J607" s="22" t="s">
        <v>48</v>
      </c>
      <c r="K607" s="24" t="s">
        <v>94</v>
      </c>
      <c r="L607" s="22"/>
      <c r="M607" s="23">
        <v>950</v>
      </c>
      <c r="N607" s="23">
        <v>950</v>
      </c>
      <c r="O607" s="22"/>
      <c r="P607" s="22" t="s">
        <v>64</v>
      </c>
      <c r="Q607" s="22" t="s">
        <v>51</v>
      </c>
      <c r="R607" s="22" t="s">
        <v>95</v>
      </c>
      <c r="S607" s="25"/>
      <c r="T607" s="22" t="s">
        <v>53</v>
      </c>
      <c r="U607" s="22" t="s">
        <v>96</v>
      </c>
      <c r="V607" s="26">
        <v>1</v>
      </c>
      <c r="W607" s="26">
        <v>1</v>
      </c>
      <c r="X607" s="27">
        <v>1</v>
      </c>
      <c r="Y607" s="21"/>
      <c r="Z607" s="21">
        <f t="shared" si="39"/>
        <v>950</v>
      </c>
      <c r="AA607" s="21" t="s">
        <v>55</v>
      </c>
      <c r="AB607" s="21">
        <v>1</v>
      </c>
      <c r="AC607" s="21"/>
      <c r="AD607" s="21">
        <f t="shared" si="36"/>
        <v>950</v>
      </c>
      <c r="AE607" s="21"/>
      <c r="AF607" s="21">
        <f t="shared" si="37"/>
        <v>950</v>
      </c>
      <c r="AG607" s="28">
        <f t="shared" si="38"/>
        <v>950</v>
      </c>
      <c r="AH607" s="21"/>
      <c r="AI607" s="29"/>
      <c r="AJ607" s="21"/>
      <c r="AK607" s="21"/>
      <c r="AL607" s="22"/>
      <c r="AM607" s="21">
        <v>1</v>
      </c>
      <c r="AN607" s="21"/>
      <c r="AO607" s="21" t="s">
        <v>56</v>
      </c>
      <c r="AP607" s="22"/>
      <c r="AQ607" s="22"/>
      <c r="AR607" s="22"/>
    </row>
    <row r="608" spans="1:44" s="20" customFormat="1" ht="14.25" x14ac:dyDescent="0.15">
      <c r="A608" s="21" t="s">
        <v>46</v>
      </c>
      <c r="B608" s="22"/>
      <c r="C608" s="22"/>
      <c r="D608" s="22"/>
      <c r="E608" s="22"/>
      <c r="F608" s="22"/>
      <c r="G608" s="22" t="s">
        <v>858</v>
      </c>
      <c r="H608" s="22"/>
      <c r="I608" s="23">
        <v>39800377640</v>
      </c>
      <c r="J608" s="22" t="s">
        <v>48</v>
      </c>
      <c r="K608" s="24" t="s">
        <v>213</v>
      </c>
      <c r="L608" s="22"/>
      <c r="M608" s="23">
        <v>720</v>
      </c>
      <c r="N608" s="23">
        <v>720</v>
      </c>
      <c r="O608" s="22"/>
      <c r="P608" s="22" t="s">
        <v>50</v>
      </c>
      <c r="Q608" s="22" t="s">
        <v>51</v>
      </c>
      <c r="R608" s="22" t="s">
        <v>91</v>
      </c>
      <c r="S608" s="25"/>
      <c r="T608" s="22" t="s">
        <v>53</v>
      </c>
      <c r="U608" s="22" t="s">
        <v>214</v>
      </c>
      <c r="V608" s="26">
        <v>1</v>
      </c>
      <c r="W608" s="26">
        <v>1</v>
      </c>
      <c r="X608" s="27">
        <v>1</v>
      </c>
      <c r="Y608" s="21"/>
      <c r="Z608" s="21">
        <f t="shared" si="39"/>
        <v>720</v>
      </c>
      <c r="AA608" s="21" t="s">
        <v>55</v>
      </c>
      <c r="AB608" s="21">
        <v>1</v>
      </c>
      <c r="AC608" s="21"/>
      <c r="AD608" s="21">
        <f t="shared" si="36"/>
        <v>720</v>
      </c>
      <c r="AE608" s="21"/>
      <c r="AF608" s="21">
        <f t="shared" si="37"/>
        <v>720</v>
      </c>
      <c r="AG608" s="28">
        <f t="shared" si="38"/>
        <v>720</v>
      </c>
      <c r="AH608" s="21"/>
      <c r="AI608" s="29"/>
      <c r="AJ608" s="21"/>
      <c r="AK608" s="21"/>
      <c r="AL608" s="22"/>
      <c r="AM608" s="21">
        <v>1</v>
      </c>
      <c r="AN608" s="21"/>
      <c r="AO608" s="21" t="s">
        <v>56</v>
      </c>
      <c r="AP608" s="22"/>
      <c r="AQ608" s="22"/>
      <c r="AR608" s="22"/>
    </row>
    <row r="609" spans="1:44" s="20" customFormat="1" ht="14.25" x14ac:dyDescent="0.15">
      <c r="A609" s="21" t="s">
        <v>46</v>
      </c>
      <c r="B609" s="22"/>
      <c r="C609" s="22"/>
      <c r="D609" s="22"/>
      <c r="E609" s="22"/>
      <c r="F609" s="22"/>
      <c r="G609" s="22" t="s">
        <v>859</v>
      </c>
      <c r="H609" s="22"/>
      <c r="I609" s="23">
        <v>39800377672</v>
      </c>
      <c r="J609" s="22" t="s">
        <v>48</v>
      </c>
      <c r="K609" s="24" t="s">
        <v>266</v>
      </c>
      <c r="L609" s="22"/>
      <c r="M609" s="23">
        <v>720</v>
      </c>
      <c r="N609" s="23">
        <v>720</v>
      </c>
      <c r="O609" s="22"/>
      <c r="P609" s="22" t="s">
        <v>50</v>
      </c>
      <c r="Q609" s="22" t="s">
        <v>51</v>
      </c>
      <c r="R609" s="22" t="s">
        <v>117</v>
      </c>
      <c r="S609" s="25"/>
      <c r="T609" s="22" t="s">
        <v>53</v>
      </c>
      <c r="U609" s="22" t="s">
        <v>267</v>
      </c>
      <c r="V609" s="26">
        <v>1</v>
      </c>
      <c r="W609" s="26">
        <v>1</v>
      </c>
      <c r="X609" s="27">
        <v>1</v>
      </c>
      <c r="Y609" s="21"/>
      <c r="Z609" s="21">
        <f t="shared" si="39"/>
        <v>720</v>
      </c>
      <c r="AA609" s="21" t="s">
        <v>55</v>
      </c>
      <c r="AB609" s="21">
        <v>1</v>
      </c>
      <c r="AC609" s="21"/>
      <c r="AD609" s="21">
        <f t="shared" si="36"/>
        <v>720</v>
      </c>
      <c r="AE609" s="21"/>
      <c r="AF609" s="21">
        <f t="shared" si="37"/>
        <v>720</v>
      </c>
      <c r="AG609" s="28">
        <f t="shared" si="38"/>
        <v>720</v>
      </c>
      <c r="AH609" s="21"/>
      <c r="AI609" s="29"/>
      <c r="AJ609" s="21"/>
      <c r="AK609" s="21"/>
      <c r="AL609" s="22"/>
      <c r="AM609" s="21">
        <v>1</v>
      </c>
      <c r="AN609" s="21"/>
      <c r="AO609" s="21" t="s">
        <v>56</v>
      </c>
      <c r="AP609" s="22"/>
      <c r="AQ609" s="22"/>
      <c r="AR609" s="22"/>
    </row>
    <row r="610" spans="1:44" s="20" customFormat="1" ht="14.25" x14ac:dyDescent="0.15">
      <c r="A610" s="21" t="s">
        <v>46</v>
      </c>
      <c r="B610" s="22"/>
      <c r="C610" s="22"/>
      <c r="D610" s="22"/>
      <c r="E610" s="22"/>
      <c r="F610" s="22"/>
      <c r="G610" s="22" t="s">
        <v>860</v>
      </c>
      <c r="H610" s="22"/>
      <c r="I610" s="23">
        <v>39800377674</v>
      </c>
      <c r="J610" s="22" t="s">
        <v>48</v>
      </c>
      <c r="K610" s="24" t="s">
        <v>617</v>
      </c>
      <c r="L610" s="22"/>
      <c r="M610" s="23">
        <v>950</v>
      </c>
      <c r="N610" s="23">
        <v>950</v>
      </c>
      <c r="O610" s="22"/>
      <c r="P610" s="22" t="s">
        <v>50</v>
      </c>
      <c r="Q610" s="22" t="s">
        <v>51</v>
      </c>
      <c r="R610" s="22" t="s">
        <v>109</v>
      </c>
      <c r="S610" s="25"/>
      <c r="T610" s="22" t="s">
        <v>53</v>
      </c>
      <c r="U610" s="22" t="s">
        <v>618</v>
      </c>
      <c r="V610" s="26">
        <v>1</v>
      </c>
      <c r="W610" s="26">
        <v>1</v>
      </c>
      <c r="X610" s="27">
        <v>1</v>
      </c>
      <c r="Y610" s="21"/>
      <c r="Z610" s="21">
        <f t="shared" si="39"/>
        <v>950</v>
      </c>
      <c r="AA610" s="21" t="s">
        <v>55</v>
      </c>
      <c r="AB610" s="21">
        <v>1</v>
      </c>
      <c r="AC610" s="21"/>
      <c r="AD610" s="21">
        <f t="shared" si="36"/>
        <v>950</v>
      </c>
      <c r="AE610" s="21"/>
      <c r="AF610" s="21">
        <f t="shared" si="37"/>
        <v>950</v>
      </c>
      <c r="AG610" s="28">
        <f t="shared" si="38"/>
        <v>950</v>
      </c>
      <c r="AH610" s="21"/>
      <c r="AI610" s="29"/>
      <c r="AJ610" s="21"/>
      <c r="AK610" s="21"/>
      <c r="AL610" s="22"/>
      <c r="AM610" s="21">
        <v>1</v>
      </c>
      <c r="AN610" s="21"/>
      <c r="AO610" s="21" t="s">
        <v>56</v>
      </c>
      <c r="AP610" s="22"/>
      <c r="AQ610" s="22"/>
      <c r="AR610" s="22"/>
    </row>
    <row r="611" spans="1:44" s="20" customFormat="1" ht="14.25" x14ac:dyDescent="0.15">
      <c r="A611" s="21" t="s">
        <v>46</v>
      </c>
      <c r="B611" s="22"/>
      <c r="C611" s="22"/>
      <c r="D611" s="22"/>
      <c r="E611" s="22"/>
      <c r="F611" s="22"/>
      <c r="G611" s="22" t="s">
        <v>861</v>
      </c>
      <c r="H611" s="22"/>
      <c r="I611" s="23">
        <v>39800377679</v>
      </c>
      <c r="J611" s="22" t="s">
        <v>48</v>
      </c>
      <c r="K611" s="24" t="s">
        <v>76</v>
      </c>
      <c r="L611" s="22"/>
      <c r="M611" s="23">
        <v>950</v>
      </c>
      <c r="N611" s="23">
        <v>950</v>
      </c>
      <c r="O611" s="22"/>
      <c r="P611" s="22" t="s">
        <v>50</v>
      </c>
      <c r="Q611" s="22" t="s">
        <v>51</v>
      </c>
      <c r="R611" s="22" t="s">
        <v>77</v>
      </c>
      <c r="S611" s="25"/>
      <c r="T611" s="22" t="s">
        <v>53</v>
      </c>
      <c r="U611" s="22" t="s">
        <v>78</v>
      </c>
      <c r="V611" s="26">
        <v>1</v>
      </c>
      <c r="W611" s="26">
        <v>1</v>
      </c>
      <c r="X611" s="27">
        <v>1</v>
      </c>
      <c r="Y611" s="21"/>
      <c r="Z611" s="21">
        <f t="shared" si="39"/>
        <v>950</v>
      </c>
      <c r="AA611" s="21" t="s">
        <v>55</v>
      </c>
      <c r="AB611" s="21">
        <v>1</v>
      </c>
      <c r="AC611" s="21"/>
      <c r="AD611" s="21">
        <f t="shared" si="36"/>
        <v>950</v>
      </c>
      <c r="AE611" s="21"/>
      <c r="AF611" s="21">
        <f t="shared" si="37"/>
        <v>950</v>
      </c>
      <c r="AG611" s="28">
        <f t="shared" si="38"/>
        <v>950</v>
      </c>
      <c r="AH611" s="21"/>
      <c r="AI611" s="29"/>
      <c r="AJ611" s="21"/>
      <c r="AK611" s="21"/>
      <c r="AL611" s="22"/>
      <c r="AM611" s="21">
        <v>1</v>
      </c>
      <c r="AN611" s="21"/>
      <c r="AO611" s="21" t="s">
        <v>56</v>
      </c>
      <c r="AP611" s="22"/>
      <c r="AQ611" s="22"/>
      <c r="AR611" s="22"/>
    </row>
    <row r="612" spans="1:44" s="20" customFormat="1" ht="14.25" x14ac:dyDescent="0.15">
      <c r="A612" s="21" t="s">
        <v>46</v>
      </c>
      <c r="B612" s="22"/>
      <c r="C612" s="22"/>
      <c r="D612" s="22"/>
      <c r="E612" s="22"/>
      <c r="F612" s="22"/>
      <c r="G612" s="22" t="s">
        <v>862</v>
      </c>
      <c r="H612" s="22"/>
      <c r="I612" s="23">
        <v>39800377681</v>
      </c>
      <c r="J612" s="22" t="s">
        <v>48</v>
      </c>
      <c r="K612" s="24" t="s">
        <v>266</v>
      </c>
      <c r="L612" s="22"/>
      <c r="M612" s="23">
        <v>720</v>
      </c>
      <c r="N612" s="23">
        <v>720</v>
      </c>
      <c r="O612" s="22"/>
      <c r="P612" s="22" t="s">
        <v>50</v>
      </c>
      <c r="Q612" s="22" t="s">
        <v>51</v>
      </c>
      <c r="R612" s="22" t="s">
        <v>117</v>
      </c>
      <c r="S612" s="25"/>
      <c r="T612" s="22" t="s">
        <v>53</v>
      </c>
      <c r="U612" s="22" t="s">
        <v>267</v>
      </c>
      <c r="V612" s="26">
        <v>1</v>
      </c>
      <c r="W612" s="26">
        <v>1</v>
      </c>
      <c r="X612" s="27">
        <v>1</v>
      </c>
      <c r="Y612" s="21"/>
      <c r="Z612" s="21">
        <f t="shared" si="39"/>
        <v>720</v>
      </c>
      <c r="AA612" s="21" t="s">
        <v>55</v>
      </c>
      <c r="AB612" s="21">
        <v>1</v>
      </c>
      <c r="AC612" s="21"/>
      <c r="AD612" s="21">
        <f t="shared" si="36"/>
        <v>720</v>
      </c>
      <c r="AE612" s="21"/>
      <c r="AF612" s="21">
        <f t="shared" si="37"/>
        <v>720</v>
      </c>
      <c r="AG612" s="28">
        <f t="shared" si="38"/>
        <v>720</v>
      </c>
      <c r="AH612" s="21"/>
      <c r="AI612" s="29"/>
      <c r="AJ612" s="21"/>
      <c r="AK612" s="21"/>
      <c r="AL612" s="22"/>
      <c r="AM612" s="21">
        <v>1</v>
      </c>
      <c r="AN612" s="21"/>
      <c r="AO612" s="21" t="s">
        <v>56</v>
      </c>
      <c r="AP612" s="22"/>
      <c r="AQ612" s="22"/>
      <c r="AR612" s="22"/>
    </row>
    <row r="613" spans="1:44" s="20" customFormat="1" ht="14.25" x14ac:dyDescent="0.15">
      <c r="A613" s="21" t="s">
        <v>46</v>
      </c>
      <c r="B613" s="22"/>
      <c r="C613" s="22"/>
      <c r="D613" s="22"/>
      <c r="E613" s="22"/>
      <c r="F613" s="22"/>
      <c r="G613" s="22" t="s">
        <v>863</v>
      </c>
      <c r="H613" s="22"/>
      <c r="I613" s="23">
        <v>39800377652</v>
      </c>
      <c r="J613" s="22" t="s">
        <v>48</v>
      </c>
      <c r="K613" s="24" t="s">
        <v>83</v>
      </c>
      <c r="L613" s="22"/>
      <c r="M613" s="23">
        <v>720</v>
      </c>
      <c r="N613" s="23">
        <v>720</v>
      </c>
      <c r="O613" s="22"/>
      <c r="P613" s="22" t="s">
        <v>50</v>
      </c>
      <c r="Q613" s="22" t="s">
        <v>51</v>
      </c>
      <c r="R613" s="22" t="s">
        <v>84</v>
      </c>
      <c r="S613" s="25"/>
      <c r="T613" s="22" t="s">
        <v>53</v>
      </c>
      <c r="U613" s="22" t="s">
        <v>85</v>
      </c>
      <c r="V613" s="26">
        <v>1</v>
      </c>
      <c r="W613" s="26">
        <v>1</v>
      </c>
      <c r="X613" s="27">
        <v>1</v>
      </c>
      <c r="Y613" s="21"/>
      <c r="Z613" s="21">
        <f t="shared" si="39"/>
        <v>720</v>
      </c>
      <c r="AA613" s="21" t="s">
        <v>55</v>
      </c>
      <c r="AB613" s="21">
        <v>1</v>
      </c>
      <c r="AC613" s="21"/>
      <c r="AD613" s="21">
        <f t="shared" si="36"/>
        <v>720</v>
      </c>
      <c r="AE613" s="21"/>
      <c r="AF613" s="21">
        <f t="shared" si="37"/>
        <v>720</v>
      </c>
      <c r="AG613" s="28">
        <f t="shared" si="38"/>
        <v>720</v>
      </c>
      <c r="AH613" s="21"/>
      <c r="AI613" s="29"/>
      <c r="AJ613" s="21"/>
      <c r="AK613" s="21"/>
      <c r="AL613" s="22"/>
      <c r="AM613" s="21">
        <v>1</v>
      </c>
      <c r="AN613" s="21"/>
      <c r="AO613" s="21" t="s">
        <v>56</v>
      </c>
      <c r="AP613" s="22"/>
      <c r="AQ613" s="22"/>
      <c r="AR613" s="22"/>
    </row>
    <row r="614" spans="1:44" s="20" customFormat="1" ht="14.25" x14ac:dyDescent="0.15">
      <c r="A614" s="21" t="s">
        <v>46</v>
      </c>
      <c r="B614" s="22"/>
      <c r="C614" s="22"/>
      <c r="D614" s="22"/>
      <c r="E614" s="22"/>
      <c r="F614" s="22"/>
      <c r="G614" s="22" t="s">
        <v>864</v>
      </c>
      <c r="H614" s="22"/>
      <c r="I614" s="23">
        <v>39800377656</v>
      </c>
      <c r="J614" s="22" t="s">
        <v>48</v>
      </c>
      <c r="K614" s="24" t="s">
        <v>83</v>
      </c>
      <c r="L614" s="22"/>
      <c r="M614" s="23">
        <v>950</v>
      </c>
      <c r="N614" s="23">
        <v>950</v>
      </c>
      <c r="O614" s="22"/>
      <c r="P614" s="22" t="s">
        <v>50</v>
      </c>
      <c r="Q614" s="22" t="s">
        <v>51</v>
      </c>
      <c r="R614" s="22" t="s">
        <v>84</v>
      </c>
      <c r="S614" s="25"/>
      <c r="T614" s="22" t="s">
        <v>53</v>
      </c>
      <c r="U614" s="22" t="s">
        <v>85</v>
      </c>
      <c r="V614" s="26">
        <v>1</v>
      </c>
      <c r="W614" s="26">
        <v>1</v>
      </c>
      <c r="X614" s="27">
        <v>1</v>
      </c>
      <c r="Y614" s="21"/>
      <c r="Z614" s="21">
        <f t="shared" si="39"/>
        <v>950</v>
      </c>
      <c r="AA614" s="21" t="s">
        <v>55</v>
      </c>
      <c r="AB614" s="21">
        <v>1</v>
      </c>
      <c r="AC614" s="21"/>
      <c r="AD614" s="21">
        <f t="shared" si="36"/>
        <v>950</v>
      </c>
      <c r="AE614" s="21"/>
      <c r="AF614" s="21">
        <f t="shared" si="37"/>
        <v>950</v>
      </c>
      <c r="AG614" s="28">
        <f t="shared" si="38"/>
        <v>950</v>
      </c>
      <c r="AH614" s="21"/>
      <c r="AI614" s="29"/>
      <c r="AJ614" s="21"/>
      <c r="AK614" s="21"/>
      <c r="AL614" s="22"/>
      <c r="AM614" s="21">
        <v>1</v>
      </c>
      <c r="AN614" s="21"/>
      <c r="AO614" s="21" t="s">
        <v>56</v>
      </c>
      <c r="AP614" s="22"/>
      <c r="AQ614" s="22"/>
      <c r="AR614" s="22"/>
    </row>
    <row r="615" spans="1:44" s="20" customFormat="1" ht="14.25" x14ac:dyDescent="0.15">
      <c r="A615" s="21" t="s">
        <v>46</v>
      </c>
      <c r="B615" s="22"/>
      <c r="C615" s="22"/>
      <c r="D615" s="22"/>
      <c r="E615" s="22"/>
      <c r="F615" s="22"/>
      <c r="G615" s="22" t="s">
        <v>865</v>
      </c>
      <c r="H615" s="22"/>
      <c r="I615" s="23">
        <v>39800377659</v>
      </c>
      <c r="J615" s="22" t="s">
        <v>48</v>
      </c>
      <c r="K615" s="24" t="s">
        <v>304</v>
      </c>
      <c r="L615" s="22"/>
      <c r="M615" s="23">
        <v>950</v>
      </c>
      <c r="N615" s="23">
        <v>950</v>
      </c>
      <c r="O615" s="22"/>
      <c r="P615" s="22" t="s">
        <v>50</v>
      </c>
      <c r="Q615" s="22" t="s">
        <v>51</v>
      </c>
      <c r="R615" s="22" t="s">
        <v>109</v>
      </c>
      <c r="S615" s="25"/>
      <c r="T615" s="22" t="s">
        <v>53</v>
      </c>
      <c r="U615" s="22" t="s">
        <v>305</v>
      </c>
      <c r="V615" s="26">
        <v>1</v>
      </c>
      <c r="W615" s="26">
        <v>1</v>
      </c>
      <c r="X615" s="27">
        <v>1</v>
      </c>
      <c r="Y615" s="21"/>
      <c r="Z615" s="21">
        <f t="shared" si="39"/>
        <v>950</v>
      </c>
      <c r="AA615" s="21" t="s">
        <v>55</v>
      </c>
      <c r="AB615" s="21">
        <v>1</v>
      </c>
      <c r="AC615" s="21"/>
      <c r="AD615" s="21">
        <f t="shared" si="36"/>
        <v>950</v>
      </c>
      <c r="AE615" s="21"/>
      <c r="AF615" s="21">
        <f t="shared" si="37"/>
        <v>950</v>
      </c>
      <c r="AG615" s="28">
        <f t="shared" si="38"/>
        <v>950</v>
      </c>
      <c r="AH615" s="21"/>
      <c r="AI615" s="29"/>
      <c r="AJ615" s="21"/>
      <c r="AK615" s="21"/>
      <c r="AL615" s="22"/>
      <c r="AM615" s="21">
        <v>1</v>
      </c>
      <c r="AN615" s="21"/>
      <c r="AO615" s="21" t="s">
        <v>56</v>
      </c>
      <c r="AP615" s="22"/>
      <c r="AQ615" s="22"/>
      <c r="AR615" s="22"/>
    </row>
    <row r="616" spans="1:44" s="20" customFormat="1" ht="14.25" x14ac:dyDescent="0.15">
      <c r="A616" s="21" t="s">
        <v>46</v>
      </c>
      <c r="B616" s="22"/>
      <c r="C616" s="22"/>
      <c r="D616" s="22"/>
      <c r="E616" s="22"/>
      <c r="F616" s="22"/>
      <c r="G616" s="22" t="s">
        <v>866</v>
      </c>
      <c r="H616" s="22"/>
      <c r="I616" s="23">
        <v>39800377661</v>
      </c>
      <c r="J616" s="22" t="s">
        <v>48</v>
      </c>
      <c r="K616" s="24" t="s">
        <v>390</v>
      </c>
      <c r="L616" s="22"/>
      <c r="M616" s="23">
        <v>720</v>
      </c>
      <c r="N616" s="23">
        <v>720</v>
      </c>
      <c r="O616" s="22"/>
      <c r="P616" s="22" t="s">
        <v>50</v>
      </c>
      <c r="Q616" s="22" t="s">
        <v>51</v>
      </c>
      <c r="R616" s="22" t="s">
        <v>117</v>
      </c>
      <c r="S616" s="25"/>
      <c r="T616" s="22" t="s">
        <v>53</v>
      </c>
      <c r="U616" s="22" t="s">
        <v>391</v>
      </c>
      <c r="V616" s="26">
        <v>1</v>
      </c>
      <c r="W616" s="26">
        <v>1</v>
      </c>
      <c r="X616" s="27">
        <v>1</v>
      </c>
      <c r="Y616" s="21"/>
      <c r="Z616" s="21">
        <f t="shared" si="39"/>
        <v>720</v>
      </c>
      <c r="AA616" s="21" t="s">
        <v>55</v>
      </c>
      <c r="AB616" s="21">
        <v>1</v>
      </c>
      <c r="AC616" s="21"/>
      <c r="AD616" s="21">
        <f t="shared" si="36"/>
        <v>720</v>
      </c>
      <c r="AE616" s="21"/>
      <c r="AF616" s="21">
        <f t="shared" si="37"/>
        <v>720</v>
      </c>
      <c r="AG616" s="28">
        <f t="shared" si="38"/>
        <v>720</v>
      </c>
      <c r="AH616" s="21"/>
      <c r="AI616" s="29"/>
      <c r="AJ616" s="21"/>
      <c r="AK616" s="21"/>
      <c r="AL616" s="22"/>
      <c r="AM616" s="21">
        <v>1</v>
      </c>
      <c r="AN616" s="21"/>
      <c r="AO616" s="21" t="s">
        <v>56</v>
      </c>
      <c r="AP616" s="22"/>
      <c r="AQ616" s="22"/>
      <c r="AR616" s="22"/>
    </row>
    <row r="617" spans="1:44" s="20" customFormat="1" ht="14.25" x14ac:dyDescent="0.15">
      <c r="A617" s="21" t="s">
        <v>46</v>
      </c>
      <c r="B617" s="22"/>
      <c r="C617" s="22"/>
      <c r="D617" s="22"/>
      <c r="E617" s="22"/>
      <c r="F617" s="22"/>
      <c r="G617" s="22" t="s">
        <v>867</v>
      </c>
      <c r="H617" s="22"/>
      <c r="I617" s="23">
        <v>39800377664</v>
      </c>
      <c r="J617" s="22" t="s">
        <v>48</v>
      </c>
      <c r="K617" s="24" t="s">
        <v>90</v>
      </c>
      <c r="L617" s="22"/>
      <c r="M617" s="23">
        <v>720</v>
      </c>
      <c r="N617" s="23">
        <v>720</v>
      </c>
      <c r="O617" s="22"/>
      <c r="P617" s="22" t="s">
        <v>50</v>
      </c>
      <c r="Q617" s="22" t="s">
        <v>51</v>
      </c>
      <c r="R617" s="22" t="s">
        <v>91</v>
      </c>
      <c r="S617" s="25"/>
      <c r="T617" s="22" t="s">
        <v>53</v>
      </c>
      <c r="U617" s="22" t="s">
        <v>92</v>
      </c>
      <c r="V617" s="26">
        <v>1</v>
      </c>
      <c r="W617" s="26">
        <v>1</v>
      </c>
      <c r="X617" s="27">
        <v>1</v>
      </c>
      <c r="Y617" s="21"/>
      <c r="Z617" s="21">
        <f t="shared" si="39"/>
        <v>720</v>
      </c>
      <c r="AA617" s="21" t="s">
        <v>55</v>
      </c>
      <c r="AB617" s="21">
        <v>1</v>
      </c>
      <c r="AC617" s="21"/>
      <c r="AD617" s="21">
        <f t="shared" si="36"/>
        <v>720</v>
      </c>
      <c r="AE617" s="21"/>
      <c r="AF617" s="21">
        <f t="shared" si="37"/>
        <v>720</v>
      </c>
      <c r="AG617" s="28">
        <f t="shared" si="38"/>
        <v>720</v>
      </c>
      <c r="AH617" s="21"/>
      <c r="AI617" s="29"/>
      <c r="AJ617" s="21"/>
      <c r="AK617" s="21"/>
      <c r="AL617" s="22"/>
      <c r="AM617" s="21">
        <v>1</v>
      </c>
      <c r="AN617" s="21"/>
      <c r="AO617" s="21" t="s">
        <v>56</v>
      </c>
      <c r="AP617" s="22"/>
      <c r="AQ617" s="22"/>
      <c r="AR617" s="22"/>
    </row>
    <row r="618" spans="1:44" s="20" customFormat="1" ht="14.25" x14ac:dyDescent="0.15">
      <c r="A618" s="21" t="s">
        <v>46</v>
      </c>
      <c r="B618" s="22"/>
      <c r="C618" s="22"/>
      <c r="D618" s="22"/>
      <c r="E618" s="22"/>
      <c r="F618" s="22"/>
      <c r="G618" s="22" t="s">
        <v>868</v>
      </c>
      <c r="H618" s="22"/>
      <c r="I618" s="23">
        <v>39800377667</v>
      </c>
      <c r="J618" s="22" t="s">
        <v>48</v>
      </c>
      <c r="K618" s="24" t="s">
        <v>195</v>
      </c>
      <c r="L618" s="22"/>
      <c r="M618" s="23">
        <v>1800</v>
      </c>
      <c r="N618" s="23">
        <v>1800</v>
      </c>
      <c r="O618" s="22"/>
      <c r="P618" s="22" t="s">
        <v>50</v>
      </c>
      <c r="Q618" s="22" t="s">
        <v>51</v>
      </c>
      <c r="R618" s="22" t="s">
        <v>109</v>
      </c>
      <c r="S618" s="25"/>
      <c r="T618" s="22" t="s">
        <v>53</v>
      </c>
      <c r="U618" s="22" t="s">
        <v>196</v>
      </c>
      <c r="V618" s="26">
        <v>1</v>
      </c>
      <c r="W618" s="26">
        <v>1</v>
      </c>
      <c r="X618" s="27">
        <v>1</v>
      </c>
      <c r="Y618" s="21"/>
      <c r="Z618" s="21">
        <f t="shared" si="39"/>
        <v>1800</v>
      </c>
      <c r="AA618" s="21" t="s">
        <v>55</v>
      </c>
      <c r="AB618" s="21">
        <v>1</v>
      </c>
      <c r="AC618" s="21"/>
      <c r="AD618" s="21">
        <f t="shared" si="36"/>
        <v>1800</v>
      </c>
      <c r="AE618" s="21"/>
      <c r="AF618" s="21">
        <f t="shared" si="37"/>
        <v>1800</v>
      </c>
      <c r="AG618" s="28">
        <f t="shared" si="38"/>
        <v>1800</v>
      </c>
      <c r="AH618" s="21"/>
      <c r="AI618" s="29"/>
      <c r="AJ618" s="21"/>
      <c r="AK618" s="21"/>
      <c r="AL618" s="22"/>
      <c r="AM618" s="21">
        <v>1</v>
      </c>
      <c r="AN618" s="21"/>
      <c r="AO618" s="21" t="s">
        <v>56</v>
      </c>
      <c r="AP618" s="22"/>
      <c r="AQ618" s="22"/>
      <c r="AR618" s="22"/>
    </row>
    <row r="619" spans="1:44" s="20" customFormat="1" ht="14.25" x14ac:dyDescent="0.15">
      <c r="A619" s="21" t="s">
        <v>46</v>
      </c>
      <c r="B619" s="22"/>
      <c r="C619" s="22"/>
      <c r="D619" s="22"/>
      <c r="E619" s="22"/>
      <c r="F619" s="22"/>
      <c r="G619" s="22" t="s">
        <v>869</v>
      </c>
      <c r="H619" s="22"/>
      <c r="I619" s="23">
        <v>39800376294</v>
      </c>
      <c r="J619" s="22" t="s">
        <v>48</v>
      </c>
      <c r="K619" s="24" t="s">
        <v>314</v>
      </c>
      <c r="L619" s="22"/>
      <c r="M619" s="23">
        <v>1800</v>
      </c>
      <c r="N619" s="23">
        <v>1800</v>
      </c>
      <c r="O619" s="22"/>
      <c r="P619" s="22" t="s">
        <v>50</v>
      </c>
      <c r="Q619" s="22" t="s">
        <v>51</v>
      </c>
      <c r="R619" s="22" t="s">
        <v>52</v>
      </c>
      <c r="S619" s="25"/>
      <c r="T619" s="22" t="s">
        <v>53</v>
      </c>
      <c r="U619" s="22" t="s">
        <v>315</v>
      </c>
      <c r="V619" s="26">
        <v>1</v>
      </c>
      <c r="W619" s="26">
        <v>1</v>
      </c>
      <c r="X619" s="27">
        <v>1</v>
      </c>
      <c r="Y619" s="21"/>
      <c r="Z619" s="21">
        <f t="shared" si="39"/>
        <v>1800</v>
      </c>
      <c r="AA619" s="21" t="s">
        <v>55</v>
      </c>
      <c r="AB619" s="21">
        <v>1</v>
      </c>
      <c r="AC619" s="21"/>
      <c r="AD619" s="21">
        <f t="shared" si="36"/>
        <v>1800</v>
      </c>
      <c r="AE619" s="21"/>
      <c r="AF619" s="21">
        <f t="shared" si="37"/>
        <v>1800</v>
      </c>
      <c r="AG619" s="28">
        <f t="shared" si="38"/>
        <v>1800</v>
      </c>
      <c r="AH619" s="21"/>
      <c r="AI619" s="29"/>
      <c r="AJ619" s="21"/>
      <c r="AK619" s="21"/>
      <c r="AL619" s="22"/>
      <c r="AM619" s="21">
        <v>1</v>
      </c>
      <c r="AN619" s="21"/>
      <c r="AO619" s="21" t="s">
        <v>56</v>
      </c>
      <c r="AP619" s="22"/>
      <c r="AQ619" s="22"/>
      <c r="AR619" s="22"/>
    </row>
    <row r="620" spans="1:44" s="20" customFormat="1" ht="14.25" x14ac:dyDescent="0.15">
      <c r="A620" s="21" t="s">
        <v>46</v>
      </c>
      <c r="B620" s="22"/>
      <c r="C620" s="22"/>
      <c r="D620" s="22"/>
      <c r="E620" s="22"/>
      <c r="F620" s="22"/>
      <c r="G620" s="22" t="s">
        <v>870</v>
      </c>
      <c r="H620" s="22"/>
      <c r="I620" s="23">
        <v>39800379180</v>
      </c>
      <c r="J620" s="22" t="s">
        <v>48</v>
      </c>
      <c r="K620" s="24" t="s">
        <v>205</v>
      </c>
      <c r="L620" s="22"/>
      <c r="M620" s="23">
        <v>600</v>
      </c>
      <c r="N620" s="23">
        <v>600</v>
      </c>
      <c r="O620" s="22"/>
      <c r="P620" s="22" t="s">
        <v>50</v>
      </c>
      <c r="Q620" s="22" t="s">
        <v>51</v>
      </c>
      <c r="R620" s="22" t="s">
        <v>104</v>
      </c>
      <c r="S620" s="25"/>
      <c r="T620" s="22" t="s">
        <v>53</v>
      </c>
      <c r="U620" s="22" t="s">
        <v>206</v>
      </c>
      <c r="V620" s="26">
        <v>1</v>
      </c>
      <c r="W620" s="26">
        <v>1</v>
      </c>
      <c r="X620" s="27">
        <v>1</v>
      </c>
      <c r="Y620" s="21"/>
      <c r="Z620" s="21">
        <f t="shared" si="39"/>
        <v>600</v>
      </c>
      <c r="AA620" s="21" t="s">
        <v>55</v>
      </c>
      <c r="AB620" s="21">
        <v>1</v>
      </c>
      <c r="AC620" s="21"/>
      <c r="AD620" s="21">
        <f t="shared" si="36"/>
        <v>600</v>
      </c>
      <c r="AE620" s="21"/>
      <c r="AF620" s="21">
        <f t="shared" si="37"/>
        <v>600</v>
      </c>
      <c r="AG620" s="28">
        <f t="shared" si="38"/>
        <v>600</v>
      </c>
      <c r="AH620" s="21"/>
      <c r="AI620" s="29"/>
      <c r="AJ620" s="21"/>
      <c r="AK620" s="21"/>
      <c r="AL620" s="22"/>
      <c r="AM620" s="21">
        <v>1</v>
      </c>
      <c r="AN620" s="21"/>
      <c r="AO620" s="21" t="s">
        <v>56</v>
      </c>
      <c r="AP620" s="22"/>
      <c r="AQ620" s="22"/>
      <c r="AR620" s="22"/>
    </row>
    <row r="621" spans="1:44" s="20" customFormat="1" ht="14.25" x14ac:dyDescent="0.15">
      <c r="A621" s="21" t="s">
        <v>46</v>
      </c>
      <c r="B621" s="22"/>
      <c r="C621" s="22"/>
      <c r="D621" s="22"/>
      <c r="E621" s="22"/>
      <c r="F621" s="22"/>
      <c r="G621" s="22" t="s">
        <v>871</v>
      </c>
      <c r="H621" s="22"/>
      <c r="I621" s="23">
        <v>39800379181</v>
      </c>
      <c r="J621" s="22" t="s">
        <v>48</v>
      </c>
      <c r="K621" s="24" t="s">
        <v>262</v>
      </c>
      <c r="L621" s="22"/>
      <c r="M621" s="23">
        <v>720</v>
      </c>
      <c r="N621" s="23">
        <v>720</v>
      </c>
      <c r="O621" s="22"/>
      <c r="P621" s="22" t="s">
        <v>50</v>
      </c>
      <c r="Q621" s="22" t="s">
        <v>51</v>
      </c>
      <c r="R621" s="22" t="s">
        <v>52</v>
      </c>
      <c r="S621" s="25"/>
      <c r="T621" s="22" t="s">
        <v>53</v>
      </c>
      <c r="U621" s="22" t="s">
        <v>263</v>
      </c>
      <c r="V621" s="26">
        <v>1</v>
      </c>
      <c r="W621" s="26">
        <v>1</v>
      </c>
      <c r="X621" s="27">
        <v>1</v>
      </c>
      <c r="Y621" s="21"/>
      <c r="Z621" s="21">
        <f t="shared" si="39"/>
        <v>720</v>
      </c>
      <c r="AA621" s="21" t="s">
        <v>55</v>
      </c>
      <c r="AB621" s="21">
        <v>1</v>
      </c>
      <c r="AC621" s="21"/>
      <c r="AD621" s="21">
        <f t="shared" si="36"/>
        <v>720</v>
      </c>
      <c r="AE621" s="21"/>
      <c r="AF621" s="21">
        <f t="shared" si="37"/>
        <v>720</v>
      </c>
      <c r="AG621" s="28">
        <f t="shared" si="38"/>
        <v>720</v>
      </c>
      <c r="AH621" s="21"/>
      <c r="AI621" s="29"/>
      <c r="AJ621" s="21"/>
      <c r="AK621" s="21"/>
      <c r="AL621" s="22"/>
      <c r="AM621" s="21">
        <v>1</v>
      </c>
      <c r="AN621" s="21"/>
      <c r="AO621" s="21" t="s">
        <v>56</v>
      </c>
      <c r="AP621" s="22"/>
      <c r="AQ621" s="22"/>
      <c r="AR621" s="22"/>
    </row>
    <row r="622" spans="1:44" s="20" customFormat="1" ht="14.25" x14ac:dyDescent="0.15">
      <c r="A622" s="21" t="s">
        <v>46</v>
      </c>
      <c r="B622" s="22"/>
      <c r="C622" s="22"/>
      <c r="D622" s="22"/>
      <c r="E622" s="22"/>
      <c r="F622" s="22"/>
      <c r="G622" s="22" t="s">
        <v>872</v>
      </c>
      <c r="H622" s="22"/>
      <c r="I622" s="23">
        <v>39800379182</v>
      </c>
      <c r="J622" s="22" t="s">
        <v>48</v>
      </c>
      <c r="K622" s="24" t="s">
        <v>266</v>
      </c>
      <c r="L622" s="22"/>
      <c r="M622" s="23">
        <v>720</v>
      </c>
      <c r="N622" s="23">
        <v>720</v>
      </c>
      <c r="O622" s="22"/>
      <c r="P622" s="22" t="s">
        <v>50</v>
      </c>
      <c r="Q622" s="22" t="s">
        <v>51</v>
      </c>
      <c r="R622" s="22" t="s">
        <v>117</v>
      </c>
      <c r="S622" s="25"/>
      <c r="T622" s="22" t="s">
        <v>53</v>
      </c>
      <c r="U622" s="22" t="s">
        <v>267</v>
      </c>
      <c r="V622" s="26">
        <v>1</v>
      </c>
      <c r="W622" s="26">
        <v>1</v>
      </c>
      <c r="X622" s="27">
        <v>1</v>
      </c>
      <c r="Y622" s="21"/>
      <c r="Z622" s="21">
        <f t="shared" si="39"/>
        <v>720</v>
      </c>
      <c r="AA622" s="21" t="s">
        <v>55</v>
      </c>
      <c r="AB622" s="21">
        <v>1</v>
      </c>
      <c r="AC622" s="21"/>
      <c r="AD622" s="21">
        <f t="shared" si="36"/>
        <v>720</v>
      </c>
      <c r="AE622" s="21"/>
      <c r="AF622" s="21">
        <f t="shared" si="37"/>
        <v>720</v>
      </c>
      <c r="AG622" s="28">
        <f t="shared" si="38"/>
        <v>720</v>
      </c>
      <c r="AH622" s="21"/>
      <c r="AI622" s="29"/>
      <c r="AJ622" s="21"/>
      <c r="AK622" s="21"/>
      <c r="AL622" s="22"/>
      <c r="AM622" s="21">
        <v>1</v>
      </c>
      <c r="AN622" s="21"/>
      <c r="AO622" s="21" t="s">
        <v>56</v>
      </c>
      <c r="AP622" s="22"/>
      <c r="AQ622" s="22"/>
      <c r="AR622" s="22"/>
    </row>
    <row r="623" spans="1:44" s="20" customFormat="1" ht="14.25" x14ac:dyDescent="0.15">
      <c r="A623" s="21" t="s">
        <v>46</v>
      </c>
      <c r="B623" s="22"/>
      <c r="C623" s="22"/>
      <c r="D623" s="22"/>
      <c r="E623" s="22"/>
      <c r="F623" s="22"/>
      <c r="G623" s="22" t="s">
        <v>873</v>
      </c>
      <c r="H623" s="22"/>
      <c r="I623" s="23">
        <v>39800379172</v>
      </c>
      <c r="J623" s="22" t="s">
        <v>48</v>
      </c>
      <c r="K623" s="24" t="s">
        <v>90</v>
      </c>
      <c r="L623" s="22"/>
      <c r="M623" s="23">
        <v>720</v>
      </c>
      <c r="N623" s="23">
        <v>720</v>
      </c>
      <c r="O623" s="22"/>
      <c r="P623" s="22" t="s">
        <v>50</v>
      </c>
      <c r="Q623" s="22" t="s">
        <v>51</v>
      </c>
      <c r="R623" s="22" t="s">
        <v>91</v>
      </c>
      <c r="S623" s="25"/>
      <c r="T623" s="22" t="s">
        <v>53</v>
      </c>
      <c r="U623" s="22" t="s">
        <v>92</v>
      </c>
      <c r="V623" s="26">
        <v>1</v>
      </c>
      <c r="W623" s="26">
        <v>1</v>
      </c>
      <c r="X623" s="27">
        <v>1</v>
      </c>
      <c r="Y623" s="21"/>
      <c r="Z623" s="21">
        <f t="shared" si="39"/>
        <v>720</v>
      </c>
      <c r="AA623" s="21" t="s">
        <v>55</v>
      </c>
      <c r="AB623" s="21">
        <v>1</v>
      </c>
      <c r="AC623" s="21"/>
      <c r="AD623" s="21">
        <f t="shared" si="36"/>
        <v>720</v>
      </c>
      <c r="AE623" s="21"/>
      <c r="AF623" s="21">
        <f t="shared" si="37"/>
        <v>720</v>
      </c>
      <c r="AG623" s="28">
        <f t="shared" si="38"/>
        <v>720</v>
      </c>
      <c r="AH623" s="21"/>
      <c r="AI623" s="29"/>
      <c r="AJ623" s="21"/>
      <c r="AK623" s="21"/>
      <c r="AL623" s="22"/>
      <c r="AM623" s="21">
        <v>1</v>
      </c>
      <c r="AN623" s="21"/>
      <c r="AO623" s="21" t="s">
        <v>56</v>
      </c>
      <c r="AP623" s="22"/>
      <c r="AQ623" s="22"/>
      <c r="AR623" s="22"/>
    </row>
    <row r="624" spans="1:44" s="20" customFormat="1" ht="14.25" x14ac:dyDescent="0.15">
      <c r="A624" s="21" t="s">
        <v>46</v>
      </c>
      <c r="B624" s="22"/>
      <c r="C624" s="22"/>
      <c r="D624" s="22"/>
      <c r="E624" s="22"/>
      <c r="F624" s="22"/>
      <c r="G624" s="22" t="s">
        <v>874</v>
      </c>
      <c r="H624" s="22"/>
      <c r="I624" s="23">
        <v>39800379129</v>
      </c>
      <c r="J624" s="22" t="s">
        <v>48</v>
      </c>
      <c r="K624" s="24" t="s">
        <v>262</v>
      </c>
      <c r="L624" s="22"/>
      <c r="M624" s="23">
        <v>950</v>
      </c>
      <c r="N624" s="23">
        <v>950</v>
      </c>
      <c r="O624" s="22"/>
      <c r="P624" s="22" t="s">
        <v>50</v>
      </c>
      <c r="Q624" s="22" t="s">
        <v>51</v>
      </c>
      <c r="R624" s="22" t="s">
        <v>52</v>
      </c>
      <c r="S624" s="25"/>
      <c r="T624" s="22" t="s">
        <v>53</v>
      </c>
      <c r="U624" s="22" t="s">
        <v>263</v>
      </c>
      <c r="V624" s="26">
        <v>1</v>
      </c>
      <c r="W624" s="26">
        <v>1</v>
      </c>
      <c r="X624" s="27">
        <v>1</v>
      </c>
      <c r="Y624" s="21"/>
      <c r="Z624" s="21">
        <f t="shared" si="39"/>
        <v>950</v>
      </c>
      <c r="AA624" s="21" t="s">
        <v>55</v>
      </c>
      <c r="AB624" s="21">
        <v>1</v>
      </c>
      <c r="AC624" s="21"/>
      <c r="AD624" s="21">
        <f t="shared" si="36"/>
        <v>950</v>
      </c>
      <c r="AE624" s="21"/>
      <c r="AF624" s="21">
        <f t="shared" si="37"/>
        <v>950</v>
      </c>
      <c r="AG624" s="28">
        <f t="shared" si="38"/>
        <v>950</v>
      </c>
      <c r="AH624" s="21"/>
      <c r="AI624" s="29"/>
      <c r="AJ624" s="21"/>
      <c r="AK624" s="21"/>
      <c r="AL624" s="22"/>
      <c r="AM624" s="21">
        <v>1</v>
      </c>
      <c r="AN624" s="21"/>
      <c r="AO624" s="21" t="s">
        <v>56</v>
      </c>
      <c r="AP624" s="22"/>
      <c r="AQ624" s="22"/>
      <c r="AR624" s="22"/>
    </row>
    <row r="625" spans="1:44" s="20" customFormat="1" ht="14.25" x14ac:dyDescent="0.15">
      <c r="A625" s="21" t="s">
        <v>46</v>
      </c>
      <c r="B625" s="22"/>
      <c r="C625" s="22"/>
      <c r="D625" s="22"/>
      <c r="E625" s="22"/>
      <c r="F625" s="22"/>
      <c r="G625" s="22" t="s">
        <v>875</v>
      </c>
      <c r="H625" s="22"/>
      <c r="I625" s="23">
        <v>39800379132</v>
      </c>
      <c r="J625" s="22" t="s">
        <v>48</v>
      </c>
      <c r="K625" s="24" t="s">
        <v>98</v>
      </c>
      <c r="L625" s="22"/>
      <c r="M625" s="23">
        <v>720</v>
      </c>
      <c r="N625" s="23">
        <v>720</v>
      </c>
      <c r="O625" s="22"/>
      <c r="P625" s="22" t="s">
        <v>50</v>
      </c>
      <c r="Q625" s="22" t="s">
        <v>51</v>
      </c>
      <c r="R625" s="22" t="s">
        <v>99</v>
      </c>
      <c r="S625" s="25"/>
      <c r="T625" s="22" t="s">
        <v>53</v>
      </c>
      <c r="U625" s="22" t="s">
        <v>100</v>
      </c>
      <c r="V625" s="26">
        <v>1</v>
      </c>
      <c r="W625" s="26">
        <v>1</v>
      </c>
      <c r="X625" s="27">
        <v>1</v>
      </c>
      <c r="Y625" s="21"/>
      <c r="Z625" s="21">
        <f t="shared" si="39"/>
        <v>720</v>
      </c>
      <c r="AA625" s="21" t="s">
        <v>55</v>
      </c>
      <c r="AB625" s="21">
        <v>1</v>
      </c>
      <c r="AC625" s="21"/>
      <c r="AD625" s="21">
        <f t="shared" si="36"/>
        <v>720</v>
      </c>
      <c r="AE625" s="21"/>
      <c r="AF625" s="21">
        <f t="shared" si="37"/>
        <v>720</v>
      </c>
      <c r="AG625" s="28">
        <f t="shared" si="38"/>
        <v>720</v>
      </c>
      <c r="AH625" s="21"/>
      <c r="AI625" s="29"/>
      <c r="AJ625" s="21"/>
      <c r="AK625" s="21"/>
      <c r="AL625" s="22"/>
      <c r="AM625" s="21">
        <v>1</v>
      </c>
      <c r="AN625" s="21"/>
      <c r="AO625" s="21" t="s">
        <v>56</v>
      </c>
      <c r="AP625" s="22"/>
      <c r="AQ625" s="22"/>
      <c r="AR625" s="22"/>
    </row>
    <row r="626" spans="1:44" s="20" customFormat="1" ht="14.25" x14ac:dyDescent="0.15">
      <c r="A626" s="21" t="s">
        <v>46</v>
      </c>
      <c r="B626" s="22"/>
      <c r="C626" s="22"/>
      <c r="D626" s="22"/>
      <c r="E626" s="22"/>
      <c r="F626" s="22"/>
      <c r="G626" s="22" t="s">
        <v>876</v>
      </c>
      <c r="H626" s="22"/>
      <c r="I626" s="23">
        <v>39800379148</v>
      </c>
      <c r="J626" s="22" t="s">
        <v>48</v>
      </c>
      <c r="K626" s="24" t="s">
        <v>129</v>
      </c>
      <c r="L626" s="22"/>
      <c r="M626" s="23">
        <v>950</v>
      </c>
      <c r="N626" s="23">
        <v>950</v>
      </c>
      <c r="O626" s="22"/>
      <c r="P626" s="22" t="s">
        <v>50</v>
      </c>
      <c r="Q626" s="22" t="s">
        <v>51</v>
      </c>
      <c r="R626" s="22" t="s">
        <v>77</v>
      </c>
      <c r="S626" s="25"/>
      <c r="T626" s="22" t="s">
        <v>53</v>
      </c>
      <c r="U626" s="22" t="s">
        <v>130</v>
      </c>
      <c r="V626" s="26">
        <v>1</v>
      </c>
      <c r="W626" s="26">
        <v>1</v>
      </c>
      <c r="X626" s="27">
        <v>1</v>
      </c>
      <c r="Y626" s="21"/>
      <c r="Z626" s="21">
        <f t="shared" si="39"/>
        <v>950</v>
      </c>
      <c r="AA626" s="21" t="s">
        <v>55</v>
      </c>
      <c r="AB626" s="21">
        <v>1</v>
      </c>
      <c r="AC626" s="21"/>
      <c r="AD626" s="21">
        <f t="shared" si="36"/>
        <v>950</v>
      </c>
      <c r="AE626" s="21"/>
      <c r="AF626" s="21">
        <f t="shared" si="37"/>
        <v>950</v>
      </c>
      <c r="AG626" s="28">
        <f t="shared" si="38"/>
        <v>950</v>
      </c>
      <c r="AH626" s="21"/>
      <c r="AI626" s="29"/>
      <c r="AJ626" s="21"/>
      <c r="AK626" s="21"/>
      <c r="AL626" s="22"/>
      <c r="AM626" s="21">
        <v>1</v>
      </c>
      <c r="AN626" s="21"/>
      <c r="AO626" s="21" t="s">
        <v>56</v>
      </c>
      <c r="AP626" s="22"/>
      <c r="AQ626" s="22"/>
      <c r="AR626" s="22"/>
    </row>
    <row r="627" spans="1:44" s="20" customFormat="1" ht="14.25" x14ac:dyDescent="0.15">
      <c r="A627" s="21" t="s">
        <v>46</v>
      </c>
      <c r="B627" s="22"/>
      <c r="C627" s="22"/>
      <c r="D627" s="22"/>
      <c r="E627" s="22"/>
      <c r="F627" s="22"/>
      <c r="G627" s="22" t="s">
        <v>877</v>
      </c>
      <c r="H627" s="22"/>
      <c r="I627" s="23">
        <v>39800377703</v>
      </c>
      <c r="J627" s="22" t="s">
        <v>48</v>
      </c>
      <c r="K627" s="24" t="s">
        <v>493</v>
      </c>
      <c r="L627" s="22"/>
      <c r="M627" s="23">
        <v>950</v>
      </c>
      <c r="N627" s="23">
        <v>950</v>
      </c>
      <c r="O627" s="22"/>
      <c r="P627" s="22" t="s">
        <v>50</v>
      </c>
      <c r="Q627" s="22" t="s">
        <v>51</v>
      </c>
      <c r="R627" s="22" t="s">
        <v>494</v>
      </c>
      <c r="S627" s="25"/>
      <c r="T627" s="22" t="s">
        <v>275</v>
      </c>
      <c r="U627" s="22" t="s">
        <v>495</v>
      </c>
      <c r="V627" s="26">
        <v>1</v>
      </c>
      <c r="W627" s="26">
        <v>1</v>
      </c>
      <c r="X627" s="27">
        <v>1</v>
      </c>
      <c r="Y627" s="21"/>
      <c r="Z627" s="21">
        <f t="shared" si="39"/>
        <v>950</v>
      </c>
      <c r="AA627" s="21" t="s">
        <v>55</v>
      </c>
      <c r="AB627" s="21">
        <v>1</v>
      </c>
      <c r="AC627" s="21"/>
      <c r="AD627" s="21">
        <f t="shared" si="36"/>
        <v>950</v>
      </c>
      <c r="AE627" s="21"/>
      <c r="AF627" s="21">
        <f t="shared" si="37"/>
        <v>950</v>
      </c>
      <c r="AG627" s="28">
        <f t="shared" si="38"/>
        <v>950</v>
      </c>
      <c r="AH627" s="21"/>
      <c r="AI627" s="29"/>
      <c r="AJ627" s="21"/>
      <c r="AK627" s="21"/>
      <c r="AL627" s="22"/>
      <c r="AM627" s="21">
        <v>1</v>
      </c>
      <c r="AN627" s="21"/>
      <c r="AO627" s="21" t="s">
        <v>56</v>
      </c>
      <c r="AP627" s="22"/>
      <c r="AQ627" s="22"/>
      <c r="AR627" s="22"/>
    </row>
    <row r="628" spans="1:44" s="20" customFormat="1" ht="14.25" x14ac:dyDescent="0.15">
      <c r="A628" s="21" t="s">
        <v>46</v>
      </c>
      <c r="B628" s="22"/>
      <c r="C628" s="22"/>
      <c r="D628" s="22"/>
      <c r="E628" s="22"/>
      <c r="F628" s="22"/>
      <c r="G628" s="22" t="s">
        <v>878</v>
      </c>
      <c r="H628" s="22"/>
      <c r="I628" s="23">
        <v>39800377709</v>
      </c>
      <c r="J628" s="22" t="s">
        <v>48</v>
      </c>
      <c r="K628" s="24" t="s">
        <v>178</v>
      </c>
      <c r="L628" s="22"/>
      <c r="M628" s="23">
        <v>950</v>
      </c>
      <c r="N628" s="23">
        <v>950</v>
      </c>
      <c r="O628" s="22"/>
      <c r="P628" s="22" t="s">
        <v>64</v>
      </c>
      <c r="Q628" s="22" t="s">
        <v>51</v>
      </c>
      <c r="R628" s="22" t="s">
        <v>274</v>
      </c>
      <c r="S628" s="25"/>
      <c r="T628" s="22" t="s">
        <v>275</v>
      </c>
      <c r="U628" s="22" t="s">
        <v>178</v>
      </c>
      <c r="V628" s="26">
        <v>1</v>
      </c>
      <c r="W628" s="26">
        <v>1</v>
      </c>
      <c r="X628" s="27">
        <v>1</v>
      </c>
      <c r="Y628" s="21"/>
      <c r="Z628" s="21">
        <f t="shared" si="39"/>
        <v>950</v>
      </c>
      <c r="AA628" s="21" t="s">
        <v>55</v>
      </c>
      <c r="AB628" s="21">
        <v>1</v>
      </c>
      <c r="AC628" s="21"/>
      <c r="AD628" s="21">
        <f t="shared" si="36"/>
        <v>950</v>
      </c>
      <c r="AE628" s="21"/>
      <c r="AF628" s="21">
        <f t="shared" si="37"/>
        <v>950</v>
      </c>
      <c r="AG628" s="28">
        <f t="shared" si="38"/>
        <v>950</v>
      </c>
      <c r="AH628" s="21"/>
      <c r="AI628" s="29"/>
      <c r="AJ628" s="21"/>
      <c r="AK628" s="21"/>
      <c r="AL628" s="22"/>
      <c r="AM628" s="21">
        <v>1</v>
      </c>
      <c r="AN628" s="21"/>
      <c r="AO628" s="21" t="s">
        <v>56</v>
      </c>
      <c r="AP628" s="22"/>
      <c r="AQ628" s="22"/>
      <c r="AR628" s="22"/>
    </row>
    <row r="629" spans="1:44" s="20" customFormat="1" ht="14.25" x14ac:dyDescent="0.15">
      <c r="A629" s="21" t="s">
        <v>46</v>
      </c>
      <c r="B629" s="22"/>
      <c r="C629" s="22"/>
      <c r="D629" s="22"/>
      <c r="E629" s="22"/>
      <c r="F629" s="22"/>
      <c r="G629" s="22" t="s">
        <v>879</v>
      </c>
      <c r="H629" s="22"/>
      <c r="I629" s="23">
        <v>39800374903</v>
      </c>
      <c r="J629" s="22" t="s">
        <v>48</v>
      </c>
      <c r="K629" s="24" t="s">
        <v>880</v>
      </c>
      <c r="L629" s="22"/>
      <c r="M629" s="23">
        <v>950</v>
      </c>
      <c r="N629" s="23">
        <v>950</v>
      </c>
      <c r="O629" s="22"/>
      <c r="P629" s="22" t="s">
        <v>50</v>
      </c>
      <c r="Q629" s="22" t="s">
        <v>51</v>
      </c>
      <c r="R629" s="22" t="s">
        <v>612</v>
      </c>
      <c r="S629" s="25"/>
      <c r="T629" s="22" t="s">
        <v>275</v>
      </c>
      <c r="U629" s="22" t="s">
        <v>881</v>
      </c>
      <c r="V629" s="26">
        <v>1</v>
      </c>
      <c r="W629" s="26">
        <v>1</v>
      </c>
      <c r="X629" s="27">
        <v>1</v>
      </c>
      <c r="Y629" s="21"/>
      <c r="Z629" s="21">
        <f t="shared" si="39"/>
        <v>950</v>
      </c>
      <c r="AA629" s="21" t="s">
        <v>55</v>
      </c>
      <c r="AB629" s="21">
        <v>1</v>
      </c>
      <c r="AC629" s="21"/>
      <c r="AD629" s="21">
        <f t="shared" si="36"/>
        <v>950</v>
      </c>
      <c r="AE629" s="21"/>
      <c r="AF629" s="21">
        <f t="shared" si="37"/>
        <v>950</v>
      </c>
      <c r="AG629" s="28">
        <f t="shared" si="38"/>
        <v>950</v>
      </c>
      <c r="AH629" s="21"/>
      <c r="AI629" s="29"/>
      <c r="AJ629" s="21"/>
      <c r="AK629" s="21"/>
      <c r="AL629" s="22"/>
      <c r="AM629" s="21">
        <v>1</v>
      </c>
      <c r="AN629" s="21"/>
      <c r="AO629" s="21" t="s">
        <v>56</v>
      </c>
      <c r="AP629" s="22"/>
      <c r="AQ629" s="22"/>
      <c r="AR629" s="22"/>
    </row>
    <row r="630" spans="1:44" s="20" customFormat="1" ht="14.25" x14ac:dyDescent="0.15">
      <c r="A630" s="21" t="s">
        <v>46</v>
      </c>
      <c r="B630" s="22"/>
      <c r="C630" s="22"/>
      <c r="D630" s="22"/>
      <c r="E630" s="22"/>
      <c r="F630" s="22"/>
      <c r="G630" s="22" t="s">
        <v>882</v>
      </c>
      <c r="H630" s="22"/>
      <c r="I630" s="23">
        <v>39800374905</v>
      </c>
      <c r="J630" s="22" t="s">
        <v>48</v>
      </c>
      <c r="K630" s="24" t="s">
        <v>72</v>
      </c>
      <c r="L630" s="22"/>
      <c r="M630" s="23">
        <v>950</v>
      </c>
      <c r="N630" s="23">
        <v>950</v>
      </c>
      <c r="O630" s="22"/>
      <c r="P630" s="22" t="s">
        <v>50</v>
      </c>
      <c r="Q630" s="22" t="s">
        <v>51</v>
      </c>
      <c r="R630" s="22" t="s">
        <v>52</v>
      </c>
      <c r="S630" s="25"/>
      <c r="T630" s="22" t="s">
        <v>53</v>
      </c>
      <c r="U630" s="22" t="s">
        <v>54</v>
      </c>
      <c r="V630" s="26">
        <v>1</v>
      </c>
      <c r="W630" s="26">
        <v>1</v>
      </c>
      <c r="X630" s="27">
        <v>1</v>
      </c>
      <c r="Y630" s="21"/>
      <c r="Z630" s="21">
        <f t="shared" si="39"/>
        <v>950</v>
      </c>
      <c r="AA630" s="21" t="s">
        <v>55</v>
      </c>
      <c r="AB630" s="21">
        <v>1</v>
      </c>
      <c r="AC630" s="21"/>
      <c r="AD630" s="21">
        <f t="shared" si="36"/>
        <v>950</v>
      </c>
      <c r="AE630" s="21"/>
      <c r="AF630" s="21">
        <f t="shared" si="37"/>
        <v>950</v>
      </c>
      <c r="AG630" s="28">
        <f t="shared" si="38"/>
        <v>950</v>
      </c>
      <c r="AH630" s="21"/>
      <c r="AI630" s="29"/>
      <c r="AJ630" s="21"/>
      <c r="AK630" s="21"/>
      <c r="AL630" s="22"/>
      <c r="AM630" s="21">
        <v>1</v>
      </c>
      <c r="AN630" s="21"/>
      <c r="AO630" s="21" t="s">
        <v>56</v>
      </c>
      <c r="AP630" s="22"/>
      <c r="AQ630" s="22"/>
      <c r="AR630" s="22"/>
    </row>
    <row r="631" spans="1:44" s="20" customFormat="1" ht="14.25" x14ac:dyDescent="0.15">
      <c r="A631" s="21" t="s">
        <v>46</v>
      </c>
      <c r="B631" s="22"/>
      <c r="C631" s="22"/>
      <c r="D631" s="22"/>
      <c r="E631" s="22"/>
      <c r="F631" s="22"/>
      <c r="G631" s="22" t="s">
        <v>883</v>
      </c>
      <c r="H631" s="22"/>
      <c r="I631" s="23">
        <v>39800374921</v>
      </c>
      <c r="J631" s="22" t="s">
        <v>48</v>
      </c>
      <c r="K631" s="24" t="s">
        <v>390</v>
      </c>
      <c r="L631" s="22"/>
      <c r="M631" s="23">
        <v>600</v>
      </c>
      <c r="N631" s="23">
        <v>600</v>
      </c>
      <c r="O631" s="22"/>
      <c r="P631" s="22" t="s">
        <v>50</v>
      </c>
      <c r="Q631" s="22" t="s">
        <v>51</v>
      </c>
      <c r="R631" s="22" t="s">
        <v>117</v>
      </c>
      <c r="S631" s="25"/>
      <c r="T631" s="22" t="s">
        <v>53</v>
      </c>
      <c r="U631" s="22" t="s">
        <v>391</v>
      </c>
      <c r="V631" s="26">
        <v>1</v>
      </c>
      <c r="W631" s="26">
        <v>1</v>
      </c>
      <c r="X631" s="27">
        <v>1</v>
      </c>
      <c r="Y631" s="21"/>
      <c r="Z631" s="21">
        <f t="shared" si="39"/>
        <v>600</v>
      </c>
      <c r="AA631" s="21" t="s">
        <v>55</v>
      </c>
      <c r="AB631" s="21">
        <v>1</v>
      </c>
      <c r="AC631" s="21"/>
      <c r="AD631" s="21">
        <f t="shared" si="36"/>
        <v>600</v>
      </c>
      <c r="AE631" s="21"/>
      <c r="AF631" s="21">
        <f t="shared" si="37"/>
        <v>600</v>
      </c>
      <c r="AG631" s="28">
        <f t="shared" si="38"/>
        <v>600</v>
      </c>
      <c r="AH631" s="21"/>
      <c r="AI631" s="29"/>
      <c r="AJ631" s="21"/>
      <c r="AK631" s="21"/>
      <c r="AL631" s="22"/>
      <c r="AM631" s="21">
        <v>1</v>
      </c>
      <c r="AN631" s="21"/>
      <c r="AO631" s="21" t="s">
        <v>56</v>
      </c>
      <c r="AP631" s="22"/>
      <c r="AQ631" s="22"/>
      <c r="AR631" s="22"/>
    </row>
    <row r="632" spans="1:44" s="20" customFormat="1" ht="14.25" x14ac:dyDescent="0.15">
      <c r="A632" s="21" t="s">
        <v>46</v>
      </c>
      <c r="B632" s="22"/>
      <c r="C632" s="22"/>
      <c r="D632" s="22"/>
      <c r="E632" s="22"/>
      <c r="F632" s="22"/>
      <c r="G632" s="22" t="s">
        <v>884</v>
      </c>
      <c r="H632" s="22"/>
      <c r="I632" s="23">
        <v>39800379202</v>
      </c>
      <c r="J632" s="22" t="s">
        <v>48</v>
      </c>
      <c r="K632" s="24" t="s">
        <v>146</v>
      </c>
      <c r="L632" s="22"/>
      <c r="M632" s="23">
        <v>720</v>
      </c>
      <c r="N632" s="23">
        <v>720</v>
      </c>
      <c r="O632" s="22"/>
      <c r="P632" s="22" t="s">
        <v>50</v>
      </c>
      <c r="Q632" s="22" t="s">
        <v>51</v>
      </c>
      <c r="R632" s="22" t="s">
        <v>147</v>
      </c>
      <c r="S632" s="25"/>
      <c r="T632" s="22" t="s">
        <v>53</v>
      </c>
      <c r="U632" s="22" t="s">
        <v>148</v>
      </c>
      <c r="V632" s="26">
        <v>1</v>
      </c>
      <c r="W632" s="26">
        <v>1</v>
      </c>
      <c r="X632" s="27">
        <v>1</v>
      </c>
      <c r="Y632" s="21"/>
      <c r="Z632" s="21">
        <f t="shared" si="39"/>
        <v>720</v>
      </c>
      <c r="AA632" s="21" t="s">
        <v>55</v>
      </c>
      <c r="AB632" s="21">
        <v>1</v>
      </c>
      <c r="AC632" s="21"/>
      <c r="AD632" s="21">
        <f t="shared" si="36"/>
        <v>720</v>
      </c>
      <c r="AE632" s="21"/>
      <c r="AF632" s="21">
        <f t="shared" si="37"/>
        <v>720</v>
      </c>
      <c r="AG632" s="28">
        <f t="shared" si="38"/>
        <v>720</v>
      </c>
      <c r="AH632" s="21"/>
      <c r="AI632" s="29"/>
      <c r="AJ632" s="21"/>
      <c r="AK632" s="21"/>
      <c r="AL632" s="22"/>
      <c r="AM632" s="21">
        <v>1</v>
      </c>
      <c r="AN632" s="21"/>
      <c r="AO632" s="21" t="s">
        <v>56</v>
      </c>
      <c r="AP632" s="22"/>
      <c r="AQ632" s="22"/>
      <c r="AR632" s="22"/>
    </row>
    <row r="633" spans="1:44" s="20" customFormat="1" ht="14.25" x14ac:dyDescent="0.15">
      <c r="A633" s="21" t="s">
        <v>46</v>
      </c>
      <c r="B633" s="22"/>
      <c r="C633" s="22"/>
      <c r="D633" s="22"/>
      <c r="E633" s="22"/>
      <c r="F633" s="22"/>
      <c r="G633" s="22" t="s">
        <v>885</v>
      </c>
      <c r="H633" s="22"/>
      <c r="I633" s="23">
        <v>39800374926</v>
      </c>
      <c r="J633" s="22" t="s">
        <v>48</v>
      </c>
      <c r="K633" s="24" t="s">
        <v>705</v>
      </c>
      <c r="L633" s="22"/>
      <c r="M633" s="23">
        <v>950</v>
      </c>
      <c r="N633" s="23">
        <v>950</v>
      </c>
      <c r="O633" s="22"/>
      <c r="P633" s="22" t="s">
        <v>886</v>
      </c>
      <c r="Q633" s="22" t="s">
        <v>51</v>
      </c>
      <c r="R633" s="22" t="s">
        <v>612</v>
      </c>
      <c r="S633" s="25"/>
      <c r="T633" s="22" t="s">
        <v>275</v>
      </c>
      <c r="U633" s="22" t="s">
        <v>613</v>
      </c>
      <c r="V633" s="26">
        <v>1</v>
      </c>
      <c r="W633" s="26">
        <v>1</v>
      </c>
      <c r="X633" s="27">
        <v>1</v>
      </c>
      <c r="Y633" s="21"/>
      <c r="Z633" s="21">
        <f t="shared" si="39"/>
        <v>950</v>
      </c>
      <c r="AA633" s="21" t="s">
        <v>55</v>
      </c>
      <c r="AB633" s="21">
        <v>1</v>
      </c>
      <c r="AC633" s="21"/>
      <c r="AD633" s="21">
        <f t="shared" si="36"/>
        <v>950</v>
      </c>
      <c r="AE633" s="21"/>
      <c r="AF633" s="21">
        <f t="shared" si="37"/>
        <v>950</v>
      </c>
      <c r="AG633" s="28">
        <f t="shared" si="38"/>
        <v>950</v>
      </c>
      <c r="AH633" s="21"/>
      <c r="AI633" s="29"/>
      <c r="AJ633" s="21"/>
      <c r="AK633" s="21"/>
      <c r="AL633" s="22"/>
      <c r="AM633" s="21">
        <v>1</v>
      </c>
      <c r="AN633" s="21"/>
      <c r="AO633" s="21" t="s">
        <v>56</v>
      </c>
      <c r="AP633" s="22"/>
      <c r="AQ633" s="22"/>
      <c r="AR633" s="22"/>
    </row>
    <row r="634" spans="1:44" s="20" customFormat="1" ht="14.25" x14ac:dyDescent="0.15">
      <c r="A634" s="21" t="s">
        <v>46</v>
      </c>
      <c r="B634" s="22"/>
      <c r="C634" s="22"/>
      <c r="D634" s="22"/>
      <c r="E634" s="22"/>
      <c r="F634" s="22"/>
      <c r="G634" s="22" t="s">
        <v>887</v>
      </c>
      <c r="H634" s="22"/>
      <c r="I634" s="23">
        <v>39800374927</v>
      </c>
      <c r="J634" s="22" t="s">
        <v>48</v>
      </c>
      <c r="K634" s="24" t="s">
        <v>184</v>
      </c>
      <c r="L634" s="22"/>
      <c r="M634" s="23">
        <v>720</v>
      </c>
      <c r="N634" s="23">
        <v>720</v>
      </c>
      <c r="O634" s="22"/>
      <c r="P634" s="22" t="s">
        <v>50</v>
      </c>
      <c r="Q634" s="22" t="s">
        <v>51</v>
      </c>
      <c r="R634" s="22" t="s">
        <v>109</v>
      </c>
      <c r="S634" s="25"/>
      <c r="T634" s="22" t="s">
        <v>53</v>
      </c>
      <c r="U634" s="22" t="s">
        <v>185</v>
      </c>
      <c r="V634" s="26">
        <v>1</v>
      </c>
      <c r="W634" s="26">
        <v>1</v>
      </c>
      <c r="X634" s="27">
        <v>1</v>
      </c>
      <c r="Y634" s="21"/>
      <c r="Z634" s="21">
        <f t="shared" si="39"/>
        <v>720</v>
      </c>
      <c r="AA634" s="21" t="s">
        <v>55</v>
      </c>
      <c r="AB634" s="21">
        <v>1</v>
      </c>
      <c r="AC634" s="21"/>
      <c r="AD634" s="21">
        <f t="shared" si="36"/>
        <v>720</v>
      </c>
      <c r="AE634" s="21"/>
      <c r="AF634" s="21">
        <f t="shared" si="37"/>
        <v>720</v>
      </c>
      <c r="AG634" s="28">
        <f t="shared" si="38"/>
        <v>720</v>
      </c>
      <c r="AH634" s="21"/>
      <c r="AI634" s="29"/>
      <c r="AJ634" s="21"/>
      <c r="AK634" s="21"/>
      <c r="AL634" s="22"/>
      <c r="AM634" s="21">
        <v>1</v>
      </c>
      <c r="AN634" s="21"/>
      <c r="AO634" s="21" t="s">
        <v>56</v>
      </c>
      <c r="AP634" s="22"/>
      <c r="AQ634" s="22"/>
      <c r="AR634" s="22"/>
    </row>
    <row r="635" spans="1:44" s="20" customFormat="1" ht="14.25" x14ac:dyDescent="0.15">
      <c r="A635" s="21" t="s">
        <v>46</v>
      </c>
      <c r="B635" s="22"/>
      <c r="C635" s="22"/>
      <c r="D635" s="22"/>
      <c r="E635" s="22"/>
      <c r="F635" s="22"/>
      <c r="G635" s="22" t="s">
        <v>888</v>
      </c>
      <c r="H635" s="22"/>
      <c r="I635" s="23">
        <v>39800374906</v>
      </c>
      <c r="J635" s="22" t="s">
        <v>48</v>
      </c>
      <c r="K635" s="24" t="s">
        <v>819</v>
      </c>
      <c r="L635" s="22"/>
      <c r="M635" s="23">
        <v>720</v>
      </c>
      <c r="N635" s="23">
        <v>720</v>
      </c>
      <c r="O635" s="22"/>
      <c r="P635" s="22" t="s">
        <v>50</v>
      </c>
      <c r="Q635" s="22" t="s">
        <v>51</v>
      </c>
      <c r="R635" s="22" t="s">
        <v>374</v>
      </c>
      <c r="S635" s="25"/>
      <c r="T635" s="22" t="s">
        <v>275</v>
      </c>
      <c r="U635" s="22" t="s">
        <v>375</v>
      </c>
      <c r="V635" s="26">
        <v>1</v>
      </c>
      <c r="W635" s="26">
        <v>1</v>
      </c>
      <c r="X635" s="27">
        <v>1</v>
      </c>
      <c r="Y635" s="21"/>
      <c r="Z635" s="21">
        <f t="shared" si="39"/>
        <v>720</v>
      </c>
      <c r="AA635" s="21" t="s">
        <v>55</v>
      </c>
      <c r="AB635" s="21">
        <v>1</v>
      </c>
      <c r="AC635" s="21"/>
      <c r="AD635" s="21">
        <f t="shared" si="36"/>
        <v>720</v>
      </c>
      <c r="AE635" s="21"/>
      <c r="AF635" s="21">
        <f t="shared" si="37"/>
        <v>720</v>
      </c>
      <c r="AG635" s="28">
        <f t="shared" si="38"/>
        <v>720</v>
      </c>
      <c r="AH635" s="21"/>
      <c r="AI635" s="29"/>
      <c r="AJ635" s="21"/>
      <c r="AK635" s="21"/>
      <c r="AL635" s="22"/>
      <c r="AM635" s="21">
        <v>1</v>
      </c>
      <c r="AN635" s="21"/>
      <c r="AO635" s="21" t="s">
        <v>56</v>
      </c>
      <c r="AP635" s="22"/>
      <c r="AQ635" s="22"/>
      <c r="AR635" s="22"/>
    </row>
    <row r="636" spans="1:44" s="20" customFormat="1" ht="14.25" x14ac:dyDescent="0.15">
      <c r="A636" s="21" t="s">
        <v>46</v>
      </c>
      <c r="B636" s="22"/>
      <c r="C636" s="22"/>
      <c r="D636" s="22"/>
      <c r="E636" s="22"/>
      <c r="F636" s="22"/>
      <c r="G636" s="22" t="s">
        <v>889</v>
      </c>
      <c r="H636" s="22"/>
      <c r="I636" s="23">
        <v>39800374909</v>
      </c>
      <c r="J636" s="22" t="s">
        <v>48</v>
      </c>
      <c r="K636" s="24" t="s">
        <v>94</v>
      </c>
      <c r="L636" s="22"/>
      <c r="M636" s="23">
        <v>720</v>
      </c>
      <c r="N636" s="23">
        <v>720</v>
      </c>
      <c r="O636" s="22"/>
      <c r="P636" s="22" t="s">
        <v>64</v>
      </c>
      <c r="Q636" s="22" t="s">
        <v>51</v>
      </c>
      <c r="R636" s="22" t="s">
        <v>95</v>
      </c>
      <c r="S636" s="25"/>
      <c r="T636" s="22" t="s">
        <v>53</v>
      </c>
      <c r="U636" s="22" t="s">
        <v>96</v>
      </c>
      <c r="V636" s="26">
        <v>1</v>
      </c>
      <c r="W636" s="26">
        <v>1</v>
      </c>
      <c r="X636" s="27">
        <v>1</v>
      </c>
      <c r="Y636" s="21"/>
      <c r="Z636" s="21">
        <f t="shared" si="39"/>
        <v>720</v>
      </c>
      <c r="AA636" s="21" t="s">
        <v>55</v>
      </c>
      <c r="AB636" s="21">
        <v>1</v>
      </c>
      <c r="AC636" s="21"/>
      <c r="AD636" s="21">
        <f t="shared" si="36"/>
        <v>720</v>
      </c>
      <c r="AE636" s="21"/>
      <c r="AF636" s="21">
        <f t="shared" si="37"/>
        <v>720</v>
      </c>
      <c r="AG636" s="28">
        <f t="shared" si="38"/>
        <v>720</v>
      </c>
      <c r="AH636" s="21"/>
      <c r="AI636" s="29"/>
      <c r="AJ636" s="21"/>
      <c r="AK636" s="21"/>
      <c r="AL636" s="22"/>
      <c r="AM636" s="21">
        <v>1</v>
      </c>
      <c r="AN636" s="21"/>
      <c r="AO636" s="21" t="s">
        <v>56</v>
      </c>
      <c r="AP636" s="22"/>
      <c r="AQ636" s="22"/>
      <c r="AR636" s="22"/>
    </row>
    <row r="637" spans="1:44" s="20" customFormat="1" ht="14.25" x14ac:dyDescent="0.15">
      <c r="A637" s="21" t="s">
        <v>46</v>
      </c>
      <c r="B637" s="22"/>
      <c r="C637" s="22"/>
      <c r="D637" s="22"/>
      <c r="E637" s="22"/>
      <c r="F637" s="22"/>
      <c r="G637" s="22" t="s">
        <v>890</v>
      </c>
      <c r="H637" s="22"/>
      <c r="I637" s="23">
        <v>39800374911</v>
      </c>
      <c r="J637" s="22" t="s">
        <v>48</v>
      </c>
      <c r="K637" s="24" t="s">
        <v>80</v>
      </c>
      <c r="L637" s="22"/>
      <c r="M637" s="23">
        <v>950</v>
      </c>
      <c r="N637" s="23">
        <v>950</v>
      </c>
      <c r="O637" s="22"/>
      <c r="P637" s="22" t="s">
        <v>50</v>
      </c>
      <c r="Q637" s="22" t="s">
        <v>51</v>
      </c>
      <c r="R637" s="22" t="s">
        <v>52</v>
      </c>
      <c r="S637" s="25"/>
      <c r="T637" s="22" t="s">
        <v>53</v>
      </c>
      <c r="U637" s="22" t="s">
        <v>81</v>
      </c>
      <c r="V637" s="26">
        <v>1</v>
      </c>
      <c r="W637" s="26">
        <v>1</v>
      </c>
      <c r="X637" s="27">
        <v>1</v>
      </c>
      <c r="Y637" s="21"/>
      <c r="Z637" s="21">
        <f t="shared" si="39"/>
        <v>950</v>
      </c>
      <c r="AA637" s="21" t="s">
        <v>55</v>
      </c>
      <c r="AB637" s="21">
        <v>1</v>
      </c>
      <c r="AC637" s="21"/>
      <c r="AD637" s="21">
        <f t="shared" si="36"/>
        <v>950</v>
      </c>
      <c r="AE637" s="21"/>
      <c r="AF637" s="21">
        <f t="shared" si="37"/>
        <v>950</v>
      </c>
      <c r="AG637" s="28">
        <f t="shared" si="38"/>
        <v>950</v>
      </c>
      <c r="AH637" s="21"/>
      <c r="AI637" s="29"/>
      <c r="AJ637" s="21"/>
      <c r="AK637" s="21"/>
      <c r="AL637" s="22"/>
      <c r="AM637" s="21">
        <v>1</v>
      </c>
      <c r="AN637" s="21"/>
      <c r="AO637" s="21" t="s">
        <v>56</v>
      </c>
      <c r="AP637" s="22"/>
      <c r="AQ637" s="22"/>
      <c r="AR637" s="22"/>
    </row>
    <row r="638" spans="1:44" s="20" customFormat="1" ht="14.25" x14ac:dyDescent="0.15">
      <c r="A638" s="21" t="s">
        <v>46</v>
      </c>
      <c r="B638" s="22"/>
      <c r="C638" s="22"/>
      <c r="D638" s="22"/>
      <c r="E638" s="22"/>
      <c r="F638" s="22"/>
      <c r="G638" s="22" t="s">
        <v>891</v>
      </c>
      <c r="H638" s="22"/>
      <c r="I638" s="23">
        <v>39800374913</v>
      </c>
      <c r="J638" s="22" t="s">
        <v>48</v>
      </c>
      <c r="K638" s="24" t="s">
        <v>72</v>
      </c>
      <c r="L638" s="22"/>
      <c r="M638" s="23">
        <v>720</v>
      </c>
      <c r="N638" s="23">
        <v>720</v>
      </c>
      <c r="O638" s="22"/>
      <c r="P638" s="22" t="s">
        <v>50</v>
      </c>
      <c r="Q638" s="22" t="s">
        <v>51</v>
      </c>
      <c r="R638" s="22" t="s">
        <v>52</v>
      </c>
      <c r="S638" s="25"/>
      <c r="T638" s="22" t="s">
        <v>53</v>
      </c>
      <c r="U638" s="22" t="s">
        <v>54</v>
      </c>
      <c r="V638" s="26">
        <v>1</v>
      </c>
      <c r="W638" s="26">
        <v>1</v>
      </c>
      <c r="X638" s="27">
        <v>1</v>
      </c>
      <c r="Y638" s="21"/>
      <c r="Z638" s="21">
        <f t="shared" si="39"/>
        <v>720</v>
      </c>
      <c r="AA638" s="21" t="s">
        <v>55</v>
      </c>
      <c r="AB638" s="21">
        <v>1</v>
      </c>
      <c r="AC638" s="21"/>
      <c r="AD638" s="21">
        <f t="shared" si="36"/>
        <v>720</v>
      </c>
      <c r="AE638" s="21"/>
      <c r="AF638" s="21">
        <f t="shared" si="37"/>
        <v>720</v>
      </c>
      <c r="AG638" s="28">
        <f t="shared" si="38"/>
        <v>720</v>
      </c>
      <c r="AH638" s="21"/>
      <c r="AI638" s="29"/>
      <c r="AJ638" s="21"/>
      <c r="AK638" s="21"/>
      <c r="AL638" s="22"/>
      <c r="AM638" s="21">
        <v>1</v>
      </c>
      <c r="AN638" s="21"/>
      <c r="AO638" s="21" t="s">
        <v>56</v>
      </c>
      <c r="AP638" s="22"/>
      <c r="AQ638" s="22"/>
      <c r="AR638" s="22"/>
    </row>
    <row r="639" spans="1:44" s="20" customFormat="1" ht="14.25" x14ac:dyDescent="0.15">
      <c r="A639" s="21" t="s">
        <v>46</v>
      </c>
      <c r="B639" s="22"/>
      <c r="C639" s="22"/>
      <c r="D639" s="22"/>
      <c r="E639" s="22"/>
      <c r="F639" s="22"/>
      <c r="G639" s="22" t="s">
        <v>892</v>
      </c>
      <c r="H639" s="22"/>
      <c r="I639" s="23">
        <v>39800374914</v>
      </c>
      <c r="J639" s="22" t="s">
        <v>48</v>
      </c>
      <c r="K639" s="24" t="s">
        <v>63</v>
      </c>
      <c r="L639" s="22"/>
      <c r="M639" s="23">
        <v>600</v>
      </c>
      <c r="N639" s="23">
        <v>600</v>
      </c>
      <c r="O639" s="22"/>
      <c r="P639" s="22" t="s">
        <v>64</v>
      </c>
      <c r="Q639" s="22" t="s">
        <v>51</v>
      </c>
      <c r="R639" s="22" t="s">
        <v>65</v>
      </c>
      <c r="S639" s="25"/>
      <c r="T639" s="22" t="s">
        <v>53</v>
      </c>
      <c r="U639" s="22" t="s">
        <v>66</v>
      </c>
      <c r="V639" s="26">
        <v>1</v>
      </c>
      <c r="W639" s="26">
        <v>1</v>
      </c>
      <c r="X639" s="27">
        <v>1</v>
      </c>
      <c r="Y639" s="21"/>
      <c r="Z639" s="21">
        <f t="shared" si="39"/>
        <v>600</v>
      </c>
      <c r="AA639" s="21" t="s">
        <v>55</v>
      </c>
      <c r="AB639" s="21">
        <v>1</v>
      </c>
      <c r="AC639" s="21"/>
      <c r="AD639" s="21">
        <f t="shared" si="36"/>
        <v>600</v>
      </c>
      <c r="AE639" s="21"/>
      <c r="AF639" s="21">
        <f t="shared" si="37"/>
        <v>600</v>
      </c>
      <c r="AG639" s="28">
        <f t="shared" si="38"/>
        <v>600</v>
      </c>
      <c r="AH639" s="21"/>
      <c r="AI639" s="29"/>
      <c r="AJ639" s="21"/>
      <c r="AK639" s="21"/>
      <c r="AL639" s="22"/>
      <c r="AM639" s="21">
        <v>1</v>
      </c>
      <c r="AN639" s="21"/>
      <c r="AO639" s="21" t="s">
        <v>56</v>
      </c>
      <c r="AP639" s="22"/>
      <c r="AQ639" s="22"/>
      <c r="AR639" s="22"/>
    </row>
    <row r="640" spans="1:44" s="20" customFormat="1" ht="14.25" x14ac:dyDescent="0.15">
      <c r="A640" s="21" t="s">
        <v>46</v>
      </c>
      <c r="B640" s="22"/>
      <c r="C640" s="22"/>
      <c r="D640" s="22"/>
      <c r="E640" s="22"/>
      <c r="F640" s="22"/>
      <c r="G640" s="22" t="s">
        <v>893</v>
      </c>
      <c r="H640" s="22"/>
      <c r="I640" s="23">
        <v>39800374915</v>
      </c>
      <c r="J640" s="22" t="s">
        <v>48</v>
      </c>
      <c r="K640" s="24" t="s">
        <v>184</v>
      </c>
      <c r="L640" s="22"/>
      <c r="M640" s="23">
        <v>950</v>
      </c>
      <c r="N640" s="23">
        <v>950</v>
      </c>
      <c r="O640" s="22"/>
      <c r="P640" s="22" t="s">
        <v>50</v>
      </c>
      <c r="Q640" s="22" t="s">
        <v>51</v>
      </c>
      <c r="R640" s="22" t="s">
        <v>109</v>
      </c>
      <c r="S640" s="25"/>
      <c r="T640" s="22" t="s">
        <v>53</v>
      </c>
      <c r="U640" s="22" t="s">
        <v>185</v>
      </c>
      <c r="V640" s="26">
        <v>1</v>
      </c>
      <c r="W640" s="26">
        <v>1</v>
      </c>
      <c r="X640" s="27">
        <v>1</v>
      </c>
      <c r="Y640" s="21"/>
      <c r="Z640" s="21">
        <f t="shared" si="39"/>
        <v>950</v>
      </c>
      <c r="AA640" s="21" t="s">
        <v>55</v>
      </c>
      <c r="AB640" s="21">
        <v>1</v>
      </c>
      <c r="AC640" s="21"/>
      <c r="AD640" s="21">
        <f t="shared" si="36"/>
        <v>950</v>
      </c>
      <c r="AE640" s="21"/>
      <c r="AF640" s="21">
        <f t="shared" si="37"/>
        <v>950</v>
      </c>
      <c r="AG640" s="28">
        <f t="shared" si="38"/>
        <v>950</v>
      </c>
      <c r="AH640" s="21"/>
      <c r="AI640" s="29"/>
      <c r="AJ640" s="21"/>
      <c r="AK640" s="21"/>
      <c r="AL640" s="22"/>
      <c r="AM640" s="21">
        <v>1</v>
      </c>
      <c r="AN640" s="21"/>
      <c r="AO640" s="21" t="s">
        <v>56</v>
      </c>
      <c r="AP640" s="22"/>
      <c r="AQ640" s="22"/>
      <c r="AR640" s="22"/>
    </row>
    <row r="641" spans="1:44" s="20" customFormat="1" ht="14.25" x14ac:dyDescent="0.15">
      <c r="A641" s="21" t="s">
        <v>46</v>
      </c>
      <c r="B641" s="22"/>
      <c r="C641" s="22"/>
      <c r="D641" s="22"/>
      <c r="E641" s="22"/>
      <c r="F641" s="22"/>
      <c r="G641" s="22" t="s">
        <v>894</v>
      </c>
      <c r="H641" s="22"/>
      <c r="I641" s="23">
        <v>39800374917</v>
      </c>
      <c r="J641" s="22" t="s">
        <v>48</v>
      </c>
      <c r="K641" s="24" t="s">
        <v>178</v>
      </c>
      <c r="L641" s="22"/>
      <c r="M641" s="23">
        <v>720</v>
      </c>
      <c r="N641" s="23">
        <v>720</v>
      </c>
      <c r="O641" s="22"/>
      <c r="P641" s="22" t="s">
        <v>64</v>
      </c>
      <c r="Q641" s="22" t="s">
        <v>51</v>
      </c>
      <c r="R641" s="22" t="s">
        <v>274</v>
      </c>
      <c r="S641" s="25"/>
      <c r="T641" s="22" t="s">
        <v>275</v>
      </c>
      <c r="U641" s="22" t="s">
        <v>178</v>
      </c>
      <c r="V641" s="26">
        <v>1</v>
      </c>
      <c r="W641" s="26">
        <v>1</v>
      </c>
      <c r="X641" s="27">
        <v>1</v>
      </c>
      <c r="Y641" s="21"/>
      <c r="Z641" s="21">
        <f t="shared" si="39"/>
        <v>720</v>
      </c>
      <c r="AA641" s="21" t="s">
        <v>55</v>
      </c>
      <c r="AB641" s="21">
        <v>1</v>
      </c>
      <c r="AC641" s="21"/>
      <c r="AD641" s="21">
        <f t="shared" si="36"/>
        <v>720</v>
      </c>
      <c r="AE641" s="21"/>
      <c r="AF641" s="21">
        <f t="shared" si="37"/>
        <v>720</v>
      </c>
      <c r="AG641" s="28">
        <f t="shared" si="38"/>
        <v>720</v>
      </c>
      <c r="AH641" s="21"/>
      <c r="AI641" s="29"/>
      <c r="AJ641" s="21"/>
      <c r="AK641" s="21"/>
      <c r="AL641" s="22"/>
      <c r="AM641" s="21">
        <v>1</v>
      </c>
      <c r="AN641" s="21"/>
      <c r="AO641" s="21" t="s">
        <v>56</v>
      </c>
      <c r="AP641" s="22"/>
      <c r="AQ641" s="22"/>
      <c r="AR641" s="22"/>
    </row>
    <row r="642" spans="1:44" s="20" customFormat="1" ht="14.25" x14ac:dyDescent="0.15">
      <c r="A642" s="21" t="s">
        <v>46</v>
      </c>
      <c r="B642" s="22"/>
      <c r="C642" s="22"/>
      <c r="D642" s="22"/>
      <c r="E642" s="22"/>
      <c r="F642" s="22"/>
      <c r="G642" s="22" t="s">
        <v>895</v>
      </c>
      <c r="H642" s="22"/>
      <c r="I642" s="23">
        <v>39800379190</v>
      </c>
      <c r="J642" s="22" t="s">
        <v>48</v>
      </c>
      <c r="K642" s="24" t="s">
        <v>896</v>
      </c>
      <c r="L642" s="22"/>
      <c r="M642" s="23">
        <v>720</v>
      </c>
      <c r="N642" s="23">
        <v>720</v>
      </c>
      <c r="O642" s="22"/>
      <c r="P642" s="22" t="s">
        <v>50</v>
      </c>
      <c r="Q642" s="22" t="s">
        <v>51</v>
      </c>
      <c r="R642" s="22" t="s">
        <v>121</v>
      </c>
      <c r="S642" s="25"/>
      <c r="T642" s="22" t="s">
        <v>53</v>
      </c>
      <c r="U642" s="22" t="s">
        <v>897</v>
      </c>
      <c r="V642" s="26">
        <v>1</v>
      </c>
      <c r="W642" s="26">
        <v>1</v>
      </c>
      <c r="X642" s="27">
        <v>1</v>
      </c>
      <c r="Y642" s="21"/>
      <c r="Z642" s="21">
        <f t="shared" si="39"/>
        <v>720</v>
      </c>
      <c r="AA642" s="21" t="s">
        <v>55</v>
      </c>
      <c r="AB642" s="21">
        <v>1</v>
      </c>
      <c r="AC642" s="21"/>
      <c r="AD642" s="21">
        <f t="shared" ref="AD642:AD659" si="40">Z642</f>
        <v>720</v>
      </c>
      <c r="AE642" s="21"/>
      <c r="AF642" s="21">
        <f t="shared" ref="AF642:AF659" si="41">Z642</f>
        <v>720</v>
      </c>
      <c r="AG642" s="28">
        <f t="shared" ref="AG642:AG652" si="42">Z642</f>
        <v>720</v>
      </c>
      <c r="AH642" s="21"/>
      <c r="AI642" s="29"/>
      <c r="AJ642" s="21"/>
      <c r="AK642" s="21"/>
      <c r="AL642" s="22"/>
      <c r="AM642" s="21">
        <v>1</v>
      </c>
      <c r="AN642" s="21"/>
      <c r="AO642" s="21" t="s">
        <v>56</v>
      </c>
      <c r="AP642" s="22"/>
      <c r="AQ642" s="22"/>
      <c r="AR642" s="22"/>
    </row>
    <row r="643" spans="1:44" s="20" customFormat="1" ht="14.25" x14ac:dyDescent="0.15">
      <c r="A643" s="21" t="s">
        <v>46</v>
      </c>
      <c r="B643" s="22"/>
      <c r="C643" s="22"/>
      <c r="D643" s="22"/>
      <c r="E643" s="22"/>
      <c r="F643" s="22"/>
      <c r="G643" s="22" t="s">
        <v>898</v>
      </c>
      <c r="H643" s="22"/>
      <c r="I643" s="23">
        <v>39800379191</v>
      </c>
      <c r="J643" s="22" t="s">
        <v>48</v>
      </c>
      <c r="K643" s="24" t="s">
        <v>178</v>
      </c>
      <c r="L643" s="22"/>
      <c r="M643" s="23">
        <v>950</v>
      </c>
      <c r="N643" s="23">
        <v>950</v>
      </c>
      <c r="O643" s="22"/>
      <c r="P643" s="22" t="s">
        <v>64</v>
      </c>
      <c r="Q643" s="22" t="s">
        <v>51</v>
      </c>
      <c r="R643" s="22" t="s">
        <v>274</v>
      </c>
      <c r="S643" s="25"/>
      <c r="T643" s="22" t="s">
        <v>275</v>
      </c>
      <c r="U643" s="22" t="s">
        <v>178</v>
      </c>
      <c r="V643" s="26">
        <v>1</v>
      </c>
      <c r="W643" s="26">
        <v>1</v>
      </c>
      <c r="X643" s="27">
        <v>1</v>
      </c>
      <c r="Y643" s="21"/>
      <c r="Z643" s="21">
        <f t="shared" ref="Z643:Z659" si="43">N643</f>
        <v>950</v>
      </c>
      <c r="AA643" s="21" t="s">
        <v>55</v>
      </c>
      <c r="AB643" s="21">
        <v>1</v>
      </c>
      <c r="AC643" s="21"/>
      <c r="AD643" s="21">
        <f t="shared" si="40"/>
        <v>950</v>
      </c>
      <c r="AE643" s="21"/>
      <c r="AF643" s="21">
        <f t="shared" si="41"/>
        <v>950</v>
      </c>
      <c r="AG643" s="28">
        <f t="shared" si="42"/>
        <v>950</v>
      </c>
      <c r="AH643" s="21"/>
      <c r="AI643" s="29"/>
      <c r="AJ643" s="21"/>
      <c r="AK643" s="21"/>
      <c r="AL643" s="22"/>
      <c r="AM643" s="21">
        <v>1</v>
      </c>
      <c r="AN643" s="21"/>
      <c r="AO643" s="21" t="s">
        <v>56</v>
      </c>
      <c r="AP643" s="22"/>
      <c r="AQ643" s="22"/>
      <c r="AR643" s="22"/>
    </row>
    <row r="644" spans="1:44" s="20" customFormat="1" ht="14.25" x14ac:dyDescent="0.15">
      <c r="A644" s="21" t="s">
        <v>46</v>
      </c>
      <c r="B644" s="22"/>
      <c r="C644" s="22"/>
      <c r="D644" s="22"/>
      <c r="E644" s="22"/>
      <c r="F644" s="22"/>
      <c r="G644" s="22" t="s">
        <v>899</v>
      </c>
      <c r="H644" s="22"/>
      <c r="I644" s="23">
        <v>39800379192</v>
      </c>
      <c r="J644" s="22" t="s">
        <v>48</v>
      </c>
      <c r="K644" s="24" t="s">
        <v>184</v>
      </c>
      <c r="L644" s="22"/>
      <c r="M644" s="23">
        <v>950</v>
      </c>
      <c r="N644" s="23">
        <v>950</v>
      </c>
      <c r="O644" s="22"/>
      <c r="P644" s="22" t="s">
        <v>50</v>
      </c>
      <c r="Q644" s="22" t="s">
        <v>51</v>
      </c>
      <c r="R644" s="22" t="s">
        <v>109</v>
      </c>
      <c r="S644" s="25"/>
      <c r="T644" s="22" t="s">
        <v>53</v>
      </c>
      <c r="U644" s="22" t="s">
        <v>185</v>
      </c>
      <c r="V644" s="26">
        <v>1</v>
      </c>
      <c r="W644" s="26">
        <v>1</v>
      </c>
      <c r="X644" s="27">
        <v>1</v>
      </c>
      <c r="Y644" s="21"/>
      <c r="Z644" s="21">
        <f t="shared" si="43"/>
        <v>950</v>
      </c>
      <c r="AA644" s="21" t="s">
        <v>55</v>
      </c>
      <c r="AB644" s="21">
        <v>1</v>
      </c>
      <c r="AC644" s="21"/>
      <c r="AD644" s="21">
        <f t="shared" si="40"/>
        <v>950</v>
      </c>
      <c r="AE644" s="21"/>
      <c r="AF644" s="21">
        <f t="shared" si="41"/>
        <v>950</v>
      </c>
      <c r="AG644" s="28">
        <f t="shared" si="42"/>
        <v>950</v>
      </c>
      <c r="AH644" s="21"/>
      <c r="AI644" s="29"/>
      <c r="AJ644" s="21"/>
      <c r="AK644" s="21"/>
      <c r="AL644" s="22"/>
      <c r="AM644" s="21">
        <v>1</v>
      </c>
      <c r="AN644" s="21"/>
      <c r="AO644" s="21" t="s">
        <v>56</v>
      </c>
      <c r="AP644" s="22"/>
      <c r="AQ644" s="22"/>
      <c r="AR644" s="22"/>
    </row>
    <row r="645" spans="1:44" s="20" customFormat="1" ht="14.25" x14ac:dyDescent="0.15">
      <c r="A645" s="21" t="s">
        <v>46</v>
      </c>
      <c r="B645" s="22"/>
      <c r="C645" s="22"/>
      <c r="D645" s="22"/>
      <c r="E645" s="22"/>
      <c r="F645" s="22"/>
      <c r="G645" s="22" t="s">
        <v>900</v>
      </c>
      <c r="H645" s="22"/>
      <c r="I645" s="23">
        <v>39800379193</v>
      </c>
      <c r="J645" s="22" t="s">
        <v>48</v>
      </c>
      <c r="K645" s="24" t="s">
        <v>178</v>
      </c>
      <c r="L645" s="22"/>
      <c r="M645" s="23">
        <v>720</v>
      </c>
      <c r="N645" s="23">
        <v>720</v>
      </c>
      <c r="O645" s="22"/>
      <c r="P645" s="22" t="s">
        <v>64</v>
      </c>
      <c r="Q645" s="22" t="s">
        <v>51</v>
      </c>
      <c r="R645" s="22" t="s">
        <v>282</v>
      </c>
      <c r="S645" s="25"/>
      <c r="T645" s="22" t="s">
        <v>275</v>
      </c>
      <c r="U645" s="22" t="s">
        <v>178</v>
      </c>
      <c r="V645" s="26">
        <v>1</v>
      </c>
      <c r="W645" s="26">
        <v>1</v>
      </c>
      <c r="X645" s="27">
        <v>1</v>
      </c>
      <c r="Y645" s="21"/>
      <c r="Z645" s="21">
        <f t="shared" si="43"/>
        <v>720</v>
      </c>
      <c r="AA645" s="21" t="s">
        <v>55</v>
      </c>
      <c r="AB645" s="21">
        <v>1</v>
      </c>
      <c r="AC645" s="21"/>
      <c r="AD645" s="21">
        <f t="shared" si="40"/>
        <v>720</v>
      </c>
      <c r="AE645" s="21"/>
      <c r="AF645" s="21">
        <f t="shared" si="41"/>
        <v>720</v>
      </c>
      <c r="AG645" s="28">
        <f t="shared" si="42"/>
        <v>720</v>
      </c>
      <c r="AH645" s="21"/>
      <c r="AI645" s="29"/>
      <c r="AJ645" s="21"/>
      <c r="AK645" s="21"/>
      <c r="AL645" s="22"/>
      <c r="AM645" s="21">
        <v>1</v>
      </c>
      <c r="AN645" s="21"/>
      <c r="AO645" s="21" t="s">
        <v>56</v>
      </c>
      <c r="AP645" s="22"/>
      <c r="AQ645" s="22"/>
      <c r="AR645" s="22"/>
    </row>
    <row r="646" spans="1:44" s="20" customFormat="1" ht="14.25" x14ac:dyDescent="0.15">
      <c r="A646" s="21" t="s">
        <v>46</v>
      </c>
      <c r="B646" s="22"/>
      <c r="C646" s="22"/>
      <c r="D646" s="22"/>
      <c r="E646" s="22"/>
      <c r="F646" s="22"/>
      <c r="G646" s="22" t="s">
        <v>901</v>
      </c>
      <c r="H646" s="22"/>
      <c r="I646" s="23">
        <v>39800379195</v>
      </c>
      <c r="J646" s="22" t="s">
        <v>48</v>
      </c>
      <c r="K646" s="24" t="s">
        <v>94</v>
      </c>
      <c r="L646" s="22"/>
      <c r="M646" s="23">
        <v>720</v>
      </c>
      <c r="N646" s="23">
        <v>720</v>
      </c>
      <c r="O646" s="22"/>
      <c r="P646" s="22" t="s">
        <v>64</v>
      </c>
      <c r="Q646" s="22" t="s">
        <v>51</v>
      </c>
      <c r="R646" s="22" t="s">
        <v>95</v>
      </c>
      <c r="S646" s="25"/>
      <c r="T646" s="22" t="s">
        <v>53</v>
      </c>
      <c r="U646" s="22" t="s">
        <v>96</v>
      </c>
      <c r="V646" s="26">
        <v>1</v>
      </c>
      <c r="W646" s="26">
        <v>1</v>
      </c>
      <c r="X646" s="27">
        <v>1</v>
      </c>
      <c r="Y646" s="21"/>
      <c r="Z646" s="21">
        <f t="shared" si="43"/>
        <v>720</v>
      </c>
      <c r="AA646" s="21" t="s">
        <v>55</v>
      </c>
      <c r="AB646" s="21">
        <v>1</v>
      </c>
      <c r="AC646" s="21"/>
      <c r="AD646" s="21">
        <f t="shared" si="40"/>
        <v>720</v>
      </c>
      <c r="AE646" s="21"/>
      <c r="AF646" s="21">
        <f t="shared" si="41"/>
        <v>720</v>
      </c>
      <c r="AG646" s="28">
        <f t="shared" si="42"/>
        <v>720</v>
      </c>
      <c r="AH646" s="21"/>
      <c r="AI646" s="29"/>
      <c r="AJ646" s="21"/>
      <c r="AK646" s="21"/>
      <c r="AL646" s="22"/>
      <c r="AM646" s="21">
        <v>1</v>
      </c>
      <c r="AN646" s="21"/>
      <c r="AO646" s="21" t="s">
        <v>56</v>
      </c>
      <c r="AP646" s="22"/>
      <c r="AQ646" s="22"/>
      <c r="AR646" s="22"/>
    </row>
    <row r="647" spans="1:44" s="20" customFormat="1" ht="14.25" x14ac:dyDescent="0.15">
      <c r="A647" s="21" t="s">
        <v>46</v>
      </c>
      <c r="B647" s="22"/>
      <c r="C647" s="22"/>
      <c r="D647" s="22"/>
      <c r="E647" s="22"/>
      <c r="F647" s="22"/>
      <c r="G647" s="22" t="s">
        <v>902</v>
      </c>
      <c r="H647" s="22"/>
      <c r="I647" s="23">
        <v>39800383357</v>
      </c>
      <c r="J647" s="22" t="s">
        <v>48</v>
      </c>
      <c r="K647" s="39" t="s">
        <v>903</v>
      </c>
      <c r="L647" s="22"/>
      <c r="M647" s="23">
        <v>720</v>
      </c>
      <c r="N647" s="23">
        <v>720</v>
      </c>
      <c r="O647" s="22"/>
      <c r="P647" s="22" t="s">
        <v>64</v>
      </c>
      <c r="Q647" s="22"/>
      <c r="R647" s="22" t="s">
        <v>904</v>
      </c>
      <c r="S647" s="25"/>
      <c r="T647" s="22" t="s">
        <v>53</v>
      </c>
      <c r="U647" s="39" t="s">
        <v>903</v>
      </c>
      <c r="V647" s="26">
        <v>1</v>
      </c>
      <c r="W647" s="26">
        <v>1</v>
      </c>
      <c r="X647" s="27">
        <v>1</v>
      </c>
      <c r="Y647" s="21"/>
      <c r="Z647" s="21">
        <f t="shared" si="43"/>
        <v>720</v>
      </c>
      <c r="AA647" s="21" t="s">
        <v>55</v>
      </c>
      <c r="AB647" s="21">
        <v>1</v>
      </c>
      <c r="AC647" s="21"/>
      <c r="AD647" s="21">
        <f t="shared" si="40"/>
        <v>720</v>
      </c>
      <c r="AE647" s="21"/>
      <c r="AF647" s="21">
        <f t="shared" si="41"/>
        <v>720</v>
      </c>
      <c r="AG647" s="28">
        <f t="shared" si="42"/>
        <v>720</v>
      </c>
      <c r="AH647" s="21"/>
      <c r="AI647" s="29"/>
      <c r="AJ647" s="21"/>
      <c r="AK647" s="21"/>
      <c r="AL647" s="22"/>
      <c r="AM647" s="21">
        <v>1</v>
      </c>
      <c r="AN647" s="21"/>
      <c r="AO647" s="21" t="s">
        <v>56</v>
      </c>
      <c r="AP647" s="22"/>
      <c r="AQ647" s="22"/>
      <c r="AR647" s="22"/>
    </row>
    <row r="648" spans="1:44" s="20" customFormat="1" ht="14.25" x14ac:dyDescent="0.15">
      <c r="A648" s="21" t="s">
        <v>46</v>
      </c>
      <c r="B648" s="22"/>
      <c r="C648" s="22"/>
      <c r="D648" s="22"/>
      <c r="E648" s="22"/>
      <c r="F648" s="22"/>
      <c r="G648" s="22" t="s">
        <v>905</v>
      </c>
      <c r="H648" s="22"/>
      <c r="I648" s="23">
        <v>39800378469</v>
      </c>
      <c r="J648" s="22" t="s">
        <v>48</v>
      </c>
      <c r="K648" s="24" t="s">
        <v>238</v>
      </c>
      <c r="L648" s="22"/>
      <c r="M648" s="23">
        <v>720</v>
      </c>
      <c r="N648" s="23">
        <v>720</v>
      </c>
      <c r="O648" s="22"/>
      <c r="P648" s="22" t="s">
        <v>64</v>
      </c>
      <c r="Q648" s="22"/>
      <c r="R648" s="22" t="s">
        <v>399</v>
      </c>
      <c r="S648" s="25"/>
      <c r="T648" s="22" t="s">
        <v>53</v>
      </c>
      <c r="U648" s="24" t="s">
        <v>238</v>
      </c>
      <c r="V648" s="26">
        <v>1</v>
      </c>
      <c r="W648" s="26">
        <v>1</v>
      </c>
      <c r="X648" s="27">
        <v>1</v>
      </c>
      <c r="Y648" s="21"/>
      <c r="Z648" s="21">
        <f t="shared" si="43"/>
        <v>720</v>
      </c>
      <c r="AA648" s="21" t="s">
        <v>55</v>
      </c>
      <c r="AB648" s="21">
        <v>1</v>
      </c>
      <c r="AC648" s="21"/>
      <c r="AD648" s="21">
        <f t="shared" si="40"/>
        <v>720</v>
      </c>
      <c r="AE648" s="21"/>
      <c r="AF648" s="21">
        <f t="shared" si="41"/>
        <v>720</v>
      </c>
      <c r="AG648" s="28">
        <f t="shared" si="42"/>
        <v>720</v>
      </c>
      <c r="AH648" s="21"/>
      <c r="AI648" s="29"/>
      <c r="AJ648" s="21"/>
      <c r="AK648" s="21"/>
      <c r="AL648" s="22"/>
      <c r="AM648" s="21">
        <v>1</v>
      </c>
      <c r="AN648" s="21"/>
      <c r="AO648" s="21" t="s">
        <v>56</v>
      </c>
      <c r="AP648" s="22"/>
      <c r="AQ648" s="22"/>
      <c r="AR648" s="22"/>
    </row>
    <row r="649" spans="1:44" s="20" customFormat="1" ht="14.25" x14ac:dyDescent="0.15">
      <c r="A649" s="21" t="s">
        <v>46</v>
      </c>
      <c r="B649" s="22"/>
      <c r="C649" s="22"/>
      <c r="D649" s="22"/>
      <c r="E649" s="22"/>
      <c r="F649" s="22"/>
      <c r="G649" s="22" t="s">
        <v>906</v>
      </c>
      <c r="H649" s="22"/>
      <c r="I649" s="23">
        <v>39800377462</v>
      </c>
      <c r="J649" s="22" t="s">
        <v>48</v>
      </c>
      <c r="K649" s="24" t="s">
        <v>352</v>
      </c>
      <c r="L649" s="22"/>
      <c r="M649" s="23">
        <v>950</v>
      </c>
      <c r="N649" s="23">
        <v>950</v>
      </c>
      <c r="O649" s="22"/>
      <c r="P649" s="22" t="s">
        <v>64</v>
      </c>
      <c r="Q649" s="22"/>
      <c r="R649" s="22" t="s">
        <v>399</v>
      </c>
      <c r="S649" s="25"/>
      <c r="T649" s="22" t="s">
        <v>53</v>
      </c>
      <c r="U649" s="24" t="s">
        <v>352</v>
      </c>
      <c r="V649" s="26">
        <v>1</v>
      </c>
      <c r="W649" s="26">
        <v>1</v>
      </c>
      <c r="X649" s="27">
        <v>1</v>
      </c>
      <c r="Y649" s="21"/>
      <c r="Z649" s="21">
        <f t="shared" si="43"/>
        <v>950</v>
      </c>
      <c r="AA649" s="21" t="s">
        <v>55</v>
      </c>
      <c r="AB649" s="21">
        <v>1</v>
      </c>
      <c r="AC649" s="21"/>
      <c r="AD649" s="21">
        <f t="shared" si="40"/>
        <v>950</v>
      </c>
      <c r="AE649" s="21"/>
      <c r="AF649" s="21">
        <f t="shared" si="41"/>
        <v>950</v>
      </c>
      <c r="AG649" s="28">
        <f t="shared" si="42"/>
        <v>950</v>
      </c>
      <c r="AH649" s="21"/>
      <c r="AI649" s="29"/>
      <c r="AJ649" s="21"/>
      <c r="AK649" s="21"/>
      <c r="AL649" s="22"/>
      <c r="AM649" s="21">
        <v>1</v>
      </c>
      <c r="AN649" s="21"/>
      <c r="AO649" s="21" t="s">
        <v>56</v>
      </c>
      <c r="AP649" s="22"/>
      <c r="AQ649" s="22"/>
      <c r="AR649" s="22"/>
    </row>
    <row r="650" spans="1:44" s="20" customFormat="1" ht="14.25" x14ac:dyDescent="0.15">
      <c r="A650" s="21" t="s">
        <v>46</v>
      </c>
      <c r="B650" s="22"/>
      <c r="C650" s="22"/>
      <c r="D650" s="22"/>
      <c r="E650" s="22"/>
      <c r="F650" s="22"/>
      <c r="G650" s="22" t="s">
        <v>907</v>
      </c>
      <c r="H650" s="22"/>
      <c r="I650" s="23">
        <v>39800379000</v>
      </c>
      <c r="J650" s="22" t="s">
        <v>48</v>
      </c>
      <c r="K650" s="24" t="s">
        <v>391</v>
      </c>
      <c r="L650" s="22"/>
      <c r="M650" s="23">
        <v>950</v>
      </c>
      <c r="N650" s="23">
        <v>950</v>
      </c>
      <c r="O650" s="22"/>
      <c r="P650" s="22" t="s">
        <v>64</v>
      </c>
      <c r="Q650" s="22"/>
      <c r="R650" s="22" t="s">
        <v>399</v>
      </c>
      <c r="S650" s="25"/>
      <c r="T650" s="22" t="s">
        <v>53</v>
      </c>
      <c r="U650" s="24" t="s">
        <v>391</v>
      </c>
      <c r="V650" s="26">
        <v>1</v>
      </c>
      <c r="W650" s="26">
        <v>1</v>
      </c>
      <c r="X650" s="27">
        <v>1</v>
      </c>
      <c r="Y650" s="21"/>
      <c r="Z650" s="21">
        <f t="shared" si="43"/>
        <v>950</v>
      </c>
      <c r="AA650" s="21" t="s">
        <v>55</v>
      </c>
      <c r="AB650" s="21">
        <v>1</v>
      </c>
      <c r="AC650" s="21"/>
      <c r="AD650" s="21">
        <f t="shared" si="40"/>
        <v>950</v>
      </c>
      <c r="AE650" s="21"/>
      <c r="AF650" s="21">
        <f t="shared" si="41"/>
        <v>950</v>
      </c>
      <c r="AG650" s="28">
        <f t="shared" si="42"/>
        <v>950</v>
      </c>
      <c r="AH650" s="21"/>
      <c r="AI650" s="29"/>
      <c r="AJ650" s="21"/>
      <c r="AK650" s="21"/>
      <c r="AL650" s="22"/>
      <c r="AM650" s="21">
        <v>1</v>
      </c>
      <c r="AN650" s="21"/>
      <c r="AO650" s="21" t="s">
        <v>56</v>
      </c>
      <c r="AP650" s="22"/>
      <c r="AQ650" s="22"/>
      <c r="AR650" s="22"/>
    </row>
    <row r="651" spans="1:44" s="20" customFormat="1" ht="14.25" x14ac:dyDescent="0.15">
      <c r="A651" s="21" t="s">
        <v>46</v>
      </c>
      <c r="B651" s="22"/>
      <c r="C651" s="22"/>
      <c r="D651" s="22"/>
      <c r="E651" s="22"/>
      <c r="F651" s="22"/>
      <c r="G651" s="22" t="s">
        <v>908</v>
      </c>
      <c r="H651" s="22"/>
      <c r="I651" s="23">
        <v>39800353647</v>
      </c>
      <c r="J651" s="22" t="s">
        <v>909</v>
      </c>
      <c r="K651" s="24" t="s">
        <v>130</v>
      </c>
      <c r="L651" s="22"/>
      <c r="M651" s="23">
        <v>600</v>
      </c>
      <c r="N651" s="23">
        <v>600</v>
      </c>
      <c r="O651" s="22"/>
      <c r="P651" s="22" t="s">
        <v>64</v>
      </c>
      <c r="Q651" s="22"/>
      <c r="R651" s="22" t="s">
        <v>399</v>
      </c>
      <c r="S651" s="25"/>
      <c r="T651" s="22" t="s">
        <v>53</v>
      </c>
      <c r="U651" s="24" t="s">
        <v>130</v>
      </c>
      <c r="V651" s="26">
        <v>1</v>
      </c>
      <c r="W651" s="26">
        <v>1</v>
      </c>
      <c r="X651" s="27"/>
      <c r="Y651" s="21"/>
      <c r="Z651" s="21">
        <f t="shared" si="43"/>
        <v>600</v>
      </c>
      <c r="AA651" s="21" t="s">
        <v>55</v>
      </c>
      <c r="AB651" s="21">
        <v>1</v>
      </c>
      <c r="AC651" s="21"/>
      <c r="AD651" s="21">
        <f t="shared" si="40"/>
        <v>600</v>
      </c>
      <c r="AE651" s="21"/>
      <c r="AF651" s="21">
        <f t="shared" si="41"/>
        <v>600</v>
      </c>
      <c r="AG651" s="28"/>
      <c r="AH651" s="21"/>
      <c r="AI651" s="29"/>
      <c r="AJ651" s="21">
        <f>Z651</f>
        <v>600</v>
      </c>
      <c r="AK651" s="21"/>
      <c r="AL651" s="22"/>
      <c r="AM651" s="21">
        <v>1</v>
      </c>
      <c r="AN651" s="21"/>
      <c r="AO651" s="21" t="s">
        <v>56</v>
      </c>
      <c r="AP651" s="22"/>
      <c r="AQ651" s="22"/>
      <c r="AR651" s="22"/>
    </row>
    <row r="652" spans="1:44" s="20" customFormat="1" ht="14.25" x14ac:dyDescent="0.15">
      <c r="A652" s="21" t="s">
        <v>46</v>
      </c>
      <c r="B652" s="22"/>
      <c r="C652" s="22"/>
      <c r="D652" s="22"/>
      <c r="E652" s="22"/>
      <c r="F652" s="22"/>
      <c r="G652" s="22" t="s">
        <v>910</v>
      </c>
      <c r="H652" s="22"/>
      <c r="I652" s="23">
        <v>39800379178</v>
      </c>
      <c r="J652" s="22" t="s">
        <v>48</v>
      </c>
      <c r="K652" s="24" t="s">
        <v>130</v>
      </c>
      <c r="L652" s="22"/>
      <c r="M652" s="23">
        <v>720</v>
      </c>
      <c r="N652" s="23">
        <v>720</v>
      </c>
      <c r="O652" s="22"/>
      <c r="P652" s="22" t="s">
        <v>64</v>
      </c>
      <c r="Q652" s="22"/>
      <c r="R652" s="22" t="s">
        <v>399</v>
      </c>
      <c r="S652" s="25"/>
      <c r="T652" s="22" t="s">
        <v>53</v>
      </c>
      <c r="U652" s="24" t="s">
        <v>130</v>
      </c>
      <c r="V652" s="26">
        <v>1</v>
      </c>
      <c r="W652" s="26">
        <v>1</v>
      </c>
      <c r="X652" s="27">
        <v>1</v>
      </c>
      <c r="Y652" s="21"/>
      <c r="Z652" s="21">
        <f t="shared" si="43"/>
        <v>720</v>
      </c>
      <c r="AA652" s="21" t="s">
        <v>55</v>
      </c>
      <c r="AB652" s="21">
        <v>1</v>
      </c>
      <c r="AC652" s="21"/>
      <c r="AD652" s="21">
        <f t="shared" si="40"/>
        <v>720</v>
      </c>
      <c r="AE652" s="21"/>
      <c r="AF652" s="21">
        <f t="shared" si="41"/>
        <v>720</v>
      </c>
      <c r="AG652" s="28">
        <f t="shared" si="42"/>
        <v>720</v>
      </c>
      <c r="AH652" s="21"/>
      <c r="AI652" s="29"/>
      <c r="AJ652" s="21"/>
      <c r="AK652" s="21"/>
      <c r="AL652" s="22"/>
      <c r="AM652" s="21">
        <v>1</v>
      </c>
      <c r="AN652" s="21"/>
      <c r="AO652" s="21" t="s">
        <v>56</v>
      </c>
      <c r="AP652" s="22"/>
      <c r="AQ652" s="22"/>
      <c r="AR652" s="22"/>
    </row>
    <row r="653" spans="1:44" s="20" customFormat="1" ht="14.25" x14ac:dyDescent="0.15">
      <c r="A653" s="21" t="s">
        <v>46</v>
      </c>
      <c r="B653" s="22"/>
      <c r="C653" s="22"/>
      <c r="D653" s="22"/>
      <c r="E653" s="22"/>
      <c r="F653" s="22"/>
      <c r="G653" s="22" t="s">
        <v>911</v>
      </c>
      <c r="H653" s="22"/>
      <c r="I653" s="23">
        <v>39800385017</v>
      </c>
      <c r="J653" s="22" t="s">
        <v>909</v>
      </c>
      <c r="K653" s="24" t="s">
        <v>352</v>
      </c>
      <c r="L653" s="22"/>
      <c r="M653" s="23">
        <v>720</v>
      </c>
      <c r="N653" s="23">
        <v>720</v>
      </c>
      <c r="O653" s="22"/>
      <c r="P653" s="22" t="s">
        <v>64</v>
      </c>
      <c r="Q653" s="22"/>
      <c r="R653" s="22" t="s">
        <v>399</v>
      </c>
      <c r="S653" s="25"/>
      <c r="T653" s="22" t="s">
        <v>53</v>
      </c>
      <c r="U653" s="24" t="s">
        <v>352</v>
      </c>
      <c r="V653" s="26">
        <v>1</v>
      </c>
      <c r="W653" s="26">
        <v>1</v>
      </c>
      <c r="X653" s="27">
        <v>1</v>
      </c>
      <c r="Y653" s="21"/>
      <c r="Z653" s="21">
        <f t="shared" si="43"/>
        <v>720</v>
      </c>
      <c r="AA653" s="21" t="s">
        <v>55</v>
      </c>
      <c r="AB653" s="21">
        <v>1</v>
      </c>
      <c r="AC653" s="21"/>
      <c r="AD653" s="21">
        <f t="shared" si="40"/>
        <v>720</v>
      </c>
      <c r="AE653" s="21"/>
      <c r="AF653" s="21">
        <f t="shared" si="41"/>
        <v>720</v>
      </c>
      <c r="AG653" s="28"/>
      <c r="AH653" s="21"/>
      <c r="AI653" s="29"/>
      <c r="AJ653" s="21">
        <f t="shared" ref="AJ653:AJ659" si="44">Z653</f>
        <v>720</v>
      </c>
      <c r="AK653" s="21"/>
      <c r="AL653" s="22"/>
      <c r="AM653" s="21">
        <v>1</v>
      </c>
      <c r="AN653" s="21"/>
      <c r="AO653" s="21" t="s">
        <v>56</v>
      </c>
      <c r="AP653" s="22"/>
      <c r="AQ653" s="22"/>
      <c r="AR653" s="22"/>
    </row>
    <row r="654" spans="1:44" s="20" customFormat="1" ht="14.25" x14ac:dyDescent="0.15">
      <c r="A654" s="21" t="s">
        <v>46</v>
      </c>
      <c r="B654" s="22"/>
      <c r="C654" s="22"/>
      <c r="D654" s="22"/>
      <c r="E654" s="22"/>
      <c r="F654" s="22"/>
      <c r="G654" s="22" t="s">
        <v>912</v>
      </c>
      <c r="H654" s="22"/>
      <c r="I654" s="23">
        <v>39800378426</v>
      </c>
      <c r="J654" s="22" t="s">
        <v>48</v>
      </c>
      <c r="K654" s="24" t="s">
        <v>94</v>
      </c>
      <c r="L654" s="22"/>
      <c r="M654" s="23">
        <v>600</v>
      </c>
      <c r="N654" s="23">
        <v>600</v>
      </c>
      <c r="O654" s="22"/>
      <c r="P654" s="22" t="s">
        <v>64</v>
      </c>
      <c r="Q654" s="22"/>
      <c r="R654" s="22" t="s">
        <v>95</v>
      </c>
      <c r="S654" s="22"/>
      <c r="T654" s="22" t="s">
        <v>53</v>
      </c>
      <c r="U654" s="22" t="s">
        <v>96</v>
      </c>
      <c r="V654" s="26">
        <v>1</v>
      </c>
      <c r="W654" s="26">
        <v>1</v>
      </c>
      <c r="X654" s="27">
        <v>1</v>
      </c>
      <c r="Y654" s="21"/>
      <c r="Z654" s="21">
        <f t="shared" si="43"/>
        <v>600</v>
      </c>
      <c r="AA654" s="21" t="s">
        <v>55</v>
      </c>
      <c r="AB654" s="21">
        <v>1</v>
      </c>
      <c r="AC654" s="21"/>
      <c r="AD654" s="21">
        <f t="shared" si="40"/>
        <v>600</v>
      </c>
      <c r="AE654" s="21"/>
      <c r="AF654" s="21">
        <f t="shared" si="41"/>
        <v>600</v>
      </c>
      <c r="AG654" s="28"/>
      <c r="AH654" s="21"/>
      <c r="AI654" s="29"/>
      <c r="AJ654" s="21">
        <f t="shared" si="44"/>
        <v>600</v>
      </c>
      <c r="AK654" s="21"/>
      <c r="AL654" s="22"/>
      <c r="AM654" s="21">
        <v>1</v>
      </c>
      <c r="AN654" s="21"/>
      <c r="AO654" s="21" t="s">
        <v>56</v>
      </c>
      <c r="AP654" s="22"/>
      <c r="AQ654" s="22"/>
      <c r="AR654" s="22"/>
    </row>
    <row r="655" spans="1:44" s="20" customFormat="1" ht="14.25" x14ac:dyDescent="0.15">
      <c r="A655" s="21" t="s">
        <v>46</v>
      </c>
      <c r="B655" s="22"/>
      <c r="C655" s="22"/>
      <c r="D655" s="22"/>
      <c r="E655" s="22"/>
      <c r="F655" s="22"/>
      <c r="G655" s="22" t="s">
        <v>913</v>
      </c>
      <c r="H655" s="22"/>
      <c r="I655" s="23">
        <v>39800375792</v>
      </c>
      <c r="J655" s="22" t="s">
        <v>48</v>
      </c>
      <c r="K655" s="24" t="s">
        <v>94</v>
      </c>
      <c r="L655" s="22"/>
      <c r="M655" s="23">
        <v>720</v>
      </c>
      <c r="N655" s="23">
        <v>720</v>
      </c>
      <c r="O655" s="22"/>
      <c r="P655" s="22" t="s">
        <v>64</v>
      </c>
      <c r="Q655" s="22"/>
      <c r="R655" s="22" t="s">
        <v>95</v>
      </c>
      <c r="S655" s="22"/>
      <c r="T655" s="22" t="s">
        <v>53</v>
      </c>
      <c r="U655" s="22" t="s">
        <v>96</v>
      </c>
      <c r="V655" s="26">
        <v>1</v>
      </c>
      <c r="W655" s="26">
        <v>1</v>
      </c>
      <c r="X655" s="27">
        <v>1</v>
      </c>
      <c r="Y655" s="21"/>
      <c r="Z655" s="21">
        <f t="shared" si="43"/>
        <v>720</v>
      </c>
      <c r="AA655" s="21" t="s">
        <v>55</v>
      </c>
      <c r="AB655" s="21">
        <v>1</v>
      </c>
      <c r="AC655" s="21"/>
      <c r="AD655" s="21">
        <f t="shared" si="40"/>
        <v>720</v>
      </c>
      <c r="AE655" s="21"/>
      <c r="AF655" s="21">
        <f t="shared" si="41"/>
        <v>720</v>
      </c>
      <c r="AG655" s="28"/>
      <c r="AH655" s="21"/>
      <c r="AI655" s="29"/>
      <c r="AJ655" s="21">
        <f t="shared" si="44"/>
        <v>720</v>
      </c>
      <c r="AK655" s="21"/>
      <c r="AL655" s="22"/>
      <c r="AM655" s="21">
        <v>1</v>
      </c>
      <c r="AN655" s="21"/>
      <c r="AO655" s="21" t="s">
        <v>56</v>
      </c>
      <c r="AP655" s="22"/>
      <c r="AQ655" s="22"/>
      <c r="AR655" s="22"/>
    </row>
    <row r="656" spans="1:44" s="20" customFormat="1" ht="14.25" x14ac:dyDescent="0.15">
      <c r="A656" s="21" t="s">
        <v>46</v>
      </c>
      <c r="B656" s="22"/>
      <c r="C656" s="22"/>
      <c r="D656" s="22"/>
      <c r="E656" s="22"/>
      <c r="F656" s="22"/>
      <c r="G656" s="22" t="s">
        <v>914</v>
      </c>
      <c r="H656" s="22"/>
      <c r="I656" s="23">
        <v>39800376072</v>
      </c>
      <c r="J656" s="22" t="s">
        <v>48</v>
      </c>
      <c r="K656" s="24" t="s">
        <v>230</v>
      </c>
      <c r="L656" s="22"/>
      <c r="M656" s="23">
        <v>950</v>
      </c>
      <c r="N656" s="23">
        <v>950</v>
      </c>
      <c r="O656" s="22"/>
      <c r="P656" s="22" t="s">
        <v>64</v>
      </c>
      <c r="Q656" s="22"/>
      <c r="R656" s="22" t="s">
        <v>117</v>
      </c>
      <c r="S656" s="22"/>
      <c r="T656" s="22" t="s">
        <v>53</v>
      </c>
      <c r="U656" s="22" t="s">
        <v>231</v>
      </c>
      <c r="V656" s="26">
        <v>1</v>
      </c>
      <c r="W656" s="26">
        <v>1</v>
      </c>
      <c r="X656" s="27">
        <v>1</v>
      </c>
      <c r="Y656" s="21"/>
      <c r="Z656" s="21">
        <f t="shared" si="43"/>
        <v>950</v>
      </c>
      <c r="AA656" s="21" t="s">
        <v>55</v>
      </c>
      <c r="AB656" s="21">
        <v>1</v>
      </c>
      <c r="AC656" s="21"/>
      <c r="AD656" s="21">
        <f t="shared" si="40"/>
        <v>950</v>
      </c>
      <c r="AE656" s="21"/>
      <c r="AF656" s="21">
        <f t="shared" si="41"/>
        <v>950</v>
      </c>
      <c r="AG656" s="28"/>
      <c r="AH656" s="21"/>
      <c r="AI656" s="29"/>
      <c r="AJ656" s="21">
        <f t="shared" si="44"/>
        <v>950</v>
      </c>
      <c r="AK656" s="21"/>
      <c r="AL656" s="22"/>
      <c r="AM656" s="21">
        <v>1</v>
      </c>
      <c r="AN656" s="21"/>
      <c r="AO656" s="21" t="s">
        <v>56</v>
      </c>
      <c r="AP656" s="22"/>
      <c r="AQ656" s="22"/>
      <c r="AR656" s="22"/>
    </row>
    <row r="657" spans="1:47" s="20" customFormat="1" ht="14.25" x14ac:dyDescent="0.15">
      <c r="A657" s="21" t="s">
        <v>46</v>
      </c>
      <c r="B657" s="22"/>
      <c r="C657" s="22"/>
      <c r="D657" s="22"/>
      <c r="E657" s="22"/>
      <c r="F657" s="22"/>
      <c r="G657" s="22" t="s">
        <v>915</v>
      </c>
      <c r="H657" s="22"/>
      <c r="I657" s="23">
        <v>39800376051</v>
      </c>
      <c r="J657" s="22" t="s">
        <v>48</v>
      </c>
      <c r="K657" s="24" t="s">
        <v>423</v>
      </c>
      <c r="L657" s="22"/>
      <c r="M657" s="23">
        <v>720</v>
      </c>
      <c r="N657" s="23">
        <v>720</v>
      </c>
      <c r="O657" s="22"/>
      <c r="P657" s="22" t="s">
        <v>64</v>
      </c>
      <c r="Q657" s="22"/>
      <c r="R657" s="22" t="s">
        <v>249</v>
      </c>
      <c r="S657" s="22"/>
      <c r="T657" s="22" t="s">
        <v>53</v>
      </c>
      <c r="U657" s="22" t="s">
        <v>424</v>
      </c>
      <c r="V657" s="26">
        <v>1</v>
      </c>
      <c r="W657" s="26">
        <v>1</v>
      </c>
      <c r="X657" s="27">
        <v>1</v>
      </c>
      <c r="Y657" s="21"/>
      <c r="Z657" s="21">
        <f t="shared" si="43"/>
        <v>720</v>
      </c>
      <c r="AA657" s="21" t="s">
        <v>55</v>
      </c>
      <c r="AB657" s="21">
        <v>1</v>
      </c>
      <c r="AC657" s="21"/>
      <c r="AD657" s="21">
        <f t="shared" si="40"/>
        <v>720</v>
      </c>
      <c r="AE657" s="21"/>
      <c r="AF657" s="21">
        <f t="shared" si="41"/>
        <v>720</v>
      </c>
      <c r="AG657" s="28"/>
      <c r="AH657" s="21"/>
      <c r="AI657" s="29"/>
      <c r="AJ657" s="21">
        <f t="shared" si="44"/>
        <v>720</v>
      </c>
      <c r="AK657" s="21"/>
      <c r="AL657" s="22"/>
      <c r="AM657" s="21">
        <v>1</v>
      </c>
      <c r="AN657" s="21"/>
      <c r="AO657" s="21" t="s">
        <v>56</v>
      </c>
      <c r="AP657" s="22"/>
      <c r="AQ657" s="22"/>
      <c r="AR657" s="22"/>
    </row>
    <row r="658" spans="1:47" s="20" customFormat="1" ht="14.25" x14ac:dyDescent="0.15">
      <c r="A658" s="21" t="s">
        <v>46</v>
      </c>
      <c r="B658" s="22"/>
      <c r="C658" s="22"/>
      <c r="D658" s="22"/>
      <c r="E658" s="22"/>
      <c r="F658" s="22"/>
      <c r="G658" s="22" t="s">
        <v>916</v>
      </c>
      <c r="H658" s="22"/>
      <c r="I658" s="23">
        <v>39800377466</v>
      </c>
      <c r="J658" s="22" t="s">
        <v>48</v>
      </c>
      <c r="K658" s="24" t="s">
        <v>230</v>
      </c>
      <c r="L658" s="22"/>
      <c r="M658" s="23">
        <v>720</v>
      </c>
      <c r="N658" s="23">
        <v>720</v>
      </c>
      <c r="O658" s="22"/>
      <c r="P658" s="22" t="s">
        <v>64</v>
      </c>
      <c r="Q658" s="22"/>
      <c r="R658" s="22" t="s">
        <v>117</v>
      </c>
      <c r="S658" s="22"/>
      <c r="T658" s="22" t="s">
        <v>53</v>
      </c>
      <c r="U658" s="22" t="s">
        <v>231</v>
      </c>
      <c r="V658" s="26">
        <v>1</v>
      </c>
      <c r="W658" s="26">
        <v>1</v>
      </c>
      <c r="X658" s="27">
        <v>1</v>
      </c>
      <c r="Y658" s="21"/>
      <c r="Z658" s="21">
        <f t="shared" si="43"/>
        <v>720</v>
      </c>
      <c r="AA658" s="21" t="s">
        <v>55</v>
      </c>
      <c r="AB658" s="21">
        <v>1</v>
      </c>
      <c r="AC658" s="21"/>
      <c r="AD658" s="21">
        <f t="shared" si="40"/>
        <v>720</v>
      </c>
      <c r="AE658" s="21"/>
      <c r="AF658" s="21">
        <f t="shared" si="41"/>
        <v>720</v>
      </c>
      <c r="AG658" s="28"/>
      <c r="AH658" s="21"/>
      <c r="AI658" s="29"/>
      <c r="AJ658" s="21">
        <f t="shared" si="44"/>
        <v>720</v>
      </c>
      <c r="AK658" s="21"/>
      <c r="AL658" s="22"/>
      <c r="AM658" s="21">
        <v>1</v>
      </c>
      <c r="AN658" s="21"/>
      <c r="AO658" s="21" t="s">
        <v>56</v>
      </c>
      <c r="AP658" s="22"/>
      <c r="AQ658" s="22"/>
      <c r="AR658" s="22"/>
    </row>
    <row r="659" spans="1:47" s="20" customFormat="1" ht="14.25" x14ac:dyDescent="0.15">
      <c r="A659" s="21" t="s">
        <v>46</v>
      </c>
      <c r="B659" s="22"/>
      <c r="C659" s="22"/>
      <c r="D659" s="22"/>
      <c r="E659" s="22"/>
      <c r="F659" s="22"/>
      <c r="G659" s="22" t="s">
        <v>917</v>
      </c>
      <c r="H659" s="22"/>
      <c r="I659" s="23">
        <v>39800377485</v>
      </c>
      <c r="J659" s="22" t="s">
        <v>48</v>
      </c>
      <c r="K659" s="24" t="s">
        <v>230</v>
      </c>
      <c r="L659" s="22"/>
      <c r="M659" s="23">
        <v>720</v>
      </c>
      <c r="N659" s="23">
        <v>720</v>
      </c>
      <c r="O659" s="22"/>
      <c r="P659" s="22" t="s">
        <v>64</v>
      </c>
      <c r="Q659" s="22"/>
      <c r="R659" s="22" t="s">
        <v>117</v>
      </c>
      <c r="S659" s="22"/>
      <c r="T659" s="22" t="s">
        <v>53</v>
      </c>
      <c r="U659" s="22" t="s">
        <v>231</v>
      </c>
      <c r="V659" s="26">
        <v>1</v>
      </c>
      <c r="W659" s="26">
        <v>1</v>
      </c>
      <c r="X659" s="27">
        <v>1</v>
      </c>
      <c r="Y659" s="21"/>
      <c r="Z659" s="21">
        <f t="shared" si="43"/>
        <v>720</v>
      </c>
      <c r="AA659" s="21" t="s">
        <v>55</v>
      </c>
      <c r="AB659" s="21">
        <v>1</v>
      </c>
      <c r="AC659" s="21"/>
      <c r="AD659" s="21">
        <f t="shared" si="40"/>
        <v>720</v>
      </c>
      <c r="AE659" s="21"/>
      <c r="AF659" s="21">
        <f t="shared" si="41"/>
        <v>720</v>
      </c>
      <c r="AG659" s="28"/>
      <c r="AH659" s="21"/>
      <c r="AI659" s="29"/>
      <c r="AJ659" s="21">
        <f t="shared" si="44"/>
        <v>720</v>
      </c>
      <c r="AK659" s="21"/>
      <c r="AL659" s="22"/>
      <c r="AM659" s="21">
        <v>1</v>
      </c>
      <c r="AN659" s="21"/>
      <c r="AO659" s="21" t="s">
        <v>56</v>
      </c>
      <c r="AP659" s="22"/>
      <c r="AQ659" s="22"/>
      <c r="AR659" s="22"/>
    </row>
    <row r="660" spans="1:47" s="20" customFormat="1" x14ac:dyDescent="0.15">
      <c r="A660" s="21" t="s">
        <v>46</v>
      </c>
      <c r="B660" s="20" t="s">
        <v>918</v>
      </c>
      <c r="C660" s="20" t="s">
        <v>919</v>
      </c>
      <c r="D660" s="20" t="s">
        <v>920</v>
      </c>
      <c r="E660" s="20" t="s">
        <v>921</v>
      </c>
      <c r="F660" s="20" t="s">
        <v>922</v>
      </c>
      <c r="G660" s="20" t="s">
        <v>923</v>
      </c>
      <c r="I660" s="20">
        <v>15220389788</v>
      </c>
      <c r="J660" s="20" t="s">
        <v>924</v>
      </c>
      <c r="K660" s="20" t="s">
        <v>925</v>
      </c>
      <c r="L660" s="20" t="s">
        <v>926</v>
      </c>
      <c r="M660" s="20">
        <v>1600</v>
      </c>
      <c r="N660" s="20">
        <v>1600</v>
      </c>
      <c r="O660" s="20" t="s">
        <v>927</v>
      </c>
      <c r="P660" s="20" t="s">
        <v>886</v>
      </c>
      <c r="Q660" s="22"/>
      <c r="R660" s="22" t="s">
        <v>161</v>
      </c>
      <c r="S660" s="25"/>
      <c r="T660" s="22" t="s">
        <v>605</v>
      </c>
      <c r="U660" s="22" t="s">
        <v>161</v>
      </c>
      <c r="V660" s="26">
        <v>1</v>
      </c>
      <c r="W660" s="26"/>
      <c r="X660" s="26"/>
      <c r="Y660" s="21">
        <v>10</v>
      </c>
      <c r="Z660" s="21">
        <f>N660</f>
        <v>1600</v>
      </c>
      <c r="AA660" s="21" t="s">
        <v>55</v>
      </c>
      <c r="AB660" s="21"/>
      <c r="AC660" s="21"/>
      <c r="AD660" s="21"/>
      <c r="AE660" s="21"/>
      <c r="AF660" s="21"/>
      <c r="AG660" s="28"/>
      <c r="AH660" s="21"/>
      <c r="AI660" s="29"/>
      <c r="AJ660" s="21"/>
      <c r="AK660" s="21"/>
      <c r="AL660" s="22"/>
      <c r="AM660" s="21"/>
      <c r="AN660" s="21">
        <f t="shared" ref="AN660:AN723" si="45">Z660*0.15</f>
        <v>240</v>
      </c>
      <c r="AO660" s="21" t="s">
        <v>42</v>
      </c>
      <c r="AP660" s="22"/>
      <c r="AQ660" s="22"/>
      <c r="AR660" s="22"/>
      <c r="AS660" s="22"/>
      <c r="AT660" s="22"/>
      <c r="AU660" s="22"/>
    </row>
    <row r="661" spans="1:47" s="20" customFormat="1" x14ac:dyDescent="0.15">
      <c r="A661" s="21" t="s">
        <v>46</v>
      </c>
      <c r="B661" s="20" t="s">
        <v>918</v>
      </c>
      <c r="C661" s="20" t="s">
        <v>919</v>
      </c>
      <c r="D661" s="20" t="s">
        <v>928</v>
      </c>
      <c r="E661" s="20" t="s">
        <v>929</v>
      </c>
      <c r="F661" s="20" t="s">
        <v>922</v>
      </c>
      <c r="G661" s="20" t="s">
        <v>930</v>
      </c>
      <c r="I661" s="20">
        <v>13713255111</v>
      </c>
      <c r="J661" s="20" t="s">
        <v>931</v>
      </c>
      <c r="K661" s="20" t="s">
        <v>932</v>
      </c>
      <c r="L661" s="20" t="s">
        <v>933</v>
      </c>
      <c r="M661" s="20">
        <v>1200</v>
      </c>
      <c r="N661" s="20">
        <v>1200</v>
      </c>
      <c r="O661" s="20" t="s">
        <v>927</v>
      </c>
      <c r="P661" s="20" t="s">
        <v>886</v>
      </c>
      <c r="Q661" s="22"/>
      <c r="R661" s="22" t="s">
        <v>934</v>
      </c>
      <c r="S661" s="25"/>
      <c r="T661" s="22" t="s">
        <v>275</v>
      </c>
      <c r="U661" s="22" t="s">
        <v>935</v>
      </c>
      <c r="V661" s="26">
        <v>1</v>
      </c>
      <c r="W661" s="26"/>
      <c r="X661" s="26"/>
      <c r="Y661" s="21">
        <v>6</v>
      </c>
      <c r="Z661" s="21">
        <f t="shared" ref="Z661:Z724" si="46">N661</f>
        <v>1200</v>
      </c>
      <c r="AA661" s="21" t="s">
        <v>55</v>
      </c>
      <c r="AB661" s="21"/>
      <c r="AC661" s="21"/>
      <c r="AD661" s="21"/>
      <c r="AE661" s="21"/>
      <c r="AF661" s="21"/>
      <c r="AG661" s="28"/>
      <c r="AH661" s="21"/>
      <c r="AI661" s="29"/>
      <c r="AJ661" s="21"/>
      <c r="AK661" s="21"/>
      <c r="AL661" s="22"/>
      <c r="AM661" s="21"/>
      <c r="AN661" s="21">
        <f t="shared" si="45"/>
        <v>180</v>
      </c>
      <c r="AO661" s="21" t="s">
        <v>42</v>
      </c>
      <c r="AP661" s="22"/>
      <c r="AQ661" s="22"/>
      <c r="AR661" s="22"/>
    </row>
    <row r="662" spans="1:47" s="20" customFormat="1" x14ac:dyDescent="0.15">
      <c r="A662" s="21" t="s">
        <v>46</v>
      </c>
      <c r="B662" s="20" t="s">
        <v>918</v>
      </c>
      <c r="C662" s="20" t="s">
        <v>919</v>
      </c>
      <c r="D662" s="20" t="s">
        <v>936</v>
      </c>
      <c r="E662" s="20" t="s">
        <v>937</v>
      </c>
      <c r="F662" s="20" t="s">
        <v>922</v>
      </c>
      <c r="G662" s="20" t="s">
        <v>938</v>
      </c>
      <c r="I662" s="20">
        <v>13537208902</v>
      </c>
      <c r="J662" s="20" t="s">
        <v>931</v>
      </c>
      <c r="K662" s="20" t="s">
        <v>365</v>
      </c>
      <c r="L662" s="20" t="s">
        <v>939</v>
      </c>
      <c r="M662" s="20">
        <v>1000</v>
      </c>
      <c r="N662" s="20">
        <v>1000</v>
      </c>
      <c r="O662" s="20" t="s">
        <v>940</v>
      </c>
      <c r="P662" s="20" t="s">
        <v>886</v>
      </c>
      <c r="Q662" s="22"/>
      <c r="R662" s="22" t="s">
        <v>60</v>
      </c>
      <c r="S662" s="25"/>
      <c r="T662" s="22" t="s">
        <v>53</v>
      </c>
      <c r="U662" s="22" t="s">
        <v>366</v>
      </c>
      <c r="V662" s="26">
        <v>1</v>
      </c>
      <c r="W662" s="26"/>
      <c r="X662" s="26"/>
      <c r="Y662" s="21">
        <v>4</v>
      </c>
      <c r="Z662" s="21">
        <f t="shared" si="46"/>
        <v>1000</v>
      </c>
      <c r="AA662" s="21" t="s">
        <v>55</v>
      </c>
      <c r="AB662" s="21"/>
      <c r="AC662" s="21"/>
      <c r="AD662" s="21"/>
      <c r="AE662" s="21"/>
      <c r="AF662" s="21"/>
      <c r="AG662" s="28"/>
      <c r="AH662" s="21"/>
      <c r="AI662" s="29"/>
      <c r="AJ662" s="21"/>
      <c r="AK662" s="21"/>
      <c r="AL662" s="22"/>
      <c r="AM662" s="21"/>
      <c r="AN662" s="21">
        <f t="shared" si="45"/>
        <v>150</v>
      </c>
      <c r="AO662" s="21" t="s">
        <v>42</v>
      </c>
      <c r="AP662" s="22"/>
      <c r="AQ662" s="22"/>
      <c r="AR662" s="22"/>
    </row>
    <row r="663" spans="1:47" s="20" customFormat="1" x14ac:dyDescent="0.15">
      <c r="A663" s="21" t="s">
        <v>46</v>
      </c>
      <c r="B663" s="20" t="s">
        <v>918</v>
      </c>
      <c r="C663" s="20" t="s">
        <v>919</v>
      </c>
      <c r="D663" s="20" t="s">
        <v>941</v>
      </c>
      <c r="E663" s="20" t="s">
        <v>942</v>
      </c>
      <c r="F663" s="20" t="s">
        <v>922</v>
      </c>
      <c r="G663" s="20" t="s">
        <v>943</v>
      </c>
      <c r="I663" s="20">
        <v>13825706877</v>
      </c>
      <c r="J663" s="20" t="s">
        <v>924</v>
      </c>
      <c r="K663" s="20" t="s">
        <v>209</v>
      </c>
      <c r="L663" s="20" t="s">
        <v>944</v>
      </c>
      <c r="M663" s="20">
        <v>1600</v>
      </c>
      <c r="N663" s="20">
        <v>1600</v>
      </c>
      <c r="O663" s="20" t="s">
        <v>927</v>
      </c>
      <c r="P663" s="20" t="s">
        <v>886</v>
      </c>
      <c r="Q663" s="22"/>
      <c r="R663" s="22" t="s">
        <v>99</v>
      </c>
      <c r="S663" s="25" t="s">
        <v>945</v>
      </c>
      <c r="T663" s="22" t="s">
        <v>53</v>
      </c>
      <c r="U663" s="22" t="s">
        <v>210</v>
      </c>
      <c r="V663" s="26">
        <v>1</v>
      </c>
      <c r="W663" s="26"/>
      <c r="X663" s="26"/>
      <c r="Y663" s="21">
        <v>10</v>
      </c>
      <c r="Z663" s="21">
        <f t="shared" si="46"/>
        <v>1600</v>
      </c>
      <c r="AA663" s="21" t="s">
        <v>55</v>
      </c>
      <c r="AB663" s="21"/>
      <c r="AC663" s="21"/>
      <c r="AD663" s="21"/>
      <c r="AE663" s="21"/>
      <c r="AF663" s="21"/>
      <c r="AG663" s="28"/>
      <c r="AH663" s="21"/>
      <c r="AI663" s="29"/>
      <c r="AJ663" s="21"/>
      <c r="AK663" s="21"/>
      <c r="AL663" s="22"/>
      <c r="AM663" s="21"/>
      <c r="AN663" s="21">
        <f t="shared" si="45"/>
        <v>240</v>
      </c>
      <c r="AO663" s="21" t="s">
        <v>42</v>
      </c>
      <c r="AP663" s="22"/>
      <c r="AQ663" s="22"/>
      <c r="AR663" s="22"/>
    </row>
    <row r="664" spans="1:47" s="20" customFormat="1" x14ac:dyDescent="0.15">
      <c r="A664" s="40" t="s">
        <v>46</v>
      </c>
      <c r="B664" s="20" t="s">
        <v>918</v>
      </c>
      <c r="C664" s="20" t="s">
        <v>919</v>
      </c>
      <c r="D664" s="20" t="s">
        <v>941</v>
      </c>
      <c r="E664" s="20" t="s">
        <v>942</v>
      </c>
      <c r="F664" s="20" t="s">
        <v>922</v>
      </c>
      <c r="G664" s="20" t="s">
        <v>946</v>
      </c>
      <c r="I664" s="20">
        <v>13549285262</v>
      </c>
      <c r="J664" s="20" t="s">
        <v>924</v>
      </c>
      <c r="K664" s="20" t="s">
        <v>947</v>
      </c>
      <c r="L664" s="20" t="s">
        <v>939</v>
      </c>
      <c r="M664" s="20">
        <v>1000</v>
      </c>
      <c r="N664" s="20">
        <v>1000</v>
      </c>
      <c r="O664" s="20" t="s">
        <v>927</v>
      </c>
      <c r="P664" s="20" t="s">
        <v>886</v>
      </c>
      <c r="Q664" s="41"/>
      <c r="R664" s="41" t="s">
        <v>99</v>
      </c>
      <c r="S664" s="40"/>
      <c r="T664" s="41" t="s">
        <v>948</v>
      </c>
      <c r="U664" s="41" t="s">
        <v>99</v>
      </c>
      <c r="V664" s="42">
        <v>1</v>
      </c>
      <c r="W664" s="42"/>
      <c r="X664" s="42"/>
      <c r="Y664" s="40">
        <v>4</v>
      </c>
      <c r="Z664" s="40">
        <f t="shared" si="46"/>
        <v>1000</v>
      </c>
      <c r="AA664" s="40" t="s">
        <v>55</v>
      </c>
      <c r="AB664" s="40"/>
      <c r="AC664" s="40"/>
      <c r="AD664" s="40"/>
      <c r="AE664" s="40"/>
      <c r="AF664" s="40"/>
      <c r="AG664" s="43"/>
      <c r="AH664" s="40"/>
      <c r="AI664" s="42"/>
      <c r="AJ664" s="40"/>
      <c r="AK664" s="40"/>
      <c r="AL664" s="41"/>
      <c r="AM664" s="40"/>
      <c r="AN664" s="40">
        <f t="shared" si="45"/>
        <v>150</v>
      </c>
      <c r="AO664" s="40" t="s">
        <v>42</v>
      </c>
      <c r="AP664" s="41"/>
      <c r="AQ664" s="41"/>
      <c r="AR664" s="41"/>
      <c r="AS664" s="41"/>
      <c r="AT664" s="41"/>
      <c r="AU664" s="41"/>
    </row>
    <row r="665" spans="1:47" s="20" customFormat="1" x14ac:dyDescent="0.15">
      <c r="A665" s="21" t="s">
        <v>46</v>
      </c>
      <c r="B665" s="20" t="s">
        <v>918</v>
      </c>
      <c r="C665" s="20" t="s">
        <v>919</v>
      </c>
      <c r="D665" s="20" t="s">
        <v>941</v>
      </c>
      <c r="E665" s="20" t="s">
        <v>949</v>
      </c>
      <c r="F665" s="20" t="s">
        <v>922</v>
      </c>
      <c r="G665" s="20" t="s">
        <v>950</v>
      </c>
      <c r="I665" s="20">
        <v>13712677183</v>
      </c>
      <c r="J665" s="20" t="s">
        <v>924</v>
      </c>
      <c r="K665" s="20" t="s">
        <v>166</v>
      </c>
      <c r="L665" s="20" t="s">
        <v>933</v>
      </c>
      <c r="M665" s="20">
        <v>1200</v>
      </c>
      <c r="N665" s="20">
        <v>1200</v>
      </c>
      <c r="O665" s="20" t="s">
        <v>927</v>
      </c>
      <c r="P665" s="20" t="s">
        <v>886</v>
      </c>
      <c r="Q665" s="22"/>
      <c r="R665" s="22" t="s">
        <v>494</v>
      </c>
      <c r="S665" s="25" t="s">
        <v>951</v>
      </c>
      <c r="T665" s="22" t="s">
        <v>400</v>
      </c>
      <c r="U665" s="22"/>
      <c r="V665" s="26">
        <v>1</v>
      </c>
      <c r="W665" s="26"/>
      <c r="X665" s="26"/>
      <c r="Y665" s="21">
        <v>6</v>
      </c>
      <c r="Z665" s="21">
        <f t="shared" si="46"/>
        <v>1200</v>
      </c>
      <c r="AA665" s="21" t="s">
        <v>55</v>
      </c>
      <c r="AB665" s="21"/>
      <c r="AC665" s="21"/>
      <c r="AD665" s="21"/>
      <c r="AE665" s="21"/>
      <c r="AF665" s="21"/>
      <c r="AG665" s="28"/>
      <c r="AH665" s="21"/>
      <c r="AI665" s="29"/>
      <c r="AJ665" s="21"/>
      <c r="AK665" s="21"/>
      <c r="AL665" s="22"/>
      <c r="AM665" s="21"/>
      <c r="AN665" s="21">
        <f t="shared" si="45"/>
        <v>180</v>
      </c>
      <c r="AO665" s="21" t="s">
        <v>42</v>
      </c>
      <c r="AP665" s="22"/>
      <c r="AQ665" s="22"/>
      <c r="AR665" s="22"/>
      <c r="AS665" s="22"/>
      <c r="AT665" s="22"/>
      <c r="AU665" s="22"/>
    </row>
    <row r="666" spans="1:47" s="20" customFormat="1" x14ac:dyDescent="0.15">
      <c r="A666" s="21" t="s">
        <v>46</v>
      </c>
      <c r="B666" s="20" t="s">
        <v>918</v>
      </c>
      <c r="C666" s="20" t="s">
        <v>919</v>
      </c>
      <c r="D666" s="20" t="s">
        <v>928</v>
      </c>
      <c r="E666" s="20" t="s">
        <v>952</v>
      </c>
      <c r="F666" s="20" t="s">
        <v>922</v>
      </c>
      <c r="G666" s="20" t="s">
        <v>953</v>
      </c>
      <c r="I666" s="20">
        <v>13652565346</v>
      </c>
      <c r="J666" s="20" t="s">
        <v>924</v>
      </c>
      <c r="K666" s="20" t="s">
        <v>954</v>
      </c>
      <c r="L666" s="20" t="s">
        <v>955</v>
      </c>
      <c r="M666" s="20">
        <v>840</v>
      </c>
      <c r="N666" s="20">
        <v>840</v>
      </c>
      <c r="O666" s="20" t="s">
        <v>940</v>
      </c>
      <c r="P666" s="20" t="s">
        <v>886</v>
      </c>
      <c r="Q666" s="22"/>
      <c r="R666" s="22" t="s">
        <v>84</v>
      </c>
      <c r="S666" s="25" t="s">
        <v>956</v>
      </c>
      <c r="T666" s="22" t="s">
        <v>53</v>
      </c>
      <c r="U666" s="22" t="s">
        <v>957</v>
      </c>
      <c r="V666" s="26">
        <v>1</v>
      </c>
      <c r="W666" s="26"/>
      <c r="X666" s="26"/>
      <c r="Y666" s="21">
        <v>2</v>
      </c>
      <c r="Z666" s="21">
        <f t="shared" si="46"/>
        <v>840</v>
      </c>
      <c r="AA666" s="21" t="s">
        <v>55</v>
      </c>
      <c r="AB666" s="21"/>
      <c r="AC666" s="21"/>
      <c r="AD666" s="21"/>
      <c r="AE666" s="21"/>
      <c r="AF666" s="21"/>
      <c r="AG666" s="28"/>
      <c r="AH666" s="21"/>
      <c r="AI666" s="29"/>
      <c r="AJ666" s="21"/>
      <c r="AK666" s="21"/>
      <c r="AL666" s="22"/>
      <c r="AM666" s="21"/>
      <c r="AN666" s="21">
        <f t="shared" si="45"/>
        <v>126</v>
      </c>
      <c r="AO666" s="21" t="s">
        <v>42</v>
      </c>
      <c r="AP666" s="22"/>
      <c r="AQ666" s="22"/>
      <c r="AR666" s="22"/>
    </row>
    <row r="667" spans="1:47" s="20" customFormat="1" x14ac:dyDescent="0.15">
      <c r="A667" s="21" t="s">
        <v>46</v>
      </c>
      <c r="B667" s="20" t="s">
        <v>918</v>
      </c>
      <c r="C667" s="20" t="s">
        <v>919</v>
      </c>
      <c r="D667" s="20" t="s">
        <v>936</v>
      </c>
      <c r="E667" s="20" t="s">
        <v>937</v>
      </c>
      <c r="F667" s="20" t="s">
        <v>922</v>
      </c>
      <c r="G667" s="20" t="s">
        <v>958</v>
      </c>
      <c r="I667" s="20">
        <v>15999777758</v>
      </c>
      <c r="J667" s="20" t="s">
        <v>924</v>
      </c>
      <c r="K667" s="20" t="s">
        <v>959</v>
      </c>
      <c r="L667" s="20" t="s">
        <v>926</v>
      </c>
      <c r="M667" s="20">
        <v>1600</v>
      </c>
      <c r="N667" s="20">
        <v>1600</v>
      </c>
      <c r="O667" s="20" t="s">
        <v>927</v>
      </c>
      <c r="P667" s="20" t="s">
        <v>886</v>
      </c>
      <c r="Q667" s="22"/>
      <c r="R667" s="22" t="s">
        <v>855</v>
      </c>
      <c r="S667" s="25" t="s">
        <v>960</v>
      </c>
      <c r="T667" s="22" t="s">
        <v>400</v>
      </c>
      <c r="U667" s="22"/>
      <c r="V667" s="26">
        <v>1</v>
      </c>
      <c r="W667" s="26"/>
      <c r="X667" s="26"/>
      <c r="Y667" s="21">
        <v>10</v>
      </c>
      <c r="Z667" s="21">
        <f t="shared" si="46"/>
        <v>1600</v>
      </c>
      <c r="AA667" s="21" t="s">
        <v>55</v>
      </c>
      <c r="AB667" s="21"/>
      <c r="AC667" s="21"/>
      <c r="AD667" s="21"/>
      <c r="AE667" s="21"/>
      <c r="AF667" s="21"/>
      <c r="AG667" s="28"/>
      <c r="AH667" s="21"/>
      <c r="AI667" s="29"/>
      <c r="AJ667" s="21"/>
      <c r="AK667" s="21"/>
      <c r="AL667" s="22"/>
      <c r="AM667" s="21"/>
      <c r="AN667" s="21">
        <f t="shared" si="45"/>
        <v>240</v>
      </c>
      <c r="AO667" s="21" t="s">
        <v>42</v>
      </c>
      <c r="AP667" s="22"/>
      <c r="AQ667" s="22"/>
      <c r="AR667" s="22"/>
      <c r="AS667" s="22"/>
      <c r="AT667" s="22"/>
      <c r="AU667" s="22"/>
    </row>
    <row r="668" spans="1:47" s="20" customFormat="1" x14ac:dyDescent="0.15">
      <c r="A668" s="21" t="s">
        <v>46</v>
      </c>
      <c r="B668" s="20" t="s">
        <v>918</v>
      </c>
      <c r="C668" s="20" t="s">
        <v>919</v>
      </c>
      <c r="D668" s="20" t="s">
        <v>936</v>
      </c>
      <c r="E668" s="20" t="s">
        <v>937</v>
      </c>
      <c r="F668" s="20" t="s">
        <v>922</v>
      </c>
      <c r="G668" s="20" t="s">
        <v>961</v>
      </c>
      <c r="I668" s="20">
        <v>13539034127</v>
      </c>
      <c r="J668" s="20" t="s">
        <v>924</v>
      </c>
      <c r="K668" s="20" t="s">
        <v>174</v>
      </c>
      <c r="L668" s="20" t="s">
        <v>944</v>
      </c>
      <c r="M668" s="20">
        <v>1600</v>
      </c>
      <c r="N668" s="20">
        <v>1600</v>
      </c>
      <c r="O668" s="20" t="s">
        <v>940</v>
      </c>
      <c r="P668" s="20" t="s">
        <v>886</v>
      </c>
      <c r="Q668" s="22"/>
      <c r="R668" s="22" t="s">
        <v>855</v>
      </c>
      <c r="S668" s="25" t="s">
        <v>962</v>
      </c>
      <c r="T668" s="22" t="s">
        <v>400</v>
      </c>
      <c r="U668" s="22"/>
      <c r="V668" s="26">
        <v>1</v>
      </c>
      <c r="W668" s="26"/>
      <c r="X668" s="26"/>
      <c r="Y668" s="21">
        <v>10</v>
      </c>
      <c r="Z668" s="21">
        <f t="shared" si="46"/>
        <v>1600</v>
      </c>
      <c r="AA668" s="21" t="s">
        <v>55</v>
      </c>
      <c r="AB668" s="21"/>
      <c r="AC668" s="21"/>
      <c r="AD668" s="21"/>
      <c r="AE668" s="21"/>
      <c r="AF668" s="21"/>
      <c r="AG668" s="28"/>
      <c r="AH668" s="21"/>
      <c r="AI668" s="29"/>
      <c r="AJ668" s="21"/>
      <c r="AK668" s="21"/>
      <c r="AL668" s="22"/>
      <c r="AM668" s="21"/>
      <c r="AN668" s="21">
        <f t="shared" si="45"/>
        <v>240</v>
      </c>
      <c r="AO668" s="21" t="s">
        <v>42</v>
      </c>
      <c r="AP668" s="22"/>
      <c r="AQ668" s="22"/>
      <c r="AR668" s="22"/>
      <c r="AS668" s="22"/>
      <c r="AT668" s="22"/>
      <c r="AU668" s="22"/>
    </row>
    <row r="669" spans="1:47" s="20" customFormat="1" x14ac:dyDescent="0.15">
      <c r="A669" s="21" t="s">
        <v>46</v>
      </c>
      <c r="B669" s="20" t="s">
        <v>918</v>
      </c>
      <c r="C669" s="20" t="s">
        <v>919</v>
      </c>
      <c r="D669" s="20" t="s">
        <v>936</v>
      </c>
      <c r="E669" s="20" t="s">
        <v>963</v>
      </c>
      <c r="F669" s="20" t="s">
        <v>922</v>
      </c>
      <c r="G669" s="20" t="s">
        <v>964</v>
      </c>
      <c r="I669" s="20">
        <v>13726449554</v>
      </c>
      <c r="J669" s="20" t="s">
        <v>931</v>
      </c>
      <c r="K669" s="20" t="s">
        <v>481</v>
      </c>
      <c r="L669" s="20" t="s">
        <v>944</v>
      </c>
      <c r="M669" s="20">
        <v>1600</v>
      </c>
      <c r="N669" s="20">
        <v>1600</v>
      </c>
      <c r="O669" s="20" t="s">
        <v>927</v>
      </c>
      <c r="P669" s="20" t="s">
        <v>886</v>
      </c>
      <c r="Q669" s="22"/>
      <c r="R669" s="22" t="s">
        <v>60</v>
      </c>
      <c r="S669" s="25"/>
      <c r="T669" s="22" t="s">
        <v>53</v>
      </c>
      <c r="U669" s="22" t="s">
        <v>482</v>
      </c>
      <c r="V669" s="26">
        <v>1</v>
      </c>
      <c r="W669" s="26"/>
      <c r="X669" s="26"/>
      <c r="Y669" s="21">
        <v>10</v>
      </c>
      <c r="Z669" s="21">
        <f t="shared" si="46"/>
        <v>1600</v>
      </c>
      <c r="AA669" s="21" t="s">
        <v>55</v>
      </c>
      <c r="AB669" s="21"/>
      <c r="AC669" s="21"/>
      <c r="AD669" s="21"/>
      <c r="AE669" s="21"/>
      <c r="AF669" s="21"/>
      <c r="AG669" s="28"/>
      <c r="AH669" s="21"/>
      <c r="AI669" s="29"/>
      <c r="AJ669" s="21"/>
      <c r="AK669" s="21"/>
      <c r="AL669" s="22"/>
      <c r="AM669" s="21"/>
      <c r="AN669" s="21">
        <f t="shared" si="45"/>
        <v>240</v>
      </c>
      <c r="AO669" s="21" t="s">
        <v>42</v>
      </c>
      <c r="AP669" s="22"/>
      <c r="AQ669" s="22"/>
      <c r="AR669" s="22"/>
    </row>
    <row r="670" spans="1:47" s="20" customFormat="1" x14ac:dyDescent="0.15">
      <c r="A670" s="21" t="s">
        <v>46</v>
      </c>
      <c r="B670" s="20" t="s">
        <v>918</v>
      </c>
      <c r="C670" s="20" t="s">
        <v>919</v>
      </c>
      <c r="D670" s="20" t="s">
        <v>920</v>
      </c>
      <c r="E670" s="20" t="s">
        <v>965</v>
      </c>
      <c r="F670" s="20" t="s">
        <v>922</v>
      </c>
      <c r="G670" s="20" t="s">
        <v>966</v>
      </c>
      <c r="I670" s="20">
        <v>18676911939</v>
      </c>
      <c r="J670" s="20" t="s">
        <v>931</v>
      </c>
      <c r="K670" s="20" t="s">
        <v>174</v>
      </c>
      <c r="L670" s="20" t="s">
        <v>967</v>
      </c>
      <c r="M670" s="20">
        <v>1200</v>
      </c>
      <c r="N670" s="20">
        <v>1200</v>
      </c>
      <c r="O670" s="20" t="s">
        <v>927</v>
      </c>
      <c r="P670" s="20" t="s">
        <v>886</v>
      </c>
      <c r="Q670" s="22"/>
      <c r="R670" s="22" t="s">
        <v>968</v>
      </c>
      <c r="S670" s="25"/>
      <c r="T670" s="22" t="s">
        <v>400</v>
      </c>
      <c r="U670" s="22"/>
      <c r="V670" s="26">
        <v>1</v>
      </c>
      <c r="W670" s="26"/>
      <c r="X670" s="26"/>
      <c r="Y670" s="21">
        <v>6</v>
      </c>
      <c r="Z670" s="21">
        <f t="shared" si="46"/>
        <v>1200</v>
      </c>
      <c r="AA670" s="21" t="s">
        <v>55</v>
      </c>
      <c r="AB670" s="21"/>
      <c r="AC670" s="21"/>
      <c r="AD670" s="21"/>
      <c r="AE670" s="21"/>
      <c r="AF670" s="21"/>
      <c r="AG670" s="28"/>
      <c r="AH670" s="21"/>
      <c r="AI670" s="29"/>
      <c r="AJ670" s="21"/>
      <c r="AK670" s="21"/>
      <c r="AL670" s="22"/>
      <c r="AM670" s="21"/>
      <c r="AN670" s="21">
        <f t="shared" si="45"/>
        <v>180</v>
      </c>
      <c r="AO670" s="21" t="s">
        <v>42</v>
      </c>
      <c r="AP670" s="22"/>
      <c r="AQ670" s="22"/>
      <c r="AR670" s="22"/>
      <c r="AS670" s="22"/>
      <c r="AT670" s="22"/>
      <c r="AU670" s="22"/>
    </row>
    <row r="671" spans="1:47" s="20" customFormat="1" x14ac:dyDescent="0.15">
      <c r="A671" s="21" t="s">
        <v>46</v>
      </c>
      <c r="B671" s="20" t="s">
        <v>918</v>
      </c>
      <c r="C671" s="20" t="s">
        <v>919</v>
      </c>
      <c r="D671" s="20" t="s">
        <v>928</v>
      </c>
      <c r="E671" s="20" t="s">
        <v>969</v>
      </c>
      <c r="F671" s="20" t="s">
        <v>922</v>
      </c>
      <c r="G671" s="20" t="s">
        <v>970</v>
      </c>
      <c r="I671" s="20">
        <v>13532744785</v>
      </c>
      <c r="J671" s="20" t="s">
        <v>924</v>
      </c>
      <c r="K671" s="20" t="s">
        <v>954</v>
      </c>
      <c r="L671" s="20" t="s">
        <v>971</v>
      </c>
      <c r="M671" s="20">
        <v>1000</v>
      </c>
      <c r="N671" s="20">
        <v>1000</v>
      </c>
      <c r="O671" s="20" t="s">
        <v>927</v>
      </c>
      <c r="P671" s="20" t="s">
        <v>886</v>
      </c>
      <c r="Q671" s="22"/>
      <c r="R671" s="22" t="s">
        <v>84</v>
      </c>
      <c r="S671" s="25" t="s">
        <v>956</v>
      </c>
      <c r="T671" s="22" t="s">
        <v>53</v>
      </c>
      <c r="U671" s="22" t="s">
        <v>957</v>
      </c>
      <c r="V671" s="26">
        <v>1</v>
      </c>
      <c r="W671" s="26"/>
      <c r="X671" s="26"/>
      <c r="Y671" s="21">
        <v>4</v>
      </c>
      <c r="Z671" s="21">
        <f t="shared" si="46"/>
        <v>1000</v>
      </c>
      <c r="AA671" s="21" t="s">
        <v>55</v>
      </c>
      <c r="AB671" s="21"/>
      <c r="AC671" s="21"/>
      <c r="AD671" s="21"/>
      <c r="AE671" s="21"/>
      <c r="AF671" s="21"/>
      <c r="AG671" s="28"/>
      <c r="AH671" s="21"/>
      <c r="AI671" s="29"/>
      <c r="AJ671" s="21"/>
      <c r="AK671" s="21"/>
      <c r="AL671" s="22"/>
      <c r="AM671" s="21"/>
      <c r="AN671" s="21">
        <f t="shared" si="45"/>
        <v>150</v>
      </c>
      <c r="AO671" s="21" t="s">
        <v>42</v>
      </c>
      <c r="AP671" s="22"/>
      <c r="AQ671" s="22"/>
      <c r="AR671" s="22"/>
    </row>
    <row r="672" spans="1:47" s="20" customFormat="1" x14ac:dyDescent="0.15">
      <c r="A672" s="21" t="s">
        <v>46</v>
      </c>
      <c r="B672" s="20" t="s">
        <v>918</v>
      </c>
      <c r="C672" s="20" t="s">
        <v>919</v>
      </c>
      <c r="D672" s="20" t="s">
        <v>941</v>
      </c>
      <c r="E672" s="20" t="s">
        <v>942</v>
      </c>
      <c r="F672" s="20" t="s">
        <v>922</v>
      </c>
      <c r="G672" s="20" t="s">
        <v>972</v>
      </c>
      <c r="I672" s="20">
        <v>13922240089</v>
      </c>
      <c r="J672" s="20" t="s">
        <v>924</v>
      </c>
      <c r="K672" s="20" t="s">
        <v>98</v>
      </c>
      <c r="L672" s="20" t="s">
        <v>944</v>
      </c>
      <c r="M672" s="20">
        <v>1600</v>
      </c>
      <c r="N672" s="20">
        <v>1600</v>
      </c>
      <c r="O672" s="20" t="s">
        <v>927</v>
      </c>
      <c r="P672" s="20" t="s">
        <v>886</v>
      </c>
      <c r="Q672" s="22"/>
      <c r="R672" s="22" t="s">
        <v>99</v>
      </c>
      <c r="S672" s="25" t="s">
        <v>945</v>
      </c>
      <c r="T672" s="22" t="s">
        <v>53</v>
      </c>
      <c r="U672" s="22" t="s">
        <v>100</v>
      </c>
      <c r="V672" s="26">
        <v>1</v>
      </c>
      <c r="W672" s="26"/>
      <c r="X672" s="26"/>
      <c r="Y672" s="21">
        <v>10</v>
      </c>
      <c r="Z672" s="21">
        <f t="shared" si="46"/>
        <v>1600</v>
      </c>
      <c r="AA672" s="21" t="s">
        <v>55</v>
      </c>
      <c r="AB672" s="21"/>
      <c r="AC672" s="21"/>
      <c r="AD672" s="21"/>
      <c r="AE672" s="21"/>
      <c r="AF672" s="21"/>
      <c r="AG672" s="28"/>
      <c r="AH672" s="21"/>
      <c r="AI672" s="29"/>
      <c r="AJ672" s="21"/>
      <c r="AK672" s="21"/>
      <c r="AL672" s="22"/>
      <c r="AM672" s="21"/>
      <c r="AN672" s="21">
        <f t="shared" si="45"/>
        <v>240</v>
      </c>
      <c r="AO672" s="21" t="s">
        <v>42</v>
      </c>
      <c r="AP672" s="22"/>
      <c r="AQ672" s="22"/>
      <c r="AR672" s="22"/>
    </row>
    <row r="673" spans="1:47" s="20" customFormat="1" x14ac:dyDescent="0.15">
      <c r="A673" s="21" t="s">
        <v>46</v>
      </c>
      <c r="B673" s="20" t="s">
        <v>918</v>
      </c>
      <c r="C673" s="20" t="s">
        <v>919</v>
      </c>
      <c r="D673" s="20" t="s">
        <v>973</v>
      </c>
      <c r="E673" s="20" t="s">
        <v>974</v>
      </c>
      <c r="F673" s="20" t="s">
        <v>922</v>
      </c>
      <c r="G673" s="20" t="s">
        <v>975</v>
      </c>
      <c r="I673" s="20">
        <v>13763142737</v>
      </c>
      <c r="J673" s="20" t="s">
        <v>924</v>
      </c>
      <c r="K673" s="20" t="s">
        <v>521</v>
      </c>
      <c r="L673" s="20" t="s">
        <v>971</v>
      </c>
      <c r="M673" s="20">
        <v>1000</v>
      </c>
      <c r="N673" s="20">
        <v>1000</v>
      </c>
      <c r="O673" s="20" t="s">
        <v>927</v>
      </c>
      <c r="P673" s="20" t="s">
        <v>886</v>
      </c>
      <c r="Q673" s="22"/>
      <c r="R673" s="22" t="s">
        <v>249</v>
      </c>
      <c r="S673" s="25" t="s">
        <v>976</v>
      </c>
      <c r="T673" s="22" t="s">
        <v>53</v>
      </c>
      <c r="U673" s="22" t="s">
        <v>522</v>
      </c>
      <c r="V673" s="26">
        <v>1</v>
      </c>
      <c r="W673" s="26"/>
      <c r="X673" s="26"/>
      <c r="Y673" s="21">
        <v>4</v>
      </c>
      <c r="Z673" s="21">
        <f t="shared" si="46"/>
        <v>1000</v>
      </c>
      <c r="AA673" s="21" t="s">
        <v>55</v>
      </c>
      <c r="AB673" s="21"/>
      <c r="AC673" s="21"/>
      <c r="AD673" s="21"/>
      <c r="AE673" s="21"/>
      <c r="AF673" s="21"/>
      <c r="AG673" s="28"/>
      <c r="AH673" s="21"/>
      <c r="AI673" s="29"/>
      <c r="AJ673" s="21"/>
      <c r="AK673" s="21"/>
      <c r="AL673" s="22"/>
      <c r="AM673" s="21"/>
      <c r="AN673" s="21">
        <f t="shared" si="45"/>
        <v>150</v>
      </c>
      <c r="AO673" s="21" t="s">
        <v>42</v>
      </c>
      <c r="AP673" s="22"/>
      <c r="AQ673" s="22"/>
      <c r="AR673" s="22"/>
    </row>
    <row r="674" spans="1:47" s="20" customFormat="1" x14ac:dyDescent="0.15">
      <c r="A674" s="21" t="s">
        <v>46</v>
      </c>
      <c r="B674" s="20" t="s">
        <v>918</v>
      </c>
      <c r="C674" s="20" t="s">
        <v>919</v>
      </c>
      <c r="D674" s="20" t="s">
        <v>936</v>
      </c>
      <c r="E674" s="20" t="s">
        <v>963</v>
      </c>
      <c r="F674" s="20" t="s">
        <v>922</v>
      </c>
      <c r="G674" s="20" t="s">
        <v>977</v>
      </c>
      <c r="I674" s="20">
        <v>15920280998</v>
      </c>
      <c r="J674" s="20" t="s">
        <v>931</v>
      </c>
      <c r="K674" s="20" t="s">
        <v>978</v>
      </c>
      <c r="L674" s="20" t="s">
        <v>944</v>
      </c>
      <c r="M674" s="20">
        <v>1600</v>
      </c>
      <c r="N674" s="20">
        <v>1600</v>
      </c>
      <c r="O674" s="20" t="s">
        <v>927</v>
      </c>
      <c r="P674" s="20" t="s">
        <v>886</v>
      </c>
      <c r="Q674" s="22"/>
      <c r="R674" s="22" t="s">
        <v>60</v>
      </c>
      <c r="S674" s="25"/>
      <c r="T674" s="22" t="s">
        <v>605</v>
      </c>
      <c r="U674" s="22" t="s">
        <v>60</v>
      </c>
      <c r="V674" s="26">
        <v>1</v>
      </c>
      <c r="W674" s="26"/>
      <c r="X674" s="26"/>
      <c r="Y674" s="21">
        <v>10</v>
      </c>
      <c r="Z674" s="21">
        <f t="shared" si="46"/>
        <v>1600</v>
      </c>
      <c r="AA674" s="21" t="s">
        <v>55</v>
      </c>
      <c r="AB674" s="21"/>
      <c r="AC674" s="21"/>
      <c r="AD674" s="21"/>
      <c r="AE674" s="21"/>
      <c r="AF674" s="21"/>
      <c r="AG674" s="28"/>
      <c r="AH674" s="21"/>
      <c r="AI674" s="29"/>
      <c r="AJ674" s="21"/>
      <c r="AK674" s="21"/>
      <c r="AL674" s="22"/>
      <c r="AM674" s="21"/>
      <c r="AN674" s="21">
        <f t="shared" si="45"/>
        <v>240</v>
      </c>
      <c r="AO674" s="21" t="s">
        <v>42</v>
      </c>
      <c r="AP674" s="22"/>
      <c r="AQ674" s="22"/>
      <c r="AR674" s="22"/>
      <c r="AS674" s="22"/>
      <c r="AT674" s="22"/>
      <c r="AU674" s="22"/>
    </row>
    <row r="675" spans="1:47" s="20" customFormat="1" x14ac:dyDescent="0.15">
      <c r="A675" s="21" t="s">
        <v>46</v>
      </c>
      <c r="B675" s="20" t="s">
        <v>918</v>
      </c>
      <c r="C675" s="20" t="s">
        <v>919</v>
      </c>
      <c r="D675" s="20" t="s">
        <v>920</v>
      </c>
      <c r="E675" s="20" t="s">
        <v>979</v>
      </c>
      <c r="F675" s="20" t="s">
        <v>922</v>
      </c>
      <c r="G675" s="20" t="s">
        <v>980</v>
      </c>
      <c r="I675" s="20">
        <v>13580707928</v>
      </c>
      <c r="J675" s="20" t="s">
        <v>924</v>
      </c>
      <c r="K675" s="20" t="s">
        <v>160</v>
      </c>
      <c r="L675" s="20" t="s">
        <v>971</v>
      </c>
      <c r="M675" s="20">
        <v>1000</v>
      </c>
      <c r="N675" s="20">
        <v>1000</v>
      </c>
      <c r="O675" s="20" t="s">
        <v>927</v>
      </c>
      <c r="P675" s="20" t="s">
        <v>886</v>
      </c>
      <c r="Q675" s="22"/>
      <c r="R675" s="22" t="s">
        <v>161</v>
      </c>
      <c r="S675" s="25" t="s">
        <v>981</v>
      </c>
      <c r="T675" s="22" t="s">
        <v>53</v>
      </c>
      <c r="U675" s="22" t="s">
        <v>162</v>
      </c>
      <c r="V675" s="26">
        <v>1</v>
      </c>
      <c r="W675" s="26"/>
      <c r="X675" s="26"/>
      <c r="Y675" s="21">
        <v>4</v>
      </c>
      <c r="Z675" s="21">
        <f t="shared" si="46"/>
        <v>1000</v>
      </c>
      <c r="AA675" s="21" t="s">
        <v>55</v>
      </c>
      <c r="AB675" s="21"/>
      <c r="AC675" s="21"/>
      <c r="AD675" s="21"/>
      <c r="AE675" s="21"/>
      <c r="AF675" s="21"/>
      <c r="AG675" s="28"/>
      <c r="AH675" s="21"/>
      <c r="AI675" s="29"/>
      <c r="AJ675" s="21"/>
      <c r="AK675" s="21"/>
      <c r="AL675" s="22"/>
      <c r="AM675" s="21"/>
      <c r="AN675" s="21">
        <f t="shared" si="45"/>
        <v>150</v>
      </c>
      <c r="AO675" s="21" t="s">
        <v>42</v>
      </c>
      <c r="AP675" s="22"/>
      <c r="AQ675" s="22"/>
      <c r="AR675" s="22"/>
    </row>
    <row r="676" spans="1:47" s="20" customFormat="1" x14ac:dyDescent="0.15">
      <c r="A676" s="21" t="s">
        <v>46</v>
      </c>
      <c r="B676" s="20" t="s">
        <v>918</v>
      </c>
      <c r="C676" s="20" t="s">
        <v>919</v>
      </c>
      <c r="D676" s="20" t="s">
        <v>941</v>
      </c>
      <c r="E676" s="20" t="s">
        <v>982</v>
      </c>
      <c r="F676" s="20" t="s">
        <v>922</v>
      </c>
      <c r="G676" s="20" t="s">
        <v>983</v>
      </c>
      <c r="I676" s="20">
        <v>15017853060</v>
      </c>
      <c r="J676" s="20" t="s">
        <v>924</v>
      </c>
      <c r="K676" s="20" t="s">
        <v>174</v>
      </c>
      <c r="L676" s="20" t="s">
        <v>939</v>
      </c>
      <c r="M676" s="20">
        <v>1000</v>
      </c>
      <c r="N676" s="20">
        <v>1000</v>
      </c>
      <c r="O676" s="20" t="s">
        <v>940</v>
      </c>
      <c r="P676" s="20" t="s">
        <v>886</v>
      </c>
      <c r="Q676" s="22"/>
      <c r="R676" s="22" t="s">
        <v>494</v>
      </c>
      <c r="S676" s="25" t="s">
        <v>951</v>
      </c>
      <c r="T676" s="22" t="s">
        <v>400</v>
      </c>
      <c r="U676" s="22"/>
      <c r="V676" s="26">
        <v>1</v>
      </c>
      <c r="W676" s="26"/>
      <c r="X676" s="26"/>
      <c r="Y676" s="21">
        <v>4</v>
      </c>
      <c r="Z676" s="21">
        <f t="shared" si="46"/>
        <v>1000</v>
      </c>
      <c r="AA676" s="21" t="s">
        <v>55</v>
      </c>
      <c r="AB676" s="21"/>
      <c r="AC676" s="21"/>
      <c r="AD676" s="21"/>
      <c r="AE676" s="21"/>
      <c r="AF676" s="21"/>
      <c r="AG676" s="28"/>
      <c r="AH676" s="21"/>
      <c r="AI676" s="29"/>
      <c r="AJ676" s="21"/>
      <c r="AK676" s="21"/>
      <c r="AL676" s="22"/>
      <c r="AM676" s="21"/>
      <c r="AN676" s="21">
        <f t="shared" si="45"/>
        <v>150</v>
      </c>
      <c r="AO676" s="21" t="s">
        <v>42</v>
      </c>
      <c r="AP676" s="22"/>
      <c r="AQ676" s="22"/>
      <c r="AR676" s="22"/>
      <c r="AS676" s="22"/>
      <c r="AT676" s="22"/>
      <c r="AU676" s="22"/>
    </row>
    <row r="677" spans="1:47" s="20" customFormat="1" x14ac:dyDescent="0.15">
      <c r="A677" s="21" t="s">
        <v>46</v>
      </c>
      <c r="B677" s="20" t="s">
        <v>918</v>
      </c>
      <c r="C677" s="20" t="s">
        <v>984</v>
      </c>
      <c r="D677" s="20" t="s">
        <v>985</v>
      </c>
      <c r="E677" s="20" t="s">
        <v>986</v>
      </c>
      <c r="F677" s="20" t="s">
        <v>922</v>
      </c>
      <c r="G677" s="20" t="s">
        <v>987</v>
      </c>
      <c r="I677" s="20">
        <v>13433688237</v>
      </c>
      <c r="J677" s="20" t="s">
        <v>924</v>
      </c>
      <c r="K677" s="20" t="s">
        <v>988</v>
      </c>
      <c r="L677" s="20" t="s">
        <v>933</v>
      </c>
      <c r="M677" s="20">
        <v>1200</v>
      </c>
      <c r="N677" s="20">
        <v>1200</v>
      </c>
      <c r="O677" s="20" t="s">
        <v>927</v>
      </c>
      <c r="P677" s="20" t="s">
        <v>886</v>
      </c>
      <c r="Q677" s="22"/>
      <c r="R677" s="22" t="s">
        <v>989</v>
      </c>
      <c r="S677" s="25" t="s">
        <v>990</v>
      </c>
      <c r="T677" s="22" t="s">
        <v>53</v>
      </c>
      <c r="U677" s="22" t="s">
        <v>991</v>
      </c>
      <c r="V677" s="26">
        <v>1</v>
      </c>
      <c r="W677" s="26"/>
      <c r="X677" s="26"/>
      <c r="Y677" s="21">
        <v>6</v>
      </c>
      <c r="Z677" s="21">
        <f t="shared" si="46"/>
        <v>1200</v>
      </c>
      <c r="AA677" s="21" t="s">
        <v>55</v>
      </c>
      <c r="AB677" s="21"/>
      <c r="AC677" s="21"/>
      <c r="AD677" s="21"/>
      <c r="AE677" s="21"/>
      <c r="AF677" s="21"/>
      <c r="AG677" s="28"/>
      <c r="AH677" s="21"/>
      <c r="AI677" s="29"/>
      <c r="AJ677" s="21"/>
      <c r="AK677" s="21"/>
      <c r="AL677" s="22"/>
      <c r="AM677" s="21"/>
      <c r="AN677" s="21">
        <f t="shared" si="45"/>
        <v>180</v>
      </c>
      <c r="AO677" s="21" t="s">
        <v>42</v>
      </c>
      <c r="AP677" s="22"/>
      <c r="AQ677" s="22"/>
      <c r="AR677" s="22"/>
    </row>
    <row r="678" spans="1:47" s="20" customFormat="1" x14ac:dyDescent="0.15">
      <c r="A678" s="21" t="s">
        <v>46</v>
      </c>
      <c r="B678" s="20" t="s">
        <v>918</v>
      </c>
      <c r="C678" s="20" t="s">
        <v>984</v>
      </c>
      <c r="D678" s="20" t="s">
        <v>992</v>
      </c>
      <c r="E678" s="20" t="s">
        <v>993</v>
      </c>
      <c r="F678" s="20" t="s">
        <v>922</v>
      </c>
      <c r="G678" s="20" t="s">
        <v>994</v>
      </c>
      <c r="I678" s="20">
        <v>13267523266</v>
      </c>
      <c r="J678" s="20" t="s">
        <v>931</v>
      </c>
      <c r="K678" s="20" t="s">
        <v>94</v>
      </c>
      <c r="L678" s="20" t="s">
        <v>939</v>
      </c>
      <c r="M678" s="20">
        <v>1000</v>
      </c>
      <c r="N678" s="20">
        <v>1000</v>
      </c>
      <c r="O678" s="20" t="s">
        <v>940</v>
      </c>
      <c r="P678" s="20" t="s">
        <v>886</v>
      </c>
      <c r="Q678" s="22"/>
      <c r="R678" s="22" t="s">
        <v>95</v>
      </c>
      <c r="S678" s="25"/>
      <c r="T678" s="22" t="s">
        <v>53</v>
      </c>
      <c r="U678" s="22" t="s">
        <v>96</v>
      </c>
      <c r="V678" s="26">
        <v>1</v>
      </c>
      <c r="W678" s="26"/>
      <c r="X678" s="26"/>
      <c r="Y678" s="21">
        <v>4</v>
      </c>
      <c r="Z678" s="21">
        <f t="shared" si="46"/>
        <v>1000</v>
      </c>
      <c r="AA678" s="21" t="s">
        <v>55</v>
      </c>
      <c r="AB678" s="21"/>
      <c r="AC678" s="21"/>
      <c r="AD678" s="21"/>
      <c r="AE678" s="21"/>
      <c r="AF678" s="21"/>
      <c r="AG678" s="28"/>
      <c r="AH678" s="21"/>
      <c r="AI678" s="29"/>
      <c r="AJ678" s="21"/>
      <c r="AK678" s="21"/>
      <c r="AL678" s="22"/>
      <c r="AM678" s="21"/>
      <c r="AN678" s="21">
        <f t="shared" si="45"/>
        <v>150</v>
      </c>
      <c r="AO678" s="21" t="s">
        <v>42</v>
      </c>
      <c r="AP678" s="22"/>
      <c r="AQ678" s="22"/>
      <c r="AR678" s="22"/>
    </row>
    <row r="679" spans="1:47" s="20" customFormat="1" x14ac:dyDescent="0.15">
      <c r="A679" s="21" t="s">
        <v>46</v>
      </c>
      <c r="B679" s="20" t="s">
        <v>918</v>
      </c>
      <c r="C679" s="20" t="s">
        <v>984</v>
      </c>
      <c r="D679" s="20" t="s">
        <v>995</v>
      </c>
      <c r="E679" s="20" t="s">
        <v>996</v>
      </c>
      <c r="F679" s="20" t="s">
        <v>922</v>
      </c>
      <c r="G679" s="20" t="s">
        <v>997</v>
      </c>
      <c r="I679" s="20" t="s">
        <v>998</v>
      </c>
      <c r="J679" s="20" t="s">
        <v>924</v>
      </c>
      <c r="K679" s="20" t="s">
        <v>999</v>
      </c>
      <c r="L679" s="20" t="s">
        <v>1000</v>
      </c>
      <c r="M679" s="20">
        <v>840</v>
      </c>
      <c r="N679" s="20">
        <v>840</v>
      </c>
      <c r="O679" s="20" t="s">
        <v>940</v>
      </c>
      <c r="P679" s="20" t="s">
        <v>886</v>
      </c>
      <c r="Q679" s="22"/>
      <c r="R679" s="22" t="s">
        <v>1001</v>
      </c>
      <c r="S679" s="25" t="s">
        <v>1002</v>
      </c>
      <c r="T679" s="22" t="s">
        <v>53</v>
      </c>
      <c r="U679" s="22" t="s">
        <v>1003</v>
      </c>
      <c r="V679" s="26">
        <v>1</v>
      </c>
      <c r="W679" s="26"/>
      <c r="X679" s="26"/>
      <c r="Y679" s="21">
        <v>4</v>
      </c>
      <c r="Z679" s="21">
        <f t="shared" si="46"/>
        <v>840</v>
      </c>
      <c r="AA679" s="21" t="s">
        <v>55</v>
      </c>
      <c r="AB679" s="21"/>
      <c r="AC679" s="21"/>
      <c r="AD679" s="21"/>
      <c r="AE679" s="21"/>
      <c r="AF679" s="21"/>
      <c r="AG679" s="28"/>
      <c r="AH679" s="21"/>
      <c r="AI679" s="29"/>
      <c r="AJ679" s="21"/>
      <c r="AK679" s="21"/>
      <c r="AL679" s="22"/>
      <c r="AM679" s="21"/>
      <c r="AN679" s="21">
        <f t="shared" si="45"/>
        <v>126</v>
      </c>
      <c r="AO679" s="21" t="s">
        <v>42</v>
      </c>
      <c r="AP679" s="22"/>
      <c r="AQ679" s="22"/>
      <c r="AR679" s="22"/>
    </row>
    <row r="680" spans="1:47" s="20" customFormat="1" x14ac:dyDescent="0.15">
      <c r="A680" s="21" t="s">
        <v>46</v>
      </c>
      <c r="B680" s="20" t="s">
        <v>918</v>
      </c>
      <c r="C680" s="20" t="s">
        <v>984</v>
      </c>
      <c r="D680" s="20" t="s">
        <v>985</v>
      </c>
      <c r="E680" s="20" t="s">
        <v>1004</v>
      </c>
      <c r="F680" s="20" t="s">
        <v>922</v>
      </c>
      <c r="G680" s="20" t="s">
        <v>1005</v>
      </c>
      <c r="I680" s="20">
        <v>18825832110</v>
      </c>
      <c r="J680" s="20" t="s">
        <v>924</v>
      </c>
      <c r="K680" s="20" t="s">
        <v>1006</v>
      </c>
      <c r="L680" s="20" t="s">
        <v>933</v>
      </c>
      <c r="M680" s="20">
        <v>1200</v>
      </c>
      <c r="N680" s="20">
        <v>1200</v>
      </c>
      <c r="O680" s="20" t="s">
        <v>927</v>
      </c>
      <c r="P680" s="20" t="s">
        <v>886</v>
      </c>
      <c r="Q680" s="22"/>
      <c r="R680" s="22" t="s">
        <v>989</v>
      </c>
      <c r="S680" s="25" t="s">
        <v>1007</v>
      </c>
      <c r="T680" s="22" t="s">
        <v>53</v>
      </c>
      <c r="U680" s="22" t="s">
        <v>1008</v>
      </c>
      <c r="V680" s="26">
        <v>1</v>
      </c>
      <c r="W680" s="26"/>
      <c r="X680" s="26"/>
      <c r="Y680" s="21">
        <v>6</v>
      </c>
      <c r="Z680" s="21">
        <f t="shared" si="46"/>
        <v>1200</v>
      </c>
      <c r="AA680" s="21" t="s">
        <v>55</v>
      </c>
      <c r="AB680" s="21"/>
      <c r="AC680" s="21"/>
      <c r="AD680" s="21"/>
      <c r="AE680" s="21"/>
      <c r="AF680" s="21"/>
      <c r="AG680" s="28"/>
      <c r="AH680" s="21"/>
      <c r="AI680" s="29"/>
      <c r="AJ680" s="21"/>
      <c r="AK680" s="21"/>
      <c r="AL680" s="22"/>
      <c r="AM680" s="21"/>
      <c r="AN680" s="21">
        <f t="shared" si="45"/>
        <v>180</v>
      </c>
      <c r="AO680" s="21" t="s">
        <v>42</v>
      </c>
      <c r="AP680" s="22"/>
      <c r="AQ680" s="22"/>
      <c r="AR680" s="22"/>
    </row>
    <row r="681" spans="1:47" s="20" customFormat="1" x14ac:dyDescent="0.15">
      <c r="A681" s="21" t="s">
        <v>46</v>
      </c>
      <c r="B681" s="20" t="s">
        <v>918</v>
      </c>
      <c r="C681" s="20" t="s">
        <v>984</v>
      </c>
      <c r="D681" s="20" t="s">
        <v>995</v>
      </c>
      <c r="E681" s="20" t="s">
        <v>1009</v>
      </c>
      <c r="F681" s="20" t="s">
        <v>922</v>
      </c>
      <c r="G681" s="20" t="s">
        <v>1010</v>
      </c>
      <c r="I681" s="20">
        <v>15913566669</v>
      </c>
      <c r="J681" s="20" t="s">
        <v>931</v>
      </c>
      <c r="K681" s="20" t="s">
        <v>1011</v>
      </c>
      <c r="L681" s="20" t="s">
        <v>944</v>
      </c>
      <c r="M681" s="20">
        <v>1600</v>
      </c>
      <c r="N681" s="20">
        <v>1600</v>
      </c>
      <c r="O681" s="20" t="s">
        <v>927</v>
      </c>
      <c r="P681" s="20" t="s">
        <v>886</v>
      </c>
      <c r="Q681" s="22"/>
      <c r="R681" s="22" t="s">
        <v>65</v>
      </c>
      <c r="S681" s="25"/>
      <c r="T681" s="22" t="s">
        <v>53</v>
      </c>
      <c r="U681" s="22" t="s">
        <v>1012</v>
      </c>
      <c r="V681" s="26">
        <v>1</v>
      </c>
      <c r="W681" s="26"/>
      <c r="X681" s="26"/>
      <c r="Y681" s="21">
        <v>10</v>
      </c>
      <c r="Z681" s="21">
        <f t="shared" si="46"/>
        <v>1600</v>
      </c>
      <c r="AA681" s="21" t="s">
        <v>55</v>
      </c>
      <c r="AB681" s="21"/>
      <c r="AC681" s="21"/>
      <c r="AD681" s="21"/>
      <c r="AE681" s="21"/>
      <c r="AF681" s="21"/>
      <c r="AG681" s="28"/>
      <c r="AH681" s="21"/>
      <c r="AI681" s="29"/>
      <c r="AJ681" s="21"/>
      <c r="AK681" s="21"/>
      <c r="AL681" s="22"/>
      <c r="AM681" s="21"/>
      <c r="AN681" s="21">
        <f t="shared" si="45"/>
        <v>240</v>
      </c>
      <c r="AO681" s="21" t="s">
        <v>42</v>
      </c>
      <c r="AP681" s="22"/>
      <c r="AQ681" s="22"/>
      <c r="AR681" s="22"/>
    </row>
    <row r="682" spans="1:47" s="20" customFormat="1" x14ac:dyDescent="0.15">
      <c r="A682" s="21" t="s">
        <v>46</v>
      </c>
      <c r="B682" s="20" t="s">
        <v>918</v>
      </c>
      <c r="C682" s="20" t="s">
        <v>984</v>
      </c>
      <c r="D682" s="20" t="s">
        <v>995</v>
      </c>
      <c r="E682" s="20" t="s">
        <v>1013</v>
      </c>
      <c r="F682" s="20" t="s">
        <v>922</v>
      </c>
      <c r="G682" s="20" t="s">
        <v>1014</v>
      </c>
      <c r="I682" s="20" t="s">
        <v>1015</v>
      </c>
      <c r="J682" s="20" t="s">
        <v>924</v>
      </c>
      <c r="K682" s="20" t="s">
        <v>1016</v>
      </c>
      <c r="L682" s="20" t="s">
        <v>926</v>
      </c>
      <c r="M682" s="20">
        <v>1600</v>
      </c>
      <c r="N682" s="20">
        <v>1600</v>
      </c>
      <c r="O682" s="20" t="s">
        <v>927</v>
      </c>
      <c r="P682" s="20" t="s">
        <v>886</v>
      </c>
      <c r="Q682" s="22"/>
      <c r="R682" s="22" t="s">
        <v>1001</v>
      </c>
      <c r="S682" s="25" t="s">
        <v>1017</v>
      </c>
      <c r="T682" s="22" t="s">
        <v>53</v>
      </c>
      <c r="U682" s="22" t="s">
        <v>1018</v>
      </c>
      <c r="V682" s="26">
        <v>1</v>
      </c>
      <c r="W682" s="26"/>
      <c r="X682" s="26"/>
      <c r="Y682" s="21">
        <v>10</v>
      </c>
      <c r="Z682" s="21">
        <f t="shared" si="46"/>
        <v>1600</v>
      </c>
      <c r="AA682" s="21" t="s">
        <v>55</v>
      </c>
      <c r="AB682" s="21"/>
      <c r="AC682" s="21"/>
      <c r="AD682" s="21"/>
      <c r="AE682" s="21"/>
      <c r="AF682" s="21"/>
      <c r="AG682" s="28"/>
      <c r="AH682" s="21"/>
      <c r="AI682" s="29"/>
      <c r="AJ682" s="21"/>
      <c r="AK682" s="21"/>
      <c r="AL682" s="22"/>
      <c r="AM682" s="21"/>
      <c r="AN682" s="21">
        <f t="shared" si="45"/>
        <v>240</v>
      </c>
      <c r="AO682" s="21" t="s">
        <v>42</v>
      </c>
      <c r="AP682" s="22"/>
      <c r="AQ682" s="22"/>
      <c r="AR682" s="22"/>
    </row>
    <row r="683" spans="1:47" s="20" customFormat="1" x14ac:dyDescent="0.15">
      <c r="A683" s="21" t="s">
        <v>46</v>
      </c>
      <c r="B683" s="20" t="s">
        <v>918</v>
      </c>
      <c r="C683" s="20" t="s">
        <v>984</v>
      </c>
      <c r="D683" s="20" t="s">
        <v>995</v>
      </c>
      <c r="E683" s="20" t="s">
        <v>1019</v>
      </c>
      <c r="F683" s="20" t="s">
        <v>922</v>
      </c>
      <c r="G683" s="20" t="s">
        <v>1020</v>
      </c>
      <c r="I683" s="20" t="s">
        <v>1021</v>
      </c>
      <c r="J683" s="20" t="s">
        <v>924</v>
      </c>
      <c r="K683" s="20" t="s">
        <v>1022</v>
      </c>
      <c r="L683" s="20" t="s">
        <v>971</v>
      </c>
      <c r="M683" s="20">
        <v>1000</v>
      </c>
      <c r="N683" s="20">
        <v>1000</v>
      </c>
      <c r="O683" s="20" t="s">
        <v>940</v>
      </c>
      <c r="P683" s="20" t="s">
        <v>886</v>
      </c>
      <c r="Q683" s="22"/>
      <c r="R683" s="22" t="s">
        <v>95</v>
      </c>
      <c r="S683" s="25" t="s">
        <v>1023</v>
      </c>
      <c r="T683" s="22" t="s">
        <v>53</v>
      </c>
      <c r="U683" s="22" t="s">
        <v>96</v>
      </c>
      <c r="V683" s="26">
        <v>1</v>
      </c>
      <c r="W683" s="26"/>
      <c r="X683" s="26"/>
      <c r="Y683" s="21">
        <v>4</v>
      </c>
      <c r="Z683" s="21">
        <f t="shared" si="46"/>
        <v>1000</v>
      </c>
      <c r="AA683" s="21" t="s">
        <v>55</v>
      </c>
      <c r="AB683" s="21"/>
      <c r="AC683" s="21"/>
      <c r="AD683" s="21"/>
      <c r="AE683" s="21"/>
      <c r="AF683" s="21"/>
      <c r="AG683" s="28"/>
      <c r="AH683" s="21"/>
      <c r="AI683" s="29"/>
      <c r="AJ683" s="21"/>
      <c r="AK683" s="21"/>
      <c r="AL683" s="22"/>
      <c r="AM683" s="21"/>
      <c r="AN683" s="21">
        <f t="shared" si="45"/>
        <v>150</v>
      </c>
      <c r="AO683" s="21" t="s">
        <v>42</v>
      </c>
      <c r="AP683" s="22"/>
      <c r="AQ683" s="22"/>
      <c r="AR683" s="22"/>
    </row>
    <row r="684" spans="1:47" s="20" customFormat="1" x14ac:dyDescent="0.15">
      <c r="A684" s="21" t="s">
        <v>46</v>
      </c>
      <c r="B684" s="20" t="s">
        <v>918</v>
      </c>
      <c r="C684" s="20" t="s">
        <v>984</v>
      </c>
      <c r="D684" s="20" t="s">
        <v>995</v>
      </c>
      <c r="E684" s="20" t="s">
        <v>1013</v>
      </c>
      <c r="F684" s="20" t="s">
        <v>922</v>
      </c>
      <c r="G684" s="20" t="s">
        <v>1024</v>
      </c>
      <c r="I684" s="20">
        <v>13794982156</v>
      </c>
      <c r="J684" s="20" t="s">
        <v>924</v>
      </c>
      <c r="K684" s="20" t="s">
        <v>999</v>
      </c>
      <c r="L684" s="20" t="s">
        <v>926</v>
      </c>
      <c r="M684" s="20">
        <v>1600</v>
      </c>
      <c r="N684" s="20">
        <v>1600</v>
      </c>
      <c r="O684" s="20" t="s">
        <v>927</v>
      </c>
      <c r="P684" s="20" t="s">
        <v>886</v>
      </c>
      <c r="Q684" s="22"/>
      <c r="R684" s="22" t="s">
        <v>1001</v>
      </c>
      <c r="S684" s="25" t="s">
        <v>1002</v>
      </c>
      <c r="T684" s="22" t="s">
        <v>53</v>
      </c>
      <c r="U684" s="22" t="s">
        <v>1003</v>
      </c>
      <c r="V684" s="26">
        <v>1</v>
      </c>
      <c r="W684" s="26"/>
      <c r="X684" s="26"/>
      <c r="Y684" s="21">
        <v>10</v>
      </c>
      <c r="Z684" s="21">
        <f t="shared" si="46"/>
        <v>1600</v>
      </c>
      <c r="AA684" s="21" t="s">
        <v>55</v>
      </c>
      <c r="AB684" s="21"/>
      <c r="AC684" s="21"/>
      <c r="AD684" s="21"/>
      <c r="AE684" s="21"/>
      <c r="AF684" s="21"/>
      <c r="AG684" s="28"/>
      <c r="AH684" s="21"/>
      <c r="AI684" s="29"/>
      <c r="AJ684" s="21"/>
      <c r="AK684" s="21"/>
      <c r="AL684" s="22"/>
      <c r="AM684" s="21"/>
      <c r="AN684" s="21">
        <f t="shared" si="45"/>
        <v>240</v>
      </c>
      <c r="AO684" s="21" t="s">
        <v>42</v>
      </c>
      <c r="AP684" s="22"/>
      <c r="AQ684" s="22"/>
      <c r="AR684" s="22"/>
    </row>
    <row r="685" spans="1:47" s="20" customFormat="1" x14ac:dyDescent="0.15">
      <c r="A685" s="21" t="s">
        <v>46</v>
      </c>
      <c r="B685" s="20" t="s">
        <v>918</v>
      </c>
      <c r="C685" s="20" t="s">
        <v>984</v>
      </c>
      <c r="D685" s="20" t="s">
        <v>985</v>
      </c>
      <c r="E685" s="20" t="s">
        <v>1025</v>
      </c>
      <c r="F685" s="20" t="s">
        <v>922</v>
      </c>
      <c r="G685" s="20" t="s">
        <v>1026</v>
      </c>
      <c r="I685" s="20">
        <v>13929459269</v>
      </c>
      <c r="J685" s="20" t="s">
        <v>931</v>
      </c>
      <c r="K685" s="20" t="s">
        <v>1027</v>
      </c>
      <c r="L685" s="20" t="s">
        <v>944</v>
      </c>
      <c r="M685" s="20">
        <v>1600</v>
      </c>
      <c r="N685" s="20">
        <v>1600</v>
      </c>
      <c r="O685" s="20" t="s">
        <v>927</v>
      </c>
      <c r="P685" s="20" t="s">
        <v>886</v>
      </c>
      <c r="Q685" s="22"/>
      <c r="R685" s="22" t="s">
        <v>989</v>
      </c>
      <c r="S685" s="25"/>
      <c r="T685" s="22" t="s">
        <v>53</v>
      </c>
      <c r="U685" s="22" t="s">
        <v>1028</v>
      </c>
      <c r="V685" s="26">
        <v>1</v>
      </c>
      <c r="W685" s="26"/>
      <c r="X685" s="26"/>
      <c r="Y685" s="21">
        <v>10</v>
      </c>
      <c r="Z685" s="21">
        <f t="shared" si="46"/>
        <v>1600</v>
      </c>
      <c r="AA685" s="21" t="s">
        <v>55</v>
      </c>
      <c r="AB685" s="21"/>
      <c r="AC685" s="21"/>
      <c r="AD685" s="21"/>
      <c r="AE685" s="21"/>
      <c r="AF685" s="21"/>
      <c r="AG685" s="28"/>
      <c r="AH685" s="21"/>
      <c r="AI685" s="29"/>
      <c r="AJ685" s="21"/>
      <c r="AK685" s="21"/>
      <c r="AL685" s="22"/>
      <c r="AM685" s="21"/>
      <c r="AN685" s="21">
        <f t="shared" si="45"/>
        <v>240</v>
      </c>
      <c r="AO685" s="21" t="s">
        <v>42</v>
      </c>
      <c r="AP685" s="22"/>
      <c r="AQ685" s="22"/>
      <c r="AR685" s="22"/>
    </row>
    <row r="686" spans="1:47" s="20" customFormat="1" x14ac:dyDescent="0.15">
      <c r="A686" s="21" t="s">
        <v>46</v>
      </c>
      <c r="B686" s="20" t="s">
        <v>918</v>
      </c>
      <c r="C686" s="20" t="s">
        <v>984</v>
      </c>
      <c r="D686" s="20" t="s">
        <v>1029</v>
      </c>
      <c r="E686" s="20" t="s">
        <v>1030</v>
      </c>
      <c r="F686" s="20" t="s">
        <v>922</v>
      </c>
      <c r="G686" s="20" t="s">
        <v>1031</v>
      </c>
      <c r="I686" s="20">
        <v>15916843968</v>
      </c>
      <c r="J686" s="20" t="s">
        <v>924</v>
      </c>
      <c r="K686" s="20" t="s">
        <v>1032</v>
      </c>
      <c r="L686" s="20" t="s">
        <v>926</v>
      </c>
      <c r="M686" s="20">
        <v>1600</v>
      </c>
      <c r="N686" s="20">
        <v>1600</v>
      </c>
      <c r="O686" s="20" t="s">
        <v>927</v>
      </c>
      <c r="P686" s="20" t="s">
        <v>886</v>
      </c>
      <c r="Q686" s="22"/>
      <c r="R686" s="22" t="s">
        <v>221</v>
      </c>
      <c r="S686" s="25" t="s">
        <v>1033</v>
      </c>
      <c r="T686" s="22" t="s">
        <v>53</v>
      </c>
      <c r="U686" s="22" t="s">
        <v>1034</v>
      </c>
      <c r="V686" s="26">
        <v>1</v>
      </c>
      <c r="W686" s="26"/>
      <c r="X686" s="26"/>
      <c r="Y686" s="21">
        <v>10</v>
      </c>
      <c r="Z686" s="21">
        <f t="shared" si="46"/>
        <v>1600</v>
      </c>
      <c r="AA686" s="21" t="s">
        <v>55</v>
      </c>
      <c r="AB686" s="21"/>
      <c r="AC686" s="21"/>
      <c r="AD686" s="21"/>
      <c r="AE686" s="21"/>
      <c r="AF686" s="21"/>
      <c r="AG686" s="28"/>
      <c r="AH686" s="21"/>
      <c r="AI686" s="29"/>
      <c r="AJ686" s="21"/>
      <c r="AK686" s="21"/>
      <c r="AL686" s="22"/>
      <c r="AM686" s="21"/>
      <c r="AN686" s="21">
        <f t="shared" si="45"/>
        <v>240</v>
      </c>
      <c r="AO686" s="21" t="s">
        <v>42</v>
      </c>
      <c r="AP686" s="22"/>
      <c r="AQ686" s="22"/>
      <c r="AR686" s="22"/>
    </row>
    <row r="687" spans="1:47" s="20" customFormat="1" x14ac:dyDescent="0.15">
      <c r="A687" s="21" t="s">
        <v>46</v>
      </c>
      <c r="B687" s="20" t="s">
        <v>918</v>
      </c>
      <c r="C687" s="20" t="s">
        <v>984</v>
      </c>
      <c r="D687" s="20" t="s">
        <v>995</v>
      </c>
      <c r="E687" s="20" t="s">
        <v>1013</v>
      </c>
      <c r="F687" s="20" t="s">
        <v>922</v>
      </c>
      <c r="G687" s="20" t="s">
        <v>1035</v>
      </c>
      <c r="I687" s="20">
        <v>13728412878</v>
      </c>
      <c r="J687" s="20" t="s">
        <v>924</v>
      </c>
      <c r="K687" s="20" t="s">
        <v>999</v>
      </c>
      <c r="L687" s="20" t="s">
        <v>926</v>
      </c>
      <c r="M687" s="20">
        <v>1600</v>
      </c>
      <c r="N687" s="20">
        <v>1600</v>
      </c>
      <c r="O687" s="20" t="s">
        <v>927</v>
      </c>
      <c r="P687" s="20" t="s">
        <v>886</v>
      </c>
      <c r="Q687" s="22"/>
      <c r="R687" s="22" t="s">
        <v>1001</v>
      </c>
      <c r="S687" s="25" t="s">
        <v>1017</v>
      </c>
      <c r="T687" s="22" t="s">
        <v>53</v>
      </c>
      <c r="U687" s="22" t="s">
        <v>1003</v>
      </c>
      <c r="V687" s="26">
        <v>1</v>
      </c>
      <c r="W687" s="26"/>
      <c r="X687" s="26"/>
      <c r="Y687" s="21">
        <v>10</v>
      </c>
      <c r="Z687" s="21">
        <f t="shared" si="46"/>
        <v>1600</v>
      </c>
      <c r="AA687" s="21" t="s">
        <v>55</v>
      </c>
      <c r="AB687" s="21"/>
      <c r="AC687" s="21"/>
      <c r="AD687" s="21"/>
      <c r="AE687" s="21"/>
      <c r="AF687" s="21"/>
      <c r="AG687" s="28"/>
      <c r="AH687" s="21"/>
      <c r="AI687" s="29"/>
      <c r="AJ687" s="21"/>
      <c r="AK687" s="21"/>
      <c r="AL687" s="22"/>
      <c r="AM687" s="21"/>
      <c r="AN687" s="21">
        <f t="shared" si="45"/>
        <v>240</v>
      </c>
      <c r="AO687" s="21" t="s">
        <v>42</v>
      </c>
      <c r="AP687" s="22"/>
      <c r="AQ687" s="22"/>
      <c r="AR687" s="22"/>
    </row>
    <row r="688" spans="1:47" s="20" customFormat="1" x14ac:dyDescent="0.15">
      <c r="A688" s="21" t="s">
        <v>46</v>
      </c>
      <c r="B688" s="20" t="s">
        <v>918</v>
      </c>
      <c r="C688" s="20" t="s">
        <v>984</v>
      </c>
      <c r="D688" s="20" t="s">
        <v>995</v>
      </c>
      <c r="E688" s="20" t="s">
        <v>1009</v>
      </c>
      <c r="F688" s="20" t="s">
        <v>922</v>
      </c>
      <c r="G688" s="20" t="s">
        <v>1036</v>
      </c>
      <c r="I688" s="20">
        <v>15099777077</v>
      </c>
      <c r="J688" s="20" t="s">
        <v>931</v>
      </c>
      <c r="K688" s="20" t="s">
        <v>1011</v>
      </c>
      <c r="L688" s="20" t="s">
        <v>944</v>
      </c>
      <c r="M688" s="20">
        <v>1600</v>
      </c>
      <c r="N688" s="20">
        <v>1600</v>
      </c>
      <c r="O688" s="20" t="s">
        <v>927</v>
      </c>
      <c r="P688" s="20" t="s">
        <v>886</v>
      </c>
      <c r="Q688" s="22"/>
      <c r="R688" s="22" t="s">
        <v>65</v>
      </c>
      <c r="S688" s="25"/>
      <c r="T688" s="22" t="s">
        <v>53</v>
      </c>
      <c r="U688" s="22" t="s">
        <v>1012</v>
      </c>
      <c r="V688" s="26">
        <v>1</v>
      </c>
      <c r="W688" s="26"/>
      <c r="X688" s="26"/>
      <c r="Y688" s="21">
        <v>10</v>
      </c>
      <c r="Z688" s="21">
        <f t="shared" si="46"/>
        <v>1600</v>
      </c>
      <c r="AA688" s="21" t="s">
        <v>55</v>
      </c>
      <c r="AB688" s="21"/>
      <c r="AC688" s="21"/>
      <c r="AD688" s="21"/>
      <c r="AE688" s="21"/>
      <c r="AF688" s="21"/>
      <c r="AG688" s="28"/>
      <c r="AH688" s="21"/>
      <c r="AI688" s="29"/>
      <c r="AJ688" s="21"/>
      <c r="AK688" s="21"/>
      <c r="AL688" s="22"/>
      <c r="AM688" s="21"/>
      <c r="AN688" s="21">
        <f t="shared" si="45"/>
        <v>240</v>
      </c>
      <c r="AO688" s="21" t="s">
        <v>42</v>
      </c>
      <c r="AP688" s="22"/>
      <c r="AQ688" s="22"/>
      <c r="AR688" s="22"/>
    </row>
    <row r="689" spans="1:47" s="20" customFormat="1" x14ac:dyDescent="0.15">
      <c r="A689" s="21" t="s">
        <v>46</v>
      </c>
      <c r="B689" s="20" t="s">
        <v>918</v>
      </c>
      <c r="C689" s="20" t="s">
        <v>984</v>
      </c>
      <c r="D689" s="20" t="s">
        <v>985</v>
      </c>
      <c r="E689" s="20" t="s">
        <v>1004</v>
      </c>
      <c r="F689" s="20" t="s">
        <v>922</v>
      </c>
      <c r="G689" s="20" t="s">
        <v>1037</v>
      </c>
      <c r="I689" s="20">
        <v>13917002700</v>
      </c>
      <c r="J689" s="20" t="s">
        <v>924</v>
      </c>
      <c r="K689" s="20" t="s">
        <v>1006</v>
      </c>
      <c r="L689" s="20" t="s">
        <v>967</v>
      </c>
      <c r="M689" s="20">
        <v>1200</v>
      </c>
      <c r="N689" s="20">
        <v>1200</v>
      </c>
      <c r="O689" s="20" t="s">
        <v>940</v>
      </c>
      <c r="P689" s="20" t="s">
        <v>886</v>
      </c>
      <c r="Q689" s="22"/>
      <c r="R689" s="22" t="s">
        <v>989</v>
      </c>
      <c r="S689" s="25" t="s">
        <v>1007</v>
      </c>
      <c r="T689" s="22" t="s">
        <v>53</v>
      </c>
      <c r="U689" s="22" t="s">
        <v>1008</v>
      </c>
      <c r="V689" s="26">
        <v>1</v>
      </c>
      <c r="W689" s="26"/>
      <c r="X689" s="26"/>
      <c r="Y689" s="21">
        <v>6</v>
      </c>
      <c r="Z689" s="21">
        <f t="shared" si="46"/>
        <v>1200</v>
      </c>
      <c r="AA689" s="21" t="s">
        <v>55</v>
      </c>
      <c r="AB689" s="21"/>
      <c r="AC689" s="21"/>
      <c r="AD689" s="21"/>
      <c r="AE689" s="21"/>
      <c r="AF689" s="21"/>
      <c r="AG689" s="28"/>
      <c r="AH689" s="21"/>
      <c r="AI689" s="29"/>
      <c r="AJ689" s="21"/>
      <c r="AK689" s="21"/>
      <c r="AL689" s="22"/>
      <c r="AM689" s="21"/>
      <c r="AN689" s="21">
        <f t="shared" si="45"/>
        <v>180</v>
      </c>
      <c r="AO689" s="21" t="s">
        <v>42</v>
      </c>
      <c r="AP689" s="22"/>
      <c r="AQ689" s="22"/>
      <c r="AR689" s="22"/>
    </row>
    <row r="690" spans="1:47" s="20" customFormat="1" x14ac:dyDescent="0.15">
      <c r="A690" s="21" t="s">
        <v>46</v>
      </c>
      <c r="B690" s="20" t="s">
        <v>918</v>
      </c>
      <c r="C690" s="20" t="s">
        <v>984</v>
      </c>
      <c r="D690" s="20" t="s">
        <v>1029</v>
      </c>
      <c r="E690" s="20" t="s">
        <v>1038</v>
      </c>
      <c r="F690" s="20" t="s">
        <v>922</v>
      </c>
      <c r="G690" s="20" t="s">
        <v>1039</v>
      </c>
      <c r="I690" s="20">
        <v>13724551930</v>
      </c>
      <c r="J690" s="20" t="s">
        <v>924</v>
      </c>
      <c r="K690" s="20" t="s">
        <v>174</v>
      </c>
      <c r="L690" s="20" t="s">
        <v>933</v>
      </c>
      <c r="M690" s="20">
        <v>1200</v>
      </c>
      <c r="N690" s="20">
        <v>1200</v>
      </c>
      <c r="O690" s="20" t="s">
        <v>927</v>
      </c>
      <c r="P690" s="20" t="s">
        <v>886</v>
      </c>
      <c r="Q690" s="22"/>
      <c r="R690" s="22" t="s">
        <v>282</v>
      </c>
      <c r="S690" s="25" t="s">
        <v>1040</v>
      </c>
      <c r="T690" s="22" t="s">
        <v>400</v>
      </c>
      <c r="U690" s="22"/>
      <c r="V690" s="26">
        <v>1</v>
      </c>
      <c r="W690" s="26"/>
      <c r="X690" s="26"/>
      <c r="Y690" s="21">
        <v>6</v>
      </c>
      <c r="Z690" s="21">
        <f t="shared" si="46"/>
        <v>1200</v>
      </c>
      <c r="AA690" s="21" t="s">
        <v>55</v>
      </c>
      <c r="AB690" s="21"/>
      <c r="AC690" s="21"/>
      <c r="AD690" s="21"/>
      <c r="AE690" s="21"/>
      <c r="AF690" s="21"/>
      <c r="AG690" s="28"/>
      <c r="AH690" s="21"/>
      <c r="AI690" s="29"/>
      <c r="AJ690" s="21"/>
      <c r="AK690" s="21"/>
      <c r="AL690" s="22"/>
      <c r="AM690" s="21"/>
      <c r="AN690" s="21">
        <f t="shared" si="45"/>
        <v>180</v>
      </c>
      <c r="AO690" s="21" t="s">
        <v>42</v>
      </c>
      <c r="AP690" s="22"/>
      <c r="AQ690" s="22"/>
      <c r="AR690" s="22"/>
      <c r="AS690" s="22"/>
      <c r="AT690" s="22"/>
      <c r="AU690" s="22"/>
    </row>
    <row r="691" spans="1:47" s="20" customFormat="1" x14ac:dyDescent="0.15">
      <c r="A691" s="21" t="s">
        <v>46</v>
      </c>
      <c r="B691" s="20" t="s">
        <v>918</v>
      </c>
      <c r="C691" s="20" t="s">
        <v>984</v>
      </c>
      <c r="D691" s="20" t="s">
        <v>985</v>
      </c>
      <c r="E691" s="20" t="s">
        <v>1041</v>
      </c>
      <c r="F691" s="20" t="s">
        <v>922</v>
      </c>
      <c r="G691" s="20" t="s">
        <v>1042</v>
      </c>
      <c r="I691" s="20">
        <v>15992448877</v>
      </c>
      <c r="J691" s="20" t="s">
        <v>924</v>
      </c>
      <c r="K691" s="20" t="s">
        <v>1006</v>
      </c>
      <c r="L691" s="20" t="s">
        <v>971</v>
      </c>
      <c r="M691" s="20">
        <v>1000</v>
      </c>
      <c r="N691" s="20">
        <v>1000</v>
      </c>
      <c r="O691" s="20" t="s">
        <v>940</v>
      </c>
      <c r="P691" s="20" t="s">
        <v>886</v>
      </c>
      <c r="Q691" s="22"/>
      <c r="R691" s="22" t="s">
        <v>989</v>
      </c>
      <c r="S691" s="25" t="s">
        <v>1007</v>
      </c>
      <c r="T691" s="22" t="s">
        <v>53</v>
      </c>
      <c r="U691" s="22" t="s">
        <v>1008</v>
      </c>
      <c r="V691" s="26">
        <v>1</v>
      </c>
      <c r="W691" s="26"/>
      <c r="X691" s="26"/>
      <c r="Y691" s="21">
        <v>4</v>
      </c>
      <c r="Z691" s="21">
        <f t="shared" si="46"/>
        <v>1000</v>
      </c>
      <c r="AA691" s="21" t="s">
        <v>55</v>
      </c>
      <c r="AB691" s="21"/>
      <c r="AC691" s="21"/>
      <c r="AD691" s="21"/>
      <c r="AE691" s="21"/>
      <c r="AF691" s="21"/>
      <c r="AG691" s="28"/>
      <c r="AH691" s="21"/>
      <c r="AI691" s="29"/>
      <c r="AJ691" s="21"/>
      <c r="AK691" s="21"/>
      <c r="AL691" s="22"/>
      <c r="AM691" s="21"/>
      <c r="AN691" s="21">
        <f t="shared" si="45"/>
        <v>150</v>
      </c>
      <c r="AO691" s="21" t="s">
        <v>42</v>
      </c>
      <c r="AP691" s="22"/>
      <c r="AQ691" s="22"/>
      <c r="AR691" s="22"/>
    </row>
    <row r="692" spans="1:47" s="20" customFormat="1" x14ac:dyDescent="0.15">
      <c r="A692" s="21" t="s">
        <v>46</v>
      </c>
      <c r="B692" s="20" t="s">
        <v>918</v>
      </c>
      <c r="C692" s="20" t="s">
        <v>984</v>
      </c>
      <c r="D692" s="20" t="s">
        <v>992</v>
      </c>
      <c r="E692" s="20" t="s">
        <v>1043</v>
      </c>
      <c r="F692" s="20" t="s">
        <v>922</v>
      </c>
      <c r="G692" s="20" t="s">
        <v>1044</v>
      </c>
      <c r="I692" s="20" t="s">
        <v>1045</v>
      </c>
      <c r="J692" s="20" t="s">
        <v>924</v>
      </c>
      <c r="K692" s="20" t="s">
        <v>94</v>
      </c>
      <c r="L692" s="20" t="s">
        <v>926</v>
      </c>
      <c r="M692" s="20">
        <v>1600</v>
      </c>
      <c r="N692" s="20">
        <v>1600</v>
      </c>
      <c r="O692" s="20" t="s">
        <v>927</v>
      </c>
      <c r="P692" s="20" t="s">
        <v>886</v>
      </c>
      <c r="Q692" s="22"/>
      <c r="R692" s="22" t="s">
        <v>95</v>
      </c>
      <c r="S692" s="25" t="s">
        <v>1046</v>
      </c>
      <c r="T692" s="22" t="s">
        <v>53</v>
      </c>
      <c r="U692" s="22" t="s">
        <v>96</v>
      </c>
      <c r="V692" s="26">
        <v>1</v>
      </c>
      <c r="W692" s="26"/>
      <c r="X692" s="26"/>
      <c r="Y692" s="21">
        <v>10</v>
      </c>
      <c r="Z692" s="21">
        <f t="shared" si="46"/>
        <v>1600</v>
      </c>
      <c r="AA692" s="21" t="s">
        <v>55</v>
      </c>
      <c r="AB692" s="21"/>
      <c r="AC692" s="21"/>
      <c r="AD692" s="21"/>
      <c r="AE692" s="21"/>
      <c r="AF692" s="21"/>
      <c r="AG692" s="28"/>
      <c r="AH692" s="21"/>
      <c r="AI692" s="29"/>
      <c r="AJ692" s="21"/>
      <c r="AK692" s="21"/>
      <c r="AL692" s="22"/>
      <c r="AM692" s="21"/>
      <c r="AN692" s="21">
        <f t="shared" si="45"/>
        <v>240</v>
      </c>
      <c r="AO692" s="21" t="s">
        <v>42</v>
      </c>
      <c r="AP692" s="22"/>
      <c r="AQ692" s="22"/>
      <c r="AR692" s="22"/>
    </row>
    <row r="693" spans="1:47" s="20" customFormat="1" x14ac:dyDescent="0.15">
      <c r="A693" s="21" t="s">
        <v>46</v>
      </c>
      <c r="B693" s="20" t="s">
        <v>918</v>
      </c>
      <c r="C693" s="20" t="s">
        <v>984</v>
      </c>
      <c r="D693" s="20" t="s">
        <v>1029</v>
      </c>
      <c r="E693" s="20" t="s">
        <v>1047</v>
      </c>
      <c r="F693" s="20" t="s">
        <v>922</v>
      </c>
      <c r="G693" s="20" t="s">
        <v>1048</v>
      </c>
      <c r="I693" s="20">
        <v>13925897898</v>
      </c>
      <c r="J693" s="20" t="s">
        <v>1049</v>
      </c>
      <c r="K693" s="20" t="s">
        <v>220</v>
      </c>
      <c r="L693" s="20" t="s">
        <v>944</v>
      </c>
      <c r="M693" s="20">
        <v>1600</v>
      </c>
      <c r="N693" s="20">
        <v>1600</v>
      </c>
      <c r="O693" s="20" t="e">
        <v>#N/A</v>
      </c>
      <c r="P693" s="20" t="s">
        <v>886</v>
      </c>
      <c r="Q693" s="22"/>
      <c r="R693" s="22" t="s">
        <v>221</v>
      </c>
      <c r="S693" s="25"/>
      <c r="T693" s="22" t="s">
        <v>53</v>
      </c>
      <c r="U693" s="22" t="s">
        <v>222</v>
      </c>
      <c r="V693" s="26">
        <v>1</v>
      </c>
      <c r="W693" s="26"/>
      <c r="X693" s="26"/>
      <c r="Y693" s="21">
        <v>10</v>
      </c>
      <c r="Z693" s="21">
        <f t="shared" si="46"/>
        <v>1600</v>
      </c>
      <c r="AA693" s="21" t="s">
        <v>55</v>
      </c>
      <c r="AB693" s="21"/>
      <c r="AC693" s="21"/>
      <c r="AD693" s="21"/>
      <c r="AE693" s="21"/>
      <c r="AF693" s="21"/>
      <c r="AG693" s="28"/>
      <c r="AH693" s="21"/>
      <c r="AI693" s="29"/>
      <c r="AJ693" s="21"/>
      <c r="AK693" s="21"/>
      <c r="AL693" s="22"/>
      <c r="AM693" s="21"/>
      <c r="AN693" s="21">
        <f t="shared" si="45"/>
        <v>240</v>
      </c>
      <c r="AO693" s="21" t="s">
        <v>42</v>
      </c>
      <c r="AP693" s="22"/>
      <c r="AQ693" s="22"/>
      <c r="AR693" s="22"/>
    </row>
    <row r="694" spans="1:47" s="20" customFormat="1" x14ac:dyDescent="0.15">
      <c r="A694" s="21" t="s">
        <v>46</v>
      </c>
      <c r="B694" s="20" t="s">
        <v>918</v>
      </c>
      <c r="C694" s="20" t="s">
        <v>1050</v>
      </c>
      <c r="D694" s="20" t="s">
        <v>1051</v>
      </c>
      <c r="E694" s="20" t="s">
        <v>1052</v>
      </c>
      <c r="F694" s="20" t="s">
        <v>922</v>
      </c>
      <c r="G694" s="20" t="s">
        <v>1053</v>
      </c>
      <c r="I694" s="20">
        <v>13825775387</v>
      </c>
      <c r="J694" s="20" t="s">
        <v>924</v>
      </c>
      <c r="K694" s="20" t="s">
        <v>685</v>
      </c>
      <c r="L694" s="20" t="s">
        <v>926</v>
      </c>
      <c r="M694" s="20">
        <v>1600</v>
      </c>
      <c r="N694" s="20">
        <v>1600</v>
      </c>
      <c r="O694" s="20" t="s">
        <v>927</v>
      </c>
      <c r="P694" s="20" t="s">
        <v>886</v>
      </c>
      <c r="Q694" s="22"/>
      <c r="R694" s="22" t="s">
        <v>121</v>
      </c>
      <c r="S694" s="25" t="s">
        <v>1054</v>
      </c>
      <c r="T694" s="22" t="s">
        <v>53</v>
      </c>
      <c r="U694" s="22" t="s">
        <v>686</v>
      </c>
      <c r="V694" s="26">
        <v>1</v>
      </c>
      <c r="W694" s="26"/>
      <c r="X694" s="26"/>
      <c r="Y694" s="21">
        <v>10</v>
      </c>
      <c r="Z694" s="21">
        <f t="shared" si="46"/>
        <v>1600</v>
      </c>
      <c r="AA694" s="21" t="s">
        <v>55</v>
      </c>
      <c r="AB694" s="21"/>
      <c r="AC694" s="21"/>
      <c r="AD694" s="21"/>
      <c r="AE694" s="21"/>
      <c r="AF694" s="21"/>
      <c r="AG694" s="28"/>
      <c r="AH694" s="21"/>
      <c r="AI694" s="29"/>
      <c r="AJ694" s="21"/>
      <c r="AK694" s="21"/>
      <c r="AL694" s="22"/>
      <c r="AM694" s="21"/>
      <c r="AN694" s="21">
        <f t="shared" si="45"/>
        <v>240</v>
      </c>
      <c r="AO694" s="21" t="s">
        <v>42</v>
      </c>
      <c r="AP694" s="22"/>
      <c r="AQ694" s="22"/>
      <c r="AR694" s="22"/>
    </row>
    <row r="695" spans="1:47" s="20" customFormat="1" x14ac:dyDescent="0.15">
      <c r="A695" s="21" t="s">
        <v>46</v>
      </c>
      <c r="B695" s="20" t="s">
        <v>918</v>
      </c>
      <c r="C695" s="20" t="s">
        <v>1050</v>
      </c>
      <c r="D695" s="20" t="s">
        <v>1051</v>
      </c>
      <c r="E695" s="20" t="s">
        <v>1052</v>
      </c>
      <c r="F695" s="20" t="s">
        <v>922</v>
      </c>
      <c r="G695" s="20" t="s">
        <v>1053</v>
      </c>
      <c r="I695" s="20">
        <v>13825775386</v>
      </c>
      <c r="J695" s="20" t="s">
        <v>924</v>
      </c>
      <c r="K695" s="20" t="s">
        <v>685</v>
      </c>
      <c r="L695" s="20" t="s">
        <v>926</v>
      </c>
      <c r="M695" s="20">
        <v>1600</v>
      </c>
      <c r="N695" s="20">
        <v>1600</v>
      </c>
      <c r="O695" s="20" t="s">
        <v>927</v>
      </c>
      <c r="P695" s="20" t="s">
        <v>886</v>
      </c>
      <c r="Q695" s="22"/>
      <c r="R695" s="22" t="s">
        <v>121</v>
      </c>
      <c r="S695" s="25" t="s">
        <v>1054</v>
      </c>
      <c r="T695" s="22" t="s">
        <v>53</v>
      </c>
      <c r="U695" s="22" t="s">
        <v>686</v>
      </c>
      <c r="V695" s="26">
        <v>1</v>
      </c>
      <c r="W695" s="26"/>
      <c r="X695" s="26"/>
      <c r="Y695" s="21">
        <v>10</v>
      </c>
      <c r="Z695" s="21">
        <f t="shared" si="46"/>
        <v>1600</v>
      </c>
      <c r="AA695" s="21" t="s">
        <v>55</v>
      </c>
      <c r="AB695" s="21"/>
      <c r="AC695" s="21"/>
      <c r="AD695" s="21"/>
      <c r="AE695" s="21"/>
      <c r="AF695" s="21"/>
      <c r="AG695" s="28"/>
      <c r="AH695" s="21"/>
      <c r="AI695" s="29"/>
      <c r="AJ695" s="21"/>
      <c r="AK695" s="21"/>
      <c r="AL695" s="22"/>
      <c r="AM695" s="21"/>
      <c r="AN695" s="21">
        <f t="shared" si="45"/>
        <v>240</v>
      </c>
      <c r="AO695" s="21" t="s">
        <v>42</v>
      </c>
      <c r="AP695" s="22"/>
      <c r="AQ695" s="22"/>
      <c r="AR695" s="22"/>
    </row>
    <row r="696" spans="1:47" s="20" customFormat="1" x14ac:dyDescent="0.15">
      <c r="A696" s="21" t="s">
        <v>46</v>
      </c>
      <c r="B696" s="20" t="s">
        <v>918</v>
      </c>
      <c r="C696" s="20" t="s">
        <v>1050</v>
      </c>
      <c r="D696" s="20" t="s">
        <v>1051</v>
      </c>
      <c r="E696" s="20" t="s">
        <v>1055</v>
      </c>
      <c r="F696" s="20" t="s">
        <v>922</v>
      </c>
      <c r="G696" s="20" t="s">
        <v>1056</v>
      </c>
      <c r="I696" s="20">
        <v>13431360067</v>
      </c>
      <c r="J696" s="20" t="s">
        <v>924</v>
      </c>
      <c r="K696" s="20" t="s">
        <v>1057</v>
      </c>
      <c r="L696" s="20" t="s">
        <v>944</v>
      </c>
      <c r="M696" s="20">
        <v>1600</v>
      </c>
      <c r="N696" s="20">
        <v>1600</v>
      </c>
      <c r="O696" s="20" t="s">
        <v>1058</v>
      </c>
      <c r="P696" s="20" t="s">
        <v>886</v>
      </c>
      <c r="Q696" s="22"/>
      <c r="R696" s="22" t="s">
        <v>1059</v>
      </c>
      <c r="S696" s="25" t="s">
        <v>1060</v>
      </c>
      <c r="T696" s="22" t="s">
        <v>53</v>
      </c>
      <c r="U696" s="22" t="s">
        <v>1061</v>
      </c>
      <c r="V696" s="26">
        <v>1</v>
      </c>
      <c r="W696" s="26"/>
      <c r="X696" s="26"/>
      <c r="Y696" s="21">
        <v>10</v>
      </c>
      <c r="Z696" s="21">
        <f t="shared" si="46"/>
        <v>1600</v>
      </c>
      <c r="AA696" s="21" t="s">
        <v>55</v>
      </c>
      <c r="AB696" s="21"/>
      <c r="AC696" s="21"/>
      <c r="AD696" s="21"/>
      <c r="AE696" s="21"/>
      <c r="AF696" s="21"/>
      <c r="AG696" s="28"/>
      <c r="AH696" s="21"/>
      <c r="AI696" s="29"/>
      <c r="AJ696" s="21"/>
      <c r="AK696" s="21"/>
      <c r="AL696" s="22"/>
      <c r="AM696" s="21"/>
      <c r="AN696" s="21">
        <f t="shared" si="45"/>
        <v>240</v>
      </c>
      <c r="AO696" s="21" t="s">
        <v>42</v>
      </c>
      <c r="AP696" s="22"/>
      <c r="AQ696" s="22"/>
      <c r="AR696" s="22"/>
    </row>
    <row r="697" spans="1:47" s="20" customFormat="1" x14ac:dyDescent="0.15">
      <c r="A697" s="21" t="s">
        <v>46</v>
      </c>
      <c r="B697" s="20" t="s">
        <v>918</v>
      </c>
      <c r="C697" s="20" t="s">
        <v>1050</v>
      </c>
      <c r="D697" s="20" t="s">
        <v>1062</v>
      </c>
      <c r="E697" s="20" t="s">
        <v>1055</v>
      </c>
      <c r="F697" s="20" t="s">
        <v>922</v>
      </c>
      <c r="G697" s="20" t="s">
        <v>1056</v>
      </c>
      <c r="I697" s="20">
        <v>18928234666</v>
      </c>
      <c r="J697" s="20" t="s">
        <v>931</v>
      </c>
      <c r="K697" s="20" t="s">
        <v>1057</v>
      </c>
      <c r="L697" s="20" t="s">
        <v>944</v>
      </c>
      <c r="M697" s="20">
        <v>1600</v>
      </c>
      <c r="N697" s="20">
        <v>1600</v>
      </c>
      <c r="O697" s="20" t="s">
        <v>927</v>
      </c>
      <c r="P697" s="20" t="s">
        <v>886</v>
      </c>
      <c r="Q697" s="22"/>
      <c r="R697" s="22" t="s">
        <v>1059</v>
      </c>
      <c r="S697" s="25"/>
      <c r="T697" s="22" t="s">
        <v>53</v>
      </c>
      <c r="U697" s="22" t="s">
        <v>1061</v>
      </c>
      <c r="V697" s="26">
        <v>1</v>
      </c>
      <c r="W697" s="26"/>
      <c r="X697" s="26"/>
      <c r="Y697" s="21">
        <v>10</v>
      </c>
      <c r="Z697" s="21">
        <f t="shared" si="46"/>
        <v>1600</v>
      </c>
      <c r="AA697" s="21" t="s">
        <v>55</v>
      </c>
      <c r="AB697" s="21"/>
      <c r="AC697" s="21"/>
      <c r="AD697" s="21"/>
      <c r="AE697" s="21"/>
      <c r="AF697" s="21"/>
      <c r="AG697" s="28"/>
      <c r="AH697" s="21"/>
      <c r="AI697" s="29"/>
      <c r="AJ697" s="21"/>
      <c r="AK697" s="21"/>
      <c r="AL697" s="22"/>
      <c r="AM697" s="21"/>
      <c r="AN697" s="21">
        <f t="shared" si="45"/>
        <v>240</v>
      </c>
      <c r="AO697" s="21" t="s">
        <v>42</v>
      </c>
      <c r="AP697" s="22"/>
      <c r="AQ697" s="22"/>
      <c r="AR697" s="22"/>
    </row>
    <row r="698" spans="1:47" s="20" customFormat="1" x14ac:dyDescent="0.15">
      <c r="A698" s="21" t="s">
        <v>46</v>
      </c>
      <c r="B698" s="20" t="s">
        <v>918</v>
      </c>
      <c r="C698" s="20" t="s">
        <v>1050</v>
      </c>
      <c r="D698" s="20" t="s">
        <v>1062</v>
      </c>
      <c r="E698" s="20" t="s">
        <v>1055</v>
      </c>
      <c r="F698" s="20" t="s">
        <v>922</v>
      </c>
      <c r="G698" s="20" t="s">
        <v>1056</v>
      </c>
      <c r="I698" s="20">
        <v>18928234667</v>
      </c>
      <c r="J698" s="20" t="s">
        <v>931</v>
      </c>
      <c r="K698" s="20" t="s">
        <v>1057</v>
      </c>
      <c r="L698" s="20" t="s">
        <v>944</v>
      </c>
      <c r="M698" s="20">
        <v>1600</v>
      </c>
      <c r="N698" s="20">
        <v>1600</v>
      </c>
      <c r="O698" s="20" t="s">
        <v>927</v>
      </c>
      <c r="P698" s="20" t="s">
        <v>886</v>
      </c>
      <c r="Q698" s="22"/>
      <c r="R698" s="22" t="s">
        <v>1059</v>
      </c>
      <c r="S698" s="25"/>
      <c r="T698" s="22" t="s">
        <v>53</v>
      </c>
      <c r="U698" s="22" t="s">
        <v>1061</v>
      </c>
      <c r="V698" s="26">
        <v>1</v>
      </c>
      <c r="W698" s="26"/>
      <c r="X698" s="26"/>
      <c r="Y698" s="21">
        <v>10</v>
      </c>
      <c r="Z698" s="21">
        <f t="shared" si="46"/>
        <v>1600</v>
      </c>
      <c r="AA698" s="21" t="s">
        <v>55</v>
      </c>
      <c r="AB698" s="21"/>
      <c r="AC698" s="21"/>
      <c r="AD698" s="21"/>
      <c r="AE698" s="21"/>
      <c r="AF698" s="21"/>
      <c r="AG698" s="28"/>
      <c r="AH698" s="21"/>
      <c r="AI698" s="29"/>
      <c r="AJ698" s="21"/>
      <c r="AK698" s="21"/>
      <c r="AL698" s="22"/>
      <c r="AM698" s="21"/>
      <c r="AN698" s="21">
        <f t="shared" si="45"/>
        <v>240</v>
      </c>
      <c r="AO698" s="21" t="s">
        <v>42</v>
      </c>
      <c r="AP698" s="22"/>
      <c r="AQ698" s="22"/>
      <c r="AR698" s="22"/>
    </row>
    <row r="699" spans="1:47" s="20" customFormat="1" x14ac:dyDescent="0.15">
      <c r="A699" s="21" t="s">
        <v>46</v>
      </c>
      <c r="B699" s="20" t="s">
        <v>918</v>
      </c>
      <c r="C699" s="20" t="s">
        <v>1050</v>
      </c>
      <c r="D699" s="20" t="s">
        <v>1062</v>
      </c>
      <c r="E699" s="20" t="s">
        <v>1063</v>
      </c>
      <c r="F699" s="20" t="s">
        <v>922</v>
      </c>
      <c r="G699" s="20" t="s">
        <v>1064</v>
      </c>
      <c r="I699" s="20">
        <v>13926961262</v>
      </c>
      <c r="J699" s="20" t="s">
        <v>924</v>
      </c>
      <c r="K699" s="20" t="s">
        <v>1057</v>
      </c>
      <c r="L699" s="20" t="s">
        <v>926</v>
      </c>
      <c r="M699" s="20">
        <v>1600</v>
      </c>
      <c r="N699" s="20">
        <v>1600</v>
      </c>
      <c r="O699" s="20" t="s">
        <v>927</v>
      </c>
      <c r="P699" s="20" t="s">
        <v>886</v>
      </c>
      <c r="Q699" s="22"/>
      <c r="R699" s="22" t="s">
        <v>1059</v>
      </c>
      <c r="S699" s="25" t="s">
        <v>1060</v>
      </c>
      <c r="T699" s="22" t="s">
        <v>53</v>
      </c>
      <c r="U699" s="22" t="s">
        <v>1061</v>
      </c>
      <c r="V699" s="26">
        <v>1</v>
      </c>
      <c r="W699" s="26"/>
      <c r="X699" s="26"/>
      <c r="Y699" s="21">
        <v>10</v>
      </c>
      <c r="Z699" s="21">
        <f t="shared" si="46"/>
        <v>1600</v>
      </c>
      <c r="AA699" s="21" t="s">
        <v>55</v>
      </c>
      <c r="AB699" s="21"/>
      <c r="AC699" s="21"/>
      <c r="AD699" s="21"/>
      <c r="AE699" s="21"/>
      <c r="AF699" s="21"/>
      <c r="AG699" s="28"/>
      <c r="AH699" s="21"/>
      <c r="AI699" s="29"/>
      <c r="AJ699" s="21"/>
      <c r="AK699" s="21"/>
      <c r="AL699" s="22"/>
      <c r="AM699" s="21"/>
      <c r="AN699" s="21">
        <f t="shared" si="45"/>
        <v>240</v>
      </c>
      <c r="AO699" s="21" t="s">
        <v>42</v>
      </c>
      <c r="AP699" s="22"/>
      <c r="AQ699" s="22"/>
      <c r="AR699" s="22"/>
    </row>
    <row r="700" spans="1:47" s="20" customFormat="1" x14ac:dyDescent="0.15">
      <c r="A700" s="21" t="s">
        <v>46</v>
      </c>
      <c r="B700" s="20" t="s">
        <v>918</v>
      </c>
      <c r="C700" s="20" t="s">
        <v>1050</v>
      </c>
      <c r="D700" s="20" t="s">
        <v>1065</v>
      </c>
      <c r="E700" s="20" t="s">
        <v>1066</v>
      </c>
      <c r="F700" s="20" t="s">
        <v>922</v>
      </c>
      <c r="G700" s="20" t="s">
        <v>1067</v>
      </c>
      <c r="I700" s="20">
        <v>13632524075</v>
      </c>
      <c r="J700" s="20" t="s">
        <v>924</v>
      </c>
      <c r="K700" s="20" t="s">
        <v>174</v>
      </c>
      <c r="L700" s="20" t="s">
        <v>939</v>
      </c>
      <c r="M700" s="20">
        <v>1000</v>
      </c>
      <c r="N700" s="20">
        <v>1000</v>
      </c>
      <c r="O700" s="20" t="s">
        <v>927</v>
      </c>
      <c r="P700" s="20" t="s">
        <v>886</v>
      </c>
      <c r="Q700" s="22"/>
      <c r="R700" s="44" t="s">
        <v>374</v>
      </c>
      <c r="S700" s="25" t="s">
        <v>1068</v>
      </c>
      <c r="T700" s="22" t="s">
        <v>400</v>
      </c>
      <c r="U700" s="22"/>
      <c r="V700" s="26">
        <v>1</v>
      </c>
      <c r="W700" s="26"/>
      <c r="X700" s="26"/>
      <c r="Y700" s="21">
        <v>4</v>
      </c>
      <c r="Z700" s="21">
        <f t="shared" si="46"/>
        <v>1000</v>
      </c>
      <c r="AA700" s="21" t="s">
        <v>55</v>
      </c>
      <c r="AB700" s="21"/>
      <c r="AC700" s="21"/>
      <c r="AD700" s="21"/>
      <c r="AE700" s="21"/>
      <c r="AF700" s="21"/>
      <c r="AG700" s="28"/>
      <c r="AH700" s="21"/>
      <c r="AI700" s="29"/>
      <c r="AJ700" s="21"/>
      <c r="AK700" s="21"/>
      <c r="AL700" s="22"/>
      <c r="AM700" s="21"/>
      <c r="AN700" s="21">
        <f t="shared" si="45"/>
        <v>150</v>
      </c>
      <c r="AO700" s="21" t="s">
        <v>42</v>
      </c>
      <c r="AP700" s="22"/>
      <c r="AQ700" s="22"/>
      <c r="AR700" s="22"/>
      <c r="AS700" s="22"/>
      <c r="AT700" s="22"/>
      <c r="AU700" s="22"/>
    </row>
    <row r="701" spans="1:47" s="20" customFormat="1" x14ac:dyDescent="0.15">
      <c r="A701" s="21" t="s">
        <v>46</v>
      </c>
      <c r="B701" s="20" t="s">
        <v>918</v>
      </c>
      <c r="C701" s="20" t="s">
        <v>1050</v>
      </c>
      <c r="D701" s="20" t="s">
        <v>1065</v>
      </c>
      <c r="E701" s="20" t="s">
        <v>1066</v>
      </c>
      <c r="F701" s="20" t="s">
        <v>922</v>
      </c>
      <c r="G701" s="20" t="s">
        <v>1069</v>
      </c>
      <c r="I701" s="20">
        <v>13809825291</v>
      </c>
      <c r="J701" s="20" t="s">
        <v>924</v>
      </c>
      <c r="K701" s="20" t="s">
        <v>174</v>
      </c>
      <c r="L701" s="20" t="s">
        <v>926</v>
      </c>
      <c r="M701" s="20">
        <v>1600</v>
      </c>
      <c r="N701" s="20">
        <v>1600</v>
      </c>
      <c r="O701" s="20" t="s">
        <v>927</v>
      </c>
      <c r="P701" s="20" t="s">
        <v>886</v>
      </c>
      <c r="Q701" s="22"/>
      <c r="R701" s="44" t="s">
        <v>374</v>
      </c>
      <c r="S701" s="25" t="s">
        <v>1068</v>
      </c>
      <c r="T701" s="22" t="s">
        <v>400</v>
      </c>
      <c r="U701" s="22"/>
      <c r="V701" s="26">
        <v>1</v>
      </c>
      <c r="W701" s="26"/>
      <c r="X701" s="26"/>
      <c r="Y701" s="21">
        <v>10</v>
      </c>
      <c r="Z701" s="21">
        <f t="shared" si="46"/>
        <v>1600</v>
      </c>
      <c r="AA701" s="21" t="s">
        <v>55</v>
      </c>
      <c r="AB701" s="21"/>
      <c r="AC701" s="21"/>
      <c r="AD701" s="21"/>
      <c r="AE701" s="21"/>
      <c r="AF701" s="21"/>
      <c r="AG701" s="28"/>
      <c r="AH701" s="21"/>
      <c r="AI701" s="29"/>
      <c r="AJ701" s="21"/>
      <c r="AK701" s="21"/>
      <c r="AL701" s="22"/>
      <c r="AM701" s="21"/>
      <c r="AN701" s="21">
        <f t="shared" si="45"/>
        <v>240</v>
      </c>
      <c r="AO701" s="21" t="s">
        <v>42</v>
      </c>
      <c r="AP701" s="22"/>
      <c r="AQ701" s="22"/>
      <c r="AR701" s="22"/>
      <c r="AS701" s="22"/>
      <c r="AT701" s="22"/>
      <c r="AU701" s="22"/>
    </row>
    <row r="702" spans="1:47" s="20" customFormat="1" x14ac:dyDescent="0.15">
      <c r="A702" s="21" t="s">
        <v>46</v>
      </c>
      <c r="B702" s="20" t="s">
        <v>918</v>
      </c>
      <c r="C702" s="20" t="s">
        <v>1050</v>
      </c>
      <c r="D702" s="20" t="s">
        <v>1070</v>
      </c>
      <c r="E702" s="20" t="s">
        <v>1071</v>
      </c>
      <c r="F702" s="20" t="s">
        <v>922</v>
      </c>
      <c r="G702" s="20" t="s">
        <v>1072</v>
      </c>
      <c r="I702" s="20">
        <v>18998063252</v>
      </c>
      <c r="J702" s="20" t="s">
        <v>924</v>
      </c>
      <c r="K702" s="20" t="s">
        <v>1073</v>
      </c>
      <c r="L702" s="20" t="s">
        <v>967</v>
      </c>
      <c r="M702" s="20">
        <v>1200</v>
      </c>
      <c r="N702" s="20">
        <v>1200</v>
      </c>
      <c r="O702" s="20" t="s">
        <v>940</v>
      </c>
      <c r="P702" s="20" t="s">
        <v>886</v>
      </c>
      <c r="Q702" s="22"/>
      <c r="R702" s="44" t="s">
        <v>1074</v>
      </c>
      <c r="S702" s="25" t="s">
        <v>1075</v>
      </c>
      <c r="T702" s="22" t="s">
        <v>400</v>
      </c>
      <c r="U702" s="22"/>
      <c r="V702" s="26">
        <v>1</v>
      </c>
      <c r="W702" s="26"/>
      <c r="X702" s="26"/>
      <c r="Y702" s="21">
        <v>6</v>
      </c>
      <c r="Z702" s="21">
        <f t="shared" si="46"/>
        <v>1200</v>
      </c>
      <c r="AA702" s="21" t="s">
        <v>55</v>
      </c>
      <c r="AB702" s="21"/>
      <c r="AC702" s="21"/>
      <c r="AD702" s="21"/>
      <c r="AE702" s="21"/>
      <c r="AF702" s="21"/>
      <c r="AG702" s="28"/>
      <c r="AH702" s="21"/>
      <c r="AI702" s="29"/>
      <c r="AJ702" s="21"/>
      <c r="AK702" s="21"/>
      <c r="AL702" s="22"/>
      <c r="AM702" s="21"/>
      <c r="AN702" s="21">
        <f t="shared" si="45"/>
        <v>180</v>
      </c>
      <c r="AO702" s="21" t="s">
        <v>42</v>
      </c>
      <c r="AP702" s="22"/>
      <c r="AQ702" s="22"/>
      <c r="AR702" s="22"/>
      <c r="AS702" s="22"/>
      <c r="AT702" s="22"/>
      <c r="AU702" s="22"/>
    </row>
    <row r="703" spans="1:47" s="20" customFormat="1" x14ac:dyDescent="0.15">
      <c r="A703" s="21" t="s">
        <v>46</v>
      </c>
      <c r="B703" s="20" t="s">
        <v>918</v>
      </c>
      <c r="C703" s="20" t="s">
        <v>1050</v>
      </c>
      <c r="D703" s="20" t="s">
        <v>1070</v>
      </c>
      <c r="E703" s="20" t="s">
        <v>1076</v>
      </c>
      <c r="F703" s="20" t="s">
        <v>922</v>
      </c>
      <c r="G703" s="20" t="s">
        <v>1077</v>
      </c>
      <c r="I703" s="20">
        <v>15818225589</v>
      </c>
      <c r="J703" s="20" t="s">
        <v>931</v>
      </c>
      <c r="K703" s="20" t="s">
        <v>205</v>
      </c>
      <c r="L703" s="20" t="s">
        <v>926</v>
      </c>
      <c r="M703" s="20">
        <v>1600</v>
      </c>
      <c r="N703" s="20">
        <v>1600</v>
      </c>
      <c r="O703" s="20" t="s">
        <v>927</v>
      </c>
      <c r="P703" s="20" t="s">
        <v>886</v>
      </c>
      <c r="Q703" s="22"/>
      <c r="R703" s="22" t="s">
        <v>104</v>
      </c>
      <c r="S703" s="25"/>
      <c r="T703" s="22" t="s">
        <v>53</v>
      </c>
      <c r="U703" s="22" t="s">
        <v>206</v>
      </c>
      <c r="V703" s="26">
        <v>1</v>
      </c>
      <c r="W703" s="26"/>
      <c r="X703" s="26"/>
      <c r="Y703" s="21">
        <v>10</v>
      </c>
      <c r="Z703" s="21">
        <f t="shared" si="46"/>
        <v>1600</v>
      </c>
      <c r="AA703" s="21" t="s">
        <v>55</v>
      </c>
      <c r="AB703" s="21"/>
      <c r="AC703" s="21"/>
      <c r="AD703" s="21"/>
      <c r="AE703" s="21"/>
      <c r="AF703" s="21"/>
      <c r="AG703" s="28"/>
      <c r="AH703" s="21"/>
      <c r="AI703" s="29"/>
      <c r="AJ703" s="21"/>
      <c r="AK703" s="21"/>
      <c r="AL703" s="22"/>
      <c r="AM703" s="21"/>
      <c r="AN703" s="21">
        <f t="shared" si="45"/>
        <v>240</v>
      </c>
      <c r="AO703" s="21" t="s">
        <v>42</v>
      </c>
      <c r="AP703" s="22"/>
      <c r="AQ703" s="22"/>
      <c r="AR703" s="22"/>
    </row>
    <row r="704" spans="1:47" s="20" customFormat="1" x14ac:dyDescent="0.15">
      <c r="A704" s="21" t="s">
        <v>46</v>
      </c>
      <c r="B704" s="20" t="s">
        <v>918</v>
      </c>
      <c r="C704" s="20" t="s">
        <v>1050</v>
      </c>
      <c r="D704" s="20" t="s">
        <v>1078</v>
      </c>
      <c r="E704" s="20" t="s">
        <v>1079</v>
      </c>
      <c r="F704" s="20" t="s">
        <v>922</v>
      </c>
      <c r="G704" s="20" t="s">
        <v>1080</v>
      </c>
      <c r="I704" s="20">
        <v>18826807329</v>
      </c>
      <c r="J704" s="20" t="s">
        <v>931</v>
      </c>
      <c r="K704" s="20" t="s">
        <v>1081</v>
      </c>
      <c r="L704" s="20" t="s">
        <v>971</v>
      </c>
      <c r="M704" s="20">
        <v>1000</v>
      </c>
      <c r="N704" s="20">
        <v>1000</v>
      </c>
      <c r="O704" s="20" t="s">
        <v>940</v>
      </c>
      <c r="P704" s="20" t="s">
        <v>886</v>
      </c>
      <c r="Q704" s="22"/>
      <c r="R704" s="22" t="s">
        <v>1082</v>
      </c>
      <c r="S704" s="25"/>
      <c r="T704" s="22" t="s">
        <v>53</v>
      </c>
      <c r="U704" s="22" t="s">
        <v>1083</v>
      </c>
      <c r="V704" s="26">
        <v>1</v>
      </c>
      <c r="W704" s="26"/>
      <c r="X704" s="26"/>
      <c r="Y704" s="21">
        <v>4</v>
      </c>
      <c r="Z704" s="21">
        <f t="shared" si="46"/>
        <v>1000</v>
      </c>
      <c r="AA704" s="21" t="s">
        <v>55</v>
      </c>
      <c r="AB704" s="21"/>
      <c r="AC704" s="21"/>
      <c r="AD704" s="21"/>
      <c r="AE704" s="21"/>
      <c r="AF704" s="21"/>
      <c r="AG704" s="28"/>
      <c r="AH704" s="21"/>
      <c r="AI704" s="29"/>
      <c r="AJ704" s="21"/>
      <c r="AK704" s="21"/>
      <c r="AL704" s="22"/>
      <c r="AM704" s="21"/>
      <c r="AN704" s="21">
        <f t="shared" si="45"/>
        <v>150</v>
      </c>
      <c r="AO704" s="21" t="s">
        <v>42</v>
      </c>
      <c r="AP704" s="22"/>
      <c r="AQ704" s="22"/>
      <c r="AR704" s="22"/>
    </row>
    <row r="705" spans="1:47" s="20" customFormat="1" x14ac:dyDescent="0.15">
      <c r="A705" s="21" t="s">
        <v>46</v>
      </c>
      <c r="B705" s="20" t="s">
        <v>918</v>
      </c>
      <c r="C705" s="20" t="s">
        <v>1050</v>
      </c>
      <c r="D705" s="20" t="s">
        <v>1078</v>
      </c>
      <c r="E705" s="20" t="s">
        <v>1084</v>
      </c>
      <c r="F705" s="20" t="s">
        <v>922</v>
      </c>
      <c r="G705" s="20" t="s">
        <v>1085</v>
      </c>
      <c r="I705" s="20">
        <v>13925215602</v>
      </c>
      <c r="J705" s="20" t="s">
        <v>924</v>
      </c>
      <c r="K705" s="20" t="s">
        <v>1086</v>
      </c>
      <c r="L705" s="20" t="s">
        <v>926</v>
      </c>
      <c r="M705" s="20">
        <v>1600</v>
      </c>
      <c r="N705" s="20">
        <v>1600</v>
      </c>
      <c r="O705" s="20" t="s">
        <v>927</v>
      </c>
      <c r="P705" s="20" t="s">
        <v>886</v>
      </c>
      <c r="Q705" s="22"/>
      <c r="R705" s="22" t="s">
        <v>1082</v>
      </c>
      <c r="S705" s="25" t="s">
        <v>1087</v>
      </c>
      <c r="T705" s="22" t="s">
        <v>53</v>
      </c>
      <c r="U705" s="22" t="s">
        <v>1088</v>
      </c>
      <c r="V705" s="26">
        <v>1</v>
      </c>
      <c r="W705" s="26"/>
      <c r="X705" s="26"/>
      <c r="Y705" s="21">
        <v>10</v>
      </c>
      <c r="Z705" s="21">
        <f t="shared" si="46"/>
        <v>1600</v>
      </c>
      <c r="AA705" s="21" t="s">
        <v>55</v>
      </c>
      <c r="AB705" s="21"/>
      <c r="AC705" s="21"/>
      <c r="AD705" s="21"/>
      <c r="AE705" s="21"/>
      <c r="AF705" s="21"/>
      <c r="AG705" s="28"/>
      <c r="AH705" s="21"/>
      <c r="AI705" s="29"/>
      <c r="AJ705" s="21"/>
      <c r="AK705" s="21"/>
      <c r="AL705" s="22"/>
      <c r="AM705" s="21"/>
      <c r="AN705" s="21">
        <f t="shared" si="45"/>
        <v>240</v>
      </c>
      <c r="AO705" s="21" t="s">
        <v>42</v>
      </c>
      <c r="AP705" s="22"/>
      <c r="AQ705" s="22"/>
      <c r="AR705" s="22"/>
    </row>
    <row r="706" spans="1:47" s="20" customFormat="1" x14ac:dyDescent="0.15">
      <c r="A706" s="21" t="s">
        <v>46</v>
      </c>
      <c r="B706" s="20" t="s">
        <v>918</v>
      </c>
      <c r="C706" s="20" t="s">
        <v>1050</v>
      </c>
      <c r="D706" s="20" t="s">
        <v>1070</v>
      </c>
      <c r="E706" s="20" t="s">
        <v>1076</v>
      </c>
      <c r="F706" s="20" t="s">
        <v>922</v>
      </c>
      <c r="G706" s="20" t="s">
        <v>1089</v>
      </c>
      <c r="I706" s="20">
        <v>15973882386</v>
      </c>
      <c r="J706" s="20" t="s">
        <v>924</v>
      </c>
      <c r="K706" s="20" t="s">
        <v>205</v>
      </c>
      <c r="L706" s="20" t="s">
        <v>971</v>
      </c>
      <c r="M706" s="20">
        <v>1000</v>
      </c>
      <c r="N706" s="20">
        <v>1000</v>
      </c>
      <c r="O706" s="20" t="s">
        <v>940</v>
      </c>
      <c r="P706" s="20" t="s">
        <v>886</v>
      </c>
      <c r="Q706" s="22"/>
      <c r="R706" s="22" t="s">
        <v>104</v>
      </c>
      <c r="S706" s="25" t="s">
        <v>1090</v>
      </c>
      <c r="T706" s="22" t="s">
        <v>53</v>
      </c>
      <c r="U706" s="22" t="s">
        <v>206</v>
      </c>
      <c r="V706" s="26">
        <v>1</v>
      </c>
      <c r="W706" s="26"/>
      <c r="X706" s="26"/>
      <c r="Y706" s="21">
        <v>4</v>
      </c>
      <c r="Z706" s="21">
        <f t="shared" si="46"/>
        <v>1000</v>
      </c>
      <c r="AA706" s="21" t="s">
        <v>55</v>
      </c>
      <c r="AB706" s="21"/>
      <c r="AC706" s="21"/>
      <c r="AD706" s="21"/>
      <c r="AE706" s="21"/>
      <c r="AF706" s="21"/>
      <c r="AG706" s="28"/>
      <c r="AH706" s="21"/>
      <c r="AI706" s="29"/>
      <c r="AJ706" s="21"/>
      <c r="AK706" s="21"/>
      <c r="AL706" s="22"/>
      <c r="AM706" s="21"/>
      <c r="AN706" s="21">
        <f t="shared" si="45"/>
        <v>150</v>
      </c>
      <c r="AO706" s="21" t="s">
        <v>42</v>
      </c>
      <c r="AP706" s="22"/>
      <c r="AQ706" s="22"/>
      <c r="AR706" s="22"/>
    </row>
    <row r="707" spans="1:47" s="20" customFormat="1" x14ac:dyDescent="0.15">
      <c r="A707" s="21" t="s">
        <v>46</v>
      </c>
      <c r="B707" s="20" t="s">
        <v>918</v>
      </c>
      <c r="C707" s="20" t="s">
        <v>1050</v>
      </c>
      <c r="D707" s="20" t="s">
        <v>1065</v>
      </c>
      <c r="E707" s="20" t="s">
        <v>1066</v>
      </c>
      <c r="F707" s="20" t="s">
        <v>922</v>
      </c>
      <c r="G707" s="20" t="s">
        <v>1091</v>
      </c>
      <c r="I707" s="20">
        <v>13650478005</v>
      </c>
      <c r="J707" s="20" t="s">
        <v>924</v>
      </c>
      <c r="K707" s="20" t="s">
        <v>1092</v>
      </c>
      <c r="L707" s="20" t="s">
        <v>971</v>
      </c>
      <c r="M707" s="20">
        <v>1000</v>
      </c>
      <c r="N707" s="20">
        <v>1000</v>
      </c>
      <c r="O707" s="20" t="s">
        <v>927</v>
      </c>
      <c r="P707" s="20" t="s">
        <v>886</v>
      </c>
      <c r="Q707" s="22"/>
      <c r="R707" s="22" t="s">
        <v>69</v>
      </c>
      <c r="S707" s="25" t="s">
        <v>1068</v>
      </c>
      <c r="T707" s="22" t="s">
        <v>53</v>
      </c>
      <c r="U707" s="22" t="s">
        <v>375</v>
      </c>
      <c r="V707" s="26">
        <v>1</v>
      </c>
      <c r="W707" s="26"/>
      <c r="X707" s="26"/>
      <c r="Y707" s="21">
        <v>4</v>
      </c>
      <c r="Z707" s="21">
        <f t="shared" si="46"/>
        <v>1000</v>
      </c>
      <c r="AA707" s="21" t="s">
        <v>55</v>
      </c>
      <c r="AB707" s="21"/>
      <c r="AC707" s="21"/>
      <c r="AD707" s="21"/>
      <c r="AE707" s="21"/>
      <c r="AF707" s="21"/>
      <c r="AG707" s="28"/>
      <c r="AH707" s="21"/>
      <c r="AI707" s="29"/>
      <c r="AJ707" s="21"/>
      <c r="AK707" s="21"/>
      <c r="AL707" s="22"/>
      <c r="AM707" s="21"/>
      <c r="AN707" s="21">
        <f t="shared" si="45"/>
        <v>150</v>
      </c>
      <c r="AO707" s="21" t="s">
        <v>42</v>
      </c>
      <c r="AP707" s="22"/>
      <c r="AQ707" s="22"/>
      <c r="AR707" s="22"/>
    </row>
    <row r="708" spans="1:47" s="20" customFormat="1" x14ac:dyDescent="0.15">
      <c r="A708" s="21" t="s">
        <v>46</v>
      </c>
      <c r="B708" s="20" t="s">
        <v>918</v>
      </c>
      <c r="C708" s="20" t="s">
        <v>1050</v>
      </c>
      <c r="D708" s="20" t="s">
        <v>1078</v>
      </c>
      <c r="E708" s="20" t="s">
        <v>1093</v>
      </c>
      <c r="F708" s="20" t="s">
        <v>922</v>
      </c>
      <c r="G708" s="20" t="s">
        <v>1094</v>
      </c>
      <c r="I708" s="20">
        <v>13922957388</v>
      </c>
      <c r="J708" s="20" t="s">
        <v>924</v>
      </c>
      <c r="K708" s="20" t="s">
        <v>1086</v>
      </c>
      <c r="L708" s="20" t="s">
        <v>926</v>
      </c>
      <c r="M708" s="20">
        <v>1600</v>
      </c>
      <c r="N708" s="20">
        <v>1600</v>
      </c>
      <c r="O708" s="20" t="s">
        <v>927</v>
      </c>
      <c r="P708" s="20" t="s">
        <v>886</v>
      </c>
      <c r="Q708" s="22"/>
      <c r="R708" s="22" t="s">
        <v>1082</v>
      </c>
      <c r="S708" s="25" t="s">
        <v>1087</v>
      </c>
      <c r="T708" s="22" t="s">
        <v>53</v>
      </c>
      <c r="U708" s="22" t="s">
        <v>1088</v>
      </c>
      <c r="V708" s="26">
        <v>1</v>
      </c>
      <c r="W708" s="26"/>
      <c r="X708" s="26"/>
      <c r="Y708" s="21">
        <v>10</v>
      </c>
      <c r="Z708" s="21">
        <f t="shared" si="46"/>
        <v>1600</v>
      </c>
      <c r="AA708" s="21" t="s">
        <v>55</v>
      </c>
      <c r="AB708" s="21"/>
      <c r="AC708" s="21"/>
      <c r="AD708" s="21"/>
      <c r="AE708" s="21"/>
      <c r="AF708" s="21"/>
      <c r="AG708" s="28"/>
      <c r="AH708" s="21"/>
      <c r="AI708" s="29"/>
      <c r="AJ708" s="21"/>
      <c r="AK708" s="21"/>
      <c r="AL708" s="22"/>
      <c r="AM708" s="21"/>
      <c r="AN708" s="21">
        <f t="shared" si="45"/>
        <v>240</v>
      </c>
      <c r="AO708" s="21" t="s">
        <v>42</v>
      </c>
      <c r="AP708" s="22"/>
      <c r="AQ708" s="22"/>
      <c r="AR708" s="22"/>
    </row>
    <row r="709" spans="1:47" s="20" customFormat="1" x14ac:dyDescent="0.15">
      <c r="A709" s="21" t="s">
        <v>46</v>
      </c>
      <c r="B709" s="20" t="s">
        <v>918</v>
      </c>
      <c r="C709" s="20" t="s">
        <v>1050</v>
      </c>
      <c r="D709" s="20" t="s">
        <v>1078</v>
      </c>
      <c r="E709" s="20" t="s">
        <v>1093</v>
      </c>
      <c r="F709" s="20" t="s">
        <v>922</v>
      </c>
      <c r="G709" s="20" t="s">
        <v>1095</v>
      </c>
      <c r="I709" s="20">
        <v>13537472516</v>
      </c>
      <c r="J709" s="20" t="s">
        <v>924</v>
      </c>
      <c r="K709" s="20" t="s">
        <v>1086</v>
      </c>
      <c r="L709" s="20" t="s">
        <v>926</v>
      </c>
      <c r="M709" s="20">
        <v>1600</v>
      </c>
      <c r="N709" s="20">
        <v>1600</v>
      </c>
      <c r="O709" s="20" t="s">
        <v>927</v>
      </c>
      <c r="P709" s="20" t="s">
        <v>886</v>
      </c>
      <c r="Q709" s="22"/>
      <c r="R709" s="22" t="s">
        <v>1082</v>
      </c>
      <c r="S709" s="25" t="s">
        <v>1087</v>
      </c>
      <c r="T709" s="22" t="s">
        <v>53</v>
      </c>
      <c r="U709" s="22" t="s">
        <v>1088</v>
      </c>
      <c r="V709" s="26">
        <v>1</v>
      </c>
      <c r="W709" s="26"/>
      <c r="X709" s="26"/>
      <c r="Y709" s="21">
        <v>10</v>
      </c>
      <c r="Z709" s="21">
        <f t="shared" si="46"/>
        <v>1600</v>
      </c>
      <c r="AA709" s="21" t="s">
        <v>55</v>
      </c>
      <c r="AB709" s="21"/>
      <c r="AC709" s="21"/>
      <c r="AD709" s="21"/>
      <c r="AE709" s="21"/>
      <c r="AF709" s="21"/>
      <c r="AG709" s="28"/>
      <c r="AH709" s="21"/>
      <c r="AI709" s="29"/>
      <c r="AJ709" s="21"/>
      <c r="AK709" s="21"/>
      <c r="AL709" s="22"/>
      <c r="AM709" s="21"/>
      <c r="AN709" s="21">
        <f t="shared" si="45"/>
        <v>240</v>
      </c>
      <c r="AO709" s="21" t="s">
        <v>42</v>
      </c>
      <c r="AP709" s="22"/>
      <c r="AQ709" s="22"/>
      <c r="AR709" s="22"/>
    </row>
    <row r="710" spans="1:47" s="20" customFormat="1" x14ac:dyDescent="0.15">
      <c r="A710" s="21" t="s">
        <v>46</v>
      </c>
      <c r="B710" s="20" t="s">
        <v>918</v>
      </c>
      <c r="C710" s="20" t="s">
        <v>1050</v>
      </c>
      <c r="D710" s="20" t="s">
        <v>1051</v>
      </c>
      <c r="E710" s="20" t="s">
        <v>1096</v>
      </c>
      <c r="F710" s="20" t="s">
        <v>922</v>
      </c>
      <c r="G710" s="20" t="s">
        <v>1097</v>
      </c>
      <c r="I710" s="20">
        <v>13528589392</v>
      </c>
      <c r="J710" s="20" t="s">
        <v>924</v>
      </c>
      <c r="K710" s="20" t="s">
        <v>1098</v>
      </c>
      <c r="L710" s="20" t="s">
        <v>933</v>
      </c>
      <c r="M710" s="20">
        <v>1200</v>
      </c>
      <c r="N710" s="20">
        <v>1200</v>
      </c>
      <c r="O710" s="20" t="s">
        <v>940</v>
      </c>
      <c r="P710" s="20" t="s">
        <v>886</v>
      </c>
      <c r="Q710" s="22"/>
      <c r="R710" s="22" t="s">
        <v>121</v>
      </c>
      <c r="S710" s="25" t="s">
        <v>1054</v>
      </c>
      <c r="T710" s="22" t="s">
        <v>53</v>
      </c>
      <c r="U710" s="22" t="s">
        <v>686</v>
      </c>
      <c r="V710" s="26">
        <v>1</v>
      </c>
      <c r="W710" s="26"/>
      <c r="X710" s="26"/>
      <c r="Y710" s="21">
        <v>6</v>
      </c>
      <c r="Z710" s="21">
        <f t="shared" si="46"/>
        <v>1200</v>
      </c>
      <c r="AA710" s="21" t="s">
        <v>55</v>
      </c>
      <c r="AB710" s="21"/>
      <c r="AC710" s="21"/>
      <c r="AD710" s="21"/>
      <c r="AE710" s="21"/>
      <c r="AF710" s="21"/>
      <c r="AG710" s="28"/>
      <c r="AH710" s="21"/>
      <c r="AI710" s="29"/>
      <c r="AJ710" s="21"/>
      <c r="AK710" s="21"/>
      <c r="AL710" s="22"/>
      <c r="AM710" s="21"/>
      <c r="AN710" s="21">
        <f t="shared" si="45"/>
        <v>180</v>
      </c>
      <c r="AO710" s="21" t="s">
        <v>42</v>
      </c>
      <c r="AP710" s="22"/>
      <c r="AQ710" s="22"/>
      <c r="AR710" s="22"/>
    </row>
    <row r="711" spans="1:47" s="20" customFormat="1" x14ac:dyDescent="0.15">
      <c r="A711" s="21" t="s">
        <v>46</v>
      </c>
      <c r="B711" s="20" t="s">
        <v>918</v>
      </c>
      <c r="C711" s="20" t="s">
        <v>1099</v>
      </c>
      <c r="D711" s="20" t="s">
        <v>1100</v>
      </c>
      <c r="E711" s="20" t="s">
        <v>1101</v>
      </c>
      <c r="F711" s="20" t="s">
        <v>922</v>
      </c>
      <c r="G711" s="20" t="s">
        <v>1102</v>
      </c>
      <c r="I711" s="20">
        <v>13798909087</v>
      </c>
      <c r="J711" s="20" t="s">
        <v>931</v>
      </c>
      <c r="K711" s="20" t="s">
        <v>1103</v>
      </c>
      <c r="L711" s="20" t="s">
        <v>944</v>
      </c>
      <c r="M711" s="20">
        <v>1600</v>
      </c>
      <c r="N711" s="20">
        <v>1600</v>
      </c>
      <c r="O711" s="20" t="s">
        <v>927</v>
      </c>
      <c r="P711" s="20" t="s">
        <v>886</v>
      </c>
      <c r="Q711" s="22"/>
      <c r="R711" s="22" t="s">
        <v>52</v>
      </c>
      <c r="S711" s="25"/>
      <c r="T711" s="22" t="s">
        <v>53</v>
      </c>
      <c r="U711" s="22" t="s">
        <v>1104</v>
      </c>
      <c r="V711" s="26">
        <v>1</v>
      </c>
      <c r="W711" s="26"/>
      <c r="X711" s="26"/>
      <c r="Y711" s="21">
        <v>10</v>
      </c>
      <c r="Z711" s="21">
        <f t="shared" si="46"/>
        <v>1600</v>
      </c>
      <c r="AA711" s="21" t="s">
        <v>55</v>
      </c>
      <c r="AB711" s="21"/>
      <c r="AC711" s="21"/>
      <c r="AD711" s="21"/>
      <c r="AE711" s="21"/>
      <c r="AF711" s="21"/>
      <c r="AG711" s="28"/>
      <c r="AH711" s="21"/>
      <c r="AI711" s="29"/>
      <c r="AJ711" s="21"/>
      <c r="AK711" s="21"/>
      <c r="AL711" s="22"/>
      <c r="AM711" s="21"/>
      <c r="AN711" s="21">
        <f t="shared" si="45"/>
        <v>240</v>
      </c>
      <c r="AO711" s="21" t="s">
        <v>42</v>
      </c>
      <c r="AP711" s="22"/>
      <c r="AQ711" s="22"/>
      <c r="AR711" s="22"/>
    </row>
    <row r="712" spans="1:47" s="20" customFormat="1" x14ac:dyDescent="0.15">
      <c r="A712" s="21" t="s">
        <v>46</v>
      </c>
      <c r="B712" s="20" t="s">
        <v>918</v>
      </c>
      <c r="C712" s="20" t="s">
        <v>1099</v>
      </c>
      <c r="D712" s="20" t="s">
        <v>1100</v>
      </c>
      <c r="E712" s="20" t="s">
        <v>1105</v>
      </c>
      <c r="F712" s="20" t="s">
        <v>922</v>
      </c>
      <c r="G712" s="20" t="s">
        <v>1106</v>
      </c>
      <c r="I712" s="20">
        <v>13825781859</v>
      </c>
      <c r="J712" s="20" t="s">
        <v>931</v>
      </c>
      <c r="K712" s="20" t="s">
        <v>1107</v>
      </c>
      <c r="L712" s="20" t="s">
        <v>944</v>
      </c>
      <c r="M712" s="20">
        <v>1600</v>
      </c>
      <c r="N712" s="20">
        <v>1600</v>
      </c>
      <c r="O712" s="20" t="s">
        <v>927</v>
      </c>
      <c r="P712" s="20" t="s">
        <v>886</v>
      </c>
      <c r="Q712" s="22"/>
      <c r="R712" s="22" t="s">
        <v>52</v>
      </c>
      <c r="S712" s="25"/>
      <c r="T712" s="22" t="s">
        <v>1108</v>
      </c>
      <c r="U712" s="22"/>
      <c r="V712" s="26">
        <v>1</v>
      </c>
      <c r="W712" s="26"/>
      <c r="X712" s="26"/>
      <c r="Y712" s="21">
        <v>10</v>
      </c>
      <c r="Z712" s="21">
        <f t="shared" si="46"/>
        <v>1600</v>
      </c>
      <c r="AA712" s="21" t="s">
        <v>55</v>
      </c>
      <c r="AB712" s="21"/>
      <c r="AC712" s="21"/>
      <c r="AD712" s="21"/>
      <c r="AE712" s="21"/>
      <c r="AF712" s="21"/>
      <c r="AG712" s="28"/>
      <c r="AH712" s="21"/>
      <c r="AI712" s="29"/>
      <c r="AJ712" s="21"/>
      <c r="AK712" s="21"/>
      <c r="AL712" s="22"/>
      <c r="AM712" s="21"/>
      <c r="AN712" s="21">
        <f t="shared" si="45"/>
        <v>240</v>
      </c>
      <c r="AO712" s="21" t="s">
        <v>42</v>
      </c>
      <c r="AP712" s="22"/>
      <c r="AQ712" s="22"/>
      <c r="AR712" s="22"/>
      <c r="AS712" s="22"/>
      <c r="AT712" s="22"/>
      <c r="AU712" s="22"/>
    </row>
    <row r="713" spans="1:47" s="20" customFormat="1" x14ac:dyDescent="0.15">
      <c r="A713" s="21" t="s">
        <v>46</v>
      </c>
      <c r="B713" s="20" t="s">
        <v>918</v>
      </c>
      <c r="C713" s="20" t="s">
        <v>1099</v>
      </c>
      <c r="D713" s="20" t="s">
        <v>1100</v>
      </c>
      <c r="E713" s="20" t="s">
        <v>1101</v>
      </c>
      <c r="F713" s="20" t="s">
        <v>922</v>
      </c>
      <c r="G713" s="20" t="s">
        <v>1109</v>
      </c>
      <c r="I713" s="20">
        <v>13006856693</v>
      </c>
      <c r="J713" s="20" t="s">
        <v>931</v>
      </c>
      <c r="K713" s="20" t="s">
        <v>1107</v>
      </c>
      <c r="L713" s="20" t="s">
        <v>944</v>
      </c>
      <c r="M713" s="20">
        <v>1600</v>
      </c>
      <c r="N713" s="20">
        <v>1600</v>
      </c>
      <c r="O713" s="20" t="s">
        <v>927</v>
      </c>
      <c r="P713" s="20" t="s">
        <v>886</v>
      </c>
      <c r="Q713" s="22"/>
      <c r="R713" s="22" t="s">
        <v>52</v>
      </c>
      <c r="S713" s="25"/>
      <c r="T713" s="22" t="s">
        <v>1108</v>
      </c>
      <c r="U713" s="22"/>
      <c r="V713" s="26">
        <v>1</v>
      </c>
      <c r="W713" s="26"/>
      <c r="X713" s="26"/>
      <c r="Y713" s="21">
        <v>10</v>
      </c>
      <c r="Z713" s="21">
        <f t="shared" si="46"/>
        <v>1600</v>
      </c>
      <c r="AA713" s="21" t="s">
        <v>55</v>
      </c>
      <c r="AB713" s="21"/>
      <c r="AC713" s="21"/>
      <c r="AD713" s="21"/>
      <c r="AE713" s="21"/>
      <c r="AF713" s="21"/>
      <c r="AG713" s="28"/>
      <c r="AH713" s="21"/>
      <c r="AI713" s="29"/>
      <c r="AJ713" s="21"/>
      <c r="AK713" s="21"/>
      <c r="AL713" s="22"/>
      <c r="AM713" s="21"/>
      <c r="AN713" s="21">
        <f t="shared" si="45"/>
        <v>240</v>
      </c>
      <c r="AO713" s="21" t="s">
        <v>42</v>
      </c>
      <c r="AP713" s="22"/>
      <c r="AQ713" s="22"/>
      <c r="AR713" s="22"/>
      <c r="AS713" s="22"/>
      <c r="AT713" s="22"/>
      <c r="AU713" s="22"/>
    </row>
    <row r="714" spans="1:47" s="20" customFormat="1" x14ac:dyDescent="0.15">
      <c r="A714" s="21" t="s">
        <v>46</v>
      </c>
      <c r="B714" s="20" t="s">
        <v>918</v>
      </c>
      <c r="C714" s="20" t="s">
        <v>1099</v>
      </c>
      <c r="D714" s="20" t="s">
        <v>1100</v>
      </c>
      <c r="E714" s="20" t="s">
        <v>1110</v>
      </c>
      <c r="F714" s="20" t="s">
        <v>922</v>
      </c>
      <c r="G714" s="20" t="s">
        <v>1111</v>
      </c>
      <c r="I714" s="20">
        <v>13650199282</v>
      </c>
      <c r="J714" s="20" t="s">
        <v>931</v>
      </c>
      <c r="K714" s="20" t="s">
        <v>1112</v>
      </c>
      <c r="L714" s="20" t="s">
        <v>944</v>
      </c>
      <c r="M714" s="20">
        <v>1600</v>
      </c>
      <c r="N714" s="20">
        <v>1600</v>
      </c>
      <c r="O714" s="20" t="s">
        <v>927</v>
      </c>
      <c r="P714" s="20" t="s">
        <v>886</v>
      </c>
      <c r="Q714" s="22"/>
      <c r="R714" s="22" t="s">
        <v>52</v>
      </c>
      <c r="S714" s="25"/>
      <c r="T714" s="22" t="s">
        <v>1113</v>
      </c>
      <c r="U714" s="22" t="s">
        <v>413</v>
      </c>
      <c r="V714" s="26">
        <v>1</v>
      </c>
      <c r="W714" s="26"/>
      <c r="X714" s="26"/>
      <c r="Y714" s="21">
        <v>10</v>
      </c>
      <c r="Z714" s="21">
        <f t="shared" si="46"/>
        <v>1600</v>
      </c>
      <c r="AA714" s="21" t="s">
        <v>55</v>
      </c>
      <c r="AB714" s="21"/>
      <c r="AC714" s="21"/>
      <c r="AD714" s="21"/>
      <c r="AE714" s="21"/>
      <c r="AF714" s="21"/>
      <c r="AG714" s="28"/>
      <c r="AH714" s="21"/>
      <c r="AI714" s="29"/>
      <c r="AJ714" s="21"/>
      <c r="AK714" s="21"/>
      <c r="AL714" s="22"/>
      <c r="AM714" s="21"/>
      <c r="AN714" s="21">
        <f t="shared" si="45"/>
        <v>240</v>
      </c>
      <c r="AO714" s="21" t="s">
        <v>42</v>
      </c>
      <c r="AP714" s="22"/>
      <c r="AQ714" s="22"/>
      <c r="AR714" s="22"/>
      <c r="AS714" s="22"/>
      <c r="AT714" s="22"/>
      <c r="AU714" s="22"/>
    </row>
    <row r="715" spans="1:47" s="20" customFormat="1" x14ac:dyDescent="0.15">
      <c r="A715" s="21" t="s">
        <v>46</v>
      </c>
      <c r="B715" s="20" t="s">
        <v>918</v>
      </c>
      <c r="C715" s="20" t="s">
        <v>1099</v>
      </c>
      <c r="D715" s="20" t="s">
        <v>1100</v>
      </c>
      <c r="E715" s="20" t="s">
        <v>1110</v>
      </c>
      <c r="F715" s="20" t="s">
        <v>922</v>
      </c>
      <c r="G715" s="20" t="s">
        <v>1114</v>
      </c>
      <c r="I715" s="20">
        <v>13720234235</v>
      </c>
      <c r="J715" s="20" t="s">
        <v>931</v>
      </c>
      <c r="K715" s="20" t="s">
        <v>1112</v>
      </c>
      <c r="L715" s="20" t="s">
        <v>944</v>
      </c>
      <c r="M715" s="20">
        <v>1600</v>
      </c>
      <c r="N715" s="20">
        <v>1600</v>
      </c>
      <c r="O715" s="20" t="s">
        <v>927</v>
      </c>
      <c r="P715" s="20" t="s">
        <v>886</v>
      </c>
      <c r="Q715" s="22"/>
      <c r="R715" s="22" t="s">
        <v>52</v>
      </c>
      <c r="S715" s="25"/>
      <c r="T715" s="22" t="s">
        <v>1113</v>
      </c>
      <c r="U715" s="22" t="s">
        <v>413</v>
      </c>
      <c r="V715" s="26">
        <v>1</v>
      </c>
      <c r="W715" s="26"/>
      <c r="X715" s="26"/>
      <c r="Y715" s="21">
        <v>10</v>
      </c>
      <c r="Z715" s="21">
        <f t="shared" si="46"/>
        <v>1600</v>
      </c>
      <c r="AA715" s="21" t="s">
        <v>55</v>
      </c>
      <c r="AB715" s="21"/>
      <c r="AC715" s="21"/>
      <c r="AD715" s="21"/>
      <c r="AE715" s="21"/>
      <c r="AF715" s="21"/>
      <c r="AG715" s="28"/>
      <c r="AH715" s="21"/>
      <c r="AI715" s="29"/>
      <c r="AJ715" s="21"/>
      <c r="AK715" s="21"/>
      <c r="AL715" s="22"/>
      <c r="AM715" s="21"/>
      <c r="AN715" s="21">
        <f t="shared" si="45"/>
        <v>240</v>
      </c>
      <c r="AO715" s="21" t="s">
        <v>42</v>
      </c>
      <c r="AP715" s="22"/>
      <c r="AQ715" s="22"/>
      <c r="AR715" s="22"/>
      <c r="AS715" s="22"/>
      <c r="AT715" s="22"/>
      <c r="AU715" s="22"/>
    </row>
    <row r="716" spans="1:47" s="20" customFormat="1" x14ac:dyDescent="0.15">
      <c r="A716" s="21" t="s">
        <v>46</v>
      </c>
      <c r="B716" s="20" t="s">
        <v>918</v>
      </c>
      <c r="C716" s="20" t="s">
        <v>1099</v>
      </c>
      <c r="D716" s="20" t="s">
        <v>1100</v>
      </c>
      <c r="E716" s="20" t="s">
        <v>1115</v>
      </c>
      <c r="F716" s="20" t="s">
        <v>922</v>
      </c>
      <c r="G716" s="20" t="s">
        <v>1116</v>
      </c>
      <c r="I716" s="20">
        <v>13825751765</v>
      </c>
      <c r="J716" s="20" t="s">
        <v>931</v>
      </c>
      <c r="K716" s="20" t="s">
        <v>1107</v>
      </c>
      <c r="L716" s="20" t="s">
        <v>944</v>
      </c>
      <c r="M716" s="20">
        <v>1600</v>
      </c>
      <c r="N716" s="20">
        <v>1600</v>
      </c>
      <c r="O716" s="20" t="s">
        <v>927</v>
      </c>
      <c r="P716" s="20" t="s">
        <v>886</v>
      </c>
      <c r="Q716" s="22"/>
      <c r="R716" s="22" t="s">
        <v>52</v>
      </c>
      <c r="S716" s="25"/>
      <c r="T716" s="22" t="s">
        <v>1108</v>
      </c>
      <c r="U716" s="22"/>
      <c r="V716" s="26">
        <v>1</v>
      </c>
      <c r="W716" s="26"/>
      <c r="X716" s="26"/>
      <c r="Y716" s="21">
        <v>10</v>
      </c>
      <c r="Z716" s="21">
        <f t="shared" si="46"/>
        <v>1600</v>
      </c>
      <c r="AA716" s="21" t="s">
        <v>55</v>
      </c>
      <c r="AB716" s="21"/>
      <c r="AC716" s="21"/>
      <c r="AD716" s="21"/>
      <c r="AE716" s="21"/>
      <c r="AF716" s="21"/>
      <c r="AG716" s="28"/>
      <c r="AH716" s="21"/>
      <c r="AI716" s="29"/>
      <c r="AJ716" s="21"/>
      <c r="AK716" s="21"/>
      <c r="AL716" s="22"/>
      <c r="AM716" s="21"/>
      <c r="AN716" s="21">
        <f t="shared" si="45"/>
        <v>240</v>
      </c>
      <c r="AO716" s="21" t="s">
        <v>42</v>
      </c>
      <c r="AP716" s="22"/>
      <c r="AQ716" s="22"/>
      <c r="AR716" s="22"/>
      <c r="AS716" s="22"/>
      <c r="AT716" s="22"/>
      <c r="AU716" s="22"/>
    </row>
    <row r="717" spans="1:47" s="20" customFormat="1" x14ac:dyDescent="0.15">
      <c r="A717" s="21" t="s">
        <v>46</v>
      </c>
      <c r="B717" s="20" t="s">
        <v>918</v>
      </c>
      <c r="C717" s="20" t="s">
        <v>1099</v>
      </c>
      <c r="D717" s="20" t="s">
        <v>1100</v>
      </c>
      <c r="E717" s="20" t="s">
        <v>1115</v>
      </c>
      <c r="F717" s="20" t="s">
        <v>922</v>
      </c>
      <c r="G717" s="20" t="s">
        <v>1117</v>
      </c>
      <c r="I717" s="20">
        <v>13694994680</v>
      </c>
      <c r="J717" s="20" t="s">
        <v>931</v>
      </c>
      <c r="K717" s="20" t="s">
        <v>1107</v>
      </c>
      <c r="L717" s="20" t="s">
        <v>944</v>
      </c>
      <c r="M717" s="20">
        <v>1600</v>
      </c>
      <c r="N717" s="20">
        <v>1600</v>
      </c>
      <c r="O717" s="20" t="s">
        <v>927</v>
      </c>
      <c r="P717" s="20" t="s">
        <v>886</v>
      </c>
      <c r="Q717" s="22"/>
      <c r="R717" s="22" t="s">
        <v>52</v>
      </c>
      <c r="S717" s="25"/>
      <c r="T717" s="22" t="s">
        <v>1108</v>
      </c>
      <c r="U717" s="22"/>
      <c r="V717" s="26">
        <v>1</v>
      </c>
      <c r="W717" s="26"/>
      <c r="X717" s="26"/>
      <c r="Y717" s="21">
        <v>10</v>
      </c>
      <c r="Z717" s="21">
        <f t="shared" si="46"/>
        <v>1600</v>
      </c>
      <c r="AA717" s="21" t="s">
        <v>55</v>
      </c>
      <c r="AB717" s="21"/>
      <c r="AC717" s="21"/>
      <c r="AD717" s="21"/>
      <c r="AE717" s="21"/>
      <c r="AF717" s="21"/>
      <c r="AG717" s="28"/>
      <c r="AH717" s="21"/>
      <c r="AI717" s="29"/>
      <c r="AJ717" s="21"/>
      <c r="AK717" s="21"/>
      <c r="AL717" s="22"/>
      <c r="AM717" s="21"/>
      <c r="AN717" s="21">
        <f t="shared" si="45"/>
        <v>240</v>
      </c>
      <c r="AO717" s="21" t="s">
        <v>42</v>
      </c>
      <c r="AP717" s="22"/>
      <c r="AQ717" s="22"/>
      <c r="AR717" s="22"/>
      <c r="AS717" s="22"/>
      <c r="AT717" s="22"/>
      <c r="AU717" s="22"/>
    </row>
    <row r="718" spans="1:47" s="20" customFormat="1" x14ac:dyDescent="0.15">
      <c r="A718" s="21" t="s">
        <v>46</v>
      </c>
      <c r="B718" s="20" t="s">
        <v>918</v>
      </c>
      <c r="C718" s="20" t="s">
        <v>1099</v>
      </c>
      <c r="D718" s="20" t="s">
        <v>1100</v>
      </c>
      <c r="E718" s="20" t="s">
        <v>1115</v>
      </c>
      <c r="F718" s="20" t="s">
        <v>922</v>
      </c>
      <c r="G718" s="20" t="s">
        <v>1118</v>
      </c>
      <c r="I718" s="20">
        <v>13424390200</v>
      </c>
      <c r="J718" s="20" t="s">
        <v>931</v>
      </c>
      <c r="K718" s="20" t="s">
        <v>1107</v>
      </c>
      <c r="L718" s="20" t="s">
        <v>944</v>
      </c>
      <c r="M718" s="20">
        <v>1600</v>
      </c>
      <c r="N718" s="20">
        <v>1600</v>
      </c>
      <c r="O718" s="20" t="s">
        <v>927</v>
      </c>
      <c r="P718" s="20" t="s">
        <v>886</v>
      </c>
      <c r="Q718" s="22"/>
      <c r="R718" s="22" t="s">
        <v>52</v>
      </c>
      <c r="S718" s="25"/>
      <c r="T718" s="22" t="s">
        <v>1108</v>
      </c>
      <c r="U718" s="22"/>
      <c r="V718" s="26">
        <v>1</v>
      </c>
      <c r="W718" s="26"/>
      <c r="X718" s="26"/>
      <c r="Y718" s="21">
        <v>10</v>
      </c>
      <c r="Z718" s="21">
        <f t="shared" si="46"/>
        <v>1600</v>
      </c>
      <c r="AA718" s="21" t="s">
        <v>55</v>
      </c>
      <c r="AB718" s="21"/>
      <c r="AC718" s="21"/>
      <c r="AD718" s="21"/>
      <c r="AE718" s="21"/>
      <c r="AF718" s="21"/>
      <c r="AG718" s="28"/>
      <c r="AH718" s="21"/>
      <c r="AI718" s="29"/>
      <c r="AJ718" s="21"/>
      <c r="AK718" s="21"/>
      <c r="AL718" s="22"/>
      <c r="AM718" s="21"/>
      <c r="AN718" s="21">
        <f t="shared" si="45"/>
        <v>240</v>
      </c>
      <c r="AO718" s="21" t="s">
        <v>42</v>
      </c>
      <c r="AP718" s="22"/>
      <c r="AQ718" s="22"/>
      <c r="AR718" s="22"/>
      <c r="AS718" s="22"/>
      <c r="AT718" s="22"/>
      <c r="AU718" s="22"/>
    </row>
    <row r="719" spans="1:47" s="20" customFormat="1" x14ac:dyDescent="0.15">
      <c r="A719" s="21" t="s">
        <v>46</v>
      </c>
      <c r="B719" s="20" t="s">
        <v>918</v>
      </c>
      <c r="C719" s="20" t="s">
        <v>1099</v>
      </c>
      <c r="D719" s="20" t="s">
        <v>1100</v>
      </c>
      <c r="E719" s="20" t="s">
        <v>1115</v>
      </c>
      <c r="F719" s="20" t="s">
        <v>922</v>
      </c>
      <c r="G719" s="20" t="s">
        <v>1119</v>
      </c>
      <c r="I719" s="20">
        <v>15907168576</v>
      </c>
      <c r="J719" s="20" t="s">
        <v>931</v>
      </c>
      <c r="K719" s="20" t="s">
        <v>1107</v>
      </c>
      <c r="L719" s="20" t="s">
        <v>944</v>
      </c>
      <c r="M719" s="20">
        <v>1600</v>
      </c>
      <c r="N719" s="20">
        <v>1600</v>
      </c>
      <c r="O719" s="20" t="s">
        <v>927</v>
      </c>
      <c r="P719" s="20" t="s">
        <v>886</v>
      </c>
      <c r="Q719" s="22"/>
      <c r="R719" s="22" t="s">
        <v>52</v>
      </c>
      <c r="S719" s="25"/>
      <c r="T719" s="22" t="s">
        <v>1108</v>
      </c>
      <c r="U719" s="22"/>
      <c r="V719" s="26">
        <v>1</v>
      </c>
      <c r="W719" s="26"/>
      <c r="X719" s="26"/>
      <c r="Y719" s="21">
        <v>10</v>
      </c>
      <c r="Z719" s="21">
        <f t="shared" si="46"/>
        <v>1600</v>
      </c>
      <c r="AA719" s="21" t="s">
        <v>55</v>
      </c>
      <c r="AB719" s="21"/>
      <c r="AC719" s="21"/>
      <c r="AD719" s="21"/>
      <c r="AE719" s="21"/>
      <c r="AF719" s="21"/>
      <c r="AG719" s="28"/>
      <c r="AH719" s="21"/>
      <c r="AI719" s="29"/>
      <c r="AJ719" s="21"/>
      <c r="AK719" s="21"/>
      <c r="AL719" s="22"/>
      <c r="AM719" s="21"/>
      <c r="AN719" s="21">
        <f t="shared" si="45"/>
        <v>240</v>
      </c>
      <c r="AO719" s="21" t="s">
        <v>42</v>
      </c>
      <c r="AP719" s="22"/>
      <c r="AQ719" s="22"/>
      <c r="AR719" s="22"/>
      <c r="AS719" s="22"/>
      <c r="AT719" s="22"/>
      <c r="AU719" s="22"/>
    </row>
    <row r="720" spans="1:47" s="20" customFormat="1" x14ac:dyDescent="0.15">
      <c r="A720" s="21" t="s">
        <v>46</v>
      </c>
      <c r="B720" s="20" t="s">
        <v>918</v>
      </c>
      <c r="C720" s="20" t="s">
        <v>1099</v>
      </c>
      <c r="D720" s="20" t="s">
        <v>1100</v>
      </c>
      <c r="E720" s="20" t="s">
        <v>1115</v>
      </c>
      <c r="F720" s="20" t="s">
        <v>922</v>
      </c>
      <c r="G720" s="20" t="s">
        <v>1120</v>
      </c>
      <c r="I720" s="20">
        <v>13928057512</v>
      </c>
      <c r="J720" s="20" t="s">
        <v>931</v>
      </c>
      <c r="K720" s="20" t="s">
        <v>1107</v>
      </c>
      <c r="L720" s="20" t="s">
        <v>944</v>
      </c>
      <c r="M720" s="20">
        <v>1600</v>
      </c>
      <c r="N720" s="20">
        <v>1600</v>
      </c>
      <c r="O720" s="20" t="s">
        <v>927</v>
      </c>
      <c r="P720" s="20" t="s">
        <v>886</v>
      </c>
      <c r="Q720" s="22"/>
      <c r="R720" s="22" t="s">
        <v>52</v>
      </c>
      <c r="S720" s="25"/>
      <c r="T720" s="22" t="s">
        <v>1108</v>
      </c>
      <c r="U720" s="22"/>
      <c r="V720" s="26">
        <v>1</v>
      </c>
      <c r="W720" s="26"/>
      <c r="X720" s="26"/>
      <c r="Y720" s="21">
        <v>10</v>
      </c>
      <c r="Z720" s="21">
        <f t="shared" si="46"/>
        <v>1600</v>
      </c>
      <c r="AA720" s="21" t="s">
        <v>55</v>
      </c>
      <c r="AB720" s="21"/>
      <c r="AC720" s="21"/>
      <c r="AD720" s="21"/>
      <c r="AE720" s="21"/>
      <c r="AF720" s="21"/>
      <c r="AG720" s="28"/>
      <c r="AH720" s="21"/>
      <c r="AI720" s="29"/>
      <c r="AJ720" s="21"/>
      <c r="AK720" s="21"/>
      <c r="AL720" s="22"/>
      <c r="AM720" s="21"/>
      <c r="AN720" s="21">
        <f t="shared" si="45"/>
        <v>240</v>
      </c>
      <c r="AO720" s="21" t="s">
        <v>42</v>
      </c>
      <c r="AP720" s="22"/>
      <c r="AQ720" s="22"/>
      <c r="AR720" s="22"/>
      <c r="AS720" s="22"/>
      <c r="AT720" s="22"/>
      <c r="AU720" s="22"/>
    </row>
    <row r="721" spans="1:47" s="20" customFormat="1" x14ac:dyDescent="0.15">
      <c r="A721" s="21" t="s">
        <v>46</v>
      </c>
      <c r="B721" s="20" t="s">
        <v>918</v>
      </c>
      <c r="C721" s="20" t="s">
        <v>1099</v>
      </c>
      <c r="D721" s="20" t="s">
        <v>1121</v>
      </c>
      <c r="E721" s="20" t="s">
        <v>1122</v>
      </c>
      <c r="F721" s="20" t="s">
        <v>922</v>
      </c>
      <c r="G721" s="20" t="s">
        <v>1123</v>
      </c>
      <c r="I721" s="20">
        <v>15875323938</v>
      </c>
      <c r="J721" s="20" t="s">
        <v>924</v>
      </c>
      <c r="K721" s="20" t="s">
        <v>1124</v>
      </c>
      <c r="L721" s="20" t="s">
        <v>933</v>
      </c>
      <c r="M721" s="20">
        <v>1200</v>
      </c>
      <c r="N721" s="20">
        <v>1200</v>
      </c>
      <c r="O721" s="20" t="s">
        <v>927</v>
      </c>
      <c r="P721" s="20" t="s">
        <v>886</v>
      </c>
      <c r="Q721" s="22"/>
      <c r="R721" s="22" t="s">
        <v>1125</v>
      </c>
      <c r="S721" s="25" t="s">
        <v>1126</v>
      </c>
      <c r="T721" s="22" t="s">
        <v>275</v>
      </c>
      <c r="U721" s="44" t="s">
        <v>1127</v>
      </c>
      <c r="V721" s="26">
        <v>1</v>
      </c>
      <c r="W721" s="26"/>
      <c r="X721" s="26"/>
      <c r="Y721" s="21">
        <v>6</v>
      </c>
      <c r="Z721" s="21">
        <f t="shared" si="46"/>
        <v>1200</v>
      </c>
      <c r="AA721" s="21" t="s">
        <v>55</v>
      </c>
      <c r="AB721" s="21"/>
      <c r="AC721" s="21"/>
      <c r="AD721" s="21"/>
      <c r="AE721" s="21"/>
      <c r="AF721" s="21"/>
      <c r="AG721" s="28"/>
      <c r="AH721" s="21"/>
      <c r="AI721" s="29"/>
      <c r="AJ721" s="21"/>
      <c r="AK721" s="21"/>
      <c r="AL721" s="22"/>
      <c r="AM721" s="21"/>
      <c r="AN721" s="21">
        <f t="shared" si="45"/>
        <v>180</v>
      </c>
      <c r="AO721" s="21" t="s">
        <v>42</v>
      </c>
      <c r="AP721" s="22"/>
      <c r="AQ721" s="22"/>
      <c r="AR721" s="22"/>
    </row>
    <row r="722" spans="1:47" s="20" customFormat="1" x14ac:dyDescent="0.15">
      <c r="A722" s="21" t="s">
        <v>46</v>
      </c>
      <c r="B722" s="20" t="s">
        <v>918</v>
      </c>
      <c r="C722" s="20" t="s">
        <v>1099</v>
      </c>
      <c r="D722" s="20" t="s">
        <v>1100</v>
      </c>
      <c r="E722" s="20" t="s">
        <v>1115</v>
      </c>
      <c r="F722" s="20" t="s">
        <v>922</v>
      </c>
      <c r="G722" s="20" t="s">
        <v>1128</v>
      </c>
      <c r="I722" s="20">
        <v>18902601881</v>
      </c>
      <c r="J722" s="20" t="s">
        <v>931</v>
      </c>
      <c r="K722" s="20" t="s">
        <v>1107</v>
      </c>
      <c r="L722" s="20" t="s">
        <v>944</v>
      </c>
      <c r="M722" s="20">
        <v>1600</v>
      </c>
      <c r="N722" s="20">
        <v>1600</v>
      </c>
      <c r="O722" s="20" t="s">
        <v>927</v>
      </c>
      <c r="P722" s="20" t="s">
        <v>886</v>
      </c>
      <c r="Q722" s="22"/>
      <c r="R722" s="22" t="s">
        <v>52</v>
      </c>
      <c r="S722" s="25"/>
      <c r="T722" s="22" t="s">
        <v>1108</v>
      </c>
      <c r="U722" s="22"/>
      <c r="V722" s="26">
        <v>1</v>
      </c>
      <c r="W722" s="26"/>
      <c r="X722" s="26"/>
      <c r="Y722" s="21">
        <v>10</v>
      </c>
      <c r="Z722" s="21">
        <f t="shared" si="46"/>
        <v>1600</v>
      </c>
      <c r="AA722" s="21" t="s">
        <v>55</v>
      </c>
      <c r="AB722" s="21"/>
      <c r="AC722" s="21"/>
      <c r="AD722" s="21"/>
      <c r="AE722" s="21"/>
      <c r="AF722" s="21"/>
      <c r="AG722" s="28"/>
      <c r="AH722" s="21"/>
      <c r="AI722" s="29"/>
      <c r="AJ722" s="21"/>
      <c r="AK722" s="21"/>
      <c r="AL722" s="22"/>
      <c r="AM722" s="21"/>
      <c r="AN722" s="21">
        <f t="shared" si="45"/>
        <v>240</v>
      </c>
      <c r="AO722" s="21" t="s">
        <v>42</v>
      </c>
      <c r="AP722" s="22"/>
      <c r="AQ722" s="22"/>
      <c r="AR722" s="22"/>
      <c r="AS722" s="22"/>
      <c r="AT722" s="22"/>
      <c r="AU722" s="22"/>
    </row>
    <row r="723" spans="1:47" s="20" customFormat="1" x14ac:dyDescent="0.15">
      <c r="A723" s="21" t="s">
        <v>46</v>
      </c>
      <c r="B723" s="20" t="s">
        <v>918</v>
      </c>
      <c r="C723" s="20" t="s">
        <v>1099</v>
      </c>
      <c r="D723" s="20" t="s">
        <v>1100</v>
      </c>
      <c r="E723" s="20" t="s">
        <v>1115</v>
      </c>
      <c r="F723" s="20" t="s">
        <v>922</v>
      </c>
      <c r="G723" s="20" t="s">
        <v>1129</v>
      </c>
      <c r="I723" s="20">
        <v>13929275860</v>
      </c>
      <c r="J723" s="20" t="s">
        <v>931</v>
      </c>
      <c r="K723" s="20" t="s">
        <v>1107</v>
      </c>
      <c r="L723" s="20" t="s">
        <v>944</v>
      </c>
      <c r="M723" s="20">
        <v>1600</v>
      </c>
      <c r="N723" s="20">
        <v>1600</v>
      </c>
      <c r="O723" s="20" t="s">
        <v>927</v>
      </c>
      <c r="P723" s="20" t="s">
        <v>886</v>
      </c>
      <c r="Q723" s="22"/>
      <c r="R723" s="22" t="s">
        <v>52</v>
      </c>
      <c r="S723" s="25"/>
      <c r="T723" s="22" t="s">
        <v>1108</v>
      </c>
      <c r="U723" s="22"/>
      <c r="V723" s="26">
        <v>1</v>
      </c>
      <c r="W723" s="26"/>
      <c r="X723" s="26"/>
      <c r="Y723" s="21">
        <v>10</v>
      </c>
      <c r="Z723" s="21">
        <f t="shared" si="46"/>
        <v>1600</v>
      </c>
      <c r="AA723" s="21" t="s">
        <v>55</v>
      </c>
      <c r="AB723" s="21"/>
      <c r="AC723" s="21"/>
      <c r="AD723" s="21"/>
      <c r="AE723" s="21"/>
      <c r="AF723" s="21"/>
      <c r="AG723" s="28"/>
      <c r="AH723" s="21"/>
      <c r="AI723" s="29"/>
      <c r="AJ723" s="21"/>
      <c r="AK723" s="21"/>
      <c r="AL723" s="22"/>
      <c r="AM723" s="21"/>
      <c r="AN723" s="21">
        <f t="shared" si="45"/>
        <v>240</v>
      </c>
      <c r="AO723" s="21" t="s">
        <v>42</v>
      </c>
      <c r="AP723" s="22"/>
      <c r="AQ723" s="22"/>
      <c r="AR723" s="22"/>
      <c r="AS723" s="22"/>
      <c r="AT723" s="22"/>
      <c r="AU723" s="22"/>
    </row>
    <row r="724" spans="1:47" s="20" customFormat="1" x14ac:dyDescent="0.15">
      <c r="A724" s="21" t="s">
        <v>46</v>
      </c>
      <c r="B724" s="20" t="s">
        <v>918</v>
      </c>
      <c r="C724" s="20" t="s">
        <v>1099</v>
      </c>
      <c r="D724" s="20" t="s">
        <v>1100</v>
      </c>
      <c r="E724" s="20" t="s">
        <v>1101</v>
      </c>
      <c r="F724" s="20" t="s">
        <v>922</v>
      </c>
      <c r="G724" s="20" t="s">
        <v>1130</v>
      </c>
      <c r="I724" s="20" t="s">
        <v>1131</v>
      </c>
      <c r="J724" s="20" t="s">
        <v>931</v>
      </c>
      <c r="K724" s="20" t="s">
        <v>174</v>
      </c>
      <c r="L724" s="20" t="s">
        <v>944</v>
      </c>
      <c r="M724" s="20">
        <v>1600</v>
      </c>
      <c r="N724" s="20">
        <v>1600</v>
      </c>
      <c r="O724" s="20" t="s">
        <v>927</v>
      </c>
      <c r="P724" s="20" t="s">
        <v>886</v>
      </c>
      <c r="Q724" s="22"/>
      <c r="R724" s="44" t="s">
        <v>308</v>
      </c>
      <c r="S724" s="25"/>
      <c r="T724" s="22" t="s">
        <v>400</v>
      </c>
      <c r="U724" s="22"/>
      <c r="V724" s="26">
        <v>1</v>
      </c>
      <c r="W724" s="26"/>
      <c r="X724" s="26"/>
      <c r="Y724" s="21">
        <v>10</v>
      </c>
      <c r="Z724" s="21">
        <f t="shared" si="46"/>
        <v>1600</v>
      </c>
      <c r="AA724" s="21" t="s">
        <v>55</v>
      </c>
      <c r="AB724" s="21"/>
      <c r="AC724" s="21"/>
      <c r="AD724" s="21"/>
      <c r="AE724" s="21"/>
      <c r="AF724" s="21"/>
      <c r="AG724" s="28"/>
      <c r="AH724" s="21"/>
      <c r="AI724" s="29"/>
      <c r="AJ724" s="21"/>
      <c r="AK724" s="21"/>
      <c r="AL724" s="22"/>
      <c r="AM724" s="21"/>
      <c r="AN724" s="21">
        <f t="shared" ref="AN724:AN761" si="47">Z724*0.15</f>
        <v>240</v>
      </c>
      <c r="AO724" s="21" t="s">
        <v>42</v>
      </c>
      <c r="AP724" s="22"/>
      <c r="AQ724" s="22"/>
      <c r="AR724" s="22"/>
      <c r="AS724" s="22"/>
      <c r="AT724" s="22"/>
      <c r="AU724" s="22"/>
    </row>
    <row r="725" spans="1:47" s="20" customFormat="1" x14ac:dyDescent="0.15">
      <c r="A725" s="21" t="s">
        <v>46</v>
      </c>
      <c r="B725" s="20" t="s">
        <v>918</v>
      </c>
      <c r="C725" s="20" t="s">
        <v>1099</v>
      </c>
      <c r="D725" s="20" t="s">
        <v>1100</v>
      </c>
      <c r="E725" s="20" t="s">
        <v>1132</v>
      </c>
      <c r="F725" s="20" t="s">
        <v>922</v>
      </c>
      <c r="G725" s="20" t="s">
        <v>1133</v>
      </c>
      <c r="I725" s="20">
        <v>13686286540</v>
      </c>
      <c r="J725" s="20" t="s">
        <v>924</v>
      </c>
      <c r="K725" s="20" t="s">
        <v>174</v>
      </c>
      <c r="L725" s="20" t="s">
        <v>926</v>
      </c>
      <c r="M725" s="20">
        <v>1600</v>
      </c>
      <c r="N725" s="20">
        <v>1600</v>
      </c>
      <c r="O725" s="20" t="s">
        <v>927</v>
      </c>
      <c r="P725" s="20" t="s">
        <v>886</v>
      </c>
      <c r="Q725" s="22"/>
      <c r="R725" s="44" t="s">
        <v>308</v>
      </c>
      <c r="S725" s="25" t="s">
        <v>1134</v>
      </c>
      <c r="T725" s="22" t="s">
        <v>400</v>
      </c>
      <c r="U725" s="22"/>
      <c r="V725" s="26">
        <v>1</v>
      </c>
      <c r="W725" s="26"/>
      <c r="X725" s="26"/>
      <c r="Y725" s="21">
        <v>10</v>
      </c>
      <c r="Z725" s="21">
        <f t="shared" ref="Z725:Z764" si="48">N725</f>
        <v>1600</v>
      </c>
      <c r="AA725" s="21" t="s">
        <v>55</v>
      </c>
      <c r="AB725" s="21"/>
      <c r="AC725" s="21"/>
      <c r="AD725" s="21"/>
      <c r="AE725" s="21"/>
      <c r="AF725" s="21"/>
      <c r="AG725" s="28"/>
      <c r="AH725" s="21"/>
      <c r="AI725" s="29"/>
      <c r="AJ725" s="21"/>
      <c r="AK725" s="21"/>
      <c r="AL725" s="22"/>
      <c r="AM725" s="21"/>
      <c r="AN725" s="21">
        <f t="shared" si="47"/>
        <v>240</v>
      </c>
      <c r="AO725" s="21" t="s">
        <v>42</v>
      </c>
      <c r="AP725" s="22"/>
      <c r="AQ725" s="22"/>
      <c r="AR725" s="22"/>
      <c r="AS725" s="22"/>
      <c r="AT725" s="22"/>
      <c r="AU725" s="22"/>
    </row>
    <row r="726" spans="1:47" s="20" customFormat="1" x14ac:dyDescent="0.15">
      <c r="A726" s="21" t="s">
        <v>46</v>
      </c>
      <c r="B726" s="20" t="s">
        <v>918</v>
      </c>
      <c r="C726" s="20" t="s">
        <v>1099</v>
      </c>
      <c r="D726" s="20" t="s">
        <v>1100</v>
      </c>
      <c r="E726" s="20" t="s">
        <v>1115</v>
      </c>
      <c r="F726" s="20" t="s">
        <v>922</v>
      </c>
      <c r="G726" s="20" t="s">
        <v>1135</v>
      </c>
      <c r="I726" s="20">
        <v>18665116750</v>
      </c>
      <c r="J726" s="20" t="s">
        <v>931</v>
      </c>
      <c r="K726" s="20" t="s">
        <v>1112</v>
      </c>
      <c r="L726" s="20" t="s">
        <v>944</v>
      </c>
      <c r="M726" s="20">
        <v>1600</v>
      </c>
      <c r="N726" s="20">
        <v>1600</v>
      </c>
      <c r="O726" s="20" t="s">
        <v>927</v>
      </c>
      <c r="P726" s="20" t="s">
        <v>886</v>
      </c>
      <c r="Q726" s="22"/>
      <c r="R726" s="22" t="s">
        <v>52</v>
      </c>
      <c r="S726" s="25"/>
      <c r="T726" s="22" t="s">
        <v>1113</v>
      </c>
      <c r="U726" s="22" t="s">
        <v>413</v>
      </c>
      <c r="V726" s="26">
        <v>1</v>
      </c>
      <c r="W726" s="26"/>
      <c r="X726" s="26"/>
      <c r="Y726" s="21">
        <v>10</v>
      </c>
      <c r="Z726" s="21">
        <f t="shared" si="48"/>
        <v>1600</v>
      </c>
      <c r="AA726" s="21" t="s">
        <v>55</v>
      </c>
      <c r="AB726" s="21"/>
      <c r="AC726" s="21"/>
      <c r="AD726" s="21"/>
      <c r="AE726" s="21"/>
      <c r="AF726" s="21"/>
      <c r="AG726" s="28"/>
      <c r="AH726" s="21"/>
      <c r="AI726" s="29"/>
      <c r="AJ726" s="21"/>
      <c r="AK726" s="21"/>
      <c r="AL726" s="22"/>
      <c r="AM726" s="21"/>
      <c r="AN726" s="21">
        <f t="shared" si="47"/>
        <v>240</v>
      </c>
      <c r="AO726" s="21" t="s">
        <v>42</v>
      </c>
      <c r="AP726" s="22"/>
      <c r="AQ726" s="22"/>
      <c r="AR726" s="22"/>
      <c r="AS726" s="22"/>
      <c r="AT726" s="22"/>
      <c r="AU726" s="22"/>
    </row>
    <row r="727" spans="1:47" s="20" customFormat="1" x14ac:dyDescent="0.15">
      <c r="A727" s="21" t="s">
        <v>46</v>
      </c>
      <c r="B727" s="20" t="s">
        <v>918</v>
      </c>
      <c r="C727" s="20" t="s">
        <v>1099</v>
      </c>
      <c r="D727" s="20" t="s">
        <v>1136</v>
      </c>
      <c r="E727" s="20" t="s">
        <v>1137</v>
      </c>
      <c r="F727" s="20" t="s">
        <v>922</v>
      </c>
      <c r="G727" s="20" t="s">
        <v>1138</v>
      </c>
      <c r="I727" s="20">
        <v>18617299087</v>
      </c>
      <c r="J727" s="20" t="s">
        <v>931</v>
      </c>
      <c r="K727" s="20" t="s">
        <v>1139</v>
      </c>
      <c r="L727" s="20" t="s">
        <v>955</v>
      </c>
      <c r="M727" s="20">
        <v>840</v>
      </c>
      <c r="N727" s="20">
        <v>840</v>
      </c>
      <c r="O727" s="20" t="s">
        <v>927</v>
      </c>
      <c r="P727" s="20" t="s">
        <v>886</v>
      </c>
      <c r="Q727" s="22"/>
      <c r="R727" s="22" t="s">
        <v>109</v>
      </c>
      <c r="S727" s="25"/>
      <c r="T727" s="22" t="s">
        <v>53</v>
      </c>
      <c r="U727" s="22" t="s">
        <v>1140</v>
      </c>
      <c r="V727" s="26">
        <v>1</v>
      </c>
      <c r="W727" s="26"/>
      <c r="X727" s="26"/>
      <c r="Y727" s="21">
        <v>2</v>
      </c>
      <c r="Z727" s="21">
        <f t="shared" si="48"/>
        <v>840</v>
      </c>
      <c r="AA727" s="21" t="s">
        <v>55</v>
      </c>
      <c r="AB727" s="21"/>
      <c r="AC727" s="21"/>
      <c r="AD727" s="21"/>
      <c r="AE727" s="21"/>
      <c r="AF727" s="21"/>
      <c r="AG727" s="28"/>
      <c r="AH727" s="21"/>
      <c r="AI727" s="29"/>
      <c r="AJ727" s="21"/>
      <c r="AK727" s="21"/>
      <c r="AL727" s="22"/>
      <c r="AM727" s="21"/>
      <c r="AN727" s="21">
        <f t="shared" si="47"/>
        <v>126</v>
      </c>
      <c r="AO727" s="21" t="s">
        <v>42</v>
      </c>
      <c r="AP727" s="22"/>
      <c r="AQ727" s="22"/>
      <c r="AR727" s="22"/>
    </row>
    <row r="728" spans="1:47" s="20" customFormat="1" x14ac:dyDescent="0.15">
      <c r="A728" s="21" t="s">
        <v>46</v>
      </c>
      <c r="B728" s="20" t="s">
        <v>918</v>
      </c>
      <c r="C728" s="20" t="s">
        <v>1099</v>
      </c>
      <c r="D728" s="20" t="s">
        <v>1136</v>
      </c>
      <c r="E728" s="20" t="s">
        <v>1137</v>
      </c>
      <c r="F728" s="20" t="s">
        <v>922</v>
      </c>
      <c r="G728" s="20" t="s">
        <v>1141</v>
      </c>
      <c r="I728" s="20">
        <v>13829226990</v>
      </c>
      <c r="J728" s="20" t="s">
        <v>931</v>
      </c>
      <c r="K728" s="20" t="s">
        <v>1142</v>
      </c>
      <c r="L728" s="20" t="s">
        <v>944</v>
      </c>
      <c r="M728" s="20">
        <v>1600</v>
      </c>
      <c r="N728" s="20">
        <v>1600</v>
      </c>
      <c r="O728" s="20" t="s">
        <v>927</v>
      </c>
      <c r="P728" s="20" t="s">
        <v>886</v>
      </c>
      <c r="Q728" s="22"/>
      <c r="R728" s="22" t="s">
        <v>109</v>
      </c>
      <c r="S728" s="25"/>
      <c r="T728" s="22" t="s">
        <v>53</v>
      </c>
      <c r="U728" s="22" t="s">
        <v>1143</v>
      </c>
      <c r="V728" s="26">
        <v>1</v>
      </c>
      <c r="W728" s="26"/>
      <c r="X728" s="26"/>
      <c r="Y728" s="21">
        <v>10</v>
      </c>
      <c r="Z728" s="21">
        <f t="shared" si="48"/>
        <v>1600</v>
      </c>
      <c r="AA728" s="21" t="s">
        <v>55</v>
      </c>
      <c r="AB728" s="21"/>
      <c r="AC728" s="21"/>
      <c r="AD728" s="21"/>
      <c r="AE728" s="21"/>
      <c r="AF728" s="21"/>
      <c r="AG728" s="28"/>
      <c r="AH728" s="21"/>
      <c r="AI728" s="29"/>
      <c r="AJ728" s="21"/>
      <c r="AK728" s="21"/>
      <c r="AL728" s="22"/>
      <c r="AM728" s="21"/>
      <c r="AN728" s="21">
        <f t="shared" si="47"/>
        <v>240</v>
      </c>
      <c r="AO728" s="21" t="s">
        <v>42</v>
      </c>
      <c r="AP728" s="22"/>
      <c r="AQ728" s="22"/>
      <c r="AR728" s="22"/>
    </row>
    <row r="729" spans="1:47" s="20" customFormat="1" x14ac:dyDescent="0.15">
      <c r="A729" s="21" t="s">
        <v>46</v>
      </c>
      <c r="B729" s="20" t="s">
        <v>918</v>
      </c>
      <c r="C729" s="20" t="s">
        <v>1099</v>
      </c>
      <c r="D729" s="20" t="s">
        <v>1136</v>
      </c>
      <c r="E729" s="20" t="s">
        <v>1144</v>
      </c>
      <c r="F729" s="20" t="s">
        <v>922</v>
      </c>
      <c r="G729" s="20" t="s">
        <v>1145</v>
      </c>
      <c r="I729" s="20">
        <v>15196856463</v>
      </c>
      <c r="J729" s="20" t="s">
        <v>931</v>
      </c>
      <c r="K729" s="20" t="s">
        <v>1146</v>
      </c>
      <c r="L729" s="20" t="s">
        <v>944</v>
      </c>
      <c r="M729" s="20">
        <v>1600</v>
      </c>
      <c r="N729" s="20">
        <v>1600</v>
      </c>
      <c r="O729" s="20" t="s">
        <v>927</v>
      </c>
      <c r="P729" s="20" t="s">
        <v>886</v>
      </c>
      <c r="Q729" s="22"/>
      <c r="R729" s="22" t="s">
        <v>109</v>
      </c>
      <c r="S729" s="25"/>
      <c r="T729" s="22" t="s">
        <v>53</v>
      </c>
      <c r="U729" s="22" t="s">
        <v>613</v>
      </c>
      <c r="V729" s="26">
        <v>1</v>
      </c>
      <c r="W729" s="26"/>
      <c r="X729" s="26"/>
      <c r="Y729" s="21">
        <v>10</v>
      </c>
      <c r="Z729" s="21">
        <f t="shared" si="48"/>
        <v>1600</v>
      </c>
      <c r="AA729" s="21" t="s">
        <v>55</v>
      </c>
      <c r="AB729" s="21"/>
      <c r="AC729" s="21"/>
      <c r="AD729" s="21"/>
      <c r="AE729" s="21"/>
      <c r="AF729" s="21"/>
      <c r="AG729" s="28"/>
      <c r="AH729" s="21"/>
      <c r="AI729" s="29"/>
      <c r="AJ729" s="21"/>
      <c r="AK729" s="21"/>
      <c r="AL729" s="22"/>
      <c r="AM729" s="21"/>
      <c r="AN729" s="21">
        <f t="shared" si="47"/>
        <v>240</v>
      </c>
      <c r="AO729" s="21" t="s">
        <v>42</v>
      </c>
      <c r="AP729" s="22"/>
      <c r="AQ729" s="22"/>
      <c r="AR729" s="22"/>
    </row>
    <row r="730" spans="1:47" s="20" customFormat="1" x14ac:dyDescent="0.15">
      <c r="A730" s="21" t="s">
        <v>46</v>
      </c>
      <c r="B730" s="20" t="s">
        <v>918</v>
      </c>
      <c r="C730" s="20" t="s">
        <v>1099</v>
      </c>
      <c r="D730" s="20" t="s">
        <v>1100</v>
      </c>
      <c r="E730" s="20" t="s">
        <v>1110</v>
      </c>
      <c r="F730" s="20" t="s">
        <v>922</v>
      </c>
      <c r="G730" s="20" t="s">
        <v>1147</v>
      </c>
      <c r="I730" s="20">
        <v>13622645635</v>
      </c>
      <c r="J730" s="20" t="s">
        <v>924</v>
      </c>
      <c r="K730" s="20" t="s">
        <v>1112</v>
      </c>
      <c r="L730" s="20" t="s">
        <v>1000</v>
      </c>
      <c r="M730" s="20">
        <v>840</v>
      </c>
      <c r="N730" s="20">
        <v>840</v>
      </c>
      <c r="O730" s="20" t="s">
        <v>940</v>
      </c>
      <c r="P730" s="20" t="s">
        <v>886</v>
      </c>
      <c r="Q730" s="22"/>
      <c r="R730" s="22" t="s">
        <v>52</v>
      </c>
      <c r="S730" s="25" t="s">
        <v>1148</v>
      </c>
      <c r="T730" s="22" t="s">
        <v>1113</v>
      </c>
      <c r="U730" s="22" t="s">
        <v>413</v>
      </c>
      <c r="V730" s="26">
        <v>1</v>
      </c>
      <c r="W730" s="26"/>
      <c r="X730" s="26"/>
      <c r="Y730" s="21">
        <v>4</v>
      </c>
      <c r="Z730" s="21">
        <f t="shared" si="48"/>
        <v>840</v>
      </c>
      <c r="AA730" s="21" t="s">
        <v>55</v>
      </c>
      <c r="AB730" s="21"/>
      <c r="AC730" s="21"/>
      <c r="AD730" s="21"/>
      <c r="AE730" s="21"/>
      <c r="AF730" s="21"/>
      <c r="AG730" s="28"/>
      <c r="AH730" s="21"/>
      <c r="AI730" s="29"/>
      <c r="AJ730" s="21"/>
      <c r="AK730" s="21"/>
      <c r="AL730" s="22"/>
      <c r="AM730" s="21"/>
      <c r="AN730" s="21">
        <f t="shared" si="47"/>
        <v>126</v>
      </c>
      <c r="AO730" s="21" t="s">
        <v>42</v>
      </c>
      <c r="AP730" s="22"/>
      <c r="AQ730" s="22"/>
      <c r="AR730" s="22"/>
      <c r="AS730" s="22"/>
      <c r="AT730" s="22"/>
      <c r="AU730" s="22"/>
    </row>
    <row r="731" spans="1:47" s="20" customFormat="1" x14ac:dyDescent="0.15">
      <c r="A731" s="21" t="s">
        <v>46</v>
      </c>
      <c r="B731" s="20" t="s">
        <v>918</v>
      </c>
      <c r="C731" s="20" t="s">
        <v>1099</v>
      </c>
      <c r="D731" s="20" t="s">
        <v>1136</v>
      </c>
      <c r="E731" s="20" t="s">
        <v>1144</v>
      </c>
      <c r="F731" s="20" t="s">
        <v>922</v>
      </c>
      <c r="G731" s="20" t="s">
        <v>1149</v>
      </c>
      <c r="I731" s="20">
        <v>13580962511</v>
      </c>
      <c r="J731" s="20" t="s">
        <v>924</v>
      </c>
      <c r="K731" s="20" t="s">
        <v>1146</v>
      </c>
      <c r="L731" s="20" t="s">
        <v>926</v>
      </c>
      <c r="M731" s="20">
        <v>1600</v>
      </c>
      <c r="N731" s="20">
        <v>1600</v>
      </c>
      <c r="O731" s="20" t="s">
        <v>927</v>
      </c>
      <c r="P731" s="20" t="s">
        <v>886</v>
      </c>
      <c r="Q731" s="22"/>
      <c r="R731" s="22" t="s">
        <v>109</v>
      </c>
      <c r="S731" s="25" t="s">
        <v>1150</v>
      </c>
      <c r="T731" s="22" t="s">
        <v>53</v>
      </c>
      <c r="U731" s="22" t="s">
        <v>613</v>
      </c>
      <c r="V731" s="26">
        <v>1</v>
      </c>
      <c r="W731" s="26"/>
      <c r="X731" s="26"/>
      <c r="Y731" s="21">
        <v>10</v>
      </c>
      <c r="Z731" s="21">
        <f t="shared" si="48"/>
        <v>1600</v>
      </c>
      <c r="AA731" s="21" t="s">
        <v>55</v>
      </c>
      <c r="AB731" s="21"/>
      <c r="AC731" s="21"/>
      <c r="AD731" s="21"/>
      <c r="AE731" s="21"/>
      <c r="AF731" s="21"/>
      <c r="AG731" s="28"/>
      <c r="AH731" s="21"/>
      <c r="AI731" s="29"/>
      <c r="AJ731" s="21"/>
      <c r="AK731" s="21"/>
      <c r="AL731" s="22"/>
      <c r="AM731" s="21"/>
      <c r="AN731" s="21">
        <f t="shared" si="47"/>
        <v>240</v>
      </c>
      <c r="AO731" s="21" t="s">
        <v>42</v>
      </c>
      <c r="AP731" s="22"/>
      <c r="AQ731" s="22"/>
      <c r="AR731" s="22"/>
    </row>
    <row r="732" spans="1:47" s="20" customFormat="1" x14ac:dyDescent="0.15">
      <c r="A732" s="21" t="s">
        <v>46</v>
      </c>
      <c r="B732" s="20" t="s">
        <v>918</v>
      </c>
      <c r="C732" s="20" t="s">
        <v>1099</v>
      </c>
      <c r="D732" s="20" t="s">
        <v>1136</v>
      </c>
      <c r="E732" s="20" t="s">
        <v>1151</v>
      </c>
      <c r="F732" s="20" t="s">
        <v>922</v>
      </c>
      <c r="G732" s="20" t="s">
        <v>1152</v>
      </c>
      <c r="I732" s="20">
        <v>13528686706</v>
      </c>
      <c r="J732" s="20" t="s">
        <v>924</v>
      </c>
      <c r="K732" s="20" t="s">
        <v>1153</v>
      </c>
      <c r="L732" s="20" t="s">
        <v>1154</v>
      </c>
      <c r="M732" s="20">
        <v>1400</v>
      </c>
      <c r="N732" s="20">
        <v>1400</v>
      </c>
      <c r="O732" s="20" t="s">
        <v>927</v>
      </c>
      <c r="P732" s="20" t="s">
        <v>886</v>
      </c>
      <c r="Q732" s="22"/>
      <c r="R732" s="22" t="s">
        <v>109</v>
      </c>
      <c r="S732" s="25" t="s">
        <v>1155</v>
      </c>
      <c r="T732" s="22" t="s">
        <v>53</v>
      </c>
      <c r="U732" s="22" t="s">
        <v>1156</v>
      </c>
      <c r="V732" s="26">
        <v>1</v>
      </c>
      <c r="W732" s="26"/>
      <c r="X732" s="26"/>
      <c r="Y732" s="21">
        <v>8</v>
      </c>
      <c r="Z732" s="21">
        <f t="shared" si="48"/>
        <v>1400</v>
      </c>
      <c r="AA732" s="21" t="s">
        <v>55</v>
      </c>
      <c r="AB732" s="21"/>
      <c r="AC732" s="21"/>
      <c r="AD732" s="21"/>
      <c r="AE732" s="21"/>
      <c r="AF732" s="21"/>
      <c r="AG732" s="28"/>
      <c r="AH732" s="21"/>
      <c r="AI732" s="29"/>
      <c r="AJ732" s="21"/>
      <c r="AK732" s="21"/>
      <c r="AL732" s="22"/>
      <c r="AM732" s="21"/>
      <c r="AN732" s="21">
        <f t="shared" si="47"/>
        <v>210</v>
      </c>
      <c r="AO732" s="21" t="s">
        <v>42</v>
      </c>
      <c r="AP732" s="22"/>
      <c r="AQ732" s="22"/>
      <c r="AR732" s="22"/>
    </row>
    <row r="733" spans="1:47" s="20" customFormat="1" x14ac:dyDescent="0.15">
      <c r="A733" s="21" t="s">
        <v>46</v>
      </c>
      <c r="B733" s="20" t="s">
        <v>918</v>
      </c>
      <c r="C733" s="20" t="s">
        <v>1099</v>
      </c>
      <c r="D733" s="20" t="s">
        <v>1136</v>
      </c>
      <c r="E733" s="20" t="s">
        <v>1157</v>
      </c>
      <c r="F733" s="20" t="s">
        <v>922</v>
      </c>
      <c r="G733" s="20" t="s">
        <v>1158</v>
      </c>
      <c r="I733" s="20">
        <v>13724458999</v>
      </c>
      <c r="J733" s="20" t="s">
        <v>924</v>
      </c>
      <c r="K733" s="20" t="s">
        <v>1142</v>
      </c>
      <c r="L733" s="20" t="s">
        <v>933</v>
      </c>
      <c r="M733" s="20">
        <v>1200</v>
      </c>
      <c r="N733" s="20">
        <v>1200</v>
      </c>
      <c r="O733" s="20" t="s">
        <v>927</v>
      </c>
      <c r="P733" s="20" t="s">
        <v>886</v>
      </c>
      <c r="Q733" s="22"/>
      <c r="R733" s="22" t="s">
        <v>109</v>
      </c>
      <c r="S733" s="25" t="s">
        <v>1159</v>
      </c>
      <c r="T733" s="22" t="s">
        <v>53</v>
      </c>
      <c r="U733" s="22" t="s">
        <v>1143</v>
      </c>
      <c r="V733" s="26">
        <v>1</v>
      </c>
      <c r="W733" s="26"/>
      <c r="X733" s="26"/>
      <c r="Y733" s="21">
        <v>6</v>
      </c>
      <c r="Z733" s="21">
        <f t="shared" si="48"/>
        <v>1200</v>
      </c>
      <c r="AA733" s="21" t="s">
        <v>55</v>
      </c>
      <c r="AB733" s="21"/>
      <c r="AC733" s="21"/>
      <c r="AD733" s="21"/>
      <c r="AE733" s="21"/>
      <c r="AF733" s="21"/>
      <c r="AG733" s="28"/>
      <c r="AH733" s="21"/>
      <c r="AI733" s="29"/>
      <c r="AJ733" s="21"/>
      <c r="AK733" s="21"/>
      <c r="AL733" s="22"/>
      <c r="AM733" s="21"/>
      <c r="AN733" s="21">
        <f t="shared" si="47"/>
        <v>180</v>
      </c>
      <c r="AO733" s="21" t="s">
        <v>42</v>
      </c>
      <c r="AP733" s="22"/>
      <c r="AQ733" s="22"/>
      <c r="AR733" s="22"/>
    </row>
    <row r="734" spans="1:47" s="20" customFormat="1" x14ac:dyDescent="0.15">
      <c r="A734" s="21" t="s">
        <v>46</v>
      </c>
      <c r="B734" s="20" t="s">
        <v>918</v>
      </c>
      <c r="C734" s="20" t="s">
        <v>1099</v>
      </c>
      <c r="D734" s="20" t="s">
        <v>1136</v>
      </c>
      <c r="E734" s="20" t="s">
        <v>1137</v>
      </c>
      <c r="F734" s="20" t="s">
        <v>922</v>
      </c>
      <c r="G734" s="20" t="s">
        <v>1160</v>
      </c>
      <c r="I734" s="20">
        <v>18676918588</v>
      </c>
      <c r="J734" s="20" t="s">
        <v>924</v>
      </c>
      <c r="K734" s="20" t="s">
        <v>1139</v>
      </c>
      <c r="L734" s="20" t="s">
        <v>926</v>
      </c>
      <c r="M734" s="20">
        <v>1600</v>
      </c>
      <c r="N734" s="20">
        <v>1600</v>
      </c>
      <c r="O734" s="20" t="s">
        <v>927</v>
      </c>
      <c r="P734" s="20" t="s">
        <v>886</v>
      </c>
      <c r="Q734" s="22"/>
      <c r="R734" s="22" t="s">
        <v>109</v>
      </c>
      <c r="S734" s="25" t="s">
        <v>1161</v>
      </c>
      <c r="T734" s="22" t="s">
        <v>53</v>
      </c>
      <c r="U734" s="22" t="s">
        <v>1140</v>
      </c>
      <c r="V734" s="26">
        <v>1</v>
      </c>
      <c r="W734" s="26"/>
      <c r="X734" s="26"/>
      <c r="Y734" s="21">
        <v>10</v>
      </c>
      <c r="Z734" s="21">
        <f t="shared" si="48"/>
        <v>1600</v>
      </c>
      <c r="AA734" s="21" t="s">
        <v>55</v>
      </c>
      <c r="AB734" s="21"/>
      <c r="AC734" s="21"/>
      <c r="AD734" s="21"/>
      <c r="AE734" s="21"/>
      <c r="AF734" s="21"/>
      <c r="AG734" s="28"/>
      <c r="AH734" s="21"/>
      <c r="AI734" s="29"/>
      <c r="AJ734" s="21"/>
      <c r="AK734" s="21"/>
      <c r="AL734" s="22"/>
      <c r="AM734" s="21"/>
      <c r="AN734" s="21">
        <f t="shared" si="47"/>
        <v>240</v>
      </c>
      <c r="AO734" s="21" t="s">
        <v>42</v>
      </c>
      <c r="AP734" s="22"/>
      <c r="AQ734" s="22"/>
      <c r="AR734" s="22"/>
    </row>
    <row r="735" spans="1:47" s="20" customFormat="1" x14ac:dyDescent="0.15">
      <c r="A735" s="21" t="s">
        <v>46</v>
      </c>
      <c r="B735" s="20" t="s">
        <v>918</v>
      </c>
      <c r="C735" s="20" t="s">
        <v>1099</v>
      </c>
      <c r="D735" s="20" t="s">
        <v>1100</v>
      </c>
      <c r="E735" s="20" t="s">
        <v>1105</v>
      </c>
      <c r="F735" s="20" t="s">
        <v>922</v>
      </c>
      <c r="G735" s="20" t="s">
        <v>1162</v>
      </c>
      <c r="I735" s="20">
        <v>15876437739</v>
      </c>
      <c r="J735" s="20" t="s">
        <v>924</v>
      </c>
      <c r="K735" s="20" t="s">
        <v>1107</v>
      </c>
      <c r="L735" s="20" t="s">
        <v>971</v>
      </c>
      <c r="M735" s="20">
        <v>1000</v>
      </c>
      <c r="N735" s="20">
        <v>1000</v>
      </c>
      <c r="O735" s="20" t="s">
        <v>927</v>
      </c>
      <c r="P735" s="20" t="s">
        <v>886</v>
      </c>
      <c r="Q735" s="22"/>
      <c r="R735" s="22" t="s">
        <v>52</v>
      </c>
      <c r="S735" s="25" t="s">
        <v>1163</v>
      </c>
      <c r="T735" s="22" t="s">
        <v>1108</v>
      </c>
      <c r="U735" s="22"/>
      <c r="V735" s="26">
        <v>1</v>
      </c>
      <c r="W735" s="26"/>
      <c r="X735" s="26"/>
      <c r="Y735" s="21">
        <v>4</v>
      </c>
      <c r="Z735" s="21">
        <f t="shared" si="48"/>
        <v>1000</v>
      </c>
      <c r="AA735" s="21" t="s">
        <v>55</v>
      </c>
      <c r="AB735" s="21"/>
      <c r="AC735" s="21"/>
      <c r="AD735" s="21"/>
      <c r="AE735" s="21"/>
      <c r="AF735" s="21"/>
      <c r="AG735" s="28"/>
      <c r="AH735" s="21"/>
      <c r="AI735" s="29"/>
      <c r="AJ735" s="21"/>
      <c r="AK735" s="21"/>
      <c r="AL735" s="22"/>
      <c r="AM735" s="21"/>
      <c r="AN735" s="21">
        <f t="shared" si="47"/>
        <v>150</v>
      </c>
      <c r="AO735" s="21" t="s">
        <v>42</v>
      </c>
      <c r="AP735" s="22"/>
      <c r="AQ735" s="22"/>
      <c r="AR735" s="22"/>
      <c r="AS735" s="22"/>
      <c r="AT735" s="22"/>
      <c r="AU735" s="22"/>
    </row>
    <row r="736" spans="1:47" s="20" customFormat="1" x14ac:dyDescent="0.15">
      <c r="A736" s="21" t="s">
        <v>46</v>
      </c>
      <c r="B736" s="20" t="s">
        <v>918</v>
      </c>
      <c r="C736" s="20" t="s">
        <v>1099</v>
      </c>
      <c r="D736" s="20" t="s">
        <v>1121</v>
      </c>
      <c r="E736" s="20" t="s">
        <v>1164</v>
      </c>
      <c r="F736" s="20" t="s">
        <v>922</v>
      </c>
      <c r="G736" s="20" t="s">
        <v>1165</v>
      </c>
      <c r="I736" s="20">
        <v>13892788898</v>
      </c>
      <c r="J736" s="20" t="s">
        <v>931</v>
      </c>
      <c r="K736" s="20" t="s">
        <v>1166</v>
      </c>
      <c r="L736" s="20" t="s">
        <v>944</v>
      </c>
      <c r="M736" s="20">
        <v>1600</v>
      </c>
      <c r="N736" s="20">
        <v>1600</v>
      </c>
      <c r="O736" s="20" t="s">
        <v>927</v>
      </c>
      <c r="P736" s="20" t="s">
        <v>886</v>
      </c>
      <c r="Q736" s="22"/>
      <c r="R736" s="22" t="s">
        <v>91</v>
      </c>
      <c r="S736" s="25"/>
      <c r="T736" s="22" t="s">
        <v>53</v>
      </c>
      <c r="U736" s="22" t="s">
        <v>1167</v>
      </c>
      <c r="V736" s="26">
        <v>1</v>
      </c>
      <c r="W736" s="26"/>
      <c r="X736" s="26"/>
      <c r="Y736" s="21">
        <v>10</v>
      </c>
      <c r="Z736" s="21">
        <f t="shared" si="48"/>
        <v>1600</v>
      </c>
      <c r="AA736" s="21" t="s">
        <v>55</v>
      </c>
      <c r="AB736" s="21"/>
      <c r="AC736" s="21"/>
      <c r="AD736" s="21"/>
      <c r="AE736" s="21"/>
      <c r="AF736" s="21"/>
      <c r="AG736" s="28"/>
      <c r="AH736" s="21"/>
      <c r="AI736" s="29"/>
      <c r="AJ736" s="21"/>
      <c r="AK736" s="21"/>
      <c r="AL736" s="22"/>
      <c r="AM736" s="21"/>
      <c r="AN736" s="21">
        <f t="shared" si="47"/>
        <v>240</v>
      </c>
      <c r="AO736" s="21" t="s">
        <v>42</v>
      </c>
      <c r="AP736" s="22"/>
      <c r="AQ736" s="22"/>
      <c r="AR736" s="22"/>
    </row>
    <row r="737" spans="1:47" s="20" customFormat="1" x14ac:dyDescent="0.15">
      <c r="A737" s="21" t="s">
        <v>46</v>
      </c>
      <c r="B737" s="20" t="s">
        <v>918</v>
      </c>
      <c r="C737" s="20" t="s">
        <v>1099</v>
      </c>
      <c r="D737" s="20" t="s">
        <v>1100</v>
      </c>
      <c r="E737" s="20" t="s">
        <v>1110</v>
      </c>
      <c r="F737" s="20" t="s">
        <v>922</v>
      </c>
      <c r="G737" s="20" t="s">
        <v>1168</v>
      </c>
      <c r="I737" s="20">
        <v>18925429545</v>
      </c>
      <c r="J737" s="20" t="s">
        <v>924</v>
      </c>
      <c r="K737" s="20" t="s">
        <v>1169</v>
      </c>
      <c r="L737" s="20" t="s">
        <v>971</v>
      </c>
      <c r="M737" s="20">
        <v>1000</v>
      </c>
      <c r="N737" s="20">
        <v>1000</v>
      </c>
      <c r="O737" s="20" t="s">
        <v>940</v>
      </c>
      <c r="P737" s="20" t="s">
        <v>886</v>
      </c>
      <c r="Q737" s="22"/>
      <c r="R737" s="44" t="s">
        <v>308</v>
      </c>
      <c r="S737" s="25" t="s">
        <v>1170</v>
      </c>
      <c r="T737" s="22" t="s">
        <v>400</v>
      </c>
      <c r="U737" s="22"/>
      <c r="V737" s="26">
        <v>1</v>
      </c>
      <c r="W737" s="26"/>
      <c r="X737" s="26"/>
      <c r="Y737" s="21">
        <v>4</v>
      </c>
      <c r="Z737" s="21">
        <f t="shared" si="48"/>
        <v>1000</v>
      </c>
      <c r="AA737" s="21" t="s">
        <v>55</v>
      </c>
      <c r="AB737" s="21"/>
      <c r="AC737" s="21"/>
      <c r="AD737" s="21"/>
      <c r="AE737" s="21"/>
      <c r="AF737" s="21"/>
      <c r="AG737" s="28"/>
      <c r="AH737" s="21"/>
      <c r="AI737" s="29"/>
      <c r="AJ737" s="21"/>
      <c r="AK737" s="21"/>
      <c r="AL737" s="22"/>
      <c r="AM737" s="21"/>
      <c r="AN737" s="21">
        <f t="shared" si="47"/>
        <v>150</v>
      </c>
      <c r="AO737" s="21" t="s">
        <v>42</v>
      </c>
      <c r="AP737" s="22"/>
      <c r="AQ737" s="22"/>
      <c r="AR737" s="22"/>
      <c r="AS737" s="22"/>
      <c r="AT737" s="22"/>
      <c r="AU737" s="22"/>
    </row>
    <row r="738" spans="1:47" s="20" customFormat="1" x14ac:dyDescent="0.15">
      <c r="A738" s="21" t="s">
        <v>46</v>
      </c>
      <c r="B738" s="20" t="s">
        <v>918</v>
      </c>
      <c r="C738" s="20" t="s">
        <v>1099</v>
      </c>
      <c r="D738" s="20" t="s">
        <v>1121</v>
      </c>
      <c r="E738" s="20" t="s">
        <v>1171</v>
      </c>
      <c r="F738" s="20" t="s">
        <v>922</v>
      </c>
      <c r="G738" s="20" t="s">
        <v>1172</v>
      </c>
      <c r="I738" s="20">
        <v>13824514131</v>
      </c>
      <c r="J738" s="20" t="s">
        <v>931</v>
      </c>
      <c r="K738" s="20" t="s">
        <v>1173</v>
      </c>
      <c r="L738" s="20" t="s">
        <v>944</v>
      </c>
      <c r="M738" s="20">
        <v>1600</v>
      </c>
      <c r="N738" s="20">
        <v>1600</v>
      </c>
      <c r="O738" s="20" t="s">
        <v>927</v>
      </c>
      <c r="P738" s="20" t="s">
        <v>886</v>
      </c>
      <c r="Q738" s="22"/>
      <c r="R738" s="22" t="s">
        <v>91</v>
      </c>
      <c r="S738" s="25"/>
      <c r="T738" s="22" t="s">
        <v>53</v>
      </c>
      <c r="U738" s="22" t="s">
        <v>1174</v>
      </c>
      <c r="V738" s="26">
        <v>1</v>
      </c>
      <c r="W738" s="26"/>
      <c r="X738" s="26"/>
      <c r="Y738" s="21">
        <v>10</v>
      </c>
      <c r="Z738" s="21">
        <f t="shared" si="48"/>
        <v>1600</v>
      </c>
      <c r="AA738" s="21" t="s">
        <v>55</v>
      </c>
      <c r="AB738" s="21"/>
      <c r="AC738" s="21"/>
      <c r="AD738" s="21"/>
      <c r="AE738" s="21"/>
      <c r="AF738" s="21"/>
      <c r="AG738" s="28"/>
      <c r="AH738" s="21"/>
      <c r="AI738" s="29"/>
      <c r="AJ738" s="21"/>
      <c r="AK738" s="21"/>
      <c r="AL738" s="22"/>
      <c r="AM738" s="21"/>
      <c r="AN738" s="21">
        <f t="shared" si="47"/>
        <v>240</v>
      </c>
      <c r="AO738" s="21" t="s">
        <v>42</v>
      </c>
      <c r="AP738" s="22"/>
      <c r="AQ738" s="22"/>
      <c r="AR738" s="22"/>
    </row>
    <row r="739" spans="1:47" s="20" customFormat="1" x14ac:dyDescent="0.15">
      <c r="A739" s="21" t="s">
        <v>46</v>
      </c>
      <c r="B739" s="20" t="s">
        <v>918</v>
      </c>
      <c r="C739" s="20" t="s">
        <v>1099</v>
      </c>
      <c r="D739" s="20" t="s">
        <v>1121</v>
      </c>
      <c r="E739" s="20" t="s">
        <v>1175</v>
      </c>
      <c r="F739" s="20" t="s">
        <v>922</v>
      </c>
      <c r="G739" s="20" t="s">
        <v>1176</v>
      </c>
      <c r="I739" s="20">
        <v>18665317433</v>
      </c>
      <c r="J739" s="20" t="s">
        <v>1049</v>
      </c>
      <c r="K739" s="20" t="s">
        <v>1166</v>
      </c>
      <c r="L739" s="20" t="s">
        <v>944</v>
      </c>
      <c r="M739" s="20">
        <v>1600</v>
      </c>
      <c r="N739" s="20">
        <v>1600</v>
      </c>
      <c r="O739" s="20" t="s">
        <v>927</v>
      </c>
      <c r="P739" s="20" t="s">
        <v>1177</v>
      </c>
      <c r="Q739" s="22"/>
      <c r="R739" s="22" t="s">
        <v>91</v>
      </c>
      <c r="S739" s="25"/>
      <c r="T739" s="22" t="s">
        <v>53</v>
      </c>
      <c r="U739" s="22" t="s">
        <v>1167</v>
      </c>
      <c r="V739" s="26">
        <v>1</v>
      </c>
      <c r="W739" s="26"/>
      <c r="X739" s="26"/>
      <c r="Y739" s="21">
        <v>10</v>
      </c>
      <c r="Z739" s="21">
        <f t="shared" si="48"/>
        <v>1600</v>
      </c>
      <c r="AA739" s="21" t="s">
        <v>55</v>
      </c>
      <c r="AB739" s="21"/>
      <c r="AC739" s="21"/>
      <c r="AD739" s="21"/>
      <c r="AE739" s="21"/>
      <c r="AF739" s="21"/>
      <c r="AG739" s="28"/>
      <c r="AH739" s="21"/>
      <c r="AI739" s="29"/>
      <c r="AJ739" s="21"/>
      <c r="AK739" s="21"/>
      <c r="AL739" s="22"/>
      <c r="AM739" s="21"/>
      <c r="AN739" s="21">
        <f t="shared" si="47"/>
        <v>240</v>
      </c>
      <c r="AO739" s="21" t="s">
        <v>42</v>
      </c>
      <c r="AP739" s="22"/>
      <c r="AQ739" s="22"/>
      <c r="AR739" s="22"/>
    </row>
    <row r="740" spans="1:47" s="20" customFormat="1" x14ac:dyDescent="0.15">
      <c r="A740" s="21" t="s">
        <v>46</v>
      </c>
      <c r="B740" s="20" t="s">
        <v>918</v>
      </c>
      <c r="C740" s="20" t="s">
        <v>1178</v>
      </c>
      <c r="D740" s="20" t="s">
        <v>1179</v>
      </c>
      <c r="E740" s="20" t="s">
        <v>1180</v>
      </c>
      <c r="F740" s="20" t="s">
        <v>922</v>
      </c>
      <c r="G740" s="20" t="s">
        <v>1181</v>
      </c>
      <c r="I740" s="20">
        <v>13603093685</v>
      </c>
      <c r="J740" s="20" t="s">
        <v>924</v>
      </c>
      <c r="K740" s="20" t="s">
        <v>188</v>
      </c>
      <c r="L740" s="20" t="s">
        <v>971</v>
      </c>
      <c r="M740" s="20">
        <v>1000</v>
      </c>
      <c r="N740" s="20">
        <v>1000</v>
      </c>
      <c r="O740" s="20" t="s">
        <v>927</v>
      </c>
      <c r="P740" s="20" t="s">
        <v>886</v>
      </c>
      <c r="Q740" s="22"/>
      <c r="R740" s="22" t="s">
        <v>147</v>
      </c>
      <c r="S740" s="25" t="s">
        <v>1182</v>
      </c>
      <c r="T740" s="22" t="s">
        <v>53</v>
      </c>
      <c r="U740" s="22" t="s">
        <v>189</v>
      </c>
      <c r="V740" s="26">
        <v>1</v>
      </c>
      <c r="W740" s="26"/>
      <c r="X740" s="26"/>
      <c r="Y740" s="21">
        <v>4</v>
      </c>
      <c r="Z740" s="21">
        <f t="shared" si="48"/>
        <v>1000</v>
      </c>
      <c r="AA740" s="21" t="s">
        <v>55</v>
      </c>
      <c r="AB740" s="21"/>
      <c r="AC740" s="21"/>
      <c r="AD740" s="21"/>
      <c r="AE740" s="21"/>
      <c r="AF740" s="21"/>
      <c r="AG740" s="28"/>
      <c r="AH740" s="21"/>
      <c r="AI740" s="29"/>
      <c r="AJ740" s="21"/>
      <c r="AK740" s="21"/>
      <c r="AL740" s="22"/>
      <c r="AM740" s="21"/>
      <c r="AN740" s="21">
        <f t="shared" si="47"/>
        <v>150</v>
      </c>
      <c r="AO740" s="21" t="s">
        <v>42</v>
      </c>
      <c r="AP740" s="22"/>
      <c r="AQ740" s="22"/>
      <c r="AR740" s="22"/>
    </row>
    <row r="741" spans="1:47" s="20" customFormat="1" x14ac:dyDescent="0.15">
      <c r="A741" s="21" t="s">
        <v>46</v>
      </c>
      <c r="B741" s="20" t="s">
        <v>918</v>
      </c>
      <c r="C741" s="20" t="s">
        <v>1178</v>
      </c>
      <c r="D741" s="20" t="s">
        <v>1183</v>
      </c>
      <c r="E741" s="20" t="s">
        <v>1184</v>
      </c>
      <c r="F741" s="20" t="s">
        <v>922</v>
      </c>
      <c r="G741" s="20" t="s">
        <v>1185</v>
      </c>
      <c r="I741" s="20">
        <v>13728396724</v>
      </c>
      <c r="J741" s="20" t="s">
        <v>924</v>
      </c>
      <c r="K741" s="20" t="s">
        <v>1186</v>
      </c>
      <c r="L741" s="20" t="s">
        <v>933</v>
      </c>
      <c r="M741" s="20">
        <v>1200</v>
      </c>
      <c r="N741" s="20">
        <v>1200</v>
      </c>
      <c r="O741" s="20" t="s">
        <v>940</v>
      </c>
      <c r="P741" s="20" t="s">
        <v>886</v>
      </c>
      <c r="Q741" s="22"/>
      <c r="R741" s="22" t="s">
        <v>77</v>
      </c>
      <c r="S741" s="25" t="s">
        <v>1187</v>
      </c>
      <c r="T741" s="22" t="s">
        <v>53</v>
      </c>
      <c r="U741" s="22" t="s">
        <v>1188</v>
      </c>
      <c r="V741" s="26">
        <v>1</v>
      </c>
      <c r="W741" s="26"/>
      <c r="X741" s="26"/>
      <c r="Y741" s="21">
        <v>6</v>
      </c>
      <c r="Z741" s="21">
        <f t="shared" si="48"/>
        <v>1200</v>
      </c>
      <c r="AA741" s="21" t="s">
        <v>55</v>
      </c>
      <c r="AB741" s="21"/>
      <c r="AC741" s="21"/>
      <c r="AD741" s="21"/>
      <c r="AE741" s="21"/>
      <c r="AF741" s="21"/>
      <c r="AG741" s="28"/>
      <c r="AH741" s="21"/>
      <c r="AI741" s="29"/>
      <c r="AJ741" s="21"/>
      <c r="AK741" s="21"/>
      <c r="AL741" s="22"/>
      <c r="AM741" s="21"/>
      <c r="AN741" s="21">
        <f t="shared" si="47"/>
        <v>180</v>
      </c>
      <c r="AO741" s="21" t="s">
        <v>42</v>
      </c>
      <c r="AP741" s="22"/>
      <c r="AQ741" s="22"/>
      <c r="AR741" s="22"/>
    </row>
    <row r="742" spans="1:47" s="20" customFormat="1" x14ac:dyDescent="0.15">
      <c r="A742" s="21" t="s">
        <v>46</v>
      </c>
      <c r="B742" s="20" t="s">
        <v>918</v>
      </c>
      <c r="C742" s="20" t="s">
        <v>1178</v>
      </c>
      <c r="D742" s="20" t="s">
        <v>1189</v>
      </c>
      <c r="E742" s="20" t="s">
        <v>1190</v>
      </c>
      <c r="F742" s="20" t="s">
        <v>922</v>
      </c>
      <c r="G742" s="20" t="s">
        <v>1191</v>
      </c>
      <c r="I742" s="20">
        <v>13656790789</v>
      </c>
      <c r="J742" s="20" t="s">
        <v>924</v>
      </c>
      <c r="K742" s="20" t="s">
        <v>390</v>
      </c>
      <c r="L742" s="20" t="s">
        <v>1154</v>
      </c>
      <c r="M742" s="20">
        <v>1400</v>
      </c>
      <c r="N742" s="20">
        <v>1400</v>
      </c>
      <c r="O742" s="20" t="s">
        <v>927</v>
      </c>
      <c r="P742" s="20" t="s">
        <v>886</v>
      </c>
      <c r="Q742" s="22"/>
      <c r="R742" s="22" t="s">
        <v>117</v>
      </c>
      <c r="S742" s="25" t="s">
        <v>1192</v>
      </c>
      <c r="T742" s="22" t="s">
        <v>53</v>
      </c>
      <c r="U742" s="22" t="s">
        <v>391</v>
      </c>
      <c r="V742" s="26">
        <v>1</v>
      </c>
      <c r="W742" s="26"/>
      <c r="X742" s="26"/>
      <c r="Y742" s="21">
        <v>8</v>
      </c>
      <c r="Z742" s="21">
        <f t="shared" si="48"/>
        <v>1400</v>
      </c>
      <c r="AA742" s="21" t="s">
        <v>55</v>
      </c>
      <c r="AB742" s="21"/>
      <c r="AC742" s="21"/>
      <c r="AD742" s="21"/>
      <c r="AE742" s="21"/>
      <c r="AF742" s="21"/>
      <c r="AG742" s="28"/>
      <c r="AH742" s="21"/>
      <c r="AI742" s="29"/>
      <c r="AJ742" s="21"/>
      <c r="AK742" s="21"/>
      <c r="AL742" s="22"/>
      <c r="AM742" s="21"/>
      <c r="AN742" s="21">
        <f t="shared" si="47"/>
        <v>210</v>
      </c>
      <c r="AO742" s="21" t="s">
        <v>42</v>
      </c>
      <c r="AP742" s="22"/>
      <c r="AQ742" s="22"/>
      <c r="AR742" s="22"/>
    </row>
    <row r="743" spans="1:47" s="20" customFormat="1" x14ac:dyDescent="0.15">
      <c r="A743" s="21" t="s">
        <v>46</v>
      </c>
      <c r="B743" s="20" t="s">
        <v>918</v>
      </c>
      <c r="C743" s="20" t="s">
        <v>1178</v>
      </c>
      <c r="D743" s="20" t="s">
        <v>1183</v>
      </c>
      <c r="E743" s="20" t="s">
        <v>1193</v>
      </c>
      <c r="F743" s="20" t="s">
        <v>922</v>
      </c>
      <c r="G743" s="20" t="s">
        <v>1194</v>
      </c>
      <c r="I743" s="20">
        <v>13533880800</v>
      </c>
      <c r="J743" s="20" t="s">
        <v>924</v>
      </c>
      <c r="K743" s="20" t="s">
        <v>1195</v>
      </c>
      <c r="L743" s="20" t="s">
        <v>926</v>
      </c>
      <c r="M743" s="20">
        <v>1600</v>
      </c>
      <c r="N743" s="20">
        <v>1600</v>
      </c>
      <c r="O743" s="20" t="s">
        <v>927</v>
      </c>
      <c r="P743" s="20" t="s">
        <v>886</v>
      </c>
      <c r="Q743" s="22"/>
      <c r="R743" s="22" t="s">
        <v>77</v>
      </c>
      <c r="S743" s="25" t="s">
        <v>1196</v>
      </c>
      <c r="T743" s="22" t="s">
        <v>1197</v>
      </c>
      <c r="U743" s="22" t="s">
        <v>1198</v>
      </c>
      <c r="V743" s="26">
        <v>1</v>
      </c>
      <c r="W743" s="26"/>
      <c r="X743" s="26"/>
      <c r="Y743" s="21">
        <v>10</v>
      </c>
      <c r="Z743" s="21">
        <f t="shared" si="48"/>
        <v>1600</v>
      </c>
      <c r="AA743" s="21" t="s">
        <v>55</v>
      </c>
      <c r="AB743" s="21"/>
      <c r="AC743" s="21"/>
      <c r="AD743" s="21"/>
      <c r="AE743" s="21"/>
      <c r="AF743" s="21"/>
      <c r="AG743" s="28"/>
      <c r="AH743" s="21"/>
      <c r="AI743" s="29"/>
      <c r="AJ743" s="21"/>
      <c r="AK743" s="21"/>
      <c r="AL743" s="22"/>
      <c r="AM743" s="21"/>
      <c r="AN743" s="21">
        <f t="shared" si="47"/>
        <v>240</v>
      </c>
      <c r="AO743" s="21" t="s">
        <v>42</v>
      </c>
      <c r="AP743" s="22"/>
      <c r="AQ743" s="22"/>
      <c r="AR743" s="22"/>
      <c r="AS743" s="22"/>
      <c r="AT743" s="22"/>
      <c r="AU743" s="22"/>
    </row>
    <row r="744" spans="1:47" s="20" customFormat="1" x14ac:dyDescent="0.15">
      <c r="A744" s="21" t="s">
        <v>46</v>
      </c>
      <c r="B744" s="20" t="s">
        <v>918</v>
      </c>
      <c r="C744" s="20" t="s">
        <v>1178</v>
      </c>
      <c r="D744" s="20" t="s">
        <v>1189</v>
      </c>
      <c r="E744" s="20" t="s">
        <v>1190</v>
      </c>
      <c r="F744" s="20" t="s">
        <v>922</v>
      </c>
      <c r="G744" s="20" t="s">
        <v>1199</v>
      </c>
      <c r="I744" s="20" t="s">
        <v>1200</v>
      </c>
      <c r="J744" s="20" t="s">
        <v>924</v>
      </c>
      <c r="K744" s="20" t="s">
        <v>390</v>
      </c>
      <c r="L744" s="20" t="s">
        <v>926</v>
      </c>
      <c r="M744" s="20">
        <v>1600</v>
      </c>
      <c r="N744" s="20">
        <v>1600</v>
      </c>
      <c r="O744" s="20" t="s">
        <v>927</v>
      </c>
      <c r="P744" s="20" t="s">
        <v>886</v>
      </c>
      <c r="Q744" s="22"/>
      <c r="R744" s="22" t="s">
        <v>117</v>
      </c>
      <c r="S744" s="25" t="s">
        <v>1201</v>
      </c>
      <c r="T744" s="22" t="s">
        <v>53</v>
      </c>
      <c r="U744" s="22" t="s">
        <v>391</v>
      </c>
      <c r="V744" s="26">
        <v>1</v>
      </c>
      <c r="W744" s="26"/>
      <c r="X744" s="26"/>
      <c r="Y744" s="21">
        <v>10</v>
      </c>
      <c r="Z744" s="21">
        <f t="shared" si="48"/>
        <v>1600</v>
      </c>
      <c r="AA744" s="21" t="s">
        <v>55</v>
      </c>
      <c r="AB744" s="21"/>
      <c r="AC744" s="21"/>
      <c r="AD744" s="21"/>
      <c r="AE744" s="21"/>
      <c r="AF744" s="21"/>
      <c r="AG744" s="28"/>
      <c r="AH744" s="21"/>
      <c r="AI744" s="29"/>
      <c r="AJ744" s="21"/>
      <c r="AK744" s="21"/>
      <c r="AL744" s="22"/>
      <c r="AM744" s="21"/>
      <c r="AN744" s="21">
        <f t="shared" si="47"/>
        <v>240</v>
      </c>
      <c r="AO744" s="21" t="s">
        <v>42</v>
      </c>
      <c r="AP744" s="22"/>
      <c r="AQ744" s="22"/>
      <c r="AR744" s="22"/>
    </row>
    <row r="745" spans="1:47" s="20" customFormat="1" x14ac:dyDescent="0.15">
      <c r="A745" s="21" t="s">
        <v>46</v>
      </c>
      <c r="B745" s="20" t="s">
        <v>918</v>
      </c>
      <c r="C745" s="20" t="s">
        <v>1178</v>
      </c>
      <c r="D745" s="20" t="s">
        <v>1189</v>
      </c>
      <c r="E745" s="20" t="s">
        <v>1202</v>
      </c>
      <c r="F745" s="20" t="s">
        <v>922</v>
      </c>
      <c r="G745" s="20" t="s">
        <v>1203</v>
      </c>
      <c r="I745" s="20">
        <v>13544878726</v>
      </c>
      <c r="J745" s="20" t="s">
        <v>924</v>
      </c>
      <c r="K745" s="20" t="s">
        <v>390</v>
      </c>
      <c r="L745" s="20" t="s">
        <v>933</v>
      </c>
      <c r="M745" s="20">
        <v>1200</v>
      </c>
      <c r="N745" s="20">
        <v>1200</v>
      </c>
      <c r="O745" s="20" t="s">
        <v>927</v>
      </c>
      <c r="P745" s="20" t="s">
        <v>886</v>
      </c>
      <c r="Q745" s="22"/>
      <c r="R745" s="22" t="s">
        <v>117</v>
      </c>
      <c r="S745" s="25" t="s">
        <v>1192</v>
      </c>
      <c r="T745" s="22" t="s">
        <v>53</v>
      </c>
      <c r="U745" s="22" t="s">
        <v>391</v>
      </c>
      <c r="V745" s="26">
        <v>1</v>
      </c>
      <c r="W745" s="26"/>
      <c r="X745" s="26"/>
      <c r="Y745" s="21">
        <v>6</v>
      </c>
      <c r="Z745" s="21">
        <f t="shared" si="48"/>
        <v>1200</v>
      </c>
      <c r="AA745" s="21" t="s">
        <v>55</v>
      </c>
      <c r="AB745" s="21"/>
      <c r="AC745" s="21"/>
      <c r="AD745" s="21"/>
      <c r="AE745" s="21"/>
      <c r="AF745" s="21"/>
      <c r="AG745" s="28"/>
      <c r="AH745" s="21"/>
      <c r="AI745" s="29"/>
      <c r="AJ745" s="21"/>
      <c r="AK745" s="21"/>
      <c r="AL745" s="22"/>
      <c r="AM745" s="21"/>
      <c r="AN745" s="21">
        <f t="shared" si="47"/>
        <v>180</v>
      </c>
      <c r="AO745" s="21" t="s">
        <v>42</v>
      </c>
      <c r="AP745" s="22"/>
      <c r="AQ745" s="22"/>
      <c r="AR745" s="22"/>
    </row>
    <row r="746" spans="1:47" s="20" customFormat="1" x14ac:dyDescent="0.15">
      <c r="A746" s="21" t="s">
        <v>46</v>
      </c>
      <c r="B746" s="20" t="s">
        <v>918</v>
      </c>
      <c r="C746" s="20" t="s">
        <v>1178</v>
      </c>
      <c r="D746" s="20" t="s">
        <v>1183</v>
      </c>
      <c r="E746" s="20" t="s">
        <v>1184</v>
      </c>
      <c r="F746" s="20" t="s">
        <v>922</v>
      </c>
      <c r="G746" s="20" t="s">
        <v>1204</v>
      </c>
      <c r="I746" s="20">
        <v>13790329948</v>
      </c>
      <c r="J746" s="20" t="s">
        <v>924</v>
      </c>
      <c r="K746" s="20" t="s">
        <v>1205</v>
      </c>
      <c r="L746" s="20" t="s">
        <v>971</v>
      </c>
      <c r="M746" s="20">
        <v>1000</v>
      </c>
      <c r="N746" s="20">
        <v>1000</v>
      </c>
      <c r="O746" s="20" t="s">
        <v>927</v>
      </c>
      <c r="P746" s="20" t="s">
        <v>886</v>
      </c>
      <c r="Q746" s="22"/>
      <c r="R746" s="22" t="s">
        <v>1206</v>
      </c>
      <c r="S746" s="25" t="s">
        <v>1187</v>
      </c>
      <c r="T746" s="22" t="s">
        <v>275</v>
      </c>
      <c r="U746" s="44" t="s">
        <v>1207</v>
      </c>
      <c r="V746" s="26">
        <v>1</v>
      </c>
      <c r="W746" s="26"/>
      <c r="X746" s="26"/>
      <c r="Y746" s="21">
        <v>4</v>
      </c>
      <c r="Z746" s="21">
        <f t="shared" si="48"/>
        <v>1000</v>
      </c>
      <c r="AA746" s="21" t="s">
        <v>55</v>
      </c>
      <c r="AB746" s="21"/>
      <c r="AC746" s="21"/>
      <c r="AD746" s="21"/>
      <c r="AE746" s="21"/>
      <c r="AF746" s="21"/>
      <c r="AG746" s="28"/>
      <c r="AH746" s="21"/>
      <c r="AI746" s="29"/>
      <c r="AJ746" s="21"/>
      <c r="AK746" s="21"/>
      <c r="AL746" s="22"/>
      <c r="AM746" s="21"/>
      <c r="AN746" s="21">
        <f t="shared" si="47"/>
        <v>150</v>
      </c>
      <c r="AO746" s="21" t="s">
        <v>42</v>
      </c>
      <c r="AP746" s="22"/>
      <c r="AQ746" s="22"/>
      <c r="AR746" s="22"/>
    </row>
    <row r="747" spans="1:47" s="20" customFormat="1" x14ac:dyDescent="0.15">
      <c r="A747" s="21" t="s">
        <v>46</v>
      </c>
      <c r="B747" s="20" t="s">
        <v>918</v>
      </c>
      <c r="C747" s="20" t="s">
        <v>1178</v>
      </c>
      <c r="D747" s="20" t="s">
        <v>1189</v>
      </c>
      <c r="E747" s="20" t="s">
        <v>1190</v>
      </c>
      <c r="F747" s="20" t="s">
        <v>922</v>
      </c>
      <c r="G747" s="20" t="s">
        <v>1208</v>
      </c>
      <c r="I747" s="20">
        <v>13158578081</v>
      </c>
      <c r="J747" s="20" t="s">
        <v>931</v>
      </c>
      <c r="K747" s="20" t="s">
        <v>466</v>
      </c>
      <c r="L747" s="20" t="s">
        <v>944</v>
      </c>
      <c r="M747" s="20">
        <v>1600</v>
      </c>
      <c r="N747" s="20">
        <v>1600</v>
      </c>
      <c r="O747" s="20" t="s">
        <v>927</v>
      </c>
      <c r="P747" s="20" t="s">
        <v>886</v>
      </c>
      <c r="Q747" s="22"/>
      <c r="R747" s="22" t="s">
        <v>117</v>
      </c>
      <c r="S747" s="25"/>
      <c r="T747" s="22" t="s">
        <v>53</v>
      </c>
      <c r="U747" s="22" t="s">
        <v>467</v>
      </c>
      <c r="V747" s="26">
        <v>1</v>
      </c>
      <c r="W747" s="26"/>
      <c r="X747" s="26"/>
      <c r="Y747" s="21">
        <v>10</v>
      </c>
      <c r="Z747" s="21">
        <f t="shared" si="48"/>
        <v>1600</v>
      </c>
      <c r="AA747" s="21" t="s">
        <v>55</v>
      </c>
      <c r="AB747" s="21"/>
      <c r="AC747" s="21"/>
      <c r="AD747" s="21"/>
      <c r="AE747" s="21"/>
      <c r="AF747" s="21"/>
      <c r="AG747" s="28"/>
      <c r="AH747" s="21"/>
      <c r="AI747" s="29"/>
      <c r="AJ747" s="21"/>
      <c r="AK747" s="21"/>
      <c r="AL747" s="22"/>
      <c r="AM747" s="21"/>
      <c r="AN747" s="21">
        <f t="shared" si="47"/>
        <v>240</v>
      </c>
      <c r="AO747" s="21" t="s">
        <v>42</v>
      </c>
      <c r="AP747" s="22"/>
      <c r="AQ747" s="22"/>
      <c r="AR747" s="22"/>
    </row>
    <row r="748" spans="1:47" s="20" customFormat="1" x14ac:dyDescent="0.15">
      <c r="A748" s="21" t="s">
        <v>46</v>
      </c>
      <c r="B748" s="20" t="s">
        <v>918</v>
      </c>
      <c r="C748" s="20" t="s">
        <v>1178</v>
      </c>
      <c r="D748" s="20" t="s">
        <v>1183</v>
      </c>
      <c r="E748" s="20" t="s">
        <v>1209</v>
      </c>
      <c r="F748" s="20" t="s">
        <v>922</v>
      </c>
      <c r="G748" s="20" t="s">
        <v>1210</v>
      </c>
      <c r="I748" s="20">
        <v>13525786110</v>
      </c>
      <c r="J748" s="20" t="s">
        <v>924</v>
      </c>
      <c r="K748" s="20" t="s">
        <v>1195</v>
      </c>
      <c r="L748" s="20" t="s">
        <v>933</v>
      </c>
      <c r="M748" s="20">
        <v>1200</v>
      </c>
      <c r="N748" s="20">
        <v>1200</v>
      </c>
      <c r="O748" s="20" t="s">
        <v>927</v>
      </c>
      <c r="P748" s="20" t="s">
        <v>886</v>
      </c>
      <c r="Q748" s="22"/>
      <c r="R748" s="22" t="s">
        <v>77</v>
      </c>
      <c r="S748" s="25" t="s">
        <v>1196</v>
      </c>
      <c r="T748" s="22" t="s">
        <v>1197</v>
      </c>
      <c r="U748" s="22" t="s">
        <v>1198</v>
      </c>
      <c r="V748" s="26">
        <v>1</v>
      </c>
      <c r="W748" s="26"/>
      <c r="X748" s="26"/>
      <c r="Y748" s="21">
        <v>6</v>
      </c>
      <c r="Z748" s="21">
        <f t="shared" si="48"/>
        <v>1200</v>
      </c>
      <c r="AA748" s="21" t="s">
        <v>55</v>
      </c>
      <c r="AB748" s="21"/>
      <c r="AC748" s="21"/>
      <c r="AD748" s="21"/>
      <c r="AE748" s="21"/>
      <c r="AF748" s="21"/>
      <c r="AG748" s="28"/>
      <c r="AH748" s="21"/>
      <c r="AI748" s="29"/>
      <c r="AJ748" s="21"/>
      <c r="AK748" s="21"/>
      <c r="AL748" s="22"/>
      <c r="AM748" s="21"/>
      <c r="AN748" s="21">
        <f t="shared" si="47"/>
        <v>180</v>
      </c>
      <c r="AO748" s="21" t="s">
        <v>42</v>
      </c>
      <c r="AP748" s="22"/>
      <c r="AQ748" s="22"/>
      <c r="AR748" s="22"/>
      <c r="AS748" s="22"/>
      <c r="AT748" s="22"/>
      <c r="AU748" s="22"/>
    </row>
    <row r="749" spans="1:47" s="20" customFormat="1" x14ac:dyDescent="0.15">
      <c r="A749" s="21" t="s">
        <v>46</v>
      </c>
      <c r="B749" s="20" t="s">
        <v>918</v>
      </c>
      <c r="C749" s="20" t="s">
        <v>1178</v>
      </c>
      <c r="D749" s="20" t="s">
        <v>1183</v>
      </c>
      <c r="E749" s="20" t="s">
        <v>1193</v>
      </c>
      <c r="F749" s="20" t="s">
        <v>922</v>
      </c>
      <c r="G749" s="20" t="s">
        <v>1211</v>
      </c>
      <c r="I749" s="20">
        <v>13649786733</v>
      </c>
      <c r="J749" s="20" t="s">
        <v>931</v>
      </c>
      <c r="K749" s="20" t="s">
        <v>1195</v>
      </c>
      <c r="L749" s="20" t="s">
        <v>944</v>
      </c>
      <c r="M749" s="20">
        <v>1600</v>
      </c>
      <c r="N749" s="20">
        <v>1600</v>
      </c>
      <c r="O749" s="20" t="s">
        <v>927</v>
      </c>
      <c r="P749" s="20" t="s">
        <v>886</v>
      </c>
      <c r="Q749" s="22"/>
      <c r="R749" s="22" t="s">
        <v>77</v>
      </c>
      <c r="S749" s="25"/>
      <c r="T749" s="22" t="s">
        <v>1197</v>
      </c>
      <c r="U749" s="22" t="s">
        <v>1198</v>
      </c>
      <c r="V749" s="26">
        <v>1</v>
      </c>
      <c r="W749" s="26"/>
      <c r="X749" s="26"/>
      <c r="Y749" s="21">
        <v>10</v>
      </c>
      <c r="Z749" s="21">
        <f t="shared" si="48"/>
        <v>1600</v>
      </c>
      <c r="AA749" s="21" t="s">
        <v>55</v>
      </c>
      <c r="AB749" s="21"/>
      <c r="AC749" s="21"/>
      <c r="AD749" s="21"/>
      <c r="AE749" s="21"/>
      <c r="AF749" s="21"/>
      <c r="AG749" s="28"/>
      <c r="AH749" s="21"/>
      <c r="AI749" s="29"/>
      <c r="AJ749" s="21"/>
      <c r="AK749" s="21"/>
      <c r="AL749" s="22"/>
      <c r="AM749" s="21"/>
      <c r="AN749" s="21">
        <f t="shared" si="47"/>
        <v>240</v>
      </c>
      <c r="AO749" s="21" t="s">
        <v>42</v>
      </c>
      <c r="AP749" s="22"/>
      <c r="AQ749" s="22"/>
      <c r="AR749" s="22"/>
      <c r="AS749" s="22"/>
      <c r="AT749" s="22"/>
      <c r="AU749" s="22"/>
    </row>
    <row r="750" spans="1:47" s="20" customFormat="1" x14ac:dyDescent="0.15">
      <c r="A750" s="21" t="s">
        <v>46</v>
      </c>
      <c r="B750" s="20" t="s">
        <v>918</v>
      </c>
      <c r="C750" s="20" t="s">
        <v>1178</v>
      </c>
      <c r="D750" s="20" t="s">
        <v>1183</v>
      </c>
      <c r="E750" s="20" t="s">
        <v>1212</v>
      </c>
      <c r="F750" s="20" t="s">
        <v>922</v>
      </c>
      <c r="G750" s="20" t="s">
        <v>1213</v>
      </c>
      <c r="I750" s="20">
        <v>13929273249</v>
      </c>
      <c r="J750" s="20" t="s">
        <v>931</v>
      </c>
      <c r="K750" s="20" t="s">
        <v>1214</v>
      </c>
      <c r="L750" s="20" t="s">
        <v>944</v>
      </c>
      <c r="M750" s="20">
        <v>1600</v>
      </c>
      <c r="N750" s="20">
        <v>1600</v>
      </c>
      <c r="O750" s="20" t="s">
        <v>927</v>
      </c>
      <c r="P750" s="20" t="s">
        <v>886</v>
      </c>
      <c r="Q750" s="22"/>
      <c r="R750" s="22" t="s">
        <v>77</v>
      </c>
      <c r="S750" s="25"/>
      <c r="T750" s="22" t="s">
        <v>53</v>
      </c>
      <c r="U750" s="22" t="s">
        <v>1215</v>
      </c>
      <c r="V750" s="26">
        <v>1</v>
      </c>
      <c r="W750" s="26"/>
      <c r="X750" s="26"/>
      <c r="Y750" s="21">
        <v>10</v>
      </c>
      <c r="Z750" s="21">
        <f t="shared" si="48"/>
        <v>1600</v>
      </c>
      <c r="AA750" s="21" t="s">
        <v>55</v>
      </c>
      <c r="AB750" s="21"/>
      <c r="AC750" s="21"/>
      <c r="AD750" s="21"/>
      <c r="AE750" s="21"/>
      <c r="AF750" s="21"/>
      <c r="AG750" s="28"/>
      <c r="AH750" s="21"/>
      <c r="AI750" s="29"/>
      <c r="AJ750" s="21"/>
      <c r="AK750" s="21"/>
      <c r="AL750" s="22"/>
      <c r="AM750" s="21"/>
      <c r="AN750" s="21">
        <f t="shared" si="47"/>
        <v>240</v>
      </c>
      <c r="AO750" s="21" t="s">
        <v>42</v>
      </c>
      <c r="AP750" s="22"/>
      <c r="AQ750" s="22"/>
      <c r="AR750" s="22"/>
    </row>
    <row r="751" spans="1:47" s="20" customFormat="1" x14ac:dyDescent="0.15">
      <c r="A751" s="21" t="s">
        <v>46</v>
      </c>
      <c r="B751" s="20" t="s">
        <v>918</v>
      </c>
      <c r="C751" s="20" t="s">
        <v>1178</v>
      </c>
      <c r="D751" s="20" t="s">
        <v>1183</v>
      </c>
      <c r="E751" s="20" t="s">
        <v>1209</v>
      </c>
      <c r="F751" s="20" t="s">
        <v>922</v>
      </c>
      <c r="G751" s="20" t="s">
        <v>1216</v>
      </c>
      <c r="I751" s="20">
        <v>13631718283</v>
      </c>
      <c r="J751" s="20" t="s">
        <v>924</v>
      </c>
      <c r="K751" s="20" t="s">
        <v>1195</v>
      </c>
      <c r="L751" s="20" t="s">
        <v>933</v>
      </c>
      <c r="M751" s="20">
        <v>1200</v>
      </c>
      <c r="N751" s="20">
        <v>1200</v>
      </c>
      <c r="O751" s="20" t="s">
        <v>927</v>
      </c>
      <c r="P751" s="20" t="s">
        <v>886</v>
      </c>
      <c r="Q751" s="22"/>
      <c r="R751" s="22" t="s">
        <v>77</v>
      </c>
      <c r="S751" s="25" t="s">
        <v>1196</v>
      </c>
      <c r="T751" s="22" t="s">
        <v>1197</v>
      </c>
      <c r="U751" s="22" t="s">
        <v>1198</v>
      </c>
      <c r="V751" s="26">
        <v>1</v>
      </c>
      <c r="W751" s="26"/>
      <c r="X751" s="26"/>
      <c r="Y751" s="21">
        <v>6</v>
      </c>
      <c r="Z751" s="21">
        <f t="shared" si="48"/>
        <v>1200</v>
      </c>
      <c r="AA751" s="21" t="s">
        <v>55</v>
      </c>
      <c r="AB751" s="21"/>
      <c r="AC751" s="21"/>
      <c r="AD751" s="21"/>
      <c r="AE751" s="21"/>
      <c r="AF751" s="21"/>
      <c r="AG751" s="28"/>
      <c r="AH751" s="21"/>
      <c r="AI751" s="29"/>
      <c r="AJ751" s="21"/>
      <c r="AK751" s="21"/>
      <c r="AL751" s="22"/>
      <c r="AM751" s="21"/>
      <c r="AN751" s="21">
        <f t="shared" si="47"/>
        <v>180</v>
      </c>
      <c r="AO751" s="21" t="s">
        <v>42</v>
      </c>
      <c r="AP751" s="22"/>
      <c r="AQ751" s="22"/>
      <c r="AR751" s="22"/>
      <c r="AS751" s="22"/>
      <c r="AT751" s="22"/>
      <c r="AU751" s="22"/>
    </row>
    <row r="752" spans="1:47" s="20" customFormat="1" x14ac:dyDescent="0.15">
      <c r="A752" s="21" t="s">
        <v>46</v>
      </c>
      <c r="B752" s="20" t="s">
        <v>918</v>
      </c>
      <c r="C752" s="20" t="s">
        <v>1178</v>
      </c>
      <c r="D752" s="20" t="s">
        <v>1183</v>
      </c>
      <c r="E752" s="20" t="s">
        <v>1193</v>
      </c>
      <c r="F752" s="20" t="s">
        <v>922</v>
      </c>
      <c r="G752" s="20" t="s">
        <v>1217</v>
      </c>
      <c r="I752" s="20">
        <v>15913792175</v>
      </c>
      <c r="J752" s="20" t="s">
        <v>924</v>
      </c>
      <c r="K752" s="20" t="s">
        <v>174</v>
      </c>
      <c r="L752" s="20" t="s">
        <v>971</v>
      </c>
      <c r="M752" s="20">
        <v>1000</v>
      </c>
      <c r="N752" s="20">
        <v>1000</v>
      </c>
      <c r="O752" s="20" t="s">
        <v>927</v>
      </c>
      <c r="P752" s="20" t="s">
        <v>886</v>
      </c>
      <c r="Q752" s="22"/>
      <c r="R752" s="44" t="s">
        <v>1206</v>
      </c>
      <c r="S752" s="25" t="s">
        <v>1196</v>
      </c>
      <c r="T752" s="22" t="s">
        <v>400</v>
      </c>
      <c r="U752" s="22"/>
      <c r="V752" s="26">
        <v>1</v>
      </c>
      <c r="W752" s="26"/>
      <c r="X752" s="26"/>
      <c r="Y752" s="21">
        <v>4</v>
      </c>
      <c r="Z752" s="21">
        <f t="shared" si="48"/>
        <v>1000</v>
      </c>
      <c r="AA752" s="21" t="s">
        <v>55</v>
      </c>
      <c r="AB752" s="21"/>
      <c r="AC752" s="21"/>
      <c r="AD752" s="21"/>
      <c r="AE752" s="21"/>
      <c r="AF752" s="21"/>
      <c r="AG752" s="28"/>
      <c r="AH752" s="21"/>
      <c r="AI752" s="29"/>
      <c r="AJ752" s="21"/>
      <c r="AK752" s="21"/>
      <c r="AL752" s="22"/>
      <c r="AM752" s="21"/>
      <c r="AN752" s="21">
        <f t="shared" si="47"/>
        <v>150</v>
      </c>
      <c r="AO752" s="21" t="s">
        <v>42</v>
      </c>
      <c r="AP752" s="22"/>
      <c r="AQ752" s="22"/>
      <c r="AR752" s="22"/>
      <c r="AS752" s="22"/>
      <c r="AT752" s="22"/>
      <c r="AU752" s="22"/>
    </row>
    <row r="753" spans="1:47" s="20" customFormat="1" x14ac:dyDescent="0.15">
      <c r="A753" s="21" t="s">
        <v>46</v>
      </c>
      <c r="B753" s="20" t="s">
        <v>918</v>
      </c>
      <c r="C753" s="20" t="s">
        <v>1178</v>
      </c>
      <c r="D753" s="20" t="s">
        <v>1189</v>
      </c>
      <c r="E753" s="20" t="s">
        <v>1218</v>
      </c>
      <c r="F753" s="20" t="s">
        <v>922</v>
      </c>
      <c r="G753" s="20" t="s">
        <v>1219</v>
      </c>
      <c r="I753" s="20">
        <v>13902393825</v>
      </c>
      <c r="J753" s="20" t="s">
        <v>924</v>
      </c>
      <c r="K753" s="20" t="s">
        <v>174</v>
      </c>
      <c r="L753" s="20" t="s">
        <v>971</v>
      </c>
      <c r="M753" s="20">
        <v>1000</v>
      </c>
      <c r="N753" s="20">
        <v>1000</v>
      </c>
      <c r="O753" s="20" t="s">
        <v>940</v>
      </c>
      <c r="P753" s="20" t="s">
        <v>886</v>
      </c>
      <c r="Q753" s="22"/>
      <c r="R753" s="44" t="s">
        <v>399</v>
      </c>
      <c r="S753" s="25" t="s">
        <v>1220</v>
      </c>
      <c r="T753" s="22" t="s">
        <v>400</v>
      </c>
      <c r="U753" s="22"/>
      <c r="V753" s="26">
        <v>1</v>
      </c>
      <c r="W753" s="26"/>
      <c r="X753" s="26"/>
      <c r="Y753" s="21">
        <v>4</v>
      </c>
      <c r="Z753" s="21">
        <f t="shared" si="48"/>
        <v>1000</v>
      </c>
      <c r="AA753" s="21" t="s">
        <v>55</v>
      </c>
      <c r="AB753" s="21"/>
      <c r="AC753" s="21"/>
      <c r="AD753" s="21"/>
      <c r="AE753" s="21"/>
      <c r="AF753" s="21"/>
      <c r="AG753" s="28"/>
      <c r="AH753" s="21"/>
      <c r="AI753" s="29"/>
      <c r="AJ753" s="21"/>
      <c r="AK753" s="21"/>
      <c r="AL753" s="22"/>
      <c r="AM753" s="21"/>
      <c r="AN753" s="21">
        <f t="shared" si="47"/>
        <v>150</v>
      </c>
      <c r="AO753" s="21" t="s">
        <v>42</v>
      </c>
      <c r="AP753" s="22"/>
      <c r="AQ753" s="22"/>
      <c r="AR753" s="22"/>
      <c r="AS753" s="22"/>
      <c r="AT753" s="22"/>
      <c r="AU753" s="22"/>
    </row>
    <row r="754" spans="1:47" s="20" customFormat="1" x14ac:dyDescent="0.15">
      <c r="A754" s="21" t="s">
        <v>46</v>
      </c>
      <c r="B754" s="20" t="s">
        <v>918</v>
      </c>
      <c r="C754" s="20" t="s">
        <v>1178</v>
      </c>
      <c r="D754" s="20" t="s">
        <v>1183</v>
      </c>
      <c r="E754" s="20" t="s">
        <v>1193</v>
      </c>
      <c r="F754" s="20" t="s">
        <v>922</v>
      </c>
      <c r="G754" s="20" t="s">
        <v>1221</v>
      </c>
      <c r="I754" s="20">
        <v>13509846021</v>
      </c>
      <c r="J754" s="20" t="s">
        <v>924</v>
      </c>
      <c r="K754" s="20" t="s">
        <v>174</v>
      </c>
      <c r="L754" s="20" t="s">
        <v>926</v>
      </c>
      <c r="M754" s="20">
        <v>1600</v>
      </c>
      <c r="N754" s="20">
        <v>1600</v>
      </c>
      <c r="O754" s="20" t="s">
        <v>927</v>
      </c>
      <c r="P754" s="20" t="s">
        <v>886</v>
      </c>
      <c r="Q754" s="22"/>
      <c r="R754" s="44" t="s">
        <v>1206</v>
      </c>
      <c r="S754" s="25" t="s">
        <v>1222</v>
      </c>
      <c r="T754" s="22" t="s">
        <v>400</v>
      </c>
      <c r="U754" s="22"/>
      <c r="V754" s="26">
        <v>1</v>
      </c>
      <c r="W754" s="26"/>
      <c r="X754" s="26"/>
      <c r="Y754" s="21">
        <v>10</v>
      </c>
      <c r="Z754" s="21">
        <f t="shared" si="48"/>
        <v>1600</v>
      </c>
      <c r="AA754" s="21" t="s">
        <v>55</v>
      </c>
      <c r="AB754" s="21"/>
      <c r="AC754" s="21"/>
      <c r="AD754" s="21"/>
      <c r="AE754" s="21"/>
      <c r="AF754" s="21"/>
      <c r="AG754" s="28"/>
      <c r="AH754" s="21"/>
      <c r="AI754" s="29"/>
      <c r="AJ754" s="21"/>
      <c r="AK754" s="21"/>
      <c r="AL754" s="22"/>
      <c r="AM754" s="21"/>
      <c r="AN754" s="21">
        <f t="shared" si="47"/>
        <v>240</v>
      </c>
      <c r="AO754" s="21" t="s">
        <v>42</v>
      </c>
      <c r="AP754" s="22"/>
      <c r="AQ754" s="22"/>
      <c r="AR754" s="22"/>
      <c r="AS754" s="22"/>
      <c r="AT754" s="22"/>
      <c r="AU754" s="22"/>
    </row>
    <row r="755" spans="1:47" s="20" customFormat="1" x14ac:dyDescent="0.15">
      <c r="A755" s="21" t="s">
        <v>46</v>
      </c>
      <c r="B755" s="20" t="s">
        <v>918</v>
      </c>
      <c r="C755" s="20" t="s">
        <v>1178</v>
      </c>
      <c r="D755" s="20" t="s">
        <v>1183</v>
      </c>
      <c r="E755" s="20" t="s">
        <v>1184</v>
      </c>
      <c r="F755" s="20" t="s">
        <v>922</v>
      </c>
      <c r="G755" s="20" t="s">
        <v>1223</v>
      </c>
      <c r="I755" s="20">
        <v>13829217965</v>
      </c>
      <c r="J755" s="20" t="s">
        <v>924</v>
      </c>
      <c r="K755" s="20" t="s">
        <v>1224</v>
      </c>
      <c r="L755" s="20" t="s">
        <v>1225</v>
      </c>
      <c r="M755" s="20">
        <v>2000</v>
      </c>
      <c r="N755" s="20">
        <v>25200</v>
      </c>
      <c r="O755" s="20" t="s">
        <v>927</v>
      </c>
      <c r="P755" s="20" t="s">
        <v>886</v>
      </c>
      <c r="Q755" s="22"/>
      <c r="R755" s="22" t="s">
        <v>77</v>
      </c>
      <c r="S755" s="25" t="s">
        <v>1187</v>
      </c>
      <c r="T755" s="22" t="s">
        <v>53</v>
      </c>
      <c r="U755" s="22" t="s">
        <v>1226</v>
      </c>
      <c r="V755" s="26">
        <f>1/12</f>
        <v>8.3333333333333329E-2</v>
      </c>
      <c r="W755" s="26"/>
      <c r="X755" s="26"/>
      <c r="Y755" s="21">
        <v>20</v>
      </c>
      <c r="Z755" s="21">
        <f t="shared" si="48"/>
        <v>25200</v>
      </c>
      <c r="AA755" s="21" t="s">
        <v>1227</v>
      </c>
      <c r="AB755" s="21"/>
      <c r="AC755" s="21"/>
      <c r="AD755" s="21"/>
      <c r="AE755" s="21"/>
      <c r="AF755" s="21"/>
      <c r="AG755" s="28"/>
      <c r="AH755" s="21"/>
      <c r="AI755" s="29"/>
      <c r="AJ755" s="21"/>
      <c r="AK755" s="21"/>
      <c r="AL755" s="22"/>
      <c r="AM755" s="21"/>
      <c r="AN755" s="21">
        <f t="shared" si="47"/>
        <v>3780</v>
      </c>
      <c r="AO755" s="21" t="s">
        <v>1228</v>
      </c>
      <c r="AP755" s="22"/>
      <c r="AQ755" s="22"/>
      <c r="AR755" s="22"/>
    </row>
    <row r="756" spans="1:47" s="20" customFormat="1" x14ac:dyDescent="0.15">
      <c r="A756" s="21" t="s">
        <v>1229</v>
      </c>
      <c r="B756" s="20" t="s">
        <v>918</v>
      </c>
      <c r="C756" s="20" t="s">
        <v>1178</v>
      </c>
      <c r="D756" s="20" t="s">
        <v>1179</v>
      </c>
      <c r="E756" s="20" t="s">
        <v>1230</v>
      </c>
      <c r="F756" s="20" t="s">
        <v>922</v>
      </c>
      <c r="G756" s="20" t="s">
        <v>1231</v>
      </c>
      <c r="I756" s="20">
        <v>13480878678</v>
      </c>
      <c r="J756" s="20" t="s">
        <v>924</v>
      </c>
      <c r="K756" s="20" t="s">
        <v>1232</v>
      </c>
      <c r="L756" s="20" t="s">
        <v>971</v>
      </c>
      <c r="M756" s="20">
        <v>1000</v>
      </c>
      <c r="N756" s="20">
        <v>1000</v>
      </c>
      <c r="O756" s="20" t="s">
        <v>927</v>
      </c>
      <c r="P756" s="20" t="s">
        <v>1233</v>
      </c>
      <c r="Q756" s="22"/>
      <c r="R756" s="22" t="s">
        <v>147</v>
      </c>
      <c r="S756" s="25" t="s">
        <v>1234</v>
      </c>
      <c r="T756" s="22" t="s">
        <v>53</v>
      </c>
      <c r="U756" s="22" t="s">
        <v>1235</v>
      </c>
      <c r="V756" s="26">
        <v>1</v>
      </c>
      <c r="W756" s="26"/>
      <c r="X756" s="26"/>
      <c r="Y756" s="21">
        <v>4</v>
      </c>
      <c r="Z756" s="21">
        <f t="shared" si="48"/>
        <v>1000</v>
      </c>
      <c r="AA756" s="21" t="s">
        <v>1227</v>
      </c>
      <c r="AB756" s="21"/>
      <c r="AC756" s="21"/>
      <c r="AD756" s="21"/>
      <c r="AE756" s="21"/>
      <c r="AF756" s="21"/>
      <c r="AG756" s="28"/>
      <c r="AH756" s="21"/>
      <c r="AI756" s="29"/>
      <c r="AJ756" s="21"/>
      <c r="AK756" s="21"/>
      <c r="AL756" s="22"/>
      <c r="AM756" s="21"/>
      <c r="AN756" s="21">
        <f t="shared" si="47"/>
        <v>150</v>
      </c>
      <c r="AO756" s="21" t="s">
        <v>1228</v>
      </c>
      <c r="AP756" s="22"/>
      <c r="AQ756" s="22"/>
      <c r="AR756" s="22"/>
    </row>
    <row r="757" spans="1:47" s="20" customFormat="1" x14ac:dyDescent="0.15">
      <c r="A757" s="21" t="s">
        <v>1229</v>
      </c>
      <c r="B757" s="20" t="s">
        <v>918</v>
      </c>
      <c r="C757" s="20" t="s">
        <v>1178</v>
      </c>
      <c r="D757" s="20" t="s">
        <v>1179</v>
      </c>
      <c r="E757" s="20" t="s">
        <v>1236</v>
      </c>
      <c r="F757" s="20" t="s">
        <v>922</v>
      </c>
      <c r="G757" s="20" t="s">
        <v>1237</v>
      </c>
      <c r="I757" s="20">
        <v>13502891519</v>
      </c>
      <c r="J757" s="20" t="s">
        <v>931</v>
      </c>
      <c r="K757" s="20" t="s">
        <v>1238</v>
      </c>
      <c r="L757" s="20" t="s">
        <v>933</v>
      </c>
      <c r="M757" s="20">
        <v>1200</v>
      </c>
      <c r="N757" s="20">
        <v>1200</v>
      </c>
      <c r="O757" s="20" t="s">
        <v>927</v>
      </c>
      <c r="P757" s="20" t="s">
        <v>1233</v>
      </c>
      <c r="Q757" s="22"/>
      <c r="R757" s="22" t="s">
        <v>147</v>
      </c>
      <c r="S757" s="25"/>
      <c r="T757" s="22" t="s">
        <v>53</v>
      </c>
      <c r="U757" s="22" t="s">
        <v>1239</v>
      </c>
      <c r="V757" s="26">
        <v>1</v>
      </c>
      <c r="W757" s="26"/>
      <c r="X757" s="26"/>
      <c r="Y757" s="21">
        <v>6</v>
      </c>
      <c r="Z757" s="21">
        <f t="shared" si="48"/>
        <v>1200</v>
      </c>
      <c r="AA757" s="21" t="s">
        <v>1227</v>
      </c>
      <c r="AB757" s="21"/>
      <c r="AC757" s="21"/>
      <c r="AD757" s="21"/>
      <c r="AE757" s="21"/>
      <c r="AF757" s="21"/>
      <c r="AG757" s="28"/>
      <c r="AH757" s="21"/>
      <c r="AI757" s="29"/>
      <c r="AJ757" s="21"/>
      <c r="AK757" s="21"/>
      <c r="AL757" s="22"/>
      <c r="AM757" s="21"/>
      <c r="AN757" s="21">
        <f t="shared" si="47"/>
        <v>180</v>
      </c>
      <c r="AO757" s="21" t="s">
        <v>1228</v>
      </c>
      <c r="AP757" s="22"/>
      <c r="AQ757" s="22"/>
      <c r="AR757" s="22"/>
    </row>
    <row r="758" spans="1:47" s="20" customFormat="1" x14ac:dyDescent="0.15">
      <c r="A758" s="21" t="s">
        <v>1229</v>
      </c>
      <c r="B758" s="20" t="s">
        <v>918</v>
      </c>
      <c r="C758" s="20" t="s">
        <v>1178</v>
      </c>
      <c r="D758" s="20" t="s">
        <v>1179</v>
      </c>
      <c r="E758" s="20" t="s">
        <v>1240</v>
      </c>
      <c r="F758" s="20" t="s">
        <v>922</v>
      </c>
      <c r="G758" s="20" t="s">
        <v>1241</v>
      </c>
      <c r="I758" s="20">
        <v>13556681118</v>
      </c>
      <c r="J758" s="20" t="s">
        <v>924</v>
      </c>
      <c r="K758" s="20" t="s">
        <v>1238</v>
      </c>
      <c r="L758" s="20" t="s">
        <v>971</v>
      </c>
      <c r="M758" s="20">
        <v>1000</v>
      </c>
      <c r="N758" s="20">
        <v>1000</v>
      </c>
      <c r="O758" s="20" t="s">
        <v>927</v>
      </c>
      <c r="P758" s="20" t="s">
        <v>1233</v>
      </c>
      <c r="Q758" s="22"/>
      <c r="R758" s="22" t="s">
        <v>147</v>
      </c>
      <c r="S758" s="25" t="s">
        <v>1234</v>
      </c>
      <c r="T758" s="22" t="s">
        <v>53</v>
      </c>
      <c r="U758" s="22" t="s">
        <v>1239</v>
      </c>
      <c r="V758" s="26">
        <v>1</v>
      </c>
      <c r="W758" s="26"/>
      <c r="X758" s="26"/>
      <c r="Y758" s="21">
        <v>4</v>
      </c>
      <c r="Z758" s="21">
        <f t="shared" si="48"/>
        <v>1000</v>
      </c>
      <c r="AA758" s="21" t="s">
        <v>1227</v>
      </c>
      <c r="AB758" s="21"/>
      <c r="AC758" s="21"/>
      <c r="AD758" s="21"/>
      <c r="AE758" s="21"/>
      <c r="AF758" s="21"/>
      <c r="AG758" s="28"/>
      <c r="AH758" s="21"/>
      <c r="AI758" s="29"/>
      <c r="AJ758" s="21"/>
      <c r="AK758" s="21"/>
      <c r="AL758" s="22"/>
      <c r="AM758" s="21"/>
      <c r="AN758" s="21">
        <f t="shared" si="47"/>
        <v>150</v>
      </c>
      <c r="AO758" s="21" t="s">
        <v>1228</v>
      </c>
      <c r="AP758" s="22"/>
      <c r="AQ758" s="22"/>
      <c r="AR758" s="22"/>
    </row>
    <row r="759" spans="1:47" s="20" customFormat="1" x14ac:dyDescent="0.15">
      <c r="A759" s="21" t="s">
        <v>1229</v>
      </c>
      <c r="B759" s="20" t="s">
        <v>918</v>
      </c>
      <c r="C759" s="20" t="s">
        <v>1178</v>
      </c>
      <c r="D759" s="20" t="s">
        <v>1179</v>
      </c>
      <c r="E759" s="20" t="s">
        <v>1180</v>
      </c>
      <c r="F759" s="20" t="s">
        <v>922</v>
      </c>
      <c r="G759" s="20" t="s">
        <v>1242</v>
      </c>
      <c r="I759" s="20">
        <v>13729945632</v>
      </c>
      <c r="J759" s="20" t="s">
        <v>924</v>
      </c>
      <c r="K759" s="20" t="s">
        <v>166</v>
      </c>
      <c r="L759" s="20" t="s">
        <v>926</v>
      </c>
      <c r="M759" s="20">
        <v>1600</v>
      </c>
      <c r="N759" s="20">
        <v>1600</v>
      </c>
      <c r="O759" s="20" t="s">
        <v>927</v>
      </c>
      <c r="P759" s="20" t="s">
        <v>1233</v>
      </c>
      <c r="Q759" s="22"/>
      <c r="R759" s="44" t="s">
        <v>1243</v>
      </c>
      <c r="S759" s="25" t="s">
        <v>1182</v>
      </c>
      <c r="T759" s="22" t="s">
        <v>1244</v>
      </c>
      <c r="U759" s="22"/>
      <c r="V759" s="26">
        <v>1</v>
      </c>
      <c r="W759" s="26"/>
      <c r="X759" s="26"/>
      <c r="Y759" s="21">
        <v>10</v>
      </c>
      <c r="Z759" s="21">
        <f t="shared" si="48"/>
        <v>1600</v>
      </c>
      <c r="AA759" s="21" t="s">
        <v>1227</v>
      </c>
      <c r="AB759" s="21"/>
      <c r="AC759" s="21"/>
      <c r="AD759" s="21"/>
      <c r="AE759" s="21"/>
      <c r="AF759" s="21"/>
      <c r="AG759" s="28"/>
      <c r="AH759" s="21"/>
      <c r="AI759" s="29"/>
      <c r="AJ759" s="21"/>
      <c r="AK759" s="21"/>
      <c r="AL759" s="22"/>
      <c r="AM759" s="21"/>
      <c r="AN759" s="21">
        <f t="shared" si="47"/>
        <v>240</v>
      </c>
      <c r="AO759" s="21" t="s">
        <v>1228</v>
      </c>
      <c r="AP759" s="22"/>
      <c r="AQ759" s="22"/>
      <c r="AR759" s="22"/>
      <c r="AS759" s="22"/>
      <c r="AT759" s="22"/>
      <c r="AU759" s="22"/>
    </row>
    <row r="760" spans="1:47" s="20" customFormat="1" x14ac:dyDescent="0.15">
      <c r="A760" s="21" t="s">
        <v>1229</v>
      </c>
      <c r="B760" s="20" t="s">
        <v>918</v>
      </c>
      <c r="C760" s="20" t="s">
        <v>1178</v>
      </c>
      <c r="D760" s="20" t="s">
        <v>1189</v>
      </c>
      <c r="E760" s="20" t="s">
        <v>1180</v>
      </c>
      <c r="F760" s="20" t="s">
        <v>922</v>
      </c>
      <c r="G760" s="20" t="s">
        <v>1245</v>
      </c>
      <c r="I760" s="20">
        <v>13802454849</v>
      </c>
      <c r="J760" s="20" t="s">
        <v>924</v>
      </c>
      <c r="K760" s="20" t="s">
        <v>188</v>
      </c>
      <c r="L760" s="20" t="s">
        <v>926</v>
      </c>
      <c r="M760" s="20">
        <v>1600</v>
      </c>
      <c r="N760" s="20">
        <v>1600</v>
      </c>
      <c r="O760" s="20" t="s">
        <v>927</v>
      </c>
      <c r="P760" s="20" t="s">
        <v>1233</v>
      </c>
      <c r="Q760" s="22"/>
      <c r="R760" s="22" t="s">
        <v>147</v>
      </c>
      <c r="S760" s="25" t="s">
        <v>1182</v>
      </c>
      <c r="T760" s="22" t="s">
        <v>53</v>
      </c>
      <c r="U760" s="22" t="s">
        <v>189</v>
      </c>
      <c r="V760" s="26">
        <v>1</v>
      </c>
      <c r="W760" s="26"/>
      <c r="X760" s="26"/>
      <c r="Y760" s="21">
        <v>10</v>
      </c>
      <c r="Z760" s="21">
        <f t="shared" si="48"/>
        <v>1600</v>
      </c>
      <c r="AA760" s="21" t="s">
        <v>1227</v>
      </c>
      <c r="AB760" s="21"/>
      <c r="AC760" s="21"/>
      <c r="AD760" s="21"/>
      <c r="AE760" s="21"/>
      <c r="AF760" s="21"/>
      <c r="AG760" s="28"/>
      <c r="AH760" s="21"/>
      <c r="AI760" s="29"/>
      <c r="AJ760" s="21"/>
      <c r="AK760" s="21"/>
      <c r="AL760" s="22"/>
      <c r="AM760" s="21"/>
      <c r="AN760" s="21">
        <f t="shared" si="47"/>
        <v>240</v>
      </c>
      <c r="AO760" s="21" t="s">
        <v>1228</v>
      </c>
      <c r="AP760" s="22"/>
      <c r="AQ760" s="22"/>
      <c r="AR760" s="22"/>
    </row>
    <row r="761" spans="1:47" s="20" customFormat="1" x14ac:dyDescent="0.15">
      <c r="A761" s="21" t="s">
        <v>1229</v>
      </c>
      <c r="B761" s="20" t="s">
        <v>918</v>
      </c>
      <c r="C761" s="20" t="s">
        <v>1178</v>
      </c>
      <c r="D761" s="20" t="s">
        <v>1183</v>
      </c>
      <c r="E761" s="20" t="s">
        <v>1193</v>
      </c>
      <c r="F761" s="20" t="s">
        <v>922</v>
      </c>
      <c r="G761" s="20" t="s">
        <v>1246</v>
      </c>
      <c r="I761" s="20">
        <v>13702704968</v>
      </c>
      <c r="J761" s="20" t="s">
        <v>931</v>
      </c>
      <c r="K761" s="20" t="s">
        <v>1247</v>
      </c>
      <c r="L761" s="20" t="s">
        <v>926</v>
      </c>
      <c r="M761" s="20">
        <v>1600</v>
      </c>
      <c r="N761" s="20">
        <v>1600</v>
      </c>
      <c r="O761" s="20" t="s">
        <v>927</v>
      </c>
      <c r="P761" s="20" t="s">
        <v>1233</v>
      </c>
      <c r="Q761" s="22"/>
      <c r="R761" s="22" t="s">
        <v>77</v>
      </c>
      <c r="S761" s="25"/>
      <c r="T761" s="22" t="s">
        <v>53</v>
      </c>
      <c r="U761" s="22" t="s">
        <v>1248</v>
      </c>
      <c r="V761" s="26">
        <v>1</v>
      </c>
      <c r="W761" s="26"/>
      <c r="X761" s="26"/>
      <c r="Y761" s="21">
        <v>10</v>
      </c>
      <c r="Z761" s="21">
        <f t="shared" si="48"/>
        <v>1600</v>
      </c>
      <c r="AA761" s="21" t="s">
        <v>1227</v>
      </c>
      <c r="AB761" s="21"/>
      <c r="AC761" s="21"/>
      <c r="AD761" s="21"/>
      <c r="AE761" s="21"/>
      <c r="AF761" s="21"/>
      <c r="AG761" s="28"/>
      <c r="AH761" s="21"/>
      <c r="AI761" s="29"/>
      <c r="AJ761" s="21"/>
      <c r="AK761" s="21"/>
      <c r="AL761" s="22"/>
      <c r="AM761" s="21"/>
      <c r="AN761" s="21">
        <f t="shared" si="47"/>
        <v>240</v>
      </c>
      <c r="AO761" s="21" t="s">
        <v>1228</v>
      </c>
      <c r="AP761" s="22"/>
      <c r="AQ761" s="22"/>
      <c r="AR761" s="22"/>
    </row>
    <row r="762" spans="1:47" s="20" customFormat="1" x14ac:dyDescent="0.15">
      <c r="A762" s="21" t="s">
        <v>1229</v>
      </c>
      <c r="B762" s="20" t="s">
        <v>918</v>
      </c>
      <c r="C762" s="20" t="s">
        <v>1050</v>
      </c>
      <c r="D762" s="20" t="s">
        <v>1062</v>
      </c>
      <c r="E762" s="20" t="s">
        <v>1249</v>
      </c>
      <c r="F762" s="20" t="s">
        <v>1250</v>
      </c>
      <c r="G762" s="20" t="s">
        <v>1251</v>
      </c>
      <c r="I762" s="20" t="s">
        <v>1252</v>
      </c>
      <c r="J762" s="20" t="s">
        <v>924</v>
      </c>
      <c r="K762" s="20" t="s">
        <v>1057</v>
      </c>
      <c r="L762" s="20" t="s">
        <v>1253</v>
      </c>
      <c r="M762" s="20">
        <v>480</v>
      </c>
      <c r="N762" s="20">
        <v>480</v>
      </c>
      <c r="O762" s="20" t="s">
        <v>927</v>
      </c>
      <c r="P762" s="20" t="s">
        <v>1233</v>
      </c>
      <c r="R762" s="20" t="s">
        <v>1254</v>
      </c>
      <c r="T762" s="22" t="s">
        <v>53</v>
      </c>
      <c r="U762" s="20" t="s">
        <v>1255</v>
      </c>
      <c r="V762" s="26">
        <v>1</v>
      </c>
      <c r="W762" s="45"/>
      <c r="X762" s="45"/>
      <c r="Y762" s="21"/>
      <c r="Z762" s="21">
        <f t="shared" si="48"/>
        <v>480</v>
      </c>
      <c r="AA762" s="21" t="s">
        <v>1227</v>
      </c>
      <c r="AB762" s="21">
        <v>1</v>
      </c>
      <c r="AC762" s="21"/>
      <c r="AD762" s="20">
        <f t="shared" ref="AD762:AD764" si="49">Z762</f>
        <v>480</v>
      </c>
      <c r="AE762" s="21"/>
      <c r="AF762" s="21"/>
      <c r="AH762" s="21"/>
      <c r="AI762" s="29"/>
      <c r="AJ762" s="21">
        <f>Z762</f>
        <v>480</v>
      </c>
      <c r="AK762" s="21"/>
      <c r="AL762" s="22"/>
      <c r="AM762" s="21"/>
      <c r="AN762" s="21"/>
      <c r="AO762" s="20" t="s">
        <v>1256</v>
      </c>
      <c r="AP762" s="22"/>
      <c r="AQ762" s="22"/>
      <c r="AR762" s="22"/>
    </row>
    <row r="763" spans="1:47" s="20" customFormat="1" x14ac:dyDescent="0.15">
      <c r="A763" s="21" t="s">
        <v>46</v>
      </c>
      <c r="B763" s="20" t="s">
        <v>918</v>
      </c>
      <c r="C763" s="20" t="s">
        <v>919</v>
      </c>
      <c r="D763" s="20" t="s">
        <v>941</v>
      </c>
      <c r="E763" s="20" t="s">
        <v>1257</v>
      </c>
      <c r="F763" s="20" t="s">
        <v>1250</v>
      </c>
      <c r="G763" s="20" t="s">
        <v>1258</v>
      </c>
      <c r="I763" s="20" t="s">
        <v>1259</v>
      </c>
      <c r="J763" s="20" t="s">
        <v>924</v>
      </c>
      <c r="K763" s="20" t="s">
        <v>1260</v>
      </c>
      <c r="L763" s="20" t="s">
        <v>1261</v>
      </c>
      <c r="M763" s="20">
        <v>600</v>
      </c>
      <c r="N763" s="20">
        <v>600</v>
      </c>
      <c r="O763" s="20" t="s">
        <v>1262</v>
      </c>
      <c r="P763" s="20" t="s">
        <v>886</v>
      </c>
      <c r="R763" s="20" t="s">
        <v>494</v>
      </c>
      <c r="T763" s="22" t="s">
        <v>53</v>
      </c>
      <c r="U763" s="20" t="s">
        <v>1263</v>
      </c>
      <c r="V763" s="26">
        <v>1</v>
      </c>
      <c r="W763" s="45"/>
      <c r="X763" s="45"/>
      <c r="Y763" s="21"/>
      <c r="Z763" s="21">
        <f t="shared" si="48"/>
        <v>600</v>
      </c>
      <c r="AA763" s="21" t="s">
        <v>55</v>
      </c>
      <c r="AB763" s="21">
        <v>1</v>
      </c>
      <c r="AC763" s="21"/>
      <c r="AD763" s="20">
        <f t="shared" si="49"/>
        <v>600</v>
      </c>
      <c r="AE763" s="21"/>
      <c r="AF763" s="21"/>
      <c r="AH763" s="21"/>
      <c r="AI763" s="29"/>
      <c r="AJ763" s="21">
        <f>Z763</f>
        <v>600</v>
      </c>
      <c r="AK763" s="21"/>
      <c r="AL763" s="22"/>
      <c r="AM763" s="21"/>
      <c r="AN763" s="21"/>
      <c r="AO763" s="20" t="s">
        <v>1264</v>
      </c>
      <c r="AP763" s="22"/>
      <c r="AQ763" s="22"/>
      <c r="AR763" s="22"/>
    </row>
    <row r="764" spans="1:47" s="20" customFormat="1" x14ac:dyDescent="0.15">
      <c r="A764" s="21" t="s">
        <v>1265</v>
      </c>
      <c r="B764" s="20" t="s">
        <v>918</v>
      </c>
      <c r="C764" s="20" t="s">
        <v>919</v>
      </c>
      <c r="D764" s="20" t="s">
        <v>941</v>
      </c>
      <c r="E764" s="20" t="s">
        <v>942</v>
      </c>
      <c r="F764" s="20" t="s">
        <v>1250</v>
      </c>
      <c r="G764" s="20" t="s">
        <v>1266</v>
      </c>
      <c r="I764" s="20" t="s">
        <v>1267</v>
      </c>
      <c r="J764" s="20" t="s">
        <v>1268</v>
      </c>
      <c r="K764" s="20" t="s">
        <v>1260</v>
      </c>
      <c r="L764" s="20" t="s">
        <v>1253</v>
      </c>
      <c r="M764" s="20">
        <v>480</v>
      </c>
      <c r="N764" s="20">
        <v>480</v>
      </c>
      <c r="O764" s="20" t="s">
        <v>927</v>
      </c>
      <c r="P764" s="20" t="s">
        <v>1269</v>
      </c>
      <c r="R764" s="20" t="s">
        <v>1270</v>
      </c>
      <c r="T764" s="22" t="s">
        <v>53</v>
      </c>
      <c r="U764" s="20" t="s">
        <v>1271</v>
      </c>
      <c r="V764" s="26">
        <v>1</v>
      </c>
      <c r="W764" s="45"/>
      <c r="X764" s="45"/>
      <c r="Y764" s="21"/>
      <c r="Z764" s="21">
        <f t="shared" si="48"/>
        <v>480</v>
      </c>
      <c r="AA764" s="21" t="s">
        <v>1272</v>
      </c>
      <c r="AB764" s="21">
        <v>1</v>
      </c>
      <c r="AC764" s="21"/>
      <c r="AD764" s="20">
        <f t="shared" si="49"/>
        <v>480</v>
      </c>
      <c r="AE764" s="21"/>
      <c r="AF764" s="21"/>
      <c r="AG764" s="20">
        <f t="shared" ref="AG764" si="50">Z764</f>
        <v>480</v>
      </c>
      <c r="AH764" s="21"/>
      <c r="AI764" s="29"/>
      <c r="AJ764" s="21"/>
      <c r="AK764" s="21"/>
      <c r="AL764" s="22"/>
      <c r="AM764" s="21"/>
      <c r="AN764" s="21"/>
      <c r="AO764" s="20" t="s">
        <v>1256</v>
      </c>
      <c r="AP764" s="22"/>
      <c r="AQ764" s="22"/>
      <c r="AR764" s="22"/>
    </row>
    <row r="765" spans="1:47" s="20" customFormat="1" x14ac:dyDescent="0.15">
      <c r="A765" s="21" t="s">
        <v>1273</v>
      </c>
      <c r="B765" s="20" t="s">
        <v>918</v>
      </c>
      <c r="C765" s="20" t="s">
        <v>984</v>
      </c>
      <c r="D765" s="20" t="s">
        <v>995</v>
      </c>
      <c r="E765" s="20" t="s">
        <v>1122</v>
      </c>
      <c r="F765" s="20" t="s">
        <v>1250</v>
      </c>
      <c r="G765" s="20" t="s">
        <v>1274</v>
      </c>
      <c r="I765" s="20">
        <v>13712256741</v>
      </c>
      <c r="J765" s="20" t="s">
        <v>1275</v>
      </c>
      <c r="K765" s="20" t="s">
        <v>1276</v>
      </c>
      <c r="L765" s="20" t="s">
        <v>1277</v>
      </c>
      <c r="M765" s="20">
        <v>232</v>
      </c>
      <c r="N765" s="20">
        <v>203</v>
      </c>
      <c r="O765" s="20" t="s">
        <v>927</v>
      </c>
      <c r="P765" s="20" t="s">
        <v>886</v>
      </c>
      <c r="Q765" s="28"/>
      <c r="R765" s="22" t="s">
        <v>91</v>
      </c>
      <c r="S765" s="21"/>
      <c r="T765" s="21" t="s">
        <v>605</v>
      </c>
      <c r="U765" s="22" t="s">
        <v>91</v>
      </c>
      <c r="V765" s="46"/>
      <c r="W765" s="26"/>
      <c r="X765" s="26"/>
      <c r="Y765" s="21">
        <v>2</v>
      </c>
      <c r="Z765" s="22">
        <f>N765</f>
        <v>203</v>
      </c>
      <c r="AA765" s="20" t="s">
        <v>1278</v>
      </c>
      <c r="AB765" s="22"/>
      <c r="AC765" s="22"/>
      <c r="AD765" s="22"/>
      <c r="AE765" s="22"/>
      <c r="AF765" s="22"/>
      <c r="AH765" s="22"/>
      <c r="AI765" s="22"/>
      <c r="AJ765" s="22"/>
      <c r="AK765" s="22"/>
      <c r="AL765" s="22"/>
      <c r="AM765" s="22"/>
      <c r="AN765" s="22"/>
      <c r="AO765" s="22" t="s">
        <v>1279</v>
      </c>
      <c r="AP765" s="22">
        <v>0</v>
      </c>
      <c r="AQ765" s="22"/>
      <c r="AR765" s="22"/>
    </row>
    <row r="766" spans="1:47" s="20" customFormat="1" x14ac:dyDescent="0.15">
      <c r="A766" s="21" t="s">
        <v>1273</v>
      </c>
      <c r="B766" s="20" t="s">
        <v>918</v>
      </c>
      <c r="C766" s="20" t="s">
        <v>984</v>
      </c>
      <c r="D766" s="20" t="s">
        <v>995</v>
      </c>
      <c r="E766" s="20" t="s">
        <v>1280</v>
      </c>
      <c r="F766" s="20" t="s">
        <v>1250</v>
      </c>
      <c r="G766" s="20" t="s">
        <v>1281</v>
      </c>
      <c r="I766" s="20">
        <v>15820919166</v>
      </c>
      <c r="J766" s="20" t="s">
        <v>1275</v>
      </c>
      <c r="K766" s="20" t="s">
        <v>1282</v>
      </c>
      <c r="L766" s="20" t="s">
        <v>1277</v>
      </c>
      <c r="M766" s="20">
        <v>166</v>
      </c>
      <c r="N766" s="20">
        <v>120</v>
      </c>
      <c r="O766" s="20" t="s">
        <v>927</v>
      </c>
      <c r="P766" s="20" t="s">
        <v>886</v>
      </c>
      <c r="Q766" s="28"/>
      <c r="R766" s="21" t="s">
        <v>91</v>
      </c>
      <c r="S766" s="21"/>
      <c r="T766" s="21" t="s">
        <v>275</v>
      </c>
      <c r="U766" s="21" t="s">
        <v>1283</v>
      </c>
      <c r="V766" s="46"/>
      <c r="W766" s="26"/>
      <c r="X766" s="26"/>
      <c r="Y766" s="21">
        <v>2</v>
      </c>
      <c r="Z766" s="22">
        <f t="shared" ref="Z766:Z829" si="51">N766</f>
        <v>120</v>
      </c>
      <c r="AA766" s="20" t="s">
        <v>1278</v>
      </c>
      <c r="AB766" s="22"/>
      <c r="AC766" s="22"/>
      <c r="AD766" s="22"/>
      <c r="AE766" s="22"/>
      <c r="AF766" s="22"/>
      <c r="AH766" s="22"/>
      <c r="AI766" s="22"/>
      <c r="AJ766" s="22"/>
      <c r="AK766" s="22"/>
      <c r="AL766" s="22"/>
      <c r="AM766" s="22"/>
      <c r="AN766" s="22"/>
      <c r="AO766" s="22" t="s">
        <v>1279</v>
      </c>
      <c r="AP766" s="22">
        <v>0</v>
      </c>
      <c r="AQ766" s="22"/>
      <c r="AR766" s="22"/>
    </row>
    <row r="767" spans="1:47" s="20" customFormat="1" x14ac:dyDescent="0.15">
      <c r="A767" s="21" t="s">
        <v>1273</v>
      </c>
      <c r="B767" s="20" t="s">
        <v>918</v>
      </c>
      <c r="C767" s="20" t="s">
        <v>984</v>
      </c>
      <c r="D767" s="20" t="s">
        <v>995</v>
      </c>
      <c r="E767" s="20" t="s">
        <v>1284</v>
      </c>
      <c r="F767" s="20" t="s">
        <v>1250</v>
      </c>
      <c r="G767" s="20" t="s">
        <v>1285</v>
      </c>
      <c r="I767" s="20">
        <v>13809275375</v>
      </c>
      <c r="J767" s="20" t="s">
        <v>1275</v>
      </c>
      <c r="K767" s="20" t="s">
        <v>1286</v>
      </c>
      <c r="L767" s="20" t="s">
        <v>1277</v>
      </c>
      <c r="M767" s="20">
        <v>206</v>
      </c>
      <c r="N767" s="20">
        <v>170</v>
      </c>
      <c r="O767" s="20" t="s">
        <v>927</v>
      </c>
      <c r="P767" s="20" t="s">
        <v>886</v>
      </c>
      <c r="Q767" s="28"/>
      <c r="R767" s="21" t="s">
        <v>91</v>
      </c>
      <c r="S767" s="21"/>
      <c r="T767" s="21" t="s">
        <v>53</v>
      </c>
      <c r="U767" s="21" t="s">
        <v>1287</v>
      </c>
      <c r="V767" s="46"/>
      <c r="W767" s="26"/>
      <c r="X767" s="26"/>
      <c r="Y767" s="21">
        <v>2</v>
      </c>
      <c r="Z767" s="22">
        <f t="shared" si="51"/>
        <v>170</v>
      </c>
      <c r="AA767" s="20" t="s">
        <v>1278</v>
      </c>
      <c r="AB767" s="22"/>
      <c r="AC767" s="22"/>
      <c r="AD767" s="22"/>
      <c r="AE767" s="22"/>
      <c r="AF767" s="22"/>
      <c r="AH767" s="22"/>
      <c r="AI767" s="22"/>
      <c r="AJ767" s="22"/>
      <c r="AK767" s="22"/>
      <c r="AL767" s="22"/>
      <c r="AM767" s="22"/>
      <c r="AN767" s="22"/>
      <c r="AO767" s="22" t="s">
        <v>1279</v>
      </c>
      <c r="AP767" s="22">
        <v>0</v>
      </c>
      <c r="AQ767" s="22"/>
      <c r="AR767" s="22"/>
    </row>
    <row r="768" spans="1:47" s="20" customFormat="1" x14ac:dyDescent="0.15">
      <c r="A768" s="21" t="s">
        <v>1273</v>
      </c>
      <c r="B768" s="20" t="s">
        <v>918</v>
      </c>
      <c r="C768" s="20" t="s">
        <v>984</v>
      </c>
      <c r="D768" s="20" t="s">
        <v>995</v>
      </c>
      <c r="E768" s="20" t="s">
        <v>1171</v>
      </c>
      <c r="F768" s="20" t="s">
        <v>1250</v>
      </c>
      <c r="G768" s="20" t="s">
        <v>1288</v>
      </c>
      <c r="I768" s="20">
        <v>15899660832</v>
      </c>
      <c r="J768" s="20" t="s">
        <v>1275</v>
      </c>
      <c r="K768" s="20" t="s">
        <v>1173</v>
      </c>
      <c r="L768" s="20" t="s">
        <v>1277</v>
      </c>
      <c r="M768" s="20">
        <v>206</v>
      </c>
      <c r="N768" s="20">
        <v>170</v>
      </c>
      <c r="O768" s="20" t="s">
        <v>927</v>
      </c>
      <c r="P768" s="20" t="s">
        <v>886</v>
      </c>
      <c r="Q768" s="28"/>
      <c r="R768" s="21" t="s">
        <v>91</v>
      </c>
      <c r="S768" s="21"/>
      <c r="T768" s="21" t="s">
        <v>53</v>
      </c>
      <c r="U768" s="21" t="s">
        <v>1174</v>
      </c>
      <c r="V768" s="46"/>
      <c r="W768" s="26"/>
      <c r="X768" s="26"/>
      <c r="Y768" s="21">
        <v>2</v>
      </c>
      <c r="Z768" s="22">
        <f t="shared" si="51"/>
        <v>170</v>
      </c>
      <c r="AA768" s="20" t="s">
        <v>1278</v>
      </c>
      <c r="AB768" s="22"/>
      <c r="AC768" s="22"/>
      <c r="AD768" s="22"/>
      <c r="AE768" s="22"/>
      <c r="AF768" s="22"/>
      <c r="AH768" s="22"/>
      <c r="AI768" s="22"/>
      <c r="AJ768" s="22"/>
      <c r="AK768" s="22"/>
      <c r="AL768" s="22"/>
      <c r="AM768" s="22"/>
      <c r="AN768" s="22"/>
      <c r="AO768" s="22" t="s">
        <v>1279</v>
      </c>
      <c r="AP768" s="22">
        <v>0</v>
      </c>
      <c r="AQ768" s="22"/>
      <c r="AR768" s="22"/>
    </row>
    <row r="769" spans="1:47" s="20" customFormat="1" x14ac:dyDescent="0.15">
      <c r="A769" s="21" t="s">
        <v>1273</v>
      </c>
      <c r="B769" s="20" t="s">
        <v>918</v>
      </c>
      <c r="C769" s="20" t="s">
        <v>984</v>
      </c>
      <c r="D769" s="20" t="s">
        <v>995</v>
      </c>
      <c r="E769" s="20" t="s">
        <v>1004</v>
      </c>
      <c r="F769" s="20" t="s">
        <v>1250</v>
      </c>
      <c r="G769" s="20" t="s">
        <v>1289</v>
      </c>
      <c r="I769" s="20">
        <v>13423136479</v>
      </c>
      <c r="J769" s="20" t="s">
        <v>1275</v>
      </c>
      <c r="K769" s="20" t="s">
        <v>1006</v>
      </c>
      <c r="L769" s="20" t="s">
        <v>1277</v>
      </c>
      <c r="M769" s="20">
        <v>206</v>
      </c>
      <c r="N769" s="20">
        <v>170</v>
      </c>
      <c r="O769" s="20" t="s">
        <v>927</v>
      </c>
      <c r="P769" s="20" t="s">
        <v>886</v>
      </c>
      <c r="Q769" s="28"/>
      <c r="R769" s="21" t="s">
        <v>989</v>
      </c>
      <c r="S769" s="21"/>
      <c r="T769" s="21" t="s">
        <v>53</v>
      </c>
      <c r="U769" s="21" t="s">
        <v>1008</v>
      </c>
      <c r="V769" s="46"/>
      <c r="W769" s="26"/>
      <c r="X769" s="26"/>
      <c r="Y769" s="21">
        <v>2</v>
      </c>
      <c r="Z769" s="22">
        <f t="shared" si="51"/>
        <v>170</v>
      </c>
      <c r="AA769" s="20" t="s">
        <v>1278</v>
      </c>
      <c r="AB769" s="22"/>
      <c r="AC769" s="22"/>
      <c r="AD769" s="22"/>
      <c r="AE769" s="22"/>
      <c r="AF769" s="22"/>
      <c r="AH769" s="22"/>
      <c r="AI769" s="22"/>
      <c r="AJ769" s="22"/>
      <c r="AK769" s="22"/>
      <c r="AL769" s="22"/>
      <c r="AM769" s="22"/>
      <c r="AN769" s="22"/>
      <c r="AO769" s="22" t="s">
        <v>1279</v>
      </c>
      <c r="AP769" s="22">
        <v>0</v>
      </c>
      <c r="AQ769" s="22"/>
      <c r="AR769" s="22"/>
    </row>
    <row r="770" spans="1:47" s="20" customFormat="1" x14ac:dyDescent="0.15">
      <c r="A770" s="21" t="s">
        <v>1273</v>
      </c>
      <c r="B770" s="20" t="s">
        <v>918</v>
      </c>
      <c r="C770" s="20" t="s">
        <v>984</v>
      </c>
      <c r="D770" s="20" t="s">
        <v>995</v>
      </c>
      <c r="E770" s="20" t="s">
        <v>952</v>
      </c>
      <c r="F770" s="20" t="s">
        <v>1250</v>
      </c>
      <c r="G770" s="20" t="s">
        <v>1290</v>
      </c>
      <c r="I770" s="20">
        <v>13412354995</v>
      </c>
      <c r="J770" s="20" t="s">
        <v>1275</v>
      </c>
      <c r="K770" s="20" t="s">
        <v>1291</v>
      </c>
      <c r="L770" s="20" t="s">
        <v>1277</v>
      </c>
      <c r="M770" s="20">
        <v>206</v>
      </c>
      <c r="N770" s="20">
        <v>170</v>
      </c>
      <c r="O770" s="20" t="s">
        <v>927</v>
      </c>
      <c r="P770" s="20" t="s">
        <v>886</v>
      </c>
      <c r="Q770" s="28"/>
      <c r="R770" s="21" t="s">
        <v>84</v>
      </c>
      <c r="S770" s="21"/>
      <c r="T770" s="21" t="s">
        <v>53</v>
      </c>
      <c r="U770" s="21" t="s">
        <v>1292</v>
      </c>
      <c r="V770" s="46"/>
      <c r="W770" s="26"/>
      <c r="X770" s="26"/>
      <c r="Y770" s="21">
        <v>2</v>
      </c>
      <c r="Z770" s="22">
        <f t="shared" si="51"/>
        <v>170</v>
      </c>
      <c r="AA770" s="20" t="s">
        <v>1278</v>
      </c>
      <c r="AB770" s="22"/>
      <c r="AC770" s="22"/>
      <c r="AD770" s="22"/>
      <c r="AE770" s="22"/>
      <c r="AF770" s="22"/>
      <c r="AH770" s="22"/>
      <c r="AI770" s="22"/>
      <c r="AJ770" s="22"/>
      <c r="AK770" s="22"/>
      <c r="AL770" s="22"/>
      <c r="AM770" s="22"/>
      <c r="AN770" s="22"/>
      <c r="AO770" s="22" t="s">
        <v>1279</v>
      </c>
      <c r="AP770" s="22">
        <v>0</v>
      </c>
      <c r="AQ770" s="22"/>
      <c r="AR770" s="22"/>
    </row>
    <row r="771" spans="1:47" s="20" customFormat="1" x14ac:dyDescent="0.15">
      <c r="A771" s="21" t="s">
        <v>1273</v>
      </c>
      <c r="B771" s="20" t="s">
        <v>918</v>
      </c>
      <c r="C771" s="20" t="s">
        <v>984</v>
      </c>
      <c r="D771" s="20" t="s">
        <v>995</v>
      </c>
      <c r="E771" s="20" t="s">
        <v>921</v>
      </c>
      <c r="F771" s="20" t="s">
        <v>1250</v>
      </c>
      <c r="G771" s="20" t="s">
        <v>1293</v>
      </c>
      <c r="I771" s="20">
        <v>13437483528</v>
      </c>
      <c r="J771" s="20" t="s">
        <v>1275</v>
      </c>
      <c r="K771" s="20" t="s">
        <v>1294</v>
      </c>
      <c r="L771" s="20" t="s">
        <v>1277</v>
      </c>
      <c r="M771" s="20">
        <v>232</v>
      </c>
      <c r="N771" s="20">
        <v>203</v>
      </c>
      <c r="O771" s="20" t="s">
        <v>927</v>
      </c>
      <c r="P771" s="20" t="s">
        <v>886</v>
      </c>
      <c r="Q771" s="28"/>
      <c r="R771" s="22" t="s">
        <v>161</v>
      </c>
      <c r="S771" s="21"/>
      <c r="T771" s="21" t="s">
        <v>948</v>
      </c>
      <c r="U771" s="22" t="s">
        <v>161</v>
      </c>
      <c r="V771" s="46"/>
      <c r="W771" s="26"/>
      <c r="X771" s="26"/>
      <c r="Y771" s="21">
        <v>2</v>
      </c>
      <c r="Z771" s="22">
        <f t="shared" si="51"/>
        <v>203</v>
      </c>
      <c r="AA771" s="20" t="s">
        <v>1278</v>
      </c>
      <c r="AB771" s="22"/>
      <c r="AC771" s="22"/>
      <c r="AD771" s="22"/>
      <c r="AE771" s="22"/>
      <c r="AF771" s="22"/>
      <c r="AH771" s="22"/>
      <c r="AI771" s="22"/>
      <c r="AJ771" s="22"/>
      <c r="AK771" s="22"/>
      <c r="AL771" s="22"/>
      <c r="AM771" s="22"/>
      <c r="AN771" s="22"/>
      <c r="AO771" s="22" t="s">
        <v>1279</v>
      </c>
      <c r="AP771" s="22">
        <v>0</v>
      </c>
      <c r="AQ771" s="22"/>
      <c r="AR771" s="22"/>
    </row>
    <row r="772" spans="1:47" s="20" customFormat="1" x14ac:dyDescent="0.15">
      <c r="A772" s="21" t="s">
        <v>1273</v>
      </c>
      <c r="B772" s="20" t="s">
        <v>918</v>
      </c>
      <c r="C772" s="20" t="s">
        <v>984</v>
      </c>
      <c r="D772" s="20" t="s">
        <v>995</v>
      </c>
      <c r="E772" s="20" t="s">
        <v>921</v>
      </c>
      <c r="F772" s="20" t="s">
        <v>1250</v>
      </c>
      <c r="G772" s="20" t="s">
        <v>1295</v>
      </c>
      <c r="I772" s="20">
        <v>13790168330</v>
      </c>
      <c r="J772" s="20" t="s">
        <v>1275</v>
      </c>
      <c r="K772" s="20" t="s">
        <v>1294</v>
      </c>
      <c r="L772" s="20" t="s">
        <v>1277</v>
      </c>
      <c r="M772" s="20">
        <v>232</v>
      </c>
      <c r="N772" s="20">
        <v>203</v>
      </c>
      <c r="O772" s="20" t="s">
        <v>927</v>
      </c>
      <c r="P772" s="20" t="s">
        <v>886</v>
      </c>
      <c r="Q772" s="28"/>
      <c r="R772" s="22" t="s">
        <v>161</v>
      </c>
      <c r="S772" s="21"/>
      <c r="T772" s="21" t="s">
        <v>948</v>
      </c>
      <c r="U772" s="22" t="s">
        <v>161</v>
      </c>
      <c r="V772" s="46"/>
      <c r="W772" s="26"/>
      <c r="X772" s="26"/>
      <c r="Y772" s="21">
        <v>2</v>
      </c>
      <c r="Z772" s="22">
        <f t="shared" si="51"/>
        <v>203</v>
      </c>
      <c r="AA772" s="20" t="s">
        <v>1278</v>
      </c>
      <c r="AB772" s="22"/>
      <c r="AC772" s="22"/>
      <c r="AD772" s="22"/>
      <c r="AE772" s="22"/>
      <c r="AF772" s="22"/>
      <c r="AH772" s="22"/>
      <c r="AI772" s="22"/>
      <c r="AJ772" s="22"/>
      <c r="AK772" s="22"/>
      <c r="AL772" s="22"/>
      <c r="AM772" s="22"/>
      <c r="AN772" s="22"/>
      <c r="AO772" s="22" t="s">
        <v>1279</v>
      </c>
      <c r="AP772" s="22">
        <v>0</v>
      </c>
      <c r="AQ772" s="22"/>
      <c r="AR772" s="22"/>
    </row>
    <row r="773" spans="1:47" s="20" customFormat="1" x14ac:dyDescent="0.15">
      <c r="A773" s="21" t="s">
        <v>1273</v>
      </c>
      <c r="B773" s="20" t="s">
        <v>918</v>
      </c>
      <c r="C773" s="20" t="s">
        <v>984</v>
      </c>
      <c r="D773" s="20" t="s">
        <v>995</v>
      </c>
      <c r="E773" s="20" t="s">
        <v>1296</v>
      </c>
      <c r="F773" s="20" t="s">
        <v>1250</v>
      </c>
      <c r="G773" s="20" t="s">
        <v>1297</v>
      </c>
      <c r="I773" s="20">
        <v>13650320815</v>
      </c>
      <c r="J773" s="20" t="s">
        <v>924</v>
      </c>
      <c r="K773" s="20" t="s">
        <v>1298</v>
      </c>
      <c r="L773" s="20" t="s">
        <v>1299</v>
      </c>
      <c r="M773" s="20">
        <v>888</v>
      </c>
      <c r="N773" s="20">
        <v>888</v>
      </c>
      <c r="O773" s="20" t="s">
        <v>927</v>
      </c>
      <c r="P773" s="20" t="s">
        <v>886</v>
      </c>
      <c r="Q773" s="28"/>
      <c r="R773" s="21"/>
      <c r="S773" s="25" t="s">
        <v>1023</v>
      </c>
      <c r="T773" s="21" t="s">
        <v>948</v>
      </c>
      <c r="U773" s="22" t="s">
        <v>221</v>
      </c>
      <c r="V773" s="46">
        <v>1</v>
      </c>
      <c r="W773" s="26">
        <f>V773</f>
        <v>1</v>
      </c>
      <c r="X773" s="26"/>
      <c r="Y773" s="21">
        <v>12</v>
      </c>
      <c r="Z773" s="22">
        <f t="shared" si="51"/>
        <v>888</v>
      </c>
      <c r="AA773" s="20" t="s">
        <v>1278</v>
      </c>
      <c r="AB773" s="22"/>
      <c r="AC773" s="22">
        <v>1</v>
      </c>
      <c r="AD773" s="22"/>
      <c r="AE773" s="22">
        <f>N773</f>
        <v>888</v>
      </c>
      <c r="AF773" s="22">
        <f>N773</f>
        <v>888</v>
      </c>
      <c r="AH773" s="22"/>
      <c r="AI773" s="22"/>
      <c r="AJ773" s="22">
        <f>N773</f>
        <v>888</v>
      </c>
      <c r="AK773" s="22">
        <f>IF(O773="(传统)XDSL",VLOOKUP(S773,[1]续费率明细!C:I,7,FALSE)*1,IF(O773="GPON+XDSL",VLOOKUP(S773,[1]续费率明细!C:I,7,FALSE)*1,VLOOKUP(S773,[1]续费率明细!C:I,5,FALSE)*1))</f>
        <v>-40</v>
      </c>
      <c r="AL773" s="22" t="s">
        <v>1300</v>
      </c>
      <c r="AM773" s="22"/>
      <c r="AN773" s="22"/>
      <c r="AO773" s="22" t="s">
        <v>1279</v>
      </c>
      <c r="AP773" s="22" t="s">
        <v>1301</v>
      </c>
      <c r="AQ773" s="22"/>
      <c r="AR773" s="22"/>
      <c r="AS773" s="20">
        <f>IF(Y773&gt;=10,VLOOKUP(U773,[2]自营提成!C:Z,6,FALSE),VLOOKUP(U773,[2]自营提成!C:Z,5,FALSE))</f>
        <v>0.12</v>
      </c>
      <c r="AT773" s="20">
        <f t="shared" ref="AT773:AT775" si="52">IF(AD773*AS773&gt;0,AD773*AS773,AE773*AS773)</f>
        <v>106.56</v>
      </c>
      <c r="AU773" s="20">
        <f>IF(AND(AK773&lt;0,AK773+AT773&lt;0),-AT773,AK773)</f>
        <v>-40</v>
      </c>
    </row>
    <row r="774" spans="1:47" s="20" customFormat="1" x14ac:dyDescent="0.15">
      <c r="A774" s="21" t="s">
        <v>1273</v>
      </c>
      <c r="B774" s="20" t="s">
        <v>918</v>
      </c>
      <c r="C774" s="20" t="s">
        <v>1050</v>
      </c>
      <c r="D774" s="20" t="s">
        <v>1070</v>
      </c>
      <c r="E774" s="20" t="s">
        <v>1302</v>
      </c>
      <c r="F774" s="20" t="s">
        <v>1250</v>
      </c>
      <c r="G774" s="20" t="s">
        <v>1303</v>
      </c>
      <c r="I774" s="20">
        <v>13580831798</v>
      </c>
      <c r="J774" s="20" t="s">
        <v>924</v>
      </c>
      <c r="K774" s="20" t="s">
        <v>1298</v>
      </c>
      <c r="L774" s="20" t="s">
        <v>1299</v>
      </c>
      <c r="M774" s="20">
        <v>888</v>
      </c>
      <c r="N774" s="20">
        <v>888</v>
      </c>
      <c r="O774" s="20" t="s">
        <v>927</v>
      </c>
      <c r="P774" s="20" t="s">
        <v>886</v>
      </c>
      <c r="Q774" s="28"/>
      <c r="R774" s="21"/>
      <c r="S774" s="25" t="s">
        <v>1304</v>
      </c>
      <c r="T774" s="21" t="s">
        <v>53</v>
      </c>
      <c r="U774" s="22" t="s">
        <v>1305</v>
      </c>
      <c r="V774" s="46">
        <v>1</v>
      </c>
      <c r="W774" s="26">
        <f t="shared" ref="W774:W837" si="53">V774</f>
        <v>1</v>
      </c>
      <c r="X774" s="26"/>
      <c r="Y774" s="21">
        <v>12</v>
      </c>
      <c r="Z774" s="22">
        <f t="shared" si="51"/>
        <v>888</v>
      </c>
      <c r="AA774" s="20" t="s">
        <v>1278</v>
      </c>
      <c r="AB774" s="22"/>
      <c r="AC774" s="22">
        <v>1</v>
      </c>
      <c r="AD774" s="22"/>
      <c r="AE774" s="22">
        <f t="shared" ref="AE774:AE837" si="54">N774</f>
        <v>888</v>
      </c>
      <c r="AF774" s="22">
        <f t="shared" ref="AF774:AF837" si="55">N774</f>
        <v>888</v>
      </c>
      <c r="AH774" s="22"/>
      <c r="AI774" s="22"/>
      <c r="AJ774" s="22">
        <f t="shared" ref="AJ774:AJ793" si="56">N774</f>
        <v>888</v>
      </c>
      <c r="AK774" s="22">
        <f>IF(O774="(传统)XDSL",VLOOKUP(S774,[2]直销续费率明细!C:I,7,FALSE)*1,IF(O774="GPON+XDSL",VLOOKUP(S774,[2]直销续费率明细!C:I,7,FALSE)*1,VLOOKUP(S774,[2]直销续费率明细!C:I,5,FALSE)*1))</f>
        <v>-40</v>
      </c>
      <c r="AL774" s="22" t="s">
        <v>1300</v>
      </c>
      <c r="AM774" s="22"/>
      <c r="AN774" s="22"/>
      <c r="AO774" s="22" t="s">
        <v>1279</v>
      </c>
      <c r="AP774" s="22" t="s">
        <v>1301</v>
      </c>
      <c r="AQ774" s="22"/>
      <c r="AR774" s="22"/>
      <c r="AS774" s="20">
        <f>IF(Y774&gt;=10,VLOOKUP(U774,[2]提成计算!B:T,19,FALSE),VLOOKUP(U774,[2]提成计算!B:T,18,FALSE))</f>
        <v>0.09</v>
      </c>
      <c r="AT774" s="20">
        <f t="shared" si="52"/>
        <v>79.92</v>
      </c>
      <c r="AU774" s="20">
        <f t="shared" ref="AU774:AU775" si="57">IF(AND(AK774&lt;0,AK774+AT774&lt;0),-AT774,AK774)</f>
        <v>-40</v>
      </c>
    </row>
    <row r="775" spans="1:47" s="20" customFormat="1" x14ac:dyDescent="0.15">
      <c r="A775" s="21" t="s">
        <v>1273</v>
      </c>
      <c r="B775" s="20" t="s">
        <v>918</v>
      </c>
      <c r="C775" s="20" t="s">
        <v>1050</v>
      </c>
      <c r="D775" s="20" t="s">
        <v>1070</v>
      </c>
      <c r="E775" s="20" t="s">
        <v>1306</v>
      </c>
      <c r="F775" s="20" t="s">
        <v>1250</v>
      </c>
      <c r="G775" s="20" t="s">
        <v>1307</v>
      </c>
      <c r="I775" s="20">
        <v>13650139918</v>
      </c>
      <c r="J775" s="20" t="s">
        <v>924</v>
      </c>
      <c r="K775" s="20" t="s">
        <v>1298</v>
      </c>
      <c r="L775" s="20" t="s">
        <v>1299</v>
      </c>
      <c r="M775" s="20">
        <v>888</v>
      </c>
      <c r="N775" s="20">
        <v>888</v>
      </c>
      <c r="O775" s="20" t="s">
        <v>927</v>
      </c>
      <c r="P775" s="20" t="s">
        <v>886</v>
      </c>
      <c r="Q775" s="28"/>
      <c r="R775" s="21"/>
      <c r="S775" s="25" t="s">
        <v>1090</v>
      </c>
      <c r="T775" s="21" t="s">
        <v>53</v>
      </c>
      <c r="U775" s="22" t="s">
        <v>1308</v>
      </c>
      <c r="V775" s="46">
        <v>1</v>
      </c>
      <c r="W775" s="26">
        <f t="shared" si="53"/>
        <v>1</v>
      </c>
      <c r="X775" s="26"/>
      <c r="Y775" s="21">
        <v>12</v>
      </c>
      <c r="Z775" s="22">
        <f t="shared" si="51"/>
        <v>888</v>
      </c>
      <c r="AA775" s="20" t="s">
        <v>1278</v>
      </c>
      <c r="AB775" s="22"/>
      <c r="AC775" s="22">
        <v>1</v>
      </c>
      <c r="AD775" s="22"/>
      <c r="AE775" s="22">
        <f t="shared" si="54"/>
        <v>888</v>
      </c>
      <c r="AF775" s="22">
        <f t="shared" si="55"/>
        <v>888</v>
      </c>
      <c r="AH775" s="22"/>
      <c r="AI775" s="22"/>
      <c r="AJ775" s="22">
        <f t="shared" si="56"/>
        <v>888</v>
      </c>
      <c r="AK775" s="22">
        <f>IF(O775="(传统)XDSL",VLOOKUP(S775,[2]直销续费率明细!C:I,7,FALSE)*1,IF(O775="GPON+XDSL",VLOOKUP(S775,[2]直销续费率明细!C:I,7,FALSE)*1,VLOOKUP(S775,[2]直销续费率明细!C:I,5,FALSE)*1))</f>
        <v>0</v>
      </c>
      <c r="AL775" s="22" t="s">
        <v>1309</v>
      </c>
      <c r="AM775" s="22"/>
      <c r="AN775" s="22"/>
      <c r="AO775" s="22" t="s">
        <v>1279</v>
      </c>
      <c r="AP775" s="22" t="s">
        <v>1301</v>
      </c>
      <c r="AQ775" s="22"/>
      <c r="AR775" s="22"/>
      <c r="AS775" s="20">
        <f>IF(Y775&gt;=10,VLOOKUP(U775,[2]提成计算!B:T,19,FALSE),VLOOKUP(U775,[2]提成计算!B:T,18,FALSE))</f>
        <v>0.1</v>
      </c>
      <c r="AT775" s="20">
        <f t="shared" si="52"/>
        <v>88.800000000000011</v>
      </c>
      <c r="AU775" s="20">
        <f t="shared" si="57"/>
        <v>0</v>
      </c>
    </row>
    <row r="776" spans="1:47" s="20" customFormat="1" x14ac:dyDescent="0.15">
      <c r="A776" s="21" t="s">
        <v>1273</v>
      </c>
      <c r="B776" s="20" t="s">
        <v>918</v>
      </c>
      <c r="C776" s="20" t="s">
        <v>984</v>
      </c>
      <c r="D776" s="20" t="s">
        <v>985</v>
      </c>
      <c r="E776" s="20" t="s">
        <v>986</v>
      </c>
      <c r="F776" s="20" t="s">
        <v>1250</v>
      </c>
      <c r="G776" s="20" t="s">
        <v>1310</v>
      </c>
      <c r="I776" s="20">
        <v>13532528698</v>
      </c>
      <c r="J776" s="20" t="s">
        <v>924</v>
      </c>
      <c r="K776" s="20" t="s">
        <v>1298</v>
      </c>
      <c r="L776" s="20" t="s">
        <v>1299</v>
      </c>
      <c r="M776" s="20">
        <v>888</v>
      </c>
      <c r="N776" s="20">
        <v>888</v>
      </c>
      <c r="O776" s="20" t="s">
        <v>927</v>
      </c>
      <c r="P776" s="20" t="s">
        <v>886</v>
      </c>
      <c r="Q776" s="28"/>
      <c r="R776" s="21"/>
      <c r="S776" s="25" t="s">
        <v>1007</v>
      </c>
      <c r="T776" s="21" t="s">
        <v>1311</v>
      </c>
      <c r="U776" s="22" t="s">
        <v>1312</v>
      </c>
      <c r="V776" s="46">
        <v>1</v>
      </c>
      <c r="W776" s="26">
        <f t="shared" si="53"/>
        <v>1</v>
      </c>
      <c r="X776" s="26"/>
      <c r="Y776" s="21">
        <v>12</v>
      </c>
      <c r="Z776" s="22">
        <f t="shared" si="51"/>
        <v>888</v>
      </c>
      <c r="AA776" s="20" t="s">
        <v>1278</v>
      </c>
      <c r="AB776" s="22"/>
      <c r="AC776" s="22">
        <v>1</v>
      </c>
      <c r="AD776" s="22"/>
      <c r="AE776" s="22">
        <f t="shared" si="54"/>
        <v>888</v>
      </c>
      <c r="AF776" s="22">
        <f t="shared" si="55"/>
        <v>888</v>
      </c>
      <c r="AH776" s="22"/>
      <c r="AI776" s="22"/>
      <c r="AJ776" s="22">
        <f t="shared" si="56"/>
        <v>888</v>
      </c>
      <c r="AK776" s="22">
        <f>IF(O776="(传统)XDSL",VLOOKUP(S776,[1]续费率明细!C:I,7,FALSE)*1,IF(O776="GPON+XDSL",VLOOKUP(S776,[1]续费率明细!C:I,7,FALSE)*1,VLOOKUP(S776,[1]续费率明细!C:I,5,FALSE)*1))</f>
        <v>0</v>
      </c>
      <c r="AL776" s="22" t="s">
        <v>1309</v>
      </c>
      <c r="AM776" s="22"/>
      <c r="AN776" s="22"/>
      <c r="AO776" s="22" t="s">
        <v>1279</v>
      </c>
      <c r="AP776" s="22" t="s">
        <v>1301</v>
      </c>
      <c r="AQ776" s="22"/>
      <c r="AR776" s="22"/>
    </row>
    <row r="777" spans="1:47" s="20" customFormat="1" x14ac:dyDescent="0.15">
      <c r="A777" s="21" t="s">
        <v>1273</v>
      </c>
      <c r="B777" s="20" t="s">
        <v>918</v>
      </c>
      <c r="C777" s="20" t="s">
        <v>1178</v>
      </c>
      <c r="D777" s="20" t="s">
        <v>1189</v>
      </c>
      <c r="E777" s="20" t="s">
        <v>1313</v>
      </c>
      <c r="F777" s="20" t="s">
        <v>1250</v>
      </c>
      <c r="G777" s="20" t="s">
        <v>1314</v>
      </c>
      <c r="I777" s="20">
        <v>13708168070</v>
      </c>
      <c r="J777" s="20" t="s">
        <v>924</v>
      </c>
      <c r="K777" s="20" t="s">
        <v>1298</v>
      </c>
      <c r="L777" s="20" t="s">
        <v>1299</v>
      </c>
      <c r="M777" s="20">
        <v>888</v>
      </c>
      <c r="N777" s="20">
        <v>888</v>
      </c>
      <c r="O777" s="20" t="s">
        <v>927</v>
      </c>
      <c r="P777" s="20" t="s">
        <v>886</v>
      </c>
      <c r="Q777" s="28"/>
      <c r="R777" s="21"/>
      <c r="S777" s="25" t="s">
        <v>1220</v>
      </c>
      <c r="T777" s="21" t="s">
        <v>53</v>
      </c>
      <c r="U777" s="22" t="s">
        <v>1315</v>
      </c>
      <c r="V777" s="46">
        <v>1</v>
      </c>
      <c r="W777" s="26">
        <f t="shared" si="53"/>
        <v>1</v>
      </c>
      <c r="X777" s="26"/>
      <c r="Y777" s="21">
        <v>12</v>
      </c>
      <c r="Z777" s="22">
        <f t="shared" si="51"/>
        <v>888</v>
      </c>
      <c r="AA777" s="20" t="s">
        <v>1278</v>
      </c>
      <c r="AB777" s="22"/>
      <c r="AC777" s="22">
        <v>1</v>
      </c>
      <c r="AD777" s="22"/>
      <c r="AE777" s="22">
        <f t="shared" si="54"/>
        <v>888</v>
      </c>
      <c r="AF777" s="22">
        <f t="shared" si="55"/>
        <v>888</v>
      </c>
      <c r="AH777" s="22"/>
      <c r="AI777" s="22"/>
      <c r="AJ777" s="22">
        <f t="shared" si="56"/>
        <v>888</v>
      </c>
      <c r="AK777" s="22">
        <f>IF(O777="(传统)XDSL",VLOOKUP(S777,[2]直销续费率明细!C:I,7,FALSE)*1,IF(O777="GPON+XDSL",VLOOKUP(S777,[2]直销续费率明细!C:I,7,FALSE)*1,VLOOKUP(S777,[2]直销续费率明细!C:I,5,FALSE)*1))</f>
        <v>-40</v>
      </c>
      <c r="AL777" s="22" t="s">
        <v>1300</v>
      </c>
      <c r="AM777" s="22"/>
      <c r="AN777" s="22"/>
      <c r="AO777" s="22" t="s">
        <v>1279</v>
      </c>
      <c r="AP777" s="22" t="s">
        <v>1301</v>
      </c>
      <c r="AQ777" s="22"/>
      <c r="AR777" s="22"/>
      <c r="AS777" s="20">
        <f>IF(Y777&gt;=10,VLOOKUP(U777,[2]提成计算!B:T,19,FALSE),VLOOKUP(U777,[2]提成计算!B:T,18,FALSE))</f>
        <v>0.1</v>
      </c>
      <c r="AT777" s="20">
        <f t="shared" ref="AT777:AT793" si="58">IF(AD777*AS777&gt;0,AD777*AS777,AE777*AS777)</f>
        <v>88.800000000000011</v>
      </c>
      <c r="AU777" s="20">
        <f t="shared" ref="AU777:AU789" si="59">IF(AND(AK777&lt;0,AK777+AT777&lt;0),-AT777,AK777)</f>
        <v>-40</v>
      </c>
    </row>
    <row r="778" spans="1:47" s="20" customFormat="1" x14ac:dyDescent="0.15">
      <c r="A778" s="21" t="s">
        <v>1273</v>
      </c>
      <c r="B778" s="20" t="s">
        <v>918</v>
      </c>
      <c r="C778" s="20" t="s">
        <v>1178</v>
      </c>
      <c r="D778" s="20" t="s">
        <v>1179</v>
      </c>
      <c r="E778" s="20" t="s">
        <v>1230</v>
      </c>
      <c r="F778" s="20" t="s">
        <v>1250</v>
      </c>
      <c r="G778" s="20" t="s">
        <v>1316</v>
      </c>
      <c r="I778" s="20">
        <v>13926812459</v>
      </c>
      <c r="J778" s="20" t="s">
        <v>924</v>
      </c>
      <c r="K778" s="20" t="s">
        <v>1298</v>
      </c>
      <c r="L778" s="20" t="s">
        <v>1299</v>
      </c>
      <c r="M778" s="20">
        <v>888</v>
      </c>
      <c r="N778" s="20">
        <v>888</v>
      </c>
      <c r="O778" s="20" t="s">
        <v>927</v>
      </c>
      <c r="P778" s="20" t="s">
        <v>886</v>
      </c>
      <c r="Q778" s="28"/>
      <c r="R778" s="21"/>
      <c r="S778" s="25" t="s">
        <v>1234</v>
      </c>
      <c r="T778" s="21" t="s">
        <v>53</v>
      </c>
      <c r="U778" s="22" t="s">
        <v>1317</v>
      </c>
      <c r="V778" s="46">
        <v>1</v>
      </c>
      <c r="W778" s="26">
        <f t="shared" si="53"/>
        <v>1</v>
      </c>
      <c r="X778" s="26"/>
      <c r="Y778" s="21">
        <v>12</v>
      </c>
      <c r="Z778" s="22">
        <f t="shared" si="51"/>
        <v>888</v>
      </c>
      <c r="AA778" s="20" t="s">
        <v>1278</v>
      </c>
      <c r="AB778" s="22"/>
      <c r="AC778" s="22">
        <v>1</v>
      </c>
      <c r="AD778" s="22"/>
      <c r="AE778" s="22">
        <f t="shared" si="54"/>
        <v>888</v>
      </c>
      <c r="AF778" s="22">
        <f t="shared" si="55"/>
        <v>888</v>
      </c>
      <c r="AH778" s="22"/>
      <c r="AI778" s="22"/>
      <c r="AJ778" s="22">
        <f t="shared" si="56"/>
        <v>888</v>
      </c>
      <c r="AK778" s="22">
        <f>IF(O778="(传统)XDSL",VLOOKUP(S778,[2]直销续费率明细!C:I,7,FALSE)*1,IF(O778="GPON+XDSL",VLOOKUP(S778,[2]直销续费率明细!C:I,7,FALSE)*1,VLOOKUP(S778,[2]直销续费率明细!C:I,5,FALSE)*1))</f>
        <v>-40</v>
      </c>
      <c r="AL778" s="22" t="s">
        <v>1309</v>
      </c>
      <c r="AM778" s="22"/>
      <c r="AN778" s="22"/>
      <c r="AO778" s="22" t="s">
        <v>1279</v>
      </c>
      <c r="AP778" s="22" t="s">
        <v>1301</v>
      </c>
      <c r="AQ778" s="22"/>
      <c r="AR778" s="22"/>
      <c r="AS778" s="20">
        <f>IF(Y778&gt;=10,VLOOKUP(U778,[2]提成计算!B:T,19,FALSE),VLOOKUP(U778,[2]提成计算!B:T,18,FALSE))</f>
        <v>0.09</v>
      </c>
      <c r="AT778" s="20">
        <f t="shared" si="58"/>
        <v>79.92</v>
      </c>
      <c r="AU778" s="20">
        <f t="shared" si="59"/>
        <v>-40</v>
      </c>
    </row>
    <row r="779" spans="1:47" s="20" customFormat="1" x14ac:dyDescent="0.15">
      <c r="A779" s="21" t="s">
        <v>1273</v>
      </c>
      <c r="B779" s="20" t="s">
        <v>918</v>
      </c>
      <c r="C779" s="20" t="s">
        <v>1099</v>
      </c>
      <c r="D779" s="20" t="s">
        <v>1136</v>
      </c>
      <c r="E779" s="20" t="s">
        <v>1318</v>
      </c>
      <c r="F779" s="20" t="s">
        <v>1250</v>
      </c>
      <c r="G779" s="20" t="s">
        <v>1319</v>
      </c>
      <c r="I779" s="20">
        <v>13713069951</v>
      </c>
      <c r="J779" s="20" t="s">
        <v>924</v>
      </c>
      <c r="K779" s="20" t="s">
        <v>1298</v>
      </c>
      <c r="L779" s="20" t="s">
        <v>1299</v>
      </c>
      <c r="M779" s="20">
        <v>888</v>
      </c>
      <c r="N779" s="20">
        <v>888</v>
      </c>
      <c r="O779" s="20" t="s">
        <v>927</v>
      </c>
      <c r="P779" s="20" t="s">
        <v>886</v>
      </c>
      <c r="Q779" s="28"/>
      <c r="R779" s="21"/>
      <c r="S779" s="25" t="s">
        <v>1155</v>
      </c>
      <c r="T779" s="21" t="s">
        <v>53</v>
      </c>
      <c r="U779" s="22" t="s">
        <v>1320</v>
      </c>
      <c r="V779" s="46">
        <v>1</v>
      </c>
      <c r="W779" s="26">
        <f t="shared" si="53"/>
        <v>1</v>
      </c>
      <c r="X779" s="26"/>
      <c r="Y779" s="21">
        <v>12</v>
      </c>
      <c r="Z779" s="22">
        <f t="shared" si="51"/>
        <v>888</v>
      </c>
      <c r="AA779" s="20" t="s">
        <v>1278</v>
      </c>
      <c r="AB779" s="22"/>
      <c r="AC779" s="22">
        <v>1</v>
      </c>
      <c r="AD779" s="22"/>
      <c r="AE779" s="22">
        <f t="shared" si="54"/>
        <v>888</v>
      </c>
      <c r="AF779" s="22">
        <f t="shared" si="55"/>
        <v>888</v>
      </c>
      <c r="AH779" s="22"/>
      <c r="AI779" s="22"/>
      <c r="AJ779" s="22">
        <f t="shared" si="56"/>
        <v>888</v>
      </c>
      <c r="AK779" s="22">
        <f>IF(O779="(传统)XDSL",VLOOKUP(S779,[2]直销续费率明细!C:I,7,FALSE)*1,IF(O779="GPON+XDSL",VLOOKUP(S779,[2]直销续费率明细!C:I,7,FALSE)*1,VLOOKUP(S779,[2]直销续费率明细!C:I,5,FALSE)*1))</f>
        <v>-40</v>
      </c>
      <c r="AL779" s="22" t="s">
        <v>1300</v>
      </c>
      <c r="AM779" s="22"/>
      <c r="AN779" s="22"/>
      <c r="AO779" s="22" t="s">
        <v>1279</v>
      </c>
      <c r="AP779" s="22" t="s">
        <v>1301</v>
      </c>
      <c r="AQ779" s="22"/>
      <c r="AR779" s="22"/>
      <c r="AS779" s="20">
        <f>IF(Y779&gt;=10,VLOOKUP(U779,[2]提成计算!B:T,19,FALSE),VLOOKUP(U779,[2]提成计算!B:T,18,FALSE))</f>
        <v>0.09</v>
      </c>
      <c r="AT779" s="20">
        <f t="shared" si="58"/>
        <v>79.92</v>
      </c>
      <c r="AU779" s="20">
        <f t="shared" si="59"/>
        <v>-40</v>
      </c>
    </row>
    <row r="780" spans="1:47" s="20" customFormat="1" x14ac:dyDescent="0.15">
      <c r="A780" s="21" t="s">
        <v>1273</v>
      </c>
      <c r="B780" s="20" t="s">
        <v>918</v>
      </c>
      <c r="C780" s="20" t="s">
        <v>1050</v>
      </c>
      <c r="D780" s="20" t="s">
        <v>1078</v>
      </c>
      <c r="E780" s="20" t="s">
        <v>1079</v>
      </c>
      <c r="F780" s="20" t="s">
        <v>1250</v>
      </c>
      <c r="G780" s="20" t="s">
        <v>1321</v>
      </c>
      <c r="I780" s="20">
        <v>13713282109</v>
      </c>
      <c r="J780" s="20" t="s">
        <v>924</v>
      </c>
      <c r="K780" s="20" t="s">
        <v>1298</v>
      </c>
      <c r="L780" s="20" t="s">
        <v>1299</v>
      </c>
      <c r="M780" s="20">
        <v>888</v>
      </c>
      <c r="N780" s="20">
        <v>888</v>
      </c>
      <c r="O780" s="20" t="s">
        <v>927</v>
      </c>
      <c r="P780" s="20" t="s">
        <v>886</v>
      </c>
      <c r="Q780" s="28"/>
      <c r="R780" s="21"/>
      <c r="S780" s="25" t="s">
        <v>1322</v>
      </c>
      <c r="T780" s="21" t="s">
        <v>53</v>
      </c>
      <c r="U780" s="22" t="s">
        <v>1323</v>
      </c>
      <c r="V780" s="46">
        <v>1</v>
      </c>
      <c r="W780" s="26">
        <f t="shared" si="53"/>
        <v>1</v>
      </c>
      <c r="X780" s="26"/>
      <c r="Y780" s="21">
        <v>12</v>
      </c>
      <c r="Z780" s="22">
        <f t="shared" si="51"/>
        <v>888</v>
      </c>
      <c r="AA780" s="20" t="s">
        <v>1278</v>
      </c>
      <c r="AB780" s="22"/>
      <c r="AC780" s="22">
        <v>1</v>
      </c>
      <c r="AD780" s="22"/>
      <c r="AE780" s="22">
        <f t="shared" si="54"/>
        <v>888</v>
      </c>
      <c r="AF780" s="22">
        <f t="shared" si="55"/>
        <v>888</v>
      </c>
      <c r="AH780" s="22"/>
      <c r="AI780" s="22"/>
      <c r="AJ780" s="22">
        <f t="shared" si="56"/>
        <v>888</v>
      </c>
      <c r="AK780" s="22">
        <f>IF(O780="(传统)XDSL",VLOOKUP(S780,[2]直销续费率明细!C:I,7,FALSE)*1,IF(O780="GPON+XDSL",VLOOKUP(S780,[2]直销续费率明细!C:I,7,FALSE)*1,VLOOKUP(S780,[2]直销续费率明细!C:I,5,FALSE)*1))</f>
        <v>-40</v>
      </c>
      <c r="AL780" s="22" t="s">
        <v>1300</v>
      </c>
      <c r="AM780" s="22"/>
      <c r="AN780" s="22"/>
      <c r="AO780" s="22" t="s">
        <v>1279</v>
      </c>
      <c r="AP780" s="22" t="s">
        <v>1301</v>
      </c>
      <c r="AQ780" s="22"/>
      <c r="AR780" s="22"/>
      <c r="AS780" s="20">
        <f>IF(Y780&gt;=10,VLOOKUP(U780,[2]提成计算!B:T,19,FALSE),VLOOKUP(U780,[2]提成计算!B:T,18,FALSE))</f>
        <v>0.12</v>
      </c>
      <c r="AT780" s="20">
        <f t="shared" si="58"/>
        <v>106.56</v>
      </c>
      <c r="AU780" s="20">
        <f t="shared" si="59"/>
        <v>-40</v>
      </c>
    </row>
    <row r="781" spans="1:47" s="20" customFormat="1" x14ac:dyDescent="0.15">
      <c r="A781" s="21" t="s">
        <v>1273</v>
      </c>
      <c r="B781" s="20" t="s">
        <v>918</v>
      </c>
      <c r="C781" s="20" t="s">
        <v>919</v>
      </c>
      <c r="D781" s="20" t="s">
        <v>920</v>
      </c>
      <c r="E781" s="20" t="s">
        <v>921</v>
      </c>
      <c r="F781" s="20" t="s">
        <v>1250</v>
      </c>
      <c r="G781" s="20" t="s">
        <v>1324</v>
      </c>
      <c r="I781" s="20">
        <v>13763189383</v>
      </c>
      <c r="J781" s="20" t="s">
        <v>924</v>
      </c>
      <c r="K781" s="20" t="s">
        <v>1298</v>
      </c>
      <c r="L781" s="20" t="s">
        <v>1299</v>
      </c>
      <c r="M781" s="20">
        <v>888</v>
      </c>
      <c r="N781" s="20">
        <v>888</v>
      </c>
      <c r="O781" s="20" t="s">
        <v>927</v>
      </c>
      <c r="P781" s="20" t="s">
        <v>886</v>
      </c>
      <c r="Q781" s="28"/>
      <c r="R781" s="21"/>
      <c r="S781" s="25" t="s">
        <v>1325</v>
      </c>
      <c r="T781" s="21" t="s">
        <v>53</v>
      </c>
      <c r="U781" s="22" t="s">
        <v>1326</v>
      </c>
      <c r="V781" s="46">
        <v>1</v>
      </c>
      <c r="W781" s="26">
        <f t="shared" si="53"/>
        <v>1</v>
      </c>
      <c r="X781" s="26"/>
      <c r="Y781" s="21">
        <v>12</v>
      </c>
      <c r="Z781" s="22">
        <f t="shared" si="51"/>
        <v>888</v>
      </c>
      <c r="AA781" s="20" t="s">
        <v>1278</v>
      </c>
      <c r="AB781" s="22"/>
      <c r="AC781" s="22">
        <v>1</v>
      </c>
      <c r="AD781" s="22"/>
      <c r="AE781" s="22">
        <f t="shared" si="54"/>
        <v>888</v>
      </c>
      <c r="AF781" s="22">
        <f t="shared" si="55"/>
        <v>888</v>
      </c>
      <c r="AH781" s="22"/>
      <c r="AI781" s="22"/>
      <c r="AJ781" s="22">
        <f t="shared" si="56"/>
        <v>888</v>
      </c>
      <c r="AK781" s="22">
        <f>IF(O781="(传统)XDSL",VLOOKUP(S781,[2]直销续费率明细!C:I,7,FALSE)*1,IF(O781="GPON+XDSL",VLOOKUP(S781,[2]直销续费率明细!C:I,7,FALSE)*1,VLOOKUP(S781,[2]直销续费率明细!C:I,5,FALSE)*1))</f>
        <v>25</v>
      </c>
      <c r="AL781" s="22" t="s">
        <v>1300</v>
      </c>
      <c r="AM781" s="22"/>
      <c r="AN781" s="22"/>
      <c r="AO781" s="22" t="s">
        <v>1279</v>
      </c>
      <c r="AP781" s="22" t="s">
        <v>1301</v>
      </c>
      <c r="AQ781" s="22"/>
      <c r="AR781" s="22"/>
      <c r="AS781" s="20">
        <f>IF(Y781&gt;=10,VLOOKUP(U781,[2]提成计算!B:T,19,FALSE),VLOOKUP(U781,[2]提成计算!B:T,18,FALSE))</f>
        <v>0.1</v>
      </c>
      <c r="AT781" s="20">
        <f t="shared" si="58"/>
        <v>88.800000000000011</v>
      </c>
      <c r="AU781" s="20">
        <f t="shared" si="59"/>
        <v>25</v>
      </c>
    </row>
    <row r="782" spans="1:47" s="20" customFormat="1" x14ac:dyDescent="0.15">
      <c r="A782" s="21" t="s">
        <v>1273</v>
      </c>
      <c r="B782" s="20" t="s">
        <v>918</v>
      </c>
      <c r="C782" s="20" t="s">
        <v>1050</v>
      </c>
      <c r="D782" s="20" t="s">
        <v>1070</v>
      </c>
      <c r="E782" s="20" t="s">
        <v>1076</v>
      </c>
      <c r="F782" s="20" t="s">
        <v>1250</v>
      </c>
      <c r="G782" s="20" t="s">
        <v>1327</v>
      </c>
      <c r="I782" s="20">
        <v>13523091669</v>
      </c>
      <c r="J782" s="20" t="s">
        <v>924</v>
      </c>
      <c r="K782" s="20" t="s">
        <v>1298</v>
      </c>
      <c r="L782" s="20" t="s">
        <v>1299</v>
      </c>
      <c r="M782" s="20">
        <v>888</v>
      </c>
      <c r="N782" s="20">
        <v>888</v>
      </c>
      <c r="O782" s="20" t="s">
        <v>927</v>
      </c>
      <c r="P782" s="20" t="s">
        <v>886</v>
      </c>
      <c r="Q782" s="28"/>
      <c r="R782" s="21"/>
      <c r="S782" s="25" t="s">
        <v>1090</v>
      </c>
      <c r="T782" s="21" t="s">
        <v>53</v>
      </c>
      <c r="U782" s="22" t="s">
        <v>1308</v>
      </c>
      <c r="V782" s="46">
        <v>1</v>
      </c>
      <c r="W782" s="26">
        <f t="shared" si="53"/>
        <v>1</v>
      </c>
      <c r="X782" s="26"/>
      <c r="Y782" s="21">
        <v>12</v>
      </c>
      <c r="Z782" s="22">
        <f t="shared" si="51"/>
        <v>888</v>
      </c>
      <c r="AA782" s="20" t="s">
        <v>1278</v>
      </c>
      <c r="AB782" s="22"/>
      <c r="AC782" s="22">
        <v>1</v>
      </c>
      <c r="AD782" s="22"/>
      <c r="AE782" s="22">
        <f t="shared" si="54"/>
        <v>888</v>
      </c>
      <c r="AF782" s="22">
        <f t="shared" si="55"/>
        <v>888</v>
      </c>
      <c r="AH782" s="22"/>
      <c r="AI782" s="22"/>
      <c r="AJ782" s="22">
        <f t="shared" si="56"/>
        <v>888</v>
      </c>
      <c r="AK782" s="22">
        <f>IF(O782="(传统)XDSL",VLOOKUP(S782,[2]直销续费率明细!C:I,7,FALSE)*1,IF(O782="GPON+XDSL",VLOOKUP(S782,[2]直销续费率明细!C:I,7,FALSE)*1,VLOOKUP(S782,[2]直销续费率明细!C:I,5,FALSE)*1))</f>
        <v>0</v>
      </c>
      <c r="AL782" s="22" t="s">
        <v>1300</v>
      </c>
      <c r="AM782" s="22"/>
      <c r="AN782" s="22"/>
      <c r="AO782" s="22" t="s">
        <v>1279</v>
      </c>
      <c r="AP782" s="22" t="s">
        <v>1301</v>
      </c>
      <c r="AQ782" s="22"/>
      <c r="AR782" s="22"/>
      <c r="AS782" s="20">
        <f>IF(Y782&gt;=10,VLOOKUP(U782,[2]提成计算!B:T,19,FALSE),VLOOKUP(U782,[2]提成计算!B:T,18,FALSE))</f>
        <v>0.1</v>
      </c>
      <c r="AT782" s="20">
        <f t="shared" si="58"/>
        <v>88.800000000000011</v>
      </c>
      <c r="AU782" s="20">
        <f t="shared" si="59"/>
        <v>0</v>
      </c>
    </row>
    <row r="783" spans="1:47" s="20" customFormat="1" x14ac:dyDescent="0.15">
      <c r="A783" s="21" t="s">
        <v>1273</v>
      </c>
      <c r="B783" s="20" t="s">
        <v>918</v>
      </c>
      <c r="C783" s="20" t="s">
        <v>919</v>
      </c>
      <c r="D783" s="20" t="s">
        <v>920</v>
      </c>
      <c r="E783" s="20" t="s">
        <v>979</v>
      </c>
      <c r="F783" s="20" t="s">
        <v>1250</v>
      </c>
      <c r="G783" s="20" t="s">
        <v>1328</v>
      </c>
      <c r="I783" s="20">
        <v>13662914292</v>
      </c>
      <c r="J783" s="20" t="s">
        <v>924</v>
      </c>
      <c r="K783" s="20" t="s">
        <v>1298</v>
      </c>
      <c r="L783" s="20" t="s">
        <v>1299</v>
      </c>
      <c r="M783" s="20">
        <v>888</v>
      </c>
      <c r="N783" s="20">
        <v>888</v>
      </c>
      <c r="O783" s="20" t="s">
        <v>927</v>
      </c>
      <c r="P783" s="20" t="s">
        <v>886</v>
      </c>
      <c r="Q783" s="28"/>
      <c r="R783" s="21"/>
      <c r="S783" s="25" t="s">
        <v>981</v>
      </c>
      <c r="T783" s="21" t="s">
        <v>53</v>
      </c>
      <c r="U783" s="22" t="s">
        <v>1329</v>
      </c>
      <c r="V783" s="46">
        <v>1</v>
      </c>
      <c r="W783" s="26">
        <f t="shared" si="53"/>
        <v>1</v>
      </c>
      <c r="X783" s="26"/>
      <c r="Y783" s="21">
        <v>12</v>
      </c>
      <c r="Z783" s="22">
        <f t="shared" si="51"/>
        <v>888</v>
      </c>
      <c r="AA783" s="20" t="s">
        <v>1278</v>
      </c>
      <c r="AB783" s="22"/>
      <c r="AC783" s="22">
        <v>1</v>
      </c>
      <c r="AD783" s="22"/>
      <c r="AE783" s="22">
        <f t="shared" si="54"/>
        <v>888</v>
      </c>
      <c r="AF783" s="22">
        <f t="shared" si="55"/>
        <v>888</v>
      </c>
      <c r="AH783" s="22"/>
      <c r="AI783" s="22"/>
      <c r="AJ783" s="22">
        <f t="shared" si="56"/>
        <v>888</v>
      </c>
      <c r="AK783" s="22">
        <f>IF(O783="(传统)XDSL",VLOOKUP(S783,[2]直销续费率明细!C:I,7,FALSE)*1,IF(O783="GPON+XDSL",VLOOKUP(S783,[2]直销续费率明细!C:I,7,FALSE)*1,VLOOKUP(S783,[2]直销续费率明细!C:I,5,FALSE)*1))</f>
        <v>-40</v>
      </c>
      <c r="AL783" s="22" t="s">
        <v>1309</v>
      </c>
      <c r="AM783" s="22"/>
      <c r="AN783" s="22"/>
      <c r="AO783" s="22" t="s">
        <v>1279</v>
      </c>
      <c r="AP783" s="22" t="s">
        <v>1301</v>
      </c>
      <c r="AQ783" s="22"/>
      <c r="AR783" s="22"/>
      <c r="AS783" s="20">
        <f>IF(Y783&gt;=10,VLOOKUP(U783,[2]提成计算!B:T,19,FALSE),VLOOKUP(U783,[2]提成计算!B:T,18,FALSE))</f>
        <v>0.09</v>
      </c>
      <c r="AT783" s="20">
        <f t="shared" si="58"/>
        <v>79.92</v>
      </c>
      <c r="AU783" s="20">
        <f t="shared" si="59"/>
        <v>-40</v>
      </c>
    </row>
    <row r="784" spans="1:47" s="20" customFormat="1" x14ac:dyDescent="0.15">
      <c r="A784" s="21" t="s">
        <v>1273</v>
      </c>
      <c r="B784" s="20" t="s">
        <v>918</v>
      </c>
      <c r="C784" s="20" t="s">
        <v>919</v>
      </c>
      <c r="D784" s="20" t="s">
        <v>936</v>
      </c>
      <c r="E784" s="20" t="s">
        <v>963</v>
      </c>
      <c r="F784" s="20" t="s">
        <v>1250</v>
      </c>
      <c r="G784" s="20" t="s">
        <v>1330</v>
      </c>
      <c r="I784" s="20">
        <v>13713496693</v>
      </c>
      <c r="J784" s="20" t="s">
        <v>924</v>
      </c>
      <c r="K784" s="20" t="s">
        <v>1298</v>
      </c>
      <c r="L784" s="20" t="s">
        <v>1299</v>
      </c>
      <c r="M784" s="20">
        <v>888</v>
      </c>
      <c r="N784" s="20">
        <v>888</v>
      </c>
      <c r="O784" s="20" t="s">
        <v>927</v>
      </c>
      <c r="P784" s="20" t="s">
        <v>886</v>
      </c>
      <c r="Q784" s="28"/>
      <c r="R784" s="21"/>
      <c r="S784" s="25" t="s">
        <v>1331</v>
      </c>
      <c r="T784" s="21" t="s">
        <v>53</v>
      </c>
      <c r="U784" s="22" t="s">
        <v>1332</v>
      </c>
      <c r="V784" s="46">
        <v>1</v>
      </c>
      <c r="W784" s="26">
        <f t="shared" si="53"/>
        <v>1</v>
      </c>
      <c r="X784" s="26"/>
      <c r="Y784" s="21">
        <v>12</v>
      </c>
      <c r="Z784" s="22">
        <f t="shared" si="51"/>
        <v>888</v>
      </c>
      <c r="AA784" s="20" t="s">
        <v>1278</v>
      </c>
      <c r="AB784" s="22"/>
      <c r="AC784" s="22">
        <v>1</v>
      </c>
      <c r="AD784" s="22"/>
      <c r="AE784" s="22">
        <f t="shared" si="54"/>
        <v>888</v>
      </c>
      <c r="AF784" s="22">
        <f t="shared" si="55"/>
        <v>888</v>
      </c>
      <c r="AH784" s="22"/>
      <c r="AI784" s="22"/>
      <c r="AJ784" s="22">
        <f t="shared" si="56"/>
        <v>888</v>
      </c>
      <c r="AK784" s="22">
        <f>IF(O784="(传统)XDSL",VLOOKUP(S784,[2]直销续费率明细!C:I,7,FALSE)*1,IF(O784="GPON+XDSL",VLOOKUP(S784,[2]直销续费率明细!C:I,7,FALSE)*1,VLOOKUP(S784,[2]直销续费率明细!C:I,5,FALSE)*1))</f>
        <v>25</v>
      </c>
      <c r="AL784" s="22" t="s">
        <v>1309</v>
      </c>
      <c r="AM784" s="22"/>
      <c r="AN784" s="22"/>
      <c r="AO784" s="22" t="s">
        <v>1279</v>
      </c>
      <c r="AP784" s="22" t="s">
        <v>1301</v>
      </c>
      <c r="AQ784" s="22"/>
      <c r="AR784" s="22"/>
      <c r="AS784" s="20">
        <f>IF(Y784&gt;=10,VLOOKUP(U784,[2]提成计算!B:T,19,FALSE),VLOOKUP(U784,[2]提成计算!B:T,18,FALSE))</f>
        <v>0.09</v>
      </c>
      <c r="AT784" s="20">
        <f t="shared" si="58"/>
        <v>79.92</v>
      </c>
      <c r="AU784" s="20">
        <f t="shared" si="59"/>
        <v>25</v>
      </c>
    </row>
    <row r="785" spans="1:47" s="20" customFormat="1" x14ac:dyDescent="0.15">
      <c r="A785" s="21" t="s">
        <v>1273</v>
      </c>
      <c r="B785" s="20" t="s">
        <v>918</v>
      </c>
      <c r="C785" s="20" t="s">
        <v>1050</v>
      </c>
      <c r="D785" s="20" t="s">
        <v>1065</v>
      </c>
      <c r="E785" s="20" t="s">
        <v>1066</v>
      </c>
      <c r="F785" s="20" t="s">
        <v>1250</v>
      </c>
      <c r="G785" s="20" t="s">
        <v>1333</v>
      </c>
      <c r="I785" s="20">
        <v>13650128599</v>
      </c>
      <c r="J785" s="20" t="s">
        <v>924</v>
      </c>
      <c r="K785" s="20" t="s">
        <v>1298</v>
      </c>
      <c r="L785" s="20" t="s">
        <v>1299</v>
      </c>
      <c r="M785" s="20">
        <v>888</v>
      </c>
      <c r="N785" s="20">
        <v>888</v>
      </c>
      <c r="O785" s="20" t="s">
        <v>1334</v>
      </c>
      <c r="P785" s="20" t="s">
        <v>886</v>
      </c>
      <c r="Q785" s="28"/>
      <c r="R785" s="21"/>
      <c r="S785" s="25" t="s">
        <v>1068</v>
      </c>
      <c r="T785" s="21" t="s">
        <v>53</v>
      </c>
      <c r="U785" s="22" t="s">
        <v>1335</v>
      </c>
      <c r="V785" s="46">
        <v>1</v>
      </c>
      <c r="W785" s="26">
        <f t="shared" si="53"/>
        <v>1</v>
      </c>
      <c r="X785" s="26"/>
      <c r="Y785" s="21">
        <v>12</v>
      </c>
      <c r="Z785" s="22">
        <f t="shared" si="51"/>
        <v>888</v>
      </c>
      <c r="AA785" s="20" t="s">
        <v>1278</v>
      </c>
      <c r="AB785" s="22"/>
      <c r="AC785" s="22">
        <v>1</v>
      </c>
      <c r="AD785" s="22"/>
      <c r="AE785" s="22">
        <f t="shared" si="54"/>
        <v>888</v>
      </c>
      <c r="AF785" s="22">
        <f t="shared" si="55"/>
        <v>888</v>
      </c>
      <c r="AH785" s="22"/>
      <c r="AI785" s="22"/>
      <c r="AJ785" s="22">
        <f t="shared" si="56"/>
        <v>888</v>
      </c>
      <c r="AK785" s="22">
        <f>IF(O785="(传统)XDSL",VLOOKUP(S785,[2]直销续费率明细!C:I,7,FALSE)*1,IF(O785="GPON+XDSL",VLOOKUP(S785,[2]直销续费率明细!C:I,7,FALSE)*1,VLOOKUP(S785,[2]直销续费率明细!C:I,5,FALSE)*1))</f>
        <v>15</v>
      </c>
      <c r="AL785" s="22" t="s">
        <v>1300</v>
      </c>
      <c r="AM785" s="22"/>
      <c r="AN785" s="22"/>
      <c r="AO785" s="22" t="s">
        <v>1279</v>
      </c>
      <c r="AP785" s="22" t="s">
        <v>1301</v>
      </c>
      <c r="AQ785" s="22"/>
      <c r="AR785" s="22"/>
      <c r="AS785" s="20">
        <f>IF(Y785&gt;=10,VLOOKUP(U785,[2]提成计算!B:T,19,FALSE),VLOOKUP(U785,[2]提成计算!B:T,18,FALSE))</f>
        <v>0.1</v>
      </c>
      <c r="AT785" s="20">
        <f t="shared" si="58"/>
        <v>88.800000000000011</v>
      </c>
      <c r="AU785" s="20">
        <f t="shared" si="59"/>
        <v>15</v>
      </c>
    </row>
    <row r="786" spans="1:47" s="20" customFormat="1" x14ac:dyDescent="0.15">
      <c r="A786" s="21" t="s">
        <v>1273</v>
      </c>
      <c r="B786" s="20" t="s">
        <v>918</v>
      </c>
      <c r="C786" s="20" t="s">
        <v>1050</v>
      </c>
      <c r="D786" s="20" t="s">
        <v>1070</v>
      </c>
      <c r="E786" s="20" t="s">
        <v>1076</v>
      </c>
      <c r="F786" s="20" t="s">
        <v>1250</v>
      </c>
      <c r="G786" s="20" t="s">
        <v>1336</v>
      </c>
      <c r="I786" s="20">
        <v>15816818944</v>
      </c>
      <c r="J786" s="20" t="s">
        <v>924</v>
      </c>
      <c r="K786" s="20" t="s">
        <v>1298</v>
      </c>
      <c r="L786" s="20" t="s">
        <v>1299</v>
      </c>
      <c r="M786" s="20">
        <v>888</v>
      </c>
      <c r="N786" s="20">
        <v>888</v>
      </c>
      <c r="O786" s="20" t="s">
        <v>927</v>
      </c>
      <c r="P786" s="20" t="s">
        <v>886</v>
      </c>
      <c r="Q786" s="28"/>
      <c r="R786" s="21"/>
      <c r="S786" s="25" t="s">
        <v>1337</v>
      </c>
      <c r="T786" s="21" t="s">
        <v>53</v>
      </c>
      <c r="U786" s="22" t="s">
        <v>1338</v>
      </c>
      <c r="V786" s="46">
        <v>1</v>
      </c>
      <c r="W786" s="26">
        <f t="shared" si="53"/>
        <v>1</v>
      </c>
      <c r="X786" s="26"/>
      <c r="Y786" s="21">
        <v>12</v>
      </c>
      <c r="Z786" s="22">
        <f t="shared" si="51"/>
        <v>888</v>
      </c>
      <c r="AA786" s="20" t="s">
        <v>1278</v>
      </c>
      <c r="AB786" s="22"/>
      <c r="AC786" s="22">
        <v>1</v>
      </c>
      <c r="AD786" s="22"/>
      <c r="AE786" s="22">
        <f t="shared" si="54"/>
        <v>888</v>
      </c>
      <c r="AF786" s="22">
        <f t="shared" si="55"/>
        <v>888</v>
      </c>
      <c r="AH786" s="22"/>
      <c r="AI786" s="22"/>
      <c r="AJ786" s="22">
        <f t="shared" si="56"/>
        <v>888</v>
      </c>
      <c r="AK786" s="22">
        <f>IF(O786="(传统)XDSL",VLOOKUP(S786,[2]直销续费率明细!C:I,7,FALSE)*1,IF(O786="GPON+XDSL",VLOOKUP(S786,[2]直销续费率明细!C:I,7,FALSE)*1,VLOOKUP(S786,[2]直销续费率明细!C:I,5,FALSE)*1))</f>
        <v>25</v>
      </c>
      <c r="AL786" s="22" t="s">
        <v>1309</v>
      </c>
      <c r="AM786" s="22"/>
      <c r="AN786" s="22"/>
      <c r="AO786" s="22" t="s">
        <v>1279</v>
      </c>
      <c r="AP786" s="22" t="s">
        <v>1301</v>
      </c>
      <c r="AQ786" s="22"/>
      <c r="AR786" s="22"/>
      <c r="AS786" s="20">
        <f>IF(Y786&gt;=10,VLOOKUP(U786,[2]提成计算!B:T,19,FALSE),VLOOKUP(U786,[2]提成计算!B:T,18,FALSE))</f>
        <v>0.09</v>
      </c>
      <c r="AT786" s="20">
        <f t="shared" si="58"/>
        <v>79.92</v>
      </c>
      <c r="AU786" s="20">
        <f t="shared" si="59"/>
        <v>25</v>
      </c>
    </row>
    <row r="787" spans="1:47" s="20" customFormat="1" x14ac:dyDescent="0.15">
      <c r="A787" s="21" t="s">
        <v>1273</v>
      </c>
      <c r="B787" s="20" t="s">
        <v>918</v>
      </c>
      <c r="C787" s="20" t="s">
        <v>919</v>
      </c>
      <c r="D787" s="20" t="s">
        <v>941</v>
      </c>
      <c r="E787" s="20" t="s">
        <v>1339</v>
      </c>
      <c r="F787" s="20" t="s">
        <v>1250</v>
      </c>
      <c r="G787" s="20" t="s">
        <v>1340</v>
      </c>
      <c r="I787" s="20">
        <v>13612346544</v>
      </c>
      <c r="J787" s="20" t="s">
        <v>924</v>
      </c>
      <c r="K787" s="20" t="s">
        <v>1298</v>
      </c>
      <c r="L787" s="20" t="s">
        <v>1299</v>
      </c>
      <c r="M787" s="20">
        <v>888</v>
      </c>
      <c r="N787" s="20">
        <v>888</v>
      </c>
      <c r="O787" s="20" t="s">
        <v>1262</v>
      </c>
      <c r="P787" s="20" t="s">
        <v>886</v>
      </c>
      <c r="Q787" s="28"/>
      <c r="R787" s="21"/>
      <c r="S787" s="25" t="s">
        <v>1341</v>
      </c>
      <c r="T787" s="21" t="s">
        <v>53</v>
      </c>
      <c r="U787" s="22" t="s">
        <v>1342</v>
      </c>
      <c r="V787" s="46">
        <v>1</v>
      </c>
      <c r="W787" s="26">
        <f t="shared" si="53"/>
        <v>1</v>
      </c>
      <c r="X787" s="26"/>
      <c r="Y787" s="21">
        <v>12</v>
      </c>
      <c r="Z787" s="22">
        <f t="shared" si="51"/>
        <v>888</v>
      </c>
      <c r="AA787" s="20" t="s">
        <v>1278</v>
      </c>
      <c r="AB787" s="22"/>
      <c r="AC787" s="22">
        <v>1</v>
      </c>
      <c r="AD787" s="22"/>
      <c r="AE787" s="22">
        <f t="shared" si="54"/>
        <v>888</v>
      </c>
      <c r="AF787" s="22">
        <f t="shared" si="55"/>
        <v>888</v>
      </c>
      <c r="AH787" s="22"/>
      <c r="AI787" s="22"/>
      <c r="AJ787" s="22">
        <f t="shared" si="56"/>
        <v>888</v>
      </c>
      <c r="AK787" s="22">
        <f>IF(O787="(传统)XDSL",VLOOKUP(S787,[2]直销续费率明细!C:I,7,FALSE)*1,IF(O787="GPON+XDSL",VLOOKUP(S787,[2]直销续费率明细!C:I,7,FALSE)*1,VLOOKUP(S787,[2]直销续费率明细!C:I,5,FALSE)*1))</f>
        <v>25</v>
      </c>
      <c r="AL787" s="22" t="s">
        <v>1309</v>
      </c>
      <c r="AM787" s="22"/>
      <c r="AN787" s="22"/>
      <c r="AO787" s="22" t="s">
        <v>1279</v>
      </c>
      <c r="AP787" s="22" t="s">
        <v>1301</v>
      </c>
      <c r="AQ787" s="22"/>
      <c r="AR787" s="22"/>
      <c r="AS787" s="20">
        <f>IF(Y787&gt;=10,VLOOKUP(U787,[2]提成计算!B:T,19,FALSE),VLOOKUP(U787,[2]提成计算!B:T,18,FALSE))</f>
        <v>0.1</v>
      </c>
      <c r="AT787" s="20">
        <f t="shared" si="58"/>
        <v>88.800000000000011</v>
      </c>
      <c r="AU787" s="20">
        <f t="shared" si="59"/>
        <v>25</v>
      </c>
    </row>
    <row r="788" spans="1:47" s="20" customFormat="1" x14ac:dyDescent="0.15">
      <c r="A788" s="21" t="s">
        <v>1273</v>
      </c>
      <c r="B788" s="20" t="s">
        <v>918</v>
      </c>
      <c r="C788" s="20" t="s">
        <v>1099</v>
      </c>
      <c r="D788" s="20" t="s">
        <v>1100</v>
      </c>
      <c r="E788" s="20" t="s">
        <v>1115</v>
      </c>
      <c r="F788" s="20" t="s">
        <v>1250</v>
      </c>
      <c r="G788" s="20" t="s">
        <v>1343</v>
      </c>
      <c r="I788" s="20">
        <v>13686696019</v>
      </c>
      <c r="J788" s="20" t="s">
        <v>924</v>
      </c>
      <c r="K788" s="20" t="s">
        <v>1298</v>
      </c>
      <c r="L788" s="20" t="s">
        <v>1299</v>
      </c>
      <c r="M788" s="20">
        <v>888</v>
      </c>
      <c r="N788" s="20">
        <v>888</v>
      </c>
      <c r="O788" s="20" t="s">
        <v>927</v>
      </c>
      <c r="P788" s="20" t="s">
        <v>886</v>
      </c>
      <c r="Q788" s="28"/>
      <c r="R788" s="21"/>
      <c r="S788" s="25" t="s">
        <v>1170</v>
      </c>
      <c r="T788" s="21" t="s">
        <v>53</v>
      </c>
      <c r="U788" s="22" t="s">
        <v>1344</v>
      </c>
      <c r="V788" s="46">
        <v>1</v>
      </c>
      <c r="W788" s="26">
        <f t="shared" si="53"/>
        <v>1</v>
      </c>
      <c r="X788" s="26"/>
      <c r="Y788" s="21">
        <v>12</v>
      </c>
      <c r="Z788" s="22">
        <f t="shared" si="51"/>
        <v>888</v>
      </c>
      <c r="AA788" s="20" t="s">
        <v>1278</v>
      </c>
      <c r="AB788" s="22"/>
      <c r="AC788" s="22">
        <v>1</v>
      </c>
      <c r="AD788" s="22"/>
      <c r="AE788" s="22">
        <f t="shared" si="54"/>
        <v>888</v>
      </c>
      <c r="AF788" s="22">
        <f t="shared" si="55"/>
        <v>888</v>
      </c>
      <c r="AH788" s="22"/>
      <c r="AI788" s="22"/>
      <c r="AJ788" s="22">
        <f t="shared" si="56"/>
        <v>888</v>
      </c>
      <c r="AK788" s="22">
        <f>IF(O788="(传统)XDSL",VLOOKUP(S788,[2]直销续费率明细!C:I,7,FALSE)*1,IF(O788="GPON+XDSL",VLOOKUP(S788,[2]直销续费率明细!C:I,7,FALSE)*1,VLOOKUP(S788,[2]直销续费率明细!C:I,5,FALSE)*1))</f>
        <v>-40</v>
      </c>
      <c r="AL788" s="22" t="s">
        <v>1300</v>
      </c>
      <c r="AM788" s="22"/>
      <c r="AN788" s="22"/>
      <c r="AO788" s="22" t="s">
        <v>1279</v>
      </c>
      <c r="AP788" s="22" t="s">
        <v>1301</v>
      </c>
      <c r="AQ788" s="22"/>
      <c r="AR788" s="22"/>
      <c r="AS788" s="20">
        <f>IF(Y788&gt;=10,VLOOKUP(U788,[2]提成计算!B:T,19,FALSE),VLOOKUP(U788,[2]提成计算!B:T,18,FALSE))</f>
        <v>0.09</v>
      </c>
      <c r="AT788" s="20">
        <f t="shared" si="58"/>
        <v>79.92</v>
      </c>
      <c r="AU788" s="20">
        <f t="shared" si="59"/>
        <v>-40</v>
      </c>
    </row>
    <row r="789" spans="1:47" s="20" customFormat="1" x14ac:dyDescent="0.15">
      <c r="A789" s="21" t="s">
        <v>1273</v>
      </c>
      <c r="B789" s="20" t="s">
        <v>918</v>
      </c>
      <c r="C789" s="20" t="s">
        <v>984</v>
      </c>
      <c r="D789" s="20" t="s">
        <v>995</v>
      </c>
      <c r="E789" s="20" t="s">
        <v>1013</v>
      </c>
      <c r="F789" s="20" t="s">
        <v>1250</v>
      </c>
      <c r="G789" s="20" t="s">
        <v>1345</v>
      </c>
      <c r="I789" s="20">
        <v>13829227310</v>
      </c>
      <c r="J789" s="20" t="s">
        <v>924</v>
      </c>
      <c r="K789" s="20" t="s">
        <v>1298</v>
      </c>
      <c r="L789" s="20" t="s">
        <v>1299</v>
      </c>
      <c r="M789" s="20">
        <v>888</v>
      </c>
      <c r="N789" s="20">
        <v>888</v>
      </c>
      <c r="O789" s="20" t="s">
        <v>927</v>
      </c>
      <c r="P789" s="20" t="s">
        <v>886</v>
      </c>
      <c r="Q789" s="28"/>
      <c r="R789" s="21"/>
      <c r="S789" s="25" t="s">
        <v>1017</v>
      </c>
      <c r="T789" s="21" t="s">
        <v>53</v>
      </c>
      <c r="U789" s="22" t="s">
        <v>1346</v>
      </c>
      <c r="V789" s="46">
        <v>1</v>
      </c>
      <c r="W789" s="26">
        <f t="shared" si="53"/>
        <v>1</v>
      </c>
      <c r="X789" s="26"/>
      <c r="Y789" s="21">
        <v>12</v>
      </c>
      <c r="Z789" s="22">
        <f t="shared" si="51"/>
        <v>888</v>
      </c>
      <c r="AA789" s="20" t="s">
        <v>1278</v>
      </c>
      <c r="AB789" s="22"/>
      <c r="AC789" s="22">
        <v>1</v>
      </c>
      <c r="AD789" s="22"/>
      <c r="AE789" s="22">
        <f t="shared" si="54"/>
        <v>888</v>
      </c>
      <c r="AF789" s="22">
        <f t="shared" si="55"/>
        <v>888</v>
      </c>
      <c r="AH789" s="22"/>
      <c r="AI789" s="22"/>
      <c r="AJ789" s="22">
        <f t="shared" si="56"/>
        <v>888</v>
      </c>
      <c r="AK789" s="22">
        <f>IF(O789="(传统)XDSL",VLOOKUP(S789,[2]直销续费率明细!C:I,7,FALSE)*1,IF(O789="GPON+XDSL",VLOOKUP(S789,[2]直销续费率明细!C:I,7,FALSE)*1,VLOOKUP(S789,[2]直销续费率明细!C:I,5,FALSE)*1))</f>
        <v>25</v>
      </c>
      <c r="AL789" s="22" t="s">
        <v>1309</v>
      </c>
      <c r="AM789" s="22"/>
      <c r="AN789" s="22"/>
      <c r="AO789" s="22" t="s">
        <v>1279</v>
      </c>
      <c r="AP789" s="22" t="s">
        <v>1301</v>
      </c>
      <c r="AQ789" s="22"/>
      <c r="AR789" s="22"/>
      <c r="AS789" s="20">
        <f>IF(Y789&gt;=10,VLOOKUP(U789,[2]提成计算!B:T,19,FALSE),VLOOKUP(U789,[2]提成计算!B:T,18,FALSE))</f>
        <v>0.09</v>
      </c>
      <c r="AT789" s="20">
        <f t="shared" si="58"/>
        <v>79.92</v>
      </c>
      <c r="AU789" s="20">
        <f t="shared" si="59"/>
        <v>25</v>
      </c>
    </row>
    <row r="790" spans="1:47" s="20" customFormat="1" x14ac:dyDescent="0.15">
      <c r="A790" s="21" t="s">
        <v>1273</v>
      </c>
      <c r="B790" s="20" t="s">
        <v>918</v>
      </c>
      <c r="C790" s="20" t="s">
        <v>1099</v>
      </c>
      <c r="D790" s="20" t="s">
        <v>1136</v>
      </c>
      <c r="E790" s="20" t="s">
        <v>1137</v>
      </c>
      <c r="F790" s="20" t="s">
        <v>1250</v>
      </c>
      <c r="G790" s="20" t="s">
        <v>1347</v>
      </c>
      <c r="I790" s="20">
        <v>18938534592</v>
      </c>
      <c r="J790" s="20" t="s">
        <v>924</v>
      </c>
      <c r="K790" s="20" t="s">
        <v>1298</v>
      </c>
      <c r="L790" s="20" t="s">
        <v>1299</v>
      </c>
      <c r="M790" s="20">
        <v>888</v>
      </c>
      <c r="N790" s="20">
        <v>888</v>
      </c>
      <c r="O790" s="20" t="s">
        <v>927</v>
      </c>
      <c r="P790" s="20" t="s">
        <v>886</v>
      </c>
      <c r="Q790" s="28"/>
      <c r="R790" s="21"/>
      <c r="S790" s="25" t="s">
        <v>1150</v>
      </c>
      <c r="T790" s="21" t="s">
        <v>948</v>
      </c>
      <c r="U790" s="22" t="s">
        <v>612</v>
      </c>
      <c r="V790" s="46">
        <v>1</v>
      </c>
      <c r="W790" s="26">
        <f t="shared" si="53"/>
        <v>1</v>
      </c>
      <c r="X790" s="26"/>
      <c r="Y790" s="21">
        <v>12</v>
      </c>
      <c r="Z790" s="22">
        <f t="shared" si="51"/>
        <v>888</v>
      </c>
      <c r="AA790" s="20" t="s">
        <v>1278</v>
      </c>
      <c r="AB790" s="22"/>
      <c r="AC790" s="22">
        <v>1</v>
      </c>
      <c r="AD790" s="22"/>
      <c r="AE790" s="22">
        <f t="shared" si="54"/>
        <v>888</v>
      </c>
      <c r="AF790" s="22">
        <f t="shared" si="55"/>
        <v>888</v>
      </c>
      <c r="AH790" s="22"/>
      <c r="AI790" s="22"/>
      <c r="AJ790" s="22">
        <f t="shared" si="56"/>
        <v>888</v>
      </c>
      <c r="AK790" s="22">
        <f>IF(O790="(传统)XDSL",VLOOKUP(S790,[1]续费率明细!C:I,7,FALSE)*1,IF(O790="GPON+XDSL",VLOOKUP(S790,[1]续费率明细!C:I,7,FALSE)*1,VLOOKUP(S790,[1]续费率明细!C:I,5,FALSE)*1))</f>
        <v>-20</v>
      </c>
      <c r="AL790" s="22" t="s">
        <v>1300</v>
      </c>
      <c r="AM790" s="22"/>
      <c r="AN790" s="22"/>
      <c r="AO790" s="22" t="s">
        <v>1279</v>
      </c>
      <c r="AP790" s="22" t="s">
        <v>1301</v>
      </c>
      <c r="AQ790" s="22"/>
      <c r="AR790" s="22"/>
      <c r="AS790" s="20">
        <f>IF(Y790&gt;=10,VLOOKUP(U790,[2]自营提成!C:Z,6,FALSE),VLOOKUP(U790,[2]自营提成!C:Z,5,FALSE))</f>
        <v>0.12</v>
      </c>
      <c r="AT790" s="20">
        <f t="shared" si="58"/>
        <v>106.56</v>
      </c>
      <c r="AU790" s="20">
        <f>IF(AND(AK790&lt;0,AK790+AT790&lt;0),-AT790,AK790)</f>
        <v>-20</v>
      </c>
    </row>
    <row r="791" spans="1:47" s="20" customFormat="1" x14ac:dyDescent="0.15">
      <c r="A791" s="21" t="s">
        <v>1273</v>
      </c>
      <c r="B791" s="20" t="s">
        <v>918</v>
      </c>
      <c r="C791" s="20" t="s">
        <v>1099</v>
      </c>
      <c r="D791" s="20" t="s">
        <v>1136</v>
      </c>
      <c r="E791" s="20" t="s">
        <v>1348</v>
      </c>
      <c r="F791" s="20" t="s">
        <v>1250</v>
      </c>
      <c r="G791" s="20" t="s">
        <v>1349</v>
      </c>
      <c r="I791" s="20" t="s">
        <v>1350</v>
      </c>
      <c r="J791" s="20" t="s">
        <v>924</v>
      </c>
      <c r="K791" s="20" t="s">
        <v>1298</v>
      </c>
      <c r="L791" s="20" t="s">
        <v>1299</v>
      </c>
      <c r="M791" s="20">
        <v>888</v>
      </c>
      <c r="N791" s="20">
        <v>888</v>
      </c>
      <c r="O791" s="20" t="s">
        <v>927</v>
      </c>
      <c r="P791" s="20" t="s">
        <v>886</v>
      </c>
      <c r="Q791" s="28"/>
      <c r="R791" s="21"/>
      <c r="S791" s="25" t="s">
        <v>1159</v>
      </c>
      <c r="T791" s="21" t="s">
        <v>53</v>
      </c>
      <c r="U791" s="22" t="s">
        <v>1351</v>
      </c>
      <c r="V791" s="46">
        <v>1</v>
      </c>
      <c r="W791" s="26">
        <f t="shared" si="53"/>
        <v>1</v>
      </c>
      <c r="X791" s="26"/>
      <c r="Y791" s="21">
        <v>12</v>
      </c>
      <c r="Z791" s="22">
        <f t="shared" si="51"/>
        <v>888</v>
      </c>
      <c r="AA791" s="20" t="s">
        <v>1278</v>
      </c>
      <c r="AB791" s="22"/>
      <c r="AC791" s="22">
        <v>1</v>
      </c>
      <c r="AD791" s="22"/>
      <c r="AE791" s="22">
        <f t="shared" si="54"/>
        <v>888</v>
      </c>
      <c r="AF791" s="22">
        <f t="shared" si="55"/>
        <v>888</v>
      </c>
      <c r="AH791" s="22"/>
      <c r="AI791" s="22"/>
      <c r="AJ791" s="22">
        <f t="shared" si="56"/>
        <v>888</v>
      </c>
      <c r="AK791" s="22">
        <f>IF(O791="(传统)XDSL",VLOOKUP(S791,[2]直销续费率明细!C:I,7,FALSE)*1,IF(O791="GPON+XDSL",VLOOKUP(S791,[2]直销续费率明细!C:I,7,FALSE)*1,VLOOKUP(S791,[2]直销续费率明细!C:I,5,FALSE)*1))</f>
        <v>-40</v>
      </c>
      <c r="AL791" s="22" t="s">
        <v>1309</v>
      </c>
      <c r="AM791" s="22"/>
      <c r="AN791" s="22"/>
      <c r="AO791" s="22" t="s">
        <v>1279</v>
      </c>
      <c r="AP791" s="22" t="s">
        <v>1301</v>
      </c>
      <c r="AQ791" s="22"/>
      <c r="AR791" s="22"/>
      <c r="AS791" s="20">
        <f>IF(Y791&gt;=10,VLOOKUP(U791,[2]提成计算!B:T,19,FALSE),VLOOKUP(U791,[2]提成计算!B:T,18,FALSE))</f>
        <v>0.1</v>
      </c>
      <c r="AT791" s="20">
        <f t="shared" si="58"/>
        <v>88.800000000000011</v>
      </c>
      <c r="AU791" s="20">
        <f t="shared" ref="AU791:AU793" si="60">IF(AND(AK791&lt;0,AK791+AT791&lt;0),-AT791,AK791)</f>
        <v>-40</v>
      </c>
    </row>
    <row r="792" spans="1:47" s="20" customFormat="1" x14ac:dyDescent="0.15">
      <c r="A792" s="21" t="s">
        <v>1273</v>
      </c>
      <c r="B792" s="20" t="s">
        <v>918</v>
      </c>
      <c r="C792" s="20" t="s">
        <v>1099</v>
      </c>
      <c r="D792" s="20" t="s">
        <v>1136</v>
      </c>
      <c r="E792" s="20" t="s">
        <v>1137</v>
      </c>
      <c r="F792" s="20" t="s">
        <v>1250</v>
      </c>
      <c r="G792" s="20" t="s">
        <v>1352</v>
      </c>
      <c r="I792" s="20">
        <v>13423297367</v>
      </c>
      <c r="J792" s="20" t="s">
        <v>924</v>
      </c>
      <c r="K792" s="20" t="s">
        <v>1298</v>
      </c>
      <c r="L792" s="20" t="s">
        <v>1299</v>
      </c>
      <c r="M792" s="20">
        <v>888</v>
      </c>
      <c r="N792" s="20">
        <v>888</v>
      </c>
      <c r="O792" s="20" t="s">
        <v>927</v>
      </c>
      <c r="P792" s="20" t="s">
        <v>886</v>
      </c>
      <c r="Q792" s="28"/>
      <c r="R792" s="21"/>
      <c r="S792" s="25" t="s">
        <v>1159</v>
      </c>
      <c r="T792" s="21" t="s">
        <v>53</v>
      </c>
      <c r="U792" s="22" t="s">
        <v>1353</v>
      </c>
      <c r="V792" s="46">
        <v>1</v>
      </c>
      <c r="W792" s="26">
        <f t="shared" si="53"/>
        <v>1</v>
      </c>
      <c r="X792" s="26"/>
      <c r="Y792" s="21">
        <v>12</v>
      </c>
      <c r="Z792" s="22">
        <f t="shared" si="51"/>
        <v>888</v>
      </c>
      <c r="AA792" s="20" t="s">
        <v>1278</v>
      </c>
      <c r="AB792" s="22"/>
      <c r="AC792" s="22">
        <v>1</v>
      </c>
      <c r="AD792" s="22"/>
      <c r="AE792" s="22">
        <f t="shared" si="54"/>
        <v>888</v>
      </c>
      <c r="AF792" s="22">
        <f t="shared" si="55"/>
        <v>888</v>
      </c>
      <c r="AH792" s="22"/>
      <c r="AI792" s="22"/>
      <c r="AJ792" s="22">
        <f t="shared" si="56"/>
        <v>888</v>
      </c>
      <c r="AK792" s="22">
        <f>IF(O792="(传统)XDSL",VLOOKUP(S792,[2]直销续费率明细!C:I,7,FALSE)*1,IF(O792="GPON+XDSL",VLOOKUP(S792,[2]直销续费率明细!C:I,7,FALSE)*1,VLOOKUP(S792,[2]直销续费率明细!C:I,5,FALSE)*1))</f>
        <v>-40</v>
      </c>
      <c r="AL792" s="22" t="s">
        <v>1309</v>
      </c>
      <c r="AM792" s="22"/>
      <c r="AN792" s="22"/>
      <c r="AO792" s="22" t="s">
        <v>1279</v>
      </c>
      <c r="AP792" s="22" t="s">
        <v>1301</v>
      </c>
      <c r="AQ792" s="22"/>
      <c r="AR792" s="22"/>
      <c r="AS792" s="20">
        <f>IF(Y792&gt;=10,VLOOKUP(U792,[2]提成计算!B:T,19,FALSE),VLOOKUP(U792,[2]提成计算!B:T,18,FALSE))</f>
        <v>0.09</v>
      </c>
      <c r="AT792" s="20">
        <f t="shared" si="58"/>
        <v>79.92</v>
      </c>
      <c r="AU792" s="20">
        <f t="shared" si="60"/>
        <v>-40</v>
      </c>
    </row>
    <row r="793" spans="1:47" s="20" customFormat="1" x14ac:dyDescent="0.15">
      <c r="A793" s="21" t="s">
        <v>1273</v>
      </c>
      <c r="B793" s="20" t="s">
        <v>918</v>
      </c>
      <c r="C793" s="20" t="s">
        <v>1099</v>
      </c>
      <c r="D793" s="20" t="s">
        <v>1136</v>
      </c>
      <c r="E793" s="20" t="s">
        <v>1137</v>
      </c>
      <c r="F793" s="20" t="s">
        <v>1250</v>
      </c>
      <c r="G793" s="20" t="s">
        <v>1354</v>
      </c>
      <c r="I793" s="20">
        <v>13538609982</v>
      </c>
      <c r="J793" s="20" t="s">
        <v>924</v>
      </c>
      <c r="K793" s="20" t="s">
        <v>1298</v>
      </c>
      <c r="L793" s="20" t="s">
        <v>1299</v>
      </c>
      <c r="M793" s="20">
        <v>888</v>
      </c>
      <c r="N793" s="20">
        <v>888</v>
      </c>
      <c r="O793" s="20" t="s">
        <v>927</v>
      </c>
      <c r="P793" s="20" t="s">
        <v>886</v>
      </c>
      <c r="Q793" s="28"/>
      <c r="R793" s="21"/>
      <c r="S793" s="25" t="s">
        <v>1159</v>
      </c>
      <c r="T793" s="21" t="s">
        <v>53</v>
      </c>
      <c r="U793" s="22" t="s">
        <v>1355</v>
      </c>
      <c r="V793" s="46">
        <v>1</v>
      </c>
      <c r="W793" s="26">
        <f t="shared" si="53"/>
        <v>1</v>
      </c>
      <c r="X793" s="26"/>
      <c r="Y793" s="21">
        <v>12</v>
      </c>
      <c r="Z793" s="22">
        <f t="shared" si="51"/>
        <v>888</v>
      </c>
      <c r="AA793" s="20" t="s">
        <v>1278</v>
      </c>
      <c r="AB793" s="22"/>
      <c r="AC793" s="22">
        <v>1</v>
      </c>
      <c r="AD793" s="22"/>
      <c r="AE793" s="22">
        <f t="shared" si="54"/>
        <v>888</v>
      </c>
      <c r="AF793" s="22">
        <f t="shared" si="55"/>
        <v>888</v>
      </c>
      <c r="AH793" s="22"/>
      <c r="AI793" s="22"/>
      <c r="AJ793" s="22">
        <f t="shared" si="56"/>
        <v>888</v>
      </c>
      <c r="AK793" s="22">
        <f>IF(O793="(传统)XDSL",VLOOKUP(S793,[2]直销续费率明细!C:I,7,FALSE)*1,IF(O793="GPON+XDSL",VLOOKUP(S793,[2]直销续费率明细!C:I,7,FALSE)*1,VLOOKUP(S793,[2]直销续费率明细!C:I,5,FALSE)*1))</f>
        <v>-40</v>
      </c>
      <c r="AL793" s="22" t="s">
        <v>1309</v>
      </c>
      <c r="AM793" s="22"/>
      <c r="AN793" s="22"/>
      <c r="AO793" s="22" t="s">
        <v>1279</v>
      </c>
      <c r="AP793" s="22" t="s">
        <v>1301</v>
      </c>
      <c r="AQ793" s="22"/>
      <c r="AR793" s="22"/>
      <c r="AS793" s="20">
        <f>IF(Y793&gt;=10,VLOOKUP(U793,[2]提成计算!B:T,19,FALSE),VLOOKUP(U793,[2]提成计算!B:T,18,FALSE))</f>
        <v>0.09</v>
      </c>
      <c r="AT793" s="20">
        <f t="shared" si="58"/>
        <v>79.92</v>
      </c>
      <c r="AU793" s="20">
        <f t="shared" si="60"/>
        <v>-40</v>
      </c>
    </row>
    <row r="794" spans="1:47" s="20" customFormat="1" x14ac:dyDescent="0.15">
      <c r="A794" s="21" t="s">
        <v>1273</v>
      </c>
      <c r="B794" s="20" t="s">
        <v>918</v>
      </c>
      <c r="C794" s="20" t="s">
        <v>1050</v>
      </c>
      <c r="D794" s="20" t="s">
        <v>1051</v>
      </c>
      <c r="E794" s="20" t="s">
        <v>1096</v>
      </c>
      <c r="F794" s="20" t="s">
        <v>1250</v>
      </c>
      <c r="G794" s="20" t="s">
        <v>1356</v>
      </c>
      <c r="I794" s="20">
        <v>13912223754</v>
      </c>
      <c r="J794" s="20" t="s">
        <v>1268</v>
      </c>
      <c r="K794" s="20" t="s">
        <v>1357</v>
      </c>
      <c r="L794" s="20" t="s">
        <v>1358</v>
      </c>
      <c r="M794" s="20">
        <v>1088</v>
      </c>
      <c r="N794" s="20">
        <v>1088</v>
      </c>
      <c r="O794" s="20" t="s">
        <v>927</v>
      </c>
      <c r="P794" s="20" t="s">
        <v>886</v>
      </c>
      <c r="Q794" s="28"/>
      <c r="R794" s="21" t="s">
        <v>121</v>
      </c>
      <c r="S794" s="21"/>
      <c r="T794" s="21" t="s">
        <v>53</v>
      </c>
      <c r="U794" s="22" t="s">
        <v>1359</v>
      </c>
      <c r="V794" s="46">
        <v>1</v>
      </c>
      <c r="W794" s="26">
        <f t="shared" si="53"/>
        <v>1</v>
      </c>
      <c r="X794" s="26">
        <f t="shared" ref="X794:X833" si="61">V794</f>
        <v>1</v>
      </c>
      <c r="Y794" s="21">
        <v>10</v>
      </c>
      <c r="Z794" s="22">
        <f t="shared" si="51"/>
        <v>1088</v>
      </c>
      <c r="AA794" s="20" t="s">
        <v>1278</v>
      </c>
      <c r="AB794" s="22"/>
      <c r="AC794" s="22">
        <v>1</v>
      </c>
      <c r="AD794" s="22"/>
      <c r="AE794" s="22">
        <f t="shared" si="54"/>
        <v>1088</v>
      </c>
      <c r="AF794" s="22">
        <f t="shared" si="55"/>
        <v>1088</v>
      </c>
      <c r="AG794" s="20">
        <f>N794</f>
        <v>1088</v>
      </c>
      <c r="AH794" s="20" t="str">
        <f>VLOOKUP(U794,[1]提成计算!B:I,8,FALSE)</f>
        <v xml:space="preserve"> </v>
      </c>
      <c r="AJ794" s="22"/>
      <c r="AK794" s="22"/>
      <c r="AL794" s="22"/>
      <c r="AM794" s="22"/>
      <c r="AN794" s="22"/>
      <c r="AO794" s="22" t="s">
        <v>1279</v>
      </c>
      <c r="AP794" s="22" t="s">
        <v>1301</v>
      </c>
      <c r="AQ794" s="22"/>
      <c r="AR794" s="22"/>
    </row>
    <row r="795" spans="1:47" s="20" customFormat="1" x14ac:dyDescent="0.15">
      <c r="A795" s="21" t="s">
        <v>1273</v>
      </c>
      <c r="B795" s="20" t="s">
        <v>918</v>
      </c>
      <c r="C795" s="20" t="s">
        <v>1099</v>
      </c>
      <c r="D795" s="20" t="s">
        <v>1100</v>
      </c>
      <c r="E795" s="20" t="s">
        <v>1115</v>
      </c>
      <c r="F795" s="20" t="s">
        <v>1250</v>
      </c>
      <c r="G795" s="20" t="s">
        <v>1360</v>
      </c>
      <c r="I795" s="20">
        <v>13662701908</v>
      </c>
      <c r="J795" s="20" t="s">
        <v>1268</v>
      </c>
      <c r="K795" s="20" t="s">
        <v>1361</v>
      </c>
      <c r="L795" s="20" t="s">
        <v>1358</v>
      </c>
      <c r="M795" s="20">
        <v>1088</v>
      </c>
      <c r="N795" s="20">
        <v>1088</v>
      </c>
      <c r="O795" s="20" t="s">
        <v>927</v>
      </c>
      <c r="P795" s="20" t="s">
        <v>886</v>
      </c>
      <c r="Q795" s="28"/>
      <c r="R795" s="21" t="s">
        <v>52</v>
      </c>
      <c r="S795" s="21"/>
      <c r="T795" s="21" t="s">
        <v>275</v>
      </c>
      <c r="U795" s="22" t="s">
        <v>1344</v>
      </c>
      <c r="V795" s="46">
        <v>1</v>
      </c>
      <c r="W795" s="26">
        <f t="shared" si="53"/>
        <v>1</v>
      </c>
      <c r="X795" s="26">
        <f t="shared" si="61"/>
        <v>1</v>
      </c>
      <c r="Y795" s="21">
        <v>10</v>
      </c>
      <c r="Z795" s="22">
        <f t="shared" si="51"/>
        <v>1088</v>
      </c>
      <c r="AA795" s="20" t="s">
        <v>1278</v>
      </c>
      <c r="AB795" s="22"/>
      <c r="AC795" s="22">
        <v>1</v>
      </c>
      <c r="AD795" s="22"/>
      <c r="AE795" s="22">
        <f t="shared" si="54"/>
        <v>1088</v>
      </c>
      <c r="AF795" s="22">
        <f t="shared" si="55"/>
        <v>1088</v>
      </c>
      <c r="AG795" s="20">
        <f>N795</f>
        <v>1088</v>
      </c>
      <c r="AH795" s="20" t="str">
        <f>VLOOKUP(U795,[1]提成计算!B:I,8,FALSE)</f>
        <v xml:space="preserve"> </v>
      </c>
      <c r="AJ795" s="22"/>
      <c r="AK795" s="22"/>
      <c r="AL795" s="22"/>
      <c r="AM795" s="22"/>
      <c r="AN795" s="22"/>
      <c r="AO795" s="22" t="s">
        <v>1362</v>
      </c>
      <c r="AP795" s="22" t="s">
        <v>1301</v>
      </c>
      <c r="AQ795" s="22"/>
      <c r="AR795" s="22"/>
    </row>
    <row r="796" spans="1:47" s="20" customFormat="1" x14ac:dyDescent="0.15">
      <c r="A796" s="21" t="s">
        <v>1273</v>
      </c>
      <c r="B796" s="20" t="s">
        <v>918</v>
      </c>
      <c r="C796" s="20" t="s">
        <v>984</v>
      </c>
      <c r="D796" s="20" t="s">
        <v>985</v>
      </c>
      <c r="E796" s="20" t="s">
        <v>1004</v>
      </c>
      <c r="F796" s="20" t="s">
        <v>1250</v>
      </c>
      <c r="G796" s="20" t="s">
        <v>1363</v>
      </c>
      <c r="I796" s="20" t="s">
        <v>1364</v>
      </c>
      <c r="J796" s="20" t="s">
        <v>924</v>
      </c>
      <c r="K796" s="20" t="s">
        <v>1298</v>
      </c>
      <c r="L796" s="20" t="s">
        <v>1299</v>
      </c>
      <c r="M796" s="20">
        <v>888</v>
      </c>
      <c r="N796" s="20">
        <v>888</v>
      </c>
      <c r="O796" s="20" t="s">
        <v>927</v>
      </c>
      <c r="P796" s="20" t="s">
        <v>1365</v>
      </c>
      <c r="Q796" s="28"/>
      <c r="R796" s="21"/>
      <c r="S796" s="25" t="s">
        <v>1007</v>
      </c>
      <c r="T796" s="21" t="s">
        <v>53</v>
      </c>
      <c r="U796" s="22" t="s">
        <v>1366</v>
      </c>
      <c r="V796" s="46">
        <v>1</v>
      </c>
      <c r="W796" s="26">
        <f t="shared" si="53"/>
        <v>1</v>
      </c>
      <c r="X796" s="26"/>
      <c r="Y796" s="21">
        <v>12</v>
      </c>
      <c r="Z796" s="22">
        <f t="shared" si="51"/>
        <v>888</v>
      </c>
      <c r="AA796" s="20" t="s">
        <v>1367</v>
      </c>
      <c r="AB796" s="22"/>
      <c r="AC796" s="22">
        <v>1</v>
      </c>
      <c r="AD796" s="22"/>
      <c r="AE796" s="22">
        <f t="shared" si="54"/>
        <v>888</v>
      </c>
      <c r="AF796" s="22">
        <f t="shared" si="55"/>
        <v>888</v>
      </c>
      <c r="AH796" s="22"/>
      <c r="AI796" s="22"/>
      <c r="AJ796" s="22">
        <f t="shared" ref="AJ796:AJ799" si="62">N796</f>
        <v>888</v>
      </c>
      <c r="AK796" s="22">
        <f>IF(O796="(传统)XDSL",VLOOKUP(S796,[2]直销续费率明细!C:I,7,FALSE)*1,IF(O796="GPON+XDSL",VLOOKUP(S796,[2]直销续费率明细!C:I,7,FALSE)*1,VLOOKUP(S796,[2]直销续费率明细!C:I,5,FALSE)*1))</f>
        <v>15</v>
      </c>
      <c r="AL796" s="22" t="s">
        <v>1300</v>
      </c>
      <c r="AM796" s="22"/>
      <c r="AN796" s="22"/>
      <c r="AO796" s="22" t="s">
        <v>1279</v>
      </c>
      <c r="AP796" s="22" t="s">
        <v>1301</v>
      </c>
      <c r="AQ796" s="22"/>
      <c r="AR796" s="22"/>
      <c r="AS796" s="20">
        <f>IF(Y796&gt;=10,VLOOKUP(U796,[2]提成计算!B:T,19,FALSE),VLOOKUP(U796,[2]提成计算!B:T,18,FALSE))</f>
        <v>0.1</v>
      </c>
      <c r="AT796" s="20">
        <f t="shared" ref="AT796:AT799" si="63">IF(AD796*AS796&gt;0,AD796*AS796,AE796*AS796)</f>
        <v>88.800000000000011</v>
      </c>
      <c r="AU796" s="20">
        <f t="shared" ref="AU796:AU799" si="64">IF(AND(AK796&lt;0,AK796+AT796&lt;0),-AT796,AK796)</f>
        <v>15</v>
      </c>
    </row>
    <row r="797" spans="1:47" s="20" customFormat="1" x14ac:dyDescent="0.15">
      <c r="A797" s="21" t="s">
        <v>1273</v>
      </c>
      <c r="B797" s="20" t="s">
        <v>918</v>
      </c>
      <c r="C797" s="20" t="s">
        <v>984</v>
      </c>
      <c r="D797" s="20" t="s">
        <v>1029</v>
      </c>
      <c r="E797" s="20" t="s">
        <v>1368</v>
      </c>
      <c r="F797" s="20" t="s">
        <v>1250</v>
      </c>
      <c r="G797" s="20" t="s">
        <v>1369</v>
      </c>
      <c r="I797" s="20">
        <v>13538389731</v>
      </c>
      <c r="J797" s="20" t="s">
        <v>924</v>
      </c>
      <c r="K797" s="20" t="s">
        <v>1298</v>
      </c>
      <c r="L797" s="20" t="s">
        <v>1299</v>
      </c>
      <c r="M797" s="20">
        <v>888</v>
      </c>
      <c r="N797" s="20">
        <v>888</v>
      </c>
      <c r="O797" s="20" t="s">
        <v>927</v>
      </c>
      <c r="P797" s="20" t="s">
        <v>886</v>
      </c>
      <c r="Q797" s="28"/>
      <c r="R797" s="21"/>
      <c r="S797" s="25" t="s">
        <v>1370</v>
      </c>
      <c r="T797" s="21" t="s">
        <v>53</v>
      </c>
      <c r="U797" s="22" t="s">
        <v>1371</v>
      </c>
      <c r="V797" s="46">
        <v>1</v>
      </c>
      <c r="W797" s="26">
        <f t="shared" si="53"/>
        <v>1</v>
      </c>
      <c r="X797" s="26"/>
      <c r="Y797" s="21">
        <v>12</v>
      </c>
      <c r="Z797" s="22">
        <f t="shared" si="51"/>
        <v>888</v>
      </c>
      <c r="AA797" s="20" t="s">
        <v>1278</v>
      </c>
      <c r="AB797" s="22"/>
      <c r="AC797" s="22">
        <v>1</v>
      </c>
      <c r="AD797" s="22"/>
      <c r="AE797" s="22">
        <f t="shared" si="54"/>
        <v>888</v>
      </c>
      <c r="AF797" s="22">
        <f t="shared" si="55"/>
        <v>888</v>
      </c>
      <c r="AH797" s="22"/>
      <c r="AI797" s="22"/>
      <c r="AJ797" s="22">
        <f t="shared" si="62"/>
        <v>888</v>
      </c>
      <c r="AK797" s="22">
        <f>IF(O797="(传统)XDSL",VLOOKUP(S797,[2]直销续费率明细!C:I,7,FALSE)*1,IF(O797="GPON+XDSL",VLOOKUP(S797,[2]直销续费率明细!C:I,7,FALSE)*1,VLOOKUP(S797,[2]直销续费率明细!C:I,5,FALSE)*1))</f>
        <v>-40</v>
      </c>
      <c r="AL797" s="22" t="s">
        <v>1300</v>
      </c>
      <c r="AM797" s="22"/>
      <c r="AN797" s="22"/>
      <c r="AO797" s="22" t="s">
        <v>1279</v>
      </c>
      <c r="AP797" s="22" t="s">
        <v>1301</v>
      </c>
      <c r="AQ797" s="22"/>
      <c r="AR797" s="22"/>
      <c r="AS797" s="20">
        <f>IF(Y797&gt;=10,VLOOKUP(U797,[2]提成计算!B:T,19,FALSE),VLOOKUP(U797,[2]提成计算!B:T,18,FALSE))</f>
        <v>0.09</v>
      </c>
      <c r="AT797" s="20">
        <f t="shared" si="63"/>
        <v>79.92</v>
      </c>
      <c r="AU797" s="20">
        <f t="shared" si="64"/>
        <v>-40</v>
      </c>
    </row>
    <row r="798" spans="1:47" s="20" customFormat="1" x14ac:dyDescent="0.15">
      <c r="A798" s="21" t="s">
        <v>1273</v>
      </c>
      <c r="B798" s="20" t="s">
        <v>918</v>
      </c>
      <c r="C798" s="20" t="s">
        <v>1099</v>
      </c>
      <c r="D798" s="20" t="s">
        <v>1100</v>
      </c>
      <c r="E798" s="20" t="s">
        <v>1101</v>
      </c>
      <c r="F798" s="20" t="s">
        <v>1250</v>
      </c>
      <c r="G798" s="20" t="s">
        <v>1372</v>
      </c>
      <c r="I798" s="20">
        <v>18666856369</v>
      </c>
      <c r="J798" s="20" t="s">
        <v>924</v>
      </c>
      <c r="K798" s="20" t="s">
        <v>1298</v>
      </c>
      <c r="L798" s="20" t="s">
        <v>1299</v>
      </c>
      <c r="M798" s="20">
        <v>888</v>
      </c>
      <c r="N798" s="20">
        <v>888</v>
      </c>
      <c r="O798" s="20" t="s">
        <v>927</v>
      </c>
      <c r="P798" s="20" t="s">
        <v>886</v>
      </c>
      <c r="Q798" s="28"/>
      <c r="R798" s="21"/>
      <c r="S798" s="25" t="s">
        <v>1163</v>
      </c>
      <c r="T798" s="21" t="s">
        <v>53</v>
      </c>
      <c r="U798" s="22" t="s">
        <v>1373</v>
      </c>
      <c r="V798" s="46">
        <v>1</v>
      </c>
      <c r="W798" s="26">
        <f t="shared" si="53"/>
        <v>1</v>
      </c>
      <c r="X798" s="26"/>
      <c r="Y798" s="21">
        <v>12</v>
      </c>
      <c r="Z798" s="22">
        <f t="shared" si="51"/>
        <v>888</v>
      </c>
      <c r="AA798" s="20" t="s">
        <v>1278</v>
      </c>
      <c r="AB798" s="22"/>
      <c r="AC798" s="22">
        <v>1</v>
      </c>
      <c r="AD798" s="22"/>
      <c r="AE798" s="22">
        <f t="shared" si="54"/>
        <v>888</v>
      </c>
      <c r="AF798" s="22">
        <f t="shared" si="55"/>
        <v>888</v>
      </c>
      <c r="AH798" s="22"/>
      <c r="AI798" s="22"/>
      <c r="AJ798" s="22">
        <f t="shared" si="62"/>
        <v>888</v>
      </c>
      <c r="AK798" s="22">
        <f>IF(O798="(传统)XDSL",VLOOKUP(S798,[2]直销续费率明细!C:I,7,FALSE)*1,IF(O798="GPON+XDSL",VLOOKUP(S798,[2]直销续费率明细!C:I,7,FALSE)*1,VLOOKUP(S798,[2]直销续费率明细!C:I,5,FALSE)*1))</f>
        <v>-40</v>
      </c>
      <c r="AL798" s="22" t="s">
        <v>1309</v>
      </c>
      <c r="AM798" s="22"/>
      <c r="AN798" s="22"/>
      <c r="AO798" s="22" t="s">
        <v>1279</v>
      </c>
      <c r="AP798" s="22" t="s">
        <v>1301</v>
      </c>
      <c r="AQ798" s="22"/>
      <c r="AR798" s="22"/>
      <c r="AS798" s="20">
        <f>IF(Y798&gt;=10,VLOOKUP(U798,[2]提成计算!B:T,19,FALSE),VLOOKUP(U798,[2]提成计算!B:T,18,FALSE))</f>
        <v>0.12</v>
      </c>
      <c r="AT798" s="20">
        <f t="shared" si="63"/>
        <v>106.56</v>
      </c>
      <c r="AU798" s="20">
        <f t="shared" si="64"/>
        <v>-40</v>
      </c>
    </row>
    <row r="799" spans="1:47" s="20" customFormat="1" x14ac:dyDescent="0.15">
      <c r="A799" s="21" t="s">
        <v>1273</v>
      </c>
      <c r="B799" s="20" t="s">
        <v>918</v>
      </c>
      <c r="C799" s="20" t="s">
        <v>1099</v>
      </c>
      <c r="D799" s="20" t="s">
        <v>1100</v>
      </c>
      <c r="E799" s="20" t="s">
        <v>1101</v>
      </c>
      <c r="F799" s="20" t="s">
        <v>1250</v>
      </c>
      <c r="G799" s="20" t="s">
        <v>1374</v>
      </c>
      <c r="I799" s="20">
        <v>13713131548</v>
      </c>
      <c r="J799" s="20" t="s">
        <v>924</v>
      </c>
      <c r="K799" s="20" t="s">
        <v>1298</v>
      </c>
      <c r="L799" s="20" t="s">
        <v>1299</v>
      </c>
      <c r="M799" s="20">
        <v>888</v>
      </c>
      <c r="N799" s="20">
        <v>888</v>
      </c>
      <c r="O799" s="20" t="s">
        <v>927</v>
      </c>
      <c r="P799" s="20" t="s">
        <v>886</v>
      </c>
      <c r="Q799" s="28"/>
      <c r="R799" s="21"/>
      <c r="S799" s="25" t="s">
        <v>1163</v>
      </c>
      <c r="T799" s="21" t="s">
        <v>53</v>
      </c>
      <c r="U799" s="22" t="s">
        <v>1373</v>
      </c>
      <c r="V799" s="46">
        <v>1</v>
      </c>
      <c r="W799" s="26">
        <f t="shared" si="53"/>
        <v>1</v>
      </c>
      <c r="X799" s="26"/>
      <c r="Y799" s="21">
        <v>12</v>
      </c>
      <c r="Z799" s="22">
        <f t="shared" si="51"/>
        <v>888</v>
      </c>
      <c r="AA799" s="20" t="s">
        <v>1278</v>
      </c>
      <c r="AB799" s="22"/>
      <c r="AC799" s="22">
        <v>1</v>
      </c>
      <c r="AD799" s="22"/>
      <c r="AE799" s="22">
        <f t="shared" si="54"/>
        <v>888</v>
      </c>
      <c r="AF799" s="22">
        <f t="shared" si="55"/>
        <v>888</v>
      </c>
      <c r="AH799" s="22"/>
      <c r="AI799" s="22"/>
      <c r="AJ799" s="22">
        <f t="shared" si="62"/>
        <v>888</v>
      </c>
      <c r="AK799" s="22">
        <f>IF(O799="(传统)XDSL",VLOOKUP(S799,[2]直销续费率明细!C:I,7,FALSE)*1,IF(O799="GPON+XDSL",VLOOKUP(S799,[2]直销续费率明细!C:I,7,FALSE)*1,VLOOKUP(S799,[2]直销续费率明细!C:I,5,FALSE)*1))</f>
        <v>-40</v>
      </c>
      <c r="AL799" s="22" t="s">
        <v>1300</v>
      </c>
      <c r="AM799" s="22"/>
      <c r="AN799" s="22"/>
      <c r="AO799" s="22" t="s">
        <v>1279</v>
      </c>
      <c r="AP799" s="22" t="s">
        <v>1301</v>
      </c>
      <c r="AQ799" s="22"/>
      <c r="AR799" s="22"/>
      <c r="AS799" s="20">
        <f>IF(Y799&gt;=10,VLOOKUP(U799,[2]提成计算!B:T,19,FALSE),VLOOKUP(U799,[2]提成计算!B:T,18,FALSE))</f>
        <v>0.12</v>
      </c>
      <c r="AT799" s="20">
        <f t="shared" si="63"/>
        <v>106.56</v>
      </c>
      <c r="AU799" s="20">
        <f t="shared" si="64"/>
        <v>-40</v>
      </c>
    </row>
    <row r="800" spans="1:47" s="20" customFormat="1" x14ac:dyDescent="0.15">
      <c r="A800" s="21" t="s">
        <v>1273</v>
      </c>
      <c r="B800" s="20" t="s">
        <v>918</v>
      </c>
      <c r="C800" s="20" t="s">
        <v>1099</v>
      </c>
      <c r="D800" s="20" t="s">
        <v>1100</v>
      </c>
      <c r="E800" s="20" t="s">
        <v>1101</v>
      </c>
      <c r="F800" s="20" t="s">
        <v>1250</v>
      </c>
      <c r="G800" s="20" t="s">
        <v>1375</v>
      </c>
      <c r="I800" s="20">
        <v>15217521476</v>
      </c>
      <c r="J800" s="20" t="s">
        <v>1268</v>
      </c>
      <c r="K800" s="20" t="s">
        <v>1298</v>
      </c>
      <c r="L800" s="20" t="s">
        <v>1376</v>
      </c>
      <c r="M800" s="20">
        <v>1088</v>
      </c>
      <c r="N800" s="20">
        <v>1088</v>
      </c>
      <c r="O800" s="20" t="s">
        <v>927</v>
      </c>
      <c r="P800" s="20" t="s">
        <v>886</v>
      </c>
      <c r="Q800" s="28"/>
      <c r="R800" s="21"/>
      <c r="S800" s="21"/>
      <c r="T800" s="21" t="s">
        <v>53</v>
      </c>
      <c r="U800" s="22" t="s">
        <v>1373</v>
      </c>
      <c r="V800" s="46">
        <v>1</v>
      </c>
      <c r="W800" s="26">
        <f t="shared" si="53"/>
        <v>1</v>
      </c>
      <c r="X800" s="26">
        <f t="shared" si="61"/>
        <v>1</v>
      </c>
      <c r="Y800" s="21">
        <v>10</v>
      </c>
      <c r="Z800" s="22">
        <f t="shared" si="51"/>
        <v>1088</v>
      </c>
      <c r="AA800" s="20" t="s">
        <v>1278</v>
      </c>
      <c r="AB800" s="22"/>
      <c r="AC800" s="22">
        <v>1</v>
      </c>
      <c r="AD800" s="22"/>
      <c r="AE800" s="22">
        <f t="shared" si="54"/>
        <v>1088</v>
      </c>
      <c r="AF800" s="22">
        <f t="shared" si="55"/>
        <v>1088</v>
      </c>
      <c r="AG800" s="20">
        <f>N800</f>
        <v>1088</v>
      </c>
      <c r="AJ800" s="22"/>
      <c r="AK800" s="22"/>
      <c r="AL800" s="22"/>
      <c r="AM800" s="22"/>
      <c r="AN800" s="22"/>
      <c r="AO800" s="22" t="s">
        <v>1279</v>
      </c>
      <c r="AP800" s="22" t="s">
        <v>1301</v>
      </c>
      <c r="AQ800" s="22"/>
      <c r="AR800" s="22"/>
    </row>
    <row r="801" spans="1:47" s="20" customFormat="1" x14ac:dyDescent="0.15">
      <c r="A801" s="21" t="s">
        <v>1273</v>
      </c>
      <c r="B801" s="20" t="s">
        <v>918</v>
      </c>
      <c r="C801" s="20" t="s">
        <v>919</v>
      </c>
      <c r="D801" s="20" t="s">
        <v>973</v>
      </c>
      <c r="E801" s="20" t="s">
        <v>974</v>
      </c>
      <c r="F801" s="20" t="s">
        <v>1250</v>
      </c>
      <c r="G801" s="20" t="s">
        <v>1377</v>
      </c>
      <c r="I801" s="20">
        <v>15817569080</v>
      </c>
      <c r="J801" s="20" t="s">
        <v>924</v>
      </c>
      <c r="K801" s="20" t="s">
        <v>1298</v>
      </c>
      <c r="L801" s="20" t="s">
        <v>1299</v>
      </c>
      <c r="M801" s="20">
        <v>888</v>
      </c>
      <c r="N801" s="20">
        <v>888</v>
      </c>
      <c r="O801" s="20" t="s">
        <v>927</v>
      </c>
      <c r="P801" s="20" t="s">
        <v>886</v>
      </c>
      <c r="Q801" s="28"/>
      <c r="R801" s="21"/>
      <c r="S801" s="25" t="s">
        <v>1378</v>
      </c>
      <c r="T801" s="21" t="s">
        <v>53</v>
      </c>
      <c r="U801" s="22" t="s">
        <v>1379</v>
      </c>
      <c r="V801" s="46">
        <v>1</v>
      </c>
      <c r="W801" s="26">
        <f t="shared" si="53"/>
        <v>1</v>
      </c>
      <c r="X801" s="26"/>
      <c r="Y801" s="21">
        <v>12</v>
      </c>
      <c r="Z801" s="22">
        <f t="shared" si="51"/>
        <v>888</v>
      </c>
      <c r="AA801" s="20" t="s">
        <v>1278</v>
      </c>
      <c r="AB801" s="22"/>
      <c r="AC801" s="22">
        <v>1</v>
      </c>
      <c r="AD801" s="22"/>
      <c r="AE801" s="22">
        <f t="shared" si="54"/>
        <v>888</v>
      </c>
      <c r="AF801" s="22">
        <f t="shared" si="55"/>
        <v>888</v>
      </c>
      <c r="AH801" s="22"/>
      <c r="AI801" s="22"/>
      <c r="AJ801" s="22">
        <f t="shared" ref="AJ801:AJ804" si="65">N801</f>
        <v>888</v>
      </c>
      <c r="AK801" s="22">
        <f>IF(O801="(传统)XDSL",VLOOKUP(S801,[2]直销续费率明细!C:I,7,FALSE)*1,IF(O801="GPON+XDSL",VLOOKUP(S801,[2]直销续费率明细!C:I,7,FALSE)*1,VLOOKUP(S801,[2]直销续费率明细!C:I,5,FALSE)*1))</f>
        <v>-40</v>
      </c>
      <c r="AL801" s="22" t="s">
        <v>1300</v>
      </c>
      <c r="AM801" s="22"/>
      <c r="AN801" s="22"/>
      <c r="AO801" s="22" t="s">
        <v>1279</v>
      </c>
      <c r="AP801" s="22" t="s">
        <v>1301</v>
      </c>
      <c r="AQ801" s="22"/>
      <c r="AR801" s="22"/>
      <c r="AS801" s="20">
        <f>IF(Y801&gt;=10,VLOOKUP(U801,[2]提成计算!B:T,19,FALSE),VLOOKUP(U801,[2]提成计算!B:T,18,FALSE))</f>
        <v>0.09</v>
      </c>
      <c r="AT801" s="20">
        <f t="shared" ref="AT801:AT804" si="66">IF(AD801*AS801&gt;0,AD801*AS801,AE801*AS801)</f>
        <v>79.92</v>
      </c>
      <c r="AU801" s="20">
        <f t="shared" ref="AU801:AU804" si="67">IF(AND(AK801&lt;0,AK801+AT801&lt;0),-AT801,AK801)</f>
        <v>-40</v>
      </c>
    </row>
    <row r="802" spans="1:47" s="20" customFormat="1" x14ac:dyDescent="0.15">
      <c r="A802" s="21" t="s">
        <v>1273</v>
      </c>
      <c r="B802" s="20" t="s">
        <v>918</v>
      </c>
      <c r="C802" s="20" t="s">
        <v>919</v>
      </c>
      <c r="D802" s="20" t="s">
        <v>936</v>
      </c>
      <c r="E802" s="20" t="s">
        <v>937</v>
      </c>
      <c r="F802" s="20" t="s">
        <v>1250</v>
      </c>
      <c r="G802" s="20" t="s">
        <v>1380</v>
      </c>
      <c r="I802" s="20">
        <v>13528604243</v>
      </c>
      <c r="J802" s="20" t="s">
        <v>924</v>
      </c>
      <c r="K802" s="20" t="s">
        <v>1298</v>
      </c>
      <c r="L802" s="20" t="s">
        <v>1299</v>
      </c>
      <c r="M802" s="20">
        <v>888</v>
      </c>
      <c r="N802" s="20">
        <v>888</v>
      </c>
      <c r="O802" s="20" t="s">
        <v>927</v>
      </c>
      <c r="P802" s="20" t="s">
        <v>886</v>
      </c>
      <c r="Q802" s="28"/>
      <c r="R802" s="21"/>
      <c r="S802" s="25" t="str">
        <f>VLOOKUP(I802,[3]续费!$F$1:$AR$65536,39,FALSE)</f>
        <v>简沙洲区</v>
      </c>
      <c r="T802" s="21" t="s">
        <v>53</v>
      </c>
      <c r="U802" s="22" t="s">
        <v>1381</v>
      </c>
      <c r="V802" s="46">
        <v>1</v>
      </c>
      <c r="W802" s="26">
        <f t="shared" si="53"/>
        <v>1</v>
      </c>
      <c r="X802" s="26"/>
      <c r="Y802" s="21">
        <v>12</v>
      </c>
      <c r="Z802" s="22">
        <f t="shared" si="51"/>
        <v>888</v>
      </c>
      <c r="AA802" s="20" t="s">
        <v>1278</v>
      </c>
      <c r="AB802" s="22"/>
      <c r="AC802" s="22">
        <v>1</v>
      </c>
      <c r="AD802" s="22"/>
      <c r="AE802" s="22">
        <f t="shared" si="54"/>
        <v>888</v>
      </c>
      <c r="AF802" s="22">
        <f t="shared" si="55"/>
        <v>888</v>
      </c>
      <c r="AH802" s="22"/>
      <c r="AI802" s="22"/>
      <c r="AJ802" s="22">
        <f t="shared" si="65"/>
        <v>888</v>
      </c>
      <c r="AK802" s="22">
        <f>IF(O802="(传统)XDSL",VLOOKUP(S802,[2]直销续费率明细!C:I,7,FALSE)*1,IF(O802="GPON+XDSL",VLOOKUP(S802,[2]直销续费率明细!C:I,7,FALSE)*1,VLOOKUP(S802,[2]直销续费率明细!C:I,5,FALSE)*1))</f>
        <v>-40</v>
      </c>
      <c r="AL802" s="22" t="s">
        <v>1300</v>
      </c>
      <c r="AM802" s="22"/>
      <c r="AN802" s="22"/>
      <c r="AO802" s="22" t="s">
        <v>1279</v>
      </c>
      <c r="AP802" s="22" t="s">
        <v>1301</v>
      </c>
      <c r="AQ802" s="22"/>
      <c r="AR802" s="22"/>
      <c r="AS802" s="20">
        <f>IF(Y802&gt;=10,VLOOKUP(U802,[2]提成计算!B:T,19,FALSE),VLOOKUP(U802,[2]提成计算!B:T,18,FALSE))</f>
        <v>0.09</v>
      </c>
      <c r="AT802" s="20">
        <f t="shared" si="66"/>
        <v>79.92</v>
      </c>
      <c r="AU802" s="20">
        <f t="shared" si="67"/>
        <v>-40</v>
      </c>
    </row>
    <row r="803" spans="1:47" s="20" customFormat="1" x14ac:dyDescent="0.15">
      <c r="A803" s="21" t="s">
        <v>1273</v>
      </c>
      <c r="B803" s="20" t="s">
        <v>918</v>
      </c>
      <c r="C803" s="20" t="s">
        <v>984</v>
      </c>
      <c r="D803" s="20" t="s">
        <v>1029</v>
      </c>
      <c r="E803" s="20" t="s">
        <v>1382</v>
      </c>
      <c r="F803" s="20" t="s">
        <v>1250</v>
      </c>
      <c r="G803" s="20" t="s">
        <v>1383</v>
      </c>
      <c r="I803" s="20" t="s">
        <v>1384</v>
      </c>
      <c r="J803" s="20" t="s">
        <v>924</v>
      </c>
      <c r="K803" s="20" t="s">
        <v>1298</v>
      </c>
      <c r="L803" s="20" t="s">
        <v>1299</v>
      </c>
      <c r="M803" s="20">
        <v>888</v>
      </c>
      <c r="N803" s="20">
        <v>888</v>
      </c>
      <c r="O803" s="20" t="s">
        <v>927</v>
      </c>
      <c r="P803" s="20" t="s">
        <v>886</v>
      </c>
      <c r="Q803" s="28"/>
      <c r="R803" s="21"/>
      <c r="S803" s="25" t="s">
        <v>1370</v>
      </c>
      <c r="T803" s="21" t="s">
        <v>53</v>
      </c>
      <c r="U803" s="22" t="s">
        <v>1371</v>
      </c>
      <c r="V803" s="46">
        <v>1</v>
      </c>
      <c r="W803" s="26">
        <f t="shared" si="53"/>
        <v>1</v>
      </c>
      <c r="X803" s="26"/>
      <c r="Y803" s="21">
        <v>12</v>
      </c>
      <c r="Z803" s="22">
        <f t="shared" si="51"/>
        <v>888</v>
      </c>
      <c r="AA803" s="20" t="s">
        <v>1278</v>
      </c>
      <c r="AB803" s="22"/>
      <c r="AC803" s="22">
        <v>1</v>
      </c>
      <c r="AD803" s="22"/>
      <c r="AE803" s="22">
        <f t="shared" si="54"/>
        <v>888</v>
      </c>
      <c r="AF803" s="22">
        <f t="shared" si="55"/>
        <v>888</v>
      </c>
      <c r="AH803" s="22"/>
      <c r="AI803" s="22"/>
      <c r="AJ803" s="22">
        <f t="shared" si="65"/>
        <v>888</v>
      </c>
      <c r="AK803" s="22">
        <f>IF(O803="(传统)XDSL",VLOOKUP(S803,[2]直销续费率明细!C:I,7,FALSE)*1,IF(O803="GPON+XDSL",VLOOKUP(S803,[2]直销续费率明细!C:I,7,FALSE)*1,VLOOKUP(S803,[2]直销续费率明细!C:I,5,FALSE)*1))</f>
        <v>-40</v>
      </c>
      <c r="AL803" s="22" t="s">
        <v>1309</v>
      </c>
      <c r="AM803" s="22"/>
      <c r="AN803" s="22"/>
      <c r="AO803" s="22" t="s">
        <v>1279</v>
      </c>
      <c r="AP803" s="22" t="s">
        <v>1301</v>
      </c>
      <c r="AQ803" s="22"/>
      <c r="AR803" s="22"/>
      <c r="AS803" s="20">
        <f>IF(Y803&gt;=10,VLOOKUP(U803,[2]提成计算!B:T,19,FALSE),VLOOKUP(U803,[2]提成计算!B:T,18,FALSE))</f>
        <v>0.09</v>
      </c>
      <c r="AT803" s="20">
        <f t="shared" si="66"/>
        <v>79.92</v>
      </c>
      <c r="AU803" s="20">
        <f t="shared" si="67"/>
        <v>-40</v>
      </c>
    </row>
    <row r="804" spans="1:47" s="20" customFormat="1" x14ac:dyDescent="0.15">
      <c r="A804" s="21" t="s">
        <v>1273</v>
      </c>
      <c r="B804" s="20" t="s">
        <v>918</v>
      </c>
      <c r="C804" s="20" t="s">
        <v>984</v>
      </c>
      <c r="D804" s="20" t="s">
        <v>985</v>
      </c>
      <c r="E804" s="20" t="s">
        <v>1025</v>
      </c>
      <c r="F804" s="20" t="s">
        <v>1250</v>
      </c>
      <c r="G804" s="20" t="s">
        <v>1385</v>
      </c>
      <c r="I804" s="20">
        <v>15017046879</v>
      </c>
      <c r="J804" s="20" t="s">
        <v>924</v>
      </c>
      <c r="K804" s="20" t="s">
        <v>1298</v>
      </c>
      <c r="L804" s="20" t="s">
        <v>1299</v>
      </c>
      <c r="M804" s="20">
        <v>888</v>
      </c>
      <c r="N804" s="20">
        <v>888</v>
      </c>
      <c r="O804" s="20" t="s">
        <v>927</v>
      </c>
      <c r="P804" s="20" t="s">
        <v>886</v>
      </c>
      <c r="Q804" s="28"/>
      <c r="R804" s="21"/>
      <c r="S804" s="25" t="s">
        <v>1386</v>
      </c>
      <c r="T804" s="21" t="s">
        <v>53</v>
      </c>
      <c r="U804" s="22" t="s">
        <v>1387</v>
      </c>
      <c r="V804" s="46">
        <v>1</v>
      </c>
      <c r="W804" s="26">
        <f t="shared" si="53"/>
        <v>1</v>
      </c>
      <c r="X804" s="26"/>
      <c r="Y804" s="21">
        <v>12</v>
      </c>
      <c r="Z804" s="22">
        <f t="shared" si="51"/>
        <v>888</v>
      </c>
      <c r="AA804" s="20" t="s">
        <v>1278</v>
      </c>
      <c r="AB804" s="22"/>
      <c r="AC804" s="22">
        <v>1</v>
      </c>
      <c r="AD804" s="22"/>
      <c r="AE804" s="22">
        <f t="shared" si="54"/>
        <v>888</v>
      </c>
      <c r="AF804" s="22">
        <f t="shared" si="55"/>
        <v>888</v>
      </c>
      <c r="AH804" s="22"/>
      <c r="AI804" s="22"/>
      <c r="AJ804" s="22">
        <f t="shared" si="65"/>
        <v>888</v>
      </c>
      <c r="AK804" s="22">
        <f>IF(O804="(传统)XDSL",VLOOKUP(S804,[2]直销续费率明细!C:I,7,FALSE)*1,IF(O804="GPON+XDSL",VLOOKUP(S804,[2]直销续费率明细!C:I,7,FALSE)*1,VLOOKUP(S804,[2]直销续费率明细!C:I,5,FALSE)*1))</f>
        <v>15</v>
      </c>
      <c r="AL804" s="22" t="s">
        <v>1309</v>
      </c>
      <c r="AM804" s="22"/>
      <c r="AN804" s="22"/>
      <c r="AO804" s="22" t="s">
        <v>1279</v>
      </c>
      <c r="AP804" s="22" t="s">
        <v>1301</v>
      </c>
      <c r="AQ804" s="22"/>
      <c r="AR804" s="22"/>
      <c r="AS804" s="20">
        <f>IF(Y804&gt;=10,VLOOKUP(U804,[2]提成计算!B:T,19,FALSE),VLOOKUP(U804,[2]提成计算!B:T,18,FALSE))</f>
        <v>0.09</v>
      </c>
      <c r="AT804" s="20">
        <f t="shared" si="66"/>
        <v>79.92</v>
      </c>
      <c r="AU804" s="20">
        <f t="shared" si="67"/>
        <v>15</v>
      </c>
    </row>
    <row r="805" spans="1:47" s="20" customFormat="1" x14ac:dyDescent="0.15">
      <c r="A805" s="21" t="s">
        <v>1273</v>
      </c>
      <c r="B805" s="20" t="s">
        <v>918</v>
      </c>
      <c r="C805" s="20" t="s">
        <v>1099</v>
      </c>
      <c r="D805" s="20" t="s">
        <v>1136</v>
      </c>
      <c r="E805" s="20" t="s">
        <v>1137</v>
      </c>
      <c r="F805" s="20" t="s">
        <v>1250</v>
      </c>
      <c r="G805" s="20" t="s">
        <v>1388</v>
      </c>
      <c r="I805" s="20">
        <v>13412249458</v>
      </c>
      <c r="J805" s="20" t="s">
        <v>1389</v>
      </c>
      <c r="K805" s="20" t="s">
        <v>1298</v>
      </c>
      <c r="L805" s="20" t="s">
        <v>1358</v>
      </c>
      <c r="M805" s="20">
        <v>1088</v>
      </c>
      <c r="N805" s="20">
        <v>1088</v>
      </c>
      <c r="O805" s="20" t="s">
        <v>927</v>
      </c>
      <c r="P805" s="20" t="s">
        <v>886</v>
      </c>
      <c r="Q805" s="28" t="s">
        <v>1389</v>
      </c>
      <c r="R805" s="21"/>
      <c r="S805" s="21"/>
      <c r="T805" s="21" t="s">
        <v>53</v>
      </c>
      <c r="U805" s="22" t="s">
        <v>1320</v>
      </c>
      <c r="V805" s="46">
        <v>1</v>
      </c>
      <c r="W805" s="26">
        <f t="shared" si="53"/>
        <v>1</v>
      </c>
      <c r="X805" s="26">
        <f t="shared" si="61"/>
        <v>1</v>
      </c>
      <c r="Y805" s="21">
        <v>10</v>
      </c>
      <c r="Z805" s="22">
        <f t="shared" si="51"/>
        <v>1088</v>
      </c>
      <c r="AA805" s="20" t="s">
        <v>1278</v>
      </c>
      <c r="AB805" s="22"/>
      <c r="AC805" s="22">
        <v>1</v>
      </c>
      <c r="AD805" s="22"/>
      <c r="AE805" s="22">
        <f t="shared" si="54"/>
        <v>1088</v>
      </c>
      <c r="AF805" s="22">
        <f t="shared" si="55"/>
        <v>1088</v>
      </c>
      <c r="AG805" s="20">
        <f>N805</f>
        <v>1088</v>
      </c>
      <c r="AJ805" s="22"/>
      <c r="AK805" s="22"/>
      <c r="AL805" s="22"/>
      <c r="AM805" s="22"/>
      <c r="AN805" s="22"/>
      <c r="AO805" s="22" t="s">
        <v>1279</v>
      </c>
      <c r="AP805" s="22" t="s">
        <v>1301</v>
      </c>
      <c r="AQ805" s="22"/>
      <c r="AR805" s="22"/>
    </row>
    <row r="806" spans="1:47" s="20" customFormat="1" x14ac:dyDescent="0.15">
      <c r="A806" s="21" t="s">
        <v>1273</v>
      </c>
      <c r="B806" s="20" t="s">
        <v>918</v>
      </c>
      <c r="C806" s="20" t="s">
        <v>919</v>
      </c>
      <c r="D806" s="20" t="s">
        <v>920</v>
      </c>
      <c r="E806" s="20" t="s">
        <v>1390</v>
      </c>
      <c r="F806" s="20" t="s">
        <v>1250</v>
      </c>
      <c r="G806" s="20" t="s">
        <v>1391</v>
      </c>
      <c r="I806" s="20">
        <v>13602330559</v>
      </c>
      <c r="J806" s="20" t="s">
        <v>924</v>
      </c>
      <c r="K806" s="20" t="s">
        <v>1298</v>
      </c>
      <c r="L806" s="20" t="s">
        <v>1299</v>
      </c>
      <c r="M806" s="20">
        <v>888</v>
      </c>
      <c r="N806" s="20">
        <v>888</v>
      </c>
      <c r="O806" s="20" t="s">
        <v>927</v>
      </c>
      <c r="P806" s="20" t="s">
        <v>886</v>
      </c>
      <c r="Q806" s="28"/>
      <c r="R806" s="21"/>
      <c r="S806" s="25" t="s">
        <v>1392</v>
      </c>
      <c r="T806" s="21" t="s">
        <v>53</v>
      </c>
      <c r="U806" s="22" t="s">
        <v>1326</v>
      </c>
      <c r="V806" s="46">
        <v>1</v>
      </c>
      <c r="W806" s="26">
        <f t="shared" si="53"/>
        <v>1</v>
      </c>
      <c r="X806" s="26"/>
      <c r="Y806" s="21">
        <v>12</v>
      </c>
      <c r="Z806" s="22">
        <f t="shared" si="51"/>
        <v>888</v>
      </c>
      <c r="AA806" s="20" t="s">
        <v>1278</v>
      </c>
      <c r="AB806" s="22"/>
      <c r="AC806" s="22">
        <v>1</v>
      </c>
      <c r="AD806" s="22"/>
      <c r="AE806" s="22">
        <f t="shared" si="54"/>
        <v>888</v>
      </c>
      <c r="AF806" s="22">
        <f t="shared" si="55"/>
        <v>888</v>
      </c>
      <c r="AH806" s="22"/>
      <c r="AI806" s="22"/>
      <c r="AJ806" s="22">
        <f>N806</f>
        <v>888</v>
      </c>
      <c r="AK806" s="22">
        <f>IF(O806="(传统)XDSL",VLOOKUP(S806,[2]直销续费率明细!C:I,7,FALSE)*1,IF(O806="GPON+XDSL",VLOOKUP(S806,[2]直销续费率明细!C:I,7,FALSE)*1,VLOOKUP(S806,[2]直销续费率明细!C:I,5,FALSE)*1))</f>
        <v>0</v>
      </c>
      <c r="AL806" s="22" t="s">
        <v>1309</v>
      </c>
      <c r="AM806" s="22"/>
      <c r="AN806" s="22"/>
      <c r="AO806" s="22" t="s">
        <v>1393</v>
      </c>
      <c r="AP806" s="22" t="s">
        <v>1301</v>
      </c>
      <c r="AQ806" s="22"/>
      <c r="AR806" s="22"/>
      <c r="AS806" s="20">
        <f>IF(Y806&gt;=10,VLOOKUP(U806,[2]提成计算!B:T,19,FALSE),VLOOKUP(U806,[2]提成计算!B:T,18,FALSE))</f>
        <v>0.1</v>
      </c>
      <c r="AT806" s="20">
        <f t="shared" ref="AT806" si="68">IF(AD806*AS806&gt;0,AD806*AS806,AE806*AS806)</f>
        <v>88.800000000000011</v>
      </c>
      <c r="AU806" s="20">
        <f t="shared" ref="AU806" si="69">IF(AND(AK806&lt;0,AK806+AT806&lt;0),-AT806,AK806)</f>
        <v>0</v>
      </c>
    </row>
    <row r="807" spans="1:47" s="20" customFormat="1" x14ac:dyDescent="0.15">
      <c r="A807" s="21" t="s">
        <v>1273</v>
      </c>
      <c r="B807" s="20" t="s">
        <v>918</v>
      </c>
      <c r="C807" s="20" t="s">
        <v>1099</v>
      </c>
      <c r="D807" s="20" t="s">
        <v>1136</v>
      </c>
      <c r="E807" s="20" t="s">
        <v>1137</v>
      </c>
      <c r="F807" s="20" t="s">
        <v>1250</v>
      </c>
      <c r="G807" s="20" t="s">
        <v>1394</v>
      </c>
      <c r="I807" s="20">
        <v>13450013765</v>
      </c>
      <c r="J807" s="20" t="s">
        <v>1395</v>
      </c>
      <c r="K807" s="20" t="s">
        <v>1298</v>
      </c>
      <c r="L807" s="20" t="s">
        <v>1376</v>
      </c>
      <c r="M807" s="20">
        <v>1088</v>
      </c>
      <c r="N807" s="20">
        <v>1088</v>
      </c>
      <c r="O807" s="20" t="s">
        <v>927</v>
      </c>
      <c r="P807" s="20" t="s">
        <v>1396</v>
      </c>
      <c r="Q807" s="28" t="s">
        <v>1395</v>
      </c>
      <c r="R807" s="21"/>
      <c r="S807" s="21"/>
      <c r="T807" s="21" t="s">
        <v>53</v>
      </c>
      <c r="U807" s="22" t="s">
        <v>1397</v>
      </c>
      <c r="V807" s="46">
        <v>1</v>
      </c>
      <c r="W807" s="26">
        <f t="shared" si="53"/>
        <v>1</v>
      </c>
      <c r="X807" s="26">
        <f t="shared" si="61"/>
        <v>1</v>
      </c>
      <c r="Y807" s="21">
        <v>10</v>
      </c>
      <c r="Z807" s="22">
        <f t="shared" si="51"/>
        <v>1088</v>
      </c>
      <c r="AA807" s="20" t="s">
        <v>1398</v>
      </c>
      <c r="AB807" s="22"/>
      <c r="AC807" s="22">
        <v>1</v>
      </c>
      <c r="AD807" s="22"/>
      <c r="AE807" s="22">
        <f t="shared" si="54"/>
        <v>1088</v>
      </c>
      <c r="AF807" s="22">
        <f t="shared" si="55"/>
        <v>1088</v>
      </c>
      <c r="AG807" s="20">
        <f t="shared" ref="AG807:AG808" si="70">N807</f>
        <v>1088</v>
      </c>
      <c r="AJ807" s="22"/>
      <c r="AK807" s="22"/>
      <c r="AL807" s="22"/>
      <c r="AM807" s="22"/>
      <c r="AN807" s="22"/>
      <c r="AO807" s="22" t="s">
        <v>1399</v>
      </c>
      <c r="AP807" s="22" t="s">
        <v>1301</v>
      </c>
      <c r="AQ807" s="22"/>
      <c r="AR807" s="22"/>
    </row>
    <row r="808" spans="1:47" s="20" customFormat="1" x14ac:dyDescent="0.15">
      <c r="A808" s="21" t="s">
        <v>1273</v>
      </c>
      <c r="B808" s="20" t="s">
        <v>918</v>
      </c>
      <c r="C808" s="20" t="s">
        <v>1178</v>
      </c>
      <c r="D808" s="20" t="s">
        <v>1189</v>
      </c>
      <c r="E808" s="20" t="s">
        <v>1400</v>
      </c>
      <c r="F808" s="20" t="s">
        <v>1250</v>
      </c>
      <c r="G808" s="20" t="s">
        <v>1401</v>
      </c>
      <c r="I808" s="20">
        <v>13534525703</v>
      </c>
      <c r="J808" s="20" t="s">
        <v>1268</v>
      </c>
      <c r="K808" s="20" t="s">
        <v>1298</v>
      </c>
      <c r="L808" s="20" t="s">
        <v>1358</v>
      </c>
      <c r="M808" s="20">
        <v>1088</v>
      </c>
      <c r="N808" s="20">
        <v>1088</v>
      </c>
      <c r="O808" s="20" t="s">
        <v>927</v>
      </c>
      <c r="P808" s="20" t="s">
        <v>1269</v>
      </c>
      <c r="Q808" s="28"/>
      <c r="R808" s="21"/>
      <c r="S808" s="21"/>
      <c r="T808" s="21" t="s">
        <v>53</v>
      </c>
      <c r="U808" s="22" t="s">
        <v>1402</v>
      </c>
      <c r="V808" s="46">
        <v>1</v>
      </c>
      <c r="W808" s="26">
        <f t="shared" si="53"/>
        <v>1</v>
      </c>
      <c r="X808" s="26">
        <f t="shared" si="61"/>
        <v>1</v>
      </c>
      <c r="Y808" s="21">
        <v>10</v>
      </c>
      <c r="Z808" s="22">
        <f t="shared" si="51"/>
        <v>1088</v>
      </c>
      <c r="AA808" s="20" t="s">
        <v>1403</v>
      </c>
      <c r="AB808" s="22"/>
      <c r="AC808" s="22">
        <v>1</v>
      </c>
      <c r="AD808" s="22"/>
      <c r="AE808" s="22">
        <f t="shared" si="54"/>
        <v>1088</v>
      </c>
      <c r="AF808" s="22">
        <f t="shared" si="55"/>
        <v>1088</v>
      </c>
      <c r="AG808" s="20">
        <f t="shared" si="70"/>
        <v>1088</v>
      </c>
      <c r="AJ808" s="22"/>
      <c r="AK808" s="22"/>
      <c r="AL808" s="22"/>
      <c r="AM808" s="22"/>
      <c r="AN808" s="22"/>
      <c r="AO808" s="22" t="s">
        <v>1399</v>
      </c>
      <c r="AP808" s="22" t="s">
        <v>1301</v>
      </c>
      <c r="AQ808" s="22"/>
      <c r="AR808" s="22"/>
    </row>
    <row r="809" spans="1:47" s="20" customFormat="1" x14ac:dyDescent="0.15">
      <c r="A809" s="21" t="s">
        <v>1273</v>
      </c>
      <c r="B809" s="20" t="s">
        <v>918</v>
      </c>
      <c r="C809" s="20" t="s">
        <v>1099</v>
      </c>
      <c r="D809" s="20" t="s">
        <v>1121</v>
      </c>
      <c r="E809" s="20" t="s">
        <v>1280</v>
      </c>
      <c r="F809" s="20" t="s">
        <v>1250</v>
      </c>
      <c r="G809" s="20" t="s">
        <v>1404</v>
      </c>
      <c r="I809" s="20">
        <v>13650179539</v>
      </c>
      <c r="J809" s="20" t="s">
        <v>924</v>
      </c>
      <c r="K809" s="20" t="s">
        <v>1298</v>
      </c>
      <c r="L809" s="20" t="s">
        <v>1299</v>
      </c>
      <c r="M809" s="20">
        <v>888</v>
      </c>
      <c r="N809" s="20">
        <v>888</v>
      </c>
      <c r="O809" s="20" t="s">
        <v>927</v>
      </c>
      <c r="P809" s="20" t="s">
        <v>1269</v>
      </c>
      <c r="Q809" s="28"/>
      <c r="R809" s="21"/>
      <c r="S809" s="25" t="s">
        <v>1405</v>
      </c>
      <c r="T809" s="21" t="s">
        <v>53</v>
      </c>
      <c r="U809" s="22" t="s">
        <v>1406</v>
      </c>
      <c r="V809" s="46">
        <v>1</v>
      </c>
      <c r="W809" s="26">
        <f t="shared" si="53"/>
        <v>1</v>
      </c>
      <c r="X809" s="26"/>
      <c r="Y809" s="21">
        <v>12</v>
      </c>
      <c r="Z809" s="22">
        <f t="shared" si="51"/>
        <v>888</v>
      </c>
      <c r="AA809" s="20" t="s">
        <v>1403</v>
      </c>
      <c r="AB809" s="22"/>
      <c r="AC809" s="22">
        <v>1</v>
      </c>
      <c r="AD809" s="22"/>
      <c r="AE809" s="22">
        <f t="shared" si="54"/>
        <v>888</v>
      </c>
      <c r="AF809" s="22">
        <f t="shared" si="55"/>
        <v>888</v>
      </c>
      <c r="AH809" s="22"/>
      <c r="AI809" s="22"/>
      <c r="AJ809" s="22">
        <f t="shared" ref="AJ809:AJ812" si="71">N809</f>
        <v>888</v>
      </c>
      <c r="AK809" s="22">
        <f>IF(O809="(传统)XDSL",VLOOKUP(S809,[2]直销续费率明细!C:I,7,FALSE)*1,IF(O809="GPON+XDSL",VLOOKUP(S809,[2]直销续费率明细!C:I,7,FALSE)*1,VLOOKUP(S809,[2]直销续费率明细!C:I,5,FALSE)*1))</f>
        <v>-40</v>
      </c>
      <c r="AL809" s="22" t="s">
        <v>1309</v>
      </c>
      <c r="AM809" s="22"/>
      <c r="AN809" s="22"/>
      <c r="AO809" s="22" t="s">
        <v>1393</v>
      </c>
      <c r="AP809" s="22" t="s">
        <v>1301</v>
      </c>
      <c r="AQ809" s="22"/>
      <c r="AR809" s="22"/>
      <c r="AS809" s="20">
        <f>IF(Y809&gt;=10,VLOOKUP(U809,[2]提成计算!B:T,19,FALSE),VLOOKUP(U809,[2]提成计算!B:T,18,FALSE))</f>
        <v>0.09</v>
      </c>
      <c r="AT809" s="20">
        <f t="shared" ref="AT809:AT812" si="72">IF(AD809*AS809&gt;0,AD809*AS809,AE809*AS809)</f>
        <v>79.92</v>
      </c>
      <c r="AU809" s="20">
        <f t="shared" ref="AU809:AU812" si="73">IF(AND(AK809&lt;0,AK809+AT809&lt;0),-AT809,AK809)</f>
        <v>-40</v>
      </c>
    </row>
    <row r="810" spans="1:47" s="20" customFormat="1" x14ac:dyDescent="0.15">
      <c r="A810" s="21" t="s">
        <v>1273</v>
      </c>
      <c r="B810" s="20" t="s">
        <v>918</v>
      </c>
      <c r="C810" s="20" t="s">
        <v>1050</v>
      </c>
      <c r="D810" s="20" t="s">
        <v>1078</v>
      </c>
      <c r="E810" s="20" t="s">
        <v>1093</v>
      </c>
      <c r="F810" s="20" t="s">
        <v>1250</v>
      </c>
      <c r="G810" s="20" t="s">
        <v>1407</v>
      </c>
      <c r="I810" s="20">
        <v>15920634590</v>
      </c>
      <c r="J810" s="20" t="s">
        <v>924</v>
      </c>
      <c r="K810" s="20" t="s">
        <v>1298</v>
      </c>
      <c r="L810" s="20" t="s">
        <v>1299</v>
      </c>
      <c r="M810" s="20">
        <v>888</v>
      </c>
      <c r="N810" s="20">
        <v>888</v>
      </c>
      <c r="O810" s="20" t="s">
        <v>927</v>
      </c>
      <c r="P810" s="20" t="s">
        <v>1396</v>
      </c>
      <c r="Q810" s="28"/>
      <c r="R810" s="21"/>
      <c r="S810" s="25" t="s">
        <v>1087</v>
      </c>
      <c r="T810" s="21" t="s">
        <v>53</v>
      </c>
      <c r="U810" s="22" t="s">
        <v>1408</v>
      </c>
      <c r="V810" s="46">
        <v>1</v>
      </c>
      <c r="W810" s="26">
        <f t="shared" si="53"/>
        <v>1</v>
      </c>
      <c r="X810" s="26"/>
      <c r="Y810" s="21">
        <v>12</v>
      </c>
      <c r="Z810" s="22">
        <f t="shared" si="51"/>
        <v>888</v>
      </c>
      <c r="AA810" s="20" t="s">
        <v>1398</v>
      </c>
      <c r="AB810" s="22"/>
      <c r="AC810" s="22">
        <v>1</v>
      </c>
      <c r="AD810" s="22"/>
      <c r="AE810" s="22">
        <f t="shared" si="54"/>
        <v>888</v>
      </c>
      <c r="AF810" s="22">
        <f t="shared" si="55"/>
        <v>888</v>
      </c>
      <c r="AH810" s="22"/>
      <c r="AI810" s="22"/>
      <c r="AJ810" s="22">
        <f t="shared" si="71"/>
        <v>888</v>
      </c>
      <c r="AK810" s="22">
        <f>IF(O810="(传统)XDSL",VLOOKUP(S810,[2]直销续费率明细!C:I,7,FALSE)*1,IF(O810="GPON+XDSL",VLOOKUP(S810,[2]直销续费率明细!C:I,7,FALSE)*1,VLOOKUP(S810,[2]直销续费率明细!C:I,5,FALSE)*1))</f>
        <v>25</v>
      </c>
      <c r="AL810" s="22" t="s">
        <v>1309</v>
      </c>
      <c r="AM810" s="22"/>
      <c r="AN810" s="22"/>
      <c r="AO810" s="22" t="s">
        <v>1393</v>
      </c>
      <c r="AP810" s="22" t="s">
        <v>1301</v>
      </c>
      <c r="AQ810" s="22"/>
      <c r="AR810" s="22"/>
      <c r="AS810" s="20">
        <f>IF(Y810&gt;=10,VLOOKUP(U810,[2]提成计算!B:T,19,FALSE),VLOOKUP(U810,[2]提成计算!B:T,18,FALSE))</f>
        <v>0.12</v>
      </c>
      <c r="AT810" s="20">
        <f t="shared" si="72"/>
        <v>106.56</v>
      </c>
      <c r="AU810" s="20">
        <f t="shared" si="73"/>
        <v>25</v>
      </c>
    </row>
    <row r="811" spans="1:47" s="20" customFormat="1" x14ac:dyDescent="0.15">
      <c r="A811" s="21" t="s">
        <v>1273</v>
      </c>
      <c r="B811" s="20" t="s">
        <v>918</v>
      </c>
      <c r="C811" s="20" t="s">
        <v>1099</v>
      </c>
      <c r="D811" s="20" t="s">
        <v>1121</v>
      </c>
      <c r="E811" s="20" t="s">
        <v>1284</v>
      </c>
      <c r="F811" s="20" t="s">
        <v>1250</v>
      </c>
      <c r="G811" s="20" t="s">
        <v>1409</v>
      </c>
      <c r="I811" s="20">
        <v>13892044457</v>
      </c>
      <c r="J811" s="20" t="s">
        <v>924</v>
      </c>
      <c r="K811" s="20" t="s">
        <v>1298</v>
      </c>
      <c r="L811" s="20" t="s">
        <v>1299</v>
      </c>
      <c r="M811" s="20">
        <v>888</v>
      </c>
      <c r="N811" s="20">
        <v>888</v>
      </c>
      <c r="O811" s="20" t="s">
        <v>927</v>
      </c>
      <c r="P811" s="20" t="s">
        <v>1396</v>
      </c>
      <c r="Q811" s="28"/>
      <c r="R811" s="21"/>
      <c r="S811" s="25" t="s">
        <v>1410</v>
      </c>
      <c r="T811" s="21" t="s">
        <v>53</v>
      </c>
      <c r="U811" s="22" t="s">
        <v>1411</v>
      </c>
      <c r="V811" s="46">
        <v>1</v>
      </c>
      <c r="W811" s="26">
        <f t="shared" si="53"/>
        <v>1</v>
      </c>
      <c r="X811" s="26"/>
      <c r="Y811" s="21">
        <v>12</v>
      </c>
      <c r="Z811" s="22">
        <f t="shared" si="51"/>
        <v>888</v>
      </c>
      <c r="AA811" s="20" t="s">
        <v>1398</v>
      </c>
      <c r="AB811" s="22"/>
      <c r="AC811" s="22">
        <v>1</v>
      </c>
      <c r="AD811" s="22"/>
      <c r="AE811" s="22">
        <f t="shared" si="54"/>
        <v>888</v>
      </c>
      <c r="AF811" s="22">
        <f t="shared" si="55"/>
        <v>888</v>
      </c>
      <c r="AH811" s="22"/>
      <c r="AI811" s="22"/>
      <c r="AJ811" s="22">
        <f t="shared" si="71"/>
        <v>888</v>
      </c>
      <c r="AK811" s="22">
        <f>IF(O811="(传统)XDSL",VLOOKUP(S811,[2]直销续费率明细!C:I,7,FALSE)*1,IF(O811="GPON+XDSL",VLOOKUP(S811,[2]直销续费率明细!C:I,7,FALSE)*1,VLOOKUP(S811,[2]直销续费率明细!C:I,5,FALSE)*1))</f>
        <v>-40</v>
      </c>
      <c r="AL811" s="22" t="s">
        <v>1300</v>
      </c>
      <c r="AM811" s="22"/>
      <c r="AN811" s="22"/>
      <c r="AO811" s="22" t="s">
        <v>1393</v>
      </c>
      <c r="AP811" s="22" t="s">
        <v>1301</v>
      </c>
      <c r="AQ811" s="22"/>
      <c r="AR811" s="22"/>
      <c r="AS811" s="20" t="e">
        <f>IF(Y811&gt;=10,VLOOKUP(U811,[2]提成计算!B:T,19,FALSE),VLOOKUP(U811,[2]提成计算!B:T,18,FALSE))</f>
        <v>#N/A</v>
      </c>
      <c r="AT811" s="20" t="e">
        <f t="shared" si="72"/>
        <v>#N/A</v>
      </c>
      <c r="AU811" s="20" t="e">
        <f t="shared" si="73"/>
        <v>#N/A</v>
      </c>
    </row>
    <row r="812" spans="1:47" s="20" customFormat="1" x14ac:dyDescent="0.15">
      <c r="A812" s="21" t="s">
        <v>1273</v>
      </c>
      <c r="B812" s="20" t="s">
        <v>918</v>
      </c>
      <c r="C812" s="20" t="s">
        <v>1099</v>
      </c>
      <c r="D812" s="20" t="s">
        <v>1121</v>
      </c>
      <c r="E812" s="20" t="s">
        <v>1412</v>
      </c>
      <c r="F812" s="20" t="s">
        <v>1250</v>
      </c>
      <c r="G812" s="20" t="s">
        <v>1413</v>
      </c>
      <c r="I812" s="20">
        <v>13450004114</v>
      </c>
      <c r="J812" s="20" t="s">
        <v>924</v>
      </c>
      <c r="K812" s="20" t="s">
        <v>1298</v>
      </c>
      <c r="L812" s="20" t="s">
        <v>1299</v>
      </c>
      <c r="M812" s="20">
        <v>888</v>
      </c>
      <c r="N812" s="20">
        <v>888</v>
      </c>
      <c r="O812" s="20" t="s">
        <v>927</v>
      </c>
      <c r="P812" s="20" t="s">
        <v>1396</v>
      </c>
      <c r="Q812" s="28"/>
      <c r="R812" s="21"/>
      <c r="S812" s="25" t="s">
        <v>1414</v>
      </c>
      <c r="T812" s="21" t="s">
        <v>53</v>
      </c>
      <c r="U812" s="22" t="s">
        <v>1415</v>
      </c>
      <c r="V812" s="46">
        <v>1</v>
      </c>
      <c r="W812" s="26">
        <f t="shared" si="53"/>
        <v>1</v>
      </c>
      <c r="X812" s="26"/>
      <c r="Y812" s="21">
        <v>12</v>
      </c>
      <c r="Z812" s="22">
        <f t="shared" si="51"/>
        <v>888</v>
      </c>
      <c r="AA812" s="20" t="s">
        <v>1398</v>
      </c>
      <c r="AB812" s="22"/>
      <c r="AC812" s="22">
        <v>1</v>
      </c>
      <c r="AD812" s="22"/>
      <c r="AE812" s="22">
        <f t="shared" si="54"/>
        <v>888</v>
      </c>
      <c r="AF812" s="22">
        <f t="shared" si="55"/>
        <v>888</v>
      </c>
      <c r="AH812" s="22"/>
      <c r="AI812" s="22"/>
      <c r="AJ812" s="22">
        <f t="shared" si="71"/>
        <v>888</v>
      </c>
      <c r="AK812" s="22">
        <f>IF(O812="(传统)XDSL",VLOOKUP(S812,[2]直销续费率明细!C:I,7,FALSE)*1,IF(O812="GPON+XDSL",VLOOKUP(S812,[2]直销续费率明细!C:I,7,FALSE)*1,VLOOKUP(S812,[2]直销续费率明细!C:I,5,FALSE)*1))</f>
        <v>-40</v>
      </c>
      <c r="AL812" s="22" t="s">
        <v>1309</v>
      </c>
      <c r="AM812" s="22"/>
      <c r="AN812" s="22"/>
      <c r="AO812" s="22" t="s">
        <v>1393</v>
      </c>
      <c r="AP812" s="22" t="s">
        <v>1301</v>
      </c>
      <c r="AQ812" s="22"/>
      <c r="AR812" s="22"/>
      <c r="AS812" s="20">
        <f>IF(Y812&gt;=10,VLOOKUP(U812,[2]提成计算!B:T,19,FALSE),VLOOKUP(U812,[2]提成计算!B:T,18,FALSE))</f>
        <v>0.09</v>
      </c>
      <c r="AT812" s="20">
        <f t="shared" si="72"/>
        <v>79.92</v>
      </c>
      <c r="AU812" s="20">
        <f t="shared" si="73"/>
        <v>-40</v>
      </c>
    </row>
    <row r="813" spans="1:47" s="20" customFormat="1" x14ac:dyDescent="0.15">
      <c r="A813" s="21" t="s">
        <v>1273</v>
      </c>
      <c r="B813" s="20" t="s">
        <v>918</v>
      </c>
      <c r="C813" s="20" t="s">
        <v>1099</v>
      </c>
      <c r="D813" s="20" t="s">
        <v>1121</v>
      </c>
      <c r="E813" s="20" t="s">
        <v>1412</v>
      </c>
      <c r="F813" s="20" t="s">
        <v>1250</v>
      </c>
      <c r="G813" s="20" t="s">
        <v>1416</v>
      </c>
      <c r="I813" s="20">
        <v>13790222922</v>
      </c>
      <c r="J813" s="20" t="s">
        <v>1268</v>
      </c>
      <c r="K813" s="20" t="s">
        <v>1298</v>
      </c>
      <c r="L813" s="20" t="s">
        <v>1358</v>
      </c>
      <c r="M813" s="20">
        <v>1088</v>
      </c>
      <c r="N813" s="20">
        <v>1088</v>
      </c>
      <c r="O813" s="20" t="s">
        <v>927</v>
      </c>
      <c r="P813" s="20" t="s">
        <v>1396</v>
      </c>
      <c r="Q813" s="28"/>
      <c r="R813" s="21"/>
      <c r="S813" s="21"/>
      <c r="T813" s="21" t="s">
        <v>53</v>
      </c>
      <c r="U813" s="22" t="s">
        <v>1417</v>
      </c>
      <c r="V813" s="46">
        <v>1</v>
      </c>
      <c r="W813" s="26">
        <f t="shared" si="53"/>
        <v>1</v>
      </c>
      <c r="X813" s="26">
        <f t="shared" si="61"/>
        <v>1</v>
      </c>
      <c r="Y813" s="21">
        <v>10</v>
      </c>
      <c r="Z813" s="22">
        <f t="shared" si="51"/>
        <v>1088</v>
      </c>
      <c r="AA813" s="20" t="s">
        <v>1398</v>
      </c>
      <c r="AB813" s="22"/>
      <c r="AC813" s="22">
        <v>1</v>
      </c>
      <c r="AD813" s="22"/>
      <c r="AE813" s="22">
        <f t="shared" si="54"/>
        <v>1088</v>
      </c>
      <c r="AF813" s="22">
        <f t="shared" si="55"/>
        <v>1088</v>
      </c>
      <c r="AG813" s="20">
        <f>N813</f>
        <v>1088</v>
      </c>
      <c r="AJ813" s="22"/>
      <c r="AK813" s="22"/>
      <c r="AL813" s="22"/>
      <c r="AM813" s="22"/>
      <c r="AN813" s="22"/>
      <c r="AO813" s="22" t="s">
        <v>1399</v>
      </c>
      <c r="AP813" s="22" t="s">
        <v>1301</v>
      </c>
      <c r="AQ813" s="22"/>
      <c r="AR813" s="22"/>
    </row>
    <row r="814" spans="1:47" s="20" customFormat="1" x14ac:dyDescent="0.15">
      <c r="A814" s="21" t="s">
        <v>1273</v>
      </c>
      <c r="B814" s="20" t="s">
        <v>918</v>
      </c>
      <c r="C814" s="20" t="s">
        <v>984</v>
      </c>
      <c r="D814" s="20" t="s">
        <v>995</v>
      </c>
      <c r="E814" s="20" t="s">
        <v>1418</v>
      </c>
      <c r="F814" s="20" t="s">
        <v>1250</v>
      </c>
      <c r="G814" s="20" t="s">
        <v>1419</v>
      </c>
      <c r="I814" s="20">
        <v>13532476060</v>
      </c>
      <c r="J814" s="20" t="s">
        <v>924</v>
      </c>
      <c r="K814" s="20" t="s">
        <v>1298</v>
      </c>
      <c r="L814" s="20" t="s">
        <v>1299</v>
      </c>
      <c r="M814" s="20">
        <v>888</v>
      </c>
      <c r="N814" s="20">
        <v>888</v>
      </c>
      <c r="O814" s="20" t="s">
        <v>927</v>
      </c>
      <c r="P814" s="20" t="s">
        <v>1269</v>
      </c>
      <c r="Q814" s="28"/>
      <c r="R814" s="21"/>
      <c r="S814" s="25" t="s">
        <v>1420</v>
      </c>
      <c r="T814" s="21" t="s">
        <v>53</v>
      </c>
      <c r="U814" s="22" t="s">
        <v>1421</v>
      </c>
      <c r="V814" s="46">
        <v>1</v>
      </c>
      <c r="W814" s="26">
        <f t="shared" si="53"/>
        <v>1</v>
      </c>
      <c r="X814" s="26"/>
      <c r="Y814" s="21">
        <v>12</v>
      </c>
      <c r="Z814" s="22">
        <f t="shared" si="51"/>
        <v>888</v>
      </c>
      <c r="AA814" s="20" t="s">
        <v>1403</v>
      </c>
      <c r="AB814" s="22"/>
      <c r="AC814" s="22">
        <v>1</v>
      </c>
      <c r="AD814" s="22"/>
      <c r="AE814" s="22">
        <f t="shared" si="54"/>
        <v>888</v>
      </c>
      <c r="AF814" s="22">
        <f t="shared" si="55"/>
        <v>888</v>
      </c>
      <c r="AH814" s="22"/>
      <c r="AI814" s="22"/>
      <c r="AJ814" s="22">
        <f t="shared" ref="AJ814:AJ816" si="74">N814</f>
        <v>888</v>
      </c>
      <c r="AK814" s="22">
        <f>IF(O814="(传统)XDSL",VLOOKUP(S814,[2]直销续费率明细!C:I,7,FALSE)*1,IF(O814="GPON+XDSL",VLOOKUP(S814,[2]直销续费率明细!C:I,7,FALSE)*1,VLOOKUP(S814,[2]直销续费率明细!C:I,5,FALSE)*1))</f>
        <v>-40</v>
      </c>
      <c r="AL814" s="22" t="s">
        <v>1309</v>
      </c>
      <c r="AM814" s="22"/>
      <c r="AN814" s="22"/>
      <c r="AO814" s="22" t="s">
        <v>1393</v>
      </c>
      <c r="AP814" s="22" t="s">
        <v>1301</v>
      </c>
      <c r="AQ814" s="22"/>
      <c r="AR814" s="22"/>
      <c r="AS814" s="20">
        <f>IF(Y814&gt;=10,VLOOKUP(U814,[2]提成计算!B:T,19,FALSE),VLOOKUP(U814,[2]提成计算!B:T,18,FALSE))</f>
        <v>0.1</v>
      </c>
      <c r="AT814" s="20">
        <f t="shared" ref="AT814:AT816" si="75">IF(AD814*AS814&gt;0,AD814*AS814,AE814*AS814)</f>
        <v>88.800000000000011</v>
      </c>
      <c r="AU814" s="20">
        <f t="shared" ref="AU814:AU816" si="76">IF(AND(AK814&lt;0,AK814+AT814&lt;0),-AT814,AK814)</f>
        <v>-40</v>
      </c>
    </row>
    <row r="815" spans="1:47" s="20" customFormat="1" x14ac:dyDescent="0.15">
      <c r="A815" s="21" t="s">
        <v>1273</v>
      </c>
      <c r="B815" s="20" t="s">
        <v>918</v>
      </c>
      <c r="C815" s="20" t="s">
        <v>984</v>
      </c>
      <c r="D815" s="20" t="s">
        <v>1029</v>
      </c>
      <c r="E815" s="20" t="s">
        <v>1047</v>
      </c>
      <c r="F815" s="20" t="s">
        <v>1250</v>
      </c>
      <c r="G815" s="20" t="s">
        <v>1422</v>
      </c>
      <c r="I815" s="20">
        <v>15814228526</v>
      </c>
      <c r="J815" s="20" t="s">
        <v>924</v>
      </c>
      <c r="K815" s="20" t="s">
        <v>1298</v>
      </c>
      <c r="L815" s="20" t="s">
        <v>1299</v>
      </c>
      <c r="M815" s="20">
        <v>888</v>
      </c>
      <c r="N815" s="20">
        <v>888</v>
      </c>
      <c r="O815" s="20" t="s">
        <v>927</v>
      </c>
      <c r="P815" s="20" t="s">
        <v>1396</v>
      </c>
      <c r="Q815" s="28"/>
      <c r="R815" s="21"/>
      <c r="S815" s="25" t="s">
        <v>1423</v>
      </c>
      <c r="T815" s="21" t="s">
        <v>53</v>
      </c>
      <c r="U815" s="22" t="s">
        <v>1424</v>
      </c>
      <c r="V815" s="46">
        <v>1</v>
      </c>
      <c r="W815" s="26">
        <f t="shared" si="53"/>
        <v>1</v>
      </c>
      <c r="X815" s="26"/>
      <c r="Y815" s="21">
        <v>12</v>
      </c>
      <c r="Z815" s="22">
        <f t="shared" si="51"/>
        <v>888</v>
      </c>
      <c r="AA815" s="20" t="s">
        <v>1398</v>
      </c>
      <c r="AB815" s="22"/>
      <c r="AC815" s="22">
        <v>1</v>
      </c>
      <c r="AD815" s="22"/>
      <c r="AE815" s="22">
        <f t="shared" si="54"/>
        <v>888</v>
      </c>
      <c r="AF815" s="22">
        <f t="shared" si="55"/>
        <v>888</v>
      </c>
      <c r="AH815" s="22"/>
      <c r="AI815" s="22"/>
      <c r="AJ815" s="22">
        <f t="shared" si="74"/>
        <v>888</v>
      </c>
      <c r="AK815" s="22">
        <f>IF(O815="(传统)XDSL",VLOOKUP(S815,[2]直销续费率明细!C:I,7,FALSE)*1,IF(O815="GPON+XDSL",VLOOKUP(S815,[2]直销续费率明细!C:I,7,FALSE)*1,VLOOKUP(S815,[2]直销续费率明细!C:I,5,FALSE)*1))</f>
        <v>25</v>
      </c>
      <c r="AL815" s="22" t="s">
        <v>1300</v>
      </c>
      <c r="AM815" s="22"/>
      <c r="AN815" s="22"/>
      <c r="AO815" s="22" t="s">
        <v>1393</v>
      </c>
      <c r="AP815" s="22" t="s">
        <v>1301</v>
      </c>
      <c r="AQ815" s="22"/>
      <c r="AR815" s="22"/>
      <c r="AS815" s="20">
        <f>IF(Y815&gt;=10,VLOOKUP(U815,[2]提成计算!B:T,19,FALSE),VLOOKUP(U815,[2]提成计算!B:T,18,FALSE))</f>
        <v>0.1</v>
      </c>
      <c r="AT815" s="20">
        <f t="shared" si="75"/>
        <v>88.800000000000011</v>
      </c>
      <c r="AU815" s="20">
        <f t="shared" si="76"/>
        <v>25</v>
      </c>
    </row>
    <row r="816" spans="1:47" s="20" customFormat="1" x14ac:dyDescent="0.15">
      <c r="A816" s="21" t="s">
        <v>1273</v>
      </c>
      <c r="B816" s="20" t="s">
        <v>918</v>
      </c>
      <c r="C816" s="20" t="s">
        <v>1099</v>
      </c>
      <c r="D816" s="20" t="s">
        <v>1100</v>
      </c>
      <c r="E816" s="20" t="s">
        <v>1425</v>
      </c>
      <c r="F816" s="20" t="s">
        <v>1250</v>
      </c>
      <c r="G816" s="20" t="s">
        <v>1426</v>
      </c>
      <c r="I816" s="20">
        <v>13650215064</v>
      </c>
      <c r="J816" s="20" t="s">
        <v>924</v>
      </c>
      <c r="K816" s="20" t="s">
        <v>1298</v>
      </c>
      <c r="L816" s="20" t="s">
        <v>1299</v>
      </c>
      <c r="M816" s="20">
        <v>888</v>
      </c>
      <c r="N816" s="20">
        <v>888</v>
      </c>
      <c r="O816" s="20" t="s">
        <v>927</v>
      </c>
      <c r="P816" s="20" t="s">
        <v>1396</v>
      </c>
      <c r="Q816" s="28"/>
      <c r="R816" s="21"/>
      <c r="S816" s="25" t="s">
        <v>1170</v>
      </c>
      <c r="T816" s="21" t="s">
        <v>53</v>
      </c>
      <c r="U816" s="22" t="s">
        <v>1427</v>
      </c>
      <c r="V816" s="46">
        <v>1</v>
      </c>
      <c r="W816" s="26">
        <f t="shared" si="53"/>
        <v>1</v>
      </c>
      <c r="X816" s="26"/>
      <c r="Y816" s="21">
        <v>12</v>
      </c>
      <c r="Z816" s="22">
        <f t="shared" si="51"/>
        <v>888</v>
      </c>
      <c r="AA816" s="20" t="s">
        <v>1398</v>
      </c>
      <c r="AB816" s="22"/>
      <c r="AC816" s="22">
        <v>1</v>
      </c>
      <c r="AD816" s="22"/>
      <c r="AE816" s="22">
        <f t="shared" si="54"/>
        <v>888</v>
      </c>
      <c r="AF816" s="22">
        <f t="shared" si="55"/>
        <v>888</v>
      </c>
      <c r="AH816" s="22"/>
      <c r="AI816" s="22"/>
      <c r="AJ816" s="22">
        <f t="shared" si="74"/>
        <v>888</v>
      </c>
      <c r="AK816" s="22">
        <f>IF(O816="(传统)XDSL",VLOOKUP(S816,[2]直销续费率明细!C:I,7,FALSE)*1,IF(O816="GPON+XDSL",VLOOKUP(S816,[2]直销续费率明细!C:I,7,FALSE)*1,VLOOKUP(S816,[2]直销续费率明细!C:I,5,FALSE)*1))</f>
        <v>-40</v>
      </c>
      <c r="AL816" s="22" t="s">
        <v>1309</v>
      </c>
      <c r="AM816" s="22"/>
      <c r="AN816" s="22"/>
      <c r="AO816" s="22" t="s">
        <v>1393</v>
      </c>
      <c r="AP816" s="22" t="s">
        <v>1301</v>
      </c>
      <c r="AQ816" s="22"/>
      <c r="AR816" s="22"/>
      <c r="AS816" s="20">
        <f>IF(Y816&gt;=10,VLOOKUP(U816,[2]提成计算!B:T,19,FALSE),VLOOKUP(U816,[2]提成计算!B:T,18,FALSE))</f>
        <v>0.09</v>
      </c>
      <c r="AT816" s="20">
        <f t="shared" si="75"/>
        <v>79.92</v>
      </c>
      <c r="AU816" s="20">
        <f t="shared" si="76"/>
        <v>-40</v>
      </c>
    </row>
    <row r="817" spans="1:47" s="20" customFormat="1" x14ac:dyDescent="0.15">
      <c r="A817" s="21" t="s">
        <v>1273</v>
      </c>
      <c r="B817" s="20" t="s">
        <v>918</v>
      </c>
      <c r="C817" s="20" t="s">
        <v>1099</v>
      </c>
      <c r="D817" s="20" t="s">
        <v>1136</v>
      </c>
      <c r="E817" s="20" t="s">
        <v>1137</v>
      </c>
      <c r="F817" s="20" t="s">
        <v>1250</v>
      </c>
      <c r="G817" s="20" t="s">
        <v>1428</v>
      </c>
      <c r="I817" s="20">
        <v>13712092060</v>
      </c>
      <c r="J817" s="20" t="s">
        <v>1395</v>
      </c>
      <c r="K817" s="20" t="s">
        <v>1298</v>
      </c>
      <c r="L817" s="20" t="s">
        <v>1376</v>
      </c>
      <c r="M817" s="20">
        <v>1088</v>
      </c>
      <c r="N817" s="20">
        <v>1088</v>
      </c>
      <c r="O817" s="20" t="s">
        <v>927</v>
      </c>
      <c r="P817" s="20" t="s">
        <v>1396</v>
      </c>
      <c r="Q817" s="28" t="s">
        <v>1395</v>
      </c>
      <c r="R817" s="21"/>
      <c r="S817" s="21"/>
      <c r="T817" s="21" t="s">
        <v>53</v>
      </c>
      <c r="U817" s="22" t="s">
        <v>1397</v>
      </c>
      <c r="V817" s="46">
        <v>1</v>
      </c>
      <c r="W817" s="26">
        <f t="shared" si="53"/>
        <v>1</v>
      </c>
      <c r="X817" s="26">
        <f t="shared" si="61"/>
        <v>1</v>
      </c>
      <c r="Y817" s="21">
        <v>10</v>
      </c>
      <c r="Z817" s="22">
        <f t="shared" si="51"/>
        <v>1088</v>
      </c>
      <c r="AA817" s="20" t="s">
        <v>1398</v>
      </c>
      <c r="AB817" s="22"/>
      <c r="AC817" s="22">
        <v>1</v>
      </c>
      <c r="AD817" s="22"/>
      <c r="AE817" s="22">
        <f t="shared" si="54"/>
        <v>1088</v>
      </c>
      <c r="AF817" s="22">
        <f t="shared" si="55"/>
        <v>1088</v>
      </c>
      <c r="AG817" s="20">
        <f t="shared" ref="AG817:AG820" si="77">N817</f>
        <v>1088</v>
      </c>
      <c r="AJ817" s="22"/>
      <c r="AK817" s="22"/>
      <c r="AL817" s="22"/>
      <c r="AM817" s="22"/>
      <c r="AN817" s="22"/>
      <c r="AO817" s="22" t="s">
        <v>1429</v>
      </c>
      <c r="AP817" s="22" t="s">
        <v>1301</v>
      </c>
      <c r="AQ817" s="22"/>
      <c r="AR817" s="22"/>
    </row>
    <row r="818" spans="1:47" s="20" customFormat="1" x14ac:dyDescent="0.15">
      <c r="A818" s="21" t="s">
        <v>1273</v>
      </c>
      <c r="B818" s="20" t="s">
        <v>918</v>
      </c>
      <c r="C818" s="20" t="s">
        <v>1099</v>
      </c>
      <c r="D818" s="20" t="s">
        <v>1100</v>
      </c>
      <c r="E818" s="20" t="s">
        <v>1430</v>
      </c>
      <c r="F818" s="20" t="s">
        <v>1250</v>
      </c>
      <c r="G818" s="20" t="s">
        <v>1431</v>
      </c>
      <c r="I818" s="20">
        <v>18929187295</v>
      </c>
      <c r="J818" s="20" t="s">
        <v>1268</v>
      </c>
      <c r="K818" s="20" t="s">
        <v>1298</v>
      </c>
      <c r="L818" s="20" t="s">
        <v>1358</v>
      </c>
      <c r="M818" s="20">
        <v>1088</v>
      </c>
      <c r="N818" s="20">
        <v>1088</v>
      </c>
      <c r="O818" s="20" t="s">
        <v>1262</v>
      </c>
      <c r="P818" s="20" t="s">
        <v>1432</v>
      </c>
      <c r="Q818" s="28"/>
      <c r="R818" s="21"/>
      <c r="S818" s="21"/>
      <c r="T818" s="21" t="s">
        <v>53</v>
      </c>
      <c r="U818" s="22" t="s">
        <v>1433</v>
      </c>
      <c r="V818" s="46">
        <v>1</v>
      </c>
      <c r="W818" s="26">
        <f t="shared" si="53"/>
        <v>1</v>
      </c>
      <c r="X818" s="26">
        <f t="shared" si="61"/>
        <v>1</v>
      </c>
      <c r="Y818" s="21">
        <v>10</v>
      </c>
      <c r="Z818" s="22">
        <f t="shared" si="51"/>
        <v>1088</v>
      </c>
      <c r="AA818" s="20" t="s">
        <v>1434</v>
      </c>
      <c r="AB818" s="22"/>
      <c r="AC818" s="22">
        <v>1</v>
      </c>
      <c r="AD818" s="22"/>
      <c r="AE818" s="22">
        <f t="shared" si="54"/>
        <v>1088</v>
      </c>
      <c r="AF818" s="22">
        <f t="shared" si="55"/>
        <v>1088</v>
      </c>
      <c r="AG818" s="20">
        <f t="shared" si="77"/>
        <v>1088</v>
      </c>
      <c r="AJ818" s="22"/>
      <c r="AK818" s="22"/>
      <c r="AL818" s="22"/>
      <c r="AM818" s="22"/>
      <c r="AN818" s="22"/>
      <c r="AO818" s="22" t="s">
        <v>1429</v>
      </c>
      <c r="AP818" s="22" t="s">
        <v>1301</v>
      </c>
      <c r="AQ818" s="22"/>
      <c r="AR818" s="22"/>
    </row>
    <row r="819" spans="1:47" s="20" customFormat="1" x14ac:dyDescent="0.15">
      <c r="A819" s="21" t="s">
        <v>1273</v>
      </c>
      <c r="B819" s="20" t="s">
        <v>918</v>
      </c>
      <c r="C819" s="20" t="s">
        <v>1099</v>
      </c>
      <c r="D819" s="20" t="s">
        <v>1100</v>
      </c>
      <c r="E819" s="20" t="s">
        <v>1101</v>
      </c>
      <c r="F819" s="20" t="s">
        <v>1250</v>
      </c>
      <c r="G819" s="20" t="s">
        <v>1435</v>
      </c>
      <c r="I819" s="20">
        <v>13427838064</v>
      </c>
      <c r="J819" s="20" t="s">
        <v>1268</v>
      </c>
      <c r="K819" s="20" t="s">
        <v>1298</v>
      </c>
      <c r="L819" s="20" t="s">
        <v>1358</v>
      </c>
      <c r="M819" s="20">
        <v>1088</v>
      </c>
      <c r="N819" s="20">
        <v>1088</v>
      </c>
      <c r="O819" s="20" t="s">
        <v>927</v>
      </c>
      <c r="P819" s="20" t="s">
        <v>1432</v>
      </c>
      <c r="Q819" s="28"/>
      <c r="R819" s="21"/>
      <c r="S819" s="21"/>
      <c r="T819" s="21" t="s">
        <v>53</v>
      </c>
      <c r="U819" s="22" t="s">
        <v>1436</v>
      </c>
      <c r="V819" s="46">
        <v>1</v>
      </c>
      <c r="W819" s="26">
        <f t="shared" si="53"/>
        <v>1</v>
      </c>
      <c r="X819" s="26">
        <f t="shared" si="61"/>
        <v>1</v>
      </c>
      <c r="Y819" s="21">
        <v>10</v>
      </c>
      <c r="Z819" s="22">
        <f t="shared" si="51"/>
        <v>1088</v>
      </c>
      <c r="AA819" s="20" t="s">
        <v>1434</v>
      </c>
      <c r="AB819" s="22"/>
      <c r="AC819" s="22">
        <v>1</v>
      </c>
      <c r="AD819" s="22"/>
      <c r="AE819" s="22">
        <f t="shared" si="54"/>
        <v>1088</v>
      </c>
      <c r="AF819" s="22">
        <f t="shared" si="55"/>
        <v>1088</v>
      </c>
      <c r="AG819" s="20">
        <f t="shared" si="77"/>
        <v>1088</v>
      </c>
      <c r="AJ819" s="22"/>
      <c r="AK819" s="22"/>
      <c r="AL819" s="22"/>
      <c r="AM819" s="22"/>
      <c r="AN819" s="22"/>
      <c r="AO819" s="22" t="s">
        <v>1429</v>
      </c>
      <c r="AP819" s="22" t="s">
        <v>1301</v>
      </c>
      <c r="AQ819" s="22"/>
      <c r="AR819" s="22"/>
    </row>
    <row r="820" spans="1:47" s="20" customFormat="1" x14ac:dyDescent="0.15">
      <c r="A820" s="21" t="s">
        <v>1273</v>
      </c>
      <c r="B820" s="20" t="s">
        <v>918</v>
      </c>
      <c r="C820" s="20" t="s">
        <v>1178</v>
      </c>
      <c r="D820" s="20" t="s">
        <v>1179</v>
      </c>
      <c r="E820" s="20" t="s">
        <v>1437</v>
      </c>
      <c r="F820" s="20" t="s">
        <v>1250</v>
      </c>
      <c r="G820" s="20" t="s">
        <v>1438</v>
      </c>
      <c r="I820" s="20">
        <v>13669808568</v>
      </c>
      <c r="J820" s="20" t="s">
        <v>1268</v>
      </c>
      <c r="K820" s="20" t="s">
        <v>1298</v>
      </c>
      <c r="L820" s="20" t="s">
        <v>1358</v>
      </c>
      <c r="M820" s="20">
        <v>1088</v>
      </c>
      <c r="N820" s="20">
        <v>1088</v>
      </c>
      <c r="O820" s="20" t="s">
        <v>927</v>
      </c>
      <c r="P820" s="20" t="s">
        <v>1432</v>
      </c>
      <c r="Q820" s="28"/>
      <c r="R820" s="21"/>
      <c r="S820" s="21"/>
      <c r="T820" s="21" t="s">
        <v>53</v>
      </c>
      <c r="U820" s="22" t="s">
        <v>1439</v>
      </c>
      <c r="V820" s="46">
        <v>1</v>
      </c>
      <c r="W820" s="26">
        <f t="shared" si="53"/>
        <v>1</v>
      </c>
      <c r="X820" s="26">
        <f t="shared" si="61"/>
        <v>1</v>
      </c>
      <c r="Y820" s="21">
        <v>10</v>
      </c>
      <c r="Z820" s="22">
        <f t="shared" si="51"/>
        <v>1088</v>
      </c>
      <c r="AA820" s="20" t="s">
        <v>1434</v>
      </c>
      <c r="AB820" s="22"/>
      <c r="AC820" s="22">
        <v>1</v>
      </c>
      <c r="AD820" s="22"/>
      <c r="AE820" s="22">
        <f t="shared" si="54"/>
        <v>1088</v>
      </c>
      <c r="AF820" s="22">
        <f t="shared" si="55"/>
        <v>1088</v>
      </c>
      <c r="AG820" s="20">
        <f t="shared" si="77"/>
        <v>1088</v>
      </c>
      <c r="AJ820" s="22"/>
      <c r="AK820" s="22"/>
      <c r="AL820" s="22"/>
      <c r="AM820" s="22"/>
      <c r="AN820" s="22"/>
      <c r="AO820" s="22" t="s">
        <v>1429</v>
      </c>
      <c r="AP820" s="22" t="s">
        <v>1301</v>
      </c>
      <c r="AQ820" s="22"/>
      <c r="AR820" s="22"/>
    </row>
    <row r="821" spans="1:47" s="20" customFormat="1" x14ac:dyDescent="0.15">
      <c r="A821" s="21" t="s">
        <v>1273</v>
      </c>
      <c r="B821" s="20" t="s">
        <v>918</v>
      </c>
      <c r="C821" s="20" t="s">
        <v>1099</v>
      </c>
      <c r="D821" s="20" t="s">
        <v>1121</v>
      </c>
      <c r="E821" s="20" t="s">
        <v>1412</v>
      </c>
      <c r="F821" s="20" t="s">
        <v>1250</v>
      </c>
      <c r="G821" s="20" t="s">
        <v>1440</v>
      </c>
      <c r="I821" s="20">
        <v>13682336233</v>
      </c>
      <c r="J821" s="20" t="s">
        <v>924</v>
      </c>
      <c r="K821" s="20" t="s">
        <v>1298</v>
      </c>
      <c r="L821" s="20" t="s">
        <v>1299</v>
      </c>
      <c r="M821" s="20">
        <v>888</v>
      </c>
      <c r="N821" s="20">
        <v>888</v>
      </c>
      <c r="O821" s="20" t="s">
        <v>927</v>
      </c>
      <c r="P821" s="20" t="s">
        <v>1432</v>
      </c>
      <c r="Q821" s="28"/>
      <c r="R821" s="21"/>
      <c r="S821" s="25" t="s">
        <v>1414</v>
      </c>
      <c r="T821" s="21" t="s">
        <v>53</v>
      </c>
      <c r="U821" s="22" t="s">
        <v>1441</v>
      </c>
      <c r="V821" s="46">
        <v>1</v>
      </c>
      <c r="W821" s="26">
        <f t="shared" si="53"/>
        <v>1</v>
      </c>
      <c r="X821" s="26"/>
      <c r="Y821" s="21">
        <v>12</v>
      </c>
      <c r="Z821" s="22">
        <f t="shared" si="51"/>
        <v>888</v>
      </c>
      <c r="AA821" s="20" t="s">
        <v>1434</v>
      </c>
      <c r="AB821" s="22"/>
      <c r="AC821" s="22">
        <v>1</v>
      </c>
      <c r="AD821" s="22"/>
      <c r="AE821" s="22">
        <f t="shared" si="54"/>
        <v>888</v>
      </c>
      <c r="AF821" s="22">
        <f t="shared" si="55"/>
        <v>888</v>
      </c>
      <c r="AH821" s="22"/>
      <c r="AI821" s="22"/>
      <c r="AJ821" s="22">
        <f t="shared" ref="AJ821:AJ825" si="78">N821</f>
        <v>888</v>
      </c>
      <c r="AK821" s="22">
        <f>IF(O821="(传统)XDSL",VLOOKUP(S821,[2]直销续费率明细!C:I,7,FALSE)*1,IF(O821="GPON+XDSL",VLOOKUP(S821,[2]直销续费率明细!C:I,7,FALSE)*1,VLOOKUP(S821,[2]直销续费率明细!C:I,5,FALSE)*1))</f>
        <v>-40</v>
      </c>
      <c r="AL821" s="22" t="s">
        <v>1309</v>
      </c>
      <c r="AM821" s="22"/>
      <c r="AN821" s="22"/>
      <c r="AO821" s="22" t="s">
        <v>1429</v>
      </c>
      <c r="AP821" s="22" t="s">
        <v>1301</v>
      </c>
      <c r="AQ821" s="22"/>
      <c r="AR821" s="22"/>
      <c r="AS821" s="20">
        <f>IF(Y821&gt;=10,VLOOKUP(U821,[2]提成计算!B:T,19,FALSE),VLOOKUP(U821,[2]提成计算!B:T,18,FALSE))</f>
        <v>0.09</v>
      </c>
      <c r="AT821" s="20">
        <f t="shared" ref="AT821:AT825" si="79">IF(AD821*AS821&gt;0,AD821*AS821,AE821*AS821)</f>
        <v>79.92</v>
      </c>
      <c r="AU821" s="20">
        <f t="shared" ref="AU821:AU825" si="80">IF(AND(AK821&lt;0,AK821+AT821&lt;0),-AT821,AK821)</f>
        <v>-40</v>
      </c>
    </row>
    <row r="822" spans="1:47" s="20" customFormat="1" x14ac:dyDescent="0.15">
      <c r="A822" s="21" t="s">
        <v>1273</v>
      </c>
      <c r="B822" s="20" t="s">
        <v>918</v>
      </c>
      <c r="C822" s="20" t="s">
        <v>919</v>
      </c>
      <c r="D822" s="20" t="s">
        <v>920</v>
      </c>
      <c r="E822" s="20" t="s">
        <v>969</v>
      </c>
      <c r="F822" s="20" t="s">
        <v>1250</v>
      </c>
      <c r="G822" s="20" t="s">
        <v>1442</v>
      </c>
      <c r="I822" s="20">
        <v>13728122879</v>
      </c>
      <c r="J822" s="20" t="s">
        <v>924</v>
      </c>
      <c r="K822" s="20" t="s">
        <v>1298</v>
      </c>
      <c r="L822" s="20" t="s">
        <v>1299</v>
      </c>
      <c r="M822" s="20">
        <v>888</v>
      </c>
      <c r="N822" s="20">
        <v>888</v>
      </c>
      <c r="O822" s="20" t="s">
        <v>927</v>
      </c>
      <c r="P822" s="20" t="s">
        <v>886</v>
      </c>
      <c r="Q822" s="28"/>
      <c r="R822" s="21"/>
      <c r="S822" s="25" t="s">
        <v>1443</v>
      </c>
      <c r="T822" s="21" t="s">
        <v>53</v>
      </c>
      <c r="U822" s="22" t="s">
        <v>1444</v>
      </c>
      <c r="V822" s="46">
        <v>1</v>
      </c>
      <c r="W822" s="26">
        <f t="shared" si="53"/>
        <v>1</v>
      </c>
      <c r="X822" s="26"/>
      <c r="Y822" s="21">
        <v>12</v>
      </c>
      <c r="Z822" s="22">
        <f t="shared" si="51"/>
        <v>888</v>
      </c>
      <c r="AA822" s="20" t="s">
        <v>1278</v>
      </c>
      <c r="AB822" s="22"/>
      <c r="AC822" s="22">
        <v>1</v>
      </c>
      <c r="AD822" s="22"/>
      <c r="AE822" s="22">
        <f t="shared" si="54"/>
        <v>888</v>
      </c>
      <c r="AF822" s="22">
        <f t="shared" si="55"/>
        <v>888</v>
      </c>
      <c r="AH822" s="22"/>
      <c r="AI822" s="22"/>
      <c r="AJ822" s="22">
        <f t="shared" si="78"/>
        <v>888</v>
      </c>
      <c r="AK822" s="22">
        <f>IF(O822="(传统)XDSL",VLOOKUP(S822,[2]直销续费率明细!C:I,7,FALSE)*1,IF(O822="GPON+XDSL",VLOOKUP(S822,[2]直销续费率明细!C:I,7,FALSE)*1,VLOOKUP(S822,[2]直销续费率明细!C:I,5,FALSE)*1))</f>
        <v>0</v>
      </c>
      <c r="AL822" s="22" t="s">
        <v>1309</v>
      </c>
      <c r="AM822" s="22"/>
      <c r="AN822" s="22"/>
      <c r="AO822" s="22" t="s">
        <v>1279</v>
      </c>
      <c r="AP822" s="22" t="s">
        <v>1301</v>
      </c>
      <c r="AQ822" s="22"/>
      <c r="AR822" s="22"/>
      <c r="AS822" s="20">
        <f>IF(Y822&gt;=10,VLOOKUP(U822,[2]提成计算!B:T,19,FALSE),VLOOKUP(U822,[2]提成计算!B:T,18,FALSE))</f>
        <v>0.1</v>
      </c>
      <c r="AT822" s="20">
        <f t="shared" si="79"/>
        <v>88.800000000000011</v>
      </c>
      <c r="AU822" s="20">
        <f t="shared" si="80"/>
        <v>0</v>
      </c>
    </row>
    <row r="823" spans="1:47" s="20" customFormat="1" x14ac:dyDescent="0.15">
      <c r="A823" s="21" t="s">
        <v>1273</v>
      </c>
      <c r="B823" s="20" t="s">
        <v>918</v>
      </c>
      <c r="C823" s="20" t="s">
        <v>1099</v>
      </c>
      <c r="D823" s="20" t="s">
        <v>1136</v>
      </c>
      <c r="E823" s="20" t="s">
        <v>1137</v>
      </c>
      <c r="F823" s="20" t="s">
        <v>1250</v>
      </c>
      <c r="G823" s="20" t="s">
        <v>1445</v>
      </c>
      <c r="I823" s="20" t="s">
        <v>1446</v>
      </c>
      <c r="J823" s="20" t="s">
        <v>924</v>
      </c>
      <c r="K823" s="20" t="s">
        <v>1298</v>
      </c>
      <c r="L823" s="20" t="s">
        <v>1299</v>
      </c>
      <c r="M823" s="20">
        <v>888</v>
      </c>
      <c r="N823" s="20">
        <v>888</v>
      </c>
      <c r="O823" s="20" t="s">
        <v>927</v>
      </c>
      <c r="P823" s="20" t="s">
        <v>886</v>
      </c>
      <c r="Q823" s="28"/>
      <c r="R823" s="21"/>
      <c r="S823" s="25" t="s">
        <v>1159</v>
      </c>
      <c r="T823" s="21" t="s">
        <v>53</v>
      </c>
      <c r="U823" s="22" t="s">
        <v>1353</v>
      </c>
      <c r="V823" s="46">
        <v>1</v>
      </c>
      <c r="W823" s="26">
        <f t="shared" si="53"/>
        <v>1</v>
      </c>
      <c r="X823" s="26"/>
      <c r="Y823" s="21">
        <v>12</v>
      </c>
      <c r="Z823" s="22">
        <f t="shared" si="51"/>
        <v>888</v>
      </c>
      <c r="AA823" s="20" t="s">
        <v>1278</v>
      </c>
      <c r="AB823" s="22"/>
      <c r="AC823" s="22">
        <v>1</v>
      </c>
      <c r="AD823" s="22"/>
      <c r="AE823" s="22">
        <f t="shared" si="54"/>
        <v>888</v>
      </c>
      <c r="AF823" s="22">
        <f t="shared" si="55"/>
        <v>888</v>
      </c>
      <c r="AH823" s="22"/>
      <c r="AI823" s="22"/>
      <c r="AJ823" s="22">
        <f t="shared" si="78"/>
        <v>888</v>
      </c>
      <c r="AK823" s="22">
        <f>IF(O823="(传统)XDSL",VLOOKUP(S823,[2]直销续费率明细!C:I,7,FALSE)*1,IF(O823="GPON+XDSL",VLOOKUP(S823,[2]直销续费率明细!C:I,7,FALSE)*1,VLOOKUP(S823,[2]直销续费率明细!C:I,5,FALSE)*1))</f>
        <v>-40</v>
      </c>
      <c r="AL823" s="22" t="s">
        <v>1300</v>
      </c>
      <c r="AM823" s="22"/>
      <c r="AN823" s="22"/>
      <c r="AO823" s="22" t="s">
        <v>1279</v>
      </c>
      <c r="AP823" s="22" t="s">
        <v>1301</v>
      </c>
      <c r="AQ823" s="22"/>
      <c r="AR823" s="22"/>
      <c r="AS823" s="20">
        <f>IF(Y823&gt;=10,VLOOKUP(U823,[2]提成计算!B:T,19,FALSE),VLOOKUP(U823,[2]提成计算!B:T,18,FALSE))</f>
        <v>0.09</v>
      </c>
      <c r="AT823" s="20">
        <f t="shared" si="79"/>
        <v>79.92</v>
      </c>
      <c r="AU823" s="20">
        <f t="shared" si="80"/>
        <v>-40</v>
      </c>
    </row>
    <row r="824" spans="1:47" s="20" customFormat="1" x14ac:dyDescent="0.15">
      <c r="A824" s="21" t="s">
        <v>1273</v>
      </c>
      <c r="B824" s="20" t="s">
        <v>918</v>
      </c>
      <c r="C824" s="20" t="s">
        <v>1099</v>
      </c>
      <c r="D824" s="20" t="s">
        <v>1136</v>
      </c>
      <c r="E824" s="20" t="s">
        <v>1447</v>
      </c>
      <c r="F824" s="20" t="s">
        <v>1250</v>
      </c>
      <c r="G824" s="20" t="s">
        <v>1448</v>
      </c>
      <c r="I824" s="20" t="s">
        <v>1449</v>
      </c>
      <c r="J824" s="20" t="s">
        <v>924</v>
      </c>
      <c r="K824" s="20" t="s">
        <v>1298</v>
      </c>
      <c r="L824" s="20" t="s">
        <v>1299</v>
      </c>
      <c r="M824" s="20">
        <v>888</v>
      </c>
      <c r="N824" s="20">
        <v>888</v>
      </c>
      <c r="O824" s="20" t="s">
        <v>927</v>
      </c>
      <c r="P824" s="20" t="s">
        <v>886</v>
      </c>
      <c r="Q824" s="28"/>
      <c r="R824" s="21"/>
      <c r="S824" s="25" t="s">
        <v>1450</v>
      </c>
      <c r="T824" s="21" t="s">
        <v>53</v>
      </c>
      <c r="U824" s="22" t="s">
        <v>1451</v>
      </c>
      <c r="V824" s="46">
        <v>1</v>
      </c>
      <c r="W824" s="26">
        <f t="shared" si="53"/>
        <v>1</v>
      </c>
      <c r="X824" s="26"/>
      <c r="Y824" s="21">
        <v>12</v>
      </c>
      <c r="Z824" s="22">
        <f t="shared" si="51"/>
        <v>888</v>
      </c>
      <c r="AA824" s="20" t="s">
        <v>1278</v>
      </c>
      <c r="AB824" s="22"/>
      <c r="AC824" s="22">
        <v>1</v>
      </c>
      <c r="AD824" s="22"/>
      <c r="AE824" s="22">
        <f t="shared" si="54"/>
        <v>888</v>
      </c>
      <c r="AF824" s="22">
        <f t="shared" si="55"/>
        <v>888</v>
      </c>
      <c r="AH824" s="22"/>
      <c r="AI824" s="22"/>
      <c r="AJ824" s="22">
        <f t="shared" si="78"/>
        <v>888</v>
      </c>
      <c r="AK824" s="22">
        <f>IF(O824="(传统)XDSL",VLOOKUP(S824,[2]直销续费率明细!C:I,7,FALSE)*1,IF(O824="GPON+XDSL",VLOOKUP(S824,[2]直销续费率明细!C:I,7,FALSE)*1,VLOOKUP(S824,[2]直销续费率明细!C:I,5,FALSE)*1))</f>
        <v>25</v>
      </c>
      <c r="AL824" s="22" t="s">
        <v>1300</v>
      </c>
      <c r="AM824" s="22"/>
      <c r="AN824" s="22"/>
      <c r="AO824" s="22" t="s">
        <v>1279</v>
      </c>
      <c r="AP824" s="22" t="s">
        <v>1301</v>
      </c>
      <c r="AQ824" s="22"/>
      <c r="AR824" s="22"/>
      <c r="AS824" s="20">
        <f>IF(Y824&gt;=10,VLOOKUP(U824,[2]提成计算!B:T,19,FALSE),VLOOKUP(U824,[2]提成计算!B:T,18,FALSE))</f>
        <v>0.09</v>
      </c>
      <c r="AT824" s="20">
        <f t="shared" si="79"/>
        <v>79.92</v>
      </c>
      <c r="AU824" s="20">
        <f t="shared" si="80"/>
        <v>25</v>
      </c>
    </row>
    <row r="825" spans="1:47" s="20" customFormat="1" x14ac:dyDescent="0.15">
      <c r="A825" s="21" t="s">
        <v>1273</v>
      </c>
      <c r="B825" s="20" t="s">
        <v>918</v>
      </c>
      <c r="C825" s="20" t="s">
        <v>1099</v>
      </c>
      <c r="D825" s="20" t="s">
        <v>1136</v>
      </c>
      <c r="E825" s="20" t="s">
        <v>1137</v>
      </c>
      <c r="F825" s="20" t="s">
        <v>1250</v>
      </c>
      <c r="G825" s="20" t="s">
        <v>1452</v>
      </c>
      <c r="I825" s="20">
        <v>18819729959</v>
      </c>
      <c r="J825" s="20" t="s">
        <v>924</v>
      </c>
      <c r="K825" s="20" t="s">
        <v>1298</v>
      </c>
      <c r="L825" s="20" t="s">
        <v>1299</v>
      </c>
      <c r="M825" s="20">
        <v>888</v>
      </c>
      <c r="N825" s="20">
        <v>888</v>
      </c>
      <c r="O825" s="20" t="s">
        <v>927</v>
      </c>
      <c r="P825" s="20" t="s">
        <v>886</v>
      </c>
      <c r="Q825" s="28"/>
      <c r="R825" s="21"/>
      <c r="S825" s="25" t="s">
        <v>1159</v>
      </c>
      <c r="T825" s="21" t="s">
        <v>53</v>
      </c>
      <c r="U825" s="22" t="s">
        <v>1355</v>
      </c>
      <c r="V825" s="46">
        <v>1</v>
      </c>
      <c r="W825" s="26">
        <f t="shared" si="53"/>
        <v>1</v>
      </c>
      <c r="X825" s="26"/>
      <c r="Y825" s="21">
        <v>12</v>
      </c>
      <c r="Z825" s="22">
        <f t="shared" si="51"/>
        <v>888</v>
      </c>
      <c r="AA825" s="20" t="s">
        <v>1278</v>
      </c>
      <c r="AB825" s="22"/>
      <c r="AC825" s="22">
        <v>1</v>
      </c>
      <c r="AD825" s="22"/>
      <c r="AE825" s="22">
        <f t="shared" si="54"/>
        <v>888</v>
      </c>
      <c r="AF825" s="22">
        <f t="shared" si="55"/>
        <v>888</v>
      </c>
      <c r="AH825" s="22"/>
      <c r="AI825" s="22"/>
      <c r="AJ825" s="22">
        <f t="shared" si="78"/>
        <v>888</v>
      </c>
      <c r="AK825" s="22">
        <f>IF(O825="(传统)XDSL",VLOOKUP(S825,[2]直销续费率明细!C:I,7,FALSE)*1,IF(O825="GPON+XDSL",VLOOKUP(S825,[2]直销续费率明细!C:I,7,FALSE)*1,VLOOKUP(S825,[2]直销续费率明细!C:I,5,FALSE)*1))</f>
        <v>-40</v>
      </c>
      <c r="AL825" s="22" t="s">
        <v>1300</v>
      </c>
      <c r="AM825" s="22"/>
      <c r="AN825" s="22"/>
      <c r="AO825" s="22" t="s">
        <v>1279</v>
      </c>
      <c r="AP825" s="22" t="s">
        <v>1301</v>
      </c>
      <c r="AQ825" s="22"/>
      <c r="AR825" s="22"/>
      <c r="AS825" s="20">
        <f>IF(Y825&gt;=10,VLOOKUP(U825,[2]提成计算!B:T,19,FALSE),VLOOKUP(U825,[2]提成计算!B:T,18,FALSE))</f>
        <v>0.09</v>
      </c>
      <c r="AT825" s="20">
        <f t="shared" si="79"/>
        <v>79.92</v>
      </c>
      <c r="AU825" s="20">
        <f t="shared" si="80"/>
        <v>-40</v>
      </c>
    </row>
    <row r="826" spans="1:47" s="20" customFormat="1" x14ac:dyDescent="0.15">
      <c r="A826" s="21" t="s">
        <v>1273</v>
      </c>
      <c r="B826" s="20" t="s">
        <v>918</v>
      </c>
      <c r="C826" s="20" t="s">
        <v>1099</v>
      </c>
      <c r="D826" s="20" t="s">
        <v>1100</v>
      </c>
      <c r="E826" s="20" t="s">
        <v>1425</v>
      </c>
      <c r="F826" s="20" t="s">
        <v>1250</v>
      </c>
      <c r="G826" s="20" t="s">
        <v>1453</v>
      </c>
      <c r="I826" s="20">
        <v>13532519172</v>
      </c>
      <c r="J826" s="20" t="s">
        <v>1268</v>
      </c>
      <c r="K826" s="20" t="s">
        <v>1298</v>
      </c>
      <c r="L826" s="20" t="s">
        <v>1358</v>
      </c>
      <c r="M826" s="20">
        <v>1088</v>
      </c>
      <c r="N826" s="20">
        <v>1088</v>
      </c>
      <c r="O826" s="20" t="s">
        <v>927</v>
      </c>
      <c r="P826" s="20" t="s">
        <v>886</v>
      </c>
      <c r="Q826" s="28"/>
      <c r="R826" s="21"/>
      <c r="S826" s="21"/>
      <c r="T826" s="21" t="s">
        <v>1108</v>
      </c>
      <c r="U826" s="22" t="s">
        <v>1454</v>
      </c>
      <c r="V826" s="46">
        <v>1</v>
      </c>
      <c r="W826" s="26">
        <f t="shared" si="53"/>
        <v>1</v>
      </c>
      <c r="X826" s="26">
        <f t="shared" si="61"/>
        <v>1</v>
      </c>
      <c r="Y826" s="21">
        <v>10</v>
      </c>
      <c r="Z826" s="22">
        <f t="shared" si="51"/>
        <v>1088</v>
      </c>
      <c r="AA826" s="20" t="s">
        <v>1278</v>
      </c>
      <c r="AB826" s="22"/>
      <c r="AC826" s="22">
        <v>1</v>
      </c>
      <c r="AD826" s="22"/>
      <c r="AE826" s="22">
        <f t="shared" si="54"/>
        <v>1088</v>
      </c>
      <c r="AF826" s="22">
        <f t="shared" si="55"/>
        <v>1088</v>
      </c>
      <c r="AG826" s="20">
        <f t="shared" ref="AG826:AG827" si="81">N826</f>
        <v>1088</v>
      </c>
      <c r="AJ826" s="22"/>
      <c r="AK826" s="22"/>
      <c r="AL826" s="22"/>
      <c r="AM826" s="22"/>
      <c r="AN826" s="22"/>
      <c r="AO826" s="22" t="s">
        <v>1429</v>
      </c>
      <c r="AP826" s="22" t="s">
        <v>1301</v>
      </c>
      <c r="AQ826" s="22"/>
      <c r="AR826" s="22"/>
    </row>
    <row r="827" spans="1:47" s="20" customFormat="1" x14ac:dyDescent="0.15">
      <c r="A827" s="21" t="s">
        <v>1273</v>
      </c>
      <c r="B827" s="20" t="s">
        <v>918</v>
      </c>
      <c r="C827" s="20" t="s">
        <v>1099</v>
      </c>
      <c r="D827" s="20" t="s">
        <v>1136</v>
      </c>
      <c r="E827" s="20" t="s">
        <v>1101</v>
      </c>
      <c r="F827" s="20" t="s">
        <v>1250</v>
      </c>
      <c r="G827" s="20" t="s">
        <v>1455</v>
      </c>
      <c r="I827" s="20">
        <v>13713849626</v>
      </c>
      <c r="J827" s="20" t="s">
        <v>1049</v>
      </c>
      <c r="K827" s="20" t="s">
        <v>1298</v>
      </c>
      <c r="L827" s="20" t="s">
        <v>1358</v>
      </c>
      <c r="M827" s="20">
        <v>1088</v>
      </c>
      <c r="N827" s="20">
        <v>1088</v>
      </c>
      <c r="O827" s="20" t="e">
        <v>#N/A</v>
      </c>
      <c r="P827" s="20" t="s">
        <v>1432</v>
      </c>
      <c r="Q827" s="28"/>
      <c r="R827" s="21"/>
      <c r="S827" s="21"/>
      <c r="T827" s="21" t="s">
        <v>1108</v>
      </c>
      <c r="U827" s="22" t="s">
        <v>1456</v>
      </c>
      <c r="V827" s="46">
        <v>1</v>
      </c>
      <c r="W827" s="26">
        <f t="shared" si="53"/>
        <v>1</v>
      </c>
      <c r="X827" s="26">
        <f t="shared" si="61"/>
        <v>1</v>
      </c>
      <c r="Y827" s="21">
        <v>10</v>
      </c>
      <c r="Z827" s="22">
        <f t="shared" si="51"/>
        <v>1088</v>
      </c>
      <c r="AA827" s="20" t="s">
        <v>1434</v>
      </c>
      <c r="AB827" s="22"/>
      <c r="AC827" s="22">
        <v>1</v>
      </c>
      <c r="AD827" s="22"/>
      <c r="AE827" s="22">
        <f t="shared" si="54"/>
        <v>1088</v>
      </c>
      <c r="AF827" s="22">
        <f t="shared" si="55"/>
        <v>1088</v>
      </c>
      <c r="AG827" s="20">
        <f t="shared" si="81"/>
        <v>1088</v>
      </c>
      <c r="AJ827" s="22"/>
      <c r="AK827" s="22"/>
      <c r="AL827" s="22"/>
      <c r="AM827" s="22"/>
      <c r="AN827" s="22"/>
      <c r="AO827" s="22" t="s">
        <v>1429</v>
      </c>
      <c r="AP827" s="22" t="s">
        <v>1301</v>
      </c>
      <c r="AQ827" s="22"/>
      <c r="AR827" s="22"/>
    </row>
    <row r="828" spans="1:47" s="20" customFormat="1" x14ac:dyDescent="0.15">
      <c r="A828" s="21" t="s">
        <v>1273</v>
      </c>
      <c r="B828" s="20" t="s">
        <v>918</v>
      </c>
      <c r="C828" s="20" t="s">
        <v>984</v>
      </c>
      <c r="D828" s="20" t="s">
        <v>985</v>
      </c>
      <c r="E828" s="20" t="s">
        <v>986</v>
      </c>
      <c r="F828" s="20" t="s">
        <v>1250</v>
      </c>
      <c r="G828" s="20" t="s">
        <v>1457</v>
      </c>
      <c r="I828" s="20">
        <v>13538333622</v>
      </c>
      <c r="J828" s="20" t="s">
        <v>924</v>
      </c>
      <c r="K828" s="20" t="s">
        <v>1298</v>
      </c>
      <c r="L828" s="20" t="s">
        <v>1299</v>
      </c>
      <c r="M828" s="20">
        <v>888</v>
      </c>
      <c r="N828" s="20">
        <v>888</v>
      </c>
      <c r="O828" s="20" t="s">
        <v>927</v>
      </c>
      <c r="P828" s="20" t="s">
        <v>1432</v>
      </c>
      <c r="Q828" s="28"/>
      <c r="R828" s="21"/>
      <c r="S828" s="25" t="s">
        <v>990</v>
      </c>
      <c r="T828" s="21" t="s">
        <v>53</v>
      </c>
      <c r="U828" s="22" t="s">
        <v>1458</v>
      </c>
      <c r="V828" s="46">
        <v>1</v>
      </c>
      <c r="W828" s="26">
        <f t="shared" si="53"/>
        <v>1</v>
      </c>
      <c r="X828" s="26"/>
      <c r="Y828" s="21">
        <v>12</v>
      </c>
      <c r="Z828" s="22">
        <f t="shared" si="51"/>
        <v>888</v>
      </c>
      <c r="AA828" s="20" t="s">
        <v>1434</v>
      </c>
      <c r="AB828" s="22"/>
      <c r="AC828" s="22">
        <v>1</v>
      </c>
      <c r="AD828" s="22"/>
      <c r="AE828" s="22">
        <f t="shared" si="54"/>
        <v>888</v>
      </c>
      <c r="AF828" s="22">
        <f t="shared" si="55"/>
        <v>888</v>
      </c>
      <c r="AH828" s="22"/>
      <c r="AI828" s="22"/>
      <c r="AJ828" s="22">
        <f t="shared" ref="AJ828:AJ832" si="82">N828</f>
        <v>888</v>
      </c>
      <c r="AK828" s="22">
        <f>IF(O828="(传统)XDSL",VLOOKUP(S828,[2]直销续费率明细!C:I,7,FALSE)*1,IF(O828="GPON+XDSL",VLOOKUP(S828,[2]直销续费率明细!C:I,7,FALSE)*1,VLOOKUP(S828,[2]直销续费率明细!C:I,5,FALSE)*1))</f>
        <v>25</v>
      </c>
      <c r="AL828" s="22" t="s">
        <v>1300</v>
      </c>
      <c r="AM828" s="22"/>
      <c r="AN828" s="22"/>
      <c r="AO828" s="22" t="s">
        <v>1393</v>
      </c>
      <c r="AP828" s="22" t="s">
        <v>1301</v>
      </c>
      <c r="AQ828" s="22"/>
      <c r="AR828" s="22"/>
      <c r="AS828" s="20">
        <f>IF(Y828&gt;=10,VLOOKUP(U828,[2]提成计算!B:T,19,FALSE),VLOOKUP(U828,[2]提成计算!B:T,18,FALSE))</f>
        <v>0.1</v>
      </c>
      <c r="AT828" s="20">
        <f t="shared" ref="AT828:AT832" si="83">IF(AD828*AS828&gt;0,AD828*AS828,AE828*AS828)</f>
        <v>88.800000000000011</v>
      </c>
      <c r="AU828" s="20">
        <f t="shared" ref="AU828:AU832" si="84">IF(AND(AK828&lt;0,AK828+AT828&lt;0),-AT828,AK828)</f>
        <v>25</v>
      </c>
    </row>
    <row r="829" spans="1:47" s="20" customFormat="1" x14ac:dyDescent="0.15">
      <c r="A829" s="21" t="s">
        <v>1273</v>
      </c>
      <c r="B829" s="20" t="s">
        <v>918</v>
      </c>
      <c r="C829" s="20" t="s">
        <v>1050</v>
      </c>
      <c r="D829" s="20" t="s">
        <v>1070</v>
      </c>
      <c r="E829" s="20" t="s">
        <v>1302</v>
      </c>
      <c r="F829" s="20" t="s">
        <v>1250</v>
      </c>
      <c r="G829" s="20" t="s">
        <v>1459</v>
      </c>
      <c r="I829" s="20">
        <v>13724571397</v>
      </c>
      <c r="J829" s="20" t="s">
        <v>924</v>
      </c>
      <c r="K829" s="20" t="s">
        <v>1298</v>
      </c>
      <c r="L829" s="20" t="s">
        <v>1299</v>
      </c>
      <c r="M829" s="20">
        <v>888</v>
      </c>
      <c r="N829" s="20">
        <v>888</v>
      </c>
      <c r="O829" s="20" t="s">
        <v>927</v>
      </c>
      <c r="P829" s="20" t="s">
        <v>1396</v>
      </c>
      <c r="Q829" s="28"/>
      <c r="R829" s="21"/>
      <c r="S829" s="25" t="s">
        <v>1304</v>
      </c>
      <c r="T829" s="21" t="s">
        <v>53</v>
      </c>
      <c r="U829" s="22" t="s">
        <v>1460</v>
      </c>
      <c r="V829" s="46">
        <v>1</v>
      </c>
      <c r="W829" s="26">
        <f t="shared" si="53"/>
        <v>1</v>
      </c>
      <c r="X829" s="26"/>
      <c r="Y829" s="21">
        <v>12</v>
      </c>
      <c r="Z829" s="22">
        <f t="shared" si="51"/>
        <v>888</v>
      </c>
      <c r="AA829" s="20" t="s">
        <v>1398</v>
      </c>
      <c r="AB829" s="22"/>
      <c r="AC829" s="22">
        <v>1</v>
      </c>
      <c r="AD829" s="22"/>
      <c r="AE829" s="22">
        <f t="shared" si="54"/>
        <v>888</v>
      </c>
      <c r="AF829" s="22">
        <f t="shared" si="55"/>
        <v>888</v>
      </c>
      <c r="AH829" s="22"/>
      <c r="AI829" s="22"/>
      <c r="AJ829" s="22">
        <f t="shared" si="82"/>
        <v>888</v>
      </c>
      <c r="AK829" s="22">
        <f>IF(O829="(传统)XDSL",VLOOKUP(S829,[2]直销续费率明细!C:I,7,FALSE)*1,IF(O829="GPON+XDSL",VLOOKUP(S829,[2]直销续费率明细!C:I,7,FALSE)*1,VLOOKUP(S829,[2]直销续费率明细!C:I,5,FALSE)*1))</f>
        <v>-40</v>
      </c>
      <c r="AL829" s="22" t="s">
        <v>1300</v>
      </c>
      <c r="AM829" s="22"/>
      <c r="AN829" s="22"/>
      <c r="AO829" s="22" t="s">
        <v>1393</v>
      </c>
      <c r="AP829" s="22" t="s">
        <v>1301</v>
      </c>
      <c r="AQ829" s="22"/>
      <c r="AR829" s="22"/>
      <c r="AS829" s="20">
        <f>IF(Y829&gt;=10,VLOOKUP(U829,[2]提成计算!B:T,19,FALSE),VLOOKUP(U829,[2]提成计算!B:T,18,FALSE))</f>
        <v>0.09</v>
      </c>
      <c r="AT829" s="20">
        <f t="shared" si="83"/>
        <v>79.92</v>
      </c>
      <c r="AU829" s="20">
        <f t="shared" si="84"/>
        <v>-40</v>
      </c>
    </row>
    <row r="830" spans="1:47" s="20" customFormat="1" x14ac:dyDescent="0.15">
      <c r="A830" s="21" t="s">
        <v>1273</v>
      </c>
      <c r="B830" s="20" t="s">
        <v>918</v>
      </c>
      <c r="C830" s="20" t="s">
        <v>919</v>
      </c>
      <c r="D830" s="20" t="s">
        <v>920</v>
      </c>
      <c r="E830" s="20" t="s">
        <v>1461</v>
      </c>
      <c r="F830" s="20" t="s">
        <v>1250</v>
      </c>
      <c r="G830" s="20" t="s">
        <v>1462</v>
      </c>
      <c r="I830" s="20">
        <v>13418203845</v>
      </c>
      <c r="J830" s="20" t="s">
        <v>924</v>
      </c>
      <c r="K830" s="20" t="s">
        <v>1298</v>
      </c>
      <c r="L830" s="20" t="s">
        <v>1299</v>
      </c>
      <c r="M830" s="20">
        <v>888</v>
      </c>
      <c r="N830" s="20">
        <v>888</v>
      </c>
      <c r="O830" s="20" t="s">
        <v>927</v>
      </c>
      <c r="P830" s="20" t="s">
        <v>1396</v>
      </c>
      <c r="Q830" s="28"/>
      <c r="R830" s="21"/>
      <c r="S830" s="25" t="s">
        <v>1463</v>
      </c>
      <c r="T830" s="21" t="s">
        <v>53</v>
      </c>
      <c r="U830" s="22" t="s">
        <v>1464</v>
      </c>
      <c r="V830" s="46">
        <v>1</v>
      </c>
      <c r="W830" s="26">
        <f t="shared" si="53"/>
        <v>1</v>
      </c>
      <c r="X830" s="26"/>
      <c r="Y830" s="21">
        <v>12</v>
      </c>
      <c r="Z830" s="22">
        <f t="shared" ref="Z830:Z893" si="85">N830</f>
        <v>888</v>
      </c>
      <c r="AA830" s="20" t="s">
        <v>1434</v>
      </c>
      <c r="AB830" s="22"/>
      <c r="AC830" s="22">
        <v>1</v>
      </c>
      <c r="AD830" s="22"/>
      <c r="AE830" s="22">
        <f t="shared" si="54"/>
        <v>888</v>
      </c>
      <c r="AF830" s="22">
        <f t="shared" si="55"/>
        <v>888</v>
      </c>
      <c r="AH830" s="22"/>
      <c r="AI830" s="22"/>
      <c r="AJ830" s="22">
        <f t="shared" si="82"/>
        <v>888</v>
      </c>
      <c r="AK830" s="22">
        <f>IF(O830="(传统)XDSL",VLOOKUP(S830,[2]直销续费率明细!C:I,7,FALSE)*1,IF(O830="GPON+XDSL",VLOOKUP(S830,[2]直销续费率明细!C:I,7,FALSE)*1,VLOOKUP(S830,[2]直销续费率明细!C:I,5,FALSE)*1))</f>
        <v>-40</v>
      </c>
      <c r="AL830" s="22" t="s">
        <v>1300</v>
      </c>
      <c r="AM830" s="22"/>
      <c r="AN830" s="22"/>
      <c r="AO830" s="22" t="s">
        <v>1429</v>
      </c>
      <c r="AP830" s="22" t="s">
        <v>1301</v>
      </c>
      <c r="AQ830" s="22"/>
      <c r="AR830" s="22"/>
      <c r="AS830" s="20">
        <f>IF(Y830&gt;=10,VLOOKUP(U830,[2]提成计算!B:T,19,FALSE),VLOOKUP(U830,[2]提成计算!B:T,18,FALSE))</f>
        <v>0.09</v>
      </c>
      <c r="AT830" s="20">
        <f t="shared" si="83"/>
        <v>79.92</v>
      </c>
      <c r="AU830" s="20">
        <f t="shared" si="84"/>
        <v>-40</v>
      </c>
    </row>
    <row r="831" spans="1:47" s="20" customFormat="1" x14ac:dyDescent="0.15">
      <c r="A831" s="21" t="s">
        <v>1273</v>
      </c>
      <c r="B831" s="20" t="s">
        <v>918</v>
      </c>
      <c r="C831" s="20" t="s">
        <v>1178</v>
      </c>
      <c r="D831" s="20" t="s">
        <v>1183</v>
      </c>
      <c r="E831" s="20" t="s">
        <v>1193</v>
      </c>
      <c r="F831" s="20" t="s">
        <v>1250</v>
      </c>
      <c r="G831" s="20" t="s">
        <v>1465</v>
      </c>
      <c r="I831" s="20">
        <v>13562766327</v>
      </c>
      <c r="J831" s="20" t="s">
        <v>924</v>
      </c>
      <c r="K831" s="20" t="s">
        <v>1247</v>
      </c>
      <c r="L831" s="20" t="s">
        <v>1299</v>
      </c>
      <c r="M831" s="20">
        <v>888</v>
      </c>
      <c r="N831" s="20">
        <v>888</v>
      </c>
      <c r="O831" s="20" t="s">
        <v>927</v>
      </c>
      <c r="P831" s="20" t="s">
        <v>1432</v>
      </c>
      <c r="Q831" s="28"/>
      <c r="R831" s="21" t="s">
        <v>77</v>
      </c>
      <c r="S831" s="25" t="s">
        <v>1466</v>
      </c>
      <c r="T831" s="21" t="s">
        <v>53</v>
      </c>
      <c r="U831" s="22" t="s">
        <v>1467</v>
      </c>
      <c r="V831" s="46">
        <v>1</v>
      </c>
      <c r="W831" s="26">
        <f t="shared" si="53"/>
        <v>1</v>
      </c>
      <c r="X831" s="26"/>
      <c r="Y831" s="21">
        <v>12</v>
      </c>
      <c r="Z831" s="22">
        <f t="shared" si="85"/>
        <v>888</v>
      </c>
      <c r="AA831" s="20" t="s">
        <v>1434</v>
      </c>
      <c r="AB831" s="22"/>
      <c r="AC831" s="22">
        <v>1</v>
      </c>
      <c r="AD831" s="22"/>
      <c r="AE831" s="22">
        <f t="shared" si="54"/>
        <v>888</v>
      </c>
      <c r="AF831" s="22">
        <f t="shared" si="55"/>
        <v>888</v>
      </c>
      <c r="AH831" s="22"/>
      <c r="AI831" s="22"/>
      <c r="AJ831" s="22">
        <f t="shared" si="82"/>
        <v>888</v>
      </c>
      <c r="AK831" s="22">
        <f>IF(O831="(传统)XDSL",VLOOKUP(S831,[2]直销续费率明细!C:I,7,FALSE)*1,IF(O831="GPON+XDSL",VLOOKUP(S831,[2]直销续费率明细!C:I,7,FALSE)*1,VLOOKUP(S831,[2]直销续费率明细!C:I,5,FALSE)*1))</f>
        <v>-40</v>
      </c>
      <c r="AL831" s="22" t="s">
        <v>1300</v>
      </c>
      <c r="AM831" s="22"/>
      <c r="AN831" s="22"/>
      <c r="AO831" s="22" t="s">
        <v>1429</v>
      </c>
      <c r="AP831" s="22" t="s">
        <v>1301</v>
      </c>
      <c r="AQ831" s="22"/>
      <c r="AR831" s="22"/>
      <c r="AS831" s="20">
        <f>IF(Y831&gt;=10,VLOOKUP(U831,[2]提成计算!B:T,19,FALSE),VLOOKUP(U831,[2]提成计算!B:T,18,FALSE))</f>
        <v>0.09</v>
      </c>
      <c r="AT831" s="20">
        <f t="shared" si="83"/>
        <v>79.92</v>
      </c>
      <c r="AU831" s="20">
        <f t="shared" si="84"/>
        <v>-40</v>
      </c>
    </row>
    <row r="832" spans="1:47" s="20" customFormat="1" x14ac:dyDescent="0.15">
      <c r="A832" s="21" t="s">
        <v>1273</v>
      </c>
      <c r="B832" s="20" t="s">
        <v>918</v>
      </c>
      <c r="C832" s="20" t="s">
        <v>984</v>
      </c>
      <c r="D832" s="20" t="s">
        <v>1029</v>
      </c>
      <c r="E832" s="20" t="s">
        <v>1047</v>
      </c>
      <c r="F832" s="20" t="s">
        <v>1250</v>
      </c>
      <c r="G832" s="20" t="s">
        <v>1468</v>
      </c>
      <c r="I832" s="20">
        <v>15015419143</v>
      </c>
      <c r="J832" s="20" t="s">
        <v>924</v>
      </c>
      <c r="K832" s="20" t="s">
        <v>1298</v>
      </c>
      <c r="L832" s="20" t="s">
        <v>1299</v>
      </c>
      <c r="M832" s="20">
        <v>888</v>
      </c>
      <c r="N832" s="20">
        <v>888</v>
      </c>
      <c r="O832" s="20" t="s">
        <v>927</v>
      </c>
      <c r="P832" s="20" t="s">
        <v>1432</v>
      </c>
      <c r="Q832" s="28"/>
      <c r="R832" s="21"/>
      <c r="S832" s="25" t="s">
        <v>1423</v>
      </c>
      <c r="T832" s="21" t="s">
        <v>53</v>
      </c>
      <c r="U832" s="22" t="s">
        <v>1469</v>
      </c>
      <c r="V832" s="46">
        <v>1</v>
      </c>
      <c r="W832" s="26">
        <f t="shared" si="53"/>
        <v>1</v>
      </c>
      <c r="X832" s="26"/>
      <c r="Y832" s="21">
        <v>12</v>
      </c>
      <c r="Z832" s="22">
        <f t="shared" si="85"/>
        <v>888</v>
      </c>
      <c r="AA832" s="20" t="s">
        <v>1434</v>
      </c>
      <c r="AB832" s="22"/>
      <c r="AC832" s="22">
        <v>1</v>
      </c>
      <c r="AD832" s="22"/>
      <c r="AE832" s="22">
        <f t="shared" si="54"/>
        <v>888</v>
      </c>
      <c r="AF832" s="22">
        <f t="shared" si="55"/>
        <v>888</v>
      </c>
      <c r="AH832" s="22"/>
      <c r="AI832" s="22"/>
      <c r="AJ832" s="22">
        <f t="shared" si="82"/>
        <v>888</v>
      </c>
      <c r="AK832" s="22">
        <f>IF(O832="(传统)XDSL",VLOOKUP(S832,[2]直销续费率明细!C:I,7,FALSE)*1,IF(O832="GPON+XDSL",VLOOKUP(S832,[2]直销续费率明细!C:I,7,FALSE)*1,VLOOKUP(S832,[2]直销续费率明细!C:I,5,FALSE)*1))</f>
        <v>25</v>
      </c>
      <c r="AL832" s="22" t="s">
        <v>1300</v>
      </c>
      <c r="AM832" s="22"/>
      <c r="AN832" s="22"/>
      <c r="AO832" s="22" t="s">
        <v>1429</v>
      </c>
      <c r="AP832" s="22" t="s">
        <v>1301</v>
      </c>
      <c r="AQ832" s="22"/>
      <c r="AR832" s="22"/>
      <c r="AS832" s="20">
        <f>IF(Y832&gt;=10,VLOOKUP(U832,[2]提成计算!B:T,19,FALSE),VLOOKUP(U832,[2]提成计算!B:T,18,FALSE))</f>
        <v>0.1</v>
      </c>
      <c r="AT832" s="20">
        <f t="shared" si="83"/>
        <v>88.800000000000011</v>
      </c>
      <c r="AU832" s="20">
        <f t="shared" si="84"/>
        <v>25</v>
      </c>
    </row>
    <row r="833" spans="1:47" s="20" customFormat="1" x14ac:dyDescent="0.15">
      <c r="A833" s="21" t="s">
        <v>1273</v>
      </c>
      <c r="B833" s="20" t="s">
        <v>918</v>
      </c>
      <c r="C833" s="20" t="s">
        <v>984</v>
      </c>
      <c r="D833" s="20" t="s">
        <v>985</v>
      </c>
      <c r="E833" s="20" t="s">
        <v>1004</v>
      </c>
      <c r="F833" s="20" t="s">
        <v>1250</v>
      </c>
      <c r="G833" s="20" t="s">
        <v>1470</v>
      </c>
      <c r="I833" s="20">
        <v>15099753302</v>
      </c>
      <c r="J833" s="20" t="s">
        <v>1471</v>
      </c>
      <c r="K833" s="20" t="s">
        <v>1298</v>
      </c>
      <c r="L833" s="20" t="s">
        <v>1299</v>
      </c>
      <c r="M833" s="20">
        <v>888</v>
      </c>
      <c r="N833" s="20">
        <v>888</v>
      </c>
      <c r="O833" s="20" t="s">
        <v>927</v>
      </c>
      <c r="P833" s="20" t="s">
        <v>1432</v>
      </c>
      <c r="Q833" s="28" t="s">
        <v>1471</v>
      </c>
      <c r="R833" s="21"/>
      <c r="S833" s="21"/>
      <c r="T833" s="21" t="s">
        <v>53</v>
      </c>
      <c r="U833" s="22" t="s">
        <v>1472</v>
      </c>
      <c r="V833" s="46">
        <v>1</v>
      </c>
      <c r="W833" s="26">
        <f t="shared" si="53"/>
        <v>1</v>
      </c>
      <c r="X833" s="26">
        <f t="shared" si="61"/>
        <v>1</v>
      </c>
      <c r="Y833" s="21">
        <v>12</v>
      </c>
      <c r="Z833" s="22">
        <f t="shared" si="85"/>
        <v>888</v>
      </c>
      <c r="AA833" s="20" t="s">
        <v>1434</v>
      </c>
      <c r="AB833" s="22"/>
      <c r="AC833" s="22">
        <v>1</v>
      </c>
      <c r="AD833" s="22"/>
      <c r="AE833" s="22">
        <f t="shared" si="54"/>
        <v>888</v>
      </c>
      <c r="AF833" s="22">
        <f t="shared" si="55"/>
        <v>888</v>
      </c>
      <c r="AG833" s="20">
        <f>N833</f>
        <v>888</v>
      </c>
      <c r="AJ833" s="22"/>
      <c r="AK833" s="22"/>
      <c r="AL833" s="22"/>
      <c r="AM833" s="22"/>
      <c r="AN833" s="22"/>
      <c r="AO833" s="22" t="s">
        <v>1393</v>
      </c>
      <c r="AP833" s="22" t="s">
        <v>1301</v>
      </c>
      <c r="AQ833" s="22"/>
      <c r="AR833" s="22"/>
    </row>
    <row r="834" spans="1:47" s="20" customFormat="1" x14ac:dyDescent="0.15">
      <c r="A834" s="21" t="s">
        <v>1273</v>
      </c>
      <c r="B834" s="20" t="s">
        <v>918</v>
      </c>
      <c r="C834" s="20" t="s">
        <v>984</v>
      </c>
      <c r="D834" s="20" t="s">
        <v>985</v>
      </c>
      <c r="E834" s="20" t="s">
        <v>1041</v>
      </c>
      <c r="F834" s="20" t="s">
        <v>1250</v>
      </c>
      <c r="G834" s="20" t="s">
        <v>1473</v>
      </c>
      <c r="I834" s="20">
        <v>15717785386</v>
      </c>
      <c r="J834" s="20" t="s">
        <v>924</v>
      </c>
      <c r="K834" s="20" t="s">
        <v>988</v>
      </c>
      <c r="L834" s="20" t="s">
        <v>1299</v>
      </c>
      <c r="M834" s="20">
        <v>888</v>
      </c>
      <c r="N834" s="20">
        <v>888</v>
      </c>
      <c r="O834" s="20" t="s">
        <v>927</v>
      </c>
      <c r="P834" s="20" t="s">
        <v>1396</v>
      </c>
      <c r="Q834" s="28"/>
      <c r="R834" s="21" t="s">
        <v>989</v>
      </c>
      <c r="S834" s="25" t="s">
        <v>990</v>
      </c>
      <c r="T834" s="21" t="s">
        <v>53</v>
      </c>
      <c r="U834" s="22" t="s">
        <v>1474</v>
      </c>
      <c r="V834" s="46">
        <v>1</v>
      </c>
      <c r="W834" s="26">
        <f t="shared" si="53"/>
        <v>1</v>
      </c>
      <c r="X834" s="26"/>
      <c r="Y834" s="21">
        <v>12</v>
      </c>
      <c r="Z834" s="22">
        <f t="shared" si="85"/>
        <v>888</v>
      </c>
      <c r="AA834" s="20" t="s">
        <v>1398</v>
      </c>
      <c r="AB834" s="22"/>
      <c r="AC834" s="22">
        <v>1</v>
      </c>
      <c r="AD834" s="22"/>
      <c r="AE834" s="22">
        <f t="shared" si="54"/>
        <v>888</v>
      </c>
      <c r="AF834" s="22">
        <f t="shared" si="55"/>
        <v>888</v>
      </c>
      <c r="AH834" s="22"/>
      <c r="AI834" s="22"/>
      <c r="AJ834" s="22">
        <f t="shared" ref="AJ834:AJ842" si="86">N834</f>
        <v>888</v>
      </c>
      <c r="AK834" s="22">
        <f>IF(O834="(传统)XDSL",VLOOKUP(S834,[2]直销续费率明细!C:I,7,FALSE)*1,IF(O834="GPON+XDSL",VLOOKUP(S834,[2]直销续费率明细!C:I,7,FALSE)*1,VLOOKUP(S834,[2]直销续费率明细!C:I,5,FALSE)*1))</f>
        <v>25</v>
      </c>
      <c r="AL834" s="22" t="s">
        <v>1309</v>
      </c>
      <c r="AM834" s="22"/>
      <c r="AN834" s="22"/>
      <c r="AO834" s="22" t="s">
        <v>1475</v>
      </c>
      <c r="AP834" s="22" t="s">
        <v>1301</v>
      </c>
      <c r="AQ834" s="22"/>
      <c r="AR834" s="22"/>
      <c r="AS834" s="20">
        <f>IF(Y834&gt;=10,VLOOKUP(U834,[2]提成计算!B:T,19,FALSE),VLOOKUP(U834,[2]提成计算!B:T,18,FALSE))</f>
        <v>0.1</v>
      </c>
      <c r="AT834" s="20">
        <f t="shared" ref="AT834:AT835" si="87">IF(AD834*AS834&gt;0,AD834*AS834,AE834*AS834)</f>
        <v>88.800000000000011</v>
      </c>
      <c r="AU834" s="20">
        <f t="shared" ref="AU834:AU835" si="88">IF(AND(AK834&lt;0,AK834+AT834&lt;0),-AT834,AK834)</f>
        <v>25</v>
      </c>
    </row>
    <row r="835" spans="1:47" s="20" customFormat="1" x14ac:dyDescent="0.15">
      <c r="A835" s="21" t="s">
        <v>1273</v>
      </c>
      <c r="B835" s="20" t="s">
        <v>918</v>
      </c>
      <c r="C835" s="20" t="s">
        <v>984</v>
      </c>
      <c r="D835" s="20" t="s">
        <v>985</v>
      </c>
      <c r="E835" s="20" t="s">
        <v>1041</v>
      </c>
      <c r="F835" s="20" t="s">
        <v>1250</v>
      </c>
      <c r="G835" s="20" t="s">
        <v>1476</v>
      </c>
      <c r="I835" s="20">
        <v>13688985458</v>
      </c>
      <c r="J835" s="20" t="s">
        <v>924</v>
      </c>
      <c r="K835" s="20" t="s">
        <v>988</v>
      </c>
      <c r="L835" s="20" t="s">
        <v>1299</v>
      </c>
      <c r="M835" s="20">
        <v>888</v>
      </c>
      <c r="N835" s="20">
        <v>888</v>
      </c>
      <c r="O835" s="20" t="s">
        <v>927</v>
      </c>
      <c r="P835" s="20" t="s">
        <v>1477</v>
      </c>
      <c r="Q835" s="28"/>
      <c r="R835" s="21" t="s">
        <v>989</v>
      </c>
      <c r="S835" s="25" t="s">
        <v>990</v>
      </c>
      <c r="T835" s="21" t="s">
        <v>53</v>
      </c>
      <c r="U835" s="22" t="s">
        <v>1478</v>
      </c>
      <c r="V835" s="46">
        <v>1</v>
      </c>
      <c r="W835" s="26">
        <f t="shared" si="53"/>
        <v>1</v>
      </c>
      <c r="X835" s="26"/>
      <c r="Y835" s="21">
        <v>12</v>
      </c>
      <c r="Z835" s="22">
        <f t="shared" si="85"/>
        <v>888</v>
      </c>
      <c r="AA835" s="20" t="s">
        <v>1479</v>
      </c>
      <c r="AB835" s="22"/>
      <c r="AC835" s="22">
        <v>1</v>
      </c>
      <c r="AD835" s="22"/>
      <c r="AE835" s="22">
        <f t="shared" si="54"/>
        <v>888</v>
      </c>
      <c r="AF835" s="22">
        <f t="shared" si="55"/>
        <v>888</v>
      </c>
      <c r="AH835" s="22"/>
      <c r="AI835" s="22"/>
      <c r="AJ835" s="22">
        <f t="shared" si="86"/>
        <v>888</v>
      </c>
      <c r="AK835" s="22">
        <f>IF(O835="(传统)XDSL",VLOOKUP(S835,[2]直销续费率明细!C:I,7,FALSE)*1,IF(O835="GPON+XDSL",VLOOKUP(S835,[2]直销续费率明细!C:I,7,FALSE)*1,VLOOKUP(S835,[2]直销续费率明细!C:I,5,FALSE)*1))</f>
        <v>25</v>
      </c>
      <c r="AL835" s="22" t="s">
        <v>1300</v>
      </c>
      <c r="AM835" s="22"/>
      <c r="AN835" s="22"/>
      <c r="AO835" s="22" t="s">
        <v>1475</v>
      </c>
      <c r="AP835" s="22" t="s">
        <v>1301</v>
      </c>
      <c r="AQ835" s="22"/>
      <c r="AR835" s="22"/>
      <c r="AS835" s="20">
        <f>IF(Y835&gt;=10,VLOOKUP(U835,[2]提成计算!B:T,19,FALSE),VLOOKUP(U835,[2]提成计算!B:T,18,FALSE))</f>
        <v>0.1</v>
      </c>
      <c r="AT835" s="20">
        <f t="shared" si="87"/>
        <v>88.800000000000011</v>
      </c>
      <c r="AU835" s="20">
        <f t="shared" si="88"/>
        <v>25</v>
      </c>
    </row>
    <row r="836" spans="1:47" s="20" customFormat="1" x14ac:dyDescent="0.15">
      <c r="A836" s="21" t="s">
        <v>1273</v>
      </c>
      <c r="B836" s="20" t="s">
        <v>918</v>
      </c>
      <c r="C836" s="20" t="s">
        <v>984</v>
      </c>
      <c r="D836" s="20" t="s">
        <v>985</v>
      </c>
      <c r="E836" s="20" t="s">
        <v>1280</v>
      </c>
      <c r="F836" s="20" t="s">
        <v>1250</v>
      </c>
      <c r="G836" s="20" t="s">
        <v>1480</v>
      </c>
      <c r="I836" s="20">
        <v>13622644345</v>
      </c>
      <c r="J836" s="20" t="s">
        <v>924</v>
      </c>
      <c r="K836" s="20" t="s">
        <v>1298</v>
      </c>
      <c r="L836" s="20" t="s">
        <v>1299</v>
      </c>
      <c r="M836" s="20">
        <v>888</v>
      </c>
      <c r="N836" s="20">
        <v>888</v>
      </c>
      <c r="O836" s="20" t="s">
        <v>927</v>
      </c>
      <c r="P836" s="20" t="s">
        <v>1477</v>
      </c>
      <c r="Q836" s="28"/>
      <c r="R836" s="21"/>
      <c r="S836" s="25" t="s">
        <v>1405</v>
      </c>
      <c r="T836" s="21" t="s">
        <v>1311</v>
      </c>
      <c r="U836" s="22" t="s">
        <v>1481</v>
      </c>
      <c r="V836" s="46">
        <v>1</v>
      </c>
      <c r="W836" s="26">
        <f t="shared" si="53"/>
        <v>1</v>
      </c>
      <c r="X836" s="26"/>
      <c r="Y836" s="21">
        <v>12</v>
      </c>
      <c r="Z836" s="22">
        <f t="shared" si="85"/>
        <v>888</v>
      </c>
      <c r="AA836" s="20" t="s">
        <v>1479</v>
      </c>
      <c r="AB836" s="22"/>
      <c r="AC836" s="22">
        <v>1</v>
      </c>
      <c r="AD836" s="22"/>
      <c r="AE836" s="22">
        <f t="shared" si="54"/>
        <v>888</v>
      </c>
      <c r="AF836" s="22">
        <f t="shared" si="55"/>
        <v>888</v>
      </c>
      <c r="AH836" s="22"/>
      <c r="AI836" s="22"/>
      <c r="AJ836" s="22">
        <f t="shared" si="86"/>
        <v>888</v>
      </c>
      <c r="AK836" s="22">
        <f>IF(O836="(传统)XDSL",VLOOKUP(S836,[1]续费率明细!C:I,7,FALSE)*1,IF(O836="GPON+XDSL",VLOOKUP(S836,[1]续费率明细!C:I,7,FALSE)*1,VLOOKUP(S836,[1]续费率明细!C:I,5,FALSE)*1))</f>
        <v>-40</v>
      </c>
      <c r="AL836" s="22" t="s">
        <v>1309</v>
      </c>
      <c r="AM836" s="22"/>
      <c r="AN836" s="22"/>
      <c r="AO836" s="22" t="s">
        <v>1475</v>
      </c>
      <c r="AP836" s="22" t="s">
        <v>1301</v>
      </c>
      <c r="AQ836" s="22"/>
      <c r="AR836" s="22"/>
    </row>
    <row r="837" spans="1:47" s="20" customFormat="1" x14ac:dyDescent="0.15">
      <c r="A837" s="21" t="s">
        <v>1273</v>
      </c>
      <c r="B837" s="20" t="s">
        <v>918</v>
      </c>
      <c r="C837" s="20" t="s">
        <v>1099</v>
      </c>
      <c r="D837" s="20" t="s">
        <v>1100</v>
      </c>
      <c r="E837" s="20" t="s">
        <v>1482</v>
      </c>
      <c r="F837" s="20" t="s">
        <v>1250</v>
      </c>
      <c r="G837" s="20" t="s">
        <v>1483</v>
      </c>
      <c r="I837" s="20">
        <v>13415959361</v>
      </c>
      <c r="J837" s="20" t="s">
        <v>924</v>
      </c>
      <c r="K837" s="20" t="s">
        <v>1298</v>
      </c>
      <c r="L837" s="20" t="s">
        <v>1299</v>
      </c>
      <c r="M837" s="20">
        <v>888</v>
      </c>
      <c r="N837" s="20">
        <v>888</v>
      </c>
      <c r="O837" s="20" t="s">
        <v>927</v>
      </c>
      <c r="P837" s="20" t="s">
        <v>1477</v>
      </c>
      <c r="Q837" s="28"/>
      <c r="R837" s="21"/>
      <c r="S837" s="25" t="s">
        <v>1163</v>
      </c>
      <c r="T837" s="21" t="s">
        <v>53</v>
      </c>
      <c r="U837" s="22" t="s">
        <v>1484</v>
      </c>
      <c r="V837" s="46">
        <v>1</v>
      </c>
      <c r="W837" s="26">
        <f t="shared" si="53"/>
        <v>1</v>
      </c>
      <c r="X837" s="26"/>
      <c r="Y837" s="21">
        <v>12</v>
      </c>
      <c r="Z837" s="22">
        <f t="shared" si="85"/>
        <v>888</v>
      </c>
      <c r="AA837" s="20" t="s">
        <v>1479</v>
      </c>
      <c r="AB837" s="22"/>
      <c r="AC837" s="22">
        <v>1</v>
      </c>
      <c r="AD837" s="22"/>
      <c r="AE837" s="22">
        <f t="shared" si="54"/>
        <v>888</v>
      </c>
      <c r="AF837" s="22">
        <f t="shared" si="55"/>
        <v>888</v>
      </c>
      <c r="AH837" s="22"/>
      <c r="AI837" s="22"/>
      <c r="AJ837" s="22">
        <f t="shared" si="86"/>
        <v>888</v>
      </c>
      <c r="AK837" s="22">
        <f>IF(O837="(传统)XDSL",VLOOKUP(S837,[2]直销续费率明细!C:I,7,FALSE)*1,IF(O837="GPON+XDSL",VLOOKUP(S837,[2]直销续费率明细!C:I,7,FALSE)*1,VLOOKUP(S837,[2]直销续费率明细!C:I,5,FALSE)*1))</f>
        <v>-40</v>
      </c>
      <c r="AL837" s="22" t="s">
        <v>1309</v>
      </c>
      <c r="AM837" s="22"/>
      <c r="AN837" s="22"/>
      <c r="AO837" s="22" t="s">
        <v>1475</v>
      </c>
      <c r="AP837" s="22" t="s">
        <v>1301</v>
      </c>
      <c r="AQ837" s="22"/>
      <c r="AR837" s="22"/>
      <c r="AS837" s="20">
        <f>IF(Y837&gt;=10,VLOOKUP(U837,[2]提成计算!B:T,19,FALSE),VLOOKUP(U837,[2]提成计算!B:T,18,FALSE))</f>
        <v>0.12</v>
      </c>
      <c r="AT837" s="20">
        <f t="shared" ref="AT837:AT841" si="89">IF(AD837*AS837&gt;0,AD837*AS837,AE837*AS837)</f>
        <v>106.56</v>
      </c>
      <c r="AU837" s="20">
        <f t="shared" ref="AU837:AU841" si="90">IF(AND(AK837&lt;0,AK837+AT837&lt;0),-AT837,AK837)</f>
        <v>-40</v>
      </c>
    </row>
    <row r="838" spans="1:47" s="20" customFormat="1" x14ac:dyDescent="0.15">
      <c r="A838" s="21" t="s">
        <v>1273</v>
      </c>
      <c r="B838" s="20" t="s">
        <v>918</v>
      </c>
      <c r="C838" s="20" t="s">
        <v>919</v>
      </c>
      <c r="D838" s="20" t="s">
        <v>941</v>
      </c>
      <c r="E838" s="20" t="s">
        <v>1339</v>
      </c>
      <c r="F838" s="20" t="s">
        <v>1250</v>
      </c>
      <c r="G838" s="20" t="s">
        <v>1485</v>
      </c>
      <c r="I838" s="20">
        <v>13728251503</v>
      </c>
      <c r="J838" s="20" t="s">
        <v>924</v>
      </c>
      <c r="K838" s="20" t="s">
        <v>1298</v>
      </c>
      <c r="L838" s="20" t="s">
        <v>1299</v>
      </c>
      <c r="M838" s="20">
        <v>888</v>
      </c>
      <c r="N838" s="20">
        <v>888</v>
      </c>
      <c r="O838" s="20" t="s">
        <v>927</v>
      </c>
      <c r="P838" s="20" t="s">
        <v>1477</v>
      </c>
      <c r="Q838" s="28"/>
      <c r="R838" s="21"/>
      <c r="S838" s="25" t="s">
        <v>1341</v>
      </c>
      <c r="T838" s="21" t="s">
        <v>53</v>
      </c>
      <c r="U838" s="22" t="s">
        <v>1486</v>
      </c>
      <c r="V838" s="46">
        <v>1</v>
      </c>
      <c r="W838" s="26">
        <f t="shared" ref="W838:W842" si="91">V838</f>
        <v>1</v>
      </c>
      <c r="X838" s="26"/>
      <c r="Y838" s="21">
        <v>12</v>
      </c>
      <c r="Z838" s="22">
        <f t="shared" si="85"/>
        <v>888</v>
      </c>
      <c r="AA838" s="20" t="s">
        <v>1479</v>
      </c>
      <c r="AB838" s="22"/>
      <c r="AC838" s="22">
        <v>1</v>
      </c>
      <c r="AD838" s="22"/>
      <c r="AE838" s="22">
        <f t="shared" ref="AE838:AE842" si="92">N838</f>
        <v>888</v>
      </c>
      <c r="AF838" s="22">
        <f t="shared" ref="AF838:AF842" si="93">N838</f>
        <v>888</v>
      </c>
      <c r="AH838" s="22"/>
      <c r="AI838" s="22"/>
      <c r="AJ838" s="22">
        <f t="shared" si="86"/>
        <v>888</v>
      </c>
      <c r="AK838" s="22">
        <f>IF(O838="(传统)XDSL",VLOOKUP(S838,[2]直销续费率明细!C:I,7,FALSE)*1,IF(O838="GPON+XDSL",VLOOKUP(S838,[2]直销续费率明细!C:I,7,FALSE)*1,VLOOKUP(S838,[2]直销续费率明细!C:I,5,FALSE)*1))</f>
        <v>25</v>
      </c>
      <c r="AL838" s="22" t="s">
        <v>1300</v>
      </c>
      <c r="AM838" s="22"/>
      <c r="AN838" s="22"/>
      <c r="AO838" s="22" t="s">
        <v>1393</v>
      </c>
      <c r="AP838" s="22" t="s">
        <v>1301</v>
      </c>
      <c r="AQ838" s="22"/>
      <c r="AR838" s="22"/>
      <c r="AS838" s="20">
        <f>IF(Y838&gt;=10,VLOOKUP(U838,[2]提成计算!B:T,19,FALSE),VLOOKUP(U838,[2]提成计算!B:T,18,FALSE))</f>
        <v>0.09</v>
      </c>
      <c r="AT838" s="20">
        <f t="shared" si="89"/>
        <v>79.92</v>
      </c>
      <c r="AU838" s="20">
        <f t="shared" si="90"/>
        <v>25</v>
      </c>
    </row>
    <row r="839" spans="1:47" s="20" customFormat="1" x14ac:dyDescent="0.15">
      <c r="A839" s="21" t="s">
        <v>1273</v>
      </c>
      <c r="B839" s="20" t="s">
        <v>918</v>
      </c>
      <c r="C839" s="20" t="s">
        <v>919</v>
      </c>
      <c r="D839" s="20" t="s">
        <v>941</v>
      </c>
      <c r="E839" s="20" t="s">
        <v>1487</v>
      </c>
      <c r="F839" s="20" t="s">
        <v>1250</v>
      </c>
      <c r="G839" s="20" t="s">
        <v>1488</v>
      </c>
      <c r="I839" s="20">
        <v>13711999781</v>
      </c>
      <c r="J839" s="20" t="s">
        <v>924</v>
      </c>
      <c r="K839" s="20" t="s">
        <v>1489</v>
      </c>
      <c r="L839" s="20" t="s">
        <v>1299</v>
      </c>
      <c r="M839" s="20">
        <v>888</v>
      </c>
      <c r="N839" s="20">
        <v>888</v>
      </c>
      <c r="O839" s="20" t="s">
        <v>1262</v>
      </c>
      <c r="P839" s="20" t="s">
        <v>1396</v>
      </c>
      <c r="Q839" s="28"/>
      <c r="R839" s="21" t="s">
        <v>99</v>
      </c>
      <c r="S839" s="25" t="s">
        <v>1341</v>
      </c>
      <c r="T839" s="21" t="s">
        <v>1490</v>
      </c>
      <c r="U839" s="22" t="s">
        <v>1491</v>
      </c>
      <c r="V839" s="46">
        <v>1</v>
      </c>
      <c r="W839" s="26">
        <f t="shared" si="91"/>
        <v>1</v>
      </c>
      <c r="X839" s="26"/>
      <c r="Y839" s="21">
        <v>12</v>
      </c>
      <c r="Z839" s="22">
        <f t="shared" si="85"/>
        <v>888</v>
      </c>
      <c r="AA839" s="20" t="s">
        <v>1398</v>
      </c>
      <c r="AB839" s="22"/>
      <c r="AC839" s="22">
        <v>1</v>
      </c>
      <c r="AD839" s="22"/>
      <c r="AE839" s="22">
        <f t="shared" si="92"/>
        <v>888</v>
      </c>
      <c r="AF839" s="22">
        <f t="shared" si="93"/>
        <v>888</v>
      </c>
      <c r="AH839" s="22"/>
      <c r="AI839" s="22"/>
      <c r="AJ839" s="22">
        <f t="shared" si="86"/>
        <v>888</v>
      </c>
      <c r="AK839" s="22">
        <f>IF(O839="(传统)XDSL",VLOOKUP(S839,[2]直销续费率明细!C:I,7,FALSE)*1,IF(O839="GPON+XDSL",VLOOKUP(S839,[2]直销续费率明细!C:I,7,FALSE)*1,VLOOKUP(S839,[2]直销续费率明细!C:I,5,FALSE)*1))</f>
        <v>25</v>
      </c>
      <c r="AL839" s="22" t="s">
        <v>1300</v>
      </c>
      <c r="AM839" s="22"/>
      <c r="AN839" s="22"/>
      <c r="AO839" s="22" t="s">
        <v>1393</v>
      </c>
      <c r="AP839" s="22" t="s">
        <v>1301</v>
      </c>
      <c r="AQ839" s="22"/>
      <c r="AR839" s="22"/>
      <c r="AS839" s="20" t="e">
        <f>IF(Y839&gt;=10,VLOOKUP(U839,[2]提成计算!B:T,19,FALSE),VLOOKUP(U839,[2]提成计算!B:T,18,FALSE))</f>
        <v>#N/A</v>
      </c>
      <c r="AT839" s="20" t="e">
        <f t="shared" si="89"/>
        <v>#N/A</v>
      </c>
      <c r="AU839" s="20" t="e">
        <f t="shared" si="90"/>
        <v>#N/A</v>
      </c>
    </row>
    <row r="840" spans="1:47" s="20" customFormat="1" x14ac:dyDescent="0.15">
      <c r="A840" s="21" t="s">
        <v>1273</v>
      </c>
      <c r="B840" s="20" t="s">
        <v>918</v>
      </c>
      <c r="C840" s="20" t="s">
        <v>1050</v>
      </c>
      <c r="D840" s="20" t="s">
        <v>1051</v>
      </c>
      <c r="E840" s="20" t="s">
        <v>1492</v>
      </c>
      <c r="F840" s="20" t="s">
        <v>1250</v>
      </c>
      <c r="G840" s="20" t="s">
        <v>1493</v>
      </c>
      <c r="I840" s="20">
        <v>13763262447</v>
      </c>
      <c r="J840" s="20" t="s">
        <v>924</v>
      </c>
      <c r="K840" s="20" t="s">
        <v>1298</v>
      </c>
      <c r="L840" s="20" t="s">
        <v>1299</v>
      </c>
      <c r="M840" s="20">
        <v>888</v>
      </c>
      <c r="N840" s="20">
        <v>888</v>
      </c>
      <c r="O840" s="20" t="s">
        <v>927</v>
      </c>
      <c r="P840" s="20" t="s">
        <v>1396</v>
      </c>
      <c r="Q840" s="28"/>
      <c r="R840" s="21"/>
      <c r="S840" s="25" t="s">
        <v>1494</v>
      </c>
      <c r="T840" s="21" t="s">
        <v>53</v>
      </c>
      <c r="U840" s="22" t="s">
        <v>1495</v>
      </c>
      <c r="V840" s="46">
        <v>1</v>
      </c>
      <c r="W840" s="26">
        <f t="shared" si="91"/>
        <v>1</v>
      </c>
      <c r="X840" s="26"/>
      <c r="Y840" s="21">
        <v>12</v>
      </c>
      <c r="Z840" s="22">
        <f t="shared" si="85"/>
        <v>888</v>
      </c>
      <c r="AA840" s="20" t="s">
        <v>1398</v>
      </c>
      <c r="AB840" s="22"/>
      <c r="AC840" s="22">
        <v>1</v>
      </c>
      <c r="AD840" s="22"/>
      <c r="AE840" s="22">
        <f t="shared" si="92"/>
        <v>888</v>
      </c>
      <c r="AF840" s="22">
        <f t="shared" si="93"/>
        <v>888</v>
      </c>
      <c r="AH840" s="22"/>
      <c r="AI840" s="22"/>
      <c r="AJ840" s="22">
        <f t="shared" si="86"/>
        <v>888</v>
      </c>
      <c r="AK840" s="22">
        <f>IF(O840="(传统)XDSL",VLOOKUP(S840,[2]直销续费率明细!C:I,7,FALSE)*1,IF(O840="GPON+XDSL",VLOOKUP(S840,[2]直销续费率明细!C:I,7,FALSE)*1,VLOOKUP(S840,[2]直销续费率明细!C:I,5,FALSE)*1))</f>
        <v>25</v>
      </c>
      <c r="AL840" s="22" t="s">
        <v>1309</v>
      </c>
      <c r="AM840" s="22"/>
      <c r="AN840" s="22"/>
      <c r="AO840" s="22" t="s">
        <v>1393</v>
      </c>
      <c r="AP840" s="22" t="s">
        <v>1301</v>
      </c>
      <c r="AQ840" s="22"/>
      <c r="AR840" s="22"/>
      <c r="AS840" s="20">
        <f>IF(Y840&gt;=10,VLOOKUP(U840,[2]提成计算!B:T,19,FALSE),VLOOKUP(U840,[2]提成计算!B:T,18,FALSE))</f>
        <v>0.09</v>
      </c>
      <c r="AT840" s="20">
        <f t="shared" si="89"/>
        <v>79.92</v>
      </c>
      <c r="AU840" s="20">
        <f t="shared" si="90"/>
        <v>25</v>
      </c>
    </row>
    <row r="841" spans="1:47" s="20" customFormat="1" x14ac:dyDescent="0.15">
      <c r="A841" s="21" t="s">
        <v>1273</v>
      </c>
      <c r="B841" s="20" t="s">
        <v>918</v>
      </c>
      <c r="C841" s="20" t="s">
        <v>1050</v>
      </c>
      <c r="D841" s="20" t="s">
        <v>1070</v>
      </c>
      <c r="E841" s="20" t="s">
        <v>1302</v>
      </c>
      <c r="F841" s="20" t="s">
        <v>1250</v>
      </c>
      <c r="G841" s="20" t="s">
        <v>1496</v>
      </c>
      <c r="I841" s="20">
        <v>13712550691</v>
      </c>
      <c r="J841" s="20" t="s">
        <v>924</v>
      </c>
      <c r="K841" s="20" t="s">
        <v>1298</v>
      </c>
      <c r="L841" s="20" t="s">
        <v>1299</v>
      </c>
      <c r="M841" s="20">
        <v>888</v>
      </c>
      <c r="N841" s="20">
        <v>888</v>
      </c>
      <c r="O841" s="20" t="s">
        <v>927</v>
      </c>
      <c r="P841" s="20" t="s">
        <v>1396</v>
      </c>
      <c r="Q841" s="28"/>
      <c r="R841" s="21"/>
      <c r="S841" s="25" t="s">
        <v>1304</v>
      </c>
      <c r="T841" s="21" t="s">
        <v>53</v>
      </c>
      <c r="U841" s="22" t="s">
        <v>1460</v>
      </c>
      <c r="V841" s="46">
        <v>1</v>
      </c>
      <c r="W841" s="26">
        <f t="shared" si="91"/>
        <v>1</v>
      </c>
      <c r="X841" s="26"/>
      <c r="Y841" s="21">
        <v>12</v>
      </c>
      <c r="Z841" s="22">
        <f t="shared" si="85"/>
        <v>888</v>
      </c>
      <c r="AA841" s="20" t="s">
        <v>1398</v>
      </c>
      <c r="AB841" s="22"/>
      <c r="AC841" s="22">
        <v>1</v>
      </c>
      <c r="AD841" s="22"/>
      <c r="AE841" s="22">
        <f t="shared" si="92"/>
        <v>888</v>
      </c>
      <c r="AF841" s="22">
        <f t="shared" si="93"/>
        <v>888</v>
      </c>
      <c r="AH841" s="22"/>
      <c r="AI841" s="22"/>
      <c r="AJ841" s="22">
        <f t="shared" si="86"/>
        <v>888</v>
      </c>
      <c r="AK841" s="22">
        <f>IF(O841="(传统)XDSL",VLOOKUP(S841,[2]直销续费率明细!C:I,7,FALSE)*1,IF(O841="GPON+XDSL",VLOOKUP(S841,[2]直销续费率明细!C:I,7,FALSE)*1,VLOOKUP(S841,[2]直销续费率明细!C:I,5,FALSE)*1))</f>
        <v>-40</v>
      </c>
      <c r="AL841" s="22" t="s">
        <v>1309</v>
      </c>
      <c r="AM841" s="22"/>
      <c r="AN841" s="22"/>
      <c r="AO841" s="22" t="s">
        <v>1393</v>
      </c>
      <c r="AP841" s="22" t="s">
        <v>1301</v>
      </c>
      <c r="AQ841" s="22"/>
      <c r="AR841" s="22"/>
      <c r="AS841" s="20">
        <f>IF(Y841&gt;=10,VLOOKUP(U841,[2]提成计算!B:T,19,FALSE),VLOOKUP(U841,[2]提成计算!B:T,18,FALSE))</f>
        <v>0.09</v>
      </c>
      <c r="AT841" s="20">
        <f t="shared" si="89"/>
        <v>79.92</v>
      </c>
      <c r="AU841" s="20">
        <f t="shared" si="90"/>
        <v>-40</v>
      </c>
    </row>
    <row r="842" spans="1:47" s="20" customFormat="1" x14ac:dyDescent="0.15">
      <c r="A842" s="21" t="s">
        <v>1273</v>
      </c>
      <c r="B842" s="20" t="s">
        <v>918</v>
      </c>
      <c r="C842" s="20" t="s">
        <v>1178</v>
      </c>
      <c r="D842" s="20" t="s">
        <v>1189</v>
      </c>
      <c r="E842" s="20" t="s">
        <v>1497</v>
      </c>
      <c r="F842" s="20" t="s">
        <v>1250</v>
      </c>
      <c r="G842" s="20" t="s">
        <v>1498</v>
      </c>
      <c r="I842" s="20">
        <v>13416988978</v>
      </c>
      <c r="J842" s="20" t="s">
        <v>924</v>
      </c>
      <c r="K842" s="20" t="s">
        <v>1298</v>
      </c>
      <c r="L842" s="20" t="s">
        <v>1299</v>
      </c>
      <c r="M842" s="20">
        <v>888</v>
      </c>
      <c r="N842" s="20">
        <v>888</v>
      </c>
      <c r="O842" s="20" t="s">
        <v>1334</v>
      </c>
      <c r="P842" s="20" t="s">
        <v>1396</v>
      </c>
      <c r="Q842" s="28"/>
      <c r="R842" s="21"/>
      <c r="S842" s="25" t="s">
        <v>1192</v>
      </c>
      <c r="T842" s="21" t="s">
        <v>1108</v>
      </c>
      <c r="U842" s="22" t="s">
        <v>1499</v>
      </c>
      <c r="V842" s="46">
        <v>1</v>
      </c>
      <c r="W842" s="26">
        <f t="shared" si="91"/>
        <v>1</v>
      </c>
      <c r="X842" s="26"/>
      <c r="Y842" s="21">
        <v>12</v>
      </c>
      <c r="Z842" s="22">
        <f t="shared" si="85"/>
        <v>888</v>
      </c>
      <c r="AA842" s="20" t="s">
        <v>1398</v>
      </c>
      <c r="AB842" s="22"/>
      <c r="AC842" s="22">
        <v>1</v>
      </c>
      <c r="AD842" s="22"/>
      <c r="AE842" s="22">
        <f t="shared" si="92"/>
        <v>888</v>
      </c>
      <c r="AF842" s="22">
        <f t="shared" si="93"/>
        <v>888</v>
      </c>
      <c r="AH842" s="22"/>
      <c r="AI842" s="22"/>
      <c r="AJ842" s="22">
        <f t="shared" si="86"/>
        <v>888</v>
      </c>
      <c r="AK842" s="22">
        <f>IF(O842="(传统)XDSL",VLOOKUP(S842,[1]续费率明细!C:I,7,FALSE)*1,IF(O842="GPON+XDSL",VLOOKUP(S842,[1]续费率明细!C:I,7,FALSE)*1,VLOOKUP(S842,[1]续费率明细!C:I,5,FALSE)*1))</f>
        <v>-40</v>
      </c>
      <c r="AL842" s="22" t="s">
        <v>1309</v>
      </c>
      <c r="AM842" s="22"/>
      <c r="AN842" s="22"/>
      <c r="AO842" s="22" t="s">
        <v>1393</v>
      </c>
      <c r="AP842" s="22" t="s">
        <v>1301</v>
      </c>
      <c r="AQ842" s="22"/>
      <c r="AR842" s="22"/>
    </row>
    <row r="843" spans="1:47" s="20" customFormat="1" x14ac:dyDescent="0.15">
      <c r="A843" s="21" t="s">
        <v>1273</v>
      </c>
      <c r="B843" s="20" t="s">
        <v>918</v>
      </c>
      <c r="C843" s="20" t="s">
        <v>984</v>
      </c>
      <c r="D843" s="20" t="s">
        <v>985</v>
      </c>
      <c r="E843" s="20" t="s">
        <v>1004</v>
      </c>
      <c r="F843" s="20" t="s">
        <v>1250</v>
      </c>
      <c r="G843" s="20" t="s">
        <v>1470</v>
      </c>
      <c r="I843" s="20">
        <v>15099753302</v>
      </c>
      <c r="J843" s="20" t="s">
        <v>1500</v>
      </c>
      <c r="K843" s="20" t="s">
        <v>1298</v>
      </c>
      <c r="L843" s="20" t="s">
        <v>1277</v>
      </c>
      <c r="M843" s="20">
        <v>-888</v>
      </c>
      <c r="N843" s="20">
        <v>-888</v>
      </c>
      <c r="O843" s="20" t="s">
        <v>927</v>
      </c>
      <c r="P843" s="20" t="s">
        <v>1396</v>
      </c>
      <c r="Q843" s="28"/>
      <c r="R843" s="21"/>
      <c r="S843" s="21"/>
      <c r="T843" s="21" t="s">
        <v>53</v>
      </c>
      <c r="U843" s="22" t="s">
        <v>1501</v>
      </c>
      <c r="V843" s="46"/>
      <c r="W843" s="26"/>
      <c r="X843" s="26"/>
      <c r="Y843" s="21">
        <v>2</v>
      </c>
      <c r="Z843" s="22">
        <f t="shared" si="85"/>
        <v>-888</v>
      </c>
      <c r="AA843" s="20" t="s">
        <v>1398</v>
      </c>
      <c r="AB843" s="22"/>
      <c r="AC843" s="22"/>
      <c r="AD843" s="22"/>
      <c r="AE843" s="22"/>
      <c r="AF843" s="22"/>
      <c r="AH843" s="22"/>
      <c r="AI843" s="22"/>
      <c r="AJ843" s="22"/>
      <c r="AK843" s="22"/>
      <c r="AL843" s="22"/>
      <c r="AM843" s="22"/>
      <c r="AN843" s="22"/>
      <c r="AO843" s="22" t="s">
        <v>1393</v>
      </c>
      <c r="AP843" s="22">
        <v>0</v>
      </c>
      <c r="AQ843" s="22"/>
      <c r="AR843" s="22"/>
    </row>
    <row r="844" spans="1:47" s="20" customFormat="1" x14ac:dyDescent="0.15">
      <c r="A844" s="21" t="s">
        <v>1273</v>
      </c>
      <c r="B844" s="20" t="s">
        <v>918</v>
      </c>
      <c r="C844" s="20" t="s">
        <v>984</v>
      </c>
      <c r="D844" s="20" t="s">
        <v>985</v>
      </c>
      <c r="E844" s="20" t="s">
        <v>1004</v>
      </c>
      <c r="F844" s="20" t="s">
        <v>1250</v>
      </c>
      <c r="G844" s="20" t="s">
        <v>1470</v>
      </c>
      <c r="I844" s="20">
        <v>15099753302</v>
      </c>
      <c r="J844" s="20" t="s">
        <v>1268</v>
      </c>
      <c r="K844" s="20" t="s">
        <v>1298</v>
      </c>
      <c r="L844" s="20" t="s">
        <v>1358</v>
      </c>
      <c r="M844" s="20">
        <v>1088</v>
      </c>
      <c r="N844" s="20">
        <v>1088</v>
      </c>
      <c r="O844" s="20" t="s">
        <v>927</v>
      </c>
      <c r="P844" s="20" t="s">
        <v>1396</v>
      </c>
      <c r="Q844" s="28"/>
      <c r="R844" s="21"/>
      <c r="S844" s="21"/>
      <c r="T844" s="21" t="s">
        <v>53</v>
      </c>
      <c r="U844" s="22" t="s">
        <v>1501</v>
      </c>
      <c r="V844" s="46">
        <v>1</v>
      </c>
      <c r="W844" s="26">
        <f t="shared" ref="W844:W907" si="94">V844</f>
        <v>1</v>
      </c>
      <c r="X844" s="26">
        <f t="shared" ref="X844:X904" si="95">V844</f>
        <v>1</v>
      </c>
      <c r="Y844" s="21">
        <v>10</v>
      </c>
      <c r="Z844" s="22">
        <f t="shared" si="85"/>
        <v>1088</v>
      </c>
      <c r="AA844" s="20" t="s">
        <v>1398</v>
      </c>
      <c r="AB844" s="22"/>
      <c r="AC844" s="22">
        <v>1</v>
      </c>
      <c r="AD844" s="22"/>
      <c r="AE844" s="22">
        <f t="shared" ref="AE844:AE907" si="96">N844</f>
        <v>1088</v>
      </c>
      <c r="AF844" s="22">
        <f t="shared" ref="AF844:AF907" si="97">N844</f>
        <v>1088</v>
      </c>
      <c r="AG844" s="20">
        <f>N844</f>
        <v>1088</v>
      </c>
      <c r="AJ844" s="22"/>
      <c r="AK844" s="22"/>
      <c r="AL844" s="22"/>
      <c r="AM844" s="22"/>
      <c r="AN844" s="22"/>
      <c r="AO844" s="22" t="s">
        <v>1399</v>
      </c>
      <c r="AP844" s="22" t="s">
        <v>1301</v>
      </c>
      <c r="AQ844" s="22"/>
      <c r="AR844" s="22"/>
    </row>
    <row r="845" spans="1:47" s="20" customFormat="1" x14ac:dyDescent="0.15">
      <c r="A845" s="21" t="s">
        <v>1273</v>
      </c>
      <c r="B845" s="20" t="s">
        <v>918</v>
      </c>
      <c r="C845" s="20" t="s">
        <v>984</v>
      </c>
      <c r="D845" s="20" t="s">
        <v>995</v>
      </c>
      <c r="E845" s="20" t="s">
        <v>1502</v>
      </c>
      <c r="F845" s="20" t="s">
        <v>1250</v>
      </c>
      <c r="G845" s="20" t="s">
        <v>1503</v>
      </c>
      <c r="I845" s="20">
        <v>13717358664</v>
      </c>
      <c r="J845" s="20" t="s">
        <v>924</v>
      </c>
      <c r="K845" s="20" t="s">
        <v>1298</v>
      </c>
      <c r="L845" s="20" t="s">
        <v>1299</v>
      </c>
      <c r="M845" s="20">
        <v>888</v>
      </c>
      <c r="N845" s="20">
        <v>888</v>
      </c>
      <c r="O845" s="20" t="s">
        <v>927</v>
      </c>
      <c r="P845" s="20" t="s">
        <v>1269</v>
      </c>
      <c r="Q845" s="28"/>
      <c r="R845" s="21"/>
      <c r="S845" s="25" t="s">
        <v>1504</v>
      </c>
      <c r="T845" s="21" t="s">
        <v>53</v>
      </c>
      <c r="U845" s="22" t="s">
        <v>1505</v>
      </c>
      <c r="V845" s="46">
        <v>1</v>
      </c>
      <c r="W845" s="26">
        <f t="shared" si="94"/>
        <v>1</v>
      </c>
      <c r="X845" s="26"/>
      <c r="Y845" s="21">
        <v>12</v>
      </c>
      <c r="Z845" s="22">
        <f t="shared" si="85"/>
        <v>888</v>
      </c>
      <c r="AA845" s="20" t="s">
        <v>1403</v>
      </c>
      <c r="AB845" s="22"/>
      <c r="AC845" s="22">
        <v>1</v>
      </c>
      <c r="AD845" s="22"/>
      <c r="AE845" s="22">
        <f t="shared" si="96"/>
        <v>888</v>
      </c>
      <c r="AF845" s="22">
        <f t="shared" si="97"/>
        <v>888</v>
      </c>
      <c r="AH845" s="22"/>
      <c r="AI845" s="22"/>
      <c r="AJ845" s="22">
        <f t="shared" ref="AJ845:AJ851" si="98">N845</f>
        <v>888</v>
      </c>
      <c r="AK845" s="22">
        <f>IF(O845="(传统)XDSL",VLOOKUP(S845,[2]直销续费率明细!C:I,7,FALSE)*1,IF(O845="GPON+XDSL",VLOOKUP(S845,[2]直销续费率明细!C:I,7,FALSE)*1,VLOOKUP(S845,[2]直销续费率明细!C:I,5,FALSE)*1))</f>
        <v>-40</v>
      </c>
      <c r="AL845" s="22" t="s">
        <v>1309</v>
      </c>
      <c r="AM845" s="22"/>
      <c r="AN845" s="22"/>
      <c r="AO845" s="22" t="s">
        <v>1393</v>
      </c>
      <c r="AP845" s="22" t="s">
        <v>1301</v>
      </c>
      <c r="AQ845" s="22"/>
      <c r="AR845" s="22"/>
      <c r="AS845" s="20">
        <f>IF(Y845&gt;=10,VLOOKUP(U845,[2]提成计算!B:T,19,FALSE),VLOOKUP(U845,[2]提成计算!B:T,18,FALSE))</f>
        <v>0.09</v>
      </c>
      <c r="AT845" s="20">
        <f t="shared" ref="AT845:AT851" si="99">IF(AD845*AS845&gt;0,AD845*AS845,AE845*AS845)</f>
        <v>79.92</v>
      </c>
      <c r="AU845" s="20">
        <f t="shared" ref="AU845:AU851" si="100">IF(AND(AK845&lt;0,AK845+AT845&lt;0),-AT845,AK845)</f>
        <v>-40</v>
      </c>
    </row>
    <row r="846" spans="1:47" s="20" customFormat="1" x14ac:dyDescent="0.15">
      <c r="A846" s="21" t="s">
        <v>1273</v>
      </c>
      <c r="B846" s="20" t="s">
        <v>918</v>
      </c>
      <c r="C846" s="20" t="s">
        <v>1050</v>
      </c>
      <c r="D846" s="20" t="s">
        <v>1065</v>
      </c>
      <c r="E846" s="20" t="s">
        <v>1066</v>
      </c>
      <c r="F846" s="20" t="s">
        <v>1250</v>
      </c>
      <c r="G846" s="20" t="s">
        <v>1506</v>
      </c>
      <c r="I846" s="20">
        <v>13416682216</v>
      </c>
      <c r="J846" s="20" t="s">
        <v>924</v>
      </c>
      <c r="K846" s="20" t="s">
        <v>1298</v>
      </c>
      <c r="L846" s="20" t="s">
        <v>1299</v>
      </c>
      <c r="M846" s="20">
        <v>888</v>
      </c>
      <c r="N846" s="20">
        <v>888</v>
      </c>
      <c r="O846" s="20" t="s">
        <v>1334</v>
      </c>
      <c r="P846" s="20" t="s">
        <v>1396</v>
      </c>
      <c r="Q846" s="28"/>
      <c r="R846" s="21"/>
      <c r="S846" s="25" t="s">
        <v>1068</v>
      </c>
      <c r="T846" s="21" t="s">
        <v>53</v>
      </c>
      <c r="U846" s="22" t="s">
        <v>1507</v>
      </c>
      <c r="V846" s="46">
        <v>1</v>
      </c>
      <c r="W846" s="26">
        <f t="shared" si="94"/>
        <v>1</v>
      </c>
      <c r="X846" s="26"/>
      <c r="Y846" s="21">
        <v>12</v>
      </c>
      <c r="Z846" s="22">
        <f t="shared" si="85"/>
        <v>888</v>
      </c>
      <c r="AA846" s="20" t="s">
        <v>1398</v>
      </c>
      <c r="AB846" s="22"/>
      <c r="AC846" s="22">
        <v>1</v>
      </c>
      <c r="AD846" s="22"/>
      <c r="AE846" s="22">
        <f t="shared" si="96"/>
        <v>888</v>
      </c>
      <c r="AF846" s="22">
        <f t="shared" si="97"/>
        <v>888</v>
      </c>
      <c r="AH846" s="22"/>
      <c r="AI846" s="22"/>
      <c r="AJ846" s="22">
        <f t="shared" si="98"/>
        <v>888</v>
      </c>
      <c r="AK846" s="22">
        <f>IF(O846="(传统)XDSL",VLOOKUP(S846,[2]直销续费率明细!C:I,7,FALSE)*1,IF(O846="GPON+XDSL",VLOOKUP(S846,[2]直销续费率明细!C:I,7,FALSE)*1,VLOOKUP(S846,[2]直销续费率明细!C:I,5,FALSE)*1))</f>
        <v>15</v>
      </c>
      <c r="AL846" s="22" t="s">
        <v>1309</v>
      </c>
      <c r="AM846" s="22"/>
      <c r="AN846" s="22"/>
      <c r="AO846" s="22" t="s">
        <v>1393</v>
      </c>
      <c r="AP846" s="22" t="s">
        <v>1301</v>
      </c>
      <c r="AQ846" s="22"/>
      <c r="AR846" s="22"/>
      <c r="AS846" s="20">
        <f>IF(Y846&gt;=10,VLOOKUP(U846,[2]提成计算!B:T,19,FALSE),VLOOKUP(U846,[2]提成计算!B:T,18,FALSE))</f>
        <v>0.1</v>
      </c>
      <c r="AT846" s="20">
        <f t="shared" si="99"/>
        <v>88.800000000000011</v>
      </c>
      <c r="AU846" s="20">
        <f t="shared" si="100"/>
        <v>15</v>
      </c>
    </row>
    <row r="847" spans="1:47" s="20" customFormat="1" x14ac:dyDescent="0.15">
      <c r="A847" s="21" t="s">
        <v>1273</v>
      </c>
      <c r="B847" s="20" t="s">
        <v>918</v>
      </c>
      <c r="C847" s="20" t="s">
        <v>1099</v>
      </c>
      <c r="D847" s="20" t="s">
        <v>1136</v>
      </c>
      <c r="E847" s="20" t="s">
        <v>1137</v>
      </c>
      <c r="F847" s="20" t="s">
        <v>1250</v>
      </c>
      <c r="G847" s="20" t="s">
        <v>1508</v>
      </c>
      <c r="I847" s="20">
        <v>15820808500</v>
      </c>
      <c r="J847" s="20" t="s">
        <v>924</v>
      </c>
      <c r="K847" s="20" t="s">
        <v>1298</v>
      </c>
      <c r="L847" s="20" t="s">
        <v>1299</v>
      </c>
      <c r="M847" s="20">
        <v>888</v>
      </c>
      <c r="N847" s="20">
        <v>888</v>
      </c>
      <c r="O847" s="20" t="s">
        <v>927</v>
      </c>
      <c r="P847" s="20" t="s">
        <v>1396</v>
      </c>
      <c r="Q847" s="28"/>
      <c r="R847" s="21"/>
      <c r="S847" s="25" t="s">
        <v>1159</v>
      </c>
      <c r="T847" s="21" t="s">
        <v>53</v>
      </c>
      <c r="U847" s="22" t="s">
        <v>1509</v>
      </c>
      <c r="V847" s="46">
        <v>1</v>
      </c>
      <c r="W847" s="26">
        <f t="shared" si="94"/>
        <v>1</v>
      </c>
      <c r="X847" s="26"/>
      <c r="Y847" s="21">
        <v>12</v>
      </c>
      <c r="Z847" s="22">
        <f t="shared" si="85"/>
        <v>888</v>
      </c>
      <c r="AA847" s="20" t="s">
        <v>1398</v>
      </c>
      <c r="AB847" s="22"/>
      <c r="AC847" s="22">
        <v>1</v>
      </c>
      <c r="AD847" s="22"/>
      <c r="AE847" s="22">
        <f t="shared" si="96"/>
        <v>888</v>
      </c>
      <c r="AF847" s="22">
        <f t="shared" si="97"/>
        <v>888</v>
      </c>
      <c r="AH847" s="22"/>
      <c r="AI847" s="22"/>
      <c r="AJ847" s="22">
        <f t="shared" si="98"/>
        <v>888</v>
      </c>
      <c r="AK847" s="22">
        <f>IF(O847="(传统)XDSL",VLOOKUP(S847,[2]直销续费率明细!C:I,7,FALSE)*1,IF(O847="GPON+XDSL",VLOOKUP(S847,[2]直销续费率明细!C:I,7,FALSE)*1,VLOOKUP(S847,[2]直销续费率明细!C:I,5,FALSE)*1))</f>
        <v>-40</v>
      </c>
      <c r="AL847" s="22" t="s">
        <v>1300</v>
      </c>
      <c r="AM847" s="22"/>
      <c r="AN847" s="22"/>
      <c r="AO847" s="22" t="s">
        <v>1393</v>
      </c>
      <c r="AP847" s="22" t="s">
        <v>1301</v>
      </c>
      <c r="AQ847" s="22"/>
      <c r="AR847" s="22"/>
      <c r="AS847" s="20">
        <f>IF(Y847&gt;=10,VLOOKUP(U847,[2]提成计算!B:T,19,FALSE),VLOOKUP(U847,[2]提成计算!B:T,18,FALSE))</f>
        <v>0.09</v>
      </c>
      <c r="AT847" s="20">
        <f t="shared" si="99"/>
        <v>79.92</v>
      </c>
      <c r="AU847" s="20">
        <f t="shared" si="100"/>
        <v>-40</v>
      </c>
    </row>
    <row r="848" spans="1:47" s="20" customFormat="1" x14ac:dyDescent="0.15">
      <c r="A848" s="21" t="s">
        <v>1273</v>
      </c>
      <c r="B848" s="20" t="s">
        <v>918</v>
      </c>
      <c r="C848" s="20" t="s">
        <v>1099</v>
      </c>
      <c r="D848" s="20" t="s">
        <v>1136</v>
      </c>
      <c r="E848" s="20" t="s">
        <v>1137</v>
      </c>
      <c r="F848" s="20" t="s">
        <v>1250</v>
      </c>
      <c r="G848" s="20" t="s">
        <v>1510</v>
      </c>
      <c r="I848" s="20">
        <v>13612731679</v>
      </c>
      <c r="J848" s="20" t="s">
        <v>924</v>
      </c>
      <c r="K848" s="20" t="s">
        <v>1298</v>
      </c>
      <c r="L848" s="20" t="s">
        <v>1299</v>
      </c>
      <c r="M848" s="20">
        <v>888</v>
      </c>
      <c r="N848" s="20">
        <v>888</v>
      </c>
      <c r="O848" s="20" t="s">
        <v>927</v>
      </c>
      <c r="P848" s="20" t="s">
        <v>1396</v>
      </c>
      <c r="Q848" s="28"/>
      <c r="R848" s="21"/>
      <c r="S848" s="25" t="s">
        <v>1159</v>
      </c>
      <c r="T848" s="21" t="s">
        <v>53</v>
      </c>
      <c r="U848" s="22" t="s">
        <v>1511</v>
      </c>
      <c r="V848" s="46">
        <v>1</v>
      </c>
      <c r="W848" s="26">
        <f t="shared" si="94"/>
        <v>1</v>
      </c>
      <c r="X848" s="26"/>
      <c r="Y848" s="21">
        <v>12</v>
      </c>
      <c r="Z848" s="22">
        <f t="shared" si="85"/>
        <v>888</v>
      </c>
      <c r="AA848" s="20" t="s">
        <v>1398</v>
      </c>
      <c r="AB848" s="22"/>
      <c r="AC848" s="22">
        <v>1</v>
      </c>
      <c r="AD848" s="22"/>
      <c r="AE848" s="22">
        <f t="shared" si="96"/>
        <v>888</v>
      </c>
      <c r="AF848" s="22">
        <f t="shared" si="97"/>
        <v>888</v>
      </c>
      <c r="AH848" s="22"/>
      <c r="AI848" s="22"/>
      <c r="AJ848" s="22">
        <f t="shared" si="98"/>
        <v>888</v>
      </c>
      <c r="AK848" s="22">
        <f>IF(O848="(传统)XDSL",VLOOKUP(S848,[2]直销续费率明细!C:I,7,FALSE)*1,IF(O848="GPON+XDSL",VLOOKUP(S848,[2]直销续费率明细!C:I,7,FALSE)*1,VLOOKUP(S848,[2]直销续费率明细!C:I,5,FALSE)*1))</f>
        <v>-40</v>
      </c>
      <c r="AL848" s="22" t="s">
        <v>1300</v>
      </c>
      <c r="AM848" s="22"/>
      <c r="AN848" s="22"/>
      <c r="AO848" s="22" t="s">
        <v>1393</v>
      </c>
      <c r="AP848" s="22" t="s">
        <v>1301</v>
      </c>
      <c r="AQ848" s="22"/>
      <c r="AR848" s="22"/>
      <c r="AS848" s="20">
        <f>IF(Y848&gt;=10,VLOOKUP(U848,[2]提成计算!B:T,19,FALSE),VLOOKUP(U848,[2]提成计算!B:T,18,FALSE))</f>
        <v>0.1</v>
      </c>
      <c r="AT848" s="20">
        <f t="shared" si="99"/>
        <v>88.800000000000011</v>
      </c>
      <c r="AU848" s="20">
        <f t="shared" si="100"/>
        <v>-40</v>
      </c>
    </row>
    <row r="849" spans="1:47" s="20" customFormat="1" x14ac:dyDescent="0.15">
      <c r="A849" s="21" t="s">
        <v>1273</v>
      </c>
      <c r="B849" s="20" t="s">
        <v>918</v>
      </c>
      <c r="C849" s="20" t="s">
        <v>1099</v>
      </c>
      <c r="D849" s="20" t="s">
        <v>1136</v>
      </c>
      <c r="E849" s="20" t="s">
        <v>1137</v>
      </c>
      <c r="F849" s="20" t="s">
        <v>1250</v>
      </c>
      <c r="G849" s="20" t="s">
        <v>1512</v>
      </c>
      <c r="I849" s="20">
        <v>13537487222</v>
      </c>
      <c r="J849" s="20" t="s">
        <v>924</v>
      </c>
      <c r="K849" s="20" t="s">
        <v>1298</v>
      </c>
      <c r="L849" s="20" t="s">
        <v>1299</v>
      </c>
      <c r="M849" s="20">
        <v>888</v>
      </c>
      <c r="N849" s="20">
        <v>888</v>
      </c>
      <c r="O849" s="20" t="s">
        <v>927</v>
      </c>
      <c r="P849" s="20" t="s">
        <v>1396</v>
      </c>
      <c r="Q849" s="28"/>
      <c r="R849" s="21"/>
      <c r="S849" s="25" t="s">
        <v>1513</v>
      </c>
      <c r="T849" s="21" t="s">
        <v>53</v>
      </c>
      <c r="U849" s="22" t="s">
        <v>1511</v>
      </c>
      <c r="V849" s="46">
        <v>1</v>
      </c>
      <c r="W849" s="26">
        <f t="shared" si="94"/>
        <v>1</v>
      </c>
      <c r="X849" s="26"/>
      <c r="Y849" s="21">
        <v>12</v>
      </c>
      <c r="Z849" s="22">
        <f t="shared" si="85"/>
        <v>888</v>
      </c>
      <c r="AA849" s="20" t="s">
        <v>1398</v>
      </c>
      <c r="AB849" s="22"/>
      <c r="AC849" s="22">
        <v>1</v>
      </c>
      <c r="AD849" s="22"/>
      <c r="AE849" s="22">
        <f t="shared" si="96"/>
        <v>888</v>
      </c>
      <c r="AF849" s="22">
        <f t="shared" si="97"/>
        <v>888</v>
      </c>
      <c r="AH849" s="22"/>
      <c r="AI849" s="22"/>
      <c r="AJ849" s="22">
        <f t="shared" si="98"/>
        <v>888</v>
      </c>
      <c r="AK849" s="22">
        <f>IF(O849="(传统)XDSL",VLOOKUP(S849,[2]直销续费率明细!C:I,7,FALSE)*1,IF(O849="GPON+XDSL",VLOOKUP(S849,[2]直销续费率明细!C:I,7,FALSE)*1,VLOOKUP(S849,[2]直销续费率明细!C:I,5,FALSE)*1))</f>
        <v>-40</v>
      </c>
      <c r="AL849" s="22" t="s">
        <v>1300</v>
      </c>
      <c r="AM849" s="22"/>
      <c r="AN849" s="22"/>
      <c r="AO849" s="22" t="s">
        <v>1393</v>
      </c>
      <c r="AP849" s="22" t="s">
        <v>1301</v>
      </c>
      <c r="AQ849" s="22"/>
      <c r="AR849" s="22"/>
      <c r="AS849" s="20">
        <f>IF(Y849&gt;=10,VLOOKUP(U849,[2]提成计算!B:T,19,FALSE),VLOOKUP(U849,[2]提成计算!B:T,18,FALSE))</f>
        <v>0.1</v>
      </c>
      <c r="AT849" s="20">
        <f t="shared" si="99"/>
        <v>88.800000000000011</v>
      </c>
      <c r="AU849" s="20">
        <f t="shared" si="100"/>
        <v>-40</v>
      </c>
    </row>
    <row r="850" spans="1:47" s="20" customFormat="1" x14ac:dyDescent="0.15">
      <c r="A850" s="21" t="s">
        <v>1273</v>
      </c>
      <c r="B850" s="20" t="s">
        <v>918</v>
      </c>
      <c r="C850" s="20" t="s">
        <v>1099</v>
      </c>
      <c r="D850" s="20" t="s">
        <v>1100</v>
      </c>
      <c r="E850" s="20" t="s">
        <v>1514</v>
      </c>
      <c r="F850" s="20" t="s">
        <v>1250</v>
      </c>
      <c r="G850" s="20" t="s">
        <v>1515</v>
      </c>
      <c r="I850" s="20">
        <v>13650273136</v>
      </c>
      <c r="J850" s="20" t="s">
        <v>924</v>
      </c>
      <c r="K850" s="20" t="s">
        <v>1298</v>
      </c>
      <c r="L850" s="20" t="s">
        <v>1299</v>
      </c>
      <c r="M850" s="20">
        <v>888</v>
      </c>
      <c r="N850" s="20">
        <v>888</v>
      </c>
      <c r="O850" s="20" t="s">
        <v>927</v>
      </c>
      <c r="P850" s="20" t="s">
        <v>1396</v>
      </c>
      <c r="Q850" s="28"/>
      <c r="R850" s="21"/>
      <c r="S850" s="25" t="s">
        <v>1163</v>
      </c>
      <c r="T850" s="21" t="s">
        <v>53</v>
      </c>
      <c r="U850" s="22" t="s">
        <v>1516</v>
      </c>
      <c r="V850" s="46">
        <v>1</v>
      </c>
      <c r="W850" s="26">
        <f t="shared" si="94"/>
        <v>1</v>
      </c>
      <c r="X850" s="26"/>
      <c r="Y850" s="21">
        <v>12</v>
      </c>
      <c r="Z850" s="22">
        <f t="shared" si="85"/>
        <v>888</v>
      </c>
      <c r="AA850" s="20" t="s">
        <v>1398</v>
      </c>
      <c r="AB850" s="22"/>
      <c r="AC850" s="22">
        <v>1</v>
      </c>
      <c r="AD850" s="22"/>
      <c r="AE850" s="22">
        <f t="shared" si="96"/>
        <v>888</v>
      </c>
      <c r="AF850" s="22">
        <f t="shared" si="97"/>
        <v>888</v>
      </c>
      <c r="AH850" s="22"/>
      <c r="AI850" s="22"/>
      <c r="AJ850" s="22">
        <f t="shared" si="98"/>
        <v>888</v>
      </c>
      <c r="AK850" s="22">
        <f>IF(O850="(传统)XDSL",VLOOKUP(S850,[2]直销续费率明细!C:I,7,FALSE)*1,IF(O850="GPON+XDSL",VLOOKUP(S850,[2]直销续费率明细!C:I,7,FALSE)*1,VLOOKUP(S850,[2]直销续费率明细!C:I,5,FALSE)*1))</f>
        <v>-40</v>
      </c>
      <c r="AL850" s="22" t="s">
        <v>1309</v>
      </c>
      <c r="AM850" s="22"/>
      <c r="AN850" s="22"/>
      <c r="AO850" s="22" t="s">
        <v>1393</v>
      </c>
      <c r="AP850" s="22" t="s">
        <v>1301</v>
      </c>
      <c r="AQ850" s="22"/>
      <c r="AR850" s="22"/>
      <c r="AS850" s="20">
        <f>IF(Y850&gt;=10,VLOOKUP(U850,[2]提成计算!B:T,19,FALSE),VLOOKUP(U850,[2]提成计算!B:T,18,FALSE))</f>
        <v>0.12</v>
      </c>
      <c r="AT850" s="20">
        <f t="shared" si="99"/>
        <v>106.56</v>
      </c>
      <c r="AU850" s="20">
        <f t="shared" si="100"/>
        <v>-40</v>
      </c>
    </row>
    <row r="851" spans="1:47" s="20" customFormat="1" x14ac:dyDescent="0.15">
      <c r="A851" s="21" t="s">
        <v>1273</v>
      </c>
      <c r="B851" s="20" t="s">
        <v>918</v>
      </c>
      <c r="C851" s="20" t="s">
        <v>1099</v>
      </c>
      <c r="D851" s="20" t="s">
        <v>1100</v>
      </c>
      <c r="E851" s="20" t="s">
        <v>1115</v>
      </c>
      <c r="F851" s="20" t="s">
        <v>1250</v>
      </c>
      <c r="G851" s="20" t="s">
        <v>1517</v>
      </c>
      <c r="I851" s="20">
        <v>15913813308</v>
      </c>
      <c r="J851" s="20" t="s">
        <v>924</v>
      </c>
      <c r="K851" s="20" t="s">
        <v>1298</v>
      </c>
      <c r="L851" s="20" t="s">
        <v>1299</v>
      </c>
      <c r="M851" s="20">
        <v>888</v>
      </c>
      <c r="N851" s="20">
        <v>888</v>
      </c>
      <c r="O851" s="20" t="s">
        <v>927</v>
      </c>
      <c r="P851" s="20" t="s">
        <v>1396</v>
      </c>
      <c r="Q851" s="28"/>
      <c r="R851" s="21"/>
      <c r="S851" s="25" t="s">
        <v>1170</v>
      </c>
      <c r="T851" s="21" t="s">
        <v>53</v>
      </c>
      <c r="U851" s="22" t="s">
        <v>1427</v>
      </c>
      <c r="V851" s="46">
        <v>1</v>
      </c>
      <c r="W851" s="26">
        <f t="shared" si="94"/>
        <v>1</v>
      </c>
      <c r="X851" s="26"/>
      <c r="Y851" s="21">
        <v>12</v>
      </c>
      <c r="Z851" s="22">
        <f t="shared" si="85"/>
        <v>888</v>
      </c>
      <c r="AA851" s="20" t="s">
        <v>1398</v>
      </c>
      <c r="AB851" s="22"/>
      <c r="AC851" s="22">
        <v>1</v>
      </c>
      <c r="AD851" s="22"/>
      <c r="AE851" s="22">
        <f t="shared" si="96"/>
        <v>888</v>
      </c>
      <c r="AF851" s="22">
        <f t="shared" si="97"/>
        <v>888</v>
      </c>
      <c r="AH851" s="22"/>
      <c r="AI851" s="22"/>
      <c r="AJ851" s="22">
        <f t="shared" si="98"/>
        <v>888</v>
      </c>
      <c r="AK851" s="22">
        <f>IF(O851="(传统)XDSL",VLOOKUP(S851,[2]直销续费率明细!C:I,7,FALSE)*1,IF(O851="GPON+XDSL",VLOOKUP(S851,[2]直销续费率明细!C:I,7,FALSE)*1,VLOOKUP(S851,[2]直销续费率明细!C:I,5,FALSE)*1))</f>
        <v>-40</v>
      </c>
      <c r="AL851" s="22" t="s">
        <v>1300</v>
      </c>
      <c r="AM851" s="22"/>
      <c r="AN851" s="22"/>
      <c r="AO851" s="22" t="s">
        <v>1393</v>
      </c>
      <c r="AP851" s="22" t="s">
        <v>1301</v>
      </c>
      <c r="AQ851" s="22"/>
      <c r="AR851" s="22"/>
      <c r="AS851" s="20">
        <f>IF(Y851&gt;=10,VLOOKUP(U851,[2]提成计算!B:T,19,FALSE),VLOOKUP(U851,[2]提成计算!B:T,18,FALSE))</f>
        <v>0.09</v>
      </c>
      <c r="AT851" s="20">
        <f t="shared" si="99"/>
        <v>79.92</v>
      </c>
      <c r="AU851" s="20">
        <f t="shared" si="100"/>
        <v>-40</v>
      </c>
    </row>
    <row r="852" spans="1:47" s="20" customFormat="1" x14ac:dyDescent="0.15">
      <c r="A852" s="21" t="s">
        <v>1273</v>
      </c>
      <c r="B852" s="20" t="s">
        <v>918</v>
      </c>
      <c r="C852" s="20" t="s">
        <v>1099</v>
      </c>
      <c r="D852" s="20" t="s">
        <v>1100</v>
      </c>
      <c r="E852" s="20" t="s">
        <v>1101</v>
      </c>
      <c r="F852" s="20" t="s">
        <v>1250</v>
      </c>
      <c r="G852" s="20" t="s">
        <v>1518</v>
      </c>
      <c r="I852" s="20">
        <v>13823584133</v>
      </c>
      <c r="J852" s="20" t="s">
        <v>1268</v>
      </c>
      <c r="K852" s="20" t="s">
        <v>1519</v>
      </c>
      <c r="L852" s="20" t="s">
        <v>1358</v>
      </c>
      <c r="M852" s="20">
        <v>1088</v>
      </c>
      <c r="N852" s="20">
        <v>1088</v>
      </c>
      <c r="O852" s="20" t="s">
        <v>927</v>
      </c>
      <c r="P852" s="20" t="s">
        <v>1396</v>
      </c>
      <c r="Q852" s="28"/>
      <c r="R852" s="22" t="s">
        <v>52</v>
      </c>
      <c r="S852" s="21"/>
      <c r="T852" s="21" t="s">
        <v>1520</v>
      </c>
      <c r="U852" s="22" t="s">
        <v>1521</v>
      </c>
      <c r="V852" s="46">
        <v>1</v>
      </c>
      <c r="W852" s="26">
        <f t="shared" si="94"/>
        <v>1</v>
      </c>
      <c r="X852" s="26">
        <f t="shared" si="95"/>
        <v>1</v>
      </c>
      <c r="Y852" s="21">
        <v>10</v>
      </c>
      <c r="Z852" s="22">
        <f t="shared" si="85"/>
        <v>1088</v>
      </c>
      <c r="AA852" s="20" t="s">
        <v>1398</v>
      </c>
      <c r="AB852" s="22"/>
      <c r="AC852" s="22">
        <v>1</v>
      </c>
      <c r="AD852" s="22"/>
      <c r="AE852" s="22">
        <f t="shared" si="96"/>
        <v>1088</v>
      </c>
      <c r="AF852" s="22">
        <f t="shared" si="97"/>
        <v>1088</v>
      </c>
      <c r="AG852" s="20">
        <f t="shared" ref="AG852:AG855" si="101">N852</f>
        <v>1088</v>
      </c>
      <c r="AJ852" s="22"/>
      <c r="AK852" s="22"/>
      <c r="AL852" s="22"/>
      <c r="AM852" s="22"/>
      <c r="AN852" s="22"/>
      <c r="AO852" s="22" t="s">
        <v>1522</v>
      </c>
      <c r="AP852" s="22" t="s">
        <v>1301</v>
      </c>
      <c r="AQ852" s="22"/>
      <c r="AR852" s="22"/>
    </row>
    <row r="853" spans="1:47" s="20" customFormat="1" x14ac:dyDescent="0.15">
      <c r="A853" s="21" t="s">
        <v>1273</v>
      </c>
      <c r="B853" s="20" t="s">
        <v>918</v>
      </c>
      <c r="C853" s="20" t="s">
        <v>1099</v>
      </c>
      <c r="D853" s="20" t="s">
        <v>1100</v>
      </c>
      <c r="E853" s="20" t="s">
        <v>1110</v>
      </c>
      <c r="F853" s="20" t="s">
        <v>1250</v>
      </c>
      <c r="G853" s="20" t="s">
        <v>1523</v>
      </c>
      <c r="I853" s="20">
        <v>18819755518</v>
      </c>
      <c r="J853" s="20" t="s">
        <v>1268</v>
      </c>
      <c r="K853" s="20" t="s">
        <v>1519</v>
      </c>
      <c r="L853" s="20" t="s">
        <v>1358</v>
      </c>
      <c r="M853" s="20">
        <v>1088</v>
      </c>
      <c r="N853" s="20">
        <v>1088</v>
      </c>
      <c r="O853" s="20" t="s">
        <v>927</v>
      </c>
      <c r="P853" s="20" t="s">
        <v>1524</v>
      </c>
      <c r="Q853" s="28"/>
      <c r="R853" s="22" t="s">
        <v>52</v>
      </c>
      <c r="S853" s="21"/>
      <c r="T853" s="21" t="s">
        <v>53</v>
      </c>
      <c r="U853" s="22" t="s">
        <v>1525</v>
      </c>
      <c r="V853" s="46">
        <v>1</v>
      </c>
      <c r="W853" s="26">
        <f t="shared" si="94"/>
        <v>1</v>
      </c>
      <c r="X853" s="26">
        <f t="shared" si="95"/>
        <v>1</v>
      </c>
      <c r="Y853" s="21">
        <v>10</v>
      </c>
      <c r="Z853" s="22">
        <f t="shared" si="85"/>
        <v>1088</v>
      </c>
      <c r="AA853" s="20" t="s">
        <v>1526</v>
      </c>
      <c r="AB853" s="22"/>
      <c r="AC853" s="22">
        <v>1</v>
      </c>
      <c r="AD853" s="22"/>
      <c r="AE853" s="22">
        <f t="shared" si="96"/>
        <v>1088</v>
      </c>
      <c r="AF853" s="22">
        <f t="shared" si="97"/>
        <v>1088</v>
      </c>
      <c r="AG853" s="20">
        <f t="shared" si="101"/>
        <v>1088</v>
      </c>
      <c r="AJ853" s="22"/>
      <c r="AK853" s="22"/>
      <c r="AL853" s="22"/>
      <c r="AM853" s="22"/>
      <c r="AN853" s="22"/>
      <c r="AO853" s="22" t="s">
        <v>1522</v>
      </c>
      <c r="AP853" s="22" t="s">
        <v>1301</v>
      </c>
      <c r="AQ853" s="22"/>
      <c r="AR853" s="22"/>
    </row>
    <row r="854" spans="1:47" s="20" customFormat="1" x14ac:dyDescent="0.15">
      <c r="A854" s="21" t="s">
        <v>1273</v>
      </c>
      <c r="B854" s="20" t="s">
        <v>918</v>
      </c>
      <c r="C854" s="20" t="s">
        <v>1099</v>
      </c>
      <c r="D854" s="20" t="s">
        <v>1100</v>
      </c>
      <c r="E854" s="20" t="s">
        <v>1425</v>
      </c>
      <c r="F854" s="20" t="s">
        <v>1250</v>
      </c>
      <c r="G854" s="20" t="s">
        <v>1527</v>
      </c>
      <c r="I854" s="20">
        <v>13601315352</v>
      </c>
      <c r="J854" s="20" t="s">
        <v>1268</v>
      </c>
      <c r="K854" s="20" t="s">
        <v>1519</v>
      </c>
      <c r="L854" s="20" t="s">
        <v>1358</v>
      </c>
      <c r="M854" s="20">
        <v>1088</v>
      </c>
      <c r="N854" s="20">
        <v>1088</v>
      </c>
      <c r="O854" s="20" t="s">
        <v>927</v>
      </c>
      <c r="P854" s="20" t="s">
        <v>1524</v>
      </c>
      <c r="Q854" s="28"/>
      <c r="R854" s="22" t="s">
        <v>52</v>
      </c>
      <c r="S854" s="21"/>
      <c r="T854" s="21" t="s">
        <v>53</v>
      </c>
      <c r="U854" s="22" t="s">
        <v>1525</v>
      </c>
      <c r="V854" s="46">
        <v>1</v>
      </c>
      <c r="W854" s="26">
        <f t="shared" si="94"/>
        <v>1</v>
      </c>
      <c r="X854" s="26">
        <f t="shared" si="95"/>
        <v>1</v>
      </c>
      <c r="Y854" s="21">
        <v>10</v>
      </c>
      <c r="Z854" s="22">
        <f t="shared" si="85"/>
        <v>1088</v>
      </c>
      <c r="AA854" s="20" t="s">
        <v>1526</v>
      </c>
      <c r="AB854" s="22"/>
      <c r="AC854" s="22">
        <v>1</v>
      </c>
      <c r="AD854" s="22"/>
      <c r="AE854" s="22">
        <f t="shared" si="96"/>
        <v>1088</v>
      </c>
      <c r="AF854" s="22">
        <f t="shared" si="97"/>
        <v>1088</v>
      </c>
      <c r="AG854" s="20">
        <f t="shared" si="101"/>
        <v>1088</v>
      </c>
      <c r="AJ854" s="22"/>
      <c r="AK854" s="22"/>
      <c r="AL854" s="22"/>
      <c r="AM854" s="22"/>
      <c r="AN854" s="22"/>
      <c r="AO854" s="22" t="s">
        <v>1522</v>
      </c>
      <c r="AP854" s="22" t="s">
        <v>1301</v>
      </c>
      <c r="AQ854" s="22"/>
      <c r="AR854" s="22"/>
    </row>
    <row r="855" spans="1:47" s="20" customFormat="1" x14ac:dyDescent="0.15">
      <c r="A855" s="21" t="s">
        <v>1273</v>
      </c>
      <c r="B855" s="20" t="s">
        <v>918</v>
      </c>
      <c r="C855" s="20" t="s">
        <v>1050</v>
      </c>
      <c r="D855" s="20" t="s">
        <v>1065</v>
      </c>
      <c r="E855" s="20" t="s">
        <v>1066</v>
      </c>
      <c r="F855" s="20" t="s">
        <v>1250</v>
      </c>
      <c r="G855" s="20" t="s">
        <v>1528</v>
      </c>
      <c r="I855" s="20">
        <v>18808175368</v>
      </c>
      <c r="J855" s="20" t="s">
        <v>1268</v>
      </c>
      <c r="K855" s="20" t="s">
        <v>1519</v>
      </c>
      <c r="L855" s="20" t="s">
        <v>1358</v>
      </c>
      <c r="M855" s="20">
        <v>1088</v>
      </c>
      <c r="N855" s="20">
        <v>1088</v>
      </c>
      <c r="O855" s="20" t="s">
        <v>927</v>
      </c>
      <c r="P855" s="20" t="s">
        <v>1524</v>
      </c>
      <c r="Q855" s="28"/>
      <c r="R855" s="22" t="s">
        <v>69</v>
      </c>
      <c r="S855" s="21"/>
      <c r="T855" s="21" t="s">
        <v>53</v>
      </c>
      <c r="U855" s="22" t="s">
        <v>1529</v>
      </c>
      <c r="V855" s="46">
        <v>1</v>
      </c>
      <c r="W855" s="26">
        <f t="shared" si="94"/>
        <v>1</v>
      </c>
      <c r="X855" s="26">
        <f t="shared" si="95"/>
        <v>1</v>
      </c>
      <c r="Y855" s="21">
        <v>10</v>
      </c>
      <c r="Z855" s="22">
        <f t="shared" si="85"/>
        <v>1088</v>
      </c>
      <c r="AA855" s="20" t="s">
        <v>1526</v>
      </c>
      <c r="AB855" s="22"/>
      <c r="AC855" s="22">
        <v>1</v>
      </c>
      <c r="AD855" s="22"/>
      <c r="AE855" s="22">
        <f t="shared" si="96"/>
        <v>1088</v>
      </c>
      <c r="AF855" s="22">
        <f t="shared" si="97"/>
        <v>1088</v>
      </c>
      <c r="AG855" s="20">
        <f t="shared" si="101"/>
        <v>1088</v>
      </c>
      <c r="AJ855" s="22"/>
      <c r="AK855" s="22"/>
      <c r="AL855" s="22"/>
      <c r="AM855" s="22"/>
      <c r="AN855" s="22"/>
      <c r="AO855" s="22" t="s">
        <v>1522</v>
      </c>
      <c r="AP855" s="22" t="s">
        <v>1301</v>
      </c>
      <c r="AQ855" s="22"/>
      <c r="AR855" s="22"/>
    </row>
    <row r="856" spans="1:47" s="20" customFormat="1" x14ac:dyDescent="0.15">
      <c r="A856" s="21" t="s">
        <v>1273</v>
      </c>
      <c r="B856" s="20" t="s">
        <v>918</v>
      </c>
      <c r="C856" s="20" t="s">
        <v>1050</v>
      </c>
      <c r="D856" s="20" t="s">
        <v>1065</v>
      </c>
      <c r="E856" s="20" t="s">
        <v>1066</v>
      </c>
      <c r="F856" s="20" t="s">
        <v>1250</v>
      </c>
      <c r="G856" s="20" t="s">
        <v>1530</v>
      </c>
      <c r="I856" s="20">
        <v>13717182929</v>
      </c>
      <c r="J856" s="20" t="s">
        <v>924</v>
      </c>
      <c r="K856" s="20" t="s">
        <v>1298</v>
      </c>
      <c r="L856" s="20" t="s">
        <v>1299</v>
      </c>
      <c r="M856" s="20">
        <v>888</v>
      </c>
      <c r="N856" s="20">
        <v>888</v>
      </c>
      <c r="O856" s="20" t="s">
        <v>927</v>
      </c>
      <c r="P856" s="20" t="s">
        <v>1524</v>
      </c>
      <c r="Q856" s="28"/>
      <c r="R856" s="21"/>
      <c r="S856" s="25" t="s">
        <v>1068</v>
      </c>
      <c r="T856" s="21" t="s">
        <v>1108</v>
      </c>
      <c r="U856" s="22" t="s">
        <v>1531</v>
      </c>
      <c r="V856" s="46">
        <v>1</v>
      </c>
      <c r="W856" s="26">
        <f t="shared" si="94"/>
        <v>1</v>
      </c>
      <c r="X856" s="26"/>
      <c r="Y856" s="21">
        <v>12</v>
      </c>
      <c r="Z856" s="22">
        <f t="shared" si="85"/>
        <v>888</v>
      </c>
      <c r="AA856" s="20" t="s">
        <v>1526</v>
      </c>
      <c r="AB856" s="22"/>
      <c r="AC856" s="22">
        <v>1</v>
      </c>
      <c r="AD856" s="22"/>
      <c r="AE856" s="22">
        <f t="shared" si="96"/>
        <v>888</v>
      </c>
      <c r="AF856" s="22">
        <f t="shared" si="97"/>
        <v>888</v>
      </c>
      <c r="AH856" s="22"/>
      <c r="AI856" s="22"/>
      <c r="AJ856" s="22">
        <f t="shared" ref="AJ856:AJ858" si="102">N856</f>
        <v>888</v>
      </c>
      <c r="AK856" s="22">
        <f>IF(O856="(传统)XDSL",VLOOKUP(S856,[1]续费率明细!C:I,7,FALSE)*1,IF(O856="GPON+XDSL",VLOOKUP(S856,[1]续费率明细!C:I,7,FALSE)*1,VLOOKUP(S856,[1]续费率明细!C:I,5,FALSE)*1))</f>
        <v>0</v>
      </c>
      <c r="AL856" s="22" t="s">
        <v>1309</v>
      </c>
      <c r="AM856" s="22"/>
      <c r="AN856" s="22"/>
      <c r="AO856" s="22" t="s">
        <v>1393</v>
      </c>
      <c r="AP856" s="22" t="s">
        <v>1301</v>
      </c>
      <c r="AQ856" s="22"/>
      <c r="AR856" s="22"/>
    </row>
    <row r="857" spans="1:47" s="20" customFormat="1" x14ac:dyDescent="0.15">
      <c r="A857" s="21" t="s">
        <v>1273</v>
      </c>
      <c r="B857" s="20" t="s">
        <v>918</v>
      </c>
      <c r="C857" s="20" t="s">
        <v>1050</v>
      </c>
      <c r="D857" s="20" t="s">
        <v>1078</v>
      </c>
      <c r="E857" s="20" t="s">
        <v>1084</v>
      </c>
      <c r="F857" s="20" t="s">
        <v>1250</v>
      </c>
      <c r="G857" s="20" t="s">
        <v>1532</v>
      </c>
      <c r="I857" s="20">
        <v>13712768786</v>
      </c>
      <c r="J857" s="20" t="s">
        <v>924</v>
      </c>
      <c r="K857" s="20" t="s">
        <v>1298</v>
      </c>
      <c r="L857" s="20" t="s">
        <v>1299</v>
      </c>
      <c r="M857" s="20">
        <v>888</v>
      </c>
      <c r="N857" s="20">
        <v>888</v>
      </c>
      <c r="O857" s="20" t="s">
        <v>927</v>
      </c>
      <c r="P857" s="20" t="s">
        <v>1396</v>
      </c>
      <c r="Q857" s="28"/>
      <c r="R857" s="21"/>
      <c r="S857" s="25" t="s">
        <v>1087</v>
      </c>
      <c r="T857" s="21" t="s">
        <v>53</v>
      </c>
      <c r="U857" s="22" t="s">
        <v>1408</v>
      </c>
      <c r="V857" s="46">
        <v>1</v>
      </c>
      <c r="W857" s="26">
        <f t="shared" si="94"/>
        <v>1</v>
      </c>
      <c r="X857" s="26"/>
      <c r="Y857" s="21">
        <v>12</v>
      </c>
      <c r="Z857" s="22">
        <f t="shared" si="85"/>
        <v>888</v>
      </c>
      <c r="AA857" s="20" t="s">
        <v>1398</v>
      </c>
      <c r="AB857" s="22"/>
      <c r="AC857" s="22">
        <v>1</v>
      </c>
      <c r="AD857" s="22"/>
      <c r="AE857" s="22">
        <f t="shared" si="96"/>
        <v>888</v>
      </c>
      <c r="AF857" s="22">
        <f t="shared" si="97"/>
        <v>888</v>
      </c>
      <c r="AH857" s="22"/>
      <c r="AI857" s="22"/>
      <c r="AJ857" s="22">
        <f t="shared" si="102"/>
        <v>888</v>
      </c>
      <c r="AK857" s="22">
        <f>IF(O857="(传统)XDSL",VLOOKUP(S857,[2]直销续费率明细!C:I,7,FALSE)*1,IF(O857="GPON+XDSL",VLOOKUP(S857,[2]直销续费率明细!C:I,7,FALSE)*1,VLOOKUP(S857,[2]直销续费率明细!C:I,5,FALSE)*1))</f>
        <v>25</v>
      </c>
      <c r="AL857" s="22" t="s">
        <v>1300</v>
      </c>
      <c r="AM857" s="22"/>
      <c r="AN857" s="22"/>
      <c r="AO857" s="22" t="s">
        <v>1393</v>
      </c>
      <c r="AP857" s="22" t="s">
        <v>1301</v>
      </c>
      <c r="AQ857" s="22"/>
      <c r="AR857" s="22"/>
      <c r="AS857" s="20">
        <f>IF(Y857&gt;=10,VLOOKUP(U857,[2]提成计算!B:T,19,FALSE),VLOOKUP(U857,[2]提成计算!B:T,18,FALSE))</f>
        <v>0.12</v>
      </c>
      <c r="AT857" s="20">
        <f t="shared" ref="AT857:AT858" si="103">IF(AD857*AS857&gt;0,AD857*AS857,AE857*AS857)</f>
        <v>106.56</v>
      </c>
      <c r="AU857" s="20">
        <f t="shared" ref="AU857:AU858" si="104">IF(AND(AK857&lt;0,AK857+AT857&lt;0),-AT857,AK857)</f>
        <v>25</v>
      </c>
    </row>
    <row r="858" spans="1:47" s="20" customFormat="1" x14ac:dyDescent="0.15">
      <c r="A858" s="21" t="s">
        <v>1273</v>
      </c>
      <c r="B858" s="20" t="s">
        <v>918</v>
      </c>
      <c r="C858" s="20" t="s">
        <v>1178</v>
      </c>
      <c r="D858" s="20" t="s">
        <v>1189</v>
      </c>
      <c r="E858" s="20" t="s">
        <v>1437</v>
      </c>
      <c r="F858" s="20" t="s">
        <v>1250</v>
      </c>
      <c r="G858" s="20" t="s">
        <v>1533</v>
      </c>
      <c r="I858" s="20">
        <v>13712984309</v>
      </c>
      <c r="J858" s="20" t="s">
        <v>924</v>
      </c>
      <c r="K858" s="20" t="s">
        <v>1298</v>
      </c>
      <c r="L858" s="20" t="s">
        <v>1299</v>
      </c>
      <c r="M858" s="20">
        <v>888</v>
      </c>
      <c r="N858" s="20">
        <v>888</v>
      </c>
      <c r="O858" s="20" t="s">
        <v>1262</v>
      </c>
      <c r="P858" s="20" t="s">
        <v>1396</v>
      </c>
      <c r="Q858" s="28"/>
      <c r="R858" s="21"/>
      <c r="S858" s="25" t="s">
        <v>1182</v>
      </c>
      <c r="T858" s="21" t="s">
        <v>53</v>
      </c>
      <c r="U858" s="22" t="s">
        <v>1534</v>
      </c>
      <c r="V858" s="46">
        <v>1</v>
      </c>
      <c r="W858" s="26">
        <f t="shared" si="94"/>
        <v>1</v>
      </c>
      <c r="X858" s="26"/>
      <c r="Y858" s="21">
        <v>12</v>
      </c>
      <c r="Z858" s="22">
        <f t="shared" si="85"/>
        <v>888</v>
      </c>
      <c r="AA858" s="20" t="s">
        <v>1398</v>
      </c>
      <c r="AB858" s="22"/>
      <c r="AC858" s="22">
        <v>1</v>
      </c>
      <c r="AD858" s="22"/>
      <c r="AE858" s="22">
        <f t="shared" si="96"/>
        <v>888</v>
      </c>
      <c r="AF858" s="22">
        <f t="shared" si="97"/>
        <v>888</v>
      </c>
      <c r="AH858" s="22"/>
      <c r="AI858" s="22"/>
      <c r="AJ858" s="22">
        <f t="shared" si="102"/>
        <v>888</v>
      </c>
      <c r="AK858" s="22">
        <f>IF(O858="(传统)XDSL",VLOOKUP(S858,[2]直销续费率明细!C:I,7,FALSE)*1,IF(O858="GPON+XDSL",VLOOKUP(S858,[2]直销续费率明细!C:I,7,FALSE)*1,VLOOKUP(S858,[2]直销续费率明细!C:I,5,FALSE)*1))</f>
        <v>0</v>
      </c>
      <c r="AL858" s="22" t="s">
        <v>1300</v>
      </c>
      <c r="AM858" s="22"/>
      <c r="AN858" s="22"/>
      <c r="AO858" s="22" t="s">
        <v>1393</v>
      </c>
      <c r="AP858" s="22" t="s">
        <v>1301</v>
      </c>
      <c r="AQ858" s="22"/>
      <c r="AR858" s="22"/>
      <c r="AS858" s="20">
        <f>IF(Y858&gt;=10,VLOOKUP(U858,[2]提成计算!B:T,19,FALSE),VLOOKUP(U858,[2]提成计算!B:T,18,FALSE))</f>
        <v>0.09</v>
      </c>
      <c r="AT858" s="20">
        <f t="shared" si="103"/>
        <v>79.92</v>
      </c>
      <c r="AU858" s="20">
        <f t="shared" si="104"/>
        <v>0</v>
      </c>
    </row>
    <row r="859" spans="1:47" s="36" customFormat="1" x14ac:dyDescent="0.15">
      <c r="A859" s="30" t="s">
        <v>1273</v>
      </c>
      <c r="B859" s="36" t="s">
        <v>918</v>
      </c>
      <c r="C859" s="36" t="s">
        <v>1050</v>
      </c>
      <c r="D859" s="36" t="s">
        <v>1051</v>
      </c>
      <c r="E859" s="36" t="s">
        <v>1492</v>
      </c>
      <c r="F859" s="36" t="s">
        <v>1250</v>
      </c>
      <c r="G859" s="36" t="s">
        <v>1535</v>
      </c>
      <c r="I859" s="36">
        <v>13620040867</v>
      </c>
      <c r="J859" s="36" t="s">
        <v>1268</v>
      </c>
      <c r="K859" s="36" t="s">
        <v>1519</v>
      </c>
      <c r="L859" s="36" t="s">
        <v>1358</v>
      </c>
      <c r="M859" s="36">
        <v>1088</v>
      </c>
      <c r="N859" s="36">
        <v>1088</v>
      </c>
      <c r="O859" s="36" t="s">
        <v>927</v>
      </c>
      <c r="P859" s="36" t="s">
        <v>1396</v>
      </c>
      <c r="Q859" s="35"/>
      <c r="R859" s="31" t="s">
        <v>1536</v>
      </c>
      <c r="S859" s="30"/>
      <c r="T859" s="21" t="s">
        <v>53</v>
      </c>
      <c r="U859" s="22" t="s">
        <v>1537</v>
      </c>
      <c r="V859" s="47">
        <v>1</v>
      </c>
      <c r="W859" s="33">
        <f t="shared" si="94"/>
        <v>1</v>
      </c>
      <c r="X859" s="33">
        <f t="shared" si="95"/>
        <v>1</v>
      </c>
      <c r="Y859" s="21">
        <v>10</v>
      </c>
      <c r="Z859" s="31">
        <f t="shared" si="85"/>
        <v>1088</v>
      </c>
      <c r="AA859" s="36" t="s">
        <v>1398</v>
      </c>
      <c r="AB859" s="31"/>
      <c r="AC859" s="31">
        <v>1</v>
      </c>
      <c r="AD859" s="31"/>
      <c r="AE859" s="31"/>
      <c r="AF859" s="31"/>
      <c r="AJ859" s="31"/>
      <c r="AK859" s="31"/>
      <c r="AL859" s="31"/>
      <c r="AM859" s="31"/>
      <c r="AN859" s="31"/>
      <c r="AO859" s="31" t="s">
        <v>1393</v>
      </c>
      <c r="AP859" s="31" t="s">
        <v>1301</v>
      </c>
      <c r="AQ859" s="31"/>
      <c r="AR859" s="31"/>
      <c r="AS859" s="20"/>
      <c r="AT859" s="20"/>
      <c r="AU859" s="20"/>
    </row>
    <row r="860" spans="1:47" s="20" customFormat="1" x14ac:dyDescent="0.15">
      <c r="A860" s="21" t="s">
        <v>1273</v>
      </c>
      <c r="B860" s="20" t="s">
        <v>918</v>
      </c>
      <c r="C860" s="20" t="s">
        <v>1099</v>
      </c>
      <c r="D860" s="20" t="s">
        <v>1136</v>
      </c>
      <c r="E860" s="20" t="s">
        <v>1137</v>
      </c>
      <c r="F860" s="20" t="s">
        <v>1250</v>
      </c>
      <c r="G860" s="20" t="s">
        <v>1538</v>
      </c>
      <c r="I860" s="20" t="s">
        <v>1539</v>
      </c>
      <c r="J860" s="20" t="s">
        <v>924</v>
      </c>
      <c r="K860" s="20" t="s">
        <v>1298</v>
      </c>
      <c r="L860" s="20" t="s">
        <v>1299</v>
      </c>
      <c r="M860" s="20">
        <v>888</v>
      </c>
      <c r="N860" s="20">
        <v>888</v>
      </c>
      <c r="O860" s="20" t="s">
        <v>927</v>
      </c>
      <c r="P860" s="20" t="s">
        <v>1396</v>
      </c>
      <c r="Q860" s="28"/>
      <c r="R860" s="21"/>
      <c r="S860" s="25" t="s">
        <v>1161</v>
      </c>
      <c r="T860" s="21" t="s">
        <v>53</v>
      </c>
      <c r="U860" s="22" t="s">
        <v>1540</v>
      </c>
      <c r="V860" s="46">
        <v>1</v>
      </c>
      <c r="W860" s="26">
        <f t="shared" si="94"/>
        <v>1</v>
      </c>
      <c r="X860" s="26"/>
      <c r="Y860" s="21">
        <v>12</v>
      </c>
      <c r="Z860" s="22">
        <f t="shared" si="85"/>
        <v>888</v>
      </c>
      <c r="AA860" s="20" t="s">
        <v>1398</v>
      </c>
      <c r="AB860" s="22"/>
      <c r="AC860" s="22">
        <v>1</v>
      </c>
      <c r="AD860" s="22"/>
      <c r="AE860" s="22">
        <f t="shared" si="96"/>
        <v>888</v>
      </c>
      <c r="AF860" s="22">
        <f t="shared" si="97"/>
        <v>888</v>
      </c>
      <c r="AH860" s="22"/>
      <c r="AI860" s="22"/>
      <c r="AJ860" s="22">
        <f>N860</f>
        <v>888</v>
      </c>
      <c r="AK860" s="22">
        <f>IF(O860="(传统)XDSL",VLOOKUP(S860,[2]直销续费率明细!C:I,7,FALSE)*1,IF(O860="GPON+XDSL",VLOOKUP(S860,[2]直销续费率明细!C:I,7,FALSE)*1,VLOOKUP(S860,[2]直销续费率明细!C:I,5,FALSE)*1))</f>
        <v>-40</v>
      </c>
      <c r="AL860" s="22" t="s">
        <v>1300</v>
      </c>
      <c r="AM860" s="22"/>
      <c r="AN860" s="22"/>
      <c r="AO860" s="22" t="s">
        <v>1399</v>
      </c>
      <c r="AP860" s="22" t="s">
        <v>1301</v>
      </c>
      <c r="AQ860" s="22"/>
      <c r="AR860" s="22"/>
      <c r="AS860" s="20">
        <f>IF(Y860&gt;=10,VLOOKUP(U860,[2]提成计算!B:T,19,FALSE),VLOOKUP(U860,[2]提成计算!B:T,18,FALSE))</f>
        <v>0.09</v>
      </c>
      <c r="AT860" s="20">
        <f t="shared" ref="AT860" si="105">IF(AD860*AS860&gt;0,AD860*AS860,AE860*AS860)</f>
        <v>79.92</v>
      </c>
      <c r="AU860" s="20">
        <f t="shared" ref="AU860" si="106">IF(AND(AK860&lt;0,AK860+AT860&lt;0),-AT860,AK860)</f>
        <v>-40</v>
      </c>
    </row>
    <row r="861" spans="1:47" s="20" customFormat="1" x14ac:dyDescent="0.15">
      <c r="A861" s="21" t="s">
        <v>1273</v>
      </c>
      <c r="B861" s="20" t="s">
        <v>918</v>
      </c>
      <c r="C861" s="20" t="s">
        <v>1099</v>
      </c>
      <c r="D861" s="20" t="s">
        <v>1136</v>
      </c>
      <c r="E861" s="20" t="s">
        <v>1137</v>
      </c>
      <c r="F861" s="20" t="s">
        <v>1250</v>
      </c>
      <c r="G861" s="20" t="s">
        <v>1541</v>
      </c>
      <c r="I861" s="20">
        <v>13537448884</v>
      </c>
      <c r="J861" s="20" t="s">
        <v>1268</v>
      </c>
      <c r="K861" s="20" t="s">
        <v>1519</v>
      </c>
      <c r="L861" s="20" t="s">
        <v>1358</v>
      </c>
      <c r="M861" s="20">
        <v>1088</v>
      </c>
      <c r="N861" s="20">
        <v>1088</v>
      </c>
      <c r="O861" s="20" t="s">
        <v>927</v>
      </c>
      <c r="P861" s="20" t="s">
        <v>1269</v>
      </c>
      <c r="Q861" s="28"/>
      <c r="R861" s="22" t="s">
        <v>109</v>
      </c>
      <c r="S861" s="21"/>
      <c r="T861" s="21" t="s">
        <v>53</v>
      </c>
      <c r="U861" s="22" t="s">
        <v>1542</v>
      </c>
      <c r="V861" s="46">
        <v>1</v>
      </c>
      <c r="W861" s="26">
        <f t="shared" si="94"/>
        <v>1</v>
      </c>
      <c r="X861" s="26">
        <f t="shared" si="95"/>
        <v>1</v>
      </c>
      <c r="Y861" s="21">
        <v>10</v>
      </c>
      <c r="Z861" s="22">
        <f t="shared" si="85"/>
        <v>1088</v>
      </c>
      <c r="AA861" s="20" t="s">
        <v>1403</v>
      </c>
      <c r="AB861" s="22"/>
      <c r="AC861" s="22">
        <v>1</v>
      </c>
      <c r="AD861" s="22"/>
      <c r="AE861" s="22">
        <f t="shared" si="96"/>
        <v>1088</v>
      </c>
      <c r="AF861" s="22">
        <f t="shared" si="97"/>
        <v>1088</v>
      </c>
      <c r="AG861" s="20">
        <f t="shared" ref="AG861:AG862" si="107">N861</f>
        <v>1088</v>
      </c>
      <c r="AJ861" s="22"/>
      <c r="AK861" s="22"/>
      <c r="AL861" s="22"/>
      <c r="AM861" s="22"/>
      <c r="AN861" s="22"/>
      <c r="AO861" s="22" t="s">
        <v>1543</v>
      </c>
      <c r="AP861" s="22" t="s">
        <v>1301</v>
      </c>
      <c r="AQ861" s="22"/>
      <c r="AR861" s="22"/>
    </row>
    <row r="862" spans="1:47" s="20" customFormat="1" x14ac:dyDescent="0.15">
      <c r="A862" s="21" t="s">
        <v>1273</v>
      </c>
      <c r="B862" s="20" t="s">
        <v>918</v>
      </c>
      <c r="C862" s="20" t="s">
        <v>1099</v>
      </c>
      <c r="D862" s="20" t="s">
        <v>1136</v>
      </c>
      <c r="E862" s="20" t="s">
        <v>1544</v>
      </c>
      <c r="F862" s="20" t="s">
        <v>1250</v>
      </c>
      <c r="G862" s="20" t="s">
        <v>1545</v>
      </c>
      <c r="I862" s="20">
        <v>13431419522</v>
      </c>
      <c r="J862" s="20" t="s">
        <v>1268</v>
      </c>
      <c r="K862" s="20" t="s">
        <v>1519</v>
      </c>
      <c r="L862" s="20" t="s">
        <v>1358</v>
      </c>
      <c r="M862" s="20">
        <v>1088</v>
      </c>
      <c r="N862" s="20">
        <v>1088</v>
      </c>
      <c r="O862" s="20" t="s">
        <v>927</v>
      </c>
      <c r="P862" s="20" t="s">
        <v>1546</v>
      </c>
      <c r="Q862" s="28"/>
      <c r="R862" s="22" t="s">
        <v>109</v>
      </c>
      <c r="S862" s="21"/>
      <c r="T862" s="21" t="s">
        <v>53</v>
      </c>
      <c r="U862" s="22" t="s">
        <v>1547</v>
      </c>
      <c r="V862" s="46">
        <v>1</v>
      </c>
      <c r="W862" s="26">
        <f t="shared" si="94"/>
        <v>1</v>
      </c>
      <c r="X862" s="26">
        <f t="shared" si="95"/>
        <v>1</v>
      </c>
      <c r="Y862" s="21">
        <v>10</v>
      </c>
      <c r="Z862" s="22">
        <f t="shared" si="85"/>
        <v>1088</v>
      </c>
      <c r="AA862" s="20" t="s">
        <v>1548</v>
      </c>
      <c r="AB862" s="22"/>
      <c r="AC862" s="22">
        <v>1</v>
      </c>
      <c r="AD862" s="22"/>
      <c r="AE862" s="22">
        <f t="shared" si="96"/>
        <v>1088</v>
      </c>
      <c r="AF862" s="22">
        <f t="shared" si="97"/>
        <v>1088</v>
      </c>
      <c r="AG862" s="20">
        <f t="shared" si="107"/>
        <v>1088</v>
      </c>
      <c r="AJ862" s="22"/>
      <c r="AK862" s="22"/>
      <c r="AL862" s="22"/>
      <c r="AM862" s="22"/>
      <c r="AN862" s="22"/>
      <c r="AO862" s="22" t="s">
        <v>1543</v>
      </c>
      <c r="AP862" s="22" t="s">
        <v>1301</v>
      </c>
      <c r="AQ862" s="22"/>
      <c r="AR862" s="22"/>
    </row>
    <row r="863" spans="1:47" s="20" customFormat="1" x14ac:dyDescent="0.15">
      <c r="A863" s="21" t="s">
        <v>1273</v>
      </c>
      <c r="B863" s="20" t="s">
        <v>918</v>
      </c>
      <c r="C863" s="20" t="s">
        <v>1099</v>
      </c>
      <c r="D863" s="20" t="s">
        <v>1121</v>
      </c>
      <c r="E863" s="20" t="s">
        <v>1171</v>
      </c>
      <c r="F863" s="20" t="s">
        <v>1250</v>
      </c>
      <c r="G863" s="20" t="s">
        <v>1549</v>
      </c>
      <c r="I863" s="20">
        <v>13538804617</v>
      </c>
      <c r="J863" s="20" t="s">
        <v>924</v>
      </c>
      <c r="K863" s="20" t="s">
        <v>1298</v>
      </c>
      <c r="L863" s="20" t="s">
        <v>1299</v>
      </c>
      <c r="M863" s="20">
        <v>888</v>
      </c>
      <c r="N863" s="20">
        <v>888</v>
      </c>
      <c r="O863" s="20" t="s">
        <v>927</v>
      </c>
      <c r="P863" s="20" t="s">
        <v>1546</v>
      </c>
      <c r="Q863" s="28"/>
      <c r="R863" s="21"/>
      <c r="S863" s="25" t="s">
        <v>1550</v>
      </c>
      <c r="T863" s="21" t="s">
        <v>53</v>
      </c>
      <c r="U863" s="22" t="s">
        <v>1551</v>
      </c>
      <c r="V863" s="46">
        <v>1</v>
      </c>
      <c r="W863" s="26">
        <f t="shared" si="94"/>
        <v>1</v>
      </c>
      <c r="X863" s="26"/>
      <c r="Y863" s="21">
        <v>12</v>
      </c>
      <c r="Z863" s="22">
        <f t="shared" si="85"/>
        <v>888</v>
      </c>
      <c r="AA863" s="20" t="s">
        <v>1548</v>
      </c>
      <c r="AB863" s="22"/>
      <c r="AC863" s="22">
        <v>1</v>
      </c>
      <c r="AD863" s="22"/>
      <c r="AE863" s="22">
        <f t="shared" si="96"/>
        <v>888</v>
      </c>
      <c r="AF863" s="22">
        <f t="shared" si="97"/>
        <v>888</v>
      </c>
      <c r="AH863" s="22"/>
      <c r="AI863" s="22"/>
      <c r="AJ863" s="22">
        <f>N863</f>
        <v>888</v>
      </c>
      <c r="AK863" s="22">
        <f>IF(O863="(传统)XDSL",VLOOKUP(S863,[2]直销续费率明细!C:I,7,FALSE)*1,IF(O863="GPON+XDSL",VLOOKUP(S863,[2]直销续费率明细!C:I,7,FALSE)*1,VLOOKUP(S863,[2]直销续费率明细!C:I,5,FALSE)*1))</f>
        <v>25</v>
      </c>
      <c r="AL863" s="22" t="s">
        <v>1309</v>
      </c>
      <c r="AM863" s="22"/>
      <c r="AN863" s="22"/>
      <c r="AO863" s="22" t="s">
        <v>1399</v>
      </c>
      <c r="AP863" s="22" t="s">
        <v>1301</v>
      </c>
      <c r="AQ863" s="22"/>
      <c r="AR863" s="22"/>
      <c r="AS863" s="20">
        <f>IF(Y863&gt;=10,VLOOKUP(U863,[2]提成计算!B:T,19,FALSE),VLOOKUP(U863,[2]提成计算!B:T,18,FALSE))</f>
        <v>0.1</v>
      </c>
      <c r="AT863" s="20">
        <f t="shared" ref="AT863" si="108">IF(AD863*AS863&gt;0,AD863*AS863,AE863*AS863)</f>
        <v>88.800000000000011</v>
      </c>
      <c r="AU863" s="20">
        <f t="shared" ref="AU863" si="109">IF(AND(AK863&lt;0,AK863+AT863&lt;0),-AT863,AK863)</f>
        <v>25</v>
      </c>
    </row>
    <row r="864" spans="1:47" s="20" customFormat="1" x14ac:dyDescent="0.15">
      <c r="A864" s="21" t="s">
        <v>1273</v>
      </c>
      <c r="B864" s="20" t="s">
        <v>918</v>
      </c>
      <c r="C864" s="20" t="s">
        <v>1050</v>
      </c>
      <c r="D864" s="20" t="s">
        <v>1065</v>
      </c>
      <c r="E864" s="20" t="s">
        <v>1552</v>
      </c>
      <c r="F864" s="20" t="s">
        <v>1250</v>
      </c>
      <c r="G864" s="20" t="s">
        <v>1553</v>
      </c>
      <c r="I864" s="20">
        <v>13877732490</v>
      </c>
      <c r="J864" s="20" t="s">
        <v>1268</v>
      </c>
      <c r="K864" s="20" t="s">
        <v>1519</v>
      </c>
      <c r="L864" s="20" t="s">
        <v>1358</v>
      </c>
      <c r="M864" s="20">
        <v>1088</v>
      </c>
      <c r="N864" s="20">
        <v>1088</v>
      </c>
      <c r="O864" s="20" t="s">
        <v>927</v>
      </c>
      <c r="P864" s="20" t="s">
        <v>1269</v>
      </c>
      <c r="Q864" s="28"/>
      <c r="R864" s="22" t="s">
        <v>69</v>
      </c>
      <c r="S864" s="21"/>
      <c r="T864" s="21" t="s">
        <v>53</v>
      </c>
      <c r="U864" s="22" t="s">
        <v>1554</v>
      </c>
      <c r="V864" s="46">
        <v>1</v>
      </c>
      <c r="W864" s="26">
        <f t="shared" si="94"/>
        <v>1</v>
      </c>
      <c r="X864" s="26">
        <f t="shared" si="95"/>
        <v>1</v>
      </c>
      <c r="Y864" s="21">
        <v>10</v>
      </c>
      <c r="Z864" s="22">
        <f t="shared" si="85"/>
        <v>1088</v>
      </c>
      <c r="AA864" s="20" t="s">
        <v>1403</v>
      </c>
      <c r="AB864" s="22"/>
      <c r="AC864" s="22">
        <v>1</v>
      </c>
      <c r="AD864" s="22"/>
      <c r="AE864" s="22">
        <f t="shared" si="96"/>
        <v>1088</v>
      </c>
      <c r="AF864" s="22">
        <f t="shared" si="97"/>
        <v>1088</v>
      </c>
      <c r="AG864" s="20">
        <f t="shared" ref="AG864:AG865" si="110">N864</f>
        <v>1088</v>
      </c>
      <c r="AJ864" s="22"/>
      <c r="AK864" s="22"/>
      <c r="AL864" s="22"/>
      <c r="AM864" s="22"/>
      <c r="AN864" s="22"/>
      <c r="AO864" s="22" t="s">
        <v>1393</v>
      </c>
      <c r="AP864" s="22" t="s">
        <v>1301</v>
      </c>
      <c r="AQ864" s="22"/>
      <c r="AR864" s="22"/>
    </row>
    <row r="865" spans="1:47" s="20" customFormat="1" x14ac:dyDescent="0.15">
      <c r="A865" s="21" t="s">
        <v>1273</v>
      </c>
      <c r="B865" s="20" t="s">
        <v>918</v>
      </c>
      <c r="C865" s="20" t="s">
        <v>1050</v>
      </c>
      <c r="D865" s="20" t="s">
        <v>1078</v>
      </c>
      <c r="E865" s="20" t="s">
        <v>1079</v>
      </c>
      <c r="F865" s="20" t="s">
        <v>1250</v>
      </c>
      <c r="G865" s="20" t="s">
        <v>1555</v>
      </c>
      <c r="I865" s="20">
        <v>13540653006</v>
      </c>
      <c r="J865" s="20" t="s">
        <v>1268</v>
      </c>
      <c r="K865" s="20" t="s">
        <v>1519</v>
      </c>
      <c r="L865" s="20" t="s">
        <v>1358</v>
      </c>
      <c r="M865" s="20">
        <v>1088</v>
      </c>
      <c r="N865" s="20">
        <v>1088</v>
      </c>
      <c r="O865" s="20" t="s">
        <v>927</v>
      </c>
      <c r="P865" s="20" t="s">
        <v>1396</v>
      </c>
      <c r="Q865" s="28"/>
      <c r="R865" s="22" t="s">
        <v>1082</v>
      </c>
      <c r="S865" s="21"/>
      <c r="T865" s="21" t="s">
        <v>53</v>
      </c>
      <c r="U865" s="22" t="s">
        <v>1556</v>
      </c>
      <c r="V865" s="46">
        <v>1</v>
      </c>
      <c r="W865" s="26">
        <f t="shared" si="94"/>
        <v>1</v>
      </c>
      <c r="X865" s="26">
        <f t="shared" si="95"/>
        <v>1</v>
      </c>
      <c r="Y865" s="21">
        <v>10</v>
      </c>
      <c r="Z865" s="22">
        <f t="shared" si="85"/>
        <v>1088</v>
      </c>
      <c r="AA865" s="20" t="s">
        <v>1398</v>
      </c>
      <c r="AB865" s="22"/>
      <c r="AC865" s="22">
        <v>1</v>
      </c>
      <c r="AD865" s="22"/>
      <c r="AE865" s="22">
        <f t="shared" si="96"/>
        <v>1088</v>
      </c>
      <c r="AF865" s="22">
        <f t="shared" si="97"/>
        <v>1088</v>
      </c>
      <c r="AG865" s="20">
        <f t="shared" si="110"/>
        <v>1088</v>
      </c>
      <c r="AJ865" s="22"/>
      <c r="AK865" s="22"/>
      <c r="AL865" s="22"/>
      <c r="AM865" s="22"/>
      <c r="AN865" s="22"/>
      <c r="AO865" s="22" t="s">
        <v>1393</v>
      </c>
      <c r="AP865" s="22" t="s">
        <v>1301</v>
      </c>
      <c r="AQ865" s="22"/>
      <c r="AR865" s="22"/>
    </row>
    <row r="866" spans="1:47" s="20" customFormat="1" x14ac:dyDescent="0.15">
      <c r="A866" s="21" t="s">
        <v>1273</v>
      </c>
      <c r="B866" s="20" t="s">
        <v>918</v>
      </c>
      <c r="C866" s="20" t="s">
        <v>1178</v>
      </c>
      <c r="D866" s="20" t="s">
        <v>1189</v>
      </c>
      <c r="E866" s="20" t="s">
        <v>1557</v>
      </c>
      <c r="F866" s="20" t="s">
        <v>1250</v>
      </c>
      <c r="G866" s="20" t="s">
        <v>1558</v>
      </c>
      <c r="I866" s="20">
        <v>15817727676</v>
      </c>
      <c r="J866" s="20" t="s">
        <v>924</v>
      </c>
      <c r="K866" s="20" t="s">
        <v>1298</v>
      </c>
      <c r="L866" s="20" t="s">
        <v>1299</v>
      </c>
      <c r="M866" s="20">
        <v>888</v>
      </c>
      <c r="N866" s="20">
        <v>888</v>
      </c>
      <c r="O866" s="20" t="s">
        <v>927</v>
      </c>
      <c r="P866" s="20" t="s">
        <v>1396</v>
      </c>
      <c r="Q866" s="28"/>
      <c r="R866" s="21"/>
      <c r="S866" s="25" t="s">
        <v>1220</v>
      </c>
      <c r="T866" s="21" t="s">
        <v>53</v>
      </c>
      <c r="U866" s="22" t="s">
        <v>1559</v>
      </c>
      <c r="V866" s="46">
        <v>1</v>
      </c>
      <c r="W866" s="26">
        <f t="shared" si="94"/>
        <v>1</v>
      </c>
      <c r="X866" s="26"/>
      <c r="Y866" s="21">
        <v>12</v>
      </c>
      <c r="Z866" s="22">
        <f t="shared" si="85"/>
        <v>888</v>
      </c>
      <c r="AA866" s="20" t="s">
        <v>1398</v>
      </c>
      <c r="AB866" s="22"/>
      <c r="AC866" s="22">
        <v>1</v>
      </c>
      <c r="AD866" s="22"/>
      <c r="AE866" s="22">
        <f t="shared" si="96"/>
        <v>888</v>
      </c>
      <c r="AF866" s="22">
        <f t="shared" si="97"/>
        <v>888</v>
      </c>
      <c r="AH866" s="22"/>
      <c r="AI866" s="22"/>
      <c r="AJ866" s="22">
        <f t="shared" ref="AJ866:AJ869" si="111">N866</f>
        <v>888</v>
      </c>
      <c r="AK866" s="22">
        <f>IF(O866="(传统)XDSL",VLOOKUP(S866,[2]直销续费率明细!C:I,7,FALSE)*1,IF(O866="GPON+XDSL",VLOOKUP(S866,[2]直销续费率明细!C:I,7,FALSE)*1,VLOOKUP(S866,[2]直销续费率明细!C:I,5,FALSE)*1))</f>
        <v>-40</v>
      </c>
      <c r="AL866" s="22" t="s">
        <v>1300</v>
      </c>
      <c r="AM866" s="22"/>
      <c r="AN866" s="22"/>
      <c r="AO866" s="22" t="s">
        <v>1399</v>
      </c>
      <c r="AP866" s="22" t="s">
        <v>1301</v>
      </c>
      <c r="AQ866" s="22"/>
      <c r="AR866" s="22"/>
      <c r="AS866" s="20">
        <f>IF(Y866&gt;=10,VLOOKUP(U866,[2]提成计算!B:T,19,FALSE),VLOOKUP(U866,[2]提成计算!B:T,18,FALSE))</f>
        <v>0.09</v>
      </c>
      <c r="AT866" s="20">
        <f t="shared" ref="AT866:AT869" si="112">IF(AD866*AS866&gt;0,AD866*AS866,AE866*AS866)</f>
        <v>79.92</v>
      </c>
      <c r="AU866" s="20">
        <f t="shared" ref="AU866:AU869" si="113">IF(AND(AK866&lt;0,AK866+AT866&lt;0),-AT866,AK866)</f>
        <v>-40</v>
      </c>
    </row>
    <row r="867" spans="1:47" s="20" customFormat="1" x14ac:dyDescent="0.15">
      <c r="A867" s="21" t="s">
        <v>1273</v>
      </c>
      <c r="B867" s="20" t="s">
        <v>918</v>
      </c>
      <c r="C867" s="20" t="s">
        <v>984</v>
      </c>
      <c r="D867" s="20" t="s">
        <v>992</v>
      </c>
      <c r="E867" s="20" t="s">
        <v>1043</v>
      </c>
      <c r="F867" s="20" t="s">
        <v>1250</v>
      </c>
      <c r="G867" s="20" t="s">
        <v>1560</v>
      </c>
      <c r="I867" s="20">
        <v>15916835683</v>
      </c>
      <c r="J867" s="20" t="s">
        <v>924</v>
      </c>
      <c r="K867" s="20" t="s">
        <v>1298</v>
      </c>
      <c r="L867" s="20" t="s">
        <v>1299</v>
      </c>
      <c r="M867" s="20">
        <v>888</v>
      </c>
      <c r="N867" s="20">
        <v>888</v>
      </c>
      <c r="O867" s="20" t="s">
        <v>927</v>
      </c>
      <c r="P867" s="20" t="s">
        <v>1269</v>
      </c>
      <c r="Q867" s="28"/>
      <c r="R867" s="21"/>
      <c r="S867" s="25" t="s">
        <v>1046</v>
      </c>
      <c r="T867" s="21" t="s">
        <v>53</v>
      </c>
      <c r="U867" s="22" t="s">
        <v>1561</v>
      </c>
      <c r="V867" s="46">
        <v>1</v>
      </c>
      <c r="W867" s="26">
        <f t="shared" si="94"/>
        <v>1</v>
      </c>
      <c r="X867" s="26"/>
      <c r="Y867" s="21">
        <v>12</v>
      </c>
      <c r="Z867" s="22">
        <f t="shared" si="85"/>
        <v>888</v>
      </c>
      <c r="AA867" s="20" t="s">
        <v>1403</v>
      </c>
      <c r="AB867" s="22"/>
      <c r="AC867" s="22">
        <v>1</v>
      </c>
      <c r="AD867" s="22"/>
      <c r="AE867" s="22">
        <f t="shared" si="96"/>
        <v>888</v>
      </c>
      <c r="AF867" s="22">
        <f t="shared" si="97"/>
        <v>888</v>
      </c>
      <c r="AH867" s="22"/>
      <c r="AI867" s="22"/>
      <c r="AJ867" s="22">
        <f t="shared" si="111"/>
        <v>888</v>
      </c>
      <c r="AK867" s="22">
        <f>IF(O867="(传统)XDSL",VLOOKUP(S867,[2]直销续费率明细!C:I,7,FALSE)*1,IF(O867="GPON+XDSL",VLOOKUP(S867,[2]直销续费率明细!C:I,7,FALSE)*1,VLOOKUP(S867,[2]直销续费率明细!C:I,5,FALSE)*1))</f>
        <v>25</v>
      </c>
      <c r="AL867" s="22" t="s">
        <v>1300</v>
      </c>
      <c r="AM867" s="22"/>
      <c r="AN867" s="22"/>
      <c r="AO867" s="22" t="s">
        <v>1399</v>
      </c>
      <c r="AP867" s="22" t="s">
        <v>1301</v>
      </c>
      <c r="AQ867" s="22"/>
      <c r="AR867" s="22"/>
      <c r="AS867" s="20">
        <f>IF(Y867&gt;=10,VLOOKUP(U867,[2]提成计算!B:T,19,FALSE),VLOOKUP(U867,[2]提成计算!B:T,18,FALSE))</f>
        <v>0.1</v>
      </c>
      <c r="AT867" s="20">
        <f t="shared" si="112"/>
        <v>88.800000000000011</v>
      </c>
      <c r="AU867" s="20">
        <f t="shared" si="113"/>
        <v>25</v>
      </c>
    </row>
    <row r="868" spans="1:47" s="20" customFormat="1" x14ac:dyDescent="0.15">
      <c r="A868" s="21" t="s">
        <v>1273</v>
      </c>
      <c r="B868" s="20" t="s">
        <v>918</v>
      </c>
      <c r="C868" s="20" t="s">
        <v>984</v>
      </c>
      <c r="D868" s="20" t="s">
        <v>1562</v>
      </c>
      <c r="E868" s="20" t="s">
        <v>1009</v>
      </c>
      <c r="F868" s="20" t="s">
        <v>1250</v>
      </c>
      <c r="G868" s="20" t="s">
        <v>1563</v>
      </c>
      <c r="I868" s="20">
        <v>13532305901</v>
      </c>
      <c r="J868" s="20" t="s">
        <v>924</v>
      </c>
      <c r="K868" s="20" t="s">
        <v>1298</v>
      </c>
      <c r="L868" s="20" t="s">
        <v>1299</v>
      </c>
      <c r="M868" s="20">
        <v>888</v>
      </c>
      <c r="N868" s="20">
        <v>888</v>
      </c>
      <c r="O868" s="20" t="s">
        <v>927</v>
      </c>
      <c r="P868" s="20" t="s">
        <v>1269</v>
      </c>
      <c r="Q868" s="28"/>
      <c r="R868" s="21"/>
      <c r="S868" s="25" t="s">
        <v>1504</v>
      </c>
      <c r="T868" s="21" t="s">
        <v>53</v>
      </c>
      <c r="U868" s="22" t="s">
        <v>1505</v>
      </c>
      <c r="V868" s="46">
        <v>1</v>
      </c>
      <c r="W868" s="26">
        <f t="shared" si="94"/>
        <v>1</v>
      </c>
      <c r="X868" s="26"/>
      <c r="Y868" s="21">
        <v>12</v>
      </c>
      <c r="Z868" s="22">
        <f t="shared" si="85"/>
        <v>888</v>
      </c>
      <c r="AA868" s="20" t="s">
        <v>1403</v>
      </c>
      <c r="AB868" s="22"/>
      <c r="AC868" s="22">
        <v>1</v>
      </c>
      <c r="AD868" s="22"/>
      <c r="AE868" s="22">
        <f t="shared" si="96"/>
        <v>888</v>
      </c>
      <c r="AF868" s="22">
        <f t="shared" si="97"/>
        <v>888</v>
      </c>
      <c r="AH868" s="22"/>
      <c r="AI868" s="22"/>
      <c r="AJ868" s="22">
        <f t="shared" si="111"/>
        <v>888</v>
      </c>
      <c r="AK868" s="22">
        <f>IF(O868="(传统)XDSL",VLOOKUP(S868,[2]直销续费率明细!C:I,7,FALSE)*1,IF(O868="GPON+XDSL",VLOOKUP(S868,[2]直销续费率明细!C:I,7,FALSE)*1,VLOOKUP(S868,[2]直销续费率明细!C:I,5,FALSE)*1))</f>
        <v>-40</v>
      </c>
      <c r="AL868" s="22" t="s">
        <v>1300</v>
      </c>
      <c r="AM868" s="22"/>
      <c r="AN868" s="22"/>
      <c r="AO868" s="22" t="s">
        <v>1399</v>
      </c>
      <c r="AP868" s="22" t="s">
        <v>1301</v>
      </c>
      <c r="AQ868" s="22"/>
      <c r="AR868" s="22"/>
      <c r="AS868" s="20">
        <f>IF(Y868&gt;=10,VLOOKUP(U868,[2]提成计算!B:T,19,FALSE),VLOOKUP(U868,[2]提成计算!B:T,18,FALSE))</f>
        <v>0.09</v>
      </c>
      <c r="AT868" s="20">
        <f t="shared" si="112"/>
        <v>79.92</v>
      </c>
      <c r="AU868" s="20">
        <f t="shared" si="113"/>
        <v>-40</v>
      </c>
    </row>
    <row r="869" spans="1:47" s="20" customFormat="1" x14ac:dyDescent="0.15">
      <c r="A869" s="21" t="s">
        <v>1273</v>
      </c>
      <c r="B869" s="20" t="s">
        <v>918</v>
      </c>
      <c r="C869" s="20" t="s">
        <v>984</v>
      </c>
      <c r="D869" s="20" t="s">
        <v>1562</v>
      </c>
      <c r="E869" s="20" t="s">
        <v>1418</v>
      </c>
      <c r="F869" s="20" t="s">
        <v>1250</v>
      </c>
      <c r="G869" s="20" t="s">
        <v>1564</v>
      </c>
      <c r="I869" s="20">
        <v>13423116446</v>
      </c>
      <c r="J869" s="20" t="s">
        <v>924</v>
      </c>
      <c r="K869" s="20" t="s">
        <v>1298</v>
      </c>
      <c r="L869" s="20" t="s">
        <v>1299</v>
      </c>
      <c r="M869" s="20">
        <v>888</v>
      </c>
      <c r="N869" s="20">
        <v>888</v>
      </c>
      <c r="O869" s="20" t="s">
        <v>927</v>
      </c>
      <c r="P869" s="20" t="s">
        <v>1269</v>
      </c>
      <c r="Q869" s="28"/>
      <c r="R869" s="21"/>
      <c r="S869" s="25" t="s">
        <v>1420</v>
      </c>
      <c r="T869" s="21" t="s">
        <v>53</v>
      </c>
      <c r="U869" s="22" t="s">
        <v>1421</v>
      </c>
      <c r="V869" s="46">
        <v>1</v>
      </c>
      <c r="W869" s="26">
        <f t="shared" si="94"/>
        <v>1</v>
      </c>
      <c r="X869" s="26"/>
      <c r="Y869" s="21">
        <v>12</v>
      </c>
      <c r="Z869" s="22">
        <f t="shared" si="85"/>
        <v>888</v>
      </c>
      <c r="AA869" s="20" t="s">
        <v>1403</v>
      </c>
      <c r="AB869" s="22"/>
      <c r="AC869" s="22">
        <v>1</v>
      </c>
      <c r="AD869" s="22"/>
      <c r="AE869" s="22">
        <f t="shared" si="96"/>
        <v>888</v>
      </c>
      <c r="AF869" s="22">
        <f t="shared" si="97"/>
        <v>888</v>
      </c>
      <c r="AH869" s="22"/>
      <c r="AI869" s="22"/>
      <c r="AJ869" s="22">
        <f t="shared" si="111"/>
        <v>888</v>
      </c>
      <c r="AK869" s="22">
        <f>IF(O869="(传统)XDSL",VLOOKUP(S869,[2]直销续费率明细!C:I,7,FALSE)*1,IF(O869="GPON+XDSL",VLOOKUP(S869,[2]直销续费率明细!C:I,7,FALSE)*1,VLOOKUP(S869,[2]直销续费率明细!C:I,5,FALSE)*1))</f>
        <v>-40</v>
      </c>
      <c r="AL869" s="22" t="s">
        <v>1300</v>
      </c>
      <c r="AM869" s="22"/>
      <c r="AN869" s="22"/>
      <c r="AO869" s="22" t="s">
        <v>1399</v>
      </c>
      <c r="AP869" s="22" t="s">
        <v>1301</v>
      </c>
      <c r="AQ869" s="22"/>
      <c r="AR869" s="22"/>
      <c r="AS869" s="20">
        <f>IF(Y869&gt;=10,VLOOKUP(U869,[2]提成计算!B:T,19,FALSE),VLOOKUP(U869,[2]提成计算!B:T,18,FALSE))</f>
        <v>0.1</v>
      </c>
      <c r="AT869" s="20">
        <f t="shared" si="112"/>
        <v>88.800000000000011</v>
      </c>
      <c r="AU869" s="20">
        <f t="shared" si="113"/>
        <v>-40</v>
      </c>
    </row>
    <row r="870" spans="1:47" s="20" customFormat="1" x14ac:dyDescent="0.15">
      <c r="A870" s="21" t="s">
        <v>1273</v>
      </c>
      <c r="B870" s="20" t="s">
        <v>918</v>
      </c>
      <c r="C870" s="20" t="s">
        <v>1099</v>
      </c>
      <c r="D870" s="20" t="s">
        <v>1121</v>
      </c>
      <c r="E870" s="20" t="s">
        <v>1171</v>
      </c>
      <c r="F870" s="20" t="s">
        <v>1250</v>
      </c>
      <c r="G870" s="20" t="s">
        <v>1565</v>
      </c>
      <c r="I870" s="20">
        <v>13688995917</v>
      </c>
      <c r="J870" s="20" t="s">
        <v>1268</v>
      </c>
      <c r="K870" s="20" t="s">
        <v>1519</v>
      </c>
      <c r="L870" s="20" t="s">
        <v>1566</v>
      </c>
      <c r="M870" s="20">
        <v>1088</v>
      </c>
      <c r="N870" s="20">
        <v>1088</v>
      </c>
      <c r="O870" s="20" t="s">
        <v>927</v>
      </c>
      <c r="P870" s="20" t="s">
        <v>1269</v>
      </c>
      <c r="Q870" s="28"/>
      <c r="R870" s="22" t="s">
        <v>91</v>
      </c>
      <c r="S870" s="21"/>
      <c r="T870" s="21" t="s">
        <v>53</v>
      </c>
      <c r="U870" s="22" t="s">
        <v>1567</v>
      </c>
      <c r="V870" s="46">
        <v>1</v>
      </c>
      <c r="W870" s="26">
        <f t="shared" si="94"/>
        <v>1</v>
      </c>
      <c r="X870" s="26">
        <f t="shared" si="95"/>
        <v>1</v>
      </c>
      <c r="Y870" s="21">
        <v>12</v>
      </c>
      <c r="Z870" s="22">
        <f t="shared" si="85"/>
        <v>1088</v>
      </c>
      <c r="AA870" s="20" t="s">
        <v>1403</v>
      </c>
      <c r="AB870" s="22"/>
      <c r="AC870" s="22">
        <v>1</v>
      </c>
      <c r="AD870" s="22"/>
      <c r="AE870" s="22">
        <f t="shared" si="96"/>
        <v>1088</v>
      </c>
      <c r="AF870" s="22">
        <f t="shared" si="97"/>
        <v>1088</v>
      </c>
      <c r="AG870" s="20">
        <f t="shared" ref="AG870:AG872" si="114">N870</f>
        <v>1088</v>
      </c>
      <c r="AJ870" s="22"/>
      <c r="AK870" s="22"/>
      <c r="AL870" s="22"/>
      <c r="AM870" s="22"/>
      <c r="AN870" s="22"/>
      <c r="AO870" s="22" t="s">
        <v>1393</v>
      </c>
      <c r="AP870" s="22" t="s">
        <v>1301</v>
      </c>
      <c r="AQ870" s="22"/>
      <c r="AR870" s="22"/>
    </row>
    <row r="871" spans="1:47" s="20" customFormat="1" x14ac:dyDescent="0.15">
      <c r="A871" s="21" t="s">
        <v>1273</v>
      </c>
      <c r="B871" s="20" t="s">
        <v>918</v>
      </c>
      <c r="C871" s="20" t="s">
        <v>1099</v>
      </c>
      <c r="D871" s="20" t="s">
        <v>1121</v>
      </c>
      <c r="E871" s="20" t="s">
        <v>1412</v>
      </c>
      <c r="F871" s="20" t="s">
        <v>1250</v>
      </c>
      <c r="G871" s="20" t="s">
        <v>1568</v>
      </c>
      <c r="I871" s="20">
        <v>13423323072</v>
      </c>
      <c r="J871" s="20" t="s">
        <v>1268</v>
      </c>
      <c r="K871" s="20" t="s">
        <v>1519</v>
      </c>
      <c r="L871" s="20" t="s">
        <v>1566</v>
      </c>
      <c r="M871" s="20">
        <v>1088</v>
      </c>
      <c r="N871" s="20">
        <v>1088</v>
      </c>
      <c r="O871" s="20" t="s">
        <v>927</v>
      </c>
      <c r="P871" s="20" t="s">
        <v>1396</v>
      </c>
      <c r="Q871" s="28"/>
      <c r="R871" s="22" t="s">
        <v>91</v>
      </c>
      <c r="S871" s="21"/>
      <c r="T871" s="21" t="s">
        <v>53</v>
      </c>
      <c r="U871" s="22" t="s">
        <v>1569</v>
      </c>
      <c r="V871" s="46">
        <v>1</v>
      </c>
      <c r="W871" s="26">
        <f t="shared" si="94"/>
        <v>1</v>
      </c>
      <c r="X871" s="26">
        <f t="shared" si="95"/>
        <v>1</v>
      </c>
      <c r="Y871" s="21">
        <v>12</v>
      </c>
      <c r="Z871" s="22">
        <f t="shared" si="85"/>
        <v>1088</v>
      </c>
      <c r="AA871" s="20" t="s">
        <v>1398</v>
      </c>
      <c r="AB871" s="22"/>
      <c r="AC871" s="22">
        <v>1</v>
      </c>
      <c r="AD871" s="22"/>
      <c r="AE871" s="22">
        <f t="shared" si="96"/>
        <v>1088</v>
      </c>
      <c r="AF871" s="22">
        <f t="shared" si="97"/>
        <v>1088</v>
      </c>
      <c r="AG871" s="20">
        <f t="shared" si="114"/>
        <v>1088</v>
      </c>
      <c r="AJ871" s="22"/>
      <c r="AK871" s="22"/>
      <c r="AL871" s="22"/>
      <c r="AM871" s="22"/>
      <c r="AN871" s="22"/>
      <c r="AO871" s="22" t="s">
        <v>1393</v>
      </c>
      <c r="AP871" s="22" t="s">
        <v>1301</v>
      </c>
      <c r="AQ871" s="22"/>
      <c r="AR871" s="22"/>
    </row>
    <row r="872" spans="1:47" s="20" customFormat="1" x14ac:dyDescent="0.15">
      <c r="A872" s="21" t="s">
        <v>1273</v>
      </c>
      <c r="B872" s="20" t="s">
        <v>918</v>
      </c>
      <c r="C872" s="20" t="s">
        <v>1099</v>
      </c>
      <c r="D872" s="20" t="s">
        <v>1136</v>
      </c>
      <c r="E872" s="20" t="s">
        <v>1318</v>
      </c>
      <c r="F872" s="20" t="s">
        <v>1250</v>
      </c>
      <c r="G872" s="20" t="s">
        <v>1570</v>
      </c>
      <c r="I872" s="20">
        <v>15992903899</v>
      </c>
      <c r="J872" s="20" t="s">
        <v>1268</v>
      </c>
      <c r="K872" s="20" t="s">
        <v>1519</v>
      </c>
      <c r="L872" s="20" t="s">
        <v>1358</v>
      </c>
      <c r="M872" s="20">
        <v>1088</v>
      </c>
      <c r="N872" s="20">
        <v>1088</v>
      </c>
      <c r="O872" s="20" t="s">
        <v>927</v>
      </c>
      <c r="P872" s="20" t="s">
        <v>1396</v>
      </c>
      <c r="Q872" s="28"/>
      <c r="R872" s="22" t="s">
        <v>109</v>
      </c>
      <c r="S872" s="21"/>
      <c r="T872" s="21" t="s">
        <v>53</v>
      </c>
      <c r="U872" s="22" t="s">
        <v>1571</v>
      </c>
      <c r="V872" s="46">
        <v>1</v>
      </c>
      <c r="W872" s="26">
        <f t="shared" si="94"/>
        <v>1</v>
      </c>
      <c r="X872" s="26">
        <f t="shared" si="95"/>
        <v>1</v>
      </c>
      <c r="Y872" s="21">
        <v>10</v>
      </c>
      <c r="Z872" s="22">
        <f t="shared" si="85"/>
        <v>1088</v>
      </c>
      <c r="AA872" s="20" t="s">
        <v>1398</v>
      </c>
      <c r="AB872" s="22"/>
      <c r="AC872" s="22">
        <v>1</v>
      </c>
      <c r="AD872" s="22"/>
      <c r="AE872" s="22">
        <f t="shared" si="96"/>
        <v>1088</v>
      </c>
      <c r="AF872" s="22">
        <f t="shared" si="97"/>
        <v>1088</v>
      </c>
      <c r="AG872" s="20">
        <f t="shared" si="114"/>
        <v>1088</v>
      </c>
      <c r="AJ872" s="22"/>
      <c r="AK872" s="22"/>
      <c r="AL872" s="22"/>
      <c r="AM872" s="22"/>
      <c r="AN872" s="22"/>
      <c r="AO872" s="22" t="s">
        <v>1393</v>
      </c>
      <c r="AP872" s="22" t="s">
        <v>1301</v>
      </c>
      <c r="AQ872" s="22"/>
      <c r="AR872" s="22"/>
    </row>
    <row r="873" spans="1:47" s="20" customFormat="1" x14ac:dyDescent="0.15">
      <c r="A873" s="21" t="s">
        <v>1273</v>
      </c>
      <c r="B873" s="20" t="s">
        <v>918</v>
      </c>
      <c r="C873" s="20" t="s">
        <v>919</v>
      </c>
      <c r="D873" s="20" t="s">
        <v>941</v>
      </c>
      <c r="E873" s="20" t="s">
        <v>1339</v>
      </c>
      <c r="F873" s="20" t="s">
        <v>1250</v>
      </c>
      <c r="G873" s="20" t="s">
        <v>1572</v>
      </c>
      <c r="I873" s="20">
        <v>13713839816</v>
      </c>
      <c r="J873" s="20" t="s">
        <v>924</v>
      </c>
      <c r="K873" s="20" t="s">
        <v>1573</v>
      </c>
      <c r="L873" s="20" t="s">
        <v>1299</v>
      </c>
      <c r="M873" s="20">
        <v>888</v>
      </c>
      <c r="N873" s="20">
        <v>888</v>
      </c>
      <c r="O873" s="20" t="s">
        <v>927</v>
      </c>
      <c r="P873" s="20" t="s">
        <v>1396</v>
      </c>
      <c r="Q873" s="28"/>
      <c r="R873" s="21" t="s">
        <v>99</v>
      </c>
      <c r="S873" s="25" t="s">
        <v>1341</v>
      </c>
      <c r="T873" s="21" t="s">
        <v>53</v>
      </c>
      <c r="U873" s="22" t="s">
        <v>1574</v>
      </c>
      <c r="V873" s="46">
        <v>1</v>
      </c>
      <c r="W873" s="26">
        <f t="shared" si="94"/>
        <v>1</v>
      </c>
      <c r="X873" s="26"/>
      <c r="Y873" s="21">
        <v>12</v>
      </c>
      <c r="Z873" s="22">
        <f t="shared" si="85"/>
        <v>888</v>
      </c>
      <c r="AA873" s="20" t="s">
        <v>1398</v>
      </c>
      <c r="AB873" s="22"/>
      <c r="AC873" s="22">
        <v>1</v>
      </c>
      <c r="AD873" s="22"/>
      <c r="AE873" s="22">
        <f t="shared" si="96"/>
        <v>888</v>
      </c>
      <c r="AF873" s="22">
        <f t="shared" si="97"/>
        <v>888</v>
      </c>
      <c r="AH873" s="22"/>
      <c r="AI873" s="22"/>
      <c r="AJ873" s="22">
        <f t="shared" ref="AJ873:AJ874" si="115">N873</f>
        <v>888</v>
      </c>
      <c r="AK873" s="22">
        <f>IF(O873="(传统)XDSL",VLOOKUP(S873,[2]直销续费率明细!C:I,7,FALSE)*1,IF(O873="GPON+XDSL",VLOOKUP(S873,[2]直销续费率明细!C:I,7,FALSE)*1,VLOOKUP(S873,[2]直销续费率明细!C:I,5,FALSE)*1))</f>
        <v>25</v>
      </c>
      <c r="AL873" s="22" t="s">
        <v>1300</v>
      </c>
      <c r="AM873" s="22"/>
      <c r="AN873" s="22"/>
      <c r="AO873" s="22" t="s">
        <v>1575</v>
      </c>
      <c r="AP873" s="22" t="s">
        <v>1301</v>
      </c>
      <c r="AQ873" s="22"/>
      <c r="AR873" s="22"/>
      <c r="AS873" s="20">
        <f>IF(Y873&gt;=10,VLOOKUP(U873,[2]提成计算!B:T,19,FALSE),VLOOKUP(U873,[2]提成计算!B:T,18,FALSE))</f>
        <v>0.1</v>
      </c>
      <c r="AT873" s="20">
        <f t="shared" ref="AT873:AT874" si="116">IF(AD873*AS873&gt;0,AD873*AS873,AE873*AS873)</f>
        <v>88.800000000000011</v>
      </c>
      <c r="AU873" s="20">
        <f t="shared" ref="AU873:AU874" si="117">IF(AND(AK873&lt;0,AK873+AT873&lt;0),-AT873,AK873)</f>
        <v>25</v>
      </c>
    </row>
    <row r="874" spans="1:47" s="20" customFormat="1" x14ac:dyDescent="0.15">
      <c r="A874" s="21" t="s">
        <v>1273</v>
      </c>
      <c r="B874" s="20" t="s">
        <v>918</v>
      </c>
      <c r="C874" s="20" t="s">
        <v>919</v>
      </c>
      <c r="D874" s="20" t="s">
        <v>941</v>
      </c>
      <c r="E874" s="20" t="s">
        <v>1339</v>
      </c>
      <c r="F874" s="20" t="s">
        <v>1250</v>
      </c>
      <c r="G874" s="20" t="s">
        <v>1576</v>
      </c>
      <c r="I874" s="20">
        <v>13412145121</v>
      </c>
      <c r="J874" s="20" t="s">
        <v>924</v>
      </c>
      <c r="K874" s="20" t="s">
        <v>1577</v>
      </c>
      <c r="L874" s="20" t="s">
        <v>1299</v>
      </c>
      <c r="M874" s="20">
        <v>888</v>
      </c>
      <c r="N874" s="20">
        <v>888</v>
      </c>
      <c r="O874" s="20" t="s">
        <v>927</v>
      </c>
      <c r="P874" s="20" t="s">
        <v>1233</v>
      </c>
      <c r="Q874" s="28"/>
      <c r="R874" s="21" t="s">
        <v>99</v>
      </c>
      <c r="S874" s="25" t="s">
        <v>1341</v>
      </c>
      <c r="T874" s="21" t="s">
        <v>53</v>
      </c>
      <c r="U874" s="22" t="s">
        <v>1578</v>
      </c>
      <c r="V874" s="46">
        <v>1</v>
      </c>
      <c r="W874" s="26">
        <f t="shared" si="94"/>
        <v>1</v>
      </c>
      <c r="X874" s="26"/>
      <c r="Y874" s="21">
        <v>12</v>
      </c>
      <c r="Z874" s="22">
        <f t="shared" si="85"/>
        <v>888</v>
      </c>
      <c r="AA874" s="20" t="s">
        <v>1579</v>
      </c>
      <c r="AB874" s="22"/>
      <c r="AC874" s="22">
        <v>1</v>
      </c>
      <c r="AD874" s="22"/>
      <c r="AE874" s="22">
        <f t="shared" si="96"/>
        <v>888</v>
      </c>
      <c r="AF874" s="22">
        <f t="shared" si="97"/>
        <v>888</v>
      </c>
      <c r="AH874" s="22"/>
      <c r="AI874" s="22"/>
      <c r="AJ874" s="22">
        <f t="shared" si="115"/>
        <v>888</v>
      </c>
      <c r="AK874" s="22">
        <f>IF(O874="(传统)XDSL",VLOOKUP(S874,[2]直销续费率明细!C:I,7,FALSE)*1,IF(O874="GPON+XDSL",VLOOKUP(S874,[2]直销续费率明细!C:I,7,FALSE)*1,VLOOKUP(S874,[2]直销续费率明细!C:I,5,FALSE)*1))</f>
        <v>25</v>
      </c>
      <c r="AL874" s="22" t="s">
        <v>1300</v>
      </c>
      <c r="AM874" s="22"/>
      <c r="AN874" s="22"/>
      <c r="AO874" s="22" t="s">
        <v>1575</v>
      </c>
      <c r="AP874" s="22" t="s">
        <v>1301</v>
      </c>
      <c r="AQ874" s="22"/>
      <c r="AR874" s="22"/>
      <c r="AS874" s="20">
        <f>IF(Y874&gt;=10,VLOOKUP(U874,[2]提成计算!B:T,19,FALSE),VLOOKUP(U874,[2]提成计算!B:T,18,FALSE))</f>
        <v>0.1</v>
      </c>
      <c r="AT874" s="20">
        <f t="shared" si="116"/>
        <v>88.800000000000011</v>
      </c>
      <c r="AU874" s="20">
        <f t="shared" si="117"/>
        <v>25</v>
      </c>
    </row>
    <row r="875" spans="1:47" s="36" customFormat="1" x14ac:dyDescent="0.15">
      <c r="A875" s="30" t="s">
        <v>1273</v>
      </c>
      <c r="B875" s="36" t="s">
        <v>918</v>
      </c>
      <c r="C875" s="36" t="s">
        <v>1178</v>
      </c>
      <c r="D875" s="36" t="s">
        <v>1183</v>
      </c>
      <c r="E875" s="36" t="s">
        <v>1580</v>
      </c>
      <c r="F875" s="36" t="s">
        <v>1250</v>
      </c>
      <c r="G875" s="36" t="s">
        <v>1581</v>
      </c>
      <c r="I875" s="36">
        <v>15999841054</v>
      </c>
      <c r="J875" s="36" t="s">
        <v>1268</v>
      </c>
      <c r="K875" s="36" t="s">
        <v>1519</v>
      </c>
      <c r="L875" s="36" t="s">
        <v>1358</v>
      </c>
      <c r="M875" s="36">
        <v>1088</v>
      </c>
      <c r="N875" s="36">
        <v>1088</v>
      </c>
      <c r="O875" s="36" t="s">
        <v>927</v>
      </c>
      <c r="P875" s="36" t="s">
        <v>1233</v>
      </c>
      <c r="Q875" s="35"/>
      <c r="R875" s="31" t="s">
        <v>1582</v>
      </c>
      <c r="S875" s="30"/>
      <c r="T875" s="21" t="s">
        <v>53</v>
      </c>
      <c r="U875" s="22" t="s">
        <v>1583</v>
      </c>
      <c r="V875" s="47">
        <v>1</v>
      </c>
      <c r="W875" s="33">
        <f t="shared" si="94"/>
        <v>1</v>
      </c>
      <c r="X875" s="33">
        <f t="shared" si="95"/>
        <v>1</v>
      </c>
      <c r="Y875" s="21">
        <v>10</v>
      </c>
      <c r="Z875" s="31">
        <f t="shared" si="85"/>
        <v>1088</v>
      </c>
      <c r="AA875" s="36" t="s">
        <v>1579</v>
      </c>
      <c r="AB875" s="31"/>
      <c r="AC875" s="31">
        <v>1</v>
      </c>
      <c r="AD875" s="31"/>
      <c r="AE875" s="31"/>
      <c r="AF875" s="31"/>
      <c r="AJ875" s="31"/>
      <c r="AK875" s="31"/>
      <c r="AL875" s="31"/>
      <c r="AM875" s="31"/>
      <c r="AN875" s="31"/>
      <c r="AO875" s="31" t="s">
        <v>1575</v>
      </c>
      <c r="AP875" s="31" t="s">
        <v>1301</v>
      </c>
      <c r="AQ875" s="31"/>
      <c r="AR875" s="31"/>
      <c r="AS875" s="20"/>
      <c r="AT875" s="20"/>
      <c r="AU875" s="20"/>
    </row>
    <row r="876" spans="1:47" s="20" customFormat="1" x14ac:dyDescent="0.15">
      <c r="A876" s="21" t="s">
        <v>1273</v>
      </c>
      <c r="B876" s="20" t="s">
        <v>918</v>
      </c>
      <c r="C876" s="20" t="s">
        <v>1178</v>
      </c>
      <c r="D876" s="20" t="s">
        <v>1189</v>
      </c>
      <c r="E876" s="20" t="s">
        <v>1497</v>
      </c>
      <c r="F876" s="20" t="s">
        <v>1250</v>
      </c>
      <c r="G876" s="20" t="s">
        <v>1584</v>
      </c>
      <c r="I876" s="20">
        <v>13686142793</v>
      </c>
      <c r="J876" s="20" t="s">
        <v>924</v>
      </c>
      <c r="K876" s="20" t="s">
        <v>1298</v>
      </c>
      <c r="L876" s="20" t="s">
        <v>1299</v>
      </c>
      <c r="M876" s="20">
        <v>888</v>
      </c>
      <c r="N876" s="20">
        <v>888</v>
      </c>
      <c r="O876" s="20" t="s">
        <v>927</v>
      </c>
      <c r="P876" s="20" t="s">
        <v>1233</v>
      </c>
      <c r="Q876" s="28"/>
      <c r="R876" s="21"/>
      <c r="S876" s="25" t="s">
        <v>1192</v>
      </c>
      <c r="T876" s="21" t="s">
        <v>53</v>
      </c>
      <c r="U876" s="22" t="s">
        <v>1585</v>
      </c>
      <c r="V876" s="46">
        <v>1</v>
      </c>
      <c r="W876" s="26">
        <f t="shared" si="94"/>
        <v>1</v>
      </c>
      <c r="X876" s="26"/>
      <c r="Y876" s="21">
        <v>12</v>
      </c>
      <c r="Z876" s="22">
        <f t="shared" si="85"/>
        <v>888</v>
      </c>
      <c r="AA876" s="20" t="s">
        <v>1579</v>
      </c>
      <c r="AB876" s="22"/>
      <c r="AC876" s="22">
        <v>1</v>
      </c>
      <c r="AD876" s="22"/>
      <c r="AE876" s="22">
        <f t="shared" si="96"/>
        <v>888</v>
      </c>
      <c r="AF876" s="22">
        <f t="shared" si="97"/>
        <v>888</v>
      </c>
      <c r="AH876" s="22"/>
      <c r="AI876" s="22"/>
      <c r="AJ876" s="22">
        <f>N876</f>
        <v>888</v>
      </c>
      <c r="AK876" s="22">
        <f>IF(O876="(传统)XDSL",VLOOKUP(S876,[2]直销续费率明细!C:I,7,FALSE)*1,IF(O876="GPON+XDSL",VLOOKUP(S876,[2]直销续费率明细!C:I,7,FALSE)*1,VLOOKUP(S876,[2]直销续费率明细!C:I,5,FALSE)*1))</f>
        <v>-40</v>
      </c>
      <c r="AL876" s="22" t="s">
        <v>1300</v>
      </c>
      <c r="AM876" s="22"/>
      <c r="AN876" s="22"/>
      <c r="AO876" s="22" t="s">
        <v>1393</v>
      </c>
      <c r="AP876" s="22" t="s">
        <v>1301</v>
      </c>
      <c r="AQ876" s="22"/>
      <c r="AR876" s="22"/>
      <c r="AS876" s="20">
        <f>IF(Y876&gt;=10,VLOOKUP(U876,[2]提成计算!B:T,19,FALSE),VLOOKUP(U876,[2]提成计算!B:T,18,FALSE))</f>
        <v>0.09</v>
      </c>
      <c r="AT876" s="20">
        <f t="shared" ref="AT876" si="118">IF(AD876*AS876&gt;0,AD876*AS876,AE876*AS876)</f>
        <v>79.92</v>
      </c>
      <c r="AU876" s="20">
        <f t="shared" ref="AU876" si="119">IF(AND(AK876&lt;0,AK876+AT876&lt;0),-AT876,AK876)</f>
        <v>-40</v>
      </c>
    </row>
    <row r="877" spans="1:47" s="20" customFormat="1" x14ac:dyDescent="0.15">
      <c r="A877" s="21" t="s">
        <v>1273</v>
      </c>
      <c r="B877" s="20" t="s">
        <v>918</v>
      </c>
      <c r="C877" s="20" t="s">
        <v>1099</v>
      </c>
      <c r="D877" s="20" t="s">
        <v>1121</v>
      </c>
      <c r="E877" s="20" t="s">
        <v>1171</v>
      </c>
      <c r="F877" s="20" t="s">
        <v>1250</v>
      </c>
      <c r="G877" s="20" t="s">
        <v>1586</v>
      </c>
      <c r="I877" s="20">
        <v>18925834724</v>
      </c>
      <c r="J877" s="20" t="s">
        <v>1268</v>
      </c>
      <c r="K877" s="20" t="s">
        <v>1519</v>
      </c>
      <c r="L877" s="20" t="s">
        <v>1358</v>
      </c>
      <c r="M877" s="20">
        <v>1088</v>
      </c>
      <c r="N877" s="20">
        <v>1088</v>
      </c>
      <c r="O877" s="20" t="s">
        <v>927</v>
      </c>
      <c r="P877" s="20" t="s">
        <v>1396</v>
      </c>
      <c r="Q877" s="28"/>
      <c r="R877" s="22" t="s">
        <v>91</v>
      </c>
      <c r="S877" s="21"/>
      <c r="T877" s="21" t="s">
        <v>53</v>
      </c>
      <c r="U877" s="22" t="s">
        <v>1587</v>
      </c>
      <c r="V877" s="46">
        <v>1</v>
      </c>
      <c r="W877" s="26">
        <f t="shared" si="94"/>
        <v>1</v>
      </c>
      <c r="X877" s="26">
        <f t="shared" si="95"/>
        <v>1</v>
      </c>
      <c r="Y877" s="21">
        <v>10</v>
      </c>
      <c r="Z877" s="22">
        <f t="shared" si="85"/>
        <v>1088</v>
      </c>
      <c r="AA877" s="20" t="s">
        <v>1398</v>
      </c>
      <c r="AB877" s="22"/>
      <c r="AC877" s="22">
        <v>1</v>
      </c>
      <c r="AD877" s="22"/>
      <c r="AE877" s="22">
        <f t="shared" si="96"/>
        <v>1088</v>
      </c>
      <c r="AF877" s="22">
        <f t="shared" si="97"/>
        <v>1088</v>
      </c>
      <c r="AG877" s="20">
        <f t="shared" ref="AG877:AG878" si="120">N877</f>
        <v>1088</v>
      </c>
      <c r="AJ877" s="22"/>
      <c r="AK877" s="22"/>
      <c r="AL877" s="22"/>
      <c r="AM877" s="22"/>
      <c r="AN877" s="22"/>
      <c r="AO877" s="22" t="s">
        <v>1429</v>
      </c>
      <c r="AP877" s="22" t="s">
        <v>1301</v>
      </c>
      <c r="AQ877" s="22"/>
      <c r="AR877" s="22"/>
    </row>
    <row r="878" spans="1:47" s="20" customFormat="1" x14ac:dyDescent="0.15">
      <c r="A878" s="21" t="s">
        <v>1273</v>
      </c>
      <c r="B878" s="20" t="s">
        <v>918</v>
      </c>
      <c r="C878" s="20" t="s">
        <v>1099</v>
      </c>
      <c r="D878" s="20" t="s">
        <v>1121</v>
      </c>
      <c r="E878" s="20" t="s">
        <v>1280</v>
      </c>
      <c r="F878" s="20" t="s">
        <v>1250</v>
      </c>
      <c r="G878" s="20" t="s">
        <v>1588</v>
      </c>
      <c r="I878" s="20">
        <v>13790628762</v>
      </c>
      <c r="J878" s="20" t="s">
        <v>1268</v>
      </c>
      <c r="K878" s="20" t="s">
        <v>1519</v>
      </c>
      <c r="L878" s="20" t="s">
        <v>1358</v>
      </c>
      <c r="M878" s="20">
        <v>1088</v>
      </c>
      <c r="N878" s="20">
        <v>1088</v>
      </c>
      <c r="O878" s="20" t="s">
        <v>927</v>
      </c>
      <c r="P878" s="20" t="s">
        <v>1432</v>
      </c>
      <c r="Q878" s="28"/>
      <c r="R878" s="22" t="s">
        <v>91</v>
      </c>
      <c r="S878" s="21"/>
      <c r="T878" s="21" t="s">
        <v>53</v>
      </c>
      <c r="U878" s="22" t="s">
        <v>1589</v>
      </c>
      <c r="V878" s="46">
        <v>1</v>
      </c>
      <c r="W878" s="26">
        <f t="shared" si="94"/>
        <v>1</v>
      </c>
      <c r="X878" s="26">
        <f t="shared" si="95"/>
        <v>1</v>
      </c>
      <c r="Y878" s="21">
        <v>10</v>
      </c>
      <c r="Z878" s="22">
        <f t="shared" si="85"/>
        <v>1088</v>
      </c>
      <c r="AA878" s="20" t="s">
        <v>1434</v>
      </c>
      <c r="AB878" s="22"/>
      <c r="AC878" s="22">
        <v>1</v>
      </c>
      <c r="AD878" s="22"/>
      <c r="AE878" s="22">
        <f t="shared" si="96"/>
        <v>1088</v>
      </c>
      <c r="AF878" s="22">
        <f t="shared" si="97"/>
        <v>1088</v>
      </c>
      <c r="AG878" s="20">
        <f t="shared" si="120"/>
        <v>1088</v>
      </c>
      <c r="AJ878" s="22"/>
      <c r="AK878" s="22"/>
      <c r="AL878" s="22"/>
      <c r="AM878" s="22"/>
      <c r="AN878" s="22"/>
      <c r="AO878" s="22" t="s">
        <v>1429</v>
      </c>
      <c r="AP878" s="22" t="s">
        <v>1301</v>
      </c>
      <c r="AQ878" s="22"/>
      <c r="AR878" s="22"/>
    </row>
    <row r="879" spans="1:47" s="20" customFormat="1" x14ac:dyDescent="0.15">
      <c r="A879" s="21" t="s">
        <v>1273</v>
      </c>
      <c r="B879" s="20" t="s">
        <v>918</v>
      </c>
      <c r="C879" s="20" t="s">
        <v>1099</v>
      </c>
      <c r="D879" s="20" t="s">
        <v>1136</v>
      </c>
      <c r="E879" s="20" t="s">
        <v>1544</v>
      </c>
      <c r="F879" s="20" t="s">
        <v>1250</v>
      </c>
      <c r="G879" s="20" t="s">
        <v>1590</v>
      </c>
      <c r="I879" s="20" t="s">
        <v>1591</v>
      </c>
      <c r="J879" s="20" t="s">
        <v>924</v>
      </c>
      <c r="K879" s="20" t="s">
        <v>1298</v>
      </c>
      <c r="L879" s="20" t="s">
        <v>1299</v>
      </c>
      <c r="M879" s="20">
        <v>888</v>
      </c>
      <c r="N879" s="20">
        <v>888</v>
      </c>
      <c r="O879" s="20" t="s">
        <v>927</v>
      </c>
      <c r="P879" s="20" t="s">
        <v>1432</v>
      </c>
      <c r="Q879" s="28"/>
      <c r="R879" s="21"/>
      <c r="S879" s="25" t="s">
        <v>1450</v>
      </c>
      <c r="T879" s="21" t="s">
        <v>53</v>
      </c>
      <c r="U879" s="22" t="s">
        <v>1592</v>
      </c>
      <c r="V879" s="46">
        <v>1</v>
      </c>
      <c r="W879" s="26">
        <f t="shared" si="94"/>
        <v>1</v>
      </c>
      <c r="X879" s="26"/>
      <c r="Y879" s="21">
        <v>12</v>
      </c>
      <c r="Z879" s="22">
        <f t="shared" si="85"/>
        <v>888</v>
      </c>
      <c r="AA879" s="20" t="s">
        <v>1434</v>
      </c>
      <c r="AB879" s="22"/>
      <c r="AC879" s="22">
        <v>1</v>
      </c>
      <c r="AD879" s="22"/>
      <c r="AE879" s="22">
        <f t="shared" si="96"/>
        <v>888</v>
      </c>
      <c r="AF879" s="22">
        <f t="shared" si="97"/>
        <v>888</v>
      </c>
      <c r="AH879" s="22"/>
      <c r="AI879" s="22"/>
      <c r="AJ879" s="22">
        <f>N879</f>
        <v>888</v>
      </c>
      <c r="AK879" s="22">
        <f>IF(O879="(传统)XDSL",VLOOKUP(S879,[2]直销续费率明细!C:I,7,FALSE)*1,IF(O879="GPON+XDSL",VLOOKUP(S879,[2]直销续费率明细!C:I,7,FALSE)*1,VLOOKUP(S879,[2]直销续费率明细!C:I,5,FALSE)*1))</f>
        <v>25</v>
      </c>
      <c r="AL879" s="22" t="s">
        <v>1309</v>
      </c>
      <c r="AM879" s="22"/>
      <c r="AN879" s="22"/>
      <c r="AO879" s="22" t="s">
        <v>1393</v>
      </c>
      <c r="AP879" s="22" t="s">
        <v>1301</v>
      </c>
      <c r="AQ879" s="22"/>
      <c r="AR879" s="22"/>
      <c r="AS879" s="20">
        <f>IF(Y879&gt;=10,VLOOKUP(U879,[2]提成计算!B:T,19,FALSE),VLOOKUP(U879,[2]提成计算!B:T,18,FALSE))</f>
        <v>0.09</v>
      </c>
      <c r="AT879" s="20">
        <f t="shared" ref="AT879" si="121">IF(AD879*AS879&gt;0,AD879*AS879,AE879*AS879)</f>
        <v>79.92</v>
      </c>
      <c r="AU879" s="20">
        <f t="shared" ref="AU879" si="122">IF(AND(AK879&lt;0,AK879+AT879&lt;0),-AT879,AK879)</f>
        <v>25</v>
      </c>
    </row>
    <row r="880" spans="1:47" s="20" customFormat="1" x14ac:dyDescent="0.15">
      <c r="A880" s="21" t="s">
        <v>1273</v>
      </c>
      <c r="B880" s="20" t="s">
        <v>918</v>
      </c>
      <c r="C880" s="20" t="s">
        <v>1050</v>
      </c>
      <c r="D880" s="20" t="s">
        <v>1070</v>
      </c>
      <c r="E880" s="20" t="s">
        <v>1079</v>
      </c>
      <c r="F880" s="20" t="s">
        <v>1250</v>
      </c>
      <c r="G880" s="20" t="s">
        <v>1593</v>
      </c>
      <c r="I880" s="20">
        <v>13929440622</v>
      </c>
      <c r="J880" s="20" t="s">
        <v>1049</v>
      </c>
      <c r="K880" s="20" t="s">
        <v>1519</v>
      </c>
      <c r="L880" s="20" t="s">
        <v>1358</v>
      </c>
      <c r="M880" s="20">
        <v>1088</v>
      </c>
      <c r="N880" s="20">
        <v>1088</v>
      </c>
      <c r="O880" s="20" t="e">
        <v>#N/A</v>
      </c>
      <c r="P880" s="20" t="s">
        <v>1396</v>
      </c>
      <c r="Q880" s="28"/>
      <c r="R880" s="22" t="s">
        <v>1082</v>
      </c>
      <c r="S880" s="21"/>
      <c r="T880" s="21" t="s">
        <v>53</v>
      </c>
      <c r="U880" s="22" t="s">
        <v>1556</v>
      </c>
      <c r="V880" s="46">
        <v>1</v>
      </c>
      <c r="W880" s="26">
        <f t="shared" si="94"/>
        <v>1</v>
      </c>
      <c r="X880" s="26">
        <f t="shared" si="95"/>
        <v>1</v>
      </c>
      <c r="Y880" s="21">
        <v>10</v>
      </c>
      <c r="Z880" s="22">
        <f t="shared" si="85"/>
        <v>1088</v>
      </c>
      <c r="AA880" s="20" t="s">
        <v>1398</v>
      </c>
      <c r="AB880" s="22"/>
      <c r="AC880" s="22">
        <v>1</v>
      </c>
      <c r="AD880" s="22"/>
      <c r="AE880" s="22">
        <f t="shared" si="96"/>
        <v>1088</v>
      </c>
      <c r="AF880" s="22">
        <f t="shared" si="97"/>
        <v>1088</v>
      </c>
      <c r="AG880" s="20">
        <f>N880</f>
        <v>1088</v>
      </c>
      <c r="AJ880" s="22"/>
      <c r="AK880" s="22"/>
      <c r="AL880" s="22"/>
      <c r="AM880" s="22"/>
      <c r="AN880" s="22"/>
      <c r="AO880" s="22" t="s">
        <v>1594</v>
      </c>
      <c r="AP880" s="22" t="s">
        <v>1301</v>
      </c>
      <c r="AQ880" s="22"/>
      <c r="AR880" s="22"/>
    </row>
    <row r="881" spans="1:47" s="20" customFormat="1" x14ac:dyDescent="0.15">
      <c r="A881" s="21" t="s">
        <v>1273</v>
      </c>
      <c r="B881" s="20" t="s">
        <v>918</v>
      </c>
      <c r="C881" s="20" t="s">
        <v>1099</v>
      </c>
      <c r="D881" s="20" t="s">
        <v>1100</v>
      </c>
      <c r="E881" s="20" t="s">
        <v>1115</v>
      </c>
      <c r="F881" s="20" t="s">
        <v>1250</v>
      </c>
      <c r="G881" s="20" t="s">
        <v>1595</v>
      </c>
      <c r="I881" s="20">
        <v>13431309077</v>
      </c>
      <c r="J881" s="20" t="s">
        <v>924</v>
      </c>
      <c r="K881" s="20" t="s">
        <v>1298</v>
      </c>
      <c r="L881" s="20" t="s">
        <v>1299</v>
      </c>
      <c r="M881" s="20">
        <v>888</v>
      </c>
      <c r="N881" s="20">
        <v>888</v>
      </c>
      <c r="O881" s="20" t="s">
        <v>927</v>
      </c>
      <c r="P881" s="20" t="s">
        <v>1596</v>
      </c>
      <c r="Q881" s="28"/>
      <c r="R881" s="21"/>
      <c r="S881" s="25" t="s">
        <v>1170</v>
      </c>
      <c r="T881" s="21" t="s">
        <v>53</v>
      </c>
      <c r="U881" s="22" t="s">
        <v>1597</v>
      </c>
      <c r="V881" s="46">
        <v>1</v>
      </c>
      <c r="W881" s="26">
        <f t="shared" si="94"/>
        <v>1</v>
      </c>
      <c r="X881" s="26"/>
      <c r="Y881" s="21">
        <v>12</v>
      </c>
      <c r="Z881" s="22">
        <f t="shared" si="85"/>
        <v>888</v>
      </c>
      <c r="AA881" s="20" t="s">
        <v>1598</v>
      </c>
      <c r="AB881" s="22"/>
      <c r="AC881" s="22">
        <v>1</v>
      </c>
      <c r="AD881" s="22"/>
      <c r="AE881" s="22">
        <f t="shared" si="96"/>
        <v>888</v>
      </c>
      <c r="AF881" s="22">
        <f t="shared" si="97"/>
        <v>888</v>
      </c>
      <c r="AH881" s="22"/>
      <c r="AI881" s="22"/>
      <c r="AJ881" s="22">
        <f>N881</f>
        <v>888</v>
      </c>
      <c r="AK881" s="22">
        <f>IF(O881="(传统)XDSL",VLOOKUP(S881,[2]直销续费率明细!C:I,7,FALSE)*1,IF(O881="GPON+XDSL",VLOOKUP(S881,[2]直销续费率明细!C:I,7,FALSE)*1,VLOOKUP(S881,[2]直销续费率明细!C:I,5,FALSE)*1))</f>
        <v>-40</v>
      </c>
      <c r="AL881" s="22" t="s">
        <v>1300</v>
      </c>
      <c r="AM881" s="22"/>
      <c r="AN881" s="22"/>
      <c r="AO881" s="22" t="s">
        <v>1393</v>
      </c>
      <c r="AP881" s="22" t="s">
        <v>1301</v>
      </c>
      <c r="AQ881" s="22"/>
      <c r="AR881" s="22"/>
      <c r="AS881" s="20">
        <f>IF(Y881&gt;=10,VLOOKUP(U881,[2]提成计算!B:T,19,FALSE),VLOOKUP(U881,[2]提成计算!B:T,18,FALSE))</f>
        <v>0.09</v>
      </c>
      <c r="AT881" s="20">
        <f t="shared" ref="AT881" si="123">IF(AD881*AS881&gt;0,AD881*AS881,AE881*AS881)</f>
        <v>79.92</v>
      </c>
      <c r="AU881" s="20">
        <f t="shared" ref="AU881" si="124">IF(AND(AK881&lt;0,AK881+AT881&lt;0),-AT881,AK881)</f>
        <v>-40</v>
      </c>
    </row>
    <row r="882" spans="1:47" s="36" customFormat="1" x14ac:dyDescent="0.15">
      <c r="A882" s="30" t="s">
        <v>1273</v>
      </c>
      <c r="B882" s="36" t="s">
        <v>918</v>
      </c>
      <c r="C882" s="36" t="s">
        <v>1178</v>
      </c>
      <c r="D882" s="36" t="s">
        <v>1183</v>
      </c>
      <c r="E882" s="36" t="s">
        <v>1599</v>
      </c>
      <c r="F882" s="36" t="s">
        <v>1250</v>
      </c>
      <c r="G882" s="36" t="s">
        <v>1600</v>
      </c>
      <c r="I882" s="36">
        <v>13066189921</v>
      </c>
      <c r="J882" s="36" t="s">
        <v>1268</v>
      </c>
      <c r="K882" s="36" t="s">
        <v>1519</v>
      </c>
      <c r="L882" s="36" t="s">
        <v>1358</v>
      </c>
      <c r="M882" s="36">
        <v>1088</v>
      </c>
      <c r="N882" s="36">
        <v>1088</v>
      </c>
      <c r="O882" s="36" t="s">
        <v>927</v>
      </c>
      <c r="P882" s="36" t="s">
        <v>1396</v>
      </c>
      <c r="Q882" s="35"/>
      <c r="R882" s="31" t="s">
        <v>1601</v>
      </c>
      <c r="S882" s="30"/>
      <c r="T882" s="21" t="s">
        <v>53</v>
      </c>
      <c r="U882" s="22" t="s">
        <v>1602</v>
      </c>
      <c r="V882" s="47">
        <v>1</v>
      </c>
      <c r="W882" s="33">
        <f t="shared" si="94"/>
        <v>1</v>
      </c>
      <c r="X882" s="33">
        <f t="shared" si="95"/>
        <v>1</v>
      </c>
      <c r="Y882" s="21">
        <v>10</v>
      </c>
      <c r="Z882" s="31">
        <f t="shared" si="85"/>
        <v>1088</v>
      </c>
      <c r="AA882" s="36" t="s">
        <v>1398</v>
      </c>
      <c r="AB882" s="31"/>
      <c r="AC882" s="31">
        <v>1</v>
      </c>
      <c r="AD882" s="31"/>
      <c r="AE882" s="31"/>
      <c r="AF882" s="31"/>
      <c r="AJ882" s="31"/>
      <c r="AK882" s="31"/>
      <c r="AL882" s="31"/>
      <c r="AM882" s="31"/>
      <c r="AN882" s="31"/>
      <c r="AO882" s="31" t="s">
        <v>1393</v>
      </c>
      <c r="AP882" s="31" t="s">
        <v>1301</v>
      </c>
      <c r="AQ882" s="31"/>
      <c r="AR882" s="31"/>
      <c r="AS882" s="20"/>
      <c r="AT882" s="20"/>
      <c r="AU882" s="20"/>
    </row>
    <row r="883" spans="1:47" s="20" customFormat="1" x14ac:dyDescent="0.15">
      <c r="A883" s="21" t="s">
        <v>1273</v>
      </c>
      <c r="B883" s="20" t="s">
        <v>918</v>
      </c>
      <c r="C883" s="20" t="s">
        <v>1178</v>
      </c>
      <c r="D883" s="20" t="s">
        <v>1183</v>
      </c>
      <c r="E883" s="20" t="s">
        <v>1184</v>
      </c>
      <c r="F883" s="20" t="s">
        <v>1250</v>
      </c>
      <c r="G883" s="20" t="s">
        <v>1603</v>
      </c>
      <c r="I883" s="20">
        <v>13528594751</v>
      </c>
      <c r="J883" s="20" t="s">
        <v>924</v>
      </c>
      <c r="K883" s="20" t="s">
        <v>1298</v>
      </c>
      <c r="L883" s="20" t="s">
        <v>1299</v>
      </c>
      <c r="M883" s="20">
        <v>888</v>
      </c>
      <c r="N883" s="20">
        <v>888</v>
      </c>
      <c r="O883" s="20" t="s">
        <v>927</v>
      </c>
      <c r="P883" s="20" t="s">
        <v>1396</v>
      </c>
      <c r="Q883" s="28"/>
      <c r="R883" s="21"/>
      <c r="S883" s="25" t="s">
        <v>1604</v>
      </c>
      <c r="T883" s="21" t="s">
        <v>53</v>
      </c>
      <c r="U883" s="22" t="s">
        <v>1605</v>
      </c>
      <c r="V883" s="46">
        <v>1</v>
      </c>
      <c r="W883" s="26">
        <f t="shared" si="94"/>
        <v>1</v>
      </c>
      <c r="X883" s="26"/>
      <c r="Y883" s="21">
        <v>12</v>
      </c>
      <c r="Z883" s="22">
        <f t="shared" si="85"/>
        <v>888</v>
      </c>
      <c r="AA883" s="20" t="s">
        <v>1398</v>
      </c>
      <c r="AB883" s="22"/>
      <c r="AC883" s="22">
        <v>1</v>
      </c>
      <c r="AD883" s="22"/>
      <c r="AE883" s="22">
        <f t="shared" si="96"/>
        <v>888</v>
      </c>
      <c r="AF883" s="22">
        <f t="shared" si="97"/>
        <v>888</v>
      </c>
      <c r="AH883" s="22"/>
      <c r="AI883" s="22"/>
      <c r="AJ883" s="22">
        <f t="shared" ref="AJ883:AJ885" si="125">N883</f>
        <v>888</v>
      </c>
      <c r="AK883" s="22">
        <f>IF(O883="(传统)XDSL",VLOOKUP(S883,[2]直销续费率明细!C:I,7,FALSE)*1,IF(O883="GPON+XDSL",VLOOKUP(S883,[2]直销续费率明细!C:I,7,FALSE)*1,VLOOKUP(S883,[2]直销续费率明细!C:I,5,FALSE)*1))</f>
        <v>-40</v>
      </c>
      <c r="AL883" s="22" t="s">
        <v>1300</v>
      </c>
      <c r="AM883" s="22"/>
      <c r="AN883" s="22"/>
      <c r="AO883" s="22" t="s">
        <v>1399</v>
      </c>
      <c r="AP883" s="22" t="s">
        <v>1301</v>
      </c>
      <c r="AQ883" s="22"/>
      <c r="AR883" s="22"/>
      <c r="AS883" s="20" t="e">
        <f>IF(Y883&gt;=10,VLOOKUP(U883,[2]提成计算!B:T,19,FALSE),VLOOKUP(U883,[2]提成计算!B:T,18,FALSE))</f>
        <v>#N/A</v>
      </c>
      <c r="AT883" s="20" t="e">
        <f t="shared" ref="AT883:AT885" si="126">IF(AD883*AS883&gt;0,AD883*AS883,AE883*AS883)</f>
        <v>#N/A</v>
      </c>
      <c r="AU883" s="20" t="e">
        <f t="shared" ref="AU883:AU885" si="127">IF(AND(AK883&lt;0,AK883+AT883&lt;0),-AT883,AK883)</f>
        <v>#N/A</v>
      </c>
    </row>
    <row r="884" spans="1:47" s="20" customFormat="1" x14ac:dyDescent="0.15">
      <c r="A884" s="21" t="s">
        <v>1273</v>
      </c>
      <c r="B884" s="20" t="s">
        <v>918</v>
      </c>
      <c r="C884" s="20" t="s">
        <v>1050</v>
      </c>
      <c r="D884" s="20" t="s">
        <v>1070</v>
      </c>
      <c r="E884" s="20" t="s">
        <v>1606</v>
      </c>
      <c r="F884" s="20" t="s">
        <v>1250</v>
      </c>
      <c r="G884" s="20" t="s">
        <v>1607</v>
      </c>
      <c r="I884" s="20">
        <v>13662844565</v>
      </c>
      <c r="J884" s="20" t="s">
        <v>924</v>
      </c>
      <c r="K884" s="20" t="s">
        <v>1298</v>
      </c>
      <c r="L884" s="20" t="s">
        <v>1299</v>
      </c>
      <c r="M884" s="20">
        <v>888</v>
      </c>
      <c r="N884" s="20">
        <v>888</v>
      </c>
      <c r="O884" s="20" t="s">
        <v>927</v>
      </c>
      <c r="P884" s="20" t="s">
        <v>1269</v>
      </c>
      <c r="Q884" s="28"/>
      <c r="R884" s="21"/>
      <c r="S884" s="25" t="s">
        <v>1337</v>
      </c>
      <c r="T884" s="21" t="s">
        <v>53</v>
      </c>
      <c r="U884" s="22" t="s">
        <v>1608</v>
      </c>
      <c r="V884" s="46">
        <v>1</v>
      </c>
      <c r="W884" s="26">
        <f t="shared" si="94"/>
        <v>1</v>
      </c>
      <c r="X884" s="26"/>
      <c r="Y884" s="21">
        <v>12</v>
      </c>
      <c r="Z884" s="22">
        <f t="shared" si="85"/>
        <v>888</v>
      </c>
      <c r="AA884" s="20" t="s">
        <v>1403</v>
      </c>
      <c r="AB884" s="22"/>
      <c r="AC884" s="22">
        <v>1</v>
      </c>
      <c r="AD884" s="22"/>
      <c r="AE884" s="22">
        <f t="shared" si="96"/>
        <v>888</v>
      </c>
      <c r="AF884" s="22">
        <f t="shared" si="97"/>
        <v>888</v>
      </c>
      <c r="AH884" s="22"/>
      <c r="AI884" s="22"/>
      <c r="AJ884" s="22">
        <f t="shared" si="125"/>
        <v>888</v>
      </c>
      <c r="AK884" s="22">
        <f>IF(O884="(传统)XDSL",VLOOKUP(S884,[2]直销续费率明细!C:I,7,FALSE)*1,IF(O884="GPON+XDSL",VLOOKUP(S884,[2]直销续费率明细!C:I,7,FALSE)*1,VLOOKUP(S884,[2]直销续费率明细!C:I,5,FALSE)*1))</f>
        <v>25</v>
      </c>
      <c r="AL884" s="22" t="s">
        <v>1309</v>
      </c>
      <c r="AM884" s="22"/>
      <c r="AN884" s="22"/>
      <c r="AO884" s="22" t="s">
        <v>1399</v>
      </c>
      <c r="AP884" s="22" t="s">
        <v>1301</v>
      </c>
      <c r="AQ884" s="22"/>
      <c r="AR884" s="22"/>
      <c r="AS884" s="20">
        <f>IF(Y884&gt;=10,VLOOKUP(U884,[2]提成计算!B:T,19,FALSE),VLOOKUP(U884,[2]提成计算!B:T,18,FALSE))</f>
        <v>0.09</v>
      </c>
      <c r="AT884" s="20">
        <f t="shared" si="126"/>
        <v>79.92</v>
      </c>
      <c r="AU884" s="20">
        <f t="shared" si="127"/>
        <v>25</v>
      </c>
    </row>
    <row r="885" spans="1:47" s="20" customFormat="1" x14ac:dyDescent="0.15">
      <c r="A885" s="21" t="s">
        <v>1273</v>
      </c>
      <c r="B885" s="20" t="s">
        <v>918</v>
      </c>
      <c r="C885" s="20" t="s">
        <v>1050</v>
      </c>
      <c r="D885" s="20" t="s">
        <v>1070</v>
      </c>
      <c r="E885" s="20" t="s">
        <v>1302</v>
      </c>
      <c r="F885" s="20" t="s">
        <v>1250</v>
      </c>
      <c r="G885" s="20" t="s">
        <v>1609</v>
      </c>
      <c r="I885" s="20">
        <v>13414254728</v>
      </c>
      <c r="J885" s="20" t="s">
        <v>924</v>
      </c>
      <c r="K885" s="20" t="s">
        <v>1298</v>
      </c>
      <c r="L885" s="20" t="s">
        <v>1299</v>
      </c>
      <c r="M885" s="20">
        <v>888</v>
      </c>
      <c r="N885" s="20">
        <v>888</v>
      </c>
      <c r="O885" s="20" t="s">
        <v>927</v>
      </c>
      <c r="P885" s="20" t="s">
        <v>1269</v>
      </c>
      <c r="Q885" s="28"/>
      <c r="R885" s="21"/>
      <c r="S885" s="25" t="s">
        <v>1090</v>
      </c>
      <c r="T885" s="21" t="s">
        <v>53</v>
      </c>
      <c r="U885" s="22" t="s">
        <v>1610</v>
      </c>
      <c r="V885" s="46">
        <v>1</v>
      </c>
      <c r="W885" s="26">
        <f t="shared" si="94"/>
        <v>1</v>
      </c>
      <c r="X885" s="26"/>
      <c r="Y885" s="21">
        <v>12</v>
      </c>
      <c r="Z885" s="22">
        <f t="shared" si="85"/>
        <v>888</v>
      </c>
      <c r="AA885" s="20" t="s">
        <v>1403</v>
      </c>
      <c r="AB885" s="22"/>
      <c r="AC885" s="22">
        <v>1</v>
      </c>
      <c r="AD885" s="22"/>
      <c r="AE885" s="22">
        <f t="shared" si="96"/>
        <v>888</v>
      </c>
      <c r="AF885" s="22">
        <f t="shared" si="97"/>
        <v>888</v>
      </c>
      <c r="AH885" s="22"/>
      <c r="AI885" s="22"/>
      <c r="AJ885" s="22">
        <f t="shared" si="125"/>
        <v>888</v>
      </c>
      <c r="AK885" s="22">
        <f>IF(O885="(传统)XDSL",VLOOKUP(S885,[2]直销续费率明细!C:I,7,FALSE)*1,IF(O885="GPON+XDSL",VLOOKUP(S885,[2]直销续费率明细!C:I,7,FALSE)*1,VLOOKUP(S885,[2]直销续费率明细!C:I,5,FALSE)*1))</f>
        <v>0</v>
      </c>
      <c r="AL885" s="22" t="s">
        <v>1300</v>
      </c>
      <c r="AM885" s="22"/>
      <c r="AN885" s="22"/>
      <c r="AO885" s="22" t="s">
        <v>1399</v>
      </c>
      <c r="AP885" s="22" t="s">
        <v>1301</v>
      </c>
      <c r="AQ885" s="22"/>
      <c r="AR885" s="22"/>
      <c r="AS885" s="20">
        <f>IF(Y885&gt;=10,VLOOKUP(U885,[2]提成计算!B:T,19,FALSE),VLOOKUP(U885,[2]提成计算!B:T,18,FALSE))</f>
        <v>0.1</v>
      </c>
      <c r="AT885" s="20">
        <f t="shared" si="126"/>
        <v>88.800000000000011</v>
      </c>
      <c r="AU885" s="20">
        <f t="shared" si="127"/>
        <v>0</v>
      </c>
    </row>
    <row r="886" spans="1:47" s="20" customFormat="1" x14ac:dyDescent="0.15">
      <c r="A886" s="21" t="s">
        <v>1273</v>
      </c>
      <c r="B886" s="20" t="s">
        <v>918</v>
      </c>
      <c r="C886" s="20" t="s">
        <v>1050</v>
      </c>
      <c r="D886" s="20" t="s">
        <v>1070</v>
      </c>
      <c r="E886" s="20" t="s">
        <v>1076</v>
      </c>
      <c r="F886" s="20" t="s">
        <v>1250</v>
      </c>
      <c r="G886" s="20" t="s">
        <v>1611</v>
      </c>
      <c r="I886" s="20">
        <v>13650330969</v>
      </c>
      <c r="J886" s="20" t="s">
        <v>1268</v>
      </c>
      <c r="K886" s="20" t="s">
        <v>1519</v>
      </c>
      <c r="L886" s="20" t="s">
        <v>1358</v>
      </c>
      <c r="M886" s="20">
        <v>1088</v>
      </c>
      <c r="N886" s="20">
        <v>1088</v>
      </c>
      <c r="O886" s="20" t="s">
        <v>927</v>
      </c>
      <c r="P886" s="20" t="s">
        <v>1269</v>
      </c>
      <c r="Q886" s="28"/>
      <c r="R886" s="22" t="s">
        <v>104</v>
      </c>
      <c r="S886" s="25" t="s">
        <v>1090</v>
      </c>
      <c r="T886" s="21" t="s">
        <v>53</v>
      </c>
      <c r="U886" s="22" t="s">
        <v>1610</v>
      </c>
      <c r="V886" s="46">
        <v>1</v>
      </c>
      <c r="W886" s="26">
        <f t="shared" si="94"/>
        <v>1</v>
      </c>
      <c r="X886" s="26">
        <f t="shared" si="95"/>
        <v>1</v>
      </c>
      <c r="Y886" s="21">
        <v>10</v>
      </c>
      <c r="Z886" s="22">
        <f t="shared" si="85"/>
        <v>1088</v>
      </c>
      <c r="AA886" s="20" t="s">
        <v>1403</v>
      </c>
      <c r="AB886" s="22"/>
      <c r="AC886" s="22">
        <v>1</v>
      </c>
      <c r="AD886" s="22"/>
      <c r="AE886" s="22">
        <f t="shared" si="96"/>
        <v>1088</v>
      </c>
      <c r="AF886" s="22">
        <f t="shared" si="97"/>
        <v>1088</v>
      </c>
      <c r="AG886" s="20">
        <f>N886</f>
        <v>1088</v>
      </c>
      <c r="AJ886" s="22"/>
      <c r="AK886" s="22"/>
      <c r="AL886" s="22"/>
      <c r="AM886" s="22"/>
      <c r="AN886" s="22"/>
      <c r="AO886" s="22" t="s">
        <v>1393</v>
      </c>
      <c r="AP886" s="22" t="s">
        <v>1301</v>
      </c>
      <c r="AQ886" s="22"/>
      <c r="AR886" s="22"/>
    </row>
    <row r="887" spans="1:47" s="20" customFormat="1" x14ac:dyDescent="0.15">
      <c r="A887" s="21" t="s">
        <v>1273</v>
      </c>
      <c r="B887" s="20" t="s">
        <v>918</v>
      </c>
      <c r="C887" s="20" t="s">
        <v>984</v>
      </c>
      <c r="D887" s="20" t="s">
        <v>985</v>
      </c>
      <c r="E887" s="20" t="s">
        <v>1004</v>
      </c>
      <c r="F887" s="20" t="s">
        <v>1250</v>
      </c>
      <c r="G887" s="20" t="s">
        <v>1612</v>
      </c>
      <c r="I887" s="20">
        <v>13539038977</v>
      </c>
      <c r="J887" s="20" t="s">
        <v>924</v>
      </c>
      <c r="K887" s="20" t="s">
        <v>1298</v>
      </c>
      <c r="L887" s="20" t="s">
        <v>1299</v>
      </c>
      <c r="M887" s="20">
        <v>888</v>
      </c>
      <c r="N887" s="20">
        <v>888</v>
      </c>
      <c r="O887" s="20" t="s">
        <v>927</v>
      </c>
      <c r="P887" s="20" t="s">
        <v>1396</v>
      </c>
      <c r="Q887" s="28"/>
      <c r="R887" s="21"/>
      <c r="S887" s="25" t="s">
        <v>1007</v>
      </c>
      <c r="T887" s="21" t="s">
        <v>53</v>
      </c>
      <c r="U887" s="22" t="s">
        <v>1501</v>
      </c>
      <c r="V887" s="46">
        <v>1</v>
      </c>
      <c r="W887" s="26">
        <f t="shared" si="94"/>
        <v>1</v>
      </c>
      <c r="X887" s="26"/>
      <c r="Y887" s="21">
        <v>12</v>
      </c>
      <c r="Z887" s="22">
        <f t="shared" si="85"/>
        <v>888</v>
      </c>
      <c r="AA887" s="20" t="s">
        <v>1398</v>
      </c>
      <c r="AB887" s="22"/>
      <c r="AC887" s="22">
        <v>1</v>
      </c>
      <c r="AD887" s="22"/>
      <c r="AE887" s="22">
        <f t="shared" si="96"/>
        <v>888</v>
      </c>
      <c r="AF887" s="22">
        <f t="shared" si="97"/>
        <v>888</v>
      </c>
      <c r="AH887" s="22"/>
      <c r="AI887" s="22"/>
      <c r="AJ887" s="22">
        <f t="shared" ref="AJ887:AJ893" si="128">N887</f>
        <v>888</v>
      </c>
      <c r="AK887" s="22">
        <f>IF(O887="(传统)XDSL",VLOOKUP(S887,[2]直销续费率明细!C:I,7,FALSE)*1,IF(O887="GPON+XDSL",VLOOKUP(S887,[2]直销续费率明细!C:I,7,FALSE)*1,VLOOKUP(S887,[2]直销续费率明细!C:I,5,FALSE)*1))</f>
        <v>15</v>
      </c>
      <c r="AL887" s="22" t="s">
        <v>1300</v>
      </c>
      <c r="AM887" s="22"/>
      <c r="AN887" s="22"/>
      <c r="AO887" s="22" t="s">
        <v>1399</v>
      </c>
      <c r="AP887" s="22" t="s">
        <v>1301</v>
      </c>
      <c r="AQ887" s="22"/>
      <c r="AR887" s="22"/>
      <c r="AS887" s="20">
        <f>IF(Y887&gt;=10,VLOOKUP(U887,[2]提成计算!B:T,19,FALSE),VLOOKUP(U887,[2]提成计算!B:T,18,FALSE))</f>
        <v>0.1</v>
      </c>
      <c r="AT887" s="20">
        <f t="shared" ref="AT887:AT893" si="129">IF(AD887*AS887&gt;0,AD887*AS887,AE887*AS887)</f>
        <v>88.800000000000011</v>
      </c>
      <c r="AU887" s="20">
        <f t="shared" ref="AU887:AU893" si="130">IF(AND(AK887&lt;0,AK887+AT887&lt;0),-AT887,AK887)</f>
        <v>15</v>
      </c>
    </row>
    <row r="888" spans="1:47" s="20" customFormat="1" x14ac:dyDescent="0.15">
      <c r="A888" s="21" t="s">
        <v>1273</v>
      </c>
      <c r="B888" s="20" t="s">
        <v>918</v>
      </c>
      <c r="C888" s="20" t="s">
        <v>984</v>
      </c>
      <c r="D888" s="20" t="s">
        <v>985</v>
      </c>
      <c r="E888" s="20" t="s">
        <v>1025</v>
      </c>
      <c r="F888" s="20" t="s">
        <v>1250</v>
      </c>
      <c r="G888" s="20" t="s">
        <v>1613</v>
      </c>
      <c r="I888" s="20">
        <v>13544859587</v>
      </c>
      <c r="J888" s="20" t="s">
        <v>924</v>
      </c>
      <c r="K888" s="20" t="s">
        <v>1298</v>
      </c>
      <c r="L888" s="20" t="s">
        <v>1299</v>
      </c>
      <c r="M888" s="20">
        <v>888</v>
      </c>
      <c r="N888" s="20">
        <v>888</v>
      </c>
      <c r="O888" s="20" t="s">
        <v>927</v>
      </c>
      <c r="P888" s="20" t="s">
        <v>1269</v>
      </c>
      <c r="Q888" s="28"/>
      <c r="R888" s="21"/>
      <c r="S888" s="25" t="s">
        <v>1386</v>
      </c>
      <c r="T888" s="21" t="s">
        <v>53</v>
      </c>
      <c r="U888" s="22" t="s">
        <v>1614</v>
      </c>
      <c r="V888" s="46">
        <v>1</v>
      </c>
      <c r="W888" s="26">
        <f t="shared" si="94"/>
        <v>1</v>
      </c>
      <c r="X888" s="26"/>
      <c r="Y888" s="21">
        <v>12</v>
      </c>
      <c r="Z888" s="22">
        <f t="shared" si="85"/>
        <v>888</v>
      </c>
      <c r="AA888" s="20" t="s">
        <v>1403</v>
      </c>
      <c r="AB888" s="22"/>
      <c r="AC888" s="22">
        <v>1</v>
      </c>
      <c r="AD888" s="22"/>
      <c r="AE888" s="22">
        <f t="shared" si="96"/>
        <v>888</v>
      </c>
      <c r="AF888" s="22">
        <f t="shared" si="97"/>
        <v>888</v>
      </c>
      <c r="AH888" s="22"/>
      <c r="AI888" s="22"/>
      <c r="AJ888" s="22">
        <f t="shared" si="128"/>
        <v>888</v>
      </c>
      <c r="AK888" s="22">
        <f>IF(O888="(传统)XDSL",VLOOKUP(S888,[2]直销续费率明细!C:I,7,FALSE)*1,IF(O888="GPON+XDSL",VLOOKUP(S888,[2]直销续费率明细!C:I,7,FALSE)*1,VLOOKUP(S888,[2]直销续费率明细!C:I,5,FALSE)*1))</f>
        <v>15</v>
      </c>
      <c r="AL888" s="22" t="s">
        <v>1309</v>
      </c>
      <c r="AM888" s="22"/>
      <c r="AN888" s="22"/>
      <c r="AO888" s="22" t="s">
        <v>1399</v>
      </c>
      <c r="AP888" s="22" t="s">
        <v>1301</v>
      </c>
      <c r="AQ888" s="22"/>
      <c r="AR888" s="22"/>
      <c r="AS888" s="20">
        <f>IF(Y888&gt;=10,VLOOKUP(U888,[2]提成计算!B:T,19,FALSE),VLOOKUP(U888,[2]提成计算!B:T,18,FALSE))</f>
        <v>0.09</v>
      </c>
      <c r="AT888" s="20">
        <f t="shared" si="129"/>
        <v>79.92</v>
      </c>
      <c r="AU888" s="20">
        <f t="shared" si="130"/>
        <v>15</v>
      </c>
    </row>
    <row r="889" spans="1:47" s="20" customFormat="1" x14ac:dyDescent="0.15">
      <c r="A889" s="21" t="s">
        <v>1273</v>
      </c>
      <c r="B889" s="20" t="s">
        <v>918</v>
      </c>
      <c r="C889" s="20" t="s">
        <v>1099</v>
      </c>
      <c r="D889" s="20" t="s">
        <v>1136</v>
      </c>
      <c r="E889" s="20" t="s">
        <v>1137</v>
      </c>
      <c r="F889" s="20" t="s">
        <v>1250</v>
      </c>
      <c r="G889" s="20" t="s">
        <v>1615</v>
      </c>
      <c r="I889" s="20">
        <v>13412192287</v>
      </c>
      <c r="J889" s="20" t="s">
        <v>924</v>
      </c>
      <c r="K889" s="20" t="s">
        <v>1298</v>
      </c>
      <c r="L889" s="20" t="s">
        <v>1299</v>
      </c>
      <c r="M889" s="20">
        <v>888</v>
      </c>
      <c r="N889" s="20">
        <v>888</v>
      </c>
      <c r="O889" s="20" t="s">
        <v>927</v>
      </c>
      <c r="P889" s="20" t="s">
        <v>1269</v>
      </c>
      <c r="Q889" s="28"/>
      <c r="R889" s="21"/>
      <c r="S889" s="25" t="s">
        <v>1159</v>
      </c>
      <c r="T889" s="21" t="s">
        <v>53</v>
      </c>
      <c r="U889" s="22" t="s">
        <v>1616</v>
      </c>
      <c r="V889" s="46">
        <v>1</v>
      </c>
      <c r="W889" s="26">
        <f t="shared" si="94"/>
        <v>1</v>
      </c>
      <c r="X889" s="26"/>
      <c r="Y889" s="21">
        <v>12</v>
      </c>
      <c r="Z889" s="22">
        <f t="shared" si="85"/>
        <v>888</v>
      </c>
      <c r="AA889" s="20" t="s">
        <v>1403</v>
      </c>
      <c r="AB889" s="22"/>
      <c r="AC889" s="22">
        <v>1</v>
      </c>
      <c r="AD889" s="22"/>
      <c r="AE889" s="22">
        <f t="shared" si="96"/>
        <v>888</v>
      </c>
      <c r="AF889" s="22">
        <f t="shared" si="97"/>
        <v>888</v>
      </c>
      <c r="AH889" s="22"/>
      <c r="AI889" s="22"/>
      <c r="AJ889" s="22">
        <f t="shared" si="128"/>
        <v>888</v>
      </c>
      <c r="AK889" s="22">
        <f>IF(O889="(传统)XDSL",VLOOKUP(S889,[2]直销续费率明细!C:I,7,FALSE)*1,IF(O889="GPON+XDSL",VLOOKUP(S889,[2]直销续费率明细!C:I,7,FALSE)*1,VLOOKUP(S889,[2]直销续费率明细!C:I,5,FALSE)*1))</f>
        <v>-40</v>
      </c>
      <c r="AL889" s="22" t="s">
        <v>1300</v>
      </c>
      <c r="AM889" s="22"/>
      <c r="AN889" s="22"/>
      <c r="AO889" s="22" t="s">
        <v>1399</v>
      </c>
      <c r="AP889" s="22" t="s">
        <v>1301</v>
      </c>
      <c r="AQ889" s="22"/>
      <c r="AR889" s="22"/>
      <c r="AS889" s="20">
        <f>IF(Y889&gt;=10,VLOOKUP(U889,[2]提成计算!B:T,19,FALSE),VLOOKUP(U889,[2]提成计算!B:T,18,FALSE))</f>
        <v>0.1</v>
      </c>
      <c r="AT889" s="20">
        <f t="shared" si="129"/>
        <v>88.800000000000011</v>
      </c>
      <c r="AU889" s="20">
        <f t="shared" si="130"/>
        <v>-40</v>
      </c>
    </row>
    <row r="890" spans="1:47" s="20" customFormat="1" x14ac:dyDescent="0.15">
      <c r="A890" s="21" t="s">
        <v>1273</v>
      </c>
      <c r="B890" s="20" t="s">
        <v>918</v>
      </c>
      <c r="C890" s="20" t="s">
        <v>984</v>
      </c>
      <c r="D890" s="20" t="s">
        <v>985</v>
      </c>
      <c r="E890" s="20" t="s">
        <v>1041</v>
      </c>
      <c r="F890" s="20" t="s">
        <v>1250</v>
      </c>
      <c r="G890" s="20" t="s">
        <v>1617</v>
      </c>
      <c r="I890" s="20">
        <v>13412696021</v>
      </c>
      <c r="J890" s="20" t="s">
        <v>924</v>
      </c>
      <c r="K890" s="20" t="s">
        <v>1618</v>
      </c>
      <c r="L890" s="20" t="s">
        <v>1299</v>
      </c>
      <c r="M890" s="20">
        <v>888</v>
      </c>
      <c r="N890" s="20">
        <v>888</v>
      </c>
      <c r="O890" s="20" t="s">
        <v>927</v>
      </c>
      <c r="P890" s="20" t="s">
        <v>1269</v>
      </c>
      <c r="Q890" s="28"/>
      <c r="R890" s="21" t="s">
        <v>989</v>
      </c>
      <c r="S890" s="25" t="s">
        <v>990</v>
      </c>
      <c r="T890" s="21" t="s">
        <v>53</v>
      </c>
      <c r="U890" s="22" t="s">
        <v>1619</v>
      </c>
      <c r="V890" s="46">
        <v>1</v>
      </c>
      <c r="W890" s="26">
        <f t="shared" si="94"/>
        <v>1</v>
      </c>
      <c r="X890" s="26"/>
      <c r="Y890" s="21">
        <v>12</v>
      </c>
      <c r="Z890" s="22">
        <f t="shared" si="85"/>
        <v>888</v>
      </c>
      <c r="AA890" s="20" t="s">
        <v>1403</v>
      </c>
      <c r="AB890" s="22"/>
      <c r="AC890" s="22">
        <v>1</v>
      </c>
      <c r="AD890" s="22"/>
      <c r="AE890" s="22">
        <f t="shared" si="96"/>
        <v>888</v>
      </c>
      <c r="AF890" s="22">
        <f t="shared" si="97"/>
        <v>888</v>
      </c>
      <c r="AH890" s="22"/>
      <c r="AI890" s="22"/>
      <c r="AJ890" s="22">
        <f t="shared" si="128"/>
        <v>888</v>
      </c>
      <c r="AK890" s="22">
        <f>IF(O890="(传统)XDSL",VLOOKUP(S890,[2]直销续费率明细!C:I,7,FALSE)*1,IF(O890="GPON+XDSL",VLOOKUP(S890,[2]直销续费率明细!C:I,7,FALSE)*1,VLOOKUP(S890,[2]直销续费率明细!C:I,5,FALSE)*1))</f>
        <v>25</v>
      </c>
      <c r="AL890" s="22" t="s">
        <v>1300</v>
      </c>
      <c r="AM890" s="22"/>
      <c r="AN890" s="22"/>
      <c r="AO890" s="22" t="s">
        <v>1399</v>
      </c>
      <c r="AP890" s="22" t="s">
        <v>1301</v>
      </c>
      <c r="AQ890" s="22"/>
      <c r="AR890" s="22"/>
      <c r="AS890" s="20">
        <f>IF(Y890&gt;=10,VLOOKUP(U890,[2]提成计算!B:T,19,FALSE),VLOOKUP(U890,[2]提成计算!B:T,18,FALSE))</f>
        <v>0.09</v>
      </c>
      <c r="AT890" s="20">
        <f t="shared" si="129"/>
        <v>79.92</v>
      </c>
      <c r="AU890" s="20">
        <f t="shared" si="130"/>
        <v>25</v>
      </c>
    </row>
    <row r="891" spans="1:47" s="20" customFormat="1" x14ac:dyDescent="0.15">
      <c r="A891" s="21" t="s">
        <v>1273</v>
      </c>
      <c r="B891" s="20" t="s">
        <v>918</v>
      </c>
      <c r="C891" s="20" t="s">
        <v>984</v>
      </c>
      <c r="D891" s="20" t="s">
        <v>985</v>
      </c>
      <c r="E891" s="20" t="s">
        <v>1004</v>
      </c>
      <c r="F891" s="20" t="s">
        <v>1250</v>
      </c>
      <c r="G891" s="20" t="s">
        <v>1620</v>
      </c>
      <c r="I891" s="20">
        <v>13527927390</v>
      </c>
      <c r="J891" s="20" t="s">
        <v>924</v>
      </c>
      <c r="K891" s="20" t="s">
        <v>1298</v>
      </c>
      <c r="L891" s="20" t="s">
        <v>1299</v>
      </c>
      <c r="M891" s="20">
        <v>888</v>
      </c>
      <c r="N891" s="20">
        <v>888</v>
      </c>
      <c r="O891" s="20" t="s">
        <v>927</v>
      </c>
      <c r="P891" s="20" t="s">
        <v>1269</v>
      </c>
      <c r="Q891" s="28"/>
      <c r="R891" s="21"/>
      <c r="S891" s="25" t="s">
        <v>1007</v>
      </c>
      <c r="T891" s="21" t="s">
        <v>53</v>
      </c>
      <c r="U891" s="22" t="s">
        <v>1621</v>
      </c>
      <c r="V891" s="46">
        <v>1</v>
      </c>
      <c r="W891" s="26">
        <f t="shared" si="94"/>
        <v>1</v>
      </c>
      <c r="X891" s="26"/>
      <c r="Y891" s="21">
        <v>12</v>
      </c>
      <c r="Z891" s="22">
        <f t="shared" si="85"/>
        <v>888</v>
      </c>
      <c r="AA891" s="20" t="s">
        <v>1403</v>
      </c>
      <c r="AB891" s="22"/>
      <c r="AC891" s="22">
        <v>1</v>
      </c>
      <c r="AD891" s="22"/>
      <c r="AE891" s="22">
        <f t="shared" si="96"/>
        <v>888</v>
      </c>
      <c r="AF891" s="22">
        <f t="shared" si="97"/>
        <v>888</v>
      </c>
      <c r="AH891" s="22"/>
      <c r="AI891" s="22"/>
      <c r="AJ891" s="22">
        <f t="shared" si="128"/>
        <v>888</v>
      </c>
      <c r="AK891" s="22">
        <f>IF(O891="(传统)XDSL",VLOOKUP(S891,[2]直销续费率明细!C:I,7,FALSE)*1,IF(O891="GPON+XDSL",VLOOKUP(S891,[2]直销续费率明细!C:I,7,FALSE)*1,VLOOKUP(S891,[2]直销续费率明细!C:I,5,FALSE)*1))</f>
        <v>15</v>
      </c>
      <c r="AL891" s="22" t="s">
        <v>1309</v>
      </c>
      <c r="AM891" s="22"/>
      <c r="AN891" s="22"/>
      <c r="AO891" s="22" t="s">
        <v>1399</v>
      </c>
      <c r="AP891" s="22" t="s">
        <v>1301</v>
      </c>
      <c r="AQ891" s="22"/>
      <c r="AR891" s="22"/>
      <c r="AS891" s="20">
        <f>IF(Y891&gt;=10,VLOOKUP(U891,[2]提成计算!B:T,19,FALSE),VLOOKUP(U891,[2]提成计算!B:T,18,FALSE))</f>
        <v>0.1</v>
      </c>
      <c r="AT891" s="20">
        <f t="shared" si="129"/>
        <v>88.800000000000011</v>
      </c>
      <c r="AU891" s="20">
        <f t="shared" si="130"/>
        <v>15</v>
      </c>
    </row>
    <row r="892" spans="1:47" s="20" customFormat="1" x14ac:dyDescent="0.15">
      <c r="A892" s="21" t="s">
        <v>1273</v>
      </c>
      <c r="B892" s="20" t="s">
        <v>918</v>
      </c>
      <c r="C892" s="20" t="s">
        <v>1178</v>
      </c>
      <c r="D892" s="20" t="s">
        <v>1183</v>
      </c>
      <c r="E892" s="20" t="s">
        <v>1622</v>
      </c>
      <c r="F892" s="20" t="s">
        <v>1250</v>
      </c>
      <c r="G892" s="20" t="s">
        <v>1623</v>
      </c>
      <c r="I892" s="20">
        <v>13824549722</v>
      </c>
      <c r="J892" s="20" t="s">
        <v>924</v>
      </c>
      <c r="K892" s="20" t="s">
        <v>1298</v>
      </c>
      <c r="L892" s="20" t="s">
        <v>1299</v>
      </c>
      <c r="M892" s="20">
        <v>888</v>
      </c>
      <c r="N892" s="20">
        <v>888</v>
      </c>
      <c r="O892" s="20" t="s">
        <v>927</v>
      </c>
      <c r="P892" s="20" t="s">
        <v>1269</v>
      </c>
      <c r="Q892" s="28"/>
      <c r="R892" s="21"/>
      <c r="S892" s="25" t="s">
        <v>1222</v>
      </c>
      <c r="T892" s="21" t="s">
        <v>53</v>
      </c>
      <c r="U892" s="22" t="s">
        <v>1624</v>
      </c>
      <c r="V892" s="46">
        <v>1</v>
      </c>
      <c r="W892" s="26">
        <f t="shared" si="94"/>
        <v>1</v>
      </c>
      <c r="X892" s="26"/>
      <c r="Y892" s="21">
        <v>12</v>
      </c>
      <c r="Z892" s="22">
        <f t="shared" si="85"/>
        <v>888</v>
      </c>
      <c r="AA892" s="20" t="s">
        <v>1403</v>
      </c>
      <c r="AB892" s="22"/>
      <c r="AC892" s="22">
        <v>1</v>
      </c>
      <c r="AD892" s="22"/>
      <c r="AE892" s="22">
        <f t="shared" si="96"/>
        <v>888</v>
      </c>
      <c r="AF892" s="22">
        <f t="shared" si="97"/>
        <v>888</v>
      </c>
      <c r="AH892" s="22"/>
      <c r="AI892" s="22"/>
      <c r="AJ892" s="22">
        <f t="shared" si="128"/>
        <v>888</v>
      </c>
      <c r="AK892" s="22">
        <f>IF(O892="(传统)XDSL",VLOOKUP(S892,[2]直销续费率明细!C:I,7,FALSE)*1,IF(O892="GPON+XDSL",VLOOKUP(S892,[2]直销续费率明细!C:I,7,FALSE)*1,VLOOKUP(S892,[2]直销续费率明细!C:I,5,FALSE)*1))</f>
        <v>-40</v>
      </c>
      <c r="AL892" s="22" t="s">
        <v>1309</v>
      </c>
      <c r="AM892" s="22"/>
      <c r="AN892" s="22"/>
      <c r="AO892" s="22" t="s">
        <v>1399</v>
      </c>
      <c r="AP892" s="22" t="s">
        <v>1301</v>
      </c>
      <c r="AQ892" s="22"/>
      <c r="AR892" s="22"/>
      <c r="AS892" s="20">
        <f>IF(Y892&gt;=10,VLOOKUP(U892,[2]提成计算!B:T,19,FALSE),VLOOKUP(U892,[2]提成计算!B:T,18,FALSE))</f>
        <v>0.1</v>
      </c>
      <c r="AT892" s="20">
        <f t="shared" si="129"/>
        <v>88.800000000000011</v>
      </c>
      <c r="AU892" s="20">
        <f t="shared" si="130"/>
        <v>-40</v>
      </c>
    </row>
    <row r="893" spans="1:47" s="20" customFormat="1" x14ac:dyDescent="0.15">
      <c r="A893" s="21" t="s">
        <v>1273</v>
      </c>
      <c r="B893" s="20" t="s">
        <v>918</v>
      </c>
      <c r="C893" s="20" t="s">
        <v>1050</v>
      </c>
      <c r="D893" s="20" t="s">
        <v>1070</v>
      </c>
      <c r="E893" s="20" t="s">
        <v>1066</v>
      </c>
      <c r="F893" s="20" t="s">
        <v>1250</v>
      </c>
      <c r="G893" s="20" t="s">
        <v>1625</v>
      </c>
      <c r="I893" s="20">
        <v>13532455942</v>
      </c>
      <c r="J893" s="20" t="s">
        <v>924</v>
      </c>
      <c r="K893" s="20" t="s">
        <v>1298</v>
      </c>
      <c r="L893" s="20" t="s">
        <v>1299</v>
      </c>
      <c r="M893" s="20">
        <v>888</v>
      </c>
      <c r="N893" s="20">
        <v>888</v>
      </c>
      <c r="O893" s="20" t="s">
        <v>927</v>
      </c>
      <c r="P893" s="20" t="s">
        <v>1269</v>
      </c>
      <c r="Q893" s="28"/>
      <c r="R893" s="21"/>
      <c r="S893" s="25" t="s">
        <v>1068</v>
      </c>
      <c r="T893" s="21" t="s">
        <v>53</v>
      </c>
      <c r="U893" s="22" t="s">
        <v>1626</v>
      </c>
      <c r="V893" s="46">
        <v>1</v>
      </c>
      <c r="W893" s="26">
        <f t="shared" si="94"/>
        <v>1</v>
      </c>
      <c r="X893" s="26"/>
      <c r="Y893" s="21">
        <v>12</v>
      </c>
      <c r="Z893" s="22">
        <f t="shared" si="85"/>
        <v>888</v>
      </c>
      <c r="AA893" s="20" t="s">
        <v>1403</v>
      </c>
      <c r="AB893" s="22"/>
      <c r="AC893" s="22">
        <v>1</v>
      </c>
      <c r="AD893" s="22"/>
      <c r="AE893" s="22">
        <f t="shared" si="96"/>
        <v>888</v>
      </c>
      <c r="AF893" s="22">
        <f t="shared" si="97"/>
        <v>888</v>
      </c>
      <c r="AH893" s="22"/>
      <c r="AI893" s="22"/>
      <c r="AJ893" s="22">
        <f t="shared" si="128"/>
        <v>888</v>
      </c>
      <c r="AK893" s="22">
        <f>IF(O893="(传统)XDSL",VLOOKUP(S893,[2]直销续费率明细!C:I,7,FALSE)*1,IF(O893="GPON+XDSL",VLOOKUP(S893,[2]直销续费率明细!C:I,7,FALSE)*1,VLOOKUP(S893,[2]直销续费率明细!C:I,5,FALSE)*1))</f>
        <v>15</v>
      </c>
      <c r="AL893" s="22" t="s">
        <v>1300</v>
      </c>
      <c r="AM893" s="22"/>
      <c r="AN893" s="22"/>
      <c r="AO893" s="22" t="s">
        <v>1399</v>
      </c>
      <c r="AP893" s="22" t="s">
        <v>1301</v>
      </c>
      <c r="AQ893" s="22"/>
      <c r="AR893" s="22"/>
      <c r="AS893" s="20">
        <f>IF(Y893&gt;=10,VLOOKUP(U893,[2]提成计算!B:T,19,FALSE),VLOOKUP(U893,[2]提成计算!B:T,18,FALSE))</f>
        <v>0.1</v>
      </c>
      <c r="AT893" s="20">
        <f t="shared" si="129"/>
        <v>88.800000000000011</v>
      </c>
      <c r="AU893" s="20">
        <f t="shared" si="130"/>
        <v>15</v>
      </c>
    </row>
    <row r="894" spans="1:47" s="20" customFormat="1" x14ac:dyDescent="0.15">
      <c r="A894" s="21" t="s">
        <v>1273</v>
      </c>
      <c r="B894" s="20" t="s">
        <v>918</v>
      </c>
      <c r="C894" s="20" t="s">
        <v>1178</v>
      </c>
      <c r="D894" s="20" t="s">
        <v>1183</v>
      </c>
      <c r="E894" s="20" t="s">
        <v>1190</v>
      </c>
      <c r="F894" s="20" t="s">
        <v>1250</v>
      </c>
      <c r="G894" s="20" t="s">
        <v>1627</v>
      </c>
      <c r="I894" s="20">
        <v>13824426617</v>
      </c>
      <c r="J894" s="20" t="s">
        <v>1268</v>
      </c>
      <c r="K894" s="20" t="s">
        <v>1298</v>
      </c>
      <c r="L894" s="20" t="s">
        <v>1376</v>
      </c>
      <c r="M894" s="20">
        <v>1088</v>
      </c>
      <c r="N894" s="20">
        <v>1088</v>
      </c>
      <c r="O894" s="20" t="s">
        <v>927</v>
      </c>
      <c r="P894" s="20" t="s">
        <v>1269</v>
      </c>
      <c r="Q894" s="28"/>
      <c r="R894" s="21"/>
      <c r="S894" s="21"/>
      <c r="T894" s="21" t="s">
        <v>53</v>
      </c>
      <c r="U894" s="22" t="s">
        <v>1628</v>
      </c>
      <c r="V894" s="46">
        <v>1</v>
      </c>
      <c r="W894" s="26">
        <f t="shared" si="94"/>
        <v>1</v>
      </c>
      <c r="X894" s="26">
        <f t="shared" si="95"/>
        <v>1</v>
      </c>
      <c r="Y894" s="21">
        <v>10</v>
      </c>
      <c r="Z894" s="22">
        <f t="shared" ref="Z894:Z957" si="131">N894</f>
        <v>1088</v>
      </c>
      <c r="AA894" s="20" t="s">
        <v>1398</v>
      </c>
      <c r="AB894" s="22"/>
      <c r="AC894" s="22">
        <v>1</v>
      </c>
      <c r="AD894" s="22"/>
      <c r="AE894" s="22">
        <f t="shared" si="96"/>
        <v>1088</v>
      </c>
      <c r="AF894" s="22">
        <f t="shared" si="97"/>
        <v>1088</v>
      </c>
      <c r="AG894" s="20">
        <f>N894</f>
        <v>1088</v>
      </c>
      <c r="AJ894" s="22"/>
      <c r="AK894" s="22"/>
      <c r="AL894" s="22"/>
      <c r="AM894" s="22"/>
      <c r="AN894" s="22"/>
      <c r="AO894" s="22" t="s">
        <v>1629</v>
      </c>
      <c r="AP894" s="22" t="s">
        <v>1301</v>
      </c>
      <c r="AQ894" s="22"/>
      <c r="AR894" s="22"/>
    </row>
    <row r="895" spans="1:47" s="20" customFormat="1" x14ac:dyDescent="0.15">
      <c r="A895" s="21" t="s">
        <v>1273</v>
      </c>
      <c r="B895" s="20" t="s">
        <v>918</v>
      </c>
      <c r="C895" s="20" t="s">
        <v>1099</v>
      </c>
      <c r="D895" s="20" t="s">
        <v>1136</v>
      </c>
      <c r="E895" s="20" t="s">
        <v>1137</v>
      </c>
      <c r="F895" s="20" t="s">
        <v>1250</v>
      </c>
      <c r="G895" s="20" t="s">
        <v>1630</v>
      </c>
      <c r="I895" s="20">
        <v>13537206638</v>
      </c>
      <c r="J895" s="20" t="s">
        <v>924</v>
      </c>
      <c r="K895" s="20" t="s">
        <v>1298</v>
      </c>
      <c r="L895" s="20" t="s">
        <v>1299</v>
      </c>
      <c r="M895" s="20">
        <v>888</v>
      </c>
      <c r="N895" s="20">
        <v>888</v>
      </c>
      <c r="O895" s="20" t="s">
        <v>927</v>
      </c>
      <c r="P895" s="20" t="s">
        <v>1631</v>
      </c>
      <c r="Q895" s="28"/>
      <c r="R895" s="21"/>
      <c r="S895" s="25" t="s">
        <v>1159</v>
      </c>
      <c r="T895" s="21" t="s">
        <v>53</v>
      </c>
      <c r="U895" s="22" t="s">
        <v>1632</v>
      </c>
      <c r="V895" s="46">
        <v>1</v>
      </c>
      <c r="W895" s="26">
        <f t="shared" si="94"/>
        <v>1</v>
      </c>
      <c r="X895" s="26"/>
      <c r="Y895" s="21">
        <v>12</v>
      </c>
      <c r="Z895" s="22">
        <f t="shared" si="131"/>
        <v>888</v>
      </c>
      <c r="AA895" s="20" t="s">
        <v>1633</v>
      </c>
      <c r="AB895" s="22"/>
      <c r="AC895" s="22">
        <v>1</v>
      </c>
      <c r="AD895" s="22"/>
      <c r="AE895" s="22">
        <f t="shared" si="96"/>
        <v>888</v>
      </c>
      <c r="AF895" s="22">
        <f t="shared" si="97"/>
        <v>888</v>
      </c>
      <c r="AH895" s="22"/>
      <c r="AI895" s="22"/>
      <c r="AJ895" s="22">
        <f t="shared" ref="AJ895:AJ898" si="132">N895</f>
        <v>888</v>
      </c>
      <c r="AK895" s="22">
        <f>IF(O895="(传统)XDSL",VLOOKUP(S895,[2]直销续费率明细!C:I,7,FALSE)*1,IF(O895="GPON+XDSL",VLOOKUP(S895,[2]直销续费率明细!C:I,7,FALSE)*1,VLOOKUP(S895,[2]直销续费率明细!C:I,5,FALSE)*1))</f>
        <v>-40</v>
      </c>
      <c r="AL895" s="22" t="s">
        <v>1309</v>
      </c>
      <c r="AM895" s="22"/>
      <c r="AN895" s="22"/>
      <c r="AO895" s="22" t="s">
        <v>1393</v>
      </c>
      <c r="AP895" s="22" t="s">
        <v>1301</v>
      </c>
      <c r="AQ895" s="22"/>
      <c r="AR895" s="22"/>
      <c r="AS895" s="20">
        <f>IF(Y895&gt;=10,VLOOKUP(U895,[2]提成计算!B:T,19,FALSE),VLOOKUP(U895,[2]提成计算!B:T,18,FALSE))</f>
        <v>0.09</v>
      </c>
      <c r="AT895" s="20">
        <f t="shared" ref="AT895:AT898" si="133">IF(AD895*AS895&gt;0,AD895*AS895,AE895*AS895)</f>
        <v>79.92</v>
      </c>
      <c r="AU895" s="20">
        <f t="shared" ref="AU895:AU898" si="134">IF(AND(AK895&lt;0,AK895+AT895&lt;0),-AT895,AK895)</f>
        <v>-40</v>
      </c>
    </row>
    <row r="896" spans="1:47" s="20" customFormat="1" x14ac:dyDescent="0.15">
      <c r="A896" s="21" t="s">
        <v>1273</v>
      </c>
      <c r="B896" s="20" t="s">
        <v>918</v>
      </c>
      <c r="C896" s="20" t="s">
        <v>1178</v>
      </c>
      <c r="D896" s="20" t="s">
        <v>1179</v>
      </c>
      <c r="E896" s="20" t="s">
        <v>1180</v>
      </c>
      <c r="F896" s="20" t="s">
        <v>1250</v>
      </c>
      <c r="G896" s="20" t="s">
        <v>1634</v>
      </c>
      <c r="I896" s="20">
        <v>13637369210</v>
      </c>
      <c r="J896" s="20" t="s">
        <v>924</v>
      </c>
      <c r="K896" s="20" t="s">
        <v>1298</v>
      </c>
      <c r="L896" s="20" t="s">
        <v>1299</v>
      </c>
      <c r="M896" s="20">
        <v>888</v>
      </c>
      <c r="N896" s="20">
        <v>888</v>
      </c>
      <c r="O896" s="20" t="s">
        <v>927</v>
      </c>
      <c r="P896" s="20" t="s">
        <v>1396</v>
      </c>
      <c r="Q896" s="28"/>
      <c r="R896" s="21"/>
      <c r="S896" s="25" t="s">
        <v>1182</v>
      </c>
      <c r="T896" s="21" t="s">
        <v>53</v>
      </c>
      <c r="U896" s="22" t="s">
        <v>1635</v>
      </c>
      <c r="V896" s="46">
        <v>1</v>
      </c>
      <c r="W896" s="26">
        <f t="shared" si="94"/>
        <v>1</v>
      </c>
      <c r="X896" s="26"/>
      <c r="Y896" s="21">
        <v>12</v>
      </c>
      <c r="Z896" s="22">
        <f t="shared" si="131"/>
        <v>888</v>
      </c>
      <c r="AA896" s="20" t="s">
        <v>1398</v>
      </c>
      <c r="AB896" s="22"/>
      <c r="AC896" s="22">
        <v>1</v>
      </c>
      <c r="AD896" s="22"/>
      <c r="AE896" s="22">
        <f t="shared" si="96"/>
        <v>888</v>
      </c>
      <c r="AF896" s="22">
        <f t="shared" si="97"/>
        <v>888</v>
      </c>
      <c r="AH896" s="22"/>
      <c r="AI896" s="22"/>
      <c r="AJ896" s="22">
        <f t="shared" si="132"/>
        <v>888</v>
      </c>
      <c r="AK896" s="22">
        <f>IF(O896="(传统)XDSL",VLOOKUP(S896,[2]直销续费率明细!C:I,7,FALSE)*1,IF(O896="GPON+XDSL",VLOOKUP(S896,[2]直销续费率明细!C:I,7,FALSE)*1,VLOOKUP(S896,[2]直销续费率明细!C:I,5,FALSE)*1))</f>
        <v>15</v>
      </c>
      <c r="AL896" s="22" t="s">
        <v>1300</v>
      </c>
      <c r="AM896" s="22"/>
      <c r="AN896" s="22"/>
      <c r="AO896" s="22" t="s">
        <v>1393</v>
      </c>
      <c r="AP896" s="22" t="s">
        <v>1301</v>
      </c>
      <c r="AQ896" s="22"/>
      <c r="AR896" s="22"/>
      <c r="AS896" s="20">
        <f>IF(Y896&gt;=10,VLOOKUP(U896,[2]提成计算!B:T,19,FALSE),VLOOKUP(U896,[2]提成计算!B:T,18,FALSE))</f>
        <v>0.09</v>
      </c>
      <c r="AT896" s="20">
        <f t="shared" si="133"/>
        <v>79.92</v>
      </c>
      <c r="AU896" s="20">
        <f t="shared" si="134"/>
        <v>15</v>
      </c>
    </row>
    <row r="897" spans="1:47" s="20" customFormat="1" x14ac:dyDescent="0.15">
      <c r="A897" s="21" t="s">
        <v>1273</v>
      </c>
      <c r="B897" s="20" t="s">
        <v>918</v>
      </c>
      <c r="C897" s="20" t="s">
        <v>1099</v>
      </c>
      <c r="D897" s="20" t="s">
        <v>1136</v>
      </c>
      <c r="E897" s="20" t="s">
        <v>1137</v>
      </c>
      <c r="F897" s="20" t="s">
        <v>1250</v>
      </c>
      <c r="G897" s="20" t="s">
        <v>1636</v>
      </c>
      <c r="I897" s="20">
        <v>13729938259</v>
      </c>
      <c r="J897" s="20" t="s">
        <v>924</v>
      </c>
      <c r="K897" s="20" t="s">
        <v>1298</v>
      </c>
      <c r="L897" s="20" t="s">
        <v>1299</v>
      </c>
      <c r="M897" s="20">
        <v>888</v>
      </c>
      <c r="N897" s="20">
        <v>888</v>
      </c>
      <c r="O897" s="20" t="s">
        <v>927</v>
      </c>
      <c r="P897" s="20" t="s">
        <v>1396</v>
      </c>
      <c r="Q897" s="28"/>
      <c r="R897" s="21"/>
      <c r="S897" s="25" t="s">
        <v>1159</v>
      </c>
      <c r="T897" s="21" t="s">
        <v>53</v>
      </c>
      <c r="U897" s="22" t="s">
        <v>1637</v>
      </c>
      <c r="V897" s="46">
        <v>1</v>
      </c>
      <c r="W897" s="26">
        <f t="shared" si="94"/>
        <v>1</v>
      </c>
      <c r="X897" s="26"/>
      <c r="Y897" s="21">
        <v>12</v>
      </c>
      <c r="Z897" s="22">
        <f t="shared" si="131"/>
        <v>888</v>
      </c>
      <c r="AA897" s="20" t="s">
        <v>1398</v>
      </c>
      <c r="AB897" s="22"/>
      <c r="AC897" s="22">
        <v>1</v>
      </c>
      <c r="AD897" s="22"/>
      <c r="AE897" s="22">
        <f t="shared" si="96"/>
        <v>888</v>
      </c>
      <c r="AF897" s="22">
        <f t="shared" si="97"/>
        <v>888</v>
      </c>
      <c r="AH897" s="22"/>
      <c r="AI897" s="22"/>
      <c r="AJ897" s="22">
        <f t="shared" si="132"/>
        <v>888</v>
      </c>
      <c r="AK897" s="22">
        <f>IF(O897="(传统)XDSL",VLOOKUP(S897,[2]直销续费率明细!C:I,7,FALSE)*1,IF(O897="GPON+XDSL",VLOOKUP(S897,[2]直销续费率明细!C:I,7,FALSE)*1,VLOOKUP(S897,[2]直销续费率明细!C:I,5,FALSE)*1))</f>
        <v>-40</v>
      </c>
      <c r="AL897" s="22" t="s">
        <v>1309</v>
      </c>
      <c r="AM897" s="22"/>
      <c r="AN897" s="22"/>
      <c r="AO897" s="22" t="s">
        <v>1393</v>
      </c>
      <c r="AP897" s="22" t="s">
        <v>1301</v>
      </c>
      <c r="AQ897" s="22"/>
      <c r="AR897" s="22"/>
      <c r="AS897" s="20">
        <f>IF(Y897&gt;=10,VLOOKUP(U897,[2]提成计算!B:T,19,FALSE),VLOOKUP(U897,[2]提成计算!B:T,18,FALSE))</f>
        <v>0.09</v>
      </c>
      <c r="AT897" s="20">
        <f t="shared" si="133"/>
        <v>79.92</v>
      </c>
      <c r="AU897" s="20">
        <f t="shared" si="134"/>
        <v>-40</v>
      </c>
    </row>
    <row r="898" spans="1:47" s="20" customFormat="1" x14ac:dyDescent="0.15">
      <c r="A898" s="21" t="s">
        <v>1273</v>
      </c>
      <c r="B898" s="20" t="s">
        <v>918</v>
      </c>
      <c r="C898" s="20" t="s">
        <v>1099</v>
      </c>
      <c r="D898" s="20" t="s">
        <v>1136</v>
      </c>
      <c r="E898" s="20" t="s">
        <v>1544</v>
      </c>
      <c r="F898" s="20" t="s">
        <v>1250</v>
      </c>
      <c r="G898" s="20" t="s">
        <v>1638</v>
      </c>
      <c r="I898" s="20">
        <v>13418388657</v>
      </c>
      <c r="J898" s="20" t="s">
        <v>924</v>
      </c>
      <c r="K898" s="20" t="s">
        <v>1298</v>
      </c>
      <c r="L898" s="20" t="s">
        <v>1299</v>
      </c>
      <c r="M898" s="20">
        <v>888</v>
      </c>
      <c r="N898" s="20">
        <v>888</v>
      </c>
      <c r="O898" s="20" t="s">
        <v>927</v>
      </c>
      <c r="P898" s="20" t="s">
        <v>1396</v>
      </c>
      <c r="Q898" s="28"/>
      <c r="R898" s="21"/>
      <c r="S898" s="25" t="s">
        <v>1450</v>
      </c>
      <c r="T898" s="21" t="s">
        <v>53</v>
      </c>
      <c r="U898" s="22" t="s">
        <v>1639</v>
      </c>
      <c r="V898" s="46">
        <v>1</v>
      </c>
      <c r="W898" s="26">
        <f t="shared" si="94"/>
        <v>1</v>
      </c>
      <c r="X898" s="26"/>
      <c r="Y898" s="21">
        <v>12</v>
      </c>
      <c r="Z898" s="22">
        <f t="shared" si="131"/>
        <v>888</v>
      </c>
      <c r="AA898" s="20" t="s">
        <v>1398</v>
      </c>
      <c r="AB898" s="22"/>
      <c r="AC898" s="22">
        <v>1</v>
      </c>
      <c r="AD898" s="22"/>
      <c r="AE898" s="22">
        <f t="shared" si="96"/>
        <v>888</v>
      </c>
      <c r="AF898" s="22">
        <f t="shared" si="97"/>
        <v>888</v>
      </c>
      <c r="AH898" s="22"/>
      <c r="AI898" s="22"/>
      <c r="AJ898" s="22">
        <f t="shared" si="132"/>
        <v>888</v>
      </c>
      <c r="AK898" s="22">
        <f>IF(O898="(传统)XDSL",VLOOKUP(S898,[2]直销续费率明细!C:I,7,FALSE)*1,IF(O898="GPON+XDSL",VLOOKUP(S898,[2]直销续费率明细!C:I,7,FALSE)*1,VLOOKUP(S898,[2]直销续费率明细!C:I,5,FALSE)*1))</f>
        <v>25</v>
      </c>
      <c r="AL898" s="22" t="s">
        <v>1300</v>
      </c>
      <c r="AM898" s="22"/>
      <c r="AN898" s="22"/>
      <c r="AO898" s="22" t="s">
        <v>1393</v>
      </c>
      <c r="AP898" s="22" t="s">
        <v>1301</v>
      </c>
      <c r="AQ898" s="22"/>
      <c r="AR898" s="22"/>
      <c r="AS898" s="20">
        <f>IF(Y898&gt;=10,VLOOKUP(U898,[2]提成计算!B:T,19,FALSE),VLOOKUP(U898,[2]提成计算!B:T,18,FALSE))</f>
        <v>0.1</v>
      </c>
      <c r="AT898" s="20">
        <f t="shared" si="133"/>
        <v>88.800000000000011</v>
      </c>
      <c r="AU898" s="20">
        <f t="shared" si="134"/>
        <v>25</v>
      </c>
    </row>
    <row r="899" spans="1:47" s="20" customFormat="1" x14ac:dyDescent="0.15">
      <c r="A899" s="21" t="s">
        <v>1273</v>
      </c>
      <c r="B899" s="20" t="s">
        <v>918</v>
      </c>
      <c r="C899" s="20" t="s">
        <v>1178</v>
      </c>
      <c r="D899" s="20" t="s">
        <v>1183</v>
      </c>
      <c r="E899" s="20" t="s">
        <v>1184</v>
      </c>
      <c r="F899" s="20" t="s">
        <v>1250</v>
      </c>
      <c r="G899" s="20" t="s">
        <v>1640</v>
      </c>
      <c r="I899" s="20">
        <v>13763169893</v>
      </c>
      <c r="J899" s="20" t="s">
        <v>1268</v>
      </c>
      <c r="K899" s="20" t="s">
        <v>1298</v>
      </c>
      <c r="L899" s="20" t="s">
        <v>1376</v>
      </c>
      <c r="M899" s="20">
        <v>1088</v>
      </c>
      <c r="N899" s="20">
        <v>1088</v>
      </c>
      <c r="O899" s="20" t="s">
        <v>927</v>
      </c>
      <c r="P899" s="20" t="s">
        <v>1396</v>
      </c>
      <c r="Q899" s="28"/>
      <c r="R899" s="21"/>
      <c r="S899" s="21"/>
      <c r="T899" s="21" t="s">
        <v>1197</v>
      </c>
      <c r="U899" s="22" t="s">
        <v>1641</v>
      </c>
      <c r="V899" s="46">
        <v>1</v>
      </c>
      <c r="W899" s="26">
        <f t="shared" si="94"/>
        <v>1</v>
      </c>
      <c r="X899" s="26">
        <f t="shared" si="95"/>
        <v>1</v>
      </c>
      <c r="Y899" s="21">
        <v>10</v>
      </c>
      <c r="Z899" s="22">
        <f t="shared" si="131"/>
        <v>1088</v>
      </c>
      <c r="AA899" s="20" t="s">
        <v>1398</v>
      </c>
      <c r="AB899" s="22"/>
      <c r="AC899" s="22">
        <v>1</v>
      </c>
      <c r="AD899" s="22"/>
      <c r="AE899" s="22">
        <f t="shared" si="96"/>
        <v>1088</v>
      </c>
      <c r="AF899" s="22">
        <f t="shared" si="97"/>
        <v>1088</v>
      </c>
      <c r="AG899" s="20">
        <f>N899</f>
        <v>1088</v>
      </c>
      <c r="AJ899" s="22"/>
      <c r="AK899" s="22"/>
      <c r="AL899" s="22"/>
      <c r="AM899" s="22"/>
      <c r="AN899" s="22"/>
      <c r="AO899" s="22" t="s">
        <v>1399</v>
      </c>
      <c r="AP899" s="22" t="s">
        <v>1301</v>
      </c>
      <c r="AQ899" s="22"/>
      <c r="AR899" s="22"/>
    </row>
    <row r="900" spans="1:47" s="20" customFormat="1" x14ac:dyDescent="0.15">
      <c r="A900" s="21" t="s">
        <v>1273</v>
      </c>
      <c r="B900" s="20" t="s">
        <v>918</v>
      </c>
      <c r="C900" s="20" t="s">
        <v>984</v>
      </c>
      <c r="D900" s="20" t="s">
        <v>985</v>
      </c>
      <c r="E900" s="20" t="s">
        <v>1041</v>
      </c>
      <c r="F900" s="20" t="s">
        <v>1250</v>
      </c>
      <c r="G900" s="20" t="s">
        <v>1642</v>
      </c>
      <c r="I900" s="20">
        <v>13537347780</v>
      </c>
      <c r="J900" s="20" t="s">
        <v>924</v>
      </c>
      <c r="K900" s="20" t="s">
        <v>1298</v>
      </c>
      <c r="L900" s="20" t="s">
        <v>1299</v>
      </c>
      <c r="M900" s="20">
        <v>888</v>
      </c>
      <c r="N900" s="20">
        <v>888</v>
      </c>
      <c r="O900" s="20" t="s">
        <v>927</v>
      </c>
      <c r="P900" s="20" t="s">
        <v>1269</v>
      </c>
      <c r="Q900" s="28"/>
      <c r="R900" s="21"/>
      <c r="S900" s="25" t="s">
        <v>1643</v>
      </c>
      <c r="T900" s="21" t="s">
        <v>53</v>
      </c>
      <c r="U900" s="22" t="s">
        <v>1619</v>
      </c>
      <c r="V900" s="46">
        <v>1</v>
      </c>
      <c r="W900" s="26">
        <f t="shared" si="94"/>
        <v>1</v>
      </c>
      <c r="X900" s="26"/>
      <c r="Y900" s="21">
        <v>12</v>
      </c>
      <c r="Z900" s="22">
        <f t="shared" si="131"/>
        <v>888</v>
      </c>
      <c r="AA900" s="20" t="s">
        <v>1403</v>
      </c>
      <c r="AB900" s="22"/>
      <c r="AC900" s="22">
        <v>1</v>
      </c>
      <c r="AD900" s="22"/>
      <c r="AE900" s="22">
        <f t="shared" si="96"/>
        <v>888</v>
      </c>
      <c r="AF900" s="22">
        <f t="shared" si="97"/>
        <v>888</v>
      </c>
      <c r="AH900" s="22"/>
      <c r="AI900" s="22"/>
      <c r="AJ900" s="22">
        <f>N900</f>
        <v>888</v>
      </c>
      <c r="AK900" s="22">
        <f>IF(O900="(传统)XDSL",VLOOKUP(S900,[2]直销续费率明细!C:I,7,FALSE)*1,IF(O900="GPON+XDSL",VLOOKUP(S900,[2]直销续费率明细!C:I,7,FALSE)*1,VLOOKUP(S900,[2]直销续费率明细!C:I,5,FALSE)*1))</f>
        <v>0</v>
      </c>
      <c r="AL900" s="22" t="s">
        <v>1300</v>
      </c>
      <c r="AM900" s="22"/>
      <c r="AN900" s="22"/>
      <c r="AO900" s="22" t="s">
        <v>1393</v>
      </c>
      <c r="AP900" s="22" t="s">
        <v>1301</v>
      </c>
      <c r="AQ900" s="22"/>
      <c r="AR900" s="22"/>
      <c r="AS900" s="20">
        <f>IF(Y900&gt;=10,VLOOKUP(U900,[2]提成计算!B:T,19,FALSE),VLOOKUP(U900,[2]提成计算!B:T,18,FALSE))</f>
        <v>0.09</v>
      </c>
      <c r="AT900" s="20">
        <f t="shared" ref="AT900" si="135">IF(AD900*AS900&gt;0,AD900*AS900,AE900*AS900)</f>
        <v>79.92</v>
      </c>
      <c r="AU900" s="20">
        <f t="shared" ref="AU900" si="136">IF(AND(AK900&lt;0,AK900+AT900&lt;0),-AT900,AK900)</f>
        <v>0</v>
      </c>
    </row>
    <row r="901" spans="1:47" s="36" customFormat="1" x14ac:dyDescent="0.15">
      <c r="A901" s="30" t="s">
        <v>1273</v>
      </c>
      <c r="B901" s="36" t="s">
        <v>918</v>
      </c>
      <c r="C901" s="36" t="s">
        <v>984</v>
      </c>
      <c r="D901" s="36" t="s">
        <v>995</v>
      </c>
      <c r="E901" s="36" t="s">
        <v>1041</v>
      </c>
      <c r="F901" s="36" t="s">
        <v>1250</v>
      </c>
      <c r="G901" s="36" t="s">
        <v>1644</v>
      </c>
      <c r="I901" s="36">
        <v>18673698897</v>
      </c>
      <c r="J901" s="36" t="s">
        <v>1268</v>
      </c>
      <c r="K901" s="36" t="s">
        <v>1645</v>
      </c>
      <c r="L901" s="36" t="s">
        <v>1376</v>
      </c>
      <c r="M901" s="36">
        <v>1088</v>
      </c>
      <c r="N901" s="36">
        <v>1088</v>
      </c>
      <c r="O901" s="36" t="s">
        <v>927</v>
      </c>
      <c r="P901" s="36" t="s">
        <v>1396</v>
      </c>
      <c r="Q901" s="35"/>
      <c r="R901" s="31" t="s">
        <v>1646</v>
      </c>
      <c r="S901" s="30"/>
      <c r="T901" s="30" t="s">
        <v>1647</v>
      </c>
      <c r="U901" s="22" t="s">
        <v>1648</v>
      </c>
      <c r="V901" s="47">
        <v>1</v>
      </c>
      <c r="W901" s="33">
        <f t="shared" si="94"/>
        <v>1</v>
      </c>
      <c r="X901" s="33">
        <f t="shared" si="95"/>
        <v>1</v>
      </c>
      <c r="Y901" s="21">
        <v>10</v>
      </c>
      <c r="Z901" s="31">
        <f t="shared" si="131"/>
        <v>1088</v>
      </c>
      <c r="AA901" s="36" t="s">
        <v>1398</v>
      </c>
      <c r="AB901" s="31"/>
      <c r="AC901" s="31">
        <v>1</v>
      </c>
      <c r="AD901" s="31"/>
      <c r="AE901" s="31"/>
      <c r="AF901" s="31"/>
      <c r="AJ901" s="31"/>
      <c r="AK901" s="31"/>
      <c r="AL901" s="31"/>
      <c r="AM901" s="31"/>
      <c r="AN901" s="31"/>
      <c r="AO901" s="31" t="s">
        <v>1393</v>
      </c>
      <c r="AP901" s="31" t="s">
        <v>1301</v>
      </c>
      <c r="AQ901" s="31"/>
      <c r="AR901" s="31"/>
      <c r="AS901" s="20"/>
      <c r="AT901" s="20"/>
      <c r="AU901" s="20"/>
    </row>
    <row r="902" spans="1:47" s="20" customFormat="1" x14ac:dyDescent="0.15">
      <c r="A902" s="21" t="s">
        <v>1273</v>
      </c>
      <c r="B902" s="20" t="s">
        <v>918</v>
      </c>
      <c r="C902" s="20" t="s">
        <v>1099</v>
      </c>
      <c r="D902" s="20" t="s">
        <v>1136</v>
      </c>
      <c r="E902" s="20" t="s">
        <v>1284</v>
      </c>
      <c r="F902" s="20" t="s">
        <v>1250</v>
      </c>
      <c r="G902" s="20" t="s">
        <v>1649</v>
      </c>
      <c r="I902" s="20">
        <v>13556685120</v>
      </c>
      <c r="J902" s="20" t="s">
        <v>1268</v>
      </c>
      <c r="K902" s="20" t="s">
        <v>1519</v>
      </c>
      <c r="L902" s="20" t="s">
        <v>1376</v>
      </c>
      <c r="M902" s="20">
        <v>1088</v>
      </c>
      <c r="N902" s="20">
        <v>1088</v>
      </c>
      <c r="O902" s="20" t="s">
        <v>927</v>
      </c>
      <c r="P902" s="20" t="s">
        <v>1396</v>
      </c>
      <c r="Q902" s="28"/>
      <c r="R902" s="22" t="s">
        <v>91</v>
      </c>
      <c r="S902" s="21"/>
      <c r="T902" s="21" t="s">
        <v>53</v>
      </c>
      <c r="U902" s="22" t="s">
        <v>1650</v>
      </c>
      <c r="V902" s="46">
        <v>1</v>
      </c>
      <c r="W902" s="26">
        <f t="shared" si="94"/>
        <v>1</v>
      </c>
      <c r="X902" s="26">
        <f t="shared" si="95"/>
        <v>1</v>
      </c>
      <c r="Y902" s="21">
        <v>10</v>
      </c>
      <c r="Z902" s="22">
        <f t="shared" si="131"/>
        <v>1088</v>
      </c>
      <c r="AA902" s="20" t="s">
        <v>1398</v>
      </c>
      <c r="AB902" s="22"/>
      <c r="AC902" s="22">
        <v>1</v>
      </c>
      <c r="AD902" s="22"/>
      <c r="AE902" s="22">
        <f t="shared" si="96"/>
        <v>1088</v>
      </c>
      <c r="AF902" s="22">
        <f t="shared" si="97"/>
        <v>1088</v>
      </c>
      <c r="AG902" s="20">
        <f t="shared" ref="AG902" si="137">N902</f>
        <v>1088</v>
      </c>
      <c r="AJ902" s="22"/>
      <c r="AK902" s="22"/>
      <c r="AL902" s="22"/>
      <c r="AM902" s="22"/>
      <c r="AN902" s="22"/>
      <c r="AO902" s="22" t="s">
        <v>1522</v>
      </c>
      <c r="AP902" s="22" t="s">
        <v>1301</v>
      </c>
      <c r="AQ902" s="22"/>
      <c r="AR902" s="22"/>
    </row>
    <row r="903" spans="1:47" s="20" customFormat="1" x14ac:dyDescent="0.15">
      <c r="A903" s="21" t="s">
        <v>1273</v>
      </c>
      <c r="B903" s="20" t="s">
        <v>918</v>
      </c>
      <c r="C903" s="20" t="s">
        <v>1178</v>
      </c>
      <c r="D903" s="20" t="s">
        <v>1179</v>
      </c>
      <c r="E903" s="20" t="s">
        <v>1236</v>
      </c>
      <c r="F903" s="20" t="s">
        <v>1250</v>
      </c>
      <c r="G903" s="20" t="s">
        <v>1651</v>
      </c>
      <c r="I903" s="20">
        <v>13729902540</v>
      </c>
      <c r="J903" s="20" t="s">
        <v>924</v>
      </c>
      <c r="K903" s="20" t="s">
        <v>1298</v>
      </c>
      <c r="L903" s="20" t="s">
        <v>1299</v>
      </c>
      <c r="M903" s="20">
        <v>888</v>
      </c>
      <c r="N903" s="20">
        <v>888</v>
      </c>
      <c r="O903" s="20" t="s">
        <v>927</v>
      </c>
      <c r="P903" s="20" t="s">
        <v>1524</v>
      </c>
      <c r="Q903" s="28"/>
      <c r="R903" s="21"/>
      <c r="S903" s="25" t="s">
        <v>1234</v>
      </c>
      <c r="T903" s="21" t="s">
        <v>1108</v>
      </c>
      <c r="U903" s="22" t="s">
        <v>1652</v>
      </c>
      <c r="V903" s="46">
        <v>1</v>
      </c>
      <c r="W903" s="26">
        <f t="shared" si="94"/>
        <v>1</v>
      </c>
      <c r="X903" s="26"/>
      <c r="Y903" s="21">
        <v>12</v>
      </c>
      <c r="Z903" s="22">
        <f t="shared" si="131"/>
        <v>888</v>
      </c>
      <c r="AA903" s="20" t="s">
        <v>1526</v>
      </c>
      <c r="AB903" s="22"/>
      <c r="AC903" s="22">
        <v>1</v>
      </c>
      <c r="AD903" s="22"/>
      <c r="AE903" s="22">
        <f t="shared" si="96"/>
        <v>888</v>
      </c>
      <c r="AF903" s="22">
        <f t="shared" si="97"/>
        <v>888</v>
      </c>
      <c r="AH903" s="22"/>
      <c r="AI903" s="22"/>
      <c r="AJ903" s="22">
        <f>N903</f>
        <v>888</v>
      </c>
      <c r="AK903" s="22">
        <f>IF(O903="(传统)XDSL",VLOOKUP(S903,[1]续费率明细!C:I,7,FALSE)*1,IF(O903="GPON+XDSL",VLOOKUP(S903,[1]续费率明细!C:I,7,FALSE)*1,VLOOKUP(S903,[1]续费率明细!C:I,5,FALSE)*1))</f>
        <v>-40</v>
      </c>
      <c r="AL903" s="22" t="s">
        <v>1300</v>
      </c>
      <c r="AM903" s="22"/>
      <c r="AN903" s="22"/>
      <c r="AO903" s="22" t="s">
        <v>1393</v>
      </c>
      <c r="AP903" s="22" t="s">
        <v>1301</v>
      </c>
      <c r="AQ903" s="22"/>
      <c r="AR903" s="22"/>
    </row>
    <row r="904" spans="1:47" s="36" customFormat="1" x14ac:dyDescent="0.15">
      <c r="A904" s="30" t="s">
        <v>1273</v>
      </c>
      <c r="B904" s="36" t="s">
        <v>918</v>
      </c>
      <c r="C904" s="36" t="s">
        <v>1050</v>
      </c>
      <c r="D904" s="36" t="s">
        <v>1051</v>
      </c>
      <c r="E904" s="36" t="s">
        <v>1492</v>
      </c>
      <c r="F904" s="36" t="s">
        <v>1250</v>
      </c>
      <c r="G904" s="36" t="s">
        <v>1653</v>
      </c>
      <c r="I904" s="36">
        <v>18802568187</v>
      </c>
      <c r="J904" s="36" t="s">
        <v>1268</v>
      </c>
      <c r="K904" s="36" t="s">
        <v>1645</v>
      </c>
      <c r="L904" s="36" t="s">
        <v>1376</v>
      </c>
      <c r="M904" s="36">
        <v>1088</v>
      </c>
      <c r="N904" s="36">
        <v>1088</v>
      </c>
      <c r="O904" s="36" t="s">
        <v>927</v>
      </c>
      <c r="P904" s="36" t="s">
        <v>1396</v>
      </c>
      <c r="Q904" s="35"/>
      <c r="R904" s="31" t="s">
        <v>1654</v>
      </c>
      <c r="S904" s="30"/>
      <c r="T904" s="30" t="s">
        <v>1647</v>
      </c>
      <c r="U904" s="22" t="s">
        <v>1536</v>
      </c>
      <c r="V904" s="47">
        <v>1</v>
      </c>
      <c r="W904" s="33">
        <f t="shared" si="94"/>
        <v>1</v>
      </c>
      <c r="X904" s="33">
        <f t="shared" si="95"/>
        <v>1</v>
      </c>
      <c r="Y904" s="21">
        <v>10</v>
      </c>
      <c r="Z904" s="31">
        <f t="shared" si="131"/>
        <v>1088</v>
      </c>
      <c r="AA904" s="36" t="s">
        <v>1398</v>
      </c>
      <c r="AB904" s="31"/>
      <c r="AC904" s="31">
        <v>1</v>
      </c>
      <c r="AD904" s="31"/>
      <c r="AE904" s="31"/>
      <c r="AF904" s="31"/>
      <c r="AJ904" s="31"/>
      <c r="AK904" s="31"/>
      <c r="AL904" s="31"/>
      <c r="AM904" s="31"/>
      <c r="AN904" s="31"/>
      <c r="AO904" s="31" t="s">
        <v>1393</v>
      </c>
      <c r="AP904" s="31" t="s">
        <v>1301</v>
      </c>
      <c r="AQ904" s="31"/>
      <c r="AR904" s="31"/>
      <c r="AS904" s="20"/>
      <c r="AT904" s="20"/>
      <c r="AU904" s="20"/>
    </row>
    <row r="905" spans="1:47" s="20" customFormat="1" x14ac:dyDescent="0.15">
      <c r="A905" s="21" t="s">
        <v>1273</v>
      </c>
      <c r="B905" s="20" t="s">
        <v>918</v>
      </c>
      <c r="C905" s="20" t="s">
        <v>1178</v>
      </c>
      <c r="D905" s="20" t="s">
        <v>1189</v>
      </c>
      <c r="E905" s="20" t="s">
        <v>1497</v>
      </c>
      <c r="F905" s="20" t="s">
        <v>1250</v>
      </c>
      <c r="G905" s="20" t="s">
        <v>1655</v>
      </c>
      <c r="I905" s="20">
        <v>13676937993</v>
      </c>
      <c r="J905" s="20" t="s">
        <v>924</v>
      </c>
      <c r="K905" s="20" t="s">
        <v>1298</v>
      </c>
      <c r="L905" s="20" t="s">
        <v>1299</v>
      </c>
      <c r="M905" s="20">
        <v>888</v>
      </c>
      <c r="N905" s="20">
        <v>888</v>
      </c>
      <c r="O905" s="20" t="s">
        <v>927</v>
      </c>
      <c r="P905" s="20" t="s">
        <v>1396</v>
      </c>
      <c r="Q905" s="28"/>
      <c r="R905" s="21"/>
      <c r="S905" s="25" t="s">
        <v>1192</v>
      </c>
      <c r="T905" s="21" t="s">
        <v>53</v>
      </c>
      <c r="U905" s="22" t="s">
        <v>1656</v>
      </c>
      <c r="V905" s="46">
        <v>1</v>
      </c>
      <c r="W905" s="26">
        <f t="shared" si="94"/>
        <v>1</v>
      </c>
      <c r="X905" s="26"/>
      <c r="Y905" s="21">
        <v>12</v>
      </c>
      <c r="Z905" s="22">
        <f t="shared" si="131"/>
        <v>888</v>
      </c>
      <c r="AA905" s="20" t="s">
        <v>1398</v>
      </c>
      <c r="AB905" s="22"/>
      <c r="AC905" s="22">
        <v>1</v>
      </c>
      <c r="AD905" s="22"/>
      <c r="AE905" s="22">
        <f t="shared" si="96"/>
        <v>888</v>
      </c>
      <c r="AF905" s="22">
        <f t="shared" si="97"/>
        <v>888</v>
      </c>
      <c r="AH905" s="22"/>
      <c r="AI905" s="22"/>
      <c r="AJ905" s="22">
        <f t="shared" ref="AJ905:AJ915" si="138">N905</f>
        <v>888</v>
      </c>
      <c r="AK905" s="22">
        <f>IF(O905="(传统)XDSL",VLOOKUP(S905,[2]直销续费率明细!C:I,7,FALSE)*1,IF(O905="GPON+XDSL",VLOOKUP(S905,[2]直销续费率明细!C:I,7,FALSE)*1,VLOOKUP(S905,[2]直销续费率明细!C:I,5,FALSE)*1))</f>
        <v>-40</v>
      </c>
      <c r="AL905" s="22" t="s">
        <v>1300</v>
      </c>
      <c r="AM905" s="22"/>
      <c r="AN905" s="22"/>
      <c r="AO905" s="22" t="s">
        <v>1399</v>
      </c>
      <c r="AP905" s="22" t="s">
        <v>1301</v>
      </c>
      <c r="AQ905" s="22"/>
      <c r="AR905" s="22"/>
      <c r="AS905" s="20">
        <f>IF(Y905&gt;=10,VLOOKUP(U905,[2]提成计算!B:T,19,FALSE),VLOOKUP(U905,[2]提成计算!B:T,18,FALSE))</f>
        <v>0.09</v>
      </c>
      <c r="AT905" s="20">
        <f t="shared" ref="AT905:AT915" si="139">IF(AD905*AS905&gt;0,AD905*AS905,AE905*AS905)</f>
        <v>79.92</v>
      </c>
      <c r="AU905" s="20">
        <f t="shared" ref="AU905:AU915" si="140">IF(AND(AK905&lt;0,AK905+AT905&lt;0),-AT905,AK905)</f>
        <v>-40</v>
      </c>
    </row>
    <row r="906" spans="1:47" s="20" customFormat="1" x14ac:dyDescent="0.15">
      <c r="A906" s="21" t="s">
        <v>1273</v>
      </c>
      <c r="B906" s="20" t="s">
        <v>918</v>
      </c>
      <c r="C906" s="20" t="s">
        <v>1099</v>
      </c>
      <c r="D906" s="20" t="s">
        <v>1136</v>
      </c>
      <c r="E906" s="20" t="s">
        <v>1137</v>
      </c>
      <c r="F906" s="20" t="s">
        <v>1250</v>
      </c>
      <c r="G906" s="20" t="s">
        <v>1657</v>
      </c>
      <c r="I906" s="20">
        <v>13922911815</v>
      </c>
      <c r="J906" s="20" t="s">
        <v>924</v>
      </c>
      <c r="K906" s="20" t="s">
        <v>1298</v>
      </c>
      <c r="L906" s="20" t="s">
        <v>1299</v>
      </c>
      <c r="M906" s="20">
        <v>888</v>
      </c>
      <c r="N906" s="20">
        <v>888</v>
      </c>
      <c r="O906" s="20" t="s">
        <v>1262</v>
      </c>
      <c r="P906" s="20" t="s">
        <v>1269</v>
      </c>
      <c r="Q906" s="28"/>
      <c r="R906" s="21"/>
      <c r="S906" s="25" t="s">
        <v>1159</v>
      </c>
      <c r="T906" s="21" t="s">
        <v>53</v>
      </c>
      <c r="U906" s="22" t="s">
        <v>1542</v>
      </c>
      <c r="V906" s="46">
        <v>1</v>
      </c>
      <c r="W906" s="26">
        <f t="shared" si="94"/>
        <v>1</v>
      </c>
      <c r="X906" s="26"/>
      <c r="Y906" s="21">
        <v>12</v>
      </c>
      <c r="Z906" s="22">
        <f t="shared" si="131"/>
        <v>888</v>
      </c>
      <c r="AA906" s="20" t="s">
        <v>1403</v>
      </c>
      <c r="AB906" s="22"/>
      <c r="AC906" s="22">
        <v>1</v>
      </c>
      <c r="AD906" s="22"/>
      <c r="AE906" s="22">
        <f t="shared" si="96"/>
        <v>888</v>
      </c>
      <c r="AF906" s="22">
        <f t="shared" si="97"/>
        <v>888</v>
      </c>
      <c r="AH906" s="22"/>
      <c r="AI906" s="22"/>
      <c r="AJ906" s="22">
        <f t="shared" si="138"/>
        <v>888</v>
      </c>
      <c r="AK906" s="22">
        <f>IF(O906="(传统)XDSL",VLOOKUP(S906,[2]直销续费率明细!C:I,7,FALSE)*1,IF(O906="GPON+XDSL",VLOOKUP(S906,[2]直销续费率明细!C:I,7,FALSE)*1,VLOOKUP(S906,[2]直销续费率明细!C:I,5,FALSE)*1))</f>
        <v>-20</v>
      </c>
      <c r="AL906" s="22" t="s">
        <v>1300</v>
      </c>
      <c r="AM906" s="22"/>
      <c r="AN906" s="22"/>
      <c r="AO906" s="22" t="s">
        <v>1399</v>
      </c>
      <c r="AP906" s="22" t="s">
        <v>1301</v>
      </c>
      <c r="AQ906" s="22"/>
      <c r="AR906" s="22"/>
      <c r="AS906" s="20">
        <f>IF(Y906&gt;=10,VLOOKUP(U906,[2]提成计算!B:T,19,FALSE),VLOOKUP(U906,[2]提成计算!B:T,18,FALSE))</f>
        <v>0.09</v>
      </c>
      <c r="AT906" s="20">
        <f t="shared" si="139"/>
        <v>79.92</v>
      </c>
      <c r="AU906" s="20">
        <f t="shared" si="140"/>
        <v>-20</v>
      </c>
    </row>
    <row r="907" spans="1:47" s="20" customFormat="1" x14ac:dyDescent="0.15">
      <c r="A907" s="21" t="s">
        <v>1273</v>
      </c>
      <c r="B907" s="20" t="s">
        <v>918</v>
      </c>
      <c r="C907" s="20" t="s">
        <v>1178</v>
      </c>
      <c r="D907" s="20" t="s">
        <v>1183</v>
      </c>
      <c r="E907" s="20" t="s">
        <v>1209</v>
      </c>
      <c r="F907" s="20" t="s">
        <v>1250</v>
      </c>
      <c r="G907" s="20" t="s">
        <v>1658</v>
      </c>
      <c r="I907" s="20">
        <v>13829122597</v>
      </c>
      <c r="J907" s="20" t="s">
        <v>924</v>
      </c>
      <c r="K907" s="20" t="s">
        <v>1298</v>
      </c>
      <c r="L907" s="20" t="s">
        <v>1299</v>
      </c>
      <c r="M907" s="20">
        <v>888</v>
      </c>
      <c r="N907" s="20">
        <v>888</v>
      </c>
      <c r="O907" s="20" t="s">
        <v>927</v>
      </c>
      <c r="P907" s="20" t="s">
        <v>1269</v>
      </c>
      <c r="Q907" s="28"/>
      <c r="R907" s="21"/>
      <c r="S907" s="25" t="s">
        <v>1196</v>
      </c>
      <c r="T907" s="21" t="s">
        <v>53</v>
      </c>
      <c r="U907" s="22" t="s">
        <v>1659</v>
      </c>
      <c r="V907" s="46">
        <v>1</v>
      </c>
      <c r="W907" s="26">
        <f t="shared" si="94"/>
        <v>1</v>
      </c>
      <c r="X907" s="26"/>
      <c r="Y907" s="21">
        <v>12</v>
      </c>
      <c r="Z907" s="22">
        <f t="shared" si="131"/>
        <v>888</v>
      </c>
      <c r="AA907" s="20" t="s">
        <v>1403</v>
      </c>
      <c r="AB907" s="22"/>
      <c r="AC907" s="22">
        <v>1</v>
      </c>
      <c r="AD907" s="22"/>
      <c r="AE907" s="22">
        <f t="shared" si="96"/>
        <v>888</v>
      </c>
      <c r="AF907" s="22">
        <f t="shared" si="97"/>
        <v>888</v>
      </c>
      <c r="AH907" s="22"/>
      <c r="AI907" s="22"/>
      <c r="AJ907" s="22">
        <f t="shared" si="138"/>
        <v>888</v>
      </c>
      <c r="AK907" s="22">
        <f>IF(O907="(传统)XDSL",VLOOKUP(S907,[2]直销续费率明细!C:I,7,FALSE)*1,IF(O907="GPON+XDSL",VLOOKUP(S907,[2]直销续费率明细!C:I,7,FALSE)*1,VLOOKUP(S907,[2]直销续费率明细!C:I,5,FALSE)*1))</f>
        <v>-40</v>
      </c>
      <c r="AL907" s="22" t="s">
        <v>1300</v>
      </c>
      <c r="AM907" s="22"/>
      <c r="AN907" s="22"/>
      <c r="AO907" s="22" t="s">
        <v>1399</v>
      </c>
      <c r="AP907" s="22" t="s">
        <v>1301</v>
      </c>
      <c r="AQ907" s="22"/>
      <c r="AR907" s="22"/>
      <c r="AS907" s="20">
        <f>IF(Y907&gt;=10,VLOOKUP(U907,[2]提成计算!B:T,19,FALSE),VLOOKUP(U907,[2]提成计算!B:T,18,FALSE))</f>
        <v>0.09</v>
      </c>
      <c r="AT907" s="20">
        <f t="shared" si="139"/>
        <v>79.92</v>
      </c>
      <c r="AU907" s="20">
        <f t="shared" si="140"/>
        <v>-40</v>
      </c>
    </row>
    <row r="908" spans="1:47" s="20" customFormat="1" x14ac:dyDescent="0.15">
      <c r="A908" s="21" t="s">
        <v>1273</v>
      </c>
      <c r="B908" s="20" t="s">
        <v>918</v>
      </c>
      <c r="C908" s="20" t="s">
        <v>984</v>
      </c>
      <c r="D908" s="20" t="s">
        <v>995</v>
      </c>
      <c r="E908" s="20" t="s">
        <v>996</v>
      </c>
      <c r="F908" s="20" t="s">
        <v>1250</v>
      </c>
      <c r="G908" s="20" t="s">
        <v>1660</v>
      </c>
      <c r="I908" s="20" t="s">
        <v>1661</v>
      </c>
      <c r="J908" s="20" t="s">
        <v>924</v>
      </c>
      <c r="K908" s="20" t="s">
        <v>1298</v>
      </c>
      <c r="L908" s="20" t="s">
        <v>1299</v>
      </c>
      <c r="M908" s="20">
        <v>888</v>
      </c>
      <c r="N908" s="20">
        <v>888</v>
      </c>
      <c r="O908" s="20" t="s">
        <v>927</v>
      </c>
      <c r="P908" s="20" t="s">
        <v>1269</v>
      </c>
      <c r="Q908" s="28"/>
      <c r="R908" s="21"/>
      <c r="S908" s="25" t="s">
        <v>1002</v>
      </c>
      <c r="T908" s="21" t="s">
        <v>53</v>
      </c>
      <c r="U908" s="22" t="s">
        <v>1662</v>
      </c>
      <c r="V908" s="46">
        <v>1</v>
      </c>
      <c r="W908" s="26">
        <f t="shared" ref="W908:W971" si="141">V908</f>
        <v>1</v>
      </c>
      <c r="X908" s="26"/>
      <c r="Y908" s="21">
        <v>12</v>
      </c>
      <c r="Z908" s="22">
        <f t="shared" si="131"/>
        <v>888</v>
      </c>
      <c r="AA908" s="20" t="s">
        <v>1398</v>
      </c>
      <c r="AB908" s="22"/>
      <c r="AC908" s="22">
        <v>1</v>
      </c>
      <c r="AD908" s="22"/>
      <c r="AE908" s="22">
        <f t="shared" ref="AE908:AE971" si="142">N908</f>
        <v>888</v>
      </c>
      <c r="AF908" s="22">
        <f t="shared" ref="AF908:AF971" si="143">N908</f>
        <v>888</v>
      </c>
      <c r="AH908" s="22"/>
      <c r="AI908" s="22"/>
      <c r="AJ908" s="22">
        <f t="shared" si="138"/>
        <v>888</v>
      </c>
      <c r="AK908" s="22">
        <f>IF(O908="(传统)XDSL",VLOOKUP(S908,[2]直销续费率明细!C:I,7,FALSE)*1,IF(O908="GPON+XDSL",VLOOKUP(S908,[2]直销续费率明细!C:I,7,FALSE)*1,VLOOKUP(S908,[2]直销续费率明细!C:I,5,FALSE)*1))</f>
        <v>25</v>
      </c>
      <c r="AL908" s="22" t="s">
        <v>1300</v>
      </c>
      <c r="AM908" s="22"/>
      <c r="AN908" s="22"/>
      <c r="AO908" s="22" t="s">
        <v>1393</v>
      </c>
      <c r="AP908" s="22" t="s">
        <v>1301</v>
      </c>
      <c r="AQ908" s="22"/>
      <c r="AR908" s="22"/>
      <c r="AS908" s="20">
        <f>IF(Y908&gt;=10,VLOOKUP(U908,[2]提成计算!B:T,19,FALSE),VLOOKUP(U908,[2]提成计算!B:T,18,FALSE))</f>
        <v>0.09</v>
      </c>
      <c r="AT908" s="20">
        <f t="shared" si="139"/>
        <v>79.92</v>
      </c>
      <c r="AU908" s="20">
        <f t="shared" si="140"/>
        <v>25</v>
      </c>
    </row>
    <row r="909" spans="1:47" s="20" customFormat="1" x14ac:dyDescent="0.15">
      <c r="A909" s="21" t="s">
        <v>1273</v>
      </c>
      <c r="B909" s="20" t="s">
        <v>918</v>
      </c>
      <c r="C909" s="20" t="s">
        <v>984</v>
      </c>
      <c r="D909" s="20" t="s">
        <v>995</v>
      </c>
      <c r="E909" s="20" t="s">
        <v>1663</v>
      </c>
      <c r="F909" s="20" t="s">
        <v>1250</v>
      </c>
      <c r="G909" s="20" t="s">
        <v>1664</v>
      </c>
      <c r="I909" s="20">
        <v>13712269408</v>
      </c>
      <c r="J909" s="20" t="s">
        <v>924</v>
      </c>
      <c r="K909" s="20" t="s">
        <v>1298</v>
      </c>
      <c r="L909" s="20" t="s">
        <v>1299</v>
      </c>
      <c r="M909" s="20">
        <v>888</v>
      </c>
      <c r="N909" s="20">
        <v>888</v>
      </c>
      <c r="O909" s="20" t="s">
        <v>1262</v>
      </c>
      <c r="P909" s="20" t="s">
        <v>1396</v>
      </c>
      <c r="Q909" s="28"/>
      <c r="R909" s="21"/>
      <c r="S909" s="25" t="s">
        <v>1017</v>
      </c>
      <c r="T909" s="21" t="s">
        <v>53</v>
      </c>
      <c r="U909" s="22" t="s">
        <v>1665</v>
      </c>
      <c r="V909" s="46">
        <v>1</v>
      </c>
      <c r="W909" s="26">
        <f t="shared" si="141"/>
        <v>1</v>
      </c>
      <c r="X909" s="26"/>
      <c r="Y909" s="21">
        <v>12</v>
      </c>
      <c r="Z909" s="22">
        <f t="shared" si="131"/>
        <v>888</v>
      </c>
      <c r="AA909" s="20" t="s">
        <v>1398</v>
      </c>
      <c r="AB909" s="22"/>
      <c r="AC909" s="22">
        <v>1</v>
      </c>
      <c r="AD909" s="22"/>
      <c r="AE909" s="22">
        <f t="shared" si="142"/>
        <v>888</v>
      </c>
      <c r="AF909" s="22">
        <f t="shared" si="143"/>
        <v>888</v>
      </c>
      <c r="AH909" s="22"/>
      <c r="AI909" s="22"/>
      <c r="AJ909" s="22">
        <f t="shared" si="138"/>
        <v>888</v>
      </c>
      <c r="AK909" s="22">
        <f>IF(O909="(传统)XDSL",VLOOKUP(S909,[2]直销续费率明细!C:I,7,FALSE)*1,IF(O909="GPON+XDSL",VLOOKUP(S909,[2]直销续费率明细!C:I,7,FALSE)*1,VLOOKUP(S909,[2]直销续费率明细!C:I,5,FALSE)*1))</f>
        <v>25</v>
      </c>
      <c r="AL909" s="22" t="s">
        <v>1300</v>
      </c>
      <c r="AM909" s="22"/>
      <c r="AN909" s="22"/>
      <c r="AO909" s="22" t="s">
        <v>1393</v>
      </c>
      <c r="AP909" s="22" t="s">
        <v>1301</v>
      </c>
      <c r="AQ909" s="22"/>
      <c r="AR909" s="22"/>
      <c r="AS909" s="20">
        <f>IF(Y909&gt;=10,VLOOKUP(U909,[2]提成计算!B:T,19,FALSE),VLOOKUP(U909,[2]提成计算!B:T,18,FALSE))</f>
        <v>0.09</v>
      </c>
      <c r="AT909" s="20">
        <f t="shared" si="139"/>
        <v>79.92</v>
      </c>
      <c r="AU909" s="20">
        <f t="shared" si="140"/>
        <v>25</v>
      </c>
    </row>
    <row r="910" spans="1:47" s="20" customFormat="1" x14ac:dyDescent="0.15">
      <c r="A910" s="21" t="s">
        <v>1273</v>
      </c>
      <c r="B910" s="20" t="s">
        <v>918</v>
      </c>
      <c r="C910" s="20" t="s">
        <v>984</v>
      </c>
      <c r="D910" s="20" t="s">
        <v>995</v>
      </c>
      <c r="E910" s="20" t="s">
        <v>1013</v>
      </c>
      <c r="F910" s="20" t="s">
        <v>1250</v>
      </c>
      <c r="G910" s="20" t="s">
        <v>1666</v>
      </c>
      <c r="I910" s="20">
        <v>13713063882</v>
      </c>
      <c r="J910" s="20" t="s">
        <v>924</v>
      </c>
      <c r="K910" s="20" t="s">
        <v>1298</v>
      </c>
      <c r="L910" s="20" t="s">
        <v>1299</v>
      </c>
      <c r="M910" s="20">
        <v>888</v>
      </c>
      <c r="N910" s="20">
        <v>888</v>
      </c>
      <c r="O910" s="20" t="s">
        <v>927</v>
      </c>
      <c r="P910" s="20" t="s">
        <v>1396</v>
      </c>
      <c r="Q910" s="28"/>
      <c r="R910" s="21"/>
      <c r="S910" s="25" t="s">
        <v>1017</v>
      </c>
      <c r="T910" s="21" t="s">
        <v>53</v>
      </c>
      <c r="U910" s="22" t="s">
        <v>1665</v>
      </c>
      <c r="V910" s="46">
        <v>1</v>
      </c>
      <c r="W910" s="26">
        <f t="shared" si="141"/>
        <v>1</v>
      </c>
      <c r="X910" s="26"/>
      <c r="Y910" s="21">
        <v>12</v>
      </c>
      <c r="Z910" s="22">
        <f t="shared" si="131"/>
        <v>888</v>
      </c>
      <c r="AA910" s="20" t="s">
        <v>1398</v>
      </c>
      <c r="AB910" s="22"/>
      <c r="AC910" s="22">
        <v>1</v>
      </c>
      <c r="AD910" s="22"/>
      <c r="AE910" s="22">
        <f t="shared" si="142"/>
        <v>888</v>
      </c>
      <c r="AF910" s="22">
        <f t="shared" si="143"/>
        <v>888</v>
      </c>
      <c r="AH910" s="22"/>
      <c r="AI910" s="22"/>
      <c r="AJ910" s="22">
        <f t="shared" si="138"/>
        <v>888</v>
      </c>
      <c r="AK910" s="22">
        <f>IF(O910="(传统)XDSL",VLOOKUP(S910,[2]直销续费率明细!C:I,7,FALSE)*1,IF(O910="GPON+XDSL",VLOOKUP(S910,[2]直销续费率明细!C:I,7,FALSE)*1,VLOOKUP(S910,[2]直销续费率明细!C:I,5,FALSE)*1))</f>
        <v>25</v>
      </c>
      <c r="AL910" s="22" t="s">
        <v>1300</v>
      </c>
      <c r="AM910" s="22"/>
      <c r="AN910" s="22"/>
      <c r="AO910" s="22" t="s">
        <v>1393</v>
      </c>
      <c r="AP910" s="22" t="s">
        <v>1301</v>
      </c>
      <c r="AQ910" s="22"/>
      <c r="AR910" s="22"/>
      <c r="AS910" s="20">
        <f>IF(Y910&gt;=10,VLOOKUP(U910,[2]提成计算!B:T,19,FALSE),VLOOKUP(U910,[2]提成计算!B:T,18,FALSE))</f>
        <v>0.09</v>
      </c>
      <c r="AT910" s="20">
        <f t="shared" si="139"/>
        <v>79.92</v>
      </c>
      <c r="AU910" s="20">
        <f t="shared" si="140"/>
        <v>25</v>
      </c>
    </row>
    <row r="911" spans="1:47" s="20" customFormat="1" x14ac:dyDescent="0.15">
      <c r="A911" s="21" t="s">
        <v>1273</v>
      </c>
      <c r="B911" s="20" t="s">
        <v>918</v>
      </c>
      <c r="C911" s="20" t="s">
        <v>984</v>
      </c>
      <c r="D911" s="20" t="s">
        <v>995</v>
      </c>
      <c r="E911" s="20" t="s">
        <v>996</v>
      </c>
      <c r="F911" s="20" t="s">
        <v>1250</v>
      </c>
      <c r="G911" s="20" t="s">
        <v>1667</v>
      </c>
      <c r="I911" s="20">
        <v>13794800373</v>
      </c>
      <c r="J911" s="20" t="s">
        <v>924</v>
      </c>
      <c r="K911" s="20" t="s">
        <v>1298</v>
      </c>
      <c r="L911" s="20" t="s">
        <v>1299</v>
      </c>
      <c r="M911" s="20">
        <v>888</v>
      </c>
      <c r="N911" s="20">
        <v>888</v>
      </c>
      <c r="O911" s="20" t="s">
        <v>927</v>
      </c>
      <c r="P911" s="20" t="s">
        <v>1396</v>
      </c>
      <c r="Q911" s="28"/>
      <c r="R911" s="21"/>
      <c r="S911" s="25" t="s">
        <v>1002</v>
      </c>
      <c r="T911" s="21" t="s">
        <v>53</v>
      </c>
      <c r="U911" s="22" t="s">
        <v>1665</v>
      </c>
      <c r="V911" s="46">
        <v>1</v>
      </c>
      <c r="W911" s="26">
        <f t="shared" si="141"/>
        <v>1</v>
      </c>
      <c r="X911" s="26"/>
      <c r="Y911" s="21">
        <v>12</v>
      </c>
      <c r="Z911" s="22">
        <f t="shared" si="131"/>
        <v>888</v>
      </c>
      <c r="AA911" s="20" t="s">
        <v>1398</v>
      </c>
      <c r="AB911" s="22"/>
      <c r="AC911" s="22">
        <v>1</v>
      </c>
      <c r="AD911" s="22"/>
      <c r="AE911" s="22">
        <f t="shared" si="142"/>
        <v>888</v>
      </c>
      <c r="AF911" s="22">
        <f t="shared" si="143"/>
        <v>888</v>
      </c>
      <c r="AH911" s="22"/>
      <c r="AI911" s="22"/>
      <c r="AJ911" s="22">
        <f t="shared" si="138"/>
        <v>888</v>
      </c>
      <c r="AK911" s="22">
        <f>IF(O911="(传统)XDSL",VLOOKUP(S911,[2]直销续费率明细!C:I,7,FALSE)*1,IF(O911="GPON+XDSL",VLOOKUP(S911,[2]直销续费率明细!C:I,7,FALSE)*1,VLOOKUP(S911,[2]直销续费率明细!C:I,5,FALSE)*1))</f>
        <v>25</v>
      </c>
      <c r="AL911" s="22" t="s">
        <v>1300</v>
      </c>
      <c r="AM911" s="22"/>
      <c r="AN911" s="22"/>
      <c r="AO911" s="22" t="s">
        <v>1393</v>
      </c>
      <c r="AP911" s="22" t="s">
        <v>1301</v>
      </c>
      <c r="AQ911" s="22"/>
      <c r="AR911" s="22"/>
      <c r="AS911" s="20">
        <f>IF(Y911&gt;=10,VLOOKUP(U911,[2]提成计算!B:T,19,FALSE),VLOOKUP(U911,[2]提成计算!B:T,18,FALSE))</f>
        <v>0.09</v>
      </c>
      <c r="AT911" s="20">
        <f t="shared" si="139"/>
        <v>79.92</v>
      </c>
      <c r="AU911" s="20">
        <f t="shared" si="140"/>
        <v>25</v>
      </c>
    </row>
    <row r="912" spans="1:47" s="20" customFormat="1" x14ac:dyDescent="0.15">
      <c r="A912" s="21" t="s">
        <v>1273</v>
      </c>
      <c r="B912" s="20" t="s">
        <v>918</v>
      </c>
      <c r="C912" s="20" t="s">
        <v>984</v>
      </c>
      <c r="D912" s="20" t="s">
        <v>985</v>
      </c>
      <c r="E912" s="20" t="s">
        <v>1041</v>
      </c>
      <c r="F912" s="20" t="s">
        <v>1250</v>
      </c>
      <c r="G912" s="20" t="s">
        <v>1668</v>
      </c>
      <c r="I912" s="20">
        <v>15918335599</v>
      </c>
      <c r="J912" s="20" t="s">
        <v>924</v>
      </c>
      <c r="K912" s="20" t="s">
        <v>1298</v>
      </c>
      <c r="L912" s="20" t="s">
        <v>1299</v>
      </c>
      <c r="M912" s="20">
        <v>888</v>
      </c>
      <c r="N912" s="20">
        <v>888</v>
      </c>
      <c r="O912" s="20" t="s">
        <v>927</v>
      </c>
      <c r="P912" s="20" t="s">
        <v>1396</v>
      </c>
      <c r="Q912" s="28"/>
      <c r="R912" s="21"/>
      <c r="S912" s="25" t="s">
        <v>1643</v>
      </c>
      <c r="T912" s="21" t="s">
        <v>53</v>
      </c>
      <c r="U912" s="22" t="s">
        <v>1669</v>
      </c>
      <c r="V912" s="46">
        <v>1</v>
      </c>
      <c r="W912" s="26">
        <f t="shared" si="141"/>
        <v>1</v>
      </c>
      <c r="X912" s="26"/>
      <c r="Y912" s="21">
        <v>12</v>
      </c>
      <c r="Z912" s="22">
        <f t="shared" si="131"/>
        <v>888</v>
      </c>
      <c r="AA912" s="20" t="s">
        <v>1398</v>
      </c>
      <c r="AB912" s="22"/>
      <c r="AC912" s="22">
        <v>1</v>
      </c>
      <c r="AD912" s="22"/>
      <c r="AE912" s="22">
        <f t="shared" si="142"/>
        <v>888</v>
      </c>
      <c r="AF912" s="22">
        <f t="shared" si="143"/>
        <v>888</v>
      </c>
      <c r="AH912" s="22"/>
      <c r="AI912" s="22"/>
      <c r="AJ912" s="22">
        <f t="shared" si="138"/>
        <v>888</v>
      </c>
      <c r="AK912" s="22">
        <f>IF(O912="(传统)XDSL",VLOOKUP(S912,[2]直销续费率明细!C:I,7,FALSE)*1,IF(O912="GPON+XDSL",VLOOKUP(S912,[2]直销续费率明细!C:I,7,FALSE)*1,VLOOKUP(S912,[2]直销续费率明细!C:I,5,FALSE)*1))</f>
        <v>0</v>
      </c>
      <c r="AL912" s="22" t="s">
        <v>1309</v>
      </c>
      <c r="AM912" s="22"/>
      <c r="AN912" s="22"/>
      <c r="AO912" s="22" t="s">
        <v>1393</v>
      </c>
      <c r="AP912" s="22" t="s">
        <v>1301</v>
      </c>
      <c r="AQ912" s="22"/>
      <c r="AR912" s="22"/>
      <c r="AS912" s="20">
        <f>IF(Y912&gt;=10,VLOOKUP(U912,[2]提成计算!B:T,19,FALSE),VLOOKUP(U912,[2]提成计算!B:T,18,FALSE))</f>
        <v>0.09</v>
      </c>
      <c r="AT912" s="20">
        <f t="shared" si="139"/>
        <v>79.92</v>
      </c>
      <c r="AU912" s="20">
        <f t="shared" si="140"/>
        <v>0</v>
      </c>
    </row>
    <row r="913" spans="1:47" s="20" customFormat="1" x14ac:dyDescent="0.15">
      <c r="A913" s="21" t="s">
        <v>1273</v>
      </c>
      <c r="B913" s="20" t="s">
        <v>918</v>
      </c>
      <c r="C913" s="20" t="s">
        <v>984</v>
      </c>
      <c r="D913" s="20" t="s">
        <v>985</v>
      </c>
      <c r="E913" s="20" t="s">
        <v>1004</v>
      </c>
      <c r="F913" s="20" t="s">
        <v>1250</v>
      </c>
      <c r="G913" s="20" t="s">
        <v>1670</v>
      </c>
      <c r="I913" s="20">
        <v>18876616810</v>
      </c>
      <c r="J913" s="20" t="s">
        <v>924</v>
      </c>
      <c r="K913" s="20" t="s">
        <v>1298</v>
      </c>
      <c r="L913" s="20" t="s">
        <v>1299</v>
      </c>
      <c r="M913" s="20">
        <v>888</v>
      </c>
      <c r="N913" s="20">
        <v>888</v>
      </c>
      <c r="O913" s="20" t="s">
        <v>927</v>
      </c>
      <c r="P913" s="20" t="s">
        <v>1396</v>
      </c>
      <c r="Q913" s="28"/>
      <c r="R913" s="21"/>
      <c r="S913" s="25" t="s">
        <v>1007</v>
      </c>
      <c r="T913" s="21" t="s">
        <v>53</v>
      </c>
      <c r="U913" s="22" t="s">
        <v>1501</v>
      </c>
      <c r="V913" s="46">
        <v>1</v>
      </c>
      <c r="W913" s="26">
        <f t="shared" si="141"/>
        <v>1</v>
      </c>
      <c r="X913" s="26"/>
      <c r="Y913" s="21">
        <v>12</v>
      </c>
      <c r="Z913" s="22">
        <f t="shared" si="131"/>
        <v>888</v>
      </c>
      <c r="AA913" s="20" t="s">
        <v>1398</v>
      </c>
      <c r="AB913" s="22"/>
      <c r="AC913" s="22">
        <v>1</v>
      </c>
      <c r="AD913" s="22"/>
      <c r="AE913" s="22">
        <f t="shared" si="142"/>
        <v>888</v>
      </c>
      <c r="AF913" s="22">
        <f t="shared" si="143"/>
        <v>888</v>
      </c>
      <c r="AH913" s="22"/>
      <c r="AI913" s="22"/>
      <c r="AJ913" s="22">
        <f t="shared" si="138"/>
        <v>888</v>
      </c>
      <c r="AK913" s="22">
        <f>IF(O913="(传统)XDSL",VLOOKUP(S913,[2]直销续费率明细!C:I,7,FALSE)*1,IF(O913="GPON+XDSL",VLOOKUP(S913,[2]直销续费率明细!C:I,7,FALSE)*1,VLOOKUP(S913,[2]直销续费率明细!C:I,5,FALSE)*1))</f>
        <v>15</v>
      </c>
      <c r="AL913" s="22" t="s">
        <v>1309</v>
      </c>
      <c r="AM913" s="22"/>
      <c r="AN913" s="22"/>
      <c r="AO913" s="22" t="s">
        <v>1393</v>
      </c>
      <c r="AP913" s="22" t="s">
        <v>1301</v>
      </c>
      <c r="AQ913" s="22"/>
      <c r="AR913" s="22"/>
      <c r="AS913" s="20">
        <f>IF(Y913&gt;=10,VLOOKUP(U913,[2]提成计算!B:T,19,FALSE),VLOOKUP(U913,[2]提成计算!B:T,18,FALSE))</f>
        <v>0.1</v>
      </c>
      <c r="AT913" s="20">
        <f t="shared" si="139"/>
        <v>88.800000000000011</v>
      </c>
      <c r="AU913" s="20">
        <f t="shared" si="140"/>
        <v>15</v>
      </c>
    </row>
    <row r="914" spans="1:47" s="20" customFormat="1" x14ac:dyDescent="0.15">
      <c r="A914" s="21" t="s">
        <v>1273</v>
      </c>
      <c r="B914" s="20" t="s">
        <v>918</v>
      </c>
      <c r="C914" s="20" t="s">
        <v>984</v>
      </c>
      <c r="D914" s="20" t="s">
        <v>985</v>
      </c>
      <c r="E914" s="20" t="s">
        <v>1004</v>
      </c>
      <c r="F914" s="20" t="s">
        <v>1250</v>
      </c>
      <c r="G914" s="20" t="s">
        <v>1671</v>
      </c>
      <c r="I914" s="20">
        <v>13926728933</v>
      </c>
      <c r="J914" s="20" t="s">
        <v>924</v>
      </c>
      <c r="K914" s="20" t="s">
        <v>1298</v>
      </c>
      <c r="L914" s="20" t="s">
        <v>1299</v>
      </c>
      <c r="M914" s="20">
        <v>888</v>
      </c>
      <c r="N914" s="20">
        <v>888</v>
      </c>
      <c r="O914" s="20" t="s">
        <v>927</v>
      </c>
      <c r="P914" s="20" t="s">
        <v>1396</v>
      </c>
      <c r="Q914" s="28"/>
      <c r="R914" s="21"/>
      <c r="S914" s="25" t="s">
        <v>1007</v>
      </c>
      <c r="T914" s="21" t="s">
        <v>53</v>
      </c>
      <c r="U914" s="22" t="s">
        <v>1501</v>
      </c>
      <c r="V914" s="46">
        <v>1</v>
      </c>
      <c r="W914" s="26">
        <f t="shared" si="141"/>
        <v>1</v>
      </c>
      <c r="X914" s="26"/>
      <c r="Y914" s="21">
        <v>12</v>
      </c>
      <c r="Z914" s="22">
        <f t="shared" si="131"/>
        <v>888</v>
      </c>
      <c r="AA914" s="20" t="s">
        <v>1398</v>
      </c>
      <c r="AB914" s="22"/>
      <c r="AC914" s="22">
        <v>1</v>
      </c>
      <c r="AD914" s="22"/>
      <c r="AE914" s="22">
        <f t="shared" si="142"/>
        <v>888</v>
      </c>
      <c r="AF914" s="22">
        <f t="shared" si="143"/>
        <v>888</v>
      </c>
      <c r="AH914" s="22"/>
      <c r="AI914" s="22"/>
      <c r="AJ914" s="22">
        <f t="shared" si="138"/>
        <v>888</v>
      </c>
      <c r="AK914" s="22">
        <f>IF(O914="(传统)XDSL",VLOOKUP(S914,[2]直销续费率明细!C:I,7,FALSE)*1,IF(O914="GPON+XDSL",VLOOKUP(S914,[2]直销续费率明细!C:I,7,FALSE)*1,VLOOKUP(S914,[2]直销续费率明细!C:I,5,FALSE)*1))</f>
        <v>15</v>
      </c>
      <c r="AL914" s="22" t="s">
        <v>1309</v>
      </c>
      <c r="AM914" s="22"/>
      <c r="AN914" s="22"/>
      <c r="AO914" s="22" t="s">
        <v>1393</v>
      </c>
      <c r="AP914" s="22" t="s">
        <v>1301</v>
      </c>
      <c r="AQ914" s="22"/>
      <c r="AR914" s="22"/>
      <c r="AS914" s="20">
        <f>IF(Y914&gt;=10,VLOOKUP(U914,[2]提成计算!B:T,19,FALSE),VLOOKUP(U914,[2]提成计算!B:T,18,FALSE))</f>
        <v>0.1</v>
      </c>
      <c r="AT914" s="20">
        <f t="shared" si="139"/>
        <v>88.800000000000011</v>
      </c>
      <c r="AU914" s="20">
        <f t="shared" si="140"/>
        <v>15</v>
      </c>
    </row>
    <row r="915" spans="1:47" s="20" customFormat="1" x14ac:dyDescent="0.15">
      <c r="A915" s="21" t="s">
        <v>1273</v>
      </c>
      <c r="B915" s="20" t="s">
        <v>918</v>
      </c>
      <c r="C915" s="20" t="s">
        <v>984</v>
      </c>
      <c r="D915" s="20" t="s">
        <v>985</v>
      </c>
      <c r="E915" s="20" t="s">
        <v>1041</v>
      </c>
      <c r="F915" s="20" t="s">
        <v>1250</v>
      </c>
      <c r="G915" s="20" t="s">
        <v>1672</v>
      </c>
      <c r="I915" s="20">
        <v>13798868782</v>
      </c>
      <c r="J915" s="20" t="s">
        <v>924</v>
      </c>
      <c r="K915" s="20" t="s">
        <v>1298</v>
      </c>
      <c r="L915" s="20" t="s">
        <v>1299</v>
      </c>
      <c r="M915" s="20">
        <v>888</v>
      </c>
      <c r="N915" s="20">
        <v>888</v>
      </c>
      <c r="O915" s="20" t="s">
        <v>927</v>
      </c>
      <c r="P915" s="20" t="s">
        <v>1396</v>
      </c>
      <c r="Q915" s="28"/>
      <c r="R915" s="21"/>
      <c r="S915" s="25" t="s">
        <v>990</v>
      </c>
      <c r="T915" s="21" t="s">
        <v>53</v>
      </c>
      <c r="U915" s="22" t="s">
        <v>1474</v>
      </c>
      <c r="V915" s="46">
        <v>1</v>
      </c>
      <c r="W915" s="26">
        <f t="shared" si="141"/>
        <v>1</v>
      </c>
      <c r="X915" s="26"/>
      <c r="Y915" s="21">
        <v>12</v>
      </c>
      <c r="Z915" s="22">
        <f t="shared" si="131"/>
        <v>888</v>
      </c>
      <c r="AA915" s="20" t="s">
        <v>1398</v>
      </c>
      <c r="AB915" s="22"/>
      <c r="AC915" s="22">
        <v>1</v>
      </c>
      <c r="AD915" s="22"/>
      <c r="AE915" s="22">
        <f t="shared" si="142"/>
        <v>888</v>
      </c>
      <c r="AF915" s="22">
        <f t="shared" si="143"/>
        <v>888</v>
      </c>
      <c r="AH915" s="22"/>
      <c r="AI915" s="22"/>
      <c r="AJ915" s="22">
        <f t="shared" si="138"/>
        <v>888</v>
      </c>
      <c r="AK915" s="22">
        <f>IF(O915="(传统)XDSL",VLOOKUP(S915,[2]直销续费率明细!C:I,7,FALSE)*1,IF(O915="GPON+XDSL",VLOOKUP(S915,[2]直销续费率明细!C:I,7,FALSE)*1,VLOOKUP(S915,[2]直销续费率明细!C:I,5,FALSE)*1))</f>
        <v>25</v>
      </c>
      <c r="AL915" s="22" t="s">
        <v>1309</v>
      </c>
      <c r="AM915" s="22"/>
      <c r="AN915" s="22"/>
      <c r="AO915" s="22" t="s">
        <v>1393</v>
      </c>
      <c r="AP915" s="22" t="s">
        <v>1301</v>
      </c>
      <c r="AQ915" s="22"/>
      <c r="AR915" s="22"/>
      <c r="AS915" s="20">
        <f>IF(Y915&gt;=10,VLOOKUP(U915,[2]提成计算!B:T,19,FALSE),VLOOKUP(U915,[2]提成计算!B:T,18,FALSE))</f>
        <v>0.1</v>
      </c>
      <c r="AT915" s="20">
        <f t="shared" si="139"/>
        <v>88.800000000000011</v>
      </c>
      <c r="AU915" s="20">
        <f t="shared" si="140"/>
        <v>25</v>
      </c>
    </row>
    <row r="916" spans="1:47" s="20" customFormat="1" x14ac:dyDescent="0.15">
      <c r="A916" s="21" t="s">
        <v>1273</v>
      </c>
      <c r="B916" s="20" t="s">
        <v>918</v>
      </c>
      <c r="C916" s="20" t="s">
        <v>1099</v>
      </c>
      <c r="D916" s="20" t="s">
        <v>1136</v>
      </c>
      <c r="E916" s="20" t="s">
        <v>1137</v>
      </c>
      <c r="F916" s="20" t="s">
        <v>1250</v>
      </c>
      <c r="G916" s="20" t="s">
        <v>1673</v>
      </c>
      <c r="I916" s="20">
        <v>13712169620</v>
      </c>
      <c r="J916" s="20" t="s">
        <v>1268</v>
      </c>
      <c r="K916" s="20" t="s">
        <v>1298</v>
      </c>
      <c r="L916" s="20" t="s">
        <v>1358</v>
      </c>
      <c r="M916" s="20">
        <v>1088</v>
      </c>
      <c r="N916" s="20">
        <v>1088</v>
      </c>
      <c r="O916" s="20" t="s">
        <v>927</v>
      </c>
      <c r="P916" s="20" t="s">
        <v>1396</v>
      </c>
      <c r="Q916" s="28"/>
      <c r="R916" s="21"/>
      <c r="S916" s="21"/>
      <c r="T916" s="21" t="s">
        <v>53</v>
      </c>
      <c r="U916" s="22" t="s">
        <v>1674</v>
      </c>
      <c r="V916" s="46">
        <v>1</v>
      </c>
      <c r="W916" s="26">
        <f t="shared" si="141"/>
        <v>1</v>
      </c>
      <c r="X916" s="26">
        <f t="shared" ref="X916:X970" si="144">V916</f>
        <v>1</v>
      </c>
      <c r="Y916" s="21">
        <v>10</v>
      </c>
      <c r="Z916" s="22">
        <f t="shared" si="131"/>
        <v>1088</v>
      </c>
      <c r="AA916" s="20" t="s">
        <v>1403</v>
      </c>
      <c r="AB916" s="22"/>
      <c r="AC916" s="22">
        <v>1</v>
      </c>
      <c r="AD916" s="22"/>
      <c r="AE916" s="22">
        <f t="shared" si="142"/>
        <v>1088</v>
      </c>
      <c r="AF916" s="22">
        <f t="shared" si="143"/>
        <v>1088</v>
      </c>
      <c r="AG916" s="20">
        <f t="shared" ref="AG916:AG917" si="145">N916</f>
        <v>1088</v>
      </c>
      <c r="AJ916" s="22"/>
      <c r="AK916" s="22"/>
      <c r="AL916" s="22"/>
      <c r="AM916" s="22"/>
      <c r="AN916" s="22"/>
      <c r="AO916" s="22" t="s">
        <v>1279</v>
      </c>
      <c r="AP916" s="22" t="s">
        <v>1301</v>
      </c>
      <c r="AQ916" s="22"/>
      <c r="AR916" s="22"/>
    </row>
    <row r="917" spans="1:47" s="20" customFormat="1" x14ac:dyDescent="0.15">
      <c r="A917" s="21" t="s">
        <v>1273</v>
      </c>
      <c r="B917" s="20" t="s">
        <v>918</v>
      </c>
      <c r="C917" s="20" t="s">
        <v>1099</v>
      </c>
      <c r="D917" s="20" t="s">
        <v>1136</v>
      </c>
      <c r="E917" s="20" t="s">
        <v>1144</v>
      </c>
      <c r="F917" s="20" t="s">
        <v>1250</v>
      </c>
      <c r="G917" s="20" t="s">
        <v>1675</v>
      </c>
      <c r="I917" s="20">
        <v>13268705989</v>
      </c>
      <c r="J917" s="20" t="s">
        <v>1268</v>
      </c>
      <c r="K917" s="20" t="s">
        <v>1298</v>
      </c>
      <c r="L917" s="20" t="s">
        <v>1358</v>
      </c>
      <c r="M917" s="20">
        <v>1088</v>
      </c>
      <c r="N917" s="20">
        <v>1088</v>
      </c>
      <c r="O917" s="20" t="s">
        <v>927</v>
      </c>
      <c r="P917" s="20" t="s">
        <v>886</v>
      </c>
      <c r="Q917" s="28"/>
      <c r="R917" s="21"/>
      <c r="S917" s="21"/>
      <c r="T917" s="21" t="s">
        <v>53</v>
      </c>
      <c r="U917" s="22" t="s">
        <v>1676</v>
      </c>
      <c r="V917" s="46">
        <v>1</v>
      </c>
      <c r="W917" s="26">
        <f t="shared" si="141"/>
        <v>1</v>
      </c>
      <c r="X917" s="26">
        <f t="shared" si="144"/>
        <v>1</v>
      </c>
      <c r="Y917" s="21">
        <v>10</v>
      </c>
      <c r="Z917" s="22">
        <f t="shared" si="131"/>
        <v>1088</v>
      </c>
      <c r="AA917" s="20" t="s">
        <v>1278</v>
      </c>
      <c r="AB917" s="22"/>
      <c r="AC917" s="22">
        <v>1</v>
      </c>
      <c r="AD917" s="22"/>
      <c r="AE917" s="22">
        <f t="shared" si="142"/>
        <v>1088</v>
      </c>
      <c r="AF917" s="22">
        <f t="shared" si="143"/>
        <v>1088</v>
      </c>
      <c r="AG917" s="20">
        <f t="shared" si="145"/>
        <v>1088</v>
      </c>
      <c r="AJ917" s="22"/>
      <c r="AK917" s="22"/>
      <c r="AL917" s="22"/>
      <c r="AM917" s="22"/>
      <c r="AN917" s="22"/>
      <c r="AO917" s="22" t="s">
        <v>1279</v>
      </c>
      <c r="AP917" s="22" t="s">
        <v>1301</v>
      </c>
      <c r="AQ917" s="22"/>
      <c r="AR917" s="22"/>
    </row>
    <row r="918" spans="1:47" s="20" customFormat="1" x14ac:dyDescent="0.15">
      <c r="A918" s="21" t="s">
        <v>1273</v>
      </c>
      <c r="B918" s="20" t="s">
        <v>918</v>
      </c>
      <c r="C918" s="20" t="s">
        <v>1178</v>
      </c>
      <c r="D918" s="20" t="s">
        <v>1183</v>
      </c>
      <c r="E918" s="20" t="s">
        <v>1677</v>
      </c>
      <c r="F918" s="20" t="s">
        <v>1250</v>
      </c>
      <c r="G918" s="20" t="s">
        <v>1678</v>
      </c>
      <c r="I918" s="20">
        <v>13450023800</v>
      </c>
      <c r="J918" s="20" t="s">
        <v>924</v>
      </c>
      <c r="K918" s="20" t="s">
        <v>1298</v>
      </c>
      <c r="L918" s="20" t="s">
        <v>1299</v>
      </c>
      <c r="M918" s="20">
        <v>888</v>
      </c>
      <c r="N918" s="20">
        <v>888</v>
      </c>
      <c r="O918" s="20" t="s">
        <v>927</v>
      </c>
      <c r="P918" s="20" t="s">
        <v>886</v>
      </c>
      <c r="Q918" s="28"/>
      <c r="R918" s="21"/>
      <c r="S918" s="25" t="s">
        <v>1222</v>
      </c>
      <c r="T918" s="21" t="s">
        <v>1108</v>
      </c>
      <c r="U918" s="22" t="s">
        <v>1679</v>
      </c>
      <c r="V918" s="46">
        <v>1</v>
      </c>
      <c r="W918" s="26">
        <f t="shared" si="141"/>
        <v>1</v>
      </c>
      <c r="X918" s="26"/>
      <c r="Y918" s="21">
        <v>12</v>
      </c>
      <c r="Z918" s="22">
        <f t="shared" si="131"/>
        <v>888</v>
      </c>
      <c r="AA918" s="20" t="s">
        <v>1278</v>
      </c>
      <c r="AB918" s="22"/>
      <c r="AC918" s="22">
        <v>1</v>
      </c>
      <c r="AD918" s="22"/>
      <c r="AE918" s="22">
        <f t="shared" si="142"/>
        <v>888</v>
      </c>
      <c r="AF918" s="22">
        <f t="shared" si="143"/>
        <v>888</v>
      </c>
      <c r="AH918" s="22"/>
      <c r="AI918" s="22"/>
      <c r="AJ918" s="22">
        <f>N918</f>
        <v>888</v>
      </c>
      <c r="AK918" s="22">
        <f>IF(O918="(传统)XDSL",VLOOKUP(S918,[1]续费率明细!C:I,7,FALSE)*1,IF(O918="GPON+XDSL",VLOOKUP(S918,[1]续费率明细!C:I,7,FALSE)*1,VLOOKUP(S918,[1]续费率明细!C:I,5,FALSE)*1))</f>
        <v>-40</v>
      </c>
      <c r="AL918" s="22" t="s">
        <v>1309</v>
      </c>
      <c r="AM918" s="22"/>
      <c r="AN918" s="22"/>
      <c r="AO918" s="22" t="s">
        <v>1680</v>
      </c>
      <c r="AP918" s="22" t="s">
        <v>1301</v>
      </c>
      <c r="AQ918" s="22"/>
      <c r="AR918" s="22"/>
    </row>
    <row r="919" spans="1:47" s="36" customFormat="1" x14ac:dyDescent="0.15">
      <c r="A919" s="30" t="s">
        <v>1273</v>
      </c>
      <c r="B919" s="36" t="s">
        <v>918</v>
      </c>
      <c r="C919" s="36" t="s">
        <v>984</v>
      </c>
      <c r="D919" s="36" t="s">
        <v>985</v>
      </c>
      <c r="E919" s="36" t="s">
        <v>1041</v>
      </c>
      <c r="F919" s="36" t="s">
        <v>1250</v>
      </c>
      <c r="G919" s="36" t="s">
        <v>1681</v>
      </c>
      <c r="I919" s="36">
        <v>18665135248</v>
      </c>
      <c r="J919" s="36" t="s">
        <v>1268</v>
      </c>
      <c r="K919" s="36" t="s">
        <v>1519</v>
      </c>
      <c r="L919" s="36" t="s">
        <v>1358</v>
      </c>
      <c r="M919" s="36">
        <v>1088</v>
      </c>
      <c r="N919" s="36">
        <v>1088</v>
      </c>
      <c r="O919" s="36" t="s">
        <v>927</v>
      </c>
      <c r="P919" s="36" t="s">
        <v>1682</v>
      </c>
      <c r="Q919" s="35"/>
      <c r="R919" s="31" t="s">
        <v>1683</v>
      </c>
      <c r="S919" s="30"/>
      <c r="T919" s="21" t="s">
        <v>53</v>
      </c>
      <c r="U919" s="22" t="s">
        <v>1684</v>
      </c>
      <c r="V919" s="47">
        <v>1</v>
      </c>
      <c r="W919" s="33">
        <f t="shared" si="141"/>
        <v>1</v>
      </c>
      <c r="X919" s="33">
        <f t="shared" si="144"/>
        <v>1</v>
      </c>
      <c r="Y919" s="21">
        <v>10</v>
      </c>
      <c r="Z919" s="31">
        <f t="shared" si="131"/>
        <v>1088</v>
      </c>
      <c r="AA919" s="36" t="s">
        <v>1685</v>
      </c>
      <c r="AB919" s="31"/>
      <c r="AC919" s="31">
        <v>1</v>
      </c>
      <c r="AD919" s="31"/>
      <c r="AE919" s="31"/>
      <c r="AF919" s="31"/>
      <c r="AJ919" s="31"/>
      <c r="AK919" s="31"/>
      <c r="AL919" s="31"/>
      <c r="AM919" s="31"/>
      <c r="AN919" s="31"/>
      <c r="AO919" s="31" t="s">
        <v>1680</v>
      </c>
      <c r="AP919" s="31" t="s">
        <v>1301</v>
      </c>
      <c r="AQ919" s="31"/>
      <c r="AR919" s="31"/>
      <c r="AS919" s="20"/>
      <c r="AT919" s="20"/>
      <c r="AU919" s="20"/>
    </row>
    <row r="920" spans="1:47" s="20" customFormat="1" x14ac:dyDescent="0.15">
      <c r="A920" s="21" t="s">
        <v>1273</v>
      </c>
      <c r="B920" s="20" t="s">
        <v>918</v>
      </c>
      <c r="C920" s="20" t="s">
        <v>1099</v>
      </c>
      <c r="D920" s="20" t="s">
        <v>1136</v>
      </c>
      <c r="E920" s="20" t="s">
        <v>1110</v>
      </c>
      <c r="F920" s="20" t="s">
        <v>1250</v>
      </c>
      <c r="G920" s="20" t="s">
        <v>1686</v>
      </c>
      <c r="I920" s="20">
        <v>13925504220</v>
      </c>
      <c r="J920" s="20" t="s">
        <v>1268</v>
      </c>
      <c r="K920" s="20" t="s">
        <v>1298</v>
      </c>
      <c r="L920" s="20" t="s">
        <v>1358</v>
      </c>
      <c r="M920" s="20">
        <v>1088</v>
      </c>
      <c r="N920" s="20">
        <v>1088</v>
      </c>
      <c r="O920" s="20" t="s">
        <v>927</v>
      </c>
      <c r="P920" s="20" t="s">
        <v>1682</v>
      </c>
      <c r="Q920" s="28"/>
      <c r="R920" s="21"/>
      <c r="S920" s="21"/>
      <c r="T920" s="21" t="s">
        <v>53</v>
      </c>
      <c r="U920" s="22" t="s">
        <v>1687</v>
      </c>
      <c r="V920" s="46">
        <v>1</v>
      </c>
      <c r="W920" s="26">
        <f t="shared" si="141"/>
        <v>1</v>
      </c>
      <c r="X920" s="26">
        <f t="shared" si="144"/>
        <v>1</v>
      </c>
      <c r="Y920" s="21">
        <v>10</v>
      </c>
      <c r="Z920" s="22">
        <f t="shared" si="131"/>
        <v>1088</v>
      </c>
      <c r="AA920" s="20" t="s">
        <v>1685</v>
      </c>
      <c r="AB920" s="22"/>
      <c r="AC920" s="22">
        <v>1</v>
      </c>
      <c r="AD920" s="22"/>
      <c r="AE920" s="22">
        <f t="shared" si="142"/>
        <v>1088</v>
      </c>
      <c r="AF920" s="22">
        <f t="shared" si="143"/>
        <v>1088</v>
      </c>
      <c r="AG920" s="20">
        <f t="shared" ref="AG920:AG922" si="146">N920</f>
        <v>1088</v>
      </c>
      <c r="AJ920" s="22"/>
      <c r="AK920" s="22"/>
      <c r="AL920" s="22"/>
      <c r="AM920" s="22"/>
      <c r="AN920" s="22"/>
      <c r="AO920" s="22" t="s">
        <v>1279</v>
      </c>
      <c r="AP920" s="22" t="s">
        <v>1301</v>
      </c>
      <c r="AQ920" s="22"/>
      <c r="AR920" s="22"/>
    </row>
    <row r="921" spans="1:47" s="20" customFormat="1" x14ac:dyDescent="0.15">
      <c r="A921" s="21" t="s">
        <v>1273</v>
      </c>
      <c r="B921" s="20" t="s">
        <v>918</v>
      </c>
      <c r="C921" s="20" t="s">
        <v>1178</v>
      </c>
      <c r="D921" s="20" t="s">
        <v>1183</v>
      </c>
      <c r="E921" s="20" t="s">
        <v>1209</v>
      </c>
      <c r="F921" s="20" t="s">
        <v>1250</v>
      </c>
      <c r="G921" s="20" t="s">
        <v>1688</v>
      </c>
      <c r="I921" s="20">
        <v>18575172430</v>
      </c>
      <c r="J921" s="20" t="s">
        <v>1268</v>
      </c>
      <c r="K921" s="20" t="s">
        <v>1298</v>
      </c>
      <c r="L921" s="20" t="s">
        <v>1358</v>
      </c>
      <c r="M921" s="20">
        <v>1088</v>
      </c>
      <c r="N921" s="20">
        <v>1088</v>
      </c>
      <c r="O921" s="20" t="s">
        <v>927</v>
      </c>
      <c r="P921" s="20" t="s">
        <v>886</v>
      </c>
      <c r="Q921" s="28"/>
      <c r="R921" s="21"/>
      <c r="S921" s="21"/>
      <c r="T921" s="21" t="s">
        <v>1197</v>
      </c>
      <c r="U921" s="22" t="s">
        <v>1689</v>
      </c>
      <c r="V921" s="46">
        <v>1</v>
      </c>
      <c r="W921" s="26">
        <f t="shared" si="141"/>
        <v>1</v>
      </c>
      <c r="X921" s="26">
        <f t="shared" si="144"/>
        <v>1</v>
      </c>
      <c r="Y921" s="21">
        <v>10</v>
      </c>
      <c r="Z921" s="22">
        <f t="shared" si="131"/>
        <v>1088</v>
      </c>
      <c r="AA921" s="20" t="s">
        <v>1278</v>
      </c>
      <c r="AB921" s="22"/>
      <c r="AC921" s="22">
        <v>1</v>
      </c>
      <c r="AD921" s="22"/>
      <c r="AE921" s="22">
        <f t="shared" si="142"/>
        <v>1088</v>
      </c>
      <c r="AF921" s="22">
        <f t="shared" si="143"/>
        <v>1088</v>
      </c>
      <c r="AG921" s="20">
        <f t="shared" si="146"/>
        <v>1088</v>
      </c>
      <c r="AJ921" s="22"/>
      <c r="AK921" s="22"/>
      <c r="AL921" s="22"/>
      <c r="AM921" s="22"/>
      <c r="AN921" s="22"/>
      <c r="AO921" s="22" t="s">
        <v>1279</v>
      </c>
      <c r="AP921" s="22" t="s">
        <v>1301</v>
      </c>
      <c r="AQ921" s="22"/>
      <c r="AR921" s="22"/>
    </row>
    <row r="922" spans="1:47" s="20" customFormat="1" x14ac:dyDescent="0.15">
      <c r="A922" s="21" t="s">
        <v>1273</v>
      </c>
      <c r="B922" s="20" t="s">
        <v>918</v>
      </c>
      <c r="C922" s="20" t="s">
        <v>1178</v>
      </c>
      <c r="D922" s="20" t="s">
        <v>1183</v>
      </c>
      <c r="E922" s="20" t="s">
        <v>1599</v>
      </c>
      <c r="F922" s="20" t="s">
        <v>1250</v>
      </c>
      <c r="G922" s="20" t="s">
        <v>1690</v>
      </c>
      <c r="I922" s="20">
        <v>18861867126</v>
      </c>
      <c r="J922" s="20" t="s">
        <v>1268</v>
      </c>
      <c r="K922" s="20" t="s">
        <v>1298</v>
      </c>
      <c r="L922" s="20" t="s">
        <v>1358</v>
      </c>
      <c r="M922" s="20">
        <v>1088</v>
      </c>
      <c r="N922" s="20">
        <v>1088</v>
      </c>
      <c r="O922" s="20" t="s">
        <v>927</v>
      </c>
      <c r="P922" s="20" t="s">
        <v>886</v>
      </c>
      <c r="Q922" s="28"/>
      <c r="R922" s="21"/>
      <c r="S922" s="21"/>
      <c r="T922" s="21" t="s">
        <v>53</v>
      </c>
      <c r="U922" s="22" t="s">
        <v>1691</v>
      </c>
      <c r="V922" s="46">
        <v>1</v>
      </c>
      <c r="W922" s="26">
        <f t="shared" si="141"/>
        <v>1</v>
      </c>
      <c r="X922" s="26">
        <f t="shared" si="144"/>
        <v>1</v>
      </c>
      <c r="Y922" s="21">
        <v>10</v>
      </c>
      <c r="Z922" s="22">
        <f t="shared" si="131"/>
        <v>1088</v>
      </c>
      <c r="AA922" s="20" t="s">
        <v>1278</v>
      </c>
      <c r="AB922" s="22"/>
      <c r="AC922" s="22">
        <v>1</v>
      </c>
      <c r="AD922" s="22"/>
      <c r="AE922" s="22">
        <f t="shared" si="142"/>
        <v>1088</v>
      </c>
      <c r="AF922" s="22">
        <f t="shared" si="143"/>
        <v>1088</v>
      </c>
      <c r="AG922" s="20">
        <f t="shared" si="146"/>
        <v>1088</v>
      </c>
      <c r="AJ922" s="22"/>
      <c r="AK922" s="22"/>
      <c r="AL922" s="22"/>
      <c r="AM922" s="22"/>
      <c r="AN922" s="22"/>
      <c r="AO922" s="22" t="s">
        <v>1279</v>
      </c>
      <c r="AP922" s="22" t="s">
        <v>1301</v>
      </c>
      <c r="AQ922" s="22"/>
      <c r="AR922" s="22"/>
    </row>
    <row r="923" spans="1:47" s="20" customFormat="1" x14ac:dyDescent="0.15">
      <c r="A923" s="21" t="s">
        <v>1273</v>
      </c>
      <c r="B923" s="20" t="s">
        <v>918</v>
      </c>
      <c r="C923" s="20" t="s">
        <v>1099</v>
      </c>
      <c r="D923" s="20" t="s">
        <v>1136</v>
      </c>
      <c r="E923" s="20" t="s">
        <v>1318</v>
      </c>
      <c r="F923" s="20" t="s">
        <v>1250</v>
      </c>
      <c r="G923" s="20" t="s">
        <v>1692</v>
      </c>
      <c r="I923" s="20">
        <v>13631634287</v>
      </c>
      <c r="J923" s="20" t="s">
        <v>924</v>
      </c>
      <c r="K923" s="20" t="s">
        <v>1298</v>
      </c>
      <c r="L923" s="20" t="s">
        <v>1299</v>
      </c>
      <c r="M923" s="20">
        <v>888</v>
      </c>
      <c r="N923" s="20">
        <v>888</v>
      </c>
      <c r="O923" s="20" t="s">
        <v>927</v>
      </c>
      <c r="P923" s="20" t="s">
        <v>886</v>
      </c>
      <c r="Q923" s="28"/>
      <c r="R923" s="21"/>
      <c r="S923" s="25" t="s">
        <v>1155</v>
      </c>
      <c r="T923" s="21" t="s">
        <v>53</v>
      </c>
      <c r="U923" s="22" t="s">
        <v>1320</v>
      </c>
      <c r="V923" s="46">
        <v>1</v>
      </c>
      <c r="W923" s="26">
        <f t="shared" si="141"/>
        <v>1</v>
      </c>
      <c r="X923" s="26"/>
      <c r="Y923" s="21">
        <v>12</v>
      </c>
      <c r="Z923" s="22">
        <f t="shared" si="131"/>
        <v>888</v>
      </c>
      <c r="AA923" s="20" t="s">
        <v>1278</v>
      </c>
      <c r="AB923" s="22"/>
      <c r="AC923" s="22">
        <v>1</v>
      </c>
      <c r="AD923" s="22"/>
      <c r="AE923" s="22">
        <f t="shared" si="142"/>
        <v>888</v>
      </c>
      <c r="AF923" s="22">
        <f t="shared" si="143"/>
        <v>888</v>
      </c>
      <c r="AH923" s="22"/>
      <c r="AI923" s="22"/>
      <c r="AJ923" s="22">
        <f t="shared" ref="AJ923:AJ929" si="147">N923</f>
        <v>888</v>
      </c>
      <c r="AK923" s="22">
        <f>IF(O923="(传统)XDSL",VLOOKUP(S923,[2]直销续费率明细!C:I,7,FALSE)*1,IF(O923="GPON+XDSL",VLOOKUP(S923,[2]直销续费率明细!C:I,7,FALSE)*1,VLOOKUP(S923,[2]直销续费率明细!C:I,5,FALSE)*1))</f>
        <v>-40</v>
      </c>
      <c r="AL923" s="22" t="s">
        <v>1300</v>
      </c>
      <c r="AM923" s="22"/>
      <c r="AN923" s="22"/>
      <c r="AO923" s="22" t="s">
        <v>1393</v>
      </c>
      <c r="AP923" s="22" t="s">
        <v>1301</v>
      </c>
      <c r="AQ923" s="22"/>
      <c r="AR923" s="22"/>
      <c r="AS923" s="20">
        <f>IF(Y923&gt;=10,VLOOKUP(U923,[2]提成计算!B:T,19,FALSE),VLOOKUP(U923,[2]提成计算!B:T,18,FALSE))</f>
        <v>0.09</v>
      </c>
      <c r="AT923" s="20">
        <f t="shared" ref="AT923" si="148">IF(AD923*AS923&gt;0,AD923*AS923,AE923*AS923)</f>
        <v>79.92</v>
      </c>
      <c r="AU923" s="20">
        <f t="shared" ref="AU923" si="149">IF(AND(AK923&lt;0,AK923+AT923&lt;0),-AT923,AK923)</f>
        <v>-40</v>
      </c>
    </row>
    <row r="924" spans="1:47" s="20" customFormat="1" x14ac:dyDescent="0.15">
      <c r="A924" s="21" t="s">
        <v>1273</v>
      </c>
      <c r="B924" s="20" t="s">
        <v>918</v>
      </c>
      <c r="C924" s="20" t="s">
        <v>1099</v>
      </c>
      <c r="D924" s="20" t="s">
        <v>1121</v>
      </c>
      <c r="E924" s="20" t="s">
        <v>1412</v>
      </c>
      <c r="F924" s="20" t="s">
        <v>1250</v>
      </c>
      <c r="G924" s="20" t="s">
        <v>1693</v>
      </c>
      <c r="I924" s="20">
        <v>138923823876</v>
      </c>
      <c r="J924" s="20" t="s">
        <v>924</v>
      </c>
      <c r="K924" s="20" t="s">
        <v>1298</v>
      </c>
      <c r="L924" s="20" t="s">
        <v>1299</v>
      </c>
      <c r="M924" s="20">
        <v>888</v>
      </c>
      <c r="N924" s="20">
        <v>888</v>
      </c>
      <c r="O924" s="20" t="s">
        <v>927</v>
      </c>
      <c r="P924" s="20" t="s">
        <v>1396</v>
      </c>
      <c r="Q924" s="28"/>
      <c r="R924" s="21"/>
      <c r="S924" s="25" t="s">
        <v>1414</v>
      </c>
      <c r="T924" s="21" t="s">
        <v>1311</v>
      </c>
      <c r="U924" s="22" t="s">
        <v>1694</v>
      </c>
      <c r="V924" s="46">
        <v>1</v>
      </c>
      <c r="W924" s="26">
        <f t="shared" si="141"/>
        <v>1</v>
      </c>
      <c r="X924" s="26"/>
      <c r="Y924" s="21">
        <v>12</v>
      </c>
      <c r="Z924" s="22">
        <f t="shared" si="131"/>
        <v>888</v>
      </c>
      <c r="AA924" s="20" t="s">
        <v>1398</v>
      </c>
      <c r="AB924" s="22"/>
      <c r="AC924" s="22">
        <v>1</v>
      </c>
      <c r="AD924" s="22"/>
      <c r="AE924" s="22">
        <f t="shared" si="142"/>
        <v>888</v>
      </c>
      <c r="AF924" s="22">
        <f t="shared" si="143"/>
        <v>888</v>
      </c>
      <c r="AH924" s="22"/>
      <c r="AI924" s="22"/>
      <c r="AJ924" s="22">
        <f t="shared" si="147"/>
        <v>888</v>
      </c>
      <c r="AK924" s="22">
        <f>IF(O924="(传统)XDSL",VLOOKUP(S924,[1]续费率明细!C:I,7,FALSE)*1,IF(O924="GPON+XDSL",VLOOKUP(S924,[1]续费率明细!C:I,7,FALSE)*1,VLOOKUP(S924,[1]续费率明细!C:I,5,FALSE)*1))</f>
        <v>-40</v>
      </c>
      <c r="AL924" s="22" t="s">
        <v>1309</v>
      </c>
      <c r="AM924" s="22"/>
      <c r="AN924" s="22"/>
      <c r="AO924" s="22" t="s">
        <v>1393</v>
      </c>
      <c r="AP924" s="22" t="s">
        <v>1301</v>
      </c>
      <c r="AQ924" s="22"/>
      <c r="AR924" s="22"/>
    </row>
    <row r="925" spans="1:47" s="20" customFormat="1" x14ac:dyDescent="0.15">
      <c r="A925" s="21" t="s">
        <v>1273</v>
      </c>
      <c r="B925" s="20" t="s">
        <v>918</v>
      </c>
      <c r="C925" s="20" t="s">
        <v>1099</v>
      </c>
      <c r="D925" s="20" t="s">
        <v>1136</v>
      </c>
      <c r="E925" s="20" t="s">
        <v>1137</v>
      </c>
      <c r="F925" s="20" t="s">
        <v>1250</v>
      </c>
      <c r="G925" s="20" t="s">
        <v>1695</v>
      </c>
      <c r="I925" s="20">
        <v>13559762544</v>
      </c>
      <c r="J925" s="20" t="s">
        <v>924</v>
      </c>
      <c r="K925" s="20" t="s">
        <v>1298</v>
      </c>
      <c r="L925" s="20" t="s">
        <v>1299</v>
      </c>
      <c r="M925" s="20">
        <v>888</v>
      </c>
      <c r="N925" s="20">
        <v>888</v>
      </c>
      <c r="O925" s="20" t="s">
        <v>927</v>
      </c>
      <c r="P925" s="20" t="s">
        <v>1396</v>
      </c>
      <c r="Q925" s="28"/>
      <c r="R925" s="21"/>
      <c r="S925" s="25" t="s">
        <v>1159</v>
      </c>
      <c r="T925" s="21" t="s">
        <v>53</v>
      </c>
      <c r="U925" s="22" t="s">
        <v>1509</v>
      </c>
      <c r="V925" s="46">
        <v>1</v>
      </c>
      <c r="W925" s="26">
        <f t="shared" si="141"/>
        <v>1</v>
      </c>
      <c r="X925" s="26"/>
      <c r="Y925" s="21">
        <v>12</v>
      </c>
      <c r="Z925" s="22">
        <f t="shared" si="131"/>
        <v>888</v>
      </c>
      <c r="AA925" s="20" t="s">
        <v>1398</v>
      </c>
      <c r="AB925" s="22"/>
      <c r="AC925" s="22">
        <v>1</v>
      </c>
      <c r="AD925" s="22"/>
      <c r="AE925" s="22">
        <f t="shared" si="142"/>
        <v>888</v>
      </c>
      <c r="AF925" s="22">
        <f t="shared" si="143"/>
        <v>888</v>
      </c>
      <c r="AH925" s="22"/>
      <c r="AI925" s="22"/>
      <c r="AJ925" s="22">
        <f t="shared" si="147"/>
        <v>888</v>
      </c>
      <c r="AK925" s="22">
        <f>IF(O925="(传统)XDSL",VLOOKUP(S925,[2]直销续费率明细!C:I,7,FALSE)*1,IF(O925="GPON+XDSL",VLOOKUP(S925,[2]直销续费率明细!C:I,7,FALSE)*1,VLOOKUP(S925,[2]直销续费率明细!C:I,5,FALSE)*1))</f>
        <v>-40</v>
      </c>
      <c r="AL925" s="22" t="s">
        <v>1300</v>
      </c>
      <c r="AM925" s="22"/>
      <c r="AN925" s="22"/>
      <c r="AO925" s="22" t="s">
        <v>1393</v>
      </c>
      <c r="AP925" s="22" t="s">
        <v>1301</v>
      </c>
      <c r="AQ925" s="22"/>
      <c r="AR925" s="22"/>
      <c r="AS925" s="20">
        <f>IF(Y925&gt;=10,VLOOKUP(U925,[2]提成计算!B:T,19,FALSE),VLOOKUP(U925,[2]提成计算!B:T,18,FALSE))</f>
        <v>0.09</v>
      </c>
      <c r="AT925" s="20">
        <f t="shared" ref="AT925:AT929" si="150">IF(AD925*AS925&gt;0,AD925*AS925,AE925*AS925)</f>
        <v>79.92</v>
      </c>
      <c r="AU925" s="20">
        <f t="shared" ref="AU925:AU929" si="151">IF(AND(AK925&lt;0,AK925+AT925&lt;0),-AT925,AK925)</f>
        <v>-40</v>
      </c>
    </row>
    <row r="926" spans="1:47" s="20" customFormat="1" x14ac:dyDescent="0.15">
      <c r="A926" s="21" t="s">
        <v>1273</v>
      </c>
      <c r="B926" s="20" t="s">
        <v>918</v>
      </c>
      <c r="C926" s="20" t="s">
        <v>1099</v>
      </c>
      <c r="D926" s="20" t="s">
        <v>1136</v>
      </c>
      <c r="E926" s="20" t="s">
        <v>1137</v>
      </c>
      <c r="F926" s="20" t="s">
        <v>1250</v>
      </c>
      <c r="G926" s="20" t="s">
        <v>1696</v>
      </c>
      <c r="I926" s="20">
        <v>15913791270</v>
      </c>
      <c r="J926" s="20" t="s">
        <v>924</v>
      </c>
      <c r="K926" s="20" t="s">
        <v>1298</v>
      </c>
      <c r="L926" s="20" t="s">
        <v>1299</v>
      </c>
      <c r="M926" s="20">
        <v>888</v>
      </c>
      <c r="N926" s="20">
        <v>888</v>
      </c>
      <c r="O926" s="20" t="s">
        <v>927</v>
      </c>
      <c r="P926" s="20" t="s">
        <v>1396</v>
      </c>
      <c r="Q926" s="28"/>
      <c r="R926" s="21"/>
      <c r="S926" s="25" t="s">
        <v>1159</v>
      </c>
      <c r="T926" s="21" t="s">
        <v>53</v>
      </c>
      <c r="U926" s="22" t="s">
        <v>1509</v>
      </c>
      <c r="V926" s="46">
        <v>1</v>
      </c>
      <c r="W926" s="26">
        <f t="shared" si="141"/>
        <v>1</v>
      </c>
      <c r="X926" s="26"/>
      <c r="Y926" s="21">
        <v>12</v>
      </c>
      <c r="Z926" s="22">
        <f t="shared" si="131"/>
        <v>888</v>
      </c>
      <c r="AA926" s="20" t="s">
        <v>1398</v>
      </c>
      <c r="AB926" s="22"/>
      <c r="AC926" s="22">
        <v>1</v>
      </c>
      <c r="AD926" s="22"/>
      <c r="AE926" s="22">
        <f t="shared" si="142"/>
        <v>888</v>
      </c>
      <c r="AF926" s="22">
        <f t="shared" si="143"/>
        <v>888</v>
      </c>
      <c r="AH926" s="22"/>
      <c r="AI926" s="22"/>
      <c r="AJ926" s="22">
        <f t="shared" si="147"/>
        <v>888</v>
      </c>
      <c r="AK926" s="22">
        <f>IF(O926="(传统)XDSL",VLOOKUP(S926,[2]直销续费率明细!C:I,7,FALSE)*1,IF(O926="GPON+XDSL",VLOOKUP(S926,[2]直销续费率明细!C:I,7,FALSE)*1,VLOOKUP(S926,[2]直销续费率明细!C:I,5,FALSE)*1))</f>
        <v>-40</v>
      </c>
      <c r="AL926" s="22" t="s">
        <v>1300</v>
      </c>
      <c r="AM926" s="22"/>
      <c r="AN926" s="22"/>
      <c r="AO926" s="22" t="s">
        <v>1393</v>
      </c>
      <c r="AP926" s="22" t="s">
        <v>1301</v>
      </c>
      <c r="AQ926" s="22"/>
      <c r="AR926" s="22"/>
      <c r="AS926" s="20">
        <f>IF(Y926&gt;=10,VLOOKUP(U926,[2]提成计算!B:T,19,FALSE),VLOOKUP(U926,[2]提成计算!B:T,18,FALSE))</f>
        <v>0.09</v>
      </c>
      <c r="AT926" s="20">
        <f t="shared" si="150"/>
        <v>79.92</v>
      </c>
      <c r="AU926" s="20">
        <f t="shared" si="151"/>
        <v>-40</v>
      </c>
    </row>
    <row r="927" spans="1:47" s="20" customFormat="1" x14ac:dyDescent="0.15">
      <c r="A927" s="21" t="s">
        <v>1273</v>
      </c>
      <c r="B927" s="20" t="s">
        <v>918</v>
      </c>
      <c r="C927" s="20" t="s">
        <v>1178</v>
      </c>
      <c r="D927" s="20" t="s">
        <v>1189</v>
      </c>
      <c r="E927" s="20" t="s">
        <v>1400</v>
      </c>
      <c r="F927" s="20" t="s">
        <v>1250</v>
      </c>
      <c r="G927" s="20" t="s">
        <v>1697</v>
      </c>
      <c r="I927" s="20">
        <v>13560802214</v>
      </c>
      <c r="J927" s="20" t="s">
        <v>924</v>
      </c>
      <c r="K927" s="20" t="s">
        <v>1298</v>
      </c>
      <c r="L927" s="20" t="s">
        <v>1299</v>
      </c>
      <c r="M927" s="20">
        <v>888</v>
      </c>
      <c r="N927" s="20">
        <v>888</v>
      </c>
      <c r="O927" s="20" t="s">
        <v>927</v>
      </c>
      <c r="P927" s="20" t="s">
        <v>1396</v>
      </c>
      <c r="Q927" s="28"/>
      <c r="R927" s="21"/>
      <c r="S927" s="25" t="s">
        <v>1201</v>
      </c>
      <c r="T927" s="21" t="s">
        <v>53</v>
      </c>
      <c r="U927" s="22" t="s">
        <v>1698</v>
      </c>
      <c r="V927" s="46">
        <v>1</v>
      </c>
      <c r="W927" s="26">
        <f t="shared" si="141"/>
        <v>1</v>
      </c>
      <c r="X927" s="26"/>
      <c r="Y927" s="21">
        <v>12</v>
      </c>
      <c r="Z927" s="22">
        <f t="shared" si="131"/>
        <v>888</v>
      </c>
      <c r="AA927" s="20" t="s">
        <v>1398</v>
      </c>
      <c r="AB927" s="22"/>
      <c r="AC927" s="22">
        <v>1</v>
      </c>
      <c r="AD927" s="22"/>
      <c r="AE927" s="22">
        <f t="shared" si="142"/>
        <v>888</v>
      </c>
      <c r="AF927" s="22">
        <f t="shared" si="143"/>
        <v>888</v>
      </c>
      <c r="AH927" s="22"/>
      <c r="AI927" s="22"/>
      <c r="AJ927" s="22">
        <f t="shared" si="147"/>
        <v>888</v>
      </c>
      <c r="AK927" s="22">
        <f>IF(O927="(传统)XDSL",VLOOKUP(S927,[2]直销续费率明细!C:I,7,FALSE)*1,IF(O927="GPON+XDSL",VLOOKUP(S927,[2]直销续费率明细!C:I,7,FALSE)*1,VLOOKUP(S927,[2]直销续费率明细!C:I,5,FALSE)*1))</f>
        <v>-40</v>
      </c>
      <c r="AL927" s="22" t="s">
        <v>1300</v>
      </c>
      <c r="AM927" s="22"/>
      <c r="AN927" s="22"/>
      <c r="AO927" s="22" t="s">
        <v>1393</v>
      </c>
      <c r="AP927" s="22" t="s">
        <v>1301</v>
      </c>
      <c r="AQ927" s="22"/>
      <c r="AR927" s="22"/>
      <c r="AS927" s="20">
        <f>IF(Y927&gt;=10,VLOOKUP(U927,[2]提成计算!B:T,19,FALSE),VLOOKUP(U927,[2]提成计算!B:T,18,FALSE))</f>
        <v>0.12</v>
      </c>
      <c r="AT927" s="20">
        <f t="shared" si="150"/>
        <v>106.56</v>
      </c>
      <c r="AU927" s="20">
        <f t="shared" si="151"/>
        <v>-40</v>
      </c>
    </row>
    <row r="928" spans="1:47" s="20" customFormat="1" x14ac:dyDescent="0.15">
      <c r="A928" s="21" t="s">
        <v>1273</v>
      </c>
      <c r="B928" s="20" t="s">
        <v>918</v>
      </c>
      <c r="C928" s="20" t="s">
        <v>1178</v>
      </c>
      <c r="D928" s="20" t="s">
        <v>1189</v>
      </c>
      <c r="E928" s="20" t="s">
        <v>1699</v>
      </c>
      <c r="F928" s="20" t="s">
        <v>1250</v>
      </c>
      <c r="G928" s="20" t="s">
        <v>1700</v>
      </c>
      <c r="I928" s="20">
        <v>13662898623</v>
      </c>
      <c r="J928" s="20" t="s">
        <v>924</v>
      </c>
      <c r="K928" s="20" t="s">
        <v>1298</v>
      </c>
      <c r="L928" s="20" t="s">
        <v>1299</v>
      </c>
      <c r="M928" s="20">
        <v>888</v>
      </c>
      <c r="N928" s="20">
        <v>888</v>
      </c>
      <c r="O928" s="20" t="s">
        <v>927</v>
      </c>
      <c r="P928" s="20" t="s">
        <v>1396</v>
      </c>
      <c r="Q928" s="28"/>
      <c r="R928" s="21"/>
      <c r="S928" s="25" t="s">
        <v>1201</v>
      </c>
      <c r="T928" s="21" t="s">
        <v>53</v>
      </c>
      <c r="U928" s="22" t="s">
        <v>1698</v>
      </c>
      <c r="V928" s="46">
        <v>1</v>
      </c>
      <c r="W928" s="26">
        <f t="shared" si="141"/>
        <v>1</v>
      </c>
      <c r="X928" s="26"/>
      <c r="Y928" s="21">
        <v>12</v>
      </c>
      <c r="Z928" s="22">
        <f t="shared" si="131"/>
        <v>888</v>
      </c>
      <c r="AA928" s="20" t="s">
        <v>1398</v>
      </c>
      <c r="AB928" s="22"/>
      <c r="AC928" s="22">
        <v>1</v>
      </c>
      <c r="AD928" s="22"/>
      <c r="AE928" s="22">
        <f t="shared" si="142"/>
        <v>888</v>
      </c>
      <c r="AF928" s="22">
        <f t="shared" si="143"/>
        <v>888</v>
      </c>
      <c r="AH928" s="22"/>
      <c r="AI928" s="22"/>
      <c r="AJ928" s="22">
        <f t="shared" si="147"/>
        <v>888</v>
      </c>
      <c r="AK928" s="22">
        <f>IF(O928="(传统)XDSL",VLOOKUP(S928,[2]直销续费率明细!C:I,7,FALSE)*1,IF(O928="GPON+XDSL",VLOOKUP(S928,[2]直销续费率明细!C:I,7,FALSE)*1,VLOOKUP(S928,[2]直销续费率明细!C:I,5,FALSE)*1))</f>
        <v>-40</v>
      </c>
      <c r="AL928" s="22" t="s">
        <v>1309</v>
      </c>
      <c r="AM928" s="22"/>
      <c r="AN928" s="22"/>
      <c r="AO928" s="22" t="s">
        <v>1393</v>
      </c>
      <c r="AP928" s="22" t="s">
        <v>1301</v>
      </c>
      <c r="AQ928" s="22"/>
      <c r="AR928" s="22"/>
      <c r="AS928" s="20">
        <f>IF(Y928&gt;=10,VLOOKUP(U928,[2]提成计算!B:T,19,FALSE),VLOOKUP(U928,[2]提成计算!B:T,18,FALSE))</f>
        <v>0.12</v>
      </c>
      <c r="AT928" s="20">
        <f t="shared" si="150"/>
        <v>106.56</v>
      </c>
      <c r="AU928" s="20">
        <f t="shared" si="151"/>
        <v>-40</v>
      </c>
    </row>
    <row r="929" spans="1:47" s="20" customFormat="1" x14ac:dyDescent="0.15">
      <c r="A929" s="21" t="s">
        <v>1273</v>
      </c>
      <c r="B929" s="20" t="s">
        <v>918</v>
      </c>
      <c r="C929" s="20" t="s">
        <v>1178</v>
      </c>
      <c r="D929" s="20" t="s">
        <v>1189</v>
      </c>
      <c r="E929" s="20" t="s">
        <v>1400</v>
      </c>
      <c r="F929" s="20" t="s">
        <v>1250</v>
      </c>
      <c r="G929" s="20" t="s">
        <v>1701</v>
      </c>
      <c r="I929" s="20">
        <v>13612657700</v>
      </c>
      <c r="J929" s="20" t="s">
        <v>924</v>
      </c>
      <c r="K929" s="20" t="s">
        <v>1298</v>
      </c>
      <c r="L929" s="20" t="s">
        <v>1299</v>
      </c>
      <c r="M929" s="20">
        <v>888</v>
      </c>
      <c r="N929" s="20">
        <v>888</v>
      </c>
      <c r="O929" s="20" t="s">
        <v>927</v>
      </c>
      <c r="P929" s="20" t="s">
        <v>1396</v>
      </c>
      <c r="Q929" s="28"/>
      <c r="R929" s="21"/>
      <c r="S929" s="25" t="s">
        <v>1201</v>
      </c>
      <c r="T929" s="21" t="s">
        <v>53</v>
      </c>
      <c r="U929" s="22" t="s">
        <v>1702</v>
      </c>
      <c r="V929" s="46">
        <v>1</v>
      </c>
      <c r="W929" s="26">
        <f t="shared" si="141"/>
        <v>1</v>
      </c>
      <c r="X929" s="26"/>
      <c r="Y929" s="21">
        <v>12</v>
      </c>
      <c r="Z929" s="22">
        <f t="shared" si="131"/>
        <v>888</v>
      </c>
      <c r="AA929" s="20" t="s">
        <v>1398</v>
      </c>
      <c r="AB929" s="22"/>
      <c r="AC929" s="22">
        <v>1</v>
      </c>
      <c r="AD929" s="22"/>
      <c r="AE929" s="22">
        <f t="shared" si="142"/>
        <v>888</v>
      </c>
      <c r="AF929" s="22">
        <f t="shared" si="143"/>
        <v>888</v>
      </c>
      <c r="AH929" s="22"/>
      <c r="AI929" s="22"/>
      <c r="AJ929" s="22">
        <f t="shared" si="147"/>
        <v>888</v>
      </c>
      <c r="AK929" s="22">
        <f>IF(O929="(传统)XDSL",VLOOKUP(S929,[2]直销续费率明细!C:I,7,FALSE)*1,IF(O929="GPON+XDSL",VLOOKUP(S929,[2]直销续费率明细!C:I,7,FALSE)*1,VLOOKUP(S929,[2]直销续费率明细!C:I,5,FALSE)*1))</f>
        <v>-40</v>
      </c>
      <c r="AL929" s="22" t="s">
        <v>1309</v>
      </c>
      <c r="AM929" s="22"/>
      <c r="AN929" s="22"/>
      <c r="AO929" s="22" t="s">
        <v>1393</v>
      </c>
      <c r="AP929" s="22" t="s">
        <v>1301</v>
      </c>
      <c r="AQ929" s="22"/>
      <c r="AR929" s="22"/>
      <c r="AS929" s="20">
        <f>IF(Y929&gt;=10,VLOOKUP(U929,[2]提成计算!B:T,19,FALSE),VLOOKUP(U929,[2]提成计算!B:T,18,FALSE))</f>
        <v>0.1</v>
      </c>
      <c r="AT929" s="20">
        <f t="shared" si="150"/>
        <v>88.800000000000011</v>
      </c>
      <c r="AU929" s="20">
        <f t="shared" si="151"/>
        <v>-40</v>
      </c>
    </row>
    <row r="930" spans="1:47" s="20" customFormat="1" x14ac:dyDescent="0.15">
      <c r="A930" s="21" t="s">
        <v>1273</v>
      </c>
      <c r="B930" s="20" t="s">
        <v>918</v>
      </c>
      <c r="C930" s="20" t="s">
        <v>1178</v>
      </c>
      <c r="D930" s="20" t="s">
        <v>1183</v>
      </c>
      <c r="E930" s="20" t="s">
        <v>1400</v>
      </c>
      <c r="F930" s="20" t="s">
        <v>1250</v>
      </c>
      <c r="G930" s="20" t="s">
        <v>1703</v>
      </c>
      <c r="I930" s="20">
        <v>13712925699</v>
      </c>
      <c r="J930" s="20" t="s">
        <v>1268</v>
      </c>
      <c r="K930" s="20" t="s">
        <v>1298</v>
      </c>
      <c r="L930" s="20" t="s">
        <v>1358</v>
      </c>
      <c r="M930" s="20">
        <v>1088</v>
      </c>
      <c r="N930" s="20">
        <v>1088</v>
      </c>
      <c r="O930" s="20" t="s">
        <v>927</v>
      </c>
      <c r="P930" s="20" t="s">
        <v>1396</v>
      </c>
      <c r="Q930" s="28"/>
      <c r="R930" s="21"/>
      <c r="S930" s="21"/>
      <c r="T930" s="21" t="s">
        <v>53</v>
      </c>
      <c r="U930" s="22" t="s">
        <v>1702</v>
      </c>
      <c r="V930" s="46">
        <v>1</v>
      </c>
      <c r="W930" s="26">
        <f t="shared" si="141"/>
        <v>1</v>
      </c>
      <c r="X930" s="26">
        <f t="shared" si="144"/>
        <v>1</v>
      </c>
      <c r="Y930" s="21">
        <v>10</v>
      </c>
      <c r="Z930" s="22">
        <f t="shared" si="131"/>
        <v>1088</v>
      </c>
      <c r="AA930" s="20" t="s">
        <v>1398</v>
      </c>
      <c r="AB930" s="22"/>
      <c r="AC930" s="22">
        <v>1</v>
      </c>
      <c r="AD930" s="22"/>
      <c r="AE930" s="22">
        <f t="shared" si="142"/>
        <v>1088</v>
      </c>
      <c r="AF930" s="22">
        <f t="shared" si="143"/>
        <v>1088</v>
      </c>
      <c r="AG930" s="20">
        <f>N930</f>
        <v>1088</v>
      </c>
      <c r="AJ930" s="22"/>
      <c r="AK930" s="22"/>
      <c r="AL930" s="22"/>
      <c r="AM930" s="22"/>
      <c r="AN930" s="22"/>
      <c r="AO930" s="22" t="s">
        <v>1399</v>
      </c>
      <c r="AP930" s="22" t="s">
        <v>1301</v>
      </c>
      <c r="AQ930" s="22"/>
      <c r="AR930" s="22"/>
    </row>
    <row r="931" spans="1:47" s="20" customFormat="1" x14ac:dyDescent="0.15">
      <c r="A931" s="21" t="s">
        <v>1273</v>
      </c>
      <c r="B931" s="20" t="s">
        <v>918</v>
      </c>
      <c r="C931" s="20" t="s">
        <v>1050</v>
      </c>
      <c r="D931" s="20" t="s">
        <v>1065</v>
      </c>
      <c r="E931" s="20" t="s">
        <v>1552</v>
      </c>
      <c r="F931" s="20" t="s">
        <v>1250</v>
      </c>
      <c r="G931" s="20" t="s">
        <v>1704</v>
      </c>
      <c r="I931" s="20">
        <v>13592721766</v>
      </c>
      <c r="J931" s="20" t="s">
        <v>924</v>
      </c>
      <c r="K931" s="20" t="s">
        <v>1092</v>
      </c>
      <c r="L931" s="20" t="s">
        <v>1299</v>
      </c>
      <c r="M931" s="20">
        <v>888</v>
      </c>
      <c r="N931" s="20">
        <v>888</v>
      </c>
      <c r="O931" s="20" t="s">
        <v>927</v>
      </c>
      <c r="P931" s="20" t="s">
        <v>1269</v>
      </c>
      <c r="Q931" s="28"/>
      <c r="R931" s="21" t="s">
        <v>69</v>
      </c>
      <c r="S931" s="25" t="s">
        <v>1705</v>
      </c>
      <c r="T931" s="21" t="s">
        <v>53</v>
      </c>
      <c r="U931" s="22" t="s">
        <v>1706</v>
      </c>
      <c r="V931" s="46">
        <v>1</v>
      </c>
      <c r="W931" s="26">
        <f t="shared" si="141"/>
        <v>1</v>
      </c>
      <c r="X931" s="26"/>
      <c r="Y931" s="21">
        <v>12</v>
      </c>
      <c r="Z931" s="22">
        <f t="shared" si="131"/>
        <v>888</v>
      </c>
      <c r="AA931" s="20" t="s">
        <v>1403</v>
      </c>
      <c r="AB931" s="22"/>
      <c r="AC931" s="22">
        <v>1</v>
      </c>
      <c r="AD931" s="22"/>
      <c r="AE931" s="22">
        <f t="shared" si="142"/>
        <v>888</v>
      </c>
      <c r="AF931" s="22">
        <f t="shared" si="143"/>
        <v>888</v>
      </c>
      <c r="AH931" s="22"/>
      <c r="AI931" s="22"/>
      <c r="AJ931" s="22">
        <f t="shared" ref="AJ931:AJ932" si="152">N931</f>
        <v>888</v>
      </c>
      <c r="AK931" s="22">
        <f>IF(O931="(传统)XDSL",VLOOKUP(S931,[2]直销续费率明细!C:I,7,FALSE)*1,IF(O931="GPON+XDSL",VLOOKUP(S931,[2]直销续费率明细!C:I,7,FALSE)*1,VLOOKUP(S931,[2]直销续费率明细!C:I,5,FALSE)*1))</f>
        <v>-40</v>
      </c>
      <c r="AL931" s="22" t="s">
        <v>1309</v>
      </c>
      <c r="AM931" s="22"/>
      <c r="AN931" s="22"/>
      <c r="AO931" s="22" t="s">
        <v>1393</v>
      </c>
      <c r="AP931" s="22" t="s">
        <v>1301</v>
      </c>
      <c r="AQ931" s="22"/>
      <c r="AR931" s="22"/>
      <c r="AS931" s="20">
        <f>IF(Y931&gt;=10,VLOOKUP(U931,[2]提成计算!B:T,19,FALSE),VLOOKUP(U931,[2]提成计算!B:T,18,FALSE))</f>
        <v>0.1</v>
      </c>
      <c r="AT931" s="20">
        <f t="shared" ref="AT931:AT932" si="153">IF(AD931*AS931&gt;0,AD931*AS931,AE931*AS931)</f>
        <v>88.800000000000011</v>
      </c>
      <c r="AU931" s="20">
        <f t="shared" ref="AU931:AU932" si="154">IF(AND(AK931&lt;0,AK931+AT931&lt;0),-AT931,AK931)</f>
        <v>-40</v>
      </c>
    </row>
    <row r="932" spans="1:47" s="20" customFormat="1" x14ac:dyDescent="0.15">
      <c r="A932" s="21" t="s">
        <v>1273</v>
      </c>
      <c r="B932" s="20" t="s">
        <v>918</v>
      </c>
      <c r="C932" s="20" t="s">
        <v>919</v>
      </c>
      <c r="D932" s="20" t="s">
        <v>920</v>
      </c>
      <c r="E932" s="20" t="s">
        <v>979</v>
      </c>
      <c r="F932" s="20" t="s">
        <v>1250</v>
      </c>
      <c r="G932" s="20" t="s">
        <v>1707</v>
      </c>
      <c r="I932" s="20">
        <v>13712321876</v>
      </c>
      <c r="J932" s="20" t="s">
        <v>924</v>
      </c>
      <c r="K932" s="20" t="s">
        <v>1298</v>
      </c>
      <c r="L932" s="20" t="s">
        <v>1299</v>
      </c>
      <c r="M932" s="20">
        <v>888</v>
      </c>
      <c r="N932" s="20">
        <v>888</v>
      </c>
      <c r="O932" s="20" t="s">
        <v>927</v>
      </c>
      <c r="P932" s="20" t="s">
        <v>1396</v>
      </c>
      <c r="Q932" s="28"/>
      <c r="R932" s="21"/>
      <c r="S932" s="25" t="s">
        <v>981</v>
      </c>
      <c r="T932" s="21" t="s">
        <v>53</v>
      </c>
      <c r="U932" s="22" t="s">
        <v>1464</v>
      </c>
      <c r="V932" s="46">
        <v>1</v>
      </c>
      <c r="W932" s="26">
        <f t="shared" si="141"/>
        <v>1</v>
      </c>
      <c r="X932" s="26"/>
      <c r="Y932" s="21">
        <v>12</v>
      </c>
      <c r="Z932" s="22">
        <f t="shared" si="131"/>
        <v>888</v>
      </c>
      <c r="AA932" s="20" t="s">
        <v>1398</v>
      </c>
      <c r="AB932" s="22"/>
      <c r="AC932" s="22">
        <v>1</v>
      </c>
      <c r="AD932" s="22"/>
      <c r="AE932" s="22">
        <f t="shared" si="142"/>
        <v>888</v>
      </c>
      <c r="AF932" s="22">
        <f t="shared" si="143"/>
        <v>888</v>
      </c>
      <c r="AH932" s="22"/>
      <c r="AI932" s="22"/>
      <c r="AJ932" s="22">
        <f t="shared" si="152"/>
        <v>888</v>
      </c>
      <c r="AK932" s="22">
        <f>IF(O932="(传统)XDSL",VLOOKUP(S932,[2]直销续费率明细!C:I,7,FALSE)*1,IF(O932="GPON+XDSL",VLOOKUP(S932,[2]直销续费率明细!C:I,7,FALSE)*1,VLOOKUP(S932,[2]直销续费率明细!C:I,5,FALSE)*1))</f>
        <v>-40</v>
      </c>
      <c r="AL932" s="22" t="s">
        <v>1309</v>
      </c>
      <c r="AM932" s="22"/>
      <c r="AN932" s="22"/>
      <c r="AO932" s="22" t="s">
        <v>1393</v>
      </c>
      <c r="AP932" s="22" t="s">
        <v>1301</v>
      </c>
      <c r="AQ932" s="22"/>
      <c r="AR932" s="22"/>
      <c r="AS932" s="20">
        <f>IF(Y932&gt;=10,VLOOKUP(U932,[2]提成计算!B:T,19,FALSE),VLOOKUP(U932,[2]提成计算!B:T,18,FALSE))</f>
        <v>0.09</v>
      </c>
      <c r="AT932" s="20">
        <f t="shared" si="153"/>
        <v>79.92</v>
      </c>
      <c r="AU932" s="20">
        <f t="shared" si="154"/>
        <v>-40</v>
      </c>
    </row>
    <row r="933" spans="1:47" s="20" customFormat="1" x14ac:dyDescent="0.15">
      <c r="A933" s="21" t="s">
        <v>1273</v>
      </c>
      <c r="B933" s="20" t="s">
        <v>918</v>
      </c>
      <c r="C933" s="20" t="s">
        <v>1099</v>
      </c>
      <c r="D933" s="20" t="s">
        <v>1136</v>
      </c>
      <c r="E933" s="20" t="s">
        <v>1137</v>
      </c>
      <c r="F933" s="20" t="s">
        <v>1250</v>
      </c>
      <c r="G933" s="20" t="s">
        <v>1708</v>
      </c>
      <c r="I933" s="20">
        <v>13712222941</v>
      </c>
      <c r="J933" s="20" t="s">
        <v>1268</v>
      </c>
      <c r="K933" s="20" t="s">
        <v>1298</v>
      </c>
      <c r="L933" s="20" t="s">
        <v>1358</v>
      </c>
      <c r="M933" s="20">
        <v>1088</v>
      </c>
      <c r="N933" s="20">
        <v>1088</v>
      </c>
      <c r="O933" s="20" t="s">
        <v>927</v>
      </c>
      <c r="P933" s="20" t="s">
        <v>1396</v>
      </c>
      <c r="Q933" s="28"/>
      <c r="R933" s="21"/>
      <c r="S933" s="21"/>
      <c r="T933" s="21" t="s">
        <v>53</v>
      </c>
      <c r="U933" s="22" t="s">
        <v>1637</v>
      </c>
      <c r="V933" s="46">
        <v>1</v>
      </c>
      <c r="W933" s="26">
        <f t="shared" si="141"/>
        <v>1</v>
      </c>
      <c r="X933" s="26">
        <f t="shared" si="144"/>
        <v>1</v>
      </c>
      <c r="Y933" s="21">
        <v>10</v>
      </c>
      <c r="Z933" s="22">
        <f t="shared" si="131"/>
        <v>1088</v>
      </c>
      <c r="AA933" s="20" t="s">
        <v>1398</v>
      </c>
      <c r="AB933" s="22"/>
      <c r="AC933" s="22">
        <v>1</v>
      </c>
      <c r="AD933" s="22"/>
      <c r="AE933" s="22">
        <f t="shared" si="142"/>
        <v>1088</v>
      </c>
      <c r="AF933" s="22">
        <f t="shared" si="143"/>
        <v>1088</v>
      </c>
      <c r="AG933" s="20">
        <f>N933</f>
        <v>1088</v>
      </c>
      <c r="AJ933" s="22"/>
      <c r="AK933" s="22"/>
      <c r="AL933" s="22"/>
      <c r="AM933" s="22"/>
      <c r="AN933" s="22"/>
      <c r="AO933" s="22" t="s">
        <v>1399</v>
      </c>
      <c r="AP933" s="22" t="s">
        <v>1301</v>
      </c>
      <c r="AQ933" s="22"/>
      <c r="AR933" s="22"/>
    </row>
    <row r="934" spans="1:47" s="20" customFormat="1" x14ac:dyDescent="0.15">
      <c r="A934" s="21" t="s">
        <v>1273</v>
      </c>
      <c r="B934" s="20" t="s">
        <v>918</v>
      </c>
      <c r="C934" s="20" t="s">
        <v>984</v>
      </c>
      <c r="D934" s="20" t="s">
        <v>1029</v>
      </c>
      <c r="E934" s="20" t="s">
        <v>1038</v>
      </c>
      <c r="F934" s="20" t="s">
        <v>1250</v>
      </c>
      <c r="G934" s="20" t="s">
        <v>1709</v>
      </c>
      <c r="I934" s="20">
        <v>13650169791</v>
      </c>
      <c r="J934" s="20" t="s">
        <v>924</v>
      </c>
      <c r="K934" s="20" t="s">
        <v>1298</v>
      </c>
      <c r="L934" s="20" t="s">
        <v>1299</v>
      </c>
      <c r="M934" s="20">
        <v>888</v>
      </c>
      <c r="N934" s="20">
        <v>888</v>
      </c>
      <c r="O934" s="20" t="s">
        <v>927</v>
      </c>
      <c r="P934" s="20" t="s">
        <v>1269</v>
      </c>
      <c r="Q934" s="28"/>
      <c r="R934" s="21"/>
      <c r="S934" s="25" t="s">
        <v>1040</v>
      </c>
      <c r="T934" s="21" t="s">
        <v>948</v>
      </c>
      <c r="U934" s="22" t="s">
        <v>221</v>
      </c>
      <c r="V934" s="46">
        <v>1</v>
      </c>
      <c r="W934" s="26">
        <f t="shared" si="141"/>
        <v>1</v>
      </c>
      <c r="X934" s="26"/>
      <c r="Y934" s="21">
        <v>12</v>
      </c>
      <c r="Z934" s="22">
        <f t="shared" si="131"/>
        <v>888</v>
      </c>
      <c r="AA934" s="20" t="s">
        <v>1403</v>
      </c>
      <c r="AB934" s="22"/>
      <c r="AC934" s="22">
        <v>1</v>
      </c>
      <c r="AD934" s="22"/>
      <c r="AE934" s="22">
        <f t="shared" si="142"/>
        <v>888</v>
      </c>
      <c r="AF934" s="22">
        <f t="shared" si="143"/>
        <v>888</v>
      </c>
      <c r="AH934" s="22"/>
      <c r="AI934" s="22"/>
      <c r="AJ934" s="22">
        <f t="shared" ref="AJ934:AJ935" si="155">N934</f>
        <v>888</v>
      </c>
      <c r="AK934" s="22">
        <f>IF(O934="(传统)XDSL",VLOOKUP(S934,[1]续费率明细!C:I,7,FALSE)*1,IF(O934="GPON+XDSL",VLOOKUP(S934,[1]续费率明细!C:I,7,FALSE)*1,VLOOKUP(S934,[1]续费率明细!C:I,5,FALSE)*1))</f>
        <v>-40</v>
      </c>
      <c r="AL934" s="22" t="s">
        <v>1300</v>
      </c>
      <c r="AM934" s="22"/>
      <c r="AN934" s="22"/>
      <c r="AO934" s="22" t="s">
        <v>1393</v>
      </c>
      <c r="AP934" s="22" t="s">
        <v>1301</v>
      </c>
      <c r="AQ934" s="22"/>
      <c r="AR934" s="22"/>
      <c r="AS934" s="20">
        <f>IF(Y934&gt;=10,VLOOKUP(U934,[2]自营提成!C:Z,6,FALSE),VLOOKUP(U934,[2]自营提成!C:Z,5,FALSE))</f>
        <v>0.12</v>
      </c>
      <c r="AT934" s="20">
        <f t="shared" ref="AT934:AT935" si="156">IF(AD934*AS934&gt;0,AD934*AS934,AE934*AS934)</f>
        <v>106.56</v>
      </c>
      <c r="AU934" s="20">
        <f>IF(AND(AK934&lt;0,AK934+AT934&lt;0),-AT934,AK934)</f>
        <v>-40</v>
      </c>
    </row>
    <row r="935" spans="1:47" s="20" customFormat="1" x14ac:dyDescent="0.15">
      <c r="A935" s="21" t="s">
        <v>1273</v>
      </c>
      <c r="B935" s="20" t="s">
        <v>918</v>
      </c>
      <c r="C935" s="20" t="s">
        <v>1050</v>
      </c>
      <c r="D935" s="20" t="s">
        <v>1070</v>
      </c>
      <c r="E935" s="20" t="s">
        <v>1710</v>
      </c>
      <c r="F935" s="20" t="s">
        <v>1250</v>
      </c>
      <c r="G935" s="20" t="s">
        <v>1711</v>
      </c>
      <c r="I935" s="20">
        <v>13549426982</v>
      </c>
      <c r="J935" s="20" t="s">
        <v>924</v>
      </c>
      <c r="K935" s="20" t="s">
        <v>1298</v>
      </c>
      <c r="L935" s="20" t="s">
        <v>1299</v>
      </c>
      <c r="M935" s="20">
        <v>888</v>
      </c>
      <c r="N935" s="20">
        <v>888</v>
      </c>
      <c r="O935" s="20" t="s">
        <v>927</v>
      </c>
      <c r="P935" s="20" t="s">
        <v>1396</v>
      </c>
      <c r="Q935" s="28"/>
      <c r="R935" s="21"/>
      <c r="S935" s="25" t="s">
        <v>1090</v>
      </c>
      <c r="T935" s="21" t="s">
        <v>53</v>
      </c>
      <c r="U935" s="21" t="s">
        <v>1712</v>
      </c>
      <c r="V935" s="46">
        <v>1</v>
      </c>
      <c r="W935" s="26">
        <f t="shared" si="141"/>
        <v>1</v>
      </c>
      <c r="X935" s="26"/>
      <c r="Y935" s="21">
        <v>12</v>
      </c>
      <c r="Z935" s="22">
        <f t="shared" si="131"/>
        <v>888</v>
      </c>
      <c r="AA935" s="20" t="s">
        <v>1398</v>
      </c>
      <c r="AB935" s="22"/>
      <c r="AC935" s="22">
        <v>1</v>
      </c>
      <c r="AD935" s="22"/>
      <c r="AE935" s="22">
        <f t="shared" si="142"/>
        <v>888</v>
      </c>
      <c r="AF935" s="22">
        <f t="shared" si="143"/>
        <v>888</v>
      </c>
      <c r="AH935" s="22"/>
      <c r="AI935" s="22"/>
      <c r="AJ935" s="22">
        <f t="shared" si="155"/>
        <v>888</v>
      </c>
      <c r="AK935" s="22">
        <f>IF(O935="(传统)XDSL",VLOOKUP(S935,[2]直销续费率明细!C:I,7,FALSE)*1,IF(O935="GPON+XDSL",VLOOKUP(S935,[2]直销续费率明细!C:I,7,FALSE)*1,VLOOKUP(S935,[2]直销续费率明细!C:I,5,FALSE)*1))</f>
        <v>0</v>
      </c>
      <c r="AL935" s="22" t="s">
        <v>1300</v>
      </c>
      <c r="AM935" s="22"/>
      <c r="AN935" s="22"/>
      <c r="AO935" s="22" t="s">
        <v>1393</v>
      </c>
      <c r="AP935" s="22" t="s">
        <v>1301</v>
      </c>
      <c r="AQ935" s="22"/>
      <c r="AR935" s="22"/>
      <c r="AS935" s="20">
        <f>IF(Y935&gt;=10,VLOOKUP(U935,[2]提成计算!B:T,19,FALSE),VLOOKUP(U935,[2]提成计算!B:T,18,FALSE))</f>
        <v>0.1</v>
      </c>
      <c r="AT935" s="20">
        <f t="shared" si="156"/>
        <v>88.800000000000011</v>
      </c>
      <c r="AU935" s="20">
        <f t="shared" ref="AU935" si="157">IF(AND(AK935&lt;0,AK935+AT935&lt;0),-AT935,AK935)</f>
        <v>0</v>
      </c>
    </row>
    <row r="936" spans="1:47" s="20" customFormat="1" x14ac:dyDescent="0.15">
      <c r="A936" s="21" t="s">
        <v>1273</v>
      </c>
      <c r="B936" s="20" t="s">
        <v>918</v>
      </c>
      <c r="C936" s="20" t="s">
        <v>984</v>
      </c>
      <c r="D936" s="20" t="s">
        <v>995</v>
      </c>
      <c r="E936" s="20" t="s">
        <v>1013</v>
      </c>
      <c r="F936" s="20" t="s">
        <v>1250</v>
      </c>
      <c r="G936" s="20" t="s">
        <v>1713</v>
      </c>
      <c r="I936" s="20">
        <v>15817796292</v>
      </c>
      <c r="J936" s="20" t="s">
        <v>1268</v>
      </c>
      <c r="K936" s="20" t="s">
        <v>1298</v>
      </c>
      <c r="L936" s="20" t="s">
        <v>1358</v>
      </c>
      <c r="M936" s="20">
        <v>1088</v>
      </c>
      <c r="N936" s="20">
        <v>1088</v>
      </c>
      <c r="O936" s="20" t="e">
        <v>#N/A</v>
      </c>
      <c r="P936" s="20" t="s">
        <v>1396</v>
      </c>
      <c r="Q936" s="28"/>
      <c r="R936" s="21"/>
      <c r="S936" s="21"/>
      <c r="T936" s="21" t="s">
        <v>53</v>
      </c>
      <c r="U936" s="21" t="s">
        <v>1665</v>
      </c>
      <c r="V936" s="46">
        <v>1</v>
      </c>
      <c r="W936" s="26">
        <f t="shared" si="141"/>
        <v>1</v>
      </c>
      <c r="X936" s="26">
        <f t="shared" si="144"/>
        <v>1</v>
      </c>
      <c r="Y936" s="21">
        <v>10</v>
      </c>
      <c r="Z936" s="22">
        <f t="shared" si="131"/>
        <v>1088</v>
      </c>
      <c r="AA936" s="20" t="s">
        <v>1398</v>
      </c>
      <c r="AB936" s="22"/>
      <c r="AC936" s="22">
        <v>1</v>
      </c>
      <c r="AD936" s="22"/>
      <c r="AE936" s="22">
        <f t="shared" si="142"/>
        <v>1088</v>
      </c>
      <c r="AF936" s="22">
        <f t="shared" si="143"/>
        <v>1088</v>
      </c>
      <c r="AG936" s="20">
        <f>N936</f>
        <v>1088</v>
      </c>
      <c r="AJ936" s="22"/>
      <c r="AK936" s="22"/>
      <c r="AL936" s="22"/>
      <c r="AM936" s="22"/>
      <c r="AN936" s="22"/>
      <c r="AO936" s="22" t="s">
        <v>1399</v>
      </c>
      <c r="AP936" s="22" t="s">
        <v>1301</v>
      </c>
      <c r="AQ936" s="22"/>
      <c r="AR936" s="22"/>
    </row>
    <row r="937" spans="1:47" s="20" customFormat="1" x14ac:dyDescent="0.15">
      <c r="A937" s="21" t="s">
        <v>1273</v>
      </c>
      <c r="B937" s="20" t="s">
        <v>918</v>
      </c>
      <c r="C937" s="20" t="s">
        <v>984</v>
      </c>
      <c r="D937" s="20" t="s">
        <v>995</v>
      </c>
      <c r="E937" s="20" t="s">
        <v>996</v>
      </c>
      <c r="F937" s="20" t="s">
        <v>1250</v>
      </c>
      <c r="G937" s="20" t="s">
        <v>1714</v>
      </c>
      <c r="I937" s="20">
        <v>13751225293</v>
      </c>
      <c r="J937" s="20" t="s">
        <v>924</v>
      </c>
      <c r="K937" s="20" t="s">
        <v>1298</v>
      </c>
      <c r="L937" s="20" t="s">
        <v>1299</v>
      </c>
      <c r="M937" s="20">
        <v>888</v>
      </c>
      <c r="N937" s="20">
        <v>888</v>
      </c>
      <c r="O937" s="20" t="s">
        <v>927</v>
      </c>
      <c r="P937" s="20" t="s">
        <v>1269</v>
      </c>
      <c r="Q937" s="28"/>
      <c r="R937" s="21"/>
      <c r="S937" s="25" t="s">
        <v>1002</v>
      </c>
      <c r="T937" s="21" t="s">
        <v>53</v>
      </c>
      <c r="U937" s="21" t="s">
        <v>1018</v>
      </c>
      <c r="V937" s="46">
        <v>1</v>
      </c>
      <c r="W937" s="26">
        <f t="shared" si="141"/>
        <v>1</v>
      </c>
      <c r="X937" s="26"/>
      <c r="Y937" s="21">
        <v>12</v>
      </c>
      <c r="Z937" s="22">
        <f t="shared" si="131"/>
        <v>888</v>
      </c>
      <c r="AA937" s="20" t="s">
        <v>1403</v>
      </c>
      <c r="AB937" s="22"/>
      <c r="AC937" s="22">
        <v>1</v>
      </c>
      <c r="AD937" s="22"/>
      <c r="AE937" s="22">
        <f t="shared" si="142"/>
        <v>888</v>
      </c>
      <c r="AF937" s="22">
        <f t="shared" si="143"/>
        <v>888</v>
      </c>
      <c r="AH937" s="22"/>
      <c r="AI937" s="22"/>
      <c r="AJ937" s="22">
        <f t="shared" ref="AJ937:AJ943" si="158">N937</f>
        <v>888</v>
      </c>
      <c r="AK937" s="22">
        <f>IF(O937="(传统)XDSL",VLOOKUP(S937,[2]直销续费率明细!C:I,7,FALSE)*1,IF(O937="GPON+XDSL",VLOOKUP(S937,[2]直销续费率明细!C:I,7,FALSE)*1,VLOOKUP(S937,[2]直销续费率明细!C:I,5,FALSE)*1))</f>
        <v>25</v>
      </c>
      <c r="AL937" s="22" t="s">
        <v>1300</v>
      </c>
      <c r="AM937" s="22"/>
      <c r="AN937" s="22"/>
      <c r="AO937" s="22" t="s">
        <v>1393</v>
      </c>
      <c r="AP937" s="22" t="s">
        <v>1301</v>
      </c>
      <c r="AQ937" s="22"/>
      <c r="AR937" s="22"/>
      <c r="AS937" s="20">
        <f>IF(Y937&gt;=10,VLOOKUP(U937,[2]提成计算!B:T,19,FALSE),VLOOKUP(U937,[2]提成计算!B:T,18,FALSE))</f>
        <v>0.09</v>
      </c>
      <c r="AT937" s="20">
        <f t="shared" ref="AT937:AT938" si="159">IF(AD937*AS937&gt;0,AD937*AS937,AE937*AS937)</f>
        <v>79.92</v>
      </c>
      <c r="AU937" s="20">
        <f t="shared" ref="AU937:AU938" si="160">IF(AND(AK937&lt;0,AK937+AT937&lt;0),-AT937,AK937)</f>
        <v>25</v>
      </c>
    </row>
    <row r="938" spans="1:47" s="20" customFormat="1" x14ac:dyDescent="0.15">
      <c r="A938" s="21" t="s">
        <v>1273</v>
      </c>
      <c r="B938" s="20" t="s">
        <v>918</v>
      </c>
      <c r="C938" s="20" t="s">
        <v>984</v>
      </c>
      <c r="D938" s="20" t="s">
        <v>995</v>
      </c>
      <c r="E938" s="20" t="s">
        <v>1502</v>
      </c>
      <c r="F938" s="20" t="s">
        <v>1250</v>
      </c>
      <c r="G938" s="20" t="s">
        <v>1715</v>
      </c>
      <c r="I938" s="20">
        <v>13794990930</v>
      </c>
      <c r="J938" s="20" t="s">
        <v>924</v>
      </c>
      <c r="K938" s="20" t="s">
        <v>1298</v>
      </c>
      <c r="L938" s="20" t="s">
        <v>1299</v>
      </c>
      <c r="M938" s="20">
        <v>888</v>
      </c>
      <c r="N938" s="20">
        <v>888</v>
      </c>
      <c r="O938" s="20" t="s">
        <v>927</v>
      </c>
      <c r="P938" s="20" t="s">
        <v>1396</v>
      </c>
      <c r="Q938" s="28"/>
      <c r="R938" s="21"/>
      <c r="S938" s="25" t="s">
        <v>1504</v>
      </c>
      <c r="T938" s="21" t="s">
        <v>53</v>
      </c>
      <c r="U938" s="21" t="s">
        <v>1716</v>
      </c>
      <c r="V938" s="46">
        <v>1</v>
      </c>
      <c r="W938" s="26">
        <f t="shared" si="141"/>
        <v>1</v>
      </c>
      <c r="X938" s="26"/>
      <c r="Y938" s="21">
        <v>12</v>
      </c>
      <c r="Z938" s="22">
        <f t="shared" si="131"/>
        <v>888</v>
      </c>
      <c r="AA938" s="20" t="s">
        <v>1398</v>
      </c>
      <c r="AB938" s="22"/>
      <c r="AC938" s="22">
        <v>1</v>
      </c>
      <c r="AD938" s="22"/>
      <c r="AE938" s="22">
        <f t="shared" si="142"/>
        <v>888</v>
      </c>
      <c r="AF938" s="22">
        <f t="shared" si="143"/>
        <v>888</v>
      </c>
      <c r="AH938" s="22"/>
      <c r="AI938" s="22"/>
      <c r="AJ938" s="22">
        <f t="shared" si="158"/>
        <v>888</v>
      </c>
      <c r="AK938" s="22">
        <f>IF(O938="(传统)XDSL",VLOOKUP(S938,[2]直销续费率明细!C:I,7,FALSE)*1,IF(O938="GPON+XDSL",VLOOKUP(S938,[2]直销续费率明细!C:I,7,FALSE)*1,VLOOKUP(S938,[2]直销续费率明细!C:I,5,FALSE)*1))</f>
        <v>-40</v>
      </c>
      <c r="AL938" s="22" t="s">
        <v>1309</v>
      </c>
      <c r="AM938" s="22"/>
      <c r="AN938" s="22"/>
      <c r="AO938" s="22" t="s">
        <v>1393</v>
      </c>
      <c r="AP938" s="22" t="s">
        <v>1301</v>
      </c>
      <c r="AQ938" s="22"/>
      <c r="AR938" s="22"/>
      <c r="AS938" s="20" t="e">
        <f>IF(Y938&gt;=10,VLOOKUP(U938,[2]提成计算!B:T,19,FALSE),VLOOKUP(U938,[2]提成计算!B:T,18,FALSE))</f>
        <v>#N/A</v>
      </c>
      <c r="AT938" s="20" t="e">
        <f t="shared" si="159"/>
        <v>#N/A</v>
      </c>
      <c r="AU938" s="20" t="e">
        <f t="shared" si="160"/>
        <v>#N/A</v>
      </c>
    </row>
    <row r="939" spans="1:47" s="20" customFormat="1" x14ac:dyDescent="0.15">
      <c r="A939" s="21" t="s">
        <v>1273</v>
      </c>
      <c r="B939" s="20" t="s">
        <v>918</v>
      </c>
      <c r="C939" s="20" t="s">
        <v>1099</v>
      </c>
      <c r="D939" s="20" t="s">
        <v>1100</v>
      </c>
      <c r="E939" s="20" t="s">
        <v>1105</v>
      </c>
      <c r="F939" s="20" t="s">
        <v>1250</v>
      </c>
      <c r="G939" s="20" t="s">
        <v>1717</v>
      </c>
      <c r="I939" s="20">
        <v>13650209950</v>
      </c>
      <c r="J939" s="20" t="s">
        <v>924</v>
      </c>
      <c r="K939" s="20" t="s">
        <v>1298</v>
      </c>
      <c r="L939" s="20" t="s">
        <v>1299</v>
      </c>
      <c r="M939" s="20">
        <v>888</v>
      </c>
      <c r="N939" s="20">
        <v>888</v>
      </c>
      <c r="O939" s="20" t="s">
        <v>927</v>
      </c>
      <c r="P939" s="20" t="s">
        <v>1396</v>
      </c>
      <c r="Q939" s="28"/>
      <c r="R939" s="21"/>
      <c r="S939" s="25" t="s">
        <v>1163</v>
      </c>
      <c r="T939" s="21" t="s">
        <v>1108</v>
      </c>
      <c r="U939" s="21" t="s">
        <v>1718</v>
      </c>
      <c r="V939" s="46">
        <v>1</v>
      </c>
      <c r="W939" s="26">
        <f t="shared" si="141"/>
        <v>1</v>
      </c>
      <c r="X939" s="26"/>
      <c r="Y939" s="21">
        <v>12</v>
      </c>
      <c r="Z939" s="22">
        <f t="shared" si="131"/>
        <v>888</v>
      </c>
      <c r="AA939" s="20" t="s">
        <v>1398</v>
      </c>
      <c r="AB939" s="22"/>
      <c r="AC939" s="22">
        <v>1</v>
      </c>
      <c r="AD939" s="22"/>
      <c r="AE939" s="22">
        <f t="shared" si="142"/>
        <v>888</v>
      </c>
      <c r="AF939" s="22">
        <f t="shared" si="143"/>
        <v>888</v>
      </c>
      <c r="AH939" s="22"/>
      <c r="AI939" s="22"/>
      <c r="AJ939" s="22">
        <f t="shared" si="158"/>
        <v>888</v>
      </c>
      <c r="AK939" s="22">
        <f>IF(O939="(传统)XDSL",VLOOKUP(S939,[1]续费率明细!C:I,7,FALSE)*1,IF(O939="GPON+XDSL",VLOOKUP(S939,[1]续费率明细!C:I,7,FALSE)*1,VLOOKUP(S939,[1]续费率明细!C:I,5,FALSE)*1))</f>
        <v>-40</v>
      </c>
      <c r="AL939" s="22" t="s">
        <v>1300</v>
      </c>
      <c r="AM939" s="22"/>
      <c r="AN939" s="22"/>
      <c r="AO939" s="22" t="s">
        <v>1393</v>
      </c>
      <c r="AP939" s="22" t="s">
        <v>1301</v>
      </c>
      <c r="AQ939" s="22"/>
      <c r="AR939" s="22"/>
    </row>
    <row r="940" spans="1:47" s="20" customFormat="1" x14ac:dyDescent="0.15">
      <c r="A940" s="21" t="s">
        <v>1273</v>
      </c>
      <c r="B940" s="20" t="s">
        <v>918</v>
      </c>
      <c r="C940" s="20" t="s">
        <v>984</v>
      </c>
      <c r="D940" s="20" t="s">
        <v>985</v>
      </c>
      <c r="E940" s="20" t="s">
        <v>1025</v>
      </c>
      <c r="F940" s="20" t="s">
        <v>1250</v>
      </c>
      <c r="G940" s="20" t="s">
        <v>1719</v>
      </c>
      <c r="I940" s="20">
        <v>15876433547</v>
      </c>
      <c r="J940" s="20" t="s">
        <v>924</v>
      </c>
      <c r="K940" s="20" t="s">
        <v>1298</v>
      </c>
      <c r="L940" s="20" t="s">
        <v>1299</v>
      </c>
      <c r="M940" s="20">
        <v>888</v>
      </c>
      <c r="N940" s="20">
        <v>888</v>
      </c>
      <c r="O940" s="20" t="s">
        <v>927</v>
      </c>
      <c r="P940" s="20" t="s">
        <v>1396</v>
      </c>
      <c r="Q940" s="28"/>
      <c r="R940" s="21"/>
      <c r="S940" s="25" t="s">
        <v>1386</v>
      </c>
      <c r="T940" s="21" t="s">
        <v>53</v>
      </c>
      <c r="U940" s="21" t="s">
        <v>1028</v>
      </c>
      <c r="V940" s="46">
        <v>1</v>
      </c>
      <c r="W940" s="26">
        <f t="shared" si="141"/>
        <v>1</v>
      </c>
      <c r="X940" s="26"/>
      <c r="Y940" s="21">
        <v>12</v>
      </c>
      <c r="Z940" s="22">
        <f t="shared" si="131"/>
        <v>888</v>
      </c>
      <c r="AA940" s="20" t="s">
        <v>1398</v>
      </c>
      <c r="AB940" s="22"/>
      <c r="AC940" s="22">
        <v>1</v>
      </c>
      <c r="AD940" s="22"/>
      <c r="AE940" s="22">
        <f t="shared" si="142"/>
        <v>888</v>
      </c>
      <c r="AF940" s="22">
        <f t="shared" si="143"/>
        <v>888</v>
      </c>
      <c r="AH940" s="22"/>
      <c r="AI940" s="22"/>
      <c r="AJ940" s="22">
        <f t="shared" si="158"/>
        <v>888</v>
      </c>
      <c r="AK940" s="22">
        <f>IF(O940="(传统)XDSL",VLOOKUP(S940,[2]直销续费率明细!C:I,7,FALSE)*1,IF(O940="GPON+XDSL",VLOOKUP(S940,[2]直销续费率明细!C:I,7,FALSE)*1,VLOOKUP(S940,[2]直销续费率明细!C:I,5,FALSE)*1))</f>
        <v>15</v>
      </c>
      <c r="AL940" s="22" t="s">
        <v>1309</v>
      </c>
      <c r="AM940" s="22"/>
      <c r="AN940" s="22"/>
      <c r="AO940" s="22" t="s">
        <v>1393</v>
      </c>
      <c r="AP940" s="22" t="s">
        <v>1301</v>
      </c>
      <c r="AQ940" s="22"/>
      <c r="AR940" s="22"/>
      <c r="AS940" s="20">
        <f>IF(Y940&gt;=10,VLOOKUP(U940,[2]提成计算!B:T,19,FALSE),VLOOKUP(U940,[2]提成计算!B:T,18,FALSE))</f>
        <v>0.09</v>
      </c>
      <c r="AT940" s="20">
        <f t="shared" ref="AT940:AT943" si="161">IF(AD940*AS940&gt;0,AD940*AS940,AE940*AS940)</f>
        <v>79.92</v>
      </c>
      <c r="AU940" s="20">
        <f t="shared" ref="AU940:AU943" si="162">IF(AND(AK940&lt;0,AK940+AT940&lt;0),-AT940,AK940)</f>
        <v>15</v>
      </c>
    </row>
    <row r="941" spans="1:47" s="20" customFormat="1" x14ac:dyDescent="0.15">
      <c r="A941" s="21" t="s">
        <v>1273</v>
      </c>
      <c r="B941" s="20" t="s">
        <v>918</v>
      </c>
      <c r="C941" s="20" t="s">
        <v>1099</v>
      </c>
      <c r="D941" s="20" t="s">
        <v>1136</v>
      </c>
      <c r="E941" s="20" t="s">
        <v>1318</v>
      </c>
      <c r="F941" s="20" t="s">
        <v>1250</v>
      </c>
      <c r="G941" s="20" t="s">
        <v>1720</v>
      </c>
      <c r="I941" s="20">
        <v>13712005338</v>
      </c>
      <c r="J941" s="20" t="s">
        <v>924</v>
      </c>
      <c r="K941" s="20" t="s">
        <v>1298</v>
      </c>
      <c r="L941" s="20" t="s">
        <v>1376</v>
      </c>
      <c r="M941" s="20">
        <v>1088</v>
      </c>
      <c r="N941" s="20">
        <v>1088</v>
      </c>
      <c r="O941" s="20" t="s">
        <v>927</v>
      </c>
      <c r="P941" s="20" t="s">
        <v>1396</v>
      </c>
      <c r="Q941" s="28"/>
      <c r="R941" s="21"/>
      <c r="S941" s="25" t="s">
        <v>1155</v>
      </c>
      <c r="T941" s="21" t="s">
        <v>53</v>
      </c>
      <c r="U941" s="21" t="s">
        <v>1156</v>
      </c>
      <c r="V941" s="46">
        <v>1</v>
      </c>
      <c r="W941" s="26">
        <f t="shared" si="141"/>
        <v>1</v>
      </c>
      <c r="X941" s="26"/>
      <c r="Y941" s="21">
        <v>10</v>
      </c>
      <c r="Z941" s="22">
        <f t="shared" si="131"/>
        <v>1088</v>
      </c>
      <c r="AA941" s="20" t="s">
        <v>1398</v>
      </c>
      <c r="AB941" s="22"/>
      <c r="AC941" s="22">
        <v>1</v>
      </c>
      <c r="AD941" s="22"/>
      <c r="AE941" s="22">
        <f t="shared" si="142"/>
        <v>1088</v>
      </c>
      <c r="AF941" s="22">
        <f t="shared" si="143"/>
        <v>1088</v>
      </c>
      <c r="AH941" s="22"/>
      <c r="AI941" s="22"/>
      <c r="AJ941" s="22">
        <f t="shared" si="158"/>
        <v>1088</v>
      </c>
      <c r="AK941" s="22">
        <f>IF(O941="(传统)XDSL",VLOOKUP(S941,[2]直销续费率明细!C:I,7,FALSE)*1,IF(O941="GPON+XDSL",VLOOKUP(S941,[2]直销续费率明细!C:I,7,FALSE)*1,VLOOKUP(S941,[2]直销续费率明细!C:I,5,FALSE)*1))</f>
        <v>-40</v>
      </c>
      <c r="AL941" s="22" t="s">
        <v>1300</v>
      </c>
      <c r="AM941" s="22"/>
      <c r="AN941" s="22"/>
      <c r="AO941" s="22" t="s">
        <v>1393</v>
      </c>
      <c r="AP941" s="22" t="s">
        <v>1301</v>
      </c>
      <c r="AQ941" s="22"/>
      <c r="AR941" s="22"/>
      <c r="AS941" s="20">
        <f>IF(Y941&gt;=10,VLOOKUP(U941,[2]提成计算!B:T,19,FALSE),VLOOKUP(U941,[2]提成计算!B:T,18,FALSE))</f>
        <v>0.09</v>
      </c>
      <c r="AT941" s="20">
        <f t="shared" si="161"/>
        <v>97.92</v>
      </c>
      <c r="AU941" s="20">
        <f t="shared" si="162"/>
        <v>-40</v>
      </c>
    </row>
    <row r="942" spans="1:47" s="20" customFormat="1" x14ac:dyDescent="0.15">
      <c r="A942" s="21" t="s">
        <v>1273</v>
      </c>
      <c r="B942" s="20" t="s">
        <v>918</v>
      </c>
      <c r="C942" s="20" t="s">
        <v>1099</v>
      </c>
      <c r="D942" s="20" t="s">
        <v>1136</v>
      </c>
      <c r="E942" s="20" t="s">
        <v>1151</v>
      </c>
      <c r="F942" s="20" t="s">
        <v>1250</v>
      </c>
      <c r="G942" s="20" t="s">
        <v>1721</v>
      </c>
      <c r="I942" s="20">
        <v>13929264998</v>
      </c>
      <c r="J942" s="20" t="s">
        <v>924</v>
      </c>
      <c r="K942" s="20" t="s">
        <v>1298</v>
      </c>
      <c r="L942" s="20" t="s">
        <v>1299</v>
      </c>
      <c r="M942" s="20">
        <v>888</v>
      </c>
      <c r="N942" s="20">
        <v>888</v>
      </c>
      <c r="O942" s="20" t="s">
        <v>927</v>
      </c>
      <c r="P942" s="20" t="s">
        <v>1396</v>
      </c>
      <c r="Q942" s="28"/>
      <c r="R942" s="21"/>
      <c r="S942" s="25" t="s">
        <v>1155</v>
      </c>
      <c r="T942" s="21" t="s">
        <v>53</v>
      </c>
      <c r="U942" s="21" t="s">
        <v>595</v>
      </c>
      <c r="V942" s="46">
        <v>1</v>
      </c>
      <c r="W942" s="26">
        <f t="shared" si="141"/>
        <v>1</v>
      </c>
      <c r="X942" s="26"/>
      <c r="Y942" s="21">
        <v>12</v>
      </c>
      <c r="Z942" s="22">
        <f t="shared" si="131"/>
        <v>888</v>
      </c>
      <c r="AA942" s="20" t="s">
        <v>1398</v>
      </c>
      <c r="AB942" s="22"/>
      <c r="AC942" s="22">
        <v>1</v>
      </c>
      <c r="AD942" s="22"/>
      <c r="AE942" s="22">
        <f t="shared" si="142"/>
        <v>888</v>
      </c>
      <c r="AF942" s="22">
        <f t="shared" si="143"/>
        <v>888</v>
      </c>
      <c r="AH942" s="22"/>
      <c r="AI942" s="22"/>
      <c r="AJ942" s="22">
        <f t="shared" si="158"/>
        <v>888</v>
      </c>
      <c r="AK942" s="22">
        <f>IF(O942="(传统)XDSL",VLOOKUP(S942,[2]直销续费率明细!C:I,7,FALSE)*1,IF(O942="GPON+XDSL",VLOOKUP(S942,[2]直销续费率明细!C:I,7,FALSE)*1,VLOOKUP(S942,[2]直销续费率明细!C:I,5,FALSE)*1))</f>
        <v>-40</v>
      </c>
      <c r="AL942" s="22" t="s">
        <v>1300</v>
      </c>
      <c r="AM942" s="22"/>
      <c r="AN942" s="22"/>
      <c r="AO942" s="22" t="s">
        <v>1393</v>
      </c>
      <c r="AP942" s="22" t="s">
        <v>1301</v>
      </c>
      <c r="AQ942" s="22"/>
      <c r="AR942" s="22"/>
      <c r="AS942" s="20">
        <f>IF(Y942&gt;=10,VLOOKUP(U942,[2]提成计算!B:T,19,FALSE),VLOOKUP(U942,[2]提成计算!B:T,18,FALSE))</f>
        <v>0.09</v>
      </c>
      <c r="AT942" s="20">
        <f t="shared" si="161"/>
        <v>79.92</v>
      </c>
      <c r="AU942" s="20">
        <f t="shared" si="162"/>
        <v>-40</v>
      </c>
    </row>
    <row r="943" spans="1:47" s="20" customFormat="1" x14ac:dyDescent="0.15">
      <c r="A943" s="21" t="s">
        <v>1273</v>
      </c>
      <c r="B943" s="20" t="s">
        <v>918</v>
      </c>
      <c r="C943" s="20" t="s">
        <v>1099</v>
      </c>
      <c r="D943" s="20" t="s">
        <v>1136</v>
      </c>
      <c r="E943" s="20" t="s">
        <v>1318</v>
      </c>
      <c r="F943" s="20" t="s">
        <v>1250</v>
      </c>
      <c r="G943" s="20" t="s">
        <v>1722</v>
      </c>
      <c r="I943" s="20">
        <v>15992793840</v>
      </c>
      <c r="J943" s="20" t="s">
        <v>924</v>
      </c>
      <c r="K943" s="20" t="s">
        <v>1298</v>
      </c>
      <c r="L943" s="20" t="s">
        <v>1299</v>
      </c>
      <c r="M943" s="20">
        <v>888</v>
      </c>
      <c r="N943" s="20">
        <v>888</v>
      </c>
      <c r="O943" s="20" t="s">
        <v>927</v>
      </c>
      <c r="P943" s="20" t="s">
        <v>1396</v>
      </c>
      <c r="Q943" s="28"/>
      <c r="R943" s="21"/>
      <c r="S943" s="25" t="s">
        <v>1155</v>
      </c>
      <c r="T943" s="21" t="s">
        <v>53</v>
      </c>
      <c r="U943" s="21" t="s">
        <v>305</v>
      </c>
      <c r="V943" s="46">
        <v>1</v>
      </c>
      <c r="W943" s="26">
        <f t="shared" si="141"/>
        <v>1</v>
      </c>
      <c r="X943" s="26"/>
      <c r="Y943" s="21">
        <v>12</v>
      </c>
      <c r="Z943" s="22">
        <f t="shared" si="131"/>
        <v>888</v>
      </c>
      <c r="AA943" s="20" t="s">
        <v>1398</v>
      </c>
      <c r="AB943" s="22"/>
      <c r="AC943" s="22">
        <v>1</v>
      </c>
      <c r="AD943" s="22"/>
      <c r="AE943" s="22">
        <f t="shared" si="142"/>
        <v>888</v>
      </c>
      <c r="AF943" s="22">
        <f t="shared" si="143"/>
        <v>888</v>
      </c>
      <c r="AH943" s="22"/>
      <c r="AI943" s="22"/>
      <c r="AJ943" s="22">
        <f t="shared" si="158"/>
        <v>888</v>
      </c>
      <c r="AK943" s="22">
        <f>IF(O943="(传统)XDSL",VLOOKUP(S943,[2]直销续费率明细!C:I,7,FALSE)*1,IF(O943="GPON+XDSL",VLOOKUP(S943,[2]直销续费率明细!C:I,7,FALSE)*1,VLOOKUP(S943,[2]直销续费率明细!C:I,5,FALSE)*1))</f>
        <v>-40</v>
      </c>
      <c r="AL943" s="22" t="s">
        <v>1300</v>
      </c>
      <c r="AM943" s="22"/>
      <c r="AN943" s="22"/>
      <c r="AO943" s="22" t="s">
        <v>1393</v>
      </c>
      <c r="AP943" s="22" t="s">
        <v>1301</v>
      </c>
      <c r="AQ943" s="22"/>
      <c r="AR943" s="22"/>
      <c r="AS943" s="20">
        <f>IF(Y943&gt;=10,VLOOKUP(U943,[2]提成计算!B:T,19,FALSE),VLOOKUP(U943,[2]提成计算!B:T,18,FALSE))</f>
        <v>0.09</v>
      </c>
      <c r="AT943" s="20">
        <f t="shared" si="161"/>
        <v>79.92</v>
      </c>
      <c r="AU943" s="20">
        <f t="shared" si="162"/>
        <v>-40</v>
      </c>
    </row>
    <row r="944" spans="1:47" s="20" customFormat="1" x14ac:dyDescent="0.15">
      <c r="A944" s="21" t="s">
        <v>1273</v>
      </c>
      <c r="B944" s="20" t="s">
        <v>918</v>
      </c>
      <c r="C944" s="20" t="s">
        <v>1099</v>
      </c>
      <c r="D944" s="20" t="s">
        <v>1136</v>
      </c>
      <c r="E944" s="20" t="s">
        <v>1447</v>
      </c>
      <c r="F944" s="20" t="s">
        <v>1250</v>
      </c>
      <c r="G944" s="20" t="s">
        <v>1723</v>
      </c>
      <c r="I944" s="20">
        <v>13592792340</v>
      </c>
      <c r="J944" s="20" t="s">
        <v>1268</v>
      </c>
      <c r="K944" s="20" t="s">
        <v>1298</v>
      </c>
      <c r="L944" s="20" t="s">
        <v>1358</v>
      </c>
      <c r="M944" s="20">
        <v>1088</v>
      </c>
      <c r="N944" s="20">
        <v>1088</v>
      </c>
      <c r="O944" s="20" t="s">
        <v>927</v>
      </c>
      <c r="P944" s="20" t="s">
        <v>1396</v>
      </c>
      <c r="Q944" s="28"/>
      <c r="R944" s="21"/>
      <c r="S944" s="21"/>
      <c r="T944" s="21" t="s">
        <v>53</v>
      </c>
      <c r="U944" s="21" t="s">
        <v>618</v>
      </c>
      <c r="V944" s="46">
        <v>1</v>
      </c>
      <c r="W944" s="26">
        <f t="shared" si="141"/>
        <v>1</v>
      </c>
      <c r="X944" s="26">
        <f t="shared" si="144"/>
        <v>1</v>
      </c>
      <c r="Y944" s="21">
        <v>10</v>
      </c>
      <c r="Z944" s="22">
        <f t="shared" si="131"/>
        <v>1088</v>
      </c>
      <c r="AA944" s="20" t="s">
        <v>1398</v>
      </c>
      <c r="AB944" s="22"/>
      <c r="AC944" s="22">
        <v>1</v>
      </c>
      <c r="AD944" s="22"/>
      <c r="AE944" s="22">
        <f t="shared" si="142"/>
        <v>1088</v>
      </c>
      <c r="AF944" s="22">
        <f t="shared" si="143"/>
        <v>1088</v>
      </c>
      <c r="AG944" s="20">
        <f>N944</f>
        <v>1088</v>
      </c>
      <c r="AJ944" s="22"/>
      <c r="AK944" s="22"/>
      <c r="AL944" s="22"/>
      <c r="AM944" s="22"/>
      <c r="AN944" s="22"/>
      <c r="AO944" s="22" t="s">
        <v>1399</v>
      </c>
      <c r="AP944" s="22" t="s">
        <v>1301</v>
      </c>
      <c r="AQ944" s="22"/>
      <c r="AR944" s="22"/>
    </row>
    <row r="945" spans="1:47" s="20" customFormat="1" x14ac:dyDescent="0.15">
      <c r="A945" s="21" t="s">
        <v>1273</v>
      </c>
      <c r="B945" s="20" t="s">
        <v>918</v>
      </c>
      <c r="C945" s="20" t="s">
        <v>1050</v>
      </c>
      <c r="D945" s="20" t="s">
        <v>1078</v>
      </c>
      <c r="E945" s="20" t="s">
        <v>1079</v>
      </c>
      <c r="F945" s="20" t="s">
        <v>1250</v>
      </c>
      <c r="G945" s="20" t="s">
        <v>1724</v>
      </c>
      <c r="I945" s="20">
        <v>15015370420</v>
      </c>
      <c r="J945" s="20" t="s">
        <v>924</v>
      </c>
      <c r="K945" s="20" t="s">
        <v>1298</v>
      </c>
      <c r="L945" s="20" t="s">
        <v>1299</v>
      </c>
      <c r="M945" s="20">
        <v>888</v>
      </c>
      <c r="N945" s="20">
        <v>888</v>
      </c>
      <c r="O945" s="20" t="s">
        <v>927</v>
      </c>
      <c r="P945" s="20" t="s">
        <v>1269</v>
      </c>
      <c r="Q945" s="28"/>
      <c r="R945" s="21"/>
      <c r="S945" s="25" t="s">
        <v>1322</v>
      </c>
      <c r="T945" s="21" t="s">
        <v>53</v>
      </c>
      <c r="U945" s="21" t="s">
        <v>1083</v>
      </c>
      <c r="V945" s="46">
        <v>1</v>
      </c>
      <c r="W945" s="26">
        <f t="shared" si="141"/>
        <v>1</v>
      </c>
      <c r="X945" s="26"/>
      <c r="Y945" s="21">
        <v>12</v>
      </c>
      <c r="Z945" s="22">
        <f t="shared" si="131"/>
        <v>888</v>
      </c>
      <c r="AA945" s="20" t="s">
        <v>1403</v>
      </c>
      <c r="AB945" s="22"/>
      <c r="AC945" s="22">
        <v>1</v>
      </c>
      <c r="AD945" s="22"/>
      <c r="AE945" s="22">
        <f t="shared" si="142"/>
        <v>888</v>
      </c>
      <c r="AF945" s="22">
        <f t="shared" si="143"/>
        <v>888</v>
      </c>
      <c r="AH945" s="22"/>
      <c r="AI945" s="22"/>
      <c r="AJ945" s="22">
        <f t="shared" ref="AJ945:AJ951" si="163">N945</f>
        <v>888</v>
      </c>
      <c r="AK945" s="22">
        <f>IF(O945="(传统)XDSL",VLOOKUP(S945,[2]直销续费率明细!C:I,7,FALSE)*1,IF(O945="GPON+XDSL",VLOOKUP(S945,[2]直销续费率明细!C:I,7,FALSE)*1,VLOOKUP(S945,[2]直销续费率明细!C:I,5,FALSE)*1))</f>
        <v>-40</v>
      </c>
      <c r="AL945" s="22" t="s">
        <v>1300</v>
      </c>
      <c r="AM945" s="22"/>
      <c r="AN945" s="22"/>
      <c r="AO945" s="22" t="s">
        <v>1393</v>
      </c>
      <c r="AP945" s="22" t="s">
        <v>1301</v>
      </c>
      <c r="AQ945" s="22"/>
      <c r="AR945" s="22"/>
      <c r="AS945" s="20">
        <f>IF(Y945&gt;=10,VLOOKUP(U945,[2]提成计算!B:T,19,FALSE),VLOOKUP(U945,[2]提成计算!B:T,18,FALSE))</f>
        <v>0.12</v>
      </c>
      <c r="AT945" s="20">
        <f t="shared" ref="AT945:AT951" si="164">IF(AD945*AS945&gt;0,AD945*AS945,AE945*AS945)</f>
        <v>106.56</v>
      </c>
      <c r="AU945" s="20">
        <f t="shared" ref="AU945:AU951" si="165">IF(AND(AK945&lt;0,AK945+AT945&lt;0),-AT945,AK945)</f>
        <v>-40</v>
      </c>
    </row>
    <row r="946" spans="1:47" s="20" customFormat="1" x14ac:dyDescent="0.15">
      <c r="A946" s="21" t="s">
        <v>1273</v>
      </c>
      <c r="B946" s="20" t="s">
        <v>918</v>
      </c>
      <c r="C946" s="20" t="s">
        <v>984</v>
      </c>
      <c r="D946" s="20" t="s">
        <v>995</v>
      </c>
      <c r="E946" s="20" t="s">
        <v>996</v>
      </c>
      <c r="F946" s="20" t="s">
        <v>1250</v>
      </c>
      <c r="G946" s="20" t="s">
        <v>1725</v>
      </c>
      <c r="I946" s="20" t="s">
        <v>1726</v>
      </c>
      <c r="J946" s="20" t="s">
        <v>924</v>
      </c>
      <c r="K946" s="20" t="s">
        <v>1298</v>
      </c>
      <c r="L946" s="20" t="s">
        <v>1299</v>
      </c>
      <c r="M946" s="20">
        <v>888</v>
      </c>
      <c r="N946" s="20">
        <v>888</v>
      </c>
      <c r="O946" s="20" t="s">
        <v>927</v>
      </c>
      <c r="P946" s="20" t="s">
        <v>1396</v>
      </c>
      <c r="Q946" s="28"/>
      <c r="R946" s="21"/>
      <c r="S946" s="25" t="s">
        <v>1017</v>
      </c>
      <c r="T946" s="21" t="s">
        <v>53</v>
      </c>
      <c r="U946" s="21" t="s">
        <v>1003</v>
      </c>
      <c r="V946" s="46">
        <v>1</v>
      </c>
      <c r="W946" s="26">
        <f t="shared" si="141"/>
        <v>1</v>
      </c>
      <c r="X946" s="26"/>
      <c r="Y946" s="21">
        <v>12</v>
      </c>
      <c r="Z946" s="22">
        <f t="shared" si="131"/>
        <v>888</v>
      </c>
      <c r="AA946" s="20" t="s">
        <v>1398</v>
      </c>
      <c r="AB946" s="22"/>
      <c r="AC946" s="22">
        <v>1</v>
      </c>
      <c r="AD946" s="22"/>
      <c r="AE946" s="22">
        <f t="shared" si="142"/>
        <v>888</v>
      </c>
      <c r="AF946" s="22">
        <f t="shared" si="143"/>
        <v>888</v>
      </c>
      <c r="AH946" s="22"/>
      <c r="AI946" s="22"/>
      <c r="AJ946" s="22">
        <f t="shared" si="163"/>
        <v>888</v>
      </c>
      <c r="AK946" s="22">
        <f>IF(O946="(传统)XDSL",VLOOKUP(S946,[2]直销续费率明细!C:I,7,FALSE)*1,IF(O946="GPON+XDSL",VLOOKUP(S946,[2]直销续费率明细!C:I,7,FALSE)*1,VLOOKUP(S946,[2]直销续费率明细!C:I,5,FALSE)*1))</f>
        <v>25</v>
      </c>
      <c r="AL946" s="22" t="s">
        <v>1309</v>
      </c>
      <c r="AM946" s="22"/>
      <c r="AN946" s="22"/>
      <c r="AO946" s="22" t="s">
        <v>1393</v>
      </c>
      <c r="AP946" s="22" t="s">
        <v>1301</v>
      </c>
      <c r="AQ946" s="22"/>
      <c r="AR946" s="22"/>
      <c r="AS946" s="20">
        <f>IF(Y946&gt;=10,VLOOKUP(U946,[2]提成计算!B:T,19,FALSE),VLOOKUP(U946,[2]提成计算!B:T,18,FALSE))</f>
        <v>0.09</v>
      </c>
      <c r="AT946" s="20">
        <f t="shared" si="164"/>
        <v>79.92</v>
      </c>
      <c r="AU946" s="20">
        <f t="shared" si="165"/>
        <v>25</v>
      </c>
    </row>
    <row r="947" spans="1:47" s="20" customFormat="1" x14ac:dyDescent="0.15">
      <c r="A947" s="21" t="s">
        <v>1273</v>
      </c>
      <c r="B947" s="20" t="s">
        <v>918</v>
      </c>
      <c r="C947" s="20" t="s">
        <v>984</v>
      </c>
      <c r="D947" s="20" t="s">
        <v>992</v>
      </c>
      <c r="E947" s="20" t="s">
        <v>1043</v>
      </c>
      <c r="F947" s="20" t="s">
        <v>1250</v>
      </c>
      <c r="G947" s="20" t="s">
        <v>1727</v>
      </c>
      <c r="I947" s="20" t="s">
        <v>1728</v>
      </c>
      <c r="J947" s="20" t="s">
        <v>924</v>
      </c>
      <c r="K947" s="20" t="s">
        <v>1298</v>
      </c>
      <c r="L947" s="20" t="s">
        <v>1299</v>
      </c>
      <c r="M947" s="20">
        <v>888</v>
      </c>
      <c r="N947" s="20">
        <v>888</v>
      </c>
      <c r="O947" s="20" t="s">
        <v>927</v>
      </c>
      <c r="P947" s="20" t="s">
        <v>1396</v>
      </c>
      <c r="Q947" s="28"/>
      <c r="R947" s="21"/>
      <c r="S947" s="25" t="s">
        <v>1046</v>
      </c>
      <c r="T947" s="21" t="s">
        <v>53</v>
      </c>
      <c r="U947" s="21" t="s">
        <v>96</v>
      </c>
      <c r="V947" s="46">
        <v>1</v>
      </c>
      <c r="W947" s="26">
        <f t="shared" si="141"/>
        <v>1</v>
      </c>
      <c r="X947" s="26"/>
      <c r="Y947" s="21">
        <v>12</v>
      </c>
      <c r="Z947" s="22">
        <f t="shared" si="131"/>
        <v>888</v>
      </c>
      <c r="AA947" s="20" t="s">
        <v>1398</v>
      </c>
      <c r="AB947" s="22"/>
      <c r="AC947" s="22">
        <v>1</v>
      </c>
      <c r="AD947" s="22"/>
      <c r="AE947" s="22">
        <f t="shared" si="142"/>
        <v>888</v>
      </c>
      <c r="AF947" s="22">
        <f t="shared" si="143"/>
        <v>888</v>
      </c>
      <c r="AH947" s="22"/>
      <c r="AI947" s="22"/>
      <c r="AJ947" s="22">
        <f t="shared" si="163"/>
        <v>888</v>
      </c>
      <c r="AK947" s="22">
        <f>IF(O947="(传统)XDSL",VLOOKUP(S947,[2]直销续费率明细!C:I,7,FALSE)*1,IF(O947="GPON+XDSL",VLOOKUP(S947,[2]直销续费率明细!C:I,7,FALSE)*1,VLOOKUP(S947,[2]直销续费率明细!C:I,5,FALSE)*1))</f>
        <v>25</v>
      </c>
      <c r="AL947" s="22" t="s">
        <v>1300</v>
      </c>
      <c r="AM947" s="22"/>
      <c r="AN947" s="22"/>
      <c r="AO947" s="22" t="s">
        <v>1393</v>
      </c>
      <c r="AP947" s="22" t="s">
        <v>1301</v>
      </c>
      <c r="AQ947" s="22"/>
      <c r="AR947" s="22"/>
      <c r="AS947" s="20">
        <f>IF(Y947&gt;=10,VLOOKUP(U947,[2]提成计算!B:T,19,FALSE),VLOOKUP(U947,[2]提成计算!B:T,18,FALSE))</f>
        <v>0.1</v>
      </c>
      <c r="AT947" s="20">
        <f t="shared" si="164"/>
        <v>88.800000000000011</v>
      </c>
      <c r="AU947" s="20">
        <f t="shared" si="165"/>
        <v>25</v>
      </c>
    </row>
    <row r="948" spans="1:47" s="20" customFormat="1" x14ac:dyDescent="0.15">
      <c r="A948" s="21" t="s">
        <v>1273</v>
      </c>
      <c r="B948" s="20" t="s">
        <v>918</v>
      </c>
      <c r="C948" s="20" t="s">
        <v>919</v>
      </c>
      <c r="D948" s="20" t="s">
        <v>920</v>
      </c>
      <c r="E948" s="20" t="s">
        <v>979</v>
      </c>
      <c r="F948" s="20" t="s">
        <v>1250</v>
      </c>
      <c r="G948" s="20" t="s">
        <v>1729</v>
      </c>
      <c r="I948" s="20">
        <v>13652459874</v>
      </c>
      <c r="J948" s="20" t="s">
        <v>924</v>
      </c>
      <c r="K948" s="20" t="s">
        <v>1298</v>
      </c>
      <c r="L948" s="20" t="s">
        <v>1299</v>
      </c>
      <c r="M948" s="20">
        <v>888</v>
      </c>
      <c r="N948" s="20">
        <v>888</v>
      </c>
      <c r="O948" s="20" t="s">
        <v>927</v>
      </c>
      <c r="P948" s="20" t="s">
        <v>1396</v>
      </c>
      <c r="Q948" s="28"/>
      <c r="R948" s="21"/>
      <c r="S948" s="25" t="s">
        <v>981</v>
      </c>
      <c r="T948" s="21" t="s">
        <v>53</v>
      </c>
      <c r="U948" s="21" t="s">
        <v>162</v>
      </c>
      <c r="V948" s="46">
        <v>1</v>
      </c>
      <c r="W948" s="26">
        <f t="shared" si="141"/>
        <v>1</v>
      </c>
      <c r="X948" s="26"/>
      <c r="Y948" s="21">
        <v>12</v>
      </c>
      <c r="Z948" s="22">
        <f t="shared" si="131"/>
        <v>888</v>
      </c>
      <c r="AA948" s="20" t="s">
        <v>1398</v>
      </c>
      <c r="AB948" s="22"/>
      <c r="AC948" s="22">
        <v>1</v>
      </c>
      <c r="AD948" s="22"/>
      <c r="AE948" s="22">
        <f t="shared" si="142"/>
        <v>888</v>
      </c>
      <c r="AF948" s="22">
        <f t="shared" si="143"/>
        <v>888</v>
      </c>
      <c r="AH948" s="22"/>
      <c r="AI948" s="22"/>
      <c r="AJ948" s="22">
        <f t="shared" si="163"/>
        <v>888</v>
      </c>
      <c r="AK948" s="22">
        <f>IF(O948="(传统)XDSL",VLOOKUP(S948,[2]直销续费率明细!C:I,7,FALSE)*1,IF(O948="GPON+XDSL",VLOOKUP(S948,[2]直销续费率明细!C:I,7,FALSE)*1,VLOOKUP(S948,[2]直销续费率明细!C:I,5,FALSE)*1))</f>
        <v>-40</v>
      </c>
      <c r="AL948" s="22" t="s">
        <v>1309</v>
      </c>
      <c r="AM948" s="22"/>
      <c r="AN948" s="22"/>
      <c r="AO948" s="22" t="s">
        <v>1393</v>
      </c>
      <c r="AP948" s="22" t="s">
        <v>1301</v>
      </c>
      <c r="AQ948" s="22"/>
      <c r="AR948" s="22"/>
      <c r="AS948" s="20">
        <f>IF(Y948&gt;=10,VLOOKUP(U948,[2]提成计算!B:T,19,FALSE),VLOOKUP(U948,[2]提成计算!B:T,18,FALSE))</f>
        <v>0.09</v>
      </c>
      <c r="AT948" s="20">
        <f t="shared" si="164"/>
        <v>79.92</v>
      </c>
      <c r="AU948" s="20">
        <f t="shared" si="165"/>
        <v>-40</v>
      </c>
    </row>
    <row r="949" spans="1:47" s="20" customFormat="1" x14ac:dyDescent="0.15">
      <c r="A949" s="21" t="s">
        <v>1273</v>
      </c>
      <c r="B949" s="20" t="s">
        <v>918</v>
      </c>
      <c r="C949" s="20" t="s">
        <v>1050</v>
      </c>
      <c r="D949" s="20" t="s">
        <v>1065</v>
      </c>
      <c r="E949" s="20" t="s">
        <v>1730</v>
      </c>
      <c r="F949" s="20" t="s">
        <v>1250</v>
      </c>
      <c r="G949" s="20" t="s">
        <v>1731</v>
      </c>
      <c r="I949" s="20">
        <v>13922959697</v>
      </c>
      <c r="J949" s="20" t="s">
        <v>924</v>
      </c>
      <c r="K949" s="20" t="s">
        <v>1298</v>
      </c>
      <c r="L949" s="20" t="s">
        <v>1299</v>
      </c>
      <c r="M949" s="20">
        <v>888</v>
      </c>
      <c r="N949" s="20">
        <v>888</v>
      </c>
      <c r="O949" s="20" t="s">
        <v>927</v>
      </c>
      <c r="P949" s="20" t="s">
        <v>1396</v>
      </c>
      <c r="Q949" s="28"/>
      <c r="R949" s="21"/>
      <c r="S949" s="25" t="s">
        <v>1705</v>
      </c>
      <c r="T949" s="21" t="s">
        <v>53</v>
      </c>
      <c r="U949" s="21" t="s">
        <v>125</v>
      </c>
      <c r="V949" s="46">
        <v>1</v>
      </c>
      <c r="W949" s="26">
        <f t="shared" si="141"/>
        <v>1</v>
      </c>
      <c r="X949" s="26"/>
      <c r="Y949" s="21">
        <v>12</v>
      </c>
      <c r="Z949" s="22">
        <f t="shared" si="131"/>
        <v>888</v>
      </c>
      <c r="AA949" s="20" t="s">
        <v>1398</v>
      </c>
      <c r="AB949" s="22"/>
      <c r="AC949" s="22">
        <v>1</v>
      </c>
      <c r="AD949" s="22"/>
      <c r="AE949" s="22">
        <f t="shared" si="142"/>
        <v>888</v>
      </c>
      <c r="AF949" s="22">
        <f t="shared" si="143"/>
        <v>888</v>
      </c>
      <c r="AH949" s="22"/>
      <c r="AI949" s="22"/>
      <c r="AJ949" s="22">
        <f t="shared" si="163"/>
        <v>888</v>
      </c>
      <c r="AK949" s="22">
        <f>IF(O949="(传统)XDSL",VLOOKUP(S949,[2]直销续费率明细!C:I,7,FALSE)*1,IF(O949="GPON+XDSL",VLOOKUP(S949,[2]直销续费率明细!C:I,7,FALSE)*1,VLOOKUP(S949,[2]直销续费率明细!C:I,5,FALSE)*1))</f>
        <v>-40</v>
      </c>
      <c r="AL949" s="22" t="s">
        <v>1300</v>
      </c>
      <c r="AM949" s="22"/>
      <c r="AN949" s="22"/>
      <c r="AO949" s="22" t="s">
        <v>1393</v>
      </c>
      <c r="AP949" s="22" t="s">
        <v>1301</v>
      </c>
      <c r="AQ949" s="22"/>
      <c r="AR949" s="22"/>
      <c r="AS949" s="20">
        <f>IF(Y949&gt;=10,VLOOKUP(U949,[2]提成计算!B:T,19,FALSE),VLOOKUP(U949,[2]提成计算!B:T,18,FALSE))</f>
        <v>0.09</v>
      </c>
      <c r="AT949" s="20">
        <f t="shared" si="164"/>
        <v>79.92</v>
      </c>
      <c r="AU949" s="20">
        <f t="shared" si="165"/>
        <v>-40</v>
      </c>
    </row>
    <row r="950" spans="1:47" s="20" customFormat="1" x14ac:dyDescent="0.15">
      <c r="A950" s="21" t="s">
        <v>1273</v>
      </c>
      <c r="B950" s="20" t="s">
        <v>918</v>
      </c>
      <c r="C950" s="20" t="s">
        <v>1050</v>
      </c>
      <c r="D950" s="20" t="s">
        <v>1070</v>
      </c>
      <c r="E950" s="20" t="s">
        <v>1606</v>
      </c>
      <c r="F950" s="20" t="s">
        <v>1250</v>
      </c>
      <c r="G950" s="20" t="s">
        <v>1732</v>
      </c>
      <c r="I950" s="20">
        <v>13492344292</v>
      </c>
      <c r="J950" s="20" t="s">
        <v>924</v>
      </c>
      <c r="K950" s="20" t="s">
        <v>1298</v>
      </c>
      <c r="L950" s="20" t="s">
        <v>1299</v>
      </c>
      <c r="M950" s="20">
        <v>888</v>
      </c>
      <c r="N950" s="20">
        <v>888</v>
      </c>
      <c r="O950" s="20" t="s">
        <v>927</v>
      </c>
      <c r="P950" s="20" t="s">
        <v>1396</v>
      </c>
      <c r="Q950" s="28"/>
      <c r="R950" s="21"/>
      <c r="S950" s="25" t="s">
        <v>1337</v>
      </c>
      <c r="T950" s="21" t="s">
        <v>53</v>
      </c>
      <c r="U950" s="21" t="s">
        <v>1733</v>
      </c>
      <c r="V950" s="46">
        <v>1</v>
      </c>
      <c r="W950" s="26">
        <f t="shared" si="141"/>
        <v>1</v>
      </c>
      <c r="X950" s="26"/>
      <c r="Y950" s="21">
        <v>12</v>
      </c>
      <c r="Z950" s="22">
        <f t="shared" si="131"/>
        <v>888</v>
      </c>
      <c r="AA950" s="20" t="s">
        <v>1398</v>
      </c>
      <c r="AB950" s="22"/>
      <c r="AC950" s="22">
        <v>1</v>
      </c>
      <c r="AD950" s="22"/>
      <c r="AE950" s="22">
        <f t="shared" si="142"/>
        <v>888</v>
      </c>
      <c r="AF950" s="22">
        <f t="shared" si="143"/>
        <v>888</v>
      </c>
      <c r="AH950" s="22"/>
      <c r="AI950" s="22"/>
      <c r="AJ950" s="22">
        <f t="shared" si="163"/>
        <v>888</v>
      </c>
      <c r="AK950" s="22">
        <f>IF(O950="(传统)XDSL",VLOOKUP(S950,[2]直销续费率明细!C:I,7,FALSE)*1,IF(O950="GPON+XDSL",VLOOKUP(S950,[2]直销续费率明细!C:I,7,FALSE)*1,VLOOKUP(S950,[2]直销续费率明细!C:I,5,FALSE)*1))</f>
        <v>25</v>
      </c>
      <c r="AL950" s="22" t="s">
        <v>1300</v>
      </c>
      <c r="AM950" s="22"/>
      <c r="AN950" s="22"/>
      <c r="AO950" s="22" t="s">
        <v>1393</v>
      </c>
      <c r="AP950" s="22" t="s">
        <v>1301</v>
      </c>
      <c r="AQ950" s="22"/>
      <c r="AR950" s="22"/>
      <c r="AS950" s="20">
        <f>IF(Y950&gt;=10,VLOOKUP(U950,[2]提成计算!B:T,19,FALSE),VLOOKUP(U950,[2]提成计算!B:T,18,FALSE))</f>
        <v>0.09</v>
      </c>
      <c r="AT950" s="20">
        <f t="shared" si="164"/>
        <v>79.92</v>
      </c>
      <c r="AU950" s="20">
        <f t="shared" si="165"/>
        <v>25</v>
      </c>
    </row>
    <row r="951" spans="1:47" s="20" customFormat="1" x14ac:dyDescent="0.15">
      <c r="A951" s="21" t="s">
        <v>1273</v>
      </c>
      <c r="B951" s="20" t="s">
        <v>918</v>
      </c>
      <c r="C951" s="20" t="s">
        <v>1099</v>
      </c>
      <c r="D951" s="20" t="s">
        <v>1100</v>
      </c>
      <c r="E951" s="20" t="s">
        <v>1110</v>
      </c>
      <c r="F951" s="20" t="s">
        <v>1250</v>
      </c>
      <c r="G951" s="20" t="s">
        <v>1734</v>
      </c>
      <c r="I951" s="20">
        <v>13332618606</v>
      </c>
      <c r="J951" s="20" t="s">
        <v>924</v>
      </c>
      <c r="K951" s="20" t="s">
        <v>1298</v>
      </c>
      <c r="L951" s="20" t="s">
        <v>1299</v>
      </c>
      <c r="M951" s="20">
        <v>888</v>
      </c>
      <c r="N951" s="20">
        <v>888</v>
      </c>
      <c r="O951" s="20" t="s">
        <v>927</v>
      </c>
      <c r="P951" s="20" t="s">
        <v>1396</v>
      </c>
      <c r="Q951" s="28"/>
      <c r="R951" s="21"/>
      <c r="S951" s="25" t="s">
        <v>1148</v>
      </c>
      <c r="T951" s="21" t="s">
        <v>53</v>
      </c>
      <c r="U951" s="21" t="s">
        <v>54</v>
      </c>
      <c r="V951" s="46">
        <v>1</v>
      </c>
      <c r="W951" s="26">
        <f t="shared" si="141"/>
        <v>1</v>
      </c>
      <c r="X951" s="26"/>
      <c r="Y951" s="21">
        <v>12</v>
      </c>
      <c r="Z951" s="22">
        <f t="shared" si="131"/>
        <v>888</v>
      </c>
      <c r="AA951" s="20" t="s">
        <v>1398</v>
      </c>
      <c r="AB951" s="22"/>
      <c r="AC951" s="22">
        <v>1</v>
      </c>
      <c r="AD951" s="22"/>
      <c r="AE951" s="22">
        <f t="shared" si="142"/>
        <v>888</v>
      </c>
      <c r="AF951" s="22">
        <f t="shared" si="143"/>
        <v>888</v>
      </c>
      <c r="AH951" s="22"/>
      <c r="AI951" s="22"/>
      <c r="AJ951" s="22">
        <f t="shared" si="163"/>
        <v>888</v>
      </c>
      <c r="AK951" s="22">
        <f>IF(O951="(传统)XDSL",VLOOKUP(S951,[2]直销续费率明细!C:I,7,FALSE)*1,IF(O951="GPON+XDSL",VLOOKUP(S951,[2]直销续费率明细!C:I,7,FALSE)*1,VLOOKUP(S951,[2]直销续费率明细!C:I,5,FALSE)*1))</f>
        <v>-40</v>
      </c>
      <c r="AL951" s="22" t="s">
        <v>1300</v>
      </c>
      <c r="AM951" s="22"/>
      <c r="AN951" s="22"/>
      <c r="AO951" s="22" t="s">
        <v>1393</v>
      </c>
      <c r="AP951" s="22" t="s">
        <v>1301</v>
      </c>
      <c r="AQ951" s="22"/>
      <c r="AR951" s="22"/>
      <c r="AS951" s="20">
        <f>IF(Y951&gt;=10,VLOOKUP(U951,[2]提成计算!B:T,19,FALSE),VLOOKUP(U951,[2]提成计算!B:T,18,FALSE))</f>
        <v>0.1</v>
      </c>
      <c r="AT951" s="20">
        <f t="shared" si="164"/>
        <v>88.800000000000011</v>
      </c>
      <c r="AU951" s="20">
        <f t="shared" si="165"/>
        <v>-40</v>
      </c>
    </row>
    <row r="952" spans="1:47" s="20" customFormat="1" x14ac:dyDescent="0.15">
      <c r="A952" s="21" t="s">
        <v>1273</v>
      </c>
      <c r="B952" s="20" t="s">
        <v>918</v>
      </c>
      <c r="C952" s="20" t="s">
        <v>1099</v>
      </c>
      <c r="D952" s="20" t="s">
        <v>1136</v>
      </c>
      <c r="E952" s="20" t="s">
        <v>1101</v>
      </c>
      <c r="F952" s="20" t="s">
        <v>1250</v>
      </c>
      <c r="G952" s="20" t="s">
        <v>1735</v>
      </c>
      <c r="I952" s="20">
        <v>13694924633</v>
      </c>
      <c r="J952" s="20" t="s">
        <v>1049</v>
      </c>
      <c r="K952" s="20" t="s">
        <v>1298</v>
      </c>
      <c r="L952" s="20" t="s">
        <v>1358</v>
      </c>
      <c r="M952" s="20">
        <v>1088</v>
      </c>
      <c r="N952" s="20">
        <v>1088</v>
      </c>
      <c r="O952" s="20" t="e">
        <v>#N/A</v>
      </c>
      <c r="P952" s="20" t="s">
        <v>1396</v>
      </c>
      <c r="Q952" s="28"/>
      <c r="R952" s="21"/>
      <c r="S952" s="21"/>
      <c r="T952" s="21" t="s">
        <v>1108</v>
      </c>
      <c r="U952" s="21" t="s">
        <v>1718</v>
      </c>
      <c r="V952" s="46">
        <v>1</v>
      </c>
      <c r="W952" s="26">
        <f t="shared" si="141"/>
        <v>1</v>
      </c>
      <c r="X952" s="26">
        <f t="shared" si="144"/>
        <v>1</v>
      </c>
      <c r="Y952" s="21">
        <v>10</v>
      </c>
      <c r="Z952" s="22">
        <f t="shared" si="131"/>
        <v>1088</v>
      </c>
      <c r="AA952" s="20" t="s">
        <v>1398</v>
      </c>
      <c r="AB952" s="22"/>
      <c r="AC952" s="22">
        <v>1</v>
      </c>
      <c r="AD952" s="22"/>
      <c r="AE952" s="22">
        <f t="shared" si="142"/>
        <v>1088</v>
      </c>
      <c r="AF952" s="22">
        <f t="shared" si="143"/>
        <v>1088</v>
      </c>
      <c r="AG952" s="20">
        <f t="shared" ref="AG952:AG953" si="166">N952</f>
        <v>1088</v>
      </c>
      <c r="AJ952" s="22"/>
      <c r="AK952" s="22"/>
      <c r="AL952" s="22"/>
      <c r="AM952" s="22"/>
      <c r="AN952" s="22"/>
      <c r="AO952" s="22" t="s">
        <v>1522</v>
      </c>
      <c r="AP952" s="22" t="s">
        <v>1301</v>
      </c>
      <c r="AQ952" s="22"/>
      <c r="AR952" s="22"/>
    </row>
    <row r="953" spans="1:47" s="20" customFormat="1" x14ac:dyDescent="0.15">
      <c r="A953" s="21" t="s">
        <v>1273</v>
      </c>
      <c r="B953" s="20" t="s">
        <v>918</v>
      </c>
      <c r="C953" s="20" t="s">
        <v>1099</v>
      </c>
      <c r="D953" s="20" t="s">
        <v>1136</v>
      </c>
      <c r="E953" s="20" t="s">
        <v>1115</v>
      </c>
      <c r="F953" s="20" t="s">
        <v>1250</v>
      </c>
      <c r="G953" s="20" t="s">
        <v>1736</v>
      </c>
      <c r="I953" s="20">
        <v>13728286590</v>
      </c>
      <c r="J953" s="20" t="s">
        <v>1268</v>
      </c>
      <c r="K953" s="20" t="s">
        <v>1298</v>
      </c>
      <c r="L953" s="20" t="s">
        <v>1358</v>
      </c>
      <c r="M953" s="20">
        <v>1088</v>
      </c>
      <c r="N953" s="20">
        <v>1088</v>
      </c>
      <c r="O953" s="20" t="s">
        <v>927</v>
      </c>
      <c r="P953" s="20" t="s">
        <v>1524</v>
      </c>
      <c r="Q953" s="28"/>
      <c r="R953" s="21"/>
      <c r="S953" s="21"/>
      <c r="T953" s="21" t="s">
        <v>53</v>
      </c>
      <c r="U953" s="21" t="s">
        <v>1737</v>
      </c>
      <c r="V953" s="46">
        <v>1</v>
      </c>
      <c r="W953" s="26">
        <f t="shared" si="141"/>
        <v>1</v>
      </c>
      <c r="X953" s="26">
        <f t="shared" si="144"/>
        <v>1</v>
      </c>
      <c r="Y953" s="21">
        <v>10</v>
      </c>
      <c r="Z953" s="22">
        <f t="shared" si="131"/>
        <v>1088</v>
      </c>
      <c r="AA953" s="20" t="s">
        <v>1526</v>
      </c>
      <c r="AB953" s="22"/>
      <c r="AC953" s="22">
        <v>1</v>
      </c>
      <c r="AD953" s="22"/>
      <c r="AE953" s="22">
        <f t="shared" si="142"/>
        <v>1088</v>
      </c>
      <c r="AF953" s="22">
        <f t="shared" si="143"/>
        <v>1088</v>
      </c>
      <c r="AG953" s="20">
        <f t="shared" si="166"/>
        <v>1088</v>
      </c>
      <c r="AJ953" s="22"/>
      <c r="AK953" s="22"/>
      <c r="AL953" s="22"/>
      <c r="AM953" s="22"/>
      <c r="AN953" s="22"/>
      <c r="AO953" s="22" t="s">
        <v>1522</v>
      </c>
      <c r="AP953" s="22" t="s">
        <v>1301</v>
      </c>
      <c r="AQ953" s="22"/>
      <c r="AR953" s="22"/>
    </row>
    <row r="954" spans="1:47" s="20" customFormat="1" x14ac:dyDescent="0.15">
      <c r="A954" s="21" t="s">
        <v>1273</v>
      </c>
      <c r="B954" s="20" t="s">
        <v>918</v>
      </c>
      <c r="C954" s="20" t="s">
        <v>984</v>
      </c>
      <c r="D954" s="20" t="s">
        <v>1029</v>
      </c>
      <c r="E954" s="20" t="s">
        <v>1047</v>
      </c>
      <c r="F954" s="20" t="s">
        <v>1250</v>
      </c>
      <c r="G954" s="20" t="s">
        <v>1738</v>
      </c>
      <c r="I954" s="20">
        <v>13650368355</v>
      </c>
      <c r="J954" s="20" t="s">
        <v>924</v>
      </c>
      <c r="K954" s="20" t="s">
        <v>1298</v>
      </c>
      <c r="L954" s="20" t="s">
        <v>1299</v>
      </c>
      <c r="M954" s="20">
        <v>888</v>
      </c>
      <c r="N954" s="20">
        <v>888</v>
      </c>
      <c r="O954" s="20" t="s">
        <v>927</v>
      </c>
      <c r="P954" s="20" t="s">
        <v>1524</v>
      </c>
      <c r="Q954" s="28"/>
      <c r="R954" s="21"/>
      <c r="S954" s="25" t="s">
        <v>1423</v>
      </c>
      <c r="T954" s="21" t="s">
        <v>53</v>
      </c>
      <c r="U954" s="21" t="s">
        <v>222</v>
      </c>
      <c r="V954" s="46">
        <v>1</v>
      </c>
      <c r="W954" s="26">
        <f t="shared" si="141"/>
        <v>1</v>
      </c>
      <c r="X954" s="26"/>
      <c r="Y954" s="21">
        <v>12</v>
      </c>
      <c r="Z954" s="22">
        <f t="shared" si="131"/>
        <v>888</v>
      </c>
      <c r="AA954" s="20" t="s">
        <v>1526</v>
      </c>
      <c r="AB954" s="22"/>
      <c r="AC954" s="22">
        <v>1</v>
      </c>
      <c r="AD954" s="22"/>
      <c r="AE954" s="22">
        <f t="shared" si="142"/>
        <v>888</v>
      </c>
      <c r="AF954" s="22">
        <f t="shared" si="143"/>
        <v>888</v>
      </c>
      <c r="AH954" s="22"/>
      <c r="AI954" s="22"/>
      <c r="AJ954" s="22">
        <f t="shared" ref="AJ954:AJ955" si="167">N954</f>
        <v>888</v>
      </c>
      <c r="AK954" s="22">
        <f>IF(O954="(传统)XDSL",VLOOKUP(S954,[2]直销续费率明细!C:I,7,FALSE)*1,IF(O954="GPON+XDSL",VLOOKUP(S954,[2]直销续费率明细!C:I,7,FALSE)*1,VLOOKUP(S954,[2]直销续费率明细!C:I,5,FALSE)*1))</f>
        <v>25</v>
      </c>
      <c r="AL954" s="22" t="s">
        <v>1300</v>
      </c>
      <c r="AM954" s="22"/>
      <c r="AN954" s="22"/>
      <c r="AO954" s="22" t="s">
        <v>1393</v>
      </c>
      <c r="AP954" s="22" t="s">
        <v>1301</v>
      </c>
      <c r="AQ954" s="22"/>
      <c r="AR954" s="22"/>
      <c r="AS954" s="20">
        <f>IF(Y954&gt;=10,VLOOKUP(U954,[2]提成计算!B:T,19,FALSE),VLOOKUP(U954,[2]提成计算!B:T,18,FALSE))</f>
        <v>0.1</v>
      </c>
      <c r="AT954" s="20">
        <f t="shared" ref="AT954:AT955" si="168">IF(AD954*AS954&gt;0,AD954*AS954,AE954*AS954)</f>
        <v>88.800000000000011</v>
      </c>
      <c r="AU954" s="20">
        <f t="shared" ref="AU954:AU955" si="169">IF(AND(AK954&lt;0,AK954+AT954&lt;0),-AT954,AK954)</f>
        <v>25</v>
      </c>
    </row>
    <row r="955" spans="1:47" s="20" customFormat="1" x14ac:dyDescent="0.15">
      <c r="A955" s="21" t="s">
        <v>1273</v>
      </c>
      <c r="B955" s="20" t="s">
        <v>918</v>
      </c>
      <c r="C955" s="20" t="s">
        <v>919</v>
      </c>
      <c r="D955" s="20" t="s">
        <v>941</v>
      </c>
      <c r="E955" s="20" t="s">
        <v>942</v>
      </c>
      <c r="F955" s="20" t="s">
        <v>1250</v>
      </c>
      <c r="G955" s="20" t="s">
        <v>1739</v>
      </c>
      <c r="I955" s="20">
        <v>13751976376</v>
      </c>
      <c r="J955" s="20" t="s">
        <v>924</v>
      </c>
      <c r="K955" s="20" t="s">
        <v>1298</v>
      </c>
      <c r="L955" s="20" t="s">
        <v>1299</v>
      </c>
      <c r="M955" s="20">
        <v>888</v>
      </c>
      <c r="N955" s="20">
        <v>888</v>
      </c>
      <c r="O955" s="20" t="s">
        <v>927</v>
      </c>
      <c r="P955" s="20" t="s">
        <v>1396</v>
      </c>
      <c r="Q955" s="28"/>
      <c r="R955" s="21"/>
      <c r="S955" s="25" t="s">
        <v>1341</v>
      </c>
      <c r="T955" s="21" t="s">
        <v>53</v>
      </c>
      <c r="U955" s="21" t="s">
        <v>1740</v>
      </c>
      <c r="V955" s="46">
        <v>1</v>
      </c>
      <c r="W955" s="26">
        <f t="shared" si="141"/>
        <v>1</v>
      </c>
      <c r="X955" s="26"/>
      <c r="Y955" s="21">
        <v>12</v>
      </c>
      <c r="Z955" s="22">
        <f t="shared" si="131"/>
        <v>888</v>
      </c>
      <c r="AA955" s="20" t="s">
        <v>1398</v>
      </c>
      <c r="AB955" s="22"/>
      <c r="AC955" s="22">
        <v>1</v>
      </c>
      <c r="AD955" s="22"/>
      <c r="AE955" s="22">
        <f t="shared" si="142"/>
        <v>888</v>
      </c>
      <c r="AF955" s="22">
        <f t="shared" si="143"/>
        <v>888</v>
      </c>
      <c r="AH955" s="22"/>
      <c r="AI955" s="22"/>
      <c r="AJ955" s="22">
        <f t="shared" si="167"/>
        <v>888</v>
      </c>
      <c r="AK955" s="22">
        <f>IF(O955="(传统)XDSL",VLOOKUP(S955,[2]直销续费率明细!C:I,7,FALSE)*1,IF(O955="GPON+XDSL",VLOOKUP(S955,[2]直销续费率明细!C:I,7,FALSE)*1,VLOOKUP(S955,[2]直销续费率明细!C:I,5,FALSE)*1))</f>
        <v>25</v>
      </c>
      <c r="AL955" s="22" t="s">
        <v>1300</v>
      </c>
      <c r="AM955" s="22"/>
      <c r="AN955" s="22"/>
      <c r="AO955" s="22" t="s">
        <v>1393</v>
      </c>
      <c r="AP955" s="22" t="s">
        <v>1301</v>
      </c>
      <c r="AQ955" s="22"/>
      <c r="AR955" s="22"/>
      <c r="AS955" s="20">
        <f>IF(Y955&gt;=10,VLOOKUP(U955,[2]提成计算!B:T,19,FALSE),VLOOKUP(U955,[2]提成计算!B:T,18,FALSE))</f>
        <v>0.1</v>
      </c>
      <c r="AT955" s="20">
        <f t="shared" si="168"/>
        <v>88.800000000000011</v>
      </c>
      <c r="AU955" s="20">
        <f t="shared" si="169"/>
        <v>25</v>
      </c>
    </row>
    <row r="956" spans="1:47" s="20" customFormat="1" x14ac:dyDescent="0.15">
      <c r="A956" s="21" t="s">
        <v>1273</v>
      </c>
      <c r="B956" s="20" t="s">
        <v>918</v>
      </c>
      <c r="C956" s="20" t="s">
        <v>1178</v>
      </c>
      <c r="D956" s="20" t="s">
        <v>1183</v>
      </c>
      <c r="E956" s="20" t="s">
        <v>1240</v>
      </c>
      <c r="F956" s="20" t="s">
        <v>1250</v>
      </c>
      <c r="G956" s="20" t="s">
        <v>1741</v>
      </c>
      <c r="I956" s="20">
        <v>15218768500</v>
      </c>
      <c r="J956" s="20" t="s">
        <v>1268</v>
      </c>
      <c r="K956" s="20" t="s">
        <v>1298</v>
      </c>
      <c r="L956" s="20" t="s">
        <v>1358</v>
      </c>
      <c r="M956" s="20">
        <v>1088</v>
      </c>
      <c r="N956" s="20">
        <v>1088</v>
      </c>
      <c r="O956" s="20" t="s">
        <v>927</v>
      </c>
      <c r="P956" s="20" t="s">
        <v>1396</v>
      </c>
      <c r="Q956" s="28"/>
      <c r="R956" s="21"/>
      <c r="S956" s="21"/>
      <c r="T956" s="21" t="s">
        <v>53</v>
      </c>
      <c r="U956" s="21" t="s">
        <v>1239</v>
      </c>
      <c r="V956" s="46">
        <v>1</v>
      </c>
      <c r="W956" s="26">
        <f t="shared" si="141"/>
        <v>1</v>
      </c>
      <c r="X956" s="26">
        <f t="shared" si="144"/>
        <v>1</v>
      </c>
      <c r="Y956" s="21">
        <v>10</v>
      </c>
      <c r="Z956" s="22">
        <f t="shared" si="131"/>
        <v>1088</v>
      </c>
      <c r="AA956" s="20" t="s">
        <v>1398</v>
      </c>
      <c r="AB956" s="22"/>
      <c r="AC956" s="22">
        <v>1</v>
      </c>
      <c r="AD956" s="22"/>
      <c r="AE956" s="22">
        <f t="shared" si="142"/>
        <v>1088</v>
      </c>
      <c r="AF956" s="22">
        <f t="shared" si="143"/>
        <v>1088</v>
      </c>
      <c r="AG956" s="20">
        <f>N956</f>
        <v>1088</v>
      </c>
      <c r="AJ956" s="22"/>
      <c r="AK956" s="22"/>
      <c r="AL956" s="22"/>
      <c r="AM956" s="22"/>
      <c r="AN956" s="22"/>
      <c r="AO956" s="22" t="s">
        <v>1742</v>
      </c>
      <c r="AP956" s="22" t="s">
        <v>1301</v>
      </c>
      <c r="AQ956" s="22"/>
      <c r="AR956" s="22"/>
    </row>
    <row r="957" spans="1:47" s="20" customFormat="1" x14ac:dyDescent="0.15">
      <c r="A957" s="21" t="s">
        <v>1273</v>
      </c>
      <c r="B957" s="20" t="s">
        <v>918</v>
      </c>
      <c r="C957" s="20" t="s">
        <v>1050</v>
      </c>
      <c r="D957" s="20" t="s">
        <v>1078</v>
      </c>
      <c r="E957" s="20" t="s">
        <v>1079</v>
      </c>
      <c r="F957" s="20" t="s">
        <v>1250</v>
      </c>
      <c r="G957" s="20" t="s">
        <v>1743</v>
      </c>
      <c r="I957" s="20">
        <v>13553828903</v>
      </c>
      <c r="J957" s="20" t="s">
        <v>924</v>
      </c>
      <c r="K957" s="20" t="s">
        <v>1298</v>
      </c>
      <c r="L957" s="20" t="s">
        <v>1299</v>
      </c>
      <c r="M957" s="20">
        <v>888</v>
      </c>
      <c r="N957" s="20">
        <v>888</v>
      </c>
      <c r="O957" s="20" t="s">
        <v>927</v>
      </c>
      <c r="P957" s="20" t="s">
        <v>1744</v>
      </c>
      <c r="Q957" s="28"/>
      <c r="R957" s="21"/>
      <c r="S957" s="25" t="s">
        <v>1087</v>
      </c>
      <c r="T957" s="21" t="s">
        <v>1108</v>
      </c>
      <c r="U957" s="21" t="s">
        <v>1745</v>
      </c>
      <c r="V957" s="46">
        <v>1</v>
      </c>
      <c r="W957" s="26">
        <f t="shared" si="141"/>
        <v>1</v>
      </c>
      <c r="X957" s="26"/>
      <c r="Y957" s="21">
        <v>12</v>
      </c>
      <c r="Z957" s="22">
        <f t="shared" si="131"/>
        <v>888</v>
      </c>
      <c r="AA957" s="20" t="s">
        <v>1746</v>
      </c>
      <c r="AB957" s="22"/>
      <c r="AC957" s="22">
        <v>1</v>
      </c>
      <c r="AD957" s="22"/>
      <c r="AE957" s="22">
        <f t="shared" si="142"/>
        <v>888</v>
      </c>
      <c r="AF957" s="22">
        <f t="shared" si="143"/>
        <v>888</v>
      </c>
      <c r="AH957" s="22"/>
      <c r="AI957" s="22"/>
      <c r="AJ957" s="22">
        <f t="shared" ref="AJ957:AJ959" si="170">N957</f>
        <v>888</v>
      </c>
      <c r="AK957" s="22">
        <f>IF(O957="(传统)XDSL",VLOOKUP(S957,[1]续费率明细!C:I,7,FALSE)*1,IF(O957="GPON+XDSL",VLOOKUP(S957,[1]续费率明细!C:I,7,FALSE)*1,VLOOKUP(S957,[1]续费率明细!C:I,5,FALSE)*1))</f>
        <v>25</v>
      </c>
      <c r="AL957" s="22" t="s">
        <v>1300</v>
      </c>
      <c r="AM957" s="22"/>
      <c r="AN957" s="22"/>
      <c r="AO957" s="22" t="s">
        <v>1393</v>
      </c>
      <c r="AP957" s="22" t="s">
        <v>1301</v>
      </c>
      <c r="AQ957" s="22"/>
      <c r="AR957" s="22"/>
    </row>
    <row r="958" spans="1:47" s="20" customFormat="1" x14ac:dyDescent="0.15">
      <c r="A958" s="21" t="s">
        <v>1273</v>
      </c>
      <c r="B958" s="20" t="s">
        <v>918</v>
      </c>
      <c r="C958" s="20" t="s">
        <v>1099</v>
      </c>
      <c r="D958" s="20" t="s">
        <v>1121</v>
      </c>
      <c r="E958" s="20" t="s">
        <v>1175</v>
      </c>
      <c r="F958" s="20" t="s">
        <v>1250</v>
      </c>
      <c r="G958" s="20" t="s">
        <v>1747</v>
      </c>
      <c r="I958" s="20">
        <v>15817531936</v>
      </c>
      <c r="J958" s="20" t="s">
        <v>924</v>
      </c>
      <c r="K958" s="20" t="s">
        <v>1298</v>
      </c>
      <c r="L958" s="20" t="s">
        <v>1299</v>
      </c>
      <c r="M958" s="20">
        <v>888</v>
      </c>
      <c r="N958" s="20">
        <v>888</v>
      </c>
      <c r="O958" s="20" t="s">
        <v>927</v>
      </c>
      <c r="P958" s="20" t="s">
        <v>1396</v>
      </c>
      <c r="Q958" s="28"/>
      <c r="R958" s="21"/>
      <c r="S958" s="25" t="s">
        <v>1748</v>
      </c>
      <c r="T958" s="21" t="s">
        <v>53</v>
      </c>
      <c r="U958" s="21" t="s">
        <v>322</v>
      </c>
      <c r="V958" s="46">
        <v>1</v>
      </c>
      <c r="W958" s="26">
        <f t="shared" si="141"/>
        <v>1</v>
      </c>
      <c r="X958" s="26"/>
      <c r="Y958" s="21">
        <v>12</v>
      </c>
      <c r="Z958" s="22">
        <f t="shared" ref="Z958:Z1021" si="171">N958</f>
        <v>888</v>
      </c>
      <c r="AA958" s="20" t="s">
        <v>1403</v>
      </c>
      <c r="AB958" s="22"/>
      <c r="AC958" s="22">
        <v>1</v>
      </c>
      <c r="AD958" s="22"/>
      <c r="AE958" s="22">
        <f t="shared" si="142"/>
        <v>888</v>
      </c>
      <c r="AF958" s="22">
        <f t="shared" si="143"/>
        <v>888</v>
      </c>
      <c r="AH958" s="22"/>
      <c r="AI958" s="22"/>
      <c r="AJ958" s="22">
        <f t="shared" si="170"/>
        <v>888</v>
      </c>
      <c r="AK958" s="22">
        <f>IF(O958="(传统)XDSL",VLOOKUP(S958,[2]直销续费率明细!C:I,7,FALSE)*1,IF(O958="GPON+XDSL",VLOOKUP(S958,[2]直销续费率明细!C:I,7,FALSE)*1,VLOOKUP(S958,[2]直销续费率明细!C:I,5,FALSE)*1))</f>
        <v>-40</v>
      </c>
      <c r="AL958" s="22" t="s">
        <v>1309</v>
      </c>
      <c r="AM958" s="22"/>
      <c r="AN958" s="22"/>
      <c r="AO958" s="22" t="s">
        <v>1399</v>
      </c>
      <c r="AP958" s="22" t="s">
        <v>1301</v>
      </c>
      <c r="AQ958" s="22"/>
      <c r="AR958" s="22"/>
      <c r="AS958" s="20">
        <f>IF(Y958&gt;=10,VLOOKUP(U958,[2]提成计算!B:T,19,FALSE),VLOOKUP(U958,[2]提成计算!B:T,18,FALSE))</f>
        <v>0.09</v>
      </c>
      <c r="AT958" s="20">
        <f t="shared" ref="AT958:AT959" si="172">IF(AD958*AS958&gt;0,AD958*AS958,AE958*AS958)</f>
        <v>79.92</v>
      </c>
      <c r="AU958" s="20">
        <f t="shared" ref="AU958:AU959" si="173">IF(AND(AK958&lt;0,AK958+AT958&lt;0),-AT958,AK958)</f>
        <v>-40</v>
      </c>
    </row>
    <row r="959" spans="1:47" s="20" customFormat="1" x14ac:dyDescent="0.15">
      <c r="A959" s="21" t="s">
        <v>1273</v>
      </c>
      <c r="B959" s="20" t="s">
        <v>918</v>
      </c>
      <c r="C959" s="20" t="s">
        <v>1099</v>
      </c>
      <c r="D959" s="20" t="s">
        <v>1121</v>
      </c>
      <c r="E959" s="20" t="s">
        <v>1122</v>
      </c>
      <c r="F959" s="20" t="s">
        <v>1250</v>
      </c>
      <c r="G959" s="20" t="s">
        <v>1749</v>
      </c>
      <c r="I959" s="20">
        <v>13794811217</v>
      </c>
      <c r="J959" s="20" t="s">
        <v>924</v>
      </c>
      <c r="K959" s="20" t="s">
        <v>1298</v>
      </c>
      <c r="L959" s="20" t="s">
        <v>1299</v>
      </c>
      <c r="M959" s="20">
        <v>888</v>
      </c>
      <c r="N959" s="20">
        <v>888</v>
      </c>
      <c r="O959" s="20" t="s">
        <v>927</v>
      </c>
      <c r="P959" s="20" t="s">
        <v>1269</v>
      </c>
      <c r="Q959" s="28"/>
      <c r="R959" s="21"/>
      <c r="S959" s="25" t="s">
        <v>1126</v>
      </c>
      <c r="T959" s="21" t="s">
        <v>53</v>
      </c>
      <c r="U959" s="21" t="s">
        <v>1750</v>
      </c>
      <c r="V959" s="46">
        <v>1</v>
      </c>
      <c r="W959" s="26">
        <f t="shared" si="141"/>
        <v>1</v>
      </c>
      <c r="X959" s="26"/>
      <c r="Y959" s="21">
        <v>12</v>
      </c>
      <c r="Z959" s="22">
        <f t="shared" si="171"/>
        <v>888</v>
      </c>
      <c r="AA959" s="20" t="s">
        <v>1403</v>
      </c>
      <c r="AB959" s="22"/>
      <c r="AC959" s="22">
        <v>1</v>
      </c>
      <c r="AD959" s="22"/>
      <c r="AE959" s="22">
        <f t="shared" si="142"/>
        <v>888</v>
      </c>
      <c r="AF959" s="22">
        <f t="shared" si="143"/>
        <v>888</v>
      </c>
      <c r="AH959" s="22"/>
      <c r="AI959" s="22"/>
      <c r="AJ959" s="22">
        <f t="shared" si="170"/>
        <v>888</v>
      </c>
      <c r="AK959" s="22">
        <f>IF(O959="(传统)XDSL",VLOOKUP(S959,[2]直销续费率明细!C:I,7,FALSE)*1,IF(O959="GPON+XDSL",VLOOKUP(S959,[2]直销续费率明细!C:I,7,FALSE)*1,VLOOKUP(S959,[2]直销续费率明细!C:I,5,FALSE)*1))</f>
        <v>-40</v>
      </c>
      <c r="AL959" s="22" t="s">
        <v>1300</v>
      </c>
      <c r="AM959" s="22"/>
      <c r="AN959" s="22"/>
      <c r="AO959" s="22" t="s">
        <v>1399</v>
      </c>
      <c r="AP959" s="22" t="s">
        <v>1301</v>
      </c>
      <c r="AQ959" s="22"/>
      <c r="AR959" s="22"/>
      <c r="AS959" s="20">
        <f>IF(Y959&gt;=10,VLOOKUP(U959,[2]提成计算!B:T,19,FALSE),VLOOKUP(U959,[2]提成计算!B:T,18,FALSE))</f>
        <v>0.1</v>
      </c>
      <c r="AT959" s="20">
        <f t="shared" si="172"/>
        <v>88.800000000000011</v>
      </c>
      <c r="AU959" s="20">
        <f t="shared" si="173"/>
        <v>-40</v>
      </c>
    </row>
    <row r="960" spans="1:47" s="20" customFormat="1" x14ac:dyDescent="0.15">
      <c r="A960" s="21" t="s">
        <v>1273</v>
      </c>
      <c r="B960" s="20" t="s">
        <v>918</v>
      </c>
      <c r="C960" s="20" t="s">
        <v>984</v>
      </c>
      <c r="D960" s="20" t="s">
        <v>985</v>
      </c>
      <c r="E960" s="20" t="s">
        <v>1004</v>
      </c>
      <c r="F960" s="20" t="s">
        <v>1250</v>
      </c>
      <c r="G960" s="20" t="s">
        <v>1751</v>
      </c>
      <c r="I960" s="20">
        <v>15118240582</v>
      </c>
      <c r="J960" s="20" t="s">
        <v>1268</v>
      </c>
      <c r="K960" s="20" t="s">
        <v>1298</v>
      </c>
      <c r="L960" s="20" t="s">
        <v>1358</v>
      </c>
      <c r="M960" s="20">
        <v>1088</v>
      </c>
      <c r="N960" s="20">
        <v>1088</v>
      </c>
      <c r="O960" s="20" t="s">
        <v>927</v>
      </c>
      <c r="P960" s="20" t="s">
        <v>1269</v>
      </c>
      <c r="Q960" s="28"/>
      <c r="R960" s="21"/>
      <c r="S960" s="21"/>
      <c r="T960" s="21" t="s">
        <v>53</v>
      </c>
      <c r="U960" s="21" t="s">
        <v>1008</v>
      </c>
      <c r="V960" s="46">
        <v>1</v>
      </c>
      <c r="W960" s="26">
        <f t="shared" si="141"/>
        <v>1</v>
      </c>
      <c r="X960" s="26">
        <f t="shared" si="144"/>
        <v>1</v>
      </c>
      <c r="Y960" s="21">
        <v>10</v>
      </c>
      <c r="Z960" s="22">
        <f t="shared" si="171"/>
        <v>1088</v>
      </c>
      <c r="AA960" s="20" t="s">
        <v>1403</v>
      </c>
      <c r="AB960" s="22"/>
      <c r="AC960" s="22">
        <v>1</v>
      </c>
      <c r="AD960" s="22"/>
      <c r="AE960" s="22">
        <f t="shared" si="142"/>
        <v>1088</v>
      </c>
      <c r="AF960" s="22">
        <f t="shared" si="143"/>
        <v>1088</v>
      </c>
      <c r="AG960" s="20">
        <f>N960</f>
        <v>1088</v>
      </c>
      <c r="AJ960" s="22"/>
      <c r="AK960" s="22"/>
      <c r="AL960" s="22"/>
      <c r="AM960" s="22"/>
      <c r="AN960" s="22"/>
      <c r="AO960" s="22" t="s">
        <v>1393</v>
      </c>
      <c r="AP960" s="22" t="s">
        <v>1301</v>
      </c>
      <c r="AQ960" s="22"/>
      <c r="AR960" s="22"/>
    </row>
    <row r="961" spans="1:47" s="20" customFormat="1" x14ac:dyDescent="0.15">
      <c r="A961" s="21" t="s">
        <v>1273</v>
      </c>
      <c r="B961" s="20" t="s">
        <v>918</v>
      </c>
      <c r="C961" s="20" t="s">
        <v>1178</v>
      </c>
      <c r="D961" s="20" t="s">
        <v>1183</v>
      </c>
      <c r="E961" s="20" t="s">
        <v>1752</v>
      </c>
      <c r="F961" s="20" t="s">
        <v>1250</v>
      </c>
      <c r="G961" s="20" t="s">
        <v>1753</v>
      </c>
      <c r="I961" s="20">
        <v>15916803918</v>
      </c>
      <c r="J961" s="20" t="s">
        <v>924</v>
      </c>
      <c r="K961" s="20" t="s">
        <v>1298</v>
      </c>
      <c r="L961" s="20" t="s">
        <v>1299</v>
      </c>
      <c r="M961" s="20">
        <v>888</v>
      </c>
      <c r="N961" s="20">
        <v>888</v>
      </c>
      <c r="O961" s="20" t="s">
        <v>927</v>
      </c>
      <c r="P961" s="20" t="s">
        <v>1396</v>
      </c>
      <c r="Q961" s="28"/>
      <c r="R961" s="21"/>
      <c r="S961" s="25" t="s">
        <v>1187</v>
      </c>
      <c r="T961" s="21" t="s">
        <v>53</v>
      </c>
      <c r="U961" s="21" t="s">
        <v>1754</v>
      </c>
      <c r="V961" s="46">
        <v>1</v>
      </c>
      <c r="W961" s="26">
        <f t="shared" si="141"/>
        <v>1</v>
      </c>
      <c r="X961" s="26"/>
      <c r="Y961" s="21">
        <v>12</v>
      </c>
      <c r="Z961" s="22">
        <f t="shared" si="171"/>
        <v>888</v>
      </c>
      <c r="AA961" s="20" t="s">
        <v>1398</v>
      </c>
      <c r="AB961" s="22"/>
      <c r="AC961" s="22">
        <v>1</v>
      </c>
      <c r="AD961" s="22"/>
      <c r="AE961" s="22">
        <f t="shared" si="142"/>
        <v>888</v>
      </c>
      <c r="AF961" s="22">
        <f t="shared" si="143"/>
        <v>888</v>
      </c>
      <c r="AH961" s="22"/>
      <c r="AI961" s="22"/>
      <c r="AJ961" s="22">
        <f t="shared" ref="AJ961:AJ968" si="174">N961</f>
        <v>888</v>
      </c>
      <c r="AK961" s="22">
        <f>IF(O961="(传统)XDSL",VLOOKUP(S961,[2]直销续费率明细!C:I,7,FALSE)*1,IF(O961="GPON+XDSL",VLOOKUP(S961,[2]直销续费率明细!C:I,7,FALSE)*1,VLOOKUP(S961,[2]直销续费率明细!C:I,5,FALSE)*1))</f>
        <v>-40</v>
      </c>
      <c r="AL961" s="22" t="s">
        <v>1309</v>
      </c>
      <c r="AM961" s="22"/>
      <c r="AN961" s="22"/>
      <c r="AO961" s="22" t="s">
        <v>1429</v>
      </c>
      <c r="AP961" s="22" t="s">
        <v>1301</v>
      </c>
      <c r="AQ961" s="22"/>
      <c r="AR961" s="22"/>
      <c r="AS961" s="20">
        <f>IF(Y961&gt;=10,VLOOKUP(U961,[2]提成计算!B:T,19,FALSE),VLOOKUP(U961,[2]提成计算!B:T,18,FALSE))</f>
        <v>0.1</v>
      </c>
      <c r="AT961" s="20">
        <f t="shared" ref="AT961:AT968" si="175">IF(AD961*AS961&gt;0,AD961*AS961,AE961*AS961)</f>
        <v>88.800000000000011</v>
      </c>
      <c r="AU961" s="20">
        <f t="shared" ref="AU961:AU968" si="176">IF(AND(AK961&lt;0,AK961+AT961&lt;0),-AT961,AK961)</f>
        <v>-40</v>
      </c>
    </row>
    <row r="962" spans="1:47" s="20" customFormat="1" x14ac:dyDescent="0.15">
      <c r="A962" s="21" t="s">
        <v>1273</v>
      </c>
      <c r="B962" s="20" t="s">
        <v>918</v>
      </c>
      <c r="C962" s="20" t="s">
        <v>984</v>
      </c>
      <c r="D962" s="20" t="s">
        <v>995</v>
      </c>
      <c r="E962" s="20" t="s">
        <v>996</v>
      </c>
      <c r="F962" s="20" t="s">
        <v>1250</v>
      </c>
      <c r="G962" s="20" t="s">
        <v>1755</v>
      </c>
      <c r="I962" s="20">
        <v>15992748066</v>
      </c>
      <c r="J962" s="20" t="s">
        <v>924</v>
      </c>
      <c r="K962" s="20" t="s">
        <v>1298</v>
      </c>
      <c r="L962" s="20" t="s">
        <v>1299</v>
      </c>
      <c r="M962" s="20">
        <v>888</v>
      </c>
      <c r="N962" s="20">
        <v>888</v>
      </c>
      <c r="O962" s="20" t="s">
        <v>927</v>
      </c>
      <c r="P962" s="20" t="s">
        <v>1432</v>
      </c>
      <c r="Q962" s="28"/>
      <c r="R962" s="21"/>
      <c r="S962" s="25" t="s">
        <v>1002</v>
      </c>
      <c r="T962" s="21" t="s">
        <v>53</v>
      </c>
      <c r="U962" s="21" t="s">
        <v>1003</v>
      </c>
      <c r="V962" s="46">
        <v>1</v>
      </c>
      <c r="W962" s="26">
        <f t="shared" si="141"/>
        <v>1</v>
      </c>
      <c r="X962" s="26"/>
      <c r="Y962" s="21">
        <v>12</v>
      </c>
      <c r="Z962" s="22">
        <f t="shared" si="171"/>
        <v>888</v>
      </c>
      <c r="AA962" s="20" t="s">
        <v>1434</v>
      </c>
      <c r="AB962" s="22"/>
      <c r="AC962" s="22">
        <v>1</v>
      </c>
      <c r="AD962" s="22"/>
      <c r="AE962" s="22">
        <f t="shared" si="142"/>
        <v>888</v>
      </c>
      <c r="AF962" s="22">
        <f t="shared" si="143"/>
        <v>888</v>
      </c>
      <c r="AH962" s="22"/>
      <c r="AI962" s="22"/>
      <c r="AJ962" s="22">
        <f t="shared" si="174"/>
        <v>888</v>
      </c>
      <c r="AK962" s="22">
        <f>IF(O962="(传统)XDSL",VLOOKUP(S962,[2]直销续费率明细!C:I,7,FALSE)*1,IF(O962="GPON+XDSL",VLOOKUP(S962,[2]直销续费率明细!C:I,7,FALSE)*1,VLOOKUP(S962,[2]直销续费率明细!C:I,5,FALSE)*1))</f>
        <v>25</v>
      </c>
      <c r="AL962" s="22" t="s">
        <v>1300</v>
      </c>
      <c r="AM962" s="22"/>
      <c r="AN962" s="22"/>
      <c r="AO962" s="22" t="s">
        <v>1429</v>
      </c>
      <c r="AP962" s="22" t="s">
        <v>1301</v>
      </c>
      <c r="AQ962" s="22"/>
      <c r="AR962" s="22"/>
      <c r="AS962" s="20">
        <f>IF(Y962&gt;=10,VLOOKUP(U962,[2]提成计算!B:T,19,FALSE),VLOOKUP(U962,[2]提成计算!B:T,18,FALSE))</f>
        <v>0.09</v>
      </c>
      <c r="AT962" s="20">
        <f t="shared" si="175"/>
        <v>79.92</v>
      </c>
      <c r="AU962" s="20">
        <f t="shared" si="176"/>
        <v>25</v>
      </c>
    </row>
    <row r="963" spans="1:47" s="20" customFormat="1" x14ac:dyDescent="0.15">
      <c r="A963" s="21" t="s">
        <v>1273</v>
      </c>
      <c r="B963" s="20" t="s">
        <v>918</v>
      </c>
      <c r="C963" s="20" t="s">
        <v>984</v>
      </c>
      <c r="D963" s="20" t="s">
        <v>1562</v>
      </c>
      <c r="E963" s="20" t="s">
        <v>1009</v>
      </c>
      <c r="F963" s="20" t="s">
        <v>1250</v>
      </c>
      <c r="G963" s="20" t="s">
        <v>1756</v>
      </c>
      <c r="I963" s="20">
        <v>15816800780</v>
      </c>
      <c r="J963" s="20" t="s">
        <v>924</v>
      </c>
      <c r="K963" s="20" t="s">
        <v>1298</v>
      </c>
      <c r="L963" s="20" t="s">
        <v>1299</v>
      </c>
      <c r="M963" s="20">
        <v>888</v>
      </c>
      <c r="N963" s="20">
        <v>888</v>
      </c>
      <c r="O963" s="20" t="s">
        <v>927</v>
      </c>
      <c r="P963" s="20" t="s">
        <v>1432</v>
      </c>
      <c r="Q963" s="28"/>
      <c r="R963" s="21"/>
      <c r="S963" s="25" t="s">
        <v>1504</v>
      </c>
      <c r="T963" s="21" t="s">
        <v>53</v>
      </c>
      <c r="U963" s="21" t="s">
        <v>1757</v>
      </c>
      <c r="V963" s="46">
        <v>1</v>
      </c>
      <c r="W963" s="26">
        <f t="shared" si="141"/>
        <v>1</v>
      </c>
      <c r="X963" s="26"/>
      <c r="Y963" s="21">
        <v>12</v>
      </c>
      <c r="Z963" s="22">
        <f t="shared" si="171"/>
        <v>888</v>
      </c>
      <c r="AA963" s="20" t="s">
        <v>1434</v>
      </c>
      <c r="AB963" s="22"/>
      <c r="AC963" s="22">
        <v>1</v>
      </c>
      <c r="AD963" s="22"/>
      <c r="AE963" s="22">
        <f t="shared" si="142"/>
        <v>888</v>
      </c>
      <c r="AF963" s="22">
        <f t="shared" si="143"/>
        <v>888</v>
      </c>
      <c r="AH963" s="22"/>
      <c r="AI963" s="22"/>
      <c r="AJ963" s="22">
        <f t="shared" si="174"/>
        <v>888</v>
      </c>
      <c r="AK963" s="22">
        <f>IF(O963="(传统)XDSL",VLOOKUP(S963,[2]直销续费率明细!C:I,7,FALSE)*1,IF(O963="GPON+XDSL",VLOOKUP(S963,[2]直销续费率明细!C:I,7,FALSE)*1,VLOOKUP(S963,[2]直销续费率明细!C:I,5,FALSE)*1))</f>
        <v>-40</v>
      </c>
      <c r="AL963" s="22" t="s">
        <v>1309</v>
      </c>
      <c r="AM963" s="22"/>
      <c r="AN963" s="22"/>
      <c r="AO963" s="22" t="s">
        <v>1429</v>
      </c>
      <c r="AP963" s="22" t="s">
        <v>1301</v>
      </c>
      <c r="AQ963" s="22"/>
      <c r="AR963" s="22"/>
      <c r="AS963" s="20">
        <f>IF(Y963&gt;=10,VLOOKUP(U963,[2]提成计算!B:T,19,FALSE),VLOOKUP(U963,[2]提成计算!B:T,18,FALSE))</f>
        <v>0.09</v>
      </c>
      <c r="AT963" s="20">
        <f t="shared" si="175"/>
        <v>79.92</v>
      </c>
      <c r="AU963" s="20">
        <f t="shared" si="176"/>
        <v>-40</v>
      </c>
    </row>
    <row r="964" spans="1:47" s="20" customFormat="1" x14ac:dyDescent="0.15">
      <c r="A964" s="21" t="s">
        <v>1273</v>
      </c>
      <c r="B964" s="20" t="s">
        <v>918</v>
      </c>
      <c r="C964" s="20" t="s">
        <v>984</v>
      </c>
      <c r="D964" s="20" t="s">
        <v>985</v>
      </c>
      <c r="E964" s="20" t="s">
        <v>986</v>
      </c>
      <c r="F964" s="20" t="s">
        <v>1250</v>
      </c>
      <c r="G964" s="20" t="s">
        <v>1758</v>
      </c>
      <c r="I964" s="20">
        <v>13527996902</v>
      </c>
      <c r="J964" s="20" t="s">
        <v>924</v>
      </c>
      <c r="K964" s="20" t="s">
        <v>1298</v>
      </c>
      <c r="L964" s="20" t="s">
        <v>1299</v>
      </c>
      <c r="M964" s="20">
        <v>888</v>
      </c>
      <c r="N964" s="20">
        <v>888</v>
      </c>
      <c r="O964" s="20" t="s">
        <v>927</v>
      </c>
      <c r="P964" s="20" t="s">
        <v>1432</v>
      </c>
      <c r="Q964" s="28"/>
      <c r="R964" s="21"/>
      <c r="S964" s="25" t="s">
        <v>990</v>
      </c>
      <c r="T964" s="21" t="s">
        <v>53</v>
      </c>
      <c r="U964" s="21" t="s">
        <v>991</v>
      </c>
      <c r="V964" s="46">
        <v>1</v>
      </c>
      <c r="W964" s="26">
        <f t="shared" si="141"/>
        <v>1</v>
      </c>
      <c r="X964" s="26"/>
      <c r="Y964" s="21">
        <v>12</v>
      </c>
      <c r="Z964" s="22">
        <f t="shared" si="171"/>
        <v>888</v>
      </c>
      <c r="AA964" s="20" t="s">
        <v>1434</v>
      </c>
      <c r="AB964" s="22"/>
      <c r="AC964" s="22">
        <v>1</v>
      </c>
      <c r="AD964" s="22"/>
      <c r="AE964" s="22">
        <f t="shared" si="142"/>
        <v>888</v>
      </c>
      <c r="AF964" s="22">
        <f t="shared" si="143"/>
        <v>888</v>
      </c>
      <c r="AH964" s="22"/>
      <c r="AI964" s="22"/>
      <c r="AJ964" s="22">
        <f t="shared" si="174"/>
        <v>888</v>
      </c>
      <c r="AK964" s="22">
        <f>IF(O964="(传统)XDSL",VLOOKUP(S964,[2]直销续费率明细!C:I,7,FALSE)*1,IF(O964="GPON+XDSL",VLOOKUP(S964,[2]直销续费率明细!C:I,7,FALSE)*1,VLOOKUP(S964,[2]直销续费率明细!C:I,5,FALSE)*1))</f>
        <v>25</v>
      </c>
      <c r="AL964" s="22" t="s">
        <v>1300</v>
      </c>
      <c r="AM964" s="22"/>
      <c r="AN964" s="22"/>
      <c r="AO964" s="22" t="s">
        <v>1429</v>
      </c>
      <c r="AP964" s="22" t="s">
        <v>1301</v>
      </c>
      <c r="AQ964" s="22"/>
      <c r="AR964" s="22"/>
      <c r="AS964" s="20">
        <f>IF(Y964&gt;=10,VLOOKUP(U964,[2]提成计算!B:T,19,FALSE),VLOOKUP(U964,[2]提成计算!B:T,18,FALSE))</f>
        <v>0.1</v>
      </c>
      <c r="AT964" s="20">
        <f t="shared" si="175"/>
        <v>88.800000000000011</v>
      </c>
      <c r="AU964" s="20">
        <f t="shared" si="176"/>
        <v>25</v>
      </c>
    </row>
    <row r="965" spans="1:47" s="20" customFormat="1" x14ac:dyDescent="0.15">
      <c r="A965" s="21" t="s">
        <v>1273</v>
      </c>
      <c r="B965" s="20" t="s">
        <v>918</v>
      </c>
      <c r="C965" s="20" t="s">
        <v>984</v>
      </c>
      <c r="D965" s="20" t="s">
        <v>985</v>
      </c>
      <c r="E965" s="20" t="s">
        <v>1004</v>
      </c>
      <c r="F965" s="20" t="s">
        <v>1250</v>
      </c>
      <c r="G965" s="20" t="s">
        <v>851</v>
      </c>
      <c r="I965" s="20">
        <v>13642378307</v>
      </c>
      <c r="J965" s="20" t="s">
        <v>924</v>
      </c>
      <c r="K965" s="20" t="s">
        <v>1298</v>
      </c>
      <c r="L965" s="20" t="s">
        <v>1299</v>
      </c>
      <c r="M965" s="20">
        <v>888</v>
      </c>
      <c r="N965" s="20">
        <v>888</v>
      </c>
      <c r="O965" s="20" t="s">
        <v>927</v>
      </c>
      <c r="P965" s="20" t="s">
        <v>1432</v>
      </c>
      <c r="Q965" s="28"/>
      <c r="R965" s="21"/>
      <c r="S965" s="25" t="s">
        <v>1007</v>
      </c>
      <c r="T965" s="21" t="s">
        <v>53</v>
      </c>
      <c r="U965" s="21" t="s">
        <v>1008</v>
      </c>
      <c r="V965" s="46">
        <v>1</v>
      </c>
      <c r="W965" s="26">
        <f t="shared" si="141"/>
        <v>1</v>
      </c>
      <c r="X965" s="26"/>
      <c r="Y965" s="21">
        <v>12</v>
      </c>
      <c r="Z965" s="22">
        <f t="shared" si="171"/>
        <v>888</v>
      </c>
      <c r="AA965" s="20" t="s">
        <v>1434</v>
      </c>
      <c r="AB965" s="22"/>
      <c r="AC965" s="22">
        <v>1</v>
      </c>
      <c r="AD965" s="22"/>
      <c r="AE965" s="22">
        <f t="shared" si="142"/>
        <v>888</v>
      </c>
      <c r="AF965" s="22">
        <f t="shared" si="143"/>
        <v>888</v>
      </c>
      <c r="AH965" s="22"/>
      <c r="AI965" s="22"/>
      <c r="AJ965" s="22">
        <f t="shared" si="174"/>
        <v>888</v>
      </c>
      <c r="AK965" s="22">
        <f>IF(O965="(传统)XDSL",VLOOKUP(S965,[2]直销续费率明细!C:I,7,FALSE)*1,IF(O965="GPON+XDSL",VLOOKUP(S965,[2]直销续费率明细!C:I,7,FALSE)*1,VLOOKUP(S965,[2]直销续费率明细!C:I,5,FALSE)*1))</f>
        <v>15</v>
      </c>
      <c r="AL965" s="22" t="s">
        <v>1300</v>
      </c>
      <c r="AM965" s="22"/>
      <c r="AN965" s="22"/>
      <c r="AO965" s="22" t="s">
        <v>1429</v>
      </c>
      <c r="AP965" s="22" t="s">
        <v>1301</v>
      </c>
      <c r="AQ965" s="22"/>
      <c r="AR965" s="22"/>
      <c r="AS965" s="20">
        <f>IF(Y965&gt;=10,VLOOKUP(U965,[2]提成计算!B:T,19,FALSE),VLOOKUP(U965,[2]提成计算!B:T,18,FALSE))</f>
        <v>0.1</v>
      </c>
      <c r="AT965" s="20">
        <f t="shared" si="175"/>
        <v>88.800000000000011</v>
      </c>
      <c r="AU965" s="20">
        <f t="shared" si="176"/>
        <v>15</v>
      </c>
    </row>
    <row r="966" spans="1:47" s="20" customFormat="1" x14ac:dyDescent="0.15">
      <c r="A966" s="21" t="s">
        <v>1273</v>
      </c>
      <c r="B966" s="20" t="s">
        <v>918</v>
      </c>
      <c r="C966" s="20" t="s">
        <v>1099</v>
      </c>
      <c r="D966" s="20" t="s">
        <v>1136</v>
      </c>
      <c r="E966" s="20" t="s">
        <v>1137</v>
      </c>
      <c r="F966" s="20" t="s">
        <v>1250</v>
      </c>
      <c r="G966" s="20" t="s">
        <v>1759</v>
      </c>
      <c r="I966" s="20">
        <v>18676963161</v>
      </c>
      <c r="J966" s="20" t="s">
        <v>924</v>
      </c>
      <c r="K966" s="20" t="s">
        <v>1298</v>
      </c>
      <c r="L966" s="20" t="s">
        <v>1299</v>
      </c>
      <c r="M966" s="20">
        <v>888</v>
      </c>
      <c r="N966" s="20">
        <v>888</v>
      </c>
      <c r="O966" s="20" t="s">
        <v>927</v>
      </c>
      <c r="P966" s="20" t="s">
        <v>1432</v>
      </c>
      <c r="Q966" s="28"/>
      <c r="R966" s="21"/>
      <c r="S966" s="25" t="s">
        <v>1159</v>
      </c>
      <c r="T966" s="21" t="s">
        <v>53</v>
      </c>
      <c r="U966" s="21" t="s">
        <v>361</v>
      </c>
      <c r="V966" s="46">
        <v>1</v>
      </c>
      <c r="W966" s="26">
        <f t="shared" si="141"/>
        <v>1</v>
      </c>
      <c r="X966" s="26"/>
      <c r="Y966" s="21">
        <v>12</v>
      </c>
      <c r="Z966" s="22">
        <f t="shared" si="171"/>
        <v>888</v>
      </c>
      <c r="AA966" s="20" t="s">
        <v>1434</v>
      </c>
      <c r="AB966" s="22"/>
      <c r="AC966" s="22">
        <v>1</v>
      </c>
      <c r="AD966" s="22"/>
      <c r="AE966" s="22">
        <f t="shared" si="142"/>
        <v>888</v>
      </c>
      <c r="AF966" s="22">
        <f t="shared" si="143"/>
        <v>888</v>
      </c>
      <c r="AH966" s="22"/>
      <c r="AI966" s="22"/>
      <c r="AJ966" s="22">
        <f t="shared" si="174"/>
        <v>888</v>
      </c>
      <c r="AK966" s="22">
        <f>IF(O966="(传统)XDSL",VLOOKUP(S966,[2]直销续费率明细!C:I,7,FALSE)*1,IF(O966="GPON+XDSL",VLOOKUP(S966,[2]直销续费率明细!C:I,7,FALSE)*1,VLOOKUP(S966,[2]直销续费率明细!C:I,5,FALSE)*1))</f>
        <v>-40</v>
      </c>
      <c r="AL966" s="22" t="s">
        <v>1300</v>
      </c>
      <c r="AM966" s="22"/>
      <c r="AN966" s="22"/>
      <c r="AO966" s="22" t="s">
        <v>1429</v>
      </c>
      <c r="AP966" s="22" t="s">
        <v>1301</v>
      </c>
      <c r="AQ966" s="22"/>
      <c r="AR966" s="22"/>
      <c r="AS966" s="20">
        <f>IF(Y966&gt;=10,VLOOKUP(U966,[2]提成计算!B:T,19,FALSE),VLOOKUP(U966,[2]提成计算!B:T,18,FALSE))</f>
        <v>0.09</v>
      </c>
      <c r="AT966" s="20">
        <f t="shared" si="175"/>
        <v>79.92</v>
      </c>
      <c r="AU966" s="20">
        <f t="shared" si="176"/>
        <v>-40</v>
      </c>
    </row>
    <row r="967" spans="1:47" s="20" customFormat="1" x14ac:dyDescent="0.15">
      <c r="A967" s="21" t="s">
        <v>1273</v>
      </c>
      <c r="B967" s="20" t="s">
        <v>918</v>
      </c>
      <c r="C967" s="20" t="s">
        <v>1099</v>
      </c>
      <c r="D967" s="20" t="s">
        <v>1136</v>
      </c>
      <c r="E967" s="20" t="s">
        <v>1137</v>
      </c>
      <c r="F967" s="20" t="s">
        <v>1250</v>
      </c>
      <c r="G967" s="20" t="s">
        <v>1760</v>
      </c>
      <c r="I967" s="20">
        <v>13925851663</v>
      </c>
      <c r="J967" s="20" t="s">
        <v>924</v>
      </c>
      <c r="K967" s="20" t="s">
        <v>1298</v>
      </c>
      <c r="L967" s="20" t="s">
        <v>1299</v>
      </c>
      <c r="M967" s="20">
        <v>888</v>
      </c>
      <c r="N967" s="20">
        <v>888</v>
      </c>
      <c r="O967" s="20" t="s">
        <v>927</v>
      </c>
      <c r="P967" s="20" t="s">
        <v>1432</v>
      </c>
      <c r="Q967" s="28"/>
      <c r="R967" s="21"/>
      <c r="S967" s="25" t="s">
        <v>1159</v>
      </c>
      <c r="T967" s="21" t="s">
        <v>53</v>
      </c>
      <c r="U967" s="21" t="s">
        <v>1761</v>
      </c>
      <c r="V967" s="46">
        <v>1</v>
      </c>
      <c r="W967" s="26">
        <f t="shared" si="141"/>
        <v>1</v>
      </c>
      <c r="X967" s="26"/>
      <c r="Y967" s="21">
        <v>12</v>
      </c>
      <c r="Z967" s="22">
        <f t="shared" si="171"/>
        <v>888</v>
      </c>
      <c r="AA967" s="20" t="s">
        <v>1434</v>
      </c>
      <c r="AB967" s="22"/>
      <c r="AC967" s="22">
        <v>1</v>
      </c>
      <c r="AD967" s="22"/>
      <c r="AE967" s="22">
        <f t="shared" si="142"/>
        <v>888</v>
      </c>
      <c r="AF967" s="22">
        <f t="shared" si="143"/>
        <v>888</v>
      </c>
      <c r="AH967" s="22"/>
      <c r="AI967" s="22"/>
      <c r="AJ967" s="22">
        <f t="shared" si="174"/>
        <v>888</v>
      </c>
      <c r="AK967" s="22">
        <f>IF(O967="(传统)XDSL",VLOOKUP(S967,[2]直销续费率明细!C:I,7,FALSE)*1,IF(O967="GPON+XDSL",VLOOKUP(S967,[2]直销续费率明细!C:I,7,FALSE)*1,VLOOKUP(S967,[2]直销续费率明细!C:I,5,FALSE)*1))</f>
        <v>-40</v>
      </c>
      <c r="AL967" s="22" t="s">
        <v>1300</v>
      </c>
      <c r="AM967" s="22"/>
      <c r="AN967" s="22"/>
      <c r="AO967" s="22" t="s">
        <v>1429</v>
      </c>
      <c r="AP967" s="22" t="s">
        <v>1301</v>
      </c>
      <c r="AQ967" s="22"/>
      <c r="AR967" s="22"/>
      <c r="AS967" s="20">
        <f>IF(Y967&gt;=10,VLOOKUP(U967,[2]提成计算!B:T,19,FALSE),VLOOKUP(U967,[2]提成计算!B:T,18,FALSE))</f>
        <v>0.09</v>
      </c>
      <c r="AT967" s="20">
        <f t="shared" si="175"/>
        <v>79.92</v>
      </c>
      <c r="AU967" s="20">
        <f t="shared" si="176"/>
        <v>-40</v>
      </c>
    </row>
    <row r="968" spans="1:47" s="20" customFormat="1" x14ac:dyDescent="0.15">
      <c r="A968" s="21" t="s">
        <v>1273</v>
      </c>
      <c r="B968" s="20" t="s">
        <v>918</v>
      </c>
      <c r="C968" s="20" t="s">
        <v>1099</v>
      </c>
      <c r="D968" s="20" t="s">
        <v>1136</v>
      </c>
      <c r="E968" s="20" t="s">
        <v>1137</v>
      </c>
      <c r="F968" s="20" t="s">
        <v>1250</v>
      </c>
      <c r="G968" s="20" t="s">
        <v>1762</v>
      </c>
      <c r="I968" s="20">
        <v>15017137139</v>
      </c>
      <c r="J968" s="20" t="s">
        <v>924</v>
      </c>
      <c r="K968" s="20" t="s">
        <v>1298</v>
      </c>
      <c r="L968" s="20" t="s">
        <v>1299</v>
      </c>
      <c r="M968" s="20">
        <v>888</v>
      </c>
      <c r="N968" s="20">
        <v>888</v>
      </c>
      <c r="O968" s="20" t="s">
        <v>927</v>
      </c>
      <c r="P968" s="20" t="s">
        <v>1432</v>
      </c>
      <c r="Q968" s="28"/>
      <c r="R968" s="21"/>
      <c r="S968" s="25" t="s">
        <v>1161</v>
      </c>
      <c r="T968" s="21" t="s">
        <v>53</v>
      </c>
      <c r="U968" s="21" t="s">
        <v>595</v>
      </c>
      <c r="V968" s="46">
        <v>1</v>
      </c>
      <c r="W968" s="26">
        <f t="shared" si="141"/>
        <v>1</v>
      </c>
      <c r="X968" s="26"/>
      <c r="Y968" s="21">
        <v>12</v>
      </c>
      <c r="Z968" s="22">
        <f t="shared" si="171"/>
        <v>888</v>
      </c>
      <c r="AA968" s="20" t="s">
        <v>1434</v>
      </c>
      <c r="AB968" s="22"/>
      <c r="AC968" s="22">
        <v>1</v>
      </c>
      <c r="AD968" s="22"/>
      <c r="AE968" s="22">
        <f t="shared" si="142"/>
        <v>888</v>
      </c>
      <c r="AF968" s="22">
        <f t="shared" si="143"/>
        <v>888</v>
      </c>
      <c r="AH968" s="22"/>
      <c r="AI968" s="22"/>
      <c r="AJ968" s="22">
        <f t="shared" si="174"/>
        <v>888</v>
      </c>
      <c r="AK968" s="22">
        <f>IF(O968="(传统)XDSL",VLOOKUP(S968,[2]直销续费率明细!C:I,7,FALSE)*1,IF(O968="GPON+XDSL",VLOOKUP(S968,[2]直销续费率明细!C:I,7,FALSE)*1,VLOOKUP(S968,[2]直销续费率明细!C:I,5,FALSE)*1))</f>
        <v>-40</v>
      </c>
      <c r="AL968" s="22" t="s">
        <v>1300</v>
      </c>
      <c r="AM968" s="22"/>
      <c r="AN968" s="22"/>
      <c r="AO968" s="22" t="s">
        <v>1429</v>
      </c>
      <c r="AP968" s="22" t="s">
        <v>1301</v>
      </c>
      <c r="AQ968" s="22"/>
      <c r="AR968" s="22"/>
      <c r="AS968" s="20">
        <f>IF(Y968&gt;=10,VLOOKUP(U968,[2]提成计算!B:T,19,FALSE),VLOOKUP(U968,[2]提成计算!B:T,18,FALSE))</f>
        <v>0.09</v>
      </c>
      <c r="AT968" s="20">
        <f t="shared" si="175"/>
        <v>79.92</v>
      </c>
      <c r="AU968" s="20">
        <f t="shared" si="176"/>
        <v>-40</v>
      </c>
    </row>
    <row r="969" spans="1:47" s="20" customFormat="1" x14ac:dyDescent="0.15">
      <c r="A969" s="21" t="s">
        <v>1273</v>
      </c>
      <c r="B969" s="20" t="s">
        <v>918</v>
      </c>
      <c r="C969" s="20" t="s">
        <v>1099</v>
      </c>
      <c r="D969" s="20" t="s">
        <v>1136</v>
      </c>
      <c r="E969" s="20" t="s">
        <v>1447</v>
      </c>
      <c r="F969" s="20" t="s">
        <v>1250</v>
      </c>
      <c r="G969" s="20" t="s">
        <v>1763</v>
      </c>
      <c r="I969" s="20">
        <v>13829106887</v>
      </c>
      <c r="J969" s="20" t="s">
        <v>1268</v>
      </c>
      <c r="K969" s="20" t="s">
        <v>1298</v>
      </c>
      <c r="L969" s="20" t="s">
        <v>1358</v>
      </c>
      <c r="M969" s="20">
        <v>1088</v>
      </c>
      <c r="N969" s="20">
        <v>1088</v>
      </c>
      <c r="O969" s="20" t="s">
        <v>927</v>
      </c>
      <c r="P969" s="20" t="s">
        <v>1432</v>
      </c>
      <c r="Q969" s="28"/>
      <c r="R969" s="21"/>
      <c r="S969" s="21"/>
      <c r="T969" s="21" t="s">
        <v>53</v>
      </c>
      <c r="U969" s="21" t="s">
        <v>601</v>
      </c>
      <c r="V969" s="46">
        <v>1</v>
      </c>
      <c r="W969" s="26">
        <f t="shared" si="141"/>
        <v>1</v>
      </c>
      <c r="X969" s="26">
        <f t="shared" si="144"/>
        <v>1</v>
      </c>
      <c r="Y969" s="21">
        <v>10</v>
      </c>
      <c r="Z969" s="22">
        <f t="shared" si="171"/>
        <v>1088</v>
      </c>
      <c r="AA969" s="20" t="s">
        <v>1434</v>
      </c>
      <c r="AB969" s="22"/>
      <c r="AC969" s="22">
        <v>1</v>
      </c>
      <c r="AD969" s="22"/>
      <c r="AE969" s="22">
        <f t="shared" si="142"/>
        <v>1088</v>
      </c>
      <c r="AF969" s="22">
        <f t="shared" si="143"/>
        <v>1088</v>
      </c>
      <c r="AG969" s="20">
        <f t="shared" ref="AG969:AG970" si="177">N969</f>
        <v>1088</v>
      </c>
      <c r="AJ969" s="22"/>
      <c r="AK969" s="22"/>
      <c r="AL969" s="22"/>
      <c r="AM969" s="22"/>
      <c r="AN969" s="22"/>
      <c r="AO969" s="22" t="s">
        <v>1393</v>
      </c>
      <c r="AP969" s="22" t="s">
        <v>1301</v>
      </c>
      <c r="AQ969" s="22"/>
      <c r="AR969" s="22"/>
    </row>
    <row r="970" spans="1:47" s="20" customFormat="1" x14ac:dyDescent="0.15">
      <c r="A970" s="21" t="s">
        <v>1273</v>
      </c>
      <c r="B970" s="20" t="s">
        <v>918</v>
      </c>
      <c r="C970" s="20" t="s">
        <v>1099</v>
      </c>
      <c r="D970" s="20" t="s">
        <v>1136</v>
      </c>
      <c r="E970" s="20" t="s">
        <v>1137</v>
      </c>
      <c r="F970" s="20" t="s">
        <v>1250</v>
      </c>
      <c r="G970" s="20" t="s">
        <v>1764</v>
      </c>
      <c r="I970" s="20">
        <v>15017021511</v>
      </c>
      <c r="J970" s="20" t="s">
        <v>1268</v>
      </c>
      <c r="K970" s="20" t="s">
        <v>1298</v>
      </c>
      <c r="L970" s="20" t="s">
        <v>1358</v>
      </c>
      <c r="M970" s="20">
        <v>1088</v>
      </c>
      <c r="N970" s="20">
        <v>1088</v>
      </c>
      <c r="O970" s="20" t="s">
        <v>927</v>
      </c>
      <c r="P970" s="20" t="s">
        <v>1396</v>
      </c>
      <c r="Q970" s="28"/>
      <c r="R970" s="21"/>
      <c r="S970" s="21"/>
      <c r="T970" s="21" t="s">
        <v>53</v>
      </c>
      <c r="U970" s="21" t="s">
        <v>403</v>
      </c>
      <c r="V970" s="46">
        <v>1</v>
      </c>
      <c r="W970" s="26">
        <f t="shared" si="141"/>
        <v>1</v>
      </c>
      <c r="X970" s="26">
        <f t="shared" si="144"/>
        <v>1</v>
      </c>
      <c r="Y970" s="21">
        <v>10</v>
      </c>
      <c r="Z970" s="22">
        <f t="shared" si="171"/>
        <v>1088</v>
      </c>
      <c r="AA970" s="20" t="s">
        <v>1398</v>
      </c>
      <c r="AB970" s="22"/>
      <c r="AC970" s="22">
        <v>1</v>
      </c>
      <c r="AD970" s="22"/>
      <c r="AE970" s="22">
        <f t="shared" si="142"/>
        <v>1088</v>
      </c>
      <c r="AF970" s="22">
        <f t="shared" si="143"/>
        <v>1088</v>
      </c>
      <c r="AG970" s="20">
        <f t="shared" si="177"/>
        <v>1088</v>
      </c>
      <c r="AJ970" s="22"/>
      <c r="AK970" s="22"/>
      <c r="AL970" s="22"/>
      <c r="AM970" s="22"/>
      <c r="AN970" s="22"/>
      <c r="AO970" s="22" t="s">
        <v>1393</v>
      </c>
      <c r="AP970" s="22" t="s">
        <v>1301</v>
      </c>
      <c r="AQ970" s="22"/>
      <c r="AR970" s="22"/>
    </row>
    <row r="971" spans="1:47" s="20" customFormat="1" x14ac:dyDescent="0.15">
      <c r="A971" s="21" t="s">
        <v>1273</v>
      </c>
      <c r="B971" s="20" t="s">
        <v>918</v>
      </c>
      <c r="C971" s="20" t="s">
        <v>1099</v>
      </c>
      <c r="D971" s="20" t="s">
        <v>1100</v>
      </c>
      <c r="E971" s="20" t="s">
        <v>1110</v>
      </c>
      <c r="F971" s="20" t="s">
        <v>1250</v>
      </c>
      <c r="G971" s="20" t="s">
        <v>1765</v>
      </c>
      <c r="I971" s="20">
        <v>15853037788</v>
      </c>
      <c r="J971" s="20" t="s">
        <v>924</v>
      </c>
      <c r="K971" s="20" t="s">
        <v>1298</v>
      </c>
      <c r="L971" s="20" t="s">
        <v>1299</v>
      </c>
      <c r="M971" s="20">
        <v>888</v>
      </c>
      <c r="N971" s="20">
        <v>888</v>
      </c>
      <c r="O971" s="20" t="s">
        <v>927</v>
      </c>
      <c r="P971" s="20" t="s">
        <v>1396</v>
      </c>
      <c r="Q971" s="28"/>
      <c r="R971" s="21"/>
      <c r="S971" s="25" t="s">
        <v>1148</v>
      </c>
      <c r="T971" s="21" t="s">
        <v>53</v>
      </c>
      <c r="U971" s="21" t="s">
        <v>263</v>
      </c>
      <c r="V971" s="46">
        <v>1</v>
      </c>
      <c r="W971" s="26">
        <f t="shared" si="141"/>
        <v>1</v>
      </c>
      <c r="X971" s="26"/>
      <c r="Y971" s="21">
        <v>12</v>
      </c>
      <c r="Z971" s="22">
        <f t="shared" si="171"/>
        <v>888</v>
      </c>
      <c r="AA971" s="20" t="s">
        <v>1398</v>
      </c>
      <c r="AB971" s="22"/>
      <c r="AC971" s="22">
        <v>1</v>
      </c>
      <c r="AD971" s="22"/>
      <c r="AE971" s="22">
        <f t="shared" si="142"/>
        <v>888</v>
      </c>
      <c r="AF971" s="22">
        <f t="shared" si="143"/>
        <v>888</v>
      </c>
      <c r="AH971" s="22"/>
      <c r="AI971" s="22"/>
      <c r="AJ971" s="22">
        <f t="shared" ref="AJ971:AJ972" si="178">N971</f>
        <v>888</v>
      </c>
      <c r="AK971" s="22">
        <f>IF(O971="(传统)XDSL",VLOOKUP(S971,[2]直销续费率明细!C:I,7,FALSE)*1,IF(O971="GPON+XDSL",VLOOKUP(S971,[2]直销续费率明细!C:I,7,FALSE)*1,VLOOKUP(S971,[2]直销续费率明细!C:I,5,FALSE)*1))</f>
        <v>-40</v>
      </c>
      <c r="AL971" s="22" t="s">
        <v>1309</v>
      </c>
      <c r="AM971" s="22"/>
      <c r="AN971" s="22"/>
      <c r="AO971" s="22" t="s">
        <v>1429</v>
      </c>
      <c r="AP971" s="22" t="s">
        <v>1301</v>
      </c>
      <c r="AQ971" s="22"/>
      <c r="AR971" s="22"/>
      <c r="AS971" s="20">
        <f>IF(Y971&gt;=10,VLOOKUP(U971,[2]提成计算!B:T,19,FALSE),VLOOKUP(U971,[2]提成计算!B:T,18,FALSE))</f>
        <v>0.1</v>
      </c>
      <c r="AT971" s="20">
        <f t="shared" ref="AT971:AT972" si="179">IF(AD971*AS971&gt;0,AD971*AS971,AE971*AS971)</f>
        <v>88.800000000000011</v>
      </c>
      <c r="AU971" s="20">
        <f t="shared" ref="AU971:AU972" si="180">IF(AND(AK971&lt;0,AK971+AT971&lt;0),-AT971,AK971)</f>
        <v>-40</v>
      </c>
    </row>
    <row r="972" spans="1:47" s="20" customFormat="1" x14ac:dyDescent="0.15">
      <c r="A972" s="21" t="s">
        <v>1273</v>
      </c>
      <c r="B972" s="20" t="s">
        <v>918</v>
      </c>
      <c r="C972" s="20" t="s">
        <v>1050</v>
      </c>
      <c r="D972" s="20" t="s">
        <v>1078</v>
      </c>
      <c r="E972" s="20" t="s">
        <v>1084</v>
      </c>
      <c r="F972" s="20" t="s">
        <v>1250</v>
      </c>
      <c r="G972" s="20" t="s">
        <v>1766</v>
      </c>
      <c r="I972" s="20">
        <v>15989395449</v>
      </c>
      <c r="J972" s="20" t="s">
        <v>924</v>
      </c>
      <c r="K972" s="20" t="s">
        <v>1298</v>
      </c>
      <c r="L972" s="20" t="s">
        <v>1299</v>
      </c>
      <c r="M972" s="20">
        <v>888</v>
      </c>
      <c r="N972" s="20">
        <v>888</v>
      </c>
      <c r="O972" s="20" t="s">
        <v>927</v>
      </c>
      <c r="P972" s="20" t="s">
        <v>1432</v>
      </c>
      <c r="Q972" s="28"/>
      <c r="R972" s="21"/>
      <c r="S972" s="25" t="s">
        <v>1087</v>
      </c>
      <c r="T972" s="21" t="s">
        <v>53</v>
      </c>
      <c r="U972" s="21" t="s">
        <v>1088</v>
      </c>
      <c r="V972" s="46">
        <v>1</v>
      </c>
      <c r="W972" s="26">
        <f t="shared" ref="W972:W1028" si="181">V972</f>
        <v>1</v>
      </c>
      <c r="X972" s="26"/>
      <c r="Y972" s="21">
        <v>12</v>
      </c>
      <c r="Z972" s="22">
        <f t="shared" si="171"/>
        <v>888</v>
      </c>
      <c r="AA972" s="20" t="s">
        <v>1398</v>
      </c>
      <c r="AB972" s="22"/>
      <c r="AC972" s="22">
        <v>1</v>
      </c>
      <c r="AD972" s="22"/>
      <c r="AE972" s="22">
        <f t="shared" ref="AE972:AE1028" si="182">N972</f>
        <v>888</v>
      </c>
      <c r="AF972" s="22">
        <f t="shared" ref="AF972:AF1028" si="183">N972</f>
        <v>888</v>
      </c>
      <c r="AH972" s="22"/>
      <c r="AI972" s="22"/>
      <c r="AJ972" s="22">
        <f t="shared" si="178"/>
        <v>888</v>
      </c>
      <c r="AK972" s="22">
        <f>IF(O972="(传统)XDSL",VLOOKUP(S972,[2]直销续费率明细!C:I,7,FALSE)*1,IF(O972="GPON+XDSL",VLOOKUP(S972,[2]直销续费率明细!C:I,7,FALSE)*1,VLOOKUP(S972,[2]直销续费率明细!C:I,5,FALSE)*1))</f>
        <v>25</v>
      </c>
      <c r="AL972" s="22" t="s">
        <v>1300</v>
      </c>
      <c r="AM972" s="22"/>
      <c r="AN972" s="22"/>
      <c r="AO972" s="22" t="s">
        <v>1393</v>
      </c>
      <c r="AP972" s="22" t="s">
        <v>1301</v>
      </c>
      <c r="AQ972" s="22"/>
      <c r="AR972" s="22"/>
      <c r="AS972" s="20">
        <f>IF(Y972&gt;=10,VLOOKUP(U972,[2]提成计算!B:T,19,FALSE),VLOOKUP(U972,[2]提成计算!B:T,18,FALSE))</f>
        <v>0.12</v>
      </c>
      <c r="AT972" s="20">
        <f t="shared" si="179"/>
        <v>106.56</v>
      </c>
      <c r="AU972" s="20">
        <f t="shared" si="180"/>
        <v>25</v>
      </c>
    </row>
    <row r="973" spans="1:47" s="20" customFormat="1" x14ac:dyDescent="0.15">
      <c r="A973" s="21" t="s">
        <v>1273</v>
      </c>
      <c r="B973" s="20" t="s">
        <v>918</v>
      </c>
      <c r="C973" s="20" t="s">
        <v>984</v>
      </c>
      <c r="D973" s="20" t="s">
        <v>985</v>
      </c>
      <c r="E973" s="20" t="s">
        <v>1041</v>
      </c>
      <c r="F973" s="20" t="s">
        <v>1250</v>
      </c>
      <c r="G973" s="20" t="s">
        <v>1767</v>
      </c>
      <c r="I973" s="20">
        <v>13609224068</v>
      </c>
      <c r="J973" s="20" t="s">
        <v>1268</v>
      </c>
      <c r="K973" s="20" t="s">
        <v>1298</v>
      </c>
      <c r="L973" s="20" t="s">
        <v>1358</v>
      </c>
      <c r="M973" s="20">
        <v>1088</v>
      </c>
      <c r="N973" s="20">
        <v>1088</v>
      </c>
      <c r="O973" s="20" t="s">
        <v>927</v>
      </c>
      <c r="P973" s="20" t="s">
        <v>1396</v>
      </c>
      <c r="Q973" s="28"/>
      <c r="R973" s="21"/>
      <c r="S973" s="21"/>
      <c r="T973" s="21" t="s">
        <v>53</v>
      </c>
      <c r="U973" s="21" t="s">
        <v>991</v>
      </c>
      <c r="V973" s="46">
        <v>1</v>
      </c>
      <c r="W973" s="26">
        <f t="shared" si="181"/>
        <v>1</v>
      </c>
      <c r="X973" s="26">
        <f t="shared" ref="X973:X1027" si="184">V973</f>
        <v>1</v>
      </c>
      <c r="Y973" s="21">
        <v>10</v>
      </c>
      <c r="Z973" s="22">
        <f t="shared" si="171"/>
        <v>1088</v>
      </c>
      <c r="AA973" s="20" t="s">
        <v>1768</v>
      </c>
      <c r="AB973" s="22"/>
      <c r="AC973" s="22">
        <v>1</v>
      </c>
      <c r="AD973" s="22"/>
      <c r="AE973" s="22">
        <f t="shared" si="182"/>
        <v>1088</v>
      </c>
      <c r="AF973" s="22">
        <f t="shared" si="183"/>
        <v>1088</v>
      </c>
      <c r="AG973" s="20">
        <f>N973</f>
        <v>1088</v>
      </c>
      <c r="AJ973" s="22"/>
      <c r="AK973" s="22"/>
      <c r="AL973" s="22"/>
      <c r="AM973" s="22"/>
      <c r="AN973" s="22"/>
      <c r="AO973" s="22" t="s">
        <v>1393</v>
      </c>
      <c r="AP973" s="22" t="s">
        <v>1301</v>
      </c>
      <c r="AQ973" s="22"/>
      <c r="AR973" s="22"/>
    </row>
    <row r="974" spans="1:47" x14ac:dyDescent="0.15">
      <c r="A974" s="21" t="s">
        <v>1273</v>
      </c>
      <c r="B974" s="20" t="s">
        <v>918</v>
      </c>
      <c r="C974" s="20" t="s">
        <v>1178</v>
      </c>
      <c r="D974" s="20" t="s">
        <v>1183</v>
      </c>
      <c r="E974" s="20" t="s">
        <v>1622</v>
      </c>
      <c r="F974" s="20" t="s">
        <v>1250</v>
      </c>
      <c r="G974" s="20" t="s">
        <v>1769</v>
      </c>
      <c r="H974" s="20"/>
      <c r="I974" s="20">
        <v>15820821661</v>
      </c>
      <c r="J974" s="20" t="s">
        <v>924</v>
      </c>
      <c r="K974" s="20" t="s">
        <v>1298</v>
      </c>
      <c r="L974" s="20" t="s">
        <v>1299</v>
      </c>
      <c r="M974" s="20">
        <v>888</v>
      </c>
      <c r="N974" s="20">
        <v>888</v>
      </c>
      <c r="O974" s="20" t="s">
        <v>927</v>
      </c>
      <c r="P974" s="20" t="s">
        <v>1396</v>
      </c>
      <c r="Q974" s="28"/>
      <c r="R974" s="21"/>
      <c r="S974" s="25" t="s">
        <v>1222</v>
      </c>
      <c r="T974" s="21" t="s">
        <v>53</v>
      </c>
      <c r="U974" s="21" t="s">
        <v>1770</v>
      </c>
      <c r="V974" s="46">
        <v>1</v>
      </c>
      <c r="W974" s="26">
        <f t="shared" si="181"/>
        <v>1</v>
      </c>
      <c r="Y974" s="21">
        <v>12</v>
      </c>
      <c r="Z974" s="22">
        <f t="shared" si="171"/>
        <v>888</v>
      </c>
      <c r="AA974" s="20" t="s">
        <v>1398</v>
      </c>
      <c r="AB974" s="22"/>
      <c r="AC974" s="22">
        <v>1</v>
      </c>
      <c r="AD974" s="22"/>
      <c r="AE974" s="22">
        <f t="shared" si="182"/>
        <v>888</v>
      </c>
      <c r="AF974" s="22">
        <f t="shared" si="183"/>
        <v>888</v>
      </c>
      <c r="AG974" s="20"/>
      <c r="AH974" s="22"/>
      <c r="AI974" s="22"/>
      <c r="AJ974" s="22">
        <f t="shared" ref="AJ974:AJ977" si="185">N974</f>
        <v>888</v>
      </c>
      <c r="AK974" s="22">
        <f>IF(O974="(传统)XDSL",VLOOKUP(S974,[2]直销续费率明细!C:I,7,FALSE)*1,IF(O974="GPON+XDSL",VLOOKUP(S974,[2]直销续费率明细!C:I,7,FALSE)*1,VLOOKUP(S974,[2]直销续费率明细!C:I,5,FALSE)*1))</f>
        <v>-40</v>
      </c>
      <c r="AL974" s="22" t="s">
        <v>1300</v>
      </c>
      <c r="AM974" s="22"/>
      <c r="AN974" s="22"/>
      <c r="AO974" s="22" t="s">
        <v>1429</v>
      </c>
      <c r="AP974" s="22" t="s">
        <v>1301</v>
      </c>
      <c r="AS974" s="20">
        <f>IF(Y974&gt;=10,VLOOKUP(U974,[2]提成计算!B:T,19,FALSE),VLOOKUP(U974,[2]提成计算!B:T,18,FALSE))</f>
        <v>0.09</v>
      </c>
      <c r="AT974" s="20">
        <f t="shared" ref="AT974:AT977" si="186">IF(AD974*AS974&gt;0,AD974*AS974,AE974*AS974)</f>
        <v>79.92</v>
      </c>
      <c r="AU974" s="20">
        <f t="shared" ref="AU974:AU977" si="187">IF(AND(AK974&lt;0,AK974+AT974&lt;0),-AT974,AK974)</f>
        <v>-40</v>
      </c>
    </row>
    <row r="975" spans="1:47" x14ac:dyDescent="0.15">
      <c r="A975" s="21" t="s">
        <v>1273</v>
      </c>
      <c r="B975" s="20" t="s">
        <v>918</v>
      </c>
      <c r="C975" s="20" t="s">
        <v>984</v>
      </c>
      <c r="D975" s="20" t="s">
        <v>985</v>
      </c>
      <c r="E975" s="20" t="s">
        <v>1004</v>
      </c>
      <c r="F975" s="20" t="s">
        <v>1250</v>
      </c>
      <c r="G975" s="20" t="s">
        <v>1771</v>
      </c>
      <c r="H975" s="20"/>
      <c r="I975" s="20">
        <v>18838552014</v>
      </c>
      <c r="J975" s="20" t="s">
        <v>924</v>
      </c>
      <c r="K975" s="20" t="s">
        <v>1298</v>
      </c>
      <c r="L975" s="20" t="s">
        <v>1299</v>
      </c>
      <c r="M975" s="20">
        <v>888</v>
      </c>
      <c r="N975" s="20">
        <v>888</v>
      </c>
      <c r="O975" s="20" t="s">
        <v>927</v>
      </c>
      <c r="P975" s="20" t="s">
        <v>1432</v>
      </c>
      <c r="Q975" s="28"/>
      <c r="R975" s="21"/>
      <c r="S975" s="25" t="s">
        <v>1007</v>
      </c>
      <c r="T975" s="21" t="s">
        <v>53</v>
      </c>
      <c r="U975" s="21" t="s">
        <v>1008</v>
      </c>
      <c r="V975" s="46">
        <v>1</v>
      </c>
      <c r="W975" s="26">
        <f t="shared" si="181"/>
        <v>1</v>
      </c>
      <c r="Y975" s="21">
        <v>12</v>
      </c>
      <c r="Z975" s="22">
        <f t="shared" si="171"/>
        <v>888</v>
      </c>
      <c r="AA975" s="20" t="s">
        <v>1434</v>
      </c>
      <c r="AB975" s="22"/>
      <c r="AC975" s="22">
        <v>1</v>
      </c>
      <c r="AD975" s="22"/>
      <c r="AE975" s="22">
        <f t="shared" si="182"/>
        <v>888</v>
      </c>
      <c r="AF975" s="22">
        <f t="shared" si="183"/>
        <v>888</v>
      </c>
      <c r="AG975" s="20"/>
      <c r="AH975" s="22"/>
      <c r="AI975" s="22"/>
      <c r="AJ975" s="22">
        <f t="shared" si="185"/>
        <v>888</v>
      </c>
      <c r="AK975" s="22">
        <f>IF(O975="(传统)XDSL",VLOOKUP(S975,[2]直销续费率明细!C:I,7,FALSE)*1,IF(O975="GPON+XDSL",VLOOKUP(S975,[2]直销续费率明细!C:I,7,FALSE)*1,VLOOKUP(S975,[2]直销续费率明细!C:I,5,FALSE)*1))</f>
        <v>15</v>
      </c>
      <c r="AL975" s="22" t="s">
        <v>1300</v>
      </c>
      <c r="AM975" s="22"/>
      <c r="AN975" s="22"/>
      <c r="AO975" s="22" t="s">
        <v>1429</v>
      </c>
      <c r="AP975" s="22" t="s">
        <v>1301</v>
      </c>
      <c r="AS975" s="20">
        <f>IF(Y975&gt;=10,VLOOKUP(U975,[2]提成计算!B:T,19,FALSE),VLOOKUP(U975,[2]提成计算!B:T,18,FALSE))</f>
        <v>0.1</v>
      </c>
      <c r="AT975" s="20">
        <f t="shared" si="186"/>
        <v>88.800000000000011</v>
      </c>
      <c r="AU975" s="20">
        <f t="shared" si="187"/>
        <v>15</v>
      </c>
    </row>
    <row r="976" spans="1:47" x14ac:dyDescent="0.15">
      <c r="A976" s="21" t="s">
        <v>1273</v>
      </c>
      <c r="B976" s="20" t="s">
        <v>918</v>
      </c>
      <c r="C976" s="20" t="s">
        <v>984</v>
      </c>
      <c r="D976" s="20" t="s">
        <v>992</v>
      </c>
      <c r="E976" s="20" t="s">
        <v>1296</v>
      </c>
      <c r="F976" s="20" t="s">
        <v>1250</v>
      </c>
      <c r="G976" s="20" t="s">
        <v>1772</v>
      </c>
      <c r="H976" s="20"/>
      <c r="I976" s="20">
        <v>15917695705</v>
      </c>
      <c r="J976" s="20" t="s">
        <v>924</v>
      </c>
      <c r="K976" s="20" t="s">
        <v>1298</v>
      </c>
      <c r="L976" s="20" t="s">
        <v>1299</v>
      </c>
      <c r="M976" s="20">
        <v>888</v>
      </c>
      <c r="N976" s="20">
        <v>888</v>
      </c>
      <c r="O976" s="20" t="s">
        <v>927</v>
      </c>
      <c r="P976" s="20" t="s">
        <v>1432</v>
      </c>
      <c r="Q976" s="28"/>
      <c r="R976" s="21"/>
      <c r="S976" s="25" t="s">
        <v>1023</v>
      </c>
      <c r="T976" s="21" t="s">
        <v>53</v>
      </c>
      <c r="U976" s="21" t="s">
        <v>96</v>
      </c>
      <c r="V976" s="46">
        <v>1</v>
      </c>
      <c r="W976" s="26">
        <f t="shared" si="181"/>
        <v>1</v>
      </c>
      <c r="Y976" s="21">
        <v>12</v>
      </c>
      <c r="Z976" s="22">
        <f t="shared" si="171"/>
        <v>888</v>
      </c>
      <c r="AA976" s="20" t="s">
        <v>1434</v>
      </c>
      <c r="AB976" s="22"/>
      <c r="AC976" s="22">
        <v>1</v>
      </c>
      <c r="AD976" s="22"/>
      <c r="AE976" s="22">
        <f t="shared" si="182"/>
        <v>888</v>
      </c>
      <c r="AF976" s="22">
        <f t="shared" si="183"/>
        <v>888</v>
      </c>
      <c r="AG976" s="20"/>
      <c r="AH976" s="22"/>
      <c r="AI976" s="22"/>
      <c r="AJ976" s="22">
        <f t="shared" si="185"/>
        <v>888</v>
      </c>
      <c r="AK976" s="22">
        <f>IF(O976="(传统)XDSL",VLOOKUP(S976,[2]直销续费率明细!C:I,7,FALSE)*1,IF(O976="GPON+XDSL",VLOOKUP(S976,[2]直销续费率明细!C:I,7,FALSE)*1,VLOOKUP(S976,[2]直销续费率明细!C:I,5,FALSE)*1))</f>
        <v>0</v>
      </c>
      <c r="AL976" s="22" t="s">
        <v>1300</v>
      </c>
      <c r="AM976" s="22"/>
      <c r="AN976" s="22"/>
      <c r="AO976" s="22" t="s">
        <v>1429</v>
      </c>
      <c r="AP976" s="22" t="s">
        <v>1301</v>
      </c>
      <c r="AS976" s="20">
        <f>IF(Y976&gt;=10,VLOOKUP(U976,[2]提成计算!B:T,19,FALSE),VLOOKUP(U976,[2]提成计算!B:T,18,FALSE))</f>
        <v>0.1</v>
      </c>
      <c r="AT976" s="20">
        <f t="shared" si="186"/>
        <v>88.800000000000011</v>
      </c>
      <c r="AU976" s="20">
        <f t="shared" si="187"/>
        <v>0</v>
      </c>
    </row>
    <row r="977" spans="1:47" x14ac:dyDescent="0.15">
      <c r="A977" s="21" t="s">
        <v>1273</v>
      </c>
      <c r="B977" s="20" t="s">
        <v>918</v>
      </c>
      <c r="C977" s="20" t="s">
        <v>1050</v>
      </c>
      <c r="D977" s="20" t="s">
        <v>1051</v>
      </c>
      <c r="E977" s="20" t="s">
        <v>1773</v>
      </c>
      <c r="F977" s="20" t="s">
        <v>1250</v>
      </c>
      <c r="G977" s="20" t="s">
        <v>1774</v>
      </c>
      <c r="H977" s="20"/>
      <c r="I977" s="20">
        <v>13412141052</v>
      </c>
      <c r="J977" s="20" t="s">
        <v>924</v>
      </c>
      <c r="K977" s="20" t="s">
        <v>1298</v>
      </c>
      <c r="L977" s="20" t="s">
        <v>1299</v>
      </c>
      <c r="M977" s="20">
        <v>888</v>
      </c>
      <c r="N977" s="20">
        <v>888</v>
      </c>
      <c r="O977" s="20" t="s">
        <v>927</v>
      </c>
      <c r="P977" s="20" t="s">
        <v>1432</v>
      </c>
      <c r="Q977" s="28"/>
      <c r="R977" s="21"/>
      <c r="S977" s="25" t="s">
        <v>1494</v>
      </c>
      <c r="T977" s="21" t="s">
        <v>53</v>
      </c>
      <c r="U977" s="21" t="s">
        <v>203</v>
      </c>
      <c r="V977" s="46">
        <v>1</v>
      </c>
      <c r="W977" s="26">
        <f t="shared" si="181"/>
        <v>1</v>
      </c>
      <c r="Y977" s="21">
        <v>12</v>
      </c>
      <c r="Z977" s="22">
        <f t="shared" si="171"/>
        <v>888</v>
      </c>
      <c r="AA977" s="20" t="s">
        <v>1434</v>
      </c>
      <c r="AB977" s="22"/>
      <c r="AC977" s="22">
        <v>1</v>
      </c>
      <c r="AD977" s="22"/>
      <c r="AE977" s="22">
        <f t="shared" si="182"/>
        <v>888</v>
      </c>
      <c r="AF977" s="22">
        <f t="shared" si="183"/>
        <v>888</v>
      </c>
      <c r="AG977" s="20"/>
      <c r="AH977" s="22"/>
      <c r="AI977" s="22"/>
      <c r="AJ977" s="22">
        <f t="shared" si="185"/>
        <v>888</v>
      </c>
      <c r="AK977" s="22">
        <f>IF(O977="(传统)XDSL",VLOOKUP(S977,[2]直销续费率明细!C:I,7,FALSE)*1,IF(O977="GPON+XDSL",VLOOKUP(S977,[2]直销续费率明细!C:I,7,FALSE)*1,VLOOKUP(S977,[2]直销续费率明细!C:I,5,FALSE)*1))</f>
        <v>25</v>
      </c>
      <c r="AL977" s="22" t="s">
        <v>1309</v>
      </c>
      <c r="AM977" s="22"/>
      <c r="AN977" s="22"/>
      <c r="AO977" s="22" t="s">
        <v>1429</v>
      </c>
      <c r="AP977" s="22" t="s">
        <v>1301</v>
      </c>
      <c r="AS977" s="20">
        <f>IF(Y977&gt;=10,VLOOKUP(U977,[2]提成计算!B:T,19,FALSE),VLOOKUP(U977,[2]提成计算!B:T,18,FALSE))</f>
        <v>0.09</v>
      </c>
      <c r="AT977" s="20">
        <f t="shared" si="186"/>
        <v>79.92</v>
      </c>
      <c r="AU977" s="20">
        <f t="shared" si="187"/>
        <v>25</v>
      </c>
    </row>
    <row r="978" spans="1:47" x14ac:dyDescent="0.15">
      <c r="A978" s="21" t="s">
        <v>1273</v>
      </c>
      <c r="B978" s="20" t="s">
        <v>918</v>
      </c>
      <c r="C978" s="20" t="s">
        <v>1099</v>
      </c>
      <c r="D978" s="20" t="s">
        <v>1100</v>
      </c>
      <c r="E978" s="20" t="s">
        <v>1101</v>
      </c>
      <c r="F978" s="20" t="s">
        <v>1250</v>
      </c>
      <c r="G978" s="20" t="s">
        <v>1775</v>
      </c>
      <c r="H978" s="20"/>
      <c r="I978" s="20">
        <v>15112883000</v>
      </c>
      <c r="J978" s="20" t="s">
        <v>1268</v>
      </c>
      <c r="K978" s="20" t="s">
        <v>1298</v>
      </c>
      <c r="L978" s="20" t="s">
        <v>1358</v>
      </c>
      <c r="M978" s="20">
        <v>1088</v>
      </c>
      <c r="N978" s="20">
        <v>1088</v>
      </c>
      <c r="O978" s="20" t="s">
        <v>927</v>
      </c>
      <c r="P978" s="20" t="s">
        <v>1432</v>
      </c>
      <c r="Q978" s="28"/>
      <c r="R978" s="21"/>
      <c r="S978" s="21"/>
      <c r="T978" s="21" t="s">
        <v>1108</v>
      </c>
      <c r="U978" s="21" t="s">
        <v>1718</v>
      </c>
      <c r="V978" s="46">
        <v>1</v>
      </c>
      <c r="W978" s="26">
        <f t="shared" si="181"/>
        <v>1</v>
      </c>
      <c r="X978" s="26">
        <f t="shared" si="184"/>
        <v>1</v>
      </c>
      <c r="Y978" s="21">
        <v>10</v>
      </c>
      <c r="Z978" s="22">
        <f t="shared" si="171"/>
        <v>1088</v>
      </c>
      <c r="AA978" s="20" t="s">
        <v>1434</v>
      </c>
      <c r="AB978" s="22"/>
      <c r="AC978" s="22">
        <v>1</v>
      </c>
      <c r="AD978" s="22"/>
      <c r="AE978" s="22">
        <f t="shared" si="182"/>
        <v>1088</v>
      </c>
      <c r="AF978" s="22">
        <f t="shared" si="183"/>
        <v>1088</v>
      </c>
      <c r="AG978" s="20">
        <f>N978</f>
        <v>1088</v>
      </c>
      <c r="AH978" s="20"/>
      <c r="AI978" s="20"/>
      <c r="AJ978" s="22"/>
      <c r="AK978" s="22"/>
      <c r="AM978" s="22"/>
      <c r="AN978" s="22"/>
      <c r="AO978" s="22" t="s">
        <v>1279</v>
      </c>
      <c r="AP978" s="22" t="s">
        <v>1301</v>
      </c>
      <c r="AS978" s="20"/>
      <c r="AT978" s="20"/>
      <c r="AU978" s="20"/>
    </row>
    <row r="979" spans="1:47" x14ac:dyDescent="0.15">
      <c r="A979" s="21" t="s">
        <v>1273</v>
      </c>
      <c r="B979" s="20" t="s">
        <v>918</v>
      </c>
      <c r="C979" s="20" t="s">
        <v>1178</v>
      </c>
      <c r="D979" s="20" t="s">
        <v>1183</v>
      </c>
      <c r="E979" s="20" t="s">
        <v>1752</v>
      </c>
      <c r="F979" s="20" t="s">
        <v>1250</v>
      </c>
      <c r="G979" s="20" t="s">
        <v>1776</v>
      </c>
      <c r="H979" s="20"/>
      <c r="I979" s="20">
        <v>13609009928</v>
      </c>
      <c r="J979" s="20" t="s">
        <v>924</v>
      </c>
      <c r="K979" s="20" t="s">
        <v>1298</v>
      </c>
      <c r="L979" s="20" t="s">
        <v>1376</v>
      </c>
      <c r="M979" s="20">
        <v>1088</v>
      </c>
      <c r="N979" s="20">
        <v>1088</v>
      </c>
      <c r="O979" s="20" t="s">
        <v>927</v>
      </c>
      <c r="P979" s="20" t="s">
        <v>886</v>
      </c>
      <c r="Q979" s="28"/>
      <c r="R979" s="21"/>
      <c r="S979" s="25" t="s">
        <v>1187</v>
      </c>
      <c r="T979" s="21" t="s">
        <v>53</v>
      </c>
      <c r="U979" s="21" t="s">
        <v>1188</v>
      </c>
      <c r="V979" s="46">
        <v>1</v>
      </c>
      <c r="W979" s="26">
        <f t="shared" si="181"/>
        <v>1</v>
      </c>
      <c r="Y979" s="21">
        <v>10</v>
      </c>
      <c r="Z979" s="22">
        <f t="shared" si="171"/>
        <v>1088</v>
      </c>
      <c r="AA979" s="20" t="s">
        <v>1278</v>
      </c>
      <c r="AB979" s="22"/>
      <c r="AC979" s="22">
        <v>1</v>
      </c>
      <c r="AD979" s="22"/>
      <c r="AE979" s="22">
        <f t="shared" si="182"/>
        <v>1088</v>
      </c>
      <c r="AF979" s="22">
        <f t="shared" si="183"/>
        <v>1088</v>
      </c>
      <c r="AG979" s="20"/>
      <c r="AH979" s="22"/>
      <c r="AI979" s="22"/>
      <c r="AJ979" s="22">
        <f>N979</f>
        <v>1088</v>
      </c>
      <c r="AK979" s="22">
        <f>IF(O979="(传统)XDSL",VLOOKUP(S979,[2]直销续费率明细!C:I,7,FALSE)*1,IF(O979="GPON+XDSL",VLOOKUP(S979,[2]直销续费率明细!C:I,7,FALSE)*1,VLOOKUP(S979,[2]直销续费率明细!C:I,5,FALSE)*1))</f>
        <v>-40</v>
      </c>
      <c r="AL979" s="22" t="s">
        <v>1300</v>
      </c>
      <c r="AM979" s="22"/>
      <c r="AN979" s="22"/>
      <c r="AO979" s="22" t="s">
        <v>1522</v>
      </c>
      <c r="AP979" s="22" t="s">
        <v>1301</v>
      </c>
      <c r="AS979" s="20">
        <f>IF(Y979&gt;=10,VLOOKUP(U979,[2]提成计算!B:T,19,FALSE),VLOOKUP(U979,[2]提成计算!B:T,18,FALSE))</f>
        <v>0.09</v>
      </c>
      <c r="AT979" s="20">
        <f t="shared" ref="AT979" si="188">IF(AD979*AS979&gt;0,AD979*AS979,AE979*AS979)</f>
        <v>97.92</v>
      </c>
      <c r="AU979" s="20">
        <f t="shared" ref="AU979" si="189">IF(AND(AK979&lt;0,AK979+AT979&lt;0),-AT979,AK979)</f>
        <v>-40</v>
      </c>
    </row>
    <row r="980" spans="1:47" x14ac:dyDescent="0.15">
      <c r="A980" s="21" t="s">
        <v>1273</v>
      </c>
      <c r="B980" s="20" t="s">
        <v>918</v>
      </c>
      <c r="C980" s="20" t="s">
        <v>1178</v>
      </c>
      <c r="D980" s="20" t="s">
        <v>1183</v>
      </c>
      <c r="E980" s="20" t="s">
        <v>1209</v>
      </c>
      <c r="F980" s="20" t="s">
        <v>1250</v>
      </c>
      <c r="G980" s="20" t="s">
        <v>1777</v>
      </c>
      <c r="H980" s="20"/>
      <c r="I980" s="20">
        <v>18871293819</v>
      </c>
      <c r="J980" s="20" t="s">
        <v>1268</v>
      </c>
      <c r="K980" s="20" t="s">
        <v>1298</v>
      </c>
      <c r="L980" s="20" t="s">
        <v>1358</v>
      </c>
      <c r="M980" s="20">
        <v>1088</v>
      </c>
      <c r="N980" s="20">
        <v>1088</v>
      </c>
      <c r="O980" s="20" t="s">
        <v>927</v>
      </c>
      <c r="P980" s="20" t="s">
        <v>1524</v>
      </c>
      <c r="Q980" s="28"/>
      <c r="R980" s="21"/>
      <c r="S980" s="21"/>
      <c r="T980" s="21" t="s">
        <v>53</v>
      </c>
      <c r="U980" s="21" t="s">
        <v>1188</v>
      </c>
      <c r="V980" s="46">
        <v>1</v>
      </c>
      <c r="W980" s="26">
        <f t="shared" si="181"/>
        <v>1</v>
      </c>
      <c r="X980" s="26">
        <f t="shared" si="184"/>
        <v>1</v>
      </c>
      <c r="Y980" s="21">
        <v>10</v>
      </c>
      <c r="Z980" s="22">
        <f t="shared" si="171"/>
        <v>1088</v>
      </c>
      <c r="AA980" s="20" t="s">
        <v>1526</v>
      </c>
      <c r="AB980" s="22"/>
      <c r="AC980" s="22">
        <v>1</v>
      </c>
      <c r="AD980" s="22"/>
      <c r="AE980" s="22">
        <f t="shared" si="182"/>
        <v>1088</v>
      </c>
      <c r="AF980" s="22">
        <f t="shared" si="183"/>
        <v>1088</v>
      </c>
      <c r="AG980" s="20">
        <f>N980</f>
        <v>1088</v>
      </c>
      <c r="AH980" s="20"/>
      <c r="AI980" s="20"/>
      <c r="AJ980" s="22"/>
      <c r="AK980" s="22"/>
      <c r="AM980" s="22"/>
      <c r="AN980" s="22"/>
      <c r="AO980" s="22" t="s">
        <v>1778</v>
      </c>
      <c r="AP980" s="22" t="s">
        <v>1301</v>
      </c>
      <c r="AS980" s="20"/>
      <c r="AT980" s="20"/>
      <c r="AU980" s="20"/>
    </row>
    <row r="981" spans="1:47" x14ac:dyDescent="0.15">
      <c r="A981" s="21" t="s">
        <v>1273</v>
      </c>
      <c r="B981" s="20" t="s">
        <v>918</v>
      </c>
      <c r="C981" s="20" t="s">
        <v>1099</v>
      </c>
      <c r="D981" s="20" t="s">
        <v>1121</v>
      </c>
      <c r="E981" s="20" t="s">
        <v>1171</v>
      </c>
      <c r="F981" s="20" t="s">
        <v>1250</v>
      </c>
      <c r="G981" s="20" t="s">
        <v>1779</v>
      </c>
      <c r="H981" s="20"/>
      <c r="I981" s="20">
        <v>13712572996</v>
      </c>
      <c r="J981" s="20" t="s">
        <v>924</v>
      </c>
      <c r="K981" s="20" t="s">
        <v>1298</v>
      </c>
      <c r="L981" s="20" t="s">
        <v>1299</v>
      </c>
      <c r="M981" s="20">
        <v>888</v>
      </c>
      <c r="N981" s="20">
        <v>888</v>
      </c>
      <c r="O981" s="20" t="s">
        <v>927</v>
      </c>
      <c r="P981" s="20" t="s">
        <v>1780</v>
      </c>
      <c r="Q981" s="28"/>
      <c r="R981" s="21"/>
      <c r="S981" s="25" t="s">
        <v>1550</v>
      </c>
      <c r="T981" s="21" t="s">
        <v>53</v>
      </c>
      <c r="U981" s="21" t="s">
        <v>1174</v>
      </c>
      <c r="V981" s="46">
        <v>1</v>
      </c>
      <c r="W981" s="26">
        <f t="shared" si="181"/>
        <v>1</v>
      </c>
      <c r="Y981" s="21">
        <v>12</v>
      </c>
      <c r="Z981" s="22">
        <f t="shared" si="171"/>
        <v>888</v>
      </c>
      <c r="AA981" s="20" t="s">
        <v>1781</v>
      </c>
      <c r="AB981" s="22"/>
      <c r="AC981" s="22">
        <v>1</v>
      </c>
      <c r="AD981" s="22"/>
      <c r="AE981" s="22">
        <f t="shared" si="182"/>
        <v>888</v>
      </c>
      <c r="AF981" s="22">
        <f t="shared" si="183"/>
        <v>888</v>
      </c>
      <c r="AG981" s="20"/>
      <c r="AH981" s="22"/>
      <c r="AI981" s="22"/>
      <c r="AJ981" s="22">
        <f>N981</f>
        <v>888</v>
      </c>
      <c r="AK981" s="22">
        <f>IF(O981="(传统)XDSL",VLOOKUP(S981,[2]直销续费率明细!C:I,7,FALSE)*1,IF(O981="GPON+XDSL",VLOOKUP(S981,[2]直销续费率明细!C:I,7,FALSE)*1,VLOOKUP(S981,[2]直销续费率明细!C:I,5,FALSE)*1))</f>
        <v>25</v>
      </c>
      <c r="AL981" s="22" t="s">
        <v>1309</v>
      </c>
      <c r="AM981" s="22"/>
      <c r="AN981" s="22"/>
      <c r="AO981" s="22" t="s">
        <v>1393</v>
      </c>
      <c r="AP981" s="22" t="s">
        <v>1301</v>
      </c>
      <c r="AS981" s="20">
        <f>IF(Y981&gt;=10,VLOOKUP(U981,[2]提成计算!B:T,19,FALSE),VLOOKUP(U981,[2]提成计算!B:T,18,FALSE))</f>
        <v>0.1</v>
      </c>
      <c r="AT981" s="20">
        <f t="shared" ref="AT981" si="190">IF(AD981*AS981&gt;0,AD981*AS981,AE981*AS981)</f>
        <v>88.800000000000011</v>
      </c>
      <c r="AU981" s="20">
        <f t="shared" ref="AU981" si="191">IF(AND(AK981&lt;0,AK981+AT981&lt;0),-AT981,AK981)</f>
        <v>25</v>
      </c>
    </row>
    <row r="982" spans="1:47" x14ac:dyDescent="0.15">
      <c r="A982" s="21" t="s">
        <v>1273</v>
      </c>
      <c r="B982" s="20" t="s">
        <v>918</v>
      </c>
      <c r="C982" s="20" t="s">
        <v>1178</v>
      </c>
      <c r="D982" s="20" t="s">
        <v>1189</v>
      </c>
      <c r="E982" s="20" t="s">
        <v>1400</v>
      </c>
      <c r="F982" s="20" t="s">
        <v>1250</v>
      </c>
      <c r="G982" s="20" t="s">
        <v>1782</v>
      </c>
      <c r="H982" s="20"/>
      <c r="I982" s="20">
        <v>13268616983</v>
      </c>
      <c r="J982" s="20" t="s">
        <v>1268</v>
      </c>
      <c r="K982" s="20" t="s">
        <v>1298</v>
      </c>
      <c r="L982" s="20" t="s">
        <v>1358</v>
      </c>
      <c r="M982" s="20">
        <v>1088</v>
      </c>
      <c r="N982" s="20">
        <v>1088</v>
      </c>
      <c r="O982" s="20" t="s">
        <v>927</v>
      </c>
      <c r="P982" s="20" t="s">
        <v>1396</v>
      </c>
      <c r="Q982" s="28"/>
      <c r="R982" s="21"/>
      <c r="S982" s="21"/>
      <c r="T982" s="21" t="s">
        <v>53</v>
      </c>
      <c r="U982" s="21" t="s">
        <v>118</v>
      </c>
      <c r="V982" s="46">
        <v>1</v>
      </c>
      <c r="W982" s="26">
        <f t="shared" si="181"/>
        <v>1</v>
      </c>
      <c r="X982" s="26">
        <f t="shared" si="184"/>
        <v>1</v>
      </c>
      <c r="Y982" s="21">
        <v>10</v>
      </c>
      <c r="Z982" s="22">
        <f t="shared" si="171"/>
        <v>1088</v>
      </c>
      <c r="AA982" s="20" t="s">
        <v>1398</v>
      </c>
      <c r="AB982" s="22"/>
      <c r="AC982" s="22">
        <v>1</v>
      </c>
      <c r="AD982" s="22"/>
      <c r="AE982" s="22">
        <f t="shared" si="182"/>
        <v>1088</v>
      </c>
      <c r="AF982" s="22">
        <f t="shared" si="183"/>
        <v>1088</v>
      </c>
      <c r="AG982" s="20">
        <f>N982</f>
        <v>1088</v>
      </c>
      <c r="AH982" s="20"/>
      <c r="AI982" s="20"/>
      <c r="AJ982" s="22"/>
      <c r="AK982" s="22"/>
      <c r="AM982" s="22"/>
      <c r="AN982" s="22"/>
      <c r="AO982" s="22" t="s">
        <v>1393</v>
      </c>
      <c r="AP982" s="22" t="s">
        <v>1301</v>
      </c>
      <c r="AS982" s="20"/>
      <c r="AT982" s="20"/>
      <c r="AU982" s="20"/>
    </row>
    <row r="983" spans="1:47" x14ac:dyDescent="0.15">
      <c r="A983" s="21" t="s">
        <v>1273</v>
      </c>
      <c r="B983" s="20" t="s">
        <v>918</v>
      </c>
      <c r="C983" s="20" t="s">
        <v>984</v>
      </c>
      <c r="D983" s="20" t="s">
        <v>995</v>
      </c>
      <c r="E983" s="20" t="s">
        <v>996</v>
      </c>
      <c r="F983" s="20" t="s">
        <v>1250</v>
      </c>
      <c r="G983" s="20" t="s">
        <v>1783</v>
      </c>
      <c r="H983" s="20"/>
      <c r="I983" s="20">
        <v>18825508190</v>
      </c>
      <c r="J983" s="20" t="s">
        <v>924</v>
      </c>
      <c r="K983" s="20" t="s">
        <v>1298</v>
      </c>
      <c r="L983" s="20" t="s">
        <v>1299</v>
      </c>
      <c r="M983" s="20">
        <v>888</v>
      </c>
      <c r="N983" s="20">
        <v>888</v>
      </c>
      <c r="O983" s="20" t="s">
        <v>927</v>
      </c>
      <c r="P983" s="20" t="s">
        <v>1396</v>
      </c>
      <c r="Q983" s="28"/>
      <c r="R983" s="21"/>
      <c r="S983" s="25" t="s">
        <v>1002</v>
      </c>
      <c r="T983" s="21" t="s">
        <v>53</v>
      </c>
      <c r="U983" s="21" t="s">
        <v>1003</v>
      </c>
      <c r="V983" s="46">
        <v>1</v>
      </c>
      <c r="W983" s="26">
        <f t="shared" si="181"/>
        <v>1</v>
      </c>
      <c r="Y983" s="21">
        <v>12</v>
      </c>
      <c r="Z983" s="22">
        <f t="shared" si="171"/>
        <v>888</v>
      </c>
      <c r="AA983" s="20" t="s">
        <v>1398</v>
      </c>
      <c r="AB983" s="22"/>
      <c r="AC983" s="22">
        <v>1</v>
      </c>
      <c r="AD983" s="22"/>
      <c r="AE983" s="22">
        <f t="shared" si="182"/>
        <v>888</v>
      </c>
      <c r="AF983" s="22">
        <f t="shared" si="183"/>
        <v>888</v>
      </c>
      <c r="AG983" s="20"/>
      <c r="AH983" s="22"/>
      <c r="AI983" s="22"/>
      <c r="AJ983" s="22">
        <f t="shared" ref="AJ983:AJ987" si="192">N983</f>
        <v>888</v>
      </c>
      <c r="AK983" s="22">
        <f>IF(O983="(传统)XDSL",VLOOKUP(S983,[2]直销续费率明细!C:I,7,FALSE)*1,IF(O983="GPON+XDSL",VLOOKUP(S983,[2]直销续费率明细!C:I,7,FALSE)*1,VLOOKUP(S983,[2]直销续费率明细!C:I,5,FALSE)*1))</f>
        <v>25</v>
      </c>
      <c r="AL983" s="22" t="s">
        <v>1300</v>
      </c>
      <c r="AM983" s="22"/>
      <c r="AN983" s="22"/>
      <c r="AO983" s="22" t="s">
        <v>1522</v>
      </c>
      <c r="AP983" s="22" t="s">
        <v>1301</v>
      </c>
      <c r="AS983" s="20">
        <f>IF(Y983&gt;=10,VLOOKUP(U983,[2]提成计算!B:T,19,FALSE),VLOOKUP(U983,[2]提成计算!B:T,18,FALSE))</f>
        <v>0.09</v>
      </c>
      <c r="AT983" s="20">
        <f t="shared" ref="AT983:AT984" si="193">IF(AD983*AS983&gt;0,AD983*AS983,AE983*AS983)</f>
        <v>79.92</v>
      </c>
      <c r="AU983" s="20">
        <f t="shared" ref="AU983:AU984" si="194">IF(AND(AK983&lt;0,AK983+AT983&lt;0),-AT983,AK983)</f>
        <v>25</v>
      </c>
    </row>
    <row r="984" spans="1:47" x14ac:dyDescent="0.15">
      <c r="A984" s="21" t="s">
        <v>1273</v>
      </c>
      <c r="B984" s="20" t="s">
        <v>918</v>
      </c>
      <c r="C984" s="20" t="s">
        <v>984</v>
      </c>
      <c r="D984" s="20" t="s">
        <v>995</v>
      </c>
      <c r="E984" s="20" t="s">
        <v>1013</v>
      </c>
      <c r="F984" s="20" t="s">
        <v>1250</v>
      </c>
      <c r="G984" s="20" t="s">
        <v>1784</v>
      </c>
      <c r="H984" s="20"/>
      <c r="I984" s="20">
        <v>13412248386</v>
      </c>
      <c r="J984" s="20" t="s">
        <v>924</v>
      </c>
      <c r="K984" s="20" t="s">
        <v>1298</v>
      </c>
      <c r="L984" s="20" t="s">
        <v>1299</v>
      </c>
      <c r="M984" s="20">
        <v>888</v>
      </c>
      <c r="N984" s="20">
        <v>888</v>
      </c>
      <c r="O984" s="20" t="s">
        <v>927</v>
      </c>
      <c r="P984" s="20" t="s">
        <v>1524</v>
      </c>
      <c r="Q984" s="28"/>
      <c r="R984" s="21"/>
      <c r="S984" s="25" t="s">
        <v>1017</v>
      </c>
      <c r="T984" s="21" t="s">
        <v>53</v>
      </c>
      <c r="U984" s="21" t="s">
        <v>1003</v>
      </c>
      <c r="V984" s="46">
        <v>1</v>
      </c>
      <c r="W984" s="26">
        <f t="shared" si="181"/>
        <v>1</v>
      </c>
      <c r="Y984" s="21">
        <v>12</v>
      </c>
      <c r="Z984" s="22">
        <f t="shared" si="171"/>
        <v>888</v>
      </c>
      <c r="AA984" s="20" t="s">
        <v>1526</v>
      </c>
      <c r="AB984" s="22"/>
      <c r="AC984" s="22">
        <v>1</v>
      </c>
      <c r="AD984" s="22"/>
      <c r="AE984" s="22">
        <f t="shared" si="182"/>
        <v>888</v>
      </c>
      <c r="AF984" s="22">
        <f t="shared" si="183"/>
        <v>888</v>
      </c>
      <c r="AG984" s="20"/>
      <c r="AH984" s="22"/>
      <c r="AI984" s="22"/>
      <c r="AJ984" s="22">
        <f t="shared" si="192"/>
        <v>888</v>
      </c>
      <c r="AK984" s="22">
        <f>IF(O984="(传统)XDSL",VLOOKUP(S984,[2]直销续费率明细!C:I,7,FALSE)*1,IF(O984="GPON+XDSL",VLOOKUP(S984,[2]直销续费率明细!C:I,7,FALSE)*1,VLOOKUP(S984,[2]直销续费率明细!C:I,5,FALSE)*1))</f>
        <v>25</v>
      </c>
      <c r="AL984" s="22" t="s">
        <v>1300</v>
      </c>
      <c r="AM984" s="22"/>
      <c r="AN984" s="22"/>
      <c r="AO984" s="22" t="s">
        <v>1522</v>
      </c>
      <c r="AP984" s="22" t="s">
        <v>1301</v>
      </c>
      <c r="AS984" s="20">
        <f>IF(Y984&gt;=10,VLOOKUP(U984,[2]提成计算!B:T,19,FALSE),VLOOKUP(U984,[2]提成计算!B:T,18,FALSE))</f>
        <v>0.09</v>
      </c>
      <c r="AT984" s="20">
        <f t="shared" si="193"/>
        <v>79.92</v>
      </c>
      <c r="AU984" s="20">
        <f t="shared" si="194"/>
        <v>25</v>
      </c>
    </row>
    <row r="985" spans="1:47" x14ac:dyDescent="0.15">
      <c r="A985" s="21" t="s">
        <v>1273</v>
      </c>
      <c r="B985" s="20" t="s">
        <v>918</v>
      </c>
      <c r="C985" s="20" t="s">
        <v>919</v>
      </c>
      <c r="D985" s="20" t="s">
        <v>941</v>
      </c>
      <c r="E985" s="20" t="s">
        <v>963</v>
      </c>
      <c r="F985" s="20" t="s">
        <v>1250</v>
      </c>
      <c r="G985" s="20" t="s">
        <v>1785</v>
      </c>
      <c r="H985" s="20"/>
      <c r="I985" s="20">
        <v>13412051882</v>
      </c>
      <c r="J985" s="20" t="s">
        <v>924</v>
      </c>
      <c r="K985" s="20" t="s">
        <v>1298</v>
      </c>
      <c r="L985" s="20" t="s">
        <v>1299</v>
      </c>
      <c r="M985" s="20">
        <v>888</v>
      </c>
      <c r="N985" s="20">
        <v>888</v>
      </c>
      <c r="O985" s="20" t="s">
        <v>927</v>
      </c>
      <c r="P985" s="20" t="s">
        <v>1524</v>
      </c>
      <c r="Q985" s="28"/>
      <c r="R985" s="21"/>
      <c r="S985" s="25" t="s">
        <v>951</v>
      </c>
      <c r="T985" s="21" t="s">
        <v>1108</v>
      </c>
      <c r="U985" s="21" t="s">
        <v>1786</v>
      </c>
      <c r="V985" s="46">
        <v>1</v>
      </c>
      <c r="W985" s="26">
        <f t="shared" si="181"/>
        <v>1</v>
      </c>
      <c r="Y985" s="21">
        <v>12</v>
      </c>
      <c r="Z985" s="22">
        <f t="shared" si="171"/>
        <v>888</v>
      </c>
      <c r="AA985" s="20" t="s">
        <v>1526</v>
      </c>
      <c r="AB985" s="22"/>
      <c r="AC985" s="22">
        <v>1</v>
      </c>
      <c r="AD985" s="22"/>
      <c r="AE985" s="22">
        <f t="shared" si="182"/>
        <v>888</v>
      </c>
      <c r="AF985" s="22">
        <f t="shared" si="183"/>
        <v>888</v>
      </c>
      <c r="AG985" s="20"/>
      <c r="AH985" s="22"/>
      <c r="AI985" s="22"/>
      <c r="AJ985" s="22">
        <f t="shared" si="192"/>
        <v>888</v>
      </c>
      <c r="AK985" s="22">
        <f>IF(O985="(传统)XDSL",VLOOKUP(S985,[1]续费率明细!C:I,7,FALSE)*1,IF(O985="GPON+XDSL",VLOOKUP(S985,[1]续费率明细!C:I,7,FALSE)*1,VLOOKUP(S985,[1]续费率明细!C:I,5,FALSE)*1))</f>
        <v>-40</v>
      </c>
      <c r="AL985" s="22" t="s">
        <v>1300</v>
      </c>
      <c r="AM985" s="22"/>
      <c r="AN985" s="22"/>
      <c r="AO985" s="22" t="s">
        <v>1522</v>
      </c>
      <c r="AP985" s="22" t="s">
        <v>1301</v>
      </c>
      <c r="AS985" s="20"/>
      <c r="AT985" s="20"/>
      <c r="AU985" s="20"/>
    </row>
    <row r="986" spans="1:47" x14ac:dyDescent="0.15">
      <c r="A986" s="21" t="s">
        <v>1273</v>
      </c>
      <c r="B986" s="20" t="s">
        <v>918</v>
      </c>
      <c r="C986" s="20" t="s">
        <v>919</v>
      </c>
      <c r="D986" s="20" t="s">
        <v>941</v>
      </c>
      <c r="E986" s="20" t="s">
        <v>1787</v>
      </c>
      <c r="F986" s="20" t="s">
        <v>1250</v>
      </c>
      <c r="G986" s="20" t="s">
        <v>1788</v>
      </c>
      <c r="H986" s="20"/>
      <c r="I986" s="20">
        <v>13790503561</v>
      </c>
      <c r="J986" s="20" t="s">
        <v>924</v>
      </c>
      <c r="K986" s="20" t="s">
        <v>1298</v>
      </c>
      <c r="L986" s="20" t="s">
        <v>1299</v>
      </c>
      <c r="M986" s="20">
        <v>888</v>
      </c>
      <c r="N986" s="20">
        <v>888</v>
      </c>
      <c r="O986" s="20" t="s">
        <v>927</v>
      </c>
      <c r="P986" s="20" t="s">
        <v>1524</v>
      </c>
      <c r="Q986" s="28"/>
      <c r="R986" s="21"/>
      <c r="S986" s="25" t="s">
        <v>951</v>
      </c>
      <c r="T986" s="21" t="s">
        <v>53</v>
      </c>
      <c r="U986" s="21" t="s">
        <v>495</v>
      </c>
      <c r="V986" s="46">
        <v>1</v>
      </c>
      <c r="W986" s="26">
        <f t="shared" si="181"/>
        <v>1</v>
      </c>
      <c r="Y986" s="21">
        <v>12</v>
      </c>
      <c r="Z986" s="22">
        <f t="shared" si="171"/>
        <v>888</v>
      </c>
      <c r="AA986" s="20" t="s">
        <v>1526</v>
      </c>
      <c r="AB986" s="22"/>
      <c r="AC986" s="22">
        <v>1</v>
      </c>
      <c r="AD986" s="22"/>
      <c r="AE986" s="22">
        <f t="shared" si="182"/>
        <v>888</v>
      </c>
      <c r="AF986" s="22">
        <f t="shared" si="183"/>
        <v>888</v>
      </c>
      <c r="AG986" s="20"/>
      <c r="AH986" s="22"/>
      <c r="AI986" s="22"/>
      <c r="AJ986" s="22">
        <f t="shared" si="192"/>
        <v>888</v>
      </c>
      <c r="AK986" s="22">
        <f>IF(O986="(传统)XDSL",VLOOKUP(S986,[2]直销续费率明细!C:I,7,FALSE)*1,IF(O986="GPON+XDSL",VLOOKUP(S986,[2]直销续费率明细!C:I,7,FALSE)*1,VLOOKUP(S986,[2]直销续费率明细!C:I,5,FALSE)*1))</f>
        <v>-40</v>
      </c>
      <c r="AL986" s="22" t="s">
        <v>1309</v>
      </c>
      <c r="AM986" s="22"/>
      <c r="AN986" s="22"/>
      <c r="AO986" s="22" t="s">
        <v>1522</v>
      </c>
      <c r="AP986" s="22" t="s">
        <v>1301</v>
      </c>
      <c r="AS986" s="20">
        <f>IF(Y986&gt;=10,VLOOKUP(U986,[2]提成计算!B:T,19,FALSE),VLOOKUP(U986,[2]提成计算!B:T,18,FALSE))</f>
        <v>0.09</v>
      </c>
      <c r="AT986" s="20">
        <f t="shared" ref="AT986:AT987" si="195">IF(AD986*AS986&gt;0,AD986*AS986,AE986*AS986)</f>
        <v>79.92</v>
      </c>
      <c r="AU986" s="20">
        <f t="shared" ref="AU986:AU987" si="196">IF(AND(AK986&lt;0,AK986+AT986&lt;0),-AT986,AK986)</f>
        <v>-40</v>
      </c>
    </row>
    <row r="987" spans="1:47" x14ac:dyDescent="0.15">
      <c r="A987" s="21" t="s">
        <v>1273</v>
      </c>
      <c r="B987" s="20" t="s">
        <v>918</v>
      </c>
      <c r="C987" s="20" t="s">
        <v>1178</v>
      </c>
      <c r="D987" s="20" t="s">
        <v>1183</v>
      </c>
      <c r="E987" s="20" t="s">
        <v>1184</v>
      </c>
      <c r="F987" s="20" t="s">
        <v>1250</v>
      </c>
      <c r="G987" s="20" t="s">
        <v>1789</v>
      </c>
      <c r="H987" s="20"/>
      <c r="I987" s="20">
        <v>15118282221</v>
      </c>
      <c r="J987" s="20" t="s">
        <v>924</v>
      </c>
      <c r="K987" s="20" t="s">
        <v>1298</v>
      </c>
      <c r="L987" s="20" t="s">
        <v>1299</v>
      </c>
      <c r="M987" s="20">
        <v>888</v>
      </c>
      <c r="N987" s="20">
        <v>888</v>
      </c>
      <c r="O987" s="20" t="s">
        <v>927</v>
      </c>
      <c r="P987" s="20" t="s">
        <v>1524</v>
      </c>
      <c r="Q987" s="28"/>
      <c r="R987" s="21"/>
      <c r="S987" s="25" t="s">
        <v>1187</v>
      </c>
      <c r="T987" s="21" t="s">
        <v>53</v>
      </c>
      <c r="U987" s="21" t="s">
        <v>1188</v>
      </c>
      <c r="V987" s="46">
        <v>1</v>
      </c>
      <c r="W987" s="26">
        <f t="shared" si="181"/>
        <v>1</v>
      </c>
      <c r="Y987" s="21">
        <v>12</v>
      </c>
      <c r="Z987" s="22">
        <f t="shared" si="171"/>
        <v>888</v>
      </c>
      <c r="AA987" s="20" t="s">
        <v>1526</v>
      </c>
      <c r="AB987" s="22"/>
      <c r="AC987" s="22">
        <v>1</v>
      </c>
      <c r="AD987" s="22"/>
      <c r="AE987" s="22">
        <f t="shared" si="182"/>
        <v>888</v>
      </c>
      <c r="AF987" s="22">
        <f t="shared" si="183"/>
        <v>888</v>
      </c>
      <c r="AG987" s="20"/>
      <c r="AH987" s="22"/>
      <c r="AI987" s="22"/>
      <c r="AJ987" s="22">
        <f t="shared" si="192"/>
        <v>888</v>
      </c>
      <c r="AK987" s="22">
        <f>IF(O987="(传统)XDSL",VLOOKUP(S987,[2]直销续费率明细!C:I,7,FALSE)*1,IF(O987="GPON+XDSL",VLOOKUP(S987,[2]直销续费率明细!C:I,7,FALSE)*1,VLOOKUP(S987,[2]直销续费率明细!C:I,5,FALSE)*1))</f>
        <v>-40</v>
      </c>
      <c r="AL987" s="22" t="s">
        <v>1300</v>
      </c>
      <c r="AM987" s="22"/>
      <c r="AN987" s="22"/>
      <c r="AO987" s="22" t="s">
        <v>1522</v>
      </c>
      <c r="AP987" s="22" t="s">
        <v>1301</v>
      </c>
      <c r="AS987" s="20">
        <f>IF(Y987&gt;=10,VLOOKUP(U987,[2]提成计算!B:T,19,FALSE),VLOOKUP(U987,[2]提成计算!B:T,18,FALSE))</f>
        <v>0.09</v>
      </c>
      <c r="AT987" s="20">
        <f t="shared" si="195"/>
        <v>79.92</v>
      </c>
      <c r="AU987" s="20">
        <f t="shared" si="196"/>
        <v>-40</v>
      </c>
    </row>
    <row r="988" spans="1:47" x14ac:dyDescent="0.15">
      <c r="A988" s="21" t="s">
        <v>1273</v>
      </c>
      <c r="B988" s="20" t="s">
        <v>918</v>
      </c>
      <c r="C988" s="20" t="s">
        <v>1050</v>
      </c>
      <c r="D988" s="20" t="s">
        <v>1078</v>
      </c>
      <c r="E988" s="20" t="s">
        <v>1079</v>
      </c>
      <c r="F988" s="20" t="s">
        <v>1250</v>
      </c>
      <c r="G988" s="20" t="s">
        <v>1790</v>
      </c>
      <c r="H988" s="20"/>
      <c r="I988" s="20">
        <v>18813387382</v>
      </c>
      <c r="J988" s="20" t="s">
        <v>1268</v>
      </c>
      <c r="K988" s="20" t="s">
        <v>1298</v>
      </c>
      <c r="L988" s="20" t="s">
        <v>1358</v>
      </c>
      <c r="M988" s="20">
        <v>1088</v>
      </c>
      <c r="N988" s="20">
        <v>1088</v>
      </c>
      <c r="O988" s="20" t="s">
        <v>927</v>
      </c>
      <c r="P988" s="20" t="s">
        <v>1524</v>
      </c>
      <c r="Q988" s="28"/>
      <c r="R988" s="21"/>
      <c r="S988" s="21"/>
      <c r="T988" s="21" t="s">
        <v>53</v>
      </c>
      <c r="U988" s="21" t="s">
        <v>1088</v>
      </c>
      <c r="V988" s="46">
        <v>1</v>
      </c>
      <c r="W988" s="26">
        <f t="shared" si="181"/>
        <v>1</v>
      </c>
      <c r="X988" s="26">
        <f t="shared" si="184"/>
        <v>1</v>
      </c>
      <c r="Y988" s="21">
        <v>10</v>
      </c>
      <c r="Z988" s="22">
        <f t="shared" si="171"/>
        <v>1088</v>
      </c>
      <c r="AA988" s="20" t="s">
        <v>1526</v>
      </c>
      <c r="AB988" s="22"/>
      <c r="AC988" s="22">
        <v>1</v>
      </c>
      <c r="AD988" s="22"/>
      <c r="AE988" s="22">
        <f t="shared" si="182"/>
        <v>1088</v>
      </c>
      <c r="AF988" s="22">
        <f t="shared" si="183"/>
        <v>1088</v>
      </c>
      <c r="AG988" s="20">
        <f>N988</f>
        <v>1088</v>
      </c>
      <c r="AH988" s="20"/>
      <c r="AI988" s="20"/>
      <c r="AJ988" s="22"/>
      <c r="AK988" s="22"/>
      <c r="AM988" s="22"/>
      <c r="AN988" s="22"/>
      <c r="AO988" s="22" t="s">
        <v>1393</v>
      </c>
      <c r="AP988" s="22" t="s">
        <v>1301</v>
      </c>
      <c r="AS988" s="20"/>
      <c r="AT988" s="20"/>
      <c r="AU988" s="20"/>
    </row>
    <row r="989" spans="1:47" x14ac:dyDescent="0.15">
      <c r="A989" s="21" t="s">
        <v>1273</v>
      </c>
      <c r="B989" s="20" t="s">
        <v>918</v>
      </c>
      <c r="C989" s="20" t="s">
        <v>1050</v>
      </c>
      <c r="D989" s="20" t="s">
        <v>1065</v>
      </c>
      <c r="E989" s="20" t="s">
        <v>1552</v>
      </c>
      <c r="F989" s="20" t="s">
        <v>1250</v>
      </c>
      <c r="G989" s="20" t="s">
        <v>1791</v>
      </c>
      <c r="H989" s="20"/>
      <c r="I989" s="20">
        <v>13433062992</v>
      </c>
      <c r="J989" s="20" t="s">
        <v>924</v>
      </c>
      <c r="K989" s="20" t="s">
        <v>1298</v>
      </c>
      <c r="L989" s="20" t="s">
        <v>1299</v>
      </c>
      <c r="M989" s="20">
        <v>888</v>
      </c>
      <c r="N989" s="20">
        <v>888</v>
      </c>
      <c r="O989" s="20" t="s">
        <v>927</v>
      </c>
      <c r="P989" s="20" t="s">
        <v>1396</v>
      </c>
      <c r="Q989" s="28"/>
      <c r="R989" s="21"/>
      <c r="S989" s="25" t="s">
        <v>1705</v>
      </c>
      <c r="T989" s="21" t="s">
        <v>53</v>
      </c>
      <c r="U989" s="21" t="s">
        <v>125</v>
      </c>
      <c r="V989" s="46">
        <v>1</v>
      </c>
      <c r="W989" s="26">
        <f t="shared" si="181"/>
        <v>1</v>
      </c>
      <c r="Y989" s="21">
        <v>12</v>
      </c>
      <c r="Z989" s="22">
        <f t="shared" si="171"/>
        <v>888</v>
      </c>
      <c r="AA989" s="20" t="s">
        <v>1398</v>
      </c>
      <c r="AB989" s="22"/>
      <c r="AC989" s="22">
        <v>1</v>
      </c>
      <c r="AD989" s="22"/>
      <c r="AE989" s="22">
        <f t="shared" si="182"/>
        <v>888</v>
      </c>
      <c r="AF989" s="22">
        <f t="shared" si="183"/>
        <v>888</v>
      </c>
      <c r="AG989" s="20"/>
      <c r="AH989" s="22"/>
      <c r="AI989" s="22"/>
      <c r="AJ989" s="22">
        <f t="shared" ref="AJ989:AJ990" si="197">N989</f>
        <v>888</v>
      </c>
      <c r="AK989" s="22">
        <f>IF(O989="(传统)XDSL",VLOOKUP(S989,[2]直销续费率明细!C:I,7,FALSE)*1,IF(O989="GPON+XDSL",VLOOKUP(S989,[2]直销续费率明细!C:I,7,FALSE)*1,VLOOKUP(S989,[2]直销续费率明细!C:I,5,FALSE)*1))</f>
        <v>-40</v>
      </c>
      <c r="AL989" s="22" t="s">
        <v>1300</v>
      </c>
      <c r="AM989" s="22"/>
      <c r="AN989" s="22"/>
      <c r="AO989" s="22" t="s">
        <v>1522</v>
      </c>
      <c r="AP989" s="22" t="s">
        <v>1301</v>
      </c>
      <c r="AS989" s="20">
        <f>IF(Y989&gt;=10,VLOOKUP(U989,[2]提成计算!B:T,19,FALSE),VLOOKUP(U989,[2]提成计算!B:T,18,FALSE))</f>
        <v>0.09</v>
      </c>
      <c r="AT989" s="20">
        <f t="shared" ref="AT989:AT990" si="198">IF(AD989*AS989&gt;0,AD989*AS989,AE989*AS989)</f>
        <v>79.92</v>
      </c>
      <c r="AU989" s="20">
        <f t="shared" ref="AU989:AU990" si="199">IF(AND(AK989&lt;0,AK989+AT989&lt;0),-AT989,AK989)</f>
        <v>-40</v>
      </c>
    </row>
    <row r="990" spans="1:47" x14ac:dyDescent="0.15">
      <c r="A990" s="21" t="s">
        <v>1273</v>
      </c>
      <c r="B990" s="20" t="s">
        <v>918</v>
      </c>
      <c r="C990" s="20" t="s">
        <v>1099</v>
      </c>
      <c r="D990" s="20" t="s">
        <v>1121</v>
      </c>
      <c r="E990" s="20" t="s">
        <v>1175</v>
      </c>
      <c r="F990" s="20" t="s">
        <v>1250</v>
      </c>
      <c r="G990" s="20" t="s">
        <v>1792</v>
      </c>
      <c r="H990" s="20"/>
      <c r="I990" s="20">
        <v>13712111172</v>
      </c>
      <c r="J990" s="20" t="s">
        <v>924</v>
      </c>
      <c r="K990" s="20" t="s">
        <v>1298</v>
      </c>
      <c r="L990" s="20" t="s">
        <v>1299</v>
      </c>
      <c r="M990" s="20">
        <v>888</v>
      </c>
      <c r="N990" s="20">
        <v>888</v>
      </c>
      <c r="O990" s="20" t="s">
        <v>927</v>
      </c>
      <c r="P990" s="20" t="s">
        <v>1524</v>
      </c>
      <c r="Q990" s="28"/>
      <c r="R990" s="21"/>
      <c r="S990" s="25" t="s">
        <v>1748</v>
      </c>
      <c r="T990" s="21" t="s">
        <v>53</v>
      </c>
      <c r="U990" s="21" t="s">
        <v>322</v>
      </c>
      <c r="V990" s="46">
        <v>1</v>
      </c>
      <c r="W990" s="26">
        <f t="shared" si="181"/>
        <v>1</v>
      </c>
      <c r="Y990" s="21">
        <v>12</v>
      </c>
      <c r="Z990" s="22">
        <f t="shared" si="171"/>
        <v>888</v>
      </c>
      <c r="AA990" s="20" t="s">
        <v>1526</v>
      </c>
      <c r="AB990" s="22"/>
      <c r="AC990" s="22">
        <v>1</v>
      </c>
      <c r="AD990" s="22"/>
      <c r="AE990" s="22">
        <f t="shared" si="182"/>
        <v>888</v>
      </c>
      <c r="AF990" s="22">
        <f t="shared" si="183"/>
        <v>888</v>
      </c>
      <c r="AG990" s="20"/>
      <c r="AH990" s="22"/>
      <c r="AI990" s="22"/>
      <c r="AJ990" s="22">
        <f t="shared" si="197"/>
        <v>888</v>
      </c>
      <c r="AK990" s="22">
        <f>IF(O990="(传统)XDSL",VLOOKUP(S990,[2]直销续费率明细!C:I,7,FALSE)*1,IF(O990="GPON+XDSL",VLOOKUP(S990,[2]直销续费率明细!C:I,7,FALSE)*1,VLOOKUP(S990,[2]直销续费率明细!C:I,5,FALSE)*1))</f>
        <v>-40</v>
      </c>
      <c r="AL990" s="22" t="s">
        <v>1309</v>
      </c>
      <c r="AM990" s="22"/>
      <c r="AN990" s="22"/>
      <c r="AO990" s="22" t="s">
        <v>1522</v>
      </c>
      <c r="AP990" s="22" t="s">
        <v>1301</v>
      </c>
      <c r="AS990" s="20">
        <f>IF(Y990&gt;=10,VLOOKUP(U990,[2]提成计算!B:T,19,FALSE),VLOOKUP(U990,[2]提成计算!B:T,18,FALSE))</f>
        <v>0.09</v>
      </c>
      <c r="AT990" s="20">
        <f t="shared" si="198"/>
        <v>79.92</v>
      </c>
      <c r="AU990" s="20">
        <f t="shared" si="199"/>
        <v>-40</v>
      </c>
    </row>
    <row r="991" spans="1:47" x14ac:dyDescent="0.15">
      <c r="A991" s="21" t="s">
        <v>1273</v>
      </c>
      <c r="B991" s="20" t="s">
        <v>918</v>
      </c>
      <c r="C991" s="20" t="s">
        <v>1050</v>
      </c>
      <c r="D991" s="20" t="s">
        <v>1065</v>
      </c>
      <c r="E991" s="20" t="s">
        <v>1730</v>
      </c>
      <c r="F991" s="20" t="s">
        <v>1250</v>
      </c>
      <c r="G991" s="20" t="s">
        <v>1793</v>
      </c>
      <c r="H991" s="20"/>
      <c r="I991" s="20">
        <v>13553829516</v>
      </c>
      <c r="J991" s="20" t="s">
        <v>1268</v>
      </c>
      <c r="K991" s="20" t="s">
        <v>1298</v>
      </c>
      <c r="L991" s="20" t="s">
        <v>1358</v>
      </c>
      <c r="M991" s="20">
        <v>1088</v>
      </c>
      <c r="N991" s="20">
        <v>1088</v>
      </c>
      <c r="O991" s="20" t="s">
        <v>927</v>
      </c>
      <c r="P991" s="20" t="s">
        <v>1524</v>
      </c>
      <c r="Q991" s="28"/>
      <c r="R991" s="21"/>
      <c r="S991" s="21"/>
      <c r="T991" s="21" t="s">
        <v>53</v>
      </c>
      <c r="U991" s="21" t="s">
        <v>125</v>
      </c>
      <c r="V991" s="46">
        <v>1</v>
      </c>
      <c r="W991" s="26">
        <f t="shared" si="181"/>
        <v>1</v>
      </c>
      <c r="X991" s="26">
        <f t="shared" si="184"/>
        <v>1</v>
      </c>
      <c r="Y991" s="21">
        <v>10</v>
      </c>
      <c r="Z991" s="22">
        <f t="shared" si="171"/>
        <v>1088</v>
      </c>
      <c r="AA991" s="20" t="s">
        <v>1526</v>
      </c>
      <c r="AB991" s="22"/>
      <c r="AC991" s="22">
        <v>1</v>
      </c>
      <c r="AD991" s="22"/>
      <c r="AE991" s="22">
        <f t="shared" si="182"/>
        <v>1088</v>
      </c>
      <c r="AF991" s="22">
        <f t="shared" si="183"/>
        <v>1088</v>
      </c>
      <c r="AG991" s="20">
        <f t="shared" ref="AG991:AG992" si="200">N991</f>
        <v>1088</v>
      </c>
      <c r="AH991" s="20"/>
      <c r="AI991" s="20"/>
      <c r="AJ991" s="22"/>
      <c r="AK991" s="22"/>
      <c r="AM991" s="22"/>
      <c r="AN991" s="22"/>
      <c r="AO991" s="22" t="s">
        <v>1393</v>
      </c>
      <c r="AP991" s="22" t="s">
        <v>1301</v>
      </c>
      <c r="AS991" s="20"/>
      <c r="AT991" s="20"/>
      <c r="AU991" s="20"/>
    </row>
    <row r="992" spans="1:47" x14ac:dyDescent="0.15">
      <c r="A992" s="21" t="s">
        <v>1273</v>
      </c>
      <c r="B992" s="20" t="s">
        <v>918</v>
      </c>
      <c r="C992" s="20" t="s">
        <v>1050</v>
      </c>
      <c r="D992" s="20" t="s">
        <v>1065</v>
      </c>
      <c r="E992" s="20" t="s">
        <v>1730</v>
      </c>
      <c r="F992" s="20" t="s">
        <v>1250</v>
      </c>
      <c r="G992" s="20" t="s">
        <v>1794</v>
      </c>
      <c r="H992" s="20"/>
      <c r="I992" s="20">
        <v>15812895111</v>
      </c>
      <c r="J992" s="20" t="s">
        <v>1268</v>
      </c>
      <c r="K992" s="20" t="s">
        <v>1298</v>
      </c>
      <c r="L992" s="20" t="s">
        <v>1358</v>
      </c>
      <c r="M992" s="20">
        <v>1088</v>
      </c>
      <c r="N992" s="20">
        <v>1088</v>
      </c>
      <c r="O992" s="20" t="s">
        <v>927</v>
      </c>
      <c r="P992" s="20" t="s">
        <v>1396</v>
      </c>
      <c r="Q992" s="28"/>
      <c r="R992" s="21"/>
      <c r="S992" s="21"/>
      <c r="T992" s="21" t="s">
        <v>53</v>
      </c>
      <c r="U992" s="21" t="s">
        <v>125</v>
      </c>
      <c r="V992" s="46">
        <v>1</v>
      </c>
      <c r="W992" s="26">
        <f t="shared" si="181"/>
        <v>1</v>
      </c>
      <c r="X992" s="26">
        <f t="shared" si="184"/>
        <v>1</v>
      </c>
      <c r="Y992" s="21">
        <v>10</v>
      </c>
      <c r="Z992" s="22">
        <f t="shared" si="171"/>
        <v>1088</v>
      </c>
      <c r="AA992" s="20" t="s">
        <v>1398</v>
      </c>
      <c r="AB992" s="22"/>
      <c r="AC992" s="22">
        <v>1</v>
      </c>
      <c r="AD992" s="22"/>
      <c r="AE992" s="22">
        <f t="shared" si="182"/>
        <v>1088</v>
      </c>
      <c r="AF992" s="22">
        <f t="shared" si="183"/>
        <v>1088</v>
      </c>
      <c r="AG992" s="20">
        <f t="shared" si="200"/>
        <v>1088</v>
      </c>
      <c r="AH992" s="20"/>
      <c r="AI992" s="20"/>
      <c r="AJ992" s="22"/>
      <c r="AK992" s="22"/>
      <c r="AM992" s="22"/>
      <c r="AN992" s="22"/>
      <c r="AO992" s="22" t="s">
        <v>1393</v>
      </c>
      <c r="AP992" s="22" t="s">
        <v>1301</v>
      </c>
      <c r="AS992" s="20"/>
      <c r="AT992" s="20"/>
      <c r="AU992" s="20"/>
    </row>
    <row r="993" spans="1:47" x14ac:dyDescent="0.15">
      <c r="A993" s="21" t="s">
        <v>1273</v>
      </c>
      <c r="B993" s="20" t="s">
        <v>918</v>
      </c>
      <c r="C993" s="20" t="s">
        <v>1050</v>
      </c>
      <c r="D993" s="20" t="s">
        <v>1078</v>
      </c>
      <c r="E993" s="20" t="s">
        <v>1079</v>
      </c>
      <c r="F993" s="20" t="s">
        <v>1250</v>
      </c>
      <c r="G993" s="20" t="s">
        <v>1795</v>
      </c>
      <c r="H993" s="20"/>
      <c r="I993" s="20">
        <v>13421925049</v>
      </c>
      <c r="J993" s="20" t="s">
        <v>924</v>
      </c>
      <c r="K993" s="20" t="s">
        <v>1298</v>
      </c>
      <c r="L993" s="20" t="s">
        <v>1299</v>
      </c>
      <c r="M993" s="20">
        <v>888</v>
      </c>
      <c r="N993" s="20">
        <v>888</v>
      </c>
      <c r="O993" s="20" t="s">
        <v>927</v>
      </c>
      <c r="P993" s="20" t="s">
        <v>1396</v>
      </c>
      <c r="Q993" s="28"/>
      <c r="R993" s="21"/>
      <c r="S993" s="25" t="s">
        <v>1087</v>
      </c>
      <c r="T993" s="21" t="s">
        <v>53</v>
      </c>
      <c r="U993" s="21" t="s">
        <v>1088</v>
      </c>
      <c r="V993" s="46">
        <v>1</v>
      </c>
      <c r="W993" s="26">
        <f t="shared" si="181"/>
        <v>1</v>
      </c>
      <c r="Y993" s="21">
        <v>12</v>
      </c>
      <c r="Z993" s="22">
        <f t="shared" si="171"/>
        <v>888</v>
      </c>
      <c r="AA993" s="20" t="s">
        <v>1398</v>
      </c>
      <c r="AB993" s="22"/>
      <c r="AC993" s="22">
        <v>1</v>
      </c>
      <c r="AD993" s="22"/>
      <c r="AE993" s="22">
        <f t="shared" si="182"/>
        <v>888</v>
      </c>
      <c r="AF993" s="22">
        <f t="shared" si="183"/>
        <v>888</v>
      </c>
      <c r="AG993" s="20"/>
      <c r="AH993" s="22"/>
      <c r="AI993" s="22"/>
      <c r="AJ993" s="22">
        <f t="shared" ref="AJ993:AJ1001" si="201">N993</f>
        <v>888</v>
      </c>
      <c r="AK993" s="22">
        <f>IF(O993="(传统)XDSL",VLOOKUP(S993,[2]直销续费率明细!C:I,7,FALSE)*1,IF(O993="GPON+XDSL",VLOOKUP(S993,[2]直销续费率明细!C:I,7,FALSE)*1,VLOOKUP(S993,[2]直销续费率明细!C:I,5,FALSE)*1))</f>
        <v>25</v>
      </c>
      <c r="AL993" s="22" t="s">
        <v>1300</v>
      </c>
      <c r="AM993" s="22"/>
      <c r="AN993" s="22"/>
      <c r="AO993" s="22" t="s">
        <v>1429</v>
      </c>
      <c r="AP993" s="22" t="s">
        <v>1301</v>
      </c>
      <c r="AS993" s="20">
        <f>IF(Y993&gt;=10,VLOOKUP(U993,[2]提成计算!B:T,19,FALSE),VLOOKUP(U993,[2]提成计算!B:T,18,FALSE))</f>
        <v>0.12</v>
      </c>
      <c r="AT993" s="20">
        <f t="shared" ref="AT993:AT1001" si="202">IF(AD993*AS993&gt;0,AD993*AS993,AE993*AS993)</f>
        <v>106.56</v>
      </c>
      <c r="AU993" s="20">
        <f t="shared" ref="AU993:AU1001" si="203">IF(AND(AK993&lt;0,AK993+AT993&lt;0),-AT993,AK993)</f>
        <v>25</v>
      </c>
    </row>
    <row r="994" spans="1:47" x14ac:dyDescent="0.15">
      <c r="A994" s="21" t="s">
        <v>1273</v>
      </c>
      <c r="B994" s="20" t="s">
        <v>918</v>
      </c>
      <c r="C994" s="20" t="s">
        <v>1099</v>
      </c>
      <c r="D994" s="20" t="s">
        <v>1136</v>
      </c>
      <c r="E994" s="20" t="s">
        <v>1137</v>
      </c>
      <c r="F994" s="20" t="s">
        <v>1250</v>
      </c>
      <c r="G994" s="20" t="s">
        <v>1796</v>
      </c>
      <c r="H994" s="20"/>
      <c r="I994" s="20">
        <v>13532470866</v>
      </c>
      <c r="J994" s="20" t="s">
        <v>924</v>
      </c>
      <c r="K994" s="20" t="s">
        <v>1298</v>
      </c>
      <c r="L994" s="20" t="s">
        <v>1299</v>
      </c>
      <c r="M994" s="20">
        <v>888</v>
      </c>
      <c r="N994" s="20">
        <v>888</v>
      </c>
      <c r="O994" s="20" t="s">
        <v>927</v>
      </c>
      <c r="P994" s="20" t="s">
        <v>1432</v>
      </c>
      <c r="Q994" s="28"/>
      <c r="R994" s="21"/>
      <c r="S994" s="25" t="s">
        <v>1159</v>
      </c>
      <c r="T994" s="21" t="s">
        <v>53</v>
      </c>
      <c r="U994" s="21" t="s">
        <v>1140</v>
      </c>
      <c r="V994" s="46">
        <v>1</v>
      </c>
      <c r="W994" s="26">
        <f t="shared" si="181"/>
        <v>1</v>
      </c>
      <c r="Y994" s="21">
        <v>12</v>
      </c>
      <c r="Z994" s="22">
        <f t="shared" si="171"/>
        <v>888</v>
      </c>
      <c r="AA994" s="20" t="s">
        <v>1434</v>
      </c>
      <c r="AB994" s="22"/>
      <c r="AC994" s="22">
        <v>1</v>
      </c>
      <c r="AD994" s="22"/>
      <c r="AE994" s="22">
        <f t="shared" si="182"/>
        <v>888</v>
      </c>
      <c r="AF994" s="22">
        <f t="shared" si="183"/>
        <v>888</v>
      </c>
      <c r="AG994" s="20"/>
      <c r="AH994" s="22"/>
      <c r="AI994" s="22"/>
      <c r="AJ994" s="22">
        <f t="shared" si="201"/>
        <v>888</v>
      </c>
      <c r="AK994" s="22">
        <f>IF(O994="(传统)XDSL",VLOOKUP(S994,[2]直销续费率明细!C:I,7,FALSE)*1,IF(O994="GPON+XDSL",VLOOKUP(S994,[2]直销续费率明细!C:I,7,FALSE)*1,VLOOKUP(S994,[2]直销续费率明细!C:I,5,FALSE)*1))</f>
        <v>-40</v>
      </c>
      <c r="AL994" s="22" t="s">
        <v>1300</v>
      </c>
      <c r="AM994" s="22"/>
      <c r="AN994" s="22"/>
      <c r="AO994" s="22" t="s">
        <v>1429</v>
      </c>
      <c r="AP994" s="22" t="s">
        <v>1301</v>
      </c>
      <c r="AS994" s="20">
        <f>IF(Y994&gt;=10,VLOOKUP(U994,[2]提成计算!B:T,19,FALSE),VLOOKUP(U994,[2]提成计算!B:T,18,FALSE))</f>
        <v>0.09</v>
      </c>
      <c r="AT994" s="20">
        <f t="shared" si="202"/>
        <v>79.92</v>
      </c>
      <c r="AU994" s="20">
        <f t="shared" si="203"/>
        <v>-40</v>
      </c>
    </row>
    <row r="995" spans="1:47" x14ac:dyDescent="0.15">
      <c r="A995" s="21" t="s">
        <v>1273</v>
      </c>
      <c r="B995" s="20" t="s">
        <v>918</v>
      </c>
      <c r="C995" s="20" t="s">
        <v>1099</v>
      </c>
      <c r="D995" s="20" t="s">
        <v>1136</v>
      </c>
      <c r="E995" s="20" t="s">
        <v>1137</v>
      </c>
      <c r="F995" s="20" t="s">
        <v>1250</v>
      </c>
      <c r="G995" s="20" t="s">
        <v>1797</v>
      </c>
      <c r="H995" s="20"/>
      <c r="I995" s="20">
        <v>13717409645</v>
      </c>
      <c r="J995" s="20" t="s">
        <v>924</v>
      </c>
      <c r="K995" s="20" t="s">
        <v>1298</v>
      </c>
      <c r="L995" s="20" t="s">
        <v>1299</v>
      </c>
      <c r="M995" s="20">
        <v>888</v>
      </c>
      <c r="N995" s="20">
        <v>888</v>
      </c>
      <c r="O995" s="20" t="s">
        <v>927</v>
      </c>
      <c r="P995" s="20" t="s">
        <v>1432</v>
      </c>
      <c r="Q995" s="28"/>
      <c r="R995" s="21"/>
      <c r="S995" s="25" t="s">
        <v>1159</v>
      </c>
      <c r="T995" s="21" t="s">
        <v>53</v>
      </c>
      <c r="U995" s="21" t="s">
        <v>1140</v>
      </c>
      <c r="V995" s="46">
        <v>1</v>
      </c>
      <c r="W995" s="26">
        <f t="shared" si="181"/>
        <v>1</v>
      </c>
      <c r="Y995" s="21">
        <v>12</v>
      </c>
      <c r="Z995" s="22">
        <f t="shared" si="171"/>
        <v>888</v>
      </c>
      <c r="AA995" s="20" t="s">
        <v>1434</v>
      </c>
      <c r="AB995" s="22"/>
      <c r="AC995" s="22">
        <v>1</v>
      </c>
      <c r="AD995" s="22"/>
      <c r="AE995" s="22">
        <f t="shared" si="182"/>
        <v>888</v>
      </c>
      <c r="AF995" s="22">
        <f t="shared" si="183"/>
        <v>888</v>
      </c>
      <c r="AG995" s="20"/>
      <c r="AH995" s="22"/>
      <c r="AI995" s="22"/>
      <c r="AJ995" s="22">
        <f t="shared" si="201"/>
        <v>888</v>
      </c>
      <c r="AK995" s="22">
        <f>IF(O995="(传统)XDSL",VLOOKUP(S995,[2]直销续费率明细!C:I,7,FALSE)*1,IF(O995="GPON+XDSL",VLOOKUP(S995,[2]直销续费率明细!C:I,7,FALSE)*1,VLOOKUP(S995,[2]直销续费率明细!C:I,5,FALSE)*1))</f>
        <v>-40</v>
      </c>
      <c r="AL995" s="22" t="s">
        <v>1300</v>
      </c>
      <c r="AM995" s="22"/>
      <c r="AN995" s="22"/>
      <c r="AO995" s="22" t="s">
        <v>1429</v>
      </c>
      <c r="AP995" s="22" t="s">
        <v>1301</v>
      </c>
      <c r="AS995" s="20">
        <f>IF(Y995&gt;=10,VLOOKUP(U995,[2]提成计算!B:T,19,FALSE),VLOOKUP(U995,[2]提成计算!B:T,18,FALSE))</f>
        <v>0.09</v>
      </c>
      <c r="AT995" s="20">
        <f t="shared" si="202"/>
        <v>79.92</v>
      </c>
      <c r="AU995" s="20">
        <f t="shared" si="203"/>
        <v>-40</v>
      </c>
    </row>
    <row r="996" spans="1:47" x14ac:dyDescent="0.15">
      <c r="A996" s="21" t="s">
        <v>1273</v>
      </c>
      <c r="B996" s="20" t="s">
        <v>918</v>
      </c>
      <c r="C996" s="20" t="s">
        <v>1099</v>
      </c>
      <c r="D996" s="20" t="s">
        <v>1136</v>
      </c>
      <c r="E996" s="20" t="s">
        <v>1137</v>
      </c>
      <c r="F996" s="20" t="s">
        <v>1250</v>
      </c>
      <c r="G996" s="20" t="s">
        <v>1798</v>
      </c>
      <c r="H996" s="20"/>
      <c r="I996" s="20">
        <v>13922511960</v>
      </c>
      <c r="J996" s="20" t="s">
        <v>924</v>
      </c>
      <c r="K996" s="20" t="s">
        <v>1298</v>
      </c>
      <c r="L996" s="20" t="s">
        <v>1299</v>
      </c>
      <c r="M996" s="20">
        <v>888</v>
      </c>
      <c r="N996" s="20">
        <v>888</v>
      </c>
      <c r="O996" s="20" t="s">
        <v>927</v>
      </c>
      <c r="P996" s="20" t="s">
        <v>1432</v>
      </c>
      <c r="Q996" s="28"/>
      <c r="R996" s="21"/>
      <c r="S996" s="25" t="s">
        <v>1159</v>
      </c>
      <c r="T996" s="21" t="s">
        <v>53</v>
      </c>
      <c r="U996" s="21" t="s">
        <v>1799</v>
      </c>
      <c r="V996" s="46">
        <v>1</v>
      </c>
      <c r="W996" s="26">
        <f t="shared" si="181"/>
        <v>1</v>
      </c>
      <c r="Y996" s="21">
        <v>12</v>
      </c>
      <c r="Z996" s="22">
        <f t="shared" si="171"/>
        <v>888</v>
      </c>
      <c r="AA996" s="20" t="s">
        <v>1434</v>
      </c>
      <c r="AB996" s="22"/>
      <c r="AC996" s="22">
        <v>1</v>
      </c>
      <c r="AD996" s="22"/>
      <c r="AE996" s="22">
        <f t="shared" si="182"/>
        <v>888</v>
      </c>
      <c r="AF996" s="22">
        <f t="shared" si="183"/>
        <v>888</v>
      </c>
      <c r="AG996" s="20"/>
      <c r="AH996" s="22"/>
      <c r="AI996" s="22"/>
      <c r="AJ996" s="22">
        <f t="shared" si="201"/>
        <v>888</v>
      </c>
      <c r="AK996" s="22">
        <f>IF(O996="(传统)XDSL",VLOOKUP(S996,[2]直销续费率明细!C:I,7,FALSE)*1,IF(O996="GPON+XDSL",VLOOKUP(S996,[2]直销续费率明细!C:I,7,FALSE)*1,VLOOKUP(S996,[2]直销续费率明细!C:I,5,FALSE)*1))</f>
        <v>-40</v>
      </c>
      <c r="AL996" s="22" t="s">
        <v>1300</v>
      </c>
      <c r="AM996" s="22"/>
      <c r="AN996" s="22"/>
      <c r="AO996" s="22" t="s">
        <v>1429</v>
      </c>
      <c r="AP996" s="22" t="s">
        <v>1301</v>
      </c>
      <c r="AS996" s="20">
        <f>IF(Y996&gt;=10,VLOOKUP(U996,[2]提成计算!B:T,19,FALSE),VLOOKUP(U996,[2]提成计算!B:T,18,FALSE))</f>
        <v>0.09</v>
      </c>
      <c r="AT996" s="20">
        <f t="shared" si="202"/>
        <v>79.92</v>
      </c>
      <c r="AU996" s="20">
        <f t="shared" si="203"/>
        <v>-40</v>
      </c>
    </row>
    <row r="997" spans="1:47" x14ac:dyDescent="0.15">
      <c r="A997" s="21" t="s">
        <v>1273</v>
      </c>
      <c r="B997" s="20" t="s">
        <v>918</v>
      </c>
      <c r="C997" s="20" t="s">
        <v>1099</v>
      </c>
      <c r="D997" s="20" t="s">
        <v>1136</v>
      </c>
      <c r="E997" s="20" t="s">
        <v>1137</v>
      </c>
      <c r="F997" s="20" t="s">
        <v>1250</v>
      </c>
      <c r="G997" s="20" t="s">
        <v>1800</v>
      </c>
      <c r="H997" s="20"/>
      <c r="I997" s="20">
        <v>13829258876</v>
      </c>
      <c r="J997" s="20" t="s">
        <v>924</v>
      </c>
      <c r="K997" s="20" t="s">
        <v>1298</v>
      </c>
      <c r="L997" s="20" t="s">
        <v>1299</v>
      </c>
      <c r="M997" s="20">
        <v>888</v>
      </c>
      <c r="N997" s="20">
        <v>888</v>
      </c>
      <c r="O997" s="20" t="s">
        <v>927</v>
      </c>
      <c r="P997" s="20" t="s">
        <v>1432</v>
      </c>
      <c r="Q997" s="28"/>
      <c r="R997" s="21"/>
      <c r="S997" s="25" t="s">
        <v>1159</v>
      </c>
      <c r="T997" s="21" t="s">
        <v>53</v>
      </c>
      <c r="U997" s="21" t="s">
        <v>1801</v>
      </c>
      <c r="V997" s="46">
        <v>1</v>
      </c>
      <c r="W997" s="26">
        <f t="shared" si="181"/>
        <v>1</v>
      </c>
      <c r="Y997" s="21">
        <v>12</v>
      </c>
      <c r="Z997" s="22">
        <f t="shared" si="171"/>
        <v>888</v>
      </c>
      <c r="AA997" s="20" t="s">
        <v>1434</v>
      </c>
      <c r="AB997" s="22"/>
      <c r="AC997" s="22">
        <v>1</v>
      </c>
      <c r="AD997" s="22"/>
      <c r="AE997" s="22">
        <f t="shared" si="182"/>
        <v>888</v>
      </c>
      <c r="AF997" s="22">
        <f t="shared" si="183"/>
        <v>888</v>
      </c>
      <c r="AG997" s="20"/>
      <c r="AH997" s="22"/>
      <c r="AI997" s="22"/>
      <c r="AJ997" s="22">
        <f t="shared" si="201"/>
        <v>888</v>
      </c>
      <c r="AK997" s="22">
        <f>IF(O997="(传统)XDSL",VLOOKUP(S997,[2]直销续费率明细!C:I,7,FALSE)*1,IF(O997="GPON+XDSL",VLOOKUP(S997,[2]直销续费率明细!C:I,7,FALSE)*1,VLOOKUP(S997,[2]直销续费率明细!C:I,5,FALSE)*1))</f>
        <v>-40</v>
      </c>
      <c r="AL997" s="22" t="s">
        <v>1309</v>
      </c>
      <c r="AM997" s="22"/>
      <c r="AN997" s="22"/>
      <c r="AO997" s="22" t="s">
        <v>1429</v>
      </c>
      <c r="AP997" s="22" t="s">
        <v>1301</v>
      </c>
      <c r="AS997" s="20">
        <f>IF(Y997&gt;=10,VLOOKUP(U997,[2]提成计算!B:T,19,FALSE),VLOOKUP(U997,[2]提成计算!B:T,18,FALSE))</f>
        <v>0.09</v>
      </c>
      <c r="AT997" s="20">
        <f t="shared" si="202"/>
        <v>79.92</v>
      </c>
      <c r="AU997" s="20">
        <f t="shared" si="203"/>
        <v>-40</v>
      </c>
    </row>
    <row r="998" spans="1:47" x14ac:dyDescent="0.15">
      <c r="A998" s="21" t="s">
        <v>1273</v>
      </c>
      <c r="B998" s="20" t="s">
        <v>918</v>
      </c>
      <c r="C998" s="20" t="s">
        <v>1050</v>
      </c>
      <c r="D998" s="20" t="s">
        <v>1065</v>
      </c>
      <c r="E998" s="20" t="s">
        <v>1066</v>
      </c>
      <c r="F998" s="20" t="s">
        <v>1250</v>
      </c>
      <c r="G998" s="20" t="s">
        <v>1802</v>
      </c>
      <c r="H998" s="20"/>
      <c r="I998" s="20">
        <v>13620088066</v>
      </c>
      <c r="J998" s="20" t="s">
        <v>924</v>
      </c>
      <c r="K998" s="20" t="s">
        <v>1298</v>
      </c>
      <c r="L998" s="20" t="s">
        <v>1299</v>
      </c>
      <c r="M998" s="20">
        <v>888</v>
      </c>
      <c r="N998" s="20">
        <v>888</v>
      </c>
      <c r="O998" s="20" t="s">
        <v>927</v>
      </c>
      <c r="P998" s="20" t="s">
        <v>1432</v>
      </c>
      <c r="Q998" s="28"/>
      <c r="R998" s="21"/>
      <c r="S998" s="25" t="s">
        <v>1068</v>
      </c>
      <c r="T998" s="21" t="s">
        <v>53</v>
      </c>
      <c r="U998" s="21" t="s">
        <v>1803</v>
      </c>
      <c r="V998" s="46">
        <v>1</v>
      </c>
      <c r="W998" s="26">
        <f t="shared" si="181"/>
        <v>1</v>
      </c>
      <c r="Y998" s="21">
        <v>12</v>
      </c>
      <c r="Z998" s="22">
        <f t="shared" si="171"/>
        <v>888</v>
      </c>
      <c r="AA998" s="20" t="s">
        <v>1434</v>
      </c>
      <c r="AB998" s="22"/>
      <c r="AC998" s="22">
        <v>1</v>
      </c>
      <c r="AD998" s="22"/>
      <c r="AE998" s="22">
        <f t="shared" si="182"/>
        <v>888</v>
      </c>
      <c r="AF998" s="22">
        <f t="shared" si="183"/>
        <v>888</v>
      </c>
      <c r="AG998" s="20"/>
      <c r="AH998" s="22"/>
      <c r="AI998" s="22"/>
      <c r="AJ998" s="22">
        <f t="shared" si="201"/>
        <v>888</v>
      </c>
      <c r="AK998" s="22">
        <f>IF(O998="(传统)XDSL",VLOOKUP(S998,[2]直销续费率明细!C:I,7,FALSE)*1,IF(O998="GPON+XDSL",VLOOKUP(S998,[2]直销续费率明细!C:I,7,FALSE)*1,VLOOKUP(S998,[2]直销续费率明细!C:I,5,FALSE)*1))</f>
        <v>15</v>
      </c>
      <c r="AL998" s="22" t="s">
        <v>1309</v>
      </c>
      <c r="AM998" s="22"/>
      <c r="AN998" s="22"/>
      <c r="AO998" s="22" t="s">
        <v>1429</v>
      </c>
      <c r="AP998" s="22" t="s">
        <v>1301</v>
      </c>
      <c r="AS998" s="20">
        <f>IF(Y998&gt;=10,VLOOKUP(U998,[2]提成计算!B:T,19,FALSE),VLOOKUP(U998,[2]提成计算!B:T,18,FALSE))</f>
        <v>0.1</v>
      </c>
      <c r="AT998" s="20">
        <f t="shared" si="202"/>
        <v>88.800000000000011</v>
      </c>
      <c r="AU998" s="20">
        <f t="shared" si="203"/>
        <v>15</v>
      </c>
    </row>
    <row r="999" spans="1:47" x14ac:dyDescent="0.15">
      <c r="A999" s="21" t="s">
        <v>1273</v>
      </c>
      <c r="B999" s="20" t="s">
        <v>918</v>
      </c>
      <c r="C999" s="20" t="s">
        <v>1050</v>
      </c>
      <c r="D999" s="20" t="s">
        <v>1065</v>
      </c>
      <c r="E999" s="20" t="s">
        <v>1066</v>
      </c>
      <c r="F999" s="20" t="s">
        <v>1250</v>
      </c>
      <c r="G999" s="20" t="s">
        <v>1804</v>
      </c>
      <c r="H999" s="20"/>
      <c r="I999" s="20">
        <v>13412309261</v>
      </c>
      <c r="J999" s="20" t="s">
        <v>924</v>
      </c>
      <c r="K999" s="20" t="s">
        <v>1298</v>
      </c>
      <c r="L999" s="20" t="s">
        <v>1299</v>
      </c>
      <c r="M999" s="20">
        <v>888</v>
      </c>
      <c r="N999" s="20">
        <v>888</v>
      </c>
      <c r="O999" s="20" t="s">
        <v>927</v>
      </c>
      <c r="P999" s="20" t="s">
        <v>1432</v>
      </c>
      <c r="Q999" s="28"/>
      <c r="R999" s="21"/>
      <c r="S999" s="25" t="s">
        <v>1068</v>
      </c>
      <c r="T999" s="21" t="s">
        <v>53</v>
      </c>
      <c r="U999" s="21" t="s">
        <v>1803</v>
      </c>
      <c r="V999" s="46">
        <v>1</v>
      </c>
      <c r="W999" s="26">
        <f t="shared" si="181"/>
        <v>1</v>
      </c>
      <c r="Y999" s="21">
        <v>12</v>
      </c>
      <c r="Z999" s="22">
        <f t="shared" si="171"/>
        <v>888</v>
      </c>
      <c r="AA999" s="20" t="s">
        <v>1434</v>
      </c>
      <c r="AB999" s="22"/>
      <c r="AC999" s="22">
        <v>1</v>
      </c>
      <c r="AD999" s="22"/>
      <c r="AE999" s="22">
        <f t="shared" si="182"/>
        <v>888</v>
      </c>
      <c r="AF999" s="22">
        <f t="shared" si="183"/>
        <v>888</v>
      </c>
      <c r="AG999" s="20"/>
      <c r="AH999" s="22"/>
      <c r="AI999" s="22"/>
      <c r="AJ999" s="22">
        <f t="shared" si="201"/>
        <v>888</v>
      </c>
      <c r="AK999" s="22">
        <f>IF(O999="(传统)XDSL",VLOOKUP(S999,[2]直销续费率明细!C:I,7,FALSE)*1,IF(O999="GPON+XDSL",VLOOKUP(S999,[2]直销续费率明细!C:I,7,FALSE)*1,VLOOKUP(S999,[2]直销续费率明细!C:I,5,FALSE)*1))</f>
        <v>15</v>
      </c>
      <c r="AL999" s="22" t="s">
        <v>1300</v>
      </c>
      <c r="AM999" s="22"/>
      <c r="AN999" s="22"/>
      <c r="AO999" s="22" t="s">
        <v>1429</v>
      </c>
      <c r="AP999" s="22" t="s">
        <v>1301</v>
      </c>
      <c r="AS999" s="20">
        <f>IF(Y999&gt;=10,VLOOKUP(U999,[2]提成计算!B:T,19,FALSE),VLOOKUP(U999,[2]提成计算!B:T,18,FALSE))</f>
        <v>0.1</v>
      </c>
      <c r="AT999" s="20">
        <f t="shared" si="202"/>
        <v>88.800000000000011</v>
      </c>
      <c r="AU999" s="20">
        <f t="shared" si="203"/>
        <v>15</v>
      </c>
    </row>
    <row r="1000" spans="1:47" x14ac:dyDescent="0.15">
      <c r="A1000" s="21" t="s">
        <v>1273</v>
      </c>
      <c r="B1000" s="20" t="s">
        <v>918</v>
      </c>
      <c r="C1000" s="20" t="s">
        <v>1050</v>
      </c>
      <c r="D1000" s="20" t="s">
        <v>1078</v>
      </c>
      <c r="E1000" s="20" t="s">
        <v>1079</v>
      </c>
      <c r="F1000" s="20" t="s">
        <v>1250</v>
      </c>
      <c r="G1000" s="20" t="s">
        <v>1805</v>
      </c>
      <c r="H1000" s="20"/>
      <c r="I1000" s="20">
        <v>13566269786</v>
      </c>
      <c r="J1000" s="20" t="s">
        <v>924</v>
      </c>
      <c r="K1000" s="20" t="s">
        <v>1298</v>
      </c>
      <c r="L1000" s="20" t="s">
        <v>1299</v>
      </c>
      <c r="M1000" s="20">
        <v>888</v>
      </c>
      <c r="N1000" s="20">
        <v>888</v>
      </c>
      <c r="O1000" s="20" t="s">
        <v>927</v>
      </c>
      <c r="P1000" s="20" t="s">
        <v>1432</v>
      </c>
      <c r="Q1000" s="28"/>
      <c r="R1000" s="21"/>
      <c r="S1000" s="25" t="s">
        <v>1322</v>
      </c>
      <c r="T1000" s="21" t="s">
        <v>53</v>
      </c>
      <c r="U1000" s="21" t="s">
        <v>1083</v>
      </c>
      <c r="V1000" s="46">
        <v>1</v>
      </c>
      <c r="W1000" s="26">
        <f t="shared" si="181"/>
        <v>1</v>
      </c>
      <c r="Y1000" s="21">
        <v>12</v>
      </c>
      <c r="Z1000" s="22">
        <f t="shared" si="171"/>
        <v>888</v>
      </c>
      <c r="AA1000" s="20" t="s">
        <v>1434</v>
      </c>
      <c r="AB1000" s="22"/>
      <c r="AC1000" s="22">
        <v>1</v>
      </c>
      <c r="AD1000" s="22"/>
      <c r="AE1000" s="22">
        <f t="shared" si="182"/>
        <v>888</v>
      </c>
      <c r="AF1000" s="22">
        <f t="shared" si="183"/>
        <v>888</v>
      </c>
      <c r="AG1000" s="20"/>
      <c r="AH1000" s="22"/>
      <c r="AI1000" s="22"/>
      <c r="AJ1000" s="22">
        <f t="shared" si="201"/>
        <v>888</v>
      </c>
      <c r="AK1000" s="22">
        <f>IF(O1000="(传统)XDSL",VLOOKUP(S1000,[2]直销续费率明细!C:I,7,FALSE)*1,IF(O1000="GPON+XDSL",VLOOKUP(S1000,[2]直销续费率明细!C:I,7,FALSE)*1,VLOOKUP(S1000,[2]直销续费率明细!C:I,5,FALSE)*1))</f>
        <v>-40</v>
      </c>
      <c r="AL1000" s="22" t="s">
        <v>1300</v>
      </c>
      <c r="AM1000" s="22"/>
      <c r="AN1000" s="22"/>
      <c r="AO1000" s="22" t="s">
        <v>1429</v>
      </c>
      <c r="AP1000" s="22" t="s">
        <v>1301</v>
      </c>
      <c r="AS1000" s="20">
        <f>IF(Y1000&gt;=10,VLOOKUP(U1000,[2]提成计算!B:T,19,FALSE),VLOOKUP(U1000,[2]提成计算!B:T,18,FALSE))</f>
        <v>0.12</v>
      </c>
      <c r="AT1000" s="20">
        <f t="shared" si="202"/>
        <v>106.56</v>
      </c>
      <c r="AU1000" s="20">
        <f t="shared" si="203"/>
        <v>-40</v>
      </c>
    </row>
    <row r="1001" spans="1:47" x14ac:dyDescent="0.15">
      <c r="A1001" s="21" t="s">
        <v>1273</v>
      </c>
      <c r="B1001" s="20" t="s">
        <v>918</v>
      </c>
      <c r="C1001" s="20" t="s">
        <v>1178</v>
      </c>
      <c r="D1001" s="20" t="s">
        <v>1179</v>
      </c>
      <c r="E1001" s="20" t="s">
        <v>1437</v>
      </c>
      <c r="F1001" s="20" t="s">
        <v>1250</v>
      </c>
      <c r="G1001" s="20" t="s">
        <v>1806</v>
      </c>
      <c r="H1001" s="20"/>
      <c r="I1001" s="20">
        <v>13798906028</v>
      </c>
      <c r="J1001" s="20" t="s">
        <v>924</v>
      </c>
      <c r="K1001" s="20" t="s">
        <v>1298</v>
      </c>
      <c r="L1001" s="20" t="s">
        <v>1299</v>
      </c>
      <c r="M1001" s="20">
        <v>888</v>
      </c>
      <c r="N1001" s="20">
        <v>888</v>
      </c>
      <c r="O1001" s="20" t="s">
        <v>927</v>
      </c>
      <c r="P1001" s="20" t="s">
        <v>1432</v>
      </c>
      <c r="Q1001" s="28"/>
      <c r="R1001" s="21"/>
      <c r="S1001" s="25" t="s">
        <v>1182</v>
      </c>
      <c r="T1001" s="21" t="s">
        <v>53</v>
      </c>
      <c r="U1001" s="21" t="s">
        <v>148</v>
      </c>
      <c r="V1001" s="46">
        <v>1</v>
      </c>
      <c r="W1001" s="26">
        <f t="shared" si="181"/>
        <v>1</v>
      </c>
      <c r="Y1001" s="21">
        <v>12</v>
      </c>
      <c r="Z1001" s="22">
        <f t="shared" si="171"/>
        <v>888</v>
      </c>
      <c r="AA1001" s="20" t="s">
        <v>1434</v>
      </c>
      <c r="AB1001" s="22"/>
      <c r="AC1001" s="22">
        <v>1</v>
      </c>
      <c r="AD1001" s="22"/>
      <c r="AE1001" s="22">
        <f t="shared" si="182"/>
        <v>888</v>
      </c>
      <c r="AF1001" s="22">
        <f t="shared" si="183"/>
        <v>888</v>
      </c>
      <c r="AG1001" s="20"/>
      <c r="AH1001" s="22"/>
      <c r="AI1001" s="22"/>
      <c r="AJ1001" s="22">
        <f t="shared" si="201"/>
        <v>888</v>
      </c>
      <c r="AK1001" s="22">
        <f>IF(O1001="(传统)XDSL",VLOOKUP(S1001,[2]直销续费率明细!C:I,7,FALSE)*1,IF(O1001="GPON+XDSL",VLOOKUP(S1001,[2]直销续费率明细!C:I,7,FALSE)*1,VLOOKUP(S1001,[2]直销续费率明细!C:I,5,FALSE)*1))</f>
        <v>15</v>
      </c>
      <c r="AL1001" s="22" t="s">
        <v>1300</v>
      </c>
      <c r="AM1001" s="22"/>
      <c r="AN1001" s="22"/>
      <c r="AO1001" s="22" t="s">
        <v>1429</v>
      </c>
      <c r="AP1001" s="22" t="s">
        <v>1301</v>
      </c>
      <c r="AS1001" s="20">
        <f>IF(Y1001&gt;=10,VLOOKUP(U1001,[2]提成计算!B:T,19,FALSE),VLOOKUP(U1001,[2]提成计算!B:T,18,FALSE))</f>
        <v>0.09</v>
      </c>
      <c r="AT1001" s="20">
        <f t="shared" si="202"/>
        <v>79.92</v>
      </c>
      <c r="AU1001" s="20">
        <f t="shared" si="203"/>
        <v>15</v>
      </c>
    </row>
    <row r="1002" spans="1:47" x14ac:dyDescent="0.15">
      <c r="A1002" s="21" t="s">
        <v>1273</v>
      </c>
      <c r="B1002" s="20" t="s">
        <v>918</v>
      </c>
      <c r="C1002" s="20" t="s">
        <v>1178</v>
      </c>
      <c r="D1002" s="20" t="s">
        <v>1189</v>
      </c>
      <c r="E1002" s="20" t="s">
        <v>1190</v>
      </c>
      <c r="F1002" s="20" t="s">
        <v>1250</v>
      </c>
      <c r="G1002" s="20" t="s">
        <v>1807</v>
      </c>
      <c r="H1002" s="20"/>
      <c r="I1002" s="20">
        <v>15999726189</v>
      </c>
      <c r="J1002" s="20" t="s">
        <v>1268</v>
      </c>
      <c r="K1002" s="20" t="s">
        <v>1298</v>
      </c>
      <c r="L1002" s="20" t="s">
        <v>1358</v>
      </c>
      <c r="M1002" s="20">
        <v>1088</v>
      </c>
      <c r="N1002" s="20">
        <v>1088</v>
      </c>
      <c r="O1002" s="20" t="s">
        <v>927</v>
      </c>
      <c r="P1002" s="20" t="s">
        <v>1432</v>
      </c>
      <c r="Q1002" s="28"/>
      <c r="R1002" s="21"/>
      <c r="S1002" s="21"/>
      <c r="T1002" s="21" t="s">
        <v>53</v>
      </c>
      <c r="U1002" s="21" t="s">
        <v>391</v>
      </c>
      <c r="V1002" s="46">
        <v>1</v>
      </c>
      <c r="W1002" s="26">
        <f t="shared" si="181"/>
        <v>1</v>
      </c>
      <c r="X1002" s="26">
        <f t="shared" si="184"/>
        <v>1</v>
      </c>
      <c r="Y1002" s="21">
        <v>10</v>
      </c>
      <c r="Z1002" s="22">
        <f t="shared" si="171"/>
        <v>1088</v>
      </c>
      <c r="AA1002" s="20" t="s">
        <v>1434</v>
      </c>
      <c r="AB1002" s="22"/>
      <c r="AC1002" s="22">
        <v>1</v>
      </c>
      <c r="AD1002" s="22"/>
      <c r="AE1002" s="22">
        <f t="shared" si="182"/>
        <v>1088</v>
      </c>
      <c r="AF1002" s="22">
        <f t="shared" si="183"/>
        <v>1088</v>
      </c>
      <c r="AG1002" s="20">
        <f t="shared" ref="AG1002:AG1003" si="204">N1002</f>
        <v>1088</v>
      </c>
      <c r="AH1002" s="20"/>
      <c r="AI1002" s="20"/>
      <c r="AJ1002" s="22"/>
      <c r="AK1002" s="22"/>
      <c r="AM1002" s="22"/>
      <c r="AN1002" s="22"/>
      <c r="AO1002" s="22" t="s">
        <v>1279</v>
      </c>
      <c r="AP1002" s="22" t="s">
        <v>1301</v>
      </c>
      <c r="AS1002" s="20"/>
      <c r="AT1002" s="20"/>
      <c r="AU1002" s="20"/>
    </row>
    <row r="1003" spans="1:47" x14ac:dyDescent="0.15">
      <c r="A1003" s="21" t="s">
        <v>1273</v>
      </c>
      <c r="B1003" s="20" t="s">
        <v>918</v>
      </c>
      <c r="C1003" s="20" t="s">
        <v>984</v>
      </c>
      <c r="D1003" s="20" t="s">
        <v>985</v>
      </c>
      <c r="E1003" s="20" t="s">
        <v>1025</v>
      </c>
      <c r="F1003" s="20" t="s">
        <v>1250</v>
      </c>
      <c r="G1003" s="20" t="s">
        <v>1808</v>
      </c>
      <c r="H1003" s="20"/>
      <c r="I1003" s="20">
        <v>18566181603</v>
      </c>
      <c r="J1003" s="20" t="s">
        <v>1268</v>
      </c>
      <c r="K1003" s="20" t="s">
        <v>1298</v>
      </c>
      <c r="L1003" s="20" t="s">
        <v>1358</v>
      </c>
      <c r="M1003" s="20">
        <v>1088</v>
      </c>
      <c r="N1003" s="20">
        <v>1088</v>
      </c>
      <c r="O1003" s="20" t="s">
        <v>927</v>
      </c>
      <c r="P1003" s="20" t="s">
        <v>886</v>
      </c>
      <c r="Q1003" s="28"/>
      <c r="R1003" s="21"/>
      <c r="S1003" s="21"/>
      <c r="T1003" s="21" t="s">
        <v>53</v>
      </c>
      <c r="U1003" s="21" t="s">
        <v>1028</v>
      </c>
      <c r="V1003" s="46">
        <v>1</v>
      </c>
      <c r="W1003" s="26">
        <f t="shared" si="181"/>
        <v>1</v>
      </c>
      <c r="X1003" s="26">
        <f t="shared" si="184"/>
        <v>1</v>
      </c>
      <c r="Y1003" s="21">
        <v>10</v>
      </c>
      <c r="Z1003" s="22">
        <f t="shared" si="171"/>
        <v>1088</v>
      </c>
      <c r="AA1003" s="20" t="s">
        <v>1278</v>
      </c>
      <c r="AB1003" s="22"/>
      <c r="AC1003" s="22">
        <v>1</v>
      </c>
      <c r="AD1003" s="22"/>
      <c r="AE1003" s="22">
        <f t="shared" si="182"/>
        <v>1088</v>
      </c>
      <c r="AF1003" s="22">
        <f t="shared" si="183"/>
        <v>1088</v>
      </c>
      <c r="AG1003" s="20">
        <f t="shared" si="204"/>
        <v>1088</v>
      </c>
      <c r="AH1003" s="20"/>
      <c r="AI1003" s="20"/>
      <c r="AJ1003" s="22"/>
      <c r="AK1003" s="22"/>
      <c r="AM1003" s="22"/>
      <c r="AN1003" s="22"/>
      <c r="AO1003" s="22" t="s">
        <v>1279</v>
      </c>
      <c r="AP1003" s="22" t="s">
        <v>1301</v>
      </c>
      <c r="AS1003" s="20"/>
      <c r="AT1003" s="20"/>
      <c r="AU1003" s="20"/>
    </row>
    <row r="1004" spans="1:47" x14ac:dyDescent="0.15">
      <c r="A1004" s="21" t="s">
        <v>1273</v>
      </c>
      <c r="B1004" s="20" t="s">
        <v>918</v>
      </c>
      <c r="C1004" s="20" t="s">
        <v>984</v>
      </c>
      <c r="D1004" s="20" t="s">
        <v>992</v>
      </c>
      <c r="E1004" s="20" t="s">
        <v>1809</v>
      </c>
      <c r="F1004" s="20" t="s">
        <v>1250</v>
      </c>
      <c r="G1004" s="20" t="s">
        <v>1810</v>
      </c>
      <c r="H1004" s="20"/>
      <c r="I1004" s="20">
        <v>13686175685</v>
      </c>
      <c r="J1004" s="20" t="s">
        <v>924</v>
      </c>
      <c r="K1004" s="20" t="s">
        <v>1298</v>
      </c>
      <c r="L1004" s="20" t="s">
        <v>1299</v>
      </c>
      <c r="M1004" s="20">
        <v>888</v>
      </c>
      <c r="N1004" s="20">
        <v>888</v>
      </c>
      <c r="O1004" s="20" t="s">
        <v>927</v>
      </c>
      <c r="P1004" s="20" t="s">
        <v>886</v>
      </c>
      <c r="Q1004" s="28"/>
      <c r="R1004" s="21"/>
      <c r="S1004" s="25" t="s">
        <v>1811</v>
      </c>
      <c r="T1004" s="21" t="s">
        <v>53</v>
      </c>
      <c r="U1004" s="21" t="s">
        <v>96</v>
      </c>
      <c r="V1004" s="46">
        <v>1</v>
      </c>
      <c r="W1004" s="26">
        <f t="shared" si="181"/>
        <v>1</v>
      </c>
      <c r="Y1004" s="21">
        <v>12</v>
      </c>
      <c r="Z1004" s="22">
        <f t="shared" si="171"/>
        <v>888</v>
      </c>
      <c r="AA1004" s="20" t="s">
        <v>1278</v>
      </c>
      <c r="AB1004" s="22"/>
      <c r="AC1004" s="22">
        <v>1</v>
      </c>
      <c r="AD1004" s="22"/>
      <c r="AE1004" s="22">
        <f t="shared" si="182"/>
        <v>888</v>
      </c>
      <c r="AF1004" s="22">
        <f t="shared" si="183"/>
        <v>888</v>
      </c>
      <c r="AG1004" s="20"/>
      <c r="AH1004" s="22"/>
      <c r="AI1004" s="22"/>
      <c r="AJ1004" s="22">
        <f t="shared" ref="AJ1004:AJ1024" si="205">N1004</f>
        <v>888</v>
      </c>
      <c r="AK1004" s="22">
        <f>IF(O1004="(传统)XDSL",VLOOKUP(S1004,[2]直销续费率明细!C:I,7,FALSE)*1,IF(O1004="GPON+XDSL",VLOOKUP(S1004,[2]直销续费率明细!C:I,7,FALSE)*1,VLOOKUP(S1004,[2]直销续费率明细!C:I,5,FALSE)*1))</f>
        <v>-40</v>
      </c>
      <c r="AL1004" s="22" t="s">
        <v>1300</v>
      </c>
      <c r="AM1004" s="22"/>
      <c r="AN1004" s="22"/>
      <c r="AO1004" s="22" t="s">
        <v>1279</v>
      </c>
      <c r="AP1004" s="22" t="s">
        <v>1301</v>
      </c>
      <c r="AS1004" s="20">
        <f>IF(Y1004&gt;=10,VLOOKUP(U1004,[2]提成计算!B:T,19,FALSE),VLOOKUP(U1004,[2]提成计算!B:T,18,FALSE))</f>
        <v>0.1</v>
      </c>
      <c r="AT1004" s="20">
        <f t="shared" ref="AT1004:AT1022" si="206">IF(AD1004*AS1004&gt;0,AD1004*AS1004,AE1004*AS1004)</f>
        <v>88.800000000000011</v>
      </c>
      <c r="AU1004" s="20">
        <f t="shared" ref="AU1004:AU1022" si="207">IF(AND(AK1004&lt;0,AK1004+AT1004&lt;0),-AT1004,AK1004)</f>
        <v>-40</v>
      </c>
    </row>
    <row r="1005" spans="1:47" x14ac:dyDescent="0.15">
      <c r="A1005" s="21" t="s">
        <v>1273</v>
      </c>
      <c r="B1005" s="20" t="s">
        <v>918</v>
      </c>
      <c r="C1005" s="20" t="s">
        <v>984</v>
      </c>
      <c r="D1005" s="20" t="s">
        <v>985</v>
      </c>
      <c r="E1005" s="20" t="s">
        <v>1004</v>
      </c>
      <c r="F1005" s="20" t="s">
        <v>1250</v>
      </c>
      <c r="G1005" s="20" t="s">
        <v>1812</v>
      </c>
      <c r="H1005" s="20"/>
      <c r="I1005" s="20">
        <v>13929597989</v>
      </c>
      <c r="J1005" s="20" t="s">
        <v>924</v>
      </c>
      <c r="K1005" s="20" t="s">
        <v>1298</v>
      </c>
      <c r="L1005" s="20" t="s">
        <v>1299</v>
      </c>
      <c r="M1005" s="20">
        <v>888</v>
      </c>
      <c r="N1005" s="20">
        <v>888</v>
      </c>
      <c r="O1005" s="20" t="s">
        <v>1262</v>
      </c>
      <c r="P1005" s="20" t="s">
        <v>886</v>
      </c>
      <c r="Q1005" s="28"/>
      <c r="R1005" s="21"/>
      <c r="S1005" s="25" t="s">
        <v>1007</v>
      </c>
      <c r="T1005" s="21" t="s">
        <v>53</v>
      </c>
      <c r="U1005" s="21" t="s">
        <v>1008</v>
      </c>
      <c r="V1005" s="46">
        <v>1</v>
      </c>
      <c r="W1005" s="26">
        <f t="shared" si="181"/>
        <v>1</v>
      </c>
      <c r="Y1005" s="21">
        <v>12</v>
      </c>
      <c r="Z1005" s="22">
        <f t="shared" si="171"/>
        <v>888</v>
      </c>
      <c r="AA1005" s="20" t="s">
        <v>1278</v>
      </c>
      <c r="AB1005" s="22"/>
      <c r="AC1005" s="22">
        <v>1</v>
      </c>
      <c r="AD1005" s="22"/>
      <c r="AE1005" s="22">
        <f t="shared" si="182"/>
        <v>888</v>
      </c>
      <c r="AF1005" s="22">
        <f t="shared" si="183"/>
        <v>888</v>
      </c>
      <c r="AG1005" s="20"/>
      <c r="AH1005" s="22"/>
      <c r="AI1005" s="22"/>
      <c r="AJ1005" s="22">
        <f t="shared" si="205"/>
        <v>888</v>
      </c>
      <c r="AK1005" s="22">
        <f>IF(O1005="(传统)XDSL",VLOOKUP(S1005,[2]直销续费率明细!C:I,7,FALSE)*1,IF(O1005="GPON+XDSL",VLOOKUP(S1005,[2]直销续费率明细!C:I,7,FALSE)*1,VLOOKUP(S1005,[2]直销续费率明细!C:I,5,FALSE)*1))</f>
        <v>25</v>
      </c>
      <c r="AL1005" s="22" t="s">
        <v>1300</v>
      </c>
      <c r="AM1005" s="22"/>
      <c r="AN1005" s="22"/>
      <c r="AO1005" s="22" t="s">
        <v>1279</v>
      </c>
      <c r="AP1005" s="22" t="s">
        <v>1301</v>
      </c>
      <c r="AS1005" s="20">
        <f>IF(Y1005&gt;=10,VLOOKUP(U1005,[2]提成计算!B:T,19,FALSE),VLOOKUP(U1005,[2]提成计算!B:T,18,FALSE))</f>
        <v>0.1</v>
      </c>
      <c r="AT1005" s="20">
        <f t="shared" si="206"/>
        <v>88.800000000000011</v>
      </c>
      <c r="AU1005" s="20">
        <f t="shared" si="207"/>
        <v>25</v>
      </c>
    </row>
    <row r="1006" spans="1:47" x14ac:dyDescent="0.15">
      <c r="A1006" s="21" t="s">
        <v>1273</v>
      </c>
      <c r="B1006" s="20" t="s">
        <v>918</v>
      </c>
      <c r="C1006" s="20" t="s">
        <v>984</v>
      </c>
      <c r="D1006" s="20" t="s">
        <v>985</v>
      </c>
      <c r="E1006" s="20" t="s">
        <v>1004</v>
      </c>
      <c r="F1006" s="20" t="s">
        <v>1250</v>
      </c>
      <c r="G1006" s="20" t="s">
        <v>1813</v>
      </c>
      <c r="H1006" s="20"/>
      <c r="I1006" s="20">
        <v>15017091115</v>
      </c>
      <c r="J1006" s="20" t="s">
        <v>924</v>
      </c>
      <c r="K1006" s="20" t="s">
        <v>1298</v>
      </c>
      <c r="L1006" s="20" t="s">
        <v>1299</v>
      </c>
      <c r="M1006" s="20">
        <v>888</v>
      </c>
      <c r="N1006" s="20">
        <v>888</v>
      </c>
      <c r="O1006" s="20" t="s">
        <v>927</v>
      </c>
      <c r="P1006" s="20" t="s">
        <v>886</v>
      </c>
      <c r="Q1006" s="28"/>
      <c r="R1006" s="21"/>
      <c r="S1006" s="25" t="s">
        <v>1007</v>
      </c>
      <c r="T1006" s="21" t="s">
        <v>53</v>
      </c>
      <c r="U1006" s="21" t="s">
        <v>1008</v>
      </c>
      <c r="V1006" s="46">
        <v>1</v>
      </c>
      <c r="W1006" s="26">
        <f t="shared" si="181"/>
        <v>1</v>
      </c>
      <c r="Y1006" s="21">
        <v>12</v>
      </c>
      <c r="Z1006" s="22">
        <f t="shared" si="171"/>
        <v>888</v>
      </c>
      <c r="AA1006" s="20" t="s">
        <v>1278</v>
      </c>
      <c r="AB1006" s="22"/>
      <c r="AC1006" s="22">
        <v>1</v>
      </c>
      <c r="AD1006" s="22"/>
      <c r="AE1006" s="22">
        <f t="shared" si="182"/>
        <v>888</v>
      </c>
      <c r="AF1006" s="22">
        <f t="shared" si="183"/>
        <v>888</v>
      </c>
      <c r="AG1006" s="20"/>
      <c r="AH1006" s="22"/>
      <c r="AI1006" s="22"/>
      <c r="AJ1006" s="22">
        <f t="shared" si="205"/>
        <v>888</v>
      </c>
      <c r="AK1006" s="22">
        <f>IF(O1006="(传统)XDSL",VLOOKUP(S1006,[2]直销续费率明细!C:I,7,FALSE)*1,IF(O1006="GPON+XDSL",VLOOKUP(S1006,[2]直销续费率明细!C:I,7,FALSE)*1,VLOOKUP(S1006,[2]直销续费率明细!C:I,5,FALSE)*1))</f>
        <v>15</v>
      </c>
      <c r="AL1006" s="22" t="s">
        <v>1300</v>
      </c>
      <c r="AM1006" s="22"/>
      <c r="AN1006" s="22"/>
      <c r="AO1006" s="22" t="s">
        <v>1279</v>
      </c>
      <c r="AP1006" s="22" t="s">
        <v>1301</v>
      </c>
      <c r="AS1006" s="20">
        <f>IF(Y1006&gt;=10,VLOOKUP(U1006,[2]提成计算!B:T,19,FALSE),VLOOKUP(U1006,[2]提成计算!B:T,18,FALSE))</f>
        <v>0.1</v>
      </c>
      <c r="AT1006" s="20">
        <f t="shared" si="206"/>
        <v>88.800000000000011</v>
      </c>
      <c r="AU1006" s="20">
        <f t="shared" si="207"/>
        <v>15</v>
      </c>
    </row>
    <row r="1007" spans="1:47" x14ac:dyDescent="0.15">
      <c r="A1007" s="21" t="s">
        <v>1273</v>
      </c>
      <c r="B1007" s="20" t="s">
        <v>918</v>
      </c>
      <c r="C1007" s="20" t="s">
        <v>1099</v>
      </c>
      <c r="D1007" s="20" t="s">
        <v>1136</v>
      </c>
      <c r="E1007" s="20" t="s">
        <v>1137</v>
      </c>
      <c r="F1007" s="20" t="s">
        <v>1250</v>
      </c>
      <c r="G1007" s="20" t="s">
        <v>1814</v>
      </c>
      <c r="H1007" s="20"/>
      <c r="I1007" s="20">
        <v>18925813770</v>
      </c>
      <c r="J1007" s="20" t="s">
        <v>924</v>
      </c>
      <c r="K1007" s="20" t="s">
        <v>1298</v>
      </c>
      <c r="L1007" s="20" t="s">
        <v>1299</v>
      </c>
      <c r="M1007" s="20">
        <v>888</v>
      </c>
      <c r="N1007" s="20">
        <v>888</v>
      </c>
      <c r="O1007" s="20" t="s">
        <v>927</v>
      </c>
      <c r="P1007" s="20" t="s">
        <v>886</v>
      </c>
      <c r="Q1007" s="28"/>
      <c r="R1007" s="21"/>
      <c r="S1007" s="25" t="s">
        <v>1159</v>
      </c>
      <c r="T1007" s="21" t="s">
        <v>53</v>
      </c>
      <c r="U1007" s="21" t="s">
        <v>196</v>
      </c>
      <c r="V1007" s="46">
        <v>1</v>
      </c>
      <c r="W1007" s="26">
        <f t="shared" si="181"/>
        <v>1</v>
      </c>
      <c r="Y1007" s="21">
        <v>12</v>
      </c>
      <c r="Z1007" s="22">
        <f t="shared" si="171"/>
        <v>888</v>
      </c>
      <c r="AA1007" s="20" t="s">
        <v>1278</v>
      </c>
      <c r="AB1007" s="22"/>
      <c r="AC1007" s="22">
        <v>1</v>
      </c>
      <c r="AD1007" s="22"/>
      <c r="AE1007" s="22">
        <f t="shared" si="182"/>
        <v>888</v>
      </c>
      <c r="AF1007" s="22">
        <f t="shared" si="183"/>
        <v>888</v>
      </c>
      <c r="AG1007" s="20"/>
      <c r="AH1007" s="22"/>
      <c r="AI1007" s="22"/>
      <c r="AJ1007" s="22">
        <f t="shared" si="205"/>
        <v>888</v>
      </c>
      <c r="AK1007" s="22">
        <f>IF(O1007="(传统)XDSL",VLOOKUP(S1007,[2]直销续费率明细!C:I,7,FALSE)*1,IF(O1007="GPON+XDSL",VLOOKUP(S1007,[2]直销续费率明细!C:I,7,FALSE)*1,VLOOKUP(S1007,[2]直销续费率明细!C:I,5,FALSE)*1))</f>
        <v>-40</v>
      </c>
      <c r="AL1007" s="22" t="s">
        <v>1300</v>
      </c>
      <c r="AM1007" s="22"/>
      <c r="AN1007" s="22"/>
      <c r="AO1007" s="22" t="s">
        <v>1279</v>
      </c>
      <c r="AP1007" s="22" t="s">
        <v>1301</v>
      </c>
      <c r="AS1007" s="20">
        <f>IF(Y1007&gt;=10,VLOOKUP(U1007,[2]提成计算!B:T,19,FALSE),VLOOKUP(U1007,[2]提成计算!B:T,18,FALSE))</f>
        <v>0.1</v>
      </c>
      <c r="AT1007" s="20">
        <f t="shared" si="206"/>
        <v>88.800000000000011</v>
      </c>
      <c r="AU1007" s="20">
        <f t="shared" si="207"/>
        <v>-40</v>
      </c>
    </row>
    <row r="1008" spans="1:47" x14ac:dyDescent="0.15">
      <c r="A1008" s="21" t="s">
        <v>1273</v>
      </c>
      <c r="B1008" s="20" t="s">
        <v>918</v>
      </c>
      <c r="C1008" s="20" t="s">
        <v>1050</v>
      </c>
      <c r="D1008" s="20" t="s">
        <v>1051</v>
      </c>
      <c r="E1008" s="20" t="s">
        <v>1815</v>
      </c>
      <c r="F1008" s="20" t="s">
        <v>1250</v>
      </c>
      <c r="G1008" s="20" t="s">
        <v>1816</v>
      </c>
      <c r="H1008" s="20"/>
      <c r="I1008" s="20">
        <v>15024081807</v>
      </c>
      <c r="J1008" s="20" t="s">
        <v>924</v>
      </c>
      <c r="K1008" s="20" t="s">
        <v>1298</v>
      </c>
      <c r="L1008" s="20" t="s">
        <v>1299</v>
      </c>
      <c r="M1008" s="20">
        <v>888</v>
      </c>
      <c r="N1008" s="20">
        <v>888</v>
      </c>
      <c r="O1008" s="20" t="s">
        <v>927</v>
      </c>
      <c r="P1008" s="20" t="s">
        <v>886</v>
      </c>
      <c r="Q1008" s="28"/>
      <c r="R1008" s="21"/>
      <c r="S1008" s="25" t="s">
        <v>1054</v>
      </c>
      <c r="T1008" s="21" t="s">
        <v>53</v>
      </c>
      <c r="U1008" s="21" t="s">
        <v>203</v>
      </c>
      <c r="V1008" s="46">
        <v>1</v>
      </c>
      <c r="W1008" s="26">
        <f t="shared" si="181"/>
        <v>1</v>
      </c>
      <c r="Y1008" s="21">
        <v>12</v>
      </c>
      <c r="Z1008" s="22">
        <f t="shared" si="171"/>
        <v>888</v>
      </c>
      <c r="AA1008" s="20" t="s">
        <v>1278</v>
      </c>
      <c r="AB1008" s="22"/>
      <c r="AC1008" s="22">
        <v>1</v>
      </c>
      <c r="AD1008" s="22"/>
      <c r="AE1008" s="22">
        <f t="shared" si="182"/>
        <v>888</v>
      </c>
      <c r="AF1008" s="22">
        <f t="shared" si="183"/>
        <v>888</v>
      </c>
      <c r="AG1008" s="20"/>
      <c r="AH1008" s="22"/>
      <c r="AI1008" s="22"/>
      <c r="AJ1008" s="22">
        <f t="shared" si="205"/>
        <v>888</v>
      </c>
      <c r="AK1008" s="22">
        <f>IF(O1008="(传统)XDSL",VLOOKUP(S1008,[2]直销续费率明细!C:I,7,FALSE)*1,IF(O1008="GPON+XDSL",VLOOKUP(S1008,[2]直销续费率明细!C:I,7,FALSE)*1,VLOOKUP(S1008,[2]直销续费率明细!C:I,5,FALSE)*1))</f>
        <v>25</v>
      </c>
      <c r="AL1008" s="22" t="s">
        <v>1309</v>
      </c>
      <c r="AM1008" s="22"/>
      <c r="AN1008" s="22"/>
      <c r="AO1008" s="22" t="s">
        <v>1279</v>
      </c>
      <c r="AP1008" s="22" t="s">
        <v>1301</v>
      </c>
      <c r="AS1008" s="20">
        <f>IF(Y1008&gt;=10,VLOOKUP(U1008,[2]提成计算!B:T,19,FALSE),VLOOKUP(U1008,[2]提成计算!B:T,18,FALSE))</f>
        <v>0.09</v>
      </c>
      <c r="AT1008" s="20">
        <f t="shared" si="206"/>
        <v>79.92</v>
      </c>
      <c r="AU1008" s="20">
        <f t="shared" si="207"/>
        <v>25</v>
      </c>
    </row>
    <row r="1009" spans="1:47" x14ac:dyDescent="0.15">
      <c r="A1009" s="21" t="s">
        <v>1273</v>
      </c>
      <c r="B1009" s="20" t="s">
        <v>918</v>
      </c>
      <c r="C1009" s="20" t="s">
        <v>1050</v>
      </c>
      <c r="D1009" s="20" t="s">
        <v>1051</v>
      </c>
      <c r="E1009" s="20" t="s">
        <v>1817</v>
      </c>
      <c r="F1009" s="20" t="s">
        <v>1250</v>
      </c>
      <c r="G1009" s="20" t="s">
        <v>1818</v>
      </c>
      <c r="H1009" s="20"/>
      <c r="I1009" s="20">
        <v>13924365135</v>
      </c>
      <c r="J1009" s="20" t="s">
        <v>924</v>
      </c>
      <c r="K1009" s="20" t="s">
        <v>1298</v>
      </c>
      <c r="L1009" s="20" t="s">
        <v>1299</v>
      </c>
      <c r="M1009" s="20">
        <v>888</v>
      </c>
      <c r="N1009" s="20">
        <v>888</v>
      </c>
      <c r="O1009" s="20" t="s">
        <v>1262</v>
      </c>
      <c r="P1009" s="20" t="s">
        <v>886</v>
      </c>
      <c r="Q1009" s="28"/>
      <c r="R1009" s="21"/>
      <c r="S1009" s="25" t="s">
        <v>1494</v>
      </c>
      <c r="T1009" s="21" t="s">
        <v>53</v>
      </c>
      <c r="U1009" s="21" t="s">
        <v>203</v>
      </c>
      <c r="V1009" s="46">
        <v>1</v>
      </c>
      <c r="W1009" s="26">
        <f t="shared" si="181"/>
        <v>1</v>
      </c>
      <c r="Y1009" s="21">
        <v>12</v>
      </c>
      <c r="Z1009" s="22">
        <f t="shared" si="171"/>
        <v>888</v>
      </c>
      <c r="AA1009" s="20" t="s">
        <v>1278</v>
      </c>
      <c r="AB1009" s="22"/>
      <c r="AC1009" s="22">
        <v>1</v>
      </c>
      <c r="AD1009" s="22"/>
      <c r="AE1009" s="22">
        <f t="shared" si="182"/>
        <v>888</v>
      </c>
      <c r="AF1009" s="22">
        <f t="shared" si="183"/>
        <v>888</v>
      </c>
      <c r="AG1009" s="20"/>
      <c r="AH1009" s="22"/>
      <c r="AI1009" s="22"/>
      <c r="AJ1009" s="22">
        <f t="shared" si="205"/>
        <v>888</v>
      </c>
      <c r="AK1009" s="22">
        <f>IF(O1009="(传统)XDSL",VLOOKUP(S1009,[2]直销续费率明细!C:I,7,FALSE)*1,IF(O1009="GPON+XDSL",VLOOKUP(S1009,[2]直销续费率明细!C:I,7,FALSE)*1,VLOOKUP(S1009,[2]直销续费率明细!C:I,5,FALSE)*1))</f>
        <v>25</v>
      </c>
      <c r="AL1009" s="22" t="s">
        <v>1309</v>
      </c>
      <c r="AM1009" s="22"/>
      <c r="AN1009" s="22"/>
      <c r="AO1009" s="22" t="s">
        <v>1279</v>
      </c>
      <c r="AP1009" s="22" t="s">
        <v>1301</v>
      </c>
      <c r="AS1009" s="20">
        <f>IF(Y1009&gt;=10,VLOOKUP(U1009,[2]提成计算!B:T,19,FALSE),VLOOKUP(U1009,[2]提成计算!B:T,18,FALSE))</f>
        <v>0.09</v>
      </c>
      <c r="AT1009" s="20">
        <f t="shared" si="206"/>
        <v>79.92</v>
      </c>
      <c r="AU1009" s="20">
        <f t="shared" si="207"/>
        <v>25</v>
      </c>
    </row>
    <row r="1010" spans="1:47" x14ac:dyDescent="0.15">
      <c r="A1010" s="21" t="s">
        <v>1273</v>
      </c>
      <c r="B1010" s="20" t="s">
        <v>918</v>
      </c>
      <c r="C1010" s="20" t="s">
        <v>1050</v>
      </c>
      <c r="D1010" s="20" t="s">
        <v>1051</v>
      </c>
      <c r="E1010" s="20" t="s">
        <v>1492</v>
      </c>
      <c r="F1010" s="20" t="s">
        <v>1250</v>
      </c>
      <c r="G1010" s="20" t="s">
        <v>1819</v>
      </c>
      <c r="H1010" s="20"/>
      <c r="I1010" s="20">
        <v>13826937909</v>
      </c>
      <c r="J1010" s="20" t="s">
        <v>924</v>
      </c>
      <c r="K1010" s="20" t="s">
        <v>1298</v>
      </c>
      <c r="L1010" s="20" t="s">
        <v>1299</v>
      </c>
      <c r="M1010" s="20">
        <v>888</v>
      </c>
      <c r="N1010" s="20">
        <v>888</v>
      </c>
      <c r="O1010" s="20" t="s">
        <v>927</v>
      </c>
      <c r="P1010" s="20" t="s">
        <v>886</v>
      </c>
      <c r="Q1010" s="28"/>
      <c r="R1010" s="21"/>
      <c r="S1010" s="25" t="s">
        <v>1494</v>
      </c>
      <c r="T1010" s="21" t="s">
        <v>53</v>
      </c>
      <c r="U1010" s="21" t="s">
        <v>203</v>
      </c>
      <c r="V1010" s="46">
        <v>1</v>
      </c>
      <c r="W1010" s="26">
        <f t="shared" si="181"/>
        <v>1</v>
      </c>
      <c r="Y1010" s="21">
        <v>12</v>
      </c>
      <c r="Z1010" s="22">
        <f t="shared" si="171"/>
        <v>888</v>
      </c>
      <c r="AA1010" s="20" t="s">
        <v>1278</v>
      </c>
      <c r="AB1010" s="22"/>
      <c r="AC1010" s="22">
        <v>1</v>
      </c>
      <c r="AD1010" s="22"/>
      <c r="AE1010" s="22">
        <f t="shared" si="182"/>
        <v>888</v>
      </c>
      <c r="AF1010" s="22">
        <f t="shared" si="183"/>
        <v>888</v>
      </c>
      <c r="AG1010" s="20"/>
      <c r="AH1010" s="22"/>
      <c r="AI1010" s="22"/>
      <c r="AJ1010" s="22">
        <f t="shared" si="205"/>
        <v>888</v>
      </c>
      <c r="AK1010" s="22">
        <f>IF(O1010="(传统)XDSL",VLOOKUP(S1010,[2]直销续费率明细!C:I,7,FALSE)*1,IF(O1010="GPON+XDSL",VLOOKUP(S1010,[2]直销续费率明细!C:I,7,FALSE)*1,VLOOKUP(S1010,[2]直销续费率明细!C:I,5,FALSE)*1))</f>
        <v>25</v>
      </c>
      <c r="AL1010" s="22" t="s">
        <v>1309</v>
      </c>
      <c r="AM1010" s="22"/>
      <c r="AN1010" s="22"/>
      <c r="AO1010" s="22" t="s">
        <v>1279</v>
      </c>
      <c r="AP1010" s="22" t="s">
        <v>1301</v>
      </c>
      <c r="AS1010" s="20">
        <f>IF(Y1010&gt;=10,VLOOKUP(U1010,[2]提成计算!B:T,19,FALSE),VLOOKUP(U1010,[2]提成计算!B:T,18,FALSE))</f>
        <v>0.09</v>
      </c>
      <c r="AT1010" s="20">
        <f t="shared" si="206"/>
        <v>79.92</v>
      </c>
      <c r="AU1010" s="20">
        <f t="shared" si="207"/>
        <v>25</v>
      </c>
    </row>
    <row r="1011" spans="1:47" x14ac:dyDescent="0.15">
      <c r="A1011" s="21" t="s">
        <v>1273</v>
      </c>
      <c r="B1011" s="20" t="s">
        <v>918</v>
      </c>
      <c r="C1011" s="20" t="s">
        <v>1050</v>
      </c>
      <c r="D1011" s="20" t="s">
        <v>1051</v>
      </c>
      <c r="E1011" s="20" t="s">
        <v>1815</v>
      </c>
      <c r="F1011" s="20" t="s">
        <v>1250</v>
      </c>
      <c r="G1011" s="20" t="s">
        <v>1820</v>
      </c>
      <c r="H1011" s="20"/>
      <c r="I1011" s="20">
        <v>13650386470</v>
      </c>
      <c r="J1011" s="20" t="s">
        <v>924</v>
      </c>
      <c r="K1011" s="20" t="s">
        <v>1298</v>
      </c>
      <c r="L1011" s="20" t="s">
        <v>1299</v>
      </c>
      <c r="M1011" s="20">
        <v>888</v>
      </c>
      <c r="N1011" s="20">
        <v>888</v>
      </c>
      <c r="O1011" s="20" t="s">
        <v>927</v>
      </c>
      <c r="P1011" s="20" t="s">
        <v>886</v>
      </c>
      <c r="Q1011" s="28"/>
      <c r="R1011" s="21"/>
      <c r="S1011" s="25" t="s">
        <v>1494</v>
      </c>
      <c r="T1011" s="21" t="s">
        <v>53</v>
      </c>
      <c r="U1011" s="21" t="s">
        <v>203</v>
      </c>
      <c r="V1011" s="46">
        <v>1</v>
      </c>
      <c r="W1011" s="26">
        <f t="shared" si="181"/>
        <v>1</v>
      </c>
      <c r="Y1011" s="21">
        <v>12</v>
      </c>
      <c r="Z1011" s="22">
        <f t="shared" si="171"/>
        <v>888</v>
      </c>
      <c r="AA1011" s="20" t="s">
        <v>1278</v>
      </c>
      <c r="AB1011" s="22"/>
      <c r="AC1011" s="22">
        <v>1</v>
      </c>
      <c r="AD1011" s="22"/>
      <c r="AE1011" s="22">
        <f t="shared" si="182"/>
        <v>888</v>
      </c>
      <c r="AF1011" s="22">
        <f t="shared" si="183"/>
        <v>888</v>
      </c>
      <c r="AG1011" s="20"/>
      <c r="AH1011" s="22"/>
      <c r="AI1011" s="22"/>
      <c r="AJ1011" s="22">
        <f t="shared" si="205"/>
        <v>888</v>
      </c>
      <c r="AK1011" s="22">
        <f>IF(O1011="(传统)XDSL",VLOOKUP(S1011,[2]直销续费率明细!C:I,7,FALSE)*1,IF(O1011="GPON+XDSL",VLOOKUP(S1011,[2]直销续费率明细!C:I,7,FALSE)*1,VLOOKUP(S1011,[2]直销续费率明细!C:I,5,FALSE)*1))</f>
        <v>25</v>
      </c>
      <c r="AL1011" s="22" t="s">
        <v>1309</v>
      </c>
      <c r="AM1011" s="22"/>
      <c r="AN1011" s="22"/>
      <c r="AO1011" s="22" t="s">
        <v>1279</v>
      </c>
      <c r="AP1011" s="22" t="s">
        <v>1301</v>
      </c>
      <c r="AS1011" s="20">
        <f>IF(Y1011&gt;=10,VLOOKUP(U1011,[2]提成计算!B:T,19,FALSE),VLOOKUP(U1011,[2]提成计算!B:T,18,FALSE))</f>
        <v>0.09</v>
      </c>
      <c r="AT1011" s="20">
        <f t="shared" si="206"/>
        <v>79.92</v>
      </c>
      <c r="AU1011" s="20">
        <f t="shared" si="207"/>
        <v>25</v>
      </c>
    </row>
    <row r="1012" spans="1:47" x14ac:dyDescent="0.15">
      <c r="A1012" s="21" t="s">
        <v>1273</v>
      </c>
      <c r="B1012" s="20" t="s">
        <v>918</v>
      </c>
      <c r="C1012" s="20" t="s">
        <v>1050</v>
      </c>
      <c r="D1012" s="20" t="s">
        <v>1051</v>
      </c>
      <c r="E1012" s="20" t="s">
        <v>1815</v>
      </c>
      <c r="F1012" s="20" t="s">
        <v>1250</v>
      </c>
      <c r="G1012" s="20" t="s">
        <v>1821</v>
      </c>
      <c r="H1012" s="20"/>
      <c r="I1012" s="20">
        <v>13532368037</v>
      </c>
      <c r="J1012" s="20" t="s">
        <v>924</v>
      </c>
      <c r="K1012" s="20" t="s">
        <v>1298</v>
      </c>
      <c r="L1012" s="20" t="s">
        <v>1299</v>
      </c>
      <c r="M1012" s="20">
        <v>888</v>
      </c>
      <c r="N1012" s="20">
        <v>888</v>
      </c>
      <c r="O1012" s="20" t="s">
        <v>927</v>
      </c>
      <c r="P1012" s="20" t="s">
        <v>886</v>
      </c>
      <c r="Q1012" s="28"/>
      <c r="R1012" s="21"/>
      <c r="S1012" s="25" t="s">
        <v>1494</v>
      </c>
      <c r="T1012" s="21" t="s">
        <v>53</v>
      </c>
      <c r="U1012" s="21" t="s">
        <v>203</v>
      </c>
      <c r="V1012" s="46">
        <v>1</v>
      </c>
      <c r="W1012" s="26">
        <f t="shared" si="181"/>
        <v>1</v>
      </c>
      <c r="Y1012" s="21">
        <v>12</v>
      </c>
      <c r="Z1012" s="22">
        <f t="shared" si="171"/>
        <v>888</v>
      </c>
      <c r="AA1012" s="20" t="s">
        <v>1278</v>
      </c>
      <c r="AB1012" s="22"/>
      <c r="AC1012" s="22">
        <v>1</v>
      </c>
      <c r="AD1012" s="22"/>
      <c r="AE1012" s="22">
        <f t="shared" si="182"/>
        <v>888</v>
      </c>
      <c r="AF1012" s="22">
        <f t="shared" si="183"/>
        <v>888</v>
      </c>
      <c r="AG1012" s="20"/>
      <c r="AH1012" s="22"/>
      <c r="AI1012" s="22"/>
      <c r="AJ1012" s="22">
        <f t="shared" si="205"/>
        <v>888</v>
      </c>
      <c r="AK1012" s="22">
        <f>IF(O1012="(传统)XDSL",VLOOKUP(S1012,[2]直销续费率明细!C:I,7,FALSE)*1,IF(O1012="GPON+XDSL",VLOOKUP(S1012,[2]直销续费率明细!C:I,7,FALSE)*1,VLOOKUP(S1012,[2]直销续费率明细!C:I,5,FALSE)*1))</f>
        <v>25</v>
      </c>
      <c r="AL1012" s="22" t="s">
        <v>1309</v>
      </c>
      <c r="AM1012" s="22"/>
      <c r="AN1012" s="22"/>
      <c r="AO1012" s="22" t="s">
        <v>1279</v>
      </c>
      <c r="AP1012" s="22" t="s">
        <v>1301</v>
      </c>
      <c r="AS1012" s="20">
        <f>IF(Y1012&gt;=10,VLOOKUP(U1012,[2]提成计算!B:T,19,FALSE),VLOOKUP(U1012,[2]提成计算!B:T,18,FALSE))</f>
        <v>0.09</v>
      </c>
      <c r="AT1012" s="20">
        <f t="shared" si="206"/>
        <v>79.92</v>
      </c>
      <c r="AU1012" s="20">
        <f t="shared" si="207"/>
        <v>25</v>
      </c>
    </row>
    <row r="1013" spans="1:47" x14ac:dyDescent="0.15">
      <c r="A1013" s="21" t="s">
        <v>1273</v>
      </c>
      <c r="B1013" s="20" t="s">
        <v>918</v>
      </c>
      <c r="C1013" s="20" t="s">
        <v>1050</v>
      </c>
      <c r="D1013" s="20" t="s">
        <v>1051</v>
      </c>
      <c r="E1013" s="20" t="s">
        <v>1822</v>
      </c>
      <c r="F1013" s="20" t="s">
        <v>1250</v>
      </c>
      <c r="G1013" s="20" t="s">
        <v>1823</v>
      </c>
      <c r="H1013" s="20"/>
      <c r="I1013" s="20">
        <v>13724417973</v>
      </c>
      <c r="J1013" s="20" t="s">
        <v>924</v>
      </c>
      <c r="K1013" s="20" t="s">
        <v>1298</v>
      </c>
      <c r="L1013" s="20" t="s">
        <v>1299</v>
      </c>
      <c r="M1013" s="20">
        <v>888</v>
      </c>
      <c r="N1013" s="20">
        <v>888</v>
      </c>
      <c r="O1013" s="20" t="s">
        <v>927</v>
      </c>
      <c r="P1013" s="20" t="s">
        <v>886</v>
      </c>
      <c r="Q1013" s="28"/>
      <c r="R1013" s="21"/>
      <c r="S1013" s="25" t="s">
        <v>1494</v>
      </c>
      <c r="T1013" s="21" t="s">
        <v>53</v>
      </c>
      <c r="U1013" s="21" t="s">
        <v>203</v>
      </c>
      <c r="V1013" s="46">
        <v>1</v>
      </c>
      <c r="W1013" s="26">
        <f t="shared" si="181"/>
        <v>1</v>
      </c>
      <c r="Y1013" s="21">
        <v>12</v>
      </c>
      <c r="Z1013" s="22">
        <f t="shared" si="171"/>
        <v>888</v>
      </c>
      <c r="AA1013" s="20" t="s">
        <v>1278</v>
      </c>
      <c r="AB1013" s="22"/>
      <c r="AC1013" s="22">
        <v>1</v>
      </c>
      <c r="AD1013" s="22"/>
      <c r="AE1013" s="22">
        <f t="shared" si="182"/>
        <v>888</v>
      </c>
      <c r="AF1013" s="22">
        <f t="shared" si="183"/>
        <v>888</v>
      </c>
      <c r="AG1013" s="20"/>
      <c r="AH1013" s="22"/>
      <c r="AI1013" s="22"/>
      <c r="AJ1013" s="22">
        <f t="shared" si="205"/>
        <v>888</v>
      </c>
      <c r="AK1013" s="22">
        <f>IF(O1013="(传统)XDSL",VLOOKUP(S1013,[2]直销续费率明细!C:I,7,FALSE)*1,IF(O1013="GPON+XDSL",VLOOKUP(S1013,[2]直销续费率明细!C:I,7,FALSE)*1,VLOOKUP(S1013,[2]直销续费率明细!C:I,5,FALSE)*1))</f>
        <v>25</v>
      </c>
      <c r="AL1013" s="22" t="s">
        <v>1309</v>
      </c>
      <c r="AM1013" s="22"/>
      <c r="AN1013" s="22"/>
      <c r="AO1013" s="22" t="s">
        <v>1279</v>
      </c>
      <c r="AP1013" s="22" t="s">
        <v>1301</v>
      </c>
      <c r="AS1013" s="20">
        <f>IF(Y1013&gt;=10,VLOOKUP(U1013,[2]提成计算!B:T,19,FALSE),VLOOKUP(U1013,[2]提成计算!B:T,18,FALSE))</f>
        <v>0.09</v>
      </c>
      <c r="AT1013" s="20">
        <f t="shared" si="206"/>
        <v>79.92</v>
      </c>
      <c r="AU1013" s="20">
        <f t="shared" si="207"/>
        <v>25</v>
      </c>
    </row>
    <row r="1014" spans="1:47" x14ac:dyDescent="0.15">
      <c r="A1014" s="21" t="s">
        <v>1273</v>
      </c>
      <c r="B1014" s="20" t="s">
        <v>918</v>
      </c>
      <c r="C1014" s="20" t="s">
        <v>984</v>
      </c>
      <c r="D1014" s="20" t="s">
        <v>985</v>
      </c>
      <c r="E1014" s="20" t="s">
        <v>1041</v>
      </c>
      <c r="F1014" s="20" t="s">
        <v>1250</v>
      </c>
      <c r="G1014" s="20" t="s">
        <v>1824</v>
      </c>
      <c r="H1014" s="20"/>
      <c r="I1014" s="20">
        <v>13725715860</v>
      </c>
      <c r="J1014" s="20" t="s">
        <v>924</v>
      </c>
      <c r="K1014" s="20" t="s">
        <v>1298</v>
      </c>
      <c r="L1014" s="20" t="s">
        <v>1299</v>
      </c>
      <c r="M1014" s="20">
        <v>888</v>
      </c>
      <c r="N1014" s="20">
        <v>888</v>
      </c>
      <c r="O1014" s="20" t="s">
        <v>927</v>
      </c>
      <c r="P1014" s="20" t="s">
        <v>886</v>
      </c>
      <c r="Q1014" s="28"/>
      <c r="R1014" s="21"/>
      <c r="S1014" s="25" t="s">
        <v>990</v>
      </c>
      <c r="T1014" s="21" t="s">
        <v>53</v>
      </c>
      <c r="U1014" s="21" t="s">
        <v>991</v>
      </c>
      <c r="V1014" s="46">
        <v>1</v>
      </c>
      <c r="W1014" s="26">
        <f t="shared" si="181"/>
        <v>1</v>
      </c>
      <c r="Y1014" s="21">
        <v>12</v>
      </c>
      <c r="Z1014" s="22">
        <f t="shared" si="171"/>
        <v>888</v>
      </c>
      <c r="AA1014" s="20" t="s">
        <v>1278</v>
      </c>
      <c r="AB1014" s="22"/>
      <c r="AC1014" s="22">
        <v>1</v>
      </c>
      <c r="AD1014" s="22"/>
      <c r="AE1014" s="22">
        <f t="shared" si="182"/>
        <v>888</v>
      </c>
      <c r="AF1014" s="22">
        <f t="shared" si="183"/>
        <v>888</v>
      </c>
      <c r="AG1014" s="20"/>
      <c r="AH1014" s="22"/>
      <c r="AI1014" s="22"/>
      <c r="AJ1014" s="22">
        <f t="shared" si="205"/>
        <v>888</v>
      </c>
      <c r="AK1014" s="22">
        <f>IF(O1014="(传统)XDSL",VLOOKUP(S1014,[2]直销续费率明细!C:I,7,FALSE)*1,IF(O1014="GPON+XDSL",VLOOKUP(S1014,[2]直销续费率明细!C:I,7,FALSE)*1,VLOOKUP(S1014,[2]直销续费率明细!C:I,5,FALSE)*1))</f>
        <v>25</v>
      </c>
      <c r="AL1014" s="22" t="s">
        <v>1300</v>
      </c>
      <c r="AM1014" s="22"/>
      <c r="AN1014" s="22"/>
      <c r="AO1014" s="22" t="s">
        <v>1279</v>
      </c>
      <c r="AP1014" s="22" t="s">
        <v>1301</v>
      </c>
      <c r="AS1014" s="20">
        <f>IF(Y1014&gt;=10,VLOOKUP(U1014,[2]提成计算!B:T,19,FALSE),VLOOKUP(U1014,[2]提成计算!B:T,18,FALSE))</f>
        <v>0.1</v>
      </c>
      <c r="AT1014" s="20">
        <f t="shared" si="206"/>
        <v>88.800000000000011</v>
      </c>
      <c r="AU1014" s="20">
        <f t="shared" si="207"/>
        <v>25</v>
      </c>
    </row>
    <row r="1015" spans="1:47" x14ac:dyDescent="0.15">
      <c r="A1015" s="21" t="s">
        <v>1273</v>
      </c>
      <c r="B1015" s="20" t="s">
        <v>918</v>
      </c>
      <c r="C1015" s="20" t="s">
        <v>984</v>
      </c>
      <c r="D1015" s="20" t="s">
        <v>995</v>
      </c>
      <c r="E1015" s="20" t="s">
        <v>996</v>
      </c>
      <c r="F1015" s="20" t="s">
        <v>1250</v>
      </c>
      <c r="G1015" s="20" t="s">
        <v>1825</v>
      </c>
      <c r="H1015" s="20"/>
      <c r="I1015" s="20">
        <v>15017131633</v>
      </c>
      <c r="J1015" s="20" t="s">
        <v>924</v>
      </c>
      <c r="K1015" s="20" t="s">
        <v>1298</v>
      </c>
      <c r="L1015" s="20" t="s">
        <v>1299</v>
      </c>
      <c r="M1015" s="20">
        <v>888</v>
      </c>
      <c r="N1015" s="20">
        <v>888</v>
      </c>
      <c r="O1015" s="20" t="s">
        <v>927</v>
      </c>
      <c r="P1015" s="20" t="s">
        <v>886</v>
      </c>
      <c r="Q1015" s="28"/>
      <c r="R1015" s="21"/>
      <c r="S1015" s="25" t="s">
        <v>1017</v>
      </c>
      <c r="T1015" s="21" t="s">
        <v>53</v>
      </c>
      <c r="U1015" s="21" t="s">
        <v>1003</v>
      </c>
      <c r="V1015" s="46">
        <v>1</v>
      </c>
      <c r="W1015" s="26">
        <f t="shared" si="181"/>
        <v>1</v>
      </c>
      <c r="Y1015" s="21">
        <v>12</v>
      </c>
      <c r="Z1015" s="22">
        <f t="shared" si="171"/>
        <v>888</v>
      </c>
      <c r="AA1015" s="20" t="s">
        <v>1278</v>
      </c>
      <c r="AB1015" s="22"/>
      <c r="AC1015" s="22">
        <v>1</v>
      </c>
      <c r="AD1015" s="22"/>
      <c r="AE1015" s="22">
        <f t="shared" si="182"/>
        <v>888</v>
      </c>
      <c r="AF1015" s="22">
        <f t="shared" si="183"/>
        <v>888</v>
      </c>
      <c r="AG1015" s="20"/>
      <c r="AH1015" s="22"/>
      <c r="AI1015" s="22"/>
      <c r="AJ1015" s="22">
        <f t="shared" si="205"/>
        <v>888</v>
      </c>
      <c r="AK1015" s="22">
        <f>IF(O1015="(传统)XDSL",VLOOKUP(S1015,[2]直销续费率明细!C:I,7,FALSE)*1,IF(O1015="GPON+XDSL",VLOOKUP(S1015,[2]直销续费率明细!C:I,7,FALSE)*1,VLOOKUP(S1015,[2]直销续费率明细!C:I,5,FALSE)*1))</f>
        <v>25</v>
      </c>
      <c r="AL1015" s="22" t="s">
        <v>1300</v>
      </c>
      <c r="AM1015" s="22"/>
      <c r="AN1015" s="22"/>
      <c r="AO1015" s="22" t="s">
        <v>1279</v>
      </c>
      <c r="AP1015" s="22" t="s">
        <v>1301</v>
      </c>
      <c r="AS1015" s="20">
        <f>IF(Y1015&gt;=10,VLOOKUP(U1015,[2]提成计算!B:T,19,FALSE),VLOOKUP(U1015,[2]提成计算!B:T,18,FALSE))</f>
        <v>0.09</v>
      </c>
      <c r="AT1015" s="20">
        <f t="shared" si="206"/>
        <v>79.92</v>
      </c>
      <c r="AU1015" s="20">
        <f t="shared" si="207"/>
        <v>25</v>
      </c>
    </row>
    <row r="1016" spans="1:47" x14ac:dyDescent="0.15">
      <c r="A1016" s="21" t="s">
        <v>1273</v>
      </c>
      <c r="B1016" s="20" t="s">
        <v>918</v>
      </c>
      <c r="C1016" s="20" t="s">
        <v>984</v>
      </c>
      <c r="D1016" s="20" t="s">
        <v>995</v>
      </c>
      <c r="E1016" s="20" t="s">
        <v>1013</v>
      </c>
      <c r="F1016" s="20" t="s">
        <v>1250</v>
      </c>
      <c r="G1016" s="20" t="s">
        <v>1826</v>
      </c>
      <c r="H1016" s="20"/>
      <c r="I1016" s="20">
        <v>15917665708</v>
      </c>
      <c r="J1016" s="20" t="s">
        <v>924</v>
      </c>
      <c r="K1016" s="20" t="s">
        <v>1298</v>
      </c>
      <c r="L1016" s="20" t="s">
        <v>1299</v>
      </c>
      <c r="M1016" s="20">
        <v>888</v>
      </c>
      <c r="N1016" s="20">
        <v>888</v>
      </c>
      <c r="O1016" s="20" t="s">
        <v>927</v>
      </c>
      <c r="P1016" s="20" t="s">
        <v>886</v>
      </c>
      <c r="Q1016" s="28"/>
      <c r="R1016" s="21"/>
      <c r="S1016" s="25" t="s">
        <v>1017</v>
      </c>
      <c r="T1016" s="21" t="s">
        <v>53</v>
      </c>
      <c r="U1016" s="21" t="s">
        <v>1003</v>
      </c>
      <c r="V1016" s="46">
        <v>1</v>
      </c>
      <c r="W1016" s="26">
        <f t="shared" si="181"/>
        <v>1</v>
      </c>
      <c r="Y1016" s="21">
        <v>12</v>
      </c>
      <c r="Z1016" s="22">
        <f t="shared" si="171"/>
        <v>888</v>
      </c>
      <c r="AA1016" s="20" t="s">
        <v>1278</v>
      </c>
      <c r="AB1016" s="22"/>
      <c r="AC1016" s="22">
        <v>1</v>
      </c>
      <c r="AD1016" s="22"/>
      <c r="AE1016" s="22">
        <f t="shared" si="182"/>
        <v>888</v>
      </c>
      <c r="AF1016" s="22">
        <f t="shared" si="183"/>
        <v>888</v>
      </c>
      <c r="AG1016" s="20"/>
      <c r="AH1016" s="22"/>
      <c r="AI1016" s="22"/>
      <c r="AJ1016" s="22">
        <f t="shared" si="205"/>
        <v>888</v>
      </c>
      <c r="AK1016" s="22">
        <f>IF(O1016="(传统)XDSL",VLOOKUP(S1016,[2]直销续费率明细!C:I,7,FALSE)*1,IF(O1016="GPON+XDSL",VLOOKUP(S1016,[2]直销续费率明细!C:I,7,FALSE)*1,VLOOKUP(S1016,[2]直销续费率明细!C:I,5,FALSE)*1))</f>
        <v>25</v>
      </c>
      <c r="AL1016" s="22" t="s">
        <v>1300</v>
      </c>
      <c r="AM1016" s="22"/>
      <c r="AN1016" s="22"/>
      <c r="AO1016" s="22" t="s">
        <v>1279</v>
      </c>
      <c r="AP1016" s="22" t="s">
        <v>1301</v>
      </c>
      <c r="AS1016" s="20">
        <f>IF(Y1016&gt;=10,VLOOKUP(U1016,[2]提成计算!B:T,19,FALSE),VLOOKUP(U1016,[2]提成计算!B:T,18,FALSE))</f>
        <v>0.09</v>
      </c>
      <c r="AT1016" s="20">
        <f t="shared" si="206"/>
        <v>79.92</v>
      </c>
      <c r="AU1016" s="20">
        <f t="shared" si="207"/>
        <v>25</v>
      </c>
    </row>
    <row r="1017" spans="1:47" x14ac:dyDescent="0.15">
      <c r="A1017" s="21" t="s">
        <v>1273</v>
      </c>
      <c r="B1017" s="20" t="s">
        <v>918</v>
      </c>
      <c r="C1017" s="20" t="s">
        <v>984</v>
      </c>
      <c r="D1017" s="20" t="s">
        <v>995</v>
      </c>
      <c r="E1017" s="20" t="s">
        <v>996</v>
      </c>
      <c r="F1017" s="20" t="s">
        <v>1250</v>
      </c>
      <c r="G1017" s="20" t="s">
        <v>1827</v>
      </c>
      <c r="H1017" s="20"/>
      <c r="I1017" s="20">
        <v>13751266209</v>
      </c>
      <c r="J1017" s="20" t="s">
        <v>924</v>
      </c>
      <c r="K1017" s="20" t="s">
        <v>1298</v>
      </c>
      <c r="L1017" s="20" t="s">
        <v>1299</v>
      </c>
      <c r="M1017" s="20">
        <v>888</v>
      </c>
      <c r="N1017" s="20">
        <v>888</v>
      </c>
      <c r="O1017" s="20" t="s">
        <v>927</v>
      </c>
      <c r="P1017" s="20" t="s">
        <v>886</v>
      </c>
      <c r="Q1017" s="28"/>
      <c r="R1017" s="21"/>
      <c r="S1017" s="25" t="s">
        <v>1017</v>
      </c>
      <c r="T1017" s="21" t="s">
        <v>53</v>
      </c>
      <c r="U1017" s="21" t="s">
        <v>1003</v>
      </c>
      <c r="V1017" s="46">
        <v>1</v>
      </c>
      <c r="W1017" s="26">
        <f t="shared" si="181"/>
        <v>1</v>
      </c>
      <c r="Y1017" s="21">
        <v>12</v>
      </c>
      <c r="Z1017" s="22">
        <f t="shared" si="171"/>
        <v>888</v>
      </c>
      <c r="AA1017" s="20" t="s">
        <v>1278</v>
      </c>
      <c r="AB1017" s="22"/>
      <c r="AC1017" s="22">
        <v>1</v>
      </c>
      <c r="AD1017" s="22"/>
      <c r="AE1017" s="22">
        <f t="shared" si="182"/>
        <v>888</v>
      </c>
      <c r="AF1017" s="22">
        <f t="shared" si="183"/>
        <v>888</v>
      </c>
      <c r="AG1017" s="20"/>
      <c r="AH1017" s="22"/>
      <c r="AI1017" s="22"/>
      <c r="AJ1017" s="22">
        <f t="shared" si="205"/>
        <v>888</v>
      </c>
      <c r="AK1017" s="22">
        <f>IF(O1017="(传统)XDSL",VLOOKUP(S1017,[2]直销续费率明细!C:I,7,FALSE)*1,IF(O1017="GPON+XDSL",VLOOKUP(S1017,[2]直销续费率明细!C:I,7,FALSE)*1,VLOOKUP(S1017,[2]直销续费率明细!C:I,5,FALSE)*1))</f>
        <v>25</v>
      </c>
      <c r="AL1017" s="22" t="s">
        <v>1300</v>
      </c>
      <c r="AM1017" s="22"/>
      <c r="AN1017" s="22"/>
      <c r="AO1017" s="22" t="s">
        <v>1279</v>
      </c>
      <c r="AP1017" s="22" t="s">
        <v>1301</v>
      </c>
      <c r="AS1017" s="20">
        <f>IF(Y1017&gt;=10,VLOOKUP(U1017,[2]提成计算!B:T,19,FALSE),VLOOKUP(U1017,[2]提成计算!B:T,18,FALSE))</f>
        <v>0.09</v>
      </c>
      <c r="AT1017" s="20">
        <f t="shared" si="206"/>
        <v>79.92</v>
      </c>
      <c r="AU1017" s="20">
        <f t="shared" si="207"/>
        <v>25</v>
      </c>
    </row>
    <row r="1018" spans="1:47" x14ac:dyDescent="0.15">
      <c r="A1018" s="21" t="s">
        <v>1273</v>
      </c>
      <c r="B1018" s="20" t="s">
        <v>918</v>
      </c>
      <c r="C1018" s="20" t="s">
        <v>984</v>
      </c>
      <c r="D1018" s="20" t="s">
        <v>995</v>
      </c>
      <c r="E1018" s="20" t="s">
        <v>1013</v>
      </c>
      <c r="F1018" s="20" t="s">
        <v>1250</v>
      </c>
      <c r="G1018" s="20" t="s">
        <v>1828</v>
      </c>
      <c r="H1018" s="20"/>
      <c r="I1018" s="20">
        <v>13631723258</v>
      </c>
      <c r="J1018" s="20" t="s">
        <v>924</v>
      </c>
      <c r="K1018" s="20" t="s">
        <v>1298</v>
      </c>
      <c r="L1018" s="20" t="s">
        <v>1299</v>
      </c>
      <c r="M1018" s="20">
        <v>888</v>
      </c>
      <c r="N1018" s="20">
        <v>888</v>
      </c>
      <c r="O1018" s="20" t="s">
        <v>927</v>
      </c>
      <c r="P1018" s="20" t="s">
        <v>886</v>
      </c>
      <c r="Q1018" s="28"/>
      <c r="R1018" s="21"/>
      <c r="S1018" s="25" t="s">
        <v>1017</v>
      </c>
      <c r="T1018" s="21" t="s">
        <v>53</v>
      </c>
      <c r="U1018" s="21" t="s">
        <v>1003</v>
      </c>
      <c r="V1018" s="46">
        <v>1</v>
      </c>
      <c r="W1018" s="26">
        <f t="shared" si="181"/>
        <v>1</v>
      </c>
      <c r="Y1018" s="21">
        <v>12</v>
      </c>
      <c r="Z1018" s="22">
        <f t="shared" si="171"/>
        <v>888</v>
      </c>
      <c r="AA1018" s="20" t="s">
        <v>1278</v>
      </c>
      <c r="AB1018" s="22"/>
      <c r="AC1018" s="22">
        <v>1</v>
      </c>
      <c r="AD1018" s="22"/>
      <c r="AE1018" s="22">
        <f t="shared" si="182"/>
        <v>888</v>
      </c>
      <c r="AF1018" s="22">
        <f t="shared" si="183"/>
        <v>888</v>
      </c>
      <c r="AG1018" s="20"/>
      <c r="AH1018" s="22"/>
      <c r="AI1018" s="22"/>
      <c r="AJ1018" s="22">
        <f t="shared" si="205"/>
        <v>888</v>
      </c>
      <c r="AK1018" s="22">
        <f>IF(O1018="(传统)XDSL",VLOOKUP(S1018,[2]直销续费率明细!C:I,7,FALSE)*1,IF(O1018="GPON+XDSL",VLOOKUP(S1018,[2]直销续费率明细!C:I,7,FALSE)*1,VLOOKUP(S1018,[2]直销续费率明细!C:I,5,FALSE)*1))</f>
        <v>25</v>
      </c>
      <c r="AL1018" s="22" t="s">
        <v>1300</v>
      </c>
      <c r="AM1018" s="22"/>
      <c r="AN1018" s="22"/>
      <c r="AO1018" s="22" t="s">
        <v>1279</v>
      </c>
      <c r="AP1018" s="22" t="s">
        <v>1301</v>
      </c>
      <c r="AS1018" s="20">
        <f>IF(Y1018&gt;=10,VLOOKUP(U1018,[2]提成计算!B:T,19,FALSE),VLOOKUP(U1018,[2]提成计算!B:T,18,FALSE))</f>
        <v>0.09</v>
      </c>
      <c r="AT1018" s="20">
        <f t="shared" si="206"/>
        <v>79.92</v>
      </c>
      <c r="AU1018" s="20">
        <f t="shared" si="207"/>
        <v>25</v>
      </c>
    </row>
    <row r="1019" spans="1:47" x14ac:dyDescent="0.15">
      <c r="A1019" s="21" t="s">
        <v>1273</v>
      </c>
      <c r="B1019" s="20" t="s">
        <v>918</v>
      </c>
      <c r="C1019" s="20" t="s">
        <v>984</v>
      </c>
      <c r="D1019" s="20" t="s">
        <v>1029</v>
      </c>
      <c r="E1019" s="20" t="s">
        <v>1047</v>
      </c>
      <c r="F1019" s="20" t="s">
        <v>1250</v>
      </c>
      <c r="G1019" s="20" t="s">
        <v>1829</v>
      </c>
      <c r="H1019" s="20"/>
      <c r="I1019" s="20">
        <v>13559745419</v>
      </c>
      <c r="J1019" s="20" t="s">
        <v>924</v>
      </c>
      <c r="K1019" s="20" t="s">
        <v>1298</v>
      </c>
      <c r="L1019" s="20" t="s">
        <v>1299</v>
      </c>
      <c r="M1019" s="20">
        <v>888</v>
      </c>
      <c r="N1019" s="20">
        <v>888</v>
      </c>
      <c r="O1019" s="20" t="s">
        <v>927</v>
      </c>
      <c r="P1019" s="20" t="s">
        <v>886</v>
      </c>
      <c r="Q1019" s="28"/>
      <c r="R1019" s="21"/>
      <c r="S1019" s="25" t="s">
        <v>1423</v>
      </c>
      <c r="T1019" s="21" t="s">
        <v>53</v>
      </c>
      <c r="U1019" s="21" t="s">
        <v>222</v>
      </c>
      <c r="V1019" s="46">
        <v>1</v>
      </c>
      <c r="W1019" s="26">
        <f t="shared" si="181"/>
        <v>1</v>
      </c>
      <c r="Y1019" s="21">
        <v>12</v>
      </c>
      <c r="Z1019" s="22">
        <f t="shared" si="171"/>
        <v>888</v>
      </c>
      <c r="AA1019" s="20" t="s">
        <v>1278</v>
      </c>
      <c r="AB1019" s="22"/>
      <c r="AC1019" s="22">
        <v>1</v>
      </c>
      <c r="AD1019" s="22"/>
      <c r="AE1019" s="22">
        <f t="shared" si="182"/>
        <v>888</v>
      </c>
      <c r="AF1019" s="22">
        <f t="shared" si="183"/>
        <v>888</v>
      </c>
      <c r="AG1019" s="20"/>
      <c r="AH1019" s="22"/>
      <c r="AI1019" s="22"/>
      <c r="AJ1019" s="22">
        <f t="shared" si="205"/>
        <v>888</v>
      </c>
      <c r="AK1019" s="22">
        <f>IF(O1019="(传统)XDSL",VLOOKUP(S1019,[2]直销续费率明细!C:I,7,FALSE)*1,IF(O1019="GPON+XDSL",VLOOKUP(S1019,[2]直销续费率明细!C:I,7,FALSE)*1,VLOOKUP(S1019,[2]直销续费率明细!C:I,5,FALSE)*1))</f>
        <v>25</v>
      </c>
      <c r="AL1019" s="22" t="s">
        <v>1300</v>
      </c>
      <c r="AM1019" s="22"/>
      <c r="AN1019" s="22"/>
      <c r="AO1019" s="22" t="s">
        <v>1279</v>
      </c>
      <c r="AP1019" s="22" t="s">
        <v>1301</v>
      </c>
      <c r="AS1019" s="20">
        <f>IF(Y1019&gt;=10,VLOOKUP(U1019,[2]提成计算!B:T,19,FALSE),VLOOKUP(U1019,[2]提成计算!B:T,18,FALSE))</f>
        <v>0.1</v>
      </c>
      <c r="AT1019" s="20">
        <f t="shared" si="206"/>
        <v>88.800000000000011</v>
      </c>
      <c r="AU1019" s="20">
        <f t="shared" si="207"/>
        <v>25</v>
      </c>
    </row>
    <row r="1020" spans="1:47" x14ac:dyDescent="0.15">
      <c r="A1020" s="21" t="s">
        <v>1273</v>
      </c>
      <c r="B1020" s="20" t="s">
        <v>918</v>
      </c>
      <c r="C1020" s="20" t="s">
        <v>984</v>
      </c>
      <c r="D1020" s="20" t="s">
        <v>1029</v>
      </c>
      <c r="E1020" s="20" t="s">
        <v>1047</v>
      </c>
      <c r="F1020" s="20" t="s">
        <v>1250</v>
      </c>
      <c r="G1020" s="20" t="s">
        <v>1830</v>
      </c>
      <c r="H1020" s="20"/>
      <c r="I1020" s="20">
        <v>13763214866</v>
      </c>
      <c r="J1020" s="20" t="s">
        <v>924</v>
      </c>
      <c r="K1020" s="20" t="s">
        <v>1298</v>
      </c>
      <c r="L1020" s="20" t="s">
        <v>1299</v>
      </c>
      <c r="M1020" s="20">
        <v>888</v>
      </c>
      <c r="N1020" s="20">
        <v>888</v>
      </c>
      <c r="O1020" s="20" t="s">
        <v>927</v>
      </c>
      <c r="P1020" s="20" t="s">
        <v>886</v>
      </c>
      <c r="Q1020" s="28"/>
      <c r="R1020" s="21"/>
      <c r="S1020" s="25" t="s">
        <v>1423</v>
      </c>
      <c r="T1020" s="21" t="s">
        <v>53</v>
      </c>
      <c r="U1020" s="21" t="s">
        <v>222</v>
      </c>
      <c r="V1020" s="46">
        <v>1</v>
      </c>
      <c r="W1020" s="26">
        <f t="shared" si="181"/>
        <v>1</v>
      </c>
      <c r="Y1020" s="21">
        <v>12</v>
      </c>
      <c r="Z1020" s="22">
        <f t="shared" si="171"/>
        <v>888</v>
      </c>
      <c r="AA1020" s="20" t="s">
        <v>1278</v>
      </c>
      <c r="AB1020" s="22"/>
      <c r="AC1020" s="22">
        <v>1</v>
      </c>
      <c r="AD1020" s="22"/>
      <c r="AE1020" s="22">
        <f t="shared" si="182"/>
        <v>888</v>
      </c>
      <c r="AF1020" s="22">
        <f t="shared" si="183"/>
        <v>888</v>
      </c>
      <c r="AG1020" s="20"/>
      <c r="AH1020" s="22"/>
      <c r="AI1020" s="22"/>
      <c r="AJ1020" s="22">
        <f t="shared" si="205"/>
        <v>888</v>
      </c>
      <c r="AK1020" s="22">
        <f>IF(O1020="(传统)XDSL",VLOOKUP(S1020,[2]直销续费率明细!C:I,7,FALSE)*1,IF(O1020="GPON+XDSL",VLOOKUP(S1020,[2]直销续费率明细!C:I,7,FALSE)*1,VLOOKUP(S1020,[2]直销续费率明细!C:I,5,FALSE)*1))</f>
        <v>25</v>
      </c>
      <c r="AL1020" s="22" t="s">
        <v>1309</v>
      </c>
      <c r="AM1020" s="22"/>
      <c r="AN1020" s="22"/>
      <c r="AO1020" s="22" t="s">
        <v>1279</v>
      </c>
      <c r="AP1020" s="22" t="s">
        <v>1301</v>
      </c>
      <c r="AS1020" s="20">
        <f>IF(Y1020&gt;=10,VLOOKUP(U1020,[2]提成计算!B:T,19,FALSE),VLOOKUP(U1020,[2]提成计算!B:T,18,FALSE))</f>
        <v>0.1</v>
      </c>
      <c r="AT1020" s="20">
        <f t="shared" si="206"/>
        <v>88.800000000000011</v>
      </c>
      <c r="AU1020" s="20">
        <f t="shared" si="207"/>
        <v>25</v>
      </c>
    </row>
    <row r="1021" spans="1:47" x14ac:dyDescent="0.15">
      <c r="A1021" s="21" t="s">
        <v>1273</v>
      </c>
      <c r="B1021" s="20" t="s">
        <v>918</v>
      </c>
      <c r="C1021" s="20" t="s">
        <v>1050</v>
      </c>
      <c r="D1021" s="20" t="s">
        <v>1051</v>
      </c>
      <c r="E1021" s="20" t="s">
        <v>1492</v>
      </c>
      <c r="F1021" s="20" t="s">
        <v>1250</v>
      </c>
      <c r="G1021" s="20" t="s">
        <v>1831</v>
      </c>
      <c r="H1021" s="20"/>
      <c r="I1021" s="20">
        <v>13423261498</v>
      </c>
      <c r="J1021" s="20" t="s">
        <v>924</v>
      </c>
      <c r="K1021" s="20" t="s">
        <v>1298</v>
      </c>
      <c r="L1021" s="20" t="s">
        <v>1299</v>
      </c>
      <c r="M1021" s="20">
        <v>888</v>
      </c>
      <c r="N1021" s="20">
        <v>888</v>
      </c>
      <c r="O1021" s="20" t="s">
        <v>927</v>
      </c>
      <c r="P1021" s="20" t="s">
        <v>886</v>
      </c>
      <c r="Q1021" s="28"/>
      <c r="R1021" s="21"/>
      <c r="S1021" s="25" t="s">
        <v>1494</v>
      </c>
      <c r="T1021" s="21" t="s">
        <v>53</v>
      </c>
      <c r="U1021" s="21" t="s">
        <v>203</v>
      </c>
      <c r="V1021" s="46">
        <v>1</v>
      </c>
      <c r="W1021" s="26">
        <f t="shared" si="181"/>
        <v>1</v>
      </c>
      <c r="Y1021" s="21">
        <v>12</v>
      </c>
      <c r="Z1021" s="22">
        <f t="shared" si="171"/>
        <v>888</v>
      </c>
      <c r="AA1021" s="20" t="s">
        <v>1278</v>
      </c>
      <c r="AB1021" s="22"/>
      <c r="AC1021" s="22">
        <v>1</v>
      </c>
      <c r="AD1021" s="22"/>
      <c r="AE1021" s="22">
        <f t="shared" si="182"/>
        <v>888</v>
      </c>
      <c r="AF1021" s="22">
        <f t="shared" si="183"/>
        <v>888</v>
      </c>
      <c r="AG1021" s="20"/>
      <c r="AH1021" s="22"/>
      <c r="AI1021" s="22"/>
      <c r="AJ1021" s="22">
        <f t="shared" si="205"/>
        <v>888</v>
      </c>
      <c r="AK1021" s="22">
        <f>IF(O1021="(传统)XDSL",VLOOKUP(S1021,[2]直销续费率明细!C:I,7,FALSE)*1,IF(O1021="GPON+XDSL",VLOOKUP(S1021,[2]直销续费率明细!C:I,7,FALSE)*1,VLOOKUP(S1021,[2]直销续费率明细!C:I,5,FALSE)*1))</f>
        <v>25</v>
      </c>
      <c r="AL1021" s="22" t="s">
        <v>1309</v>
      </c>
      <c r="AM1021" s="22"/>
      <c r="AN1021" s="22"/>
      <c r="AO1021" s="22" t="s">
        <v>1279</v>
      </c>
      <c r="AP1021" s="22" t="s">
        <v>1301</v>
      </c>
      <c r="AS1021" s="20">
        <f>IF(Y1021&gt;=10,VLOOKUP(U1021,[2]提成计算!B:T,19,FALSE),VLOOKUP(U1021,[2]提成计算!B:T,18,FALSE))</f>
        <v>0.09</v>
      </c>
      <c r="AT1021" s="20">
        <f t="shared" si="206"/>
        <v>79.92</v>
      </c>
      <c r="AU1021" s="20">
        <f t="shared" si="207"/>
        <v>25</v>
      </c>
    </row>
    <row r="1022" spans="1:47" x14ac:dyDescent="0.15">
      <c r="A1022" s="21" t="s">
        <v>1273</v>
      </c>
      <c r="B1022" s="20" t="s">
        <v>918</v>
      </c>
      <c r="C1022" s="20" t="s">
        <v>984</v>
      </c>
      <c r="D1022" s="20" t="s">
        <v>985</v>
      </c>
      <c r="E1022" s="20" t="s">
        <v>1041</v>
      </c>
      <c r="F1022" s="20" t="s">
        <v>1250</v>
      </c>
      <c r="G1022" s="20" t="s">
        <v>1832</v>
      </c>
      <c r="H1022" s="20"/>
      <c r="I1022" s="20">
        <v>13650134538</v>
      </c>
      <c r="J1022" s="20" t="s">
        <v>924</v>
      </c>
      <c r="K1022" s="20" t="s">
        <v>1298</v>
      </c>
      <c r="L1022" s="20" t="s">
        <v>1299</v>
      </c>
      <c r="M1022" s="20">
        <v>888</v>
      </c>
      <c r="N1022" s="20">
        <v>888</v>
      </c>
      <c r="O1022" s="20" t="s">
        <v>927</v>
      </c>
      <c r="P1022" s="20" t="s">
        <v>886</v>
      </c>
      <c r="Q1022" s="28"/>
      <c r="R1022" s="21"/>
      <c r="S1022" s="25" t="s">
        <v>1643</v>
      </c>
      <c r="T1022" s="21" t="s">
        <v>53</v>
      </c>
      <c r="U1022" s="21" t="s">
        <v>1833</v>
      </c>
      <c r="V1022" s="46">
        <v>1</v>
      </c>
      <c r="W1022" s="26">
        <f t="shared" si="181"/>
        <v>1</v>
      </c>
      <c r="Y1022" s="21">
        <v>12</v>
      </c>
      <c r="Z1022" s="22">
        <f t="shared" ref="Z1022:Z1085" si="208">N1022</f>
        <v>888</v>
      </c>
      <c r="AA1022" s="20" t="s">
        <v>1278</v>
      </c>
      <c r="AB1022" s="22"/>
      <c r="AC1022" s="22">
        <v>1</v>
      </c>
      <c r="AD1022" s="22"/>
      <c r="AE1022" s="22">
        <f t="shared" si="182"/>
        <v>888</v>
      </c>
      <c r="AF1022" s="22">
        <f t="shared" si="183"/>
        <v>888</v>
      </c>
      <c r="AG1022" s="20"/>
      <c r="AH1022" s="22"/>
      <c r="AI1022" s="22"/>
      <c r="AJ1022" s="22">
        <f t="shared" si="205"/>
        <v>888</v>
      </c>
      <c r="AK1022" s="22">
        <f>IF(O1022="(传统)XDSL",VLOOKUP(S1022,[2]直销续费率明细!C:I,7,FALSE)*1,IF(O1022="GPON+XDSL",VLOOKUP(S1022,[2]直销续费率明细!C:I,7,FALSE)*1,VLOOKUP(S1022,[2]直销续费率明细!C:I,5,FALSE)*1))</f>
        <v>0</v>
      </c>
      <c r="AL1022" s="22" t="s">
        <v>1300</v>
      </c>
      <c r="AM1022" s="22"/>
      <c r="AN1022" s="22"/>
      <c r="AO1022" s="22" t="s">
        <v>1279</v>
      </c>
      <c r="AP1022" s="22" t="s">
        <v>1301</v>
      </c>
      <c r="AS1022" s="20">
        <f>IF(Y1022&gt;=10,VLOOKUP(U1022,[2]提成计算!B:T,19,FALSE),VLOOKUP(U1022,[2]提成计算!B:T,18,FALSE))</f>
        <v>0.09</v>
      </c>
      <c r="AT1022" s="20">
        <f t="shared" si="206"/>
        <v>79.92</v>
      </c>
      <c r="AU1022" s="20">
        <f t="shared" si="207"/>
        <v>0</v>
      </c>
    </row>
    <row r="1023" spans="1:47" x14ac:dyDescent="0.15">
      <c r="A1023" s="21" t="s">
        <v>1273</v>
      </c>
      <c r="B1023" s="20" t="s">
        <v>918</v>
      </c>
      <c r="C1023" s="20" t="s">
        <v>984</v>
      </c>
      <c r="D1023" s="20" t="s">
        <v>985</v>
      </c>
      <c r="E1023" s="20" t="s">
        <v>1004</v>
      </c>
      <c r="F1023" s="20" t="s">
        <v>1250</v>
      </c>
      <c r="G1023" s="20" t="s">
        <v>1834</v>
      </c>
      <c r="H1023" s="20"/>
      <c r="I1023" s="20">
        <v>13609670176</v>
      </c>
      <c r="J1023" s="20" t="s">
        <v>924</v>
      </c>
      <c r="K1023" s="20" t="s">
        <v>1298</v>
      </c>
      <c r="L1023" s="20" t="s">
        <v>1299</v>
      </c>
      <c r="M1023" s="20">
        <v>888</v>
      </c>
      <c r="N1023" s="20">
        <v>888</v>
      </c>
      <c r="O1023" s="20" t="s">
        <v>1262</v>
      </c>
      <c r="P1023" s="20" t="s">
        <v>886</v>
      </c>
      <c r="Q1023" s="28"/>
      <c r="R1023" s="21"/>
      <c r="S1023" s="25" t="s">
        <v>1007</v>
      </c>
      <c r="T1023" s="21" t="s">
        <v>1311</v>
      </c>
      <c r="U1023" s="21" t="s">
        <v>1298</v>
      </c>
      <c r="V1023" s="46">
        <v>1</v>
      </c>
      <c r="W1023" s="26">
        <f t="shared" si="181"/>
        <v>1</v>
      </c>
      <c r="Y1023" s="21">
        <v>12</v>
      </c>
      <c r="Z1023" s="22">
        <f t="shared" si="208"/>
        <v>888</v>
      </c>
      <c r="AA1023" s="20" t="s">
        <v>1278</v>
      </c>
      <c r="AB1023" s="22"/>
      <c r="AC1023" s="22">
        <v>1</v>
      </c>
      <c r="AD1023" s="22"/>
      <c r="AE1023" s="22">
        <f t="shared" si="182"/>
        <v>888</v>
      </c>
      <c r="AF1023" s="22">
        <f t="shared" si="183"/>
        <v>888</v>
      </c>
      <c r="AG1023" s="20"/>
      <c r="AH1023" s="22"/>
      <c r="AI1023" s="22"/>
      <c r="AJ1023" s="22">
        <f t="shared" si="205"/>
        <v>888</v>
      </c>
      <c r="AK1023" s="22">
        <f>IF(O1023="(传统)XDSL",VLOOKUP(S1023,[1]续费率明细!C:I,7,FALSE)*1,IF(O1023="GPON+XDSL",VLOOKUP(S1023,[1]续费率明细!C:I,7,FALSE)*1,VLOOKUP(S1023,[1]续费率明细!C:I,5,FALSE)*1))</f>
        <v>25</v>
      </c>
      <c r="AL1023" s="22" t="s">
        <v>1309</v>
      </c>
      <c r="AM1023" s="22"/>
      <c r="AN1023" s="22"/>
      <c r="AO1023" s="22" t="s">
        <v>1279</v>
      </c>
      <c r="AP1023" s="22" t="s">
        <v>1301</v>
      </c>
      <c r="AS1023" s="20"/>
      <c r="AT1023" s="20"/>
      <c r="AU1023" s="20"/>
    </row>
    <row r="1024" spans="1:47" x14ac:dyDescent="0.15">
      <c r="A1024" s="21" t="s">
        <v>1273</v>
      </c>
      <c r="B1024" s="20" t="s">
        <v>918</v>
      </c>
      <c r="C1024" s="20" t="s">
        <v>984</v>
      </c>
      <c r="D1024" s="20" t="s">
        <v>985</v>
      </c>
      <c r="E1024" s="20" t="s">
        <v>1004</v>
      </c>
      <c r="F1024" s="20" t="s">
        <v>1250</v>
      </c>
      <c r="G1024" s="20" t="s">
        <v>1835</v>
      </c>
      <c r="H1024" s="20"/>
      <c r="I1024" s="20">
        <v>18864119525</v>
      </c>
      <c r="J1024" s="20" t="s">
        <v>924</v>
      </c>
      <c r="K1024" s="20" t="s">
        <v>1298</v>
      </c>
      <c r="L1024" s="20" t="s">
        <v>1299</v>
      </c>
      <c r="M1024" s="20">
        <v>888</v>
      </c>
      <c r="N1024" s="20">
        <v>888</v>
      </c>
      <c r="O1024" s="20" t="s">
        <v>1262</v>
      </c>
      <c r="P1024" s="20" t="s">
        <v>886</v>
      </c>
      <c r="Q1024" s="28"/>
      <c r="R1024" s="21"/>
      <c r="S1024" s="25" t="s">
        <v>1007</v>
      </c>
      <c r="T1024" s="21" t="s">
        <v>53</v>
      </c>
      <c r="U1024" s="21" t="s">
        <v>1008</v>
      </c>
      <c r="V1024" s="46">
        <v>1</v>
      </c>
      <c r="W1024" s="26">
        <f t="shared" si="181"/>
        <v>1</v>
      </c>
      <c r="Y1024" s="21">
        <v>12</v>
      </c>
      <c r="Z1024" s="22">
        <f t="shared" si="208"/>
        <v>888</v>
      </c>
      <c r="AA1024" s="20" t="s">
        <v>1278</v>
      </c>
      <c r="AB1024" s="22"/>
      <c r="AC1024" s="22">
        <v>1</v>
      </c>
      <c r="AD1024" s="22"/>
      <c r="AE1024" s="22">
        <f t="shared" si="182"/>
        <v>888</v>
      </c>
      <c r="AF1024" s="22">
        <f t="shared" si="183"/>
        <v>888</v>
      </c>
      <c r="AG1024" s="20"/>
      <c r="AH1024" s="22"/>
      <c r="AI1024" s="22"/>
      <c r="AJ1024" s="22">
        <f t="shared" si="205"/>
        <v>888</v>
      </c>
      <c r="AK1024" s="22">
        <f>IF(O1024="(传统)XDSL",VLOOKUP(S1024,[2]直销续费率明细!C:I,7,FALSE)*1,IF(O1024="GPON+XDSL",VLOOKUP(S1024,[2]直销续费率明细!C:I,7,FALSE)*1,VLOOKUP(S1024,[2]直销续费率明细!C:I,5,FALSE)*1))</f>
        <v>25</v>
      </c>
      <c r="AL1024" s="22" t="s">
        <v>1309</v>
      </c>
      <c r="AM1024" s="22"/>
      <c r="AN1024" s="22"/>
      <c r="AO1024" s="22" t="s">
        <v>1279</v>
      </c>
      <c r="AP1024" s="22" t="s">
        <v>1301</v>
      </c>
      <c r="AS1024" s="20">
        <f>IF(Y1024&gt;=10,VLOOKUP(U1024,[2]提成计算!B:T,19,FALSE),VLOOKUP(U1024,[2]提成计算!B:T,18,FALSE))</f>
        <v>0.1</v>
      </c>
      <c r="AT1024" s="20">
        <f t="shared" ref="AT1024" si="209">IF(AD1024*AS1024&gt;0,AD1024*AS1024,AE1024*AS1024)</f>
        <v>88.800000000000011</v>
      </c>
      <c r="AU1024" s="20">
        <f t="shared" ref="AU1024" si="210">IF(AND(AK1024&lt;0,AK1024+AT1024&lt;0),-AT1024,AK1024)</f>
        <v>25</v>
      </c>
    </row>
    <row r="1025" spans="1:47" x14ac:dyDescent="0.15">
      <c r="A1025" s="21" t="s">
        <v>1273</v>
      </c>
      <c r="B1025" s="20" t="s">
        <v>918</v>
      </c>
      <c r="C1025" s="20" t="s">
        <v>984</v>
      </c>
      <c r="D1025" s="20" t="s">
        <v>985</v>
      </c>
      <c r="E1025" s="20" t="s">
        <v>1041</v>
      </c>
      <c r="F1025" s="20" t="s">
        <v>1250</v>
      </c>
      <c r="G1025" s="20" t="s">
        <v>1836</v>
      </c>
      <c r="H1025" s="20"/>
      <c r="I1025" s="20">
        <v>13717386672</v>
      </c>
      <c r="J1025" s="20" t="s">
        <v>1268</v>
      </c>
      <c r="K1025" s="20" t="s">
        <v>1298</v>
      </c>
      <c r="L1025" s="20" t="s">
        <v>1358</v>
      </c>
      <c r="M1025" s="20">
        <v>1088</v>
      </c>
      <c r="N1025" s="20">
        <v>1088</v>
      </c>
      <c r="O1025" s="20" t="s">
        <v>927</v>
      </c>
      <c r="P1025" s="20" t="s">
        <v>886</v>
      </c>
      <c r="Q1025" s="28"/>
      <c r="R1025" s="21"/>
      <c r="S1025" s="21"/>
      <c r="T1025" s="21" t="s">
        <v>53</v>
      </c>
      <c r="U1025" s="21" t="s">
        <v>991</v>
      </c>
      <c r="V1025" s="46">
        <v>1</v>
      </c>
      <c r="W1025" s="26">
        <f t="shared" si="181"/>
        <v>1</v>
      </c>
      <c r="X1025" s="26">
        <f t="shared" si="184"/>
        <v>1</v>
      </c>
      <c r="Y1025" s="21">
        <v>10</v>
      </c>
      <c r="Z1025" s="22">
        <f t="shared" si="208"/>
        <v>1088</v>
      </c>
      <c r="AA1025" s="20" t="s">
        <v>1278</v>
      </c>
      <c r="AB1025" s="22"/>
      <c r="AC1025" s="22">
        <v>1</v>
      </c>
      <c r="AD1025" s="22"/>
      <c r="AE1025" s="22">
        <f t="shared" si="182"/>
        <v>1088</v>
      </c>
      <c r="AF1025" s="22">
        <f t="shared" si="183"/>
        <v>1088</v>
      </c>
      <c r="AG1025" s="20">
        <f>N1025</f>
        <v>1088</v>
      </c>
      <c r="AH1025" s="20"/>
      <c r="AI1025" s="20"/>
      <c r="AJ1025" s="22"/>
      <c r="AK1025" s="22"/>
      <c r="AM1025" s="22"/>
      <c r="AN1025" s="22"/>
      <c r="AO1025" s="22" t="s">
        <v>1279</v>
      </c>
      <c r="AP1025" s="22" t="s">
        <v>1301</v>
      </c>
      <c r="AS1025" s="20"/>
      <c r="AT1025" s="20"/>
      <c r="AU1025" s="20"/>
    </row>
    <row r="1026" spans="1:47" x14ac:dyDescent="0.15">
      <c r="A1026" s="21" t="s">
        <v>1273</v>
      </c>
      <c r="B1026" s="20" t="s">
        <v>918</v>
      </c>
      <c r="C1026" s="20" t="s">
        <v>1178</v>
      </c>
      <c r="D1026" s="20" t="s">
        <v>1189</v>
      </c>
      <c r="E1026" s="20" t="s">
        <v>1837</v>
      </c>
      <c r="F1026" s="20" t="s">
        <v>1250</v>
      </c>
      <c r="G1026" s="20" t="s">
        <v>1838</v>
      </c>
      <c r="H1026" s="20"/>
      <c r="I1026" s="20">
        <v>15913769485</v>
      </c>
      <c r="J1026" s="20" t="s">
        <v>924</v>
      </c>
      <c r="K1026" s="20" t="s">
        <v>1298</v>
      </c>
      <c r="L1026" s="20" t="s">
        <v>1299</v>
      </c>
      <c r="M1026" s="20">
        <v>888</v>
      </c>
      <c r="N1026" s="20">
        <v>888</v>
      </c>
      <c r="O1026" s="20" t="s">
        <v>927</v>
      </c>
      <c r="P1026" s="20" t="s">
        <v>886</v>
      </c>
      <c r="Q1026" s="28"/>
      <c r="R1026" s="21"/>
      <c r="S1026" s="25" t="s">
        <v>1201</v>
      </c>
      <c r="T1026" s="21" t="s">
        <v>53</v>
      </c>
      <c r="U1026" s="21" t="s">
        <v>352</v>
      </c>
      <c r="V1026" s="46">
        <v>1</v>
      </c>
      <c r="W1026" s="26">
        <f t="shared" si="181"/>
        <v>1</v>
      </c>
      <c r="Y1026" s="21">
        <v>12</v>
      </c>
      <c r="Z1026" s="22">
        <f t="shared" si="208"/>
        <v>888</v>
      </c>
      <c r="AA1026" s="20" t="s">
        <v>1278</v>
      </c>
      <c r="AB1026" s="22"/>
      <c r="AC1026" s="22">
        <v>1</v>
      </c>
      <c r="AD1026" s="22"/>
      <c r="AE1026" s="22">
        <f t="shared" si="182"/>
        <v>888</v>
      </c>
      <c r="AF1026" s="22">
        <f t="shared" si="183"/>
        <v>888</v>
      </c>
      <c r="AG1026" s="20"/>
      <c r="AH1026" s="22"/>
      <c r="AI1026" s="22"/>
      <c r="AJ1026" s="22">
        <f>N1026</f>
        <v>888</v>
      </c>
      <c r="AK1026" s="22">
        <f>IF(O1026="(传统)XDSL",VLOOKUP(S1026,[2]直销续费率明细!C:I,7,FALSE)*1,IF(O1026="GPON+XDSL",VLOOKUP(S1026,[2]直销续费率明细!C:I,7,FALSE)*1,VLOOKUP(S1026,[2]直销续费率明细!C:I,5,FALSE)*1))</f>
        <v>-40</v>
      </c>
      <c r="AL1026" s="22" t="s">
        <v>1300</v>
      </c>
      <c r="AM1026" s="22"/>
      <c r="AN1026" s="22"/>
      <c r="AO1026" s="22" t="s">
        <v>1279</v>
      </c>
      <c r="AP1026" s="22" t="s">
        <v>1301</v>
      </c>
      <c r="AS1026" s="20">
        <f>IF(Y1026&gt;=10,VLOOKUP(U1026,[2]提成计算!B:T,19,FALSE),VLOOKUP(U1026,[2]提成计算!B:T,18,FALSE))</f>
        <v>0.1</v>
      </c>
      <c r="AT1026" s="20">
        <f t="shared" ref="AT1026" si="211">IF(AD1026*AS1026&gt;0,AD1026*AS1026,AE1026*AS1026)</f>
        <v>88.800000000000011</v>
      </c>
      <c r="AU1026" s="20">
        <f t="shared" ref="AU1026" si="212">IF(AND(AK1026&lt;0,AK1026+AT1026&lt;0),-AT1026,AK1026)</f>
        <v>-40</v>
      </c>
    </row>
    <row r="1027" spans="1:47" x14ac:dyDescent="0.15">
      <c r="A1027" s="21" t="s">
        <v>1273</v>
      </c>
      <c r="B1027" s="20" t="s">
        <v>918</v>
      </c>
      <c r="C1027" s="20" t="s">
        <v>1178</v>
      </c>
      <c r="D1027" s="20" t="s">
        <v>1189</v>
      </c>
      <c r="E1027" s="20" t="s">
        <v>1400</v>
      </c>
      <c r="F1027" s="20" t="s">
        <v>1250</v>
      </c>
      <c r="G1027" s="20" t="s">
        <v>1839</v>
      </c>
      <c r="H1027" s="20"/>
      <c r="I1027" s="20">
        <v>13713184475</v>
      </c>
      <c r="J1027" s="20" t="s">
        <v>1049</v>
      </c>
      <c r="K1027" s="20" t="s">
        <v>1298</v>
      </c>
      <c r="L1027" s="20" t="s">
        <v>1358</v>
      </c>
      <c r="M1027" s="20">
        <v>1088</v>
      </c>
      <c r="N1027" s="20">
        <v>1088</v>
      </c>
      <c r="O1027" s="20" t="e">
        <v>#N/A</v>
      </c>
      <c r="P1027" s="20" t="s">
        <v>886</v>
      </c>
      <c r="Q1027" s="28"/>
      <c r="R1027" s="21"/>
      <c r="S1027" s="21"/>
      <c r="T1027" s="21" t="s">
        <v>53</v>
      </c>
      <c r="U1027" s="21" t="s">
        <v>352</v>
      </c>
      <c r="V1027" s="46">
        <v>1</v>
      </c>
      <c r="W1027" s="26">
        <f t="shared" si="181"/>
        <v>1</v>
      </c>
      <c r="X1027" s="26">
        <f t="shared" si="184"/>
        <v>1</v>
      </c>
      <c r="Y1027" s="21">
        <v>10</v>
      </c>
      <c r="Z1027" s="22">
        <f t="shared" si="208"/>
        <v>1088</v>
      </c>
      <c r="AA1027" s="20" t="s">
        <v>1278</v>
      </c>
      <c r="AB1027" s="22"/>
      <c r="AC1027" s="22">
        <v>1</v>
      </c>
      <c r="AD1027" s="22"/>
      <c r="AE1027" s="22">
        <f t="shared" si="182"/>
        <v>1088</v>
      </c>
      <c r="AF1027" s="22">
        <f t="shared" si="183"/>
        <v>1088</v>
      </c>
      <c r="AG1027" s="20">
        <f>N1027</f>
        <v>1088</v>
      </c>
      <c r="AH1027" s="20"/>
      <c r="AI1027" s="20"/>
      <c r="AJ1027" s="22"/>
      <c r="AK1027" s="22"/>
      <c r="AM1027" s="22"/>
      <c r="AN1027" s="22"/>
      <c r="AO1027" s="22" t="s">
        <v>1279</v>
      </c>
      <c r="AP1027" s="22" t="s">
        <v>1301</v>
      </c>
      <c r="AS1027" s="20"/>
      <c r="AT1027" s="20"/>
      <c r="AU1027" s="20"/>
    </row>
    <row r="1028" spans="1:47" x14ac:dyDescent="0.15">
      <c r="A1028" s="21" t="s">
        <v>1273</v>
      </c>
      <c r="B1028" s="20" t="s">
        <v>918</v>
      </c>
      <c r="C1028" s="20" t="s">
        <v>1050</v>
      </c>
      <c r="D1028" s="20" t="s">
        <v>1051</v>
      </c>
      <c r="E1028" s="20" t="s">
        <v>1492</v>
      </c>
      <c r="F1028" s="20" t="s">
        <v>1250</v>
      </c>
      <c r="G1028" s="20" t="s">
        <v>1831</v>
      </c>
      <c r="H1028" s="20"/>
      <c r="I1028" s="20">
        <v>13423261498</v>
      </c>
      <c r="J1028" s="20" t="s">
        <v>924</v>
      </c>
      <c r="K1028" s="20" t="s">
        <v>1298</v>
      </c>
      <c r="L1028" s="20" t="s">
        <v>1299</v>
      </c>
      <c r="M1028" s="20">
        <v>888</v>
      </c>
      <c r="N1028" s="20">
        <v>888</v>
      </c>
      <c r="O1028" s="20" t="s">
        <v>927</v>
      </c>
      <c r="P1028" s="20" t="s">
        <v>886</v>
      </c>
      <c r="Q1028" s="28"/>
      <c r="R1028" s="21"/>
      <c r="S1028" s="25" t="s">
        <v>1494</v>
      </c>
      <c r="T1028" s="21" t="s">
        <v>53</v>
      </c>
      <c r="U1028" s="21" t="s">
        <v>203</v>
      </c>
      <c r="V1028" s="46">
        <v>1</v>
      </c>
      <c r="W1028" s="26">
        <f t="shared" si="181"/>
        <v>1</v>
      </c>
      <c r="Y1028" s="21">
        <v>12</v>
      </c>
      <c r="Z1028" s="22">
        <f t="shared" si="208"/>
        <v>888</v>
      </c>
      <c r="AA1028" s="20" t="s">
        <v>1278</v>
      </c>
      <c r="AB1028" s="22"/>
      <c r="AC1028" s="22">
        <v>1</v>
      </c>
      <c r="AD1028" s="22"/>
      <c r="AE1028" s="22">
        <f t="shared" si="182"/>
        <v>888</v>
      </c>
      <c r="AF1028" s="22">
        <f t="shared" si="183"/>
        <v>888</v>
      </c>
      <c r="AG1028" s="20"/>
      <c r="AH1028" s="22"/>
      <c r="AI1028" s="22"/>
      <c r="AJ1028" s="22">
        <f>N1028</f>
        <v>888</v>
      </c>
      <c r="AK1028" s="22">
        <f>IF(O1028="(传统)XDSL",VLOOKUP(S1028,[2]直销续费率明细!C:I,7,FALSE)*1,IF(O1028="GPON+XDSL",VLOOKUP(S1028,[2]直销续费率明细!C:I,7,FALSE)*1,VLOOKUP(S1028,[2]直销续费率明细!C:I,5,FALSE)*1))</f>
        <v>25</v>
      </c>
      <c r="AL1028" s="22" t="s">
        <v>1309</v>
      </c>
      <c r="AM1028" s="22"/>
      <c r="AN1028" s="22"/>
      <c r="AO1028" s="22" t="s">
        <v>1279</v>
      </c>
      <c r="AP1028" s="22" t="s">
        <v>1301</v>
      </c>
      <c r="AS1028" s="20">
        <f>IF(Y1028&gt;=10,VLOOKUP(U1028,[2]提成计算!B:T,19,FALSE),VLOOKUP(U1028,[2]提成计算!B:T,18,FALSE))</f>
        <v>0.09</v>
      </c>
      <c r="AT1028" s="20">
        <f t="shared" ref="AT1028" si="213">IF(AD1028*AS1028&gt;0,AD1028*AS1028,AE1028*AS1028)</f>
        <v>79.92</v>
      </c>
      <c r="AU1028" s="20">
        <f t="shared" ref="AU1028" si="214">IF(AND(AK1028&lt;0,AK1028+AT1028&lt;0),-AT1028,AK1028)</f>
        <v>25</v>
      </c>
    </row>
    <row r="1029" spans="1:47" x14ac:dyDescent="0.15">
      <c r="A1029" s="21" t="s">
        <v>1273</v>
      </c>
      <c r="B1029" s="20" t="s">
        <v>918</v>
      </c>
      <c r="C1029" s="20" t="s">
        <v>1050</v>
      </c>
      <c r="D1029" s="20" t="s">
        <v>1051</v>
      </c>
      <c r="E1029" s="20" t="s">
        <v>1492</v>
      </c>
      <c r="F1029" s="20" t="s">
        <v>1250</v>
      </c>
      <c r="G1029" s="20" t="s">
        <v>1831</v>
      </c>
      <c r="H1029" s="20"/>
      <c r="I1029" s="20">
        <v>13423261498</v>
      </c>
      <c r="J1029" s="20" t="s">
        <v>924</v>
      </c>
      <c r="K1029" s="20" t="s">
        <v>1298</v>
      </c>
      <c r="L1029" s="20" t="s">
        <v>1299</v>
      </c>
      <c r="M1029" s="20">
        <v>-888</v>
      </c>
      <c r="N1029" s="20">
        <v>-888</v>
      </c>
      <c r="O1029" s="20" t="s">
        <v>927</v>
      </c>
      <c r="P1029" s="20" t="s">
        <v>886</v>
      </c>
      <c r="Q1029" s="28"/>
      <c r="R1029" s="21"/>
      <c r="S1029" s="25" t="s">
        <v>1494</v>
      </c>
      <c r="T1029" s="21" t="s">
        <v>53</v>
      </c>
      <c r="U1029" s="21" t="s">
        <v>203</v>
      </c>
      <c r="V1029" s="46"/>
      <c r="Y1029" s="21">
        <v>12</v>
      </c>
      <c r="Z1029" s="22">
        <f t="shared" si="208"/>
        <v>-888</v>
      </c>
      <c r="AA1029" s="20" t="s">
        <v>1278</v>
      </c>
      <c r="AB1029" s="22"/>
      <c r="AC1029" s="22"/>
      <c r="AD1029" s="22"/>
      <c r="AE1029" s="22"/>
      <c r="AF1029" s="22"/>
      <c r="AG1029" s="20"/>
      <c r="AH1029" s="22"/>
      <c r="AI1029" s="22"/>
      <c r="AJ1029" s="22"/>
      <c r="AK1029" s="22"/>
      <c r="AM1029" s="22"/>
      <c r="AN1029" s="22"/>
      <c r="AO1029" s="22" t="s">
        <v>1279</v>
      </c>
      <c r="AP1029" s="22" t="s">
        <v>1301</v>
      </c>
      <c r="AS1029" s="20"/>
      <c r="AT1029" s="20"/>
      <c r="AU1029" s="20"/>
    </row>
    <row r="1030" spans="1:47" x14ac:dyDescent="0.15">
      <c r="A1030" s="21" t="s">
        <v>1273</v>
      </c>
      <c r="B1030" s="20" t="s">
        <v>918</v>
      </c>
      <c r="C1030" s="20" t="s">
        <v>1050</v>
      </c>
      <c r="D1030" s="20" t="s">
        <v>1051</v>
      </c>
      <c r="E1030" s="20" t="s">
        <v>1492</v>
      </c>
      <c r="F1030" s="20" t="s">
        <v>1250</v>
      </c>
      <c r="G1030" s="20" t="s">
        <v>1831</v>
      </c>
      <c r="H1030" s="20"/>
      <c r="I1030" s="20">
        <v>13423261498</v>
      </c>
      <c r="J1030" s="20" t="s">
        <v>924</v>
      </c>
      <c r="K1030" s="20" t="s">
        <v>1298</v>
      </c>
      <c r="L1030" s="20" t="s">
        <v>1299</v>
      </c>
      <c r="M1030" s="20">
        <v>888</v>
      </c>
      <c r="N1030" s="20">
        <v>888</v>
      </c>
      <c r="O1030" s="20" t="s">
        <v>927</v>
      </c>
      <c r="P1030" s="20" t="s">
        <v>886</v>
      </c>
      <c r="Q1030" s="28"/>
      <c r="R1030" s="21"/>
      <c r="S1030" s="25" t="s">
        <v>1494</v>
      </c>
      <c r="T1030" s="21" t="s">
        <v>53</v>
      </c>
      <c r="U1030" s="21" t="s">
        <v>203</v>
      </c>
      <c r="V1030" s="46">
        <v>1</v>
      </c>
      <c r="W1030" s="26">
        <f>V1030</f>
        <v>1</v>
      </c>
      <c r="Y1030" s="21">
        <v>12</v>
      </c>
      <c r="Z1030" s="22">
        <f t="shared" si="208"/>
        <v>888</v>
      </c>
      <c r="AA1030" s="20" t="s">
        <v>1278</v>
      </c>
      <c r="AB1030" s="22"/>
      <c r="AC1030" s="22">
        <v>1</v>
      </c>
      <c r="AD1030" s="22"/>
      <c r="AE1030" s="22">
        <f>N1030</f>
        <v>888</v>
      </c>
      <c r="AF1030" s="22">
        <f>N1030</f>
        <v>888</v>
      </c>
      <c r="AG1030" s="20"/>
      <c r="AH1030" s="22"/>
      <c r="AI1030" s="22"/>
      <c r="AJ1030" s="22">
        <f>N1030</f>
        <v>888</v>
      </c>
      <c r="AK1030" s="22">
        <f>IF(O1030="(传统)XDSL",VLOOKUP(S1030,[2]直销续费率明细!C:I,7,FALSE)*1,IF(O1030="GPON+XDSL",VLOOKUP(S1030,[2]直销续费率明细!C:I,7,FALSE)*1,VLOOKUP(S1030,[2]直销续费率明细!C:I,5,FALSE)*1))</f>
        <v>25</v>
      </c>
      <c r="AL1030" s="22" t="s">
        <v>1309</v>
      </c>
      <c r="AM1030" s="22"/>
      <c r="AN1030" s="22"/>
      <c r="AO1030" s="22" t="s">
        <v>1279</v>
      </c>
      <c r="AP1030" s="22" t="s">
        <v>1301</v>
      </c>
      <c r="AS1030" s="20">
        <f>IF(Y1030&gt;=10,VLOOKUP(U1030,[2]提成计算!B:T,19,FALSE),VLOOKUP(U1030,[2]提成计算!B:T,18,FALSE))</f>
        <v>0.09</v>
      </c>
      <c r="AT1030" s="20">
        <f t="shared" ref="AT1030" si="215">IF(AD1030*AS1030&gt;0,AD1030*AS1030,AE1030*AS1030)</f>
        <v>79.92</v>
      </c>
      <c r="AU1030" s="20">
        <f t="shared" ref="AU1030" si="216">IF(AND(AK1030&lt;0,AK1030+AT1030&lt;0),-AT1030,AK1030)</f>
        <v>25</v>
      </c>
    </row>
    <row r="1031" spans="1:47" x14ac:dyDescent="0.15">
      <c r="A1031" s="21" t="s">
        <v>1273</v>
      </c>
      <c r="B1031" s="20" t="s">
        <v>918</v>
      </c>
      <c r="C1031" s="20" t="s">
        <v>1050</v>
      </c>
      <c r="D1031" s="20" t="s">
        <v>1051</v>
      </c>
      <c r="E1031" s="20" t="s">
        <v>1492</v>
      </c>
      <c r="F1031" s="20" t="s">
        <v>1250</v>
      </c>
      <c r="G1031" s="20" t="s">
        <v>1831</v>
      </c>
      <c r="H1031" s="20"/>
      <c r="I1031" s="20">
        <v>13423261498</v>
      </c>
      <c r="J1031" s="20" t="s">
        <v>1840</v>
      </c>
      <c r="K1031" s="20" t="s">
        <v>1298</v>
      </c>
      <c r="L1031" s="20" t="s">
        <v>1299</v>
      </c>
      <c r="M1031" s="20">
        <v>-888</v>
      </c>
      <c r="N1031" s="20">
        <v>-888</v>
      </c>
      <c r="O1031" s="20" t="s">
        <v>927</v>
      </c>
      <c r="P1031" s="20" t="s">
        <v>886</v>
      </c>
      <c r="Q1031" s="28"/>
      <c r="R1031" s="21"/>
      <c r="S1031" s="21"/>
      <c r="T1031" s="21" t="s">
        <v>53</v>
      </c>
      <c r="U1031" s="21" t="s">
        <v>203</v>
      </c>
      <c r="V1031" s="46"/>
      <c r="Y1031" s="21">
        <v>12</v>
      </c>
      <c r="Z1031" s="22">
        <f t="shared" si="208"/>
        <v>-888</v>
      </c>
      <c r="AA1031" s="20" t="s">
        <v>1278</v>
      </c>
      <c r="AB1031" s="22"/>
      <c r="AC1031" s="22"/>
      <c r="AD1031" s="22"/>
      <c r="AE1031" s="22"/>
      <c r="AF1031" s="22"/>
      <c r="AG1031" s="20"/>
      <c r="AH1031" s="22"/>
      <c r="AI1031" s="22"/>
      <c r="AJ1031" s="22"/>
      <c r="AK1031" s="22"/>
      <c r="AM1031" s="22"/>
      <c r="AN1031" s="22"/>
      <c r="AO1031" s="22" t="s">
        <v>1279</v>
      </c>
      <c r="AP1031" s="22" t="s">
        <v>1301</v>
      </c>
      <c r="AS1031" s="20"/>
      <c r="AT1031" s="20"/>
      <c r="AU1031" s="20"/>
    </row>
    <row r="1032" spans="1:47" x14ac:dyDescent="0.15">
      <c r="A1032" s="21" t="s">
        <v>1273</v>
      </c>
      <c r="B1032" s="20" t="s">
        <v>918</v>
      </c>
      <c r="C1032" s="20" t="s">
        <v>1050</v>
      </c>
      <c r="D1032" s="20" t="s">
        <v>1070</v>
      </c>
      <c r="E1032" s="20" t="s">
        <v>1302</v>
      </c>
      <c r="F1032" s="20" t="s">
        <v>1250</v>
      </c>
      <c r="G1032" s="20" t="s">
        <v>1841</v>
      </c>
      <c r="H1032" s="20"/>
      <c r="I1032" s="20">
        <v>13826969016</v>
      </c>
      <c r="J1032" s="20" t="s">
        <v>924</v>
      </c>
      <c r="K1032" s="20" t="s">
        <v>1298</v>
      </c>
      <c r="L1032" s="20" t="s">
        <v>1299</v>
      </c>
      <c r="M1032" s="20">
        <v>888</v>
      </c>
      <c r="N1032" s="20">
        <v>888</v>
      </c>
      <c r="O1032" s="20" t="s">
        <v>927</v>
      </c>
      <c r="P1032" s="20" t="s">
        <v>886</v>
      </c>
      <c r="Q1032" s="28"/>
      <c r="R1032" s="21"/>
      <c r="T1032" s="21" t="s">
        <v>1108</v>
      </c>
      <c r="U1032" s="21" t="s">
        <v>1842</v>
      </c>
      <c r="V1032" s="46">
        <v>1</v>
      </c>
      <c r="W1032" s="26">
        <f>V1032</f>
        <v>1</v>
      </c>
      <c r="Y1032" s="21">
        <v>12</v>
      </c>
      <c r="Z1032" s="22">
        <f t="shared" si="208"/>
        <v>888</v>
      </c>
      <c r="AA1032" s="20" t="s">
        <v>1278</v>
      </c>
      <c r="AB1032" s="22"/>
      <c r="AC1032" s="22">
        <v>1</v>
      </c>
      <c r="AD1032" s="22"/>
      <c r="AE1032" s="22">
        <f>N1032</f>
        <v>888</v>
      </c>
      <c r="AF1032" s="22">
        <f>N1032</f>
        <v>888</v>
      </c>
      <c r="AG1032" s="20"/>
      <c r="AH1032" s="22"/>
      <c r="AI1032" s="22"/>
      <c r="AJ1032" s="22">
        <f>N1032</f>
        <v>888</v>
      </c>
      <c r="AK1032" s="22" t="e">
        <f>IF(O1032="(传统)XDSL",VLOOKUP(S1032,[1]续费率明细!C:I,7,FALSE)*1,IF(O1032="GPON+XDSL",VLOOKUP(S1032,[1]续费率明细!C:I,7,FALSE)*1,VLOOKUP(S1032,[1]续费率明细!C:I,5,FALSE)*1))</f>
        <v>#N/A</v>
      </c>
      <c r="AL1032" s="22" t="s">
        <v>1843</v>
      </c>
      <c r="AM1032" s="22"/>
      <c r="AN1032" s="22"/>
      <c r="AO1032" s="22" t="s">
        <v>1279</v>
      </c>
      <c r="AP1032" s="22" t="s">
        <v>1301</v>
      </c>
      <c r="AS1032" s="20"/>
      <c r="AT1032" s="20"/>
      <c r="AU1032" s="20"/>
    </row>
    <row r="1033" spans="1:47" x14ac:dyDescent="0.15">
      <c r="A1033" s="21" t="s">
        <v>1273</v>
      </c>
      <c r="B1033" s="20" t="s">
        <v>918</v>
      </c>
      <c r="C1033" s="20" t="s">
        <v>1050</v>
      </c>
      <c r="D1033" s="20" t="s">
        <v>1051</v>
      </c>
      <c r="E1033" s="20" t="s">
        <v>1492</v>
      </c>
      <c r="F1033" s="20" t="s">
        <v>1250</v>
      </c>
      <c r="G1033" s="20" t="s">
        <v>1831</v>
      </c>
      <c r="H1033" s="20"/>
      <c r="I1033" s="20">
        <v>13423261498</v>
      </c>
      <c r="J1033" s="20" t="s">
        <v>1275</v>
      </c>
      <c r="K1033" s="20" t="s">
        <v>1298</v>
      </c>
      <c r="L1033" s="20" t="s">
        <v>1277</v>
      </c>
      <c r="M1033" s="20">
        <v>200</v>
      </c>
      <c r="N1033" s="20">
        <v>200</v>
      </c>
      <c r="O1033" s="20" t="s">
        <v>927</v>
      </c>
      <c r="P1033" s="20" t="s">
        <v>886</v>
      </c>
      <c r="Q1033" s="28"/>
      <c r="R1033" s="21"/>
      <c r="S1033" s="21"/>
      <c r="T1033" s="21" t="s">
        <v>53</v>
      </c>
      <c r="U1033" s="21" t="s">
        <v>203</v>
      </c>
      <c r="V1033" s="46"/>
      <c r="Y1033" s="21">
        <v>2</v>
      </c>
      <c r="Z1033" s="22">
        <f t="shared" si="208"/>
        <v>200</v>
      </c>
      <c r="AA1033" s="20" t="s">
        <v>1278</v>
      </c>
      <c r="AB1033" s="22"/>
      <c r="AC1033" s="22"/>
      <c r="AD1033" s="22"/>
      <c r="AE1033" s="22"/>
      <c r="AF1033" s="22"/>
      <c r="AG1033" s="20"/>
      <c r="AH1033" s="22"/>
      <c r="AI1033" s="22"/>
      <c r="AJ1033" s="22"/>
      <c r="AK1033" s="22"/>
      <c r="AM1033" s="22"/>
      <c r="AN1033" s="22"/>
      <c r="AO1033" s="22" t="s">
        <v>1279</v>
      </c>
      <c r="AP1033" s="22">
        <v>0</v>
      </c>
      <c r="AS1033" s="20"/>
      <c r="AT1033" s="20"/>
      <c r="AU1033" s="20"/>
    </row>
    <row r="1034" spans="1:47" x14ac:dyDescent="0.15">
      <c r="A1034" s="21" t="s">
        <v>1273</v>
      </c>
      <c r="B1034" s="20" t="s">
        <v>918</v>
      </c>
      <c r="C1034" s="20" t="s">
        <v>1099</v>
      </c>
      <c r="D1034" s="20" t="s">
        <v>1121</v>
      </c>
      <c r="E1034" s="20" t="s">
        <v>1171</v>
      </c>
      <c r="F1034" s="20" t="s">
        <v>1250</v>
      </c>
      <c r="G1034" s="20" t="s">
        <v>1844</v>
      </c>
      <c r="H1034" s="20"/>
      <c r="I1034" s="20">
        <v>13416626621</v>
      </c>
      <c r="J1034" s="20" t="s">
        <v>924</v>
      </c>
      <c r="K1034" s="20" t="s">
        <v>1298</v>
      </c>
      <c r="L1034" s="20" t="s">
        <v>1299</v>
      </c>
      <c r="M1034" s="20">
        <v>888</v>
      </c>
      <c r="N1034" s="20">
        <v>888</v>
      </c>
      <c r="O1034" s="20" t="s">
        <v>927</v>
      </c>
      <c r="P1034" s="20" t="s">
        <v>886</v>
      </c>
      <c r="Q1034" s="28"/>
      <c r="R1034" s="21"/>
      <c r="S1034" s="25" t="s">
        <v>1550</v>
      </c>
      <c r="T1034" s="21" t="s">
        <v>53</v>
      </c>
      <c r="U1034" s="21" t="s">
        <v>1174</v>
      </c>
      <c r="V1034" s="46">
        <v>1</v>
      </c>
      <c r="W1034" s="26">
        <f t="shared" ref="W1034:W1065" si="217">V1034</f>
        <v>1</v>
      </c>
      <c r="Y1034" s="21">
        <v>12</v>
      </c>
      <c r="Z1034" s="22">
        <f t="shared" si="208"/>
        <v>888</v>
      </c>
      <c r="AA1034" s="20" t="s">
        <v>1278</v>
      </c>
      <c r="AB1034" s="22"/>
      <c r="AC1034" s="22">
        <v>1</v>
      </c>
      <c r="AD1034" s="22"/>
      <c r="AE1034" s="22">
        <f t="shared" ref="AE1034:AE1041" si="218">N1034</f>
        <v>888</v>
      </c>
      <c r="AF1034" s="22">
        <f t="shared" ref="AF1034:AF1065" si="219">N1034</f>
        <v>888</v>
      </c>
      <c r="AG1034" s="20"/>
      <c r="AH1034" s="22"/>
      <c r="AI1034" s="22"/>
      <c r="AJ1034" s="22">
        <f>N1034</f>
        <v>888</v>
      </c>
      <c r="AK1034" s="22">
        <f>IF(O1034="(传统)XDSL",VLOOKUP(S1034,[2]直销续费率明细!C:I,7,FALSE)*1,IF(O1034="GPON+XDSL",VLOOKUP(S1034,[2]直销续费率明细!C:I,7,FALSE)*1,VLOOKUP(S1034,[2]直销续费率明细!C:I,5,FALSE)*1))</f>
        <v>25</v>
      </c>
      <c r="AL1034" s="22" t="s">
        <v>1309</v>
      </c>
      <c r="AM1034" s="22"/>
      <c r="AN1034" s="22"/>
      <c r="AO1034" s="22" t="s">
        <v>1279</v>
      </c>
      <c r="AP1034" s="22" t="s">
        <v>1301</v>
      </c>
      <c r="AS1034" s="20">
        <f>IF(Y1034&gt;=10,VLOOKUP(U1034,[2]提成计算!B:T,19,FALSE),VLOOKUP(U1034,[2]提成计算!B:T,18,FALSE))</f>
        <v>0.1</v>
      </c>
      <c r="AT1034" s="20">
        <f t="shared" ref="AT1034" si="220">IF(AD1034*AS1034&gt;0,AD1034*AS1034,AE1034*AS1034)</f>
        <v>88.800000000000011</v>
      </c>
      <c r="AU1034" s="20">
        <f t="shared" ref="AU1034" si="221">IF(AND(AK1034&lt;0,AK1034+AT1034&lt;0),-AT1034,AK1034)</f>
        <v>25</v>
      </c>
    </row>
    <row r="1035" spans="1:47" x14ac:dyDescent="0.15">
      <c r="A1035" s="21" t="s">
        <v>1273</v>
      </c>
      <c r="B1035" s="20" t="s">
        <v>918</v>
      </c>
      <c r="C1035" s="20" t="s">
        <v>1178</v>
      </c>
      <c r="D1035" s="20" t="s">
        <v>1183</v>
      </c>
      <c r="E1035" s="20" t="s">
        <v>1580</v>
      </c>
      <c r="F1035" s="20" t="s">
        <v>1250</v>
      </c>
      <c r="G1035" s="20" t="s">
        <v>1845</v>
      </c>
      <c r="H1035" s="20"/>
      <c r="I1035" s="20">
        <v>13129420106</v>
      </c>
      <c r="J1035" s="20" t="s">
        <v>1268</v>
      </c>
      <c r="K1035" s="20" t="s">
        <v>1298</v>
      </c>
      <c r="L1035" s="20" t="s">
        <v>1358</v>
      </c>
      <c r="M1035" s="20">
        <v>1088</v>
      </c>
      <c r="N1035" s="20">
        <v>1088</v>
      </c>
      <c r="O1035" s="20" t="s">
        <v>927</v>
      </c>
      <c r="P1035" s="20" t="s">
        <v>886</v>
      </c>
      <c r="Q1035" s="28"/>
      <c r="R1035" s="21"/>
      <c r="S1035" s="21"/>
      <c r="T1035" s="21" t="s">
        <v>53</v>
      </c>
      <c r="U1035" s="21" t="s">
        <v>1846</v>
      </c>
      <c r="V1035" s="46">
        <v>1</v>
      </c>
      <c r="W1035" s="26">
        <f t="shared" si="217"/>
        <v>1</v>
      </c>
      <c r="X1035" s="26">
        <f t="shared" ref="X1035:X1064" si="222">V1035</f>
        <v>1</v>
      </c>
      <c r="Y1035" s="21">
        <v>10</v>
      </c>
      <c r="Z1035" s="22">
        <f t="shared" si="208"/>
        <v>1088</v>
      </c>
      <c r="AA1035" s="20" t="s">
        <v>1278</v>
      </c>
      <c r="AB1035" s="22"/>
      <c r="AC1035" s="22">
        <v>1</v>
      </c>
      <c r="AD1035" s="22"/>
      <c r="AE1035" s="22">
        <f t="shared" si="218"/>
        <v>1088</v>
      </c>
      <c r="AF1035" s="22">
        <f t="shared" si="219"/>
        <v>1088</v>
      </c>
      <c r="AG1035" s="20">
        <f>N1035</f>
        <v>1088</v>
      </c>
      <c r="AH1035" s="20"/>
      <c r="AI1035" s="20"/>
      <c r="AJ1035" s="22"/>
      <c r="AK1035" s="22"/>
      <c r="AM1035" s="22"/>
      <c r="AN1035" s="22"/>
      <c r="AO1035" s="22" t="s">
        <v>1279</v>
      </c>
      <c r="AP1035" s="22" t="s">
        <v>1301</v>
      </c>
      <c r="AS1035" s="20"/>
      <c r="AT1035" s="20"/>
      <c r="AU1035" s="20"/>
    </row>
    <row r="1036" spans="1:47" x14ac:dyDescent="0.15">
      <c r="A1036" s="21" t="s">
        <v>1273</v>
      </c>
      <c r="B1036" s="20" t="s">
        <v>918</v>
      </c>
      <c r="C1036" s="20" t="s">
        <v>1050</v>
      </c>
      <c r="D1036" s="20" t="s">
        <v>1070</v>
      </c>
      <c r="E1036" s="20" t="s">
        <v>1606</v>
      </c>
      <c r="F1036" s="20" t="s">
        <v>1250</v>
      </c>
      <c r="G1036" s="20" t="s">
        <v>1847</v>
      </c>
      <c r="H1036" s="20"/>
      <c r="I1036" s="20">
        <v>13442602909</v>
      </c>
      <c r="J1036" s="20" t="s">
        <v>924</v>
      </c>
      <c r="K1036" s="20" t="s">
        <v>1298</v>
      </c>
      <c r="L1036" s="20" t="s">
        <v>1299</v>
      </c>
      <c r="M1036" s="20">
        <v>888</v>
      </c>
      <c r="N1036" s="20">
        <v>888</v>
      </c>
      <c r="O1036" s="20" t="s">
        <v>927</v>
      </c>
      <c r="P1036" s="20" t="s">
        <v>886</v>
      </c>
      <c r="Q1036" s="28"/>
      <c r="R1036" s="21"/>
      <c r="S1036" s="25" t="s">
        <v>1337</v>
      </c>
      <c r="T1036" s="21" t="s">
        <v>1108</v>
      </c>
      <c r="U1036" s="21" t="s">
        <v>1842</v>
      </c>
      <c r="V1036" s="46">
        <v>1</v>
      </c>
      <c r="W1036" s="26">
        <f t="shared" si="217"/>
        <v>1</v>
      </c>
      <c r="Y1036" s="21">
        <v>12</v>
      </c>
      <c r="Z1036" s="22">
        <f t="shared" si="208"/>
        <v>888</v>
      </c>
      <c r="AA1036" s="20" t="s">
        <v>1278</v>
      </c>
      <c r="AB1036" s="22"/>
      <c r="AC1036" s="22">
        <v>1</v>
      </c>
      <c r="AD1036" s="22"/>
      <c r="AE1036" s="22">
        <f t="shared" si="218"/>
        <v>888</v>
      </c>
      <c r="AF1036" s="22">
        <f t="shared" si="219"/>
        <v>888</v>
      </c>
      <c r="AG1036" s="20"/>
      <c r="AH1036" s="22"/>
      <c r="AI1036" s="22"/>
      <c r="AJ1036" s="22">
        <f t="shared" ref="AJ1036:AJ1053" si="223">N1036</f>
        <v>888</v>
      </c>
      <c r="AK1036" s="22">
        <f>IF(O1036="(传统)XDSL",VLOOKUP(S1036,[1]续费率明细!C:I,7,FALSE)*1,IF(O1036="GPON+XDSL",VLOOKUP(S1036,[1]续费率明细!C:I,7,FALSE)*1,VLOOKUP(S1036,[1]续费率明细!C:I,5,FALSE)*1))</f>
        <v>15</v>
      </c>
      <c r="AL1036" s="22" t="s">
        <v>1300</v>
      </c>
      <c r="AM1036" s="22"/>
      <c r="AN1036" s="22"/>
      <c r="AO1036" s="22" t="s">
        <v>1279</v>
      </c>
      <c r="AP1036" s="22" t="s">
        <v>1301</v>
      </c>
      <c r="AS1036" s="20"/>
      <c r="AT1036" s="20"/>
      <c r="AU1036" s="20"/>
    </row>
    <row r="1037" spans="1:47" x14ac:dyDescent="0.15">
      <c r="A1037" s="21" t="s">
        <v>1273</v>
      </c>
      <c r="B1037" s="20" t="s">
        <v>918</v>
      </c>
      <c r="C1037" s="20" t="s">
        <v>1050</v>
      </c>
      <c r="D1037" s="20" t="s">
        <v>1070</v>
      </c>
      <c r="E1037" s="20" t="s">
        <v>1302</v>
      </c>
      <c r="F1037" s="20" t="s">
        <v>1250</v>
      </c>
      <c r="G1037" s="20" t="s">
        <v>1848</v>
      </c>
      <c r="H1037" s="20"/>
      <c r="I1037" s="20">
        <v>15917686059</v>
      </c>
      <c r="J1037" s="20" t="s">
        <v>924</v>
      </c>
      <c r="K1037" s="20" t="s">
        <v>1298</v>
      </c>
      <c r="L1037" s="20" t="s">
        <v>1299</v>
      </c>
      <c r="M1037" s="20">
        <v>888</v>
      </c>
      <c r="N1037" s="20">
        <v>888</v>
      </c>
      <c r="O1037" s="20" t="s">
        <v>927</v>
      </c>
      <c r="P1037" s="20" t="s">
        <v>886</v>
      </c>
      <c r="Q1037" s="28"/>
      <c r="R1037" s="21"/>
      <c r="S1037" s="25" t="s">
        <v>1304</v>
      </c>
      <c r="T1037" s="21" t="s">
        <v>1108</v>
      </c>
      <c r="U1037" s="21" t="s">
        <v>1842</v>
      </c>
      <c r="V1037" s="46">
        <v>1</v>
      </c>
      <c r="W1037" s="26">
        <f t="shared" si="217"/>
        <v>1</v>
      </c>
      <c r="Y1037" s="21">
        <v>12</v>
      </c>
      <c r="Z1037" s="22">
        <f t="shared" si="208"/>
        <v>888</v>
      </c>
      <c r="AA1037" s="20" t="s">
        <v>1278</v>
      </c>
      <c r="AB1037" s="22"/>
      <c r="AC1037" s="22">
        <v>1</v>
      </c>
      <c r="AD1037" s="22"/>
      <c r="AE1037" s="22">
        <f t="shared" si="218"/>
        <v>888</v>
      </c>
      <c r="AF1037" s="22">
        <f t="shared" si="219"/>
        <v>888</v>
      </c>
      <c r="AG1037" s="20"/>
      <c r="AH1037" s="22"/>
      <c r="AI1037" s="22"/>
      <c r="AJ1037" s="22">
        <f t="shared" si="223"/>
        <v>888</v>
      </c>
      <c r="AK1037" s="22">
        <f>IF(O1037="(传统)XDSL",VLOOKUP(S1037,[1]续费率明细!C:I,7,FALSE)*1,IF(O1037="GPON+XDSL",VLOOKUP(S1037,[1]续费率明细!C:I,7,FALSE)*1,VLOOKUP(S1037,[1]续费率明细!C:I,5,FALSE)*1))</f>
        <v>-40</v>
      </c>
      <c r="AL1037" s="22" t="s">
        <v>1300</v>
      </c>
      <c r="AM1037" s="22"/>
      <c r="AN1037" s="22"/>
      <c r="AO1037" s="22" t="s">
        <v>1279</v>
      </c>
      <c r="AP1037" s="22" t="s">
        <v>1301</v>
      </c>
      <c r="AS1037" s="20"/>
      <c r="AT1037" s="20"/>
      <c r="AU1037" s="20"/>
    </row>
    <row r="1038" spans="1:47" x14ac:dyDescent="0.15">
      <c r="A1038" s="21" t="s">
        <v>1273</v>
      </c>
      <c r="B1038" s="20" t="s">
        <v>918</v>
      </c>
      <c r="C1038" s="20" t="s">
        <v>1050</v>
      </c>
      <c r="D1038" s="20" t="s">
        <v>1070</v>
      </c>
      <c r="E1038" s="20" t="s">
        <v>1306</v>
      </c>
      <c r="F1038" s="20" t="s">
        <v>1250</v>
      </c>
      <c r="G1038" s="20" t="s">
        <v>1849</v>
      </c>
      <c r="H1038" s="20"/>
      <c r="I1038" s="20">
        <v>13712578382</v>
      </c>
      <c r="J1038" s="20" t="s">
        <v>924</v>
      </c>
      <c r="K1038" s="20" t="s">
        <v>1298</v>
      </c>
      <c r="L1038" s="20" t="s">
        <v>1299</v>
      </c>
      <c r="M1038" s="20">
        <v>888</v>
      </c>
      <c r="N1038" s="20">
        <v>888</v>
      </c>
      <c r="O1038" s="20" t="s">
        <v>927</v>
      </c>
      <c r="P1038" s="20" t="s">
        <v>886</v>
      </c>
      <c r="Q1038" s="28"/>
      <c r="R1038" s="21"/>
      <c r="S1038" s="25" t="s">
        <v>1090</v>
      </c>
      <c r="T1038" s="21" t="s">
        <v>1108</v>
      </c>
      <c r="U1038" s="21" t="s">
        <v>1842</v>
      </c>
      <c r="V1038" s="46">
        <v>1</v>
      </c>
      <c r="W1038" s="26">
        <f t="shared" si="217"/>
        <v>1</v>
      </c>
      <c r="Y1038" s="21">
        <v>12</v>
      </c>
      <c r="Z1038" s="22">
        <f t="shared" si="208"/>
        <v>888</v>
      </c>
      <c r="AA1038" s="20" t="s">
        <v>1278</v>
      </c>
      <c r="AB1038" s="22"/>
      <c r="AC1038" s="22">
        <v>1</v>
      </c>
      <c r="AD1038" s="22"/>
      <c r="AE1038" s="22">
        <f t="shared" si="218"/>
        <v>888</v>
      </c>
      <c r="AF1038" s="22">
        <f t="shared" si="219"/>
        <v>888</v>
      </c>
      <c r="AG1038" s="20"/>
      <c r="AH1038" s="22"/>
      <c r="AI1038" s="22"/>
      <c r="AJ1038" s="22">
        <f t="shared" si="223"/>
        <v>888</v>
      </c>
      <c r="AK1038" s="22">
        <f>IF(O1038="(传统)XDSL",VLOOKUP(S1038,[1]续费率明细!C:I,7,FALSE)*1,IF(O1038="GPON+XDSL",VLOOKUP(S1038,[1]续费率明细!C:I,7,FALSE)*1,VLOOKUP(S1038,[1]续费率明细!C:I,5,FALSE)*1))</f>
        <v>-20</v>
      </c>
      <c r="AL1038" s="22" t="s">
        <v>1300</v>
      </c>
      <c r="AM1038" s="22"/>
      <c r="AN1038" s="22"/>
      <c r="AO1038" s="22" t="s">
        <v>1279</v>
      </c>
      <c r="AP1038" s="22" t="s">
        <v>1301</v>
      </c>
      <c r="AS1038" s="20"/>
      <c r="AT1038" s="20"/>
      <c r="AU1038" s="20"/>
    </row>
    <row r="1039" spans="1:47" s="20" customFormat="1" x14ac:dyDescent="0.15">
      <c r="A1039" s="21" t="s">
        <v>1273</v>
      </c>
      <c r="B1039" s="20" t="s">
        <v>918</v>
      </c>
      <c r="C1039" s="20" t="s">
        <v>1050</v>
      </c>
      <c r="D1039" s="20" t="s">
        <v>1070</v>
      </c>
      <c r="E1039" s="20" t="s">
        <v>1430</v>
      </c>
      <c r="F1039" s="20" t="s">
        <v>1250</v>
      </c>
      <c r="G1039" s="20" t="s">
        <v>1850</v>
      </c>
      <c r="I1039" s="20">
        <v>13556765709</v>
      </c>
      <c r="J1039" s="20" t="s">
        <v>924</v>
      </c>
      <c r="K1039" s="20" t="s">
        <v>1298</v>
      </c>
      <c r="L1039" s="20" t="s">
        <v>1299</v>
      </c>
      <c r="M1039" s="20">
        <v>888</v>
      </c>
      <c r="N1039" s="20">
        <v>888</v>
      </c>
      <c r="O1039" s="20" t="s">
        <v>927</v>
      </c>
      <c r="P1039" s="20" t="s">
        <v>886</v>
      </c>
      <c r="Q1039" s="28"/>
      <c r="R1039" s="21"/>
      <c r="S1039" s="25" t="s">
        <v>1090</v>
      </c>
      <c r="T1039" s="21" t="s">
        <v>1108</v>
      </c>
      <c r="U1039" s="21" t="s">
        <v>1842</v>
      </c>
      <c r="V1039" s="46">
        <v>1</v>
      </c>
      <c r="W1039" s="26">
        <f t="shared" si="217"/>
        <v>1</v>
      </c>
      <c r="X1039" s="26"/>
      <c r="Y1039" s="21">
        <v>12</v>
      </c>
      <c r="Z1039" s="22">
        <f t="shared" si="208"/>
        <v>888</v>
      </c>
      <c r="AA1039" s="20" t="s">
        <v>1278</v>
      </c>
      <c r="AB1039" s="22"/>
      <c r="AC1039" s="22">
        <v>1</v>
      </c>
      <c r="AD1039" s="22"/>
      <c r="AE1039" s="22">
        <f t="shared" si="218"/>
        <v>888</v>
      </c>
      <c r="AF1039" s="22">
        <f t="shared" si="219"/>
        <v>888</v>
      </c>
      <c r="AH1039" s="22"/>
      <c r="AI1039" s="22"/>
      <c r="AJ1039" s="22">
        <f t="shared" si="223"/>
        <v>888</v>
      </c>
      <c r="AK1039" s="22">
        <f>IF(O1039="(传统)XDSL",VLOOKUP(S1039,[1]续费率明细!C:I,7,FALSE)*1,IF(O1039="GPON+XDSL",VLOOKUP(S1039,[1]续费率明细!C:I,7,FALSE)*1,VLOOKUP(S1039,[1]续费率明细!C:I,5,FALSE)*1))</f>
        <v>-20</v>
      </c>
      <c r="AL1039" s="22" t="s">
        <v>1300</v>
      </c>
      <c r="AM1039" s="22"/>
      <c r="AN1039" s="22"/>
      <c r="AO1039" s="22" t="s">
        <v>1279</v>
      </c>
      <c r="AP1039" s="22" t="s">
        <v>1301</v>
      </c>
      <c r="AQ1039" s="22"/>
      <c r="AR1039" s="22"/>
    </row>
    <row r="1040" spans="1:47" s="20" customFormat="1" x14ac:dyDescent="0.15">
      <c r="A1040" s="21" t="s">
        <v>1273</v>
      </c>
      <c r="B1040" s="20" t="s">
        <v>918</v>
      </c>
      <c r="C1040" s="20" t="s">
        <v>984</v>
      </c>
      <c r="D1040" s="20" t="s">
        <v>992</v>
      </c>
      <c r="E1040" s="20" t="s">
        <v>1296</v>
      </c>
      <c r="F1040" s="20" t="s">
        <v>1250</v>
      </c>
      <c r="G1040" s="20" t="s">
        <v>1851</v>
      </c>
      <c r="I1040" s="20" t="s">
        <v>1852</v>
      </c>
      <c r="J1040" s="20" t="s">
        <v>924</v>
      </c>
      <c r="K1040" s="20" t="s">
        <v>1298</v>
      </c>
      <c r="L1040" s="20" t="s">
        <v>1299</v>
      </c>
      <c r="M1040" s="20">
        <v>888</v>
      </c>
      <c r="N1040" s="20">
        <v>888</v>
      </c>
      <c r="O1040" s="20" t="s">
        <v>927</v>
      </c>
      <c r="P1040" s="20" t="s">
        <v>886</v>
      </c>
      <c r="Q1040" s="28"/>
      <c r="R1040" s="21"/>
      <c r="S1040" s="25" t="s">
        <v>1023</v>
      </c>
      <c r="T1040" s="21" t="s">
        <v>53</v>
      </c>
      <c r="U1040" s="21" t="s">
        <v>96</v>
      </c>
      <c r="V1040" s="46">
        <v>1</v>
      </c>
      <c r="W1040" s="26">
        <f t="shared" si="217"/>
        <v>1</v>
      </c>
      <c r="X1040" s="26"/>
      <c r="Y1040" s="21">
        <v>12</v>
      </c>
      <c r="Z1040" s="22">
        <f t="shared" si="208"/>
        <v>888</v>
      </c>
      <c r="AA1040" s="20" t="s">
        <v>1278</v>
      </c>
      <c r="AB1040" s="22"/>
      <c r="AC1040" s="22">
        <v>1</v>
      </c>
      <c r="AD1040" s="22"/>
      <c r="AE1040" s="22">
        <f t="shared" si="218"/>
        <v>888</v>
      </c>
      <c r="AF1040" s="22">
        <f t="shared" si="219"/>
        <v>888</v>
      </c>
      <c r="AH1040" s="22"/>
      <c r="AI1040" s="22"/>
      <c r="AJ1040" s="22">
        <f t="shared" si="223"/>
        <v>888</v>
      </c>
      <c r="AK1040" s="22">
        <f>IF(O1040="(传统)XDSL",VLOOKUP(S1040,[2]直销续费率明细!C:I,7,FALSE)*1,IF(O1040="GPON+XDSL",VLOOKUP(S1040,[2]直销续费率明细!C:I,7,FALSE)*1,VLOOKUP(S1040,[2]直销续费率明细!C:I,5,FALSE)*1))</f>
        <v>0</v>
      </c>
      <c r="AL1040" s="22" t="s">
        <v>1300</v>
      </c>
      <c r="AM1040" s="22"/>
      <c r="AN1040" s="22"/>
      <c r="AO1040" s="22" t="s">
        <v>1279</v>
      </c>
      <c r="AP1040" s="22" t="s">
        <v>1301</v>
      </c>
      <c r="AQ1040" s="22"/>
      <c r="AR1040" s="22"/>
      <c r="AS1040" s="20">
        <f>IF(Y1040&gt;=10,VLOOKUP(U1040,[2]提成计算!B:T,19,FALSE),VLOOKUP(U1040,[2]提成计算!B:T,18,FALSE))</f>
        <v>0.1</v>
      </c>
      <c r="AT1040" s="20">
        <f t="shared" ref="AT1040:AT1045" si="224">IF(AD1040*AS1040&gt;0,AD1040*AS1040,AE1040*AS1040)</f>
        <v>88.800000000000011</v>
      </c>
      <c r="AU1040" s="20">
        <f t="shared" ref="AU1040:AU1045" si="225">IF(AND(AK1040&lt;0,AK1040+AT1040&lt;0),-AT1040,AK1040)</f>
        <v>0</v>
      </c>
    </row>
    <row r="1041" spans="1:47" s="20" customFormat="1" x14ac:dyDescent="0.15">
      <c r="A1041" s="21" t="s">
        <v>1273</v>
      </c>
      <c r="B1041" s="20" t="s">
        <v>918</v>
      </c>
      <c r="C1041" s="20" t="s">
        <v>984</v>
      </c>
      <c r="D1041" s="20" t="s">
        <v>992</v>
      </c>
      <c r="E1041" s="20" t="s">
        <v>1296</v>
      </c>
      <c r="F1041" s="20" t="s">
        <v>1250</v>
      </c>
      <c r="G1041" s="20" t="s">
        <v>1851</v>
      </c>
      <c r="I1041" s="20">
        <v>15014879401</v>
      </c>
      <c r="J1041" s="20" t="s">
        <v>924</v>
      </c>
      <c r="K1041" s="20" t="s">
        <v>1298</v>
      </c>
      <c r="L1041" s="20" t="s">
        <v>1299</v>
      </c>
      <c r="M1041" s="20">
        <v>888</v>
      </c>
      <c r="N1041" s="20">
        <v>888</v>
      </c>
      <c r="O1041" s="20" t="s">
        <v>927</v>
      </c>
      <c r="P1041" s="20" t="s">
        <v>886</v>
      </c>
      <c r="Q1041" s="28"/>
      <c r="R1041" s="21"/>
      <c r="S1041" s="25" t="s">
        <v>1023</v>
      </c>
      <c r="T1041" s="21" t="s">
        <v>53</v>
      </c>
      <c r="U1041" s="21" t="s">
        <v>96</v>
      </c>
      <c r="V1041" s="46">
        <v>1</v>
      </c>
      <c r="W1041" s="26">
        <f t="shared" si="217"/>
        <v>1</v>
      </c>
      <c r="X1041" s="26"/>
      <c r="Y1041" s="21">
        <v>12</v>
      </c>
      <c r="Z1041" s="22">
        <f t="shared" si="208"/>
        <v>888</v>
      </c>
      <c r="AA1041" s="20" t="s">
        <v>1278</v>
      </c>
      <c r="AB1041" s="22"/>
      <c r="AC1041" s="22">
        <v>1</v>
      </c>
      <c r="AD1041" s="22"/>
      <c r="AE1041" s="22">
        <f t="shared" si="218"/>
        <v>888</v>
      </c>
      <c r="AF1041" s="22">
        <f t="shared" si="219"/>
        <v>888</v>
      </c>
      <c r="AH1041" s="22"/>
      <c r="AI1041" s="22"/>
      <c r="AJ1041" s="22">
        <f t="shared" si="223"/>
        <v>888</v>
      </c>
      <c r="AK1041" s="22">
        <f>IF(O1041="(传统)XDSL",VLOOKUP(S1041,[2]直销续费率明细!C:I,7,FALSE)*1,IF(O1041="GPON+XDSL",VLOOKUP(S1041,[2]直销续费率明细!C:I,7,FALSE)*1,VLOOKUP(S1041,[2]直销续费率明细!C:I,5,FALSE)*1))</f>
        <v>0</v>
      </c>
      <c r="AL1041" s="22" t="s">
        <v>1300</v>
      </c>
      <c r="AM1041" s="22"/>
      <c r="AN1041" s="22"/>
      <c r="AO1041" s="22" t="s">
        <v>1279</v>
      </c>
      <c r="AP1041" s="22" t="s">
        <v>1301</v>
      </c>
      <c r="AQ1041" s="22"/>
      <c r="AR1041" s="22"/>
      <c r="AS1041" s="20">
        <f>IF(Y1041&gt;=10,VLOOKUP(U1041,[2]提成计算!B:T,19,FALSE),VLOOKUP(U1041,[2]提成计算!B:T,18,FALSE))</f>
        <v>0.1</v>
      </c>
      <c r="AT1041" s="20">
        <f t="shared" si="224"/>
        <v>88.800000000000011</v>
      </c>
      <c r="AU1041" s="20">
        <f t="shared" si="225"/>
        <v>0</v>
      </c>
    </row>
    <row r="1042" spans="1:47" s="20" customFormat="1" x14ac:dyDescent="0.15">
      <c r="A1042" s="21" t="s">
        <v>1273</v>
      </c>
      <c r="B1042" s="20" t="s">
        <v>918</v>
      </c>
      <c r="C1042" s="20" t="s">
        <v>1853</v>
      </c>
      <c r="D1042" s="20" t="s">
        <v>1854</v>
      </c>
      <c r="E1042" s="20" t="s">
        <v>1055</v>
      </c>
      <c r="F1042" s="20" t="s">
        <v>1250</v>
      </c>
      <c r="G1042" s="20" t="s">
        <v>1855</v>
      </c>
      <c r="H1042" s="48"/>
      <c r="I1042" s="20" t="s">
        <v>1856</v>
      </c>
      <c r="J1042" s="20" t="s">
        <v>924</v>
      </c>
      <c r="K1042" s="20" t="s">
        <v>1857</v>
      </c>
      <c r="L1042" s="20" t="s">
        <v>1858</v>
      </c>
      <c r="M1042" s="20">
        <v>728</v>
      </c>
      <c r="N1042" s="20">
        <v>728</v>
      </c>
      <c r="O1042" s="20" t="s">
        <v>927</v>
      </c>
      <c r="P1042" s="20" t="s">
        <v>1859</v>
      </c>
      <c r="Q1042" s="28"/>
      <c r="R1042" s="21" t="s">
        <v>69</v>
      </c>
      <c r="S1042" s="25" t="s">
        <v>1060</v>
      </c>
      <c r="T1042" s="21" t="s">
        <v>275</v>
      </c>
      <c r="U1042" s="21" t="s">
        <v>1860</v>
      </c>
      <c r="V1042" s="46">
        <v>1</v>
      </c>
      <c r="W1042" s="26">
        <f t="shared" si="217"/>
        <v>1</v>
      </c>
      <c r="X1042" s="26"/>
      <c r="Y1042" s="21">
        <v>4</v>
      </c>
      <c r="Z1042" s="22">
        <f t="shared" si="208"/>
        <v>728</v>
      </c>
      <c r="AA1042" s="20" t="s">
        <v>1278</v>
      </c>
      <c r="AB1042" s="22">
        <v>1</v>
      </c>
      <c r="AC1042" s="22"/>
      <c r="AD1042" s="22">
        <f>N1042</f>
        <v>728</v>
      </c>
      <c r="AE1042" s="22"/>
      <c r="AF1042" s="22">
        <f t="shared" si="219"/>
        <v>728</v>
      </c>
      <c r="AH1042" s="22"/>
      <c r="AI1042" s="22"/>
      <c r="AJ1042" s="22">
        <f t="shared" si="223"/>
        <v>728</v>
      </c>
      <c r="AK1042" s="22">
        <f>IF(O1042="(传统)XDSL",VLOOKUP(S1042,[2]直销续费率明细!C:I,7,FALSE)*1,IF(O1042="GPON+XDSL",VLOOKUP(S1042,[2]直销续费率明细!C:I,7,FALSE)*1,VLOOKUP(S1042,[2]直销续费率明细!C:I,5,FALSE)*1))</f>
        <v>-40</v>
      </c>
      <c r="AL1042" s="22" t="s">
        <v>1309</v>
      </c>
      <c r="AM1042" s="22"/>
      <c r="AN1042" s="22"/>
      <c r="AO1042" s="22" t="s">
        <v>1279</v>
      </c>
      <c r="AP1042" s="22" t="s">
        <v>1301</v>
      </c>
      <c r="AQ1042" s="22"/>
      <c r="AR1042" s="22"/>
      <c r="AS1042" s="20" t="e">
        <f>IF(Y1042&gt;=10,VLOOKUP(U1042,[2]提成计算!B:T,19,FALSE),VLOOKUP(U1042,[2]提成计算!B:T,18,FALSE))</f>
        <v>#N/A</v>
      </c>
      <c r="AT1042" s="20" t="e">
        <f t="shared" si="224"/>
        <v>#N/A</v>
      </c>
      <c r="AU1042" s="20" t="e">
        <f t="shared" si="225"/>
        <v>#N/A</v>
      </c>
    </row>
    <row r="1043" spans="1:47" s="20" customFormat="1" x14ac:dyDescent="0.15">
      <c r="A1043" s="21" t="s">
        <v>1273</v>
      </c>
      <c r="B1043" s="20" t="s">
        <v>918</v>
      </c>
      <c r="C1043" s="20" t="s">
        <v>1853</v>
      </c>
      <c r="D1043" s="20" t="s">
        <v>1854</v>
      </c>
      <c r="E1043" s="20" t="s">
        <v>1115</v>
      </c>
      <c r="F1043" s="20" t="s">
        <v>1250</v>
      </c>
      <c r="G1043" s="20" t="s">
        <v>1861</v>
      </c>
      <c r="I1043" s="20">
        <v>13650443746</v>
      </c>
      <c r="J1043" s="20" t="s">
        <v>924</v>
      </c>
      <c r="K1043" s="20" t="s">
        <v>1862</v>
      </c>
      <c r="L1043" s="20" t="s">
        <v>1863</v>
      </c>
      <c r="M1043" s="20">
        <v>1298</v>
      </c>
      <c r="N1043" s="20">
        <v>1298</v>
      </c>
      <c r="O1043" s="20" t="s">
        <v>927</v>
      </c>
      <c r="P1043" s="20" t="s">
        <v>1859</v>
      </c>
      <c r="Q1043" s="28"/>
      <c r="R1043" s="21" t="s">
        <v>147</v>
      </c>
      <c r="S1043" s="25" t="s">
        <v>1170</v>
      </c>
      <c r="T1043" s="21" t="s">
        <v>53</v>
      </c>
      <c r="U1043" s="21" t="s">
        <v>1239</v>
      </c>
      <c r="V1043" s="46">
        <v>1</v>
      </c>
      <c r="W1043" s="26">
        <f t="shared" si="217"/>
        <v>1</v>
      </c>
      <c r="X1043" s="26"/>
      <c r="Y1043" s="21">
        <v>6</v>
      </c>
      <c r="Z1043" s="22">
        <f t="shared" si="208"/>
        <v>1298</v>
      </c>
      <c r="AA1043" s="20" t="s">
        <v>1278</v>
      </c>
      <c r="AB1043" s="22">
        <v>1</v>
      </c>
      <c r="AC1043" s="22"/>
      <c r="AD1043" s="22">
        <f t="shared" ref="AD1043:AD1053" si="226">N1043</f>
        <v>1298</v>
      </c>
      <c r="AE1043" s="22"/>
      <c r="AF1043" s="22">
        <f t="shared" si="219"/>
        <v>1298</v>
      </c>
      <c r="AH1043" s="22"/>
      <c r="AI1043" s="22"/>
      <c r="AJ1043" s="22">
        <f t="shared" si="223"/>
        <v>1298</v>
      </c>
      <c r="AK1043" s="22">
        <f>IF(O1043="(传统)XDSL",VLOOKUP(S1043,[2]直销续费率明细!C:I,7,FALSE)*1,IF(O1043="GPON+XDSL",VLOOKUP(S1043,[2]直销续费率明细!C:I,7,FALSE)*1,VLOOKUP(S1043,[2]直销续费率明细!C:I,5,FALSE)*1))</f>
        <v>-40</v>
      </c>
      <c r="AL1043" s="22" t="s">
        <v>1309</v>
      </c>
      <c r="AM1043" s="22"/>
      <c r="AN1043" s="22"/>
      <c r="AO1043" s="22" t="s">
        <v>1279</v>
      </c>
      <c r="AP1043" s="22" t="s">
        <v>1301</v>
      </c>
      <c r="AQ1043" s="22"/>
      <c r="AR1043" s="22"/>
      <c r="AS1043" s="20">
        <f>IF(Y1043&gt;=10,VLOOKUP(U1043,[2]提成计算!B:T,19,FALSE),VLOOKUP(U1043,[2]提成计算!B:T,18,FALSE))</f>
        <v>0.06</v>
      </c>
      <c r="AT1043" s="20">
        <f t="shared" si="224"/>
        <v>77.88</v>
      </c>
      <c r="AU1043" s="20">
        <f t="shared" si="225"/>
        <v>-40</v>
      </c>
    </row>
    <row r="1044" spans="1:47" s="20" customFormat="1" x14ac:dyDescent="0.15">
      <c r="A1044" s="21" t="s">
        <v>1273</v>
      </c>
      <c r="B1044" s="20" t="s">
        <v>918</v>
      </c>
      <c r="C1044" s="20" t="s">
        <v>1853</v>
      </c>
      <c r="D1044" s="20" t="s">
        <v>1854</v>
      </c>
      <c r="E1044" s="20" t="s">
        <v>1038</v>
      </c>
      <c r="F1044" s="20" t="s">
        <v>1250</v>
      </c>
      <c r="G1044" s="20" t="s">
        <v>1864</v>
      </c>
      <c r="I1044" s="20">
        <v>13712870009</v>
      </c>
      <c r="J1044" s="20" t="s">
        <v>924</v>
      </c>
      <c r="K1044" s="20" t="s">
        <v>1865</v>
      </c>
      <c r="L1044" s="20" t="s">
        <v>1858</v>
      </c>
      <c r="M1044" s="20">
        <v>728</v>
      </c>
      <c r="N1044" s="20">
        <v>728</v>
      </c>
      <c r="O1044" s="20" t="s">
        <v>927</v>
      </c>
      <c r="P1044" s="20" t="s">
        <v>1859</v>
      </c>
      <c r="Q1044" s="28"/>
      <c r="R1044" s="21" t="s">
        <v>221</v>
      </c>
      <c r="S1044" s="25" t="s">
        <v>1040</v>
      </c>
      <c r="T1044" s="21" t="s">
        <v>53</v>
      </c>
      <c r="U1044" s="21" t="s">
        <v>1866</v>
      </c>
      <c r="V1044" s="46">
        <v>1</v>
      </c>
      <c r="W1044" s="26">
        <f t="shared" si="217"/>
        <v>1</v>
      </c>
      <c r="X1044" s="26"/>
      <c r="Y1044" s="21">
        <v>4</v>
      </c>
      <c r="Z1044" s="22">
        <f t="shared" si="208"/>
        <v>728</v>
      </c>
      <c r="AA1044" s="20" t="s">
        <v>1278</v>
      </c>
      <c r="AB1044" s="22">
        <v>1</v>
      </c>
      <c r="AC1044" s="22"/>
      <c r="AD1044" s="22">
        <f t="shared" si="226"/>
        <v>728</v>
      </c>
      <c r="AE1044" s="22"/>
      <c r="AF1044" s="22">
        <f t="shared" si="219"/>
        <v>728</v>
      </c>
      <c r="AH1044" s="22"/>
      <c r="AI1044" s="22"/>
      <c r="AJ1044" s="22">
        <f t="shared" si="223"/>
        <v>728</v>
      </c>
      <c r="AK1044" s="22">
        <f>IF(O1044="(传统)XDSL",VLOOKUP(S1044,[2]直销续费率明细!C:I,7,FALSE)*1,IF(O1044="GPON+XDSL",VLOOKUP(S1044,[2]直销续费率明细!C:I,7,FALSE)*1,VLOOKUP(S1044,[2]直销续费率明细!C:I,5,FALSE)*1))</f>
        <v>-40</v>
      </c>
      <c r="AL1044" s="22" t="s">
        <v>1309</v>
      </c>
      <c r="AM1044" s="22"/>
      <c r="AN1044" s="22"/>
      <c r="AO1044" s="22" t="s">
        <v>1279</v>
      </c>
      <c r="AP1044" s="22" t="s">
        <v>1301</v>
      </c>
      <c r="AQ1044" s="22"/>
      <c r="AR1044" s="22"/>
      <c r="AS1044" s="20" t="e">
        <f>IF(Y1044&gt;=10,VLOOKUP(U1044,[2]提成计算!B:T,19,FALSE),VLOOKUP(U1044,[2]提成计算!B:T,18,FALSE))</f>
        <v>#N/A</v>
      </c>
      <c r="AT1044" s="20" t="e">
        <f t="shared" si="224"/>
        <v>#N/A</v>
      </c>
      <c r="AU1044" s="20" t="e">
        <f t="shared" si="225"/>
        <v>#N/A</v>
      </c>
    </row>
    <row r="1045" spans="1:47" s="20" customFormat="1" x14ac:dyDescent="0.15">
      <c r="A1045" s="21" t="s">
        <v>1273</v>
      </c>
      <c r="B1045" s="20" t="s">
        <v>918</v>
      </c>
      <c r="C1045" s="20" t="s">
        <v>1853</v>
      </c>
      <c r="D1045" s="20" t="s">
        <v>1854</v>
      </c>
      <c r="E1045" s="20" t="s">
        <v>1171</v>
      </c>
      <c r="F1045" s="20" t="s">
        <v>1250</v>
      </c>
      <c r="G1045" s="20" t="s">
        <v>1867</v>
      </c>
      <c r="I1045" s="20">
        <v>13711915151</v>
      </c>
      <c r="J1045" s="20" t="s">
        <v>924</v>
      </c>
      <c r="K1045" s="20" t="s">
        <v>1173</v>
      </c>
      <c r="L1045" s="20" t="s">
        <v>1858</v>
      </c>
      <c r="M1045" s="20">
        <v>728</v>
      </c>
      <c r="N1045" s="20">
        <v>728</v>
      </c>
      <c r="O1045" s="20" t="s">
        <v>927</v>
      </c>
      <c r="P1045" s="20" t="s">
        <v>1859</v>
      </c>
      <c r="Q1045" s="28"/>
      <c r="R1045" s="21" t="s">
        <v>91</v>
      </c>
      <c r="S1045" s="25" t="s">
        <v>1550</v>
      </c>
      <c r="T1045" s="21" t="s">
        <v>53</v>
      </c>
      <c r="U1045" s="21" t="s">
        <v>1174</v>
      </c>
      <c r="V1045" s="46">
        <v>1</v>
      </c>
      <c r="W1045" s="26">
        <f t="shared" si="217"/>
        <v>1</v>
      </c>
      <c r="X1045" s="26"/>
      <c r="Y1045" s="21">
        <v>4</v>
      </c>
      <c r="Z1045" s="22">
        <f t="shared" si="208"/>
        <v>728</v>
      </c>
      <c r="AA1045" s="20" t="s">
        <v>1278</v>
      </c>
      <c r="AB1045" s="22">
        <v>1</v>
      </c>
      <c r="AC1045" s="22"/>
      <c r="AD1045" s="22">
        <f t="shared" si="226"/>
        <v>728</v>
      </c>
      <c r="AE1045" s="22"/>
      <c r="AF1045" s="22">
        <f t="shared" si="219"/>
        <v>728</v>
      </c>
      <c r="AH1045" s="22"/>
      <c r="AI1045" s="22"/>
      <c r="AJ1045" s="22">
        <f t="shared" si="223"/>
        <v>728</v>
      </c>
      <c r="AK1045" s="22">
        <f>IF(O1045="(传统)XDSL",VLOOKUP(S1045,[2]直销续费率明细!C:I,7,FALSE)*1,IF(O1045="GPON+XDSL",VLOOKUP(S1045,[2]直销续费率明细!C:I,7,FALSE)*1,VLOOKUP(S1045,[2]直销续费率明细!C:I,5,FALSE)*1))</f>
        <v>25</v>
      </c>
      <c r="AL1045" s="22" t="s">
        <v>1309</v>
      </c>
      <c r="AM1045" s="22"/>
      <c r="AN1045" s="22"/>
      <c r="AO1045" s="22" t="s">
        <v>1279</v>
      </c>
      <c r="AP1045" s="22" t="s">
        <v>1301</v>
      </c>
      <c r="AQ1045" s="22"/>
      <c r="AR1045" s="22"/>
      <c r="AS1045" s="20">
        <f>IF(Y1045&gt;=10,VLOOKUP(U1045,[2]提成计算!B:T,19,FALSE),VLOOKUP(U1045,[2]提成计算!B:T,18,FALSE))</f>
        <v>7.0000000000000007E-2</v>
      </c>
      <c r="AT1045" s="20">
        <f t="shared" si="224"/>
        <v>50.960000000000008</v>
      </c>
      <c r="AU1045" s="20">
        <f t="shared" si="225"/>
        <v>25</v>
      </c>
    </row>
    <row r="1046" spans="1:47" s="20" customFormat="1" x14ac:dyDescent="0.15">
      <c r="A1046" s="21" t="s">
        <v>1273</v>
      </c>
      <c r="B1046" s="20" t="s">
        <v>918</v>
      </c>
      <c r="C1046" s="20" t="s">
        <v>1853</v>
      </c>
      <c r="D1046" s="20" t="s">
        <v>1854</v>
      </c>
      <c r="E1046" s="20" t="s">
        <v>1236</v>
      </c>
      <c r="F1046" s="20" t="s">
        <v>1250</v>
      </c>
      <c r="G1046" s="20" t="s">
        <v>1868</v>
      </c>
      <c r="H1046" s="48"/>
      <c r="I1046" s="20">
        <v>13728193156</v>
      </c>
      <c r="J1046" s="20" t="s">
        <v>924</v>
      </c>
      <c r="K1046" s="20" t="s">
        <v>1869</v>
      </c>
      <c r="L1046" s="20" t="s">
        <v>1858</v>
      </c>
      <c r="M1046" s="20">
        <v>728</v>
      </c>
      <c r="N1046" s="20">
        <v>728</v>
      </c>
      <c r="O1046" s="20" t="s">
        <v>927</v>
      </c>
      <c r="P1046" s="20" t="s">
        <v>1859</v>
      </c>
      <c r="Q1046" s="28"/>
      <c r="R1046" s="21" t="s">
        <v>147</v>
      </c>
      <c r="S1046" s="25" t="s">
        <v>1234</v>
      </c>
      <c r="T1046" s="21" t="s">
        <v>1870</v>
      </c>
      <c r="U1046" s="21"/>
      <c r="V1046" s="46">
        <v>1</v>
      </c>
      <c r="W1046" s="26">
        <f t="shared" si="217"/>
        <v>1</v>
      </c>
      <c r="X1046" s="26"/>
      <c r="Y1046" s="21">
        <v>4</v>
      </c>
      <c r="Z1046" s="22">
        <f t="shared" si="208"/>
        <v>728</v>
      </c>
      <c r="AA1046" s="20" t="s">
        <v>1278</v>
      </c>
      <c r="AB1046" s="22">
        <v>1</v>
      </c>
      <c r="AC1046" s="22"/>
      <c r="AD1046" s="22">
        <f t="shared" si="226"/>
        <v>728</v>
      </c>
      <c r="AE1046" s="22"/>
      <c r="AF1046" s="22">
        <f t="shared" si="219"/>
        <v>728</v>
      </c>
      <c r="AH1046" s="22"/>
      <c r="AI1046" s="22"/>
      <c r="AJ1046" s="22">
        <f t="shared" si="223"/>
        <v>728</v>
      </c>
      <c r="AK1046" s="22">
        <f>IF(O1046="(传统)XDSL",VLOOKUP(S1046,[1]续费率明细!C:I,7,FALSE)*1,IF(O1046="GPON+XDSL",VLOOKUP(S1046,[1]续费率明细!C:I,7,FALSE)*1,VLOOKUP(S1046,[1]续费率明细!C:I,5,FALSE)*1))</f>
        <v>-40</v>
      </c>
      <c r="AL1046" s="22" t="s">
        <v>1871</v>
      </c>
      <c r="AM1046" s="22"/>
      <c r="AN1046" s="22"/>
      <c r="AO1046" s="22" t="s">
        <v>1279</v>
      </c>
      <c r="AP1046" s="22" t="s">
        <v>1301</v>
      </c>
      <c r="AQ1046" s="22"/>
      <c r="AR1046" s="22"/>
    </row>
    <row r="1047" spans="1:47" s="20" customFormat="1" x14ac:dyDescent="0.15">
      <c r="A1047" s="21" t="s">
        <v>1273</v>
      </c>
      <c r="B1047" s="20" t="s">
        <v>918</v>
      </c>
      <c r="C1047" s="20" t="s">
        <v>1853</v>
      </c>
      <c r="D1047" s="20" t="s">
        <v>1854</v>
      </c>
      <c r="E1047" s="20" t="s">
        <v>1110</v>
      </c>
      <c r="F1047" s="20" t="s">
        <v>1250</v>
      </c>
      <c r="G1047" s="20" t="s">
        <v>1872</v>
      </c>
      <c r="I1047" s="20">
        <v>13795418534</v>
      </c>
      <c r="J1047" s="20" t="s">
        <v>924</v>
      </c>
      <c r="K1047" s="20" t="s">
        <v>1873</v>
      </c>
      <c r="L1047" s="20" t="s">
        <v>1858</v>
      </c>
      <c r="M1047" s="20">
        <v>728</v>
      </c>
      <c r="N1047" s="20">
        <v>728</v>
      </c>
      <c r="O1047" s="20" t="s">
        <v>927</v>
      </c>
      <c r="P1047" s="20" t="s">
        <v>1859</v>
      </c>
      <c r="Q1047" s="28"/>
      <c r="R1047" s="22" t="s">
        <v>308</v>
      </c>
      <c r="S1047" s="25"/>
      <c r="T1047" s="21" t="s">
        <v>948</v>
      </c>
      <c r="U1047" s="22" t="s">
        <v>308</v>
      </c>
      <c r="V1047" s="46">
        <v>1</v>
      </c>
      <c r="W1047" s="26">
        <f t="shared" si="217"/>
        <v>1</v>
      </c>
      <c r="X1047" s="26"/>
      <c r="Y1047" s="21">
        <v>4</v>
      </c>
      <c r="Z1047" s="22">
        <f t="shared" si="208"/>
        <v>728</v>
      </c>
      <c r="AA1047" s="20" t="s">
        <v>1278</v>
      </c>
      <c r="AB1047" s="22">
        <v>1</v>
      </c>
      <c r="AC1047" s="22"/>
      <c r="AD1047" s="22">
        <f t="shared" si="226"/>
        <v>728</v>
      </c>
      <c r="AE1047" s="22"/>
      <c r="AF1047" s="22">
        <f t="shared" si="219"/>
        <v>728</v>
      </c>
      <c r="AH1047" s="22"/>
      <c r="AI1047" s="22"/>
      <c r="AJ1047" s="22">
        <f t="shared" si="223"/>
        <v>728</v>
      </c>
      <c r="AK1047" s="22">
        <f>IF(O1047="(传统)XDSL",VLOOKUP(U1047,[2]自营续费率!B:G,6,FALSE)*1,IF(O1047="GPON+XDSL",VLOOKUP(U1047,[2]自营续费率!B:G,6,FALSE)*1,VLOOKUP(U1047,[2]自营续费率!B:G,4,FALSE)*1))</f>
        <v>-40</v>
      </c>
      <c r="AL1047" s="22" t="s">
        <v>1309</v>
      </c>
      <c r="AM1047" s="22"/>
      <c r="AN1047" s="22"/>
      <c r="AO1047" s="22" t="s">
        <v>1279</v>
      </c>
      <c r="AP1047" s="22" t="s">
        <v>1301</v>
      </c>
      <c r="AQ1047" s="22"/>
      <c r="AR1047" s="22"/>
      <c r="AS1047" s="20">
        <f>IF(Y1047&gt;=10,VLOOKUP(U1047,[2]自营提成!C:Z,6,FALSE),VLOOKUP(U1047,[2]自营提成!C:Z,5,FALSE))</f>
        <v>7.0000000000000007E-2</v>
      </c>
      <c r="AT1047" s="20">
        <f t="shared" ref="AT1047:AT1053" si="227">IF(AD1047*AS1047&gt;0,AD1047*AS1047,AE1047*AS1047)</f>
        <v>50.960000000000008</v>
      </c>
      <c r="AU1047" s="20">
        <f>IF(AND(AK1047&lt;0,AK1047+AT1047&lt;0),-AT1047,AK1047)</f>
        <v>-40</v>
      </c>
    </row>
    <row r="1048" spans="1:47" s="20" customFormat="1" x14ac:dyDescent="0.15">
      <c r="A1048" s="21" t="s">
        <v>1273</v>
      </c>
      <c r="B1048" s="20" t="s">
        <v>918</v>
      </c>
      <c r="C1048" s="20" t="s">
        <v>1853</v>
      </c>
      <c r="D1048" s="20" t="s">
        <v>1854</v>
      </c>
      <c r="E1048" s="20" t="s">
        <v>1009</v>
      </c>
      <c r="F1048" s="20" t="s">
        <v>1250</v>
      </c>
      <c r="G1048" s="20" t="s">
        <v>1874</v>
      </c>
      <c r="I1048" s="20">
        <v>13925706629</v>
      </c>
      <c r="J1048" s="20" t="s">
        <v>924</v>
      </c>
      <c r="K1048" s="20" t="s">
        <v>1011</v>
      </c>
      <c r="L1048" s="20" t="s">
        <v>1858</v>
      </c>
      <c r="M1048" s="20">
        <v>728</v>
      </c>
      <c r="N1048" s="20">
        <v>728</v>
      </c>
      <c r="O1048" s="20" t="s">
        <v>1875</v>
      </c>
      <c r="P1048" s="20" t="s">
        <v>1859</v>
      </c>
      <c r="Q1048" s="28"/>
      <c r="R1048" s="21" t="s">
        <v>65</v>
      </c>
      <c r="S1048" s="25" t="s">
        <v>1876</v>
      </c>
      <c r="T1048" s="21" t="s">
        <v>53</v>
      </c>
      <c r="U1048" s="21" t="s">
        <v>1012</v>
      </c>
      <c r="V1048" s="46">
        <v>1</v>
      </c>
      <c r="W1048" s="26">
        <f t="shared" si="217"/>
        <v>1</v>
      </c>
      <c r="X1048" s="26"/>
      <c r="Y1048" s="21">
        <v>4</v>
      </c>
      <c r="Z1048" s="22">
        <f t="shared" si="208"/>
        <v>728</v>
      </c>
      <c r="AA1048" s="20" t="s">
        <v>1278</v>
      </c>
      <c r="AB1048" s="22">
        <v>1</v>
      </c>
      <c r="AC1048" s="22"/>
      <c r="AD1048" s="22">
        <f t="shared" si="226"/>
        <v>728</v>
      </c>
      <c r="AE1048" s="22"/>
      <c r="AF1048" s="22">
        <f t="shared" si="219"/>
        <v>728</v>
      </c>
      <c r="AH1048" s="22"/>
      <c r="AI1048" s="22"/>
      <c r="AJ1048" s="22">
        <f t="shared" si="223"/>
        <v>728</v>
      </c>
      <c r="AK1048" s="22">
        <f>IF(O1048="(传统)XDSL",VLOOKUP(S1048,[2]直销续费率明细!C:I,7,FALSE)*1,IF(O1048="GPON+XDSL",VLOOKUP(S1048,[2]直销续费率明细!C:I,7,FALSE)*1,VLOOKUP(S1048,[2]直销续费率明细!C:I,5,FALSE)*1))</f>
        <v>25</v>
      </c>
      <c r="AL1048" s="22" t="s">
        <v>1309</v>
      </c>
      <c r="AM1048" s="22"/>
      <c r="AN1048" s="22"/>
      <c r="AO1048" s="22" t="s">
        <v>1279</v>
      </c>
      <c r="AP1048" s="22" t="s">
        <v>1301</v>
      </c>
      <c r="AQ1048" s="22"/>
      <c r="AR1048" s="22"/>
      <c r="AS1048" s="20">
        <f>IF(Y1048&gt;=10,VLOOKUP(U1048,[2]提成计算!B:T,19,FALSE),VLOOKUP(U1048,[2]提成计算!B:T,18,FALSE))</f>
        <v>0.06</v>
      </c>
      <c r="AT1048" s="20">
        <f t="shared" si="227"/>
        <v>43.68</v>
      </c>
      <c r="AU1048" s="20">
        <f t="shared" ref="AU1048:AU1053" si="228">IF(AND(AK1048&lt;0,AK1048+AT1048&lt;0),-AT1048,AK1048)</f>
        <v>25</v>
      </c>
    </row>
    <row r="1049" spans="1:47" s="20" customFormat="1" x14ac:dyDescent="0.15">
      <c r="A1049" s="21" t="s">
        <v>1273</v>
      </c>
      <c r="B1049" s="20" t="s">
        <v>918</v>
      </c>
      <c r="C1049" s="20" t="s">
        <v>1853</v>
      </c>
      <c r="D1049" s="20" t="s">
        <v>1854</v>
      </c>
      <c r="E1049" s="20" t="s">
        <v>1877</v>
      </c>
      <c r="F1049" s="20" t="s">
        <v>1250</v>
      </c>
      <c r="G1049" s="20" t="s">
        <v>1878</v>
      </c>
      <c r="H1049" s="48"/>
      <c r="I1049" s="20">
        <v>15099757112</v>
      </c>
      <c r="J1049" s="20" t="s">
        <v>924</v>
      </c>
      <c r="K1049" s="20" t="s">
        <v>1879</v>
      </c>
      <c r="L1049" s="20" t="s">
        <v>1858</v>
      </c>
      <c r="M1049" s="20">
        <v>728</v>
      </c>
      <c r="N1049" s="20">
        <v>728</v>
      </c>
      <c r="O1049" s="20" t="s">
        <v>927</v>
      </c>
      <c r="P1049" s="20" t="s">
        <v>1859</v>
      </c>
      <c r="Q1049" s="28"/>
      <c r="R1049" s="21" t="s">
        <v>147</v>
      </c>
      <c r="S1049" s="25" t="s">
        <v>1182</v>
      </c>
      <c r="T1049" s="21" t="s">
        <v>275</v>
      </c>
      <c r="U1049" s="21" t="s">
        <v>1880</v>
      </c>
      <c r="V1049" s="46">
        <v>1</v>
      </c>
      <c r="W1049" s="26">
        <f t="shared" si="217"/>
        <v>1</v>
      </c>
      <c r="X1049" s="26"/>
      <c r="Y1049" s="21">
        <v>4</v>
      </c>
      <c r="Z1049" s="22">
        <f t="shared" si="208"/>
        <v>728</v>
      </c>
      <c r="AA1049" s="20" t="s">
        <v>1278</v>
      </c>
      <c r="AB1049" s="22">
        <v>1</v>
      </c>
      <c r="AC1049" s="22"/>
      <c r="AD1049" s="22">
        <f t="shared" si="226"/>
        <v>728</v>
      </c>
      <c r="AE1049" s="22"/>
      <c r="AF1049" s="22">
        <f t="shared" si="219"/>
        <v>728</v>
      </c>
      <c r="AH1049" s="22"/>
      <c r="AI1049" s="22"/>
      <c r="AJ1049" s="22">
        <f t="shared" si="223"/>
        <v>728</v>
      </c>
      <c r="AK1049" s="22">
        <f>IF(O1049="(传统)XDSL",VLOOKUP(S1049,[2]直销续费率明细!C:I,7,FALSE)*1,IF(O1049="GPON+XDSL",VLOOKUP(S1049,[2]直销续费率明细!C:I,7,FALSE)*1,VLOOKUP(S1049,[2]直销续费率明细!C:I,5,FALSE)*1))</f>
        <v>15</v>
      </c>
      <c r="AL1049" s="22" t="s">
        <v>1300</v>
      </c>
      <c r="AM1049" s="22"/>
      <c r="AN1049" s="22"/>
      <c r="AO1049" s="22" t="s">
        <v>1279</v>
      </c>
      <c r="AP1049" s="22" t="s">
        <v>1301</v>
      </c>
      <c r="AQ1049" s="22"/>
      <c r="AR1049" s="22"/>
      <c r="AS1049" s="20" t="e">
        <f>IF(Y1049&gt;=10,VLOOKUP(U1049,[2]提成计算!B:T,19,FALSE),VLOOKUP(U1049,[2]提成计算!B:T,18,FALSE))</f>
        <v>#N/A</v>
      </c>
      <c r="AT1049" s="20" t="e">
        <f t="shared" si="227"/>
        <v>#N/A</v>
      </c>
      <c r="AU1049" s="20" t="e">
        <f t="shared" si="228"/>
        <v>#N/A</v>
      </c>
    </row>
    <row r="1050" spans="1:47" s="20" customFormat="1" x14ac:dyDescent="0.15">
      <c r="A1050" s="21" t="s">
        <v>1273</v>
      </c>
      <c r="B1050" s="20" t="s">
        <v>918</v>
      </c>
      <c r="C1050" s="20" t="s">
        <v>1853</v>
      </c>
      <c r="D1050" s="20" t="s">
        <v>1854</v>
      </c>
      <c r="E1050" s="20" t="s">
        <v>1881</v>
      </c>
      <c r="F1050" s="20" t="s">
        <v>1250</v>
      </c>
      <c r="G1050" s="20" t="s">
        <v>1882</v>
      </c>
      <c r="H1050" s="48"/>
      <c r="I1050" s="20">
        <v>13926890796</v>
      </c>
      <c r="J1050" s="20" t="s">
        <v>924</v>
      </c>
      <c r="K1050" s="20" t="s">
        <v>1883</v>
      </c>
      <c r="L1050" s="20" t="s">
        <v>1858</v>
      </c>
      <c r="M1050" s="20">
        <v>728</v>
      </c>
      <c r="N1050" s="20">
        <v>728</v>
      </c>
      <c r="O1050" s="20" t="s">
        <v>927</v>
      </c>
      <c r="P1050" s="20" t="s">
        <v>1859</v>
      </c>
      <c r="Q1050" s="28"/>
      <c r="R1050" s="21" t="s">
        <v>1001</v>
      </c>
      <c r="S1050" s="25" t="s">
        <v>1002</v>
      </c>
      <c r="T1050" s="21" t="s">
        <v>275</v>
      </c>
      <c r="U1050" s="21" t="s">
        <v>1884</v>
      </c>
      <c r="V1050" s="46">
        <v>1</v>
      </c>
      <c r="W1050" s="26">
        <f t="shared" si="217"/>
        <v>1</v>
      </c>
      <c r="X1050" s="26"/>
      <c r="Y1050" s="21">
        <v>4</v>
      </c>
      <c r="Z1050" s="22">
        <f t="shared" si="208"/>
        <v>728</v>
      </c>
      <c r="AA1050" s="20" t="s">
        <v>1278</v>
      </c>
      <c r="AB1050" s="22">
        <v>1</v>
      </c>
      <c r="AC1050" s="22"/>
      <c r="AD1050" s="22">
        <f t="shared" si="226"/>
        <v>728</v>
      </c>
      <c r="AE1050" s="22"/>
      <c r="AF1050" s="22">
        <f t="shared" si="219"/>
        <v>728</v>
      </c>
      <c r="AH1050" s="22"/>
      <c r="AI1050" s="22"/>
      <c r="AJ1050" s="22">
        <f t="shared" si="223"/>
        <v>728</v>
      </c>
      <c r="AK1050" s="22">
        <f>IF(O1050="(传统)XDSL",VLOOKUP(S1050,[2]直销续费率明细!C:I,7,FALSE)*1,IF(O1050="GPON+XDSL",VLOOKUP(S1050,[2]直销续费率明细!C:I,7,FALSE)*1,VLOOKUP(S1050,[2]直销续费率明细!C:I,5,FALSE)*1))</f>
        <v>25</v>
      </c>
      <c r="AL1050" s="22" t="s">
        <v>1309</v>
      </c>
      <c r="AM1050" s="22"/>
      <c r="AN1050" s="22"/>
      <c r="AO1050" s="22" t="s">
        <v>1279</v>
      </c>
      <c r="AP1050" s="22" t="s">
        <v>1301</v>
      </c>
      <c r="AQ1050" s="22"/>
      <c r="AR1050" s="22"/>
      <c r="AS1050" s="20" t="e">
        <f>IF(Y1050&gt;=10,VLOOKUP(U1050,[2]提成计算!B:T,19,FALSE),VLOOKUP(U1050,[2]提成计算!B:T,18,FALSE))</f>
        <v>#N/A</v>
      </c>
      <c r="AT1050" s="20" t="e">
        <f t="shared" si="227"/>
        <v>#N/A</v>
      </c>
      <c r="AU1050" s="20" t="e">
        <f t="shared" si="228"/>
        <v>#N/A</v>
      </c>
    </row>
    <row r="1051" spans="1:47" s="20" customFormat="1" x14ac:dyDescent="0.15">
      <c r="A1051" s="21" t="s">
        <v>1273</v>
      </c>
      <c r="B1051" s="20" t="s">
        <v>918</v>
      </c>
      <c r="C1051" s="20" t="s">
        <v>1853</v>
      </c>
      <c r="D1051" s="20" t="s">
        <v>1854</v>
      </c>
      <c r="E1051" s="20" t="s">
        <v>1885</v>
      </c>
      <c r="F1051" s="20" t="s">
        <v>1250</v>
      </c>
      <c r="G1051" s="20" t="s">
        <v>1886</v>
      </c>
      <c r="I1051" s="20">
        <v>13414401974</v>
      </c>
      <c r="J1051" s="20" t="s">
        <v>924</v>
      </c>
      <c r="K1051" s="20" t="s">
        <v>1224</v>
      </c>
      <c r="L1051" s="20" t="s">
        <v>1858</v>
      </c>
      <c r="M1051" s="20">
        <v>728</v>
      </c>
      <c r="N1051" s="20">
        <v>728</v>
      </c>
      <c r="O1051" s="20" t="s">
        <v>927</v>
      </c>
      <c r="P1051" s="20" t="s">
        <v>1859</v>
      </c>
      <c r="Q1051" s="28"/>
      <c r="R1051" s="21" t="s">
        <v>77</v>
      </c>
      <c r="S1051" s="25" t="s">
        <v>1196</v>
      </c>
      <c r="T1051" s="21" t="s">
        <v>53</v>
      </c>
      <c r="U1051" s="21" t="s">
        <v>1226</v>
      </c>
      <c r="V1051" s="46">
        <v>1</v>
      </c>
      <c r="W1051" s="26">
        <f t="shared" si="217"/>
        <v>1</v>
      </c>
      <c r="X1051" s="26"/>
      <c r="Y1051" s="21">
        <v>4</v>
      </c>
      <c r="Z1051" s="22">
        <f t="shared" si="208"/>
        <v>728</v>
      </c>
      <c r="AA1051" s="20" t="s">
        <v>1278</v>
      </c>
      <c r="AB1051" s="22">
        <v>1</v>
      </c>
      <c r="AC1051" s="22"/>
      <c r="AD1051" s="22">
        <f t="shared" si="226"/>
        <v>728</v>
      </c>
      <c r="AE1051" s="22"/>
      <c r="AF1051" s="22">
        <f t="shared" si="219"/>
        <v>728</v>
      </c>
      <c r="AH1051" s="22"/>
      <c r="AI1051" s="22"/>
      <c r="AJ1051" s="22">
        <f t="shared" si="223"/>
        <v>728</v>
      </c>
      <c r="AK1051" s="22">
        <f>IF(O1051="(传统)XDSL",VLOOKUP(S1051,[2]直销续费率明细!C:I,7,FALSE)*1,IF(O1051="GPON+XDSL",VLOOKUP(S1051,[2]直销续费率明细!C:I,7,FALSE)*1,VLOOKUP(S1051,[2]直销续费率明细!C:I,5,FALSE)*1))</f>
        <v>-40</v>
      </c>
      <c r="AL1051" s="22" t="s">
        <v>1309</v>
      </c>
      <c r="AM1051" s="22"/>
      <c r="AN1051" s="22"/>
      <c r="AO1051" s="22" t="s">
        <v>1279</v>
      </c>
      <c r="AP1051" s="22" t="s">
        <v>1301</v>
      </c>
      <c r="AQ1051" s="22"/>
      <c r="AR1051" s="22"/>
      <c r="AS1051" s="20">
        <f>IF(Y1051&gt;=10,VLOOKUP(U1051,[2]提成计算!B:T,19,FALSE),VLOOKUP(U1051,[2]提成计算!B:T,18,FALSE))</f>
        <v>7.0000000000000007E-2</v>
      </c>
      <c r="AT1051" s="20">
        <f t="shared" si="227"/>
        <v>50.960000000000008</v>
      </c>
      <c r="AU1051" s="20">
        <f t="shared" si="228"/>
        <v>-40</v>
      </c>
    </row>
    <row r="1052" spans="1:47" s="20" customFormat="1" x14ac:dyDescent="0.15">
      <c r="A1052" s="21" t="s">
        <v>1273</v>
      </c>
      <c r="B1052" s="20" t="s">
        <v>918</v>
      </c>
      <c r="C1052" s="20" t="s">
        <v>1853</v>
      </c>
      <c r="D1052" s="20" t="s">
        <v>1854</v>
      </c>
      <c r="E1052" s="20" t="s">
        <v>1437</v>
      </c>
      <c r="F1052" s="20" t="s">
        <v>1250</v>
      </c>
      <c r="G1052" s="20" t="s">
        <v>1887</v>
      </c>
      <c r="I1052" s="20">
        <v>15989627547</v>
      </c>
      <c r="J1052" s="20" t="s">
        <v>924</v>
      </c>
      <c r="K1052" s="20" t="s">
        <v>146</v>
      </c>
      <c r="L1052" s="20" t="s">
        <v>1858</v>
      </c>
      <c r="M1052" s="20">
        <v>728</v>
      </c>
      <c r="N1052" s="20">
        <v>728</v>
      </c>
      <c r="O1052" s="20" t="s">
        <v>1262</v>
      </c>
      <c r="P1052" s="20" t="s">
        <v>1859</v>
      </c>
      <c r="Q1052" s="28"/>
      <c r="R1052" s="21" t="s">
        <v>147</v>
      </c>
      <c r="S1052" s="25" t="s">
        <v>1234</v>
      </c>
      <c r="T1052" s="21" t="s">
        <v>53</v>
      </c>
      <c r="U1052" s="21" t="s">
        <v>148</v>
      </c>
      <c r="V1052" s="46">
        <v>1</v>
      </c>
      <c r="W1052" s="26">
        <f t="shared" si="217"/>
        <v>1</v>
      </c>
      <c r="X1052" s="26"/>
      <c r="Y1052" s="21">
        <v>4</v>
      </c>
      <c r="Z1052" s="22">
        <f t="shared" si="208"/>
        <v>728</v>
      </c>
      <c r="AA1052" s="20" t="s">
        <v>1278</v>
      </c>
      <c r="AB1052" s="22">
        <v>1</v>
      </c>
      <c r="AC1052" s="22"/>
      <c r="AD1052" s="22">
        <f t="shared" si="226"/>
        <v>728</v>
      </c>
      <c r="AE1052" s="22"/>
      <c r="AF1052" s="22">
        <f t="shared" si="219"/>
        <v>728</v>
      </c>
      <c r="AH1052" s="22"/>
      <c r="AI1052" s="22"/>
      <c r="AJ1052" s="22">
        <f t="shared" si="223"/>
        <v>728</v>
      </c>
      <c r="AK1052" s="22">
        <f>IF(O1052="(传统)XDSL",VLOOKUP(S1052,[2]直销续费率明细!C:I,7,FALSE)*1,IF(O1052="GPON+XDSL",VLOOKUP(S1052,[2]直销续费率明细!C:I,7,FALSE)*1,VLOOKUP(S1052,[2]直销续费率明细!C:I,5,FALSE)*1))</f>
        <v>25</v>
      </c>
      <c r="AL1052" s="22" t="s">
        <v>1309</v>
      </c>
      <c r="AM1052" s="22"/>
      <c r="AN1052" s="22"/>
      <c r="AO1052" s="22" t="s">
        <v>1279</v>
      </c>
      <c r="AP1052" s="22" t="s">
        <v>1301</v>
      </c>
      <c r="AQ1052" s="22"/>
      <c r="AR1052" s="22"/>
      <c r="AS1052" s="20">
        <f>IF(Y1052&gt;=10,VLOOKUP(U1052,[2]提成计算!B:T,19,FALSE),VLOOKUP(U1052,[2]提成计算!B:T,18,FALSE))</f>
        <v>0.06</v>
      </c>
      <c r="AT1052" s="20">
        <f t="shared" si="227"/>
        <v>43.68</v>
      </c>
      <c r="AU1052" s="20">
        <f t="shared" si="228"/>
        <v>25</v>
      </c>
    </row>
    <row r="1053" spans="1:47" s="20" customFormat="1" x14ac:dyDescent="0.15">
      <c r="A1053" s="21" t="s">
        <v>1273</v>
      </c>
      <c r="B1053" s="20" t="s">
        <v>918</v>
      </c>
      <c r="C1053" s="20" t="s">
        <v>1853</v>
      </c>
      <c r="D1053" s="20" t="s">
        <v>1854</v>
      </c>
      <c r="E1053" s="20" t="s">
        <v>1144</v>
      </c>
      <c r="F1053" s="20" t="s">
        <v>1250</v>
      </c>
      <c r="G1053" s="20" t="s">
        <v>1888</v>
      </c>
      <c r="I1053" s="20">
        <v>13649832333</v>
      </c>
      <c r="J1053" s="20" t="s">
        <v>924</v>
      </c>
      <c r="K1053" s="20" t="s">
        <v>1146</v>
      </c>
      <c r="L1053" s="20" t="s">
        <v>1858</v>
      </c>
      <c r="M1053" s="20">
        <v>728</v>
      </c>
      <c r="N1053" s="20">
        <v>728</v>
      </c>
      <c r="O1053" s="20" t="s">
        <v>927</v>
      </c>
      <c r="P1053" s="20" t="s">
        <v>1859</v>
      </c>
      <c r="Q1053" s="28"/>
      <c r="R1053" s="21" t="s">
        <v>109</v>
      </c>
      <c r="S1053" s="25" t="s">
        <v>1150</v>
      </c>
      <c r="T1053" s="21" t="s">
        <v>53</v>
      </c>
      <c r="U1053" s="21" t="s">
        <v>613</v>
      </c>
      <c r="V1053" s="46">
        <v>1</v>
      </c>
      <c r="W1053" s="26">
        <f t="shared" si="217"/>
        <v>1</v>
      </c>
      <c r="X1053" s="26"/>
      <c r="Y1053" s="21">
        <v>4</v>
      </c>
      <c r="Z1053" s="22">
        <f t="shared" si="208"/>
        <v>728</v>
      </c>
      <c r="AA1053" s="20" t="s">
        <v>1278</v>
      </c>
      <c r="AB1053" s="22">
        <v>1</v>
      </c>
      <c r="AC1053" s="22"/>
      <c r="AD1053" s="22">
        <f t="shared" si="226"/>
        <v>728</v>
      </c>
      <c r="AE1053" s="22"/>
      <c r="AF1053" s="22">
        <f t="shared" si="219"/>
        <v>728</v>
      </c>
      <c r="AH1053" s="22"/>
      <c r="AI1053" s="22"/>
      <c r="AJ1053" s="22">
        <f t="shared" si="223"/>
        <v>728</v>
      </c>
      <c r="AK1053" s="22">
        <f>IF(O1053="(传统)XDSL",VLOOKUP(S1053,[2]直销续费率明细!C:I,7,FALSE)*1,IF(O1053="GPON+XDSL",VLOOKUP(S1053,[2]直销续费率明细!C:I,7,FALSE)*1,VLOOKUP(S1053,[2]直销续费率明细!C:I,5,FALSE)*1))</f>
        <v>-40</v>
      </c>
      <c r="AL1053" s="22" t="s">
        <v>1300</v>
      </c>
      <c r="AM1053" s="22"/>
      <c r="AN1053" s="22"/>
      <c r="AO1053" s="22" t="s">
        <v>1279</v>
      </c>
      <c r="AP1053" s="22" t="s">
        <v>1301</v>
      </c>
      <c r="AQ1053" s="22"/>
      <c r="AR1053" s="22"/>
      <c r="AS1053" s="20">
        <f>IF(Y1053&gt;=10,VLOOKUP(U1053,[2]提成计算!B:T,19,FALSE),VLOOKUP(U1053,[2]提成计算!B:T,18,FALSE))</f>
        <v>0.06</v>
      </c>
      <c r="AT1053" s="20">
        <f t="shared" si="227"/>
        <v>43.68</v>
      </c>
      <c r="AU1053" s="20">
        <f t="shared" si="228"/>
        <v>-40</v>
      </c>
    </row>
    <row r="1054" spans="1:47" s="20" customFormat="1" x14ac:dyDescent="0.15">
      <c r="A1054" s="21" t="s">
        <v>1273</v>
      </c>
      <c r="B1054" s="20" t="s">
        <v>918</v>
      </c>
      <c r="C1054" s="20" t="s">
        <v>919</v>
      </c>
      <c r="D1054" s="20" t="s">
        <v>928</v>
      </c>
      <c r="E1054" s="20" t="s">
        <v>929</v>
      </c>
      <c r="F1054" s="20" t="s">
        <v>1250</v>
      </c>
      <c r="G1054" s="20" t="s">
        <v>1889</v>
      </c>
      <c r="I1054" s="20">
        <v>15916822186</v>
      </c>
      <c r="J1054" s="20" t="s">
        <v>1268</v>
      </c>
      <c r="K1054" s="20" t="s">
        <v>1890</v>
      </c>
      <c r="L1054" s="20" t="s">
        <v>1891</v>
      </c>
      <c r="M1054" s="20">
        <v>1088</v>
      </c>
      <c r="N1054" s="20">
        <v>1088</v>
      </c>
      <c r="O1054" s="20" t="s">
        <v>927</v>
      </c>
      <c r="P1054" s="20" t="s">
        <v>50</v>
      </c>
      <c r="Q1054" s="28"/>
      <c r="R1054" s="21" t="s">
        <v>84</v>
      </c>
      <c r="S1054" s="21"/>
      <c r="T1054" s="21" t="s">
        <v>53</v>
      </c>
      <c r="U1054" s="21" t="s">
        <v>1892</v>
      </c>
      <c r="V1054" s="46">
        <v>1</v>
      </c>
      <c r="W1054" s="26">
        <f t="shared" si="217"/>
        <v>1</v>
      </c>
      <c r="X1054" s="26">
        <f t="shared" si="222"/>
        <v>1</v>
      </c>
      <c r="Y1054" s="21">
        <v>10</v>
      </c>
      <c r="Z1054" s="22">
        <f t="shared" si="208"/>
        <v>1088</v>
      </c>
      <c r="AA1054" s="20" t="s">
        <v>1278</v>
      </c>
      <c r="AB1054" s="22"/>
      <c r="AC1054" s="22">
        <v>1</v>
      </c>
      <c r="AD1054" s="22"/>
      <c r="AE1054" s="22">
        <f t="shared" ref="AE1054:AE1055" si="229">N1054</f>
        <v>1088</v>
      </c>
      <c r="AF1054" s="22">
        <f t="shared" si="219"/>
        <v>1088</v>
      </c>
      <c r="AG1054" s="20">
        <f t="shared" ref="AG1054:AG1058" si="230">N1054</f>
        <v>1088</v>
      </c>
      <c r="AJ1054" s="22"/>
      <c r="AK1054" s="22"/>
      <c r="AL1054" s="22"/>
      <c r="AM1054" s="22"/>
      <c r="AN1054" s="22"/>
      <c r="AO1054" s="22" t="s">
        <v>1279</v>
      </c>
      <c r="AP1054" s="22" t="s">
        <v>1301</v>
      </c>
      <c r="AQ1054" s="22"/>
      <c r="AR1054" s="22"/>
    </row>
    <row r="1055" spans="1:47" s="20" customFormat="1" x14ac:dyDescent="0.15">
      <c r="A1055" s="21" t="s">
        <v>1273</v>
      </c>
      <c r="B1055" s="20" t="s">
        <v>918</v>
      </c>
      <c r="C1055" s="20" t="s">
        <v>919</v>
      </c>
      <c r="D1055" s="20" t="s">
        <v>941</v>
      </c>
      <c r="E1055" s="20" t="s">
        <v>1339</v>
      </c>
      <c r="F1055" s="20" t="s">
        <v>1250</v>
      </c>
      <c r="G1055" s="20" t="s">
        <v>1893</v>
      </c>
      <c r="I1055" s="20">
        <v>13712576539</v>
      </c>
      <c r="J1055" s="20" t="s">
        <v>1268</v>
      </c>
      <c r="K1055" s="20" t="s">
        <v>1577</v>
      </c>
      <c r="L1055" s="20" t="s">
        <v>1358</v>
      </c>
      <c r="M1055" s="20">
        <v>1088</v>
      </c>
      <c r="N1055" s="20">
        <v>1088</v>
      </c>
      <c r="O1055" s="20" t="s">
        <v>927</v>
      </c>
      <c r="P1055" s="20" t="s">
        <v>50</v>
      </c>
      <c r="Q1055" s="28"/>
      <c r="R1055" s="21" t="s">
        <v>99</v>
      </c>
      <c r="S1055" s="21"/>
      <c r="T1055" s="21" t="s">
        <v>53</v>
      </c>
      <c r="U1055" s="21" t="s">
        <v>1740</v>
      </c>
      <c r="V1055" s="46">
        <v>1</v>
      </c>
      <c r="W1055" s="26">
        <f t="shared" si="217"/>
        <v>1</v>
      </c>
      <c r="X1055" s="26">
        <f t="shared" si="222"/>
        <v>1</v>
      </c>
      <c r="Y1055" s="21">
        <v>10</v>
      </c>
      <c r="Z1055" s="22">
        <f t="shared" si="208"/>
        <v>1088</v>
      </c>
      <c r="AA1055" s="20" t="s">
        <v>1278</v>
      </c>
      <c r="AB1055" s="22"/>
      <c r="AC1055" s="22">
        <v>1</v>
      </c>
      <c r="AD1055" s="22"/>
      <c r="AE1055" s="22">
        <f t="shared" si="229"/>
        <v>1088</v>
      </c>
      <c r="AF1055" s="22">
        <f t="shared" si="219"/>
        <v>1088</v>
      </c>
      <c r="AG1055" s="20">
        <f t="shared" si="230"/>
        <v>1088</v>
      </c>
      <c r="AH1055" s="20" t="str">
        <f>VLOOKUP(U1055,[1]提成计算!B:I,8,FALSE)</f>
        <v>否</v>
      </c>
      <c r="AJ1055" s="22"/>
      <c r="AK1055" s="22"/>
      <c r="AL1055" s="22"/>
      <c r="AM1055" s="22"/>
      <c r="AN1055" s="22"/>
      <c r="AO1055" s="22" t="s">
        <v>1279</v>
      </c>
      <c r="AP1055" s="22" t="s">
        <v>1301</v>
      </c>
      <c r="AQ1055" s="22"/>
      <c r="AR1055" s="22"/>
    </row>
    <row r="1056" spans="1:47" s="20" customFormat="1" x14ac:dyDescent="0.15">
      <c r="A1056" s="21" t="s">
        <v>1273</v>
      </c>
      <c r="B1056" s="20" t="s">
        <v>918</v>
      </c>
      <c r="C1056" s="20" t="s">
        <v>919</v>
      </c>
      <c r="D1056" s="20" t="s">
        <v>936</v>
      </c>
      <c r="E1056" s="20" t="s">
        <v>963</v>
      </c>
      <c r="F1056" s="20" t="s">
        <v>1250</v>
      </c>
      <c r="G1056" s="20" t="s">
        <v>1894</v>
      </c>
      <c r="I1056" s="20">
        <v>15992911546</v>
      </c>
      <c r="J1056" s="20" t="s">
        <v>1268</v>
      </c>
      <c r="K1056" s="20" t="s">
        <v>1895</v>
      </c>
      <c r="L1056" s="20" t="s">
        <v>1896</v>
      </c>
      <c r="M1056" s="20">
        <v>1298</v>
      </c>
      <c r="N1056" s="20">
        <v>1298</v>
      </c>
      <c r="O1056" s="20" t="s">
        <v>927</v>
      </c>
      <c r="P1056" s="20" t="s">
        <v>50</v>
      </c>
      <c r="Q1056" s="28"/>
      <c r="R1056" s="21" t="s">
        <v>60</v>
      </c>
      <c r="S1056" s="21"/>
      <c r="T1056" s="21" t="s">
        <v>400</v>
      </c>
      <c r="U1056" s="21"/>
      <c r="V1056" s="46">
        <v>1</v>
      </c>
      <c r="W1056" s="26">
        <f t="shared" si="217"/>
        <v>1</v>
      </c>
      <c r="X1056" s="26">
        <f t="shared" si="222"/>
        <v>1</v>
      </c>
      <c r="Y1056" s="21">
        <v>6</v>
      </c>
      <c r="Z1056" s="22">
        <f t="shared" si="208"/>
        <v>1298</v>
      </c>
      <c r="AA1056" s="20" t="s">
        <v>1278</v>
      </c>
      <c r="AB1056" s="22">
        <v>1</v>
      </c>
      <c r="AC1056" s="22"/>
      <c r="AD1056" s="22">
        <f>N1056</f>
        <v>1298</v>
      </c>
      <c r="AE1056" s="22"/>
      <c r="AF1056" s="22">
        <f t="shared" si="219"/>
        <v>1298</v>
      </c>
      <c r="AG1056" s="20">
        <f t="shared" si="230"/>
        <v>1298</v>
      </c>
      <c r="AJ1056" s="22"/>
      <c r="AK1056" s="22"/>
      <c r="AL1056" s="22"/>
      <c r="AM1056" s="22"/>
      <c r="AN1056" s="22"/>
      <c r="AO1056" s="22" t="s">
        <v>1279</v>
      </c>
      <c r="AP1056" s="22" t="s">
        <v>1301</v>
      </c>
      <c r="AQ1056" s="22"/>
      <c r="AR1056" s="22"/>
    </row>
    <row r="1057" spans="1:47" s="20" customFormat="1" x14ac:dyDescent="0.15">
      <c r="A1057" s="21" t="s">
        <v>1273</v>
      </c>
      <c r="B1057" s="20" t="s">
        <v>918</v>
      </c>
      <c r="C1057" s="20" t="s">
        <v>919</v>
      </c>
      <c r="D1057" s="20" t="s">
        <v>941</v>
      </c>
      <c r="E1057" s="20" t="s">
        <v>1487</v>
      </c>
      <c r="F1057" s="20" t="s">
        <v>1250</v>
      </c>
      <c r="G1057" s="20" t="s">
        <v>1897</v>
      </c>
      <c r="I1057" s="20">
        <v>13763252367</v>
      </c>
      <c r="J1057" s="20" t="s">
        <v>1268</v>
      </c>
      <c r="K1057" s="20" t="s">
        <v>1577</v>
      </c>
      <c r="L1057" s="20" t="s">
        <v>1898</v>
      </c>
      <c r="M1057" s="20">
        <v>1398</v>
      </c>
      <c r="N1057" s="20">
        <v>1398</v>
      </c>
      <c r="O1057" s="20" t="s">
        <v>927</v>
      </c>
      <c r="P1057" s="20" t="s">
        <v>50</v>
      </c>
      <c r="Q1057" s="28"/>
      <c r="R1057" s="21" t="s">
        <v>99</v>
      </c>
      <c r="S1057" s="21"/>
      <c r="T1057" s="21" t="s">
        <v>53</v>
      </c>
      <c r="U1057" s="21" t="s">
        <v>1740</v>
      </c>
      <c r="V1057" s="46">
        <v>1</v>
      </c>
      <c r="W1057" s="26">
        <f t="shared" si="217"/>
        <v>1</v>
      </c>
      <c r="X1057" s="26">
        <f t="shared" si="222"/>
        <v>1</v>
      </c>
      <c r="Y1057" s="21">
        <v>20</v>
      </c>
      <c r="Z1057" s="22">
        <f t="shared" si="208"/>
        <v>1398</v>
      </c>
      <c r="AA1057" s="20" t="s">
        <v>1278</v>
      </c>
      <c r="AB1057" s="22"/>
      <c r="AC1057" s="22">
        <v>1</v>
      </c>
      <c r="AD1057" s="22"/>
      <c r="AE1057" s="22">
        <f t="shared" ref="AE1057:AE1065" si="231">N1057</f>
        <v>1398</v>
      </c>
      <c r="AF1057" s="22">
        <f t="shared" si="219"/>
        <v>1398</v>
      </c>
      <c r="AG1057" s="20">
        <f t="shared" si="230"/>
        <v>1398</v>
      </c>
      <c r="AH1057" s="20" t="str">
        <f>VLOOKUP(U1057,[1]提成计算!B:I,8,FALSE)</f>
        <v>否</v>
      </c>
      <c r="AJ1057" s="22"/>
      <c r="AK1057" s="22"/>
      <c r="AL1057" s="22"/>
      <c r="AM1057" s="22"/>
      <c r="AN1057" s="22"/>
      <c r="AO1057" s="22" t="s">
        <v>1279</v>
      </c>
      <c r="AP1057" s="22" t="s">
        <v>1301</v>
      </c>
      <c r="AQ1057" s="22"/>
      <c r="AR1057" s="22"/>
    </row>
    <row r="1058" spans="1:47" s="20" customFormat="1" x14ac:dyDescent="0.15">
      <c r="A1058" s="21" t="s">
        <v>1273</v>
      </c>
      <c r="B1058" s="20" t="s">
        <v>918</v>
      </c>
      <c r="C1058" s="20" t="s">
        <v>919</v>
      </c>
      <c r="D1058" s="20" t="s">
        <v>941</v>
      </c>
      <c r="E1058" s="20" t="s">
        <v>1339</v>
      </c>
      <c r="F1058" s="20" t="s">
        <v>1250</v>
      </c>
      <c r="G1058" s="20" t="s">
        <v>1899</v>
      </c>
      <c r="I1058" s="20">
        <v>15017851991</v>
      </c>
      <c r="J1058" s="20" t="s">
        <v>1268</v>
      </c>
      <c r="K1058" s="20" t="s">
        <v>1577</v>
      </c>
      <c r="L1058" s="20" t="s">
        <v>1358</v>
      </c>
      <c r="M1058" s="20">
        <v>1088</v>
      </c>
      <c r="N1058" s="20">
        <v>1088</v>
      </c>
      <c r="O1058" s="20" t="s">
        <v>927</v>
      </c>
      <c r="P1058" s="20" t="s">
        <v>50</v>
      </c>
      <c r="Q1058" s="28"/>
      <c r="R1058" s="21" t="s">
        <v>99</v>
      </c>
      <c r="S1058" s="21"/>
      <c r="T1058" s="21" t="s">
        <v>53</v>
      </c>
      <c r="U1058" s="21" t="s">
        <v>1740</v>
      </c>
      <c r="V1058" s="46">
        <v>1</v>
      </c>
      <c r="W1058" s="26">
        <f t="shared" si="217"/>
        <v>1</v>
      </c>
      <c r="X1058" s="26">
        <f t="shared" si="222"/>
        <v>1</v>
      </c>
      <c r="Y1058" s="21">
        <v>10</v>
      </c>
      <c r="Z1058" s="22">
        <f t="shared" si="208"/>
        <v>1088</v>
      </c>
      <c r="AA1058" s="20" t="s">
        <v>1278</v>
      </c>
      <c r="AB1058" s="22"/>
      <c r="AC1058" s="22">
        <v>1</v>
      </c>
      <c r="AD1058" s="22"/>
      <c r="AE1058" s="22">
        <f t="shared" si="231"/>
        <v>1088</v>
      </c>
      <c r="AF1058" s="22">
        <f t="shared" si="219"/>
        <v>1088</v>
      </c>
      <c r="AG1058" s="20">
        <f t="shared" si="230"/>
        <v>1088</v>
      </c>
      <c r="AH1058" s="20" t="str">
        <f>VLOOKUP(U1058,[1]提成计算!B:I,8,FALSE)</f>
        <v>否</v>
      </c>
      <c r="AJ1058" s="22"/>
      <c r="AK1058" s="22"/>
      <c r="AL1058" s="22"/>
      <c r="AM1058" s="22"/>
      <c r="AN1058" s="22"/>
      <c r="AO1058" s="22" t="s">
        <v>1279</v>
      </c>
      <c r="AP1058" s="22" t="s">
        <v>1301</v>
      </c>
      <c r="AQ1058" s="22"/>
      <c r="AR1058" s="22"/>
    </row>
    <row r="1059" spans="1:47" s="20" customFormat="1" x14ac:dyDescent="0.15">
      <c r="A1059" s="21" t="s">
        <v>1273</v>
      </c>
      <c r="B1059" s="20" t="s">
        <v>918</v>
      </c>
      <c r="C1059" s="20" t="s">
        <v>919</v>
      </c>
      <c r="D1059" s="20" t="s">
        <v>941</v>
      </c>
      <c r="E1059" s="20" t="s">
        <v>1339</v>
      </c>
      <c r="F1059" s="20" t="s">
        <v>1250</v>
      </c>
      <c r="G1059" s="20" t="s">
        <v>1900</v>
      </c>
      <c r="I1059" s="20">
        <v>15019102568</v>
      </c>
      <c r="J1059" s="20" t="s">
        <v>924</v>
      </c>
      <c r="K1059" s="20" t="s">
        <v>1577</v>
      </c>
      <c r="L1059" s="20" t="s">
        <v>1376</v>
      </c>
      <c r="M1059" s="20">
        <v>1088</v>
      </c>
      <c r="N1059" s="20">
        <v>1088</v>
      </c>
      <c r="O1059" s="20" t="s">
        <v>927</v>
      </c>
      <c r="P1059" s="20" t="s">
        <v>50</v>
      </c>
      <c r="Q1059" s="28"/>
      <c r="R1059" s="21" t="s">
        <v>99</v>
      </c>
      <c r="S1059" s="25" t="s">
        <v>1341</v>
      </c>
      <c r="T1059" s="21" t="s">
        <v>53</v>
      </c>
      <c r="U1059" s="21" t="s">
        <v>1740</v>
      </c>
      <c r="V1059" s="46">
        <v>1</v>
      </c>
      <c r="W1059" s="26">
        <f t="shared" si="217"/>
        <v>1</v>
      </c>
      <c r="X1059" s="26"/>
      <c r="Y1059" s="21">
        <v>10</v>
      </c>
      <c r="Z1059" s="22">
        <f t="shared" si="208"/>
        <v>1088</v>
      </c>
      <c r="AA1059" s="20" t="s">
        <v>1278</v>
      </c>
      <c r="AB1059" s="22"/>
      <c r="AC1059" s="22">
        <v>1</v>
      </c>
      <c r="AD1059" s="22"/>
      <c r="AE1059" s="22">
        <f t="shared" si="231"/>
        <v>1088</v>
      </c>
      <c r="AF1059" s="22">
        <f t="shared" si="219"/>
        <v>1088</v>
      </c>
      <c r="AH1059" s="22"/>
      <c r="AI1059" s="22"/>
      <c r="AJ1059" s="22">
        <f>N1059</f>
        <v>1088</v>
      </c>
      <c r="AK1059" s="22"/>
      <c r="AL1059" s="22" t="s">
        <v>1871</v>
      </c>
      <c r="AM1059" s="22"/>
      <c r="AN1059" s="22"/>
      <c r="AO1059" s="22" t="s">
        <v>1279</v>
      </c>
      <c r="AP1059" s="22" t="s">
        <v>1301</v>
      </c>
      <c r="AQ1059" s="22"/>
      <c r="AR1059" s="22"/>
      <c r="AS1059" s="20">
        <f>IF(Y1059&gt;=10,VLOOKUP(U1059,[2]提成计算!B:T,19,FALSE),VLOOKUP(U1059,[2]提成计算!B:T,18,FALSE))</f>
        <v>0.1</v>
      </c>
      <c r="AT1059" s="20">
        <f t="shared" ref="AT1059" si="232">IF(AD1059*AS1059&gt;0,AD1059*AS1059,AE1059*AS1059)</f>
        <v>108.80000000000001</v>
      </c>
      <c r="AU1059" s="20">
        <f t="shared" ref="AU1059" si="233">IF(AND(AK1059&lt;0,AK1059+AT1059&lt;0),AT1059,AK1059)</f>
        <v>0</v>
      </c>
    </row>
    <row r="1060" spans="1:47" s="20" customFormat="1" x14ac:dyDescent="0.15">
      <c r="A1060" s="21" t="s">
        <v>1273</v>
      </c>
      <c r="B1060" s="20" t="s">
        <v>918</v>
      </c>
      <c r="C1060" s="20" t="s">
        <v>919</v>
      </c>
      <c r="D1060" s="20" t="s">
        <v>941</v>
      </c>
      <c r="E1060" s="20" t="s">
        <v>1487</v>
      </c>
      <c r="F1060" s="20" t="s">
        <v>1250</v>
      </c>
      <c r="G1060" s="20" t="s">
        <v>1901</v>
      </c>
      <c r="I1060" s="20">
        <v>18881741673</v>
      </c>
      <c r="J1060" s="20" t="s">
        <v>1268</v>
      </c>
      <c r="K1060" s="20" t="s">
        <v>1902</v>
      </c>
      <c r="L1060" s="20" t="s">
        <v>1358</v>
      </c>
      <c r="M1060" s="20">
        <v>1088</v>
      </c>
      <c r="N1060" s="20">
        <v>1088</v>
      </c>
      <c r="O1060" s="20" t="s">
        <v>927</v>
      </c>
      <c r="P1060" s="20" t="s">
        <v>50</v>
      </c>
      <c r="Q1060" s="28"/>
      <c r="R1060" s="21" t="s">
        <v>99</v>
      </c>
      <c r="S1060" s="21" t="s">
        <v>99</v>
      </c>
      <c r="T1060" s="21" t="s">
        <v>53</v>
      </c>
      <c r="U1060" s="21" t="s">
        <v>1903</v>
      </c>
      <c r="V1060" s="46">
        <v>1</v>
      </c>
      <c r="W1060" s="26">
        <f t="shared" si="217"/>
        <v>1</v>
      </c>
      <c r="X1060" s="26">
        <f t="shared" si="222"/>
        <v>1</v>
      </c>
      <c r="Y1060" s="21">
        <v>10</v>
      </c>
      <c r="Z1060" s="22">
        <f t="shared" si="208"/>
        <v>1088</v>
      </c>
      <c r="AA1060" s="20" t="s">
        <v>1278</v>
      </c>
      <c r="AB1060" s="22"/>
      <c r="AC1060" s="22">
        <v>1</v>
      </c>
      <c r="AD1060" s="22"/>
      <c r="AE1060" s="22">
        <f t="shared" si="231"/>
        <v>1088</v>
      </c>
      <c r="AF1060" s="22">
        <f t="shared" si="219"/>
        <v>1088</v>
      </c>
      <c r="AG1060" s="20">
        <f t="shared" ref="AG1060:AG1064" si="234">N1060</f>
        <v>1088</v>
      </c>
      <c r="AH1060" s="20" t="str">
        <f>VLOOKUP(U1060,[1]提成计算!B:I,8,FALSE)</f>
        <v xml:space="preserve"> </v>
      </c>
      <c r="AJ1060" s="22"/>
      <c r="AK1060" s="22"/>
      <c r="AL1060" s="22"/>
      <c r="AM1060" s="22"/>
      <c r="AN1060" s="22"/>
      <c r="AO1060" s="22" t="s">
        <v>1279</v>
      </c>
      <c r="AP1060" s="22" t="s">
        <v>1301</v>
      </c>
      <c r="AQ1060" s="22"/>
      <c r="AR1060" s="22"/>
    </row>
    <row r="1061" spans="1:47" s="20" customFormat="1" x14ac:dyDescent="0.15">
      <c r="A1061" s="21" t="s">
        <v>1273</v>
      </c>
      <c r="B1061" s="20" t="s">
        <v>918</v>
      </c>
      <c r="C1061" s="20" t="s">
        <v>919</v>
      </c>
      <c r="D1061" s="20" t="s">
        <v>928</v>
      </c>
      <c r="E1061" s="20" t="s">
        <v>969</v>
      </c>
      <c r="F1061" s="20" t="s">
        <v>1250</v>
      </c>
      <c r="G1061" s="20" t="s">
        <v>1904</v>
      </c>
      <c r="I1061" s="20">
        <v>13418390632</v>
      </c>
      <c r="J1061" s="20" t="s">
        <v>1268</v>
      </c>
      <c r="K1061" s="20" t="s">
        <v>954</v>
      </c>
      <c r="L1061" s="20" t="s">
        <v>1358</v>
      </c>
      <c r="M1061" s="20">
        <v>1088</v>
      </c>
      <c r="N1061" s="20">
        <v>1088</v>
      </c>
      <c r="O1061" s="20" t="s">
        <v>927</v>
      </c>
      <c r="P1061" s="20" t="s">
        <v>50</v>
      </c>
      <c r="Q1061" s="28"/>
      <c r="R1061" s="21" t="s">
        <v>84</v>
      </c>
      <c r="S1061" s="21"/>
      <c r="T1061" s="21" t="s">
        <v>53</v>
      </c>
      <c r="U1061" s="21" t="s">
        <v>957</v>
      </c>
      <c r="V1061" s="46">
        <v>1</v>
      </c>
      <c r="W1061" s="26">
        <f t="shared" si="217"/>
        <v>1</v>
      </c>
      <c r="X1061" s="26">
        <f t="shared" si="222"/>
        <v>1</v>
      </c>
      <c r="Y1061" s="21">
        <v>10</v>
      </c>
      <c r="Z1061" s="22">
        <f t="shared" si="208"/>
        <v>1088</v>
      </c>
      <c r="AA1061" s="20" t="s">
        <v>1278</v>
      </c>
      <c r="AB1061" s="22"/>
      <c r="AC1061" s="22">
        <v>1</v>
      </c>
      <c r="AD1061" s="22"/>
      <c r="AE1061" s="22">
        <f t="shared" si="231"/>
        <v>1088</v>
      </c>
      <c r="AF1061" s="22">
        <f t="shared" si="219"/>
        <v>1088</v>
      </c>
      <c r="AG1061" s="20">
        <f t="shared" si="234"/>
        <v>1088</v>
      </c>
      <c r="AJ1061" s="22"/>
      <c r="AK1061" s="22"/>
      <c r="AL1061" s="22"/>
      <c r="AM1061" s="22"/>
      <c r="AN1061" s="22"/>
      <c r="AO1061" s="22" t="s">
        <v>1279</v>
      </c>
      <c r="AP1061" s="22" t="s">
        <v>1301</v>
      </c>
      <c r="AQ1061" s="22"/>
      <c r="AR1061" s="22"/>
    </row>
    <row r="1062" spans="1:47" s="20" customFormat="1" x14ac:dyDescent="0.15">
      <c r="A1062" s="21" t="s">
        <v>1273</v>
      </c>
      <c r="B1062" s="20" t="s">
        <v>918</v>
      </c>
      <c r="C1062" s="20" t="s">
        <v>919</v>
      </c>
      <c r="D1062" s="20" t="s">
        <v>920</v>
      </c>
      <c r="E1062" s="20" t="s">
        <v>979</v>
      </c>
      <c r="F1062" s="20" t="s">
        <v>1250</v>
      </c>
      <c r="G1062" s="20" t="s">
        <v>1905</v>
      </c>
      <c r="I1062" s="20">
        <v>13713083011</v>
      </c>
      <c r="J1062" s="20" t="s">
        <v>1268</v>
      </c>
      <c r="K1062" s="20" t="s">
        <v>160</v>
      </c>
      <c r="L1062" s="20" t="s">
        <v>1358</v>
      </c>
      <c r="M1062" s="20">
        <v>1088</v>
      </c>
      <c r="N1062" s="20">
        <v>1088</v>
      </c>
      <c r="O1062" s="20" t="s">
        <v>927</v>
      </c>
      <c r="P1062" s="20" t="s">
        <v>50</v>
      </c>
      <c r="Q1062" s="28"/>
      <c r="R1062" s="21" t="s">
        <v>161</v>
      </c>
      <c r="S1062" s="21"/>
      <c r="T1062" s="21" t="s">
        <v>53</v>
      </c>
      <c r="U1062" s="21" t="s">
        <v>162</v>
      </c>
      <c r="V1062" s="46">
        <v>1</v>
      </c>
      <c r="W1062" s="26">
        <f t="shared" si="217"/>
        <v>1</v>
      </c>
      <c r="X1062" s="26">
        <f t="shared" si="222"/>
        <v>1</v>
      </c>
      <c r="Y1062" s="21">
        <v>10</v>
      </c>
      <c r="Z1062" s="22">
        <f t="shared" si="208"/>
        <v>1088</v>
      </c>
      <c r="AA1062" s="20" t="s">
        <v>1278</v>
      </c>
      <c r="AB1062" s="22"/>
      <c r="AC1062" s="22">
        <v>1</v>
      </c>
      <c r="AD1062" s="22"/>
      <c r="AE1062" s="22">
        <f t="shared" si="231"/>
        <v>1088</v>
      </c>
      <c r="AF1062" s="22">
        <f t="shared" si="219"/>
        <v>1088</v>
      </c>
      <c r="AG1062" s="20">
        <f t="shared" si="234"/>
        <v>1088</v>
      </c>
      <c r="AH1062" s="20" t="str">
        <f>VLOOKUP(U1062,[1]提成计算!B:I,8,FALSE)</f>
        <v>否</v>
      </c>
      <c r="AJ1062" s="22"/>
      <c r="AK1062" s="22"/>
      <c r="AL1062" s="22"/>
      <c r="AM1062" s="22"/>
      <c r="AN1062" s="22"/>
      <c r="AO1062" s="22" t="s">
        <v>1279</v>
      </c>
      <c r="AP1062" s="22" t="s">
        <v>1301</v>
      </c>
      <c r="AQ1062" s="22"/>
      <c r="AR1062" s="22"/>
    </row>
    <row r="1063" spans="1:47" s="20" customFormat="1" x14ac:dyDescent="0.15">
      <c r="A1063" s="21" t="s">
        <v>1273</v>
      </c>
      <c r="B1063" s="20" t="s">
        <v>918</v>
      </c>
      <c r="C1063" s="20" t="s">
        <v>919</v>
      </c>
      <c r="D1063" s="20" t="s">
        <v>941</v>
      </c>
      <c r="E1063" s="20" t="s">
        <v>942</v>
      </c>
      <c r="F1063" s="20" t="s">
        <v>1250</v>
      </c>
      <c r="G1063" s="20" t="s">
        <v>1906</v>
      </c>
      <c r="I1063" s="20">
        <v>13713177730</v>
      </c>
      <c r="J1063" s="20" t="s">
        <v>1268</v>
      </c>
      <c r="K1063" s="20" t="s">
        <v>98</v>
      </c>
      <c r="L1063" s="20" t="s">
        <v>1358</v>
      </c>
      <c r="M1063" s="20">
        <v>1088</v>
      </c>
      <c r="N1063" s="20">
        <v>1088</v>
      </c>
      <c r="O1063" s="20" t="s">
        <v>927</v>
      </c>
      <c r="P1063" s="20" t="s">
        <v>50</v>
      </c>
      <c r="Q1063" s="28"/>
      <c r="R1063" s="21" t="s">
        <v>99</v>
      </c>
      <c r="S1063" s="21"/>
      <c r="T1063" s="21" t="s">
        <v>53</v>
      </c>
      <c r="U1063" s="21" t="s">
        <v>100</v>
      </c>
      <c r="V1063" s="46">
        <v>1</v>
      </c>
      <c r="W1063" s="26">
        <f t="shared" si="217"/>
        <v>1</v>
      </c>
      <c r="X1063" s="26">
        <f t="shared" si="222"/>
        <v>1</v>
      </c>
      <c r="Y1063" s="21">
        <v>10</v>
      </c>
      <c r="Z1063" s="22">
        <f t="shared" si="208"/>
        <v>1088</v>
      </c>
      <c r="AA1063" s="20" t="s">
        <v>1278</v>
      </c>
      <c r="AB1063" s="22"/>
      <c r="AC1063" s="22">
        <v>1</v>
      </c>
      <c r="AD1063" s="22"/>
      <c r="AE1063" s="22">
        <f t="shared" si="231"/>
        <v>1088</v>
      </c>
      <c r="AF1063" s="22">
        <f t="shared" si="219"/>
        <v>1088</v>
      </c>
      <c r="AG1063" s="20">
        <f t="shared" si="234"/>
        <v>1088</v>
      </c>
      <c r="AH1063" s="20" t="str">
        <f>VLOOKUP(U1063,[1]提成计算!B:I,8,FALSE)</f>
        <v xml:space="preserve"> </v>
      </c>
      <c r="AJ1063" s="22"/>
      <c r="AK1063" s="22"/>
      <c r="AL1063" s="22"/>
      <c r="AM1063" s="22"/>
      <c r="AN1063" s="22"/>
      <c r="AO1063" s="22" t="s">
        <v>1279</v>
      </c>
      <c r="AP1063" s="22" t="s">
        <v>1301</v>
      </c>
      <c r="AQ1063" s="22"/>
      <c r="AR1063" s="22"/>
    </row>
    <row r="1064" spans="1:47" s="20" customFormat="1" x14ac:dyDescent="0.15">
      <c r="A1064" s="21" t="s">
        <v>1273</v>
      </c>
      <c r="B1064" s="20" t="s">
        <v>918</v>
      </c>
      <c r="C1064" s="20" t="s">
        <v>919</v>
      </c>
      <c r="D1064" s="20" t="s">
        <v>936</v>
      </c>
      <c r="E1064" s="20" t="s">
        <v>963</v>
      </c>
      <c r="F1064" s="20" t="s">
        <v>1250</v>
      </c>
      <c r="G1064" s="20" t="s">
        <v>1907</v>
      </c>
      <c r="I1064" s="20">
        <v>13988790125</v>
      </c>
      <c r="J1064" s="20" t="s">
        <v>1268</v>
      </c>
      <c r="K1064" s="20" t="s">
        <v>1895</v>
      </c>
      <c r="L1064" s="20" t="s">
        <v>1891</v>
      </c>
      <c r="M1064" s="20">
        <v>1088</v>
      </c>
      <c r="N1064" s="20">
        <v>1088</v>
      </c>
      <c r="O1064" s="20" t="s">
        <v>927</v>
      </c>
      <c r="P1064" s="20" t="s">
        <v>50</v>
      </c>
      <c r="Q1064" s="28"/>
      <c r="R1064" s="21" t="s">
        <v>60</v>
      </c>
      <c r="S1064" s="21"/>
      <c r="T1064" s="21" t="s">
        <v>400</v>
      </c>
      <c r="U1064" s="21"/>
      <c r="V1064" s="46">
        <v>1</v>
      </c>
      <c r="W1064" s="26">
        <f t="shared" si="217"/>
        <v>1</v>
      </c>
      <c r="X1064" s="26">
        <f t="shared" si="222"/>
        <v>1</v>
      </c>
      <c r="Y1064" s="21">
        <v>10</v>
      </c>
      <c r="Z1064" s="22">
        <f t="shared" si="208"/>
        <v>1088</v>
      </c>
      <c r="AA1064" s="20" t="s">
        <v>1278</v>
      </c>
      <c r="AB1064" s="22"/>
      <c r="AC1064" s="22">
        <v>1</v>
      </c>
      <c r="AD1064" s="22"/>
      <c r="AE1064" s="22">
        <f t="shared" si="231"/>
        <v>1088</v>
      </c>
      <c r="AF1064" s="22">
        <f t="shared" si="219"/>
        <v>1088</v>
      </c>
      <c r="AG1064" s="20">
        <f t="shared" si="234"/>
        <v>1088</v>
      </c>
      <c r="AJ1064" s="22"/>
      <c r="AK1064" s="22"/>
      <c r="AL1064" s="22"/>
      <c r="AM1064" s="22"/>
      <c r="AN1064" s="22"/>
      <c r="AO1064" s="22" t="s">
        <v>1279</v>
      </c>
      <c r="AP1064" s="22" t="s">
        <v>1301</v>
      </c>
      <c r="AQ1064" s="22"/>
      <c r="AR1064" s="22"/>
    </row>
    <row r="1065" spans="1:47" s="20" customFormat="1" x14ac:dyDescent="0.15">
      <c r="A1065" s="21" t="s">
        <v>1273</v>
      </c>
      <c r="B1065" s="20" t="s">
        <v>918</v>
      </c>
      <c r="C1065" s="20" t="s">
        <v>919</v>
      </c>
      <c r="D1065" s="20" t="s">
        <v>941</v>
      </c>
      <c r="E1065" s="20" t="s">
        <v>1339</v>
      </c>
      <c r="F1065" s="20" t="s">
        <v>1250</v>
      </c>
      <c r="G1065" s="20" t="s">
        <v>1908</v>
      </c>
      <c r="I1065" s="20">
        <v>13431319201</v>
      </c>
      <c r="J1065" s="20" t="s">
        <v>924</v>
      </c>
      <c r="K1065" s="20" t="s">
        <v>1573</v>
      </c>
      <c r="L1065" s="20" t="s">
        <v>1299</v>
      </c>
      <c r="M1065" s="20">
        <v>888</v>
      </c>
      <c r="N1065" s="20">
        <v>888</v>
      </c>
      <c r="O1065" s="20" t="s">
        <v>927</v>
      </c>
      <c r="P1065" s="20" t="s">
        <v>50</v>
      </c>
      <c r="Q1065" s="28"/>
      <c r="R1065" s="21" t="s">
        <v>99</v>
      </c>
      <c r="S1065" s="25" t="s">
        <v>1341</v>
      </c>
      <c r="T1065" s="21" t="s">
        <v>53</v>
      </c>
      <c r="U1065" s="21" t="s">
        <v>1740</v>
      </c>
      <c r="V1065" s="46">
        <v>1</v>
      </c>
      <c r="W1065" s="26">
        <f t="shared" si="217"/>
        <v>1</v>
      </c>
      <c r="X1065" s="26"/>
      <c r="Y1065" s="21">
        <v>12</v>
      </c>
      <c r="Z1065" s="22">
        <f t="shared" si="208"/>
        <v>888</v>
      </c>
      <c r="AA1065" s="20" t="s">
        <v>1278</v>
      </c>
      <c r="AB1065" s="22"/>
      <c r="AC1065" s="22">
        <v>1</v>
      </c>
      <c r="AD1065" s="22"/>
      <c r="AE1065" s="22">
        <f t="shared" si="231"/>
        <v>888</v>
      </c>
      <c r="AF1065" s="22">
        <f t="shared" si="219"/>
        <v>888</v>
      </c>
      <c r="AH1065" s="22"/>
      <c r="AI1065" s="22"/>
      <c r="AJ1065" s="22">
        <f>N1065</f>
        <v>888</v>
      </c>
      <c r="AK1065" s="22">
        <f>IF(O1065="(传统)XDSL",VLOOKUP(S1065,[2]直销续费率明细!C:I,7,FALSE)*1,IF(O1065="GPON+XDSL",VLOOKUP(S1065,[2]直销续费率明细!C:I,7,FALSE)*1,VLOOKUP(S1065,[2]直销续费率明细!C:I,5,FALSE)*1))</f>
        <v>25</v>
      </c>
      <c r="AL1065" s="22" t="s">
        <v>1309</v>
      </c>
      <c r="AM1065" s="22"/>
      <c r="AN1065" s="22"/>
      <c r="AO1065" s="22" t="s">
        <v>1279</v>
      </c>
      <c r="AP1065" s="22" t="s">
        <v>1301</v>
      </c>
      <c r="AQ1065" s="22"/>
      <c r="AR1065" s="22"/>
      <c r="AS1065" s="20">
        <f>IF(Y1065&gt;=10,VLOOKUP(U1065,[2]提成计算!B:T,19,FALSE),VLOOKUP(U1065,[2]提成计算!B:T,18,FALSE))</f>
        <v>0.1</v>
      </c>
      <c r="AT1065" s="20">
        <f t="shared" ref="AT1065" si="235">IF(AD1065*AS1065&gt;0,AD1065*AS1065,AE1065*AS1065)</f>
        <v>88.800000000000011</v>
      </c>
      <c r="AU1065" s="20">
        <f t="shared" ref="AU1065" si="236">IF(AND(AK1065&lt;0,AK1065+AT1065&lt;0),-AT1065,AK1065)</f>
        <v>25</v>
      </c>
    </row>
    <row r="1066" spans="1:47" s="20" customFormat="1" x14ac:dyDescent="0.15">
      <c r="A1066" s="21" t="s">
        <v>1273</v>
      </c>
      <c r="B1066" s="20" t="s">
        <v>918</v>
      </c>
      <c r="C1066" s="20" t="s">
        <v>919</v>
      </c>
      <c r="D1066" s="20" t="s">
        <v>941</v>
      </c>
      <c r="E1066" s="20" t="s">
        <v>949</v>
      </c>
      <c r="F1066" s="20" t="s">
        <v>1250</v>
      </c>
      <c r="G1066" s="20" t="s">
        <v>1909</v>
      </c>
      <c r="I1066" s="20">
        <v>13544777728</v>
      </c>
      <c r="J1066" s="20" t="s">
        <v>1049</v>
      </c>
      <c r="K1066" s="20" t="s">
        <v>153</v>
      </c>
      <c r="L1066" s="20" t="s">
        <v>1898</v>
      </c>
      <c r="M1066" s="20">
        <v>-1398</v>
      </c>
      <c r="N1066" s="20">
        <v>-1398</v>
      </c>
      <c r="O1066" s="20" t="s">
        <v>927</v>
      </c>
      <c r="P1066" s="20" t="s">
        <v>1910</v>
      </c>
      <c r="Q1066" s="28"/>
      <c r="R1066" s="21" t="s">
        <v>99</v>
      </c>
      <c r="S1066" s="21"/>
      <c r="T1066" s="21" t="s">
        <v>53</v>
      </c>
      <c r="U1066" s="21" t="s">
        <v>154</v>
      </c>
      <c r="V1066" s="46"/>
      <c r="W1066" s="26"/>
      <c r="X1066" s="26"/>
      <c r="Y1066" s="21">
        <v>20</v>
      </c>
      <c r="Z1066" s="22">
        <f t="shared" si="208"/>
        <v>-1398</v>
      </c>
      <c r="AA1066" s="20" t="s">
        <v>1911</v>
      </c>
      <c r="AB1066" s="22"/>
      <c r="AC1066" s="22"/>
      <c r="AD1066" s="22"/>
      <c r="AE1066" s="22"/>
      <c r="AF1066" s="22"/>
      <c r="AH1066" s="20" t="str">
        <f>VLOOKUP(U1066,[1]提成计算!B:I,8,FALSE)</f>
        <v xml:space="preserve"> </v>
      </c>
      <c r="AJ1066" s="22"/>
      <c r="AK1066" s="22"/>
      <c r="AL1066" s="22"/>
      <c r="AM1066" s="22"/>
      <c r="AN1066" s="22"/>
      <c r="AO1066" s="22" t="s">
        <v>1279</v>
      </c>
      <c r="AP1066" s="22" t="s">
        <v>1301</v>
      </c>
      <c r="AQ1066" s="22"/>
      <c r="AR1066" s="22"/>
    </row>
    <row r="1067" spans="1:47" s="20" customFormat="1" x14ac:dyDescent="0.15">
      <c r="A1067" s="21" t="s">
        <v>1273</v>
      </c>
      <c r="B1067" s="20" t="s">
        <v>918</v>
      </c>
      <c r="C1067" s="20" t="s">
        <v>919</v>
      </c>
      <c r="D1067" s="20" t="s">
        <v>928</v>
      </c>
      <c r="E1067" s="20" t="s">
        <v>929</v>
      </c>
      <c r="F1067" s="20" t="s">
        <v>1250</v>
      </c>
      <c r="G1067" s="20" t="s">
        <v>1912</v>
      </c>
      <c r="I1067" s="20">
        <v>13427824987</v>
      </c>
      <c r="J1067" s="20" t="s">
        <v>1268</v>
      </c>
      <c r="K1067" s="20" t="s">
        <v>1913</v>
      </c>
      <c r="L1067" s="20" t="s">
        <v>1914</v>
      </c>
      <c r="M1067" s="20">
        <v>828</v>
      </c>
      <c r="N1067" s="20">
        <v>828</v>
      </c>
      <c r="O1067" s="20" t="s">
        <v>927</v>
      </c>
      <c r="P1067" s="20" t="s">
        <v>50</v>
      </c>
      <c r="Q1067" s="28"/>
      <c r="R1067" s="21" t="s">
        <v>84</v>
      </c>
      <c r="S1067" s="21"/>
      <c r="T1067" s="21" t="s">
        <v>53</v>
      </c>
      <c r="U1067" s="21" t="s">
        <v>1915</v>
      </c>
      <c r="V1067" s="46">
        <v>1</v>
      </c>
      <c r="W1067" s="26">
        <f t="shared" ref="W1067:W1088" si="237">V1067</f>
        <v>1</v>
      </c>
      <c r="X1067" s="26">
        <f t="shared" ref="X1067:X1088" si="238">V1067</f>
        <v>1</v>
      </c>
      <c r="Y1067" s="21">
        <v>4</v>
      </c>
      <c r="Z1067" s="22">
        <f t="shared" si="208"/>
        <v>828</v>
      </c>
      <c r="AA1067" s="20" t="s">
        <v>1278</v>
      </c>
      <c r="AB1067" s="22">
        <v>1</v>
      </c>
      <c r="AC1067" s="22"/>
      <c r="AD1067" s="22">
        <f t="shared" ref="AD1067:AD1072" si="239">N1067</f>
        <v>828</v>
      </c>
      <c r="AE1067" s="22"/>
      <c r="AF1067" s="22">
        <f t="shared" ref="AF1067:AF1088" si="240">N1067</f>
        <v>828</v>
      </c>
      <c r="AG1067" s="20">
        <f>N1067</f>
        <v>828</v>
      </c>
      <c r="AH1067" s="20" t="str">
        <f>VLOOKUP(U1067,[1]提成计算!B:I,8,FALSE)</f>
        <v xml:space="preserve"> </v>
      </c>
      <c r="AJ1067" s="22"/>
      <c r="AK1067" s="22"/>
      <c r="AL1067" s="22"/>
      <c r="AM1067" s="22"/>
      <c r="AN1067" s="22"/>
      <c r="AO1067" s="22" t="s">
        <v>1279</v>
      </c>
      <c r="AP1067" s="22" t="s">
        <v>1301</v>
      </c>
      <c r="AQ1067" s="22"/>
      <c r="AR1067" s="22"/>
    </row>
    <row r="1068" spans="1:47" s="20" customFormat="1" x14ac:dyDescent="0.15">
      <c r="A1068" s="21" t="s">
        <v>1273</v>
      </c>
      <c r="B1068" s="20" t="s">
        <v>918</v>
      </c>
      <c r="C1068" s="20" t="s">
        <v>919</v>
      </c>
      <c r="D1068" s="20" t="s">
        <v>941</v>
      </c>
      <c r="E1068" s="20" t="s">
        <v>1916</v>
      </c>
      <c r="F1068" s="20" t="s">
        <v>1250</v>
      </c>
      <c r="G1068" s="20" t="s">
        <v>1917</v>
      </c>
      <c r="I1068" s="20">
        <v>18824573390</v>
      </c>
      <c r="J1068" s="20" t="s">
        <v>924</v>
      </c>
      <c r="K1068" s="20" t="s">
        <v>1577</v>
      </c>
      <c r="L1068" s="20" t="s">
        <v>1918</v>
      </c>
      <c r="M1068" s="20">
        <v>680</v>
      </c>
      <c r="N1068" s="20">
        <v>680</v>
      </c>
      <c r="O1068" s="20" t="s">
        <v>927</v>
      </c>
      <c r="P1068" s="20" t="s">
        <v>50</v>
      </c>
      <c r="Q1068" s="28"/>
      <c r="R1068" s="21" t="s">
        <v>99</v>
      </c>
      <c r="S1068" s="25" t="s">
        <v>1341</v>
      </c>
      <c r="T1068" s="21" t="s">
        <v>53</v>
      </c>
      <c r="U1068" s="21" t="s">
        <v>1740</v>
      </c>
      <c r="V1068" s="46">
        <v>1</v>
      </c>
      <c r="W1068" s="26">
        <f t="shared" si="237"/>
        <v>1</v>
      </c>
      <c r="X1068" s="26"/>
      <c r="Y1068" s="21">
        <v>4</v>
      </c>
      <c r="Z1068" s="22">
        <f t="shared" si="208"/>
        <v>680</v>
      </c>
      <c r="AA1068" s="20" t="s">
        <v>1278</v>
      </c>
      <c r="AB1068" s="22">
        <v>1</v>
      </c>
      <c r="AC1068" s="22"/>
      <c r="AD1068" s="22">
        <f t="shared" si="239"/>
        <v>680</v>
      </c>
      <c r="AE1068" s="22"/>
      <c r="AF1068" s="22">
        <f t="shared" si="240"/>
        <v>680</v>
      </c>
      <c r="AH1068" s="22"/>
      <c r="AI1068" s="22"/>
      <c r="AJ1068" s="22">
        <f t="shared" ref="AJ1068:AJ1072" si="241">N1068</f>
        <v>680</v>
      </c>
      <c r="AK1068" s="22">
        <f>IF(O1068="(传统)XDSL",VLOOKUP(S1068,[2]直销续费率明细!C:I,7,FALSE)*1,IF(O1068="GPON+XDSL",VLOOKUP(S1068,[2]直销续费率明细!C:I,7,FALSE)*1,VLOOKUP(S1068,[2]直销续费率明细!C:I,5,FALSE)*1))</f>
        <v>25</v>
      </c>
      <c r="AL1068" s="22" t="s">
        <v>1309</v>
      </c>
      <c r="AM1068" s="22"/>
      <c r="AN1068" s="22"/>
      <c r="AO1068" s="22" t="s">
        <v>1279</v>
      </c>
      <c r="AP1068" s="22" t="s">
        <v>1919</v>
      </c>
      <c r="AQ1068" s="22"/>
      <c r="AR1068" s="22"/>
      <c r="AS1068" s="20">
        <f>IF(Y1068&gt;=10,VLOOKUP(U1068,[2]提成计算!B:T,19,FALSE),VLOOKUP(U1068,[2]提成计算!B:T,18,FALSE))</f>
        <v>7.0000000000000007E-2</v>
      </c>
      <c r="AT1068" s="20">
        <f t="shared" ref="AT1068:AT1072" si="242">IF(AD1068*AS1068&gt;0,AD1068*AS1068,AE1068*AS1068)</f>
        <v>47.6</v>
      </c>
      <c r="AU1068" s="20">
        <f t="shared" ref="AU1068:AU1072" si="243">IF(AND(AK1068&lt;0,AK1068+AT1068&lt;0),-AT1068,AK1068)</f>
        <v>25</v>
      </c>
    </row>
    <row r="1069" spans="1:47" s="20" customFormat="1" x14ac:dyDescent="0.15">
      <c r="A1069" s="21" t="s">
        <v>1273</v>
      </c>
      <c r="B1069" s="20" t="s">
        <v>918</v>
      </c>
      <c r="C1069" s="20" t="s">
        <v>919</v>
      </c>
      <c r="D1069" s="20" t="s">
        <v>936</v>
      </c>
      <c r="E1069" s="20" t="s">
        <v>963</v>
      </c>
      <c r="F1069" s="20" t="s">
        <v>1250</v>
      </c>
      <c r="G1069" s="20" t="s">
        <v>1920</v>
      </c>
      <c r="I1069" s="20">
        <v>13713267634</v>
      </c>
      <c r="J1069" s="20" t="s">
        <v>924</v>
      </c>
      <c r="K1069" s="20" t="s">
        <v>1921</v>
      </c>
      <c r="L1069" s="20" t="s">
        <v>1918</v>
      </c>
      <c r="M1069" s="20">
        <v>680</v>
      </c>
      <c r="N1069" s="20">
        <v>680</v>
      </c>
      <c r="O1069" s="20" t="s">
        <v>927</v>
      </c>
      <c r="P1069" s="20" t="s">
        <v>50</v>
      </c>
      <c r="Q1069" s="28"/>
      <c r="R1069" s="21" t="s">
        <v>60</v>
      </c>
      <c r="S1069" s="25" t="s">
        <v>1331</v>
      </c>
      <c r="T1069" s="21" t="s">
        <v>275</v>
      </c>
      <c r="U1069" s="21" t="s">
        <v>1922</v>
      </c>
      <c r="V1069" s="46">
        <v>1</v>
      </c>
      <c r="W1069" s="26">
        <f t="shared" si="237"/>
        <v>1</v>
      </c>
      <c r="X1069" s="26"/>
      <c r="Y1069" s="21">
        <v>4</v>
      </c>
      <c r="Z1069" s="22">
        <f t="shared" si="208"/>
        <v>680</v>
      </c>
      <c r="AA1069" s="20" t="s">
        <v>1278</v>
      </c>
      <c r="AB1069" s="22">
        <v>1</v>
      </c>
      <c r="AC1069" s="22"/>
      <c r="AD1069" s="22">
        <f t="shared" si="239"/>
        <v>680</v>
      </c>
      <c r="AE1069" s="22"/>
      <c r="AF1069" s="22">
        <f t="shared" si="240"/>
        <v>680</v>
      </c>
      <c r="AH1069" s="22"/>
      <c r="AI1069" s="22"/>
      <c r="AJ1069" s="22">
        <f t="shared" si="241"/>
        <v>680</v>
      </c>
      <c r="AK1069" s="22">
        <f>IF(O1069="(传统)XDSL",VLOOKUP(S1069,[2]直销续费率明细!C:I,7,FALSE)*1,IF(O1069="GPON+XDSL",VLOOKUP(S1069,[2]直销续费率明细!C:I,7,FALSE)*1,VLOOKUP(S1069,[2]直销续费率明细!C:I,5,FALSE)*1))</f>
        <v>25</v>
      </c>
      <c r="AL1069" s="22" t="s">
        <v>1309</v>
      </c>
      <c r="AM1069" s="22"/>
      <c r="AN1069" s="22"/>
      <c r="AO1069" s="22" t="s">
        <v>1279</v>
      </c>
      <c r="AP1069" s="22" t="s">
        <v>1919</v>
      </c>
      <c r="AQ1069" s="22"/>
      <c r="AR1069" s="22"/>
      <c r="AS1069" s="20">
        <f>IF(Y1069&gt;=10,VLOOKUP(U1069,[2]提成计算!B:T,19,FALSE),VLOOKUP(U1069,[2]提成计算!B:T,18,FALSE))</f>
        <v>0.06</v>
      </c>
      <c r="AT1069" s="20">
        <f t="shared" si="242"/>
        <v>40.799999999999997</v>
      </c>
      <c r="AU1069" s="20">
        <f t="shared" si="243"/>
        <v>25</v>
      </c>
    </row>
    <row r="1070" spans="1:47" s="20" customFormat="1" x14ac:dyDescent="0.15">
      <c r="A1070" s="21" t="s">
        <v>1273</v>
      </c>
      <c r="B1070" s="20" t="s">
        <v>918</v>
      </c>
      <c r="C1070" s="20" t="s">
        <v>919</v>
      </c>
      <c r="D1070" s="20" t="s">
        <v>920</v>
      </c>
      <c r="E1070" s="20" t="s">
        <v>1923</v>
      </c>
      <c r="F1070" s="20" t="s">
        <v>1250</v>
      </c>
      <c r="G1070" s="20" t="s">
        <v>1924</v>
      </c>
      <c r="I1070" s="20">
        <v>13826962463</v>
      </c>
      <c r="J1070" s="20" t="s">
        <v>924</v>
      </c>
      <c r="K1070" s="48" t="s">
        <v>1925</v>
      </c>
      <c r="L1070" s="20" t="s">
        <v>1918</v>
      </c>
      <c r="M1070" s="20">
        <v>680</v>
      </c>
      <c r="N1070" s="20">
        <v>680</v>
      </c>
      <c r="O1070" s="20" t="s">
        <v>927</v>
      </c>
      <c r="P1070" s="20" t="s">
        <v>50</v>
      </c>
      <c r="Q1070" s="28"/>
      <c r="R1070" s="21" t="s">
        <v>161</v>
      </c>
      <c r="S1070" s="25" t="s">
        <v>1392</v>
      </c>
      <c r="T1070" s="21" t="s">
        <v>275</v>
      </c>
      <c r="U1070" s="21" t="s">
        <v>444</v>
      </c>
      <c r="V1070" s="46">
        <v>1</v>
      </c>
      <c r="W1070" s="26">
        <f t="shared" si="237"/>
        <v>1</v>
      </c>
      <c r="X1070" s="26"/>
      <c r="Y1070" s="21">
        <v>4</v>
      </c>
      <c r="Z1070" s="22">
        <f t="shared" si="208"/>
        <v>680</v>
      </c>
      <c r="AA1070" s="20" t="s">
        <v>1278</v>
      </c>
      <c r="AB1070" s="22">
        <v>1</v>
      </c>
      <c r="AC1070" s="22"/>
      <c r="AD1070" s="22">
        <f t="shared" si="239"/>
        <v>680</v>
      </c>
      <c r="AE1070" s="22"/>
      <c r="AF1070" s="22">
        <f t="shared" si="240"/>
        <v>680</v>
      </c>
      <c r="AH1070" s="22"/>
      <c r="AI1070" s="22"/>
      <c r="AJ1070" s="22">
        <f t="shared" si="241"/>
        <v>680</v>
      </c>
      <c r="AK1070" s="22">
        <f>IF(O1070="(传统)XDSL",VLOOKUP(S1070,[2]直销续费率明细!C:I,7,FALSE)*1,IF(O1070="GPON+XDSL",VLOOKUP(S1070,[2]直销续费率明细!C:I,7,FALSE)*1,VLOOKUP(S1070,[2]直销续费率明细!C:I,5,FALSE)*1))</f>
        <v>0</v>
      </c>
      <c r="AL1070" s="22" t="s">
        <v>1300</v>
      </c>
      <c r="AM1070" s="22"/>
      <c r="AN1070" s="22"/>
      <c r="AO1070" s="22" t="s">
        <v>1279</v>
      </c>
      <c r="AP1070" s="22" t="s">
        <v>1919</v>
      </c>
      <c r="AQ1070" s="22"/>
      <c r="AR1070" s="22"/>
      <c r="AS1070" s="20">
        <f>IF(Y1070&gt;=10,VLOOKUP(U1070,[2]提成计算!B:T,19,FALSE),VLOOKUP(U1070,[2]提成计算!B:T,18,FALSE))</f>
        <v>7.0000000000000007E-2</v>
      </c>
      <c r="AT1070" s="20">
        <f t="shared" si="242"/>
        <v>47.6</v>
      </c>
      <c r="AU1070" s="20">
        <f t="shared" si="243"/>
        <v>0</v>
      </c>
    </row>
    <row r="1071" spans="1:47" s="20" customFormat="1" x14ac:dyDescent="0.15">
      <c r="A1071" s="21" t="s">
        <v>1273</v>
      </c>
      <c r="B1071" s="20" t="s">
        <v>918</v>
      </c>
      <c r="C1071" s="20" t="s">
        <v>919</v>
      </c>
      <c r="D1071" s="20" t="s">
        <v>941</v>
      </c>
      <c r="E1071" s="20" t="s">
        <v>1339</v>
      </c>
      <c r="F1071" s="20" t="s">
        <v>1250</v>
      </c>
      <c r="G1071" s="20" t="s">
        <v>1926</v>
      </c>
      <c r="I1071" s="20">
        <v>13711877357</v>
      </c>
      <c r="J1071" s="20" t="s">
        <v>924</v>
      </c>
      <c r="K1071" s="20" t="s">
        <v>1577</v>
      </c>
      <c r="L1071" s="20" t="s">
        <v>1918</v>
      </c>
      <c r="M1071" s="20">
        <v>680</v>
      </c>
      <c r="N1071" s="20">
        <v>680</v>
      </c>
      <c r="O1071" s="20" t="s">
        <v>927</v>
      </c>
      <c r="P1071" s="20" t="s">
        <v>50</v>
      </c>
      <c r="Q1071" s="28"/>
      <c r="R1071" s="21" t="s">
        <v>99</v>
      </c>
      <c r="S1071" s="25" t="s">
        <v>1341</v>
      </c>
      <c r="T1071" s="21" t="s">
        <v>53</v>
      </c>
      <c r="U1071" s="21" t="s">
        <v>1740</v>
      </c>
      <c r="V1071" s="46">
        <v>1</v>
      </c>
      <c r="W1071" s="26">
        <f t="shared" si="237"/>
        <v>1</v>
      </c>
      <c r="X1071" s="26"/>
      <c r="Y1071" s="21">
        <v>4</v>
      </c>
      <c r="Z1071" s="22">
        <f t="shared" si="208"/>
        <v>680</v>
      </c>
      <c r="AA1071" s="20" t="s">
        <v>1278</v>
      </c>
      <c r="AB1071" s="22">
        <v>1</v>
      </c>
      <c r="AC1071" s="22"/>
      <c r="AD1071" s="22">
        <f t="shared" si="239"/>
        <v>680</v>
      </c>
      <c r="AE1071" s="22"/>
      <c r="AF1071" s="22">
        <f t="shared" si="240"/>
        <v>680</v>
      </c>
      <c r="AH1071" s="22"/>
      <c r="AI1071" s="22"/>
      <c r="AJ1071" s="22">
        <f t="shared" si="241"/>
        <v>680</v>
      </c>
      <c r="AK1071" s="22">
        <f>IF(O1071="(传统)XDSL",VLOOKUP(S1071,[2]直销续费率明细!C:I,7,FALSE)*1,IF(O1071="GPON+XDSL",VLOOKUP(S1071,[2]直销续费率明细!C:I,7,FALSE)*1,VLOOKUP(S1071,[2]直销续费率明细!C:I,5,FALSE)*1))</f>
        <v>25</v>
      </c>
      <c r="AL1071" s="22" t="s">
        <v>1309</v>
      </c>
      <c r="AM1071" s="22"/>
      <c r="AN1071" s="22"/>
      <c r="AO1071" s="22" t="s">
        <v>1279</v>
      </c>
      <c r="AP1071" s="22" t="s">
        <v>1919</v>
      </c>
      <c r="AQ1071" s="22"/>
      <c r="AR1071" s="22"/>
      <c r="AS1071" s="20">
        <f>IF(Y1071&gt;=10,VLOOKUP(U1071,[2]提成计算!B:T,19,FALSE),VLOOKUP(U1071,[2]提成计算!B:T,18,FALSE))</f>
        <v>7.0000000000000007E-2</v>
      </c>
      <c r="AT1071" s="20">
        <f t="shared" si="242"/>
        <v>47.6</v>
      </c>
      <c r="AU1071" s="20">
        <f t="shared" si="243"/>
        <v>25</v>
      </c>
    </row>
    <row r="1072" spans="1:47" s="20" customFormat="1" x14ac:dyDescent="0.15">
      <c r="A1072" s="21" t="s">
        <v>1273</v>
      </c>
      <c r="B1072" s="20" t="s">
        <v>918</v>
      </c>
      <c r="C1072" s="20" t="s">
        <v>919</v>
      </c>
      <c r="D1072" s="20" t="s">
        <v>941</v>
      </c>
      <c r="E1072" s="20" t="s">
        <v>1927</v>
      </c>
      <c r="F1072" s="20" t="s">
        <v>1250</v>
      </c>
      <c r="G1072" s="20" t="s">
        <v>1928</v>
      </c>
      <c r="I1072" s="20">
        <v>15989697117</v>
      </c>
      <c r="J1072" s="20" t="s">
        <v>924</v>
      </c>
      <c r="K1072" s="20" t="s">
        <v>1573</v>
      </c>
      <c r="L1072" s="20" t="s">
        <v>1918</v>
      </c>
      <c r="M1072" s="20">
        <v>680</v>
      </c>
      <c r="N1072" s="20">
        <v>680</v>
      </c>
      <c r="O1072" s="20" t="s">
        <v>927</v>
      </c>
      <c r="P1072" s="20" t="s">
        <v>50</v>
      </c>
      <c r="Q1072" s="28"/>
      <c r="R1072" s="21" t="s">
        <v>99</v>
      </c>
      <c r="S1072" s="25" t="s">
        <v>1341</v>
      </c>
      <c r="T1072" s="21" t="s">
        <v>53</v>
      </c>
      <c r="U1072" s="21" t="s">
        <v>1740</v>
      </c>
      <c r="V1072" s="46">
        <v>1</v>
      </c>
      <c r="W1072" s="26">
        <f t="shared" si="237"/>
        <v>1</v>
      </c>
      <c r="X1072" s="26"/>
      <c r="Y1072" s="21">
        <v>4</v>
      </c>
      <c r="Z1072" s="22">
        <f t="shared" si="208"/>
        <v>680</v>
      </c>
      <c r="AA1072" s="20" t="s">
        <v>1278</v>
      </c>
      <c r="AB1072" s="22">
        <v>1</v>
      </c>
      <c r="AC1072" s="22"/>
      <c r="AD1072" s="22">
        <f t="shared" si="239"/>
        <v>680</v>
      </c>
      <c r="AE1072" s="22"/>
      <c r="AF1072" s="22">
        <f t="shared" si="240"/>
        <v>680</v>
      </c>
      <c r="AH1072" s="22"/>
      <c r="AI1072" s="22"/>
      <c r="AJ1072" s="22">
        <f t="shared" si="241"/>
        <v>680</v>
      </c>
      <c r="AK1072" s="22">
        <f>IF(O1072="(传统)XDSL",VLOOKUP(S1072,[2]直销续费率明细!C:I,7,FALSE)*1,IF(O1072="GPON+XDSL",VLOOKUP(S1072,[2]直销续费率明细!C:I,7,FALSE)*1,VLOOKUP(S1072,[2]直销续费率明细!C:I,5,FALSE)*1))</f>
        <v>25</v>
      </c>
      <c r="AL1072" s="22" t="s">
        <v>1309</v>
      </c>
      <c r="AM1072" s="22"/>
      <c r="AN1072" s="22"/>
      <c r="AO1072" s="22" t="s">
        <v>1279</v>
      </c>
      <c r="AP1072" s="22" t="s">
        <v>1919</v>
      </c>
      <c r="AQ1072" s="22"/>
      <c r="AR1072" s="22"/>
      <c r="AS1072" s="20">
        <f>IF(Y1072&gt;=10,VLOOKUP(U1072,[2]提成计算!B:T,19,FALSE),VLOOKUP(U1072,[2]提成计算!B:T,18,FALSE))</f>
        <v>7.0000000000000007E-2</v>
      </c>
      <c r="AT1072" s="20">
        <f t="shared" si="242"/>
        <v>47.6</v>
      </c>
      <c r="AU1072" s="20">
        <f t="shared" si="243"/>
        <v>25</v>
      </c>
    </row>
    <row r="1073" spans="1:47" s="20" customFormat="1" x14ac:dyDescent="0.15">
      <c r="A1073" s="21" t="s">
        <v>1273</v>
      </c>
      <c r="B1073" s="20" t="s">
        <v>918</v>
      </c>
      <c r="C1073" s="20" t="s">
        <v>919</v>
      </c>
      <c r="D1073" s="20" t="s">
        <v>936</v>
      </c>
      <c r="E1073" s="20" t="s">
        <v>963</v>
      </c>
      <c r="F1073" s="20" t="s">
        <v>1250</v>
      </c>
      <c r="G1073" s="20" t="s">
        <v>1929</v>
      </c>
      <c r="I1073" s="20">
        <v>13713222550</v>
      </c>
      <c r="J1073" s="20" t="s">
        <v>1268</v>
      </c>
      <c r="K1073" s="20" t="s">
        <v>365</v>
      </c>
      <c r="L1073" s="20" t="s">
        <v>1930</v>
      </c>
      <c r="M1073" s="20">
        <v>1088</v>
      </c>
      <c r="N1073" s="20">
        <v>1088</v>
      </c>
      <c r="O1073" s="20" t="s">
        <v>927</v>
      </c>
      <c r="P1073" s="20" t="s">
        <v>50</v>
      </c>
      <c r="Q1073" s="28"/>
      <c r="R1073" s="21" t="s">
        <v>60</v>
      </c>
      <c r="S1073" s="21"/>
      <c r="T1073" s="21" t="s">
        <v>53</v>
      </c>
      <c r="U1073" s="21" t="s">
        <v>366</v>
      </c>
      <c r="V1073" s="46">
        <v>1</v>
      </c>
      <c r="W1073" s="26">
        <f t="shared" si="237"/>
        <v>1</v>
      </c>
      <c r="X1073" s="26">
        <f t="shared" si="238"/>
        <v>1</v>
      </c>
      <c r="Y1073" s="21">
        <v>10</v>
      </c>
      <c r="Z1073" s="22">
        <f t="shared" si="208"/>
        <v>1088</v>
      </c>
      <c r="AA1073" s="20" t="s">
        <v>1278</v>
      </c>
      <c r="AB1073" s="22"/>
      <c r="AC1073" s="22">
        <v>1</v>
      </c>
      <c r="AD1073" s="22"/>
      <c r="AE1073" s="22">
        <f>N1073</f>
        <v>1088</v>
      </c>
      <c r="AF1073" s="22">
        <f t="shared" si="240"/>
        <v>1088</v>
      </c>
      <c r="AG1073" s="20">
        <f>N1073</f>
        <v>1088</v>
      </c>
      <c r="AH1073" s="20" t="str">
        <f>VLOOKUP(U1073,[1]提成计算!B:I,8,FALSE)</f>
        <v xml:space="preserve"> </v>
      </c>
      <c r="AJ1073" s="22"/>
      <c r="AK1073" s="22"/>
      <c r="AL1073" s="22"/>
      <c r="AM1073" s="22"/>
      <c r="AN1073" s="22"/>
      <c r="AO1073" s="22" t="s">
        <v>1279</v>
      </c>
      <c r="AP1073" s="22" t="s">
        <v>1301</v>
      </c>
      <c r="AQ1073" s="22"/>
      <c r="AR1073" s="22"/>
    </row>
    <row r="1074" spans="1:47" s="20" customFormat="1" x14ac:dyDescent="0.15">
      <c r="A1074" s="21" t="s">
        <v>1273</v>
      </c>
      <c r="B1074" s="20" t="s">
        <v>918</v>
      </c>
      <c r="C1074" s="20" t="s">
        <v>919</v>
      </c>
      <c r="D1074" s="20" t="s">
        <v>941</v>
      </c>
      <c r="E1074" s="20" t="s">
        <v>942</v>
      </c>
      <c r="F1074" s="20" t="s">
        <v>1250</v>
      </c>
      <c r="G1074" s="20" t="s">
        <v>1931</v>
      </c>
      <c r="I1074" s="20">
        <v>13626846753</v>
      </c>
      <c r="J1074" s="20" t="s">
        <v>924</v>
      </c>
      <c r="K1074" s="20" t="s">
        <v>209</v>
      </c>
      <c r="L1074" s="20" t="s">
        <v>1918</v>
      </c>
      <c r="M1074" s="20">
        <v>680</v>
      </c>
      <c r="N1074" s="20">
        <v>680</v>
      </c>
      <c r="O1074" s="20" t="s">
        <v>927</v>
      </c>
      <c r="P1074" s="20" t="s">
        <v>50</v>
      </c>
      <c r="Q1074" s="28"/>
      <c r="R1074" s="21" t="s">
        <v>99</v>
      </c>
      <c r="S1074" s="25" t="s">
        <v>945</v>
      </c>
      <c r="T1074" s="21" t="s">
        <v>53</v>
      </c>
      <c r="U1074" s="21" t="s">
        <v>210</v>
      </c>
      <c r="V1074" s="46">
        <v>1</v>
      </c>
      <c r="W1074" s="26">
        <f t="shared" si="237"/>
        <v>1</v>
      </c>
      <c r="X1074" s="26"/>
      <c r="Y1074" s="21">
        <v>4</v>
      </c>
      <c r="Z1074" s="22">
        <f t="shared" si="208"/>
        <v>680</v>
      </c>
      <c r="AA1074" s="20" t="s">
        <v>1278</v>
      </c>
      <c r="AB1074" s="22">
        <v>1</v>
      </c>
      <c r="AC1074" s="22"/>
      <c r="AD1074" s="22">
        <f>N1074</f>
        <v>680</v>
      </c>
      <c r="AE1074" s="22"/>
      <c r="AF1074" s="22">
        <f t="shared" si="240"/>
        <v>680</v>
      </c>
      <c r="AH1074" s="22"/>
      <c r="AI1074" s="22"/>
      <c r="AJ1074" s="22">
        <f>N1074</f>
        <v>680</v>
      </c>
      <c r="AK1074" s="22">
        <f>IF(O1074="(传统)XDSL",VLOOKUP(S1074,[2]直销续费率明细!C:I,7,FALSE)*1,IF(O1074="GPON+XDSL",VLOOKUP(S1074,[2]直销续费率明细!C:I,7,FALSE)*1,VLOOKUP(S1074,[2]直销续费率明细!C:I,5,FALSE)*1))</f>
        <v>25</v>
      </c>
      <c r="AL1074" s="22" t="s">
        <v>1309</v>
      </c>
      <c r="AM1074" s="22"/>
      <c r="AN1074" s="22"/>
      <c r="AO1074" s="22" t="s">
        <v>1279</v>
      </c>
      <c r="AP1074" s="22" t="s">
        <v>1919</v>
      </c>
      <c r="AQ1074" s="22"/>
      <c r="AR1074" s="22"/>
      <c r="AS1074" s="20">
        <f>IF(Y1074&gt;=10,VLOOKUP(U1074,[2]提成计算!B:T,19,FALSE),VLOOKUP(U1074,[2]提成计算!B:T,18,FALSE))</f>
        <v>7.0000000000000007E-2</v>
      </c>
      <c r="AT1074" s="20">
        <f t="shared" ref="AT1074" si="244">IF(AD1074*AS1074&gt;0,AD1074*AS1074,AE1074*AS1074)</f>
        <v>47.6</v>
      </c>
      <c r="AU1074" s="20">
        <f t="shared" ref="AU1074" si="245">IF(AND(AK1074&lt;0,AK1074+AT1074&lt;0),-AT1074,AK1074)</f>
        <v>25</v>
      </c>
    </row>
    <row r="1075" spans="1:47" s="20" customFormat="1" x14ac:dyDescent="0.15">
      <c r="A1075" s="21" t="s">
        <v>1273</v>
      </c>
      <c r="B1075" s="20" t="s">
        <v>918</v>
      </c>
      <c r="C1075" s="20" t="s">
        <v>919</v>
      </c>
      <c r="D1075" s="20" t="s">
        <v>973</v>
      </c>
      <c r="E1075" s="20" t="s">
        <v>1932</v>
      </c>
      <c r="F1075" s="20" t="s">
        <v>1250</v>
      </c>
      <c r="G1075" s="20" t="s">
        <v>1933</v>
      </c>
      <c r="I1075" s="20">
        <v>13537106121</v>
      </c>
      <c r="J1075" s="20" t="s">
        <v>1268</v>
      </c>
      <c r="K1075" s="20" t="s">
        <v>521</v>
      </c>
      <c r="L1075" s="20" t="s">
        <v>1358</v>
      </c>
      <c r="M1075" s="20">
        <v>1088</v>
      </c>
      <c r="N1075" s="20">
        <v>1088</v>
      </c>
      <c r="O1075" s="20" t="s">
        <v>927</v>
      </c>
      <c r="P1075" s="20" t="s">
        <v>50</v>
      </c>
      <c r="Q1075" s="28"/>
      <c r="R1075" s="21" t="s">
        <v>249</v>
      </c>
      <c r="S1075" s="21"/>
      <c r="T1075" s="21" t="s">
        <v>53</v>
      </c>
      <c r="U1075" s="21" t="s">
        <v>522</v>
      </c>
      <c r="V1075" s="46">
        <v>1</v>
      </c>
      <c r="W1075" s="26">
        <f t="shared" si="237"/>
        <v>1</v>
      </c>
      <c r="X1075" s="26">
        <f t="shared" si="238"/>
        <v>1</v>
      </c>
      <c r="Y1075" s="21">
        <v>10</v>
      </c>
      <c r="Z1075" s="22">
        <f t="shared" si="208"/>
        <v>1088</v>
      </c>
      <c r="AA1075" s="20" t="s">
        <v>1278</v>
      </c>
      <c r="AB1075" s="22"/>
      <c r="AC1075" s="22">
        <v>1</v>
      </c>
      <c r="AD1075" s="22"/>
      <c r="AE1075" s="22">
        <f t="shared" ref="AE1075:AE1078" si="246">N1075</f>
        <v>1088</v>
      </c>
      <c r="AF1075" s="22">
        <f t="shared" si="240"/>
        <v>1088</v>
      </c>
      <c r="AG1075" s="20">
        <f>N1075</f>
        <v>1088</v>
      </c>
      <c r="AH1075" s="20" t="str">
        <f>VLOOKUP(U1075,[1]提成计算!B:I,8,FALSE)</f>
        <v xml:space="preserve"> </v>
      </c>
      <c r="AJ1075" s="22"/>
      <c r="AK1075" s="22"/>
      <c r="AL1075" s="22"/>
      <c r="AM1075" s="22"/>
      <c r="AN1075" s="22"/>
      <c r="AO1075" s="22" t="s">
        <v>1279</v>
      </c>
      <c r="AP1075" s="22" t="s">
        <v>1301</v>
      </c>
      <c r="AQ1075" s="22"/>
      <c r="AR1075" s="22"/>
    </row>
    <row r="1076" spans="1:47" s="20" customFormat="1" x14ac:dyDescent="0.15">
      <c r="A1076" s="21" t="s">
        <v>1273</v>
      </c>
      <c r="B1076" s="20" t="s">
        <v>918</v>
      </c>
      <c r="C1076" s="20" t="s">
        <v>919</v>
      </c>
      <c r="D1076" s="20" t="s">
        <v>936</v>
      </c>
      <c r="E1076" s="20" t="s">
        <v>937</v>
      </c>
      <c r="F1076" s="20" t="s">
        <v>1250</v>
      </c>
      <c r="G1076" s="20" t="s">
        <v>1934</v>
      </c>
      <c r="I1076" s="20">
        <v>15014311251</v>
      </c>
      <c r="J1076" s="20" t="s">
        <v>924</v>
      </c>
      <c r="K1076" s="20" t="s">
        <v>1935</v>
      </c>
      <c r="L1076" s="20" t="s">
        <v>1376</v>
      </c>
      <c r="M1076" s="20">
        <v>1088</v>
      </c>
      <c r="N1076" s="20">
        <v>1088</v>
      </c>
      <c r="O1076" s="20" t="s">
        <v>927</v>
      </c>
      <c r="P1076" s="20" t="s">
        <v>50</v>
      </c>
      <c r="Q1076" s="28"/>
      <c r="R1076" s="21" t="s">
        <v>60</v>
      </c>
      <c r="S1076" s="25" t="s">
        <v>960</v>
      </c>
      <c r="T1076" s="21" t="s">
        <v>400</v>
      </c>
      <c r="U1076" s="21"/>
      <c r="V1076" s="46">
        <v>1</v>
      </c>
      <c r="W1076" s="26">
        <f t="shared" si="237"/>
        <v>1</v>
      </c>
      <c r="X1076" s="26"/>
      <c r="Y1076" s="21">
        <v>10</v>
      </c>
      <c r="Z1076" s="22">
        <f t="shared" si="208"/>
        <v>1088</v>
      </c>
      <c r="AA1076" s="20" t="s">
        <v>1278</v>
      </c>
      <c r="AB1076" s="22"/>
      <c r="AC1076" s="22">
        <v>1</v>
      </c>
      <c r="AD1076" s="22"/>
      <c r="AE1076" s="22">
        <f t="shared" si="246"/>
        <v>1088</v>
      </c>
      <c r="AF1076" s="22">
        <f t="shared" si="240"/>
        <v>1088</v>
      </c>
      <c r="AH1076" s="22"/>
      <c r="AI1076" s="22"/>
      <c r="AJ1076" s="22">
        <f t="shared" ref="AJ1076:AJ1077" si="247">N1076</f>
        <v>1088</v>
      </c>
      <c r="AK1076" s="22">
        <f>IF(O1076="(传统)XDSL",VLOOKUP(S1076,[1]续费率明细!C:I,7,FALSE)*1,IF(O1076="GPON+XDSL",VLOOKUP(S1076,[1]续费率明细!C:I,7,FALSE)*1,VLOOKUP(S1076,[1]续费率明细!C:I,5,FALSE)*1))</f>
        <v>-40</v>
      </c>
      <c r="AL1076" s="22" t="s">
        <v>1871</v>
      </c>
      <c r="AM1076" s="22"/>
      <c r="AN1076" s="22"/>
      <c r="AO1076" s="22" t="s">
        <v>1279</v>
      </c>
      <c r="AP1076" s="22" t="s">
        <v>1301</v>
      </c>
      <c r="AQ1076" s="22"/>
      <c r="AR1076" s="22"/>
    </row>
    <row r="1077" spans="1:47" s="20" customFormat="1" x14ac:dyDescent="0.15">
      <c r="A1077" s="21" t="s">
        <v>1273</v>
      </c>
      <c r="B1077" s="20" t="s">
        <v>918</v>
      </c>
      <c r="C1077" s="20" t="s">
        <v>919</v>
      </c>
      <c r="D1077" s="20" t="s">
        <v>941</v>
      </c>
      <c r="E1077" s="20" t="s">
        <v>1339</v>
      </c>
      <c r="F1077" s="20" t="s">
        <v>1250</v>
      </c>
      <c r="G1077" s="20" t="s">
        <v>1936</v>
      </c>
      <c r="I1077" s="20">
        <v>13580900650</v>
      </c>
      <c r="J1077" s="20" t="s">
        <v>924</v>
      </c>
      <c r="K1077" s="20" t="s">
        <v>1573</v>
      </c>
      <c r="L1077" s="20" t="s">
        <v>1299</v>
      </c>
      <c r="M1077" s="20">
        <v>888</v>
      </c>
      <c r="N1077" s="20">
        <v>888</v>
      </c>
      <c r="O1077" s="20" t="s">
        <v>927</v>
      </c>
      <c r="P1077" s="20" t="s">
        <v>50</v>
      </c>
      <c r="Q1077" s="28"/>
      <c r="R1077" s="21" t="s">
        <v>99</v>
      </c>
      <c r="S1077" s="25" t="s">
        <v>1341</v>
      </c>
      <c r="T1077" s="21" t="s">
        <v>53</v>
      </c>
      <c r="U1077" s="21" t="s">
        <v>1740</v>
      </c>
      <c r="V1077" s="46">
        <v>1</v>
      </c>
      <c r="W1077" s="26">
        <f t="shared" si="237"/>
        <v>1</v>
      </c>
      <c r="X1077" s="26"/>
      <c r="Y1077" s="21">
        <v>12</v>
      </c>
      <c r="Z1077" s="22">
        <f t="shared" si="208"/>
        <v>888</v>
      </c>
      <c r="AA1077" s="20" t="s">
        <v>1278</v>
      </c>
      <c r="AB1077" s="22"/>
      <c r="AC1077" s="22">
        <v>1</v>
      </c>
      <c r="AD1077" s="22"/>
      <c r="AE1077" s="22">
        <f t="shared" si="246"/>
        <v>888</v>
      </c>
      <c r="AF1077" s="22">
        <f t="shared" si="240"/>
        <v>888</v>
      </c>
      <c r="AH1077" s="22"/>
      <c r="AI1077" s="22"/>
      <c r="AJ1077" s="22">
        <f t="shared" si="247"/>
        <v>888</v>
      </c>
      <c r="AK1077" s="22">
        <f>IF(O1077="(传统)XDSL",VLOOKUP(S1077,[2]直销续费率明细!C:I,7,FALSE)*1,IF(O1077="GPON+XDSL",VLOOKUP(S1077,[2]直销续费率明细!C:I,7,FALSE)*1,VLOOKUP(S1077,[2]直销续费率明细!C:I,5,FALSE)*1))</f>
        <v>25</v>
      </c>
      <c r="AL1077" s="22" t="s">
        <v>1309</v>
      </c>
      <c r="AM1077" s="22"/>
      <c r="AN1077" s="22"/>
      <c r="AO1077" s="22" t="s">
        <v>1279</v>
      </c>
      <c r="AP1077" s="22" t="s">
        <v>1301</v>
      </c>
      <c r="AQ1077" s="22"/>
      <c r="AR1077" s="22"/>
      <c r="AS1077" s="20">
        <f>IF(Y1077&gt;=10,VLOOKUP(U1077,[2]提成计算!B:T,19,FALSE),VLOOKUP(U1077,[2]提成计算!B:T,18,FALSE))</f>
        <v>0.1</v>
      </c>
      <c r="AT1077" s="20">
        <f t="shared" ref="AT1077" si="248">IF(AD1077*AS1077&gt;0,AD1077*AS1077,AE1077*AS1077)</f>
        <v>88.800000000000011</v>
      </c>
      <c r="AU1077" s="20">
        <f t="shared" ref="AU1077" si="249">IF(AND(AK1077&lt;0,AK1077+AT1077&lt;0),-AT1077,AK1077)</f>
        <v>25</v>
      </c>
    </row>
    <row r="1078" spans="1:47" s="20" customFormat="1" x14ac:dyDescent="0.15">
      <c r="A1078" s="21" t="s">
        <v>1273</v>
      </c>
      <c r="B1078" s="20" t="s">
        <v>918</v>
      </c>
      <c r="C1078" s="20" t="s">
        <v>919</v>
      </c>
      <c r="D1078" s="20" t="s">
        <v>936</v>
      </c>
      <c r="E1078" s="20" t="s">
        <v>963</v>
      </c>
      <c r="F1078" s="20" t="s">
        <v>1250</v>
      </c>
      <c r="G1078" s="20" t="s">
        <v>1937</v>
      </c>
      <c r="I1078" s="20">
        <v>14796151216</v>
      </c>
      <c r="J1078" s="20" t="s">
        <v>1268</v>
      </c>
      <c r="K1078" s="20" t="s">
        <v>1895</v>
      </c>
      <c r="L1078" s="20" t="s">
        <v>1891</v>
      </c>
      <c r="M1078" s="20">
        <v>1088</v>
      </c>
      <c r="N1078" s="20">
        <v>1088</v>
      </c>
      <c r="O1078" s="20" t="s">
        <v>927</v>
      </c>
      <c r="P1078" s="20" t="s">
        <v>50</v>
      </c>
      <c r="Q1078" s="28"/>
      <c r="R1078" s="21" t="s">
        <v>60</v>
      </c>
      <c r="S1078" s="21"/>
      <c r="T1078" s="21" t="s">
        <v>400</v>
      </c>
      <c r="U1078" s="21"/>
      <c r="V1078" s="46">
        <v>1</v>
      </c>
      <c r="W1078" s="26">
        <f t="shared" si="237"/>
        <v>1</v>
      </c>
      <c r="X1078" s="26">
        <f t="shared" si="238"/>
        <v>1</v>
      </c>
      <c r="Y1078" s="21">
        <v>10</v>
      </c>
      <c r="Z1078" s="22">
        <f t="shared" si="208"/>
        <v>1088</v>
      </c>
      <c r="AA1078" s="20" t="s">
        <v>1278</v>
      </c>
      <c r="AB1078" s="22"/>
      <c r="AC1078" s="22">
        <v>1</v>
      </c>
      <c r="AD1078" s="22"/>
      <c r="AE1078" s="22">
        <f t="shared" si="246"/>
        <v>1088</v>
      </c>
      <c r="AF1078" s="22">
        <f t="shared" si="240"/>
        <v>1088</v>
      </c>
      <c r="AG1078" s="20">
        <f t="shared" ref="AG1078:AG1081" si="250">N1078</f>
        <v>1088</v>
      </c>
      <c r="AJ1078" s="22"/>
      <c r="AK1078" s="22"/>
      <c r="AL1078" s="22"/>
      <c r="AM1078" s="22"/>
      <c r="AN1078" s="22"/>
      <c r="AO1078" s="22" t="s">
        <v>1279</v>
      </c>
      <c r="AP1078" s="22" t="s">
        <v>1301</v>
      </c>
      <c r="AQ1078" s="22"/>
      <c r="AR1078" s="22"/>
    </row>
    <row r="1079" spans="1:47" s="20" customFormat="1" x14ac:dyDescent="0.15">
      <c r="A1079" s="21" t="s">
        <v>1273</v>
      </c>
      <c r="B1079" s="20" t="s">
        <v>918</v>
      </c>
      <c r="C1079" s="20" t="s">
        <v>919</v>
      </c>
      <c r="D1079" s="20" t="s">
        <v>920</v>
      </c>
      <c r="E1079" s="20" t="s">
        <v>979</v>
      </c>
      <c r="F1079" s="20" t="s">
        <v>1250</v>
      </c>
      <c r="G1079" s="20" t="s">
        <v>1938</v>
      </c>
      <c r="I1079" s="20">
        <v>13612988230</v>
      </c>
      <c r="J1079" s="20" t="s">
        <v>1268</v>
      </c>
      <c r="K1079" s="20" t="s">
        <v>741</v>
      </c>
      <c r="L1079" s="20" t="s">
        <v>1939</v>
      </c>
      <c r="M1079" s="20">
        <v>680</v>
      </c>
      <c r="N1079" s="20">
        <v>680</v>
      </c>
      <c r="O1079" s="20" t="s">
        <v>927</v>
      </c>
      <c r="P1079" s="20" t="s">
        <v>50</v>
      </c>
      <c r="Q1079" s="28"/>
      <c r="R1079" s="21" t="s">
        <v>161</v>
      </c>
      <c r="S1079" s="21"/>
      <c r="T1079" s="21" t="s">
        <v>53</v>
      </c>
      <c r="U1079" s="21" t="s">
        <v>742</v>
      </c>
      <c r="V1079" s="46">
        <v>1</v>
      </c>
      <c r="W1079" s="26">
        <f t="shared" si="237"/>
        <v>1</v>
      </c>
      <c r="X1079" s="26">
        <f t="shared" si="238"/>
        <v>1</v>
      </c>
      <c r="Y1079" s="21">
        <v>4</v>
      </c>
      <c r="Z1079" s="22">
        <f t="shared" si="208"/>
        <v>680</v>
      </c>
      <c r="AA1079" s="20" t="s">
        <v>1278</v>
      </c>
      <c r="AB1079" s="22">
        <v>1</v>
      </c>
      <c r="AC1079" s="22"/>
      <c r="AD1079" s="22">
        <f>N1079</f>
        <v>680</v>
      </c>
      <c r="AE1079" s="22"/>
      <c r="AF1079" s="22">
        <f t="shared" si="240"/>
        <v>680</v>
      </c>
      <c r="AG1079" s="20">
        <f t="shared" si="250"/>
        <v>680</v>
      </c>
      <c r="AH1079" s="20" t="str">
        <f>VLOOKUP(U1079,[1]提成计算!B:I,8,FALSE)</f>
        <v xml:space="preserve"> </v>
      </c>
      <c r="AJ1079" s="22"/>
      <c r="AK1079" s="22"/>
      <c r="AL1079" s="22"/>
      <c r="AM1079" s="22"/>
      <c r="AN1079" s="22"/>
      <c r="AO1079" s="22" t="s">
        <v>1279</v>
      </c>
      <c r="AP1079" s="22" t="s">
        <v>1301</v>
      </c>
      <c r="AQ1079" s="22"/>
      <c r="AR1079" s="22"/>
    </row>
    <row r="1080" spans="1:47" s="20" customFormat="1" x14ac:dyDescent="0.15">
      <c r="A1080" s="21" t="s">
        <v>1273</v>
      </c>
      <c r="B1080" s="20" t="s">
        <v>918</v>
      </c>
      <c r="C1080" s="20" t="s">
        <v>919</v>
      </c>
      <c r="D1080" s="20" t="s">
        <v>973</v>
      </c>
      <c r="E1080" s="20" t="s">
        <v>1932</v>
      </c>
      <c r="F1080" s="20" t="s">
        <v>1250</v>
      </c>
      <c r="G1080" s="20" t="s">
        <v>1940</v>
      </c>
      <c r="I1080" s="20">
        <v>15016981980</v>
      </c>
      <c r="J1080" s="20" t="s">
        <v>1268</v>
      </c>
      <c r="K1080" s="20" t="s">
        <v>1941</v>
      </c>
      <c r="L1080" s="20" t="s">
        <v>1358</v>
      </c>
      <c r="M1080" s="20">
        <v>1088</v>
      </c>
      <c r="N1080" s="20">
        <v>1088</v>
      </c>
      <c r="O1080" s="20" t="s">
        <v>927</v>
      </c>
      <c r="P1080" s="20" t="s">
        <v>50</v>
      </c>
      <c r="Q1080" s="28"/>
      <c r="R1080" s="21" t="s">
        <v>249</v>
      </c>
      <c r="S1080" s="21"/>
      <c r="T1080" s="21" t="s">
        <v>275</v>
      </c>
      <c r="U1080" s="21" t="s">
        <v>522</v>
      </c>
      <c r="V1080" s="46">
        <v>1</v>
      </c>
      <c r="W1080" s="26">
        <f t="shared" si="237"/>
        <v>1</v>
      </c>
      <c r="X1080" s="26">
        <f t="shared" si="238"/>
        <v>1</v>
      </c>
      <c r="Y1080" s="21">
        <v>10</v>
      </c>
      <c r="Z1080" s="22">
        <f t="shared" si="208"/>
        <v>1088</v>
      </c>
      <c r="AA1080" s="20" t="s">
        <v>1278</v>
      </c>
      <c r="AB1080" s="22"/>
      <c r="AC1080" s="22">
        <v>1</v>
      </c>
      <c r="AD1080" s="22"/>
      <c r="AE1080" s="22">
        <f t="shared" ref="AE1080:AE1081" si="251">N1080</f>
        <v>1088</v>
      </c>
      <c r="AF1080" s="22">
        <f t="shared" si="240"/>
        <v>1088</v>
      </c>
      <c r="AG1080" s="20">
        <f t="shared" si="250"/>
        <v>1088</v>
      </c>
      <c r="AH1080" s="20" t="str">
        <f>VLOOKUP(U1080,[1]提成计算!B:I,8,FALSE)</f>
        <v xml:space="preserve"> </v>
      </c>
      <c r="AJ1080" s="22"/>
      <c r="AK1080" s="22"/>
      <c r="AL1080" s="22"/>
      <c r="AM1080" s="22"/>
      <c r="AN1080" s="22"/>
      <c r="AO1080" s="22" t="s">
        <v>1279</v>
      </c>
      <c r="AP1080" s="22" t="s">
        <v>1301</v>
      </c>
      <c r="AQ1080" s="22"/>
      <c r="AR1080" s="22"/>
    </row>
    <row r="1081" spans="1:47" s="20" customFormat="1" x14ac:dyDescent="0.15">
      <c r="A1081" s="21" t="s">
        <v>1273</v>
      </c>
      <c r="B1081" s="20" t="s">
        <v>918</v>
      </c>
      <c r="C1081" s="20" t="s">
        <v>919</v>
      </c>
      <c r="D1081" s="20" t="s">
        <v>928</v>
      </c>
      <c r="E1081" s="20" t="s">
        <v>929</v>
      </c>
      <c r="F1081" s="20" t="s">
        <v>1250</v>
      </c>
      <c r="G1081" s="20" t="s">
        <v>1942</v>
      </c>
      <c r="I1081" s="20">
        <v>13925801035</v>
      </c>
      <c r="J1081" s="20" t="s">
        <v>1268</v>
      </c>
      <c r="K1081" s="20" t="s">
        <v>1943</v>
      </c>
      <c r="L1081" s="20" t="s">
        <v>1358</v>
      </c>
      <c r="M1081" s="20">
        <v>1088</v>
      </c>
      <c r="N1081" s="20">
        <v>1088</v>
      </c>
      <c r="O1081" s="20" t="s">
        <v>927</v>
      </c>
      <c r="P1081" s="20" t="s">
        <v>50</v>
      </c>
      <c r="Q1081" s="28"/>
      <c r="R1081" s="21" t="s">
        <v>84</v>
      </c>
      <c r="S1081" s="21" t="s">
        <v>84</v>
      </c>
      <c r="T1081" s="21" t="s">
        <v>53</v>
      </c>
      <c r="U1081" s="21" t="s">
        <v>1915</v>
      </c>
      <c r="V1081" s="46">
        <v>1</v>
      </c>
      <c r="W1081" s="26">
        <f t="shared" si="237"/>
        <v>1</v>
      </c>
      <c r="X1081" s="26">
        <f t="shared" si="238"/>
        <v>1</v>
      </c>
      <c r="Y1081" s="21">
        <v>10</v>
      </c>
      <c r="Z1081" s="22">
        <f t="shared" si="208"/>
        <v>1088</v>
      </c>
      <c r="AA1081" s="20" t="s">
        <v>1278</v>
      </c>
      <c r="AB1081" s="22"/>
      <c r="AC1081" s="22">
        <v>1</v>
      </c>
      <c r="AD1081" s="22"/>
      <c r="AE1081" s="22">
        <f t="shared" si="251"/>
        <v>1088</v>
      </c>
      <c r="AF1081" s="22">
        <f t="shared" si="240"/>
        <v>1088</v>
      </c>
      <c r="AG1081" s="20">
        <f t="shared" si="250"/>
        <v>1088</v>
      </c>
      <c r="AH1081" s="20" t="str">
        <f>VLOOKUP(U1081,[1]提成计算!B:I,8,FALSE)</f>
        <v xml:space="preserve"> </v>
      </c>
      <c r="AJ1081" s="22"/>
      <c r="AK1081" s="22"/>
      <c r="AL1081" s="22"/>
      <c r="AM1081" s="22"/>
      <c r="AN1081" s="22"/>
      <c r="AO1081" s="22" t="s">
        <v>1279</v>
      </c>
      <c r="AP1081" s="22" t="s">
        <v>1301</v>
      </c>
      <c r="AQ1081" s="22"/>
      <c r="AR1081" s="22"/>
    </row>
    <row r="1082" spans="1:47" s="36" customFormat="1" x14ac:dyDescent="0.15">
      <c r="A1082" s="30" t="s">
        <v>1273</v>
      </c>
      <c r="B1082" s="36" t="s">
        <v>918</v>
      </c>
      <c r="C1082" s="36" t="s">
        <v>919</v>
      </c>
      <c r="D1082" s="36" t="s">
        <v>941</v>
      </c>
      <c r="E1082" s="36" t="s">
        <v>942</v>
      </c>
      <c r="F1082" s="36" t="s">
        <v>1250</v>
      </c>
      <c r="G1082" s="36" t="s">
        <v>1944</v>
      </c>
      <c r="I1082" s="36">
        <v>13537273966</v>
      </c>
      <c r="J1082" s="36" t="s">
        <v>924</v>
      </c>
      <c r="K1082" s="36" t="s">
        <v>947</v>
      </c>
      <c r="L1082" s="36" t="s">
        <v>1918</v>
      </c>
      <c r="M1082" s="36">
        <v>680</v>
      </c>
      <c r="N1082" s="36">
        <v>680</v>
      </c>
      <c r="O1082" s="36" t="s">
        <v>927</v>
      </c>
      <c r="P1082" s="36" t="s">
        <v>50</v>
      </c>
      <c r="Q1082" s="35"/>
      <c r="R1082" s="31" t="s">
        <v>1945</v>
      </c>
      <c r="S1082" s="30"/>
      <c r="T1082" s="30" t="s">
        <v>948</v>
      </c>
      <c r="U1082" s="31" t="s">
        <v>99</v>
      </c>
      <c r="V1082" s="47">
        <v>1</v>
      </c>
      <c r="W1082" s="33">
        <f t="shared" si="237"/>
        <v>1</v>
      </c>
      <c r="X1082" s="33"/>
      <c r="Y1082" s="30">
        <v>4</v>
      </c>
      <c r="Z1082" s="31">
        <f t="shared" si="208"/>
        <v>680</v>
      </c>
      <c r="AA1082" s="36" t="s">
        <v>1278</v>
      </c>
      <c r="AB1082" s="31">
        <v>1</v>
      </c>
      <c r="AC1082" s="31"/>
      <c r="AD1082" s="31"/>
      <c r="AE1082" s="31"/>
      <c r="AF1082" s="31"/>
      <c r="AH1082" s="31"/>
      <c r="AI1082" s="31"/>
      <c r="AJ1082" s="31"/>
      <c r="AK1082" s="31"/>
      <c r="AL1082" s="31" t="s">
        <v>1309</v>
      </c>
      <c r="AM1082" s="31"/>
      <c r="AN1082" s="31"/>
      <c r="AO1082" s="31" t="s">
        <v>1279</v>
      </c>
      <c r="AP1082" s="31" t="s">
        <v>1919</v>
      </c>
      <c r="AQ1082" s="31"/>
      <c r="AR1082" s="31"/>
    </row>
    <row r="1083" spans="1:47" s="20" customFormat="1" x14ac:dyDescent="0.15">
      <c r="A1083" s="21" t="s">
        <v>1273</v>
      </c>
      <c r="B1083" s="20" t="s">
        <v>918</v>
      </c>
      <c r="C1083" s="20" t="s">
        <v>919</v>
      </c>
      <c r="D1083" s="20" t="s">
        <v>936</v>
      </c>
      <c r="E1083" s="20" t="s">
        <v>963</v>
      </c>
      <c r="F1083" s="20" t="s">
        <v>1250</v>
      </c>
      <c r="G1083" s="20" t="s">
        <v>1946</v>
      </c>
      <c r="I1083" s="20">
        <v>13553873559</v>
      </c>
      <c r="J1083" s="20" t="s">
        <v>924</v>
      </c>
      <c r="K1083" s="20" t="s">
        <v>1935</v>
      </c>
      <c r="L1083" s="20" t="s">
        <v>1947</v>
      </c>
      <c r="M1083" s="20">
        <v>400</v>
      </c>
      <c r="N1083" s="20">
        <v>400</v>
      </c>
      <c r="O1083" s="20" t="s">
        <v>927</v>
      </c>
      <c r="P1083" s="20" t="s">
        <v>50</v>
      </c>
      <c r="Q1083" s="28"/>
      <c r="R1083" s="21" t="s">
        <v>60</v>
      </c>
      <c r="S1083" s="25" t="s">
        <v>1331</v>
      </c>
      <c r="T1083" s="21" t="s">
        <v>400</v>
      </c>
      <c r="U1083" s="21"/>
      <c r="V1083" s="46">
        <v>0.5</v>
      </c>
      <c r="W1083" s="26">
        <f t="shared" si="237"/>
        <v>0.5</v>
      </c>
      <c r="X1083" s="26"/>
      <c r="Y1083" s="21">
        <v>4</v>
      </c>
      <c r="Z1083" s="22">
        <f t="shared" si="208"/>
        <v>400</v>
      </c>
      <c r="AA1083" s="20" t="s">
        <v>1278</v>
      </c>
      <c r="AB1083" s="22">
        <v>1</v>
      </c>
      <c r="AC1083" s="22"/>
      <c r="AD1083" s="22">
        <f t="shared" ref="AD1083:AD1084" si="252">N1083</f>
        <v>400</v>
      </c>
      <c r="AE1083" s="22"/>
      <c r="AF1083" s="22">
        <f t="shared" si="240"/>
        <v>400</v>
      </c>
      <c r="AH1083" s="22"/>
      <c r="AI1083" s="22"/>
      <c r="AJ1083" s="22">
        <f t="shared" ref="AJ1083:AJ1087" si="253">N1083</f>
        <v>400</v>
      </c>
      <c r="AK1083" s="22">
        <f>IF(O1083="(传统)XDSL",VLOOKUP(S1083,[1]续费率明细!C:I,7,FALSE)*1,IF(O1083="GPON+XDSL",VLOOKUP(S1083,[1]续费率明细!C:I,7,FALSE)*1,VLOOKUP(S1083,[1]续费率明细!C:I,5,FALSE)*1))</f>
        <v>0</v>
      </c>
      <c r="AL1083" s="22" t="s">
        <v>1309</v>
      </c>
      <c r="AM1083" s="22"/>
      <c r="AN1083" s="22"/>
      <c r="AO1083" s="22" t="s">
        <v>1279</v>
      </c>
      <c r="AP1083" s="22" t="s">
        <v>1948</v>
      </c>
      <c r="AQ1083" s="22"/>
      <c r="AR1083" s="22"/>
    </row>
    <row r="1084" spans="1:47" s="20" customFormat="1" x14ac:dyDescent="0.15">
      <c r="A1084" s="21" t="s">
        <v>1273</v>
      </c>
      <c r="B1084" s="20" t="s">
        <v>918</v>
      </c>
      <c r="C1084" s="20" t="s">
        <v>919</v>
      </c>
      <c r="D1084" s="20" t="s">
        <v>936</v>
      </c>
      <c r="E1084" s="20" t="s">
        <v>963</v>
      </c>
      <c r="F1084" s="20" t="s">
        <v>1250</v>
      </c>
      <c r="G1084" s="20" t="s">
        <v>1949</v>
      </c>
      <c r="I1084" s="20">
        <v>13532331179</v>
      </c>
      <c r="J1084" s="20" t="s">
        <v>924</v>
      </c>
      <c r="K1084" s="20" t="s">
        <v>1950</v>
      </c>
      <c r="L1084" s="20" t="s">
        <v>1918</v>
      </c>
      <c r="M1084" s="20">
        <v>680</v>
      </c>
      <c r="N1084" s="20">
        <v>680</v>
      </c>
      <c r="O1084" s="20" t="s">
        <v>927</v>
      </c>
      <c r="P1084" s="20" t="s">
        <v>50</v>
      </c>
      <c r="Q1084" s="28"/>
      <c r="R1084" s="21" t="s">
        <v>60</v>
      </c>
      <c r="S1084" s="25" t="s">
        <v>1331</v>
      </c>
      <c r="T1084" s="21" t="s">
        <v>53</v>
      </c>
      <c r="U1084" s="21" t="s">
        <v>1922</v>
      </c>
      <c r="V1084" s="46">
        <v>1</v>
      </c>
      <c r="W1084" s="26">
        <f t="shared" si="237"/>
        <v>1</v>
      </c>
      <c r="X1084" s="26"/>
      <c r="Y1084" s="21">
        <v>4</v>
      </c>
      <c r="Z1084" s="22">
        <f t="shared" si="208"/>
        <v>680</v>
      </c>
      <c r="AA1084" s="20" t="s">
        <v>1278</v>
      </c>
      <c r="AB1084" s="22">
        <v>1</v>
      </c>
      <c r="AC1084" s="22"/>
      <c r="AD1084" s="22">
        <f t="shared" si="252"/>
        <v>680</v>
      </c>
      <c r="AE1084" s="22"/>
      <c r="AF1084" s="22">
        <f t="shared" si="240"/>
        <v>680</v>
      </c>
      <c r="AH1084" s="22"/>
      <c r="AI1084" s="22"/>
      <c r="AJ1084" s="22">
        <f t="shared" si="253"/>
        <v>680</v>
      </c>
      <c r="AK1084" s="22">
        <f>IF(O1084="(传统)XDSL",VLOOKUP(S1084,[2]直销续费率明细!C:I,7,FALSE)*1,IF(O1084="GPON+XDSL",VLOOKUP(S1084,[2]直销续费率明细!C:I,7,FALSE)*1,VLOOKUP(S1084,[2]直销续费率明细!C:I,5,FALSE)*1))</f>
        <v>25</v>
      </c>
      <c r="AL1084" s="22" t="s">
        <v>1300</v>
      </c>
      <c r="AM1084" s="22"/>
      <c r="AN1084" s="22"/>
      <c r="AO1084" s="22" t="s">
        <v>1279</v>
      </c>
      <c r="AP1084" s="22" t="s">
        <v>1919</v>
      </c>
      <c r="AQ1084" s="22"/>
      <c r="AR1084" s="22"/>
      <c r="AS1084" s="20">
        <f>IF(Y1084&gt;=10,VLOOKUP(U1084,[2]提成计算!B:T,19,FALSE),VLOOKUP(U1084,[2]提成计算!B:T,18,FALSE))</f>
        <v>0.06</v>
      </c>
      <c r="AT1084" s="20">
        <f t="shared" ref="AT1084:AT1085" si="254">IF(AD1084*AS1084&gt;0,AD1084*AS1084,AE1084*AS1084)</f>
        <v>40.799999999999997</v>
      </c>
      <c r="AU1084" s="20">
        <f t="shared" ref="AU1084:AU1085" si="255">IF(AND(AK1084&lt;0,AK1084+AT1084&lt;0),-AT1084,AK1084)</f>
        <v>25</v>
      </c>
    </row>
    <row r="1085" spans="1:47" s="20" customFormat="1" x14ac:dyDescent="0.15">
      <c r="A1085" s="21" t="s">
        <v>1273</v>
      </c>
      <c r="B1085" s="20" t="s">
        <v>918</v>
      </c>
      <c r="C1085" s="20" t="s">
        <v>919</v>
      </c>
      <c r="D1085" s="20" t="s">
        <v>928</v>
      </c>
      <c r="E1085" s="20" t="s">
        <v>969</v>
      </c>
      <c r="F1085" s="20" t="s">
        <v>1250</v>
      </c>
      <c r="G1085" s="20" t="s">
        <v>1951</v>
      </c>
      <c r="I1085" s="20">
        <v>13421932791</v>
      </c>
      <c r="J1085" s="20" t="s">
        <v>924</v>
      </c>
      <c r="K1085" s="20" t="s">
        <v>954</v>
      </c>
      <c r="L1085" s="20" t="s">
        <v>1376</v>
      </c>
      <c r="M1085" s="20">
        <v>1088</v>
      </c>
      <c r="N1085" s="20">
        <v>1088</v>
      </c>
      <c r="O1085" s="20" t="s">
        <v>927</v>
      </c>
      <c r="P1085" s="20" t="s">
        <v>50</v>
      </c>
      <c r="Q1085" s="28"/>
      <c r="R1085" s="21" t="s">
        <v>84</v>
      </c>
      <c r="S1085" s="25" t="s">
        <v>956</v>
      </c>
      <c r="T1085" s="21" t="s">
        <v>53</v>
      </c>
      <c r="U1085" s="21" t="s">
        <v>957</v>
      </c>
      <c r="V1085" s="46">
        <v>1</v>
      </c>
      <c r="W1085" s="26">
        <f t="shared" si="237"/>
        <v>1</v>
      </c>
      <c r="X1085" s="26"/>
      <c r="Y1085" s="21">
        <v>10</v>
      </c>
      <c r="Z1085" s="22">
        <f t="shared" si="208"/>
        <v>1088</v>
      </c>
      <c r="AA1085" s="20" t="s">
        <v>1278</v>
      </c>
      <c r="AB1085" s="22"/>
      <c r="AC1085" s="22">
        <v>1</v>
      </c>
      <c r="AD1085" s="22"/>
      <c r="AE1085" s="22">
        <f>N1085</f>
        <v>1088</v>
      </c>
      <c r="AF1085" s="22">
        <f t="shared" si="240"/>
        <v>1088</v>
      </c>
      <c r="AH1085" s="22"/>
      <c r="AI1085" s="22"/>
      <c r="AJ1085" s="22">
        <f t="shared" si="253"/>
        <v>1088</v>
      </c>
      <c r="AK1085" s="22">
        <f>IF(O1085="(传统)XDSL",VLOOKUP(S1085,[2]直销续费率明细!C:I,7,FALSE)*1,IF(O1085="GPON+XDSL",VLOOKUP(S1085,[2]直销续费率明细!C:I,7,FALSE)*1,VLOOKUP(S1085,[2]直销续费率明细!C:I,5,FALSE)*1))</f>
        <v>25</v>
      </c>
      <c r="AL1085" s="22" t="s">
        <v>1309</v>
      </c>
      <c r="AM1085" s="22"/>
      <c r="AN1085" s="22"/>
      <c r="AO1085" s="22" t="s">
        <v>1279</v>
      </c>
      <c r="AP1085" s="22" t="s">
        <v>1301</v>
      </c>
      <c r="AQ1085" s="22"/>
      <c r="AR1085" s="22"/>
      <c r="AS1085" s="20">
        <f>IF(Y1085&gt;=10,VLOOKUP(U1085,[2]提成计算!B:T,19,FALSE),VLOOKUP(U1085,[2]提成计算!B:T,18,FALSE))</f>
        <v>0.1</v>
      </c>
      <c r="AT1085" s="20">
        <f t="shared" si="254"/>
        <v>108.80000000000001</v>
      </c>
      <c r="AU1085" s="20">
        <f t="shared" si="255"/>
        <v>25</v>
      </c>
    </row>
    <row r="1086" spans="1:47" s="20" customFormat="1" x14ac:dyDescent="0.15">
      <c r="A1086" s="21" t="s">
        <v>1273</v>
      </c>
      <c r="B1086" s="20" t="s">
        <v>918</v>
      </c>
      <c r="C1086" s="20" t="s">
        <v>919</v>
      </c>
      <c r="D1086" s="20" t="s">
        <v>973</v>
      </c>
      <c r="E1086" s="20" t="s">
        <v>1932</v>
      </c>
      <c r="F1086" s="20" t="s">
        <v>1250</v>
      </c>
      <c r="G1086" s="20" t="s">
        <v>1952</v>
      </c>
      <c r="I1086" s="20">
        <v>13790634002</v>
      </c>
      <c r="J1086" s="20" t="s">
        <v>924</v>
      </c>
      <c r="K1086" s="20" t="s">
        <v>174</v>
      </c>
      <c r="L1086" s="20" t="s">
        <v>1918</v>
      </c>
      <c r="M1086" s="20">
        <v>680</v>
      </c>
      <c r="N1086" s="20">
        <v>680</v>
      </c>
      <c r="O1086" s="20" t="s">
        <v>927</v>
      </c>
      <c r="P1086" s="20" t="s">
        <v>50</v>
      </c>
      <c r="Q1086" s="28"/>
      <c r="R1086" s="21" t="s">
        <v>249</v>
      </c>
      <c r="S1086" s="25" t="s">
        <v>976</v>
      </c>
      <c r="T1086" s="21" t="s">
        <v>400</v>
      </c>
      <c r="U1086" s="21"/>
      <c r="V1086" s="46">
        <v>1</v>
      </c>
      <c r="W1086" s="26">
        <f t="shared" si="237"/>
        <v>1</v>
      </c>
      <c r="X1086" s="26"/>
      <c r="Y1086" s="21">
        <v>4</v>
      </c>
      <c r="Z1086" s="22">
        <f t="shared" ref="Z1086:Z1149" si="256">N1086</f>
        <v>680</v>
      </c>
      <c r="AA1086" s="20" t="s">
        <v>1278</v>
      </c>
      <c r="AB1086" s="22">
        <v>1</v>
      </c>
      <c r="AC1086" s="22"/>
      <c r="AD1086" s="22">
        <f t="shared" ref="AD1086:AD1087" si="257">N1086</f>
        <v>680</v>
      </c>
      <c r="AE1086" s="22"/>
      <c r="AF1086" s="22">
        <f t="shared" si="240"/>
        <v>680</v>
      </c>
      <c r="AH1086" s="22"/>
      <c r="AI1086" s="22"/>
      <c r="AJ1086" s="22">
        <f t="shared" si="253"/>
        <v>680</v>
      </c>
      <c r="AK1086" s="22">
        <f>IF(O1086="(传统)XDSL",VLOOKUP(S1086,[1]续费率明细!C:I,7,FALSE)*1,IF(O1086="GPON+XDSL",VLOOKUP(S1086,[1]续费率明细!C:I,7,FALSE)*1,VLOOKUP(S1086,[1]续费率明细!C:I,5,FALSE)*1))</f>
        <v>-40</v>
      </c>
      <c r="AL1086" s="22" t="s">
        <v>1309</v>
      </c>
      <c r="AM1086" s="22"/>
      <c r="AN1086" s="22"/>
      <c r="AO1086" s="22" t="s">
        <v>1279</v>
      </c>
      <c r="AP1086" s="22" t="s">
        <v>1919</v>
      </c>
      <c r="AQ1086" s="22"/>
      <c r="AR1086" s="22"/>
    </row>
    <row r="1087" spans="1:47" s="20" customFormat="1" x14ac:dyDescent="0.15">
      <c r="A1087" s="21" t="s">
        <v>1273</v>
      </c>
      <c r="B1087" s="20" t="s">
        <v>918</v>
      </c>
      <c r="C1087" s="20" t="s">
        <v>919</v>
      </c>
      <c r="D1087" s="20" t="s">
        <v>973</v>
      </c>
      <c r="E1087" s="20" t="s">
        <v>1953</v>
      </c>
      <c r="F1087" s="20" t="s">
        <v>1250</v>
      </c>
      <c r="G1087" s="20" t="s">
        <v>1954</v>
      </c>
      <c r="I1087" s="20">
        <v>13926869566</v>
      </c>
      <c r="J1087" s="20" t="s">
        <v>924</v>
      </c>
      <c r="K1087" s="20" t="s">
        <v>174</v>
      </c>
      <c r="L1087" s="20" t="s">
        <v>1918</v>
      </c>
      <c r="M1087" s="20">
        <v>680</v>
      </c>
      <c r="N1087" s="20">
        <v>680</v>
      </c>
      <c r="O1087" s="20" t="s">
        <v>927</v>
      </c>
      <c r="P1087" s="20" t="s">
        <v>50</v>
      </c>
      <c r="Q1087" s="28"/>
      <c r="R1087" s="21" t="s">
        <v>249</v>
      </c>
      <c r="S1087" s="25" t="s">
        <v>1955</v>
      </c>
      <c r="T1087" s="21" t="s">
        <v>400</v>
      </c>
      <c r="U1087" s="21"/>
      <c r="V1087" s="46">
        <v>1</v>
      </c>
      <c r="W1087" s="26">
        <f t="shared" si="237"/>
        <v>1</v>
      </c>
      <c r="X1087" s="26"/>
      <c r="Y1087" s="21">
        <v>4</v>
      </c>
      <c r="Z1087" s="22">
        <f t="shared" si="256"/>
        <v>680</v>
      </c>
      <c r="AA1087" s="20" t="s">
        <v>1278</v>
      </c>
      <c r="AB1087" s="22">
        <v>1</v>
      </c>
      <c r="AC1087" s="22"/>
      <c r="AD1087" s="22">
        <f t="shared" si="257"/>
        <v>680</v>
      </c>
      <c r="AE1087" s="22"/>
      <c r="AF1087" s="22">
        <f t="shared" si="240"/>
        <v>680</v>
      </c>
      <c r="AH1087" s="22"/>
      <c r="AI1087" s="22"/>
      <c r="AJ1087" s="22">
        <f t="shared" si="253"/>
        <v>680</v>
      </c>
      <c r="AK1087" s="22">
        <f>IF(O1087="(传统)XDSL",VLOOKUP(S1087,[1]续费率明细!C:I,7,FALSE)*1,IF(O1087="GPON+XDSL",VLOOKUP(S1087,[1]续费率明细!C:I,7,FALSE)*1,VLOOKUP(S1087,[1]续费率明细!C:I,5,FALSE)*1))</f>
        <v>-40</v>
      </c>
      <c r="AL1087" s="22" t="s">
        <v>1309</v>
      </c>
      <c r="AM1087" s="22"/>
      <c r="AN1087" s="22"/>
      <c r="AO1087" s="22" t="s">
        <v>1279</v>
      </c>
      <c r="AP1087" s="22" t="s">
        <v>1919</v>
      </c>
      <c r="AQ1087" s="22"/>
      <c r="AR1087" s="22"/>
    </row>
    <row r="1088" spans="1:47" s="20" customFormat="1" x14ac:dyDescent="0.15">
      <c r="A1088" s="21" t="s">
        <v>1273</v>
      </c>
      <c r="B1088" s="20" t="s">
        <v>918</v>
      </c>
      <c r="C1088" s="20" t="s">
        <v>919</v>
      </c>
      <c r="D1088" s="20" t="s">
        <v>941</v>
      </c>
      <c r="E1088" s="20" t="s">
        <v>1487</v>
      </c>
      <c r="F1088" s="20" t="s">
        <v>1250</v>
      </c>
      <c r="G1088" s="20" t="s">
        <v>1956</v>
      </c>
      <c r="I1088" s="20">
        <v>13825778990</v>
      </c>
      <c r="J1088" s="20" t="s">
        <v>1268</v>
      </c>
      <c r="K1088" s="20" t="s">
        <v>1260</v>
      </c>
      <c r="L1088" s="20" t="s">
        <v>1358</v>
      </c>
      <c r="M1088" s="20">
        <v>1088</v>
      </c>
      <c r="N1088" s="20">
        <v>1088</v>
      </c>
      <c r="O1088" s="20" t="s">
        <v>927</v>
      </c>
      <c r="P1088" s="20" t="s">
        <v>50</v>
      </c>
      <c r="Q1088" s="28"/>
      <c r="R1088" s="21" t="s">
        <v>99</v>
      </c>
      <c r="S1088" s="21"/>
      <c r="T1088" s="21" t="s">
        <v>53</v>
      </c>
      <c r="U1088" s="21" t="s">
        <v>1903</v>
      </c>
      <c r="V1088" s="46">
        <v>1</v>
      </c>
      <c r="W1088" s="26">
        <f t="shared" si="237"/>
        <v>1</v>
      </c>
      <c r="X1088" s="26">
        <f t="shared" si="238"/>
        <v>1</v>
      </c>
      <c r="Y1088" s="21">
        <v>10</v>
      </c>
      <c r="Z1088" s="22">
        <f t="shared" si="256"/>
        <v>1088</v>
      </c>
      <c r="AA1088" s="20" t="s">
        <v>1278</v>
      </c>
      <c r="AB1088" s="22"/>
      <c r="AC1088" s="22">
        <v>1</v>
      </c>
      <c r="AD1088" s="22"/>
      <c r="AE1088" s="22">
        <f>N1088</f>
        <v>1088</v>
      </c>
      <c r="AF1088" s="22">
        <f t="shared" si="240"/>
        <v>1088</v>
      </c>
      <c r="AG1088" s="20">
        <f>N1088</f>
        <v>1088</v>
      </c>
      <c r="AH1088" s="20" t="str">
        <f>VLOOKUP(U1088,[1]提成计算!B:I,8,FALSE)</f>
        <v xml:space="preserve"> </v>
      </c>
      <c r="AJ1088" s="22"/>
      <c r="AK1088" s="22"/>
      <c r="AL1088" s="22"/>
      <c r="AM1088" s="22"/>
      <c r="AN1088" s="22"/>
      <c r="AO1088" s="22" t="s">
        <v>1279</v>
      </c>
      <c r="AP1088" s="22" t="s">
        <v>1301</v>
      </c>
      <c r="AQ1088" s="22"/>
      <c r="AR1088" s="22"/>
    </row>
    <row r="1089" spans="1:47" s="20" customFormat="1" x14ac:dyDescent="0.15">
      <c r="A1089" s="21" t="s">
        <v>1273</v>
      </c>
      <c r="B1089" s="20" t="s">
        <v>918</v>
      </c>
      <c r="C1089" s="20" t="s">
        <v>919</v>
      </c>
      <c r="D1089" s="20" t="s">
        <v>941</v>
      </c>
      <c r="E1089" s="20" t="s">
        <v>942</v>
      </c>
      <c r="F1089" s="20" t="s">
        <v>1250</v>
      </c>
      <c r="G1089" s="20" t="s">
        <v>1957</v>
      </c>
      <c r="I1089" s="20">
        <v>13544897833</v>
      </c>
      <c r="J1089" s="20" t="s">
        <v>1275</v>
      </c>
      <c r="K1089" s="20" t="s">
        <v>209</v>
      </c>
      <c r="L1089" s="20" t="s">
        <v>1277</v>
      </c>
      <c r="M1089" s="20">
        <v>306</v>
      </c>
      <c r="N1089" s="20">
        <v>50</v>
      </c>
      <c r="O1089" s="20" t="s">
        <v>1262</v>
      </c>
      <c r="P1089" s="20" t="s">
        <v>50</v>
      </c>
      <c r="Q1089" s="28"/>
      <c r="R1089" s="21" t="s">
        <v>99</v>
      </c>
      <c r="S1089" s="21"/>
      <c r="T1089" s="21" t="s">
        <v>53</v>
      </c>
      <c r="U1089" s="21" t="s">
        <v>210</v>
      </c>
      <c r="V1089" s="46"/>
      <c r="W1089" s="26"/>
      <c r="X1089" s="26"/>
      <c r="Y1089" s="21">
        <v>2</v>
      </c>
      <c r="Z1089" s="22">
        <f t="shared" si="256"/>
        <v>50</v>
      </c>
      <c r="AA1089" s="20" t="s">
        <v>1278</v>
      </c>
      <c r="AB1089" s="22"/>
      <c r="AC1089" s="22"/>
      <c r="AD1089" s="22"/>
      <c r="AE1089" s="22"/>
      <c r="AF1089" s="22"/>
      <c r="AH1089" s="22"/>
      <c r="AI1089" s="22"/>
      <c r="AJ1089" s="22"/>
      <c r="AK1089" s="22"/>
      <c r="AL1089" s="22"/>
      <c r="AM1089" s="22"/>
      <c r="AN1089" s="22"/>
      <c r="AO1089" s="22" t="s">
        <v>1279</v>
      </c>
      <c r="AP1089" s="22">
        <v>0</v>
      </c>
      <c r="AQ1089" s="22"/>
      <c r="AR1089" s="22"/>
    </row>
    <row r="1090" spans="1:47" s="20" customFormat="1" x14ac:dyDescent="0.15">
      <c r="A1090" s="21" t="s">
        <v>1273</v>
      </c>
      <c r="B1090" s="20" t="s">
        <v>918</v>
      </c>
      <c r="C1090" s="20" t="s">
        <v>919</v>
      </c>
      <c r="D1090" s="20" t="s">
        <v>920</v>
      </c>
      <c r="E1090" s="20" t="s">
        <v>979</v>
      </c>
      <c r="F1090" s="20" t="s">
        <v>1250</v>
      </c>
      <c r="G1090" s="20" t="s">
        <v>1958</v>
      </c>
      <c r="I1090" s="20">
        <v>13522956760</v>
      </c>
      <c r="J1090" s="20" t="s">
        <v>1268</v>
      </c>
      <c r="K1090" s="20" t="s">
        <v>160</v>
      </c>
      <c r="L1090" s="20" t="s">
        <v>1939</v>
      </c>
      <c r="M1090" s="20">
        <v>680</v>
      </c>
      <c r="N1090" s="20">
        <v>680</v>
      </c>
      <c r="O1090" s="20" t="s">
        <v>927</v>
      </c>
      <c r="P1090" s="20" t="s">
        <v>50</v>
      </c>
      <c r="Q1090" s="28"/>
      <c r="R1090" s="21" t="s">
        <v>161</v>
      </c>
      <c r="S1090" s="21"/>
      <c r="T1090" s="21" t="s">
        <v>53</v>
      </c>
      <c r="U1090" s="21" t="s">
        <v>162</v>
      </c>
      <c r="V1090" s="46">
        <v>1</v>
      </c>
      <c r="W1090" s="26">
        <f t="shared" ref="W1090:W1103" si="258">V1090</f>
        <v>1</v>
      </c>
      <c r="X1090" s="26">
        <f t="shared" ref="X1090:X1101" si="259">V1090</f>
        <v>1</v>
      </c>
      <c r="Y1090" s="21">
        <v>4</v>
      </c>
      <c r="Z1090" s="22">
        <f t="shared" si="256"/>
        <v>680</v>
      </c>
      <c r="AA1090" s="20" t="s">
        <v>1278</v>
      </c>
      <c r="AB1090" s="22">
        <v>1</v>
      </c>
      <c r="AC1090" s="22"/>
      <c r="AD1090" s="22">
        <f t="shared" ref="AD1090:AD1093" si="260">N1090</f>
        <v>680</v>
      </c>
      <c r="AE1090" s="22"/>
      <c r="AF1090" s="22">
        <f t="shared" ref="AF1090:AF1103" si="261">N1090</f>
        <v>680</v>
      </c>
      <c r="AG1090" s="20">
        <f t="shared" ref="AG1090:AG1091" si="262">N1090</f>
        <v>680</v>
      </c>
      <c r="AH1090" s="20" t="str">
        <f>VLOOKUP(U1090,[1]提成计算!B:I,8,FALSE)</f>
        <v>否</v>
      </c>
      <c r="AJ1090" s="22"/>
      <c r="AK1090" s="22"/>
      <c r="AL1090" s="22"/>
      <c r="AM1090" s="22"/>
      <c r="AN1090" s="22"/>
      <c r="AO1090" s="22" t="s">
        <v>1279</v>
      </c>
      <c r="AP1090" s="22" t="s">
        <v>1301</v>
      </c>
      <c r="AQ1090" s="22"/>
      <c r="AR1090" s="22"/>
    </row>
    <row r="1091" spans="1:47" s="20" customFormat="1" x14ac:dyDescent="0.15">
      <c r="A1091" s="21" t="s">
        <v>1273</v>
      </c>
      <c r="B1091" s="20" t="s">
        <v>918</v>
      </c>
      <c r="C1091" s="20" t="s">
        <v>919</v>
      </c>
      <c r="D1091" s="20" t="s">
        <v>936</v>
      </c>
      <c r="E1091" s="20" t="s">
        <v>963</v>
      </c>
      <c r="F1091" s="20" t="s">
        <v>1250</v>
      </c>
      <c r="G1091" s="20" t="s">
        <v>1959</v>
      </c>
      <c r="I1091" s="20">
        <v>15015283336</v>
      </c>
      <c r="J1091" s="20" t="s">
        <v>1268</v>
      </c>
      <c r="K1091" s="20" t="s">
        <v>1950</v>
      </c>
      <c r="L1091" s="20" t="s">
        <v>1960</v>
      </c>
      <c r="M1091" s="20">
        <v>400</v>
      </c>
      <c r="N1091" s="20">
        <v>400</v>
      </c>
      <c r="O1091" s="20" t="s">
        <v>927</v>
      </c>
      <c r="P1091" s="20" t="s">
        <v>50</v>
      </c>
      <c r="Q1091" s="28"/>
      <c r="R1091" s="21" t="s">
        <v>60</v>
      </c>
      <c r="S1091" s="21"/>
      <c r="T1091" s="21" t="s">
        <v>53</v>
      </c>
      <c r="U1091" s="21" t="s">
        <v>1922</v>
      </c>
      <c r="V1091" s="46">
        <v>0.5</v>
      </c>
      <c r="W1091" s="26">
        <f t="shared" si="258"/>
        <v>0.5</v>
      </c>
      <c r="X1091" s="26">
        <f t="shared" si="259"/>
        <v>0.5</v>
      </c>
      <c r="Y1091" s="21">
        <v>4</v>
      </c>
      <c r="Z1091" s="22">
        <f t="shared" si="256"/>
        <v>400</v>
      </c>
      <c r="AA1091" s="20" t="s">
        <v>1278</v>
      </c>
      <c r="AB1091" s="22">
        <v>1</v>
      </c>
      <c r="AC1091" s="22"/>
      <c r="AD1091" s="22">
        <f t="shared" si="260"/>
        <v>400</v>
      </c>
      <c r="AE1091" s="22"/>
      <c r="AF1091" s="22">
        <f t="shared" si="261"/>
        <v>400</v>
      </c>
      <c r="AG1091" s="20">
        <f t="shared" si="262"/>
        <v>400</v>
      </c>
      <c r="AH1091" s="20" t="str">
        <f>VLOOKUP(U1091,[1]提成计算!B:I,8,FALSE)</f>
        <v xml:space="preserve"> </v>
      </c>
      <c r="AJ1091" s="22"/>
      <c r="AK1091" s="22"/>
      <c r="AL1091" s="22"/>
      <c r="AM1091" s="22"/>
      <c r="AN1091" s="22"/>
      <c r="AO1091" s="22" t="s">
        <v>1279</v>
      </c>
      <c r="AP1091" s="22" t="s">
        <v>1961</v>
      </c>
      <c r="AQ1091" s="22"/>
      <c r="AR1091" s="22"/>
    </row>
    <row r="1092" spans="1:47" s="20" customFormat="1" x14ac:dyDescent="0.15">
      <c r="A1092" s="21" t="s">
        <v>1273</v>
      </c>
      <c r="B1092" s="20" t="s">
        <v>918</v>
      </c>
      <c r="C1092" s="20" t="s">
        <v>919</v>
      </c>
      <c r="D1092" s="20" t="s">
        <v>936</v>
      </c>
      <c r="E1092" s="20" t="s">
        <v>1962</v>
      </c>
      <c r="F1092" s="20" t="s">
        <v>1250</v>
      </c>
      <c r="G1092" s="20" t="s">
        <v>1963</v>
      </c>
      <c r="I1092" s="20">
        <v>13532998058</v>
      </c>
      <c r="J1092" s="20" t="s">
        <v>924</v>
      </c>
      <c r="K1092" s="20" t="s">
        <v>365</v>
      </c>
      <c r="L1092" s="20" t="s">
        <v>1918</v>
      </c>
      <c r="M1092" s="20">
        <v>680</v>
      </c>
      <c r="N1092" s="20">
        <v>680</v>
      </c>
      <c r="O1092" s="20" t="s">
        <v>1262</v>
      </c>
      <c r="P1092" s="20" t="s">
        <v>50</v>
      </c>
      <c r="Q1092" s="28"/>
      <c r="R1092" s="21" t="s">
        <v>60</v>
      </c>
      <c r="S1092" s="25" t="s">
        <v>1331</v>
      </c>
      <c r="T1092" s="21" t="s">
        <v>53</v>
      </c>
      <c r="U1092" s="21" t="s">
        <v>366</v>
      </c>
      <c r="V1092" s="46">
        <v>1</v>
      </c>
      <c r="W1092" s="26">
        <f t="shared" si="258"/>
        <v>1</v>
      </c>
      <c r="X1092" s="26"/>
      <c r="Y1092" s="21">
        <v>4</v>
      </c>
      <c r="Z1092" s="22">
        <f t="shared" si="256"/>
        <v>680</v>
      </c>
      <c r="AA1092" s="20" t="s">
        <v>1278</v>
      </c>
      <c r="AB1092" s="22">
        <v>1</v>
      </c>
      <c r="AC1092" s="22"/>
      <c r="AD1092" s="22">
        <f t="shared" si="260"/>
        <v>680</v>
      </c>
      <c r="AE1092" s="22"/>
      <c r="AF1092" s="22">
        <f t="shared" si="261"/>
        <v>680</v>
      </c>
      <c r="AH1092" s="22"/>
      <c r="AI1092" s="22"/>
      <c r="AJ1092" s="22">
        <f>N1092</f>
        <v>680</v>
      </c>
      <c r="AK1092" s="22">
        <f>IF(O1092="(传统)XDSL",VLOOKUP(S1092,[2]直销续费率明细!C:I,7,FALSE)*1,IF(O1092="GPON+XDSL",VLOOKUP(S1092,[2]直销续费率明细!C:I,7,FALSE)*1,VLOOKUP(S1092,[2]直销续费率明细!C:I,5,FALSE)*1))</f>
        <v>15</v>
      </c>
      <c r="AL1092" s="22" t="s">
        <v>1309</v>
      </c>
      <c r="AM1092" s="22"/>
      <c r="AN1092" s="22"/>
      <c r="AO1092" s="22" t="s">
        <v>1279</v>
      </c>
      <c r="AP1092" s="22" t="s">
        <v>1919</v>
      </c>
      <c r="AQ1092" s="22"/>
      <c r="AR1092" s="22"/>
      <c r="AS1092" s="20">
        <f>IF(Y1092&gt;=10,VLOOKUP(U1092,[2]提成计算!B:T,19,FALSE),VLOOKUP(U1092,[2]提成计算!B:T,18,FALSE))</f>
        <v>0.06</v>
      </c>
      <c r="AT1092" s="20">
        <f t="shared" ref="AT1092" si="263">IF(AD1092*AS1092&gt;0,AD1092*AS1092,AE1092*AS1092)</f>
        <v>40.799999999999997</v>
      </c>
      <c r="AU1092" s="20">
        <f t="shared" ref="AU1092" si="264">IF(AND(AK1092&lt;0,AK1092+AT1092&lt;0),-AT1092,AK1092)</f>
        <v>15</v>
      </c>
    </row>
    <row r="1093" spans="1:47" s="20" customFormat="1" x14ac:dyDescent="0.15">
      <c r="A1093" s="21" t="s">
        <v>1273</v>
      </c>
      <c r="B1093" s="20" t="s">
        <v>918</v>
      </c>
      <c r="C1093" s="20" t="s">
        <v>919</v>
      </c>
      <c r="D1093" s="20" t="s">
        <v>936</v>
      </c>
      <c r="E1093" s="20" t="s">
        <v>963</v>
      </c>
      <c r="F1093" s="20" t="s">
        <v>1250</v>
      </c>
      <c r="G1093" s="20" t="s">
        <v>1964</v>
      </c>
      <c r="I1093" s="20">
        <v>13418394897</v>
      </c>
      <c r="J1093" s="20" t="s">
        <v>1268</v>
      </c>
      <c r="K1093" s="20" t="s">
        <v>346</v>
      </c>
      <c r="L1093" s="20" t="s">
        <v>1960</v>
      </c>
      <c r="M1093" s="20">
        <v>400</v>
      </c>
      <c r="N1093" s="20">
        <v>400</v>
      </c>
      <c r="O1093" s="20" t="s">
        <v>927</v>
      </c>
      <c r="P1093" s="20" t="s">
        <v>50</v>
      </c>
      <c r="Q1093" s="28"/>
      <c r="R1093" s="21" t="s">
        <v>60</v>
      </c>
      <c r="S1093" s="21"/>
      <c r="T1093" s="21" t="s">
        <v>53</v>
      </c>
      <c r="U1093" s="21" t="s">
        <v>347</v>
      </c>
      <c r="V1093" s="46">
        <v>0.5</v>
      </c>
      <c r="W1093" s="26">
        <f t="shared" si="258"/>
        <v>0.5</v>
      </c>
      <c r="X1093" s="26">
        <f t="shared" si="259"/>
        <v>0.5</v>
      </c>
      <c r="Y1093" s="21">
        <v>4</v>
      </c>
      <c r="Z1093" s="22">
        <f t="shared" si="256"/>
        <v>400</v>
      </c>
      <c r="AA1093" s="20" t="s">
        <v>1278</v>
      </c>
      <c r="AB1093" s="22">
        <v>1</v>
      </c>
      <c r="AC1093" s="22"/>
      <c r="AD1093" s="22">
        <f t="shared" si="260"/>
        <v>400</v>
      </c>
      <c r="AE1093" s="22"/>
      <c r="AF1093" s="22">
        <f t="shared" si="261"/>
        <v>400</v>
      </c>
      <c r="AG1093" s="20">
        <f t="shared" ref="AG1093:AG1098" si="265">N1093</f>
        <v>400</v>
      </c>
      <c r="AH1093" s="20" t="str">
        <f>VLOOKUP(U1093,[1]提成计算!B:I,8,FALSE)</f>
        <v xml:space="preserve"> </v>
      </c>
      <c r="AJ1093" s="22"/>
      <c r="AK1093" s="22"/>
      <c r="AL1093" s="22"/>
      <c r="AM1093" s="22"/>
      <c r="AN1093" s="22"/>
      <c r="AO1093" s="22" t="s">
        <v>1279</v>
      </c>
      <c r="AP1093" s="22" t="s">
        <v>1961</v>
      </c>
      <c r="AQ1093" s="22"/>
      <c r="AR1093" s="22"/>
    </row>
    <row r="1094" spans="1:47" s="20" customFormat="1" x14ac:dyDescent="0.15">
      <c r="A1094" s="21" t="s">
        <v>1273</v>
      </c>
      <c r="B1094" s="20" t="s">
        <v>918</v>
      </c>
      <c r="C1094" s="20" t="s">
        <v>919</v>
      </c>
      <c r="D1094" s="20" t="s">
        <v>920</v>
      </c>
      <c r="E1094" s="20" t="s">
        <v>979</v>
      </c>
      <c r="F1094" s="20" t="s">
        <v>1250</v>
      </c>
      <c r="G1094" s="20" t="s">
        <v>1965</v>
      </c>
      <c r="I1094" s="20">
        <v>13577006045</v>
      </c>
      <c r="J1094" s="20" t="s">
        <v>1268</v>
      </c>
      <c r="K1094" s="20" t="s">
        <v>160</v>
      </c>
      <c r="L1094" s="20" t="s">
        <v>1966</v>
      </c>
      <c r="M1094" s="20">
        <v>1598</v>
      </c>
      <c r="N1094" s="20">
        <v>1598</v>
      </c>
      <c r="O1094" s="20" t="s">
        <v>927</v>
      </c>
      <c r="P1094" s="20" t="s">
        <v>50</v>
      </c>
      <c r="Q1094" s="28"/>
      <c r="R1094" s="21" t="s">
        <v>161</v>
      </c>
      <c r="S1094" s="21"/>
      <c r="T1094" s="21" t="s">
        <v>53</v>
      </c>
      <c r="U1094" s="21" t="s">
        <v>162</v>
      </c>
      <c r="V1094" s="46">
        <v>1</v>
      </c>
      <c r="W1094" s="26">
        <f t="shared" si="258"/>
        <v>1</v>
      </c>
      <c r="X1094" s="26">
        <f t="shared" si="259"/>
        <v>1</v>
      </c>
      <c r="Y1094" s="21">
        <v>50</v>
      </c>
      <c r="Z1094" s="22">
        <f t="shared" si="256"/>
        <v>1598</v>
      </c>
      <c r="AA1094" s="20" t="s">
        <v>1278</v>
      </c>
      <c r="AB1094" s="22"/>
      <c r="AC1094" s="22">
        <v>1</v>
      </c>
      <c r="AD1094" s="22"/>
      <c r="AE1094" s="22">
        <f t="shared" ref="AE1094:AE1103" si="266">N1094</f>
        <v>1598</v>
      </c>
      <c r="AF1094" s="22">
        <f t="shared" si="261"/>
        <v>1598</v>
      </c>
      <c r="AG1094" s="20">
        <f t="shared" si="265"/>
        <v>1598</v>
      </c>
      <c r="AH1094" s="20" t="str">
        <f>VLOOKUP(U1094,[1]提成计算!B:I,8,FALSE)</f>
        <v>否</v>
      </c>
      <c r="AJ1094" s="22"/>
      <c r="AK1094" s="22"/>
      <c r="AL1094" s="22"/>
      <c r="AM1094" s="22"/>
      <c r="AN1094" s="22"/>
      <c r="AO1094" s="22" t="s">
        <v>1279</v>
      </c>
      <c r="AP1094" s="22" t="s">
        <v>1301</v>
      </c>
      <c r="AQ1094" s="22"/>
      <c r="AR1094" s="22"/>
    </row>
    <row r="1095" spans="1:47" s="20" customFormat="1" x14ac:dyDescent="0.15">
      <c r="A1095" s="21" t="s">
        <v>1273</v>
      </c>
      <c r="B1095" s="20" t="s">
        <v>918</v>
      </c>
      <c r="C1095" s="20" t="s">
        <v>919</v>
      </c>
      <c r="D1095" s="20" t="s">
        <v>928</v>
      </c>
      <c r="E1095" s="20" t="s">
        <v>969</v>
      </c>
      <c r="F1095" s="20" t="s">
        <v>1250</v>
      </c>
      <c r="G1095" s="20" t="s">
        <v>1967</v>
      </c>
      <c r="I1095" s="20">
        <v>13750509829</v>
      </c>
      <c r="J1095" s="20" t="s">
        <v>1268</v>
      </c>
      <c r="K1095" s="20" t="s">
        <v>1968</v>
      </c>
      <c r="L1095" s="20" t="s">
        <v>1358</v>
      </c>
      <c r="M1095" s="20">
        <v>1088</v>
      </c>
      <c r="N1095" s="20">
        <v>1088</v>
      </c>
      <c r="O1095" s="20" t="s">
        <v>927</v>
      </c>
      <c r="P1095" s="20" t="s">
        <v>50</v>
      </c>
      <c r="Q1095" s="28"/>
      <c r="R1095" s="21" t="s">
        <v>84</v>
      </c>
      <c r="S1095" s="21" t="s">
        <v>84</v>
      </c>
      <c r="T1095" s="21" t="s">
        <v>53</v>
      </c>
      <c r="U1095" s="21" t="s">
        <v>1892</v>
      </c>
      <c r="V1095" s="46">
        <v>1</v>
      </c>
      <c r="W1095" s="26">
        <f t="shared" si="258"/>
        <v>1</v>
      </c>
      <c r="X1095" s="26">
        <f t="shared" si="259"/>
        <v>1</v>
      </c>
      <c r="Y1095" s="21">
        <v>10</v>
      </c>
      <c r="Z1095" s="22">
        <f t="shared" si="256"/>
        <v>1088</v>
      </c>
      <c r="AA1095" s="20" t="s">
        <v>1278</v>
      </c>
      <c r="AB1095" s="22"/>
      <c r="AC1095" s="22">
        <v>1</v>
      </c>
      <c r="AD1095" s="22"/>
      <c r="AE1095" s="22">
        <f t="shared" si="266"/>
        <v>1088</v>
      </c>
      <c r="AF1095" s="22">
        <f t="shared" si="261"/>
        <v>1088</v>
      </c>
      <c r="AG1095" s="20">
        <f t="shared" si="265"/>
        <v>1088</v>
      </c>
      <c r="AJ1095" s="22"/>
      <c r="AK1095" s="22"/>
      <c r="AL1095" s="22"/>
      <c r="AM1095" s="22"/>
      <c r="AN1095" s="22"/>
      <c r="AO1095" s="22" t="s">
        <v>1279</v>
      </c>
      <c r="AP1095" s="22" t="s">
        <v>1301</v>
      </c>
      <c r="AQ1095" s="22"/>
      <c r="AR1095" s="22"/>
    </row>
    <row r="1096" spans="1:47" s="20" customFormat="1" x14ac:dyDescent="0.15">
      <c r="A1096" s="21" t="s">
        <v>1273</v>
      </c>
      <c r="B1096" s="20" t="s">
        <v>918</v>
      </c>
      <c r="C1096" s="20" t="s">
        <v>919</v>
      </c>
      <c r="D1096" s="20" t="s">
        <v>928</v>
      </c>
      <c r="E1096" s="20" t="s">
        <v>1969</v>
      </c>
      <c r="F1096" s="20" t="s">
        <v>1250</v>
      </c>
      <c r="G1096" s="20" t="s">
        <v>1970</v>
      </c>
      <c r="I1096" s="20">
        <v>13423224376</v>
      </c>
      <c r="J1096" s="20" t="s">
        <v>1268</v>
      </c>
      <c r="K1096" s="20" t="s">
        <v>1971</v>
      </c>
      <c r="L1096" s="20" t="s">
        <v>1972</v>
      </c>
      <c r="M1096" s="20">
        <v>1398</v>
      </c>
      <c r="N1096" s="20">
        <v>1398</v>
      </c>
      <c r="O1096" s="20" t="s">
        <v>927</v>
      </c>
      <c r="P1096" s="20" t="s">
        <v>50</v>
      </c>
      <c r="Q1096" s="28"/>
      <c r="R1096" s="21" t="s">
        <v>84</v>
      </c>
      <c r="S1096" s="21" t="s">
        <v>84</v>
      </c>
      <c r="T1096" s="21" t="s">
        <v>53</v>
      </c>
      <c r="U1096" s="21" t="s">
        <v>957</v>
      </c>
      <c r="V1096" s="46">
        <v>1</v>
      </c>
      <c r="W1096" s="26">
        <f t="shared" si="258"/>
        <v>1</v>
      </c>
      <c r="X1096" s="26">
        <f t="shared" si="259"/>
        <v>1</v>
      </c>
      <c r="Y1096" s="21">
        <v>12</v>
      </c>
      <c r="Z1096" s="22">
        <f t="shared" si="256"/>
        <v>1398</v>
      </c>
      <c r="AA1096" s="20" t="s">
        <v>1278</v>
      </c>
      <c r="AB1096" s="22"/>
      <c r="AC1096" s="22">
        <v>1</v>
      </c>
      <c r="AD1096" s="22"/>
      <c r="AE1096" s="22">
        <f t="shared" si="266"/>
        <v>1398</v>
      </c>
      <c r="AF1096" s="22">
        <f t="shared" si="261"/>
        <v>1398</v>
      </c>
      <c r="AG1096" s="20">
        <f t="shared" si="265"/>
        <v>1398</v>
      </c>
      <c r="AJ1096" s="22"/>
      <c r="AK1096" s="22"/>
      <c r="AL1096" s="22"/>
      <c r="AM1096" s="22"/>
      <c r="AN1096" s="22"/>
      <c r="AO1096" s="22" t="s">
        <v>1279</v>
      </c>
      <c r="AP1096" s="22" t="s">
        <v>1301</v>
      </c>
      <c r="AQ1096" s="22"/>
      <c r="AR1096" s="22"/>
    </row>
    <row r="1097" spans="1:47" s="20" customFormat="1" x14ac:dyDescent="0.15">
      <c r="A1097" s="21" t="s">
        <v>1273</v>
      </c>
      <c r="B1097" s="20" t="s">
        <v>918</v>
      </c>
      <c r="C1097" s="20" t="s">
        <v>919</v>
      </c>
      <c r="D1097" s="20" t="s">
        <v>928</v>
      </c>
      <c r="E1097" s="20" t="s">
        <v>929</v>
      </c>
      <c r="F1097" s="20" t="s">
        <v>1250</v>
      </c>
      <c r="G1097" s="20" t="s">
        <v>1973</v>
      </c>
      <c r="I1097" s="20">
        <v>13539224940</v>
      </c>
      <c r="J1097" s="20" t="s">
        <v>1268</v>
      </c>
      <c r="K1097" s="20" t="s">
        <v>954</v>
      </c>
      <c r="L1097" s="20" t="s">
        <v>1358</v>
      </c>
      <c r="M1097" s="20">
        <v>1088</v>
      </c>
      <c r="N1097" s="20">
        <v>1088</v>
      </c>
      <c r="O1097" s="20" t="s">
        <v>927</v>
      </c>
      <c r="P1097" s="20" t="s">
        <v>50</v>
      </c>
      <c r="Q1097" s="28"/>
      <c r="R1097" s="21" t="s">
        <v>84</v>
      </c>
      <c r="S1097" s="21"/>
      <c r="T1097" s="21" t="s">
        <v>53</v>
      </c>
      <c r="U1097" s="21" t="s">
        <v>957</v>
      </c>
      <c r="V1097" s="46">
        <v>1</v>
      </c>
      <c r="W1097" s="26">
        <f t="shared" si="258"/>
        <v>1</v>
      </c>
      <c r="X1097" s="26">
        <f t="shared" si="259"/>
        <v>1</v>
      </c>
      <c r="Y1097" s="21">
        <v>10</v>
      </c>
      <c r="Z1097" s="22">
        <f t="shared" si="256"/>
        <v>1088</v>
      </c>
      <c r="AA1097" s="20" t="s">
        <v>1278</v>
      </c>
      <c r="AB1097" s="22"/>
      <c r="AC1097" s="22">
        <v>1</v>
      </c>
      <c r="AD1097" s="22"/>
      <c r="AE1097" s="22">
        <f t="shared" si="266"/>
        <v>1088</v>
      </c>
      <c r="AF1097" s="22">
        <f t="shared" si="261"/>
        <v>1088</v>
      </c>
      <c r="AG1097" s="20">
        <f t="shared" si="265"/>
        <v>1088</v>
      </c>
      <c r="AJ1097" s="22"/>
      <c r="AK1097" s="22"/>
      <c r="AL1097" s="22"/>
      <c r="AM1097" s="22"/>
      <c r="AN1097" s="22"/>
      <c r="AO1097" s="22" t="s">
        <v>1279</v>
      </c>
      <c r="AP1097" s="22" t="s">
        <v>1301</v>
      </c>
      <c r="AQ1097" s="22"/>
      <c r="AR1097" s="22"/>
    </row>
    <row r="1098" spans="1:47" s="20" customFormat="1" x14ac:dyDescent="0.15">
      <c r="A1098" s="21" t="s">
        <v>1273</v>
      </c>
      <c r="B1098" s="20" t="s">
        <v>918</v>
      </c>
      <c r="C1098" s="20" t="s">
        <v>919</v>
      </c>
      <c r="D1098" s="20" t="s">
        <v>928</v>
      </c>
      <c r="E1098" s="20" t="s">
        <v>969</v>
      </c>
      <c r="F1098" s="20" t="s">
        <v>1250</v>
      </c>
      <c r="G1098" s="20" t="s">
        <v>1974</v>
      </c>
      <c r="I1098" s="20">
        <v>15816716461</v>
      </c>
      <c r="J1098" s="20" t="s">
        <v>1268</v>
      </c>
      <c r="K1098" s="20" t="s">
        <v>1971</v>
      </c>
      <c r="L1098" s="20" t="s">
        <v>1358</v>
      </c>
      <c r="M1098" s="20">
        <v>1088</v>
      </c>
      <c r="N1098" s="20">
        <v>1088</v>
      </c>
      <c r="O1098" s="20" t="s">
        <v>927</v>
      </c>
      <c r="P1098" s="20" t="s">
        <v>50</v>
      </c>
      <c r="Q1098" s="28"/>
      <c r="R1098" s="21" t="s">
        <v>84</v>
      </c>
      <c r="S1098" s="21"/>
      <c r="T1098" s="21" t="s">
        <v>53</v>
      </c>
      <c r="U1098" s="21" t="s">
        <v>957</v>
      </c>
      <c r="V1098" s="46">
        <v>1</v>
      </c>
      <c r="W1098" s="26">
        <f t="shared" si="258"/>
        <v>1</v>
      </c>
      <c r="X1098" s="26">
        <f t="shared" si="259"/>
        <v>1</v>
      </c>
      <c r="Y1098" s="21">
        <v>10</v>
      </c>
      <c r="Z1098" s="22">
        <f t="shared" si="256"/>
        <v>1088</v>
      </c>
      <c r="AA1098" s="20" t="s">
        <v>1278</v>
      </c>
      <c r="AB1098" s="22"/>
      <c r="AC1098" s="22">
        <v>1</v>
      </c>
      <c r="AD1098" s="22"/>
      <c r="AE1098" s="22">
        <f t="shared" si="266"/>
        <v>1088</v>
      </c>
      <c r="AF1098" s="22">
        <f t="shared" si="261"/>
        <v>1088</v>
      </c>
      <c r="AG1098" s="20">
        <f t="shared" si="265"/>
        <v>1088</v>
      </c>
      <c r="AJ1098" s="22"/>
      <c r="AK1098" s="22"/>
      <c r="AL1098" s="22"/>
      <c r="AM1098" s="22"/>
      <c r="AN1098" s="22"/>
      <c r="AO1098" s="22" t="s">
        <v>1279</v>
      </c>
      <c r="AP1098" s="22" t="s">
        <v>1301</v>
      </c>
      <c r="AQ1098" s="22"/>
      <c r="AR1098" s="22"/>
    </row>
    <row r="1099" spans="1:47" s="20" customFormat="1" x14ac:dyDescent="0.15">
      <c r="A1099" s="21" t="s">
        <v>1273</v>
      </c>
      <c r="B1099" s="20" t="s">
        <v>918</v>
      </c>
      <c r="C1099" s="20" t="s">
        <v>919</v>
      </c>
      <c r="D1099" s="20" t="s">
        <v>920</v>
      </c>
      <c r="E1099" s="20" t="s">
        <v>1975</v>
      </c>
      <c r="F1099" s="20" t="s">
        <v>1250</v>
      </c>
      <c r="G1099" s="20" t="s">
        <v>1976</v>
      </c>
      <c r="I1099" s="20">
        <v>13712362253</v>
      </c>
      <c r="J1099" s="20" t="s">
        <v>924</v>
      </c>
      <c r="K1099" s="48" t="s">
        <v>443</v>
      </c>
      <c r="L1099" s="20" t="s">
        <v>1299</v>
      </c>
      <c r="M1099" s="20">
        <v>888</v>
      </c>
      <c r="N1099" s="20">
        <v>888</v>
      </c>
      <c r="O1099" s="20" t="s">
        <v>927</v>
      </c>
      <c r="P1099" s="20" t="s">
        <v>50</v>
      </c>
      <c r="Q1099" s="28"/>
      <c r="R1099" s="21" t="s">
        <v>161</v>
      </c>
      <c r="S1099" s="25" t="s">
        <v>1392</v>
      </c>
      <c r="T1099" s="21" t="s">
        <v>275</v>
      </c>
      <c r="U1099" s="21" t="s">
        <v>444</v>
      </c>
      <c r="V1099" s="46">
        <v>1</v>
      </c>
      <c r="W1099" s="26">
        <f t="shared" si="258"/>
        <v>1</v>
      </c>
      <c r="X1099" s="26"/>
      <c r="Y1099" s="21">
        <v>12</v>
      </c>
      <c r="Z1099" s="22">
        <f t="shared" si="256"/>
        <v>888</v>
      </c>
      <c r="AA1099" s="20" t="s">
        <v>1278</v>
      </c>
      <c r="AB1099" s="22"/>
      <c r="AC1099" s="22">
        <v>1</v>
      </c>
      <c r="AD1099" s="22"/>
      <c r="AE1099" s="22">
        <f t="shared" si="266"/>
        <v>888</v>
      </c>
      <c r="AF1099" s="22">
        <f t="shared" si="261"/>
        <v>888</v>
      </c>
      <c r="AH1099" s="22"/>
      <c r="AI1099" s="22"/>
      <c r="AJ1099" s="22">
        <f>N1099</f>
        <v>888</v>
      </c>
      <c r="AK1099" s="22"/>
      <c r="AL1099" s="22" t="s">
        <v>1871</v>
      </c>
      <c r="AM1099" s="22"/>
      <c r="AN1099" s="22"/>
      <c r="AO1099" s="22" t="s">
        <v>1977</v>
      </c>
      <c r="AP1099" s="22" t="s">
        <v>1301</v>
      </c>
      <c r="AQ1099" s="22"/>
      <c r="AR1099" s="22"/>
      <c r="AS1099" s="20">
        <f>IF(Y1099&gt;=10,VLOOKUP(U1099,[2]提成计算!B:T,19,FALSE),VLOOKUP(U1099,[2]提成计算!B:T,18,FALSE))</f>
        <v>0.1</v>
      </c>
      <c r="AT1099" s="20">
        <f t="shared" ref="AT1099" si="267">IF(AD1099*AS1099&gt;0,AD1099*AS1099,AE1099*AS1099)</f>
        <v>88.800000000000011</v>
      </c>
      <c r="AU1099" s="20">
        <f t="shared" ref="AU1099" si="268">IF(AND(AK1099&lt;0,AK1099+AT1099&lt;0),AT1099,AK1099)</f>
        <v>0</v>
      </c>
    </row>
    <row r="1100" spans="1:47" s="20" customFormat="1" x14ac:dyDescent="0.15">
      <c r="A1100" s="21" t="s">
        <v>1273</v>
      </c>
      <c r="B1100" s="20" t="s">
        <v>918</v>
      </c>
      <c r="C1100" s="20" t="s">
        <v>919</v>
      </c>
      <c r="D1100" s="20" t="s">
        <v>928</v>
      </c>
      <c r="E1100" s="20" t="s">
        <v>969</v>
      </c>
      <c r="F1100" s="20" t="s">
        <v>1250</v>
      </c>
      <c r="G1100" s="20" t="s">
        <v>1978</v>
      </c>
      <c r="I1100" s="20">
        <v>13658508987</v>
      </c>
      <c r="J1100" s="20" t="s">
        <v>1268</v>
      </c>
      <c r="K1100" s="20" t="s">
        <v>1979</v>
      </c>
      <c r="L1100" s="20" t="s">
        <v>1891</v>
      </c>
      <c r="M1100" s="20">
        <v>1088</v>
      </c>
      <c r="N1100" s="20">
        <v>1088</v>
      </c>
      <c r="O1100" s="20" t="s">
        <v>927</v>
      </c>
      <c r="P1100" s="20" t="s">
        <v>50</v>
      </c>
      <c r="Q1100" s="28"/>
      <c r="R1100" s="21" t="s">
        <v>84</v>
      </c>
      <c r="S1100" s="21"/>
      <c r="T1100" s="21" t="s">
        <v>53</v>
      </c>
      <c r="U1100" s="21" t="s">
        <v>1292</v>
      </c>
      <c r="V1100" s="46">
        <v>1</v>
      </c>
      <c r="W1100" s="26">
        <f t="shared" si="258"/>
        <v>1</v>
      </c>
      <c r="X1100" s="26">
        <f t="shared" si="259"/>
        <v>1</v>
      </c>
      <c r="Y1100" s="21">
        <v>10</v>
      </c>
      <c r="Z1100" s="22">
        <f t="shared" si="256"/>
        <v>1088</v>
      </c>
      <c r="AA1100" s="20" t="s">
        <v>1980</v>
      </c>
      <c r="AB1100" s="22"/>
      <c r="AC1100" s="22">
        <v>1</v>
      </c>
      <c r="AD1100" s="22"/>
      <c r="AE1100" s="22">
        <f t="shared" si="266"/>
        <v>1088</v>
      </c>
      <c r="AF1100" s="22">
        <f t="shared" si="261"/>
        <v>1088</v>
      </c>
      <c r="AG1100" s="20">
        <f t="shared" ref="AG1100:AG1101" si="269">N1100</f>
        <v>1088</v>
      </c>
      <c r="AH1100" s="20" t="str">
        <f>VLOOKUP(U1100,[1]提成计算!B:I,8,FALSE)</f>
        <v xml:space="preserve"> </v>
      </c>
      <c r="AJ1100" s="22"/>
      <c r="AK1100" s="22"/>
      <c r="AL1100" s="22"/>
      <c r="AM1100" s="22"/>
      <c r="AN1100" s="22"/>
      <c r="AO1100" s="22" t="s">
        <v>1981</v>
      </c>
      <c r="AP1100" s="22" t="s">
        <v>1301</v>
      </c>
      <c r="AQ1100" s="22"/>
      <c r="AR1100" s="22"/>
    </row>
    <row r="1101" spans="1:47" s="20" customFormat="1" x14ac:dyDescent="0.15">
      <c r="A1101" s="21" t="s">
        <v>1273</v>
      </c>
      <c r="B1101" s="20" t="s">
        <v>918</v>
      </c>
      <c r="C1101" s="20" t="s">
        <v>919</v>
      </c>
      <c r="D1101" s="20" t="s">
        <v>928</v>
      </c>
      <c r="E1101" s="20" t="s">
        <v>969</v>
      </c>
      <c r="F1101" s="20" t="s">
        <v>1250</v>
      </c>
      <c r="G1101" s="20" t="s">
        <v>1982</v>
      </c>
      <c r="I1101" s="20">
        <v>13416770749</v>
      </c>
      <c r="J1101" s="20" t="s">
        <v>1268</v>
      </c>
      <c r="K1101" s="20" t="s">
        <v>1979</v>
      </c>
      <c r="L1101" s="20" t="s">
        <v>1898</v>
      </c>
      <c r="M1101" s="20">
        <v>1398</v>
      </c>
      <c r="N1101" s="20">
        <v>1398</v>
      </c>
      <c r="O1101" s="20" t="s">
        <v>927</v>
      </c>
      <c r="P1101" s="20" t="s">
        <v>50</v>
      </c>
      <c r="Q1101" s="28"/>
      <c r="R1101" s="21" t="s">
        <v>84</v>
      </c>
      <c r="S1101" s="21"/>
      <c r="T1101" s="21" t="s">
        <v>53</v>
      </c>
      <c r="U1101" s="21" t="s">
        <v>1292</v>
      </c>
      <c r="V1101" s="46">
        <v>1</v>
      </c>
      <c r="W1101" s="26">
        <f t="shared" si="258"/>
        <v>1</v>
      </c>
      <c r="X1101" s="26">
        <f t="shared" si="259"/>
        <v>1</v>
      </c>
      <c r="Y1101" s="21">
        <v>20</v>
      </c>
      <c r="Z1101" s="22">
        <f t="shared" si="256"/>
        <v>1398</v>
      </c>
      <c r="AA1101" s="20" t="s">
        <v>1983</v>
      </c>
      <c r="AB1101" s="22"/>
      <c r="AC1101" s="22">
        <v>1</v>
      </c>
      <c r="AD1101" s="22"/>
      <c r="AE1101" s="22">
        <f t="shared" si="266"/>
        <v>1398</v>
      </c>
      <c r="AF1101" s="22">
        <f t="shared" si="261"/>
        <v>1398</v>
      </c>
      <c r="AG1101" s="20">
        <f t="shared" si="269"/>
        <v>1398</v>
      </c>
      <c r="AH1101" s="20" t="str">
        <f>VLOOKUP(U1101,[1]提成计算!B:I,8,FALSE)</f>
        <v xml:space="preserve"> </v>
      </c>
      <c r="AJ1101" s="22"/>
      <c r="AK1101" s="22"/>
      <c r="AL1101" s="22"/>
      <c r="AM1101" s="22"/>
      <c r="AN1101" s="22"/>
      <c r="AO1101" s="22" t="s">
        <v>1981</v>
      </c>
      <c r="AP1101" s="22" t="s">
        <v>1301</v>
      </c>
      <c r="AQ1101" s="22"/>
      <c r="AR1101" s="22"/>
    </row>
    <row r="1102" spans="1:47" s="20" customFormat="1" x14ac:dyDescent="0.15">
      <c r="A1102" s="21" t="s">
        <v>1273</v>
      </c>
      <c r="B1102" s="20" t="s">
        <v>918</v>
      </c>
      <c r="C1102" s="20" t="s">
        <v>919</v>
      </c>
      <c r="D1102" s="20" t="s">
        <v>936</v>
      </c>
      <c r="E1102" s="20" t="s">
        <v>937</v>
      </c>
      <c r="F1102" s="20" t="s">
        <v>1250</v>
      </c>
      <c r="G1102" s="20" t="s">
        <v>1984</v>
      </c>
      <c r="I1102" s="20">
        <v>13532348218</v>
      </c>
      <c r="J1102" s="20" t="s">
        <v>924</v>
      </c>
      <c r="K1102" s="20" t="s">
        <v>481</v>
      </c>
      <c r="L1102" s="20" t="s">
        <v>1299</v>
      </c>
      <c r="M1102" s="20">
        <v>888</v>
      </c>
      <c r="N1102" s="20">
        <v>888</v>
      </c>
      <c r="O1102" s="20" t="s">
        <v>927</v>
      </c>
      <c r="P1102" s="20" t="s">
        <v>50</v>
      </c>
      <c r="Q1102" s="28"/>
      <c r="R1102" s="21" t="s">
        <v>60</v>
      </c>
      <c r="S1102" s="25" t="s">
        <v>962</v>
      </c>
      <c r="T1102" s="21" t="s">
        <v>53</v>
      </c>
      <c r="U1102" s="21" t="s">
        <v>482</v>
      </c>
      <c r="V1102" s="46">
        <v>1</v>
      </c>
      <c r="W1102" s="26">
        <f t="shared" si="258"/>
        <v>1</v>
      </c>
      <c r="X1102" s="26"/>
      <c r="Y1102" s="21">
        <v>12</v>
      </c>
      <c r="Z1102" s="22">
        <f t="shared" si="256"/>
        <v>888</v>
      </c>
      <c r="AA1102" s="20" t="s">
        <v>1983</v>
      </c>
      <c r="AB1102" s="22"/>
      <c r="AC1102" s="22">
        <v>1</v>
      </c>
      <c r="AD1102" s="22"/>
      <c r="AE1102" s="22">
        <f t="shared" si="266"/>
        <v>888</v>
      </c>
      <c r="AF1102" s="22">
        <f t="shared" si="261"/>
        <v>888</v>
      </c>
      <c r="AH1102" s="22"/>
      <c r="AI1102" s="22"/>
      <c r="AJ1102" s="22">
        <f t="shared" ref="AJ1102:AJ1103" si="270">N1102</f>
        <v>888</v>
      </c>
      <c r="AK1102" s="22">
        <f>IF(O1102="(传统)XDSL",VLOOKUP(S1102,[2]直销续费率明细!C:I,7,FALSE)*1,IF(O1102="GPON+XDSL",VLOOKUP(S1102,[2]直销续费率明细!C:I,7,FALSE)*1,VLOOKUP(S1102,[2]直销续费率明细!C:I,5,FALSE)*1))</f>
        <v>-40</v>
      </c>
      <c r="AL1102" s="22" t="s">
        <v>1300</v>
      </c>
      <c r="AM1102" s="22"/>
      <c r="AN1102" s="22"/>
      <c r="AO1102" s="22" t="s">
        <v>1279</v>
      </c>
      <c r="AP1102" s="22" t="s">
        <v>1301</v>
      </c>
      <c r="AQ1102" s="22"/>
      <c r="AR1102" s="22"/>
      <c r="AS1102" s="20">
        <f>IF(Y1102&gt;=10,VLOOKUP(U1102,[2]提成计算!B:T,19,FALSE),VLOOKUP(U1102,[2]提成计算!B:T,18,FALSE))</f>
        <v>0.09</v>
      </c>
      <c r="AT1102" s="20">
        <f t="shared" ref="AT1102:AT1103" si="271">IF(AD1102*AS1102&gt;0,AD1102*AS1102,AE1102*AS1102)</f>
        <v>79.92</v>
      </c>
      <c r="AU1102" s="20">
        <f t="shared" ref="AU1102:AU1103" si="272">IF(AND(AK1102&lt;0,AK1102+AT1102&lt;0),-AT1102,AK1102)</f>
        <v>-40</v>
      </c>
    </row>
    <row r="1103" spans="1:47" s="20" customFormat="1" x14ac:dyDescent="0.15">
      <c r="A1103" s="21" t="s">
        <v>1273</v>
      </c>
      <c r="B1103" s="20" t="s">
        <v>918</v>
      </c>
      <c r="C1103" s="20" t="s">
        <v>919</v>
      </c>
      <c r="D1103" s="20" t="s">
        <v>928</v>
      </c>
      <c r="E1103" s="20" t="s">
        <v>929</v>
      </c>
      <c r="F1103" s="20" t="s">
        <v>1250</v>
      </c>
      <c r="G1103" s="20" t="s">
        <v>1985</v>
      </c>
      <c r="I1103" s="20">
        <v>13527942087</v>
      </c>
      <c r="J1103" s="20" t="s">
        <v>924</v>
      </c>
      <c r="K1103" s="20" t="s">
        <v>954</v>
      </c>
      <c r="L1103" s="20" t="s">
        <v>1299</v>
      </c>
      <c r="M1103" s="20">
        <v>888</v>
      </c>
      <c r="N1103" s="20">
        <v>888</v>
      </c>
      <c r="O1103" s="20" t="s">
        <v>927</v>
      </c>
      <c r="P1103" s="20" t="s">
        <v>50</v>
      </c>
      <c r="Q1103" s="28"/>
      <c r="R1103" s="21" t="s">
        <v>84</v>
      </c>
      <c r="S1103" s="25" t="s">
        <v>1443</v>
      </c>
      <c r="T1103" s="21" t="s">
        <v>53</v>
      </c>
      <c r="U1103" s="21" t="s">
        <v>957</v>
      </c>
      <c r="V1103" s="46">
        <v>1</v>
      </c>
      <c r="W1103" s="26">
        <f t="shared" si="258"/>
        <v>1</v>
      </c>
      <c r="X1103" s="26"/>
      <c r="Y1103" s="21">
        <v>12</v>
      </c>
      <c r="Z1103" s="22">
        <f t="shared" si="256"/>
        <v>888</v>
      </c>
      <c r="AA1103" s="20" t="s">
        <v>1278</v>
      </c>
      <c r="AB1103" s="22"/>
      <c r="AC1103" s="22">
        <v>1</v>
      </c>
      <c r="AD1103" s="22"/>
      <c r="AE1103" s="22">
        <f t="shared" si="266"/>
        <v>888</v>
      </c>
      <c r="AF1103" s="22">
        <f t="shared" si="261"/>
        <v>888</v>
      </c>
      <c r="AH1103" s="22"/>
      <c r="AI1103" s="22"/>
      <c r="AJ1103" s="22">
        <f t="shared" si="270"/>
        <v>888</v>
      </c>
      <c r="AK1103" s="22">
        <f>IF(O1103="(传统)XDSL",VLOOKUP(S1103,[2]直销续费率明细!C:I,7,FALSE)*1,IF(O1103="GPON+XDSL",VLOOKUP(S1103,[2]直销续费率明细!C:I,7,FALSE)*1,VLOOKUP(S1103,[2]直销续费率明细!C:I,5,FALSE)*1))</f>
        <v>0</v>
      </c>
      <c r="AL1103" s="22" t="s">
        <v>1309</v>
      </c>
      <c r="AM1103" s="22"/>
      <c r="AN1103" s="22"/>
      <c r="AO1103" s="22" t="s">
        <v>1279</v>
      </c>
      <c r="AP1103" s="22" t="s">
        <v>1301</v>
      </c>
      <c r="AQ1103" s="22"/>
      <c r="AR1103" s="22"/>
      <c r="AS1103" s="20">
        <f>IF(Y1103&gt;=10,VLOOKUP(U1103,[2]提成计算!B:T,19,FALSE),VLOOKUP(U1103,[2]提成计算!B:T,18,FALSE))</f>
        <v>0.1</v>
      </c>
      <c r="AT1103" s="20">
        <f t="shared" si="271"/>
        <v>88.800000000000011</v>
      </c>
      <c r="AU1103" s="20">
        <f t="shared" si="272"/>
        <v>0</v>
      </c>
    </row>
    <row r="1104" spans="1:47" s="20" customFormat="1" x14ac:dyDescent="0.15">
      <c r="A1104" s="21" t="s">
        <v>1273</v>
      </c>
      <c r="B1104" s="20" t="s">
        <v>918</v>
      </c>
      <c r="C1104" s="20" t="s">
        <v>919</v>
      </c>
      <c r="D1104" s="20" t="s">
        <v>928</v>
      </c>
      <c r="E1104" s="20" t="s">
        <v>1986</v>
      </c>
      <c r="F1104" s="20" t="s">
        <v>1250</v>
      </c>
      <c r="G1104" s="20" t="s">
        <v>1987</v>
      </c>
      <c r="I1104" s="20">
        <v>13412248213</v>
      </c>
      <c r="J1104" s="20" t="s">
        <v>1275</v>
      </c>
      <c r="K1104" s="20" t="s">
        <v>954</v>
      </c>
      <c r="L1104" s="20" t="s">
        <v>1277</v>
      </c>
      <c r="M1104" s="20">
        <v>10</v>
      </c>
      <c r="N1104" s="20">
        <v>10</v>
      </c>
      <c r="O1104" s="20" t="s">
        <v>927</v>
      </c>
      <c r="P1104" s="20" t="s">
        <v>50</v>
      </c>
      <c r="Q1104" s="28"/>
      <c r="R1104" s="21" t="s">
        <v>84</v>
      </c>
      <c r="S1104" s="21"/>
      <c r="T1104" s="21" t="s">
        <v>53</v>
      </c>
      <c r="U1104" s="21" t="s">
        <v>957</v>
      </c>
      <c r="V1104" s="46"/>
      <c r="W1104" s="26"/>
      <c r="X1104" s="26"/>
      <c r="Y1104" s="21">
        <v>2</v>
      </c>
      <c r="Z1104" s="22">
        <f t="shared" si="256"/>
        <v>10</v>
      </c>
      <c r="AA1104" s="20" t="s">
        <v>1278</v>
      </c>
      <c r="AB1104" s="22"/>
      <c r="AC1104" s="22"/>
      <c r="AD1104" s="22"/>
      <c r="AE1104" s="22"/>
      <c r="AF1104" s="22"/>
      <c r="AH1104" s="22"/>
      <c r="AI1104" s="22"/>
      <c r="AJ1104" s="22"/>
      <c r="AK1104" s="22"/>
      <c r="AL1104" s="22"/>
      <c r="AM1104" s="22"/>
      <c r="AN1104" s="22"/>
      <c r="AO1104" s="22" t="s">
        <v>1279</v>
      </c>
      <c r="AP1104" s="22">
        <v>0</v>
      </c>
      <c r="AQ1104" s="22"/>
      <c r="AR1104" s="22"/>
    </row>
    <row r="1105" spans="1:47" s="20" customFormat="1" x14ac:dyDescent="0.15">
      <c r="A1105" s="21" t="s">
        <v>1273</v>
      </c>
      <c r="B1105" s="20" t="s">
        <v>918</v>
      </c>
      <c r="C1105" s="20" t="s">
        <v>919</v>
      </c>
      <c r="D1105" s="20" t="s">
        <v>936</v>
      </c>
      <c r="E1105" s="20" t="s">
        <v>963</v>
      </c>
      <c r="F1105" s="20" t="s">
        <v>1250</v>
      </c>
      <c r="G1105" s="20" t="s">
        <v>1988</v>
      </c>
      <c r="I1105" s="20">
        <v>13532347533</v>
      </c>
      <c r="J1105" s="20" t="s">
        <v>924</v>
      </c>
      <c r="K1105" s="20" t="s">
        <v>1935</v>
      </c>
      <c r="L1105" s="20" t="s">
        <v>1918</v>
      </c>
      <c r="M1105" s="20">
        <v>680</v>
      </c>
      <c r="N1105" s="20">
        <v>680</v>
      </c>
      <c r="O1105" s="20" t="s">
        <v>927</v>
      </c>
      <c r="P1105" s="20" t="s">
        <v>50</v>
      </c>
      <c r="Q1105" s="28"/>
      <c r="R1105" s="21" t="s">
        <v>60</v>
      </c>
      <c r="S1105" s="25" t="s">
        <v>1331</v>
      </c>
      <c r="T1105" s="21" t="s">
        <v>400</v>
      </c>
      <c r="U1105" s="21"/>
      <c r="V1105" s="46">
        <v>1</v>
      </c>
      <c r="W1105" s="26">
        <f t="shared" ref="W1105:W1106" si="273">V1105</f>
        <v>1</v>
      </c>
      <c r="X1105" s="26"/>
      <c r="Y1105" s="21">
        <v>4</v>
      </c>
      <c r="Z1105" s="22">
        <f t="shared" si="256"/>
        <v>680</v>
      </c>
      <c r="AA1105" s="20" t="s">
        <v>1278</v>
      </c>
      <c r="AB1105" s="22">
        <v>1</v>
      </c>
      <c r="AC1105" s="22"/>
      <c r="AD1105" s="22">
        <f t="shared" ref="AD1105:AD1106" si="274">N1105</f>
        <v>680</v>
      </c>
      <c r="AE1105" s="22"/>
      <c r="AF1105" s="22">
        <f t="shared" ref="AF1105:AF1106" si="275">N1105</f>
        <v>680</v>
      </c>
      <c r="AH1105" s="22"/>
      <c r="AI1105" s="22"/>
      <c r="AJ1105" s="22">
        <f t="shared" ref="AJ1105:AJ1106" si="276">N1105</f>
        <v>680</v>
      </c>
      <c r="AK1105" s="22">
        <f>IF(O1105="(传统)XDSL",VLOOKUP(S1105,[1]续费率明细!C:I,7,FALSE)*1,IF(O1105="GPON+XDSL",VLOOKUP(S1105,[1]续费率明细!C:I,7,FALSE)*1,VLOOKUP(S1105,[1]续费率明细!C:I,5,FALSE)*1))</f>
        <v>0</v>
      </c>
      <c r="AL1105" s="22" t="s">
        <v>1309</v>
      </c>
      <c r="AM1105" s="22"/>
      <c r="AN1105" s="22"/>
      <c r="AO1105" s="22" t="s">
        <v>1279</v>
      </c>
      <c r="AP1105" s="22" t="s">
        <v>1919</v>
      </c>
      <c r="AQ1105" s="22"/>
      <c r="AR1105" s="22"/>
    </row>
    <row r="1106" spans="1:47" s="20" customFormat="1" x14ac:dyDescent="0.15">
      <c r="A1106" s="21" t="s">
        <v>1273</v>
      </c>
      <c r="B1106" s="20" t="s">
        <v>918</v>
      </c>
      <c r="C1106" s="20" t="s">
        <v>919</v>
      </c>
      <c r="D1106" s="20" t="s">
        <v>920</v>
      </c>
      <c r="E1106" s="20" t="s">
        <v>1390</v>
      </c>
      <c r="F1106" s="20" t="s">
        <v>1250</v>
      </c>
      <c r="G1106" s="20" t="s">
        <v>1989</v>
      </c>
      <c r="I1106" s="20">
        <v>13553815272</v>
      </c>
      <c r="J1106" s="20" t="s">
        <v>924</v>
      </c>
      <c r="K1106" s="48" t="s">
        <v>443</v>
      </c>
      <c r="L1106" s="20" t="s">
        <v>1918</v>
      </c>
      <c r="M1106" s="20">
        <v>680</v>
      </c>
      <c r="N1106" s="20">
        <v>680</v>
      </c>
      <c r="O1106" s="20" t="s">
        <v>927</v>
      </c>
      <c r="P1106" s="20" t="s">
        <v>50</v>
      </c>
      <c r="Q1106" s="28"/>
      <c r="R1106" s="21" t="s">
        <v>161</v>
      </c>
      <c r="S1106" s="25" t="s">
        <v>1392</v>
      </c>
      <c r="T1106" s="21" t="s">
        <v>275</v>
      </c>
      <c r="U1106" s="21" t="s">
        <v>444</v>
      </c>
      <c r="V1106" s="46">
        <v>1</v>
      </c>
      <c r="W1106" s="26">
        <f t="shared" si="273"/>
        <v>1</v>
      </c>
      <c r="X1106" s="26"/>
      <c r="Y1106" s="21">
        <v>4</v>
      </c>
      <c r="Z1106" s="22">
        <f t="shared" si="256"/>
        <v>680</v>
      </c>
      <c r="AA1106" s="20" t="s">
        <v>1278</v>
      </c>
      <c r="AB1106" s="22">
        <v>1</v>
      </c>
      <c r="AC1106" s="22"/>
      <c r="AD1106" s="22">
        <f t="shared" si="274"/>
        <v>680</v>
      </c>
      <c r="AE1106" s="22"/>
      <c r="AF1106" s="22">
        <f t="shared" si="275"/>
        <v>680</v>
      </c>
      <c r="AH1106" s="22"/>
      <c r="AI1106" s="22"/>
      <c r="AJ1106" s="22">
        <f t="shared" si="276"/>
        <v>680</v>
      </c>
      <c r="AK1106" s="22">
        <f>IF(O1106="(传统)XDSL",VLOOKUP(S1106,[2]直销续费率明细!C:I,7,FALSE)*1,IF(O1106="GPON+XDSL",VLOOKUP(S1106,[2]直销续费率明细!C:I,7,FALSE)*1,VLOOKUP(S1106,[2]直销续费率明细!C:I,5,FALSE)*1))</f>
        <v>0</v>
      </c>
      <c r="AL1106" s="22" t="s">
        <v>1309</v>
      </c>
      <c r="AM1106" s="22"/>
      <c r="AN1106" s="22"/>
      <c r="AO1106" s="22" t="s">
        <v>1279</v>
      </c>
      <c r="AP1106" s="22" t="s">
        <v>1919</v>
      </c>
      <c r="AQ1106" s="22"/>
      <c r="AR1106" s="22"/>
      <c r="AS1106" s="20">
        <f>IF(Y1106&gt;=10,VLOOKUP(U1106,[2]提成计算!B:T,19,FALSE),VLOOKUP(U1106,[2]提成计算!B:T,18,FALSE))</f>
        <v>7.0000000000000007E-2</v>
      </c>
      <c r="AT1106" s="20">
        <f t="shared" ref="AT1106" si="277">IF(AD1106*AS1106&gt;0,AD1106*AS1106,AE1106*AS1106)</f>
        <v>47.6</v>
      </c>
      <c r="AU1106" s="20">
        <f t="shared" ref="AU1106" si="278">IF(AND(AK1106&lt;0,AK1106+AT1106&lt;0),-AT1106,AK1106)</f>
        <v>0</v>
      </c>
    </row>
    <row r="1107" spans="1:47" s="20" customFormat="1" x14ac:dyDescent="0.15">
      <c r="A1107" s="21" t="s">
        <v>1273</v>
      </c>
      <c r="B1107" s="20" t="s">
        <v>918</v>
      </c>
      <c r="C1107" s="20" t="s">
        <v>919</v>
      </c>
      <c r="D1107" s="20" t="s">
        <v>928</v>
      </c>
      <c r="E1107" s="20" t="s">
        <v>969</v>
      </c>
      <c r="F1107" s="20" t="s">
        <v>1250</v>
      </c>
      <c r="G1107" s="20" t="s">
        <v>1990</v>
      </c>
      <c r="I1107" s="20">
        <v>13726417794</v>
      </c>
      <c r="J1107" s="20" t="s">
        <v>1275</v>
      </c>
      <c r="K1107" s="20" t="s">
        <v>954</v>
      </c>
      <c r="L1107" s="20" t="s">
        <v>1277</v>
      </c>
      <c r="M1107" s="20">
        <v>358</v>
      </c>
      <c r="N1107" s="20">
        <v>358</v>
      </c>
      <c r="O1107" s="20" t="s">
        <v>927</v>
      </c>
      <c r="P1107" s="20" t="s">
        <v>50</v>
      </c>
      <c r="Q1107" s="28"/>
      <c r="R1107" s="21" t="s">
        <v>84</v>
      </c>
      <c r="S1107" s="21"/>
      <c r="T1107" s="21" t="s">
        <v>53</v>
      </c>
      <c r="U1107" s="21" t="s">
        <v>957</v>
      </c>
      <c r="V1107" s="46"/>
      <c r="W1107" s="26"/>
      <c r="X1107" s="26"/>
      <c r="Y1107" s="21">
        <v>2</v>
      </c>
      <c r="Z1107" s="22">
        <f t="shared" si="256"/>
        <v>358</v>
      </c>
      <c r="AA1107" s="20" t="s">
        <v>1278</v>
      </c>
      <c r="AB1107" s="22"/>
      <c r="AC1107" s="22"/>
      <c r="AD1107" s="22"/>
      <c r="AE1107" s="22"/>
      <c r="AF1107" s="22"/>
      <c r="AH1107" s="22"/>
      <c r="AI1107" s="22"/>
      <c r="AJ1107" s="22"/>
      <c r="AK1107" s="22"/>
      <c r="AL1107" s="22"/>
      <c r="AM1107" s="22"/>
      <c r="AN1107" s="22"/>
      <c r="AO1107" s="22" t="s">
        <v>1279</v>
      </c>
      <c r="AP1107" s="22">
        <v>0</v>
      </c>
      <c r="AQ1107" s="22"/>
      <c r="AR1107" s="22"/>
    </row>
    <row r="1108" spans="1:47" s="20" customFormat="1" x14ac:dyDescent="0.15">
      <c r="A1108" s="21" t="s">
        <v>1273</v>
      </c>
      <c r="B1108" s="20" t="s">
        <v>918</v>
      </c>
      <c r="C1108" s="20" t="s">
        <v>919</v>
      </c>
      <c r="D1108" s="20" t="s">
        <v>936</v>
      </c>
      <c r="E1108" s="20" t="s">
        <v>937</v>
      </c>
      <c r="F1108" s="20" t="s">
        <v>1250</v>
      </c>
      <c r="G1108" s="20" t="s">
        <v>1991</v>
      </c>
      <c r="I1108" s="20">
        <v>13688961611</v>
      </c>
      <c r="J1108" s="20" t="s">
        <v>1049</v>
      </c>
      <c r="K1108" s="20" t="s">
        <v>1935</v>
      </c>
      <c r="L1108" s="20" t="s">
        <v>1358</v>
      </c>
      <c r="M1108" s="20">
        <v>-1088</v>
      </c>
      <c r="N1108" s="20">
        <v>-1088</v>
      </c>
      <c r="O1108" s="20" t="s">
        <v>927</v>
      </c>
      <c r="P1108" s="20" t="s">
        <v>1910</v>
      </c>
      <c r="Q1108" s="28"/>
      <c r="R1108" s="21" t="s">
        <v>60</v>
      </c>
      <c r="S1108" s="21"/>
      <c r="T1108" s="21" t="s">
        <v>400</v>
      </c>
      <c r="U1108" s="21"/>
      <c r="V1108" s="46"/>
      <c r="W1108" s="26"/>
      <c r="X1108" s="26"/>
      <c r="Y1108" s="21">
        <v>10</v>
      </c>
      <c r="Z1108" s="22">
        <f t="shared" si="256"/>
        <v>-1088</v>
      </c>
      <c r="AA1108" s="20" t="s">
        <v>1911</v>
      </c>
      <c r="AB1108" s="22"/>
      <c r="AC1108" s="22"/>
      <c r="AD1108" s="22"/>
      <c r="AE1108" s="22"/>
      <c r="AF1108" s="22"/>
      <c r="AJ1108" s="22"/>
      <c r="AK1108" s="22"/>
      <c r="AL1108" s="22"/>
      <c r="AM1108" s="22"/>
      <c r="AN1108" s="22"/>
      <c r="AO1108" s="22" t="s">
        <v>1279</v>
      </c>
      <c r="AP1108" s="22" t="s">
        <v>1301</v>
      </c>
      <c r="AQ1108" s="22"/>
      <c r="AR1108" s="22"/>
    </row>
    <row r="1109" spans="1:47" s="20" customFormat="1" x14ac:dyDescent="0.15">
      <c r="A1109" s="21" t="s">
        <v>1273</v>
      </c>
      <c r="B1109" s="20" t="s">
        <v>918</v>
      </c>
      <c r="C1109" s="20" t="s">
        <v>919</v>
      </c>
      <c r="D1109" s="20" t="s">
        <v>973</v>
      </c>
      <c r="E1109" s="20" t="s">
        <v>1953</v>
      </c>
      <c r="F1109" s="20" t="s">
        <v>1250</v>
      </c>
      <c r="G1109" s="20" t="s">
        <v>1992</v>
      </c>
      <c r="I1109" s="20">
        <v>13669534214</v>
      </c>
      <c r="J1109" s="20" t="s">
        <v>924</v>
      </c>
      <c r="K1109" s="20" t="s">
        <v>1993</v>
      </c>
      <c r="L1109" s="20" t="s">
        <v>1918</v>
      </c>
      <c r="M1109" s="20">
        <v>680</v>
      </c>
      <c r="N1109" s="20">
        <v>680</v>
      </c>
      <c r="O1109" s="20" t="s">
        <v>927</v>
      </c>
      <c r="P1109" s="20" t="s">
        <v>50</v>
      </c>
      <c r="Q1109" s="28"/>
      <c r="R1109" s="21" t="s">
        <v>249</v>
      </c>
      <c r="S1109" s="25" t="s">
        <v>1955</v>
      </c>
      <c r="T1109" s="21" t="s">
        <v>53</v>
      </c>
      <c r="U1109" s="21" t="s">
        <v>1994</v>
      </c>
      <c r="V1109" s="46">
        <v>1</v>
      </c>
      <c r="W1109" s="26">
        <f t="shared" ref="W1109:W1160" si="279">V1109</f>
        <v>1</v>
      </c>
      <c r="X1109" s="26"/>
      <c r="Y1109" s="21">
        <v>4</v>
      </c>
      <c r="Z1109" s="22">
        <f t="shared" si="256"/>
        <v>680</v>
      </c>
      <c r="AA1109" s="20" t="s">
        <v>1278</v>
      </c>
      <c r="AB1109" s="22">
        <v>1</v>
      </c>
      <c r="AC1109" s="22"/>
      <c r="AD1109" s="22">
        <f t="shared" ref="AD1109:AD1112" si="280">N1109</f>
        <v>680</v>
      </c>
      <c r="AE1109" s="22"/>
      <c r="AF1109" s="22">
        <f t="shared" ref="AF1109:AF1160" si="281">N1109</f>
        <v>680</v>
      </c>
      <c r="AH1109" s="22"/>
      <c r="AI1109" s="22"/>
      <c r="AJ1109" s="22">
        <f t="shared" ref="AJ1109:AJ1112" si="282">N1109</f>
        <v>680</v>
      </c>
      <c r="AK1109" s="22">
        <f>IF(O1109="(传统)XDSL",VLOOKUP(S1109,[2]直销续费率明细!C:I,7,FALSE)*1,IF(O1109="GPON+XDSL",VLOOKUP(S1109,[2]直销续费率明细!C:I,7,FALSE)*1,VLOOKUP(S1109,[2]直销续费率明细!C:I,5,FALSE)*1))</f>
        <v>-20</v>
      </c>
      <c r="AL1109" s="22" t="s">
        <v>1309</v>
      </c>
      <c r="AM1109" s="22"/>
      <c r="AN1109" s="22"/>
      <c r="AO1109" s="22" t="s">
        <v>1279</v>
      </c>
      <c r="AP1109" s="22" t="s">
        <v>1919</v>
      </c>
      <c r="AQ1109" s="22"/>
      <c r="AR1109" s="22"/>
      <c r="AS1109" s="20" t="e">
        <f>IF(Y1109&gt;=10,VLOOKUP(U1109,[2]提成计算!B:T,19,FALSE),VLOOKUP(U1109,[2]提成计算!B:T,18,FALSE))</f>
        <v>#N/A</v>
      </c>
      <c r="AT1109" s="20" t="e">
        <f t="shared" ref="AT1109:AT1110" si="283">IF(AD1109*AS1109&gt;0,AD1109*AS1109,AE1109*AS1109)</f>
        <v>#N/A</v>
      </c>
      <c r="AU1109" s="20" t="e">
        <f t="shared" ref="AU1109" si="284">IF(AND(AK1109&lt;0,AK1109+AT1109&lt;0),-AT1109,AK1109)</f>
        <v>#N/A</v>
      </c>
    </row>
    <row r="1110" spans="1:47" s="20" customFormat="1" x14ac:dyDescent="0.15">
      <c r="A1110" s="21" t="s">
        <v>1273</v>
      </c>
      <c r="B1110" s="20" t="s">
        <v>918</v>
      </c>
      <c r="C1110" s="20" t="s">
        <v>919</v>
      </c>
      <c r="D1110" s="20" t="s">
        <v>928</v>
      </c>
      <c r="E1110" s="20" t="s">
        <v>952</v>
      </c>
      <c r="F1110" s="20" t="s">
        <v>1250</v>
      </c>
      <c r="G1110" s="20" t="s">
        <v>1995</v>
      </c>
      <c r="I1110" s="20">
        <v>15814370750</v>
      </c>
      <c r="J1110" s="20" t="s">
        <v>924</v>
      </c>
      <c r="K1110" s="20" t="s">
        <v>1291</v>
      </c>
      <c r="L1110" s="20" t="s">
        <v>1918</v>
      </c>
      <c r="M1110" s="20">
        <v>680</v>
      </c>
      <c r="N1110" s="20">
        <v>680</v>
      </c>
      <c r="O1110" s="20" t="s">
        <v>927</v>
      </c>
      <c r="P1110" s="20" t="s">
        <v>50</v>
      </c>
      <c r="Q1110" s="28"/>
      <c r="R1110" s="21" t="s">
        <v>84</v>
      </c>
      <c r="S1110" s="25" t="s">
        <v>956</v>
      </c>
      <c r="T1110" s="21" t="s">
        <v>53</v>
      </c>
      <c r="U1110" s="21" t="s">
        <v>1292</v>
      </c>
      <c r="V1110" s="46">
        <v>1</v>
      </c>
      <c r="W1110" s="26">
        <f t="shared" si="279"/>
        <v>1</v>
      </c>
      <c r="X1110" s="26"/>
      <c r="Y1110" s="21">
        <v>4</v>
      </c>
      <c r="Z1110" s="22">
        <f t="shared" si="256"/>
        <v>680</v>
      </c>
      <c r="AA1110" s="20" t="s">
        <v>1278</v>
      </c>
      <c r="AB1110" s="22">
        <v>1</v>
      </c>
      <c r="AC1110" s="22"/>
      <c r="AD1110" s="22">
        <f t="shared" si="280"/>
        <v>680</v>
      </c>
      <c r="AE1110" s="22"/>
      <c r="AF1110" s="22">
        <f t="shared" si="281"/>
        <v>680</v>
      </c>
      <c r="AH1110" s="22"/>
      <c r="AI1110" s="22"/>
      <c r="AJ1110" s="22">
        <f t="shared" si="282"/>
        <v>680</v>
      </c>
      <c r="AK1110" s="22"/>
      <c r="AL1110" s="22" t="s">
        <v>1871</v>
      </c>
      <c r="AM1110" s="22"/>
      <c r="AN1110" s="22"/>
      <c r="AO1110" s="22" t="s">
        <v>1279</v>
      </c>
      <c r="AP1110" s="22" t="s">
        <v>1919</v>
      </c>
      <c r="AQ1110" s="22"/>
      <c r="AR1110" s="22"/>
      <c r="AS1110" s="20">
        <f>IF(Y1110&gt;=10,VLOOKUP(U1110,[2]提成计算!B:T,19,FALSE),VLOOKUP(U1110,[2]提成计算!B:T,18,FALSE))</f>
        <v>0.06</v>
      </c>
      <c r="AT1110" s="20">
        <f t="shared" si="283"/>
        <v>40.799999999999997</v>
      </c>
      <c r="AU1110" s="20">
        <f t="shared" ref="AU1110" si="285">IF(AND(AK1110&lt;0,AK1110+AT1110&lt;0),AT1110,AK1110)</f>
        <v>0</v>
      </c>
    </row>
    <row r="1111" spans="1:47" s="36" customFormat="1" x14ac:dyDescent="0.15">
      <c r="A1111" s="30" t="s">
        <v>1273</v>
      </c>
      <c r="B1111" s="36" t="s">
        <v>918</v>
      </c>
      <c r="C1111" s="36" t="s">
        <v>919</v>
      </c>
      <c r="D1111" s="36" t="s">
        <v>941</v>
      </c>
      <c r="E1111" s="36" t="s">
        <v>942</v>
      </c>
      <c r="F1111" s="36" t="s">
        <v>1250</v>
      </c>
      <c r="G1111" s="36" t="s">
        <v>1996</v>
      </c>
      <c r="I1111" s="36">
        <v>13650134596</v>
      </c>
      <c r="J1111" s="36" t="s">
        <v>924</v>
      </c>
      <c r="K1111" s="36" t="s">
        <v>947</v>
      </c>
      <c r="L1111" s="36" t="s">
        <v>1918</v>
      </c>
      <c r="M1111" s="36">
        <v>680</v>
      </c>
      <c r="N1111" s="36">
        <v>680</v>
      </c>
      <c r="O1111" s="36" t="s">
        <v>927</v>
      </c>
      <c r="P1111" s="36" t="s">
        <v>50</v>
      </c>
      <c r="Q1111" s="35"/>
      <c r="R1111" s="31" t="s">
        <v>1945</v>
      </c>
      <c r="S1111" s="30"/>
      <c r="T1111" s="30" t="s">
        <v>948</v>
      </c>
      <c r="U1111" s="31" t="s">
        <v>99</v>
      </c>
      <c r="V1111" s="47">
        <v>1</v>
      </c>
      <c r="W1111" s="33">
        <f t="shared" si="279"/>
        <v>1</v>
      </c>
      <c r="X1111" s="33"/>
      <c r="Y1111" s="30">
        <v>4</v>
      </c>
      <c r="Z1111" s="31">
        <f t="shared" si="256"/>
        <v>680</v>
      </c>
      <c r="AA1111" s="36" t="s">
        <v>1278</v>
      </c>
      <c r="AB1111" s="31">
        <v>1</v>
      </c>
      <c r="AC1111" s="31"/>
      <c r="AD1111" s="31"/>
      <c r="AE1111" s="31"/>
      <c r="AF1111" s="31"/>
      <c r="AH1111" s="31"/>
      <c r="AI1111" s="31"/>
      <c r="AJ1111" s="31"/>
      <c r="AK1111" s="31"/>
      <c r="AL1111" s="31" t="s">
        <v>1309</v>
      </c>
      <c r="AM1111" s="31"/>
      <c r="AN1111" s="31"/>
      <c r="AO1111" s="31" t="s">
        <v>1279</v>
      </c>
      <c r="AP1111" s="31" t="s">
        <v>1919</v>
      </c>
      <c r="AQ1111" s="31"/>
      <c r="AR1111" s="31"/>
    </row>
    <row r="1112" spans="1:47" s="20" customFormat="1" x14ac:dyDescent="0.15">
      <c r="A1112" s="21" t="s">
        <v>1273</v>
      </c>
      <c r="B1112" s="20" t="s">
        <v>918</v>
      </c>
      <c r="C1112" s="20" t="s">
        <v>919</v>
      </c>
      <c r="D1112" s="20" t="s">
        <v>941</v>
      </c>
      <c r="E1112" s="20" t="s">
        <v>1916</v>
      </c>
      <c r="F1112" s="20" t="s">
        <v>1250</v>
      </c>
      <c r="G1112" s="20" t="s">
        <v>1997</v>
      </c>
      <c r="I1112" s="20">
        <v>13691624595</v>
      </c>
      <c r="J1112" s="20" t="s">
        <v>924</v>
      </c>
      <c r="K1112" s="20" t="s">
        <v>1577</v>
      </c>
      <c r="L1112" s="20" t="s">
        <v>1918</v>
      </c>
      <c r="M1112" s="20">
        <v>680</v>
      </c>
      <c r="N1112" s="20">
        <v>680</v>
      </c>
      <c r="O1112" s="20" t="s">
        <v>1262</v>
      </c>
      <c r="P1112" s="20" t="s">
        <v>50</v>
      </c>
      <c r="Q1112" s="28"/>
      <c r="R1112" s="21" t="s">
        <v>99</v>
      </c>
      <c r="S1112" s="25" t="s">
        <v>1341</v>
      </c>
      <c r="T1112" s="21" t="s">
        <v>53</v>
      </c>
      <c r="U1112" s="21" t="s">
        <v>1740</v>
      </c>
      <c r="V1112" s="46">
        <v>1</v>
      </c>
      <c r="W1112" s="26">
        <f t="shared" si="279"/>
        <v>1</v>
      </c>
      <c r="X1112" s="26"/>
      <c r="Y1112" s="21">
        <v>4</v>
      </c>
      <c r="Z1112" s="22">
        <f t="shared" si="256"/>
        <v>680</v>
      </c>
      <c r="AA1112" s="20" t="s">
        <v>1278</v>
      </c>
      <c r="AB1112" s="22">
        <v>1</v>
      </c>
      <c r="AC1112" s="22"/>
      <c r="AD1112" s="22">
        <f t="shared" si="280"/>
        <v>680</v>
      </c>
      <c r="AE1112" s="22"/>
      <c r="AF1112" s="22">
        <f t="shared" si="281"/>
        <v>680</v>
      </c>
      <c r="AH1112" s="22"/>
      <c r="AI1112" s="22"/>
      <c r="AJ1112" s="22">
        <f t="shared" si="282"/>
        <v>680</v>
      </c>
      <c r="AK1112" s="22">
        <f>IF(O1112="(传统)XDSL",VLOOKUP(S1112,[2]直销续费率明细!C:I,7,FALSE)*1,IF(O1112="GPON+XDSL",VLOOKUP(S1112,[2]直销续费率明细!C:I,7,FALSE)*1,VLOOKUP(S1112,[2]直销续费率明细!C:I,5,FALSE)*1))</f>
        <v>25</v>
      </c>
      <c r="AL1112" s="22" t="s">
        <v>1309</v>
      </c>
      <c r="AM1112" s="22"/>
      <c r="AN1112" s="22"/>
      <c r="AO1112" s="22" t="s">
        <v>1279</v>
      </c>
      <c r="AP1112" s="22" t="s">
        <v>1919</v>
      </c>
      <c r="AQ1112" s="22"/>
      <c r="AR1112" s="22"/>
      <c r="AS1112" s="20">
        <f>IF(Y1112&gt;=10,VLOOKUP(U1112,[2]提成计算!B:T,19,FALSE),VLOOKUP(U1112,[2]提成计算!B:T,18,FALSE))</f>
        <v>7.0000000000000007E-2</v>
      </c>
      <c r="AT1112" s="20">
        <f t="shared" ref="AT1112" si="286">IF(AD1112*AS1112&gt;0,AD1112*AS1112,AE1112*AS1112)</f>
        <v>47.6</v>
      </c>
      <c r="AU1112" s="20">
        <f t="shared" ref="AU1112" si="287">IF(AND(AK1112&lt;0,AK1112+AT1112&lt;0),-AT1112,AK1112)</f>
        <v>25</v>
      </c>
    </row>
    <row r="1113" spans="1:47" s="20" customFormat="1" x14ac:dyDescent="0.15">
      <c r="A1113" s="21" t="s">
        <v>1273</v>
      </c>
      <c r="B1113" s="20" t="s">
        <v>918</v>
      </c>
      <c r="C1113" s="20" t="s">
        <v>919</v>
      </c>
      <c r="D1113" s="20" t="s">
        <v>973</v>
      </c>
      <c r="E1113" s="20" t="s">
        <v>974</v>
      </c>
      <c r="F1113" s="20" t="s">
        <v>1250</v>
      </c>
      <c r="G1113" s="20" t="s">
        <v>1998</v>
      </c>
      <c r="I1113" s="20">
        <v>13414357018</v>
      </c>
      <c r="J1113" s="20" t="s">
        <v>1268</v>
      </c>
      <c r="K1113" s="20" t="s">
        <v>291</v>
      </c>
      <c r="L1113" s="20" t="s">
        <v>1358</v>
      </c>
      <c r="M1113" s="20">
        <v>1088</v>
      </c>
      <c r="N1113" s="20">
        <v>1088</v>
      </c>
      <c r="O1113" s="20" t="s">
        <v>927</v>
      </c>
      <c r="P1113" s="20" t="s">
        <v>50</v>
      </c>
      <c r="Q1113" s="28"/>
      <c r="R1113" s="21" t="s">
        <v>249</v>
      </c>
      <c r="S1113" s="21"/>
      <c r="T1113" s="21" t="s">
        <v>53</v>
      </c>
      <c r="U1113" s="21" t="s">
        <v>292</v>
      </c>
      <c r="V1113" s="46">
        <v>1</v>
      </c>
      <c r="W1113" s="26">
        <f t="shared" si="279"/>
        <v>1</v>
      </c>
      <c r="X1113" s="26">
        <f t="shared" ref="X1113:X1158" si="288">V1113</f>
        <v>1</v>
      </c>
      <c r="Y1113" s="21">
        <v>10</v>
      </c>
      <c r="Z1113" s="22">
        <f t="shared" si="256"/>
        <v>1088</v>
      </c>
      <c r="AA1113" s="20" t="s">
        <v>1278</v>
      </c>
      <c r="AB1113" s="22"/>
      <c r="AC1113" s="22">
        <v>1</v>
      </c>
      <c r="AD1113" s="22"/>
      <c r="AE1113" s="22">
        <f>N1113</f>
        <v>1088</v>
      </c>
      <c r="AF1113" s="22">
        <f t="shared" si="281"/>
        <v>1088</v>
      </c>
      <c r="AG1113" s="20">
        <f>N1113</f>
        <v>1088</v>
      </c>
      <c r="AH1113" s="20" t="str">
        <f>VLOOKUP(U1113,[1]提成计算!B:I,8,FALSE)</f>
        <v xml:space="preserve"> </v>
      </c>
      <c r="AJ1113" s="22"/>
      <c r="AK1113" s="22"/>
      <c r="AL1113" s="22"/>
      <c r="AM1113" s="22"/>
      <c r="AN1113" s="22"/>
      <c r="AO1113" s="22" t="s">
        <v>1279</v>
      </c>
      <c r="AP1113" s="22" t="s">
        <v>1301</v>
      </c>
      <c r="AQ1113" s="22"/>
      <c r="AR1113" s="22"/>
    </row>
    <row r="1114" spans="1:47" s="20" customFormat="1" x14ac:dyDescent="0.15">
      <c r="A1114" s="21" t="s">
        <v>1273</v>
      </c>
      <c r="B1114" s="20" t="s">
        <v>918</v>
      </c>
      <c r="C1114" s="20" t="s">
        <v>919</v>
      </c>
      <c r="D1114" s="20" t="s">
        <v>936</v>
      </c>
      <c r="E1114" s="20" t="s">
        <v>937</v>
      </c>
      <c r="F1114" s="20" t="s">
        <v>1250</v>
      </c>
      <c r="G1114" s="20" t="s">
        <v>1999</v>
      </c>
      <c r="I1114" s="20">
        <v>13544868641</v>
      </c>
      <c r="J1114" s="20" t="s">
        <v>924</v>
      </c>
      <c r="K1114" s="20" t="s">
        <v>1935</v>
      </c>
      <c r="L1114" s="20" t="s">
        <v>1918</v>
      </c>
      <c r="M1114" s="20">
        <v>680</v>
      </c>
      <c r="N1114" s="20">
        <v>680</v>
      </c>
      <c r="O1114" s="20" t="s">
        <v>1262</v>
      </c>
      <c r="P1114" s="20" t="s">
        <v>50</v>
      </c>
      <c r="Q1114" s="28"/>
      <c r="R1114" s="21" t="s">
        <v>60</v>
      </c>
      <c r="S1114" s="25" t="s">
        <v>960</v>
      </c>
      <c r="T1114" s="21" t="s">
        <v>400</v>
      </c>
      <c r="U1114" s="21"/>
      <c r="V1114" s="46">
        <v>1</v>
      </c>
      <c r="W1114" s="26">
        <f t="shared" si="279"/>
        <v>1</v>
      </c>
      <c r="X1114" s="26"/>
      <c r="Y1114" s="21">
        <v>4</v>
      </c>
      <c r="Z1114" s="22">
        <f t="shared" si="256"/>
        <v>680</v>
      </c>
      <c r="AA1114" s="20" t="s">
        <v>1278</v>
      </c>
      <c r="AB1114" s="22">
        <v>1</v>
      </c>
      <c r="AC1114" s="22"/>
      <c r="AD1114" s="22">
        <f>N1114</f>
        <v>680</v>
      </c>
      <c r="AE1114" s="22"/>
      <c r="AF1114" s="22">
        <f t="shared" si="281"/>
        <v>680</v>
      </c>
      <c r="AH1114" s="22"/>
      <c r="AI1114" s="22"/>
      <c r="AJ1114" s="22">
        <f t="shared" ref="AJ1114:AJ1115" si="289">N1114</f>
        <v>680</v>
      </c>
      <c r="AK1114" s="22">
        <f>IF(O1114="(传统)XDSL",VLOOKUP(S1114,[1]续费率明细!C:I,7,FALSE)*1,IF(O1114="GPON+XDSL",VLOOKUP(S1114,[1]续费率明细!C:I,7,FALSE)*1,VLOOKUP(S1114,[1]续费率明细!C:I,5,FALSE)*1))</f>
        <v>-40</v>
      </c>
      <c r="AL1114" s="22" t="s">
        <v>1309</v>
      </c>
      <c r="AM1114" s="22"/>
      <c r="AN1114" s="22"/>
      <c r="AO1114" s="22" t="s">
        <v>1279</v>
      </c>
      <c r="AP1114" s="22" t="s">
        <v>1919</v>
      </c>
      <c r="AQ1114" s="22"/>
      <c r="AR1114" s="22"/>
    </row>
    <row r="1115" spans="1:47" s="20" customFormat="1" x14ac:dyDescent="0.15">
      <c r="A1115" s="21" t="s">
        <v>1273</v>
      </c>
      <c r="B1115" s="20" t="s">
        <v>918</v>
      </c>
      <c r="C1115" s="20" t="s">
        <v>919</v>
      </c>
      <c r="D1115" s="20" t="s">
        <v>936</v>
      </c>
      <c r="E1115" s="20" t="s">
        <v>963</v>
      </c>
      <c r="F1115" s="20" t="s">
        <v>1250</v>
      </c>
      <c r="G1115" s="20" t="s">
        <v>2000</v>
      </c>
      <c r="I1115" s="20">
        <v>13650020096</v>
      </c>
      <c r="J1115" s="20" t="s">
        <v>924</v>
      </c>
      <c r="K1115" s="20" t="s">
        <v>365</v>
      </c>
      <c r="L1115" s="20" t="s">
        <v>1299</v>
      </c>
      <c r="M1115" s="20">
        <v>888</v>
      </c>
      <c r="N1115" s="20">
        <v>888</v>
      </c>
      <c r="O1115" s="20" t="s">
        <v>927</v>
      </c>
      <c r="P1115" s="20" t="s">
        <v>50</v>
      </c>
      <c r="Q1115" s="28"/>
      <c r="R1115" s="21" t="s">
        <v>60</v>
      </c>
      <c r="S1115" s="25" t="s">
        <v>1331</v>
      </c>
      <c r="T1115" s="21" t="s">
        <v>53</v>
      </c>
      <c r="U1115" s="21" t="s">
        <v>366</v>
      </c>
      <c r="V1115" s="46">
        <v>1</v>
      </c>
      <c r="W1115" s="26">
        <f t="shared" si="279"/>
        <v>1</v>
      </c>
      <c r="X1115" s="26"/>
      <c r="Y1115" s="21">
        <v>12</v>
      </c>
      <c r="Z1115" s="22">
        <f t="shared" si="256"/>
        <v>888</v>
      </c>
      <c r="AA1115" s="20" t="s">
        <v>1278</v>
      </c>
      <c r="AB1115" s="22"/>
      <c r="AC1115" s="22">
        <v>1</v>
      </c>
      <c r="AD1115" s="22"/>
      <c r="AE1115" s="22">
        <f t="shared" ref="AE1115:AE1116" si="290">N1115</f>
        <v>888</v>
      </c>
      <c r="AF1115" s="22">
        <f t="shared" si="281"/>
        <v>888</v>
      </c>
      <c r="AH1115" s="22"/>
      <c r="AI1115" s="22"/>
      <c r="AJ1115" s="22">
        <f t="shared" si="289"/>
        <v>888</v>
      </c>
      <c r="AK1115" s="22">
        <f>IF(O1115="(传统)XDSL",VLOOKUP(S1115,[2]直销续费率明细!C:I,7,FALSE)*1,IF(O1115="GPON+XDSL",VLOOKUP(S1115,[2]直销续费率明细!C:I,7,FALSE)*1,VLOOKUP(S1115,[2]直销续费率明细!C:I,5,FALSE)*1))</f>
        <v>25</v>
      </c>
      <c r="AL1115" s="22" t="s">
        <v>1309</v>
      </c>
      <c r="AM1115" s="22"/>
      <c r="AN1115" s="22"/>
      <c r="AO1115" s="22" t="s">
        <v>1279</v>
      </c>
      <c r="AP1115" s="22" t="s">
        <v>1301</v>
      </c>
      <c r="AQ1115" s="22"/>
      <c r="AR1115" s="22"/>
      <c r="AS1115" s="20">
        <f>IF(Y1115&gt;=10,VLOOKUP(U1115,[2]提成计算!B:T,19,FALSE),VLOOKUP(U1115,[2]提成计算!B:T,18,FALSE))</f>
        <v>0.09</v>
      </c>
      <c r="AT1115" s="20">
        <f t="shared" ref="AT1115" si="291">IF(AD1115*AS1115&gt;0,AD1115*AS1115,AE1115*AS1115)</f>
        <v>79.92</v>
      </c>
      <c r="AU1115" s="20">
        <f t="shared" ref="AU1115" si="292">IF(AND(AK1115&lt;0,AK1115+AT1115&lt;0),-AT1115,AK1115)</f>
        <v>25</v>
      </c>
    </row>
    <row r="1116" spans="1:47" s="20" customFormat="1" x14ac:dyDescent="0.15">
      <c r="A1116" s="21" t="s">
        <v>1273</v>
      </c>
      <c r="B1116" s="20" t="s">
        <v>918</v>
      </c>
      <c r="C1116" s="20" t="s">
        <v>919</v>
      </c>
      <c r="D1116" s="20" t="s">
        <v>928</v>
      </c>
      <c r="E1116" s="20" t="s">
        <v>969</v>
      </c>
      <c r="F1116" s="20" t="s">
        <v>1250</v>
      </c>
      <c r="G1116" s="20" t="s">
        <v>2001</v>
      </c>
      <c r="I1116" s="20">
        <v>18838083208</v>
      </c>
      <c r="J1116" s="20" t="s">
        <v>1268</v>
      </c>
      <c r="K1116" s="20" t="s">
        <v>1979</v>
      </c>
      <c r="L1116" s="20" t="s">
        <v>1358</v>
      </c>
      <c r="M1116" s="20">
        <v>1088</v>
      </c>
      <c r="N1116" s="20">
        <v>1088</v>
      </c>
      <c r="O1116" s="20" t="s">
        <v>927</v>
      </c>
      <c r="P1116" s="20" t="s">
        <v>50</v>
      </c>
      <c r="Q1116" s="28"/>
      <c r="R1116" s="21" t="s">
        <v>84</v>
      </c>
      <c r="S1116" s="21"/>
      <c r="T1116" s="21" t="s">
        <v>53</v>
      </c>
      <c r="U1116" s="21" t="s">
        <v>1292</v>
      </c>
      <c r="V1116" s="46">
        <v>1</v>
      </c>
      <c r="W1116" s="26">
        <f t="shared" si="279"/>
        <v>1</v>
      </c>
      <c r="X1116" s="26">
        <f t="shared" si="288"/>
        <v>1</v>
      </c>
      <c r="Y1116" s="21">
        <v>10</v>
      </c>
      <c r="Z1116" s="22">
        <f t="shared" si="256"/>
        <v>1088</v>
      </c>
      <c r="AA1116" s="20" t="s">
        <v>1278</v>
      </c>
      <c r="AB1116" s="22"/>
      <c r="AC1116" s="22">
        <v>1</v>
      </c>
      <c r="AD1116" s="22"/>
      <c r="AE1116" s="22">
        <f t="shared" si="290"/>
        <v>1088</v>
      </c>
      <c r="AF1116" s="22">
        <f t="shared" si="281"/>
        <v>1088</v>
      </c>
      <c r="AG1116" s="20">
        <f t="shared" ref="AG1116:AG1118" si="293">N1116</f>
        <v>1088</v>
      </c>
      <c r="AH1116" s="20" t="str">
        <f>VLOOKUP(U1116,[1]提成计算!B:I,8,FALSE)</f>
        <v xml:space="preserve"> </v>
      </c>
      <c r="AJ1116" s="22"/>
      <c r="AK1116" s="22"/>
      <c r="AL1116" s="22"/>
      <c r="AM1116" s="22"/>
      <c r="AN1116" s="22"/>
      <c r="AO1116" s="22" t="s">
        <v>1279</v>
      </c>
      <c r="AP1116" s="22" t="s">
        <v>1301</v>
      </c>
      <c r="AQ1116" s="22"/>
      <c r="AR1116" s="22"/>
    </row>
    <row r="1117" spans="1:47" s="20" customFormat="1" x14ac:dyDescent="0.15">
      <c r="A1117" s="21" t="s">
        <v>1273</v>
      </c>
      <c r="B1117" s="20" t="s">
        <v>918</v>
      </c>
      <c r="C1117" s="20" t="s">
        <v>919</v>
      </c>
      <c r="D1117" s="20" t="s">
        <v>928</v>
      </c>
      <c r="E1117" s="20" t="s">
        <v>969</v>
      </c>
      <c r="F1117" s="20" t="s">
        <v>1250</v>
      </c>
      <c r="G1117" s="20" t="s">
        <v>2002</v>
      </c>
      <c r="I1117" s="20">
        <v>13423219361</v>
      </c>
      <c r="J1117" s="20" t="s">
        <v>1268</v>
      </c>
      <c r="K1117" s="20" t="s">
        <v>1890</v>
      </c>
      <c r="L1117" s="20" t="s">
        <v>1914</v>
      </c>
      <c r="M1117" s="20">
        <v>828</v>
      </c>
      <c r="N1117" s="20">
        <v>828</v>
      </c>
      <c r="O1117" s="20" t="s">
        <v>927</v>
      </c>
      <c r="P1117" s="20" t="s">
        <v>50</v>
      </c>
      <c r="Q1117" s="28"/>
      <c r="R1117" s="21" t="s">
        <v>84</v>
      </c>
      <c r="S1117" s="21"/>
      <c r="T1117" s="21" t="s">
        <v>53</v>
      </c>
      <c r="U1117" s="21" t="s">
        <v>1892</v>
      </c>
      <c r="V1117" s="46">
        <v>1</v>
      </c>
      <c r="W1117" s="26">
        <f t="shared" si="279"/>
        <v>1</v>
      </c>
      <c r="X1117" s="26">
        <f t="shared" si="288"/>
        <v>1</v>
      </c>
      <c r="Y1117" s="21">
        <v>4</v>
      </c>
      <c r="Z1117" s="22">
        <f t="shared" si="256"/>
        <v>828</v>
      </c>
      <c r="AA1117" s="20" t="s">
        <v>1278</v>
      </c>
      <c r="AB1117" s="22">
        <v>1</v>
      </c>
      <c r="AC1117" s="22"/>
      <c r="AD1117" s="22">
        <f>N1117</f>
        <v>828</v>
      </c>
      <c r="AE1117" s="22"/>
      <c r="AF1117" s="22">
        <f t="shared" si="281"/>
        <v>828</v>
      </c>
      <c r="AG1117" s="20">
        <f t="shared" si="293"/>
        <v>828</v>
      </c>
      <c r="AJ1117" s="22"/>
      <c r="AK1117" s="22"/>
      <c r="AL1117" s="22"/>
      <c r="AM1117" s="22"/>
      <c r="AN1117" s="22"/>
      <c r="AO1117" s="22" t="s">
        <v>1279</v>
      </c>
      <c r="AP1117" s="22" t="s">
        <v>1301</v>
      </c>
      <c r="AQ1117" s="22"/>
      <c r="AR1117" s="22"/>
    </row>
    <row r="1118" spans="1:47" s="20" customFormat="1" x14ac:dyDescent="0.15">
      <c r="A1118" s="21" t="s">
        <v>1273</v>
      </c>
      <c r="B1118" s="20" t="s">
        <v>918</v>
      </c>
      <c r="C1118" s="20" t="s">
        <v>919</v>
      </c>
      <c r="D1118" s="20" t="s">
        <v>928</v>
      </c>
      <c r="E1118" s="20" t="s">
        <v>969</v>
      </c>
      <c r="F1118" s="20" t="s">
        <v>1250</v>
      </c>
      <c r="G1118" s="20" t="s">
        <v>2003</v>
      </c>
      <c r="I1118" s="20">
        <v>13442689193</v>
      </c>
      <c r="J1118" s="20" t="s">
        <v>1268</v>
      </c>
      <c r="K1118" s="20" t="s">
        <v>1890</v>
      </c>
      <c r="L1118" s="20" t="s">
        <v>1358</v>
      </c>
      <c r="M1118" s="20">
        <v>1088</v>
      </c>
      <c r="N1118" s="20">
        <v>1088</v>
      </c>
      <c r="O1118" s="20" t="s">
        <v>927</v>
      </c>
      <c r="P1118" s="20" t="s">
        <v>50</v>
      </c>
      <c r="Q1118" s="28"/>
      <c r="R1118" s="21" t="s">
        <v>84</v>
      </c>
      <c r="S1118" s="21"/>
      <c r="T1118" s="21" t="s">
        <v>53</v>
      </c>
      <c r="U1118" s="21" t="s">
        <v>1892</v>
      </c>
      <c r="V1118" s="46">
        <v>1</v>
      </c>
      <c r="W1118" s="26">
        <f t="shared" si="279"/>
        <v>1</v>
      </c>
      <c r="X1118" s="26">
        <f t="shared" si="288"/>
        <v>1</v>
      </c>
      <c r="Y1118" s="21">
        <v>10</v>
      </c>
      <c r="Z1118" s="22">
        <f t="shared" si="256"/>
        <v>1088</v>
      </c>
      <c r="AA1118" s="20" t="s">
        <v>1278</v>
      </c>
      <c r="AB1118" s="22"/>
      <c r="AC1118" s="22">
        <v>1</v>
      </c>
      <c r="AD1118" s="22"/>
      <c r="AE1118" s="22">
        <f>N1118</f>
        <v>1088</v>
      </c>
      <c r="AF1118" s="22">
        <f t="shared" si="281"/>
        <v>1088</v>
      </c>
      <c r="AG1118" s="20">
        <f t="shared" si="293"/>
        <v>1088</v>
      </c>
      <c r="AJ1118" s="22"/>
      <c r="AK1118" s="22"/>
      <c r="AL1118" s="22"/>
      <c r="AM1118" s="22"/>
      <c r="AN1118" s="22"/>
      <c r="AO1118" s="22" t="s">
        <v>2004</v>
      </c>
      <c r="AP1118" s="22" t="s">
        <v>1301</v>
      </c>
      <c r="AQ1118" s="22"/>
      <c r="AR1118" s="22"/>
    </row>
    <row r="1119" spans="1:47" s="20" customFormat="1" x14ac:dyDescent="0.15">
      <c r="A1119" s="21" t="s">
        <v>1273</v>
      </c>
      <c r="B1119" s="20" t="s">
        <v>918</v>
      </c>
      <c r="C1119" s="20" t="s">
        <v>919</v>
      </c>
      <c r="D1119" s="20" t="s">
        <v>941</v>
      </c>
      <c r="E1119" s="20" t="s">
        <v>2005</v>
      </c>
      <c r="F1119" s="20" t="s">
        <v>1250</v>
      </c>
      <c r="G1119" s="20" t="s">
        <v>2006</v>
      </c>
      <c r="I1119" s="20">
        <v>13428582852</v>
      </c>
      <c r="J1119" s="20" t="s">
        <v>924</v>
      </c>
      <c r="K1119" s="20" t="s">
        <v>209</v>
      </c>
      <c r="L1119" s="20" t="s">
        <v>1918</v>
      </c>
      <c r="M1119" s="20">
        <v>680</v>
      </c>
      <c r="N1119" s="20">
        <v>680</v>
      </c>
      <c r="O1119" s="20" t="s">
        <v>927</v>
      </c>
      <c r="P1119" s="20" t="s">
        <v>50</v>
      </c>
      <c r="Q1119" s="28"/>
      <c r="R1119" s="21" t="s">
        <v>99</v>
      </c>
      <c r="S1119" s="25" t="s">
        <v>945</v>
      </c>
      <c r="T1119" s="21" t="s">
        <v>53</v>
      </c>
      <c r="U1119" s="21" t="s">
        <v>210</v>
      </c>
      <c r="V1119" s="46">
        <v>1</v>
      </c>
      <c r="W1119" s="26">
        <f t="shared" si="279"/>
        <v>1</v>
      </c>
      <c r="X1119" s="26"/>
      <c r="Y1119" s="21">
        <v>4</v>
      </c>
      <c r="Z1119" s="22">
        <f t="shared" si="256"/>
        <v>680</v>
      </c>
      <c r="AA1119" s="20" t="s">
        <v>2007</v>
      </c>
      <c r="AB1119" s="22">
        <v>1</v>
      </c>
      <c r="AC1119" s="22"/>
      <c r="AD1119" s="22">
        <f t="shared" ref="AD1119:AD1124" si="294">N1119</f>
        <v>680</v>
      </c>
      <c r="AE1119" s="22"/>
      <c r="AF1119" s="22">
        <f t="shared" si="281"/>
        <v>680</v>
      </c>
      <c r="AH1119" s="22"/>
      <c r="AI1119" s="22"/>
      <c r="AJ1119" s="22">
        <f>N1119</f>
        <v>680</v>
      </c>
      <c r="AK1119" s="22">
        <f>IF(O1119="(传统)XDSL",VLOOKUP(S1119,[2]直销续费率明细!C:I,7,FALSE)*1,IF(O1119="GPON+XDSL",VLOOKUP(S1119,[2]直销续费率明细!C:I,7,FALSE)*1,VLOOKUP(S1119,[2]直销续费率明细!C:I,5,FALSE)*1))</f>
        <v>25</v>
      </c>
      <c r="AL1119" s="22" t="s">
        <v>1309</v>
      </c>
      <c r="AM1119" s="22"/>
      <c r="AN1119" s="22"/>
      <c r="AO1119" s="22" t="s">
        <v>1279</v>
      </c>
      <c r="AP1119" s="22" t="s">
        <v>1919</v>
      </c>
      <c r="AQ1119" s="22"/>
      <c r="AR1119" s="22"/>
      <c r="AS1119" s="20">
        <f>IF(Y1119&gt;=10,VLOOKUP(U1119,[2]提成计算!B:T,19,FALSE),VLOOKUP(U1119,[2]提成计算!B:T,18,FALSE))</f>
        <v>7.0000000000000007E-2</v>
      </c>
      <c r="AT1119" s="20">
        <f t="shared" ref="AT1119" si="295">IF(AD1119*AS1119&gt;0,AD1119*AS1119,AE1119*AS1119)</f>
        <v>47.6</v>
      </c>
      <c r="AU1119" s="20">
        <f t="shared" ref="AU1119" si="296">IF(AND(AK1119&lt;0,AK1119+AT1119&lt;0),-AT1119,AK1119)</f>
        <v>25</v>
      </c>
    </row>
    <row r="1120" spans="1:47" s="20" customFormat="1" x14ac:dyDescent="0.15">
      <c r="A1120" s="21" t="s">
        <v>1273</v>
      </c>
      <c r="B1120" s="20" t="s">
        <v>918</v>
      </c>
      <c r="C1120" s="20" t="s">
        <v>919</v>
      </c>
      <c r="D1120" s="20" t="s">
        <v>936</v>
      </c>
      <c r="E1120" s="20" t="s">
        <v>937</v>
      </c>
      <c r="F1120" s="20" t="s">
        <v>1250</v>
      </c>
      <c r="G1120" s="20" t="s">
        <v>2008</v>
      </c>
      <c r="I1120" s="20">
        <v>15828127714</v>
      </c>
      <c r="J1120" s="20" t="s">
        <v>1268</v>
      </c>
      <c r="K1120" s="20" t="s">
        <v>1950</v>
      </c>
      <c r="L1120" s="20" t="s">
        <v>1960</v>
      </c>
      <c r="M1120" s="20">
        <v>400</v>
      </c>
      <c r="N1120" s="20">
        <v>400</v>
      </c>
      <c r="O1120" s="20" t="s">
        <v>927</v>
      </c>
      <c r="P1120" s="20" t="s">
        <v>50</v>
      </c>
      <c r="Q1120" s="28"/>
      <c r="R1120" s="21" t="s">
        <v>60</v>
      </c>
      <c r="S1120" s="21"/>
      <c r="T1120" s="21" t="s">
        <v>53</v>
      </c>
      <c r="U1120" s="21" t="s">
        <v>1922</v>
      </c>
      <c r="V1120" s="46">
        <v>0.5</v>
      </c>
      <c r="W1120" s="26">
        <f t="shared" si="279"/>
        <v>0.5</v>
      </c>
      <c r="X1120" s="26">
        <f t="shared" si="288"/>
        <v>0.5</v>
      </c>
      <c r="Y1120" s="21">
        <v>4</v>
      </c>
      <c r="Z1120" s="22">
        <f t="shared" si="256"/>
        <v>400</v>
      </c>
      <c r="AA1120" s="20" t="s">
        <v>1278</v>
      </c>
      <c r="AB1120" s="22">
        <v>1</v>
      </c>
      <c r="AC1120" s="22"/>
      <c r="AD1120" s="22">
        <f t="shared" si="294"/>
        <v>400</v>
      </c>
      <c r="AE1120" s="22"/>
      <c r="AF1120" s="22">
        <f t="shared" si="281"/>
        <v>400</v>
      </c>
      <c r="AG1120" s="20">
        <f>N1120</f>
        <v>400</v>
      </c>
      <c r="AH1120" s="20" t="str">
        <f>VLOOKUP(U1120,[1]提成计算!B:I,8,FALSE)</f>
        <v xml:space="preserve"> </v>
      </c>
      <c r="AJ1120" s="22"/>
      <c r="AK1120" s="22"/>
      <c r="AL1120" s="22"/>
      <c r="AM1120" s="22"/>
      <c r="AN1120" s="22"/>
      <c r="AO1120" s="22" t="s">
        <v>1279</v>
      </c>
      <c r="AP1120" s="22" t="s">
        <v>1961</v>
      </c>
      <c r="AQ1120" s="22"/>
      <c r="AR1120" s="22"/>
    </row>
    <row r="1121" spans="1:47" s="20" customFormat="1" x14ac:dyDescent="0.15">
      <c r="A1121" s="21" t="s">
        <v>1273</v>
      </c>
      <c r="B1121" s="20" t="s">
        <v>918</v>
      </c>
      <c r="C1121" s="20" t="s">
        <v>919</v>
      </c>
      <c r="D1121" s="20" t="s">
        <v>936</v>
      </c>
      <c r="E1121" s="20" t="s">
        <v>963</v>
      </c>
      <c r="F1121" s="20" t="s">
        <v>1250</v>
      </c>
      <c r="G1121" s="20" t="s">
        <v>2009</v>
      </c>
      <c r="I1121" s="20">
        <v>15016993708</v>
      </c>
      <c r="J1121" s="20" t="s">
        <v>924</v>
      </c>
      <c r="K1121" s="20" t="s">
        <v>174</v>
      </c>
      <c r="L1121" s="20" t="s">
        <v>1918</v>
      </c>
      <c r="M1121" s="20">
        <v>680</v>
      </c>
      <c r="N1121" s="20">
        <v>680</v>
      </c>
      <c r="O1121" s="20" t="s">
        <v>1262</v>
      </c>
      <c r="P1121" s="20" t="s">
        <v>50</v>
      </c>
      <c r="Q1121" s="28"/>
      <c r="R1121" s="21" t="s">
        <v>60</v>
      </c>
      <c r="S1121" s="25" t="s">
        <v>1331</v>
      </c>
      <c r="T1121" s="21" t="s">
        <v>400</v>
      </c>
      <c r="U1121" s="21"/>
      <c r="V1121" s="46">
        <v>1</v>
      </c>
      <c r="W1121" s="26">
        <f t="shared" si="279"/>
        <v>1</v>
      </c>
      <c r="X1121" s="26"/>
      <c r="Y1121" s="21">
        <v>4</v>
      </c>
      <c r="Z1121" s="22">
        <f t="shared" si="256"/>
        <v>680</v>
      </c>
      <c r="AA1121" s="20" t="s">
        <v>1278</v>
      </c>
      <c r="AB1121" s="22">
        <v>1</v>
      </c>
      <c r="AC1121" s="22"/>
      <c r="AD1121" s="22">
        <f t="shared" si="294"/>
        <v>680</v>
      </c>
      <c r="AE1121" s="22"/>
      <c r="AF1121" s="22">
        <f t="shared" si="281"/>
        <v>680</v>
      </c>
      <c r="AH1121" s="22"/>
      <c r="AI1121" s="22"/>
      <c r="AJ1121" s="22">
        <f t="shared" ref="AJ1121:AJ1124" si="297">N1121</f>
        <v>680</v>
      </c>
      <c r="AK1121" s="22">
        <f>IF(O1121="(传统)XDSL",VLOOKUP(S1121,[1]续费率明细!C:I,7,FALSE)*1,IF(O1121="GPON+XDSL",VLOOKUP(S1121,[1]续费率明细!C:I,7,FALSE)*1,VLOOKUP(S1121,[1]续费率明细!C:I,5,FALSE)*1))</f>
        <v>15</v>
      </c>
      <c r="AL1121" s="22" t="s">
        <v>1300</v>
      </c>
      <c r="AM1121" s="22"/>
      <c r="AN1121" s="22"/>
      <c r="AO1121" s="22" t="s">
        <v>1279</v>
      </c>
      <c r="AP1121" s="22" t="s">
        <v>1919</v>
      </c>
      <c r="AQ1121" s="22"/>
      <c r="AR1121" s="22"/>
    </row>
    <row r="1122" spans="1:47" s="20" customFormat="1" x14ac:dyDescent="0.15">
      <c r="A1122" s="21" t="s">
        <v>1273</v>
      </c>
      <c r="B1122" s="20" t="s">
        <v>918</v>
      </c>
      <c r="C1122" s="20" t="s">
        <v>919</v>
      </c>
      <c r="D1122" s="20" t="s">
        <v>936</v>
      </c>
      <c r="E1122" s="20" t="s">
        <v>937</v>
      </c>
      <c r="F1122" s="20" t="s">
        <v>1250</v>
      </c>
      <c r="G1122" s="20" t="s">
        <v>2010</v>
      </c>
      <c r="I1122" s="20">
        <v>13712463228</v>
      </c>
      <c r="J1122" s="20" t="s">
        <v>924</v>
      </c>
      <c r="K1122" s="20" t="s">
        <v>1935</v>
      </c>
      <c r="L1122" s="20" t="s">
        <v>1918</v>
      </c>
      <c r="M1122" s="20">
        <v>680</v>
      </c>
      <c r="N1122" s="20">
        <v>680</v>
      </c>
      <c r="O1122" s="20" t="s">
        <v>927</v>
      </c>
      <c r="P1122" s="20" t="s">
        <v>50</v>
      </c>
      <c r="Q1122" s="28"/>
      <c r="R1122" s="21" t="s">
        <v>60</v>
      </c>
      <c r="S1122" s="25" t="s">
        <v>960</v>
      </c>
      <c r="T1122" s="21" t="s">
        <v>400</v>
      </c>
      <c r="U1122" s="21"/>
      <c r="V1122" s="46">
        <v>1</v>
      </c>
      <c r="W1122" s="26">
        <f t="shared" si="279"/>
        <v>1</v>
      </c>
      <c r="X1122" s="26"/>
      <c r="Y1122" s="21">
        <v>4</v>
      </c>
      <c r="Z1122" s="22">
        <f t="shared" si="256"/>
        <v>680</v>
      </c>
      <c r="AA1122" s="20" t="s">
        <v>1278</v>
      </c>
      <c r="AB1122" s="22">
        <v>1</v>
      </c>
      <c r="AC1122" s="22"/>
      <c r="AD1122" s="22">
        <f t="shared" si="294"/>
        <v>680</v>
      </c>
      <c r="AE1122" s="22"/>
      <c r="AF1122" s="22">
        <f t="shared" si="281"/>
        <v>680</v>
      </c>
      <c r="AH1122" s="22"/>
      <c r="AI1122" s="22"/>
      <c r="AJ1122" s="22">
        <f t="shared" si="297"/>
        <v>680</v>
      </c>
      <c r="AK1122" s="22">
        <f>IF(O1122="(传统)XDSL",VLOOKUP(S1122,[1]续费率明细!C:I,7,FALSE)*1,IF(O1122="GPON+XDSL",VLOOKUP(S1122,[1]续费率明细!C:I,7,FALSE)*1,VLOOKUP(S1122,[1]续费率明细!C:I,5,FALSE)*1))</f>
        <v>-40</v>
      </c>
      <c r="AL1122" s="22" t="s">
        <v>1309</v>
      </c>
      <c r="AM1122" s="22"/>
      <c r="AN1122" s="22"/>
      <c r="AO1122" s="22" t="s">
        <v>1279</v>
      </c>
      <c r="AP1122" s="22" t="s">
        <v>1919</v>
      </c>
      <c r="AQ1122" s="22"/>
      <c r="AR1122" s="22"/>
    </row>
    <row r="1123" spans="1:47" s="20" customFormat="1" x14ac:dyDescent="0.15">
      <c r="A1123" s="21" t="s">
        <v>1273</v>
      </c>
      <c r="B1123" s="20" t="s">
        <v>918</v>
      </c>
      <c r="C1123" s="20" t="s">
        <v>919</v>
      </c>
      <c r="D1123" s="20" t="s">
        <v>973</v>
      </c>
      <c r="E1123" s="20" t="s">
        <v>974</v>
      </c>
      <c r="F1123" s="20" t="s">
        <v>1250</v>
      </c>
      <c r="G1123" s="20" t="s">
        <v>2011</v>
      </c>
      <c r="I1123" s="20">
        <v>18890292567</v>
      </c>
      <c r="J1123" s="20" t="s">
        <v>924</v>
      </c>
      <c r="K1123" s="20" t="s">
        <v>1993</v>
      </c>
      <c r="L1123" s="20" t="s">
        <v>1918</v>
      </c>
      <c r="M1123" s="20">
        <v>680</v>
      </c>
      <c r="N1123" s="20">
        <v>680</v>
      </c>
      <c r="O1123" s="20" t="s">
        <v>1262</v>
      </c>
      <c r="P1123" s="20" t="s">
        <v>50</v>
      </c>
      <c r="Q1123" s="28"/>
      <c r="R1123" s="21" t="s">
        <v>249</v>
      </c>
      <c r="S1123" s="25" t="s">
        <v>1955</v>
      </c>
      <c r="T1123" s="21" t="s">
        <v>53</v>
      </c>
      <c r="U1123" s="21" t="s">
        <v>1994</v>
      </c>
      <c r="V1123" s="46">
        <v>1</v>
      </c>
      <c r="W1123" s="26">
        <f t="shared" si="279"/>
        <v>1</v>
      </c>
      <c r="X1123" s="26"/>
      <c r="Y1123" s="21">
        <v>4</v>
      </c>
      <c r="Z1123" s="22">
        <f t="shared" si="256"/>
        <v>680</v>
      </c>
      <c r="AA1123" s="20" t="s">
        <v>1278</v>
      </c>
      <c r="AB1123" s="22">
        <v>1</v>
      </c>
      <c r="AC1123" s="22"/>
      <c r="AD1123" s="22">
        <f t="shared" si="294"/>
        <v>680</v>
      </c>
      <c r="AE1123" s="22"/>
      <c r="AF1123" s="22">
        <f t="shared" si="281"/>
        <v>680</v>
      </c>
      <c r="AH1123" s="22"/>
      <c r="AI1123" s="22"/>
      <c r="AJ1123" s="22">
        <f t="shared" si="297"/>
        <v>680</v>
      </c>
      <c r="AK1123" s="22"/>
      <c r="AL1123" s="22" t="s">
        <v>1871</v>
      </c>
      <c r="AM1123" s="22"/>
      <c r="AN1123" s="22"/>
      <c r="AO1123" s="22" t="s">
        <v>1279</v>
      </c>
      <c r="AP1123" s="22" t="s">
        <v>1919</v>
      </c>
      <c r="AQ1123" s="22"/>
      <c r="AR1123" s="22"/>
    </row>
    <row r="1124" spans="1:47" s="20" customFormat="1" x14ac:dyDescent="0.15">
      <c r="A1124" s="21" t="s">
        <v>1273</v>
      </c>
      <c r="B1124" s="20" t="s">
        <v>918</v>
      </c>
      <c r="C1124" s="20" t="s">
        <v>919</v>
      </c>
      <c r="D1124" s="20" t="s">
        <v>936</v>
      </c>
      <c r="E1124" s="20" t="s">
        <v>963</v>
      </c>
      <c r="F1124" s="20" t="s">
        <v>1250</v>
      </c>
      <c r="G1124" s="20" t="s">
        <v>2012</v>
      </c>
      <c r="I1124" s="20">
        <v>13652463294</v>
      </c>
      <c r="J1124" s="20" t="s">
        <v>924</v>
      </c>
      <c r="K1124" s="20" t="s">
        <v>1935</v>
      </c>
      <c r="L1124" s="20" t="s">
        <v>1918</v>
      </c>
      <c r="M1124" s="20">
        <v>680</v>
      </c>
      <c r="N1124" s="20">
        <v>680</v>
      </c>
      <c r="O1124" s="20" t="s">
        <v>1262</v>
      </c>
      <c r="P1124" s="20" t="s">
        <v>50</v>
      </c>
      <c r="Q1124" s="28"/>
      <c r="R1124" s="21" t="s">
        <v>60</v>
      </c>
      <c r="S1124" s="25" t="s">
        <v>1331</v>
      </c>
      <c r="T1124" s="21" t="s">
        <v>400</v>
      </c>
      <c r="U1124" s="21"/>
      <c r="V1124" s="46">
        <v>1</v>
      </c>
      <c r="W1124" s="26">
        <f t="shared" si="279"/>
        <v>1</v>
      </c>
      <c r="X1124" s="26"/>
      <c r="Y1124" s="21">
        <v>4</v>
      </c>
      <c r="Z1124" s="22">
        <f t="shared" si="256"/>
        <v>680</v>
      </c>
      <c r="AA1124" s="20" t="s">
        <v>1278</v>
      </c>
      <c r="AB1124" s="22">
        <v>1</v>
      </c>
      <c r="AC1124" s="22"/>
      <c r="AD1124" s="22">
        <f t="shared" si="294"/>
        <v>680</v>
      </c>
      <c r="AE1124" s="22"/>
      <c r="AF1124" s="22">
        <f t="shared" si="281"/>
        <v>680</v>
      </c>
      <c r="AH1124" s="22"/>
      <c r="AI1124" s="22"/>
      <c r="AJ1124" s="22">
        <f t="shared" si="297"/>
        <v>680</v>
      </c>
      <c r="AK1124" s="22">
        <f>IF(O1124="(传统)XDSL",VLOOKUP(S1124,[1]续费率明细!C:I,7,FALSE)*1,IF(O1124="GPON+XDSL",VLOOKUP(S1124,[1]续费率明细!C:I,7,FALSE)*1,VLOOKUP(S1124,[1]续费率明细!C:I,5,FALSE)*1))</f>
        <v>15</v>
      </c>
      <c r="AL1124" s="22" t="s">
        <v>1309</v>
      </c>
      <c r="AM1124" s="22"/>
      <c r="AN1124" s="22"/>
      <c r="AO1124" s="22" t="s">
        <v>1279</v>
      </c>
      <c r="AP1124" s="22" t="s">
        <v>1919</v>
      </c>
      <c r="AQ1124" s="22"/>
      <c r="AR1124" s="22"/>
    </row>
    <row r="1125" spans="1:47" s="20" customFormat="1" x14ac:dyDescent="0.15">
      <c r="A1125" s="21" t="s">
        <v>1273</v>
      </c>
      <c r="B1125" s="20" t="s">
        <v>918</v>
      </c>
      <c r="C1125" s="20" t="s">
        <v>919</v>
      </c>
      <c r="D1125" s="20" t="s">
        <v>928</v>
      </c>
      <c r="E1125" s="20" t="s">
        <v>969</v>
      </c>
      <c r="F1125" s="20" t="s">
        <v>1250</v>
      </c>
      <c r="G1125" s="20" t="s">
        <v>2013</v>
      </c>
      <c r="I1125" s="20">
        <v>18819521500</v>
      </c>
      <c r="J1125" s="20" t="s">
        <v>1268</v>
      </c>
      <c r="K1125" s="20" t="s">
        <v>1979</v>
      </c>
      <c r="L1125" s="20" t="s">
        <v>1358</v>
      </c>
      <c r="M1125" s="20">
        <v>1088</v>
      </c>
      <c r="N1125" s="20">
        <v>1088</v>
      </c>
      <c r="O1125" s="20" t="s">
        <v>927</v>
      </c>
      <c r="P1125" s="20" t="s">
        <v>50</v>
      </c>
      <c r="Q1125" s="28"/>
      <c r="R1125" s="21" t="s">
        <v>84</v>
      </c>
      <c r="S1125" s="21"/>
      <c r="T1125" s="21" t="s">
        <v>53</v>
      </c>
      <c r="U1125" s="21" t="s">
        <v>1292</v>
      </c>
      <c r="V1125" s="46">
        <v>1</v>
      </c>
      <c r="W1125" s="26">
        <f t="shared" si="279"/>
        <v>1</v>
      </c>
      <c r="X1125" s="26">
        <f t="shared" si="288"/>
        <v>1</v>
      </c>
      <c r="Y1125" s="21">
        <v>10</v>
      </c>
      <c r="Z1125" s="22">
        <f t="shared" si="256"/>
        <v>1088</v>
      </c>
      <c r="AA1125" s="20" t="s">
        <v>1278</v>
      </c>
      <c r="AB1125" s="22"/>
      <c r="AC1125" s="22">
        <v>1</v>
      </c>
      <c r="AD1125" s="22"/>
      <c r="AE1125" s="22">
        <f t="shared" ref="AE1125:AE1128" si="298">N1125</f>
        <v>1088</v>
      </c>
      <c r="AF1125" s="22">
        <f t="shared" si="281"/>
        <v>1088</v>
      </c>
      <c r="AG1125" s="20">
        <f t="shared" ref="AG1125:AG1128" si="299">N1125</f>
        <v>1088</v>
      </c>
      <c r="AH1125" s="20" t="str">
        <f>VLOOKUP(U1125,[1]提成计算!B:I,8,FALSE)</f>
        <v xml:space="preserve"> </v>
      </c>
      <c r="AJ1125" s="22"/>
      <c r="AK1125" s="22"/>
      <c r="AL1125" s="22"/>
      <c r="AM1125" s="22"/>
      <c r="AN1125" s="22"/>
      <c r="AO1125" s="22" t="s">
        <v>1279</v>
      </c>
      <c r="AP1125" s="22" t="s">
        <v>1301</v>
      </c>
      <c r="AQ1125" s="22"/>
      <c r="AR1125" s="22"/>
    </row>
    <row r="1126" spans="1:47" s="36" customFormat="1" x14ac:dyDescent="0.15">
      <c r="A1126" s="30" t="s">
        <v>1273</v>
      </c>
      <c r="B1126" s="36" t="s">
        <v>918</v>
      </c>
      <c r="C1126" s="36" t="s">
        <v>919</v>
      </c>
      <c r="D1126" s="36" t="s">
        <v>920</v>
      </c>
      <c r="E1126" s="36" t="s">
        <v>979</v>
      </c>
      <c r="F1126" s="36" t="s">
        <v>1250</v>
      </c>
      <c r="G1126" s="36" t="s">
        <v>2014</v>
      </c>
      <c r="I1126" s="36">
        <v>13410148718</v>
      </c>
      <c r="J1126" s="36" t="s">
        <v>1268</v>
      </c>
      <c r="K1126" s="36" t="s">
        <v>1294</v>
      </c>
      <c r="L1126" s="36" t="s">
        <v>1966</v>
      </c>
      <c r="M1126" s="36">
        <v>1598</v>
      </c>
      <c r="N1126" s="36">
        <v>1598</v>
      </c>
      <c r="O1126" s="36" t="s">
        <v>927</v>
      </c>
      <c r="P1126" s="36" t="s">
        <v>50</v>
      </c>
      <c r="Q1126" s="35"/>
      <c r="R1126" s="31" t="s">
        <v>2015</v>
      </c>
      <c r="S1126" s="30"/>
      <c r="T1126" s="30" t="s">
        <v>948</v>
      </c>
      <c r="U1126" s="31" t="s">
        <v>161</v>
      </c>
      <c r="V1126" s="47">
        <v>1</v>
      </c>
      <c r="W1126" s="33">
        <f t="shared" si="279"/>
        <v>1</v>
      </c>
      <c r="X1126" s="33">
        <f t="shared" si="288"/>
        <v>1</v>
      </c>
      <c r="Y1126" s="30">
        <v>50</v>
      </c>
      <c r="Z1126" s="31">
        <f t="shared" si="256"/>
        <v>1598</v>
      </c>
      <c r="AA1126" s="36" t="s">
        <v>1278</v>
      </c>
      <c r="AB1126" s="31"/>
      <c r="AC1126" s="31">
        <v>1</v>
      </c>
      <c r="AD1126" s="31"/>
      <c r="AE1126" s="31"/>
      <c r="AF1126" s="31"/>
      <c r="AJ1126" s="31"/>
      <c r="AK1126" s="31"/>
      <c r="AL1126" s="31"/>
      <c r="AM1126" s="31"/>
      <c r="AN1126" s="31"/>
      <c r="AO1126" s="31" t="s">
        <v>1279</v>
      </c>
      <c r="AP1126" s="31" t="s">
        <v>1301</v>
      </c>
      <c r="AQ1126" s="31"/>
      <c r="AR1126" s="31"/>
    </row>
    <row r="1127" spans="1:47" s="20" customFormat="1" x14ac:dyDescent="0.15">
      <c r="A1127" s="21" t="s">
        <v>1273</v>
      </c>
      <c r="B1127" s="20" t="s">
        <v>918</v>
      </c>
      <c r="C1127" s="20" t="s">
        <v>919</v>
      </c>
      <c r="D1127" s="20" t="s">
        <v>936</v>
      </c>
      <c r="E1127" s="20" t="s">
        <v>963</v>
      </c>
      <c r="F1127" s="20" t="s">
        <v>1250</v>
      </c>
      <c r="G1127" s="20" t="s">
        <v>2016</v>
      </c>
      <c r="I1127" s="20">
        <v>13538343486</v>
      </c>
      <c r="J1127" s="20" t="s">
        <v>1268</v>
      </c>
      <c r="K1127" s="20" t="s">
        <v>1935</v>
      </c>
      <c r="L1127" s="20" t="s">
        <v>1930</v>
      </c>
      <c r="M1127" s="20">
        <v>1088</v>
      </c>
      <c r="N1127" s="20">
        <v>1088</v>
      </c>
      <c r="O1127" s="20" t="s">
        <v>927</v>
      </c>
      <c r="P1127" s="20" t="s">
        <v>50</v>
      </c>
      <c r="Q1127" s="28"/>
      <c r="R1127" s="21" t="s">
        <v>60</v>
      </c>
      <c r="S1127" s="21"/>
      <c r="T1127" s="21" t="s">
        <v>400</v>
      </c>
      <c r="U1127" s="21"/>
      <c r="V1127" s="46">
        <v>1</v>
      </c>
      <c r="W1127" s="26">
        <f t="shared" si="279"/>
        <v>1</v>
      </c>
      <c r="X1127" s="26">
        <f t="shared" si="288"/>
        <v>1</v>
      </c>
      <c r="Y1127" s="21">
        <v>10</v>
      </c>
      <c r="Z1127" s="22">
        <f t="shared" si="256"/>
        <v>1088</v>
      </c>
      <c r="AA1127" s="20" t="s">
        <v>1278</v>
      </c>
      <c r="AB1127" s="22"/>
      <c r="AC1127" s="22">
        <v>1</v>
      </c>
      <c r="AD1127" s="22"/>
      <c r="AE1127" s="22">
        <f t="shared" si="298"/>
        <v>1088</v>
      </c>
      <c r="AF1127" s="22">
        <f t="shared" si="281"/>
        <v>1088</v>
      </c>
      <c r="AG1127" s="20">
        <f t="shared" si="299"/>
        <v>1088</v>
      </c>
      <c r="AJ1127" s="22"/>
      <c r="AK1127" s="22"/>
      <c r="AL1127" s="22"/>
      <c r="AM1127" s="22"/>
      <c r="AN1127" s="22"/>
      <c r="AO1127" s="22" t="s">
        <v>1279</v>
      </c>
      <c r="AP1127" s="22" t="s">
        <v>1301</v>
      </c>
      <c r="AQ1127" s="22"/>
      <c r="AR1127" s="22"/>
    </row>
    <row r="1128" spans="1:47" s="20" customFormat="1" x14ac:dyDescent="0.15">
      <c r="A1128" s="21" t="s">
        <v>1273</v>
      </c>
      <c r="B1128" s="20" t="s">
        <v>918</v>
      </c>
      <c r="C1128" s="20" t="s">
        <v>919</v>
      </c>
      <c r="D1128" s="20" t="s">
        <v>920</v>
      </c>
      <c r="E1128" s="20" t="s">
        <v>965</v>
      </c>
      <c r="F1128" s="20" t="s">
        <v>1250</v>
      </c>
      <c r="G1128" s="20" t="s">
        <v>2017</v>
      </c>
      <c r="I1128" s="20">
        <v>13600879526</v>
      </c>
      <c r="J1128" s="20" t="s">
        <v>1268</v>
      </c>
      <c r="K1128" s="20" t="s">
        <v>2018</v>
      </c>
      <c r="L1128" s="20" t="s">
        <v>1358</v>
      </c>
      <c r="M1128" s="20">
        <v>1088</v>
      </c>
      <c r="N1128" s="20">
        <v>1088</v>
      </c>
      <c r="O1128" s="20" t="s">
        <v>927</v>
      </c>
      <c r="P1128" s="20" t="s">
        <v>50</v>
      </c>
      <c r="Q1128" s="28"/>
      <c r="R1128" s="21" t="s">
        <v>161</v>
      </c>
      <c r="S1128" s="21" t="s">
        <v>161</v>
      </c>
      <c r="T1128" s="21" t="s">
        <v>53</v>
      </c>
      <c r="U1128" s="21" t="s">
        <v>444</v>
      </c>
      <c r="V1128" s="46">
        <v>1</v>
      </c>
      <c r="W1128" s="26">
        <f t="shared" si="279"/>
        <v>1</v>
      </c>
      <c r="X1128" s="26">
        <f t="shared" si="288"/>
        <v>1</v>
      </c>
      <c r="Y1128" s="21">
        <v>10</v>
      </c>
      <c r="Z1128" s="22">
        <f t="shared" si="256"/>
        <v>1088</v>
      </c>
      <c r="AA1128" s="20" t="s">
        <v>1278</v>
      </c>
      <c r="AB1128" s="22"/>
      <c r="AC1128" s="22">
        <v>1</v>
      </c>
      <c r="AD1128" s="22"/>
      <c r="AE1128" s="22">
        <f t="shared" si="298"/>
        <v>1088</v>
      </c>
      <c r="AF1128" s="22">
        <f t="shared" si="281"/>
        <v>1088</v>
      </c>
      <c r="AG1128" s="20">
        <f t="shared" si="299"/>
        <v>1088</v>
      </c>
      <c r="AH1128" s="20" t="str">
        <f>VLOOKUP(U1128,[1]提成计算!B:I,8,FALSE)</f>
        <v xml:space="preserve"> </v>
      </c>
      <c r="AJ1128" s="22"/>
      <c r="AK1128" s="22"/>
      <c r="AL1128" s="22"/>
      <c r="AM1128" s="22"/>
      <c r="AN1128" s="22"/>
      <c r="AO1128" s="22" t="s">
        <v>1279</v>
      </c>
      <c r="AP1128" s="22" t="s">
        <v>1301</v>
      </c>
      <c r="AQ1128" s="22"/>
      <c r="AR1128" s="22"/>
    </row>
    <row r="1129" spans="1:47" s="20" customFormat="1" x14ac:dyDescent="0.15">
      <c r="A1129" s="21" t="s">
        <v>1273</v>
      </c>
      <c r="B1129" s="20" t="s">
        <v>918</v>
      </c>
      <c r="C1129" s="20" t="s">
        <v>919</v>
      </c>
      <c r="D1129" s="20" t="s">
        <v>936</v>
      </c>
      <c r="E1129" s="20" t="s">
        <v>963</v>
      </c>
      <c r="F1129" s="20" t="s">
        <v>1250</v>
      </c>
      <c r="G1129" s="20" t="s">
        <v>2019</v>
      </c>
      <c r="I1129" s="20">
        <v>13922526201</v>
      </c>
      <c r="J1129" s="20" t="s">
        <v>924</v>
      </c>
      <c r="K1129" s="20" t="s">
        <v>1935</v>
      </c>
      <c r="L1129" s="20" t="s">
        <v>1918</v>
      </c>
      <c r="M1129" s="20">
        <v>680</v>
      </c>
      <c r="N1129" s="20">
        <v>680</v>
      </c>
      <c r="O1129" s="20" t="s">
        <v>927</v>
      </c>
      <c r="P1129" s="20" t="s">
        <v>50</v>
      </c>
      <c r="Q1129" s="28"/>
      <c r="R1129" s="21" t="s">
        <v>60</v>
      </c>
      <c r="S1129" s="25" t="s">
        <v>1331</v>
      </c>
      <c r="T1129" s="21" t="s">
        <v>400</v>
      </c>
      <c r="U1129" s="21"/>
      <c r="V1129" s="46">
        <v>1</v>
      </c>
      <c r="W1129" s="26">
        <f t="shared" si="279"/>
        <v>1</v>
      </c>
      <c r="X1129" s="26"/>
      <c r="Y1129" s="21">
        <v>4</v>
      </c>
      <c r="Z1129" s="22">
        <f t="shared" si="256"/>
        <v>680</v>
      </c>
      <c r="AA1129" s="20" t="s">
        <v>1278</v>
      </c>
      <c r="AB1129" s="22">
        <v>1</v>
      </c>
      <c r="AC1129" s="22"/>
      <c r="AD1129" s="22">
        <f>N1129</f>
        <v>680</v>
      </c>
      <c r="AE1129" s="22"/>
      <c r="AF1129" s="22">
        <f t="shared" si="281"/>
        <v>680</v>
      </c>
      <c r="AH1129" s="22"/>
      <c r="AI1129" s="22"/>
      <c r="AJ1129" s="22">
        <f>N1129</f>
        <v>680</v>
      </c>
      <c r="AK1129" s="22">
        <f>IF(O1129="(传统)XDSL",VLOOKUP(S1129,[1]续费率明细!C:I,7,FALSE)*1,IF(O1129="GPON+XDSL",VLOOKUP(S1129,[1]续费率明细!C:I,7,FALSE)*1,VLOOKUP(S1129,[1]续费率明细!C:I,5,FALSE)*1))</f>
        <v>0</v>
      </c>
      <c r="AL1129" s="22" t="s">
        <v>1309</v>
      </c>
      <c r="AM1129" s="22"/>
      <c r="AN1129" s="22"/>
      <c r="AO1129" s="22" t="s">
        <v>1279</v>
      </c>
      <c r="AP1129" s="22" t="s">
        <v>1919</v>
      </c>
      <c r="AQ1129" s="22"/>
      <c r="AR1129" s="22"/>
    </row>
    <row r="1130" spans="1:47" s="20" customFormat="1" x14ac:dyDescent="0.15">
      <c r="A1130" s="21" t="s">
        <v>1273</v>
      </c>
      <c r="B1130" s="20" t="s">
        <v>918</v>
      </c>
      <c r="C1130" s="20" t="s">
        <v>919</v>
      </c>
      <c r="D1130" s="20" t="s">
        <v>973</v>
      </c>
      <c r="E1130" s="20" t="s">
        <v>1932</v>
      </c>
      <c r="F1130" s="20" t="s">
        <v>1250</v>
      </c>
      <c r="G1130" s="20" t="s">
        <v>2020</v>
      </c>
      <c r="I1130" s="20">
        <v>15816762822</v>
      </c>
      <c r="J1130" s="20" t="s">
        <v>1268</v>
      </c>
      <c r="K1130" s="20" t="s">
        <v>2021</v>
      </c>
      <c r="L1130" s="20" t="s">
        <v>1358</v>
      </c>
      <c r="M1130" s="20">
        <v>1088</v>
      </c>
      <c r="N1130" s="20">
        <v>1088</v>
      </c>
      <c r="O1130" s="20" t="s">
        <v>927</v>
      </c>
      <c r="P1130" s="20" t="s">
        <v>50</v>
      </c>
      <c r="Q1130" s="28"/>
      <c r="R1130" s="21" t="s">
        <v>249</v>
      </c>
      <c r="S1130" s="21" t="s">
        <v>249</v>
      </c>
      <c r="T1130" s="21" t="s">
        <v>53</v>
      </c>
      <c r="U1130" s="21" t="s">
        <v>424</v>
      </c>
      <c r="V1130" s="46">
        <v>1</v>
      </c>
      <c r="W1130" s="26">
        <f t="shared" si="279"/>
        <v>1</v>
      </c>
      <c r="X1130" s="26">
        <f t="shared" si="288"/>
        <v>1</v>
      </c>
      <c r="Y1130" s="21">
        <v>10</v>
      </c>
      <c r="Z1130" s="22">
        <f t="shared" si="256"/>
        <v>1088</v>
      </c>
      <c r="AA1130" s="20" t="s">
        <v>1278</v>
      </c>
      <c r="AB1130" s="22"/>
      <c r="AC1130" s="22">
        <v>1</v>
      </c>
      <c r="AD1130" s="22"/>
      <c r="AE1130" s="22">
        <f>N1130</f>
        <v>1088</v>
      </c>
      <c r="AF1130" s="22">
        <f t="shared" si="281"/>
        <v>1088</v>
      </c>
      <c r="AG1130" s="20">
        <f>N1130</f>
        <v>1088</v>
      </c>
      <c r="AH1130" s="20" t="str">
        <f>VLOOKUP(U1130,[1]提成计算!B:I,8,FALSE)</f>
        <v xml:space="preserve"> </v>
      </c>
      <c r="AJ1130" s="22"/>
      <c r="AK1130" s="22"/>
      <c r="AL1130" s="22"/>
      <c r="AM1130" s="22"/>
      <c r="AN1130" s="22"/>
      <c r="AO1130" s="22" t="s">
        <v>1279</v>
      </c>
      <c r="AP1130" s="22" t="s">
        <v>1301</v>
      </c>
      <c r="AQ1130" s="22"/>
      <c r="AR1130" s="22"/>
    </row>
    <row r="1131" spans="1:47" s="20" customFormat="1" x14ac:dyDescent="0.15">
      <c r="A1131" s="21" t="s">
        <v>1273</v>
      </c>
      <c r="B1131" s="20" t="s">
        <v>918</v>
      </c>
      <c r="C1131" s="20" t="s">
        <v>919</v>
      </c>
      <c r="D1131" s="20" t="s">
        <v>936</v>
      </c>
      <c r="E1131" s="20" t="s">
        <v>937</v>
      </c>
      <c r="F1131" s="20" t="s">
        <v>1250</v>
      </c>
      <c r="G1131" s="20" t="s">
        <v>2022</v>
      </c>
      <c r="I1131" s="20">
        <v>15016891171</v>
      </c>
      <c r="J1131" s="20" t="s">
        <v>924</v>
      </c>
      <c r="K1131" s="20" t="s">
        <v>2023</v>
      </c>
      <c r="L1131" s="20" t="s">
        <v>1918</v>
      </c>
      <c r="M1131" s="20">
        <v>680</v>
      </c>
      <c r="N1131" s="20">
        <v>680</v>
      </c>
      <c r="O1131" s="20" t="s">
        <v>927</v>
      </c>
      <c r="P1131" s="20" t="s">
        <v>50</v>
      </c>
      <c r="Q1131" s="28"/>
      <c r="R1131" s="21" t="s">
        <v>60</v>
      </c>
      <c r="S1131" s="25" t="s">
        <v>962</v>
      </c>
      <c r="T1131" s="21" t="s">
        <v>53</v>
      </c>
      <c r="U1131" s="21" t="s">
        <v>2024</v>
      </c>
      <c r="V1131" s="46">
        <v>1</v>
      </c>
      <c r="W1131" s="26">
        <f t="shared" si="279"/>
        <v>1</v>
      </c>
      <c r="X1131" s="26"/>
      <c r="Y1131" s="21">
        <v>4</v>
      </c>
      <c r="Z1131" s="22">
        <f t="shared" si="256"/>
        <v>680</v>
      </c>
      <c r="AA1131" s="20" t="s">
        <v>1278</v>
      </c>
      <c r="AB1131" s="22">
        <v>1</v>
      </c>
      <c r="AC1131" s="22"/>
      <c r="AD1131" s="22">
        <f t="shared" ref="AD1131:AD1132" si="300">N1131</f>
        <v>680</v>
      </c>
      <c r="AE1131" s="22"/>
      <c r="AF1131" s="22">
        <f t="shared" si="281"/>
        <v>680</v>
      </c>
      <c r="AH1131" s="22"/>
      <c r="AI1131" s="22"/>
      <c r="AJ1131" s="22">
        <f t="shared" ref="AJ1131:AJ1134" si="301">N1131</f>
        <v>680</v>
      </c>
      <c r="AK1131" s="22">
        <f>IF(O1131="(传统)XDSL",VLOOKUP(S1131,[2]直销续费率明细!C:I,7,FALSE)*1,IF(O1131="GPON+XDSL",VLOOKUP(S1131,[2]直销续费率明细!C:I,7,FALSE)*1,VLOOKUP(S1131,[2]直销续费率明细!C:I,5,FALSE)*1))</f>
        <v>-40</v>
      </c>
      <c r="AL1131" s="22" t="s">
        <v>1309</v>
      </c>
      <c r="AM1131" s="22"/>
      <c r="AN1131" s="22"/>
      <c r="AO1131" s="22" t="s">
        <v>1279</v>
      </c>
      <c r="AP1131" s="22" t="s">
        <v>1919</v>
      </c>
      <c r="AQ1131" s="22"/>
      <c r="AR1131" s="22"/>
      <c r="AS1131" s="20">
        <f>IF(Y1131&gt;=10,VLOOKUP(U1131,[2]提成计算!B:T,19,FALSE),VLOOKUP(U1131,[2]提成计算!B:T,18,FALSE))</f>
        <v>0.06</v>
      </c>
      <c r="AT1131" s="20">
        <f t="shared" ref="AT1131:AT1132" si="302">IF(AD1131*AS1131&gt;0,AD1131*AS1131,AE1131*AS1131)</f>
        <v>40.799999999999997</v>
      </c>
      <c r="AU1131" s="20">
        <f t="shared" ref="AU1131:AU1132" si="303">IF(AND(AK1131&lt;0,AK1131+AT1131&lt;0),-AT1131,AK1131)</f>
        <v>-40</v>
      </c>
    </row>
    <row r="1132" spans="1:47" s="20" customFormat="1" x14ac:dyDescent="0.15">
      <c r="A1132" s="21" t="s">
        <v>1273</v>
      </c>
      <c r="B1132" s="20" t="s">
        <v>918</v>
      </c>
      <c r="C1132" s="20" t="s">
        <v>919</v>
      </c>
      <c r="D1132" s="20" t="s">
        <v>936</v>
      </c>
      <c r="E1132" s="20" t="s">
        <v>963</v>
      </c>
      <c r="F1132" s="20" t="s">
        <v>1250</v>
      </c>
      <c r="G1132" s="20" t="s">
        <v>2025</v>
      </c>
      <c r="I1132" s="20">
        <v>13580880584</v>
      </c>
      <c r="J1132" s="20" t="s">
        <v>924</v>
      </c>
      <c r="K1132" s="20" t="s">
        <v>365</v>
      </c>
      <c r="L1132" s="20" t="s">
        <v>1918</v>
      </c>
      <c r="M1132" s="20">
        <v>680</v>
      </c>
      <c r="N1132" s="20">
        <v>680</v>
      </c>
      <c r="O1132" s="20" t="s">
        <v>927</v>
      </c>
      <c r="P1132" s="20" t="s">
        <v>50</v>
      </c>
      <c r="Q1132" s="28"/>
      <c r="R1132" s="21" t="s">
        <v>60</v>
      </c>
      <c r="S1132" s="25" t="s">
        <v>1331</v>
      </c>
      <c r="T1132" s="21" t="s">
        <v>53</v>
      </c>
      <c r="U1132" s="21" t="s">
        <v>366</v>
      </c>
      <c r="V1132" s="46">
        <v>1</v>
      </c>
      <c r="W1132" s="26">
        <f t="shared" si="279"/>
        <v>1</v>
      </c>
      <c r="X1132" s="26"/>
      <c r="Y1132" s="21">
        <v>4</v>
      </c>
      <c r="Z1132" s="22">
        <f t="shared" si="256"/>
        <v>680</v>
      </c>
      <c r="AA1132" s="20" t="s">
        <v>1278</v>
      </c>
      <c r="AB1132" s="22">
        <v>1</v>
      </c>
      <c r="AC1132" s="22"/>
      <c r="AD1132" s="22">
        <f t="shared" si="300"/>
        <v>680</v>
      </c>
      <c r="AE1132" s="22"/>
      <c r="AF1132" s="22">
        <f t="shared" si="281"/>
        <v>680</v>
      </c>
      <c r="AH1132" s="22"/>
      <c r="AI1132" s="22"/>
      <c r="AJ1132" s="22">
        <f t="shared" si="301"/>
        <v>680</v>
      </c>
      <c r="AK1132" s="22">
        <f>IF(O1132="(传统)XDSL",VLOOKUP(S1132,[2]直销续费率明细!C:I,7,FALSE)*1,IF(O1132="GPON+XDSL",VLOOKUP(S1132,[2]直销续费率明细!C:I,7,FALSE)*1,VLOOKUP(S1132,[2]直销续费率明细!C:I,5,FALSE)*1))</f>
        <v>25</v>
      </c>
      <c r="AL1132" s="22" t="s">
        <v>1309</v>
      </c>
      <c r="AM1132" s="22"/>
      <c r="AN1132" s="22"/>
      <c r="AO1132" s="22" t="s">
        <v>1279</v>
      </c>
      <c r="AP1132" s="22" t="s">
        <v>1919</v>
      </c>
      <c r="AQ1132" s="22"/>
      <c r="AR1132" s="22"/>
      <c r="AS1132" s="20">
        <f>IF(Y1132&gt;=10,VLOOKUP(U1132,[2]提成计算!B:T,19,FALSE),VLOOKUP(U1132,[2]提成计算!B:T,18,FALSE))</f>
        <v>0.06</v>
      </c>
      <c r="AT1132" s="20">
        <f t="shared" si="302"/>
        <v>40.799999999999997</v>
      </c>
      <c r="AU1132" s="20">
        <f t="shared" si="303"/>
        <v>25</v>
      </c>
    </row>
    <row r="1133" spans="1:47" s="36" customFormat="1" x14ac:dyDescent="0.15">
      <c r="A1133" s="30" t="s">
        <v>1273</v>
      </c>
      <c r="B1133" s="36" t="s">
        <v>918</v>
      </c>
      <c r="C1133" s="36" t="s">
        <v>919</v>
      </c>
      <c r="D1133" s="36" t="s">
        <v>941</v>
      </c>
      <c r="E1133" s="36" t="s">
        <v>1487</v>
      </c>
      <c r="F1133" s="36" t="s">
        <v>1250</v>
      </c>
      <c r="G1133" s="36" t="s">
        <v>2026</v>
      </c>
      <c r="I1133" s="36">
        <v>13751458503</v>
      </c>
      <c r="J1133" s="36" t="s">
        <v>924</v>
      </c>
      <c r="K1133" s="36" t="s">
        <v>947</v>
      </c>
      <c r="L1133" s="36" t="s">
        <v>1918</v>
      </c>
      <c r="M1133" s="36">
        <v>680</v>
      </c>
      <c r="N1133" s="36">
        <v>680</v>
      </c>
      <c r="O1133" s="36" t="s">
        <v>927</v>
      </c>
      <c r="P1133" s="36" t="s">
        <v>50</v>
      </c>
      <c r="Q1133" s="35"/>
      <c r="R1133" s="31" t="s">
        <v>1945</v>
      </c>
      <c r="S1133" s="30"/>
      <c r="T1133" s="30" t="s">
        <v>948</v>
      </c>
      <c r="U1133" s="31" t="s">
        <v>99</v>
      </c>
      <c r="V1133" s="47">
        <v>1</v>
      </c>
      <c r="W1133" s="33">
        <f t="shared" si="279"/>
        <v>1</v>
      </c>
      <c r="X1133" s="33"/>
      <c r="Y1133" s="30">
        <v>4</v>
      </c>
      <c r="Z1133" s="31">
        <f t="shared" si="256"/>
        <v>680</v>
      </c>
      <c r="AA1133" s="36" t="s">
        <v>1278</v>
      </c>
      <c r="AB1133" s="31">
        <v>1</v>
      </c>
      <c r="AC1133" s="31"/>
      <c r="AD1133" s="31"/>
      <c r="AE1133" s="31"/>
      <c r="AF1133" s="31"/>
      <c r="AH1133" s="31"/>
      <c r="AI1133" s="31"/>
      <c r="AJ1133" s="31"/>
      <c r="AK1133" s="31"/>
      <c r="AL1133" s="31" t="s">
        <v>1309</v>
      </c>
      <c r="AM1133" s="31"/>
      <c r="AN1133" s="31"/>
      <c r="AO1133" s="31" t="s">
        <v>1279</v>
      </c>
      <c r="AP1133" s="31" t="s">
        <v>1919</v>
      </c>
      <c r="AQ1133" s="31"/>
      <c r="AR1133" s="31"/>
    </row>
    <row r="1134" spans="1:47" s="20" customFormat="1" x14ac:dyDescent="0.15">
      <c r="A1134" s="21" t="s">
        <v>1273</v>
      </c>
      <c r="B1134" s="20" t="s">
        <v>918</v>
      </c>
      <c r="C1134" s="20" t="s">
        <v>919</v>
      </c>
      <c r="D1134" s="20" t="s">
        <v>928</v>
      </c>
      <c r="E1134" s="20" t="s">
        <v>2027</v>
      </c>
      <c r="F1134" s="20" t="s">
        <v>1250</v>
      </c>
      <c r="G1134" s="20" t="s">
        <v>2028</v>
      </c>
      <c r="I1134" s="20">
        <v>13794985922</v>
      </c>
      <c r="J1134" s="20" t="s">
        <v>924</v>
      </c>
      <c r="K1134" s="20" t="s">
        <v>954</v>
      </c>
      <c r="L1134" s="20" t="s">
        <v>1299</v>
      </c>
      <c r="M1134" s="20">
        <v>888</v>
      </c>
      <c r="N1134" s="20">
        <v>888</v>
      </c>
      <c r="O1134" s="20" t="s">
        <v>927</v>
      </c>
      <c r="P1134" s="20" t="s">
        <v>50</v>
      </c>
      <c r="Q1134" s="28"/>
      <c r="R1134" s="21" t="s">
        <v>84</v>
      </c>
      <c r="S1134" s="25" t="s">
        <v>1443</v>
      </c>
      <c r="T1134" s="21" t="s">
        <v>53</v>
      </c>
      <c r="U1134" s="21" t="s">
        <v>957</v>
      </c>
      <c r="V1134" s="46">
        <v>1</v>
      </c>
      <c r="W1134" s="26">
        <f t="shared" si="279"/>
        <v>1</v>
      </c>
      <c r="X1134" s="26"/>
      <c r="Y1134" s="21">
        <v>12</v>
      </c>
      <c r="Z1134" s="22">
        <f t="shared" si="256"/>
        <v>888</v>
      </c>
      <c r="AA1134" s="20" t="s">
        <v>1278</v>
      </c>
      <c r="AB1134" s="22"/>
      <c r="AC1134" s="22">
        <v>1</v>
      </c>
      <c r="AD1134" s="22"/>
      <c r="AE1134" s="22">
        <f t="shared" ref="AE1134:AE1135" si="304">N1134</f>
        <v>888</v>
      </c>
      <c r="AF1134" s="22">
        <f t="shared" si="281"/>
        <v>888</v>
      </c>
      <c r="AH1134" s="22"/>
      <c r="AI1134" s="22"/>
      <c r="AJ1134" s="22">
        <f t="shared" si="301"/>
        <v>888</v>
      </c>
      <c r="AK1134" s="22">
        <f>IF(O1134="(传统)XDSL",VLOOKUP(S1134,[2]直销续费率明细!C:I,7,FALSE)*1,IF(O1134="GPON+XDSL",VLOOKUP(S1134,[2]直销续费率明细!C:I,7,FALSE)*1,VLOOKUP(S1134,[2]直销续费率明细!C:I,5,FALSE)*1))</f>
        <v>0</v>
      </c>
      <c r="AL1134" s="22" t="s">
        <v>1300</v>
      </c>
      <c r="AM1134" s="22"/>
      <c r="AN1134" s="22"/>
      <c r="AO1134" s="22" t="s">
        <v>1279</v>
      </c>
      <c r="AP1134" s="22" t="s">
        <v>1301</v>
      </c>
      <c r="AQ1134" s="22"/>
      <c r="AR1134" s="22"/>
      <c r="AS1134" s="20">
        <f>IF(Y1134&gt;=10,VLOOKUP(U1134,[2]提成计算!B:T,19,FALSE),VLOOKUP(U1134,[2]提成计算!B:T,18,FALSE))</f>
        <v>0.1</v>
      </c>
      <c r="AT1134" s="20">
        <f t="shared" ref="AT1134" si="305">IF(AD1134*AS1134&gt;0,AD1134*AS1134,AE1134*AS1134)</f>
        <v>88.800000000000011</v>
      </c>
      <c r="AU1134" s="20">
        <f t="shared" ref="AU1134" si="306">IF(AND(AK1134&lt;0,AK1134+AT1134&lt;0),-AT1134,AK1134)</f>
        <v>0</v>
      </c>
    </row>
    <row r="1135" spans="1:47" s="20" customFormat="1" x14ac:dyDescent="0.15">
      <c r="A1135" s="21" t="s">
        <v>1273</v>
      </c>
      <c r="B1135" s="20" t="s">
        <v>918</v>
      </c>
      <c r="C1135" s="20" t="s">
        <v>919</v>
      </c>
      <c r="D1135" s="20" t="s">
        <v>928</v>
      </c>
      <c r="E1135" s="20" t="s">
        <v>969</v>
      </c>
      <c r="F1135" s="20" t="s">
        <v>1250</v>
      </c>
      <c r="G1135" s="20" t="s">
        <v>2029</v>
      </c>
      <c r="I1135" s="20">
        <v>13712906112</v>
      </c>
      <c r="J1135" s="20" t="s">
        <v>1268</v>
      </c>
      <c r="K1135" s="20" t="s">
        <v>1979</v>
      </c>
      <c r="L1135" s="20" t="s">
        <v>1358</v>
      </c>
      <c r="M1135" s="20">
        <v>1088</v>
      </c>
      <c r="N1135" s="20">
        <v>1088</v>
      </c>
      <c r="O1135" s="20" t="s">
        <v>927</v>
      </c>
      <c r="P1135" s="20" t="s">
        <v>50</v>
      </c>
      <c r="Q1135" s="28"/>
      <c r="R1135" s="21" t="s">
        <v>84</v>
      </c>
      <c r="S1135" s="21"/>
      <c r="T1135" s="21" t="s">
        <v>53</v>
      </c>
      <c r="U1135" s="21" t="s">
        <v>1292</v>
      </c>
      <c r="V1135" s="46">
        <v>1</v>
      </c>
      <c r="W1135" s="26">
        <f t="shared" si="279"/>
        <v>1</v>
      </c>
      <c r="X1135" s="26">
        <f t="shared" si="288"/>
        <v>1</v>
      </c>
      <c r="Y1135" s="21">
        <v>10</v>
      </c>
      <c r="Z1135" s="22">
        <f t="shared" si="256"/>
        <v>1088</v>
      </c>
      <c r="AA1135" s="20" t="s">
        <v>1278</v>
      </c>
      <c r="AB1135" s="22"/>
      <c r="AC1135" s="22">
        <v>1</v>
      </c>
      <c r="AD1135" s="22"/>
      <c r="AE1135" s="22">
        <f t="shared" si="304"/>
        <v>1088</v>
      </c>
      <c r="AF1135" s="22">
        <f t="shared" si="281"/>
        <v>1088</v>
      </c>
      <c r="AG1135" s="20">
        <f>N1135</f>
        <v>1088</v>
      </c>
      <c r="AH1135" s="20" t="str">
        <f>VLOOKUP(U1135,[1]提成计算!B:I,8,FALSE)</f>
        <v xml:space="preserve"> </v>
      </c>
      <c r="AJ1135" s="22"/>
      <c r="AK1135" s="22"/>
      <c r="AL1135" s="22"/>
      <c r="AM1135" s="22"/>
      <c r="AN1135" s="22"/>
      <c r="AO1135" s="22" t="s">
        <v>1279</v>
      </c>
      <c r="AP1135" s="22" t="s">
        <v>1301</v>
      </c>
      <c r="AQ1135" s="22"/>
      <c r="AR1135" s="22"/>
    </row>
    <row r="1136" spans="1:47" s="20" customFormat="1" x14ac:dyDescent="0.15">
      <c r="A1136" s="21" t="s">
        <v>1273</v>
      </c>
      <c r="B1136" s="20" t="s">
        <v>918</v>
      </c>
      <c r="C1136" s="20" t="s">
        <v>919</v>
      </c>
      <c r="D1136" s="20" t="s">
        <v>920</v>
      </c>
      <c r="E1136" s="20" t="s">
        <v>979</v>
      </c>
      <c r="F1136" s="20" t="s">
        <v>1250</v>
      </c>
      <c r="G1136" s="20" t="s">
        <v>2030</v>
      </c>
      <c r="I1136" s="20">
        <v>13968911270</v>
      </c>
      <c r="J1136" s="20" t="s">
        <v>924</v>
      </c>
      <c r="K1136" s="20" t="s">
        <v>160</v>
      </c>
      <c r="L1136" s="20" t="s">
        <v>1918</v>
      </c>
      <c r="M1136" s="20">
        <v>680</v>
      </c>
      <c r="N1136" s="20">
        <v>680</v>
      </c>
      <c r="O1136" s="20" t="s">
        <v>927</v>
      </c>
      <c r="P1136" s="20" t="s">
        <v>50</v>
      </c>
      <c r="Q1136" s="28"/>
      <c r="R1136" s="21" t="s">
        <v>161</v>
      </c>
      <c r="S1136" s="25" t="s">
        <v>981</v>
      </c>
      <c r="T1136" s="21" t="s">
        <v>53</v>
      </c>
      <c r="U1136" s="21" t="s">
        <v>162</v>
      </c>
      <c r="V1136" s="46">
        <v>1</v>
      </c>
      <c r="W1136" s="26">
        <f t="shared" si="279"/>
        <v>1</v>
      </c>
      <c r="X1136" s="26"/>
      <c r="Y1136" s="21">
        <v>4</v>
      </c>
      <c r="Z1136" s="22">
        <f t="shared" si="256"/>
        <v>680</v>
      </c>
      <c r="AA1136" s="20" t="s">
        <v>1278</v>
      </c>
      <c r="AB1136" s="22">
        <v>1</v>
      </c>
      <c r="AC1136" s="22"/>
      <c r="AD1136" s="22">
        <f>N1136</f>
        <v>680</v>
      </c>
      <c r="AE1136" s="22"/>
      <c r="AF1136" s="22">
        <f t="shared" si="281"/>
        <v>680</v>
      </c>
      <c r="AH1136" s="22"/>
      <c r="AI1136" s="22"/>
      <c r="AJ1136" s="22">
        <f t="shared" ref="AJ1136:AJ1137" si="307">N1136</f>
        <v>680</v>
      </c>
      <c r="AK1136" s="22">
        <f>IF(O1136="(传统)XDSL",VLOOKUP(S1136,[2]直销续费率明细!C:I,7,FALSE)*1,IF(O1136="GPON+XDSL",VLOOKUP(S1136,[2]直销续费率明细!C:I,7,FALSE)*1,VLOOKUP(S1136,[2]直销续费率明细!C:I,5,FALSE)*1))</f>
        <v>-40</v>
      </c>
      <c r="AL1136" s="22" t="s">
        <v>1309</v>
      </c>
      <c r="AM1136" s="22"/>
      <c r="AN1136" s="22"/>
      <c r="AO1136" s="22" t="s">
        <v>1279</v>
      </c>
      <c r="AP1136" s="22" t="s">
        <v>1919</v>
      </c>
      <c r="AQ1136" s="22"/>
      <c r="AR1136" s="22"/>
      <c r="AS1136" s="20">
        <f>IF(Y1136&gt;=10,VLOOKUP(U1136,[2]提成计算!B:T,19,FALSE),VLOOKUP(U1136,[2]提成计算!B:T,18,FALSE))</f>
        <v>0.06</v>
      </c>
      <c r="AT1136" s="20">
        <f t="shared" ref="AT1136:AT1137" si="308">IF(AD1136*AS1136&gt;0,AD1136*AS1136,AE1136*AS1136)</f>
        <v>40.799999999999997</v>
      </c>
      <c r="AU1136" s="20">
        <f t="shared" ref="AU1136:AU1137" si="309">IF(AND(AK1136&lt;0,AK1136+AT1136&lt;0),-AT1136,AK1136)</f>
        <v>-40</v>
      </c>
    </row>
    <row r="1137" spans="1:47" s="20" customFormat="1" x14ac:dyDescent="0.15">
      <c r="A1137" s="21" t="s">
        <v>1273</v>
      </c>
      <c r="B1137" s="20" t="s">
        <v>918</v>
      </c>
      <c r="C1137" s="20" t="s">
        <v>919</v>
      </c>
      <c r="D1137" s="20" t="s">
        <v>941</v>
      </c>
      <c r="E1137" s="20" t="s">
        <v>1339</v>
      </c>
      <c r="F1137" s="20" t="s">
        <v>1250</v>
      </c>
      <c r="G1137" s="20" t="s">
        <v>2031</v>
      </c>
      <c r="I1137" s="20">
        <v>13622533073</v>
      </c>
      <c r="J1137" s="20" t="s">
        <v>924</v>
      </c>
      <c r="K1137" s="20" t="s">
        <v>1573</v>
      </c>
      <c r="L1137" s="20" t="s">
        <v>1299</v>
      </c>
      <c r="M1137" s="20">
        <v>888</v>
      </c>
      <c r="N1137" s="20">
        <v>888</v>
      </c>
      <c r="O1137" s="20" t="s">
        <v>927</v>
      </c>
      <c r="P1137" s="20" t="s">
        <v>50</v>
      </c>
      <c r="Q1137" s="28"/>
      <c r="R1137" s="21" t="s">
        <v>99</v>
      </c>
      <c r="S1137" s="25" t="s">
        <v>1341</v>
      </c>
      <c r="T1137" s="21" t="s">
        <v>53</v>
      </c>
      <c r="U1137" s="21" t="s">
        <v>1740</v>
      </c>
      <c r="V1137" s="46">
        <v>1</v>
      </c>
      <c r="W1137" s="26">
        <f t="shared" si="279"/>
        <v>1</v>
      </c>
      <c r="X1137" s="26"/>
      <c r="Y1137" s="21">
        <v>12</v>
      </c>
      <c r="Z1137" s="22">
        <f t="shared" si="256"/>
        <v>888</v>
      </c>
      <c r="AA1137" s="20" t="s">
        <v>1278</v>
      </c>
      <c r="AB1137" s="22"/>
      <c r="AC1137" s="22">
        <v>1</v>
      </c>
      <c r="AD1137" s="22"/>
      <c r="AE1137" s="22">
        <f t="shared" ref="AE1137:AE1138" si="310">N1137</f>
        <v>888</v>
      </c>
      <c r="AF1137" s="22">
        <f t="shared" si="281"/>
        <v>888</v>
      </c>
      <c r="AH1137" s="22"/>
      <c r="AI1137" s="22"/>
      <c r="AJ1137" s="22">
        <f t="shared" si="307"/>
        <v>888</v>
      </c>
      <c r="AK1137" s="22">
        <f>IF(O1137="(传统)XDSL",VLOOKUP(S1137,[2]直销续费率明细!C:I,7,FALSE)*1,IF(O1137="GPON+XDSL",VLOOKUP(S1137,[2]直销续费率明细!C:I,7,FALSE)*1,VLOOKUP(S1137,[2]直销续费率明细!C:I,5,FALSE)*1))</f>
        <v>25</v>
      </c>
      <c r="AL1137" s="22" t="s">
        <v>1309</v>
      </c>
      <c r="AM1137" s="22"/>
      <c r="AN1137" s="22"/>
      <c r="AO1137" s="22" t="s">
        <v>1279</v>
      </c>
      <c r="AP1137" s="22" t="s">
        <v>1301</v>
      </c>
      <c r="AQ1137" s="22"/>
      <c r="AR1137" s="22"/>
      <c r="AS1137" s="20">
        <f>IF(Y1137&gt;=10,VLOOKUP(U1137,[2]提成计算!B:T,19,FALSE),VLOOKUP(U1137,[2]提成计算!B:T,18,FALSE))</f>
        <v>0.1</v>
      </c>
      <c r="AT1137" s="20">
        <f t="shared" si="308"/>
        <v>88.800000000000011</v>
      </c>
      <c r="AU1137" s="20">
        <f t="shared" si="309"/>
        <v>25</v>
      </c>
    </row>
    <row r="1138" spans="1:47" s="20" customFormat="1" x14ac:dyDescent="0.15">
      <c r="A1138" s="21" t="s">
        <v>1273</v>
      </c>
      <c r="B1138" s="20" t="s">
        <v>918</v>
      </c>
      <c r="C1138" s="20" t="s">
        <v>919</v>
      </c>
      <c r="D1138" s="20" t="s">
        <v>928</v>
      </c>
      <c r="E1138" s="20" t="s">
        <v>969</v>
      </c>
      <c r="F1138" s="20" t="s">
        <v>1250</v>
      </c>
      <c r="G1138" s="20" t="s">
        <v>2032</v>
      </c>
      <c r="I1138" s="20">
        <v>13423037555</v>
      </c>
      <c r="J1138" s="20" t="s">
        <v>1268</v>
      </c>
      <c r="K1138" s="20" t="s">
        <v>954</v>
      </c>
      <c r="L1138" s="20" t="s">
        <v>2033</v>
      </c>
      <c r="M1138" s="20">
        <v>2680</v>
      </c>
      <c r="N1138" s="20">
        <v>2680</v>
      </c>
      <c r="O1138" s="20" t="s">
        <v>927</v>
      </c>
      <c r="P1138" s="20" t="s">
        <v>50</v>
      </c>
      <c r="Q1138" s="28"/>
      <c r="R1138" s="21" t="s">
        <v>84</v>
      </c>
      <c r="S1138" s="21"/>
      <c r="T1138" s="21" t="s">
        <v>53</v>
      </c>
      <c r="U1138" s="21" t="s">
        <v>957</v>
      </c>
      <c r="V1138" s="46">
        <v>1</v>
      </c>
      <c r="W1138" s="26">
        <f t="shared" si="279"/>
        <v>1</v>
      </c>
      <c r="X1138" s="26">
        <f t="shared" si="288"/>
        <v>1</v>
      </c>
      <c r="Y1138" s="21">
        <v>50</v>
      </c>
      <c r="Z1138" s="22">
        <f t="shared" si="256"/>
        <v>2680</v>
      </c>
      <c r="AA1138" s="20" t="s">
        <v>1278</v>
      </c>
      <c r="AB1138" s="22"/>
      <c r="AC1138" s="22">
        <v>1</v>
      </c>
      <c r="AD1138" s="22"/>
      <c r="AE1138" s="22">
        <f t="shared" si="310"/>
        <v>2680</v>
      </c>
      <c r="AF1138" s="22">
        <f t="shared" si="281"/>
        <v>2680</v>
      </c>
      <c r="AG1138" s="20">
        <f t="shared" ref="AG1138:AG1141" si="311">N1138</f>
        <v>2680</v>
      </c>
      <c r="AJ1138" s="22"/>
      <c r="AK1138" s="22"/>
      <c r="AL1138" s="22"/>
      <c r="AM1138" s="22"/>
      <c r="AN1138" s="22"/>
      <c r="AO1138" s="22" t="s">
        <v>1279</v>
      </c>
      <c r="AP1138" s="22" t="s">
        <v>1301</v>
      </c>
      <c r="AQ1138" s="22"/>
      <c r="AR1138" s="22"/>
    </row>
    <row r="1139" spans="1:47" s="20" customFormat="1" x14ac:dyDescent="0.15">
      <c r="A1139" s="21" t="s">
        <v>1273</v>
      </c>
      <c r="B1139" s="20" t="s">
        <v>918</v>
      </c>
      <c r="C1139" s="20" t="s">
        <v>919</v>
      </c>
      <c r="D1139" s="20" t="s">
        <v>920</v>
      </c>
      <c r="E1139" s="20" t="s">
        <v>921</v>
      </c>
      <c r="F1139" s="20" t="s">
        <v>1250</v>
      </c>
      <c r="G1139" s="20" t="s">
        <v>2034</v>
      </c>
      <c r="I1139" s="20">
        <v>15812853545</v>
      </c>
      <c r="J1139" s="20" t="s">
        <v>1268</v>
      </c>
      <c r="K1139" s="20" t="s">
        <v>166</v>
      </c>
      <c r="L1139" s="20" t="s">
        <v>1896</v>
      </c>
      <c r="M1139" s="20">
        <v>1298</v>
      </c>
      <c r="N1139" s="20">
        <v>1298</v>
      </c>
      <c r="O1139" s="20" t="s">
        <v>927</v>
      </c>
      <c r="P1139" s="20" t="s">
        <v>50</v>
      </c>
      <c r="Q1139" s="28"/>
      <c r="R1139" s="21" t="s">
        <v>161</v>
      </c>
      <c r="S1139" s="21"/>
      <c r="T1139" s="21" t="s">
        <v>400</v>
      </c>
      <c r="U1139" s="21"/>
      <c r="V1139" s="46">
        <v>1</v>
      </c>
      <c r="W1139" s="26">
        <f t="shared" si="279"/>
        <v>1</v>
      </c>
      <c r="X1139" s="26">
        <f t="shared" si="288"/>
        <v>1</v>
      </c>
      <c r="Y1139" s="21">
        <v>6</v>
      </c>
      <c r="Z1139" s="22">
        <f t="shared" si="256"/>
        <v>1298</v>
      </c>
      <c r="AA1139" s="20" t="s">
        <v>1278</v>
      </c>
      <c r="AB1139" s="22">
        <v>1</v>
      </c>
      <c r="AC1139" s="22"/>
      <c r="AD1139" s="22">
        <f>N1139</f>
        <v>1298</v>
      </c>
      <c r="AE1139" s="22"/>
      <c r="AF1139" s="22">
        <f t="shared" si="281"/>
        <v>1298</v>
      </c>
      <c r="AG1139" s="20">
        <f t="shared" si="311"/>
        <v>1298</v>
      </c>
      <c r="AJ1139" s="22"/>
      <c r="AK1139" s="22"/>
      <c r="AL1139" s="22"/>
      <c r="AM1139" s="22"/>
      <c r="AN1139" s="22"/>
      <c r="AO1139" s="22" t="s">
        <v>1279</v>
      </c>
      <c r="AP1139" s="22" t="s">
        <v>1301</v>
      </c>
      <c r="AQ1139" s="22"/>
      <c r="AR1139" s="22"/>
    </row>
    <row r="1140" spans="1:47" s="20" customFormat="1" x14ac:dyDescent="0.15">
      <c r="A1140" s="21" t="s">
        <v>1273</v>
      </c>
      <c r="B1140" s="20" t="s">
        <v>918</v>
      </c>
      <c r="C1140" s="20" t="s">
        <v>919</v>
      </c>
      <c r="D1140" s="20" t="s">
        <v>973</v>
      </c>
      <c r="E1140" s="20" t="s">
        <v>1932</v>
      </c>
      <c r="F1140" s="20" t="s">
        <v>1250</v>
      </c>
      <c r="G1140" s="20" t="s">
        <v>2035</v>
      </c>
      <c r="I1140" s="20">
        <v>13532750104</v>
      </c>
      <c r="J1140" s="20" t="s">
        <v>1268</v>
      </c>
      <c r="K1140" s="20" t="s">
        <v>1941</v>
      </c>
      <c r="L1140" s="20" t="s">
        <v>1358</v>
      </c>
      <c r="M1140" s="20">
        <v>1088</v>
      </c>
      <c r="N1140" s="20">
        <v>1088</v>
      </c>
      <c r="O1140" s="20" t="s">
        <v>927</v>
      </c>
      <c r="P1140" s="20" t="s">
        <v>50</v>
      </c>
      <c r="Q1140" s="28"/>
      <c r="R1140" s="21" t="s">
        <v>249</v>
      </c>
      <c r="S1140" s="21"/>
      <c r="T1140" s="21" t="s">
        <v>275</v>
      </c>
      <c r="U1140" s="21" t="s">
        <v>522</v>
      </c>
      <c r="V1140" s="46">
        <v>1</v>
      </c>
      <c r="W1140" s="26">
        <f t="shared" si="279"/>
        <v>1</v>
      </c>
      <c r="X1140" s="26">
        <f t="shared" si="288"/>
        <v>1</v>
      </c>
      <c r="Y1140" s="21">
        <v>10</v>
      </c>
      <c r="Z1140" s="22">
        <f t="shared" si="256"/>
        <v>1088</v>
      </c>
      <c r="AA1140" s="20" t="s">
        <v>1278</v>
      </c>
      <c r="AB1140" s="22"/>
      <c r="AC1140" s="22">
        <v>1</v>
      </c>
      <c r="AD1140" s="22"/>
      <c r="AE1140" s="22">
        <f>N1140</f>
        <v>1088</v>
      </c>
      <c r="AF1140" s="22">
        <f t="shared" si="281"/>
        <v>1088</v>
      </c>
      <c r="AG1140" s="20">
        <f t="shared" si="311"/>
        <v>1088</v>
      </c>
      <c r="AH1140" s="20" t="str">
        <f>VLOOKUP(U1140,[1]提成计算!B:I,8,FALSE)</f>
        <v xml:space="preserve"> </v>
      </c>
      <c r="AJ1140" s="22"/>
      <c r="AK1140" s="22"/>
      <c r="AL1140" s="22"/>
      <c r="AM1140" s="22"/>
      <c r="AN1140" s="22"/>
      <c r="AO1140" s="22" t="s">
        <v>1279</v>
      </c>
      <c r="AP1140" s="22" t="s">
        <v>1301</v>
      </c>
      <c r="AQ1140" s="22"/>
      <c r="AR1140" s="22"/>
    </row>
    <row r="1141" spans="1:47" s="20" customFormat="1" x14ac:dyDescent="0.15">
      <c r="A1141" s="21" t="s">
        <v>1273</v>
      </c>
      <c r="B1141" s="20" t="s">
        <v>918</v>
      </c>
      <c r="C1141" s="20" t="s">
        <v>919</v>
      </c>
      <c r="D1141" s="20" t="s">
        <v>973</v>
      </c>
      <c r="E1141" s="20" t="s">
        <v>1953</v>
      </c>
      <c r="F1141" s="20" t="s">
        <v>1250</v>
      </c>
      <c r="G1141" s="20" t="s">
        <v>2036</v>
      </c>
      <c r="I1141" s="20">
        <v>13929254722</v>
      </c>
      <c r="J1141" s="20" t="s">
        <v>1268</v>
      </c>
      <c r="K1141" s="20" t="s">
        <v>1993</v>
      </c>
      <c r="L1141" s="20" t="s">
        <v>1939</v>
      </c>
      <c r="M1141" s="20">
        <v>680</v>
      </c>
      <c r="N1141" s="20">
        <v>680</v>
      </c>
      <c r="O1141" s="20" t="s">
        <v>927</v>
      </c>
      <c r="P1141" s="20" t="s">
        <v>50</v>
      </c>
      <c r="Q1141" s="28"/>
      <c r="R1141" s="21" t="s">
        <v>249</v>
      </c>
      <c r="S1141" s="21"/>
      <c r="T1141" s="21" t="s">
        <v>53</v>
      </c>
      <c r="U1141" s="21" t="s">
        <v>1994</v>
      </c>
      <c r="V1141" s="46">
        <v>1</v>
      </c>
      <c r="W1141" s="26">
        <f t="shared" si="279"/>
        <v>1</v>
      </c>
      <c r="X1141" s="26">
        <f t="shared" si="288"/>
        <v>1</v>
      </c>
      <c r="Y1141" s="21">
        <v>4</v>
      </c>
      <c r="Z1141" s="22">
        <f t="shared" si="256"/>
        <v>680</v>
      </c>
      <c r="AA1141" s="20" t="s">
        <v>1278</v>
      </c>
      <c r="AB1141" s="22">
        <v>1</v>
      </c>
      <c r="AC1141" s="22"/>
      <c r="AD1141" s="22">
        <f t="shared" ref="AD1141:AD1143" si="312">N1141</f>
        <v>680</v>
      </c>
      <c r="AE1141" s="22"/>
      <c r="AF1141" s="22">
        <f t="shared" si="281"/>
        <v>680</v>
      </c>
      <c r="AG1141" s="20">
        <f t="shared" si="311"/>
        <v>680</v>
      </c>
      <c r="AH1141" s="20" t="str">
        <f>VLOOKUP(U1141,[1]提成计算!B:I,8,FALSE)</f>
        <v xml:space="preserve"> </v>
      </c>
      <c r="AJ1141" s="22"/>
      <c r="AK1141" s="22"/>
      <c r="AL1141" s="22"/>
      <c r="AM1141" s="22"/>
      <c r="AN1141" s="22"/>
      <c r="AO1141" s="22" t="s">
        <v>1279</v>
      </c>
      <c r="AP1141" s="22" t="s">
        <v>1301</v>
      </c>
      <c r="AQ1141" s="22"/>
      <c r="AR1141" s="22"/>
    </row>
    <row r="1142" spans="1:47" s="20" customFormat="1" x14ac:dyDescent="0.15">
      <c r="A1142" s="21" t="s">
        <v>1273</v>
      </c>
      <c r="B1142" s="20" t="s">
        <v>918</v>
      </c>
      <c r="C1142" s="20" t="s">
        <v>919</v>
      </c>
      <c r="D1142" s="20" t="s">
        <v>973</v>
      </c>
      <c r="E1142" s="20" t="s">
        <v>2037</v>
      </c>
      <c r="F1142" s="20" t="s">
        <v>1250</v>
      </c>
      <c r="G1142" s="20" t="s">
        <v>2038</v>
      </c>
      <c r="I1142" s="20">
        <v>13412043019</v>
      </c>
      <c r="J1142" s="20" t="s">
        <v>924</v>
      </c>
      <c r="K1142" s="20" t="s">
        <v>2039</v>
      </c>
      <c r="L1142" s="20" t="s">
        <v>1918</v>
      </c>
      <c r="M1142" s="20">
        <v>680</v>
      </c>
      <c r="N1142" s="20">
        <v>680</v>
      </c>
      <c r="O1142" s="20" t="s">
        <v>927</v>
      </c>
      <c r="P1142" s="20" t="s">
        <v>50</v>
      </c>
      <c r="Q1142" s="28"/>
      <c r="R1142" s="21" t="s">
        <v>249</v>
      </c>
      <c r="S1142" s="25" t="s">
        <v>1378</v>
      </c>
      <c r="T1142" s="21" t="s">
        <v>53</v>
      </c>
      <c r="U1142" s="21" t="s">
        <v>711</v>
      </c>
      <c r="V1142" s="46">
        <v>1</v>
      </c>
      <c r="W1142" s="26">
        <f t="shared" si="279"/>
        <v>1</v>
      </c>
      <c r="X1142" s="26"/>
      <c r="Y1142" s="21">
        <v>4</v>
      </c>
      <c r="Z1142" s="22">
        <f t="shared" si="256"/>
        <v>680</v>
      </c>
      <c r="AA1142" s="20" t="s">
        <v>1278</v>
      </c>
      <c r="AB1142" s="22">
        <v>1</v>
      </c>
      <c r="AC1142" s="22"/>
      <c r="AD1142" s="22">
        <f t="shared" si="312"/>
        <v>680</v>
      </c>
      <c r="AE1142" s="22"/>
      <c r="AF1142" s="22">
        <f t="shared" si="281"/>
        <v>680</v>
      </c>
      <c r="AH1142" s="22"/>
      <c r="AI1142" s="22"/>
      <c r="AJ1142" s="22">
        <f t="shared" ref="AJ1142:AJ1145" si="313">N1142</f>
        <v>680</v>
      </c>
      <c r="AK1142" s="22">
        <f>IF(O1142="(传统)XDSL",VLOOKUP(S1142,[2]直销续费率明细!C:I,7,FALSE)*1,IF(O1142="GPON+XDSL",VLOOKUP(S1142,[2]直销续费率明细!C:I,7,FALSE)*1,VLOOKUP(S1142,[2]直销续费率明细!C:I,5,FALSE)*1))</f>
        <v>-40</v>
      </c>
      <c r="AL1142" s="22" t="s">
        <v>1309</v>
      </c>
      <c r="AM1142" s="22"/>
      <c r="AN1142" s="22"/>
      <c r="AO1142" s="22" t="s">
        <v>1279</v>
      </c>
      <c r="AP1142" s="22" t="s">
        <v>1919</v>
      </c>
      <c r="AQ1142" s="22"/>
      <c r="AR1142" s="22"/>
      <c r="AS1142" s="20">
        <f>IF(Y1142&gt;=10,VLOOKUP(U1142,[2]提成计算!B:T,19,FALSE),VLOOKUP(U1142,[2]提成计算!B:T,18,FALSE))</f>
        <v>0.06</v>
      </c>
      <c r="AT1142" s="20">
        <f t="shared" ref="AT1142" si="314">IF(AD1142*AS1142&gt;0,AD1142*AS1142,AE1142*AS1142)</f>
        <v>40.799999999999997</v>
      </c>
      <c r="AU1142" s="20">
        <f t="shared" ref="AU1142" si="315">IF(AND(AK1142&lt;0,AK1142+AT1142&lt;0),-AT1142,AK1142)</f>
        <v>-40</v>
      </c>
    </row>
    <row r="1143" spans="1:47" s="20" customFormat="1" x14ac:dyDescent="0.15">
      <c r="A1143" s="21" t="s">
        <v>1273</v>
      </c>
      <c r="B1143" s="20" t="s">
        <v>918</v>
      </c>
      <c r="C1143" s="20" t="s">
        <v>919</v>
      </c>
      <c r="D1143" s="20" t="s">
        <v>941</v>
      </c>
      <c r="E1143" s="20" t="s">
        <v>942</v>
      </c>
      <c r="F1143" s="20" t="s">
        <v>1250</v>
      </c>
      <c r="G1143" s="20" t="s">
        <v>2040</v>
      </c>
      <c r="I1143" s="20">
        <v>13414433503</v>
      </c>
      <c r="J1143" s="20" t="s">
        <v>924</v>
      </c>
      <c r="K1143" s="20" t="s">
        <v>174</v>
      </c>
      <c r="L1143" s="20" t="s">
        <v>1918</v>
      </c>
      <c r="M1143" s="20">
        <v>680</v>
      </c>
      <c r="N1143" s="20">
        <v>680</v>
      </c>
      <c r="O1143" s="20" t="s">
        <v>1262</v>
      </c>
      <c r="P1143" s="20" t="s">
        <v>50</v>
      </c>
      <c r="Q1143" s="28"/>
      <c r="R1143" s="21" t="s">
        <v>99</v>
      </c>
      <c r="S1143" s="25" t="s">
        <v>945</v>
      </c>
      <c r="T1143" s="21" t="s">
        <v>400</v>
      </c>
      <c r="U1143" s="21"/>
      <c r="V1143" s="46">
        <v>1</v>
      </c>
      <c r="W1143" s="26">
        <f t="shared" si="279"/>
        <v>1</v>
      </c>
      <c r="X1143" s="26"/>
      <c r="Y1143" s="21">
        <v>4</v>
      </c>
      <c r="Z1143" s="22">
        <f t="shared" si="256"/>
        <v>680</v>
      </c>
      <c r="AA1143" s="20" t="s">
        <v>1278</v>
      </c>
      <c r="AB1143" s="22">
        <v>1</v>
      </c>
      <c r="AC1143" s="22"/>
      <c r="AD1143" s="22">
        <f t="shared" si="312"/>
        <v>680</v>
      </c>
      <c r="AE1143" s="22"/>
      <c r="AF1143" s="22">
        <f t="shared" si="281"/>
        <v>680</v>
      </c>
      <c r="AH1143" s="22"/>
      <c r="AI1143" s="22"/>
      <c r="AJ1143" s="22">
        <f t="shared" si="313"/>
        <v>680</v>
      </c>
      <c r="AK1143" s="22">
        <f>IF(O1143="(传统)XDSL",VLOOKUP(S1143,[1]续费率明细!C:I,7,FALSE)*1,IF(O1143="GPON+XDSL",VLOOKUP(S1143,[1]续费率明细!C:I,7,FALSE)*1,VLOOKUP(S1143,[1]续费率明细!C:I,5,FALSE)*1))</f>
        <v>25</v>
      </c>
      <c r="AL1143" s="22" t="s">
        <v>1309</v>
      </c>
      <c r="AM1143" s="22"/>
      <c r="AN1143" s="22"/>
      <c r="AO1143" s="22" t="s">
        <v>1279</v>
      </c>
      <c r="AP1143" s="22" t="s">
        <v>1919</v>
      </c>
      <c r="AQ1143" s="22"/>
      <c r="AR1143" s="22"/>
    </row>
    <row r="1144" spans="1:47" s="20" customFormat="1" x14ac:dyDescent="0.15">
      <c r="A1144" s="21" t="s">
        <v>1273</v>
      </c>
      <c r="B1144" s="20" t="s">
        <v>918</v>
      </c>
      <c r="C1144" s="20" t="s">
        <v>919</v>
      </c>
      <c r="D1144" s="20" t="s">
        <v>941</v>
      </c>
      <c r="E1144" s="20" t="s">
        <v>949</v>
      </c>
      <c r="F1144" s="20" t="s">
        <v>1250</v>
      </c>
      <c r="G1144" s="20" t="s">
        <v>2041</v>
      </c>
      <c r="I1144" s="20">
        <v>13450091666</v>
      </c>
      <c r="J1144" s="20" t="s">
        <v>924</v>
      </c>
      <c r="K1144" s="20" t="s">
        <v>174</v>
      </c>
      <c r="L1144" s="20" t="s">
        <v>1299</v>
      </c>
      <c r="M1144" s="20">
        <v>888</v>
      </c>
      <c r="N1144" s="20">
        <v>888</v>
      </c>
      <c r="O1144" s="20" t="s">
        <v>927</v>
      </c>
      <c r="P1144" s="20" t="s">
        <v>50</v>
      </c>
      <c r="Q1144" s="28"/>
      <c r="R1144" s="21" t="s">
        <v>99</v>
      </c>
      <c r="S1144" s="25" t="s">
        <v>951</v>
      </c>
      <c r="T1144" s="21" t="s">
        <v>400</v>
      </c>
      <c r="U1144" s="21"/>
      <c r="V1144" s="46">
        <v>1</v>
      </c>
      <c r="W1144" s="26">
        <f t="shared" si="279"/>
        <v>1</v>
      </c>
      <c r="X1144" s="26"/>
      <c r="Y1144" s="21">
        <v>12</v>
      </c>
      <c r="Z1144" s="22">
        <f t="shared" si="256"/>
        <v>888</v>
      </c>
      <c r="AA1144" s="20" t="s">
        <v>1278</v>
      </c>
      <c r="AB1144" s="22"/>
      <c r="AC1144" s="22">
        <v>1</v>
      </c>
      <c r="AD1144" s="22"/>
      <c r="AE1144" s="22">
        <f>N1144</f>
        <v>888</v>
      </c>
      <c r="AF1144" s="22">
        <f t="shared" si="281"/>
        <v>888</v>
      </c>
      <c r="AH1144" s="22"/>
      <c r="AI1144" s="22"/>
      <c r="AJ1144" s="22">
        <f t="shared" si="313"/>
        <v>888</v>
      </c>
      <c r="AK1144" s="22">
        <f>IF(O1144="(传统)XDSL",VLOOKUP(S1144,[1]续费率明细!C:I,7,FALSE)*1,IF(O1144="GPON+XDSL",VLOOKUP(S1144,[1]续费率明细!C:I,7,FALSE)*1,VLOOKUP(S1144,[1]续费率明细!C:I,5,FALSE)*1))</f>
        <v>-40</v>
      </c>
      <c r="AL1144" s="22" t="s">
        <v>1309</v>
      </c>
      <c r="AM1144" s="22"/>
      <c r="AN1144" s="22"/>
      <c r="AO1144" s="22" t="s">
        <v>1279</v>
      </c>
      <c r="AP1144" s="22" t="s">
        <v>1301</v>
      </c>
      <c r="AQ1144" s="22"/>
      <c r="AR1144" s="22"/>
    </row>
    <row r="1145" spans="1:47" s="20" customFormat="1" x14ac:dyDescent="0.15">
      <c r="A1145" s="21" t="s">
        <v>1273</v>
      </c>
      <c r="B1145" s="20" t="s">
        <v>918</v>
      </c>
      <c r="C1145" s="20" t="s">
        <v>919</v>
      </c>
      <c r="D1145" s="20" t="s">
        <v>936</v>
      </c>
      <c r="E1145" s="20" t="s">
        <v>937</v>
      </c>
      <c r="F1145" s="20" t="s">
        <v>1250</v>
      </c>
      <c r="G1145" s="20" t="s">
        <v>2042</v>
      </c>
      <c r="I1145" s="20">
        <v>15989944283</v>
      </c>
      <c r="J1145" s="20" t="s">
        <v>924</v>
      </c>
      <c r="K1145" s="20" t="s">
        <v>174</v>
      </c>
      <c r="L1145" s="20" t="s">
        <v>1918</v>
      </c>
      <c r="M1145" s="20">
        <v>680</v>
      </c>
      <c r="N1145" s="20">
        <v>680</v>
      </c>
      <c r="O1145" s="20" t="s">
        <v>927</v>
      </c>
      <c r="P1145" s="20" t="s">
        <v>50</v>
      </c>
      <c r="Q1145" s="28"/>
      <c r="R1145" s="21" t="s">
        <v>60</v>
      </c>
      <c r="S1145" s="25" t="s">
        <v>960</v>
      </c>
      <c r="T1145" s="21" t="s">
        <v>400</v>
      </c>
      <c r="U1145" s="21"/>
      <c r="V1145" s="46">
        <v>1</v>
      </c>
      <c r="W1145" s="26">
        <f t="shared" si="279"/>
        <v>1</v>
      </c>
      <c r="X1145" s="26"/>
      <c r="Y1145" s="21">
        <v>4</v>
      </c>
      <c r="Z1145" s="22">
        <f t="shared" si="256"/>
        <v>680</v>
      </c>
      <c r="AA1145" s="20" t="s">
        <v>1278</v>
      </c>
      <c r="AB1145" s="22">
        <v>1</v>
      </c>
      <c r="AC1145" s="22"/>
      <c r="AD1145" s="22">
        <f t="shared" ref="AD1145:AD1146" si="316">N1145</f>
        <v>680</v>
      </c>
      <c r="AE1145" s="22"/>
      <c r="AF1145" s="22">
        <f t="shared" si="281"/>
        <v>680</v>
      </c>
      <c r="AH1145" s="22"/>
      <c r="AI1145" s="22"/>
      <c r="AJ1145" s="22">
        <f t="shared" si="313"/>
        <v>680</v>
      </c>
      <c r="AK1145" s="22">
        <f>IF(O1145="(传统)XDSL",VLOOKUP(S1145,[1]续费率明细!C:I,7,FALSE)*1,IF(O1145="GPON+XDSL",VLOOKUP(S1145,[1]续费率明细!C:I,7,FALSE)*1,VLOOKUP(S1145,[1]续费率明细!C:I,5,FALSE)*1))</f>
        <v>-40</v>
      </c>
      <c r="AL1145" s="22" t="s">
        <v>1300</v>
      </c>
      <c r="AM1145" s="22"/>
      <c r="AN1145" s="22"/>
      <c r="AO1145" s="22" t="s">
        <v>1279</v>
      </c>
      <c r="AP1145" s="22" t="s">
        <v>1919</v>
      </c>
      <c r="AQ1145" s="22"/>
      <c r="AR1145" s="22"/>
    </row>
    <row r="1146" spans="1:47" s="20" customFormat="1" x14ac:dyDescent="0.15">
      <c r="A1146" s="21" t="s">
        <v>1273</v>
      </c>
      <c r="B1146" s="20" t="s">
        <v>918</v>
      </c>
      <c r="C1146" s="20" t="s">
        <v>919</v>
      </c>
      <c r="D1146" s="20" t="s">
        <v>920</v>
      </c>
      <c r="E1146" s="20" t="s">
        <v>979</v>
      </c>
      <c r="F1146" s="20" t="s">
        <v>1250</v>
      </c>
      <c r="G1146" s="20" t="s">
        <v>2043</v>
      </c>
      <c r="I1146" s="20">
        <v>13723547168</v>
      </c>
      <c r="J1146" s="20" t="s">
        <v>1268</v>
      </c>
      <c r="K1146" s="20" t="s">
        <v>2044</v>
      </c>
      <c r="L1146" s="20" t="s">
        <v>1896</v>
      </c>
      <c r="M1146" s="20">
        <v>1298</v>
      </c>
      <c r="N1146" s="20">
        <v>1298</v>
      </c>
      <c r="O1146" s="20" t="s">
        <v>927</v>
      </c>
      <c r="P1146" s="20" t="s">
        <v>50</v>
      </c>
      <c r="Q1146" s="28"/>
      <c r="R1146" s="21" t="s">
        <v>161</v>
      </c>
      <c r="S1146" s="21"/>
      <c r="T1146" s="21" t="s">
        <v>53</v>
      </c>
      <c r="U1146" s="21" t="s">
        <v>162</v>
      </c>
      <c r="V1146" s="46">
        <v>1</v>
      </c>
      <c r="W1146" s="26">
        <f t="shared" si="279"/>
        <v>1</v>
      </c>
      <c r="X1146" s="26">
        <f t="shared" si="288"/>
        <v>1</v>
      </c>
      <c r="Y1146" s="21">
        <v>6</v>
      </c>
      <c r="Z1146" s="22">
        <f t="shared" si="256"/>
        <v>1298</v>
      </c>
      <c r="AA1146" s="20" t="s">
        <v>1278</v>
      </c>
      <c r="AB1146" s="22">
        <v>1</v>
      </c>
      <c r="AC1146" s="22"/>
      <c r="AD1146" s="22">
        <f t="shared" si="316"/>
        <v>1298</v>
      </c>
      <c r="AE1146" s="22"/>
      <c r="AF1146" s="22">
        <f t="shared" si="281"/>
        <v>1298</v>
      </c>
      <c r="AG1146" s="20">
        <f>N1146</f>
        <v>1298</v>
      </c>
      <c r="AH1146" s="20" t="str">
        <f>VLOOKUP(U1146,[1]提成计算!B:I,8,FALSE)</f>
        <v>否</v>
      </c>
      <c r="AJ1146" s="22"/>
      <c r="AK1146" s="22"/>
      <c r="AL1146" s="22"/>
      <c r="AM1146" s="22"/>
      <c r="AN1146" s="22"/>
      <c r="AO1146" s="22" t="s">
        <v>1279</v>
      </c>
      <c r="AP1146" s="22" t="s">
        <v>1301</v>
      </c>
      <c r="AQ1146" s="22"/>
      <c r="AR1146" s="22"/>
    </row>
    <row r="1147" spans="1:47" s="20" customFormat="1" x14ac:dyDescent="0.15">
      <c r="A1147" s="21" t="s">
        <v>1273</v>
      </c>
      <c r="B1147" s="20" t="s">
        <v>918</v>
      </c>
      <c r="C1147" s="20" t="s">
        <v>919</v>
      </c>
      <c r="D1147" s="20" t="s">
        <v>936</v>
      </c>
      <c r="E1147" s="20" t="s">
        <v>937</v>
      </c>
      <c r="F1147" s="20" t="s">
        <v>1250</v>
      </c>
      <c r="G1147" s="20" t="s">
        <v>752</v>
      </c>
      <c r="I1147" s="20">
        <v>13650121465</v>
      </c>
      <c r="J1147" s="20" t="s">
        <v>924</v>
      </c>
      <c r="K1147" s="20" t="s">
        <v>1935</v>
      </c>
      <c r="L1147" s="20" t="s">
        <v>1299</v>
      </c>
      <c r="M1147" s="20">
        <v>888</v>
      </c>
      <c r="N1147" s="20">
        <v>888</v>
      </c>
      <c r="O1147" s="20" t="s">
        <v>927</v>
      </c>
      <c r="P1147" s="20" t="s">
        <v>50</v>
      </c>
      <c r="Q1147" s="28"/>
      <c r="R1147" s="21" t="s">
        <v>60</v>
      </c>
      <c r="S1147" s="25" t="s">
        <v>962</v>
      </c>
      <c r="T1147" s="21" t="s">
        <v>400</v>
      </c>
      <c r="U1147" s="21"/>
      <c r="V1147" s="46">
        <v>1</v>
      </c>
      <c r="W1147" s="26">
        <f t="shared" si="279"/>
        <v>1</v>
      </c>
      <c r="X1147" s="26"/>
      <c r="Y1147" s="21">
        <v>12</v>
      </c>
      <c r="Z1147" s="22">
        <f t="shared" si="256"/>
        <v>888</v>
      </c>
      <c r="AA1147" s="20" t="s">
        <v>1278</v>
      </c>
      <c r="AB1147" s="22"/>
      <c r="AC1147" s="22">
        <v>1</v>
      </c>
      <c r="AD1147" s="22"/>
      <c r="AE1147" s="22">
        <f t="shared" ref="AE1147:AE1148" si="317">N1147</f>
        <v>888</v>
      </c>
      <c r="AF1147" s="22">
        <f t="shared" si="281"/>
        <v>888</v>
      </c>
      <c r="AH1147" s="22"/>
      <c r="AI1147" s="22"/>
      <c r="AJ1147" s="22">
        <f>N1147</f>
        <v>888</v>
      </c>
      <c r="AK1147" s="22">
        <f>IF(O1147="(传统)XDSL",VLOOKUP(S1147,[1]续费率明细!C:I,7,FALSE)*1,IF(O1147="GPON+XDSL",VLOOKUP(S1147,[1]续费率明细!C:I,7,FALSE)*1,VLOOKUP(S1147,[1]续费率明细!C:I,5,FALSE)*1))</f>
        <v>-40</v>
      </c>
      <c r="AL1147" s="22" t="s">
        <v>1309</v>
      </c>
      <c r="AM1147" s="22"/>
      <c r="AN1147" s="22"/>
      <c r="AO1147" s="22" t="s">
        <v>2045</v>
      </c>
      <c r="AP1147" s="22" t="s">
        <v>1301</v>
      </c>
      <c r="AQ1147" s="22"/>
      <c r="AR1147" s="22"/>
    </row>
    <row r="1148" spans="1:47" s="20" customFormat="1" x14ac:dyDescent="0.15">
      <c r="A1148" s="21" t="s">
        <v>1273</v>
      </c>
      <c r="B1148" s="20" t="s">
        <v>918</v>
      </c>
      <c r="C1148" s="20" t="s">
        <v>919</v>
      </c>
      <c r="D1148" s="20" t="s">
        <v>941</v>
      </c>
      <c r="E1148" s="20" t="s">
        <v>1487</v>
      </c>
      <c r="F1148" s="20" t="s">
        <v>1250</v>
      </c>
      <c r="G1148" s="20" t="s">
        <v>2046</v>
      </c>
      <c r="I1148" s="20">
        <v>13686199498</v>
      </c>
      <c r="J1148" s="20" t="s">
        <v>1268</v>
      </c>
      <c r="K1148" s="20" t="s">
        <v>166</v>
      </c>
      <c r="L1148" s="20" t="s">
        <v>1898</v>
      </c>
      <c r="M1148" s="20">
        <v>1398</v>
      </c>
      <c r="N1148" s="20">
        <v>1398</v>
      </c>
      <c r="O1148" s="20" t="s">
        <v>927</v>
      </c>
      <c r="P1148" s="20" t="s">
        <v>50</v>
      </c>
      <c r="Q1148" s="28"/>
      <c r="R1148" s="21" t="s">
        <v>99</v>
      </c>
      <c r="S1148" s="21"/>
      <c r="T1148" s="21" t="s">
        <v>2047</v>
      </c>
      <c r="U1148" s="21"/>
      <c r="V1148" s="46">
        <v>1</v>
      </c>
      <c r="W1148" s="26">
        <f t="shared" si="279"/>
        <v>1</v>
      </c>
      <c r="X1148" s="26">
        <f t="shared" si="288"/>
        <v>1</v>
      </c>
      <c r="Y1148" s="21">
        <v>20</v>
      </c>
      <c r="Z1148" s="22">
        <f t="shared" si="256"/>
        <v>1398</v>
      </c>
      <c r="AA1148" s="20" t="s">
        <v>2048</v>
      </c>
      <c r="AB1148" s="22"/>
      <c r="AC1148" s="22">
        <v>1</v>
      </c>
      <c r="AD1148" s="22"/>
      <c r="AE1148" s="22">
        <f t="shared" si="317"/>
        <v>1398</v>
      </c>
      <c r="AF1148" s="22">
        <f t="shared" si="281"/>
        <v>1398</v>
      </c>
      <c r="AG1148" s="20">
        <f>N1148</f>
        <v>1398</v>
      </c>
      <c r="AJ1148" s="22"/>
      <c r="AK1148" s="22"/>
      <c r="AL1148" s="22"/>
      <c r="AM1148" s="22"/>
      <c r="AN1148" s="22"/>
      <c r="AO1148" s="22" t="s">
        <v>2049</v>
      </c>
      <c r="AP1148" s="22" t="s">
        <v>1301</v>
      </c>
      <c r="AQ1148" s="22"/>
      <c r="AR1148" s="22"/>
    </row>
    <row r="1149" spans="1:47" s="20" customFormat="1" x14ac:dyDescent="0.15">
      <c r="A1149" s="21" t="s">
        <v>1273</v>
      </c>
      <c r="B1149" s="20" t="s">
        <v>918</v>
      </c>
      <c r="C1149" s="20" t="s">
        <v>919</v>
      </c>
      <c r="D1149" s="20" t="s">
        <v>928</v>
      </c>
      <c r="E1149" s="20" t="s">
        <v>969</v>
      </c>
      <c r="F1149" s="20" t="s">
        <v>1250</v>
      </c>
      <c r="G1149" s="20" t="s">
        <v>2050</v>
      </c>
      <c r="I1149" s="20">
        <v>13592766826</v>
      </c>
      <c r="J1149" s="20" t="s">
        <v>924</v>
      </c>
      <c r="K1149" s="20" t="s">
        <v>1890</v>
      </c>
      <c r="L1149" s="20" t="s">
        <v>1918</v>
      </c>
      <c r="M1149" s="20">
        <v>680</v>
      </c>
      <c r="N1149" s="20">
        <v>680</v>
      </c>
      <c r="O1149" s="20" t="s">
        <v>927</v>
      </c>
      <c r="P1149" s="20" t="s">
        <v>50</v>
      </c>
      <c r="Q1149" s="28"/>
      <c r="R1149" s="21" t="s">
        <v>84</v>
      </c>
      <c r="S1149" s="25" t="s">
        <v>956</v>
      </c>
      <c r="T1149" s="21" t="s">
        <v>53</v>
      </c>
      <c r="U1149" s="21" t="s">
        <v>1892</v>
      </c>
      <c r="V1149" s="46">
        <v>1</v>
      </c>
      <c r="W1149" s="26">
        <f t="shared" si="279"/>
        <v>1</v>
      </c>
      <c r="X1149" s="26"/>
      <c r="Y1149" s="21">
        <v>4</v>
      </c>
      <c r="Z1149" s="22">
        <f t="shared" si="256"/>
        <v>680</v>
      </c>
      <c r="AA1149" s="20" t="s">
        <v>2051</v>
      </c>
      <c r="AB1149" s="22">
        <v>1</v>
      </c>
      <c r="AC1149" s="22"/>
      <c r="AD1149" s="22">
        <f t="shared" ref="AD1149:AD1151" si="318">N1149</f>
        <v>680</v>
      </c>
      <c r="AE1149" s="22"/>
      <c r="AF1149" s="22">
        <f t="shared" si="281"/>
        <v>680</v>
      </c>
      <c r="AH1149" s="22"/>
      <c r="AI1149" s="22"/>
      <c r="AJ1149" s="22">
        <f t="shared" ref="AJ1149:AJ1151" si="319">N1149</f>
        <v>680</v>
      </c>
      <c r="AK1149" s="22">
        <f>IF(O1149="(传统)XDSL",VLOOKUP(S1149,[2]直销续费率明细!C:I,7,FALSE)*1,IF(O1149="GPON+XDSL",VLOOKUP(S1149,[2]直销续费率明细!C:I,7,FALSE)*1,VLOOKUP(S1149,[2]直销续费率明细!C:I,5,FALSE)*1))</f>
        <v>25</v>
      </c>
      <c r="AL1149" s="22" t="s">
        <v>1300</v>
      </c>
      <c r="AM1149" s="22"/>
      <c r="AN1149" s="22"/>
      <c r="AO1149" s="22" t="s">
        <v>2004</v>
      </c>
      <c r="AP1149" s="22" t="s">
        <v>2052</v>
      </c>
      <c r="AQ1149" s="22"/>
      <c r="AR1149" s="22"/>
      <c r="AS1149" s="20">
        <f>IF(Y1149&gt;=10,VLOOKUP(U1149,[2]提成计算!B:T,19,FALSE),VLOOKUP(U1149,[2]提成计算!B:T,18,FALSE))</f>
        <v>0.06</v>
      </c>
      <c r="AT1149" s="20">
        <f t="shared" ref="AT1149:AT1151" si="320">IF(AD1149*AS1149&gt;0,AD1149*AS1149,AE1149*AS1149)</f>
        <v>40.799999999999997</v>
      </c>
      <c r="AU1149" s="20">
        <f t="shared" ref="AU1149:AU1151" si="321">IF(AND(AK1149&lt;0,AK1149+AT1149&lt;0),-AT1149,AK1149)</f>
        <v>25</v>
      </c>
    </row>
    <row r="1150" spans="1:47" s="20" customFormat="1" x14ac:dyDescent="0.15">
      <c r="A1150" s="21" t="s">
        <v>1273</v>
      </c>
      <c r="B1150" s="20" t="s">
        <v>918</v>
      </c>
      <c r="C1150" s="20" t="s">
        <v>919</v>
      </c>
      <c r="D1150" s="20" t="s">
        <v>973</v>
      </c>
      <c r="E1150" s="20" t="s">
        <v>974</v>
      </c>
      <c r="F1150" s="20" t="s">
        <v>1250</v>
      </c>
      <c r="G1150" s="20" t="s">
        <v>2053</v>
      </c>
      <c r="I1150" s="20">
        <v>13528658188</v>
      </c>
      <c r="J1150" s="20" t="s">
        <v>924</v>
      </c>
      <c r="K1150" s="20" t="s">
        <v>2054</v>
      </c>
      <c r="L1150" s="20" t="s">
        <v>1918</v>
      </c>
      <c r="M1150" s="20">
        <v>680</v>
      </c>
      <c r="N1150" s="20">
        <v>680</v>
      </c>
      <c r="O1150" s="20" t="s">
        <v>1262</v>
      </c>
      <c r="P1150" s="20" t="s">
        <v>50</v>
      </c>
      <c r="Q1150" s="28"/>
      <c r="R1150" s="21" t="s">
        <v>249</v>
      </c>
      <c r="S1150" s="25" t="s">
        <v>1955</v>
      </c>
      <c r="T1150" s="21" t="s">
        <v>2055</v>
      </c>
      <c r="U1150" s="21" t="s">
        <v>250</v>
      </c>
      <c r="V1150" s="46">
        <v>1</v>
      </c>
      <c r="W1150" s="26">
        <f t="shared" si="279"/>
        <v>1</v>
      </c>
      <c r="X1150" s="26"/>
      <c r="Y1150" s="21">
        <v>4</v>
      </c>
      <c r="Z1150" s="22">
        <f t="shared" ref="Z1150:Z1213" si="322">N1150</f>
        <v>680</v>
      </c>
      <c r="AA1150" s="20" t="s">
        <v>2056</v>
      </c>
      <c r="AB1150" s="22">
        <v>1</v>
      </c>
      <c r="AC1150" s="22"/>
      <c r="AD1150" s="22">
        <f t="shared" si="318"/>
        <v>680</v>
      </c>
      <c r="AE1150" s="22"/>
      <c r="AF1150" s="22">
        <f t="shared" si="281"/>
        <v>680</v>
      </c>
      <c r="AH1150" s="22"/>
      <c r="AI1150" s="22"/>
      <c r="AJ1150" s="22">
        <f t="shared" si="319"/>
        <v>680</v>
      </c>
      <c r="AK1150" s="22">
        <f>IF(O1150="(传统)XDSL",VLOOKUP(S1150,[2]直销续费率明细!C:I,7,FALSE)*1,IF(O1150="GPON+XDSL",VLOOKUP(S1150,[2]直销续费率明细!C:I,7,FALSE)*1,VLOOKUP(S1150,[2]直销续费率明细!C:I,5,FALSE)*1))</f>
        <v>25</v>
      </c>
      <c r="AL1150" s="22" t="s">
        <v>1300</v>
      </c>
      <c r="AM1150" s="22"/>
      <c r="AN1150" s="22"/>
      <c r="AO1150" s="22" t="s">
        <v>2057</v>
      </c>
      <c r="AP1150" s="22" t="s">
        <v>2058</v>
      </c>
      <c r="AQ1150" s="22"/>
      <c r="AR1150" s="22"/>
      <c r="AS1150" s="20">
        <f>IF(Y1150&gt;=10,VLOOKUP(U1150,[2]提成计算!B:T,19,FALSE),VLOOKUP(U1150,[2]提成计算!B:T,18,FALSE))</f>
        <v>0.06</v>
      </c>
      <c r="AT1150" s="20">
        <f t="shared" si="320"/>
        <v>40.799999999999997</v>
      </c>
      <c r="AU1150" s="20">
        <f t="shared" si="321"/>
        <v>25</v>
      </c>
    </row>
    <row r="1151" spans="1:47" s="20" customFormat="1" x14ac:dyDescent="0.15">
      <c r="A1151" s="21" t="s">
        <v>1273</v>
      </c>
      <c r="B1151" s="20" t="s">
        <v>918</v>
      </c>
      <c r="C1151" s="20" t="s">
        <v>919</v>
      </c>
      <c r="D1151" s="20" t="s">
        <v>928</v>
      </c>
      <c r="E1151" s="20" t="s">
        <v>1986</v>
      </c>
      <c r="F1151" s="20" t="s">
        <v>1250</v>
      </c>
      <c r="G1151" s="20" t="s">
        <v>2059</v>
      </c>
      <c r="I1151" s="20">
        <v>13532510165</v>
      </c>
      <c r="J1151" s="20" t="s">
        <v>924</v>
      </c>
      <c r="K1151" s="20" t="s">
        <v>1291</v>
      </c>
      <c r="L1151" s="20" t="s">
        <v>1918</v>
      </c>
      <c r="M1151" s="20">
        <v>680</v>
      </c>
      <c r="N1151" s="20">
        <v>680</v>
      </c>
      <c r="O1151" s="20" t="s">
        <v>927</v>
      </c>
      <c r="P1151" s="20" t="s">
        <v>50</v>
      </c>
      <c r="Q1151" s="28"/>
      <c r="R1151" s="21" t="s">
        <v>84</v>
      </c>
      <c r="S1151" s="25" t="s">
        <v>956</v>
      </c>
      <c r="T1151" s="21" t="s">
        <v>53</v>
      </c>
      <c r="U1151" s="21" t="s">
        <v>1292</v>
      </c>
      <c r="V1151" s="46">
        <v>1</v>
      </c>
      <c r="W1151" s="26">
        <f t="shared" si="279"/>
        <v>1</v>
      </c>
      <c r="X1151" s="26"/>
      <c r="Y1151" s="21">
        <v>4</v>
      </c>
      <c r="Z1151" s="22">
        <f t="shared" si="322"/>
        <v>680</v>
      </c>
      <c r="AA1151" s="20" t="s">
        <v>2056</v>
      </c>
      <c r="AB1151" s="22">
        <v>1</v>
      </c>
      <c r="AC1151" s="22"/>
      <c r="AD1151" s="22">
        <f t="shared" si="318"/>
        <v>680</v>
      </c>
      <c r="AE1151" s="22"/>
      <c r="AF1151" s="22">
        <f t="shared" si="281"/>
        <v>680</v>
      </c>
      <c r="AH1151" s="22"/>
      <c r="AI1151" s="22"/>
      <c r="AJ1151" s="22">
        <f t="shared" si="319"/>
        <v>680</v>
      </c>
      <c r="AK1151" s="22">
        <f>IF(O1151="(传统)XDSL",VLOOKUP(S1151,[2]直销续费率明细!C:I,7,FALSE)*1,IF(O1151="GPON+XDSL",VLOOKUP(S1151,[2]直销续费率明细!C:I,7,FALSE)*1,VLOOKUP(S1151,[2]直销续费率明细!C:I,5,FALSE)*1))</f>
        <v>25</v>
      </c>
      <c r="AL1151" s="22" t="s">
        <v>1300</v>
      </c>
      <c r="AM1151" s="22"/>
      <c r="AN1151" s="22"/>
      <c r="AO1151" s="22" t="s">
        <v>2057</v>
      </c>
      <c r="AP1151" s="22" t="s">
        <v>2058</v>
      </c>
      <c r="AQ1151" s="22"/>
      <c r="AR1151" s="22"/>
      <c r="AS1151" s="20">
        <f>IF(Y1151&gt;=10,VLOOKUP(U1151,[2]提成计算!B:T,19,FALSE),VLOOKUP(U1151,[2]提成计算!B:T,18,FALSE))</f>
        <v>0.06</v>
      </c>
      <c r="AT1151" s="20">
        <f t="shared" si="320"/>
        <v>40.799999999999997</v>
      </c>
      <c r="AU1151" s="20">
        <f t="shared" si="321"/>
        <v>25</v>
      </c>
    </row>
    <row r="1152" spans="1:47" s="20" customFormat="1" x14ac:dyDescent="0.15">
      <c r="A1152" s="21" t="s">
        <v>1273</v>
      </c>
      <c r="B1152" s="20" t="s">
        <v>918</v>
      </c>
      <c r="C1152" s="20" t="s">
        <v>919</v>
      </c>
      <c r="D1152" s="20" t="s">
        <v>928</v>
      </c>
      <c r="E1152" s="20" t="s">
        <v>1969</v>
      </c>
      <c r="F1152" s="20" t="s">
        <v>1250</v>
      </c>
      <c r="G1152" s="20" t="s">
        <v>2060</v>
      </c>
      <c r="I1152" s="20">
        <v>13580800848</v>
      </c>
      <c r="J1152" s="20" t="s">
        <v>1268</v>
      </c>
      <c r="K1152" s="20" t="s">
        <v>954</v>
      </c>
      <c r="L1152" s="20" t="s">
        <v>1966</v>
      </c>
      <c r="M1152" s="20">
        <v>1598</v>
      </c>
      <c r="N1152" s="20">
        <v>1598</v>
      </c>
      <c r="O1152" s="20" t="s">
        <v>927</v>
      </c>
      <c r="P1152" s="20" t="s">
        <v>50</v>
      </c>
      <c r="Q1152" s="28"/>
      <c r="R1152" s="21" t="s">
        <v>84</v>
      </c>
      <c r="S1152" s="21"/>
      <c r="T1152" s="21" t="s">
        <v>53</v>
      </c>
      <c r="U1152" s="21" t="s">
        <v>957</v>
      </c>
      <c r="V1152" s="46">
        <v>1</v>
      </c>
      <c r="W1152" s="26">
        <f t="shared" si="279"/>
        <v>1</v>
      </c>
      <c r="X1152" s="26">
        <f t="shared" si="288"/>
        <v>1</v>
      </c>
      <c r="Y1152" s="21">
        <v>50</v>
      </c>
      <c r="Z1152" s="22">
        <f t="shared" si="322"/>
        <v>1598</v>
      </c>
      <c r="AA1152" s="20" t="s">
        <v>2056</v>
      </c>
      <c r="AB1152" s="22"/>
      <c r="AC1152" s="22">
        <v>1</v>
      </c>
      <c r="AD1152" s="22"/>
      <c r="AE1152" s="22">
        <f t="shared" ref="AE1152:AE1153" si="323">N1152</f>
        <v>1598</v>
      </c>
      <c r="AF1152" s="22">
        <f t="shared" si="281"/>
        <v>1598</v>
      </c>
      <c r="AG1152" s="20">
        <f>N1152</f>
        <v>1598</v>
      </c>
      <c r="AJ1152" s="22"/>
      <c r="AK1152" s="22"/>
      <c r="AL1152" s="22"/>
      <c r="AM1152" s="22"/>
      <c r="AN1152" s="22"/>
      <c r="AO1152" s="22" t="s">
        <v>2045</v>
      </c>
      <c r="AP1152" s="22" t="s">
        <v>1301</v>
      </c>
      <c r="AQ1152" s="22"/>
      <c r="AR1152" s="22"/>
    </row>
    <row r="1153" spans="1:47" s="20" customFormat="1" x14ac:dyDescent="0.15">
      <c r="A1153" s="21" t="s">
        <v>1273</v>
      </c>
      <c r="B1153" s="20" t="s">
        <v>918</v>
      </c>
      <c r="C1153" s="20" t="s">
        <v>919</v>
      </c>
      <c r="D1153" s="20" t="s">
        <v>928</v>
      </c>
      <c r="E1153" s="20" t="s">
        <v>2061</v>
      </c>
      <c r="F1153" s="20" t="s">
        <v>1250</v>
      </c>
      <c r="G1153" s="20" t="s">
        <v>2062</v>
      </c>
      <c r="I1153" s="20">
        <v>13826222506</v>
      </c>
      <c r="J1153" s="20" t="s">
        <v>924</v>
      </c>
      <c r="K1153" s="20" t="s">
        <v>1971</v>
      </c>
      <c r="L1153" s="20" t="s">
        <v>1299</v>
      </c>
      <c r="M1153" s="20">
        <v>888</v>
      </c>
      <c r="N1153" s="20">
        <v>888</v>
      </c>
      <c r="O1153" s="20" t="s">
        <v>927</v>
      </c>
      <c r="P1153" s="20" t="s">
        <v>50</v>
      </c>
      <c r="Q1153" s="28"/>
      <c r="R1153" s="21" t="s">
        <v>84</v>
      </c>
      <c r="S1153" s="25" t="s">
        <v>956</v>
      </c>
      <c r="T1153" s="21" t="s">
        <v>53</v>
      </c>
      <c r="U1153" s="21" t="s">
        <v>957</v>
      </c>
      <c r="V1153" s="46">
        <v>1</v>
      </c>
      <c r="W1153" s="26">
        <f t="shared" si="279"/>
        <v>1</v>
      </c>
      <c r="X1153" s="26"/>
      <c r="Y1153" s="21">
        <v>12</v>
      </c>
      <c r="Z1153" s="22">
        <f t="shared" si="322"/>
        <v>888</v>
      </c>
      <c r="AA1153" s="20" t="s">
        <v>2048</v>
      </c>
      <c r="AB1153" s="22"/>
      <c r="AC1153" s="22">
        <v>1</v>
      </c>
      <c r="AD1153" s="22"/>
      <c r="AE1153" s="22">
        <f t="shared" si="323"/>
        <v>888</v>
      </c>
      <c r="AF1153" s="22">
        <f t="shared" si="281"/>
        <v>888</v>
      </c>
      <c r="AH1153" s="22"/>
      <c r="AI1153" s="22"/>
      <c r="AJ1153" s="22">
        <f>N1153</f>
        <v>888</v>
      </c>
      <c r="AK1153" s="22">
        <f>IF(O1153="(传统)XDSL",VLOOKUP(S1153,[2]直销续费率明细!C:I,7,FALSE)*1,IF(O1153="GPON+XDSL",VLOOKUP(S1153,[2]直销续费率明细!C:I,7,FALSE)*1,VLOOKUP(S1153,[2]直销续费率明细!C:I,5,FALSE)*1))</f>
        <v>25</v>
      </c>
      <c r="AL1153" s="22" t="s">
        <v>1300</v>
      </c>
      <c r="AM1153" s="22"/>
      <c r="AN1153" s="22"/>
      <c r="AO1153" s="22" t="s">
        <v>2063</v>
      </c>
      <c r="AP1153" s="22" t="s">
        <v>1301</v>
      </c>
      <c r="AQ1153" s="22"/>
      <c r="AR1153" s="22"/>
      <c r="AS1153" s="20">
        <f>IF(Y1153&gt;=10,VLOOKUP(U1153,[2]提成计算!B:T,19,FALSE),VLOOKUP(U1153,[2]提成计算!B:T,18,FALSE))</f>
        <v>0.1</v>
      </c>
      <c r="AT1153" s="20">
        <f t="shared" ref="AT1153" si="324">IF(AD1153*AS1153&gt;0,AD1153*AS1153,AE1153*AS1153)</f>
        <v>88.800000000000011</v>
      </c>
      <c r="AU1153" s="20">
        <f t="shared" ref="AU1153" si="325">IF(AND(AK1153&lt;0,AK1153+AT1153&lt;0),-AT1153,AK1153)</f>
        <v>25</v>
      </c>
    </row>
    <row r="1154" spans="1:47" s="20" customFormat="1" x14ac:dyDescent="0.15">
      <c r="A1154" s="21" t="s">
        <v>1273</v>
      </c>
      <c r="B1154" s="20" t="s">
        <v>918</v>
      </c>
      <c r="C1154" s="20" t="s">
        <v>919</v>
      </c>
      <c r="D1154" s="20" t="s">
        <v>920</v>
      </c>
      <c r="E1154" s="20" t="s">
        <v>921</v>
      </c>
      <c r="F1154" s="20" t="s">
        <v>1250</v>
      </c>
      <c r="G1154" s="20" t="s">
        <v>2064</v>
      </c>
      <c r="I1154" s="20">
        <v>13469342808</v>
      </c>
      <c r="J1154" s="20" t="s">
        <v>1268</v>
      </c>
      <c r="K1154" s="20" t="s">
        <v>2018</v>
      </c>
      <c r="L1154" s="20" t="s">
        <v>1896</v>
      </c>
      <c r="M1154" s="20">
        <v>1298</v>
      </c>
      <c r="N1154" s="20">
        <v>1298</v>
      </c>
      <c r="O1154" s="20" t="s">
        <v>927</v>
      </c>
      <c r="P1154" s="20" t="s">
        <v>50</v>
      </c>
      <c r="Q1154" s="28"/>
      <c r="R1154" s="21" t="s">
        <v>161</v>
      </c>
      <c r="S1154" s="21"/>
      <c r="T1154" s="21" t="s">
        <v>53</v>
      </c>
      <c r="U1154" s="21" t="s">
        <v>444</v>
      </c>
      <c r="V1154" s="46">
        <v>1</v>
      </c>
      <c r="W1154" s="26">
        <f t="shared" si="279"/>
        <v>1</v>
      </c>
      <c r="X1154" s="26">
        <f t="shared" si="288"/>
        <v>1</v>
      </c>
      <c r="Y1154" s="21">
        <v>6</v>
      </c>
      <c r="Z1154" s="22">
        <f t="shared" si="322"/>
        <v>1298</v>
      </c>
      <c r="AA1154" s="20" t="s">
        <v>2065</v>
      </c>
      <c r="AB1154" s="22">
        <v>1</v>
      </c>
      <c r="AC1154" s="22"/>
      <c r="AD1154" s="22">
        <f>N1154</f>
        <v>1298</v>
      </c>
      <c r="AE1154" s="22"/>
      <c r="AF1154" s="22">
        <f t="shared" si="281"/>
        <v>1298</v>
      </c>
      <c r="AG1154" s="20">
        <f t="shared" ref="AG1154:AG1156" si="326">N1154</f>
        <v>1298</v>
      </c>
      <c r="AH1154" s="20" t="str">
        <f>VLOOKUP(U1154,[1]提成计算!B:I,8,FALSE)</f>
        <v xml:space="preserve"> </v>
      </c>
      <c r="AJ1154" s="22"/>
      <c r="AK1154" s="22"/>
      <c r="AL1154" s="22"/>
      <c r="AM1154" s="22"/>
      <c r="AN1154" s="22"/>
      <c r="AO1154" s="22" t="s">
        <v>2066</v>
      </c>
      <c r="AP1154" s="22" t="s">
        <v>1301</v>
      </c>
      <c r="AQ1154" s="22"/>
      <c r="AR1154" s="22"/>
    </row>
    <row r="1155" spans="1:47" s="20" customFormat="1" x14ac:dyDescent="0.15">
      <c r="A1155" s="21" t="s">
        <v>1273</v>
      </c>
      <c r="B1155" s="20" t="s">
        <v>918</v>
      </c>
      <c r="C1155" s="20" t="s">
        <v>919</v>
      </c>
      <c r="D1155" s="20" t="s">
        <v>920</v>
      </c>
      <c r="E1155" s="20" t="s">
        <v>921</v>
      </c>
      <c r="F1155" s="20" t="s">
        <v>1250</v>
      </c>
      <c r="G1155" s="20" t="s">
        <v>2067</v>
      </c>
      <c r="I1155" s="20">
        <v>13925805327</v>
      </c>
      <c r="J1155" s="20" t="s">
        <v>1268</v>
      </c>
      <c r="K1155" s="20" t="s">
        <v>2018</v>
      </c>
      <c r="L1155" s="20" t="s">
        <v>1898</v>
      </c>
      <c r="M1155" s="20">
        <v>1398</v>
      </c>
      <c r="N1155" s="20">
        <v>1398</v>
      </c>
      <c r="O1155" s="20" t="s">
        <v>927</v>
      </c>
      <c r="P1155" s="20" t="s">
        <v>50</v>
      </c>
      <c r="Q1155" s="28"/>
      <c r="R1155" s="21" t="s">
        <v>161</v>
      </c>
      <c r="S1155" s="21"/>
      <c r="T1155" s="21" t="s">
        <v>53</v>
      </c>
      <c r="U1155" s="21" t="s">
        <v>444</v>
      </c>
      <c r="V1155" s="46">
        <v>1</v>
      </c>
      <c r="W1155" s="26">
        <f t="shared" si="279"/>
        <v>1</v>
      </c>
      <c r="X1155" s="26">
        <f t="shared" si="288"/>
        <v>1</v>
      </c>
      <c r="Y1155" s="21">
        <v>20</v>
      </c>
      <c r="Z1155" s="22">
        <f t="shared" si="322"/>
        <v>1398</v>
      </c>
      <c r="AA1155" s="20" t="s">
        <v>2068</v>
      </c>
      <c r="AB1155" s="22"/>
      <c r="AC1155" s="22">
        <v>1</v>
      </c>
      <c r="AD1155" s="22"/>
      <c r="AE1155" s="22">
        <f t="shared" ref="AE1155:AE1156" si="327">N1155</f>
        <v>1398</v>
      </c>
      <c r="AF1155" s="22">
        <f t="shared" si="281"/>
        <v>1398</v>
      </c>
      <c r="AG1155" s="20">
        <f t="shared" si="326"/>
        <v>1398</v>
      </c>
      <c r="AH1155" s="20" t="str">
        <f>VLOOKUP(U1155,[1]提成计算!B:I,8,FALSE)</f>
        <v xml:space="preserve"> </v>
      </c>
      <c r="AJ1155" s="22"/>
      <c r="AK1155" s="22"/>
      <c r="AL1155" s="22"/>
      <c r="AM1155" s="22"/>
      <c r="AN1155" s="22"/>
      <c r="AO1155" s="22" t="s">
        <v>2045</v>
      </c>
      <c r="AP1155" s="22" t="s">
        <v>1301</v>
      </c>
      <c r="AQ1155" s="22"/>
      <c r="AR1155" s="22"/>
    </row>
    <row r="1156" spans="1:47" s="20" customFormat="1" x14ac:dyDescent="0.15">
      <c r="A1156" s="21" t="s">
        <v>1273</v>
      </c>
      <c r="B1156" s="20" t="s">
        <v>918</v>
      </c>
      <c r="C1156" s="20" t="s">
        <v>919</v>
      </c>
      <c r="D1156" s="20" t="s">
        <v>920</v>
      </c>
      <c r="E1156" s="20" t="s">
        <v>965</v>
      </c>
      <c r="F1156" s="20" t="s">
        <v>1250</v>
      </c>
      <c r="G1156" s="20" t="s">
        <v>2069</v>
      </c>
      <c r="I1156" s="20">
        <v>18829904408</v>
      </c>
      <c r="J1156" s="20" t="s">
        <v>1268</v>
      </c>
      <c r="K1156" s="20" t="s">
        <v>443</v>
      </c>
      <c r="L1156" s="20" t="s">
        <v>1358</v>
      </c>
      <c r="M1156" s="20">
        <v>1088</v>
      </c>
      <c r="N1156" s="20">
        <v>1088</v>
      </c>
      <c r="O1156" s="20" t="s">
        <v>927</v>
      </c>
      <c r="P1156" s="20" t="s">
        <v>50</v>
      </c>
      <c r="Q1156" s="28"/>
      <c r="R1156" s="21" t="s">
        <v>161</v>
      </c>
      <c r="S1156" s="21"/>
      <c r="T1156" s="21" t="s">
        <v>53</v>
      </c>
      <c r="U1156" s="21" t="s">
        <v>444</v>
      </c>
      <c r="V1156" s="46">
        <v>1</v>
      </c>
      <c r="W1156" s="26">
        <f t="shared" si="279"/>
        <v>1</v>
      </c>
      <c r="X1156" s="26">
        <f t="shared" si="288"/>
        <v>1</v>
      </c>
      <c r="Y1156" s="21">
        <v>10</v>
      </c>
      <c r="Z1156" s="22">
        <f t="shared" si="322"/>
        <v>1088</v>
      </c>
      <c r="AA1156" s="20" t="s">
        <v>2048</v>
      </c>
      <c r="AB1156" s="22"/>
      <c r="AC1156" s="22">
        <v>1</v>
      </c>
      <c r="AD1156" s="22"/>
      <c r="AE1156" s="22">
        <f t="shared" si="327"/>
        <v>1088</v>
      </c>
      <c r="AF1156" s="22">
        <f t="shared" si="281"/>
        <v>1088</v>
      </c>
      <c r="AG1156" s="20">
        <f t="shared" si="326"/>
        <v>1088</v>
      </c>
      <c r="AH1156" s="20" t="str">
        <f>VLOOKUP(U1156,[1]提成计算!B:I,8,FALSE)</f>
        <v xml:space="preserve"> </v>
      </c>
      <c r="AJ1156" s="22"/>
      <c r="AK1156" s="22"/>
      <c r="AL1156" s="22"/>
      <c r="AM1156" s="22"/>
      <c r="AN1156" s="22"/>
      <c r="AO1156" s="22" t="s">
        <v>2045</v>
      </c>
      <c r="AP1156" s="22" t="s">
        <v>1301</v>
      </c>
      <c r="AQ1156" s="22"/>
      <c r="AR1156" s="22"/>
    </row>
    <row r="1157" spans="1:47" s="20" customFormat="1" x14ac:dyDescent="0.15">
      <c r="A1157" s="21" t="s">
        <v>1273</v>
      </c>
      <c r="B1157" s="20" t="s">
        <v>918</v>
      </c>
      <c r="C1157" s="20" t="s">
        <v>919</v>
      </c>
      <c r="D1157" s="20" t="s">
        <v>973</v>
      </c>
      <c r="E1157" s="20" t="s">
        <v>1953</v>
      </c>
      <c r="F1157" s="20" t="s">
        <v>1250</v>
      </c>
      <c r="G1157" s="20" t="s">
        <v>2070</v>
      </c>
      <c r="I1157" s="20">
        <v>13751228056</v>
      </c>
      <c r="J1157" s="20" t="s">
        <v>924</v>
      </c>
      <c r="K1157" s="20" t="s">
        <v>248</v>
      </c>
      <c r="L1157" s="20" t="s">
        <v>1918</v>
      </c>
      <c r="M1157" s="20">
        <v>680</v>
      </c>
      <c r="N1157" s="20">
        <v>680</v>
      </c>
      <c r="O1157" s="20" t="s">
        <v>927</v>
      </c>
      <c r="P1157" s="20" t="s">
        <v>50</v>
      </c>
      <c r="Q1157" s="28"/>
      <c r="R1157" s="21" t="s">
        <v>249</v>
      </c>
      <c r="S1157" s="25" t="s">
        <v>1955</v>
      </c>
      <c r="T1157" s="21" t="s">
        <v>53</v>
      </c>
      <c r="U1157" s="21" t="s">
        <v>250</v>
      </c>
      <c r="V1157" s="46">
        <v>1</v>
      </c>
      <c r="W1157" s="26">
        <f t="shared" si="279"/>
        <v>1</v>
      </c>
      <c r="X1157" s="26"/>
      <c r="Y1157" s="21">
        <v>4</v>
      </c>
      <c r="Z1157" s="22">
        <f t="shared" si="322"/>
        <v>680</v>
      </c>
      <c r="AA1157" s="20" t="s">
        <v>2048</v>
      </c>
      <c r="AB1157" s="22">
        <v>1</v>
      </c>
      <c r="AC1157" s="22"/>
      <c r="AD1157" s="22">
        <f>N1157</f>
        <v>680</v>
      </c>
      <c r="AE1157" s="22"/>
      <c r="AF1157" s="22">
        <f t="shared" si="281"/>
        <v>680</v>
      </c>
      <c r="AH1157" s="22"/>
      <c r="AI1157" s="22"/>
      <c r="AJ1157" s="22">
        <f>N1157</f>
        <v>680</v>
      </c>
      <c r="AK1157" s="22">
        <f>IF(O1157="(传统)XDSL",VLOOKUP(S1157,[2]直销续费率明细!C:I,7,FALSE)*1,IF(O1157="GPON+XDSL",VLOOKUP(S1157,[2]直销续费率明细!C:I,7,FALSE)*1,VLOOKUP(S1157,[2]直销续费率明细!C:I,5,FALSE)*1))</f>
        <v>-20</v>
      </c>
      <c r="AL1157" s="22" t="s">
        <v>1309</v>
      </c>
      <c r="AM1157" s="22"/>
      <c r="AN1157" s="22"/>
      <c r="AO1157" s="22" t="s">
        <v>2004</v>
      </c>
      <c r="AP1157" s="22" t="s">
        <v>2052</v>
      </c>
      <c r="AQ1157" s="22"/>
      <c r="AR1157" s="22"/>
      <c r="AS1157" s="20">
        <f>IF(Y1157&gt;=10,VLOOKUP(U1157,[2]提成计算!B:T,19,FALSE),VLOOKUP(U1157,[2]提成计算!B:T,18,FALSE))</f>
        <v>0.06</v>
      </c>
      <c r="AT1157" s="20">
        <f t="shared" ref="AT1157" si="328">IF(AD1157*AS1157&gt;0,AD1157*AS1157,AE1157*AS1157)</f>
        <v>40.799999999999997</v>
      </c>
      <c r="AU1157" s="20">
        <f t="shared" ref="AU1157" si="329">IF(AND(AK1157&lt;0,AK1157+AT1157&lt;0),-AT1157,AK1157)</f>
        <v>-20</v>
      </c>
    </row>
    <row r="1158" spans="1:47" s="20" customFormat="1" x14ac:dyDescent="0.15">
      <c r="A1158" s="21" t="s">
        <v>1273</v>
      </c>
      <c r="B1158" s="20" t="s">
        <v>918</v>
      </c>
      <c r="C1158" s="20" t="s">
        <v>919</v>
      </c>
      <c r="D1158" s="20" t="s">
        <v>973</v>
      </c>
      <c r="E1158" s="20" t="s">
        <v>1932</v>
      </c>
      <c r="F1158" s="20" t="s">
        <v>1250</v>
      </c>
      <c r="G1158" s="20" t="s">
        <v>2071</v>
      </c>
      <c r="I1158" s="20">
        <v>13723515861</v>
      </c>
      <c r="J1158" s="20" t="s">
        <v>1268</v>
      </c>
      <c r="K1158" s="20" t="s">
        <v>248</v>
      </c>
      <c r="L1158" s="20" t="s">
        <v>1358</v>
      </c>
      <c r="M1158" s="20">
        <v>1088</v>
      </c>
      <c r="N1158" s="20">
        <v>1088</v>
      </c>
      <c r="O1158" s="20" t="s">
        <v>927</v>
      </c>
      <c r="P1158" s="20" t="s">
        <v>50</v>
      </c>
      <c r="Q1158" s="28"/>
      <c r="R1158" s="21" t="s">
        <v>249</v>
      </c>
      <c r="S1158" s="21"/>
      <c r="T1158" s="21" t="s">
        <v>53</v>
      </c>
      <c r="U1158" s="21" t="s">
        <v>250</v>
      </c>
      <c r="V1158" s="46">
        <v>1</v>
      </c>
      <c r="W1158" s="26">
        <f t="shared" si="279"/>
        <v>1</v>
      </c>
      <c r="X1158" s="26">
        <f t="shared" si="288"/>
        <v>1</v>
      </c>
      <c r="Y1158" s="21">
        <v>10</v>
      </c>
      <c r="Z1158" s="22">
        <f t="shared" si="322"/>
        <v>1088</v>
      </c>
      <c r="AA1158" s="20" t="s">
        <v>2007</v>
      </c>
      <c r="AB1158" s="22"/>
      <c r="AC1158" s="22">
        <v>1</v>
      </c>
      <c r="AD1158" s="22"/>
      <c r="AE1158" s="22">
        <f>N1158</f>
        <v>1088</v>
      </c>
      <c r="AF1158" s="22">
        <f t="shared" si="281"/>
        <v>1088</v>
      </c>
      <c r="AG1158" s="20">
        <f>N1158</f>
        <v>1088</v>
      </c>
      <c r="AH1158" s="20" t="str">
        <f>VLOOKUP(U1158,[1]提成计算!B:I,8,FALSE)</f>
        <v xml:space="preserve"> </v>
      </c>
      <c r="AJ1158" s="22"/>
      <c r="AK1158" s="22"/>
      <c r="AL1158" s="22"/>
      <c r="AM1158" s="22"/>
      <c r="AN1158" s="22"/>
      <c r="AO1158" s="22" t="s">
        <v>2066</v>
      </c>
      <c r="AP1158" s="22" t="s">
        <v>1301</v>
      </c>
      <c r="AQ1158" s="22"/>
      <c r="AR1158" s="22"/>
    </row>
    <row r="1159" spans="1:47" s="20" customFormat="1" x14ac:dyDescent="0.15">
      <c r="A1159" s="21" t="s">
        <v>1273</v>
      </c>
      <c r="B1159" s="20" t="s">
        <v>918</v>
      </c>
      <c r="C1159" s="20" t="s">
        <v>919</v>
      </c>
      <c r="D1159" s="20" t="s">
        <v>928</v>
      </c>
      <c r="E1159" s="20" t="s">
        <v>2072</v>
      </c>
      <c r="F1159" s="20" t="s">
        <v>1250</v>
      </c>
      <c r="G1159" s="20" t="s">
        <v>2073</v>
      </c>
      <c r="I1159" s="20">
        <v>13417532816</v>
      </c>
      <c r="J1159" s="20" t="s">
        <v>924</v>
      </c>
      <c r="K1159" s="20" t="s">
        <v>954</v>
      </c>
      <c r="L1159" s="20" t="s">
        <v>1918</v>
      </c>
      <c r="M1159" s="20">
        <v>680</v>
      </c>
      <c r="N1159" s="20">
        <v>680</v>
      </c>
      <c r="O1159" s="20" t="s">
        <v>1262</v>
      </c>
      <c r="P1159" s="20" t="s">
        <v>50</v>
      </c>
      <c r="Q1159" s="28"/>
      <c r="R1159" s="21" t="s">
        <v>84</v>
      </c>
      <c r="S1159" s="25" t="s">
        <v>1443</v>
      </c>
      <c r="T1159" s="21" t="s">
        <v>53</v>
      </c>
      <c r="U1159" s="21" t="s">
        <v>957</v>
      </c>
      <c r="V1159" s="46">
        <v>1</v>
      </c>
      <c r="W1159" s="26">
        <f t="shared" si="279"/>
        <v>1</v>
      </c>
      <c r="X1159" s="26"/>
      <c r="Y1159" s="21">
        <v>4</v>
      </c>
      <c r="Z1159" s="22">
        <f t="shared" si="322"/>
        <v>680</v>
      </c>
      <c r="AA1159" s="20" t="s">
        <v>2068</v>
      </c>
      <c r="AB1159" s="22">
        <v>1</v>
      </c>
      <c r="AC1159" s="22"/>
      <c r="AD1159" s="22">
        <f t="shared" ref="AD1159:AD1160" si="330">N1159</f>
        <v>680</v>
      </c>
      <c r="AE1159" s="22"/>
      <c r="AF1159" s="22">
        <f t="shared" si="281"/>
        <v>680</v>
      </c>
      <c r="AH1159" s="22"/>
      <c r="AI1159" s="22"/>
      <c r="AJ1159" s="22">
        <f t="shared" ref="AJ1159:AJ1160" si="331">N1159</f>
        <v>680</v>
      </c>
      <c r="AK1159" s="22">
        <f>IF(O1159="(传统)XDSL",VLOOKUP(S1159,[2]直销续费率明细!C:I,7,FALSE)*1,IF(O1159="GPON+XDSL",VLOOKUP(S1159,[2]直销续费率明细!C:I,7,FALSE)*1,VLOOKUP(S1159,[2]直销续费率明细!C:I,5,FALSE)*1))</f>
        <v>15</v>
      </c>
      <c r="AL1159" s="22" t="s">
        <v>1300</v>
      </c>
      <c r="AM1159" s="22"/>
      <c r="AN1159" s="22"/>
      <c r="AO1159" s="22" t="s">
        <v>2063</v>
      </c>
      <c r="AP1159" s="22" t="s">
        <v>2074</v>
      </c>
      <c r="AQ1159" s="22"/>
      <c r="AR1159" s="22"/>
      <c r="AS1159" s="20">
        <f>IF(Y1159&gt;=10,VLOOKUP(U1159,[2]提成计算!B:T,19,FALSE),VLOOKUP(U1159,[2]提成计算!B:T,18,FALSE))</f>
        <v>7.0000000000000007E-2</v>
      </c>
      <c r="AT1159" s="20">
        <f t="shared" ref="AT1159" si="332">IF(AD1159*AS1159&gt;0,AD1159*AS1159,AE1159*AS1159)</f>
        <v>47.6</v>
      </c>
      <c r="AU1159" s="20">
        <f t="shared" ref="AU1159" si="333">IF(AND(AK1159&lt;0,AK1159+AT1159&lt;0),-AT1159,AK1159)</f>
        <v>15</v>
      </c>
    </row>
    <row r="1160" spans="1:47" s="20" customFormat="1" x14ac:dyDescent="0.15">
      <c r="A1160" s="21" t="s">
        <v>1273</v>
      </c>
      <c r="B1160" s="20" t="s">
        <v>918</v>
      </c>
      <c r="C1160" s="20" t="s">
        <v>919</v>
      </c>
      <c r="D1160" s="20" t="s">
        <v>928</v>
      </c>
      <c r="E1160" s="20" t="s">
        <v>952</v>
      </c>
      <c r="F1160" s="20" t="s">
        <v>1250</v>
      </c>
      <c r="G1160" s="20" t="s">
        <v>2075</v>
      </c>
      <c r="I1160" s="20">
        <v>18825814008</v>
      </c>
      <c r="J1160" s="20" t="s">
        <v>924</v>
      </c>
      <c r="K1160" s="20" t="s">
        <v>174</v>
      </c>
      <c r="L1160" s="20" t="s">
        <v>1918</v>
      </c>
      <c r="M1160" s="20">
        <v>680</v>
      </c>
      <c r="N1160" s="20">
        <v>680</v>
      </c>
      <c r="O1160" s="20" t="s">
        <v>1262</v>
      </c>
      <c r="P1160" s="20" t="s">
        <v>50</v>
      </c>
      <c r="Q1160" s="28"/>
      <c r="R1160" s="21" t="s">
        <v>84</v>
      </c>
      <c r="S1160" s="25" t="s">
        <v>956</v>
      </c>
      <c r="T1160" s="21" t="s">
        <v>2076</v>
      </c>
      <c r="U1160" s="21"/>
      <c r="V1160" s="46">
        <v>1</v>
      </c>
      <c r="W1160" s="26">
        <f t="shared" si="279"/>
        <v>1</v>
      </c>
      <c r="X1160" s="26"/>
      <c r="Y1160" s="21">
        <v>4</v>
      </c>
      <c r="Z1160" s="22">
        <f t="shared" si="322"/>
        <v>680</v>
      </c>
      <c r="AA1160" s="20" t="s">
        <v>2065</v>
      </c>
      <c r="AB1160" s="22">
        <v>1</v>
      </c>
      <c r="AC1160" s="22"/>
      <c r="AD1160" s="22">
        <f t="shared" si="330"/>
        <v>680</v>
      </c>
      <c r="AE1160" s="22"/>
      <c r="AF1160" s="22">
        <f t="shared" si="281"/>
        <v>680</v>
      </c>
      <c r="AH1160" s="22"/>
      <c r="AI1160" s="22"/>
      <c r="AJ1160" s="22">
        <f t="shared" si="331"/>
        <v>680</v>
      </c>
      <c r="AK1160" s="22">
        <f>IF(O1160="(传统)XDSL",VLOOKUP(S1160,[1]续费率明细!C:I,7,FALSE)*1,IF(O1160="GPON+XDSL",VLOOKUP(S1160,[1]续费率明细!C:I,7,FALSE)*1,VLOOKUP(S1160,[1]续费率明细!C:I,5,FALSE)*1))</f>
        <v>15</v>
      </c>
      <c r="AL1160" s="22" t="s">
        <v>1309</v>
      </c>
      <c r="AM1160" s="22"/>
      <c r="AN1160" s="22"/>
      <c r="AO1160" s="22" t="s">
        <v>2063</v>
      </c>
      <c r="AP1160" s="22" t="s">
        <v>2074</v>
      </c>
      <c r="AQ1160" s="22"/>
      <c r="AR1160" s="22"/>
    </row>
    <row r="1161" spans="1:47" s="20" customFormat="1" x14ac:dyDescent="0.15">
      <c r="A1161" s="21" t="s">
        <v>1273</v>
      </c>
      <c r="B1161" s="20" t="s">
        <v>918</v>
      </c>
      <c r="C1161" s="20" t="s">
        <v>919</v>
      </c>
      <c r="D1161" s="20" t="s">
        <v>928</v>
      </c>
      <c r="E1161" s="20" t="s">
        <v>969</v>
      </c>
      <c r="F1161" s="20" t="s">
        <v>1250</v>
      </c>
      <c r="G1161" s="20" t="s">
        <v>2077</v>
      </c>
      <c r="I1161" s="20">
        <v>13532857902</v>
      </c>
      <c r="J1161" s="20" t="s">
        <v>1275</v>
      </c>
      <c r="K1161" s="20" t="s">
        <v>174</v>
      </c>
      <c r="L1161" s="20" t="s">
        <v>1277</v>
      </c>
      <c r="M1161" s="20">
        <v>10</v>
      </c>
      <c r="N1161" s="20">
        <v>10</v>
      </c>
      <c r="O1161" s="20" t="s">
        <v>927</v>
      </c>
      <c r="P1161" s="20" t="s">
        <v>50</v>
      </c>
      <c r="Q1161" s="28"/>
      <c r="R1161" s="21" t="s">
        <v>84</v>
      </c>
      <c r="S1161" s="21"/>
      <c r="T1161" s="21" t="s">
        <v>2076</v>
      </c>
      <c r="U1161" s="21"/>
      <c r="V1161" s="46"/>
      <c r="W1161" s="26"/>
      <c r="X1161" s="26"/>
      <c r="Y1161" s="21">
        <v>2</v>
      </c>
      <c r="Z1161" s="22">
        <f t="shared" si="322"/>
        <v>10</v>
      </c>
      <c r="AA1161" s="20" t="s">
        <v>2065</v>
      </c>
      <c r="AB1161" s="22"/>
      <c r="AC1161" s="22"/>
      <c r="AD1161" s="22"/>
      <c r="AE1161" s="22"/>
      <c r="AF1161" s="22"/>
      <c r="AH1161" s="22"/>
      <c r="AI1161" s="22"/>
      <c r="AJ1161" s="22"/>
      <c r="AK1161" s="22"/>
      <c r="AL1161" s="22"/>
      <c r="AM1161" s="22"/>
      <c r="AN1161" s="22"/>
      <c r="AO1161" s="22" t="s">
        <v>2063</v>
      </c>
      <c r="AP1161" s="22">
        <v>0</v>
      </c>
      <c r="AQ1161" s="22"/>
      <c r="AR1161" s="22"/>
    </row>
    <row r="1162" spans="1:47" s="20" customFormat="1" x14ac:dyDescent="0.15">
      <c r="A1162" s="21" t="s">
        <v>1273</v>
      </c>
      <c r="B1162" s="20" t="s">
        <v>918</v>
      </c>
      <c r="C1162" s="20" t="s">
        <v>919</v>
      </c>
      <c r="D1162" s="20" t="s">
        <v>928</v>
      </c>
      <c r="E1162" s="20" t="s">
        <v>969</v>
      </c>
      <c r="F1162" s="20" t="s">
        <v>1250</v>
      </c>
      <c r="G1162" s="20" t="s">
        <v>2077</v>
      </c>
      <c r="I1162" s="20">
        <v>13532857902</v>
      </c>
      <c r="J1162" s="20" t="s">
        <v>924</v>
      </c>
      <c r="K1162" s="20" t="s">
        <v>174</v>
      </c>
      <c r="L1162" s="20" t="s">
        <v>1376</v>
      </c>
      <c r="M1162" s="20">
        <v>1088</v>
      </c>
      <c r="N1162" s="20">
        <v>1088</v>
      </c>
      <c r="O1162" s="20" t="s">
        <v>927</v>
      </c>
      <c r="P1162" s="20" t="s">
        <v>50</v>
      </c>
      <c r="Q1162" s="28"/>
      <c r="R1162" s="21" t="s">
        <v>84</v>
      </c>
      <c r="S1162" s="25" t="s">
        <v>956</v>
      </c>
      <c r="T1162" s="21" t="s">
        <v>2076</v>
      </c>
      <c r="U1162" s="21"/>
      <c r="V1162" s="46">
        <v>1</v>
      </c>
      <c r="W1162" s="26">
        <f t="shared" ref="W1162:W1168" si="334">V1162</f>
        <v>1</v>
      </c>
      <c r="X1162" s="26"/>
      <c r="Y1162" s="21">
        <v>10</v>
      </c>
      <c r="Z1162" s="22">
        <f t="shared" si="322"/>
        <v>1088</v>
      </c>
      <c r="AA1162" s="20" t="s">
        <v>2007</v>
      </c>
      <c r="AB1162" s="22"/>
      <c r="AC1162" s="22">
        <v>1</v>
      </c>
      <c r="AD1162" s="22"/>
      <c r="AE1162" s="22">
        <f>N1162</f>
        <v>1088</v>
      </c>
      <c r="AF1162" s="22">
        <f t="shared" ref="AF1162:AF1168" si="335">N1162</f>
        <v>1088</v>
      </c>
      <c r="AH1162" s="22"/>
      <c r="AI1162" s="22"/>
      <c r="AJ1162" s="22">
        <f t="shared" ref="AJ1162:AJ1163" si="336">N1162</f>
        <v>1088</v>
      </c>
      <c r="AK1162" s="22">
        <f>IF(O1162="(传统)XDSL",VLOOKUP(S1162,[1]续费率明细!C:I,7,FALSE)*1,IF(O1162="GPON+XDSL",VLOOKUP(S1162,[1]续费率明细!C:I,7,FALSE)*1,VLOOKUP(S1162,[1]续费率明细!C:I,5,FALSE)*1))</f>
        <v>0</v>
      </c>
      <c r="AL1162" s="22" t="s">
        <v>1300</v>
      </c>
      <c r="AM1162" s="22"/>
      <c r="AN1162" s="22"/>
      <c r="AO1162" s="22" t="s">
        <v>2004</v>
      </c>
      <c r="AP1162" s="22" t="s">
        <v>1301</v>
      </c>
      <c r="AQ1162" s="22"/>
      <c r="AR1162" s="22"/>
    </row>
    <row r="1163" spans="1:47" s="20" customFormat="1" x14ac:dyDescent="0.15">
      <c r="A1163" s="21" t="s">
        <v>1273</v>
      </c>
      <c r="B1163" s="20" t="s">
        <v>918</v>
      </c>
      <c r="C1163" s="20" t="s">
        <v>919</v>
      </c>
      <c r="D1163" s="20" t="s">
        <v>936</v>
      </c>
      <c r="E1163" s="20" t="s">
        <v>937</v>
      </c>
      <c r="F1163" s="20" t="s">
        <v>1250</v>
      </c>
      <c r="G1163" s="20" t="s">
        <v>2078</v>
      </c>
      <c r="I1163" s="20">
        <v>15914546268</v>
      </c>
      <c r="J1163" s="20" t="s">
        <v>924</v>
      </c>
      <c r="K1163" s="20" t="s">
        <v>2023</v>
      </c>
      <c r="L1163" s="20" t="s">
        <v>1918</v>
      </c>
      <c r="M1163" s="20">
        <v>680</v>
      </c>
      <c r="N1163" s="20">
        <v>680</v>
      </c>
      <c r="O1163" s="20" t="s">
        <v>927</v>
      </c>
      <c r="P1163" s="20" t="s">
        <v>50</v>
      </c>
      <c r="Q1163" s="28"/>
      <c r="R1163" s="21" t="s">
        <v>60</v>
      </c>
      <c r="S1163" s="25" t="s">
        <v>960</v>
      </c>
      <c r="T1163" s="21" t="s">
        <v>53</v>
      </c>
      <c r="U1163" s="21" t="s">
        <v>2024</v>
      </c>
      <c r="V1163" s="46">
        <v>1</v>
      </c>
      <c r="W1163" s="26">
        <f t="shared" si="334"/>
        <v>1</v>
      </c>
      <c r="X1163" s="26"/>
      <c r="Y1163" s="21">
        <v>4</v>
      </c>
      <c r="Z1163" s="22">
        <f t="shared" si="322"/>
        <v>680</v>
      </c>
      <c r="AA1163" s="20" t="s">
        <v>2007</v>
      </c>
      <c r="AB1163" s="22">
        <v>1</v>
      </c>
      <c r="AC1163" s="22"/>
      <c r="AD1163" s="22">
        <f>N1163</f>
        <v>680</v>
      </c>
      <c r="AE1163" s="22"/>
      <c r="AF1163" s="22">
        <f t="shared" si="335"/>
        <v>680</v>
      </c>
      <c r="AH1163" s="22"/>
      <c r="AI1163" s="22"/>
      <c r="AJ1163" s="22">
        <f t="shared" si="336"/>
        <v>680</v>
      </c>
      <c r="AK1163" s="22">
        <f>IF(O1163="(传统)XDSL",VLOOKUP(S1163,[2]直销续费率明细!C:I,7,FALSE)*1,IF(O1163="GPON+XDSL",VLOOKUP(S1163,[2]直销续费率明细!C:I,7,FALSE)*1,VLOOKUP(S1163,[2]直销续费率明细!C:I,5,FALSE)*1))</f>
        <v>-40</v>
      </c>
      <c r="AL1163" s="22" t="s">
        <v>1309</v>
      </c>
      <c r="AM1163" s="22"/>
      <c r="AN1163" s="22"/>
      <c r="AO1163" s="22" t="s">
        <v>2079</v>
      </c>
      <c r="AP1163" s="22" t="s">
        <v>2080</v>
      </c>
      <c r="AQ1163" s="22"/>
      <c r="AR1163" s="22"/>
      <c r="AS1163" s="20">
        <f>IF(Y1163&gt;=10,VLOOKUP(U1163,[2]提成计算!B:T,19,FALSE),VLOOKUP(U1163,[2]提成计算!B:T,18,FALSE))</f>
        <v>0.06</v>
      </c>
      <c r="AT1163" s="20">
        <f t="shared" ref="AT1163" si="337">IF(AD1163*AS1163&gt;0,AD1163*AS1163,AE1163*AS1163)</f>
        <v>40.799999999999997</v>
      </c>
      <c r="AU1163" s="20">
        <f t="shared" ref="AU1163" si="338">IF(AND(AK1163&lt;0,AK1163+AT1163&lt;0),-AT1163,AK1163)</f>
        <v>-40</v>
      </c>
    </row>
    <row r="1164" spans="1:47" s="20" customFormat="1" x14ac:dyDescent="0.15">
      <c r="A1164" s="21" t="s">
        <v>1273</v>
      </c>
      <c r="B1164" s="20" t="s">
        <v>918</v>
      </c>
      <c r="C1164" s="20" t="s">
        <v>919</v>
      </c>
      <c r="D1164" s="20" t="s">
        <v>928</v>
      </c>
      <c r="E1164" s="20" t="s">
        <v>969</v>
      </c>
      <c r="F1164" s="20" t="s">
        <v>1250</v>
      </c>
      <c r="G1164" s="20" t="s">
        <v>2081</v>
      </c>
      <c r="I1164" s="20">
        <v>13713332786</v>
      </c>
      <c r="J1164" s="20" t="s">
        <v>1268</v>
      </c>
      <c r="K1164" s="20" t="s">
        <v>1979</v>
      </c>
      <c r="L1164" s="20" t="s">
        <v>1358</v>
      </c>
      <c r="M1164" s="20">
        <v>1088</v>
      </c>
      <c r="N1164" s="20">
        <v>1088</v>
      </c>
      <c r="O1164" s="20" t="s">
        <v>927</v>
      </c>
      <c r="P1164" s="20" t="s">
        <v>50</v>
      </c>
      <c r="Q1164" s="28"/>
      <c r="R1164" s="21" t="s">
        <v>84</v>
      </c>
      <c r="S1164" s="21"/>
      <c r="T1164" s="21" t="s">
        <v>53</v>
      </c>
      <c r="U1164" s="21" t="s">
        <v>1292</v>
      </c>
      <c r="V1164" s="46">
        <v>1</v>
      </c>
      <c r="W1164" s="26">
        <f t="shared" si="334"/>
        <v>1</v>
      </c>
      <c r="X1164" s="26">
        <f t="shared" ref="X1164:X1168" si="339">V1164</f>
        <v>1</v>
      </c>
      <c r="Y1164" s="21">
        <v>10</v>
      </c>
      <c r="Z1164" s="22">
        <f t="shared" si="322"/>
        <v>1088</v>
      </c>
      <c r="AA1164" s="20" t="s">
        <v>2082</v>
      </c>
      <c r="AB1164" s="22"/>
      <c r="AC1164" s="22">
        <v>1</v>
      </c>
      <c r="AD1164" s="22"/>
      <c r="AE1164" s="22">
        <f t="shared" ref="AE1164:AE1165" si="340">N1164</f>
        <v>1088</v>
      </c>
      <c r="AF1164" s="22">
        <f t="shared" si="335"/>
        <v>1088</v>
      </c>
      <c r="AG1164" s="20">
        <f>N1164</f>
        <v>1088</v>
      </c>
      <c r="AH1164" s="20" t="str">
        <f>VLOOKUP(U1164,[1]提成计算!B:I,8,FALSE)</f>
        <v xml:space="preserve"> </v>
      </c>
      <c r="AJ1164" s="22"/>
      <c r="AK1164" s="22"/>
      <c r="AL1164" s="22"/>
      <c r="AM1164" s="22"/>
      <c r="AN1164" s="22"/>
      <c r="AO1164" s="22" t="s">
        <v>2083</v>
      </c>
      <c r="AP1164" s="22" t="s">
        <v>1301</v>
      </c>
      <c r="AQ1164" s="22"/>
      <c r="AR1164" s="22"/>
    </row>
    <row r="1165" spans="1:47" s="20" customFormat="1" x14ac:dyDescent="0.15">
      <c r="A1165" s="21" t="s">
        <v>1273</v>
      </c>
      <c r="B1165" s="20" t="s">
        <v>918</v>
      </c>
      <c r="C1165" s="20" t="s">
        <v>919</v>
      </c>
      <c r="D1165" s="20" t="s">
        <v>941</v>
      </c>
      <c r="E1165" s="20" t="s">
        <v>2084</v>
      </c>
      <c r="F1165" s="20" t="s">
        <v>1250</v>
      </c>
      <c r="G1165" s="20" t="s">
        <v>2085</v>
      </c>
      <c r="I1165" s="20">
        <v>13612763671</v>
      </c>
      <c r="J1165" s="20" t="s">
        <v>924</v>
      </c>
      <c r="K1165" s="20" t="s">
        <v>166</v>
      </c>
      <c r="L1165" s="20" t="s">
        <v>1299</v>
      </c>
      <c r="M1165" s="20">
        <v>888</v>
      </c>
      <c r="N1165" s="20">
        <v>888</v>
      </c>
      <c r="O1165" s="20" t="s">
        <v>927</v>
      </c>
      <c r="P1165" s="20" t="s">
        <v>50</v>
      </c>
      <c r="Q1165" s="28"/>
      <c r="R1165" s="21" t="s">
        <v>99</v>
      </c>
      <c r="S1165" s="25" t="s">
        <v>945</v>
      </c>
      <c r="T1165" s="21" t="s">
        <v>2086</v>
      </c>
      <c r="U1165" s="21"/>
      <c r="V1165" s="46">
        <v>1</v>
      </c>
      <c r="W1165" s="26">
        <f t="shared" si="334"/>
        <v>1</v>
      </c>
      <c r="X1165" s="26"/>
      <c r="Y1165" s="21">
        <v>12</v>
      </c>
      <c r="Z1165" s="22">
        <f t="shared" si="322"/>
        <v>888</v>
      </c>
      <c r="AA1165" s="20" t="s">
        <v>2087</v>
      </c>
      <c r="AB1165" s="22"/>
      <c r="AC1165" s="22">
        <v>1</v>
      </c>
      <c r="AD1165" s="22"/>
      <c r="AE1165" s="22">
        <f t="shared" si="340"/>
        <v>888</v>
      </c>
      <c r="AF1165" s="22">
        <f t="shared" si="335"/>
        <v>888</v>
      </c>
      <c r="AH1165" s="22"/>
      <c r="AI1165" s="22"/>
      <c r="AJ1165" s="22">
        <f t="shared" ref="AJ1165:AJ1166" si="341">N1165</f>
        <v>888</v>
      </c>
      <c r="AK1165" s="22">
        <f>IF(O1165="(传统)XDSL",VLOOKUP(S1165,[1]续费率明细!C:I,7,FALSE)*1,IF(O1165="GPON+XDSL",VLOOKUP(S1165,[1]续费率明细!C:I,7,FALSE)*1,VLOOKUP(S1165,[1]续费率明细!C:I,5,FALSE)*1))</f>
        <v>15</v>
      </c>
      <c r="AL1165" s="22" t="s">
        <v>1309</v>
      </c>
      <c r="AM1165" s="22"/>
      <c r="AN1165" s="22"/>
      <c r="AO1165" s="22" t="s">
        <v>2088</v>
      </c>
      <c r="AP1165" s="22" t="s">
        <v>1301</v>
      </c>
      <c r="AQ1165" s="22"/>
      <c r="AR1165" s="22"/>
    </row>
    <row r="1166" spans="1:47" s="20" customFormat="1" x14ac:dyDescent="0.15">
      <c r="A1166" s="21" t="s">
        <v>1273</v>
      </c>
      <c r="B1166" s="20" t="s">
        <v>918</v>
      </c>
      <c r="C1166" s="20" t="s">
        <v>919</v>
      </c>
      <c r="D1166" s="20" t="s">
        <v>973</v>
      </c>
      <c r="E1166" s="20" t="s">
        <v>2089</v>
      </c>
      <c r="F1166" s="20" t="s">
        <v>1250</v>
      </c>
      <c r="G1166" s="20" t="s">
        <v>2090</v>
      </c>
      <c r="I1166" s="20">
        <v>13790204710</v>
      </c>
      <c r="J1166" s="20" t="s">
        <v>924</v>
      </c>
      <c r="K1166" s="20" t="s">
        <v>2039</v>
      </c>
      <c r="L1166" s="20" t="s">
        <v>1918</v>
      </c>
      <c r="M1166" s="20">
        <v>680</v>
      </c>
      <c r="N1166" s="20">
        <v>680</v>
      </c>
      <c r="O1166" s="20" t="s">
        <v>927</v>
      </c>
      <c r="P1166" s="20" t="s">
        <v>50</v>
      </c>
      <c r="Q1166" s="28"/>
      <c r="R1166" s="21" t="s">
        <v>249</v>
      </c>
      <c r="S1166" s="25" t="s">
        <v>1378</v>
      </c>
      <c r="T1166" s="21" t="s">
        <v>53</v>
      </c>
      <c r="U1166" s="21" t="s">
        <v>711</v>
      </c>
      <c r="V1166" s="46">
        <v>1</v>
      </c>
      <c r="W1166" s="26">
        <f t="shared" si="334"/>
        <v>1</v>
      </c>
      <c r="X1166" s="26"/>
      <c r="Y1166" s="21">
        <v>4</v>
      </c>
      <c r="Z1166" s="22">
        <f t="shared" si="322"/>
        <v>680</v>
      </c>
      <c r="AA1166" s="20" t="s">
        <v>2082</v>
      </c>
      <c r="AB1166" s="22">
        <v>1</v>
      </c>
      <c r="AC1166" s="22"/>
      <c r="AD1166" s="22">
        <f>N1166</f>
        <v>680</v>
      </c>
      <c r="AE1166" s="22"/>
      <c r="AF1166" s="22">
        <f t="shared" si="335"/>
        <v>680</v>
      </c>
      <c r="AH1166" s="22"/>
      <c r="AI1166" s="22"/>
      <c r="AJ1166" s="22">
        <f t="shared" si="341"/>
        <v>680</v>
      </c>
      <c r="AK1166" s="22">
        <f>IF(O1166="(传统)XDSL",VLOOKUP(S1166,[2]直销续费率明细!C:I,7,FALSE)*1,IF(O1166="GPON+XDSL",VLOOKUP(S1166,[2]直销续费率明细!C:I,7,FALSE)*1,VLOOKUP(S1166,[2]直销续费率明细!C:I,5,FALSE)*1))</f>
        <v>-40</v>
      </c>
      <c r="AL1166" s="22" t="s">
        <v>1309</v>
      </c>
      <c r="AM1166" s="22"/>
      <c r="AN1166" s="22"/>
      <c r="AO1166" s="22" t="s">
        <v>1279</v>
      </c>
      <c r="AP1166" s="22" t="s">
        <v>1919</v>
      </c>
      <c r="AQ1166" s="22"/>
      <c r="AR1166" s="22"/>
      <c r="AS1166" s="20">
        <f>IF(Y1166&gt;=10,VLOOKUP(U1166,[2]提成计算!B:T,19,FALSE),VLOOKUP(U1166,[2]提成计算!B:T,18,FALSE))</f>
        <v>0.06</v>
      </c>
      <c r="AT1166" s="20">
        <f t="shared" ref="AT1166" si="342">IF(AD1166*AS1166&gt;0,AD1166*AS1166,AE1166*AS1166)</f>
        <v>40.799999999999997</v>
      </c>
      <c r="AU1166" s="20">
        <f t="shared" ref="AU1166" si="343">IF(AND(AK1166&lt;0,AK1166+AT1166&lt;0),-AT1166,AK1166)</f>
        <v>-40</v>
      </c>
    </row>
    <row r="1167" spans="1:47" s="20" customFormat="1" x14ac:dyDescent="0.15">
      <c r="A1167" s="21" t="s">
        <v>1273</v>
      </c>
      <c r="B1167" s="20" t="s">
        <v>918</v>
      </c>
      <c r="C1167" s="20" t="s">
        <v>919</v>
      </c>
      <c r="D1167" s="20" t="s">
        <v>941</v>
      </c>
      <c r="E1167" s="20" t="s">
        <v>1487</v>
      </c>
      <c r="F1167" s="20" t="s">
        <v>1250</v>
      </c>
      <c r="G1167" s="20" t="s">
        <v>2091</v>
      </c>
      <c r="I1167" s="20">
        <v>13480009962</v>
      </c>
      <c r="J1167" s="20" t="s">
        <v>1268</v>
      </c>
      <c r="K1167" s="20" t="s">
        <v>1260</v>
      </c>
      <c r="L1167" s="20" t="s">
        <v>1358</v>
      </c>
      <c r="M1167" s="20">
        <v>1088</v>
      </c>
      <c r="N1167" s="20">
        <v>1088</v>
      </c>
      <c r="O1167" s="20" t="s">
        <v>927</v>
      </c>
      <c r="P1167" s="20" t="s">
        <v>50</v>
      </c>
      <c r="Q1167" s="28"/>
      <c r="R1167" s="21" t="s">
        <v>99</v>
      </c>
      <c r="S1167" s="21"/>
      <c r="T1167" s="21" t="s">
        <v>53</v>
      </c>
      <c r="U1167" s="21" t="s">
        <v>1903</v>
      </c>
      <c r="V1167" s="46">
        <v>1</v>
      </c>
      <c r="W1167" s="26">
        <f t="shared" si="334"/>
        <v>1</v>
      </c>
      <c r="X1167" s="26">
        <f t="shared" si="339"/>
        <v>1</v>
      </c>
      <c r="Y1167" s="21">
        <v>10</v>
      </c>
      <c r="Z1167" s="22">
        <f t="shared" si="322"/>
        <v>1088</v>
      </c>
      <c r="AA1167" s="20" t="s">
        <v>1278</v>
      </c>
      <c r="AB1167" s="22"/>
      <c r="AC1167" s="22">
        <v>1</v>
      </c>
      <c r="AD1167" s="22"/>
      <c r="AE1167" s="22">
        <f t="shared" ref="AE1167:AE1168" si="344">N1167</f>
        <v>1088</v>
      </c>
      <c r="AF1167" s="22">
        <f t="shared" si="335"/>
        <v>1088</v>
      </c>
      <c r="AG1167" s="20">
        <f t="shared" ref="AG1167:AG1168" si="345">N1167</f>
        <v>1088</v>
      </c>
      <c r="AH1167" s="20" t="str">
        <f>VLOOKUP(U1167,[1]提成计算!B:I,8,FALSE)</f>
        <v xml:space="preserve"> </v>
      </c>
      <c r="AJ1167" s="22"/>
      <c r="AK1167" s="22"/>
      <c r="AL1167" s="22"/>
      <c r="AM1167" s="22"/>
      <c r="AN1167" s="22"/>
      <c r="AO1167" s="22" t="s">
        <v>2092</v>
      </c>
      <c r="AP1167" s="22" t="s">
        <v>1301</v>
      </c>
      <c r="AQ1167" s="22"/>
      <c r="AR1167" s="22"/>
    </row>
    <row r="1168" spans="1:47" s="20" customFormat="1" x14ac:dyDescent="0.15">
      <c r="A1168" s="21" t="s">
        <v>1273</v>
      </c>
      <c r="B1168" s="20" t="s">
        <v>918</v>
      </c>
      <c r="C1168" s="20" t="s">
        <v>919</v>
      </c>
      <c r="D1168" s="20" t="s">
        <v>941</v>
      </c>
      <c r="E1168" s="20" t="s">
        <v>1339</v>
      </c>
      <c r="F1168" s="20" t="s">
        <v>1250</v>
      </c>
      <c r="G1168" s="20" t="s">
        <v>2093</v>
      </c>
      <c r="I1168" s="20">
        <v>13829206679</v>
      </c>
      <c r="J1168" s="20" t="s">
        <v>1268</v>
      </c>
      <c r="K1168" s="20" t="s">
        <v>166</v>
      </c>
      <c r="L1168" s="20" t="s">
        <v>1358</v>
      </c>
      <c r="M1168" s="20">
        <v>1088</v>
      </c>
      <c r="N1168" s="20">
        <v>1088</v>
      </c>
      <c r="O1168" s="20" t="s">
        <v>927</v>
      </c>
      <c r="P1168" s="20" t="s">
        <v>50</v>
      </c>
      <c r="Q1168" s="28"/>
      <c r="R1168" s="21" t="s">
        <v>99</v>
      </c>
      <c r="S1168" s="21"/>
      <c r="T1168" s="21" t="s">
        <v>2094</v>
      </c>
      <c r="U1168" s="21"/>
      <c r="V1168" s="46">
        <v>1</v>
      </c>
      <c r="W1168" s="26">
        <f t="shared" si="334"/>
        <v>1</v>
      </c>
      <c r="X1168" s="26">
        <f t="shared" si="339"/>
        <v>1</v>
      </c>
      <c r="Y1168" s="21">
        <v>10</v>
      </c>
      <c r="Z1168" s="22">
        <f t="shared" si="322"/>
        <v>1088</v>
      </c>
      <c r="AA1168" s="20" t="s">
        <v>2095</v>
      </c>
      <c r="AB1168" s="22"/>
      <c r="AC1168" s="22">
        <v>1</v>
      </c>
      <c r="AD1168" s="22"/>
      <c r="AE1168" s="22">
        <f t="shared" si="344"/>
        <v>1088</v>
      </c>
      <c r="AF1168" s="22">
        <f t="shared" si="335"/>
        <v>1088</v>
      </c>
      <c r="AG1168" s="20">
        <f t="shared" si="345"/>
        <v>1088</v>
      </c>
      <c r="AJ1168" s="22"/>
      <c r="AK1168" s="22"/>
      <c r="AL1168" s="22"/>
      <c r="AM1168" s="22"/>
      <c r="AN1168" s="22"/>
      <c r="AO1168" s="22" t="s">
        <v>2092</v>
      </c>
      <c r="AP1168" s="22" t="s">
        <v>1301</v>
      </c>
      <c r="AQ1168" s="22"/>
      <c r="AR1168" s="22"/>
    </row>
    <row r="1169" spans="1:47" s="20" customFormat="1" x14ac:dyDescent="0.15">
      <c r="A1169" s="21" t="s">
        <v>1273</v>
      </c>
      <c r="B1169" s="20" t="s">
        <v>918</v>
      </c>
      <c r="C1169" s="20" t="s">
        <v>919</v>
      </c>
      <c r="D1169" s="20" t="s">
        <v>928</v>
      </c>
      <c r="E1169" s="20" t="s">
        <v>2096</v>
      </c>
      <c r="F1169" s="20" t="s">
        <v>1250</v>
      </c>
      <c r="G1169" s="20" t="s">
        <v>2097</v>
      </c>
      <c r="I1169" s="20">
        <v>13713002344</v>
      </c>
      <c r="J1169" s="20" t="s">
        <v>1500</v>
      </c>
      <c r="K1169" s="20" t="s">
        <v>83</v>
      </c>
      <c r="L1169" s="20" t="s">
        <v>1277</v>
      </c>
      <c r="M1169" s="20">
        <v>-250</v>
      </c>
      <c r="N1169" s="20">
        <v>-250</v>
      </c>
      <c r="O1169" s="20" t="s">
        <v>2098</v>
      </c>
      <c r="P1169" s="20" t="s">
        <v>1910</v>
      </c>
      <c r="Q1169" s="28"/>
      <c r="R1169" s="21" t="s">
        <v>84</v>
      </c>
      <c r="S1169" s="21"/>
      <c r="T1169" s="21" t="s">
        <v>53</v>
      </c>
      <c r="U1169" s="21" t="s">
        <v>85</v>
      </c>
      <c r="V1169" s="46"/>
      <c r="W1169" s="26"/>
      <c r="X1169" s="26"/>
      <c r="Y1169" s="21">
        <v>2</v>
      </c>
      <c r="Z1169" s="22">
        <f t="shared" si="322"/>
        <v>-250</v>
      </c>
      <c r="AA1169" s="20" t="s">
        <v>1911</v>
      </c>
      <c r="AB1169" s="22"/>
      <c r="AC1169" s="22"/>
      <c r="AD1169" s="22"/>
      <c r="AE1169" s="22"/>
      <c r="AF1169" s="22"/>
      <c r="AH1169" s="22"/>
      <c r="AI1169" s="22"/>
      <c r="AJ1169" s="22"/>
      <c r="AK1169" s="22"/>
      <c r="AL1169" s="22"/>
      <c r="AM1169" s="22"/>
      <c r="AN1169" s="22"/>
      <c r="AO1169" s="22" t="s">
        <v>2092</v>
      </c>
      <c r="AP1169" s="22">
        <v>0</v>
      </c>
      <c r="AQ1169" s="22"/>
      <c r="AR1169" s="22"/>
    </row>
    <row r="1170" spans="1:47" s="20" customFormat="1" x14ac:dyDescent="0.15">
      <c r="A1170" s="21" t="s">
        <v>1273</v>
      </c>
      <c r="B1170" s="20" t="s">
        <v>918</v>
      </c>
      <c r="C1170" s="20" t="s">
        <v>919</v>
      </c>
      <c r="D1170" s="20" t="s">
        <v>936</v>
      </c>
      <c r="E1170" s="20" t="s">
        <v>963</v>
      </c>
      <c r="F1170" s="20" t="s">
        <v>1250</v>
      </c>
      <c r="G1170" s="20" t="s">
        <v>2099</v>
      </c>
      <c r="I1170" s="20">
        <v>13412644157</v>
      </c>
      <c r="J1170" s="20" t="s">
        <v>1268</v>
      </c>
      <c r="K1170" s="20" t="s">
        <v>1895</v>
      </c>
      <c r="L1170" s="20" t="s">
        <v>1898</v>
      </c>
      <c r="M1170" s="20">
        <v>1398</v>
      </c>
      <c r="N1170" s="20">
        <v>1398</v>
      </c>
      <c r="O1170" s="20" t="s">
        <v>927</v>
      </c>
      <c r="P1170" s="20" t="s">
        <v>50</v>
      </c>
      <c r="Q1170" s="28"/>
      <c r="R1170" s="21" t="s">
        <v>60</v>
      </c>
      <c r="S1170" s="21"/>
      <c r="T1170" s="21" t="s">
        <v>2094</v>
      </c>
      <c r="U1170" s="21"/>
      <c r="V1170" s="46">
        <v>1</v>
      </c>
      <c r="W1170" s="26">
        <f t="shared" ref="W1170:W1201" si="346">V1170</f>
        <v>1</v>
      </c>
      <c r="X1170" s="26">
        <f t="shared" ref="X1170:X1201" si="347">V1170</f>
        <v>1</v>
      </c>
      <c r="Y1170" s="21">
        <v>20</v>
      </c>
      <c r="Z1170" s="22">
        <f t="shared" si="322"/>
        <v>1398</v>
      </c>
      <c r="AA1170" s="20" t="s">
        <v>2087</v>
      </c>
      <c r="AB1170" s="22"/>
      <c r="AC1170" s="22">
        <v>1</v>
      </c>
      <c r="AD1170" s="22"/>
      <c r="AE1170" s="22">
        <f>N1170</f>
        <v>1398</v>
      </c>
      <c r="AF1170" s="22">
        <f t="shared" ref="AF1170:AF1201" si="348">N1170</f>
        <v>1398</v>
      </c>
      <c r="AG1170" s="20">
        <f>N1170</f>
        <v>1398</v>
      </c>
      <c r="AJ1170" s="22"/>
      <c r="AK1170" s="22"/>
      <c r="AL1170" s="22"/>
      <c r="AM1170" s="22"/>
      <c r="AN1170" s="22"/>
      <c r="AO1170" s="22" t="s">
        <v>2100</v>
      </c>
      <c r="AP1170" s="22" t="s">
        <v>1301</v>
      </c>
      <c r="AQ1170" s="22"/>
      <c r="AR1170" s="22"/>
    </row>
    <row r="1171" spans="1:47" x14ac:dyDescent="0.15">
      <c r="A1171" s="21" t="s">
        <v>1273</v>
      </c>
      <c r="B1171" s="20" t="s">
        <v>918</v>
      </c>
      <c r="C1171" s="20" t="s">
        <v>919</v>
      </c>
      <c r="D1171" s="20" t="s">
        <v>973</v>
      </c>
      <c r="E1171" s="20" t="s">
        <v>1953</v>
      </c>
      <c r="F1171" s="20" t="s">
        <v>1250</v>
      </c>
      <c r="G1171" s="20" t="s">
        <v>2101</v>
      </c>
      <c r="H1171" s="20"/>
      <c r="I1171" s="20">
        <v>13412072052</v>
      </c>
      <c r="J1171" s="20" t="s">
        <v>924</v>
      </c>
      <c r="K1171" s="20" t="s">
        <v>174</v>
      </c>
      <c r="L1171" s="20" t="s">
        <v>1918</v>
      </c>
      <c r="M1171" s="20">
        <v>680</v>
      </c>
      <c r="N1171" s="20">
        <v>680</v>
      </c>
      <c r="O1171" s="20" t="s">
        <v>927</v>
      </c>
      <c r="P1171" s="20" t="s">
        <v>50</v>
      </c>
      <c r="Q1171" s="28"/>
      <c r="R1171" s="21" t="s">
        <v>249</v>
      </c>
      <c r="S1171" s="25" t="s">
        <v>1955</v>
      </c>
      <c r="T1171" s="21" t="s">
        <v>2102</v>
      </c>
      <c r="U1171" s="21"/>
      <c r="V1171" s="46">
        <v>1</v>
      </c>
      <c r="W1171" s="26">
        <f t="shared" si="346"/>
        <v>1</v>
      </c>
      <c r="Y1171" s="21">
        <v>4</v>
      </c>
      <c r="Z1171" s="22">
        <f t="shared" si="322"/>
        <v>680</v>
      </c>
      <c r="AA1171" s="20" t="s">
        <v>2103</v>
      </c>
      <c r="AB1171" s="22">
        <v>1</v>
      </c>
      <c r="AC1171" s="22"/>
      <c r="AD1171" s="22">
        <f>N1171</f>
        <v>680</v>
      </c>
      <c r="AE1171" s="22"/>
      <c r="AF1171" s="22">
        <f t="shared" si="348"/>
        <v>680</v>
      </c>
      <c r="AG1171" s="20"/>
      <c r="AH1171" s="22"/>
      <c r="AI1171" s="22"/>
      <c r="AJ1171" s="22">
        <f>N1171</f>
        <v>680</v>
      </c>
      <c r="AK1171" s="22">
        <f>IF(O1171="(传统)XDSL",VLOOKUP(S1171,[1]续费率明细!C:I,7,FALSE)*1,IF(O1171="GPON+XDSL",VLOOKUP(S1171,[1]续费率明细!C:I,7,FALSE)*1,VLOOKUP(S1171,[1]续费率明细!C:I,5,FALSE)*1))</f>
        <v>-40</v>
      </c>
      <c r="AL1171" s="22" t="s">
        <v>1300</v>
      </c>
      <c r="AM1171" s="22"/>
      <c r="AN1171" s="22"/>
      <c r="AO1171" s="22" t="s">
        <v>1279</v>
      </c>
      <c r="AP1171" s="22" t="s">
        <v>1919</v>
      </c>
      <c r="AS1171" s="20"/>
      <c r="AT1171" s="20"/>
      <c r="AU1171" s="20"/>
    </row>
    <row r="1172" spans="1:47" x14ac:dyDescent="0.15">
      <c r="A1172" s="21" t="s">
        <v>1273</v>
      </c>
      <c r="B1172" s="20" t="s">
        <v>918</v>
      </c>
      <c r="C1172" s="20" t="s">
        <v>919</v>
      </c>
      <c r="D1172" s="20" t="s">
        <v>941</v>
      </c>
      <c r="E1172" s="20" t="s">
        <v>1487</v>
      </c>
      <c r="F1172" s="20" t="s">
        <v>1250</v>
      </c>
      <c r="G1172" s="20" t="s">
        <v>2104</v>
      </c>
      <c r="H1172" s="20"/>
      <c r="I1172" s="20">
        <v>13809274613</v>
      </c>
      <c r="J1172" s="20" t="s">
        <v>1268</v>
      </c>
      <c r="K1172" s="20" t="s">
        <v>1260</v>
      </c>
      <c r="L1172" s="20" t="s">
        <v>1358</v>
      </c>
      <c r="M1172" s="20">
        <v>1088</v>
      </c>
      <c r="N1172" s="20">
        <v>1088</v>
      </c>
      <c r="O1172" s="20" t="s">
        <v>927</v>
      </c>
      <c r="P1172" s="20" t="s">
        <v>50</v>
      </c>
      <c r="Q1172" s="28"/>
      <c r="R1172" s="21" t="s">
        <v>99</v>
      </c>
      <c r="S1172" s="21"/>
      <c r="T1172" s="21" t="s">
        <v>53</v>
      </c>
      <c r="U1172" s="21" t="s">
        <v>1903</v>
      </c>
      <c r="V1172" s="46">
        <v>1</v>
      </c>
      <c r="W1172" s="26">
        <f t="shared" si="346"/>
        <v>1</v>
      </c>
      <c r="X1172" s="26">
        <f t="shared" si="347"/>
        <v>1</v>
      </c>
      <c r="Y1172" s="21">
        <v>10</v>
      </c>
      <c r="Z1172" s="22">
        <f t="shared" si="322"/>
        <v>1088</v>
      </c>
      <c r="AA1172" s="20" t="s">
        <v>1278</v>
      </c>
      <c r="AB1172" s="22"/>
      <c r="AC1172" s="22">
        <v>1</v>
      </c>
      <c r="AD1172" s="22"/>
      <c r="AE1172" s="22">
        <f t="shared" ref="AE1172:AE1174" si="349">N1172</f>
        <v>1088</v>
      </c>
      <c r="AF1172" s="22">
        <f t="shared" si="348"/>
        <v>1088</v>
      </c>
      <c r="AG1172" s="20">
        <f>N1172</f>
        <v>1088</v>
      </c>
      <c r="AH1172" s="20" t="str">
        <f>VLOOKUP(U1172,[1]提成计算!B:I,8,FALSE)</f>
        <v xml:space="preserve"> </v>
      </c>
      <c r="AI1172" s="20"/>
      <c r="AJ1172" s="22"/>
      <c r="AK1172" s="22"/>
      <c r="AM1172" s="22"/>
      <c r="AN1172" s="22"/>
      <c r="AO1172" s="22" t="s">
        <v>1279</v>
      </c>
      <c r="AP1172" s="22" t="s">
        <v>1301</v>
      </c>
      <c r="AS1172" s="20"/>
      <c r="AT1172" s="20"/>
      <c r="AU1172" s="20"/>
    </row>
    <row r="1173" spans="1:47" x14ac:dyDescent="0.15">
      <c r="A1173" s="21" t="s">
        <v>1273</v>
      </c>
      <c r="B1173" s="20" t="s">
        <v>918</v>
      </c>
      <c r="C1173" s="20" t="s">
        <v>919</v>
      </c>
      <c r="D1173" s="20" t="s">
        <v>928</v>
      </c>
      <c r="E1173" s="20" t="s">
        <v>1986</v>
      </c>
      <c r="F1173" s="20" t="s">
        <v>1250</v>
      </c>
      <c r="G1173" s="20" t="s">
        <v>2105</v>
      </c>
      <c r="H1173" s="20"/>
      <c r="I1173" s="20">
        <v>15917723770</v>
      </c>
      <c r="J1173" s="20" t="s">
        <v>924</v>
      </c>
      <c r="K1173" s="20" t="s">
        <v>1979</v>
      </c>
      <c r="L1173" s="20" t="s">
        <v>1299</v>
      </c>
      <c r="M1173" s="20">
        <v>888</v>
      </c>
      <c r="N1173" s="20">
        <v>888</v>
      </c>
      <c r="O1173" s="20" t="s">
        <v>927</v>
      </c>
      <c r="P1173" s="20" t="s">
        <v>50</v>
      </c>
      <c r="Q1173" s="28"/>
      <c r="R1173" s="21" t="s">
        <v>84</v>
      </c>
      <c r="S1173" s="25" t="s">
        <v>956</v>
      </c>
      <c r="T1173" s="21" t="s">
        <v>53</v>
      </c>
      <c r="U1173" s="21" t="s">
        <v>1292</v>
      </c>
      <c r="V1173" s="46">
        <v>1</v>
      </c>
      <c r="W1173" s="26">
        <f t="shared" si="346"/>
        <v>1</v>
      </c>
      <c r="Y1173" s="21">
        <v>12</v>
      </c>
      <c r="Z1173" s="22">
        <f t="shared" si="322"/>
        <v>888</v>
      </c>
      <c r="AA1173" s="20" t="s">
        <v>1278</v>
      </c>
      <c r="AB1173" s="22"/>
      <c r="AC1173" s="22">
        <v>1</v>
      </c>
      <c r="AD1173" s="22"/>
      <c r="AE1173" s="22">
        <f t="shared" si="349"/>
        <v>888</v>
      </c>
      <c r="AF1173" s="22">
        <f t="shared" si="348"/>
        <v>888</v>
      </c>
      <c r="AG1173" s="20"/>
      <c r="AH1173" s="22"/>
      <c r="AI1173" s="22"/>
      <c r="AJ1173" s="22">
        <f t="shared" ref="AJ1173:AJ1178" si="350">N1173</f>
        <v>888</v>
      </c>
      <c r="AK1173" s="22">
        <f>IF(O1173="(传统)XDSL",VLOOKUP(S1173,[2]直销续费率明细!C:I,7,FALSE)*1,IF(O1173="GPON+XDSL",VLOOKUP(S1173,[2]直销续费率明细!C:I,7,FALSE)*1,VLOOKUP(S1173,[2]直销续费率明细!C:I,5,FALSE)*1))</f>
        <v>25</v>
      </c>
      <c r="AL1173" s="22" t="s">
        <v>1300</v>
      </c>
      <c r="AM1173" s="22"/>
      <c r="AN1173" s="22"/>
      <c r="AO1173" s="22" t="s">
        <v>1279</v>
      </c>
      <c r="AP1173" s="22" t="s">
        <v>1301</v>
      </c>
      <c r="AS1173" s="20">
        <f>IF(Y1173&gt;=10,VLOOKUP(U1173,[2]提成计算!B:T,19,FALSE),VLOOKUP(U1173,[2]提成计算!B:T,18,FALSE))</f>
        <v>0.09</v>
      </c>
      <c r="AT1173" s="20">
        <f t="shared" ref="AT1173:AT1178" si="351">IF(AD1173*AS1173&gt;0,AD1173*AS1173,AE1173*AS1173)</f>
        <v>79.92</v>
      </c>
      <c r="AU1173" s="20">
        <f t="shared" ref="AU1173:AU1178" si="352">IF(AND(AK1173&lt;0,AK1173+AT1173&lt;0),-AT1173,AK1173)</f>
        <v>25</v>
      </c>
    </row>
    <row r="1174" spans="1:47" x14ac:dyDescent="0.15">
      <c r="A1174" s="21" t="s">
        <v>1273</v>
      </c>
      <c r="B1174" s="20" t="s">
        <v>918</v>
      </c>
      <c r="C1174" s="20" t="s">
        <v>919</v>
      </c>
      <c r="D1174" s="20" t="s">
        <v>920</v>
      </c>
      <c r="E1174" s="20" t="s">
        <v>979</v>
      </c>
      <c r="F1174" s="20" t="s">
        <v>1250</v>
      </c>
      <c r="G1174" s="20" t="s">
        <v>2106</v>
      </c>
      <c r="H1174" s="20"/>
      <c r="I1174" s="20">
        <v>18819086969</v>
      </c>
      <c r="J1174" s="20" t="s">
        <v>924</v>
      </c>
      <c r="K1174" s="20" t="s">
        <v>160</v>
      </c>
      <c r="L1174" s="20" t="s">
        <v>1299</v>
      </c>
      <c r="M1174" s="20">
        <v>888</v>
      </c>
      <c r="N1174" s="20">
        <v>888</v>
      </c>
      <c r="O1174" s="20" t="s">
        <v>927</v>
      </c>
      <c r="P1174" s="20" t="s">
        <v>50</v>
      </c>
      <c r="Q1174" s="28"/>
      <c r="R1174" s="21" t="s">
        <v>161</v>
      </c>
      <c r="S1174" s="25" t="s">
        <v>981</v>
      </c>
      <c r="T1174" s="21" t="s">
        <v>53</v>
      </c>
      <c r="U1174" s="21" t="s">
        <v>162</v>
      </c>
      <c r="V1174" s="46">
        <v>1</v>
      </c>
      <c r="W1174" s="26">
        <f t="shared" si="346"/>
        <v>1</v>
      </c>
      <c r="Y1174" s="21">
        <v>12</v>
      </c>
      <c r="Z1174" s="22">
        <f t="shared" si="322"/>
        <v>888</v>
      </c>
      <c r="AA1174" s="20" t="s">
        <v>1278</v>
      </c>
      <c r="AB1174" s="22"/>
      <c r="AC1174" s="22">
        <v>1</v>
      </c>
      <c r="AD1174" s="22"/>
      <c r="AE1174" s="22">
        <f t="shared" si="349"/>
        <v>888</v>
      </c>
      <c r="AF1174" s="22">
        <f t="shared" si="348"/>
        <v>888</v>
      </c>
      <c r="AG1174" s="20"/>
      <c r="AH1174" s="22"/>
      <c r="AI1174" s="22"/>
      <c r="AJ1174" s="22">
        <f t="shared" si="350"/>
        <v>888</v>
      </c>
      <c r="AK1174" s="22">
        <f>IF(O1174="(传统)XDSL",VLOOKUP(S1174,[2]直销续费率明细!C:I,7,FALSE)*1,IF(O1174="GPON+XDSL",VLOOKUP(S1174,[2]直销续费率明细!C:I,7,FALSE)*1,VLOOKUP(S1174,[2]直销续费率明细!C:I,5,FALSE)*1))</f>
        <v>-40</v>
      </c>
      <c r="AL1174" s="22" t="s">
        <v>1300</v>
      </c>
      <c r="AM1174" s="22"/>
      <c r="AN1174" s="22"/>
      <c r="AO1174" s="22" t="s">
        <v>1279</v>
      </c>
      <c r="AP1174" s="22" t="s">
        <v>1301</v>
      </c>
      <c r="AS1174" s="20">
        <f>IF(Y1174&gt;=10,VLOOKUP(U1174,[2]提成计算!B:T,19,FALSE),VLOOKUP(U1174,[2]提成计算!B:T,18,FALSE))</f>
        <v>0.09</v>
      </c>
      <c r="AT1174" s="20">
        <f t="shared" si="351"/>
        <v>79.92</v>
      </c>
      <c r="AU1174" s="20">
        <f t="shared" si="352"/>
        <v>-40</v>
      </c>
    </row>
    <row r="1175" spans="1:47" x14ac:dyDescent="0.15">
      <c r="A1175" s="21" t="s">
        <v>1273</v>
      </c>
      <c r="B1175" s="20" t="s">
        <v>918</v>
      </c>
      <c r="C1175" s="20" t="s">
        <v>919</v>
      </c>
      <c r="D1175" s="20" t="s">
        <v>973</v>
      </c>
      <c r="E1175" s="20" t="s">
        <v>2089</v>
      </c>
      <c r="F1175" s="20" t="s">
        <v>1250</v>
      </c>
      <c r="G1175" s="20" t="s">
        <v>2107</v>
      </c>
      <c r="H1175" s="20"/>
      <c r="I1175" s="20">
        <v>13612659831</v>
      </c>
      <c r="J1175" s="20" t="s">
        <v>924</v>
      </c>
      <c r="K1175" s="20" t="s">
        <v>521</v>
      </c>
      <c r="L1175" s="20" t="s">
        <v>1918</v>
      </c>
      <c r="M1175" s="20">
        <v>680</v>
      </c>
      <c r="N1175" s="20">
        <v>680</v>
      </c>
      <c r="O1175" s="20" t="s">
        <v>1262</v>
      </c>
      <c r="P1175" s="20" t="s">
        <v>50</v>
      </c>
      <c r="Q1175" s="28"/>
      <c r="R1175" s="21" t="s">
        <v>249</v>
      </c>
      <c r="S1175" s="25" t="s">
        <v>1378</v>
      </c>
      <c r="T1175" s="21" t="s">
        <v>53</v>
      </c>
      <c r="U1175" s="21" t="s">
        <v>522</v>
      </c>
      <c r="V1175" s="46">
        <v>1</v>
      </c>
      <c r="W1175" s="26">
        <f t="shared" si="346"/>
        <v>1</v>
      </c>
      <c r="Y1175" s="21">
        <v>4</v>
      </c>
      <c r="Z1175" s="22">
        <f t="shared" si="322"/>
        <v>680</v>
      </c>
      <c r="AA1175" s="20" t="s">
        <v>1278</v>
      </c>
      <c r="AB1175" s="22">
        <v>1</v>
      </c>
      <c r="AC1175" s="22"/>
      <c r="AD1175" s="22">
        <f>N1175</f>
        <v>680</v>
      </c>
      <c r="AE1175" s="22"/>
      <c r="AF1175" s="22">
        <f t="shared" si="348"/>
        <v>680</v>
      </c>
      <c r="AG1175" s="20"/>
      <c r="AH1175" s="22"/>
      <c r="AI1175" s="22"/>
      <c r="AJ1175" s="22">
        <f t="shared" si="350"/>
        <v>680</v>
      </c>
      <c r="AK1175" s="22">
        <f>IF(O1175="(传统)XDSL",VLOOKUP(S1175,[2]直销续费率明细!C:I,7,FALSE)*1,IF(O1175="GPON+XDSL",VLOOKUP(S1175,[2]直销续费率明细!C:I,7,FALSE)*1,VLOOKUP(S1175,[2]直销续费率明细!C:I,5,FALSE)*1))</f>
        <v>-40</v>
      </c>
      <c r="AL1175" s="22" t="s">
        <v>1309</v>
      </c>
      <c r="AM1175" s="22"/>
      <c r="AN1175" s="22"/>
      <c r="AO1175" s="22" t="s">
        <v>1279</v>
      </c>
      <c r="AP1175" s="22" t="s">
        <v>1919</v>
      </c>
      <c r="AS1175" s="20">
        <f>IF(Y1175&gt;=10,VLOOKUP(U1175,[2]提成计算!B:T,19,FALSE),VLOOKUP(U1175,[2]提成计算!B:T,18,FALSE))</f>
        <v>0.06</v>
      </c>
      <c r="AT1175" s="20">
        <f t="shared" si="351"/>
        <v>40.799999999999997</v>
      </c>
      <c r="AU1175" s="20">
        <f t="shared" si="352"/>
        <v>-40</v>
      </c>
    </row>
    <row r="1176" spans="1:47" x14ac:dyDescent="0.15">
      <c r="A1176" s="21" t="s">
        <v>1273</v>
      </c>
      <c r="B1176" s="20" t="s">
        <v>918</v>
      </c>
      <c r="C1176" s="20" t="s">
        <v>919</v>
      </c>
      <c r="D1176" s="20" t="s">
        <v>928</v>
      </c>
      <c r="E1176" s="20" t="s">
        <v>2108</v>
      </c>
      <c r="F1176" s="20" t="s">
        <v>1250</v>
      </c>
      <c r="G1176" s="20" t="s">
        <v>2109</v>
      </c>
      <c r="H1176" s="20"/>
      <c r="I1176" s="20">
        <v>13450090122</v>
      </c>
      <c r="J1176" s="20" t="s">
        <v>924</v>
      </c>
      <c r="K1176" s="20" t="s">
        <v>954</v>
      </c>
      <c r="L1176" s="20" t="s">
        <v>1299</v>
      </c>
      <c r="M1176" s="20">
        <v>888</v>
      </c>
      <c r="N1176" s="20">
        <v>888</v>
      </c>
      <c r="O1176" s="20" t="s">
        <v>927</v>
      </c>
      <c r="P1176" s="20" t="s">
        <v>50</v>
      </c>
      <c r="Q1176" s="28"/>
      <c r="R1176" s="21" t="s">
        <v>84</v>
      </c>
      <c r="S1176" s="25" t="s">
        <v>956</v>
      </c>
      <c r="T1176" s="21" t="s">
        <v>53</v>
      </c>
      <c r="U1176" s="21" t="s">
        <v>957</v>
      </c>
      <c r="V1176" s="46">
        <v>1</v>
      </c>
      <c r="W1176" s="26">
        <f t="shared" si="346"/>
        <v>1</v>
      </c>
      <c r="Y1176" s="21">
        <v>12</v>
      </c>
      <c r="Z1176" s="22">
        <f t="shared" si="322"/>
        <v>888</v>
      </c>
      <c r="AA1176" s="20" t="s">
        <v>1278</v>
      </c>
      <c r="AB1176" s="22"/>
      <c r="AC1176" s="22">
        <v>1</v>
      </c>
      <c r="AD1176" s="22"/>
      <c r="AE1176" s="22">
        <f>N1176</f>
        <v>888</v>
      </c>
      <c r="AF1176" s="22">
        <f t="shared" si="348"/>
        <v>888</v>
      </c>
      <c r="AG1176" s="20"/>
      <c r="AH1176" s="22"/>
      <c r="AI1176" s="22"/>
      <c r="AJ1176" s="22">
        <f t="shared" si="350"/>
        <v>888</v>
      </c>
      <c r="AK1176" s="22">
        <f>IF(O1176="(传统)XDSL",VLOOKUP(S1176,[2]直销续费率明细!C:I,7,FALSE)*1,IF(O1176="GPON+XDSL",VLOOKUP(S1176,[2]直销续费率明细!C:I,7,FALSE)*1,VLOOKUP(S1176,[2]直销续费率明细!C:I,5,FALSE)*1))</f>
        <v>25</v>
      </c>
      <c r="AL1176" s="22" t="s">
        <v>1309</v>
      </c>
      <c r="AM1176" s="22"/>
      <c r="AN1176" s="22"/>
      <c r="AO1176" s="22" t="s">
        <v>1279</v>
      </c>
      <c r="AP1176" s="22" t="s">
        <v>1301</v>
      </c>
      <c r="AS1176" s="20">
        <f>IF(Y1176&gt;=10,VLOOKUP(U1176,[2]提成计算!B:T,19,FALSE),VLOOKUP(U1176,[2]提成计算!B:T,18,FALSE))</f>
        <v>0.1</v>
      </c>
      <c r="AT1176" s="20">
        <f t="shared" si="351"/>
        <v>88.800000000000011</v>
      </c>
      <c r="AU1176" s="20">
        <f t="shared" si="352"/>
        <v>25</v>
      </c>
    </row>
    <row r="1177" spans="1:47" x14ac:dyDescent="0.15">
      <c r="A1177" s="21" t="s">
        <v>1273</v>
      </c>
      <c r="B1177" s="20" t="s">
        <v>918</v>
      </c>
      <c r="C1177" s="20" t="s">
        <v>919</v>
      </c>
      <c r="D1177" s="20" t="s">
        <v>973</v>
      </c>
      <c r="E1177" s="20" t="s">
        <v>2089</v>
      </c>
      <c r="F1177" s="20" t="s">
        <v>1250</v>
      </c>
      <c r="G1177" s="20" t="s">
        <v>2110</v>
      </c>
      <c r="H1177" s="20"/>
      <c r="I1177" s="20">
        <v>18789103452</v>
      </c>
      <c r="J1177" s="20" t="s">
        <v>924</v>
      </c>
      <c r="K1177" s="20" t="s">
        <v>2111</v>
      </c>
      <c r="L1177" s="20" t="s">
        <v>1947</v>
      </c>
      <c r="M1177" s="20">
        <v>400</v>
      </c>
      <c r="N1177" s="20">
        <v>400</v>
      </c>
      <c r="O1177" s="20" t="s">
        <v>927</v>
      </c>
      <c r="P1177" s="20" t="s">
        <v>50</v>
      </c>
      <c r="Q1177" s="28"/>
      <c r="R1177" s="21" t="s">
        <v>249</v>
      </c>
      <c r="S1177" s="25" t="s">
        <v>1378</v>
      </c>
      <c r="T1177" s="21" t="s">
        <v>53</v>
      </c>
      <c r="U1177" s="21" t="s">
        <v>711</v>
      </c>
      <c r="V1177" s="46">
        <v>0.5</v>
      </c>
      <c r="W1177" s="26">
        <f t="shared" si="346"/>
        <v>0.5</v>
      </c>
      <c r="Y1177" s="21">
        <v>4</v>
      </c>
      <c r="Z1177" s="22">
        <f t="shared" si="322"/>
        <v>400</v>
      </c>
      <c r="AA1177" s="20" t="s">
        <v>1278</v>
      </c>
      <c r="AB1177" s="22">
        <v>1</v>
      </c>
      <c r="AC1177" s="22"/>
      <c r="AD1177" s="22">
        <f t="shared" ref="AD1177:AD1178" si="353">N1177</f>
        <v>400</v>
      </c>
      <c r="AE1177" s="22"/>
      <c r="AF1177" s="22">
        <f t="shared" si="348"/>
        <v>400</v>
      </c>
      <c r="AG1177" s="20"/>
      <c r="AH1177" s="22"/>
      <c r="AI1177" s="22"/>
      <c r="AJ1177" s="22">
        <f t="shared" si="350"/>
        <v>400</v>
      </c>
      <c r="AK1177" s="22">
        <f>IF(O1177="(传统)XDSL",VLOOKUP(S1177,[2]直销续费率明细!C:I,7,FALSE)*1,IF(O1177="GPON+XDSL",VLOOKUP(S1177,[2]直销续费率明细!C:I,7,FALSE)*1,VLOOKUP(S1177,[2]直销续费率明细!C:I,5,FALSE)*1))</f>
        <v>-40</v>
      </c>
      <c r="AL1177" s="22" t="s">
        <v>1309</v>
      </c>
      <c r="AM1177" s="22"/>
      <c r="AN1177" s="22"/>
      <c r="AO1177" s="22" t="s">
        <v>1279</v>
      </c>
      <c r="AP1177" s="22" t="s">
        <v>1948</v>
      </c>
      <c r="AS1177" s="20">
        <f>IF(Y1177&gt;=10,VLOOKUP(U1177,[2]提成计算!B:T,19,FALSE),VLOOKUP(U1177,[2]提成计算!B:T,18,FALSE))</f>
        <v>0.06</v>
      </c>
      <c r="AT1177" s="20">
        <f t="shared" si="351"/>
        <v>24</v>
      </c>
      <c r="AU1177" s="20">
        <f t="shared" si="352"/>
        <v>-24</v>
      </c>
    </row>
    <row r="1178" spans="1:47" x14ac:dyDescent="0.15">
      <c r="A1178" s="21" t="s">
        <v>1273</v>
      </c>
      <c r="B1178" s="20" t="s">
        <v>918</v>
      </c>
      <c r="C1178" s="20" t="s">
        <v>919</v>
      </c>
      <c r="D1178" s="20" t="s">
        <v>973</v>
      </c>
      <c r="E1178" s="20" t="s">
        <v>974</v>
      </c>
      <c r="F1178" s="20" t="s">
        <v>1250</v>
      </c>
      <c r="G1178" s="20" t="s">
        <v>2112</v>
      </c>
      <c r="H1178" s="20"/>
      <c r="I1178" s="20">
        <v>13528832869</v>
      </c>
      <c r="J1178" s="20" t="s">
        <v>924</v>
      </c>
      <c r="K1178" s="20" t="s">
        <v>291</v>
      </c>
      <c r="L1178" s="20" t="s">
        <v>1918</v>
      </c>
      <c r="M1178" s="20">
        <v>680</v>
      </c>
      <c r="N1178" s="20">
        <v>680</v>
      </c>
      <c r="O1178" s="20" t="s">
        <v>927</v>
      </c>
      <c r="P1178" s="20" t="s">
        <v>50</v>
      </c>
      <c r="Q1178" s="28"/>
      <c r="R1178" s="21" t="s">
        <v>249</v>
      </c>
      <c r="S1178" s="25" t="s">
        <v>1378</v>
      </c>
      <c r="T1178" s="21" t="s">
        <v>53</v>
      </c>
      <c r="U1178" s="21" t="s">
        <v>292</v>
      </c>
      <c r="V1178" s="46">
        <v>1</v>
      </c>
      <c r="W1178" s="26">
        <f t="shared" si="346"/>
        <v>1</v>
      </c>
      <c r="Y1178" s="21">
        <v>4</v>
      </c>
      <c r="Z1178" s="22">
        <f t="shared" si="322"/>
        <v>680</v>
      </c>
      <c r="AA1178" s="20" t="s">
        <v>1278</v>
      </c>
      <c r="AB1178" s="22">
        <v>1</v>
      </c>
      <c r="AC1178" s="22"/>
      <c r="AD1178" s="22">
        <f t="shared" si="353"/>
        <v>680</v>
      </c>
      <c r="AE1178" s="22"/>
      <c r="AF1178" s="22">
        <f t="shared" si="348"/>
        <v>680</v>
      </c>
      <c r="AG1178" s="20"/>
      <c r="AH1178" s="22"/>
      <c r="AI1178" s="22"/>
      <c r="AJ1178" s="22">
        <f t="shared" si="350"/>
        <v>680</v>
      </c>
      <c r="AK1178" s="22">
        <f>IF(O1178="(传统)XDSL",VLOOKUP(S1178,[2]直销续费率明细!C:I,7,FALSE)*1,IF(O1178="GPON+XDSL",VLOOKUP(S1178,[2]直销续费率明细!C:I,7,FALSE)*1,VLOOKUP(S1178,[2]直销续费率明细!C:I,5,FALSE)*1))</f>
        <v>-40</v>
      </c>
      <c r="AL1178" s="22" t="s">
        <v>1309</v>
      </c>
      <c r="AM1178" s="22"/>
      <c r="AN1178" s="22"/>
      <c r="AO1178" s="22" t="s">
        <v>1279</v>
      </c>
      <c r="AP1178" s="22" t="s">
        <v>1919</v>
      </c>
      <c r="AS1178" s="20">
        <f>IF(Y1178&gt;=10,VLOOKUP(U1178,[2]提成计算!B:T,19,FALSE),VLOOKUP(U1178,[2]提成计算!B:T,18,FALSE))</f>
        <v>0.06</v>
      </c>
      <c r="AT1178" s="20">
        <f t="shared" si="351"/>
        <v>40.799999999999997</v>
      </c>
      <c r="AU1178" s="20">
        <f t="shared" si="352"/>
        <v>-40</v>
      </c>
    </row>
    <row r="1179" spans="1:47" x14ac:dyDescent="0.15">
      <c r="A1179" s="21" t="s">
        <v>1273</v>
      </c>
      <c r="B1179" s="20" t="s">
        <v>918</v>
      </c>
      <c r="C1179" s="20" t="s">
        <v>919</v>
      </c>
      <c r="D1179" s="20" t="s">
        <v>941</v>
      </c>
      <c r="E1179" s="20" t="s">
        <v>1339</v>
      </c>
      <c r="F1179" s="20" t="s">
        <v>1250</v>
      </c>
      <c r="G1179" s="20" t="s">
        <v>2113</v>
      </c>
      <c r="H1179" s="20"/>
      <c r="I1179" s="20">
        <v>13726496067</v>
      </c>
      <c r="J1179" s="20" t="s">
        <v>1268</v>
      </c>
      <c r="K1179" s="20" t="s">
        <v>1577</v>
      </c>
      <c r="L1179" s="20" t="s">
        <v>1358</v>
      </c>
      <c r="M1179" s="20">
        <v>1088</v>
      </c>
      <c r="N1179" s="20">
        <v>1088</v>
      </c>
      <c r="O1179" s="20" t="s">
        <v>927</v>
      </c>
      <c r="P1179" s="20" t="s">
        <v>50</v>
      </c>
      <c r="Q1179" s="28"/>
      <c r="R1179" s="21" t="s">
        <v>99</v>
      </c>
      <c r="S1179" s="21"/>
      <c r="T1179" s="21" t="s">
        <v>53</v>
      </c>
      <c r="U1179" s="21" t="s">
        <v>1740</v>
      </c>
      <c r="V1179" s="46">
        <v>1</v>
      </c>
      <c r="W1179" s="26">
        <f t="shared" si="346"/>
        <v>1</v>
      </c>
      <c r="X1179" s="26">
        <f t="shared" si="347"/>
        <v>1</v>
      </c>
      <c r="Y1179" s="21">
        <v>10</v>
      </c>
      <c r="Z1179" s="22">
        <f t="shared" si="322"/>
        <v>1088</v>
      </c>
      <c r="AA1179" s="20" t="s">
        <v>1278</v>
      </c>
      <c r="AB1179" s="22"/>
      <c r="AC1179" s="22">
        <v>1</v>
      </c>
      <c r="AD1179" s="22"/>
      <c r="AE1179" s="22">
        <f>N1179</f>
        <v>1088</v>
      </c>
      <c r="AF1179" s="22">
        <f t="shared" si="348"/>
        <v>1088</v>
      </c>
      <c r="AG1179" s="20">
        <f t="shared" ref="AG1179:AG1182" si="354">N1179</f>
        <v>1088</v>
      </c>
      <c r="AH1179" s="20" t="str">
        <f>VLOOKUP(U1179,[1]提成计算!B:I,8,FALSE)</f>
        <v>否</v>
      </c>
      <c r="AI1179" s="20"/>
      <c r="AJ1179" s="22"/>
      <c r="AK1179" s="22"/>
      <c r="AM1179" s="22"/>
      <c r="AN1179" s="22"/>
      <c r="AO1179" s="22" t="s">
        <v>1279</v>
      </c>
      <c r="AP1179" s="22" t="s">
        <v>1301</v>
      </c>
      <c r="AS1179" s="20"/>
      <c r="AT1179" s="20"/>
      <c r="AU1179" s="20"/>
    </row>
    <row r="1180" spans="1:47" x14ac:dyDescent="0.15">
      <c r="A1180" s="21" t="s">
        <v>1273</v>
      </c>
      <c r="B1180" s="20" t="s">
        <v>918</v>
      </c>
      <c r="C1180" s="20" t="s">
        <v>919</v>
      </c>
      <c r="D1180" s="20" t="s">
        <v>936</v>
      </c>
      <c r="E1180" s="20" t="s">
        <v>1430</v>
      </c>
      <c r="F1180" s="20" t="s">
        <v>1250</v>
      </c>
      <c r="G1180" s="20" t="s">
        <v>2114</v>
      </c>
      <c r="H1180" s="20"/>
      <c r="I1180" s="20">
        <v>13842382345</v>
      </c>
      <c r="J1180" s="20" t="s">
        <v>1268</v>
      </c>
      <c r="K1180" s="20" t="s">
        <v>481</v>
      </c>
      <c r="L1180" s="20" t="s">
        <v>1896</v>
      </c>
      <c r="M1180" s="20">
        <v>1298</v>
      </c>
      <c r="N1180" s="20">
        <v>1298</v>
      </c>
      <c r="O1180" s="20" t="s">
        <v>927</v>
      </c>
      <c r="P1180" s="20" t="s">
        <v>50</v>
      </c>
      <c r="Q1180" s="28"/>
      <c r="R1180" s="21" t="s">
        <v>60</v>
      </c>
      <c r="S1180" s="21" t="s">
        <v>60</v>
      </c>
      <c r="T1180" s="21" t="s">
        <v>53</v>
      </c>
      <c r="U1180" s="21" t="s">
        <v>482</v>
      </c>
      <c r="V1180" s="46">
        <v>1</v>
      </c>
      <c r="W1180" s="26">
        <f t="shared" si="346"/>
        <v>1</v>
      </c>
      <c r="X1180" s="26">
        <f t="shared" si="347"/>
        <v>1</v>
      </c>
      <c r="Y1180" s="21">
        <v>6</v>
      </c>
      <c r="Z1180" s="22">
        <f t="shared" si="322"/>
        <v>1298</v>
      </c>
      <c r="AA1180" s="20" t="s">
        <v>1278</v>
      </c>
      <c r="AB1180" s="22">
        <v>1</v>
      </c>
      <c r="AC1180" s="22"/>
      <c r="AD1180" s="22">
        <f>N1180</f>
        <v>1298</v>
      </c>
      <c r="AE1180" s="22"/>
      <c r="AF1180" s="22">
        <f t="shared" si="348"/>
        <v>1298</v>
      </c>
      <c r="AG1180" s="20">
        <f t="shared" si="354"/>
        <v>1298</v>
      </c>
      <c r="AH1180" s="20" t="str">
        <f>VLOOKUP(U1180,[1]提成计算!B:I,8,FALSE)</f>
        <v xml:space="preserve"> </v>
      </c>
      <c r="AI1180" s="20"/>
      <c r="AJ1180" s="22"/>
      <c r="AK1180" s="22"/>
      <c r="AM1180" s="22"/>
      <c r="AN1180" s="22"/>
      <c r="AO1180" s="22" t="s">
        <v>1279</v>
      </c>
      <c r="AP1180" s="22" t="s">
        <v>1301</v>
      </c>
      <c r="AS1180" s="20"/>
      <c r="AT1180" s="20"/>
      <c r="AU1180" s="20"/>
    </row>
    <row r="1181" spans="1:47" x14ac:dyDescent="0.15">
      <c r="A1181" s="21" t="s">
        <v>1273</v>
      </c>
      <c r="B1181" s="20" t="s">
        <v>918</v>
      </c>
      <c r="C1181" s="20" t="s">
        <v>919</v>
      </c>
      <c r="D1181" s="20" t="s">
        <v>920</v>
      </c>
      <c r="E1181" s="20" t="s">
        <v>979</v>
      </c>
      <c r="F1181" s="20" t="s">
        <v>1250</v>
      </c>
      <c r="G1181" s="20" t="s">
        <v>2115</v>
      </c>
      <c r="H1181" s="20"/>
      <c r="I1181" s="20">
        <v>18376065520</v>
      </c>
      <c r="J1181" s="20" t="s">
        <v>1268</v>
      </c>
      <c r="K1181" s="20" t="s">
        <v>160</v>
      </c>
      <c r="L1181" s="20" t="s">
        <v>1898</v>
      </c>
      <c r="M1181" s="20">
        <v>1398</v>
      </c>
      <c r="N1181" s="20">
        <v>1398</v>
      </c>
      <c r="O1181" s="20" t="s">
        <v>927</v>
      </c>
      <c r="P1181" s="20" t="s">
        <v>50</v>
      </c>
      <c r="Q1181" s="28"/>
      <c r="R1181" s="21" t="s">
        <v>161</v>
      </c>
      <c r="S1181" s="21"/>
      <c r="T1181" s="21" t="s">
        <v>53</v>
      </c>
      <c r="U1181" s="21" t="s">
        <v>162</v>
      </c>
      <c r="V1181" s="46">
        <v>1</v>
      </c>
      <c r="W1181" s="26">
        <f t="shared" si="346"/>
        <v>1</v>
      </c>
      <c r="X1181" s="26">
        <f t="shared" si="347"/>
        <v>1</v>
      </c>
      <c r="Y1181" s="21">
        <v>20</v>
      </c>
      <c r="Z1181" s="22">
        <f t="shared" si="322"/>
        <v>1398</v>
      </c>
      <c r="AA1181" s="20" t="s">
        <v>1278</v>
      </c>
      <c r="AB1181" s="22"/>
      <c r="AC1181" s="22">
        <v>1</v>
      </c>
      <c r="AD1181" s="22"/>
      <c r="AE1181" s="22">
        <f>N1181</f>
        <v>1398</v>
      </c>
      <c r="AF1181" s="22">
        <f t="shared" si="348"/>
        <v>1398</v>
      </c>
      <c r="AG1181" s="20">
        <f t="shared" si="354"/>
        <v>1398</v>
      </c>
      <c r="AH1181" s="20" t="str">
        <f>VLOOKUP(U1181,[1]提成计算!B:I,8,FALSE)</f>
        <v>否</v>
      </c>
      <c r="AI1181" s="20"/>
      <c r="AJ1181" s="22"/>
      <c r="AK1181" s="22"/>
      <c r="AM1181" s="22"/>
      <c r="AN1181" s="22"/>
      <c r="AO1181" s="22" t="s">
        <v>1279</v>
      </c>
      <c r="AP1181" s="22" t="s">
        <v>1301</v>
      </c>
      <c r="AS1181" s="20"/>
      <c r="AT1181" s="20"/>
      <c r="AU1181" s="20"/>
    </row>
    <row r="1182" spans="1:47" x14ac:dyDescent="0.15">
      <c r="A1182" s="21" t="s">
        <v>1273</v>
      </c>
      <c r="B1182" s="20" t="s">
        <v>918</v>
      </c>
      <c r="C1182" s="20" t="s">
        <v>919</v>
      </c>
      <c r="D1182" s="20" t="s">
        <v>928</v>
      </c>
      <c r="E1182" s="20" t="s">
        <v>929</v>
      </c>
      <c r="F1182" s="20" t="s">
        <v>1250</v>
      </c>
      <c r="G1182" s="20" t="s">
        <v>2116</v>
      </c>
      <c r="H1182" s="20"/>
      <c r="I1182" s="20">
        <v>15218778049</v>
      </c>
      <c r="J1182" s="20" t="s">
        <v>1268</v>
      </c>
      <c r="K1182" s="20" t="s">
        <v>1890</v>
      </c>
      <c r="L1182" s="20" t="s">
        <v>1914</v>
      </c>
      <c r="M1182" s="20">
        <v>828</v>
      </c>
      <c r="N1182" s="20">
        <v>828</v>
      </c>
      <c r="O1182" s="20" t="s">
        <v>927</v>
      </c>
      <c r="P1182" s="20" t="s">
        <v>50</v>
      </c>
      <c r="Q1182" s="28"/>
      <c r="R1182" s="21" t="s">
        <v>84</v>
      </c>
      <c r="S1182" s="21"/>
      <c r="T1182" s="21" t="s">
        <v>53</v>
      </c>
      <c r="U1182" s="21" t="s">
        <v>1892</v>
      </c>
      <c r="V1182" s="46">
        <v>1</v>
      </c>
      <c r="W1182" s="26">
        <f t="shared" si="346"/>
        <v>1</v>
      </c>
      <c r="X1182" s="26">
        <f t="shared" si="347"/>
        <v>1</v>
      </c>
      <c r="Y1182" s="21">
        <v>4</v>
      </c>
      <c r="Z1182" s="22">
        <f t="shared" si="322"/>
        <v>828</v>
      </c>
      <c r="AA1182" s="20" t="s">
        <v>1278</v>
      </c>
      <c r="AB1182" s="22">
        <v>1</v>
      </c>
      <c r="AC1182" s="22"/>
      <c r="AD1182" s="22">
        <f t="shared" ref="AD1182:AD1184" si="355">N1182</f>
        <v>828</v>
      </c>
      <c r="AE1182" s="22"/>
      <c r="AF1182" s="22">
        <f t="shared" si="348"/>
        <v>828</v>
      </c>
      <c r="AG1182" s="20">
        <f t="shared" si="354"/>
        <v>828</v>
      </c>
      <c r="AH1182" s="20"/>
      <c r="AI1182" s="20"/>
      <c r="AJ1182" s="22"/>
      <c r="AK1182" s="22"/>
      <c r="AM1182" s="22"/>
      <c r="AN1182" s="22"/>
      <c r="AO1182" s="22" t="s">
        <v>1279</v>
      </c>
      <c r="AP1182" s="22" t="s">
        <v>1301</v>
      </c>
      <c r="AS1182" s="20"/>
      <c r="AT1182" s="20"/>
      <c r="AU1182" s="20"/>
    </row>
    <row r="1183" spans="1:47" x14ac:dyDescent="0.15">
      <c r="A1183" s="21" t="s">
        <v>1273</v>
      </c>
      <c r="B1183" s="20" t="s">
        <v>918</v>
      </c>
      <c r="C1183" s="20" t="s">
        <v>919</v>
      </c>
      <c r="D1183" s="20" t="s">
        <v>941</v>
      </c>
      <c r="E1183" s="20" t="s">
        <v>2117</v>
      </c>
      <c r="F1183" s="20" t="s">
        <v>1250</v>
      </c>
      <c r="G1183" s="20" t="s">
        <v>2118</v>
      </c>
      <c r="H1183" s="20"/>
      <c r="I1183" s="20">
        <v>13538599670</v>
      </c>
      <c r="J1183" s="20" t="s">
        <v>924</v>
      </c>
      <c r="K1183" s="20" t="s">
        <v>493</v>
      </c>
      <c r="L1183" s="20" t="s">
        <v>2119</v>
      </c>
      <c r="M1183" s="20">
        <v>768</v>
      </c>
      <c r="N1183" s="20">
        <v>768</v>
      </c>
      <c r="O1183" s="20" t="s">
        <v>927</v>
      </c>
      <c r="P1183" s="20" t="s">
        <v>50</v>
      </c>
      <c r="Q1183" s="28"/>
      <c r="R1183" s="21" t="s">
        <v>99</v>
      </c>
      <c r="S1183" s="25" t="s">
        <v>951</v>
      </c>
      <c r="T1183" s="21" t="s">
        <v>275</v>
      </c>
      <c r="U1183" s="21" t="s">
        <v>495</v>
      </c>
      <c r="V1183" s="46">
        <v>1</v>
      </c>
      <c r="W1183" s="26">
        <f t="shared" si="346"/>
        <v>1</v>
      </c>
      <c r="Y1183" s="21">
        <v>4</v>
      </c>
      <c r="Z1183" s="22">
        <f t="shared" si="322"/>
        <v>768</v>
      </c>
      <c r="AA1183" s="20" t="s">
        <v>1278</v>
      </c>
      <c r="AB1183" s="22">
        <v>1</v>
      </c>
      <c r="AC1183" s="22"/>
      <c r="AD1183" s="22">
        <f t="shared" si="355"/>
        <v>768</v>
      </c>
      <c r="AE1183" s="22"/>
      <c r="AF1183" s="22">
        <f t="shared" si="348"/>
        <v>768</v>
      </c>
      <c r="AG1183" s="20"/>
      <c r="AH1183" s="22"/>
      <c r="AI1183" s="22"/>
      <c r="AJ1183" s="22">
        <f t="shared" ref="AJ1183:AJ1184" si="356">N1183</f>
        <v>768</v>
      </c>
      <c r="AK1183" s="22"/>
      <c r="AL1183" s="22" t="s">
        <v>1871</v>
      </c>
      <c r="AM1183" s="22"/>
      <c r="AN1183" s="22"/>
      <c r="AO1183" s="22" t="s">
        <v>1279</v>
      </c>
      <c r="AP1183" s="22" t="s">
        <v>1301</v>
      </c>
      <c r="AS1183" s="20">
        <f>IF(Y1183&gt;=10,VLOOKUP(U1183,[2]提成计算!B:T,19,FALSE),VLOOKUP(U1183,[2]提成计算!B:T,18,FALSE))</f>
        <v>0.06</v>
      </c>
      <c r="AT1183" s="20">
        <f t="shared" ref="AT1183:AT1205" si="357">IF(AD1183*AS1183&gt;0,AD1183*AS1183,AE1183*AS1183)</f>
        <v>46.08</v>
      </c>
      <c r="AU1183" s="20">
        <f t="shared" ref="AU1183:AU1205" si="358">IF(AND(AK1183&lt;0,AK1183+AT1183&lt;0),AT1183,AK1183)</f>
        <v>0</v>
      </c>
    </row>
    <row r="1184" spans="1:47" x14ac:dyDescent="0.15">
      <c r="A1184" s="21" t="s">
        <v>1273</v>
      </c>
      <c r="B1184" s="20" t="s">
        <v>918</v>
      </c>
      <c r="C1184" s="20" t="s">
        <v>919</v>
      </c>
      <c r="D1184" s="20" t="s">
        <v>941</v>
      </c>
      <c r="E1184" s="20" t="s">
        <v>1487</v>
      </c>
      <c r="F1184" s="20" t="s">
        <v>1250</v>
      </c>
      <c r="G1184" s="20" t="s">
        <v>2120</v>
      </c>
      <c r="H1184" s="20"/>
      <c r="I1184" s="20">
        <v>15118361496</v>
      </c>
      <c r="J1184" s="20" t="s">
        <v>924</v>
      </c>
      <c r="K1184" s="20" t="s">
        <v>1902</v>
      </c>
      <c r="L1184" s="20" t="s">
        <v>2119</v>
      </c>
      <c r="M1184" s="20">
        <v>768</v>
      </c>
      <c r="N1184" s="20">
        <v>768</v>
      </c>
      <c r="O1184" s="20" t="s">
        <v>927</v>
      </c>
      <c r="P1184" s="20" t="s">
        <v>50</v>
      </c>
      <c r="Q1184" s="28"/>
      <c r="R1184" s="21" t="s">
        <v>99</v>
      </c>
      <c r="S1184" s="25" t="s">
        <v>1341</v>
      </c>
      <c r="T1184" s="21" t="s">
        <v>53</v>
      </c>
      <c r="U1184" s="21" t="s">
        <v>1903</v>
      </c>
      <c r="V1184" s="46">
        <v>1</v>
      </c>
      <c r="W1184" s="26">
        <f t="shared" si="346"/>
        <v>1</v>
      </c>
      <c r="Y1184" s="21">
        <v>4</v>
      </c>
      <c r="Z1184" s="22">
        <f t="shared" si="322"/>
        <v>768</v>
      </c>
      <c r="AA1184" s="20" t="s">
        <v>1278</v>
      </c>
      <c r="AB1184" s="22">
        <v>1</v>
      </c>
      <c r="AC1184" s="22"/>
      <c r="AD1184" s="22">
        <f t="shared" si="355"/>
        <v>768</v>
      </c>
      <c r="AE1184" s="22"/>
      <c r="AF1184" s="22">
        <f t="shared" si="348"/>
        <v>768</v>
      </c>
      <c r="AG1184" s="20"/>
      <c r="AH1184" s="22"/>
      <c r="AI1184" s="22"/>
      <c r="AJ1184" s="22">
        <f t="shared" si="356"/>
        <v>768</v>
      </c>
      <c r="AK1184" s="22">
        <f>IF(O1184="(传统)XDSL",VLOOKUP(S1184,[2]直销续费率明细!C:I,7,FALSE)*1,IF(O1184="GPON+XDSL",VLOOKUP(S1184,[2]直销续费率明细!C:I,7,FALSE)*1,VLOOKUP(S1184,[2]直销续费率明细!C:I,5,FALSE)*1))</f>
        <v>25</v>
      </c>
      <c r="AL1184" s="22" t="s">
        <v>1300</v>
      </c>
      <c r="AM1184" s="22"/>
      <c r="AN1184" s="22"/>
      <c r="AO1184" s="22" t="s">
        <v>1279</v>
      </c>
      <c r="AP1184" s="22" t="s">
        <v>1301</v>
      </c>
      <c r="AS1184" s="20">
        <f>IF(Y1184&gt;=10,VLOOKUP(U1184,[2]提成计算!B:T,19,FALSE),VLOOKUP(U1184,[2]提成计算!B:T,18,FALSE))</f>
        <v>0.06</v>
      </c>
      <c r="AT1184" s="20">
        <f t="shared" si="357"/>
        <v>46.08</v>
      </c>
      <c r="AU1184" s="20">
        <f t="shared" ref="AU1184" si="359">IF(AND(AK1184&lt;0,AK1184+AT1184&lt;0),-AT1184,AK1184)</f>
        <v>25</v>
      </c>
    </row>
    <row r="1185" spans="1:47" x14ac:dyDescent="0.15">
      <c r="A1185" s="21" t="s">
        <v>1273</v>
      </c>
      <c r="B1185" s="20" t="s">
        <v>918</v>
      </c>
      <c r="C1185" s="20" t="s">
        <v>919</v>
      </c>
      <c r="D1185" s="20" t="s">
        <v>928</v>
      </c>
      <c r="E1185" s="20" t="s">
        <v>929</v>
      </c>
      <c r="F1185" s="20" t="s">
        <v>1250</v>
      </c>
      <c r="G1185" s="20" t="s">
        <v>2121</v>
      </c>
      <c r="H1185" s="20"/>
      <c r="I1185" s="20">
        <v>13537088762</v>
      </c>
      <c r="J1185" s="20" t="s">
        <v>1268</v>
      </c>
      <c r="K1185" s="20" t="s">
        <v>954</v>
      </c>
      <c r="L1185" s="20" t="s">
        <v>1358</v>
      </c>
      <c r="M1185" s="20">
        <v>1088</v>
      </c>
      <c r="N1185" s="20">
        <v>1088</v>
      </c>
      <c r="O1185" s="20" t="s">
        <v>927</v>
      </c>
      <c r="P1185" s="20" t="s">
        <v>50</v>
      </c>
      <c r="Q1185" s="28"/>
      <c r="R1185" s="21" t="s">
        <v>84</v>
      </c>
      <c r="S1185" s="21"/>
      <c r="T1185" s="21" t="s">
        <v>53</v>
      </c>
      <c r="U1185" s="21" t="s">
        <v>957</v>
      </c>
      <c r="V1185" s="46">
        <v>1</v>
      </c>
      <c r="W1185" s="26">
        <f t="shared" si="346"/>
        <v>1</v>
      </c>
      <c r="X1185" s="26">
        <f t="shared" si="347"/>
        <v>1</v>
      </c>
      <c r="Y1185" s="21">
        <v>10</v>
      </c>
      <c r="Z1185" s="22">
        <f t="shared" si="322"/>
        <v>1088</v>
      </c>
      <c r="AA1185" s="20" t="s">
        <v>1278</v>
      </c>
      <c r="AB1185" s="22"/>
      <c r="AC1185" s="22">
        <v>1</v>
      </c>
      <c r="AD1185" s="22"/>
      <c r="AE1185" s="22">
        <f>N1185</f>
        <v>1088</v>
      </c>
      <c r="AF1185" s="22">
        <f t="shared" si="348"/>
        <v>1088</v>
      </c>
      <c r="AG1185" s="20">
        <f t="shared" ref="AG1185:AG1186" si="360">N1185</f>
        <v>1088</v>
      </c>
      <c r="AH1185" s="20"/>
      <c r="AI1185" s="20"/>
      <c r="AJ1185" s="22"/>
      <c r="AK1185" s="22"/>
      <c r="AM1185" s="22"/>
      <c r="AN1185" s="22"/>
      <c r="AO1185" s="22" t="s">
        <v>1279</v>
      </c>
      <c r="AP1185" s="22" t="s">
        <v>1301</v>
      </c>
      <c r="AS1185" s="20"/>
      <c r="AT1185" s="20"/>
      <c r="AU1185" s="20"/>
    </row>
    <row r="1186" spans="1:47" x14ac:dyDescent="0.15">
      <c r="A1186" s="21" t="s">
        <v>1273</v>
      </c>
      <c r="B1186" s="20" t="s">
        <v>918</v>
      </c>
      <c r="C1186" s="20" t="s">
        <v>919</v>
      </c>
      <c r="D1186" s="20" t="s">
        <v>920</v>
      </c>
      <c r="E1186" s="20" t="s">
        <v>979</v>
      </c>
      <c r="F1186" s="20" t="s">
        <v>1250</v>
      </c>
      <c r="G1186" s="20" t="s">
        <v>2122</v>
      </c>
      <c r="H1186" s="20"/>
      <c r="I1186" s="20">
        <v>13798868926</v>
      </c>
      <c r="J1186" s="20" t="s">
        <v>1268</v>
      </c>
      <c r="K1186" s="20" t="s">
        <v>741</v>
      </c>
      <c r="L1186" s="20" t="s">
        <v>1939</v>
      </c>
      <c r="M1186" s="20">
        <v>680</v>
      </c>
      <c r="N1186" s="20">
        <v>680</v>
      </c>
      <c r="O1186" s="20" t="s">
        <v>927</v>
      </c>
      <c r="P1186" s="20" t="s">
        <v>50</v>
      </c>
      <c r="Q1186" s="28"/>
      <c r="R1186" s="21" t="s">
        <v>161</v>
      </c>
      <c r="S1186" s="21"/>
      <c r="T1186" s="21" t="s">
        <v>53</v>
      </c>
      <c r="U1186" s="21" t="s">
        <v>742</v>
      </c>
      <c r="V1186" s="46">
        <v>1</v>
      </c>
      <c r="W1186" s="26">
        <f t="shared" si="346"/>
        <v>1</v>
      </c>
      <c r="X1186" s="26">
        <f t="shared" si="347"/>
        <v>1</v>
      </c>
      <c r="Y1186" s="21">
        <v>4</v>
      </c>
      <c r="Z1186" s="22">
        <f t="shared" si="322"/>
        <v>680</v>
      </c>
      <c r="AA1186" s="20" t="s">
        <v>1278</v>
      </c>
      <c r="AB1186" s="22">
        <v>1</v>
      </c>
      <c r="AC1186" s="22"/>
      <c r="AD1186" s="22">
        <f>N1186</f>
        <v>680</v>
      </c>
      <c r="AE1186" s="22"/>
      <c r="AF1186" s="22">
        <f t="shared" si="348"/>
        <v>680</v>
      </c>
      <c r="AG1186" s="20">
        <f t="shared" si="360"/>
        <v>680</v>
      </c>
      <c r="AH1186" s="20" t="str">
        <f>VLOOKUP(U1186,[1]提成计算!B:I,8,FALSE)</f>
        <v xml:space="preserve"> </v>
      </c>
      <c r="AI1186" s="20"/>
      <c r="AJ1186" s="22"/>
      <c r="AK1186" s="22"/>
      <c r="AM1186" s="22"/>
      <c r="AN1186" s="22"/>
      <c r="AO1186" s="22" t="s">
        <v>1279</v>
      </c>
      <c r="AP1186" s="22" t="s">
        <v>1301</v>
      </c>
      <c r="AS1186" s="20"/>
      <c r="AT1186" s="20"/>
      <c r="AU1186" s="20"/>
    </row>
    <row r="1187" spans="1:47" x14ac:dyDescent="0.15">
      <c r="A1187" s="21" t="s">
        <v>1273</v>
      </c>
      <c r="B1187" s="20" t="s">
        <v>918</v>
      </c>
      <c r="C1187" s="20" t="s">
        <v>919</v>
      </c>
      <c r="D1187" s="20" t="s">
        <v>941</v>
      </c>
      <c r="E1187" s="20" t="s">
        <v>1927</v>
      </c>
      <c r="F1187" s="20" t="s">
        <v>1250</v>
      </c>
      <c r="G1187" s="20" t="s">
        <v>2123</v>
      </c>
      <c r="H1187" s="20"/>
      <c r="I1187" s="20">
        <v>13553887110</v>
      </c>
      <c r="J1187" s="20" t="s">
        <v>924</v>
      </c>
      <c r="K1187" s="20" t="s">
        <v>98</v>
      </c>
      <c r="L1187" s="20" t="s">
        <v>1299</v>
      </c>
      <c r="M1187" s="20">
        <v>888</v>
      </c>
      <c r="N1187" s="20">
        <v>888</v>
      </c>
      <c r="O1187" s="20" t="s">
        <v>927</v>
      </c>
      <c r="P1187" s="20" t="s">
        <v>50</v>
      </c>
      <c r="Q1187" s="28"/>
      <c r="R1187" s="21" t="s">
        <v>99</v>
      </c>
      <c r="S1187" s="25" t="s">
        <v>945</v>
      </c>
      <c r="T1187" s="21" t="s">
        <v>53</v>
      </c>
      <c r="U1187" s="21" t="s">
        <v>100</v>
      </c>
      <c r="V1187" s="46">
        <v>1</v>
      </c>
      <c r="W1187" s="26">
        <f t="shared" si="346"/>
        <v>1</v>
      </c>
      <c r="Y1187" s="21">
        <v>12</v>
      </c>
      <c r="Z1187" s="22">
        <f t="shared" si="322"/>
        <v>888</v>
      </c>
      <c r="AA1187" s="20" t="s">
        <v>1278</v>
      </c>
      <c r="AB1187" s="22"/>
      <c r="AC1187" s="22">
        <v>1</v>
      </c>
      <c r="AD1187" s="22"/>
      <c r="AE1187" s="22">
        <f>N1187</f>
        <v>888</v>
      </c>
      <c r="AF1187" s="22">
        <f t="shared" si="348"/>
        <v>888</v>
      </c>
      <c r="AG1187" s="20"/>
      <c r="AH1187" s="22"/>
      <c r="AI1187" s="22"/>
      <c r="AJ1187" s="22">
        <f>N1187</f>
        <v>888</v>
      </c>
      <c r="AK1187" s="22">
        <f>IF(O1187="(传统)XDSL",VLOOKUP(S1187,[2]直销续费率明细!C:I,7,FALSE)*1,IF(O1187="GPON+XDSL",VLOOKUP(S1187,[2]直销续费率明细!C:I,7,FALSE)*1,VLOOKUP(S1187,[2]直销续费率明细!C:I,5,FALSE)*1))</f>
        <v>25</v>
      </c>
      <c r="AL1187" s="22" t="s">
        <v>1309</v>
      </c>
      <c r="AM1187" s="22"/>
      <c r="AN1187" s="22"/>
      <c r="AO1187" s="22" t="s">
        <v>1279</v>
      </c>
      <c r="AP1187" s="22" t="s">
        <v>1301</v>
      </c>
      <c r="AS1187" s="20">
        <f>IF(Y1187&gt;=10,VLOOKUP(U1187,[2]提成计算!B:T,19,FALSE),VLOOKUP(U1187,[2]提成计算!B:T,18,FALSE))</f>
        <v>0.09</v>
      </c>
      <c r="AT1187" s="20">
        <f t="shared" ref="AT1187" si="361">IF(AD1187*AS1187&gt;0,AD1187*AS1187,AE1187*AS1187)</f>
        <v>79.92</v>
      </c>
      <c r="AU1187" s="20">
        <f t="shared" ref="AU1187" si="362">IF(AND(AK1187&lt;0,AK1187+AT1187&lt;0),-AT1187,AK1187)</f>
        <v>25</v>
      </c>
    </row>
    <row r="1188" spans="1:47" x14ac:dyDescent="0.15">
      <c r="A1188" s="21" t="s">
        <v>1273</v>
      </c>
      <c r="B1188" s="20" t="s">
        <v>918</v>
      </c>
      <c r="C1188" s="20" t="s">
        <v>919</v>
      </c>
      <c r="D1188" s="20" t="s">
        <v>920</v>
      </c>
      <c r="E1188" s="20" t="s">
        <v>921</v>
      </c>
      <c r="F1188" s="20" t="s">
        <v>1250</v>
      </c>
      <c r="G1188" s="20" t="s">
        <v>2124</v>
      </c>
      <c r="H1188" s="20"/>
      <c r="I1188" s="20">
        <v>13728472423</v>
      </c>
      <c r="J1188" s="20" t="s">
        <v>1268</v>
      </c>
      <c r="K1188" s="20" t="s">
        <v>741</v>
      </c>
      <c r="L1188" s="20" t="s">
        <v>1939</v>
      </c>
      <c r="M1188" s="20">
        <v>680</v>
      </c>
      <c r="N1188" s="20">
        <v>680</v>
      </c>
      <c r="O1188" s="20" t="s">
        <v>927</v>
      </c>
      <c r="P1188" s="20" t="s">
        <v>50</v>
      </c>
      <c r="Q1188" s="28"/>
      <c r="R1188" s="21" t="s">
        <v>161</v>
      </c>
      <c r="S1188" s="21"/>
      <c r="T1188" s="21" t="s">
        <v>53</v>
      </c>
      <c r="U1188" s="21" t="s">
        <v>742</v>
      </c>
      <c r="V1188" s="46">
        <v>1</v>
      </c>
      <c r="W1188" s="26">
        <f t="shared" si="346"/>
        <v>1</v>
      </c>
      <c r="X1188" s="26">
        <f t="shared" si="347"/>
        <v>1</v>
      </c>
      <c r="Y1188" s="21">
        <v>4</v>
      </c>
      <c r="Z1188" s="22">
        <f t="shared" si="322"/>
        <v>680</v>
      </c>
      <c r="AA1188" s="20" t="s">
        <v>1278</v>
      </c>
      <c r="AB1188" s="22">
        <v>1</v>
      </c>
      <c r="AC1188" s="22"/>
      <c r="AD1188" s="22">
        <f t="shared" ref="AD1188:AD1191" si="363">N1188</f>
        <v>680</v>
      </c>
      <c r="AE1188" s="22"/>
      <c r="AF1188" s="22">
        <f t="shared" si="348"/>
        <v>680</v>
      </c>
      <c r="AG1188" s="20">
        <f>N1188</f>
        <v>680</v>
      </c>
      <c r="AH1188" s="20" t="str">
        <f>VLOOKUP(U1188,[1]提成计算!B:I,8,FALSE)</f>
        <v xml:space="preserve"> </v>
      </c>
      <c r="AI1188" s="20"/>
      <c r="AJ1188" s="22"/>
      <c r="AK1188" s="22"/>
      <c r="AM1188" s="22"/>
      <c r="AN1188" s="22"/>
      <c r="AO1188" s="22" t="s">
        <v>1279</v>
      </c>
      <c r="AP1188" s="22" t="s">
        <v>1301</v>
      </c>
      <c r="AS1188" s="20"/>
      <c r="AT1188" s="20"/>
      <c r="AU1188" s="20"/>
    </row>
    <row r="1189" spans="1:47" x14ac:dyDescent="0.15">
      <c r="A1189" s="21" t="s">
        <v>1273</v>
      </c>
      <c r="B1189" s="20" t="s">
        <v>918</v>
      </c>
      <c r="C1189" s="20" t="s">
        <v>919</v>
      </c>
      <c r="D1189" s="20" t="s">
        <v>941</v>
      </c>
      <c r="E1189" s="20" t="s">
        <v>1339</v>
      </c>
      <c r="F1189" s="20" t="s">
        <v>1250</v>
      </c>
      <c r="G1189" s="20" t="s">
        <v>2125</v>
      </c>
      <c r="H1189" s="20"/>
      <c r="I1189" s="20">
        <v>13412808360</v>
      </c>
      <c r="J1189" s="20" t="s">
        <v>924</v>
      </c>
      <c r="K1189" s="20" t="s">
        <v>1577</v>
      </c>
      <c r="L1189" s="20" t="s">
        <v>1918</v>
      </c>
      <c r="M1189" s="20">
        <v>680</v>
      </c>
      <c r="N1189" s="20">
        <v>680</v>
      </c>
      <c r="O1189" s="20" t="s">
        <v>927</v>
      </c>
      <c r="P1189" s="20" t="s">
        <v>50</v>
      </c>
      <c r="Q1189" s="28"/>
      <c r="R1189" s="21" t="s">
        <v>99</v>
      </c>
      <c r="S1189" s="25" t="s">
        <v>1341</v>
      </c>
      <c r="T1189" s="21" t="s">
        <v>53</v>
      </c>
      <c r="U1189" s="21" t="s">
        <v>1740</v>
      </c>
      <c r="V1189" s="46">
        <v>1</v>
      </c>
      <c r="W1189" s="26">
        <f t="shared" si="346"/>
        <v>1</v>
      </c>
      <c r="Y1189" s="21">
        <v>4</v>
      </c>
      <c r="Z1189" s="22">
        <f t="shared" si="322"/>
        <v>680</v>
      </c>
      <c r="AA1189" s="20" t="s">
        <v>1278</v>
      </c>
      <c r="AB1189" s="22">
        <v>1</v>
      </c>
      <c r="AC1189" s="22"/>
      <c r="AD1189" s="22">
        <f t="shared" si="363"/>
        <v>680</v>
      </c>
      <c r="AE1189" s="22"/>
      <c r="AF1189" s="22">
        <f t="shared" si="348"/>
        <v>680</v>
      </c>
      <c r="AG1189" s="20"/>
      <c r="AH1189" s="22"/>
      <c r="AI1189" s="22"/>
      <c r="AJ1189" s="22">
        <f t="shared" ref="AJ1189:AJ1191" si="364">N1189</f>
        <v>680</v>
      </c>
      <c r="AK1189" s="22">
        <f>IF(O1189="(传统)XDSL",VLOOKUP(S1189,[2]直销续费率明细!C:I,7,FALSE)*1,IF(O1189="GPON+XDSL",VLOOKUP(S1189,[2]直销续费率明细!C:I,7,FALSE)*1,VLOOKUP(S1189,[2]直销续费率明细!C:I,5,FALSE)*1))</f>
        <v>25</v>
      </c>
      <c r="AL1189" s="22" t="s">
        <v>1309</v>
      </c>
      <c r="AM1189" s="22"/>
      <c r="AN1189" s="22"/>
      <c r="AO1189" s="22" t="s">
        <v>1279</v>
      </c>
      <c r="AP1189" s="22" t="s">
        <v>1919</v>
      </c>
      <c r="AS1189" s="20">
        <f>IF(Y1189&gt;=10,VLOOKUP(U1189,[2]提成计算!B:T,19,FALSE),VLOOKUP(U1189,[2]提成计算!B:T,18,FALSE))</f>
        <v>7.0000000000000007E-2</v>
      </c>
      <c r="AT1189" s="20">
        <f t="shared" ref="AT1189:AT1191" si="365">IF(AD1189*AS1189&gt;0,AD1189*AS1189,AE1189*AS1189)</f>
        <v>47.6</v>
      </c>
      <c r="AU1189" s="20">
        <f t="shared" ref="AU1189:AU1191" si="366">IF(AND(AK1189&lt;0,AK1189+AT1189&lt;0),-AT1189,AK1189)</f>
        <v>25</v>
      </c>
    </row>
    <row r="1190" spans="1:47" x14ac:dyDescent="0.15">
      <c r="A1190" s="21" t="s">
        <v>1273</v>
      </c>
      <c r="B1190" s="20" t="s">
        <v>918</v>
      </c>
      <c r="C1190" s="20" t="s">
        <v>919</v>
      </c>
      <c r="D1190" s="20" t="s">
        <v>941</v>
      </c>
      <c r="E1190" s="20" t="s">
        <v>942</v>
      </c>
      <c r="F1190" s="20" t="s">
        <v>1250</v>
      </c>
      <c r="G1190" s="20" t="s">
        <v>2126</v>
      </c>
      <c r="H1190" s="20"/>
      <c r="I1190" s="20">
        <v>13686035817</v>
      </c>
      <c r="J1190" s="20" t="s">
        <v>924</v>
      </c>
      <c r="K1190" s="20" t="s">
        <v>1573</v>
      </c>
      <c r="L1190" s="20" t="s">
        <v>1918</v>
      </c>
      <c r="M1190" s="20">
        <v>680</v>
      </c>
      <c r="N1190" s="20">
        <v>680</v>
      </c>
      <c r="O1190" s="20" t="s">
        <v>927</v>
      </c>
      <c r="P1190" s="20" t="s">
        <v>50</v>
      </c>
      <c r="Q1190" s="28"/>
      <c r="R1190" s="21" t="s">
        <v>99</v>
      </c>
      <c r="S1190" s="25" t="s">
        <v>1341</v>
      </c>
      <c r="T1190" s="21" t="s">
        <v>53</v>
      </c>
      <c r="U1190" s="21" t="s">
        <v>1740</v>
      </c>
      <c r="V1190" s="46">
        <v>1</v>
      </c>
      <c r="W1190" s="26">
        <f t="shared" si="346"/>
        <v>1</v>
      </c>
      <c r="Y1190" s="21">
        <v>4</v>
      </c>
      <c r="Z1190" s="22">
        <f t="shared" si="322"/>
        <v>680</v>
      </c>
      <c r="AA1190" s="20" t="s">
        <v>1278</v>
      </c>
      <c r="AB1190" s="22">
        <v>1</v>
      </c>
      <c r="AC1190" s="22"/>
      <c r="AD1190" s="22">
        <f t="shared" si="363"/>
        <v>680</v>
      </c>
      <c r="AE1190" s="22"/>
      <c r="AF1190" s="22">
        <f t="shared" si="348"/>
        <v>680</v>
      </c>
      <c r="AG1190" s="20"/>
      <c r="AH1190" s="22"/>
      <c r="AI1190" s="22"/>
      <c r="AJ1190" s="22">
        <f t="shared" si="364"/>
        <v>680</v>
      </c>
      <c r="AK1190" s="22">
        <f>IF(O1190="(传统)XDSL",VLOOKUP(S1190,[2]直销续费率明细!C:I,7,FALSE)*1,IF(O1190="GPON+XDSL",VLOOKUP(S1190,[2]直销续费率明细!C:I,7,FALSE)*1,VLOOKUP(S1190,[2]直销续费率明细!C:I,5,FALSE)*1))</f>
        <v>25</v>
      </c>
      <c r="AL1190" s="22" t="s">
        <v>1309</v>
      </c>
      <c r="AM1190" s="22"/>
      <c r="AN1190" s="22"/>
      <c r="AO1190" s="22" t="s">
        <v>1279</v>
      </c>
      <c r="AP1190" s="22" t="s">
        <v>1919</v>
      </c>
      <c r="AS1190" s="20">
        <f>IF(Y1190&gt;=10,VLOOKUP(U1190,[2]提成计算!B:T,19,FALSE),VLOOKUP(U1190,[2]提成计算!B:T,18,FALSE))</f>
        <v>7.0000000000000007E-2</v>
      </c>
      <c r="AT1190" s="20">
        <f t="shared" si="365"/>
        <v>47.6</v>
      </c>
      <c r="AU1190" s="20">
        <f t="shared" si="366"/>
        <v>25</v>
      </c>
    </row>
    <row r="1191" spans="1:47" x14ac:dyDescent="0.15">
      <c r="A1191" s="21" t="s">
        <v>1273</v>
      </c>
      <c r="B1191" s="20" t="s">
        <v>918</v>
      </c>
      <c r="C1191" s="20" t="s">
        <v>919</v>
      </c>
      <c r="D1191" s="20" t="s">
        <v>941</v>
      </c>
      <c r="E1191" s="20" t="s">
        <v>1339</v>
      </c>
      <c r="F1191" s="20" t="s">
        <v>1250</v>
      </c>
      <c r="G1191" s="20" t="s">
        <v>2127</v>
      </c>
      <c r="H1191" s="20"/>
      <c r="I1191" s="20">
        <v>13532372689</v>
      </c>
      <c r="J1191" s="20" t="s">
        <v>924</v>
      </c>
      <c r="K1191" s="20" t="s">
        <v>1577</v>
      </c>
      <c r="L1191" s="20" t="s">
        <v>1858</v>
      </c>
      <c r="M1191" s="20">
        <v>728</v>
      </c>
      <c r="N1191" s="20">
        <v>728</v>
      </c>
      <c r="O1191" s="20" t="s">
        <v>927</v>
      </c>
      <c r="P1191" s="20" t="s">
        <v>50</v>
      </c>
      <c r="Q1191" s="28"/>
      <c r="R1191" s="21" t="s">
        <v>99</v>
      </c>
      <c r="S1191" s="25" t="s">
        <v>1341</v>
      </c>
      <c r="T1191" s="21" t="s">
        <v>53</v>
      </c>
      <c r="U1191" s="21" t="s">
        <v>1740</v>
      </c>
      <c r="V1191" s="46">
        <v>1</v>
      </c>
      <c r="W1191" s="26">
        <f t="shared" si="346"/>
        <v>1</v>
      </c>
      <c r="Y1191" s="21">
        <v>4</v>
      </c>
      <c r="Z1191" s="22">
        <f t="shared" si="322"/>
        <v>728</v>
      </c>
      <c r="AA1191" s="20" t="s">
        <v>1278</v>
      </c>
      <c r="AB1191" s="22">
        <v>1</v>
      </c>
      <c r="AC1191" s="22"/>
      <c r="AD1191" s="22">
        <f t="shared" si="363"/>
        <v>728</v>
      </c>
      <c r="AE1191" s="22"/>
      <c r="AF1191" s="22">
        <f t="shared" si="348"/>
        <v>728</v>
      </c>
      <c r="AG1191" s="20"/>
      <c r="AH1191" s="22"/>
      <c r="AI1191" s="22"/>
      <c r="AJ1191" s="22">
        <f t="shared" si="364"/>
        <v>728</v>
      </c>
      <c r="AK1191" s="22">
        <f>IF(O1191="(传统)XDSL",VLOOKUP(S1191,[2]直销续费率明细!C:I,7,FALSE)*1,IF(O1191="GPON+XDSL",VLOOKUP(S1191,[2]直销续费率明细!C:I,7,FALSE)*1,VLOOKUP(S1191,[2]直销续费率明细!C:I,5,FALSE)*1))</f>
        <v>25</v>
      </c>
      <c r="AL1191" s="22" t="s">
        <v>1309</v>
      </c>
      <c r="AM1191" s="22"/>
      <c r="AN1191" s="22"/>
      <c r="AO1191" s="22" t="s">
        <v>1279</v>
      </c>
      <c r="AP1191" s="22" t="s">
        <v>1301</v>
      </c>
      <c r="AS1191" s="20">
        <f>IF(Y1191&gt;=10,VLOOKUP(U1191,[2]提成计算!B:T,19,FALSE),VLOOKUP(U1191,[2]提成计算!B:T,18,FALSE))</f>
        <v>7.0000000000000007E-2</v>
      </c>
      <c r="AT1191" s="20">
        <f t="shared" si="365"/>
        <v>50.960000000000008</v>
      </c>
      <c r="AU1191" s="20">
        <f t="shared" si="366"/>
        <v>25</v>
      </c>
    </row>
    <row r="1192" spans="1:47" x14ac:dyDescent="0.15">
      <c r="A1192" s="21" t="s">
        <v>1273</v>
      </c>
      <c r="B1192" s="20" t="s">
        <v>918</v>
      </c>
      <c r="C1192" s="20" t="s">
        <v>919</v>
      </c>
      <c r="D1192" s="20" t="s">
        <v>941</v>
      </c>
      <c r="E1192" s="20" t="s">
        <v>1487</v>
      </c>
      <c r="F1192" s="20" t="s">
        <v>1250</v>
      </c>
      <c r="G1192" s="20" t="s">
        <v>2128</v>
      </c>
      <c r="H1192" s="20"/>
      <c r="I1192" s="20">
        <v>13615216696</v>
      </c>
      <c r="J1192" s="20" t="s">
        <v>1268</v>
      </c>
      <c r="K1192" s="20" t="s">
        <v>1298</v>
      </c>
      <c r="L1192" s="20" t="s">
        <v>1898</v>
      </c>
      <c r="M1192" s="20">
        <v>1398</v>
      </c>
      <c r="N1192" s="20">
        <v>1398</v>
      </c>
      <c r="O1192" s="20" t="s">
        <v>927</v>
      </c>
      <c r="P1192" s="20" t="s">
        <v>50</v>
      </c>
      <c r="Q1192" s="28"/>
      <c r="R1192" s="21"/>
      <c r="S1192" s="21" t="s">
        <v>221</v>
      </c>
      <c r="T1192" s="21" t="s">
        <v>1311</v>
      </c>
      <c r="U1192" s="21" t="s">
        <v>1298</v>
      </c>
      <c r="V1192" s="46">
        <v>1</v>
      </c>
      <c r="W1192" s="26">
        <f t="shared" si="346"/>
        <v>1</v>
      </c>
      <c r="X1192" s="26">
        <f t="shared" si="347"/>
        <v>1</v>
      </c>
      <c r="Y1192" s="21">
        <v>20</v>
      </c>
      <c r="Z1192" s="22">
        <f t="shared" si="322"/>
        <v>1398</v>
      </c>
      <c r="AA1192" s="20" t="s">
        <v>1278</v>
      </c>
      <c r="AB1192" s="22"/>
      <c r="AC1192" s="22">
        <v>1</v>
      </c>
      <c r="AD1192" s="22"/>
      <c r="AE1192" s="22">
        <f t="shared" ref="AE1192:AE1193" si="367">N1192</f>
        <v>1398</v>
      </c>
      <c r="AF1192" s="22">
        <f t="shared" si="348"/>
        <v>1398</v>
      </c>
      <c r="AG1192" s="20">
        <f t="shared" ref="AG1192:AG1194" si="368">N1192</f>
        <v>1398</v>
      </c>
      <c r="AH1192" s="20"/>
      <c r="AI1192" s="20"/>
      <c r="AJ1192" s="22"/>
      <c r="AK1192" s="22"/>
      <c r="AM1192" s="22"/>
      <c r="AN1192" s="22"/>
      <c r="AO1192" s="22" t="s">
        <v>1279</v>
      </c>
      <c r="AP1192" s="22" t="s">
        <v>1301</v>
      </c>
      <c r="AS1192" s="20"/>
      <c r="AT1192" s="20"/>
      <c r="AU1192" s="20"/>
    </row>
    <row r="1193" spans="1:47" x14ac:dyDescent="0.15">
      <c r="A1193" s="21" t="s">
        <v>1273</v>
      </c>
      <c r="B1193" s="20" t="s">
        <v>918</v>
      </c>
      <c r="C1193" s="20" t="s">
        <v>919</v>
      </c>
      <c r="D1193" s="20" t="s">
        <v>941</v>
      </c>
      <c r="E1193" s="20" t="s">
        <v>2117</v>
      </c>
      <c r="F1193" s="20" t="s">
        <v>1250</v>
      </c>
      <c r="G1193" s="20" t="s">
        <v>2129</v>
      </c>
      <c r="H1193" s="20"/>
      <c r="I1193" s="20">
        <v>13929242253</v>
      </c>
      <c r="J1193" s="20" t="s">
        <v>1268</v>
      </c>
      <c r="K1193" s="20" t="s">
        <v>493</v>
      </c>
      <c r="L1193" s="20" t="s">
        <v>1358</v>
      </c>
      <c r="M1193" s="20">
        <v>1088</v>
      </c>
      <c r="N1193" s="20">
        <v>1088</v>
      </c>
      <c r="O1193" s="20" t="s">
        <v>927</v>
      </c>
      <c r="P1193" s="20" t="s">
        <v>50</v>
      </c>
      <c r="Q1193" s="28"/>
      <c r="R1193" s="21" t="s">
        <v>99</v>
      </c>
      <c r="S1193" s="21"/>
      <c r="T1193" s="21" t="s">
        <v>275</v>
      </c>
      <c r="U1193" s="21" t="s">
        <v>495</v>
      </c>
      <c r="V1193" s="46">
        <v>1</v>
      </c>
      <c r="W1193" s="26">
        <f t="shared" si="346"/>
        <v>1</v>
      </c>
      <c r="X1193" s="26">
        <f t="shared" si="347"/>
        <v>1</v>
      </c>
      <c r="Y1193" s="21">
        <v>10</v>
      </c>
      <c r="Z1193" s="22">
        <f t="shared" si="322"/>
        <v>1088</v>
      </c>
      <c r="AA1193" s="20" t="s">
        <v>1278</v>
      </c>
      <c r="AB1193" s="22"/>
      <c r="AC1193" s="22">
        <v>1</v>
      </c>
      <c r="AD1193" s="22"/>
      <c r="AE1193" s="22">
        <f t="shared" si="367"/>
        <v>1088</v>
      </c>
      <c r="AF1193" s="22">
        <f t="shared" si="348"/>
        <v>1088</v>
      </c>
      <c r="AG1193" s="20">
        <f t="shared" si="368"/>
        <v>1088</v>
      </c>
      <c r="AH1193" s="20" t="str">
        <f>VLOOKUP(U1193,[1]提成计算!B:I,8,FALSE)</f>
        <v>否</v>
      </c>
      <c r="AI1193" s="20"/>
      <c r="AJ1193" s="22"/>
      <c r="AK1193" s="22"/>
      <c r="AM1193" s="22"/>
      <c r="AN1193" s="22"/>
      <c r="AO1193" s="22" t="s">
        <v>1279</v>
      </c>
      <c r="AP1193" s="22" t="s">
        <v>1301</v>
      </c>
      <c r="AS1193" s="20"/>
      <c r="AT1193" s="20"/>
      <c r="AU1193" s="20"/>
    </row>
    <row r="1194" spans="1:47" x14ac:dyDescent="0.15">
      <c r="A1194" s="21" t="s">
        <v>1273</v>
      </c>
      <c r="B1194" s="20" t="s">
        <v>918</v>
      </c>
      <c r="C1194" s="20" t="s">
        <v>919</v>
      </c>
      <c r="D1194" s="20" t="s">
        <v>936</v>
      </c>
      <c r="E1194" s="20" t="s">
        <v>963</v>
      </c>
      <c r="F1194" s="20" t="s">
        <v>1250</v>
      </c>
      <c r="G1194" s="20" t="s">
        <v>2130</v>
      </c>
      <c r="H1194" s="20"/>
      <c r="I1194" s="20">
        <v>15112863115</v>
      </c>
      <c r="J1194" s="20" t="s">
        <v>1268</v>
      </c>
      <c r="K1194" s="20" t="s">
        <v>1895</v>
      </c>
      <c r="L1194" s="20" t="s">
        <v>2131</v>
      </c>
      <c r="M1194" s="20">
        <v>800</v>
      </c>
      <c r="N1194" s="20">
        <v>800</v>
      </c>
      <c r="O1194" s="20" t="s">
        <v>927</v>
      </c>
      <c r="P1194" s="20" t="s">
        <v>50</v>
      </c>
      <c r="Q1194" s="28"/>
      <c r="R1194" s="21" t="s">
        <v>60</v>
      </c>
      <c r="S1194" s="21"/>
      <c r="T1194" s="21" t="s">
        <v>400</v>
      </c>
      <c r="U1194" s="21"/>
      <c r="V1194" s="46">
        <v>1</v>
      </c>
      <c r="W1194" s="26">
        <f t="shared" si="346"/>
        <v>1</v>
      </c>
      <c r="X1194" s="26">
        <f t="shared" si="347"/>
        <v>1</v>
      </c>
      <c r="Y1194" s="21">
        <v>6</v>
      </c>
      <c r="Z1194" s="22">
        <f t="shared" si="322"/>
        <v>800</v>
      </c>
      <c r="AA1194" s="20" t="s">
        <v>1278</v>
      </c>
      <c r="AB1194" s="22">
        <v>1</v>
      </c>
      <c r="AC1194" s="22"/>
      <c r="AD1194" s="22">
        <f>N1194</f>
        <v>800</v>
      </c>
      <c r="AE1194" s="22"/>
      <c r="AF1194" s="22">
        <f t="shared" si="348"/>
        <v>800</v>
      </c>
      <c r="AG1194" s="20">
        <f t="shared" si="368"/>
        <v>800</v>
      </c>
      <c r="AH1194" s="20"/>
      <c r="AI1194" s="20"/>
      <c r="AJ1194" s="22"/>
      <c r="AK1194" s="22"/>
      <c r="AM1194" s="22"/>
      <c r="AN1194" s="22"/>
      <c r="AO1194" s="22" t="s">
        <v>1279</v>
      </c>
      <c r="AP1194" s="22" t="s">
        <v>1301</v>
      </c>
      <c r="AS1194" s="20"/>
      <c r="AT1194" s="20"/>
      <c r="AU1194" s="20"/>
    </row>
    <row r="1195" spans="1:47" x14ac:dyDescent="0.15">
      <c r="A1195" s="21" t="s">
        <v>1273</v>
      </c>
      <c r="B1195" s="20" t="s">
        <v>918</v>
      </c>
      <c r="C1195" s="20" t="s">
        <v>919</v>
      </c>
      <c r="D1195" s="20" t="s">
        <v>941</v>
      </c>
      <c r="E1195" s="20" t="s">
        <v>1487</v>
      </c>
      <c r="F1195" s="20" t="s">
        <v>1250</v>
      </c>
      <c r="G1195" s="20" t="s">
        <v>2132</v>
      </c>
      <c r="H1195" s="20"/>
      <c r="I1195" s="20">
        <v>13434061269</v>
      </c>
      <c r="J1195" s="20" t="s">
        <v>924</v>
      </c>
      <c r="K1195" s="20" t="s">
        <v>174</v>
      </c>
      <c r="L1195" s="20" t="s">
        <v>2133</v>
      </c>
      <c r="M1195" s="20">
        <v>1998</v>
      </c>
      <c r="N1195" s="20">
        <v>1998</v>
      </c>
      <c r="O1195" s="20" t="s">
        <v>927</v>
      </c>
      <c r="P1195" s="20" t="s">
        <v>50</v>
      </c>
      <c r="Q1195" s="28"/>
      <c r="R1195" s="21" t="s">
        <v>99</v>
      </c>
      <c r="S1195" s="25" t="s">
        <v>1341</v>
      </c>
      <c r="T1195" s="21" t="s">
        <v>400</v>
      </c>
      <c r="U1195" s="21"/>
      <c r="V1195" s="46">
        <v>1</v>
      </c>
      <c r="W1195" s="26">
        <f t="shared" si="346"/>
        <v>1</v>
      </c>
      <c r="Y1195" s="21">
        <v>10</v>
      </c>
      <c r="Z1195" s="22">
        <f t="shared" si="322"/>
        <v>1998</v>
      </c>
      <c r="AA1195" s="20" t="s">
        <v>1278</v>
      </c>
      <c r="AB1195" s="22"/>
      <c r="AC1195" s="22">
        <v>1</v>
      </c>
      <c r="AD1195" s="22"/>
      <c r="AE1195" s="22">
        <f>N1195</f>
        <v>1998</v>
      </c>
      <c r="AF1195" s="22">
        <f t="shared" si="348"/>
        <v>1998</v>
      </c>
      <c r="AG1195" s="20"/>
      <c r="AH1195" s="22"/>
      <c r="AI1195" s="22"/>
      <c r="AJ1195" s="22">
        <f>N1195</f>
        <v>1998</v>
      </c>
      <c r="AK1195" s="22">
        <f>IF(O1195="(传统)XDSL",VLOOKUP(S1195,[1]续费率明细!C:I,7,FALSE)*1,IF(O1195="GPON+XDSL",VLOOKUP(S1195,[1]续费率明细!C:I,7,FALSE)*1,VLOOKUP(S1195,[1]续费率明细!C:I,5,FALSE)*1))</f>
        <v>25</v>
      </c>
      <c r="AL1195" s="22" t="s">
        <v>1309</v>
      </c>
      <c r="AM1195" s="22"/>
      <c r="AN1195" s="22"/>
      <c r="AO1195" s="22" t="s">
        <v>1279</v>
      </c>
      <c r="AP1195" s="22" t="s">
        <v>1301</v>
      </c>
      <c r="AS1195" s="20"/>
      <c r="AT1195" s="20"/>
      <c r="AU1195" s="20"/>
    </row>
    <row r="1196" spans="1:47" x14ac:dyDescent="0.15">
      <c r="A1196" s="21" t="s">
        <v>1273</v>
      </c>
      <c r="B1196" s="20" t="s">
        <v>918</v>
      </c>
      <c r="C1196" s="20" t="s">
        <v>919</v>
      </c>
      <c r="D1196" s="20" t="s">
        <v>920</v>
      </c>
      <c r="E1196" s="20" t="s">
        <v>979</v>
      </c>
      <c r="F1196" s="20" t="s">
        <v>1250</v>
      </c>
      <c r="G1196" s="20" t="s">
        <v>2134</v>
      </c>
      <c r="H1196" s="20"/>
      <c r="I1196" s="20">
        <v>13925795292</v>
      </c>
      <c r="J1196" s="20" t="s">
        <v>1268</v>
      </c>
      <c r="K1196" s="20" t="s">
        <v>741</v>
      </c>
      <c r="L1196" s="20" t="s">
        <v>1939</v>
      </c>
      <c r="M1196" s="20">
        <v>680</v>
      </c>
      <c r="N1196" s="20">
        <v>680</v>
      </c>
      <c r="O1196" s="20" t="s">
        <v>927</v>
      </c>
      <c r="P1196" s="20" t="s">
        <v>50</v>
      </c>
      <c r="Q1196" s="28"/>
      <c r="R1196" s="21" t="s">
        <v>161</v>
      </c>
      <c r="S1196" s="21"/>
      <c r="T1196" s="21" t="s">
        <v>53</v>
      </c>
      <c r="U1196" s="21" t="s">
        <v>742</v>
      </c>
      <c r="V1196" s="46">
        <v>1</v>
      </c>
      <c r="W1196" s="26">
        <f t="shared" si="346"/>
        <v>1</v>
      </c>
      <c r="X1196" s="26">
        <f t="shared" si="347"/>
        <v>1</v>
      </c>
      <c r="Y1196" s="21">
        <v>4</v>
      </c>
      <c r="Z1196" s="22">
        <f t="shared" si="322"/>
        <v>680</v>
      </c>
      <c r="AA1196" s="20" t="s">
        <v>1278</v>
      </c>
      <c r="AB1196" s="22">
        <v>1</v>
      </c>
      <c r="AC1196" s="22"/>
      <c r="AD1196" s="22">
        <f t="shared" ref="AD1196:AD1197" si="369">N1196</f>
        <v>680</v>
      </c>
      <c r="AE1196" s="22"/>
      <c r="AF1196" s="22">
        <f t="shared" si="348"/>
        <v>680</v>
      </c>
      <c r="AG1196" s="20">
        <f t="shared" ref="AG1196:AG1197" si="370">N1196</f>
        <v>680</v>
      </c>
      <c r="AH1196" s="20" t="str">
        <f>VLOOKUP(U1196,[1]提成计算!B:I,8,FALSE)</f>
        <v xml:space="preserve"> </v>
      </c>
      <c r="AI1196" s="20"/>
      <c r="AJ1196" s="22"/>
      <c r="AK1196" s="22"/>
      <c r="AM1196" s="22"/>
      <c r="AN1196" s="22"/>
      <c r="AO1196" s="22" t="s">
        <v>1279</v>
      </c>
      <c r="AP1196" s="22" t="s">
        <v>1301</v>
      </c>
      <c r="AS1196" s="20"/>
      <c r="AT1196" s="20"/>
      <c r="AU1196" s="20"/>
    </row>
    <row r="1197" spans="1:47" x14ac:dyDescent="0.15">
      <c r="A1197" s="21" t="s">
        <v>1273</v>
      </c>
      <c r="B1197" s="20" t="s">
        <v>918</v>
      </c>
      <c r="C1197" s="20" t="s">
        <v>919</v>
      </c>
      <c r="D1197" s="20" t="s">
        <v>936</v>
      </c>
      <c r="E1197" s="20" t="s">
        <v>963</v>
      </c>
      <c r="F1197" s="20" t="s">
        <v>1250</v>
      </c>
      <c r="G1197" s="20" t="s">
        <v>2135</v>
      </c>
      <c r="H1197" s="20"/>
      <c r="I1197" s="20">
        <v>13826977653</v>
      </c>
      <c r="J1197" s="20" t="s">
        <v>1268</v>
      </c>
      <c r="K1197" s="20" t="s">
        <v>1895</v>
      </c>
      <c r="L1197" s="20" t="s">
        <v>2131</v>
      </c>
      <c r="M1197" s="20">
        <v>800</v>
      </c>
      <c r="N1197" s="20">
        <v>800</v>
      </c>
      <c r="O1197" s="20" t="s">
        <v>927</v>
      </c>
      <c r="P1197" s="20" t="s">
        <v>50</v>
      </c>
      <c r="Q1197" s="28"/>
      <c r="R1197" s="21" t="s">
        <v>60</v>
      </c>
      <c r="S1197" s="21"/>
      <c r="T1197" s="21" t="s">
        <v>400</v>
      </c>
      <c r="U1197" s="21"/>
      <c r="V1197" s="46">
        <v>1</v>
      </c>
      <c r="W1197" s="26">
        <f t="shared" si="346"/>
        <v>1</v>
      </c>
      <c r="X1197" s="26">
        <f t="shared" si="347"/>
        <v>1</v>
      </c>
      <c r="Y1197" s="21">
        <v>6</v>
      </c>
      <c r="Z1197" s="22">
        <f t="shared" si="322"/>
        <v>800</v>
      </c>
      <c r="AA1197" s="20" t="s">
        <v>1278</v>
      </c>
      <c r="AB1197" s="22">
        <v>1</v>
      </c>
      <c r="AC1197" s="22"/>
      <c r="AD1197" s="22">
        <f t="shared" si="369"/>
        <v>800</v>
      </c>
      <c r="AE1197" s="22"/>
      <c r="AF1197" s="22">
        <f t="shared" si="348"/>
        <v>800</v>
      </c>
      <c r="AG1197" s="20">
        <f t="shared" si="370"/>
        <v>800</v>
      </c>
      <c r="AH1197" s="20"/>
      <c r="AI1197" s="20"/>
      <c r="AJ1197" s="22"/>
      <c r="AK1197" s="22"/>
      <c r="AM1197" s="22"/>
      <c r="AN1197" s="22"/>
      <c r="AO1197" s="22" t="s">
        <v>1279</v>
      </c>
      <c r="AP1197" s="22" t="s">
        <v>1301</v>
      </c>
      <c r="AS1197" s="20"/>
      <c r="AT1197" s="20"/>
      <c r="AU1197" s="20"/>
    </row>
    <row r="1198" spans="1:47" x14ac:dyDescent="0.15">
      <c r="A1198" s="21" t="s">
        <v>1273</v>
      </c>
      <c r="B1198" s="20" t="s">
        <v>918</v>
      </c>
      <c r="C1198" s="20" t="s">
        <v>919</v>
      </c>
      <c r="D1198" s="20" t="s">
        <v>941</v>
      </c>
      <c r="E1198" s="20" t="s">
        <v>942</v>
      </c>
      <c r="F1198" s="20" t="s">
        <v>1250</v>
      </c>
      <c r="G1198" s="20" t="s">
        <v>2136</v>
      </c>
      <c r="H1198" s="20"/>
      <c r="I1198" s="20">
        <v>13549330473</v>
      </c>
      <c r="J1198" s="20" t="s">
        <v>924</v>
      </c>
      <c r="K1198" s="20" t="s">
        <v>166</v>
      </c>
      <c r="L1198" s="20" t="s">
        <v>2137</v>
      </c>
      <c r="M1198" s="20">
        <v>1408</v>
      </c>
      <c r="N1198" s="20">
        <v>1408</v>
      </c>
      <c r="O1198" s="20" t="s">
        <v>927</v>
      </c>
      <c r="P1198" s="20" t="s">
        <v>50</v>
      </c>
      <c r="Q1198" s="28"/>
      <c r="R1198" s="21" t="s">
        <v>99</v>
      </c>
      <c r="S1198" s="25" t="s">
        <v>945</v>
      </c>
      <c r="T1198" s="21" t="s">
        <v>400</v>
      </c>
      <c r="U1198" s="21"/>
      <c r="V1198" s="46">
        <v>1</v>
      </c>
      <c r="W1198" s="26">
        <f t="shared" si="346"/>
        <v>1</v>
      </c>
      <c r="Y1198" s="21">
        <v>12</v>
      </c>
      <c r="Z1198" s="22">
        <f t="shared" si="322"/>
        <v>1408</v>
      </c>
      <c r="AA1198" s="20" t="s">
        <v>1278</v>
      </c>
      <c r="AB1198" s="22"/>
      <c r="AC1198" s="22">
        <v>1</v>
      </c>
      <c r="AD1198" s="22"/>
      <c r="AE1198" s="22">
        <f>N1198</f>
        <v>1408</v>
      </c>
      <c r="AF1198" s="22">
        <f t="shared" si="348"/>
        <v>1408</v>
      </c>
      <c r="AG1198" s="20"/>
      <c r="AH1198" s="22"/>
      <c r="AI1198" s="22"/>
      <c r="AJ1198" s="22">
        <f t="shared" ref="AJ1198:AJ1199" si="371">N1198</f>
        <v>1408</v>
      </c>
      <c r="AK1198" s="22">
        <f>IF(O1198="(传统)XDSL",VLOOKUP(S1198,[1]续费率明细!C:I,7,FALSE)*1,IF(O1198="GPON+XDSL",VLOOKUP(S1198,[1]续费率明细!C:I,7,FALSE)*1,VLOOKUP(S1198,[1]续费率明细!C:I,5,FALSE)*1))</f>
        <v>15</v>
      </c>
      <c r="AL1198" s="22" t="s">
        <v>1309</v>
      </c>
      <c r="AM1198" s="22"/>
      <c r="AN1198" s="22"/>
      <c r="AO1198" s="22" t="s">
        <v>1279</v>
      </c>
      <c r="AP1198" s="22" t="s">
        <v>1301</v>
      </c>
      <c r="AS1198" s="20"/>
      <c r="AT1198" s="20"/>
      <c r="AU1198" s="20"/>
    </row>
    <row r="1199" spans="1:47" x14ac:dyDescent="0.15">
      <c r="A1199" s="21" t="s">
        <v>1273</v>
      </c>
      <c r="B1199" s="20" t="s">
        <v>918</v>
      </c>
      <c r="C1199" s="20" t="s">
        <v>919</v>
      </c>
      <c r="D1199" s="20" t="s">
        <v>928</v>
      </c>
      <c r="E1199" s="20" t="s">
        <v>969</v>
      </c>
      <c r="F1199" s="20" t="s">
        <v>1250</v>
      </c>
      <c r="G1199" s="20" t="s">
        <v>2138</v>
      </c>
      <c r="H1199" s="20"/>
      <c r="I1199" s="20">
        <v>13610573776</v>
      </c>
      <c r="J1199" s="20" t="s">
        <v>924</v>
      </c>
      <c r="K1199" s="20" t="s">
        <v>954</v>
      </c>
      <c r="L1199" s="20" t="s">
        <v>1918</v>
      </c>
      <c r="M1199" s="20">
        <v>680</v>
      </c>
      <c r="N1199" s="20">
        <v>680</v>
      </c>
      <c r="O1199" s="20" t="s">
        <v>927</v>
      </c>
      <c r="P1199" s="20" t="s">
        <v>50</v>
      </c>
      <c r="Q1199" s="28"/>
      <c r="R1199" s="21" t="s">
        <v>84</v>
      </c>
      <c r="S1199" s="25" t="s">
        <v>956</v>
      </c>
      <c r="T1199" s="21" t="s">
        <v>53</v>
      </c>
      <c r="U1199" s="21" t="s">
        <v>957</v>
      </c>
      <c r="V1199" s="46">
        <v>1</v>
      </c>
      <c r="W1199" s="26">
        <f t="shared" si="346"/>
        <v>1</v>
      </c>
      <c r="Y1199" s="21">
        <v>4</v>
      </c>
      <c r="Z1199" s="22">
        <f t="shared" si="322"/>
        <v>680</v>
      </c>
      <c r="AA1199" s="20" t="s">
        <v>1278</v>
      </c>
      <c r="AB1199" s="22">
        <v>1</v>
      </c>
      <c r="AC1199" s="22"/>
      <c r="AD1199" s="22">
        <f>N1199</f>
        <v>680</v>
      </c>
      <c r="AE1199" s="22"/>
      <c r="AF1199" s="22">
        <f t="shared" si="348"/>
        <v>680</v>
      </c>
      <c r="AG1199" s="20"/>
      <c r="AH1199" s="22"/>
      <c r="AI1199" s="22"/>
      <c r="AJ1199" s="22">
        <f t="shared" si="371"/>
        <v>680</v>
      </c>
      <c r="AK1199" s="22">
        <f>IF(O1199="(传统)XDSL",VLOOKUP(S1199,[2]直销续费率明细!C:I,7,FALSE)*1,IF(O1199="GPON+XDSL",VLOOKUP(S1199,[2]直销续费率明细!C:I,7,FALSE)*1,VLOOKUP(S1199,[2]直销续费率明细!C:I,5,FALSE)*1))</f>
        <v>25</v>
      </c>
      <c r="AL1199" s="22" t="s">
        <v>1300</v>
      </c>
      <c r="AM1199" s="22"/>
      <c r="AN1199" s="22"/>
      <c r="AO1199" s="22" t="s">
        <v>1279</v>
      </c>
      <c r="AP1199" s="22" t="s">
        <v>1919</v>
      </c>
      <c r="AS1199" s="20">
        <f>IF(Y1199&gt;=10,VLOOKUP(U1199,[2]提成计算!B:T,19,FALSE),VLOOKUP(U1199,[2]提成计算!B:T,18,FALSE))</f>
        <v>7.0000000000000007E-2</v>
      </c>
      <c r="AT1199" s="20">
        <f t="shared" ref="AT1199" si="372">IF(AD1199*AS1199&gt;0,AD1199*AS1199,AE1199*AS1199)</f>
        <v>47.6</v>
      </c>
      <c r="AU1199" s="20">
        <f t="shared" ref="AU1199" si="373">IF(AND(AK1199&lt;0,AK1199+AT1199&lt;0),-AT1199,AK1199)</f>
        <v>25</v>
      </c>
    </row>
    <row r="1200" spans="1:47" x14ac:dyDescent="0.15">
      <c r="A1200" s="21" t="s">
        <v>1273</v>
      </c>
      <c r="B1200" s="20" t="s">
        <v>918</v>
      </c>
      <c r="C1200" s="20" t="s">
        <v>919</v>
      </c>
      <c r="D1200" s="20" t="s">
        <v>973</v>
      </c>
      <c r="E1200" s="20" t="s">
        <v>1953</v>
      </c>
      <c r="F1200" s="20" t="s">
        <v>1250</v>
      </c>
      <c r="G1200" s="20" t="s">
        <v>2139</v>
      </c>
      <c r="H1200" s="20"/>
      <c r="I1200" s="20">
        <v>13925572968</v>
      </c>
      <c r="J1200" s="20" t="s">
        <v>1268</v>
      </c>
      <c r="K1200" s="20" t="s">
        <v>2054</v>
      </c>
      <c r="L1200" s="20" t="s">
        <v>1898</v>
      </c>
      <c r="M1200" s="20">
        <v>1398</v>
      </c>
      <c r="N1200" s="20">
        <v>1398</v>
      </c>
      <c r="O1200" s="20" t="s">
        <v>927</v>
      </c>
      <c r="P1200" s="20" t="s">
        <v>50</v>
      </c>
      <c r="Q1200" s="28"/>
      <c r="R1200" s="21" t="s">
        <v>249</v>
      </c>
      <c r="S1200" s="21"/>
      <c r="T1200" s="21" t="s">
        <v>275</v>
      </c>
      <c r="U1200" s="21" t="s">
        <v>250</v>
      </c>
      <c r="V1200" s="46">
        <v>1</v>
      </c>
      <c r="W1200" s="26">
        <f t="shared" si="346"/>
        <v>1</v>
      </c>
      <c r="X1200" s="26">
        <f t="shared" si="347"/>
        <v>1</v>
      </c>
      <c r="Y1200" s="21">
        <v>20</v>
      </c>
      <c r="Z1200" s="22">
        <f t="shared" si="322"/>
        <v>1398</v>
      </c>
      <c r="AA1200" s="20" t="s">
        <v>1278</v>
      </c>
      <c r="AB1200" s="22"/>
      <c r="AC1200" s="22">
        <v>1</v>
      </c>
      <c r="AD1200" s="22"/>
      <c r="AE1200" s="22">
        <f>N1200</f>
        <v>1398</v>
      </c>
      <c r="AF1200" s="22">
        <f t="shared" si="348"/>
        <v>1398</v>
      </c>
      <c r="AG1200" s="20">
        <f t="shared" ref="AG1200:AG1201" si="374">N1200</f>
        <v>1398</v>
      </c>
      <c r="AH1200" s="20" t="str">
        <f>VLOOKUP(U1200,[1]提成计算!B:I,8,FALSE)</f>
        <v xml:space="preserve"> </v>
      </c>
      <c r="AI1200" s="20"/>
      <c r="AJ1200" s="22"/>
      <c r="AK1200" s="22"/>
      <c r="AM1200" s="22"/>
      <c r="AN1200" s="22"/>
      <c r="AO1200" s="22" t="s">
        <v>1279</v>
      </c>
      <c r="AP1200" s="22" t="s">
        <v>1301</v>
      </c>
      <c r="AS1200" s="20"/>
      <c r="AT1200" s="20"/>
      <c r="AU1200" s="20"/>
    </row>
    <row r="1201" spans="1:47" x14ac:dyDescent="0.15">
      <c r="A1201" s="21" t="s">
        <v>1273</v>
      </c>
      <c r="B1201" s="20" t="s">
        <v>918</v>
      </c>
      <c r="C1201" s="20" t="s">
        <v>919</v>
      </c>
      <c r="D1201" s="20" t="s">
        <v>920</v>
      </c>
      <c r="E1201" s="20" t="s">
        <v>979</v>
      </c>
      <c r="F1201" s="20" t="s">
        <v>1250</v>
      </c>
      <c r="G1201" s="20" t="s">
        <v>2140</v>
      </c>
      <c r="H1201" s="20"/>
      <c r="I1201" s="20">
        <v>18802564070</v>
      </c>
      <c r="J1201" s="20" t="s">
        <v>1268</v>
      </c>
      <c r="K1201" s="20" t="s">
        <v>160</v>
      </c>
      <c r="L1201" s="20" t="s">
        <v>1939</v>
      </c>
      <c r="M1201" s="20">
        <v>680</v>
      </c>
      <c r="N1201" s="20">
        <v>680</v>
      </c>
      <c r="O1201" s="20" t="s">
        <v>927</v>
      </c>
      <c r="P1201" s="20" t="s">
        <v>50</v>
      </c>
      <c r="Q1201" s="28"/>
      <c r="R1201" s="21" t="s">
        <v>161</v>
      </c>
      <c r="S1201" s="21"/>
      <c r="T1201" s="21" t="s">
        <v>53</v>
      </c>
      <c r="U1201" s="21" t="s">
        <v>162</v>
      </c>
      <c r="V1201" s="46">
        <v>1</v>
      </c>
      <c r="W1201" s="26">
        <f t="shared" si="346"/>
        <v>1</v>
      </c>
      <c r="X1201" s="26">
        <f t="shared" si="347"/>
        <v>1</v>
      </c>
      <c r="Y1201" s="21">
        <v>4</v>
      </c>
      <c r="Z1201" s="22">
        <f t="shared" si="322"/>
        <v>680</v>
      </c>
      <c r="AA1201" s="20" t="s">
        <v>1278</v>
      </c>
      <c r="AB1201" s="22">
        <v>1</v>
      </c>
      <c r="AC1201" s="22"/>
      <c r="AD1201" s="22">
        <f>N1201</f>
        <v>680</v>
      </c>
      <c r="AE1201" s="22"/>
      <c r="AF1201" s="22">
        <f t="shared" si="348"/>
        <v>680</v>
      </c>
      <c r="AG1201" s="20">
        <f t="shared" si="374"/>
        <v>680</v>
      </c>
      <c r="AH1201" s="20" t="str">
        <f>VLOOKUP(U1201,[1]提成计算!B:I,8,FALSE)</f>
        <v>否</v>
      </c>
      <c r="AI1201" s="20"/>
      <c r="AJ1201" s="22"/>
      <c r="AK1201" s="22"/>
      <c r="AM1201" s="22"/>
      <c r="AN1201" s="22"/>
      <c r="AO1201" s="22" t="s">
        <v>1279</v>
      </c>
      <c r="AP1201" s="22" t="s">
        <v>1301</v>
      </c>
      <c r="AS1201" s="20"/>
      <c r="AT1201" s="20"/>
      <c r="AU1201" s="20"/>
    </row>
    <row r="1202" spans="1:47" x14ac:dyDescent="0.15">
      <c r="A1202" s="21" t="s">
        <v>1273</v>
      </c>
      <c r="B1202" s="20" t="s">
        <v>918</v>
      </c>
      <c r="C1202" s="20" t="s">
        <v>919</v>
      </c>
      <c r="D1202" s="20" t="s">
        <v>928</v>
      </c>
      <c r="E1202" s="20" t="s">
        <v>969</v>
      </c>
      <c r="F1202" s="20" t="s">
        <v>1250</v>
      </c>
      <c r="G1202" s="20" t="s">
        <v>2141</v>
      </c>
      <c r="H1202" s="20"/>
      <c r="I1202" s="20">
        <v>13652622029</v>
      </c>
      <c r="J1202" s="20" t="s">
        <v>1275</v>
      </c>
      <c r="K1202" s="20" t="s">
        <v>83</v>
      </c>
      <c r="L1202" s="20" t="s">
        <v>1277</v>
      </c>
      <c r="M1202" s="20">
        <v>162</v>
      </c>
      <c r="N1202" s="20">
        <v>162</v>
      </c>
      <c r="O1202" s="20" t="s">
        <v>927</v>
      </c>
      <c r="P1202" s="20" t="s">
        <v>50</v>
      </c>
      <c r="Q1202" s="28"/>
      <c r="R1202" s="21" t="s">
        <v>84</v>
      </c>
      <c r="S1202" s="21"/>
      <c r="T1202" s="21" t="s">
        <v>53</v>
      </c>
      <c r="U1202" s="21" t="s">
        <v>85</v>
      </c>
      <c r="V1202" s="46"/>
      <c r="Y1202" s="21">
        <v>2</v>
      </c>
      <c r="Z1202" s="22">
        <f t="shared" si="322"/>
        <v>162</v>
      </c>
      <c r="AA1202" s="20" t="s">
        <v>1278</v>
      </c>
      <c r="AB1202" s="22"/>
      <c r="AC1202" s="22"/>
      <c r="AD1202" s="22"/>
      <c r="AE1202" s="22"/>
      <c r="AF1202" s="22"/>
      <c r="AG1202" s="20"/>
      <c r="AH1202" s="22"/>
      <c r="AI1202" s="22"/>
      <c r="AJ1202" s="22"/>
      <c r="AK1202" s="22"/>
      <c r="AM1202" s="22"/>
      <c r="AN1202" s="22"/>
      <c r="AO1202" s="22" t="s">
        <v>1279</v>
      </c>
      <c r="AP1202" s="22">
        <v>0</v>
      </c>
      <c r="AS1202" s="20"/>
      <c r="AT1202" s="20"/>
      <c r="AU1202" s="20"/>
    </row>
    <row r="1203" spans="1:47" x14ac:dyDescent="0.15">
      <c r="A1203" s="21" t="s">
        <v>1273</v>
      </c>
      <c r="B1203" s="20" t="s">
        <v>918</v>
      </c>
      <c r="C1203" s="20" t="s">
        <v>919</v>
      </c>
      <c r="D1203" s="20" t="s">
        <v>936</v>
      </c>
      <c r="E1203" s="20" t="s">
        <v>1430</v>
      </c>
      <c r="F1203" s="20" t="s">
        <v>1250</v>
      </c>
      <c r="G1203" s="20" t="s">
        <v>2142</v>
      </c>
      <c r="H1203" s="20"/>
      <c r="I1203" s="20">
        <v>13686188839</v>
      </c>
      <c r="J1203" s="20" t="s">
        <v>1268</v>
      </c>
      <c r="K1203" s="20" t="s">
        <v>1169</v>
      </c>
      <c r="L1203" s="20" t="s">
        <v>1896</v>
      </c>
      <c r="M1203" s="20">
        <v>1298</v>
      </c>
      <c r="N1203" s="20">
        <v>1298</v>
      </c>
      <c r="O1203" s="20" t="s">
        <v>927</v>
      </c>
      <c r="P1203" s="20" t="s">
        <v>50</v>
      </c>
      <c r="Q1203" s="28"/>
      <c r="R1203" s="21" t="s">
        <v>60</v>
      </c>
      <c r="S1203" s="21"/>
      <c r="T1203" s="21" t="s">
        <v>400</v>
      </c>
      <c r="U1203" s="21"/>
      <c r="V1203" s="46">
        <v>1</v>
      </c>
      <c r="W1203" s="26">
        <f t="shared" ref="W1203:W1238" si="375">V1203</f>
        <v>1</v>
      </c>
      <c r="X1203" s="26">
        <f t="shared" ref="X1203:X1237" si="376">V1203</f>
        <v>1</v>
      </c>
      <c r="Y1203" s="21">
        <v>6</v>
      </c>
      <c r="Z1203" s="22">
        <f t="shared" si="322"/>
        <v>1298</v>
      </c>
      <c r="AA1203" s="20" t="s">
        <v>1278</v>
      </c>
      <c r="AB1203" s="22">
        <v>1</v>
      </c>
      <c r="AC1203" s="22"/>
      <c r="AD1203" s="22">
        <f t="shared" ref="AD1203:AD1204" si="377">N1203</f>
        <v>1298</v>
      </c>
      <c r="AE1203" s="22"/>
      <c r="AF1203" s="22">
        <f t="shared" ref="AF1203:AF1238" si="378">N1203</f>
        <v>1298</v>
      </c>
      <c r="AG1203" s="20">
        <f t="shared" ref="AG1203:AG1204" si="379">N1203</f>
        <v>1298</v>
      </c>
      <c r="AH1203" s="20"/>
      <c r="AI1203" s="20"/>
      <c r="AJ1203" s="22"/>
      <c r="AK1203" s="22"/>
      <c r="AM1203" s="22"/>
      <c r="AN1203" s="22"/>
      <c r="AO1203" s="22" t="s">
        <v>1279</v>
      </c>
      <c r="AP1203" s="22" t="s">
        <v>1301</v>
      </c>
      <c r="AS1203" s="20"/>
      <c r="AT1203" s="20"/>
      <c r="AU1203" s="20"/>
    </row>
    <row r="1204" spans="1:47" x14ac:dyDescent="0.15">
      <c r="A1204" s="21" t="s">
        <v>1273</v>
      </c>
      <c r="B1204" s="20" t="s">
        <v>918</v>
      </c>
      <c r="C1204" s="20" t="s">
        <v>919</v>
      </c>
      <c r="D1204" s="20" t="s">
        <v>936</v>
      </c>
      <c r="E1204" s="20" t="s">
        <v>937</v>
      </c>
      <c r="F1204" s="20" t="s">
        <v>1250</v>
      </c>
      <c r="G1204" s="20" t="s">
        <v>2143</v>
      </c>
      <c r="H1204" s="20"/>
      <c r="I1204" s="20">
        <v>13553959382</v>
      </c>
      <c r="J1204" s="20" t="s">
        <v>1268</v>
      </c>
      <c r="K1204" s="20" t="s">
        <v>481</v>
      </c>
      <c r="L1204" s="20" t="s">
        <v>2144</v>
      </c>
      <c r="M1204" s="20">
        <v>730</v>
      </c>
      <c r="N1204" s="20">
        <v>730</v>
      </c>
      <c r="O1204" s="20" t="s">
        <v>927</v>
      </c>
      <c r="P1204" s="20" t="s">
        <v>50</v>
      </c>
      <c r="Q1204" s="28"/>
      <c r="R1204" s="21" t="s">
        <v>60</v>
      </c>
      <c r="S1204" s="21" t="s">
        <v>60</v>
      </c>
      <c r="T1204" s="21" t="s">
        <v>53</v>
      </c>
      <c r="U1204" s="21" t="s">
        <v>482</v>
      </c>
      <c r="V1204" s="46">
        <v>1</v>
      </c>
      <c r="W1204" s="26">
        <f t="shared" si="375"/>
        <v>1</v>
      </c>
      <c r="X1204" s="26">
        <f t="shared" si="376"/>
        <v>1</v>
      </c>
      <c r="Y1204" s="21">
        <v>4</v>
      </c>
      <c r="Z1204" s="22">
        <f t="shared" si="322"/>
        <v>730</v>
      </c>
      <c r="AA1204" s="20" t="s">
        <v>1278</v>
      </c>
      <c r="AB1204" s="22">
        <v>1</v>
      </c>
      <c r="AC1204" s="22"/>
      <c r="AD1204" s="22">
        <f t="shared" si="377"/>
        <v>730</v>
      </c>
      <c r="AE1204" s="22"/>
      <c r="AF1204" s="22">
        <f t="shared" si="378"/>
        <v>730</v>
      </c>
      <c r="AG1204" s="20">
        <f t="shared" si="379"/>
        <v>730</v>
      </c>
      <c r="AH1204" s="20" t="str">
        <f>VLOOKUP(U1204,[1]提成计算!B:I,8,FALSE)</f>
        <v xml:space="preserve"> </v>
      </c>
      <c r="AI1204" s="20"/>
      <c r="AJ1204" s="22"/>
      <c r="AK1204" s="22"/>
      <c r="AM1204" s="22"/>
      <c r="AN1204" s="22"/>
      <c r="AO1204" s="22" t="s">
        <v>1279</v>
      </c>
      <c r="AP1204" s="22" t="s">
        <v>1301</v>
      </c>
      <c r="AS1204" s="20"/>
      <c r="AT1204" s="20"/>
      <c r="AU1204" s="20"/>
    </row>
    <row r="1205" spans="1:47" x14ac:dyDescent="0.15">
      <c r="A1205" s="21" t="s">
        <v>1273</v>
      </c>
      <c r="B1205" s="20" t="s">
        <v>918</v>
      </c>
      <c r="C1205" s="20" t="s">
        <v>919</v>
      </c>
      <c r="D1205" s="20" t="s">
        <v>941</v>
      </c>
      <c r="E1205" s="20" t="s">
        <v>942</v>
      </c>
      <c r="F1205" s="20" t="s">
        <v>1250</v>
      </c>
      <c r="G1205" s="20" t="s">
        <v>2145</v>
      </c>
      <c r="H1205" s="20"/>
      <c r="I1205" s="20">
        <v>15822526880</v>
      </c>
      <c r="J1205" s="20" t="s">
        <v>924</v>
      </c>
      <c r="K1205" s="20" t="s">
        <v>98</v>
      </c>
      <c r="L1205" s="20" t="s">
        <v>1299</v>
      </c>
      <c r="M1205" s="20">
        <v>888</v>
      </c>
      <c r="N1205" s="20">
        <v>888</v>
      </c>
      <c r="O1205" s="20" t="s">
        <v>1262</v>
      </c>
      <c r="P1205" s="20" t="s">
        <v>50</v>
      </c>
      <c r="Q1205" s="28"/>
      <c r="R1205" s="21" t="s">
        <v>99</v>
      </c>
      <c r="S1205" s="25" t="s">
        <v>945</v>
      </c>
      <c r="T1205" s="21" t="s">
        <v>53</v>
      </c>
      <c r="U1205" s="21" t="s">
        <v>100</v>
      </c>
      <c r="V1205" s="46">
        <v>1</v>
      </c>
      <c r="W1205" s="26">
        <f t="shared" si="375"/>
        <v>1</v>
      </c>
      <c r="Y1205" s="21">
        <v>12</v>
      </c>
      <c r="Z1205" s="22">
        <f t="shared" si="322"/>
        <v>888</v>
      </c>
      <c r="AA1205" s="20" t="s">
        <v>1278</v>
      </c>
      <c r="AB1205" s="22"/>
      <c r="AC1205" s="22">
        <v>1</v>
      </c>
      <c r="AD1205" s="22"/>
      <c r="AE1205" s="22">
        <f t="shared" ref="AE1205:AE1206" si="380">N1205</f>
        <v>888</v>
      </c>
      <c r="AF1205" s="22">
        <f t="shared" si="378"/>
        <v>888</v>
      </c>
      <c r="AG1205" s="20"/>
      <c r="AH1205" s="22"/>
      <c r="AI1205" s="22"/>
      <c r="AJ1205" s="22">
        <f t="shared" ref="AJ1205:AJ1209" si="381">N1205</f>
        <v>888</v>
      </c>
      <c r="AK1205" s="22"/>
      <c r="AL1205" s="22" t="s">
        <v>1871</v>
      </c>
      <c r="AM1205" s="22"/>
      <c r="AN1205" s="22"/>
      <c r="AO1205" s="22" t="s">
        <v>1279</v>
      </c>
      <c r="AP1205" s="22" t="s">
        <v>1301</v>
      </c>
      <c r="AS1205" s="20">
        <f>IF(Y1205&gt;=10,VLOOKUP(U1205,[2]提成计算!B:T,19,FALSE),VLOOKUP(U1205,[2]提成计算!B:T,18,FALSE))</f>
        <v>0.09</v>
      </c>
      <c r="AT1205" s="20">
        <f t="shared" si="357"/>
        <v>79.92</v>
      </c>
      <c r="AU1205" s="20">
        <f t="shared" si="358"/>
        <v>0</v>
      </c>
    </row>
    <row r="1206" spans="1:47" x14ac:dyDescent="0.15">
      <c r="A1206" s="21" t="s">
        <v>1273</v>
      </c>
      <c r="B1206" s="20" t="s">
        <v>918</v>
      </c>
      <c r="C1206" s="20" t="s">
        <v>919</v>
      </c>
      <c r="D1206" s="20" t="s">
        <v>941</v>
      </c>
      <c r="E1206" s="20" t="s">
        <v>2117</v>
      </c>
      <c r="F1206" s="20" t="s">
        <v>1250</v>
      </c>
      <c r="G1206" s="20" t="s">
        <v>2146</v>
      </c>
      <c r="H1206" s="20"/>
      <c r="I1206" s="20">
        <v>13642938049</v>
      </c>
      <c r="J1206" s="20" t="s">
        <v>924</v>
      </c>
      <c r="K1206" s="20" t="s">
        <v>166</v>
      </c>
      <c r="L1206" s="20" t="s">
        <v>2137</v>
      </c>
      <c r="M1206" s="20">
        <v>1408</v>
      </c>
      <c r="N1206" s="20">
        <v>1408</v>
      </c>
      <c r="O1206" s="20" t="s">
        <v>927</v>
      </c>
      <c r="P1206" s="20" t="s">
        <v>50</v>
      </c>
      <c r="Q1206" s="28"/>
      <c r="R1206" s="21" t="s">
        <v>99</v>
      </c>
      <c r="S1206" s="25" t="s">
        <v>951</v>
      </c>
      <c r="T1206" s="21" t="s">
        <v>400</v>
      </c>
      <c r="U1206" s="21"/>
      <c r="V1206" s="46">
        <v>1</v>
      </c>
      <c r="W1206" s="26">
        <f t="shared" si="375"/>
        <v>1</v>
      </c>
      <c r="Y1206" s="21">
        <v>12</v>
      </c>
      <c r="Z1206" s="22">
        <f t="shared" si="322"/>
        <v>1408</v>
      </c>
      <c r="AA1206" s="20" t="s">
        <v>1278</v>
      </c>
      <c r="AB1206" s="22"/>
      <c r="AC1206" s="22">
        <v>1</v>
      </c>
      <c r="AD1206" s="22"/>
      <c r="AE1206" s="22">
        <f t="shared" si="380"/>
        <v>1408</v>
      </c>
      <c r="AF1206" s="22">
        <f t="shared" si="378"/>
        <v>1408</v>
      </c>
      <c r="AG1206" s="20"/>
      <c r="AH1206" s="22"/>
      <c r="AI1206" s="22"/>
      <c r="AJ1206" s="22">
        <f t="shared" si="381"/>
        <v>1408</v>
      </c>
      <c r="AK1206" s="22">
        <f>IF(O1206="(传统)XDSL",VLOOKUP(S1206,[1]续费率明细!C:I,7,FALSE)*1,IF(O1206="GPON+XDSL",VLOOKUP(S1206,[1]续费率明细!C:I,7,FALSE)*1,VLOOKUP(S1206,[1]续费率明细!C:I,5,FALSE)*1))</f>
        <v>-40</v>
      </c>
      <c r="AL1206" s="22" t="s">
        <v>1309</v>
      </c>
      <c r="AM1206" s="22"/>
      <c r="AN1206" s="22"/>
      <c r="AO1206" s="22" t="s">
        <v>1279</v>
      </c>
      <c r="AP1206" s="22" t="s">
        <v>1301</v>
      </c>
      <c r="AS1206" s="20"/>
      <c r="AT1206" s="20"/>
      <c r="AU1206" s="20"/>
    </row>
    <row r="1207" spans="1:47" s="31" customFormat="1" x14ac:dyDescent="0.15">
      <c r="A1207" s="30" t="s">
        <v>1273</v>
      </c>
      <c r="B1207" s="36" t="s">
        <v>918</v>
      </c>
      <c r="C1207" s="36" t="s">
        <v>919</v>
      </c>
      <c r="D1207" s="36" t="s">
        <v>941</v>
      </c>
      <c r="E1207" s="36" t="s">
        <v>942</v>
      </c>
      <c r="F1207" s="36" t="s">
        <v>1250</v>
      </c>
      <c r="G1207" s="36" t="s">
        <v>2147</v>
      </c>
      <c r="H1207" s="36"/>
      <c r="I1207" s="36">
        <v>15015220355</v>
      </c>
      <c r="J1207" s="36" t="s">
        <v>924</v>
      </c>
      <c r="K1207" s="36" t="s">
        <v>947</v>
      </c>
      <c r="L1207" s="36" t="s">
        <v>1918</v>
      </c>
      <c r="M1207" s="36">
        <v>680</v>
      </c>
      <c r="N1207" s="36">
        <v>680</v>
      </c>
      <c r="O1207" s="36" t="s">
        <v>1262</v>
      </c>
      <c r="P1207" s="36" t="s">
        <v>50</v>
      </c>
      <c r="Q1207" s="35"/>
      <c r="R1207" s="31" t="s">
        <v>1945</v>
      </c>
      <c r="S1207" s="30"/>
      <c r="T1207" s="30" t="s">
        <v>948</v>
      </c>
      <c r="U1207" s="31" t="s">
        <v>99</v>
      </c>
      <c r="V1207" s="47">
        <v>1</v>
      </c>
      <c r="W1207" s="33">
        <f t="shared" si="375"/>
        <v>1</v>
      </c>
      <c r="X1207" s="33"/>
      <c r="Y1207" s="30">
        <v>4</v>
      </c>
      <c r="Z1207" s="31">
        <f t="shared" si="322"/>
        <v>680</v>
      </c>
      <c r="AA1207" s="36" t="s">
        <v>1278</v>
      </c>
      <c r="AB1207" s="31">
        <v>1</v>
      </c>
      <c r="AG1207" s="36"/>
      <c r="AL1207" s="31" t="s">
        <v>1309</v>
      </c>
      <c r="AO1207" s="31" t="s">
        <v>1279</v>
      </c>
      <c r="AP1207" s="31" t="s">
        <v>1919</v>
      </c>
      <c r="AS1207" s="36"/>
      <c r="AT1207" s="36"/>
      <c r="AU1207" s="36"/>
    </row>
    <row r="1208" spans="1:47" x14ac:dyDescent="0.15">
      <c r="A1208" s="21" t="s">
        <v>1273</v>
      </c>
      <c r="B1208" s="20" t="s">
        <v>918</v>
      </c>
      <c r="C1208" s="20" t="s">
        <v>919</v>
      </c>
      <c r="D1208" s="20" t="s">
        <v>928</v>
      </c>
      <c r="E1208" s="20" t="s">
        <v>929</v>
      </c>
      <c r="F1208" s="20" t="s">
        <v>1250</v>
      </c>
      <c r="G1208" s="20" t="s">
        <v>2148</v>
      </c>
      <c r="H1208" s="20"/>
      <c r="I1208" s="20">
        <v>13531181126</v>
      </c>
      <c r="J1208" s="20" t="s">
        <v>924</v>
      </c>
      <c r="K1208" s="20" t="s">
        <v>1913</v>
      </c>
      <c r="L1208" s="20" t="s">
        <v>1299</v>
      </c>
      <c r="M1208" s="20">
        <v>888</v>
      </c>
      <c r="N1208" s="20">
        <v>888</v>
      </c>
      <c r="O1208" s="20" t="s">
        <v>927</v>
      </c>
      <c r="P1208" s="20" t="s">
        <v>50</v>
      </c>
      <c r="Q1208" s="28"/>
      <c r="R1208" s="21" t="s">
        <v>84</v>
      </c>
      <c r="S1208" s="25" t="s">
        <v>1443</v>
      </c>
      <c r="T1208" s="21" t="s">
        <v>53</v>
      </c>
      <c r="U1208" s="21" t="s">
        <v>1915</v>
      </c>
      <c r="V1208" s="46">
        <v>1</v>
      </c>
      <c r="W1208" s="26">
        <f t="shared" si="375"/>
        <v>1</v>
      </c>
      <c r="Y1208" s="21">
        <v>12</v>
      </c>
      <c r="Z1208" s="22">
        <f t="shared" si="322"/>
        <v>888</v>
      </c>
      <c r="AA1208" s="20" t="s">
        <v>1278</v>
      </c>
      <c r="AB1208" s="22"/>
      <c r="AC1208" s="22">
        <v>1</v>
      </c>
      <c r="AD1208" s="22"/>
      <c r="AE1208" s="22">
        <f t="shared" ref="AE1208:AE1213" si="382">N1208</f>
        <v>888</v>
      </c>
      <c r="AF1208" s="22">
        <f t="shared" si="378"/>
        <v>888</v>
      </c>
      <c r="AG1208" s="20"/>
      <c r="AH1208" s="22"/>
      <c r="AI1208" s="22"/>
      <c r="AJ1208" s="22">
        <f t="shared" si="381"/>
        <v>888</v>
      </c>
      <c r="AK1208" s="22">
        <f>IF(O1208="(传统)XDSL",VLOOKUP(S1208,[2]直销续费率明细!C:I,7,FALSE)*1,IF(O1208="GPON+XDSL",VLOOKUP(S1208,[2]直销续费率明细!C:I,7,FALSE)*1,VLOOKUP(S1208,[2]直销续费率明细!C:I,5,FALSE)*1))</f>
        <v>0</v>
      </c>
      <c r="AL1208" s="22" t="s">
        <v>1309</v>
      </c>
      <c r="AM1208" s="22"/>
      <c r="AN1208" s="22"/>
      <c r="AO1208" s="22" t="s">
        <v>1279</v>
      </c>
      <c r="AP1208" s="22" t="s">
        <v>1301</v>
      </c>
      <c r="AS1208" s="20">
        <f>IF(Y1208&gt;=10,VLOOKUP(U1208,[2]提成计算!B:T,19,FALSE),VLOOKUP(U1208,[2]提成计算!B:T,18,FALSE))</f>
        <v>0.09</v>
      </c>
      <c r="AT1208" s="20">
        <f t="shared" ref="AT1208" si="383">IF(AD1208*AS1208&gt;0,AD1208*AS1208,AE1208*AS1208)</f>
        <v>79.92</v>
      </c>
      <c r="AU1208" s="20">
        <f t="shared" ref="AU1208" si="384">IF(AND(AK1208&lt;0,AK1208+AT1208&lt;0),-AT1208,AK1208)</f>
        <v>0</v>
      </c>
    </row>
    <row r="1209" spans="1:47" x14ac:dyDescent="0.15">
      <c r="A1209" s="21" t="s">
        <v>1273</v>
      </c>
      <c r="B1209" s="20" t="s">
        <v>918</v>
      </c>
      <c r="C1209" s="20" t="s">
        <v>919</v>
      </c>
      <c r="D1209" s="20" t="s">
        <v>941</v>
      </c>
      <c r="E1209" s="20" t="s">
        <v>942</v>
      </c>
      <c r="F1209" s="20" t="s">
        <v>1250</v>
      </c>
      <c r="G1209" s="20" t="s">
        <v>2149</v>
      </c>
      <c r="H1209" s="20"/>
      <c r="I1209" s="20">
        <v>13902611774</v>
      </c>
      <c r="J1209" s="20" t="s">
        <v>924</v>
      </c>
      <c r="K1209" s="20" t="s">
        <v>166</v>
      </c>
      <c r="L1209" s="20" t="s">
        <v>2137</v>
      </c>
      <c r="M1209" s="20">
        <v>1408</v>
      </c>
      <c r="N1209" s="20">
        <v>1408</v>
      </c>
      <c r="O1209" s="20" t="s">
        <v>927</v>
      </c>
      <c r="P1209" s="20" t="s">
        <v>50</v>
      </c>
      <c r="Q1209" s="28"/>
      <c r="R1209" s="21" t="s">
        <v>99</v>
      </c>
      <c r="S1209" s="25" t="s">
        <v>945</v>
      </c>
      <c r="T1209" s="21" t="s">
        <v>400</v>
      </c>
      <c r="U1209" s="21"/>
      <c r="V1209" s="46">
        <v>1</v>
      </c>
      <c r="W1209" s="26">
        <f t="shared" si="375"/>
        <v>1</v>
      </c>
      <c r="Y1209" s="21">
        <v>12</v>
      </c>
      <c r="Z1209" s="22">
        <f t="shared" si="322"/>
        <v>1408</v>
      </c>
      <c r="AA1209" s="20" t="s">
        <v>1278</v>
      </c>
      <c r="AB1209" s="22"/>
      <c r="AC1209" s="22">
        <v>1</v>
      </c>
      <c r="AD1209" s="22"/>
      <c r="AE1209" s="22">
        <f t="shared" si="382"/>
        <v>1408</v>
      </c>
      <c r="AF1209" s="22">
        <f t="shared" si="378"/>
        <v>1408</v>
      </c>
      <c r="AG1209" s="20"/>
      <c r="AH1209" s="22"/>
      <c r="AI1209" s="22"/>
      <c r="AJ1209" s="22">
        <f t="shared" si="381"/>
        <v>1408</v>
      </c>
      <c r="AK1209" s="22">
        <f>IF(O1209="(传统)XDSL",VLOOKUP(S1209,[1]续费率明细!C:I,7,FALSE)*1,IF(O1209="GPON+XDSL",VLOOKUP(S1209,[1]续费率明细!C:I,7,FALSE)*1,VLOOKUP(S1209,[1]续费率明细!C:I,5,FALSE)*1))</f>
        <v>15</v>
      </c>
      <c r="AL1209" s="22" t="s">
        <v>1309</v>
      </c>
      <c r="AM1209" s="22"/>
      <c r="AN1209" s="22"/>
      <c r="AO1209" s="22" t="s">
        <v>1279</v>
      </c>
      <c r="AP1209" s="22" t="s">
        <v>1301</v>
      </c>
      <c r="AS1209" s="20"/>
      <c r="AT1209" s="20"/>
      <c r="AU1209" s="20"/>
    </row>
    <row r="1210" spans="1:47" x14ac:dyDescent="0.15">
      <c r="A1210" s="21" t="s">
        <v>1273</v>
      </c>
      <c r="B1210" s="20" t="s">
        <v>918</v>
      </c>
      <c r="C1210" s="20" t="s">
        <v>919</v>
      </c>
      <c r="D1210" s="20" t="s">
        <v>928</v>
      </c>
      <c r="E1210" s="20" t="s">
        <v>969</v>
      </c>
      <c r="F1210" s="20" t="s">
        <v>1250</v>
      </c>
      <c r="G1210" s="20" t="s">
        <v>2150</v>
      </c>
      <c r="H1210" s="20"/>
      <c r="I1210" s="20">
        <v>15113469834</v>
      </c>
      <c r="J1210" s="20" t="s">
        <v>1268</v>
      </c>
      <c r="K1210" s="20" t="s">
        <v>1979</v>
      </c>
      <c r="L1210" s="20" t="s">
        <v>1930</v>
      </c>
      <c r="M1210" s="20">
        <v>1088</v>
      </c>
      <c r="N1210" s="20">
        <v>1088</v>
      </c>
      <c r="O1210" s="20" t="s">
        <v>927</v>
      </c>
      <c r="P1210" s="20" t="s">
        <v>50</v>
      </c>
      <c r="Q1210" s="28"/>
      <c r="R1210" s="21" t="s">
        <v>84</v>
      </c>
      <c r="S1210" s="21"/>
      <c r="T1210" s="21" t="s">
        <v>53</v>
      </c>
      <c r="U1210" s="21" t="s">
        <v>1292</v>
      </c>
      <c r="V1210" s="46">
        <v>1</v>
      </c>
      <c r="W1210" s="26">
        <f t="shared" si="375"/>
        <v>1</v>
      </c>
      <c r="X1210" s="26">
        <f t="shared" si="376"/>
        <v>1</v>
      </c>
      <c r="Y1210" s="21">
        <v>10</v>
      </c>
      <c r="Z1210" s="22">
        <f t="shared" si="322"/>
        <v>1088</v>
      </c>
      <c r="AA1210" s="20" t="s">
        <v>1278</v>
      </c>
      <c r="AB1210" s="22"/>
      <c r="AC1210" s="22">
        <v>1</v>
      </c>
      <c r="AD1210" s="22"/>
      <c r="AE1210" s="22">
        <f t="shared" si="382"/>
        <v>1088</v>
      </c>
      <c r="AF1210" s="22">
        <f t="shared" si="378"/>
        <v>1088</v>
      </c>
      <c r="AG1210" s="20">
        <f>N1210</f>
        <v>1088</v>
      </c>
      <c r="AH1210" s="20" t="str">
        <f>VLOOKUP(U1210,[1]提成计算!B:I,8,FALSE)</f>
        <v xml:space="preserve"> </v>
      </c>
      <c r="AI1210" s="20"/>
      <c r="AJ1210" s="22"/>
      <c r="AK1210" s="22"/>
      <c r="AM1210" s="22"/>
      <c r="AN1210" s="22"/>
      <c r="AO1210" s="22" t="s">
        <v>1279</v>
      </c>
      <c r="AP1210" s="22" t="s">
        <v>1301</v>
      </c>
      <c r="AS1210" s="20"/>
      <c r="AT1210" s="20"/>
      <c r="AU1210" s="20"/>
    </row>
    <row r="1211" spans="1:47" x14ac:dyDescent="0.15">
      <c r="A1211" s="21" t="s">
        <v>1273</v>
      </c>
      <c r="B1211" s="20" t="s">
        <v>918</v>
      </c>
      <c r="C1211" s="20" t="s">
        <v>919</v>
      </c>
      <c r="D1211" s="20" t="s">
        <v>928</v>
      </c>
      <c r="E1211" s="20" t="s">
        <v>929</v>
      </c>
      <c r="F1211" s="20" t="s">
        <v>1250</v>
      </c>
      <c r="G1211" s="20" t="s">
        <v>2151</v>
      </c>
      <c r="H1211" s="20"/>
      <c r="I1211" s="20">
        <v>15916718360</v>
      </c>
      <c r="J1211" s="20" t="s">
        <v>924</v>
      </c>
      <c r="K1211" s="20" t="s">
        <v>1913</v>
      </c>
      <c r="L1211" s="20" t="s">
        <v>1299</v>
      </c>
      <c r="M1211" s="20">
        <v>888</v>
      </c>
      <c r="N1211" s="20">
        <v>888</v>
      </c>
      <c r="O1211" s="20" t="s">
        <v>927</v>
      </c>
      <c r="P1211" s="20" t="s">
        <v>50</v>
      </c>
      <c r="Q1211" s="28"/>
      <c r="R1211" s="21" t="s">
        <v>84</v>
      </c>
      <c r="S1211" s="25" t="s">
        <v>1443</v>
      </c>
      <c r="T1211" s="21" t="s">
        <v>53</v>
      </c>
      <c r="U1211" s="21" t="s">
        <v>1915</v>
      </c>
      <c r="V1211" s="46">
        <v>1</v>
      </c>
      <c r="W1211" s="26">
        <f t="shared" si="375"/>
        <v>1</v>
      </c>
      <c r="Y1211" s="21">
        <v>12</v>
      </c>
      <c r="Z1211" s="22">
        <f t="shared" si="322"/>
        <v>888</v>
      </c>
      <c r="AA1211" s="20" t="s">
        <v>1278</v>
      </c>
      <c r="AB1211" s="22"/>
      <c r="AC1211" s="22">
        <v>1</v>
      </c>
      <c r="AD1211" s="22"/>
      <c r="AE1211" s="22">
        <f t="shared" si="382"/>
        <v>888</v>
      </c>
      <c r="AF1211" s="22">
        <f t="shared" si="378"/>
        <v>888</v>
      </c>
      <c r="AG1211" s="20"/>
      <c r="AH1211" s="22"/>
      <c r="AI1211" s="22"/>
      <c r="AJ1211" s="22">
        <f t="shared" ref="AJ1211:AJ1213" si="385">N1211</f>
        <v>888</v>
      </c>
      <c r="AK1211" s="22">
        <f>IF(O1211="(传统)XDSL",VLOOKUP(S1211,[2]直销续费率明细!C:I,7,FALSE)*1,IF(O1211="GPON+XDSL",VLOOKUP(S1211,[2]直销续费率明细!C:I,7,FALSE)*1,VLOOKUP(S1211,[2]直销续费率明细!C:I,5,FALSE)*1))</f>
        <v>0</v>
      </c>
      <c r="AL1211" s="22" t="s">
        <v>1309</v>
      </c>
      <c r="AM1211" s="22"/>
      <c r="AN1211" s="22"/>
      <c r="AO1211" s="22" t="s">
        <v>2152</v>
      </c>
      <c r="AP1211" s="22" t="s">
        <v>1301</v>
      </c>
      <c r="AS1211" s="20">
        <f>IF(Y1211&gt;=10,VLOOKUP(U1211,[2]提成计算!B:T,19,FALSE),VLOOKUP(U1211,[2]提成计算!B:T,18,FALSE))</f>
        <v>0.09</v>
      </c>
      <c r="AT1211" s="20">
        <f t="shared" ref="AT1211" si="386">IF(AD1211*AS1211&gt;0,AD1211*AS1211,AE1211*AS1211)</f>
        <v>79.92</v>
      </c>
      <c r="AU1211" s="20">
        <f t="shared" ref="AU1211" si="387">IF(AND(AK1211&lt;0,AK1211+AT1211&lt;0),-AT1211,AK1211)</f>
        <v>0</v>
      </c>
    </row>
    <row r="1212" spans="1:47" x14ac:dyDescent="0.15">
      <c r="A1212" s="21" t="s">
        <v>1273</v>
      </c>
      <c r="B1212" s="20" t="s">
        <v>918</v>
      </c>
      <c r="C1212" s="20" t="s">
        <v>919</v>
      </c>
      <c r="D1212" s="20" t="s">
        <v>941</v>
      </c>
      <c r="E1212" s="20" t="s">
        <v>942</v>
      </c>
      <c r="F1212" s="20" t="s">
        <v>1250</v>
      </c>
      <c r="G1212" s="20" t="s">
        <v>2153</v>
      </c>
      <c r="H1212" s="20"/>
      <c r="I1212" s="20">
        <v>13925780686</v>
      </c>
      <c r="J1212" s="20" t="s">
        <v>924</v>
      </c>
      <c r="K1212" s="20" t="s">
        <v>166</v>
      </c>
      <c r="L1212" s="20" t="s">
        <v>2137</v>
      </c>
      <c r="M1212" s="20">
        <v>1408</v>
      </c>
      <c r="N1212" s="20">
        <v>1408</v>
      </c>
      <c r="O1212" s="20" t="s">
        <v>927</v>
      </c>
      <c r="P1212" s="20" t="s">
        <v>50</v>
      </c>
      <c r="Q1212" s="28"/>
      <c r="R1212" s="21" t="s">
        <v>99</v>
      </c>
      <c r="S1212" s="25" t="s">
        <v>1341</v>
      </c>
      <c r="T1212" s="21" t="s">
        <v>2154</v>
      </c>
      <c r="U1212" s="21"/>
      <c r="V1212" s="46">
        <v>1</v>
      </c>
      <c r="W1212" s="26">
        <f t="shared" si="375"/>
        <v>1</v>
      </c>
      <c r="Y1212" s="21">
        <v>12</v>
      </c>
      <c r="Z1212" s="22">
        <f t="shared" si="322"/>
        <v>1408</v>
      </c>
      <c r="AA1212" s="20" t="s">
        <v>2155</v>
      </c>
      <c r="AB1212" s="22"/>
      <c r="AC1212" s="22">
        <v>1</v>
      </c>
      <c r="AD1212" s="22"/>
      <c r="AE1212" s="22">
        <f t="shared" si="382"/>
        <v>1408</v>
      </c>
      <c r="AF1212" s="22">
        <f t="shared" si="378"/>
        <v>1408</v>
      </c>
      <c r="AG1212" s="20"/>
      <c r="AH1212" s="22"/>
      <c r="AI1212" s="22"/>
      <c r="AJ1212" s="22">
        <f t="shared" si="385"/>
        <v>1408</v>
      </c>
      <c r="AK1212" s="22">
        <f>IF(O1212="(传统)XDSL",VLOOKUP(S1212,[1]续费率明细!C:I,7,FALSE)*1,IF(O1212="GPON+XDSL",VLOOKUP(S1212,[1]续费率明细!C:I,7,FALSE)*1,VLOOKUP(S1212,[1]续费率明细!C:I,5,FALSE)*1))</f>
        <v>25</v>
      </c>
      <c r="AL1212" s="22" t="s">
        <v>1309</v>
      </c>
      <c r="AM1212" s="22"/>
      <c r="AN1212" s="22"/>
      <c r="AO1212" s="22" t="s">
        <v>2152</v>
      </c>
      <c r="AP1212" s="22" t="s">
        <v>1301</v>
      </c>
      <c r="AS1212" s="20"/>
      <c r="AT1212" s="20"/>
      <c r="AU1212" s="20"/>
    </row>
    <row r="1213" spans="1:47" x14ac:dyDescent="0.15">
      <c r="A1213" s="21" t="s">
        <v>1273</v>
      </c>
      <c r="B1213" s="20" t="s">
        <v>918</v>
      </c>
      <c r="C1213" s="20" t="s">
        <v>919</v>
      </c>
      <c r="D1213" s="20" t="s">
        <v>941</v>
      </c>
      <c r="E1213" s="20" t="s">
        <v>949</v>
      </c>
      <c r="F1213" s="20" t="s">
        <v>1250</v>
      </c>
      <c r="G1213" s="20" t="s">
        <v>2156</v>
      </c>
      <c r="H1213" s="20"/>
      <c r="I1213" s="20">
        <v>13431306180</v>
      </c>
      <c r="J1213" s="20" t="s">
        <v>924</v>
      </c>
      <c r="K1213" s="20" t="s">
        <v>166</v>
      </c>
      <c r="L1213" s="20" t="s">
        <v>2157</v>
      </c>
      <c r="M1213" s="20">
        <v>1498</v>
      </c>
      <c r="N1213" s="20">
        <v>1498</v>
      </c>
      <c r="O1213" s="20" t="s">
        <v>927</v>
      </c>
      <c r="P1213" s="20" t="s">
        <v>50</v>
      </c>
      <c r="Q1213" s="28"/>
      <c r="R1213" s="21" t="s">
        <v>99</v>
      </c>
      <c r="S1213" s="25" t="s">
        <v>951</v>
      </c>
      <c r="T1213" s="21" t="s">
        <v>2154</v>
      </c>
      <c r="U1213" s="21"/>
      <c r="V1213" s="46">
        <v>1</v>
      </c>
      <c r="W1213" s="26">
        <f t="shared" si="375"/>
        <v>1</v>
      </c>
      <c r="Y1213" s="21">
        <v>50</v>
      </c>
      <c r="Z1213" s="22">
        <f t="shared" si="322"/>
        <v>1498</v>
      </c>
      <c r="AA1213" s="20" t="s">
        <v>2155</v>
      </c>
      <c r="AB1213" s="22"/>
      <c r="AC1213" s="22">
        <v>1</v>
      </c>
      <c r="AD1213" s="22"/>
      <c r="AE1213" s="22">
        <f t="shared" si="382"/>
        <v>1498</v>
      </c>
      <c r="AF1213" s="22">
        <f t="shared" si="378"/>
        <v>1498</v>
      </c>
      <c r="AG1213" s="20"/>
      <c r="AH1213" s="22"/>
      <c r="AI1213" s="22"/>
      <c r="AJ1213" s="22">
        <f t="shared" si="385"/>
        <v>1498</v>
      </c>
      <c r="AK1213" s="22">
        <f>IF(O1213="(传统)XDSL",VLOOKUP(S1213,[1]续费率明细!C:I,7,FALSE)*1,IF(O1213="GPON+XDSL",VLOOKUP(S1213,[1]续费率明细!C:I,7,FALSE)*1,VLOOKUP(S1213,[1]续费率明细!C:I,5,FALSE)*1))</f>
        <v>-40</v>
      </c>
      <c r="AL1213" s="22" t="s">
        <v>1309</v>
      </c>
      <c r="AM1213" s="22"/>
      <c r="AN1213" s="22"/>
      <c r="AO1213" s="22" t="s">
        <v>2152</v>
      </c>
      <c r="AP1213" s="22" t="s">
        <v>1301</v>
      </c>
      <c r="AS1213" s="20"/>
      <c r="AT1213" s="20"/>
      <c r="AU1213" s="20"/>
    </row>
    <row r="1214" spans="1:47" x14ac:dyDescent="0.15">
      <c r="A1214" s="21" t="s">
        <v>1273</v>
      </c>
      <c r="B1214" s="20" t="s">
        <v>918</v>
      </c>
      <c r="C1214" s="20" t="s">
        <v>919</v>
      </c>
      <c r="D1214" s="20" t="s">
        <v>936</v>
      </c>
      <c r="E1214" s="20" t="s">
        <v>937</v>
      </c>
      <c r="F1214" s="20" t="s">
        <v>1250</v>
      </c>
      <c r="G1214" s="20" t="s">
        <v>2158</v>
      </c>
      <c r="H1214" s="20"/>
      <c r="I1214" s="20">
        <v>13416691180</v>
      </c>
      <c r="J1214" s="20" t="s">
        <v>1268</v>
      </c>
      <c r="K1214" s="20" t="s">
        <v>1935</v>
      </c>
      <c r="L1214" s="20" t="s">
        <v>1914</v>
      </c>
      <c r="M1214" s="20">
        <v>828</v>
      </c>
      <c r="N1214" s="20">
        <v>828</v>
      </c>
      <c r="O1214" s="20" t="s">
        <v>927</v>
      </c>
      <c r="P1214" s="20" t="s">
        <v>50</v>
      </c>
      <c r="Q1214" s="28"/>
      <c r="R1214" s="21" t="s">
        <v>60</v>
      </c>
      <c r="S1214" s="21"/>
      <c r="T1214" s="21" t="s">
        <v>2154</v>
      </c>
      <c r="U1214" s="21"/>
      <c r="V1214" s="46">
        <v>1</v>
      </c>
      <c r="W1214" s="26">
        <f t="shared" si="375"/>
        <v>1</v>
      </c>
      <c r="X1214" s="26">
        <f t="shared" si="376"/>
        <v>1</v>
      </c>
      <c r="Y1214" s="21">
        <v>4</v>
      </c>
      <c r="Z1214" s="22">
        <f t="shared" ref="Z1214:Z1277" si="388">N1214</f>
        <v>828</v>
      </c>
      <c r="AA1214" s="20" t="s">
        <v>1278</v>
      </c>
      <c r="AB1214" s="22">
        <v>1</v>
      </c>
      <c r="AC1214" s="22"/>
      <c r="AD1214" s="22">
        <f>N1214</f>
        <v>828</v>
      </c>
      <c r="AE1214" s="22"/>
      <c r="AF1214" s="22">
        <f t="shared" si="378"/>
        <v>828</v>
      </c>
      <c r="AG1214" s="20">
        <f>N1214</f>
        <v>828</v>
      </c>
      <c r="AH1214" s="20"/>
      <c r="AI1214" s="20"/>
      <c r="AJ1214" s="22"/>
      <c r="AK1214" s="22"/>
      <c r="AM1214" s="22"/>
      <c r="AN1214" s="22"/>
      <c r="AO1214" s="22" t="s">
        <v>1279</v>
      </c>
      <c r="AP1214" s="22" t="s">
        <v>1301</v>
      </c>
      <c r="AS1214" s="20"/>
      <c r="AT1214" s="20"/>
      <c r="AU1214" s="20"/>
    </row>
    <row r="1215" spans="1:47" x14ac:dyDescent="0.15">
      <c r="A1215" s="21" t="s">
        <v>1273</v>
      </c>
      <c r="B1215" s="20" t="s">
        <v>918</v>
      </c>
      <c r="C1215" s="20" t="s">
        <v>919</v>
      </c>
      <c r="D1215" s="20" t="s">
        <v>941</v>
      </c>
      <c r="E1215" s="20" t="s">
        <v>942</v>
      </c>
      <c r="F1215" s="20" t="s">
        <v>1250</v>
      </c>
      <c r="G1215" s="20" t="s">
        <v>2159</v>
      </c>
      <c r="H1215" s="20"/>
      <c r="I1215" s="20">
        <v>13686612580</v>
      </c>
      <c r="J1215" s="20" t="s">
        <v>924</v>
      </c>
      <c r="K1215" s="20" t="s">
        <v>166</v>
      </c>
      <c r="L1215" s="20" t="s">
        <v>1299</v>
      </c>
      <c r="M1215" s="20">
        <v>888</v>
      </c>
      <c r="N1215" s="20">
        <v>888</v>
      </c>
      <c r="O1215" s="20" t="s">
        <v>927</v>
      </c>
      <c r="P1215" s="20" t="s">
        <v>50</v>
      </c>
      <c r="Q1215" s="28"/>
      <c r="R1215" s="21" t="s">
        <v>99</v>
      </c>
      <c r="S1215" s="25" t="s">
        <v>945</v>
      </c>
      <c r="T1215" s="21" t="s">
        <v>400</v>
      </c>
      <c r="U1215" s="21"/>
      <c r="V1215" s="46">
        <v>1</v>
      </c>
      <c r="W1215" s="26">
        <f t="shared" si="375"/>
        <v>1</v>
      </c>
      <c r="Y1215" s="21">
        <v>12</v>
      </c>
      <c r="Z1215" s="22">
        <f t="shared" si="388"/>
        <v>888</v>
      </c>
      <c r="AA1215" s="20" t="s">
        <v>1278</v>
      </c>
      <c r="AB1215" s="22"/>
      <c r="AC1215" s="22">
        <v>1</v>
      </c>
      <c r="AD1215" s="22"/>
      <c r="AE1215" s="22">
        <f t="shared" ref="AE1215:AE1216" si="389">N1215</f>
        <v>888</v>
      </c>
      <c r="AF1215" s="22">
        <f t="shared" si="378"/>
        <v>888</v>
      </c>
      <c r="AG1215" s="20"/>
      <c r="AH1215" s="22"/>
      <c r="AI1215" s="22"/>
      <c r="AJ1215" s="22">
        <f>N1215</f>
        <v>888</v>
      </c>
      <c r="AK1215" s="22">
        <f>IF(O1215="(传统)XDSL",VLOOKUP(S1215,[1]续费率明细!C:I,7,FALSE)*1,IF(O1215="GPON+XDSL",VLOOKUP(S1215,[1]续费率明细!C:I,7,FALSE)*1,VLOOKUP(S1215,[1]续费率明细!C:I,5,FALSE)*1))</f>
        <v>15</v>
      </c>
      <c r="AL1215" s="22" t="s">
        <v>1309</v>
      </c>
      <c r="AM1215" s="22"/>
      <c r="AN1215" s="22"/>
      <c r="AO1215" s="22" t="s">
        <v>1279</v>
      </c>
      <c r="AP1215" s="22" t="s">
        <v>1301</v>
      </c>
      <c r="AS1215" s="20"/>
      <c r="AT1215" s="20"/>
      <c r="AU1215" s="20"/>
    </row>
    <row r="1216" spans="1:47" x14ac:dyDescent="0.15">
      <c r="A1216" s="21" t="s">
        <v>1273</v>
      </c>
      <c r="B1216" s="20" t="s">
        <v>918</v>
      </c>
      <c r="C1216" s="20" t="s">
        <v>919</v>
      </c>
      <c r="D1216" s="20" t="s">
        <v>928</v>
      </c>
      <c r="E1216" s="20" t="s">
        <v>929</v>
      </c>
      <c r="F1216" s="20" t="s">
        <v>1250</v>
      </c>
      <c r="G1216" s="20" t="s">
        <v>2160</v>
      </c>
      <c r="H1216" s="20"/>
      <c r="I1216" s="20">
        <v>13592798381</v>
      </c>
      <c r="J1216" s="20" t="s">
        <v>1268</v>
      </c>
      <c r="K1216" s="20" t="s">
        <v>954</v>
      </c>
      <c r="L1216" s="20" t="s">
        <v>1930</v>
      </c>
      <c r="M1216" s="20">
        <v>1088</v>
      </c>
      <c r="N1216" s="20">
        <v>1088</v>
      </c>
      <c r="O1216" s="20" t="s">
        <v>927</v>
      </c>
      <c r="P1216" s="20" t="s">
        <v>50</v>
      </c>
      <c r="Q1216" s="28"/>
      <c r="R1216" s="21" t="s">
        <v>84</v>
      </c>
      <c r="S1216" s="21"/>
      <c r="T1216" s="21" t="s">
        <v>53</v>
      </c>
      <c r="U1216" s="21" t="s">
        <v>957</v>
      </c>
      <c r="V1216" s="46">
        <v>1</v>
      </c>
      <c r="W1216" s="26">
        <f t="shared" si="375"/>
        <v>1</v>
      </c>
      <c r="X1216" s="26">
        <f t="shared" si="376"/>
        <v>1</v>
      </c>
      <c r="Y1216" s="21">
        <v>10</v>
      </c>
      <c r="Z1216" s="22">
        <f t="shared" si="388"/>
        <v>1088</v>
      </c>
      <c r="AA1216" s="20" t="s">
        <v>1278</v>
      </c>
      <c r="AB1216" s="22"/>
      <c r="AC1216" s="22">
        <v>1</v>
      </c>
      <c r="AD1216" s="22"/>
      <c r="AE1216" s="22">
        <f t="shared" si="389"/>
        <v>1088</v>
      </c>
      <c r="AF1216" s="22">
        <f t="shared" si="378"/>
        <v>1088</v>
      </c>
      <c r="AG1216" s="20">
        <f>N1216</f>
        <v>1088</v>
      </c>
      <c r="AH1216" s="20"/>
      <c r="AI1216" s="20"/>
      <c r="AJ1216" s="22"/>
      <c r="AK1216" s="22"/>
      <c r="AM1216" s="22"/>
      <c r="AN1216" s="22"/>
      <c r="AO1216" s="22" t="s">
        <v>1279</v>
      </c>
      <c r="AP1216" s="22" t="s">
        <v>1301</v>
      </c>
      <c r="AS1216" s="20"/>
      <c r="AT1216" s="20"/>
      <c r="AU1216" s="20"/>
    </row>
    <row r="1217" spans="1:47" x14ac:dyDescent="0.15">
      <c r="A1217" s="21" t="s">
        <v>1273</v>
      </c>
      <c r="B1217" s="20" t="s">
        <v>918</v>
      </c>
      <c r="C1217" s="20" t="s">
        <v>919</v>
      </c>
      <c r="D1217" s="20" t="s">
        <v>941</v>
      </c>
      <c r="E1217" s="20" t="s">
        <v>942</v>
      </c>
      <c r="F1217" s="20" t="s">
        <v>1250</v>
      </c>
      <c r="G1217" s="20" t="s">
        <v>2161</v>
      </c>
      <c r="H1217" s="20"/>
      <c r="I1217" s="20">
        <v>13712456131</v>
      </c>
      <c r="J1217" s="20" t="s">
        <v>924</v>
      </c>
      <c r="K1217" s="20" t="s">
        <v>947</v>
      </c>
      <c r="L1217" s="20" t="s">
        <v>1918</v>
      </c>
      <c r="M1217" s="20">
        <v>680</v>
      </c>
      <c r="N1217" s="20">
        <v>680</v>
      </c>
      <c r="O1217" s="20" t="s">
        <v>1262</v>
      </c>
      <c r="P1217" s="20" t="s">
        <v>50</v>
      </c>
      <c r="Q1217" s="28"/>
      <c r="R1217" s="22" t="s">
        <v>99</v>
      </c>
      <c r="T1217" s="21" t="s">
        <v>948</v>
      </c>
      <c r="U1217" s="22" t="s">
        <v>99</v>
      </c>
      <c r="V1217" s="46">
        <v>1</v>
      </c>
      <c r="W1217" s="26">
        <f t="shared" si="375"/>
        <v>1</v>
      </c>
      <c r="Y1217" s="21">
        <v>4</v>
      </c>
      <c r="Z1217" s="22">
        <f t="shared" si="388"/>
        <v>680</v>
      </c>
      <c r="AA1217" s="20" t="s">
        <v>1278</v>
      </c>
      <c r="AB1217" s="22">
        <v>1</v>
      </c>
      <c r="AC1217" s="22"/>
      <c r="AD1217" s="22">
        <f>N1217</f>
        <v>680</v>
      </c>
      <c r="AE1217" s="22"/>
      <c r="AF1217" s="22">
        <f t="shared" si="378"/>
        <v>680</v>
      </c>
      <c r="AG1217" s="20"/>
      <c r="AH1217" s="22"/>
      <c r="AI1217" s="22"/>
      <c r="AJ1217" s="22">
        <f>N1217</f>
        <v>680</v>
      </c>
      <c r="AK1217" s="22">
        <f>IF(O1217="(传统)XDSL",VLOOKUP(U1217,[2]自营续费率!B:G,6,FALSE)*1,IF(O1217="GPON+XDSL",VLOOKUP(U1217,[2]自营续费率!B:G,6,FALSE)*1,VLOOKUP(U1217,[2]自营续费率!B:G,4,FALSE)*1))</f>
        <v>10</v>
      </c>
      <c r="AL1217" s="22" t="s">
        <v>1309</v>
      </c>
      <c r="AM1217" s="22"/>
      <c r="AN1217" s="22"/>
      <c r="AO1217" s="22" t="s">
        <v>1279</v>
      </c>
      <c r="AP1217" s="22" t="s">
        <v>1919</v>
      </c>
      <c r="AS1217" s="20">
        <f>IF(Y1217&gt;=10,VLOOKUP(U1217,[2]自营提成!C:Z,6,FALSE),VLOOKUP(U1217,[2]自营提成!C:Z,5,FALSE))</f>
        <v>7.0000000000000007E-2</v>
      </c>
      <c r="AT1217" s="20">
        <f t="shared" ref="AT1217" si="390">IF(AD1217*AS1217&gt;0,AD1217*AS1217,AE1217*AS1217)</f>
        <v>47.6</v>
      </c>
      <c r="AU1217" s="20">
        <f>IF(AND(AK1217&lt;0,AK1217+AT1217&lt;0),-AT1217,AK1217)</f>
        <v>10</v>
      </c>
    </row>
    <row r="1218" spans="1:47" x14ac:dyDescent="0.15">
      <c r="A1218" s="21" t="s">
        <v>1273</v>
      </c>
      <c r="B1218" s="20" t="s">
        <v>918</v>
      </c>
      <c r="C1218" s="20" t="s">
        <v>919</v>
      </c>
      <c r="D1218" s="20" t="s">
        <v>928</v>
      </c>
      <c r="E1218" s="20" t="s">
        <v>969</v>
      </c>
      <c r="F1218" s="20" t="s">
        <v>1250</v>
      </c>
      <c r="G1218" s="20" t="s">
        <v>2162</v>
      </c>
      <c r="H1218" s="20"/>
      <c r="I1218" s="20">
        <v>15217363718</v>
      </c>
      <c r="J1218" s="20" t="s">
        <v>1268</v>
      </c>
      <c r="K1218" s="20" t="s">
        <v>954</v>
      </c>
      <c r="L1218" s="20" t="s">
        <v>1930</v>
      </c>
      <c r="M1218" s="20">
        <v>1088</v>
      </c>
      <c r="N1218" s="20">
        <v>1088</v>
      </c>
      <c r="O1218" s="20" t="s">
        <v>927</v>
      </c>
      <c r="P1218" s="20" t="s">
        <v>50</v>
      </c>
      <c r="Q1218" s="28"/>
      <c r="R1218" s="21" t="s">
        <v>84</v>
      </c>
      <c r="S1218" s="21"/>
      <c r="T1218" s="21" t="s">
        <v>53</v>
      </c>
      <c r="U1218" s="21" t="s">
        <v>957</v>
      </c>
      <c r="V1218" s="46">
        <v>1</v>
      </c>
      <c r="W1218" s="26">
        <f t="shared" si="375"/>
        <v>1</v>
      </c>
      <c r="X1218" s="26">
        <f t="shared" si="376"/>
        <v>1</v>
      </c>
      <c r="Y1218" s="21">
        <v>10</v>
      </c>
      <c r="Z1218" s="22">
        <f t="shared" si="388"/>
        <v>1088</v>
      </c>
      <c r="AA1218" s="20" t="s">
        <v>1278</v>
      </c>
      <c r="AB1218" s="22"/>
      <c r="AC1218" s="22">
        <v>1</v>
      </c>
      <c r="AD1218" s="22"/>
      <c r="AE1218" s="22">
        <f>N1218</f>
        <v>1088</v>
      </c>
      <c r="AF1218" s="22">
        <f t="shared" si="378"/>
        <v>1088</v>
      </c>
      <c r="AG1218" s="20">
        <f>N1218</f>
        <v>1088</v>
      </c>
      <c r="AH1218" s="20"/>
      <c r="AI1218" s="20"/>
      <c r="AJ1218" s="22"/>
      <c r="AK1218" s="22"/>
      <c r="AM1218" s="22"/>
      <c r="AN1218" s="22"/>
      <c r="AO1218" s="22" t="s">
        <v>1279</v>
      </c>
      <c r="AP1218" s="22" t="s">
        <v>1301</v>
      </c>
      <c r="AS1218" s="20"/>
      <c r="AT1218" s="20"/>
      <c r="AU1218" s="20"/>
    </row>
    <row r="1219" spans="1:47" x14ac:dyDescent="0.15">
      <c r="A1219" s="21" t="s">
        <v>1273</v>
      </c>
      <c r="B1219" s="20" t="s">
        <v>918</v>
      </c>
      <c r="C1219" s="20" t="s">
        <v>919</v>
      </c>
      <c r="D1219" s="20" t="s">
        <v>936</v>
      </c>
      <c r="E1219" s="20" t="s">
        <v>963</v>
      </c>
      <c r="F1219" s="20" t="s">
        <v>1250</v>
      </c>
      <c r="G1219" s="20" t="s">
        <v>2163</v>
      </c>
      <c r="H1219" s="20"/>
      <c r="I1219" s="20">
        <v>13592716565</v>
      </c>
      <c r="J1219" s="20" t="s">
        <v>924</v>
      </c>
      <c r="K1219" s="20" t="s">
        <v>1895</v>
      </c>
      <c r="L1219" s="20" t="s">
        <v>2119</v>
      </c>
      <c r="M1219" s="20">
        <v>768</v>
      </c>
      <c r="N1219" s="20">
        <v>768</v>
      </c>
      <c r="O1219" s="20" t="s">
        <v>927</v>
      </c>
      <c r="P1219" s="20" t="s">
        <v>50</v>
      </c>
      <c r="Q1219" s="28"/>
      <c r="R1219" s="21" t="s">
        <v>60</v>
      </c>
      <c r="S1219" s="25" t="s">
        <v>1331</v>
      </c>
      <c r="T1219" s="21" t="s">
        <v>400</v>
      </c>
      <c r="U1219" s="21"/>
      <c r="V1219" s="46">
        <v>1</v>
      </c>
      <c r="W1219" s="26">
        <f t="shared" si="375"/>
        <v>1</v>
      </c>
      <c r="Y1219" s="21">
        <v>4</v>
      </c>
      <c r="Z1219" s="22">
        <f t="shared" si="388"/>
        <v>768</v>
      </c>
      <c r="AA1219" s="20" t="s">
        <v>1278</v>
      </c>
      <c r="AB1219" s="22">
        <v>1</v>
      </c>
      <c r="AC1219" s="22"/>
      <c r="AD1219" s="22">
        <f>N1219</f>
        <v>768</v>
      </c>
      <c r="AE1219" s="22"/>
      <c r="AF1219" s="22">
        <f t="shared" si="378"/>
        <v>768</v>
      </c>
      <c r="AG1219" s="20"/>
      <c r="AH1219" s="22"/>
      <c r="AI1219" s="22"/>
      <c r="AJ1219" s="22">
        <f t="shared" ref="AJ1219:AJ1222" si="391">N1219</f>
        <v>768</v>
      </c>
      <c r="AK1219" s="22">
        <f>IF(O1219="(传统)XDSL",VLOOKUP(S1219,[1]续费率明细!C:I,7,FALSE)*1,IF(O1219="GPON+XDSL",VLOOKUP(S1219,[1]续费率明细!C:I,7,FALSE)*1,VLOOKUP(S1219,[1]续费率明细!C:I,5,FALSE)*1))</f>
        <v>0</v>
      </c>
      <c r="AL1219" s="22" t="s">
        <v>1309</v>
      </c>
      <c r="AM1219" s="22"/>
      <c r="AN1219" s="22"/>
      <c r="AO1219" s="22" t="s">
        <v>1279</v>
      </c>
      <c r="AP1219" s="22" t="s">
        <v>1301</v>
      </c>
      <c r="AS1219" s="20"/>
      <c r="AT1219" s="20"/>
      <c r="AU1219" s="20"/>
    </row>
    <row r="1220" spans="1:47" x14ac:dyDescent="0.15">
      <c r="A1220" s="21" t="s">
        <v>1273</v>
      </c>
      <c r="B1220" s="20" t="s">
        <v>918</v>
      </c>
      <c r="C1220" s="20" t="s">
        <v>919</v>
      </c>
      <c r="D1220" s="20" t="s">
        <v>973</v>
      </c>
      <c r="E1220" s="20" t="s">
        <v>1953</v>
      </c>
      <c r="F1220" s="20" t="s">
        <v>1250</v>
      </c>
      <c r="G1220" s="20" t="s">
        <v>2164</v>
      </c>
      <c r="H1220" s="20"/>
      <c r="I1220" s="20">
        <v>13650485566</v>
      </c>
      <c r="J1220" s="20" t="s">
        <v>924</v>
      </c>
      <c r="K1220" s="20" t="s">
        <v>1941</v>
      </c>
      <c r="L1220" s="20" t="s">
        <v>1299</v>
      </c>
      <c r="M1220" s="20">
        <v>888</v>
      </c>
      <c r="N1220" s="20">
        <v>888</v>
      </c>
      <c r="O1220" s="20" t="s">
        <v>927</v>
      </c>
      <c r="P1220" s="20" t="s">
        <v>50</v>
      </c>
      <c r="Q1220" s="28"/>
      <c r="R1220" s="21" t="s">
        <v>249</v>
      </c>
      <c r="S1220" s="25" t="s">
        <v>1955</v>
      </c>
      <c r="T1220" s="21" t="s">
        <v>275</v>
      </c>
      <c r="U1220" s="21" t="s">
        <v>522</v>
      </c>
      <c r="V1220" s="46">
        <v>1</v>
      </c>
      <c r="W1220" s="26">
        <f t="shared" si="375"/>
        <v>1</v>
      </c>
      <c r="Y1220" s="21">
        <v>12</v>
      </c>
      <c r="Z1220" s="22">
        <f t="shared" si="388"/>
        <v>888</v>
      </c>
      <c r="AA1220" s="20" t="s">
        <v>1278</v>
      </c>
      <c r="AB1220" s="22"/>
      <c r="AC1220" s="22">
        <v>1</v>
      </c>
      <c r="AD1220" s="22"/>
      <c r="AE1220" s="22">
        <f t="shared" ref="AE1220:AE1221" si="392">N1220</f>
        <v>888</v>
      </c>
      <c r="AF1220" s="22">
        <f t="shared" si="378"/>
        <v>888</v>
      </c>
      <c r="AG1220" s="20"/>
      <c r="AH1220" s="22"/>
      <c r="AI1220" s="22"/>
      <c r="AJ1220" s="22">
        <f t="shared" si="391"/>
        <v>888</v>
      </c>
      <c r="AK1220" s="22">
        <f>IF(O1220="(传统)XDSL",VLOOKUP(S1220,[2]直销续费率明细!C:I,7,FALSE)*1,IF(O1220="GPON+XDSL",VLOOKUP(S1220,[2]直销续费率明细!C:I,7,FALSE)*1,VLOOKUP(S1220,[2]直销续费率明细!C:I,5,FALSE)*1))</f>
        <v>-20</v>
      </c>
      <c r="AL1220" s="22" t="s">
        <v>1300</v>
      </c>
      <c r="AM1220" s="22"/>
      <c r="AN1220" s="22"/>
      <c r="AO1220" s="22" t="s">
        <v>1279</v>
      </c>
      <c r="AP1220" s="22" t="s">
        <v>1301</v>
      </c>
      <c r="AS1220" s="20">
        <f>IF(Y1220&gt;=10,VLOOKUP(U1220,[2]提成计算!B:T,19,FALSE),VLOOKUP(U1220,[2]提成计算!B:T,18,FALSE))</f>
        <v>0.09</v>
      </c>
      <c r="AT1220" s="20">
        <f t="shared" ref="AT1220:AT1222" si="393">IF(AD1220*AS1220&gt;0,AD1220*AS1220,AE1220*AS1220)</f>
        <v>79.92</v>
      </c>
      <c r="AU1220" s="20">
        <f t="shared" ref="AU1220:AU1222" si="394">IF(AND(AK1220&lt;0,AK1220+AT1220&lt;0),-AT1220,AK1220)</f>
        <v>-20</v>
      </c>
    </row>
    <row r="1221" spans="1:47" x14ac:dyDescent="0.15">
      <c r="A1221" s="21" t="s">
        <v>1273</v>
      </c>
      <c r="B1221" s="20" t="s">
        <v>918</v>
      </c>
      <c r="C1221" s="20" t="s">
        <v>919</v>
      </c>
      <c r="D1221" s="20" t="s">
        <v>920</v>
      </c>
      <c r="E1221" s="20" t="s">
        <v>921</v>
      </c>
      <c r="F1221" s="20" t="s">
        <v>1250</v>
      </c>
      <c r="G1221" s="20" t="s">
        <v>2165</v>
      </c>
      <c r="H1221" s="20"/>
      <c r="I1221" s="20">
        <v>15928653531</v>
      </c>
      <c r="J1221" s="20" t="s">
        <v>924</v>
      </c>
      <c r="K1221" s="20" t="s">
        <v>443</v>
      </c>
      <c r="L1221" s="20" t="s">
        <v>2166</v>
      </c>
      <c r="M1221" s="20">
        <v>1088</v>
      </c>
      <c r="N1221" s="20">
        <v>1088</v>
      </c>
      <c r="O1221" s="20" t="s">
        <v>927</v>
      </c>
      <c r="P1221" s="20" t="s">
        <v>50</v>
      </c>
      <c r="Q1221" s="28"/>
      <c r="R1221" s="21" t="s">
        <v>161</v>
      </c>
      <c r="S1221" s="25" t="s">
        <v>1325</v>
      </c>
      <c r="T1221" s="21" t="s">
        <v>53</v>
      </c>
      <c r="U1221" s="21" t="s">
        <v>444</v>
      </c>
      <c r="V1221" s="46">
        <v>1</v>
      </c>
      <c r="W1221" s="26">
        <f t="shared" si="375"/>
        <v>1</v>
      </c>
      <c r="Y1221" s="21">
        <v>20</v>
      </c>
      <c r="Z1221" s="22">
        <f t="shared" si="388"/>
        <v>1088</v>
      </c>
      <c r="AA1221" s="20" t="s">
        <v>1278</v>
      </c>
      <c r="AB1221" s="22"/>
      <c r="AC1221" s="22">
        <v>1</v>
      </c>
      <c r="AD1221" s="22"/>
      <c r="AE1221" s="22">
        <f t="shared" si="392"/>
        <v>1088</v>
      </c>
      <c r="AF1221" s="22">
        <f t="shared" si="378"/>
        <v>1088</v>
      </c>
      <c r="AG1221" s="20"/>
      <c r="AH1221" s="22"/>
      <c r="AI1221" s="22"/>
      <c r="AJ1221" s="22">
        <f t="shared" si="391"/>
        <v>1088</v>
      </c>
      <c r="AK1221" s="22">
        <f>IF(O1221="(传统)XDSL",VLOOKUP(S1221,[2]直销续费率明细!C:I,7,FALSE)*1,IF(O1221="GPON+XDSL",VLOOKUP(S1221,[2]直销续费率明细!C:I,7,FALSE)*1,VLOOKUP(S1221,[2]直销续费率明细!C:I,5,FALSE)*1))</f>
        <v>25</v>
      </c>
      <c r="AL1221" s="22" t="s">
        <v>1309</v>
      </c>
      <c r="AM1221" s="22"/>
      <c r="AN1221" s="22"/>
      <c r="AO1221" s="22" t="s">
        <v>1279</v>
      </c>
      <c r="AP1221" s="22" t="s">
        <v>1301</v>
      </c>
      <c r="AS1221" s="20">
        <f>IF(Y1221&gt;=10,VLOOKUP(U1221,[2]提成计算!B:T,19,FALSE),VLOOKUP(U1221,[2]提成计算!B:T,18,FALSE))</f>
        <v>0.1</v>
      </c>
      <c r="AT1221" s="20">
        <f t="shared" si="393"/>
        <v>108.80000000000001</v>
      </c>
      <c r="AU1221" s="20">
        <f t="shared" si="394"/>
        <v>25</v>
      </c>
    </row>
    <row r="1222" spans="1:47" x14ac:dyDescent="0.15">
      <c r="A1222" s="21" t="s">
        <v>1273</v>
      </c>
      <c r="B1222" s="20" t="s">
        <v>918</v>
      </c>
      <c r="C1222" s="20" t="s">
        <v>919</v>
      </c>
      <c r="D1222" s="20" t="s">
        <v>920</v>
      </c>
      <c r="E1222" s="20" t="s">
        <v>965</v>
      </c>
      <c r="F1222" s="20" t="s">
        <v>1250</v>
      </c>
      <c r="G1222" s="20" t="s">
        <v>2167</v>
      </c>
      <c r="H1222" s="20"/>
      <c r="I1222" s="20">
        <v>13431140939</v>
      </c>
      <c r="J1222" s="20" t="s">
        <v>924</v>
      </c>
      <c r="K1222" s="20" t="s">
        <v>443</v>
      </c>
      <c r="L1222" s="20" t="s">
        <v>1947</v>
      </c>
      <c r="M1222" s="20">
        <v>400</v>
      </c>
      <c r="N1222" s="20">
        <v>400</v>
      </c>
      <c r="O1222" s="20" t="s">
        <v>927</v>
      </c>
      <c r="P1222" s="20" t="s">
        <v>50</v>
      </c>
      <c r="Q1222" s="28"/>
      <c r="R1222" s="21" t="s">
        <v>161</v>
      </c>
      <c r="S1222" s="25" t="s">
        <v>1325</v>
      </c>
      <c r="T1222" s="21" t="s">
        <v>53</v>
      </c>
      <c r="U1222" s="21" t="s">
        <v>444</v>
      </c>
      <c r="V1222" s="46">
        <v>0.5</v>
      </c>
      <c r="W1222" s="26">
        <f t="shared" si="375"/>
        <v>0.5</v>
      </c>
      <c r="Y1222" s="21">
        <v>4</v>
      </c>
      <c r="Z1222" s="22">
        <f t="shared" si="388"/>
        <v>400</v>
      </c>
      <c r="AA1222" s="20" t="s">
        <v>1278</v>
      </c>
      <c r="AB1222" s="22">
        <v>1</v>
      </c>
      <c r="AC1222" s="22"/>
      <c r="AD1222" s="22">
        <f>N1222</f>
        <v>400</v>
      </c>
      <c r="AE1222" s="22"/>
      <c r="AF1222" s="22">
        <f t="shared" si="378"/>
        <v>400</v>
      </c>
      <c r="AG1222" s="20"/>
      <c r="AH1222" s="22"/>
      <c r="AI1222" s="22"/>
      <c r="AJ1222" s="22">
        <f t="shared" si="391"/>
        <v>400</v>
      </c>
      <c r="AK1222" s="22">
        <f>IF(O1222="(传统)XDSL",VLOOKUP(S1222,[2]直销续费率明细!C:I,7,FALSE)*1,IF(O1222="GPON+XDSL",VLOOKUP(S1222,[2]直销续费率明细!C:I,7,FALSE)*1,VLOOKUP(S1222,[2]直销续费率明细!C:I,5,FALSE)*1))</f>
        <v>25</v>
      </c>
      <c r="AL1222" s="22" t="s">
        <v>1309</v>
      </c>
      <c r="AM1222" s="22"/>
      <c r="AN1222" s="22"/>
      <c r="AO1222" s="22" t="s">
        <v>1279</v>
      </c>
      <c r="AP1222" s="22" t="s">
        <v>1948</v>
      </c>
      <c r="AS1222" s="20">
        <f>IF(Y1222&gt;=10,VLOOKUP(U1222,[2]提成计算!B:T,19,FALSE),VLOOKUP(U1222,[2]提成计算!B:T,18,FALSE))</f>
        <v>7.0000000000000007E-2</v>
      </c>
      <c r="AT1222" s="20">
        <f t="shared" si="393"/>
        <v>28.000000000000004</v>
      </c>
      <c r="AU1222" s="20">
        <f t="shared" si="394"/>
        <v>25</v>
      </c>
    </row>
    <row r="1223" spans="1:47" x14ac:dyDescent="0.15">
      <c r="A1223" s="21" t="s">
        <v>1273</v>
      </c>
      <c r="B1223" s="20" t="s">
        <v>918</v>
      </c>
      <c r="C1223" s="20" t="s">
        <v>919</v>
      </c>
      <c r="D1223" s="20" t="s">
        <v>941</v>
      </c>
      <c r="E1223" s="20" t="s">
        <v>942</v>
      </c>
      <c r="F1223" s="20" t="s">
        <v>1250</v>
      </c>
      <c r="G1223" s="20" t="s">
        <v>2168</v>
      </c>
      <c r="H1223" s="20"/>
      <c r="I1223" s="20">
        <v>18826832202</v>
      </c>
      <c r="J1223" s="20" t="s">
        <v>1268</v>
      </c>
      <c r="K1223" s="20" t="s">
        <v>209</v>
      </c>
      <c r="L1223" s="20" t="s">
        <v>1358</v>
      </c>
      <c r="M1223" s="20">
        <v>1088</v>
      </c>
      <c r="N1223" s="20">
        <v>1088</v>
      </c>
      <c r="O1223" s="20" t="s">
        <v>927</v>
      </c>
      <c r="P1223" s="20" t="s">
        <v>50</v>
      </c>
      <c r="Q1223" s="28"/>
      <c r="R1223" s="21" t="s">
        <v>99</v>
      </c>
      <c r="S1223" s="21"/>
      <c r="T1223" s="21" t="s">
        <v>53</v>
      </c>
      <c r="U1223" s="21" t="s">
        <v>210</v>
      </c>
      <c r="V1223" s="46">
        <v>1</v>
      </c>
      <c r="W1223" s="26">
        <f t="shared" si="375"/>
        <v>1</v>
      </c>
      <c r="X1223" s="26">
        <f t="shared" si="376"/>
        <v>1</v>
      </c>
      <c r="Y1223" s="21">
        <v>10</v>
      </c>
      <c r="Z1223" s="22">
        <f t="shared" si="388"/>
        <v>1088</v>
      </c>
      <c r="AA1223" s="20" t="s">
        <v>1278</v>
      </c>
      <c r="AB1223" s="22"/>
      <c r="AC1223" s="22">
        <v>1</v>
      </c>
      <c r="AD1223" s="22"/>
      <c r="AE1223" s="22">
        <f>N1223</f>
        <v>1088</v>
      </c>
      <c r="AF1223" s="22">
        <f t="shared" si="378"/>
        <v>1088</v>
      </c>
      <c r="AG1223" s="20">
        <f>N1223</f>
        <v>1088</v>
      </c>
      <c r="AH1223" s="20" t="str">
        <f>VLOOKUP(U1223,[1]提成计算!B:I,8,FALSE)</f>
        <v xml:space="preserve"> </v>
      </c>
      <c r="AI1223" s="20"/>
      <c r="AJ1223" s="22"/>
      <c r="AK1223" s="22"/>
      <c r="AM1223" s="22"/>
      <c r="AN1223" s="22"/>
      <c r="AO1223" s="22" t="s">
        <v>1279</v>
      </c>
      <c r="AP1223" s="22" t="s">
        <v>1301</v>
      </c>
      <c r="AS1223" s="20"/>
      <c r="AT1223" s="20"/>
      <c r="AU1223" s="20"/>
    </row>
    <row r="1224" spans="1:47" x14ac:dyDescent="0.15">
      <c r="A1224" s="21" t="s">
        <v>1273</v>
      </c>
      <c r="B1224" s="20" t="s">
        <v>918</v>
      </c>
      <c r="C1224" s="20" t="s">
        <v>919</v>
      </c>
      <c r="D1224" s="20" t="s">
        <v>941</v>
      </c>
      <c r="E1224" s="20" t="s">
        <v>942</v>
      </c>
      <c r="F1224" s="20" t="s">
        <v>1250</v>
      </c>
      <c r="G1224" s="20" t="s">
        <v>2169</v>
      </c>
      <c r="H1224" s="20"/>
      <c r="I1224" s="20">
        <v>13537192824</v>
      </c>
      <c r="J1224" s="20" t="s">
        <v>924</v>
      </c>
      <c r="K1224" s="20" t="s">
        <v>166</v>
      </c>
      <c r="L1224" s="20" t="s">
        <v>1918</v>
      </c>
      <c r="M1224" s="20">
        <v>680</v>
      </c>
      <c r="N1224" s="20">
        <v>680</v>
      </c>
      <c r="O1224" s="20" t="s">
        <v>1262</v>
      </c>
      <c r="P1224" s="20" t="s">
        <v>50</v>
      </c>
      <c r="Q1224" s="28"/>
      <c r="R1224" s="21" t="s">
        <v>99</v>
      </c>
      <c r="S1224" s="25" t="s">
        <v>945</v>
      </c>
      <c r="T1224" s="21" t="s">
        <v>400</v>
      </c>
      <c r="U1224" s="21"/>
      <c r="V1224" s="46">
        <v>1</v>
      </c>
      <c r="W1224" s="26">
        <f t="shared" si="375"/>
        <v>1</v>
      </c>
      <c r="Y1224" s="21">
        <v>4</v>
      </c>
      <c r="Z1224" s="22">
        <f t="shared" si="388"/>
        <v>680</v>
      </c>
      <c r="AA1224" s="20" t="s">
        <v>1278</v>
      </c>
      <c r="AB1224" s="22">
        <v>1</v>
      </c>
      <c r="AC1224" s="22"/>
      <c r="AD1224" s="22">
        <f>N1224</f>
        <v>680</v>
      </c>
      <c r="AE1224" s="22"/>
      <c r="AF1224" s="22">
        <f t="shared" si="378"/>
        <v>680</v>
      </c>
      <c r="AG1224" s="20"/>
      <c r="AH1224" s="22"/>
      <c r="AI1224" s="22"/>
      <c r="AJ1224" s="22">
        <f t="shared" ref="AJ1224:AJ1225" si="395">N1224</f>
        <v>680</v>
      </c>
      <c r="AK1224" s="22">
        <f>IF(O1224="(传统)XDSL",VLOOKUP(S1224,[1]续费率明细!C:I,7,FALSE)*1,IF(O1224="GPON+XDSL",VLOOKUP(S1224,[1]续费率明细!C:I,7,FALSE)*1,VLOOKUP(S1224,[1]续费率明细!C:I,5,FALSE)*1))</f>
        <v>25</v>
      </c>
      <c r="AL1224" s="22" t="s">
        <v>1309</v>
      </c>
      <c r="AM1224" s="22"/>
      <c r="AN1224" s="22"/>
      <c r="AO1224" s="22" t="s">
        <v>1279</v>
      </c>
      <c r="AP1224" s="22" t="s">
        <v>1919</v>
      </c>
      <c r="AS1224" s="20"/>
      <c r="AT1224" s="20"/>
      <c r="AU1224" s="20"/>
    </row>
    <row r="1225" spans="1:47" x14ac:dyDescent="0.15">
      <c r="A1225" s="21" t="s">
        <v>1273</v>
      </c>
      <c r="B1225" s="20" t="s">
        <v>918</v>
      </c>
      <c r="C1225" s="20" t="s">
        <v>919</v>
      </c>
      <c r="D1225" s="20" t="s">
        <v>941</v>
      </c>
      <c r="E1225" s="20" t="s">
        <v>1339</v>
      </c>
      <c r="F1225" s="20" t="s">
        <v>1250</v>
      </c>
      <c r="G1225" s="20" t="s">
        <v>2170</v>
      </c>
      <c r="H1225" s="20"/>
      <c r="I1225" s="20">
        <v>13431502439</v>
      </c>
      <c r="J1225" s="20" t="s">
        <v>924</v>
      </c>
      <c r="K1225" s="20" t="s">
        <v>166</v>
      </c>
      <c r="L1225" s="20" t="s">
        <v>1299</v>
      </c>
      <c r="M1225" s="20">
        <v>888</v>
      </c>
      <c r="N1225" s="20">
        <v>888</v>
      </c>
      <c r="O1225" s="20" t="s">
        <v>927</v>
      </c>
      <c r="P1225" s="20" t="s">
        <v>50</v>
      </c>
      <c r="Q1225" s="28"/>
      <c r="R1225" s="21" t="s">
        <v>99</v>
      </c>
      <c r="S1225" s="25" t="s">
        <v>1341</v>
      </c>
      <c r="T1225" s="21" t="s">
        <v>400</v>
      </c>
      <c r="U1225" s="21"/>
      <c r="V1225" s="46">
        <v>1</v>
      </c>
      <c r="W1225" s="26">
        <f t="shared" si="375"/>
        <v>1</v>
      </c>
      <c r="Y1225" s="21">
        <v>12</v>
      </c>
      <c r="Z1225" s="22">
        <f t="shared" si="388"/>
        <v>888</v>
      </c>
      <c r="AA1225" s="20" t="s">
        <v>1278</v>
      </c>
      <c r="AB1225" s="22"/>
      <c r="AC1225" s="22">
        <v>1</v>
      </c>
      <c r="AD1225" s="22"/>
      <c r="AE1225" s="22">
        <f t="shared" ref="AE1225:AE1230" si="396">N1225</f>
        <v>888</v>
      </c>
      <c r="AF1225" s="22">
        <f t="shared" si="378"/>
        <v>888</v>
      </c>
      <c r="AG1225" s="20"/>
      <c r="AH1225" s="22"/>
      <c r="AI1225" s="22"/>
      <c r="AJ1225" s="22">
        <f t="shared" si="395"/>
        <v>888</v>
      </c>
      <c r="AK1225" s="22">
        <f>IF(O1225="(传统)XDSL",VLOOKUP(S1225,[1]续费率明细!C:I,7,FALSE)*1,IF(O1225="GPON+XDSL",VLOOKUP(S1225,[1]续费率明细!C:I,7,FALSE)*1,VLOOKUP(S1225,[1]续费率明细!C:I,5,FALSE)*1))</f>
        <v>25</v>
      </c>
      <c r="AL1225" s="22" t="s">
        <v>1309</v>
      </c>
      <c r="AM1225" s="22"/>
      <c r="AN1225" s="22"/>
      <c r="AO1225" s="22" t="s">
        <v>1279</v>
      </c>
      <c r="AP1225" s="22" t="s">
        <v>1301</v>
      </c>
      <c r="AS1225" s="20"/>
      <c r="AT1225" s="20"/>
      <c r="AU1225" s="20"/>
    </row>
    <row r="1226" spans="1:47" x14ac:dyDescent="0.15">
      <c r="A1226" s="21" t="s">
        <v>1273</v>
      </c>
      <c r="B1226" s="20" t="s">
        <v>918</v>
      </c>
      <c r="C1226" s="20" t="s">
        <v>919</v>
      </c>
      <c r="D1226" s="20" t="s">
        <v>941</v>
      </c>
      <c r="E1226" s="20" t="s">
        <v>1339</v>
      </c>
      <c r="F1226" s="20" t="s">
        <v>1250</v>
      </c>
      <c r="G1226" s="20" t="s">
        <v>2171</v>
      </c>
      <c r="H1226" s="20"/>
      <c r="I1226" s="20">
        <v>15912866677</v>
      </c>
      <c r="J1226" s="20" t="s">
        <v>1268</v>
      </c>
      <c r="K1226" s="20" t="s">
        <v>1260</v>
      </c>
      <c r="L1226" s="20" t="s">
        <v>1358</v>
      </c>
      <c r="M1226" s="20">
        <v>1088</v>
      </c>
      <c r="N1226" s="20">
        <v>1088</v>
      </c>
      <c r="O1226" s="20" t="s">
        <v>927</v>
      </c>
      <c r="P1226" s="20" t="s">
        <v>50</v>
      </c>
      <c r="Q1226" s="28"/>
      <c r="R1226" s="21" t="s">
        <v>99</v>
      </c>
      <c r="S1226" s="21"/>
      <c r="T1226" s="21" t="s">
        <v>53</v>
      </c>
      <c r="U1226" s="21" t="s">
        <v>1903</v>
      </c>
      <c r="V1226" s="46">
        <v>1</v>
      </c>
      <c r="W1226" s="26">
        <f t="shared" si="375"/>
        <v>1</v>
      </c>
      <c r="X1226" s="26">
        <f t="shared" si="376"/>
        <v>1</v>
      </c>
      <c r="Y1226" s="21">
        <v>10</v>
      </c>
      <c r="Z1226" s="22">
        <f t="shared" si="388"/>
        <v>1088</v>
      </c>
      <c r="AA1226" s="20" t="s">
        <v>1278</v>
      </c>
      <c r="AB1226" s="22"/>
      <c r="AC1226" s="22">
        <v>1</v>
      </c>
      <c r="AD1226" s="22"/>
      <c r="AE1226" s="22">
        <f t="shared" si="396"/>
        <v>1088</v>
      </c>
      <c r="AF1226" s="22">
        <f t="shared" si="378"/>
        <v>1088</v>
      </c>
      <c r="AG1226" s="20">
        <f>N1226</f>
        <v>1088</v>
      </c>
      <c r="AH1226" s="20" t="str">
        <f>VLOOKUP(U1226,[1]提成计算!B:I,8,FALSE)</f>
        <v xml:space="preserve"> </v>
      </c>
      <c r="AI1226" s="20"/>
      <c r="AJ1226" s="22"/>
      <c r="AK1226" s="22"/>
      <c r="AM1226" s="22"/>
      <c r="AN1226" s="22"/>
      <c r="AO1226" s="22" t="s">
        <v>1279</v>
      </c>
      <c r="AP1226" s="22" t="s">
        <v>1301</v>
      </c>
      <c r="AS1226" s="20"/>
      <c r="AT1226" s="20"/>
      <c r="AU1226" s="20"/>
    </row>
    <row r="1227" spans="1:47" x14ac:dyDescent="0.15">
      <c r="A1227" s="21" t="s">
        <v>1273</v>
      </c>
      <c r="B1227" s="20" t="s">
        <v>918</v>
      </c>
      <c r="C1227" s="20" t="s">
        <v>919</v>
      </c>
      <c r="D1227" s="20" t="s">
        <v>920</v>
      </c>
      <c r="E1227" s="20" t="s">
        <v>2172</v>
      </c>
      <c r="F1227" s="20" t="s">
        <v>1250</v>
      </c>
      <c r="G1227" s="20" t="s">
        <v>2173</v>
      </c>
      <c r="H1227" s="20"/>
      <c r="I1227" s="20">
        <v>13538441625</v>
      </c>
      <c r="J1227" s="20" t="s">
        <v>924</v>
      </c>
      <c r="K1227" s="20" t="s">
        <v>2018</v>
      </c>
      <c r="L1227" s="20" t="s">
        <v>2137</v>
      </c>
      <c r="M1227" s="20">
        <v>1408</v>
      </c>
      <c r="N1227" s="20">
        <v>1408</v>
      </c>
      <c r="O1227" s="20" t="s">
        <v>927</v>
      </c>
      <c r="P1227" s="20" t="s">
        <v>50</v>
      </c>
      <c r="Q1227" s="28"/>
      <c r="R1227" s="21" t="s">
        <v>161</v>
      </c>
      <c r="S1227" s="25" t="s">
        <v>1392</v>
      </c>
      <c r="T1227" s="21" t="s">
        <v>53</v>
      </c>
      <c r="U1227" s="21" t="s">
        <v>444</v>
      </c>
      <c r="V1227" s="46">
        <v>1</v>
      </c>
      <c r="W1227" s="26">
        <f t="shared" si="375"/>
        <v>1</v>
      </c>
      <c r="Y1227" s="21">
        <v>12</v>
      </c>
      <c r="Z1227" s="22">
        <f t="shared" si="388"/>
        <v>1408</v>
      </c>
      <c r="AA1227" s="20" t="s">
        <v>1278</v>
      </c>
      <c r="AB1227" s="22"/>
      <c r="AC1227" s="22">
        <v>1</v>
      </c>
      <c r="AD1227" s="22"/>
      <c r="AE1227" s="22">
        <f t="shared" si="396"/>
        <v>1408</v>
      </c>
      <c r="AF1227" s="22">
        <f t="shared" si="378"/>
        <v>1408</v>
      </c>
      <c r="AG1227" s="20"/>
      <c r="AH1227" s="22"/>
      <c r="AI1227" s="22"/>
      <c r="AJ1227" s="22">
        <f t="shared" ref="AJ1227:AJ1230" si="397">N1227</f>
        <v>1408</v>
      </c>
      <c r="AK1227" s="22">
        <f>IF(O1227="(传统)XDSL",VLOOKUP(S1227,[2]直销续费率明细!C:I,7,FALSE)*1,IF(O1227="GPON+XDSL",VLOOKUP(S1227,[2]直销续费率明细!C:I,7,FALSE)*1,VLOOKUP(S1227,[2]直销续费率明细!C:I,5,FALSE)*1))</f>
        <v>0</v>
      </c>
      <c r="AL1227" s="22" t="s">
        <v>1309</v>
      </c>
      <c r="AM1227" s="22"/>
      <c r="AN1227" s="22"/>
      <c r="AO1227" s="22" t="s">
        <v>1279</v>
      </c>
      <c r="AP1227" s="22" t="s">
        <v>1301</v>
      </c>
      <c r="AS1227" s="20">
        <f>IF(Y1227&gt;=10,VLOOKUP(U1227,[2]提成计算!B:T,19,FALSE),VLOOKUP(U1227,[2]提成计算!B:T,18,FALSE))</f>
        <v>0.1</v>
      </c>
      <c r="AT1227" s="20">
        <f t="shared" ref="AT1227:AT1230" si="398">IF(AD1227*AS1227&gt;0,AD1227*AS1227,AE1227*AS1227)</f>
        <v>140.80000000000001</v>
      </c>
      <c r="AU1227" s="20">
        <f t="shared" ref="AU1227:AU1230" si="399">IF(AND(AK1227&lt;0,AK1227+AT1227&lt;0),-AT1227,AK1227)</f>
        <v>0</v>
      </c>
    </row>
    <row r="1228" spans="1:47" x14ac:dyDescent="0.15">
      <c r="A1228" s="21" t="s">
        <v>1273</v>
      </c>
      <c r="B1228" s="20" t="s">
        <v>918</v>
      </c>
      <c r="C1228" s="20" t="s">
        <v>919</v>
      </c>
      <c r="D1228" s="20" t="s">
        <v>928</v>
      </c>
      <c r="E1228" s="20" t="s">
        <v>1986</v>
      </c>
      <c r="F1228" s="20" t="s">
        <v>1250</v>
      </c>
      <c r="G1228" s="20" t="s">
        <v>2174</v>
      </c>
      <c r="H1228" s="20"/>
      <c r="I1228" s="20">
        <v>13544821754</v>
      </c>
      <c r="J1228" s="20" t="s">
        <v>924</v>
      </c>
      <c r="K1228" s="20" t="s">
        <v>1971</v>
      </c>
      <c r="L1228" s="20" t="s">
        <v>1376</v>
      </c>
      <c r="M1228" s="20">
        <v>1088</v>
      </c>
      <c r="N1228" s="20">
        <v>1088</v>
      </c>
      <c r="O1228" s="20" t="s">
        <v>927</v>
      </c>
      <c r="P1228" s="20" t="s">
        <v>50</v>
      </c>
      <c r="Q1228" s="28"/>
      <c r="R1228" s="21" t="s">
        <v>84</v>
      </c>
      <c r="S1228" s="25" t="s">
        <v>956</v>
      </c>
      <c r="T1228" s="21" t="s">
        <v>53</v>
      </c>
      <c r="U1228" s="21" t="s">
        <v>957</v>
      </c>
      <c r="V1228" s="46">
        <v>1</v>
      </c>
      <c r="W1228" s="26">
        <f t="shared" si="375"/>
        <v>1</v>
      </c>
      <c r="Y1228" s="21">
        <v>10</v>
      </c>
      <c r="Z1228" s="22">
        <f t="shared" si="388"/>
        <v>1088</v>
      </c>
      <c r="AA1228" s="20" t="s">
        <v>1278</v>
      </c>
      <c r="AB1228" s="22"/>
      <c r="AC1228" s="22">
        <v>1</v>
      </c>
      <c r="AD1228" s="22"/>
      <c r="AE1228" s="22">
        <f t="shared" si="396"/>
        <v>1088</v>
      </c>
      <c r="AF1228" s="22">
        <f t="shared" si="378"/>
        <v>1088</v>
      </c>
      <c r="AG1228" s="20"/>
      <c r="AH1228" s="22"/>
      <c r="AI1228" s="22"/>
      <c r="AJ1228" s="22">
        <f t="shared" si="397"/>
        <v>1088</v>
      </c>
      <c r="AK1228" s="22">
        <f>IF(O1228="(传统)XDSL",VLOOKUP(S1228,[2]直销续费率明细!C:I,7,FALSE)*1,IF(O1228="GPON+XDSL",VLOOKUP(S1228,[2]直销续费率明细!C:I,7,FALSE)*1,VLOOKUP(S1228,[2]直销续费率明细!C:I,5,FALSE)*1))</f>
        <v>25</v>
      </c>
      <c r="AL1228" s="22" t="s">
        <v>1309</v>
      </c>
      <c r="AM1228" s="22"/>
      <c r="AN1228" s="22"/>
      <c r="AO1228" s="22" t="s">
        <v>1279</v>
      </c>
      <c r="AP1228" s="22" t="s">
        <v>1301</v>
      </c>
      <c r="AS1228" s="20">
        <f>IF(Y1228&gt;=10,VLOOKUP(U1228,[2]提成计算!B:T,19,FALSE),VLOOKUP(U1228,[2]提成计算!B:T,18,FALSE))</f>
        <v>0.1</v>
      </c>
      <c r="AT1228" s="20">
        <f t="shared" si="398"/>
        <v>108.80000000000001</v>
      </c>
      <c r="AU1228" s="20">
        <f t="shared" si="399"/>
        <v>25</v>
      </c>
    </row>
    <row r="1229" spans="1:47" x14ac:dyDescent="0.15">
      <c r="A1229" s="21" t="s">
        <v>1273</v>
      </c>
      <c r="B1229" s="20" t="s">
        <v>918</v>
      </c>
      <c r="C1229" s="20" t="s">
        <v>919</v>
      </c>
      <c r="D1229" s="20" t="s">
        <v>941</v>
      </c>
      <c r="E1229" s="20" t="s">
        <v>949</v>
      </c>
      <c r="F1229" s="20" t="s">
        <v>1250</v>
      </c>
      <c r="G1229" s="20" t="s">
        <v>2175</v>
      </c>
      <c r="H1229" s="20"/>
      <c r="I1229" s="20">
        <v>13929472488</v>
      </c>
      <c r="J1229" s="20" t="s">
        <v>924</v>
      </c>
      <c r="K1229" s="20" t="s">
        <v>2176</v>
      </c>
      <c r="L1229" s="20" t="s">
        <v>1299</v>
      </c>
      <c r="M1229" s="20">
        <v>888</v>
      </c>
      <c r="N1229" s="20">
        <v>888</v>
      </c>
      <c r="O1229" s="20" t="s">
        <v>927</v>
      </c>
      <c r="P1229" s="20" t="s">
        <v>50</v>
      </c>
      <c r="Q1229" s="28"/>
      <c r="R1229" s="21" t="s">
        <v>99</v>
      </c>
      <c r="S1229" s="25" t="s">
        <v>951</v>
      </c>
      <c r="T1229" s="21" t="s">
        <v>275</v>
      </c>
      <c r="U1229" s="21" t="s">
        <v>495</v>
      </c>
      <c r="V1229" s="46">
        <v>1</v>
      </c>
      <c r="W1229" s="26">
        <f t="shared" si="375"/>
        <v>1</v>
      </c>
      <c r="Y1229" s="21">
        <v>12</v>
      </c>
      <c r="Z1229" s="22">
        <f t="shared" si="388"/>
        <v>888</v>
      </c>
      <c r="AA1229" s="20" t="s">
        <v>1278</v>
      </c>
      <c r="AB1229" s="22"/>
      <c r="AC1229" s="22">
        <v>1</v>
      </c>
      <c r="AD1229" s="22"/>
      <c r="AE1229" s="22">
        <f t="shared" si="396"/>
        <v>888</v>
      </c>
      <c r="AF1229" s="22">
        <f t="shared" si="378"/>
        <v>888</v>
      </c>
      <c r="AG1229" s="20"/>
      <c r="AH1229" s="22"/>
      <c r="AI1229" s="22"/>
      <c r="AJ1229" s="22">
        <f t="shared" si="397"/>
        <v>888</v>
      </c>
      <c r="AK1229" s="22">
        <f>IF(O1229="(传统)XDSL",VLOOKUP(S1229,[2]直销续费率明细!C:I,7,FALSE)*1,IF(O1229="GPON+XDSL",VLOOKUP(S1229,[2]直销续费率明细!C:I,7,FALSE)*1,VLOOKUP(S1229,[2]直销续费率明细!C:I,5,FALSE)*1))</f>
        <v>-40</v>
      </c>
      <c r="AL1229" s="22" t="s">
        <v>1300</v>
      </c>
      <c r="AM1229" s="22"/>
      <c r="AN1229" s="22"/>
      <c r="AO1229" s="22" t="s">
        <v>1279</v>
      </c>
      <c r="AP1229" s="22" t="s">
        <v>1301</v>
      </c>
      <c r="AS1229" s="20">
        <f>IF(Y1229&gt;=10,VLOOKUP(U1229,[2]提成计算!B:T,19,FALSE),VLOOKUP(U1229,[2]提成计算!B:T,18,FALSE))</f>
        <v>0.09</v>
      </c>
      <c r="AT1229" s="20">
        <f t="shared" si="398"/>
        <v>79.92</v>
      </c>
      <c r="AU1229" s="20">
        <f t="shared" si="399"/>
        <v>-40</v>
      </c>
    </row>
    <row r="1230" spans="1:47" x14ac:dyDescent="0.15">
      <c r="A1230" s="21" t="s">
        <v>1273</v>
      </c>
      <c r="B1230" s="20" t="s">
        <v>918</v>
      </c>
      <c r="C1230" s="20" t="s">
        <v>919</v>
      </c>
      <c r="D1230" s="20" t="s">
        <v>941</v>
      </c>
      <c r="E1230" s="20" t="s">
        <v>949</v>
      </c>
      <c r="F1230" s="20" t="s">
        <v>1250</v>
      </c>
      <c r="G1230" s="20" t="s">
        <v>2177</v>
      </c>
      <c r="H1230" s="20"/>
      <c r="I1230" s="20">
        <v>13712345349</v>
      </c>
      <c r="J1230" s="20" t="s">
        <v>924</v>
      </c>
      <c r="K1230" s="20" t="s">
        <v>493</v>
      </c>
      <c r="L1230" s="20" t="s">
        <v>1299</v>
      </c>
      <c r="M1230" s="20">
        <v>888</v>
      </c>
      <c r="N1230" s="20">
        <v>888</v>
      </c>
      <c r="O1230" s="20" t="s">
        <v>927</v>
      </c>
      <c r="P1230" s="20" t="s">
        <v>50</v>
      </c>
      <c r="Q1230" s="28"/>
      <c r="R1230" s="21" t="s">
        <v>99</v>
      </c>
      <c r="S1230" s="25" t="s">
        <v>951</v>
      </c>
      <c r="T1230" s="21" t="s">
        <v>275</v>
      </c>
      <c r="U1230" s="21" t="s">
        <v>495</v>
      </c>
      <c r="V1230" s="46">
        <v>1</v>
      </c>
      <c r="W1230" s="26">
        <f t="shared" si="375"/>
        <v>1</v>
      </c>
      <c r="Y1230" s="21">
        <v>12</v>
      </c>
      <c r="Z1230" s="22">
        <f t="shared" si="388"/>
        <v>888</v>
      </c>
      <c r="AA1230" s="20" t="s">
        <v>1278</v>
      </c>
      <c r="AB1230" s="22"/>
      <c r="AC1230" s="22">
        <v>1</v>
      </c>
      <c r="AD1230" s="22"/>
      <c r="AE1230" s="22">
        <f t="shared" si="396"/>
        <v>888</v>
      </c>
      <c r="AF1230" s="22">
        <f t="shared" si="378"/>
        <v>888</v>
      </c>
      <c r="AG1230" s="20"/>
      <c r="AH1230" s="22"/>
      <c r="AI1230" s="22"/>
      <c r="AJ1230" s="22">
        <f t="shared" si="397"/>
        <v>888</v>
      </c>
      <c r="AK1230" s="22">
        <f>IF(O1230="(传统)XDSL",VLOOKUP(S1230,[2]直销续费率明细!C:I,7,FALSE)*1,IF(O1230="GPON+XDSL",VLOOKUP(S1230,[2]直销续费率明细!C:I,7,FALSE)*1,VLOOKUP(S1230,[2]直销续费率明细!C:I,5,FALSE)*1))</f>
        <v>-40</v>
      </c>
      <c r="AL1230" s="22" t="s">
        <v>1309</v>
      </c>
      <c r="AM1230" s="22"/>
      <c r="AN1230" s="22"/>
      <c r="AO1230" s="22" t="s">
        <v>1279</v>
      </c>
      <c r="AP1230" s="22" t="s">
        <v>1301</v>
      </c>
      <c r="AS1230" s="20">
        <f>IF(Y1230&gt;=10,VLOOKUP(U1230,[2]提成计算!B:T,19,FALSE),VLOOKUP(U1230,[2]提成计算!B:T,18,FALSE))</f>
        <v>0.09</v>
      </c>
      <c r="AT1230" s="20">
        <f t="shared" si="398"/>
        <v>79.92</v>
      </c>
      <c r="AU1230" s="20">
        <f t="shared" si="399"/>
        <v>-40</v>
      </c>
    </row>
    <row r="1231" spans="1:47" x14ac:dyDescent="0.15">
      <c r="A1231" s="21" t="s">
        <v>1273</v>
      </c>
      <c r="B1231" s="20" t="s">
        <v>918</v>
      </c>
      <c r="C1231" s="20" t="s">
        <v>919</v>
      </c>
      <c r="D1231" s="20" t="s">
        <v>936</v>
      </c>
      <c r="E1231" s="20" t="s">
        <v>963</v>
      </c>
      <c r="F1231" s="20" t="s">
        <v>1250</v>
      </c>
      <c r="G1231" s="20" t="s">
        <v>2178</v>
      </c>
      <c r="H1231" s="20"/>
      <c r="I1231" s="20">
        <v>15916889951</v>
      </c>
      <c r="J1231" s="20" t="s">
        <v>1268</v>
      </c>
      <c r="K1231" s="20" t="s">
        <v>346</v>
      </c>
      <c r="L1231" s="20" t="s">
        <v>1960</v>
      </c>
      <c r="M1231" s="20">
        <v>400</v>
      </c>
      <c r="N1231" s="20">
        <v>400</v>
      </c>
      <c r="O1231" s="20" t="s">
        <v>927</v>
      </c>
      <c r="P1231" s="20" t="s">
        <v>50</v>
      </c>
      <c r="Q1231" s="28"/>
      <c r="R1231" s="21" t="s">
        <v>60</v>
      </c>
      <c r="S1231" s="21"/>
      <c r="T1231" s="21" t="s">
        <v>53</v>
      </c>
      <c r="U1231" s="21" t="s">
        <v>347</v>
      </c>
      <c r="V1231" s="46">
        <v>0.5</v>
      </c>
      <c r="W1231" s="26">
        <f t="shared" si="375"/>
        <v>0.5</v>
      </c>
      <c r="X1231" s="26">
        <f t="shared" si="376"/>
        <v>0.5</v>
      </c>
      <c r="Y1231" s="21">
        <v>4</v>
      </c>
      <c r="Z1231" s="22">
        <f t="shared" si="388"/>
        <v>400</v>
      </c>
      <c r="AA1231" s="20" t="s">
        <v>1278</v>
      </c>
      <c r="AB1231" s="22">
        <v>1</v>
      </c>
      <c r="AC1231" s="22"/>
      <c r="AD1231" s="22">
        <f t="shared" ref="AD1231:AD1232" si="400">N1231</f>
        <v>400</v>
      </c>
      <c r="AE1231" s="22"/>
      <c r="AF1231" s="22">
        <f t="shared" si="378"/>
        <v>400</v>
      </c>
      <c r="AG1231" s="20">
        <f t="shared" ref="AG1231:AG1234" si="401">N1231</f>
        <v>400</v>
      </c>
      <c r="AH1231" s="20" t="str">
        <f>VLOOKUP(U1231,[1]提成计算!B:I,8,FALSE)</f>
        <v xml:space="preserve"> </v>
      </c>
      <c r="AI1231" s="20"/>
      <c r="AJ1231" s="22"/>
      <c r="AK1231" s="22"/>
      <c r="AM1231" s="22"/>
      <c r="AN1231" s="22"/>
      <c r="AO1231" s="22" t="s">
        <v>1279</v>
      </c>
      <c r="AP1231" s="22" t="s">
        <v>1961</v>
      </c>
      <c r="AS1231" s="20"/>
      <c r="AT1231" s="20"/>
      <c r="AU1231" s="20"/>
    </row>
    <row r="1232" spans="1:47" x14ac:dyDescent="0.15">
      <c r="A1232" s="21" t="s">
        <v>1273</v>
      </c>
      <c r="B1232" s="20" t="s">
        <v>918</v>
      </c>
      <c r="C1232" s="20" t="s">
        <v>919</v>
      </c>
      <c r="D1232" s="20" t="s">
        <v>941</v>
      </c>
      <c r="E1232" s="20" t="s">
        <v>949</v>
      </c>
      <c r="F1232" s="20" t="s">
        <v>1250</v>
      </c>
      <c r="G1232" s="20" t="s">
        <v>827</v>
      </c>
      <c r="H1232" s="20"/>
      <c r="I1232" s="20">
        <v>15718135213</v>
      </c>
      <c r="J1232" s="20" t="s">
        <v>1268</v>
      </c>
      <c r="K1232" s="20" t="s">
        <v>493</v>
      </c>
      <c r="L1232" s="20" t="s">
        <v>1858</v>
      </c>
      <c r="M1232" s="20">
        <v>728</v>
      </c>
      <c r="N1232" s="20">
        <v>728</v>
      </c>
      <c r="O1232" s="20" t="s">
        <v>927</v>
      </c>
      <c r="P1232" s="20" t="s">
        <v>50</v>
      </c>
      <c r="Q1232" s="28"/>
      <c r="R1232" s="21" t="s">
        <v>99</v>
      </c>
      <c r="S1232" s="21"/>
      <c r="T1232" s="21" t="s">
        <v>275</v>
      </c>
      <c r="U1232" s="21" t="s">
        <v>495</v>
      </c>
      <c r="V1232" s="46">
        <v>1</v>
      </c>
      <c r="W1232" s="26">
        <f t="shared" si="375"/>
        <v>1</v>
      </c>
      <c r="X1232" s="26">
        <f t="shared" si="376"/>
        <v>1</v>
      </c>
      <c r="Y1232" s="21">
        <v>4</v>
      </c>
      <c r="Z1232" s="22">
        <f t="shared" si="388"/>
        <v>728</v>
      </c>
      <c r="AA1232" s="20" t="s">
        <v>1278</v>
      </c>
      <c r="AB1232" s="22">
        <v>1</v>
      </c>
      <c r="AC1232" s="22"/>
      <c r="AD1232" s="22">
        <f t="shared" si="400"/>
        <v>728</v>
      </c>
      <c r="AE1232" s="22"/>
      <c r="AF1232" s="22">
        <f t="shared" si="378"/>
        <v>728</v>
      </c>
      <c r="AG1232" s="20">
        <f t="shared" si="401"/>
        <v>728</v>
      </c>
      <c r="AH1232" s="20" t="str">
        <f>VLOOKUP(U1232,[1]提成计算!B:I,8,FALSE)</f>
        <v>否</v>
      </c>
      <c r="AI1232" s="20"/>
      <c r="AJ1232" s="22"/>
      <c r="AK1232" s="22"/>
      <c r="AM1232" s="22"/>
      <c r="AN1232" s="22"/>
      <c r="AO1232" s="22" t="s">
        <v>1279</v>
      </c>
      <c r="AP1232" s="22" t="s">
        <v>1301</v>
      </c>
      <c r="AS1232" s="20"/>
      <c r="AT1232" s="20"/>
      <c r="AU1232" s="20"/>
    </row>
    <row r="1233" spans="1:47" x14ac:dyDescent="0.15">
      <c r="A1233" s="21" t="s">
        <v>1273</v>
      </c>
      <c r="B1233" s="20" t="s">
        <v>918</v>
      </c>
      <c r="C1233" s="20" t="s">
        <v>919</v>
      </c>
      <c r="D1233" s="20" t="s">
        <v>928</v>
      </c>
      <c r="E1233" s="20" t="s">
        <v>969</v>
      </c>
      <c r="F1233" s="20" t="s">
        <v>1250</v>
      </c>
      <c r="G1233" s="20" t="s">
        <v>2179</v>
      </c>
      <c r="H1233" s="20"/>
      <c r="I1233" s="20">
        <v>13790287621</v>
      </c>
      <c r="J1233" s="20" t="s">
        <v>1268</v>
      </c>
      <c r="K1233" s="20" t="s">
        <v>954</v>
      </c>
      <c r="L1233" s="20" t="s">
        <v>1358</v>
      </c>
      <c r="M1233" s="20">
        <v>1088</v>
      </c>
      <c r="N1233" s="20">
        <v>1088</v>
      </c>
      <c r="O1233" s="20" t="s">
        <v>927</v>
      </c>
      <c r="P1233" s="20" t="s">
        <v>50</v>
      </c>
      <c r="Q1233" s="28"/>
      <c r="R1233" s="21" t="s">
        <v>84</v>
      </c>
      <c r="S1233" s="21"/>
      <c r="T1233" s="21" t="s">
        <v>53</v>
      </c>
      <c r="U1233" s="21" t="s">
        <v>957</v>
      </c>
      <c r="V1233" s="46">
        <v>1</v>
      </c>
      <c r="W1233" s="26">
        <f t="shared" si="375"/>
        <v>1</v>
      </c>
      <c r="X1233" s="26">
        <f t="shared" si="376"/>
        <v>1</v>
      </c>
      <c r="Y1233" s="21">
        <v>10</v>
      </c>
      <c r="Z1233" s="22">
        <f t="shared" si="388"/>
        <v>1088</v>
      </c>
      <c r="AA1233" s="20" t="s">
        <v>1278</v>
      </c>
      <c r="AB1233" s="22"/>
      <c r="AC1233" s="22">
        <v>1</v>
      </c>
      <c r="AD1233" s="22"/>
      <c r="AE1233" s="22">
        <f t="shared" ref="AE1233:AE1234" si="402">N1233</f>
        <v>1088</v>
      </c>
      <c r="AF1233" s="22">
        <f t="shared" si="378"/>
        <v>1088</v>
      </c>
      <c r="AG1233" s="20">
        <f t="shared" si="401"/>
        <v>1088</v>
      </c>
      <c r="AH1233" s="20"/>
      <c r="AI1233" s="20"/>
      <c r="AJ1233" s="22"/>
      <c r="AK1233" s="22"/>
      <c r="AM1233" s="22"/>
      <c r="AN1233" s="22"/>
      <c r="AO1233" s="22" t="s">
        <v>1279</v>
      </c>
      <c r="AP1233" s="22" t="s">
        <v>1301</v>
      </c>
      <c r="AS1233" s="20"/>
      <c r="AT1233" s="20"/>
      <c r="AU1233" s="20"/>
    </row>
    <row r="1234" spans="1:47" x14ac:dyDescent="0.15">
      <c r="A1234" s="21" t="s">
        <v>1273</v>
      </c>
      <c r="B1234" s="20" t="s">
        <v>918</v>
      </c>
      <c r="C1234" s="20" t="s">
        <v>919</v>
      </c>
      <c r="D1234" s="20" t="s">
        <v>941</v>
      </c>
      <c r="E1234" s="20" t="s">
        <v>1487</v>
      </c>
      <c r="F1234" s="20" t="s">
        <v>1250</v>
      </c>
      <c r="G1234" s="20" t="s">
        <v>2180</v>
      </c>
      <c r="H1234" s="20"/>
      <c r="I1234" s="20">
        <v>15916516777</v>
      </c>
      <c r="J1234" s="20" t="s">
        <v>1268</v>
      </c>
      <c r="K1234" s="20" t="s">
        <v>1577</v>
      </c>
      <c r="L1234" s="20" t="s">
        <v>1358</v>
      </c>
      <c r="M1234" s="20">
        <v>1088</v>
      </c>
      <c r="N1234" s="20">
        <v>1088</v>
      </c>
      <c r="O1234" s="20" t="s">
        <v>927</v>
      </c>
      <c r="P1234" s="20" t="s">
        <v>50</v>
      </c>
      <c r="Q1234" s="28"/>
      <c r="R1234" s="21" t="s">
        <v>99</v>
      </c>
      <c r="S1234" s="21"/>
      <c r="T1234" s="21" t="s">
        <v>53</v>
      </c>
      <c r="U1234" s="21" t="s">
        <v>1740</v>
      </c>
      <c r="V1234" s="46">
        <v>1</v>
      </c>
      <c r="W1234" s="26">
        <f t="shared" si="375"/>
        <v>1</v>
      </c>
      <c r="X1234" s="26">
        <f t="shared" si="376"/>
        <v>1</v>
      </c>
      <c r="Y1234" s="21">
        <v>10</v>
      </c>
      <c r="Z1234" s="22">
        <f t="shared" si="388"/>
        <v>1088</v>
      </c>
      <c r="AA1234" s="20" t="s">
        <v>1278</v>
      </c>
      <c r="AB1234" s="22"/>
      <c r="AC1234" s="22">
        <v>1</v>
      </c>
      <c r="AD1234" s="22"/>
      <c r="AE1234" s="22">
        <f t="shared" si="402"/>
        <v>1088</v>
      </c>
      <c r="AF1234" s="22">
        <f t="shared" si="378"/>
        <v>1088</v>
      </c>
      <c r="AG1234" s="20">
        <f t="shared" si="401"/>
        <v>1088</v>
      </c>
      <c r="AH1234" s="20" t="str">
        <f>VLOOKUP(U1234,[1]提成计算!B:I,8,FALSE)</f>
        <v>否</v>
      </c>
      <c r="AI1234" s="20"/>
      <c r="AJ1234" s="22"/>
      <c r="AK1234" s="22"/>
      <c r="AM1234" s="22"/>
      <c r="AN1234" s="22"/>
      <c r="AO1234" s="22" t="s">
        <v>1279</v>
      </c>
      <c r="AP1234" s="22" t="s">
        <v>1301</v>
      </c>
      <c r="AS1234" s="20"/>
      <c r="AT1234" s="20"/>
      <c r="AU1234" s="20"/>
    </row>
    <row r="1235" spans="1:47" x14ac:dyDescent="0.15">
      <c r="A1235" s="21" t="s">
        <v>1273</v>
      </c>
      <c r="B1235" s="20" t="s">
        <v>918</v>
      </c>
      <c r="C1235" s="20" t="s">
        <v>919</v>
      </c>
      <c r="D1235" s="20" t="s">
        <v>936</v>
      </c>
      <c r="E1235" s="20" t="s">
        <v>2181</v>
      </c>
      <c r="F1235" s="20" t="s">
        <v>1250</v>
      </c>
      <c r="G1235" s="20" t="s">
        <v>2182</v>
      </c>
      <c r="H1235" s="20"/>
      <c r="I1235" s="20">
        <v>13412030932</v>
      </c>
      <c r="J1235" s="20" t="s">
        <v>924</v>
      </c>
      <c r="K1235" s="20" t="s">
        <v>1935</v>
      </c>
      <c r="L1235" s="20" t="s">
        <v>1918</v>
      </c>
      <c r="M1235" s="20">
        <v>680</v>
      </c>
      <c r="N1235" s="20">
        <v>680</v>
      </c>
      <c r="O1235" s="20" t="s">
        <v>1262</v>
      </c>
      <c r="P1235" s="20" t="s">
        <v>50</v>
      </c>
      <c r="Q1235" s="28"/>
      <c r="R1235" s="21" t="s">
        <v>60</v>
      </c>
      <c r="S1235" s="25" t="s">
        <v>1331</v>
      </c>
      <c r="T1235" s="21" t="s">
        <v>400</v>
      </c>
      <c r="U1235" s="21"/>
      <c r="V1235" s="46">
        <v>1</v>
      </c>
      <c r="W1235" s="26">
        <f t="shared" si="375"/>
        <v>1</v>
      </c>
      <c r="Y1235" s="21">
        <v>4</v>
      </c>
      <c r="Z1235" s="22">
        <f t="shared" si="388"/>
        <v>680</v>
      </c>
      <c r="AA1235" s="20" t="s">
        <v>1278</v>
      </c>
      <c r="AB1235" s="22">
        <v>1</v>
      </c>
      <c r="AC1235" s="22"/>
      <c r="AD1235" s="22">
        <f>N1235</f>
        <v>680</v>
      </c>
      <c r="AE1235" s="22"/>
      <c r="AF1235" s="22">
        <f t="shared" si="378"/>
        <v>680</v>
      </c>
      <c r="AG1235" s="20"/>
      <c r="AH1235" s="22"/>
      <c r="AI1235" s="22"/>
      <c r="AJ1235" s="22">
        <f>N1235</f>
        <v>680</v>
      </c>
      <c r="AK1235" s="22">
        <f>IF(O1235="(传统)XDSL",VLOOKUP(S1235,[1]续费率明细!C:I,7,FALSE)*1,IF(O1235="GPON+XDSL",VLOOKUP(S1235,[1]续费率明细!C:I,7,FALSE)*1,VLOOKUP(S1235,[1]续费率明细!C:I,5,FALSE)*1))</f>
        <v>15</v>
      </c>
      <c r="AL1235" s="22" t="s">
        <v>1309</v>
      </c>
      <c r="AM1235" s="22"/>
      <c r="AN1235" s="22"/>
      <c r="AO1235" s="22" t="s">
        <v>1279</v>
      </c>
      <c r="AP1235" s="22" t="s">
        <v>1919</v>
      </c>
      <c r="AS1235" s="20"/>
      <c r="AT1235" s="20"/>
      <c r="AU1235" s="20"/>
    </row>
    <row r="1236" spans="1:47" x14ac:dyDescent="0.15">
      <c r="A1236" s="21" t="s">
        <v>1273</v>
      </c>
      <c r="B1236" s="20" t="s">
        <v>918</v>
      </c>
      <c r="C1236" s="20" t="s">
        <v>919</v>
      </c>
      <c r="D1236" s="20" t="s">
        <v>936</v>
      </c>
      <c r="E1236" s="20" t="s">
        <v>1430</v>
      </c>
      <c r="F1236" s="20" t="s">
        <v>1250</v>
      </c>
      <c r="G1236" s="20" t="s">
        <v>2183</v>
      </c>
      <c r="H1236" s="20"/>
      <c r="I1236" s="20">
        <v>15917729390</v>
      </c>
      <c r="J1236" s="20" t="s">
        <v>1268</v>
      </c>
      <c r="K1236" s="20" t="s">
        <v>1935</v>
      </c>
      <c r="L1236" s="20" t="s">
        <v>1358</v>
      </c>
      <c r="M1236" s="20">
        <v>1088</v>
      </c>
      <c r="N1236" s="20">
        <v>1088</v>
      </c>
      <c r="O1236" s="20" t="s">
        <v>927</v>
      </c>
      <c r="P1236" s="20" t="s">
        <v>50</v>
      </c>
      <c r="Q1236" s="28"/>
      <c r="R1236" s="21" t="s">
        <v>60</v>
      </c>
      <c r="S1236" s="21"/>
      <c r="T1236" s="21" t="s">
        <v>400</v>
      </c>
      <c r="U1236" s="21"/>
      <c r="V1236" s="46">
        <v>1</v>
      </c>
      <c r="W1236" s="26">
        <f t="shared" si="375"/>
        <v>1</v>
      </c>
      <c r="X1236" s="26">
        <f t="shared" si="376"/>
        <v>1</v>
      </c>
      <c r="Y1236" s="21">
        <v>10</v>
      </c>
      <c r="Z1236" s="22">
        <f t="shared" si="388"/>
        <v>1088</v>
      </c>
      <c r="AA1236" s="20" t="s">
        <v>1278</v>
      </c>
      <c r="AB1236" s="22"/>
      <c r="AC1236" s="22">
        <v>1</v>
      </c>
      <c r="AD1236" s="22"/>
      <c r="AE1236" s="22">
        <f t="shared" ref="AE1236:AE1238" si="403">N1236</f>
        <v>1088</v>
      </c>
      <c r="AF1236" s="22">
        <f t="shared" si="378"/>
        <v>1088</v>
      </c>
      <c r="AG1236" s="20">
        <f t="shared" ref="AG1236:AG1237" si="404">N1236</f>
        <v>1088</v>
      </c>
      <c r="AH1236" s="20"/>
      <c r="AI1236" s="20"/>
      <c r="AJ1236" s="22"/>
      <c r="AK1236" s="22"/>
      <c r="AM1236" s="22"/>
      <c r="AN1236" s="22"/>
      <c r="AO1236" s="22" t="s">
        <v>1279</v>
      </c>
      <c r="AP1236" s="22" t="s">
        <v>1301</v>
      </c>
      <c r="AS1236" s="20"/>
      <c r="AT1236" s="20"/>
      <c r="AU1236" s="20"/>
    </row>
    <row r="1237" spans="1:47" x14ac:dyDescent="0.15">
      <c r="A1237" s="21" t="s">
        <v>1273</v>
      </c>
      <c r="B1237" s="20" t="s">
        <v>918</v>
      </c>
      <c r="C1237" s="20" t="s">
        <v>919</v>
      </c>
      <c r="D1237" s="20" t="s">
        <v>941</v>
      </c>
      <c r="E1237" s="20" t="s">
        <v>2117</v>
      </c>
      <c r="F1237" s="20" t="s">
        <v>1250</v>
      </c>
      <c r="G1237" s="20" t="s">
        <v>2184</v>
      </c>
      <c r="H1237" s="20"/>
      <c r="I1237" s="20">
        <v>13538387292</v>
      </c>
      <c r="J1237" s="20" t="s">
        <v>1268</v>
      </c>
      <c r="K1237" s="20" t="s">
        <v>1577</v>
      </c>
      <c r="L1237" s="20" t="s">
        <v>1358</v>
      </c>
      <c r="M1237" s="20">
        <v>1088</v>
      </c>
      <c r="N1237" s="20">
        <v>1088</v>
      </c>
      <c r="O1237" s="20" t="s">
        <v>927</v>
      </c>
      <c r="P1237" s="20" t="s">
        <v>50</v>
      </c>
      <c r="Q1237" s="28"/>
      <c r="R1237" s="21" t="s">
        <v>99</v>
      </c>
      <c r="S1237" s="21"/>
      <c r="T1237" s="21" t="s">
        <v>53</v>
      </c>
      <c r="U1237" s="21" t="s">
        <v>1740</v>
      </c>
      <c r="V1237" s="46">
        <v>1</v>
      </c>
      <c r="W1237" s="26">
        <f t="shared" si="375"/>
        <v>1</v>
      </c>
      <c r="X1237" s="26">
        <f t="shared" si="376"/>
        <v>1</v>
      </c>
      <c r="Y1237" s="21">
        <v>10</v>
      </c>
      <c r="Z1237" s="22">
        <f t="shared" si="388"/>
        <v>1088</v>
      </c>
      <c r="AA1237" s="20" t="s">
        <v>1278</v>
      </c>
      <c r="AB1237" s="22"/>
      <c r="AC1237" s="22">
        <v>1</v>
      </c>
      <c r="AD1237" s="22"/>
      <c r="AE1237" s="22">
        <f t="shared" si="403"/>
        <v>1088</v>
      </c>
      <c r="AF1237" s="22">
        <f t="shared" si="378"/>
        <v>1088</v>
      </c>
      <c r="AG1237" s="20">
        <f t="shared" si="404"/>
        <v>1088</v>
      </c>
      <c r="AH1237" s="20" t="str">
        <f>VLOOKUP(U1237,[1]提成计算!B:I,8,FALSE)</f>
        <v>否</v>
      </c>
      <c r="AI1237" s="20"/>
      <c r="AJ1237" s="22"/>
      <c r="AK1237" s="22"/>
      <c r="AM1237" s="22"/>
      <c r="AN1237" s="22"/>
      <c r="AO1237" s="22" t="s">
        <v>1279</v>
      </c>
      <c r="AP1237" s="22" t="s">
        <v>1301</v>
      </c>
      <c r="AS1237" s="20"/>
      <c r="AT1237" s="20"/>
      <c r="AU1237" s="20"/>
    </row>
    <row r="1238" spans="1:47" x14ac:dyDescent="0.15">
      <c r="A1238" s="21" t="s">
        <v>1273</v>
      </c>
      <c r="B1238" s="20" t="s">
        <v>918</v>
      </c>
      <c r="C1238" s="20" t="s">
        <v>919</v>
      </c>
      <c r="D1238" s="20" t="s">
        <v>973</v>
      </c>
      <c r="E1238" s="20" t="s">
        <v>1953</v>
      </c>
      <c r="F1238" s="20" t="s">
        <v>1250</v>
      </c>
      <c r="G1238" s="20" t="s">
        <v>2185</v>
      </c>
      <c r="H1238" s="20"/>
      <c r="I1238" s="20">
        <v>13712743049</v>
      </c>
      <c r="J1238" s="20" t="s">
        <v>924</v>
      </c>
      <c r="K1238" s="20" t="s">
        <v>248</v>
      </c>
      <c r="L1238" s="20" t="s">
        <v>1299</v>
      </c>
      <c r="M1238" s="20">
        <v>888</v>
      </c>
      <c r="N1238" s="20">
        <v>888</v>
      </c>
      <c r="O1238" s="20" t="s">
        <v>927</v>
      </c>
      <c r="P1238" s="20" t="s">
        <v>50</v>
      </c>
      <c r="Q1238" s="28"/>
      <c r="R1238" s="21" t="s">
        <v>249</v>
      </c>
      <c r="S1238" s="25" t="s">
        <v>1955</v>
      </c>
      <c r="T1238" s="21" t="s">
        <v>53</v>
      </c>
      <c r="U1238" s="21" t="s">
        <v>250</v>
      </c>
      <c r="V1238" s="46">
        <v>1</v>
      </c>
      <c r="W1238" s="26">
        <f t="shared" si="375"/>
        <v>1</v>
      </c>
      <c r="Y1238" s="21">
        <v>12</v>
      </c>
      <c r="Z1238" s="22">
        <f t="shared" si="388"/>
        <v>888</v>
      </c>
      <c r="AA1238" s="20" t="s">
        <v>1278</v>
      </c>
      <c r="AB1238" s="22"/>
      <c r="AC1238" s="22">
        <v>1</v>
      </c>
      <c r="AD1238" s="22"/>
      <c r="AE1238" s="22">
        <f t="shared" si="403"/>
        <v>888</v>
      </c>
      <c r="AF1238" s="22">
        <f t="shared" si="378"/>
        <v>888</v>
      </c>
      <c r="AG1238" s="20"/>
      <c r="AH1238" s="22"/>
      <c r="AI1238" s="22"/>
      <c r="AJ1238" s="22">
        <f>N1238</f>
        <v>888</v>
      </c>
      <c r="AK1238" s="22">
        <f>IF(O1238="(传统)XDSL",VLOOKUP(S1238,[2]直销续费率明细!C:I,7,FALSE)*1,IF(O1238="GPON+XDSL",VLOOKUP(S1238,[2]直销续费率明细!C:I,7,FALSE)*1,VLOOKUP(S1238,[2]直销续费率明细!C:I,5,FALSE)*1))</f>
        <v>-20</v>
      </c>
      <c r="AL1238" s="22" t="s">
        <v>1300</v>
      </c>
      <c r="AM1238" s="22"/>
      <c r="AN1238" s="22"/>
      <c r="AO1238" s="22" t="s">
        <v>1279</v>
      </c>
      <c r="AP1238" s="22" t="s">
        <v>1301</v>
      </c>
      <c r="AS1238" s="20">
        <f>IF(Y1238&gt;=10,VLOOKUP(U1238,[2]提成计算!B:T,19,FALSE),VLOOKUP(U1238,[2]提成计算!B:T,18,FALSE))</f>
        <v>0.09</v>
      </c>
      <c r="AT1238" s="20">
        <f t="shared" ref="AT1238" si="405">IF(AD1238*AS1238&gt;0,AD1238*AS1238,AE1238*AS1238)</f>
        <v>79.92</v>
      </c>
      <c r="AU1238" s="20">
        <f t="shared" ref="AU1238" si="406">IF(AND(AK1238&lt;0,AK1238+AT1238&lt;0),-AT1238,AK1238)</f>
        <v>-20</v>
      </c>
    </row>
    <row r="1239" spans="1:47" x14ac:dyDescent="0.15">
      <c r="A1239" s="21" t="s">
        <v>1273</v>
      </c>
      <c r="B1239" s="20" t="s">
        <v>918</v>
      </c>
      <c r="C1239" s="20" t="s">
        <v>919</v>
      </c>
      <c r="D1239" s="20" t="s">
        <v>936</v>
      </c>
      <c r="E1239" s="20" t="s">
        <v>963</v>
      </c>
      <c r="F1239" s="20" t="s">
        <v>1250</v>
      </c>
      <c r="G1239" s="20" t="s">
        <v>2186</v>
      </c>
      <c r="H1239" s="20"/>
      <c r="I1239" s="20">
        <v>13418286683</v>
      </c>
      <c r="J1239" s="20" t="s">
        <v>1275</v>
      </c>
      <c r="K1239" s="20" t="s">
        <v>481</v>
      </c>
      <c r="L1239" s="20" t="s">
        <v>1277</v>
      </c>
      <c r="M1239" s="20">
        <v>408</v>
      </c>
      <c r="N1239" s="20">
        <v>50</v>
      </c>
      <c r="O1239" s="20" t="s">
        <v>927</v>
      </c>
      <c r="P1239" s="20" t="s">
        <v>50</v>
      </c>
      <c r="Q1239" s="28"/>
      <c r="R1239" s="21" t="s">
        <v>60</v>
      </c>
      <c r="S1239" s="21"/>
      <c r="T1239" s="21" t="s">
        <v>53</v>
      </c>
      <c r="U1239" s="21" t="s">
        <v>482</v>
      </c>
      <c r="V1239" s="46"/>
      <c r="Y1239" s="21">
        <v>2</v>
      </c>
      <c r="Z1239" s="22">
        <f t="shared" si="388"/>
        <v>50</v>
      </c>
      <c r="AA1239" s="20" t="s">
        <v>1278</v>
      </c>
      <c r="AB1239" s="22"/>
      <c r="AC1239" s="22"/>
      <c r="AD1239" s="22"/>
      <c r="AE1239" s="22"/>
      <c r="AF1239" s="22"/>
      <c r="AG1239" s="20"/>
      <c r="AH1239" s="22"/>
      <c r="AI1239" s="22"/>
      <c r="AJ1239" s="22"/>
      <c r="AK1239" s="22"/>
      <c r="AM1239" s="22"/>
      <c r="AN1239" s="22"/>
      <c r="AO1239" s="22" t="s">
        <v>1279</v>
      </c>
      <c r="AP1239" s="22">
        <v>0</v>
      </c>
      <c r="AS1239" s="20"/>
      <c r="AT1239" s="20"/>
      <c r="AU1239" s="20"/>
    </row>
    <row r="1240" spans="1:47" x14ac:dyDescent="0.15">
      <c r="A1240" s="21" t="s">
        <v>1273</v>
      </c>
      <c r="B1240" s="20" t="s">
        <v>918</v>
      </c>
      <c r="C1240" s="20" t="s">
        <v>919</v>
      </c>
      <c r="D1240" s="20" t="s">
        <v>973</v>
      </c>
      <c r="E1240" s="20" t="s">
        <v>2089</v>
      </c>
      <c r="F1240" s="20" t="s">
        <v>1250</v>
      </c>
      <c r="G1240" s="20" t="s">
        <v>2187</v>
      </c>
      <c r="H1240" s="20"/>
      <c r="I1240" s="20">
        <v>13537074455</v>
      </c>
      <c r="J1240" s="20" t="s">
        <v>924</v>
      </c>
      <c r="K1240" s="20" t="s">
        <v>291</v>
      </c>
      <c r="L1240" s="20" t="s">
        <v>1299</v>
      </c>
      <c r="M1240" s="20">
        <v>888</v>
      </c>
      <c r="N1240" s="20">
        <v>888</v>
      </c>
      <c r="O1240" s="20" t="s">
        <v>927</v>
      </c>
      <c r="P1240" s="20" t="s">
        <v>50</v>
      </c>
      <c r="Q1240" s="28"/>
      <c r="R1240" s="21" t="s">
        <v>249</v>
      </c>
      <c r="S1240" s="25" t="s">
        <v>1378</v>
      </c>
      <c r="T1240" s="21" t="s">
        <v>53</v>
      </c>
      <c r="U1240" s="21" t="s">
        <v>292</v>
      </c>
      <c r="V1240" s="46">
        <v>1</v>
      </c>
      <c r="W1240" s="26">
        <f t="shared" ref="W1240:W1279" si="407">V1240</f>
        <v>1</v>
      </c>
      <c r="Y1240" s="21">
        <v>12</v>
      </c>
      <c r="Z1240" s="22">
        <f t="shared" si="388"/>
        <v>888</v>
      </c>
      <c r="AA1240" s="20" t="s">
        <v>1278</v>
      </c>
      <c r="AB1240" s="22"/>
      <c r="AC1240" s="22">
        <v>1</v>
      </c>
      <c r="AD1240" s="22"/>
      <c r="AE1240" s="22">
        <f t="shared" ref="AE1240:AE1242" si="408">N1240</f>
        <v>888</v>
      </c>
      <c r="AF1240" s="22">
        <f t="shared" ref="AF1240:AF1278" si="409">N1240</f>
        <v>888</v>
      </c>
      <c r="AG1240" s="20"/>
      <c r="AH1240" s="22"/>
      <c r="AI1240" s="22"/>
      <c r="AJ1240" s="22">
        <f t="shared" ref="AJ1240:AJ1245" si="410">N1240</f>
        <v>888</v>
      </c>
      <c r="AK1240" s="22">
        <f>IF(O1240="(传统)XDSL",VLOOKUP(S1240,[2]直销续费率明细!C:I,7,FALSE)*1,IF(O1240="GPON+XDSL",VLOOKUP(S1240,[2]直销续费率明细!C:I,7,FALSE)*1,VLOOKUP(S1240,[2]直销续费率明细!C:I,5,FALSE)*1))</f>
        <v>-40</v>
      </c>
      <c r="AL1240" s="22" t="s">
        <v>1309</v>
      </c>
      <c r="AM1240" s="22"/>
      <c r="AN1240" s="22"/>
      <c r="AO1240" s="22" t="s">
        <v>1279</v>
      </c>
      <c r="AP1240" s="22" t="s">
        <v>1301</v>
      </c>
      <c r="AS1240" s="20">
        <f>IF(Y1240&gt;=10,VLOOKUP(U1240,[2]提成计算!B:T,19,FALSE),VLOOKUP(U1240,[2]提成计算!B:T,18,FALSE))</f>
        <v>0.09</v>
      </c>
      <c r="AT1240" s="20">
        <f t="shared" ref="AT1240:AT1275" si="411">IF(AD1240*AS1240&gt;0,AD1240*AS1240,AE1240*AS1240)</f>
        <v>79.92</v>
      </c>
      <c r="AU1240" s="20">
        <f t="shared" ref="AU1240:AU1242" si="412">IF(AND(AK1240&lt;0,AK1240+AT1240&lt;0),-AT1240,AK1240)</f>
        <v>-40</v>
      </c>
    </row>
    <row r="1241" spans="1:47" x14ac:dyDescent="0.15">
      <c r="A1241" s="21" t="s">
        <v>1273</v>
      </c>
      <c r="B1241" s="20" t="s">
        <v>918</v>
      </c>
      <c r="C1241" s="20" t="s">
        <v>919</v>
      </c>
      <c r="D1241" s="20" t="s">
        <v>973</v>
      </c>
      <c r="E1241" s="20" t="s">
        <v>1953</v>
      </c>
      <c r="F1241" s="20" t="s">
        <v>1250</v>
      </c>
      <c r="G1241" s="20" t="s">
        <v>2188</v>
      </c>
      <c r="H1241" s="20"/>
      <c r="I1241" s="20">
        <v>13829963697</v>
      </c>
      <c r="J1241" s="20" t="s">
        <v>924</v>
      </c>
      <c r="K1241" s="20" t="s">
        <v>521</v>
      </c>
      <c r="L1241" s="20" t="s">
        <v>1299</v>
      </c>
      <c r="M1241" s="20">
        <v>888</v>
      </c>
      <c r="N1241" s="20">
        <v>888</v>
      </c>
      <c r="O1241" s="20" t="s">
        <v>927</v>
      </c>
      <c r="P1241" s="20" t="s">
        <v>50</v>
      </c>
      <c r="Q1241" s="28"/>
      <c r="R1241" s="21" t="s">
        <v>249</v>
      </c>
      <c r="S1241" s="25" t="s">
        <v>1955</v>
      </c>
      <c r="T1241" s="21" t="s">
        <v>53</v>
      </c>
      <c r="U1241" s="21" t="s">
        <v>522</v>
      </c>
      <c r="V1241" s="46">
        <v>1</v>
      </c>
      <c r="W1241" s="26">
        <f t="shared" si="407"/>
        <v>1</v>
      </c>
      <c r="Y1241" s="21">
        <v>12</v>
      </c>
      <c r="Z1241" s="22">
        <f t="shared" si="388"/>
        <v>888</v>
      </c>
      <c r="AA1241" s="20" t="s">
        <v>1278</v>
      </c>
      <c r="AB1241" s="22"/>
      <c r="AC1241" s="22">
        <v>1</v>
      </c>
      <c r="AD1241" s="22"/>
      <c r="AE1241" s="22">
        <f t="shared" si="408"/>
        <v>888</v>
      </c>
      <c r="AF1241" s="22">
        <f t="shared" si="409"/>
        <v>888</v>
      </c>
      <c r="AG1241" s="20"/>
      <c r="AH1241" s="22"/>
      <c r="AI1241" s="22"/>
      <c r="AJ1241" s="22">
        <f t="shared" si="410"/>
        <v>888</v>
      </c>
      <c r="AK1241" s="22">
        <f>IF(O1241="(传统)XDSL",VLOOKUP(S1241,[2]直销续费率明细!C:I,7,FALSE)*1,IF(O1241="GPON+XDSL",VLOOKUP(S1241,[2]直销续费率明细!C:I,7,FALSE)*1,VLOOKUP(S1241,[2]直销续费率明细!C:I,5,FALSE)*1))</f>
        <v>-20</v>
      </c>
      <c r="AL1241" s="22" t="s">
        <v>1300</v>
      </c>
      <c r="AM1241" s="22"/>
      <c r="AN1241" s="22"/>
      <c r="AO1241" s="22" t="s">
        <v>1279</v>
      </c>
      <c r="AP1241" s="22" t="s">
        <v>1301</v>
      </c>
      <c r="AS1241" s="20">
        <f>IF(Y1241&gt;=10,VLOOKUP(U1241,[2]提成计算!B:T,19,FALSE),VLOOKUP(U1241,[2]提成计算!B:T,18,FALSE))</f>
        <v>0.09</v>
      </c>
      <c r="AT1241" s="20">
        <f t="shared" si="411"/>
        <v>79.92</v>
      </c>
      <c r="AU1241" s="20">
        <f t="shared" si="412"/>
        <v>-20</v>
      </c>
    </row>
    <row r="1242" spans="1:47" x14ac:dyDescent="0.15">
      <c r="A1242" s="21" t="s">
        <v>1273</v>
      </c>
      <c r="B1242" s="20" t="s">
        <v>918</v>
      </c>
      <c r="C1242" s="20" t="s">
        <v>919</v>
      </c>
      <c r="D1242" s="20" t="s">
        <v>920</v>
      </c>
      <c r="E1242" s="20" t="s">
        <v>2189</v>
      </c>
      <c r="F1242" s="20" t="s">
        <v>1250</v>
      </c>
      <c r="G1242" s="20" t="s">
        <v>2190</v>
      </c>
      <c r="H1242" s="20"/>
      <c r="I1242" s="20">
        <v>13622611261</v>
      </c>
      <c r="J1242" s="20" t="s">
        <v>924</v>
      </c>
      <c r="K1242" s="20" t="s">
        <v>2018</v>
      </c>
      <c r="L1242" s="20" t="s">
        <v>1299</v>
      </c>
      <c r="M1242" s="20">
        <v>888</v>
      </c>
      <c r="N1242" s="20">
        <v>888</v>
      </c>
      <c r="O1242" s="20" t="s">
        <v>927</v>
      </c>
      <c r="P1242" s="20" t="s">
        <v>50</v>
      </c>
      <c r="Q1242" s="28"/>
      <c r="R1242" s="21" t="s">
        <v>161</v>
      </c>
      <c r="S1242" s="25" t="s">
        <v>1392</v>
      </c>
      <c r="T1242" s="21" t="s">
        <v>53</v>
      </c>
      <c r="U1242" s="21" t="s">
        <v>444</v>
      </c>
      <c r="V1242" s="46">
        <v>1</v>
      </c>
      <c r="W1242" s="26">
        <f t="shared" si="407"/>
        <v>1</v>
      </c>
      <c r="Y1242" s="21">
        <v>12</v>
      </c>
      <c r="Z1242" s="22">
        <f t="shared" si="388"/>
        <v>888</v>
      </c>
      <c r="AA1242" s="20" t="s">
        <v>1278</v>
      </c>
      <c r="AB1242" s="22"/>
      <c r="AC1242" s="22">
        <v>1</v>
      </c>
      <c r="AD1242" s="22"/>
      <c r="AE1242" s="22">
        <f t="shared" si="408"/>
        <v>888</v>
      </c>
      <c r="AF1242" s="22">
        <f t="shared" si="409"/>
        <v>888</v>
      </c>
      <c r="AG1242" s="20"/>
      <c r="AH1242" s="22"/>
      <c r="AI1242" s="22"/>
      <c r="AJ1242" s="22">
        <f t="shared" si="410"/>
        <v>888</v>
      </c>
      <c r="AK1242" s="22">
        <f>IF(O1242="(传统)XDSL",VLOOKUP(S1242,[2]直销续费率明细!C:I,7,FALSE)*1,IF(O1242="GPON+XDSL",VLOOKUP(S1242,[2]直销续费率明细!C:I,7,FALSE)*1,VLOOKUP(S1242,[2]直销续费率明细!C:I,5,FALSE)*1))</f>
        <v>0</v>
      </c>
      <c r="AL1242" s="22" t="s">
        <v>1300</v>
      </c>
      <c r="AM1242" s="22"/>
      <c r="AN1242" s="22"/>
      <c r="AO1242" s="22" t="s">
        <v>1279</v>
      </c>
      <c r="AP1242" s="22" t="s">
        <v>1301</v>
      </c>
      <c r="AS1242" s="20">
        <f>IF(Y1242&gt;=10,VLOOKUP(U1242,[2]提成计算!B:T,19,FALSE),VLOOKUP(U1242,[2]提成计算!B:T,18,FALSE))</f>
        <v>0.1</v>
      </c>
      <c r="AT1242" s="20">
        <f t="shared" si="411"/>
        <v>88.800000000000011</v>
      </c>
      <c r="AU1242" s="20">
        <f t="shared" si="412"/>
        <v>0</v>
      </c>
    </row>
    <row r="1243" spans="1:47" x14ac:dyDescent="0.15">
      <c r="A1243" s="21" t="s">
        <v>1273</v>
      </c>
      <c r="B1243" s="20" t="s">
        <v>918</v>
      </c>
      <c r="C1243" s="20" t="s">
        <v>919</v>
      </c>
      <c r="D1243" s="20" t="s">
        <v>920</v>
      </c>
      <c r="E1243" s="20" t="s">
        <v>2172</v>
      </c>
      <c r="F1243" s="20" t="s">
        <v>1250</v>
      </c>
      <c r="G1243" s="20" t="s">
        <v>2191</v>
      </c>
      <c r="H1243" s="20"/>
      <c r="I1243" s="20">
        <v>13544877000</v>
      </c>
      <c r="J1243" s="20" t="s">
        <v>924</v>
      </c>
      <c r="K1243" s="20" t="s">
        <v>2018</v>
      </c>
      <c r="L1243" s="20" t="s">
        <v>1918</v>
      </c>
      <c r="M1243" s="20">
        <v>680</v>
      </c>
      <c r="N1243" s="20">
        <v>680</v>
      </c>
      <c r="O1243" s="20" t="s">
        <v>927</v>
      </c>
      <c r="P1243" s="20" t="s">
        <v>50</v>
      </c>
      <c r="Q1243" s="28"/>
      <c r="R1243" s="21" t="s">
        <v>161</v>
      </c>
      <c r="S1243" s="25" t="s">
        <v>1392</v>
      </c>
      <c r="T1243" s="21" t="s">
        <v>53</v>
      </c>
      <c r="U1243" s="21" t="s">
        <v>444</v>
      </c>
      <c r="V1243" s="46">
        <v>1</v>
      </c>
      <c r="W1243" s="26">
        <f t="shared" si="407"/>
        <v>1</v>
      </c>
      <c r="Y1243" s="21">
        <v>4</v>
      </c>
      <c r="Z1243" s="22">
        <f t="shared" si="388"/>
        <v>680</v>
      </c>
      <c r="AA1243" s="20" t="s">
        <v>1278</v>
      </c>
      <c r="AB1243" s="22">
        <v>1</v>
      </c>
      <c r="AC1243" s="22"/>
      <c r="AD1243" s="22">
        <f>N1243</f>
        <v>680</v>
      </c>
      <c r="AE1243" s="22"/>
      <c r="AF1243" s="22">
        <f t="shared" si="409"/>
        <v>680</v>
      </c>
      <c r="AG1243" s="20"/>
      <c r="AH1243" s="22"/>
      <c r="AI1243" s="22"/>
      <c r="AJ1243" s="22">
        <f t="shared" si="410"/>
        <v>680</v>
      </c>
      <c r="AK1243" s="22"/>
      <c r="AL1243" s="22" t="s">
        <v>1871</v>
      </c>
      <c r="AM1243" s="22"/>
      <c r="AN1243" s="22"/>
      <c r="AO1243" s="22" t="s">
        <v>1279</v>
      </c>
      <c r="AP1243" s="22" t="s">
        <v>1919</v>
      </c>
      <c r="AS1243" s="20">
        <f>IF(Y1243&gt;=10,VLOOKUP(U1243,[2]提成计算!B:T,19,FALSE),VLOOKUP(U1243,[2]提成计算!B:T,18,FALSE))</f>
        <v>7.0000000000000007E-2</v>
      </c>
      <c r="AT1243" s="20">
        <f t="shared" si="411"/>
        <v>47.6</v>
      </c>
      <c r="AU1243" s="20">
        <f t="shared" ref="AU1243:AU1273" si="413">IF(AND(AK1243&lt;0,AK1243+AT1243&lt;0),AT1243,AK1243)</f>
        <v>0</v>
      </c>
    </row>
    <row r="1244" spans="1:47" x14ac:dyDescent="0.15">
      <c r="A1244" s="21" t="s">
        <v>1273</v>
      </c>
      <c r="B1244" s="20" t="s">
        <v>918</v>
      </c>
      <c r="C1244" s="20" t="s">
        <v>919</v>
      </c>
      <c r="D1244" s="20" t="s">
        <v>936</v>
      </c>
      <c r="E1244" s="20" t="s">
        <v>937</v>
      </c>
      <c r="F1244" s="20" t="s">
        <v>1250</v>
      </c>
      <c r="G1244" s="20" t="s">
        <v>2192</v>
      </c>
      <c r="H1244" s="20"/>
      <c r="I1244" s="20">
        <v>13538307880</v>
      </c>
      <c r="J1244" s="20" t="s">
        <v>924</v>
      </c>
      <c r="K1244" s="20" t="s">
        <v>481</v>
      </c>
      <c r="L1244" s="20" t="s">
        <v>1299</v>
      </c>
      <c r="M1244" s="20">
        <v>888</v>
      </c>
      <c r="N1244" s="20">
        <v>888</v>
      </c>
      <c r="O1244" s="20" t="s">
        <v>927</v>
      </c>
      <c r="P1244" s="20" t="s">
        <v>50</v>
      </c>
      <c r="Q1244" s="28"/>
      <c r="R1244" s="21" t="s">
        <v>60</v>
      </c>
      <c r="S1244" s="25" t="s">
        <v>962</v>
      </c>
      <c r="T1244" s="21" t="s">
        <v>53</v>
      </c>
      <c r="U1244" s="21" t="s">
        <v>482</v>
      </c>
      <c r="V1244" s="46">
        <v>1</v>
      </c>
      <c r="W1244" s="26">
        <f t="shared" si="407"/>
        <v>1</v>
      </c>
      <c r="Y1244" s="21">
        <v>12</v>
      </c>
      <c r="Z1244" s="22">
        <f t="shared" si="388"/>
        <v>888</v>
      </c>
      <c r="AA1244" s="20" t="s">
        <v>1278</v>
      </c>
      <c r="AB1244" s="22"/>
      <c r="AC1244" s="22">
        <v>1</v>
      </c>
      <c r="AD1244" s="22"/>
      <c r="AE1244" s="22">
        <f>N1244</f>
        <v>888</v>
      </c>
      <c r="AF1244" s="22">
        <f t="shared" si="409"/>
        <v>888</v>
      </c>
      <c r="AG1244" s="20"/>
      <c r="AH1244" s="22"/>
      <c r="AI1244" s="22"/>
      <c r="AJ1244" s="22">
        <f t="shared" si="410"/>
        <v>888</v>
      </c>
      <c r="AK1244" s="22">
        <f>IF(O1244="(传统)XDSL",VLOOKUP(S1244,[2]直销续费率明细!C:I,7,FALSE)*1,IF(O1244="GPON+XDSL",VLOOKUP(S1244,[2]直销续费率明细!C:I,7,FALSE)*1,VLOOKUP(S1244,[2]直销续费率明细!C:I,5,FALSE)*1))</f>
        <v>-40</v>
      </c>
      <c r="AL1244" s="22" t="s">
        <v>1309</v>
      </c>
      <c r="AM1244" s="22"/>
      <c r="AN1244" s="22"/>
      <c r="AO1244" s="22" t="s">
        <v>1279</v>
      </c>
      <c r="AP1244" s="22" t="s">
        <v>1301</v>
      </c>
      <c r="AS1244" s="20">
        <f>IF(Y1244&gt;=10,VLOOKUP(U1244,[2]提成计算!B:T,19,FALSE),VLOOKUP(U1244,[2]提成计算!B:T,18,FALSE))</f>
        <v>0.09</v>
      </c>
      <c r="AT1244" s="20">
        <f t="shared" si="411"/>
        <v>79.92</v>
      </c>
      <c r="AU1244" s="20">
        <f t="shared" ref="AU1244" si="414">IF(AND(AK1244&lt;0,AK1244+AT1244&lt;0),-AT1244,AK1244)</f>
        <v>-40</v>
      </c>
    </row>
    <row r="1245" spans="1:47" x14ac:dyDescent="0.15">
      <c r="A1245" s="21" t="s">
        <v>1273</v>
      </c>
      <c r="B1245" s="20" t="s">
        <v>918</v>
      </c>
      <c r="C1245" s="20" t="s">
        <v>919</v>
      </c>
      <c r="D1245" s="20" t="s">
        <v>941</v>
      </c>
      <c r="E1245" s="20" t="s">
        <v>942</v>
      </c>
      <c r="F1245" s="20" t="s">
        <v>1250</v>
      </c>
      <c r="G1245" s="20" t="s">
        <v>2193</v>
      </c>
      <c r="H1245" s="20"/>
      <c r="I1245" s="20">
        <v>13539037819</v>
      </c>
      <c r="J1245" s="20" t="s">
        <v>924</v>
      </c>
      <c r="K1245" s="20" t="s">
        <v>166</v>
      </c>
      <c r="L1245" s="20" t="s">
        <v>1918</v>
      </c>
      <c r="M1245" s="20">
        <v>680</v>
      </c>
      <c r="N1245" s="20">
        <v>680</v>
      </c>
      <c r="O1245" s="20" t="s">
        <v>1262</v>
      </c>
      <c r="P1245" s="20" t="s">
        <v>50</v>
      </c>
      <c r="Q1245" s="28"/>
      <c r="R1245" s="21" t="s">
        <v>99</v>
      </c>
      <c r="S1245" s="25" t="s">
        <v>945</v>
      </c>
      <c r="T1245" s="21" t="s">
        <v>400</v>
      </c>
      <c r="U1245" s="21"/>
      <c r="V1245" s="46">
        <v>1</v>
      </c>
      <c r="W1245" s="26">
        <f t="shared" si="407"/>
        <v>1</v>
      </c>
      <c r="Y1245" s="21">
        <v>4</v>
      </c>
      <c r="Z1245" s="22">
        <f t="shared" si="388"/>
        <v>680</v>
      </c>
      <c r="AA1245" s="20" t="s">
        <v>1278</v>
      </c>
      <c r="AB1245" s="22">
        <v>1</v>
      </c>
      <c r="AC1245" s="22"/>
      <c r="AD1245" s="22">
        <f>N1245</f>
        <v>680</v>
      </c>
      <c r="AE1245" s="22"/>
      <c r="AF1245" s="22">
        <f t="shared" si="409"/>
        <v>680</v>
      </c>
      <c r="AG1245" s="20"/>
      <c r="AH1245" s="22"/>
      <c r="AI1245" s="22"/>
      <c r="AJ1245" s="22">
        <f t="shared" si="410"/>
        <v>680</v>
      </c>
      <c r="AK1245" s="22">
        <f>IF(O1245="(传统)XDSL",VLOOKUP(S1245,[1]续费率明细!C:I,7,FALSE)*1,IF(O1245="GPON+XDSL",VLOOKUP(S1245,[1]续费率明细!C:I,7,FALSE)*1,VLOOKUP(S1245,[1]续费率明细!C:I,5,FALSE)*1))</f>
        <v>25</v>
      </c>
      <c r="AL1245" s="22" t="s">
        <v>1309</v>
      </c>
      <c r="AM1245" s="22"/>
      <c r="AN1245" s="22"/>
      <c r="AO1245" s="22" t="s">
        <v>1279</v>
      </c>
      <c r="AP1245" s="22" t="s">
        <v>1919</v>
      </c>
      <c r="AS1245" s="20"/>
      <c r="AT1245" s="20"/>
      <c r="AU1245" s="20"/>
    </row>
    <row r="1246" spans="1:47" x14ac:dyDescent="0.15">
      <c r="A1246" s="21" t="s">
        <v>1273</v>
      </c>
      <c r="B1246" s="20" t="s">
        <v>918</v>
      </c>
      <c r="C1246" s="20" t="s">
        <v>919</v>
      </c>
      <c r="D1246" s="20" t="s">
        <v>941</v>
      </c>
      <c r="E1246" s="20" t="s">
        <v>949</v>
      </c>
      <c r="F1246" s="20" t="s">
        <v>1250</v>
      </c>
      <c r="G1246" s="20" t="s">
        <v>2194</v>
      </c>
      <c r="H1246" s="20"/>
      <c r="I1246" s="20">
        <v>13713212840</v>
      </c>
      <c r="J1246" s="20" t="s">
        <v>1268</v>
      </c>
      <c r="K1246" s="20" t="s">
        <v>493</v>
      </c>
      <c r="L1246" s="20" t="s">
        <v>1358</v>
      </c>
      <c r="M1246" s="20">
        <v>1088</v>
      </c>
      <c r="N1246" s="20">
        <v>1088</v>
      </c>
      <c r="O1246" s="20" t="s">
        <v>927</v>
      </c>
      <c r="P1246" s="20" t="s">
        <v>50</v>
      </c>
      <c r="Q1246" s="28"/>
      <c r="R1246" s="21" t="s">
        <v>99</v>
      </c>
      <c r="S1246" s="21"/>
      <c r="T1246" s="21" t="s">
        <v>275</v>
      </c>
      <c r="U1246" s="21" t="s">
        <v>495</v>
      </c>
      <c r="V1246" s="46">
        <v>1</v>
      </c>
      <c r="W1246" s="26">
        <f t="shared" si="407"/>
        <v>1</v>
      </c>
      <c r="X1246" s="26">
        <f t="shared" ref="X1246:X1277" si="415">V1246</f>
        <v>1</v>
      </c>
      <c r="Y1246" s="21">
        <v>10</v>
      </c>
      <c r="Z1246" s="22">
        <f t="shared" si="388"/>
        <v>1088</v>
      </c>
      <c r="AA1246" s="20" t="s">
        <v>2195</v>
      </c>
      <c r="AB1246" s="22"/>
      <c r="AC1246" s="22">
        <v>1</v>
      </c>
      <c r="AD1246" s="22"/>
      <c r="AE1246" s="22">
        <f t="shared" ref="AE1246:AE1249" si="416">N1246</f>
        <v>1088</v>
      </c>
      <c r="AF1246" s="22">
        <f t="shared" si="409"/>
        <v>1088</v>
      </c>
      <c r="AG1246" s="20">
        <f t="shared" ref="AG1246:AG1249" si="417">N1246</f>
        <v>1088</v>
      </c>
      <c r="AH1246" s="20" t="str">
        <f>VLOOKUP(U1246,[1]提成计算!B:I,8,FALSE)</f>
        <v>否</v>
      </c>
      <c r="AI1246" s="20"/>
      <c r="AJ1246" s="22"/>
      <c r="AK1246" s="22"/>
      <c r="AM1246" s="22"/>
      <c r="AN1246" s="22"/>
      <c r="AO1246" s="22" t="s">
        <v>2196</v>
      </c>
      <c r="AP1246" s="22" t="s">
        <v>1301</v>
      </c>
      <c r="AS1246" s="20"/>
      <c r="AT1246" s="20"/>
      <c r="AU1246" s="20"/>
    </row>
    <row r="1247" spans="1:47" x14ac:dyDescent="0.15">
      <c r="A1247" s="21" t="s">
        <v>1273</v>
      </c>
      <c r="B1247" s="20" t="s">
        <v>918</v>
      </c>
      <c r="C1247" s="20" t="s">
        <v>919</v>
      </c>
      <c r="D1247" s="20" t="s">
        <v>941</v>
      </c>
      <c r="E1247" s="20" t="s">
        <v>949</v>
      </c>
      <c r="F1247" s="20" t="s">
        <v>1250</v>
      </c>
      <c r="G1247" s="20" t="s">
        <v>2197</v>
      </c>
      <c r="H1247" s="20"/>
      <c r="I1247" s="20">
        <v>18829918907</v>
      </c>
      <c r="J1247" s="20" t="s">
        <v>1268</v>
      </c>
      <c r="K1247" s="20" t="s">
        <v>2176</v>
      </c>
      <c r="L1247" s="20" t="s">
        <v>1358</v>
      </c>
      <c r="M1247" s="20">
        <v>1088</v>
      </c>
      <c r="N1247" s="20">
        <v>1088</v>
      </c>
      <c r="O1247" s="20" t="s">
        <v>927</v>
      </c>
      <c r="P1247" s="20" t="s">
        <v>50</v>
      </c>
      <c r="Q1247" s="28"/>
      <c r="R1247" s="21" t="s">
        <v>99</v>
      </c>
      <c r="S1247" s="21"/>
      <c r="T1247" s="21" t="s">
        <v>2198</v>
      </c>
      <c r="U1247" s="21" t="s">
        <v>495</v>
      </c>
      <c r="V1247" s="46">
        <v>1</v>
      </c>
      <c r="W1247" s="26">
        <f t="shared" si="407"/>
        <v>1</v>
      </c>
      <c r="X1247" s="26">
        <f t="shared" si="415"/>
        <v>1</v>
      </c>
      <c r="Y1247" s="21">
        <v>10</v>
      </c>
      <c r="Z1247" s="22">
        <f t="shared" si="388"/>
        <v>1088</v>
      </c>
      <c r="AA1247" s="20" t="s">
        <v>2195</v>
      </c>
      <c r="AB1247" s="22"/>
      <c r="AC1247" s="22">
        <v>1</v>
      </c>
      <c r="AD1247" s="22"/>
      <c r="AE1247" s="22">
        <f t="shared" si="416"/>
        <v>1088</v>
      </c>
      <c r="AF1247" s="22">
        <f t="shared" si="409"/>
        <v>1088</v>
      </c>
      <c r="AG1247" s="20">
        <f t="shared" si="417"/>
        <v>1088</v>
      </c>
      <c r="AH1247" s="20" t="str">
        <f>VLOOKUP(U1247,[1]提成计算!B:I,8,FALSE)</f>
        <v>否</v>
      </c>
      <c r="AI1247" s="20"/>
      <c r="AJ1247" s="22"/>
      <c r="AK1247" s="22"/>
      <c r="AM1247" s="22"/>
      <c r="AN1247" s="22"/>
      <c r="AO1247" s="22" t="s">
        <v>2196</v>
      </c>
      <c r="AP1247" s="22" t="s">
        <v>1301</v>
      </c>
      <c r="AS1247" s="20"/>
      <c r="AT1247" s="20"/>
      <c r="AU1247" s="20"/>
    </row>
    <row r="1248" spans="1:47" x14ac:dyDescent="0.15">
      <c r="A1248" s="21" t="s">
        <v>1273</v>
      </c>
      <c r="B1248" s="20" t="s">
        <v>918</v>
      </c>
      <c r="C1248" s="20" t="s">
        <v>919</v>
      </c>
      <c r="D1248" s="20" t="s">
        <v>928</v>
      </c>
      <c r="E1248" s="20" t="s">
        <v>969</v>
      </c>
      <c r="F1248" s="20" t="s">
        <v>1250</v>
      </c>
      <c r="G1248" s="20" t="s">
        <v>2199</v>
      </c>
      <c r="H1248" s="20"/>
      <c r="I1248" s="20">
        <v>13675776049</v>
      </c>
      <c r="J1248" s="20" t="s">
        <v>1268</v>
      </c>
      <c r="K1248" s="20" t="s">
        <v>1979</v>
      </c>
      <c r="L1248" s="20" t="s">
        <v>1358</v>
      </c>
      <c r="M1248" s="20">
        <v>1088</v>
      </c>
      <c r="N1248" s="20">
        <v>1088</v>
      </c>
      <c r="O1248" s="20" t="s">
        <v>927</v>
      </c>
      <c r="P1248" s="20" t="s">
        <v>50</v>
      </c>
      <c r="Q1248" s="28"/>
      <c r="R1248" s="21" t="s">
        <v>84</v>
      </c>
      <c r="S1248" s="21"/>
      <c r="T1248" s="21" t="s">
        <v>53</v>
      </c>
      <c r="U1248" s="21" t="s">
        <v>1292</v>
      </c>
      <c r="V1248" s="46">
        <v>1</v>
      </c>
      <c r="W1248" s="26">
        <f t="shared" si="407"/>
        <v>1</v>
      </c>
      <c r="X1248" s="26">
        <f t="shared" si="415"/>
        <v>1</v>
      </c>
      <c r="Y1248" s="21">
        <v>10</v>
      </c>
      <c r="Z1248" s="22">
        <f t="shared" si="388"/>
        <v>1088</v>
      </c>
      <c r="AA1248" s="20" t="s">
        <v>2195</v>
      </c>
      <c r="AB1248" s="22"/>
      <c r="AC1248" s="22">
        <v>1</v>
      </c>
      <c r="AD1248" s="22"/>
      <c r="AE1248" s="22">
        <f t="shared" si="416"/>
        <v>1088</v>
      </c>
      <c r="AF1248" s="22">
        <f t="shared" si="409"/>
        <v>1088</v>
      </c>
      <c r="AG1248" s="20">
        <f t="shared" si="417"/>
        <v>1088</v>
      </c>
      <c r="AH1248" s="20" t="str">
        <f>VLOOKUP(U1248,[1]提成计算!B:I,8,FALSE)</f>
        <v xml:space="preserve"> </v>
      </c>
      <c r="AI1248" s="20"/>
      <c r="AJ1248" s="22"/>
      <c r="AK1248" s="22"/>
      <c r="AM1248" s="22"/>
      <c r="AN1248" s="22"/>
      <c r="AO1248" s="22" t="s">
        <v>2196</v>
      </c>
      <c r="AP1248" s="22" t="s">
        <v>1301</v>
      </c>
      <c r="AS1248" s="20"/>
      <c r="AT1248" s="20"/>
      <c r="AU1248" s="20"/>
    </row>
    <row r="1249" spans="1:47" x14ac:dyDescent="0.15">
      <c r="A1249" s="21" t="s">
        <v>1273</v>
      </c>
      <c r="B1249" s="20" t="s">
        <v>918</v>
      </c>
      <c r="C1249" s="20" t="s">
        <v>919</v>
      </c>
      <c r="D1249" s="20" t="s">
        <v>928</v>
      </c>
      <c r="E1249" s="20" t="s">
        <v>969</v>
      </c>
      <c r="F1249" s="20" t="s">
        <v>1250</v>
      </c>
      <c r="G1249" s="20" t="s">
        <v>2200</v>
      </c>
      <c r="H1249" s="20"/>
      <c r="I1249" s="20">
        <v>15024071084</v>
      </c>
      <c r="J1249" s="20" t="s">
        <v>1268</v>
      </c>
      <c r="K1249" s="20" t="s">
        <v>1890</v>
      </c>
      <c r="L1249" s="20" t="s">
        <v>1358</v>
      </c>
      <c r="M1249" s="20">
        <v>1088</v>
      </c>
      <c r="N1249" s="20">
        <v>1088</v>
      </c>
      <c r="O1249" s="20" t="s">
        <v>927</v>
      </c>
      <c r="P1249" s="20" t="s">
        <v>50</v>
      </c>
      <c r="Q1249" s="28"/>
      <c r="R1249" s="21" t="s">
        <v>84</v>
      </c>
      <c r="S1249" s="21"/>
      <c r="T1249" s="21" t="s">
        <v>53</v>
      </c>
      <c r="U1249" s="21" t="s">
        <v>1892</v>
      </c>
      <c r="V1249" s="46">
        <v>1</v>
      </c>
      <c r="W1249" s="26">
        <f t="shared" si="407"/>
        <v>1</v>
      </c>
      <c r="X1249" s="26">
        <f t="shared" si="415"/>
        <v>1</v>
      </c>
      <c r="Y1249" s="21">
        <v>10</v>
      </c>
      <c r="Z1249" s="22">
        <f t="shared" si="388"/>
        <v>1088</v>
      </c>
      <c r="AA1249" s="20" t="s">
        <v>2195</v>
      </c>
      <c r="AB1249" s="22"/>
      <c r="AC1249" s="22">
        <v>1</v>
      </c>
      <c r="AD1249" s="22"/>
      <c r="AE1249" s="22">
        <f t="shared" si="416"/>
        <v>1088</v>
      </c>
      <c r="AF1249" s="22">
        <f t="shared" si="409"/>
        <v>1088</v>
      </c>
      <c r="AG1249" s="20">
        <f t="shared" si="417"/>
        <v>1088</v>
      </c>
      <c r="AH1249" s="20"/>
      <c r="AI1249" s="20"/>
      <c r="AJ1249" s="22"/>
      <c r="AK1249" s="22"/>
      <c r="AM1249" s="22"/>
      <c r="AN1249" s="22"/>
      <c r="AO1249" s="22" t="s">
        <v>2196</v>
      </c>
      <c r="AP1249" s="22" t="s">
        <v>1301</v>
      </c>
      <c r="AS1249" s="20"/>
      <c r="AT1249" s="20"/>
      <c r="AU1249" s="20"/>
    </row>
    <row r="1250" spans="1:47" x14ac:dyDescent="0.15">
      <c r="A1250" s="21" t="s">
        <v>1273</v>
      </c>
      <c r="B1250" s="20" t="s">
        <v>918</v>
      </c>
      <c r="C1250" s="20" t="s">
        <v>919</v>
      </c>
      <c r="D1250" s="20" t="s">
        <v>973</v>
      </c>
      <c r="E1250" s="20" t="s">
        <v>974</v>
      </c>
      <c r="F1250" s="20" t="s">
        <v>1250</v>
      </c>
      <c r="G1250" s="20" t="s">
        <v>2201</v>
      </c>
      <c r="H1250" s="20"/>
      <c r="I1250" s="20">
        <v>15014838738</v>
      </c>
      <c r="J1250" s="20" t="s">
        <v>924</v>
      </c>
      <c r="K1250" s="20" t="s">
        <v>521</v>
      </c>
      <c r="L1250" s="20" t="s">
        <v>1918</v>
      </c>
      <c r="M1250" s="20">
        <v>680</v>
      </c>
      <c r="N1250" s="20">
        <v>680</v>
      </c>
      <c r="O1250" s="20" t="s">
        <v>1262</v>
      </c>
      <c r="P1250" s="20" t="s">
        <v>50</v>
      </c>
      <c r="Q1250" s="28"/>
      <c r="R1250" s="21" t="s">
        <v>249</v>
      </c>
      <c r="S1250" s="25" t="s">
        <v>1378</v>
      </c>
      <c r="T1250" s="21" t="s">
        <v>53</v>
      </c>
      <c r="U1250" s="21" t="s">
        <v>522</v>
      </c>
      <c r="V1250" s="46">
        <v>1</v>
      </c>
      <c r="W1250" s="26">
        <f t="shared" si="407"/>
        <v>1</v>
      </c>
      <c r="Y1250" s="21">
        <v>4</v>
      </c>
      <c r="Z1250" s="22">
        <f t="shared" si="388"/>
        <v>680</v>
      </c>
      <c r="AA1250" s="20" t="s">
        <v>2195</v>
      </c>
      <c r="AB1250" s="22">
        <v>1</v>
      </c>
      <c r="AC1250" s="22"/>
      <c r="AD1250" s="22">
        <f t="shared" ref="AD1250:AD1252" si="418">N1250</f>
        <v>680</v>
      </c>
      <c r="AE1250" s="22"/>
      <c r="AF1250" s="22">
        <f t="shared" si="409"/>
        <v>680</v>
      </c>
      <c r="AG1250" s="20"/>
      <c r="AH1250" s="22"/>
      <c r="AI1250" s="22"/>
      <c r="AJ1250" s="22">
        <f t="shared" ref="AJ1250:AJ1252" si="419">N1250</f>
        <v>680</v>
      </c>
      <c r="AK1250" s="22">
        <f>IF(O1250="(传统)XDSL",VLOOKUP(S1250,[2]直销续费率明细!C:I,7,FALSE)*1,IF(O1250="GPON+XDSL",VLOOKUP(S1250,[2]直销续费率明细!C:I,7,FALSE)*1,VLOOKUP(S1250,[2]直销续费率明细!C:I,5,FALSE)*1))</f>
        <v>-40</v>
      </c>
      <c r="AL1250" s="22" t="s">
        <v>1309</v>
      </c>
      <c r="AM1250" s="22"/>
      <c r="AN1250" s="22"/>
      <c r="AO1250" s="22" t="s">
        <v>2196</v>
      </c>
      <c r="AP1250" s="22" t="s">
        <v>2202</v>
      </c>
      <c r="AS1250" s="20">
        <f>IF(Y1250&gt;=10,VLOOKUP(U1250,[2]提成计算!B:T,19,FALSE),VLOOKUP(U1250,[2]提成计算!B:T,18,FALSE))</f>
        <v>0.06</v>
      </c>
      <c r="AT1250" s="20">
        <f t="shared" ref="AT1250" si="420">IF(AD1250*AS1250&gt;0,AD1250*AS1250,AE1250*AS1250)</f>
        <v>40.799999999999997</v>
      </c>
      <c r="AU1250" s="20">
        <f t="shared" ref="AU1250" si="421">IF(AND(AK1250&lt;0,AK1250+AT1250&lt;0),-AT1250,AK1250)</f>
        <v>-40</v>
      </c>
    </row>
    <row r="1251" spans="1:47" x14ac:dyDescent="0.15">
      <c r="A1251" s="21" t="s">
        <v>1273</v>
      </c>
      <c r="B1251" s="20" t="s">
        <v>918</v>
      </c>
      <c r="C1251" s="20" t="s">
        <v>919</v>
      </c>
      <c r="D1251" s="20" t="s">
        <v>936</v>
      </c>
      <c r="E1251" s="20" t="s">
        <v>937</v>
      </c>
      <c r="F1251" s="20" t="s">
        <v>1250</v>
      </c>
      <c r="G1251" s="20" t="s">
        <v>2203</v>
      </c>
      <c r="H1251" s="20"/>
      <c r="I1251" s="20">
        <v>13717172640</v>
      </c>
      <c r="J1251" s="20" t="s">
        <v>924</v>
      </c>
      <c r="K1251" s="20" t="s">
        <v>1935</v>
      </c>
      <c r="L1251" s="20" t="s">
        <v>2119</v>
      </c>
      <c r="M1251" s="20">
        <v>768</v>
      </c>
      <c r="N1251" s="20">
        <v>768</v>
      </c>
      <c r="O1251" s="20" t="s">
        <v>927</v>
      </c>
      <c r="P1251" s="20" t="s">
        <v>50</v>
      </c>
      <c r="Q1251" s="28"/>
      <c r="R1251" s="21" t="s">
        <v>60</v>
      </c>
      <c r="S1251" s="25" t="s">
        <v>962</v>
      </c>
      <c r="T1251" s="21" t="s">
        <v>2204</v>
      </c>
      <c r="U1251" s="21"/>
      <c r="V1251" s="46">
        <v>1</v>
      </c>
      <c r="W1251" s="26">
        <f t="shared" si="407"/>
        <v>1</v>
      </c>
      <c r="Y1251" s="21">
        <v>4</v>
      </c>
      <c r="Z1251" s="22">
        <f t="shared" si="388"/>
        <v>768</v>
      </c>
      <c r="AA1251" s="20" t="s">
        <v>2195</v>
      </c>
      <c r="AB1251" s="22">
        <v>1</v>
      </c>
      <c r="AC1251" s="22"/>
      <c r="AD1251" s="22">
        <f t="shared" si="418"/>
        <v>768</v>
      </c>
      <c r="AE1251" s="22"/>
      <c r="AF1251" s="22">
        <f t="shared" si="409"/>
        <v>768</v>
      </c>
      <c r="AG1251" s="20"/>
      <c r="AH1251" s="22"/>
      <c r="AI1251" s="22"/>
      <c r="AJ1251" s="22">
        <f t="shared" si="419"/>
        <v>768</v>
      </c>
      <c r="AK1251" s="22">
        <f>IF(O1251="(传统)XDSL",VLOOKUP(S1251,[1]续费率明细!C:I,7,FALSE)*1,IF(O1251="GPON+XDSL",VLOOKUP(S1251,[1]续费率明细!C:I,7,FALSE)*1,VLOOKUP(S1251,[1]续费率明细!C:I,5,FALSE)*1))</f>
        <v>-40</v>
      </c>
      <c r="AL1251" s="22" t="s">
        <v>1309</v>
      </c>
      <c r="AM1251" s="22"/>
      <c r="AN1251" s="22"/>
      <c r="AO1251" s="22" t="s">
        <v>2196</v>
      </c>
      <c r="AP1251" s="22" t="s">
        <v>1301</v>
      </c>
      <c r="AS1251" s="20"/>
      <c r="AT1251" s="20"/>
      <c r="AU1251" s="20"/>
    </row>
    <row r="1252" spans="1:47" x14ac:dyDescent="0.15">
      <c r="A1252" s="21" t="s">
        <v>1273</v>
      </c>
      <c r="B1252" s="20" t="s">
        <v>918</v>
      </c>
      <c r="C1252" s="20" t="s">
        <v>919</v>
      </c>
      <c r="D1252" s="20" t="s">
        <v>936</v>
      </c>
      <c r="E1252" s="20" t="s">
        <v>937</v>
      </c>
      <c r="F1252" s="20" t="s">
        <v>1250</v>
      </c>
      <c r="G1252" s="20" t="s">
        <v>2205</v>
      </c>
      <c r="H1252" s="20"/>
      <c r="I1252" s="20">
        <v>13631755131</v>
      </c>
      <c r="J1252" s="20" t="s">
        <v>924</v>
      </c>
      <c r="K1252" s="20" t="s">
        <v>481</v>
      </c>
      <c r="L1252" s="20" t="s">
        <v>1947</v>
      </c>
      <c r="M1252" s="20">
        <v>400</v>
      </c>
      <c r="N1252" s="20">
        <v>400</v>
      </c>
      <c r="O1252" s="20" t="s">
        <v>1262</v>
      </c>
      <c r="P1252" s="20" t="s">
        <v>50</v>
      </c>
      <c r="Q1252" s="28"/>
      <c r="R1252" s="21" t="s">
        <v>60</v>
      </c>
      <c r="S1252" s="25" t="s">
        <v>962</v>
      </c>
      <c r="T1252" s="21" t="s">
        <v>53</v>
      </c>
      <c r="U1252" s="21" t="s">
        <v>482</v>
      </c>
      <c r="V1252" s="46">
        <v>0.5</v>
      </c>
      <c r="W1252" s="26">
        <f t="shared" si="407"/>
        <v>0.5</v>
      </c>
      <c r="Y1252" s="21">
        <v>4</v>
      </c>
      <c r="Z1252" s="22">
        <f t="shared" si="388"/>
        <v>400</v>
      </c>
      <c r="AA1252" s="20" t="s">
        <v>2195</v>
      </c>
      <c r="AB1252" s="22">
        <v>1</v>
      </c>
      <c r="AC1252" s="22"/>
      <c r="AD1252" s="22">
        <f t="shared" si="418"/>
        <v>400</v>
      </c>
      <c r="AE1252" s="22"/>
      <c r="AF1252" s="22">
        <f t="shared" si="409"/>
        <v>400</v>
      </c>
      <c r="AG1252" s="20"/>
      <c r="AH1252" s="22"/>
      <c r="AI1252" s="22"/>
      <c r="AJ1252" s="22">
        <f t="shared" si="419"/>
        <v>400</v>
      </c>
      <c r="AK1252" s="22">
        <f>IF(O1252="(传统)XDSL",VLOOKUP(S1252,[2]直销续费率明细!C:I,7,FALSE)*1,IF(O1252="GPON+XDSL",VLOOKUP(S1252,[2]直销续费率明细!C:I,7,FALSE)*1,VLOOKUP(S1252,[2]直销续费率明细!C:I,5,FALSE)*1))</f>
        <v>-40</v>
      </c>
      <c r="AL1252" s="22" t="s">
        <v>1309</v>
      </c>
      <c r="AM1252" s="22"/>
      <c r="AN1252" s="22"/>
      <c r="AO1252" s="22" t="s">
        <v>2196</v>
      </c>
      <c r="AP1252" s="22" t="s">
        <v>2206</v>
      </c>
      <c r="AS1252" s="20">
        <f>IF(Y1252&gt;=10,VLOOKUP(U1252,[2]提成计算!B:T,19,FALSE),VLOOKUP(U1252,[2]提成计算!B:T,18,FALSE))</f>
        <v>0.06</v>
      </c>
      <c r="AT1252" s="20">
        <f t="shared" ref="AT1252" si="422">IF(AD1252*AS1252&gt;0,AD1252*AS1252,AE1252*AS1252)</f>
        <v>24</v>
      </c>
      <c r="AU1252" s="20">
        <f t="shared" ref="AU1252" si="423">IF(AND(AK1252&lt;0,AK1252+AT1252&lt;0),-AT1252,AK1252)</f>
        <v>-24</v>
      </c>
    </row>
    <row r="1253" spans="1:47" x14ac:dyDescent="0.15">
      <c r="A1253" s="21" t="s">
        <v>1273</v>
      </c>
      <c r="B1253" s="20" t="s">
        <v>918</v>
      </c>
      <c r="C1253" s="20" t="s">
        <v>919</v>
      </c>
      <c r="D1253" s="20" t="s">
        <v>973</v>
      </c>
      <c r="E1253" s="20" t="s">
        <v>2207</v>
      </c>
      <c r="F1253" s="20" t="s">
        <v>1250</v>
      </c>
      <c r="G1253" s="20" t="s">
        <v>2208</v>
      </c>
      <c r="H1253" s="20"/>
      <c r="I1253" s="20">
        <v>13925548115</v>
      </c>
      <c r="J1253" s="20" t="s">
        <v>1268</v>
      </c>
      <c r="K1253" s="20" t="s">
        <v>521</v>
      </c>
      <c r="L1253" s="20" t="s">
        <v>1358</v>
      </c>
      <c r="M1253" s="20">
        <v>1088</v>
      </c>
      <c r="N1253" s="20">
        <v>1088</v>
      </c>
      <c r="O1253" s="20" t="s">
        <v>927</v>
      </c>
      <c r="P1253" s="20" t="s">
        <v>50</v>
      </c>
      <c r="Q1253" s="28"/>
      <c r="R1253" s="21" t="s">
        <v>249</v>
      </c>
      <c r="S1253" s="21"/>
      <c r="T1253" s="21" t="s">
        <v>53</v>
      </c>
      <c r="U1253" s="21" t="s">
        <v>522</v>
      </c>
      <c r="V1253" s="46">
        <v>1</v>
      </c>
      <c r="W1253" s="26">
        <f t="shared" si="407"/>
        <v>1</v>
      </c>
      <c r="X1253" s="26">
        <f t="shared" si="415"/>
        <v>1</v>
      </c>
      <c r="Y1253" s="21">
        <v>10</v>
      </c>
      <c r="Z1253" s="22">
        <f t="shared" si="388"/>
        <v>1088</v>
      </c>
      <c r="AA1253" s="20" t="s">
        <v>2195</v>
      </c>
      <c r="AB1253" s="22"/>
      <c r="AC1253" s="22">
        <v>1</v>
      </c>
      <c r="AD1253" s="22"/>
      <c r="AE1253" s="22">
        <f t="shared" ref="AE1253:AE1257" si="424">N1253</f>
        <v>1088</v>
      </c>
      <c r="AF1253" s="22">
        <f t="shared" si="409"/>
        <v>1088</v>
      </c>
      <c r="AG1253" s="20">
        <f t="shared" ref="AG1253:AG1254" si="425">N1253</f>
        <v>1088</v>
      </c>
      <c r="AH1253" s="20" t="str">
        <f>VLOOKUP(U1253,[1]提成计算!B:I,8,FALSE)</f>
        <v xml:space="preserve"> </v>
      </c>
      <c r="AI1253" s="20"/>
      <c r="AJ1253" s="22"/>
      <c r="AK1253" s="22"/>
      <c r="AM1253" s="22"/>
      <c r="AN1253" s="22"/>
      <c r="AO1253" s="22" t="s">
        <v>2196</v>
      </c>
      <c r="AP1253" s="22" t="s">
        <v>1301</v>
      </c>
      <c r="AS1253" s="20"/>
      <c r="AT1253" s="20"/>
      <c r="AU1253" s="20"/>
    </row>
    <row r="1254" spans="1:47" x14ac:dyDescent="0.15">
      <c r="A1254" s="21" t="s">
        <v>1273</v>
      </c>
      <c r="B1254" s="20" t="s">
        <v>918</v>
      </c>
      <c r="C1254" s="20" t="s">
        <v>919</v>
      </c>
      <c r="D1254" s="20" t="s">
        <v>936</v>
      </c>
      <c r="E1254" s="20" t="s">
        <v>963</v>
      </c>
      <c r="F1254" s="20" t="s">
        <v>1250</v>
      </c>
      <c r="G1254" s="20" t="s">
        <v>2209</v>
      </c>
      <c r="H1254" s="20"/>
      <c r="I1254" s="20">
        <v>18898715795</v>
      </c>
      <c r="J1254" s="20" t="s">
        <v>1268</v>
      </c>
      <c r="K1254" s="20" t="s">
        <v>1895</v>
      </c>
      <c r="L1254" s="20" t="s">
        <v>1891</v>
      </c>
      <c r="M1254" s="20">
        <v>1088</v>
      </c>
      <c r="N1254" s="20">
        <v>1088</v>
      </c>
      <c r="O1254" s="20" t="s">
        <v>927</v>
      </c>
      <c r="P1254" s="20" t="s">
        <v>50</v>
      </c>
      <c r="Q1254" s="28"/>
      <c r="R1254" s="21" t="s">
        <v>60</v>
      </c>
      <c r="S1254" s="21"/>
      <c r="T1254" s="21" t="s">
        <v>2204</v>
      </c>
      <c r="U1254" s="21"/>
      <c r="V1254" s="46">
        <v>1</v>
      </c>
      <c r="W1254" s="26">
        <f t="shared" si="407"/>
        <v>1</v>
      </c>
      <c r="X1254" s="26">
        <f t="shared" si="415"/>
        <v>1</v>
      </c>
      <c r="Y1254" s="21">
        <v>10</v>
      </c>
      <c r="Z1254" s="22">
        <f t="shared" si="388"/>
        <v>1088</v>
      </c>
      <c r="AA1254" s="20" t="s">
        <v>2195</v>
      </c>
      <c r="AB1254" s="22"/>
      <c r="AC1254" s="22">
        <v>1</v>
      </c>
      <c r="AD1254" s="22"/>
      <c r="AE1254" s="22">
        <f t="shared" si="424"/>
        <v>1088</v>
      </c>
      <c r="AF1254" s="22">
        <f t="shared" si="409"/>
        <v>1088</v>
      </c>
      <c r="AG1254" s="20">
        <f t="shared" si="425"/>
        <v>1088</v>
      </c>
      <c r="AH1254" s="20"/>
      <c r="AI1254" s="20"/>
      <c r="AJ1254" s="22"/>
      <c r="AK1254" s="22"/>
      <c r="AM1254" s="22"/>
      <c r="AN1254" s="22"/>
      <c r="AO1254" s="22" t="s">
        <v>2196</v>
      </c>
      <c r="AP1254" s="22" t="s">
        <v>1301</v>
      </c>
      <c r="AS1254" s="20"/>
      <c r="AT1254" s="20"/>
      <c r="AU1254" s="20"/>
    </row>
    <row r="1255" spans="1:47" x14ac:dyDescent="0.15">
      <c r="A1255" s="21" t="s">
        <v>1273</v>
      </c>
      <c r="B1255" s="20" t="s">
        <v>918</v>
      </c>
      <c r="C1255" s="20" t="s">
        <v>919</v>
      </c>
      <c r="D1255" s="20" t="s">
        <v>936</v>
      </c>
      <c r="E1255" s="20" t="s">
        <v>963</v>
      </c>
      <c r="F1255" s="20" t="s">
        <v>1250</v>
      </c>
      <c r="G1255" s="20" t="s">
        <v>2210</v>
      </c>
      <c r="H1255" s="20"/>
      <c r="I1255" s="20">
        <v>13532849699</v>
      </c>
      <c r="J1255" s="20" t="s">
        <v>924</v>
      </c>
      <c r="K1255" s="20" t="s">
        <v>1921</v>
      </c>
      <c r="L1255" s="20" t="s">
        <v>1299</v>
      </c>
      <c r="M1255" s="20">
        <v>888</v>
      </c>
      <c r="N1255" s="20">
        <v>888</v>
      </c>
      <c r="O1255" s="20" t="s">
        <v>927</v>
      </c>
      <c r="P1255" s="20" t="s">
        <v>50</v>
      </c>
      <c r="Q1255" s="28"/>
      <c r="R1255" s="21" t="s">
        <v>60</v>
      </c>
      <c r="S1255" s="25" t="s">
        <v>1331</v>
      </c>
      <c r="T1255" s="21" t="s">
        <v>2198</v>
      </c>
      <c r="U1255" s="21" t="s">
        <v>1922</v>
      </c>
      <c r="V1255" s="46">
        <v>1</v>
      </c>
      <c r="W1255" s="26">
        <f t="shared" si="407"/>
        <v>1</v>
      </c>
      <c r="Y1255" s="21">
        <v>12</v>
      </c>
      <c r="Z1255" s="22">
        <f t="shared" si="388"/>
        <v>888</v>
      </c>
      <c r="AA1255" s="20" t="s">
        <v>2195</v>
      </c>
      <c r="AB1255" s="22"/>
      <c r="AC1255" s="22">
        <v>1</v>
      </c>
      <c r="AD1255" s="22"/>
      <c r="AE1255" s="22">
        <f t="shared" si="424"/>
        <v>888</v>
      </c>
      <c r="AF1255" s="22">
        <f t="shared" si="409"/>
        <v>888</v>
      </c>
      <c r="AG1255" s="20"/>
      <c r="AH1255" s="22"/>
      <c r="AI1255" s="22"/>
      <c r="AJ1255" s="22">
        <f t="shared" ref="AJ1255:AJ1257" si="426">N1255</f>
        <v>888</v>
      </c>
      <c r="AK1255" s="22">
        <f>IF(O1255="(传统)XDSL",VLOOKUP(S1255,[2]直销续费率明细!C:I,7,FALSE)*1,IF(O1255="GPON+XDSL",VLOOKUP(S1255,[2]直销续费率明细!C:I,7,FALSE)*1,VLOOKUP(S1255,[2]直销续费率明细!C:I,5,FALSE)*1))</f>
        <v>25</v>
      </c>
      <c r="AL1255" s="22" t="s">
        <v>1309</v>
      </c>
      <c r="AM1255" s="22"/>
      <c r="AN1255" s="22"/>
      <c r="AO1255" s="22" t="s">
        <v>2196</v>
      </c>
      <c r="AP1255" s="22" t="s">
        <v>1301</v>
      </c>
      <c r="AS1255" s="20">
        <f>IF(Y1255&gt;=10,VLOOKUP(U1255,[2]提成计算!B:T,19,FALSE),VLOOKUP(U1255,[2]提成计算!B:T,18,FALSE))</f>
        <v>0.09</v>
      </c>
      <c r="AT1255" s="20">
        <f t="shared" ref="AT1255" si="427">IF(AD1255*AS1255&gt;0,AD1255*AS1255,AE1255*AS1255)</f>
        <v>79.92</v>
      </c>
      <c r="AU1255" s="20">
        <f t="shared" ref="AU1255" si="428">IF(AND(AK1255&lt;0,AK1255+AT1255&lt;0),-AT1255,AK1255)</f>
        <v>25</v>
      </c>
    </row>
    <row r="1256" spans="1:47" x14ac:dyDescent="0.15">
      <c r="A1256" s="21" t="s">
        <v>1273</v>
      </c>
      <c r="B1256" s="20" t="s">
        <v>918</v>
      </c>
      <c r="C1256" s="20" t="s">
        <v>919</v>
      </c>
      <c r="D1256" s="20" t="s">
        <v>941</v>
      </c>
      <c r="E1256" s="20" t="s">
        <v>1487</v>
      </c>
      <c r="F1256" s="20" t="s">
        <v>1250</v>
      </c>
      <c r="G1256" s="20" t="s">
        <v>2211</v>
      </c>
      <c r="H1256" s="20"/>
      <c r="I1256" s="20">
        <v>15838366014</v>
      </c>
      <c r="J1256" s="20" t="s">
        <v>924</v>
      </c>
      <c r="K1256" s="20" t="s">
        <v>166</v>
      </c>
      <c r="L1256" s="20" t="s">
        <v>2137</v>
      </c>
      <c r="M1256" s="20">
        <v>1408</v>
      </c>
      <c r="N1256" s="20">
        <v>1408</v>
      </c>
      <c r="O1256" s="20" t="s">
        <v>927</v>
      </c>
      <c r="P1256" s="20" t="s">
        <v>50</v>
      </c>
      <c r="Q1256" s="28"/>
      <c r="R1256" s="21" t="s">
        <v>99</v>
      </c>
      <c r="S1256" s="25" t="s">
        <v>1341</v>
      </c>
      <c r="T1256" s="21" t="s">
        <v>2204</v>
      </c>
      <c r="U1256" s="21"/>
      <c r="V1256" s="46">
        <v>1</v>
      </c>
      <c r="W1256" s="26">
        <f t="shared" si="407"/>
        <v>1</v>
      </c>
      <c r="Y1256" s="21">
        <v>12</v>
      </c>
      <c r="Z1256" s="22">
        <f t="shared" si="388"/>
        <v>1408</v>
      </c>
      <c r="AA1256" s="20" t="s">
        <v>2195</v>
      </c>
      <c r="AB1256" s="22"/>
      <c r="AC1256" s="22">
        <v>1</v>
      </c>
      <c r="AD1256" s="22"/>
      <c r="AE1256" s="22">
        <f t="shared" si="424"/>
        <v>1408</v>
      </c>
      <c r="AF1256" s="22">
        <f t="shared" si="409"/>
        <v>1408</v>
      </c>
      <c r="AG1256" s="20"/>
      <c r="AH1256" s="22"/>
      <c r="AI1256" s="22"/>
      <c r="AJ1256" s="22">
        <f t="shared" si="426"/>
        <v>1408</v>
      </c>
      <c r="AK1256" s="22">
        <f>IF(O1256="(传统)XDSL",VLOOKUP(S1256,[1]续费率明细!C:I,7,FALSE)*1,IF(O1256="GPON+XDSL",VLOOKUP(S1256,[1]续费率明细!C:I,7,FALSE)*1,VLOOKUP(S1256,[1]续费率明细!C:I,5,FALSE)*1))</f>
        <v>25</v>
      </c>
      <c r="AL1256" s="22" t="s">
        <v>1300</v>
      </c>
      <c r="AM1256" s="22"/>
      <c r="AN1256" s="22"/>
      <c r="AO1256" s="22" t="s">
        <v>2196</v>
      </c>
      <c r="AP1256" s="22" t="s">
        <v>1301</v>
      </c>
      <c r="AS1256" s="20"/>
      <c r="AT1256" s="20"/>
      <c r="AU1256" s="20"/>
    </row>
    <row r="1257" spans="1:47" x14ac:dyDescent="0.15">
      <c r="A1257" s="21" t="s">
        <v>1273</v>
      </c>
      <c r="B1257" s="20" t="s">
        <v>918</v>
      </c>
      <c r="C1257" s="20" t="s">
        <v>919</v>
      </c>
      <c r="D1257" s="20" t="s">
        <v>928</v>
      </c>
      <c r="E1257" s="20" t="s">
        <v>2061</v>
      </c>
      <c r="F1257" s="20" t="s">
        <v>1250</v>
      </c>
      <c r="G1257" s="20" t="s">
        <v>2212</v>
      </c>
      <c r="H1257" s="20"/>
      <c r="I1257" s="20">
        <v>13530790731</v>
      </c>
      <c r="J1257" s="20" t="s">
        <v>924</v>
      </c>
      <c r="K1257" s="20" t="s">
        <v>954</v>
      </c>
      <c r="L1257" s="20" t="s">
        <v>1299</v>
      </c>
      <c r="M1257" s="20">
        <v>888</v>
      </c>
      <c r="N1257" s="20">
        <v>888</v>
      </c>
      <c r="O1257" s="20" t="s">
        <v>927</v>
      </c>
      <c r="P1257" s="20" t="s">
        <v>50</v>
      </c>
      <c r="Q1257" s="28"/>
      <c r="R1257" s="21" t="s">
        <v>84</v>
      </c>
      <c r="S1257" s="25" t="s">
        <v>956</v>
      </c>
      <c r="T1257" s="21" t="s">
        <v>53</v>
      </c>
      <c r="U1257" s="21" t="s">
        <v>957</v>
      </c>
      <c r="V1257" s="46">
        <v>1</v>
      </c>
      <c r="W1257" s="26">
        <f t="shared" si="407"/>
        <v>1</v>
      </c>
      <c r="Y1257" s="21">
        <v>12</v>
      </c>
      <c r="Z1257" s="22">
        <f t="shared" si="388"/>
        <v>888</v>
      </c>
      <c r="AA1257" s="20" t="s">
        <v>2195</v>
      </c>
      <c r="AB1257" s="22"/>
      <c r="AC1257" s="22">
        <v>1</v>
      </c>
      <c r="AD1257" s="22"/>
      <c r="AE1257" s="22">
        <f t="shared" si="424"/>
        <v>888</v>
      </c>
      <c r="AF1257" s="22">
        <f t="shared" si="409"/>
        <v>888</v>
      </c>
      <c r="AG1257" s="20"/>
      <c r="AH1257" s="22"/>
      <c r="AI1257" s="22"/>
      <c r="AJ1257" s="22">
        <f t="shared" si="426"/>
        <v>888</v>
      </c>
      <c r="AK1257" s="22">
        <f>IF(O1257="(传统)XDSL",VLOOKUP(S1257,[2]直销续费率明细!C:I,7,FALSE)*1,IF(O1257="GPON+XDSL",VLOOKUP(S1257,[2]直销续费率明细!C:I,7,FALSE)*1,VLOOKUP(S1257,[2]直销续费率明细!C:I,5,FALSE)*1))</f>
        <v>25</v>
      </c>
      <c r="AL1257" s="22" t="s">
        <v>1300</v>
      </c>
      <c r="AM1257" s="22"/>
      <c r="AN1257" s="22"/>
      <c r="AO1257" s="22" t="s">
        <v>2196</v>
      </c>
      <c r="AP1257" s="22" t="s">
        <v>1301</v>
      </c>
      <c r="AS1257" s="20">
        <f>IF(Y1257&gt;=10,VLOOKUP(U1257,[2]提成计算!B:T,19,FALSE),VLOOKUP(U1257,[2]提成计算!B:T,18,FALSE))</f>
        <v>0.1</v>
      </c>
      <c r="AT1257" s="20">
        <f t="shared" ref="AT1257" si="429">IF(AD1257*AS1257&gt;0,AD1257*AS1257,AE1257*AS1257)</f>
        <v>88.800000000000011</v>
      </c>
      <c r="AU1257" s="20">
        <f t="shared" ref="AU1257" si="430">IF(AND(AK1257&lt;0,AK1257+AT1257&lt;0),-AT1257,AK1257)</f>
        <v>25</v>
      </c>
    </row>
    <row r="1258" spans="1:47" x14ac:dyDescent="0.15">
      <c r="A1258" s="21" t="s">
        <v>1273</v>
      </c>
      <c r="B1258" s="20" t="s">
        <v>918</v>
      </c>
      <c r="C1258" s="20" t="s">
        <v>919</v>
      </c>
      <c r="D1258" s="20" t="s">
        <v>936</v>
      </c>
      <c r="E1258" s="20" t="s">
        <v>2181</v>
      </c>
      <c r="F1258" s="20" t="s">
        <v>1250</v>
      </c>
      <c r="G1258" s="20" t="s">
        <v>2213</v>
      </c>
      <c r="H1258" s="20"/>
      <c r="I1258" s="20">
        <v>18866896761</v>
      </c>
      <c r="J1258" s="20" t="s">
        <v>1268</v>
      </c>
      <c r="K1258" s="20" t="s">
        <v>365</v>
      </c>
      <c r="L1258" s="20" t="s">
        <v>1918</v>
      </c>
      <c r="M1258" s="20">
        <v>680</v>
      </c>
      <c r="N1258" s="20">
        <v>680</v>
      </c>
      <c r="O1258" s="20" t="s">
        <v>1262</v>
      </c>
      <c r="P1258" s="20" t="s">
        <v>50</v>
      </c>
      <c r="Q1258" s="28"/>
      <c r="R1258" s="21" t="s">
        <v>60</v>
      </c>
      <c r="S1258" s="21"/>
      <c r="T1258" s="21" t="s">
        <v>53</v>
      </c>
      <c r="U1258" s="21" t="s">
        <v>366</v>
      </c>
      <c r="V1258" s="46">
        <v>1</v>
      </c>
      <c r="W1258" s="26">
        <f t="shared" si="407"/>
        <v>1</v>
      </c>
      <c r="X1258" s="26">
        <f t="shared" si="415"/>
        <v>1</v>
      </c>
      <c r="Y1258" s="21">
        <v>4</v>
      </c>
      <c r="Z1258" s="22">
        <f t="shared" si="388"/>
        <v>680</v>
      </c>
      <c r="AA1258" s="20" t="s">
        <v>2195</v>
      </c>
      <c r="AB1258" s="22">
        <v>1</v>
      </c>
      <c r="AC1258" s="22"/>
      <c r="AD1258" s="22">
        <f t="shared" ref="AD1258:AD1259" si="431">N1258</f>
        <v>680</v>
      </c>
      <c r="AE1258" s="22"/>
      <c r="AF1258" s="22">
        <f t="shared" si="409"/>
        <v>680</v>
      </c>
      <c r="AG1258" s="20">
        <f>N1258</f>
        <v>680</v>
      </c>
      <c r="AH1258" s="20" t="str">
        <f>VLOOKUP(U1258,[1]提成计算!B:I,8,FALSE)</f>
        <v xml:space="preserve"> </v>
      </c>
      <c r="AI1258" s="20"/>
      <c r="AJ1258" s="22"/>
      <c r="AK1258" s="22"/>
      <c r="AM1258" s="22"/>
      <c r="AN1258" s="22"/>
      <c r="AO1258" s="22" t="s">
        <v>2196</v>
      </c>
      <c r="AP1258" s="22" t="s">
        <v>2202</v>
      </c>
      <c r="AS1258" s="20"/>
      <c r="AT1258" s="20"/>
      <c r="AU1258" s="20"/>
    </row>
    <row r="1259" spans="1:47" x14ac:dyDescent="0.15">
      <c r="A1259" s="21" t="s">
        <v>1273</v>
      </c>
      <c r="B1259" s="20" t="s">
        <v>918</v>
      </c>
      <c r="C1259" s="20" t="s">
        <v>919</v>
      </c>
      <c r="D1259" s="20" t="s">
        <v>936</v>
      </c>
      <c r="E1259" s="20" t="s">
        <v>963</v>
      </c>
      <c r="F1259" s="20" t="s">
        <v>1250</v>
      </c>
      <c r="G1259" s="20" t="s">
        <v>2214</v>
      </c>
      <c r="H1259" s="20"/>
      <c r="I1259" s="20" t="s">
        <v>2215</v>
      </c>
      <c r="J1259" s="20" t="s">
        <v>924</v>
      </c>
      <c r="K1259" s="20" t="s">
        <v>1935</v>
      </c>
      <c r="L1259" s="20" t="s">
        <v>2119</v>
      </c>
      <c r="M1259" s="20">
        <v>768</v>
      </c>
      <c r="N1259" s="20">
        <v>768</v>
      </c>
      <c r="O1259" s="20" t="s">
        <v>927</v>
      </c>
      <c r="P1259" s="20" t="s">
        <v>50</v>
      </c>
      <c r="Q1259" s="28"/>
      <c r="R1259" s="21" t="s">
        <v>60</v>
      </c>
      <c r="S1259" s="25" t="s">
        <v>1331</v>
      </c>
      <c r="T1259" s="21" t="s">
        <v>2204</v>
      </c>
      <c r="U1259" s="21"/>
      <c r="V1259" s="46">
        <v>1</v>
      </c>
      <c r="W1259" s="26">
        <f t="shared" si="407"/>
        <v>1</v>
      </c>
      <c r="Y1259" s="21">
        <v>4</v>
      </c>
      <c r="Z1259" s="22">
        <f t="shared" si="388"/>
        <v>768</v>
      </c>
      <c r="AA1259" s="20" t="s">
        <v>2195</v>
      </c>
      <c r="AB1259" s="22">
        <v>1</v>
      </c>
      <c r="AC1259" s="22"/>
      <c r="AD1259" s="22">
        <f t="shared" si="431"/>
        <v>768</v>
      </c>
      <c r="AE1259" s="22"/>
      <c r="AF1259" s="22">
        <f t="shared" si="409"/>
        <v>768</v>
      </c>
      <c r="AG1259" s="20"/>
      <c r="AH1259" s="22"/>
      <c r="AI1259" s="22"/>
      <c r="AJ1259" s="22">
        <f>N1259</f>
        <v>768</v>
      </c>
      <c r="AK1259" s="22">
        <f>IF(O1259="(传统)XDSL",VLOOKUP(S1259,[1]续费率明细!C:I,7,FALSE)*1,IF(O1259="GPON+XDSL",VLOOKUP(S1259,[1]续费率明细!C:I,7,FALSE)*1,VLOOKUP(S1259,[1]续费率明细!C:I,5,FALSE)*1))</f>
        <v>0</v>
      </c>
      <c r="AL1259" s="22" t="s">
        <v>1309</v>
      </c>
      <c r="AM1259" s="22"/>
      <c r="AN1259" s="22"/>
      <c r="AO1259" s="22" t="s">
        <v>2216</v>
      </c>
      <c r="AP1259" s="22" t="s">
        <v>1301</v>
      </c>
      <c r="AS1259" s="20"/>
      <c r="AT1259" s="20"/>
      <c r="AU1259" s="20"/>
    </row>
    <row r="1260" spans="1:47" x14ac:dyDescent="0.15">
      <c r="A1260" s="21" t="s">
        <v>1273</v>
      </c>
      <c r="B1260" s="20" t="s">
        <v>918</v>
      </c>
      <c r="C1260" s="20" t="s">
        <v>919</v>
      </c>
      <c r="D1260" s="20" t="s">
        <v>928</v>
      </c>
      <c r="E1260" s="20" t="s">
        <v>929</v>
      </c>
      <c r="F1260" s="20" t="s">
        <v>1250</v>
      </c>
      <c r="G1260" s="20" t="s">
        <v>2217</v>
      </c>
      <c r="H1260" s="20"/>
      <c r="I1260" s="20">
        <v>13925893639</v>
      </c>
      <c r="J1260" s="20" t="s">
        <v>1268</v>
      </c>
      <c r="K1260" s="20" t="s">
        <v>954</v>
      </c>
      <c r="L1260" s="20" t="s">
        <v>1358</v>
      </c>
      <c r="M1260" s="20">
        <v>1088</v>
      </c>
      <c r="N1260" s="20">
        <v>1088</v>
      </c>
      <c r="O1260" s="20" t="s">
        <v>927</v>
      </c>
      <c r="P1260" s="20" t="s">
        <v>50</v>
      </c>
      <c r="Q1260" s="28"/>
      <c r="R1260" s="21" t="s">
        <v>84</v>
      </c>
      <c r="S1260" s="21"/>
      <c r="T1260" s="21" t="s">
        <v>53</v>
      </c>
      <c r="U1260" s="21" t="s">
        <v>957</v>
      </c>
      <c r="V1260" s="46">
        <v>1</v>
      </c>
      <c r="W1260" s="26">
        <f t="shared" si="407"/>
        <v>1</v>
      </c>
      <c r="X1260" s="26">
        <f t="shared" si="415"/>
        <v>1</v>
      </c>
      <c r="Y1260" s="21">
        <v>10</v>
      </c>
      <c r="Z1260" s="22">
        <f t="shared" si="388"/>
        <v>1088</v>
      </c>
      <c r="AA1260" s="20" t="s">
        <v>2218</v>
      </c>
      <c r="AB1260" s="22"/>
      <c r="AC1260" s="22">
        <v>1</v>
      </c>
      <c r="AD1260" s="22"/>
      <c r="AE1260" s="22">
        <f t="shared" ref="AE1260:AE1266" si="432">N1260</f>
        <v>1088</v>
      </c>
      <c r="AF1260" s="22">
        <f t="shared" si="409"/>
        <v>1088</v>
      </c>
      <c r="AG1260" s="20">
        <f t="shared" ref="AG1260:AG1264" si="433">N1260</f>
        <v>1088</v>
      </c>
      <c r="AH1260" s="20"/>
      <c r="AI1260" s="20"/>
      <c r="AJ1260" s="22"/>
      <c r="AK1260" s="22"/>
      <c r="AM1260" s="22"/>
      <c r="AN1260" s="22"/>
      <c r="AO1260" s="22" t="s">
        <v>2196</v>
      </c>
      <c r="AP1260" s="22" t="s">
        <v>1301</v>
      </c>
      <c r="AS1260" s="20"/>
      <c r="AT1260" s="20"/>
      <c r="AU1260" s="20"/>
    </row>
    <row r="1261" spans="1:47" x14ac:dyDescent="0.15">
      <c r="A1261" s="21" t="s">
        <v>1273</v>
      </c>
      <c r="B1261" s="20" t="s">
        <v>918</v>
      </c>
      <c r="C1261" s="20" t="s">
        <v>919</v>
      </c>
      <c r="D1261" s="20" t="s">
        <v>928</v>
      </c>
      <c r="E1261" s="20" t="s">
        <v>929</v>
      </c>
      <c r="F1261" s="20" t="s">
        <v>1250</v>
      </c>
      <c r="G1261" s="20" t="s">
        <v>2219</v>
      </c>
      <c r="H1261" s="20"/>
      <c r="I1261" s="20">
        <v>13712357082</v>
      </c>
      <c r="J1261" s="20" t="s">
        <v>1268</v>
      </c>
      <c r="K1261" s="20" t="s">
        <v>1971</v>
      </c>
      <c r="L1261" s="20" t="s">
        <v>1358</v>
      </c>
      <c r="M1261" s="20">
        <v>1088</v>
      </c>
      <c r="N1261" s="20">
        <v>1088</v>
      </c>
      <c r="O1261" s="20" t="s">
        <v>927</v>
      </c>
      <c r="P1261" s="20" t="s">
        <v>50</v>
      </c>
      <c r="Q1261" s="28"/>
      <c r="R1261" s="21" t="s">
        <v>84</v>
      </c>
      <c r="S1261" s="21" t="s">
        <v>84</v>
      </c>
      <c r="T1261" s="21" t="s">
        <v>53</v>
      </c>
      <c r="U1261" s="21" t="s">
        <v>957</v>
      </c>
      <c r="V1261" s="46">
        <v>1</v>
      </c>
      <c r="W1261" s="26">
        <f t="shared" si="407"/>
        <v>1</v>
      </c>
      <c r="X1261" s="26">
        <f t="shared" si="415"/>
        <v>1</v>
      </c>
      <c r="Y1261" s="21">
        <v>10</v>
      </c>
      <c r="Z1261" s="22">
        <f t="shared" si="388"/>
        <v>1088</v>
      </c>
      <c r="AA1261" s="20" t="s">
        <v>2195</v>
      </c>
      <c r="AB1261" s="22"/>
      <c r="AC1261" s="22">
        <v>1</v>
      </c>
      <c r="AD1261" s="22"/>
      <c r="AE1261" s="22">
        <f t="shared" si="432"/>
        <v>1088</v>
      </c>
      <c r="AF1261" s="22">
        <f t="shared" si="409"/>
        <v>1088</v>
      </c>
      <c r="AG1261" s="20">
        <f t="shared" si="433"/>
        <v>1088</v>
      </c>
      <c r="AH1261" s="20"/>
      <c r="AI1261" s="20"/>
      <c r="AJ1261" s="22"/>
      <c r="AK1261" s="22"/>
      <c r="AM1261" s="22"/>
      <c r="AN1261" s="22"/>
      <c r="AO1261" s="22" t="s">
        <v>2196</v>
      </c>
      <c r="AP1261" s="22" t="s">
        <v>1301</v>
      </c>
      <c r="AS1261" s="20"/>
      <c r="AT1261" s="20"/>
      <c r="AU1261" s="20"/>
    </row>
    <row r="1262" spans="1:47" x14ac:dyDescent="0.15">
      <c r="A1262" s="21" t="s">
        <v>1273</v>
      </c>
      <c r="B1262" s="20" t="s">
        <v>918</v>
      </c>
      <c r="C1262" s="20" t="s">
        <v>919</v>
      </c>
      <c r="D1262" s="20" t="s">
        <v>928</v>
      </c>
      <c r="E1262" s="20" t="s">
        <v>969</v>
      </c>
      <c r="F1262" s="20" t="s">
        <v>1250</v>
      </c>
      <c r="G1262" s="20" t="s">
        <v>2220</v>
      </c>
      <c r="H1262" s="20"/>
      <c r="I1262" s="20">
        <v>15818209448</v>
      </c>
      <c r="J1262" s="20" t="s">
        <v>1268</v>
      </c>
      <c r="K1262" s="20" t="s">
        <v>954</v>
      </c>
      <c r="L1262" s="20" t="s">
        <v>1358</v>
      </c>
      <c r="M1262" s="20">
        <v>1088</v>
      </c>
      <c r="N1262" s="20">
        <v>1088</v>
      </c>
      <c r="O1262" s="20" t="s">
        <v>927</v>
      </c>
      <c r="P1262" s="20" t="s">
        <v>50</v>
      </c>
      <c r="Q1262" s="28"/>
      <c r="R1262" s="21" t="s">
        <v>84</v>
      </c>
      <c r="S1262" s="21"/>
      <c r="T1262" s="21" t="s">
        <v>53</v>
      </c>
      <c r="U1262" s="21" t="s">
        <v>957</v>
      </c>
      <c r="V1262" s="46">
        <v>1</v>
      </c>
      <c r="W1262" s="26">
        <f t="shared" si="407"/>
        <v>1</v>
      </c>
      <c r="X1262" s="26">
        <f t="shared" si="415"/>
        <v>1</v>
      </c>
      <c r="Y1262" s="21">
        <v>10</v>
      </c>
      <c r="Z1262" s="22">
        <f t="shared" si="388"/>
        <v>1088</v>
      </c>
      <c r="AA1262" s="20" t="s">
        <v>2195</v>
      </c>
      <c r="AB1262" s="22"/>
      <c r="AC1262" s="22">
        <v>1</v>
      </c>
      <c r="AD1262" s="22"/>
      <c r="AE1262" s="22">
        <f t="shared" si="432"/>
        <v>1088</v>
      </c>
      <c r="AF1262" s="22">
        <f t="shared" si="409"/>
        <v>1088</v>
      </c>
      <c r="AG1262" s="20">
        <f t="shared" si="433"/>
        <v>1088</v>
      </c>
      <c r="AH1262" s="20"/>
      <c r="AI1262" s="20"/>
      <c r="AJ1262" s="22"/>
      <c r="AK1262" s="22"/>
      <c r="AM1262" s="22"/>
      <c r="AN1262" s="22"/>
      <c r="AO1262" s="22" t="s">
        <v>2196</v>
      </c>
      <c r="AP1262" s="22" t="s">
        <v>1301</v>
      </c>
      <c r="AS1262" s="20"/>
      <c r="AT1262" s="20"/>
      <c r="AU1262" s="20"/>
    </row>
    <row r="1263" spans="1:47" x14ac:dyDescent="0.15">
      <c r="A1263" s="21" t="s">
        <v>1273</v>
      </c>
      <c r="B1263" s="20" t="s">
        <v>918</v>
      </c>
      <c r="C1263" s="20" t="s">
        <v>919</v>
      </c>
      <c r="D1263" s="20" t="s">
        <v>973</v>
      </c>
      <c r="E1263" s="20" t="s">
        <v>974</v>
      </c>
      <c r="F1263" s="20" t="s">
        <v>1250</v>
      </c>
      <c r="G1263" s="20" t="s">
        <v>2221</v>
      </c>
      <c r="H1263" s="20"/>
      <c r="I1263" s="20">
        <v>18938280359</v>
      </c>
      <c r="J1263" s="20" t="s">
        <v>1268</v>
      </c>
      <c r="K1263" s="20" t="s">
        <v>291</v>
      </c>
      <c r="L1263" s="20" t="s">
        <v>1358</v>
      </c>
      <c r="M1263" s="20">
        <v>1088</v>
      </c>
      <c r="N1263" s="20">
        <v>1088</v>
      </c>
      <c r="O1263" s="20" t="s">
        <v>927</v>
      </c>
      <c r="P1263" s="20" t="s">
        <v>50</v>
      </c>
      <c r="Q1263" s="28"/>
      <c r="R1263" s="21" t="s">
        <v>249</v>
      </c>
      <c r="S1263" s="21"/>
      <c r="T1263" s="21" t="s">
        <v>53</v>
      </c>
      <c r="U1263" s="21" t="s">
        <v>292</v>
      </c>
      <c r="V1263" s="46">
        <v>1</v>
      </c>
      <c r="W1263" s="26">
        <f t="shared" si="407"/>
        <v>1</v>
      </c>
      <c r="X1263" s="26">
        <f t="shared" si="415"/>
        <v>1</v>
      </c>
      <c r="Y1263" s="21">
        <v>10</v>
      </c>
      <c r="Z1263" s="22">
        <f t="shared" si="388"/>
        <v>1088</v>
      </c>
      <c r="AA1263" s="20" t="s">
        <v>2195</v>
      </c>
      <c r="AB1263" s="22"/>
      <c r="AC1263" s="22">
        <v>1</v>
      </c>
      <c r="AD1263" s="22"/>
      <c r="AE1263" s="22">
        <f t="shared" si="432"/>
        <v>1088</v>
      </c>
      <c r="AF1263" s="22">
        <f t="shared" si="409"/>
        <v>1088</v>
      </c>
      <c r="AG1263" s="20">
        <f t="shared" si="433"/>
        <v>1088</v>
      </c>
      <c r="AH1263" s="20" t="str">
        <f>VLOOKUP(U1263,[1]提成计算!B:I,8,FALSE)</f>
        <v xml:space="preserve"> </v>
      </c>
      <c r="AI1263" s="20"/>
      <c r="AJ1263" s="22"/>
      <c r="AK1263" s="22"/>
      <c r="AM1263" s="22"/>
      <c r="AN1263" s="22"/>
      <c r="AO1263" s="22" t="s">
        <v>2196</v>
      </c>
      <c r="AP1263" s="22" t="s">
        <v>1301</v>
      </c>
      <c r="AS1263" s="20"/>
      <c r="AT1263" s="20"/>
      <c r="AU1263" s="20"/>
    </row>
    <row r="1264" spans="1:47" x14ac:dyDescent="0.15">
      <c r="A1264" s="21" t="s">
        <v>1273</v>
      </c>
      <c r="B1264" s="20" t="s">
        <v>918</v>
      </c>
      <c r="C1264" s="20" t="s">
        <v>919</v>
      </c>
      <c r="D1264" s="20" t="s">
        <v>928</v>
      </c>
      <c r="E1264" s="20" t="s">
        <v>969</v>
      </c>
      <c r="F1264" s="20" t="s">
        <v>1250</v>
      </c>
      <c r="G1264" s="20" t="s">
        <v>2222</v>
      </c>
      <c r="H1264" s="20"/>
      <c r="I1264" s="20">
        <v>13712774750</v>
      </c>
      <c r="J1264" s="20" t="s">
        <v>1268</v>
      </c>
      <c r="K1264" s="20" t="s">
        <v>1979</v>
      </c>
      <c r="L1264" s="20" t="s">
        <v>1358</v>
      </c>
      <c r="M1264" s="20">
        <v>1088</v>
      </c>
      <c r="N1264" s="20">
        <v>1088</v>
      </c>
      <c r="O1264" s="20" t="s">
        <v>927</v>
      </c>
      <c r="P1264" s="20" t="s">
        <v>50</v>
      </c>
      <c r="Q1264" s="28"/>
      <c r="R1264" s="21" t="s">
        <v>84</v>
      </c>
      <c r="S1264" s="21"/>
      <c r="T1264" s="21" t="s">
        <v>53</v>
      </c>
      <c r="U1264" s="21" t="s">
        <v>1292</v>
      </c>
      <c r="V1264" s="46">
        <v>1</v>
      </c>
      <c r="W1264" s="26">
        <f t="shared" si="407"/>
        <v>1</v>
      </c>
      <c r="X1264" s="26">
        <f t="shared" si="415"/>
        <v>1</v>
      </c>
      <c r="Y1264" s="21">
        <v>10</v>
      </c>
      <c r="Z1264" s="22">
        <f t="shared" si="388"/>
        <v>1088</v>
      </c>
      <c r="AA1264" s="20" t="s">
        <v>2195</v>
      </c>
      <c r="AB1264" s="22"/>
      <c r="AC1264" s="22">
        <v>1</v>
      </c>
      <c r="AD1264" s="22"/>
      <c r="AE1264" s="22">
        <f t="shared" si="432"/>
        <v>1088</v>
      </c>
      <c r="AF1264" s="22">
        <f t="shared" si="409"/>
        <v>1088</v>
      </c>
      <c r="AG1264" s="20">
        <f t="shared" si="433"/>
        <v>1088</v>
      </c>
      <c r="AH1264" s="20" t="str">
        <f>VLOOKUP(U1264,[1]提成计算!B:I,8,FALSE)</f>
        <v xml:space="preserve"> </v>
      </c>
      <c r="AI1264" s="20"/>
      <c r="AJ1264" s="22"/>
      <c r="AK1264" s="22"/>
      <c r="AM1264" s="22"/>
      <c r="AN1264" s="22"/>
      <c r="AO1264" s="22" t="s">
        <v>2196</v>
      </c>
      <c r="AP1264" s="22" t="s">
        <v>1301</v>
      </c>
      <c r="AS1264" s="20"/>
      <c r="AT1264" s="20"/>
      <c r="AU1264" s="20"/>
    </row>
    <row r="1265" spans="1:47" x14ac:dyDescent="0.15">
      <c r="A1265" s="21" t="s">
        <v>1273</v>
      </c>
      <c r="B1265" s="20" t="s">
        <v>918</v>
      </c>
      <c r="C1265" s="20" t="s">
        <v>919</v>
      </c>
      <c r="D1265" s="20" t="s">
        <v>973</v>
      </c>
      <c r="E1265" s="20" t="s">
        <v>1932</v>
      </c>
      <c r="F1265" s="20" t="s">
        <v>1250</v>
      </c>
      <c r="G1265" s="20" t="s">
        <v>2223</v>
      </c>
      <c r="H1265" s="20"/>
      <c r="I1265" s="20">
        <v>15262679307</v>
      </c>
      <c r="J1265" s="20" t="s">
        <v>924</v>
      </c>
      <c r="K1265" s="20" t="s">
        <v>521</v>
      </c>
      <c r="L1265" s="20" t="s">
        <v>1299</v>
      </c>
      <c r="M1265" s="20">
        <v>888</v>
      </c>
      <c r="N1265" s="20">
        <v>888</v>
      </c>
      <c r="O1265" s="20" t="s">
        <v>927</v>
      </c>
      <c r="P1265" s="20" t="s">
        <v>50</v>
      </c>
      <c r="Q1265" s="28"/>
      <c r="R1265" s="21" t="s">
        <v>249</v>
      </c>
      <c r="S1265" s="25" t="s">
        <v>976</v>
      </c>
      <c r="T1265" s="21" t="s">
        <v>53</v>
      </c>
      <c r="U1265" s="21" t="s">
        <v>522</v>
      </c>
      <c r="V1265" s="46">
        <v>1</v>
      </c>
      <c r="W1265" s="26">
        <f t="shared" si="407"/>
        <v>1</v>
      </c>
      <c r="Y1265" s="21">
        <v>12</v>
      </c>
      <c r="Z1265" s="22">
        <f t="shared" si="388"/>
        <v>888</v>
      </c>
      <c r="AA1265" s="20" t="s">
        <v>2195</v>
      </c>
      <c r="AB1265" s="22"/>
      <c r="AC1265" s="22">
        <v>1</v>
      </c>
      <c r="AD1265" s="22"/>
      <c r="AE1265" s="22">
        <f t="shared" si="432"/>
        <v>888</v>
      </c>
      <c r="AF1265" s="22">
        <f t="shared" si="409"/>
        <v>888</v>
      </c>
      <c r="AG1265" s="20"/>
      <c r="AH1265" s="22"/>
      <c r="AI1265" s="22"/>
      <c r="AJ1265" s="22">
        <f>N1265</f>
        <v>888</v>
      </c>
      <c r="AK1265" s="22">
        <f>IF(O1265="(传统)XDSL",VLOOKUP(S1265,[2]直销续费率明细!C:I,7,FALSE)*1,IF(O1265="GPON+XDSL",VLOOKUP(S1265,[2]直销续费率明细!C:I,7,FALSE)*1,VLOOKUP(S1265,[2]直销续费率明细!C:I,5,FALSE)*1))</f>
        <v>-40</v>
      </c>
      <c r="AL1265" s="22" t="s">
        <v>1309</v>
      </c>
      <c r="AM1265" s="22"/>
      <c r="AN1265" s="22"/>
      <c r="AO1265" s="22" t="s">
        <v>2196</v>
      </c>
      <c r="AP1265" s="22" t="s">
        <v>1301</v>
      </c>
      <c r="AS1265" s="20">
        <f>IF(Y1265&gt;=10,VLOOKUP(U1265,[2]提成计算!B:T,19,FALSE),VLOOKUP(U1265,[2]提成计算!B:T,18,FALSE))</f>
        <v>0.09</v>
      </c>
      <c r="AT1265" s="20">
        <f t="shared" ref="AT1265" si="434">IF(AD1265*AS1265&gt;0,AD1265*AS1265,AE1265*AS1265)</f>
        <v>79.92</v>
      </c>
      <c r="AU1265" s="20">
        <f t="shared" ref="AU1265" si="435">IF(AND(AK1265&lt;0,AK1265+AT1265&lt;0),-AT1265,AK1265)</f>
        <v>-40</v>
      </c>
    </row>
    <row r="1266" spans="1:47" x14ac:dyDescent="0.15">
      <c r="A1266" s="21" t="s">
        <v>1273</v>
      </c>
      <c r="B1266" s="20" t="s">
        <v>918</v>
      </c>
      <c r="C1266" s="20" t="s">
        <v>919</v>
      </c>
      <c r="D1266" s="20" t="s">
        <v>973</v>
      </c>
      <c r="E1266" s="20" t="s">
        <v>974</v>
      </c>
      <c r="F1266" s="20" t="s">
        <v>1250</v>
      </c>
      <c r="G1266" s="20" t="s">
        <v>2224</v>
      </c>
      <c r="H1266" s="20"/>
      <c r="I1266" s="20">
        <v>13713408113</v>
      </c>
      <c r="J1266" s="20" t="s">
        <v>1268</v>
      </c>
      <c r="K1266" s="20" t="s">
        <v>2225</v>
      </c>
      <c r="L1266" s="20" t="s">
        <v>1358</v>
      </c>
      <c r="M1266" s="20">
        <v>1088</v>
      </c>
      <c r="N1266" s="20">
        <v>1088</v>
      </c>
      <c r="O1266" s="20" t="s">
        <v>927</v>
      </c>
      <c r="P1266" s="20" t="s">
        <v>50</v>
      </c>
      <c r="Q1266" s="28"/>
      <c r="R1266" s="21" t="s">
        <v>249</v>
      </c>
      <c r="S1266" s="21"/>
      <c r="T1266" s="21" t="s">
        <v>2198</v>
      </c>
      <c r="U1266" s="21" t="s">
        <v>292</v>
      </c>
      <c r="V1266" s="46">
        <v>1</v>
      </c>
      <c r="W1266" s="26">
        <f t="shared" si="407"/>
        <v>1</v>
      </c>
      <c r="X1266" s="26">
        <f t="shared" si="415"/>
        <v>1</v>
      </c>
      <c r="Y1266" s="21">
        <v>10</v>
      </c>
      <c r="Z1266" s="22">
        <f t="shared" si="388"/>
        <v>1088</v>
      </c>
      <c r="AA1266" s="20" t="s">
        <v>2195</v>
      </c>
      <c r="AB1266" s="22"/>
      <c r="AC1266" s="22">
        <v>1</v>
      </c>
      <c r="AD1266" s="22"/>
      <c r="AE1266" s="22">
        <f t="shared" si="432"/>
        <v>1088</v>
      </c>
      <c r="AF1266" s="22">
        <f t="shared" si="409"/>
        <v>1088</v>
      </c>
      <c r="AG1266" s="20">
        <f>N1266</f>
        <v>1088</v>
      </c>
      <c r="AH1266" s="20" t="str">
        <f>VLOOKUP(U1266,[1]提成计算!B:I,8,FALSE)</f>
        <v xml:space="preserve"> </v>
      </c>
      <c r="AI1266" s="20"/>
      <c r="AJ1266" s="22"/>
      <c r="AK1266" s="22"/>
      <c r="AM1266" s="22"/>
      <c r="AN1266" s="22"/>
      <c r="AO1266" s="22" t="s">
        <v>2196</v>
      </c>
      <c r="AP1266" s="22" t="s">
        <v>1301</v>
      </c>
      <c r="AS1266" s="20"/>
      <c r="AT1266" s="20"/>
      <c r="AU1266" s="20"/>
    </row>
    <row r="1267" spans="1:47" s="31" customFormat="1" x14ac:dyDescent="0.15">
      <c r="A1267" s="30" t="s">
        <v>1273</v>
      </c>
      <c r="B1267" s="36" t="s">
        <v>918</v>
      </c>
      <c r="C1267" s="36" t="s">
        <v>919</v>
      </c>
      <c r="D1267" s="36" t="s">
        <v>928</v>
      </c>
      <c r="E1267" s="36" t="s">
        <v>929</v>
      </c>
      <c r="F1267" s="36" t="s">
        <v>1250</v>
      </c>
      <c r="G1267" s="36" t="s">
        <v>2226</v>
      </c>
      <c r="H1267" s="36"/>
      <c r="I1267" s="36">
        <v>15913721504</v>
      </c>
      <c r="J1267" s="36" t="s">
        <v>924</v>
      </c>
      <c r="K1267" s="36" t="s">
        <v>2227</v>
      </c>
      <c r="L1267" s="36" t="s">
        <v>2228</v>
      </c>
      <c r="M1267" s="36">
        <v>100</v>
      </c>
      <c r="N1267" s="36">
        <v>100</v>
      </c>
      <c r="O1267" s="36" t="s">
        <v>927</v>
      </c>
      <c r="P1267" s="36" t="s">
        <v>50</v>
      </c>
      <c r="Q1267" s="35"/>
      <c r="R1267" s="31" t="s">
        <v>2229</v>
      </c>
      <c r="S1267" s="30"/>
      <c r="T1267" s="30" t="s">
        <v>948</v>
      </c>
      <c r="U1267" s="31" t="s">
        <v>84</v>
      </c>
      <c r="V1267" s="33">
        <f>1/12</f>
        <v>8.3333333333333329E-2</v>
      </c>
      <c r="W1267" s="33">
        <f t="shared" si="407"/>
        <v>8.3333333333333329E-2</v>
      </c>
      <c r="X1267" s="33"/>
      <c r="Y1267" s="30">
        <v>4</v>
      </c>
      <c r="Z1267" s="31">
        <f t="shared" si="388"/>
        <v>100</v>
      </c>
      <c r="AA1267" s="36" t="s">
        <v>2218</v>
      </c>
      <c r="AB1267" s="31">
        <v>1</v>
      </c>
      <c r="AG1267" s="36"/>
      <c r="AL1267" s="31" t="s">
        <v>1309</v>
      </c>
      <c r="AO1267" s="31" t="s">
        <v>2216</v>
      </c>
      <c r="AP1267" s="31" t="s">
        <v>2230</v>
      </c>
      <c r="AS1267" s="36"/>
      <c r="AT1267" s="36"/>
      <c r="AU1267" s="36"/>
    </row>
    <row r="1268" spans="1:47" x14ac:dyDescent="0.15">
      <c r="A1268" s="21" t="s">
        <v>1273</v>
      </c>
      <c r="B1268" s="20" t="s">
        <v>918</v>
      </c>
      <c r="C1268" s="20" t="s">
        <v>919</v>
      </c>
      <c r="D1268" s="20" t="s">
        <v>941</v>
      </c>
      <c r="E1268" s="20" t="s">
        <v>942</v>
      </c>
      <c r="F1268" s="20" t="s">
        <v>1250</v>
      </c>
      <c r="G1268" s="20" t="s">
        <v>2231</v>
      </c>
      <c r="H1268" s="20"/>
      <c r="I1268" s="20">
        <v>15820717558</v>
      </c>
      <c r="J1268" s="20" t="s">
        <v>924</v>
      </c>
      <c r="K1268" s="20" t="s">
        <v>947</v>
      </c>
      <c r="L1268" s="20" t="s">
        <v>1918</v>
      </c>
      <c r="M1268" s="20">
        <v>680</v>
      </c>
      <c r="N1268" s="20">
        <v>680</v>
      </c>
      <c r="O1268" s="20" t="s">
        <v>1262</v>
      </c>
      <c r="P1268" s="20" t="s">
        <v>50</v>
      </c>
      <c r="Q1268" s="28"/>
      <c r="R1268" s="22" t="s">
        <v>99</v>
      </c>
      <c r="T1268" s="21" t="s">
        <v>948</v>
      </c>
      <c r="U1268" s="22" t="s">
        <v>99</v>
      </c>
      <c r="V1268" s="46">
        <v>1</v>
      </c>
      <c r="W1268" s="26">
        <f t="shared" si="407"/>
        <v>1</v>
      </c>
      <c r="Y1268" s="21">
        <v>4</v>
      </c>
      <c r="Z1268" s="22">
        <f t="shared" si="388"/>
        <v>680</v>
      </c>
      <c r="AA1268" s="20" t="s">
        <v>2218</v>
      </c>
      <c r="AB1268" s="22">
        <v>1</v>
      </c>
      <c r="AC1268" s="22"/>
      <c r="AD1268" s="22">
        <f t="shared" ref="AD1268:AD1271" si="436">N1268</f>
        <v>680</v>
      </c>
      <c r="AE1268" s="22"/>
      <c r="AF1268" s="22">
        <f t="shared" si="409"/>
        <v>680</v>
      </c>
      <c r="AG1268" s="20"/>
      <c r="AH1268" s="22"/>
      <c r="AI1268" s="22"/>
      <c r="AJ1268" s="22">
        <f t="shared" ref="AJ1268:AJ1271" si="437">N1268</f>
        <v>680</v>
      </c>
      <c r="AK1268" s="22">
        <f>IF(O1268="(传统)XDSL",VLOOKUP(U1268,[2]自营续费率!B:G,6,FALSE)*1,IF(O1268="GPON+XDSL",VLOOKUP(U1268,[2]自营续费率!B:G,6,FALSE)*1,VLOOKUP(U1268,[2]自营续费率!B:G,4,FALSE)*1))</f>
        <v>10</v>
      </c>
      <c r="AL1268" s="22" t="s">
        <v>1309</v>
      </c>
      <c r="AM1268" s="22"/>
      <c r="AN1268" s="22"/>
      <c r="AO1268" s="22" t="s">
        <v>2196</v>
      </c>
      <c r="AP1268" s="22" t="s">
        <v>2202</v>
      </c>
      <c r="AS1268" s="20">
        <f>IF(Y1268&gt;=10,VLOOKUP(U1268,[2]自营提成!C:Z,6,FALSE),VLOOKUP(U1268,[2]自营提成!C:Z,5,FALSE))</f>
        <v>7.0000000000000007E-2</v>
      </c>
      <c r="AT1268" s="20">
        <f t="shared" ref="AT1268" si="438">IF(AD1268*AS1268&gt;0,AD1268*AS1268,AE1268*AS1268)</f>
        <v>47.6</v>
      </c>
      <c r="AU1268" s="20">
        <f>IF(AND(AK1268&lt;0,AK1268+AT1268&lt;0),-AT1268,AK1268)</f>
        <v>10</v>
      </c>
    </row>
    <row r="1269" spans="1:47" x14ac:dyDescent="0.15">
      <c r="A1269" s="21" t="s">
        <v>1273</v>
      </c>
      <c r="B1269" s="20" t="s">
        <v>918</v>
      </c>
      <c r="C1269" s="20" t="s">
        <v>919</v>
      </c>
      <c r="D1269" s="20" t="s">
        <v>936</v>
      </c>
      <c r="E1269" s="20" t="s">
        <v>2108</v>
      </c>
      <c r="F1269" s="20" t="s">
        <v>1250</v>
      </c>
      <c r="G1269" s="20" t="s">
        <v>2232</v>
      </c>
      <c r="H1269" s="20"/>
      <c r="I1269" s="20">
        <v>15913769013</v>
      </c>
      <c r="J1269" s="20" t="s">
        <v>924</v>
      </c>
      <c r="K1269" s="20" t="s">
        <v>1895</v>
      </c>
      <c r="L1269" s="20" t="s">
        <v>1947</v>
      </c>
      <c r="M1269" s="20">
        <v>400</v>
      </c>
      <c r="N1269" s="20">
        <v>400</v>
      </c>
      <c r="O1269" s="20" t="s">
        <v>927</v>
      </c>
      <c r="P1269" s="20" t="s">
        <v>50</v>
      </c>
      <c r="Q1269" s="28"/>
      <c r="R1269" s="21" t="s">
        <v>249</v>
      </c>
      <c r="S1269" s="25" t="s">
        <v>1040</v>
      </c>
      <c r="T1269" s="21" t="s">
        <v>2204</v>
      </c>
      <c r="U1269" s="21"/>
      <c r="V1269" s="46">
        <v>0.5</v>
      </c>
      <c r="W1269" s="26">
        <f t="shared" si="407"/>
        <v>0.5</v>
      </c>
      <c r="Y1269" s="21">
        <v>4</v>
      </c>
      <c r="Z1269" s="22">
        <f t="shared" si="388"/>
        <v>400</v>
      </c>
      <c r="AA1269" s="20" t="s">
        <v>2195</v>
      </c>
      <c r="AB1269" s="22">
        <v>1</v>
      </c>
      <c r="AC1269" s="22"/>
      <c r="AD1269" s="22">
        <f t="shared" si="436"/>
        <v>400</v>
      </c>
      <c r="AE1269" s="22"/>
      <c r="AF1269" s="22">
        <f t="shared" si="409"/>
        <v>400</v>
      </c>
      <c r="AG1269" s="20"/>
      <c r="AH1269" s="22"/>
      <c r="AI1269" s="22"/>
      <c r="AJ1269" s="22">
        <f t="shared" si="437"/>
        <v>400</v>
      </c>
      <c r="AK1269" s="22">
        <f>IF(O1269="(传统)XDSL",VLOOKUP(S1269,[1]续费率明细!C:I,7,FALSE)*1,IF(O1269="GPON+XDSL",VLOOKUP(S1269,[1]续费率明细!C:I,7,FALSE)*1,VLOOKUP(S1269,[1]续费率明细!C:I,5,FALSE)*1))</f>
        <v>-40</v>
      </c>
      <c r="AL1269" s="22" t="s">
        <v>1309</v>
      </c>
      <c r="AM1269" s="22"/>
      <c r="AN1269" s="22"/>
      <c r="AO1269" s="22" t="s">
        <v>2196</v>
      </c>
      <c r="AP1269" s="22" t="s">
        <v>2206</v>
      </c>
      <c r="AS1269" s="20"/>
      <c r="AT1269" s="20"/>
      <c r="AU1269" s="20"/>
    </row>
    <row r="1270" spans="1:47" s="31" customFormat="1" x14ac:dyDescent="0.15">
      <c r="A1270" s="30" t="s">
        <v>1273</v>
      </c>
      <c r="B1270" s="36" t="s">
        <v>918</v>
      </c>
      <c r="C1270" s="36" t="s">
        <v>919</v>
      </c>
      <c r="D1270" s="36" t="s">
        <v>928</v>
      </c>
      <c r="E1270" s="36" t="s">
        <v>1986</v>
      </c>
      <c r="F1270" s="36" t="s">
        <v>1250</v>
      </c>
      <c r="G1270" s="36" t="s">
        <v>2233</v>
      </c>
      <c r="H1270" s="36"/>
      <c r="I1270" s="36">
        <v>15017159711</v>
      </c>
      <c r="J1270" s="36" t="s">
        <v>924</v>
      </c>
      <c r="K1270" s="36" t="s">
        <v>2227</v>
      </c>
      <c r="L1270" s="36" t="s">
        <v>1947</v>
      </c>
      <c r="M1270" s="36">
        <v>400</v>
      </c>
      <c r="N1270" s="36">
        <v>400</v>
      </c>
      <c r="O1270" s="36" t="s">
        <v>1262</v>
      </c>
      <c r="P1270" s="36" t="s">
        <v>50</v>
      </c>
      <c r="Q1270" s="35"/>
      <c r="R1270" s="31" t="s">
        <v>2229</v>
      </c>
      <c r="S1270" s="30"/>
      <c r="T1270" s="30" t="s">
        <v>948</v>
      </c>
      <c r="U1270" s="31" t="s">
        <v>84</v>
      </c>
      <c r="V1270" s="47">
        <v>0.5</v>
      </c>
      <c r="W1270" s="33">
        <f t="shared" si="407"/>
        <v>0.5</v>
      </c>
      <c r="X1270" s="33"/>
      <c r="Y1270" s="30">
        <v>4</v>
      </c>
      <c r="Z1270" s="31">
        <f t="shared" si="388"/>
        <v>400</v>
      </c>
      <c r="AA1270" s="36" t="s">
        <v>2195</v>
      </c>
      <c r="AB1270" s="31">
        <v>1</v>
      </c>
      <c r="AG1270" s="36"/>
      <c r="AL1270" s="31" t="s">
        <v>1871</v>
      </c>
      <c r="AO1270" s="31" t="s">
        <v>2196</v>
      </c>
      <c r="AP1270" s="31" t="s">
        <v>2206</v>
      </c>
      <c r="AS1270" s="36"/>
      <c r="AT1270" s="36"/>
      <c r="AU1270" s="36"/>
    </row>
    <row r="1271" spans="1:47" x14ac:dyDescent="0.15">
      <c r="A1271" s="21" t="s">
        <v>1273</v>
      </c>
      <c r="B1271" s="20" t="s">
        <v>918</v>
      </c>
      <c r="C1271" s="20" t="s">
        <v>919</v>
      </c>
      <c r="D1271" s="20" t="s">
        <v>973</v>
      </c>
      <c r="E1271" s="20" t="s">
        <v>974</v>
      </c>
      <c r="F1271" s="20" t="s">
        <v>1250</v>
      </c>
      <c r="G1271" s="20" t="s">
        <v>2234</v>
      </c>
      <c r="H1271" s="20"/>
      <c r="I1271" s="20">
        <v>13686697277</v>
      </c>
      <c r="J1271" s="20" t="s">
        <v>924</v>
      </c>
      <c r="K1271" s="20" t="s">
        <v>1941</v>
      </c>
      <c r="L1271" s="20" t="s">
        <v>1918</v>
      </c>
      <c r="M1271" s="20">
        <v>680</v>
      </c>
      <c r="N1271" s="20">
        <v>680</v>
      </c>
      <c r="O1271" s="20" t="s">
        <v>927</v>
      </c>
      <c r="P1271" s="20" t="s">
        <v>50</v>
      </c>
      <c r="Q1271" s="28"/>
      <c r="R1271" s="21" t="s">
        <v>249</v>
      </c>
      <c r="S1271" s="25" t="s">
        <v>1955</v>
      </c>
      <c r="T1271" s="21" t="s">
        <v>2198</v>
      </c>
      <c r="U1271" s="21" t="s">
        <v>522</v>
      </c>
      <c r="V1271" s="46">
        <v>1</v>
      </c>
      <c r="W1271" s="26">
        <f t="shared" si="407"/>
        <v>1</v>
      </c>
      <c r="Y1271" s="21">
        <v>4</v>
      </c>
      <c r="Z1271" s="22">
        <f t="shared" si="388"/>
        <v>680</v>
      </c>
      <c r="AA1271" s="20" t="s">
        <v>2195</v>
      </c>
      <c r="AB1271" s="22">
        <v>1</v>
      </c>
      <c r="AC1271" s="22"/>
      <c r="AD1271" s="22">
        <f t="shared" si="436"/>
        <v>680</v>
      </c>
      <c r="AE1271" s="22"/>
      <c r="AF1271" s="22">
        <f t="shared" si="409"/>
        <v>680</v>
      </c>
      <c r="AG1271" s="20"/>
      <c r="AH1271" s="22"/>
      <c r="AI1271" s="22"/>
      <c r="AJ1271" s="22">
        <f t="shared" si="437"/>
        <v>680</v>
      </c>
      <c r="AK1271" s="22">
        <f>IF(O1271="(传统)XDSL",VLOOKUP(S1271,[2]直销续费率明细!C:I,7,FALSE)*1,IF(O1271="GPON+XDSL",VLOOKUP(S1271,[2]直销续费率明细!C:I,7,FALSE)*1,VLOOKUP(S1271,[2]直销续费率明细!C:I,5,FALSE)*1))</f>
        <v>-20</v>
      </c>
      <c r="AL1271" s="22" t="s">
        <v>1300</v>
      </c>
      <c r="AM1271" s="22"/>
      <c r="AN1271" s="22"/>
      <c r="AO1271" s="22" t="s">
        <v>2196</v>
      </c>
      <c r="AP1271" s="22" t="s">
        <v>2202</v>
      </c>
      <c r="AS1271" s="20">
        <f>IF(Y1271&gt;=10,VLOOKUP(U1271,[2]提成计算!B:T,19,FALSE),VLOOKUP(U1271,[2]提成计算!B:T,18,FALSE))</f>
        <v>0.06</v>
      </c>
      <c r="AT1271" s="20">
        <f t="shared" ref="AT1271" si="439">IF(AD1271*AS1271&gt;0,AD1271*AS1271,AE1271*AS1271)</f>
        <v>40.799999999999997</v>
      </c>
      <c r="AU1271" s="20">
        <f t="shared" ref="AU1271" si="440">IF(AND(AK1271&lt;0,AK1271+AT1271&lt;0),-AT1271,AK1271)</f>
        <v>-20</v>
      </c>
    </row>
    <row r="1272" spans="1:47" x14ac:dyDescent="0.15">
      <c r="A1272" s="21" t="s">
        <v>1273</v>
      </c>
      <c r="B1272" s="20" t="s">
        <v>918</v>
      </c>
      <c r="C1272" s="20" t="s">
        <v>919</v>
      </c>
      <c r="D1272" s="20" t="s">
        <v>920</v>
      </c>
      <c r="E1272" s="20" t="s">
        <v>965</v>
      </c>
      <c r="F1272" s="20" t="s">
        <v>1250</v>
      </c>
      <c r="G1272" s="20" t="s">
        <v>2235</v>
      </c>
      <c r="H1272" s="20"/>
      <c r="I1272" s="20">
        <v>15817514368</v>
      </c>
      <c r="J1272" s="20" t="s">
        <v>1268</v>
      </c>
      <c r="K1272" s="20" t="s">
        <v>2236</v>
      </c>
      <c r="L1272" s="20" t="s">
        <v>1376</v>
      </c>
      <c r="M1272" s="20">
        <v>1088</v>
      </c>
      <c r="N1272" s="20">
        <v>1088</v>
      </c>
      <c r="O1272" s="20" t="s">
        <v>927</v>
      </c>
      <c r="P1272" s="20" t="s">
        <v>50</v>
      </c>
      <c r="Q1272" s="28"/>
      <c r="R1272" s="21" t="s">
        <v>161</v>
      </c>
      <c r="S1272" s="21"/>
      <c r="T1272" s="21" t="s">
        <v>2198</v>
      </c>
      <c r="U1272" s="21" t="s">
        <v>742</v>
      </c>
      <c r="V1272" s="46">
        <v>1</v>
      </c>
      <c r="W1272" s="26">
        <f t="shared" si="407"/>
        <v>1</v>
      </c>
      <c r="X1272" s="26">
        <f t="shared" si="415"/>
        <v>1</v>
      </c>
      <c r="Y1272" s="21">
        <v>10</v>
      </c>
      <c r="Z1272" s="22">
        <f t="shared" si="388"/>
        <v>1088</v>
      </c>
      <c r="AA1272" s="20" t="s">
        <v>2195</v>
      </c>
      <c r="AB1272" s="22"/>
      <c r="AC1272" s="22">
        <v>1</v>
      </c>
      <c r="AD1272" s="22"/>
      <c r="AE1272" s="22">
        <f t="shared" ref="AE1272:AE1275" si="441">N1272</f>
        <v>1088</v>
      </c>
      <c r="AF1272" s="22">
        <f t="shared" si="409"/>
        <v>1088</v>
      </c>
      <c r="AG1272" s="20">
        <f>N1272</f>
        <v>1088</v>
      </c>
      <c r="AH1272" s="20" t="str">
        <f>VLOOKUP(U1272,[1]提成计算!B:I,8,FALSE)</f>
        <v xml:space="preserve"> </v>
      </c>
      <c r="AI1272" s="20"/>
      <c r="AJ1272" s="22"/>
      <c r="AK1272" s="22"/>
      <c r="AM1272" s="22"/>
      <c r="AN1272" s="22"/>
      <c r="AO1272" s="22" t="s">
        <v>2196</v>
      </c>
      <c r="AP1272" s="22" t="s">
        <v>1301</v>
      </c>
      <c r="AS1272" s="20"/>
      <c r="AT1272" s="20"/>
      <c r="AU1272" s="20"/>
    </row>
    <row r="1273" spans="1:47" x14ac:dyDescent="0.15">
      <c r="A1273" s="21" t="s">
        <v>1273</v>
      </c>
      <c r="B1273" s="20" t="s">
        <v>918</v>
      </c>
      <c r="C1273" s="20" t="s">
        <v>919</v>
      </c>
      <c r="D1273" s="20" t="s">
        <v>920</v>
      </c>
      <c r="E1273" s="20" t="s">
        <v>1975</v>
      </c>
      <c r="F1273" s="20" t="s">
        <v>1250</v>
      </c>
      <c r="G1273" s="20" t="s">
        <v>2237</v>
      </c>
      <c r="H1273" s="20"/>
      <c r="I1273" s="20">
        <v>13602356718</v>
      </c>
      <c r="J1273" s="20" t="s">
        <v>924</v>
      </c>
      <c r="K1273" s="20" t="s">
        <v>2018</v>
      </c>
      <c r="L1273" s="20" t="s">
        <v>1299</v>
      </c>
      <c r="M1273" s="20">
        <v>888</v>
      </c>
      <c r="N1273" s="20">
        <v>888</v>
      </c>
      <c r="O1273" s="20" t="s">
        <v>2098</v>
      </c>
      <c r="P1273" s="20" t="s">
        <v>50</v>
      </c>
      <c r="Q1273" s="28"/>
      <c r="R1273" s="21" t="s">
        <v>161</v>
      </c>
      <c r="S1273" s="25" t="s">
        <v>1392</v>
      </c>
      <c r="T1273" s="21" t="s">
        <v>53</v>
      </c>
      <c r="U1273" s="21" t="s">
        <v>444</v>
      </c>
      <c r="V1273" s="46">
        <v>1</v>
      </c>
      <c r="W1273" s="26">
        <f t="shared" si="407"/>
        <v>1</v>
      </c>
      <c r="Y1273" s="21">
        <v>12</v>
      </c>
      <c r="Z1273" s="22">
        <f t="shared" si="388"/>
        <v>888</v>
      </c>
      <c r="AA1273" s="20" t="s">
        <v>2195</v>
      </c>
      <c r="AB1273" s="22"/>
      <c r="AC1273" s="22">
        <v>1</v>
      </c>
      <c r="AD1273" s="22"/>
      <c r="AE1273" s="22">
        <f t="shared" si="441"/>
        <v>888</v>
      </c>
      <c r="AF1273" s="22">
        <f t="shared" si="409"/>
        <v>888</v>
      </c>
      <c r="AG1273" s="20"/>
      <c r="AH1273" s="22"/>
      <c r="AI1273" s="22"/>
      <c r="AJ1273" s="22">
        <f t="shared" ref="AJ1273:AJ1276" si="442">N1273</f>
        <v>888</v>
      </c>
      <c r="AK1273" s="22"/>
      <c r="AL1273" s="22" t="s">
        <v>1871</v>
      </c>
      <c r="AM1273" s="22"/>
      <c r="AN1273" s="22"/>
      <c r="AO1273" s="22" t="s">
        <v>2216</v>
      </c>
      <c r="AP1273" s="22" t="s">
        <v>1301</v>
      </c>
      <c r="AS1273" s="20">
        <f>IF(Y1273&gt;=10,VLOOKUP(U1273,[2]提成计算!B:T,19,FALSE),VLOOKUP(U1273,[2]提成计算!B:T,18,FALSE))</f>
        <v>0.1</v>
      </c>
      <c r="AT1273" s="20">
        <f t="shared" si="411"/>
        <v>88.800000000000011</v>
      </c>
      <c r="AU1273" s="20">
        <f t="shared" si="413"/>
        <v>0</v>
      </c>
    </row>
    <row r="1274" spans="1:47" x14ac:dyDescent="0.15">
      <c r="A1274" s="21" t="s">
        <v>1273</v>
      </c>
      <c r="B1274" s="20" t="s">
        <v>918</v>
      </c>
      <c r="C1274" s="20" t="s">
        <v>919</v>
      </c>
      <c r="D1274" s="20" t="s">
        <v>920</v>
      </c>
      <c r="E1274" s="20" t="s">
        <v>965</v>
      </c>
      <c r="F1274" s="20" t="s">
        <v>1250</v>
      </c>
      <c r="G1274" s="20" t="s">
        <v>2238</v>
      </c>
      <c r="H1274" s="20"/>
      <c r="I1274" s="20">
        <v>15893935757</v>
      </c>
      <c r="J1274" s="20" t="s">
        <v>924</v>
      </c>
      <c r="K1274" s="20" t="s">
        <v>2018</v>
      </c>
      <c r="L1274" s="20" t="s">
        <v>2137</v>
      </c>
      <c r="M1274" s="20">
        <v>1408</v>
      </c>
      <c r="N1274" s="20">
        <v>1408</v>
      </c>
      <c r="O1274" s="20" t="s">
        <v>927</v>
      </c>
      <c r="P1274" s="20" t="s">
        <v>50</v>
      </c>
      <c r="Q1274" s="28"/>
      <c r="R1274" s="21" t="s">
        <v>161</v>
      </c>
      <c r="S1274" s="25" t="s">
        <v>2239</v>
      </c>
      <c r="T1274" s="21" t="s">
        <v>53</v>
      </c>
      <c r="U1274" s="21" t="s">
        <v>444</v>
      </c>
      <c r="V1274" s="46">
        <v>1</v>
      </c>
      <c r="W1274" s="26">
        <f t="shared" si="407"/>
        <v>1</v>
      </c>
      <c r="Y1274" s="21">
        <v>12</v>
      </c>
      <c r="Z1274" s="22">
        <f t="shared" si="388"/>
        <v>1408</v>
      </c>
      <c r="AA1274" s="20" t="s">
        <v>2218</v>
      </c>
      <c r="AB1274" s="22"/>
      <c r="AC1274" s="22">
        <v>1</v>
      </c>
      <c r="AD1274" s="22"/>
      <c r="AE1274" s="22">
        <f t="shared" si="441"/>
        <v>1408</v>
      </c>
      <c r="AF1274" s="22">
        <f t="shared" si="409"/>
        <v>1408</v>
      </c>
      <c r="AG1274" s="20"/>
      <c r="AH1274" s="22"/>
      <c r="AI1274" s="22"/>
      <c r="AJ1274" s="22">
        <f t="shared" si="442"/>
        <v>1408</v>
      </c>
      <c r="AK1274" s="22">
        <f>IF(O1274="(传统)XDSL",VLOOKUP(S1274,[2]直销续费率明细!C:I,7,FALSE)*1,IF(O1274="GPON+XDSL",VLOOKUP(S1274,[2]直销续费率明细!C:I,7,FALSE)*1,VLOOKUP(S1274,[2]直销续费率明细!C:I,5,FALSE)*1))</f>
        <v>-40</v>
      </c>
      <c r="AL1274" s="22" t="s">
        <v>1300</v>
      </c>
      <c r="AM1274" s="22"/>
      <c r="AN1274" s="22"/>
      <c r="AO1274" s="22" t="s">
        <v>2216</v>
      </c>
      <c r="AP1274" s="22" t="s">
        <v>1301</v>
      </c>
      <c r="AS1274" s="20">
        <f>IF(Y1274&gt;=10,VLOOKUP(U1274,[2]提成计算!B:T,19,FALSE),VLOOKUP(U1274,[2]提成计算!B:T,18,FALSE))</f>
        <v>0.1</v>
      </c>
      <c r="AT1274" s="20">
        <f t="shared" si="411"/>
        <v>140.80000000000001</v>
      </c>
      <c r="AU1274" s="20">
        <f t="shared" ref="AU1274:AU1275" si="443">IF(AND(AK1274&lt;0,AK1274+AT1274&lt;0),-AT1274,AK1274)</f>
        <v>-40</v>
      </c>
    </row>
    <row r="1275" spans="1:47" x14ac:dyDescent="0.15">
      <c r="A1275" s="21" t="s">
        <v>1273</v>
      </c>
      <c r="B1275" s="20" t="s">
        <v>918</v>
      </c>
      <c r="C1275" s="20" t="s">
        <v>919</v>
      </c>
      <c r="D1275" s="20" t="s">
        <v>920</v>
      </c>
      <c r="E1275" s="20" t="s">
        <v>979</v>
      </c>
      <c r="F1275" s="20" t="s">
        <v>1250</v>
      </c>
      <c r="G1275" s="20" t="s">
        <v>2240</v>
      </c>
      <c r="H1275" s="20"/>
      <c r="I1275" s="20">
        <v>13532324364</v>
      </c>
      <c r="J1275" s="20" t="s">
        <v>924</v>
      </c>
      <c r="K1275" s="20" t="s">
        <v>160</v>
      </c>
      <c r="L1275" s="20" t="s">
        <v>1299</v>
      </c>
      <c r="M1275" s="20">
        <v>888</v>
      </c>
      <c r="N1275" s="20">
        <v>888</v>
      </c>
      <c r="O1275" s="20" t="s">
        <v>927</v>
      </c>
      <c r="P1275" s="20" t="s">
        <v>50</v>
      </c>
      <c r="Q1275" s="28"/>
      <c r="R1275" s="21" t="s">
        <v>161</v>
      </c>
      <c r="S1275" s="25" t="s">
        <v>981</v>
      </c>
      <c r="T1275" s="21" t="s">
        <v>53</v>
      </c>
      <c r="U1275" s="21" t="s">
        <v>162</v>
      </c>
      <c r="V1275" s="46">
        <v>1</v>
      </c>
      <c r="W1275" s="26">
        <f t="shared" si="407"/>
        <v>1</v>
      </c>
      <c r="Y1275" s="21">
        <v>12</v>
      </c>
      <c r="Z1275" s="22">
        <f t="shared" si="388"/>
        <v>888</v>
      </c>
      <c r="AA1275" s="20" t="s">
        <v>2218</v>
      </c>
      <c r="AB1275" s="22"/>
      <c r="AC1275" s="22">
        <v>1</v>
      </c>
      <c r="AD1275" s="22"/>
      <c r="AE1275" s="22">
        <f t="shared" si="441"/>
        <v>888</v>
      </c>
      <c r="AF1275" s="22">
        <f t="shared" si="409"/>
        <v>888</v>
      </c>
      <c r="AG1275" s="20"/>
      <c r="AH1275" s="22"/>
      <c r="AI1275" s="22"/>
      <c r="AJ1275" s="22">
        <f t="shared" si="442"/>
        <v>888</v>
      </c>
      <c r="AK1275" s="22">
        <f>IF(O1275="(传统)XDSL",VLOOKUP(S1275,[2]直销续费率明细!C:I,7,FALSE)*1,IF(O1275="GPON+XDSL",VLOOKUP(S1275,[2]直销续费率明细!C:I,7,FALSE)*1,VLOOKUP(S1275,[2]直销续费率明细!C:I,5,FALSE)*1))</f>
        <v>-40</v>
      </c>
      <c r="AL1275" s="22" t="s">
        <v>1309</v>
      </c>
      <c r="AM1275" s="22"/>
      <c r="AN1275" s="22"/>
      <c r="AO1275" s="22" t="s">
        <v>2216</v>
      </c>
      <c r="AP1275" s="22" t="s">
        <v>1301</v>
      </c>
      <c r="AS1275" s="20">
        <f>IF(Y1275&gt;=10,VLOOKUP(U1275,[2]提成计算!B:T,19,FALSE),VLOOKUP(U1275,[2]提成计算!B:T,18,FALSE))</f>
        <v>0.09</v>
      </c>
      <c r="AT1275" s="20">
        <f t="shared" si="411"/>
        <v>79.92</v>
      </c>
      <c r="AU1275" s="20">
        <f t="shared" si="443"/>
        <v>-40</v>
      </c>
    </row>
    <row r="1276" spans="1:47" x14ac:dyDescent="0.15">
      <c r="A1276" s="21" t="s">
        <v>1273</v>
      </c>
      <c r="B1276" s="20" t="s">
        <v>918</v>
      </c>
      <c r="C1276" s="20" t="s">
        <v>919</v>
      </c>
      <c r="D1276" s="20" t="s">
        <v>941</v>
      </c>
      <c r="E1276" s="20" t="s">
        <v>942</v>
      </c>
      <c r="F1276" s="20" t="s">
        <v>1250</v>
      </c>
      <c r="G1276" s="20" t="s">
        <v>2241</v>
      </c>
      <c r="H1276" s="20"/>
      <c r="I1276" s="20">
        <v>15989628668</v>
      </c>
      <c r="J1276" s="20" t="s">
        <v>924</v>
      </c>
      <c r="K1276" s="20" t="s">
        <v>166</v>
      </c>
      <c r="L1276" s="20" t="s">
        <v>1918</v>
      </c>
      <c r="M1276" s="20">
        <v>680</v>
      </c>
      <c r="N1276" s="20">
        <v>680</v>
      </c>
      <c r="O1276" s="20" t="s">
        <v>1262</v>
      </c>
      <c r="P1276" s="20" t="s">
        <v>50</v>
      </c>
      <c r="Q1276" s="28"/>
      <c r="R1276" s="21" t="s">
        <v>99</v>
      </c>
      <c r="S1276" s="25" t="s">
        <v>945</v>
      </c>
      <c r="T1276" s="21" t="s">
        <v>2242</v>
      </c>
      <c r="U1276" s="21"/>
      <c r="V1276" s="46">
        <v>1</v>
      </c>
      <c r="W1276" s="26">
        <f t="shared" si="407"/>
        <v>1</v>
      </c>
      <c r="Y1276" s="21">
        <v>4</v>
      </c>
      <c r="Z1276" s="22">
        <f t="shared" si="388"/>
        <v>680</v>
      </c>
      <c r="AA1276" s="20" t="s">
        <v>2218</v>
      </c>
      <c r="AB1276" s="22">
        <v>1</v>
      </c>
      <c r="AC1276" s="22"/>
      <c r="AD1276" s="22">
        <f>N1276</f>
        <v>680</v>
      </c>
      <c r="AE1276" s="22"/>
      <c r="AF1276" s="22">
        <f t="shared" si="409"/>
        <v>680</v>
      </c>
      <c r="AG1276" s="20"/>
      <c r="AH1276" s="22"/>
      <c r="AI1276" s="22"/>
      <c r="AJ1276" s="22">
        <f t="shared" si="442"/>
        <v>680</v>
      </c>
      <c r="AK1276" s="22">
        <f>IF(O1276="(传统)XDSL",VLOOKUP(S1276,[1]续费率明细!C:I,7,FALSE)*1,IF(O1276="GPON+XDSL",VLOOKUP(S1276,[1]续费率明细!C:I,7,FALSE)*1,VLOOKUP(S1276,[1]续费率明细!C:I,5,FALSE)*1))</f>
        <v>25</v>
      </c>
      <c r="AL1276" s="22" t="s">
        <v>1309</v>
      </c>
      <c r="AM1276" s="22"/>
      <c r="AN1276" s="22"/>
      <c r="AO1276" s="22" t="s">
        <v>2196</v>
      </c>
      <c r="AP1276" s="22" t="s">
        <v>2202</v>
      </c>
      <c r="AS1276" s="20"/>
      <c r="AT1276" s="20"/>
      <c r="AU1276" s="20"/>
    </row>
    <row r="1277" spans="1:47" x14ac:dyDescent="0.15">
      <c r="A1277" s="21" t="s">
        <v>1273</v>
      </c>
      <c r="B1277" s="20" t="s">
        <v>918</v>
      </c>
      <c r="C1277" s="20" t="s">
        <v>919</v>
      </c>
      <c r="D1277" s="20" t="s">
        <v>941</v>
      </c>
      <c r="E1277" s="20" t="s">
        <v>1339</v>
      </c>
      <c r="F1277" s="20" t="s">
        <v>1250</v>
      </c>
      <c r="G1277" s="20" t="s">
        <v>2243</v>
      </c>
      <c r="H1277" s="20"/>
      <c r="I1277" s="20">
        <v>13927681719</v>
      </c>
      <c r="J1277" s="20" t="s">
        <v>1268</v>
      </c>
      <c r="K1277" s="20" t="s">
        <v>1260</v>
      </c>
      <c r="L1277" s="20" t="s">
        <v>1358</v>
      </c>
      <c r="M1277" s="20">
        <v>1088</v>
      </c>
      <c r="N1277" s="20">
        <v>1088</v>
      </c>
      <c r="O1277" s="20" t="s">
        <v>927</v>
      </c>
      <c r="P1277" s="20" t="s">
        <v>50</v>
      </c>
      <c r="Q1277" s="28"/>
      <c r="R1277" s="21" t="s">
        <v>99</v>
      </c>
      <c r="S1277" s="21"/>
      <c r="T1277" s="21" t="s">
        <v>53</v>
      </c>
      <c r="U1277" s="21" t="s">
        <v>1903</v>
      </c>
      <c r="V1277" s="46">
        <v>1</v>
      </c>
      <c r="W1277" s="26">
        <f t="shared" si="407"/>
        <v>1</v>
      </c>
      <c r="X1277" s="26">
        <f t="shared" si="415"/>
        <v>1</v>
      </c>
      <c r="Y1277" s="21">
        <v>10</v>
      </c>
      <c r="Z1277" s="22">
        <f t="shared" si="388"/>
        <v>1088</v>
      </c>
      <c r="AA1277" s="20" t="s">
        <v>2195</v>
      </c>
      <c r="AB1277" s="22"/>
      <c r="AC1277" s="22">
        <v>1</v>
      </c>
      <c r="AD1277" s="22"/>
      <c r="AE1277" s="22">
        <f t="shared" ref="AE1277:AE1278" si="444">N1277</f>
        <v>1088</v>
      </c>
      <c r="AF1277" s="22">
        <f t="shared" si="409"/>
        <v>1088</v>
      </c>
      <c r="AG1277" s="20">
        <f>N1277</f>
        <v>1088</v>
      </c>
      <c r="AH1277" s="20" t="str">
        <f>VLOOKUP(U1277,[1]提成计算!B:I,8,FALSE)</f>
        <v xml:space="preserve"> </v>
      </c>
      <c r="AI1277" s="20"/>
      <c r="AJ1277" s="22"/>
      <c r="AK1277" s="22"/>
      <c r="AM1277" s="22"/>
      <c r="AN1277" s="22"/>
      <c r="AO1277" s="22" t="s">
        <v>2196</v>
      </c>
      <c r="AP1277" s="22" t="s">
        <v>1301</v>
      </c>
      <c r="AS1277" s="20"/>
      <c r="AT1277" s="20"/>
      <c r="AU1277" s="20"/>
    </row>
    <row r="1278" spans="1:47" x14ac:dyDescent="0.15">
      <c r="A1278" s="21" t="s">
        <v>1273</v>
      </c>
      <c r="B1278" s="20" t="s">
        <v>918</v>
      </c>
      <c r="C1278" s="20" t="s">
        <v>919</v>
      </c>
      <c r="D1278" s="20" t="s">
        <v>920</v>
      </c>
      <c r="E1278" s="20" t="s">
        <v>1923</v>
      </c>
      <c r="F1278" s="20" t="s">
        <v>1250</v>
      </c>
      <c r="G1278" s="20" t="s">
        <v>2244</v>
      </c>
      <c r="H1278" s="20"/>
      <c r="I1278" s="20">
        <v>13712139812</v>
      </c>
      <c r="J1278" s="20" t="s">
        <v>924</v>
      </c>
      <c r="K1278" s="20" t="s">
        <v>160</v>
      </c>
      <c r="L1278" s="20" t="s">
        <v>1299</v>
      </c>
      <c r="M1278" s="20">
        <v>888</v>
      </c>
      <c r="N1278" s="20">
        <v>888</v>
      </c>
      <c r="O1278" s="20" t="s">
        <v>927</v>
      </c>
      <c r="P1278" s="20" t="s">
        <v>50</v>
      </c>
      <c r="Q1278" s="28"/>
      <c r="R1278" s="21" t="s">
        <v>161</v>
      </c>
      <c r="S1278" s="25" t="s">
        <v>1392</v>
      </c>
      <c r="T1278" s="21" t="s">
        <v>53</v>
      </c>
      <c r="U1278" s="21" t="s">
        <v>162</v>
      </c>
      <c r="V1278" s="46">
        <v>1</v>
      </c>
      <c r="W1278" s="26">
        <f t="shared" si="407"/>
        <v>1</v>
      </c>
      <c r="Y1278" s="21">
        <v>12</v>
      </c>
      <c r="Z1278" s="22">
        <f t="shared" ref="Z1278:Z1341" si="445">N1278</f>
        <v>888</v>
      </c>
      <c r="AA1278" s="20" t="s">
        <v>2195</v>
      </c>
      <c r="AB1278" s="22"/>
      <c r="AC1278" s="22">
        <v>1</v>
      </c>
      <c r="AD1278" s="22"/>
      <c r="AE1278" s="22">
        <f t="shared" si="444"/>
        <v>888</v>
      </c>
      <c r="AF1278" s="22">
        <f t="shared" si="409"/>
        <v>888</v>
      </c>
      <c r="AG1278" s="20"/>
      <c r="AH1278" s="22"/>
      <c r="AI1278" s="22"/>
      <c r="AJ1278" s="22">
        <f t="shared" ref="AJ1278" si="446">N1278</f>
        <v>888</v>
      </c>
      <c r="AK1278" s="22">
        <f>IF(O1278="(传统)XDSL",VLOOKUP(S1278,[2]直销续费率明细!C:I,7,FALSE)*1,IF(O1278="GPON+XDSL",VLOOKUP(S1278,[2]直销续费率明细!C:I,7,FALSE)*1,VLOOKUP(S1278,[2]直销续费率明细!C:I,5,FALSE)*1))</f>
        <v>0</v>
      </c>
      <c r="AL1278" s="22" t="s">
        <v>1309</v>
      </c>
      <c r="AM1278" s="22"/>
      <c r="AN1278" s="22"/>
      <c r="AO1278" s="22" t="s">
        <v>2216</v>
      </c>
      <c r="AP1278" s="22" t="s">
        <v>1301</v>
      </c>
      <c r="AS1278" s="20">
        <f>IF(Y1278&gt;=10,VLOOKUP(U1278,[2]提成计算!B:T,19,FALSE),VLOOKUP(U1278,[2]提成计算!B:T,18,FALSE))</f>
        <v>0.09</v>
      </c>
      <c r="AT1278" s="20">
        <f t="shared" ref="AT1278" si="447">IF(AD1278*AS1278&gt;0,AD1278*AS1278,AE1278*AS1278)</f>
        <v>79.92</v>
      </c>
      <c r="AU1278" s="20">
        <f t="shared" ref="AU1278" si="448">IF(AND(AK1278&lt;0,AK1278+AT1278&lt;0),-AT1278,AK1278)</f>
        <v>0</v>
      </c>
    </row>
    <row r="1279" spans="1:47" s="31" customFormat="1" x14ac:dyDescent="0.15">
      <c r="A1279" s="30" t="s">
        <v>1273</v>
      </c>
      <c r="B1279" s="36" t="s">
        <v>918</v>
      </c>
      <c r="C1279" s="36" t="s">
        <v>919</v>
      </c>
      <c r="D1279" s="36" t="s">
        <v>920</v>
      </c>
      <c r="E1279" s="36" t="s">
        <v>2245</v>
      </c>
      <c r="F1279" s="36" t="s">
        <v>1250</v>
      </c>
      <c r="G1279" s="36" t="s">
        <v>2246</v>
      </c>
      <c r="H1279" s="36"/>
      <c r="I1279" s="36">
        <v>13902394612</v>
      </c>
      <c r="J1279" s="36" t="s">
        <v>924</v>
      </c>
      <c r="K1279" s="36" t="s">
        <v>1294</v>
      </c>
      <c r="L1279" s="36" t="s">
        <v>1299</v>
      </c>
      <c r="M1279" s="36">
        <v>888</v>
      </c>
      <c r="N1279" s="36">
        <v>888</v>
      </c>
      <c r="O1279" s="36" t="s">
        <v>927</v>
      </c>
      <c r="P1279" s="36" t="s">
        <v>50</v>
      </c>
      <c r="Q1279" s="35"/>
      <c r="R1279" s="31" t="s">
        <v>2247</v>
      </c>
      <c r="S1279" s="30"/>
      <c r="T1279" s="30" t="s">
        <v>948</v>
      </c>
      <c r="U1279" s="31" t="s">
        <v>161</v>
      </c>
      <c r="V1279" s="47">
        <v>1</v>
      </c>
      <c r="W1279" s="33">
        <f t="shared" si="407"/>
        <v>1</v>
      </c>
      <c r="X1279" s="33"/>
      <c r="Y1279" s="30">
        <v>12</v>
      </c>
      <c r="Z1279" s="31">
        <f t="shared" si="445"/>
        <v>888</v>
      </c>
      <c r="AA1279" s="36" t="s">
        <v>2218</v>
      </c>
      <c r="AC1279" s="31">
        <v>1</v>
      </c>
      <c r="AG1279" s="36"/>
      <c r="AL1279" s="31" t="s">
        <v>1309</v>
      </c>
      <c r="AO1279" s="31" t="s">
        <v>2216</v>
      </c>
      <c r="AP1279" s="31" t="s">
        <v>1301</v>
      </c>
      <c r="AS1279" s="36"/>
      <c r="AT1279" s="36"/>
      <c r="AU1279" s="36"/>
    </row>
    <row r="1280" spans="1:47" x14ac:dyDescent="0.15">
      <c r="A1280" s="21" t="s">
        <v>1273</v>
      </c>
      <c r="B1280" s="20" t="s">
        <v>918</v>
      </c>
      <c r="C1280" s="20" t="s">
        <v>919</v>
      </c>
      <c r="D1280" s="20" t="s">
        <v>941</v>
      </c>
      <c r="E1280" s="20" t="s">
        <v>1487</v>
      </c>
      <c r="F1280" s="20" t="s">
        <v>1250</v>
      </c>
      <c r="G1280" s="20" t="s">
        <v>2248</v>
      </c>
      <c r="H1280" s="20"/>
      <c r="I1280" s="20">
        <v>13929487198</v>
      </c>
      <c r="J1280" s="20" t="s">
        <v>1275</v>
      </c>
      <c r="K1280" s="20" t="s">
        <v>209</v>
      </c>
      <c r="L1280" s="20" t="s">
        <v>1277</v>
      </c>
      <c r="M1280" s="20">
        <v>374</v>
      </c>
      <c r="N1280" s="20">
        <v>50</v>
      </c>
      <c r="O1280" s="20" t="s">
        <v>927</v>
      </c>
      <c r="P1280" s="20" t="s">
        <v>50</v>
      </c>
      <c r="Q1280" s="28"/>
      <c r="R1280" s="21" t="s">
        <v>99</v>
      </c>
      <c r="S1280" s="21"/>
      <c r="T1280" s="21" t="s">
        <v>53</v>
      </c>
      <c r="U1280" s="21" t="s">
        <v>210</v>
      </c>
      <c r="V1280" s="46"/>
      <c r="Y1280" s="21">
        <v>2</v>
      </c>
      <c r="Z1280" s="22">
        <f t="shared" si="445"/>
        <v>50</v>
      </c>
      <c r="AA1280" s="20" t="s">
        <v>2218</v>
      </c>
      <c r="AB1280" s="22"/>
      <c r="AC1280" s="22"/>
      <c r="AD1280" s="22"/>
      <c r="AE1280" s="22"/>
      <c r="AF1280" s="22"/>
      <c r="AG1280" s="20"/>
      <c r="AH1280" s="22"/>
      <c r="AI1280" s="22"/>
      <c r="AJ1280" s="22"/>
      <c r="AK1280" s="22"/>
      <c r="AM1280" s="22"/>
      <c r="AN1280" s="22"/>
      <c r="AO1280" s="22" t="s">
        <v>2216</v>
      </c>
      <c r="AP1280" s="22">
        <v>0</v>
      </c>
      <c r="AS1280" s="20"/>
      <c r="AT1280" s="20"/>
      <c r="AU1280" s="20"/>
    </row>
    <row r="1281" spans="1:47" x14ac:dyDescent="0.15">
      <c r="A1281" s="21" t="s">
        <v>1273</v>
      </c>
      <c r="B1281" s="20" t="s">
        <v>918</v>
      </c>
      <c r="C1281" s="20" t="s">
        <v>919</v>
      </c>
      <c r="D1281" s="20" t="s">
        <v>928</v>
      </c>
      <c r="E1281" s="20" t="s">
        <v>929</v>
      </c>
      <c r="F1281" s="20" t="s">
        <v>1250</v>
      </c>
      <c r="G1281" s="20" t="s">
        <v>2249</v>
      </c>
      <c r="H1281" s="20"/>
      <c r="I1281" s="20">
        <v>13711893640</v>
      </c>
      <c r="J1281" s="20" t="s">
        <v>1268</v>
      </c>
      <c r="K1281" s="20" t="s">
        <v>1971</v>
      </c>
      <c r="L1281" s="20" t="s">
        <v>1898</v>
      </c>
      <c r="M1281" s="20">
        <v>1398</v>
      </c>
      <c r="N1281" s="20">
        <v>1398</v>
      </c>
      <c r="O1281" s="20" t="s">
        <v>927</v>
      </c>
      <c r="P1281" s="20" t="s">
        <v>50</v>
      </c>
      <c r="Q1281" s="28"/>
      <c r="R1281" s="21" t="s">
        <v>84</v>
      </c>
      <c r="S1281" s="21" t="s">
        <v>84</v>
      </c>
      <c r="T1281" s="21" t="s">
        <v>53</v>
      </c>
      <c r="U1281" s="21" t="s">
        <v>957</v>
      </c>
      <c r="V1281" s="46">
        <v>1</v>
      </c>
      <c r="W1281" s="26">
        <f t="shared" ref="W1281:W1320" si="449">V1281</f>
        <v>1</v>
      </c>
      <c r="X1281" s="26">
        <f t="shared" ref="X1281:X1320" si="450">V1281</f>
        <v>1</v>
      </c>
      <c r="Y1281" s="21">
        <v>20</v>
      </c>
      <c r="Z1281" s="22">
        <f t="shared" si="445"/>
        <v>1398</v>
      </c>
      <c r="AA1281" s="20" t="s">
        <v>2195</v>
      </c>
      <c r="AB1281" s="22"/>
      <c r="AC1281" s="22">
        <v>1</v>
      </c>
      <c r="AD1281" s="22"/>
      <c r="AE1281" s="22">
        <f t="shared" ref="AE1281:AE1282" si="451">N1281</f>
        <v>1398</v>
      </c>
      <c r="AF1281" s="22">
        <f t="shared" ref="AF1281:AF1319" si="452">N1281</f>
        <v>1398</v>
      </c>
      <c r="AG1281" s="20">
        <f>N1281</f>
        <v>1398</v>
      </c>
      <c r="AH1281" s="20"/>
      <c r="AI1281" s="20"/>
      <c r="AJ1281" s="22"/>
      <c r="AK1281" s="22"/>
      <c r="AM1281" s="22"/>
      <c r="AN1281" s="22"/>
      <c r="AO1281" s="22" t="s">
        <v>2216</v>
      </c>
      <c r="AP1281" s="22" t="s">
        <v>1301</v>
      </c>
      <c r="AS1281" s="20"/>
      <c r="AT1281" s="20"/>
      <c r="AU1281" s="20"/>
    </row>
    <row r="1282" spans="1:47" x14ac:dyDescent="0.15">
      <c r="A1282" s="21" t="s">
        <v>1273</v>
      </c>
      <c r="B1282" s="20" t="s">
        <v>918</v>
      </c>
      <c r="C1282" s="20" t="s">
        <v>919</v>
      </c>
      <c r="D1282" s="20" t="s">
        <v>928</v>
      </c>
      <c r="E1282" s="20" t="s">
        <v>952</v>
      </c>
      <c r="F1282" s="20" t="s">
        <v>1250</v>
      </c>
      <c r="G1282" s="20" t="s">
        <v>2250</v>
      </c>
      <c r="H1282" s="20"/>
      <c r="I1282" s="20">
        <v>13712074450</v>
      </c>
      <c r="J1282" s="20" t="s">
        <v>924</v>
      </c>
      <c r="K1282" s="20" t="s">
        <v>954</v>
      </c>
      <c r="L1282" s="20" t="s">
        <v>1299</v>
      </c>
      <c r="M1282" s="20">
        <v>888</v>
      </c>
      <c r="N1282" s="20">
        <v>888</v>
      </c>
      <c r="O1282" s="20" t="s">
        <v>927</v>
      </c>
      <c r="P1282" s="20" t="s">
        <v>50</v>
      </c>
      <c r="Q1282" s="28"/>
      <c r="R1282" s="21" t="s">
        <v>84</v>
      </c>
      <c r="S1282" s="25" t="s">
        <v>956</v>
      </c>
      <c r="T1282" s="21" t="s">
        <v>53</v>
      </c>
      <c r="U1282" s="21" t="s">
        <v>957</v>
      </c>
      <c r="V1282" s="46">
        <v>1</v>
      </c>
      <c r="W1282" s="26">
        <f t="shared" si="449"/>
        <v>1</v>
      </c>
      <c r="Y1282" s="21">
        <v>12</v>
      </c>
      <c r="Z1282" s="22">
        <f t="shared" si="445"/>
        <v>888</v>
      </c>
      <c r="AA1282" s="20" t="s">
        <v>2218</v>
      </c>
      <c r="AB1282" s="22"/>
      <c r="AC1282" s="22">
        <v>1</v>
      </c>
      <c r="AD1282" s="22"/>
      <c r="AE1282" s="22">
        <f t="shared" si="451"/>
        <v>888</v>
      </c>
      <c r="AF1282" s="22">
        <f t="shared" si="452"/>
        <v>888</v>
      </c>
      <c r="AG1282" s="20"/>
      <c r="AH1282" s="22"/>
      <c r="AI1282" s="22"/>
      <c r="AJ1282" s="22">
        <f t="shared" ref="AJ1282:AJ1283" si="453">N1282</f>
        <v>888</v>
      </c>
      <c r="AK1282" s="22">
        <f>IF(O1282="(传统)XDSL",VLOOKUP(S1282,[2]直销续费率明细!C:I,7,FALSE)*1,IF(O1282="GPON+XDSL",VLOOKUP(S1282,[2]直销续费率明细!C:I,7,FALSE)*1,VLOOKUP(S1282,[2]直销续费率明细!C:I,5,FALSE)*1))</f>
        <v>25</v>
      </c>
      <c r="AL1282" s="22" t="s">
        <v>1300</v>
      </c>
      <c r="AM1282" s="22"/>
      <c r="AN1282" s="22"/>
      <c r="AO1282" s="22" t="s">
        <v>2196</v>
      </c>
      <c r="AP1282" s="22" t="s">
        <v>1301</v>
      </c>
      <c r="AS1282" s="20">
        <f>IF(Y1282&gt;=10,VLOOKUP(U1282,[2]提成计算!B:T,19,FALSE),VLOOKUP(U1282,[2]提成计算!B:T,18,FALSE))</f>
        <v>0.1</v>
      </c>
      <c r="AT1282" s="20">
        <f t="shared" ref="AT1282:AT1283" si="454">IF(AD1282*AS1282&gt;0,AD1282*AS1282,AE1282*AS1282)</f>
        <v>88.800000000000011</v>
      </c>
      <c r="AU1282" s="20">
        <f t="shared" ref="AU1282:AU1283" si="455">IF(AND(AK1282&lt;0,AK1282+AT1282&lt;0),-AT1282,AK1282)</f>
        <v>25</v>
      </c>
    </row>
    <row r="1283" spans="1:47" x14ac:dyDescent="0.15">
      <c r="A1283" s="21" t="s">
        <v>1273</v>
      </c>
      <c r="B1283" s="20" t="s">
        <v>918</v>
      </c>
      <c r="C1283" s="20" t="s">
        <v>919</v>
      </c>
      <c r="D1283" s="20" t="s">
        <v>928</v>
      </c>
      <c r="E1283" s="20" t="s">
        <v>969</v>
      </c>
      <c r="F1283" s="20" t="s">
        <v>1250</v>
      </c>
      <c r="G1283" s="20" t="s">
        <v>2251</v>
      </c>
      <c r="H1283" s="20"/>
      <c r="I1283" s="20">
        <v>13415860769</v>
      </c>
      <c r="J1283" s="20" t="s">
        <v>924</v>
      </c>
      <c r="K1283" s="20" t="s">
        <v>1979</v>
      </c>
      <c r="L1283" s="20" t="s">
        <v>2119</v>
      </c>
      <c r="M1283" s="20">
        <v>768</v>
      </c>
      <c r="N1283" s="20">
        <v>768</v>
      </c>
      <c r="O1283" s="20" t="s">
        <v>927</v>
      </c>
      <c r="P1283" s="20" t="s">
        <v>50</v>
      </c>
      <c r="Q1283" s="28"/>
      <c r="R1283" s="21" t="s">
        <v>84</v>
      </c>
      <c r="S1283" s="25" t="s">
        <v>956</v>
      </c>
      <c r="T1283" s="21" t="s">
        <v>53</v>
      </c>
      <c r="U1283" s="21" t="s">
        <v>1292</v>
      </c>
      <c r="V1283" s="46">
        <v>1</v>
      </c>
      <c r="W1283" s="26">
        <f t="shared" si="449"/>
        <v>1</v>
      </c>
      <c r="Y1283" s="21">
        <v>4</v>
      </c>
      <c r="Z1283" s="22">
        <f t="shared" si="445"/>
        <v>768</v>
      </c>
      <c r="AA1283" s="20" t="s">
        <v>2195</v>
      </c>
      <c r="AB1283" s="22">
        <v>1</v>
      </c>
      <c r="AC1283" s="22"/>
      <c r="AD1283" s="22">
        <f>N1283</f>
        <v>768</v>
      </c>
      <c r="AE1283" s="22"/>
      <c r="AF1283" s="22">
        <f t="shared" si="452"/>
        <v>768</v>
      </c>
      <c r="AG1283" s="20"/>
      <c r="AH1283" s="22"/>
      <c r="AI1283" s="22"/>
      <c r="AJ1283" s="22">
        <f t="shared" si="453"/>
        <v>768</v>
      </c>
      <c r="AK1283" s="22">
        <f>IF(O1283="(传统)XDSL",VLOOKUP(S1283,[2]直销续费率明细!C:I,7,FALSE)*1,IF(O1283="GPON+XDSL",VLOOKUP(S1283,[2]直销续费率明细!C:I,7,FALSE)*1,VLOOKUP(S1283,[2]直销续费率明细!C:I,5,FALSE)*1))</f>
        <v>25</v>
      </c>
      <c r="AL1283" s="22" t="s">
        <v>1309</v>
      </c>
      <c r="AM1283" s="22"/>
      <c r="AN1283" s="22"/>
      <c r="AO1283" s="22" t="s">
        <v>2196</v>
      </c>
      <c r="AP1283" s="22" t="s">
        <v>1301</v>
      </c>
      <c r="AS1283" s="20">
        <f>IF(Y1283&gt;=10,VLOOKUP(U1283,[2]提成计算!B:T,19,FALSE),VLOOKUP(U1283,[2]提成计算!B:T,18,FALSE))</f>
        <v>0.06</v>
      </c>
      <c r="AT1283" s="20">
        <f t="shared" si="454"/>
        <v>46.08</v>
      </c>
      <c r="AU1283" s="20">
        <f t="shared" si="455"/>
        <v>25</v>
      </c>
    </row>
    <row r="1284" spans="1:47" x14ac:dyDescent="0.15">
      <c r="A1284" s="21" t="s">
        <v>1273</v>
      </c>
      <c r="B1284" s="20" t="s">
        <v>918</v>
      </c>
      <c r="C1284" s="20" t="s">
        <v>919</v>
      </c>
      <c r="D1284" s="20" t="s">
        <v>920</v>
      </c>
      <c r="E1284" s="20" t="s">
        <v>965</v>
      </c>
      <c r="F1284" s="20" t="s">
        <v>1250</v>
      </c>
      <c r="G1284" s="20" t="s">
        <v>2252</v>
      </c>
      <c r="H1284" s="20"/>
      <c r="I1284" s="20">
        <v>15828614520</v>
      </c>
      <c r="J1284" s="20" t="s">
        <v>1268</v>
      </c>
      <c r="K1284" s="20" t="s">
        <v>741</v>
      </c>
      <c r="L1284" s="20" t="s">
        <v>1358</v>
      </c>
      <c r="M1284" s="20">
        <v>1088</v>
      </c>
      <c r="N1284" s="20">
        <v>1088</v>
      </c>
      <c r="O1284" s="20" t="s">
        <v>927</v>
      </c>
      <c r="P1284" s="20" t="s">
        <v>50</v>
      </c>
      <c r="Q1284" s="28"/>
      <c r="R1284" s="21" t="s">
        <v>161</v>
      </c>
      <c r="S1284" s="21"/>
      <c r="T1284" s="21" t="s">
        <v>53</v>
      </c>
      <c r="U1284" s="21" t="s">
        <v>742</v>
      </c>
      <c r="V1284" s="46">
        <v>1</v>
      </c>
      <c r="W1284" s="26">
        <f t="shared" si="449"/>
        <v>1</v>
      </c>
      <c r="X1284" s="26">
        <f t="shared" si="450"/>
        <v>1</v>
      </c>
      <c r="Y1284" s="21">
        <v>10</v>
      </c>
      <c r="Z1284" s="22">
        <f t="shared" si="445"/>
        <v>1088</v>
      </c>
      <c r="AA1284" s="20" t="s">
        <v>2195</v>
      </c>
      <c r="AB1284" s="22"/>
      <c r="AC1284" s="22">
        <v>1</v>
      </c>
      <c r="AD1284" s="22"/>
      <c r="AE1284" s="22">
        <f t="shared" ref="AE1284:AE1290" si="456">N1284</f>
        <v>1088</v>
      </c>
      <c r="AF1284" s="22">
        <f t="shared" si="452"/>
        <v>1088</v>
      </c>
      <c r="AG1284" s="20">
        <f t="shared" ref="AG1284:AG1286" si="457">N1284</f>
        <v>1088</v>
      </c>
      <c r="AH1284" s="20" t="str">
        <f>VLOOKUP(U1284,[1]提成计算!B:I,8,FALSE)</f>
        <v xml:space="preserve"> </v>
      </c>
      <c r="AI1284" s="20"/>
      <c r="AJ1284" s="22"/>
      <c r="AK1284" s="22"/>
      <c r="AM1284" s="22"/>
      <c r="AN1284" s="22"/>
      <c r="AO1284" s="22" t="s">
        <v>2196</v>
      </c>
      <c r="AP1284" s="22" t="s">
        <v>1301</v>
      </c>
      <c r="AS1284" s="20"/>
      <c r="AT1284" s="20"/>
      <c r="AU1284" s="20"/>
    </row>
    <row r="1285" spans="1:47" x14ac:dyDescent="0.15">
      <c r="A1285" s="21" t="s">
        <v>1273</v>
      </c>
      <c r="B1285" s="20" t="s">
        <v>918</v>
      </c>
      <c r="C1285" s="20" t="s">
        <v>919</v>
      </c>
      <c r="D1285" s="20" t="s">
        <v>928</v>
      </c>
      <c r="E1285" s="20" t="s">
        <v>969</v>
      </c>
      <c r="F1285" s="20" t="s">
        <v>1250</v>
      </c>
      <c r="G1285" s="20" t="s">
        <v>2253</v>
      </c>
      <c r="H1285" s="20"/>
      <c r="I1285" s="20">
        <v>13712332300</v>
      </c>
      <c r="J1285" s="20" t="s">
        <v>1268</v>
      </c>
      <c r="K1285" s="20" t="s">
        <v>1979</v>
      </c>
      <c r="L1285" s="20" t="s">
        <v>1358</v>
      </c>
      <c r="M1285" s="20">
        <v>1088</v>
      </c>
      <c r="N1285" s="20">
        <v>1088</v>
      </c>
      <c r="O1285" s="20" t="s">
        <v>927</v>
      </c>
      <c r="P1285" s="20" t="s">
        <v>50</v>
      </c>
      <c r="Q1285" s="28"/>
      <c r="R1285" s="21" t="s">
        <v>84</v>
      </c>
      <c r="S1285" s="21"/>
      <c r="T1285" s="21" t="s">
        <v>53</v>
      </c>
      <c r="U1285" s="21" t="s">
        <v>1292</v>
      </c>
      <c r="V1285" s="46">
        <v>1</v>
      </c>
      <c r="W1285" s="26">
        <f t="shared" si="449"/>
        <v>1</v>
      </c>
      <c r="X1285" s="26">
        <f t="shared" si="450"/>
        <v>1</v>
      </c>
      <c r="Y1285" s="21">
        <v>10</v>
      </c>
      <c r="Z1285" s="22">
        <f t="shared" si="445"/>
        <v>1088</v>
      </c>
      <c r="AA1285" s="20" t="s">
        <v>2195</v>
      </c>
      <c r="AB1285" s="22"/>
      <c r="AC1285" s="22">
        <v>1</v>
      </c>
      <c r="AD1285" s="22"/>
      <c r="AE1285" s="22">
        <f t="shared" si="456"/>
        <v>1088</v>
      </c>
      <c r="AF1285" s="22">
        <f t="shared" si="452"/>
        <v>1088</v>
      </c>
      <c r="AG1285" s="20">
        <f t="shared" si="457"/>
        <v>1088</v>
      </c>
      <c r="AH1285" s="20" t="str">
        <f>VLOOKUP(U1285,[1]提成计算!B:I,8,FALSE)</f>
        <v xml:space="preserve"> </v>
      </c>
      <c r="AI1285" s="20"/>
      <c r="AJ1285" s="22"/>
      <c r="AK1285" s="22"/>
      <c r="AM1285" s="22"/>
      <c r="AN1285" s="22"/>
      <c r="AO1285" s="22" t="s">
        <v>2196</v>
      </c>
      <c r="AP1285" s="22" t="s">
        <v>1301</v>
      </c>
      <c r="AS1285" s="20"/>
      <c r="AT1285" s="20"/>
      <c r="AU1285" s="20"/>
    </row>
    <row r="1286" spans="1:47" x14ac:dyDescent="0.15">
      <c r="A1286" s="21" t="s">
        <v>1273</v>
      </c>
      <c r="B1286" s="20" t="s">
        <v>918</v>
      </c>
      <c r="C1286" s="20" t="s">
        <v>919</v>
      </c>
      <c r="D1286" s="20" t="s">
        <v>941</v>
      </c>
      <c r="E1286" s="20" t="s">
        <v>949</v>
      </c>
      <c r="F1286" s="20" t="s">
        <v>1250</v>
      </c>
      <c r="G1286" s="20" t="s">
        <v>2254</v>
      </c>
      <c r="H1286" s="20"/>
      <c r="I1286" s="20">
        <v>13826486548</v>
      </c>
      <c r="J1286" s="20" t="s">
        <v>1268</v>
      </c>
      <c r="K1286" s="20" t="s">
        <v>493</v>
      </c>
      <c r="L1286" s="20" t="s">
        <v>1358</v>
      </c>
      <c r="M1286" s="20">
        <v>1088</v>
      </c>
      <c r="N1286" s="20">
        <v>1088</v>
      </c>
      <c r="O1286" s="20" t="s">
        <v>927</v>
      </c>
      <c r="P1286" s="20" t="s">
        <v>50</v>
      </c>
      <c r="Q1286" s="28"/>
      <c r="R1286" s="21" t="s">
        <v>99</v>
      </c>
      <c r="S1286" s="21"/>
      <c r="T1286" s="21" t="s">
        <v>2198</v>
      </c>
      <c r="U1286" s="21" t="s">
        <v>495</v>
      </c>
      <c r="V1286" s="46">
        <v>1</v>
      </c>
      <c r="W1286" s="26">
        <f t="shared" si="449"/>
        <v>1</v>
      </c>
      <c r="X1286" s="26">
        <f t="shared" si="450"/>
        <v>1</v>
      </c>
      <c r="Y1286" s="21">
        <v>10</v>
      </c>
      <c r="Z1286" s="22">
        <f t="shared" si="445"/>
        <v>1088</v>
      </c>
      <c r="AA1286" s="20" t="s">
        <v>2195</v>
      </c>
      <c r="AB1286" s="22"/>
      <c r="AC1286" s="22">
        <v>1</v>
      </c>
      <c r="AD1286" s="22"/>
      <c r="AE1286" s="22">
        <f t="shared" si="456"/>
        <v>1088</v>
      </c>
      <c r="AF1286" s="22">
        <f t="shared" si="452"/>
        <v>1088</v>
      </c>
      <c r="AG1286" s="20">
        <f t="shared" si="457"/>
        <v>1088</v>
      </c>
      <c r="AH1286" s="20" t="str">
        <f>VLOOKUP(U1286,[1]提成计算!B:I,8,FALSE)</f>
        <v>否</v>
      </c>
      <c r="AI1286" s="20"/>
      <c r="AJ1286" s="22"/>
      <c r="AK1286" s="22"/>
      <c r="AM1286" s="22"/>
      <c r="AN1286" s="22"/>
      <c r="AO1286" s="22" t="s">
        <v>2196</v>
      </c>
      <c r="AP1286" s="22" t="s">
        <v>1301</v>
      </c>
      <c r="AS1286" s="20"/>
      <c r="AT1286" s="20"/>
      <c r="AU1286" s="20"/>
    </row>
    <row r="1287" spans="1:47" x14ac:dyDescent="0.15">
      <c r="A1287" s="21" t="s">
        <v>1273</v>
      </c>
      <c r="B1287" s="20" t="s">
        <v>918</v>
      </c>
      <c r="C1287" s="20" t="s">
        <v>919</v>
      </c>
      <c r="D1287" s="20" t="s">
        <v>936</v>
      </c>
      <c r="E1287" s="20" t="s">
        <v>2108</v>
      </c>
      <c r="F1287" s="20" t="s">
        <v>1250</v>
      </c>
      <c r="G1287" s="20" t="s">
        <v>2255</v>
      </c>
      <c r="H1287" s="20"/>
      <c r="I1287" s="20">
        <v>13480353979</v>
      </c>
      <c r="J1287" s="20" t="s">
        <v>924</v>
      </c>
      <c r="K1287" s="20" t="s">
        <v>365</v>
      </c>
      <c r="L1287" s="20" t="s">
        <v>1299</v>
      </c>
      <c r="M1287" s="20">
        <v>888</v>
      </c>
      <c r="N1287" s="20">
        <v>888</v>
      </c>
      <c r="O1287" s="20" t="s">
        <v>927</v>
      </c>
      <c r="P1287" s="20" t="s">
        <v>50</v>
      </c>
      <c r="Q1287" s="28"/>
      <c r="R1287" s="21" t="s">
        <v>60</v>
      </c>
      <c r="S1287" s="25" t="s">
        <v>1331</v>
      </c>
      <c r="T1287" s="21" t="s">
        <v>53</v>
      </c>
      <c r="U1287" s="21" t="s">
        <v>366</v>
      </c>
      <c r="V1287" s="46">
        <v>1</v>
      </c>
      <c r="W1287" s="26">
        <f t="shared" si="449"/>
        <v>1</v>
      </c>
      <c r="Y1287" s="21">
        <v>12</v>
      </c>
      <c r="Z1287" s="22">
        <f t="shared" si="445"/>
        <v>888</v>
      </c>
      <c r="AA1287" s="20" t="s">
        <v>2195</v>
      </c>
      <c r="AB1287" s="22"/>
      <c r="AC1287" s="22">
        <v>1</v>
      </c>
      <c r="AD1287" s="22"/>
      <c r="AE1287" s="22">
        <f t="shared" si="456"/>
        <v>888</v>
      </c>
      <c r="AF1287" s="22">
        <f t="shared" si="452"/>
        <v>888</v>
      </c>
      <c r="AG1287" s="20"/>
      <c r="AH1287" s="22"/>
      <c r="AI1287" s="22"/>
      <c r="AJ1287" s="22">
        <f>N1287</f>
        <v>888</v>
      </c>
      <c r="AK1287" s="22">
        <f>IF(O1287="(传统)XDSL",VLOOKUP(S1287,[2]直销续费率明细!C:I,7,FALSE)*1,IF(O1287="GPON+XDSL",VLOOKUP(S1287,[2]直销续费率明细!C:I,7,FALSE)*1,VLOOKUP(S1287,[2]直销续费率明细!C:I,5,FALSE)*1))</f>
        <v>25</v>
      </c>
      <c r="AL1287" s="22" t="s">
        <v>1309</v>
      </c>
      <c r="AM1287" s="22"/>
      <c r="AN1287" s="22"/>
      <c r="AO1287" s="22" t="s">
        <v>2216</v>
      </c>
      <c r="AP1287" s="22" t="s">
        <v>1301</v>
      </c>
      <c r="AS1287" s="20">
        <f>IF(Y1287&gt;=10,VLOOKUP(U1287,[2]提成计算!B:T,19,FALSE),VLOOKUP(U1287,[2]提成计算!B:T,18,FALSE))</f>
        <v>0.09</v>
      </c>
      <c r="AT1287" s="20">
        <f t="shared" ref="AT1287" si="458">IF(AD1287*AS1287&gt;0,AD1287*AS1287,AE1287*AS1287)</f>
        <v>79.92</v>
      </c>
      <c r="AU1287" s="20">
        <f t="shared" ref="AU1287" si="459">IF(AND(AK1287&lt;0,AK1287+AT1287&lt;0),-AT1287,AK1287)</f>
        <v>25</v>
      </c>
    </row>
    <row r="1288" spans="1:47" x14ac:dyDescent="0.15">
      <c r="A1288" s="21" t="s">
        <v>1273</v>
      </c>
      <c r="B1288" s="20" t="s">
        <v>918</v>
      </c>
      <c r="C1288" s="20" t="s">
        <v>919</v>
      </c>
      <c r="D1288" s="20" t="s">
        <v>936</v>
      </c>
      <c r="E1288" s="20" t="s">
        <v>1430</v>
      </c>
      <c r="F1288" s="20" t="s">
        <v>1250</v>
      </c>
      <c r="G1288" s="20" t="s">
        <v>2256</v>
      </c>
      <c r="H1288" s="20"/>
      <c r="I1288" s="20">
        <v>13434024464</v>
      </c>
      <c r="J1288" s="20" t="s">
        <v>1268</v>
      </c>
      <c r="K1288" s="20" t="s">
        <v>1935</v>
      </c>
      <c r="L1288" s="20" t="s">
        <v>1898</v>
      </c>
      <c r="M1288" s="20">
        <v>1398</v>
      </c>
      <c r="N1288" s="20">
        <v>1398</v>
      </c>
      <c r="O1288" s="20" t="s">
        <v>927</v>
      </c>
      <c r="P1288" s="20" t="s">
        <v>50</v>
      </c>
      <c r="Q1288" s="28"/>
      <c r="R1288" s="21" t="s">
        <v>60</v>
      </c>
      <c r="S1288" s="21"/>
      <c r="T1288" s="21" t="s">
        <v>2242</v>
      </c>
      <c r="U1288" s="21"/>
      <c r="V1288" s="46">
        <v>1</v>
      </c>
      <c r="W1288" s="26">
        <f t="shared" si="449"/>
        <v>1</v>
      </c>
      <c r="X1288" s="26">
        <f t="shared" si="450"/>
        <v>1</v>
      </c>
      <c r="Y1288" s="21">
        <v>20</v>
      </c>
      <c r="Z1288" s="22">
        <f t="shared" si="445"/>
        <v>1398</v>
      </c>
      <c r="AA1288" s="20" t="s">
        <v>2218</v>
      </c>
      <c r="AB1288" s="22"/>
      <c r="AC1288" s="22">
        <v>1</v>
      </c>
      <c r="AD1288" s="22"/>
      <c r="AE1288" s="22">
        <f t="shared" si="456"/>
        <v>1398</v>
      </c>
      <c r="AF1288" s="22">
        <f t="shared" si="452"/>
        <v>1398</v>
      </c>
      <c r="AG1288" s="20">
        <f>N1288</f>
        <v>1398</v>
      </c>
      <c r="AH1288" s="20"/>
      <c r="AI1288" s="20"/>
      <c r="AJ1288" s="22"/>
      <c r="AK1288" s="22"/>
      <c r="AM1288" s="22"/>
      <c r="AN1288" s="22"/>
      <c r="AO1288" s="22" t="s">
        <v>2196</v>
      </c>
      <c r="AP1288" s="22" t="s">
        <v>1301</v>
      </c>
      <c r="AS1288" s="20"/>
      <c r="AT1288" s="20"/>
      <c r="AU1288" s="20"/>
    </row>
    <row r="1289" spans="1:47" x14ac:dyDescent="0.15">
      <c r="A1289" s="21" t="s">
        <v>1273</v>
      </c>
      <c r="B1289" s="20" t="s">
        <v>918</v>
      </c>
      <c r="C1289" s="20" t="s">
        <v>919</v>
      </c>
      <c r="D1289" s="20" t="s">
        <v>920</v>
      </c>
      <c r="E1289" s="20" t="s">
        <v>2172</v>
      </c>
      <c r="F1289" s="20" t="s">
        <v>1250</v>
      </c>
      <c r="G1289" s="20" t="s">
        <v>2257</v>
      </c>
      <c r="H1289" s="20"/>
      <c r="I1289" s="20">
        <v>13632342292</v>
      </c>
      <c r="J1289" s="20" t="s">
        <v>924</v>
      </c>
      <c r="K1289" s="20" t="s">
        <v>2018</v>
      </c>
      <c r="L1289" s="20" t="s">
        <v>1299</v>
      </c>
      <c r="M1289" s="20">
        <v>888</v>
      </c>
      <c r="N1289" s="20">
        <v>888</v>
      </c>
      <c r="O1289" s="20" t="s">
        <v>927</v>
      </c>
      <c r="P1289" s="20" t="s">
        <v>50</v>
      </c>
      <c r="Q1289" s="28"/>
      <c r="R1289" s="21" t="s">
        <v>161</v>
      </c>
      <c r="S1289" s="25" t="s">
        <v>1392</v>
      </c>
      <c r="T1289" s="21" t="s">
        <v>53</v>
      </c>
      <c r="U1289" s="21" t="s">
        <v>444</v>
      </c>
      <c r="V1289" s="46">
        <v>1</v>
      </c>
      <c r="W1289" s="26">
        <f t="shared" si="449"/>
        <v>1</v>
      </c>
      <c r="Y1289" s="21">
        <v>12</v>
      </c>
      <c r="Z1289" s="22">
        <f t="shared" si="445"/>
        <v>888</v>
      </c>
      <c r="AA1289" s="20" t="s">
        <v>2195</v>
      </c>
      <c r="AB1289" s="22"/>
      <c r="AC1289" s="22">
        <v>1</v>
      </c>
      <c r="AD1289" s="22"/>
      <c r="AE1289" s="22">
        <f t="shared" si="456"/>
        <v>888</v>
      </c>
      <c r="AF1289" s="22">
        <f t="shared" si="452"/>
        <v>888</v>
      </c>
      <c r="AG1289" s="20"/>
      <c r="AH1289" s="22"/>
      <c r="AI1289" s="22"/>
      <c r="AJ1289" s="22">
        <f>N1289</f>
        <v>888</v>
      </c>
      <c r="AK1289" s="22">
        <f>IF(O1289="(传统)XDSL",VLOOKUP(S1289,[2]直销续费率明细!C:I,7,FALSE)*1,IF(O1289="GPON+XDSL",VLOOKUP(S1289,[2]直销续费率明细!C:I,7,FALSE)*1,VLOOKUP(S1289,[2]直销续费率明细!C:I,5,FALSE)*1))</f>
        <v>0</v>
      </c>
      <c r="AL1289" s="22" t="s">
        <v>1309</v>
      </c>
      <c r="AM1289" s="22"/>
      <c r="AN1289" s="22"/>
      <c r="AO1289" s="22" t="s">
        <v>2196</v>
      </c>
      <c r="AP1289" s="22" t="s">
        <v>1301</v>
      </c>
      <c r="AS1289" s="20">
        <f>IF(Y1289&gt;=10,VLOOKUP(U1289,[2]提成计算!B:T,19,FALSE),VLOOKUP(U1289,[2]提成计算!B:T,18,FALSE))</f>
        <v>0.1</v>
      </c>
      <c r="AT1289" s="20">
        <f t="shared" ref="AT1289" si="460">IF(AD1289*AS1289&gt;0,AD1289*AS1289,AE1289*AS1289)</f>
        <v>88.800000000000011</v>
      </c>
      <c r="AU1289" s="20">
        <f t="shared" ref="AU1289" si="461">IF(AND(AK1289&lt;0,AK1289+AT1289&lt;0),-AT1289,AK1289)</f>
        <v>0</v>
      </c>
    </row>
    <row r="1290" spans="1:47" x14ac:dyDescent="0.15">
      <c r="A1290" s="21" t="s">
        <v>1273</v>
      </c>
      <c r="B1290" s="20" t="s">
        <v>918</v>
      </c>
      <c r="C1290" s="20" t="s">
        <v>919</v>
      </c>
      <c r="D1290" s="20" t="s">
        <v>928</v>
      </c>
      <c r="E1290" s="20" t="s">
        <v>929</v>
      </c>
      <c r="F1290" s="20" t="s">
        <v>1250</v>
      </c>
      <c r="G1290" s="20" t="s">
        <v>2258</v>
      </c>
      <c r="H1290" s="20"/>
      <c r="I1290" s="20">
        <v>13725885026</v>
      </c>
      <c r="J1290" s="20" t="s">
        <v>1268</v>
      </c>
      <c r="K1290" s="20" t="s">
        <v>954</v>
      </c>
      <c r="L1290" s="20" t="s">
        <v>1898</v>
      </c>
      <c r="M1290" s="20">
        <v>1398</v>
      </c>
      <c r="N1290" s="20">
        <v>1398</v>
      </c>
      <c r="O1290" s="20" t="s">
        <v>927</v>
      </c>
      <c r="P1290" s="20" t="s">
        <v>50</v>
      </c>
      <c r="Q1290" s="28"/>
      <c r="R1290" s="21" t="s">
        <v>84</v>
      </c>
      <c r="S1290" s="21"/>
      <c r="T1290" s="21" t="s">
        <v>53</v>
      </c>
      <c r="U1290" s="21" t="s">
        <v>957</v>
      </c>
      <c r="V1290" s="46">
        <v>1</v>
      </c>
      <c r="W1290" s="26">
        <f t="shared" si="449"/>
        <v>1</v>
      </c>
      <c r="X1290" s="26">
        <f t="shared" si="450"/>
        <v>1</v>
      </c>
      <c r="Y1290" s="21">
        <v>20</v>
      </c>
      <c r="Z1290" s="22">
        <f t="shared" si="445"/>
        <v>1398</v>
      </c>
      <c r="AA1290" s="20" t="s">
        <v>2195</v>
      </c>
      <c r="AB1290" s="22"/>
      <c r="AC1290" s="22">
        <v>1</v>
      </c>
      <c r="AD1290" s="22"/>
      <c r="AE1290" s="22">
        <f t="shared" si="456"/>
        <v>1398</v>
      </c>
      <c r="AF1290" s="22">
        <f t="shared" si="452"/>
        <v>1398</v>
      </c>
      <c r="AG1290" s="20">
        <f>N1290</f>
        <v>1398</v>
      </c>
      <c r="AH1290" s="20"/>
      <c r="AI1290" s="20"/>
      <c r="AJ1290" s="22"/>
      <c r="AK1290" s="22"/>
      <c r="AM1290" s="22"/>
      <c r="AN1290" s="22"/>
      <c r="AO1290" s="22" t="s">
        <v>2196</v>
      </c>
      <c r="AP1290" s="22" t="s">
        <v>1301</v>
      </c>
      <c r="AS1290" s="20"/>
      <c r="AT1290" s="20"/>
      <c r="AU1290" s="20"/>
    </row>
    <row r="1291" spans="1:47" x14ac:dyDescent="0.15">
      <c r="A1291" s="21" t="s">
        <v>1273</v>
      </c>
      <c r="B1291" s="20" t="s">
        <v>918</v>
      </c>
      <c r="C1291" s="20" t="s">
        <v>919</v>
      </c>
      <c r="D1291" s="20" t="s">
        <v>920</v>
      </c>
      <c r="E1291" s="20" t="s">
        <v>2259</v>
      </c>
      <c r="F1291" s="20" t="s">
        <v>1250</v>
      </c>
      <c r="G1291" s="20" t="s">
        <v>2260</v>
      </c>
      <c r="H1291" s="20"/>
      <c r="I1291" s="20">
        <v>13751220083</v>
      </c>
      <c r="J1291" s="20" t="s">
        <v>924</v>
      </c>
      <c r="K1291" s="20" t="s">
        <v>443</v>
      </c>
      <c r="L1291" s="20" t="s">
        <v>1918</v>
      </c>
      <c r="M1291" s="20">
        <v>680</v>
      </c>
      <c r="N1291" s="20">
        <v>680</v>
      </c>
      <c r="O1291" s="20" t="s">
        <v>927</v>
      </c>
      <c r="P1291" s="20" t="s">
        <v>50</v>
      </c>
      <c r="Q1291" s="28"/>
      <c r="R1291" s="21" t="s">
        <v>161</v>
      </c>
      <c r="S1291" s="25" t="s">
        <v>1392</v>
      </c>
      <c r="T1291" s="21" t="s">
        <v>53</v>
      </c>
      <c r="U1291" s="21" t="s">
        <v>444</v>
      </c>
      <c r="V1291" s="46">
        <v>1</v>
      </c>
      <c r="W1291" s="26">
        <f t="shared" si="449"/>
        <v>1</v>
      </c>
      <c r="Y1291" s="21">
        <v>4</v>
      </c>
      <c r="Z1291" s="22">
        <f t="shared" si="445"/>
        <v>680</v>
      </c>
      <c r="AA1291" s="20" t="s">
        <v>2195</v>
      </c>
      <c r="AB1291" s="22">
        <v>1</v>
      </c>
      <c r="AC1291" s="22"/>
      <c r="AD1291" s="22">
        <f>N1291</f>
        <v>680</v>
      </c>
      <c r="AE1291" s="22"/>
      <c r="AF1291" s="22">
        <f t="shared" si="452"/>
        <v>680</v>
      </c>
      <c r="AG1291" s="20"/>
      <c r="AH1291" s="22"/>
      <c r="AI1291" s="22"/>
      <c r="AJ1291" s="22">
        <f>N1291</f>
        <v>680</v>
      </c>
      <c r="AK1291" s="22">
        <f>IF(O1291="(传统)XDSL",VLOOKUP(S1291,[2]直销续费率明细!C:I,7,FALSE)*1,IF(O1291="GPON+XDSL",VLOOKUP(S1291,[2]直销续费率明细!C:I,7,FALSE)*1,VLOOKUP(S1291,[2]直销续费率明细!C:I,5,FALSE)*1))</f>
        <v>0</v>
      </c>
      <c r="AL1291" s="22" t="s">
        <v>1309</v>
      </c>
      <c r="AM1291" s="22"/>
      <c r="AN1291" s="22"/>
      <c r="AO1291" s="22" t="s">
        <v>2216</v>
      </c>
      <c r="AP1291" s="22" t="s">
        <v>2261</v>
      </c>
      <c r="AS1291" s="20">
        <f>IF(Y1291&gt;=10,VLOOKUP(U1291,[2]提成计算!B:T,19,FALSE),VLOOKUP(U1291,[2]提成计算!B:T,18,FALSE))</f>
        <v>7.0000000000000007E-2</v>
      </c>
      <c r="AT1291" s="20">
        <f t="shared" ref="AT1291" si="462">IF(AD1291*AS1291&gt;0,AD1291*AS1291,AE1291*AS1291)</f>
        <v>47.6</v>
      </c>
      <c r="AU1291" s="20">
        <f t="shared" ref="AU1291" si="463">IF(AND(AK1291&lt;0,AK1291+AT1291&lt;0),-AT1291,AK1291)</f>
        <v>0</v>
      </c>
    </row>
    <row r="1292" spans="1:47" x14ac:dyDescent="0.15">
      <c r="A1292" s="21" t="s">
        <v>1273</v>
      </c>
      <c r="B1292" s="20" t="s">
        <v>918</v>
      </c>
      <c r="C1292" s="20" t="s">
        <v>919</v>
      </c>
      <c r="D1292" s="20" t="s">
        <v>941</v>
      </c>
      <c r="E1292" s="20" t="s">
        <v>1339</v>
      </c>
      <c r="F1292" s="20" t="s">
        <v>1250</v>
      </c>
      <c r="G1292" s="20" t="s">
        <v>2262</v>
      </c>
      <c r="H1292" s="20"/>
      <c r="I1292" s="20">
        <v>13728304863</v>
      </c>
      <c r="J1292" s="20" t="s">
        <v>1268</v>
      </c>
      <c r="K1292" s="20" t="s">
        <v>1577</v>
      </c>
      <c r="L1292" s="20" t="s">
        <v>1358</v>
      </c>
      <c r="M1292" s="20">
        <v>1088</v>
      </c>
      <c r="N1292" s="20">
        <v>1088</v>
      </c>
      <c r="O1292" s="20" t="s">
        <v>927</v>
      </c>
      <c r="P1292" s="20" t="s">
        <v>50</v>
      </c>
      <c r="Q1292" s="28"/>
      <c r="R1292" s="21" t="s">
        <v>99</v>
      </c>
      <c r="S1292" s="21"/>
      <c r="T1292" s="21" t="s">
        <v>53</v>
      </c>
      <c r="U1292" s="21" t="s">
        <v>1740</v>
      </c>
      <c r="V1292" s="46">
        <v>1</v>
      </c>
      <c r="W1292" s="26">
        <f t="shared" si="449"/>
        <v>1</v>
      </c>
      <c r="X1292" s="26">
        <f t="shared" si="450"/>
        <v>1</v>
      </c>
      <c r="Y1292" s="21">
        <v>10</v>
      </c>
      <c r="Z1292" s="22">
        <f t="shared" si="445"/>
        <v>1088</v>
      </c>
      <c r="AA1292" s="20" t="s">
        <v>2218</v>
      </c>
      <c r="AB1292" s="22"/>
      <c r="AC1292" s="22">
        <v>1</v>
      </c>
      <c r="AD1292" s="22"/>
      <c r="AE1292" s="22">
        <f>N1292</f>
        <v>1088</v>
      </c>
      <c r="AF1292" s="22">
        <f t="shared" si="452"/>
        <v>1088</v>
      </c>
      <c r="AG1292" s="20">
        <f>N1292</f>
        <v>1088</v>
      </c>
      <c r="AH1292" s="20" t="str">
        <f>VLOOKUP(U1292,[1]提成计算!B:I,8,FALSE)</f>
        <v>否</v>
      </c>
      <c r="AI1292" s="20"/>
      <c r="AJ1292" s="22"/>
      <c r="AK1292" s="22"/>
      <c r="AM1292" s="22"/>
      <c r="AN1292" s="22"/>
      <c r="AO1292" s="22" t="s">
        <v>2196</v>
      </c>
      <c r="AP1292" s="22" t="s">
        <v>1301</v>
      </c>
      <c r="AS1292" s="20"/>
      <c r="AT1292" s="20"/>
      <c r="AU1292" s="20"/>
    </row>
    <row r="1293" spans="1:47" x14ac:dyDescent="0.15">
      <c r="A1293" s="21" t="s">
        <v>1273</v>
      </c>
      <c r="B1293" s="20" t="s">
        <v>918</v>
      </c>
      <c r="C1293" s="20" t="s">
        <v>919</v>
      </c>
      <c r="D1293" s="20" t="s">
        <v>920</v>
      </c>
      <c r="E1293" s="20" t="s">
        <v>2263</v>
      </c>
      <c r="F1293" s="20" t="s">
        <v>1250</v>
      </c>
      <c r="G1293" s="20" t="s">
        <v>2264</v>
      </c>
      <c r="H1293" s="20"/>
      <c r="I1293" s="20">
        <v>13512817143</v>
      </c>
      <c r="J1293" s="20" t="s">
        <v>924</v>
      </c>
      <c r="K1293" s="20" t="s">
        <v>160</v>
      </c>
      <c r="L1293" s="20" t="s">
        <v>1918</v>
      </c>
      <c r="M1293" s="20">
        <v>680</v>
      </c>
      <c r="N1293" s="20">
        <v>680</v>
      </c>
      <c r="O1293" s="20" t="s">
        <v>927</v>
      </c>
      <c r="P1293" s="20" t="s">
        <v>50</v>
      </c>
      <c r="Q1293" s="28"/>
      <c r="R1293" s="21" t="s">
        <v>161</v>
      </c>
      <c r="S1293" s="25" t="s">
        <v>1392</v>
      </c>
      <c r="T1293" s="21" t="s">
        <v>53</v>
      </c>
      <c r="U1293" s="21" t="s">
        <v>162</v>
      </c>
      <c r="V1293" s="46">
        <v>1</v>
      </c>
      <c r="W1293" s="26">
        <f t="shared" si="449"/>
        <v>1</v>
      </c>
      <c r="Y1293" s="21">
        <v>4</v>
      </c>
      <c r="Z1293" s="22">
        <f t="shared" si="445"/>
        <v>680</v>
      </c>
      <c r="AA1293" s="20" t="s">
        <v>2195</v>
      </c>
      <c r="AB1293" s="22">
        <v>1</v>
      </c>
      <c r="AC1293" s="22"/>
      <c r="AD1293" s="22">
        <f>N1293</f>
        <v>680</v>
      </c>
      <c r="AE1293" s="22"/>
      <c r="AF1293" s="22">
        <f t="shared" si="452"/>
        <v>680</v>
      </c>
      <c r="AG1293" s="20"/>
      <c r="AH1293" s="22"/>
      <c r="AI1293" s="22"/>
      <c r="AJ1293" s="22">
        <f t="shared" ref="AJ1293:AJ1297" si="464">N1293</f>
        <v>680</v>
      </c>
      <c r="AK1293" s="22">
        <f>IF(O1293="(传统)XDSL",VLOOKUP(S1293,[2]直销续费率明细!C:I,7,FALSE)*1,IF(O1293="GPON+XDSL",VLOOKUP(S1293,[2]直销续费率明细!C:I,7,FALSE)*1,VLOOKUP(S1293,[2]直销续费率明细!C:I,5,FALSE)*1))</f>
        <v>0</v>
      </c>
      <c r="AL1293" s="22" t="s">
        <v>1309</v>
      </c>
      <c r="AM1293" s="22"/>
      <c r="AN1293" s="22"/>
      <c r="AO1293" s="22" t="s">
        <v>2196</v>
      </c>
      <c r="AP1293" s="22" t="s">
        <v>2202</v>
      </c>
      <c r="AS1293" s="20">
        <f>IF(Y1293&gt;=10,VLOOKUP(U1293,[2]提成计算!B:T,19,FALSE),VLOOKUP(U1293,[2]提成计算!B:T,18,FALSE))</f>
        <v>0.06</v>
      </c>
      <c r="AT1293" s="20">
        <f t="shared" ref="AT1293:AT1297" si="465">IF(AD1293*AS1293&gt;0,AD1293*AS1293,AE1293*AS1293)</f>
        <v>40.799999999999997</v>
      </c>
      <c r="AU1293" s="20">
        <f t="shared" ref="AU1293:AU1297" si="466">IF(AND(AK1293&lt;0,AK1293+AT1293&lt;0),-AT1293,AK1293)</f>
        <v>0</v>
      </c>
    </row>
    <row r="1294" spans="1:47" x14ac:dyDescent="0.15">
      <c r="A1294" s="21" t="s">
        <v>1273</v>
      </c>
      <c r="B1294" s="20" t="s">
        <v>918</v>
      </c>
      <c r="C1294" s="20" t="s">
        <v>919</v>
      </c>
      <c r="D1294" s="20" t="s">
        <v>941</v>
      </c>
      <c r="E1294" s="20" t="s">
        <v>1916</v>
      </c>
      <c r="F1294" s="20" t="s">
        <v>1250</v>
      </c>
      <c r="G1294" s="20" t="s">
        <v>2265</v>
      </c>
      <c r="H1294" s="20"/>
      <c r="I1294" s="20">
        <v>13751205630</v>
      </c>
      <c r="J1294" s="20" t="s">
        <v>924</v>
      </c>
      <c r="K1294" s="20" t="s">
        <v>1573</v>
      </c>
      <c r="L1294" s="20" t="s">
        <v>1299</v>
      </c>
      <c r="M1294" s="20">
        <v>888</v>
      </c>
      <c r="N1294" s="20">
        <v>888</v>
      </c>
      <c r="O1294" s="20" t="s">
        <v>927</v>
      </c>
      <c r="P1294" s="20" t="s">
        <v>50</v>
      </c>
      <c r="Q1294" s="28"/>
      <c r="R1294" s="21" t="s">
        <v>99</v>
      </c>
      <c r="S1294" s="25" t="s">
        <v>1341</v>
      </c>
      <c r="T1294" s="21" t="s">
        <v>53</v>
      </c>
      <c r="U1294" s="21" t="s">
        <v>1740</v>
      </c>
      <c r="V1294" s="46">
        <v>1</v>
      </c>
      <c r="W1294" s="26">
        <f t="shared" si="449"/>
        <v>1</v>
      </c>
      <c r="Y1294" s="21">
        <v>12</v>
      </c>
      <c r="Z1294" s="22">
        <f t="shared" si="445"/>
        <v>888</v>
      </c>
      <c r="AA1294" s="20" t="s">
        <v>2195</v>
      </c>
      <c r="AB1294" s="22"/>
      <c r="AC1294" s="22">
        <v>1</v>
      </c>
      <c r="AD1294" s="22"/>
      <c r="AE1294" s="22">
        <f>N1294</f>
        <v>888</v>
      </c>
      <c r="AF1294" s="22">
        <f t="shared" si="452"/>
        <v>888</v>
      </c>
      <c r="AG1294" s="20"/>
      <c r="AH1294" s="22"/>
      <c r="AI1294" s="22"/>
      <c r="AJ1294" s="22">
        <f t="shared" si="464"/>
        <v>888</v>
      </c>
      <c r="AK1294" s="22">
        <f>IF(O1294="(传统)XDSL",VLOOKUP(S1294,[2]直销续费率明细!C:I,7,FALSE)*1,IF(O1294="GPON+XDSL",VLOOKUP(S1294,[2]直销续费率明细!C:I,7,FALSE)*1,VLOOKUP(S1294,[2]直销续费率明细!C:I,5,FALSE)*1))</f>
        <v>25</v>
      </c>
      <c r="AL1294" s="22" t="s">
        <v>1309</v>
      </c>
      <c r="AM1294" s="22"/>
      <c r="AN1294" s="22"/>
      <c r="AO1294" s="22" t="s">
        <v>2216</v>
      </c>
      <c r="AP1294" s="22" t="s">
        <v>1301</v>
      </c>
      <c r="AS1294" s="20">
        <f>IF(Y1294&gt;=10,VLOOKUP(U1294,[2]提成计算!B:T,19,FALSE),VLOOKUP(U1294,[2]提成计算!B:T,18,FALSE))</f>
        <v>0.1</v>
      </c>
      <c r="AT1294" s="20">
        <f t="shared" si="465"/>
        <v>88.800000000000011</v>
      </c>
      <c r="AU1294" s="20">
        <f t="shared" si="466"/>
        <v>25</v>
      </c>
    </row>
    <row r="1295" spans="1:47" x14ac:dyDescent="0.15">
      <c r="A1295" s="21" t="s">
        <v>1273</v>
      </c>
      <c r="B1295" s="20" t="s">
        <v>918</v>
      </c>
      <c r="C1295" s="20" t="s">
        <v>919</v>
      </c>
      <c r="D1295" s="20" t="s">
        <v>941</v>
      </c>
      <c r="E1295" s="20" t="s">
        <v>1487</v>
      </c>
      <c r="F1295" s="20" t="s">
        <v>1250</v>
      </c>
      <c r="G1295" s="20" t="s">
        <v>2266</v>
      </c>
      <c r="H1295" s="20"/>
      <c r="I1295" s="20">
        <v>13556712696</v>
      </c>
      <c r="J1295" s="20" t="s">
        <v>924</v>
      </c>
      <c r="K1295" s="20" t="s">
        <v>1577</v>
      </c>
      <c r="L1295" s="20" t="s">
        <v>2119</v>
      </c>
      <c r="M1295" s="20">
        <v>768</v>
      </c>
      <c r="N1295" s="20">
        <v>768</v>
      </c>
      <c r="O1295" s="20" t="s">
        <v>927</v>
      </c>
      <c r="P1295" s="20" t="s">
        <v>50</v>
      </c>
      <c r="Q1295" s="28"/>
      <c r="R1295" s="21" t="s">
        <v>99</v>
      </c>
      <c r="S1295" s="25" t="s">
        <v>1341</v>
      </c>
      <c r="T1295" s="21" t="s">
        <v>53</v>
      </c>
      <c r="U1295" s="21" t="s">
        <v>1740</v>
      </c>
      <c r="V1295" s="46">
        <v>1</v>
      </c>
      <c r="W1295" s="26">
        <f t="shared" si="449"/>
        <v>1</v>
      </c>
      <c r="Y1295" s="21">
        <v>4</v>
      </c>
      <c r="Z1295" s="22">
        <f t="shared" si="445"/>
        <v>768</v>
      </c>
      <c r="AA1295" s="20" t="s">
        <v>2218</v>
      </c>
      <c r="AB1295" s="22">
        <v>1</v>
      </c>
      <c r="AC1295" s="22"/>
      <c r="AD1295" s="22">
        <f>N1295</f>
        <v>768</v>
      </c>
      <c r="AE1295" s="22"/>
      <c r="AF1295" s="22">
        <f t="shared" si="452"/>
        <v>768</v>
      </c>
      <c r="AG1295" s="20"/>
      <c r="AH1295" s="22"/>
      <c r="AI1295" s="22"/>
      <c r="AJ1295" s="22">
        <f t="shared" si="464"/>
        <v>768</v>
      </c>
      <c r="AK1295" s="22">
        <f>IF(O1295="(传统)XDSL",VLOOKUP(S1295,[2]直销续费率明细!C:I,7,FALSE)*1,IF(O1295="GPON+XDSL",VLOOKUP(S1295,[2]直销续费率明细!C:I,7,FALSE)*1,VLOOKUP(S1295,[2]直销续费率明细!C:I,5,FALSE)*1))</f>
        <v>25</v>
      </c>
      <c r="AL1295" s="22" t="s">
        <v>1309</v>
      </c>
      <c r="AM1295" s="22"/>
      <c r="AN1295" s="22"/>
      <c r="AO1295" s="22" t="s">
        <v>2196</v>
      </c>
      <c r="AP1295" s="22" t="s">
        <v>1301</v>
      </c>
      <c r="AS1295" s="20">
        <f>IF(Y1295&gt;=10,VLOOKUP(U1295,[2]提成计算!B:T,19,FALSE),VLOOKUP(U1295,[2]提成计算!B:T,18,FALSE))</f>
        <v>7.0000000000000007E-2</v>
      </c>
      <c r="AT1295" s="20">
        <f t="shared" si="465"/>
        <v>53.760000000000005</v>
      </c>
      <c r="AU1295" s="20">
        <f t="shared" si="466"/>
        <v>25</v>
      </c>
    </row>
    <row r="1296" spans="1:47" x14ac:dyDescent="0.15">
      <c r="A1296" s="21" t="s">
        <v>1273</v>
      </c>
      <c r="B1296" s="20" t="s">
        <v>918</v>
      </c>
      <c r="C1296" s="20" t="s">
        <v>919</v>
      </c>
      <c r="D1296" s="20" t="s">
        <v>941</v>
      </c>
      <c r="E1296" s="20" t="s">
        <v>949</v>
      </c>
      <c r="F1296" s="20" t="s">
        <v>1250</v>
      </c>
      <c r="G1296" s="20" t="s">
        <v>2267</v>
      </c>
      <c r="H1296" s="20"/>
      <c r="I1296" s="20">
        <v>13824383856</v>
      </c>
      <c r="J1296" s="20" t="s">
        <v>924</v>
      </c>
      <c r="K1296" s="20" t="s">
        <v>2176</v>
      </c>
      <c r="L1296" s="20" t="s">
        <v>2268</v>
      </c>
      <c r="M1296" s="20">
        <v>1398</v>
      </c>
      <c r="N1296" s="20">
        <v>1398</v>
      </c>
      <c r="O1296" s="20" t="s">
        <v>927</v>
      </c>
      <c r="P1296" s="20" t="s">
        <v>50</v>
      </c>
      <c r="Q1296" s="28"/>
      <c r="R1296" s="21" t="s">
        <v>99</v>
      </c>
      <c r="S1296" s="25" t="s">
        <v>951</v>
      </c>
      <c r="T1296" s="21" t="s">
        <v>2198</v>
      </c>
      <c r="U1296" s="21" t="s">
        <v>495</v>
      </c>
      <c r="V1296" s="46">
        <v>1</v>
      </c>
      <c r="W1296" s="26">
        <f t="shared" si="449"/>
        <v>1</v>
      </c>
      <c r="Y1296" s="21">
        <v>20</v>
      </c>
      <c r="Z1296" s="22">
        <f t="shared" si="445"/>
        <v>1398</v>
      </c>
      <c r="AA1296" s="20" t="s">
        <v>2195</v>
      </c>
      <c r="AB1296" s="22"/>
      <c r="AC1296" s="22">
        <v>1</v>
      </c>
      <c r="AD1296" s="22"/>
      <c r="AE1296" s="22">
        <f>N1296</f>
        <v>1398</v>
      </c>
      <c r="AF1296" s="22">
        <f t="shared" si="452"/>
        <v>1398</v>
      </c>
      <c r="AG1296" s="20"/>
      <c r="AH1296" s="22"/>
      <c r="AI1296" s="22"/>
      <c r="AJ1296" s="22">
        <f t="shared" si="464"/>
        <v>1398</v>
      </c>
      <c r="AK1296" s="22">
        <f>IF(O1296="(传统)XDSL",VLOOKUP(S1296,[2]直销续费率明细!C:I,7,FALSE)*1,IF(O1296="GPON+XDSL",VLOOKUP(S1296,[2]直销续费率明细!C:I,7,FALSE)*1,VLOOKUP(S1296,[2]直销续费率明细!C:I,5,FALSE)*1))</f>
        <v>-40</v>
      </c>
      <c r="AL1296" s="22" t="s">
        <v>1300</v>
      </c>
      <c r="AM1296" s="22"/>
      <c r="AN1296" s="22"/>
      <c r="AO1296" s="22" t="s">
        <v>2196</v>
      </c>
      <c r="AP1296" s="22" t="s">
        <v>1301</v>
      </c>
      <c r="AS1296" s="20">
        <f>IF(Y1296&gt;=10,VLOOKUP(U1296,[2]提成计算!B:T,19,FALSE),VLOOKUP(U1296,[2]提成计算!B:T,18,FALSE))</f>
        <v>0.09</v>
      </c>
      <c r="AT1296" s="20">
        <f t="shared" si="465"/>
        <v>125.82</v>
      </c>
      <c r="AU1296" s="20">
        <f t="shared" si="466"/>
        <v>-40</v>
      </c>
    </row>
    <row r="1297" spans="1:47" x14ac:dyDescent="0.15">
      <c r="A1297" s="21" t="s">
        <v>1273</v>
      </c>
      <c r="B1297" s="20" t="s">
        <v>918</v>
      </c>
      <c r="C1297" s="20" t="s">
        <v>919</v>
      </c>
      <c r="D1297" s="20" t="s">
        <v>941</v>
      </c>
      <c r="E1297" s="20" t="s">
        <v>949</v>
      </c>
      <c r="F1297" s="20" t="s">
        <v>1250</v>
      </c>
      <c r="G1297" s="20" t="s">
        <v>2269</v>
      </c>
      <c r="H1297" s="20"/>
      <c r="I1297" s="20">
        <v>13650128550</v>
      </c>
      <c r="J1297" s="20" t="s">
        <v>924</v>
      </c>
      <c r="K1297" s="20" t="s">
        <v>2176</v>
      </c>
      <c r="L1297" s="20" t="s">
        <v>1918</v>
      </c>
      <c r="M1297" s="20">
        <v>680</v>
      </c>
      <c r="N1297" s="20">
        <v>680</v>
      </c>
      <c r="O1297" s="20" t="s">
        <v>1262</v>
      </c>
      <c r="P1297" s="20" t="s">
        <v>50</v>
      </c>
      <c r="Q1297" s="28"/>
      <c r="R1297" s="21" t="s">
        <v>99</v>
      </c>
      <c r="S1297" s="25" t="s">
        <v>951</v>
      </c>
      <c r="T1297" s="21" t="s">
        <v>2198</v>
      </c>
      <c r="U1297" s="21" t="s">
        <v>495</v>
      </c>
      <c r="V1297" s="46">
        <v>1</v>
      </c>
      <c r="W1297" s="26">
        <f t="shared" si="449"/>
        <v>1</v>
      </c>
      <c r="Y1297" s="21">
        <v>4</v>
      </c>
      <c r="Z1297" s="22">
        <f t="shared" si="445"/>
        <v>680</v>
      </c>
      <c r="AA1297" s="20" t="s">
        <v>2195</v>
      </c>
      <c r="AB1297" s="22">
        <v>1</v>
      </c>
      <c r="AC1297" s="22"/>
      <c r="AD1297" s="22">
        <f>N1297</f>
        <v>680</v>
      </c>
      <c r="AE1297" s="22"/>
      <c r="AF1297" s="22">
        <f t="shared" si="452"/>
        <v>680</v>
      </c>
      <c r="AG1297" s="20"/>
      <c r="AH1297" s="22"/>
      <c r="AI1297" s="22"/>
      <c r="AJ1297" s="22">
        <f t="shared" si="464"/>
        <v>680</v>
      </c>
      <c r="AK1297" s="22">
        <f>IF(O1297="(传统)XDSL",VLOOKUP(S1297,[2]直销续费率明细!C:I,7,FALSE)*1,IF(O1297="GPON+XDSL",VLOOKUP(S1297,[2]直销续费率明细!C:I,7,FALSE)*1,VLOOKUP(S1297,[2]直销续费率明细!C:I,5,FALSE)*1))</f>
        <v>25</v>
      </c>
      <c r="AL1297" s="22" t="s">
        <v>1300</v>
      </c>
      <c r="AM1297" s="22"/>
      <c r="AN1297" s="22"/>
      <c r="AO1297" s="22" t="s">
        <v>2196</v>
      </c>
      <c r="AP1297" s="22" t="s">
        <v>2202</v>
      </c>
      <c r="AS1297" s="20">
        <f>IF(Y1297&gt;=10,VLOOKUP(U1297,[2]提成计算!B:T,19,FALSE),VLOOKUP(U1297,[2]提成计算!B:T,18,FALSE))</f>
        <v>0.06</v>
      </c>
      <c r="AT1297" s="20">
        <f t="shared" si="465"/>
        <v>40.799999999999997</v>
      </c>
      <c r="AU1297" s="20">
        <f t="shared" si="466"/>
        <v>25</v>
      </c>
    </row>
    <row r="1298" spans="1:47" x14ac:dyDescent="0.15">
      <c r="A1298" s="21" t="s">
        <v>1273</v>
      </c>
      <c r="B1298" s="20" t="s">
        <v>918</v>
      </c>
      <c r="C1298" s="20" t="s">
        <v>919</v>
      </c>
      <c r="D1298" s="20" t="s">
        <v>973</v>
      </c>
      <c r="E1298" s="20" t="s">
        <v>1953</v>
      </c>
      <c r="F1298" s="20" t="s">
        <v>1250</v>
      </c>
      <c r="G1298" s="20" t="s">
        <v>2270</v>
      </c>
      <c r="H1298" s="20"/>
      <c r="I1298" s="20">
        <v>13809631552</v>
      </c>
      <c r="J1298" s="20" t="s">
        <v>1268</v>
      </c>
      <c r="K1298" s="20" t="s">
        <v>248</v>
      </c>
      <c r="L1298" s="20" t="s">
        <v>1358</v>
      </c>
      <c r="M1298" s="20">
        <v>1088</v>
      </c>
      <c r="N1298" s="20">
        <v>1088</v>
      </c>
      <c r="O1298" s="20" t="s">
        <v>927</v>
      </c>
      <c r="P1298" s="20" t="s">
        <v>50</v>
      </c>
      <c r="Q1298" s="28"/>
      <c r="R1298" s="21" t="s">
        <v>249</v>
      </c>
      <c r="S1298" s="21"/>
      <c r="T1298" s="21" t="s">
        <v>53</v>
      </c>
      <c r="U1298" s="21" t="s">
        <v>250</v>
      </c>
      <c r="V1298" s="46">
        <v>1</v>
      </c>
      <c r="W1298" s="26">
        <f t="shared" si="449"/>
        <v>1</v>
      </c>
      <c r="X1298" s="26">
        <f t="shared" si="450"/>
        <v>1</v>
      </c>
      <c r="Y1298" s="21">
        <v>10</v>
      </c>
      <c r="Z1298" s="22">
        <f t="shared" si="445"/>
        <v>1088</v>
      </c>
      <c r="AA1298" s="20" t="s">
        <v>2195</v>
      </c>
      <c r="AB1298" s="22"/>
      <c r="AC1298" s="22">
        <v>1</v>
      </c>
      <c r="AD1298" s="22"/>
      <c r="AE1298" s="22">
        <f>N1298</f>
        <v>1088</v>
      </c>
      <c r="AF1298" s="22">
        <f t="shared" si="452"/>
        <v>1088</v>
      </c>
      <c r="AG1298" s="20">
        <f>N1298</f>
        <v>1088</v>
      </c>
      <c r="AH1298" s="20" t="str">
        <f>VLOOKUP(U1298,[1]提成计算!B:I,8,FALSE)</f>
        <v xml:space="preserve"> </v>
      </c>
      <c r="AI1298" s="20"/>
      <c r="AJ1298" s="22"/>
      <c r="AK1298" s="22"/>
      <c r="AM1298" s="22"/>
      <c r="AN1298" s="22"/>
      <c r="AO1298" s="22" t="s">
        <v>2216</v>
      </c>
      <c r="AP1298" s="22" t="s">
        <v>1301</v>
      </c>
      <c r="AS1298" s="20"/>
      <c r="AT1298" s="20"/>
      <c r="AU1298" s="20"/>
    </row>
    <row r="1299" spans="1:47" x14ac:dyDescent="0.15">
      <c r="A1299" s="21" t="s">
        <v>1273</v>
      </c>
      <c r="B1299" s="20" t="s">
        <v>918</v>
      </c>
      <c r="C1299" s="20" t="s">
        <v>919</v>
      </c>
      <c r="D1299" s="20" t="s">
        <v>973</v>
      </c>
      <c r="E1299" s="20" t="s">
        <v>1953</v>
      </c>
      <c r="F1299" s="20" t="s">
        <v>1250</v>
      </c>
      <c r="G1299" s="20" t="s">
        <v>2271</v>
      </c>
      <c r="H1299" s="20"/>
      <c r="I1299" s="20">
        <v>13539010174</v>
      </c>
      <c r="J1299" s="20" t="s">
        <v>924</v>
      </c>
      <c r="K1299" s="20" t="s">
        <v>248</v>
      </c>
      <c r="L1299" s="20" t="s">
        <v>1918</v>
      </c>
      <c r="M1299" s="20">
        <v>680</v>
      </c>
      <c r="N1299" s="20">
        <v>680</v>
      </c>
      <c r="O1299" s="20" t="s">
        <v>927</v>
      </c>
      <c r="P1299" s="20" t="s">
        <v>50</v>
      </c>
      <c r="Q1299" s="28"/>
      <c r="R1299" s="21" t="s">
        <v>249</v>
      </c>
      <c r="S1299" s="25" t="s">
        <v>1955</v>
      </c>
      <c r="T1299" s="21" t="s">
        <v>53</v>
      </c>
      <c r="U1299" s="21" t="s">
        <v>250</v>
      </c>
      <c r="V1299" s="46">
        <v>1</v>
      </c>
      <c r="W1299" s="26">
        <f t="shared" si="449"/>
        <v>1</v>
      </c>
      <c r="Y1299" s="21">
        <v>4</v>
      </c>
      <c r="Z1299" s="22">
        <f t="shared" si="445"/>
        <v>680</v>
      </c>
      <c r="AA1299" s="20" t="s">
        <v>2218</v>
      </c>
      <c r="AB1299" s="22">
        <v>1</v>
      </c>
      <c r="AC1299" s="22"/>
      <c r="AD1299" s="22">
        <f>N1299</f>
        <v>680</v>
      </c>
      <c r="AE1299" s="22"/>
      <c r="AF1299" s="22">
        <f t="shared" si="452"/>
        <v>680</v>
      </c>
      <c r="AG1299" s="20"/>
      <c r="AH1299" s="22"/>
      <c r="AI1299" s="22"/>
      <c r="AJ1299" s="22">
        <f t="shared" ref="AJ1299:AJ1300" si="467">N1299</f>
        <v>680</v>
      </c>
      <c r="AK1299" s="22">
        <f>IF(O1299="(传统)XDSL",VLOOKUP(S1299,[2]直销续费率明细!C:I,7,FALSE)*1,IF(O1299="GPON+XDSL",VLOOKUP(S1299,[2]直销续费率明细!C:I,7,FALSE)*1,VLOOKUP(S1299,[2]直销续费率明细!C:I,5,FALSE)*1))</f>
        <v>-20</v>
      </c>
      <c r="AL1299" s="22" t="s">
        <v>1300</v>
      </c>
      <c r="AM1299" s="22"/>
      <c r="AN1299" s="22"/>
      <c r="AO1299" s="22" t="s">
        <v>2196</v>
      </c>
      <c r="AP1299" s="22" t="s">
        <v>2202</v>
      </c>
      <c r="AS1299" s="20">
        <f>IF(Y1299&gt;=10,VLOOKUP(U1299,[2]提成计算!B:T,19,FALSE),VLOOKUP(U1299,[2]提成计算!B:T,18,FALSE))</f>
        <v>0.06</v>
      </c>
      <c r="AT1299" s="20">
        <f t="shared" ref="AT1299:AT1300" si="468">IF(AD1299*AS1299&gt;0,AD1299*AS1299,AE1299*AS1299)</f>
        <v>40.799999999999997</v>
      </c>
      <c r="AU1299" s="20">
        <f t="shared" ref="AU1299:AU1300" si="469">IF(AND(AK1299&lt;0,AK1299+AT1299&lt;0),-AT1299,AK1299)</f>
        <v>-20</v>
      </c>
    </row>
    <row r="1300" spans="1:47" x14ac:dyDescent="0.15">
      <c r="A1300" s="21" t="s">
        <v>1273</v>
      </c>
      <c r="B1300" s="20" t="s">
        <v>918</v>
      </c>
      <c r="C1300" s="20" t="s">
        <v>919</v>
      </c>
      <c r="D1300" s="20" t="s">
        <v>928</v>
      </c>
      <c r="E1300" s="20" t="s">
        <v>2061</v>
      </c>
      <c r="F1300" s="20" t="s">
        <v>1250</v>
      </c>
      <c r="G1300" s="20" t="s">
        <v>2272</v>
      </c>
      <c r="H1300" s="20"/>
      <c r="I1300" s="20">
        <v>18827570091</v>
      </c>
      <c r="J1300" s="20" t="s">
        <v>924</v>
      </c>
      <c r="K1300" s="20" t="s">
        <v>954</v>
      </c>
      <c r="L1300" s="20" t="s">
        <v>1299</v>
      </c>
      <c r="M1300" s="20">
        <v>888</v>
      </c>
      <c r="N1300" s="20">
        <v>888</v>
      </c>
      <c r="O1300" s="20" t="s">
        <v>927</v>
      </c>
      <c r="P1300" s="20" t="s">
        <v>50</v>
      </c>
      <c r="Q1300" s="28"/>
      <c r="R1300" s="21" t="s">
        <v>84</v>
      </c>
      <c r="S1300" s="25" t="s">
        <v>956</v>
      </c>
      <c r="T1300" s="21" t="s">
        <v>53</v>
      </c>
      <c r="U1300" s="21" t="s">
        <v>957</v>
      </c>
      <c r="V1300" s="46">
        <v>1</v>
      </c>
      <c r="W1300" s="26">
        <f t="shared" si="449"/>
        <v>1</v>
      </c>
      <c r="Y1300" s="21">
        <v>12</v>
      </c>
      <c r="Z1300" s="22">
        <f t="shared" si="445"/>
        <v>888</v>
      </c>
      <c r="AA1300" s="20" t="s">
        <v>2195</v>
      </c>
      <c r="AB1300" s="22"/>
      <c r="AC1300" s="22">
        <v>1</v>
      </c>
      <c r="AD1300" s="22"/>
      <c r="AE1300" s="22">
        <f t="shared" ref="AE1300:AE1304" si="470">N1300</f>
        <v>888</v>
      </c>
      <c r="AF1300" s="22">
        <f t="shared" si="452"/>
        <v>888</v>
      </c>
      <c r="AG1300" s="20"/>
      <c r="AH1300" s="22"/>
      <c r="AI1300" s="22"/>
      <c r="AJ1300" s="22">
        <f t="shared" si="467"/>
        <v>888</v>
      </c>
      <c r="AK1300" s="22">
        <f>IF(O1300="(传统)XDSL",VLOOKUP(S1300,[2]直销续费率明细!C:I,7,FALSE)*1,IF(O1300="GPON+XDSL",VLOOKUP(S1300,[2]直销续费率明细!C:I,7,FALSE)*1,VLOOKUP(S1300,[2]直销续费率明细!C:I,5,FALSE)*1))</f>
        <v>25</v>
      </c>
      <c r="AL1300" s="22" t="s">
        <v>1309</v>
      </c>
      <c r="AM1300" s="22"/>
      <c r="AN1300" s="22"/>
      <c r="AO1300" s="22" t="s">
        <v>2196</v>
      </c>
      <c r="AP1300" s="22" t="s">
        <v>1301</v>
      </c>
      <c r="AS1300" s="20">
        <f>IF(Y1300&gt;=10,VLOOKUP(U1300,[2]提成计算!B:T,19,FALSE),VLOOKUP(U1300,[2]提成计算!B:T,18,FALSE))</f>
        <v>0.1</v>
      </c>
      <c r="AT1300" s="20">
        <f t="shared" si="468"/>
        <v>88.800000000000011</v>
      </c>
      <c r="AU1300" s="20">
        <f t="shared" si="469"/>
        <v>25</v>
      </c>
    </row>
    <row r="1301" spans="1:47" x14ac:dyDescent="0.15">
      <c r="A1301" s="21" t="s">
        <v>1273</v>
      </c>
      <c r="B1301" s="20" t="s">
        <v>918</v>
      </c>
      <c r="C1301" s="20" t="s">
        <v>919</v>
      </c>
      <c r="D1301" s="20" t="s">
        <v>928</v>
      </c>
      <c r="E1301" s="20" t="s">
        <v>1969</v>
      </c>
      <c r="F1301" s="20" t="s">
        <v>1250</v>
      </c>
      <c r="G1301" s="20" t="s">
        <v>2273</v>
      </c>
      <c r="H1301" s="20"/>
      <c r="I1301" s="20">
        <v>13669899435</v>
      </c>
      <c r="J1301" s="20" t="s">
        <v>1268</v>
      </c>
      <c r="K1301" s="20" t="s">
        <v>954</v>
      </c>
      <c r="L1301" s="20" t="s">
        <v>1358</v>
      </c>
      <c r="M1301" s="20">
        <v>1088</v>
      </c>
      <c r="N1301" s="20">
        <v>1088</v>
      </c>
      <c r="O1301" s="20" t="s">
        <v>927</v>
      </c>
      <c r="P1301" s="20" t="s">
        <v>50</v>
      </c>
      <c r="Q1301" s="28"/>
      <c r="R1301" s="21" t="s">
        <v>84</v>
      </c>
      <c r="S1301" s="21"/>
      <c r="T1301" s="21" t="s">
        <v>53</v>
      </c>
      <c r="U1301" s="21" t="s">
        <v>957</v>
      </c>
      <c r="V1301" s="46">
        <v>1</v>
      </c>
      <c r="W1301" s="26">
        <f t="shared" si="449"/>
        <v>1</v>
      </c>
      <c r="X1301" s="26">
        <f t="shared" si="450"/>
        <v>1</v>
      </c>
      <c r="Y1301" s="21">
        <v>10</v>
      </c>
      <c r="Z1301" s="22">
        <f t="shared" si="445"/>
        <v>1088</v>
      </c>
      <c r="AA1301" s="20" t="s">
        <v>2195</v>
      </c>
      <c r="AB1301" s="22"/>
      <c r="AC1301" s="22">
        <v>1</v>
      </c>
      <c r="AD1301" s="22"/>
      <c r="AE1301" s="22">
        <f t="shared" si="470"/>
        <v>1088</v>
      </c>
      <c r="AF1301" s="22">
        <f t="shared" si="452"/>
        <v>1088</v>
      </c>
      <c r="AG1301" s="20">
        <f>N1301</f>
        <v>1088</v>
      </c>
      <c r="AH1301" s="20"/>
      <c r="AI1301" s="20"/>
      <c r="AJ1301" s="22"/>
      <c r="AK1301" s="22"/>
      <c r="AM1301" s="22"/>
      <c r="AN1301" s="22"/>
      <c r="AO1301" s="22" t="s">
        <v>2196</v>
      </c>
      <c r="AP1301" s="22" t="s">
        <v>1301</v>
      </c>
      <c r="AS1301" s="20"/>
      <c r="AT1301" s="20"/>
      <c r="AU1301" s="20"/>
    </row>
    <row r="1302" spans="1:47" x14ac:dyDescent="0.15">
      <c r="A1302" s="21" t="s">
        <v>1273</v>
      </c>
      <c r="B1302" s="20" t="s">
        <v>918</v>
      </c>
      <c r="C1302" s="20" t="s">
        <v>919</v>
      </c>
      <c r="D1302" s="20" t="s">
        <v>973</v>
      </c>
      <c r="E1302" s="20" t="s">
        <v>1932</v>
      </c>
      <c r="F1302" s="20" t="s">
        <v>1250</v>
      </c>
      <c r="G1302" s="20" t="s">
        <v>2274</v>
      </c>
      <c r="H1302" s="20"/>
      <c r="I1302" s="20">
        <v>13763222128</v>
      </c>
      <c r="J1302" s="20" t="s">
        <v>924</v>
      </c>
      <c r="K1302" s="20" t="s">
        <v>2021</v>
      </c>
      <c r="L1302" s="20" t="s">
        <v>2268</v>
      </c>
      <c r="M1302" s="20">
        <v>1398</v>
      </c>
      <c r="N1302" s="20">
        <v>1398</v>
      </c>
      <c r="O1302" s="20" t="s">
        <v>927</v>
      </c>
      <c r="P1302" s="20" t="s">
        <v>50</v>
      </c>
      <c r="Q1302" s="28"/>
      <c r="R1302" s="21" t="s">
        <v>249</v>
      </c>
      <c r="S1302" s="25" t="s">
        <v>976</v>
      </c>
      <c r="T1302" s="21" t="s">
        <v>53</v>
      </c>
      <c r="U1302" s="21" t="s">
        <v>424</v>
      </c>
      <c r="V1302" s="46">
        <v>1</v>
      </c>
      <c r="W1302" s="26">
        <f t="shared" si="449"/>
        <v>1</v>
      </c>
      <c r="Y1302" s="21">
        <v>20</v>
      </c>
      <c r="Z1302" s="22">
        <f t="shared" si="445"/>
        <v>1398</v>
      </c>
      <c r="AA1302" s="20" t="s">
        <v>2195</v>
      </c>
      <c r="AB1302" s="22"/>
      <c r="AC1302" s="22">
        <v>1</v>
      </c>
      <c r="AD1302" s="22"/>
      <c r="AE1302" s="22">
        <f t="shared" si="470"/>
        <v>1398</v>
      </c>
      <c r="AF1302" s="22">
        <f t="shared" si="452"/>
        <v>1398</v>
      </c>
      <c r="AG1302" s="20"/>
      <c r="AH1302" s="22"/>
      <c r="AI1302" s="22"/>
      <c r="AJ1302" s="22">
        <f t="shared" ref="AJ1302:AJ1303" si="471">N1302</f>
        <v>1398</v>
      </c>
      <c r="AK1302" s="22">
        <f>IF(O1302="(传统)XDSL",VLOOKUP(S1302,[2]直销续费率明细!C:I,7,FALSE)*1,IF(O1302="GPON+XDSL",VLOOKUP(S1302,[2]直销续费率明细!C:I,7,FALSE)*1,VLOOKUP(S1302,[2]直销续费率明细!C:I,5,FALSE)*1))</f>
        <v>-40</v>
      </c>
      <c r="AL1302" s="22" t="s">
        <v>1300</v>
      </c>
      <c r="AM1302" s="22"/>
      <c r="AN1302" s="22"/>
      <c r="AO1302" s="22" t="s">
        <v>2216</v>
      </c>
      <c r="AP1302" s="22" t="s">
        <v>1301</v>
      </c>
      <c r="AS1302" s="20">
        <f>IF(Y1302&gt;=10,VLOOKUP(U1302,[2]提成计算!B:T,19,FALSE),VLOOKUP(U1302,[2]提成计算!B:T,18,FALSE))</f>
        <v>0.09</v>
      </c>
      <c r="AT1302" s="20">
        <f t="shared" ref="AT1302:AT1303" si="472">IF(AD1302*AS1302&gt;0,AD1302*AS1302,AE1302*AS1302)</f>
        <v>125.82</v>
      </c>
      <c r="AU1302" s="20">
        <f t="shared" ref="AU1302:AU1303" si="473">IF(AND(AK1302&lt;0,AK1302+AT1302&lt;0),-AT1302,AK1302)</f>
        <v>-40</v>
      </c>
    </row>
    <row r="1303" spans="1:47" x14ac:dyDescent="0.15">
      <c r="A1303" s="21" t="s">
        <v>1273</v>
      </c>
      <c r="B1303" s="20" t="s">
        <v>918</v>
      </c>
      <c r="C1303" s="20" t="s">
        <v>919</v>
      </c>
      <c r="D1303" s="20" t="s">
        <v>936</v>
      </c>
      <c r="E1303" s="20" t="s">
        <v>963</v>
      </c>
      <c r="F1303" s="20" t="s">
        <v>1250</v>
      </c>
      <c r="G1303" s="20" t="s">
        <v>2275</v>
      </c>
      <c r="H1303" s="20"/>
      <c r="I1303" s="20">
        <v>13902697453</v>
      </c>
      <c r="J1303" s="20" t="s">
        <v>924</v>
      </c>
      <c r="K1303" s="20" t="s">
        <v>2276</v>
      </c>
      <c r="L1303" s="20" t="s">
        <v>1299</v>
      </c>
      <c r="M1303" s="20">
        <v>888</v>
      </c>
      <c r="N1303" s="20">
        <v>888</v>
      </c>
      <c r="O1303" s="20" t="s">
        <v>927</v>
      </c>
      <c r="P1303" s="20" t="s">
        <v>50</v>
      </c>
      <c r="Q1303" s="28"/>
      <c r="R1303" s="21" t="s">
        <v>60</v>
      </c>
      <c r="S1303" s="25" t="s">
        <v>1331</v>
      </c>
      <c r="T1303" s="21" t="s">
        <v>53</v>
      </c>
      <c r="U1303" s="21" t="s">
        <v>366</v>
      </c>
      <c r="V1303" s="46">
        <v>1</v>
      </c>
      <c r="W1303" s="26">
        <f t="shared" si="449"/>
        <v>1</v>
      </c>
      <c r="Y1303" s="21">
        <v>12</v>
      </c>
      <c r="Z1303" s="22">
        <f t="shared" si="445"/>
        <v>888</v>
      </c>
      <c r="AA1303" s="20" t="s">
        <v>2218</v>
      </c>
      <c r="AB1303" s="22"/>
      <c r="AC1303" s="22">
        <v>1</v>
      </c>
      <c r="AD1303" s="22"/>
      <c r="AE1303" s="22">
        <f t="shared" si="470"/>
        <v>888</v>
      </c>
      <c r="AF1303" s="22">
        <f t="shared" si="452"/>
        <v>888</v>
      </c>
      <c r="AG1303" s="20"/>
      <c r="AH1303" s="22"/>
      <c r="AI1303" s="22"/>
      <c r="AJ1303" s="22">
        <f t="shared" si="471"/>
        <v>888</v>
      </c>
      <c r="AK1303" s="22">
        <f>IF(O1303="(传统)XDSL",VLOOKUP(S1303,[2]直销续费率明细!C:I,7,FALSE)*1,IF(O1303="GPON+XDSL",VLOOKUP(S1303,[2]直销续费率明细!C:I,7,FALSE)*1,VLOOKUP(S1303,[2]直销续费率明细!C:I,5,FALSE)*1))</f>
        <v>25</v>
      </c>
      <c r="AL1303" s="22" t="s">
        <v>1300</v>
      </c>
      <c r="AM1303" s="22"/>
      <c r="AN1303" s="22"/>
      <c r="AO1303" s="22" t="s">
        <v>2216</v>
      </c>
      <c r="AP1303" s="22" t="s">
        <v>1301</v>
      </c>
      <c r="AS1303" s="20">
        <f>IF(Y1303&gt;=10,VLOOKUP(U1303,[2]提成计算!B:T,19,FALSE),VLOOKUP(U1303,[2]提成计算!B:T,18,FALSE))</f>
        <v>0.09</v>
      </c>
      <c r="AT1303" s="20">
        <f t="shared" si="472"/>
        <v>79.92</v>
      </c>
      <c r="AU1303" s="20">
        <f t="shared" si="473"/>
        <v>25</v>
      </c>
    </row>
    <row r="1304" spans="1:47" x14ac:dyDescent="0.15">
      <c r="A1304" s="21" t="s">
        <v>1273</v>
      </c>
      <c r="B1304" s="20" t="s">
        <v>918</v>
      </c>
      <c r="C1304" s="20" t="s">
        <v>919</v>
      </c>
      <c r="D1304" s="20" t="s">
        <v>941</v>
      </c>
      <c r="E1304" s="20" t="s">
        <v>949</v>
      </c>
      <c r="F1304" s="20" t="s">
        <v>1250</v>
      </c>
      <c r="G1304" s="20" t="s">
        <v>2277</v>
      </c>
      <c r="H1304" s="20"/>
      <c r="I1304" s="20">
        <v>15992896754</v>
      </c>
      <c r="J1304" s="20" t="s">
        <v>1268</v>
      </c>
      <c r="K1304" s="20" t="s">
        <v>493</v>
      </c>
      <c r="L1304" s="20" t="s">
        <v>1898</v>
      </c>
      <c r="M1304" s="20">
        <v>1398</v>
      </c>
      <c r="N1304" s="20">
        <v>1398</v>
      </c>
      <c r="O1304" s="20" t="s">
        <v>927</v>
      </c>
      <c r="P1304" s="20" t="s">
        <v>50</v>
      </c>
      <c r="Q1304" s="28"/>
      <c r="R1304" s="21" t="s">
        <v>99</v>
      </c>
      <c r="S1304" s="21"/>
      <c r="T1304" s="21" t="s">
        <v>2278</v>
      </c>
      <c r="U1304" s="21" t="s">
        <v>495</v>
      </c>
      <c r="V1304" s="46">
        <v>1</v>
      </c>
      <c r="W1304" s="26">
        <f t="shared" si="449"/>
        <v>1</v>
      </c>
      <c r="X1304" s="26">
        <f t="shared" si="450"/>
        <v>1</v>
      </c>
      <c r="Y1304" s="21">
        <v>20</v>
      </c>
      <c r="Z1304" s="22">
        <f t="shared" si="445"/>
        <v>1398</v>
      </c>
      <c r="AA1304" s="20" t="s">
        <v>2218</v>
      </c>
      <c r="AB1304" s="22"/>
      <c r="AC1304" s="22">
        <v>1</v>
      </c>
      <c r="AD1304" s="22"/>
      <c r="AE1304" s="22">
        <f t="shared" si="470"/>
        <v>1398</v>
      </c>
      <c r="AF1304" s="22">
        <f t="shared" si="452"/>
        <v>1398</v>
      </c>
      <c r="AG1304" s="20">
        <f t="shared" ref="AG1304:AG1306" si="474">N1304</f>
        <v>1398</v>
      </c>
      <c r="AH1304" s="20" t="str">
        <f>VLOOKUP(U1304,[1]提成计算!B:I,8,FALSE)</f>
        <v>否</v>
      </c>
      <c r="AI1304" s="20"/>
      <c r="AJ1304" s="22"/>
      <c r="AK1304" s="22"/>
      <c r="AM1304" s="22"/>
      <c r="AN1304" s="22"/>
      <c r="AO1304" s="22" t="s">
        <v>2196</v>
      </c>
      <c r="AP1304" s="22" t="s">
        <v>1301</v>
      </c>
      <c r="AS1304" s="20"/>
      <c r="AT1304" s="20"/>
      <c r="AU1304" s="20"/>
    </row>
    <row r="1305" spans="1:47" x14ac:dyDescent="0.15">
      <c r="A1305" s="21" t="s">
        <v>1273</v>
      </c>
      <c r="B1305" s="20" t="s">
        <v>918</v>
      </c>
      <c r="C1305" s="20" t="s">
        <v>919</v>
      </c>
      <c r="D1305" s="20" t="s">
        <v>941</v>
      </c>
      <c r="E1305" s="20" t="s">
        <v>1339</v>
      </c>
      <c r="F1305" s="20" t="s">
        <v>1250</v>
      </c>
      <c r="G1305" s="20" t="s">
        <v>2279</v>
      </c>
      <c r="H1305" s="20"/>
      <c r="I1305" s="20">
        <v>13414253618</v>
      </c>
      <c r="J1305" s="20" t="s">
        <v>1268</v>
      </c>
      <c r="K1305" s="20" t="s">
        <v>1577</v>
      </c>
      <c r="L1305" s="20" t="s">
        <v>1914</v>
      </c>
      <c r="M1305" s="20">
        <v>828</v>
      </c>
      <c r="N1305" s="20">
        <v>828</v>
      </c>
      <c r="O1305" s="20" t="s">
        <v>927</v>
      </c>
      <c r="P1305" s="20" t="s">
        <v>50</v>
      </c>
      <c r="Q1305" s="28"/>
      <c r="R1305" s="21" t="s">
        <v>99</v>
      </c>
      <c r="S1305" s="21"/>
      <c r="T1305" s="21" t="s">
        <v>53</v>
      </c>
      <c r="U1305" s="21" t="s">
        <v>1740</v>
      </c>
      <c r="V1305" s="46">
        <v>1</v>
      </c>
      <c r="W1305" s="26">
        <f t="shared" si="449"/>
        <v>1</v>
      </c>
      <c r="X1305" s="26">
        <f t="shared" si="450"/>
        <v>1</v>
      </c>
      <c r="Y1305" s="21">
        <v>4</v>
      </c>
      <c r="Z1305" s="22">
        <f t="shared" si="445"/>
        <v>828</v>
      </c>
      <c r="AA1305" s="20" t="s">
        <v>2195</v>
      </c>
      <c r="AB1305" s="22">
        <v>1</v>
      </c>
      <c r="AC1305" s="22"/>
      <c r="AD1305" s="22">
        <f>N1305</f>
        <v>828</v>
      </c>
      <c r="AE1305" s="22"/>
      <c r="AF1305" s="22">
        <f t="shared" si="452"/>
        <v>828</v>
      </c>
      <c r="AG1305" s="20">
        <f t="shared" si="474"/>
        <v>828</v>
      </c>
      <c r="AH1305" s="20" t="str">
        <f>VLOOKUP(U1305,[1]提成计算!B:I,8,FALSE)</f>
        <v>否</v>
      </c>
      <c r="AI1305" s="20"/>
      <c r="AJ1305" s="22"/>
      <c r="AK1305" s="22"/>
      <c r="AM1305" s="22"/>
      <c r="AN1305" s="22"/>
      <c r="AO1305" s="22" t="s">
        <v>2196</v>
      </c>
      <c r="AP1305" s="22" t="s">
        <v>1301</v>
      </c>
      <c r="AS1305" s="20"/>
      <c r="AT1305" s="20"/>
      <c r="AU1305" s="20"/>
    </row>
    <row r="1306" spans="1:47" x14ac:dyDescent="0.15">
      <c r="A1306" s="21" t="s">
        <v>1273</v>
      </c>
      <c r="B1306" s="20" t="s">
        <v>918</v>
      </c>
      <c r="C1306" s="20" t="s">
        <v>919</v>
      </c>
      <c r="D1306" s="20" t="s">
        <v>928</v>
      </c>
      <c r="E1306" s="20" t="s">
        <v>1969</v>
      </c>
      <c r="F1306" s="20" t="s">
        <v>1250</v>
      </c>
      <c r="G1306" s="20" t="s">
        <v>2280</v>
      </c>
      <c r="H1306" s="20"/>
      <c r="I1306" s="20">
        <v>15019986600</v>
      </c>
      <c r="J1306" s="20" t="s">
        <v>1268</v>
      </c>
      <c r="K1306" s="20" t="s">
        <v>954</v>
      </c>
      <c r="L1306" s="20" t="s">
        <v>1358</v>
      </c>
      <c r="M1306" s="20">
        <v>1088</v>
      </c>
      <c r="N1306" s="20">
        <v>1088</v>
      </c>
      <c r="O1306" s="20" t="s">
        <v>927</v>
      </c>
      <c r="P1306" s="20" t="s">
        <v>50</v>
      </c>
      <c r="Q1306" s="28"/>
      <c r="R1306" s="21" t="s">
        <v>84</v>
      </c>
      <c r="S1306" s="21"/>
      <c r="T1306" s="21" t="s">
        <v>53</v>
      </c>
      <c r="U1306" s="21" t="s">
        <v>957</v>
      </c>
      <c r="V1306" s="46">
        <v>1</v>
      </c>
      <c r="W1306" s="26">
        <f t="shared" si="449"/>
        <v>1</v>
      </c>
      <c r="X1306" s="26">
        <f t="shared" si="450"/>
        <v>1</v>
      </c>
      <c r="Y1306" s="21">
        <v>10</v>
      </c>
      <c r="Z1306" s="22">
        <f t="shared" si="445"/>
        <v>1088</v>
      </c>
      <c r="AA1306" s="20" t="s">
        <v>2195</v>
      </c>
      <c r="AB1306" s="22"/>
      <c r="AC1306" s="22">
        <v>1</v>
      </c>
      <c r="AD1306" s="22"/>
      <c r="AE1306" s="22">
        <f t="shared" ref="AE1306:AE1308" si="475">N1306</f>
        <v>1088</v>
      </c>
      <c r="AF1306" s="22">
        <f t="shared" si="452"/>
        <v>1088</v>
      </c>
      <c r="AG1306" s="20">
        <f t="shared" si="474"/>
        <v>1088</v>
      </c>
      <c r="AH1306" s="20"/>
      <c r="AI1306" s="20"/>
      <c r="AJ1306" s="22"/>
      <c r="AK1306" s="22"/>
      <c r="AM1306" s="22"/>
      <c r="AN1306" s="22"/>
      <c r="AO1306" s="22" t="s">
        <v>2196</v>
      </c>
      <c r="AP1306" s="22" t="s">
        <v>1301</v>
      </c>
      <c r="AS1306" s="20"/>
      <c r="AT1306" s="20"/>
      <c r="AU1306" s="20"/>
    </row>
    <row r="1307" spans="1:47" x14ac:dyDescent="0.15">
      <c r="A1307" s="21" t="s">
        <v>1273</v>
      </c>
      <c r="B1307" s="20" t="s">
        <v>918</v>
      </c>
      <c r="C1307" s="20" t="s">
        <v>919</v>
      </c>
      <c r="D1307" s="20" t="s">
        <v>936</v>
      </c>
      <c r="E1307" s="20" t="s">
        <v>2181</v>
      </c>
      <c r="F1307" s="20" t="s">
        <v>1250</v>
      </c>
      <c r="G1307" s="20" t="s">
        <v>2281</v>
      </c>
      <c r="H1307" s="20"/>
      <c r="I1307" s="20">
        <v>13712610475</v>
      </c>
      <c r="J1307" s="20" t="s">
        <v>924</v>
      </c>
      <c r="K1307" s="20" t="s">
        <v>1895</v>
      </c>
      <c r="L1307" s="20" t="s">
        <v>1299</v>
      </c>
      <c r="M1307" s="20">
        <v>888</v>
      </c>
      <c r="N1307" s="20">
        <v>888</v>
      </c>
      <c r="O1307" s="20" t="s">
        <v>927</v>
      </c>
      <c r="P1307" s="20" t="s">
        <v>50</v>
      </c>
      <c r="Q1307" s="28"/>
      <c r="R1307" s="21" t="s">
        <v>60</v>
      </c>
      <c r="S1307" s="25" t="s">
        <v>960</v>
      </c>
      <c r="T1307" s="21" t="s">
        <v>2204</v>
      </c>
      <c r="U1307" s="21"/>
      <c r="V1307" s="46">
        <v>1</v>
      </c>
      <c r="W1307" s="26">
        <f t="shared" si="449"/>
        <v>1</v>
      </c>
      <c r="Y1307" s="21">
        <v>12</v>
      </c>
      <c r="Z1307" s="22">
        <f t="shared" si="445"/>
        <v>888</v>
      </c>
      <c r="AA1307" s="20" t="s">
        <v>2195</v>
      </c>
      <c r="AB1307" s="22"/>
      <c r="AC1307" s="22">
        <v>1</v>
      </c>
      <c r="AD1307" s="22"/>
      <c r="AE1307" s="22">
        <f t="shared" si="475"/>
        <v>888</v>
      </c>
      <c r="AF1307" s="22">
        <f t="shared" si="452"/>
        <v>888</v>
      </c>
      <c r="AG1307" s="20"/>
      <c r="AH1307" s="22"/>
      <c r="AI1307" s="22"/>
      <c r="AJ1307" s="22">
        <f t="shared" ref="AJ1307:AJ1310" si="476">N1307</f>
        <v>888</v>
      </c>
      <c r="AK1307" s="22">
        <f>IF(O1307="(传统)XDSL",VLOOKUP(S1307,[1]续费率明细!C:I,7,FALSE)*1,IF(O1307="GPON+XDSL",VLOOKUP(S1307,[1]续费率明细!C:I,7,FALSE)*1,VLOOKUP(S1307,[1]续费率明细!C:I,5,FALSE)*1))</f>
        <v>-40</v>
      </c>
      <c r="AL1307" s="22" t="s">
        <v>1309</v>
      </c>
      <c r="AM1307" s="22"/>
      <c r="AN1307" s="22"/>
      <c r="AO1307" s="22" t="s">
        <v>2196</v>
      </c>
      <c r="AP1307" s="22" t="s">
        <v>1301</v>
      </c>
      <c r="AS1307" s="20"/>
      <c r="AT1307" s="20"/>
      <c r="AU1307" s="20"/>
    </row>
    <row r="1308" spans="1:47" x14ac:dyDescent="0.15">
      <c r="A1308" s="21" t="s">
        <v>1273</v>
      </c>
      <c r="B1308" s="20" t="s">
        <v>918</v>
      </c>
      <c r="C1308" s="20" t="s">
        <v>919</v>
      </c>
      <c r="D1308" s="20" t="s">
        <v>920</v>
      </c>
      <c r="E1308" s="20" t="s">
        <v>979</v>
      </c>
      <c r="F1308" s="20" t="s">
        <v>1250</v>
      </c>
      <c r="G1308" s="20" t="s">
        <v>2282</v>
      </c>
      <c r="H1308" s="20"/>
      <c r="I1308" s="20">
        <v>13809262680</v>
      </c>
      <c r="J1308" s="20" t="s">
        <v>924</v>
      </c>
      <c r="K1308" s="20" t="s">
        <v>2044</v>
      </c>
      <c r="L1308" s="20" t="s">
        <v>1299</v>
      </c>
      <c r="M1308" s="20">
        <v>888</v>
      </c>
      <c r="N1308" s="20">
        <v>888</v>
      </c>
      <c r="O1308" s="20" t="s">
        <v>927</v>
      </c>
      <c r="P1308" s="20" t="s">
        <v>50</v>
      </c>
      <c r="Q1308" s="28"/>
      <c r="R1308" s="21" t="s">
        <v>161</v>
      </c>
      <c r="S1308" s="25" t="s">
        <v>981</v>
      </c>
      <c r="T1308" s="21" t="s">
        <v>53</v>
      </c>
      <c r="U1308" s="21" t="s">
        <v>162</v>
      </c>
      <c r="V1308" s="46">
        <v>1</v>
      </c>
      <c r="W1308" s="26">
        <f t="shared" si="449"/>
        <v>1</v>
      </c>
      <c r="Y1308" s="21">
        <v>12</v>
      </c>
      <c r="Z1308" s="22">
        <f t="shared" si="445"/>
        <v>888</v>
      </c>
      <c r="AA1308" s="20" t="s">
        <v>2195</v>
      </c>
      <c r="AB1308" s="22"/>
      <c r="AC1308" s="22">
        <v>1</v>
      </c>
      <c r="AD1308" s="22"/>
      <c r="AE1308" s="22">
        <f t="shared" si="475"/>
        <v>888</v>
      </c>
      <c r="AF1308" s="22">
        <f t="shared" si="452"/>
        <v>888</v>
      </c>
      <c r="AG1308" s="20"/>
      <c r="AH1308" s="22"/>
      <c r="AI1308" s="22"/>
      <c r="AJ1308" s="22">
        <f t="shared" si="476"/>
        <v>888</v>
      </c>
      <c r="AK1308" s="22">
        <f>IF(O1308="(传统)XDSL",VLOOKUP(S1308,[2]直销续费率明细!C:I,7,FALSE)*1,IF(O1308="GPON+XDSL",VLOOKUP(S1308,[2]直销续费率明细!C:I,7,FALSE)*1,VLOOKUP(S1308,[2]直销续费率明细!C:I,5,FALSE)*1))</f>
        <v>-40</v>
      </c>
      <c r="AL1308" s="22" t="s">
        <v>1300</v>
      </c>
      <c r="AM1308" s="22"/>
      <c r="AN1308" s="22"/>
      <c r="AO1308" s="22" t="s">
        <v>2196</v>
      </c>
      <c r="AP1308" s="22" t="s">
        <v>1301</v>
      </c>
      <c r="AS1308" s="20">
        <f>IF(Y1308&gt;=10,VLOOKUP(U1308,[2]提成计算!B:T,19,FALSE),VLOOKUP(U1308,[2]提成计算!B:T,18,FALSE))</f>
        <v>0.09</v>
      </c>
      <c r="AT1308" s="20">
        <f t="shared" ref="AT1308:AT1310" si="477">IF(AD1308*AS1308&gt;0,AD1308*AS1308,AE1308*AS1308)</f>
        <v>79.92</v>
      </c>
      <c r="AU1308" s="20">
        <f t="shared" ref="AU1308:AU1310" si="478">IF(AND(AK1308&lt;0,AK1308+AT1308&lt;0),-AT1308,AK1308)</f>
        <v>-40</v>
      </c>
    </row>
    <row r="1309" spans="1:47" x14ac:dyDescent="0.15">
      <c r="A1309" s="21" t="s">
        <v>1273</v>
      </c>
      <c r="B1309" s="20" t="s">
        <v>918</v>
      </c>
      <c r="C1309" s="20" t="s">
        <v>919</v>
      </c>
      <c r="D1309" s="20" t="s">
        <v>928</v>
      </c>
      <c r="E1309" s="20" t="s">
        <v>929</v>
      </c>
      <c r="F1309" s="20" t="s">
        <v>1250</v>
      </c>
      <c r="G1309" s="20" t="s">
        <v>2283</v>
      </c>
      <c r="H1309" s="20"/>
      <c r="I1309" s="20">
        <v>13549333539</v>
      </c>
      <c r="J1309" s="20" t="s">
        <v>924</v>
      </c>
      <c r="K1309" s="20" t="s">
        <v>1913</v>
      </c>
      <c r="L1309" s="20" t="s">
        <v>2119</v>
      </c>
      <c r="M1309" s="20">
        <v>768</v>
      </c>
      <c r="N1309" s="20">
        <v>768</v>
      </c>
      <c r="O1309" s="20" t="s">
        <v>927</v>
      </c>
      <c r="P1309" s="20" t="s">
        <v>50</v>
      </c>
      <c r="Q1309" s="28"/>
      <c r="R1309" s="21" t="s">
        <v>84</v>
      </c>
      <c r="S1309" s="25" t="s">
        <v>1443</v>
      </c>
      <c r="T1309" s="21" t="s">
        <v>53</v>
      </c>
      <c r="U1309" s="21" t="s">
        <v>1915</v>
      </c>
      <c r="V1309" s="46">
        <v>1</v>
      </c>
      <c r="W1309" s="26">
        <f t="shared" si="449"/>
        <v>1</v>
      </c>
      <c r="Y1309" s="21">
        <v>4</v>
      </c>
      <c r="Z1309" s="22">
        <f t="shared" si="445"/>
        <v>768</v>
      </c>
      <c r="AA1309" s="20" t="s">
        <v>2195</v>
      </c>
      <c r="AB1309" s="22">
        <v>1</v>
      </c>
      <c r="AC1309" s="22"/>
      <c r="AD1309" s="22">
        <f>N1309</f>
        <v>768</v>
      </c>
      <c r="AE1309" s="22"/>
      <c r="AF1309" s="22">
        <f t="shared" si="452"/>
        <v>768</v>
      </c>
      <c r="AG1309" s="20"/>
      <c r="AH1309" s="22"/>
      <c r="AI1309" s="22"/>
      <c r="AJ1309" s="22">
        <f t="shared" si="476"/>
        <v>768</v>
      </c>
      <c r="AK1309" s="22">
        <f>IF(O1309="(传统)XDSL",VLOOKUP(S1309,[2]直销续费率明细!C:I,7,FALSE)*1,IF(O1309="GPON+XDSL",VLOOKUP(S1309,[2]直销续费率明细!C:I,7,FALSE)*1,VLOOKUP(S1309,[2]直销续费率明细!C:I,5,FALSE)*1))</f>
        <v>0</v>
      </c>
      <c r="AL1309" s="22" t="s">
        <v>1309</v>
      </c>
      <c r="AM1309" s="22"/>
      <c r="AN1309" s="22"/>
      <c r="AO1309" s="22" t="s">
        <v>2216</v>
      </c>
      <c r="AP1309" s="22" t="s">
        <v>1301</v>
      </c>
      <c r="AS1309" s="20">
        <f>IF(Y1309&gt;=10,VLOOKUP(U1309,[2]提成计算!B:T,19,FALSE),VLOOKUP(U1309,[2]提成计算!B:T,18,FALSE))</f>
        <v>0.06</v>
      </c>
      <c r="AT1309" s="20">
        <f t="shared" si="477"/>
        <v>46.08</v>
      </c>
      <c r="AU1309" s="20">
        <f t="shared" si="478"/>
        <v>0</v>
      </c>
    </row>
    <row r="1310" spans="1:47" x14ac:dyDescent="0.15">
      <c r="A1310" s="21" t="s">
        <v>1273</v>
      </c>
      <c r="B1310" s="20" t="s">
        <v>918</v>
      </c>
      <c r="C1310" s="20" t="s">
        <v>919</v>
      </c>
      <c r="D1310" s="20" t="s">
        <v>928</v>
      </c>
      <c r="E1310" s="20" t="s">
        <v>2284</v>
      </c>
      <c r="F1310" s="20" t="s">
        <v>1250</v>
      </c>
      <c r="G1310" s="20" t="s">
        <v>2285</v>
      </c>
      <c r="H1310" s="20"/>
      <c r="I1310" s="20">
        <v>13723555242</v>
      </c>
      <c r="J1310" s="20" t="s">
        <v>924</v>
      </c>
      <c r="K1310" s="20" t="s">
        <v>1971</v>
      </c>
      <c r="L1310" s="20" t="s">
        <v>2137</v>
      </c>
      <c r="M1310" s="20">
        <v>1408</v>
      </c>
      <c r="N1310" s="20">
        <v>1408</v>
      </c>
      <c r="O1310" s="20" t="s">
        <v>927</v>
      </c>
      <c r="P1310" s="20" t="s">
        <v>50</v>
      </c>
      <c r="Q1310" s="28"/>
      <c r="R1310" s="21" t="s">
        <v>84</v>
      </c>
      <c r="S1310" s="25" t="s">
        <v>1443</v>
      </c>
      <c r="T1310" s="21" t="s">
        <v>53</v>
      </c>
      <c r="U1310" s="21" t="s">
        <v>957</v>
      </c>
      <c r="V1310" s="46">
        <v>1</v>
      </c>
      <c r="W1310" s="26">
        <f t="shared" si="449"/>
        <v>1</v>
      </c>
      <c r="Y1310" s="21">
        <v>12</v>
      </c>
      <c r="Z1310" s="22">
        <f t="shared" si="445"/>
        <v>1408</v>
      </c>
      <c r="AA1310" s="20" t="s">
        <v>2218</v>
      </c>
      <c r="AB1310" s="22"/>
      <c r="AC1310" s="22">
        <v>1</v>
      </c>
      <c r="AD1310" s="22"/>
      <c r="AE1310" s="22">
        <f t="shared" ref="AE1310:AE1311" si="479">N1310</f>
        <v>1408</v>
      </c>
      <c r="AF1310" s="22">
        <f t="shared" si="452"/>
        <v>1408</v>
      </c>
      <c r="AG1310" s="20"/>
      <c r="AH1310" s="22"/>
      <c r="AI1310" s="22"/>
      <c r="AJ1310" s="22">
        <f t="shared" si="476"/>
        <v>1408</v>
      </c>
      <c r="AK1310" s="22">
        <f>IF(O1310="(传统)XDSL",VLOOKUP(S1310,[2]直销续费率明细!C:I,7,FALSE)*1,IF(O1310="GPON+XDSL",VLOOKUP(S1310,[2]直销续费率明细!C:I,7,FALSE)*1,VLOOKUP(S1310,[2]直销续费率明细!C:I,5,FALSE)*1))</f>
        <v>0</v>
      </c>
      <c r="AL1310" s="22" t="s">
        <v>1300</v>
      </c>
      <c r="AM1310" s="22"/>
      <c r="AN1310" s="22"/>
      <c r="AO1310" s="22" t="s">
        <v>2196</v>
      </c>
      <c r="AP1310" s="22" t="s">
        <v>1301</v>
      </c>
      <c r="AS1310" s="20">
        <f>IF(Y1310&gt;=10,VLOOKUP(U1310,[2]提成计算!B:T,19,FALSE),VLOOKUP(U1310,[2]提成计算!B:T,18,FALSE))</f>
        <v>0.1</v>
      </c>
      <c r="AT1310" s="20">
        <f t="shared" si="477"/>
        <v>140.80000000000001</v>
      </c>
      <c r="AU1310" s="20">
        <f t="shared" si="478"/>
        <v>0</v>
      </c>
    </row>
    <row r="1311" spans="1:47" x14ac:dyDescent="0.15">
      <c r="A1311" s="21" t="s">
        <v>1273</v>
      </c>
      <c r="B1311" s="20" t="s">
        <v>918</v>
      </c>
      <c r="C1311" s="20" t="s">
        <v>919</v>
      </c>
      <c r="D1311" s="20" t="s">
        <v>936</v>
      </c>
      <c r="E1311" s="20" t="s">
        <v>1430</v>
      </c>
      <c r="F1311" s="20" t="s">
        <v>1250</v>
      </c>
      <c r="G1311" s="20" t="s">
        <v>2286</v>
      </c>
      <c r="H1311" s="20"/>
      <c r="I1311" s="20">
        <v>13421932723</v>
      </c>
      <c r="J1311" s="20" t="s">
        <v>1268</v>
      </c>
      <c r="K1311" s="20" t="s">
        <v>346</v>
      </c>
      <c r="L1311" s="20" t="s">
        <v>1358</v>
      </c>
      <c r="M1311" s="20">
        <v>1088</v>
      </c>
      <c r="N1311" s="20">
        <v>1088</v>
      </c>
      <c r="O1311" s="20" t="s">
        <v>927</v>
      </c>
      <c r="P1311" s="20" t="s">
        <v>50</v>
      </c>
      <c r="Q1311" s="28"/>
      <c r="R1311" s="21" t="s">
        <v>60</v>
      </c>
      <c r="S1311" s="21"/>
      <c r="T1311" s="21" t="s">
        <v>53</v>
      </c>
      <c r="U1311" s="21" t="s">
        <v>347</v>
      </c>
      <c r="V1311" s="46">
        <v>1</v>
      </c>
      <c r="W1311" s="26">
        <f t="shared" si="449"/>
        <v>1</v>
      </c>
      <c r="X1311" s="26">
        <f t="shared" si="450"/>
        <v>1</v>
      </c>
      <c r="Y1311" s="21">
        <v>10</v>
      </c>
      <c r="Z1311" s="22">
        <f t="shared" si="445"/>
        <v>1088</v>
      </c>
      <c r="AA1311" s="20" t="s">
        <v>2195</v>
      </c>
      <c r="AB1311" s="22"/>
      <c r="AC1311" s="22">
        <v>1</v>
      </c>
      <c r="AD1311" s="22"/>
      <c r="AE1311" s="22">
        <f t="shared" si="479"/>
        <v>1088</v>
      </c>
      <c r="AF1311" s="22">
        <f t="shared" si="452"/>
        <v>1088</v>
      </c>
      <c r="AG1311" s="20">
        <f>N1311</f>
        <v>1088</v>
      </c>
      <c r="AH1311" s="20" t="str">
        <f>VLOOKUP(U1311,[1]提成计算!B:I,8,FALSE)</f>
        <v xml:space="preserve"> </v>
      </c>
      <c r="AI1311" s="20"/>
      <c r="AJ1311" s="22"/>
      <c r="AK1311" s="22"/>
      <c r="AM1311" s="22"/>
      <c r="AN1311" s="22"/>
      <c r="AO1311" s="22" t="s">
        <v>2196</v>
      </c>
      <c r="AP1311" s="22" t="s">
        <v>1301</v>
      </c>
      <c r="AS1311" s="20"/>
      <c r="AT1311" s="20"/>
      <c r="AU1311" s="20"/>
    </row>
    <row r="1312" spans="1:47" x14ac:dyDescent="0.15">
      <c r="A1312" s="21" t="s">
        <v>1273</v>
      </c>
      <c r="B1312" s="20" t="s">
        <v>918</v>
      </c>
      <c r="C1312" s="20" t="s">
        <v>919</v>
      </c>
      <c r="D1312" s="20" t="s">
        <v>973</v>
      </c>
      <c r="E1312" s="20" t="s">
        <v>1953</v>
      </c>
      <c r="F1312" s="20" t="s">
        <v>1250</v>
      </c>
      <c r="G1312" s="20" t="s">
        <v>2287</v>
      </c>
      <c r="H1312" s="20"/>
      <c r="I1312" s="20">
        <v>15916843102</v>
      </c>
      <c r="J1312" s="20" t="s">
        <v>924</v>
      </c>
      <c r="K1312" s="20" t="s">
        <v>2054</v>
      </c>
      <c r="L1312" s="20" t="s">
        <v>2119</v>
      </c>
      <c r="M1312" s="20">
        <v>768</v>
      </c>
      <c r="N1312" s="20">
        <v>768</v>
      </c>
      <c r="O1312" s="20" t="s">
        <v>927</v>
      </c>
      <c r="P1312" s="20" t="s">
        <v>50</v>
      </c>
      <c r="Q1312" s="28"/>
      <c r="R1312" s="21" t="s">
        <v>249</v>
      </c>
      <c r="S1312" s="25" t="s">
        <v>1955</v>
      </c>
      <c r="T1312" s="21" t="s">
        <v>2198</v>
      </c>
      <c r="U1312" s="21" t="s">
        <v>250</v>
      </c>
      <c r="V1312" s="46">
        <v>1</v>
      </c>
      <c r="W1312" s="26">
        <f t="shared" si="449"/>
        <v>1</v>
      </c>
      <c r="Y1312" s="21">
        <v>4</v>
      </c>
      <c r="Z1312" s="22">
        <f t="shared" si="445"/>
        <v>768</v>
      </c>
      <c r="AA1312" s="20" t="s">
        <v>2195</v>
      </c>
      <c r="AB1312" s="22">
        <v>1</v>
      </c>
      <c r="AC1312" s="22"/>
      <c r="AD1312" s="22">
        <f>N1312</f>
        <v>768</v>
      </c>
      <c r="AE1312" s="22"/>
      <c r="AF1312" s="22">
        <f t="shared" si="452"/>
        <v>768</v>
      </c>
      <c r="AG1312" s="20"/>
      <c r="AH1312" s="22"/>
      <c r="AI1312" s="22"/>
      <c r="AJ1312" s="22">
        <f t="shared" ref="AJ1312:AJ1315" si="480">N1312</f>
        <v>768</v>
      </c>
      <c r="AK1312" s="22">
        <f>IF(O1312="(传统)XDSL",VLOOKUP(S1312,[2]直销续费率明细!C:I,7,FALSE)*1,IF(O1312="GPON+XDSL",VLOOKUP(S1312,[2]直销续费率明细!C:I,7,FALSE)*1,VLOOKUP(S1312,[2]直销续费率明细!C:I,5,FALSE)*1))</f>
        <v>-20</v>
      </c>
      <c r="AL1312" s="22" t="s">
        <v>1309</v>
      </c>
      <c r="AM1312" s="22"/>
      <c r="AN1312" s="22"/>
      <c r="AO1312" s="22" t="s">
        <v>2196</v>
      </c>
      <c r="AP1312" s="22" t="s">
        <v>1301</v>
      </c>
      <c r="AS1312" s="20">
        <f>IF(Y1312&gt;=10,VLOOKUP(U1312,[2]提成计算!B:T,19,FALSE),VLOOKUP(U1312,[2]提成计算!B:T,18,FALSE))</f>
        <v>0.06</v>
      </c>
      <c r="AT1312" s="20">
        <f t="shared" ref="AT1312:AT1315" si="481">IF(AD1312*AS1312&gt;0,AD1312*AS1312,AE1312*AS1312)</f>
        <v>46.08</v>
      </c>
      <c r="AU1312" s="20">
        <f t="shared" ref="AU1312:AU1314" si="482">IF(AND(AK1312&lt;0,AK1312+AT1312&lt;0),-AT1312,AK1312)</f>
        <v>-20</v>
      </c>
    </row>
    <row r="1313" spans="1:47" x14ac:dyDescent="0.15">
      <c r="A1313" s="21" t="s">
        <v>1273</v>
      </c>
      <c r="B1313" s="20" t="s">
        <v>918</v>
      </c>
      <c r="C1313" s="20" t="s">
        <v>919</v>
      </c>
      <c r="D1313" s="20" t="s">
        <v>973</v>
      </c>
      <c r="E1313" s="20" t="s">
        <v>974</v>
      </c>
      <c r="F1313" s="20" t="s">
        <v>1250</v>
      </c>
      <c r="G1313" s="20" t="s">
        <v>2288</v>
      </c>
      <c r="H1313" s="20"/>
      <c r="I1313" s="20">
        <v>13416779439</v>
      </c>
      <c r="J1313" s="20" t="s">
        <v>924</v>
      </c>
      <c r="K1313" s="20" t="s">
        <v>2054</v>
      </c>
      <c r="L1313" s="20" t="s">
        <v>2166</v>
      </c>
      <c r="M1313" s="20">
        <v>1088</v>
      </c>
      <c r="N1313" s="20">
        <v>1088</v>
      </c>
      <c r="O1313" s="20" t="s">
        <v>927</v>
      </c>
      <c r="P1313" s="20" t="s">
        <v>50</v>
      </c>
      <c r="Q1313" s="28"/>
      <c r="R1313" s="21" t="s">
        <v>249</v>
      </c>
      <c r="S1313" s="25" t="s">
        <v>1955</v>
      </c>
      <c r="T1313" s="21" t="s">
        <v>2198</v>
      </c>
      <c r="U1313" s="21" t="s">
        <v>250</v>
      </c>
      <c r="V1313" s="46">
        <v>1</v>
      </c>
      <c r="W1313" s="26">
        <f t="shared" si="449"/>
        <v>1</v>
      </c>
      <c r="Y1313" s="21">
        <v>20</v>
      </c>
      <c r="Z1313" s="22">
        <f t="shared" si="445"/>
        <v>1088</v>
      </c>
      <c r="AA1313" s="20" t="s">
        <v>2195</v>
      </c>
      <c r="AB1313" s="22"/>
      <c r="AC1313" s="22">
        <v>1</v>
      </c>
      <c r="AD1313" s="22"/>
      <c r="AE1313" s="22">
        <f>N1313</f>
        <v>1088</v>
      </c>
      <c r="AF1313" s="22">
        <f t="shared" si="452"/>
        <v>1088</v>
      </c>
      <c r="AG1313" s="20"/>
      <c r="AH1313" s="22"/>
      <c r="AI1313" s="22"/>
      <c r="AJ1313" s="22">
        <f t="shared" si="480"/>
        <v>1088</v>
      </c>
      <c r="AK1313" s="22">
        <f>IF(O1313="(传统)XDSL",VLOOKUP(S1313,[2]直销续费率明细!C:I,7,FALSE)*1,IF(O1313="GPON+XDSL",VLOOKUP(S1313,[2]直销续费率明细!C:I,7,FALSE)*1,VLOOKUP(S1313,[2]直销续费率明细!C:I,5,FALSE)*1))</f>
        <v>-20</v>
      </c>
      <c r="AL1313" s="22" t="s">
        <v>1300</v>
      </c>
      <c r="AM1313" s="22"/>
      <c r="AN1313" s="22"/>
      <c r="AO1313" s="22" t="s">
        <v>2216</v>
      </c>
      <c r="AP1313" s="22" t="s">
        <v>1301</v>
      </c>
      <c r="AS1313" s="20">
        <f>IF(Y1313&gt;=10,VLOOKUP(U1313,[2]提成计算!B:T,19,FALSE),VLOOKUP(U1313,[2]提成计算!B:T,18,FALSE))</f>
        <v>0.09</v>
      </c>
      <c r="AT1313" s="20">
        <f t="shared" si="481"/>
        <v>97.92</v>
      </c>
      <c r="AU1313" s="20">
        <f t="shared" si="482"/>
        <v>-20</v>
      </c>
    </row>
    <row r="1314" spans="1:47" x14ac:dyDescent="0.15">
      <c r="A1314" s="21" t="s">
        <v>1273</v>
      </c>
      <c r="B1314" s="20" t="s">
        <v>918</v>
      </c>
      <c r="C1314" s="20" t="s">
        <v>919</v>
      </c>
      <c r="D1314" s="20" t="s">
        <v>928</v>
      </c>
      <c r="E1314" s="20" t="s">
        <v>2289</v>
      </c>
      <c r="F1314" s="20" t="s">
        <v>1250</v>
      </c>
      <c r="G1314" s="20" t="s">
        <v>2290</v>
      </c>
      <c r="H1314" s="20"/>
      <c r="I1314" s="20">
        <v>13686244756</v>
      </c>
      <c r="J1314" s="20" t="s">
        <v>924</v>
      </c>
      <c r="K1314" s="20" t="s">
        <v>1979</v>
      </c>
      <c r="L1314" s="20" t="s">
        <v>1918</v>
      </c>
      <c r="M1314" s="20">
        <v>680</v>
      </c>
      <c r="N1314" s="20">
        <v>680</v>
      </c>
      <c r="O1314" s="20" t="s">
        <v>1262</v>
      </c>
      <c r="P1314" s="20" t="s">
        <v>50</v>
      </c>
      <c r="Q1314" s="28"/>
      <c r="R1314" s="21" t="s">
        <v>84</v>
      </c>
      <c r="S1314" s="25" t="s">
        <v>956</v>
      </c>
      <c r="T1314" s="21" t="s">
        <v>53</v>
      </c>
      <c r="U1314" s="21" t="s">
        <v>1292</v>
      </c>
      <c r="V1314" s="46">
        <v>1</v>
      </c>
      <c r="W1314" s="26">
        <f t="shared" si="449"/>
        <v>1</v>
      </c>
      <c r="Y1314" s="21">
        <v>4</v>
      </c>
      <c r="Z1314" s="22">
        <f t="shared" si="445"/>
        <v>680</v>
      </c>
      <c r="AA1314" s="20" t="s">
        <v>2218</v>
      </c>
      <c r="AB1314" s="22">
        <v>1</v>
      </c>
      <c r="AC1314" s="22"/>
      <c r="AD1314" s="22">
        <f t="shared" ref="AD1314:AD1315" si="483">N1314</f>
        <v>680</v>
      </c>
      <c r="AE1314" s="22"/>
      <c r="AF1314" s="22">
        <f t="shared" si="452"/>
        <v>680</v>
      </c>
      <c r="AG1314" s="20"/>
      <c r="AH1314" s="22"/>
      <c r="AI1314" s="22"/>
      <c r="AJ1314" s="22">
        <f t="shared" si="480"/>
        <v>680</v>
      </c>
      <c r="AK1314" s="22">
        <f>IF(O1314="(传统)XDSL",VLOOKUP(S1314,[2]直销续费率明细!C:I,7,FALSE)*1,IF(O1314="GPON+XDSL",VLOOKUP(S1314,[2]直销续费率明细!C:I,7,FALSE)*1,VLOOKUP(S1314,[2]直销续费率明细!C:I,5,FALSE)*1))</f>
        <v>15</v>
      </c>
      <c r="AL1314" s="22" t="s">
        <v>1309</v>
      </c>
      <c r="AM1314" s="22"/>
      <c r="AN1314" s="22"/>
      <c r="AO1314" s="22" t="s">
        <v>2196</v>
      </c>
      <c r="AP1314" s="22" t="s">
        <v>2202</v>
      </c>
      <c r="AS1314" s="20">
        <f>IF(Y1314&gt;=10,VLOOKUP(U1314,[2]提成计算!B:T,19,FALSE),VLOOKUP(U1314,[2]提成计算!B:T,18,FALSE))</f>
        <v>0.06</v>
      </c>
      <c r="AT1314" s="20">
        <f t="shared" si="481"/>
        <v>40.799999999999997</v>
      </c>
      <c r="AU1314" s="20">
        <f t="shared" si="482"/>
        <v>15</v>
      </c>
    </row>
    <row r="1315" spans="1:47" x14ac:dyDescent="0.15">
      <c r="A1315" s="21" t="s">
        <v>1273</v>
      </c>
      <c r="B1315" s="20" t="s">
        <v>918</v>
      </c>
      <c r="C1315" s="20" t="s">
        <v>919</v>
      </c>
      <c r="D1315" s="20" t="s">
        <v>920</v>
      </c>
      <c r="E1315" s="20" t="s">
        <v>965</v>
      </c>
      <c r="F1315" s="20" t="s">
        <v>1250</v>
      </c>
      <c r="G1315" s="20" t="s">
        <v>2291</v>
      </c>
      <c r="H1315" s="20"/>
      <c r="I1315" s="20">
        <v>13713482850</v>
      </c>
      <c r="J1315" s="20" t="s">
        <v>924</v>
      </c>
      <c r="K1315" s="20" t="s">
        <v>2018</v>
      </c>
      <c r="L1315" s="20" t="s">
        <v>1918</v>
      </c>
      <c r="M1315" s="20">
        <v>680</v>
      </c>
      <c r="N1315" s="20">
        <v>680</v>
      </c>
      <c r="O1315" s="20" t="s">
        <v>1262</v>
      </c>
      <c r="P1315" s="20" t="s">
        <v>50</v>
      </c>
      <c r="Q1315" s="28"/>
      <c r="R1315" s="21" t="s">
        <v>161</v>
      </c>
      <c r="S1315" s="25" t="s">
        <v>1325</v>
      </c>
      <c r="T1315" s="21" t="s">
        <v>53</v>
      </c>
      <c r="U1315" s="21" t="s">
        <v>444</v>
      </c>
      <c r="V1315" s="46">
        <v>1</v>
      </c>
      <c r="W1315" s="26">
        <f t="shared" si="449"/>
        <v>1</v>
      </c>
      <c r="Y1315" s="21">
        <v>4</v>
      </c>
      <c r="Z1315" s="22">
        <f t="shared" si="445"/>
        <v>680</v>
      </c>
      <c r="AA1315" s="20" t="s">
        <v>2195</v>
      </c>
      <c r="AB1315" s="22">
        <v>1</v>
      </c>
      <c r="AC1315" s="22"/>
      <c r="AD1315" s="22">
        <f t="shared" si="483"/>
        <v>680</v>
      </c>
      <c r="AE1315" s="22"/>
      <c r="AF1315" s="22">
        <f t="shared" si="452"/>
        <v>680</v>
      </c>
      <c r="AG1315" s="20"/>
      <c r="AH1315" s="22"/>
      <c r="AI1315" s="22"/>
      <c r="AJ1315" s="22">
        <f t="shared" si="480"/>
        <v>680</v>
      </c>
      <c r="AK1315" s="22"/>
      <c r="AL1315" s="22" t="s">
        <v>1871</v>
      </c>
      <c r="AM1315" s="22"/>
      <c r="AN1315" s="22"/>
      <c r="AO1315" s="22" t="s">
        <v>2196</v>
      </c>
      <c r="AP1315" s="22" t="s">
        <v>2202</v>
      </c>
      <c r="AS1315" s="20">
        <f>IF(Y1315&gt;=10,VLOOKUP(U1315,[2]提成计算!B:T,19,FALSE),VLOOKUP(U1315,[2]提成计算!B:T,18,FALSE))</f>
        <v>7.0000000000000007E-2</v>
      </c>
      <c r="AT1315" s="20">
        <f t="shared" si="481"/>
        <v>47.6</v>
      </c>
      <c r="AU1315" s="20">
        <f t="shared" ref="AU1315" si="484">IF(AND(AK1315&lt;0,AK1315+AT1315&lt;0),AT1315,AK1315)</f>
        <v>0</v>
      </c>
    </row>
    <row r="1316" spans="1:47" x14ac:dyDescent="0.15">
      <c r="A1316" s="21" t="s">
        <v>1273</v>
      </c>
      <c r="B1316" s="20" t="s">
        <v>918</v>
      </c>
      <c r="C1316" s="20" t="s">
        <v>919</v>
      </c>
      <c r="D1316" s="20" t="s">
        <v>936</v>
      </c>
      <c r="E1316" s="20" t="s">
        <v>963</v>
      </c>
      <c r="F1316" s="20" t="s">
        <v>1250</v>
      </c>
      <c r="G1316" s="20" t="s">
        <v>2292</v>
      </c>
      <c r="H1316" s="20"/>
      <c r="I1316" s="20">
        <v>15019150279</v>
      </c>
      <c r="J1316" s="20" t="s">
        <v>1268</v>
      </c>
      <c r="K1316" s="20" t="s">
        <v>365</v>
      </c>
      <c r="L1316" s="20" t="s">
        <v>1358</v>
      </c>
      <c r="M1316" s="20">
        <v>1088</v>
      </c>
      <c r="N1316" s="20">
        <v>1088</v>
      </c>
      <c r="O1316" s="20" t="s">
        <v>927</v>
      </c>
      <c r="P1316" s="20" t="s">
        <v>50</v>
      </c>
      <c r="Q1316" s="28"/>
      <c r="R1316" s="21" t="s">
        <v>60</v>
      </c>
      <c r="S1316" s="21"/>
      <c r="T1316" s="21" t="s">
        <v>53</v>
      </c>
      <c r="U1316" s="21" t="s">
        <v>366</v>
      </c>
      <c r="V1316" s="46">
        <v>1</v>
      </c>
      <c r="W1316" s="26">
        <f t="shared" si="449"/>
        <v>1</v>
      </c>
      <c r="X1316" s="26">
        <f t="shared" si="450"/>
        <v>1</v>
      </c>
      <c r="Y1316" s="21">
        <v>10</v>
      </c>
      <c r="Z1316" s="22">
        <f t="shared" si="445"/>
        <v>1088</v>
      </c>
      <c r="AA1316" s="20" t="s">
        <v>2195</v>
      </c>
      <c r="AB1316" s="22"/>
      <c r="AC1316" s="22">
        <v>1</v>
      </c>
      <c r="AD1316" s="22"/>
      <c r="AE1316" s="22">
        <f t="shared" ref="AE1316:AE1319" si="485">N1316</f>
        <v>1088</v>
      </c>
      <c r="AF1316" s="22">
        <f t="shared" si="452"/>
        <v>1088</v>
      </c>
      <c r="AG1316" s="20">
        <f>N1316</f>
        <v>1088</v>
      </c>
      <c r="AH1316" s="20" t="str">
        <f>VLOOKUP(U1316,[1]提成计算!B:I,8,FALSE)</f>
        <v xml:space="preserve"> </v>
      </c>
      <c r="AI1316" s="20"/>
      <c r="AJ1316" s="22"/>
      <c r="AK1316" s="22"/>
      <c r="AM1316" s="22"/>
      <c r="AN1316" s="22"/>
      <c r="AO1316" s="22" t="s">
        <v>2196</v>
      </c>
      <c r="AP1316" s="22" t="s">
        <v>1301</v>
      </c>
      <c r="AS1316" s="20"/>
      <c r="AT1316" s="20"/>
      <c r="AU1316" s="20"/>
    </row>
    <row r="1317" spans="1:47" x14ac:dyDescent="0.15">
      <c r="A1317" s="21" t="s">
        <v>1273</v>
      </c>
      <c r="B1317" s="20" t="s">
        <v>918</v>
      </c>
      <c r="C1317" s="20" t="s">
        <v>919</v>
      </c>
      <c r="D1317" s="20" t="s">
        <v>920</v>
      </c>
      <c r="E1317" s="20" t="s">
        <v>921</v>
      </c>
      <c r="F1317" s="20" t="s">
        <v>1250</v>
      </c>
      <c r="G1317" s="20" t="s">
        <v>2293</v>
      </c>
      <c r="H1317" s="20"/>
      <c r="I1317" s="20">
        <v>13729957957</v>
      </c>
      <c r="J1317" s="20" t="s">
        <v>924</v>
      </c>
      <c r="K1317" s="20" t="s">
        <v>2018</v>
      </c>
      <c r="L1317" s="20" t="s">
        <v>1299</v>
      </c>
      <c r="M1317" s="20">
        <v>888</v>
      </c>
      <c r="N1317" s="20">
        <v>888</v>
      </c>
      <c r="O1317" s="20" t="s">
        <v>927</v>
      </c>
      <c r="P1317" s="20" t="s">
        <v>50</v>
      </c>
      <c r="Q1317" s="28"/>
      <c r="R1317" s="21" t="s">
        <v>161</v>
      </c>
      <c r="S1317" s="25" t="s">
        <v>1325</v>
      </c>
      <c r="T1317" s="21" t="s">
        <v>53</v>
      </c>
      <c r="U1317" s="21" t="s">
        <v>444</v>
      </c>
      <c r="V1317" s="46">
        <v>1</v>
      </c>
      <c r="W1317" s="26">
        <f t="shared" si="449"/>
        <v>1</v>
      </c>
      <c r="Y1317" s="21">
        <v>12</v>
      </c>
      <c r="Z1317" s="22">
        <f t="shared" si="445"/>
        <v>888</v>
      </c>
      <c r="AA1317" s="20" t="s">
        <v>2195</v>
      </c>
      <c r="AB1317" s="22"/>
      <c r="AC1317" s="22">
        <v>1</v>
      </c>
      <c r="AD1317" s="22"/>
      <c r="AE1317" s="22">
        <f t="shared" si="485"/>
        <v>888</v>
      </c>
      <c r="AF1317" s="22">
        <f t="shared" si="452"/>
        <v>888</v>
      </c>
      <c r="AG1317" s="20"/>
      <c r="AH1317" s="22"/>
      <c r="AI1317" s="22"/>
      <c r="AJ1317" s="22">
        <f t="shared" ref="AJ1317:AJ1319" si="486">N1317</f>
        <v>888</v>
      </c>
      <c r="AK1317" s="22">
        <f>IF(O1317="(传统)XDSL",VLOOKUP(S1317,[2]直销续费率明细!C:I,7,FALSE)*1,IF(O1317="GPON+XDSL",VLOOKUP(S1317,[2]直销续费率明细!C:I,7,FALSE)*1,VLOOKUP(S1317,[2]直销续费率明细!C:I,5,FALSE)*1))</f>
        <v>25</v>
      </c>
      <c r="AL1317" s="22" t="s">
        <v>1300</v>
      </c>
      <c r="AM1317" s="22"/>
      <c r="AN1317" s="22"/>
      <c r="AO1317" s="22" t="s">
        <v>2196</v>
      </c>
      <c r="AP1317" s="22" t="s">
        <v>1301</v>
      </c>
      <c r="AS1317" s="20">
        <f>IF(Y1317&gt;=10,VLOOKUP(U1317,[2]提成计算!B:T,19,FALSE),VLOOKUP(U1317,[2]提成计算!B:T,18,FALSE))</f>
        <v>0.1</v>
      </c>
      <c r="AT1317" s="20">
        <f t="shared" ref="AT1317" si="487">IF(AD1317*AS1317&gt;0,AD1317*AS1317,AE1317*AS1317)</f>
        <v>88.800000000000011</v>
      </c>
      <c r="AU1317" s="20">
        <f t="shared" ref="AU1317" si="488">IF(AND(AK1317&lt;0,AK1317+AT1317&lt;0),-AT1317,AK1317)</f>
        <v>25</v>
      </c>
    </row>
    <row r="1318" spans="1:47" x14ac:dyDescent="0.15">
      <c r="A1318" s="21" t="s">
        <v>1273</v>
      </c>
      <c r="B1318" s="20" t="s">
        <v>918</v>
      </c>
      <c r="C1318" s="20" t="s">
        <v>919</v>
      </c>
      <c r="D1318" s="20" t="s">
        <v>941</v>
      </c>
      <c r="E1318" s="20" t="s">
        <v>942</v>
      </c>
      <c r="F1318" s="20" t="s">
        <v>1250</v>
      </c>
      <c r="G1318" s="20" t="s">
        <v>2294</v>
      </c>
      <c r="H1318" s="20"/>
      <c r="I1318" s="20">
        <v>13538630371</v>
      </c>
      <c r="J1318" s="20" t="s">
        <v>924</v>
      </c>
      <c r="K1318" s="20" t="s">
        <v>166</v>
      </c>
      <c r="L1318" s="20" t="s">
        <v>2137</v>
      </c>
      <c r="M1318" s="20">
        <v>1408</v>
      </c>
      <c r="N1318" s="20">
        <v>1408</v>
      </c>
      <c r="O1318" s="20" t="s">
        <v>1262</v>
      </c>
      <c r="P1318" s="20" t="s">
        <v>50</v>
      </c>
      <c r="Q1318" s="28"/>
      <c r="R1318" s="21" t="s">
        <v>99</v>
      </c>
      <c r="S1318" s="25" t="s">
        <v>945</v>
      </c>
      <c r="T1318" s="21" t="s">
        <v>2204</v>
      </c>
      <c r="U1318" s="21"/>
      <c r="V1318" s="46">
        <v>1</v>
      </c>
      <c r="W1318" s="26">
        <f t="shared" si="449"/>
        <v>1</v>
      </c>
      <c r="Y1318" s="21">
        <v>12</v>
      </c>
      <c r="Z1318" s="22">
        <f t="shared" si="445"/>
        <v>1408</v>
      </c>
      <c r="AA1318" s="20" t="s">
        <v>2195</v>
      </c>
      <c r="AB1318" s="22"/>
      <c r="AC1318" s="22">
        <v>1</v>
      </c>
      <c r="AD1318" s="22"/>
      <c r="AE1318" s="22">
        <f t="shared" si="485"/>
        <v>1408</v>
      </c>
      <c r="AF1318" s="22">
        <f t="shared" si="452"/>
        <v>1408</v>
      </c>
      <c r="AG1318" s="20"/>
      <c r="AH1318" s="22"/>
      <c r="AI1318" s="22"/>
      <c r="AJ1318" s="22">
        <f t="shared" si="486"/>
        <v>1408</v>
      </c>
      <c r="AK1318" s="22">
        <f>IF(O1318="(传统)XDSL",VLOOKUP(S1318,[1]续费率明细!C:I,7,FALSE)*1,IF(O1318="GPON+XDSL",VLOOKUP(S1318,[1]续费率明细!C:I,7,FALSE)*1,VLOOKUP(S1318,[1]续费率明细!C:I,5,FALSE)*1))</f>
        <v>25</v>
      </c>
      <c r="AL1318" s="22" t="s">
        <v>1871</v>
      </c>
      <c r="AM1318" s="22"/>
      <c r="AN1318" s="22"/>
      <c r="AO1318" s="22" t="s">
        <v>2196</v>
      </c>
      <c r="AP1318" s="22" t="s">
        <v>1301</v>
      </c>
      <c r="AS1318" s="20"/>
      <c r="AT1318" s="20"/>
      <c r="AU1318" s="20"/>
    </row>
    <row r="1319" spans="1:47" x14ac:dyDescent="0.15">
      <c r="A1319" s="21" t="s">
        <v>1273</v>
      </c>
      <c r="B1319" s="20" t="s">
        <v>918</v>
      </c>
      <c r="C1319" s="20" t="s">
        <v>919</v>
      </c>
      <c r="D1319" s="20" t="s">
        <v>936</v>
      </c>
      <c r="E1319" s="20" t="s">
        <v>937</v>
      </c>
      <c r="F1319" s="20" t="s">
        <v>1250</v>
      </c>
      <c r="G1319" s="20" t="s">
        <v>2295</v>
      </c>
      <c r="H1319" s="20"/>
      <c r="I1319" s="20">
        <v>13428541798</v>
      </c>
      <c r="J1319" s="20" t="s">
        <v>924</v>
      </c>
      <c r="K1319" s="20" t="s">
        <v>481</v>
      </c>
      <c r="L1319" s="20" t="s">
        <v>1299</v>
      </c>
      <c r="M1319" s="20">
        <v>888</v>
      </c>
      <c r="N1319" s="20">
        <v>888</v>
      </c>
      <c r="O1319" s="20" t="s">
        <v>927</v>
      </c>
      <c r="P1319" s="20" t="s">
        <v>50</v>
      </c>
      <c r="Q1319" s="28"/>
      <c r="R1319" s="21" t="s">
        <v>60</v>
      </c>
      <c r="S1319" s="25" t="s">
        <v>960</v>
      </c>
      <c r="T1319" s="21" t="s">
        <v>53</v>
      </c>
      <c r="U1319" s="21" t="s">
        <v>482</v>
      </c>
      <c r="V1319" s="46">
        <v>1</v>
      </c>
      <c r="W1319" s="26">
        <f t="shared" si="449"/>
        <v>1</v>
      </c>
      <c r="Y1319" s="21">
        <v>12</v>
      </c>
      <c r="Z1319" s="22">
        <f t="shared" si="445"/>
        <v>888</v>
      </c>
      <c r="AA1319" s="20" t="s">
        <v>2195</v>
      </c>
      <c r="AB1319" s="22"/>
      <c r="AC1319" s="22">
        <v>1</v>
      </c>
      <c r="AD1319" s="22"/>
      <c r="AE1319" s="22">
        <f t="shared" si="485"/>
        <v>888</v>
      </c>
      <c r="AF1319" s="22">
        <f t="shared" si="452"/>
        <v>888</v>
      </c>
      <c r="AG1319" s="20"/>
      <c r="AH1319" s="22"/>
      <c r="AI1319" s="22"/>
      <c r="AJ1319" s="22">
        <f t="shared" si="486"/>
        <v>888</v>
      </c>
      <c r="AK1319" s="22">
        <f>IF(O1319="(传统)XDSL",VLOOKUP(S1319,[2]直销续费率明细!C:I,7,FALSE)*1,IF(O1319="GPON+XDSL",VLOOKUP(S1319,[2]直销续费率明细!C:I,7,FALSE)*1,VLOOKUP(S1319,[2]直销续费率明细!C:I,5,FALSE)*1))</f>
        <v>-40</v>
      </c>
      <c r="AL1319" s="22" t="s">
        <v>1300</v>
      </c>
      <c r="AM1319" s="22"/>
      <c r="AN1319" s="22"/>
      <c r="AO1319" s="22" t="s">
        <v>2196</v>
      </c>
      <c r="AP1319" s="22" t="s">
        <v>1301</v>
      </c>
      <c r="AS1319" s="20">
        <f>IF(Y1319&gt;=10,VLOOKUP(U1319,[2]提成计算!B:T,19,FALSE),VLOOKUP(U1319,[2]提成计算!B:T,18,FALSE))</f>
        <v>0.09</v>
      </c>
      <c r="AT1319" s="20">
        <f t="shared" ref="AT1319" si="489">IF(AD1319*AS1319&gt;0,AD1319*AS1319,AE1319*AS1319)</f>
        <v>79.92</v>
      </c>
      <c r="AU1319" s="20">
        <f t="shared" ref="AU1319" si="490">IF(AND(AK1319&lt;0,AK1319+AT1319&lt;0),-AT1319,AK1319)</f>
        <v>-40</v>
      </c>
    </row>
    <row r="1320" spans="1:47" s="31" customFormat="1" x14ac:dyDescent="0.15">
      <c r="A1320" s="30" t="s">
        <v>1273</v>
      </c>
      <c r="B1320" s="36" t="s">
        <v>918</v>
      </c>
      <c r="C1320" s="36" t="s">
        <v>919</v>
      </c>
      <c r="D1320" s="36" t="s">
        <v>941</v>
      </c>
      <c r="E1320" s="36" t="s">
        <v>2296</v>
      </c>
      <c r="F1320" s="36" t="s">
        <v>1250</v>
      </c>
      <c r="G1320" s="36" t="s">
        <v>2297</v>
      </c>
      <c r="H1320" s="36"/>
      <c r="I1320" s="36">
        <v>13712338262</v>
      </c>
      <c r="J1320" s="36" t="s">
        <v>1268</v>
      </c>
      <c r="K1320" s="36" t="s">
        <v>947</v>
      </c>
      <c r="L1320" s="36" t="s">
        <v>1358</v>
      </c>
      <c r="M1320" s="36">
        <v>1088</v>
      </c>
      <c r="N1320" s="36">
        <v>1088</v>
      </c>
      <c r="O1320" s="36" t="s">
        <v>927</v>
      </c>
      <c r="P1320" s="36" t="s">
        <v>50</v>
      </c>
      <c r="Q1320" s="35"/>
      <c r="R1320" s="31" t="s">
        <v>2298</v>
      </c>
      <c r="S1320" s="30"/>
      <c r="T1320" s="30" t="s">
        <v>948</v>
      </c>
      <c r="U1320" s="31" t="s">
        <v>99</v>
      </c>
      <c r="V1320" s="47">
        <v>1</v>
      </c>
      <c r="W1320" s="33">
        <f t="shared" si="449"/>
        <v>1</v>
      </c>
      <c r="X1320" s="33">
        <f t="shared" si="450"/>
        <v>1</v>
      </c>
      <c r="Y1320" s="30">
        <v>10</v>
      </c>
      <c r="Z1320" s="31">
        <f t="shared" si="445"/>
        <v>1088</v>
      </c>
      <c r="AA1320" s="36" t="s">
        <v>2195</v>
      </c>
      <c r="AC1320" s="31">
        <v>1</v>
      </c>
      <c r="AG1320" s="36"/>
      <c r="AH1320" s="36"/>
      <c r="AI1320" s="36"/>
      <c r="AO1320" s="31" t="s">
        <v>2196</v>
      </c>
      <c r="AP1320" s="31" t="s">
        <v>1301</v>
      </c>
      <c r="AS1320" s="36"/>
      <c r="AT1320" s="36"/>
      <c r="AU1320" s="36"/>
    </row>
    <row r="1321" spans="1:47" x14ac:dyDescent="0.15">
      <c r="A1321" s="21" t="s">
        <v>1273</v>
      </c>
      <c r="B1321" s="20" t="s">
        <v>918</v>
      </c>
      <c r="C1321" s="20" t="s">
        <v>919</v>
      </c>
      <c r="D1321" s="20" t="s">
        <v>941</v>
      </c>
      <c r="E1321" s="20" t="s">
        <v>949</v>
      </c>
      <c r="F1321" s="20" t="s">
        <v>1250</v>
      </c>
      <c r="G1321" s="20" t="s">
        <v>827</v>
      </c>
      <c r="H1321" s="20"/>
      <c r="I1321" s="20">
        <v>15718135213</v>
      </c>
      <c r="J1321" s="20" t="s">
        <v>1275</v>
      </c>
      <c r="K1321" s="20" t="s">
        <v>493</v>
      </c>
      <c r="L1321" s="20" t="s">
        <v>1277</v>
      </c>
      <c r="M1321" s="20">
        <v>100</v>
      </c>
      <c r="N1321" s="20">
        <v>100</v>
      </c>
      <c r="O1321" s="20" t="s">
        <v>927</v>
      </c>
      <c r="P1321" s="20" t="s">
        <v>50</v>
      </c>
      <c r="Q1321" s="28"/>
      <c r="R1321" s="21" t="s">
        <v>99</v>
      </c>
      <c r="S1321" s="21"/>
      <c r="T1321" s="21" t="s">
        <v>2198</v>
      </c>
      <c r="U1321" s="21" t="s">
        <v>495</v>
      </c>
      <c r="V1321" s="46"/>
      <c r="Y1321" s="21">
        <v>2</v>
      </c>
      <c r="Z1321" s="22">
        <f t="shared" si="445"/>
        <v>100</v>
      </c>
      <c r="AA1321" s="20" t="s">
        <v>2195</v>
      </c>
      <c r="AB1321" s="22"/>
      <c r="AC1321" s="22"/>
      <c r="AD1321" s="22"/>
      <c r="AE1321" s="22"/>
      <c r="AF1321" s="22"/>
      <c r="AG1321" s="20"/>
      <c r="AH1321" s="22"/>
      <c r="AI1321" s="22"/>
      <c r="AJ1321" s="22"/>
      <c r="AK1321" s="22"/>
      <c r="AM1321" s="22"/>
      <c r="AN1321" s="22"/>
      <c r="AO1321" s="22" t="s">
        <v>2196</v>
      </c>
      <c r="AP1321" s="22">
        <v>0</v>
      </c>
      <c r="AS1321" s="20"/>
      <c r="AT1321" s="20"/>
      <c r="AU1321" s="20"/>
    </row>
    <row r="1322" spans="1:47" x14ac:dyDescent="0.15">
      <c r="A1322" s="21" t="s">
        <v>1273</v>
      </c>
      <c r="B1322" s="20" t="s">
        <v>918</v>
      </c>
      <c r="C1322" s="20" t="s">
        <v>919</v>
      </c>
      <c r="D1322" s="20" t="s">
        <v>936</v>
      </c>
      <c r="E1322" s="20" t="s">
        <v>1962</v>
      </c>
      <c r="F1322" s="20" t="s">
        <v>1250</v>
      </c>
      <c r="G1322" s="20" t="s">
        <v>2299</v>
      </c>
      <c r="H1322" s="20"/>
      <c r="I1322" s="20">
        <v>13580726300</v>
      </c>
      <c r="J1322" s="20" t="s">
        <v>924</v>
      </c>
      <c r="K1322" s="20" t="s">
        <v>365</v>
      </c>
      <c r="L1322" s="20" t="s">
        <v>1918</v>
      </c>
      <c r="M1322" s="20">
        <v>680</v>
      </c>
      <c r="N1322" s="20">
        <v>680</v>
      </c>
      <c r="O1322" s="20" t="s">
        <v>1262</v>
      </c>
      <c r="P1322" s="20" t="s">
        <v>50</v>
      </c>
      <c r="Q1322" s="28"/>
      <c r="R1322" s="21" t="s">
        <v>60</v>
      </c>
      <c r="S1322" s="25" t="s">
        <v>1331</v>
      </c>
      <c r="T1322" s="21" t="s">
        <v>53</v>
      </c>
      <c r="U1322" s="21" t="s">
        <v>366</v>
      </c>
      <c r="V1322" s="46">
        <v>1</v>
      </c>
      <c r="W1322" s="26">
        <f t="shared" ref="W1322:W1366" si="491">V1322</f>
        <v>1</v>
      </c>
      <c r="Y1322" s="21">
        <v>4</v>
      </c>
      <c r="Z1322" s="22">
        <f t="shared" si="445"/>
        <v>680</v>
      </c>
      <c r="AA1322" s="20" t="s">
        <v>2218</v>
      </c>
      <c r="AB1322" s="22">
        <v>1</v>
      </c>
      <c r="AC1322" s="22"/>
      <c r="AD1322" s="22">
        <f>N1322</f>
        <v>680</v>
      </c>
      <c r="AE1322" s="22"/>
      <c r="AF1322" s="22">
        <f t="shared" ref="AF1322:AF1366" si="492">N1322</f>
        <v>680</v>
      </c>
      <c r="AG1322" s="20"/>
      <c r="AH1322" s="22"/>
      <c r="AI1322" s="22"/>
      <c r="AJ1322" s="22">
        <f>N1322</f>
        <v>680</v>
      </c>
      <c r="AK1322" s="22">
        <f>IF(O1322="(传统)XDSL",VLOOKUP(S1322,[2]直销续费率明细!C:I,7,FALSE)*1,IF(O1322="GPON+XDSL",VLOOKUP(S1322,[2]直销续费率明细!C:I,7,FALSE)*1,VLOOKUP(S1322,[2]直销续费率明细!C:I,5,FALSE)*1))</f>
        <v>15</v>
      </c>
      <c r="AL1322" s="22" t="s">
        <v>1309</v>
      </c>
      <c r="AM1322" s="22"/>
      <c r="AN1322" s="22"/>
      <c r="AO1322" s="22" t="s">
        <v>2196</v>
      </c>
      <c r="AP1322" s="22" t="s">
        <v>2202</v>
      </c>
      <c r="AS1322" s="20">
        <f>IF(Y1322&gt;=10,VLOOKUP(U1322,[2]提成计算!B:T,19,FALSE),VLOOKUP(U1322,[2]提成计算!B:T,18,FALSE))</f>
        <v>0.06</v>
      </c>
      <c r="AT1322" s="20">
        <f t="shared" ref="AT1322" si="493">IF(AD1322*AS1322&gt;0,AD1322*AS1322,AE1322*AS1322)</f>
        <v>40.799999999999997</v>
      </c>
      <c r="AU1322" s="20">
        <f t="shared" ref="AU1322" si="494">IF(AND(AK1322&lt;0,AK1322+AT1322&lt;0),-AT1322,AK1322)</f>
        <v>15</v>
      </c>
    </row>
    <row r="1323" spans="1:47" x14ac:dyDescent="0.15">
      <c r="A1323" s="21" t="s">
        <v>1273</v>
      </c>
      <c r="B1323" s="20" t="s">
        <v>918</v>
      </c>
      <c r="C1323" s="20" t="s">
        <v>919</v>
      </c>
      <c r="D1323" s="20" t="s">
        <v>928</v>
      </c>
      <c r="E1323" s="20" t="s">
        <v>969</v>
      </c>
      <c r="F1323" s="20" t="s">
        <v>1250</v>
      </c>
      <c r="G1323" s="20" t="s">
        <v>2300</v>
      </c>
      <c r="H1323" s="20"/>
      <c r="I1323" s="20">
        <v>13652680985</v>
      </c>
      <c r="J1323" s="20" t="s">
        <v>1268</v>
      </c>
      <c r="K1323" s="20" t="s">
        <v>954</v>
      </c>
      <c r="L1323" s="20" t="s">
        <v>1358</v>
      </c>
      <c r="M1323" s="20">
        <v>1088</v>
      </c>
      <c r="N1323" s="20">
        <v>1088</v>
      </c>
      <c r="O1323" s="20" t="s">
        <v>927</v>
      </c>
      <c r="P1323" s="20" t="s">
        <v>50</v>
      </c>
      <c r="Q1323" s="28"/>
      <c r="R1323" s="21" t="s">
        <v>84</v>
      </c>
      <c r="S1323" s="21"/>
      <c r="T1323" s="21" t="s">
        <v>53</v>
      </c>
      <c r="U1323" s="21" t="s">
        <v>957</v>
      </c>
      <c r="V1323" s="46">
        <v>1</v>
      </c>
      <c r="W1323" s="26">
        <f t="shared" si="491"/>
        <v>1</v>
      </c>
      <c r="X1323" s="26">
        <f t="shared" ref="X1323:X1365" si="495">V1323</f>
        <v>1</v>
      </c>
      <c r="Y1323" s="21">
        <v>10</v>
      </c>
      <c r="Z1323" s="22">
        <f t="shared" si="445"/>
        <v>1088</v>
      </c>
      <c r="AA1323" s="20" t="s">
        <v>2195</v>
      </c>
      <c r="AB1323" s="22"/>
      <c r="AC1323" s="22">
        <v>1</v>
      </c>
      <c r="AD1323" s="22"/>
      <c r="AE1323" s="22">
        <f t="shared" ref="AE1323:AE1327" si="496">N1323</f>
        <v>1088</v>
      </c>
      <c r="AF1323" s="22">
        <f t="shared" si="492"/>
        <v>1088</v>
      </c>
      <c r="AG1323" s="20">
        <f t="shared" ref="AG1323:AG1325" si="497">N1323</f>
        <v>1088</v>
      </c>
      <c r="AH1323" s="20"/>
      <c r="AI1323" s="20"/>
      <c r="AJ1323" s="22"/>
      <c r="AK1323" s="22"/>
      <c r="AM1323" s="22"/>
      <c r="AN1323" s="22"/>
      <c r="AO1323" s="22" t="s">
        <v>2196</v>
      </c>
      <c r="AP1323" s="22" t="s">
        <v>1301</v>
      </c>
      <c r="AS1323" s="20"/>
      <c r="AT1323" s="20"/>
      <c r="AU1323" s="20"/>
    </row>
    <row r="1324" spans="1:47" s="31" customFormat="1" x14ac:dyDescent="0.15">
      <c r="A1324" s="30" t="s">
        <v>1273</v>
      </c>
      <c r="B1324" s="36" t="s">
        <v>918</v>
      </c>
      <c r="C1324" s="36" t="s">
        <v>919</v>
      </c>
      <c r="D1324" s="36" t="s">
        <v>941</v>
      </c>
      <c r="E1324" s="36" t="s">
        <v>2296</v>
      </c>
      <c r="F1324" s="36" t="s">
        <v>1250</v>
      </c>
      <c r="G1324" s="36" t="s">
        <v>2301</v>
      </c>
      <c r="H1324" s="36"/>
      <c r="I1324" s="36">
        <v>13652490789</v>
      </c>
      <c r="J1324" s="36" t="s">
        <v>1268</v>
      </c>
      <c r="K1324" s="36" t="s">
        <v>947</v>
      </c>
      <c r="L1324" s="36" t="s">
        <v>1358</v>
      </c>
      <c r="M1324" s="36">
        <v>1088</v>
      </c>
      <c r="N1324" s="36">
        <v>1088</v>
      </c>
      <c r="O1324" s="36" t="s">
        <v>927</v>
      </c>
      <c r="P1324" s="36" t="s">
        <v>50</v>
      </c>
      <c r="Q1324" s="35"/>
      <c r="R1324" s="31" t="s">
        <v>2298</v>
      </c>
      <c r="S1324" s="30"/>
      <c r="T1324" s="30" t="s">
        <v>948</v>
      </c>
      <c r="U1324" s="31" t="s">
        <v>99</v>
      </c>
      <c r="V1324" s="47">
        <v>1</v>
      </c>
      <c r="W1324" s="33">
        <f t="shared" si="491"/>
        <v>1</v>
      </c>
      <c r="X1324" s="33">
        <f t="shared" si="495"/>
        <v>1</v>
      </c>
      <c r="Y1324" s="30">
        <v>10</v>
      </c>
      <c r="Z1324" s="31">
        <f t="shared" si="445"/>
        <v>1088</v>
      </c>
      <c r="AA1324" s="36" t="s">
        <v>2195</v>
      </c>
      <c r="AC1324" s="31">
        <v>1</v>
      </c>
      <c r="AG1324" s="36"/>
      <c r="AH1324" s="36"/>
      <c r="AI1324" s="36"/>
      <c r="AO1324" s="31" t="s">
        <v>2196</v>
      </c>
      <c r="AP1324" s="31" t="s">
        <v>1301</v>
      </c>
      <c r="AS1324" s="36"/>
      <c r="AT1324" s="36"/>
      <c r="AU1324" s="36"/>
    </row>
    <row r="1325" spans="1:47" x14ac:dyDescent="0.15">
      <c r="A1325" s="21" t="s">
        <v>1273</v>
      </c>
      <c r="B1325" s="20" t="s">
        <v>918</v>
      </c>
      <c r="C1325" s="20" t="s">
        <v>919</v>
      </c>
      <c r="D1325" s="20" t="s">
        <v>920</v>
      </c>
      <c r="E1325" s="20" t="s">
        <v>921</v>
      </c>
      <c r="F1325" s="20" t="s">
        <v>1250</v>
      </c>
      <c r="G1325" s="20" t="s">
        <v>2302</v>
      </c>
      <c r="H1325" s="20"/>
      <c r="I1325" s="20">
        <v>13652626959</v>
      </c>
      <c r="J1325" s="20" t="s">
        <v>1268</v>
      </c>
      <c r="K1325" s="20" t="s">
        <v>443</v>
      </c>
      <c r="L1325" s="20" t="s">
        <v>1358</v>
      </c>
      <c r="M1325" s="20">
        <v>1088</v>
      </c>
      <c r="N1325" s="20">
        <v>1088</v>
      </c>
      <c r="O1325" s="20" t="s">
        <v>927</v>
      </c>
      <c r="P1325" s="20" t="s">
        <v>50</v>
      </c>
      <c r="Q1325" s="28"/>
      <c r="R1325" s="21" t="s">
        <v>161</v>
      </c>
      <c r="S1325" s="21"/>
      <c r="T1325" s="21" t="s">
        <v>53</v>
      </c>
      <c r="U1325" s="21" t="s">
        <v>444</v>
      </c>
      <c r="V1325" s="46">
        <v>1</v>
      </c>
      <c r="W1325" s="26">
        <f t="shared" si="491"/>
        <v>1</v>
      </c>
      <c r="X1325" s="26">
        <f t="shared" si="495"/>
        <v>1</v>
      </c>
      <c r="Y1325" s="21">
        <v>10</v>
      </c>
      <c r="Z1325" s="22">
        <f t="shared" si="445"/>
        <v>1088</v>
      </c>
      <c r="AA1325" s="20" t="s">
        <v>2195</v>
      </c>
      <c r="AB1325" s="22"/>
      <c r="AC1325" s="22">
        <v>1</v>
      </c>
      <c r="AD1325" s="22"/>
      <c r="AE1325" s="22">
        <f t="shared" si="496"/>
        <v>1088</v>
      </c>
      <c r="AF1325" s="22">
        <f t="shared" si="492"/>
        <v>1088</v>
      </c>
      <c r="AG1325" s="20">
        <f t="shared" si="497"/>
        <v>1088</v>
      </c>
      <c r="AH1325" s="20" t="str">
        <f>VLOOKUP(U1325,[1]提成计算!B:I,8,FALSE)</f>
        <v xml:space="preserve"> </v>
      </c>
      <c r="AI1325" s="20"/>
      <c r="AJ1325" s="22"/>
      <c r="AK1325" s="22"/>
      <c r="AM1325" s="22"/>
      <c r="AN1325" s="22"/>
      <c r="AO1325" s="22" t="s">
        <v>2196</v>
      </c>
      <c r="AP1325" s="22" t="s">
        <v>1301</v>
      </c>
      <c r="AS1325" s="20"/>
      <c r="AT1325" s="20"/>
      <c r="AU1325" s="20"/>
    </row>
    <row r="1326" spans="1:47" x14ac:dyDescent="0.15">
      <c r="A1326" s="21" t="s">
        <v>1273</v>
      </c>
      <c r="B1326" s="20" t="s">
        <v>918</v>
      </c>
      <c r="C1326" s="20" t="s">
        <v>919</v>
      </c>
      <c r="D1326" s="20" t="s">
        <v>941</v>
      </c>
      <c r="E1326" s="20" t="s">
        <v>2108</v>
      </c>
      <c r="F1326" s="20" t="s">
        <v>1250</v>
      </c>
      <c r="G1326" s="20" t="s">
        <v>2303</v>
      </c>
      <c r="H1326" s="20"/>
      <c r="I1326" s="20">
        <v>13929219361</v>
      </c>
      <c r="J1326" s="20" t="s">
        <v>924</v>
      </c>
      <c r="K1326" s="20" t="s">
        <v>947</v>
      </c>
      <c r="L1326" s="20" t="s">
        <v>2137</v>
      </c>
      <c r="M1326" s="20">
        <v>1408</v>
      </c>
      <c r="N1326" s="20">
        <v>1408</v>
      </c>
      <c r="O1326" s="20" t="s">
        <v>927</v>
      </c>
      <c r="P1326" s="20" t="s">
        <v>50</v>
      </c>
      <c r="Q1326" s="28"/>
      <c r="R1326" s="22" t="s">
        <v>99</v>
      </c>
      <c r="T1326" s="21" t="s">
        <v>948</v>
      </c>
      <c r="U1326" s="22" t="s">
        <v>99</v>
      </c>
      <c r="V1326" s="46">
        <v>1</v>
      </c>
      <c r="W1326" s="26">
        <f t="shared" si="491"/>
        <v>1</v>
      </c>
      <c r="Y1326" s="21">
        <v>12</v>
      </c>
      <c r="Z1326" s="22">
        <f t="shared" si="445"/>
        <v>1408</v>
      </c>
      <c r="AA1326" s="20" t="s">
        <v>2195</v>
      </c>
      <c r="AB1326" s="22"/>
      <c r="AC1326" s="22">
        <v>1</v>
      </c>
      <c r="AD1326" s="22"/>
      <c r="AE1326" s="22">
        <f t="shared" si="496"/>
        <v>1408</v>
      </c>
      <c r="AF1326" s="22">
        <f t="shared" si="492"/>
        <v>1408</v>
      </c>
      <c r="AG1326" s="20"/>
      <c r="AH1326" s="22"/>
      <c r="AI1326" s="22"/>
      <c r="AJ1326" s="22">
        <f t="shared" ref="AJ1326:AJ1329" si="498">N1326</f>
        <v>1408</v>
      </c>
      <c r="AK1326" s="22">
        <f>IF(O1326="(传统)XDSL",VLOOKUP(U1326,[2]自营续费率!B:G,6,FALSE)*1,IF(O1326="GPON+XDSL",VLOOKUP(U1326,[2]自营续费率!B:G,6,FALSE)*1,VLOOKUP(U1326,[2]自营续费率!B:G,4,FALSE)*1))</f>
        <v>0</v>
      </c>
      <c r="AL1326" s="22" t="s">
        <v>1309</v>
      </c>
      <c r="AM1326" s="22"/>
      <c r="AN1326" s="22"/>
      <c r="AO1326" s="22" t="s">
        <v>2196</v>
      </c>
      <c r="AP1326" s="22" t="s">
        <v>1301</v>
      </c>
      <c r="AS1326" s="20">
        <f>IF(Y1326&gt;=10,VLOOKUP(U1326,[2]自营提成!C:Z,6,FALSE),VLOOKUP(U1326,[2]自营提成!C:Z,5,FALSE))</f>
        <v>0.1</v>
      </c>
      <c r="AT1326" s="20">
        <f t="shared" ref="AT1326" si="499">IF(AD1326*AS1326&gt;0,AD1326*AS1326,AE1326*AS1326)</f>
        <v>140.80000000000001</v>
      </c>
      <c r="AU1326" s="20">
        <f>IF(AND(AK1326&lt;0,AK1326+AT1326&lt;0),-AT1326,AK1326)</f>
        <v>0</v>
      </c>
    </row>
    <row r="1327" spans="1:47" x14ac:dyDescent="0.15">
      <c r="A1327" s="21" t="s">
        <v>1273</v>
      </c>
      <c r="B1327" s="20" t="s">
        <v>918</v>
      </c>
      <c r="C1327" s="20" t="s">
        <v>919</v>
      </c>
      <c r="D1327" s="20" t="s">
        <v>936</v>
      </c>
      <c r="E1327" s="20" t="s">
        <v>963</v>
      </c>
      <c r="F1327" s="20" t="s">
        <v>1250</v>
      </c>
      <c r="G1327" s="20" t="s">
        <v>2304</v>
      </c>
      <c r="H1327" s="20"/>
      <c r="I1327" s="20">
        <v>13925515336</v>
      </c>
      <c r="J1327" s="20" t="s">
        <v>924</v>
      </c>
      <c r="K1327" s="20" t="s">
        <v>1895</v>
      </c>
      <c r="L1327" s="20" t="s">
        <v>1299</v>
      </c>
      <c r="M1327" s="20">
        <v>888</v>
      </c>
      <c r="N1327" s="20">
        <v>888</v>
      </c>
      <c r="O1327" s="20" t="s">
        <v>927</v>
      </c>
      <c r="P1327" s="20" t="s">
        <v>50</v>
      </c>
      <c r="Q1327" s="28"/>
      <c r="R1327" s="21" t="s">
        <v>60</v>
      </c>
      <c r="S1327" s="25" t="s">
        <v>1331</v>
      </c>
      <c r="T1327" s="21" t="s">
        <v>2204</v>
      </c>
      <c r="U1327" s="21"/>
      <c r="V1327" s="46">
        <v>1</v>
      </c>
      <c r="W1327" s="26">
        <f t="shared" si="491"/>
        <v>1</v>
      </c>
      <c r="Y1327" s="21">
        <v>12</v>
      </c>
      <c r="Z1327" s="22">
        <f t="shared" si="445"/>
        <v>888</v>
      </c>
      <c r="AA1327" s="20" t="s">
        <v>2195</v>
      </c>
      <c r="AB1327" s="22"/>
      <c r="AC1327" s="22">
        <v>1</v>
      </c>
      <c r="AD1327" s="22"/>
      <c r="AE1327" s="22">
        <f t="shared" si="496"/>
        <v>888</v>
      </c>
      <c r="AF1327" s="22">
        <f t="shared" si="492"/>
        <v>888</v>
      </c>
      <c r="AG1327" s="20"/>
      <c r="AH1327" s="22"/>
      <c r="AI1327" s="22"/>
      <c r="AJ1327" s="22">
        <f t="shared" si="498"/>
        <v>888</v>
      </c>
      <c r="AK1327" s="22">
        <f>IF(O1327="(传统)XDSL",VLOOKUP(S1327,[1]续费率明细!C:I,7,FALSE)*1,IF(O1327="GPON+XDSL",VLOOKUP(S1327,[1]续费率明细!C:I,7,FALSE)*1,VLOOKUP(S1327,[1]续费率明细!C:I,5,FALSE)*1))</f>
        <v>0</v>
      </c>
      <c r="AL1327" s="22" t="s">
        <v>1309</v>
      </c>
      <c r="AM1327" s="22"/>
      <c r="AN1327" s="22"/>
      <c r="AO1327" s="22" t="s">
        <v>2196</v>
      </c>
      <c r="AP1327" s="22" t="s">
        <v>1301</v>
      </c>
      <c r="AS1327" s="20"/>
      <c r="AT1327" s="20"/>
      <c r="AU1327" s="20"/>
    </row>
    <row r="1328" spans="1:47" x14ac:dyDescent="0.15">
      <c r="A1328" s="21" t="s">
        <v>1273</v>
      </c>
      <c r="B1328" s="20" t="s">
        <v>918</v>
      </c>
      <c r="C1328" s="20" t="s">
        <v>919</v>
      </c>
      <c r="D1328" s="20" t="s">
        <v>973</v>
      </c>
      <c r="E1328" s="20" t="s">
        <v>2305</v>
      </c>
      <c r="F1328" s="20" t="s">
        <v>1250</v>
      </c>
      <c r="G1328" s="20" t="s">
        <v>2306</v>
      </c>
      <c r="H1328" s="20"/>
      <c r="I1328" s="20">
        <v>13712008276</v>
      </c>
      <c r="J1328" s="20" t="s">
        <v>924</v>
      </c>
      <c r="K1328" s="20" t="s">
        <v>2039</v>
      </c>
      <c r="L1328" s="20" t="s">
        <v>1918</v>
      </c>
      <c r="M1328" s="20">
        <v>680</v>
      </c>
      <c r="N1328" s="20">
        <v>680</v>
      </c>
      <c r="O1328" s="20" t="s">
        <v>1262</v>
      </c>
      <c r="P1328" s="20" t="s">
        <v>50</v>
      </c>
      <c r="Q1328" s="28"/>
      <c r="R1328" s="21" t="s">
        <v>249</v>
      </c>
      <c r="S1328" s="25" t="s">
        <v>1378</v>
      </c>
      <c r="T1328" s="21" t="s">
        <v>53</v>
      </c>
      <c r="U1328" s="21" t="s">
        <v>711</v>
      </c>
      <c r="V1328" s="46">
        <v>1</v>
      </c>
      <c r="W1328" s="26">
        <f t="shared" si="491"/>
        <v>1</v>
      </c>
      <c r="Y1328" s="21">
        <v>4</v>
      </c>
      <c r="Z1328" s="22">
        <f t="shared" si="445"/>
        <v>680</v>
      </c>
      <c r="AA1328" s="20" t="s">
        <v>2195</v>
      </c>
      <c r="AB1328" s="22">
        <v>1</v>
      </c>
      <c r="AC1328" s="22"/>
      <c r="AD1328" s="22">
        <f>N1328</f>
        <v>680</v>
      </c>
      <c r="AE1328" s="22"/>
      <c r="AF1328" s="22">
        <f t="shared" si="492"/>
        <v>680</v>
      </c>
      <c r="AG1328" s="20"/>
      <c r="AH1328" s="22"/>
      <c r="AI1328" s="22"/>
      <c r="AJ1328" s="22">
        <f t="shared" si="498"/>
        <v>680</v>
      </c>
      <c r="AK1328" s="22">
        <f>IF(O1328="(传统)XDSL",VLOOKUP(S1328,[2]直销续费率明细!C:I,7,FALSE)*1,IF(O1328="GPON+XDSL",VLOOKUP(S1328,[2]直销续费率明细!C:I,7,FALSE)*1,VLOOKUP(S1328,[2]直销续费率明细!C:I,5,FALSE)*1))</f>
        <v>-40</v>
      </c>
      <c r="AL1328" s="22" t="s">
        <v>1309</v>
      </c>
      <c r="AM1328" s="22"/>
      <c r="AN1328" s="22"/>
      <c r="AO1328" s="22" t="s">
        <v>2196</v>
      </c>
      <c r="AP1328" s="22" t="s">
        <v>2202</v>
      </c>
      <c r="AS1328" s="20">
        <f>IF(Y1328&gt;=10,VLOOKUP(U1328,[2]提成计算!B:T,19,FALSE),VLOOKUP(U1328,[2]提成计算!B:T,18,FALSE))</f>
        <v>0.06</v>
      </c>
      <c r="AT1328" s="20">
        <f t="shared" ref="AT1328" si="500">IF(AD1328*AS1328&gt;0,AD1328*AS1328,AE1328*AS1328)</f>
        <v>40.799999999999997</v>
      </c>
      <c r="AU1328" s="20">
        <f t="shared" ref="AU1328" si="501">IF(AND(AK1328&lt;0,AK1328+AT1328&lt;0),-AT1328,AK1328)</f>
        <v>-40</v>
      </c>
    </row>
    <row r="1329" spans="1:47" x14ac:dyDescent="0.15">
      <c r="A1329" s="21" t="s">
        <v>1273</v>
      </c>
      <c r="B1329" s="20" t="s">
        <v>918</v>
      </c>
      <c r="C1329" s="20" t="s">
        <v>919</v>
      </c>
      <c r="D1329" s="20" t="s">
        <v>941</v>
      </c>
      <c r="E1329" s="20" t="s">
        <v>2307</v>
      </c>
      <c r="F1329" s="20" t="s">
        <v>1250</v>
      </c>
      <c r="G1329" s="20" t="s">
        <v>2308</v>
      </c>
      <c r="H1329" s="20"/>
      <c r="I1329" s="20">
        <v>13431511548</v>
      </c>
      <c r="J1329" s="20" t="s">
        <v>924</v>
      </c>
      <c r="K1329" s="20" t="s">
        <v>166</v>
      </c>
      <c r="L1329" s="20" t="s">
        <v>2137</v>
      </c>
      <c r="M1329" s="20">
        <v>1408</v>
      </c>
      <c r="N1329" s="20">
        <v>1408</v>
      </c>
      <c r="O1329" s="20" t="s">
        <v>927</v>
      </c>
      <c r="P1329" s="20" t="s">
        <v>50</v>
      </c>
      <c r="Q1329" s="28"/>
      <c r="R1329" s="21" t="s">
        <v>99</v>
      </c>
      <c r="S1329" s="25" t="s">
        <v>951</v>
      </c>
      <c r="T1329" s="21" t="s">
        <v>2204</v>
      </c>
      <c r="U1329" s="21"/>
      <c r="V1329" s="46">
        <v>1</v>
      </c>
      <c r="W1329" s="26">
        <f t="shared" si="491"/>
        <v>1</v>
      </c>
      <c r="Y1329" s="21">
        <v>12</v>
      </c>
      <c r="Z1329" s="22">
        <f t="shared" si="445"/>
        <v>1408</v>
      </c>
      <c r="AA1329" s="20" t="s">
        <v>2195</v>
      </c>
      <c r="AB1329" s="22"/>
      <c r="AC1329" s="22">
        <v>1</v>
      </c>
      <c r="AD1329" s="22"/>
      <c r="AE1329" s="22">
        <f t="shared" ref="AE1329:AE1331" si="502">N1329</f>
        <v>1408</v>
      </c>
      <c r="AF1329" s="22">
        <f t="shared" si="492"/>
        <v>1408</v>
      </c>
      <c r="AG1329" s="20"/>
      <c r="AH1329" s="22"/>
      <c r="AI1329" s="22"/>
      <c r="AJ1329" s="22">
        <f t="shared" si="498"/>
        <v>1408</v>
      </c>
      <c r="AK1329" s="22">
        <f>IF(O1329="(传统)XDSL",VLOOKUP(S1329,[1]续费率明细!C:I,7,FALSE)*1,IF(O1329="GPON+XDSL",VLOOKUP(S1329,[1]续费率明细!C:I,7,FALSE)*1,VLOOKUP(S1329,[1]续费率明细!C:I,5,FALSE)*1))</f>
        <v>-40</v>
      </c>
      <c r="AL1329" s="22" t="s">
        <v>1300</v>
      </c>
      <c r="AM1329" s="22"/>
      <c r="AN1329" s="22"/>
      <c r="AO1329" s="22" t="s">
        <v>2196</v>
      </c>
      <c r="AP1329" s="22" t="s">
        <v>1301</v>
      </c>
      <c r="AS1329" s="20"/>
      <c r="AT1329" s="20"/>
      <c r="AU1329" s="20"/>
    </row>
    <row r="1330" spans="1:47" x14ac:dyDescent="0.15">
      <c r="A1330" s="21" t="s">
        <v>1273</v>
      </c>
      <c r="B1330" s="20" t="s">
        <v>918</v>
      </c>
      <c r="C1330" s="20" t="s">
        <v>919</v>
      </c>
      <c r="D1330" s="20" t="s">
        <v>936</v>
      </c>
      <c r="E1330" s="20" t="s">
        <v>963</v>
      </c>
      <c r="F1330" s="20" t="s">
        <v>1250</v>
      </c>
      <c r="G1330" s="20" t="s">
        <v>2309</v>
      </c>
      <c r="H1330" s="20"/>
      <c r="I1330" s="20">
        <v>13428636969</v>
      </c>
      <c r="J1330" s="20" t="s">
        <v>1268</v>
      </c>
      <c r="K1330" s="20" t="s">
        <v>1895</v>
      </c>
      <c r="L1330" s="20" t="s">
        <v>1891</v>
      </c>
      <c r="M1330" s="20">
        <v>1088</v>
      </c>
      <c r="N1330" s="20">
        <v>1088</v>
      </c>
      <c r="O1330" s="20" t="s">
        <v>927</v>
      </c>
      <c r="P1330" s="20" t="s">
        <v>50</v>
      </c>
      <c r="Q1330" s="28"/>
      <c r="R1330" s="21" t="s">
        <v>60</v>
      </c>
      <c r="S1330" s="21"/>
      <c r="T1330" s="21" t="s">
        <v>2204</v>
      </c>
      <c r="U1330" s="21"/>
      <c r="V1330" s="46">
        <v>1</v>
      </c>
      <c r="W1330" s="26">
        <f t="shared" si="491"/>
        <v>1</v>
      </c>
      <c r="X1330" s="26">
        <f t="shared" si="495"/>
        <v>1</v>
      </c>
      <c r="Y1330" s="21">
        <v>10</v>
      </c>
      <c r="Z1330" s="22">
        <f t="shared" si="445"/>
        <v>1088</v>
      </c>
      <c r="AA1330" s="20" t="s">
        <v>2195</v>
      </c>
      <c r="AB1330" s="22"/>
      <c r="AC1330" s="22">
        <v>1</v>
      </c>
      <c r="AD1330" s="22"/>
      <c r="AE1330" s="22">
        <f t="shared" si="502"/>
        <v>1088</v>
      </c>
      <c r="AF1330" s="22">
        <f t="shared" si="492"/>
        <v>1088</v>
      </c>
      <c r="AG1330" s="20">
        <f t="shared" ref="AG1330:AG1331" si="503">N1330</f>
        <v>1088</v>
      </c>
      <c r="AH1330" s="20"/>
      <c r="AI1330" s="20"/>
      <c r="AJ1330" s="22"/>
      <c r="AK1330" s="22"/>
      <c r="AM1330" s="22"/>
      <c r="AN1330" s="22"/>
      <c r="AO1330" s="22" t="s">
        <v>2216</v>
      </c>
      <c r="AP1330" s="22" t="s">
        <v>1301</v>
      </c>
      <c r="AS1330" s="20"/>
      <c r="AT1330" s="20"/>
      <c r="AU1330" s="20"/>
    </row>
    <row r="1331" spans="1:47" x14ac:dyDescent="0.15">
      <c r="A1331" s="21" t="s">
        <v>1273</v>
      </c>
      <c r="B1331" s="20" t="s">
        <v>918</v>
      </c>
      <c r="C1331" s="20" t="s">
        <v>919</v>
      </c>
      <c r="D1331" s="20" t="s">
        <v>936</v>
      </c>
      <c r="E1331" s="20" t="s">
        <v>1430</v>
      </c>
      <c r="F1331" s="20" t="s">
        <v>1250</v>
      </c>
      <c r="G1331" s="20" t="s">
        <v>2310</v>
      </c>
      <c r="H1331" s="20"/>
      <c r="I1331" s="20">
        <v>13700299997</v>
      </c>
      <c r="J1331" s="20" t="s">
        <v>1268</v>
      </c>
      <c r="K1331" s="20" t="s">
        <v>1935</v>
      </c>
      <c r="L1331" s="20" t="s">
        <v>1358</v>
      </c>
      <c r="M1331" s="20">
        <v>1088</v>
      </c>
      <c r="N1331" s="20">
        <v>1088</v>
      </c>
      <c r="O1331" s="20" t="s">
        <v>927</v>
      </c>
      <c r="P1331" s="20" t="s">
        <v>50</v>
      </c>
      <c r="Q1331" s="28"/>
      <c r="R1331" s="21" t="s">
        <v>60</v>
      </c>
      <c r="S1331" s="21"/>
      <c r="T1331" s="21" t="s">
        <v>2242</v>
      </c>
      <c r="U1331" s="21"/>
      <c r="V1331" s="46">
        <v>1</v>
      </c>
      <c r="W1331" s="26">
        <f t="shared" si="491"/>
        <v>1</v>
      </c>
      <c r="X1331" s="26">
        <f t="shared" si="495"/>
        <v>1</v>
      </c>
      <c r="Y1331" s="21">
        <v>10</v>
      </c>
      <c r="Z1331" s="22">
        <f t="shared" si="445"/>
        <v>1088</v>
      </c>
      <c r="AA1331" s="20" t="s">
        <v>2218</v>
      </c>
      <c r="AB1331" s="22"/>
      <c r="AC1331" s="22">
        <v>1</v>
      </c>
      <c r="AD1331" s="22"/>
      <c r="AE1331" s="22">
        <f t="shared" si="502"/>
        <v>1088</v>
      </c>
      <c r="AF1331" s="22">
        <f t="shared" si="492"/>
        <v>1088</v>
      </c>
      <c r="AG1331" s="20">
        <f t="shared" si="503"/>
        <v>1088</v>
      </c>
      <c r="AH1331" s="20"/>
      <c r="AI1331" s="20"/>
      <c r="AJ1331" s="22"/>
      <c r="AK1331" s="22"/>
      <c r="AM1331" s="22"/>
      <c r="AN1331" s="22"/>
      <c r="AO1331" s="22" t="s">
        <v>2216</v>
      </c>
      <c r="AP1331" s="22" t="s">
        <v>1301</v>
      </c>
      <c r="AS1331" s="20"/>
      <c r="AT1331" s="20"/>
      <c r="AU1331" s="20"/>
    </row>
    <row r="1332" spans="1:47" x14ac:dyDescent="0.15">
      <c r="A1332" s="21" t="s">
        <v>1273</v>
      </c>
      <c r="B1332" s="20" t="s">
        <v>918</v>
      </c>
      <c r="C1332" s="20" t="s">
        <v>919</v>
      </c>
      <c r="D1332" s="20" t="s">
        <v>973</v>
      </c>
      <c r="E1332" s="20" t="s">
        <v>1932</v>
      </c>
      <c r="F1332" s="20" t="s">
        <v>1250</v>
      </c>
      <c r="G1332" s="20" t="s">
        <v>2311</v>
      </c>
      <c r="H1332" s="20"/>
      <c r="I1332" s="20">
        <v>13925877632</v>
      </c>
      <c r="J1332" s="20" t="s">
        <v>924</v>
      </c>
      <c r="K1332" s="20" t="s">
        <v>174</v>
      </c>
      <c r="L1332" s="20" t="s">
        <v>1918</v>
      </c>
      <c r="M1332" s="20">
        <v>680</v>
      </c>
      <c r="N1332" s="20">
        <v>680</v>
      </c>
      <c r="O1332" s="20" t="s">
        <v>1262</v>
      </c>
      <c r="P1332" s="20" t="s">
        <v>50</v>
      </c>
      <c r="Q1332" s="28"/>
      <c r="R1332" s="21" t="s">
        <v>249</v>
      </c>
      <c r="S1332" s="25" t="s">
        <v>976</v>
      </c>
      <c r="T1332" s="21" t="s">
        <v>2242</v>
      </c>
      <c r="U1332" s="21"/>
      <c r="V1332" s="46">
        <v>1</v>
      </c>
      <c r="W1332" s="26">
        <f t="shared" si="491"/>
        <v>1</v>
      </c>
      <c r="Y1332" s="21">
        <v>4</v>
      </c>
      <c r="Z1332" s="22">
        <f t="shared" si="445"/>
        <v>680</v>
      </c>
      <c r="AA1332" s="20" t="s">
        <v>2218</v>
      </c>
      <c r="AB1332" s="22">
        <v>1</v>
      </c>
      <c r="AC1332" s="22"/>
      <c r="AD1332" s="22">
        <f>N1332</f>
        <v>680</v>
      </c>
      <c r="AE1332" s="22"/>
      <c r="AF1332" s="22">
        <f t="shared" si="492"/>
        <v>680</v>
      </c>
      <c r="AG1332" s="20"/>
      <c r="AH1332" s="22"/>
      <c r="AI1332" s="22"/>
      <c r="AJ1332" s="22">
        <f>N1332</f>
        <v>680</v>
      </c>
      <c r="AK1332" s="22">
        <f>IF(O1332="(传统)XDSL",VLOOKUP(S1332,[1]续费率明细!C:I,7,FALSE)*1,IF(O1332="GPON+XDSL",VLOOKUP(S1332,[1]续费率明细!C:I,7,FALSE)*1,VLOOKUP(S1332,[1]续费率明细!C:I,5,FALSE)*1))</f>
        <v>25</v>
      </c>
      <c r="AL1332" s="22" t="s">
        <v>1309</v>
      </c>
      <c r="AM1332" s="22"/>
      <c r="AN1332" s="22"/>
      <c r="AO1332" s="22" t="s">
        <v>2196</v>
      </c>
      <c r="AP1332" s="22" t="s">
        <v>2202</v>
      </c>
      <c r="AS1332" s="20"/>
      <c r="AT1332" s="20"/>
      <c r="AU1332" s="20"/>
    </row>
    <row r="1333" spans="1:47" x14ac:dyDescent="0.15">
      <c r="A1333" s="21" t="s">
        <v>1273</v>
      </c>
      <c r="B1333" s="20" t="s">
        <v>918</v>
      </c>
      <c r="C1333" s="20" t="s">
        <v>919</v>
      </c>
      <c r="D1333" s="20" t="s">
        <v>928</v>
      </c>
      <c r="E1333" s="20" t="s">
        <v>969</v>
      </c>
      <c r="F1333" s="20" t="s">
        <v>1250</v>
      </c>
      <c r="G1333" s="20" t="s">
        <v>2312</v>
      </c>
      <c r="H1333" s="20"/>
      <c r="I1333" s="20">
        <v>13724447293</v>
      </c>
      <c r="J1333" s="20" t="s">
        <v>1268</v>
      </c>
      <c r="K1333" s="20" t="s">
        <v>1979</v>
      </c>
      <c r="L1333" s="20" t="s">
        <v>1358</v>
      </c>
      <c r="M1333" s="20">
        <v>1088</v>
      </c>
      <c r="N1333" s="20">
        <v>1088</v>
      </c>
      <c r="O1333" s="20" t="s">
        <v>927</v>
      </c>
      <c r="P1333" s="20" t="s">
        <v>50</v>
      </c>
      <c r="Q1333" s="28"/>
      <c r="R1333" s="21" t="s">
        <v>84</v>
      </c>
      <c r="S1333" s="21"/>
      <c r="T1333" s="21" t="s">
        <v>53</v>
      </c>
      <c r="U1333" s="21" t="s">
        <v>1292</v>
      </c>
      <c r="V1333" s="46">
        <v>1</v>
      </c>
      <c r="W1333" s="26">
        <f t="shared" si="491"/>
        <v>1</v>
      </c>
      <c r="X1333" s="26">
        <f t="shared" si="495"/>
        <v>1</v>
      </c>
      <c r="Y1333" s="21">
        <v>10</v>
      </c>
      <c r="Z1333" s="22">
        <f t="shared" si="445"/>
        <v>1088</v>
      </c>
      <c r="AA1333" s="20" t="s">
        <v>2195</v>
      </c>
      <c r="AB1333" s="22"/>
      <c r="AC1333" s="22">
        <v>1</v>
      </c>
      <c r="AD1333" s="22"/>
      <c r="AE1333" s="22">
        <f>N1333</f>
        <v>1088</v>
      </c>
      <c r="AF1333" s="22">
        <f t="shared" si="492"/>
        <v>1088</v>
      </c>
      <c r="AG1333" s="20">
        <f>N1333</f>
        <v>1088</v>
      </c>
      <c r="AH1333" s="20" t="str">
        <f>VLOOKUP(U1333,[1]提成计算!B:I,8,FALSE)</f>
        <v xml:space="preserve"> </v>
      </c>
      <c r="AI1333" s="20"/>
      <c r="AJ1333" s="22"/>
      <c r="AK1333" s="22"/>
      <c r="AM1333" s="22"/>
      <c r="AN1333" s="22"/>
      <c r="AO1333" s="22" t="s">
        <v>2196</v>
      </c>
      <c r="AP1333" s="22" t="s">
        <v>1301</v>
      </c>
      <c r="AS1333" s="20"/>
      <c r="AT1333" s="20"/>
      <c r="AU1333" s="20"/>
    </row>
    <row r="1334" spans="1:47" x14ac:dyDescent="0.15">
      <c r="A1334" s="21" t="s">
        <v>1273</v>
      </c>
      <c r="B1334" s="20" t="s">
        <v>918</v>
      </c>
      <c r="C1334" s="20" t="s">
        <v>919</v>
      </c>
      <c r="D1334" s="20" t="s">
        <v>973</v>
      </c>
      <c r="E1334" s="20" t="s">
        <v>2108</v>
      </c>
      <c r="F1334" s="20" t="s">
        <v>1250</v>
      </c>
      <c r="G1334" s="20" t="s">
        <v>2313</v>
      </c>
      <c r="H1334" s="20"/>
      <c r="I1334" s="20">
        <v>13922515301</v>
      </c>
      <c r="J1334" s="20" t="s">
        <v>924</v>
      </c>
      <c r="K1334" s="20" t="s">
        <v>174</v>
      </c>
      <c r="L1334" s="20" t="s">
        <v>1918</v>
      </c>
      <c r="M1334" s="20">
        <v>680</v>
      </c>
      <c r="N1334" s="20">
        <v>680</v>
      </c>
      <c r="O1334" s="20" t="s">
        <v>1262</v>
      </c>
      <c r="P1334" s="20" t="s">
        <v>50</v>
      </c>
      <c r="Q1334" s="28"/>
      <c r="R1334" s="21" t="s">
        <v>249</v>
      </c>
      <c r="S1334" s="25" t="s">
        <v>1378</v>
      </c>
      <c r="T1334" s="21" t="s">
        <v>2204</v>
      </c>
      <c r="U1334" s="21"/>
      <c r="V1334" s="46">
        <v>1</v>
      </c>
      <c r="W1334" s="26">
        <f t="shared" si="491"/>
        <v>1</v>
      </c>
      <c r="Y1334" s="21">
        <v>4</v>
      </c>
      <c r="Z1334" s="22">
        <f t="shared" si="445"/>
        <v>680</v>
      </c>
      <c r="AA1334" s="20" t="s">
        <v>2195</v>
      </c>
      <c r="AB1334" s="22">
        <v>1</v>
      </c>
      <c r="AC1334" s="22"/>
      <c r="AD1334" s="22">
        <f>N1334</f>
        <v>680</v>
      </c>
      <c r="AE1334" s="22"/>
      <c r="AF1334" s="22">
        <f t="shared" si="492"/>
        <v>680</v>
      </c>
      <c r="AG1334" s="20"/>
      <c r="AH1334" s="22"/>
      <c r="AI1334" s="22"/>
      <c r="AJ1334" s="22">
        <f t="shared" ref="AJ1334:AJ1340" si="504">N1334</f>
        <v>680</v>
      </c>
      <c r="AK1334" s="22">
        <f>IF(O1334="(传统)XDSL",VLOOKUP(S1334,[1]续费率明细!C:I,7,FALSE)*1,IF(O1334="GPON+XDSL",VLOOKUP(S1334,[1]续费率明细!C:I,7,FALSE)*1,VLOOKUP(S1334,[1]续费率明细!C:I,5,FALSE)*1))</f>
        <v>-40</v>
      </c>
      <c r="AL1334" s="22" t="s">
        <v>1309</v>
      </c>
      <c r="AM1334" s="22"/>
      <c r="AN1334" s="22"/>
      <c r="AO1334" s="22" t="s">
        <v>2196</v>
      </c>
      <c r="AP1334" s="22" t="s">
        <v>2202</v>
      </c>
      <c r="AS1334" s="20"/>
      <c r="AT1334" s="20"/>
      <c r="AU1334" s="20"/>
    </row>
    <row r="1335" spans="1:47" x14ac:dyDescent="0.15">
      <c r="A1335" s="21" t="s">
        <v>1273</v>
      </c>
      <c r="B1335" s="20" t="s">
        <v>918</v>
      </c>
      <c r="C1335" s="20" t="s">
        <v>919</v>
      </c>
      <c r="D1335" s="20" t="s">
        <v>936</v>
      </c>
      <c r="E1335" s="20" t="s">
        <v>937</v>
      </c>
      <c r="F1335" s="20" t="s">
        <v>1250</v>
      </c>
      <c r="G1335" s="20" t="s">
        <v>2314</v>
      </c>
      <c r="H1335" s="20"/>
      <c r="I1335" s="20">
        <v>15917680860</v>
      </c>
      <c r="J1335" s="20" t="s">
        <v>924</v>
      </c>
      <c r="K1335" s="20" t="s">
        <v>2315</v>
      </c>
      <c r="L1335" s="20" t="s">
        <v>1299</v>
      </c>
      <c r="M1335" s="20">
        <v>888</v>
      </c>
      <c r="N1335" s="20">
        <v>888</v>
      </c>
      <c r="O1335" s="20" t="s">
        <v>927</v>
      </c>
      <c r="P1335" s="20" t="s">
        <v>50</v>
      </c>
      <c r="Q1335" s="28"/>
      <c r="R1335" s="21" t="s">
        <v>60</v>
      </c>
      <c r="S1335" s="25" t="s">
        <v>962</v>
      </c>
      <c r="T1335" s="21" t="s">
        <v>2198</v>
      </c>
      <c r="U1335" s="21" t="s">
        <v>347</v>
      </c>
      <c r="V1335" s="46">
        <v>1</v>
      </c>
      <c r="W1335" s="26">
        <f t="shared" si="491"/>
        <v>1</v>
      </c>
      <c r="Y1335" s="21">
        <v>12</v>
      </c>
      <c r="Z1335" s="22">
        <f t="shared" si="445"/>
        <v>888</v>
      </c>
      <c r="AA1335" s="20" t="s">
        <v>2195</v>
      </c>
      <c r="AB1335" s="22"/>
      <c r="AC1335" s="22">
        <v>1</v>
      </c>
      <c r="AD1335" s="22"/>
      <c r="AE1335" s="22">
        <f t="shared" ref="AE1335:AE1337" si="505">N1335</f>
        <v>888</v>
      </c>
      <c r="AF1335" s="22">
        <f t="shared" si="492"/>
        <v>888</v>
      </c>
      <c r="AG1335" s="20"/>
      <c r="AH1335" s="22"/>
      <c r="AI1335" s="22"/>
      <c r="AJ1335" s="22">
        <f t="shared" si="504"/>
        <v>888</v>
      </c>
      <c r="AK1335" s="22">
        <f>IF(O1335="(传统)XDSL",VLOOKUP(S1335,[2]直销续费率明细!C:I,7,FALSE)*1,IF(O1335="GPON+XDSL",VLOOKUP(S1335,[2]直销续费率明细!C:I,7,FALSE)*1,VLOOKUP(S1335,[2]直销续费率明细!C:I,5,FALSE)*1))</f>
        <v>-40</v>
      </c>
      <c r="AL1335" s="22" t="s">
        <v>1300</v>
      </c>
      <c r="AM1335" s="22"/>
      <c r="AN1335" s="22"/>
      <c r="AO1335" s="22" t="s">
        <v>2196</v>
      </c>
      <c r="AP1335" s="22" t="s">
        <v>1301</v>
      </c>
      <c r="AS1335" s="20">
        <f>IF(Y1335&gt;=10,VLOOKUP(U1335,[2]提成计算!B:T,19,FALSE),VLOOKUP(U1335,[2]提成计算!B:T,18,FALSE))</f>
        <v>0.09</v>
      </c>
      <c r="AT1335" s="20">
        <f t="shared" ref="AT1335:AT1340" si="506">IF(AD1335*AS1335&gt;0,AD1335*AS1335,AE1335*AS1335)</f>
        <v>79.92</v>
      </c>
      <c r="AU1335" s="20">
        <f t="shared" ref="AU1335:AU1339" si="507">IF(AND(AK1335&lt;0,AK1335+AT1335&lt;0),-AT1335,AK1335)</f>
        <v>-40</v>
      </c>
    </row>
    <row r="1336" spans="1:47" x14ac:dyDescent="0.15">
      <c r="A1336" s="21" t="s">
        <v>1273</v>
      </c>
      <c r="B1336" s="20" t="s">
        <v>918</v>
      </c>
      <c r="C1336" s="20" t="s">
        <v>919</v>
      </c>
      <c r="D1336" s="20" t="s">
        <v>920</v>
      </c>
      <c r="E1336" s="20" t="s">
        <v>1975</v>
      </c>
      <c r="F1336" s="20" t="s">
        <v>1250</v>
      </c>
      <c r="G1336" s="20" t="s">
        <v>2316</v>
      </c>
      <c r="H1336" s="20"/>
      <c r="I1336" s="20">
        <v>13509020187</v>
      </c>
      <c r="J1336" s="20" t="s">
        <v>924</v>
      </c>
      <c r="K1336" s="48" t="s">
        <v>443</v>
      </c>
      <c r="L1336" s="20" t="s">
        <v>2137</v>
      </c>
      <c r="M1336" s="20">
        <v>1408</v>
      </c>
      <c r="N1336" s="20">
        <v>1408</v>
      </c>
      <c r="O1336" s="20" t="s">
        <v>2098</v>
      </c>
      <c r="P1336" s="20" t="s">
        <v>50</v>
      </c>
      <c r="Q1336" s="28"/>
      <c r="R1336" s="21" t="s">
        <v>161</v>
      </c>
      <c r="S1336" s="25" t="s">
        <v>1392</v>
      </c>
      <c r="T1336" s="21" t="s">
        <v>2198</v>
      </c>
      <c r="U1336" s="21" t="s">
        <v>444</v>
      </c>
      <c r="V1336" s="46">
        <v>1</v>
      </c>
      <c r="W1336" s="26">
        <f t="shared" si="491"/>
        <v>1</v>
      </c>
      <c r="Y1336" s="21">
        <v>12</v>
      </c>
      <c r="Z1336" s="22">
        <f t="shared" si="445"/>
        <v>1408</v>
      </c>
      <c r="AA1336" s="20" t="s">
        <v>2195</v>
      </c>
      <c r="AB1336" s="22"/>
      <c r="AC1336" s="22">
        <v>1</v>
      </c>
      <c r="AD1336" s="22"/>
      <c r="AE1336" s="22">
        <f t="shared" si="505"/>
        <v>1408</v>
      </c>
      <c r="AF1336" s="22">
        <f t="shared" si="492"/>
        <v>1408</v>
      </c>
      <c r="AG1336" s="20"/>
      <c r="AH1336" s="22"/>
      <c r="AI1336" s="22"/>
      <c r="AJ1336" s="22">
        <f t="shared" si="504"/>
        <v>1408</v>
      </c>
      <c r="AK1336" s="22">
        <f>IF(O1336="(传统)XDSL",VLOOKUP(S1336,[2]直销续费率明细!C:I,7,FALSE)*1,IF(O1336="GPON+XDSL",VLOOKUP(S1336,[2]直销续费率明细!C:I,7,FALSE)*1,VLOOKUP(S1336,[2]直销续费率明细!C:I,5,FALSE)*1))</f>
        <v>0</v>
      </c>
      <c r="AL1336" s="22" t="s">
        <v>1300</v>
      </c>
      <c r="AM1336" s="22"/>
      <c r="AN1336" s="22"/>
      <c r="AO1336" s="22" t="s">
        <v>2196</v>
      </c>
      <c r="AP1336" s="22" t="s">
        <v>1301</v>
      </c>
      <c r="AS1336" s="20">
        <f>IF(Y1336&gt;=10,VLOOKUP(U1336,[2]提成计算!B:T,19,FALSE),VLOOKUP(U1336,[2]提成计算!B:T,18,FALSE))</f>
        <v>0.1</v>
      </c>
      <c r="AT1336" s="20">
        <f t="shared" si="506"/>
        <v>140.80000000000001</v>
      </c>
      <c r="AU1336" s="20">
        <f t="shared" si="507"/>
        <v>0</v>
      </c>
    </row>
    <row r="1337" spans="1:47" x14ac:dyDescent="0.15">
      <c r="A1337" s="21" t="s">
        <v>1273</v>
      </c>
      <c r="B1337" s="20" t="s">
        <v>918</v>
      </c>
      <c r="C1337" s="20" t="s">
        <v>919</v>
      </c>
      <c r="D1337" s="20" t="s">
        <v>928</v>
      </c>
      <c r="E1337" s="20" t="s">
        <v>929</v>
      </c>
      <c r="F1337" s="20" t="s">
        <v>1250</v>
      </c>
      <c r="G1337" s="20" t="s">
        <v>2317</v>
      </c>
      <c r="H1337" s="20"/>
      <c r="I1337" s="20">
        <v>13686235935</v>
      </c>
      <c r="J1337" s="20" t="s">
        <v>924</v>
      </c>
      <c r="K1337" s="20" t="s">
        <v>1943</v>
      </c>
      <c r="L1337" s="20" t="s">
        <v>1299</v>
      </c>
      <c r="M1337" s="20">
        <v>888</v>
      </c>
      <c r="N1337" s="20">
        <v>888</v>
      </c>
      <c r="O1337" s="20" t="s">
        <v>927</v>
      </c>
      <c r="P1337" s="20" t="s">
        <v>50</v>
      </c>
      <c r="Q1337" s="28"/>
      <c r="R1337" s="21" t="s">
        <v>84</v>
      </c>
      <c r="S1337" s="25" t="s">
        <v>1443</v>
      </c>
      <c r="T1337" s="21" t="s">
        <v>53</v>
      </c>
      <c r="U1337" s="21" t="s">
        <v>1915</v>
      </c>
      <c r="V1337" s="46">
        <v>1</v>
      </c>
      <c r="W1337" s="26">
        <f t="shared" si="491"/>
        <v>1</v>
      </c>
      <c r="Y1337" s="21">
        <v>12</v>
      </c>
      <c r="Z1337" s="22">
        <f t="shared" si="445"/>
        <v>888</v>
      </c>
      <c r="AA1337" s="20" t="s">
        <v>2195</v>
      </c>
      <c r="AB1337" s="22"/>
      <c r="AC1337" s="22">
        <v>1</v>
      </c>
      <c r="AD1337" s="22"/>
      <c r="AE1337" s="22">
        <f t="shared" si="505"/>
        <v>888</v>
      </c>
      <c r="AF1337" s="22">
        <f t="shared" si="492"/>
        <v>888</v>
      </c>
      <c r="AG1337" s="20"/>
      <c r="AH1337" s="22"/>
      <c r="AI1337" s="22"/>
      <c r="AJ1337" s="22">
        <f t="shared" si="504"/>
        <v>888</v>
      </c>
      <c r="AK1337" s="22">
        <f>IF(O1337="(传统)XDSL",VLOOKUP(S1337,[2]直销续费率明细!C:I,7,FALSE)*1,IF(O1337="GPON+XDSL",VLOOKUP(S1337,[2]直销续费率明细!C:I,7,FALSE)*1,VLOOKUP(S1337,[2]直销续费率明细!C:I,5,FALSE)*1))</f>
        <v>0</v>
      </c>
      <c r="AL1337" s="22" t="s">
        <v>1309</v>
      </c>
      <c r="AM1337" s="22"/>
      <c r="AN1337" s="22"/>
      <c r="AO1337" s="22" t="s">
        <v>2196</v>
      </c>
      <c r="AP1337" s="22" t="s">
        <v>1301</v>
      </c>
      <c r="AS1337" s="20">
        <f>IF(Y1337&gt;=10,VLOOKUP(U1337,[2]提成计算!B:T,19,FALSE),VLOOKUP(U1337,[2]提成计算!B:T,18,FALSE))</f>
        <v>0.09</v>
      </c>
      <c r="AT1337" s="20">
        <f t="shared" si="506"/>
        <v>79.92</v>
      </c>
      <c r="AU1337" s="20">
        <f t="shared" si="507"/>
        <v>0</v>
      </c>
    </row>
    <row r="1338" spans="1:47" x14ac:dyDescent="0.15">
      <c r="A1338" s="21" t="s">
        <v>1273</v>
      </c>
      <c r="B1338" s="20" t="s">
        <v>918</v>
      </c>
      <c r="C1338" s="20" t="s">
        <v>919</v>
      </c>
      <c r="D1338" s="20" t="s">
        <v>920</v>
      </c>
      <c r="E1338" s="20" t="s">
        <v>2172</v>
      </c>
      <c r="F1338" s="20" t="s">
        <v>1250</v>
      </c>
      <c r="G1338" s="20" t="s">
        <v>2318</v>
      </c>
      <c r="H1338" s="20"/>
      <c r="I1338" s="20">
        <v>15989658898</v>
      </c>
      <c r="J1338" s="20" t="s">
        <v>924</v>
      </c>
      <c r="K1338" s="20" t="s">
        <v>160</v>
      </c>
      <c r="L1338" s="20" t="s">
        <v>1918</v>
      </c>
      <c r="M1338" s="20">
        <v>680</v>
      </c>
      <c r="N1338" s="20">
        <v>680</v>
      </c>
      <c r="O1338" s="20" t="s">
        <v>927</v>
      </c>
      <c r="P1338" s="20" t="s">
        <v>50</v>
      </c>
      <c r="Q1338" s="28"/>
      <c r="R1338" s="21" t="s">
        <v>161</v>
      </c>
      <c r="S1338" s="25" t="s">
        <v>1392</v>
      </c>
      <c r="T1338" s="21" t="s">
        <v>53</v>
      </c>
      <c r="U1338" s="21" t="s">
        <v>162</v>
      </c>
      <c r="V1338" s="46">
        <v>1</v>
      </c>
      <c r="W1338" s="26">
        <f t="shared" si="491"/>
        <v>1</v>
      </c>
      <c r="Y1338" s="21">
        <v>4</v>
      </c>
      <c r="Z1338" s="22">
        <f t="shared" si="445"/>
        <v>680</v>
      </c>
      <c r="AA1338" s="20" t="s">
        <v>2195</v>
      </c>
      <c r="AB1338" s="22">
        <v>1</v>
      </c>
      <c r="AC1338" s="22"/>
      <c r="AD1338" s="22">
        <f>N1338</f>
        <v>680</v>
      </c>
      <c r="AE1338" s="22"/>
      <c r="AF1338" s="22">
        <f t="shared" si="492"/>
        <v>680</v>
      </c>
      <c r="AG1338" s="20"/>
      <c r="AH1338" s="22"/>
      <c r="AI1338" s="22"/>
      <c r="AJ1338" s="22">
        <f t="shared" si="504"/>
        <v>680</v>
      </c>
      <c r="AK1338" s="22">
        <f>IF(O1338="(传统)XDSL",VLOOKUP(S1338,[2]直销续费率明细!C:I,7,FALSE)*1,IF(O1338="GPON+XDSL",VLOOKUP(S1338,[2]直销续费率明细!C:I,7,FALSE)*1,VLOOKUP(S1338,[2]直销续费率明细!C:I,5,FALSE)*1))</f>
        <v>0</v>
      </c>
      <c r="AL1338" s="22" t="s">
        <v>1309</v>
      </c>
      <c r="AM1338" s="22"/>
      <c r="AN1338" s="22"/>
      <c r="AO1338" s="22" t="s">
        <v>2196</v>
      </c>
      <c r="AP1338" s="22" t="s">
        <v>2202</v>
      </c>
      <c r="AS1338" s="20">
        <f>IF(Y1338&gt;=10,VLOOKUP(U1338,[2]提成计算!B:T,19,FALSE),VLOOKUP(U1338,[2]提成计算!B:T,18,FALSE))</f>
        <v>0.06</v>
      </c>
      <c r="AT1338" s="20">
        <f t="shared" si="506"/>
        <v>40.799999999999997</v>
      </c>
      <c r="AU1338" s="20">
        <f t="shared" si="507"/>
        <v>0</v>
      </c>
    </row>
    <row r="1339" spans="1:47" x14ac:dyDescent="0.15">
      <c r="A1339" s="21" t="s">
        <v>1273</v>
      </c>
      <c r="B1339" s="20" t="s">
        <v>918</v>
      </c>
      <c r="C1339" s="20" t="s">
        <v>919</v>
      </c>
      <c r="D1339" s="20" t="s">
        <v>941</v>
      </c>
      <c r="E1339" s="20" t="s">
        <v>942</v>
      </c>
      <c r="F1339" s="20" t="s">
        <v>1250</v>
      </c>
      <c r="G1339" s="20" t="s">
        <v>2319</v>
      </c>
      <c r="H1339" s="20"/>
      <c r="I1339" s="20">
        <v>13537151865</v>
      </c>
      <c r="J1339" s="20" t="s">
        <v>924</v>
      </c>
      <c r="K1339" s="20" t="s">
        <v>1577</v>
      </c>
      <c r="L1339" s="20" t="s">
        <v>1299</v>
      </c>
      <c r="M1339" s="20">
        <v>888</v>
      </c>
      <c r="N1339" s="20">
        <v>888</v>
      </c>
      <c r="O1339" s="20" t="s">
        <v>1262</v>
      </c>
      <c r="P1339" s="20" t="s">
        <v>50</v>
      </c>
      <c r="Q1339" s="28"/>
      <c r="R1339" s="21" t="s">
        <v>99</v>
      </c>
      <c r="S1339" s="25" t="s">
        <v>1341</v>
      </c>
      <c r="T1339" s="21" t="s">
        <v>53</v>
      </c>
      <c r="U1339" s="21" t="s">
        <v>1740</v>
      </c>
      <c r="V1339" s="46">
        <v>1</v>
      </c>
      <c r="W1339" s="26">
        <f t="shared" si="491"/>
        <v>1</v>
      </c>
      <c r="Y1339" s="21">
        <v>12</v>
      </c>
      <c r="Z1339" s="22">
        <f t="shared" si="445"/>
        <v>888</v>
      </c>
      <c r="AA1339" s="20" t="s">
        <v>2195</v>
      </c>
      <c r="AB1339" s="22"/>
      <c r="AC1339" s="22">
        <v>1</v>
      </c>
      <c r="AD1339" s="22"/>
      <c r="AE1339" s="22">
        <f t="shared" ref="AE1339:AE1340" si="508">N1339</f>
        <v>888</v>
      </c>
      <c r="AF1339" s="22">
        <f t="shared" si="492"/>
        <v>888</v>
      </c>
      <c r="AG1339" s="20"/>
      <c r="AH1339" s="22"/>
      <c r="AI1339" s="22"/>
      <c r="AJ1339" s="22">
        <f t="shared" si="504"/>
        <v>888</v>
      </c>
      <c r="AK1339" s="22">
        <f>IF(O1339="(传统)XDSL",VLOOKUP(S1339,[2]直销续费率明细!C:I,7,FALSE)*1,IF(O1339="GPON+XDSL",VLOOKUP(S1339,[2]直销续费率明细!C:I,7,FALSE)*1,VLOOKUP(S1339,[2]直销续费率明细!C:I,5,FALSE)*1))</f>
        <v>25</v>
      </c>
      <c r="AL1339" s="22" t="s">
        <v>1309</v>
      </c>
      <c r="AM1339" s="22"/>
      <c r="AN1339" s="22"/>
      <c r="AO1339" s="22" t="s">
        <v>2196</v>
      </c>
      <c r="AP1339" s="22" t="s">
        <v>1301</v>
      </c>
      <c r="AS1339" s="20">
        <f>IF(Y1339&gt;=10,VLOOKUP(U1339,[2]提成计算!B:T,19,FALSE),VLOOKUP(U1339,[2]提成计算!B:T,18,FALSE))</f>
        <v>0.1</v>
      </c>
      <c r="AT1339" s="20">
        <f t="shared" si="506"/>
        <v>88.800000000000011</v>
      </c>
      <c r="AU1339" s="20">
        <f t="shared" si="507"/>
        <v>25</v>
      </c>
    </row>
    <row r="1340" spans="1:47" x14ac:dyDescent="0.15">
      <c r="A1340" s="21" t="s">
        <v>1273</v>
      </c>
      <c r="B1340" s="20" t="s">
        <v>918</v>
      </c>
      <c r="C1340" s="20" t="s">
        <v>919</v>
      </c>
      <c r="D1340" s="20" t="s">
        <v>920</v>
      </c>
      <c r="E1340" s="20" t="s">
        <v>965</v>
      </c>
      <c r="F1340" s="20" t="s">
        <v>1250</v>
      </c>
      <c r="G1340" s="20" t="s">
        <v>2320</v>
      </c>
      <c r="H1340" s="20"/>
      <c r="I1340" s="20">
        <v>15817759557</v>
      </c>
      <c r="J1340" s="20" t="s">
        <v>924</v>
      </c>
      <c r="K1340" s="20" t="s">
        <v>443</v>
      </c>
      <c r="L1340" s="20" t="s">
        <v>1299</v>
      </c>
      <c r="M1340" s="20">
        <v>888</v>
      </c>
      <c r="N1340" s="20">
        <v>888</v>
      </c>
      <c r="O1340" s="20" t="s">
        <v>927</v>
      </c>
      <c r="P1340" s="20" t="s">
        <v>50</v>
      </c>
      <c r="Q1340" s="28"/>
      <c r="R1340" s="21" t="s">
        <v>161</v>
      </c>
      <c r="S1340" s="25" t="s">
        <v>2239</v>
      </c>
      <c r="T1340" s="21" t="s">
        <v>53</v>
      </c>
      <c r="U1340" s="21" t="s">
        <v>444</v>
      </c>
      <c r="V1340" s="46">
        <v>1</v>
      </c>
      <c r="W1340" s="26">
        <f t="shared" si="491"/>
        <v>1</v>
      </c>
      <c r="Y1340" s="21">
        <v>12</v>
      </c>
      <c r="Z1340" s="22">
        <f t="shared" si="445"/>
        <v>888</v>
      </c>
      <c r="AA1340" s="20" t="s">
        <v>2195</v>
      </c>
      <c r="AB1340" s="22"/>
      <c r="AC1340" s="22">
        <v>1</v>
      </c>
      <c r="AD1340" s="22"/>
      <c r="AE1340" s="22">
        <f t="shared" si="508"/>
        <v>888</v>
      </c>
      <c r="AF1340" s="22">
        <f t="shared" si="492"/>
        <v>888</v>
      </c>
      <c r="AG1340" s="20"/>
      <c r="AH1340" s="22"/>
      <c r="AI1340" s="22"/>
      <c r="AJ1340" s="22">
        <f t="shared" si="504"/>
        <v>888</v>
      </c>
      <c r="AK1340" s="22"/>
      <c r="AL1340" s="22" t="s">
        <v>1871</v>
      </c>
      <c r="AM1340" s="22"/>
      <c r="AN1340" s="22"/>
      <c r="AO1340" s="22" t="s">
        <v>2196</v>
      </c>
      <c r="AP1340" s="22" t="s">
        <v>1301</v>
      </c>
      <c r="AS1340" s="20">
        <f>IF(Y1340&gt;=10,VLOOKUP(U1340,[2]提成计算!B:T,19,FALSE),VLOOKUP(U1340,[2]提成计算!B:T,18,FALSE))</f>
        <v>0.1</v>
      </c>
      <c r="AT1340" s="20">
        <f t="shared" si="506"/>
        <v>88.800000000000011</v>
      </c>
      <c r="AU1340" s="20">
        <f t="shared" ref="AU1340" si="509">IF(AND(AK1340&lt;0,AK1340+AT1340&lt;0),AT1340,AK1340)</f>
        <v>0</v>
      </c>
    </row>
    <row r="1341" spans="1:47" x14ac:dyDescent="0.15">
      <c r="A1341" s="21" t="s">
        <v>1273</v>
      </c>
      <c r="B1341" s="20" t="s">
        <v>918</v>
      </c>
      <c r="C1341" s="20" t="s">
        <v>919</v>
      </c>
      <c r="D1341" s="20" t="s">
        <v>936</v>
      </c>
      <c r="E1341" s="20" t="s">
        <v>937</v>
      </c>
      <c r="F1341" s="20" t="s">
        <v>1250</v>
      </c>
      <c r="G1341" s="20" t="s">
        <v>2321</v>
      </c>
      <c r="H1341" s="20"/>
      <c r="I1341" s="20">
        <v>13556700094</v>
      </c>
      <c r="J1341" s="20" t="s">
        <v>1268</v>
      </c>
      <c r="K1341" s="20" t="s">
        <v>481</v>
      </c>
      <c r="L1341" s="20" t="s">
        <v>1960</v>
      </c>
      <c r="M1341" s="20">
        <v>400</v>
      </c>
      <c r="N1341" s="20">
        <v>400</v>
      </c>
      <c r="O1341" s="20" t="s">
        <v>927</v>
      </c>
      <c r="P1341" s="20" t="s">
        <v>50</v>
      </c>
      <c r="Q1341" s="28"/>
      <c r="R1341" s="21" t="s">
        <v>60</v>
      </c>
      <c r="S1341" s="21"/>
      <c r="T1341" s="21" t="s">
        <v>53</v>
      </c>
      <c r="U1341" s="21" t="s">
        <v>482</v>
      </c>
      <c r="V1341" s="46">
        <v>0.5</v>
      </c>
      <c r="W1341" s="26">
        <f t="shared" si="491"/>
        <v>0.5</v>
      </c>
      <c r="X1341" s="26">
        <f t="shared" si="495"/>
        <v>0.5</v>
      </c>
      <c r="Y1341" s="21">
        <v>4</v>
      </c>
      <c r="Z1341" s="22">
        <f t="shared" si="445"/>
        <v>400</v>
      </c>
      <c r="AA1341" s="20" t="s">
        <v>2195</v>
      </c>
      <c r="AB1341" s="22">
        <v>1</v>
      </c>
      <c r="AC1341" s="22"/>
      <c r="AD1341" s="22">
        <f>N1341</f>
        <v>400</v>
      </c>
      <c r="AE1341" s="22"/>
      <c r="AF1341" s="22">
        <f t="shared" si="492"/>
        <v>400</v>
      </c>
      <c r="AG1341" s="20">
        <f t="shared" ref="AG1341:AG1344" si="510">N1341</f>
        <v>400</v>
      </c>
      <c r="AH1341" s="20" t="str">
        <f>VLOOKUP(U1341,[1]提成计算!B:I,8,FALSE)</f>
        <v xml:space="preserve"> </v>
      </c>
      <c r="AI1341" s="20"/>
      <c r="AJ1341" s="22"/>
      <c r="AK1341" s="22"/>
      <c r="AM1341" s="22"/>
      <c r="AN1341" s="22"/>
      <c r="AO1341" s="22" t="s">
        <v>2196</v>
      </c>
      <c r="AP1341" s="22" t="s">
        <v>1961</v>
      </c>
      <c r="AS1341" s="20"/>
      <c r="AT1341" s="20"/>
      <c r="AU1341" s="20"/>
    </row>
    <row r="1342" spans="1:47" x14ac:dyDescent="0.15">
      <c r="A1342" s="21" t="s">
        <v>1273</v>
      </c>
      <c r="B1342" s="20" t="s">
        <v>918</v>
      </c>
      <c r="C1342" s="20" t="s">
        <v>919</v>
      </c>
      <c r="D1342" s="20" t="s">
        <v>941</v>
      </c>
      <c r="E1342" s="20" t="s">
        <v>1339</v>
      </c>
      <c r="F1342" s="20" t="s">
        <v>1250</v>
      </c>
      <c r="G1342" s="20" t="s">
        <v>2322</v>
      </c>
      <c r="H1342" s="20"/>
      <c r="I1342" s="20">
        <v>13602317599</v>
      </c>
      <c r="J1342" s="20" t="s">
        <v>1268</v>
      </c>
      <c r="K1342" s="20" t="s">
        <v>1577</v>
      </c>
      <c r="L1342" s="20" t="s">
        <v>1358</v>
      </c>
      <c r="M1342" s="20">
        <v>1088</v>
      </c>
      <c r="N1342" s="20">
        <v>1088</v>
      </c>
      <c r="O1342" s="20" t="s">
        <v>927</v>
      </c>
      <c r="P1342" s="20" t="s">
        <v>50</v>
      </c>
      <c r="Q1342" s="28"/>
      <c r="R1342" s="21" t="s">
        <v>99</v>
      </c>
      <c r="S1342" s="21"/>
      <c r="T1342" s="21" t="s">
        <v>53</v>
      </c>
      <c r="U1342" s="21" t="s">
        <v>1740</v>
      </c>
      <c r="V1342" s="46">
        <v>1</v>
      </c>
      <c r="W1342" s="26">
        <f t="shared" si="491"/>
        <v>1</v>
      </c>
      <c r="X1342" s="26">
        <f t="shared" si="495"/>
        <v>1</v>
      </c>
      <c r="Y1342" s="21">
        <v>10</v>
      </c>
      <c r="Z1342" s="22">
        <f t="shared" ref="Z1342:Z1405" si="511">N1342</f>
        <v>1088</v>
      </c>
      <c r="AA1342" s="20" t="s">
        <v>2195</v>
      </c>
      <c r="AB1342" s="22"/>
      <c r="AC1342" s="22">
        <v>1</v>
      </c>
      <c r="AD1342" s="22"/>
      <c r="AE1342" s="22">
        <f t="shared" ref="AE1342:AE1349" si="512">N1342</f>
        <v>1088</v>
      </c>
      <c r="AF1342" s="22">
        <f t="shared" si="492"/>
        <v>1088</v>
      </c>
      <c r="AG1342" s="20">
        <f t="shared" si="510"/>
        <v>1088</v>
      </c>
      <c r="AH1342" s="20" t="str">
        <f>VLOOKUP(U1342,[1]提成计算!B:I,8,FALSE)</f>
        <v>否</v>
      </c>
      <c r="AI1342" s="20"/>
      <c r="AJ1342" s="22"/>
      <c r="AK1342" s="22"/>
      <c r="AM1342" s="22"/>
      <c r="AN1342" s="22"/>
      <c r="AO1342" s="22" t="s">
        <v>2196</v>
      </c>
      <c r="AP1342" s="22" t="s">
        <v>1301</v>
      </c>
      <c r="AS1342" s="20"/>
      <c r="AT1342" s="20"/>
      <c r="AU1342" s="20"/>
    </row>
    <row r="1343" spans="1:47" x14ac:dyDescent="0.15">
      <c r="A1343" s="21" t="s">
        <v>1273</v>
      </c>
      <c r="B1343" s="20" t="s">
        <v>918</v>
      </c>
      <c r="C1343" s="20" t="s">
        <v>919</v>
      </c>
      <c r="D1343" s="20" t="s">
        <v>941</v>
      </c>
      <c r="E1343" s="20" t="s">
        <v>1339</v>
      </c>
      <c r="F1343" s="20" t="s">
        <v>1250</v>
      </c>
      <c r="G1343" s="20" t="s">
        <v>2323</v>
      </c>
      <c r="H1343" s="20"/>
      <c r="I1343" s="20">
        <v>13682622372</v>
      </c>
      <c r="J1343" s="20" t="s">
        <v>1268</v>
      </c>
      <c r="K1343" s="20" t="s">
        <v>1260</v>
      </c>
      <c r="L1343" s="20" t="s">
        <v>1358</v>
      </c>
      <c r="M1343" s="20">
        <v>1088</v>
      </c>
      <c r="N1343" s="20">
        <v>1088</v>
      </c>
      <c r="O1343" s="20" t="s">
        <v>927</v>
      </c>
      <c r="P1343" s="20" t="s">
        <v>50</v>
      </c>
      <c r="Q1343" s="28"/>
      <c r="R1343" s="21" t="s">
        <v>99</v>
      </c>
      <c r="S1343" s="21"/>
      <c r="T1343" s="21" t="s">
        <v>53</v>
      </c>
      <c r="U1343" s="21" t="s">
        <v>1903</v>
      </c>
      <c r="V1343" s="46">
        <v>1</v>
      </c>
      <c r="W1343" s="26">
        <f t="shared" si="491"/>
        <v>1</v>
      </c>
      <c r="X1343" s="26">
        <f t="shared" si="495"/>
        <v>1</v>
      </c>
      <c r="Y1343" s="21">
        <v>10</v>
      </c>
      <c r="Z1343" s="22">
        <f t="shared" si="511"/>
        <v>1088</v>
      </c>
      <c r="AA1343" s="20" t="s">
        <v>2195</v>
      </c>
      <c r="AB1343" s="22"/>
      <c r="AC1343" s="22">
        <v>1</v>
      </c>
      <c r="AD1343" s="22"/>
      <c r="AE1343" s="22">
        <f t="shared" si="512"/>
        <v>1088</v>
      </c>
      <c r="AF1343" s="22">
        <f t="shared" si="492"/>
        <v>1088</v>
      </c>
      <c r="AG1343" s="20">
        <f t="shared" si="510"/>
        <v>1088</v>
      </c>
      <c r="AH1343" s="20" t="str">
        <f>VLOOKUP(U1343,[1]提成计算!B:I,8,FALSE)</f>
        <v xml:space="preserve"> </v>
      </c>
      <c r="AI1343" s="20"/>
      <c r="AJ1343" s="22"/>
      <c r="AK1343" s="22"/>
      <c r="AM1343" s="22"/>
      <c r="AN1343" s="22"/>
      <c r="AO1343" s="22" t="s">
        <v>2196</v>
      </c>
      <c r="AP1343" s="22" t="s">
        <v>1301</v>
      </c>
      <c r="AS1343" s="20"/>
      <c r="AT1343" s="20"/>
      <c r="AU1343" s="20"/>
    </row>
    <row r="1344" spans="1:47" x14ac:dyDescent="0.15">
      <c r="A1344" s="21" t="s">
        <v>1273</v>
      </c>
      <c r="B1344" s="20" t="s">
        <v>918</v>
      </c>
      <c r="C1344" s="20" t="s">
        <v>919</v>
      </c>
      <c r="D1344" s="20" t="s">
        <v>941</v>
      </c>
      <c r="E1344" s="20" t="s">
        <v>2296</v>
      </c>
      <c r="F1344" s="20" t="s">
        <v>1250</v>
      </c>
      <c r="G1344" s="20" t="s">
        <v>2324</v>
      </c>
      <c r="H1344" s="20"/>
      <c r="I1344" s="20">
        <v>13653852168</v>
      </c>
      <c r="J1344" s="20" t="s">
        <v>1268</v>
      </c>
      <c r="K1344" s="20" t="s">
        <v>98</v>
      </c>
      <c r="L1344" s="20" t="s">
        <v>1358</v>
      </c>
      <c r="M1344" s="20">
        <v>1088</v>
      </c>
      <c r="N1344" s="20">
        <v>1088</v>
      </c>
      <c r="O1344" s="20" t="s">
        <v>927</v>
      </c>
      <c r="P1344" s="20" t="s">
        <v>50</v>
      </c>
      <c r="Q1344" s="28"/>
      <c r="R1344" s="21" t="s">
        <v>99</v>
      </c>
      <c r="S1344" s="21"/>
      <c r="T1344" s="21" t="s">
        <v>53</v>
      </c>
      <c r="U1344" s="21" t="s">
        <v>100</v>
      </c>
      <c r="V1344" s="46">
        <v>1</v>
      </c>
      <c r="W1344" s="26">
        <f t="shared" si="491"/>
        <v>1</v>
      </c>
      <c r="X1344" s="26">
        <f t="shared" si="495"/>
        <v>1</v>
      </c>
      <c r="Y1344" s="21">
        <v>10</v>
      </c>
      <c r="Z1344" s="22">
        <f t="shared" si="511"/>
        <v>1088</v>
      </c>
      <c r="AA1344" s="20" t="s">
        <v>2195</v>
      </c>
      <c r="AB1344" s="22"/>
      <c r="AC1344" s="22">
        <v>1</v>
      </c>
      <c r="AD1344" s="22"/>
      <c r="AE1344" s="22">
        <f t="shared" si="512"/>
        <v>1088</v>
      </c>
      <c r="AF1344" s="22">
        <f t="shared" si="492"/>
        <v>1088</v>
      </c>
      <c r="AG1344" s="20">
        <f t="shared" si="510"/>
        <v>1088</v>
      </c>
      <c r="AH1344" s="20" t="str">
        <f>VLOOKUP(U1344,[1]提成计算!B:I,8,FALSE)</f>
        <v xml:space="preserve"> </v>
      </c>
      <c r="AI1344" s="20"/>
      <c r="AJ1344" s="22"/>
      <c r="AK1344" s="22"/>
      <c r="AM1344" s="22"/>
      <c r="AN1344" s="22"/>
      <c r="AO1344" s="22" t="s">
        <v>2196</v>
      </c>
      <c r="AP1344" s="22" t="s">
        <v>1301</v>
      </c>
      <c r="AS1344" s="20"/>
      <c r="AT1344" s="20"/>
      <c r="AU1344" s="20"/>
    </row>
    <row r="1345" spans="1:47" x14ac:dyDescent="0.15">
      <c r="A1345" s="21" t="s">
        <v>1273</v>
      </c>
      <c r="B1345" s="20" t="s">
        <v>918</v>
      </c>
      <c r="C1345" s="20" t="s">
        <v>919</v>
      </c>
      <c r="D1345" s="20" t="s">
        <v>973</v>
      </c>
      <c r="E1345" s="20" t="s">
        <v>2207</v>
      </c>
      <c r="F1345" s="20" t="s">
        <v>1250</v>
      </c>
      <c r="G1345" s="20" t="s">
        <v>2325</v>
      </c>
      <c r="H1345" s="20"/>
      <c r="I1345" s="20">
        <v>13549467758</v>
      </c>
      <c r="J1345" s="20" t="s">
        <v>924</v>
      </c>
      <c r="K1345" s="20" t="s">
        <v>2326</v>
      </c>
      <c r="L1345" s="20" t="s">
        <v>1299</v>
      </c>
      <c r="M1345" s="20">
        <v>888</v>
      </c>
      <c r="N1345" s="20">
        <v>888</v>
      </c>
      <c r="O1345" s="20" t="s">
        <v>927</v>
      </c>
      <c r="P1345" s="20" t="s">
        <v>50</v>
      </c>
      <c r="Q1345" s="28"/>
      <c r="R1345" s="21" t="s">
        <v>249</v>
      </c>
      <c r="S1345" s="25" t="s">
        <v>1378</v>
      </c>
      <c r="T1345" s="21" t="s">
        <v>53</v>
      </c>
      <c r="U1345" s="21" t="s">
        <v>424</v>
      </c>
      <c r="V1345" s="46">
        <v>1</v>
      </c>
      <c r="W1345" s="26">
        <f t="shared" si="491"/>
        <v>1</v>
      </c>
      <c r="Y1345" s="21">
        <v>12</v>
      </c>
      <c r="Z1345" s="22">
        <f t="shared" si="511"/>
        <v>888</v>
      </c>
      <c r="AA1345" s="20" t="s">
        <v>2195</v>
      </c>
      <c r="AB1345" s="22"/>
      <c r="AC1345" s="22">
        <v>1</v>
      </c>
      <c r="AD1345" s="22"/>
      <c r="AE1345" s="22">
        <f t="shared" si="512"/>
        <v>888</v>
      </c>
      <c r="AF1345" s="22">
        <f t="shared" si="492"/>
        <v>888</v>
      </c>
      <c r="AG1345" s="20"/>
      <c r="AH1345" s="22"/>
      <c r="AI1345" s="22"/>
      <c r="AJ1345" s="22">
        <f t="shared" ref="AJ1345:AJ1351" si="513">N1345</f>
        <v>888</v>
      </c>
      <c r="AK1345" s="22">
        <f>IF(O1345="(传统)XDSL",VLOOKUP(S1345,[2]直销续费率明细!C:I,7,FALSE)*1,IF(O1345="GPON+XDSL",VLOOKUP(S1345,[2]直销续费率明细!C:I,7,FALSE)*1,VLOOKUP(S1345,[2]直销续费率明细!C:I,5,FALSE)*1))</f>
        <v>-40</v>
      </c>
      <c r="AL1345" s="22" t="s">
        <v>1309</v>
      </c>
      <c r="AM1345" s="22"/>
      <c r="AN1345" s="22"/>
      <c r="AO1345" s="22" t="s">
        <v>2196</v>
      </c>
      <c r="AP1345" s="22" t="s">
        <v>1301</v>
      </c>
      <c r="AS1345" s="20">
        <f>IF(Y1345&gt;=10,VLOOKUP(U1345,[2]提成计算!B:T,19,FALSE),VLOOKUP(U1345,[2]提成计算!B:T,18,FALSE))</f>
        <v>0.09</v>
      </c>
      <c r="AT1345" s="20">
        <f t="shared" ref="AT1345:AT1350" si="514">IF(AD1345*AS1345&gt;0,AD1345*AS1345,AE1345*AS1345)</f>
        <v>79.92</v>
      </c>
      <c r="AU1345" s="20">
        <f t="shared" ref="AU1345:AU1350" si="515">IF(AND(AK1345&lt;0,AK1345+AT1345&lt;0),-AT1345,AK1345)</f>
        <v>-40</v>
      </c>
    </row>
    <row r="1346" spans="1:47" x14ac:dyDescent="0.15">
      <c r="A1346" s="21" t="s">
        <v>1273</v>
      </c>
      <c r="B1346" s="20" t="s">
        <v>918</v>
      </c>
      <c r="C1346" s="20" t="s">
        <v>919</v>
      </c>
      <c r="D1346" s="20" t="s">
        <v>973</v>
      </c>
      <c r="E1346" s="20" t="s">
        <v>2327</v>
      </c>
      <c r="F1346" s="20" t="s">
        <v>1250</v>
      </c>
      <c r="G1346" s="20" t="s">
        <v>2328</v>
      </c>
      <c r="H1346" s="20"/>
      <c r="I1346" s="20">
        <v>13431415125</v>
      </c>
      <c r="J1346" s="20" t="s">
        <v>924</v>
      </c>
      <c r="K1346" s="20" t="s">
        <v>521</v>
      </c>
      <c r="L1346" s="20" t="s">
        <v>1376</v>
      </c>
      <c r="M1346" s="20">
        <v>1088</v>
      </c>
      <c r="N1346" s="20">
        <v>1088</v>
      </c>
      <c r="O1346" s="20" t="s">
        <v>927</v>
      </c>
      <c r="P1346" s="20" t="s">
        <v>50</v>
      </c>
      <c r="Q1346" s="28"/>
      <c r="R1346" s="21" t="s">
        <v>249</v>
      </c>
      <c r="S1346" s="25" t="s">
        <v>976</v>
      </c>
      <c r="T1346" s="21" t="s">
        <v>53</v>
      </c>
      <c r="U1346" s="21" t="s">
        <v>522</v>
      </c>
      <c r="V1346" s="46">
        <v>1</v>
      </c>
      <c r="W1346" s="26">
        <f t="shared" si="491"/>
        <v>1</v>
      </c>
      <c r="Y1346" s="21">
        <v>10</v>
      </c>
      <c r="Z1346" s="22">
        <f t="shared" si="511"/>
        <v>1088</v>
      </c>
      <c r="AA1346" s="20" t="s">
        <v>2195</v>
      </c>
      <c r="AB1346" s="22"/>
      <c r="AC1346" s="22">
        <v>1</v>
      </c>
      <c r="AD1346" s="22"/>
      <c r="AE1346" s="22">
        <f t="shared" si="512"/>
        <v>1088</v>
      </c>
      <c r="AF1346" s="22">
        <f t="shared" si="492"/>
        <v>1088</v>
      </c>
      <c r="AG1346" s="20"/>
      <c r="AH1346" s="22"/>
      <c r="AI1346" s="22"/>
      <c r="AJ1346" s="22">
        <f t="shared" si="513"/>
        <v>1088</v>
      </c>
      <c r="AK1346" s="22">
        <f>IF(O1346="(传统)XDSL",VLOOKUP(S1346,[2]直销续费率明细!C:I,7,FALSE)*1,IF(O1346="GPON+XDSL",VLOOKUP(S1346,[2]直销续费率明细!C:I,7,FALSE)*1,VLOOKUP(S1346,[2]直销续费率明细!C:I,5,FALSE)*1))</f>
        <v>-40</v>
      </c>
      <c r="AL1346" s="22" t="s">
        <v>1300</v>
      </c>
      <c r="AM1346" s="22"/>
      <c r="AN1346" s="22"/>
      <c r="AO1346" s="22" t="s">
        <v>2196</v>
      </c>
      <c r="AP1346" s="22" t="s">
        <v>1301</v>
      </c>
      <c r="AS1346" s="20">
        <f>IF(Y1346&gt;=10,VLOOKUP(U1346,[2]提成计算!B:T,19,FALSE),VLOOKUP(U1346,[2]提成计算!B:T,18,FALSE))</f>
        <v>0.09</v>
      </c>
      <c r="AT1346" s="20">
        <f t="shared" si="514"/>
        <v>97.92</v>
      </c>
      <c r="AU1346" s="20">
        <f t="shared" si="515"/>
        <v>-40</v>
      </c>
    </row>
    <row r="1347" spans="1:47" x14ac:dyDescent="0.15">
      <c r="A1347" s="21" t="s">
        <v>1273</v>
      </c>
      <c r="B1347" s="20" t="s">
        <v>918</v>
      </c>
      <c r="C1347" s="20" t="s">
        <v>919</v>
      </c>
      <c r="D1347" s="20" t="s">
        <v>973</v>
      </c>
      <c r="E1347" s="20" t="s">
        <v>1953</v>
      </c>
      <c r="F1347" s="20" t="s">
        <v>1250</v>
      </c>
      <c r="G1347" s="20" t="s">
        <v>2329</v>
      </c>
      <c r="H1347" s="20"/>
      <c r="I1347" s="20">
        <v>13568461899</v>
      </c>
      <c r="J1347" s="20" t="s">
        <v>924</v>
      </c>
      <c r="K1347" s="20" t="s">
        <v>1941</v>
      </c>
      <c r="L1347" s="20" t="s">
        <v>1376</v>
      </c>
      <c r="M1347" s="20">
        <v>1088</v>
      </c>
      <c r="N1347" s="20">
        <v>1088</v>
      </c>
      <c r="O1347" s="20" t="s">
        <v>927</v>
      </c>
      <c r="P1347" s="20" t="s">
        <v>50</v>
      </c>
      <c r="Q1347" s="28"/>
      <c r="R1347" s="21" t="s">
        <v>249</v>
      </c>
      <c r="S1347" s="25" t="s">
        <v>976</v>
      </c>
      <c r="T1347" s="21" t="s">
        <v>2198</v>
      </c>
      <c r="U1347" s="21" t="s">
        <v>522</v>
      </c>
      <c r="V1347" s="46">
        <v>1</v>
      </c>
      <c r="W1347" s="26">
        <f t="shared" si="491"/>
        <v>1</v>
      </c>
      <c r="Y1347" s="21">
        <v>10</v>
      </c>
      <c r="Z1347" s="22">
        <f t="shared" si="511"/>
        <v>1088</v>
      </c>
      <c r="AA1347" s="20" t="s">
        <v>2195</v>
      </c>
      <c r="AB1347" s="22"/>
      <c r="AC1347" s="22">
        <v>1</v>
      </c>
      <c r="AD1347" s="22"/>
      <c r="AE1347" s="22">
        <f t="shared" si="512"/>
        <v>1088</v>
      </c>
      <c r="AF1347" s="22">
        <f t="shared" si="492"/>
        <v>1088</v>
      </c>
      <c r="AG1347" s="20"/>
      <c r="AH1347" s="22"/>
      <c r="AI1347" s="22"/>
      <c r="AJ1347" s="22">
        <f t="shared" si="513"/>
        <v>1088</v>
      </c>
      <c r="AK1347" s="22">
        <f>IF(O1347="(传统)XDSL",VLOOKUP(S1347,[2]直销续费率明细!C:I,7,FALSE)*1,IF(O1347="GPON+XDSL",VLOOKUP(S1347,[2]直销续费率明细!C:I,7,FALSE)*1,VLOOKUP(S1347,[2]直销续费率明细!C:I,5,FALSE)*1))</f>
        <v>-40</v>
      </c>
      <c r="AL1347" s="22" t="s">
        <v>1300</v>
      </c>
      <c r="AM1347" s="22"/>
      <c r="AN1347" s="22"/>
      <c r="AO1347" s="22" t="s">
        <v>2196</v>
      </c>
      <c r="AP1347" s="22" t="s">
        <v>1301</v>
      </c>
      <c r="AS1347" s="20">
        <f>IF(Y1347&gt;=10,VLOOKUP(U1347,[2]提成计算!B:T,19,FALSE),VLOOKUP(U1347,[2]提成计算!B:T,18,FALSE))</f>
        <v>0.09</v>
      </c>
      <c r="AT1347" s="20">
        <f t="shared" si="514"/>
        <v>97.92</v>
      </c>
      <c r="AU1347" s="20">
        <f t="shared" si="515"/>
        <v>-40</v>
      </c>
    </row>
    <row r="1348" spans="1:47" x14ac:dyDescent="0.15">
      <c r="A1348" s="21" t="s">
        <v>1273</v>
      </c>
      <c r="B1348" s="20" t="s">
        <v>918</v>
      </c>
      <c r="C1348" s="20" t="s">
        <v>919</v>
      </c>
      <c r="D1348" s="20" t="s">
        <v>928</v>
      </c>
      <c r="E1348" s="20" t="s">
        <v>2108</v>
      </c>
      <c r="F1348" s="20" t="s">
        <v>1250</v>
      </c>
      <c r="G1348" s="20" t="s">
        <v>2330</v>
      </c>
      <c r="H1348" s="20"/>
      <c r="I1348" s="20">
        <v>13712671398</v>
      </c>
      <c r="J1348" s="20" t="s">
        <v>924</v>
      </c>
      <c r="K1348" s="20" t="s">
        <v>1971</v>
      </c>
      <c r="L1348" s="20" t="s">
        <v>1299</v>
      </c>
      <c r="M1348" s="20">
        <v>888</v>
      </c>
      <c r="N1348" s="20">
        <v>888</v>
      </c>
      <c r="O1348" s="20" t="s">
        <v>927</v>
      </c>
      <c r="P1348" s="20" t="s">
        <v>50</v>
      </c>
      <c r="Q1348" s="28"/>
      <c r="R1348" s="21" t="s">
        <v>84</v>
      </c>
      <c r="S1348" s="25" t="s">
        <v>956</v>
      </c>
      <c r="T1348" s="21" t="s">
        <v>53</v>
      </c>
      <c r="U1348" s="21" t="s">
        <v>957</v>
      </c>
      <c r="V1348" s="46">
        <v>1</v>
      </c>
      <c r="W1348" s="26">
        <f t="shared" si="491"/>
        <v>1</v>
      </c>
      <c r="Y1348" s="21">
        <v>12</v>
      </c>
      <c r="Z1348" s="22">
        <f t="shared" si="511"/>
        <v>888</v>
      </c>
      <c r="AA1348" s="20" t="s">
        <v>2195</v>
      </c>
      <c r="AB1348" s="22"/>
      <c r="AC1348" s="22">
        <v>1</v>
      </c>
      <c r="AD1348" s="22"/>
      <c r="AE1348" s="22">
        <f t="shared" si="512"/>
        <v>888</v>
      </c>
      <c r="AF1348" s="22">
        <f t="shared" si="492"/>
        <v>888</v>
      </c>
      <c r="AG1348" s="20"/>
      <c r="AH1348" s="22"/>
      <c r="AI1348" s="22"/>
      <c r="AJ1348" s="22">
        <f t="shared" si="513"/>
        <v>888</v>
      </c>
      <c r="AK1348" s="22">
        <f>IF(O1348="(传统)XDSL",VLOOKUP(S1348,[2]直销续费率明细!C:I,7,FALSE)*1,IF(O1348="GPON+XDSL",VLOOKUP(S1348,[2]直销续费率明细!C:I,7,FALSE)*1,VLOOKUP(S1348,[2]直销续费率明细!C:I,5,FALSE)*1))</f>
        <v>25</v>
      </c>
      <c r="AL1348" s="22" t="s">
        <v>1309</v>
      </c>
      <c r="AM1348" s="22"/>
      <c r="AN1348" s="22"/>
      <c r="AO1348" s="22" t="s">
        <v>2196</v>
      </c>
      <c r="AP1348" s="22" t="s">
        <v>1301</v>
      </c>
      <c r="AS1348" s="20">
        <f>IF(Y1348&gt;=10,VLOOKUP(U1348,[2]提成计算!B:T,19,FALSE),VLOOKUP(U1348,[2]提成计算!B:T,18,FALSE))</f>
        <v>0.1</v>
      </c>
      <c r="AT1348" s="20">
        <f t="shared" si="514"/>
        <v>88.800000000000011</v>
      </c>
      <c r="AU1348" s="20">
        <f t="shared" si="515"/>
        <v>25</v>
      </c>
    </row>
    <row r="1349" spans="1:47" x14ac:dyDescent="0.15">
      <c r="A1349" s="21" t="s">
        <v>1273</v>
      </c>
      <c r="B1349" s="20" t="s">
        <v>918</v>
      </c>
      <c r="C1349" s="20" t="s">
        <v>919</v>
      </c>
      <c r="D1349" s="20" t="s">
        <v>928</v>
      </c>
      <c r="E1349" s="20" t="s">
        <v>952</v>
      </c>
      <c r="F1349" s="20" t="s">
        <v>1250</v>
      </c>
      <c r="G1349" s="20" t="s">
        <v>2331</v>
      </c>
      <c r="H1349" s="20"/>
      <c r="I1349" s="20">
        <v>13694919448</v>
      </c>
      <c r="J1349" s="20" t="s">
        <v>924</v>
      </c>
      <c r="K1349" s="20" t="s">
        <v>1291</v>
      </c>
      <c r="L1349" s="20" t="s">
        <v>2268</v>
      </c>
      <c r="M1349" s="20">
        <v>1398</v>
      </c>
      <c r="N1349" s="20">
        <v>1398</v>
      </c>
      <c r="O1349" s="20" t="s">
        <v>927</v>
      </c>
      <c r="P1349" s="20" t="s">
        <v>50</v>
      </c>
      <c r="Q1349" s="28"/>
      <c r="R1349" s="21" t="s">
        <v>84</v>
      </c>
      <c r="S1349" s="25" t="s">
        <v>956</v>
      </c>
      <c r="T1349" s="21" t="s">
        <v>53</v>
      </c>
      <c r="U1349" s="21" t="s">
        <v>1292</v>
      </c>
      <c r="V1349" s="46">
        <v>1</v>
      </c>
      <c r="W1349" s="26">
        <f t="shared" si="491"/>
        <v>1</v>
      </c>
      <c r="Y1349" s="21">
        <v>20</v>
      </c>
      <c r="Z1349" s="22">
        <f t="shared" si="511"/>
        <v>1398</v>
      </c>
      <c r="AA1349" s="20" t="s">
        <v>2195</v>
      </c>
      <c r="AB1349" s="22"/>
      <c r="AC1349" s="22">
        <v>1</v>
      </c>
      <c r="AD1349" s="22"/>
      <c r="AE1349" s="22">
        <f t="shared" si="512"/>
        <v>1398</v>
      </c>
      <c r="AF1349" s="22">
        <f t="shared" si="492"/>
        <v>1398</v>
      </c>
      <c r="AG1349" s="20"/>
      <c r="AH1349" s="22"/>
      <c r="AI1349" s="22"/>
      <c r="AJ1349" s="22">
        <f t="shared" si="513"/>
        <v>1398</v>
      </c>
      <c r="AK1349" s="22">
        <f>IF(O1349="(传统)XDSL",VLOOKUP(S1349,[2]直销续费率明细!C:I,7,FALSE)*1,IF(O1349="GPON+XDSL",VLOOKUP(S1349,[2]直销续费率明细!C:I,7,FALSE)*1,VLOOKUP(S1349,[2]直销续费率明细!C:I,5,FALSE)*1))</f>
        <v>25</v>
      </c>
      <c r="AL1349" s="22" t="s">
        <v>1300</v>
      </c>
      <c r="AM1349" s="22"/>
      <c r="AN1349" s="22"/>
      <c r="AO1349" s="22" t="s">
        <v>2196</v>
      </c>
      <c r="AP1349" s="22" t="s">
        <v>1301</v>
      </c>
      <c r="AS1349" s="20">
        <f>IF(Y1349&gt;=10,VLOOKUP(U1349,[2]提成计算!B:T,19,FALSE),VLOOKUP(U1349,[2]提成计算!B:T,18,FALSE))</f>
        <v>0.09</v>
      </c>
      <c r="AT1349" s="20">
        <f t="shared" si="514"/>
        <v>125.82</v>
      </c>
      <c r="AU1349" s="20">
        <f t="shared" si="515"/>
        <v>25</v>
      </c>
    </row>
    <row r="1350" spans="1:47" x14ac:dyDescent="0.15">
      <c r="A1350" s="21" t="s">
        <v>1273</v>
      </c>
      <c r="B1350" s="20" t="s">
        <v>918</v>
      </c>
      <c r="C1350" s="20" t="s">
        <v>919</v>
      </c>
      <c r="D1350" s="20" t="s">
        <v>920</v>
      </c>
      <c r="E1350" s="20" t="s">
        <v>2263</v>
      </c>
      <c r="F1350" s="20" t="s">
        <v>1250</v>
      </c>
      <c r="G1350" s="20" t="s">
        <v>2332</v>
      </c>
      <c r="H1350" s="20"/>
      <c r="I1350" s="20">
        <v>13442658133</v>
      </c>
      <c r="J1350" s="20" t="s">
        <v>924</v>
      </c>
      <c r="K1350" s="20" t="s">
        <v>443</v>
      </c>
      <c r="L1350" s="20" t="s">
        <v>1918</v>
      </c>
      <c r="M1350" s="20">
        <v>680</v>
      </c>
      <c r="N1350" s="20">
        <v>680</v>
      </c>
      <c r="O1350" s="20" t="s">
        <v>927</v>
      </c>
      <c r="P1350" s="20" t="s">
        <v>50</v>
      </c>
      <c r="Q1350" s="28"/>
      <c r="R1350" s="21" t="s">
        <v>161</v>
      </c>
      <c r="S1350" s="25" t="s">
        <v>1392</v>
      </c>
      <c r="T1350" s="21" t="s">
        <v>53</v>
      </c>
      <c r="U1350" s="21" t="s">
        <v>444</v>
      </c>
      <c r="V1350" s="46">
        <v>1</v>
      </c>
      <c r="W1350" s="26">
        <f t="shared" si="491"/>
        <v>1</v>
      </c>
      <c r="Y1350" s="21">
        <v>4</v>
      </c>
      <c r="Z1350" s="22">
        <f t="shared" si="511"/>
        <v>680</v>
      </c>
      <c r="AA1350" s="20" t="s">
        <v>2195</v>
      </c>
      <c r="AB1350" s="22">
        <v>1</v>
      </c>
      <c r="AC1350" s="22"/>
      <c r="AD1350" s="22">
        <f t="shared" ref="AD1350:AD1351" si="516">N1350</f>
        <v>680</v>
      </c>
      <c r="AE1350" s="22"/>
      <c r="AF1350" s="22">
        <f t="shared" si="492"/>
        <v>680</v>
      </c>
      <c r="AG1350" s="20"/>
      <c r="AH1350" s="22"/>
      <c r="AI1350" s="22"/>
      <c r="AJ1350" s="22">
        <f t="shared" si="513"/>
        <v>680</v>
      </c>
      <c r="AK1350" s="22">
        <f>IF(O1350="(传统)XDSL",VLOOKUP(S1350,[2]直销续费率明细!C:I,7,FALSE)*1,IF(O1350="GPON+XDSL",VLOOKUP(S1350,[2]直销续费率明细!C:I,7,FALSE)*1,VLOOKUP(S1350,[2]直销续费率明细!C:I,5,FALSE)*1))</f>
        <v>0</v>
      </c>
      <c r="AL1350" s="22" t="s">
        <v>1309</v>
      </c>
      <c r="AM1350" s="22"/>
      <c r="AN1350" s="22"/>
      <c r="AO1350" s="22" t="s">
        <v>2216</v>
      </c>
      <c r="AP1350" s="22" t="s">
        <v>2261</v>
      </c>
      <c r="AS1350" s="20">
        <f>IF(Y1350&gt;=10,VLOOKUP(U1350,[2]提成计算!B:T,19,FALSE),VLOOKUP(U1350,[2]提成计算!B:T,18,FALSE))</f>
        <v>7.0000000000000007E-2</v>
      </c>
      <c r="AT1350" s="20">
        <f t="shared" si="514"/>
        <v>47.6</v>
      </c>
      <c r="AU1350" s="20">
        <f t="shared" si="515"/>
        <v>0</v>
      </c>
    </row>
    <row r="1351" spans="1:47" x14ac:dyDescent="0.15">
      <c r="A1351" s="21" t="s">
        <v>1273</v>
      </c>
      <c r="B1351" s="20" t="s">
        <v>918</v>
      </c>
      <c r="C1351" s="20" t="s">
        <v>919</v>
      </c>
      <c r="D1351" s="20" t="s">
        <v>941</v>
      </c>
      <c r="E1351" s="20" t="s">
        <v>1916</v>
      </c>
      <c r="F1351" s="20" t="s">
        <v>1250</v>
      </c>
      <c r="G1351" s="20" t="s">
        <v>2333</v>
      </c>
      <c r="H1351" s="20"/>
      <c r="I1351" s="20">
        <v>15112796317</v>
      </c>
      <c r="J1351" s="20" t="s">
        <v>924</v>
      </c>
      <c r="K1351" s="20" t="s">
        <v>166</v>
      </c>
      <c r="L1351" s="20" t="s">
        <v>1918</v>
      </c>
      <c r="M1351" s="20">
        <v>680</v>
      </c>
      <c r="N1351" s="20">
        <v>680</v>
      </c>
      <c r="O1351" s="20" t="s">
        <v>1262</v>
      </c>
      <c r="P1351" s="20" t="s">
        <v>50</v>
      </c>
      <c r="Q1351" s="28"/>
      <c r="R1351" s="21" t="s">
        <v>99</v>
      </c>
      <c r="S1351" s="25" t="s">
        <v>945</v>
      </c>
      <c r="T1351" s="21" t="s">
        <v>2242</v>
      </c>
      <c r="U1351" s="21"/>
      <c r="V1351" s="46">
        <v>1</v>
      </c>
      <c r="W1351" s="26">
        <f t="shared" si="491"/>
        <v>1</v>
      </c>
      <c r="Y1351" s="21">
        <v>4</v>
      </c>
      <c r="Z1351" s="22">
        <f t="shared" si="511"/>
        <v>680</v>
      </c>
      <c r="AA1351" s="20" t="s">
        <v>2218</v>
      </c>
      <c r="AB1351" s="22">
        <v>1</v>
      </c>
      <c r="AC1351" s="22"/>
      <c r="AD1351" s="22">
        <f t="shared" si="516"/>
        <v>680</v>
      </c>
      <c r="AE1351" s="22"/>
      <c r="AF1351" s="22">
        <f t="shared" si="492"/>
        <v>680</v>
      </c>
      <c r="AG1351" s="20"/>
      <c r="AH1351" s="22"/>
      <c r="AI1351" s="22"/>
      <c r="AJ1351" s="22">
        <f t="shared" si="513"/>
        <v>680</v>
      </c>
      <c r="AK1351" s="22">
        <f>IF(O1351="(传统)XDSL",VLOOKUP(S1351,[1]续费率明细!C:I,7,FALSE)*1,IF(O1351="GPON+XDSL",VLOOKUP(S1351,[1]续费率明细!C:I,7,FALSE)*1,VLOOKUP(S1351,[1]续费率明细!C:I,5,FALSE)*1))</f>
        <v>25</v>
      </c>
      <c r="AL1351" s="22" t="s">
        <v>1309</v>
      </c>
      <c r="AM1351" s="22"/>
      <c r="AN1351" s="22"/>
      <c r="AO1351" s="22" t="s">
        <v>2216</v>
      </c>
      <c r="AP1351" s="22" t="s">
        <v>2261</v>
      </c>
      <c r="AS1351" s="20"/>
      <c r="AT1351" s="20"/>
      <c r="AU1351" s="20"/>
    </row>
    <row r="1352" spans="1:47" x14ac:dyDescent="0.15">
      <c r="A1352" s="21" t="s">
        <v>1273</v>
      </c>
      <c r="B1352" s="20" t="s">
        <v>918</v>
      </c>
      <c r="C1352" s="20" t="s">
        <v>919</v>
      </c>
      <c r="D1352" s="20" t="s">
        <v>936</v>
      </c>
      <c r="E1352" s="20" t="s">
        <v>942</v>
      </c>
      <c r="F1352" s="20" t="s">
        <v>1250</v>
      </c>
      <c r="G1352" s="20" t="s">
        <v>2334</v>
      </c>
      <c r="H1352" s="20"/>
      <c r="I1352" s="20">
        <v>15876454941</v>
      </c>
      <c r="J1352" s="20" t="s">
        <v>2335</v>
      </c>
      <c r="K1352" s="20" t="s">
        <v>481</v>
      </c>
      <c r="L1352" s="20" t="s">
        <v>1358</v>
      </c>
      <c r="M1352" s="20">
        <v>1088</v>
      </c>
      <c r="N1352" s="20">
        <v>1088</v>
      </c>
      <c r="O1352" s="20" t="s">
        <v>927</v>
      </c>
      <c r="P1352" s="20" t="s">
        <v>50</v>
      </c>
      <c r="Q1352" s="28" t="s">
        <v>2335</v>
      </c>
      <c r="R1352" s="21" t="s">
        <v>60</v>
      </c>
      <c r="S1352" s="21" t="s">
        <v>60</v>
      </c>
      <c r="T1352" s="21" t="s">
        <v>53</v>
      </c>
      <c r="U1352" s="21" t="s">
        <v>482</v>
      </c>
      <c r="V1352" s="46">
        <v>1</v>
      </c>
      <c r="W1352" s="26">
        <f t="shared" si="491"/>
        <v>1</v>
      </c>
      <c r="X1352" s="26">
        <f t="shared" si="495"/>
        <v>1</v>
      </c>
      <c r="Y1352" s="21">
        <v>10</v>
      </c>
      <c r="Z1352" s="22">
        <f t="shared" si="511"/>
        <v>1088</v>
      </c>
      <c r="AA1352" s="20" t="s">
        <v>2218</v>
      </c>
      <c r="AB1352" s="22"/>
      <c r="AC1352" s="22">
        <v>1</v>
      </c>
      <c r="AD1352" s="22"/>
      <c r="AE1352" s="22">
        <f t="shared" ref="AE1352:AE1353" si="517">N1352</f>
        <v>1088</v>
      </c>
      <c r="AF1352" s="22">
        <f t="shared" si="492"/>
        <v>1088</v>
      </c>
      <c r="AG1352" s="20">
        <f>N1352</f>
        <v>1088</v>
      </c>
      <c r="AH1352" s="20" t="str">
        <f>VLOOKUP(U1352,[1]提成计算!B:I,8,FALSE)</f>
        <v xml:space="preserve"> </v>
      </c>
      <c r="AI1352" s="20"/>
      <c r="AJ1352" s="22"/>
      <c r="AK1352" s="22"/>
      <c r="AM1352" s="22"/>
      <c r="AN1352" s="22"/>
      <c r="AO1352" s="22" t="s">
        <v>2196</v>
      </c>
      <c r="AP1352" s="22" t="s">
        <v>1301</v>
      </c>
      <c r="AS1352" s="20"/>
      <c r="AT1352" s="20"/>
      <c r="AU1352" s="20"/>
    </row>
    <row r="1353" spans="1:47" x14ac:dyDescent="0.15">
      <c r="A1353" s="21" t="s">
        <v>1273</v>
      </c>
      <c r="B1353" s="20" t="s">
        <v>918</v>
      </c>
      <c r="C1353" s="20" t="s">
        <v>919</v>
      </c>
      <c r="D1353" s="20" t="s">
        <v>941</v>
      </c>
      <c r="E1353" s="20" t="s">
        <v>1339</v>
      </c>
      <c r="F1353" s="20" t="s">
        <v>1250</v>
      </c>
      <c r="G1353" s="20" t="s">
        <v>2336</v>
      </c>
      <c r="H1353" s="20"/>
      <c r="I1353" s="20">
        <v>15884272967</v>
      </c>
      <c r="J1353" s="20" t="s">
        <v>924</v>
      </c>
      <c r="K1353" s="20" t="s">
        <v>1573</v>
      </c>
      <c r="L1353" s="20" t="s">
        <v>1299</v>
      </c>
      <c r="M1353" s="20">
        <v>888</v>
      </c>
      <c r="N1353" s="20">
        <v>888</v>
      </c>
      <c r="O1353" s="20" t="s">
        <v>927</v>
      </c>
      <c r="P1353" s="20" t="s">
        <v>50</v>
      </c>
      <c r="Q1353" s="28"/>
      <c r="R1353" s="21" t="s">
        <v>99</v>
      </c>
      <c r="S1353" s="25" t="s">
        <v>1341</v>
      </c>
      <c r="T1353" s="21" t="s">
        <v>53</v>
      </c>
      <c r="U1353" s="21" t="s">
        <v>1740</v>
      </c>
      <c r="V1353" s="46">
        <v>1</v>
      </c>
      <c r="W1353" s="26">
        <f t="shared" si="491"/>
        <v>1</v>
      </c>
      <c r="Y1353" s="21">
        <v>12</v>
      </c>
      <c r="Z1353" s="22">
        <f t="shared" si="511"/>
        <v>888</v>
      </c>
      <c r="AA1353" s="20" t="s">
        <v>2195</v>
      </c>
      <c r="AB1353" s="22"/>
      <c r="AC1353" s="22">
        <v>1</v>
      </c>
      <c r="AD1353" s="22"/>
      <c r="AE1353" s="22">
        <f t="shared" si="517"/>
        <v>888</v>
      </c>
      <c r="AF1353" s="22">
        <f t="shared" si="492"/>
        <v>888</v>
      </c>
      <c r="AG1353" s="20"/>
      <c r="AH1353" s="22"/>
      <c r="AI1353" s="22"/>
      <c r="AJ1353" s="22">
        <f t="shared" ref="AJ1353:AJ1354" si="518">N1353</f>
        <v>888</v>
      </c>
      <c r="AK1353" s="22">
        <f>IF(O1353="(传统)XDSL",VLOOKUP(S1353,[2]直销续费率明细!C:I,7,FALSE)*1,IF(O1353="GPON+XDSL",VLOOKUP(S1353,[2]直销续费率明细!C:I,7,FALSE)*1,VLOOKUP(S1353,[2]直销续费率明细!C:I,5,FALSE)*1))</f>
        <v>25</v>
      </c>
      <c r="AL1353" s="22" t="s">
        <v>1309</v>
      </c>
      <c r="AM1353" s="22"/>
      <c r="AN1353" s="22"/>
      <c r="AO1353" s="22" t="s">
        <v>2196</v>
      </c>
      <c r="AP1353" s="22" t="s">
        <v>1301</v>
      </c>
      <c r="AS1353" s="20">
        <f>IF(Y1353&gt;=10,VLOOKUP(U1353,[2]提成计算!B:T,19,FALSE),VLOOKUP(U1353,[2]提成计算!B:T,18,FALSE))</f>
        <v>0.1</v>
      </c>
      <c r="AT1353" s="20">
        <f t="shared" ref="AT1353:AT1354" si="519">IF(AD1353*AS1353&gt;0,AD1353*AS1353,AE1353*AS1353)</f>
        <v>88.800000000000011</v>
      </c>
      <c r="AU1353" s="20">
        <f t="shared" ref="AU1353:AU1354" si="520">IF(AND(AK1353&lt;0,AK1353+AT1353&lt;0),-AT1353,AK1353)</f>
        <v>25</v>
      </c>
    </row>
    <row r="1354" spans="1:47" x14ac:dyDescent="0.15">
      <c r="A1354" s="21" t="s">
        <v>1273</v>
      </c>
      <c r="B1354" s="20" t="s">
        <v>918</v>
      </c>
      <c r="C1354" s="20" t="s">
        <v>919</v>
      </c>
      <c r="D1354" s="20" t="s">
        <v>920</v>
      </c>
      <c r="E1354" s="20" t="s">
        <v>979</v>
      </c>
      <c r="F1354" s="20" t="s">
        <v>1250</v>
      </c>
      <c r="G1354" s="20" t="s">
        <v>2337</v>
      </c>
      <c r="H1354" s="20"/>
      <c r="I1354" s="20">
        <v>13412503058</v>
      </c>
      <c r="J1354" s="20" t="s">
        <v>924</v>
      </c>
      <c r="K1354" s="20" t="s">
        <v>160</v>
      </c>
      <c r="L1354" s="20" t="s">
        <v>1918</v>
      </c>
      <c r="M1354" s="20">
        <v>680</v>
      </c>
      <c r="N1354" s="20">
        <v>680</v>
      </c>
      <c r="O1354" s="20" t="s">
        <v>927</v>
      </c>
      <c r="P1354" s="20" t="s">
        <v>50</v>
      </c>
      <c r="Q1354" s="28"/>
      <c r="R1354" s="21" t="s">
        <v>161</v>
      </c>
      <c r="S1354" s="25" t="s">
        <v>981</v>
      </c>
      <c r="T1354" s="21" t="s">
        <v>53</v>
      </c>
      <c r="U1354" s="21" t="s">
        <v>162</v>
      </c>
      <c r="V1354" s="46">
        <v>1</v>
      </c>
      <c r="W1354" s="26">
        <f t="shared" si="491"/>
        <v>1</v>
      </c>
      <c r="Y1354" s="21">
        <v>4</v>
      </c>
      <c r="Z1354" s="22">
        <f t="shared" si="511"/>
        <v>680</v>
      </c>
      <c r="AA1354" s="20" t="s">
        <v>2195</v>
      </c>
      <c r="AB1354" s="22">
        <v>1</v>
      </c>
      <c r="AC1354" s="22"/>
      <c r="AD1354" s="22">
        <f>N1354</f>
        <v>680</v>
      </c>
      <c r="AE1354" s="22"/>
      <c r="AF1354" s="22">
        <f t="shared" si="492"/>
        <v>680</v>
      </c>
      <c r="AG1354" s="20"/>
      <c r="AH1354" s="22"/>
      <c r="AI1354" s="22"/>
      <c r="AJ1354" s="22">
        <f t="shared" si="518"/>
        <v>680</v>
      </c>
      <c r="AK1354" s="22">
        <f>IF(O1354="(传统)XDSL",VLOOKUP(S1354,[2]直销续费率明细!C:I,7,FALSE)*1,IF(O1354="GPON+XDSL",VLOOKUP(S1354,[2]直销续费率明细!C:I,7,FALSE)*1,VLOOKUP(S1354,[2]直销续费率明细!C:I,5,FALSE)*1))</f>
        <v>-40</v>
      </c>
      <c r="AL1354" s="22" t="s">
        <v>1309</v>
      </c>
      <c r="AM1354" s="22"/>
      <c r="AN1354" s="22"/>
      <c r="AO1354" s="22" t="s">
        <v>2196</v>
      </c>
      <c r="AP1354" s="22" t="s">
        <v>2202</v>
      </c>
      <c r="AS1354" s="20">
        <f>IF(Y1354&gt;=10,VLOOKUP(U1354,[2]提成计算!B:T,19,FALSE),VLOOKUP(U1354,[2]提成计算!B:T,18,FALSE))</f>
        <v>0.06</v>
      </c>
      <c r="AT1354" s="20">
        <f t="shared" si="519"/>
        <v>40.799999999999997</v>
      </c>
      <c r="AU1354" s="20">
        <f t="shared" si="520"/>
        <v>-40</v>
      </c>
    </row>
    <row r="1355" spans="1:47" x14ac:dyDescent="0.15">
      <c r="A1355" s="21" t="s">
        <v>1273</v>
      </c>
      <c r="B1355" s="20" t="s">
        <v>918</v>
      </c>
      <c r="C1355" s="20" t="s">
        <v>919</v>
      </c>
      <c r="D1355" s="20" t="s">
        <v>973</v>
      </c>
      <c r="E1355" s="20" t="s">
        <v>1953</v>
      </c>
      <c r="F1355" s="20" t="s">
        <v>1250</v>
      </c>
      <c r="G1355" s="20" t="s">
        <v>2338</v>
      </c>
      <c r="H1355" s="20"/>
      <c r="I1355" s="20">
        <v>13510492170</v>
      </c>
      <c r="J1355" s="20" t="s">
        <v>1268</v>
      </c>
      <c r="K1355" s="20" t="s">
        <v>248</v>
      </c>
      <c r="L1355" s="20" t="s">
        <v>1898</v>
      </c>
      <c r="M1355" s="20">
        <v>1398</v>
      </c>
      <c r="N1355" s="20">
        <v>1398</v>
      </c>
      <c r="O1355" s="20" t="s">
        <v>927</v>
      </c>
      <c r="P1355" s="20" t="s">
        <v>50</v>
      </c>
      <c r="Q1355" s="28"/>
      <c r="R1355" s="21" t="s">
        <v>249</v>
      </c>
      <c r="S1355" s="21" t="s">
        <v>249</v>
      </c>
      <c r="T1355" s="21" t="s">
        <v>53</v>
      </c>
      <c r="U1355" s="21" t="s">
        <v>250</v>
      </c>
      <c r="V1355" s="46">
        <v>1</v>
      </c>
      <c r="W1355" s="26">
        <f t="shared" si="491"/>
        <v>1</v>
      </c>
      <c r="X1355" s="26">
        <f t="shared" si="495"/>
        <v>1</v>
      </c>
      <c r="Y1355" s="21">
        <v>20</v>
      </c>
      <c r="Z1355" s="22">
        <f t="shared" si="511"/>
        <v>1398</v>
      </c>
      <c r="AA1355" s="20" t="s">
        <v>2195</v>
      </c>
      <c r="AB1355" s="22"/>
      <c r="AC1355" s="22">
        <v>1</v>
      </c>
      <c r="AD1355" s="22"/>
      <c r="AE1355" s="22">
        <f t="shared" ref="AE1355:AE1359" si="521">N1355</f>
        <v>1398</v>
      </c>
      <c r="AF1355" s="22">
        <f t="shared" si="492"/>
        <v>1398</v>
      </c>
      <c r="AG1355" s="20">
        <f t="shared" ref="AG1355:AG1357" si="522">N1355</f>
        <v>1398</v>
      </c>
      <c r="AH1355" s="20" t="str">
        <f>VLOOKUP(U1355,[1]提成计算!B:I,8,FALSE)</f>
        <v xml:space="preserve"> </v>
      </c>
      <c r="AI1355" s="20"/>
      <c r="AJ1355" s="22"/>
      <c r="AK1355" s="22"/>
      <c r="AM1355" s="22"/>
      <c r="AN1355" s="22"/>
      <c r="AO1355" s="22" t="s">
        <v>2196</v>
      </c>
      <c r="AP1355" s="22" t="s">
        <v>1301</v>
      </c>
      <c r="AS1355" s="20"/>
      <c r="AT1355" s="20"/>
      <c r="AU1355" s="20"/>
    </row>
    <row r="1356" spans="1:47" x14ac:dyDescent="0.15">
      <c r="A1356" s="21" t="s">
        <v>1273</v>
      </c>
      <c r="B1356" s="20" t="s">
        <v>918</v>
      </c>
      <c r="C1356" s="20" t="s">
        <v>919</v>
      </c>
      <c r="D1356" s="20" t="s">
        <v>936</v>
      </c>
      <c r="E1356" s="20" t="s">
        <v>2108</v>
      </c>
      <c r="F1356" s="20" t="s">
        <v>1250</v>
      </c>
      <c r="G1356" s="20" t="s">
        <v>2339</v>
      </c>
      <c r="H1356" s="20"/>
      <c r="I1356" s="20">
        <v>13416967001</v>
      </c>
      <c r="J1356" s="20" t="s">
        <v>2340</v>
      </c>
      <c r="K1356" s="20" t="s">
        <v>1935</v>
      </c>
      <c r="L1356" s="20" t="s">
        <v>1358</v>
      </c>
      <c r="M1356" s="20">
        <v>1088</v>
      </c>
      <c r="N1356" s="20">
        <v>1088</v>
      </c>
      <c r="O1356" s="20" t="s">
        <v>927</v>
      </c>
      <c r="P1356" s="20" t="s">
        <v>50</v>
      </c>
      <c r="Q1356" s="28" t="s">
        <v>2340</v>
      </c>
      <c r="R1356" s="21" t="s">
        <v>249</v>
      </c>
      <c r="S1356" s="21"/>
      <c r="T1356" s="21" t="s">
        <v>2204</v>
      </c>
      <c r="U1356" s="21"/>
      <c r="V1356" s="46">
        <v>1</v>
      </c>
      <c r="W1356" s="26">
        <f t="shared" si="491"/>
        <v>1</v>
      </c>
      <c r="X1356" s="26">
        <f t="shared" si="495"/>
        <v>1</v>
      </c>
      <c r="Y1356" s="21">
        <v>10</v>
      </c>
      <c r="Z1356" s="22">
        <f t="shared" si="511"/>
        <v>1088</v>
      </c>
      <c r="AA1356" s="20" t="s">
        <v>2195</v>
      </c>
      <c r="AB1356" s="22"/>
      <c r="AC1356" s="22">
        <v>1</v>
      </c>
      <c r="AD1356" s="22"/>
      <c r="AE1356" s="22">
        <f t="shared" si="521"/>
        <v>1088</v>
      </c>
      <c r="AF1356" s="22">
        <f t="shared" si="492"/>
        <v>1088</v>
      </c>
      <c r="AG1356" s="20">
        <f t="shared" si="522"/>
        <v>1088</v>
      </c>
      <c r="AH1356" s="20"/>
      <c r="AI1356" s="20"/>
      <c r="AJ1356" s="22"/>
      <c r="AK1356" s="22"/>
      <c r="AM1356" s="22"/>
      <c r="AN1356" s="22"/>
      <c r="AO1356" s="22" t="s">
        <v>2196</v>
      </c>
      <c r="AP1356" s="22" t="s">
        <v>1301</v>
      </c>
      <c r="AS1356" s="20"/>
      <c r="AT1356" s="20"/>
      <c r="AU1356" s="20"/>
    </row>
    <row r="1357" spans="1:47" x14ac:dyDescent="0.15">
      <c r="A1357" s="21" t="s">
        <v>1273</v>
      </c>
      <c r="B1357" s="20" t="s">
        <v>918</v>
      </c>
      <c r="C1357" s="20" t="s">
        <v>919</v>
      </c>
      <c r="D1357" s="20" t="s">
        <v>920</v>
      </c>
      <c r="E1357" s="20" t="s">
        <v>979</v>
      </c>
      <c r="F1357" s="20" t="s">
        <v>1250</v>
      </c>
      <c r="G1357" s="20" t="s">
        <v>2341</v>
      </c>
      <c r="H1357" s="20"/>
      <c r="I1357" s="20">
        <v>13926829074</v>
      </c>
      <c r="J1357" s="20" t="s">
        <v>2340</v>
      </c>
      <c r="K1357" s="20" t="s">
        <v>160</v>
      </c>
      <c r="L1357" s="20" t="s">
        <v>1358</v>
      </c>
      <c r="M1357" s="20">
        <v>1088</v>
      </c>
      <c r="N1357" s="20">
        <v>1088</v>
      </c>
      <c r="O1357" s="20" t="s">
        <v>927</v>
      </c>
      <c r="P1357" s="20" t="s">
        <v>50</v>
      </c>
      <c r="Q1357" s="28" t="s">
        <v>2340</v>
      </c>
      <c r="R1357" s="21" t="s">
        <v>161</v>
      </c>
      <c r="S1357" s="21"/>
      <c r="T1357" s="21" t="s">
        <v>53</v>
      </c>
      <c r="U1357" s="21" t="s">
        <v>162</v>
      </c>
      <c r="V1357" s="46">
        <v>1</v>
      </c>
      <c r="W1357" s="26">
        <f t="shared" si="491"/>
        <v>1</v>
      </c>
      <c r="X1357" s="26">
        <f t="shared" si="495"/>
        <v>1</v>
      </c>
      <c r="Y1357" s="21">
        <v>10</v>
      </c>
      <c r="Z1357" s="22">
        <f t="shared" si="511"/>
        <v>1088</v>
      </c>
      <c r="AA1357" s="20" t="s">
        <v>2195</v>
      </c>
      <c r="AB1357" s="22"/>
      <c r="AC1357" s="22">
        <v>1</v>
      </c>
      <c r="AD1357" s="22"/>
      <c r="AE1357" s="22">
        <f t="shared" si="521"/>
        <v>1088</v>
      </c>
      <c r="AF1357" s="22">
        <f t="shared" si="492"/>
        <v>1088</v>
      </c>
      <c r="AG1357" s="20">
        <f t="shared" si="522"/>
        <v>1088</v>
      </c>
      <c r="AH1357" s="20" t="str">
        <f>VLOOKUP(U1357,[1]提成计算!B:I,8,FALSE)</f>
        <v>否</v>
      </c>
      <c r="AI1357" s="20"/>
      <c r="AJ1357" s="22"/>
      <c r="AK1357" s="22"/>
      <c r="AM1357" s="22"/>
      <c r="AN1357" s="22"/>
      <c r="AO1357" s="22" t="s">
        <v>2196</v>
      </c>
      <c r="AP1357" s="22" t="s">
        <v>1301</v>
      </c>
      <c r="AS1357" s="20"/>
      <c r="AT1357" s="20"/>
      <c r="AU1357" s="20"/>
    </row>
    <row r="1358" spans="1:47" x14ac:dyDescent="0.15">
      <c r="A1358" s="21" t="s">
        <v>1273</v>
      </c>
      <c r="B1358" s="20" t="s">
        <v>918</v>
      </c>
      <c r="C1358" s="20" t="s">
        <v>919</v>
      </c>
      <c r="D1358" s="20" t="s">
        <v>920</v>
      </c>
      <c r="E1358" s="20" t="s">
        <v>979</v>
      </c>
      <c r="F1358" s="20" t="s">
        <v>1250</v>
      </c>
      <c r="G1358" s="20" t="s">
        <v>2342</v>
      </c>
      <c r="H1358" s="20"/>
      <c r="I1358" s="20">
        <v>15271628054</v>
      </c>
      <c r="J1358" s="20" t="s">
        <v>924</v>
      </c>
      <c r="K1358" s="20" t="s">
        <v>2044</v>
      </c>
      <c r="L1358" s="20" t="s">
        <v>1299</v>
      </c>
      <c r="M1358" s="20">
        <v>888</v>
      </c>
      <c r="N1358" s="20">
        <v>888</v>
      </c>
      <c r="O1358" s="20" t="s">
        <v>927</v>
      </c>
      <c r="P1358" s="20" t="s">
        <v>50</v>
      </c>
      <c r="Q1358" s="28"/>
      <c r="R1358" s="21" t="s">
        <v>161</v>
      </c>
      <c r="S1358" s="25" t="s">
        <v>981</v>
      </c>
      <c r="T1358" s="21" t="s">
        <v>53</v>
      </c>
      <c r="U1358" s="21" t="s">
        <v>162</v>
      </c>
      <c r="V1358" s="46">
        <v>1</v>
      </c>
      <c r="W1358" s="26">
        <f t="shared" si="491"/>
        <v>1</v>
      </c>
      <c r="Y1358" s="21">
        <v>12</v>
      </c>
      <c r="Z1358" s="22">
        <f t="shared" si="511"/>
        <v>888</v>
      </c>
      <c r="AA1358" s="20" t="s">
        <v>2195</v>
      </c>
      <c r="AB1358" s="22"/>
      <c r="AC1358" s="22">
        <v>1</v>
      </c>
      <c r="AD1358" s="22"/>
      <c r="AE1358" s="22">
        <f t="shared" si="521"/>
        <v>888</v>
      </c>
      <c r="AF1358" s="22">
        <f t="shared" si="492"/>
        <v>888</v>
      </c>
      <c r="AG1358" s="20"/>
      <c r="AH1358" s="22"/>
      <c r="AI1358" s="22"/>
      <c r="AJ1358" s="22">
        <f>N1358</f>
        <v>888</v>
      </c>
      <c r="AK1358" s="22">
        <f>IF(O1358="(传统)XDSL",VLOOKUP(S1358,[2]直销续费率明细!C:I,7,FALSE)*1,IF(O1358="GPON+XDSL",VLOOKUP(S1358,[2]直销续费率明细!C:I,7,FALSE)*1,VLOOKUP(S1358,[2]直销续费率明细!C:I,5,FALSE)*1))</f>
        <v>-40</v>
      </c>
      <c r="AL1358" s="22" t="s">
        <v>1300</v>
      </c>
      <c r="AM1358" s="22"/>
      <c r="AN1358" s="22"/>
      <c r="AO1358" s="22" t="s">
        <v>2196</v>
      </c>
      <c r="AP1358" s="22" t="s">
        <v>1301</v>
      </c>
      <c r="AS1358" s="20">
        <f>IF(Y1358&gt;=10,VLOOKUP(U1358,[2]提成计算!B:T,19,FALSE),VLOOKUP(U1358,[2]提成计算!B:T,18,FALSE))</f>
        <v>0.09</v>
      </c>
      <c r="AT1358" s="20">
        <f t="shared" ref="AT1358" si="523">IF(AD1358*AS1358&gt;0,AD1358*AS1358,AE1358*AS1358)</f>
        <v>79.92</v>
      </c>
      <c r="AU1358" s="20">
        <f t="shared" ref="AU1358" si="524">IF(AND(AK1358&lt;0,AK1358+AT1358&lt;0),-AT1358,AK1358)</f>
        <v>-40</v>
      </c>
    </row>
    <row r="1359" spans="1:47" x14ac:dyDescent="0.15">
      <c r="A1359" s="21" t="s">
        <v>1273</v>
      </c>
      <c r="B1359" s="20" t="s">
        <v>918</v>
      </c>
      <c r="C1359" s="20" t="s">
        <v>919</v>
      </c>
      <c r="D1359" s="20" t="s">
        <v>973</v>
      </c>
      <c r="E1359" s="20" t="s">
        <v>1932</v>
      </c>
      <c r="F1359" s="20" t="s">
        <v>1250</v>
      </c>
      <c r="G1359" s="20" t="s">
        <v>2343</v>
      </c>
      <c r="H1359" s="20"/>
      <c r="I1359" s="20">
        <v>13809629194</v>
      </c>
      <c r="J1359" s="20" t="s">
        <v>1268</v>
      </c>
      <c r="K1359" s="20" t="s">
        <v>521</v>
      </c>
      <c r="L1359" s="20" t="s">
        <v>1966</v>
      </c>
      <c r="M1359" s="20">
        <v>1598</v>
      </c>
      <c r="N1359" s="20">
        <v>1598</v>
      </c>
      <c r="O1359" s="20" t="s">
        <v>927</v>
      </c>
      <c r="P1359" s="20" t="s">
        <v>50</v>
      </c>
      <c r="Q1359" s="28"/>
      <c r="R1359" s="21" t="s">
        <v>249</v>
      </c>
      <c r="S1359" s="21"/>
      <c r="T1359" s="21" t="s">
        <v>53</v>
      </c>
      <c r="U1359" s="21" t="s">
        <v>522</v>
      </c>
      <c r="V1359" s="46">
        <v>1</v>
      </c>
      <c r="W1359" s="26">
        <f t="shared" si="491"/>
        <v>1</v>
      </c>
      <c r="X1359" s="26">
        <f t="shared" si="495"/>
        <v>1</v>
      </c>
      <c r="Y1359" s="21">
        <v>50</v>
      </c>
      <c r="Z1359" s="22">
        <f t="shared" si="511"/>
        <v>1598</v>
      </c>
      <c r="AA1359" s="20" t="s">
        <v>2195</v>
      </c>
      <c r="AB1359" s="22"/>
      <c r="AC1359" s="22">
        <v>1</v>
      </c>
      <c r="AD1359" s="22"/>
      <c r="AE1359" s="22">
        <f t="shared" si="521"/>
        <v>1598</v>
      </c>
      <c r="AF1359" s="22">
        <f t="shared" si="492"/>
        <v>1598</v>
      </c>
      <c r="AG1359" s="20">
        <f>N1359</f>
        <v>1598</v>
      </c>
      <c r="AH1359" s="20" t="str">
        <f>VLOOKUP(U1359,[1]提成计算!B:I,8,FALSE)</f>
        <v xml:space="preserve"> </v>
      </c>
      <c r="AI1359" s="20"/>
      <c r="AJ1359" s="22"/>
      <c r="AK1359" s="22"/>
      <c r="AM1359" s="22"/>
      <c r="AN1359" s="22"/>
      <c r="AO1359" s="22" t="s">
        <v>2196</v>
      </c>
      <c r="AP1359" s="22" t="s">
        <v>1301</v>
      </c>
      <c r="AS1359" s="20"/>
      <c r="AT1359" s="20"/>
      <c r="AU1359" s="20"/>
    </row>
    <row r="1360" spans="1:47" x14ac:dyDescent="0.15">
      <c r="A1360" s="21" t="s">
        <v>1273</v>
      </c>
      <c r="B1360" s="20" t="s">
        <v>918</v>
      </c>
      <c r="C1360" s="20" t="s">
        <v>919</v>
      </c>
      <c r="D1360" s="20" t="s">
        <v>920</v>
      </c>
      <c r="E1360" s="20" t="s">
        <v>965</v>
      </c>
      <c r="F1360" s="20" t="s">
        <v>1250</v>
      </c>
      <c r="G1360" s="20" t="s">
        <v>2344</v>
      </c>
      <c r="H1360" s="20"/>
      <c r="I1360" s="20">
        <v>13725744337</v>
      </c>
      <c r="J1360" s="20" t="s">
        <v>924</v>
      </c>
      <c r="K1360" s="20" t="s">
        <v>443</v>
      </c>
      <c r="L1360" s="20" t="s">
        <v>1918</v>
      </c>
      <c r="M1360" s="20">
        <v>680</v>
      </c>
      <c r="N1360" s="20">
        <v>680</v>
      </c>
      <c r="O1360" s="20" t="s">
        <v>927</v>
      </c>
      <c r="P1360" s="20" t="s">
        <v>50</v>
      </c>
      <c r="Q1360" s="28"/>
      <c r="R1360" s="21" t="s">
        <v>161</v>
      </c>
      <c r="S1360" s="25" t="s">
        <v>2239</v>
      </c>
      <c r="T1360" s="21" t="s">
        <v>53</v>
      </c>
      <c r="U1360" s="21" t="s">
        <v>444</v>
      </c>
      <c r="V1360" s="46">
        <v>1</v>
      </c>
      <c r="W1360" s="26">
        <f t="shared" si="491"/>
        <v>1</v>
      </c>
      <c r="Y1360" s="21">
        <v>4</v>
      </c>
      <c r="Z1360" s="22">
        <f t="shared" si="511"/>
        <v>680</v>
      </c>
      <c r="AA1360" s="20" t="s">
        <v>2195</v>
      </c>
      <c r="AB1360" s="22">
        <v>1</v>
      </c>
      <c r="AC1360" s="22"/>
      <c r="AD1360" s="22">
        <f>N1360</f>
        <v>680</v>
      </c>
      <c r="AE1360" s="22"/>
      <c r="AF1360" s="22">
        <f t="shared" si="492"/>
        <v>680</v>
      </c>
      <c r="AG1360" s="20"/>
      <c r="AH1360" s="22"/>
      <c r="AI1360" s="22"/>
      <c r="AJ1360" s="22">
        <f t="shared" ref="AJ1360:AJ1363" si="525">N1360</f>
        <v>680</v>
      </c>
      <c r="AK1360" s="22">
        <f>IF(O1360="(传统)XDSL",VLOOKUP(S1360,[2]直销续费率明细!C:I,7,FALSE)*1,IF(O1360="GPON+XDSL",VLOOKUP(S1360,[2]直销续费率明细!C:I,7,FALSE)*1,VLOOKUP(S1360,[2]直销续费率明细!C:I,5,FALSE)*1))</f>
        <v>-40</v>
      </c>
      <c r="AL1360" s="22" t="s">
        <v>1309</v>
      </c>
      <c r="AM1360" s="22"/>
      <c r="AN1360" s="22"/>
      <c r="AO1360" s="22" t="s">
        <v>2216</v>
      </c>
      <c r="AP1360" s="22" t="s">
        <v>2261</v>
      </c>
      <c r="AS1360" s="20">
        <f>IF(Y1360&gt;=10,VLOOKUP(U1360,[2]提成计算!B:T,19,FALSE),VLOOKUP(U1360,[2]提成计算!B:T,18,FALSE))</f>
        <v>7.0000000000000007E-2</v>
      </c>
      <c r="AT1360" s="20">
        <f t="shared" ref="AT1360:AT1364" si="526">IF(AD1360*AS1360&gt;0,AD1360*AS1360,AE1360*AS1360)</f>
        <v>47.6</v>
      </c>
      <c r="AU1360" s="20">
        <f t="shared" ref="AU1360:AU1363" si="527">IF(AND(AK1360&lt;0,AK1360+AT1360&lt;0),-AT1360,AK1360)</f>
        <v>-40</v>
      </c>
    </row>
    <row r="1361" spans="1:47" x14ac:dyDescent="0.15">
      <c r="A1361" s="21" t="s">
        <v>1273</v>
      </c>
      <c r="B1361" s="20" t="s">
        <v>918</v>
      </c>
      <c r="C1361" s="20" t="s">
        <v>919</v>
      </c>
      <c r="D1361" s="20" t="s">
        <v>920</v>
      </c>
      <c r="E1361" s="20" t="s">
        <v>2345</v>
      </c>
      <c r="F1361" s="20" t="s">
        <v>1250</v>
      </c>
      <c r="G1361" s="20" t="s">
        <v>2346</v>
      </c>
      <c r="H1361" s="20"/>
      <c r="I1361" s="20">
        <v>15913712197</v>
      </c>
      <c r="J1361" s="20" t="s">
        <v>924</v>
      </c>
      <c r="K1361" s="20" t="s">
        <v>443</v>
      </c>
      <c r="L1361" s="20" t="s">
        <v>2166</v>
      </c>
      <c r="M1361" s="20">
        <v>1088</v>
      </c>
      <c r="N1361" s="20">
        <v>1088</v>
      </c>
      <c r="O1361" s="20" t="s">
        <v>1334</v>
      </c>
      <c r="P1361" s="20" t="s">
        <v>50</v>
      </c>
      <c r="Q1361" s="28"/>
      <c r="R1361" s="21" t="s">
        <v>161</v>
      </c>
      <c r="S1361" s="25" t="s">
        <v>2239</v>
      </c>
      <c r="T1361" s="21" t="s">
        <v>53</v>
      </c>
      <c r="U1361" s="21" t="s">
        <v>444</v>
      </c>
      <c r="V1361" s="46">
        <v>1</v>
      </c>
      <c r="W1361" s="26">
        <f t="shared" si="491"/>
        <v>1</v>
      </c>
      <c r="Y1361" s="21">
        <v>20</v>
      </c>
      <c r="Z1361" s="22">
        <f t="shared" si="511"/>
        <v>1088</v>
      </c>
      <c r="AA1361" s="20" t="s">
        <v>2218</v>
      </c>
      <c r="AB1361" s="22"/>
      <c r="AC1361" s="22">
        <v>1</v>
      </c>
      <c r="AD1361" s="22"/>
      <c r="AE1361" s="22">
        <f t="shared" ref="AE1361:AE1362" si="528">N1361</f>
        <v>1088</v>
      </c>
      <c r="AF1361" s="22">
        <f t="shared" si="492"/>
        <v>1088</v>
      </c>
      <c r="AG1361" s="20"/>
      <c r="AH1361" s="22"/>
      <c r="AI1361" s="22"/>
      <c r="AJ1361" s="22">
        <f t="shared" si="525"/>
        <v>1088</v>
      </c>
      <c r="AK1361" s="22">
        <f>IF(O1361="(传统)XDSL",VLOOKUP(S1361,[2]直销续费率明细!C:I,7,FALSE)*1,IF(O1361="GPON+XDSL",VLOOKUP(S1361,[2]直销续费率明细!C:I,7,FALSE)*1,VLOOKUP(S1361,[2]直销续费率明细!C:I,5,FALSE)*1))</f>
        <v>-40</v>
      </c>
      <c r="AL1361" s="22" t="s">
        <v>1309</v>
      </c>
      <c r="AM1361" s="22"/>
      <c r="AN1361" s="22"/>
      <c r="AO1361" s="22" t="s">
        <v>2196</v>
      </c>
      <c r="AP1361" s="22" t="s">
        <v>1301</v>
      </c>
      <c r="AS1361" s="20">
        <f>IF(Y1361&gt;=10,VLOOKUP(U1361,[2]提成计算!B:T,19,FALSE),VLOOKUP(U1361,[2]提成计算!B:T,18,FALSE))</f>
        <v>0.1</v>
      </c>
      <c r="AT1361" s="20">
        <f t="shared" si="526"/>
        <v>108.80000000000001</v>
      </c>
      <c r="AU1361" s="20">
        <f t="shared" si="527"/>
        <v>-40</v>
      </c>
    </row>
    <row r="1362" spans="1:47" x14ac:dyDescent="0.15">
      <c r="A1362" s="21" t="s">
        <v>1273</v>
      </c>
      <c r="B1362" s="20" t="s">
        <v>918</v>
      </c>
      <c r="C1362" s="20" t="s">
        <v>919</v>
      </c>
      <c r="D1362" s="20" t="s">
        <v>928</v>
      </c>
      <c r="E1362" s="20" t="s">
        <v>929</v>
      </c>
      <c r="F1362" s="20" t="s">
        <v>1250</v>
      </c>
      <c r="G1362" s="20" t="s">
        <v>2347</v>
      </c>
      <c r="H1362" s="20"/>
      <c r="I1362" s="20">
        <v>13412789845</v>
      </c>
      <c r="J1362" s="20" t="s">
        <v>924</v>
      </c>
      <c r="K1362" s="20" t="s">
        <v>1968</v>
      </c>
      <c r="L1362" s="20" t="s">
        <v>1299</v>
      </c>
      <c r="M1362" s="20">
        <v>888</v>
      </c>
      <c r="N1362" s="20">
        <v>888</v>
      </c>
      <c r="O1362" s="20" t="s">
        <v>927</v>
      </c>
      <c r="P1362" s="20" t="s">
        <v>50</v>
      </c>
      <c r="Q1362" s="28"/>
      <c r="R1362" s="21" t="s">
        <v>84</v>
      </c>
      <c r="S1362" s="25" t="s">
        <v>1443</v>
      </c>
      <c r="T1362" s="21" t="s">
        <v>53</v>
      </c>
      <c r="U1362" s="21" t="s">
        <v>1892</v>
      </c>
      <c r="V1362" s="46">
        <v>1</v>
      </c>
      <c r="W1362" s="26">
        <f t="shared" si="491"/>
        <v>1</v>
      </c>
      <c r="Y1362" s="21">
        <v>12</v>
      </c>
      <c r="Z1362" s="22">
        <f t="shared" si="511"/>
        <v>888</v>
      </c>
      <c r="AA1362" s="20" t="s">
        <v>2195</v>
      </c>
      <c r="AB1362" s="22"/>
      <c r="AC1362" s="22">
        <v>1</v>
      </c>
      <c r="AD1362" s="22"/>
      <c r="AE1362" s="22">
        <f t="shared" si="528"/>
        <v>888</v>
      </c>
      <c r="AF1362" s="22">
        <f t="shared" si="492"/>
        <v>888</v>
      </c>
      <c r="AG1362" s="20"/>
      <c r="AH1362" s="22"/>
      <c r="AI1362" s="22"/>
      <c r="AJ1362" s="22">
        <f t="shared" si="525"/>
        <v>888</v>
      </c>
      <c r="AK1362" s="22">
        <f>IF(O1362="(传统)XDSL",VLOOKUP(S1362,[2]直销续费率明细!C:I,7,FALSE)*1,IF(O1362="GPON+XDSL",VLOOKUP(S1362,[2]直销续费率明细!C:I,7,FALSE)*1,VLOOKUP(S1362,[2]直销续费率明细!C:I,5,FALSE)*1))</f>
        <v>0</v>
      </c>
      <c r="AL1362" s="22" t="s">
        <v>1309</v>
      </c>
      <c r="AM1362" s="22"/>
      <c r="AN1362" s="22"/>
      <c r="AO1362" s="22" t="s">
        <v>2196</v>
      </c>
      <c r="AP1362" s="22" t="s">
        <v>1301</v>
      </c>
      <c r="AS1362" s="20">
        <f>IF(Y1362&gt;=10,VLOOKUP(U1362,[2]提成计算!B:T,19,FALSE),VLOOKUP(U1362,[2]提成计算!B:T,18,FALSE))</f>
        <v>0.09</v>
      </c>
      <c r="AT1362" s="20">
        <f t="shared" si="526"/>
        <v>79.92</v>
      </c>
      <c r="AU1362" s="20">
        <f t="shared" si="527"/>
        <v>0</v>
      </c>
    </row>
    <row r="1363" spans="1:47" x14ac:dyDescent="0.15">
      <c r="A1363" s="21" t="s">
        <v>1273</v>
      </c>
      <c r="B1363" s="20" t="s">
        <v>918</v>
      </c>
      <c r="C1363" s="20" t="s">
        <v>919</v>
      </c>
      <c r="D1363" s="20" t="s">
        <v>941</v>
      </c>
      <c r="E1363" s="20" t="s">
        <v>942</v>
      </c>
      <c r="F1363" s="20" t="s">
        <v>1250</v>
      </c>
      <c r="G1363" s="20" t="s">
        <v>2348</v>
      </c>
      <c r="H1363" s="20"/>
      <c r="I1363" s="20">
        <v>18820300620</v>
      </c>
      <c r="J1363" s="20" t="s">
        <v>924</v>
      </c>
      <c r="K1363" s="20" t="s">
        <v>1577</v>
      </c>
      <c r="L1363" s="20" t="s">
        <v>1918</v>
      </c>
      <c r="M1363" s="20">
        <v>680</v>
      </c>
      <c r="N1363" s="20">
        <v>680</v>
      </c>
      <c r="O1363" s="20" t="s">
        <v>1262</v>
      </c>
      <c r="P1363" s="20" t="s">
        <v>50</v>
      </c>
      <c r="Q1363" s="28"/>
      <c r="R1363" s="21" t="s">
        <v>99</v>
      </c>
      <c r="S1363" s="25" t="s">
        <v>1341</v>
      </c>
      <c r="T1363" s="21" t="s">
        <v>53</v>
      </c>
      <c r="U1363" s="21" t="s">
        <v>1740</v>
      </c>
      <c r="V1363" s="46">
        <v>1</v>
      </c>
      <c r="W1363" s="26">
        <f t="shared" si="491"/>
        <v>1</v>
      </c>
      <c r="Y1363" s="21">
        <v>4</v>
      </c>
      <c r="Z1363" s="22">
        <f t="shared" si="511"/>
        <v>680</v>
      </c>
      <c r="AA1363" s="20" t="s">
        <v>2195</v>
      </c>
      <c r="AB1363" s="22">
        <v>1</v>
      </c>
      <c r="AC1363" s="22"/>
      <c r="AD1363" s="22">
        <f t="shared" ref="AD1363" si="529">N1363</f>
        <v>680</v>
      </c>
      <c r="AE1363" s="22"/>
      <c r="AF1363" s="22">
        <f t="shared" si="492"/>
        <v>680</v>
      </c>
      <c r="AG1363" s="20"/>
      <c r="AH1363" s="22"/>
      <c r="AI1363" s="22"/>
      <c r="AJ1363" s="22">
        <f t="shared" si="525"/>
        <v>680</v>
      </c>
      <c r="AK1363" s="22">
        <f>IF(O1363="(传统)XDSL",VLOOKUP(S1363,[2]直销续费率明细!C:I,7,FALSE)*1,IF(O1363="GPON+XDSL",VLOOKUP(S1363,[2]直销续费率明细!C:I,7,FALSE)*1,VLOOKUP(S1363,[2]直销续费率明细!C:I,5,FALSE)*1))</f>
        <v>25</v>
      </c>
      <c r="AL1363" s="22" t="s">
        <v>1309</v>
      </c>
      <c r="AM1363" s="22"/>
      <c r="AN1363" s="22"/>
      <c r="AO1363" s="22" t="s">
        <v>2196</v>
      </c>
      <c r="AP1363" s="22" t="s">
        <v>2202</v>
      </c>
      <c r="AS1363" s="20">
        <f>IF(Y1363&gt;=10,VLOOKUP(U1363,[2]提成计算!B:T,19,FALSE),VLOOKUP(U1363,[2]提成计算!B:T,18,FALSE))</f>
        <v>7.0000000000000007E-2</v>
      </c>
      <c r="AT1363" s="20">
        <f t="shared" si="526"/>
        <v>47.6</v>
      </c>
      <c r="AU1363" s="20">
        <f t="shared" si="527"/>
        <v>25</v>
      </c>
    </row>
    <row r="1364" spans="1:47" x14ac:dyDescent="0.15">
      <c r="A1364" s="21" t="s">
        <v>1273</v>
      </c>
      <c r="B1364" s="20" t="s">
        <v>918</v>
      </c>
      <c r="C1364" s="20" t="s">
        <v>919</v>
      </c>
      <c r="D1364" s="20" t="s">
        <v>941</v>
      </c>
      <c r="E1364" s="20" t="s">
        <v>942</v>
      </c>
      <c r="F1364" s="20" t="s">
        <v>1250</v>
      </c>
      <c r="G1364" s="20" t="s">
        <v>2349</v>
      </c>
      <c r="H1364" s="20"/>
      <c r="I1364" s="20">
        <v>13790274587</v>
      </c>
      <c r="J1364" s="20" t="s">
        <v>924</v>
      </c>
      <c r="K1364" s="20" t="s">
        <v>947</v>
      </c>
      <c r="L1364" s="20" t="s">
        <v>1299</v>
      </c>
      <c r="M1364" s="20">
        <v>888</v>
      </c>
      <c r="N1364" s="20">
        <v>888</v>
      </c>
      <c r="O1364" s="20" t="s">
        <v>927</v>
      </c>
      <c r="P1364" s="20" t="s">
        <v>50</v>
      </c>
      <c r="Q1364" s="28"/>
      <c r="R1364" s="22" t="s">
        <v>99</v>
      </c>
      <c r="T1364" s="21" t="s">
        <v>948</v>
      </c>
      <c r="U1364" s="22" t="s">
        <v>99</v>
      </c>
      <c r="V1364" s="46">
        <v>1</v>
      </c>
      <c r="W1364" s="26">
        <f t="shared" si="491"/>
        <v>1</v>
      </c>
      <c r="Y1364" s="21">
        <v>12</v>
      </c>
      <c r="Z1364" s="22">
        <f t="shared" si="511"/>
        <v>888</v>
      </c>
      <c r="AA1364" s="20" t="s">
        <v>2195</v>
      </c>
      <c r="AB1364" s="22"/>
      <c r="AC1364" s="22">
        <v>1</v>
      </c>
      <c r="AD1364" s="22"/>
      <c r="AE1364" s="22">
        <f t="shared" ref="AE1364:AE1366" si="530">N1364</f>
        <v>888</v>
      </c>
      <c r="AF1364" s="22">
        <f t="shared" si="492"/>
        <v>888</v>
      </c>
      <c r="AG1364" s="20"/>
      <c r="AH1364" s="22"/>
      <c r="AI1364" s="22"/>
      <c r="AJ1364" s="22">
        <f>N1364</f>
        <v>888</v>
      </c>
      <c r="AK1364" s="22">
        <f>IF(O1364="(传统)XDSL",VLOOKUP(U1364,[2]自营续费率!B:G,6,FALSE)*1,IF(O1364="GPON+XDSL",VLOOKUP(U1364,[2]自营续费率!B:G,6,FALSE)*1,VLOOKUP(U1364,[2]自营续费率!B:G,4,FALSE)*1))</f>
        <v>0</v>
      </c>
      <c r="AL1364" s="22" t="s">
        <v>1309</v>
      </c>
      <c r="AM1364" s="22"/>
      <c r="AN1364" s="22"/>
      <c r="AO1364" s="22" t="s">
        <v>2196</v>
      </c>
      <c r="AP1364" s="22" t="s">
        <v>1301</v>
      </c>
      <c r="AS1364" s="20">
        <f>IF(Y1364&gt;=10,VLOOKUP(U1364,[2]自营提成!C:Z,6,FALSE),VLOOKUP(U1364,[2]自营提成!C:Z,5,FALSE))</f>
        <v>0.1</v>
      </c>
      <c r="AT1364" s="20">
        <f t="shared" si="526"/>
        <v>88.800000000000011</v>
      </c>
      <c r="AU1364" s="20">
        <f>IF(AND(AK1364&lt;0,AK1364+AT1364&lt;0),-AT1364,AK1364)</f>
        <v>0</v>
      </c>
    </row>
    <row r="1365" spans="1:47" x14ac:dyDescent="0.15">
      <c r="A1365" s="21" t="s">
        <v>1273</v>
      </c>
      <c r="B1365" s="20" t="s">
        <v>918</v>
      </c>
      <c r="C1365" s="20" t="s">
        <v>919</v>
      </c>
      <c r="D1365" s="20" t="s">
        <v>941</v>
      </c>
      <c r="E1365" s="20" t="s">
        <v>942</v>
      </c>
      <c r="F1365" s="20" t="s">
        <v>1250</v>
      </c>
      <c r="G1365" s="20" t="s">
        <v>2350</v>
      </c>
      <c r="H1365" s="20"/>
      <c r="I1365" s="20">
        <v>15220292227</v>
      </c>
      <c r="J1365" s="20" t="s">
        <v>2340</v>
      </c>
      <c r="K1365" s="20" t="s">
        <v>1902</v>
      </c>
      <c r="L1365" s="20" t="s">
        <v>1358</v>
      </c>
      <c r="M1365" s="20">
        <v>1088</v>
      </c>
      <c r="N1365" s="20">
        <v>1088</v>
      </c>
      <c r="O1365" s="20" t="s">
        <v>927</v>
      </c>
      <c r="P1365" s="20" t="s">
        <v>50</v>
      </c>
      <c r="Q1365" s="28" t="s">
        <v>2340</v>
      </c>
      <c r="R1365" s="21" t="s">
        <v>99</v>
      </c>
      <c r="S1365" s="21" t="s">
        <v>99</v>
      </c>
      <c r="T1365" s="21" t="s">
        <v>53</v>
      </c>
      <c r="U1365" s="21" t="s">
        <v>1903</v>
      </c>
      <c r="V1365" s="46">
        <v>1</v>
      </c>
      <c r="W1365" s="26">
        <f t="shared" si="491"/>
        <v>1</v>
      </c>
      <c r="X1365" s="26">
        <f t="shared" si="495"/>
        <v>1</v>
      </c>
      <c r="Y1365" s="21">
        <v>10</v>
      </c>
      <c r="Z1365" s="22">
        <f t="shared" si="511"/>
        <v>1088</v>
      </c>
      <c r="AA1365" s="20" t="s">
        <v>2195</v>
      </c>
      <c r="AB1365" s="22"/>
      <c r="AC1365" s="22">
        <v>1</v>
      </c>
      <c r="AD1365" s="22"/>
      <c r="AE1365" s="22">
        <f t="shared" si="530"/>
        <v>1088</v>
      </c>
      <c r="AF1365" s="22">
        <f t="shared" si="492"/>
        <v>1088</v>
      </c>
      <c r="AG1365" s="20">
        <f>N1365</f>
        <v>1088</v>
      </c>
      <c r="AH1365" s="20" t="str">
        <f>VLOOKUP(U1365,[1]提成计算!B:I,8,FALSE)</f>
        <v xml:space="preserve"> </v>
      </c>
      <c r="AI1365" s="20"/>
      <c r="AJ1365" s="22"/>
      <c r="AK1365" s="22"/>
      <c r="AM1365" s="22"/>
      <c r="AN1365" s="22"/>
      <c r="AO1365" s="22" t="s">
        <v>2216</v>
      </c>
      <c r="AP1365" s="22" t="s">
        <v>1301</v>
      </c>
      <c r="AS1365" s="20"/>
      <c r="AT1365" s="20"/>
      <c r="AU1365" s="20"/>
    </row>
    <row r="1366" spans="1:47" x14ac:dyDescent="0.15">
      <c r="A1366" s="21" t="s">
        <v>1273</v>
      </c>
      <c r="B1366" s="20" t="s">
        <v>918</v>
      </c>
      <c r="C1366" s="20" t="s">
        <v>919</v>
      </c>
      <c r="D1366" s="20" t="s">
        <v>941</v>
      </c>
      <c r="E1366" s="20" t="s">
        <v>1339</v>
      </c>
      <c r="F1366" s="20" t="s">
        <v>1250</v>
      </c>
      <c r="G1366" s="20" t="s">
        <v>2351</v>
      </c>
      <c r="H1366" s="20"/>
      <c r="I1366" s="20">
        <v>15017159463</v>
      </c>
      <c r="J1366" s="20" t="s">
        <v>924</v>
      </c>
      <c r="K1366" s="20" t="s">
        <v>166</v>
      </c>
      <c r="L1366" s="20" t="s">
        <v>1299</v>
      </c>
      <c r="M1366" s="20">
        <v>888</v>
      </c>
      <c r="N1366" s="20">
        <v>888</v>
      </c>
      <c r="O1366" s="20" t="s">
        <v>927</v>
      </c>
      <c r="P1366" s="20" t="s">
        <v>50</v>
      </c>
      <c r="Q1366" s="28"/>
      <c r="R1366" s="21" t="s">
        <v>99</v>
      </c>
      <c r="S1366" s="25" t="s">
        <v>1341</v>
      </c>
      <c r="T1366" s="21" t="s">
        <v>2242</v>
      </c>
      <c r="U1366" s="21"/>
      <c r="V1366" s="46">
        <v>1</v>
      </c>
      <c r="W1366" s="26">
        <f t="shared" si="491"/>
        <v>1</v>
      </c>
      <c r="Y1366" s="21">
        <v>12</v>
      </c>
      <c r="Z1366" s="22">
        <f t="shared" si="511"/>
        <v>888</v>
      </c>
      <c r="AA1366" s="20" t="s">
        <v>2218</v>
      </c>
      <c r="AB1366" s="22"/>
      <c r="AC1366" s="22">
        <v>1</v>
      </c>
      <c r="AD1366" s="22"/>
      <c r="AE1366" s="22">
        <f t="shared" si="530"/>
        <v>888</v>
      </c>
      <c r="AF1366" s="22">
        <f t="shared" si="492"/>
        <v>888</v>
      </c>
      <c r="AG1366" s="20"/>
      <c r="AH1366" s="22"/>
      <c r="AI1366" s="22"/>
      <c r="AJ1366" s="22">
        <f>N1366</f>
        <v>888</v>
      </c>
      <c r="AK1366" s="22">
        <f>IF(O1366="(传统)XDSL",VLOOKUP(S1366,[1]续费率明细!C:I,7,FALSE)*1,IF(O1366="GPON+XDSL",VLOOKUP(S1366,[1]续费率明细!C:I,7,FALSE)*1,VLOOKUP(S1366,[1]续费率明细!C:I,5,FALSE)*1))</f>
        <v>25</v>
      </c>
      <c r="AL1366" s="22" t="s">
        <v>1309</v>
      </c>
      <c r="AM1366" s="22"/>
      <c r="AN1366" s="22"/>
      <c r="AO1366" s="22" t="s">
        <v>2196</v>
      </c>
      <c r="AP1366" s="22" t="s">
        <v>1301</v>
      </c>
      <c r="AS1366" s="20"/>
      <c r="AT1366" s="20"/>
      <c r="AU1366" s="20"/>
    </row>
    <row r="1367" spans="1:47" x14ac:dyDescent="0.15">
      <c r="A1367" s="21" t="s">
        <v>1273</v>
      </c>
      <c r="B1367" s="20" t="s">
        <v>918</v>
      </c>
      <c r="C1367" s="20" t="s">
        <v>919</v>
      </c>
      <c r="D1367" s="20" t="s">
        <v>936</v>
      </c>
      <c r="E1367" s="20" t="s">
        <v>963</v>
      </c>
      <c r="F1367" s="20" t="s">
        <v>1250</v>
      </c>
      <c r="G1367" s="20" t="s">
        <v>2352</v>
      </c>
      <c r="H1367" s="20"/>
      <c r="I1367" s="20">
        <v>13829137749</v>
      </c>
      <c r="J1367" s="20" t="s">
        <v>1275</v>
      </c>
      <c r="K1367" s="20" t="s">
        <v>2353</v>
      </c>
      <c r="L1367" s="20" t="s">
        <v>1277</v>
      </c>
      <c r="M1367" s="20">
        <v>157</v>
      </c>
      <c r="N1367" s="20">
        <v>157</v>
      </c>
      <c r="O1367" s="20" t="s">
        <v>927</v>
      </c>
      <c r="P1367" s="20" t="s">
        <v>50</v>
      </c>
      <c r="Q1367" s="28"/>
      <c r="R1367" s="21" t="s">
        <v>60</v>
      </c>
      <c r="S1367" s="21"/>
      <c r="T1367" s="21" t="s">
        <v>53</v>
      </c>
      <c r="U1367" s="21" t="s">
        <v>2354</v>
      </c>
      <c r="V1367" s="46"/>
      <c r="Y1367" s="21">
        <v>2</v>
      </c>
      <c r="Z1367" s="22">
        <f t="shared" si="511"/>
        <v>157</v>
      </c>
      <c r="AA1367" s="20" t="s">
        <v>2195</v>
      </c>
      <c r="AB1367" s="22"/>
      <c r="AC1367" s="22"/>
      <c r="AD1367" s="22"/>
      <c r="AE1367" s="22"/>
      <c r="AF1367" s="22"/>
      <c r="AG1367" s="20"/>
      <c r="AH1367" s="22"/>
      <c r="AI1367" s="22"/>
      <c r="AJ1367" s="22"/>
      <c r="AK1367" s="22"/>
      <c r="AM1367" s="22"/>
      <c r="AN1367" s="22"/>
      <c r="AO1367" s="22" t="s">
        <v>2196</v>
      </c>
      <c r="AP1367" s="22">
        <v>0</v>
      </c>
      <c r="AS1367" s="20"/>
      <c r="AT1367" s="20"/>
      <c r="AU1367" s="20"/>
    </row>
    <row r="1368" spans="1:47" x14ac:dyDescent="0.15">
      <c r="A1368" s="21" t="s">
        <v>1273</v>
      </c>
      <c r="B1368" s="20" t="s">
        <v>918</v>
      </c>
      <c r="C1368" s="20" t="s">
        <v>919</v>
      </c>
      <c r="D1368" s="20" t="s">
        <v>928</v>
      </c>
      <c r="E1368" s="20" t="s">
        <v>969</v>
      </c>
      <c r="F1368" s="20" t="s">
        <v>1250</v>
      </c>
      <c r="G1368" s="20" t="s">
        <v>2355</v>
      </c>
      <c r="H1368" s="20"/>
      <c r="I1368" s="20">
        <v>15885880488</v>
      </c>
      <c r="J1368" s="20" t="s">
        <v>2340</v>
      </c>
      <c r="K1368" s="20" t="s">
        <v>1979</v>
      </c>
      <c r="L1368" s="20" t="s">
        <v>1358</v>
      </c>
      <c r="M1368" s="20">
        <v>1088</v>
      </c>
      <c r="N1368" s="20">
        <v>1088</v>
      </c>
      <c r="O1368" s="20" t="s">
        <v>927</v>
      </c>
      <c r="P1368" s="20" t="s">
        <v>50</v>
      </c>
      <c r="Q1368" s="28" t="s">
        <v>2340</v>
      </c>
      <c r="R1368" s="21" t="s">
        <v>84</v>
      </c>
      <c r="S1368" s="21"/>
      <c r="T1368" s="21" t="s">
        <v>53</v>
      </c>
      <c r="U1368" s="21" t="s">
        <v>1292</v>
      </c>
      <c r="V1368" s="46">
        <v>1</v>
      </c>
      <c r="W1368" s="26">
        <f t="shared" ref="W1368:W1431" si="531">V1368</f>
        <v>1</v>
      </c>
      <c r="X1368" s="26">
        <f t="shared" ref="X1368:X1431" si="532">V1368</f>
        <v>1</v>
      </c>
      <c r="Y1368" s="21">
        <v>10</v>
      </c>
      <c r="Z1368" s="22">
        <f t="shared" si="511"/>
        <v>1088</v>
      </c>
      <c r="AA1368" s="20" t="s">
        <v>2195</v>
      </c>
      <c r="AB1368" s="22"/>
      <c r="AC1368" s="22">
        <v>1</v>
      </c>
      <c r="AD1368" s="22"/>
      <c r="AE1368" s="22">
        <f>N1368</f>
        <v>1088</v>
      </c>
      <c r="AF1368" s="22">
        <f t="shared" ref="AF1368:AF1431" si="533">N1368</f>
        <v>1088</v>
      </c>
      <c r="AG1368" s="20">
        <f>N1368</f>
        <v>1088</v>
      </c>
      <c r="AH1368" s="20" t="str">
        <f>VLOOKUP(U1368,[1]提成计算!B:I,8,FALSE)</f>
        <v xml:space="preserve"> </v>
      </c>
      <c r="AI1368" s="20"/>
      <c r="AJ1368" s="22"/>
      <c r="AK1368" s="22"/>
      <c r="AM1368" s="22"/>
      <c r="AN1368" s="22"/>
      <c r="AO1368" s="22" t="s">
        <v>2196</v>
      </c>
      <c r="AP1368" s="22" t="s">
        <v>1301</v>
      </c>
      <c r="AS1368" s="20"/>
      <c r="AT1368" s="20"/>
      <c r="AU1368" s="20"/>
    </row>
    <row r="1369" spans="1:47" x14ac:dyDescent="0.15">
      <c r="A1369" s="21" t="s">
        <v>1273</v>
      </c>
      <c r="B1369" s="20" t="s">
        <v>918</v>
      </c>
      <c r="C1369" s="20" t="s">
        <v>919</v>
      </c>
      <c r="D1369" s="20" t="s">
        <v>928</v>
      </c>
      <c r="E1369" s="20" t="s">
        <v>2108</v>
      </c>
      <c r="F1369" s="20" t="s">
        <v>1250</v>
      </c>
      <c r="G1369" s="20" t="s">
        <v>2356</v>
      </c>
      <c r="H1369" s="20"/>
      <c r="I1369" s="20">
        <v>13532393441</v>
      </c>
      <c r="J1369" s="20" t="s">
        <v>924</v>
      </c>
      <c r="K1369" s="20" t="s">
        <v>954</v>
      </c>
      <c r="L1369" s="20" t="s">
        <v>1918</v>
      </c>
      <c r="M1369" s="20">
        <v>680</v>
      </c>
      <c r="N1369" s="20">
        <v>680</v>
      </c>
      <c r="O1369" s="20" t="s">
        <v>927</v>
      </c>
      <c r="P1369" s="20" t="s">
        <v>50</v>
      </c>
      <c r="Q1369" s="28"/>
      <c r="R1369" s="21" t="s">
        <v>84</v>
      </c>
      <c r="S1369" s="25" t="s">
        <v>1443</v>
      </c>
      <c r="T1369" s="21" t="s">
        <v>53</v>
      </c>
      <c r="U1369" s="21" t="s">
        <v>957</v>
      </c>
      <c r="V1369" s="46">
        <v>1</v>
      </c>
      <c r="W1369" s="26">
        <f t="shared" si="531"/>
        <v>1</v>
      </c>
      <c r="Y1369" s="21">
        <v>4</v>
      </c>
      <c r="Z1369" s="22">
        <f t="shared" si="511"/>
        <v>680</v>
      </c>
      <c r="AA1369" s="20" t="s">
        <v>2195</v>
      </c>
      <c r="AB1369" s="22">
        <v>1</v>
      </c>
      <c r="AC1369" s="22"/>
      <c r="AD1369" s="22">
        <f>N1369</f>
        <v>680</v>
      </c>
      <c r="AE1369" s="22"/>
      <c r="AF1369" s="22">
        <f t="shared" si="533"/>
        <v>680</v>
      </c>
      <c r="AG1369" s="20"/>
      <c r="AH1369" s="22"/>
      <c r="AI1369" s="22"/>
      <c r="AJ1369" s="22">
        <f t="shared" ref="AJ1369:AJ1372" si="534">N1369</f>
        <v>680</v>
      </c>
      <c r="AK1369" s="22">
        <f>IF(O1369="(传统)XDSL",VLOOKUP(S1369,[2]直销续费率明细!C:I,7,FALSE)*1,IF(O1369="GPON+XDSL",VLOOKUP(S1369,[2]直销续费率明细!C:I,7,FALSE)*1,VLOOKUP(S1369,[2]直销续费率明细!C:I,5,FALSE)*1))</f>
        <v>0</v>
      </c>
      <c r="AL1369" s="22" t="s">
        <v>1300</v>
      </c>
      <c r="AM1369" s="22"/>
      <c r="AN1369" s="22"/>
      <c r="AO1369" s="22" t="s">
        <v>2196</v>
      </c>
      <c r="AP1369" s="22" t="s">
        <v>2202</v>
      </c>
      <c r="AS1369" s="20">
        <f>IF(Y1369&gt;=10,VLOOKUP(U1369,[2]提成计算!B:T,19,FALSE),VLOOKUP(U1369,[2]提成计算!B:T,18,FALSE))</f>
        <v>7.0000000000000007E-2</v>
      </c>
      <c r="AT1369" s="20">
        <f t="shared" ref="AT1369" si="535">IF(AD1369*AS1369&gt;0,AD1369*AS1369,AE1369*AS1369)</f>
        <v>47.6</v>
      </c>
      <c r="AU1369" s="20">
        <f t="shared" ref="AU1369" si="536">IF(AND(AK1369&lt;0,AK1369+AT1369&lt;0),-AT1369,AK1369)</f>
        <v>0</v>
      </c>
    </row>
    <row r="1370" spans="1:47" x14ac:dyDescent="0.15">
      <c r="A1370" s="21" t="s">
        <v>1273</v>
      </c>
      <c r="B1370" s="20" t="s">
        <v>918</v>
      </c>
      <c r="C1370" s="20" t="s">
        <v>919</v>
      </c>
      <c r="D1370" s="20" t="s">
        <v>941</v>
      </c>
      <c r="E1370" s="20" t="s">
        <v>942</v>
      </c>
      <c r="F1370" s="20" t="s">
        <v>1250</v>
      </c>
      <c r="G1370" s="20" t="s">
        <v>2357</v>
      </c>
      <c r="H1370" s="20"/>
      <c r="I1370" s="20">
        <v>13532730591</v>
      </c>
      <c r="J1370" s="20" t="s">
        <v>924</v>
      </c>
      <c r="K1370" s="20" t="s">
        <v>166</v>
      </c>
      <c r="L1370" s="20" t="s">
        <v>1299</v>
      </c>
      <c r="M1370" s="20">
        <v>888</v>
      </c>
      <c r="N1370" s="20">
        <v>888</v>
      </c>
      <c r="O1370" s="20" t="s">
        <v>927</v>
      </c>
      <c r="P1370" s="20" t="s">
        <v>50</v>
      </c>
      <c r="Q1370" s="28"/>
      <c r="R1370" s="21" t="s">
        <v>99</v>
      </c>
      <c r="S1370" s="25" t="s">
        <v>945</v>
      </c>
      <c r="T1370" s="21" t="s">
        <v>2204</v>
      </c>
      <c r="U1370" s="21"/>
      <c r="V1370" s="46">
        <v>1</v>
      </c>
      <c r="W1370" s="26">
        <f t="shared" si="531"/>
        <v>1</v>
      </c>
      <c r="Y1370" s="21">
        <v>12</v>
      </c>
      <c r="Z1370" s="22">
        <f t="shared" si="511"/>
        <v>888</v>
      </c>
      <c r="AA1370" s="20" t="s">
        <v>2195</v>
      </c>
      <c r="AB1370" s="22"/>
      <c r="AC1370" s="22">
        <v>1</v>
      </c>
      <c r="AD1370" s="22"/>
      <c r="AE1370" s="22">
        <f>N1370</f>
        <v>888</v>
      </c>
      <c r="AF1370" s="22">
        <f t="shared" si="533"/>
        <v>888</v>
      </c>
      <c r="AG1370" s="20"/>
      <c r="AH1370" s="22"/>
      <c r="AI1370" s="22"/>
      <c r="AJ1370" s="22">
        <f t="shared" si="534"/>
        <v>888</v>
      </c>
      <c r="AK1370" s="22">
        <f>IF(O1370="(传统)XDSL",VLOOKUP(S1370,[1]续费率明细!C:I,7,FALSE)*1,IF(O1370="GPON+XDSL",VLOOKUP(S1370,[1]续费率明细!C:I,7,FALSE)*1,VLOOKUP(S1370,[1]续费率明细!C:I,5,FALSE)*1))</f>
        <v>15</v>
      </c>
      <c r="AL1370" s="22" t="s">
        <v>1309</v>
      </c>
      <c r="AM1370" s="22"/>
      <c r="AN1370" s="22"/>
      <c r="AO1370" s="22" t="s">
        <v>2196</v>
      </c>
      <c r="AP1370" s="22" t="s">
        <v>1301</v>
      </c>
      <c r="AS1370" s="20"/>
      <c r="AT1370" s="20"/>
      <c r="AU1370" s="20"/>
    </row>
    <row r="1371" spans="1:47" x14ac:dyDescent="0.15">
      <c r="A1371" s="21" t="s">
        <v>1273</v>
      </c>
      <c r="B1371" s="20" t="s">
        <v>918</v>
      </c>
      <c r="C1371" s="20" t="s">
        <v>919</v>
      </c>
      <c r="D1371" s="20" t="s">
        <v>936</v>
      </c>
      <c r="E1371" s="20" t="s">
        <v>963</v>
      </c>
      <c r="F1371" s="20" t="s">
        <v>1250</v>
      </c>
      <c r="G1371" s="20" t="s">
        <v>2358</v>
      </c>
      <c r="H1371" s="20"/>
      <c r="I1371" s="20">
        <v>13713115805</v>
      </c>
      <c r="J1371" s="20" t="s">
        <v>924</v>
      </c>
      <c r="K1371" s="20" t="s">
        <v>1895</v>
      </c>
      <c r="L1371" s="20" t="s">
        <v>1918</v>
      </c>
      <c r="M1371" s="20">
        <v>680</v>
      </c>
      <c r="N1371" s="20">
        <v>680</v>
      </c>
      <c r="O1371" s="20" t="s">
        <v>927</v>
      </c>
      <c r="P1371" s="20" t="s">
        <v>50</v>
      </c>
      <c r="Q1371" s="28"/>
      <c r="R1371" s="21" t="s">
        <v>60</v>
      </c>
      <c r="S1371" s="25" t="s">
        <v>1331</v>
      </c>
      <c r="T1371" s="21" t="s">
        <v>2204</v>
      </c>
      <c r="U1371" s="21"/>
      <c r="V1371" s="46">
        <v>1</v>
      </c>
      <c r="W1371" s="26">
        <f t="shared" si="531"/>
        <v>1</v>
      </c>
      <c r="Y1371" s="21">
        <v>4</v>
      </c>
      <c r="Z1371" s="22">
        <f t="shared" si="511"/>
        <v>680</v>
      </c>
      <c r="AA1371" s="20" t="s">
        <v>2195</v>
      </c>
      <c r="AB1371" s="22">
        <v>1</v>
      </c>
      <c r="AC1371" s="22"/>
      <c r="AD1371" s="22">
        <f>N1371</f>
        <v>680</v>
      </c>
      <c r="AE1371" s="22"/>
      <c r="AF1371" s="22">
        <f t="shared" si="533"/>
        <v>680</v>
      </c>
      <c r="AG1371" s="20"/>
      <c r="AH1371" s="22"/>
      <c r="AI1371" s="22"/>
      <c r="AJ1371" s="22">
        <f t="shared" si="534"/>
        <v>680</v>
      </c>
      <c r="AK1371" s="22">
        <f>IF(O1371="(传统)XDSL",VLOOKUP(S1371,[1]续费率明细!C:I,7,FALSE)*1,IF(O1371="GPON+XDSL",VLOOKUP(S1371,[1]续费率明细!C:I,7,FALSE)*1,VLOOKUP(S1371,[1]续费率明细!C:I,5,FALSE)*1))</f>
        <v>0</v>
      </c>
      <c r="AL1371" s="22" t="s">
        <v>1309</v>
      </c>
      <c r="AM1371" s="22"/>
      <c r="AN1371" s="22"/>
      <c r="AO1371" s="22" t="s">
        <v>2216</v>
      </c>
      <c r="AP1371" s="22" t="s">
        <v>2261</v>
      </c>
      <c r="AS1371" s="20"/>
      <c r="AT1371" s="20"/>
      <c r="AU1371" s="20"/>
    </row>
    <row r="1372" spans="1:47" x14ac:dyDescent="0.15">
      <c r="A1372" s="21" t="s">
        <v>1273</v>
      </c>
      <c r="B1372" s="20" t="s">
        <v>918</v>
      </c>
      <c r="C1372" s="20" t="s">
        <v>919</v>
      </c>
      <c r="D1372" s="20" t="s">
        <v>936</v>
      </c>
      <c r="E1372" s="20" t="s">
        <v>937</v>
      </c>
      <c r="F1372" s="20" t="s">
        <v>1250</v>
      </c>
      <c r="G1372" s="20" t="s">
        <v>2359</v>
      </c>
      <c r="H1372" s="20"/>
      <c r="I1372" s="20">
        <v>13414383157</v>
      </c>
      <c r="J1372" s="20" t="s">
        <v>924</v>
      </c>
      <c r="K1372" s="20" t="s">
        <v>365</v>
      </c>
      <c r="L1372" s="20" t="s">
        <v>1299</v>
      </c>
      <c r="M1372" s="20">
        <v>888</v>
      </c>
      <c r="N1372" s="20">
        <v>888</v>
      </c>
      <c r="O1372" s="20" t="s">
        <v>927</v>
      </c>
      <c r="P1372" s="20" t="s">
        <v>50</v>
      </c>
      <c r="Q1372" s="28"/>
      <c r="R1372" s="21" t="s">
        <v>60</v>
      </c>
      <c r="S1372" s="25" t="s">
        <v>962</v>
      </c>
      <c r="T1372" s="21" t="s">
        <v>53</v>
      </c>
      <c r="U1372" s="21" t="s">
        <v>366</v>
      </c>
      <c r="V1372" s="46">
        <v>1</v>
      </c>
      <c r="W1372" s="26">
        <f t="shared" si="531"/>
        <v>1</v>
      </c>
      <c r="Y1372" s="21">
        <v>12</v>
      </c>
      <c r="Z1372" s="22">
        <f t="shared" si="511"/>
        <v>888</v>
      </c>
      <c r="AA1372" s="20" t="s">
        <v>2218</v>
      </c>
      <c r="AB1372" s="22"/>
      <c r="AC1372" s="22">
        <v>1</v>
      </c>
      <c r="AD1372" s="22"/>
      <c r="AE1372" s="22">
        <f t="shared" ref="AE1372:AE1373" si="537">N1372</f>
        <v>888</v>
      </c>
      <c r="AF1372" s="22">
        <f t="shared" si="533"/>
        <v>888</v>
      </c>
      <c r="AG1372" s="20"/>
      <c r="AH1372" s="22"/>
      <c r="AI1372" s="22"/>
      <c r="AJ1372" s="22">
        <f t="shared" si="534"/>
        <v>888</v>
      </c>
      <c r="AK1372" s="22">
        <f>IF(O1372="(传统)XDSL",VLOOKUP(S1372,[2]直销续费率明细!C:I,7,FALSE)*1,IF(O1372="GPON+XDSL",VLOOKUP(S1372,[2]直销续费率明细!C:I,7,FALSE)*1,VLOOKUP(S1372,[2]直销续费率明细!C:I,5,FALSE)*1))</f>
        <v>-40</v>
      </c>
      <c r="AL1372" s="22" t="s">
        <v>1309</v>
      </c>
      <c r="AM1372" s="22"/>
      <c r="AN1372" s="22"/>
      <c r="AO1372" s="22" t="s">
        <v>2196</v>
      </c>
      <c r="AP1372" s="22" t="s">
        <v>1301</v>
      </c>
      <c r="AS1372" s="20">
        <f>IF(Y1372&gt;=10,VLOOKUP(U1372,[2]提成计算!B:T,19,FALSE),VLOOKUP(U1372,[2]提成计算!B:T,18,FALSE))</f>
        <v>0.09</v>
      </c>
      <c r="AT1372" s="20">
        <f t="shared" ref="AT1372" si="538">IF(AD1372*AS1372&gt;0,AD1372*AS1372,AE1372*AS1372)</f>
        <v>79.92</v>
      </c>
      <c r="AU1372" s="20">
        <f t="shared" ref="AU1372" si="539">IF(AND(AK1372&lt;0,AK1372+AT1372&lt;0),-AT1372,AK1372)</f>
        <v>-40</v>
      </c>
    </row>
    <row r="1373" spans="1:47" x14ac:dyDescent="0.15">
      <c r="A1373" s="21" t="s">
        <v>1273</v>
      </c>
      <c r="B1373" s="20" t="s">
        <v>918</v>
      </c>
      <c r="C1373" s="20" t="s">
        <v>919</v>
      </c>
      <c r="D1373" s="20" t="s">
        <v>928</v>
      </c>
      <c r="E1373" s="20" t="s">
        <v>929</v>
      </c>
      <c r="F1373" s="20" t="s">
        <v>1250</v>
      </c>
      <c r="G1373" s="20" t="s">
        <v>2360</v>
      </c>
      <c r="H1373" s="20"/>
      <c r="I1373" s="20">
        <v>13812398676</v>
      </c>
      <c r="J1373" s="20" t="s">
        <v>1268</v>
      </c>
      <c r="K1373" s="20" t="s">
        <v>954</v>
      </c>
      <c r="L1373" s="20" t="s">
        <v>1358</v>
      </c>
      <c r="M1373" s="20">
        <v>1088</v>
      </c>
      <c r="N1373" s="20">
        <v>1088</v>
      </c>
      <c r="O1373" s="20" t="s">
        <v>927</v>
      </c>
      <c r="P1373" s="20" t="s">
        <v>50</v>
      </c>
      <c r="Q1373" s="28"/>
      <c r="R1373" s="21" t="s">
        <v>84</v>
      </c>
      <c r="S1373" s="21"/>
      <c r="T1373" s="21" t="s">
        <v>53</v>
      </c>
      <c r="U1373" s="21" t="s">
        <v>957</v>
      </c>
      <c r="V1373" s="46">
        <v>1</v>
      </c>
      <c r="W1373" s="26">
        <f t="shared" si="531"/>
        <v>1</v>
      </c>
      <c r="X1373" s="26">
        <f t="shared" si="532"/>
        <v>1</v>
      </c>
      <c r="Y1373" s="21">
        <v>10</v>
      </c>
      <c r="Z1373" s="22">
        <f t="shared" si="511"/>
        <v>1088</v>
      </c>
      <c r="AA1373" s="20" t="s">
        <v>2195</v>
      </c>
      <c r="AB1373" s="22"/>
      <c r="AC1373" s="22">
        <v>1</v>
      </c>
      <c r="AD1373" s="22"/>
      <c r="AE1373" s="22">
        <f t="shared" si="537"/>
        <v>1088</v>
      </c>
      <c r="AF1373" s="22">
        <f t="shared" si="533"/>
        <v>1088</v>
      </c>
      <c r="AG1373" s="20">
        <f>N1373</f>
        <v>1088</v>
      </c>
      <c r="AH1373" s="20"/>
      <c r="AI1373" s="20"/>
      <c r="AJ1373" s="22"/>
      <c r="AK1373" s="22"/>
      <c r="AM1373" s="22"/>
      <c r="AN1373" s="22"/>
      <c r="AO1373" s="22" t="s">
        <v>2196</v>
      </c>
      <c r="AP1373" s="22" t="s">
        <v>1301</v>
      </c>
      <c r="AS1373" s="20"/>
      <c r="AT1373" s="20"/>
      <c r="AU1373" s="20"/>
    </row>
    <row r="1374" spans="1:47" x14ac:dyDescent="0.15">
      <c r="A1374" s="21" t="s">
        <v>1273</v>
      </c>
      <c r="B1374" s="20" t="s">
        <v>918</v>
      </c>
      <c r="C1374" s="20" t="s">
        <v>919</v>
      </c>
      <c r="D1374" s="20" t="s">
        <v>973</v>
      </c>
      <c r="E1374" s="20" t="s">
        <v>1932</v>
      </c>
      <c r="F1374" s="20" t="s">
        <v>1250</v>
      </c>
      <c r="G1374" s="20" t="s">
        <v>2361</v>
      </c>
      <c r="H1374" s="20"/>
      <c r="I1374" s="20">
        <v>13712756422</v>
      </c>
      <c r="J1374" s="20" t="s">
        <v>924</v>
      </c>
      <c r="K1374" s="20" t="s">
        <v>2021</v>
      </c>
      <c r="L1374" s="20" t="s">
        <v>1918</v>
      </c>
      <c r="M1374" s="20">
        <v>680</v>
      </c>
      <c r="N1374" s="20">
        <v>680</v>
      </c>
      <c r="O1374" s="20" t="s">
        <v>1262</v>
      </c>
      <c r="P1374" s="20" t="s">
        <v>50</v>
      </c>
      <c r="Q1374" s="28"/>
      <c r="R1374" s="21" t="s">
        <v>249</v>
      </c>
      <c r="S1374" s="25" t="s">
        <v>976</v>
      </c>
      <c r="T1374" s="21" t="s">
        <v>53</v>
      </c>
      <c r="U1374" s="21" t="s">
        <v>424</v>
      </c>
      <c r="V1374" s="46">
        <v>1</v>
      </c>
      <c r="W1374" s="26">
        <f t="shared" si="531"/>
        <v>1</v>
      </c>
      <c r="Y1374" s="21">
        <v>4</v>
      </c>
      <c r="Z1374" s="22">
        <f t="shared" si="511"/>
        <v>680</v>
      </c>
      <c r="AA1374" s="20" t="s">
        <v>2195</v>
      </c>
      <c r="AB1374" s="22">
        <v>1</v>
      </c>
      <c r="AC1374" s="22"/>
      <c r="AD1374" s="22">
        <f t="shared" ref="AD1374:AD1375" si="540">N1374</f>
        <v>680</v>
      </c>
      <c r="AE1374" s="22"/>
      <c r="AF1374" s="22">
        <f t="shared" si="533"/>
        <v>680</v>
      </c>
      <c r="AG1374" s="20"/>
      <c r="AH1374" s="22"/>
      <c r="AI1374" s="22"/>
      <c r="AJ1374" s="22">
        <f t="shared" ref="AJ1374:AJ1375" si="541">N1374</f>
        <v>680</v>
      </c>
      <c r="AK1374" s="22">
        <f>IF(O1374="(传统)XDSL",VLOOKUP(S1374,[2]直销续费率明细!C:I,7,FALSE)*1,IF(O1374="GPON+XDSL",VLOOKUP(S1374,[2]直销续费率明细!C:I,7,FALSE)*1,VLOOKUP(S1374,[2]直销续费率明细!C:I,5,FALSE)*1))</f>
        <v>25</v>
      </c>
      <c r="AL1374" s="22" t="s">
        <v>1300</v>
      </c>
      <c r="AM1374" s="22"/>
      <c r="AN1374" s="22"/>
      <c r="AO1374" s="22" t="s">
        <v>2196</v>
      </c>
      <c r="AP1374" s="22" t="s">
        <v>2202</v>
      </c>
      <c r="AS1374" s="20">
        <f>IF(Y1374&gt;=10,VLOOKUP(U1374,[2]提成计算!B:T,19,FALSE),VLOOKUP(U1374,[2]提成计算!B:T,18,FALSE))</f>
        <v>0.06</v>
      </c>
      <c r="AT1374" s="20">
        <f t="shared" ref="AT1374:AT1375" si="542">IF(AD1374*AS1374&gt;0,AD1374*AS1374,AE1374*AS1374)</f>
        <v>40.799999999999997</v>
      </c>
      <c r="AU1374" s="20">
        <f t="shared" ref="AU1374:AU1375" si="543">IF(AND(AK1374&lt;0,AK1374+AT1374&lt;0),-AT1374,AK1374)</f>
        <v>25</v>
      </c>
    </row>
    <row r="1375" spans="1:47" x14ac:dyDescent="0.15">
      <c r="A1375" s="21" t="s">
        <v>1273</v>
      </c>
      <c r="B1375" s="20" t="s">
        <v>918</v>
      </c>
      <c r="C1375" s="20" t="s">
        <v>919</v>
      </c>
      <c r="D1375" s="20" t="s">
        <v>920</v>
      </c>
      <c r="E1375" s="20" t="s">
        <v>921</v>
      </c>
      <c r="F1375" s="20" t="s">
        <v>1250</v>
      </c>
      <c r="G1375" s="20" t="s">
        <v>2362</v>
      </c>
      <c r="H1375" s="20"/>
      <c r="I1375" s="20">
        <v>13532980365</v>
      </c>
      <c r="J1375" s="20" t="s">
        <v>924</v>
      </c>
      <c r="K1375" s="20" t="s">
        <v>443</v>
      </c>
      <c r="L1375" s="20" t="s">
        <v>1918</v>
      </c>
      <c r="M1375" s="20">
        <v>680</v>
      </c>
      <c r="N1375" s="20">
        <v>680</v>
      </c>
      <c r="O1375" s="20" t="s">
        <v>1262</v>
      </c>
      <c r="P1375" s="20" t="s">
        <v>50</v>
      </c>
      <c r="Q1375" s="28"/>
      <c r="R1375" s="21" t="s">
        <v>161</v>
      </c>
      <c r="S1375" s="25" t="s">
        <v>1325</v>
      </c>
      <c r="T1375" s="21" t="s">
        <v>53</v>
      </c>
      <c r="U1375" s="21" t="s">
        <v>444</v>
      </c>
      <c r="V1375" s="46">
        <v>1</v>
      </c>
      <c r="W1375" s="26">
        <f t="shared" si="531"/>
        <v>1</v>
      </c>
      <c r="Y1375" s="21">
        <v>4</v>
      </c>
      <c r="Z1375" s="22">
        <f t="shared" si="511"/>
        <v>680</v>
      </c>
      <c r="AA1375" s="20" t="s">
        <v>2195</v>
      </c>
      <c r="AB1375" s="22">
        <v>1</v>
      </c>
      <c r="AC1375" s="22"/>
      <c r="AD1375" s="22">
        <f t="shared" si="540"/>
        <v>680</v>
      </c>
      <c r="AE1375" s="22"/>
      <c r="AF1375" s="22">
        <f t="shared" si="533"/>
        <v>680</v>
      </c>
      <c r="AG1375" s="20"/>
      <c r="AH1375" s="22"/>
      <c r="AI1375" s="22"/>
      <c r="AJ1375" s="22">
        <f t="shared" si="541"/>
        <v>680</v>
      </c>
      <c r="AK1375" s="22">
        <f>IF(O1375="(传统)XDSL",VLOOKUP(S1375,[2]直销续费率明细!C:I,7,FALSE)*1,IF(O1375="GPON+XDSL",VLOOKUP(S1375,[2]直销续费率明细!C:I,7,FALSE)*1,VLOOKUP(S1375,[2]直销续费率明细!C:I,5,FALSE)*1))</f>
        <v>25</v>
      </c>
      <c r="AL1375" s="22" t="s">
        <v>1309</v>
      </c>
      <c r="AM1375" s="22"/>
      <c r="AN1375" s="22"/>
      <c r="AO1375" s="22" t="s">
        <v>2196</v>
      </c>
      <c r="AP1375" s="22" t="s">
        <v>2202</v>
      </c>
      <c r="AS1375" s="20">
        <f>IF(Y1375&gt;=10,VLOOKUP(U1375,[2]提成计算!B:T,19,FALSE),VLOOKUP(U1375,[2]提成计算!B:T,18,FALSE))</f>
        <v>7.0000000000000007E-2</v>
      </c>
      <c r="AT1375" s="20">
        <f t="shared" si="542"/>
        <v>47.6</v>
      </c>
      <c r="AU1375" s="20">
        <f t="shared" si="543"/>
        <v>25</v>
      </c>
    </row>
    <row r="1376" spans="1:47" x14ac:dyDescent="0.15">
      <c r="A1376" s="21" t="s">
        <v>1273</v>
      </c>
      <c r="B1376" s="20" t="s">
        <v>918</v>
      </c>
      <c r="C1376" s="20" t="s">
        <v>919</v>
      </c>
      <c r="D1376" s="20" t="s">
        <v>928</v>
      </c>
      <c r="E1376" s="20" t="s">
        <v>929</v>
      </c>
      <c r="F1376" s="20" t="s">
        <v>1250</v>
      </c>
      <c r="G1376" s="20" t="s">
        <v>2363</v>
      </c>
      <c r="H1376" s="20"/>
      <c r="I1376" s="20">
        <v>13713062064</v>
      </c>
      <c r="J1376" s="20" t="s">
        <v>1268</v>
      </c>
      <c r="K1376" s="20" t="s">
        <v>1890</v>
      </c>
      <c r="L1376" s="20" t="s">
        <v>1358</v>
      </c>
      <c r="M1376" s="20">
        <v>1088</v>
      </c>
      <c r="N1376" s="20">
        <v>1088</v>
      </c>
      <c r="O1376" s="20" t="s">
        <v>927</v>
      </c>
      <c r="P1376" s="20" t="s">
        <v>50</v>
      </c>
      <c r="Q1376" s="28"/>
      <c r="R1376" s="21" t="s">
        <v>84</v>
      </c>
      <c r="S1376" s="21"/>
      <c r="T1376" s="21" t="s">
        <v>53</v>
      </c>
      <c r="U1376" s="21" t="s">
        <v>1892</v>
      </c>
      <c r="V1376" s="46">
        <v>1</v>
      </c>
      <c r="W1376" s="26">
        <f t="shared" si="531"/>
        <v>1</v>
      </c>
      <c r="X1376" s="26">
        <f t="shared" si="532"/>
        <v>1</v>
      </c>
      <c r="Y1376" s="21">
        <v>10</v>
      </c>
      <c r="Z1376" s="22">
        <f t="shared" si="511"/>
        <v>1088</v>
      </c>
      <c r="AA1376" s="20" t="s">
        <v>2195</v>
      </c>
      <c r="AB1376" s="22"/>
      <c r="AC1376" s="22">
        <v>1</v>
      </c>
      <c r="AD1376" s="22"/>
      <c r="AE1376" s="22">
        <f>N1376</f>
        <v>1088</v>
      </c>
      <c r="AF1376" s="22">
        <f t="shared" si="533"/>
        <v>1088</v>
      </c>
      <c r="AG1376" s="20">
        <f>N1376</f>
        <v>1088</v>
      </c>
      <c r="AH1376" s="20"/>
      <c r="AI1376" s="20"/>
      <c r="AJ1376" s="22"/>
      <c r="AK1376" s="22"/>
      <c r="AM1376" s="22"/>
      <c r="AN1376" s="22"/>
      <c r="AO1376" s="22" t="s">
        <v>2196</v>
      </c>
      <c r="AP1376" s="22" t="s">
        <v>1301</v>
      </c>
      <c r="AS1376" s="20"/>
      <c r="AT1376" s="20"/>
      <c r="AU1376" s="20"/>
    </row>
    <row r="1377" spans="1:47" x14ac:dyDescent="0.15">
      <c r="A1377" s="21" t="s">
        <v>1273</v>
      </c>
      <c r="B1377" s="20" t="s">
        <v>918</v>
      </c>
      <c r="C1377" s="20" t="s">
        <v>919</v>
      </c>
      <c r="D1377" s="20" t="s">
        <v>936</v>
      </c>
      <c r="E1377" s="20" t="s">
        <v>937</v>
      </c>
      <c r="F1377" s="20" t="s">
        <v>1250</v>
      </c>
      <c r="G1377" s="20" t="s">
        <v>2364</v>
      </c>
      <c r="H1377" s="20"/>
      <c r="I1377" s="20">
        <v>13713441326</v>
      </c>
      <c r="J1377" s="20" t="s">
        <v>924</v>
      </c>
      <c r="K1377" s="20" t="s">
        <v>1950</v>
      </c>
      <c r="L1377" s="20" t="s">
        <v>2365</v>
      </c>
      <c r="M1377" s="20">
        <v>600</v>
      </c>
      <c r="N1377" s="20">
        <v>600</v>
      </c>
      <c r="O1377" s="20" t="s">
        <v>1262</v>
      </c>
      <c r="P1377" s="20" t="s">
        <v>50</v>
      </c>
      <c r="Q1377" s="28"/>
      <c r="R1377" s="21" t="s">
        <v>60</v>
      </c>
      <c r="S1377" s="25" t="s">
        <v>960</v>
      </c>
      <c r="T1377" s="21" t="s">
        <v>53</v>
      </c>
      <c r="U1377" s="21" t="s">
        <v>1922</v>
      </c>
      <c r="V1377" s="46">
        <v>1</v>
      </c>
      <c r="W1377" s="26">
        <f t="shared" si="531"/>
        <v>1</v>
      </c>
      <c r="Y1377" s="21">
        <v>2</v>
      </c>
      <c r="Z1377" s="22">
        <f t="shared" si="511"/>
        <v>600</v>
      </c>
      <c r="AA1377" s="20" t="s">
        <v>2195</v>
      </c>
      <c r="AB1377" s="22">
        <v>1</v>
      </c>
      <c r="AC1377" s="22"/>
      <c r="AD1377" s="22">
        <f t="shared" ref="AD1377:AD1378" si="544">N1377</f>
        <v>600</v>
      </c>
      <c r="AE1377" s="22"/>
      <c r="AF1377" s="22">
        <f t="shared" si="533"/>
        <v>600</v>
      </c>
      <c r="AG1377" s="20"/>
      <c r="AH1377" s="22"/>
      <c r="AI1377" s="22"/>
      <c r="AJ1377" s="22">
        <f>N1377</f>
        <v>600</v>
      </c>
      <c r="AK1377" s="22">
        <f>IF(O1377="(传统)XDSL",VLOOKUP(S1377,[2]直销续费率明细!C:I,7,FALSE)*1,IF(O1377="GPON+XDSL",VLOOKUP(S1377,[2]直销续费率明细!C:I,7,FALSE)*1,VLOOKUP(S1377,[2]直销续费率明细!C:I,5,FALSE)*1))</f>
        <v>-40</v>
      </c>
      <c r="AL1377" s="22" t="s">
        <v>1309</v>
      </c>
      <c r="AM1377" s="22"/>
      <c r="AN1377" s="22"/>
      <c r="AO1377" s="22" t="s">
        <v>2196</v>
      </c>
      <c r="AP1377" s="22" t="s">
        <v>1301</v>
      </c>
      <c r="AS1377" s="20">
        <f>IF(Y1377&gt;=10,VLOOKUP(U1377,[2]提成计算!B:T,19,FALSE),VLOOKUP(U1377,[2]提成计算!B:T,18,FALSE))</f>
        <v>0.06</v>
      </c>
      <c r="AT1377" s="20">
        <f t="shared" ref="AT1377" si="545">IF(AD1377*AS1377&gt;0,AD1377*AS1377,AE1377*AS1377)</f>
        <v>36</v>
      </c>
      <c r="AU1377" s="20">
        <f t="shared" ref="AU1377" si="546">IF(AND(AK1377&lt;0,AK1377+AT1377&lt;0),-AT1377,AK1377)</f>
        <v>-36</v>
      </c>
    </row>
    <row r="1378" spans="1:47" x14ac:dyDescent="0.15">
      <c r="A1378" s="21" t="s">
        <v>1273</v>
      </c>
      <c r="B1378" s="20" t="s">
        <v>918</v>
      </c>
      <c r="C1378" s="20" t="s">
        <v>919</v>
      </c>
      <c r="D1378" s="20" t="s">
        <v>941</v>
      </c>
      <c r="E1378" s="20" t="s">
        <v>942</v>
      </c>
      <c r="F1378" s="20" t="s">
        <v>1250</v>
      </c>
      <c r="G1378" s="20" t="s">
        <v>2366</v>
      </c>
      <c r="H1378" s="20"/>
      <c r="I1378" s="20">
        <v>13642810619</v>
      </c>
      <c r="J1378" s="20" t="s">
        <v>2340</v>
      </c>
      <c r="K1378" s="20" t="s">
        <v>1577</v>
      </c>
      <c r="L1378" s="20" t="s">
        <v>1914</v>
      </c>
      <c r="M1378" s="20">
        <v>828</v>
      </c>
      <c r="N1378" s="20">
        <v>828</v>
      </c>
      <c r="O1378" s="20" t="s">
        <v>927</v>
      </c>
      <c r="P1378" s="20" t="s">
        <v>50</v>
      </c>
      <c r="Q1378" s="28" t="s">
        <v>2340</v>
      </c>
      <c r="R1378" s="21" t="s">
        <v>99</v>
      </c>
      <c r="S1378" s="21"/>
      <c r="T1378" s="21" t="s">
        <v>53</v>
      </c>
      <c r="U1378" s="21" t="s">
        <v>1740</v>
      </c>
      <c r="V1378" s="46">
        <v>1</v>
      </c>
      <c r="W1378" s="26">
        <f t="shared" si="531"/>
        <v>1</v>
      </c>
      <c r="X1378" s="26">
        <f t="shared" si="532"/>
        <v>1</v>
      </c>
      <c r="Y1378" s="21">
        <v>4</v>
      </c>
      <c r="Z1378" s="22">
        <f t="shared" si="511"/>
        <v>828</v>
      </c>
      <c r="AA1378" s="20" t="s">
        <v>2195</v>
      </c>
      <c r="AB1378" s="22">
        <v>1</v>
      </c>
      <c r="AC1378" s="22"/>
      <c r="AD1378" s="22">
        <f t="shared" si="544"/>
        <v>828</v>
      </c>
      <c r="AE1378" s="22"/>
      <c r="AF1378" s="22">
        <f t="shared" si="533"/>
        <v>828</v>
      </c>
      <c r="AG1378" s="20">
        <f>N1378</f>
        <v>828</v>
      </c>
      <c r="AH1378" s="20" t="str">
        <f>VLOOKUP(U1378,[1]提成计算!B:I,8,FALSE)</f>
        <v>否</v>
      </c>
      <c r="AI1378" s="20"/>
      <c r="AJ1378" s="22"/>
      <c r="AK1378" s="22"/>
      <c r="AM1378" s="22"/>
      <c r="AN1378" s="22"/>
      <c r="AO1378" s="22" t="s">
        <v>2196</v>
      </c>
      <c r="AP1378" s="22" t="s">
        <v>1301</v>
      </c>
      <c r="AS1378" s="20"/>
      <c r="AT1378" s="20"/>
      <c r="AU1378" s="20"/>
    </row>
    <row r="1379" spans="1:47" x14ac:dyDescent="0.15">
      <c r="A1379" s="21" t="s">
        <v>1273</v>
      </c>
      <c r="B1379" s="20" t="s">
        <v>918</v>
      </c>
      <c r="C1379" s="20" t="s">
        <v>919</v>
      </c>
      <c r="D1379" s="20" t="s">
        <v>936</v>
      </c>
      <c r="E1379" s="20" t="s">
        <v>963</v>
      </c>
      <c r="F1379" s="20" t="s">
        <v>1250</v>
      </c>
      <c r="G1379" s="20" t="s">
        <v>2367</v>
      </c>
      <c r="H1379" s="20"/>
      <c r="I1379" s="20">
        <v>15015104589</v>
      </c>
      <c r="J1379" s="20" t="s">
        <v>924</v>
      </c>
      <c r="K1379" s="20" t="s">
        <v>1950</v>
      </c>
      <c r="L1379" s="20" t="s">
        <v>1299</v>
      </c>
      <c r="M1379" s="20">
        <v>888</v>
      </c>
      <c r="N1379" s="20">
        <v>888</v>
      </c>
      <c r="O1379" s="20" t="s">
        <v>927</v>
      </c>
      <c r="P1379" s="20" t="s">
        <v>50</v>
      </c>
      <c r="Q1379" s="28"/>
      <c r="R1379" s="21" t="s">
        <v>60</v>
      </c>
      <c r="S1379" s="25" t="s">
        <v>1331</v>
      </c>
      <c r="T1379" s="21" t="s">
        <v>53</v>
      </c>
      <c r="U1379" s="21" t="s">
        <v>1922</v>
      </c>
      <c r="V1379" s="46">
        <v>1</v>
      </c>
      <c r="W1379" s="26">
        <f t="shared" si="531"/>
        <v>1</v>
      </c>
      <c r="Y1379" s="21">
        <v>12</v>
      </c>
      <c r="Z1379" s="22">
        <f t="shared" si="511"/>
        <v>888</v>
      </c>
      <c r="AA1379" s="20" t="s">
        <v>2195</v>
      </c>
      <c r="AB1379" s="22"/>
      <c r="AC1379" s="22">
        <v>1</v>
      </c>
      <c r="AD1379" s="22"/>
      <c r="AE1379" s="22">
        <f>N1379</f>
        <v>888</v>
      </c>
      <c r="AF1379" s="22">
        <f t="shared" si="533"/>
        <v>888</v>
      </c>
      <c r="AG1379" s="20"/>
      <c r="AH1379" s="22"/>
      <c r="AI1379" s="22"/>
      <c r="AJ1379" s="22">
        <f t="shared" ref="AJ1379:AJ1382" si="547">N1379</f>
        <v>888</v>
      </c>
      <c r="AK1379" s="22">
        <f>IF(O1379="(传统)XDSL",VLOOKUP(S1379,[2]直销续费率明细!C:I,7,FALSE)*1,IF(O1379="GPON+XDSL",VLOOKUP(S1379,[2]直销续费率明细!C:I,7,FALSE)*1,VLOOKUP(S1379,[2]直销续费率明细!C:I,5,FALSE)*1))</f>
        <v>25</v>
      </c>
      <c r="AL1379" s="22" t="s">
        <v>1309</v>
      </c>
      <c r="AM1379" s="22"/>
      <c r="AN1379" s="22"/>
      <c r="AO1379" s="22" t="s">
        <v>2196</v>
      </c>
      <c r="AP1379" s="22" t="s">
        <v>1301</v>
      </c>
      <c r="AS1379" s="20">
        <f>IF(Y1379&gt;=10,VLOOKUP(U1379,[2]提成计算!B:T,19,FALSE),VLOOKUP(U1379,[2]提成计算!B:T,18,FALSE))</f>
        <v>0.09</v>
      </c>
      <c r="AT1379" s="20">
        <f t="shared" ref="AT1379:AT1381" si="548">IF(AD1379*AS1379&gt;0,AD1379*AS1379,AE1379*AS1379)</f>
        <v>79.92</v>
      </c>
      <c r="AU1379" s="20">
        <f t="shared" ref="AU1379:AU1381" si="549">IF(AND(AK1379&lt;0,AK1379+AT1379&lt;0),-AT1379,AK1379)</f>
        <v>25</v>
      </c>
    </row>
    <row r="1380" spans="1:47" x14ac:dyDescent="0.15">
      <c r="A1380" s="21" t="s">
        <v>1273</v>
      </c>
      <c r="B1380" s="20" t="s">
        <v>918</v>
      </c>
      <c r="C1380" s="20" t="s">
        <v>919</v>
      </c>
      <c r="D1380" s="20" t="s">
        <v>973</v>
      </c>
      <c r="E1380" s="20" t="s">
        <v>1932</v>
      </c>
      <c r="F1380" s="20" t="s">
        <v>1250</v>
      </c>
      <c r="G1380" s="20" t="s">
        <v>2368</v>
      </c>
      <c r="H1380" s="20"/>
      <c r="I1380" s="20">
        <v>13427895549</v>
      </c>
      <c r="J1380" s="20" t="s">
        <v>924</v>
      </c>
      <c r="K1380" s="20" t="s">
        <v>521</v>
      </c>
      <c r="L1380" s="20" t="s">
        <v>1918</v>
      </c>
      <c r="M1380" s="20">
        <v>680</v>
      </c>
      <c r="N1380" s="20">
        <v>680</v>
      </c>
      <c r="O1380" s="20" t="s">
        <v>1262</v>
      </c>
      <c r="P1380" s="20" t="s">
        <v>50</v>
      </c>
      <c r="Q1380" s="28"/>
      <c r="R1380" s="21" t="s">
        <v>249</v>
      </c>
      <c r="S1380" s="25" t="s">
        <v>976</v>
      </c>
      <c r="T1380" s="21" t="s">
        <v>53</v>
      </c>
      <c r="U1380" s="21" t="s">
        <v>522</v>
      </c>
      <c r="V1380" s="46">
        <v>1</v>
      </c>
      <c r="W1380" s="26">
        <f t="shared" si="531"/>
        <v>1</v>
      </c>
      <c r="Y1380" s="21">
        <v>4</v>
      </c>
      <c r="Z1380" s="22">
        <f t="shared" si="511"/>
        <v>680</v>
      </c>
      <c r="AA1380" s="20" t="s">
        <v>2195</v>
      </c>
      <c r="AB1380" s="22">
        <v>1</v>
      </c>
      <c r="AC1380" s="22"/>
      <c r="AD1380" s="22">
        <f>N1380</f>
        <v>680</v>
      </c>
      <c r="AE1380" s="22"/>
      <c r="AF1380" s="22">
        <f t="shared" si="533"/>
        <v>680</v>
      </c>
      <c r="AG1380" s="20"/>
      <c r="AH1380" s="22"/>
      <c r="AI1380" s="22"/>
      <c r="AJ1380" s="22">
        <f t="shared" si="547"/>
        <v>680</v>
      </c>
      <c r="AK1380" s="22">
        <f>IF(O1380="(传统)XDSL",VLOOKUP(S1380,[2]直销续费率明细!C:I,7,FALSE)*1,IF(O1380="GPON+XDSL",VLOOKUP(S1380,[2]直销续费率明细!C:I,7,FALSE)*1,VLOOKUP(S1380,[2]直销续费率明细!C:I,5,FALSE)*1))</f>
        <v>25</v>
      </c>
      <c r="AL1380" s="22" t="s">
        <v>1309</v>
      </c>
      <c r="AM1380" s="22"/>
      <c r="AN1380" s="22"/>
      <c r="AO1380" s="22" t="s">
        <v>2196</v>
      </c>
      <c r="AP1380" s="22" t="s">
        <v>2202</v>
      </c>
      <c r="AS1380" s="20">
        <f>IF(Y1380&gt;=10,VLOOKUP(U1380,[2]提成计算!B:T,19,FALSE),VLOOKUP(U1380,[2]提成计算!B:T,18,FALSE))</f>
        <v>0.06</v>
      </c>
      <c r="AT1380" s="20">
        <f t="shared" si="548"/>
        <v>40.799999999999997</v>
      </c>
      <c r="AU1380" s="20">
        <f t="shared" si="549"/>
        <v>25</v>
      </c>
    </row>
    <row r="1381" spans="1:47" x14ac:dyDescent="0.15">
      <c r="A1381" s="21" t="s">
        <v>1273</v>
      </c>
      <c r="B1381" s="20" t="s">
        <v>918</v>
      </c>
      <c r="C1381" s="20" t="s">
        <v>919</v>
      </c>
      <c r="D1381" s="20" t="s">
        <v>936</v>
      </c>
      <c r="E1381" s="20" t="s">
        <v>937</v>
      </c>
      <c r="F1381" s="20" t="s">
        <v>1250</v>
      </c>
      <c r="G1381" s="20" t="s">
        <v>2369</v>
      </c>
      <c r="H1381" s="20"/>
      <c r="I1381" s="20">
        <v>13878601575</v>
      </c>
      <c r="J1381" s="20" t="s">
        <v>924</v>
      </c>
      <c r="K1381" s="20" t="s">
        <v>481</v>
      </c>
      <c r="L1381" s="20" t="s">
        <v>1299</v>
      </c>
      <c r="M1381" s="20">
        <v>888</v>
      </c>
      <c r="N1381" s="20">
        <v>888</v>
      </c>
      <c r="O1381" s="20" t="s">
        <v>927</v>
      </c>
      <c r="P1381" s="20" t="s">
        <v>50</v>
      </c>
      <c r="Q1381" s="28"/>
      <c r="R1381" s="21" t="s">
        <v>60</v>
      </c>
      <c r="S1381" s="25" t="s">
        <v>960</v>
      </c>
      <c r="T1381" s="21" t="s">
        <v>53</v>
      </c>
      <c r="U1381" s="21" t="s">
        <v>482</v>
      </c>
      <c r="V1381" s="46">
        <v>1</v>
      </c>
      <c r="W1381" s="26">
        <f t="shared" si="531"/>
        <v>1</v>
      </c>
      <c r="Y1381" s="21">
        <v>12</v>
      </c>
      <c r="Z1381" s="22">
        <f t="shared" si="511"/>
        <v>888</v>
      </c>
      <c r="AA1381" s="20" t="s">
        <v>2195</v>
      </c>
      <c r="AB1381" s="22"/>
      <c r="AC1381" s="22">
        <v>1</v>
      </c>
      <c r="AD1381" s="22"/>
      <c r="AE1381" s="22">
        <f t="shared" ref="AE1381:AE1384" si="550">N1381</f>
        <v>888</v>
      </c>
      <c r="AF1381" s="22">
        <f t="shared" si="533"/>
        <v>888</v>
      </c>
      <c r="AG1381" s="20"/>
      <c r="AH1381" s="22"/>
      <c r="AI1381" s="22"/>
      <c r="AJ1381" s="22">
        <f t="shared" si="547"/>
        <v>888</v>
      </c>
      <c r="AK1381" s="22">
        <f>IF(O1381="(传统)XDSL",VLOOKUP(S1381,[2]直销续费率明细!C:I,7,FALSE)*1,IF(O1381="GPON+XDSL",VLOOKUP(S1381,[2]直销续费率明细!C:I,7,FALSE)*1,VLOOKUP(S1381,[2]直销续费率明细!C:I,5,FALSE)*1))</f>
        <v>-40</v>
      </c>
      <c r="AL1381" s="22" t="s">
        <v>1300</v>
      </c>
      <c r="AM1381" s="22"/>
      <c r="AN1381" s="22"/>
      <c r="AO1381" s="22" t="s">
        <v>2196</v>
      </c>
      <c r="AP1381" s="22" t="s">
        <v>1301</v>
      </c>
      <c r="AS1381" s="20">
        <f>IF(Y1381&gt;=10,VLOOKUP(U1381,[2]提成计算!B:T,19,FALSE),VLOOKUP(U1381,[2]提成计算!B:T,18,FALSE))</f>
        <v>0.09</v>
      </c>
      <c r="AT1381" s="20">
        <f t="shared" si="548"/>
        <v>79.92</v>
      </c>
      <c r="AU1381" s="20">
        <f t="shared" si="549"/>
        <v>-40</v>
      </c>
    </row>
    <row r="1382" spans="1:47" x14ac:dyDescent="0.15">
      <c r="A1382" s="21" t="s">
        <v>1273</v>
      </c>
      <c r="B1382" s="20" t="s">
        <v>918</v>
      </c>
      <c r="C1382" s="20" t="s">
        <v>919</v>
      </c>
      <c r="D1382" s="20" t="s">
        <v>941</v>
      </c>
      <c r="E1382" s="20" t="s">
        <v>942</v>
      </c>
      <c r="F1382" s="20" t="s">
        <v>1250</v>
      </c>
      <c r="G1382" s="20" t="s">
        <v>2370</v>
      </c>
      <c r="H1382" s="20"/>
      <c r="I1382" s="20">
        <v>13431484825</v>
      </c>
      <c r="J1382" s="20" t="s">
        <v>924</v>
      </c>
      <c r="K1382" s="20" t="s">
        <v>166</v>
      </c>
      <c r="L1382" s="20" t="s">
        <v>2137</v>
      </c>
      <c r="M1382" s="20">
        <v>1408</v>
      </c>
      <c r="N1382" s="20">
        <v>1408</v>
      </c>
      <c r="O1382" s="20" t="s">
        <v>1262</v>
      </c>
      <c r="P1382" s="20" t="s">
        <v>50</v>
      </c>
      <c r="Q1382" s="28"/>
      <c r="R1382" s="21" t="s">
        <v>99</v>
      </c>
      <c r="S1382" s="25" t="s">
        <v>945</v>
      </c>
      <c r="T1382" s="21" t="s">
        <v>2204</v>
      </c>
      <c r="U1382" s="21"/>
      <c r="V1382" s="46">
        <v>1</v>
      </c>
      <c r="W1382" s="26">
        <f t="shared" si="531"/>
        <v>1</v>
      </c>
      <c r="Y1382" s="21">
        <v>12</v>
      </c>
      <c r="Z1382" s="22">
        <f t="shared" si="511"/>
        <v>1408</v>
      </c>
      <c r="AA1382" s="20" t="s">
        <v>2195</v>
      </c>
      <c r="AB1382" s="22"/>
      <c r="AC1382" s="22">
        <v>1</v>
      </c>
      <c r="AD1382" s="22"/>
      <c r="AE1382" s="22">
        <f t="shared" si="550"/>
        <v>1408</v>
      </c>
      <c r="AF1382" s="22">
        <f t="shared" si="533"/>
        <v>1408</v>
      </c>
      <c r="AG1382" s="20"/>
      <c r="AH1382" s="22"/>
      <c r="AI1382" s="22"/>
      <c r="AJ1382" s="22">
        <f t="shared" si="547"/>
        <v>1408</v>
      </c>
      <c r="AK1382" s="22">
        <f>IF(O1382="(传统)XDSL",VLOOKUP(S1382,[1]续费率明细!C:I,7,FALSE)*1,IF(O1382="GPON+XDSL",VLOOKUP(S1382,[1]续费率明细!C:I,7,FALSE)*1,VLOOKUP(S1382,[1]续费率明细!C:I,5,FALSE)*1))</f>
        <v>25</v>
      </c>
      <c r="AL1382" s="22" t="s">
        <v>1309</v>
      </c>
      <c r="AM1382" s="22"/>
      <c r="AN1382" s="22"/>
      <c r="AO1382" s="22" t="s">
        <v>2196</v>
      </c>
      <c r="AP1382" s="22" t="s">
        <v>1301</v>
      </c>
      <c r="AS1382" s="20"/>
      <c r="AT1382" s="20"/>
      <c r="AU1382" s="20"/>
    </row>
    <row r="1383" spans="1:47" x14ac:dyDescent="0.15">
      <c r="A1383" s="21" t="s">
        <v>1273</v>
      </c>
      <c r="B1383" s="20" t="s">
        <v>918</v>
      </c>
      <c r="C1383" s="20" t="s">
        <v>919</v>
      </c>
      <c r="D1383" s="20" t="s">
        <v>941</v>
      </c>
      <c r="E1383" s="20" t="s">
        <v>1487</v>
      </c>
      <c r="F1383" s="20" t="s">
        <v>1250</v>
      </c>
      <c r="G1383" s="20" t="s">
        <v>2371</v>
      </c>
      <c r="H1383" s="20"/>
      <c r="I1383" s="20">
        <v>15015171517</v>
      </c>
      <c r="J1383" s="20" t="s">
        <v>1268</v>
      </c>
      <c r="K1383" s="20" t="s">
        <v>1260</v>
      </c>
      <c r="L1383" s="20" t="s">
        <v>1358</v>
      </c>
      <c r="M1383" s="20">
        <v>1088</v>
      </c>
      <c r="N1383" s="20">
        <v>1088</v>
      </c>
      <c r="O1383" s="20" t="s">
        <v>927</v>
      </c>
      <c r="P1383" s="20" t="s">
        <v>50</v>
      </c>
      <c r="Q1383" s="28"/>
      <c r="R1383" s="21" t="s">
        <v>99</v>
      </c>
      <c r="S1383" s="21"/>
      <c r="T1383" s="21" t="s">
        <v>53</v>
      </c>
      <c r="U1383" s="21" t="s">
        <v>1903</v>
      </c>
      <c r="V1383" s="46">
        <v>1</v>
      </c>
      <c r="W1383" s="26">
        <f t="shared" si="531"/>
        <v>1</v>
      </c>
      <c r="X1383" s="26">
        <f t="shared" si="532"/>
        <v>1</v>
      </c>
      <c r="Y1383" s="21">
        <v>10</v>
      </c>
      <c r="Z1383" s="22">
        <f t="shared" si="511"/>
        <v>1088</v>
      </c>
      <c r="AA1383" s="20" t="s">
        <v>2195</v>
      </c>
      <c r="AB1383" s="22"/>
      <c r="AC1383" s="22">
        <v>1</v>
      </c>
      <c r="AD1383" s="22"/>
      <c r="AE1383" s="22">
        <f t="shared" si="550"/>
        <v>1088</v>
      </c>
      <c r="AF1383" s="22">
        <f t="shared" si="533"/>
        <v>1088</v>
      </c>
      <c r="AG1383" s="20">
        <f>N1383</f>
        <v>1088</v>
      </c>
      <c r="AH1383" s="20" t="str">
        <f>VLOOKUP(U1383,[1]提成计算!B:I,8,FALSE)</f>
        <v xml:space="preserve"> </v>
      </c>
      <c r="AI1383" s="20"/>
      <c r="AJ1383" s="22"/>
      <c r="AK1383" s="22"/>
      <c r="AM1383" s="22"/>
      <c r="AN1383" s="22"/>
      <c r="AO1383" s="22" t="s">
        <v>2196</v>
      </c>
      <c r="AP1383" s="22" t="s">
        <v>1301</v>
      </c>
      <c r="AS1383" s="20"/>
      <c r="AT1383" s="20"/>
      <c r="AU1383" s="20"/>
    </row>
    <row r="1384" spans="1:47" x14ac:dyDescent="0.15">
      <c r="A1384" s="21" t="s">
        <v>1273</v>
      </c>
      <c r="B1384" s="20" t="s">
        <v>918</v>
      </c>
      <c r="C1384" s="20" t="s">
        <v>919</v>
      </c>
      <c r="D1384" s="20" t="s">
        <v>941</v>
      </c>
      <c r="E1384" s="20" t="s">
        <v>2005</v>
      </c>
      <c r="F1384" s="20" t="s">
        <v>1250</v>
      </c>
      <c r="G1384" s="20" t="s">
        <v>2372</v>
      </c>
      <c r="H1384" s="20"/>
      <c r="I1384" s="20">
        <v>13549478333</v>
      </c>
      <c r="J1384" s="20" t="s">
        <v>924</v>
      </c>
      <c r="K1384" s="20" t="s">
        <v>2373</v>
      </c>
      <c r="L1384" s="20" t="s">
        <v>1376</v>
      </c>
      <c r="M1384" s="20">
        <v>1088</v>
      </c>
      <c r="N1384" s="20">
        <v>1088</v>
      </c>
      <c r="O1384" s="20" t="s">
        <v>927</v>
      </c>
      <c r="P1384" s="20" t="s">
        <v>50</v>
      </c>
      <c r="Q1384" s="28"/>
      <c r="R1384" s="21" t="s">
        <v>99</v>
      </c>
      <c r="S1384" s="25" t="s">
        <v>945</v>
      </c>
      <c r="T1384" s="21" t="s">
        <v>2198</v>
      </c>
      <c r="U1384" s="21" t="s">
        <v>200</v>
      </c>
      <c r="V1384" s="46">
        <v>1</v>
      </c>
      <c r="W1384" s="26">
        <f t="shared" si="531"/>
        <v>1</v>
      </c>
      <c r="Y1384" s="21">
        <v>10</v>
      </c>
      <c r="Z1384" s="22">
        <f t="shared" si="511"/>
        <v>1088</v>
      </c>
      <c r="AA1384" s="20" t="s">
        <v>2195</v>
      </c>
      <c r="AB1384" s="22"/>
      <c r="AC1384" s="22">
        <v>1</v>
      </c>
      <c r="AD1384" s="22"/>
      <c r="AE1384" s="22">
        <f t="shared" si="550"/>
        <v>1088</v>
      </c>
      <c r="AF1384" s="22">
        <f t="shared" si="533"/>
        <v>1088</v>
      </c>
      <c r="AG1384" s="20"/>
      <c r="AH1384" s="22"/>
      <c r="AI1384" s="22"/>
      <c r="AJ1384" s="22">
        <f t="shared" ref="AJ1384:AJ1386" si="551">N1384</f>
        <v>1088</v>
      </c>
      <c r="AK1384" s="22">
        <f>IF(O1384="(传统)XDSL",VLOOKUP(S1384,[2]直销续费率明细!C:I,7,FALSE)*1,IF(O1384="GPON+XDSL",VLOOKUP(S1384,[2]直销续费率明细!C:I,7,FALSE)*1,VLOOKUP(S1384,[2]直销续费率明细!C:I,5,FALSE)*1))</f>
        <v>25</v>
      </c>
      <c r="AL1384" s="22" t="s">
        <v>1300</v>
      </c>
      <c r="AM1384" s="22"/>
      <c r="AN1384" s="22"/>
      <c r="AO1384" s="22" t="s">
        <v>2216</v>
      </c>
      <c r="AP1384" s="22" t="s">
        <v>1301</v>
      </c>
      <c r="AS1384" s="20">
        <f>IF(Y1384&gt;=10,VLOOKUP(U1384,[2]提成计算!B:T,19,FALSE),VLOOKUP(U1384,[2]提成计算!B:T,18,FALSE))</f>
        <v>0.09</v>
      </c>
      <c r="AT1384" s="20">
        <f t="shared" ref="AT1384:AT1385" si="552">IF(AD1384*AS1384&gt;0,AD1384*AS1384,AE1384*AS1384)</f>
        <v>97.92</v>
      </c>
      <c r="AU1384" s="20">
        <f t="shared" ref="AU1384:AU1385" si="553">IF(AND(AK1384&lt;0,AK1384+AT1384&lt;0),-AT1384,AK1384)</f>
        <v>25</v>
      </c>
    </row>
    <row r="1385" spans="1:47" x14ac:dyDescent="0.15">
      <c r="A1385" s="21" t="s">
        <v>1273</v>
      </c>
      <c r="B1385" s="20" t="s">
        <v>918</v>
      </c>
      <c r="C1385" s="20" t="s">
        <v>919</v>
      </c>
      <c r="D1385" s="20" t="s">
        <v>928</v>
      </c>
      <c r="E1385" s="20" t="s">
        <v>1986</v>
      </c>
      <c r="F1385" s="20" t="s">
        <v>1250</v>
      </c>
      <c r="G1385" s="20" t="s">
        <v>2374</v>
      </c>
      <c r="H1385" s="20"/>
      <c r="I1385" s="20">
        <v>13717308756</v>
      </c>
      <c r="J1385" s="20" t="s">
        <v>924</v>
      </c>
      <c r="K1385" s="20" t="s">
        <v>1291</v>
      </c>
      <c r="L1385" s="20" t="s">
        <v>1918</v>
      </c>
      <c r="M1385" s="20">
        <v>680</v>
      </c>
      <c r="N1385" s="20">
        <v>680</v>
      </c>
      <c r="O1385" s="20" t="s">
        <v>1262</v>
      </c>
      <c r="P1385" s="20" t="s">
        <v>50</v>
      </c>
      <c r="Q1385" s="28"/>
      <c r="R1385" s="21" t="s">
        <v>84</v>
      </c>
      <c r="S1385" s="25" t="s">
        <v>956</v>
      </c>
      <c r="T1385" s="21" t="s">
        <v>53</v>
      </c>
      <c r="U1385" s="21" t="s">
        <v>1292</v>
      </c>
      <c r="V1385" s="46">
        <v>1</v>
      </c>
      <c r="W1385" s="26">
        <f t="shared" si="531"/>
        <v>1</v>
      </c>
      <c r="Y1385" s="21">
        <v>4</v>
      </c>
      <c r="Z1385" s="22">
        <f t="shared" si="511"/>
        <v>680</v>
      </c>
      <c r="AA1385" s="20" t="s">
        <v>2218</v>
      </c>
      <c r="AB1385" s="22">
        <v>1</v>
      </c>
      <c r="AC1385" s="22"/>
      <c r="AD1385" s="22">
        <f>N1385</f>
        <v>680</v>
      </c>
      <c r="AE1385" s="22"/>
      <c r="AF1385" s="22">
        <f t="shared" si="533"/>
        <v>680</v>
      </c>
      <c r="AG1385" s="20"/>
      <c r="AH1385" s="22"/>
      <c r="AI1385" s="22"/>
      <c r="AJ1385" s="22">
        <f t="shared" si="551"/>
        <v>680</v>
      </c>
      <c r="AK1385" s="22">
        <f>IF(O1385="(传统)XDSL",VLOOKUP(S1385,[2]直销续费率明细!C:I,7,FALSE)*1,IF(O1385="GPON+XDSL",VLOOKUP(S1385,[2]直销续费率明细!C:I,7,FALSE)*1,VLOOKUP(S1385,[2]直销续费率明细!C:I,5,FALSE)*1))</f>
        <v>15</v>
      </c>
      <c r="AL1385" s="22" t="s">
        <v>1309</v>
      </c>
      <c r="AM1385" s="22"/>
      <c r="AN1385" s="22"/>
      <c r="AO1385" s="22" t="s">
        <v>2196</v>
      </c>
      <c r="AP1385" s="22" t="s">
        <v>2202</v>
      </c>
      <c r="AS1385" s="20">
        <f>IF(Y1385&gt;=10,VLOOKUP(U1385,[2]提成计算!B:T,19,FALSE),VLOOKUP(U1385,[2]提成计算!B:T,18,FALSE))</f>
        <v>0.06</v>
      </c>
      <c r="AT1385" s="20">
        <f t="shared" si="552"/>
        <v>40.799999999999997</v>
      </c>
      <c r="AU1385" s="20">
        <f t="shared" si="553"/>
        <v>15</v>
      </c>
    </row>
    <row r="1386" spans="1:47" x14ac:dyDescent="0.15">
      <c r="A1386" s="21" t="s">
        <v>1273</v>
      </c>
      <c r="B1386" s="20" t="s">
        <v>918</v>
      </c>
      <c r="C1386" s="20" t="s">
        <v>919</v>
      </c>
      <c r="D1386" s="20" t="s">
        <v>941</v>
      </c>
      <c r="E1386" s="20" t="s">
        <v>942</v>
      </c>
      <c r="F1386" s="20" t="s">
        <v>1250</v>
      </c>
      <c r="G1386" s="20" t="s">
        <v>2375</v>
      </c>
      <c r="H1386" s="20"/>
      <c r="I1386" s="20">
        <v>13868571110</v>
      </c>
      <c r="J1386" s="20" t="s">
        <v>924</v>
      </c>
      <c r="K1386" s="20" t="s">
        <v>166</v>
      </c>
      <c r="L1386" s="20" t="s">
        <v>2133</v>
      </c>
      <c r="M1386" s="20">
        <v>1998</v>
      </c>
      <c r="N1386" s="20">
        <v>1998</v>
      </c>
      <c r="O1386" s="20" t="s">
        <v>1262</v>
      </c>
      <c r="P1386" s="20" t="s">
        <v>50</v>
      </c>
      <c r="Q1386" s="28"/>
      <c r="R1386" s="21" t="s">
        <v>99</v>
      </c>
      <c r="S1386" s="25" t="s">
        <v>945</v>
      </c>
      <c r="T1386" s="21" t="s">
        <v>2204</v>
      </c>
      <c r="U1386" s="21"/>
      <c r="V1386" s="46">
        <v>1</v>
      </c>
      <c r="W1386" s="26">
        <f t="shared" si="531"/>
        <v>1</v>
      </c>
      <c r="Y1386" s="21">
        <v>10</v>
      </c>
      <c r="Z1386" s="22">
        <f t="shared" si="511"/>
        <v>1998</v>
      </c>
      <c r="AA1386" s="20" t="s">
        <v>2195</v>
      </c>
      <c r="AB1386" s="22"/>
      <c r="AC1386" s="22">
        <v>1</v>
      </c>
      <c r="AD1386" s="22"/>
      <c r="AE1386" s="22">
        <f t="shared" ref="AE1386:AE1389" si="554">N1386</f>
        <v>1998</v>
      </c>
      <c r="AF1386" s="22">
        <f t="shared" si="533"/>
        <v>1998</v>
      </c>
      <c r="AG1386" s="20"/>
      <c r="AH1386" s="22"/>
      <c r="AI1386" s="22"/>
      <c r="AJ1386" s="22">
        <f t="shared" si="551"/>
        <v>1998</v>
      </c>
      <c r="AK1386" s="22">
        <f>IF(O1386="(传统)XDSL",VLOOKUP(S1386,[1]续费率明细!C:I,7,FALSE)*1,IF(O1386="GPON+XDSL",VLOOKUP(S1386,[1]续费率明细!C:I,7,FALSE)*1,VLOOKUP(S1386,[1]续费率明细!C:I,5,FALSE)*1))</f>
        <v>25</v>
      </c>
      <c r="AL1386" s="22" t="s">
        <v>1300</v>
      </c>
      <c r="AM1386" s="22"/>
      <c r="AN1386" s="22"/>
      <c r="AO1386" s="22" t="s">
        <v>2196</v>
      </c>
      <c r="AP1386" s="22" t="s">
        <v>1301</v>
      </c>
      <c r="AS1386" s="20"/>
      <c r="AT1386" s="20"/>
      <c r="AU1386" s="20"/>
    </row>
    <row r="1387" spans="1:47" x14ac:dyDescent="0.15">
      <c r="A1387" s="21" t="s">
        <v>1273</v>
      </c>
      <c r="B1387" s="20" t="s">
        <v>918</v>
      </c>
      <c r="C1387" s="20" t="s">
        <v>919</v>
      </c>
      <c r="D1387" s="20" t="s">
        <v>928</v>
      </c>
      <c r="E1387" s="20" t="s">
        <v>969</v>
      </c>
      <c r="F1387" s="20" t="s">
        <v>1250</v>
      </c>
      <c r="G1387" s="20" t="s">
        <v>2376</v>
      </c>
      <c r="H1387" s="20"/>
      <c r="I1387" s="20">
        <v>13751458666</v>
      </c>
      <c r="J1387" s="20" t="s">
        <v>2340</v>
      </c>
      <c r="K1387" s="20" t="s">
        <v>954</v>
      </c>
      <c r="L1387" s="20" t="s">
        <v>1358</v>
      </c>
      <c r="M1387" s="20">
        <v>1088</v>
      </c>
      <c r="N1387" s="20">
        <v>1088</v>
      </c>
      <c r="O1387" s="20" t="s">
        <v>927</v>
      </c>
      <c r="P1387" s="20" t="s">
        <v>50</v>
      </c>
      <c r="Q1387" s="28" t="s">
        <v>2340</v>
      </c>
      <c r="R1387" s="21" t="s">
        <v>84</v>
      </c>
      <c r="S1387" s="21"/>
      <c r="T1387" s="21" t="s">
        <v>53</v>
      </c>
      <c r="U1387" s="21" t="s">
        <v>957</v>
      </c>
      <c r="V1387" s="46">
        <v>1</v>
      </c>
      <c r="W1387" s="26">
        <f t="shared" si="531"/>
        <v>1</v>
      </c>
      <c r="X1387" s="26">
        <f t="shared" si="532"/>
        <v>1</v>
      </c>
      <c r="Y1387" s="21">
        <v>10</v>
      </c>
      <c r="Z1387" s="22">
        <f t="shared" si="511"/>
        <v>1088</v>
      </c>
      <c r="AA1387" s="20" t="s">
        <v>2195</v>
      </c>
      <c r="AB1387" s="22"/>
      <c r="AC1387" s="22">
        <v>1</v>
      </c>
      <c r="AD1387" s="22"/>
      <c r="AE1387" s="22">
        <f t="shared" si="554"/>
        <v>1088</v>
      </c>
      <c r="AF1387" s="22">
        <f t="shared" si="533"/>
        <v>1088</v>
      </c>
      <c r="AG1387" s="20">
        <f>N1387</f>
        <v>1088</v>
      </c>
      <c r="AH1387" s="20"/>
      <c r="AI1387" s="20"/>
      <c r="AJ1387" s="22"/>
      <c r="AK1387" s="22"/>
      <c r="AM1387" s="22"/>
      <c r="AN1387" s="22"/>
      <c r="AO1387" s="22" t="s">
        <v>2196</v>
      </c>
      <c r="AP1387" s="22" t="s">
        <v>1301</v>
      </c>
      <c r="AS1387" s="20"/>
      <c r="AT1387" s="20"/>
      <c r="AU1387" s="20"/>
    </row>
    <row r="1388" spans="1:47" x14ac:dyDescent="0.15">
      <c r="A1388" s="21" t="s">
        <v>1273</v>
      </c>
      <c r="B1388" s="20" t="s">
        <v>918</v>
      </c>
      <c r="C1388" s="20" t="s">
        <v>919</v>
      </c>
      <c r="D1388" s="20" t="s">
        <v>941</v>
      </c>
      <c r="E1388" s="20" t="s">
        <v>942</v>
      </c>
      <c r="F1388" s="20" t="s">
        <v>1250</v>
      </c>
      <c r="G1388" s="20" t="s">
        <v>2377</v>
      </c>
      <c r="H1388" s="20"/>
      <c r="I1388" s="20">
        <v>15007692196</v>
      </c>
      <c r="J1388" s="20" t="s">
        <v>924</v>
      </c>
      <c r="K1388" s="20" t="s">
        <v>98</v>
      </c>
      <c r="L1388" s="20" t="s">
        <v>1299</v>
      </c>
      <c r="M1388" s="20">
        <v>888</v>
      </c>
      <c r="N1388" s="20">
        <v>888</v>
      </c>
      <c r="O1388" s="20" t="s">
        <v>927</v>
      </c>
      <c r="P1388" s="20" t="s">
        <v>50</v>
      </c>
      <c r="Q1388" s="28"/>
      <c r="R1388" s="21" t="s">
        <v>99</v>
      </c>
      <c r="S1388" s="25" t="s">
        <v>945</v>
      </c>
      <c r="T1388" s="21" t="s">
        <v>53</v>
      </c>
      <c r="U1388" s="21" t="s">
        <v>100</v>
      </c>
      <c r="V1388" s="46">
        <v>1</v>
      </c>
      <c r="W1388" s="26">
        <f t="shared" si="531"/>
        <v>1</v>
      </c>
      <c r="Y1388" s="21">
        <v>12</v>
      </c>
      <c r="Z1388" s="22">
        <f t="shared" si="511"/>
        <v>888</v>
      </c>
      <c r="AA1388" s="20" t="s">
        <v>2195</v>
      </c>
      <c r="AB1388" s="22"/>
      <c r="AC1388" s="22">
        <v>1</v>
      </c>
      <c r="AD1388" s="22"/>
      <c r="AE1388" s="22">
        <f t="shared" si="554"/>
        <v>888</v>
      </c>
      <c r="AF1388" s="22">
        <f t="shared" si="533"/>
        <v>888</v>
      </c>
      <c r="AG1388" s="20"/>
      <c r="AH1388" s="22"/>
      <c r="AI1388" s="22"/>
      <c r="AJ1388" s="22">
        <f t="shared" ref="AJ1388:AJ1391" si="555">N1388</f>
        <v>888</v>
      </c>
      <c r="AK1388" s="22">
        <f>IF(O1388="(传统)XDSL",VLOOKUP(S1388,[2]直销续费率明细!C:I,7,FALSE)*1,IF(O1388="GPON+XDSL",VLOOKUP(S1388,[2]直销续费率明细!C:I,7,FALSE)*1,VLOOKUP(S1388,[2]直销续费率明细!C:I,5,FALSE)*1))</f>
        <v>25</v>
      </c>
      <c r="AL1388" s="22" t="s">
        <v>1309</v>
      </c>
      <c r="AM1388" s="22"/>
      <c r="AN1388" s="22"/>
      <c r="AO1388" s="22" t="s">
        <v>2196</v>
      </c>
      <c r="AP1388" s="22" t="s">
        <v>1301</v>
      </c>
      <c r="AS1388" s="20">
        <f>IF(Y1388&gt;=10,VLOOKUP(U1388,[2]提成计算!B:T,19,FALSE),VLOOKUP(U1388,[2]提成计算!B:T,18,FALSE))</f>
        <v>0.09</v>
      </c>
      <c r="AT1388" s="20">
        <f t="shared" ref="AT1388" si="556">IF(AD1388*AS1388&gt;0,AD1388*AS1388,AE1388*AS1388)</f>
        <v>79.92</v>
      </c>
      <c r="AU1388" s="20">
        <f t="shared" ref="AU1388" si="557">IF(AND(AK1388&lt;0,AK1388+AT1388&lt;0),-AT1388,AK1388)</f>
        <v>25</v>
      </c>
    </row>
    <row r="1389" spans="1:47" x14ac:dyDescent="0.15">
      <c r="A1389" s="21" t="s">
        <v>1273</v>
      </c>
      <c r="B1389" s="20" t="s">
        <v>918</v>
      </c>
      <c r="C1389" s="20" t="s">
        <v>919</v>
      </c>
      <c r="D1389" s="20" t="s">
        <v>941</v>
      </c>
      <c r="E1389" s="20" t="s">
        <v>1487</v>
      </c>
      <c r="F1389" s="20" t="s">
        <v>1250</v>
      </c>
      <c r="G1389" s="20" t="s">
        <v>2378</v>
      </c>
      <c r="H1389" s="20"/>
      <c r="I1389" s="20">
        <v>13926816760</v>
      </c>
      <c r="J1389" s="20" t="s">
        <v>924</v>
      </c>
      <c r="K1389" s="20" t="s">
        <v>174</v>
      </c>
      <c r="L1389" s="20" t="s">
        <v>2133</v>
      </c>
      <c r="M1389" s="20">
        <v>1998</v>
      </c>
      <c r="N1389" s="20">
        <v>1998</v>
      </c>
      <c r="O1389" s="20" t="s">
        <v>927</v>
      </c>
      <c r="P1389" s="20" t="s">
        <v>50</v>
      </c>
      <c r="Q1389" s="28"/>
      <c r="R1389" s="21" t="s">
        <v>99</v>
      </c>
      <c r="S1389" s="25" t="s">
        <v>1341</v>
      </c>
      <c r="T1389" s="21" t="s">
        <v>2204</v>
      </c>
      <c r="U1389" s="21"/>
      <c r="V1389" s="46">
        <v>1</v>
      </c>
      <c r="W1389" s="26">
        <f t="shared" si="531"/>
        <v>1</v>
      </c>
      <c r="Y1389" s="21">
        <v>10</v>
      </c>
      <c r="Z1389" s="22">
        <f t="shared" si="511"/>
        <v>1998</v>
      </c>
      <c r="AA1389" s="20" t="s">
        <v>2195</v>
      </c>
      <c r="AB1389" s="22"/>
      <c r="AC1389" s="22">
        <v>1</v>
      </c>
      <c r="AD1389" s="22"/>
      <c r="AE1389" s="22">
        <f t="shared" si="554"/>
        <v>1998</v>
      </c>
      <c r="AF1389" s="22">
        <f t="shared" si="533"/>
        <v>1998</v>
      </c>
      <c r="AG1389" s="20"/>
      <c r="AH1389" s="22"/>
      <c r="AI1389" s="22"/>
      <c r="AJ1389" s="22">
        <f t="shared" si="555"/>
        <v>1998</v>
      </c>
      <c r="AK1389" s="22">
        <f>IF(O1389="(传统)XDSL",VLOOKUP(S1389,[1]续费率明细!C:I,7,FALSE)*1,IF(O1389="GPON+XDSL",VLOOKUP(S1389,[1]续费率明细!C:I,7,FALSE)*1,VLOOKUP(S1389,[1]续费率明细!C:I,5,FALSE)*1))</f>
        <v>25</v>
      </c>
      <c r="AL1389" s="22" t="s">
        <v>1309</v>
      </c>
      <c r="AM1389" s="22"/>
      <c r="AN1389" s="22"/>
      <c r="AO1389" s="22" t="s">
        <v>2196</v>
      </c>
      <c r="AP1389" s="22" t="s">
        <v>1301</v>
      </c>
      <c r="AS1389" s="20"/>
      <c r="AT1389" s="20"/>
      <c r="AU1389" s="20"/>
    </row>
    <row r="1390" spans="1:47" x14ac:dyDescent="0.15">
      <c r="A1390" s="21" t="s">
        <v>1273</v>
      </c>
      <c r="B1390" s="20" t="s">
        <v>918</v>
      </c>
      <c r="C1390" s="20" t="s">
        <v>919</v>
      </c>
      <c r="D1390" s="20" t="s">
        <v>941</v>
      </c>
      <c r="E1390" s="20" t="s">
        <v>942</v>
      </c>
      <c r="F1390" s="20" t="s">
        <v>1250</v>
      </c>
      <c r="G1390" s="20" t="s">
        <v>2379</v>
      </c>
      <c r="H1390" s="20"/>
      <c r="I1390" s="20">
        <v>15899634249</v>
      </c>
      <c r="J1390" s="20" t="s">
        <v>924</v>
      </c>
      <c r="K1390" s="20" t="s">
        <v>947</v>
      </c>
      <c r="L1390" s="20" t="s">
        <v>2119</v>
      </c>
      <c r="M1390" s="20">
        <v>768</v>
      </c>
      <c r="N1390" s="20">
        <v>768</v>
      </c>
      <c r="O1390" s="20" t="s">
        <v>927</v>
      </c>
      <c r="P1390" s="20" t="s">
        <v>50</v>
      </c>
      <c r="Q1390" s="28"/>
      <c r="R1390" s="22" t="s">
        <v>99</v>
      </c>
      <c r="T1390" s="21" t="s">
        <v>948</v>
      </c>
      <c r="U1390" s="22" t="s">
        <v>99</v>
      </c>
      <c r="V1390" s="46">
        <v>1</v>
      </c>
      <c r="W1390" s="26">
        <f t="shared" si="531"/>
        <v>1</v>
      </c>
      <c r="Y1390" s="21">
        <v>4</v>
      </c>
      <c r="Z1390" s="22">
        <f t="shared" si="511"/>
        <v>768</v>
      </c>
      <c r="AA1390" s="20" t="s">
        <v>2195</v>
      </c>
      <c r="AB1390" s="22">
        <v>1</v>
      </c>
      <c r="AC1390" s="22"/>
      <c r="AD1390" s="22">
        <f>N1390</f>
        <v>768</v>
      </c>
      <c r="AE1390" s="22"/>
      <c r="AF1390" s="22">
        <f t="shared" si="533"/>
        <v>768</v>
      </c>
      <c r="AG1390" s="20"/>
      <c r="AH1390" s="22"/>
      <c r="AI1390" s="22"/>
      <c r="AJ1390" s="22">
        <f t="shared" si="555"/>
        <v>768</v>
      </c>
      <c r="AK1390" s="22">
        <f>IF(O1390="(传统)XDSL",VLOOKUP(U1390,[2]自营续费率!B:G,6,FALSE)*1,IF(O1390="GPON+XDSL",VLOOKUP(U1390,[2]自营续费率!B:G,6,FALSE)*1,VLOOKUP(U1390,[2]自营续费率!B:G,4,FALSE)*1))</f>
        <v>0</v>
      </c>
      <c r="AL1390" s="22" t="s">
        <v>1309</v>
      </c>
      <c r="AM1390" s="22"/>
      <c r="AN1390" s="22"/>
      <c r="AO1390" s="22" t="s">
        <v>2216</v>
      </c>
      <c r="AP1390" s="22" t="s">
        <v>1301</v>
      </c>
      <c r="AS1390" s="20">
        <f>IF(Y1390&gt;=10,VLOOKUP(U1390,[2]自营提成!C:Z,6,FALSE),VLOOKUP(U1390,[2]自营提成!C:Z,5,FALSE))</f>
        <v>7.0000000000000007E-2</v>
      </c>
      <c r="AT1390" s="20">
        <f t="shared" ref="AT1390:AT1391" si="558">IF(AD1390*AS1390&gt;0,AD1390*AS1390,AE1390*AS1390)</f>
        <v>53.760000000000005</v>
      </c>
      <c r="AU1390" s="20">
        <f>IF(AND(AK1390&lt;0,AK1390+AT1390&lt;0),-AT1390,AK1390)</f>
        <v>0</v>
      </c>
    </row>
    <row r="1391" spans="1:47" x14ac:dyDescent="0.15">
      <c r="A1391" s="21" t="s">
        <v>1273</v>
      </c>
      <c r="B1391" s="20" t="s">
        <v>918</v>
      </c>
      <c r="C1391" s="20" t="s">
        <v>919</v>
      </c>
      <c r="D1391" s="20" t="s">
        <v>920</v>
      </c>
      <c r="E1391" s="20" t="s">
        <v>2108</v>
      </c>
      <c r="F1391" s="20" t="s">
        <v>1250</v>
      </c>
      <c r="G1391" s="20" t="s">
        <v>2380</v>
      </c>
      <c r="H1391" s="20"/>
      <c r="I1391" s="20">
        <v>13712027736</v>
      </c>
      <c r="J1391" s="20" t="s">
        <v>924</v>
      </c>
      <c r="K1391" s="20" t="s">
        <v>160</v>
      </c>
      <c r="L1391" s="20" t="s">
        <v>1299</v>
      </c>
      <c r="M1391" s="20">
        <v>888</v>
      </c>
      <c r="N1391" s="20">
        <v>888</v>
      </c>
      <c r="O1391" s="20" t="s">
        <v>927</v>
      </c>
      <c r="P1391" s="20" t="s">
        <v>50</v>
      </c>
      <c r="Q1391" s="28"/>
      <c r="R1391" s="21" t="s">
        <v>161</v>
      </c>
      <c r="S1391" s="25" t="s">
        <v>981</v>
      </c>
      <c r="T1391" s="21" t="s">
        <v>53</v>
      </c>
      <c r="U1391" s="21" t="s">
        <v>162</v>
      </c>
      <c r="V1391" s="46">
        <v>1</v>
      </c>
      <c r="W1391" s="26">
        <f t="shared" si="531"/>
        <v>1</v>
      </c>
      <c r="Y1391" s="21">
        <v>12</v>
      </c>
      <c r="Z1391" s="22">
        <f t="shared" si="511"/>
        <v>888</v>
      </c>
      <c r="AA1391" s="20" t="s">
        <v>2218</v>
      </c>
      <c r="AB1391" s="22"/>
      <c r="AC1391" s="22">
        <v>1</v>
      </c>
      <c r="AD1391" s="22"/>
      <c r="AE1391" s="22">
        <f>N1391</f>
        <v>888</v>
      </c>
      <c r="AF1391" s="22">
        <f t="shared" si="533"/>
        <v>888</v>
      </c>
      <c r="AG1391" s="20"/>
      <c r="AH1391" s="22"/>
      <c r="AI1391" s="22"/>
      <c r="AJ1391" s="22">
        <f t="shared" si="555"/>
        <v>888</v>
      </c>
      <c r="AK1391" s="22">
        <f>IF(O1391="(传统)XDSL",VLOOKUP(S1391,[2]直销续费率明细!C:I,7,FALSE)*1,IF(O1391="GPON+XDSL",VLOOKUP(S1391,[2]直销续费率明细!C:I,7,FALSE)*1,VLOOKUP(S1391,[2]直销续费率明细!C:I,5,FALSE)*1))</f>
        <v>-40</v>
      </c>
      <c r="AL1391" s="22" t="s">
        <v>1309</v>
      </c>
      <c r="AM1391" s="22"/>
      <c r="AN1391" s="22"/>
      <c r="AO1391" s="22" t="s">
        <v>2196</v>
      </c>
      <c r="AP1391" s="22" t="s">
        <v>1301</v>
      </c>
      <c r="AS1391" s="20">
        <f>IF(Y1391&gt;=10,VLOOKUP(U1391,[2]提成计算!B:T,19,FALSE),VLOOKUP(U1391,[2]提成计算!B:T,18,FALSE))</f>
        <v>0.09</v>
      </c>
      <c r="AT1391" s="20">
        <f t="shared" si="558"/>
        <v>79.92</v>
      </c>
      <c r="AU1391" s="20">
        <f t="shared" ref="AU1391" si="559">IF(AND(AK1391&lt;0,AK1391+AT1391&lt;0),-AT1391,AK1391)</f>
        <v>-40</v>
      </c>
    </row>
    <row r="1392" spans="1:47" x14ac:dyDescent="0.15">
      <c r="A1392" s="21" t="s">
        <v>1273</v>
      </c>
      <c r="B1392" s="20" t="s">
        <v>918</v>
      </c>
      <c r="C1392" s="20" t="s">
        <v>919</v>
      </c>
      <c r="D1392" s="20" t="s">
        <v>928</v>
      </c>
      <c r="E1392" s="20" t="s">
        <v>1969</v>
      </c>
      <c r="F1392" s="20" t="s">
        <v>1250</v>
      </c>
      <c r="G1392" s="20" t="s">
        <v>2381</v>
      </c>
      <c r="H1392" s="20"/>
      <c r="I1392" s="20">
        <v>13423251780</v>
      </c>
      <c r="J1392" s="20" t="s">
        <v>2340</v>
      </c>
      <c r="K1392" s="20" t="s">
        <v>954</v>
      </c>
      <c r="L1392" s="20" t="s">
        <v>1914</v>
      </c>
      <c r="M1392" s="20">
        <v>828</v>
      </c>
      <c r="N1392" s="20">
        <v>828</v>
      </c>
      <c r="O1392" s="20" t="s">
        <v>927</v>
      </c>
      <c r="P1392" s="20" t="s">
        <v>50</v>
      </c>
      <c r="Q1392" s="28" t="s">
        <v>2340</v>
      </c>
      <c r="R1392" s="21" t="s">
        <v>84</v>
      </c>
      <c r="S1392" s="21"/>
      <c r="T1392" s="21" t="s">
        <v>53</v>
      </c>
      <c r="U1392" s="21" t="s">
        <v>957</v>
      </c>
      <c r="V1392" s="46">
        <v>1</v>
      </c>
      <c r="W1392" s="26">
        <f t="shared" si="531"/>
        <v>1</v>
      </c>
      <c r="X1392" s="26">
        <f t="shared" si="532"/>
        <v>1</v>
      </c>
      <c r="Y1392" s="21">
        <v>4</v>
      </c>
      <c r="Z1392" s="22">
        <f t="shared" si="511"/>
        <v>828</v>
      </c>
      <c r="AA1392" s="20" t="s">
        <v>2195</v>
      </c>
      <c r="AB1392" s="22">
        <v>1</v>
      </c>
      <c r="AC1392" s="22"/>
      <c r="AD1392" s="22">
        <f>N1392</f>
        <v>828</v>
      </c>
      <c r="AE1392" s="22"/>
      <c r="AF1392" s="22">
        <f t="shared" si="533"/>
        <v>828</v>
      </c>
      <c r="AG1392" s="20">
        <f t="shared" ref="AG1392:AG1393" si="560">N1392</f>
        <v>828</v>
      </c>
      <c r="AH1392" s="20"/>
      <c r="AI1392" s="20"/>
      <c r="AJ1392" s="22"/>
      <c r="AK1392" s="22"/>
      <c r="AM1392" s="22"/>
      <c r="AN1392" s="22"/>
      <c r="AO1392" s="22" t="s">
        <v>2196</v>
      </c>
      <c r="AP1392" s="22" t="s">
        <v>1301</v>
      </c>
      <c r="AS1392" s="20"/>
      <c r="AT1392" s="20"/>
      <c r="AU1392" s="20"/>
    </row>
    <row r="1393" spans="1:47" x14ac:dyDescent="0.15">
      <c r="A1393" s="21" t="s">
        <v>1273</v>
      </c>
      <c r="B1393" s="20" t="s">
        <v>918</v>
      </c>
      <c r="C1393" s="20" t="s">
        <v>919</v>
      </c>
      <c r="D1393" s="20" t="s">
        <v>941</v>
      </c>
      <c r="E1393" s="20" t="s">
        <v>1339</v>
      </c>
      <c r="F1393" s="20" t="s">
        <v>1250</v>
      </c>
      <c r="G1393" s="20" t="s">
        <v>2382</v>
      </c>
      <c r="H1393" s="20"/>
      <c r="I1393" s="20">
        <v>13417986374</v>
      </c>
      <c r="J1393" s="20" t="s">
        <v>1268</v>
      </c>
      <c r="K1393" s="20" t="s">
        <v>1260</v>
      </c>
      <c r="L1393" s="20" t="s">
        <v>1358</v>
      </c>
      <c r="M1393" s="20">
        <v>1088</v>
      </c>
      <c r="N1393" s="20">
        <v>1088</v>
      </c>
      <c r="O1393" s="20" t="s">
        <v>927</v>
      </c>
      <c r="P1393" s="20" t="s">
        <v>50</v>
      </c>
      <c r="Q1393" s="28"/>
      <c r="R1393" s="21" t="s">
        <v>99</v>
      </c>
      <c r="S1393" s="21"/>
      <c r="T1393" s="21" t="s">
        <v>53</v>
      </c>
      <c r="U1393" s="21" t="s">
        <v>1903</v>
      </c>
      <c r="V1393" s="46">
        <v>1</v>
      </c>
      <c r="W1393" s="26">
        <f t="shared" si="531"/>
        <v>1</v>
      </c>
      <c r="X1393" s="26">
        <f t="shared" si="532"/>
        <v>1</v>
      </c>
      <c r="Y1393" s="21">
        <v>10</v>
      </c>
      <c r="Z1393" s="22">
        <f t="shared" si="511"/>
        <v>1088</v>
      </c>
      <c r="AA1393" s="20" t="s">
        <v>2195</v>
      </c>
      <c r="AB1393" s="22"/>
      <c r="AC1393" s="22">
        <v>1</v>
      </c>
      <c r="AD1393" s="22"/>
      <c r="AE1393" s="22">
        <f>N1393</f>
        <v>1088</v>
      </c>
      <c r="AF1393" s="22">
        <f t="shared" si="533"/>
        <v>1088</v>
      </c>
      <c r="AG1393" s="20">
        <f t="shared" si="560"/>
        <v>1088</v>
      </c>
      <c r="AH1393" s="20" t="str">
        <f>VLOOKUP(U1393,[1]提成计算!B:I,8,FALSE)</f>
        <v xml:space="preserve"> </v>
      </c>
      <c r="AI1393" s="20"/>
      <c r="AJ1393" s="22"/>
      <c r="AK1393" s="22"/>
      <c r="AM1393" s="22"/>
      <c r="AN1393" s="22"/>
      <c r="AO1393" s="22" t="s">
        <v>2196</v>
      </c>
      <c r="AP1393" s="22" t="s">
        <v>1301</v>
      </c>
      <c r="AS1393" s="20"/>
      <c r="AT1393" s="20"/>
      <c r="AU1393" s="20"/>
    </row>
    <row r="1394" spans="1:47" x14ac:dyDescent="0.15">
      <c r="A1394" s="21" t="s">
        <v>1273</v>
      </c>
      <c r="B1394" s="20" t="s">
        <v>918</v>
      </c>
      <c r="C1394" s="20" t="s">
        <v>919</v>
      </c>
      <c r="D1394" s="20" t="s">
        <v>920</v>
      </c>
      <c r="E1394" s="20" t="s">
        <v>965</v>
      </c>
      <c r="F1394" s="20" t="s">
        <v>1250</v>
      </c>
      <c r="G1394" s="20" t="s">
        <v>2383</v>
      </c>
      <c r="H1394" s="20"/>
      <c r="I1394" s="20">
        <v>13620065577</v>
      </c>
      <c r="J1394" s="20" t="s">
        <v>924</v>
      </c>
      <c r="K1394" s="20" t="s">
        <v>160</v>
      </c>
      <c r="L1394" s="20" t="s">
        <v>1918</v>
      </c>
      <c r="M1394" s="20">
        <v>680</v>
      </c>
      <c r="N1394" s="20">
        <v>680</v>
      </c>
      <c r="O1394" s="20" t="s">
        <v>1262</v>
      </c>
      <c r="P1394" s="20" t="s">
        <v>50</v>
      </c>
      <c r="Q1394" s="28"/>
      <c r="R1394" s="21" t="s">
        <v>161</v>
      </c>
      <c r="S1394" s="25" t="s">
        <v>2239</v>
      </c>
      <c r="T1394" s="21" t="s">
        <v>53</v>
      </c>
      <c r="U1394" s="21" t="s">
        <v>162</v>
      </c>
      <c r="V1394" s="46">
        <v>1</v>
      </c>
      <c r="W1394" s="26">
        <f t="shared" si="531"/>
        <v>1</v>
      </c>
      <c r="Y1394" s="21">
        <v>4</v>
      </c>
      <c r="Z1394" s="22">
        <f t="shared" si="511"/>
        <v>680</v>
      </c>
      <c r="AA1394" s="20" t="s">
        <v>2195</v>
      </c>
      <c r="AB1394" s="22">
        <v>1</v>
      </c>
      <c r="AC1394" s="22"/>
      <c r="AD1394" s="22">
        <f>N1394</f>
        <v>680</v>
      </c>
      <c r="AE1394" s="22"/>
      <c r="AF1394" s="22">
        <f t="shared" si="533"/>
        <v>680</v>
      </c>
      <c r="AG1394" s="20"/>
      <c r="AH1394" s="22"/>
      <c r="AI1394" s="22"/>
      <c r="AJ1394" s="22">
        <f t="shared" ref="AJ1394:AJ1396" si="561">N1394</f>
        <v>680</v>
      </c>
      <c r="AK1394" s="22">
        <f>IF(O1394="(传统)XDSL",VLOOKUP(S1394,[2]直销续费率明细!C:I,7,FALSE)*1,IF(O1394="GPON+XDSL",VLOOKUP(S1394,[2]直销续费率明细!C:I,7,FALSE)*1,VLOOKUP(S1394,[2]直销续费率明细!C:I,5,FALSE)*1))</f>
        <v>-40</v>
      </c>
      <c r="AL1394" s="22" t="s">
        <v>1309</v>
      </c>
      <c r="AM1394" s="22"/>
      <c r="AN1394" s="22"/>
      <c r="AO1394" s="22" t="s">
        <v>2196</v>
      </c>
      <c r="AP1394" s="22" t="s">
        <v>2202</v>
      </c>
      <c r="AS1394" s="20">
        <f>IF(Y1394&gt;=10,VLOOKUP(U1394,[2]提成计算!B:T,19,FALSE),VLOOKUP(U1394,[2]提成计算!B:T,18,FALSE))</f>
        <v>0.06</v>
      </c>
      <c r="AT1394" s="20">
        <f t="shared" ref="AT1394" si="562">IF(AD1394*AS1394&gt;0,AD1394*AS1394,AE1394*AS1394)</f>
        <v>40.799999999999997</v>
      </c>
      <c r="AU1394" s="20">
        <f t="shared" ref="AU1394" si="563">IF(AND(AK1394&lt;0,AK1394+AT1394&lt;0),-AT1394,AK1394)</f>
        <v>-40</v>
      </c>
    </row>
    <row r="1395" spans="1:47" x14ac:dyDescent="0.15">
      <c r="A1395" s="21" t="s">
        <v>1273</v>
      </c>
      <c r="B1395" s="20" t="s">
        <v>918</v>
      </c>
      <c r="C1395" s="20" t="s">
        <v>919</v>
      </c>
      <c r="D1395" s="20" t="s">
        <v>936</v>
      </c>
      <c r="E1395" s="20" t="s">
        <v>963</v>
      </c>
      <c r="F1395" s="20" t="s">
        <v>1250</v>
      </c>
      <c r="G1395" s="20" t="s">
        <v>2384</v>
      </c>
      <c r="H1395" s="20"/>
      <c r="I1395" s="20">
        <v>13412380480</v>
      </c>
      <c r="J1395" s="20" t="s">
        <v>924</v>
      </c>
      <c r="K1395" s="20" t="s">
        <v>1895</v>
      </c>
      <c r="L1395" s="20" t="s">
        <v>1299</v>
      </c>
      <c r="M1395" s="20">
        <v>888</v>
      </c>
      <c r="N1395" s="20">
        <v>888</v>
      </c>
      <c r="O1395" s="20" t="s">
        <v>927</v>
      </c>
      <c r="P1395" s="20" t="s">
        <v>50</v>
      </c>
      <c r="Q1395" s="28"/>
      <c r="R1395" s="21" t="s">
        <v>60</v>
      </c>
      <c r="S1395" s="25" t="s">
        <v>1331</v>
      </c>
      <c r="T1395" s="21" t="s">
        <v>2204</v>
      </c>
      <c r="U1395" s="21"/>
      <c r="V1395" s="46">
        <v>1</v>
      </c>
      <c r="W1395" s="26">
        <f t="shared" si="531"/>
        <v>1</v>
      </c>
      <c r="Y1395" s="21">
        <v>12</v>
      </c>
      <c r="Z1395" s="22">
        <f t="shared" si="511"/>
        <v>888</v>
      </c>
      <c r="AA1395" s="20" t="s">
        <v>2195</v>
      </c>
      <c r="AB1395" s="22"/>
      <c r="AC1395" s="22">
        <v>1</v>
      </c>
      <c r="AD1395" s="22"/>
      <c r="AE1395" s="22">
        <f t="shared" ref="AE1395:AE1397" si="564">N1395</f>
        <v>888</v>
      </c>
      <c r="AF1395" s="22">
        <f t="shared" si="533"/>
        <v>888</v>
      </c>
      <c r="AG1395" s="20"/>
      <c r="AH1395" s="22"/>
      <c r="AI1395" s="22"/>
      <c r="AJ1395" s="22">
        <f t="shared" si="561"/>
        <v>888</v>
      </c>
      <c r="AK1395" s="22">
        <f>IF(O1395="(传统)XDSL",VLOOKUP(S1395,[1]续费率明细!C:I,7,FALSE)*1,IF(O1395="GPON+XDSL",VLOOKUP(S1395,[1]续费率明细!C:I,7,FALSE)*1,VLOOKUP(S1395,[1]续费率明细!C:I,5,FALSE)*1))</f>
        <v>0</v>
      </c>
      <c r="AL1395" s="22" t="s">
        <v>1309</v>
      </c>
      <c r="AM1395" s="22"/>
      <c r="AN1395" s="22"/>
      <c r="AO1395" s="22" t="s">
        <v>2196</v>
      </c>
      <c r="AP1395" s="22" t="s">
        <v>1301</v>
      </c>
      <c r="AS1395" s="20"/>
      <c r="AT1395" s="20"/>
      <c r="AU1395" s="20"/>
    </row>
    <row r="1396" spans="1:47" x14ac:dyDescent="0.15">
      <c r="A1396" s="21" t="s">
        <v>1273</v>
      </c>
      <c r="B1396" s="20" t="s">
        <v>918</v>
      </c>
      <c r="C1396" s="20" t="s">
        <v>919</v>
      </c>
      <c r="D1396" s="20" t="s">
        <v>941</v>
      </c>
      <c r="E1396" s="20" t="s">
        <v>949</v>
      </c>
      <c r="F1396" s="20" t="s">
        <v>1250</v>
      </c>
      <c r="G1396" s="20" t="s">
        <v>2385</v>
      </c>
      <c r="H1396" s="20"/>
      <c r="I1396" s="20">
        <v>15089465408</v>
      </c>
      <c r="J1396" s="20" t="s">
        <v>924</v>
      </c>
      <c r="K1396" s="20" t="s">
        <v>2176</v>
      </c>
      <c r="L1396" s="20" t="s">
        <v>1299</v>
      </c>
      <c r="M1396" s="20">
        <v>888</v>
      </c>
      <c r="N1396" s="20">
        <v>888</v>
      </c>
      <c r="O1396" s="20" t="s">
        <v>927</v>
      </c>
      <c r="P1396" s="20" t="s">
        <v>50</v>
      </c>
      <c r="Q1396" s="28"/>
      <c r="R1396" s="21" t="s">
        <v>99</v>
      </c>
      <c r="S1396" s="25" t="s">
        <v>951</v>
      </c>
      <c r="T1396" s="21" t="s">
        <v>2198</v>
      </c>
      <c r="U1396" s="21" t="s">
        <v>495</v>
      </c>
      <c r="V1396" s="46">
        <v>1</v>
      </c>
      <c r="W1396" s="26">
        <f t="shared" si="531"/>
        <v>1</v>
      </c>
      <c r="Y1396" s="21">
        <v>12</v>
      </c>
      <c r="Z1396" s="22">
        <f t="shared" si="511"/>
        <v>888</v>
      </c>
      <c r="AA1396" s="20" t="s">
        <v>2195</v>
      </c>
      <c r="AB1396" s="22"/>
      <c r="AC1396" s="22">
        <v>1</v>
      </c>
      <c r="AD1396" s="22"/>
      <c r="AE1396" s="22">
        <f t="shared" si="564"/>
        <v>888</v>
      </c>
      <c r="AF1396" s="22">
        <f t="shared" si="533"/>
        <v>888</v>
      </c>
      <c r="AG1396" s="20"/>
      <c r="AH1396" s="22"/>
      <c r="AI1396" s="22"/>
      <c r="AJ1396" s="22">
        <f t="shared" si="561"/>
        <v>888</v>
      </c>
      <c r="AK1396" s="22">
        <f>IF(O1396="(传统)XDSL",VLOOKUP(S1396,[2]直销续费率明细!C:I,7,FALSE)*1,IF(O1396="GPON+XDSL",VLOOKUP(S1396,[2]直销续费率明细!C:I,7,FALSE)*1,VLOOKUP(S1396,[2]直销续费率明细!C:I,5,FALSE)*1))</f>
        <v>-40</v>
      </c>
      <c r="AL1396" s="22" t="s">
        <v>1309</v>
      </c>
      <c r="AM1396" s="22"/>
      <c r="AN1396" s="22"/>
      <c r="AO1396" s="22" t="s">
        <v>2196</v>
      </c>
      <c r="AP1396" s="22" t="s">
        <v>1301</v>
      </c>
      <c r="AS1396" s="20">
        <f>IF(Y1396&gt;=10,VLOOKUP(U1396,[2]提成计算!B:T,19,FALSE),VLOOKUP(U1396,[2]提成计算!B:T,18,FALSE))</f>
        <v>0.09</v>
      </c>
      <c r="AT1396" s="20">
        <f t="shared" ref="AT1396" si="565">IF(AD1396*AS1396&gt;0,AD1396*AS1396,AE1396*AS1396)</f>
        <v>79.92</v>
      </c>
      <c r="AU1396" s="20">
        <f t="shared" ref="AU1396" si="566">IF(AND(AK1396&lt;0,AK1396+AT1396&lt;0),-AT1396,AK1396)</f>
        <v>-40</v>
      </c>
    </row>
    <row r="1397" spans="1:47" x14ac:dyDescent="0.15">
      <c r="A1397" s="21" t="s">
        <v>1273</v>
      </c>
      <c r="B1397" s="20" t="s">
        <v>918</v>
      </c>
      <c r="C1397" s="20" t="s">
        <v>919</v>
      </c>
      <c r="D1397" s="20" t="s">
        <v>941</v>
      </c>
      <c r="E1397" s="20" t="s">
        <v>942</v>
      </c>
      <c r="F1397" s="20" t="s">
        <v>1250</v>
      </c>
      <c r="G1397" s="20" t="s">
        <v>2386</v>
      </c>
      <c r="H1397" s="20"/>
      <c r="I1397" s="20">
        <v>13433603407</v>
      </c>
      <c r="J1397" s="20" t="s">
        <v>1268</v>
      </c>
      <c r="K1397" s="20" t="s">
        <v>98</v>
      </c>
      <c r="L1397" s="20" t="s">
        <v>1358</v>
      </c>
      <c r="M1397" s="20">
        <v>1088</v>
      </c>
      <c r="N1397" s="20">
        <v>1088</v>
      </c>
      <c r="O1397" s="20" t="s">
        <v>927</v>
      </c>
      <c r="P1397" s="20" t="s">
        <v>50</v>
      </c>
      <c r="Q1397" s="28"/>
      <c r="R1397" s="21" t="s">
        <v>99</v>
      </c>
      <c r="S1397" s="21"/>
      <c r="T1397" s="21" t="s">
        <v>53</v>
      </c>
      <c r="U1397" s="21" t="s">
        <v>100</v>
      </c>
      <c r="V1397" s="46">
        <v>1</v>
      </c>
      <c r="W1397" s="26">
        <f t="shared" si="531"/>
        <v>1</v>
      </c>
      <c r="X1397" s="26">
        <f t="shared" si="532"/>
        <v>1</v>
      </c>
      <c r="Y1397" s="21">
        <v>10</v>
      </c>
      <c r="Z1397" s="22">
        <f t="shared" si="511"/>
        <v>1088</v>
      </c>
      <c r="AA1397" s="20" t="s">
        <v>2195</v>
      </c>
      <c r="AB1397" s="22"/>
      <c r="AC1397" s="22">
        <v>1</v>
      </c>
      <c r="AD1397" s="22"/>
      <c r="AE1397" s="22">
        <f t="shared" si="564"/>
        <v>1088</v>
      </c>
      <c r="AF1397" s="22">
        <f t="shared" si="533"/>
        <v>1088</v>
      </c>
      <c r="AG1397" s="20">
        <f>N1397</f>
        <v>1088</v>
      </c>
      <c r="AH1397" s="20" t="str">
        <f>VLOOKUP(U1397,[1]提成计算!B:I,8,FALSE)</f>
        <v xml:space="preserve"> </v>
      </c>
      <c r="AI1397" s="20"/>
      <c r="AJ1397" s="22"/>
      <c r="AK1397" s="22"/>
      <c r="AM1397" s="22"/>
      <c r="AN1397" s="22"/>
      <c r="AO1397" s="22" t="s">
        <v>2196</v>
      </c>
      <c r="AP1397" s="22" t="s">
        <v>1301</v>
      </c>
      <c r="AS1397" s="20"/>
      <c r="AT1397" s="20"/>
      <c r="AU1397" s="20"/>
    </row>
    <row r="1398" spans="1:47" x14ac:dyDescent="0.15">
      <c r="A1398" s="21" t="s">
        <v>1273</v>
      </c>
      <c r="B1398" s="20" t="s">
        <v>918</v>
      </c>
      <c r="C1398" s="20" t="s">
        <v>919</v>
      </c>
      <c r="D1398" s="20" t="s">
        <v>941</v>
      </c>
      <c r="E1398" s="20" t="s">
        <v>2005</v>
      </c>
      <c r="F1398" s="20" t="s">
        <v>1250</v>
      </c>
      <c r="G1398" s="20" t="s">
        <v>2387</v>
      </c>
      <c r="H1398" s="20"/>
      <c r="I1398" s="20">
        <v>13542847257</v>
      </c>
      <c r="J1398" s="20" t="s">
        <v>924</v>
      </c>
      <c r="K1398" s="20" t="s">
        <v>947</v>
      </c>
      <c r="L1398" s="20" t="s">
        <v>2119</v>
      </c>
      <c r="M1398" s="20">
        <v>768</v>
      </c>
      <c r="N1398" s="20">
        <v>768</v>
      </c>
      <c r="O1398" s="20" t="s">
        <v>927</v>
      </c>
      <c r="P1398" s="20" t="s">
        <v>50</v>
      </c>
      <c r="Q1398" s="28"/>
      <c r="R1398" s="22" t="s">
        <v>99</v>
      </c>
      <c r="T1398" s="21" t="s">
        <v>948</v>
      </c>
      <c r="U1398" s="22" t="s">
        <v>99</v>
      </c>
      <c r="V1398" s="46">
        <v>1</v>
      </c>
      <c r="W1398" s="26">
        <f t="shared" si="531"/>
        <v>1</v>
      </c>
      <c r="Y1398" s="21">
        <v>4</v>
      </c>
      <c r="Z1398" s="22">
        <f t="shared" si="511"/>
        <v>768</v>
      </c>
      <c r="AA1398" s="20" t="s">
        <v>2195</v>
      </c>
      <c r="AB1398" s="22">
        <v>1</v>
      </c>
      <c r="AC1398" s="22"/>
      <c r="AD1398" s="22">
        <f>N1398</f>
        <v>768</v>
      </c>
      <c r="AE1398" s="22"/>
      <c r="AF1398" s="22">
        <f t="shared" si="533"/>
        <v>768</v>
      </c>
      <c r="AG1398" s="20"/>
      <c r="AH1398" s="22"/>
      <c r="AI1398" s="22"/>
      <c r="AJ1398" s="22">
        <f t="shared" ref="AJ1398:AJ1401" si="567">N1398</f>
        <v>768</v>
      </c>
      <c r="AK1398" s="22">
        <f>IF(O1398="(传统)XDSL",VLOOKUP(U1398,[2]自营续费率!B:G,6,FALSE)*1,IF(O1398="GPON+XDSL",VLOOKUP(U1398,[2]自营续费率!B:G,6,FALSE)*1,VLOOKUP(U1398,[2]自营续费率!B:G,4,FALSE)*1))</f>
        <v>0</v>
      </c>
      <c r="AL1398" s="22" t="s">
        <v>1300</v>
      </c>
      <c r="AM1398" s="22"/>
      <c r="AN1398" s="22"/>
      <c r="AO1398" s="22" t="s">
        <v>2216</v>
      </c>
      <c r="AP1398" s="22" t="s">
        <v>1301</v>
      </c>
      <c r="AS1398" s="20">
        <f>IF(Y1398&gt;=10,VLOOKUP(U1398,[2]自营提成!C:Z,6,FALSE),VLOOKUP(U1398,[2]自营提成!C:Z,5,FALSE))</f>
        <v>7.0000000000000007E-2</v>
      </c>
      <c r="AT1398" s="20">
        <f t="shared" ref="AT1398:AT1401" si="568">IF(AD1398*AS1398&gt;0,AD1398*AS1398,AE1398*AS1398)</f>
        <v>53.760000000000005</v>
      </c>
      <c r="AU1398" s="20">
        <f>IF(AND(AK1398&lt;0,AK1398+AT1398&lt;0),-AT1398,AK1398)</f>
        <v>0</v>
      </c>
    </row>
    <row r="1399" spans="1:47" x14ac:dyDescent="0.15">
      <c r="A1399" s="21" t="s">
        <v>1273</v>
      </c>
      <c r="B1399" s="20" t="s">
        <v>918</v>
      </c>
      <c r="C1399" s="20" t="s">
        <v>919</v>
      </c>
      <c r="D1399" s="20" t="s">
        <v>941</v>
      </c>
      <c r="E1399" s="20" t="s">
        <v>949</v>
      </c>
      <c r="F1399" s="20" t="s">
        <v>1250</v>
      </c>
      <c r="G1399" s="20" t="s">
        <v>2388</v>
      </c>
      <c r="H1399" s="20"/>
      <c r="I1399" s="20">
        <v>13712557029</v>
      </c>
      <c r="J1399" s="20" t="s">
        <v>924</v>
      </c>
      <c r="K1399" s="20" t="s">
        <v>493</v>
      </c>
      <c r="L1399" s="20" t="s">
        <v>1299</v>
      </c>
      <c r="M1399" s="20">
        <v>888</v>
      </c>
      <c r="N1399" s="20">
        <v>888</v>
      </c>
      <c r="O1399" s="20" t="s">
        <v>1262</v>
      </c>
      <c r="P1399" s="20" t="s">
        <v>50</v>
      </c>
      <c r="Q1399" s="28"/>
      <c r="R1399" s="21" t="s">
        <v>99</v>
      </c>
      <c r="S1399" s="25" t="s">
        <v>951</v>
      </c>
      <c r="T1399" s="21" t="s">
        <v>2278</v>
      </c>
      <c r="U1399" s="21" t="s">
        <v>495</v>
      </c>
      <c r="V1399" s="46">
        <v>1</v>
      </c>
      <c r="W1399" s="26">
        <f t="shared" si="531"/>
        <v>1</v>
      </c>
      <c r="Y1399" s="21">
        <v>12</v>
      </c>
      <c r="Z1399" s="22">
        <f t="shared" si="511"/>
        <v>888</v>
      </c>
      <c r="AA1399" s="20" t="s">
        <v>2218</v>
      </c>
      <c r="AB1399" s="22"/>
      <c r="AC1399" s="22">
        <v>1</v>
      </c>
      <c r="AD1399" s="22"/>
      <c r="AE1399" s="22">
        <f t="shared" ref="AE1399:AE1400" si="569">N1399</f>
        <v>888</v>
      </c>
      <c r="AF1399" s="22">
        <f t="shared" si="533"/>
        <v>888</v>
      </c>
      <c r="AG1399" s="20"/>
      <c r="AH1399" s="22"/>
      <c r="AI1399" s="22"/>
      <c r="AJ1399" s="22">
        <f t="shared" si="567"/>
        <v>888</v>
      </c>
      <c r="AK1399" s="22">
        <f>IF(O1399="(传统)XDSL",VLOOKUP(S1399,[2]直销续费率明细!C:I,7,FALSE)*1,IF(O1399="GPON+XDSL",VLOOKUP(S1399,[2]直销续费率明细!C:I,7,FALSE)*1,VLOOKUP(S1399,[2]直销续费率明细!C:I,5,FALSE)*1))</f>
        <v>25</v>
      </c>
      <c r="AL1399" s="22" t="s">
        <v>1309</v>
      </c>
      <c r="AM1399" s="22"/>
      <c r="AN1399" s="22"/>
      <c r="AO1399" s="22" t="s">
        <v>2196</v>
      </c>
      <c r="AP1399" s="22" t="s">
        <v>1301</v>
      </c>
      <c r="AS1399" s="20">
        <f>IF(Y1399&gt;=10,VLOOKUP(U1399,[2]提成计算!B:T,19,FALSE),VLOOKUP(U1399,[2]提成计算!B:T,18,FALSE))</f>
        <v>0.09</v>
      </c>
      <c r="AT1399" s="20">
        <f t="shared" si="568"/>
        <v>79.92</v>
      </c>
      <c r="AU1399" s="20">
        <f t="shared" ref="AU1399:AU1401" si="570">IF(AND(AK1399&lt;0,AK1399+AT1399&lt;0),-AT1399,AK1399)</f>
        <v>25</v>
      </c>
    </row>
    <row r="1400" spans="1:47" x14ac:dyDescent="0.15">
      <c r="A1400" s="21" t="s">
        <v>1273</v>
      </c>
      <c r="B1400" s="20" t="s">
        <v>918</v>
      </c>
      <c r="C1400" s="20" t="s">
        <v>919</v>
      </c>
      <c r="D1400" s="20" t="s">
        <v>928</v>
      </c>
      <c r="E1400" s="20" t="s">
        <v>929</v>
      </c>
      <c r="F1400" s="20" t="s">
        <v>1250</v>
      </c>
      <c r="G1400" s="20" t="s">
        <v>2389</v>
      </c>
      <c r="H1400" s="20"/>
      <c r="I1400" s="20">
        <v>13642934887</v>
      </c>
      <c r="J1400" s="20" t="s">
        <v>924</v>
      </c>
      <c r="K1400" s="20" t="s">
        <v>1943</v>
      </c>
      <c r="L1400" s="20" t="s">
        <v>1299</v>
      </c>
      <c r="M1400" s="20">
        <v>888</v>
      </c>
      <c r="N1400" s="20">
        <v>888</v>
      </c>
      <c r="O1400" s="20" t="s">
        <v>927</v>
      </c>
      <c r="P1400" s="20" t="s">
        <v>50</v>
      </c>
      <c r="Q1400" s="28"/>
      <c r="R1400" s="21" t="s">
        <v>84</v>
      </c>
      <c r="S1400" s="25" t="s">
        <v>1443</v>
      </c>
      <c r="T1400" s="21" t="s">
        <v>53</v>
      </c>
      <c r="U1400" s="21" t="s">
        <v>1915</v>
      </c>
      <c r="V1400" s="46">
        <v>1</v>
      </c>
      <c r="W1400" s="26">
        <f t="shared" si="531"/>
        <v>1</v>
      </c>
      <c r="Y1400" s="21">
        <v>12</v>
      </c>
      <c r="Z1400" s="22">
        <f t="shared" si="511"/>
        <v>888</v>
      </c>
      <c r="AA1400" s="20" t="s">
        <v>2195</v>
      </c>
      <c r="AB1400" s="22"/>
      <c r="AC1400" s="22">
        <v>1</v>
      </c>
      <c r="AD1400" s="22"/>
      <c r="AE1400" s="22">
        <f t="shared" si="569"/>
        <v>888</v>
      </c>
      <c r="AF1400" s="22">
        <f t="shared" si="533"/>
        <v>888</v>
      </c>
      <c r="AG1400" s="20"/>
      <c r="AH1400" s="22"/>
      <c r="AI1400" s="22"/>
      <c r="AJ1400" s="22">
        <f t="shared" si="567"/>
        <v>888</v>
      </c>
      <c r="AK1400" s="22">
        <f>IF(O1400="(传统)XDSL",VLOOKUP(S1400,[2]直销续费率明细!C:I,7,FALSE)*1,IF(O1400="GPON+XDSL",VLOOKUP(S1400,[2]直销续费率明细!C:I,7,FALSE)*1,VLOOKUP(S1400,[2]直销续费率明细!C:I,5,FALSE)*1))</f>
        <v>0</v>
      </c>
      <c r="AL1400" s="22" t="s">
        <v>1300</v>
      </c>
      <c r="AM1400" s="22"/>
      <c r="AN1400" s="22"/>
      <c r="AO1400" s="22" t="s">
        <v>2196</v>
      </c>
      <c r="AP1400" s="22" t="s">
        <v>1301</v>
      </c>
      <c r="AS1400" s="20">
        <f>IF(Y1400&gt;=10,VLOOKUP(U1400,[2]提成计算!B:T,19,FALSE),VLOOKUP(U1400,[2]提成计算!B:T,18,FALSE))</f>
        <v>0.09</v>
      </c>
      <c r="AT1400" s="20">
        <f t="shared" si="568"/>
        <v>79.92</v>
      </c>
      <c r="AU1400" s="20">
        <f t="shared" si="570"/>
        <v>0</v>
      </c>
    </row>
    <row r="1401" spans="1:47" x14ac:dyDescent="0.15">
      <c r="A1401" s="21" t="s">
        <v>1273</v>
      </c>
      <c r="B1401" s="20" t="s">
        <v>918</v>
      </c>
      <c r="C1401" s="20" t="s">
        <v>919</v>
      </c>
      <c r="D1401" s="20" t="s">
        <v>941</v>
      </c>
      <c r="E1401" s="20" t="s">
        <v>949</v>
      </c>
      <c r="F1401" s="20" t="s">
        <v>1250</v>
      </c>
      <c r="G1401" s="20" t="s">
        <v>2390</v>
      </c>
      <c r="H1401" s="20"/>
      <c r="I1401" s="20">
        <v>15024021354</v>
      </c>
      <c r="J1401" s="20" t="s">
        <v>924</v>
      </c>
      <c r="K1401" s="20" t="s">
        <v>2176</v>
      </c>
      <c r="L1401" s="20" t="s">
        <v>2119</v>
      </c>
      <c r="M1401" s="20">
        <v>768</v>
      </c>
      <c r="N1401" s="20">
        <v>768</v>
      </c>
      <c r="O1401" s="20" t="s">
        <v>927</v>
      </c>
      <c r="P1401" s="20" t="s">
        <v>50</v>
      </c>
      <c r="Q1401" s="28"/>
      <c r="R1401" s="21" t="s">
        <v>99</v>
      </c>
      <c r="S1401" s="25" t="s">
        <v>951</v>
      </c>
      <c r="T1401" s="21" t="s">
        <v>2198</v>
      </c>
      <c r="U1401" s="21" t="s">
        <v>495</v>
      </c>
      <c r="V1401" s="46">
        <v>1</v>
      </c>
      <c r="W1401" s="26">
        <f t="shared" si="531"/>
        <v>1</v>
      </c>
      <c r="Y1401" s="21">
        <v>4</v>
      </c>
      <c r="Z1401" s="22">
        <f t="shared" si="511"/>
        <v>768</v>
      </c>
      <c r="AA1401" s="20" t="s">
        <v>2195</v>
      </c>
      <c r="AB1401" s="22">
        <v>1</v>
      </c>
      <c r="AC1401" s="22"/>
      <c r="AD1401" s="22">
        <f>N1401</f>
        <v>768</v>
      </c>
      <c r="AE1401" s="22"/>
      <c r="AF1401" s="22">
        <f t="shared" si="533"/>
        <v>768</v>
      </c>
      <c r="AG1401" s="20"/>
      <c r="AH1401" s="22"/>
      <c r="AI1401" s="22"/>
      <c r="AJ1401" s="22">
        <f t="shared" si="567"/>
        <v>768</v>
      </c>
      <c r="AK1401" s="22">
        <f>IF(O1401="(传统)XDSL",VLOOKUP(S1401,[2]直销续费率明细!C:I,7,FALSE)*1,IF(O1401="GPON+XDSL",VLOOKUP(S1401,[2]直销续费率明细!C:I,7,FALSE)*1,VLOOKUP(S1401,[2]直销续费率明细!C:I,5,FALSE)*1))</f>
        <v>-40</v>
      </c>
      <c r="AL1401" s="22" t="s">
        <v>1309</v>
      </c>
      <c r="AM1401" s="22"/>
      <c r="AN1401" s="22"/>
      <c r="AO1401" s="22" t="s">
        <v>2196</v>
      </c>
      <c r="AP1401" s="22" t="s">
        <v>1301</v>
      </c>
      <c r="AS1401" s="20">
        <f>IF(Y1401&gt;=10,VLOOKUP(U1401,[2]提成计算!B:T,19,FALSE),VLOOKUP(U1401,[2]提成计算!B:T,18,FALSE))</f>
        <v>0.06</v>
      </c>
      <c r="AT1401" s="20">
        <f t="shared" si="568"/>
        <v>46.08</v>
      </c>
      <c r="AU1401" s="20">
        <f t="shared" si="570"/>
        <v>-40</v>
      </c>
    </row>
    <row r="1402" spans="1:47" x14ac:dyDescent="0.15">
      <c r="A1402" s="21" t="s">
        <v>1273</v>
      </c>
      <c r="B1402" s="20" t="s">
        <v>918</v>
      </c>
      <c r="C1402" s="20" t="s">
        <v>919</v>
      </c>
      <c r="D1402" s="20" t="s">
        <v>920</v>
      </c>
      <c r="E1402" s="20" t="s">
        <v>921</v>
      </c>
      <c r="F1402" s="20" t="s">
        <v>1250</v>
      </c>
      <c r="G1402" s="20" t="s">
        <v>2391</v>
      </c>
      <c r="H1402" s="20"/>
      <c r="I1402" s="20">
        <v>13556759186</v>
      </c>
      <c r="J1402" s="20" t="s">
        <v>2340</v>
      </c>
      <c r="K1402" s="20" t="s">
        <v>443</v>
      </c>
      <c r="L1402" s="20" t="s">
        <v>1358</v>
      </c>
      <c r="M1402" s="20">
        <v>1088</v>
      </c>
      <c r="N1402" s="20">
        <v>1088</v>
      </c>
      <c r="O1402" s="20" t="s">
        <v>927</v>
      </c>
      <c r="P1402" s="20" t="s">
        <v>50</v>
      </c>
      <c r="Q1402" s="28" t="s">
        <v>2340</v>
      </c>
      <c r="R1402" s="21" t="s">
        <v>161</v>
      </c>
      <c r="S1402" s="21"/>
      <c r="T1402" s="21" t="s">
        <v>53</v>
      </c>
      <c r="U1402" s="21" t="s">
        <v>444</v>
      </c>
      <c r="V1402" s="46">
        <v>1</v>
      </c>
      <c r="W1402" s="26">
        <f t="shared" si="531"/>
        <v>1</v>
      </c>
      <c r="X1402" s="26">
        <f t="shared" si="532"/>
        <v>1</v>
      </c>
      <c r="Y1402" s="21">
        <v>10</v>
      </c>
      <c r="Z1402" s="22">
        <f t="shared" si="511"/>
        <v>1088</v>
      </c>
      <c r="AA1402" s="20" t="s">
        <v>2195</v>
      </c>
      <c r="AB1402" s="22"/>
      <c r="AC1402" s="22">
        <v>1</v>
      </c>
      <c r="AD1402" s="22"/>
      <c r="AE1402" s="22">
        <f t="shared" ref="AE1402:AE1405" si="571">N1402</f>
        <v>1088</v>
      </c>
      <c r="AF1402" s="22">
        <f t="shared" si="533"/>
        <v>1088</v>
      </c>
      <c r="AG1402" s="20">
        <f t="shared" ref="AG1402:AG1403" si="572">N1402</f>
        <v>1088</v>
      </c>
      <c r="AH1402" s="20" t="str">
        <f>VLOOKUP(U1402,[1]提成计算!B:I,8,FALSE)</f>
        <v xml:space="preserve"> </v>
      </c>
      <c r="AI1402" s="20"/>
      <c r="AJ1402" s="22"/>
      <c r="AK1402" s="22"/>
      <c r="AM1402" s="22"/>
      <c r="AN1402" s="22"/>
      <c r="AO1402" s="22" t="s">
        <v>2196</v>
      </c>
      <c r="AP1402" s="22" t="s">
        <v>1301</v>
      </c>
      <c r="AS1402" s="20"/>
      <c r="AT1402" s="20"/>
      <c r="AU1402" s="20"/>
    </row>
    <row r="1403" spans="1:47" x14ac:dyDescent="0.15">
      <c r="A1403" s="21" t="s">
        <v>1273</v>
      </c>
      <c r="B1403" s="20" t="s">
        <v>918</v>
      </c>
      <c r="C1403" s="20" t="s">
        <v>919</v>
      </c>
      <c r="D1403" s="20" t="s">
        <v>928</v>
      </c>
      <c r="E1403" s="20" t="s">
        <v>929</v>
      </c>
      <c r="F1403" s="20" t="s">
        <v>1250</v>
      </c>
      <c r="G1403" s="20" t="s">
        <v>2392</v>
      </c>
      <c r="H1403" s="20"/>
      <c r="I1403" s="20">
        <v>15024016768</v>
      </c>
      <c r="J1403" s="20" t="s">
        <v>1268</v>
      </c>
      <c r="K1403" s="20" t="s">
        <v>954</v>
      </c>
      <c r="L1403" s="20" t="s">
        <v>1358</v>
      </c>
      <c r="M1403" s="20">
        <v>1088</v>
      </c>
      <c r="N1403" s="20">
        <v>1088</v>
      </c>
      <c r="O1403" s="20" t="s">
        <v>927</v>
      </c>
      <c r="P1403" s="20" t="s">
        <v>50</v>
      </c>
      <c r="Q1403" s="28"/>
      <c r="R1403" s="21" t="s">
        <v>84</v>
      </c>
      <c r="S1403" s="21"/>
      <c r="T1403" s="21" t="s">
        <v>53</v>
      </c>
      <c r="U1403" s="21" t="s">
        <v>957</v>
      </c>
      <c r="V1403" s="46">
        <v>1</v>
      </c>
      <c r="W1403" s="26">
        <f t="shared" si="531"/>
        <v>1</v>
      </c>
      <c r="X1403" s="26">
        <f t="shared" si="532"/>
        <v>1</v>
      </c>
      <c r="Y1403" s="21">
        <v>10</v>
      </c>
      <c r="Z1403" s="22">
        <f t="shared" si="511"/>
        <v>1088</v>
      </c>
      <c r="AA1403" s="20" t="s">
        <v>2195</v>
      </c>
      <c r="AB1403" s="22"/>
      <c r="AC1403" s="22">
        <v>1</v>
      </c>
      <c r="AD1403" s="22"/>
      <c r="AE1403" s="22">
        <f t="shared" si="571"/>
        <v>1088</v>
      </c>
      <c r="AF1403" s="22">
        <f t="shared" si="533"/>
        <v>1088</v>
      </c>
      <c r="AG1403" s="20">
        <f t="shared" si="572"/>
        <v>1088</v>
      </c>
      <c r="AH1403" s="20"/>
      <c r="AI1403" s="20"/>
      <c r="AJ1403" s="22"/>
      <c r="AK1403" s="22"/>
      <c r="AM1403" s="22"/>
      <c r="AN1403" s="22"/>
      <c r="AO1403" s="22" t="s">
        <v>2196</v>
      </c>
      <c r="AP1403" s="22" t="s">
        <v>1301</v>
      </c>
      <c r="AS1403" s="20"/>
      <c r="AT1403" s="20"/>
      <c r="AU1403" s="20"/>
    </row>
    <row r="1404" spans="1:47" x14ac:dyDescent="0.15">
      <c r="A1404" s="21" t="s">
        <v>1273</v>
      </c>
      <c r="B1404" s="20" t="s">
        <v>918</v>
      </c>
      <c r="C1404" s="20" t="s">
        <v>919</v>
      </c>
      <c r="D1404" s="20" t="s">
        <v>928</v>
      </c>
      <c r="E1404" s="20" t="s">
        <v>2072</v>
      </c>
      <c r="F1404" s="20" t="s">
        <v>1250</v>
      </c>
      <c r="G1404" s="20" t="s">
        <v>2393</v>
      </c>
      <c r="H1404" s="20"/>
      <c r="I1404" s="20">
        <v>13428545717</v>
      </c>
      <c r="J1404" s="20" t="s">
        <v>924</v>
      </c>
      <c r="K1404" s="20" t="s">
        <v>954</v>
      </c>
      <c r="L1404" s="20" t="s">
        <v>1299</v>
      </c>
      <c r="M1404" s="20">
        <v>888</v>
      </c>
      <c r="N1404" s="20">
        <v>888</v>
      </c>
      <c r="O1404" s="20" t="s">
        <v>927</v>
      </c>
      <c r="P1404" s="20" t="s">
        <v>50</v>
      </c>
      <c r="Q1404" s="28"/>
      <c r="R1404" s="21" t="s">
        <v>84</v>
      </c>
      <c r="S1404" s="25" t="s">
        <v>1443</v>
      </c>
      <c r="T1404" s="21" t="s">
        <v>53</v>
      </c>
      <c r="U1404" s="21" t="s">
        <v>957</v>
      </c>
      <c r="V1404" s="46">
        <v>1</v>
      </c>
      <c r="W1404" s="26">
        <f t="shared" si="531"/>
        <v>1</v>
      </c>
      <c r="Y1404" s="21">
        <v>12</v>
      </c>
      <c r="Z1404" s="22">
        <f t="shared" si="511"/>
        <v>888</v>
      </c>
      <c r="AA1404" s="20" t="s">
        <v>2195</v>
      </c>
      <c r="AB1404" s="22"/>
      <c r="AC1404" s="22">
        <v>1</v>
      </c>
      <c r="AD1404" s="22"/>
      <c r="AE1404" s="22">
        <f t="shared" si="571"/>
        <v>888</v>
      </c>
      <c r="AF1404" s="22">
        <f t="shared" si="533"/>
        <v>888</v>
      </c>
      <c r="AG1404" s="20"/>
      <c r="AH1404" s="22"/>
      <c r="AI1404" s="22"/>
      <c r="AJ1404" s="22">
        <f>N1404</f>
        <v>888</v>
      </c>
      <c r="AK1404" s="22">
        <f>IF(O1404="(传统)XDSL",VLOOKUP(S1404,[2]直销续费率明细!C:I,7,FALSE)*1,IF(O1404="GPON+XDSL",VLOOKUP(S1404,[2]直销续费率明细!C:I,7,FALSE)*1,VLOOKUP(S1404,[2]直销续费率明细!C:I,5,FALSE)*1))</f>
        <v>0</v>
      </c>
      <c r="AL1404" s="22" t="s">
        <v>1300</v>
      </c>
      <c r="AM1404" s="22"/>
      <c r="AN1404" s="22"/>
      <c r="AO1404" s="22" t="s">
        <v>2216</v>
      </c>
      <c r="AP1404" s="22" t="s">
        <v>1301</v>
      </c>
      <c r="AS1404" s="20">
        <f>IF(Y1404&gt;=10,VLOOKUP(U1404,[2]提成计算!B:T,19,FALSE),VLOOKUP(U1404,[2]提成计算!B:T,18,FALSE))</f>
        <v>0.1</v>
      </c>
      <c r="AT1404" s="20">
        <f t="shared" ref="AT1404" si="573">IF(AD1404*AS1404&gt;0,AD1404*AS1404,AE1404*AS1404)</f>
        <v>88.800000000000011</v>
      </c>
      <c r="AU1404" s="20">
        <f t="shared" ref="AU1404" si="574">IF(AND(AK1404&lt;0,AK1404+AT1404&lt;0),-AT1404,AK1404)</f>
        <v>0</v>
      </c>
    </row>
    <row r="1405" spans="1:47" x14ac:dyDescent="0.15">
      <c r="A1405" s="21" t="s">
        <v>1273</v>
      </c>
      <c r="B1405" s="20" t="s">
        <v>918</v>
      </c>
      <c r="C1405" s="20" t="s">
        <v>919</v>
      </c>
      <c r="D1405" s="20" t="s">
        <v>928</v>
      </c>
      <c r="E1405" s="20" t="s">
        <v>969</v>
      </c>
      <c r="F1405" s="20" t="s">
        <v>1250</v>
      </c>
      <c r="G1405" s="20" t="s">
        <v>2394</v>
      </c>
      <c r="H1405" s="20"/>
      <c r="I1405" s="20">
        <v>13925572585</v>
      </c>
      <c r="J1405" s="20" t="s">
        <v>1268</v>
      </c>
      <c r="K1405" s="20" t="s">
        <v>954</v>
      </c>
      <c r="L1405" s="20" t="s">
        <v>1358</v>
      </c>
      <c r="M1405" s="20">
        <v>1088</v>
      </c>
      <c r="N1405" s="20">
        <v>1088</v>
      </c>
      <c r="O1405" s="20" t="s">
        <v>927</v>
      </c>
      <c r="P1405" s="20" t="s">
        <v>50</v>
      </c>
      <c r="Q1405" s="28"/>
      <c r="R1405" s="21" t="s">
        <v>84</v>
      </c>
      <c r="S1405" s="21"/>
      <c r="T1405" s="21" t="s">
        <v>53</v>
      </c>
      <c r="U1405" s="21" t="s">
        <v>957</v>
      </c>
      <c r="V1405" s="46">
        <v>1</v>
      </c>
      <c r="W1405" s="26">
        <f t="shared" si="531"/>
        <v>1</v>
      </c>
      <c r="X1405" s="26">
        <f t="shared" si="532"/>
        <v>1</v>
      </c>
      <c r="Y1405" s="21">
        <v>10</v>
      </c>
      <c r="Z1405" s="22">
        <f t="shared" si="511"/>
        <v>1088</v>
      </c>
      <c r="AA1405" s="20" t="s">
        <v>2218</v>
      </c>
      <c r="AB1405" s="22"/>
      <c r="AC1405" s="22">
        <v>1</v>
      </c>
      <c r="AD1405" s="22"/>
      <c r="AE1405" s="22">
        <f t="shared" si="571"/>
        <v>1088</v>
      </c>
      <c r="AF1405" s="22">
        <f t="shared" si="533"/>
        <v>1088</v>
      </c>
      <c r="AG1405" s="20">
        <f>N1405</f>
        <v>1088</v>
      </c>
      <c r="AH1405" s="20"/>
      <c r="AI1405" s="20"/>
      <c r="AJ1405" s="22"/>
      <c r="AK1405" s="22"/>
      <c r="AM1405" s="22"/>
      <c r="AN1405" s="22"/>
      <c r="AO1405" s="22" t="s">
        <v>2196</v>
      </c>
      <c r="AP1405" s="22" t="s">
        <v>1301</v>
      </c>
      <c r="AS1405" s="20"/>
      <c r="AT1405" s="20"/>
      <c r="AU1405" s="20"/>
    </row>
    <row r="1406" spans="1:47" x14ac:dyDescent="0.15">
      <c r="A1406" s="21" t="s">
        <v>1273</v>
      </c>
      <c r="B1406" s="20" t="s">
        <v>918</v>
      </c>
      <c r="C1406" s="20" t="s">
        <v>919</v>
      </c>
      <c r="D1406" s="20" t="s">
        <v>941</v>
      </c>
      <c r="E1406" s="20" t="s">
        <v>942</v>
      </c>
      <c r="F1406" s="20" t="s">
        <v>1250</v>
      </c>
      <c r="G1406" s="20" t="s">
        <v>2395</v>
      </c>
      <c r="H1406" s="20"/>
      <c r="I1406" s="20">
        <v>13925800110</v>
      </c>
      <c r="J1406" s="20" t="s">
        <v>924</v>
      </c>
      <c r="K1406" s="20" t="s">
        <v>1577</v>
      </c>
      <c r="L1406" s="20" t="s">
        <v>1918</v>
      </c>
      <c r="M1406" s="20">
        <v>680</v>
      </c>
      <c r="N1406" s="20">
        <v>680</v>
      </c>
      <c r="O1406" s="20" t="s">
        <v>1262</v>
      </c>
      <c r="P1406" s="20" t="s">
        <v>50</v>
      </c>
      <c r="Q1406" s="28"/>
      <c r="R1406" s="21" t="s">
        <v>99</v>
      </c>
      <c r="S1406" s="25" t="s">
        <v>1341</v>
      </c>
      <c r="T1406" s="21" t="s">
        <v>53</v>
      </c>
      <c r="U1406" s="21" t="s">
        <v>1740</v>
      </c>
      <c r="V1406" s="46">
        <v>1</v>
      </c>
      <c r="W1406" s="26">
        <f t="shared" si="531"/>
        <v>1</v>
      </c>
      <c r="Y1406" s="21">
        <v>4</v>
      </c>
      <c r="Z1406" s="22">
        <f t="shared" ref="Z1406:Z1469" si="575">N1406</f>
        <v>680</v>
      </c>
      <c r="AA1406" s="20" t="s">
        <v>2195</v>
      </c>
      <c r="AB1406" s="22">
        <v>1</v>
      </c>
      <c r="AC1406" s="22"/>
      <c r="AD1406" s="22">
        <f>N1406</f>
        <v>680</v>
      </c>
      <c r="AE1406" s="22"/>
      <c r="AF1406" s="22">
        <f t="shared" si="533"/>
        <v>680</v>
      </c>
      <c r="AG1406" s="20"/>
      <c r="AH1406" s="22"/>
      <c r="AI1406" s="22"/>
      <c r="AJ1406" s="22">
        <f t="shared" ref="AJ1406:AJ1407" si="576">N1406</f>
        <v>680</v>
      </c>
      <c r="AK1406" s="22">
        <f>IF(O1406="(传统)XDSL",VLOOKUP(S1406,[2]直销续费率明细!C:I,7,FALSE)*1,IF(O1406="GPON+XDSL",VLOOKUP(S1406,[2]直销续费率明细!C:I,7,FALSE)*1,VLOOKUP(S1406,[2]直销续费率明细!C:I,5,FALSE)*1))</f>
        <v>25</v>
      </c>
      <c r="AL1406" s="22" t="s">
        <v>1309</v>
      </c>
      <c r="AM1406" s="22"/>
      <c r="AN1406" s="22"/>
      <c r="AO1406" s="22" t="s">
        <v>2196</v>
      </c>
      <c r="AP1406" s="22" t="s">
        <v>2202</v>
      </c>
      <c r="AS1406" s="20">
        <f>IF(Y1406&gt;=10,VLOOKUP(U1406,[2]提成计算!B:T,19,FALSE),VLOOKUP(U1406,[2]提成计算!B:T,18,FALSE))</f>
        <v>7.0000000000000007E-2</v>
      </c>
      <c r="AT1406" s="20">
        <f t="shared" ref="AT1406:AT1407" si="577">IF(AD1406*AS1406&gt;0,AD1406*AS1406,AE1406*AS1406)</f>
        <v>47.6</v>
      </c>
      <c r="AU1406" s="20">
        <f t="shared" ref="AU1406:AU1407" si="578">IF(AND(AK1406&lt;0,AK1406+AT1406&lt;0),-AT1406,AK1406)</f>
        <v>25</v>
      </c>
    </row>
    <row r="1407" spans="1:47" x14ac:dyDescent="0.15">
      <c r="A1407" s="21" t="s">
        <v>1273</v>
      </c>
      <c r="B1407" s="20" t="s">
        <v>918</v>
      </c>
      <c r="C1407" s="20" t="s">
        <v>919</v>
      </c>
      <c r="D1407" s="20" t="s">
        <v>973</v>
      </c>
      <c r="E1407" s="20" t="s">
        <v>2089</v>
      </c>
      <c r="F1407" s="20" t="s">
        <v>1250</v>
      </c>
      <c r="G1407" s="20" t="s">
        <v>2396</v>
      </c>
      <c r="H1407" s="20"/>
      <c r="I1407" s="20">
        <v>15015139856</v>
      </c>
      <c r="J1407" s="20" t="s">
        <v>924</v>
      </c>
      <c r="K1407" s="20" t="s">
        <v>291</v>
      </c>
      <c r="L1407" s="20" t="s">
        <v>1376</v>
      </c>
      <c r="M1407" s="20">
        <v>1088</v>
      </c>
      <c r="N1407" s="20">
        <v>1088</v>
      </c>
      <c r="O1407" s="20" t="s">
        <v>927</v>
      </c>
      <c r="P1407" s="20" t="s">
        <v>50</v>
      </c>
      <c r="Q1407" s="28"/>
      <c r="R1407" s="21" t="s">
        <v>249</v>
      </c>
      <c r="S1407" s="25" t="s">
        <v>1378</v>
      </c>
      <c r="T1407" s="21" t="s">
        <v>53</v>
      </c>
      <c r="U1407" s="21" t="s">
        <v>292</v>
      </c>
      <c r="V1407" s="46">
        <v>1</v>
      </c>
      <c r="W1407" s="26">
        <f t="shared" si="531"/>
        <v>1</v>
      </c>
      <c r="Y1407" s="21">
        <v>10</v>
      </c>
      <c r="Z1407" s="22">
        <f t="shared" si="575"/>
        <v>1088</v>
      </c>
      <c r="AA1407" s="20" t="s">
        <v>2195</v>
      </c>
      <c r="AB1407" s="22"/>
      <c r="AC1407" s="22">
        <v>1</v>
      </c>
      <c r="AD1407" s="22"/>
      <c r="AE1407" s="22">
        <f t="shared" ref="AE1407:AE1411" si="579">N1407</f>
        <v>1088</v>
      </c>
      <c r="AF1407" s="22">
        <f t="shared" si="533"/>
        <v>1088</v>
      </c>
      <c r="AG1407" s="20"/>
      <c r="AH1407" s="22"/>
      <c r="AI1407" s="22"/>
      <c r="AJ1407" s="22">
        <f t="shared" si="576"/>
        <v>1088</v>
      </c>
      <c r="AK1407" s="22">
        <f>IF(O1407="(传统)XDSL",VLOOKUP(S1407,[2]直销续费率明细!C:I,7,FALSE)*1,IF(O1407="GPON+XDSL",VLOOKUP(S1407,[2]直销续费率明细!C:I,7,FALSE)*1,VLOOKUP(S1407,[2]直销续费率明细!C:I,5,FALSE)*1))</f>
        <v>-40</v>
      </c>
      <c r="AL1407" s="22" t="s">
        <v>1309</v>
      </c>
      <c r="AM1407" s="22"/>
      <c r="AN1407" s="22"/>
      <c r="AO1407" s="22" t="s">
        <v>2216</v>
      </c>
      <c r="AP1407" s="22" t="s">
        <v>1301</v>
      </c>
      <c r="AS1407" s="20">
        <f>IF(Y1407&gt;=10,VLOOKUP(U1407,[2]提成计算!B:T,19,FALSE),VLOOKUP(U1407,[2]提成计算!B:T,18,FALSE))</f>
        <v>0.09</v>
      </c>
      <c r="AT1407" s="20">
        <f t="shared" si="577"/>
        <v>97.92</v>
      </c>
      <c r="AU1407" s="20">
        <f t="shared" si="578"/>
        <v>-40</v>
      </c>
    </row>
    <row r="1408" spans="1:47" x14ac:dyDescent="0.15">
      <c r="A1408" s="21" t="s">
        <v>1273</v>
      </c>
      <c r="B1408" s="20" t="s">
        <v>918</v>
      </c>
      <c r="C1408" s="20" t="s">
        <v>919</v>
      </c>
      <c r="D1408" s="20" t="s">
        <v>928</v>
      </c>
      <c r="E1408" s="20" t="s">
        <v>929</v>
      </c>
      <c r="F1408" s="20" t="s">
        <v>1250</v>
      </c>
      <c r="G1408" s="20" t="s">
        <v>2397</v>
      </c>
      <c r="H1408" s="20"/>
      <c r="I1408" s="20">
        <v>13713148155</v>
      </c>
      <c r="J1408" s="20" t="s">
        <v>2335</v>
      </c>
      <c r="K1408" s="20" t="s">
        <v>1890</v>
      </c>
      <c r="L1408" s="20" t="s">
        <v>1358</v>
      </c>
      <c r="M1408" s="20">
        <v>1088</v>
      </c>
      <c r="N1408" s="20">
        <v>1088</v>
      </c>
      <c r="O1408" s="20" t="s">
        <v>927</v>
      </c>
      <c r="P1408" s="20" t="s">
        <v>50</v>
      </c>
      <c r="Q1408" s="28" t="s">
        <v>2335</v>
      </c>
      <c r="R1408" s="21" t="s">
        <v>84</v>
      </c>
      <c r="S1408" s="21"/>
      <c r="T1408" s="21" t="s">
        <v>53</v>
      </c>
      <c r="U1408" s="21" t="s">
        <v>1892</v>
      </c>
      <c r="V1408" s="46">
        <v>1</v>
      </c>
      <c r="W1408" s="26">
        <f t="shared" si="531"/>
        <v>1</v>
      </c>
      <c r="X1408" s="26">
        <f t="shared" si="532"/>
        <v>1</v>
      </c>
      <c r="Y1408" s="21">
        <v>10</v>
      </c>
      <c r="Z1408" s="22">
        <f t="shared" si="575"/>
        <v>1088</v>
      </c>
      <c r="AA1408" s="20" t="s">
        <v>2218</v>
      </c>
      <c r="AB1408" s="22"/>
      <c r="AC1408" s="22">
        <v>1</v>
      </c>
      <c r="AD1408" s="22"/>
      <c r="AE1408" s="22">
        <f t="shared" si="579"/>
        <v>1088</v>
      </c>
      <c r="AF1408" s="22">
        <f t="shared" si="533"/>
        <v>1088</v>
      </c>
      <c r="AG1408" s="20">
        <f t="shared" ref="AG1408:AG1411" si="580">N1408</f>
        <v>1088</v>
      </c>
      <c r="AH1408" s="20"/>
      <c r="AI1408" s="20"/>
      <c r="AJ1408" s="22"/>
      <c r="AK1408" s="22"/>
      <c r="AM1408" s="22"/>
      <c r="AN1408" s="22"/>
      <c r="AO1408" s="22" t="s">
        <v>2196</v>
      </c>
      <c r="AP1408" s="22" t="s">
        <v>1301</v>
      </c>
      <c r="AS1408" s="20"/>
      <c r="AT1408" s="20"/>
      <c r="AU1408" s="20"/>
    </row>
    <row r="1409" spans="1:47" x14ac:dyDescent="0.15">
      <c r="A1409" s="21" t="s">
        <v>1273</v>
      </c>
      <c r="B1409" s="20" t="s">
        <v>918</v>
      </c>
      <c r="C1409" s="20" t="s">
        <v>919</v>
      </c>
      <c r="D1409" s="20" t="s">
        <v>936</v>
      </c>
      <c r="E1409" s="20" t="s">
        <v>963</v>
      </c>
      <c r="F1409" s="20" t="s">
        <v>1250</v>
      </c>
      <c r="G1409" s="20" t="s">
        <v>2398</v>
      </c>
      <c r="H1409" s="20"/>
      <c r="I1409" s="20">
        <v>13412898689</v>
      </c>
      <c r="J1409" s="20" t="s">
        <v>1268</v>
      </c>
      <c r="K1409" s="20" t="s">
        <v>1895</v>
      </c>
      <c r="L1409" s="20" t="s">
        <v>1891</v>
      </c>
      <c r="M1409" s="20">
        <v>1088</v>
      </c>
      <c r="N1409" s="20">
        <v>1088</v>
      </c>
      <c r="O1409" s="20" t="s">
        <v>927</v>
      </c>
      <c r="P1409" s="20" t="s">
        <v>50</v>
      </c>
      <c r="Q1409" s="28"/>
      <c r="R1409" s="21" t="s">
        <v>60</v>
      </c>
      <c r="S1409" s="21"/>
      <c r="T1409" s="21" t="s">
        <v>2204</v>
      </c>
      <c r="U1409" s="21"/>
      <c r="V1409" s="46">
        <v>1</v>
      </c>
      <c r="W1409" s="26">
        <f t="shared" si="531"/>
        <v>1</v>
      </c>
      <c r="X1409" s="26">
        <f t="shared" si="532"/>
        <v>1</v>
      </c>
      <c r="Y1409" s="21">
        <v>10</v>
      </c>
      <c r="Z1409" s="22">
        <f t="shared" si="575"/>
        <v>1088</v>
      </c>
      <c r="AA1409" s="20" t="s">
        <v>2195</v>
      </c>
      <c r="AB1409" s="22"/>
      <c r="AC1409" s="22">
        <v>1</v>
      </c>
      <c r="AD1409" s="22"/>
      <c r="AE1409" s="22">
        <f t="shared" si="579"/>
        <v>1088</v>
      </c>
      <c r="AF1409" s="22">
        <f t="shared" si="533"/>
        <v>1088</v>
      </c>
      <c r="AG1409" s="20">
        <f t="shared" si="580"/>
        <v>1088</v>
      </c>
      <c r="AH1409" s="20"/>
      <c r="AI1409" s="20"/>
      <c r="AJ1409" s="22"/>
      <c r="AK1409" s="22"/>
      <c r="AM1409" s="22"/>
      <c r="AN1409" s="22"/>
      <c r="AO1409" s="22" t="s">
        <v>2196</v>
      </c>
      <c r="AP1409" s="22" t="s">
        <v>1301</v>
      </c>
      <c r="AS1409" s="20"/>
      <c r="AT1409" s="20"/>
      <c r="AU1409" s="20"/>
    </row>
    <row r="1410" spans="1:47" x14ac:dyDescent="0.15">
      <c r="A1410" s="21" t="s">
        <v>1273</v>
      </c>
      <c r="B1410" s="20" t="s">
        <v>918</v>
      </c>
      <c r="C1410" s="20" t="s">
        <v>919</v>
      </c>
      <c r="D1410" s="20" t="s">
        <v>928</v>
      </c>
      <c r="E1410" s="20" t="s">
        <v>969</v>
      </c>
      <c r="F1410" s="20" t="s">
        <v>1250</v>
      </c>
      <c r="G1410" s="20" t="s">
        <v>2399</v>
      </c>
      <c r="H1410" s="20"/>
      <c r="I1410" s="20">
        <v>13500172757</v>
      </c>
      <c r="J1410" s="20" t="s">
        <v>2340</v>
      </c>
      <c r="K1410" s="20" t="s">
        <v>954</v>
      </c>
      <c r="L1410" s="20" t="s">
        <v>1358</v>
      </c>
      <c r="M1410" s="20">
        <v>1088</v>
      </c>
      <c r="N1410" s="20">
        <v>1088</v>
      </c>
      <c r="O1410" s="20" t="s">
        <v>927</v>
      </c>
      <c r="P1410" s="20" t="s">
        <v>50</v>
      </c>
      <c r="Q1410" s="28" t="s">
        <v>2340</v>
      </c>
      <c r="R1410" s="21" t="s">
        <v>84</v>
      </c>
      <c r="S1410" s="21"/>
      <c r="T1410" s="21" t="s">
        <v>53</v>
      </c>
      <c r="U1410" s="21" t="s">
        <v>957</v>
      </c>
      <c r="V1410" s="46">
        <v>1</v>
      </c>
      <c r="W1410" s="26">
        <f t="shared" si="531"/>
        <v>1</v>
      </c>
      <c r="X1410" s="26">
        <f t="shared" si="532"/>
        <v>1</v>
      </c>
      <c r="Y1410" s="21">
        <v>10</v>
      </c>
      <c r="Z1410" s="22">
        <f t="shared" si="575"/>
        <v>1088</v>
      </c>
      <c r="AA1410" s="20" t="s">
        <v>2195</v>
      </c>
      <c r="AB1410" s="22"/>
      <c r="AC1410" s="22">
        <v>1</v>
      </c>
      <c r="AD1410" s="22"/>
      <c r="AE1410" s="22">
        <f t="shared" si="579"/>
        <v>1088</v>
      </c>
      <c r="AF1410" s="22">
        <f t="shared" si="533"/>
        <v>1088</v>
      </c>
      <c r="AG1410" s="20">
        <f t="shared" si="580"/>
        <v>1088</v>
      </c>
      <c r="AH1410" s="20"/>
      <c r="AI1410" s="20"/>
      <c r="AJ1410" s="22"/>
      <c r="AK1410" s="22"/>
      <c r="AM1410" s="22"/>
      <c r="AN1410" s="22"/>
      <c r="AO1410" s="22" t="s">
        <v>2196</v>
      </c>
      <c r="AP1410" s="22" t="s">
        <v>1301</v>
      </c>
      <c r="AS1410" s="20"/>
      <c r="AT1410" s="20"/>
      <c r="AU1410" s="20"/>
    </row>
    <row r="1411" spans="1:47" x14ac:dyDescent="0.15">
      <c r="A1411" s="21" t="s">
        <v>1273</v>
      </c>
      <c r="B1411" s="20" t="s">
        <v>918</v>
      </c>
      <c r="C1411" s="20" t="s">
        <v>919</v>
      </c>
      <c r="D1411" s="20" t="s">
        <v>941</v>
      </c>
      <c r="E1411" s="20" t="s">
        <v>1487</v>
      </c>
      <c r="F1411" s="20" t="s">
        <v>1250</v>
      </c>
      <c r="G1411" s="20" t="s">
        <v>2400</v>
      </c>
      <c r="H1411" s="20"/>
      <c r="I1411" s="20">
        <v>13427856434</v>
      </c>
      <c r="J1411" s="20" t="s">
        <v>1268</v>
      </c>
      <c r="K1411" s="20" t="s">
        <v>1902</v>
      </c>
      <c r="L1411" s="20" t="s">
        <v>1358</v>
      </c>
      <c r="M1411" s="20">
        <v>1088</v>
      </c>
      <c r="N1411" s="20">
        <v>1088</v>
      </c>
      <c r="O1411" s="20" t="s">
        <v>927</v>
      </c>
      <c r="P1411" s="20" t="s">
        <v>50</v>
      </c>
      <c r="Q1411" s="28"/>
      <c r="R1411" s="21" t="s">
        <v>99</v>
      </c>
      <c r="S1411" s="21"/>
      <c r="T1411" s="21" t="s">
        <v>53</v>
      </c>
      <c r="U1411" s="21" t="s">
        <v>1903</v>
      </c>
      <c r="V1411" s="46">
        <v>1</v>
      </c>
      <c r="W1411" s="26">
        <f t="shared" si="531"/>
        <v>1</v>
      </c>
      <c r="X1411" s="26">
        <f t="shared" si="532"/>
        <v>1</v>
      </c>
      <c r="Y1411" s="21">
        <v>10</v>
      </c>
      <c r="Z1411" s="22">
        <f t="shared" si="575"/>
        <v>1088</v>
      </c>
      <c r="AA1411" s="20" t="s">
        <v>2195</v>
      </c>
      <c r="AB1411" s="22"/>
      <c r="AC1411" s="22">
        <v>1</v>
      </c>
      <c r="AD1411" s="22"/>
      <c r="AE1411" s="22">
        <f t="shared" si="579"/>
        <v>1088</v>
      </c>
      <c r="AF1411" s="22">
        <f t="shared" si="533"/>
        <v>1088</v>
      </c>
      <c r="AG1411" s="20">
        <f t="shared" si="580"/>
        <v>1088</v>
      </c>
      <c r="AH1411" s="20" t="str">
        <f>VLOOKUP(U1411,[1]提成计算!B:I,8,FALSE)</f>
        <v xml:space="preserve"> </v>
      </c>
      <c r="AI1411" s="20"/>
      <c r="AJ1411" s="22"/>
      <c r="AK1411" s="22"/>
      <c r="AM1411" s="22"/>
      <c r="AN1411" s="22"/>
      <c r="AO1411" s="22" t="s">
        <v>2196</v>
      </c>
      <c r="AP1411" s="22" t="s">
        <v>1301</v>
      </c>
      <c r="AS1411" s="20"/>
      <c r="AT1411" s="20"/>
      <c r="AU1411" s="20"/>
    </row>
    <row r="1412" spans="1:47" x14ac:dyDescent="0.15">
      <c r="A1412" s="21" t="s">
        <v>1273</v>
      </c>
      <c r="B1412" s="20" t="s">
        <v>918</v>
      </c>
      <c r="C1412" s="20" t="s">
        <v>919</v>
      </c>
      <c r="D1412" s="20" t="s">
        <v>973</v>
      </c>
      <c r="E1412" s="20" t="s">
        <v>1953</v>
      </c>
      <c r="F1412" s="20" t="s">
        <v>1250</v>
      </c>
      <c r="G1412" s="20" t="s">
        <v>2401</v>
      </c>
      <c r="H1412" s="20"/>
      <c r="I1412" s="20">
        <v>13543797186</v>
      </c>
      <c r="J1412" s="20" t="s">
        <v>924</v>
      </c>
      <c r="K1412" s="20" t="s">
        <v>248</v>
      </c>
      <c r="L1412" s="20" t="s">
        <v>1918</v>
      </c>
      <c r="M1412" s="20">
        <v>680</v>
      </c>
      <c r="N1412" s="20">
        <v>680</v>
      </c>
      <c r="O1412" s="20" t="s">
        <v>927</v>
      </c>
      <c r="P1412" s="20" t="s">
        <v>50</v>
      </c>
      <c r="Q1412" s="28"/>
      <c r="R1412" s="21" t="s">
        <v>249</v>
      </c>
      <c r="S1412" s="25" t="s">
        <v>1955</v>
      </c>
      <c r="T1412" s="21" t="s">
        <v>53</v>
      </c>
      <c r="U1412" s="21" t="s">
        <v>250</v>
      </c>
      <c r="V1412" s="46">
        <v>1</v>
      </c>
      <c r="W1412" s="26">
        <f t="shared" si="531"/>
        <v>1</v>
      </c>
      <c r="Y1412" s="21">
        <v>4</v>
      </c>
      <c r="Z1412" s="22">
        <f t="shared" si="575"/>
        <v>680</v>
      </c>
      <c r="AA1412" s="20" t="s">
        <v>2195</v>
      </c>
      <c r="AB1412" s="22">
        <v>1</v>
      </c>
      <c r="AC1412" s="22"/>
      <c r="AD1412" s="22">
        <f>N1412</f>
        <v>680</v>
      </c>
      <c r="AE1412" s="22"/>
      <c r="AF1412" s="22">
        <f t="shared" si="533"/>
        <v>680</v>
      </c>
      <c r="AG1412" s="20"/>
      <c r="AH1412" s="22"/>
      <c r="AI1412" s="22"/>
      <c r="AJ1412" s="22">
        <f t="shared" ref="AJ1412:AJ1417" si="581">N1412</f>
        <v>680</v>
      </c>
      <c r="AK1412" s="22">
        <f>IF(O1412="(传统)XDSL",VLOOKUP(S1412,[2]直销续费率明细!C:I,7,FALSE)*1,IF(O1412="GPON+XDSL",VLOOKUP(S1412,[2]直销续费率明细!C:I,7,FALSE)*1,VLOOKUP(S1412,[2]直销续费率明细!C:I,5,FALSE)*1))</f>
        <v>-20</v>
      </c>
      <c r="AL1412" s="22" t="s">
        <v>1309</v>
      </c>
      <c r="AM1412" s="22"/>
      <c r="AN1412" s="22"/>
      <c r="AO1412" s="22" t="s">
        <v>2196</v>
      </c>
      <c r="AP1412" s="22" t="s">
        <v>2202</v>
      </c>
      <c r="AS1412" s="20">
        <f>IF(Y1412&gt;=10,VLOOKUP(U1412,[2]提成计算!B:T,19,FALSE),VLOOKUP(U1412,[2]提成计算!B:T,18,FALSE))</f>
        <v>0.06</v>
      </c>
      <c r="AT1412" s="20">
        <f t="shared" ref="AT1412:AT1457" si="582">IF(AD1412*AS1412&gt;0,AD1412*AS1412,AE1412*AS1412)</f>
        <v>40.799999999999997</v>
      </c>
      <c r="AU1412" s="20">
        <f t="shared" ref="AU1412:AU1413" si="583">IF(AND(AK1412&lt;0,AK1412+AT1412&lt;0),-AT1412,AK1412)</f>
        <v>-20</v>
      </c>
    </row>
    <row r="1413" spans="1:47" x14ac:dyDescent="0.15">
      <c r="A1413" s="21" t="s">
        <v>1273</v>
      </c>
      <c r="B1413" s="20" t="s">
        <v>918</v>
      </c>
      <c r="C1413" s="20" t="s">
        <v>919</v>
      </c>
      <c r="D1413" s="20" t="s">
        <v>941</v>
      </c>
      <c r="E1413" s="20" t="s">
        <v>942</v>
      </c>
      <c r="F1413" s="20" t="s">
        <v>1250</v>
      </c>
      <c r="G1413" s="20" t="s">
        <v>2402</v>
      </c>
      <c r="H1413" s="20"/>
      <c r="I1413" s="20">
        <v>13680167957</v>
      </c>
      <c r="J1413" s="20" t="s">
        <v>924</v>
      </c>
      <c r="K1413" s="20" t="s">
        <v>1577</v>
      </c>
      <c r="L1413" s="20" t="s">
        <v>1299</v>
      </c>
      <c r="M1413" s="20">
        <v>888</v>
      </c>
      <c r="N1413" s="20">
        <v>888</v>
      </c>
      <c r="O1413" s="20" t="s">
        <v>927</v>
      </c>
      <c r="P1413" s="20" t="s">
        <v>50</v>
      </c>
      <c r="Q1413" s="28"/>
      <c r="R1413" s="21" t="s">
        <v>99</v>
      </c>
      <c r="S1413" s="25" t="s">
        <v>1341</v>
      </c>
      <c r="T1413" s="21" t="s">
        <v>53</v>
      </c>
      <c r="U1413" s="21" t="s">
        <v>1740</v>
      </c>
      <c r="V1413" s="46">
        <v>1</v>
      </c>
      <c r="W1413" s="26">
        <f t="shared" si="531"/>
        <v>1</v>
      </c>
      <c r="Y1413" s="21">
        <v>12</v>
      </c>
      <c r="Z1413" s="22">
        <f t="shared" si="575"/>
        <v>888</v>
      </c>
      <c r="AA1413" s="20" t="s">
        <v>2195</v>
      </c>
      <c r="AB1413" s="22"/>
      <c r="AC1413" s="22">
        <v>1</v>
      </c>
      <c r="AD1413" s="22"/>
      <c r="AE1413" s="22">
        <f>N1413</f>
        <v>888</v>
      </c>
      <c r="AF1413" s="22">
        <f t="shared" si="533"/>
        <v>888</v>
      </c>
      <c r="AG1413" s="20"/>
      <c r="AH1413" s="22"/>
      <c r="AI1413" s="22"/>
      <c r="AJ1413" s="22">
        <f t="shared" si="581"/>
        <v>888</v>
      </c>
      <c r="AK1413" s="22">
        <f>IF(O1413="(传统)XDSL",VLOOKUP(S1413,[2]直销续费率明细!C:I,7,FALSE)*1,IF(O1413="GPON+XDSL",VLOOKUP(S1413,[2]直销续费率明细!C:I,7,FALSE)*1,VLOOKUP(S1413,[2]直销续费率明细!C:I,5,FALSE)*1))</f>
        <v>25</v>
      </c>
      <c r="AL1413" s="22" t="s">
        <v>1309</v>
      </c>
      <c r="AM1413" s="22"/>
      <c r="AN1413" s="22"/>
      <c r="AO1413" s="22" t="s">
        <v>2196</v>
      </c>
      <c r="AP1413" s="22" t="s">
        <v>1301</v>
      </c>
      <c r="AS1413" s="20">
        <f>IF(Y1413&gt;=10,VLOOKUP(U1413,[2]提成计算!B:T,19,FALSE),VLOOKUP(U1413,[2]提成计算!B:T,18,FALSE))</f>
        <v>0.1</v>
      </c>
      <c r="AT1413" s="20">
        <f t="shared" si="582"/>
        <v>88.800000000000011</v>
      </c>
      <c r="AU1413" s="20">
        <f t="shared" si="583"/>
        <v>25</v>
      </c>
    </row>
    <row r="1414" spans="1:47" x14ac:dyDescent="0.15">
      <c r="A1414" s="21" t="s">
        <v>1273</v>
      </c>
      <c r="B1414" s="20" t="s">
        <v>918</v>
      </c>
      <c r="C1414" s="20" t="s">
        <v>919</v>
      </c>
      <c r="D1414" s="20" t="s">
        <v>920</v>
      </c>
      <c r="E1414" s="20" t="s">
        <v>2172</v>
      </c>
      <c r="F1414" s="20" t="s">
        <v>1250</v>
      </c>
      <c r="G1414" s="20" t="s">
        <v>2403</v>
      </c>
      <c r="H1414" s="20"/>
      <c r="I1414" s="20">
        <v>13925566195</v>
      </c>
      <c r="J1414" s="20" t="s">
        <v>924</v>
      </c>
      <c r="K1414" s="20" t="s">
        <v>443</v>
      </c>
      <c r="L1414" s="20" t="s">
        <v>1863</v>
      </c>
      <c r="M1414" s="20">
        <v>1298</v>
      </c>
      <c r="N1414" s="20">
        <v>1298</v>
      </c>
      <c r="O1414" s="20" t="s">
        <v>927</v>
      </c>
      <c r="P1414" s="20" t="s">
        <v>50</v>
      </c>
      <c r="Q1414" s="28"/>
      <c r="R1414" s="21" t="s">
        <v>161</v>
      </c>
      <c r="S1414" s="25" t="s">
        <v>1392</v>
      </c>
      <c r="T1414" s="21" t="s">
        <v>53</v>
      </c>
      <c r="U1414" s="21" t="s">
        <v>444</v>
      </c>
      <c r="V1414" s="46">
        <v>1</v>
      </c>
      <c r="W1414" s="26">
        <f t="shared" si="531"/>
        <v>1</v>
      </c>
      <c r="Y1414" s="21">
        <v>6</v>
      </c>
      <c r="Z1414" s="22">
        <f t="shared" si="575"/>
        <v>1298</v>
      </c>
      <c r="AA1414" s="20" t="s">
        <v>2195</v>
      </c>
      <c r="AB1414" s="22">
        <v>1</v>
      </c>
      <c r="AC1414" s="22"/>
      <c r="AD1414" s="22">
        <f>N1414</f>
        <v>1298</v>
      </c>
      <c r="AE1414" s="22"/>
      <c r="AF1414" s="22">
        <f t="shared" si="533"/>
        <v>1298</v>
      </c>
      <c r="AG1414" s="20"/>
      <c r="AH1414" s="22"/>
      <c r="AI1414" s="22"/>
      <c r="AJ1414" s="22">
        <f t="shared" si="581"/>
        <v>1298</v>
      </c>
      <c r="AK1414" s="22"/>
      <c r="AL1414" s="22" t="s">
        <v>1871</v>
      </c>
      <c r="AM1414" s="22"/>
      <c r="AN1414" s="22"/>
      <c r="AO1414" s="22" t="s">
        <v>2216</v>
      </c>
      <c r="AP1414" s="22" t="s">
        <v>1301</v>
      </c>
      <c r="AS1414" s="20">
        <f>IF(Y1414&gt;=10,VLOOKUP(U1414,[2]提成计算!B:T,19,FALSE),VLOOKUP(U1414,[2]提成计算!B:T,18,FALSE))</f>
        <v>7.0000000000000007E-2</v>
      </c>
      <c r="AT1414" s="20">
        <f t="shared" si="582"/>
        <v>90.860000000000014</v>
      </c>
      <c r="AU1414" s="20">
        <f t="shared" ref="AU1414:AU1456" si="584">IF(AND(AK1414&lt;0,AK1414+AT1414&lt;0),AT1414,AK1414)</f>
        <v>0</v>
      </c>
    </row>
    <row r="1415" spans="1:47" x14ac:dyDescent="0.15">
      <c r="A1415" s="21" t="s">
        <v>1273</v>
      </c>
      <c r="B1415" s="20" t="s">
        <v>918</v>
      </c>
      <c r="C1415" s="20" t="s">
        <v>919</v>
      </c>
      <c r="D1415" s="20" t="s">
        <v>941</v>
      </c>
      <c r="E1415" s="20" t="s">
        <v>1787</v>
      </c>
      <c r="F1415" s="20" t="s">
        <v>1250</v>
      </c>
      <c r="G1415" s="20" t="s">
        <v>2404</v>
      </c>
      <c r="H1415" s="20"/>
      <c r="I1415" s="20">
        <v>13972281842</v>
      </c>
      <c r="J1415" s="20" t="s">
        <v>924</v>
      </c>
      <c r="K1415" s="20" t="s">
        <v>1573</v>
      </c>
      <c r="L1415" s="20" t="s">
        <v>1299</v>
      </c>
      <c r="M1415" s="20">
        <v>888</v>
      </c>
      <c r="N1415" s="20">
        <v>888</v>
      </c>
      <c r="O1415" s="20" t="s">
        <v>1262</v>
      </c>
      <c r="P1415" s="20" t="s">
        <v>50</v>
      </c>
      <c r="Q1415" s="28"/>
      <c r="R1415" s="21" t="s">
        <v>99</v>
      </c>
      <c r="S1415" s="25" t="s">
        <v>1341</v>
      </c>
      <c r="T1415" s="21" t="s">
        <v>53</v>
      </c>
      <c r="U1415" s="21" t="s">
        <v>1740</v>
      </c>
      <c r="V1415" s="46">
        <v>1</v>
      </c>
      <c r="W1415" s="26">
        <f t="shared" si="531"/>
        <v>1</v>
      </c>
      <c r="Y1415" s="21">
        <v>12</v>
      </c>
      <c r="Z1415" s="22">
        <f t="shared" si="575"/>
        <v>888</v>
      </c>
      <c r="AA1415" s="20" t="s">
        <v>2218</v>
      </c>
      <c r="AB1415" s="22"/>
      <c r="AC1415" s="22">
        <v>1</v>
      </c>
      <c r="AD1415" s="22"/>
      <c r="AE1415" s="22">
        <f>N1415</f>
        <v>888</v>
      </c>
      <c r="AF1415" s="22">
        <f t="shared" si="533"/>
        <v>888</v>
      </c>
      <c r="AG1415" s="20"/>
      <c r="AH1415" s="22"/>
      <c r="AI1415" s="22"/>
      <c r="AJ1415" s="22">
        <f t="shared" si="581"/>
        <v>888</v>
      </c>
      <c r="AK1415" s="22">
        <f>IF(O1415="(传统)XDSL",VLOOKUP(S1415,[2]直销续费率明细!C:I,7,FALSE)*1,IF(O1415="GPON+XDSL",VLOOKUP(S1415,[2]直销续费率明细!C:I,7,FALSE)*1,VLOOKUP(S1415,[2]直销续费率明细!C:I,5,FALSE)*1))</f>
        <v>25</v>
      </c>
      <c r="AL1415" s="22" t="s">
        <v>1309</v>
      </c>
      <c r="AM1415" s="22"/>
      <c r="AN1415" s="22"/>
      <c r="AO1415" s="22" t="s">
        <v>2196</v>
      </c>
      <c r="AP1415" s="22" t="s">
        <v>1301</v>
      </c>
      <c r="AS1415" s="20">
        <f>IF(Y1415&gt;=10,VLOOKUP(U1415,[2]提成计算!B:T,19,FALSE),VLOOKUP(U1415,[2]提成计算!B:T,18,FALSE))</f>
        <v>0.1</v>
      </c>
      <c r="AT1415" s="20">
        <f t="shared" si="582"/>
        <v>88.800000000000011</v>
      </c>
      <c r="AU1415" s="20">
        <f t="shared" ref="AU1415:AU1417" si="585">IF(AND(AK1415&lt;0,AK1415+AT1415&lt;0),-AT1415,AK1415)</f>
        <v>25</v>
      </c>
    </row>
    <row r="1416" spans="1:47" x14ac:dyDescent="0.15">
      <c r="A1416" s="21" t="s">
        <v>1273</v>
      </c>
      <c r="B1416" s="20" t="s">
        <v>918</v>
      </c>
      <c r="C1416" s="20" t="s">
        <v>919</v>
      </c>
      <c r="D1416" s="20" t="s">
        <v>941</v>
      </c>
      <c r="E1416" s="20" t="s">
        <v>1339</v>
      </c>
      <c r="F1416" s="20" t="s">
        <v>1250</v>
      </c>
      <c r="G1416" s="20" t="s">
        <v>2405</v>
      </c>
      <c r="H1416" s="20"/>
      <c r="I1416" s="20">
        <v>13652608144</v>
      </c>
      <c r="J1416" s="20" t="s">
        <v>924</v>
      </c>
      <c r="K1416" s="20" t="s">
        <v>1577</v>
      </c>
      <c r="L1416" s="20" t="s">
        <v>1918</v>
      </c>
      <c r="M1416" s="20">
        <v>680</v>
      </c>
      <c r="N1416" s="20">
        <v>680</v>
      </c>
      <c r="O1416" s="20" t="s">
        <v>1262</v>
      </c>
      <c r="P1416" s="20" t="s">
        <v>50</v>
      </c>
      <c r="Q1416" s="28"/>
      <c r="R1416" s="21" t="s">
        <v>99</v>
      </c>
      <c r="S1416" s="25" t="s">
        <v>1341</v>
      </c>
      <c r="T1416" s="21" t="s">
        <v>53</v>
      </c>
      <c r="U1416" s="21" t="s">
        <v>1740</v>
      </c>
      <c r="V1416" s="46">
        <v>1</v>
      </c>
      <c r="W1416" s="26">
        <f t="shared" si="531"/>
        <v>1</v>
      </c>
      <c r="Y1416" s="21">
        <v>4</v>
      </c>
      <c r="Z1416" s="22">
        <f t="shared" si="575"/>
        <v>680</v>
      </c>
      <c r="AA1416" s="20" t="s">
        <v>2195</v>
      </c>
      <c r="AB1416" s="22">
        <v>1</v>
      </c>
      <c r="AC1416" s="22"/>
      <c r="AD1416" s="22">
        <f>N1416</f>
        <v>680</v>
      </c>
      <c r="AE1416" s="22"/>
      <c r="AF1416" s="22">
        <f t="shared" si="533"/>
        <v>680</v>
      </c>
      <c r="AG1416" s="20"/>
      <c r="AH1416" s="22"/>
      <c r="AI1416" s="22"/>
      <c r="AJ1416" s="22">
        <f t="shared" si="581"/>
        <v>680</v>
      </c>
      <c r="AK1416" s="22">
        <f>IF(O1416="(传统)XDSL",VLOOKUP(S1416,[2]直销续费率明细!C:I,7,FALSE)*1,IF(O1416="GPON+XDSL",VLOOKUP(S1416,[2]直销续费率明细!C:I,7,FALSE)*1,VLOOKUP(S1416,[2]直销续费率明细!C:I,5,FALSE)*1))</f>
        <v>25</v>
      </c>
      <c r="AL1416" s="22" t="s">
        <v>1309</v>
      </c>
      <c r="AM1416" s="22"/>
      <c r="AN1416" s="22"/>
      <c r="AO1416" s="22" t="s">
        <v>2196</v>
      </c>
      <c r="AP1416" s="22" t="s">
        <v>2202</v>
      </c>
      <c r="AS1416" s="20">
        <f>IF(Y1416&gt;=10,VLOOKUP(U1416,[2]提成计算!B:T,19,FALSE),VLOOKUP(U1416,[2]提成计算!B:T,18,FALSE))</f>
        <v>7.0000000000000007E-2</v>
      </c>
      <c r="AT1416" s="20">
        <f t="shared" si="582"/>
        <v>47.6</v>
      </c>
      <c r="AU1416" s="20">
        <f t="shared" si="585"/>
        <v>25</v>
      </c>
    </row>
    <row r="1417" spans="1:47" x14ac:dyDescent="0.15">
      <c r="A1417" s="21" t="s">
        <v>1273</v>
      </c>
      <c r="B1417" s="20" t="s">
        <v>918</v>
      </c>
      <c r="C1417" s="20" t="s">
        <v>919</v>
      </c>
      <c r="D1417" s="20" t="s">
        <v>941</v>
      </c>
      <c r="E1417" s="20" t="s">
        <v>1339</v>
      </c>
      <c r="F1417" s="20" t="s">
        <v>1250</v>
      </c>
      <c r="G1417" s="20" t="s">
        <v>2406</v>
      </c>
      <c r="H1417" s="20"/>
      <c r="I1417" s="20">
        <v>13686127326</v>
      </c>
      <c r="J1417" s="20" t="s">
        <v>924</v>
      </c>
      <c r="K1417" s="20" t="s">
        <v>1577</v>
      </c>
      <c r="L1417" s="20" t="s">
        <v>1376</v>
      </c>
      <c r="M1417" s="20">
        <v>1088</v>
      </c>
      <c r="N1417" s="20">
        <v>1088</v>
      </c>
      <c r="O1417" s="20" t="s">
        <v>927</v>
      </c>
      <c r="P1417" s="20" t="s">
        <v>50</v>
      </c>
      <c r="Q1417" s="28"/>
      <c r="R1417" s="21" t="s">
        <v>99</v>
      </c>
      <c r="S1417" s="25" t="s">
        <v>1341</v>
      </c>
      <c r="T1417" s="21" t="s">
        <v>53</v>
      </c>
      <c r="U1417" s="21" t="s">
        <v>1740</v>
      </c>
      <c r="V1417" s="46">
        <v>1</v>
      </c>
      <c r="W1417" s="26">
        <f t="shared" si="531"/>
        <v>1</v>
      </c>
      <c r="Y1417" s="21">
        <v>10</v>
      </c>
      <c r="Z1417" s="22">
        <f t="shared" si="575"/>
        <v>1088</v>
      </c>
      <c r="AA1417" s="20" t="s">
        <v>2195</v>
      </c>
      <c r="AB1417" s="22"/>
      <c r="AC1417" s="22">
        <v>1</v>
      </c>
      <c r="AD1417" s="22"/>
      <c r="AE1417" s="22">
        <f t="shared" ref="AE1417:AE1421" si="586">N1417</f>
        <v>1088</v>
      </c>
      <c r="AF1417" s="22">
        <f t="shared" si="533"/>
        <v>1088</v>
      </c>
      <c r="AG1417" s="20"/>
      <c r="AH1417" s="22"/>
      <c r="AI1417" s="22"/>
      <c r="AJ1417" s="22">
        <f t="shared" si="581"/>
        <v>1088</v>
      </c>
      <c r="AK1417" s="22">
        <f>IF(O1417="(传统)XDSL",VLOOKUP(S1417,[2]直销续费率明细!C:I,7,FALSE)*1,IF(O1417="GPON+XDSL",VLOOKUP(S1417,[2]直销续费率明细!C:I,7,FALSE)*1,VLOOKUP(S1417,[2]直销续费率明细!C:I,5,FALSE)*1))</f>
        <v>25</v>
      </c>
      <c r="AL1417" s="22" t="s">
        <v>1309</v>
      </c>
      <c r="AM1417" s="22"/>
      <c r="AN1417" s="22"/>
      <c r="AO1417" s="22" t="s">
        <v>2196</v>
      </c>
      <c r="AP1417" s="22" t="s">
        <v>1301</v>
      </c>
      <c r="AS1417" s="20">
        <f>IF(Y1417&gt;=10,VLOOKUP(U1417,[2]提成计算!B:T,19,FALSE),VLOOKUP(U1417,[2]提成计算!B:T,18,FALSE))</f>
        <v>0.1</v>
      </c>
      <c r="AT1417" s="20">
        <f t="shared" si="582"/>
        <v>108.80000000000001</v>
      </c>
      <c r="AU1417" s="20">
        <f t="shared" si="585"/>
        <v>25</v>
      </c>
    </row>
    <row r="1418" spans="1:47" x14ac:dyDescent="0.15">
      <c r="A1418" s="21" t="s">
        <v>1273</v>
      </c>
      <c r="B1418" s="20" t="s">
        <v>918</v>
      </c>
      <c r="C1418" s="20" t="s">
        <v>919</v>
      </c>
      <c r="D1418" s="20" t="s">
        <v>936</v>
      </c>
      <c r="E1418" s="20" t="s">
        <v>963</v>
      </c>
      <c r="F1418" s="20" t="s">
        <v>1250</v>
      </c>
      <c r="G1418" s="20" t="s">
        <v>2407</v>
      </c>
      <c r="H1418" s="20"/>
      <c r="I1418" s="20">
        <v>13922948578</v>
      </c>
      <c r="J1418" s="20" t="s">
        <v>1268</v>
      </c>
      <c r="K1418" s="20" t="s">
        <v>1895</v>
      </c>
      <c r="L1418" s="20" t="s">
        <v>1891</v>
      </c>
      <c r="M1418" s="20">
        <v>1088</v>
      </c>
      <c r="N1418" s="20">
        <v>1088</v>
      </c>
      <c r="O1418" s="20" t="s">
        <v>927</v>
      </c>
      <c r="P1418" s="20" t="s">
        <v>50</v>
      </c>
      <c r="Q1418" s="28"/>
      <c r="R1418" s="21" t="s">
        <v>60</v>
      </c>
      <c r="S1418" s="21"/>
      <c r="T1418" s="21" t="s">
        <v>2204</v>
      </c>
      <c r="U1418" s="21"/>
      <c r="V1418" s="46">
        <v>1</v>
      </c>
      <c r="W1418" s="26">
        <f t="shared" si="531"/>
        <v>1</v>
      </c>
      <c r="X1418" s="26">
        <f t="shared" si="532"/>
        <v>1</v>
      </c>
      <c r="Y1418" s="21">
        <v>10</v>
      </c>
      <c r="Z1418" s="22">
        <f t="shared" si="575"/>
        <v>1088</v>
      </c>
      <c r="AA1418" s="20" t="s">
        <v>2195</v>
      </c>
      <c r="AB1418" s="22"/>
      <c r="AC1418" s="22">
        <v>1</v>
      </c>
      <c r="AD1418" s="22"/>
      <c r="AE1418" s="22">
        <f t="shared" si="586"/>
        <v>1088</v>
      </c>
      <c r="AF1418" s="22">
        <f t="shared" si="533"/>
        <v>1088</v>
      </c>
      <c r="AG1418" s="20">
        <f>N1418</f>
        <v>1088</v>
      </c>
      <c r="AH1418" s="20"/>
      <c r="AI1418" s="20"/>
      <c r="AJ1418" s="22"/>
      <c r="AK1418" s="22"/>
      <c r="AM1418" s="22"/>
      <c r="AN1418" s="22"/>
      <c r="AO1418" s="22" t="s">
        <v>2196</v>
      </c>
      <c r="AP1418" s="22" t="s">
        <v>1301</v>
      </c>
      <c r="AS1418" s="20"/>
      <c r="AT1418" s="20"/>
      <c r="AU1418" s="20"/>
    </row>
    <row r="1419" spans="1:47" x14ac:dyDescent="0.15">
      <c r="A1419" s="21" t="s">
        <v>1273</v>
      </c>
      <c r="B1419" s="20" t="s">
        <v>918</v>
      </c>
      <c r="C1419" s="20" t="s">
        <v>919</v>
      </c>
      <c r="D1419" s="20" t="s">
        <v>920</v>
      </c>
      <c r="E1419" s="20" t="s">
        <v>921</v>
      </c>
      <c r="F1419" s="20" t="s">
        <v>1250</v>
      </c>
      <c r="G1419" s="20" t="s">
        <v>2408</v>
      </c>
      <c r="H1419" s="20"/>
      <c r="I1419" s="20">
        <v>13631704030</v>
      </c>
      <c r="J1419" s="20" t="s">
        <v>924</v>
      </c>
      <c r="K1419" s="20" t="s">
        <v>443</v>
      </c>
      <c r="L1419" s="20" t="s">
        <v>2166</v>
      </c>
      <c r="M1419" s="20">
        <v>1088</v>
      </c>
      <c r="N1419" s="20">
        <v>1088</v>
      </c>
      <c r="O1419" s="20" t="s">
        <v>927</v>
      </c>
      <c r="P1419" s="20" t="s">
        <v>50</v>
      </c>
      <c r="Q1419" s="28"/>
      <c r="R1419" s="21" t="s">
        <v>161</v>
      </c>
      <c r="S1419" s="25" t="s">
        <v>1325</v>
      </c>
      <c r="T1419" s="21" t="s">
        <v>53</v>
      </c>
      <c r="U1419" s="21" t="s">
        <v>444</v>
      </c>
      <c r="V1419" s="46">
        <v>1</v>
      </c>
      <c r="W1419" s="26">
        <f t="shared" si="531"/>
        <v>1</v>
      </c>
      <c r="Y1419" s="21">
        <v>20</v>
      </c>
      <c r="Z1419" s="22">
        <f t="shared" si="575"/>
        <v>1088</v>
      </c>
      <c r="AA1419" s="20" t="s">
        <v>2195</v>
      </c>
      <c r="AB1419" s="22"/>
      <c r="AC1419" s="22">
        <v>1</v>
      </c>
      <c r="AD1419" s="22"/>
      <c r="AE1419" s="22">
        <f t="shared" si="586"/>
        <v>1088</v>
      </c>
      <c r="AF1419" s="22">
        <f t="shared" si="533"/>
        <v>1088</v>
      </c>
      <c r="AG1419" s="20"/>
      <c r="AH1419" s="22"/>
      <c r="AI1419" s="22"/>
      <c r="AJ1419" s="22">
        <f t="shared" ref="AJ1419:AJ1428" si="587">N1419</f>
        <v>1088</v>
      </c>
      <c r="AK1419" s="22">
        <f>IF(O1419="(传统)XDSL",VLOOKUP(S1419,[2]直销续费率明细!C:I,7,FALSE)*1,IF(O1419="GPON+XDSL",VLOOKUP(S1419,[2]直销续费率明细!C:I,7,FALSE)*1,VLOOKUP(S1419,[2]直销续费率明细!C:I,5,FALSE)*1))</f>
        <v>25</v>
      </c>
      <c r="AL1419" s="22" t="s">
        <v>1309</v>
      </c>
      <c r="AM1419" s="22"/>
      <c r="AN1419" s="22"/>
      <c r="AO1419" s="22" t="s">
        <v>2216</v>
      </c>
      <c r="AP1419" s="22" t="s">
        <v>1301</v>
      </c>
      <c r="AS1419" s="20">
        <f>IF(Y1419&gt;=10,VLOOKUP(U1419,[2]提成计算!B:T,19,FALSE),VLOOKUP(U1419,[2]提成计算!B:T,18,FALSE))</f>
        <v>0.1</v>
      </c>
      <c r="AT1419" s="20">
        <f t="shared" ref="AT1419:AT1428" si="588">IF(AD1419*AS1419&gt;0,AD1419*AS1419,AE1419*AS1419)</f>
        <v>108.80000000000001</v>
      </c>
      <c r="AU1419" s="20">
        <f t="shared" ref="AU1419:AU1423" si="589">IF(AND(AK1419&lt;0,AK1419+AT1419&lt;0),-AT1419,AK1419)</f>
        <v>25</v>
      </c>
    </row>
    <row r="1420" spans="1:47" x14ac:dyDescent="0.15">
      <c r="A1420" s="21" t="s">
        <v>1273</v>
      </c>
      <c r="B1420" s="20" t="s">
        <v>918</v>
      </c>
      <c r="C1420" s="20" t="s">
        <v>919</v>
      </c>
      <c r="D1420" s="20" t="s">
        <v>920</v>
      </c>
      <c r="E1420" s="20" t="s">
        <v>921</v>
      </c>
      <c r="F1420" s="20" t="s">
        <v>1250</v>
      </c>
      <c r="G1420" s="20" t="s">
        <v>2409</v>
      </c>
      <c r="H1420" s="20"/>
      <c r="I1420" s="20">
        <v>13424760417</v>
      </c>
      <c r="J1420" s="20" t="s">
        <v>924</v>
      </c>
      <c r="K1420" s="20" t="s">
        <v>2018</v>
      </c>
      <c r="L1420" s="20" t="s">
        <v>1299</v>
      </c>
      <c r="M1420" s="20">
        <v>888</v>
      </c>
      <c r="N1420" s="20">
        <v>888</v>
      </c>
      <c r="O1420" s="20" t="s">
        <v>927</v>
      </c>
      <c r="P1420" s="20" t="s">
        <v>50</v>
      </c>
      <c r="Q1420" s="28"/>
      <c r="R1420" s="21" t="s">
        <v>161</v>
      </c>
      <c r="S1420" s="25" t="s">
        <v>1325</v>
      </c>
      <c r="T1420" s="21" t="s">
        <v>53</v>
      </c>
      <c r="U1420" s="21" t="s">
        <v>444</v>
      </c>
      <c r="V1420" s="46">
        <v>1</v>
      </c>
      <c r="W1420" s="26">
        <f t="shared" si="531"/>
        <v>1</v>
      </c>
      <c r="Y1420" s="21">
        <v>12</v>
      </c>
      <c r="Z1420" s="22">
        <f t="shared" si="575"/>
        <v>888</v>
      </c>
      <c r="AA1420" s="20" t="s">
        <v>2218</v>
      </c>
      <c r="AB1420" s="22"/>
      <c r="AC1420" s="22">
        <v>1</v>
      </c>
      <c r="AD1420" s="22"/>
      <c r="AE1420" s="22">
        <f t="shared" si="586"/>
        <v>888</v>
      </c>
      <c r="AF1420" s="22">
        <f t="shared" si="533"/>
        <v>888</v>
      </c>
      <c r="AG1420" s="20"/>
      <c r="AH1420" s="22"/>
      <c r="AI1420" s="22"/>
      <c r="AJ1420" s="22">
        <f t="shared" si="587"/>
        <v>888</v>
      </c>
      <c r="AK1420" s="22">
        <f>IF(O1420="(传统)XDSL",VLOOKUP(S1420,[2]直销续费率明细!C:I,7,FALSE)*1,IF(O1420="GPON+XDSL",VLOOKUP(S1420,[2]直销续费率明细!C:I,7,FALSE)*1,VLOOKUP(S1420,[2]直销续费率明细!C:I,5,FALSE)*1))</f>
        <v>25</v>
      </c>
      <c r="AL1420" s="22" t="s">
        <v>1309</v>
      </c>
      <c r="AM1420" s="22"/>
      <c r="AN1420" s="22"/>
      <c r="AO1420" s="22" t="s">
        <v>2216</v>
      </c>
      <c r="AP1420" s="22" t="s">
        <v>1301</v>
      </c>
      <c r="AS1420" s="20">
        <f>IF(Y1420&gt;=10,VLOOKUP(U1420,[2]提成计算!B:T,19,FALSE),VLOOKUP(U1420,[2]提成计算!B:T,18,FALSE))</f>
        <v>0.1</v>
      </c>
      <c r="AT1420" s="20">
        <f t="shared" si="588"/>
        <v>88.800000000000011</v>
      </c>
      <c r="AU1420" s="20">
        <f t="shared" si="589"/>
        <v>25</v>
      </c>
    </row>
    <row r="1421" spans="1:47" x14ac:dyDescent="0.15">
      <c r="A1421" s="21" t="s">
        <v>1273</v>
      </c>
      <c r="B1421" s="20" t="s">
        <v>918</v>
      </c>
      <c r="C1421" s="20" t="s">
        <v>919</v>
      </c>
      <c r="D1421" s="20" t="s">
        <v>928</v>
      </c>
      <c r="E1421" s="20" t="s">
        <v>952</v>
      </c>
      <c r="F1421" s="20" t="s">
        <v>1250</v>
      </c>
      <c r="G1421" s="20" t="s">
        <v>2410</v>
      </c>
      <c r="H1421" s="20"/>
      <c r="I1421" s="20">
        <v>13412687141</v>
      </c>
      <c r="J1421" s="20" t="s">
        <v>924</v>
      </c>
      <c r="K1421" s="20" t="s">
        <v>1979</v>
      </c>
      <c r="L1421" s="20" t="s">
        <v>1299</v>
      </c>
      <c r="M1421" s="20">
        <v>888</v>
      </c>
      <c r="N1421" s="20">
        <v>888</v>
      </c>
      <c r="O1421" s="20" t="s">
        <v>927</v>
      </c>
      <c r="P1421" s="20" t="s">
        <v>50</v>
      </c>
      <c r="Q1421" s="28"/>
      <c r="R1421" s="21" t="s">
        <v>84</v>
      </c>
      <c r="S1421" s="25" t="s">
        <v>956</v>
      </c>
      <c r="T1421" s="21" t="s">
        <v>53</v>
      </c>
      <c r="U1421" s="21" t="s">
        <v>1292</v>
      </c>
      <c r="V1421" s="46">
        <v>1</v>
      </c>
      <c r="W1421" s="26">
        <f t="shared" si="531"/>
        <v>1</v>
      </c>
      <c r="Y1421" s="21">
        <v>12</v>
      </c>
      <c r="Z1421" s="22">
        <f t="shared" si="575"/>
        <v>888</v>
      </c>
      <c r="AA1421" s="20" t="s">
        <v>2218</v>
      </c>
      <c r="AB1421" s="22"/>
      <c r="AC1421" s="22">
        <v>1</v>
      </c>
      <c r="AD1421" s="22"/>
      <c r="AE1421" s="22">
        <f t="shared" si="586"/>
        <v>888</v>
      </c>
      <c r="AF1421" s="22">
        <f t="shared" si="533"/>
        <v>888</v>
      </c>
      <c r="AG1421" s="20"/>
      <c r="AH1421" s="22"/>
      <c r="AI1421" s="22"/>
      <c r="AJ1421" s="22">
        <f t="shared" si="587"/>
        <v>888</v>
      </c>
      <c r="AK1421" s="22">
        <f>IF(O1421="(传统)XDSL",VLOOKUP(S1421,[2]直销续费率明细!C:I,7,FALSE)*1,IF(O1421="GPON+XDSL",VLOOKUP(S1421,[2]直销续费率明细!C:I,7,FALSE)*1,VLOOKUP(S1421,[2]直销续费率明细!C:I,5,FALSE)*1))</f>
        <v>25</v>
      </c>
      <c r="AL1421" s="22" t="s">
        <v>1309</v>
      </c>
      <c r="AM1421" s="22"/>
      <c r="AN1421" s="22"/>
      <c r="AO1421" s="22" t="s">
        <v>2216</v>
      </c>
      <c r="AP1421" s="22" t="s">
        <v>1301</v>
      </c>
      <c r="AS1421" s="20">
        <f>IF(Y1421&gt;=10,VLOOKUP(U1421,[2]提成计算!B:T,19,FALSE),VLOOKUP(U1421,[2]提成计算!B:T,18,FALSE))</f>
        <v>0.09</v>
      </c>
      <c r="AT1421" s="20">
        <f t="shared" si="588"/>
        <v>79.92</v>
      </c>
      <c r="AU1421" s="20">
        <f t="shared" si="589"/>
        <v>25</v>
      </c>
    </row>
    <row r="1422" spans="1:47" x14ac:dyDescent="0.15">
      <c r="A1422" s="21" t="s">
        <v>1273</v>
      </c>
      <c r="B1422" s="20" t="s">
        <v>918</v>
      </c>
      <c r="C1422" s="20" t="s">
        <v>919</v>
      </c>
      <c r="D1422" s="20" t="s">
        <v>928</v>
      </c>
      <c r="E1422" s="20" t="s">
        <v>952</v>
      </c>
      <c r="F1422" s="20" t="s">
        <v>1250</v>
      </c>
      <c r="G1422" s="20" t="s">
        <v>2411</v>
      </c>
      <c r="H1422" s="20"/>
      <c r="I1422" s="20">
        <v>15017155015</v>
      </c>
      <c r="J1422" s="20" t="s">
        <v>924</v>
      </c>
      <c r="K1422" s="20" t="s">
        <v>1979</v>
      </c>
      <c r="L1422" s="20" t="s">
        <v>1918</v>
      </c>
      <c r="M1422" s="20">
        <v>680</v>
      </c>
      <c r="N1422" s="20">
        <v>680</v>
      </c>
      <c r="O1422" s="20" t="s">
        <v>1262</v>
      </c>
      <c r="P1422" s="20" t="s">
        <v>50</v>
      </c>
      <c r="Q1422" s="28"/>
      <c r="R1422" s="21" t="s">
        <v>84</v>
      </c>
      <c r="S1422" s="25" t="s">
        <v>956</v>
      </c>
      <c r="T1422" s="21" t="s">
        <v>53</v>
      </c>
      <c r="U1422" s="21" t="s">
        <v>1292</v>
      </c>
      <c r="V1422" s="46">
        <v>1</v>
      </c>
      <c r="W1422" s="26">
        <f t="shared" si="531"/>
        <v>1</v>
      </c>
      <c r="Y1422" s="21">
        <v>4</v>
      </c>
      <c r="Z1422" s="22">
        <f t="shared" si="575"/>
        <v>680</v>
      </c>
      <c r="AA1422" s="20" t="s">
        <v>2218</v>
      </c>
      <c r="AB1422" s="22">
        <v>1</v>
      </c>
      <c r="AC1422" s="22"/>
      <c r="AD1422" s="22">
        <f>N1422</f>
        <v>680</v>
      </c>
      <c r="AE1422" s="22"/>
      <c r="AF1422" s="22">
        <f t="shared" si="533"/>
        <v>680</v>
      </c>
      <c r="AG1422" s="20"/>
      <c r="AH1422" s="22"/>
      <c r="AI1422" s="22"/>
      <c r="AJ1422" s="22">
        <f t="shared" si="587"/>
        <v>680</v>
      </c>
      <c r="AK1422" s="22">
        <f>IF(O1422="(传统)XDSL",VLOOKUP(S1422,[2]直销续费率明细!C:I,7,FALSE)*1,IF(O1422="GPON+XDSL",VLOOKUP(S1422,[2]直销续费率明细!C:I,7,FALSE)*1,VLOOKUP(S1422,[2]直销续费率明细!C:I,5,FALSE)*1))</f>
        <v>15</v>
      </c>
      <c r="AL1422" s="22" t="s">
        <v>1309</v>
      </c>
      <c r="AM1422" s="22"/>
      <c r="AN1422" s="22"/>
      <c r="AO1422" s="22" t="s">
        <v>2196</v>
      </c>
      <c r="AP1422" s="22" t="s">
        <v>2202</v>
      </c>
      <c r="AS1422" s="20">
        <f>IF(Y1422&gt;=10,VLOOKUP(U1422,[2]提成计算!B:T,19,FALSE),VLOOKUP(U1422,[2]提成计算!B:T,18,FALSE))</f>
        <v>0.06</v>
      </c>
      <c r="AT1422" s="20">
        <f t="shared" si="588"/>
        <v>40.799999999999997</v>
      </c>
      <c r="AU1422" s="20">
        <f t="shared" si="589"/>
        <v>15</v>
      </c>
    </row>
    <row r="1423" spans="1:47" x14ac:dyDescent="0.15">
      <c r="A1423" s="21" t="s">
        <v>1273</v>
      </c>
      <c r="B1423" s="20" t="s">
        <v>918</v>
      </c>
      <c r="C1423" s="20" t="s">
        <v>919</v>
      </c>
      <c r="D1423" s="20" t="s">
        <v>928</v>
      </c>
      <c r="E1423" s="20" t="s">
        <v>952</v>
      </c>
      <c r="F1423" s="20" t="s">
        <v>1250</v>
      </c>
      <c r="G1423" s="20" t="s">
        <v>2412</v>
      </c>
      <c r="H1423" s="20"/>
      <c r="I1423" s="20">
        <v>15088158668</v>
      </c>
      <c r="J1423" s="20" t="s">
        <v>924</v>
      </c>
      <c r="K1423" s="20" t="s">
        <v>1979</v>
      </c>
      <c r="L1423" s="20" t="s">
        <v>1299</v>
      </c>
      <c r="M1423" s="20">
        <v>888</v>
      </c>
      <c r="N1423" s="20">
        <v>888</v>
      </c>
      <c r="O1423" s="20" t="s">
        <v>927</v>
      </c>
      <c r="P1423" s="20" t="s">
        <v>50</v>
      </c>
      <c r="Q1423" s="28"/>
      <c r="R1423" s="21" t="s">
        <v>84</v>
      </c>
      <c r="S1423" s="25" t="s">
        <v>956</v>
      </c>
      <c r="T1423" s="21" t="s">
        <v>53</v>
      </c>
      <c r="U1423" s="21" t="s">
        <v>1292</v>
      </c>
      <c r="V1423" s="46">
        <v>1</v>
      </c>
      <c r="W1423" s="26">
        <f t="shared" si="531"/>
        <v>1</v>
      </c>
      <c r="Y1423" s="21">
        <v>12</v>
      </c>
      <c r="Z1423" s="22">
        <f t="shared" si="575"/>
        <v>888</v>
      </c>
      <c r="AA1423" s="20" t="s">
        <v>2195</v>
      </c>
      <c r="AB1423" s="22"/>
      <c r="AC1423" s="22">
        <v>1</v>
      </c>
      <c r="AD1423" s="22"/>
      <c r="AE1423" s="22">
        <f>N1423</f>
        <v>888</v>
      </c>
      <c r="AF1423" s="22">
        <f t="shared" si="533"/>
        <v>888</v>
      </c>
      <c r="AG1423" s="20"/>
      <c r="AH1423" s="22"/>
      <c r="AI1423" s="22"/>
      <c r="AJ1423" s="22">
        <f t="shared" si="587"/>
        <v>888</v>
      </c>
      <c r="AK1423" s="22">
        <f>IF(O1423="(传统)XDSL",VLOOKUP(S1423,[2]直销续费率明细!C:I,7,FALSE)*1,IF(O1423="GPON+XDSL",VLOOKUP(S1423,[2]直销续费率明细!C:I,7,FALSE)*1,VLOOKUP(S1423,[2]直销续费率明细!C:I,5,FALSE)*1))</f>
        <v>25</v>
      </c>
      <c r="AL1423" s="22" t="s">
        <v>1309</v>
      </c>
      <c r="AM1423" s="22"/>
      <c r="AN1423" s="22"/>
      <c r="AO1423" s="22" t="s">
        <v>2196</v>
      </c>
      <c r="AP1423" s="22" t="s">
        <v>1301</v>
      </c>
      <c r="AS1423" s="20">
        <f>IF(Y1423&gt;=10,VLOOKUP(U1423,[2]提成计算!B:T,19,FALSE),VLOOKUP(U1423,[2]提成计算!B:T,18,FALSE))</f>
        <v>0.09</v>
      </c>
      <c r="AT1423" s="20">
        <f t="shared" si="588"/>
        <v>79.92</v>
      </c>
      <c r="AU1423" s="20">
        <f t="shared" si="589"/>
        <v>25</v>
      </c>
    </row>
    <row r="1424" spans="1:47" x14ac:dyDescent="0.15">
      <c r="A1424" s="21" t="s">
        <v>1273</v>
      </c>
      <c r="B1424" s="20" t="s">
        <v>918</v>
      </c>
      <c r="C1424" s="20" t="s">
        <v>919</v>
      </c>
      <c r="D1424" s="20" t="s">
        <v>941</v>
      </c>
      <c r="E1424" s="20" t="s">
        <v>942</v>
      </c>
      <c r="F1424" s="20" t="s">
        <v>1250</v>
      </c>
      <c r="G1424" s="20" t="s">
        <v>2413</v>
      </c>
      <c r="H1424" s="20"/>
      <c r="I1424" s="20">
        <v>13582851556</v>
      </c>
      <c r="J1424" s="20" t="s">
        <v>924</v>
      </c>
      <c r="K1424" s="20" t="s">
        <v>947</v>
      </c>
      <c r="L1424" s="20" t="s">
        <v>1918</v>
      </c>
      <c r="M1424" s="20">
        <v>680</v>
      </c>
      <c r="N1424" s="20">
        <v>680</v>
      </c>
      <c r="O1424" s="20" t="s">
        <v>1262</v>
      </c>
      <c r="P1424" s="20" t="s">
        <v>50</v>
      </c>
      <c r="Q1424" s="28"/>
      <c r="R1424" s="22" t="s">
        <v>99</v>
      </c>
      <c r="T1424" s="21" t="s">
        <v>948</v>
      </c>
      <c r="U1424" s="22" t="s">
        <v>99</v>
      </c>
      <c r="V1424" s="46">
        <v>1</v>
      </c>
      <c r="W1424" s="26">
        <f t="shared" si="531"/>
        <v>1</v>
      </c>
      <c r="Y1424" s="21">
        <v>4</v>
      </c>
      <c r="Z1424" s="22">
        <f t="shared" si="575"/>
        <v>680</v>
      </c>
      <c r="AA1424" s="20" t="s">
        <v>2195</v>
      </c>
      <c r="AB1424" s="22">
        <v>1</v>
      </c>
      <c r="AC1424" s="22"/>
      <c r="AD1424" s="22">
        <f t="shared" ref="AD1424:AD1425" si="590">N1424</f>
        <v>680</v>
      </c>
      <c r="AE1424" s="22"/>
      <c r="AF1424" s="22">
        <f t="shared" si="533"/>
        <v>680</v>
      </c>
      <c r="AG1424" s="20"/>
      <c r="AH1424" s="22"/>
      <c r="AI1424" s="22"/>
      <c r="AJ1424" s="22">
        <f t="shared" si="587"/>
        <v>680</v>
      </c>
      <c r="AK1424" s="22">
        <f>IF(O1424="(传统)XDSL",VLOOKUP(U1424,[2]自营续费率!B:G,6,FALSE)*1,IF(O1424="GPON+XDSL",VLOOKUP(U1424,[2]自营续费率!B:G,6,FALSE)*1,VLOOKUP(U1424,[2]自营续费率!B:G,4,FALSE)*1))</f>
        <v>10</v>
      </c>
      <c r="AL1424" s="22" t="s">
        <v>1309</v>
      </c>
      <c r="AM1424" s="22"/>
      <c r="AN1424" s="22"/>
      <c r="AO1424" s="22" t="s">
        <v>2196</v>
      </c>
      <c r="AP1424" s="22" t="s">
        <v>2202</v>
      </c>
      <c r="AS1424" s="20">
        <f>IF(Y1424&gt;=10,VLOOKUP(U1424,[2]自营提成!C:Z,6,FALSE),VLOOKUP(U1424,[2]自营提成!C:Z,5,FALSE))</f>
        <v>7.0000000000000007E-2</v>
      </c>
      <c r="AT1424" s="20">
        <f t="shared" si="588"/>
        <v>47.6</v>
      </c>
      <c r="AU1424" s="20">
        <f>IF(AND(AK1424&lt;0,AK1424+AT1424&lt;0),-AT1424,AK1424)</f>
        <v>10</v>
      </c>
    </row>
    <row r="1425" spans="1:47" x14ac:dyDescent="0.15">
      <c r="A1425" s="21" t="s">
        <v>1273</v>
      </c>
      <c r="B1425" s="20" t="s">
        <v>918</v>
      </c>
      <c r="C1425" s="20" t="s">
        <v>919</v>
      </c>
      <c r="D1425" s="20" t="s">
        <v>936</v>
      </c>
      <c r="E1425" s="20" t="s">
        <v>937</v>
      </c>
      <c r="F1425" s="20" t="s">
        <v>1250</v>
      </c>
      <c r="G1425" s="20" t="s">
        <v>2414</v>
      </c>
      <c r="H1425" s="20"/>
      <c r="I1425" s="20">
        <v>13694960978</v>
      </c>
      <c r="J1425" s="20" t="s">
        <v>924</v>
      </c>
      <c r="K1425" s="20" t="s">
        <v>365</v>
      </c>
      <c r="L1425" s="20" t="s">
        <v>2119</v>
      </c>
      <c r="M1425" s="20">
        <v>768</v>
      </c>
      <c r="N1425" s="20">
        <v>768</v>
      </c>
      <c r="O1425" s="20" t="s">
        <v>927</v>
      </c>
      <c r="P1425" s="20" t="s">
        <v>50</v>
      </c>
      <c r="Q1425" s="28"/>
      <c r="R1425" s="21" t="s">
        <v>60</v>
      </c>
      <c r="S1425" s="25" t="s">
        <v>960</v>
      </c>
      <c r="T1425" s="21" t="s">
        <v>53</v>
      </c>
      <c r="U1425" s="21" t="s">
        <v>366</v>
      </c>
      <c r="V1425" s="46">
        <v>1</v>
      </c>
      <c r="W1425" s="26">
        <f t="shared" si="531"/>
        <v>1</v>
      </c>
      <c r="Y1425" s="21">
        <v>4</v>
      </c>
      <c r="Z1425" s="22">
        <f t="shared" si="575"/>
        <v>768</v>
      </c>
      <c r="AA1425" s="20" t="s">
        <v>2195</v>
      </c>
      <c r="AB1425" s="22">
        <v>1</v>
      </c>
      <c r="AC1425" s="22"/>
      <c r="AD1425" s="22">
        <f t="shared" si="590"/>
        <v>768</v>
      </c>
      <c r="AE1425" s="22"/>
      <c r="AF1425" s="22">
        <f t="shared" si="533"/>
        <v>768</v>
      </c>
      <c r="AG1425" s="20"/>
      <c r="AH1425" s="22"/>
      <c r="AI1425" s="22"/>
      <c r="AJ1425" s="22">
        <f t="shared" si="587"/>
        <v>768</v>
      </c>
      <c r="AK1425" s="22">
        <f>IF(O1425="(传统)XDSL",VLOOKUP(S1425,[2]直销续费率明细!C:I,7,FALSE)*1,IF(O1425="GPON+XDSL",VLOOKUP(S1425,[2]直销续费率明细!C:I,7,FALSE)*1,VLOOKUP(S1425,[2]直销续费率明细!C:I,5,FALSE)*1))</f>
        <v>-40</v>
      </c>
      <c r="AL1425" s="22" t="s">
        <v>1309</v>
      </c>
      <c r="AM1425" s="22"/>
      <c r="AN1425" s="22"/>
      <c r="AO1425" s="22" t="s">
        <v>2196</v>
      </c>
      <c r="AP1425" s="22" t="s">
        <v>1301</v>
      </c>
      <c r="AS1425" s="20">
        <f>IF(Y1425&gt;=10,VLOOKUP(U1425,[2]提成计算!B:T,19,FALSE),VLOOKUP(U1425,[2]提成计算!B:T,18,FALSE))</f>
        <v>0.06</v>
      </c>
      <c r="AT1425" s="20">
        <f t="shared" si="588"/>
        <v>46.08</v>
      </c>
      <c r="AU1425" s="20">
        <f t="shared" ref="AU1425:AU1428" si="591">IF(AND(AK1425&lt;0,AK1425+AT1425&lt;0),-AT1425,AK1425)</f>
        <v>-40</v>
      </c>
    </row>
    <row r="1426" spans="1:47" x14ac:dyDescent="0.15">
      <c r="A1426" s="21" t="s">
        <v>1273</v>
      </c>
      <c r="B1426" s="20" t="s">
        <v>918</v>
      </c>
      <c r="C1426" s="20" t="s">
        <v>919</v>
      </c>
      <c r="D1426" s="20" t="s">
        <v>928</v>
      </c>
      <c r="E1426" s="20" t="s">
        <v>952</v>
      </c>
      <c r="F1426" s="20" t="s">
        <v>1250</v>
      </c>
      <c r="G1426" s="20" t="s">
        <v>2415</v>
      </c>
      <c r="H1426" s="20"/>
      <c r="I1426" s="20">
        <v>13712343555</v>
      </c>
      <c r="J1426" s="20" t="s">
        <v>924</v>
      </c>
      <c r="K1426" s="20" t="s">
        <v>1291</v>
      </c>
      <c r="L1426" s="20" t="s">
        <v>1376</v>
      </c>
      <c r="M1426" s="20">
        <v>1088</v>
      </c>
      <c r="N1426" s="20">
        <v>1088</v>
      </c>
      <c r="O1426" s="20" t="s">
        <v>927</v>
      </c>
      <c r="P1426" s="20" t="s">
        <v>50</v>
      </c>
      <c r="Q1426" s="28"/>
      <c r="R1426" s="21" t="s">
        <v>84</v>
      </c>
      <c r="S1426" s="25" t="s">
        <v>956</v>
      </c>
      <c r="T1426" s="21" t="s">
        <v>53</v>
      </c>
      <c r="U1426" s="21" t="s">
        <v>1292</v>
      </c>
      <c r="V1426" s="46">
        <v>1</v>
      </c>
      <c r="W1426" s="26">
        <f t="shared" si="531"/>
        <v>1</v>
      </c>
      <c r="Y1426" s="21">
        <v>10</v>
      </c>
      <c r="Z1426" s="22">
        <f t="shared" si="575"/>
        <v>1088</v>
      </c>
      <c r="AA1426" s="20" t="s">
        <v>2195</v>
      </c>
      <c r="AB1426" s="22"/>
      <c r="AC1426" s="22">
        <v>1</v>
      </c>
      <c r="AD1426" s="22"/>
      <c r="AE1426" s="22">
        <f>N1426</f>
        <v>1088</v>
      </c>
      <c r="AF1426" s="22">
        <f t="shared" si="533"/>
        <v>1088</v>
      </c>
      <c r="AG1426" s="20"/>
      <c r="AH1426" s="22"/>
      <c r="AI1426" s="22"/>
      <c r="AJ1426" s="22">
        <f t="shared" si="587"/>
        <v>1088</v>
      </c>
      <c r="AK1426" s="22">
        <f>IF(O1426="(传统)XDSL",VLOOKUP(S1426,[2]直销续费率明细!C:I,7,FALSE)*1,IF(O1426="GPON+XDSL",VLOOKUP(S1426,[2]直销续费率明细!C:I,7,FALSE)*1,VLOOKUP(S1426,[2]直销续费率明细!C:I,5,FALSE)*1))</f>
        <v>25</v>
      </c>
      <c r="AL1426" s="22" t="s">
        <v>1300</v>
      </c>
      <c r="AM1426" s="22"/>
      <c r="AN1426" s="22"/>
      <c r="AO1426" s="22" t="s">
        <v>2196</v>
      </c>
      <c r="AP1426" s="22" t="s">
        <v>1301</v>
      </c>
      <c r="AS1426" s="20">
        <f>IF(Y1426&gt;=10,VLOOKUP(U1426,[2]提成计算!B:T,19,FALSE),VLOOKUP(U1426,[2]提成计算!B:T,18,FALSE))</f>
        <v>0.09</v>
      </c>
      <c r="AT1426" s="20">
        <f t="shared" si="588"/>
        <v>97.92</v>
      </c>
      <c r="AU1426" s="20">
        <f t="shared" si="591"/>
        <v>25</v>
      </c>
    </row>
    <row r="1427" spans="1:47" x14ac:dyDescent="0.15">
      <c r="A1427" s="21" t="s">
        <v>1273</v>
      </c>
      <c r="B1427" s="20" t="s">
        <v>918</v>
      </c>
      <c r="C1427" s="20" t="s">
        <v>919</v>
      </c>
      <c r="D1427" s="20" t="s">
        <v>973</v>
      </c>
      <c r="E1427" s="20" t="s">
        <v>2108</v>
      </c>
      <c r="F1427" s="20" t="s">
        <v>1250</v>
      </c>
      <c r="G1427" s="20" t="s">
        <v>2416</v>
      </c>
      <c r="H1427" s="20"/>
      <c r="I1427" s="20">
        <v>13652503001</v>
      </c>
      <c r="J1427" s="20" t="s">
        <v>924</v>
      </c>
      <c r="K1427" s="20" t="s">
        <v>1941</v>
      </c>
      <c r="L1427" s="20" t="s">
        <v>1918</v>
      </c>
      <c r="M1427" s="20">
        <v>680</v>
      </c>
      <c r="N1427" s="20">
        <v>680</v>
      </c>
      <c r="O1427" s="20" t="s">
        <v>927</v>
      </c>
      <c r="P1427" s="20" t="s">
        <v>50</v>
      </c>
      <c r="Q1427" s="28"/>
      <c r="R1427" s="21" t="s">
        <v>249</v>
      </c>
      <c r="S1427" s="25" t="s">
        <v>1378</v>
      </c>
      <c r="T1427" s="21" t="s">
        <v>2198</v>
      </c>
      <c r="U1427" s="21" t="s">
        <v>522</v>
      </c>
      <c r="V1427" s="46">
        <v>1</v>
      </c>
      <c r="W1427" s="26">
        <f t="shared" si="531"/>
        <v>1</v>
      </c>
      <c r="Y1427" s="21">
        <v>4</v>
      </c>
      <c r="Z1427" s="22">
        <f t="shared" si="575"/>
        <v>680</v>
      </c>
      <c r="AA1427" s="20" t="s">
        <v>2195</v>
      </c>
      <c r="AB1427" s="22">
        <v>1</v>
      </c>
      <c r="AC1427" s="22"/>
      <c r="AD1427" s="22">
        <f t="shared" ref="AD1427:AD1428" si="592">N1427</f>
        <v>680</v>
      </c>
      <c r="AE1427" s="22"/>
      <c r="AF1427" s="22">
        <f t="shared" si="533"/>
        <v>680</v>
      </c>
      <c r="AG1427" s="20"/>
      <c r="AH1427" s="22"/>
      <c r="AI1427" s="22"/>
      <c r="AJ1427" s="22">
        <f t="shared" si="587"/>
        <v>680</v>
      </c>
      <c r="AK1427" s="22">
        <f>IF(O1427="(传统)XDSL",VLOOKUP(S1427,[2]直销续费率明细!C:I,7,FALSE)*1,IF(O1427="GPON+XDSL",VLOOKUP(S1427,[2]直销续费率明细!C:I,7,FALSE)*1,VLOOKUP(S1427,[2]直销续费率明细!C:I,5,FALSE)*1))</f>
        <v>-40</v>
      </c>
      <c r="AL1427" s="22" t="s">
        <v>1309</v>
      </c>
      <c r="AM1427" s="22"/>
      <c r="AN1427" s="22"/>
      <c r="AO1427" s="22" t="s">
        <v>2216</v>
      </c>
      <c r="AP1427" s="22" t="s">
        <v>2261</v>
      </c>
      <c r="AS1427" s="20">
        <f>IF(Y1427&gt;=10,VLOOKUP(U1427,[2]提成计算!B:T,19,FALSE),VLOOKUP(U1427,[2]提成计算!B:T,18,FALSE))</f>
        <v>0.06</v>
      </c>
      <c r="AT1427" s="20">
        <f t="shared" si="588"/>
        <v>40.799999999999997</v>
      </c>
      <c r="AU1427" s="20">
        <f t="shared" si="591"/>
        <v>-40</v>
      </c>
    </row>
    <row r="1428" spans="1:47" x14ac:dyDescent="0.15">
      <c r="A1428" s="21" t="s">
        <v>1273</v>
      </c>
      <c r="B1428" s="20" t="s">
        <v>918</v>
      </c>
      <c r="C1428" s="20" t="s">
        <v>919</v>
      </c>
      <c r="D1428" s="20" t="s">
        <v>973</v>
      </c>
      <c r="E1428" s="20" t="s">
        <v>2089</v>
      </c>
      <c r="F1428" s="20" t="s">
        <v>1250</v>
      </c>
      <c r="G1428" s="20" t="s">
        <v>2417</v>
      </c>
      <c r="H1428" s="20"/>
      <c r="I1428" s="20">
        <v>15017163895</v>
      </c>
      <c r="J1428" s="20" t="s">
        <v>924</v>
      </c>
      <c r="K1428" s="20" t="s">
        <v>291</v>
      </c>
      <c r="L1428" s="20" t="s">
        <v>1918</v>
      </c>
      <c r="M1428" s="20">
        <v>680</v>
      </c>
      <c r="N1428" s="20">
        <v>680</v>
      </c>
      <c r="O1428" s="20" t="s">
        <v>1262</v>
      </c>
      <c r="P1428" s="20" t="s">
        <v>50</v>
      </c>
      <c r="Q1428" s="28"/>
      <c r="R1428" s="21" t="s">
        <v>249</v>
      </c>
      <c r="S1428" s="25" t="s">
        <v>1378</v>
      </c>
      <c r="T1428" s="21" t="s">
        <v>53</v>
      </c>
      <c r="U1428" s="21" t="s">
        <v>292</v>
      </c>
      <c r="V1428" s="46">
        <v>1</v>
      </c>
      <c r="W1428" s="26">
        <f t="shared" si="531"/>
        <v>1</v>
      </c>
      <c r="Y1428" s="21">
        <v>4</v>
      </c>
      <c r="Z1428" s="22">
        <f t="shared" si="575"/>
        <v>680</v>
      </c>
      <c r="AA1428" s="20" t="s">
        <v>2218</v>
      </c>
      <c r="AB1428" s="22">
        <v>1</v>
      </c>
      <c r="AC1428" s="22"/>
      <c r="AD1428" s="22">
        <f t="shared" si="592"/>
        <v>680</v>
      </c>
      <c r="AE1428" s="22"/>
      <c r="AF1428" s="22">
        <f t="shared" si="533"/>
        <v>680</v>
      </c>
      <c r="AG1428" s="20"/>
      <c r="AH1428" s="22"/>
      <c r="AI1428" s="22"/>
      <c r="AJ1428" s="22">
        <f t="shared" si="587"/>
        <v>680</v>
      </c>
      <c r="AK1428" s="22">
        <f>IF(O1428="(传统)XDSL",VLOOKUP(S1428,[2]直销续费率明细!C:I,7,FALSE)*1,IF(O1428="GPON+XDSL",VLOOKUP(S1428,[2]直销续费率明细!C:I,7,FALSE)*1,VLOOKUP(S1428,[2]直销续费率明细!C:I,5,FALSE)*1))</f>
        <v>-40</v>
      </c>
      <c r="AL1428" s="22" t="s">
        <v>1309</v>
      </c>
      <c r="AM1428" s="22"/>
      <c r="AN1428" s="22"/>
      <c r="AO1428" s="22" t="s">
        <v>2216</v>
      </c>
      <c r="AP1428" s="22" t="s">
        <v>2261</v>
      </c>
      <c r="AS1428" s="20">
        <f>IF(Y1428&gt;=10,VLOOKUP(U1428,[2]提成计算!B:T,19,FALSE),VLOOKUP(U1428,[2]提成计算!B:T,18,FALSE))</f>
        <v>0.06</v>
      </c>
      <c r="AT1428" s="20">
        <f t="shared" si="588"/>
        <v>40.799999999999997</v>
      </c>
      <c r="AU1428" s="20">
        <f t="shared" si="591"/>
        <v>-40</v>
      </c>
    </row>
    <row r="1429" spans="1:47" x14ac:dyDescent="0.15">
      <c r="A1429" s="21" t="s">
        <v>1273</v>
      </c>
      <c r="B1429" s="20" t="s">
        <v>918</v>
      </c>
      <c r="C1429" s="20" t="s">
        <v>919</v>
      </c>
      <c r="D1429" s="20" t="s">
        <v>941</v>
      </c>
      <c r="E1429" s="20" t="s">
        <v>2296</v>
      </c>
      <c r="F1429" s="20" t="s">
        <v>1250</v>
      </c>
      <c r="G1429" s="20" t="s">
        <v>2418</v>
      </c>
      <c r="H1429" s="20"/>
      <c r="I1429" s="20">
        <v>15992852138</v>
      </c>
      <c r="J1429" s="20" t="s">
        <v>2335</v>
      </c>
      <c r="K1429" s="20" t="s">
        <v>209</v>
      </c>
      <c r="L1429" s="20" t="s">
        <v>1358</v>
      </c>
      <c r="M1429" s="20">
        <v>1088</v>
      </c>
      <c r="N1429" s="20">
        <v>1088</v>
      </c>
      <c r="O1429" s="20" t="s">
        <v>927</v>
      </c>
      <c r="P1429" s="20" t="s">
        <v>50</v>
      </c>
      <c r="Q1429" s="28" t="s">
        <v>2335</v>
      </c>
      <c r="R1429" s="21" t="s">
        <v>99</v>
      </c>
      <c r="S1429" s="21"/>
      <c r="T1429" s="21" t="s">
        <v>53</v>
      </c>
      <c r="U1429" s="21" t="s">
        <v>210</v>
      </c>
      <c r="V1429" s="46">
        <v>1</v>
      </c>
      <c r="W1429" s="26">
        <f t="shared" si="531"/>
        <v>1</v>
      </c>
      <c r="X1429" s="26">
        <f t="shared" si="532"/>
        <v>1</v>
      </c>
      <c r="Y1429" s="21">
        <v>10</v>
      </c>
      <c r="Z1429" s="22">
        <f t="shared" si="575"/>
        <v>1088</v>
      </c>
      <c r="AA1429" s="20" t="s">
        <v>2218</v>
      </c>
      <c r="AB1429" s="22"/>
      <c r="AC1429" s="22">
        <v>1</v>
      </c>
      <c r="AD1429" s="22"/>
      <c r="AE1429" s="22">
        <f t="shared" ref="AE1429:AE1432" si="593">N1429</f>
        <v>1088</v>
      </c>
      <c r="AF1429" s="22">
        <f t="shared" si="533"/>
        <v>1088</v>
      </c>
      <c r="AG1429" s="20">
        <f t="shared" ref="AG1429:AG1432" si="594">N1429</f>
        <v>1088</v>
      </c>
      <c r="AH1429" s="20" t="str">
        <f>VLOOKUP(U1429,[1]提成计算!B:I,8,FALSE)</f>
        <v xml:space="preserve"> </v>
      </c>
      <c r="AI1429" s="20"/>
      <c r="AJ1429" s="22"/>
      <c r="AK1429" s="22"/>
      <c r="AM1429" s="22"/>
      <c r="AN1429" s="22"/>
      <c r="AO1429" s="22" t="s">
        <v>2196</v>
      </c>
      <c r="AP1429" s="22" t="s">
        <v>1301</v>
      </c>
      <c r="AS1429" s="20"/>
      <c r="AT1429" s="20"/>
      <c r="AU1429" s="20"/>
    </row>
    <row r="1430" spans="1:47" x14ac:dyDescent="0.15">
      <c r="A1430" s="21" t="s">
        <v>1273</v>
      </c>
      <c r="B1430" s="20" t="s">
        <v>918</v>
      </c>
      <c r="C1430" s="20" t="s">
        <v>919</v>
      </c>
      <c r="D1430" s="20" t="s">
        <v>941</v>
      </c>
      <c r="E1430" s="20" t="s">
        <v>2296</v>
      </c>
      <c r="F1430" s="20" t="s">
        <v>1250</v>
      </c>
      <c r="G1430" s="20" t="s">
        <v>2419</v>
      </c>
      <c r="H1430" s="20"/>
      <c r="I1430" s="20">
        <v>13412185950</v>
      </c>
      <c r="J1430" s="20" t="s">
        <v>1268</v>
      </c>
      <c r="K1430" s="20" t="s">
        <v>209</v>
      </c>
      <c r="L1430" s="20" t="s">
        <v>1358</v>
      </c>
      <c r="M1430" s="20">
        <v>1088</v>
      </c>
      <c r="N1430" s="20">
        <v>1088</v>
      </c>
      <c r="O1430" s="20" t="s">
        <v>927</v>
      </c>
      <c r="P1430" s="20" t="s">
        <v>50</v>
      </c>
      <c r="Q1430" s="28"/>
      <c r="R1430" s="21" t="s">
        <v>99</v>
      </c>
      <c r="S1430" s="21"/>
      <c r="T1430" s="21" t="s">
        <v>53</v>
      </c>
      <c r="U1430" s="21" t="s">
        <v>210</v>
      </c>
      <c r="V1430" s="46">
        <v>1</v>
      </c>
      <c r="W1430" s="26">
        <f t="shared" si="531"/>
        <v>1</v>
      </c>
      <c r="X1430" s="26">
        <f t="shared" si="532"/>
        <v>1</v>
      </c>
      <c r="Y1430" s="21">
        <v>10</v>
      </c>
      <c r="Z1430" s="22">
        <f t="shared" si="575"/>
        <v>1088</v>
      </c>
      <c r="AA1430" s="20" t="s">
        <v>2195</v>
      </c>
      <c r="AB1430" s="22"/>
      <c r="AC1430" s="22">
        <v>1</v>
      </c>
      <c r="AD1430" s="22"/>
      <c r="AE1430" s="22">
        <f t="shared" si="593"/>
        <v>1088</v>
      </c>
      <c r="AF1430" s="22">
        <f t="shared" si="533"/>
        <v>1088</v>
      </c>
      <c r="AG1430" s="20">
        <f t="shared" si="594"/>
        <v>1088</v>
      </c>
      <c r="AH1430" s="20" t="str">
        <f>VLOOKUP(U1430,[1]提成计算!B:I,8,FALSE)</f>
        <v xml:space="preserve"> </v>
      </c>
      <c r="AI1430" s="20"/>
      <c r="AJ1430" s="22"/>
      <c r="AK1430" s="22"/>
      <c r="AM1430" s="22"/>
      <c r="AN1430" s="22"/>
      <c r="AO1430" s="22" t="s">
        <v>2196</v>
      </c>
      <c r="AP1430" s="22" t="s">
        <v>1301</v>
      </c>
      <c r="AS1430" s="20"/>
      <c r="AT1430" s="20"/>
      <c r="AU1430" s="20"/>
    </row>
    <row r="1431" spans="1:47" x14ac:dyDescent="0.15">
      <c r="A1431" s="21" t="s">
        <v>1273</v>
      </c>
      <c r="B1431" s="20" t="s">
        <v>918</v>
      </c>
      <c r="C1431" s="20" t="s">
        <v>919</v>
      </c>
      <c r="D1431" s="20" t="s">
        <v>920</v>
      </c>
      <c r="E1431" s="20" t="s">
        <v>979</v>
      </c>
      <c r="F1431" s="20" t="s">
        <v>1250</v>
      </c>
      <c r="G1431" s="20" t="s">
        <v>2420</v>
      </c>
      <c r="H1431" s="20"/>
      <c r="I1431" s="20">
        <v>13686265848</v>
      </c>
      <c r="J1431" s="20" t="s">
        <v>2340</v>
      </c>
      <c r="K1431" s="20" t="s">
        <v>160</v>
      </c>
      <c r="L1431" s="20" t="s">
        <v>1358</v>
      </c>
      <c r="M1431" s="20">
        <v>1088</v>
      </c>
      <c r="N1431" s="20">
        <v>1088</v>
      </c>
      <c r="O1431" s="20" t="s">
        <v>927</v>
      </c>
      <c r="P1431" s="20" t="s">
        <v>50</v>
      </c>
      <c r="Q1431" s="28" t="s">
        <v>2340</v>
      </c>
      <c r="R1431" s="21" t="s">
        <v>161</v>
      </c>
      <c r="S1431" s="21"/>
      <c r="T1431" s="21" t="s">
        <v>53</v>
      </c>
      <c r="U1431" s="21" t="s">
        <v>162</v>
      </c>
      <c r="V1431" s="46">
        <v>1</v>
      </c>
      <c r="W1431" s="26">
        <f t="shared" si="531"/>
        <v>1</v>
      </c>
      <c r="X1431" s="26">
        <f t="shared" si="532"/>
        <v>1</v>
      </c>
      <c r="Y1431" s="21">
        <v>10</v>
      </c>
      <c r="Z1431" s="22">
        <f t="shared" si="575"/>
        <v>1088</v>
      </c>
      <c r="AA1431" s="20" t="s">
        <v>2195</v>
      </c>
      <c r="AB1431" s="22"/>
      <c r="AC1431" s="22">
        <v>1</v>
      </c>
      <c r="AD1431" s="22"/>
      <c r="AE1431" s="22">
        <f t="shared" si="593"/>
        <v>1088</v>
      </c>
      <c r="AF1431" s="22">
        <f t="shared" si="533"/>
        <v>1088</v>
      </c>
      <c r="AG1431" s="20">
        <f t="shared" si="594"/>
        <v>1088</v>
      </c>
      <c r="AH1431" s="20" t="str">
        <f>VLOOKUP(U1431,[1]提成计算!B:I,8,FALSE)</f>
        <v>否</v>
      </c>
      <c r="AI1431" s="20"/>
      <c r="AJ1431" s="22"/>
      <c r="AK1431" s="22"/>
      <c r="AM1431" s="22"/>
      <c r="AN1431" s="22"/>
      <c r="AO1431" s="22" t="s">
        <v>2196</v>
      </c>
      <c r="AP1431" s="22" t="s">
        <v>1301</v>
      </c>
      <c r="AS1431" s="20"/>
      <c r="AT1431" s="20"/>
      <c r="AU1431" s="20"/>
    </row>
    <row r="1432" spans="1:47" x14ac:dyDescent="0.15">
      <c r="A1432" s="21" t="s">
        <v>1273</v>
      </c>
      <c r="B1432" s="20" t="s">
        <v>918</v>
      </c>
      <c r="C1432" s="20" t="s">
        <v>919</v>
      </c>
      <c r="D1432" s="20" t="s">
        <v>941</v>
      </c>
      <c r="E1432" s="20" t="s">
        <v>2296</v>
      </c>
      <c r="F1432" s="20" t="s">
        <v>1250</v>
      </c>
      <c r="G1432" s="20" t="s">
        <v>2421</v>
      </c>
      <c r="H1432" s="20"/>
      <c r="I1432" s="20">
        <v>15007691578</v>
      </c>
      <c r="J1432" s="20" t="s">
        <v>1268</v>
      </c>
      <c r="K1432" s="20" t="s">
        <v>98</v>
      </c>
      <c r="L1432" s="20" t="s">
        <v>2422</v>
      </c>
      <c r="M1432" s="20">
        <v>1698</v>
      </c>
      <c r="N1432" s="20">
        <v>1698</v>
      </c>
      <c r="O1432" s="20" t="s">
        <v>927</v>
      </c>
      <c r="P1432" s="20" t="s">
        <v>50</v>
      </c>
      <c r="Q1432" s="28"/>
      <c r="R1432" s="21" t="s">
        <v>99</v>
      </c>
      <c r="S1432" s="21"/>
      <c r="T1432" s="21" t="s">
        <v>53</v>
      </c>
      <c r="U1432" s="21" t="s">
        <v>100</v>
      </c>
      <c r="V1432" s="46">
        <v>1</v>
      </c>
      <c r="W1432" s="26">
        <f t="shared" ref="W1432" si="595">V1432</f>
        <v>1</v>
      </c>
      <c r="X1432" s="26">
        <f t="shared" ref="X1432" si="596">V1432</f>
        <v>1</v>
      </c>
      <c r="Y1432" s="21">
        <v>20</v>
      </c>
      <c r="Z1432" s="22">
        <f t="shared" si="575"/>
        <v>1698</v>
      </c>
      <c r="AA1432" s="20" t="s">
        <v>2195</v>
      </c>
      <c r="AB1432" s="22"/>
      <c r="AC1432" s="22">
        <v>1</v>
      </c>
      <c r="AD1432" s="22"/>
      <c r="AE1432" s="22">
        <f t="shared" si="593"/>
        <v>1698</v>
      </c>
      <c r="AF1432" s="22">
        <f t="shared" ref="AF1432" si="597">N1432</f>
        <v>1698</v>
      </c>
      <c r="AG1432" s="20">
        <f t="shared" si="594"/>
        <v>1698</v>
      </c>
      <c r="AH1432" s="20" t="str">
        <f>VLOOKUP(U1432,[1]提成计算!B:I,8,FALSE)</f>
        <v xml:space="preserve"> </v>
      </c>
      <c r="AI1432" s="20"/>
      <c r="AJ1432" s="22"/>
      <c r="AK1432" s="22"/>
      <c r="AM1432" s="22"/>
      <c r="AN1432" s="22"/>
      <c r="AO1432" s="22" t="s">
        <v>2216</v>
      </c>
      <c r="AP1432" s="22" t="s">
        <v>1301</v>
      </c>
      <c r="AS1432" s="20"/>
      <c r="AT1432" s="20"/>
      <c r="AU1432" s="20"/>
    </row>
    <row r="1433" spans="1:47" x14ac:dyDescent="0.15">
      <c r="A1433" s="21" t="s">
        <v>1273</v>
      </c>
      <c r="B1433" s="20" t="s">
        <v>918</v>
      </c>
      <c r="C1433" s="20" t="s">
        <v>919</v>
      </c>
      <c r="D1433" s="20" t="s">
        <v>973</v>
      </c>
      <c r="E1433" s="20" t="s">
        <v>2089</v>
      </c>
      <c r="F1433" s="20" t="s">
        <v>1250</v>
      </c>
      <c r="G1433" s="20" t="s">
        <v>2423</v>
      </c>
      <c r="H1433" s="20"/>
      <c r="I1433" s="20">
        <v>18898771030</v>
      </c>
      <c r="J1433" s="20" t="s">
        <v>1049</v>
      </c>
      <c r="K1433" s="20" t="s">
        <v>291</v>
      </c>
      <c r="L1433" s="20" t="s">
        <v>2424</v>
      </c>
      <c r="M1433" s="20">
        <v>-3600</v>
      </c>
      <c r="N1433" s="20">
        <v>-3600</v>
      </c>
      <c r="O1433" s="20" t="s">
        <v>927</v>
      </c>
      <c r="P1433" s="20" t="s">
        <v>1910</v>
      </c>
      <c r="Q1433" s="28"/>
      <c r="R1433" s="21" t="s">
        <v>249</v>
      </c>
      <c r="S1433" s="21"/>
      <c r="T1433" s="21" t="s">
        <v>53</v>
      </c>
      <c r="U1433" s="21" t="s">
        <v>292</v>
      </c>
      <c r="V1433" s="46"/>
      <c r="Y1433" s="21">
        <v>70</v>
      </c>
      <c r="Z1433" s="22">
        <f t="shared" si="575"/>
        <v>-3600</v>
      </c>
      <c r="AA1433" s="20" t="s">
        <v>1911</v>
      </c>
      <c r="AB1433" s="22"/>
      <c r="AC1433" s="22"/>
      <c r="AD1433" s="22"/>
      <c r="AE1433" s="22"/>
      <c r="AF1433" s="22"/>
      <c r="AG1433" s="20"/>
      <c r="AH1433" s="20" t="str">
        <f>VLOOKUP(U1433,[1]提成计算!B:I,8,FALSE)</f>
        <v xml:space="preserve"> </v>
      </c>
      <c r="AI1433" s="20"/>
      <c r="AJ1433" s="22"/>
      <c r="AK1433" s="22"/>
      <c r="AM1433" s="22"/>
      <c r="AN1433" s="22"/>
      <c r="AO1433" s="22" t="s">
        <v>2216</v>
      </c>
      <c r="AP1433" s="22" t="s">
        <v>1301</v>
      </c>
      <c r="AS1433" s="20"/>
      <c r="AT1433" s="20"/>
      <c r="AU1433" s="20"/>
    </row>
    <row r="1434" spans="1:47" x14ac:dyDescent="0.15">
      <c r="A1434" s="21" t="s">
        <v>1273</v>
      </c>
      <c r="B1434" s="20" t="s">
        <v>918</v>
      </c>
      <c r="C1434" s="20" t="s">
        <v>919</v>
      </c>
      <c r="D1434" s="20" t="s">
        <v>920</v>
      </c>
      <c r="E1434" s="20" t="s">
        <v>921</v>
      </c>
      <c r="F1434" s="20" t="s">
        <v>1250</v>
      </c>
      <c r="G1434" s="20" t="s">
        <v>2425</v>
      </c>
      <c r="H1434" s="20"/>
      <c r="I1434" s="20">
        <v>13416749158</v>
      </c>
      <c r="J1434" s="20" t="s">
        <v>924</v>
      </c>
      <c r="K1434" s="20" t="s">
        <v>443</v>
      </c>
      <c r="L1434" s="20" t="s">
        <v>1299</v>
      </c>
      <c r="M1434" s="20">
        <v>888</v>
      </c>
      <c r="N1434" s="20">
        <v>888</v>
      </c>
      <c r="O1434" s="20" t="s">
        <v>927</v>
      </c>
      <c r="P1434" s="20" t="s">
        <v>50</v>
      </c>
      <c r="Q1434" s="28"/>
      <c r="R1434" s="21" t="s">
        <v>161</v>
      </c>
      <c r="S1434" s="25" t="s">
        <v>1325</v>
      </c>
      <c r="T1434" s="21" t="s">
        <v>53</v>
      </c>
      <c r="U1434" s="21" t="s">
        <v>444</v>
      </c>
      <c r="V1434" s="46">
        <v>1</v>
      </c>
      <c r="W1434" s="26">
        <f t="shared" ref="W1434:W1442" si="598">V1434</f>
        <v>1</v>
      </c>
      <c r="Y1434" s="21">
        <v>12</v>
      </c>
      <c r="Z1434" s="22">
        <f t="shared" si="575"/>
        <v>888</v>
      </c>
      <c r="AA1434" s="20" t="s">
        <v>2195</v>
      </c>
      <c r="AB1434" s="22"/>
      <c r="AC1434" s="22">
        <v>1</v>
      </c>
      <c r="AD1434" s="22"/>
      <c r="AE1434" s="22">
        <f>N1434</f>
        <v>888</v>
      </c>
      <c r="AF1434" s="22">
        <f t="shared" ref="AF1434:AF1442" si="599">N1434</f>
        <v>888</v>
      </c>
      <c r="AG1434" s="20"/>
      <c r="AH1434" s="22"/>
      <c r="AI1434" s="22"/>
      <c r="AJ1434" s="22">
        <f>N1434</f>
        <v>888</v>
      </c>
      <c r="AK1434" s="22">
        <f>IF(O1434="(传统)XDSL",VLOOKUP(S1434,[2]直销续费率明细!C:I,7,FALSE)*1,IF(O1434="GPON+XDSL",VLOOKUP(S1434,[2]直销续费率明细!C:I,7,FALSE)*1,VLOOKUP(S1434,[2]直销续费率明细!C:I,5,FALSE)*1))</f>
        <v>25</v>
      </c>
      <c r="AL1434" s="22" t="s">
        <v>1309</v>
      </c>
      <c r="AM1434" s="22"/>
      <c r="AN1434" s="22"/>
      <c r="AO1434" s="22" t="s">
        <v>2196</v>
      </c>
      <c r="AP1434" s="22" t="s">
        <v>1301</v>
      </c>
      <c r="AS1434" s="20">
        <f>IF(Y1434&gt;=10,VLOOKUP(U1434,[2]提成计算!B:T,19,FALSE),VLOOKUP(U1434,[2]提成计算!B:T,18,FALSE))</f>
        <v>0.1</v>
      </c>
      <c r="AT1434" s="20">
        <f t="shared" ref="AT1434" si="600">IF(AD1434*AS1434&gt;0,AD1434*AS1434,AE1434*AS1434)</f>
        <v>88.800000000000011</v>
      </c>
      <c r="AU1434" s="20">
        <f t="shared" ref="AU1434" si="601">IF(AND(AK1434&lt;0,AK1434+AT1434&lt;0),-AT1434,AK1434)</f>
        <v>25</v>
      </c>
    </row>
    <row r="1435" spans="1:47" x14ac:dyDescent="0.15">
      <c r="A1435" s="21" t="s">
        <v>1273</v>
      </c>
      <c r="B1435" s="20" t="s">
        <v>918</v>
      </c>
      <c r="C1435" s="20" t="s">
        <v>919</v>
      </c>
      <c r="D1435" s="20" t="s">
        <v>973</v>
      </c>
      <c r="E1435" s="20" t="s">
        <v>1953</v>
      </c>
      <c r="F1435" s="20" t="s">
        <v>1250</v>
      </c>
      <c r="G1435" s="20" t="s">
        <v>2426</v>
      </c>
      <c r="H1435" s="20"/>
      <c r="I1435" s="20">
        <v>13628431288</v>
      </c>
      <c r="J1435" s="20" t="s">
        <v>1268</v>
      </c>
      <c r="K1435" s="20" t="s">
        <v>248</v>
      </c>
      <c r="L1435" s="20" t="s">
        <v>1939</v>
      </c>
      <c r="M1435" s="20">
        <v>680</v>
      </c>
      <c r="N1435" s="20">
        <v>680</v>
      </c>
      <c r="O1435" s="20" t="s">
        <v>927</v>
      </c>
      <c r="P1435" s="20" t="s">
        <v>50</v>
      </c>
      <c r="Q1435" s="28"/>
      <c r="R1435" s="21" t="s">
        <v>249</v>
      </c>
      <c r="S1435" s="21"/>
      <c r="T1435" s="21" t="s">
        <v>53</v>
      </c>
      <c r="U1435" s="21" t="s">
        <v>250</v>
      </c>
      <c r="V1435" s="46">
        <v>1</v>
      </c>
      <c r="W1435" s="26">
        <f t="shared" si="598"/>
        <v>1</v>
      </c>
      <c r="X1435" s="26">
        <f t="shared" ref="X1435:X1440" si="602">V1435</f>
        <v>1</v>
      </c>
      <c r="Y1435" s="21">
        <v>4</v>
      </c>
      <c r="Z1435" s="22">
        <f t="shared" si="575"/>
        <v>680</v>
      </c>
      <c r="AA1435" s="20" t="s">
        <v>2218</v>
      </c>
      <c r="AB1435" s="22">
        <v>1</v>
      </c>
      <c r="AC1435" s="22"/>
      <c r="AD1435" s="22">
        <f>N1435</f>
        <v>680</v>
      </c>
      <c r="AE1435" s="22"/>
      <c r="AF1435" s="22">
        <f t="shared" si="599"/>
        <v>680</v>
      </c>
      <c r="AG1435" s="20">
        <f>N1435</f>
        <v>680</v>
      </c>
      <c r="AH1435" s="20" t="str">
        <f>VLOOKUP(U1435,[1]提成计算!B:I,8,FALSE)</f>
        <v xml:space="preserve"> </v>
      </c>
      <c r="AI1435" s="20"/>
      <c r="AJ1435" s="22"/>
      <c r="AK1435" s="22"/>
      <c r="AM1435" s="22"/>
      <c r="AN1435" s="22"/>
      <c r="AO1435" s="22" t="s">
        <v>2196</v>
      </c>
      <c r="AP1435" s="22" t="s">
        <v>1301</v>
      </c>
      <c r="AS1435" s="20"/>
      <c r="AT1435" s="20"/>
      <c r="AU1435" s="20"/>
    </row>
    <row r="1436" spans="1:47" x14ac:dyDescent="0.15">
      <c r="A1436" s="21" t="s">
        <v>1273</v>
      </c>
      <c r="B1436" s="20" t="s">
        <v>918</v>
      </c>
      <c r="C1436" s="20" t="s">
        <v>919</v>
      </c>
      <c r="D1436" s="20" t="s">
        <v>941</v>
      </c>
      <c r="E1436" s="20" t="s">
        <v>2108</v>
      </c>
      <c r="F1436" s="20" t="s">
        <v>1250</v>
      </c>
      <c r="G1436" s="20" t="s">
        <v>2427</v>
      </c>
      <c r="H1436" s="20"/>
      <c r="I1436" s="20">
        <v>13829285224</v>
      </c>
      <c r="J1436" s="20" t="s">
        <v>924</v>
      </c>
      <c r="K1436" s="20" t="s">
        <v>2176</v>
      </c>
      <c r="L1436" s="20" t="s">
        <v>1376</v>
      </c>
      <c r="M1436" s="20">
        <v>1088</v>
      </c>
      <c r="N1436" s="20">
        <v>1088</v>
      </c>
      <c r="O1436" s="20" t="s">
        <v>927</v>
      </c>
      <c r="P1436" s="20" t="s">
        <v>50</v>
      </c>
      <c r="Q1436" s="28"/>
      <c r="R1436" s="21" t="s">
        <v>249</v>
      </c>
      <c r="S1436" s="25" t="s">
        <v>951</v>
      </c>
      <c r="T1436" s="21" t="s">
        <v>2198</v>
      </c>
      <c r="U1436" s="21" t="s">
        <v>495</v>
      </c>
      <c r="V1436" s="46">
        <v>1</v>
      </c>
      <c r="W1436" s="26">
        <f t="shared" si="598"/>
        <v>1</v>
      </c>
      <c r="Y1436" s="21">
        <v>10</v>
      </c>
      <c r="Z1436" s="22">
        <f t="shared" si="575"/>
        <v>1088</v>
      </c>
      <c r="AA1436" s="20" t="s">
        <v>2195</v>
      </c>
      <c r="AB1436" s="22"/>
      <c r="AC1436" s="22">
        <v>1</v>
      </c>
      <c r="AD1436" s="22"/>
      <c r="AE1436" s="22">
        <f t="shared" ref="AE1436:AE1442" si="603">N1436</f>
        <v>1088</v>
      </c>
      <c r="AF1436" s="22">
        <f t="shared" si="599"/>
        <v>1088</v>
      </c>
      <c r="AG1436" s="20"/>
      <c r="AH1436" s="22"/>
      <c r="AI1436" s="22"/>
      <c r="AJ1436" s="22">
        <f t="shared" ref="AJ1436:AJ1438" si="604">N1436</f>
        <v>1088</v>
      </c>
      <c r="AK1436" s="22">
        <f>IF(O1436="(传统)XDSL",VLOOKUP(S1436,[2]直销续费率明细!C:I,7,FALSE)*1,IF(O1436="GPON+XDSL",VLOOKUP(S1436,[2]直销续费率明细!C:I,7,FALSE)*1,VLOOKUP(S1436,[2]直销续费率明细!C:I,5,FALSE)*1))</f>
        <v>-40</v>
      </c>
      <c r="AL1436" s="22" t="s">
        <v>1309</v>
      </c>
      <c r="AM1436" s="22"/>
      <c r="AN1436" s="22"/>
      <c r="AO1436" s="22" t="s">
        <v>2196</v>
      </c>
      <c r="AP1436" s="22" t="s">
        <v>1301</v>
      </c>
      <c r="AS1436" s="20">
        <f>IF(Y1436&gt;=10,VLOOKUP(U1436,[2]提成计算!B:T,19,FALSE),VLOOKUP(U1436,[2]提成计算!B:T,18,FALSE))</f>
        <v>0.09</v>
      </c>
      <c r="AT1436" s="20">
        <f t="shared" ref="AT1436:AT1438" si="605">IF(AD1436*AS1436&gt;0,AD1436*AS1436,AE1436*AS1436)</f>
        <v>97.92</v>
      </c>
      <c r="AU1436" s="20">
        <f t="shared" ref="AU1436:AU1438" si="606">IF(AND(AK1436&lt;0,AK1436+AT1436&lt;0),-AT1436,AK1436)</f>
        <v>-40</v>
      </c>
    </row>
    <row r="1437" spans="1:47" x14ac:dyDescent="0.15">
      <c r="A1437" s="21" t="s">
        <v>1273</v>
      </c>
      <c r="B1437" s="20" t="s">
        <v>918</v>
      </c>
      <c r="C1437" s="20" t="s">
        <v>919</v>
      </c>
      <c r="D1437" s="20" t="s">
        <v>941</v>
      </c>
      <c r="E1437" s="20" t="s">
        <v>949</v>
      </c>
      <c r="F1437" s="20" t="s">
        <v>1250</v>
      </c>
      <c r="G1437" s="20" t="s">
        <v>2428</v>
      </c>
      <c r="H1437" s="20"/>
      <c r="I1437" s="20">
        <v>18802560207</v>
      </c>
      <c r="J1437" s="20" t="s">
        <v>924</v>
      </c>
      <c r="K1437" s="20" t="s">
        <v>493</v>
      </c>
      <c r="L1437" s="20" t="s">
        <v>1299</v>
      </c>
      <c r="M1437" s="20">
        <v>888</v>
      </c>
      <c r="N1437" s="20">
        <v>888</v>
      </c>
      <c r="O1437" s="20" t="s">
        <v>927</v>
      </c>
      <c r="P1437" s="20" t="s">
        <v>50</v>
      </c>
      <c r="Q1437" s="28"/>
      <c r="R1437" s="21" t="s">
        <v>99</v>
      </c>
      <c r="S1437" s="25" t="s">
        <v>951</v>
      </c>
      <c r="T1437" s="21" t="s">
        <v>2198</v>
      </c>
      <c r="U1437" s="21" t="s">
        <v>495</v>
      </c>
      <c r="V1437" s="46">
        <v>1</v>
      </c>
      <c r="W1437" s="26">
        <f t="shared" si="598"/>
        <v>1</v>
      </c>
      <c r="Y1437" s="21">
        <v>12</v>
      </c>
      <c r="Z1437" s="22">
        <f t="shared" si="575"/>
        <v>888</v>
      </c>
      <c r="AA1437" s="20" t="s">
        <v>2195</v>
      </c>
      <c r="AB1437" s="22"/>
      <c r="AC1437" s="22">
        <v>1</v>
      </c>
      <c r="AD1437" s="22"/>
      <c r="AE1437" s="22">
        <f t="shared" si="603"/>
        <v>888</v>
      </c>
      <c r="AF1437" s="22">
        <f t="shared" si="599"/>
        <v>888</v>
      </c>
      <c r="AG1437" s="20"/>
      <c r="AH1437" s="22"/>
      <c r="AI1437" s="22"/>
      <c r="AJ1437" s="22">
        <f t="shared" si="604"/>
        <v>888</v>
      </c>
      <c r="AK1437" s="22">
        <f>IF(O1437="(传统)XDSL",VLOOKUP(S1437,[2]直销续费率明细!C:I,7,FALSE)*1,IF(O1437="GPON+XDSL",VLOOKUP(S1437,[2]直销续费率明细!C:I,7,FALSE)*1,VLOOKUP(S1437,[2]直销续费率明细!C:I,5,FALSE)*1))</f>
        <v>-40</v>
      </c>
      <c r="AL1437" s="22" t="s">
        <v>1309</v>
      </c>
      <c r="AM1437" s="22"/>
      <c r="AN1437" s="22"/>
      <c r="AO1437" s="22" t="s">
        <v>2196</v>
      </c>
      <c r="AP1437" s="22" t="s">
        <v>1301</v>
      </c>
      <c r="AS1437" s="20">
        <f>IF(Y1437&gt;=10,VLOOKUP(U1437,[2]提成计算!B:T,19,FALSE),VLOOKUP(U1437,[2]提成计算!B:T,18,FALSE))</f>
        <v>0.09</v>
      </c>
      <c r="AT1437" s="20">
        <f t="shared" si="605"/>
        <v>79.92</v>
      </c>
      <c r="AU1437" s="20">
        <f t="shared" si="606"/>
        <v>-40</v>
      </c>
    </row>
    <row r="1438" spans="1:47" x14ac:dyDescent="0.15">
      <c r="A1438" s="21" t="s">
        <v>1273</v>
      </c>
      <c r="B1438" s="20" t="s">
        <v>918</v>
      </c>
      <c r="C1438" s="20" t="s">
        <v>919</v>
      </c>
      <c r="D1438" s="20" t="s">
        <v>941</v>
      </c>
      <c r="E1438" s="20" t="s">
        <v>949</v>
      </c>
      <c r="F1438" s="20" t="s">
        <v>1250</v>
      </c>
      <c r="G1438" s="20" t="s">
        <v>370</v>
      </c>
      <c r="H1438" s="20"/>
      <c r="I1438" s="20">
        <v>13423395711</v>
      </c>
      <c r="J1438" s="20" t="s">
        <v>924</v>
      </c>
      <c r="K1438" s="20" t="s">
        <v>493</v>
      </c>
      <c r="L1438" s="20" t="s">
        <v>1299</v>
      </c>
      <c r="M1438" s="20">
        <v>888</v>
      </c>
      <c r="N1438" s="20">
        <v>888</v>
      </c>
      <c r="O1438" s="20" t="s">
        <v>927</v>
      </c>
      <c r="P1438" s="20" t="s">
        <v>50</v>
      </c>
      <c r="Q1438" s="28"/>
      <c r="R1438" s="21" t="s">
        <v>99</v>
      </c>
      <c r="S1438" s="25" t="s">
        <v>951</v>
      </c>
      <c r="T1438" s="21" t="s">
        <v>2198</v>
      </c>
      <c r="U1438" s="21" t="s">
        <v>495</v>
      </c>
      <c r="V1438" s="46">
        <v>1</v>
      </c>
      <c r="W1438" s="26">
        <f t="shared" si="598"/>
        <v>1</v>
      </c>
      <c r="Y1438" s="21">
        <v>12</v>
      </c>
      <c r="Z1438" s="22">
        <f t="shared" si="575"/>
        <v>888</v>
      </c>
      <c r="AA1438" s="20" t="s">
        <v>2195</v>
      </c>
      <c r="AB1438" s="22"/>
      <c r="AC1438" s="22">
        <v>1</v>
      </c>
      <c r="AD1438" s="22"/>
      <c r="AE1438" s="22">
        <f t="shared" si="603"/>
        <v>888</v>
      </c>
      <c r="AF1438" s="22">
        <f t="shared" si="599"/>
        <v>888</v>
      </c>
      <c r="AG1438" s="20"/>
      <c r="AH1438" s="22"/>
      <c r="AI1438" s="22"/>
      <c r="AJ1438" s="22">
        <f t="shared" si="604"/>
        <v>888</v>
      </c>
      <c r="AK1438" s="22">
        <f>IF(O1438="(传统)XDSL",VLOOKUP(S1438,[2]直销续费率明细!C:I,7,FALSE)*1,IF(O1438="GPON+XDSL",VLOOKUP(S1438,[2]直销续费率明细!C:I,7,FALSE)*1,VLOOKUP(S1438,[2]直销续费率明细!C:I,5,FALSE)*1))</f>
        <v>-40</v>
      </c>
      <c r="AL1438" s="22" t="s">
        <v>1309</v>
      </c>
      <c r="AM1438" s="22"/>
      <c r="AN1438" s="22"/>
      <c r="AO1438" s="22" t="s">
        <v>2196</v>
      </c>
      <c r="AP1438" s="22" t="s">
        <v>1301</v>
      </c>
      <c r="AS1438" s="20">
        <f>IF(Y1438&gt;=10,VLOOKUP(U1438,[2]提成计算!B:T,19,FALSE),VLOOKUP(U1438,[2]提成计算!B:T,18,FALSE))</f>
        <v>0.09</v>
      </c>
      <c r="AT1438" s="20">
        <f t="shared" si="605"/>
        <v>79.92</v>
      </c>
      <c r="AU1438" s="20">
        <f t="shared" si="606"/>
        <v>-40</v>
      </c>
    </row>
    <row r="1439" spans="1:47" x14ac:dyDescent="0.15">
      <c r="A1439" s="21" t="s">
        <v>1273</v>
      </c>
      <c r="B1439" s="20" t="s">
        <v>918</v>
      </c>
      <c r="C1439" s="20" t="s">
        <v>919</v>
      </c>
      <c r="D1439" s="20" t="s">
        <v>936</v>
      </c>
      <c r="E1439" s="20" t="s">
        <v>963</v>
      </c>
      <c r="F1439" s="20" t="s">
        <v>1250</v>
      </c>
      <c r="G1439" s="20" t="s">
        <v>2429</v>
      </c>
      <c r="H1439" s="20"/>
      <c r="I1439" s="20">
        <v>13428512578</v>
      </c>
      <c r="J1439" s="20" t="s">
        <v>2340</v>
      </c>
      <c r="K1439" s="20" t="s">
        <v>1950</v>
      </c>
      <c r="L1439" s="20" t="s">
        <v>1358</v>
      </c>
      <c r="M1439" s="20">
        <v>1088</v>
      </c>
      <c r="N1439" s="20">
        <v>1088</v>
      </c>
      <c r="O1439" s="20" t="s">
        <v>927</v>
      </c>
      <c r="P1439" s="20" t="s">
        <v>50</v>
      </c>
      <c r="Q1439" s="28" t="s">
        <v>2340</v>
      </c>
      <c r="R1439" s="21" t="s">
        <v>60</v>
      </c>
      <c r="S1439" s="21"/>
      <c r="T1439" s="21" t="s">
        <v>53</v>
      </c>
      <c r="U1439" s="21" t="s">
        <v>1922</v>
      </c>
      <c r="V1439" s="46">
        <v>1</v>
      </c>
      <c r="W1439" s="26">
        <f t="shared" si="598"/>
        <v>1</v>
      </c>
      <c r="X1439" s="26">
        <f t="shared" si="602"/>
        <v>1</v>
      </c>
      <c r="Y1439" s="21">
        <v>10</v>
      </c>
      <c r="Z1439" s="22">
        <f t="shared" si="575"/>
        <v>1088</v>
      </c>
      <c r="AA1439" s="20" t="s">
        <v>2195</v>
      </c>
      <c r="AB1439" s="22"/>
      <c r="AC1439" s="22">
        <v>1</v>
      </c>
      <c r="AD1439" s="22"/>
      <c r="AE1439" s="22">
        <f t="shared" si="603"/>
        <v>1088</v>
      </c>
      <c r="AF1439" s="22">
        <f t="shared" si="599"/>
        <v>1088</v>
      </c>
      <c r="AG1439" s="20">
        <f t="shared" ref="AG1439:AG1440" si="607">N1439</f>
        <v>1088</v>
      </c>
      <c r="AH1439" s="20" t="str">
        <f>VLOOKUP(U1439,[1]提成计算!B:I,8,FALSE)</f>
        <v xml:space="preserve"> </v>
      </c>
      <c r="AI1439" s="20"/>
      <c r="AJ1439" s="22"/>
      <c r="AK1439" s="22"/>
      <c r="AM1439" s="22"/>
      <c r="AN1439" s="22"/>
      <c r="AO1439" s="22" t="s">
        <v>2216</v>
      </c>
      <c r="AP1439" s="22" t="s">
        <v>1301</v>
      </c>
      <c r="AS1439" s="20"/>
      <c r="AT1439" s="20"/>
      <c r="AU1439" s="20"/>
    </row>
    <row r="1440" spans="1:47" x14ac:dyDescent="0.15">
      <c r="A1440" s="21" t="s">
        <v>1273</v>
      </c>
      <c r="B1440" s="20" t="s">
        <v>918</v>
      </c>
      <c r="C1440" s="20" t="s">
        <v>919</v>
      </c>
      <c r="D1440" s="20" t="s">
        <v>936</v>
      </c>
      <c r="E1440" s="20" t="s">
        <v>937</v>
      </c>
      <c r="F1440" s="20" t="s">
        <v>1250</v>
      </c>
      <c r="G1440" s="20" t="s">
        <v>2430</v>
      </c>
      <c r="H1440" s="20"/>
      <c r="I1440" s="20">
        <v>18819762013</v>
      </c>
      <c r="J1440" s="20" t="s">
        <v>2335</v>
      </c>
      <c r="K1440" s="20" t="s">
        <v>166</v>
      </c>
      <c r="L1440" s="20" t="s">
        <v>1898</v>
      </c>
      <c r="M1440" s="20">
        <v>1398</v>
      </c>
      <c r="N1440" s="20">
        <v>1398</v>
      </c>
      <c r="O1440" s="20" t="s">
        <v>927</v>
      </c>
      <c r="P1440" s="20" t="s">
        <v>50</v>
      </c>
      <c r="Q1440" s="28"/>
      <c r="R1440" s="21" t="s">
        <v>60</v>
      </c>
      <c r="S1440" s="21"/>
      <c r="T1440" s="21" t="s">
        <v>2242</v>
      </c>
      <c r="U1440" s="21"/>
      <c r="V1440" s="46">
        <v>1</v>
      </c>
      <c r="W1440" s="26">
        <f t="shared" si="598"/>
        <v>1</v>
      </c>
      <c r="X1440" s="26">
        <f t="shared" si="602"/>
        <v>1</v>
      </c>
      <c r="Y1440" s="21">
        <v>20</v>
      </c>
      <c r="Z1440" s="22">
        <f t="shared" si="575"/>
        <v>1398</v>
      </c>
      <c r="AA1440" s="20" t="s">
        <v>2218</v>
      </c>
      <c r="AB1440" s="22"/>
      <c r="AC1440" s="22">
        <v>1</v>
      </c>
      <c r="AD1440" s="22"/>
      <c r="AE1440" s="22">
        <f t="shared" si="603"/>
        <v>1398</v>
      </c>
      <c r="AF1440" s="22">
        <f t="shared" si="599"/>
        <v>1398</v>
      </c>
      <c r="AG1440" s="20">
        <f t="shared" si="607"/>
        <v>1398</v>
      </c>
      <c r="AH1440" s="20"/>
      <c r="AI1440" s="20"/>
      <c r="AJ1440" s="22"/>
      <c r="AK1440" s="22" t="e">
        <f>IF(O1440="(传统)XDSL",VLOOKUP(S1440,[1]续费率明细!C:I,7,FALSE)*1,IF(O1440="GPON+XDSL",VLOOKUP(S1440,[1]续费率明细!C:I,7,FALSE)*1,VLOOKUP(S1440,[1]续费率明细!C:I,5,FALSE)*1))</f>
        <v>#N/A</v>
      </c>
      <c r="AL1440" s="22" t="s">
        <v>1871</v>
      </c>
      <c r="AM1440" s="22"/>
      <c r="AN1440" s="22"/>
      <c r="AO1440" s="22" t="s">
        <v>2216</v>
      </c>
      <c r="AP1440" s="22" t="s">
        <v>1301</v>
      </c>
      <c r="AS1440" s="20"/>
      <c r="AT1440" s="20"/>
      <c r="AU1440" s="20"/>
    </row>
    <row r="1441" spans="1:47" x14ac:dyDescent="0.15">
      <c r="A1441" s="21" t="s">
        <v>1273</v>
      </c>
      <c r="B1441" s="20" t="s">
        <v>918</v>
      </c>
      <c r="C1441" s="20" t="s">
        <v>919</v>
      </c>
      <c r="D1441" s="20" t="s">
        <v>941</v>
      </c>
      <c r="E1441" s="20" t="s">
        <v>1487</v>
      </c>
      <c r="F1441" s="20" t="s">
        <v>1250</v>
      </c>
      <c r="G1441" s="20" t="s">
        <v>2431</v>
      </c>
      <c r="H1441" s="20"/>
      <c r="I1441" s="20">
        <v>18820758611</v>
      </c>
      <c r="J1441" s="20" t="s">
        <v>924</v>
      </c>
      <c r="K1441" s="20" t="s">
        <v>166</v>
      </c>
      <c r="L1441" s="20" t="s">
        <v>2137</v>
      </c>
      <c r="M1441" s="20">
        <v>1408</v>
      </c>
      <c r="N1441" s="20">
        <v>1408</v>
      </c>
      <c r="O1441" s="20" t="s">
        <v>927</v>
      </c>
      <c r="P1441" s="20" t="s">
        <v>50</v>
      </c>
      <c r="Q1441" s="28"/>
      <c r="R1441" s="21" t="s">
        <v>99</v>
      </c>
      <c r="S1441" s="25" t="s">
        <v>1341</v>
      </c>
      <c r="T1441" s="21" t="s">
        <v>2242</v>
      </c>
      <c r="U1441" s="21"/>
      <c r="V1441" s="46">
        <v>1</v>
      </c>
      <c r="W1441" s="26">
        <f t="shared" si="598"/>
        <v>1</v>
      </c>
      <c r="Y1441" s="21">
        <v>12</v>
      </c>
      <c r="Z1441" s="22">
        <f t="shared" si="575"/>
        <v>1408</v>
      </c>
      <c r="AA1441" s="20" t="s">
        <v>2218</v>
      </c>
      <c r="AB1441" s="22"/>
      <c r="AC1441" s="22">
        <v>1</v>
      </c>
      <c r="AD1441" s="22"/>
      <c r="AE1441" s="22">
        <f t="shared" si="603"/>
        <v>1408</v>
      </c>
      <c r="AF1441" s="22">
        <f t="shared" si="599"/>
        <v>1408</v>
      </c>
      <c r="AG1441" s="20"/>
      <c r="AH1441" s="22"/>
      <c r="AI1441" s="22"/>
      <c r="AJ1441" s="22">
        <f t="shared" ref="AJ1441:AJ1442" si="608">N1441</f>
        <v>1408</v>
      </c>
      <c r="AK1441" s="22">
        <f>IF(O1441="(传统)XDSL",VLOOKUP(S1441,[1]续费率明细!C:I,7,FALSE)*1,IF(O1441="GPON+XDSL",VLOOKUP(S1441,[1]续费率明细!C:I,7,FALSE)*1,VLOOKUP(S1441,[1]续费率明细!C:I,5,FALSE)*1))</f>
        <v>25</v>
      </c>
      <c r="AL1441" s="22" t="s">
        <v>1309</v>
      </c>
      <c r="AM1441" s="22"/>
      <c r="AN1441" s="22"/>
      <c r="AO1441" s="22" t="s">
        <v>2196</v>
      </c>
      <c r="AP1441" s="22" t="s">
        <v>1301</v>
      </c>
      <c r="AS1441" s="20"/>
      <c r="AT1441" s="20"/>
      <c r="AU1441" s="20"/>
    </row>
    <row r="1442" spans="1:47" x14ac:dyDescent="0.15">
      <c r="A1442" s="21" t="s">
        <v>1273</v>
      </c>
      <c r="B1442" s="20" t="s">
        <v>918</v>
      </c>
      <c r="C1442" s="20" t="s">
        <v>919</v>
      </c>
      <c r="D1442" s="20" t="s">
        <v>920</v>
      </c>
      <c r="E1442" s="20" t="s">
        <v>965</v>
      </c>
      <c r="F1442" s="20" t="s">
        <v>1250</v>
      </c>
      <c r="G1442" s="20" t="s">
        <v>2432</v>
      </c>
      <c r="H1442" s="20"/>
      <c r="I1442" s="20">
        <v>15812837988</v>
      </c>
      <c r="J1442" s="20" t="s">
        <v>924</v>
      </c>
      <c r="K1442" s="20" t="s">
        <v>160</v>
      </c>
      <c r="L1442" s="20" t="s">
        <v>1299</v>
      </c>
      <c r="M1442" s="20">
        <v>888</v>
      </c>
      <c r="N1442" s="20">
        <v>888</v>
      </c>
      <c r="O1442" s="20" t="s">
        <v>927</v>
      </c>
      <c r="P1442" s="20" t="s">
        <v>50</v>
      </c>
      <c r="Q1442" s="28"/>
      <c r="R1442" s="21" t="s">
        <v>161</v>
      </c>
      <c r="S1442" s="25" t="s">
        <v>2239</v>
      </c>
      <c r="T1442" s="21" t="s">
        <v>53</v>
      </c>
      <c r="U1442" s="21" t="s">
        <v>162</v>
      </c>
      <c r="V1442" s="46">
        <v>1</v>
      </c>
      <c r="W1442" s="26">
        <f t="shared" si="598"/>
        <v>1</v>
      </c>
      <c r="Y1442" s="21">
        <v>12</v>
      </c>
      <c r="Z1442" s="22">
        <f t="shared" si="575"/>
        <v>888</v>
      </c>
      <c r="AA1442" s="20" t="s">
        <v>2195</v>
      </c>
      <c r="AB1442" s="22"/>
      <c r="AC1442" s="22">
        <v>1</v>
      </c>
      <c r="AD1442" s="22"/>
      <c r="AE1442" s="22">
        <f t="shared" si="603"/>
        <v>888</v>
      </c>
      <c r="AF1442" s="22">
        <f t="shared" si="599"/>
        <v>888</v>
      </c>
      <c r="AG1442" s="20"/>
      <c r="AH1442" s="22"/>
      <c r="AI1442" s="22"/>
      <c r="AJ1442" s="22">
        <f t="shared" si="608"/>
        <v>888</v>
      </c>
      <c r="AK1442" s="22">
        <f>IF(O1442="(传统)XDSL",VLOOKUP(S1442,[2]直销续费率明细!C:I,7,FALSE)*1,IF(O1442="GPON+XDSL",VLOOKUP(S1442,[2]直销续费率明细!C:I,7,FALSE)*1,VLOOKUP(S1442,[2]直销续费率明细!C:I,5,FALSE)*1))</f>
        <v>-40</v>
      </c>
      <c r="AL1442" s="22" t="s">
        <v>1309</v>
      </c>
      <c r="AM1442" s="22"/>
      <c r="AN1442" s="22"/>
      <c r="AO1442" s="22" t="s">
        <v>2196</v>
      </c>
      <c r="AP1442" s="22" t="s">
        <v>1301</v>
      </c>
      <c r="AS1442" s="20">
        <f>IF(Y1442&gt;=10,VLOOKUP(U1442,[2]提成计算!B:T,19,FALSE),VLOOKUP(U1442,[2]提成计算!B:T,18,FALSE))</f>
        <v>0.09</v>
      </c>
      <c r="AT1442" s="20">
        <f t="shared" ref="AT1442" si="609">IF(AD1442*AS1442&gt;0,AD1442*AS1442,AE1442*AS1442)</f>
        <v>79.92</v>
      </c>
      <c r="AU1442" s="20">
        <f t="shared" ref="AU1442" si="610">IF(AND(AK1442&lt;0,AK1442+AT1442&lt;0),-AT1442,AK1442)</f>
        <v>-40</v>
      </c>
    </row>
    <row r="1443" spans="1:47" x14ac:dyDescent="0.15">
      <c r="A1443" s="21" t="s">
        <v>1273</v>
      </c>
      <c r="B1443" s="20" t="s">
        <v>918</v>
      </c>
      <c r="C1443" s="20" t="s">
        <v>919</v>
      </c>
      <c r="D1443" s="20" t="s">
        <v>928</v>
      </c>
      <c r="E1443" s="20" t="s">
        <v>2284</v>
      </c>
      <c r="F1443" s="20" t="s">
        <v>1250</v>
      </c>
      <c r="G1443" s="20" t="s">
        <v>2285</v>
      </c>
      <c r="H1443" s="20"/>
      <c r="I1443" s="20">
        <v>13723555242</v>
      </c>
      <c r="J1443" s="20" t="s">
        <v>1275</v>
      </c>
      <c r="K1443" s="20" t="s">
        <v>1971</v>
      </c>
      <c r="L1443" s="20" t="s">
        <v>1277</v>
      </c>
      <c r="M1443" s="20">
        <v>24</v>
      </c>
      <c r="N1443" s="20">
        <v>24</v>
      </c>
      <c r="O1443" s="20" t="s">
        <v>927</v>
      </c>
      <c r="P1443" s="20" t="s">
        <v>50</v>
      </c>
      <c r="Q1443" s="28"/>
      <c r="R1443" s="21" t="s">
        <v>84</v>
      </c>
      <c r="S1443" s="21" t="s">
        <v>84</v>
      </c>
      <c r="T1443" s="21" t="s">
        <v>53</v>
      </c>
      <c r="U1443" s="21" t="s">
        <v>957</v>
      </c>
      <c r="V1443" s="46"/>
      <c r="Y1443" s="21">
        <v>2</v>
      </c>
      <c r="Z1443" s="22">
        <f t="shared" si="575"/>
        <v>24</v>
      </c>
      <c r="AA1443" s="20" t="s">
        <v>2195</v>
      </c>
      <c r="AB1443" s="22"/>
      <c r="AC1443" s="22"/>
      <c r="AD1443" s="22"/>
      <c r="AE1443" s="22"/>
      <c r="AF1443" s="22"/>
      <c r="AG1443" s="20"/>
      <c r="AH1443" s="22"/>
      <c r="AI1443" s="22"/>
      <c r="AJ1443" s="22"/>
      <c r="AK1443" s="22"/>
      <c r="AM1443" s="22"/>
      <c r="AN1443" s="22"/>
      <c r="AO1443" s="22" t="s">
        <v>2196</v>
      </c>
      <c r="AP1443" s="22">
        <v>0</v>
      </c>
      <c r="AS1443" s="20"/>
      <c r="AT1443" s="20"/>
      <c r="AU1443" s="20"/>
    </row>
    <row r="1444" spans="1:47" x14ac:dyDescent="0.15">
      <c r="A1444" s="21" t="s">
        <v>1273</v>
      </c>
      <c r="B1444" s="20" t="s">
        <v>918</v>
      </c>
      <c r="C1444" s="20" t="s">
        <v>919</v>
      </c>
      <c r="D1444" s="20" t="s">
        <v>936</v>
      </c>
      <c r="E1444" s="20" t="s">
        <v>963</v>
      </c>
      <c r="F1444" s="20" t="s">
        <v>1250</v>
      </c>
      <c r="G1444" s="20" t="s">
        <v>2433</v>
      </c>
      <c r="H1444" s="20"/>
      <c r="I1444" s="20">
        <v>13650365868</v>
      </c>
      <c r="J1444" s="20" t="s">
        <v>2340</v>
      </c>
      <c r="K1444" s="20" t="s">
        <v>166</v>
      </c>
      <c r="L1444" s="20" t="s">
        <v>1358</v>
      </c>
      <c r="M1444" s="20">
        <v>1088</v>
      </c>
      <c r="N1444" s="20">
        <v>1088</v>
      </c>
      <c r="O1444" s="20" t="s">
        <v>927</v>
      </c>
      <c r="P1444" s="20" t="s">
        <v>50</v>
      </c>
      <c r="Q1444" s="28"/>
      <c r="R1444" s="21" t="s">
        <v>60</v>
      </c>
      <c r="S1444" s="21"/>
      <c r="T1444" s="21" t="s">
        <v>2204</v>
      </c>
      <c r="U1444" s="21"/>
      <c r="V1444" s="46">
        <v>1</v>
      </c>
      <c r="W1444" s="26">
        <f t="shared" ref="W1444:W1507" si="611">V1444</f>
        <v>1</v>
      </c>
      <c r="X1444" s="26">
        <f t="shared" ref="X1444:X1459" si="612">V1444</f>
        <v>1</v>
      </c>
      <c r="Y1444" s="21">
        <v>10</v>
      </c>
      <c r="Z1444" s="22">
        <f t="shared" si="575"/>
        <v>1088</v>
      </c>
      <c r="AA1444" s="20" t="s">
        <v>2195</v>
      </c>
      <c r="AB1444" s="22"/>
      <c r="AC1444" s="22">
        <v>1</v>
      </c>
      <c r="AD1444" s="22"/>
      <c r="AE1444" s="22">
        <f>N1444</f>
        <v>1088</v>
      </c>
      <c r="AF1444" s="22">
        <f t="shared" ref="AF1444:AF1507" si="613">N1444</f>
        <v>1088</v>
      </c>
      <c r="AG1444" s="20">
        <f>N1444</f>
        <v>1088</v>
      </c>
      <c r="AH1444" s="20"/>
      <c r="AI1444" s="20"/>
      <c r="AJ1444" s="22"/>
      <c r="AK1444" s="22" t="e">
        <f>IF(O1444="(传统)XDSL",VLOOKUP(S1444,[1]续费率明细!C:I,7,FALSE)*1,IF(O1444="GPON+XDSL",VLOOKUP(S1444,[1]续费率明细!C:I,7,FALSE)*1,VLOOKUP(S1444,[1]续费率明细!C:I,5,FALSE)*1))</f>
        <v>#N/A</v>
      </c>
      <c r="AL1444" s="22" t="s">
        <v>1871</v>
      </c>
      <c r="AM1444" s="22"/>
      <c r="AN1444" s="22"/>
      <c r="AO1444" s="22" t="s">
        <v>2196</v>
      </c>
      <c r="AP1444" s="22" t="s">
        <v>1301</v>
      </c>
      <c r="AS1444" s="20"/>
      <c r="AT1444" s="20"/>
      <c r="AU1444" s="20"/>
    </row>
    <row r="1445" spans="1:47" x14ac:dyDescent="0.15">
      <c r="A1445" s="21" t="s">
        <v>1273</v>
      </c>
      <c r="B1445" s="20" t="s">
        <v>918</v>
      </c>
      <c r="C1445" s="20" t="s">
        <v>919</v>
      </c>
      <c r="D1445" s="20" t="s">
        <v>928</v>
      </c>
      <c r="E1445" s="20" t="s">
        <v>929</v>
      </c>
      <c r="F1445" s="20" t="s">
        <v>1250</v>
      </c>
      <c r="G1445" s="20" t="s">
        <v>2434</v>
      </c>
      <c r="H1445" s="20"/>
      <c r="I1445" s="20">
        <v>13669816425</v>
      </c>
      <c r="J1445" s="20" t="s">
        <v>924</v>
      </c>
      <c r="K1445" s="20" t="s">
        <v>954</v>
      </c>
      <c r="L1445" s="20" t="s">
        <v>2119</v>
      </c>
      <c r="M1445" s="20">
        <v>768</v>
      </c>
      <c r="N1445" s="20">
        <v>768</v>
      </c>
      <c r="O1445" s="20" t="s">
        <v>927</v>
      </c>
      <c r="P1445" s="20" t="s">
        <v>50</v>
      </c>
      <c r="Q1445" s="28"/>
      <c r="R1445" s="21" t="s">
        <v>84</v>
      </c>
      <c r="S1445" s="25" t="s">
        <v>1443</v>
      </c>
      <c r="T1445" s="21" t="s">
        <v>53</v>
      </c>
      <c r="U1445" s="21" t="s">
        <v>957</v>
      </c>
      <c r="V1445" s="46">
        <v>1</v>
      </c>
      <c r="W1445" s="26">
        <f t="shared" si="611"/>
        <v>1</v>
      </c>
      <c r="Y1445" s="21">
        <v>4</v>
      </c>
      <c r="Z1445" s="22">
        <f t="shared" si="575"/>
        <v>768</v>
      </c>
      <c r="AA1445" s="20" t="s">
        <v>2195</v>
      </c>
      <c r="AB1445" s="22">
        <v>1</v>
      </c>
      <c r="AC1445" s="22"/>
      <c r="AD1445" s="22">
        <f t="shared" ref="AD1445:AD1446" si="614">N1445</f>
        <v>768</v>
      </c>
      <c r="AE1445" s="22"/>
      <c r="AF1445" s="22">
        <f t="shared" si="613"/>
        <v>768</v>
      </c>
      <c r="AG1445" s="20"/>
      <c r="AH1445" s="22"/>
      <c r="AI1445" s="22"/>
      <c r="AJ1445" s="22">
        <f t="shared" ref="AJ1445:AJ1451" si="615">N1445</f>
        <v>768</v>
      </c>
      <c r="AK1445" s="22">
        <f>IF(O1445="(传统)XDSL",VLOOKUP(S1445,[2]直销续费率明细!C:I,7,FALSE)*1,IF(O1445="GPON+XDSL",VLOOKUP(S1445,[2]直销续费率明细!C:I,7,FALSE)*1,VLOOKUP(S1445,[2]直销续费率明细!C:I,5,FALSE)*1))</f>
        <v>0</v>
      </c>
      <c r="AL1445" s="22" t="s">
        <v>1300</v>
      </c>
      <c r="AM1445" s="22"/>
      <c r="AN1445" s="22"/>
      <c r="AO1445" s="22" t="s">
        <v>2196</v>
      </c>
      <c r="AP1445" s="22" t="s">
        <v>1301</v>
      </c>
      <c r="AS1445" s="20">
        <f>IF(Y1445&gt;=10,VLOOKUP(U1445,[2]提成计算!B:T,19,FALSE),VLOOKUP(U1445,[2]提成计算!B:T,18,FALSE))</f>
        <v>7.0000000000000007E-2</v>
      </c>
      <c r="AT1445" s="20">
        <f t="shared" ref="AT1445:AT1446" si="616">IF(AD1445*AS1445&gt;0,AD1445*AS1445,AE1445*AS1445)</f>
        <v>53.760000000000005</v>
      </c>
      <c r="AU1445" s="20">
        <f t="shared" ref="AU1445" si="617">IF(AND(AK1445&lt;0,AK1445+AT1445&lt;0),-AT1445,AK1445)</f>
        <v>0</v>
      </c>
    </row>
    <row r="1446" spans="1:47" x14ac:dyDescent="0.15">
      <c r="A1446" s="21" t="s">
        <v>1273</v>
      </c>
      <c r="B1446" s="20" t="s">
        <v>918</v>
      </c>
      <c r="C1446" s="20" t="s">
        <v>919</v>
      </c>
      <c r="D1446" s="20" t="s">
        <v>941</v>
      </c>
      <c r="E1446" s="20" t="s">
        <v>949</v>
      </c>
      <c r="F1446" s="20" t="s">
        <v>1250</v>
      </c>
      <c r="G1446" s="20" t="s">
        <v>2435</v>
      </c>
      <c r="H1446" s="20"/>
      <c r="I1446" s="20">
        <v>13729956815</v>
      </c>
      <c r="J1446" s="20" t="s">
        <v>924</v>
      </c>
      <c r="K1446" s="20" t="s">
        <v>947</v>
      </c>
      <c r="L1446" s="20" t="s">
        <v>1918</v>
      </c>
      <c r="M1446" s="20">
        <v>680</v>
      </c>
      <c r="N1446" s="20">
        <v>680</v>
      </c>
      <c r="O1446" s="20" t="s">
        <v>1262</v>
      </c>
      <c r="P1446" s="20" t="s">
        <v>50</v>
      </c>
      <c r="Q1446" s="28"/>
      <c r="R1446" s="22" t="s">
        <v>99</v>
      </c>
      <c r="T1446" s="21" t="s">
        <v>948</v>
      </c>
      <c r="U1446" s="22" t="s">
        <v>99</v>
      </c>
      <c r="V1446" s="46">
        <v>1</v>
      </c>
      <c r="W1446" s="26">
        <f t="shared" si="611"/>
        <v>1</v>
      </c>
      <c r="Y1446" s="21">
        <v>4</v>
      </c>
      <c r="Z1446" s="22">
        <f t="shared" si="575"/>
        <v>680</v>
      </c>
      <c r="AA1446" s="20" t="s">
        <v>2195</v>
      </c>
      <c r="AB1446" s="22">
        <v>1</v>
      </c>
      <c r="AC1446" s="22"/>
      <c r="AD1446" s="22">
        <f t="shared" si="614"/>
        <v>680</v>
      </c>
      <c r="AE1446" s="22"/>
      <c r="AF1446" s="22">
        <f t="shared" si="613"/>
        <v>680</v>
      </c>
      <c r="AG1446" s="20"/>
      <c r="AH1446" s="22"/>
      <c r="AI1446" s="22"/>
      <c r="AJ1446" s="22">
        <f t="shared" si="615"/>
        <v>680</v>
      </c>
      <c r="AK1446" s="22">
        <f>IF(O1446="(传统)XDSL",VLOOKUP(U1446,[2]自营续费率!B:G,6,FALSE)*1,IF(O1446="GPON+XDSL",VLOOKUP(U1446,[2]自营续费率!B:G,6,FALSE)*1,VLOOKUP(U1446,[2]自营续费率!B:G,4,FALSE)*1))</f>
        <v>10</v>
      </c>
      <c r="AL1446" s="22" t="s">
        <v>1309</v>
      </c>
      <c r="AM1446" s="22"/>
      <c r="AN1446" s="22"/>
      <c r="AO1446" s="22" t="s">
        <v>2196</v>
      </c>
      <c r="AP1446" s="22" t="s">
        <v>2202</v>
      </c>
      <c r="AS1446" s="20">
        <f>IF(Y1446&gt;=10,VLOOKUP(U1446,[2]自营提成!C:Z,6,FALSE),VLOOKUP(U1446,[2]自营提成!C:Z,5,FALSE))</f>
        <v>7.0000000000000007E-2</v>
      </c>
      <c r="AT1446" s="20">
        <f t="shared" si="616"/>
        <v>47.6</v>
      </c>
      <c r="AU1446" s="20">
        <f>IF(AND(AK1446&lt;0,AK1446+AT1446&lt;0),-AT1446,AK1446)</f>
        <v>10</v>
      </c>
    </row>
    <row r="1447" spans="1:47" x14ac:dyDescent="0.15">
      <c r="A1447" s="21" t="s">
        <v>1273</v>
      </c>
      <c r="B1447" s="20" t="s">
        <v>918</v>
      </c>
      <c r="C1447" s="20" t="s">
        <v>919</v>
      </c>
      <c r="D1447" s="20" t="s">
        <v>941</v>
      </c>
      <c r="E1447" s="20" t="s">
        <v>1487</v>
      </c>
      <c r="F1447" s="20" t="s">
        <v>1250</v>
      </c>
      <c r="G1447" s="20" t="s">
        <v>2436</v>
      </c>
      <c r="H1447" s="20"/>
      <c r="I1447" s="20">
        <v>13713259426</v>
      </c>
      <c r="J1447" s="20" t="s">
        <v>924</v>
      </c>
      <c r="K1447" s="20" t="s">
        <v>166</v>
      </c>
      <c r="L1447" s="20" t="s">
        <v>2157</v>
      </c>
      <c r="M1447" s="20">
        <v>1498</v>
      </c>
      <c r="N1447" s="20">
        <v>1498</v>
      </c>
      <c r="O1447" s="20" t="s">
        <v>927</v>
      </c>
      <c r="P1447" s="20" t="s">
        <v>50</v>
      </c>
      <c r="Q1447" s="28"/>
      <c r="R1447" s="21" t="s">
        <v>99</v>
      </c>
      <c r="S1447" s="25" t="s">
        <v>1341</v>
      </c>
      <c r="T1447" s="21" t="s">
        <v>2204</v>
      </c>
      <c r="U1447" s="21"/>
      <c r="V1447" s="46">
        <v>1</v>
      </c>
      <c r="W1447" s="26">
        <f t="shared" si="611"/>
        <v>1</v>
      </c>
      <c r="Y1447" s="21">
        <v>50</v>
      </c>
      <c r="Z1447" s="22">
        <f t="shared" si="575"/>
        <v>1498</v>
      </c>
      <c r="AA1447" s="20" t="s">
        <v>2195</v>
      </c>
      <c r="AB1447" s="22"/>
      <c r="AC1447" s="22">
        <v>1</v>
      </c>
      <c r="AD1447" s="22"/>
      <c r="AE1447" s="22">
        <f t="shared" ref="AE1447:AE1449" si="618">N1447</f>
        <v>1498</v>
      </c>
      <c r="AF1447" s="22">
        <f t="shared" si="613"/>
        <v>1498</v>
      </c>
      <c r="AG1447" s="20"/>
      <c r="AH1447" s="22"/>
      <c r="AI1447" s="22"/>
      <c r="AJ1447" s="22">
        <f t="shared" si="615"/>
        <v>1498</v>
      </c>
      <c r="AK1447" s="22">
        <f>IF(O1447="(传统)XDSL",VLOOKUP(S1447,[1]续费率明细!C:I,7,FALSE)*1,IF(O1447="GPON+XDSL",VLOOKUP(S1447,[1]续费率明细!C:I,7,FALSE)*1,VLOOKUP(S1447,[1]续费率明细!C:I,5,FALSE)*1))</f>
        <v>25</v>
      </c>
      <c r="AL1447" s="22" t="s">
        <v>1309</v>
      </c>
      <c r="AM1447" s="22"/>
      <c r="AN1447" s="22"/>
      <c r="AO1447" s="22" t="s">
        <v>2196</v>
      </c>
      <c r="AP1447" s="22" t="s">
        <v>1301</v>
      </c>
      <c r="AS1447" s="20"/>
      <c r="AT1447" s="20"/>
      <c r="AU1447" s="20"/>
    </row>
    <row r="1448" spans="1:47" x14ac:dyDescent="0.15">
      <c r="A1448" s="21" t="s">
        <v>1273</v>
      </c>
      <c r="B1448" s="20" t="s">
        <v>918</v>
      </c>
      <c r="C1448" s="20" t="s">
        <v>919</v>
      </c>
      <c r="D1448" s="20" t="s">
        <v>941</v>
      </c>
      <c r="E1448" s="20" t="s">
        <v>942</v>
      </c>
      <c r="F1448" s="20" t="s">
        <v>1250</v>
      </c>
      <c r="G1448" s="20" t="s">
        <v>2437</v>
      </c>
      <c r="H1448" s="20"/>
      <c r="I1448" s="20">
        <v>13537306355</v>
      </c>
      <c r="J1448" s="20" t="s">
        <v>924</v>
      </c>
      <c r="K1448" s="20" t="s">
        <v>166</v>
      </c>
      <c r="L1448" s="20" t="s">
        <v>1299</v>
      </c>
      <c r="M1448" s="20">
        <v>888</v>
      </c>
      <c r="N1448" s="20">
        <v>888</v>
      </c>
      <c r="O1448" s="20" t="s">
        <v>927</v>
      </c>
      <c r="P1448" s="20" t="s">
        <v>50</v>
      </c>
      <c r="Q1448" s="28"/>
      <c r="R1448" s="21" t="s">
        <v>99</v>
      </c>
      <c r="S1448" s="25" t="s">
        <v>945</v>
      </c>
      <c r="T1448" s="21" t="s">
        <v>2204</v>
      </c>
      <c r="U1448" s="21"/>
      <c r="V1448" s="46">
        <v>1</v>
      </c>
      <c r="W1448" s="26">
        <f t="shared" si="611"/>
        <v>1</v>
      </c>
      <c r="Y1448" s="21">
        <v>12</v>
      </c>
      <c r="Z1448" s="22">
        <f t="shared" si="575"/>
        <v>888</v>
      </c>
      <c r="AA1448" s="20" t="s">
        <v>2195</v>
      </c>
      <c r="AB1448" s="22"/>
      <c r="AC1448" s="22">
        <v>1</v>
      </c>
      <c r="AD1448" s="22"/>
      <c r="AE1448" s="22">
        <f t="shared" si="618"/>
        <v>888</v>
      </c>
      <c r="AF1448" s="22">
        <f t="shared" si="613"/>
        <v>888</v>
      </c>
      <c r="AG1448" s="20"/>
      <c r="AH1448" s="22"/>
      <c r="AI1448" s="22"/>
      <c r="AJ1448" s="22">
        <f t="shared" si="615"/>
        <v>888</v>
      </c>
      <c r="AK1448" s="22">
        <f>IF(O1448="(传统)XDSL",VLOOKUP(S1448,[1]续费率明细!C:I,7,FALSE)*1,IF(O1448="GPON+XDSL",VLOOKUP(S1448,[1]续费率明细!C:I,7,FALSE)*1,VLOOKUP(S1448,[1]续费率明细!C:I,5,FALSE)*1))</f>
        <v>15</v>
      </c>
      <c r="AL1448" s="22" t="s">
        <v>1871</v>
      </c>
      <c r="AM1448" s="22"/>
      <c r="AN1448" s="22"/>
      <c r="AO1448" s="22" t="s">
        <v>2196</v>
      </c>
      <c r="AP1448" s="22" t="s">
        <v>1301</v>
      </c>
      <c r="AS1448" s="20"/>
      <c r="AT1448" s="20"/>
      <c r="AU1448" s="20"/>
    </row>
    <row r="1449" spans="1:47" x14ac:dyDescent="0.15">
      <c r="A1449" s="21" t="s">
        <v>1273</v>
      </c>
      <c r="B1449" s="20" t="s">
        <v>918</v>
      </c>
      <c r="C1449" s="20" t="s">
        <v>919</v>
      </c>
      <c r="D1449" s="20" t="s">
        <v>973</v>
      </c>
      <c r="E1449" s="20" t="s">
        <v>2327</v>
      </c>
      <c r="F1449" s="20" t="s">
        <v>1250</v>
      </c>
      <c r="G1449" s="20" t="s">
        <v>2438</v>
      </c>
      <c r="H1449" s="20"/>
      <c r="I1449" s="20">
        <v>13431120669</v>
      </c>
      <c r="J1449" s="20" t="s">
        <v>924</v>
      </c>
      <c r="K1449" s="20" t="s">
        <v>521</v>
      </c>
      <c r="L1449" s="20" t="s">
        <v>1299</v>
      </c>
      <c r="M1449" s="20">
        <v>888</v>
      </c>
      <c r="N1449" s="20">
        <v>888</v>
      </c>
      <c r="O1449" s="20" t="s">
        <v>927</v>
      </c>
      <c r="P1449" s="20" t="s">
        <v>50</v>
      </c>
      <c r="Q1449" s="28"/>
      <c r="R1449" s="21" t="s">
        <v>249</v>
      </c>
      <c r="S1449" s="25" t="s">
        <v>976</v>
      </c>
      <c r="T1449" s="21" t="s">
        <v>53</v>
      </c>
      <c r="U1449" s="21" t="s">
        <v>522</v>
      </c>
      <c r="V1449" s="46">
        <v>1</v>
      </c>
      <c r="W1449" s="26">
        <f t="shared" si="611"/>
        <v>1</v>
      </c>
      <c r="Y1449" s="21">
        <v>12</v>
      </c>
      <c r="Z1449" s="22">
        <f t="shared" si="575"/>
        <v>888</v>
      </c>
      <c r="AA1449" s="20" t="s">
        <v>2195</v>
      </c>
      <c r="AB1449" s="22"/>
      <c r="AC1449" s="22">
        <v>1</v>
      </c>
      <c r="AD1449" s="22"/>
      <c r="AE1449" s="22">
        <f t="shared" si="618"/>
        <v>888</v>
      </c>
      <c r="AF1449" s="22">
        <f t="shared" si="613"/>
        <v>888</v>
      </c>
      <c r="AG1449" s="20"/>
      <c r="AH1449" s="22"/>
      <c r="AI1449" s="22"/>
      <c r="AJ1449" s="22">
        <f t="shared" si="615"/>
        <v>888</v>
      </c>
      <c r="AK1449" s="22">
        <f>IF(O1449="(传统)XDSL",VLOOKUP(S1449,[2]直销续费率明细!C:I,7,FALSE)*1,IF(O1449="GPON+XDSL",VLOOKUP(S1449,[2]直销续费率明细!C:I,7,FALSE)*1,VLOOKUP(S1449,[2]直销续费率明细!C:I,5,FALSE)*1))</f>
        <v>-40</v>
      </c>
      <c r="AL1449" s="22" t="s">
        <v>1309</v>
      </c>
      <c r="AM1449" s="22"/>
      <c r="AN1449" s="22"/>
      <c r="AO1449" s="22" t="s">
        <v>2196</v>
      </c>
      <c r="AP1449" s="22" t="s">
        <v>1301</v>
      </c>
      <c r="AS1449" s="20">
        <f>IF(Y1449&gt;=10,VLOOKUP(U1449,[2]提成计算!B:T,19,FALSE),VLOOKUP(U1449,[2]提成计算!B:T,18,FALSE))</f>
        <v>0.09</v>
      </c>
      <c r="AT1449" s="20">
        <f t="shared" ref="AT1449:AT1451" si="619">IF(AD1449*AS1449&gt;0,AD1449*AS1449,AE1449*AS1449)</f>
        <v>79.92</v>
      </c>
      <c r="AU1449" s="20">
        <f t="shared" ref="AU1449:AU1451" si="620">IF(AND(AK1449&lt;0,AK1449+AT1449&lt;0),-AT1449,AK1449)</f>
        <v>-40</v>
      </c>
    </row>
    <row r="1450" spans="1:47" x14ac:dyDescent="0.15">
      <c r="A1450" s="21" t="s">
        <v>1273</v>
      </c>
      <c r="B1450" s="20" t="s">
        <v>918</v>
      </c>
      <c r="C1450" s="20" t="s">
        <v>919</v>
      </c>
      <c r="D1450" s="20" t="s">
        <v>973</v>
      </c>
      <c r="E1450" s="20" t="s">
        <v>1932</v>
      </c>
      <c r="F1450" s="20" t="s">
        <v>1250</v>
      </c>
      <c r="G1450" s="20" t="s">
        <v>2439</v>
      </c>
      <c r="H1450" s="20"/>
      <c r="I1450" s="20">
        <v>13612738516</v>
      </c>
      <c r="J1450" s="20" t="s">
        <v>924</v>
      </c>
      <c r="K1450" s="20" t="s">
        <v>521</v>
      </c>
      <c r="L1450" s="20" t="s">
        <v>2119</v>
      </c>
      <c r="M1450" s="20">
        <v>768</v>
      </c>
      <c r="N1450" s="20">
        <v>768</v>
      </c>
      <c r="O1450" s="20" t="s">
        <v>927</v>
      </c>
      <c r="P1450" s="20" t="s">
        <v>50</v>
      </c>
      <c r="Q1450" s="28"/>
      <c r="R1450" s="21" t="s">
        <v>249</v>
      </c>
      <c r="S1450" s="25" t="s">
        <v>976</v>
      </c>
      <c r="T1450" s="21" t="s">
        <v>53</v>
      </c>
      <c r="U1450" s="21" t="s">
        <v>522</v>
      </c>
      <c r="V1450" s="46">
        <v>1</v>
      </c>
      <c r="W1450" s="26">
        <f t="shared" si="611"/>
        <v>1</v>
      </c>
      <c r="Y1450" s="21">
        <v>4</v>
      </c>
      <c r="Z1450" s="22">
        <f t="shared" si="575"/>
        <v>768</v>
      </c>
      <c r="AA1450" s="20" t="s">
        <v>2195</v>
      </c>
      <c r="AB1450" s="22">
        <v>1</v>
      </c>
      <c r="AC1450" s="22"/>
      <c r="AD1450" s="22">
        <f>N1450</f>
        <v>768</v>
      </c>
      <c r="AE1450" s="22"/>
      <c r="AF1450" s="22">
        <f t="shared" si="613"/>
        <v>768</v>
      </c>
      <c r="AG1450" s="20"/>
      <c r="AH1450" s="22"/>
      <c r="AI1450" s="22"/>
      <c r="AJ1450" s="22">
        <f t="shared" si="615"/>
        <v>768</v>
      </c>
      <c r="AK1450" s="22">
        <f>IF(O1450="(传统)XDSL",VLOOKUP(S1450,[2]直销续费率明细!C:I,7,FALSE)*1,IF(O1450="GPON+XDSL",VLOOKUP(S1450,[2]直销续费率明细!C:I,7,FALSE)*1,VLOOKUP(S1450,[2]直销续费率明细!C:I,5,FALSE)*1))</f>
        <v>-40</v>
      </c>
      <c r="AL1450" s="22" t="s">
        <v>1309</v>
      </c>
      <c r="AM1450" s="22"/>
      <c r="AN1450" s="22"/>
      <c r="AO1450" s="22" t="s">
        <v>2216</v>
      </c>
      <c r="AP1450" s="22" t="s">
        <v>1301</v>
      </c>
      <c r="AS1450" s="20">
        <f>IF(Y1450&gt;=10,VLOOKUP(U1450,[2]提成计算!B:T,19,FALSE),VLOOKUP(U1450,[2]提成计算!B:T,18,FALSE))</f>
        <v>0.06</v>
      </c>
      <c r="AT1450" s="20">
        <f t="shared" si="619"/>
        <v>46.08</v>
      </c>
      <c r="AU1450" s="20">
        <f t="shared" si="620"/>
        <v>-40</v>
      </c>
    </row>
    <row r="1451" spans="1:47" x14ac:dyDescent="0.15">
      <c r="A1451" s="21" t="s">
        <v>1273</v>
      </c>
      <c r="B1451" s="20" t="s">
        <v>918</v>
      </c>
      <c r="C1451" s="20" t="s">
        <v>919</v>
      </c>
      <c r="D1451" s="20" t="s">
        <v>936</v>
      </c>
      <c r="E1451" s="20" t="s">
        <v>963</v>
      </c>
      <c r="F1451" s="20" t="s">
        <v>1250</v>
      </c>
      <c r="G1451" s="20" t="s">
        <v>2440</v>
      </c>
      <c r="H1451" s="20"/>
      <c r="I1451" s="20">
        <v>13790382676</v>
      </c>
      <c r="J1451" s="20" t="s">
        <v>924</v>
      </c>
      <c r="K1451" s="20" t="s">
        <v>365</v>
      </c>
      <c r="L1451" s="20" t="s">
        <v>1299</v>
      </c>
      <c r="M1451" s="20">
        <v>888</v>
      </c>
      <c r="N1451" s="20">
        <v>888</v>
      </c>
      <c r="O1451" s="20" t="s">
        <v>927</v>
      </c>
      <c r="P1451" s="20" t="s">
        <v>50</v>
      </c>
      <c r="Q1451" s="28"/>
      <c r="R1451" s="21" t="s">
        <v>60</v>
      </c>
      <c r="S1451" s="25" t="s">
        <v>1331</v>
      </c>
      <c r="T1451" s="21" t="s">
        <v>53</v>
      </c>
      <c r="U1451" s="21" t="s">
        <v>366</v>
      </c>
      <c r="V1451" s="46">
        <v>1</v>
      </c>
      <c r="W1451" s="26">
        <f t="shared" si="611"/>
        <v>1</v>
      </c>
      <c r="Y1451" s="21">
        <v>12</v>
      </c>
      <c r="Z1451" s="22">
        <f t="shared" si="575"/>
        <v>888</v>
      </c>
      <c r="AA1451" s="20" t="s">
        <v>2218</v>
      </c>
      <c r="AB1451" s="22"/>
      <c r="AC1451" s="22">
        <v>1</v>
      </c>
      <c r="AD1451" s="22"/>
      <c r="AE1451" s="22">
        <f t="shared" ref="AE1451:AE1455" si="621">N1451</f>
        <v>888</v>
      </c>
      <c r="AF1451" s="22">
        <f t="shared" si="613"/>
        <v>888</v>
      </c>
      <c r="AG1451" s="20"/>
      <c r="AH1451" s="22"/>
      <c r="AI1451" s="22"/>
      <c r="AJ1451" s="22">
        <f t="shared" si="615"/>
        <v>888</v>
      </c>
      <c r="AK1451" s="22">
        <f>IF(O1451="(传统)XDSL",VLOOKUP(S1451,[2]直销续费率明细!C:I,7,FALSE)*1,IF(O1451="GPON+XDSL",VLOOKUP(S1451,[2]直销续费率明细!C:I,7,FALSE)*1,VLOOKUP(S1451,[2]直销续费率明细!C:I,5,FALSE)*1))</f>
        <v>25</v>
      </c>
      <c r="AL1451" s="22" t="s">
        <v>1309</v>
      </c>
      <c r="AM1451" s="22"/>
      <c r="AN1451" s="22"/>
      <c r="AO1451" s="22" t="s">
        <v>2196</v>
      </c>
      <c r="AP1451" s="22" t="s">
        <v>1301</v>
      </c>
      <c r="AS1451" s="20">
        <f>IF(Y1451&gt;=10,VLOOKUP(U1451,[2]提成计算!B:T,19,FALSE),VLOOKUP(U1451,[2]提成计算!B:T,18,FALSE))</f>
        <v>0.09</v>
      </c>
      <c r="AT1451" s="20">
        <f t="shared" si="619"/>
        <v>79.92</v>
      </c>
      <c r="AU1451" s="20">
        <f t="shared" si="620"/>
        <v>25</v>
      </c>
    </row>
    <row r="1452" spans="1:47" x14ac:dyDescent="0.15">
      <c r="A1452" s="21" t="s">
        <v>1273</v>
      </c>
      <c r="B1452" s="20" t="s">
        <v>918</v>
      </c>
      <c r="C1452" s="20" t="s">
        <v>919</v>
      </c>
      <c r="D1452" s="20" t="s">
        <v>941</v>
      </c>
      <c r="E1452" s="20" t="s">
        <v>2117</v>
      </c>
      <c r="F1452" s="20" t="s">
        <v>1250</v>
      </c>
      <c r="G1452" s="20" t="s">
        <v>2441</v>
      </c>
      <c r="H1452" s="20"/>
      <c r="I1452" s="20">
        <v>13662872002</v>
      </c>
      <c r="J1452" s="20" t="s">
        <v>1268</v>
      </c>
      <c r="K1452" s="20" t="s">
        <v>1577</v>
      </c>
      <c r="L1452" s="20" t="s">
        <v>1358</v>
      </c>
      <c r="M1452" s="20">
        <v>1088</v>
      </c>
      <c r="N1452" s="20">
        <v>1088</v>
      </c>
      <c r="O1452" s="20" t="s">
        <v>927</v>
      </c>
      <c r="P1452" s="20" t="s">
        <v>50</v>
      </c>
      <c r="Q1452" s="28"/>
      <c r="R1452" s="21" t="s">
        <v>99</v>
      </c>
      <c r="S1452" s="21"/>
      <c r="T1452" s="21" t="s">
        <v>53</v>
      </c>
      <c r="U1452" s="21" t="s">
        <v>1740</v>
      </c>
      <c r="V1452" s="46">
        <v>1</v>
      </c>
      <c r="W1452" s="26">
        <f t="shared" si="611"/>
        <v>1</v>
      </c>
      <c r="X1452" s="26">
        <f t="shared" si="612"/>
        <v>1</v>
      </c>
      <c r="Y1452" s="21">
        <v>10</v>
      </c>
      <c r="Z1452" s="22">
        <f t="shared" si="575"/>
        <v>1088</v>
      </c>
      <c r="AA1452" s="20" t="s">
        <v>2195</v>
      </c>
      <c r="AB1452" s="22"/>
      <c r="AC1452" s="22">
        <v>1</v>
      </c>
      <c r="AD1452" s="22"/>
      <c r="AE1452" s="22">
        <f t="shared" si="621"/>
        <v>1088</v>
      </c>
      <c r="AF1452" s="22">
        <f t="shared" si="613"/>
        <v>1088</v>
      </c>
      <c r="AG1452" s="20">
        <f t="shared" ref="AG1452:AG1455" si="622">N1452</f>
        <v>1088</v>
      </c>
      <c r="AH1452" s="20" t="str">
        <f>VLOOKUP(U1452,[1]提成计算!B:I,8,FALSE)</f>
        <v>否</v>
      </c>
      <c r="AI1452" s="20"/>
      <c r="AJ1452" s="22"/>
      <c r="AK1452" s="22"/>
      <c r="AM1452" s="22"/>
      <c r="AN1452" s="22"/>
      <c r="AO1452" s="22" t="s">
        <v>2196</v>
      </c>
      <c r="AP1452" s="22" t="s">
        <v>1301</v>
      </c>
      <c r="AS1452" s="20"/>
      <c r="AT1452" s="20"/>
      <c r="AU1452" s="20"/>
    </row>
    <row r="1453" spans="1:47" x14ac:dyDescent="0.15">
      <c r="A1453" s="21" t="s">
        <v>1273</v>
      </c>
      <c r="B1453" s="20" t="s">
        <v>918</v>
      </c>
      <c r="C1453" s="20" t="s">
        <v>919</v>
      </c>
      <c r="D1453" s="20" t="s">
        <v>936</v>
      </c>
      <c r="E1453" s="20" t="s">
        <v>1487</v>
      </c>
      <c r="F1453" s="20" t="s">
        <v>1250</v>
      </c>
      <c r="G1453" s="20" t="s">
        <v>2442</v>
      </c>
      <c r="H1453" s="20"/>
      <c r="I1453" s="20">
        <v>13418227411</v>
      </c>
      <c r="J1453" s="20" t="s">
        <v>2340</v>
      </c>
      <c r="K1453" s="20" t="s">
        <v>365</v>
      </c>
      <c r="L1453" s="20" t="s">
        <v>1358</v>
      </c>
      <c r="M1453" s="20">
        <v>1088</v>
      </c>
      <c r="N1453" s="20">
        <v>1088</v>
      </c>
      <c r="O1453" s="20" t="s">
        <v>927</v>
      </c>
      <c r="P1453" s="20" t="s">
        <v>50</v>
      </c>
      <c r="Q1453" s="28" t="s">
        <v>2340</v>
      </c>
      <c r="R1453" s="21" t="s">
        <v>60</v>
      </c>
      <c r="S1453" s="21"/>
      <c r="T1453" s="21" t="s">
        <v>53</v>
      </c>
      <c r="U1453" s="21" t="s">
        <v>366</v>
      </c>
      <c r="V1453" s="46">
        <v>1</v>
      </c>
      <c r="W1453" s="26">
        <f t="shared" si="611"/>
        <v>1</v>
      </c>
      <c r="X1453" s="26">
        <f t="shared" si="612"/>
        <v>1</v>
      </c>
      <c r="Y1453" s="21">
        <v>10</v>
      </c>
      <c r="Z1453" s="22">
        <f t="shared" si="575"/>
        <v>1088</v>
      </c>
      <c r="AA1453" s="20" t="s">
        <v>2195</v>
      </c>
      <c r="AB1453" s="22"/>
      <c r="AC1453" s="22">
        <v>1</v>
      </c>
      <c r="AD1453" s="22"/>
      <c r="AE1453" s="22">
        <f t="shared" si="621"/>
        <v>1088</v>
      </c>
      <c r="AF1453" s="22">
        <f t="shared" si="613"/>
        <v>1088</v>
      </c>
      <c r="AG1453" s="20">
        <f t="shared" si="622"/>
        <v>1088</v>
      </c>
      <c r="AH1453" s="20" t="str">
        <f>VLOOKUP(U1453,[1]提成计算!B:I,8,FALSE)</f>
        <v xml:space="preserve"> </v>
      </c>
      <c r="AI1453" s="20"/>
      <c r="AJ1453" s="22"/>
      <c r="AK1453" s="22"/>
      <c r="AM1453" s="22"/>
      <c r="AN1453" s="22"/>
      <c r="AO1453" s="22" t="s">
        <v>2196</v>
      </c>
      <c r="AP1453" s="22" t="s">
        <v>1301</v>
      </c>
      <c r="AS1453" s="20"/>
      <c r="AT1453" s="20"/>
      <c r="AU1453" s="20"/>
    </row>
    <row r="1454" spans="1:47" x14ac:dyDescent="0.15">
      <c r="A1454" s="21" t="s">
        <v>1273</v>
      </c>
      <c r="B1454" s="20" t="s">
        <v>918</v>
      </c>
      <c r="C1454" s="20" t="s">
        <v>919</v>
      </c>
      <c r="D1454" s="20" t="s">
        <v>936</v>
      </c>
      <c r="E1454" s="20" t="s">
        <v>2443</v>
      </c>
      <c r="F1454" s="20" t="s">
        <v>1250</v>
      </c>
      <c r="G1454" s="20" t="s">
        <v>2444</v>
      </c>
      <c r="H1454" s="20"/>
      <c r="I1454" s="20">
        <v>13532627761</v>
      </c>
      <c r="J1454" s="20" t="s">
        <v>2340</v>
      </c>
      <c r="K1454" s="20" t="s">
        <v>365</v>
      </c>
      <c r="L1454" s="20" t="s">
        <v>1358</v>
      </c>
      <c r="M1454" s="20">
        <v>1088</v>
      </c>
      <c r="N1454" s="20">
        <v>1088</v>
      </c>
      <c r="O1454" s="20" t="s">
        <v>927</v>
      </c>
      <c r="P1454" s="20" t="s">
        <v>50</v>
      </c>
      <c r="Q1454" s="28" t="s">
        <v>2340</v>
      </c>
      <c r="R1454" s="21" t="s">
        <v>60</v>
      </c>
      <c r="S1454" s="21"/>
      <c r="T1454" s="21" t="s">
        <v>53</v>
      </c>
      <c r="U1454" s="21" t="s">
        <v>366</v>
      </c>
      <c r="V1454" s="46">
        <v>1</v>
      </c>
      <c r="W1454" s="26">
        <f t="shared" si="611"/>
        <v>1</v>
      </c>
      <c r="X1454" s="26">
        <f t="shared" si="612"/>
        <v>1</v>
      </c>
      <c r="Y1454" s="21">
        <v>10</v>
      </c>
      <c r="Z1454" s="22">
        <f t="shared" si="575"/>
        <v>1088</v>
      </c>
      <c r="AA1454" s="20" t="s">
        <v>2195</v>
      </c>
      <c r="AB1454" s="22"/>
      <c r="AC1454" s="22">
        <v>1</v>
      </c>
      <c r="AD1454" s="22"/>
      <c r="AE1454" s="22">
        <f t="shared" si="621"/>
        <v>1088</v>
      </c>
      <c r="AF1454" s="22">
        <f t="shared" si="613"/>
        <v>1088</v>
      </c>
      <c r="AG1454" s="20">
        <f t="shared" si="622"/>
        <v>1088</v>
      </c>
      <c r="AH1454" s="20" t="str">
        <f>VLOOKUP(U1454,[1]提成计算!B:I,8,FALSE)</f>
        <v xml:space="preserve"> </v>
      </c>
      <c r="AI1454" s="20"/>
      <c r="AJ1454" s="22"/>
      <c r="AK1454" s="22"/>
      <c r="AM1454" s="22"/>
      <c r="AN1454" s="22"/>
      <c r="AO1454" s="22" t="s">
        <v>2196</v>
      </c>
      <c r="AP1454" s="22" t="s">
        <v>1301</v>
      </c>
      <c r="AS1454" s="20"/>
      <c r="AT1454" s="20"/>
      <c r="AU1454" s="20"/>
    </row>
    <row r="1455" spans="1:47" x14ac:dyDescent="0.15">
      <c r="A1455" s="21" t="s">
        <v>1273</v>
      </c>
      <c r="B1455" s="20" t="s">
        <v>918</v>
      </c>
      <c r="C1455" s="20" t="s">
        <v>919</v>
      </c>
      <c r="D1455" s="20" t="s">
        <v>928</v>
      </c>
      <c r="E1455" s="20" t="s">
        <v>969</v>
      </c>
      <c r="F1455" s="20" t="s">
        <v>1250</v>
      </c>
      <c r="G1455" s="20" t="s">
        <v>2445</v>
      </c>
      <c r="H1455" s="20"/>
      <c r="I1455" s="20">
        <v>13434079876</v>
      </c>
      <c r="J1455" s="20" t="s">
        <v>2340</v>
      </c>
      <c r="K1455" s="20" t="s">
        <v>1979</v>
      </c>
      <c r="L1455" s="20" t="s">
        <v>1358</v>
      </c>
      <c r="M1455" s="20">
        <v>1088</v>
      </c>
      <c r="N1455" s="20">
        <v>1088</v>
      </c>
      <c r="O1455" s="20" t="s">
        <v>927</v>
      </c>
      <c r="P1455" s="20" t="s">
        <v>50</v>
      </c>
      <c r="Q1455" s="28" t="s">
        <v>2340</v>
      </c>
      <c r="R1455" s="21" t="s">
        <v>84</v>
      </c>
      <c r="S1455" s="21"/>
      <c r="T1455" s="21" t="s">
        <v>53</v>
      </c>
      <c r="U1455" s="21" t="s">
        <v>1292</v>
      </c>
      <c r="V1455" s="46">
        <v>1</v>
      </c>
      <c r="W1455" s="26">
        <f t="shared" si="611"/>
        <v>1</v>
      </c>
      <c r="X1455" s="26">
        <f t="shared" si="612"/>
        <v>1</v>
      </c>
      <c r="Y1455" s="21">
        <v>10</v>
      </c>
      <c r="Z1455" s="22">
        <f t="shared" si="575"/>
        <v>1088</v>
      </c>
      <c r="AA1455" s="20" t="s">
        <v>2195</v>
      </c>
      <c r="AB1455" s="22"/>
      <c r="AC1455" s="22">
        <v>1</v>
      </c>
      <c r="AD1455" s="22"/>
      <c r="AE1455" s="22">
        <f t="shared" si="621"/>
        <v>1088</v>
      </c>
      <c r="AF1455" s="22">
        <f t="shared" si="613"/>
        <v>1088</v>
      </c>
      <c r="AG1455" s="20">
        <f t="shared" si="622"/>
        <v>1088</v>
      </c>
      <c r="AH1455" s="20" t="str">
        <f>VLOOKUP(U1455,[1]提成计算!B:I,8,FALSE)</f>
        <v xml:space="preserve"> </v>
      </c>
      <c r="AI1455" s="20"/>
      <c r="AJ1455" s="22"/>
      <c r="AK1455" s="22"/>
      <c r="AM1455" s="22"/>
      <c r="AN1455" s="22"/>
      <c r="AO1455" s="22" t="s">
        <v>2196</v>
      </c>
      <c r="AP1455" s="22" t="s">
        <v>1301</v>
      </c>
      <c r="AS1455" s="20"/>
      <c r="AT1455" s="20"/>
      <c r="AU1455" s="20"/>
    </row>
    <row r="1456" spans="1:47" x14ac:dyDescent="0.15">
      <c r="A1456" s="21" t="s">
        <v>1273</v>
      </c>
      <c r="B1456" s="20" t="s">
        <v>918</v>
      </c>
      <c r="C1456" s="20" t="s">
        <v>919</v>
      </c>
      <c r="D1456" s="20" t="s">
        <v>973</v>
      </c>
      <c r="E1456" s="20" t="s">
        <v>2089</v>
      </c>
      <c r="F1456" s="20" t="s">
        <v>1250</v>
      </c>
      <c r="G1456" s="20" t="s">
        <v>2446</v>
      </c>
      <c r="H1456" s="20"/>
      <c r="I1456" s="20">
        <v>13537334561</v>
      </c>
      <c r="J1456" s="20" t="s">
        <v>924</v>
      </c>
      <c r="K1456" s="20" t="s">
        <v>521</v>
      </c>
      <c r="L1456" s="20" t="s">
        <v>1918</v>
      </c>
      <c r="M1456" s="20">
        <v>680</v>
      </c>
      <c r="N1456" s="20">
        <v>680</v>
      </c>
      <c r="O1456" s="20" t="s">
        <v>1262</v>
      </c>
      <c r="P1456" s="20" t="s">
        <v>50</v>
      </c>
      <c r="Q1456" s="28"/>
      <c r="R1456" s="21" t="s">
        <v>249</v>
      </c>
      <c r="S1456" s="25" t="s">
        <v>1378</v>
      </c>
      <c r="T1456" s="21" t="s">
        <v>53</v>
      </c>
      <c r="U1456" s="21" t="s">
        <v>522</v>
      </c>
      <c r="V1456" s="46">
        <v>1</v>
      </c>
      <c r="W1456" s="26">
        <f t="shared" si="611"/>
        <v>1</v>
      </c>
      <c r="Y1456" s="21">
        <v>4</v>
      </c>
      <c r="Z1456" s="22">
        <f t="shared" si="575"/>
        <v>680</v>
      </c>
      <c r="AA1456" s="20" t="s">
        <v>2195</v>
      </c>
      <c r="AB1456" s="22">
        <v>1</v>
      </c>
      <c r="AC1456" s="22"/>
      <c r="AD1456" s="22">
        <f>N1456</f>
        <v>680</v>
      </c>
      <c r="AE1456" s="22"/>
      <c r="AF1456" s="22">
        <f t="shared" si="613"/>
        <v>680</v>
      </c>
      <c r="AG1456" s="20"/>
      <c r="AH1456" s="22"/>
      <c r="AI1456" s="22"/>
      <c r="AJ1456" s="22">
        <f t="shared" ref="AJ1456:AJ1457" si="623">N1456</f>
        <v>680</v>
      </c>
      <c r="AK1456" s="22"/>
      <c r="AL1456" s="22" t="s">
        <v>1871</v>
      </c>
      <c r="AM1456" s="22"/>
      <c r="AN1456" s="22"/>
      <c r="AO1456" s="22" t="s">
        <v>2196</v>
      </c>
      <c r="AP1456" s="22" t="s">
        <v>2202</v>
      </c>
      <c r="AS1456" s="20">
        <f>IF(Y1456&gt;=10,VLOOKUP(U1456,[2]提成计算!B:T,19,FALSE),VLOOKUP(U1456,[2]提成计算!B:T,18,FALSE))</f>
        <v>0.06</v>
      </c>
      <c r="AT1456" s="20">
        <f t="shared" si="582"/>
        <v>40.799999999999997</v>
      </c>
      <c r="AU1456" s="20">
        <f t="shared" si="584"/>
        <v>0</v>
      </c>
    </row>
    <row r="1457" spans="1:47" x14ac:dyDescent="0.15">
      <c r="A1457" s="21" t="s">
        <v>1273</v>
      </c>
      <c r="B1457" s="20" t="s">
        <v>918</v>
      </c>
      <c r="C1457" s="20" t="s">
        <v>919</v>
      </c>
      <c r="D1457" s="20" t="s">
        <v>920</v>
      </c>
      <c r="E1457" s="20" t="s">
        <v>979</v>
      </c>
      <c r="F1457" s="20" t="s">
        <v>1250</v>
      </c>
      <c r="G1457" s="20" t="s">
        <v>2447</v>
      </c>
      <c r="H1457" s="20"/>
      <c r="I1457" s="20">
        <v>13532509323</v>
      </c>
      <c r="J1457" s="20" t="s">
        <v>924</v>
      </c>
      <c r="K1457" s="20" t="s">
        <v>2044</v>
      </c>
      <c r="L1457" s="20" t="s">
        <v>1299</v>
      </c>
      <c r="M1457" s="20">
        <v>888</v>
      </c>
      <c r="N1457" s="20">
        <v>888</v>
      </c>
      <c r="O1457" s="20" t="s">
        <v>927</v>
      </c>
      <c r="P1457" s="20" t="s">
        <v>50</v>
      </c>
      <c r="Q1457" s="28"/>
      <c r="R1457" s="21" t="s">
        <v>161</v>
      </c>
      <c r="S1457" s="25" t="s">
        <v>981</v>
      </c>
      <c r="T1457" s="21" t="s">
        <v>53</v>
      </c>
      <c r="U1457" s="21" t="s">
        <v>162</v>
      </c>
      <c r="V1457" s="46">
        <v>1</v>
      </c>
      <c r="W1457" s="26">
        <f t="shared" si="611"/>
        <v>1</v>
      </c>
      <c r="Y1457" s="21">
        <v>12</v>
      </c>
      <c r="Z1457" s="22">
        <f t="shared" si="575"/>
        <v>888</v>
      </c>
      <c r="AA1457" s="20" t="s">
        <v>2195</v>
      </c>
      <c r="AB1457" s="22"/>
      <c r="AC1457" s="22">
        <v>1</v>
      </c>
      <c r="AD1457" s="22"/>
      <c r="AE1457" s="22">
        <f t="shared" ref="AE1457:AE1459" si="624">N1457</f>
        <v>888</v>
      </c>
      <c r="AF1457" s="22">
        <f t="shared" si="613"/>
        <v>888</v>
      </c>
      <c r="AG1457" s="20"/>
      <c r="AH1457" s="22"/>
      <c r="AI1457" s="22"/>
      <c r="AJ1457" s="22">
        <f t="shared" si="623"/>
        <v>888</v>
      </c>
      <c r="AK1457" s="22">
        <f>IF(O1457="(传统)XDSL",VLOOKUP(S1457,[2]直销续费率明细!C:I,7,FALSE)*1,IF(O1457="GPON+XDSL",VLOOKUP(S1457,[2]直销续费率明细!C:I,7,FALSE)*1,VLOOKUP(S1457,[2]直销续费率明细!C:I,5,FALSE)*1))</f>
        <v>-40</v>
      </c>
      <c r="AL1457" s="22" t="s">
        <v>1309</v>
      </c>
      <c r="AM1457" s="22"/>
      <c r="AN1457" s="22"/>
      <c r="AO1457" s="22" t="s">
        <v>2216</v>
      </c>
      <c r="AP1457" s="22" t="s">
        <v>1301</v>
      </c>
      <c r="AS1457" s="20">
        <f>IF(Y1457&gt;=10,VLOOKUP(U1457,[2]提成计算!B:T,19,FALSE),VLOOKUP(U1457,[2]提成计算!B:T,18,FALSE))</f>
        <v>0.09</v>
      </c>
      <c r="AT1457" s="20">
        <f t="shared" si="582"/>
        <v>79.92</v>
      </c>
      <c r="AU1457" s="20">
        <f t="shared" ref="AU1457" si="625">IF(AND(AK1457&lt;0,AK1457+AT1457&lt;0),-AT1457,AK1457)</f>
        <v>-40</v>
      </c>
    </row>
    <row r="1458" spans="1:47" x14ac:dyDescent="0.15">
      <c r="A1458" s="21" t="s">
        <v>1273</v>
      </c>
      <c r="B1458" s="20" t="s">
        <v>918</v>
      </c>
      <c r="C1458" s="20" t="s">
        <v>919</v>
      </c>
      <c r="D1458" s="20" t="s">
        <v>936</v>
      </c>
      <c r="E1458" s="20" t="s">
        <v>963</v>
      </c>
      <c r="F1458" s="20" t="s">
        <v>1250</v>
      </c>
      <c r="G1458" s="20" t="s">
        <v>2448</v>
      </c>
      <c r="H1458" s="20"/>
      <c r="I1458" s="20">
        <v>13528513068</v>
      </c>
      <c r="J1458" s="20" t="s">
        <v>1268</v>
      </c>
      <c r="K1458" s="20" t="s">
        <v>1895</v>
      </c>
      <c r="L1458" s="20" t="s">
        <v>1891</v>
      </c>
      <c r="M1458" s="20">
        <v>1088</v>
      </c>
      <c r="N1458" s="20">
        <v>1088</v>
      </c>
      <c r="O1458" s="20" t="s">
        <v>927</v>
      </c>
      <c r="P1458" s="20" t="s">
        <v>50</v>
      </c>
      <c r="Q1458" s="28"/>
      <c r="R1458" s="21" t="s">
        <v>60</v>
      </c>
      <c r="S1458" s="21"/>
      <c r="T1458" s="21" t="s">
        <v>2242</v>
      </c>
      <c r="U1458" s="21"/>
      <c r="V1458" s="46">
        <v>1</v>
      </c>
      <c r="W1458" s="26">
        <f t="shared" si="611"/>
        <v>1</v>
      </c>
      <c r="X1458" s="26">
        <f t="shared" si="612"/>
        <v>1</v>
      </c>
      <c r="Y1458" s="21">
        <v>10</v>
      </c>
      <c r="Z1458" s="22">
        <f t="shared" si="575"/>
        <v>1088</v>
      </c>
      <c r="AA1458" s="20" t="s">
        <v>2218</v>
      </c>
      <c r="AB1458" s="22"/>
      <c r="AC1458" s="22">
        <v>1</v>
      </c>
      <c r="AD1458" s="22"/>
      <c r="AE1458" s="22">
        <f t="shared" si="624"/>
        <v>1088</v>
      </c>
      <c r="AF1458" s="22">
        <f t="shared" si="613"/>
        <v>1088</v>
      </c>
      <c r="AG1458" s="20">
        <f t="shared" ref="AG1458:AG1459" si="626">N1458</f>
        <v>1088</v>
      </c>
      <c r="AH1458" s="20"/>
      <c r="AI1458" s="20"/>
      <c r="AJ1458" s="22"/>
      <c r="AK1458" s="22"/>
      <c r="AM1458" s="22"/>
      <c r="AN1458" s="22"/>
      <c r="AO1458" s="22" t="s">
        <v>2196</v>
      </c>
      <c r="AP1458" s="22" t="s">
        <v>1301</v>
      </c>
      <c r="AS1458" s="20"/>
      <c r="AT1458" s="20"/>
      <c r="AU1458" s="20"/>
    </row>
    <row r="1459" spans="1:47" x14ac:dyDescent="0.15">
      <c r="A1459" s="21" t="s">
        <v>1273</v>
      </c>
      <c r="B1459" s="20" t="s">
        <v>918</v>
      </c>
      <c r="C1459" s="20" t="s">
        <v>919</v>
      </c>
      <c r="D1459" s="20" t="s">
        <v>928</v>
      </c>
      <c r="E1459" s="20" t="s">
        <v>969</v>
      </c>
      <c r="F1459" s="20" t="s">
        <v>1250</v>
      </c>
      <c r="G1459" s="20" t="s">
        <v>2449</v>
      </c>
      <c r="H1459" s="20"/>
      <c r="I1459" s="20">
        <v>15992785695</v>
      </c>
      <c r="J1459" s="20" t="s">
        <v>2340</v>
      </c>
      <c r="K1459" s="20" t="s">
        <v>954</v>
      </c>
      <c r="L1459" s="20" t="s">
        <v>1358</v>
      </c>
      <c r="M1459" s="20">
        <v>1088</v>
      </c>
      <c r="N1459" s="20">
        <v>1088</v>
      </c>
      <c r="O1459" s="20" t="s">
        <v>927</v>
      </c>
      <c r="P1459" s="20" t="s">
        <v>50</v>
      </c>
      <c r="Q1459" s="28" t="s">
        <v>2340</v>
      </c>
      <c r="R1459" s="21" t="s">
        <v>84</v>
      </c>
      <c r="S1459" s="21"/>
      <c r="T1459" s="21" t="s">
        <v>53</v>
      </c>
      <c r="U1459" s="21" t="s">
        <v>957</v>
      </c>
      <c r="V1459" s="46">
        <v>1</v>
      </c>
      <c r="W1459" s="26">
        <f t="shared" si="611"/>
        <v>1</v>
      </c>
      <c r="X1459" s="26">
        <f t="shared" si="612"/>
        <v>1</v>
      </c>
      <c r="Y1459" s="21">
        <v>10</v>
      </c>
      <c r="Z1459" s="22">
        <f t="shared" si="575"/>
        <v>1088</v>
      </c>
      <c r="AA1459" s="20" t="s">
        <v>2195</v>
      </c>
      <c r="AB1459" s="22"/>
      <c r="AC1459" s="22">
        <v>1</v>
      </c>
      <c r="AD1459" s="22"/>
      <c r="AE1459" s="22">
        <f t="shared" si="624"/>
        <v>1088</v>
      </c>
      <c r="AF1459" s="22">
        <f t="shared" si="613"/>
        <v>1088</v>
      </c>
      <c r="AG1459" s="20">
        <f t="shared" si="626"/>
        <v>1088</v>
      </c>
      <c r="AH1459" s="20"/>
      <c r="AI1459" s="20"/>
      <c r="AJ1459" s="22"/>
      <c r="AK1459" s="22"/>
      <c r="AM1459" s="22"/>
      <c r="AN1459" s="22"/>
      <c r="AO1459" s="22" t="s">
        <v>2196</v>
      </c>
      <c r="AP1459" s="22" t="s">
        <v>1301</v>
      </c>
      <c r="AS1459" s="20"/>
      <c r="AT1459" s="20"/>
      <c r="AU1459" s="20"/>
    </row>
    <row r="1460" spans="1:47" x14ac:dyDescent="0.15">
      <c r="A1460" s="21" t="s">
        <v>1273</v>
      </c>
      <c r="B1460" s="20" t="s">
        <v>918</v>
      </c>
      <c r="C1460" s="20" t="s">
        <v>919</v>
      </c>
      <c r="D1460" s="20" t="s">
        <v>941</v>
      </c>
      <c r="E1460" s="20" t="s">
        <v>942</v>
      </c>
      <c r="F1460" s="20" t="s">
        <v>1250</v>
      </c>
      <c r="G1460" s="20" t="s">
        <v>2450</v>
      </c>
      <c r="H1460" s="20"/>
      <c r="I1460" s="20">
        <v>1392970742</v>
      </c>
      <c r="J1460" s="20" t="s">
        <v>924</v>
      </c>
      <c r="K1460" s="20" t="s">
        <v>1298</v>
      </c>
      <c r="L1460" s="20" t="s">
        <v>2365</v>
      </c>
      <c r="M1460" s="20">
        <v>600</v>
      </c>
      <c r="N1460" s="20">
        <v>600</v>
      </c>
      <c r="O1460" s="20" t="s">
        <v>1262</v>
      </c>
      <c r="P1460" s="20" t="s">
        <v>50</v>
      </c>
      <c r="Q1460" s="28"/>
      <c r="R1460" s="21"/>
      <c r="S1460" s="25" t="s">
        <v>945</v>
      </c>
      <c r="T1460" s="21" t="s">
        <v>1311</v>
      </c>
      <c r="U1460" s="21" t="s">
        <v>1298</v>
      </c>
      <c r="V1460" s="46">
        <v>1</v>
      </c>
      <c r="W1460" s="26">
        <f t="shared" si="611"/>
        <v>1</v>
      </c>
      <c r="Y1460" s="21">
        <v>2</v>
      </c>
      <c r="Z1460" s="22">
        <f t="shared" si="575"/>
        <v>600</v>
      </c>
      <c r="AA1460" s="20" t="s">
        <v>2195</v>
      </c>
      <c r="AB1460" s="22">
        <v>1</v>
      </c>
      <c r="AC1460" s="22"/>
      <c r="AD1460" s="22">
        <f>N1460</f>
        <v>600</v>
      </c>
      <c r="AE1460" s="22"/>
      <c r="AF1460" s="22">
        <f t="shared" si="613"/>
        <v>600</v>
      </c>
      <c r="AG1460" s="20"/>
      <c r="AH1460" s="22"/>
      <c r="AI1460" s="22"/>
      <c r="AJ1460" s="22">
        <f>N1460</f>
        <v>600</v>
      </c>
      <c r="AK1460" s="22">
        <f>IF(O1460="(传统)XDSL",VLOOKUP(S1460,[1]续费率明细!C:I,7,FALSE)*1,IF(O1460="GPON+XDSL",VLOOKUP(S1460,[1]续费率明细!C:I,7,FALSE)*1,VLOOKUP(S1460,[1]续费率明细!C:I,5,FALSE)*1))</f>
        <v>25</v>
      </c>
      <c r="AL1460" s="22" t="s">
        <v>1309</v>
      </c>
      <c r="AM1460" s="22"/>
      <c r="AN1460" s="22"/>
      <c r="AO1460" s="22" t="s">
        <v>2196</v>
      </c>
      <c r="AP1460" s="22" t="s">
        <v>1301</v>
      </c>
      <c r="AS1460" s="20"/>
      <c r="AT1460" s="20"/>
      <c r="AU1460" s="20"/>
    </row>
    <row r="1461" spans="1:47" x14ac:dyDescent="0.15">
      <c r="A1461" s="21" t="s">
        <v>1273</v>
      </c>
      <c r="B1461" s="20" t="s">
        <v>918</v>
      </c>
      <c r="C1461" s="20" t="s">
        <v>919</v>
      </c>
      <c r="D1461" s="20" t="s">
        <v>936</v>
      </c>
      <c r="E1461" s="20" t="s">
        <v>937</v>
      </c>
      <c r="F1461" s="20" t="s">
        <v>1250</v>
      </c>
      <c r="G1461" s="20" t="s">
        <v>2451</v>
      </c>
      <c r="H1461" s="20"/>
      <c r="I1461" s="20">
        <v>13929255012</v>
      </c>
      <c r="J1461" s="20" t="s">
        <v>2340</v>
      </c>
      <c r="K1461" s="20" t="s">
        <v>481</v>
      </c>
      <c r="L1461" s="20" t="s">
        <v>1898</v>
      </c>
      <c r="M1461" s="20">
        <v>1398</v>
      </c>
      <c r="N1461" s="20">
        <v>1398</v>
      </c>
      <c r="O1461" s="20" t="s">
        <v>927</v>
      </c>
      <c r="P1461" s="20" t="s">
        <v>50</v>
      </c>
      <c r="Q1461" s="28" t="s">
        <v>2340</v>
      </c>
      <c r="R1461" s="21" t="s">
        <v>60</v>
      </c>
      <c r="S1461" s="21"/>
      <c r="T1461" s="21" t="s">
        <v>53</v>
      </c>
      <c r="U1461" s="21" t="s">
        <v>482</v>
      </c>
      <c r="V1461" s="46">
        <v>1</v>
      </c>
      <c r="W1461" s="26">
        <f t="shared" si="611"/>
        <v>1</v>
      </c>
      <c r="X1461" s="26">
        <f t="shared" ref="X1461:X1514" si="627">V1461</f>
        <v>1</v>
      </c>
      <c r="Y1461" s="21">
        <v>20</v>
      </c>
      <c r="Z1461" s="22">
        <f t="shared" si="575"/>
        <v>1398</v>
      </c>
      <c r="AA1461" s="20" t="s">
        <v>2195</v>
      </c>
      <c r="AB1461" s="22"/>
      <c r="AC1461" s="22">
        <v>1</v>
      </c>
      <c r="AD1461" s="22"/>
      <c r="AE1461" s="22">
        <f t="shared" ref="AE1461:AE1467" si="628">N1461</f>
        <v>1398</v>
      </c>
      <c r="AF1461" s="22">
        <f t="shared" si="613"/>
        <v>1398</v>
      </c>
      <c r="AG1461" s="20">
        <f t="shared" ref="AG1461:AG1465" si="629">N1461</f>
        <v>1398</v>
      </c>
      <c r="AH1461" s="20" t="str">
        <f>VLOOKUP(U1461,[1]提成计算!B:I,8,FALSE)</f>
        <v xml:space="preserve"> </v>
      </c>
      <c r="AI1461" s="20"/>
      <c r="AJ1461" s="22"/>
      <c r="AK1461" s="22"/>
      <c r="AM1461" s="22"/>
      <c r="AN1461" s="22"/>
      <c r="AO1461" s="22" t="s">
        <v>2196</v>
      </c>
      <c r="AP1461" s="22" t="s">
        <v>1301</v>
      </c>
      <c r="AS1461" s="20"/>
      <c r="AT1461" s="20"/>
      <c r="AU1461" s="20"/>
    </row>
    <row r="1462" spans="1:47" x14ac:dyDescent="0.15">
      <c r="A1462" s="21" t="s">
        <v>1273</v>
      </c>
      <c r="B1462" s="20" t="s">
        <v>918</v>
      </c>
      <c r="C1462" s="20" t="s">
        <v>919</v>
      </c>
      <c r="D1462" s="20" t="s">
        <v>936</v>
      </c>
      <c r="E1462" s="20" t="s">
        <v>963</v>
      </c>
      <c r="F1462" s="20" t="s">
        <v>1250</v>
      </c>
      <c r="G1462" s="20" t="s">
        <v>2452</v>
      </c>
      <c r="H1462" s="20"/>
      <c r="I1462" s="20">
        <v>13712547643</v>
      </c>
      <c r="J1462" s="20" t="s">
        <v>2340</v>
      </c>
      <c r="K1462" s="20" t="s">
        <v>365</v>
      </c>
      <c r="L1462" s="20" t="s">
        <v>1358</v>
      </c>
      <c r="M1462" s="20">
        <v>1088</v>
      </c>
      <c r="N1462" s="20">
        <v>1088</v>
      </c>
      <c r="O1462" s="20" t="s">
        <v>927</v>
      </c>
      <c r="P1462" s="20" t="s">
        <v>50</v>
      </c>
      <c r="Q1462" s="28" t="s">
        <v>2340</v>
      </c>
      <c r="R1462" s="21" t="s">
        <v>60</v>
      </c>
      <c r="S1462" s="21"/>
      <c r="T1462" s="21" t="s">
        <v>53</v>
      </c>
      <c r="U1462" s="21" t="s">
        <v>366</v>
      </c>
      <c r="V1462" s="46">
        <v>1</v>
      </c>
      <c r="W1462" s="26">
        <f t="shared" si="611"/>
        <v>1</v>
      </c>
      <c r="X1462" s="26">
        <f t="shared" si="627"/>
        <v>1</v>
      </c>
      <c r="Y1462" s="21">
        <v>10</v>
      </c>
      <c r="Z1462" s="22">
        <f t="shared" si="575"/>
        <v>1088</v>
      </c>
      <c r="AA1462" s="20" t="s">
        <v>2195</v>
      </c>
      <c r="AB1462" s="22"/>
      <c r="AC1462" s="22">
        <v>1</v>
      </c>
      <c r="AD1462" s="22"/>
      <c r="AE1462" s="22">
        <f t="shared" si="628"/>
        <v>1088</v>
      </c>
      <c r="AF1462" s="22">
        <f t="shared" si="613"/>
        <v>1088</v>
      </c>
      <c r="AG1462" s="20">
        <f t="shared" si="629"/>
        <v>1088</v>
      </c>
      <c r="AH1462" s="20" t="str">
        <f>VLOOKUP(U1462,[1]提成计算!B:I,8,FALSE)</f>
        <v xml:space="preserve"> </v>
      </c>
      <c r="AI1462" s="20"/>
      <c r="AJ1462" s="22"/>
      <c r="AK1462" s="22"/>
      <c r="AM1462" s="22"/>
      <c r="AN1462" s="22"/>
      <c r="AO1462" s="22" t="s">
        <v>2196</v>
      </c>
      <c r="AP1462" s="22" t="s">
        <v>1301</v>
      </c>
      <c r="AS1462" s="20"/>
      <c r="AT1462" s="20"/>
      <c r="AU1462" s="20"/>
    </row>
    <row r="1463" spans="1:47" x14ac:dyDescent="0.15">
      <c r="A1463" s="21" t="s">
        <v>1273</v>
      </c>
      <c r="B1463" s="20" t="s">
        <v>918</v>
      </c>
      <c r="C1463" s="20" t="s">
        <v>919</v>
      </c>
      <c r="D1463" s="20" t="s">
        <v>936</v>
      </c>
      <c r="E1463" s="20" t="s">
        <v>963</v>
      </c>
      <c r="F1463" s="20" t="s">
        <v>1250</v>
      </c>
      <c r="G1463" s="20" t="s">
        <v>2453</v>
      </c>
      <c r="H1463" s="20"/>
      <c r="I1463" s="20">
        <v>15024023328</v>
      </c>
      <c r="J1463" s="20" t="s">
        <v>1268</v>
      </c>
      <c r="K1463" s="20" t="s">
        <v>1950</v>
      </c>
      <c r="L1463" s="20" t="s">
        <v>2268</v>
      </c>
      <c r="M1463" s="20">
        <v>1398</v>
      </c>
      <c r="N1463" s="20">
        <v>1398</v>
      </c>
      <c r="O1463" s="20" t="s">
        <v>927</v>
      </c>
      <c r="P1463" s="20" t="s">
        <v>50</v>
      </c>
      <c r="Q1463" s="28"/>
      <c r="R1463" s="21" t="s">
        <v>60</v>
      </c>
      <c r="S1463" s="21"/>
      <c r="T1463" s="21" t="s">
        <v>53</v>
      </c>
      <c r="U1463" s="21" t="s">
        <v>1922</v>
      </c>
      <c r="V1463" s="46">
        <v>1</v>
      </c>
      <c r="W1463" s="26">
        <f t="shared" si="611"/>
        <v>1</v>
      </c>
      <c r="X1463" s="26">
        <f t="shared" si="627"/>
        <v>1</v>
      </c>
      <c r="Y1463" s="21">
        <v>20</v>
      </c>
      <c r="Z1463" s="22">
        <f t="shared" si="575"/>
        <v>1398</v>
      </c>
      <c r="AA1463" s="20" t="s">
        <v>2195</v>
      </c>
      <c r="AB1463" s="22"/>
      <c r="AC1463" s="22">
        <v>1</v>
      </c>
      <c r="AD1463" s="22"/>
      <c r="AE1463" s="22">
        <f t="shared" si="628"/>
        <v>1398</v>
      </c>
      <c r="AF1463" s="22">
        <f t="shared" si="613"/>
        <v>1398</v>
      </c>
      <c r="AG1463" s="20">
        <f t="shared" si="629"/>
        <v>1398</v>
      </c>
      <c r="AH1463" s="20" t="str">
        <f>VLOOKUP(U1463,[1]提成计算!B:I,8,FALSE)</f>
        <v xml:space="preserve"> </v>
      </c>
      <c r="AI1463" s="20"/>
      <c r="AJ1463" s="22"/>
      <c r="AK1463" s="22"/>
      <c r="AM1463" s="22"/>
      <c r="AN1463" s="22"/>
      <c r="AO1463" s="22" t="s">
        <v>2196</v>
      </c>
      <c r="AP1463" s="22" t="s">
        <v>1301</v>
      </c>
      <c r="AS1463" s="20"/>
      <c r="AT1463" s="20"/>
      <c r="AU1463" s="20"/>
    </row>
    <row r="1464" spans="1:47" x14ac:dyDescent="0.15">
      <c r="A1464" s="21" t="s">
        <v>1273</v>
      </c>
      <c r="B1464" s="20" t="s">
        <v>918</v>
      </c>
      <c r="C1464" s="20" t="s">
        <v>919</v>
      </c>
      <c r="D1464" s="20" t="s">
        <v>928</v>
      </c>
      <c r="E1464" s="20" t="s">
        <v>929</v>
      </c>
      <c r="F1464" s="20" t="s">
        <v>1250</v>
      </c>
      <c r="G1464" s="20" t="s">
        <v>2454</v>
      </c>
      <c r="H1464" s="20"/>
      <c r="I1464" s="20">
        <v>13556750916</v>
      </c>
      <c r="J1464" s="20" t="s">
        <v>2340</v>
      </c>
      <c r="K1464" s="20" t="s">
        <v>1943</v>
      </c>
      <c r="L1464" s="20" t="s">
        <v>1566</v>
      </c>
      <c r="M1464" s="20">
        <v>1088</v>
      </c>
      <c r="N1464" s="20">
        <v>1088</v>
      </c>
      <c r="O1464" s="20" t="s">
        <v>927</v>
      </c>
      <c r="P1464" s="20" t="s">
        <v>50</v>
      </c>
      <c r="Q1464" s="28" t="s">
        <v>2340</v>
      </c>
      <c r="R1464" s="21" t="s">
        <v>84</v>
      </c>
      <c r="S1464" s="21"/>
      <c r="T1464" s="21" t="s">
        <v>53</v>
      </c>
      <c r="U1464" s="21" t="s">
        <v>1915</v>
      </c>
      <c r="V1464" s="46">
        <v>1</v>
      </c>
      <c r="W1464" s="26">
        <f t="shared" si="611"/>
        <v>1</v>
      </c>
      <c r="X1464" s="26">
        <f t="shared" si="627"/>
        <v>1</v>
      </c>
      <c r="Y1464" s="21">
        <v>12</v>
      </c>
      <c r="Z1464" s="22">
        <f t="shared" si="575"/>
        <v>1088</v>
      </c>
      <c r="AA1464" s="20" t="s">
        <v>2195</v>
      </c>
      <c r="AB1464" s="22"/>
      <c r="AC1464" s="22">
        <v>1</v>
      </c>
      <c r="AD1464" s="22"/>
      <c r="AE1464" s="22">
        <f t="shared" si="628"/>
        <v>1088</v>
      </c>
      <c r="AF1464" s="22">
        <f t="shared" si="613"/>
        <v>1088</v>
      </c>
      <c r="AG1464" s="20">
        <f t="shared" si="629"/>
        <v>1088</v>
      </c>
      <c r="AH1464" s="20" t="str">
        <f>VLOOKUP(U1464,[1]提成计算!B:I,8,FALSE)</f>
        <v xml:space="preserve"> </v>
      </c>
      <c r="AI1464" s="20"/>
      <c r="AJ1464" s="22"/>
      <c r="AK1464" s="22"/>
      <c r="AM1464" s="22"/>
      <c r="AN1464" s="22"/>
      <c r="AO1464" s="22" t="s">
        <v>2196</v>
      </c>
      <c r="AP1464" s="22" t="s">
        <v>1301</v>
      </c>
      <c r="AS1464" s="20"/>
      <c r="AT1464" s="20"/>
      <c r="AU1464" s="20"/>
    </row>
    <row r="1465" spans="1:47" x14ac:dyDescent="0.15">
      <c r="A1465" s="21" t="s">
        <v>1273</v>
      </c>
      <c r="B1465" s="20" t="s">
        <v>918</v>
      </c>
      <c r="C1465" s="20" t="s">
        <v>919</v>
      </c>
      <c r="D1465" s="20" t="s">
        <v>941</v>
      </c>
      <c r="E1465" s="20" t="s">
        <v>2117</v>
      </c>
      <c r="F1465" s="20" t="s">
        <v>1250</v>
      </c>
      <c r="G1465" s="20" t="s">
        <v>2455</v>
      </c>
      <c r="H1465" s="20"/>
      <c r="I1465" s="20">
        <v>13925785516</v>
      </c>
      <c r="J1465" s="20" t="s">
        <v>1268</v>
      </c>
      <c r="K1465" s="20" t="s">
        <v>493</v>
      </c>
      <c r="L1465" s="20" t="s">
        <v>1358</v>
      </c>
      <c r="M1465" s="20">
        <v>1088</v>
      </c>
      <c r="N1465" s="20">
        <v>1088</v>
      </c>
      <c r="O1465" s="20" t="s">
        <v>927</v>
      </c>
      <c r="P1465" s="20" t="s">
        <v>50</v>
      </c>
      <c r="Q1465" s="28"/>
      <c r="R1465" s="21" t="s">
        <v>99</v>
      </c>
      <c r="S1465" s="21"/>
      <c r="T1465" s="21" t="s">
        <v>2198</v>
      </c>
      <c r="U1465" s="21" t="s">
        <v>495</v>
      </c>
      <c r="V1465" s="46">
        <v>1</v>
      </c>
      <c r="W1465" s="26">
        <f t="shared" si="611"/>
        <v>1</v>
      </c>
      <c r="X1465" s="26">
        <f t="shared" si="627"/>
        <v>1</v>
      </c>
      <c r="Y1465" s="21">
        <v>10</v>
      </c>
      <c r="Z1465" s="22">
        <f t="shared" si="575"/>
        <v>1088</v>
      </c>
      <c r="AA1465" s="20" t="s">
        <v>2195</v>
      </c>
      <c r="AB1465" s="22"/>
      <c r="AC1465" s="22">
        <v>1</v>
      </c>
      <c r="AD1465" s="22"/>
      <c r="AE1465" s="22">
        <f t="shared" si="628"/>
        <v>1088</v>
      </c>
      <c r="AF1465" s="22">
        <f t="shared" si="613"/>
        <v>1088</v>
      </c>
      <c r="AG1465" s="20">
        <f t="shared" si="629"/>
        <v>1088</v>
      </c>
      <c r="AH1465" s="20" t="str">
        <f>VLOOKUP(U1465,[1]提成计算!B:I,8,FALSE)</f>
        <v>否</v>
      </c>
      <c r="AI1465" s="20"/>
      <c r="AJ1465" s="22"/>
      <c r="AK1465" s="22"/>
      <c r="AM1465" s="22"/>
      <c r="AN1465" s="22"/>
      <c r="AO1465" s="22" t="s">
        <v>2196</v>
      </c>
      <c r="AP1465" s="22" t="s">
        <v>1301</v>
      </c>
      <c r="AS1465" s="20"/>
      <c r="AT1465" s="20"/>
      <c r="AU1465" s="20"/>
    </row>
    <row r="1466" spans="1:47" x14ac:dyDescent="0.15">
      <c r="A1466" s="21" t="s">
        <v>1273</v>
      </c>
      <c r="B1466" s="20" t="s">
        <v>918</v>
      </c>
      <c r="C1466" s="20" t="s">
        <v>919</v>
      </c>
      <c r="D1466" s="20" t="s">
        <v>920</v>
      </c>
      <c r="E1466" s="20" t="s">
        <v>979</v>
      </c>
      <c r="F1466" s="20" t="s">
        <v>1250</v>
      </c>
      <c r="G1466" s="20" t="s">
        <v>2456</v>
      </c>
      <c r="H1466" s="20"/>
      <c r="I1466" s="20">
        <v>13712640937</v>
      </c>
      <c r="J1466" s="20" t="s">
        <v>924</v>
      </c>
      <c r="K1466" s="20" t="s">
        <v>160</v>
      </c>
      <c r="L1466" s="20" t="s">
        <v>1299</v>
      </c>
      <c r="M1466" s="20">
        <v>888</v>
      </c>
      <c r="N1466" s="20">
        <v>888</v>
      </c>
      <c r="O1466" s="20" t="s">
        <v>927</v>
      </c>
      <c r="P1466" s="20" t="s">
        <v>50</v>
      </c>
      <c r="Q1466" s="28"/>
      <c r="R1466" s="21" t="s">
        <v>161</v>
      </c>
      <c r="S1466" s="25" t="s">
        <v>981</v>
      </c>
      <c r="T1466" s="21" t="s">
        <v>53</v>
      </c>
      <c r="U1466" s="21" t="s">
        <v>162</v>
      </c>
      <c r="V1466" s="46">
        <v>1</v>
      </c>
      <c r="W1466" s="26">
        <f t="shared" si="611"/>
        <v>1</v>
      </c>
      <c r="Y1466" s="21">
        <v>12</v>
      </c>
      <c r="Z1466" s="22">
        <f t="shared" si="575"/>
        <v>888</v>
      </c>
      <c r="AA1466" s="20" t="s">
        <v>2195</v>
      </c>
      <c r="AB1466" s="22"/>
      <c r="AC1466" s="22">
        <v>1</v>
      </c>
      <c r="AD1466" s="22"/>
      <c r="AE1466" s="22">
        <f t="shared" si="628"/>
        <v>888</v>
      </c>
      <c r="AF1466" s="22">
        <f t="shared" si="613"/>
        <v>888</v>
      </c>
      <c r="AG1466" s="20"/>
      <c r="AH1466" s="22"/>
      <c r="AI1466" s="22"/>
      <c r="AJ1466" s="22">
        <f t="shared" ref="AJ1466:AJ1471" si="630">N1466</f>
        <v>888</v>
      </c>
      <c r="AK1466" s="22">
        <f>IF(O1466="(传统)XDSL",VLOOKUP(S1466,[2]直销续费率明细!C:I,7,FALSE)*1,IF(O1466="GPON+XDSL",VLOOKUP(S1466,[2]直销续费率明细!C:I,7,FALSE)*1,VLOOKUP(S1466,[2]直销续费率明细!C:I,5,FALSE)*1))</f>
        <v>-40</v>
      </c>
      <c r="AL1466" s="22" t="s">
        <v>1309</v>
      </c>
      <c r="AM1466" s="22"/>
      <c r="AN1466" s="22"/>
      <c r="AO1466" s="22" t="s">
        <v>2196</v>
      </c>
      <c r="AP1466" s="22" t="s">
        <v>1301</v>
      </c>
      <c r="AS1466" s="20">
        <f>IF(Y1466&gt;=10,VLOOKUP(U1466,[2]提成计算!B:T,19,FALSE),VLOOKUP(U1466,[2]提成计算!B:T,18,FALSE))</f>
        <v>0.09</v>
      </c>
      <c r="AT1466" s="20">
        <f t="shared" ref="AT1466:AT1471" si="631">IF(AD1466*AS1466&gt;0,AD1466*AS1466,AE1466*AS1466)</f>
        <v>79.92</v>
      </c>
      <c r="AU1466" s="20">
        <f t="shared" ref="AU1466:AU1471" si="632">IF(AND(AK1466&lt;0,AK1466+AT1466&lt;0),-AT1466,AK1466)</f>
        <v>-40</v>
      </c>
    </row>
    <row r="1467" spans="1:47" x14ac:dyDescent="0.15">
      <c r="A1467" s="21" t="s">
        <v>1273</v>
      </c>
      <c r="B1467" s="20" t="s">
        <v>918</v>
      </c>
      <c r="C1467" s="20" t="s">
        <v>919</v>
      </c>
      <c r="D1467" s="20" t="s">
        <v>941</v>
      </c>
      <c r="E1467" s="20" t="s">
        <v>2117</v>
      </c>
      <c r="F1467" s="20" t="s">
        <v>1250</v>
      </c>
      <c r="G1467" s="20" t="s">
        <v>2457</v>
      </c>
      <c r="H1467" s="20"/>
      <c r="I1467" s="20">
        <v>13423481369</v>
      </c>
      <c r="J1467" s="20" t="s">
        <v>924</v>
      </c>
      <c r="K1467" s="20" t="s">
        <v>493</v>
      </c>
      <c r="L1467" s="20" t="s">
        <v>1299</v>
      </c>
      <c r="M1467" s="20">
        <v>888</v>
      </c>
      <c r="N1467" s="20">
        <v>888</v>
      </c>
      <c r="O1467" s="20" t="s">
        <v>927</v>
      </c>
      <c r="P1467" s="20" t="s">
        <v>50</v>
      </c>
      <c r="Q1467" s="28"/>
      <c r="R1467" s="21" t="s">
        <v>99</v>
      </c>
      <c r="S1467" s="25" t="s">
        <v>951</v>
      </c>
      <c r="T1467" s="21" t="s">
        <v>2198</v>
      </c>
      <c r="U1467" s="21" t="s">
        <v>495</v>
      </c>
      <c r="V1467" s="46">
        <v>1</v>
      </c>
      <c r="W1467" s="26">
        <f t="shared" si="611"/>
        <v>1</v>
      </c>
      <c r="Y1467" s="21">
        <v>12</v>
      </c>
      <c r="Z1467" s="22">
        <f t="shared" si="575"/>
        <v>888</v>
      </c>
      <c r="AA1467" s="20" t="s">
        <v>2195</v>
      </c>
      <c r="AB1467" s="22"/>
      <c r="AC1467" s="22">
        <v>1</v>
      </c>
      <c r="AD1467" s="22"/>
      <c r="AE1467" s="22">
        <f t="shared" si="628"/>
        <v>888</v>
      </c>
      <c r="AF1467" s="22">
        <f t="shared" si="613"/>
        <v>888</v>
      </c>
      <c r="AG1467" s="20"/>
      <c r="AH1467" s="22"/>
      <c r="AI1467" s="22"/>
      <c r="AJ1467" s="22">
        <f t="shared" si="630"/>
        <v>888</v>
      </c>
      <c r="AK1467" s="22">
        <f>IF(O1467="(传统)XDSL",VLOOKUP(S1467,[2]直销续费率明细!C:I,7,FALSE)*1,IF(O1467="GPON+XDSL",VLOOKUP(S1467,[2]直销续费率明细!C:I,7,FALSE)*1,VLOOKUP(S1467,[2]直销续费率明细!C:I,5,FALSE)*1))</f>
        <v>-40</v>
      </c>
      <c r="AL1467" s="22" t="s">
        <v>1309</v>
      </c>
      <c r="AM1467" s="22"/>
      <c r="AN1467" s="22"/>
      <c r="AO1467" s="22" t="s">
        <v>2196</v>
      </c>
      <c r="AP1467" s="22" t="s">
        <v>1301</v>
      </c>
      <c r="AS1467" s="20">
        <f>IF(Y1467&gt;=10,VLOOKUP(U1467,[2]提成计算!B:T,19,FALSE),VLOOKUP(U1467,[2]提成计算!B:T,18,FALSE))</f>
        <v>0.09</v>
      </c>
      <c r="AT1467" s="20">
        <f t="shared" si="631"/>
        <v>79.92</v>
      </c>
      <c r="AU1467" s="20">
        <f t="shared" si="632"/>
        <v>-40</v>
      </c>
    </row>
    <row r="1468" spans="1:47" x14ac:dyDescent="0.15">
      <c r="A1468" s="21" t="s">
        <v>1273</v>
      </c>
      <c r="B1468" s="20" t="s">
        <v>918</v>
      </c>
      <c r="C1468" s="20" t="s">
        <v>919</v>
      </c>
      <c r="D1468" s="20" t="s">
        <v>941</v>
      </c>
      <c r="E1468" s="20" t="s">
        <v>1927</v>
      </c>
      <c r="F1468" s="20" t="s">
        <v>1250</v>
      </c>
      <c r="G1468" s="20" t="s">
        <v>2458</v>
      </c>
      <c r="H1468" s="20"/>
      <c r="I1468" s="20">
        <v>13537108337</v>
      </c>
      <c r="J1468" s="20" t="s">
        <v>924</v>
      </c>
      <c r="K1468" s="20" t="s">
        <v>209</v>
      </c>
      <c r="L1468" s="20" t="s">
        <v>1918</v>
      </c>
      <c r="M1468" s="20">
        <v>680</v>
      </c>
      <c r="N1468" s="20">
        <v>680</v>
      </c>
      <c r="O1468" s="20" t="s">
        <v>1262</v>
      </c>
      <c r="P1468" s="20" t="s">
        <v>50</v>
      </c>
      <c r="Q1468" s="28"/>
      <c r="R1468" s="21" t="s">
        <v>99</v>
      </c>
      <c r="S1468" s="25" t="s">
        <v>945</v>
      </c>
      <c r="T1468" s="21" t="s">
        <v>53</v>
      </c>
      <c r="U1468" s="21" t="s">
        <v>210</v>
      </c>
      <c r="V1468" s="46">
        <v>1</v>
      </c>
      <c r="W1468" s="26">
        <f t="shared" si="611"/>
        <v>1</v>
      </c>
      <c r="Y1468" s="21">
        <v>4</v>
      </c>
      <c r="Z1468" s="22">
        <f t="shared" si="575"/>
        <v>680</v>
      </c>
      <c r="AA1468" s="20" t="s">
        <v>2195</v>
      </c>
      <c r="AB1468" s="22">
        <v>1</v>
      </c>
      <c r="AC1468" s="22"/>
      <c r="AD1468" s="22">
        <f t="shared" ref="AD1468:AD1469" si="633">N1468</f>
        <v>680</v>
      </c>
      <c r="AE1468" s="22"/>
      <c r="AF1468" s="22">
        <f t="shared" si="613"/>
        <v>680</v>
      </c>
      <c r="AG1468" s="20"/>
      <c r="AH1468" s="22"/>
      <c r="AI1468" s="22"/>
      <c r="AJ1468" s="22">
        <f t="shared" si="630"/>
        <v>680</v>
      </c>
      <c r="AK1468" s="22">
        <f>IF(O1468="(传统)XDSL",VLOOKUP(S1468,[2]直销续费率明细!C:I,7,FALSE)*1,IF(O1468="GPON+XDSL",VLOOKUP(S1468,[2]直销续费率明细!C:I,7,FALSE)*1,VLOOKUP(S1468,[2]直销续费率明细!C:I,5,FALSE)*1))</f>
        <v>25</v>
      </c>
      <c r="AL1468" s="22" t="s">
        <v>1309</v>
      </c>
      <c r="AM1468" s="22"/>
      <c r="AN1468" s="22"/>
      <c r="AO1468" s="22" t="s">
        <v>2196</v>
      </c>
      <c r="AP1468" s="22" t="s">
        <v>2202</v>
      </c>
      <c r="AS1468" s="20">
        <f>IF(Y1468&gt;=10,VLOOKUP(U1468,[2]提成计算!B:T,19,FALSE),VLOOKUP(U1468,[2]提成计算!B:T,18,FALSE))</f>
        <v>7.0000000000000007E-2</v>
      </c>
      <c r="AT1468" s="20">
        <f t="shared" si="631"/>
        <v>47.6</v>
      </c>
      <c r="AU1468" s="20">
        <f t="shared" si="632"/>
        <v>25</v>
      </c>
    </row>
    <row r="1469" spans="1:47" x14ac:dyDescent="0.15">
      <c r="A1469" s="21" t="s">
        <v>1273</v>
      </c>
      <c r="B1469" s="20" t="s">
        <v>918</v>
      </c>
      <c r="C1469" s="20" t="s">
        <v>919</v>
      </c>
      <c r="D1469" s="20" t="s">
        <v>920</v>
      </c>
      <c r="E1469" s="20" t="s">
        <v>1390</v>
      </c>
      <c r="F1469" s="20" t="s">
        <v>1250</v>
      </c>
      <c r="G1469" s="20" t="s">
        <v>2459</v>
      </c>
      <c r="H1469" s="20"/>
      <c r="I1469" s="20">
        <v>13412450887</v>
      </c>
      <c r="J1469" s="20" t="s">
        <v>924</v>
      </c>
      <c r="K1469" s="20" t="s">
        <v>2018</v>
      </c>
      <c r="L1469" s="20" t="s">
        <v>1918</v>
      </c>
      <c r="M1469" s="20">
        <v>680</v>
      </c>
      <c r="N1469" s="20">
        <v>680</v>
      </c>
      <c r="O1469" s="20" t="s">
        <v>927</v>
      </c>
      <c r="P1469" s="20" t="s">
        <v>50</v>
      </c>
      <c r="Q1469" s="28"/>
      <c r="R1469" s="21" t="s">
        <v>161</v>
      </c>
      <c r="S1469" s="25" t="s">
        <v>1392</v>
      </c>
      <c r="T1469" s="21" t="s">
        <v>53</v>
      </c>
      <c r="U1469" s="21" t="s">
        <v>444</v>
      </c>
      <c r="V1469" s="46">
        <v>1</v>
      </c>
      <c r="W1469" s="26">
        <f t="shared" si="611"/>
        <v>1</v>
      </c>
      <c r="Y1469" s="21">
        <v>4</v>
      </c>
      <c r="Z1469" s="22">
        <f t="shared" si="575"/>
        <v>680</v>
      </c>
      <c r="AA1469" s="20" t="s">
        <v>2195</v>
      </c>
      <c r="AB1469" s="22">
        <v>1</v>
      </c>
      <c r="AC1469" s="22"/>
      <c r="AD1469" s="22">
        <f t="shared" si="633"/>
        <v>680</v>
      </c>
      <c r="AE1469" s="22"/>
      <c r="AF1469" s="22">
        <f t="shared" si="613"/>
        <v>680</v>
      </c>
      <c r="AG1469" s="20"/>
      <c r="AH1469" s="22"/>
      <c r="AI1469" s="22"/>
      <c r="AJ1469" s="22">
        <f t="shared" si="630"/>
        <v>680</v>
      </c>
      <c r="AK1469" s="22">
        <f>IF(O1469="(传统)XDSL",VLOOKUP(S1469,[2]直销续费率明细!C:I,7,FALSE)*1,IF(O1469="GPON+XDSL",VLOOKUP(S1469,[2]直销续费率明细!C:I,7,FALSE)*1,VLOOKUP(S1469,[2]直销续费率明细!C:I,5,FALSE)*1))</f>
        <v>0</v>
      </c>
      <c r="AL1469" s="22" t="s">
        <v>1309</v>
      </c>
      <c r="AM1469" s="22"/>
      <c r="AN1469" s="22"/>
      <c r="AO1469" s="22" t="s">
        <v>2196</v>
      </c>
      <c r="AP1469" s="22" t="s">
        <v>2202</v>
      </c>
      <c r="AS1469" s="20">
        <f>IF(Y1469&gt;=10,VLOOKUP(U1469,[2]提成计算!B:T,19,FALSE),VLOOKUP(U1469,[2]提成计算!B:T,18,FALSE))</f>
        <v>7.0000000000000007E-2</v>
      </c>
      <c r="AT1469" s="20">
        <f t="shared" si="631"/>
        <v>47.6</v>
      </c>
      <c r="AU1469" s="20">
        <f t="shared" si="632"/>
        <v>0</v>
      </c>
    </row>
    <row r="1470" spans="1:47" x14ac:dyDescent="0.15">
      <c r="A1470" s="21" t="s">
        <v>1273</v>
      </c>
      <c r="B1470" s="20" t="s">
        <v>918</v>
      </c>
      <c r="C1470" s="20" t="s">
        <v>919</v>
      </c>
      <c r="D1470" s="20" t="s">
        <v>941</v>
      </c>
      <c r="E1470" s="20" t="s">
        <v>949</v>
      </c>
      <c r="F1470" s="20" t="s">
        <v>1250</v>
      </c>
      <c r="G1470" s="20" t="s">
        <v>2460</v>
      </c>
      <c r="H1470" s="20"/>
      <c r="I1470" s="20">
        <v>15817796460</v>
      </c>
      <c r="J1470" s="20" t="s">
        <v>924</v>
      </c>
      <c r="K1470" s="20" t="s">
        <v>153</v>
      </c>
      <c r="L1470" s="20" t="s">
        <v>1376</v>
      </c>
      <c r="M1470" s="20">
        <v>1088</v>
      </c>
      <c r="N1470" s="20">
        <v>1088</v>
      </c>
      <c r="O1470" s="20" t="s">
        <v>927</v>
      </c>
      <c r="P1470" s="20" t="s">
        <v>50</v>
      </c>
      <c r="Q1470" s="28"/>
      <c r="R1470" s="21" t="s">
        <v>99</v>
      </c>
      <c r="S1470" s="25" t="s">
        <v>951</v>
      </c>
      <c r="T1470" s="21" t="s">
        <v>53</v>
      </c>
      <c r="U1470" s="21" t="s">
        <v>154</v>
      </c>
      <c r="V1470" s="46">
        <v>1</v>
      </c>
      <c r="W1470" s="26">
        <f t="shared" si="611"/>
        <v>1</v>
      </c>
      <c r="Y1470" s="21">
        <v>10</v>
      </c>
      <c r="Z1470" s="22">
        <f t="shared" ref="Z1470:Z1533" si="634">N1470</f>
        <v>1088</v>
      </c>
      <c r="AA1470" s="20" t="s">
        <v>2195</v>
      </c>
      <c r="AB1470" s="22"/>
      <c r="AC1470" s="22">
        <v>1</v>
      </c>
      <c r="AD1470" s="22"/>
      <c r="AE1470" s="22">
        <f t="shared" ref="AE1470:AE1475" si="635">N1470</f>
        <v>1088</v>
      </c>
      <c r="AF1470" s="22">
        <f t="shared" si="613"/>
        <v>1088</v>
      </c>
      <c r="AG1470" s="20"/>
      <c r="AH1470" s="22"/>
      <c r="AI1470" s="22"/>
      <c r="AJ1470" s="22">
        <f t="shared" si="630"/>
        <v>1088</v>
      </c>
      <c r="AK1470" s="22">
        <f>IF(O1470="(传统)XDSL",VLOOKUP(S1470,[2]直销续费率明细!C:I,7,FALSE)*1,IF(O1470="GPON+XDSL",VLOOKUP(S1470,[2]直销续费率明细!C:I,7,FALSE)*1,VLOOKUP(S1470,[2]直销续费率明细!C:I,5,FALSE)*1))</f>
        <v>-40</v>
      </c>
      <c r="AL1470" s="22" t="s">
        <v>1300</v>
      </c>
      <c r="AM1470" s="22"/>
      <c r="AN1470" s="22"/>
      <c r="AO1470" s="22" t="s">
        <v>2216</v>
      </c>
      <c r="AP1470" s="22" t="s">
        <v>1301</v>
      </c>
      <c r="AS1470" s="20">
        <f>IF(Y1470&gt;=10,VLOOKUP(U1470,[2]提成计算!B:T,19,FALSE),VLOOKUP(U1470,[2]提成计算!B:T,18,FALSE))</f>
        <v>0.09</v>
      </c>
      <c r="AT1470" s="20">
        <f t="shared" si="631"/>
        <v>97.92</v>
      </c>
      <c r="AU1470" s="20">
        <f t="shared" si="632"/>
        <v>-40</v>
      </c>
    </row>
    <row r="1471" spans="1:47" x14ac:dyDescent="0.15">
      <c r="A1471" s="21" t="s">
        <v>1273</v>
      </c>
      <c r="B1471" s="20" t="s">
        <v>918</v>
      </c>
      <c r="C1471" s="20" t="s">
        <v>919</v>
      </c>
      <c r="D1471" s="20" t="s">
        <v>973</v>
      </c>
      <c r="E1471" s="20" t="s">
        <v>974</v>
      </c>
      <c r="F1471" s="20" t="s">
        <v>1250</v>
      </c>
      <c r="G1471" s="20" t="s">
        <v>2461</v>
      </c>
      <c r="H1471" s="20"/>
      <c r="I1471" s="20">
        <v>15017866050</v>
      </c>
      <c r="J1471" s="20" t="s">
        <v>924</v>
      </c>
      <c r="K1471" s="20" t="s">
        <v>291</v>
      </c>
      <c r="L1471" s="20" t="s">
        <v>1299</v>
      </c>
      <c r="M1471" s="20">
        <v>888</v>
      </c>
      <c r="N1471" s="20">
        <v>888</v>
      </c>
      <c r="O1471" s="20" t="s">
        <v>1875</v>
      </c>
      <c r="P1471" s="20" t="s">
        <v>50</v>
      </c>
      <c r="Q1471" s="28"/>
      <c r="R1471" s="21" t="s">
        <v>249</v>
      </c>
      <c r="S1471" s="25" t="s">
        <v>1378</v>
      </c>
      <c r="T1471" s="21" t="s">
        <v>53</v>
      </c>
      <c r="U1471" s="21" t="s">
        <v>292</v>
      </c>
      <c r="V1471" s="46">
        <v>1</v>
      </c>
      <c r="W1471" s="26">
        <f t="shared" si="611"/>
        <v>1</v>
      </c>
      <c r="Y1471" s="21">
        <v>12</v>
      </c>
      <c r="Z1471" s="22">
        <f t="shared" si="634"/>
        <v>888</v>
      </c>
      <c r="AA1471" s="20" t="s">
        <v>2218</v>
      </c>
      <c r="AB1471" s="22"/>
      <c r="AC1471" s="22">
        <v>1</v>
      </c>
      <c r="AD1471" s="22"/>
      <c r="AE1471" s="22">
        <f t="shared" si="635"/>
        <v>888</v>
      </c>
      <c r="AF1471" s="22">
        <f t="shared" si="613"/>
        <v>888</v>
      </c>
      <c r="AG1471" s="20"/>
      <c r="AH1471" s="22"/>
      <c r="AI1471" s="22"/>
      <c r="AJ1471" s="22">
        <f t="shared" si="630"/>
        <v>888</v>
      </c>
      <c r="AK1471" s="22">
        <f>IF(O1471="(传统)XDSL",VLOOKUP(S1471,[2]直销续费率明细!C:I,7,FALSE)*1,IF(O1471="GPON+XDSL",VLOOKUP(S1471,[2]直销续费率明细!C:I,7,FALSE)*1,VLOOKUP(S1471,[2]直销续费率明细!C:I,5,FALSE)*1))</f>
        <v>-40</v>
      </c>
      <c r="AL1471" s="22" t="s">
        <v>1300</v>
      </c>
      <c r="AM1471" s="22"/>
      <c r="AN1471" s="22"/>
      <c r="AO1471" s="22" t="s">
        <v>2216</v>
      </c>
      <c r="AP1471" s="22" t="s">
        <v>1301</v>
      </c>
      <c r="AS1471" s="20">
        <f>IF(Y1471&gt;=10,VLOOKUP(U1471,[2]提成计算!B:T,19,FALSE),VLOOKUP(U1471,[2]提成计算!B:T,18,FALSE))</f>
        <v>0.09</v>
      </c>
      <c r="AT1471" s="20">
        <f t="shared" si="631"/>
        <v>79.92</v>
      </c>
      <c r="AU1471" s="20">
        <f t="shared" si="632"/>
        <v>-40</v>
      </c>
    </row>
    <row r="1472" spans="1:47" x14ac:dyDescent="0.15">
      <c r="A1472" s="21" t="s">
        <v>1273</v>
      </c>
      <c r="B1472" s="20" t="s">
        <v>918</v>
      </c>
      <c r="C1472" s="20" t="s">
        <v>919</v>
      </c>
      <c r="D1472" s="20" t="s">
        <v>928</v>
      </c>
      <c r="E1472" s="20" t="s">
        <v>929</v>
      </c>
      <c r="F1472" s="20" t="s">
        <v>1250</v>
      </c>
      <c r="G1472" s="20" t="s">
        <v>2462</v>
      </c>
      <c r="H1472" s="20"/>
      <c r="I1472" s="20">
        <v>13416733716</v>
      </c>
      <c r="J1472" s="20" t="s">
        <v>2335</v>
      </c>
      <c r="K1472" s="20" t="s">
        <v>1890</v>
      </c>
      <c r="L1472" s="20" t="s">
        <v>1566</v>
      </c>
      <c r="M1472" s="20">
        <v>1088</v>
      </c>
      <c r="N1472" s="20">
        <v>1088</v>
      </c>
      <c r="O1472" s="20" t="s">
        <v>927</v>
      </c>
      <c r="P1472" s="20" t="s">
        <v>50</v>
      </c>
      <c r="Q1472" s="28" t="s">
        <v>2335</v>
      </c>
      <c r="R1472" s="21" t="s">
        <v>84</v>
      </c>
      <c r="S1472" s="21"/>
      <c r="T1472" s="21" t="s">
        <v>53</v>
      </c>
      <c r="U1472" s="21" t="s">
        <v>1892</v>
      </c>
      <c r="V1472" s="46">
        <v>1</v>
      </c>
      <c r="W1472" s="26">
        <f t="shared" si="611"/>
        <v>1</v>
      </c>
      <c r="X1472" s="26">
        <f t="shared" si="627"/>
        <v>1</v>
      </c>
      <c r="Y1472" s="21">
        <v>12</v>
      </c>
      <c r="Z1472" s="22">
        <f t="shared" si="634"/>
        <v>1088</v>
      </c>
      <c r="AA1472" s="20" t="s">
        <v>2218</v>
      </c>
      <c r="AB1472" s="22"/>
      <c r="AC1472" s="22">
        <v>1</v>
      </c>
      <c r="AD1472" s="22"/>
      <c r="AE1472" s="22">
        <f t="shared" si="635"/>
        <v>1088</v>
      </c>
      <c r="AF1472" s="22">
        <f t="shared" si="613"/>
        <v>1088</v>
      </c>
      <c r="AG1472" s="20">
        <f>N1472</f>
        <v>1088</v>
      </c>
      <c r="AH1472" s="20"/>
      <c r="AI1472" s="20"/>
      <c r="AJ1472" s="22"/>
      <c r="AK1472" s="22"/>
      <c r="AM1472" s="22"/>
      <c r="AN1472" s="22"/>
      <c r="AO1472" s="22" t="s">
        <v>2196</v>
      </c>
      <c r="AP1472" s="22" t="s">
        <v>1301</v>
      </c>
      <c r="AS1472" s="20"/>
      <c r="AT1472" s="20"/>
      <c r="AU1472" s="20"/>
    </row>
    <row r="1473" spans="1:47" x14ac:dyDescent="0.15">
      <c r="A1473" s="21" t="s">
        <v>1273</v>
      </c>
      <c r="B1473" s="20" t="s">
        <v>918</v>
      </c>
      <c r="C1473" s="20" t="s">
        <v>919</v>
      </c>
      <c r="D1473" s="20" t="s">
        <v>941</v>
      </c>
      <c r="E1473" s="20" t="s">
        <v>1339</v>
      </c>
      <c r="F1473" s="20" t="s">
        <v>1250</v>
      </c>
      <c r="G1473" s="20" t="s">
        <v>2463</v>
      </c>
      <c r="H1473" s="20"/>
      <c r="I1473" s="20">
        <v>13669830371</v>
      </c>
      <c r="J1473" s="20" t="s">
        <v>924</v>
      </c>
      <c r="K1473" s="20" t="s">
        <v>947</v>
      </c>
      <c r="L1473" s="20" t="s">
        <v>1299</v>
      </c>
      <c r="M1473" s="20">
        <v>888</v>
      </c>
      <c r="N1473" s="20">
        <v>888</v>
      </c>
      <c r="O1473" s="20" t="s">
        <v>927</v>
      </c>
      <c r="P1473" s="20" t="s">
        <v>50</v>
      </c>
      <c r="Q1473" s="28"/>
      <c r="R1473" s="22" t="s">
        <v>99</v>
      </c>
      <c r="T1473" s="21" t="s">
        <v>948</v>
      </c>
      <c r="U1473" s="22" t="s">
        <v>99</v>
      </c>
      <c r="V1473" s="46">
        <v>1</v>
      </c>
      <c r="W1473" s="26">
        <f t="shared" si="611"/>
        <v>1</v>
      </c>
      <c r="Y1473" s="21">
        <v>12</v>
      </c>
      <c r="Z1473" s="22">
        <f t="shared" si="634"/>
        <v>888</v>
      </c>
      <c r="AA1473" s="20" t="s">
        <v>2195</v>
      </c>
      <c r="AB1473" s="22"/>
      <c r="AC1473" s="22">
        <v>1</v>
      </c>
      <c r="AD1473" s="22"/>
      <c r="AE1473" s="22">
        <f t="shared" si="635"/>
        <v>888</v>
      </c>
      <c r="AF1473" s="22">
        <f t="shared" si="613"/>
        <v>888</v>
      </c>
      <c r="AG1473" s="20"/>
      <c r="AH1473" s="22"/>
      <c r="AI1473" s="22"/>
      <c r="AJ1473" s="22">
        <f t="shared" ref="AJ1473:AJ1478" si="636">N1473</f>
        <v>888</v>
      </c>
      <c r="AK1473" s="22">
        <f>IF(O1473="(传统)XDSL",VLOOKUP(U1473,[2]自营续费率!B:G,6,FALSE)*1,IF(O1473="GPON+XDSL",VLOOKUP(U1473,[2]自营续费率!B:G,6,FALSE)*1,VLOOKUP(U1473,[2]自营续费率!B:G,4,FALSE)*1))</f>
        <v>0</v>
      </c>
      <c r="AL1473" s="22" t="s">
        <v>1300</v>
      </c>
      <c r="AM1473" s="22"/>
      <c r="AN1473" s="22"/>
      <c r="AO1473" s="22" t="s">
        <v>2196</v>
      </c>
      <c r="AP1473" s="22" t="s">
        <v>1301</v>
      </c>
      <c r="AS1473" s="20">
        <f>IF(Y1473&gt;=10,VLOOKUP(U1473,[2]自营提成!C:Z,6,FALSE),VLOOKUP(U1473,[2]自营提成!C:Z,5,FALSE))</f>
        <v>0.1</v>
      </c>
      <c r="AT1473" s="20">
        <f t="shared" ref="AT1473:AT1478" si="637">IF(AD1473*AS1473&gt;0,AD1473*AS1473,AE1473*AS1473)</f>
        <v>88.800000000000011</v>
      </c>
      <c r="AU1473" s="20">
        <f>IF(AND(AK1473&lt;0,AK1473+AT1473&lt;0),-AT1473,AK1473)</f>
        <v>0</v>
      </c>
    </row>
    <row r="1474" spans="1:47" x14ac:dyDescent="0.15">
      <c r="A1474" s="21" t="s">
        <v>1273</v>
      </c>
      <c r="B1474" s="20" t="s">
        <v>918</v>
      </c>
      <c r="C1474" s="20" t="s">
        <v>919</v>
      </c>
      <c r="D1474" s="20" t="s">
        <v>973</v>
      </c>
      <c r="E1474" s="20" t="s">
        <v>974</v>
      </c>
      <c r="F1474" s="20" t="s">
        <v>1250</v>
      </c>
      <c r="G1474" s="20" t="s">
        <v>2464</v>
      </c>
      <c r="H1474" s="20"/>
      <c r="I1474" s="20">
        <v>15024105545</v>
      </c>
      <c r="J1474" s="20" t="s">
        <v>924</v>
      </c>
      <c r="K1474" s="20" t="s">
        <v>2326</v>
      </c>
      <c r="L1474" s="20" t="s">
        <v>1299</v>
      </c>
      <c r="M1474" s="20">
        <v>888</v>
      </c>
      <c r="N1474" s="20">
        <v>888</v>
      </c>
      <c r="O1474" s="20" t="s">
        <v>927</v>
      </c>
      <c r="P1474" s="20" t="s">
        <v>50</v>
      </c>
      <c r="Q1474" s="28"/>
      <c r="R1474" s="21" t="s">
        <v>249</v>
      </c>
      <c r="S1474" s="25" t="s">
        <v>976</v>
      </c>
      <c r="T1474" s="21" t="s">
        <v>53</v>
      </c>
      <c r="U1474" s="21" t="s">
        <v>424</v>
      </c>
      <c r="V1474" s="46">
        <v>1</v>
      </c>
      <c r="W1474" s="26">
        <f t="shared" si="611"/>
        <v>1</v>
      </c>
      <c r="Y1474" s="21">
        <v>12</v>
      </c>
      <c r="Z1474" s="22">
        <f t="shared" si="634"/>
        <v>888</v>
      </c>
      <c r="AA1474" s="20" t="s">
        <v>2195</v>
      </c>
      <c r="AB1474" s="22"/>
      <c r="AC1474" s="22">
        <v>1</v>
      </c>
      <c r="AD1474" s="22"/>
      <c r="AE1474" s="22">
        <f t="shared" si="635"/>
        <v>888</v>
      </c>
      <c r="AF1474" s="22">
        <f t="shared" si="613"/>
        <v>888</v>
      </c>
      <c r="AG1474" s="20"/>
      <c r="AH1474" s="22"/>
      <c r="AI1474" s="22"/>
      <c r="AJ1474" s="22">
        <f t="shared" si="636"/>
        <v>888</v>
      </c>
      <c r="AK1474" s="22">
        <f>IF(O1474="(传统)XDSL",VLOOKUP(S1474,[2]直销续费率明细!C:I,7,FALSE)*1,IF(O1474="GPON+XDSL",VLOOKUP(S1474,[2]直销续费率明细!C:I,7,FALSE)*1,VLOOKUP(S1474,[2]直销续费率明细!C:I,5,FALSE)*1))</f>
        <v>-40</v>
      </c>
      <c r="AL1474" s="22" t="s">
        <v>1300</v>
      </c>
      <c r="AM1474" s="22"/>
      <c r="AN1474" s="22"/>
      <c r="AO1474" s="22" t="s">
        <v>2196</v>
      </c>
      <c r="AP1474" s="22" t="s">
        <v>1301</v>
      </c>
      <c r="AS1474" s="20">
        <f>IF(Y1474&gt;=10,VLOOKUP(U1474,[2]提成计算!B:T,19,FALSE),VLOOKUP(U1474,[2]提成计算!B:T,18,FALSE))</f>
        <v>0.09</v>
      </c>
      <c r="AT1474" s="20">
        <f t="shared" si="637"/>
        <v>79.92</v>
      </c>
      <c r="AU1474" s="20">
        <f t="shared" ref="AU1474:AU1478" si="638">IF(AND(AK1474&lt;0,AK1474+AT1474&lt;0),-AT1474,AK1474)</f>
        <v>-40</v>
      </c>
    </row>
    <row r="1475" spans="1:47" x14ac:dyDescent="0.15">
      <c r="A1475" s="21" t="s">
        <v>1273</v>
      </c>
      <c r="B1475" s="20" t="s">
        <v>918</v>
      </c>
      <c r="C1475" s="20" t="s">
        <v>919</v>
      </c>
      <c r="D1475" s="20" t="s">
        <v>928</v>
      </c>
      <c r="E1475" s="20" t="s">
        <v>2108</v>
      </c>
      <c r="F1475" s="20" t="s">
        <v>1250</v>
      </c>
      <c r="G1475" s="20" t="s">
        <v>2465</v>
      </c>
      <c r="H1475" s="20"/>
      <c r="I1475" s="20">
        <v>13600248979</v>
      </c>
      <c r="J1475" s="20" t="s">
        <v>924</v>
      </c>
      <c r="K1475" s="20" t="s">
        <v>954</v>
      </c>
      <c r="L1475" s="20" t="s">
        <v>1299</v>
      </c>
      <c r="M1475" s="20">
        <v>888</v>
      </c>
      <c r="N1475" s="20">
        <v>888</v>
      </c>
      <c r="O1475" s="20" t="s">
        <v>927</v>
      </c>
      <c r="P1475" s="20" t="s">
        <v>50</v>
      </c>
      <c r="Q1475" s="28"/>
      <c r="R1475" s="21" t="s">
        <v>84</v>
      </c>
      <c r="S1475" s="25" t="s">
        <v>1443</v>
      </c>
      <c r="T1475" s="21" t="s">
        <v>53</v>
      </c>
      <c r="U1475" s="21" t="s">
        <v>957</v>
      </c>
      <c r="V1475" s="46">
        <v>1</v>
      </c>
      <c r="W1475" s="26">
        <f t="shared" si="611"/>
        <v>1</v>
      </c>
      <c r="Y1475" s="21">
        <v>12</v>
      </c>
      <c r="Z1475" s="22">
        <f t="shared" si="634"/>
        <v>888</v>
      </c>
      <c r="AA1475" s="20" t="s">
        <v>2195</v>
      </c>
      <c r="AB1475" s="22"/>
      <c r="AC1475" s="22">
        <v>1</v>
      </c>
      <c r="AD1475" s="22"/>
      <c r="AE1475" s="22">
        <f t="shared" si="635"/>
        <v>888</v>
      </c>
      <c r="AF1475" s="22">
        <f t="shared" si="613"/>
        <v>888</v>
      </c>
      <c r="AG1475" s="20"/>
      <c r="AH1475" s="22"/>
      <c r="AI1475" s="22"/>
      <c r="AJ1475" s="22">
        <f t="shared" si="636"/>
        <v>888</v>
      </c>
      <c r="AK1475" s="22">
        <f>IF(O1475="(传统)XDSL",VLOOKUP(S1475,[2]直销续费率明细!C:I,7,FALSE)*1,IF(O1475="GPON+XDSL",VLOOKUP(S1475,[2]直销续费率明细!C:I,7,FALSE)*1,VLOOKUP(S1475,[2]直销续费率明细!C:I,5,FALSE)*1))</f>
        <v>0</v>
      </c>
      <c r="AL1475" s="22" t="s">
        <v>1300</v>
      </c>
      <c r="AM1475" s="22"/>
      <c r="AN1475" s="22"/>
      <c r="AO1475" s="22" t="s">
        <v>2196</v>
      </c>
      <c r="AP1475" s="22" t="s">
        <v>1301</v>
      </c>
      <c r="AS1475" s="20">
        <f>IF(Y1475&gt;=10,VLOOKUP(U1475,[2]提成计算!B:T,19,FALSE),VLOOKUP(U1475,[2]提成计算!B:T,18,FALSE))</f>
        <v>0.1</v>
      </c>
      <c r="AT1475" s="20">
        <f t="shared" si="637"/>
        <v>88.800000000000011</v>
      </c>
      <c r="AU1475" s="20">
        <f t="shared" si="638"/>
        <v>0</v>
      </c>
    </row>
    <row r="1476" spans="1:47" x14ac:dyDescent="0.15">
      <c r="A1476" s="21" t="s">
        <v>1273</v>
      </c>
      <c r="B1476" s="20" t="s">
        <v>918</v>
      </c>
      <c r="C1476" s="20" t="s">
        <v>919</v>
      </c>
      <c r="D1476" s="20" t="s">
        <v>928</v>
      </c>
      <c r="E1476" s="20" t="s">
        <v>2466</v>
      </c>
      <c r="F1476" s="20" t="s">
        <v>1250</v>
      </c>
      <c r="G1476" s="20" t="s">
        <v>2467</v>
      </c>
      <c r="H1476" s="20"/>
      <c r="I1476" s="20">
        <v>13926895099</v>
      </c>
      <c r="J1476" s="20" t="s">
        <v>924</v>
      </c>
      <c r="K1476" s="20" t="s">
        <v>954</v>
      </c>
      <c r="L1476" s="20" t="s">
        <v>2119</v>
      </c>
      <c r="M1476" s="20">
        <v>768</v>
      </c>
      <c r="N1476" s="20">
        <v>768</v>
      </c>
      <c r="O1476" s="20" t="s">
        <v>927</v>
      </c>
      <c r="P1476" s="20" t="s">
        <v>50</v>
      </c>
      <c r="Q1476" s="28"/>
      <c r="R1476" s="21" t="s">
        <v>84</v>
      </c>
      <c r="S1476" s="25" t="s">
        <v>956</v>
      </c>
      <c r="T1476" s="21" t="s">
        <v>53</v>
      </c>
      <c r="U1476" s="21" t="s">
        <v>957</v>
      </c>
      <c r="V1476" s="46">
        <v>1</v>
      </c>
      <c r="W1476" s="26">
        <f t="shared" si="611"/>
        <v>1</v>
      </c>
      <c r="Y1476" s="21">
        <v>4</v>
      </c>
      <c r="Z1476" s="22">
        <f t="shared" si="634"/>
        <v>768</v>
      </c>
      <c r="AA1476" s="20" t="s">
        <v>2195</v>
      </c>
      <c r="AB1476" s="22">
        <v>1</v>
      </c>
      <c r="AC1476" s="22"/>
      <c r="AD1476" s="22">
        <f>N1476</f>
        <v>768</v>
      </c>
      <c r="AE1476" s="22"/>
      <c r="AF1476" s="22">
        <f t="shared" si="613"/>
        <v>768</v>
      </c>
      <c r="AG1476" s="20"/>
      <c r="AH1476" s="22"/>
      <c r="AI1476" s="22"/>
      <c r="AJ1476" s="22">
        <f t="shared" si="636"/>
        <v>768</v>
      </c>
      <c r="AK1476" s="22">
        <f>IF(O1476="(传统)XDSL",VLOOKUP(S1476,[2]直销续费率明细!C:I,7,FALSE)*1,IF(O1476="GPON+XDSL",VLOOKUP(S1476,[2]直销续费率明细!C:I,7,FALSE)*1,VLOOKUP(S1476,[2]直销续费率明细!C:I,5,FALSE)*1))</f>
        <v>25</v>
      </c>
      <c r="AL1476" s="22" t="s">
        <v>1309</v>
      </c>
      <c r="AM1476" s="22"/>
      <c r="AN1476" s="22"/>
      <c r="AO1476" s="22" t="s">
        <v>2196</v>
      </c>
      <c r="AP1476" s="22" t="s">
        <v>1301</v>
      </c>
      <c r="AS1476" s="20">
        <f>IF(Y1476&gt;=10,VLOOKUP(U1476,[2]提成计算!B:T,19,FALSE),VLOOKUP(U1476,[2]提成计算!B:T,18,FALSE))</f>
        <v>7.0000000000000007E-2</v>
      </c>
      <c r="AT1476" s="20">
        <f t="shared" si="637"/>
        <v>53.760000000000005</v>
      </c>
      <c r="AU1476" s="20">
        <f t="shared" si="638"/>
        <v>25</v>
      </c>
    </row>
    <row r="1477" spans="1:47" x14ac:dyDescent="0.15">
      <c r="A1477" s="21" t="s">
        <v>1273</v>
      </c>
      <c r="B1477" s="20" t="s">
        <v>918</v>
      </c>
      <c r="C1477" s="20" t="s">
        <v>919</v>
      </c>
      <c r="D1477" s="20" t="s">
        <v>941</v>
      </c>
      <c r="E1477" s="20" t="s">
        <v>1487</v>
      </c>
      <c r="F1477" s="20" t="s">
        <v>1250</v>
      </c>
      <c r="G1477" s="20" t="s">
        <v>2468</v>
      </c>
      <c r="H1477" s="20"/>
      <c r="I1477" s="20">
        <v>13728224311</v>
      </c>
      <c r="J1477" s="20" t="s">
        <v>924</v>
      </c>
      <c r="K1477" s="20" t="s">
        <v>1573</v>
      </c>
      <c r="L1477" s="20" t="s">
        <v>2137</v>
      </c>
      <c r="M1477" s="20">
        <v>1408</v>
      </c>
      <c r="N1477" s="20">
        <v>1408</v>
      </c>
      <c r="O1477" s="20" t="s">
        <v>927</v>
      </c>
      <c r="P1477" s="20" t="s">
        <v>50</v>
      </c>
      <c r="Q1477" s="28"/>
      <c r="R1477" s="21" t="s">
        <v>99</v>
      </c>
      <c r="S1477" s="25" t="s">
        <v>1341</v>
      </c>
      <c r="T1477" s="21" t="s">
        <v>53</v>
      </c>
      <c r="U1477" s="21" t="s">
        <v>1740</v>
      </c>
      <c r="V1477" s="46">
        <v>1</v>
      </c>
      <c r="W1477" s="26">
        <f t="shared" si="611"/>
        <v>1</v>
      </c>
      <c r="Y1477" s="21">
        <v>12</v>
      </c>
      <c r="Z1477" s="22">
        <f t="shared" si="634"/>
        <v>1408</v>
      </c>
      <c r="AA1477" s="20" t="s">
        <v>2195</v>
      </c>
      <c r="AB1477" s="22"/>
      <c r="AC1477" s="22">
        <v>1</v>
      </c>
      <c r="AD1477" s="22"/>
      <c r="AE1477" s="22">
        <f t="shared" ref="AE1477:AE1480" si="639">N1477</f>
        <v>1408</v>
      </c>
      <c r="AF1477" s="22">
        <f t="shared" si="613"/>
        <v>1408</v>
      </c>
      <c r="AG1477" s="20"/>
      <c r="AH1477" s="22"/>
      <c r="AI1477" s="22"/>
      <c r="AJ1477" s="22">
        <f t="shared" si="636"/>
        <v>1408</v>
      </c>
      <c r="AK1477" s="22">
        <f>IF(O1477="(传统)XDSL",VLOOKUP(S1477,[2]直销续费率明细!C:I,7,FALSE)*1,IF(O1477="GPON+XDSL",VLOOKUP(S1477,[2]直销续费率明细!C:I,7,FALSE)*1,VLOOKUP(S1477,[2]直销续费率明细!C:I,5,FALSE)*1))</f>
        <v>25</v>
      </c>
      <c r="AL1477" s="22" t="s">
        <v>1300</v>
      </c>
      <c r="AM1477" s="22"/>
      <c r="AN1477" s="22"/>
      <c r="AO1477" s="22" t="s">
        <v>2196</v>
      </c>
      <c r="AP1477" s="22" t="s">
        <v>1301</v>
      </c>
      <c r="AS1477" s="20">
        <f>IF(Y1477&gt;=10,VLOOKUP(U1477,[2]提成计算!B:T,19,FALSE),VLOOKUP(U1477,[2]提成计算!B:T,18,FALSE))</f>
        <v>0.1</v>
      </c>
      <c r="AT1477" s="20">
        <f t="shared" si="637"/>
        <v>140.80000000000001</v>
      </c>
      <c r="AU1477" s="20">
        <f t="shared" si="638"/>
        <v>25</v>
      </c>
    </row>
    <row r="1478" spans="1:47" x14ac:dyDescent="0.15">
      <c r="A1478" s="21" t="s">
        <v>1273</v>
      </c>
      <c r="B1478" s="20" t="s">
        <v>918</v>
      </c>
      <c r="C1478" s="20" t="s">
        <v>919</v>
      </c>
      <c r="D1478" s="20" t="s">
        <v>941</v>
      </c>
      <c r="E1478" s="20" t="s">
        <v>942</v>
      </c>
      <c r="F1478" s="20" t="s">
        <v>1250</v>
      </c>
      <c r="G1478" s="20" t="s">
        <v>2469</v>
      </c>
      <c r="H1478" s="20"/>
      <c r="I1478" s="20">
        <v>18822979977</v>
      </c>
      <c r="J1478" s="20" t="s">
        <v>924</v>
      </c>
      <c r="K1478" s="20" t="s">
        <v>98</v>
      </c>
      <c r="L1478" s="20" t="s">
        <v>1299</v>
      </c>
      <c r="M1478" s="20">
        <v>888</v>
      </c>
      <c r="N1478" s="20">
        <v>888</v>
      </c>
      <c r="O1478" s="20" t="s">
        <v>927</v>
      </c>
      <c r="P1478" s="20" t="s">
        <v>50</v>
      </c>
      <c r="Q1478" s="28"/>
      <c r="R1478" s="21" t="s">
        <v>99</v>
      </c>
      <c r="S1478" s="25" t="s">
        <v>945</v>
      </c>
      <c r="T1478" s="21" t="s">
        <v>53</v>
      </c>
      <c r="U1478" s="21" t="s">
        <v>100</v>
      </c>
      <c r="V1478" s="46">
        <v>1</v>
      </c>
      <c r="W1478" s="26">
        <f t="shared" si="611"/>
        <v>1</v>
      </c>
      <c r="Y1478" s="21">
        <v>12</v>
      </c>
      <c r="Z1478" s="22">
        <f t="shared" si="634"/>
        <v>888</v>
      </c>
      <c r="AA1478" s="20" t="s">
        <v>2195</v>
      </c>
      <c r="AB1478" s="22"/>
      <c r="AC1478" s="22">
        <v>1</v>
      </c>
      <c r="AD1478" s="22"/>
      <c r="AE1478" s="22">
        <f t="shared" si="639"/>
        <v>888</v>
      </c>
      <c r="AF1478" s="22">
        <f t="shared" si="613"/>
        <v>888</v>
      </c>
      <c r="AG1478" s="20"/>
      <c r="AH1478" s="22"/>
      <c r="AI1478" s="22"/>
      <c r="AJ1478" s="22">
        <f t="shared" si="636"/>
        <v>888</v>
      </c>
      <c r="AK1478" s="22">
        <f>IF(O1478="(传统)XDSL",VLOOKUP(S1478,[2]直销续费率明细!C:I,7,FALSE)*1,IF(O1478="GPON+XDSL",VLOOKUP(S1478,[2]直销续费率明细!C:I,7,FALSE)*1,VLOOKUP(S1478,[2]直销续费率明细!C:I,5,FALSE)*1))</f>
        <v>25</v>
      </c>
      <c r="AL1478" s="22" t="s">
        <v>1300</v>
      </c>
      <c r="AM1478" s="22"/>
      <c r="AN1478" s="22"/>
      <c r="AO1478" s="22" t="s">
        <v>2196</v>
      </c>
      <c r="AP1478" s="22" t="s">
        <v>1301</v>
      </c>
      <c r="AS1478" s="20">
        <f>IF(Y1478&gt;=10,VLOOKUP(U1478,[2]提成计算!B:T,19,FALSE),VLOOKUP(U1478,[2]提成计算!B:T,18,FALSE))</f>
        <v>0.09</v>
      </c>
      <c r="AT1478" s="20">
        <f t="shared" si="637"/>
        <v>79.92</v>
      </c>
      <c r="AU1478" s="20">
        <f t="shared" si="638"/>
        <v>25</v>
      </c>
    </row>
    <row r="1479" spans="1:47" x14ac:dyDescent="0.15">
      <c r="A1479" s="21" t="s">
        <v>1273</v>
      </c>
      <c r="B1479" s="20" t="s">
        <v>918</v>
      </c>
      <c r="C1479" s="20" t="s">
        <v>919</v>
      </c>
      <c r="D1479" s="20" t="s">
        <v>941</v>
      </c>
      <c r="E1479" s="20" t="s">
        <v>2296</v>
      </c>
      <c r="F1479" s="20" t="s">
        <v>1250</v>
      </c>
      <c r="G1479" s="20" t="s">
        <v>2470</v>
      </c>
      <c r="H1479" s="20"/>
      <c r="I1479" s="20">
        <v>13712250843</v>
      </c>
      <c r="J1479" s="20" t="s">
        <v>1268</v>
      </c>
      <c r="K1479" s="20" t="s">
        <v>166</v>
      </c>
      <c r="L1479" s="20" t="s">
        <v>1358</v>
      </c>
      <c r="M1479" s="20">
        <v>1088</v>
      </c>
      <c r="N1479" s="20">
        <v>1088</v>
      </c>
      <c r="O1479" s="20" t="s">
        <v>927</v>
      </c>
      <c r="P1479" s="20" t="s">
        <v>50</v>
      </c>
      <c r="Q1479" s="28"/>
      <c r="R1479" s="21" t="s">
        <v>99</v>
      </c>
      <c r="S1479" s="21"/>
      <c r="T1479" s="21" t="s">
        <v>2204</v>
      </c>
      <c r="U1479" s="21"/>
      <c r="V1479" s="46">
        <v>1</v>
      </c>
      <c r="W1479" s="26">
        <f t="shared" si="611"/>
        <v>1</v>
      </c>
      <c r="X1479" s="26">
        <f t="shared" si="627"/>
        <v>1</v>
      </c>
      <c r="Y1479" s="21">
        <v>10</v>
      </c>
      <c r="Z1479" s="22">
        <f t="shared" si="634"/>
        <v>1088</v>
      </c>
      <c r="AA1479" s="20" t="s">
        <v>2195</v>
      </c>
      <c r="AB1479" s="22"/>
      <c r="AC1479" s="22">
        <v>1</v>
      </c>
      <c r="AD1479" s="22"/>
      <c r="AE1479" s="22">
        <f t="shared" si="639"/>
        <v>1088</v>
      </c>
      <c r="AF1479" s="22">
        <f t="shared" si="613"/>
        <v>1088</v>
      </c>
      <c r="AG1479" s="20">
        <f t="shared" ref="AG1479:AG1480" si="640">N1479</f>
        <v>1088</v>
      </c>
      <c r="AH1479" s="20"/>
      <c r="AI1479" s="20"/>
      <c r="AJ1479" s="22"/>
      <c r="AK1479" s="22"/>
      <c r="AM1479" s="22"/>
      <c r="AN1479" s="22"/>
      <c r="AO1479" s="22" t="s">
        <v>2216</v>
      </c>
      <c r="AP1479" s="22" t="s">
        <v>1301</v>
      </c>
      <c r="AS1479" s="20"/>
      <c r="AT1479" s="20"/>
      <c r="AU1479" s="20"/>
    </row>
    <row r="1480" spans="1:47" x14ac:dyDescent="0.15">
      <c r="A1480" s="21" t="s">
        <v>1273</v>
      </c>
      <c r="B1480" s="20" t="s">
        <v>918</v>
      </c>
      <c r="C1480" s="20" t="s">
        <v>919</v>
      </c>
      <c r="D1480" s="20" t="s">
        <v>941</v>
      </c>
      <c r="E1480" s="20" t="s">
        <v>1339</v>
      </c>
      <c r="F1480" s="20" t="s">
        <v>1250</v>
      </c>
      <c r="G1480" s="20" t="s">
        <v>2471</v>
      </c>
      <c r="H1480" s="20"/>
      <c r="I1480" s="20">
        <v>18928483806</v>
      </c>
      <c r="J1480" s="20" t="s">
        <v>1268</v>
      </c>
      <c r="K1480" s="20" t="s">
        <v>166</v>
      </c>
      <c r="L1480" s="20" t="s">
        <v>1358</v>
      </c>
      <c r="M1480" s="20">
        <v>1088</v>
      </c>
      <c r="N1480" s="20">
        <v>1088</v>
      </c>
      <c r="O1480" s="20" t="s">
        <v>927</v>
      </c>
      <c r="P1480" s="20" t="s">
        <v>50</v>
      </c>
      <c r="Q1480" s="28"/>
      <c r="R1480" s="21" t="s">
        <v>99</v>
      </c>
      <c r="S1480" s="21"/>
      <c r="T1480" s="21" t="s">
        <v>2242</v>
      </c>
      <c r="U1480" s="21"/>
      <c r="V1480" s="46">
        <v>1</v>
      </c>
      <c r="W1480" s="26">
        <f t="shared" si="611"/>
        <v>1</v>
      </c>
      <c r="X1480" s="26">
        <f t="shared" si="627"/>
        <v>1</v>
      </c>
      <c r="Y1480" s="21">
        <v>10</v>
      </c>
      <c r="Z1480" s="22">
        <f t="shared" si="634"/>
        <v>1088</v>
      </c>
      <c r="AA1480" s="20" t="s">
        <v>2218</v>
      </c>
      <c r="AB1480" s="22"/>
      <c r="AC1480" s="22">
        <v>1</v>
      </c>
      <c r="AD1480" s="22"/>
      <c r="AE1480" s="22">
        <f t="shared" si="639"/>
        <v>1088</v>
      </c>
      <c r="AF1480" s="22">
        <f t="shared" si="613"/>
        <v>1088</v>
      </c>
      <c r="AG1480" s="20">
        <f t="shared" si="640"/>
        <v>1088</v>
      </c>
      <c r="AH1480" s="20"/>
      <c r="AI1480" s="20"/>
      <c r="AJ1480" s="22"/>
      <c r="AK1480" s="22"/>
      <c r="AM1480" s="22"/>
      <c r="AN1480" s="22"/>
      <c r="AO1480" s="22" t="s">
        <v>2216</v>
      </c>
      <c r="AP1480" s="22" t="s">
        <v>1301</v>
      </c>
      <c r="AS1480" s="20"/>
      <c r="AT1480" s="20"/>
      <c r="AU1480" s="20"/>
    </row>
    <row r="1481" spans="1:47" x14ac:dyDescent="0.15">
      <c r="A1481" s="21" t="s">
        <v>1273</v>
      </c>
      <c r="B1481" s="20" t="s">
        <v>918</v>
      </c>
      <c r="C1481" s="20" t="s">
        <v>919</v>
      </c>
      <c r="D1481" s="20" t="s">
        <v>920</v>
      </c>
      <c r="E1481" s="20" t="s">
        <v>2172</v>
      </c>
      <c r="F1481" s="20" t="s">
        <v>1250</v>
      </c>
      <c r="G1481" s="20" t="s">
        <v>2472</v>
      </c>
      <c r="H1481" s="20"/>
      <c r="I1481" s="20">
        <v>15916790088</v>
      </c>
      <c r="J1481" s="20" t="s">
        <v>924</v>
      </c>
      <c r="K1481" s="20" t="s">
        <v>443</v>
      </c>
      <c r="L1481" s="20" t="s">
        <v>1918</v>
      </c>
      <c r="M1481" s="20">
        <v>680</v>
      </c>
      <c r="N1481" s="20">
        <v>680</v>
      </c>
      <c r="O1481" s="20" t="s">
        <v>927</v>
      </c>
      <c r="P1481" s="20" t="s">
        <v>50</v>
      </c>
      <c r="Q1481" s="28"/>
      <c r="R1481" s="21" t="s">
        <v>161</v>
      </c>
      <c r="S1481" s="25" t="s">
        <v>1392</v>
      </c>
      <c r="T1481" s="21" t="s">
        <v>53</v>
      </c>
      <c r="U1481" s="21" t="s">
        <v>444</v>
      </c>
      <c r="V1481" s="46">
        <v>1</v>
      </c>
      <c r="W1481" s="26">
        <f t="shared" si="611"/>
        <v>1</v>
      </c>
      <c r="Y1481" s="21">
        <v>4</v>
      </c>
      <c r="Z1481" s="22">
        <f t="shared" si="634"/>
        <v>680</v>
      </c>
      <c r="AA1481" s="20" t="s">
        <v>2218</v>
      </c>
      <c r="AB1481" s="22">
        <v>1</v>
      </c>
      <c r="AC1481" s="22"/>
      <c r="AD1481" s="22">
        <f t="shared" ref="AD1481:AD1482" si="641">N1481</f>
        <v>680</v>
      </c>
      <c r="AE1481" s="22"/>
      <c r="AF1481" s="22">
        <f t="shared" si="613"/>
        <v>680</v>
      </c>
      <c r="AG1481" s="20"/>
      <c r="AH1481" s="22"/>
      <c r="AI1481" s="22"/>
      <c r="AJ1481" s="22">
        <f t="shared" ref="AJ1481:AJ1483" si="642">N1481</f>
        <v>680</v>
      </c>
      <c r="AK1481" s="22">
        <f>IF(O1481="(传统)XDSL",VLOOKUP(S1481,[2]直销续费率明细!C:I,7,FALSE)*1,IF(O1481="GPON+XDSL",VLOOKUP(S1481,[2]直销续费率明细!C:I,7,FALSE)*1,VLOOKUP(S1481,[2]直销续费率明细!C:I,5,FALSE)*1))</f>
        <v>0</v>
      </c>
      <c r="AL1481" s="22" t="s">
        <v>1309</v>
      </c>
      <c r="AM1481" s="22"/>
      <c r="AN1481" s="22"/>
      <c r="AO1481" s="22" t="s">
        <v>2196</v>
      </c>
      <c r="AP1481" s="22" t="s">
        <v>2202</v>
      </c>
      <c r="AS1481" s="20">
        <f>IF(Y1481&gt;=10,VLOOKUP(U1481,[2]提成计算!B:T,19,FALSE),VLOOKUP(U1481,[2]提成计算!B:T,18,FALSE))</f>
        <v>7.0000000000000007E-2</v>
      </c>
      <c r="AT1481" s="20">
        <f t="shared" ref="AT1481:AT1483" si="643">IF(AD1481*AS1481&gt;0,AD1481*AS1481,AE1481*AS1481)</f>
        <v>47.6</v>
      </c>
      <c r="AU1481" s="20">
        <f t="shared" ref="AU1481:AU1483" si="644">IF(AND(AK1481&lt;0,AK1481+AT1481&lt;0),-AT1481,AK1481)</f>
        <v>0</v>
      </c>
    </row>
    <row r="1482" spans="1:47" x14ac:dyDescent="0.15">
      <c r="A1482" s="21" t="s">
        <v>1273</v>
      </c>
      <c r="B1482" s="20" t="s">
        <v>918</v>
      </c>
      <c r="C1482" s="20" t="s">
        <v>919</v>
      </c>
      <c r="D1482" s="20" t="s">
        <v>920</v>
      </c>
      <c r="E1482" s="20" t="s">
        <v>1923</v>
      </c>
      <c r="F1482" s="20" t="s">
        <v>1250</v>
      </c>
      <c r="G1482" s="20" t="s">
        <v>2473</v>
      </c>
      <c r="H1482" s="20"/>
      <c r="I1482" s="20">
        <v>13711822344</v>
      </c>
      <c r="J1482" s="20" t="s">
        <v>924</v>
      </c>
      <c r="K1482" s="20" t="s">
        <v>443</v>
      </c>
      <c r="L1482" s="20" t="s">
        <v>1918</v>
      </c>
      <c r="M1482" s="20">
        <v>680</v>
      </c>
      <c r="N1482" s="20">
        <v>680</v>
      </c>
      <c r="O1482" s="20" t="s">
        <v>927</v>
      </c>
      <c r="P1482" s="20" t="s">
        <v>50</v>
      </c>
      <c r="Q1482" s="28"/>
      <c r="R1482" s="21" t="s">
        <v>161</v>
      </c>
      <c r="S1482" s="25" t="s">
        <v>1392</v>
      </c>
      <c r="T1482" s="21" t="s">
        <v>53</v>
      </c>
      <c r="U1482" s="21" t="s">
        <v>444</v>
      </c>
      <c r="V1482" s="46">
        <v>1</v>
      </c>
      <c r="W1482" s="26">
        <f t="shared" si="611"/>
        <v>1</v>
      </c>
      <c r="Y1482" s="21">
        <v>4</v>
      </c>
      <c r="Z1482" s="22">
        <f t="shared" si="634"/>
        <v>680</v>
      </c>
      <c r="AA1482" s="20" t="s">
        <v>2195</v>
      </c>
      <c r="AB1482" s="22">
        <v>1</v>
      </c>
      <c r="AC1482" s="22"/>
      <c r="AD1482" s="22">
        <f t="shared" si="641"/>
        <v>680</v>
      </c>
      <c r="AE1482" s="22"/>
      <c r="AF1482" s="22">
        <f t="shared" si="613"/>
        <v>680</v>
      </c>
      <c r="AG1482" s="20"/>
      <c r="AH1482" s="22"/>
      <c r="AI1482" s="22"/>
      <c r="AJ1482" s="22">
        <f t="shared" si="642"/>
        <v>680</v>
      </c>
      <c r="AK1482" s="22">
        <f>IF(O1482="(传统)XDSL",VLOOKUP(S1482,[2]直销续费率明细!C:I,7,FALSE)*1,IF(O1482="GPON+XDSL",VLOOKUP(S1482,[2]直销续费率明细!C:I,7,FALSE)*1,VLOOKUP(S1482,[2]直销续费率明细!C:I,5,FALSE)*1))</f>
        <v>0</v>
      </c>
      <c r="AL1482" s="22" t="s">
        <v>1309</v>
      </c>
      <c r="AM1482" s="22"/>
      <c r="AN1482" s="22"/>
      <c r="AO1482" s="22" t="s">
        <v>2196</v>
      </c>
      <c r="AP1482" s="22" t="s">
        <v>2202</v>
      </c>
      <c r="AS1482" s="20">
        <f>IF(Y1482&gt;=10,VLOOKUP(U1482,[2]提成计算!B:T,19,FALSE),VLOOKUP(U1482,[2]提成计算!B:T,18,FALSE))</f>
        <v>7.0000000000000007E-2</v>
      </c>
      <c r="AT1482" s="20">
        <f t="shared" si="643"/>
        <v>47.6</v>
      </c>
      <c r="AU1482" s="20">
        <f t="shared" si="644"/>
        <v>0</v>
      </c>
    </row>
    <row r="1483" spans="1:47" x14ac:dyDescent="0.15">
      <c r="A1483" s="21" t="s">
        <v>1273</v>
      </c>
      <c r="B1483" s="20" t="s">
        <v>918</v>
      </c>
      <c r="C1483" s="20" t="s">
        <v>919</v>
      </c>
      <c r="D1483" s="20" t="s">
        <v>920</v>
      </c>
      <c r="E1483" s="20" t="s">
        <v>1390</v>
      </c>
      <c r="F1483" s="20" t="s">
        <v>1250</v>
      </c>
      <c r="G1483" s="20" t="s">
        <v>2474</v>
      </c>
      <c r="H1483" s="20"/>
      <c r="I1483" s="20">
        <v>13602359785</v>
      </c>
      <c r="J1483" s="20" t="s">
        <v>924</v>
      </c>
      <c r="K1483" s="20" t="s">
        <v>443</v>
      </c>
      <c r="L1483" s="20" t="s">
        <v>2137</v>
      </c>
      <c r="M1483" s="20">
        <v>1408</v>
      </c>
      <c r="N1483" s="20">
        <v>1408</v>
      </c>
      <c r="O1483" s="20" t="s">
        <v>927</v>
      </c>
      <c r="P1483" s="20" t="s">
        <v>50</v>
      </c>
      <c r="Q1483" s="28"/>
      <c r="R1483" s="21" t="s">
        <v>161</v>
      </c>
      <c r="S1483" s="25" t="s">
        <v>1392</v>
      </c>
      <c r="T1483" s="21" t="s">
        <v>53</v>
      </c>
      <c r="U1483" s="21" t="s">
        <v>444</v>
      </c>
      <c r="V1483" s="46">
        <v>1</v>
      </c>
      <c r="W1483" s="26">
        <f t="shared" si="611"/>
        <v>1</v>
      </c>
      <c r="Y1483" s="21">
        <v>12</v>
      </c>
      <c r="Z1483" s="22">
        <f t="shared" si="634"/>
        <v>1408</v>
      </c>
      <c r="AA1483" s="20" t="s">
        <v>2195</v>
      </c>
      <c r="AB1483" s="22"/>
      <c r="AC1483" s="22">
        <v>1</v>
      </c>
      <c r="AD1483" s="22"/>
      <c r="AE1483" s="22">
        <f t="shared" ref="AE1483:AE1484" si="645">N1483</f>
        <v>1408</v>
      </c>
      <c r="AF1483" s="22">
        <f t="shared" si="613"/>
        <v>1408</v>
      </c>
      <c r="AG1483" s="20"/>
      <c r="AH1483" s="22"/>
      <c r="AI1483" s="22"/>
      <c r="AJ1483" s="22">
        <f t="shared" si="642"/>
        <v>1408</v>
      </c>
      <c r="AK1483" s="22">
        <f>IF(O1483="(传统)XDSL",VLOOKUP(S1483,[2]直销续费率明细!C:I,7,FALSE)*1,IF(O1483="GPON+XDSL",VLOOKUP(S1483,[2]直销续费率明细!C:I,7,FALSE)*1,VLOOKUP(S1483,[2]直销续费率明细!C:I,5,FALSE)*1))</f>
        <v>0</v>
      </c>
      <c r="AL1483" s="22" t="s">
        <v>1309</v>
      </c>
      <c r="AM1483" s="22"/>
      <c r="AN1483" s="22"/>
      <c r="AO1483" s="22" t="s">
        <v>2196</v>
      </c>
      <c r="AP1483" s="22" t="s">
        <v>1301</v>
      </c>
      <c r="AS1483" s="20">
        <f>IF(Y1483&gt;=10,VLOOKUP(U1483,[2]提成计算!B:T,19,FALSE),VLOOKUP(U1483,[2]提成计算!B:T,18,FALSE))</f>
        <v>0.1</v>
      </c>
      <c r="AT1483" s="20">
        <f t="shared" si="643"/>
        <v>140.80000000000001</v>
      </c>
      <c r="AU1483" s="20">
        <f t="shared" si="644"/>
        <v>0</v>
      </c>
    </row>
    <row r="1484" spans="1:47" x14ac:dyDescent="0.15">
      <c r="A1484" s="21" t="s">
        <v>1273</v>
      </c>
      <c r="B1484" s="20" t="s">
        <v>918</v>
      </c>
      <c r="C1484" s="20" t="s">
        <v>919</v>
      </c>
      <c r="D1484" s="20" t="s">
        <v>928</v>
      </c>
      <c r="E1484" s="20" t="s">
        <v>969</v>
      </c>
      <c r="F1484" s="20" t="s">
        <v>1250</v>
      </c>
      <c r="G1484" s="20" t="s">
        <v>2475</v>
      </c>
      <c r="H1484" s="20"/>
      <c r="I1484" s="20">
        <v>13532320104</v>
      </c>
      <c r="J1484" s="20" t="s">
        <v>2340</v>
      </c>
      <c r="K1484" s="20" t="s">
        <v>954</v>
      </c>
      <c r="L1484" s="20" t="s">
        <v>1566</v>
      </c>
      <c r="M1484" s="20">
        <v>1088</v>
      </c>
      <c r="N1484" s="20">
        <v>1088</v>
      </c>
      <c r="O1484" s="20" t="s">
        <v>927</v>
      </c>
      <c r="P1484" s="20" t="s">
        <v>50</v>
      </c>
      <c r="Q1484" s="28" t="s">
        <v>2340</v>
      </c>
      <c r="R1484" s="21" t="s">
        <v>84</v>
      </c>
      <c r="S1484" s="21"/>
      <c r="T1484" s="21" t="s">
        <v>53</v>
      </c>
      <c r="U1484" s="21" t="s">
        <v>957</v>
      </c>
      <c r="V1484" s="46">
        <v>1</v>
      </c>
      <c r="W1484" s="26">
        <f t="shared" si="611"/>
        <v>1</v>
      </c>
      <c r="X1484" s="26">
        <f t="shared" si="627"/>
        <v>1</v>
      </c>
      <c r="Y1484" s="21">
        <v>12</v>
      </c>
      <c r="Z1484" s="22">
        <f t="shared" si="634"/>
        <v>1088</v>
      </c>
      <c r="AA1484" s="20" t="s">
        <v>2195</v>
      </c>
      <c r="AB1484" s="22"/>
      <c r="AC1484" s="22">
        <v>1</v>
      </c>
      <c r="AD1484" s="22"/>
      <c r="AE1484" s="22">
        <f t="shared" si="645"/>
        <v>1088</v>
      </c>
      <c r="AF1484" s="22">
        <f t="shared" si="613"/>
        <v>1088</v>
      </c>
      <c r="AG1484" s="20">
        <f>N1484</f>
        <v>1088</v>
      </c>
      <c r="AH1484" s="20"/>
      <c r="AI1484" s="20"/>
      <c r="AJ1484" s="22"/>
      <c r="AK1484" s="22"/>
      <c r="AM1484" s="22"/>
      <c r="AN1484" s="22"/>
      <c r="AO1484" s="22" t="s">
        <v>2196</v>
      </c>
      <c r="AP1484" s="22" t="s">
        <v>1301</v>
      </c>
      <c r="AS1484" s="20"/>
      <c r="AT1484" s="20"/>
      <c r="AU1484" s="20"/>
    </row>
    <row r="1485" spans="1:47" x14ac:dyDescent="0.15">
      <c r="A1485" s="21" t="s">
        <v>1273</v>
      </c>
      <c r="B1485" s="20" t="s">
        <v>918</v>
      </c>
      <c r="C1485" s="20" t="s">
        <v>919</v>
      </c>
      <c r="D1485" s="20" t="s">
        <v>928</v>
      </c>
      <c r="E1485" s="20" t="s">
        <v>929</v>
      </c>
      <c r="F1485" s="20" t="s">
        <v>1250</v>
      </c>
      <c r="G1485" s="20" t="s">
        <v>2476</v>
      </c>
      <c r="H1485" s="20"/>
      <c r="I1485" s="20">
        <v>13812736653</v>
      </c>
      <c r="J1485" s="20" t="s">
        <v>924</v>
      </c>
      <c r="K1485" s="20" t="s">
        <v>954</v>
      </c>
      <c r="L1485" s="20" t="s">
        <v>1918</v>
      </c>
      <c r="M1485" s="20">
        <v>680</v>
      </c>
      <c r="N1485" s="20">
        <v>680</v>
      </c>
      <c r="O1485" s="20" t="s">
        <v>1262</v>
      </c>
      <c r="P1485" s="20" t="s">
        <v>50</v>
      </c>
      <c r="Q1485" s="28"/>
      <c r="R1485" s="21" t="s">
        <v>84</v>
      </c>
      <c r="S1485" s="25" t="s">
        <v>1443</v>
      </c>
      <c r="T1485" s="21" t="s">
        <v>53</v>
      </c>
      <c r="U1485" s="21" t="s">
        <v>957</v>
      </c>
      <c r="V1485" s="46">
        <v>1</v>
      </c>
      <c r="W1485" s="26">
        <f t="shared" si="611"/>
        <v>1</v>
      </c>
      <c r="Y1485" s="21">
        <v>4</v>
      </c>
      <c r="Z1485" s="22">
        <f t="shared" si="634"/>
        <v>680</v>
      </c>
      <c r="AA1485" s="20" t="s">
        <v>2195</v>
      </c>
      <c r="AB1485" s="22">
        <v>1</v>
      </c>
      <c r="AC1485" s="22"/>
      <c r="AD1485" s="22">
        <f t="shared" ref="AD1485:AD1487" si="646">N1485</f>
        <v>680</v>
      </c>
      <c r="AE1485" s="22"/>
      <c r="AF1485" s="22">
        <f t="shared" si="613"/>
        <v>680</v>
      </c>
      <c r="AG1485" s="20"/>
      <c r="AH1485" s="22"/>
      <c r="AI1485" s="22"/>
      <c r="AJ1485" s="22">
        <f t="shared" ref="AJ1485:AJ1486" si="647">N1485</f>
        <v>680</v>
      </c>
      <c r="AK1485" s="22">
        <f>IF(O1485="(传统)XDSL",VLOOKUP(S1485,[2]直销续费率明细!C:I,7,FALSE)*1,IF(O1485="GPON+XDSL",VLOOKUP(S1485,[2]直销续费率明细!C:I,7,FALSE)*1,VLOOKUP(S1485,[2]直销续费率明细!C:I,5,FALSE)*1))</f>
        <v>15</v>
      </c>
      <c r="AL1485" s="22" t="s">
        <v>1309</v>
      </c>
      <c r="AM1485" s="22"/>
      <c r="AN1485" s="22"/>
      <c r="AO1485" s="22" t="s">
        <v>2196</v>
      </c>
      <c r="AP1485" s="22" t="s">
        <v>2202</v>
      </c>
      <c r="AS1485" s="20">
        <f>IF(Y1485&gt;=10,VLOOKUP(U1485,[2]提成计算!B:T,19,FALSE),VLOOKUP(U1485,[2]提成计算!B:T,18,FALSE))</f>
        <v>7.0000000000000007E-2</v>
      </c>
      <c r="AT1485" s="20">
        <f t="shared" ref="AT1485:AT1486" si="648">IF(AD1485*AS1485&gt;0,AD1485*AS1485,AE1485*AS1485)</f>
        <v>47.6</v>
      </c>
      <c r="AU1485" s="20">
        <f t="shared" ref="AU1485:AU1486" si="649">IF(AND(AK1485&lt;0,AK1485+AT1485&lt;0),-AT1485,AK1485)</f>
        <v>15</v>
      </c>
    </row>
    <row r="1486" spans="1:47" x14ac:dyDescent="0.15">
      <c r="A1486" s="21" t="s">
        <v>1273</v>
      </c>
      <c r="B1486" s="20" t="s">
        <v>918</v>
      </c>
      <c r="C1486" s="20" t="s">
        <v>919</v>
      </c>
      <c r="D1486" s="20" t="s">
        <v>936</v>
      </c>
      <c r="E1486" s="20" t="s">
        <v>963</v>
      </c>
      <c r="F1486" s="20" t="s">
        <v>1250</v>
      </c>
      <c r="G1486" s="20" t="s">
        <v>2477</v>
      </c>
      <c r="H1486" s="20"/>
      <c r="I1486" s="20">
        <v>13537058570</v>
      </c>
      <c r="J1486" s="20" t="s">
        <v>924</v>
      </c>
      <c r="K1486" s="20" t="s">
        <v>1950</v>
      </c>
      <c r="L1486" s="20" t="s">
        <v>1918</v>
      </c>
      <c r="M1486" s="20">
        <v>680</v>
      </c>
      <c r="N1486" s="20">
        <v>680</v>
      </c>
      <c r="O1486" s="20" t="s">
        <v>1262</v>
      </c>
      <c r="P1486" s="20" t="s">
        <v>50</v>
      </c>
      <c r="Q1486" s="28"/>
      <c r="R1486" s="21" t="s">
        <v>60</v>
      </c>
      <c r="S1486" s="25" t="s">
        <v>1331</v>
      </c>
      <c r="T1486" s="21" t="s">
        <v>53</v>
      </c>
      <c r="U1486" s="21" t="s">
        <v>1922</v>
      </c>
      <c r="V1486" s="46">
        <v>1</v>
      </c>
      <c r="W1486" s="26">
        <f t="shared" si="611"/>
        <v>1</v>
      </c>
      <c r="Y1486" s="21">
        <v>4</v>
      </c>
      <c r="Z1486" s="22">
        <f t="shared" si="634"/>
        <v>680</v>
      </c>
      <c r="AA1486" s="20" t="s">
        <v>2195</v>
      </c>
      <c r="AB1486" s="22">
        <v>1</v>
      </c>
      <c r="AC1486" s="22"/>
      <c r="AD1486" s="22">
        <f t="shared" si="646"/>
        <v>680</v>
      </c>
      <c r="AE1486" s="22"/>
      <c r="AF1486" s="22">
        <f t="shared" si="613"/>
        <v>680</v>
      </c>
      <c r="AG1486" s="20"/>
      <c r="AH1486" s="22"/>
      <c r="AI1486" s="22"/>
      <c r="AJ1486" s="22">
        <f t="shared" si="647"/>
        <v>680</v>
      </c>
      <c r="AK1486" s="22">
        <f>IF(O1486="(传统)XDSL",VLOOKUP(S1486,[2]直销续费率明细!C:I,7,FALSE)*1,IF(O1486="GPON+XDSL",VLOOKUP(S1486,[2]直销续费率明细!C:I,7,FALSE)*1,VLOOKUP(S1486,[2]直销续费率明细!C:I,5,FALSE)*1))</f>
        <v>15</v>
      </c>
      <c r="AL1486" s="22" t="s">
        <v>1309</v>
      </c>
      <c r="AM1486" s="22"/>
      <c r="AN1486" s="22"/>
      <c r="AO1486" s="22" t="s">
        <v>2196</v>
      </c>
      <c r="AP1486" s="22" t="s">
        <v>2202</v>
      </c>
      <c r="AS1486" s="20">
        <f>IF(Y1486&gt;=10,VLOOKUP(U1486,[2]提成计算!B:T,19,FALSE),VLOOKUP(U1486,[2]提成计算!B:T,18,FALSE))</f>
        <v>0.06</v>
      </c>
      <c r="AT1486" s="20">
        <f t="shared" si="648"/>
        <v>40.799999999999997</v>
      </c>
      <c r="AU1486" s="20">
        <f t="shared" si="649"/>
        <v>15</v>
      </c>
    </row>
    <row r="1487" spans="1:47" x14ac:dyDescent="0.15">
      <c r="A1487" s="21" t="s">
        <v>1273</v>
      </c>
      <c r="B1487" s="20" t="s">
        <v>918</v>
      </c>
      <c r="C1487" s="20" t="s">
        <v>919</v>
      </c>
      <c r="D1487" s="20" t="s">
        <v>973</v>
      </c>
      <c r="E1487" s="20" t="s">
        <v>1953</v>
      </c>
      <c r="F1487" s="20" t="s">
        <v>1250</v>
      </c>
      <c r="G1487" s="20" t="s">
        <v>2478</v>
      </c>
      <c r="H1487" s="20"/>
      <c r="I1487" s="20">
        <v>13532602300</v>
      </c>
      <c r="J1487" s="20" t="s">
        <v>2340</v>
      </c>
      <c r="K1487" s="20" t="s">
        <v>248</v>
      </c>
      <c r="L1487" s="20" t="s">
        <v>1918</v>
      </c>
      <c r="M1487" s="20">
        <v>680</v>
      </c>
      <c r="N1487" s="20">
        <v>680</v>
      </c>
      <c r="O1487" s="20" t="s">
        <v>1262</v>
      </c>
      <c r="P1487" s="20" t="s">
        <v>50</v>
      </c>
      <c r="Q1487" s="28" t="s">
        <v>2340</v>
      </c>
      <c r="R1487" s="21" t="s">
        <v>249</v>
      </c>
      <c r="S1487" s="21"/>
      <c r="T1487" s="21" t="s">
        <v>53</v>
      </c>
      <c r="U1487" s="21" t="s">
        <v>250</v>
      </c>
      <c r="V1487" s="46">
        <v>1</v>
      </c>
      <c r="W1487" s="26">
        <f t="shared" si="611"/>
        <v>1</v>
      </c>
      <c r="X1487" s="26">
        <f t="shared" si="627"/>
        <v>1</v>
      </c>
      <c r="Y1487" s="21">
        <v>4</v>
      </c>
      <c r="Z1487" s="22">
        <f t="shared" si="634"/>
        <v>680</v>
      </c>
      <c r="AA1487" s="20" t="s">
        <v>2195</v>
      </c>
      <c r="AB1487" s="22">
        <v>1</v>
      </c>
      <c r="AC1487" s="22"/>
      <c r="AD1487" s="22">
        <f t="shared" si="646"/>
        <v>680</v>
      </c>
      <c r="AE1487" s="22"/>
      <c r="AF1487" s="22">
        <f t="shared" si="613"/>
        <v>680</v>
      </c>
      <c r="AG1487" s="20">
        <f t="shared" ref="AG1487:AG1489" si="650">N1487</f>
        <v>680</v>
      </c>
      <c r="AH1487" s="20" t="str">
        <f>VLOOKUP(U1487,[1]提成计算!B:I,8,FALSE)</f>
        <v xml:space="preserve"> </v>
      </c>
      <c r="AI1487" s="20"/>
      <c r="AJ1487" s="22"/>
      <c r="AK1487" s="22"/>
      <c r="AM1487" s="22"/>
      <c r="AN1487" s="22"/>
      <c r="AO1487" s="22" t="s">
        <v>2196</v>
      </c>
      <c r="AP1487" s="22" t="s">
        <v>2202</v>
      </c>
      <c r="AS1487" s="20"/>
      <c r="AT1487" s="20"/>
      <c r="AU1487" s="20"/>
    </row>
    <row r="1488" spans="1:47" x14ac:dyDescent="0.15">
      <c r="A1488" s="21" t="s">
        <v>1273</v>
      </c>
      <c r="B1488" s="20" t="s">
        <v>918</v>
      </c>
      <c r="C1488" s="20" t="s">
        <v>919</v>
      </c>
      <c r="D1488" s="20" t="s">
        <v>941</v>
      </c>
      <c r="E1488" s="20" t="s">
        <v>2117</v>
      </c>
      <c r="F1488" s="20" t="s">
        <v>1250</v>
      </c>
      <c r="G1488" s="20" t="s">
        <v>2479</v>
      </c>
      <c r="H1488" s="20"/>
      <c r="I1488" s="20">
        <v>13415931124</v>
      </c>
      <c r="J1488" s="20" t="s">
        <v>1268</v>
      </c>
      <c r="K1488" s="20" t="s">
        <v>1260</v>
      </c>
      <c r="L1488" s="20" t="s">
        <v>1966</v>
      </c>
      <c r="M1488" s="20">
        <v>1598</v>
      </c>
      <c r="N1488" s="20">
        <v>1598</v>
      </c>
      <c r="O1488" s="20" t="s">
        <v>927</v>
      </c>
      <c r="P1488" s="20" t="s">
        <v>50</v>
      </c>
      <c r="Q1488" s="28"/>
      <c r="R1488" s="21" t="s">
        <v>99</v>
      </c>
      <c r="S1488" s="21"/>
      <c r="T1488" s="21" t="s">
        <v>53</v>
      </c>
      <c r="U1488" s="21" t="s">
        <v>1903</v>
      </c>
      <c r="V1488" s="46">
        <v>1</v>
      </c>
      <c r="W1488" s="26">
        <f t="shared" si="611"/>
        <v>1</v>
      </c>
      <c r="X1488" s="26">
        <f t="shared" si="627"/>
        <v>1</v>
      </c>
      <c r="Y1488" s="21">
        <v>50</v>
      </c>
      <c r="Z1488" s="22">
        <f t="shared" si="634"/>
        <v>1598</v>
      </c>
      <c r="AA1488" s="20" t="s">
        <v>2195</v>
      </c>
      <c r="AB1488" s="22"/>
      <c r="AC1488" s="22">
        <v>1</v>
      </c>
      <c r="AD1488" s="22"/>
      <c r="AE1488" s="22">
        <f t="shared" ref="AE1488:AE1490" si="651">N1488</f>
        <v>1598</v>
      </c>
      <c r="AF1488" s="22">
        <f t="shared" si="613"/>
        <v>1598</v>
      </c>
      <c r="AG1488" s="20">
        <f t="shared" si="650"/>
        <v>1598</v>
      </c>
      <c r="AH1488" s="20" t="str">
        <f>VLOOKUP(U1488,[1]提成计算!B:I,8,FALSE)</f>
        <v xml:space="preserve"> </v>
      </c>
      <c r="AI1488" s="20"/>
      <c r="AJ1488" s="22"/>
      <c r="AK1488" s="22"/>
      <c r="AM1488" s="22"/>
      <c r="AN1488" s="22"/>
      <c r="AO1488" s="22" t="s">
        <v>2196</v>
      </c>
      <c r="AP1488" s="22" t="s">
        <v>1301</v>
      </c>
      <c r="AS1488" s="20"/>
      <c r="AT1488" s="20"/>
      <c r="AU1488" s="20"/>
    </row>
    <row r="1489" spans="1:47" x14ac:dyDescent="0.15">
      <c r="A1489" s="21" t="s">
        <v>1273</v>
      </c>
      <c r="B1489" s="20" t="s">
        <v>918</v>
      </c>
      <c r="C1489" s="20" t="s">
        <v>919</v>
      </c>
      <c r="D1489" s="20" t="s">
        <v>941</v>
      </c>
      <c r="E1489" s="20" t="s">
        <v>1339</v>
      </c>
      <c r="F1489" s="20" t="s">
        <v>1250</v>
      </c>
      <c r="G1489" s="20" t="s">
        <v>2480</v>
      </c>
      <c r="H1489" s="20"/>
      <c r="I1489" s="20">
        <v>13751452792</v>
      </c>
      <c r="J1489" s="20" t="s">
        <v>1268</v>
      </c>
      <c r="K1489" s="20" t="s">
        <v>1577</v>
      </c>
      <c r="L1489" s="20" t="s">
        <v>1358</v>
      </c>
      <c r="M1489" s="20">
        <v>1088</v>
      </c>
      <c r="N1489" s="20">
        <v>1088</v>
      </c>
      <c r="O1489" s="20" t="s">
        <v>927</v>
      </c>
      <c r="P1489" s="20" t="s">
        <v>50</v>
      </c>
      <c r="Q1489" s="28"/>
      <c r="R1489" s="21" t="s">
        <v>99</v>
      </c>
      <c r="S1489" s="21"/>
      <c r="T1489" s="21" t="s">
        <v>53</v>
      </c>
      <c r="U1489" s="21" t="s">
        <v>1740</v>
      </c>
      <c r="V1489" s="46">
        <v>1</v>
      </c>
      <c r="W1489" s="26">
        <f t="shared" si="611"/>
        <v>1</v>
      </c>
      <c r="X1489" s="26">
        <f t="shared" si="627"/>
        <v>1</v>
      </c>
      <c r="Y1489" s="21">
        <v>10</v>
      </c>
      <c r="Z1489" s="22">
        <f t="shared" si="634"/>
        <v>1088</v>
      </c>
      <c r="AA1489" s="20" t="s">
        <v>2195</v>
      </c>
      <c r="AB1489" s="22"/>
      <c r="AC1489" s="22">
        <v>1</v>
      </c>
      <c r="AD1489" s="22"/>
      <c r="AE1489" s="22">
        <f t="shared" si="651"/>
        <v>1088</v>
      </c>
      <c r="AF1489" s="22">
        <f t="shared" si="613"/>
        <v>1088</v>
      </c>
      <c r="AG1489" s="20">
        <f t="shared" si="650"/>
        <v>1088</v>
      </c>
      <c r="AH1489" s="20" t="str">
        <f>VLOOKUP(U1489,[1]提成计算!B:I,8,FALSE)</f>
        <v>否</v>
      </c>
      <c r="AI1489" s="20"/>
      <c r="AJ1489" s="22"/>
      <c r="AK1489" s="22"/>
      <c r="AM1489" s="22"/>
      <c r="AN1489" s="22"/>
      <c r="AO1489" s="22" t="s">
        <v>2196</v>
      </c>
      <c r="AP1489" s="22" t="s">
        <v>1301</v>
      </c>
      <c r="AS1489" s="20"/>
      <c r="AT1489" s="20"/>
      <c r="AU1489" s="20"/>
    </row>
    <row r="1490" spans="1:47" x14ac:dyDescent="0.15">
      <c r="A1490" s="21" t="s">
        <v>1273</v>
      </c>
      <c r="B1490" s="20" t="s">
        <v>918</v>
      </c>
      <c r="C1490" s="20" t="s">
        <v>919</v>
      </c>
      <c r="D1490" s="20" t="s">
        <v>936</v>
      </c>
      <c r="E1490" s="20" t="s">
        <v>937</v>
      </c>
      <c r="F1490" s="20" t="s">
        <v>1250</v>
      </c>
      <c r="G1490" s="20" t="s">
        <v>2481</v>
      </c>
      <c r="H1490" s="20"/>
      <c r="I1490" s="20">
        <v>13790206162</v>
      </c>
      <c r="J1490" s="20" t="s">
        <v>924</v>
      </c>
      <c r="K1490" s="20" t="s">
        <v>365</v>
      </c>
      <c r="L1490" s="20" t="s">
        <v>1299</v>
      </c>
      <c r="M1490" s="20">
        <v>888</v>
      </c>
      <c r="N1490" s="20">
        <v>888</v>
      </c>
      <c r="O1490" s="20" t="s">
        <v>927</v>
      </c>
      <c r="P1490" s="20" t="s">
        <v>50</v>
      </c>
      <c r="Q1490" s="28"/>
      <c r="R1490" s="21" t="s">
        <v>60</v>
      </c>
      <c r="S1490" s="25" t="s">
        <v>960</v>
      </c>
      <c r="T1490" s="21" t="s">
        <v>53</v>
      </c>
      <c r="U1490" s="21" t="s">
        <v>366</v>
      </c>
      <c r="V1490" s="46">
        <v>1</v>
      </c>
      <c r="W1490" s="26">
        <f t="shared" si="611"/>
        <v>1</v>
      </c>
      <c r="Y1490" s="21">
        <v>12</v>
      </c>
      <c r="Z1490" s="22">
        <f t="shared" si="634"/>
        <v>888</v>
      </c>
      <c r="AA1490" s="20" t="s">
        <v>2195</v>
      </c>
      <c r="AB1490" s="22"/>
      <c r="AC1490" s="22">
        <v>1</v>
      </c>
      <c r="AD1490" s="22"/>
      <c r="AE1490" s="22">
        <f t="shared" si="651"/>
        <v>888</v>
      </c>
      <c r="AF1490" s="22">
        <f t="shared" si="613"/>
        <v>888</v>
      </c>
      <c r="AG1490" s="20"/>
      <c r="AH1490" s="22"/>
      <c r="AI1490" s="22"/>
      <c r="AJ1490" s="22">
        <f t="shared" ref="AJ1490:AJ1497" si="652">N1490</f>
        <v>888</v>
      </c>
      <c r="AK1490" s="22">
        <f>IF(O1490="(传统)XDSL",VLOOKUP(S1490,[2]直销续费率明细!C:I,7,FALSE)*1,IF(O1490="GPON+XDSL",VLOOKUP(S1490,[2]直销续费率明细!C:I,7,FALSE)*1,VLOOKUP(S1490,[2]直销续费率明细!C:I,5,FALSE)*1))</f>
        <v>-40</v>
      </c>
      <c r="AL1490" s="22" t="s">
        <v>1300</v>
      </c>
      <c r="AM1490" s="22"/>
      <c r="AN1490" s="22"/>
      <c r="AO1490" s="22" t="s">
        <v>2196</v>
      </c>
      <c r="AP1490" s="22" t="s">
        <v>1301</v>
      </c>
      <c r="AS1490" s="20">
        <f>IF(Y1490&gt;=10,VLOOKUP(U1490,[2]提成计算!B:T,19,FALSE),VLOOKUP(U1490,[2]提成计算!B:T,18,FALSE))</f>
        <v>0.09</v>
      </c>
      <c r="AT1490" s="20">
        <f t="shared" ref="AT1490:AT1497" si="653">IF(AD1490*AS1490&gt;0,AD1490*AS1490,AE1490*AS1490)</f>
        <v>79.92</v>
      </c>
      <c r="AU1490" s="20">
        <f t="shared" ref="AU1490:AU1497" si="654">IF(AND(AK1490&lt;0,AK1490+AT1490&lt;0),-AT1490,AK1490)</f>
        <v>-40</v>
      </c>
    </row>
    <row r="1491" spans="1:47" x14ac:dyDescent="0.15">
      <c r="A1491" s="21" t="s">
        <v>1273</v>
      </c>
      <c r="B1491" s="20" t="s">
        <v>918</v>
      </c>
      <c r="C1491" s="20" t="s">
        <v>919</v>
      </c>
      <c r="D1491" s="20" t="s">
        <v>936</v>
      </c>
      <c r="E1491" s="20" t="s">
        <v>963</v>
      </c>
      <c r="F1491" s="20" t="s">
        <v>1250</v>
      </c>
      <c r="G1491" s="20" t="s">
        <v>2482</v>
      </c>
      <c r="H1491" s="20"/>
      <c r="I1491" s="20">
        <v>15016869058</v>
      </c>
      <c r="J1491" s="20" t="s">
        <v>924</v>
      </c>
      <c r="K1491" s="20" t="s">
        <v>365</v>
      </c>
      <c r="L1491" s="20" t="s">
        <v>2119</v>
      </c>
      <c r="M1491" s="20">
        <v>768</v>
      </c>
      <c r="N1491" s="20">
        <v>768</v>
      </c>
      <c r="O1491" s="20" t="s">
        <v>927</v>
      </c>
      <c r="P1491" s="20" t="s">
        <v>50</v>
      </c>
      <c r="Q1491" s="28"/>
      <c r="R1491" s="21" t="s">
        <v>60</v>
      </c>
      <c r="S1491" s="25" t="s">
        <v>1331</v>
      </c>
      <c r="T1491" s="21" t="s">
        <v>53</v>
      </c>
      <c r="U1491" s="21" t="s">
        <v>366</v>
      </c>
      <c r="V1491" s="46">
        <v>1</v>
      </c>
      <c r="W1491" s="26">
        <f t="shared" si="611"/>
        <v>1</v>
      </c>
      <c r="Y1491" s="21">
        <v>4</v>
      </c>
      <c r="Z1491" s="22">
        <f t="shared" si="634"/>
        <v>768</v>
      </c>
      <c r="AA1491" s="20" t="s">
        <v>2195</v>
      </c>
      <c r="AB1491" s="22">
        <v>1</v>
      </c>
      <c r="AC1491" s="22"/>
      <c r="AD1491" s="22">
        <f>N1491</f>
        <v>768</v>
      </c>
      <c r="AE1491" s="22"/>
      <c r="AF1491" s="22">
        <f t="shared" si="613"/>
        <v>768</v>
      </c>
      <c r="AG1491" s="20"/>
      <c r="AH1491" s="22"/>
      <c r="AI1491" s="22"/>
      <c r="AJ1491" s="22">
        <f t="shared" si="652"/>
        <v>768</v>
      </c>
      <c r="AK1491" s="22">
        <f>IF(O1491="(传统)XDSL",VLOOKUP(S1491,[2]直销续费率明细!C:I,7,FALSE)*1,IF(O1491="GPON+XDSL",VLOOKUP(S1491,[2]直销续费率明细!C:I,7,FALSE)*1,VLOOKUP(S1491,[2]直销续费率明细!C:I,5,FALSE)*1))</f>
        <v>25</v>
      </c>
      <c r="AL1491" s="22" t="s">
        <v>1309</v>
      </c>
      <c r="AM1491" s="22"/>
      <c r="AN1491" s="22"/>
      <c r="AO1491" s="22" t="s">
        <v>2216</v>
      </c>
      <c r="AP1491" s="22" t="s">
        <v>1301</v>
      </c>
      <c r="AS1491" s="20">
        <f>IF(Y1491&gt;=10,VLOOKUP(U1491,[2]提成计算!B:T,19,FALSE),VLOOKUP(U1491,[2]提成计算!B:T,18,FALSE))</f>
        <v>0.06</v>
      </c>
      <c r="AT1491" s="20">
        <f t="shared" si="653"/>
        <v>46.08</v>
      </c>
      <c r="AU1491" s="20">
        <f t="shared" si="654"/>
        <v>25</v>
      </c>
    </row>
    <row r="1492" spans="1:47" x14ac:dyDescent="0.15">
      <c r="A1492" s="21" t="s">
        <v>1273</v>
      </c>
      <c r="B1492" s="20" t="s">
        <v>918</v>
      </c>
      <c r="C1492" s="20" t="s">
        <v>919</v>
      </c>
      <c r="D1492" s="20" t="s">
        <v>941</v>
      </c>
      <c r="E1492" s="20" t="s">
        <v>942</v>
      </c>
      <c r="F1492" s="20" t="s">
        <v>1250</v>
      </c>
      <c r="G1492" s="20" t="s">
        <v>2483</v>
      </c>
      <c r="H1492" s="20"/>
      <c r="I1492" s="20">
        <v>13450000481</v>
      </c>
      <c r="J1492" s="20" t="s">
        <v>924</v>
      </c>
      <c r="K1492" s="20" t="s">
        <v>209</v>
      </c>
      <c r="L1492" s="20" t="s">
        <v>1299</v>
      </c>
      <c r="M1492" s="20">
        <v>888</v>
      </c>
      <c r="N1492" s="20">
        <v>888</v>
      </c>
      <c r="O1492" s="20" t="s">
        <v>1334</v>
      </c>
      <c r="P1492" s="20" t="s">
        <v>50</v>
      </c>
      <c r="Q1492" s="28"/>
      <c r="R1492" s="21" t="s">
        <v>99</v>
      </c>
      <c r="S1492" s="25" t="s">
        <v>945</v>
      </c>
      <c r="T1492" s="21" t="s">
        <v>53</v>
      </c>
      <c r="U1492" s="21" t="s">
        <v>210</v>
      </c>
      <c r="V1492" s="46">
        <v>1</v>
      </c>
      <c r="W1492" s="26">
        <f t="shared" si="611"/>
        <v>1</v>
      </c>
      <c r="Y1492" s="21">
        <v>12</v>
      </c>
      <c r="Z1492" s="22">
        <f t="shared" si="634"/>
        <v>888</v>
      </c>
      <c r="AA1492" s="20" t="s">
        <v>2218</v>
      </c>
      <c r="AB1492" s="22"/>
      <c r="AC1492" s="22">
        <v>1</v>
      </c>
      <c r="AD1492" s="22"/>
      <c r="AE1492" s="22">
        <f t="shared" ref="AE1492:AE1493" si="655">N1492</f>
        <v>888</v>
      </c>
      <c r="AF1492" s="22">
        <f t="shared" si="613"/>
        <v>888</v>
      </c>
      <c r="AG1492" s="20"/>
      <c r="AH1492" s="22"/>
      <c r="AI1492" s="22"/>
      <c r="AJ1492" s="22">
        <f t="shared" si="652"/>
        <v>888</v>
      </c>
      <c r="AK1492" s="22">
        <f>IF(O1492="(传统)XDSL",VLOOKUP(S1492,[2]直销续费率明细!C:I,7,FALSE)*1,IF(O1492="GPON+XDSL",VLOOKUP(S1492,[2]直销续费率明细!C:I,7,FALSE)*1,VLOOKUP(S1492,[2]直销续费率明细!C:I,5,FALSE)*1))</f>
        <v>25</v>
      </c>
      <c r="AL1492" s="22" t="s">
        <v>1309</v>
      </c>
      <c r="AM1492" s="22"/>
      <c r="AN1492" s="22"/>
      <c r="AO1492" s="22" t="s">
        <v>2196</v>
      </c>
      <c r="AP1492" s="22" t="s">
        <v>1301</v>
      </c>
      <c r="AS1492" s="20">
        <f>IF(Y1492&gt;=10,VLOOKUP(U1492,[2]提成计算!B:T,19,FALSE),VLOOKUP(U1492,[2]提成计算!B:T,18,FALSE))</f>
        <v>0.1</v>
      </c>
      <c r="AT1492" s="20">
        <f t="shared" si="653"/>
        <v>88.800000000000011</v>
      </c>
      <c r="AU1492" s="20">
        <f t="shared" si="654"/>
        <v>25</v>
      </c>
    </row>
    <row r="1493" spans="1:47" x14ac:dyDescent="0.15">
      <c r="A1493" s="21" t="s">
        <v>1273</v>
      </c>
      <c r="B1493" s="20" t="s">
        <v>918</v>
      </c>
      <c r="C1493" s="20" t="s">
        <v>919</v>
      </c>
      <c r="D1493" s="20" t="s">
        <v>928</v>
      </c>
      <c r="E1493" s="20" t="s">
        <v>929</v>
      </c>
      <c r="F1493" s="20" t="s">
        <v>1250</v>
      </c>
      <c r="G1493" s="20" t="s">
        <v>2484</v>
      </c>
      <c r="H1493" s="20"/>
      <c r="I1493" s="20">
        <v>13544897754</v>
      </c>
      <c r="J1493" s="20" t="s">
        <v>924</v>
      </c>
      <c r="K1493" s="20" t="s">
        <v>1913</v>
      </c>
      <c r="L1493" s="20" t="s">
        <v>1299</v>
      </c>
      <c r="M1493" s="20">
        <v>888</v>
      </c>
      <c r="N1493" s="20">
        <v>888</v>
      </c>
      <c r="O1493" s="20" t="s">
        <v>927</v>
      </c>
      <c r="P1493" s="20" t="s">
        <v>50</v>
      </c>
      <c r="Q1493" s="28"/>
      <c r="R1493" s="21" t="s">
        <v>84</v>
      </c>
      <c r="S1493" s="25" t="s">
        <v>1443</v>
      </c>
      <c r="T1493" s="21" t="s">
        <v>53</v>
      </c>
      <c r="U1493" s="21" t="s">
        <v>1915</v>
      </c>
      <c r="V1493" s="46">
        <v>1</v>
      </c>
      <c r="W1493" s="26">
        <f t="shared" si="611"/>
        <v>1</v>
      </c>
      <c r="Y1493" s="21">
        <v>12</v>
      </c>
      <c r="Z1493" s="22">
        <f t="shared" si="634"/>
        <v>888</v>
      </c>
      <c r="AA1493" s="20" t="s">
        <v>2195</v>
      </c>
      <c r="AB1493" s="22"/>
      <c r="AC1493" s="22">
        <v>1</v>
      </c>
      <c r="AD1493" s="22"/>
      <c r="AE1493" s="22">
        <f t="shared" si="655"/>
        <v>888</v>
      </c>
      <c r="AF1493" s="22">
        <f t="shared" si="613"/>
        <v>888</v>
      </c>
      <c r="AG1493" s="20"/>
      <c r="AH1493" s="22"/>
      <c r="AI1493" s="22"/>
      <c r="AJ1493" s="22">
        <f t="shared" si="652"/>
        <v>888</v>
      </c>
      <c r="AK1493" s="22">
        <f>IF(O1493="(传统)XDSL",VLOOKUP(S1493,[2]直销续费率明细!C:I,7,FALSE)*1,IF(O1493="GPON+XDSL",VLOOKUP(S1493,[2]直销续费率明细!C:I,7,FALSE)*1,VLOOKUP(S1493,[2]直销续费率明细!C:I,5,FALSE)*1))</f>
        <v>0</v>
      </c>
      <c r="AL1493" s="22" t="s">
        <v>1309</v>
      </c>
      <c r="AM1493" s="22"/>
      <c r="AN1493" s="22"/>
      <c r="AO1493" s="22" t="s">
        <v>2196</v>
      </c>
      <c r="AP1493" s="22" t="s">
        <v>1301</v>
      </c>
      <c r="AS1493" s="20">
        <f>IF(Y1493&gt;=10,VLOOKUP(U1493,[2]提成计算!B:T,19,FALSE),VLOOKUP(U1493,[2]提成计算!B:T,18,FALSE))</f>
        <v>0.09</v>
      </c>
      <c r="AT1493" s="20">
        <f t="shared" si="653"/>
        <v>79.92</v>
      </c>
      <c r="AU1493" s="20">
        <f t="shared" si="654"/>
        <v>0</v>
      </c>
    </row>
    <row r="1494" spans="1:47" x14ac:dyDescent="0.15">
      <c r="A1494" s="21" t="s">
        <v>1273</v>
      </c>
      <c r="B1494" s="20" t="s">
        <v>918</v>
      </c>
      <c r="C1494" s="20" t="s">
        <v>919</v>
      </c>
      <c r="D1494" s="20" t="s">
        <v>920</v>
      </c>
      <c r="E1494" s="20" t="s">
        <v>965</v>
      </c>
      <c r="F1494" s="20" t="s">
        <v>1250</v>
      </c>
      <c r="G1494" s="20" t="s">
        <v>2485</v>
      </c>
      <c r="H1494" s="20"/>
      <c r="I1494" s="20">
        <v>15876448889</v>
      </c>
      <c r="J1494" s="20" t="s">
        <v>924</v>
      </c>
      <c r="K1494" s="20" t="s">
        <v>443</v>
      </c>
      <c r="L1494" s="20" t="s">
        <v>1918</v>
      </c>
      <c r="M1494" s="20">
        <v>680</v>
      </c>
      <c r="N1494" s="20">
        <v>680</v>
      </c>
      <c r="O1494" s="20" t="s">
        <v>927</v>
      </c>
      <c r="P1494" s="20" t="s">
        <v>50</v>
      </c>
      <c r="Q1494" s="28"/>
      <c r="R1494" s="21" t="s">
        <v>161</v>
      </c>
      <c r="S1494" s="25" t="s">
        <v>2239</v>
      </c>
      <c r="T1494" s="21" t="s">
        <v>53</v>
      </c>
      <c r="U1494" s="21" t="s">
        <v>444</v>
      </c>
      <c r="V1494" s="46">
        <v>1</v>
      </c>
      <c r="W1494" s="26">
        <f t="shared" si="611"/>
        <v>1</v>
      </c>
      <c r="Y1494" s="21">
        <v>4</v>
      </c>
      <c r="Z1494" s="22">
        <f t="shared" si="634"/>
        <v>680</v>
      </c>
      <c r="AA1494" s="20" t="s">
        <v>2195</v>
      </c>
      <c r="AB1494" s="22">
        <v>1</v>
      </c>
      <c r="AC1494" s="22"/>
      <c r="AD1494" s="22">
        <f t="shared" ref="AD1494:AD1495" si="656">N1494</f>
        <v>680</v>
      </c>
      <c r="AE1494" s="22"/>
      <c r="AF1494" s="22">
        <f t="shared" si="613"/>
        <v>680</v>
      </c>
      <c r="AG1494" s="20"/>
      <c r="AH1494" s="22"/>
      <c r="AI1494" s="22"/>
      <c r="AJ1494" s="22">
        <f t="shared" si="652"/>
        <v>680</v>
      </c>
      <c r="AK1494" s="22">
        <f>IF(O1494="(传统)XDSL",VLOOKUP(S1494,[2]直销续费率明细!C:I,7,FALSE)*1,IF(O1494="GPON+XDSL",VLOOKUP(S1494,[2]直销续费率明细!C:I,7,FALSE)*1,VLOOKUP(S1494,[2]直销续费率明细!C:I,5,FALSE)*1))</f>
        <v>-40</v>
      </c>
      <c r="AL1494" s="22" t="s">
        <v>1300</v>
      </c>
      <c r="AM1494" s="22"/>
      <c r="AN1494" s="22"/>
      <c r="AO1494" s="22" t="s">
        <v>2196</v>
      </c>
      <c r="AP1494" s="22" t="s">
        <v>2202</v>
      </c>
      <c r="AS1494" s="20">
        <f>IF(Y1494&gt;=10,VLOOKUP(U1494,[2]提成计算!B:T,19,FALSE),VLOOKUP(U1494,[2]提成计算!B:T,18,FALSE))</f>
        <v>7.0000000000000007E-2</v>
      </c>
      <c r="AT1494" s="20">
        <f t="shared" si="653"/>
        <v>47.6</v>
      </c>
      <c r="AU1494" s="20">
        <f t="shared" si="654"/>
        <v>-40</v>
      </c>
    </row>
    <row r="1495" spans="1:47" x14ac:dyDescent="0.15">
      <c r="A1495" s="21" t="s">
        <v>1273</v>
      </c>
      <c r="B1495" s="20" t="s">
        <v>918</v>
      </c>
      <c r="C1495" s="20" t="s">
        <v>919</v>
      </c>
      <c r="D1495" s="20" t="s">
        <v>941</v>
      </c>
      <c r="E1495" s="20" t="s">
        <v>1487</v>
      </c>
      <c r="F1495" s="20" t="s">
        <v>1250</v>
      </c>
      <c r="G1495" s="20" t="s">
        <v>2486</v>
      </c>
      <c r="H1495" s="20"/>
      <c r="I1495" s="20">
        <v>13711968786</v>
      </c>
      <c r="J1495" s="20" t="s">
        <v>924</v>
      </c>
      <c r="K1495" s="20" t="s">
        <v>1902</v>
      </c>
      <c r="L1495" s="20" t="s">
        <v>1918</v>
      </c>
      <c r="M1495" s="20">
        <v>680</v>
      </c>
      <c r="N1495" s="20">
        <v>680</v>
      </c>
      <c r="O1495" s="20" t="s">
        <v>1262</v>
      </c>
      <c r="P1495" s="20" t="s">
        <v>50</v>
      </c>
      <c r="Q1495" s="28"/>
      <c r="R1495" s="21" t="s">
        <v>99</v>
      </c>
      <c r="S1495" s="25" t="s">
        <v>1341</v>
      </c>
      <c r="T1495" s="21" t="s">
        <v>53</v>
      </c>
      <c r="U1495" s="21" t="s">
        <v>1903</v>
      </c>
      <c r="V1495" s="46">
        <v>1</v>
      </c>
      <c r="W1495" s="26">
        <f t="shared" si="611"/>
        <v>1</v>
      </c>
      <c r="Y1495" s="21">
        <v>4</v>
      </c>
      <c r="Z1495" s="22">
        <f t="shared" si="634"/>
        <v>680</v>
      </c>
      <c r="AA1495" s="20" t="s">
        <v>2195</v>
      </c>
      <c r="AB1495" s="22">
        <v>1</v>
      </c>
      <c r="AC1495" s="22"/>
      <c r="AD1495" s="22">
        <f t="shared" si="656"/>
        <v>680</v>
      </c>
      <c r="AE1495" s="22"/>
      <c r="AF1495" s="22">
        <f t="shared" si="613"/>
        <v>680</v>
      </c>
      <c r="AG1495" s="20"/>
      <c r="AH1495" s="22"/>
      <c r="AI1495" s="22"/>
      <c r="AJ1495" s="22">
        <f t="shared" si="652"/>
        <v>680</v>
      </c>
      <c r="AK1495" s="22">
        <f>IF(O1495="(传统)XDSL",VLOOKUP(S1495,[2]直销续费率明细!C:I,7,FALSE)*1,IF(O1495="GPON+XDSL",VLOOKUP(S1495,[2]直销续费率明细!C:I,7,FALSE)*1,VLOOKUP(S1495,[2]直销续费率明细!C:I,5,FALSE)*1))</f>
        <v>25</v>
      </c>
      <c r="AL1495" s="22" t="s">
        <v>1309</v>
      </c>
      <c r="AM1495" s="22"/>
      <c r="AN1495" s="22"/>
      <c r="AO1495" s="22" t="s">
        <v>2196</v>
      </c>
      <c r="AP1495" s="22" t="s">
        <v>2202</v>
      </c>
      <c r="AS1495" s="20">
        <f>IF(Y1495&gt;=10,VLOOKUP(U1495,[2]提成计算!B:T,19,FALSE),VLOOKUP(U1495,[2]提成计算!B:T,18,FALSE))</f>
        <v>0.06</v>
      </c>
      <c r="AT1495" s="20">
        <f t="shared" si="653"/>
        <v>40.799999999999997</v>
      </c>
      <c r="AU1495" s="20">
        <f t="shared" si="654"/>
        <v>25</v>
      </c>
    </row>
    <row r="1496" spans="1:47" x14ac:dyDescent="0.15">
      <c r="A1496" s="21" t="s">
        <v>1273</v>
      </c>
      <c r="B1496" s="20" t="s">
        <v>918</v>
      </c>
      <c r="C1496" s="20" t="s">
        <v>919</v>
      </c>
      <c r="D1496" s="20" t="s">
        <v>928</v>
      </c>
      <c r="E1496" s="20" t="s">
        <v>2284</v>
      </c>
      <c r="F1496" s="20" t="s">
        <v>1250</v>
      </c>
      <c r="G1496" s="20" t="s">
        <v>2487</v>
      </c>
      <c r="H1496" s="20"/>
      <c r="I1496" s="20">
        <v>13416927690</v>
      </c>
      <c r="J1496" s="20" t="s">
        <v>924</v>
      </c>
      <c r="K1496" s="20" t="s">
        <v>1913</v>
      </c>
      <c r="L1496" s="20" t="s">
        <v>1299</v>
      </c>
      <c r="M1496" s="20">
        <v>888</v>
      </c>
      <c r="N1496" s="20">
        <v>888</v>
      </c>
      <c r="O1496" s="20" t="s">
        <v>927</v>
      </c>
      <c r="P1496" s="20" t="s">
        <v>50</v>
      </c>
      <c r="Q1496" s="28"/>
      <c r="R1496" s="21" t="s">
        <v>84</v>
      </c>
      <c r="S1496" s="25" t="s">
        <v>1443</v>
      </c>
      <c r="T1496" s="21" t="s">
        <v>53</v>
      </c>
      <c r="U1496" s="21" t="s">
        <v>1915</v>
      </c>
      <c r="V1496" s="46">
        <v>1</v>
      </c>
      <c r="W1496" s="26">
        <f t="shared" si="611"/>
        <v>1</v>
      </c>
      <c r="Y1496" s="21">
        <v>12</v>
      </c>
      <c r="Z1496" s="22">
        <f t="shared" si="634"/>
        <v>888</v>
      </c>
      <c r="AA1496" s="20" t="s">
        <v>2195</v>
      </c>
      <c r="AB1496" s="22"/>
      <c r="AC1496" s="22">
        <v>1</v>
      </c>
      <c r="AD1496" s="22"/>
      <c r="AE1496" s="22">
        <f>N1496</f>
        <v>888</v>
      </c>
      <c r="AF1496" s="22">
        <f t="shared" si="613"/>
        <v>888</v>
      </c>
      <c r="AG1496" s="20"/>
      <c r="AH1496" s="22"/>
      <c r="AI1496" s="22"/>
      <c r="AJ1496" s="22">
        <f t="shared" si="652"/>
        <v>888</v>
      </c>
      <c r="AK1496" s="22">
        <f>IF(O1496="(传统)XDSL",VLOOKUP(S1496,[2]直销续费率明细!C:I,7,FALSE)*1,IF(O1496="GPON+XDSL",VLOOKUP(S1496,[2]直销续费率明细!C:I,7,FALSE)*1,VLOOKUP(S1496,[2]直销续费率明细!C:I,5,FALSE)*1))</f>
        <v>0</v>
      </c>
      <c r="AL1496" s="22" t="s">
        <v>1309</v>
      </c>
      <c r="AM1496" s="22"/>
      <c r="AN1496" s="22"/>
      <c r="AO1496" s="22" t="s">
        <v>2196</v>
      </c>
      <c r="AP1496" s="22" t="s">
        <v>1301</v>
      </c>
      <c r="AS1496" s="20">
        <f>IF(Y1496&gt;=10,VLOOKUP(U1496,[2]提成计算!B:T,19,FALSE),VLOOKUP(U1496,[2]提成计算!B:T,18,FALSE))</f>
        <v>0.09</v>
      </c>
      <c r="AT1496" s="20">
        <f t="shared" si="653"/>
        <v>79.92</v>
      </c>
      <c r="AU1496" s="20">
        <f t="shared" si="654"/>
        <v>0</v>
      </c>
    </row>
    <row r="1497" spans="1:47" x14ac:dyDescent="0.15">
      <c r="A1497" s="21" t="s">
        <v>1273</v>
      </c>
      <c r="B1497" s="20" t="s">
        <v>918</v>
      </c>
      <c r="C1497" s="20" t="s">
        <v>919</v>
      </c>
      <c r="D1497" s="20" t="s">
        <v>920</v>
      </c>
      <c r="E1497" s="20" t="s">
        <v>1923</v>
      </c>
      <c r="F1497" s="20" t="s">
        <v>1250</v>
      </c>
      <c r="G1497" s="20" t="s">
        <v>2488</v>
      </c>
      <c r="H1497" s="20"/>
      <c r="I1497" s="20">
        <v>13903037099</v>
      </c>
      <c r="J1497" s="20" t="s">
        <v>924</v>
      </c>
      <c r="K1497" s="20" t="s">
        <v>443</v>
      </c>
      <c r="L1497" s="20" t="s">
        <v>1918</v>
      </c>
      <c r="M1497" s="20">
        <v>680</v>
      </c>
      <c r="N1497" s="20">
        <v>680</v>
      </c>
      <c r="O1497" s="20" t="s">
        <v>927</v>
      </c>
      <c r="P1497" s="20" t="s">
        <v>50</v>
      </c>
      <c r="Q1497" s="28"/>
      <c r="R1497" s="21" t="s">
        <v>161</v>
      </c>
      <c r="S1497" s="25" t="s">
        <v>2489</v>
      </c>
      <c r="T1497" s="21" t="s">
        <v>53</v>
      </c>
      <c r="U1497" s="21" t="s">
        <v>444</v>
      </c>
      <c r="V1497" s="46">
        <v>1</v>
      </c>
      <c r="W1497" s="26">
        <f t="shared" si="611"/>
        <v>1</v>
      </c>
      <c r="Y1497" s="21">
        <v>4</v>
      </c>
      <c r="Z1497" s="22">
        <f t="shared" si="634"/>
        <v>680</v>
      </c>
      <c r="AA1497" s="20" t="s">
        <v>2195</v>
      </c>
      <c r="AB1497" s="22">
        <v>1</v>
      </c>
      <c r="AC1497" s="22"/>
      <c r="AD1497" s="22">
        <f>N1497</f>
        <v>680</v>
      </c>
      <c r="AE1497" s="22"/>
      <c r="AF1497" s="22">
        <f t="shared" si="613"/>
        <v>680</v>
      </c>
      <c r="AG1497" s="20"/>
      <c r="AH1497" s="22"/>
      <c r="AI1497" s="22"/>
      <c r="AJ1497" s="22">
        <f t="shared" si="652"/>
        <v>680</v>
      </c>
      <c r="AK1497" s="22">
        <f>IF(O1497="(传统)XDSL",VLOOKUP(S1497,[2]直销续费率明细!C:I,7,FALSE)*1,IF(O1497="GPON+XDSL",VLOOKUP(S1497,[2]直销续费率明细!C:I,7,FALSE)*1,VLOOKUP(S1497,[2]直销续费率明细!C:I,5,FALSE)*1))</f>
        <v>0</v>
      </c>
      <c r="AL1497" s="22" t="s">
        <v>1309</v>
      </c>
      <c r="AM1497" s="22"/>
      <c r="AN1497" s="22"/>
      <c r="AO1497" s="22" t="s">
        <v>2196</v>
      </c>
      <c r="AP1497" s="22" t="s">
        <v>2202</v>
      </c>
      <c r="AS1497" s="20">
        <f>IF(Y1497&gt;=10,VLOOKUP(U1497,[2]提成计算!B:T,19,FALSE),VLOOKUP(U1497,[2]提成计算!B:T,18,FALSE))</f>
        <v>7.0000000000000007E-2</v>
      </c>
      <c r="AT1497" s="20">
        <f t="shared" si="653"/>
        <v>47.6</v>
      </c>
      <c r="AU1497" s="20">
        <f t="shared" si="654"/>
        <v>0</v>
      </c>
    </row>
    <row r="1498" spans="1:47" x14ac:dyDescent="0.15">
      <c r="A1498" s="21" t="s">
        <v>1273</v>
      </c>
      <c r="B1498" s="20" t="s">
        <v>918</v>
      </c>
      <c r="C1498" s="20" t="s">
        <v>919</v>
      </c>
      <c r="D1498" s="20" t="s">
        <v>920</v>
      </c>
      <c r="E1498" s="20" t="s">
        <v>979</v>
      </c>
      <c r="F1498" s="20" t="s">
        <v>1250</v>
      </c>
      <c r="G1498" s="20" t="s">
        <v>2490</v>
      </c>
      <c r="H1498" s="20"/>
      <c r="I1498" s="20">
        <v>13688299830</v>
      </c>
      <c r="J1498" s="20" t="s">
        <v>1268</v>
      </c>
      <c r="K1498" s="20" t="s">
        <v>2044</v>
      </c>
      <c r="L1498" s="20" t="s">
        <v>1358</v>
      </c>
      <c r="M1498" s="20">
        <v>1088</v>
      </c>
      <c r="N1498" s="20">
        <v>1088</v>
      </c>
      <c r="O1498" s="20" t="s">
        <v>927</v>
      </c>
      <c r="P1498" s="20" t="s">
        <v>50</v>
      </c>
      <c r="Q1498" s="28"/>
      <c r="R1498" s="21" t="s">
        <v>161</v>
      </c>
      <c r="S1498" s="21"/>
      <c r="T1498" s="21" t="s">
        <v>53</v>
      </c>
      <c r="U1498" s="21" t="s">
        <v>162</v>
      </c>
      <c r="V1498" s="46">
        <v>1</v>
      </c>
      <c r="W1498" s="26">
        <f t="shared" si="611"/>
        <v>1</v>
      </c>
      <c r="X1498" s="26">
        <f t="shared" si="627"/>
        <v>1</v>
      </c>
      <c r="Y1498" s="21">
        <v>10</v>
      </c>
      <c r="Z1498" s="22">
        <f t="shared" si="634"/>
        <v>1088</v>
      </c>
      <c r="AA1498" s="20" t="s">
        <v>2195</v>
      </c>
      <c r="AB1498" s="22"/>
      <c r="AC1498" s="22">
        <v>1</v>
      </c>
      <c r="AD1498" s="22"/>
      <c r="AE1498" s="22">
        <f t="shared" ref="AE1498:AE1499" si="657">N1498</f>
        <v>1088</v>
      </c>
      <c r="AF1498" s="22">
        <f t="shared" si="613"/>
        <v>1088</v>
      </c>
      <c r="AG1498" s="20">
        <f t="shared" ref="AG1498:AG1499" si="658">N1498</f>
        <v>1088</v>
      </c>
      <c r="AH1498" s="20" t="str">
        <f>VLOOKUP(U1498,[1]提成计算!B:I,8,FALSE)</f>
        <v>否</v>
      </c>
      <c r="AI1498" s="20"/>
      <c r="AJ1498" s="22"/>
      <c r="AK1498" s="22"/>
      <c r="AM1498" s="22"/>
      <c r="AN1498" s="22"/>
      <c r="AO1498" s="22" t="s">
        <v>2196</v>
      </c>
      <c r="AP1498" s="22" t="s">
        <v>1301</v>
      </c>
      <c r="AS1498" s="20"/>
      <c r="AT1498" s="20"/>
      <c r="AU1498" s="20"/>
    </row>
    <row r="1499" spans="1:47" x14ac:dyDescent="0.15">
      <c r="A1499" s="21" t="s">
        <v>1273</v>
      </c>
      <c r="B1499" s="20" t="s">
        <v>918</v>
      </c>
      <c r="C1499" s="20" t="s">
        <v>919</v>
      </c>
      <c r="D1499" s="20" t="s">
        <v>941</v>
      </c>
      <c r="E1499" s="20" t="s">
        <v>2117</v>
      </c>
      <c r="F1499" s="20" t="s">
        <v>1250</v>
      </c>
      <c r="G1499" s="20" t="s">
        <v>2491</v>
      </c>
      <c r="H1499" s="20"/>
      <c r="I1499" s="20">
        <v>13543751256</v>
      </c>
      <c r="J1499" s="20" t="s">
        <v>2340</v>
      </c>
      <c r="K1499" s="20" t="s">
        <v>493</v>
      </c>
      <c r="L1499" s="20" t="s">
        <v>1358</v>
      </c>
      <c r="M1499" s="20">
        <v>1088</v>
      </c>
      <c r="N1499" s="20">
        <v>1088</v>
      </c>
      <c r="O1499" s="20" t="s">
        <v>927</v>
      </c>
      <c r="P1499" s="20" t="s">
        <v>50</v>
      </c>
      <c r="Q1499" s="28"/>
      <c r="R1499" s="21" t="s">
        <v>99</v>
      </c>
      <c r="S1499" s="21" t="s">
        <v>945</v>
      </c>
      <c r="T1499" s="21" t="s">
        <v>2198</v>
      </c>
      <c r="U1499" s="21" t="s">
        <v>495</v>
      </c>
      <c r="V1499" s="46">
        <v>1</v>
      </c>
      <c r="W1499" s="26">
        <f t="shared" si="611"/>
        <v>1</v>
      </c>
      <c r="X1499" s="26">
        <f t="shared" si="627"/>
        <v>1</v>
      </c>
      <c r="Y1499" s="21">
        <v>10</v>
      </c>
      <c r="Z1499" s="22">
        <f t="shared" si="634"/>
        <v>1088</v>
      </c>
      <c r="AA1499" s="20" t="s">
        <v>2195</v>
      </c>
      <c r="AB1499" s="22"/>
      <c r="AC1499" s="22">
        <v>1</v>
      </c>
      <c r="AD1499" s="22"/>
      <c r="AE1499" s="22">
        <f t="shared" si="657"/>
        <v>1088</v>
      </c>
      <c r="AF1499" s="22">
        <f t="shared" si="613"/>
        <v>1088</v>
      </c>
      <c r="AG1499" s="20">
        <f t="shared" si="658"/>
        <v>1088</v>
      </c>
      <c r="AH1499" s="20" t="str">
        <f>VLOOKUP(U1499,[1]提成计算!B:I,8,FALSE)</f>
        <v>否</v>
      </c>
      <c r="AI1499" s="20"/>
      <c r="AJ1499" s="22"/>
      <c r="AK1499" s="22"/>
      <c r="AL1499" s="22" t="s">
        <v>1871</v>
      </c>
      <c r="AM1499" s="22"/>
      <c r="AN1499" s="22"/>
      <c r="AO1499" s="22" t="s">
        <v>2196</v>
      </c>
      <c r="AP1499" s="22" t="s">
        <v>1301</v>
      </c>
      <c r="AS1499" s="20">
        <f>IF(Y1499&gt;=10,VLOOKUP(U1499,[2]提成计算!B:T,19,FALSE),VLOOKUP(U1499,[2]提成计算!B:T,18,FALSE))</f>
        <v>0.09</v>
      </c>
      <c r="AT1499" s="20">
        <f t="shared" ref="AT1499:AT1534" si="659">IF(AD1499*AS1499&gt;0,AD1499*AS1499,AE1499*AS1499)</f>
        <v>97.92</v>
      </c>
      <c r="AU1499" s="20">
        <f t="shared" ref="AU1499:AU1534" si="660">IF(AND(AK1499&lt;0,AK1499+AT1499&lt;0),AT1499,AK1499)</f>
        <v>0</v>
      </c>
    </row>
    <row r="1500" spans="1:47" x14ac:dyDescent="0.15">
      <c r="A1500" s="21" t="s">
        <v>1273</v>
      </c>
      <c r="B1500" s="20" t="s">
        <v>918</v>
      </c>
      <c r="C1500" s="20" t="s">
        <v>919</v>
      </c>
      <c r="D1500" s="20" t="s">
        <v>941</v>
      </c>
      <c r="E1500" s="20" t="s">
        <v>1927</v>
      </c>
      <c r="F1500" s="20" t="s">
        <v>1250</v>
      </c>
      <c r="G1500" s="20" t="s">
        <v>2492</v>
      </c>
      <c r="H1500" s="20"/>
      <c r="I1500" s="20">
        <v>13713260967</v>
      </c>
      <c r="J1500" s="20" t="s">
        <v>924</v>
      </c>
      <c r="K1500" s="20" t="s">
        <v>98</v>
      </c>
      <c r="L1500" s="20" t="s">
        <v>1918</v>
      </c>
      <c r="M1500" s="20">
        <v>680</v>
      </c>
      <c r="N1500" s="20">
        <v>680</v>
      </c>
      <c r="O1500" s="20" t="s">
        <v>1262</v>
      </c>
      <c r="P1500" s="20" t="s">
        <v>50</v>
      </c>
      <c r="Q1500" s="28"/>
      <c r="R1500" s="21" t="s">
        <v>99</v>
      </c>
      <c r="S1500" s="25" t="s">
        <v>945</v>
      </c>
      <c r="T1500" s="21" t="s">
        <v>53</v>
      </c>
      <c r="U1500" s="21" t="s">
        <v>100</v>
      </c>
      <c r="V1500" s="46">
        <v>1</v>
      </c>
      <c r="W1500" s="26">
        <f t="shared" si="611"/>
        <v>1</v>
      </c>
      <c r="Y1500" s="21">
        <v>4</v>
      </c>
      <c r="Z1500" s="22">
        <f t="shared" si="634"/>
        <v>680</v>
      </c>
      <c r="AA1500" s="20" t="s">
        <v>2195</v>
      </c>
      <c r="AB1500" s="22">
        <v>1</v>
      </c>
      <c r="AC1500" s="22"/>
      <c r="AD1500" s="22">
        <f>N1500</f>
        <v>680</v>
      </c>
      <c r="AE1500" s="22"/>
      <c r="AF1500" s="22">
        <f t="shared" si="613"/>
        <v>680</v>
      </c>
      <c r="AG1500" s="20"/>
      <c r="AH1500" s="22"/>
      <c r="AI1500" s="22"/>
      <c r="AJ1500" s="22">
        <f t="shared" ref="AJ1500:AJ1501" si="661">N1500</f>
        <v>680</v>
      </c>
      <c r="AK1500" s="22">
        <f>IF(O1500="(传统)XDSL",VLOOKUP(S1500,[2]直销续费率明细!C:I,7,FALSE)*1,IF(O1500="GPON+XDSL",VLOOKUP(S1500,[2]直销续费率明细!C:I,7,FALSE)*1,VLOOKUP(S1500,[2]直销续费率明细!C:I,5,FALSE)*1))</f>
        <v>25</v>
      </c>
      <c r="AL1500" s="22" t="s">
        <v>1300</v>
      </c>
      <c r="AM1500" s="22"/>
      <c r="AN1500" s="22"/>
      <c r="AO1500" s="22" t="s">
        <v>2196</v>
      </c>
      <c r="AP1500" s="22" t="s">
        <v>2202</v>
      </c>
      <c r="AS1500" s="20">
        <f>IF(Y1500&gt;=10,VLOOKUP(U1500,[2]提成计算!B:T,19,FALSE),VLOOKUP(U1500,[2]提成计算!B:T,18,FALSE))</f>
        <v>0.06</v>
      </c>
      <c r="AT1500" s="20">
        <f t="shared" si="659"/>
        <v>40.799999999999997</v>
      </c>
      <c r="AU1500" s="20">
        <f t="shared" ref="AU1500:AU1501" si="662">IF(AND(AK1500&lt;0,AK1500+AT1500&lt;0),-AT1500,AK1500)</f>
        <v>25</v>
      </c>
    </row>
    <row r="1501" spans="1:47" x14ac:dyDescent="0.15">
      <c r="A1501" s="21" t="s">
        <v>1273</v>
      </c>
      <c r="B1501" s="20" t="s">
        <v>918</v>
      </c>
      <c r="C1501" s="20" t="s">
        <v>919</v>
      </c>
      <c r="D1501" s="20" t="s">
        <v>928</v>
      </c>
      <c r="E1501" s="20" t="s">
        <v>952</v>
      </c>
      <c r="F1501" s="20" t="s">
        <v>1250</v>
      </c>
      <c r="G1501" s="20" t="s">
        <v>2493</v>
      </c>
      <c r="H1501" s="20"/>
      <c r="I1501" s="20">
        <v>13414237675</v>
      </c>
      <c r="J1501" s="20" t="s">
        <v>924</v>
      </c>
      <c r="K1501" s="20" t="s">
        <v>1979</v>
      </c>
      <c r="L1501" s="20" t="s">
        <v>1299</v>
      </c>
      <c r="M1501" s="20">
        <v>888</v>
      </c>
      <c r="N1501" s="20">
        <v>888</v>
      </c>
      <c r="O1501" s="20" t="s">
        <v>927</v>
      </c>
      <c r="P1501" s="20" t="s">
        <v>50</v>
      </c>
      <c r="Q1501" s="28"/>
      <c r="R1501" s="21" t="s">
        <v>84</v>
      </c>
      <c r="S1501" s="25" t="s">
        <v>956</v>
      </c>
      <c r="T1501" s="21" t="s">
        <v>53</v>
      </c>
      <c r="U1501" s="21" t="s">
        <v>1292</v>
      </c>
      <c r="V1501" s="46">
        <v>1</v>
      </c>
      <c r="W1501" s="26">
        <f t="shared" si="611"/>
        <v>1</v>
      </c>
      <c r="Y1501" s="21">
        <v>12</v>
      </c>
      <c r="Z1501" s="22">
        <f t="shared" si="634"/>
        <v>888</v>
      </c>
      <c r="AA1501" s="20" t="s">
        <v>2195</v>
      </c>
      <c r="AB1501" s="22"/>
      <c r="AC1501" s="22">
        <v>1</v>
      </c>
      <c r="AD1501" s="22"/>
      <c r="AE1501" s="22">
        <f>N1501</f>
        <v>888</v>
      </c>
      <c r="AF1501" s="22">
        <f t="shared" si="613"/>
        <v>888</v>
      </c>
      <c r="AG1501" s="20"/>
      <c r="AH1501" s="22"/>
      <c r="AI1501" s="22"/>
      <c r="AJ1501" s="22">
        <f t="shared" si="661"/>
        <v>888</v>
      </c>
      <c r="AK1501" s="22">
        <f>IF(O1501="(传统)XDSL",VLOOKUP(S1501,[2]直销续费率明细!C:I,7,FALSE)*1,IF(O1501="GPON+XDSL",VLOOKUP(S1501,[2]直销续费率明细!C:I,7,FALSE)*1,VLOOKUP(S1501,[2]直销续费率明细!C:I,5,FALSE)*1))</f>
        <v>25</v>
      </c>
      <c r="AL1501" s="22" t="s">
        <v>1309</v>
      </c>
      <c r="AM1501" s="22"/>
      <c r="AN1501" s="22"/>
      <c r="AO1501" s="22" t="s">
        <v>2196</v>
      </c>
      <c r="AP1501" s="22" t="s">
        <v>1301</v>
      </c>
      <c r="AS1501" s="20">
        <f>IF(Y1501&gt;=10,VLOOKUP(U1501,[2]提成计算!B:T,19,FALSE),VLOOKUP(U1501,[2]提成计算!B:T,18,FALSE))</f>
        <v>0.09</v>
      </c>
      <c r="AT1501" s="20">
        <f t="shared" si="659"/>
        <v>79.92</v>
      </c>
      <c r="AU1501" s="20">
        <f t="shared" si="662"/>
        <v>25</v>
      </c>
    </row>
    <row r="1502" spans="1:47" x14ac:dyDescent="0.15">
      <c r="A1502" s="21" t="s">
        <v>1273</v>
      </c>
      <c r="B1502" s="20" t="s">
        <v>918</v>
      </c>
      <c r="C1502" s="20" t="s">
        <v>919</v>
      </c>
      <c r="D1502" s="20" t="s">
        <v>920</v>
      </c>
      <c r="E1502" s="20" t="s">
        <v>965</v>
      </c>
      <c r="F1502" s="20" t="s">
        <v>1250</v>
      </c>
      <c r="G1502" s="20" t="s">
        <v>2494</v>
      </c>
      <c r="H1502" s="20"/>
      <c r="I1502" s="20">
        <v>13763118637</v>
      </c>
      <c r="J1502" s="20" t="s">
        <v>2340</v>
      </c>
      <c r="K1502" s="20" t="s">
        <v>741</v>
      </c>
      <c r="L1502" s="20" t="s">
        <v>2144</v>
      </c>
      <c r="M1502" s="20">
        <v>730</v>
      </c>
      <c r="N1502" s="20">
        <v>730</v>
      </c>
      <c r="O1502" s="20" t="s">
        <v>1262</v>
      </c>
      <c r="P1502" s="20" t="s">
        <v>50</v>
      </c>
      <c r="Q1502" s="28" t="s">
        <v>2340</v>
      </c>
      <c r="R1502" s="21" t="s">
        <v>161</v>
      </c>
      <c r="S1502" s="21"/>
      <c r="T1502" s="21" t="s">
        <v>53</v>
      </c>
      <c r="U1502" s="21" t="s">
        <v>742</v>
      </c>
      <c r="V1502" s="46">
        <v>1</v>
      </c>
      <c r="W1502" s="26">
        <f t="shared" si="611"/>
        <v>1</v>
      </c>
      <c r="X1502" s="26">
        <f t="shared" si="627"/>
        <v>1</v>
      </c>
      <c r="Y1502" s="21">
        <v>4</v>
      </c>
      <c r="Z1502" s="22">
        <f t="shared" si="634"/>
        <v>730</v>
      </c>
      <c r="AA1502" s="20" t="s">
        <v>2195</v>
      </c>
      <c r="AB1502" s="22">
        <v>1</v>
      </c>
      <c r="AC1502" s="22"/>
      <c r="AD1502" s="22">
        <f>N1502</f>
        <v>730</v>
      </c>
      <c r="AE1502" s="22"/>
      <c r="AF1502" s="22">
        <f t="shared" si="613"/>
        <v>730</v>
      </c>
      <c r="AG1502" s="20">
        <f t="shared" ref="AG1502:AG1503" si="663">N1502</f>
        <v>730</v>
      </c>
      <c r="AH1502" s="20" t="str">
        <f>VLOOKUP(U1502,[1]提成计算!B:I,8,FALSE)</f>
        <v xml:space="preserve"> </v>
      </c>
      <c r="AI1502" s="20"/>
      <c r="AJ1502" s="22"/>
      <c r="AK1502" s="22"/>
      <c r="AM1502" s="22"/>
      <c r="AN1502" s="22"/>
      <c r="AO1502" s="22" t="s">
        <v>2196</v>
      </c>
      <c r="AP1502" s="22" t="s">
        <v>1301</v>
      </c>
      <c r="AS1502" s="20"/>
      <c r="AT1502" s="20"/>
      <c r="AU1502" s="20"/>
    </row>
    <row r="1503" spans="1:47" x14ac:dyDescent="0.15">
      <c r="A1503" s="21" t="s">
        <v>1273</v>
      </c>
      <c r="B1503" s="20" t="s">
        <v>918</v>
      </c>
      <c r="C1503" s="20" t="s">
        <v>919</v>
      </c>
      <c r="D1503" s="20" t="s">
        <v>941</v>
      </c>
      <c r="E1503" s="20" t="s">
        <v>2117</v>
      </c>
      <c r="F1503" s="20" t="s">
        <v>1250</v>
      </c>
      <c r="G1503" s="20" t="s">
        <v>2495</v>
      </c>
      <c r="H1503" s="20"/>
      <c r="I1503" s="20">
        <v>13802399420</v>
      </c>
      <c r="J1503" s="20" t="s">
        <v>2340</v>
      </c>
      <c r="K1503" s="20" t="s">
        <v>166</v>
      </c>
      <c r="L1503" s="20" t="s">
        <v>1358</v>
      </c>
      <c r="M1503" s="20">
        <v>1088</v>
      </c>
      <c r="N1503" s="20">
        <v>1088</v>
      </c>
      <c r="O1503" s="20" t="s">
        <v>927</v>
      </c>
      <c r="P1503" s="20" t="s">
        <v>50</v>
      </c>
      <c r="Q1503" s="28"/>
      <c r="R1503" s="21" t="s">
        <v>99</v>
      </c>
      <c r="S1503" s="21"/>
      <c r="T1503" s="21" t="s">
        <v>2204</v>
      </c>
      <c r="U1503" s="21"/>
      <c r="V1503" s="46">
        <v>1</v>
      </c>
      <c r="W1503" s="26">
        <f t="shared" si="611"/>
        <v>1</v>
      </c>
      <c r="X1503" s="26">
        <f t="shared" si="627"/>
        <v>1</v>
      </c>
      <c r="Y1503" s="21">
        <v>10</v>
      </c>
      <c r="Z1503" s="22">
        <f t="shared" si="634"/>
        <v>1088</v>
      </c>
      <c r="AA1503" s="20" t="s">
        <v>2195</v>
      </c>
      <c r="AB1503" s="22"/>
      <c r="AC1503" s="22">
        <v>1</v>
      </c>
      <c r="AD1503" s="22"/>
      <c r="AE1503" s="22">
        <f t="shared" ref="AE1503:AE1507" si="664">N1503</f>
        <v>1088</v>
      </c>
      <c r="AF1503" s="22">
        <f t="shared" si="613"/>
        <v>1088</v>
      </c>
      <c r="AG1503" s="20">
        <f t="shared" si="663"/>
        <v>1088</v>
      </c>
      <c r="AH1503" s="20"/>
      <c r="AI1503" s="20"/>
      <c r="AJ1503" s="22"/>
      <c r="AK1503" s="22" t="e">
        <f>IF(O1503="(传统)XDSL",VLOOKUP(S1503,[1]续费率明细!C:I,7,FALSE)*1,IF(O1503="GPON+XDSL",VLOOKUP(S1503,[1]续费率明细!C:I,7,FALSE)*1,VLOOKUP(S1503,[1]续费率明细!C:I,5,FALSE)*1))</f>
        <v>#N/A</v>
      </c>
      <c r="AL1503" s="22" t="s">
        <v>1871</v>
      </c>
      <c r="AM1503" s="22"/>
      <c r="AN1503" s="22"/>
      <c r="AO1503" s="22" t="s">
        <v>2196</v>
      </c>
      <c r="AP1503" s="22" t="s">
        <v>1301</v>
      </c>
      <c r="AS1503" s="20"/>
      <c r="AT1503" s="20"/>
      <c r="AU1503" s="20"/>
    </row>
    <row r="1504" spans="1:47" x14ac:dyDescent="0.15">
      <c r="A1504" s="21" t="s">
        <v>1273</v>
      </c>
      <c r="B1504" s="20" t="s">
        <v>918</v>
      </c>
      <c r="C1504" s="20" t="s">
        <v>919</v>
      </c>
      <c r="D1504" s="20" t="s">
        <v>941</v>
      </c>
      <c r="E1504" s="20" t="s">
        <v>1487</v>
      </c>
      <c r="F1504" s="20" t="s">
        <v>1250</v>
      </c>
      <c r="G1504" s="20" t="s">
        <v>2496</v>
      </c>
      <c r="H1504" s="20"/>
      <c r="I1504" s="20">
        <v>13763144887</v>
      </c>
      <c r="J1504" s="20" t="s">
        <v>924</v>
      </c>
      <c r="K1504" s="20" t="s">
        <v>1260</v>
      </c>
      <c r="L1504" s="20" t="s">
        <v>1299</v>
      </c>
      <c r="M1504" s="20">
        <v>888</v>
      </c>
      <c r="N1504" s="20">
        <v>888</v>
      </c>
      <c r="O1504" s="20" t="s">
        <v>927</v>
      </c>
      <c r="P1504" s="20" t="s">
        <v>50</v>
      </c>
      <c r="Q1504" s="28"/>
      <c r="R1504" s="21" t="s">
        <v>99</v>
      </c>
      <c r="S1504" s="25" t="s">
        <v>1341</v>
      </c>
      <c r="T1504" s="21" t="s">
        <v>53</v>
      </c>
      <c r="U1504" s="21" t="s">
        <v>1903</v>
      </c>
      <c r="V1504" s="46">
        <v>1</v>
      </c>
      <c r="W1504" s="26">
        <f t="shared" si="611"/>
        <v>1</v>
      </c>
      <c r="Y1504" s="21">
        <v>12</v>
      </c>
      <c r="Z1504" s="22">
        <f t="shared" si="634"/>
        <v>888</v>
      </c>
      <c r="AA1504" s="20" t="s">
        <v>2195</v>
      </c>
      <c r="AB1504" s="22"/>
      <c r="AC1504" s="22">
        <v>1</v>
      </c>
      <c r="AD1504" s="22"/>
      <c r="AE1504" s="22">
        <f t="shared" si="664"/>
        <v>888</v>
      </c>
      <c r="AF1504" s="22">
        <f t="shared" si="613"/>
        <v>888</v>
      </c>
      <c r="AG1504" s="20"/>
      <c r="AH1504" s="22"/>
      <c r="AI1504" s="22"/>
      <c r="AJ1504" s="22">
        <f t="shared" ref="AJ1504:AJ1505" si="665">N1504</f>
        <v>888</v>
      </c>
      <c r="AK1504" s="22">
        <f>IF(O1504="(传统)XDSL",VLOOKUP(S1504,[2]直销续费率明细!C:I,7,FALSE)*1,IF(O1504="GPON+XDSL",VLOOKUP(S1504,[2]直销续费率明细!C:I,7,FALSE)*1,VLOOKUP(S1504,[2]直销续费率明细!C:I,5,FALSE)*1))</f>
        <v>25</v>
      </c>
      <c r="AL1504" s="22" t="s">
        <v>1300</v>
      </c>
      <c r="AM1504" s="22"/>
      <c r="AN1504" s="22"/>
      <c r="AO1504" s="22" t="s">
        <v>2196</v>
      </c>
      <c r="AP1504" s="22" t="s">
        <v>1301</v>
      </c>
      <c r="AS1504" s="20">
        <f>IF(Y1504&gt;=10,VLOOKUP(U1504,[2]提成计算!B:T,19,FALSE),VLOOKUP(U1504,[2]提成计算!B:T,18,FALSE))</f>
        <v>0.09</v>
      </c>
      <c r="AT1504" s="20">
        <f t="shared" ref="AT1504:AT1505" si="666">IF(AD1504*AS1504&gt;0,AD1504*AS1504,AE1504*AS1504)</f>
        <v>79.92</v>
      </c>
      <c r="AU1504" s="20">
        <f t="shared" ref="AU1504:AU1505" si="667">IF(AND(AK1504&lt;0,AK1504+AT1504&lt;0),-AT1504,AK1504)</f>
        <v>25</v>
      </c>
    </row>
    <row r="1505" spans="1:47" x14ac:dyDescent="0.15">
      <c r="A1505" s="21" t="s">
        <v>1273</v>
      </c>
      <c r="B1505" s="20" t="s">
        <v>918</v>
      </c>
      <c r="C1505" s="20" t="s">
        <v>919</v>
      </c>
      <c r="D1505" s="20" t="s">
        <v>920</v>
      </c>
      <c r="E1505" s="20" t="s">
        <v>2245</v>
      </c>
      <c r="F1505" s="20" t="s">
        <v>1250</v>
      </c>
      <c r="G1505" s="20" t="s">
        <v>2497</v>
      </c>
      <c r="H1505" s="20"/>
      <c r="I1505" s="20">
        <v>13922539676</v>
      </c>
      <c r="J1505" s="20" t="s">
        <v>924</v>
      </c>
      <c r="K1505" s="20" t="s">
        <v>443</v>
      </c>
      <c r="L1505" s="20" t="s">
        <v>2137</v>
      </c>
      <c r="M1505" s="20">
        <v>1408</v>
      </c>
      <c r="N1505" s="20">
        <v>1408</v>
      </c>
      <c r="O1505" s="20" t="s">
        <v>927</v>
      </c>
      <c r="P1505" s="20" t="s">
        <v>50</v>
      </c>
      <c r="Q1505" s="28"/>
      <c r="R1505" s="21" t="s">
        <v>161</v>
      </c>
      <c r="S1505" s="25" t="s">
        <v>1392</v>
      </c>
      <c r="T1505" s="21" t="s">
        <v>53</v>
      </c>
      <c r="U1505" s="21" t="s">
        <v>444</v>
      </c>
      <c r="V1505" s="46">
        <v>1</v>
      </c>
      <c r="W1505" s="26">
        <f t="shared" si="611"/>
        <v>1</v>
      </c>
      <c r="Y1505" s="21">
        <v>12</v>
      </c>
      <c r="Z1505" s="22">
        <f t="shared" si="634"/>
        <v>1408</v>
      </c>
      <c r="AA1505" s="20" t="s">
        <v>2195</v>
      </c>
      <c r="AB1505" s="22"/>
      <c r="AC1505" s="22">
        <v>1</v>
      </c>
      <c r="AD1505" s="22"/>
      <c r="AE1505" s="22">
        <f t="shared" si="664"/>
        <v>1408</v>
      </c>
      <c r="AF1505" s="22">
        <f t="shared" si="613"/>
        <v>1408</v>
      </c>
      <c r="AG1505" s="20"/>
      <c r="AH1505" s="22"/>
      <c r="AI1505" s="22"/>
      <c r="AJ1505" s="22">
        <f t="shared" si="665"/>
        <v>1408</v>
      </c>
      <c r="AK1505" s="22">
        <f>IF(O1505="(传统)XDSL",VLOOKUP(S1505,[2]直销续费率明细!C:I,7,FALSE)*1,IF(O1505="GPON+XDSL",VLOOKUP(S1505,[2]直销续费率明细!C:I,7,FALSE)*1,VLOOKUP(S1505,[2]直销续费率明细!C:I,5,FALSE)*1))</f>
        <v>0</v>
      </c>
      <c r="AL1505" s="22" t="s">
        <v>1309</v>
      </c>
      <c r="AM1505" s="22"/>
      <c r="AN1505" s="22"/>
      <c r="AO1505" s="22" t="s">
        <v>2196</v>
      </c>
      <c r="AP1505" s="22" t="s">
        <v>1301</v>
      </c>
      <c r="AS1505" s="20">
        <f>IF(Y1505&gt;=10,VLOOKUP(U1505,[2]提成计算!B:T,19,FALSE),VLOOKUP(U1505,[2]提成计算!B:T,18,FALSE))</f>
        <v>0.1</v>
      </c>
      <c r="AT1505" s="20">
        <f t="shared" si="666"/>
        <v>140.80000000000001</v>
      </c>
      <c r="AU1505" s="20">
        <f t="shared" si="667"/>
        <v>0</v>
      </c>
    </row>
    <row r="1506" spans="1:47" x14ac:dyDescent="0.15">
      <c r="A1506" s="21" t="s">
        <v>1273</v>
      </c>
      <c r="B1506" s="20" t="s">
        <v>918</v>
      </c>
      <c r="C1506" s="20" t="s">
        <v>919</v>
      </c>
      <c r="D1506" s="20" t="s">
        <v>936</v>
      </c>
      <c r="E1506" s="20" t="s">
        <v>937</v>
      </c>
      <c r="F1506" s="20" t="s">
        <v>1250</v>
      </c>
      <c r="G1506" s="20" t="s">
        <v>2498</v>
      </c>
      <c r="H1506" s="20"/>
      <c r="I1506" s="20">
        <v>13825755240</v>
      </c>
      <c r="J1506" s="20" t="s">
        <v>1268</v>
      </c>
      <c r="K1506" s="20" t="s">
        <v>481</v>
      </c>
      <c r="L1506" s="20" t="s">
        <v>1358</v>
      </c>
      <c r="M1506" s="20">
        <v>1088</v>
      </c>
      <c r="N1506" s="20">
        <v>1088</v>
      </c>
      <c r="O1506" s="20" t="s">
        <v>927</v>
      </c>
      <c r="P1506" s="20" t="s">
        <v>50</v>
      </c>
      <c r="Q1506" s="28"/>
      <c r="R1506" s="21" t="s">
        <v>60</v>
      </c>
      <c r="S1506" s="21"/>
      <c r="T1506" s="21" t="s">
        <v>53</v>
      </c>
      <c r="U1506" s="21" t="s">
        <v>482</v>
      </c>
      <c r="V1506" s="46">
        <v>1</v>
      </c>
      <c r="W1506" s="26">
        <f t="shared" si="611"/>
        <v>1</v>
      </c>
      <c r="X1506" s="26">
        <f t="shared" si="627"/>
        <v>1</v>
      </c>
      <c r="Y1506" s="21">
        <v>10</v>
      </c>
      <c r="Z1506" s="22">
        <f t="shared" si="634"/>
        <v>1088</v>
      </c>
      <c r="AA1506" s="20" t="s">
        <v>2195</v>
      </c>
      <c r="AB1506" s="22"/>
      <c r="AC1506" s="22">
        <v>1</v>
      </c>
      <c r="AD1506" s="22"/>
      <c r="AE1506" s="22">
        <f t="shared" si="664"/>
        <v>1088</v>
      </c>
      <c r="AF1506" s="22">
        <f t="shared" si="613"/>
        <v>1088</v>
      </c>
      <c r="AG1506" s="20">
        <f>N1506</f>
        <v>1088</v>
      </c>
      <c r="AH1506" s="20" t="str">
        <f>VLOOKUP(U1506,[1]提成计算!B:I,8,FALSE)</f>
        <v xml:space="preserve"> </v>
      </c>
      <c r="AI1506" s="20"/>
      <c r="AJ1506" s="22"/>
      <c r="AK1506" s="22"/>
      <c r="AM1506" s="22"/>
      <c r="AN1506" s="22"/>
      <c r="AO1506" s="22" t="s">
        <v>2196</v>
      </c>
      <c r="AP1506" s="22" t="s">
        <v>1301</v>
      </c>
      <c r="AS1506" s="20"/>
      <c r="AT1506" s="20"/>
      <c r="AU1506" s="20"/>
    </row>
    <row r="1507" spans="1:47" x14ac:dyDescent="0.15">
      <c r="A1507" s="21" t="s">
        <v>1273</v>
      </c>
      <c r="B1507" s="20" t="s">
        <v>918</v>
      </c>
      <c r="C1507" s="20" t="s">
        <v>919</v>
      </c>
      <c r="D1507" s="20" t="s">
        <v>936</v>
      </c>
      <c r="E1507" s="20" t="s">
        <v>2108</v>
      </c>
      <c r="F1507" s="20" t="s">
        <v>1250</v>
      </c>
      <c r="G1507" s="20" t="s">
        <v>2499</v>
      </c>
      <c r="H1507" s="20"/>
      <c r="I1507" s="20">
        <v>13790447000</v>
      </c>
      <c r="J1507" s="20" t="s">
        <v>924</v>
      </c>
      <c r="K1507" s="20" t="s">
        <v>1895</v>
      </c>
      <c r="L1507" s="20" t="s">
        <v>2137</v>
      </c>
      <c r="M1507" s="20">
        <v>1408</v>
      </c>
      <c r="N1507" s="20">
        <v>1408</v>
      </c>
      <c r="O1507" s="20" t="s">
        <v>927</v>
      </c>
      <c r="P1507" s="20" t="s">
        <v>50</v>
      </c>
      <c r="Q1507" s="28"/>
      <c r="R1507" s="21" t="s">
        <v>249</v>
      </c>
      <c r="T1507" s="21" t="s">
        <v>2204</v>
      </c>
      <c r="U1507" s="21"/>
      <c r="V1507" s="46">
        <v>1</v>
      </c>
      <c r="W1507" s="26">
        <f t="shared" si="611"/>
        <v>1</v>
      </c>
      <c r="Y1507" s="21">
        <v>12</v>
      </c>
      <c r="Z1507" s="22">
        <f t="shared" si="634"/>
        <v>1408</v>
      </c>
      <c r="AA1507" s="20" t="s">
        <v>2195</v>
      </c>
      <c r="AB1507" s="22"/>
      <c r="AC1507" s="22">
        <v>1</v>
      </c>
      <c r="AD1507" s="22"/>
      <c r="AE1507" s="22">
        <f t="shared" si="664"/>
        <v>1408</v>
      </c>
      <c r="AF1507" s="22">
        <f t="shared" si="613"/>
        <v>1408</v>
      </c>
      <c r="AG1507" s="20"/>
      <c r="AH1507" s="22"/>
      <c r="AI1507" s="22"/>
      <c r="AJ1507" s="22">
        <f t="shared" ref="AJ1507:AJ1509" si="668">N1507</f>
        <v>1408</v>
      </c>
      <c r="AK1507" s="22" t="e">
        <f>IF(O1507="(传统)XDSL",VLOOKUP(S1507,[1]续费率明细!C:I,7,FALSE)*1,IF(O1507="GPON+XDSL",VLOOKUP(S1507,[1]续费率明细!C:I,7,FALSE)*1,VLOOKUP(S1507,[1]续费率明细!C:I,5,FALSE)*1))</f>
        <v>#N/A</v>
      </c>
      <c r="AL1507" s="22" t="s">
        <v>1309</v>
      </c>
      <c r="AM1507" s="22"/>
      <c r="AN1507" s="22"/>
      <c r="AO1507" s="22" t="s">
        <v>2216</v>
      </c>
      <c r="AP1507" s="22" t="s">
        <v>1301</v>
      </c>
      <c r="AS1507" s="20"/>
      <c r="AT1507" s="20"/>
      <c r="AU1507" s="20"/>
    </row>
    <row r="1508" spans="1:47" x14ac:dyDescent="0.15">
      <c r="A1508" s="21" t="s">
        <v>1273</v>
      </c>
      <c r="B1508" s="20" t="s">
        <v>918</v>
      </c>
      <c r="C1508" s="20" t="s">
        <v>919</v>
      </c>
      <c r="D1508" s="20" t="s">
        <v>928</v>
      </c>
      <c r="E1508" s="20" t="s">
        <v>1986</v>
      </c>
      <c r="F1508" s="20" t="s">
        <v>1250</v>
      </c>
      <c r="G1508" s="20" t="s">
        <v>2500</v>
      </c>
      <c r="H1508" s="20"/>
      <c r="I1508" s="20">
        <v>13650274683</v>
      </c>
      <c r="J1508" s="20" t="s">
        <v>924</v>
      </c>
      <c r="K1508" s="20" t="s">
        <v>1979</v>
      </c>
      <c r="L1508" s="20" t="s">
        <v>2501</v>
      </c>
      <c r="M1508" s="20">
        <v>240</v>
      </c>
      <c r="N1508" s="20">
        <v>240</v>
      </c>
      <c r="O1508" s="20" t="s">
        <v>1262</v>
      </c>
      <c r="P1508" s="20" t="s">
        <v>50</v>
      </c>
      <c r="Q1508" s="28"/>
      <c r="R1508" s="21" t="s">
        <v>84</v>
      </c>
      <c r="S1508" s="25" t="s">
        <v>956</v>
      </c>
      <c r="T1508" s="21" t="s">
        <v>53</v>
      </c>
      <c r="U1508" s="21" t="s">
        <v>1292</v>
      </c>
      <c r="V1508" s="46">
        <f>3/12</f>
        <v>0.25</v>
      </c>
      <c r="W1508" s="26">
        <f t="shared" ref="W1508:W1517" si="669">V1508</f>
        <v>0.25</v>
      </c>
      <c r="Y1508" s="21">
        <v>4</v>
      </c>
      <c r="Z1508" s="22">
        <f t="shared" si="634"/>
        <v>240</v>
      </c>
      <c r="AA1508" s="20" t="s">
        <v>2195</v>
      </c>
      <c r="AB1508" s="22">
        <v>1</v>
      </c>
      <c r="AC1508" s="22"/>
      <c r="AD1508" s="22">
        <f>N1508</f>
        <v>240</v>
      </c>
      <c r="AE1508" s="22"/>
      <c r="AF1508" s="22">
        <f t="shared" ref="AF1508:AF1517" si="670">N1508</f>
        <v>240</v>
      </c>
      <c r="AG1508" s="20"/>
      <c r="AH1508" s="22"/>
      <c r="AI1508" s="22"/>
      <c r="AJ1508" s="22">
        <f t="shared" si="668"/>
        <v>240</v>
      </c>
      <c r="AK1508" s="22">
        <f>IF(O1508="(传统)XDSL",VLOOKUP(S1508,[2]直销续费率明细!C:I,7,FALSE)*1,IF(O1508="GPON+XDSL",VLOOKUP(S1508,[2]直销续费率明细!C:I,7,FALSE)*1,VLOOKUP(S1508,[2]直销续费率明细!C:I,5,FALSE)*1))</f>
        <v>15</v>
      </c>
      <c r="AL1508" s="22" t="s">
        <v>1309</v>
      </c>
      <c r="AM1508" s="22"/>
      <c r="AN1508" s="22"/>
      <c r="AO1508" s="22" t="s">
        <v>2196</v>
      </c>
      <c r="AP1508" s="22" t="s">
        <v>2502</v>
      </c>
      <c r="AS1508" s="20">
        <f>IF(Y1508&gt;=10,VLOOKUP(U1508,[2]提成计算!B:T,19,FALSE),VLOOKUP(U1508,[2]提成计算!B:T,18,FALSE))</f>
        <v>0.06</v>
      </c>
      <c r="AT1508" s="20">
        <f t="shared" ref="AT1508:AT1509" si="671">IF(AD1508*AS1508&gt;0,AD1508*AS1508,AE1508*AS1508)</f>
        <v>14.399999999999999</v>
      </c>
      <c r="AU1508" s="20">
        <f t="shared" ref="AU1508:AU1509" si="672">IF(AND(AK1508&lt;0,AK1508+AT1508&lt;0),-AT1508,AK1508)</f>
        <v>15</v>
      </c>
    </row>
    <row r="1509" spans="1:47" x14ac:dyDescent="0.15">
      <c r="A1509" s="21" t="s">
        <v>1273</v>
      </c>
      <c r="B1509" s="20" t="s">
        <v>918</v>
      </c>
      <c r="C1509" s="20" t="s">
        <v>919</v>
      </c>
      <c r="D1509" s="20" t="s">
        <v>928</v>
      </c>
      <c r="E1509" s="20" t="s">
        <v>952</v>
      </c>
      <c r="F1509" s="20" t="s">
        <v>1250</v>
      </c>
      <c r="G1509" s="20" t="s">
        <v>2503</v>
      </c>
      <c r="H1509" s="20"/>
      <c r="I1509" s="20">
        <v>13726408055</v>
      </c>
      <c r="J1509" s="20" t="s">
        <v>924</v>
      </c>
      <c r="K1509" s="20" t="s">
        <v>1979</v>
      </c>
      <c r="L1509" s="20" t="s">
        <v>1299</v>
      </c>
      <c r="M1509" s="20">
        <v>888</v>
      </c>
      <c r="N1509" s="20">
        <v>888</v>
      </c>
      <c r="O1509" s="20" t="s">
        <v>927</v>
      </c>
      <c r="P1509" s="20" t="s">
        <v>50</v>
      </c>
      <c r="Q1509" s="28"/>
      <c r="R1509" s="21" t="s">
        <v>84</v>
      </c>
      <c r="S1509" s="25" t="s">
        <v>956</v>
      </c>
      <c r="T1509" s="21" t="s">
        <v>53</v>
      </c>
      <c r="U1509" s="21" t="s">
        <v>1292</v>
      </c>
      <c r="V1509" s="46">
        <v>1</v>
      </c>
      <c r="W1509" s="26">
        <f t="shared" si="669"/>
        <v>1</v>
      </c>
      <c r="Y1509" s="21">
        <v>12</v>
      </c>
      <c r="Z1509" s="22">
        <f t="shared" si="634"/>
        <v>888</v>
      </c>
      <c r="AA1509" s="20" t="s">
        <v>2195</v>
      </c>
      <c r="AB1509" s="22"/>
      <c r="AC1509" s="22">
        <v>1</v>
      </c>
      <c r="AD1509" s="22"/>
      <c r="AE1509" s="22">
        <f t="shared" ref="AE1509:AE1512" si="673">N1509</f>
        <v>888</v>
      </c>
      <c r="AF1509" s="22">
        <f t="shared" si="670"/>
        <v>888</v>
      </c>
      <c r="AG1509" s="20"/>
      <c r="AH1509" s="22"/>
      <c r="AI1509" s="22"/>
      <c r="AJ1509" s="22">
        <f t="shared" si="668"/>
        <v>888</v>
      </c>
      <c r="AK1509" s="22">
        <f>IF(O1509="(传统)XDSL",VLOOKUP(S1509,[2]直销续费率明细!C:I,7,FALSE)*1,IF(O1509="GPON+XDSL",VLOOKUP(S1509,[2]直销续费率明细!C:I,7,FALSE)*1,VLOOKUP(S1509,[2]直销续费率明细!C:I,5,FALSE)*1))</f>
        <v>25</v>
      </c>
      <c r="AL1509" s="22" t="s">
        <v>1309</v>
      </c>
      <c r="AM1509" s="22"/>
      <c r="AN1509" s="22"/>
      <c r="AO1509" s="22" t="s">
        <v>2216</v>
      </c>
      <c r="AP1509" s="22" t="s">
        <v>1301</v>
      </c>
      <c r="AS1509" s="20">
        <f>IF(Y1509&gt;=10,VLOOKUP(U1509,[2]提成计算!B:T,19,FALSE),VLOOKUP(U1509,[2]提成计算!B:T,18,FALSE))</f>
        <v>0.09</v>
      </c>
      <c r="AT1509" s="20">
        <f t="shared" si="671"/>
        <v>79.92</v>
      </c>
      <c r="AU1509" s="20">
        <f t="shared" si="672"/>
        <v>25</v>
      </c>
    </row>
    <row r="1510" spans="1:47" x14ac:dyDescent="0.15">
      <c r="A1510" s="21" t="s">
        <v>1273</v>
      </c>
      <c r="B1510" s="20" t="s">
        <v>918</v>
      </c>
      <c r="C1510" s="20" t="s">
        <v>919</v>
      </c>
      <c r="D1510" s="20" t="s">
        <v>936</v>
      </c>
      <c r="E1510" s="20" t="s">
        <v>963</v>
      </c>
      <c r="F1510" s="20" t="s">
        <v>1250</v>
      </c>
      <c r="G1510" s="20" t="s">
        <v>2504</v>
      </c>
      <c r="H1510" s="20"/>
      <c r="I1510" s="20">
        <v>13826651775</v>
      </c>
      <c r="J1510" s="20" t="s">
        <v>1268</v>
      </c>
      <c r="K1510" s="20" t="s">
        <v>365</v>
      </c>
      <c r="L1510" s="20" t="s">
        <v>1898</v>
      </c>
      <c r="M1510" s="20">
        <v>1398</v>
      </c>
      <c r="N1510" s="20">
        <v>1398</v>
      </c>
      <c r="O1510" s="20" t="s">
        <v>927</v>
      </c>
      <c r="P1510" s="20" t="s">
        <v>50</v>
      </c>
      <c r="Q1510" s="28"/>
      <c r="R1510" s="21" t="s">
        <v>60</v>
      </c>
      <c r="S1510" s="21"/>
      <c r="T1510" s="21" t="s">
        <v>53</v>
      </c>
      <c r="U1510" s="21" t="s">
        <v>366</v>
      </c>
      <c r="V1510" s="46">
        <v>1</v>
      </c>
      <c r="W1510" s="26">
        <f t="shared" si="669"/>
        <v>1</v>
      </c>
      <c r="X1510" s="26">
        <f t="shared" si="627"/>
        <v>1</v>
      </c>
      <c r="Y1510" s="21">
        <v>20</v>
      </c>
      <c r="Z1510" s="22">
        <f t="shared" si="634"/>
        <v>1398</v>
      </c>
      <c r="AA1510" s="20" t="s">
        <v>2218</v>
      </c>
      <c r="AB1510" s="22"/>
      <c r="AC1510" s="22">
        <v>1</v>
      </c>
      <c r="AD1510" s="22"/>
      <c r="AE1510" s="22">
        <f t="shared" si="673"/>
        <v>1398</v>
      </c>
      <c r="AF1510" s="22">
        <f t="shared" si="670"/>
        <v>1398</v>
      </c>
      <c r="AG1510" s="20">
        <f t="shared" ref="AG1510:AG1511" si="674">N1510</f>
        <v>1398</v>
      </c>
      <c r="AH1510" s="20" t="str">
        <f>VLOOKUP(U1510,[1]提成计算!B:I,8,FALSE)</f>
        <v xml:space="preserve"> </v>
      </c>
      <c r="AI1510" s="20"/>
      <c r="AJ1510" s="22"/>
      <c r="AK1510" s="22"/>
      <c r="AM1510" s="22"/>
      <c r="AN1510" s="22"/>
      <c r="AO1510" s="22" t="s">
        <v>2196</v>
      </c>
      <c r="AP1510" s="22" t="s">
        <v>1301</v>
      </c>
      <c r="AS1510" s="20"/>
      <c r="AT1510" s="20"/>
      <c r="AU1510" s="20"/>
    </row>
    <row r="1511" spans="1:47" x14ac:dyDescent="0.15">
      <c r="A1511" s="21" t="s">
        <v>1273</v>
      </c>
      <c r="B1511" s="20" t="s">
        <v>918</v>
      </c>
      <c r="C1511" s="20" t="s">
        <v>919</v>
      </c>
      <c r="D1511" s="20" t="s">
        <v>928</v>
      </c>
      <c r="E1511" s="20" t="s">
        <v>969</v>
      </c>
      <c r="F1511" s="20" t="s">
        <v>1250</v>
      </c>
      <c r="G1511" s="20" t="s">
        <v>2505</v>
      </c>
      <c r="H1511" s="20"/>
      <c r="I1511" s="20">
        <v>13712325238</v>
      </c>
      <c r="J1511" s="20" t="s">
        <v>2340</v>
      </c>
      <c r="K1511" s="20" t="s">
        <v>954</v>
      </c>
      <c r="L1511" s="20" t="s">
        <v>1358</v>
      </c>
      <c r="M1511" s="20">
        <v>1088</v>
      </c>
      <c r="N1511" s="20">
        <v>1088</v>
      </c>
      <c r="O1511" s="20" t="s">
        <v>927</v>
      </c>
      <c r="P1511" s="20" t="s">
        <v>50</v>
      </c>
      <c r="Q1511" s="28" t="s">
        <v>2340</v>
      </c>
      <c r="R1511" s="21" t="s">
        <v>84</v>
      </c>
      <c r="S1511" s="21"/>
      <c r="T1511" s="21" t="s">
        <v>53</v>
      </c>
      <c r="U1511" s="21" t="s">
        <v>957</v>
      </c>
      <c r="V1511" s="46">
        <v>1</v>
      </c>
      <c r="W1511" s="26">
        <f t="shared" si="669"/>
        <v>1</v>
      </c>
      <c r="X1511" s="26">
        <f t="shared" si="627"/>
        <v>1</v>
      </c>
      <c r="Y1511" s="21">
        <v>10</v>
      </c>
      <c r="Z1511" s="22">
        <f t="shared" si="634"/>
        <v>1088</v>
      </c>
      <c r="AA1511" s="20" t="s">
        <v>2195</v>
      </c>
      <c r="AB1511" s="22"/>
      <c r="AC1511" s="22">
        <v>1</v>
      </c>
      <c r="AD1511" s="22"/>
      <c r="AE1511" s="22">
        <f t="shared" si="673"/>
        <v>1088</v>
      </c>
      <c r="AF1511" s="22">
        <f t="shared" si="670"/>
        <v>1088</v>
      </c>
      <c r="AG1511" s="20">
        <f t="shared" si="674"/>
        <v>1088</v>
      </c>
      <c r="AH1511" s="20"/>
      <c r="AI1511" s="20"/>
      <c r="AJ1511" s="22"/>
      <c r="AK1511" s="22"/>
      <c r="AM1511" s="22"/>
      <c r="AN1511" s="22"/>
      <c r="AO1511" s="22" t="s">
        <v>2196</v>
      </c>
      <c r="AP1511" s="22" t="s">
        <v>1301</v>
      </c>
      <c r="AS1511" s="20"/>
      <c r="AT1511" s="20"/>
      <c r="AU1511" s="20"/>
    </row>
    <row r="1512" spans="1:47" x14ac:dyDescent="0.15">
      <c r="A1512" s="21" t="s">
        <v>1273</v>
      </c>
      <c r="B1512" s="20" t="s">
        <v>918</v>
      </c>
      <c r="C1512" s="20" t="s">
        <v>919</v>
      </c>
      <c r="D1512" s="20" t="s">
        <v>928</v>
      </c>
      <c r="E1512" s="20" t="s">
        <v>2506</v>
      </c>
      <c r="F1512" s="20" t="s">
        <v>1250</v>
      </c>
      <c r="G1512" s="20" t="s">
        <v>2507</v>
      </c>
      <c r="H1512" s="20"/>
      <c r="I1512" s="20">
        <v>13556834064</v>
      </c>
      <c r="J1512" s="20" t="s">
        <v>924</v>
      </c>
      <c r="K1512" s="20" t="s">
        <v>954</v>
      </c>
      <c r="L1512" s="20" t="s">
        <v>1299</v>
      </c>
      <c r="M1512" s="20">
        <v>888</v>
      </c>
      <c r="N1512" s="20">
        <v>888</v>
      </c>
      <c r="O1512" s="20" t="s">
        <v>927</v>
      </c>
      <c r="P1512" s="20" t="s">
        <v>50</v>
      </c>
      <c r="Q1512" s="28"/>
      <c r="R1512" s="21" t="s">
        <v>84</v>
      </c>
      <c r="S1512" s="25" t="s">
        <v>956</v>
      </c>
      <c r="T1512" s="21" t="s">
        <v>53</v>
      </c>
      <c r="U1512" s="21" t="s">
        <v>957</v>
      </c>
      <c r="V1512" s="46">
        <v>1</v>
      </c>
      <c r="W1512" s="26">
        <f t="shared" si="669"/>
        <v>1</v>
      </c>
      <c r="Y1512" s="21">
        <v>12</v>
      </c>
      <c r="Z1512" s="22">
        <f t="shared" si="634"/>
        <v>888</v>
      </c>
      <c r="AA1512" s="20" t="s">
        <v>2195</v>
      </c>
      <c r="AB1512" s="22"/>
      <c r="AC1512" s="22">
        <v>1</v>
      </c>
      <c r="AD1512" s="22"/>
      <c r="AE1512" s="22">
        <f t="shared" si="673"/>
        <v>888</v>
      </c>
      <c r="AF1512" s="22">
        <f t="shared" si="670"/>
        <v>888</v>
      </c>
      <c r="AG1512" s="20"/>
      <c r="AH1512" s="22"/>
      <c r="AI1512" s="22"/>
      <c r="AJ1512" s="22">
        <f t="shared" ref="AJ1512:AJ1513" si="675">N1512</f>
        <v>888</v>
      </c>
      <c r="AK1512" s="22">
        <f>IF(O1512="(传统)XDSL",VLOOKUP(S1512,[2]直销续费率明细!C:I,7,FALSE)*1,IF(O1512="GPON+XDSL",VLOOKUP(S1512,[2]直销续费率明细!C:I,7,FALSE)*1,VLOOKUP(S1512,[2]直销续费率明细!C:I,5,FALSE)*1))</f>
        <v>25</v>
      </c>
      <c r="AL1512" s="22" t="s">
        <v>1300</v>
      </c>
      <c r="AM1512" s="22"/>
      <c r="AN1512" s="22"/>
      <c r="AO1512" s="22" t="s">
        <v>2196</v>
      </c>
      <c r="AP1512" s="22" t="s">
        <v>1301</v>
      </c>
      <c r="AS1512" s="20">
        <f>IF(Y1512&gt;=10,VLOOKUP(U1512,[2]提成计算!B:T,19,FALSE),VLOOKUP(U1512,[2]提成计算!B:T,18,FALSE))</f>
        <v>0.1</v>
      </c>
      <c r="AT1512" s="20">
        <f t="shared" ref="AT1512:AT1513" si="676">IF(AD1512*AS1512&gt;0,AD1512*AS1512,AE1512*AS1512)</f>
        <v>88.800000000000011</v>
      </c>
      <c r="AU1512" s="20">
        <f t="shared" ref="AU1512:AU1513" si="677">IF(AND(AK1512&lt;0,AK1512+AT1512&lt;0),-AT1512,AK1512)</f>
        <v>25</v>
      </c>
    </row>
    <row r="1513" spans="1:47" x14ac:dyDescent="0.15">
      <c r="A1513" s="21" t="s">
        <v>1273</v>
      </c>
      <c r="B1513" s="20" t="s">
        <v>918</v>
      </c>
      <c r="C1513" s="20" t="s">
        <v>919</v>
      </c>
      <c r="D1513" s="20" t="s">
        <v>936</v>
      </c>
      <c r="E1513" s="20" t="s">
        <v>963</v>
      </c>
      <c r="F1513" s="20" t="s">
        <v>1250</v>
      </c>
      <c r="G1513" s="20" t="s">
        <v>2508</v>
      </c>
      <c r="H1513" s="20"/>
      <c r="I1513" s="20">
        <v>13686130048</v>
      </c>
      <c r="J1513" s="20" t="s">
        <v>924</v>
      </c>
      <c r="K1513" s="20" t="s">
        <v>1950</v>
      </c>
      <c r="L1513" s="20" t="s">
        <v>1918</v>
      </c>
      <c r="M1513" s="20">
        <v>680</v>
      </c>
      <c r="N1513" s="20">
        <v>680</v>
      </c>
      <c r="O1513" s="20" t="s">
        <v>1262</v>
      </c>
      <c r="P1513" s="20" t="s">
        <v>50</v>
      </c>
      <c r="Q1513" s="28"/>
      <c r="R1513" s="21" t="s">
        <v>60</v>
      </c>
      <c r="S1513" s="25" t="s">
        <v>1331</v>
      </c>
      <c r="T1513" s="21" t="s">
        <v>53</v>
      </c>
      <c r="U1513" s="21" t="s">
        <v>1922</v>
      </c>
      <c r="V1513" s="46">
        <v>1</v>
      </c>
      <c r="W1513" s="26">
        <f t="shared" si="669"/>
        <v>1</v>
      </c>
      <c r="Y1513" s="21">
        <v>4</v>
      </c>
      <c r="Z1513" s="22">
        <f t="shared" si="634"/>
        <v>680</v>
      </c>
      <c r="AA1513" s="20" t="s">
        <v>2195</v>
      </c>
      <c r="AB1513" s="22">
        <v>1</v>
      </c>
      <c r="AC1513" s="22"/>
      <c r="AD1513" s="22">
        <f>N1513</f>
        <v>680</v>
      </c>
      <c r="AE1513" s="22"/>
      <c r="AF1513" s="22">
        <f t="shared" si="670"/>
        <v>680</v>
      </c>
      <c r="AG1513" s="20"/>
      <c r="AH1513" s="22"/>
      <c r="AI1513" s="22"/>
      <c r="AJ1513" s="22">
        <f t="shared" si="675"/>
        <v>680</v>
      </c>
      <c r="AK1513" s="22">
        <f>IF(O1513="(传统)XDSL",VLOOKUP(S1513,[2]直销续费率明细!C:I,7,FALSE)*1,IF(O1513="GPON+XDSL",VLOOKUP(S1513,[2]直销续费率明细!C:I,7,FALSE)*1,VLOOKUP(S1513,[2]直销续费率明细!C:I,5,FALSE)*1))</f>
        <v>15</v>
      </c>
      <c r="AL1513" s="22" t="s">
        <v>1300</v>
      </c>
      <c r="AM1513" s="22"/>
      <c r="AN1513" s="22"/>
      <c r="AO1513" s="22" t="s">
        <v>2196</v>
      </c>
      <c r="AP1513" s="22" t="s">
        <v>2202</v>
      </c>
      <c r="AS1513" s="20">
        <f>IF(Y1513&gt;=10,VLOOKUP(U1513,[2]提成计算!B:T,19,FALSE),VLOOKUP(U1513,[2]提成计算!B:T,18,FALSE))</f>
        <v>0.06</v>
      </c>
      <c r="AT1513" s="20">
        <f t="shared" si="676"/>
        <v>40.799999999999997</v>
      </c>
      <c r="AU1513" s="20">
        <f t="shared" si="677"/>
        <v>15</v>
      </c>
    </row>
    <row r="1514" spans="1:47" x14ac:dyDescent="0.15">
      <c r="A1514" s="21" t="s">
        <v>1273</v>
      </c>
      <c r="B1514" s="20" t="s">
        <v>918</v>
      </c>
      <c r="C1514" s="20" t="s">
        <v>919</v>
      </c>
      <c r="D1514" s="20" t="s">
        <v>928</v>
      </c>
      <c r="E1514" s="20" t="s">
        <v>969</v>
      </c>
      <c r="F1514" s="20" t="s">
        <v>1250</v>
      </c>
      <c r="G1514" s="20" t="s">
        <v>2509</v>
      </c>
      <c r="H1514" s="20"/>
      <c r="I1514" s="20">
        <v>13670285236</v>
      </c>
      <c r="J1514" s="20" t="s">
        <v>2340</v>
      </c>
      <c r="K1514" s="20" t="s">
        <v>954</v>
      </c>
      <c r="L1514" s="20" t="s">
        <v>1358</v>
      </c>
      <c r="M1514" s="20">
        <v>1088</v>
      </c>
      <c r="N1514" s="20">
        <v>1088</v>
      </c>
      <c r="O1514" s="20" t="s">
        <v>927</v>
      </c>
      <c r="P1514" s="20" t="s">
        <v>50</v>
      </c>
      <c r="Q1514" s="28" t="s">
        <v>2340</v>
      </c>
      <c r="R1514" s="21" t="s">
        <v>84</v>
      </c>
      <c r="S1514" s="21"/>
      <c r="T1514" s="21" t="s">
        <v>53</v>
      </c>
      <c r="U1514" s="21" t="s">
        <v>957</v>
      </c>
      <c r="V1514" s="46">
        <v>1</v>
      </c>
      <c r="W1514" s="26">
        <f t="shared" si="669"/>
        <v>1</v>
      </c>
      <c r="X1514" s="26">
        <f t="shared" si="627"/>
        <v>1</v>
      </c>
      <c r="Y1514" s="21">
        <v>10</v>
      </c>
      <c r="Z1514" s="22">
        <f t="shared" si="634"/>
        <v>1088</v>
      </c>
      <c r="AA1514" s="20" t="s">
        <v>2195</v>
      </c>
      <c r="AB1514" s="22"/>
      <c r="AC1514" s="22">
        <v>1</v>
      </c>
      <c r="AD1514" s="22"/>
      <c r="AE1514" s="22">
        <f t="shared" ref="AE1514:AE1517" si="678">N1514</f>
        <v>1088</v>
      </c>
      <c r="AF1514" s="22">
        <f t="shared" si="670"/>
        <v>1088</v>
      </c>
      <c r="AG1514" s="20">
        <f>N1514</f>
        <v>1088</v>
      </c>
      <c r="AH1514" s="20"/>
      <c r="AI1514" s="20"/>
      <c r="AJ1514" s="22"/>
      <c r="AK1514" s="22"/>
      <c r="AM1514" s="22"/>
      <c r="AN1514" s="22"/>
      <c r="AO1514" s="22" t="s">
        <v>2216</v>
      </c>
      <c r="AP1514" s="22" t="s">
        <v>1301</v>
      </c>
      <c r="AS1514" s="20"/>
      <c r="AT1514" s="20"/>
      <c r="AU1514" s="20"/>
    </row>
    <row r="1515" spans="1:47" x14ac:dyDescent="0.15">
      <c r="A1515" s="21" t="s">
        <v>1273</v>
      </c>
      <c r="B1515" s="20" t="s">
        <v>918</v>
      </c>
      <c r="C1515" s="20" t="s">
        <v>919</v>
      </c>
      <c r="D1515" s="20" t="s">
        <v>941</v>
      </c>
      <c r="E1515" s="20" t="s">
        <v>942</v>
      </c>
      <c r="F1515" s="20" t="s">
        <v>1250</v>
      </c>
      <c r="G1515" s="20" t="s">
        <v>2510</v>
      </c>
      <c r="H1515" s="20"/>
      <c r="I1515" s="20">
        <v>13713398259</v>
      </c>
      <c r="J1515" s="20" t="s">
        <v>924</v>
      </c>
      <c r="K1515" s="20" t="s">
        <v>98</v>
      </c>
      <c r="L1515" s="20" t="s">
        <v>1299</v>
      </c>
      <c r="M1515" s="20">
        <v>888</v>
      </c>
      <c r="N1515" s="20">
        <v>888</v>
      </c>
      <c r="O1515" s="20" t="s">
        <v>1262</v>
      </c>
      <c r="P1515" s="20" t="s">
        <v>50</v>
      </c>
      <c r="Q1515" s="28"/>
      <c r="R1515" s="21" t="s">
        <v>99</v>
      </c>
      <c r="S1515" s="25" t="s">
        <v>945</v>
      </c>
      <c r="T1515" s="21" t="s">
        <v>53</v>
      </c>
      <c r="U1515" s="21" t="s">
        <v>100</v>
      </c>
      <c r="V1515" s="46">
        <v>1</v>
      </c>
      <c r="W1515" s="26">
        <f t="shared" si="669"/>
        <v>1</v>
      </c>
      <c r="Y1515" s="21">
        <v>12</v>
      </c>
      <c r="Z1515" s="22">
        <f t="shared" si="634"/>
        <v>888</v>
      </c>
      <c r="AA1515" s="20" t="s">
        <v>2218</v>
      </c>
      <c r="AB1515" s="22"/>
      <c r="AC1515" s="22">
        <v>1</v>
      </c>
      <c r="AD1515" s="22"/>
      <c r="AE1515" s="22">
        <f t="shared" si="678"/>
        <v>888</v>
      </c>
      <c r="AF1515" s="22">
        <f t="shared" si="670"/>
        <v>888</v>
      </c>
      <c r="AG1515" s="20"/>
      <c r="AH1515" s="22"/>
      <c r="AI1515" s="22"/>
      <c r="AJ1515" s="22">
        <f t="shared" ref="AJ1515:AJ1517" si="679">N1515</f>
        <v>888</v>
      </c>
      <c r="AK1515" s="22">
        <f>IF(O1515="(传统)XDSL",VLOOKUP(S1515,[2]直销续费率明细!C:I,7,FALSE)*1,IF(O1515="GPON+XDSL",VLOOKUP(S1515,[2]直销续费率明细!C:I,7,FALSE)*1,VLOOKUP(S1515,[2]直销续费率明细!C:I,5,FALSE)*1))</f>
        <v>25</v>
      </c>
      <c r="AL1515" s="22" t="s">
        <v>1309</v>
      </c>
      <c r="AM1515" s="22"/>
      <c r="AN1515" s="22"/>
      <c r="AO1515" s="22" t="s">
        <v>2196</v>
      </c>
      <c r="AP1515" s="22" t="s">
        <v>1301</v>
      </c>
      <c r="AS1515" s="20">
        <f>IF(Y1515&gt;=10,VLOOKUP(U1515,[2]提成计算!B:T,19,FALSE),VLOOKUP(U1515,[2]提成计算!B:T,18,FALSE))</f>
        <v>0.09</v>
      </c>
      <c r="AT1515" s="20">
        <f t="shared" ref="AT1515:AT1517" si="680">IF(AD1515*AS1515&gt;0,AD1515*AS1515,AE1515*AS1515)</f>
        <v>79.92</v>
      </c>
      <c r="AU1515" s="20">
        <f t="shared" ref="AU1515:AU1516" si="681">IF(AND(AK1515&lt;0,AK1515+AT1515&lt;0),-AT1515,AK1515)</f>
        <v>25</v>
      </c>
    </row>
    <row r="1516" spans="1:47" x14ac:dyDescent="0.15">
      <c r="A1516" s="21" t="s">
        <v>1273</v>
      </c>
      <c r="B1516" s="20" t="s">
        <v>918</v>
      </c>
      <c r="C1516" s="20" t="s">
        <v>919</v>
      </c>
      <c r="D1516" s="20" t="s">
        <v>928</v>
      </c>
      <c r="E1516" s="20" t="s">
        <v>929</v>
      </c>
      <c r="F1516" s="20" t="s">
        <v>1250</v>
      </c>
      <c r="G1516" s="20" t="s">
        <v>2511</v>
      </c>
      <c r="H1516" s="20"/>
      <c r="I1516" s="20">
        <v>13416622738</v>
      </c>
      <c r="J1516" s="20" t="s">
        <v>924</v>
      </c>
      <c r="K1516" s="20" t="s">
        <v>1913</v>
      </c>
      <c r="L1516" s="20" t="s">
        <v>1299</v>
      </c>
      <c r="M1516" s="20">
        <v>888</v>
      </c>
      <c r="N1516" s="20">
        <v>888</v>
      </c>
      <c r="O1516" s="20" t="s">
        <v>927</v>
      </c>
      <c r="P1516" s="20" t="s">
        <v>50</v>
      </c>
      <c r="Q1516" s="28"/>
      <c r="R1516" s="21" t="s">
        <v>84</v>
      </c>
      <c r="S1516" s="25" t="s">
        <v>1443</v>
      </c>
      <c r="T1516" s="21" t="s">
        <v>53</v>
      </c>
      <c r="U1516" s="21" t="s">
        <v>1915</v>
      </c>
      <c r="V1516" s="46">
        <v>1</v>
      </c>
      <c r="W1516" s="26">
        <f t="shared" si="669"/>
        <v>1</v>
      </c>
      <c r="Y1516" s="21">
        <v>12</v>
      </c>
      <c r="Z1516" s="22">
        <f t="shared" si="634"/>
        <v>888</v>
      </c>
      <c r="AA1516" s="20" t="s">
        <v>2195</v>
      </c>
      <c r="AB1516" s="22"/>
      <c r="AC1516" s="22">
        <v>1</v>
      </c>
      <c r="AD1516" s="22"/>
      <c r="AE1516" s="22">
        <f t="shared" si="678"/>
        <v>888</v>
      </c>
      <c r="AF1516" s="22">
        <f t="shared" si="670"/>
        <v>888</v>
      </c>
      <c r="AG1516" s="20"/>
      <c r="AH1516" s="22"/>
      <c r="AI1516" s="22"/>
      <c r="AJ1516" s="22">
        <f t="shared" si="679"/>
        <v>888</v>
      </c>
      <c r="AK1516" s="22">
        <f>IF(O1516="(传统)XDSL",VLOOKUP(S1516,[2]直销续费率明细!C:I,7,FALSE)*1,IF(O1516="GPON+XDSL",VLOOKUP(S1516,[2]直销续费率明细!C:I,7,FALSE)*1,VLOOKUP(S1516,[2]直销续费率明细!C:I,5,FALSE)*1))</f>
        <v>0</v>
      </c>
      <c r="AL1516" s="22" t="s">
        <v>1300</v>
      </c>
      <c r="AM1516" s="22"/>
      <c r="AN1516" s="22"/>
      <c r="AO1516" s="22" t="s">
        <v>2196</v>
      </c>
      <c r="AP1516" s="22" t="s">
        <v>1301</v>
      </c>
      <c r="AS1516" s="20">
        <f>IF(Y1516&gt;=10,VLOOKUP(U1516,[2]提成计算!B:T,19,FALSE),VLOOKUP(U1516,[2]提成计算!B:T,18,FALSE))</f>
        <v>0.09</v>
      </c>
      <c r="AT1516" s="20">
        <f t="shared" si="680"/>
        <v>79.92</v>
      </c>
      <c r="AU1516" s="20">
        <f t="shared" si="681"/>
        <v>0</v>
      </c>
    </row>
    <row r="1517" spans="1:47" x14ac:dyDescent="0.15">
      <c r="A1517" s="21" t="s">
        <v>1273</v>
      </c>
      <c r="B1517" s="20" t="s">
        <v>918</v>
      </c>
      <c r="C1517" s="20" t="s">
        <v>919</v>
      </c>
      <c r="D1517" s="20" t="s">
        <v>941</v>
      </c>
      <c r="E1517" s="20" t="s">
        <v>942</v>
      </c>
      <c r="F1517" s="20" t="s">
        <v>1250</v>
      </c>
      <c r="G1517" s="20" t="s">
        <v>2512</v>
      </c>
      <c r="H1517" s="20"/>
      <c r="I1517" s="20">
        <v>13539062988</v>
      </c>
      <c r="J1517" s="20" t="s">
        <v>924</v>
      </c>
      <c r="K1517" s="20" t="s">
        <v>947</v>
      </c>
      <c r="L1517" s="20" t="s">
        <v>1299</v>
      </c>
      <c r="M1517" s="20">
        <v>888</v>
      </c>
      <c r="N1517" s="20">
        <v>888</v>
      </c>
      <c r="O1517" s="20" t="s">
        <v>927</v>
      </c>
      <c r="P1517" s="20" t="s">
        <v>50</v>
      </c>
      <c r="Q1517" s="28"/>
      <c r="R1517" s="22" t="s">
        <v>99</v>
      </c>
      <c r="T1517" s="21" t="s">
        <v>948</v>
      </c>
      <c r="U1517" s="22" t="s">
        <v>99</v>
      </c>
      <c r="V1517" s="46">
        <v>1</v>
      </c>
      <c r="W1517" s="26">
        <f t="shared" si="669"/>
        <v>1</v>
      </c>
      <c r="Y1517" s="21">
        <v>12</v>
      </c>
      <c r="Z1517" s="22">
        <f t="shared" si="634"/>
        <v>888</v>
      </c>
      <c r="AA1517" s="20" t="s">
        <v>2195</v>
      </c>
      <c r="AB1517" s="22"/>
      <c r="AC1517" s="22">
        <v>1</v>
      </c>
      <c r="AD1517" s="22"/>
      <c r="AE1517" s="22">
        <f t="shared" si="678"/>
        <v>888</v>
      </c>
      <c r="AF1517" s="22">
        <f t="shared" si="670"/>
        <v>888</v>
      </c>
      <c r="AG1517" s="20"/>
      <c r="AH1517" s="22"/>
      <c r="AI1517" s="22"/>
      <c r="AJ1517" s="22">
        <f t="shared" si="679"/>
        <v>888</v>
      </c>
      <c r="AK1517" s="22">
        <f>IF(O1517="(传统)XDSL",VLOOKUP(U1517,[2]自营续费率!B:G,6,FALSE)*1,IF(O1517="GPON+XDSL",VLOOKUP(U1517,[2]自营续费率!B:G,6,FALSE)*1,VLOOKUP(U1517,[2]自营续费率!B:G,4,FALSE)*1))</f>
        <v>0</v>
      </c>
      <c r="AL1517" s="22" t="s">
        <v>1309</v>
      </c>
      <c r="AM1517" s="22"/>
      <c r="AN1517" s="22"/>
      <c r="AO1517" s="22" t="s">
        <v>2196</v>
      </c>
      <c r="AP1517" s="22" t="s">
        <v>1301</v>
      </c>
      <c r="AS1517" s="20">
        <f>IF(Y1517&gt;=10,VLOOKUP(U1517,[2]自营提成!C:Z,6,FALSE),VLOOKUP(U1517,[2]自营提成!C:Z,5,FALSE))</f>
        <v>0.1</v>
      </c>
      <c r="AT1517" s="20">
        <f t="shared" si="680"/>
        <v>88.800000000000011</v>
      </c>
      <c r="AU1517" s="20">
        <f>IF(AND(AK1517&lt;0,AK1517+AT1517&lt;0),-AT1517,AK1517)</f>
        <v>0</v>
      </c>
    </row>
    <row r="1518" spans="1:47" x14ac:dyDescent="0.15">
      <c r="A1518" s="21" t="s">
        <v>1273</v>
      </c>
      <c r="B1518" s="20" t="s">
        <v>918</v>
      </c>
      <c r="C1518" s="20" t="s">
        <v>919</v>
      </c>
      <c r="D1518" s="20" t="s">
        <v>973</v>
      </c>
      <c r="E1518" s="20" t="s">
        <v>929</v>
      </c>
      <c r="F1518" s="20" t="s">
        <v>1250</v>
      </c>
      <c r="G1518" s="20" t="s">
        <v>561</v>
      </c>
      <c r="H1518" s="20"/>
      <c r="I1518" s="20">
        <v>13631712870</v>
      </c>
      <c r="J1518" s="20" t="s">
        <v>1500</v>
      </c>
      <c r="K1518" s="20" t="s">
        <v>2513</v>
      </c>
      <c r="L1518" s="20" t="s">
        <v>1277</v>
      </c>
      <c r="M1518" s="20">
        <v>-362</v>
      </c>
      <c r="N1518" s="20">
        <v>-362</v>
      </c>
      <c r="O1518" s="20" t="s">
        <v>927</v>
      </c>
      <c r="P1518" s="20" t="s">
        <v>1910</v>
      </c>
      <c r="Q1518" s="28"/>
      <c r="R1518" s="21" t="s">
        <v>84</v>
      </c>
      <c r="S1518" s="21"/>
      <c r="T1518" s="21" t="s">
        <v>53</v>
      </c>
      <c r="U1518" s="21" t="s">
        <v>2514</v>
      </c>
      <c r="V1518" s="46"/>
      <c r="Y1518" s="21">
        <v>2</v>
      </c>
      <c r="Z1518" s="22">
        <f t="shared" si="634"/>
        <v>-362</v>
      </c>
      <c r="AA1518" s="20" t="s">
        <v>1911</v>
      </c>
      <c r="AB1518" s="22"/>
      <c r="AC1518" s="22"/>
      <c r="AD1518" s="22"/>
      <c r="AE1518" s="22"/>
      <c r="AF1518" s="22"/>
      <c r="AG1518" s="20"/>
      <c r="AH1518" s="22"/>
      <c r="AI1518" s="22"/>
      <c r="AJ1518" s="22"/>
      <c r="AK1518" s="22"/>
      <c r="AM1518" s="22"/>
      <c r="AN1518" s="22"/>
      <c r="AO1518" s="22" t="s">
        <v>2196</v>
      </c>
      <c r="AP1518" s="22">
        <v>0</v>
      </c>
      <c r="AS1518" s="20"/>
      <c r="AT1518" s="20"/>
      <c r="AU1518" s="20"/>
    </row>
    <row r="1519" spans="1:47" x14ac:dyDescent="0.15">
      <c r="A1519" s="21" t="s">
        <v>1273</v>
      </c>
      <c r="B1519" s="20" t="s">
        <v>918</v>
      </c>
      <c r="C1519" s="20" t="s">
        <v>919</v>
      </c>
      <c r="D1519" s="20" t="s">
        <v>973</v>
      </c>
      <c r="E1519" s="20" t="s">
        <v>1932</v>
      </c>
      <c r="F1519" s="20" t="s">
        <v>1250</v>
      </c>
      <c r="G1519" s="20" t="s">
        <v>2515</v>
      </c>
      <c r="H1519" s="20"/>
      <c r="I1519" s="20">
        <v>13829151589</v>
      </c>
      <c r="J1519" s="20" t="s">
        <v>1268</v>
      </c>
      <c r="K1519" s="20" t="s">
        <v>521</v>
      </c>
      <c r="L1519" s="20" t="s">
        <v>1358</v>
      </c>
      <c r="M1519" s="20">
        <v>1088</v>
      </c>
      <c r="N1519" s="20">
        <v>1088</v>
      </c>
      <c r="O1519" s="20" t="s">
        <v>927</v>
      </c>
      <c r="P1519" s="20" t="s">
        <v>50</v>
      </c>
      <c r="Q1519" s="28"/>
      <c r="R1519" s="21" t="s">
        <v>249</v>
      </c>
      <c r="S1519" s="21"/>
      <c r="T1519" s="21" t="s">
        <v>53</v>
      </c>
      <c r="U1519" s="21" t="s">
        <v>522</v>
      </c>
      <c r="V1519" s="46">
        <v>1</v>
      </c>
      <c r="W1519" s="26">
        <f t="shared" ref="W1519:W1582" si="682">V1519</f>
        <v>1</v>
      </c>
      <c r="X1519" s="26">
        <f t="shared" ref="X1519:X1580" si="683">V1519</f>
        <v>1</v>
      </c>
      <c r="Y1519" s="21">
        <v>10</v>
      </c>
      <c r="Z1519" s="22">
        <f t="shared" si="634"/>
        <v>1088</v>
      </c>
      <c r="AA1519" s="20" t="s">
        <v>2195</v>
      </c>
      <c r="AB1519" s="22"/>
      <c r="AC1519" s="22">
        <v>1</v>
      </c>
      <c r="AD1519" s="22"/>
      <c r="AE1519" s="22">
        <f t="shared" ref="AE1519:AE1523" si="684">N1519</f>
        <v>1088</v>
      </c>
      <c r="AF1519" s="22">
        <f t="shared" ref="AF1519:AF1582" si="685">N1519</f>
        <v>1088</v>
      </c>
      <c r="AG1519" s="20">
        <f>N1519</f>
        <v>1088</v>
      </c>
      <c r="AH1519" s="20" t="str">
        <f>VLOOKUP(U1519,[1]提成计算!B:I,8,FALSE)</f>
        <v xml:space="preserve"> </v>
      </c>
      <c r="AI1519" s="20"/>
      <c r="AJ1519" s="22"/>
      <c r="AK1519" s="22"/>
      <c r="AM1519" s="22"/>
      <c r="AN1519" s="22"/>
      <c r="AO1519" s="22" t="s">
        <v>2196</v>
      </c>
      <c r="AP1519" s="22" t="s">
        <v>1301</v>
      </c>
      <c r="AS1519" s="20"/>
      <c r="AT1519" s="20"/>
      <c r="AU1519" s="20"/>
    </row>
    <row r="1520" spans="1:47" x14ac:dyDescent="0.15">
      <c r="A1520" s="21" t="s">
        <v>1273</v>
      </c>
      <c r="B1520" s="20" t="s">
        <v>918</v>
      </c>
      <c r="C1520" s="20" t="s">
        <v>919</v>
      </c>
      <c r="D1520" s="20" t="s">
        <v>941</v>
      </c>
      <c r="E1520" s="20" t="s">
        <v>1339</v>
      </c>
      <c r="F1520" s="20" t="s">
        <v>1250</v>
      </c>
      <c r="G1520" s="20" t="s">
        <v>2516</v>
      </c>
      <c r="H1520" s="20"/>
      <c r="I1520" s="20">
        <v>13812846686</v>
      </c>
      <c r="J1520" s="20" t="s">
        <v>924</v>
      </c>
      <c r="K1520" s="20" t="s">
        <v>1577</v>
      </c>
      <c r="L1520" s="20" t="s">
        <v>1376</v>
      </c>
      <c r="M1520" s="20">
        <v>1088</v>
      </c>
      <c r="N1520" s="20">
        <v>1088</v>
      </c>
      <c r="O1520" s="20" t="s">
        <v>927</v>
      </c>
      <c r="P1520" s="20" t="s">
        <v>50</v>
      </c>
      <c r="Q1520" s="28"/>
      <c r="R1520" s="21" t="s">
        <v>99</v>
      </c>
      <c r="S1520" s="25" t="s">
        <v>1341</v>
      </c>
      <c r="T1520" s="21" t="s">
        <v>53</v>
      </c>
      <c r="U1520" s="21" t="s">
        <v>1740</v>
      </c>
      <c r="V1520" s="46">
        <v>1</v>
      </c>
      <c r="W1520" s="26">
        <f t="shared" si="682"/>
        <v>1</v>
      </c>
      <c r="Y1520" s="21">
        <v>10</v>
      </c>
      <c r="Z1520" s="22">
        <f t="shared" si="634"/>
        <v>1088</v>
      </c>
      <c r="AA1520" s="20" t="s">
        <v>2195</v>
      </c>
      <c r="AB1520" s="22"/>
      <c r="AC1520" s="22">
        <v>1</v>
      </c>
      <c r="AD1520" s="22"/>
      <c r="AE1520" s="22">
        <f t="shared" si="684"/>
        <v>1088</v>
      </c>
      <c r="AF1520" s="22">
        <f t="shared" si="685"/>
        <v>1088</v>
      </c>
      <c r="AG1520" s="20"/>
      <c r="AH1520" s="22"/>
      <c r="AI1520" s="22"/>
      <c r="AJ1520" s="22">
        <f t="shared" ref="AJ1520:AJ1528" si="686">N1520</f>
        <v>1088</v>
      </c>
      <c r="AK1520" s="22">
        <f>IF(O1520="(传统)XDSL",VLOOKUP(S1520,[2]直销续费率明细!C:I,7,FALSE)*1,IF(O1520="GPON+XDSL",VLOOKUP(S1520,[2]直销续费率明细!C:I,7,FALSE)*1,VLOOKUP(S1520,[2]直销续费率明细!C:I,5,FALSE)*1))</f>
        <v>25</v>
      </c>
      <c r="AL1520" s="22" t="s">
        <v>1300</v>
      </c>
      <c r="AM1520" s="22"/>
      <c r="AN1520" s="22"/>
      <c r="AO1520" s="22" t="s">
        <v>2196</v>
      </c>
      <c r="AP1520" s="22" t="s">
        <v>1301</v>
      </c>
      <c r="AS1520" s="20">
        <f>IF(Y1520&gt;=10,VLOOKUP(U1520,[2]提成计算!B:T,19,FALSE),VLOOKUP(U1520,[2]提成计算!B:T,18,FALSE))</f>
        <v>0.1</v>
      </c>
      <c r="AT1520" s="20">
        <f t="shared" ref="AT1520:AT1523" si="687">IF(AD1520*AS1520&gt;0,AD1520*AS1520,AE1520*AS1520)</f>
        <v>108.80000000000001</v>
      </c>
      <c r="AU1520" s="20">
        <f t="shared" ref="AU1520:AU1523" si="688">IF(AND(AK1520&lt;0,AK1520+AT1520&lt;0),-AT1520,AK1520)</f>
        <v>25</v>
      </c>
    </row>
    <row r="1521" spans="1:47" x14ac:dyDescent="0.15">
      <c r="A1521" s="21" t="s">
        <v>1273</v>
      </c>
      <c r="B1521" s="20" t="s">
        <v>918</v>
      </c>
      <c r="C1521" s="20" t="s">
        <v>919</v>
      </c>
      <c r="D1521" s="20" t="s">
        <v>941</v>
      </c>
      <c r="E1521" s="20" t="s">
        <v>2117</v>
      </c>
      <c r="F1521" s="20" t="s">
        <v>1250</v>
      </c>
      <c r="G1521" s="20" t="s">
        <v>2517</v>
      </c>
      <c r="H1521" s="20"/>
      <c r="I1521" s="20">
        <v>13650460445</v>
      </c>
      <c r="J1521" s="20" t="s">
        <v>924</v>
      </c>
      <c r="K1521" s="20" t="s">
        <v>1577</v>
      </c>
      <c r="L1521" s="20" t="s">
        <v>1299</v>
      </c>
      <c r="M1521" s="20">
        <v>888</v>
      </c>
      <c r="N1521" s="20">
        <v>888</v>
      </c>
      <c r="O1521" s="20" t="s">
        <v>927</v>
      </c>
      <c r="P1521" s="20" t="s">
        <v>50</v>
      </c>
      <c r="Q1521" s="28"/>
      <c r="R1521" s="21" t="s">
        <v>99</v>
      </c>
      <c r="S1521" s="25" t="s">
        <v>1341</v>
      </c>
      <c r="T1521" s="21" t="s">
        <v>53</v>
      </c>
      <c r="U1521" s="21" t="s">
        <v>1740</v>
      </c>
      <c r="V1521" s="46">
        <v>1</v>
      </c>
      <c r="W1521" s="26">
        <f t="shared" si="682"/>
        <v>1</v>
      </c>
      <c r="Y1521" s="21">
        <v>12</v>
      </c>
      <c r="Z1521" s="22">
        <f t="shared" si="634"/>
        <v>888</v>
      </c>
      <c r="AA1521" s="20" t="s">
        <v>2195</v>
      </c>
      <c r="AB1521" s="22"/>
      <c r="AC1521" s="22">
        <v>1</v>
      </c>
      <c r="AD1521" s="22"/>
      <c r="AE1521" s="22">
        <f t="shared" si="684"/>
        <v>888</v>
      </c>
      <c r="AF1521" s="22">
        <f t="shared" si="685"/>
        <v>888</v>
      </c>
      <c r="AG1521" s="20"/>
      <c r="AH1521" s="22"/>
      <c r="AI1521" s="22"/>
      <c r="AJ1521" s="22">
        <f t="shared" si="686"/>
        <v>888</v>
      </c>
      <c r="AK1521" s="22">
        <f>IF(O1521="(传统)XDSL",VLOOKUP(S1521,[2]直销续费率明细!C:I,7,FALSE)*1,IF(O1521="GPON+XDSL",VLOOKUP(S1521,[2]直销续费率明细!C:I,7,FALSE)*1,VLOOKUP(S1521,[2]直销续费率明细!C:I,5,FALSE)*1))</f>
        <v>25</v>
      </c>
      <c r="AL1521" s="22" t="s">
        <v>1309</v>
      </c>
      <c r="AM1521" s="22"/>
      <c r="AN1521" s="22"/>
      <c r="AO1521" s="22" t="s">
        <v>2196</v>
      </c>
      <c r="AP1521" s="22" t="s">
        <v>1301</v>
      </c>
      <c r="AS1521" s="20">
        <f>IF(Y1521&gt;=10,VLOOKUP(U1521,[2]提成计算!B:T,19,FALSE),VLOOKUP(U1521,[2]提成计算!B:T,18,FALSE))</f>
        <v>0.1</v>
      </c>
      <c r="AT1521" s="20">
        <f t="shared" si="687"/>
        <v>88.800000000000011</v>
      </c>
      <c r="AU1521" s="20">
        <f t="shared" si="688"/>
        <v>25</v>
      </c>
    </row>
    <row r="1522" spans="1:47" x14ac:dyDescent="0.15">
      <c r="A1522" s="21" t="s">
        <v>1273</v>
      </c>
      <c r="B1522" s="20" t="s">
        <v>918</v>
      </c>
      <c r="C1522" s="20" t="s">
        <v>919</v>
      </c>
      <c r="D1522" s="20" t="s">
        <v>941</v>
      </c>
      <c r="E1522" s="20" t="s">
        <v>942</v>
      </c>
      <c r="F1522" s="20" t="s">
        <v>1250</v>
      </c>
      <c r="G1522" s="20" t="s">
        <v>2518</v>
      </c>
      <c r="H1522" s="20"/>
      <c r="I1522" s="20">
        <v>13728239018</v>
      </c>
      <c r="J1522" s="20" t="s">
        <v>924</v>
      </c>
      <c r="K1522" s="20" t="s">
        <v>209</v>
      </c>
      <c r="L1522" s="20" t="s">
        <v>1299</v>
      </c>
      <c r="M1522" s="20">
        <v>888</v>
      </c>
      <c r="N1522" s="20">
        <v>888</v>
      </c>
      <c r="O1522" s="20" t="s">
        <v>927</v>
      </c>
      <c r="P1522" s="20" t="s">
        <v>50</v>
      </c>
      <c r="Q1522" s="28"/>
      <c r="R1522" s="21" t="s">
        <v>99</v>
      </c>
      <c r="S1522" s="25" t="s">
        <v>945</v>
      </c>
      <c r="T1522" s="21" t="s">
        <v>53</v>
      </c>
      <c r="U1522" s="21" t="s">
        <v>210</v>
      </c>
      <c r="V1522" s="46">
        <v>1</v>
      </c>
      <c r="W1522" s="26">
        <f t="shared" si="682"/>
        <v>1</v>
      </c>
      <c r="Y1522" s="21">
        <v>12</v>
      </c>
      <c r="Z1522" s="22">
        <f t="shared" si="634"/>
        <v>888</v>
      </c>
      <c r="AA1522" s="20" t="s">
        <v>2195</v>
      </c>
      <c r="AB1522" s="22"/>
      <c r="AC1522" s="22">
        <v>1</v>
      </c>
      <c r="AD1522" s="22"/>
      <c r="AE1522" s="22">
        <f t="shared" si="684"/>
        <v>888</v>
      </c>
      <c r="AF1522" s="22">
        <f t="shared" si="685"/>
        <v>888</v>
      </c>
      <c r="AG1522" s="20"/>
      <c r="AH1522" s="22"/>
      <c r="AI1522" s="22"/>
      <c r="AJ1522" s="22">
        <f t="shared" si="686"/>
        <v>888</v>
      </c>
      <c r="AK1522" s="22">
        <f>IF(O1522="(传统)XDSL",VLOOKUP(S1522,[2]直销续费率明细!C:I,7,FALSE)*1,IF(O1522="GPON+XDSL",VLOOKUP(S1522,[2]直销续费率明细!C:I,7,FALSE)*1,VLOOKUP(S1522,[2]直销续费率明细!C:I,5,FALSE)*1))</f>
        <v>25</v>
      </c>
      <c r="AL1522" s="22" t="s">
        <v>1309</v>
      </c>
      <c r="AM1522" s="22"/>
      <c r="AN1522" s="22"/>
      <c r="AO1522" s="22" t="s">
        <v>2196</v>
      </c>
      <c r="AP1522" s="22" t="s">
        <v>1301</v>
      </c>
      <c r="AS1522" s="20">
        <f>IF(Y1522&gt;=10,VLOOKUP(U1522,[2]提成计算!B:T,19,FALSE),VLOOKUP(U1522,[2]提成计算!B:T,18,FALSE))</f>
        <v>0.1</v>
      </c>
      <c r="AT1522" s="20">
        <f t="shared" si="687"/>
        <v>88.800000000000011</v>
      </c>
      <c r="AU1522" s="20">
        <f t="shared" si="688"/>
        <v>25</v>
      </c>
    </row>
    <row r="1523" spans="1:47" x14ac:dyDescent="0.15">
      <c r="A1523" s="21" t="s">
        <v>1273</v>
      </c>
      <c r="B1523" s="20" t="s">
        <v>918</v>
      </c>
      <c r="C1523" s="20" t="s">
        <v>919</v>
      </c>
      <c r="D1523" s="20" t="s">
        <v>941</v>
      </c>
      <c r="E1523" s="20" t="s">
        <v>942</v>
      </c>
      <c r="F1523" s="20" t="s">
        <v>1250</v>
      </c>
      <c r="G1523" s="20" t="s">
        <v>2519</v>
      </c>
      <c r="H1523" s="20"/>
      <c r="I1523" s="20">
        <v>13712623098</v>
      </c>
      <c r="J1523" s="20" t="s">
        <v>924</v>
      </c>
      <c r="K1523" s="20" t="s">
        <v>209</v>
      </c>
      <c r="L1523" s="20" t="s">
        <v>1299</v>
      </c>
      <c r="M1523" s="20">
        <v>888</v>
      </c>
      <c r="N1523" s="20">
        <v>888</v>
      </c>
      <c r="O1523" s="20" t="s">
        <v>927</v>
      </c>
      <c r="P1523" s="20" t="s">
        <v>50</v>
      </c>
      <c r="Q1523" s="28"/>
      <c r="R1523" s="21" t="s">
        <v>99</v>
      </c>
      <c r="S1523" s="25" t="s">
        <v>945</v>
      </c>
      <c r="T1523" s="21" t="s">
        <v>53</v>
      </c>
      <c r="U1523" s="21" t="s">
        <v>210</v>
      </c>
      <c r="V1523" s="46">
        <v>1</v>
      </c>
      <c r="W1523" s="26">
        <f t="shared" si="682"/>
        <v>1</v>
      </c>
      <c r="Y1523" s="21">
        <v>12</v>
      </c>
      <c r="Z1523" s="22">
        <f t="shared" si="634"/>
        <v>888</v>
      </c>
      <c r="AA1523" s="20" t="s">
        <v>2195</v>
      </c>
      <c r="AB1523" s="22"/>
      <c r="AC1523" s="22">
        <v>1</v>
      </c>
      <c r="AD1523" s="22"/>
      <c r="AE1523" s="22">
        <f t="shared" si="684"/>
        <v>888</v>
      </c>
      <c r="AF1523" s="22">
        <f t="shared" si="685"/>
        <v>888</v>
      </c>
      <c r="AG1523" s="20"/>
      <c r="AH1523" s="22"/>
      <c r="AI1523" s="22"/>
      <c r="AJ1523" s="22">
        <f t="shared" si="686"/>
        <v>888</v>
      </c>
      <c r="AK1523" s="22">
        <f>IF(O1523="(传统)XDSL",VLOOKUP(S1523,[2]直销续费率明细!C:I,7,FALSE)*1,IF(O1523="GPON+XDSL",VLOOKUP(S1523,[2]直销续费率明细!C:I,7,FALSE)*1,VLOOKUP(S1523,[2]直销续费率明细!C:I,5,FALSE)*1))</f>
        <v>25</v>
      </c>
      <c r="AL1523" s="22" t="s">
        <v>1309</v>
      </c>
      <c r="AM1523" s="22"/>
      <c r="AN1523" s="22"/>
      <c r="AO1523" s="22" t="s">
        <v>2196</v>
      </c>
      <c r="AP1523" s="22" t="s">
        <v>1301</v>
      </c>
      <c r="AS1523" s="20">
        <f>IF(Y1523&gt;=10,VLOOKUP(U1523,[2]提成计算!B:T,19,FALSE),VLOOKUP(U1523,[2]提成计算!B:T,18,FALSE))</f>
        <v>0.1</v>
      </c>
      <c r="AT1523" s="20">
        <f t="shared" si="687"/>
        <v>88.800000000000011</v>
      </c>
      <c r="AU1523" s="20">
        <f t="shared" si="688"/>
        <v>25</v>
      </c>
    </row>
    <row r="1524" spans="1:47" x14ac:dyDescent="0.15">
      <c r="A1524" s="21" t="s">
        <v>1273</v>
      </c>
      <c r="B1524" s="20" t="s">
        <v>918</v>
      </c>
      <c r="C1524" s="20" t="s">
        <v>919</v>
      </c>
      <c r="D1524" s="20" t="s">
        <v>941</v>
      </c>
      <c r="E1524" s="20" t="s">
        <v>949</v>
      </c>
      <c r="F1524" s="20" t="s">
        <v>1250</v>
      </c>
      <c r="G1524" s="20" t="s">
        <v>2520</v>
      </c>
      <c r="H1524" s="20"/>
      <c r="I1524" s="20">
        <v>13556649587</v>
      </c>
      <c r="J1524" s="20" t="s">
        <v>924</v>
      </c>
      <c r="K1524" s="20" t="s">
        <v>166</v>
      </c>
      <c r="L1524" s="20" t="s">
        <v>1918</v>
      </c>
      <c r="M1524" s="20">
        <v>680</v>
      </c>
      <c r="N1524" s="20">
        <v>680</v>
      </c>
      <c r="O1524" s="20" t="s">
        <v>1262</v>
      </c>
      <c r="P1524" s="20" t="s">
        <v>50</v>
      </c>
      <c r="Q1524" s="28"/>
      <c r="R1524" s="21" t="s">
        <v>99</v>
      </c>
      <c r="S1524" s="25" t="s">
        <v>951</v>
      </c>
      <c r="T1524" s="21" t="s">
        <v>2204</v>
      </c>
      <c r="U1524" s="21"/>
      <c r="V1524" s="46">
        <v>1</v>
      </c>
      <c r="W1524" s="26">
        <f t="shared" si="682"/>
        <v>1</v>
      </c>
      <c r="Y1524" s="21">
        <v>4</v>
      </c>
      <c r="Z1524" s="22">
        <f t="shared" si="634"/>
        <v>680</v>
      </c>
      <c r="AA1524" s="20" t="s">
        <v>2195</v>
      </c>
      <c r="AB1524" s="22">
        <v>1</v>
      </c>
      <c r="AC1524" s="22"/>
      <c r="AD1524" s="22">
        <f t="shared" ref="AD1524:AD1525" si="689">N1524</f>
        <v>680</v>
      </c>
      <c r="AE1524" s="22"/>
      <c r="AF1524" s="22">
        <f t="shared" si="685"/>
        <v>680</v>
      </c>
      <c r="AG1524" s="20"/>
      <c r="AH1524" s="22"/>
      <c r="AI1524" s="22"/>
      <c r="AJ1524" s="22">
        <f t="shared" si="686"/>
        <v>680</v>
      </c>
      <c r="AK1524" s="22">
        <f>IF(O1524="(传统)XDSL",VLOOKUP(S1524,[1]续费率明细!C:I,7,FALSE)*1,IF(O1524="GPON+XDSL",VLOOKUP(S1524,[1]续费率明细!C:I,7,FALSE)*1,VLOOKUP(S1524,[1]续费率明细!C:I,5,FALSE)*1))</f>
        <v>25</v>
      </c>
      <c r="AL1524" s="22" t="s">
        <v>1309</v>
      </c>
      <c r="AM1524" s="22"/>
      <c r="AN1524" s="22"/>
      <c r="AO1524" s="22" t="s">
        <v>2196</v>
      </c>
      <c r="AP1524" s="22" t="s">
        <v>2202</v>
      </c>
      <c r="AS1524" s="20"/>
      <c r="AT1524" s="20"/>
      <c r="AU1524" s="20"/>
    </row>
    <row r="1525" spans="1:47" x14ac:dyDescent="0.15">
      <c r="A1525" s="21" t="s">
        <v>1273</v>
      </c>
      <c r="B1525" s="20" t="s">
        <v>918</v>
      </c>
      <c r="C1525" s="20" t="s">
        <v>919</v>
      </c>
      <c r="D1525" s="20" t="s">
        <v>936</v>
      </c>
      <c r="E1525" s="20" t="s">
        <v>2521</v>
      </c>
      <c r="F1525" s="20" t="s">
        <v>1250</v>
      </c>
      <c r="G1525" s="20" t="s">
        <v>2522</v>
      </c>
      <c r="H1525" s="20"/>
      <c r="I1525" s="20">
        <v>13580809243</v>
      </c>
      <c r="J1525" s="20" t="s">
        <v>924</v>
      </c>
      <c r="K1525" s="20" t="s">
        <v>346</v>
      </c>
      <c r="L1525" s="20" t="s">
        <v>1918</v>
      </c>
      <c r="M1525" s="20">
        <v>680</v>
      </c>
      <c r="N1525" s="20">
        <v>680</v>
      </c>
      <c r="O1525" s="20" t="s">
        <v>1262</v>
      </c>
      <c r="P1525" s="20" t="s">
        <v>50</v>
      </c>
      <c r="Q1525" s="28"/>
      <c r="R1525" s="21" t="s">
        <v>60</v>
      </c>
      <c r="S1525" s="25" t="s">
        <v>2523</v>
      </c>
      <c r="T1525" s="21" t="s">
        <v>53</v>
      </c>
      <c r="U1525" s="21" t="s">
        <v>347</v>
      </c>
      <c r="V1525" s="46">
        <v>1</v>
      </c>
      <c r="W1525" s="26">
        <f t="shared" si="682"/>
        <v>1</v>
      </c>
      <c r="Y1525" s="21">
        <v>4</v>
      </c>
      <c r="Z1525" s="22">
        <f t="shared" si="634"/>
        <v>680</v>
      </c>
      <c r="AA1525" s="20" t="s">
        <v>2195</v>
      </c>
      <c r="AB1525" s="22">
        <v>1</v>
      </c>
      <c r="AC1525" s="22"/>
      <c r="AD1525" s="22">
        <f t="shared" si="689"/>
        <v>680</v>
      </c>
      <c r="AE1525" s="22"/>
      <c r="AF1525" s="22">
        <f t="shared" si="685"/>
        <v>680</v>
      </c>
      <c r="AG1525" s="20"/>
      <c r="AH1525" s="22"/>
      <c r="AI1525" s="22"/>
      <c r="AJ1525" s="22">
        <f t="shared" si="686"/>
        <v>680</v>
      </c>
      <c r="AK1525" s="22">
        <f>IF(O1525="(传统)XDSL",VLOOKUP(S1525,[2]直销续费率明细!C:I,7,FALSE)*1,IF(O1525="GPON+XDSL",VLOOKUP(S1525,[2]直销续费率明细!C:I,7,FALSE)*1,VLOOKUP(S1525,[2]直销续费率明细!C:I,5,FALSE)*1))</f>
        <v>-40</v>
      </c>
      <c r="AL1525" s="22" t="s">
        <v>1300</v>
      </c>
      <c r="AM1525" s="22"/>
      <c r="AN1525" s="22"/>
      <c r="AO1525" s="22" t="s">
        <v>2196</v>
      </c>
      <c r="AP1525" s="22" t="s">
        <v>2202</v>
      </c>
      <c r="AS1525" s="20">
        <f>IF(Y1525&gt;=10,VLOOKUP(U1525,[2]提成计算!B:T,19,FALSE),VLOOKUP(U1525,[2]提成计算!B:T,18,FALSE))</f>
        <v>0.06</v>
      </c>
      <c r="AT1525" s="20">
        <f t="shared" ref="AT1525:AT1526" si="690">IF(AD1525*AS1525&gt;0,AD1525*AS1525,AE1525*AS1525)</f>
        <v>40.799999999999997</v>
      </c>
      <c r="AU1525" s="20">
        <f t="shared" ref="AU1525:AU1526" si="691">IF(AND(AK1525&lt;0,AK1525+AT1525&lt;0),-AT1525,AK1525)</f>
        <v>-40</v>
      </c>
    </row>
    <row r="1526" spans="1:47" x14ac:dyDescent="0.15">
      <c r="A1526" s="21" t="s">
        <v>1273</v>
      </c>
      <c r="B1526" s="20" t="s">
        <v>918</v>
      </c>
      <c r="C1526" s="20" t="s">
        <v>919</v>
      </c>
      <c r="D1526" s="20" t="s">
        <v>973</v>
      </c>
      <c r="E1526" s="20" t="s">
        <v>1932</v>
      </c>
      <c r="F1526" s="20" t="s">
        <v>1250</v>
      </c>
      <c r="G1526" s="20" t="s">
        <v>2524</v>
      </c>
      <c r="H1526" s="20"/>
      <c r="I1526" s="20">
        <v>15816847067</v>
      </c>
      <c r="J1526" s="20" t="s">
        <v>924</v>
      </c>
      <c r="K1526" s="20" t="s">
        <v>521</v>
      </c>
      <c r="L1526" s="20" t="s">
        <v>1299</v>
      </c>
      <c r="M1526" s="20">
        <v>888</v>
      </c>
      <c r="N1526" s="20">
        <v>888</v>
      </c>
      <c r="O1526" s="20" t="s">
        <v>927</v>
      </c>
      <c r="P1526" s="20" t="s">
        <v>50</v>
      </c>
      <c r="Q1526" s="28"/>
      <c r="R1526" s="21" t="s">
        <v>249</v>
      </c>
      <c r="S1526" s="25" t="s">
        <v>976</v>
      </c>
      <c r="T1526" s="21" t="s">
        <v>53</v>
      </c>
      <c r="U1526" s="21" t="s">
        <v>522</v>
      </c>
      <c r="V1526" s="46">
        <v>1</v>
      </c>
      <c r="W1526" s="26">
        <f t="shared" si="682"/>
        <v>1</v>
      </c>
      <c r="Y1526" s="21">
        <v>12</v>
      </c>
      <c r="Z1526" s="22">
        <f t="shared" si="634"/>
        <v>888</v>
      </c>
      <c r="AA1526" s="20" t="s">
        <v>2195</v>
      </c>
      <c r="AB1526" s="22"/>
      <c r="AC1526" s="22">
        <v>1</v>
      </c>
      <c r="AD1526" s="22"/>
      <c r="AE1526" s="22">
        <f t="shared" ref="AE1526:AE1532" si="692">N1526</f>
        <v>888</v>
      </c>
      <c r="AF1526" s="22">
        <f t="shared" si="685"/>
        <v>888</v>
      </c>
      <c r="AG1526" s="20"/>
      <c r="AH1526" s="22"/>
      <c r="AI1526" s="22"/>
      <c r="AJ1526" s="22">
        <f t="shared" si="686"/>
        <v>888</v>
      </c>
      <c r="AK1526" s="22">
        <f>IF(O1526="(传统)XDSL",VLOOKUP(S1526,[2]直销续费率明细!C:I,7,FALSE)*1,IF(O1526="GPON+XDSL",VLOOKUP(S1526,[2]直销续费率明细!C:I,7,FALSE)*1,VLOOKUP(S1526,[2]直销续费率明细!C:I,5,FALSE)*1))</f>
        <v>-40</v>
      </c>
      <c r="AL1526" s="22" t="s">
        <v>1300</v>
      </c>
      <c r="AM1526" s="22"/>
      <c r="AN1526" s="22"/>
      <c r="AO1526" s="22" t="s">
        <v>2196</v>
      </c>
      <c r="AP1526" s="22" t="s">
        <v>1301</v>
      </c>
      <c r="AS1526" s="20">
        <f>IF(Y1526&gt;=10,VLOOKUP(U1526,[2]提成计算!B:T,19,FALSE),VLOOKUP(U1526,[2]提成计算!B:T,18,FALSE))</f>
        <v>0.09</v>
      </c>
      <c r="AT1526" s="20">
        <f t="shared" si="690"/>
        <v>79.92</v>
      </c>
      <c r="AU1526" s="20">
        <f t="shared" si="691"/>
        <v>-40</v>
      </c>
    </row>
    <row r="1527" spans="1:47" x14ac:dyDescent="0.15">
      <c r="A1527" s="21" t="s">
        <v>1273</v>
      </c>
      <c r="B1527" s="20" t="s">
        <v>918</v>
      </c>
      <c r="C1527" s="20" t="s">
        <v>919</v>
      </c>
      <c r="D1527" s="20" t="s">
        <v>941</v>
      </c>
      <c r="E1527" s="20" t="s">
        <v>949</v>
      </c>
      <c r="F1527" s="20" t="s">
        <v>1250</v>
      </c>
      <c r="G1527" s="20" t="s">
        <v>2525</v>
      </c>
      <c r="H1527" s="20"/>
      <c r="I1527" s="20">
        <v>13580929893</v>
      </c>
      <c r="J1527" s="20" t="s">
        <v>924</v>
      </c>
      <c r="K1527" s="20" t="s">
        <v>166</v>
      </c>
      <c r="L1527" s="20" t="s">
        <v>1299</v>
      </c>
      <c r="M1527" s="20">
        <v>888</v>
      </c>
      <c r="N1527" s="20">
        <v>888</v>
      </c>
      <c r="O1527" s="20" t="s">
        <v>927</v>
      </c>
      <c r="P1527" s="20" t="s">
        <v>50</v>
      </c>
      <c r="Q1527" s="28"/>
      <c r="R1527" s="21" t="s">
        <v>99</v>
      </c>
      <c r="S1527" s="25" t="s">
        <v>951</v>
      </c>
      <c r="T1527" s="21" t="s">
        <v>2204</v>
      </c>
      <c r="U1527" s="21"/>
      <c r="V1527" s="46">
        <v>1</v>
      </c>
      <c r="W1527" s="26">
        <f t="shared" si="682"/>
        <v>1</v>
      </c>
      <c r="Y1527" s="21">
        <v>12</v>
      </c>
      <c r="Z1527" s="22">
        <f t="shared" si="634"/>
        <v>888</v>
      </c>
      <c r="AA1527" s="20" t="s">
        <v>2195</v>
      </c>
      <c r="AB1527" s="22"/>
      <c r="AC1527" s="22">
        <v>1</v>
      </c>
      <c r="AD1527" s="22"/>
      <c r="AE1527" s="22">
        <f t="shared" si="692"/>
        <v>888</v>
      </c>
      <c r="AF1527" s="22">
        <f t="shared" si="685"/>
        <v>888</v>
      </c>
      <c r="AG1527" s="20"/>
      <c r="AH1527" s="22"/>
      <c r="AI1527" s="22"/>
      <c r="AJ1527" s="22">
        <f t="shared" si="686"/>
        <v>888</v>
      </c>
      <c r="AK1527" s="22">
        <f>IF(O1527="(传统)XDSL",VLOOKUP(S1527,[1]续费率明细!C:I,7,FALSE)*1,IF(O1527="GPON+XDSL",VLOOKUP(S1527,[1]续费率明细!C:I,7,FALSE)*1,VLOOKUP(S1527,[1]续费率明细!C:I,5,FALSE)*1))</f>
        <v>-40</v>
      </c>
      <c r="AL1527" s="22" t="s">
        <v>1309</v>
      </c>
      <c r="AM1527" s="22"/>
      <c r="AN1527" s="22"/>
      <c r="AO1527" s="22" t="s">
        <v>2196</v>
      </c>
      <c r="AP1527" s="22" t="s">
        <v>1301</v>
      </c>
      <c r="AS1527" s="20"/>
      <c r="AT1527" s="20"/>
      <c r="AU1527" s="20"/>
    </row>
    <row r="1528" spans="1:47" x14ac:dyDescent="0.15">
      <c r="A1528" s="21" t="s">
        <v>1273</v>
      </c>
      <c r="B1528" s="20" t="s">
        <v>918</v>
      </c>
      <c r="C1528" s="20" t="s">
        <v>919</v>
      </c>
      <c r="D1528" s="20" t="s">
        <v>941</v>
      </c>
      <c r="E1528" s="20" t="s">
        <v>1339</v>
      </c>
      <c r="F1528" s="20" t="s">
        <v>1250</v>
      </c>
      <c r="G1528" s="20" t="s">
        <v>2526</v>
      </c>
      <c r="H1528" s="20"/>
      <c r="I1528" s="20">
        <v>13866108865</v>
      </c>
      <c r="J1528" s="20" t="s">
        <v>924</v>
      </c>
      <c r="K1528" s="20" t="s">
        <v>1260</v>
      </c>
      <c r="L1528" s="20" t="s">
        <v>1299</v>
      </c>
      <c r="M1528" s="20">
        <v>888</v>
      </c>
      <c r="N1528" s="20">
        <v>888</v>
      </c>
      <c r="O1528" s="20" t="s">
        <v>927</v>
      </c>
      <c r="P1528" s="20" t="s">
        <v>50</v>
      </c>
      <c r="Q1528" s="28"/>
      <c r="R1528" s="21" t="s">
        <v>99</v>
      </c>
      <c r="S1528" s="25" t="s">
        <v>1341</v>
      </c>
      <c r="T1528" s="21" t="s">
        <v>53</v>
      </c>
      <c r="U1528" s="21" t="s">
        <v>1903</v>
      </c>
      <c r="V1528" s="46">
        <v>1</v>
      </c>
      <c r="W1528" s="26">
        <f t="shared" si="682"/>
        <v>1</v>
      </c>
      <c r="Y1528" s="21">
        <v>12</v>
      </c>
      <c r="Z1528" s="22">
        <f t="shared" si="634"/>
        <v>888</v>
      </c>
      <c r="AA1528" s="20" t="s">
        <v>2195</v>
      </c>
      <c r="AB1528" s="22"/>
      <c r="AC1528" s="22">
        <v>1</v>
      </c>
      <c r="AD1528" s="22"/>
      <c r="AE1528" s="22">
        <f t="shared" si="692"/>
        <v>888</v>
      </c>
      <c r="AF1528" s="22">
        <f t="shared" si="685"/>
        <v>888</v>
      </c>
      <c r="AG1528" s="20"/>
      <c r="AH1528" s="22"/>
      <c r="AI1528" s="22"/>
      <c r="AJ1528" s="22">
        <f t="shared" si="686"/>
        <v>888</v>
      </c>
      <c r="AK1528" s="22">
        <f>IF(O1528="(传统)XDSL",VLOOKUP(S1528,[2]直销续费率明细!C:I,7,FALSE)*1,IF(O1528="GPON+XDSL",VLOOKUP(S1528,[2]直销续费率明细!C:I,7,FALSE)*1,VLOOKUP(S1528,[2]直销续费率明细!C:I,5,FALSE)*1))</f>
        <v>25</v>
      </c>
      <c r="AL1528" s="22" t="s">
        <v>1309</v>
      </c>
      <c r="AM1528" s="22"/>
      <c r="AN1528" s="22"/>
      <c r="AO1528" s="22" t="s">
        <v>2196</v>
      </c>
      <c r="AP1528" s="22" t="s">
        <v>1301</v>
      </c>
      <c r="AS1528" s="20">
        <f>IF(Y1528&gt;=10,VLOOKUP(U1528,[2]提成计算!B:T,19,FALSE),VLOOKUP(U1528,[2]提成计算!B:T,18,FALSE))</f>
        <v>0.09</v>
      </c>
      <c r="AT1528" s="20">
        <f t="shared" ref="AT1528" si="693">IF(AD1528*AS1528&gt;0,AD1528*AS1528,AE1528*AS1528)</f>
        <v>79.92</v>
      </c>
      <c r="AU1528" s="20">
        <f t="shared" ref="AU1528" si="694">IF(AND(AK1528&lt;0,AK1528+AT1528&lt;0),-AT1528,AK1528)</f>
        <v>25</v>
      </c>
    </row>
    <row r="1529" spans="1:47" x14ac:dyDescent="0.15">
      <c r="A1529" s="21" t="s">
        <v>1273</v>
      </c>
      <c r="B1529" s="20" t="s">
        <v>918</v>
      </c>
      <c r="C1529" s="20" t="s">
        <v>919</v>
      </c>
      <c r="D1529" s="20" t="s">
        <v>928</v>
      </c>
      <c r="E1529" s="20" t="s">
        <v>969</v>
      </c>
      <c r="F1529" s="20" t="s">
        <v>1250</v>
      </c>
      <c r="G1529" s="20" t="s">
        <v>2527</v>
      </c>
      <c r="H1529" s="20"/>
      <c r="I1529" s="20">
        <v>13544721831</v>
      </c>
      <c r="J1529" s="20" t="s">
        <v>1268</v>
      </c>
      <c r="K1529" s="20" t="s">
        <v>954</v>
      </c>
      <c r="L1529" s="20" t="s">
        <v>1358</v>
      </c>
      <c r="M1529" s="20">
        <v>1088</v>
      </c>
      <c r="N1529" s="20">
        <v>1088</v>
      </c>
      <c r="O1529" s="20" t="s">
        <v>927</v>
      </c>
      <c r="P1529" s="20" t="s">
        <v>50</v>
      </c>
      <c r="Q1529" s="28"/>
      <c r="R1529" s="21" t="s">
        <v>84</v>
      </c>
      <c r="S1529" s="21"/>
      <c r="T1529" s="21" t="s">
        <v>53</v>
      </c>
      <c r="U1529" s="21" t="s">
        <v>957</v>
      </c>
      <c r="V1529" s="46">
        <v>1</v>
      </c>
      <c r="W1529" s="26">
        <f t="shared" si="682"/>
        <v>1</v>
      </c>
      <c r="X1529" s="26">
        <f t="shared" si="683"/>
        <v>1</v>
      </c>
      <c r="Y1529" s="21">
        <v>10</v>
      </c>
      <c r="Z1529" s="22">
        <f t="shared" si="634"/>
        <v>1088</v>
      </c>
      <c r="AA1529" s="20" t="s">
        <v>2195</v>
      </c>
      <c r="AB1529" s="22"/>
      <c r="AC1529" s="22">
        <v>1</v>
      </c>
      <c r="AD1529" s="22"/>
      <c r="AE1529" s="22">
        <f t="shared" si="692"/>
        <v>1088</v>
      </c>
      <c r="AF1529" s="22">
        <f t="shared" si="685"/>
        <v>1088</v>
      </c>
      <c r="AG1529" s="20">
        <f>N1529</f>
        <v>1088</v>
      </c>
      <c r="AH1529" s="20"/>
      <c r="AI1529" s="20"/>
      <c r="AJ1529" s="22"/>
      <c r="AK1529" s="22"/>
      <c r="AM1529" s="22"/>
      <c r="AN1529" s="22"/>
      <c r="AO1529" s="22" t="s">
        <v>2216</v>
      </c>
      <c r="AP1529" s="22" t="s">
        <v>1301</v>
      </c>
      <c r="AS1529" s="20"/>
      <c r="AT1529" s="20"/>
      <c r="AU1529" s="20"/>
    </row>
    <row r="1530" spans="1:47" x14ac:dyDescent="0.15">
      <c r="A1530" s="21" t="s">
        <v>1273</v>
      </c>
      <c r="B1530" s="20" t="s">
        <v>918</v>
      </c>
      <c r="C1530" s="20" t="s">
        <v>919</v>
      </c>
      <c r="D1530" s="20" t="s">
        <v>928</v>
      </c>
      <c r="E1530" s="20" t="s">
        <v>952</v>
      </c>
      <c r="F1530" s="20" t="s">
        <v>1250</v>
      </c>
      <c r="G1530" s="20" t="s">
        <v>2528</v>
      </c>
      <c r="H1530" s="20"/>
      <c r="I1530" s="20">
        <v>13712598223</v>
      </c>
      <c r="J1530" s="20" t="s">
        <v>924</v>
      </c>
      <c r="K1530" s="20" t="s">
        <v>1291</v>
      </c>
      <c r="L1530" s="20" t="s">
        <v>1299</v>
      </c>
      <c r="M1530" s="20">
        <v>888</v>
      </c>
      <c r="N1530" s="20">
        <v>888</v>
      </c>
      <c r="O1530" s="20" t="s">
        <v>927</v>
      </c>
      <c r="P1530" s="20" t="s">
        <v>50</v>
      </c>
      <c r="Q1530" s="28"/>
      <c r="R1530" s="21" t="s">
        <v>84</v>
      </c>
      <c r="S1530" s="25" t="s">
        <v>956</v>
      </c>
      <c r="T1530" s="21" t="s">
        <v>53</v>
      </c>
      <c r="U1530" s="21" t="s">
        <v>1292</v>
      </c>
      <c r="V1530" s="46">
        <v>1</v>
      </c>
      <c r="W1530" s="26">
        <f t="shared" si="682"/>
        <v>1</v>
      </c>
      <c r="Y1530" s="21">
        <v>12</v>
      </c>
      <c r="Z1530" s="22">
        <f t="shared" si="634"/>
        <v>888</v>
      </c>
      <c r="AA1530" s="20" t="s">
        <v>2218</v>
      </c>
      <c r="AB1530" s="22"/>
      <c r="AC1530" s="22">
        <v>1</v>
      </c>
      <c r="AD1530" s="22"/>
      <c r="AE1530" s="22">
        <f t="shared" si="692"/>
        <v>888</v>
      </c>
      <c r="AF1530" s="22">
        <f t="shared" si="685"/>
        <v>888</v>
      </c>
      <c r="AG1530" s="20"/>
      <c r="AH1530" s="22"/>
      <c r="AI1530" s="22"/>
      <c r="AJ1530" s="22">
        <f t="shared" ref="AJ1530:AJ1533" si="695">N1530</f>
        <v>888</v>
      </c>
      <c r="AK1530" s="22"/>
      <c r="AL1530" s="22" t="s">
        <v>1871</v>
      </c>
      <c r="AM1530" s="22"/>
      <c r="AN1530" s="22"/>
      <c r="AO1530" s="22" t="s">
        <v>2196</v>
      </c>
      <c r="AP1530" s="22" t="s">
        <v>1301</v>
      </c>
      <c r="AS1530" s="20">
        <f>IF(Y1530&gt;=10,VLOOKUP(U1530,[2]提成计算!B:T,19,FALSE),VLOOKUP(U1530,[2]提成计算!B:T,18,FALSE))</f>
        <v>0.09</v>
      </c>
      <c r="AT1530" s="20">
        <f t="shared" si="659"/>
        <v>79.92</v>
      </c>
      <c r="AU1530" s="20">
        <f t="shared" si="660"/>
        <v>0</v>
      </c>
    </row>
    <row r="1531" spans="1:47" x14ac:dyDescent="0.15">
      <c r="A1531" s="21" t="s">
        <v>1273</v>
      </c>
      <c r="B1531" s="20" t="s">
        <v>918</v>
      </c>
      <c r="C1531" s="20" t="s">
        <v>919</v>
      </c>
      <c r="D1531" s="20" t="s">
        <v>973</v>
      </c>
      <c r="E1531" s="20" t="s">
        <v>1932</v>
      </c>
      <c r="F1531" s="20" t="s">
        <v>1250</v>
      </c>
      <c r="G1531" s="20" t="s">
        <v>2529</v>
      </c>
      <c r="H1531" s="20"/>
      <c r="I1531" s="20">
        <v>13686257756</v>
      </c>
      <c r="J1531" s="20" t="s">
        <v>924</v>
      </c>
      <c r="K1531" s="20" t="s">
        <v>521</v>
      </c>
      <c r="L1531" s="20" t="s">
        <v>2166</v>
      </c>
      <c r="M1531" s="20">
        <v>1088</v>
      </c>
      <c r="N1531" s="20">
        <v>1088</v>
      </c>
      <c r="O1531" s="20" t="s">
        <v>927</v>
      </c>
      <c r="P1531" s="20" t="s">
        <v>50</v>
      </c>
      <c r="Q1531" s="28"/>
      <c r="R1531" s="21" t="s">
        <v>249</v>
      </c>
      <c r="S1531" s="25" t="s">
        <v>976</v>
      </c>
      <c r="T1531" s="21" t="s">
        <v>53</v>
      </c>
      <c r="U1531" s="21" t="s">
        <v>522</v>
      </c>
      <c r="V1531" s="46">
        <v>1</v>
      </c>
      <c r="W1531" s="26">
        <f t="shared" si="682"/>
        <v>1</v>
      </c>
      <c r="Y1531" s="21">
        <v>20</v>
      </c>
      <c r="Z1531" s="22">
        <f t="shared" si="634"/>
        <v>1088</v>
      </c>
      <c r="AA1531" s="20" t="s">
        <v>2195</v>
      </c>
      <c r="AB1531" s="22"/>
      <c r="AC1531" s="22">
        <v>1</v>
      </c>
      <c r="AD1531" s="22"/>
      <c r="AE1531" s="22">
        <f t="shared" si="692"/>
        <v>1088</v>
      </c>
      <c r="AF1531" s="22">
        <f t="shared" si="685"/>
        <v>1088</v>
      </c>
      <c r="AG1531" s="20"/>
      <c r="AH1531" s="22"/>
      <c r="AI1531" s="22"/>
      <c r="AJ1531" s="22">
        <f t="shared" si="695"/>
        <v>1088</v>
      </c>
      <c r="AK1531" s="22">
        <f>IF(O1531="(传统)XDSL",VLOOKUP(S1531,[2]直销续费率明细!C:I,7,FALSE)*1,IF(O1531="GPON+XDSL",VLOOKUP(S1531,[2]直销续费率明细!C:I,7,FALSE)*1,VLOOKUP(S1531,[2]直销续费率明细!C:I,5,FALSE)*1))</f>
        <v>-40</v>
      </c>
      <c r="AL1531" s="22" t="s">
        <v>1300</v>
      </c>
      <c r="AM1531" s="22"/>
      <c r="AN1531" s="22"/>
      <c r="AO1531" s="22" t="s">
        <v>2196</v>
      </c>
      <c r="AP1531" s="22" t="s">
        <v>1301</v>
      </c>
      <c r="AS1531" s="20">
        <f>IF(Y1531&gt;=10,VLOOKUP(U1531,[2]提成计算!B:T,19,FALSE),VLOOKUP(U1531,[2]提成计算!B:T,18,FALSE))</f>
        <v>0.09</v>
      </c>
      <c r="AT1531" s="20">
        <f t="shared" si="659"/>
        <v>97.92</v>
      </c>
      <c r="AU1531" s="20">
        <f t="shared" ref="AU1531:AU1533" si="696">IF(AND(AK1531&lt;0,AK1531+AT1531&lt;0),-AT1531,AK1531)</f>
        <v>-40</v>
      </c>
    </row>
    <row r="1532" spans="1:47" x14ac:dyDescent="0.15">
      <c r="A1532" s="21" t="s">
        <v>1273</v>
      </c>
      <c r="B1532" s="20" t="s">
        <v>918</v>
      </c>
      <c r="C1532" s="20" t="s">
        <v>919</v>
      </c>
      <c r="D1532" s="20" t="s">
        <v>941</v>
      </c>
      <c r="E1532" s="20" t="s">
        <v>942</v>
      </c>
      <c r="F1532" s="20" t="s">
        <v>1250</v>
      </c>
      <c r="G1532" s="20" t="s">
        <v>2530</v>
      </c>
      <c r="H1532" s="20"/>
      <c r="I1532" s="20">
        <v>15989612056</v>
      </c>
      <c r="J1532" s="20" t="s">
        <v>924</v>
      </c>
      <c r="K1532" s="20" t="s">
        <v>209</v>
      </c>
      <c r="L1532" s="20" t="s">
        <v>1299</v>
      </c>
      <c r="M1532" s="20">
        <v>888</v>
      </c>
      <c r="N1532" s="20">
        <v>888</v>
      </c>
      <c r="O1532" s="20" t="s">
        <v>927</v>
      </c>
      <c r="P1532" s="20" t="s">
        <v>50</v>
      </c>
      <c r="Q1532" s="28"/>
      <c r="R1532" s="21" t="s">
        <v>99</v>
      </c>
      <c r="S1532" s="25" t="s">
        <v>945</v>
      </c>
      <c r="T1532" s="21" t="s">
        <v>53</v>
      </c>
      <c r="U1532" s="21" t="s">
        <v>210</v>
      </c>
      <c r="V1532" s="46">
        <v>1</v>
      </c>
      <c r="W1532" s="26">
        <f t="shared" si="682"/>
        <v>1</v>
      </c>
      <c r="Y1532" s="21">
        <v>12</v>
      </c>
      <c r="Z1532" s="22">
        <f t="shared" si="634"/>
        <v>888</v>
      </c>
      <c r="AA1532" s="20" t="s">
        <v>2195</v>
      </c>
      <c r="AB1532" s="22"/>
      <c r="AC1532" s="22">
        <v>1</v>
      </c>
      <c r="AD1532" s="22"/>
      <c r="AE1532" s="22">
        <f t="shared" si="692"/>
        <v>888</v>
      </c>
      <c r="AF1532" s="22">
        <f t="shared" si="685"/>
        <v>888</v>
      </c>
      <c r="AG1532" s="20"/>
      <c r="AH1532" s="22"/>
      <c r="AI1532" s="22"/>
      <c r="AJ1532" s="22">
        <f t="shared" si="695"/>
        <v>888</v>
      </c>
      <c r="AK1532" s="22">
        <f>IF(O1532="(传统)XDSL",VLOOKUP(S1532,[2]直销续费率明细!C:I,7,FALSE)*1,IF(O1532="GPON+XDSL",VLOOKUP(S1532,[2]直销续费率明细!C:I,7,FALSE)*1,VLOOKUP(S1532,[2]直销续费率明细!C:I,5,FALSE)*1))</f>
        <v>25</v>
      </c>
      <c r="AL1532" s="22" t="s">
        <v>1309</v>
      </c>
      <c r="AM1532" s="22"/>
      <c r="AN1532" s="22"/>
      <c r="AO1532" s="22" t="s">
        <v>2196</v>
      </c>
      <c r="AP1532" s="22" t="s">
        <v>1301</v>
      </c>
      <c r="AS1532" s="20">
        <f>IF(Y1532&gt;=10,VLOOKUP(U1532,[2]提成计算!B:T,19,FALSE),VLOOKUP(U1532,[2]提成计算!B:T,18,FALSE))</f>
        <v>0.1</v>
      </c>
      <c r="AT1532" s="20">
        <f t="shared" si="659"/>
        <v>88.800000000000011</v>
      </c>
      <c r="AU1532" s="20">
        <f t="shared" si="696"/>
        <v>25</v>
      </c>
    </row>
    <row r="1533" spans="1:47" x14ac:dyDescent="0.15">
      <c r="A1533" s="21" t="s">
        <v>1273</v>
      </c>
      <c r="B1533" s="20" t="s">
        <v>918</v>
      </c>
      <c r="C1533" s="20" t="s">
        <v>919</v>
      </c>
      <c r="D1533" s="20" t="s">
        <v>928</v>
      </c>
      <c r="E1533" s="20" t="s">
        <v>1986</v>
      </c>
      <c r="F1533" s="20" t="s">
        <v>1250</v>
      </c>
      <c r="G1533" s="20" t="s">
        <v>2531</v>
      </c>
      <c r="H1533" s="20"/>
      <c r="I1533" s="20">
        <v>13423050209</v>
      </c>
      <c r="J1533" s="20" t="s">
        <v>924</v>
      </c>
      <c r="K1533" s="20" t="s">
        <v>1291</v>
      </c>
      <c r="L1533" s="20" t="s">
        <v>1918</v>
      </c>
      <c r="M1533" s="20">
        <v>680</v>
      </c>
      <c r="N1533" s="20">
        <v>680</v>
      </c>
      <c r="O1533" s="20" t="s">
        <v>927</v>
      </c>
      <c r="P1533" s="20" t="s">
        <v>50</v>
      </c>
      <c r="Q1533" s="28"/>
      <c r="R1533" s="21" t="s">
        <v>84</v>
      </c>
      <c r="S1533" s="25" t="s">
        <v>956</v>
      </c>
      <c r="T1533" s="21" t="s">
        <v>53</v>
      </c>
      <c r="U1533" s="21" t="s">
        <v>1292</v>
      </c>
      <c r="V1533" s="46">
        <v>1</v>
      </c>
      <c r="W1533" s="26">
        <f t="shared" si="682"/>
        <v>1</v>
      </c>
      <c r="Y1533" s="21">
        <v>4</v>
      </c>
      <c r="Z1533" s="22">
        <f t="shared" si="634"/>
        <v>680</v>
      </c>
      <c r="AA1533" s="20" t="s">
        <v>2195</v>
      </c>
      <c r="AB1533" s="22">
        <v>1</v>
      </c>
      <c r="AC1533" s="22"/>
      <c r="AD1533" s="22">
        <f>N1533</f>
        <v>680</v>
      </c>
      <c r="AE1533" s="22"/>
      <c r="AF1533" s="22">
        <f t="shared" si="685"/>
        <v>680</v>
      </c>
      <c r="AG1533" s="20"/>
      <c r="AH1533" s="22"/>
      <c r="AI1533" s="22"/>
      <c r="AJ1533" s="22">
        <f t="shared" si="695"/>
        <v>680</v>
      </c>
      <c r="AK1533" s="22">
        <f>IF(O1533="(传统)XDSL",VLOOKUP(S1533,[2]直销续费率明细!C:I,7,FALSE)*1,IF(O1533="GPON+XDSL",VLOOKUP(S1533,[2]直销续费率明细!C:I,7,FALSE)*1,VLOOKUP(S1533,[2]直销续费率明细!C:I,5,FALSE)*1))</f>
        <v>25</v>
      </c>
      <c r="AL1533" s="22" t="s">
        <v>1300</v>
      </c>
      <c r="AM1533" s="22"/>
      <c r="AN1533" s="22"/>
      <c r="AO1533" s="22" t="s">
        <v>2196</v>
      </c>
      <c r="AP1533" s="22" t="s">
        <v>2202</v>
      </c>
      <c r="AS1533" s="20">
        <f>IF(Y1533&gt;=10,VLOOKUP(U1533,[2]提成计算!B:T,19,FALSE),VLOOKUP(U1533,[2]提成计算!B:T,18,FALSE))</f>
        <v>0.06</v>
      </c>
      <c r="AT1533" s="20">
        <f t="shared" si="659"/>
        <v>40.799999999999997</v>
      </c>
      <c r="AU1533" s="20">
        <f t="shared" si="696"/>
        <v>25</v>
      </c>
    </row>
    <row r="1534" spans="1:47" x14ac:dyDescent="0.15">
      <c r="A1534" s="21" t="s">
        <v>1273</v>
      </c>
      <c r="B1534" s="20" t="s">
        <v>918</v>
      </c>
      <c r="C1534" s="20" t="s">
        <v>919</v>
      </c>
      <c r="D1534" s="20" t="s">
        <v>941</v>
      </c>
      <c r="E1534" s="20" t="s">
        <v>2117</v>
      </c>
      <c r="F1534" s="20" t="s">
        <v>1250</v>
      </c>
      <c r="G1534" s="20" t="s">
        <v>2532</v>
      </c>
      <c r="H1534" s="20"/>
      <c r="I1534" s="20">
        <v>18552028384</v>
      </c>
      <c r="J1534" s="20" t="s">
        <v>2340</v>
      </c>
      <c r="K1534" s="20" t="s">
        <v>493</v>
      </c>
      <c r="L1534" s="20" t="s">
        <v>1376</v>
      </c>
      <c r="M1534" s="20">
        <v>1088</v>
      </c>
      <c r="N1534" s="20">
        <v>1088</v>
      </c>
      <c r="O1534" s="20" t="s">
        <v>927</v>
      </c>
      <c r="P1534" s="20" t="s">
        <v>50</v>
      </c>
      <c r="Q1534" s="28"/>
      <c r="R1534" s="21" t="s">
        <v>99</v>
      </c>
      <c r="S1534" s="21" t="s">
        <v>951</v>
      </c>
      <c r="T1534" s="21" t="s">
        <v>2198</v>
      </c>
      <c r="U1534" s="21" t="s">
        <v>495</v>
      </c>
      <c r="V1534" s="46">
        <v>1</v>
      </c>
      <c r="W1534" s="26">
        <f t="shared" si="682"/>
        <v>1</v>
      </c>
      <c r="X1534" s="26">
        <f t="shared" si="683"/>
        <v>1</v>
      </c>
      <c r="Y1534" s="21">
        <v>10</v>
      </c>
      <c r="Z1534" s="22">
        <f t="shared" ref="Z1534:Z1597" si="697">N1534</f>
        <v>1088</v>
      </c>
      <c r="AA1534" s="20" t="s">
        <v>2195</v>
      </c>
      <c r="AB1534" s="22"/>
      <c r="AC1534" s="22">
        <v>1</v>
      </c>
      <c r="AD1534" s="22"/>
      <c r="AE1534" s="22">
        <f t="shared" ref="AE1534:AE1541" si="698">N1534</f>
        <v>1088</v>
      </c>
      <c r="AF1534" s="22">
        <f t="shared" si="685"/>
        <v>1088</v>
      </c>
      <c r="AG1534" s="20">
        <f t="shared" ref="AG1534:AG1536" si="699">N1534</f>
        <v>1088</v>
      </c>
      <c r="AH1534" s="20" t="str">
        <f>VLOOKUP(U1534,[1]提成计算!B:I,8,FALSE)</f>
        <v>否</v>
      </c>
      <c r="AI1534" s="20"/>
      <c r="AJ1534" s="22"/>
      <c r="AK1534" s="22"/>
      <c r="AL1534" s="22" t="s">
        <v>1871</v>
      </c>
      <c r="AM1534" s="22"/>
      <c r="AN1534" s="22"/>
      <c r="AO1534" s="22" t="s">
        <v>2216</v>
      </c>
      <c r="AP1534" s="22" t="s">
        <v>1301</v>
      </c>
      <c r="AS1534" s="20">
        <f>IF(Y1534&gt;=10,VLOOKUP(U1534,[2]提成计算!B:T,19,FALSE),VLOOKUP(U1534,[2]提成计算!B:T,18,FALSE))</f>
        <v>0.09</v>
      </c>
      <c r="AT1534" s="20">
        <f t="shared" si="659"/>
        <v>97.92</v>
      </c>
      <c r="AU1534" s="20">
        <f t="shared" si="660"/>
        <v>0</v>
      </c>
    </row>
    <row r="1535" spans="1:47" x14ac:dyDescent="0.15">
      <c r="A1535" s="21" t="s">
        <v>1273</v>
      </c>
      <c r="B1535" s="20" t="s">
        <v>918</v>
      </c>
      <c r="C1535" s="20" t="s">
        <v>919</v>
      </c>
      <c r="D1535" s="20" t="s">
        <v>941</v>
      </c>
      <c r="E1535" s="20" t="s">
        <v>2296</v>
      </c>
      <c r="F1535" s="20" t="s">
        <v>1250</v>
      </c>
      <c r="G1535" s="20" t="s">
        <v>2533</v>
      </c>
      <c r="H1535" s="20"/>
      <c r="I1535" s="20">
        <v>13423646567</v>
      </c>
      <c r="J1535" s="20" t="s">
        <v>2335</v>
      </c>
      <c r="K1535" s="20" t="s">
        <v>209</v>
      </c>
      <c r="L1535" s="20" t="s">
        <v>1358</v>
      </c>
      <c r="M1535" s="20">
        <v>1088</v>
      </c>
      <c r="N1535" s="20">
        <v>1088</v>
      </c>
      <c r="O1535" s="20" t="s">
        <v>927</v>
      </c>
      <c r="P1535" s="20" t="s">
        <v>50</v>
      </c>
      <c r="Q1535" s="28" t="s">
        <v>2335</v>
      </c>
      <c r="R1535" s="21" t="s">
        <v>99</v>
      </c>
      <c r="S1535" s="21"/>
      <c r="T1535" s="21" t="s">
        <v>53</v>
      </c>
      <c r="U1535" s="21" t="s">
        <v>210</v>
      </c>
      <c r="V1535" s="46">
        <v>1</v>
      </c>
      <c r="W1535" s="26">
        <f t="shared" si="682"/>
        <v>1</v>
      </c>
      <c r="X1535" s="26">
        <f t="shared" si="683"/>
        <v>1</v>
      </c>
      <c r="Y1535" s="21">
        <v>10</v>
      </c>
      <c r="Z1535" s="22">
        <f t="shared" si="697"/>
        <v>1088</v>
      </c>
      <c r="AA1535" s="20" t="s">
        <v>2218</v>
      </c>
      <c r="AB1535" s="22"/>
      <c r="AC1535" s="22">
        <v>1</v>
      </c>
      <c r="AD1535" s="22"/>
      <c r="AE1535" s="22">
        <f t="shared" si="698"/>
        <v>1088</v>
      </c>
      <c r="AF1535" s="22">
        <f t="shared" si="685"/>
        <v>1088</v>
      </c>
      <c r="AG1535" s="20">
        <f t="shared" si="699"/>
        <v>1088</v>
      </c>
      <c r="AH1535" s="20" t="str">
        <f>VLOOKUP(U1535,[1]提成计算!B:I,8,FALSE)</f>
        <v xml:space="preserve"> </v>
      </c>
      <c r="AI1535" s="20"/>
      <c r="AJ1535" s="22"/>
      <c r="AK1535" s="22"/>
      <c r="AM1535" s="22"/>
      <c r="AN1535" s="22"/>
      <c r="AO1535" s="22" t="s">
        <v>2216</v>
      </c>
      <c r="AP1535" s="22" t="s">
        <v>1301</v>
      </c>
      <c r="AS1535" s="20"/>
      <c r="AT1535" s="20"/>
      <c r="AU1535" s="20"/>
    </row>
    <row r="1536" spans="1:47" x14ac:dyDescent="0.15">
      <c r="A1536" s="21" t="s">
        <v>1273</v>
      </c>
      <c r="B1536" s="20" t="s">
        <v>918</v>
      </c>
      <c r="C1536" s="20" t="s">
        <v>919</v>
      </c>
      <c r="D1536" s="20" t="s">
        <v>941</v>
      </c>
      <c r="E1536" s="20" t="s">
        <v>1339</v>
      </c>
      <c r="F1536" s="20" t="s">
        <v>1250</v>
      </c>
      <c r="G1536" s="20" t="s">
        <v>2534</v>
      </c>
      <c r="H1536" s="20"/>
      <c r="I1536" s="20">
        <v>13712420977</v>
      </c>
      <c r="J1536" s="20" t="s">
        <v>2335</v>
      </c>
      <c r="K1536" s="20" t="s">
        <v>1260</v>
      </c>
      <c r="L1536" s="20" t="s">
        <v>1358</v>
      </c>
      <c r="M1536" s="20">
        <v>1088</v>
      </c>
      <c r="N1536" s="20">
        <v>1088</v>
      </c>
      <c r="O1536" s="20" t="s">
        <v>927</v>
      </c>
      <c r="P1536" s="20" t="s">
        <v>50</v>
      </c>
      <c r="Q1536" s="28" t="s">
        <v>2335</v>
      </c>
      <c r="R1536" s="21" t="s">
        <v>99</v>
      </c>
      <c r="S1536" s="21"/>
      <c r="T1536" s="21" t="s">
        <v>53</v>
      </c>
      <c r="U1536" s="21" t="s">
        <v>1903</v>
      </c>
      <c r="V1536" s="46">
        <v>1</v>
      </c>
      <c r="W1536" s="26">
        <f t="shared" si="682"/>
        <v>1</v>
      </c>
      <c r="X1536" s="26">
        <f t="shared" si="683"/>
        <v>1</v>
      </c>
      <c r="Y1536" s="21">
        <v>10</v>
      </c>
      <c r="Z1536" s="22">
        <f t="shared" si="697"/>
        <v>1088</v>
      </c>
      <c r="AA1536" s="20" t="s">
        <v>2218</v>
      </c>
      <c r="AB1536" s="22"/>
      <c r="AC1536" s="22">
        <v>1</v>
      </c>
      <c r="AD1536" s="22"/>
      <c r="AE1536" s="22">
        <f t="shared" si="698"/>
        <v>1088</v>
      </c>
      <c r="AF1536" s="22">
        <f t="shared" si="685"/>
        <v>1088</v>
      </c>
      <c r="AG1536" s="20">
        <f t="shared" si="699"/>
        <v>1088</v>
      </c>
      <c r="AH1536" s="20" t="str">
        <f>VLOOKUP(U1536,[1]提成计算!B:I,8,FALSE)</f>
        <v xml:space="preserve"> </v>
      </c>
      <c r="AI1536" s="20"/>
      <c r="AJ1536" s="22"/>
      <c r="AK1536" s="22"/>
      <c r="AM1536" s="22"/>
      <c r="AN1536" s="22"/>
      <c r="AO1536" s="22" t="s">
        <v>2216</v>
      </c>
      <c r="AP1536" s="22" t="s">
        <v>1301</v>
      </c>
      <c r="AS1536" s="20"/>
      <c r="AT1536" s="20"/>
      <c r="AU1536" s="20"/>
    </row>
    <row r="1537" spans="1:47" x14ac:dyDescent="0.15">
      <c r="A1537" s="21" t="s">
        <v>1273</v>
      </c>
      <c r="B1537" s="20" t="s">
        <v>918</v>
      </c>
      <c r="C1537" s="20" t="s">
        <v>919</v>
      </c>
      <c r="D1537" s="20" t="s">
        <v>936</v>
      </c>
      <c r="E1537" s="20" t="s">
        <v>963</v>
      </c>
      <c r="F1537" s="20" t="s">
        <v>1250</v>
      </c>
      <c r="G1537" s="20" t="s">
        <v>2535</v>
      </c>
      <c r="H1537" s="20"/>
      <c r="I1537" s="20">
        <v>18819700906</v>
      </c>
      <c r="J1537" s="20" t="s">
        <v>924</v>
      </c>
      <c r="K1537" s="20" t="s">
        <v>1950</v>
      </c>
      <c r="L1537" s="20" t="s">
        <v>1299</v>
      </c>
      <c r="M1537" s="20">
        <v>888</v>
      </c>
      <c r="N1537" s="20">
        <v>888</v>
      </c>
      <c r="O1537" s="20" t="s">
        <v>927</v>
      </c>
      <c r="P1537" s="20" t="s">
        <v>50</v>
      </c>
      <c r="Q1537" s="28"/>
      <c r="R1537" s="21" t="s">
        <v>60</v>
      </c>
      <c r="S1537" s="25" t="s">
        <v>1331</v>
      </c>
      <c r="T1537" s="21" t="s">
        <v>53</v>
      </c>
      <c r="U1537" s="21" t="s">
        <v>1922</v>
      </c>
      <c r="V1537" s="46">
        <v>1</v>
      </c>
      <c r="W1537" s="26">
        <f t="shared" si="682"/>
        <v>1</v>
      </c>
      <c r="Y1537" s="21">
        <v>12</v>
      </c>
      <c r="Z1537" s="22">
        <f t="shared" si="697"/>
        <v>888</v>
      </c>
      <c r="AA1537" s="20" t="s">
        <v>2218</v>
      </c>
      <c r="AB1537" s="22"/>
      <c r="AC1537" s="22">
        <v>1</v>
      </c>
      <c r="AD1537" s="22"/>
      <c r="AE1537" s="22">
        <f t="shared" si="698"/>
        <v>888</v>
      </c>
      <c r="AF1537" s="22">
        <f t="shared" si="685"/>
        <v>888</v>
      </c>
      <c r="AG1537" s="20"/>
      <c r="AH1537" s="22"/>
      <c r="AI1537" s="22"/>
      <c r="AJ1537" s="22">
        <f t="shared" ref="AJ1537:AJ1538" si="700">N1537</f>
        <v>888</v>
      </c>
      <c r="AK1537" s="22">
        <f>IF(O1537="(传统)XDSL",VLOOKUP(S1537,[2]直销续费率明细!C:I,7,FALSE)*1,IF(O1537="GPON+XDSL",VLOOKUP(S1537,[2]直销续费率明细!C:I,7,FALSE)*1,VLOOKUP(S1537,[2]直销续费率明细!C:I,5,FALSE)*1))</f>
        <v>25</v>
      </c>
      <c r="AL1537" s="22" t="s">
        <v>1300</v>
      </c>
      <c r="AM1537" s="22"/>
      <c r="AN1537" s="22"/>
      <c r="AO1537" s="22" t="s">
        <v>2196</v>
      </c>
      <c r="AP1537" s="22" t="s">
        <v>1301</v>
      </c>
      <c r="AS1537" s="20">
        <f>IF(Y1537&gt;=10,VLOOKUP(U1537,[2]提成计算!B:T,19,FALSE),VLOOKUP(U1537,[2]提成计算!B:T,18,FALSE))</f>
        <v>0.09</v>
      </c>
      <c r="AT1537" s="20">
        <f t="shared" ref="AT1537:AT1538" si="701">IF(AD1537*AS1537&gt;0,AD1537*AS1537,AE1537*AS1537)</f>
        <v>79.92</v>
      </c>
      <c r="AU1537" s="20">
        <f t="shared" ref="AU1537:AU1538" si="702">IF(AND(AK1537&lt;0,AK1537+AT1537&lt;0),-AT1537,AK1537)</f>
        <v>25</v>
      </c>
    </row>
    <row r="1538" spans="1:47" x14ac:dyDescent="0.15">
      <c r="A1538" s="21" t="s">
        <v>1273</v>
      </c>
      <c r="B1538" s="20" t="s">
        <v>918</v>
      </c>
      <c r="C1538" s="20" t="s">
        <v>919</v>
      </c>
      <c r="D1538" s="20" t="s">
        <v>928</v>
      </c>
      <c r="E1538" s="20" t="s">
        <v>952</v>
      </c>
      <c r="F1538" s="20" t="s">
        <v>1250</v>
      </c>
      <c r="G1538" s="20" t="s">
        <v>2536</v>
      </c>
      <c r="H1538" s="20"/>
      <c r="I1538" s="20">
        <v>13669835224</v>
      </c>
      <c r="J1538" s="20" t="s">
        <v>924</v>
      </c>
      <c r="K1538" s="20" t="s">
        <v>1979</v>
      </c>
      <c r="L1538" s="20" t="s">
        <v>1299</v>
      </c>
      <c r="M1538" s="20">
        <v>888</v>
      </c>
      <c r="N1538" s="20">
        <v>888</v>
      </c>
      <c r="O1538" s="20" t="s">
        <v>927</v>
      </c>
      <c r="P1538" s="20" t="s">
        <v>50</v>
      </c>
      <c r="Q1538" s="28"/>
      <c r="R1538" s="21" t="s">
        <v>84</v>
      </c>
      <c r="S1538" s="25" t="s">
        <v>956</v>
      </c>
      <c r="T1538" s="21" t="s">
        <v>53</v>
      </c>
      <c r="U1538" s="21" t="s">
        <v>1292</v>
      </c>
      <c r="V1538" s="46">
        <v>1</v>
      </c>
      <c r="W1538" s="26">
        <f t="shared" si="682"/>
        <v>1</v>
      </c>
      <c r="Y1538" s="21">
        <v>12</v>
      </c>
      <c r="Z1538" s="22">
        <f t="shared" si="697"/>
        <v>888</v>
      </c>
      <c r="AA1538" s="20" t="s">
        <v>2195</v>
      </c>
      <c r="AB1538" s="22"/>
      <c r="AC1538" s="22">
        <v>1</v>
      </c>
      <c r="AD1538" s="22"/>
      <c r="AE1538" s="22">
        <f t="shared" si="698"/>
        <v>888</v>
      </c>
      <c r="AF1538" s="22">
        <f t="shared" si="685"/>
        <v>888</v>
      </c>
      <c r="AG1538" s="20"/>
      <c r="AH1538" s="22"/>
      <c r="AI1538" s="22"/>
      <c r="AJ1538" s="22">
        <f t="shared" si="700"/>
        <v>888</v>
      </c>
      <c r="AK1538" s="22">
        <f>IF(O1538="(传统)XDSL",VLOOKUP(S1538,[2]直销续费率明细!C:I,7,FALSE)*1,IF(O1538="GPON+XDSL",VLOOKUP(S1538,[2]直销续费率明细!C:I,7,FALSE)*1,VLOOKUP(S1538,[2]直销续费率明细!C:I,5,FALSE)*1))</f>
        <v>25</v>
      </c>
      <c r="AL1538" s="22" t="s">
        <v>1309</v>
      </c>
      <c r="AM1538" s="22"/>
      <c r="AN1538" s="22"/>
      <c r="AO1538" s="22" t="s">
        <v>2196</v>
      </c>
      <c r="AP1538" s="22" t="s">
        <v>1301</v>
      </c>
      <c r="AS1538" s="20">
        <f>IF(Y1538&gt;=10,VLOOKUP(U1538,[2]提成计算!B:T,19,FALSE),VLOOKUP(U1538,[2]提成计算!B:T,18,FALSE))</f>
        <v>0.09</v>
      </c>
      <c r="AT1538" s="20">
        <f t="shared" si="701"/>
        <v>79.92</v>
      </c>
      <c r="AU1538" s="20">
        <f t="shared" si="702"/>
        <v>25</v>
      </c>
    </row>
    <row r="1539" spans="1:47" x14ac:dyDescent="0.15">
      <c r="A1539" s="21" t="s">
        <v>1273</v>
      </c>
      <c r="B1539" s="20" t="s">
        <v>918</v>
      </c>
      <c r="C1539" s="20" t="s">
        <v>919</v>
      </c>
      <c r="D1539" s="20" t="s">
        <v>928</v>
      </c>
      <c r="E1539" s="20" t="s">
        <v>929</v>
      </c>
      <c r="F1539" s="20" t="s">
        <v>1250</v>
      </c>
      <c r="G1539" s="20" t="s">
        <v>2537</v>
      </c>
      <c r="H1539" s="20"/>
      <c r="I1539" s="20">
        <v>13500097229</v>
      </c>
      <c r="J1539" s="20" t="s">
        <v>1268</v>
      </c>
      <c r="K1539" s="20" t="s">
        <v>1890</v>
      </c>
      <c r="L1539" s="20" t="s">
        <v>1358</v>
      </c>
      <c r="M1539" s="20">
        <v>1088</v>
      </c>
      <c r="N1539" s="20">
        <v>1088</v>
      </c>
      <c r="O1539" s="20" t="s">
        <v>927</v>
      </c>
      <c r="P1539" s="20" t="s">
        <v>50</v>
      </c>
      <c r="Q1539" s="28"/>
      <c r="R1539" s="21" t="s">
        <v>84</v>
      </c>
      <c r="S1539" s="21"/>
      <c r="T1539" s="21" t="s">
        <v>53</v>
      </c>
      <c r="U1539" s="21" t="s">
        <v>1892</v>
      </c>
      <c r="V1539" s="46">
        <v>1</v>
      </c>
      <c r="W1539" s="26">
        <f t="shared" si="682"/>
        <v>1</v>
      </c>
      <c r="X1539" s="26">
        <f t="shared" si="683"/>
        <v>1</v>
      </c>
      <c r="Y1539" s="21">
        <v>10</v>
      </c>
      <c r="Z1539" s="22">
        <f t="shared" si="697"/>
        <v>1088</v>
      </c>
      <c r="AA1539" s="20" t="s">
        <v>2195</v>
      </c>
      <c r="AB1539" s="22"/>
      <c r="AC1539" s="22">
        <v>1</v>
      </c>
      <c r="AD1539" s="22"/>
      <c r="AE1539" s="22">
        <f t="shared" si="698"/>
        <v>1088</v>
      </c>
      <c r="AF1539" s="22">
        <f t="shared" si="685"/>
        <v>1088</v>
      </c>
      <c r="AG1539" s="20">
        <f t="shared" ref="AG1539:AG1540" si="703">N1539</f>
        <v>1088</v>
      </c>
      <c r="AH1539" s="20"/>
      <c r="AI1539" s="20"/>
      <c r="AJ1539" s="22"/>
      <c r="AK1539" s="22"/>
      <c r="AM1539" s="22"/>
      <c r="AN1539" s="22"/>
      <c r="AO1539" s="22" t="s">
        <v>2196</v>
      </c>
      <c r="AP1539" s="22" t="s">
        <v>1301</v>
      </c>
      <c r="AS1539" s="20"/>
      <c r="AT1539" s="20"/>
      <c r="AU1539" s="20"/>
    </row>
    <row r="1540" spans="1:47" x14ac:dyDescent="0.15">
      <c r="A1540" s="21" t="s">
        <v>1273</v>
      </c>
      <c r="B1540" s="20" t="s">
        <v>918</v>
      </c>
      <c r="C1540" s="20" t="s">
        <v>919</v>
      </c>
      <c r="D1540" s="20" t="s">
        <v>941</v>
      </c>
      <c r="E1540" s="20" t="s">
        <v>1339</v>
      </c>
      <c r="F1540" s="20" t="s">
        <v>1250</v>
      </c>
      <c r="G1540" s="20" t="s">
        <v>2538</v>
      </c>
      <c r="H1540" s="20"/>
      <c r="I1540" s="20">
        <v>13848889528</v>
      </c>
      <c r="J1540" s="20" t="s">
        <v>1268</v>
      </c>
      <c r="K1540" s="20" t="s">
        <v>1573</v>
      </c>
      <c r="L1540" s="20" t="s">
        <v>1966</v>
      </c>
      <c r="M1540" s="20">
        <v>1598</v>
      </c>
      <c r="N1540" s="20">
        <v>1598</v>
      </c>
      <c r="O1540" s="20" t="s">
        <v>927</v>
      </c>
      <c r="P1540" s="20" t="s">
        <v>50</v>
      </c>
      <c r="Q1540" s="28"/>
      <c r="R1540" s="21" t="s">
        <v>99</v>
      </c>
      <c r="S1540" s="21"/>
      <c r="T1540" s="21" t="s">
        <v>53</v>
      </c>
      <c r="U1540" s="21" t="s">
        <v>1740</v>
      </c>
      <c r="V1540" s="46">
        <v>1</v>
      </c>
      <c r="W1540" s="26">
        <f t="shared" si="682"/>
        <v>1</v>
      </c>
      <c r="X1540" s="26">
        <f t="shared" si="683"/>
        <v>1</v>
      </c>
      <c r="Y1540" s="21">
        <v>50</v>
      </c>
      <c r="Z1540" s="22">
        <f t="shared" si="697"/>
        <v>1598</v>
      </c>
      <c r="AA1540" s="20" t="s">
        <v>2195</v>
      </c>
      <c r="AB1540" s="22"/>
      <c r="AC1540" s="22">
        <v>1</v>
      </c>
      <c r="AD1540" s="22"/>
      <c r="AE1540" s="22">
        <f t="shared" si="698"/>
        <v>1598</v>
      </c>
      <c r="AF1540" s="22">
        <f t="shared" si="685"/>
        <v>1598</v>
      </c>
      <c r="AG1540" s="20">
        <f t="shared" si="703"/>
        <v>1598</v>
      </c>
      <c r="AH1540" s="20" t="str">
        <f>VLOOKUP(U1540,[1]提成计算!B:I,8,FALSE)</f>
        <v>否</v>
      </c>
      <c r="AI1540" s="20"/>
      <c r="AJ1540" s="22"/>
      <c r="AK1540" s="22"/>
      <c r="AM1540" s="22"/>
      <c r="AN1540" s="22"/>
      <c r="AO1540" s="22" t="s">
        <v>2196</v>
      </c>
      <c r="AP1540" s="22" t="s">
        <v>1301</v>
      </c>
      <c r="AS1540" s="20"/>
      <c r="AT1540" s="20"/>
      <c r="AU1540" s="20"/>
    </row>
    <row r="1541" spans="1:47" x14ac:dyDescent="0.15">
      <c r="A1541" s="21" t="s">
        <v>1273</v>
      </c>
      <c r="B1541" s="20" t="s">
        <v>918</v>
      </c>
      <c r="C1541" s="20" t="s">
        <v>919</v>
      </c>
      <c r="D1541" s="20" t="s">
        <v>973</v>
      </c>
      <c r="E1541" s="20" t="s">
        <v>1932</v>
      </c>
      <c r="F1541" s="20" t="s">
        <v>1250</v>
      </c>
      <c r="G1541" s="20" t="s">
        <v>2539</v>
      </c>
      <c r="H1541" s="20"/>
      <c r="I1541" s="20">
        <v>13751368703</v>
      </c>
      <c r="J1541" s="20" t="s">
        <v>924</v>
      </c>
      <c r="K1541" s="20" t="s">
        <v>2326</v>
      </c>
      <c r="L1541" s="20" t="s">
        <v>1299</v>
      </c>
      <c r="M1541" s="20">
        <v>888</v>
      </c>
      <c r="N1541" s="20">
        <v>888</v>
      </c>
      <c r="O1541" s="20" t="s">
        <v>927</v>
      </c>
      <c r="P1541" s="20" t="s">
        <v>50</v>
      </c>
      <c r="Q1541" s="28"/>
      <c r="R1541" s="21" t="s">
        <v>249</v>
      </c>
      <c r="S1541" s="25" t="s">
        <v>976</v>
      </c>
      <c r="T1541" s="21" t="s">
        <v>53</v>
      </c>
      <c r="U1541" s="21" t="s">
        <v>424</v>
      </c>
      <c r="V1541" s="46">
        <v>1</v>
      </c>
      <c r="W1541" s="26">
        <f t="shared" si="682"/>
        <v>1</v>
      </c>
      <c r="Y1541" s="21">
        <v>12</v>
      </c>
      <c r="Z1541" s="22">
        <f t="shared" si="697"/>
        <v>888</v>
      </c>
      <c r="AA1541" s="20" t="s">
        <v>2195</v>
      </c>
      <c r="AB1541" s="22"/>
      <c r="AC1541" s="22">
        <v>1</v>
      </c>
      <c r="AD1541" s="22"/>
      <c r="AE1541" s="22">
        <f t="shared" si="698"/>
        <v>888</v>
      </c>
      <c r="AF1541" s="22">
        <f t="shared" si="685"/>
        <v>888</v>
      </c>
      <c r="AG1541" s="20"/>
      <c r="AH1541" s="22"/>
      <c r="AI1541" s="22"/>
      <c r="AJ1541" s="22">
        <f t="shared" ref="AJ1541:AJ1542" si="704">N1541</f>
        <v>888</v>
      </c>
      <c r="AK1541" s="22">
        <f>IF(O1541="(传统)XDSL",VLOOKUP(S1541,[2]直销续费率明细!C:I,7,FALSE)*1,IF(O1541="GPON+XDSL",VLOOKUP(S1541,[2]直销续费率明细!C:I,7,FALSE)*1,VLOOKUP(S1541,[2]直销续费率明细!C:I,5,FALSE)*1))</f>
        <v>-40</v>
      </c>
      <c r="AL1541" s="22" t="s">
        <v>1300</v>
      </c>
      <c r="AM1541" s="22"/>
      <c r="AN1541" s="22"/>
      <c r="AO1541" s="22" t="s">
        <v>2196</v>
      </c>
      <c r="AP1541" s="22" t="s">
        <v>1301</v>
      </c>
      <c r="AS1541" s="20">
        <f>IF(Y1541&gt;=10,VLOOKUP(U1541,[2]提成计算!B:T,19,FALSE),VLOOKUP(U1541,[2]提成计算!B:T,18,FALSE))</f>
        <v>0.09</v>
      </c>
      <c r="AT1541" s="20">
        <f t="shared" ref="AT1541:AT1542" si="705">IF(AD1541*AS1541&gt;0,AD1541*AS1541,AE1541*AS1541)</f>
        <v>79.92</v>
      </c>
      <c r="AU1541" s="20">
        <f t="shared" ref="AU1541:AU1542" si="706">IF(AND(AK1541&lt;0,AK1541+AT1541&lt;0),-AT1541,AK1541)</f>
        <v>-40</v>
      </c>
    </row>
    <row r="1542" spans="1:47" x14ac:dyDescent="0.15">
      <c r="A1542" s="21" t="s">
        <v>1273</v>
      </c>
      <c r="B1542" s="20" t="s">
        <v>918</v>
      </c>
      <c r="C1542" s="20" t="s">
        <v>919</v>
      </c>
      <c r="D1542" s="20" t="s">
        <v>936</v>
      </c>
      <c r="E1542" s="20" t="s">
        <v>937</v>
      </c>
      <c r="F1542" s="20" t="s">
        <v>1250</v>
      </c>
      <c r="G1542" s="20" t="s">
        <v>2540</v>
      </c>
      <c r="H1542" s="20"/>
      <c r="I1542" s="20">
        <v>13642882805</v>
      </c>
      <c r="J1542" s="20" t="s">
        <v>924</v>
      </c>
      <c r="K1542" s="20" t="s">
        <v>481</v>
      </c>
      <c r="L1542" s="20" t="s">
        <v>1918</v>
      </c>
      <c r="M1542" s="20">
        <v>680</v>
      </c>
      <c r="N1542" s="20">
        <v>680</v>
      </c>
      <c r="O1542" s="20" t="s">
        <v>1262</v>
      </c>
      <c r="P1542" s="20" t="s">
        <v>50</v>
      </c>
      <c r="Q1542" s="28"/>
      <c r="R1542" s="21" t="s">
        <v>60</v>
      </c>
      <c r="S1542" s="25" t="s">
        <v>962</v>
      </c>
      <c r="T1542" s="21" t="s">
        <v>53</v>
      </c>
      <c r="U1542" s="21" t="s">
        <v>482</v>
      </c>
      <c r="V1542" s="46">
        <v>1</v>
      </c>
      <c r="W1542" s="26">
        <f t="shared" si="682"/>
        <v>1</v>
      </c>
      <c r="Y1542" s="21">
        <v>4</v>
      </c>
      <c r="Z1542" s="22">
        <f t="shared" si="697"/>
        <v>680</v>
      </c>
      <c r="AA1542" s="20" t="s">
        <v>2195</v>
      </c>
      <c r="AB1542" s="22">
        <v>1</v>
      </c>
      <c r="AC1542" s="22"/>
      <c r="AD1542" s="22">
        <f>N1542</f>
        <v>680</v>
      </c>
      <c r="AE1542" s="22"/>
      <c r="AF1542" s="22">
        <f t="shared" si="685"/>
        <v>680</v>
      </c>
      <c r="AG1542" s="20"/>
      <c r="AH1542" s="22"/>
      <c r="AI1542" s="22"/>
      <c r="AJ1542" s="22">
        <f t="shared" si="704"/>
        <v>680</v>
      </c>
      <c r="AK1542" s="22">
        <f>IF(O1542="(传统)XDSL",VLOOKUP(S1542,[2]直销续费率明细!C:I,7,FALSE)*1,IF(O1542="GPON+XDSL",VLOOKUP(S1542,[2]直销续费率明细!C:I,7,FALSE)*1,VLOOKUP(S1542,[2]直销续费率明细!C:I,5,FALSE)*1))</f>
        <v>-40</v>
      </c>
      <c r="AL1542" s="22" t="s">
        <v>1309</v>
      </c>
      <c r="AM1542" s="22"/>
      <c r="AN1542" s="22"/>
      <c r="AO1542" s="22" t="s">
        <v>2196</v>
      </c>
      <c r="AP1542" s="22" t="s">
        <v>2202</v>
      </c>
      <c r="AS1542" s="20">
        <f>IF(Y1542&gt;=10,VLOOKUP(U1542,[2]提成计算!B:T,19,FALSE),VLOOKUP(U1542,[2]提成计算!B:T,18,FALSE))</f>
        <v>0.06</v>
      </c>
      <c r="AT1542" s="20">
        <f t="shared" si="705"/>
        <v>40.799999999999997</v>
      </c>
      <c r="AU1542" s="20">
        <f t="shared" si="706"/>
        <v>-40</v>
      </c>
    </row>
    <row r="1543" spans="1:47" x14ac:dyDescent="0.15">
      <c r="A1543" s="21" t="s">
        <v>1273</v>
      </c>
      <c r="B1543" s="20" t="s">
        <v>918</v>
      </c>
      <c r="C1543" s="20" t="s">
        <v>919</v>
      </c>
      <c r="D1543" s="20" t="s">
        <v>920</v>
      </c>
      <c r="E1543" s="20" t="s">
        <v>979</v>
      </c>
      <c r="F1543" s="20" t="s">
        <v>1250</v>
      </c>
      <c r="G1543" s="20" t="s">
        <v>2541</v>
      </c>
      <c r="H1543" s="20"/>
      <c r="I1543" s="20">
        <v>15989917150</v>
      </c>
      <c r="J1543" s="20" t="s">
        <v>1268</v>
      </c>
      <c r="K1543" s="20" t="s">
        <v>160</v>
      </c>
      <c r="L1543" s="20" t="s">
        <v>1358</v>
      </c>
      <c r="M1543" s="20">
        <v>1088</v>
      </c>
      <c r="N1543" s="20">
        <v>1088</v>
      </c>
      <c r="O1543" s="20" t="s">
        <v>927</v>
      </c>
      <c r="P1543" s="20" t="s">
        <v>50</v>
      </c>
      <c r="Q1543" s="28"/>
      <c r="R1543" s="21" t="s">
        <v>161</v>
      </c>
      <c r="S1543" s="21"/>
      <c r="T1543" s="21" t="s">
        <v>53</v>
      </c>
      <c r="U1543" s="21" t="s">
        <v>162</v>
      </c>
      <c r="V1543" s="46">
        <v>1</v>
      </c>
      <c r="W1543" s="26">
        <f t="shared" si="682"/>
        <v>1</v>
      </c>
      <c r="X1543" s="26">
        <f t="shared" si="683"/>
        <v>1</v>
      </c>
      <c r="Y1543" s="21">
        <v>10</v>
      </c>
      <c r="Z1543" s="22">
        <f t="shared" si="697"/>
        <v>1088</v>
      </c>
      <c r="AA1543" s="20" t="s">
        <v>2195</v>
      </c>
      <c r="AB1543" s="22"/>
      <c r="AC1543" s="22">
        <v>1</v>
      </c>
      <c r="AD1543" s="22"/>
      <c r="AE1543" s="22">
        <f t="shared" ref="AE1543:AE1544" si="707">N1543</f>
        <v>1088</v>
      </c>
      <c r="AF1543" s="22">
        <f t="shared" si="685"/>
        <v>1088</v>
      </c>
      <c r="AG1543" s="20">
        <f t="shared" ref="AG1543:AG1544" si="708">N1543</f>
        <v>1088</v>
      </c>
      <c r="AH1543" s="20" t="str">
        <f>VLOOKUP(U1543,[1]提成计算!B:I,8,FALSE)</f>
        <v>否</v>
      </c>
      <c r="AI1543" s="20"/>
      <c r="AJ1543" s="22"/>
      <c r="AK1543" s="22"/>
      <c r="AM1543" s="22"/>
      <c r="AN1543" s="22"/>
      <c r="AO1543" s="22" t="s">
        <v>2196</v>
      </c>
      <c r="AP1543" s="22" t="s">
        <v>1301</v>
      </c>
      <c r="AS1543" s="20"/>
      <c r="AT1543" s="20"/>
      <c r="AU1543" s="20"/>
    </row>
    <row r="1544" spans="1:47" x14ac:dyDescent="0.15">
      <c r="A1544" s="21" t="s">
        <v>1273</v>
      </c>
      <c r="B1544" s="20" t="s">
        <v>918</v>
      </c>
      <c r="C1544" s="20" t="s">
        <v>919</v>
      </c>
      <c r="D1544" s="20" t="s">
        <v>941</v>
      </c>
      <c r="E1544" s="20" t="s">
        <v>1487</v>
      </c>
      <c r="F1544" s="20" t="s">
        <v>1250</v>
      </c>
      <c r="G1544" s="20" t="s">
        <v>2542</v>
      </c>
      <c r="H1544" s="20"/>
      <c r="I1544" s="20">
        <v>18819092670</v>
      </c>
      <c r="J1544" s="20" t="s">
        <v>1268</v>
      </c>
      <c r="K1544" s="20" t="s">
        <v>1260</v>
      </c>
      <c r="L1544" s="20" t="s">
        <v>1358</v>
      </c>
      <c r="M1544" s="20">
        <v>1088</v>
      </c>
      <c r="N1544" s="20">
        <v>1088</v>
      </c>
      <c r="O1544" s="20" t="s">
        <v>927</v>
      </c>
      <c r="P1544" s="20" t="s">
        <v>50</v>
      </c>
      <c r="Q1544" s="28"/>
      <c r="R1544" s="21" t="s">
        <v>99</v>
      </c>
      <c r="S1544" s="21"/>
      <c r="T1544" s="21" t="s">
        <v>53</v>
      </c>
      <c r="U1544" s="21" t="s">
        <v>1903</v>
      </c>
      <c r="V1544" s="46">
        <v>1</v>
      </c>
      <c r="W1544" s="26">
        <f t="shared" si="682"/>
        <v>1</v>
      </c>
      <c r="X1544" s="26">
        <f t="shared" si="683"/>
        <v>1</v>
      </c>
      <c r="Y1544" s="21">
        <v>10</v>
      </c>
      <c r="Z1544" s="22">
        <f t="shared" si="697"/>
        <v>1088</v>
      </c>
      <c r="AA1544" s="20" t="s">
        <v>2195</v>
      </c>
      <c r="AB1544" s="22"/>
      <c r="AC1544" s="22">
        <v>1</v>
      </c>
      <c r="AD1544" s="22"/>
      <c r="AE1544" s="22">
        <f t="shared" si="707"/>
        <v>1088</v>
      </c>
      <c r="AF1544" s="22">
        <f t="shared" si="685"/>
        <v>1088</v>
      </c>
      <c r="AG1544" s="20">
        <f t="shared" si="708"/>
        <v>1088</v>
      </c>
      <c r="AH1544" s="20" t="str">
        <f>VLOOKUP(U1544,[1]提成计算!B:I,8,FALSE)</f>
        <v xml:space="preserve"> </v>
      </c>
      <c r="AI1544" s="20"/>
      <c r="AJ1544" s="22"/>
      <c r="AK1544" s="22"/>
      <c r="AM1544" s="22"/>
      <c r="AN1544" s="22"/>
      <c r="AO1544" s="22" t="s">
        <v>2196</v>
      </c>
      <c r="AP1544" s="22" t="s">
        <v>1301</v>
      </c>
      <c r="AS1544" s="20"/>
      <c r="AT1544" s="20"/>
      <c r="AU1544" s="20"/>
    </row>
    <row r="1545" spans="1:47" x14ac:dyDescent="0.15">
      <c r="A1545" s="21" t="s">
        <v>1273</v>
      </c>
      <c r="B1545" s="20" t="s">
        <v>918</v>
      </c>
      <c r="C1545" s="20" t="s">
        <v>919</v>
      </c>
      <c r="D1545" s="20" t="s">
        <v>936</v>
      </c>
      <c r="E1545" s="20" t="s">
        <v>937</v>
      </c>
      <c r="F1545" s="20" t="s">
        <v>1250</v>
      </c>
      <c r="G1545" s="20" t="s">
        <v>2543</v>
      </c>
      <c r="H1545" s="20"/>
      <c r="I1545" s="20">
        <v>13829127670</v>
      </c>
      <c r="J1545" s="20" t="s">
        <v>924</v>
      </c>
      <c r="K1545" s="20" t="s">
        <v>2544</v>
      </c>
      <c r="L1545" s="20" t="s">
        <v>1918</v>
      </c>
      <c r="M1545" s="20">
        <v>680</v>
      </c>
      <c r="N1545" s="20">
        <v>680</v>
      </c>
      <c r="O1545" s="20" t="s">
        <v>1262</v>
      </c>
      <c r="P1545" s="20" t="s">
        <v>50</v>
      </c>
      <c r="Q1545" s="28"/>
      <c r="R1545" s="22" t="s">
        <v>60</v>
      </c>
      <c r="T1545" s="21" t="s">
        <v>948</v>
      </c>
      <c r="U1545" s="22" t="s">
        <v>60</v>
      </c>
      <c r="V1545" s="46">
        <v>1</v>
      </c>
      <c r="W1545" s="26">
        <f t="shared" si="682"/>
        <v>1</v>
      </c>
      <c r="Y1545" s="21">
        <v>4</v>
      </c>
      <c r="Z1545" s="22">
        <f t="shared" si="697"/>
        <v>680</v>
      </c>
      <c r="AA1545" s="20" t="s">
        <v>2195</v>
      </c>
      <c r="AB1545" s="22">
        <v>1</v>
      </c>
      <c r="AC1545" s="22"/>
      <c r="AD1545" s="22">
        <f>N1545</f>
        <v>680</v>
      </c>
      <c r="AE1545" s="22"/>
      <c r="AF1545" s="22">
        <f t="shared" si="685"/>
        <v>680</v>
      </c>
      <c r="AG1545" s="20"/>
      <c r="AH1545" s="22"/>
      <c r="AI1545" s="22"/>
      <c r="AJ1545" s="22">
        <f t="shared" ref="AJ1545:AJ1546" si="709">N1545</f>
        <v>680</v>
      </c>
      <c r="AK1545" s="22">
        <f>IF(O1545="(传统)XDSL",VLOOKUP(U1545,[2]自营续费率!B:G,6,FALSE)*1,IF(O1545="GPON+XDSL",VLOOKUP(U1545,[2]自营续费率!B:G,6,FALSE)*1,VLOOKUP(U1545,[2]自营续费率!B:G,4,FALSE)*1))</f>
        <v>10</v>
      </c>
      <c r="AL1545" s="22" t="s">
        <v>1300</v>
      </c>
      <c r="AM1545" s="22"/>
      <c r="AN1545" s="22"/>
      <c r="AO1545" s="22" t="s">
        <v>2196</v>
      </c>
      <c r="AP1545" s="22" t="s">
        <v>2202</v>
      </c>
      <c r="AS1545" s="20">
        <f>IF(Y1545&gt;=10,VLOOKUP(U1545,[2]自营提成!C:Z,6,FALSE),VLOOKUP(U1545,[2]自营提成!C:Z,5,FALSE))</f>
        <v>7.0000000000000007E-2</v>
      </c>
      <c r="AT1545" s="20">
        <f t="shared" ref="AT1545" si="710">IF(AD1545*AS1545&gt;0,AD1545*AS1545,AE1545*AS1545)</f>
        <v>47.6</v>
      </c>
      <c r="AU1545" s="20">
        <f>IF(AND(AK1545&lt;0,AK1545+AT1545&lt;0),-AT1545,AK1545)</f>
        <v>10</v>
      </c>
    </row>
    <row r="1546" spans="1:47" x14ac:dyDescent="0.15">
      <c r="A1546" s="21" t="s">
        <v>1273</v>
      </c>
      <c r="B1546" s="20" t="s">
        <v>918</v>
      </c>
      <c r="C1546" s="20" t="s">
        <v>919</v>
      </c>
      <c r="D1546" s="20" t="s">
        <v>941</v>
      </c>
      <c r="E1546" s="20" t="s">
        <v>1339</v>
      </c>
      <c r="F1546" s="20" t="s">
        <v>1250</v>
      </c>
      <c r="G1546" s="20" t="s">
        <v>2545</v>
      </c>
      <c r="H1546" s="20"/>
      <c r="I1546" s="20">
        <v>13662998636</v>
      </c>
      <c r="J1546" s="20" t="s">
        <v>924</v>
      </c>
      <c r="K1546" s="20" t="s">
        <v>166</v>
      </c>
      <c r="L1546" s="20" t="s">
        <v>1299</v>
      </c>
      <c r="M1546" s="20">
        <v>888</v>
      </c>
      <c r="N1546" s="20">
        <v>888</v>
      </c>
      <c r="O1546" s="20" t="s">
        <v>927</v>
      </c>
      <c r="P1546" s="20" t="s">
        <v>50</v>
      </c>
      <c r="Q1546" s="28"/>
      <c r="R1546" s="21" t="s">
        <v>99</v>
      </c>
      <c r="S1546" s="25" t="s">
        <v>1341</v>
      </c>
      <c r="T1546" s="21" t="s">
        <v>2204</v>
      </c>
      <c r="U1546" s="21"/>
      <c r="V1546" s="46">
        <v>1</v>
      </c>
      <c r="W1546" s="26">
        <f t="shared" si="682"/>
        <v>1</v>
      </c>
      <c r="Y1546" s="21">
        <v>12</v>
      </c>
      <c r="Z1546" s="22">
        <f t="shared" si="697"/>
        <v>888</v>
      </c>
      <c r="AA1546" s="20" t="s">
        <v>2195</v>
      </c>
      <c r="AB1546" s="22"/>
      <c r="AC1546" s="22">
        <v>1</v>
      </c>
      <c r="AD1546" s="22"/>
      <c r="AE1546" s="22">
        <f t="shared" ref="AE1546:AE1548" si="711">N1546</f>
        <v>888</v>
      </c>
      <c r="AF1546" s="22">
        <f t="shared" si="685"/>
        <v>888</v>
      </c>
      <c r="AG1546" s="20"/>
      <c r="AH1546" s="22"/>
      <c r="AI1546" s="22"/>
      <c r="AJ1546" s="22">
        <f t="shared" si="709"/>
        <v>888</v>
      </c>
      <c r="AK1546" s="22">
        <f>IF(O1546="(传统)XDSL",VLOOKUP(S1546,[1]续费率明细!C:I,7,FALSE)*1,IF(O1546="GPON+XDSL",VLOOKUP(S1546,[1]续费率明细!C:I,7,FALSE)*1,VLOOKUP(S1546,[1]续费率明细!C:I,5,FALSE)*1))</f>
        <v>25</v>
      </c>
      <c r="AL1546" s="22" t="s">
        <v>1309</v>
      </c>
      <c r="AM1546" s="22"/>
      <c r="AN1546" s="22"/>
      <c r="AO1546" s="22" t="s">
        <v>2196</v>
      </c>
      <c r="AP1546" s="22" t="s">
        <v>1301</v>
      </c>
      <c r="AS1546" s="20"/>
      <c r="AT1546" s="20"/>
      <c r="AU1546" s="20"/>
    </row>
    <row r="1547" spans="1:47" x14ac:dyDescent="0.15">
      <c r="A1547" s="21" t="s">
        <v>1273</v>
      </c>
      <c r="B1547" s="20" t="s">
        <v>918</v>
      </c>
      <c r="C1547" s="20" t="s">
        <v>919</v>
      </c>
      <c r="D1547" s="20" t="s">
        <v>928</v>
      </c>
      <c r="E1547" s="20" t="s">
        <v>969</v>
      </c>
      <c r="F1547" s="20" t="s">
        <v>1250</v>
      </c>
      <c r="G1547" s="20" t="s">
        <v>2546</v>
      </c>
      <c r="H1547" s="20"/>
      <c r="I1547" s="20">
        <v>13415925624</v>
      </c>
      <c r="J1547" s="20" t="s">
        <v>1268</v>
      </c>
      <c r="K1547" s="20" t="s">
        <v>954</v>
      </c>
      <c r="L1547" s="20" t="s">
        <v>1358</v>
      </c>
      <c r="M1547" s="20">
        <v>1088</v>
      </c>
      <c r="N1547" s="20">
        <v>1088</v>
      </c>
      <c r="O1547" s="20" t="s">
        <v>927</v>
      </c>
      <c r="P1547" s="20" t="s">
        <v>50</v>
      </c>
      <c r="Q1547" s="28"/>
      <c r="R1547" s="21" t="s">
        <v>84</v>
      </c>
      <c r="S1547" s="21"/>
      <c r="T1547" s="21" t="s">
        <v>53</v>
      </c>
      <c r="U1547" s="21" t="s">
        <v>957</v>
      </c>
      <c r="V1547" s="46">
        <v>1</v>
      </c>
      <c r="W1547" s="26">
        <f t="shared" si="682"/>
        <v>1</v>
      </c>
      <c r="X1547" s="26">
        <f t="shared" si="683"/>
        <v>1</v>
      </c>
      <c r="Y1547" s="21">
        <v>10</v>
      </c>
      <c r="Z1547" s="22">
        <f t="shared" si="697"/>
        <v>1088</v>
      </c>
      <c r="AA1547" s="20" t="s">
        <v>2195</v>
      </c>
      <c r="AB1547" s="22"/>
      <c r="AC1547" s="22">
        <v>1</v>
      </c>
      <c r="AD1547" s="22"/>
      <c r="AE1547" s="22">
        <f t="shared" si="711"/>
        <v>1088</v>
      </c>
      <c r="AF1547" s="22">
        <f t="shared" si="685"/>
        <v>1088</v>
      </c>
      <c r="AG1547" s="20">
        <f>N1547</f>
        <v>1088</v>
      </c>
      <c r="AH1547" s="20"/>
      <c r="AI1547" s="20"/>
      <c r="AJ1547" s="22"/>
      <c r="AK1547" s="22"/>
      <c r="AM1547" s="22"/>
      <c r="AN1547" s="22"/>
      <c r="AO1547" s="22" t="s">
        <v>2216</v>
      </c>
      <c r="AP1547" s="22" t="s">
        <v>1301</v>
      </c>
      <c r="AS1547" s="20"/>
      <c r="AT1547" s="20"/>
      <c r="AU1547" s="20"/>
    </row>
    <row r="1548" spans="1:47" x14ac:dyDescent="0.15">
      <c r="A1548" s="21" t="s">
        <v>1273</v>
      </c>
      <c r="B1548" s="20" t="s">
        <v>918</v>
      </c>
      <c r="C1548" s="20" t="s">
        <v>919</v>
      </c>
      <c r="D1548" s="20" t="s">
        <v>928</v>
      </c>
      <c r="E1548" s="20" t="s">
        <v>929</v>
      </c>
      <c r="F1548" s="20" t="s">
        <v>1250</v>
      </c>
      <c r="G1548" s="20" t="s">
        <v>2547</v>
      </c>
      <c r="H1548" s="20"/>
      <c r="I1548" s="20">
        <v>13620097988</v>
      </c>
      <c r="J1548" s="20" t="s">
        <v>924</v>
      </c>
      <c r="K1548" s="20" t="s">
        <v>1913</v>
      </c>
      <c r="L1548" s="20" t="s">
        <v>1299</v>
      </c>
      <c r="M1548" s="20">
        <v>888</v>
      </c>
      <c r="N1548" s="20">
        <v>888</v>
      </c>
      <c r="O1548" s="20" t="s">
        <v>927</v>
      </c>
      <c r="P1548" s="20" t="s">
        <v>50</v>
      </c>
      <c r="Q1548" s="28"/>
      <c r="R1548" s="21" t="s">
        <v>84</v>
      </c>
      <c r="S1548" s="25" t="s">
        <v>1443</v>
      </c>
      <c r="T1548" s="21" t="s">
        <v>53</v>
      </c>
      <c r="U1548" s="21" t="s">
        <v>1915</v>
      </c>
      <c r="V1548" s="46">
        <v>1</v>
      </c>
      <c r="W1548" s="26">
        <f t="shared" si="682"/>
        <v>1</v>
      </c>
      <c r="Y1548" s="21">
        <v>12</v>
      </c>
      <c r="Z1548" s="22">
        <f t="shared" si="697"/>
        <v>888</v>
      </c>
      <c r="AA1548" s="20" t="s">
        <v>2218</v>
      </c>
      <c r="AB1548" s="22"/>
      <c r="AC1548" s="22">
        <v>1</v>
      </c>
      <c r="AD1548" s="22"/>
      <c r="AE1548" s="22">
        <f t="shared" si="711"/>
        <v>888</v>
      </c>
      <c r="AF1548" s="22">
        <f t="shared" si="685"/>
        <v>888</v>
      </c>
      <c r="AG1548" s="20"/>
      <c r="AH1548" s="22"/>
      <c r="AI1548" s="22"/>
      <c r="AJ1548" s="22">
        <f>N1548</f>
        <v>888</v>
      </c>
      <c r="AK1548" s="22">
        <f>IF(O1548="(传统)XDSL",VLOOKUP(S1548,[2]直销续费率明细!C:I,7,FALSE)*1,IF(O1548="GPON+XDSL",VLOOKUP(S1548,[2]直销续费率明细!C:I,7,FALSE)*1,VLOOKUP(S1548,[2]直销续费率明细!C:I,5,FALSE)*1))</f>
        <v>0</v>
      </c>
      <c r="AL1548" s="22" t="s">
        <v>1300</v>
      </c>
      <c r="AM1548" s="22"/>
      <c r="AN1548" s="22"/>
      <c r="AO1548" s="22" t="s">
        <v>2196</v>
      </c>
      <c r="AP1548" s="22" t="s">
        <v>1301</v>
      </c>
      <c r="AS1548" s="20">
        <f>IF(Y1548&gt;=10,VLOOKUP(U1548,[2]提成计算!B:T,19,FALSE),VLOOKUP(U1548,[2]提成计算!B:T,18,FALSE))</f>
        <v>0.09</v>
      </c>
      <c r="AT1548" s="20">
        <f t="shared" ref="AT1548" si="712">IF(AD1548*AS1548&gt;0,AD1548*AS1548,AE1548*AS1548)</f>
        <v>79.92</v>
      </c>
      <c r="AU1548" s="20">
        <f t="shared" ref="AU1548" si="713">IF(AND(AK1548&lt;0,AK1548+AT1548&lt;0),-AT1548,AK1548)</f>
        <v>0</v>
      </c>
    </row>
    <row r="1549" spans="1:47" x14ac:dyDescent="0.15">
      <c r="A1549" s="21" t="s">
        <v>1273</v>
      </c>
      <c r="B1549" s="20" t="s">
        <v>918</v>
      </c>
      <c r="C1549" s="20" t="s">
        <v>919</v>
      </c>
      <c r="D1549" s="20" t="s">
        <v>973</v>
      </c>
      <c r="E1549" s="20" t="s">
        <v>1953</v>
      </c>
      <c r="F1549" s="20" t="s">
        <v>1250</v>
      </c>
      <c r="G1549" s="20" t="s">
        <v>2548</v>
      </c>
      <c r="H1549" s="20"/>
      <c r="I1549" s="20">
        <v>13671035216</v>
      </c>
      <c r="J1549" s="20" t="s">
        <v>1268</v>
      </c>
      <c r="K1549" s="20" t="s">
        <v>248</v>
      </c>
      <c r="L1549" s="20" t="s">
        <v>1939</v>
      </c>
      <c r="M1549" s="20">
        <v>680</v>
      </c>
      <c r="N1549" s="20">
        <v>680</v>
      </c>
      <c r="O1549" s="20" t="s">
        <v>927</v>
      </c>
      <c r="P1549" s="20" t="s">
        <v>50</v>
      </c>
      <c r="Q1549" s="28"/>
      <c r="R1549" s="21" t="s">
        <v>249</v>
      </c>
      <c r="S1549" s="21"/>
      <c r="T1549" s="21" t="s">
        <v>53</v>
      </c>
      <c r="U1549" s="21" t="s">
        <v>250</v>
      </c>
      <c r="V1549" s="46">
        <v>1</v>
      </c>
      <c r="W1549" s="26">
        <f t="shared" si="682"/>
        <v>1</v>
      </c>
      <c r="X1549" s="26">
        <f t="shared" si="683"/>
        <v>1</v>
      </c>
      <c r="Y1549" s="21">
        <v>4</v>
      </c>
      <c r="Z1549" s="22">
        <f t="shared" si="697"/>
        <v>680</v>
      </c>
      <c r="AA1549" s="20" t="s">
        <v>2195</v>
      </c>
      <c r="AB1549" s="22">
        <v>1</v>
      </c>
      <c r="AC1549" s="22"/>
      <c r="AD1549" s="22">
        <f>N1549</f>
        <v>680</v>
      </c>
      <c r="AE1549" s="22"/>
      <c r="AF1549" s="22">
        <f t="shared" si="685"/>
        <v>680</v>
      </c>
      <c r="AG1549" s="20">
        <f t="shared" ref="AG1549:AG1551" si="714">N1549</f>
        <v>680</v>
      </c>
      <c r="AH1549" s="20" t="str">
        <f>VLOOKUP(U1549,[1]提成计算!B:I,8,FALSE)</f>
        <v xml:space="preserve"> </v>
      </c>
      <c r="AI1549" s="20"/>
      <c r="AJ1549" s="22"/>
      <c r="AK1549" s="22"/>
      <c r="AM1549" s="22"/>
      <c r="AN1549" s="22"/>
      <c r="AO1549" s="22" t="s">
        <v>2196</v>
      </c>
      <c r="AP1549" s="22" t="s">
        <v>1301</v>
      </c>
      <c r="AS1549" s="20"/>
      <c r="AT1549" s="20"/>
      <c r="AU1549" s="20"/>
    </row>
    <row r="1550" spans="1:47" x14ac:dyDescent="0.15">
      <c r="A1550" s="21" t="s">
        <v>1273</v>
      </c>
      <c r="B1550" s="20" t="s">
        <v>918</v>
      </c>
      <c r="C1550" s="20" t="s">
        <v>919</v>
      </c>
      <c r="D1550" s="20" t="s">
        <v>928</v>
      </c>
      <c r="E1550" s="20" t="s">
        <v>929</v>
      </c>
      <c r="F1550" s="20" t="s">
        <v>1250</v>
      </c>
      <c r="G1550" s="20" t="s">
        <v>2549</v>
      </c>
      <c r="H1550" s="20"/>
      <c r="I1550" s="20">
        <v>13769536048</v>
      </c>
      <c r="J1550" s="20" t="s">
        <v>1268</v>
      </c>
      <c r="K1550" s="20" t="s">
        <v>954</v>
      </c>
      <c r="L1550" s="20" t="s">
        <v>1358</v>
      </c>
      <c r="M1550" s="20">
        <v>1088</v>
      </c>
      <c r="N1550" s="20">
        <v>1088</v>
      </c>
      <c r="O1550" s="20" t="s">
        <v>927</v>
      </c>
      <c r="P1550" s="20" t="s">
        <v>50</v>
      </c>
      <c r="Q1550" s="28"/>
      <c r="R1550" s="21" t="s">
        <v>84</v>
      </c>
      <c r="S1550" s="21" t="s">
        <v>84</v>
      </c>
      <c r="T1550" s="21" t="s">
        <v>53</v>
      </c>
      <c r="U1550" s="21" t="s">
        <v>957</v>
      </c>
      <c r="V1550" s="46">
        <v>1</v>
      </c>
      <c r="W1550" s="26">
        <f t="shared" si="682"/>
        <v>1</v>
      </c>
      <c r="X1550" s="26">
        <f t="shared" si="683"/>
        <v>1</v>
      </c>
      <c r="Y1550" s="21">
        <v>10</v>
      </c>
      <c r="Z1550" s="22">
        <f t="shared" si="697"/>
        <v>1088</v>
      </c>
      <c r="AA1550" s="20" t="s">
        <v>2195</v>
      </c>
      <c r="AB1550" s="22"/>
      <c r="AC1550" s="22">
        <v>1</v>
      </c>
      <c r="AD1550" s="22"/>
      <c r="AE1550" s="22">
        <f t="shared" ref="AE1550:AE1557" si="715">N1550</f>
        <v>1088</v>
      </c>
      <c r="AF1550" s="22">
        <f t="shared" si="685"/>
        <v>1088</v>
      </c>
      <c r="AG1550" s="20">
        <f t="shared" si="714"/>
        <v>1088</v>
      </c>
      <c r="AH1550" s="20"/>
      <c r="AI1550" s="20"/>
      <c r="AJ1550" s="22"/>
      <c r="AK1550" s="22"/>
      <c r="AM1550" s="22"/>
      <c r="AN1550" s="22"/>
      <c r="AO1550" s="22" t="s">
        <v>2196</v>
      </c>
      <c r="AP1550" s="22" t="s">
        <v>1301</v>
      </c>
      <c r="AS1550" s="20"/>
      <c r="AT1550" s="20"/>
      <c r="AU1550" s="20"/>
    </row>
    <row r="1551" spans="1:47" x14ac:dyDescent="0.15">
      <c r="A1551" s="21" t="s">
        <v>1273</v>
      </c>
      <c r="B1551" s="20" t="s">
        <v>918</v>
      </c>
      <c r="C1551" s="20" t="s">
        <v>919</v>
      </c>
      <c r="D1551" s="20" t="s">
        <v>928</v>
      </c>
      <c r="E1551" s="20" t="s">
        <v>952</v>
      </c>
      <c r="F1551" s="20" t="s">
        <v>1250</v>
      </c>
      <c r="G1551" s="20" t="s">
        <v>2550</v>
      </c>
      <c r="H1551" s="20"/>
      <c r="I1551" s="20">
        <v>13790598572</v>
      </c>
      <c r="J1551" s="20" t="s">
        <v>1268</v>
      </c>
      <c r="K1551" s="20" t="s">
        <v>1979</v>
      </c>
      <c r="L1551" s="20" t="s">
        <v>1358</v>
      </c>
      <c r="M1551" s="20">
        <v>1088</v>
      </c>
      <c r="N1551" s="20">
        <v>1088</v>
      </c>
      <c r="O1551" s="20" t="s">
        <v>927</v>
      </c>
      <c r="P1551" s="20" t="s">
        <v>50</v>
      </c>
      <c r="Q1551" s="28"/>
      <c r="R1551" s="21" t="s">
        <v>84</v>
      </c>
      <c r="S1551" s="21"/>
      <c r="T1551" s="21" t="s">
        <v>53</v>
      </c>
      <c r="U1551" s="21" t="s">
        <v>1292</v>
      </c>
      <c r="V1551" s="46">
        <v>1</v>
      </c>
      <c r="W1551" s="26">
        <f t="shared" si="682"/>
        <v>1</v>
      </c>
      <c r="X1551" s="26">
        <f t="shared" si="683"/>
        <v>1</v>
      </c>
      <c r="Y1551" s="21">
        <v>10</v>
      </c>
      <c r="Z1551" s="22">
        <f t="shared" si="697"/>
        <v>1088</v>
      </c>
      <c r="AA1551" s="20" t="s">
        <v>2195</v>
      </c>
      <c r="AB1551" s="22"/>
      <c r="AC1551" s="22">
        <v>1</v>
      </c>
      <c r="AD1551" s="22"/>
      <c r="AE1551" s="22">
        <f t="shared" si="715"/>
        <v>1088</v>
      </c>
      <c r="AF1551" s="22">
        <f t="shared" si="685"/>
        <v>1088</v>
      </c>
      <c r="AG1551" s="20">
        <f t="shared" si="714"/>
        <v>1088</v>
      </c>
      <c r="AH1551" s="20" t="str">
        <f>VLOOKUP(U1551,[1]提成计算!B:I,8,FALSE)</f>
        <v xml:space="preserve"> </v>
      </c>
      <c r="AI1551" s="20"/>
      <c r="AJ1551" s="22"/>
      <c r="AK1551" s="22"/>
      <c r="AM1551" s="22"/>
      <c r="AN1551" s="22"/>
      <c r="AO1551" s="22" t="s">
        <v>2196</v>
      </c>
      <c r="AP1551" s="22" t="s">
        <v>1301</v>
      </c>
      <c r="AS1551" s="20"/>
      <c r="AT1551" s="20"/>
      <c r="AU1551" s="20"/>
    </row>
    <row r="1552" spans="1:47" x14ac:dyDescent="0.15">
      <c r="A1552" s="21" t="s">
        <v>1273</v>
      </c>
      <c r="B1552" s="20" t="s">
        <v>918</v>
      </c>
      <c r="C1552" s="20" t="s">
        <v>919</v>
      </c>
      <c r="D1552" s="20" t="s">
        <v>941</v>
      </c>
      <c r="E1552" s="20" t="s">
        <v>949</v>
      </c>
      <c r="F1552" s="20" t="s">
        <v>1250</v>
      </c>
      <c r="G1552" s="20" t="s">
        <v>2551</v>
      </c>
      <c r="H1552" s="20"/>
      <c r="I1552" s="20">
        <v>13650256657</v>
      </c>
      <c r="J1552" s="20" t="s">
        <v>924</v>
      </c>
      <c r="K1552" s="20" t="s">
        <v>493</v>
      </c>
      <c r="L1552" s="20" t="s">
        <v>1299</v>
      </c>
      <c r="M1552" s="20">
        <v>888</v>
      </c>
      <c r="N1552" s="20">
        <v>888</v>
      </c>
      <c r="O1552" s="20" t="s">
        <v>927</v>
      </c>
      <c r="P1552" s="20" t="s">
        <v>50</v>
      </c>
      <c r="Q1552" s="28"/>
      <c r="R1552" s="21" t="s">
        <v>99</v>
      </c>
      <c r="S1552" s="25" t="s">
        <v>951</v>
      </c>
      <c r="T1552" s="21" t="s">
        <v>2198</v>
      </c>
      <c r="U1552" s="21" t="s">
        <v>495</v>
      </c>
      <c r="V1552" s="46">
        <v>1</v>
      </c>
      <c r="W1552" s="26">
        <f t="shared" si="682"/>
        <v>1</v>
      </c>
      <c r="Y1552" s="21">
        <v>12</v>
      </c>
      <c r="Z1552" s="22">
        <f t="shared" si="697"/>
        <v>888</v>
      </c>
      <c r="AA1552" s="20" t="s">
        <v>2195</v>
      </c>
      <c r="AB1552" s="22"/>
      <c r="AC1552" s="22">
        <v>1</v>
      </c>
      <c r="AD1552" s="22"/>
      <c r="AE1552" s="22">
        <f t="shared" si="715"/>
        <v>888</v>
      </c>
      <c r="AF1552" s="22">
        <f t="shared" si="685"/>
        <v>888</v>
      </c>
      <c r="AG1552" s="20"/>
      <c r="AH1552" s="22"/>
      <c r="AI1552" s="22"/>
      <c r="AJ1552" s="22">
        <f t="shared" ref="AJ1552:AJ1558" si="716">N1552</f>
        <v>888</v>
      </c>
      <c r="AK1552" s="22">
        <f>IF(O1552="(传统)XDSL",VLOOKUP(S1552,[2]直销续费率明细!C:I,7,FALSE)*1,IF(O1552="GPON+XDSL",VLOOKUP(S1552,[2]直销续费率明细!C:I,7,FALSE)*1,VLOOKUP(S1552,[2]直销续费率明细!C:I,5,FALSE)*1))</f>
        <v>-40</v>
      </c>
      <c r="AL1552" s="22" t="s">
        <v>1300</v>
      </c>
      <c r="AM1552" s="22"/>
      <c r="AN1552" s="22"/>
      <c r="AO1552" s="22" t="s">
        <v>2216</v>
      </c>
      <c r="AP1552" s="22" t="s">
        <v>1301</v>
      </c>
      <c r="AS1552" s="20">
        <f>IF(Y1552&gt;=10,VLOOKUP(U1552,[2]提成计算!B:T,19,FALSE),VLOOKUP(U1552,[2]提成计算!B:T,18,FALSE))</f>
        <v>0.09</v>
      </c>
      <c r="AT1552" s="20">
        <f t="shared" ref="AT1552:AT1558" si="717">IF(AD1552*AS1552&gt;0,AD1552*AS1552,AE1552*AS1552)</f>
        <v>79.92</v>
      </c>
      <c r="AU1552" s="20">
        <f t="shared" ref="AU1552:AU1558" si="718">IF(AND(AK1552&lt;0,AK1552+AT1552&lt;0),-AT1552,AK1552)</f>
        <v>-40</v>
      </c>
    </row>
    <row r="1553" spans="1:47" x14ac:dyDescent="0.15">
      <c r="A1553" s="21" t="s">
        <v>1273</v>
      </c>
      <c r="B1553" s="20" t="s">
        <v>918</v>
      </c>
      <c r="C1553" s="20" t="s">
        <v>919</v>
      </c>
      <c r="D1553" s="20" t="s">
        <v>941</v>
      </c>
      <c r="E1553" s="20" t="s">
        <v>949</v>
      </c>
      <c r="F1553" s="20" t="s">
        <v>1250</v>
      </c>
      <c r="G1553" s="20" t="s">
        <v>2552</v>
      </c>
      <c r="H1553" s="20"/>
      <c r="I1553" s="20">
        <v>13612699987</v>
      </c>
      <c r="J1553" s="20" t="s">
        <v>924</v>
      </c>
      <c r="K1553" s="20" t="s">
        <v>2176</v>
      </c>
      <c r="L1553" s="20" t="s">
        <v>1299</v>
      </c>
      <c r="M1553" s="20">
        <v>888</v>
      </c>
      <c r="N1553" s="20">
        <v>888</v>
      </c>
      <c r="O1553" s="20" t="s">
        <v>927</v>
      </c>
      <c r="P1553" s="20" t="s">
        <v>50</v>
      </c>
      <c r="Q1553" s="28"/>
      <c r="R1553" s="21" t="s">
        <v>99</v>
      </c>
      <c r="S1553" s="25" t="s">
        <v>951</v>
      </c>
      <c r="T1553" s="21" t="s">
        <v>2278</v>
      </c>
      <c r="U1553" s="21" t="s">
        <v>495</v>
      </c>
      <c r="V1553" s="46">
        <v>1</v>
      </c>
      <c r="W1553" s="26">
        <f t="shared" si="682"/>
        <v>1</v>
      </c>
      <c r="Y1553" s="21">
        <v>12</v>
      </c>
      <c r="Z1553" s="22">
        <f t="shared" si="697"/>
        <v>888</v>
      </c>
      <c r="AA1553" s="20" t="s">
        <v>2218</v>
      </c>
      <c r="AB1553" s="22"/>
      <c r="AC1553" s="22">
        <v>1</v>
      </c>
      <c r="AD1553" s="22"/>
      <c r="AE1553" s="22">
        <f t="shared" si="715"/>
        <v>888</v>
      </c>
      <c r="AF1553" s="22">
        <f t="shared" si="685"/>
        <v>888</v>
      </c>
      <c r="AG1553" s="20"/>
      <c r="AH1553" s="22"/>
      <c r="AI1553" s="22"/>
      <c r="AJ1553" s="22">
        <f t="shared" si="716"/>
        <v>888</v>
      </c>
      <c r="AK1553" s="22">
        <f>IF(O1553="(传统)XDSL",VLOOKUP(S1553,[2]直销续费率明细!C:I,7,FALSE)*1,IF(O1553="GPON+XDSL",VLOOKUP(S1553,[2]直销续费率明细!C:I,7,FALSE)*1,VLOOKUP(S1553,[2]直销续费率明细!C:I,5,FALSE)*1))</f>
        <v>-40</v>
      </c>
      <c r="AL1553" s="22" t="s">
        <v>1300</v>
      </c>
      <c r="AM1553" s="22"/>
      <c r="AN1553" s="22"/>
      <c r="AO1553" s="22" t="s">
        <v>2216</v>
      </c>
      <c r="AP1553" s="22" t="s">
        <v>1301</v>
      </c>
      <c r="AS1553" s="20">
        <f>IF(Y1553&gt;=10,VLOOKUP(U1553,[2]提成计算!B:T,19,FALSE),VLOOKUP(U1553,[2]提成计算!B:T,18,FALSE))</f>
        <v>0.09</v>
      </c>
      <c r="AT1553" s="20">
        <f t="shared" si="717"/>
        <v>79.92</v>
      </c>
      <c r="AU1553" s="20">
        <f t="shared" si="718"/>
        <v>-40</v>
      </c>
    </row>
    <row r="1554" spans="1:47" x14ac:dyDescent="0.15">
      <c r="A1554" s="21" t="s">
        <v>1273</v>
      </c>
      <c r="B1554" s="20" t="s">
        <v>918</v>
      </c>
      <c r="C1554" s="20" t="s">
        <v>919</v>
      </c>
      <c r="D1554" s="20" t="s">
        <v>936</v>
      </c>
      <c r="E1554" s="20" t="s">
        <v>1962</v>
      </c>
      <c r="F1554" s="20" t="s">
        <v>1250</v>
      </c>
      <c r="G1554" s="20" t="s">
        <v>2553</v>
      </c>
      <c r="H1554" s="20"/>
      <c r="I1554" s="20">
        <v>13559719553</v>
      </c>
      <c r="J1554" s="20" t="s">
        <v>924</v>
      </c>
      <c r="K1554" s="20" t="s">
        <v>365</v>
      </c>
      <c r="L1554" s="20" t="s">
        <v>1299</v>
      </c>
      <c r="M1554" s="20">
        <v>888</v>
      </c>
      <c r="N1554" s="20">
        <v>888</v>
      </c>
      <c r="O1554" s="20" t="s">
        <v>927</v>
      </c>
      <c r="P1554" s="20" t="s">
        <v>50</v>
      </c>
      <c r="Q1554" s="28"/>
      <c r="R1554" s="21" t="s">
        <v>60</v>
      </c>
      <c r="S1554" s="25" t="s">
        <v>1331</v>
      </c>
      <c r="T1554" s="21" t="s">
        <v>53</v>
      </c>
      <c r="U1554" s="21" t="s">
        <v>366</v>
      </c>
      <c r="V1554" s="46">
        <v>1</v>
      </c>
      <c r="W1554" s="26">
        <f t="shared" si="682"/>
        <v>1</v>
      </c>
      <c r="Y1554" s="21">
        <v>12</v>
      </c>
      <c r="Z1554" s="22">
        <f t="shared" si="697"/>
        <v>888</v>
      </c>
      <c r="AA1554" s="20" t="s">
        <v>2218</v>
      </c>
      <c r="AB1554" s="22"/>
      <c r="AC1554" s="22">
        <v>1</v>
      </c>
      <c r="AD1554" s="22"/>
      <c r="AE1554" s="22">
        <f t="shared" si="715"/>
        <v>888</v>
      </c>
      <c r="AF1554" s="22">
        <f t="shared" si="685"/>
        <v>888</v>
      </c>
      <c r="AG1554" s="20"/>
      <c r="AH1554" s="22"/>
      <c r="AI1554" s="22"/>
      <c r="AJ1554" s="22">
        <f t="shared" si="716"/>
        <v>888</v>
      </c>
      <c r="AK1554" s="22">
        <f>IF(O1554="(传统)XDSL",VLOOKUP(S1554,[2]直销续费率明细!C:I,7,FALSE)*1,IF(O1554="GPON+XDSL",VLOOKUP(S1554,[2]直销续费率明细!C:I,7,FALSE)*1,VLOOKUP(S1554,[2]直销续费率明细!C:I,5,FALSE)*1))</f>
        <v>25</v>
      </c>
      <c r="AL1554" s="22" t="s">
        <v>1300</v>
      </c>
      <c r="AM1554" s="22"/>
      <c r="AN1554" s="22"/>
      <c r="AO1554" s="22" t="s">
        <v>2216</v>
      </c>
      <c r="AP1554" s="22" t="s">
        <v>1301</v>
      </c>
      <c r="AS1554" s="20">
        <f>IF(Y1554&gt;=10,VLOOKUP(U1554,[2]提成计算!B:T,19,FALSE),VLOOKUP(U1554,[2]提成计算!B:T,18,FALSE))</f>
        <v>0.09</v>
      </c>
      <c r="AT1554" s="20">
        <f t="shared" si="717"/>
        <v>79.92</v>
      </c>
      <c r="AU1554" s="20">
        <f t="shared" si="718"/>
        <v>25</v>
      </c>
    </row>
    <row r="1555" spans="1:47" x14ac:dyDescent="0.15">
      <c r="A1555" s="21" t="s">
        <v>1273</v>
      </c>
      <c r="B1555" s="20" t="s">
        <v>918</v>
      </c>
      <c r="C1555" s="20" t="s">
        <v>919</v>
      </c>
      <c r="D1555" s="20" t="s">
        <v>973</v>
      </c>
      <c r="E1555" s="20" t="s">
        <v>1932</v>
      </c>
      <c r="F1555" s="20" t="s">
        <v>1250</v>
      </c>
      <c r="G1555" s="20" t="s">
        <v>2554</v>
      </c>
      <c r="H1555" s="20"/>
      <c r="I1555" s="20">
        <v>13450674160</v>
      </c>
      <c r="J1555" s="20" t="s">
        <v>924</v>
      </c>
      <c r="K1555" s="20" t="s">
        <v>521</v>
      </c>
      <c r="L1555" s="20" t="s">
        <v>1299</v>
      </c>
      <c r="M1555" s="20">
        <v>888</v>
      </c>
      <c r="N1555" s="20">
        <v>888</v>
      </c>
      <c r="O1555" s="20" t="s">
        <v>927</v>
      </c>
      <c r="P1555" s="20" t="s">
        <v>50</v>
      </c>
      <c r="Q1555" s="28"/>
      <c r="R1555" s="21" t="s">
        <v>249</v>
      </c>
      <c r="S1555" s="25" t="s">
        <v>976</v>
      </c>
      <c r="T1555" s="21" t="s">
        <v>53</v>
      </c>
      <c r="U1555" s="21" t="s">
        <v>522</v>
      </c>
      <c r="V1555" s="46">
        <v>1</v>
      </c>
      <c r="W1555" s="26">
        <f t="shared" si="682"/>
        <v>1</v>
      </c>
      <c r="Y1555" s="21">
        <v>12</v>
      </c>
      <c r="Z1555" s="22">
        <f t="shared" si="697"/>
        <v>888</v>
      </c>
      <c r="AA1555" s="20" t="s">
        <v>2218</v>
      </c>
      <c r="AB1555" s="22"/>
      <c r="AC1555" s="22">
        <v>1</v>
      </c>
      <c r="AD1555" s="22"/>
      <c r="AE1555" s="22">
        <f t="shared" si="715"/>
        <v>888</v>
      </c>
      <c r="AF1555" s="22">
        <f t="shared" si="685"/>
        <v>888</v>
      </c>
      <c r="AG1555" s="20"/>
      <c r="AH1555" s="22"/>
      <c r="AI1555" s="22"/>
      <c r="AJ1555" s="22">
        <f t="shared" si="716"/>
        <v>888</v>
      </c>
      <c r="AK1555" s="22">
        <f>IF(O1555="(传统)XDSL",VLOOKUP(S1555,[2]直销续费率明细!C:I,7,FALSE)*1,IF(O1555="GPON+XDSL",VLOOKUP(S1555,[2]直销续费率明细!C:I,7,FALSE)*1,VLOOKUP(S1555,[2]直销续费率明细!C:I,5,FALSE)*1))</f>
        <v>-40</v>
      </c>
      <c r="AL1555" s="22" t="s">
        <v>1309</v>
      </c>
      <c r="AM1555" s="22"/>
      <c r="AN1555" s="22"/>
      <c r="AO1555" s="22" t="s">
        <v>2216</v>
      </c>
      <c r="AP1555" s="22" t="s">
        <v>1301</v>
      </c>
      <c r="AS1555" s="20">
        <f>IF(Y1555&gt;=10,VLOOKUP(U1555,[2]提成计算!B:T,19,FALSE),VLOOKUP(U1555,[2]提成计算!B:T,18,FALSE))</f>
        <v>0.09</v>
      </c>
      <c r="AT1555" s="20">
        <f t="shared" si="717"/>
        <v>79.92</v>
      </c>
      <c r="AU1555" s="20">
        <f t="shared" si="718"/>
        <v>-40</v>
      </c>
    </row>
    <row r="1556" spans="1:47" x14ac:dyDescent="0.15">
      <c r="A1556" s="21" t="s">
        <v>1273</v>
      </c>
      <c r="B1556" s="20" t="s">
        <v>918</v>
      </c>
      <c r="C1556" s="20" t="s">
        <v>919</v>
      </c>
      <c r="D1556" s="20" t="s">
        <v>973</v>
      </c>
      <c r="E1556" s="20" t="s">
        <v>2089</v>
      </c>
      <c r="F1556" s="20" t="s">
        <v>1250</v>
      </c>
      <c r="G1556" s="20" t="s">
        <v>2555</v>
      </c>
      <c r="H1556" s="20"/>
      <c r="I1556" s="20">
        <v>15876936180</v>
      </c>
      <c r="J1556" s="20" t="s">
        <v>924</v>
      </c>
      <c r="K1556" s="20" t="s">
        <v>291</v>
      </c>
      <c r="L1556" s="20" t="s">
        <v>1299</v>
      </c>
      <c r="M1556" s="20">
        <v>888</v>
      </c>
      <c r="N1556" s="20">
        <v>888</v>
      </c>
      <c r="O1556" s="20" t="s">
        <v>927</v>
      </c>
      <c r="P1556" s="20" t="s">
        <v>50</v>
      </c>
      <c r="Q1556" s="28"/>
      <c r="R1556" s="21" t="s">
        <v>249</v>
      </c>
      <c r="S1556" s="25" t="s">
        <v>1378</v>
      </c>
      <c r="T1556" s="21" t="s">
        <v>53</v>
      </c>
      <c r="U1556" s="21" t="s">
        <v>292</v>
      </c>
      <c r="V1556" s="46">
        <v>1</v>
      </c>
      <c r="W1556" s="26">
        <f t="shared" si="682"/>
        <v>1</v>
      </c>
      <c r="Y1556" s="21">
        <v>12</v>
      </c>
      <c r="Z1556" s="22">
        <f t="shared" si="697"/>
        <v>888</v>
      </c>
      <c r="AA1556" s="20" t="s">
        <v>2218</v>
      </c>
      <c r="AB1556" s="22"/>
      <c r="AC1556" s="22">
        <v>1</v>
      </c>
      <c r="AD1556" s="22"/>
      <c r="AE1556" s="22">
        <f t="shared" si="715"/>
        <v>888</v>
      </c>
      <c r="AF1556" s="22">
        <f t="shared" si="685"/>
        <v>888</v>
      </c>
      <c r="AG1556" s="20"/>
      <c r="AH1556" s="22"/>
      <c r="AI1556" s="22"/>
      <c r="AJ1556" s="22">
        <f t="shared" si="716"/>
        <v>888</v>
      </c>
      <c r="AK1556" s="22">
        <f>IF(O1556="(传统)XDSL",VLOOKUP(S1556,[2]直销续费率明细!C:I,7,FALSE)*1,IF(O1556="GPON+XDSL",VLOOKUP(S1556,[2]直销续费率明细!C:I,7,FALSE)*1,VLOOKUP(S1556,[2]直销续费率明细!C:I,5,FALSE)*1))</f>
        <v>-40</v>
      </c>
      <c r="AL1556" s="22" t="s">
        <v>1300</v>
      </c>
      <c r="AM1556" s="22"/>
      <c r="AN1556" s="22"/>
      <c r="AO1556" s="22" t="s">
        <v>2216</v>
      </c>
      <c r="AP1556" s="22" t="s">
        <v>1301</v>
      </c>
      <c r="AS1556" s="20">
        <f>IF(Y1556&gt;=10,VLOOKUP(U1556,[2]提成计算!B:T,19,FALSE),VLOOKUP(U1556,[2]提成计算!B:T,18,FALSE))</f>
        <v>0.09</v>
      </c>
      <c r="AT1556" s="20">
        <f t="shared" si="717"/>
        <v>79.92</v>
      </c>
      <c r="AU1556" s="20">
        <f t="shared" si="718"/>
        <v>-40</v>
      </c>
    </row>
    <row r="1557" spans="1:47" x14ac:dyDescent="0.15">
      <c r="A1557" s="21" t="s">
        <v>1273</v>
      </c>
      <c r="B1557" s="20" t="s">
        <v>918</v>
      </c>
      <c r="C1557" s="20" t="s">
        <v>919</v>
      </c>
      <c r="D1557" s="20" t="s">
        <v>920</v>
      </c>
      <c r="E1557" s="20" t="s">
        <v>965</v>
      </c>
      <c r="F1557" s="20" t="s">
        <v>1250</v>
      </c>
      <c r="G1557" s="20" t="s">
        <v>2556</v>
      </c>
      <c r="H1557" s="20"/>
      <c r="I1557" s="20">
        <v>15016999137</v>
      </c>
      <c r="J1557" s="20" t="s">
        <v>924</v>
      </c>
      <c r="K1557" s="20" t="s">
        <v>2236</v>
      </c>
      <c r="L1557" s="20" t="s">
        <v>1299</v>
      </c>
      <c r="M1557" s="20">
        <v>888</v>
      </c>
      <c r="N1557" s="20">
        <v>888</v>
      </c>
      <c r="O1557" s="20" t="s">
        <v>927</v>
      </c>
      <c r="P1557" s="20" t="s">
        <v>50</v>
      </c>
      <c r="Q1557" s="28"/>
      <c r="R1557" s="21" t="s">
        <v>161</v>
      </c>
      <c r="S1557" s="25" t="s">
        <v>2239</v>
      </c>
      <c r="T1557" s="21" t="s">
        <v>2278</v>
      </c>
      <c r="U1557" s="21" t="s">
        <v>742</v>
      </c>
      <c r="V1557" s="46">
        <v>1</v>
      </c>
      <c r="W1557" s="26">
        <f t="shared" si="682"/>
        <v>1</v>
      </c>
      <c r="Y1557" s="21">
        <v>12</v>
      </c>
      <c r="Z1557" s="22">
        <f t="shared" si="697"/>
        <v>888</v>
      </c>
      <c r="AA1557" s="20" t="s">
        <v>2218</v>
      </c>
      <c r="AB1557" s="22"/>
      <c r="AC1557" s="22">
        <v>1</v>
      </c>
      <c r="AD1557" s="22"/>
      <c r="AE1557" s="22">
        <f t="shared" si="715"/>
        <v>888</v>
      </c>
      <c r="AF1557" s="22">
        <f t="shared" si="685"/>
        <v>888</v>
      </c>
      <c r="AG1557" s="20"/>
      <c r="AH1557" s="22"/>
      <c r="AI1557" s="22"/>
      <c r="AJ1557" s="22">
        <f t="shared" si="716"/>
        <v>888</v>
      </c>
      <c r="AK1557" s="22">
        <f>IF(O1557="(传统)XDSL",VLOOKUP(S1557,[2]直销续费率明细!C:I,7,FALSE)*1,IF(O1557="GPON+XDSL",VLOOKUP(S1557,[2]直销续费率明细!C:I,7,FALSE)*1,VLOOKUP(S1557,[2]直销续费率明细!C:I,5,FALSE)*1))</f>
        <v>-40</v>
      </c>
      <c r="AL1557" s="22" t="s">
        <v>1309</v>
      </c>
      <c r="AM1557" s="22"/>
      <c r="AN1557" s="22"/>
      <c r="AO1557" s="22" t="s">
        <v>2216</v>
      </c>
      <c r="AP1557" s="22" t="s">
        <v>1301</v>
      </c>
      <c r="AS1557" s="20">
        <f>IF(Y1557&gt;=10,VLOOKUP(U1557,[2]提成计算!B:T,19,FALSE),VLOOKUP(U1557,[2]提成计算!B:T,18,FALSE))</f>
        <v>0.09</v>
      </c>
      <c r="AT1557" s="20">
        <f t="shared" si="717"/>
        <v>79.92</v>
      </c>
      <c r="AU1557" s="20">
        <f t="shared" si="718"/>
        <v>-40</v>
      </c>
    </row>
    <row r="1558" spans="1:47" x14ac:dyDescent="0.15">
      <c r="A1558" s="21" t="s">
        <v>1273</v>
      </c>
      <c r="B1558" s="20" t="s">
        <v>918</v>
      </c>
      <c r="C1558" s="20" t="s">
        <v>919</v>
      </c>
      <c r="D1558" s="20" t="s">
        <v>973</v>
      </c>
      <c r="E1558" s="20" t="s">
        <v>1932</v>
      </c>
      <c r="F1558" s="20" t="s">
        <v>1250</v>
      </c>
      <c r="G1558" s="20" t="s">
        <v>2557</v>
      </c>
      <c r="H1558" s="20"/>
      <c r="I1558" s="20">
        <v>13580833250</v>
      </c>
      <c r="J1558" s="20" t="s">
        <v>924</v>
      </c>
      <c r="K1558" s="20" t="s">
        <v>248</v>
      </c>
      <c r="L1558" s="20" t="s">
        <v>1918</v>
      </c>
      <c r="M1558" s="20">
        <v>680</v>
      </c>
      <c r="N1558" s="20">
        <v>680</v>
      </c>
      <c r="O1558" s="20" t="s">
        <v>1262</v>
      </c>
      <c r="P1558" s="20" t="s">
        <v>50</v>
      </c>
      <c r="Q1558" s="28"/>
      <c r="R1558" s="21" t="s">
        <v>249</v>
      </c>
      <c r="S1558" s="25" t="s">
        <v>976</v>
      </c>
      <c r="T1558" s="21" t="s">
        <v>53</v>
      </c>
      <c r="U1558" s="21" t="s">
        <v>250</v>
      </c>
      <c r="V1558" s="46">
        <v>1</v>
      </c>
      <c r="W1558" s="26">
        <f t="shared" si="682"/>
        <v>1</v>
      </c>
      <c r="Y1558" s="21">
        <v>4</v>
      </c>
      <c r="Z1558" s="22">
        <f t="shared" si="697"/>
        <v>680</v>
      </c>
      <c r="AA1558" s="20" t="s">
        <v>2218</v>
      </c>
      <c r="AB1558" s="22">
        <v>1</v>
      </c>
      <c r="AC1558" s="22"/>
      <c r="AD1558" s="22">
        <f>N1558</f>
        <v>680</v>
      </c>
      <c r="AE1558" s="22"/>
      <c r="AF1558" s="22">
        <f t="shared" si="685"/>
        <v>680</v>
      </c>
      <c r="AG1558" s="20"/>
      <c r="AH1558" s="22"/>
      <c r="AI1558" s="22"/>
      <c r="AJ1558" s="22">
        <f t="shared" si="716"/>
        <v>680</v>
      </c>
      <c r="AK1558" s="22">
        <f>IF(O1558="(传统)XDSL",VLOOKUP(S1558,[2]直销续费率明细!C:I,7,FALSE)*1,IF(O1558="GPON+XDSL",VLOOKUP(S1558,[2]直销续费率明细!C:I,7,FALSE)*1,VLOOKUP(S1558,[2]直销续费率明细!C:I,5,FALSE)*1))</f>
        <v>25</v>
      </c>
      <c r="AL1558" s="22" t="s">
        <v>1309</v>
      </c>
      <c r="AM1558" s="22"/>
      <c r="AN1558" s="22"/>
      <c r="AO1558" s="22" t="s">
        <v>2196</v>
      </c>
      <c r="AP1558" s="22" t="s">
        <v>2202</v>
      </c>
      <c r="AS1558" s="20">
        <f>IF(Y1558&gt;=10,VLOOKUP(U1558,[2]提成计算!B:T,19,FALSE),VLOOKUP(U1558,[2]提成计算!B:T,18,FALSE))</f>
        <v>0.06</v>
      </c>
      <c r="AT1558" s="20">
        <f t="shared" si="717"/>
        <v>40.799999999999997</v>
      </c>
      <c r="AU1558" s="20">
        <f t="shared" si="718"/>
        <v>25</v>
      </c>
    </row>
    <row r="1559" spans="1:47" x14ac:dyDescent="0.15">
      <c r="A1559" s="21" t="s">
        <v>1273</v>
      </c>
      <c r="B1559" s="20" t="s">
        <v>918</v>
      </c>
      <c r="C1559" s="20" t="s">
        <v>919</v>
      </c>
      <c r="D1559" s="20" t="s">
        <v>920</v>
      </c>
      <c r="E1559" s="20" t="s">
        <v>921</v>
      </c>
      <c r="F1559" s="20" t="s">
        <v>1250</v>
      </c>
      <c r="G1559" s="20" t="s">
        <v>2558</v>
      </c>
      <c r="H1559" s="20"/>
      <c r="I1559" s="20">
        <v>13922979860</v>
      </c>
      <c r="J1559" s="20" t="s">
        <v>1268</v>
      </c>
      <c r="K1559" s="20" t="s">
        <v>2018</v>
      </c>
      <c r="L1559" s="20" t="s">
        <v>1358</v>
      </c>
      <c r="M1559" s="20">
        <v>1088</v>
      </c>
      <c r="N1559" s="20">
        <v>1088</v>
      </c>
      <c r="O1559" s="20" t="s">
        <v>927</v>
      </c>
      <c r="P1559" s="20" t="s">
        <v>50</v>
      </c>
      <c r="Q1559" s="28"/>
      <c r="R1559" s="21" t="s">
        <v>161</v>
      </c>
      <c r="S1559" s="21"/>
      <c r="T1559" s="21" t="s">
        <v>53</v>
      </c>
      <c r="U1559" s="21" t="s">
        <v>444</v>
      </c>
      <c r="V1559" s="46">
        <v>1</v>
      </c>
      <c r="W1559" s="26">
        <f t="shared" si="682"/>
        <v>1</v>
      </c>
      <c r="X1559" s="26">
        <f t="shared" si="683"/>
        <v>1</v>
      </c>
      <c r="Y1559" s="21">
        <v>10</v>
      </c>
      <c r="Z1559" s="22">
        <f t="shared" si="697"/>
        <v>1088</v>
      </c>
      <c r="AA1559" s="20" t="s">
        <v>2195</v>
      </c>
      <c r="AB1559" s="22"/>
      <c r="AC1559" s="22">
        <v>1</v>
      </c>
      <c r="AD1559" s="22"/>
      <c r="AE1559" s="22">
        <f t="shared" ref="AE1559:AE1561" si="719">N1559</f>
        <v>1088</v>
      </c>
      <c r="AF1559" s="22">
        <f t="shared" si="685"/>
        <v>1088</v>
      </c>
      <c r="AG1559" s="20">
        <f>N1559</f>
        <v>1088</v>
      </c>
      <c r="AH1559" s="20" t="str">
        <f>VLOOKUP(U1559,[1]提成计算!B:I,8,FALSE)</f>
        <v xml:space="preserve"> </v>
      </c>
      <c r="AI1559" s="20"/>
      <c r="AJ1559" s="22"/>
      <c r="AK1559" s="22"/>
      <c r="AM1559" s="22"/>
      <c r="AN1559" s="22"/>
      <c r="AO1559" s="22" t="s">
        <v>2196</v>
      </c>
      <c r="AP1559" s="22" t="s">
        <v>1301</v>
      </c>
      <c r="AS1559" s="20"/>
      <c r="AT1559" s="20"/>
      <c r="AU1559" s="20"/>
    </row>
    <row r="1560" spans="1:47" x14ac:dyDescent="0.15">
      <c r="A1560" s="21" t="s">
        <v>1273</v>
      </c>
      <c r="B1560" s="20" t="s">
        <v>918</v>
      </c>
      <c r="C1560" s="20" t="s">
        <v>919</v>
      </c>
      <c r="D1560" s="20" t="s">
        <v>941</v>
      </c>
      <c r="E1560" s="20" t="s">
        <v>1339</v>
      </c>
      <c r="F1560" s="20" t="s">
        <v>1250</v>
      </c>
      <c r="G1560" s="20" t="s">
        <v>2559</v>
      </c>
      <c r="H1560" s="20"/>
      <c r="I1560" s="20">
        <v>18838568251</v>
      </c>
      <c r="J1560" s="20" t="s">
        <v>924</v>
      </c>
      <c r="K1560" s="20" t="s">
        <v>1577</v>
      </c>
      <c r="L1560" s="20" t="s">
        <v>1299</v>
      </c>
      <c r="M1560" s="20">
        <v>888</v>
      </c>
      <c r="N1560" s="20">
        <v>888</v>
      </c>
      <c r="O1560" s="20" t="s">
        <v>1262</v>
      </c>
      <c r="P1560" s="20" t="s">
        <v>50</v>
      </c>
      <c r="Q1560" s="28"/>
      <c r="R1560" s="21" t="s">
        <v>99</v>
      </c>
      <c r="S1560" s="25" t="s">
        <v>1341</v>
      </c>
      <c r="T1560" s="21" t="s">
        <v>53</v>
      </c>
      <c r="U1560" s="21" t="s">
        <v>1740</v>
      </c>
      <c r="V1560" s="46">
        <v>1</v>
      </c>
      <c r="W1560" s="26">
        <f t="shared" si="682"/>
        <v>1</v>
      </c>
      <c r="Y1560" s="21">
        <v>12</v>
      </c>
      <c r="Z1560" s="22">
        <f t="shared" si="697"/>
        <v>888</v>
      </c>
      <c r="AA1560" s="20" t="s">
        <v>2195</v>
      </c>
      <c r="AB1560" s="22"/>
      <c r="AC1560" s="22">
        <v>1</v>
      </c>
      <c r="AD1560" s="22"/>
      <c r="AE1560" s="22">
        <f t="shared" si="719"/>
        <v>888</v>
      </c>
      <c r="AF1560" s="22">
        <f t="shared" si="685"/>
        <v>888</v>
      </c>
      <c r="AG1560" s="20"/>
      <c r="AH1560" s="22"/>
      <c r="AI1560" s="22"/>
      <c r="AJ1560" s="22">
        <f t="shared" ref="AJ1560:AJ1563" si="720">N1560</f>
        <v>888</v>
      </c>
      <c r="AK1560" s="22">
        <f>IF(O1560="(传统)XDSL",VLOOKUP(S1560,[2]直销续费率明细!C:I,7,FALSE)*1,IF(O1560="GPON+XDSL",VLOOKUP(S1560,[2]直销续费率明细!C:I,7,FALSE)*1,VLOOKUP(S1560,[2]直销续费率明细!C:I,5,FALSE)*1))</f>
        <v>25</v>
      </c>
      <c r="AL1560" s="22" t="s">
        <v>1309</v>
      </c>
      <c r="AM1560" s="22"/>
      <c r="AN1560" s="22"/>
      <c r="AO1560" s="22" t="s">
        <v>2196</v>
      </c>
      <c r="AP1560" s="22" t="s">
        <v>1301</v>
      </c>
      <c r="AS1560" s="20">
        <f>IF(Y1560&gt;=10,VLOOKUP(U1560,[2]提成计算!B:T,19,FALSE),VLOOKUP(U1560,[2]提成计算!B:T,18,FALSE))</f>
        <v>0.1</v>
      </c>
      <c r="AT1560" s="20">
        <f t="shared" ref="AT1560:AT1563" si="721">IF(AD1560*AS1560&gt;0,AD1560*AS1560,AE1560*AS1560)</f>
        <v>88.800000000000011</v>
      </c>
      <c r="AU1560" s="20">
        <f t="shared" ref="AU1560:AU1561" si="722">IF(AND(AK1560&lt;0,AK1560+AT1560&lt;0),-AT1560,AK1560)</f>
        <v>25</v>
      </c>
    </row>
    <row r="1561" spans="1:47" x14ac:dyDescent="0.15">
      <c r="A1561" s="21" t="s">
        <v>1273</v>
      </c>
      <c r="B1561" s="20" t="s">
        <v>918</v>
      </c>
      <c r="C1561" s="20" t="s">
        <v>919</v>
      </c>
      <c r="D1561" s="20" t="s">
        <v>920</v>
      </c>
      <c r="E1561" s="20" t="s">
        <v>965</v>
      </c>
      <c r="F1561" s="20" t="s">
        <v>1250</v>
      </c>
      <c r="G1561" s="20" t="s">
        <v>2560</v>
      </c>
      <c r="H1561" s="20"/>
      <c r="I1561" s="20">
        <v>13532835565</v>
      </c>
      <c r="J1561" s="20" t="s">
        <v>924</v>
      </c>
      <c r="K1561" s="20" t="s">
        <v>443</v>
      </c>
      <c r="L1561" s="20" t="s">
        <v>1299</v>
      </c>
      <c r="M1561" s="20">
        <v>888</v>
      </c>
      <c r="N1561" s="20">
        <v>888</v>
      </c>
      <c r="O1561" s="20" t="s">
        <v>927</v>
      </c>
      <c r="P1561" s="20" t="s">
        <v>50</v>
      </c>
      <c r="Q1561" s="28"/>
      <c r="R1561" s="21" t="s">
        <v>161</v>
      </c>
      <c r="S1561" s="25" t="s">
        <v>2561</v>
      </c>
      <c r="T1561" s="21" t="s">
        <v>53</v>
      </c>
      <c r="U1561" s="21" t="s">
        <v>444</v>
      </c>
      <c r="V1561" s="46">
        <v>1</v>
      </c>
      <c r="W1561" s="26">
        <f t="shared" si="682"/>
        <v>1</v>
      </c>
      <c r="Y1561" s="21">
        <v>12</v>
      </c>
      <c r="Z1561" s="22">
        <f t="shared" si="697"/>
        <v>888</v>
      </c>
      <c r="AA1561" s="20" t="s">
        <v>2195</v>
      </c>
      <c r="AB1561" s="22"/>
      <c r="AC1561" s="22">
        <v>1</v>
      </c>
      <c r="AD1561" s="22"/>
      <c r="AE1561" s="22">
        <f t="shared" si="719"/>
        <v>888</v>
      </c>
      <c r="AF1561" s="22">
        <f t="shared" si="685"/>
        <v>888</v>
      </c>
      <c r="AG1561" s="20"/>
      <c r="AH1561" s="22"/>
      <c r="AI1561" s="22"/>
      <c r="AJ1561" s="22">
        <f t="shared" si="720"/>
        <v>888</v>
      </c>
      <c r="AK1561" s="22">
        <f>IF(O1561="(传统)XDSL",VLOOKUP(S1561,[2]直销续费率明细!C:I,7,FALSE)*1,IF(O1561="GPON+XDSL",VLOOKUP(S1561,[2]直销续费率明细!C:I,7,FALSE)*1,VLOOKUP(S1561,[2]直销续费率明细!C:I,5,FALSE)*1))</f>
        <v>-40</v>
      </c>
      <c r="AL1561" s="22" t="s">
        <v>1300</v>
      </c>
      <c r="AM1561" s="22"/>
      <c r="AN1561" s="22"/>
      <c r="AO1561" s="22" t="s">
        <v>2196</v>
      </c>
      <c r="AP1561" s="22" t="s">
        <v>1301</v>
      </c>
      <c r="AS1561" s="20">
        <f>IF(Y1561&gt;=10,VLOOKUP(U1561,[2]提成计算!B:T,19,FALSE),VLOOKUP(U1561,[2]提成计算!B:T,18,FALSE))</f>
        <v>0.1</v>
      </c>
      <c r="AT1561" s="20">
        <f t="shared" si="721"/>
        <v>88.800000000000011</v>
      </c>
      <c r="AU1561" s="20">
        <f t="shared" si="722"/>
        <v>-40</v>
      </c>
    </row>
    <row r="1562" spans="1:47" x14ac:dyDescent="0.15">
      <c r="A1562" s="21" t="s">
        <v>1273</v>
      </c>
      <c r="B1562" s="20" t="s">
        <v>918</v>
      </c>
      <c r="C1562" s="20" t="s">
        <v>919</v>
      </c>
      <c r="D1562" s="20" t="s">
        <v>941</v>
      </c>
      <c r="E1562" s="20" t="s">
        <v>942</v>
      </c>
      <c r="F1562" s="20" t="s">
        <v>1250</v>
      </c>
      <c r="G1562" s="20" t="s">
        <v>2562</v>
      </c>
      <c r="H1562" s="20"/>
      <c r="I1562" s="20">
        <v>13712534840</v>
      </c>
      <c r="J1562" s="20" t="s">
        <v>924</v>
      </c>
      <c r="K1562" s="20" t="s">
        <v>947</v>
      </c>
      <c r="L1562" s="20" t="s">
        <v>1918</v>
      </c>
      <c r="M1562" s="20">
        <v>680</v>
      </c>
      <c r="N1562" s="20">
        <v>680</v>
      </c>
      <c r="O1562" s="20" t="s">
        <v>1262</v>
      </c>
      <c r="P1562" s="20" t="s">
        <v>50</v>
      </c>
      <c r="Q1562" s="28"/>
      <c r="R1562" s="22" t="s">
        <v>99</v>
      </c>
      <c r="T1562" s="21" t="s">
        <v>948</v>
      </c>
      <c r="U1562" s="22" t="s">
        <v>99</v>
      </c>
      <c r="V1562" s="46">
        <v>1</v>
      </c>
      <c r="W1562" s="26">
        <f t="shared" si="682"/>
        <v>1</v>
      </c>
      <c r="Y1562" s="21">
        <v>4</v>
      </c>
      <c r="Z1562" s="22">
        <f t="shared" si="697"/>
        <v>680</v>
      </c>
      <c r="AA1562" s="20" t="s">
        <v>2195</v>
      </c>
      <c r="AB1562" s="22">
        <v>1</v>
      </c>
      <c r="AC1562" s="22"/>
      <c r="AD1562" s="22">
        <f>N1562</f>
        <v>680</v>
      </c>
      <c r="AE1562" s="22"/>
      <c r="AF1562" s="22">
        <f t="shared" si="685"/>
        <v>680</v>
      </c>
      <c r="AG1562" s="20"/>
      <c r="AH1562" s="22"/>
      <c r="AI1562" s="22"/>
      <c r="AJ1562" s="22">
        <f t="shared" si="720"/>
        <v>680</v>
      </c>
      <c r="AK1562" s="22">
        <f>IF(O1562="(传统)XDSL",VLOOKUP(U1562,[2]自营续费率!B:G,6,FALSE)*1,IF(O1562="GPON+XDSL",VLOOKUP(U1562,[2]自营续费率!B:G,6,FALSE)*1,VLOOKUP(U1562,[2]自营续费率!B:G,4,FALSE)*1))</f>
        <v>10</v>
      </c>
      <c r="AL1562" s="22" t="s">
        <v>1309</v>
      </c>
      <c r="AM1562" s="22"/>
      <c r="AN1562" s="22"/>
      <c r="AO1562" s="22" t="s">
        <v>2216</v>
      </c>
      <c r="AP1562" s="22" t="s">
        <v>2261</v>
      </c>
      <c r="AS1562" s="20">
        <f>IF(Y1562&gt;=10,VLOOKUP(U1562,[2]自营提成!C:Z,6,FALSE),VLOOKUP(U1562,[2]自营提成!C:Z,5,FALSE))</f>
        <v>7.0000000000000007E-2</v>
      </c>
      <c r="AT1562" s="20">
        <f t="shared" si="721"/>
        <v>47.6</v>
      </c>
      <c r="AU1562" s="20">
        <f>IF(AND(AK1562&lt;0,AK1562+AT1562&lt;0),-AT1562,AK1562)</f>
        <v>10</v>
      </c>
    </row>
    <row r="1563" spans="1:47" x14ac:dyDescent="0.15">
      <c r="A1563" s="21" t="s">
        <v>1273</v>
      </c>
      <c r="B1563" s="20" t="s">
        <v>918</v>
      </c>
      <c r="C1563" s="20" t="s">
        <v>919</v>
      </c>
      <c r="D1563" s="20" t="s">
        <v>928</v>
      </c>
      <c r="E1563" s="20" t="s">
        <v>969</v>
      </c>
      <c r="F1563" s="20" t="s">
        <v>1250</v>
      </c>
      <c r="G1563" s="20" t="s">
        <v>2563</v>
      </c>
      <c r="H1563" s="20"/>
      <c r="I1563" s="20">
        <v>13532952711</v>
      </c>
      <c r="J1563" s="20" t="s">
        <v>924</v>
      </c>
      <c r="K1563" s="20" t="s">
        <v>954</v>
      </c>
      <c r="L1563" s="20" t="s">
        <v>1299</v>
      </c>
      <c r="M1563" s="20">
        <v>888</v>
      </c>
      <c r="N1563" s="20">
        <v>888</v>
      </c>
      <c r="O1563" s="20" t="s">
        <v>927</v>
      </c>
      <c r="P1563" s="20" t="s">
        <v>50</v>
      </c>
      <c r="Q1563" s="28"/>
      <c r="R1563" s="21" t="s">
        <v>84</v>
      </c>
      <c r="S1563" s="25" t="s">
        <v>956</v>
      </c>
      <c r="T1563" s="21" t="s">
        <v>53</v>
      </c>
      <c r="U1563" s="21" t="s">
        <v>957</v>
      </c>
      <c r="V1563" s="46">
        <v>1</v>
      </c>
      <c r="W1563" s="26">
        <f t="shared" si="682"/>
        <v>1</v>
      </c>
      <c r="Y1563" s="21">
        <v>12</v>
      </c>
      <c r="Z1563" s="22">
        <f t="shared" si="697"/>
        <v>888</v>
      </c>
      <c r="AA1563" s="20" t="s">
        <v>2218</v>
      </c>
      <c r="AB1563" s="22"/>
      <c r="AC1563" s="22">
        <v>1</v>
      </c>
      <c r="AD1563" s="22"/>
      <c r="AE1563" s="22">
        <f t="shared" ref="AE1563:AE1566" si="723">N1563</f>
        <v>888</v>
      </c>
      <c r="AF1563" s="22">
        <f t="shared" si="685"/>
        <v>888</v>
      </c>
      <c r="AG1563" s="20"/>
      <c r="AH1563" s="22"/>
      <c r="AI1563" s="22"/>
      <c r="AJ1563" s="22">
        <f t="shared" si="720"/>
        <v>888</v>
      </c>
      <c r="AK1563" s="22">
        <f>IF(O1563="(传统)XDSL",VLOOKUP(S1563,[2]直销续费率明细!C:I,7,FALSE)*1,IF(O1563="GPON+XDSL",VLOOKUP(S1563,[2]直销续费率明细!C:I,7,FALSE)*1,VLOOKUP(S1563,[2]直销续费率明细!C:I,5,FALSE)*1))</f>
        <v>25</v>
      </c>
      <c r="AL1563" s="22" t="s">
        <v>1309</v>
      </c>
      <c r="AM1563" s="22"/>
      <c r="AN1563" s="22"/>
      <c r="AO1563" s="22" t="s">
        <v>2196</v>
      </c>
      <c r="AP1563" s="22" t="s">
        <v>1301</v>
      </c>
      <c r="AS1563" s="20">
        <f>IF(Y1563&gt;=10,VLOOKUP(U1563,[2]提成计算!B:T,19,FALSE),VLOOKUP(U1563,[2]提成计算!B:T,18,FALSE))</f>
        <v>0.1</v>
      </c>
      <c r="AT1563" s="20">
        <f t="shared" si="721"/>
        <v>88.800000000000011</v>
      </c>
      <c r="AU1563" s="20">
        <f t="shared" ref="AU1563" si="724">IF(AND(AK1563&lt;0,AK1563+AT1563&lt;0),-AT1563,AK1563)</f>
        <v>25</v>
      </c>
    </row>
    <row r="1564" spans="1:47" x14ac:dyDescent="0.15">
      <c r="A1564" s="21" t="s">
        <v>1273</v>
      </c>
      <c r="B1564" s="20" t="s">
        <v>918</v>
      </c>
      <c r="C1564" s="20" t="s">
        <v>919</v>
      </c>
      <c r="D1564" s="20" t="s">
        <v>936</v>
      </c>
      <c r="E1564" s="20" t="s">
        <v>963</v>
      </c>
      <c r="F1564" s="20" t="s">
        <v>1250</v>
      </c>
      <c r="G1564" s="20" t="s">
        <v>2564</v>
      </c>
      <c r="H1564" s="20"/>
      <c r="I1564" s="20">
        <v>13688913887</v>
      </c>
      <c r="J1564" s="20" t="s">
        <v>2340</v>
      </c>
      <c r="K1564" s="20" t="s">
        <v>346</v>
      </c>
      <c r="L1564" s="20" t="s">
        <v>1358</v>
      </c>
      <c r="M1564" s="20">
        <v>1088</v>
      </c>
      <c r="N1564" s="20">
        <v>1088</v>
      </c>
      <c r="O1564" s="20" t="s">
        <v>927</v>
      </c>
      <c r="P1564" s="20" t="s">
        <v>50</v>
      </c>
      <c r="Q1564" s="28" t="s">
        <v>2340</v>
      </c>
      <c r="R1564" s="21" t="s">
        <v>60</v>
      </c>
      <c r="S1564" s="21"/>
      <c r="T1564" s="21" t="s">
        <v>53</v>
      </c>
      <c r="U1564" s="21" t="s">
        <v>347</v>
      </c>
      <c r="V1564" s="46">
        <v>1</v>
      </c>
      <c r="W1564" s="26">
        <f t="shared" si="682"/>
        <v>1</v>
      </c>
      <c r="X1564" s="26">
        <f t="shared" si="683"/>
        <v>1</v>
      </c>
      <c r="Y1564" s="21">
        <v>10</v>
      </c>
      <c r="Z1564" s="22">
        <f t="shared" si="697"/>
        <v>1088</v>
      </c>
      <c r="AA1564" s="20" t="s">
        <v>2195</v>
      </c>
      <c r="AB1564" s="22"/>
      <c r="AC1564" s="22">
        <v>1</v>
      </c>
      <c r="AD1564" s="22"/>
      <c r="AE1564" s="22">
        <f t="shared" si="723"/>
        <v>1088</v>
      </c>
      <c r="AF1564" s="22">
        <f t="shared" si="685"/>
        <v>1088</v>
      </c>
      <c r="AG1564" s="20">
        <f>N1564</f>
        <v>1088</v>
      </c>
      <c r="AH1564" s="20" t="str">
        <f>VLOOKUP(U1564,[1]提成计算!B:I,8,FALSE)</f>
        <v xml:space="preserve"> </v>
      </c>
      <c r="AI1564" s="20"/>
      <c r="AJ1564" s="22"/>
      <c r="AK1564" s="22"/>
      <c r="AM1564" s="22"/>
      <c r="AN1564" s="22"/>
      <c r="AO1564" s="22" t="s">
        <v>2196</v>
      </c>
      <c r="AP1564" s="22" t="s">
        <v>1301</v>
      </c>
      <c r="AS1564" s="20"/>
      <c r="AT1564" s="20"/>
      <c r="AU1564" s="20"/>
    </row>
    <row r="1565" spans="1:47" x14ac:dyDescent="0.15">
      <c r="A1565" s="21" t="s">
        <v>1273</v>
      </c>
      <c r="B1565" s="20" t="s">
        <v>918</v>
      </c>
      <c r="C1565" s="20" t="s">
        <v>919</v>
      </c>
      <c r="D1565" s="20" t="s">
        <v>941</v>
      </c>
      <c r="E1565" s="20" t="s">
        <v>2565</v>
      </c>
      <c r="F1565" s="20" t="s">
        <v>1250</v>
      </c>
      <c r="G1565" s="20" t="s">
        <v>2566</v>
      </c>
      <c r="H1565" s="20"/>
      <c r="I1565" s="20">
        <v>13650077595</v>
      </c>
      <c r="J1565" s="20" t="s">
        <v>924</v>
      </c>
      <c r="K1565" s="20" t="s">
        <v>493</v>
      </c>
      <c r="L1565" s="20" t="s">
        <v>1299</v>
      </c>
      <c r="M1565" s="20">
        <v>888</v>
      </c>
      <c r="N1565" s="20">
        <v>888</v>
      </c>
      <c r="O1565" s="20" t="s">
        <v>1262</v>
      </c>
      <c r="P1565" s="20" t="s">
        <v>50</v>
      </c>
      <c r="Q1565" s="28"/>
      <c r="R1565" s="21" t="s">
        <v>99</v>
      </c>
      <c r="S1565" s="25" t="s">
        <v>951</v>
      </c>
      <c r="T1565" s="21" t="s">
        <v>2198</v>
      </c>
      <c r="U1565" s="21" t="s">
        <v>495</v>
      </c>
      <c r="V1565" s="46">
        <v>1</v>
      </c>
      <c r="W1565" s="26">
        <f t="shared" si="682"/>
        <v>1</v>
      </c>
      <c r="Y1565" s="21">
        <v>12</v>
      </c>
      <c r="Z1565" s="22">
        <f t="shared" si="697"/>
        <v>888</v>
      </c>
      <c r="AA1565" s="20" t="s">
        <v>2195</v>
      </c>
      <c r="AB1565" s="22"/>
      <c r="AC1565" s="22">
        <v>1</v>
      </c>
      <c r="AD1565" s="22"/>
      <c r="AE1565" s="22">
        <f t="shared" si="723"/>
        <v>888</v>
      </c>
      <c r="AF1565" s="22">
        <f t="shared" si="685"/>
        <v>888</v>
      </c>
      <c r="AG1565" s="20"/>
      <c r="AH1565" s="22"/>
      <c r="AI1565" s="22"/>
      <c r="AJ1565" s="22">
        <f t="shared" ref="AJ1565:AJ1570" si="725">N1565</f>
        <v>888</v>
      </c>
      <c r="AK1565" s="22">
        <f>IF(O1565="(传统)XDSL",VLOOKUP(S1565,[2]直销续费率明细!C:I,7,FALSE)*1,IF(O1565="GPON+XDSL",VLOOKUP(S1565,[2]直销续费率明细!C:I,7,FALSE)*1,VLOOKUP(S1565,[2]直销续费率明细!C:I,5,FALSE)*1))</f>
        <v>25</v>
      </c>
      <c r="AL1565" s="22" t="s">
        <v>1309</v>
      </c>
      <c r="AM1565" s="22"/>
      <c r="AN1565" s="22"/>
      <c r="AO1565" s="22" t="s">
        <v>2196</v>
      </c>
      <c r="AP1565" s="22" t="s">
        <v>1301</v>
      </c>
      <c r="AS1565" s="20">
        <f>IF(Y1565&gt;=10,VLOOKUP(U1565,[2]提成计算!B:T,19,FALSE),VLOOKUP(U1565,[2]提成计算!B:T,18,FALSE))</f>
        <v>0.09</v>
      </c>
      <c r="AT1565" s="20">
        <f t="shared" ref="AT1565" si="726">IF(AD1565*AS1565&gt;0,AD1565*AS1565,AE1565*AS1565)</f>
        <v>79.92</v>
      </c>
      <c r="AU1565" s="20">
        <f t="shared" ref="AU1565" si="727">IF(AND(AK1565&lt;0,AK1565+AT1565&lt;0),-AT1565,AK1565)</f>
        <v>25</v>
      </c>
    </row>
    <row r="1566" spans="1:47" x14ac:dyDescent="0.15">
      <c r="A1566" s="21" t="s">
        <v>1273</v>
      </c>
      <c r="B1566" s="20" t="s">
        <v>918</v>
      </c>
      <c r="C1566" s="20" t="s">
        <v>919</v>
      </c>
      <c r="D1566" s="20" t="s">
        <v>941</v>
      </c>
      <c r="E1566" s="20" t="s">
        <v>942</v>
      </c>
      <c r="F1566" s="20" t="s">
        <v>1250</v>
      </c>
      <c r="G1566" s="20" t="s">
        <v>2567</v>
      </c>
      <c r="H1566" s="20"/>
      <c r="I1566" s="20">
        <v>13612143959</v>
      </c>
      <c r="J1566" s="20" t="s">
        <v>924</v>
      </c>
      <c r="K1566" s="20" t="s">
        <v>166</v>
      </c>
      <c r="L1566" s="20" t="s">
        <v>2137</v>
      </c>
      <c r="M1566" s="20">
        <v>1408</v>
      </c>
      <c r="N1566" s="20">
        <v>1408</v>
      </c>
      <c r="O1566" s="20" t="s">
        <v>927</v>
      </c>
      <c r="P1566" s="20" t="s">
        <v>50</v>
      </c>
      <c r="Q1566" s="28"/>
      <c r="R1566" s="21" t="s">
        <v>99</v>
      </c>
      <c r="S1566" s="25" t="s">
        <v>945</v>
      </c>
      <c r="T1566" s="21" t="s">
        <v>2204</v>
      </c>
      <c r="U1566" s="21"/>
      <c r="V1566" s="46">
        <v>1</v>
      </c>
      <c r="W1566" s="26">
        <f t="shared" si="682"/>
        <v>1</v>
      </c>
      <c r="Y1566" s="21">
        <v>12</v>
      </c>
      <c r="Z1566" s="22">
        <f t="shared" si="697"/>
        <v>1408</v>
      </c>
      <c r="AA1566" s="20" t="s">
        <v>2195</v>
      </c>
      <c r="AB1566" s="22"/>
      <c r="AC1566" s="22">
        <v>1</v>
      </c>
      <c r="AD1566" s="22"/>
      <c r="AE1566" s="22">
        <f t="shared" si="723"/>
        <v>1408</v>
      </c>
      <c r="AF1566" s="22">
        <f t="shared" si="685"/>
        <v>1408</v>
      </c>
      <c r="AG1566" s="20"/>
      <c r="AH1566" s="22"/>
      <c r="AI1566" s="22"/>
      <c r="AJ1566" s="22">
        <f t="shared" si="725"/>
        <v>1408</v>
      </c>
      <c r="AK1566" s="22">
        <f>IF(O1566="(传统)XDSL",VLOOKUP(S1566,[1]续费率明细!C:I,7,FALSE)*1,IF(O1566="GPON+XDSL",VLOOKUP(S1566,[1]续费率明细!C:I,7,FALSE)*1,VLOOKUP(S1566,[1]续费率明细!C:I,5,FALSE)*1))</f>
        <v>15</v>
      </c>
      <c r="AL1566" s="22" t="s">
        <v>1300</v>
      </c>
      <c r="AM1566" s="22"/>
      <c r="AN1566" s="22"/>
      <c r="AO1566" s="22" t="s">
        <v>2196</v>
      </c>
      <c r="AP1566" s="22" t="s">
        <v>1301</v>
      </c>
      <c r="AS1566" s="20"/>
      <c r="AT1566" s="20"/>
      <c r="AU1566" s="20"/>
    </row>
    <row r="1567" spans="1:47" x14ac:dyDescent="0.15">
      <c r="A1567" s="21" t="s">
        <v>1273</v>
      </c>
      <c r="B1567" s="20" t="s">
        <v>918</v>
      </c>
      <c r="C1567" s="20" t="s">
        <v>919</v>
      </c>
      <c r="D1567" s="20" t="s">
        <v>920</v>
      </c>
      <c r="E1567" s="20" t="s">
        <v>979</v>
      </c>
      <c r="F1567" s="20" t="s">
        <v>1250</v>
      </c>
      <c r="G1567" s="20" t="s">
        <v>2568</v>
      </c>
      <c r="H1567" s="20"/>
      <c r="I1567" s="20">
        <v>13609688716</v>
      </c>
      <c r="J1567" s="20" t="s">
        <v>924</v>
      </c>
      <c r="K1567" s="20" t="s">
        <v>2018</v>
      </c>
      <c r="L1567" s="20" t="s">
        <v>2119</v>
      </c>
      <c r="M1567" s="20">
        <v>768</v>
      </c>
      <c r="N1567" s="20">
        <v>768</v>
      </c>
      <c r="O1567" s="20" t="s">
        <v>927</v>
      </c>
      <c r="P1567" s="20" t="s">
        <v>50</v>
      </c>
      <c r="Q1567" s="28"/>
      <c r="R1567" s="21" t="s">
        <v>161</v>
      </c>
      <c r="S1567" s="25" t="s">
        <v>981</v>
      </c>
      <c r="T1567" s="21" t="s">
        <v>53</v>
      </c>
      <c r="U1567" s="21" t="s">
        <v>444</v>
      </c>
      <c r="V1567" s="46">
        <v>1</v>
      </c>
      <c r="W1567" s="26">
        <f t="shared" si="682"/>
        <v>1</v>
      </c>
      <c r="Y1567" s="21">
        <v>4</v>
      </c>
      <c r="Z1567" s="22">
        <f t="shared" si="697"/>
        <v>768</v>
      </c>
      <c r="AA1567" s="20" t="s">
        <v>2195</v>
      </c>
      <c r="AB1567" s="22">
        <v>1</v>
      </c>
      <c r="AC1567" s="22"/>
      <c r="AD1567" s="22">
        <f>N1567</f>
        <v>768</v>
      </c>
      <c r="AE1567" s="22"/>
      <c r="AF1567" s="22">
        <f t="shared" si="685"/>
        <v>768</v>
      </c>
      <c r="AG1567" s="20"/>
      <c r="AH1567" s="22"/>
      <c r="AI1567" s="22"/>
      <c r="AJ1567" s="22">
        <f t="shared" si="725"/>
        <v>768</v>
      </c>
      <c r="AK1567" s="22">
        <f>IF(O1567="(传统)XDSL",VLOOKUP(S1567,[2]直销续费率明细!C:I,7,FALSE)*1,IF(O1567="GPON+XDSL",VLOOKUP(S1567,[2]直销续费率明细!C:I,7,FALSE)*1,VLOOKUP(S1567,[2]直销续费率明细!C:I,5,FALSE)*1))</f>
        <v>-40</v>
      </c>
      <c r="AL1567" s="22" t="s">
        <v>1309</v>
      </c>
      <c r="AM1567" s="22"/>
      <c r="AN1567" s="22"/>
      <c r="AO1567" s="22" t="s">
        <v>2196</v>
      </c>
      <c r="AP1567" s="22" t="s">
        <v>1301</v>
      </c>
      <c r="AS1567" s="20">
        <f>IF(Y1567&gt;=10,VLOOKUP(U1567,[2]提成计算!B:T,19,FALSE),VLOOKUP(U1567,[2]提成计算!B:T,18,FALSE))</f>
        <v>7.0000000000000007E-2</v>
      </c>
      <c r="AT1567" s="20">
        <f t="shared" ref="AT1567:AT1568" si="728">IF(AD1567*AS1567&gt;0,AD1567*AS1567,AE1567*AS1567)</f>
        <v>53.760000000000005</v>
      </c>
      <c r="AU1567" s="20">
        <f t="shared" ref="AU1567:AU1568" si="729">IF(AND(AK1567&lt;0,AK1567+AT1567&lt;0),-AT1567,AK1567)</f>
        <v>-40</v>
      </c>
    </row>
    <row r="1568" spans="1:47" x14ac:dyDescent="0.15">
      <c r="A1568" s="21" t="s">
        <v>1273</v>
      </c>
      <c r="B1568" s="20" t="s">
        <v>918</v>
      </c>
      <c r="C1568" s="20" t="s">
        <v>919</v>
      </c>
      <c r="D1568" s="20" t="s">
        <v>920</v>
      </c>
      <c r="E1568" s="20" t="s">
        <v>979</v>
      </c>
      <c r="F1568" s="20" t="s">
        <v>1250</v>
      </c>
      <c r="G1568" s="20" t="s">
        <v>2569</v>
      </c>
      <c r="H1568" s="20"/>
      <c r="I1568" s="20">
        <v>15814311535</v>
      </c>
      <c r="J1568" s="20" t="s">
        <v>924</v>
      </c>
      <c r="K1568" s="20" t="s">
        <v>160</v>
      </c>
      <c r="L1568" s="20" t="s">
        <v>2137</v>
      </c>
      <c r="M1568" s="20">
        <v>1408</v>
      </c>
      <c r="N1568" s="20">
        <v>1408</v>
      </c>
      <c r="O1568" s="20" t="s">
        <v>927</v>
      </c>
      <c r="P1568" s="20" t="s">
        <v>50</v>
      </c>
      <c r="Q1568" s="28"/>
      <c r="R1568" s="21" t="s">
        <v>161</v>
      </c>
      <c r="S1568" s="25" t="s">
        <v>981</v>
      </c>
      <c r="T1568" s="21" t="s">
        <v>53</v>
      </c>
      <c r="U1568" s="21" t="s">
        <v>162</v>
      </c>
      <c r="V1568" s="46">
        <v>1</v>
      </c>
      <c r="W1568" s="26">
        <f t="shared" si="682"/>
        <v>1</v>
      </c>
      <c r="Y1568" s="21">
        <v>12</v>
      </c>
      <c r="Z1568" s="22">
        <f t="shared" si="697"/>
        <v>1408</v>
      </c>
      <c r="AA1568" s="20" t="s">
        <v>2195</v>
      </c>
      <c r="AB1568" s="22"/>
      <c r="AC1568" s="22">
        <v>1</v>
      </c>
      <c r="AD1568" s="22"/>
      <c r="AE1568" s="22">
        <f t="shared" ref="AE1568:AE1572" si="730">N1568</f>
        <v>1408</v>
      </c>
      <c r="AF1568" s="22">
        <f t="shared" si="685"/>
        <v>1408</v>
      </c>
      <c r="AG1568" s="20"/>
      <c r="AH1568" s="22"/>
      <c r="AI1568" s="22"/>
      <c r="AJ1568" s="22">
        <f t="shared" si="725"/>
        <v>1408</v>
      </c>
      <c r="AK1568" s="22">
        <f>IF(O1568="(传统)XDSL",VLOOKUP(S1568,[2]直销续费率明细!C:I,7,FALSE)*1,IF(O1568="GPON+XDSL",VLOOKUP(S1568,[2]直销续费率明细!C:I,7,FALSE)*1,VLOOKUP(S1568,[2]直销续费率明细!C:I,5,FALSE)*1))</f>
        <v>-40</v>
      </c>
      <c r="AL1568" s="22" t="s">
        <v>1309</v>
      </c>
      <c r="AM1568" s="22"/>
      <c r="AN1568" s="22"/>
      <c r="AO1568" s="22" t="s">
        <v>2216</v>
      </c>
      <c r="AP1568" s="22" t="s">
        <v>1301</v>
      </c>
      <c r="AS1568" s="20">
        <f>IF(Y1568&gt;=10,VLOOKUP(U1568,[2]提成计算!B:T,19,FALSE),VLOOKUP(U1568,[2]提成计算!B:T,18,FALSE))</f>
        <v>0.09</v>
      </c>
      <c r="AT1568" s="20">
        <f t="shared" si="728"/>
        <v>126.72</v>
      </c>
      <c r="AU1568" s="20">
        <f t="shared" si="729"/>
        <v>-40</v>
      </c>
    </row>
    <row r="1569" spans="1:47" x14ac:dyDescent="0.15">
      <c r="A1569" s="21" t="s">
        <v>1273</v>
      </c>
      <c r="B1569" s="20" t="s">
        <v>918</v>
      </c>
      <c r="C1569" s="20" t="s">
        <v>919</v>
      </c>
      <c r="D1569" s="20" t="s">
        <v>936</v>
      </c>
      <c r="E1569" s="20" t="s">
        <v>963</v>
      </c>
      <c r="F1569" s="20" t="s">
        <v>1250</v>
      </c>
      <c r="G1569" s="20" t="s">
        <v>2570</v>
      </c>
      <c r="H1569" s="20"/>
      <c r="I1569" s="20">
        <v>13412840016</v>
      </c>
      <c r="J1569" s="20" t="s">
        <v>924</v>
      </c>
      <c r="K1569" s="20" t="s">
        <v>1895</v>
      </c>
      <c r="L1569" s="20" t="s">
        <v>1299</v>
      </c>
      <c r="M1569" s="20">
        <v>888</v>
      </c>
      <c r="N1569" s="20">
        <v>888</v>
      </c>
      <c r="O1569" s="20" t="s">
        <v>927</v>
      </c>
      <c r="P1569" s="20" t="s">
        <v>50</v>
      </c>
      <c r="Q1569" s="28"/>
      <c r="R1569" s="21" t="s">
        <v>60</v>
      </c>
      <c r="T1569" s="21" t="s">
        <v>2242</v>
      </c>
      <c r="U1569" s="21"/>
      <c r="V1569" s="46">
        <v>1</v>
      </c>
      <c r="W1569" s="26">
        <f t="shared" si="682"/>
        <v>1</v>
      </c>
      <c r="Y1569" s="21">
        <v>12</v>
      </c>
      <c r="Z1569" s="22">
        <f t="shared" si="697"/>
        <v>888</v>
      </c>
      <c r="AA1569" s="20" t="s">
        <v>2218</v>
      </c>
      <c r="AB1569" s="22"/>
      <c r="AC1569" s="22">
        <v>1</v>
      </c>
      <c r="AD1569" s="22"/>
      <c r="AE1569" s="22">
        <f t="shared" si="730"/>
        <v>888</v>
      </c>
      <c r="AF1569" s="22">
        <f t="shared" si="685"/>
        <v>888</v>
      </c>
      <c r="AG1569" s="20"/>
      <c r="AH1569" s="22"/>
      <c r="AI1569" s="22"/>
      <c r="AJ1569" s="22">
        <f t="shared" si="725"/>
        <v>888</v>
      </c>
      <c r="AK1569" s="22" t="e">
        <f>IF(O1569="(传统)XDSL",VLOOKUP(S1569,[1]续费率明细!C:I,7,FALSE)*1,IF(O1569="GPON+XDSL",VLOOKUP(S1569,[1]续费率明细!C:I,7,FALSE)*1,VLOOKUP(S1569,[1]续费率明细!C:I,5,FALSE)*1))</f>
        <v>#N/A</v>
      </c>
      <c r="AL1569" s="22" t="s">
        <v>1309</v>
      </c>
      <c r="AM1569" s="22"/>
      <c r="AN1569" s="22"/>
      <c r="AO1569" s="22" t="s">
        <v>2216</v>
      </c>
      <c r="AP1569" s="22" t="s">
        <v>1301</v>
      </c>
      <c r="AS1569" s="20"/>
      <c r="AT1569" s="20"/>
      <c r="AU1569" s="20"/>
    </row>
    <row r="1570" spans="1:47" x14ac:dyDescent="0.15">
      <c r="A1570" s="21" t="s">
        <v>1273</v>
      </c>
      <c r="B1570" s="20" t="s">
        <v>918</v>
      </c>
      <c r="C1570" s="20" t="s">
        <v>919</v>
      </c>
      <c r="D1570" s="20" t="s">
        <v>920</v>
      </c>
      <c r="E1570" s="20" t="s">
        <v>1923</v>
      </c>
      <c r="F1570" s="20" t="s">
        <v>1250</v>
      </c>
      <c r="G1570" s="20" t="s">
        <v>2571</v>
      </c>
      <c r="H1570" s="20"/>
      <c r="I1570" s="20">
        <v>13829331803</v>
      </c>
      <c r="J1570" s="20" t="s">
        <v>924</v>
      </c>
      <c r="K1570" s="20" t="s">
        <v>443</v>
      </c>
      <c r="L1570" s="20" t="s">
        <v>1376</v>
      </c>
      <c r="M1570" s="20">
        <v>1088</v>
      </c>
      <c r="N1570" s="20">
        <v>1088</v>
      </c>
      <c r="O1570" s="20" t="s">
        <v>927</v>
      </c>
      <c r="P1570" s="20" t="s">
        <v>50</v>
      </c>
      <c r="Q1570" s="28"/>
      <c r="R1570" s="21" t="s">
        <v>161</v>
      </c>
      <c r="S1570" s="25" t="s">
        <v>1392</v>
      </c>
      <c r="T1570" s="21" t="s">
        <v>53</v>
      </c>
      <c r="U1570" s="21" t="s">
        <v>444</v>
      </c>
      <c r="V1570" s="46">
        <v>1</v>
      </c>
      <c r="W1570" s="26">
        <f t="shared" si="682"/>
        <v>1</v>
      </c>
      <c r="Y1570" s="21">
        <v>10</v>
      </c>
      <c r="Z1570" s="22">
        <f t="shared" si="697"/>
        <v>1088</v>
      </c>
      <c r="AA1570" s="20" t="s">
        <v>2218</v>
      </c>
      <c r="AB1570" s="22"/>
      <c r="AC1570" s="22">
        <v>1</v>
      </c>
      <c r="AD1570" s="22"/>
      <c r="AE1570" s="22">
        <f t="shared" si="730"/>
        <v>1088</v>
      </c>
      <c r="AF1570" s="22">
        <f t="shared" si="685"/>
        <v>1088</v>
      </c>
      <c r="AG1570" s="20"/>
      <c r="AH1570" s="22"/>
      <c r="AI1570" s="22"/>
      <c r="AJ1570" s="22">
        <f t="shared" si="725"/>
        <v>1088</v>
      </c>
      <c r="AK1570" s="22">
        <f>IF(O1570="(传统)XDSL",VLOOKUP(S1570,[2]直销续费率明细!C:I,7,FALSE)*1,IF(O1570="GPON+XDSL",VLOOKUP(S1570,[2]直销续费率明细!C:I,7,FALSE)*1,VLOOKUP(S1570,[2]直销续费率明细!C:I,5,FALSE)*1))</f>
        <v>0</v>
      </c>
      <c r="AL1570" s="22" t="s">
        <v>1309</v>
      </c>
      <c r="AM1570" s="22"/>
      <c r="AN1570" s="22"/>
      <c r="AO1570" s="22" t="s">
        <v>2216</v>
      </c>
      <c r="AP1570" s="22" t="s">
        <v>1301</v>
      </c>
      <c r="AS1570" s="20">
        <f>IF(Y1570&gt;=10,VLOOKUP(U1570,[2]提成计算!B:T,19,FALSE),VLOOKUP(U1570,[2]提成计算!B:T,18,FALSE))</f>
        <v>0.1</v>
      </c>
      <c r="AT1570" s="20">
        <f t="shared" ref="AT1570" si="731">IF(AD1570*AS1570&gt;0,AD1570*AS1570,AE1570*AS1570)</f>
        <v>108.80000000000001</v>
      </c>
      <c r="AU1570" s="20">
        <f t="shared" ref="AU1570" si="732">IF(AND(AK1570&lt;0,AK1570+AT1570&lt;0),-AT1570,AK1570)</f>
        <v>0</v>
      </c>
    </row>
    <row r="1571" spans="1:47" x14ac:dyDescent="0.15">
      <c r="A1571" s="21" t="s">
        <v>1273</v>
      </c>
      <c r="B1571" s="20" t="s">
        <v>918</v>
      </c>
      <c r="C1571" s="20" t="s">
        <v>919</v>
      </c>
      <c r="D1571" s="20" t="s">
        <v>928</v>
      </c>
      <c r="E1571" s="20" t="s">
        <v>969</v>
      </c>
      <c r="F1571" s="20" t="s">
        <v>1250</v>
      </c>
      <c r="G1571" s="20" t="s">
        <v>2572</v>
      </c>
      <c r="H1571" s="20"/>
      <c r="I1571" s="20">
        <v>13412751795</v>
      </c>
      <c r="J1571" s="20" t="s">
        <v>2335</v>
      </c>
      <c r="K1571" s="20" t="s">
        <v>1291</v>
      </c>
      <c r="L1571" s="20" t="s">
        <v>1358</v>
      </c>
      <c r="M1571" s="20">
        <v>1088</v>
      </c>
      <c r="N1571" s="20">
        <v>1088</v>
      </c>
      <c r="O1571" s="20" t="s">
        <v>927</v>
      </c>
      <c r="P1571" s="20" t="s">
        <v>50</v>
      </c>
      <c r="Q1571" s="28" t="s">
        <v>2335</v>
      </c>
      <c r="R1571" s="21" t="s">
        <v>84</v>
      </c>
      <c r="S1571" s="21"/>
      <c r="T1571" s="21" t="s">
        <v>53</v>
      </c>
      <c r="U1571" s="21" t="s">
        <v>1292</v>
      </c>
      <c r="V1571" s="46">
        <v>1</v>
      </c>
      <c r="W1571" s="26">
        <f t="shared" si="682"/>
        <v>1</v>
      </c>
      <c r="X1571" s="26">
        <f t="shared" si="683"/>
        <v>1</v>
      </c>
      <c r="Y1571" s="21">
        <v>10</v>
      </c>
      <c r="Z1571" s="22">
        <f t="shared" si="697"/>
        <v>1088</v>
      </c>
      <c r="AA1571" s="20" t="s">
        <v>2218</v>
      </c>
      <c r="AB1571" s="22"/>
      <c r="AC1571" s="22">
        <v>1</v>
      </c>
      <c r="AD1571" s="22"/>
      <c r="AE1571" s="22">
        <f t="shared" si="730"/>
        <v>1088</v>
      </c>
      <c r="AF1571" s="22">
        <f t="shared" si="685"/>
        <v>1088</v>
      </c>
      <c r="AG1571" s="20">
        <f>N1571</f>
        <v>1088</v>
      </c>
      <c r="AH1571" s="20" t="str">
        <f>VLOOKUP(U1571,[1]提成计算!B:I,8,FALSE)</f>
        <v xml:space="preserve"> </v>
      </c>
      <c r="AI1571" s="20"/>
      <c r="AJ1571" s="22"/>
      <c r="AK1571" s="22"/>
      <c r="AM1571" s="22"/>
      <c r="AN1571" s="22"/>
      <c r="AO1571" s="22" t="s">
        <v>2196</v>
      </c>
      <c r="AP1571" s="22" t="s">
        <v>1301</v>
      </c>
      <c r="AS1571" s="20"/>
      <c r="AT1571" s="20"/>
      <c r="AU1571" s="20"/>
    </row>
    <row r="1572" spans="1:47" x14ac:dyDescent="0.15">
      <c r="A1572" s="21" t="s">
        <v>1273</v>
      </c>
      <c r="B1572" s="20" t="s">
        <v>918</v>
      </c>
      <c r="C1572" s="20" t="s">
        <v>919</v>
      </c>
      <c r="D1572" s="20" t="s">
        <v>928</v>
      </c>
      <c r="E1572" s="20" t="s">
        <v>952</v>
      </c>
      <c r="F1572" s="20" t="s">
        <v>1250</v>
      </c>
      <c r="G1572" s="20" t="s">
        <v>2573</v>
      </c>
      <c r="H1572" s="20"/>
      <c r="I1572" s="20">
        <v>13416972433</v>
      </c>
      <c r="J1572" s="20" t="s">
        <v>924</v>
      </c>
      <c r="K1572" s="20" t="s">
        <v>954</v>
      </c>
      <c r="L1572" s="20" t="s">
        <v>1299</v>
      </c>
      <c r="M1572" s="20">
        <v>888</v>
      </c>
      <c r="N1572" s="20">
        <v>888</v>
      </c>
      <c r="O1572" s="20" t="s">
        <v>927</v>
      </c>
      <c r="P1572" s="20" t="s">
        <v>50</v>
      </c>
      <c r="Q1572" s="28"/>
      <c r="R1572" s="21" t="s">
        <v>84</v>
      </c>
      <c r="S1572" s="25" t="s">
        <v>956</v>
      </c>
      <c r="T1572" s="21" t="s">
        <v>53</v>
      </c>
      <c r="U1572" s="21" t="s">
        <v>957</v>
      </c>
      <c r="V1572" s="46">
        <v>1</v>
      </c>
      <c r="W1572" s="26">
        <f t="shared" si="682"/>
        <v>1</v>
      </c>
      <c r="Y1572" s="21">
        <v>12</v>
      </c>
      <c r="Z1572" s="22">
        <f t="shared" si="697"/>
        <v>888</v>
      </c>
      <c r="AA1572" s="20" t="s">
        <v>2195</v>
      </c>
      <c r="AB1572" s="22"/>
      <c r="AC1572" s="22">
        <v>1</v>
      </c>
      <c r="AD1572" s="22"/>
      <c r="AE1572" s="22">
        <f t="shared" si="730"/>
        <v>888</v>
      </c>
      <c r="AF1572" s="22">
        <f t="shared" si="685"/>
        <v>888</v>
      </c>
      <c r="AG1572" s="20"/>
      <c r="AH1572" s="22"/>
      <c r="AI1572" s="22"/>
      <c r="AJ1572" s="22">
        <f>N1572</f>
        <v>888</v>
      </c>
      <c r="AK1572" s="22">
        <f>IF(O1572="(传统)XDSL",VLOOKUP(S1572,[2]直销续费率明细!C:I,7,FALSE)*1,IF(O1572="GPON+XDSL",VLOOKUP(S1572,[2]直销续费率明细!C:I,7,FALSE)*1,VLOOKUP(S1572,[2]直销续费率明细!C:I,5,FALSE)*1))</f>
        <v>25</v>
      </c>
      <c r="AL1572" s="22" t="s">
        <v>1309</v>
      </c>
      <c r="AM1572" s="22"/>
      <c r="AN1572" s="22"/>
      <c r="AO1572" s="22" t="s">
        <v>2196</v>
      </c>
      <c r="AP1572" s="22" t="s">
        <v>1301</v>
      </c>
      <c r="AS1572" s="20">
        <f>IF(Y1572&gt;=10,VLOOKUP(U1572,[2]提成计算!B:T,19,FALSE),VLOOKUP(U1572,[2]提成计算!B:T,18,FALSE))</f>
        <v>0.1</v>
      </c>
      <c r="AT1572" s="20">
        <f t="shared" ref="AT1572" si="733">IF(AD1572*AS1572&gt;0,AD1572*AS1572,AE1572*AS1572)</f>
        <v>88.800000000000011</v>
      </c>
      <c r="AU1572" s="20">
        <f t="shared" ref="AU1572" si="734">IF(AND(AK1572&lt;0,AK1572+AT1572&lt;0),-AT1572,AK1572)</f>
        <v>25</v>
      </c>
    </row>
    <row r="1573" spans="1:47" x14ac:dyDescent="0.15">
      <c r="A1573" s="21" t="s">
        <v>1273</v>
      </c>
      <c r="B1573" s="20" t="s">
        <v>918</v>
      </c>
      <c r="C1573" s="20" t="s">
        <v>919</v>
      </c>
      <c r="D1573" s="20" t="s">
        <v>973</v>
      </c>
      <c r="E1573" s="20" t="s">
        <v>1932</v>
      </c>
      <c r="F1573" s="20" t="s">
        <v>1250</v>
      </c>
      <c r="G1573" s="20" t="s">
        <v>2574</v>
      </c>
      <c r="H1573" s="20"/>
      <c r="I1573" s="20">
        <v>13480026863</v>
      </c>
      <c r="J1573" s="20" t="s">
        <v>2340</v>
      </c>
      <c r="K1573" s="20" t="s">
        <v>248</v>
      </c>
      <c r="L1573" s="20" t="s">
        <v>1960</v>
      </c>
      <c r="M1573" s="20">
        <v>400</v>
      </c>
      <c r="N1573" s="20">
        <v>400</v>
      </c>
      <c r="O1573" s="20" t="s">
        <v>927</v>
      </c>
      <c r="P1573" s="20" t="s">
        <v>50</v>
      </c>
      <c r="Q1573" s="28" t="s">
        <v>2340</v>
      </c>
      <c r="R1573" s="21" t="s">
        <v>249</v>
      </c>
      <c r="S1573" s="21"/>
      <c r="T1573" s="21" t="s">
        <v>53</v>
      </c>
      <c r="U1573" s="21" t="s">
        <v>250</v>
      </c>
      <c r="V1573" s="46">
        <v>0.5</v>
      </c>
      <c r="W1573" s="26">
        <f t="shared" si="682"/>
        <v>0.5</v>
      </c>
      <c r="X1573" s="26">
        <f t="shared" si="683"/>
        <v>0.5</v>
      </c>
      <c r="Y1573" s="21">
        <v>4</v>
      </c>
      <c r="Z1573" s="22">
        <f t="shared" si="697"/>
        <v>400</v>
      </c>
      <c r="AA1573" s="20" t="s">
        <v>2195</v>
      </c>
      <c r="AB1573" s="22">
        <v>1</v>
      </c>
      <c r="AC1573" s="22"/>
      <c r="AD1573" s="22">
        <f>N1573</f>
        <v>400</v>
      </c>
      <c r="AE1573" s="22"/>
      <c r="AF1573" s="22">
        <f t="shared" si="685"/>
        <v>400</v>
      </c>
      <c r="AG1573" s="20">
        <f t="shared" ref="AG1573:AG1574" si="735">N1573</f>
        <v>400</v>
      </c>
      <c r="AH1573" s="20" t="str">
        <f>VLOOKUP(U1573,[1]提成计算!B:I,8,FALSE)</f>
        <v xml:space="preserve"> </v>
      </c>
      <c r="AI1573" s="20"/>
      <c r="AJ1573" s="22"/>
      <c r="AK1573" s="22"/>
      <c r="AM1573" s="22"/>
      <c r="AN1573" s="22"/>
      <c r="AO1573" s="22" t="s">
        <v>2196</v>
      </c>
      <c r="AP1573" s="22" t="s">
        <v>1961</v>
      </c>
      <c r="AS1573" s="20"/>
      <c r="AT1573" s="20"/>
      <c r="AU1573" s="20"/>
    </row>
    <row r="1574" spans="1:47" x14ac:dyDescent="0.15">
      <c r="A1574" s="21" t="s">
        <v>1273</v>
      </c>
      <c r="B1574" s="20" t="s">
        <v>918</v>
      </c>
      <c r="C1574" s="20" t="s">
        <v>919</v>
      </c>
      <c r="D1574" s="20" t="s">
        <v>928</v>
      </c>
      <c r="E1574" s="20" t="s">
        <v>969</v>
      </c>
      <c r="F1574" s="20" t="s">
        <v>1250</v>
      </c>
      <c r="G1574" s="20" t="s">
        <v>2575</v>
      </c>
      <c r="H1574" s="20"/>
      <c r="I1574" s="20">
        <v>13712407117</v>
      </c>
      <c r="J1574" s="20" t="s">
        <v>2340</v>
      </c>
      <c r="K1574" s="20" t="s">
        <v>954</v>
      </c>
      <c r="L1574" s="20" t="s">
        <v>1358</v>
      </c>
      <c r="M1574" s="20">
        <v>1088</v>
      </c>
      <c r="N1574" s="20">
        <v>1088</v>
      </c>
      <c r="O1574" s="20" t="s">
        <v>927</v>
      </c>
      <c r="P1574" s="20" t="s">
        <v>50</v>
      </c>
      <c r="Q1574" s="28" t="s">
        <v>2340</v>
      </c>
      <c r="R1574" s="21" t="s">
        <v>84</v>
      </c>
      <c r="S1574" s="21"/>
      <c r="T1574" s="21" t="s">
        <v>53</v>
      </c>
      <c r="U1574" s="21" t="s">
        <v>957</v>
      </c>
      <c r="V1574" s="46">
        <v>1</v>
      </c>
      <c r="W1574" s="26">
        <f t="shared" si="682"/>
        <v>1</v>
      </c>
      <c r="X1574" s="26">
        <f t="shared" si="683"/>
        <v>1</v>
      </c>
      <c r="Y1574" s="21">
        <v>10</v>
      </c>
      <c r="Z1574" s="22">
        <f t="shared" si="697"/>
        <v>1088</v>
      </c>
      <c r="AA1574" s="20" t="s">
        <v>2195</v>
      </c>
      <c r="AB1574" s="22"/>
      <c r="AC1574" s="22">
        <v>1</v>
      </c>
      <c r="AD1574" s="22"/>
      <c r="AE1574" s="22">
        <f t="shared" ref="AE1574:AE1576" si="736">N1574</f>
        <v>1088</v>
      </c>
      <c r="AF1574" s="22">
        <f t="shared" si="685"/>
        <v>1088</v>
      </c>
      <c r="AG1574" s="20">
        <f t="shared" si="735"/>
        <v>1088</v>
      </c>
      <c r="AH1574" s="20"/>
      <c r="AI1574" s="20"/>
      <c r="AJ1574" s="22"/>
      <c r="AK1574" s="22"/>
      <c r="AM1574" s="22"/>
      <c r="AN1574" s="22"/>
      <c r="AO1574" s="22" t="s">
        <v>2216</v>
      </c>
      <c r="AP1574" s="22" t="s">
        <v>1301</v>
      </c>
      <c r="AS1574" s="20"/>
      <c r="AT1574" s="20"/>
      <c r="AU1574" s="20"/>
    </row>
    <row r="1575" spans="1:47" x14ac:dyDescent="0.15">
      <c r="A1575" s="21" t="s">
        <v>1273</v>
      </c>
      <c r="B1575" s="20" t="s">
        <v>918</v>
      </c>
      <c r="C1575" s="20" t="s">
        <v>919</v>
      </c>
      <c r="D1575" s="20" t="s">
        <v>920</v>
      </c>
      <c r="E1575" s="20" t="s">
        <v>965</v>
      </c>
      <c r="F1575" s="20" t="s">
        <v>1250</v>
      </c>
      <c r="G1575" s="20" t="s">
        <v>2576</v>
      </c>
      <c r="H1575" s="20"/>
      <c r="I1575" s="20">
        <v>13925755978</v>
      </c>
      <c r="J1575" s="20" t="s">
        <v>924</v>
      </c>
      <c r="K1575" s="20" t="s">
        <v>443</v>
      </c>
      <c r="L1575" s="20" t="s">
        <v>1299</v>
      </c>
      <c r="M1575" s="20">
        <v>888</v>
      </c>
      <c r="N1575" s="20">
        <v>888</v>
      </c>
      <c r="O1575" s="20" t="s">
        <v>927</v>
      </c>
      <c r="P1575" s="20" t="s">
        <v>50</v>
      </c>
      <c r="Q1575" s="28"/>
      <c r="R1575" s="21" t="s">
        <v>161</v>
      </c>
      <c r="S1575" s="25" t="s">
        <v>2239</v>
      </c>
      <c r="T1575" s="21" t="s">
        <v>53</v>
      </c>
      <c r="U1575" s="21" t="s">
        <v>444</v>
      </c>
      <c r="V1575" s="46">
        <v>1</v>
      </c>
      <c r="W1575" s="26">
        <f t="shared" si="682"/>
        <v>1</v>
      </c>
      <c r="Y1575" s="21">
        <v>12</v>
      </c>
      <c r="Z1575" s="22">
        <f t="shared" si="697"/>
        <v>888</v>
      </c>
      <c r="AA1575" s="20" t="s">
        <v>2218</v>
      </c>
      <c r="AB1575" s="22"/>
      <c r="AC1575" s="22">
        <v>1</v>
      </c>
      <c r="AD1575" s="22"/>
      <c r="AE1575" s="22">
        <f t="shared" si="736"/>
        <v>888</v>
      </c>
      <c r="AF1575" s="22">
        <f t="shared" si="685"/>
        <v>888</v>
      </c>
      <c r="AG1575" s="20"/>
      <c r="AH1575" s="22"/>
      <c r="AI1575" s="22"/>
      <c r="AJ1575" s="22">
        <f t="shared" ref="AJ1575:AJ1579" si="737">N1575</f>
        <v>888</v>
      </c>
      <c r="AK1575" s="22">
        <f>IF(O1575="(传统)XDSL",VLOOKUP(S1575,[2]直销续费率明细!C:I,7,FALSE)*1,IF(O1575="GPON+XDSL",VLOOKUP(S1575,[2]直销续费率明细!C:I,7,FALSE)*1,VLOOKUP(S1575,[2]直销续费率明细!C:I,5,FALSE)*1))</f>
        <v>-40</v>
      </c>
      <c r="AL1575" s="22" t="s">
        <v>1309</v>
      </c>
      <c r="AM1575" s="22"/>
      <c r="AN1575" s="22"/>
      <c r="AO1575" s="22" t="s">
        <v>2196</v>
      </c>
      <c r="AP1575" s="22" t="s">
        <v>1301</v>
      </c>
      <c r="AS1575" s="20">
        <f>IF(Y1575&gt;=10,VLOOKUP(U1575,[2]提成计算!B:T,19,FALSE),VLOOKUP(U1575,[2]提成计算!B:T,18,FALSE))</f>
        <v>0.1</v>
      </c>
      <c r="AT1575" s="20">
        <f t="shared" ref="AT1575:AT1579" si="738">IF(AD1575*AS1575&gt;0,AD1575*AS1575,AE1575*AS1575)</f>
        <v>88.800000000000011</v>
      </c>
      <c r="AU1575" s="20">
        <f t="shared" ref="AU1575:AU1579" si="739">IF(AND(AK1575&lt;0,AK1575+AT1575&lt;0),-AT1575,AK1575)</f>
        <v>-40</v>
      </c>
    </row>
    <row r="1576" spans="1:47" x14ac:dyDescent="0.15">
      <c r="A1576" s="21" t="s">
        <v>1273</v>
      </c>
      <c r="B1576" s="20" t="s">
        <v>918</v>
      </c>
      <c r="C1576" s="20" t="s">
        <v>919</v>
      </c>
      <c r="D1576" s="20" t="s">
        <v>973</v>
      </c>
      <c r="E1576" s="20" t="s">
        <v>1932</v>
      </c>
      <c r="F1576" s="20" t="s">
        <v>1250</v>
      </c>
      <c r="G1576" s="20" t="s">
        <v>2577</v>
      </c>
      <c r="H1576" s="20"/>
      <c r="I1576" s="20">
        <v>13662889466</v>
      </c>
      <c r="J1576" s="20" t="s">
        <v>924</v>
      </c>
      <c r="K1576" s="20" t="s">
        <v>521</v>
      </c>
      <c r="L1576" s="20" t="s">
        <v>1299</v>
      </c>
      <c r="M1576" s="20">
        <v>888</v>
      </c>
      <c r="N1576" s="20">
        <v>888</v>
      </c>
      <c r="O1576" s="20" t="s">
        <v>927</v>
      </c>
      <c r="P1576" s="20" t="s">
        <v>50</v>
      </c>
      <c r="Q1576" s="28"/>
      <c r="R1576" s="21" t="s">
        <v>249</v>
      </c>
      <c r="S1576" s="25" t="s">
        <v>976</v>
      </c>
      <c r="T1576" s="21" t="s">
        <v>53</v>
      </c>
      <c r="U1576" s="21" t="s">
        <v>522</v>
      </c>
      <c r="V1576" s="46">
        <v>1</v>
      </c>
      <c r="W1576" s="26">
        <f t="shared" si="682"/>
        <v>1</v>
      </c>
      <c r="Y1576" s="21">
        <v>12</v>
      </c>
      <c r="Z1576" s="22">
        <f t="shared" si="697"/>
        <v>888</v>
      </c>
      <c r="AA1576" s="20" t="s">
        <v>2195</v>
      </c>
      <c r="AB1576" s="22"/>
      <c r="AC1576" s="22">
        <v>1</v>
      </c>
      <c r="AD1576" s="22"/>
      <c r="AE1576" s="22">
        <f t="shared" si="736"/>
        <v>888</v>
      </c>
      <c r="AF1576" s="22">
        <f t="shared" si="685"/>
        <v>888</v>
      </c>
      <c r="AG1576" s="20"/>
      <c r="AH1576" s="22"/>
      <c r="AI1576" s="22"/>
      <c r="AJ1576" s="22">
        <f t="shared" si="737"/>
        <v>888</v>
      </c>
      <c r="AK1576" s="22">
        <f>IF(O1576="(传统)XDSL",VLOOKUP(S1576,[2]直销续费率明细!C:I,7,FALSE)*1,IF(O1576="GPON+XDSL",VLOOKUP(S1576,[2]直销续费率明细!C:I,7,FALSE)*1,VLOOKUP(S1576,[2]直销续费率明细!C:I,5,FALSE)*1))</f>
        <v>-40</v>
      </c>
      <c r="AL1576" s="22" t="s">
        <v>1300</v>
      </c>
      <c r="AM1576" s="22"/>
      <c r="AN1576" s="22"/>
      <c r="AO1576" s="22" t="s">
        <v>2196</v>
      </c>
      <c r="AP1576" s="22" t="s">
        <v>1301</v>
      </c>
      <c r="AS1576" s="20">
        <f>IF(Y1576&gt;=10,VLOOKUP(U1576,[2]提成计算!B:T,19,FALSE),VLOOKUP(U1576,[2]提成计算!B:T,18,FALSE))</f>
        <v>0.09</v>
      </c>
      <c r="AT1576" s="20">
        <f t="shared" si="738"/>
        <v>79.92</v>
      </c>
      <c r="AU1576" s="20">
        <f t="shared" si="739"/>
        <v>-40</v>
      </c>
    </row>
    <row r="1577" spans="1:47" x14ac:dyDescent="0.15">
      <c r="A1577" s="21" t="s">
        <v>1273</v>
      </c>
      <c r="B1577" s="20" t="s">
        <v>918</v>
      </c>
      <c r="C1577" s="20" t="s">
        <v>919</v>
      </c>
      <c r="D1577" s="20" t="s">
        <v>920</v>
      </c>
      <c r="E1577" s="20" t="s">
        <v>921</v>
      </c>
      <c r="F1577" s="20" t="s">
        <v>1250</v>
      </c>
      <c r="G1577" s="20" t="s">
        <v>2578</v>
      </c>
      <c r="H1577" s="20"/>
      <c r="I1577" s="20">
        <v>13580927033</v>
      </c>
      <c r="J1577" s="20" t="s">
        <v>924</v>
      </c>
      <c r="K1577" s="20" t="s">
        <v>443</v>
      </c>
      <c r="L1577" s="20" t="s">
        <v>1918</v>
      </c>
      <c r="M1577" s="20">
        <v>680</v>
      </c>
      <c r="N1577" s="20">
        <v>680</v>
      </c>
      <c r="O1577" s="20" t="s">
        <v>1262</v>
      </c>
      <c r="P1577" s="20" t="s">
        <v>50</v>
      </c>
      <c r="Q1577" s="28"/>
      <c r="R1577" s="21" t="s">
        <v>161</v>
      </c>
      <c r="S1577" s="25" t="s">
        <v>1325</v>
      </c>
      <c r="T1577" s="21" t="s">
        <v>53</v>
      </c>
      <c r="U1577" s="21" t="s">
        <v>444</v>
      </c>
      <c r="V1577" s="46">
        <v>1</v>
      </c>
      <c r="W1577" s="26">
        <f t="shared" si="682"/>
        <v>1</v>
      </c>
      <c r="Y1577" s="21">
        <v>4</v>
      </c>
      <c r="Z1577" s="22">
        <f t="shared" si="697"/>
        <v>680</v>
      </c>
      <c r="AA1577" s="20" t="s">
        <v>2195</v>
      </c>
      <c r="AB1577" s="22">
        <v>1</v>
      </c>
      <c r="AC1577" s="22"/>
      <c r="AD1577" s="22">
        <f>N1577</f>
        <v>680</v>
      </c>
      <c r="AE1577" s="22"/>
      <c r="AF1577" s="22">
        <f t="shared" si="685"/>
        <v>680</v>
      </c>
      <c r="AG1577" s="20"/>
      <c r="AH1577" s="22"/>
      <c r="AI1577" s="22"/>
      <c r="AJ1577" s="22">
        <f t="shared" si="737"/>
        <v>680</v>
      </c>
      <c r="AK1577" s="22">
        <f>IF(O1577="(传统)XDSL",VLOOKUP(S1577,[2]直销续费率明细!C:I,7,FALSE)*1,IF(O1577="GPON+XDSL",VLOOKUP(S1577,[2]直销续费率明细!C:I,7,FALSE)*1,VLOOKUP(S1577,[2]直销续费率明细!C:I,5,FALSE)*1))</f>
        <v>25</v>
      </c>
      <c r="AL1577" s="22" t="s">
        <v>1309</v>
      </c>
      <c r="AM1577" s="22"/>
      <c r="AN1577" s="22"/>
      <c r="AO1577" s="22" t="s">
        <v>2196</v>
      </c>
      <c r="AP1577" s="22" t="s">
        <v>2202</v>
      </c>
      <c r="AS1577" s="20">
        <f>IF(Y1577&gt;=10,VLOOKUP(U1577,[2]提成计算!B:T,19,FALSE),VLOOKUP(U1577,[2]提成计算!B:T,18,FALSE))</f>
        <v>7.0000000000000007E-2</v>
      </c>
      <c r="AT1577" s="20">
        <f t="shared" si="738"/>
        <v>47.6</v>
      </c>
      <c r="AU1577" s="20">
        <f t="shared" si="739"/>
        <v>25</v>
      </c>
    </row>
    <row r="1578" spans="1:47" x14ac:dyDescent="0.15">
      <c r="A1578" s="21" t="s">
        <v>1273</v>
      </c>
      <c r="B1578" s="20" t="s">
        <v>918</v>
      </c>
      <c r="C1578" s="20" t="s">
        <v>919</v>
      </c>
      <c r="D1578" s="20" t="s">
        <v>920</v>
      </c>
      <c r="E1578" s="20" t="s">
        <v>921</v>
      </c>
      <c r="F1578" s="20" t="s">
        <v>1250</v>
      </c>
      <c r="G1578" s="20" t="s">
        <v>2579</v>
      </c>
      <c r="H1578" s="20"/>
      <c r="I1578" s="20">
        <v>13929231380</v>
      </c>
      <c r="J1578" s="20" t="s">
        <v>924</v>
      </c>
      <c r="K1578" s="20" t="s">
        <v>443</v>
      </c>
      <c r="L1578" s="20" t="s">
        <v>2137</v>
      </c>
      <c r="M1578" s="20">
        <v>1408</v>
      </c>
      <c r="N1578" s="20">
        <v>1408</v>
      </c>
      <c r="O1578" s="20" t="s">
        <v>927</v>
      </c>
      <c r="P1578" s="20" t="s">
        <v>50</v>
      </c>
      <c r="Q1578" s="28"/>
      <c r="R1578" s="21" t="s">
        <v>161</v>
      </c>
      <c r="S1578" s="25" t="s">
        <v>1325</v>
      </c>
      <c r="T1578" s="21" t="s">
        <v>53</v>
      </c>
      <c r="U1578" s="21" t="s">
        <v>444</v>
      </c>
      <c r="V1578" s="46">
        <v>1</v>
      </c>
      <c r="W1578" s="26">
        <f t="shared" si="682"/>
        <v>1</v>
      </c>
      <c r="Y1578" s="21">
        <v>12</v>
      </c>
      <c r="Z1578" s="22">
        <f t="shared" si="697"/>
        <v>1408</v>
      </c>
      <c r="AA1578" s="20" t="s">
        <v>2195</v>
      </c>
      <c r="AB1578" s="22"/>
      <c r="AC1578" s="22">
        <v>1</v>
      </c>
      <c r="AD1578" s="22"/>
      <c r="AE1578" s="22">
        <f t="shared" ref="AE1578:AE1581" si="740">N1578</f>
        <v>1408</v>
      </c>
      <c r="AF1578" s="22">
        <f t="shared" si="685"/>
        <v>1408</v>
      </c>
      <c r="AG1578" s="20"/>
      <c r="AH1578" s="22"/>
      <c r="AI1578" s="22"/>
      <c r="AJ1578" s="22">
        <f t="shared" si="737"/>
        <v>1408</v>
      </c>
      <c r="AK1578" s="22">
        <f>IF(O1578="(传统)XDSL",VLOOKUP(S1578,[2]直销续费率明细!C:I,7,FALSE)*1,IF(O1578="GPON+XDSL",VLOOKUP(S1578,[2]直销续费率明细!C:I,7,FALSE)*1,VLOOKUP(S1578,[2]直销续费率明细!C:I,5,FALSE)*1))</f>
        <v>25</v>
      </c>
      <c r="AL1578" s="22" t="s">
        <v>1300</v>
      </c>
      <c r="AM1578" s="22"/>
      <c r="AN1578" s="22"/>
      <c r="AO1578" s="22" t="s">
        <v>2196</v>
      </c>
      <c r="AP1578" s="22" t="s">
        <v>1301</v>
      </c>
      <c r="AS1578" s="20">
        <f>IF(Y1578&gt;=10,VLOOKUP(U1578,[2]提成计算!B:T,19,FALSE),VLOOKUP(U1578,[2]提成计算!B:T,18,FALSE))</f>
        <v>0.1</v>
      </c>
      <c r="AT1578" s="20">
        <f t="shared" si="738"/>
        <v>140.80000000000001</v>
      </c>
      <c r="AU1578" s="20">
        <f t="shared" si="739"/>
        <v>25</v>
      </c>
    </row>
    <row r="1579" spans="1:47" x14ac:dyDescent="0.15">
      <c r="A1579" s="21" t="s">
        <v>1273</v>
      </c>
      <c r="B1579" s="20" t="s">
        <v>918</v>
      </c>
      <c r="C1579" s="20" t="s">
        <v>919</v>
      </c>
      <c r="D1579" s="20" t="s">
        <v>928</v>
      </c>
      <c r="E1579" s="20" t="s">
        <v>929</v>
      </c>
      <c r="F1579" s="20" t="s">
        <v>1250</v>
      </c>
      <c r="G1579" s="20" t="s">
        <v>2580</v>
      </c>
      <c r="H1579" s="20"/>
      <c r="I1579" s="20">
        <v>13544825438</v>
      </c>
      <c r="J1579" s="20" t="s">
        <v>924</v>
      </c>
      <c r="K1579" s="20" t="s">
        <v>1913</v>
      </c>
      <c r="L1579" s="20" t="s">
        <v>1299</v>
      </c>
      <c r="M1579" s="20">
        <v>888</v>
      </c>
      <c r="N1579" s="20">
        <v>888</v>
      </c>
      <c r="O1579" s="20" t="s">
        <v>927</v>
      </c>
      <c r="P1579" s="20" t="s">
        <v>50</v>
      </c>
      <c r="Q1579" s="28"/>
      <c r="R1579" s="21" t="s">
        <v>84</v>
      </c>
      <c r="S1579" s="25" t="s">
        <v>1443</v>
      </c>
      <c r="T1579" s="21" t="s">
        <v>53</v>
      </c>
      <c r="U1579" s="21" t="s">
        <v>1915</v>
      </c>
      <c r="V1579" s="46">
        <v>1</v>
      </c>
      <c r="W1579" s="26">
        <f t="shared" si="682"/>
        <v>1</v>
      </c>
      <c r="Y1579" s="21">
        <v>12</v>
      </c>
      <c r="Z1579" s="22">
        <f t="shared" si="697"/>
        <v>888</v>
      </c>
      <c r="AA1579" s="20" t="s">
        <v>2195</v>
      </c>
      <c r="AB1579" s="22"/>
      <c r="AC1579" s="22">
        <v>1</v>
      </c>
      <c r="AD1579" s="22"/>
      <c r="AE1579" s="22">
        <f t="shared" si="740"/>
        <v>888</v>
      </c>
      <c r="AF1579" s="22">
        <f t="shared" si="685"/>
        <v>888</v>
      </c>
      <c r="AG1579" s="20"/>
      <c r="AH1579" s="22"/>
      <c r="AI1579" s="22"/>
      <c r="AJ1579" s="22">
        <f t="shared" si="737"/>
        <v>888</v>
      </c>
      <c r="AK1579" s="22">
        <f>IF(O1579="(传统)XDSL",VLOOKUP(S1579,[2]直销续费率明细!C:I,7,FALSE)*1,IF(O1579="GPON+XDSL",VLOOKUP(S1579,[2]直销续费率明细!C:I,7,FALSE)*1,VLOOKUP(S1579,[2]直销续费率明细!C:I,5,FALSE)*1))</f>
        <v>0</v>
      </c>
      <c r="AL1579" s="22" t="s">
        <v>1300</v>
      </c>
      <c r="AM1579" s="22"/>
      <c r="AN1579" s="22"/>
      <c r="AO1579" s="22" t="s">
        <v>2196</v>
      </c>
      <c r="AP1579" s="22" t="s">
        <v>1301</v>
      </c>
      <c r="AS1579" s="20">
        <f>IF(Y1579&gt;=10,VLOOKUP(U1579,[2]提成计算!B:T,19,FALSE),VLOOKUP(U1579,[2]提成计算!B:T,18,FALSE))</f>
        <v>0.09</v>
      </c>
      <c r="AT1579" s="20">
        <f t="shared" si="738"/>
        <v>79.92</v>
      </c>
      <c r="AU1579" s="20">
        <f t="shared" si="739"/>
        <v>0</v>
      </c>
    </row>
    <row r="1580" spans="1:47" x14ac:dyDescent="0.15">
      <c r="A1580" s="21" t="s">
        <v>1273</v>
      </c>
      <c r="B1580" s="20" t="s">
        <v>918</v>
      </c>
      <c r="C1580" s="20" t="s">
        <v>919</v>
      </c>
      <c r="D1580" s="20" t="s">
        <v>941</v>
      </c>
      <c r="E1580" s="20" t="s">
        <v>1339</v>
      </c>
      <c r="F1580" s="20" t="s">
        <v>1250</v>
      </c>
      <c r="G1580" s="20" t="s">
        <v>2581</v>
      </c>
      <c r="H1580" s="20"/>
      <c r="I1580" s="20">
        <v>13543791095</v>
      </c>
      <c r="J1580" s="20" t="s">
        <v>1268</v>
      </c>
      <c r="K1580" s="20" t="s">
        <v>1260</v>
      </c>
      <c r="L1580" s="20" t="s">
        <v>1358</v>
      </c>
      <c r="M1580" s="20">
        <v>1088</v>
      </c>
      <c r="N1580" s="20">
        <v>1088</v>
      </c>
      <c r="O1580" s="20" t="s">
        <v>927</v>
      </c>
      <c r="P1580" s="20" t="s">
        <v>50</v>
      </c>
      <c r="Q1580" s="28"/>
      <c r="R1580" s="21" t="s">
        <v>99</v>
      </c>
      <c r="S1580" s="21"/>
      <c r="T1580" s="21" t="s">
        <v>53</v>
      </c>
      <c r="U1580" s="21" t="s">
        <v>1903</v>
      </c>
      <c r="V1580" s="46">
        <v>1</v>
      </c>
      <c r="W1580" s="26">
        <f t="shared" si="682"/>
        <v>1</v>
      </c>
      <c r="X1580" s="26">
        <f t="shared" si="683"/>
        <v>1</v>
      </c>
      <c r="Y1580" s="21">
        <v>10</v>
      </c>
      <c r="Z1580" s="22">
        <f t="shared" si="697"/>
        <v>1088</v>
      </c>
      <c r="AA1580" s="20" t="s">
        <v>2195</v>
      </c>
      <c r="AB1580" s="22"/>
      <c r="AC1580" s="22">
        <v>1</v>
      </c>
      <c r="AD1580" s="22"/>
      <c r="AE1580" s="22">
        <f t="shared" si="740"/>
        <v>1088</v>
      </c>
      <c r="AF1580" s="22">
        <f t="shared" si="685"/>
        <v>1088</v>
      </c>
      <c r="AG1580" s="20">
        <f>N1580</f>
        <v>1088</v>
      </c>
      <c r="AH1580" s="20" t="str">
        <f>VLOOKUP(U1580,[1]提成计算!B:I,8,FALSE)</f>
        <v xml:space="preserve"> </v>
      </c>
      <c r="AI1580" s="20"/>
      <c r="AJ1580" s="22"/>
      <c r="AK1580" s="22"/>
      <c r="AM1580" s="22"/>
      <c r="AN1580" s="22"/>
      <c r="AO1580" s="22" t="s">
        <v>2196</v>
      </c>
      <c r="AP1580" s="22" t="s">
        <v>1301</v>
      </c>
      <c r="AS1580" s="20"/>
      <c r="AT1580" s="20"/>
      <c r="AU1580" s="20"/>
    </row>
    <row r="1581" spans="1:47" x14ac:dyDescent="0.15">
      <c r="A1581" s="21" t="s">
        <v>1273</v>
      </c>
      <c r="B1581" s="20" t="s">
        <v>918</v>
      </c>
      <c r="C1581" s="20" t="s">
        <v>919</v>
      </c>
      <c r="D1581" s="20" t="s">
        <v>936</v>
      </c>
      <c r="E1581" s="20" t="s">
        <v>963</v>
      </c>
      <c r="F1581" s="20" t="s">
        <v>1250</v>
      </c>
      <c r="G1581" s="20" t="s">
        <v>2582</v>
      </c>
      <c r="H1581" s="20"/>
      <c r="I1581" s="20">
        <v>13546982933</v>
      </c>
      <c r="J1581" s="20" t="s">
        <v>924</v>
      </c>
      <c r="K1581" s="20" t="s">
        <v>1895</v>
      </c>
      <c r="L1581" s="20" t="s">
        <v>1299</v>
      </c>
      <c r="M1581" s="20">
        <v>888</v>
      </c>
      <c r="N1581" s="20">
        <v>888</v>
      </c>
      <c r="O1581" s="20" t="s">
        <v>927</v>
      </c>
      <c r="P1581" s="20" t="s">
        <v>50</v>
      </c>
      <c r="Q1581" s="28"/>
      <c r="R1581" s="21" t="s">
        <v>60</v>
      </c>
      <c r="T1581" s="21" t="s">
        <v>2204</v>
      </c>
      <c r="U1581" s="21"/>
      <c r="V1581" s="46">
        <v>1</v>
      </c>
      <c r="W1581" s="26">
        <f t="shared" si="682"/>
        <v>1</v>
      </c>
      <c r="Y1581" s="21">
        <v>12</v>
      </c>
      <c r="Z1581" s="22">
        <f t="shared" si="697"/>
        <v>888</v>
      </c>
      <c r="AA1581" s="20" t="s">
        <v>2195</v>
      </c>
      <c r="AB1581" s="22"/>
      <c r="AC1581" s="22">
        <v>1</v>
      </c>
      <c r="AD1581" s="22"/>
      <c r="AE1581" s="22">
        <f t="shared" si="740"/>
        <v>888</v>
      </c>
      <c r="AF1581" s="22">
        <f t="shared" si="685"/>
        <v>888</v>
      </c>
      <c r="AG1581" s="20"/>
      <c r="AH1581" s="22"/>
      <c r="AI1581" s="22"/>
      <c r="AJ1581" s="22">
        <f t="shared" ref="AJ1581:AJ1583" si="741">N1581</f>
        <v>888</v>
      </c>
      <c r="AK1581" s="22" t="e">
        <f>IF(O1581="(传统)XDSL",VLOOKUP(S1581,[1]续费率明细!C:I,7,FALSE)*1,IF(O1581="GPON+XDSL",VLOOKUP(S1581,[1]续费率明细!C:I,7,FALSE)*1,VLOOKUP(S1581,[1]续费率明细!C:I,5,FALSE)*1))</f>
        <v>#N/A</v>
      </c>
      <c r="AL1581" s="22" t="s">
        <v>1309</v>
      </c>
      <c r="AM1581" s="22"/>
      <c r="AN1581" s="22"/>
      <c r="AO1581" s="22" t="s">
        <v>2216</v>
      </c>
      <c r="AP1581" s="22" t="s">
        <v>1301</v>
      </c>
      <c r="AS1581" s="20"/>
      <c r="AT1581" s="20"/>
      <c r="AU1581" s="20"/>
    </row>
    <row r="1582" spans="1:47" x14ac:dyDescent="0.15">
      <c r="A1582" s="21" t="s">
        <v>1273</v>
      </c>
      <c r="B1582" s="20" t="s">
        <v>918</v>
      </c>
      <c r="C1582" s="20" t="s">
        <v>919</v>
      </c>
      <c r="D1582" s="20" t="s">
        <v>936</v>
      </c>
      <c r="E1582" s="20" t="s">
        <v>963</v>
      </c>
      <c r="F1582" s="20" t="s">
        <v>1250</v>
      </c>
      <c r="G1582" s="20" t="s">
        <v>2583</v>
      </c>
      <c r="H1582" s="20"/>
      <c r="I1582" s="20">
        <v>13662765107</v>
      </c>
      <c r="J1582" s="20" t="s">
        <v>924</v>
      </c>
      <c r="K1582" s="20" t="s">
        <v>1895</v>
      </c>
      <c r="L1582" s="20" t="s">
        <v>2119</v>
      </c>
      <c r="M1582" s="20">
        <v>768</v>
      </c>
      <c r="N1582" s="20">
        <v>768</v>
      </c>
      <c r="O1582" s="20" t="s">
        <v>927</v>
      </c>
      <c r="P1582" s="20" t="s">
        <v>50</v>
      </c>
      <c r="Q1582" s="28"/>
      <c r="R1582" s="21" t="s">
        <v>60</v>
      </c>
      <c r="T1582" s="21" t="s">
        <v>2242</v>
      </c>
      <c r="U1582" s="21"/>
      <c r="V1582" s="46">
        <v>1</v>
      </c>
      <c r="W1582" s="26">
        <f t="shared" si="682"/>
        <v>1</v>
      </c>
      <c r="Y1582" s="21">
        <v>4</v>
      </c>
      <c r="Z1582" s="22">
        <f t="shared" si="697"/>
        <v>768</v>
      </c>
      <c r="AA1582" s="20" t="s">
        <v>2218</v>
      </c>
      <c r="AB1582" s="22">
        <v>1</v>
      </c>
      <c r="AC1582" s="22"/>
      <c r="AD1582" s="22">
        <f>N1582</f>
        <v>768</v>
      </c>
      <c r="AE1582" s="22"/>
      <c r="AF1582" s="22">
        <f t="shared" si="685"/>
        <v>768</v>
      </c>
      <c r="AG1582" s="20"/>
      <c r="AH1582" s="22"/>
      <c r="AI1582" s="22"/>
      <c r="AJ1582" s="22">
        <f t="shared" si="741"/>
        <v>768</v>
      </c>
      <c r="AK1582" s="22" t="e">
        <f>IF(O1582="(传统)XDSL",VLOOKUP(S1582,[1]续费率明细!C:I,7,FALSE)*1,IF(O1582="GPON+XDSL",VLOOKUP(S1582,[1]续费率明细!C:I,7,FALSE)*1,VLOOKUP(S1582,[1]续费率明细!C:I,5,FALSE)*1))</f>
        <v>#N/A</v>
      </c>
      <c r="AL1582" s="22" t="s">
        <v>1309</v>
      </c>
      <c r="AM1582" s="22"/>
      <c r="AN1582" s="22"/>
      <c r="AO1582" s="22" t="s">
        <v>2196</v>
      </c>
      <c r="AP1582" s="22" t="s">
        <v>1301</v>
      </c>
      <c r="AS1582" s="20"/>
      <c r="AT1582" s="20"/>
      <c r="AU1582" s="20"/>
    </row>
    <row r="1583" spans="1:47" x14ac:dyDescent="0.15">
      <c r="A1583" s="21" t="s">
        <v>1273</v>
      </c>
      <c r="B1583" s="20" t="s">
        <v>918</v>
      </c>
      <c r="C1583" s="20" t="s">
        <v>919</v>
      </c>
      <c r="D1583" s="20" t="s">
        <v>941</v>
      </c>
      <c r="E1583" s="20" t="s">
        <v>949</v>
      </c>
      <c r="F1583" s="20" t="s">
        <v>1250</v>
      </c>
      <c r="G1583" s="20" t="s">
        <v>2584</v>
      </c>
      <c r="H1583" s="20"/>
      <c r="I1583" s="20">
        <v>13544809090</v>
      </c>
      <c r="J1583" s="20" t="s">
        <v>924</v>
      </c>
      <c r="K1583" s="20" t="s">
        <v>947</v>
      </c>
      <c r="L1583" s="20" t="s">
        <v>1299</v>
      </c>
      <c r="M1583" s="20">
        <v>888</v>
      </c>
      <c r="N1583" s="20">
        <v>888</v>
      </c>
      <c r="O1583" s="20" t="s">
        <v>927</v>
      </c>
      <c r="P1583" s="20" t="s">
        <v>50</v>
      </c>
      <c r="Q1583" s="28"/>
      <c r="R1583" s="22" t="s">
        <v>99</v>
      </c>
      <c r="T1583" s="21" t="s">
        <v>948</v>
      </c>
      <c r="U1583" s="22" t="s">
        <v>99</v>
      </c>
      <c r="V1583" s="46">
        <v>1</v>
      </c>
      <c r="W1583" s="26">
        <f t="shared" ref="W1583:W1646" si="742">V1583</f>
        <v>1</v>
      </c>
      <c r="Y1583" s="21">
        <v>12</v>
      </c>
      <c r="Z1583" s="22">
        <f t="shared" si="697"/>
        <v>888</v>
      </c>
      <c r="AA1583" s="20" t="s">
        <v>2195</v>
      </c>
      <c r="AB1583" s="22"/>
      <c r="AC1583" s="22">
        <v>1</v>
      </c>
      <c r="AD1583" s="22"/>
      <c r="AE1583" s="22">
        <f t="shared" ref="AE1583:AE1589" si="743">N1583</f>
        <v>888</v>
      </c>
      <c r="AF1583" s="22">
        <f t="shared" ref="AF1583:AF1646" si="744">N1583</f>
        <v>888</v>
      </c>
      <c r="AG1583" s="20"/>
      <c r="AH1583" s="22"/>
      <c r="AI1583" s="22"/>
      <c r="AJ1583" s="22">
        <f t="shared" si="741"/>
        <v>888</v>
      </c>
      <c r="AK1583" s="22">
        <f>IF(O1583="(传统)XDSL",VLOOKUP(U1583,[2]自营续费率!B:G,6,FALSE)*1,IF(O1583="GPON+XDSL",VLOOKUP(U1583,[2]自营续费率!B:G,6,FALSE)*1,VLOOKUP(U1583,[2]自营续费率!B:G,4,FALSE)*1))</f>
        <v>0</v>
      </c>
      <c r="AL1583" s="22" t="s">
        <v>1309</v>
      </c>
      <c r="AM1583" s="22"/>
      <c r="AN1583" s="22"/>
      <c r="AO1583" s="22" t="s">
        <v>2196</v>
      </c>
      <c r="AP1583" s="22" t="s">
        <v>1301</v>
      </c>
      <c r="AS1583" s="20">
        <f>IF(Y1583&gt;=10,VLOOKUP(U1583,[2]自营提成!C:Z,6,FALSE),VLOOKUP(U1583,[2]自营提成!C:Z,5,FALSE))</f>
        <v>0.1</v>
      </c>
      <c r="AT1583" s="20">
        <f t="shared" ref="AT1583" si="745">IF(AD1583*AS1583&gt;0,AD1583*AS1583,AE1583*AS1583)</f>
        <v>88.800000000000011</v>
      </c>
      <c r="AU1583" s="20">
        <f>IF(AND(AK1583&lt;0,AK1583+AT1583&lt;0),-AT1583,AK1583)</f>
        <v>0</v>
      </c>
    </row>
    <row r="1584" spans="1:47" x14ac:dyDescent="0.15">
      <c r="A1584" s="21" t="s">
        <v>1273</v>
      </c>
      <c r="B1584" s="20" t="s">
        <v>918</v>
      </c>
      <c r="C1584" s="20" t="s">
        <v>919</v>
      </c>
      <c r="D1584" s="20" t="s">
        <v>920</v>
      </c>
      <c r="E1584" s="20" t="s">
        <v>921</v>
      </c>
      <c r="F1584" s="20" t="s">
        <v>1250</v>
      </c>
      <c r="G1584" s="20" t="s">
        <v>2585</v>
      </c>
      <c r="H1584" s="20"/>
      <c r="I1584" s="20">
        <v>13428613051</v>
      </c>
      <c r="J1584" s="20" t="s">
        <v>2340</v>
      </c>
      <c r="K1584" s="20" t="s">
        <v>741</v>
      </c>
      <c r="L1584" s="20" t="s">
        <v>1898</v>
      </c>
      <c r="M1584" s="20">
        <v>1398</v>
      </c>
      <c r="N1584" s="20">
        <v>1398</v>
      </c>
      <c r="O1584" s="20" t="s">
        <v>927</v>
      </c>
      <c r="P1584" s="20" t="s">
        <v>50</v>
      </c>
      <c r="Q1584" s="28" t="s">
        <v>2340</v>
      </c>
      <c r="R1584" s="21" t="s">
        <v>161</v>
      </c>
      <c r="S1584" s="21"/>
      <c r="T1584" s="21" t="s">
        <v>53</v>
      </c>
      <c r="U1584" s="21" t="s">
        <v>742</v>
      </c>
      <c r="V1584" s="46">
        <v>1</v>
      </c>
      <c r="W1584" s="26">
        <f t="shared" si="742"/>
        <v>1</v>
      </c>
      <c r="X1584" s="26">
        <f t="shared" ref="X1584:X1645" si="746">V1584</f>
        <v>1</v>
      </c>
      <c r="Y1584" s="21">
        <v>20</v>
      </c>
      <c r="Z1584" s="22">
        <f t="shared" si="697"/>
        <v>1398</v>
      </c>
      <c r="AA1584" s="20" t="s">
        <v>2218</v>
      </c>
      <c r="AB1584" s="22"/>
      <c r="AC1584" s="22">
        <v>1</v>
      </c>
      <c r="AD1584" s="22"/>
      <c r="AE1584" s="22">
        <f t="shared" si="743"/>
        <v>1398</v>
      </c>
      <c r="AF1584" s="22">
        <f t="shared" si="744"/>
        <v>1398</v>
      </c>
      <c r="AG1584" s="20">
        <f t="shared" ref="AG1584:AG1585" si="747">N1584</f>
        <v>1398</v>
      </c>
      <c r="AH1584" s="20" t="str">
        <f>VLOOKUP(U1584,[1]提成计算!B:I,8,FALSE)</f>
        <v xml:space="preserve"> </v>
      </c>
      <c r="AI1584" s="20"/>
      <c r="AJ1584" s="22"/>
      <c r="AK1584" s="22"/>
      <c r="AM1584" s="22"/>
      <c r="AN1584" s="22"/>
      <c r="AO1584" s="22" t="s">
        <v>2196</v>
      </c>
      <c r="AP1584" s="22" t="s">
        <v>1301</v>
      </c>
      <c r="AS1584" s="20"/>
      <c r="AT1584" s="20"/>
      <c r="AU1584" s="20"/>
    </row>
    <row r="1585" spans="1:47" x14ac:dyDescent="0.15">
      <c r="A1585" s="21" t="s">
        <v>1273</v>
      </c>
      <c r="B1585" s="20" t="s">
        <v>918</v>
      </c>
      <c r="C1585" s="20" t="s">
        <v>919</v>
      </c>
      <c r="D1585" s="20" t="s">
        <v>920</v>
      </c>
      <c r="E1585" s="20" t="s">
        <v>979</v>
      </c>
      <c r="F1585" s="20" t="s">
        <v>1250</v>
      </c>
      <c r="G1585" s="20" t="s">
        <v>2586</v>
      </c>
      <c r="H1585" s="20"/>
      <c r="I1585" s="20">
        <v>13537104166</v>
      </c>
      <c r="J1585" s="20" t="s">
        <v>2340</v>
      </c>
      <c r="K1585" s="20" t="s">
        <v>160</v>
      </c>
      <c r="L1585" s="20" t="s">
        <v>1358</v>
      </c>
      <c r="M1585" s="20">
        <v>1088</v>
      </c>
      <c r="N1585" s="20">
        <v>1088</v>
      </c>
      <c r="O1585" s="20" t="s">
        <v>927</v>
      </c>
      <c r="P1585" s="20" t="s">
        <v>50</v>
      </c>
      <c r="Q1585" s="28" t="s">
        <v>2340</v>
      </c>
      <c r="R1585" s="21" t="s">
        <v>161</v>
      </c>
      <c r="S1585" s="21"/>
      <c r="T1585" s="21" t="s">
        <v>53</v>
      </c>
      <c r="U1585" s="21" t="s">
        <v>162</v>
      </c>
      <c r="V1585" s="46">
        <v>1</v>
      </c>
      <c r="W1585" s="26">
        <f t="shared" si="742"/>
        <v>1</v>
      </c>
      <c r="X1585" s="26">
        <f t="shared" si="746"/>
        <v>1</v>
      </c>
      <c r="Y1585" s="21">
        <v>10</v>
      </c>
      <c r="Z1585" s="22">
        <f t="shared" si="697"/>
        <v>1088</v>
      </c>
      <c r="AA1585" s="20" t="s">
        <v>2195</v>
      </c>
      <c r="AB1585" s="22"/>
      <c r="AC1585" s="22">
        <v>1</v>
      </c>
      <c r="AD1585" s="22"/>
      <c r="AE1585" s="22">
        <f t="shared" si="743"/>
        <v>1088</v>
      </c>
      <c r="AF1585" s="22">
        <f t="shared" si="744"/>
        <v>1088</v>
      </c>
      <c r="AG1585" s="20">
        <f t="shared" si="747"/>
        <v>1088</v>
      </c>
      <c r="AH1585" s="20" t="str">
        <f>VLOOKUP(U1585,[1]提成计算!B:I,8,FALSE)</f>
        <v>否</v>
      </c>
      <c r="AI1585" s="20"/>
      <c r="AJ1585" s="22"/>
      <c r="AK1585" s="22"/>
      <c r="AM1585" s="22"/>
      <c r="AN1585" s="22"/>
      <c r="AO1585" s="22" t="s">
        <v>2196</v>
      </c>
      <c r="AP1585" s="22" t="s">
        <v>1301</v>
      </c>
      <c r="AS1585" s="20"/>
      <c r="AT1585" s="20"/>
      <c r="AU1585" s="20"/>
    </row>
    <row r="1586" spans="1:47" x14ac:dyDescent="0.15">
      <c r="A1586" s="21" t="s">
        <v>1273</v>
      </c>
      <c r="B1586" s="20" t="s">
        <v>918</v>
      </c>
      <c r="C1586" s="20" t="s">
        <v>919</v>
      </c>
      <c r="D1586" s="20" t="s">
        <v>973</v>
      </c>
      <c r="E1586" s="20" t="s">
        <v>2037</v>
      </c>
      <c r="F1586" s="20" t="s">
        <v>1250</v>
      </c>
      <c r="G1586" s="20" t="s">
        <v>2587</v>
      </c>
      <c r="H1586" s="20"/>
      <c r="I1586" s="20">
        <v>13712837907</v>
      </c>
      <c r="J1586" s="20" t="s">
        <v>924</v>
      </c>
      <c r="K1586" s="20" t="s">
        <v>2039</v>
      </c>
      <c r="L1586" s="20" t="s">
        <v>1299</v>
      </c>
      <c r="M1586" s="20">
        <v>888</v>
      </c>
      <c r="N1586" s="20">
        <v>888</v>
      </c>
      <c r="O1586" s="20" t="s">
        <v>927</v>
      </c>
      <c r="P1586" s="20" t="s">
        <v>50</v>
      </c>
      <c r="Q1586" s="28"/>
      <c r="R1586" s="21" t="s">
        <v>249</v>
      </c>
      <c r="S1586" s="25" t="s">
        <v>1378</v>
      </c>
      <c r="T1586" s="21" t="s">
        <v>53</v>
      </c>
      <c r="U1586" s="21" t="s">
        <v>711</v>
      </c>
      <c r="V1586" s="46">
        <v>1</v>
      </c>
      <c r="W1586" s="26">
        <f t="shared" si="742"/>
        <v>1</v>
      </c>
      <c r="Y1586" s="21">
        <v>12</v>
      </c>
      <c r="Z1586" s="22">
        <f t="shared" si="697"/>
        <v>888</v>
      </c>
      <c r="AA1586" s="20" t="s">
        <v>2195</v>
      </c>
      <c r="AB1586" s="22"/>
      <c r="AC1586" s="22">
        <v>1</v>
      </c>
      <c r="AD1586" s="22"/>
      <c r="AE1586" s="22">
        <f t="shared" si="743"/>
        <v>888</v>
      </c>
      <c r="AF1586" s="22">
        <f t="shared" si="744"/>
        <v>888</v>
      </c>
      <c r="AG1586" s="20"/>
      <c r="AH1586" s="22"/>
      <c r="AI1586" s="22"/>
      <c r="AJ1586" s="22">
        <f t="shared" ref="AJ1586:AJ1587" si="748">N1586</f>
        <v>888</v>
      </c>
      <c r="AK1586" s="22">
        <f>IF(O1586="(传统)XDSL",VLOOKUP(S1586,[2]直销续费率明细!C:I,7,FALSE)*1,IF(O1586="GPON+XDSL",VLOOKUP(S1586,[2]直销续费率明细!C:I,7,FALSE)*1,VLOOKUP(S1586,[2]直销续费率明细!C:I,5,FALSE)*1))</f>
        <v>-40</v>
      </c>
      <c r="AL1586" s="22" t="s">
        <v>1309</v>
      </c>
      <c r="AM1586" s="22"/>
      <c r="AN1586" s="22"/>
      <c r="AO1586" s="22" t="s">
        <v>2196</v>
      </c>
      <c r="AP1586" s="22" t="s">
        <v>1301</v>
      </c>
      <c r="AS1586" s="20">
        <f>IF(Y1586&gt;=10,VLOOKUP(U1586,[2]提成计算!B:T,19,FALSE),VLOOKUP(U1586,[2]提成计算!B:T,18,FALSE))</f>
        <v>0.09</v>
      </c>
      <c r="AT1586" s="20">
        <f t="shared" ref="AT1586:AT1587" si="749">IF(AD1586*AS1586&gt;0,AD1586*AS1586,AE1586*AS1586)</f>
        <v>79.92</v>
      </c>
      <c r="AU1586" s="20">
        <f t="shared" ref="AU1586:AU1587" si="750">IF(AND(AK1586&lt;0,AK1586+AT1586&lt;0),-AT1586,AK1586)</f>
        <v>-40</v>
      </c>
    </row>
    <row r="1587" spans="1:47" x14ac:dyDescent="0.15">
      <c r="A1587" s="21" t="s">
        <v>1273</v>
      </c>
      <c r="B1587" s="20" t="s">
        <v>918</v>
      </c>
      <c r="C1587" s="20" t="s">
        <v>919</v>
      </c>
      <c r="D1587" s="20" t="s">
        <v>928</v>
      </c>
      <c r="E1587" s="20" t="s">
        <v>952</v>
      </c>
      <c r="F1587" s="20" t="s">
        <v>1250</v>
      </c>
      <c r="G1587" s="20" t="s">
        <v>2588</v>
      </c>
      <c r="H1587" s="20"/>
      <c r="I1587" s="20">
        <v>13580969662</v>
      </c>
      <c r="J1587" s="20" t="s">
        <v>924</v>
      </c>
      <c r="K1587" s="20" t="s">
        <v>1979</v>
      </c>
      <c r="L1587" s="20" t="s">
        <v>1299</v>
      </c>
      <c r="M1587" s="20">
        <v>888</v>
      </c>
      <c r="N1587" s="20">
        <v>888</v>
      </c>
      <c r="O1587" s="20" t="s">
        <v>927</v>
      </c>
      <c r="P1587" s="20" t="s">
        <v>50</v>
      </c>
      <c r="Q1587" s="28"/>
      <c r="R1587" s="21" t="s">
        <v>84</v>
      </c>
      <c r="S1587" s="25" t="s">
        <v>956</v>
      </c>
      <c r="T1587" s="21" t="s">
        <v>53</v>
      </c>
      <c r="U1587" s="21" t="s">
        <v>1292</v>
      </c>
      <c r="V1587" s="46">
        <v>1</v>
      </c>
      <c r="W1587" s="26">
        <f t="shared" si="742"/>
        <v>1</v>
      </c>
      <c r="Y1587" s="21">
        <v>12</v>
      </c>
      <c r="Z1587" s="22">
        <f t="shared" si="697"/>
        <v>888</v>
      </c>
      <c r="AA1587" s="20" t="s">
        <v>2195</v>
      </c>
      <c r="AB1587" s="22"/>
      <c r="AC1587" s="22">
        <v>1</v>
      </c>
      <c r="AD1587" s="22"/>
      <c r="AE1587" s="22">
        <f t="shared" si="743"/>
        <v>888</v>
      </c>
      <c r="AF1587" s="22">
        <f t="shared" si="744"/>
        <v>888</v>
      </c>
      <c r="AG1587" s="20"/>
      <c r="AH1587" s="22"/>
      <c r="AI1587" s="22"/>
      <c r="AJ1587" s="22">
        <f t="shared" si="748"/>
        <v>888</v>
      </c>
      <c r="AK1587" s="22">
        <f>IF(O1587="(传统)XDSL",VLOOKUP(S1587,[2]直销续费率明细!C:I,7,FALSE)*1,IF(O1587="GPON+XDSL",VLOOKUP(S1587,[2]直销续费率明细!C:I,7,FALSE)*1,VLOOKUP(S1587,[2]直销续费率明细!C:I,5,FALSE)*1))</f>
        <v>25</v>
      </c>
      <c r="AL1587" s="22" t="s">
        <v>1309</v>
      </c>
      <c r="AM1587" s="22"/>
      <c r="AN1587" s="22"/>
      <c r="AO1587" s="22" t="s">
        <v>2196</v>
      </c>
      <c r="AP1587" s="22" t="s">
        <v>1301</v>
      </c>
      <c r="AS1587" s="20">
        <f>IF(Y1587&gt;=10,VLOOKUP(U1587,[2]提成计算!B:T,19,FALSE),VLOOKUP(U1587,[2]提成计算!B:T,18,FALSE))</f>
        <v>0.09</v>
      </c>
      <c r="AT1587" s="20">
        <f t="shared" si="749"/>
        <v>79.92</v>
      </c>
      <c r="AU1587" s="20">
        <f t="shared" si="750"/>
        <v>25</v>
      </c>
    </row>
    <row r="1588" spans="1:47" x14ac:dyDescent="0.15">
      <c r="A1588" s="21" t="s">
        <v>1273</v>
      </c>
      <c r="B1588" s="20" t="s">
        <v>918</v>
      </c>
      <c r="C1588" s="20" t="s">
        <v>919</v>
      </c>
      <c r="D1588" s="20" t="s">
        <v>936</v>
      </c>
      <c r="E1588" s="20" t="s">
        <v>963</v>
      </c>
      <c r="F1588" s="20" t="s">
        <v>1250</v>
      </c>
      <c r="G1588" s="20" t="s">
        <v>2589</v>
      </c>
      <c r="H1588" s="20"/>
      <c r="I1588" s="20">
        <v>13556665734</v>
      </c>
      <c r="J1588" s="20" t="s">
        <v>1268</v>
      </c>
      <c r="K1588" s="20" t="s">
        <v>481</v>
      </c>
      <c r="L1588" s="20" t="s">
        <v>1358</v>
      </c>
      <c r="M1588" s="20">
        <v>1088</v>
      </c>
      <c r="N1588" s="20">
        <v>1088</v>
      </c>
      <c r="O1588" s="20" t="s">
        <v>927</v>
      </c>
      <c r="P1588" s="20" t="s">
        <v>50</v>
      </c>
      <c r="Q1588" s="28"/>
      <c r="R1588" s="21" t="s">
        <v>60</v>
      </c>
      <c r="S1588" s="21"/>
      <c r="T1588" s="21" t="s">
        <v>53</v>
      </c>
      <c r="U1588" s="21" t="s">
        <v>482</v>
      </c>
      <c r="V1588" s="46">
        <v>1</v>
      </c>
      <c r="W1588" s="26">
        <f t="shared" si="742"/>
        <v>1</v>
      </c>
      <c r="X1588" s="26">
        <f t="shared" si="746"/>
        <v>1</v>
      </c>
      <c r="Y1588" s="21">
        <v>10</v>
      </c>
      <c r="Z1588" s="22">
        <f t="shared" si="697"/>
        <v>1088</v>
      </c>
      <c r="AA1588" s="20" t="s">
        <v>2195</v>
      </c>
      <c r="AB1588" s="22"/>
      <c r="AC1588" s="22">
        <v>1</v>
      </c>
      <c r="AD1588" s="22"/>
      <c r="AE1588" s="22">
        <f t="shared" si="743"/>
        <v>1088</v>
      </c>
      <c r="AF1588" s="22">
        <f t="shared" si="744"/>
        <v>1088</v>
      </c>
      <c r="AG1588" s="20">
        <f t="shared" ref="AG1588:AG1589" si="751">N1588</f>
        <v>1088</v>
      </c>
      <c r="AH1588" s="20" t="str">
        <f>VLOOKUP(U1588,[1]提成计算!B:I,8,FALSE)</f>
        <v xml:space="preserve"> </v>
      </c>
      <c r="AI1588" s="20"/>
      <c r="AJ1588" s="22"/>
      <c r="AK1588" s="22"/>
      <c r="AM1588" s="22"/>
      <c r="AN1588" s="22"/>
      <c r="AO1588" s="22" t="s">
        <v>2196</v>
      </c>
      <c r="AP1588" s="22" t="s">
        <v>1301</v>
      </c>
      <c r="AS1588" s="20"/>
      <c r="AT1588" s="20"/>
      <c r="AU1588" s="20"/>
    </row>
    <row r="1589" spans="1:47" x14ac:dyDescent="0.15">
      <c r="A1589" s="21" t="s">
        <v>1273</v>
      </c>
      <c r="B1589" s="20" t="s">
        <v>918</v>
      </c>
      <c r="C1589" s="20" t="s">
        <v>919</v>
      </c>
      <c r="D1589" s="20" t="s">
        <v>936</v>
      </c>
      <c r="E1589" s="20" t="s">
        <v>937</v>
      </c>
      <c r="F1589" s="20" t="s">
        <v>1250</v>
      </c>
      <c r="G1589" s="20" t="s">
        <v>2530</v>
      </c>
      <c r="H1589" s="20"/>
      <c r="I1589" s="20">
        <v>13712359548</v>
      </c>
      <c r="J1589" s="20" t="s">
        <v>1268</v>
      </c>
      <c r="K1589" s="20" t="s">
        <v>481</v>
      </c>
      <c r="L1589" s="20" t="s">
        <v>1358</v>
      </c>
      <c r="M1589" s="20">
        <v>1088</v>
      </c>
      <c r="N1589" s="20">
        <v>1088</v>
      </c>
      <c r="O1589" s="20" t="s">
        <v>927</v>
      </c>
      <c r="P1589" s="20" t="s">
        <v>50</v>
      </c>
      <c r="Q1589" s="28"/>
      <c r="R1589" s="21" t="s">
        <v>60</v>
      </c>
      <c r="S1589" s="21"/>
      <c r="T1589" s="21" t="s">
        <v>53</v>
      </c>
      <c r="U1589" s="21" t="s">
        <v>482</v>
      </c>
      <c r="V1589" s="46">
        <v>1</v>
      </c>
      <c r="W1589" s="26">
        <f t="shared" si="742"/>
        <v>1</v>
      </c>
      <c r="X1589" s="26">
        <f t="shared" si="746"/>
        <v>1</v>
      </c>
      <c r="Y1589" s="21">
        <v>10</v>
      </c>
      <c r="Z1589" s="22">
        <f t="shared" si="697"/>
        <v>1088</v>
      </c>
      <c r="AA1589" s="20" t="s">
        <v>2195</v>
      </c>
      <c r="AB1589" s="22"/>
      <c r="AC1589" s="22">
        <v>1</v>
      </c>
      <c r="AD1589" s="22"/>
      <c r="AE1589" s="22">
        <f t="shared" si="743"/>
        <v>1088</v>
      </c>
      <c r="AF1589" s="22">
        <f t="shared" si="744"/>
        <v>1088</v>
      </c>
      <c r="AG1589" s="20">
        <f t="shared" si="751"/>
        <v>1088</v>
      </c>
      <c r="AH1589" s="20" t="str">
        <f>VLOOKUP(U1589,[1]提成计算!B:I,8,FALSE)</f>
        <v xml:space="preserve"> </v>
      </c>
      <c r="AI1589" s="20"/>
      <c r="AJ1589" s="22"/>
      <c r="AK1589" s="22"/>
      <c r="AM1589" s="22"/>
      <c r="AN1589" s="22"/>
      <c r="AO1589" s="22" t="s">
        <v>2196</v>
      </c>
      <c r="AP1589" s="22" t="s">
        <v>1301</v>
      </c>
      <c r="AS1589" s="20"/>
      <c r="AT1589" s="20"/>
      <c r="AU1589" s="20"/>
    </row>
    <row r="1590" spans="1:47" x14ac:dyDescent="0.15">
      <c r="A1590" s="21" t="s">
        <v>1273</v>
      </c>
      <c r="B1590" s="20" t="s">
        <v>918</v>
      </c>
      <c r="C1590" s="20" t="s">
        <v>919</v>
      </c>
      <c r="D1590" s="20" t="s">
        <v>941</v>
      </c>
      <c r="E1590" s="20" t="s">
        <v>942</v>
      </c>
      <c r="F1590" s="20" t="s">
        <v>1250</v>
      </c>
      <c r="G1590" s="20" t="s">
        <v>2590</v>
      </c>
      <c r="H1590" s="20"/>
      <c r="I1590" s="20">
        <v>13528537637</v>
      </c>
      <c r="J1590" s="20" t="s">
        <v>924</v>
      </c>
      <c r="K1590" s="20" t="s">
        <v>174</v>
      </c>
      <c r="L1590" s="20" t="s">
        <v>1918</v>
      </c>
      <c r="M1590" s="20">
        <v>680</v>
      </c>
      <c r="N1590" s="20">
        <v>680</v>
      </c>
      <c r="O1590" s="20" t="s">
        <v>1262</v>
      </c>
      <c r="P1590" s="20" t="s">
        <v>50</v>
      </c>
      <c r="Q1590" s="28"/>
      <c r="R1590" s="21" t="s">
        <v>99</v>
      </c>
      <c r="S1590" s="25" t="s">
        <v>945</v>
      </c>
      <c r="T1590" s="21" t="s">
        <v>2204</v>
      </c>
      <c r="U1590" s="21"/>
      <c r="V1590" s="46">
        <v>1</v>
      </c>
      <c r="W1590" s="26">
        <f t="shared" si="742"/>
        <v>1</v>
      </c>
      <c r="Y1590" s="21">
        <v>4</v>
      </c>
      <c r="Z1590" s="22">
        <f t="shared" si="697"/>
        <v>680</v>
      </c>
      <c r="AA1590" s="20" t="s">
        <v>2195</v>
      </c>
      <c r="AB1590" s="22">
        <v>1</v>
      </c>
      <c r="AC1590" s="22"/>
      <c r="AD1590" s="22">
        <f>N1590</f>
        <v>680</v>
      </c>
      <c r="AE1590" s="22"/>
      <c r="AF1590" s="22">
        <f t="shared" si="744"/>
        <v>680</v>
      </c>
      <c r="AG1590" s="20"/>
      <c r="AH1590" s="22"/>
      <c r="AI1590" s="22"/>
      <c r="AJ1590" s="22">
        <f t="shared" ref="AJ1590:AJ1591" si="752">N1590</f>
        <v>680</v>
      </c>
      <c r="AK1590" s="22">
        <f>IF(O1590="(传统)XDSL",VLOOKUP(S1590,[1]续费率明细!C:I,7,FALSE)*1,IF(O1590="GPON+XDSL",VLOOKUP(S1590,[1]续费率明细!C:I,7,FALSE)*1,VLOOKUP(S1590,[1]续费率明细!C:I,5,FALSE)*1))</f>
        <v>25</v>
      </c>
      <c r="AL1590" s="22" t="s">
        <v>1309</v>
      </c>
      <c r="AM1590" s="22"/>
      <c r="AN1590" s="22"/>
      <c r="AO1590" s="22" t="s">
        <v>2216</v>
      </c>
      <c r="AP1590" s="22" t="s">
        <v>2261</v>
      </c>
      <c r="AS1590" s="20"/>
      <c r="AT1590" s="20"/>
      <c r="AU1590" s="20"/>
    </row>
    <row r="1591" spans="1:47" x14ac:dyDescent="0.15">
      <c r="A1591" s="21" t="s">
        <v>1273</v>
      </c>
      <c r="B1591" s="20" t="s">
        <v>918</v>
      </c>
      <c r="C1591" s="20" t="s">
        <v>919</v>
      </c>
      <c r="D1591" s="20" t="s">
        <v>941</v>
      </c>
      <c r="E1591" s="20" t="s">
        <v>942</v>
      </c>
      <c r="F1591" s="20" t="s">
        <v>1250</v>
      </c>
      <c r="G1591" s="20" t="s">
        <v>2591</v>
      </c>
      <c r="H1591" s="20"/>
      <c r="I1591" s="20">
        <v>13798877280</v>
      </c>
      <c r="J1591" s="20" t="s">
        <v>924</v>
      </c>
      <c r="K1591" s="20" t="s">
        <v>174</v>
      </c>
      <c r="L1591" s="20" t="s">
        <v>2137</v>
      </c>
      <c r="M1591" s="20">
        <v>1408</v>
      </c>
      <c r="N1591" s="20">
        <v>1408</v>
      </c>
      <c r="O1591" s="20" t="s">
        <v>927</v>
      </c>
      <c r="P1591" s="20" t="s">
        <v>50</v>
      </c>
      <c r="Q1591" s="28"/>
      <c r="R1591" s="21" t="s">
        <v>99</v>
      </c>
      <c r="S1591" s="25" t="s">
        <v>945</v>
      </c>
      <c r="T1591" s="21" t="s">
        <v>2242</v>
      </c>
      <c r="U1591" s="21"/>
      <c r="V1591" s="46">
        <v>1</v>
      </c>
      <c r="W1591" s="26">
        <f t="shared" si="742"/>
        <v>1</v>
      </c>
      <c r="Y1591" s="21">
        <v>12</v>
      </c>
      <c r="Z1591" s="22">
        <f t="shared" si="697"/>
        <v>1408</v>
      </c>
      <c r="AA1591" s="20" t="s">
        <v>2218</v>
      </c>
      <c r="AB1591" s="22"/>
      <c r="AC1591" s="22">
        <v>1</v>
      </c>
      <c r="AD1591" s="22"/>
      <c r="AE1591" s="22">
        <f t="shared" ref="AE1591:AE1600" si="753">N1591</f>
        <v>1408</v>
      </c>
      <c r="AF1591" s="22">
        <f t="shared" si="744"/>
        <v>1408</v>
      </c>
      <c r="AG1591" s="20"/>
      <c r="AH1591" s="22"/>
      <c r="AI1591" s="22"/>
      <c r="AJ1591" s="22">
        <f t="shared" si="752"/>
        <v>1408</v>
      </c>
      <c r="AK1591" s="22">
        <f>IF(O1591="(传统)XDSL",VLOOKUP(S1591,[1]续费率明细!C:I,7,FALSE)*1,IF(O1591="GPON+XDSL",VLOOKUP(S1591,[1]续费率明细!C:I,7,FALSE)*1,VLOOKUP(S1591,[1]续费率明细!C:I,5,FALSE)*1))</f>
        <v>15</v>
      </c>
      <c r="AL1591" s="22" t="s">
        <v>1309</v>
      </c>
      <c r="AM1591" s="22"/>
      <c r="AN1591" s="22"/>
      <c r="AO1591" s="22" t="s">
        <v>2196</v>
      </c>
      <c r="AP1591" s="22" t="s">
        <v>1301</v>
      </c>
      <c r="AS1591" s="20"/>
      <c r="AT1591" s="20"/>
      <c r="AU1591" s="20"/>
    </row>
    <row r="1592" spans="1:47" x14ac:dyDescent="0.15">
      <c r="A1592" s="21" t="s">
        <v>1273</v>
      </c>
      <c r="B1592" s="20" t="s">
        <v>918</v>
      </c>
      <c r="C1592" s="20" t="s">
        <v>919</v>
      </c>
      <c r="D1592" s="20" t="s">
        <v>936</v>
      </c>
      <c r="E1592" s="20" t="s">
        <v>937</v>
      </c>
      <c r="F1592" s="20" t="s">
        <v>1250</v>
      </c>
      <c r="G1592" s="20" t="s">
        <v>2592</v>
      </c>
      <c r="H1592" s="20"/>
      <c r="I1592" s="20">
        <v>15818300870</v>
      </c>
      <c r="J1592" s="20" t="s">
        <v>1268</v>
      </c>
      <c r="K1592" s="20" t="s">
        <v>1169</v>
      </c>
      <c r="L1592" s="20" t="s">
        <v>1898</v>
      </c>
      <c r="M1592" s="20">
        <v>1398</v>
      </c>
      <c r="N1592" s="20">
        <v>1398</v>
      </c>
      <c r="O1592" s="20" t="s">
        <v>927</v>
      </c>
      <c r="P1592" s="20" t="s">
        <v>50</v>
      </c>
      <c r="Q1592" s="28"/>
      <c r="R1592" s="21" t="s">
        <v>60</v>
      </c>
      <c r="S1592" s="21"/>
      <c r="T1592" s="21" t="s">
        <v>2204</v>
      </c>
      <c r="U1592" s="21"/>
      <c r="V1592" s="46">
        <v>1</v>
      </c>
      <c r="W1592" s="26">
        <f t="shared" si="742"/>
        <v>1</v>
      </c>
      <c r="X1592" s="26">
        <f t="shared" si="746"/>
        <v>1</v>
      </c>
      <c r="Y1592" s="21">
        <v>20</v>
      </c>
      <c r="Z1592" s="22">
        <f t="shared" si="697"/>
        <v>1398</v>
      </c>
      <c r="AA1592" s="20" t="s">
        <v>2195</v>
      </c>
      <c r="AB1592" s="22"/>
      <c r="AC1592" s="22">
        <v>1</v>
      </c>
      <c r="AD1592" s="22"/>
      <c r="AE1592" s="22">
        <f t="shared" si="753"/>
        <v>1398</v>
      </c>
      <c r="AF1592" s="22">
        <f t="shared" si="744"/>
        <v>1398</v>
      </c>
      <c r="AG1592" s="20">
        <f>N1592</f>
        <v>1398</v>
      </c>
      <c r="AH1592" s="20"/>
      <c r="AI1592" s="20"/>
      <c r="AJ1592" s="22"/>
      <c r="AK1592" s="22"/>
      <c r="AM1592" s="22"/>
      <c r="AN1592" s="22"/>
      <c r="AO1592" s="22" t="s">
        <v>2196</v>
      </c>
      <c r="AP1592" s="22" t="s">
        <v>1301</v>
      </c>
      <c r="AS1592" s="20"/>
      <c r="AT1592" s="20"/>
      <c r="AU1592" s="20"/>
    </row>
    <row r="1593" spans="1:47" x14ac:dyDescent="0.15">
      <c r="A1593" s="21" t="s">
        <v>1273</v>
      </c>
      <c r="B1593" s="20" t="s">
        <v>918</v>
      </c>
      <c r="C1593" s="20" t="s">
        <v>919</v>
      </c>
      <c r="D1593" s="20" t="s">
        <v>941</v>
      </c>
      <c r="E1593" s="20" t="s">
        <v>1339</v>
      </c>
      <c r="F1593" s="20" t="s">
        <v>1250</v>
      </c>
      <c r="G1593" s="20" t="s">
        <v>2593</v>
      </c>
      <c r="H1593" s="20"/>
      <c r="I1593" s="20">
        <v>15907691224</v>
      </c>
      <c r="J1593" s="20" t="s">
        <v>924</v>
      </c>
      <c r="K1593" s="20" t="s">
        <v>166</v>
      </c>
      <c r="L1593" s="20" t="s">
        <v>2137</v>
      </c>
      <c r="M1593" s="20">
        <v>1408</v>
      </c>
      <c r="N1593" s="20">
        <v>1408</v>
      </c>
      <c r="O1593" s="20" t="s">
        <v>927</v>
      </c>
      <c r="P1593" s="20" t="s">
        <v>50</v>
      </c>
      <c r="Q1593" s="28"/>
      <c r="R1593" s="21" t="s">
        <v>99</v>
      </c>
      <c r="S1593" s="25" t="s">
        <v>1341</v>
      </c>
      <c r="T1593" s="21" t="s">
        <v>2204</v>
      </c>
      <c r="U1593" s="21"/>
      <c r="V1593" s="46">
        <v>1</v>
      </c>
      <c r="W1593" s="26">
        <f t="shared" si="742"/>
        <v>1</v>
      </c>
      <c r="Y1593" s="21">
        <v>12</v>
      </c>
      <c r="Z1593" s="22">
        <f t="shared" si="697"/>
        <v>1408</v>
      </c>
      <c r="AA1593" s="20" t="s">
        <v>2195</v>
      </c>
      <c r="AB1593" s="22"/>
      <c r="AC1593" s="22">
        <v>1</v>
      </c>
      <c r="AD1593" s="22"/>
      <c r="AE1593" s="22">
        <f t="shared" si="753"/>
        <v>1408</v>
      </c>
      <c r="AF1593" s="22">
        <f t="shared" si="744"/>
        <v>1408</v>
      </c>
      <c r="AG1593" s="20"/>
      <c r="AH1593" s="22"/>
      <c r="AI1593" s="22"/>
      <c r="AJ1593" s="22">
        <f t="shared" ref="AJ1593:AJ1594" si="754">N1593</f>
        <v>1408</v>
      </c>
      <c r="AK1593" s="22">
        <f>IF(O1593="(传统)XDSL",VLOOKUP(S1593,[1]续费率明细!C:I,7,FALSE)*1,IF(O1593="GPON+XDSL",VLOOKUP(S1593,[1]续费率明细!C:I,7,FALSE)*1,VLOOKUP(S1593,[1]续费率明细!C:I,5,FALSE)*1))</f>
        <v>25</v>
      </c>
      <c r="AL1593" s="22" t="s">
        <v>1309</v>
      </c>
      <c r="AM1593" s="22"/>
      <c r="AN1593" s="22"/>
      <c r="AO1593" s="22" t="s">
        <v>2196</v>
      </c>
      <c r="AP1593" s="22" t="s">
        <v>1301</v>
      </c>
      <c r="AS1593" s="20"/>
      <c r="AT1593" s="20"/>
      <c r="AU1593" s="20"/>
    </row>
    <row r="1594" spans="1:47" x14ac:dyDescent="0.15">
      <c r="A1594" s="21" t="s">
        <v>1273</v>
      </c>
      <c r="B1594" s="20" t="s">
        <v>918</v>
      </c>
      <c r="C1594" s="20" t="s">
        <v>919</v>
      </c>
      <c r="D1594" s="20" t="s">
        <v>936</v>
      </c>
      <c r="E1594" s="20" t="s">
        <v>937</v>
      </c>
      <c r="F1594" s="20" t="s">
        <v>1250</v>
      </c>
      <c r="G1594" s="20" t="s">
        <v>2594</v>
      </c>
      <c r="H1594" s="20"/>
      <c r="I1594" s="20">
        <v>13412740148</v>
      </c>
      <c r="J1594" s="20" t="s">
        <v>924</v>
      </c>
      <c r="K1594" s="20" t="s">
        <v>2544</v>
      </c>
      <c r="L1594" s="20" t="s">
        <v>1299</v>
      </c>
      <c r="M1594" s="20">
        <v>888</v>
      </c>
      <c r="N1594" s="20">
        <v>888</v>
      </c>
      <c r="O1594" s="20" t="s">
        <v>1262</v>
      </c>
      <c r="P1594" s="20" t="s">
        <v>50</v>
      </c>
      <c r="Q1594" s="28"/>
      <c r="R1594" s="22" t="s">
        <v>60</v>
      </c>
      <c r="T1594" s="21" t="s">
        <v>948</v>
      </c>
      <c r="U1594" s="22" t="s">
        <v>60</v>
      </c>
      <c r="V1594" s="46">
        <v>1</v>
      </c>
      <c r="W1594" s="26">
        <f t="shared" si="742"/>
        <v>1</v>
      </c>
      <c r="Y1594" s="21">
        <v>12</v>
      </c>
      <c r="Z1594" s="22">
        <f t="shared" si="697"/>
        <v>888</v>
      </c>
      <c r="AA1594" s="20" t="s">
        <v>2195</v>
      </c>
      <c r="AB1594" s="22"/>
      <c r="AC1594" s="22">
        <v>1</v>
      </c>
      <c r="AD1594" s="22"/>
      <c r="AE1594" s="22">
        <f t="shared" si="753"/>
        <v>888</v>
      </c>
      <c r="AF1594" s="22">
        <f t="shared" si="744"/>
        <v>888</v>
      </c>
      <c r="AG1594" s="20"/>
      <c r="AH1594" s="22"/>
      <c r="AI1594" s="22"/>
      <c r="AJ1594" s="22">
        <f t="shared" si="754"/>
        <v>888</v>
      </c>
      <c r="AK1594" s="22"/>
      <c r="AL1594" s="22" t="s">
        <v>1871</v>
      </c>
      <c r="AM1594" s="22"/>
      <c r="AN1594" s="22"/>
      <c r="AO1594" s="22" t="s">
        <v>2196</v>
      </c>
      <c r="AP1594" s="22" t="s">
        <v>1301</v>
      </c>
      <c r="AS1594" s="20"/>
      <c r="AT1594" s="20"/>
      <c r="AU1594" s="20"/>
    </row>
    <row r="1595" spans="1:47" x14ac:dyDescent="0.15">
      <c r="A1595" s="21" t="s">
        <v>1273</v>
      </c>
      <c r="B1595" s="20" t="s">
        <v>918</v>
      </c>
      <c r="C1595" s="20" t="s">
        <v>919</v>
      </c>
      <c r="D1595" s="20" t="s">
        <v>928</v>
      </c>
      <c r="E1595" s="20" t="s">
        <v>969</v>
      </c>
      <c r="F1595" s="20" t="s">
        <v>1250</v>
      </c>
      <c r="G1595" s="20" t="s">
        <v>2595</v>
      </c>
      <c r="H1595" s="20"/>
      <c r="I1595" s="20">
        <v>13556646243</v>
      </c>
      <c r="J1595" s="20" t="s">
        <v>1268</v>
      </c>
      <c r="K1595" s="20" t="s">
        <v>1979</v>
      </c>
      <c r="L1595" s="20" t="s">
        <v>1358</v>
      </c>
      <c r="M1595" s="20">
        <v>1088</v>
      </c>
      <c r="N1595" s="20">
        <v>1088</v>
      </c>
      <c r="O1595" s="20" t="s">
        <v>927</v>
      </c>
      <c r="P1595" s="20" t="s">
        <v>50</v>
      </c>
      <c r="Q1595" s="28"/>
      <c r="R1595" s="21" t="s">
        <v>84</v>
      </c>
      <c r="S1595" s="21" t="s">
        <v>84</v>
      </c>
      <c r="T1595" s="21" t="s">
        <v>53</v>
      </c>
      <c r="U1595" s="21" t="s">
        <v>1292</v>
      </c>
      <c r="V1595" s="46">
        <v>1</v>
      </c>
      <c r="W1595" s="26">
        <f t="shared" si="742"/>
        <v>1</v>
      </c>
      <c r="X1595" s="26">
        <f t="shared" si="746"/>
        <v>1</v>
      </c>
      <c r="Y1595" s="21">
        <v>10</v>
      </c>
      <c r="Z1595" s="22">
        <f t="shared" si="697"/>
        <v>1088</v>
      </c>
      <c r="AA1595" s="20" t="s">
        <v>2195</v>
      </c>
      <c r="AB1595" s="22"/>
      <c r="AC1595" s="22">
        <v>1</v>
      </c>
      <c r="AD1595" s="22"/>
      <c r="AE1595" s="22">
        <f t="shared" si="753"/>
        <v>1088</v>
      </c>
      <c r="AF1595" s="22">
        <f t="shared" si="744"/>
        <v>1088</v>
      </c>
      <c r="AG1595" s="20">
        <f>N1595</f>
        <v>1088</v>
      </c>
      <c r="AH1595" s="20" t="str">
        <f>VLOOKUP(U1595,[1]提成计算!B:I,8,FALSE)</f>
        <v xml:space="preserve"> </v>
      </c>
      <c r="AI1595" s="20"/>
      <c r="AJ1595" s="22"/>
      <c r="AK1595" s="22"/>
      <c r="AM1595" s="22"/>
      <c r="AN1595" s="22"/>
      <c r="AO1595" s="22" t="s">
        <v>2196</v>
      </c>
      <c r="AP1595" s="22" t="s">
        <v>1301</v>
      </c>
      <c r="AS1595" s="20"/>
      <c r="AT1595" s="20"/>
      <c r="AU1595" s="20"/>
    </row>
    <row r="1596" spans="1:47" x14ac:dyDescent="0.15">
      <c r="A1596" s="21" t="s">
        <v>1273</v>
      </c>
      <c r="B1596" s="20" t="s">
        <v>918</v>
      </c>
      <c r="C1596" s="20" t="s">
        <v>919</v>
      </c>
      <c r="D1596" s="20" t="s">
        <v>941</v>
      </c>
      <c r="E1596" s="20" t="s">
        <v>949</v>
      </c>
      <c r="F1596" s="20" t="s">
        <v>1250</v>
      </c>
      <c r="G1596" s="20" t="s">
        <v>2596</v>
      </c>
      <c r="H1596" s="20"/>
      <c r="I1596" s="20">
        <v>13825766043</v>
      </c>
      <c r="J1596" s="20" t="s">
        <v>924</v>
      </c>
      <c r="K1596" s="20" t="s">
        <v>166</v>
      </c>
      <c r="L1596" s="20" t="s">
        <v>2137</v>
      </c>
      <c r="M1596" s="20">
        <v>1408</v>
      </c>
      <c r="N1596" s="20">
        <v>1408</v>
      </c>
      <c r="O1596" s="20" t="s">
        <v>927</v>
      </c>
      <c r="P1596" s="20" t="s">
        <v>50</v>
      </c>
      <c r="Q1596" s="28"/>
      <c r="R1596" s="21" t="s">
        <v>99</v>
      </c>
      <c r="S1596" s="25" t="s">
        <v>951</v>
      </c>
      <c r="T1596" s="21" t="s">
        <v>2204</v>
      </c>
      <c r="U1596" s="21"/>
      <c r="V1596" s="46">
        <v>1</v>
      </c>
      <c r="W1596" s="26">
        <f t="shared" si="742"/>
        <v>1</v>
      </c>
      <c r="Y1596" s="21">
        <v>12</v>
      </c>
      <c r="Z1596" s="22">
        <f t="shared" si="697"/>
        <v>1408</v>
      </c>
      <c r="AA1596" s="20" t="s">
        <v>2195</v>
      </c>
      <c r="AB1596" s="22"/>
      <c r="AC1596" s="22">
        <v>1</v>
      </c>
      <c r="AD1596" s="22"/>
      <c r="AE1596" s="22">
        <f t="shared" si="753"/>
        <v>1408</v>
      </c>
      <c r="AF1596" s="22">
        <f t="shared" si="744"/>
        <v>1408</v>
      </c>
      <c r="AG1596" s="20"/>
      <c r="AH1596" s="22"/>
      <c r="AI1596" s="22"/>
      <c r="AJ1596" s="22">
        <f t="shared" ref="AJ1596:AJ1598" si="755">N1596</f>
        <v>1408</v>
      </c>
      <c r="AK1596" s="22">
        <f>IF(O1596="(传统)XDSL",VLOOKUP(S1596,[1]续费率明细!C:I,7,FALSE)*1,IF(O1596="GPON+XDSL",VLOOKUP(S1596,[1]续费率明细!C:I,7,FALSE)*1,VLOOKUP(S1596,[1]续费率明细!C:I,5,FALSE)*1))</f>
        <v>-40</v>
      </c>
      <c r="AL1596" s="22" t="s">
        <v>1309</v>
      </c>
      <c r="AM1596" s="22"/>
      <c r="AN1596" s="22"/>
      <c r="AO1596" s="22" t="s">
        <v>2216</v>
      </c>
      <c r="AP1596" s="22" t="s">
        <v>1301</v>
      </c>
      <c r="AS1596" s="20"/>
      <c r="AT1596" s="20"/>
      <c r="AU1596" s="20"/>
    </row>
    <row r="1597" spans="1:47" x14ac:dyDescent="0.15">
      <c r="A1597" s="21" t="s">
        <v>1273</v>
      </c>
      <c r="B1597" s="20" t="s">
        <v>918</v>
      </c>
      <c r="C1597" s="20" t="s">
        <v>919</v>
      </c>
      <c r="D1597" s="20" t="s">
        <v>941</v>
      </c>
      <c r="E1597" s="20" t="s">
        <v>2005</v>
      </c>
      <c r="F1597" s="20" t="s">
        <v>1250</v>
      </c>
      <c r="G1597" s="20" t="s">
        <v>2597</v>
      </c>
      <c r="H1597" s="20"/>
      <c r="I1597" s="20">
        <v>15019060031</v>
      </c>
      <c r="J1597" s="20" t="s">
        <v>924</v>
      </c>
      <c r="K1597" s="20" t="s">
        <v>166</v>
      </c>
      <c r="L1597" s="20" t="s">
        <v>1299</v>
      </c>
      <c r="M1597" s="20">
        <v>888</v>
      </c>
      <c r="N1597" s="20">
        <v>888</v>
      </c>
      <c r="O1597" s="20" t="s">
        <v>927</v>
      </c>
      <c r="P1597" s="20" t="s">
        <v>50</v>
      </c>
      <c r="Q1597" s="28"/>
      <c r="R1597" s="21" t="s">
        <v>99</v>
      </c>
      <c r="S1597" s="25" t="s">
        <v>945</v>
      </c>
      <c r="T1597" s="21" t="s">
        <v>2242</v>
      </c>
      <c r="U1597" s="21"/>
      <c r="V1597" s="46">
        <v>1</v>
      </c>
      <c r="W1597" s="26">
        <f t="shared" si="742"/>
        <v>1</v>
      </c>
      <c r="Y1597" s="21">
        <v>12</v>
      </c>
      <c r="Z1597" s="22">
        <f t="shared" si="697"/>
        <v>888</v>
      </c>
      <c r="AA1597" s="20" t="s">
        <v>2218</v>
      </c>
      <c r="AB1597" s="22"/>
      <c r="AC1597" s="22">
        <v>1</v>
      </c>
      <c r="AD1597" s="22"/>
      <c r="AE1597" s="22">
        <f t="shared" si="753"/>
        <v>888</v>
      </c>
      <c r="AF1597" s="22">
        <f t="shared" si="744"/>
        <v>888</v>
      </c>
      <c r="AG1597" s="20"/>
      <c r="AH1597" s="22"/>
      <c r="AI1597" s="22"/>
      <c r="AJ1597" s="22">
        <f t="shared" si="755"/>
        <v>888</v>
      </c>
      <c r="AK1597" s="22">
        <f>IF(O1597="(传统)XDSL",VLOOKUP(S1597,[1]续费率明细!C:I,7,FALSE)*1,IF(O1597="GPON+XDSL",VLOOKUP(S1597,[1]续费率明细!C:I,7,FALSE)*1,VLOOKUP(S1597,[1]续费率明细!C:I,5,FALSE)*1))</f>
        <v>15</v>
      </c>
      <c r="AL1597" s="22" t="s">
        <v>1309</v>
      </c>
      <c r="AM1597" s="22"/>
      <c r="AN1597" s="22"/>
      <c r="AO1597" s="22" t="s">
        <v>2216</v>
      </c>
      <c r="AP1597" s="22" t="s">
        <v>1301</v>
      </c>
      <c r="AS1597" s="20"/>
      <c r="AT1597" s="20"/>
      <c r="AU1597" s="20"/>
    </row>
    <row r="1598" spans="1:47" x14ac:dyDescent="0.15">
      <c r="A1598" s="21" t="s">
        <v>1273</v>
      </c>
      <c r="B1598" s="20" t="s">
        <v>918</v>
      </c>
      <c r="C1598" s="20" t="s">
        <v>919</v>
      </c>
      <c r="D1598" s="20" t="s">
        <v>920</v>
      </c>
      <c r="E1598" s="20" t="s">
        <v>921</v>
      </c>
      <c r="F1598" s="20" t="s">
        <v>1250</v>
      </c>
      <c r="G1598" s="20" t="s">
        <v>2598</v>
      </c>
      <c r="H1598" s="20"/>
      <c r="I1598" s="20">
        <v>13713768343</v>
      </c>
      <c r="J1598" s="20" t="s">
        <v>924</v>
      </c>
      <c r="K1598" s="20" t="s">
        <v>443</v>
      </c>
      <c r="L1598" s="20" t="s">
        <v>2137</v>
      </c>
      <c r="M1598" s="20">
        <v>1408</v>
      </c>
      <c r="N1598" s="20">
        <v>1408</v>
      </c>
      <c r="O1598" s="20" t="s">
        <v>927</v>
      </c>
      <c r="P1598" s="20" t="s">
        <v>50</v>
      </c>
      <c r="Q1598" s="28"/>
      <c r="R1598" s="21" t="s">
        <v>161</v>
      </c>
      <c r="S1598" s="25" t="s">
        <v>1325</v>
      </c>
      <c r="T1598" s="21" t="s">
        <v>53</v>
      </c>
      <c r="U1598" s="21" t="s">
        <v>444</v>
      </c>
      <c r="V1598" s="46">
        <v>1</v>
      </c>
      <c r="W1598" s="26">
        <f t="shared" si="742"/>
        <v>1</v>
      </c>
      <c r="Y1598" s="21">
        <v>12</v>
      </c>
      <c r="Z1598" s="22">
        <f t="shared" ref="Z1598:Z1661" si="756">N1598</f>
        <v>1408</v>
      </c>
      <c r="AA1598" s="20" t="s">
        <v>2195</v>
      </c>
      <c r="AB1598" s="22"/>
      <c r="AC1598" s="22">
        <v>1</v>
      </c>
      <c r="AD1598" s="22"/>
      <c r="AE1598" s="22">
        <f t="shared" si="753"/>
        <v>1408</v>
      </c>
      <c r="AF1598" s="22">
        <f t="shared" si="744"/>
        <v>1408</v>
      </c>
      <c r="AG1598" s="20"/>
      <c r="AH1598" s="22"/>
      <c r="AI1598" s="22"/>
      <c r="AJ1598" s="22">
        <f t="shared" si="755"/>
        <v>1408</v>
      </c>
      <c r="AK1598" s="22">
        <f>IF(O1598="(传统)XDSL",VLOOKUP(S1598,[2]直销续费率明细!C:I,7,FALSE)*1,IF(O1598="GPON+XDSL",VLOOKUP(S1598,[2]直销续费率明细!C:I,7,FALSE)*1,VLOOKUP(S1598,[2]直销续费率明细!C:I,5,FALSE)*1))</f>
        <v>25</v>
      </c>
      <c r="AL1598" s="22" t="s">
        <v>1309</v>
      </c>
      <c r="AM1598" s="22"/>
      <c r="AN1598" s="22"/>
      <c r="AO1598" s="22" t="s">
        <v>2196</v>
      </c>
      <c r="AP1598" s="22" t="s">
        <v>1301</v>
      </c>
      <c r="AS1598" s="20">
        <f>IF(Y1598&gt;=10,VLOOKUP(U1598,[2]提成计算!B:T,19,FALSE),VLOOKUP(U1598,[2]提成计算!B:T,18,FALSE))</f>
        <v>0.1</v>
      </c>
      <c r="AT1598" s="20">
        <f t="shared" ref="AT1598" si="757">IF(AD1598*AS1598&gt;0,AD1598*AS1598,AE1598*AS1598)</f>
        <v>140.80000000000001</v>
      </c>
      <c r="AU1598" s="20">
        <f t="shared" ref="AU1598" si="758">IF(AND(AK1598&lt;0,AK1598+AT1598&lt;0),-AT1598,AK1598)</f>
        <v>25</v>
      </c>
    </row>
    <row r="1599" spans="1:47" x14ac:dyDescent="0.15">
      <c r="A1599" s="21" t="s">
        <v>1273</v>
      </c>
      <c r="B1599" s="20" t="s">
        <v>918</v>
      </c>
      <c r="C1599" s="20" t="s">
        <v>919</v>
      </c>
      <c r="D1599" s="20" t="s">
        <v>928</v>
      </c>
      <c r="E1599" s="20" t="s">
        <v>929</v>
      </c>
      <c r="F1599" s="20" t="s">
        <v>1250</v>
      </c>
      <c r="G1599" s="20" t="s">
        <v>2599</v>
      </c>
      <c r="H1599" s="20"/>
      <c r="I1599" s="20">
        <v>13543758589</v>
      </c>
      <c r="J1599" s="20" t="s">
        <v>1268</v>
      </c>
      <c r="K1599" s="20" t="s">
        <v>1913</v>
      </c>
      <c r="L1599" s="20" t="s">
        <v>2422</v>
      </c>
      <c r="M1599" s="20">
        <v>1698</v>
      </c>
      <c r="N1599" s="20">
        <v>1698</v>
      </c>
      <c r="O1599" s="20" t="s">
        <v>927</v>
      </c>
      <c r="P1599" s="20" t="s">
        <v>50</v>
      </c>
      <c r="Q1599" s="28"/>
      <c r="R1599" s="21" t="s">
        <v>84</v>
      </c>
      <c r="S1599" s="21"/>
      <c r="T1599" s="21" t="s">
        <v>53</v>
      </c>
      <c r="U1599" s="21" t="s">
        <v>1915</v>
      </c>
      <c r="V1599" s="46">
        <v>1</v>
      </c>
      <c r="W1599" s="26">
        <f t="shared" si="742"/>
        <v>1</v>
      </c>
      <c r="X1599" s="26">
        <f t="shared" si="746"/>
        <v>1</v>
      </c>
      <c r="Y1599" s="21">
        <v>20</v>
      </c>
      <c r="Z1599" s="22">
        <f t="shared" si="756"/>
        <v>1698</v>
      </c>
      <c r="AA1599" s="20" t="s">
        <v>2195</v>
      </c>
      <c r="AB1599" s="22"/>
      <c r="AC1599" s="22">
        <v>1</v>
      </c>
      <c r="AD1599" s="22"/>
      <c r="AE1599" s="22">
        <f t="shared" si="753"/>
        <v>1698</v>
      </c>
      <c r="AF1599" s="22">
        <f t="shared" si="744"/>
        <v>1698</v>
      </c>
      <c r="AG1599" s="20">
        <f>N1599</f>
        <v>1698</v>
      </c>
      <c r="AH1599" s="20" t="str">
        <f>VLOOKUP(U1599,[1]提成计算!B:I,8,FALSE)</f>
        <v xml:space="preserve"> </v>
      </c>
      <c r="AI1599" s="20"/>
      <c r="AJ1599" s="22"/>
      <c r="AK1599" s="22"/>
      <c r="AM1599" s="22"/>
      <c r="AN1599" s="22"/>
      <c r="AO1599" s="22" t="s">
        <v>2196</v>
      </c>
      <c r="AP1599" s="22" t="s">
        <v>1301</v>
      </c>
      <c r="AS1599" s="20"/>
      <c r="AT1599" s="20"/>
      <c r="AU1599" s="20"/>
    </row>
    <row r="1600" spans="1:47" x14ac:dyDescent="0.15">
      <c r="A1600" s="21" t="s">
        <v>1273</v>
      </c>
      <c r="B1600" s="20" t="s">
        <v>918</v>
      </c>
      <c r="C1600" s="20" t="s">
        <v>919</v>
      </c>
      <c r="D1600" s="20" t="s">
        <v>973</v>
      </c>
      <c r="E1600" s="20" t="s">
        <v>974</v>
      </c>
      <c r="F1600" s="20" t="s">
        <v>1250</v>
      </c>
      <c r="G1600" s="20" t="s">
        <v>2600</v>
      </c>
      <c r="H1600" s="20"/>
      <c r="I1600" s="20">
        <v>13712253982</v>
      </c>
      <c r="J1600" s="20" t="s">
        <v>924</v>
      </c>
      <c r="K1600" s="20" t="s">
        <v>291</v>
      </c>
      <c r="L1600" s="20" t="s">
        <v>1299</v>
      </c>
      <c r="M1600" s="20">
        <v>888</v>
      </c>
      <c r="N1600" s="20">
        <v>888</v>
      </c>
      <c r="O1600" s="20" t="s">
        <v>927</v>
      </c>
      <c r="P1600" s="20" t="s">
        <v>50</v>
      </c>
      <c r="Q1600" s="28"/>
      <c r="R1600" s="21" t="s">
        <v>249</v>
      </c>
      <c r="S1600" s="25" t="s">
        <v>1378</v>
      </c>
      <c r="T1600" s="21" t="s">
        <v>53</v>
      </c>
      <c r="U1600" s="21" t="s">
        <v>292</v>
      </c>
      <c r="V1600" s="46">
        <v>1</v>
      </c>
      <c r="W1600" s="26">
        <f t="shared" si="742"/>
        <v>1</v>
      </c>
      <c r="Y1600" s="21">
        <v>12</v>
      </c>
      <c r="Z1600" s="22">
        <f t="shared" si="756"/>
        <v>888</v>
      </c>
      <c r="AA1600" s="20" t="s">
        <v>2195</v>
      </c>
      <c r="AB1600" s="22"/>
      <c r="AC1600" s="22">
        <v>1</v>
      </c>
      <c r="AD1600" s="22"/>
      <c r="AE1600" s="22">
        <f t="shared" si="753"/>
        <v>888</v>
      </c>
      <c r="AF1600" s="22">
        <f t="shared" si="744"/>
        <v>888</v>
      </c>
      <c r="AG1600" s="20"/>
      <c r="AH1600" s="22"/>
      <c r="AI1600" s="22"/>
      <c r="AJ1600" s="22">
        <f t="shared" ref="AJ1600:AJ1602" si="759">N1600</f>
        <v>888</v>
      </c>
      <c r="AK1600" s="22">
        <f>IF(O1600="(传统)XDSL",VLOOKUP(S1600,[2]直销续费率明细!C:I,7,FALSE)*1,IF(O1600="GPON+XDSL",VLOOKUP(S1600,[2]直销续费率明细!C:I,7,FALSE)*1,VLOOKUP(S1600,[2]直销续费率明细!C:I,5,FALSE)*1))</f>
        <v>-40</v>
      </c>
      <c r="AL1600" s="22" t="s">
        <v>1300</v>
      </c>
      <c r="AM1600" s="22"/>
      <c r="AN1600" s="22"/>
      <c r="AO1600" s="22" t="s">
        <v>2196</v>
      </c>
      <c r="AP1600" s="22" t="s">
        <v>1301</v>
      </c>
      <c r="AS1600" s="20">
        <f>IF(Y1600&gt;=10,VLOOKUP(U1600,[2]提成计算!B:T,19,FALSE),VLOOKUP(U1600,[2]提成计算!B:T,18,FALSE))</f>
        <v>0.09</v>
      </c>
      <c r="AT1600" s="20">
        <f t="shared" ref="AT1600:AT1602" si="760">IF(AD1600*AS1600&gt;0,AD1600*AS1600,AE1600*AS1600)</f>
        <v>79.92</v>
      </c>
      <c r="AU1600" s="20">
        <f t="shared" ref="AU1600:AU1602" si="761">IF(AND(AK1600&lt;0,AK1600+AT1600&lt;0),-AT1600,AK1600)</f>
        <v>-40</v>
      </c>
    </row>
    <row r="1601" spans="1:47" x14ac:dyDescent="0.15">
      <c r="A1601" s="21" t="s">
        <v>1273</v>
      </c>
      <c r="B1601" s="20" t="s">
        <v>918</v>
      </c>
      <c r="C1601" s="20" t="s">
        <v>919</v>
      </c>
      <c r="D1601" s="20" t="s">
        <v>920</v>
      </c>
      <c r="E1601" s="20" t="s">
        <v>921</v>
      </c>
      <c r="F1601" s="20" t="s">
        <v>1250</v>
      </c>
      <c r="G1601" s="20" t="s">
        <v>2601</v>
      </c>
      <c r="H1601" s="20"/>
      <c r="I1601" s="20">
        <v>13650279639</v>
      </c>
      <c r="J1601" s="20" t="s">
        <v>924</v>
      </c>
      <c r="K1601" s="20" t="s">
        <v>443</v>
      </c>
      <c r="L1601" s="20" t="s">
        <v>1947</v>
      </c>
      <c r="M1601" s="20">
        <v>400</v>
      </c>
      <c r="N1601" s="20">
        <v>400</v>
      </c>
      <c r="O1601" s="20" t="s">
        <v>927</v>
      </c>
      <c r="P1601" s="20" t="s">
        <v>50</v>
      </c>
      <c r="Q1601" s="28"/>
      <c r="R1601" s="21" t="s">
        <v>161</v>
      </c>
      <c r="S1601" s="25" t="s">
        <v>1325</v>
      </c>
      <c r="T1601" s="21" t="s">
        <v>53</v>
      </c>
      <c r="U1601" s="21" t="s">
        <v>444</v>
      </c>
      <c r="V1601" s="46">
        <v>0.5</v>
      </c>
      <c r="W1601" s="26">
        <f t="shared" si="742"/>
        <v>0.5</v>
      </c>
      <c r="Y1601" s="21">
        <v>4</v>
      </c>
      <c r="Z1601" s="22">
        <f t="shared" si="756"/>
        <v>400</v>
      </c>
      <c r="AA1601" s="20" t="s">
        <v>2195</v>
      </c>
      <c r="AB1601" s="22">
        <v>1</v>
      </c>
      <c r="AC1601" s="22"/>
      <c r="AD1601" s="22">
        <f t="shared" ref="AD1601:AD1602" si="762">N1601</f>
        <v>400</v>
      </c>
      <c r="AE1601" s="22"/>
      <c r="AF1601" s="22">
        <f t="shared" si="744"/>
        <v>400</v>
      </c>
      <c r="AG1601" s="20"/>
      <c r="AH1601" s="22"/>
      <c r="AI1601" s="22"/>
      <c r="AJ1601" s="22">
        <f t="shared" si="759"/>
        <v>400</v>
      </c>
      <c r="AK1601" s="22">
        <f>IF(O1601="(传统)XDSL",VLOOKUP(S1601,[2]直销续费率明细!C:I,7,FALSE)*1,IF(O1601="GPON+XDSL",VLOOKUP(S1601,[2]直销续费率明细!C:I,7,FALSE)*1,VLOOKUP(S1601,[2]直销续费率明细!C:I,5,FALSE)*1))</f>
        <v>25</v>
      </c>
      <c r="AL1601" s="22" t="s">
        <v>1309</v>
      </c>
      <c r="AM1601" s="22"/>
      <c r="AN1601" s="22"/>
      <c r="AO1601" s="22" t="s">
        <v>2196</v>
      </c>
      <c r="AP1601" s="22" t="s">
        <v>2206</v>
      </c>
      <c r="AS1601" s="20">
        <f>IF(Y1601&gt;=10,VLOOKUP(U1601,[2]提成计算!B:T,19,FALSE),VLOOKUP(U1601,[2]提成计算!B:T,18,FALSE))</f>
        <v>7.0000000000000007E-2</v>
      </c>
      <c r="AT1601" s="20">
        <f t="shared" si="760"/>
        <v>28.000000000000004</v>
      </c>
      <c r="AU1601" s="20">
        <f t="shared" si="761"/>
        <v>25</v>
      </c>
    </row>
    <row r="1602" spans="1:47" x14ac:dyDescent="0.15">
      <c r="A1602" s="21" t="s">
        <v>1273</v>
      </c>
      <c r="B1602" s="20" t="s">
        <v>918</v>
      </c>
      <c r="C1602" s="20" t="s">
        <v>919</v>
      </c>
      <c r="D1602" s="20" t="s">
        <v>973</v>
      </c>
      <c r="E1602" s="20" t="s">
        <v>1953</v>
      </c>
      <c r="F1602" s="20" t="s">
        <v>1250</v>
      </c>
      <c r="G1602" s="20" t="s">
        <v>2602</v>
      </c>
      <c r="H1602" s="20"/>
      <c r="I1602" s="20">
        <v>15913748965</v>
      </c>
      <c r="J1602" s="20" t="s">
        <v>924</v>
      </c>
      <c r="K1602" s="20" t="s">
        <v>2054</v>
      </c>
      <c r="L1602" s="20" t="s">
        <v>1918</v>
      </c>
      <c r="M1602" s="20">
        <v>680</v>
      </c>
      <c r="N1602" s="20">
        <v>680</v>
      </c>
      <c r="O1602" s="20" t="s">
        <v>927</v>
      </c>
      <c r="P1602" s="20" t="s">
        <v>50</v>
      </c>
      <c r="Q1602" s="28"/>
      <c r="R1602" s="21" t="s">
        <v>249</v>
      </c>
      <c r="S1602" s="25" t="s">
        <v>1955</v>
      </c>
      <c r="T1602" s="21" t="s">
        <v>2198</v>
      </c>
      <c r="U1602" s="21" t="s">
        <v>250</v>
      </c>
      <c r="V1602" s="46">
        <v>1</v>
      </c>
      <c r="W1602" s="26">
        <f t="shared" si="742"/>
        <v>1</v>
      </c>
      <c r="Y1602" s="21">
        <v>4</v>
      </c>
      <c r="Z1602" s="22">
        <f t="shared" si="756"/>
        <v>680</v>
      </c>
      <c r="AA1602" s="20" t="s">
        <v>2195</v>
      </c>
      <c r="AB1602" s="22">
        <v>1</v>
      </c>
      <c r="AC1602" s="22"/>
      <c r="AD1602" s="22">
        <f t="shared" si="762"/>
        <v>680</v>
      </c>
      <c r="AE1602" s="22"/>
      <c r="AF1602" s="22">
        <f t="shared" si="744"/>
        <v>680</v>
      </c>
      <c r="AG1602" s="20"/>
      <c r="AH1602" s="22"/>
      <c r="AI1602" s="22"/>
      <c r="AJ1602" s="22">
        <f t="shared" si="759"/>
        <v>680</v>
      </c>
      <c r="AK1602" s="22">
        <f>IF(O1602="(传统)XDSL",VLOOKUP(S1602,[2]直销续费率明细!C:I,7,FALSE)*1,IF(O1602="GPON+XDSL",VLOOKUP(S1602,[2]直销续费率明细!C:I,7,FALSE)*1,VLOOKUP(S1602,[2]直销续费率明细!C:I,5,FALSE)*1))</f>
        <v>-20</v>
      </c>
      <c r="AL1602" s="22" t="s">
        <v>1300</v>
      </c>
      <c r="AM1602" s="22"/>
      <c r="AN1602" s="22"/>
      <c r="AO1602" s="22" t="s">
        <v>2196</v>
      </c>
      <c r="AP1602" s="22" t="s">
        <v>2202</v>
      </c>
      <c r="AS1602" s="20">
        <f>IF(Y1602&gt;=10,VLOOKUP(U1602,[2]提成计算!B:T,19,FALSE),VLOOKUP(U1602,[2]提成计算!B:T,18,FALSE))</f>
        <v>0.06</v>
      </c>
      <c r="AT1602" s="20">
        <f t="shared" si="760"/>
        <v>40.799999999999997</v>
      </c>
      <c r="AU1602" s="20">
        <f t="shared" si="761"/>
        <v>-20</v>
      </c>
    </row>
    <row r="1603" spans="1:47" x14ac:dyDescent="0.15">
      <c r="A1603" s="21" t="s">
        <v>1273</v>
      </c>
      <c r="B1603" s="20" t="s">
        <v>918</v>
      </c>
      <c r="C1603" s="20" t="s">
        <v>919</v>
      </c>
      <c r="D1603" s="20" t="s">
        <v>941</v>
      </c>
      <c r="E1603" s="20" t="s">
        <v>949</v>
      </c>
      <c r="F1603" s="20" t="s">
        <v>1250</v>
      </c>
      <c r="G1603" s="20" t="s">
        <v>2603</v>
      </c>
      <c r="H1603" s="20"/>
      <c r="I1603" s="20">
        <v>13433090741</v>
      </c>
      <c r="J1603" s="20" t="s">
        <v>2340</v>
      </c>
      <c r="K1603" s="20" t="s">
        <v>1260</v>
      </c>
      <c r="L1603" s="20" t="s">
        <v>1358</v>
      </c>
      <c r="M1603" s="20">
        <v>1088</v>
      </c>
      <c r="N1603" s="20">
        <v>1088</v>
      </c>
      <c r="O1603" s="20" t="s">
        <v>927</v>
      </c>
      <c r="P1603" s="20" t="s">
        <v>50</v>
      </c>
      <c r="Q1603" s="28" t="s">
        <v>2340</v>
      </c>
      <c r="R1603" s="21" t="s">
        <v>99</v>
      </c>
      <c r="S1603" s="21"/>
      <c r="T1603" s="21" t="s">
        <v>53</v>
      </c>
      <c r="U1603" s="21" t="s">
        <v>1903</v>
      </c>
      <c r="V1603" s="46">
        <v>1</v>
      </c>
      <c r="W1603" s="26">
        <f t="shared" si="742"/>
        <v>1</v>
      </c>
      <c r="X1603" s="26">
        <f t="shared" si="746"/>
        <v>1</v>
      </c>
      <c r="Y1603" s="21">
        <v>10</v>
      </c>
      <c r="Z1603" s="22">
        <f t="shared" si="756"/>
        <v>1088</v>
      </c>
      <c r="AA1603" s="20" t="s">
        <v>2195</v>
      </c>
      <c r="AB1603" s="22"/>
      <c r="AC1603" s="22">
        <v>1</v>
      </c>
      <c r="AD1603" s="22"/>
      <c r="AE1603" s="22">
        <f>N1603</f>
        <v>1088</v>
      </c>
      <c r="AF1603" s="22">
        <f t="shared" si="744"/>
        <v>1088</v>
      </c>
      <c r="AG1603" s="20">
        <f>N1603</f>
        <v>1088</v>
      </c>
      <c r="AH1603" s="20" t="str">
        <f>VLOOKUP(U1603,[1]提成计算!B:I,8,FALSE)</f>
        <v xml:space="preserve"> </v>
      </c>
      <c r="AI1603" s="20"/>
      <c r="AJ1603" s="22"/>
      <c r="AK1603" s="22"/>
      <c r="AM1603" s="22"/>
      <c r="AN1603" s="22"/>
      <c r="AO1603" s="22" t="s">
        <v>2196</v>
      </c>
      <c r="AP1603" s="22" t="s">
        <v>1301</v>
      </c>
      <c r="AS1603" s="20"/>
      <c r="AT1603" s="20"/>
      <c r="AU1603" s="20"/>
    </row>
    <row r="1604" spans="1:47" x14ac:dyDescent="0.15">
      <c r="A1604" s="21" t="s">
        <v>1273</v>
      </c>
      <c r="B1604" s="20" t="s">
        <v>918</v>
      </c>
      <c r="C1604" s="20" t="s">
        <v>919</v>
      </c>
      <c r="D1604" s="20" t="s">
        <v>936</v>
      </c>
      <c r="E1604" s="20" t="s">
        <v>963</v>
      </c>
      <c r="F1604" s="20" t="s">
        <v>1250</v>
      </c>
      <c r="G1604" s="20" t="s">
        <v>2604</v>
      </c>
      <c r="H1604" s="20"/>
      <c r="I1604" s="20">
        <v>13559729933</v>
      </c>
      <c r="J1604" s="20" t="s">
        <v>924</v>
      </c>
      <c r="K1604" s="20" t="s">
        <v>1950</v>
      </c>
      <c r="L1604" s="20" t="s">
        <v>1918</v>
      </c>
      <c r="M1604" s="20">
        <v>680</v>
      </c>
      <c r="N1604" s="20">
        <v>680</v>
      </c>
      <c r="O1604" s="20" t="s">
        <v>1262</v>
      </c>
      <c r="P1604" s="20" t="s">
        <v>50</v>
      </c>
      <c r="Q1604" s="28"/>
      <c r="R1604" s="21" t="s">
        <v>60</v>
      </c>
      <c r="S1604" s="25" t="s">
        <v>1331</v>
      </c>
      <c r="T1604" s="21" t="s">
        <v>53</v>
      </c>
      <c r="U1604" s="21" t="s">
        <v>1922</v>
      </c>
      <c r="V1604" s="46">
        <v>1</v>
      </c>
      <c r="W1604" s="26">
        <f t="shared" si="742"/>
        <v>1</v>
      </c>
      <c r="Y1604" s="21">
        <v>4</v>
      </c>
      <c r="Z1604" s="22">
        <f t="shared" si="756"/>
        <v>680</v>
      </c>
      <c r="AA1604" s="20" t="s">
        <v>2195</v>
      </c>
      <c r="AB1604" s="22">
        <v>1</v>
      </c>
      <c r="AC1604" s="22"/>
      <c r="AD1604" s="22">
        <f>N1604</f>
        <v>680</v>
      </c>
      <c r="AE1604" s="22"/>
      <c r="AF1604" s="22">
        <f t="shared" si="744"/>
        <v>680</v>
      </c>
      <c r="AG1604" s="20"/>
      <c r="AH1604" s="22"/>
      <c r="AI1604" s="22"/>
      <c r="AJ1604" s="22">
        <f>N1604</f>
        <v>680</v>
      </c>
      <c r="AK1604" s="22">
        <f>IF(O1604="(传统)XDSL",VLOOKUP(S1604,[2]直销续费率明细!C:I,7,FALSE)*1,IF(O1604="GPON+XDSL",VLOOKUP(S1604,[2]直销续费率明细!C:I,7,FALSE)*1,VLOOKUP(S1604,[2]直销续费率明细!C:I,5,FALSE)*1))</f>
        <v>15</v>
      </c>
      <c r="AL1604" s="22" t="s">
        <v>1300</v>
      </c>
      <c r="AM1604" s="22"/>
      <c r="AN1604" s="22"/>
      <c r="AO1604" s="22" t="s">
        <v>2196</v>
      </c>
      <c r="AP1604" s="22" t="s">
        <v>2202</v>
      </c>
      <c r="AS1604" s="20">
        <f>IF(Y1604&gt;=10,VLOOKUP(U1604,[2]提成计算!B:T,19,FALSE),VLOOKUP(U1604,[2]提成计算!B:T,18,FALSE))</f>
        <v>0.06</v>
      </c>
      <c r="AT1604" s="20">
        <f t="shared" ref="AT1604" si="763">IF(AD1604*AS1604&gt;0,AD1604*AS1604,AE1604*AS1604)</f>
        <v>40.799999999999997</v>
      </c>
      <c r="AU1604" s="20">
        <f t="shared" ref="AU1604" si="764">IF(AND(AK1604&lt;0,AK1604+AT1604&lt;0),-AT1604,AK1604)</f>
        <v>15</v>
      </c>
    </row>
    <row r="1605" spans="1:47" x14ac:dyDescent="0.15">
      <c r="A1605" s="21" t="s">
        <v>1273</v>
      </c>
      <c r="B1605" s="20" t="s">
        <v>918</v>
      </c>
      <c r="C1605" s="20" t="s">
        <v>919</v>
      </c>
      <c r="D1605" s="20" t="s">
        <v>936</v>
      </c>
      <c r="E1605" s="20" t="s">
        <v>963</v>
      </c>
      <c r="F1605" s="20" t="s">
        <v>1250</v>
      </c>
      <c r="G1605" s="20" t="s">
        <v>2605</v>
      </c>
      <c r="H1605" s="20"/>
      <c r="I1605" s="20">
        <v>13712303407</v>
      </c>
      <c r="J1605" s="20" t="s">
        <v>1268</v>
      </c>
      <c r="K1605" s="20" t="s">
        <v>346</v>
      </c>
      <c r="L1605" s="20" t="s">
        <v>1358</v>
      </c>
      <c r="M1605" s="20">
        <v>1088</v>
      </c>
      <c r="N1605" s="20">
        <v>1088</v>
      </c>
      <c r="O1605" s="20" t="s">
        <v>927</v>
      </c>
      <c r="P1605" s="20" t="s">
        <v>50</v>
      </c>
      <c r="Q1605" s="28"/>
      <c r="R1605" s="21" t="s">
        <v>60</v>
      </c>
      <c r="S1605" s="21"/>
      <c r="T1605" s="21" t="s">
        <v>53</v>
      </c>
      <c r="U1605" s="21" t="s">
        <v>347</v>
      </c>
      <c r="V1605" s="46">
        <v>1</v>
      </c>
      <c r="W1605" s="26">
        <f t="shared" si="742"/>
        <v>1</v>
      </c>
      <c r="X1605" s="26">
        <f t="shared" si="746"/>
        <v>1</v>
      </c>
      <c r="Y1605" s="21">
        <v>10</v>
      </c>
      <c r="Z1605" s="22">
        <f t="shared" si="756"/>
        <v>1088</v>
      </c>
      <c r="AA1605" s="20" t="s">
        <v>2195</v>
      </c>
      <c r="AB1605" s="22"/>
      <c r="AC1605" s="22">
        <v>1</v>
      </c>
      <c r="AD1605" s="22"/>
      <c r="AE1605" s="22">
        <f>N1605</f>
        <v>1088</v>
      </c>
      <c r="AF1605" s="22">
        <f t="shared" si="744"/>
        <v>1088</v>
      </c>
      <c r="AG1605" s="20">
        <f>N1605</f>
        <v>1088</v>
      </c>
      <c r="AH1605" s="20" t="str">
        <f>VLOOKUP(U1605,[1]提成计算!B:I,8,FALSE)</f>
        <v xml:space="preserve"> </v>
      </c>
      <c r="AI1605" s="20"/>
      <c r="AJ1605" s="22"/>
      <c r="AK1605" s="22"/>
      <c r="AM1605" s="22"/>
      <c r="AN1605" s="22"/>
      <c r="AO1605" s="22" t="s">
        <v>2216</v>
      </c>
      <c r="AP1605" s="22" t="s">
        <v>1301</v>
      </c>
      <c r="AS1605" s="20"/>
      <c r="AT1605" s="20"/>
      <c r="AU1605" s="20"/>
    </row>
    <row r="1606" spans="1:47" x14ac:dyDescent="0.15">
      <c r="A1606" s="21" t="s">
        <v>1273</v>
      </c>
      <c r="B1606" s="20" t="s">
        <v>918</v>
      </c>
      <c r="C1606" s="20" t="s">
        <v>919</v>
      </c>
      <c r="D1606" s="20" t="s">
        <v>941</v>
      </c>
      <c r="E1606" s="20" t="s">
        <v>1339</v>
      </c>
      <c r="F1606" s="20" t="s">
        <v>1250</v>
      </c>
      <c r="G1606" s="20" t="s">
        <v>2606</v>
      </c>
      <c r="H1606" s="20"/>
      <c r="I1606" s="20">
        <v>13631768503</v>
      </c>
      <c r="J1606" s="20" t="s">
        <v>924</v>
      </c>
      <c r="K1606" s="20" t="s">
        <v>166</v>
      </c>
      <c r="L1606" s="20" t="s">
        <v>1918</v>
      </c>
      <c r="M1606" s="20">
        <v>680</v>
      </c>
      <c r="N1606" s="20">
        <v>680</v>
      </c>
      <c r="O1606" s="20" t="s">
        <v>1262</v>
      </c>
      <c r="P1606" s="20" t="s">
        <v>50</v>
      </c>
      <c r="Q1606" s="28"/>
      <c r="R1606" s="21" t="s">
        <v>99</v>
      </c>
      <c r="S1606" s="25" t="s">
        <v>1341</v>
      </c>
      <c r="T1606" s="21" t="s">
        <v>2242</v>
      </c>
      <c r="U1606" s="21"/>
      <c r="V1606" s="46">
        <v>1</v>
      </c>
      <c r="W1606" s="26">
        <f t="shared" si="742"/>
        <v>1</v>
      </c>
      <c r="Y1606" s="21">
        <v>4</v>
      </c>
      <c r="Z1606" s="22">
        <f t="shared" si="756"/>
        <v>680</v>
      </c>
      <c r="AA1606" s="20" t="s">
        <v>2218</v>
      </c>
      <c r="AB1606" s="22">
        <v>1</v>
      </c>
      <c r="AC1606" s="22"/>
      <c r="AD1606" s="22">
        <f>N1606</f>
        <v>680</v>
      </c>
      <c r="AE1606" s="22"/>
      <c r="AF1606" s="22">
        <f t="shared" si="744"/>
        <v>680</v>
      </c>
      <c r="AG1606" s="20"/>
      <c r="AH1606" s="22"/>
      <c r="AI1606" s="22"/>
      <c r="AJ1606" s="22">
        <f t="shared" ref="AJ1606:AJ1607" si="765">N1606</f>
        <v>680</v>
      </c>
      <c r="AK1606" s="22">
        <f>IF(O1606="(传统)XDSL",VLOOKUP(S1606,[1]续费率明细!C:I,7,FALSE)*1,IF(O1606="GPON+XDSL",VLOOKUP(S1606,[1]续费率明细!C:I,7,FALSE)*1,VLOOKUP(S1606,[1]续费率明细!C:I,5,FALSE)*1))</f>
        <v>25</v>
      </c>
      <c r="AL1606" s="22" t="s">
        <v>1309</v>
      </c>
      <c r="AM1606" s="22"/>
      <c r="AN1606" s="22"/>
      <c r="AO1606" s="22" t="s">
        <v>2196</v>
      </c>
      <c r="AP1606" s="22" t="s">
        <v>2202</v>
      </c>
      <c r="AS1606" s="20"/>
      <c r="AT1606" s="20"/>
      <c r="AU1606" s="20"/>
    </row>
    <row r="1607" spans="1:47" x14ac:dyDescent="0.15">
      <c r="A1607" s="21" t="s">
        <v>1273</v>
      </c>
      <c r="B1607" s="20" t="s">
        <v>918</v>
      </c>
      <c r="C1607" s="20" t="s">
        <v>919</v>
      </c>
      <c r="D1607" s="20" t="s">
        <v>920</v>
      </c>
      <c r="E1607" s="20" t="s">
        <v>921</v>
      </c>
      <c r="F1607" s="20" t="s">
        <v>1250</v>
      </c>
      <c r="G1607" s="20" t="s">
        <v>2607</v>
      </c>
      <c r="H1607" s="20"/>
      <c r="I1607" s="20">
        <v>13726467499</v>
      </c>
      <c r="J1607" s="20" t="s">
        <v>924</v>
      </c>
      <c r="K1607" s="20" t="s">
        <v>443</v>
      </c>
      <c r="L1607" s="20" t="s">
        <v>1299</v>
      </c>
      <c r="M1607" s="20">
        <v>888</v>
      </c>
      <c r="N1607" s="20">
        <v>888</v>
      </c>
      <c r="O1607" s="20" t="s">
        <v>927</v>
      </c>
      <c r="P1607" s="20" t="s">
        <v>50</v>
      </c>
      <c r="Q1607" s="28"/>
      <c r="R1607" s="21" t="s">
        <v>161</v>
      </c>
      <c r="S1607" s="25" t="s">
        <v>2608</v>
      </c>
      <c r="T1607" s="21" t="s">
        <v>53</v>
      </c>
      <c r="U1607" s="21" t="s">
        <v>444</v>
      </c>
      <c r="V1607" s="46">
        <v>1</v>
      </c>
      <c r="W1607" s="26">
        <f t="shared" si="742"/>
        <v>1</v>
      </c>
      <c r="Y1607" s="21">
        <v>12</v>
      </c>
      <c r="Z1607" s="22">
        <f t="shared" si="756"/>
        <v>888</v>
      </c>
      <c r="AA1607" s="20" t="s">
        <v>2195</v>
      </c>
      <c r="AB1607" s="22"/>
      <c r="AC1607" s="22">
        <v>1</v>
      </c>
      <c r="AD1607" s="22"/>
      <c r="AE1607" s="22">
        <f t="shared" ref="AE1607:AE1608" si="766">N1607</f>
        <v>888</v>
      </c>
      <c r="AF1607" s="22">
        <f t="shared" si="744"/>
        <v>888</v>
      </c>
      <c r="AG1607" s="20"/>
      <c r="AH1607" s="22"/>
      <c r="AI1607" s="22"/>
      <c r="AJ1607" s="22">
        <f t="shared" si="765"/>
        <v>888</v>
      </c>
      <c r="AK1607" s="22">
        <f>IF(O1607="(传统)XDSL",VLOOKUP(S1607,[2]直销续费率明细!C:I,7,FALSE)*1,IF(O1607="GPON+XDSL",VLOOKUP(S1607,[2]直销续费率明细!C:I,7,FALSE)*1,VLOOKUP(S1607,[2]直销续费率明细!C:I,5,FALSE)*1))</f>
        <v>25</v>
      </c>
      <c r="AL1607" s="22" t="s">
        <v>1300</v>
      </c>
      <c r="AM1607" s="22"/>
      <c r="AN1607" s="22"/>
      <c r="AO1607" s="22" t="s">
        <v>2196</v>
      </c>
      <c r="AP1607" s="22" t="s">
        <v>1301</v>
      </c>
      <c r="AS1607" s="20">
        <f>IF(Y1607&gt;=10,VLOOKUP(U1607,[2]提成计算!B:T,19,FALSE),VLOOKUP(U1607,[2]提成计算!B:T,18,FALSE))</f>
        <v>0.1</v>
      </c>
      <c r="AT1607" s="20">
        <f t="shared" ref="AT1607" si="767">IF(AD1607*AS1607&gt;0,AD1607*AS1607,AE1607*AS1607)</f>
        <v>88.800000000000011</v>
      </c>
      <c r="AU1607" s="20">
        <f t="shared" ref="AU1607" si="768">IF(AND(AK1607&lt;0,AK1607+AT1607&lt;0),-AT1607,AK1607)</f>
        <v>25</v>
      </c>
    </row>
    <row r="1608" spans="1:47" x14ac:dyDescent="0.15">
      <c r="A1608" s="21" t="s">
        <v>1273</v>
      </c>
      <c r="B1608" s="20" t="s">
        <v>918</v>
      </c>
      <c r="C1608" s="20" t="s">
        <v>919</v>
      </c>
      <c r="D1608" s="20" t="s">
        <v>928</v>
      </c>
      <c r="E1608" s="20" t="s">
        <v>969</v>
      </c>
      <c r="F1608" s="20" t="s">
        <v>1250</v>
      </c>
      <c r="G1608" s="20" t="s">
        <v>2609</v>
      </c>
      <c r="H1608" s="20"/>
      <c r="I1608" s="20">
        <v>15017861812</v>
      </c>
      <c r="J1608" s="20" t="s">
        <v>1268</v>
      </c>
      <c r="K1608" s="20" t="s">
        <v>1890</v>
      </c>
      <c r="L1608" s="20" t="s">
        <v>1566</v>
      </c>
      <c r="M1608" s="20">
        <v>1088</v>
      </c>
      <c r="N1608" s="20">
        <v>1088</v>
      </c>
      <c r="O1608" s="20" t="s">
        <v>927</v>
      </c>
      <c r="P1608" s="20" t="s">
        <v>50</v>
      </c>
      <c r="Q1608" s="28"/>
      <c r="R1608" s="21" t="s">
        <v>84</v>
      </c>
      <c r="S1608" s="21"/>
      <c r="T1608" s="21" t="s">
        <v>53</v>
      </c>
      <c r="U1608" s="21" t="s">
        <v>1892</v>
      </c>
      <c r="V1608" s="46">
        <v>1</v>
      </c>
      <c r="W1608" s="26">
        <f t="shared" si="742"/>
        <v>1</v>
      </c>
      <c r="X1608" s="26">
        <f t="shared" si="746"/>
        <v>1</v>
      </c>
      <c r="Y1608" s="21">
        <v>12</v>
      </c>
      <c r="Z1608" s="22">
        <f t="shared" si="756"/>
        <v>1088</v>
      </c>
      <c r="AA1608" s="20" t="s">
        <v>2195</v>
      </c>
      <c r="AB1608" s="22"/>
      <c r="AC1608" s="22">
        <v>1</v>
      </c>
      <c r="AD1608" s="22"/>
      <c r="AE1608" s="22">
        <f t="shared" si="766"/>
        <v>1088</v>
      </c>
      <c r="AF1608" s="22">
        <f t="shared" si="744"/>
        <v>1088</v>
      </c>
      <c r="AG1608" s="20">
        <f>N1608</f>
        <v>1088</v>
      </c>
      <c r="AH1608" s="20"/>
      <c r="AI1608" s="20"/>
      <c r="AJ1608" s="22"/>
      <c r="AK1608" s="22"/>
      <c r="AM1608" s="22"/>
      <c r="AN1608" s="22"/>
      <c r="AO1608" s="22" t="s">
        <v>2196</v>
      </c>
      <c r="AP1608" s="22" t="s">
        <v>1301</v>
      </c>
      <c r="AS1608" s="20"/>
      <c r="AT1608" s="20"/>
      <c r="AU1608" s="20"/>
    </row>
    <row r="1609" spans="1:47" x14ac:dyDescent="0.15">
      <c r="A1609" s="21" t="s">
        <v>1273</v>
      </c>
      <c r="B1609" s="20" t="s">
        <v>918</v>
      </c>
      <c r="C1609" s="20" t="s">
        <v>919</v>
      </c>
      <c r="D1609" s="20" t="s">
        <v>928</v>
      </c>
      <c r="E1609" s="20" t="s">
        <v>2610</v>
      </c>
      <c r="F1609" s="20" t="s">
        <v>1250</v>
      </c>
      <c r="G1609" s="20" t="s">
        <v>2611</v>
      </c>
      <c r="H1609" s="20"/>
      <c r="I1609" s="20">
        <v>13612788837</v>
      </c>
      <c r="J1609" s="20" t="s">
        <v>924</v>
      </c>
      <c r="K1609" s="20" t="s">
        <v>954</v>
      </c>
      <c r="L1609" s="20" t="s">
        <v>1918</v>
      </c>
      <c r="M1609" s="20">
        <v>680</v>
      </c>
      <c r="N1609" s="20">
        <v>680</v>
      </c>
      <c r="O1609" s="20" t="s">
        <v>1262</v>
      </c>
      <c r="P1609" s="20" t="s">
        <v>50</v>
      </c>
      <c r="Q1609" s="28"/>
      <c r="R1609" s="21" t="s">
        <v>84</v>
      </c>
      <c r="S1609" s="25" t="s">
        <v>1443</v>
      </c>
      <c r="T1609" s="21" t="s">
        <v>53</v>
      </c>
      <c r="U1609" s="21" t="s">
        <v>957</v>
      </c>
      <c r="V1609" s="46">
        <v>1</v>
      </c>
      <c r="W1609" s="26">
        <f t="shared" si="742"/>
        <v>1</v>
      </c>
      <c r="Y1609" s="21">
        <v>4</v>
      </c>
      <c r="Z1609" s="22">
        <f t="shared" si="756"/>
        <v>680</v>
      </c>
      <c r="AA1609" s="20" t="s">
        <v>2195</v>
      </c>
      <c r="AB1609" s="22">
        <v>1</v>
      </c>
      <c r="AC1609" s="22"/>
      <c r="AD1609" s="22">
        <f t="shared" ref="AD1609:AD1612" si="769">N1609</f>
        <v>680</v>
      </c>
      <c r="AE1609" s="22"/>
      <c r="AF1609" s="22">
        <f t="shared" si="744"/>
        <v>680</v>
      </c>
      <c r="AG1609" s="20"/>
      <c r="AH1609" s="22"/>
      <c r="AI1609" s="22"/>
      <c r="AJ1609" s="22">
        <f t="shared" ref="AJ1609:AJ1611" si="770">N1609</f>
        <v>680</v>
      </c>
      <c r="AK1609" s="22">
        <f>IF(O1609="(传统)XDSL",VLOOKUP(S1609,[2]直销续费率明细!C:I,7,FALSE)*1,IF(O1609="GPON+XDSL",VLOOKUP(S1609,[2]直销续费率明细!C:I,7,FALSE)*1,VLOOKUP(S1609,[2]直销续费率明细!C:I,5,FALSE)*1))</f>
        <v>15</v>
      </c>
      <c r="AL1609" s="22" t="s">
        <v>1300</v>
      </c>
      <c r="AM1609" s="22"/>
      <c r="AN1609" s="22"/>
      <c r="AO1609" s="22" t="s">
        <v>2196</v>
      </c>
      <c r="AP1609" s="22" t="s">
        <v>2202</v>
      </c>
      <c r="AS1609" s="20">
        <f>IF(Y1609&gt;=10,VLOOKUP(U1609,[2]提成计算!B:T,19,FALSE),VLOOKUP(U1609,[2]提成计算!B:T,18,FALSE))</f>
        <v>7.0000000000000007E-2</v>
      </c>
      <c r="AT1609" s="20">
        <f t="shared" ref="AT1609:AT1611" si="771">IF(AD1609*AS1609&gt;0,AD1609*AS1609,AE1609*AS1609)</f>
        <v>47.6</v>
      </c>
      <c r="AU1609" s="20">
        <f t="shared" ref="AU1609:AU1611" si="772">IF(AND(AK1609&lt;0,AK1609+AT1609&lt;0),-AT1609,AK1609)</f>
        <v>15</v>
      </c>
    </row>
    <row r="1610" spans="1:47" x14ac:dyDescent="0.15">
      <c r="A1610" s="21" t="s">
        <v>1273</v>
      </c>
      <c r="B1610" s="20" t="s">
        <v>918</v>
      </c>
      <c r="C1610" s="20" t="s">
        <v>919</v>
      </c>
      <c r="D1610" s="20" t="s">
        <v>973</v>
      </c>
      <c r="E1610" s="20" t="s">
        <v>1932</v>
      </c>
      <c r="F1610" s="20" t="s">
        <v>1250</v>
      </c>
      <c r="G1610" s="20" t="s">
        <v>2612</v>
      </c>
      <c r="H1610" s="20"/>
      <c r="I1610" s="20">
        <v>18820304395</v>
      </c>
      <c r="J1610" s="20" t="s">
        <v>924</v>
      </c>
      <c r="K1610" s="20" t="s">
        <v>521</v>
      </c>
      <c r="L1610" s="20" t="s">
        <v>1918</v>
      </c>
      <c r="M1610" s="20">
        <v>680</v>
      </c>
      <c r="N1610" s="20">
        <v>680</v>
      </c>
      <c r="O1610" s="20" t="s">
        <v>1262</v>
      </c>
      <c r="P1610" s="20" t="s">
        <v>50</v>
      </c>
      <c r="Q1610" s="28"/>
      <c r="R1610" s="21" t="s">
        <v>249</v>
      </c>
      <c r="S1610" s="25" t="s">
        <v>976</v>
      </c>
      <c r="T1610" s="21" t="s">
        <v>53</v>
      </c>
      <c r="U1610" s="21" t="s">
        <v>522</v>
      </c>
      <c r="V1610" s="46">
        <v>1</v>
      </c>
      <c r="W1610" s="26">
        <f t="shared" si="742"/>
        <v>1</v>
      </c>
      <c r="Y1610" s="21">
        <v>4</v>
      </c>
      <c r="Z1610" s="22">
        <f t="shared" si="756"/>
        <v>680</v>
      </c>
      <c r="AA1610" s="20" t="s">
        <v>2195</v>
      </c>
      <c r="AB1610" s="22">
        <v>1</v>
      </c>
      <c r="AC1610" s="22"/>
      <c r="AD1610" s="22">
        <f t="shared" si="769"/>
        <v>680</v>
      </c>
      <c r="AE1610" s="22"/>
      <c r="AF1610" s="22">
        <f t="shared" si="744"/>
        <v>680</v>
      </c>
      <c r="AG1610" s="20"/>
      <c r="AH1610" s="22"/>
      <c r="AI1610" s="22"/>
      <c r="AJ1610" s="22">
        <f t="shared" si="770"/>
        <v>680</v>
      </c>
      <c r="AK1610" s="22">
        <f>IF(O1610="(传统)XDSL",VLOOKUP(S1610,[2]直销续费率明细!C:I,7,FALSE)*1,IF(O1610="GPON+XDSL",VLOOKUP(S1610,[2]直销续费率明细!C:I,7,FALSE)*1,VLOOKUP(S1610,[2]直销续费率明细!C:I,5,FALSE)*1))</f>
        <v>25</v>
      </c>
      <c r="AL1610" s="22" t="s">
        <v>1300</v>
      </c>
      <c r="AM1610" s="22"/>
      <c r="AN1610" s="22"/>
      <c r="AO1610" s="22" t="s">
        <v>2196</v>
      </c>
      <c r="AP1610" s="22" t="s">
        <v>2202</v>
      </c>
      <c r="AS1610" s="20">
        <f>IF(Y1610&gt;=10,VLOOKUP(U1610,[2]提成计算!B:T,19,FALSE),VLOOKUP(U1610,[2]提成计算!B:T,18,FALSE))</f>
        <v>0.06</v>
      </c>
      <c r="AT1610" s="20">
        <f t="shared" si="771"/>
        <v>40.799999999999997</v>
      </c>
      <c r="AU1610" s="20">
        <f t="shared" si="772"/>
        <v>25</v>
      </c>
    </row>
    <row r="1611" spans="1:47" x14ac:dyDescent="0.15">
      <c r="A1611" s="21" t="s">
        <v>1273</v>
      </c>
      <c r="B1611" s="20" t="s">
        <v>918</v>
      </c>
      <c r="C1611" s="20" t="s">
        <v>919</v>
      </c>
      <c r="D1611" s="20" t="s">
        <v>973</v>
      </c>
      <c r="E1611" s="20" t="s">
        <v>1932</v>
      </c>
      <c r="F1611" s="20" t="s">
        <v>1250</v>
      </c>
      <c r="G1611" s="20" t="s">
        <v>2613</v>
      </c>
      <c r="H1611" s="20"/>
      <c r="I1611" s="20">
        <v>13662815766</v>
      </c>
      <c r="J1611" s="20" t="s">
        <v>924</v>
      </c>
      <c r="K1611" s="20" t="s">
        <v>2326</v>
      </c>
      <c r="L1611" s="20" t="s">
        <v>2119</v>
      </c>
      <c r="M1611" s="20">
        <v>768</v>
      </c>
      <c r="N1611" s="20">
        <v>768</v>
      </c>
      <c r="O1611" s="20" t="s">
        <v>927</v>
      </c>
      <c r="P1611" s="20" t="s">
        <v>50</v>
      </c>
      <c r="Q1611" s="28"/>
      <c r="R1611" s="21" t="s">
        <v>249</v>
      </c>
      <c r="S1611" s="25" t="s">
        <v>976</v>
      </c>
      <c r="T1611" s="21" t="s">
        <v>53</v>
      </c>
      <c r="U1611" s="21" t="s">
        <v>424</v>
      </c>
      <c r="V1611" s="46">
        <v>1</v>
      </c>
      <c r="W1611" s="26">
        <f t="shared" si="742"/>
        <v>1</v>
      </c>
      <c r="Y1611" s="21">
        <v>4</v>
      </c>
      <c r="Z1611" s="22">
        <f t="shared" si="756"/>
        <v>768</v>
      </c>
      <c r="AA1611" s="20" t="s">
        <v>2195</v>
      </c>
      <c r="AB1611" s="22">
        <v>1</v>
      </c>
      <c r="AC1611" s="22"/>
      <c r="AD1611" s="22">
        <f t="shared" si="769"/>
        <v>768</v>
      </c>
      <c r="AE1611" s="22"/>
      <c r="AF1611" s="22">
        <f t="shared" si="744"/>
        <v>768</v>
      </c>
      <c r="AG1611" s="20"/>
      <c r="AH1611" s="22"/>
      <c r="AI1611" s="22"/>
      <c r="AJ1611" s="22">
        <f t="shared" si="770"/>
        <v>768</v>
      </c>
      <c r="AK1611" s="22">
        <f>IF(O1611="(传统)XDSL",VLOOKUP(S1611,[2]直销续费率明细!C:I,7,FALSE)*1,IF(O1611="GPON+XDSL",VLOOKUP(S1611,[2]直销续费率明细!C:I,7,FALSE)*1,VLOOKUP(S1611,[2]直销续费率明细!C:I,5,FALSE)*1))</f>
        <v>-40</v>
      </c>
      <c r="AL1611" s="22" t="s">
        <v>1309</v>
      </c>
      <c r="AM1611" s="22"/>
      <c r="AN1611" s="22"/>
      <c r="AO1611" s="22" t="s">
        <v>2196</v>
      </c>
      <c r="AP1611" s="22" t="s">
        <v>1301</v>
      </c>
      <c r="AS1611" s="20">
        <f>IF(Y1611&gt;=10,VLOOKUP(U1611,[2]提成计算!B:T,19,FALSE),VLOOKUP(U1611,[2]提成计算!B:T,18,FALSE))</f>
        <v>0.06</v>
      </c>
      <c r="AT1611" s="20">
        <f t="shared" si="771"/>
        <v>46.08</v>
      </c>
      <c r="AU1611" s="20">
        <f t="shared" si="772"/>
        <v>-40</v>
      </c>
    </row>
    <row r="1612" spans="1:47" x14ac:dyDescent="0.15">
      <c r="A1612" s="21" t="s">
        <v>1273</v>
      </c>
      <c r="B1612" s="20" t="s">
        <v>918</v>
      </c>
      <c r="C1612" s="20" t="s">
        <v>919</v>
      </c>
      <c r="D1612" s="20" t="s">
        <v>973</v>
      </c>
      <c r="E1612" s="20" t="s">
        <v>1932</v>
      </c>
      <c r="F1612" s="20" t="s">
        <v>1250</v>
      </c>
      <c r="G1612" s="20" t="s">
        <v>2614</v>
      </c>
      <c r="H1612" s="20"/>
      <c r="I1612" s="20">
        <v>13713386062</v>
      </c>
      <c r="J1612" s="20" t="s">
        <v>1268</v>
      </c>
      <c r="K1612" s="20" t="s">
        <v>248</v>
      </c>
      <c r="L1612" s="20" t="s">
        <v>1960</v>
      </c>
      <c r="M1612" s="20">
        <v>400</v>
      </c>
      <c r="N1612" s="20">
        <v>400</v>
      </c>
      <c r="O1612" s="20" t="s">
        <v>927</v>
      </c>
      <c r="P1612" s="20" t="s">
        <v>50</v>
      </c>
      <c r="Q1612" s="28"/>
      <c r="R1612" s="21" t="s">
        <v>249</v>
      </c>
      <c r="S1612" s="21"/>
      <c r="T1612" s="21" t="s">
        <v>53</v>
      </c>
      <c r="U1612" s="21" t="s">
        <v>250</v>
      </c>
      <c r="V1612" s="46">
        <v>0.5</v>
      </c>
      <c r="W1612" s="26">
        <f t="shared" si="742"/>
        <v>0.5</v>
      </c>
      <c r="X1612" s="26">
        <f t="shared" si="746"/>
        <v>0.5</v>
      </c>
      <c r="Y1612" s="21">
        <v>4</v>
      </c>
      <c r="Z1612" s="22">
        <f t="shared" si="756"/>
        <v>400</v>
      </c>
      <c r="AA1612" s="20" t="s">
        <v>2195</v>
      </c>
      <c r="AB1612" s="22">
        <v>1</v>
      </c>
      <c r="AC1612" s="22"/>
      <c r="AD1612" s="22">
        <f t="shared" si="769"/>
        <v>400</v>
      </c>
      <c r="AE1612" s="22"/>
      <c r="AF1612" s="22">
        <f t="shared" si="744"/>
        <v>400</v>
      </c>
      <c r="AG1612" s="20">
        <f t="shared" ref="AG1612:AG1613" si="773">N1612</f>
        <v>400</v>
      </c>
      <c r="AH1612" s="20" t="str">
        <f>VLOOKUP(U1612,[1]提成计算!B:I,8,FALSE)</f>
        <v xml:space="preserve"> </v>
      </c>
      <c r="AI1612" s="20"/>
      <c r="AJ1612" s="22"/>
      <c r="AK1612" s="22"/>
      <c r="AM1612" s="22"/>
      <c r="AN1612" s="22"/>
      <c r="AO1612" s="22" t="s">
        <v>2196</v>
      </c>
      <c r="AP1612" s="22" t="s">
        <v>1961</v>
      </c>
      <c r="AS1612" s="20"/>
      <c r="AT1612" s="20"/>
      <c r="AU1612" s="20"/>
    </row>
    <row r="1613" spans="1:47" x14ac:dyDescent="0.15">
      <c r="A1613" s="21" t="s">
        <v>1273</v>
      </c>
      <c r="B1613" s="20" t="s">
        <v>918</v>
      </c>
      <c r="C1613" s="20" t="s">
        <v>919</v>
      </c>
      <c r="D1613" s="20" t="s">
        <v>973</v>
      </c>
      <c r="E1613" s="20" t="s">
        <v>2305</v>
      </c>
      <c r="F1613" s="20" t="s">
        <v>1250</v>
      </c>
      <c r="G1613" s="20" t="s">
        <v>2615</v>
      </c>
      <c r="H1613" s="20"/>
      <c r="I1613" s="20">
        <v>13922500787</v>
      </c>
      <c r="J1613" s="20" t="s">
        <v>1268</v>
      </c>
      <c r="K1613" s="20" t="s">
        <v>2111</v>
      </c>
      <c r="L1613" s="20" t="s">
        <v>1358</v>
      </c>
      <c r="M1613" s="20">
        <v>1088</v>
      </c>
      <c r="N1613" s="20">
        <v>1088</v>
      </c>
      <c r="O1613" s="20" t="s">
        <v>927</v>
      </c>
      <c r="P1613" s="20" t="s">
        <v>50</v>
      </c>
      <c r="Q1613" s="28"/>
      <c r="R1613" s="21" t="s">
        <v>249</v>
      </c>
      <c r="S1613" s="21"/>
      <c r="T1613" s="21" t="s">
        <v>53</v>
      </c>
      <c r="U1613" s="21" t="s">
        <v>711</v>
      </c>
      <c r="V1613" s="46">
        <v>1</v>
      </c>
      <c r="W1613" s="26">
        <f t="shared" si="742"/>
        <v>1</v>
      </c>
      <c r="X1613" s="26">
        <f t="shared" si="746"/>
        <v>1</v>
      </c>
      <c r="Y1613" s="21">
        <v>10</v>
      </c>
      <c r="Z1613" s="22">
        <f t="shared" si="756"/>
        <v>1088</v>
      </c>
      <c r="AA1613" s="20" t="s">
        <v>2195</v>
      </c>
      <c r="AB1613" s="22"/>
      <c r="AC1613" s="22">
        <v>1</v>
      </c>
      <c r="AD1613" s="22"/>
      <c r="AE1613" s="22">
        <f t="shared" ref="AE1613:AE1615" si="774">N1613</f>
        <v>1088</v>
      </c>
      <c r="AF1613" s="22">
        <f t="shared" si="744"/>
        <v>1088</v>
      </c>
      <c r="AG1613" s="20">
        <f t="shared" si="773"/>
        <v>1088</v>
      </c>
      <c r="AH1613" s="20" t="str">
        <f>VLOOKUP(U1613,[1]提成计算!B:I,8,FALSE)</f>
        <v>否</v>
      </c>
      <c r="AI1613" s="20"/>
      <c r="AJ1613" s="22"/>
      <c r="AK1613" s="22"/>
      <c r="AM1613" s="22"/>
      <c r="AN1613" s="22"/>
      <c r="AO1613" s="22" t="s">
        <v>2196</v>
      </c>
      <c r="AP1613" s="22" t="s">
        <v>1301</v>
      </c>
      <c r="AS1613" s="20"/>
      <c r="AT1613" s="20"/>
      <c r="AU1613" s="20"/>
    </row>
    <row r="1614" spans="1:47" x14ac:dyDescent="0.15">
      <c r="A1614" s="21" t="s">
        <v>1273</v>
      </c>
      <c r="B1614" s="20" t="s">
        <v>918</v>
      </c>
      <c r="C1614" s="20" t="s">
        <v>919</v>
      </c>
      <c r="D1614" s="20" t="s">
        <v>941</v>
      </c>
      <c r="E1614" s="20" t="s">
        <v>2117</v>
      </c>
      <c r="F1614" s="20" t="s">
        <v>1250</v>
      </c>
      <c r="G1614" s="20" t="s">
        <v>2616</v>
      </c>
      <c r="H1614" s="20"/>
      <c r="I1614" s="20">
        <v>13532726678</v>
      </c>
      <c r="J1614" s="20" t="s">
        <v>924</v>
      </c>
      <c r="K1614" s="20" t="s">
        <v>166</v>
      </c>
      <c r="L1614" s="20" t="s">
        <v>2137</v>
      </c>
      <c r="M1614" s="20">
        <v>1408</v>
      </c>
      <c r="N1614" s="20">
        <v>1408</v>
      </c>
      <c r="O1614" s="20" t="s">
        <v>927</v>
      </c>
      <c r="P1614" s="20" t="s">
        <v>50</v>
      </c>
      <c r="Q1614" s="28"/>
      <c r="R1614" s="21" t="s">
        <v>99</v>
      </c>
      <c r="S1614" s="25" t="s">
        <v>951</v>
      </c>
      <c r="T1614" s="21" t="s">
        <v>2204</v>
      </c>
      <c r="U1614" s="21"/>
      <c r="V1614" s="46">
        <v>1</v>
      </c>
      <c r="W1614" s="26">
        <f t="shared" si="742"/>
        <v>1</v>
      </c>
      <c r="Y1614" s="21">
        <v>12</v>
      </c>
      <c r="Z1614" s="22">
        <f t="shared" si="756"/>
        <v>1408</v>
      </c>
      <c r="AA1614" s="20" t="s">
        <v>2195</v>
      </c>
      <c r="AB1614" s="22"/>
      <c r="AC1614" s="22">
        <v>1</v>
      </c>
      <c r="AD1614" s="22"/>
      <c r="AE1614" s="22">
        <f t="shared" si="774"/>
        <v>1408</v>
      </c>
      <c r="AF1614" s="22">
        <f t="shared" si="744"/>
        <v>1408</v>
      </c>
      <c r="AG1614" s="20"/>
      <c r="AH1614" s="22"/>
      <c r="AI1614" s="22"/>
      <c r="AJ1614" s="22">
        <f>N1614</f>
        <v>1408</v>
      </c>
      <c r="AK1614" s="22">
        <f>IF(O1614="(传统)XDSL",VLOOKUP(S1614,[1]续费率明细!C:I,7,FALSE)*1,IF(O1614="GPON+XDSL",VLOOKUP(S1614,[1]续费率明细!C:I,7,FALSE)*1,VLOOKUP(S1614,[1]续费率明细!C:I,5,FALSE)*1))</f>
        <v>-40</v>
      </c>
      <c r="AL1614" s="22" t="s">
        <v>1300</v>
      </c>
      <c r="AM1614" s="22"/>
      <c r="AN1614" s="22"/>
      <c r="AO1614" s="22" t="s">
        <v>2196</v>
      </c>
      <c r="AP1614" s="22" t="s">
        <v>1301</v>
      </c>
      <c r="AS1614" s="20"/>
      <c r="AT1614" s="20"/>
      <c r="AU1614" s="20"/>
    </row>
    <row r="1615" spans="1:47" x14ac:dyDescent="0.15">
      <c r="A1615" s="21" t="s">
        <v>1273</v>
      </c>
      <c r="B1615" s="20" t="s">
        <v>918</v>
      </c>
      <c r="C1615" s="20" t="s">
        <v>919</v>
      </c>
      <c r="D1615" s="20" t="s">
        <v>936</v>
      </c>
      <c r="E1615" s="20" t="s">
        <v>963</v>
      </c>
      <c r="F1615" s="20" t="s">
        <v>1250</v>
      </c>
      <c r="G1615" s="20" t="s">
        <v>2617</v>
      </c>
      <c r="H1615" s="20"/>
      <c r="I1615" s="20">
        <v>13431133527</v>
      </c>
      <c r="J1615" s="20" t="s">
        <v>1268</v>
      </c>
      <c r="K1615" s="20" t="s">
        <v>346</v>
      </c>
      <c r="L1615" s="20" t="s">
        <v>1358</v>
      </c>
      <c r="M1615" s="20">
        <v>1088</v>
      </c>
      <c r="N1615" s="20">
        <v>1088</v>
      </c>
      <c r="O1615" s="20" t="s">
        <v>927</v>
      </c>
      <c r="P1615" s="20" t="s">
        <v>50</v>
      </c>
      <c r="Q1615" s="28"/>
      <c r="R1615" s="21" t="s">
        <v>60</v>
      </c>
      <c r="S1615" s="21"/>
      <c r="T1615" s="21" t="s">
        <v>53</v>
      </c>
      <c r="U1615" s="21" t="s">
        <v>347</v>
      </c>
      <c r="V1615" s="46">
        <v>1</v>
      </c>
      <c r="W1615" s="26">
        <f t="shared" si="742"/>
        <v>1</v>
      </c>
      <c r="X1615" s="26">
        <f t="shared" si="746"/>
        <v>1</v>
      </c>
      <c r="Y1615" s="21">
        <v>10</v>
      </c>
      <c r="Z1615" s="22">
        <f t="shared" si="756"/>
        <v>1088</v>
      </c>
      <c r="AA1615" s="20" t="s">
        <v>2195</v>
      </c>
      <c r="AB1615" s="22"/>
      <c r="AC1615" s="22">
        <v>1</v>
      </c>
      <c r="AD1615" s="22"/>
      <c r="AE1615" s="22">
        <f t="shared" si="774"/>
        <v>1088</v>
      </c>
      <c r="AF1615" s="22">
        <f t="shared" si="744"/>
        <v>1088</v>
      </c>
      <c r="AG1615" s="20">
        <f>N1615</f>
        <v>1088</v>
      </c>
      <c r="AH1615" s="20" t="str">
        <f>VLOOKUP(U1615,[1]提成计算!B:I,8,FALSE)</f>
        <v xml:space="preserve"> </v>
      </c>
      <c r="AI1615" s="20"/>
      <c r="AJ1615" s="22"/>
      <c r="AK1615" s="22"/>
      <c r="AM1615" s="22"/>
      <c r="AN1615" s="22"/>
      <c r="AO1615" s="22" t="s">
        <v>2216</v>
      </c>
      <c r="AP1615" s="22" t="s">
        <v>1301</v>
      </c>
      <c r="AS1615" s="20"/>
      <c r="AT1615" s="20"/>
      <c r="AU1615" s="20"/>
    </row>
    <row r="1616" spans="1:47" x14ac:dyDescent="0.15">
      <c r="A1616" s="21" t="s">
        <v>1273</v>
      </c>
      <c r="B1616" s="20" t="s">
        <v>918</v>
      </c>
      <c r="C1616" s="20" t="s">
        <v>919</v>
      </c>
      <c r="D1616" s="20" t="s">
        <v>973</v>
      </c>
      <c r="E1616" s="20" t="s">
        <v>974</v>
      </c>
      <c r="F1616" s="20" t="s">
        <v>1250</v>
      </c>
      <c r="G1616" s="20" t="s">
        <v>2618</v>
      </c>
      <c r="H1616" s="20"/>
      <c r="I1616" s="20">
        <v>13925523324</v>
      </c>
      <c r="J1616" s="20" t="s">
        <v>924</v>
      </c>
      <c r="K1616" s="20" t="s">
        <v>521</v>
      </c>
      <c r="L1616" s="20" t="s">
        <v>1918</v>
      </c>
      <c r="M1616" s="20">
        <v>680</v>
      </c>
      <c r="N1616" s="20">
        <v>680</v>
      </c>
      <c r="O1616" s="20" t="s">
        <v>1262</v>
      </c>
      <c r="P1616" s="20" t="s">
        <v>50</v>
      </c>
      <c r="Q1616" s="28"/>
      <c r="R1616" s="21" t="s">
        <v>249</v>
      </c>
      <c r="S1616" s="25" t="s">
        <v>976</v>
      </c>
      <c r="T1616" s="21" t="s">
        <v>53</v>
      </c>
      <c r="U1616" s="21" t="s">
        <v>522</v>
      </c>
      <c r="V1616" s="46">
        <v>1</v>
      </c>
      <c r="W1616" s="26">
        <f t="shared" si="742"/>
        <v>1</v>
      </c>
      <c r="Y1616" s="21">
        <v>4</v>
      </c>
      <c r="Z1616" s="22">
        <f t="shared" si="756"/>
        <v>680</v>
      </c>
      <c r="AA1616" s="20" t="s">
        <v>2218</v>
      </c>
      <c r="AB1616" s="22">
        <v>1</v>
      </c>
      <c r="AC1616" s="22"/>
      <c r="AD1616" s="22">
        <f t="shared" ref="AD1616:AD1617" si="775">N1616</f>
        <v>680</v>
      </c>
      <c r="AE1616" s="22"/>
      <c r="AF1616" s="22">
        <f t="shared" si="744"/>
        <v>680</v>
      </c>
      <c r="AG1616" s="20"/>
      <c r="AH1616" s="22"/>
      <c r="AI1616" s="22"/>
      <c r="AJ1616" s="22">
        <f t="shared" ref="AJ1616:AJ1618" si="776">N1616</f>
        <v>680</v>
      </c>
      <c r="AK1616" s="22">
        <f>IF(O1616="(传统)XDSL",VLOOKUP(S1616,[2]直销续费率明细!C:I,7,FALSE)*1,IF(O1616="GPON+XDSL",VLOOKUP(S1616,[2]直销续费率明细!C:I,7,FALSE)*1,VLOOKUP(S1616,[2]直销续费率明细!C:I,5,FALSE)*1))</f>
        <v>25</v>
      </c>
      <c r="AL1616" s="22" t="s">
        <v>1309</v>
      </c>
      <c r="AM1616" s="22"/>
      <c r="AN1616" s="22"/>
      <c r="AO1616" s="22" t="s">
        <v>2196</v>
      </c>
      <c r="AP1616" s="22" t="s">
        <v>2202</v>
      </c>
      <c r="AS1616" s="20">
        <f>IF(Y1616&gt;=10,VLOOKUP(U1616,[2]提成计算!B:T,19,FALSE),VLOOKUP(U1616,[2]提成计算!B:T,18,FALSE))</f>
        <v>0.06</v>
      </c>
      <c r="AT1616" s="20">
        <f t="shared" ref="AT1616:AT1629" si="777">IF(AD1616*AS1616&gt;0,AD1616*AS1616,AE1616*AS1616)</f>
        <v>40.799999999999997</v>
      </c>
      <c r="AU1616" s="20">
        <f t="shared" ref="AU1616:AU1618" si="778">IF(AND(AK1616&lt;0,AK1616+AT1616&lt;0),-AT1616,AK1616)</f>
        <v>25</v>
      </c>
    </row>
    <row r="1617" spans="1:47" x14ac:dyDescent="0.15">
      <c r="A1617" s="21" t="s">
        <v>1273</v>
      </c>
      <c r="B1617" s="20" t="s">
        <v>918</v>
      </c>
      <c r="C1617" s="20" t="s">
        <v>919</v>
      </c>
      <c r="D1617" s="20" t="s">
        <v>920</v>
      </c>
      <c r="E1617" s="20" t="s">
        <v>965</v>
      </c>
      <c r="F1617" s="20" t="s">
        <v>1250</v>
      </c>
      <c r="G1617" s="20" t="s">
        <v>2619</v>
      </c>
      <c r="H1617" s="20"/>
      <c r="I1617" s="20">
        <v>13412646024</v>
      </c>
      <c r="J1617" s="20" t="s">
        <v>924</v>
      </c>
      <c r="K1617" s="20" t="s">
        <v>443</v>
      </c>
      <c r="L1617" s="20" t="s">
        <v>1947</v>
      </c>
      <c r="M1617" s="20">
        <v>400</v>
      </c>
      <c r="N1617" s="20">
        <v>400</v>
      </c>
      <c r="O1617" s="20" t="s">
        <v>927</v>
      </c>
      <c r="P1617" s="20" t="s">
        <v>50</v>
      </c>
      <c r="Q1617" s="28"/>
      <c r="R1617" s="21" t="s">
        <v>161</v>
      </c>
      <c r="S1617" s="25" t="s">
        <v>981</v>
      </c>
      <c r="T1617" s="21" t="s">
        <v>53</v>
      </c>
      <c r="U1617" s="21" t="s">
        <v>444</v>
      </c>
      <c r="V1617" s="46">
        <v>0.5</v>
      </c>
      <c r="W1617" s="26">
        <f t="shared" si="742"/>
        <v>0.5</v>
      </c>
      <c r="Y1617" s="21">
        <v>4</v>
      </c>
      <c r="Z1617" s="22">
        <f t="shared" si="756"/>
        <v>400</v>
      </c>
      <c r="AA1617" s="20" t="s">
        <v>2195</v>
      </c>
      <c r="AB1617" s="22">
        <v>1</v>
      </c>
      <c r="AC1617" s="22"/>
      <c r="AD1617" s="22">
        <f t="shared" si="775"/>
        <v>400</v>
      </c>
      <c r="AE1617" s="22"/>
      <c r="AF1617" s="22">
        <f t="shared" si="744"/>
        <v>400</v>
      </c>
      <c r="AG1617" s="20"/>
      <c r="AH1617" s="22"/>
      <c r="AI1617" s="22"/>
      <c r="AJ1617" s="22">
        <f t="shared" si="776"/>
        <v>400</v>
      </c>
      <c r="AK1617" s="22">
        <f>IF(O1617="(传统)XDSL",VLOOKUP(S1617,[2]直销续费率明细!C:I,7,FALSE)*1,IF(O1617="GPON+XDSL",VLOOKUP(S1617,[2]直销续费率明细!C:I,7,FALSE)*1,VLOOKUP(S1617,[2]直销续费率明细!C:I,5,FALSE)*1))</f>
        <v>-40</v>
      </c>
      <c r="AL1617" s="22" t="s">
        <v>1300</v>
      </c>
      <c r="AM1617" s="22"/>
      <c r="AN1617" s="22"/>
      <c r="AO1617" s="22" t="s">
        <v>2196</v>
      </c>
      <c r="AP1617" s="22" t="s">
        <v>2206</v>
      </c>
      <c r="AS1617" s="20">
        <f>IF(Y1617&gt;=10,VLOOKUP(U1617,[2]提成计算!B:T,19,FALSE),VLOOKUP(U1617,[2]提成计算!B:T,18,FALSE))</f>
        <v>7.0000000000000007E-2</v>
      </c>
      <c r="AT1617" s="20">
        <f t="shared" si="777"/>
        <v>28.000000000000004</v>
      </c>
      <c r="AU1617" s="20">
        <f t="shared" si="778"/>
        <v>-28.000000000000004</v>
      </c>
    </row>
    <row r="1618" spans="1:47" x14ac:dyDescent="0.15">
      <c r="A1618" s="21" t="s">
        <v>1273</v>
      </c>
      <c r="B1618" s="20" t="s">
        <v>918</v>
      </c>
      <c r="C1618" s="20" t="s">
        <v>919</v>
      </c>
      <c r="D1618" s="20" t="s">
        <v>973</v>
      </c>
      <c r="E1618" s="20" t="s">
        <v>2620</v>
      </c>
      <c r="F1618" s="20" t="s">
        <v>1250</v>
      </c>
      <c r="G1618" s="20" t="s">
        <v>2621</v>
      </c>
      <c r="H1618" s="20"/>
      <c r="I1618" s="20">
        <v>15019985230</v>
      </c>
      <c r="J1618" s="20" t="s">
        <v>924</v>
      </c>
      <c r="K1618" s="20" t="s">
        <v>521</v>
      </c>
      <c r="L1618" s="20" t="s">
        <v>1376</v>
      </c>
      <c r="M1618" s="20">
        <v>1088</v>
      </c>
      <c r="N1618" s="20">
        <v>1088</v>
      </c>
      <c r="O1618" s="20" t="s">
        <v>927</v>
      </c>
      <c r="P1618" s="20" t="s">
        <v>50</v>
      </c>
      <c r="Q1618" s="28"/>
      <c r="R1618" s="21" t="s">
        <v>249</v>
      </c>
      <c r="S1618" s="25" t="s">
        <v>976</v>
      </c>
      <c r="T1618" s="21" t="s">
        <v>53</v>
      </c>
      <c r="U1618" s="21" t="s">
        <v>522</v>
      </c>
      <c r="V1618" s="46">
        <v>1</v>
      </c>
      <c r="W1618" s="26">
        <f t="shared" si="742"/>
        <v>1</v>
      </c>
      <c r="Y1618" s="21">
        <v>10</v>
      </c>
      <c r="Z1618" s="22">
        <f t="shared" si="756"/>
        <v>1088</v>
      </c>
      <c r="AA1618" s="20" t="s">
        <v>2195</v>
      </c>
      <c r="AB1618" s="22"/>
      <c r="AC1618" s="22">
        <v>1</v>
      </c>
      <c r="AD1618" s="22"/>
      <c r="AE1618" s="22">
        <f t="shared" ref="AE1618:AE1620" si="779">N1618</f>
        <v>1088</v>
      </c>
      <c r="AF1618" s="22">
        <f t="shared" si="744"/>
        <v>1088</v>
      </c>
      <c r="AG1618" s="20"/>
      <c r="AH1618" s="22"/>
      <c r="AI1618" s="22"/>
      <c r="AJ1618" s="22">
        <f t="shared" si="776"/>
        <v>1088</v>
      </c>
      <c r="AK1618" s="22">
        <f>IF(O1618="(传统)XDSL",VLOOKUP(S1618,[2]直销续费率明细!C:I,7,FALSE)*1,IF(O1618="GPON+XDSL",VLOOKUP(S1618,[2]直销续费率明细!C:I,7,FALSE)*1,VLOOKUP(S1618,[2]直销续费率明细!C:I,5,FALSE)*1))</f>
        <v>-40</v>
      </c>
      <c r="AL1618" s="22" t="s">
        <v>1300</v>
      </c>
      <c r="AM1618" s="22"/>
      <c r="AN1618" s="22"/>
      <c r="AO1618" s="22" t="s">
        <v>2196</v>
      </c>
      <c r="AP1618" s="22" t="s">
        <v>1301</v>
      </c>
      <c r="AS1618" s="20">
        <f>IF(Y1618&gt;=10,VLOOKUP(U1618,[2]提成计算!B:T,19,FALSE),VLOOKUP(U1618,[2]提成计算!B:T,18,FALSE))</f>
        <v>0.09</v>
      </c>
      <c r="AT1618" s="20">
        <f t="shared" si="777"/>
        <v>97.92</v>
      </c>
      <c r="AU1618" s="20">
        <f t="shared" si="778"/>
        <v>-40</v>
      </c>
    </row>
    <row r="1619" spans="1:47" x14ac:dyDescent="0.15">
      <c r="A1619" s="21" t="s">
        <v>1273</v>
      </c>
      <c r="B1619" s="20" t="s">
        <v>918</v>
      </c>
      <c r="C1619" s="20" t="s">
        <v>919</v>
      </c>
      <c r="D1619" s="20" t="s">
        <v>941</v>
      </c>
      <c r="E1619" s="20" t="s">
        <v>2117</v>
      </c>
      <c r="F1619" s="20" t="s">
        <v>1250</v>
      </c>
      <c r="G1619" s="20" t="s">
        <v>2622</v>
      </c>
      <c r="H1619" s="20"/>
      <c r="I1619" s="20">
        <v>13686296834</v>
      </c>
      <c r="J1619" s="20" t="s">
        <v>2340</v>
      </c>
      <c r="K1619" s="20" t="s">
        <v>493</v>
      </c>
      <c r="L1619" s="20" t="s">
        <v>1358</v>
      </c>
      <c r="M1619" s="20">
        <v>1088</v>
      </c>
      <c r="N1619" s="20">
        <v>1088</v>
      </c>
      <c r="O1619" s="20" t="s">
        <v>927</v>
      </c>
      <c r="P1619" s="20" t="s">
        <v>50</v>
      </c>
      <c r="Q1619" s="28"/>
      <c r="R1619" s="21" t="s">
        <v>99</v>
      </c>
      <c r="S1619" s="21" t="s">
        <v>951</v>
      </c>
      <c r="T1619" s="21" t="s">
        <v>2198</v>
      </c>
      <c r="U1619" s="21" t="s">
        <v>495</v>
      </c>
      <c r="V1619" s="46">
        <v>1</v>
      </c>
      <c r="W1619" s="26">
        <f t="shared" si="742"/>
        <v>1</v>
      </c>
      <c r="X1619" s="26">
        <f t="shared" si="746"/>
        <v>1</v>
      </c>
      <c r="Y1619" s="21">
        <v>10</v>
      </c>
      <c r="Z1619" s="22">
        <f t="shared" si="756"/>
        <v>1088</v>
      </c>
      <c r="AA1619" s="20" t="s">
        <v>2195</v>
      </c>
      <c r="AB1619" s="22"/>
      <c r="AC1619" s="22">
        <v>1</v>
      </c>
      <c r="AD1619" s="22"/>
      <c r="AE1619" s="22">
        <f t="shared" si="779"/>
        <v>1088</v>
      </c>
      <c r="AF1619" s="22">
        <f t="shared" si="744"/>
        <v>1088</v>
      </c>
      <c r="AG1619" s="20">
        <f t="shared" ref="AG1619:AG1620" si="780">N1619</f>
        <v>1088</v>
      </c>
      <c r="AH1619" s="20" t="str">
        <f>VLOOKUP(U1619,[1]提成计算!B:I,8,FALSE)</f>
        <v>否</v>
      </c>
      <c r="AI1619" s="20"/>
      <c r="AJ1619" s="22"/>
      <c r="AK1619" s="22"/>
      <c r="AL1619" s="22" t="s">
        <v>1871</v>
      </c>
      <c r="AM1619" s="22"/>
      <c r="AN1619" s="22"/>
      <c r="AO1619" s="22" t="s">
        <v>2196</v>
      </c>
      <c r="AP1619" s="22" t="s">
        <v>1301</v>
      </c>
      <c r="AS1619" s="20">
        <f>IF(Y1619&gt;=10,VLOOKUP(U1619,[2]提成计算!B:T,19,FALSE),VLOOKUP(U1619,[2]提成计算!B:T,18,FALSE))</f>
        <v>0.09</v>
      </c>
      <c r="AT1619" s="20">
        <f t="shared" si="777"/>
        <v>97.92</v>
      </c>
      <c r="AU1619" s="20">
        <f t="shared" ref="AU1619:AU1629" si="781">IF(AND(AK1619&lt;0,AK1619+AT1619&lt;0),AT1619,AK1619)</f>
        <v>0</v>
      </c>
    </row>
    <row r="1620" spans="1:47" x14ac:dyDescent="0.15">
      <c r="A1620" s="21" t="s">
        <v>1273</v>
      </c>
      <c r="B1620" s="20" t="s">
        <v>918</v>
      </c>
      <c r="C1620" s="20" t="s">
        <v>919</v>
      </c>
      <c r="D1620" s="20" t="s">
        <v>920</v>
      </c>
      <c r="E1620" s="20" t="s">
        <v>965</v>
      </c>
      <c r="F1620" s="20" t="s">
        <v>1250</v>
      </c>
      <c r="G1620" s="20" t="s">
        <v>2623</v>
      </c>
      <c r="H1620" s="20"/>
      <c r="I1620" s="20">
        <v>13414315441</v>
      </c>
      <c r="J1620" s="20" t="s">
        <v>2340</v>
      </c>
      <c r="K1620" s="20" t="s">
        <v>741</v>
      </c>
      <c r="L1620" s="20" t="s">
        <v>1358</v>
      </c>
      <c r="M1620" s="20">
        <v>1088</v>
      </c>
      <c r="N1620" s="20">
        <v>1088</v>
      </c>
      <c r="O1620" s="20" t="s">
        <v>927</v>
      </c>
      <c r="P1620" s="20" t="s">
        <v>50</v>
      </c>
      <c r="Q1620" s="28" t="s">
        <v>2340</v>
      </c>
      <c r="R1620" s="21" t="s">
        <v>161</v>
      </c>
      <c r="S1620" s="21"/>
      <c r="T1620" s="21" t="s">
        <v>53</v>
      </c>
      <c r="U1620" s="21" t="s">
        <v>742</v>
      </c>
      <c r="V1620" s="46">
        <v>1</v>
      </c>
      <c r="W1620" s="26">
        <f t="shared" si="742"/>
        <v>1</v>
      </c>
      <c r="X1620" s="26">
        <f t="shared" si="746"/>
        <v>1</v>
      </c>
      <c r="Y1620" s="21">
        <v>10</v>
      </c>
      <c r="Z1620" s="22">
        <f t="shared" si="756"/>
        <v>1088</v>
      </c>
      <c r="AA1620" s="20" t="s">
        <v>2195</v>
      </c>
      <c r="AB1620" s="22"/>
      <c r="AC1620" s="22">
        <v>1</v>
      </c>
      <c r="AD1620" s="22"/>
      <c r="AE1620" s="22">
        <f t="shared" si="779"/>
        <v>1088</v>
      </c>
      <c r="AF1620" s="22">
        <f t="shared" si="744"/>
        <v>1088</v>
      </c>
      <c r="AG1620" s="20">
        <f t="shared" si="780"/>
        <v>1088</v>
      </c>
      <c r="AH1620" s="20" t="str">
        <f>VLOOKUP(U1620,[1]提成计算!B:I,8,FALSE)</f>
        <v xml:space="preserve"> </v>
      </c>
      <c r="AI1620" s="20"/>
      <c r="AJ1620" s="22"/>
      <c r="AK1620" s="22"/>
      <c r="AM1620" s="22"/>
      <c r="AN1620" s="22"/>
      <c r="AO1620" s="22" t="s">
        <v>2196</v>
      </c>
      <c r="AP1620" s="22" t="s">
        <v>1301</v>
      </c>
      <c r="AS1620" s="20"/>
      <c r="AT1620" s="20"/>
      <c r="AU1620" s="20"/>
    </row>
    <row r="1621" spans="1:47" x14ac:dyDescent="0.15">
      <c r="A1621" s="21" t="s">
        <v>1273</v>
      </c>
      <c r="B1621" s="20" t="s">
        <v>918</v>
      </c>
      <c r="C1621" s="20" t="s">
        <v>919</v>
      </c>
      <c r="D1621" s="20" t="s">
        <v>928</v>
      </c>
      <c r="E1621" s="20" t="s">
        <v>1986</v>
      </c>
      <c r="F1621" s="20" t="s">
        <v>1250</v>
      </c>
      <c r="G1621" s="20" t="s">
        <v>2624</v>
      </c>
      <c r="H1621" s="20"/>
      <c r="I1621" s="20">
        <v>13532860405</v>
      </c>
      <c r="J1621" s="20" t="s">
        <v>924</v>
      </c>
      <c r="K1621" s="20" t="s">
        <v>1979</v>
      </c>
      <c r="L1621" s="20" t="s">
        <v>1918</v>
      </c>
      <c r="M1621" s="20">
        <v>680</v>
      </c>
      <c r="N1621" s="20">
        <v>680</v>
      </c>
      <c r="O1621" s="20" t="s">
        <v>927</v>
      </c>
      <c r="P1621" s="20" t="s">
        <v>50</v>
      </c>
      <c r="Q1621" s="28"/>
      <c r="R1621" s="21" t="s">
        <v>84</v>
      </c>
      <c r="S1621" s="25" t="s">
        <v>956</v>
      </c>
      <c r="T1621" s="21" t="s">
        <v>53</v>
      </c>
      <c r="U1621" s="21" t="s">
        <v>1292</v>
      </c>
      <c r="V1621" s="46">
        <v>1</v>
      </c>
      <c r="W1621" s="26">
        <f t="shared" si="742"/>
        <v>1</v>
      </c>
      <c r="Y1621" s="21">
        <v>4</v>
      </c>
      <c r="Z1621" s="22">
        <f t="shared" si="756"/>
        <v>680</v>
      </c>
      <c r="AA1621" s="20" t="s">
        <v>2195</v>
      </c>
      <c r="AB1621" s="22">
        <v>1</v>
      </c>
      <c r="AC1621" s="22"/>
      <c r="AD1621" s="22">
        <f>N1621</f>
        <v>680</v>
      </c>
      <c r="AE1621" s="22"/>
      <c r="AF1621" s="22">
        <f t="shared" si="744"/>
        <v>680</v>
      </c>
      <c r="AG1621" s="20"/>
      <c r="AH1621" s="22"/>
      <c r="AI1621" s="22"/>
      <c r="AJ1621" s="22">
        <f t="shared" ref="AJ1621:AJ1622" si="782">N1621</f>
        <v>680</v>
      </c>
      <c r="AK1621" s="22">
        <f>IF(O1621="(传统)XDSL",VLOOKUP(S1621,[2]直销续费率明细!C:I,7,FALSE)*1,IF(O1621="GPON+XDSL",VLOOKUP(S1621,[2]直销续费率明细!C:I,7,FALSE)*1,VLOOKUP(S1621,[2]直销续费率明细!C:I,5,FALSE)*1))</f>
        <v>25</v>
      </c>
      <c r="AL1621" s="22" t="s">
        <v>1300</v>
      </c>
      <c r="AM1621" s="22"/>
      <c r="AN1621" s="22"/>
      <c r="AO1621" s="22" t="s">
        <v>2196</v>
      </c>
      <c r="AP1621" s="22" t="s">
        <v>2202</v>
      </c>
      <c r="AS1621" s="20">
        <f>IF(Y1621&gt;=10,VLOOKUP(U1621,[2]提成计算!B:T,19,FALSE),VLOOKUP(U1621,[2]提成计算!B:T,18,FALSE))</f>
        <v>0.06</v>
      </c>
      <c r="AT1621" s="20">
        <f t="shared" ref="AT1621" si="783">IF(AD1621*AS1621&gt;0,AD1621*AS1621,AE1621*AS1621)</f>
        <v>40.799999999999997</v>
      </c>
      <c r="AU1621" s="20">
        <f t="shared" ref="AU1621" si="784">IF(AND(AK1621&lt;0,AK1621+AT1621&lt;0),-AT1621,AK1621)</f>
        <v>25</v>
      </c>
    </row>
    <row r="1622" spans="1:47" x14ac:dyDescent="0.15">
      <c r="A1622" s="21" t="s">
        <v>1273</v>
      </c>
      <c r="B1622" s="20" t="s">
        <v>918</v>
      </c>
      <c r="C1622" s="20" t="s">
        <v>919</v>
      </c>
      <c r="D1622" s="20" t="s">
        <v>941</v>
      </c>
      <c r="E1622" s="20" t="s">
        <v>942</v>
      </c>
      <c r="F1622" s="20" t="s">
        <v>1250</v>
      </c>
      <c r="G1622" s="20" t="s">
        <v>2625</v>
      </c>
      <c r="H1622" s="20"/>
      <c r="I1622" s="20">
        <v>13729978637</v>
      </c>
      <c r="J1622" s="20" t="s">
        <v>924</v>
      </c>
      <c r="K1622" s="20" t="s">
        <v>166</v>
      </c>
      <c r="L1622" s="20" t="s">
        <v>1299</v>
      </c>
      <c r="M1622" s="20">
        <v>888</v>
      </c>
      <c r="N1622" s="20">
        <v>888</v>
      </c>
      <c r="O1622" s="20" t="s">
        <v>927</v>
      </c>
      <c r="P1622" s="20" t="s">
        <v>50</v>
      </c>
      <c r="Q1622" s="28"/>
      <c r="R1622" s="21" t="s">
        <v>99</v>
      </c>
      <c r="S1622" s="25" t="s">
        <v>945</v>
      </c>
      <c r="T1622" s="21" t="s">
        <v>2204</v>
      </c>
      <c r="U1622" s="21"/>
      <c r="V1622" s="46">
        <v>1</v>
      </c>
      <c r="W1622" s="26">
        <f t="shared" si="742"/>
        <v>1</v>
      </c>
      <c r="Y1622" s="21">
        <v>12</v>
      </c>
      <c r="Z1622" s="22">
        <f t="shared" si="756"/>
        <v>888</v>
      </c>
      <c r="AA1622" s="20" t="s">
        <v>2195</v>
      </c>
      <c r="AB1622" s="22"/>
      <c r="AC1622" s="22">
        <v>1</v>
      </c>
      <c r="AD1622" s="22"/>
      <c r="AE1622" s="22">
        <f t="shared" ref="AE1622:AE1633" si="785">N1622</f>
        <v>888</v>
      </c>
      <c r="AF1622" s="22">
        <f t="shared" si="744"/>
        <v>888</v>
      </c>
      <c r="AG1622" s="20"/>
      <c r="AH1622" s="22"/>
      <c r="AI1622" s="22"/>
      <c r="AJ1622" s="22">
        <f t="shared" si="782"/>
        <v>888</v>
      </c>
      <c r="AK1622" s="22">
        <f>IF(O1622="(传统)XDSL",VLOOKUP(S1622,[1]续费率明细!C:I,7,FALSE)*1,IF(O1622="GPON+XDSL",VLOOKUP(S1622,[1]续费率明细!C:I,7,FALSE)*1,VLOOKUP(S1622,[1]续费率明细!C:I,5,FALSE)*1))</f>
        <v>15</v>
      </c>
      <c r="AL1622" s="22" t="s">
        <v>1309</v>
      </c>
      <c r="AM1622" s="22"/>
      <c r="AN1622" s="22"/>
      <c r="AO1622" s="22" t="s">
        <v>2196</v>
      </c>
      <c r="AP1622" s="22" t="s">
        <v>1301</v>
      </c>
      <c r="AS1622" s="20"/>
      <c r="AT1622" s="20"/>
      <c r="AU1622" s="20"/>
    </row>
    <row r="1623" spans="1:47" x14ac:dyDescent="0.15">
      <c r="A1623" s="21" t="s">
        <v>1273</v>
      </c>
      <c r="B1623" s="20" t="s">
        <v>918</v>
      </c>
      <c r="C1623" s="20" t="s">
        <v>919</v>
      </c>
      <c r="D1623" s="20" t="s">
        <v>973</v>
      </c>
      <c r="E1623" s="20" t="s">
        <v>1932</v>
      </c>
      <c r="F1623" s="20" t="s">
        <v>1250</v>
      </c>
      <c r="G1623" s="20" t="s">
        <v>2626</v>
      </c>
      <c r="H1623" s="20"/>
      <c r="I1623" s="20">
        <v>13416896968</v>
      </c>
      <c r="J1623" s="20" t="s">
        <v>1268</v>
      </c>
      <c r="K1623" s="20" t="s">
        <v>2326</v>
      </c>
      <c r="L1623" s="20" t="s">
        <v>1358</v>
      </c>
      <c r="M1623" s="20">
        <v>1088</v>
      </c>
      <c r="N1623" s="20">
        <v>1088</v>
      </c>
      <c r="O1623" s="20" t="s">
        <v>927</v>
      </c>
      <c r="P1623" s="20" t="s">
        <v>50</v>
      </c>
      <c r="Q1623" s="28"/>
      <c r="R1623" s="21" t="s">
        <v>249</v>
      </c>
      <c r="S1623" s="21"/>
      <c r="T1623" s="21" t="s">
        <v>53</v>
      </c>
      <c r="U1623" s="21" t="s">
        <v>424</v>
      </c>
      <c r="V1623" s="46">
        <v>1</v>
      </c>
      <c r="W1623" s="26">
        <f t="shared" si="742"/>
        <v>1</v>
      </c>
      <c r="X1623" s="26">
        <f t="shared" si="746"/>
        <v>1</v>
      </c>
      <c r="Y1623" s="21">
        <v>10</v>
      </c>
      <c r="Z1623" s="22">
        <f t="shared" si="756"/>
        <v>1088</v>
      </c>
      <c r="AA1623" s="20" t="s">
        <v>2195</v>
      </c>
      <c r="AB1623" s="22"/>
      <c r="AC1623" s="22">
        <v>1</v>
      </c>
      <c r="AD1623" s="22"/>
      <c r="AE1623" s="22">
        <f t="shared" si="785"/>
        <v>1088</v>
      </c>
      <c r="AF1623" s="22">
        <f t="shared" si="744"/>
        <v>1088</v>
      </c>
      <c r="AG1623" s="20">
        <f>N1623</f>
        <v>1088</v>
      </c>
      <c r="AH1623" s="20" t="str">
        <f>VLOOKUP(U1623,[1]提成计算!B:I,8,FALSE)</f>
        <v xml:space="preserve"> </v>
      </c>
      <c r="AI1623" s="20"/>
      <c r="AJ1623" s="22"/>
      <c r="AK1623" s="22"/>
      <c r="AM1623" s="22"/>
      <c r="AN1623" s="22"/>
      <c r="AO1623" s="22" t="s">
        <v>2196</v>
      </c>
      <c r="AP1623" s="22" t="s">
        <v>1301</v>
      </c>
      <c r="AS1623" s="20"/>
      <c r="AT1623" s="20"/>
      <c r="AU1623" s="20"/>
    </row>
    <row r="1624" spans="1:47" x14ac:dyDescent="0.15">
      <c r="A1624" s="21" t="s">
        <v>1273</v>
      </c>
      <c r="B1624" s="20" t="s">
        <v>918</v>
      </c>
      <c r="C1624" s="20" t="s">
        <v>919</v>
      </c>
      <c r="D1624" s="20" t="s">
        <v>928</v>
      </c>
      <c r="E1624" s="20" t="s">
        <v>2466</v>
      </c>
      <c r="F1624" s="20" t="s">
        <v>1250</v>
      </c>
      <c r="G1624" s="20" t="s">
        <v>2627</v>
      </c>
      <c r="H1624" s="20"/>
      <c r="I1624" s="20">
        <v>15024096037</v>
      </c>
      <c r="J1624" s="20" t="s">
        <v>924</v>
      </c>
      <c r="K1624" s="20" t="s">
        <v>954</v>
      </c>
      <c r="L1624" s="20" t="s">
        <v>1299</v>
      </c>
      <c r="M1624" s="20">
        <v>888</v>
      </c>
      <c r="N1624" s="20">
        <v>888</v>
      </c>
      <c r="O1624" s="20" t="s">
        <v>927</v>
      </c>
      <c r="P1624" s="20" t="s">
        <v>50</v>
      </c>
      <c r="Q1624" s="28"/>
      <c r="R1624" s="21" t="s">
        <v>84</v>
      </c>
      <c r="S1624" s="25" t="s">
        <v>956</v>
      </c>
      <c r="T1624" s="21" t="s">
        <v>53</v>
      </c>
      <c r="U1624" s="21" t="s">
        <v>957</v>
      </c>
      <c r="V1624" s="46">
        <v>1</v>
      </c>
      <c r="W1624" s="26">
        <f t="shared" si="742"/>
        <v>1</v>
      </c>
      <c r="Y1624" s="21">
        <v>12</v>
      </c>
      <c r="Z1624" s="22">
        <f t="shared" si="756"/>
        <v>888</v>
      </c>
      <c r="AA1624" s="20" t="s">
        <v>2195</v>
      </c>
      <c r="AB1624" s="22"/>
      <c r="AC1624" s="22">
        <v>1</v>
      </c>
      <c r="AD1624" s="22"/>
      <c r="AE1624" s="22">
        <f t="shared" si="785"/>
        <v>888</v>
      </c>
      <c r="AF1624" s="22">
        <f t="shared" si="744"/>
        <v>888</v>
      </c>
      <c r="AG1624" s="20"/>
      <c r="AH1624" s="22"/>
      <c r="AI1624" s="22"/>
      <c r="AJ1624" s="22">
        <f t="shared" ref="AJ1624:AJ1626" si="786">N1624</f>
        <v>888</v>
      </c>
      <c r="AK1624" s="22">
        <f>IF(O1624="(传统)XDSL",VLOOKUP(S1624,[2]直销续费率明细!C:I,7,FALSE)*1,IF(O1624="GPON+XDSL",VLOOKUP(S1624,[2]直销续费率明细!C:I,7,FALSE)*1,VLOOKUP(S1624,[2]直销续费率明细!C:I,5,FALSE)*1))</f>
        <v>25</v>
      </c>
      <c r="AL1624" s="22" t="s">
        <v>1309</v>
      </c>
      <c r="AM1624" s="22"/>
      <c r="AN1624" s="22"/>
      <c r="AO1624" s="22" t="s">
        <v>2196</v>
      </c>
      <c r="AP1624" s="22" t="s">
        <v>1301</v>
      </c>
      <c r="AS1624" s="20">
        <f>IF(Y1624&gt;=10,VLOOKUP(U1624,[2]提成计算!B:T,19,FALSE),VLOOKUP(U1624,[2]提成计算!B:T,18,FALSE))</f>
        <v>0.1</v>
      </c>
      <c r="AT1624" s="20">
        <f t="shared" ref="AT1624:AT1626" si="787">IF(AD1624*AS1624&gt;0,AD1624*AS1624,AE1624*AS1624)</f>
        <v>88.800000000000011</v>
      </c>
      <c r="AU1624" s="20">
        <f t="shared" ref="AU1624:AU1626" si="788">IF(AND(AK1624&lt;0,AK1624+AT1624&lt;0),-AT1624,AK1624)</f>
        <v>25</v>
      </c>
    </row>
    <row r="1625" spans="1:47" x14ac:dyDescent="0.15">
      <c r="A1625" s="21" t="s">
        <v>1273</v>
      </c>
      <c r="B1625" s="20" t="s">
        <v>918</v>
      </c>
      <c r="C1625" s="20" t="s">
        <v>919</v>
      </c>
      <c r="D1625" s="20" t="s">
        <v>928</v>
      </c>
      <c r="E1625" s="20" t="s">
        <v>929</v>
      </c>
      <c r="F1625" s="20" t="s">
        <v>1250</v>
      </c>
      <c r="G1625" s="20" t="s">
        <v>2628</v>
      </c>
      <c r="H1625" s="20"/>
      <c r="I1625" s="20">
        <v>13544853076</v>
      </c>
      <c r="J1625" s="20" t="s">
        <v>924</v>
      </c>
      <c r="K1625" s="20" t="s">
        <v>1913</v>
      </c>
      <c r="L1625" s="20" t="s">
        <v>1299</v>
      </c>
      <c r="M1625" s="20">
        <v>888</v>
      </c>
      <c r="N1625" s="20">
        <v>888</v>
      </c>
      <c r="O1625" s="20" t="s">
        <v>927</v>
      </c>
      <c r="P1625" s="20" t="s">
        <v>50</v>
      </c>
      <c r="Q1625" s="28"/>
      <c r="R1625" s="21" t="s">
        <v>84</v>
      </c>
      <c r="S1625" s="25" t="s">
        <v>1443</v>
      </c>
      <c r="T1625" s="21" t="s">
        <v>53</v>
      </c>
      <c r="U1625" s="21" t="s">
        <v>1915</v>
      </c>
      <c r="V1625" s="46">
        <v>1</v>
      </c>
      <c r="W1625" s="26">
        <f t="shared" si="742"/>
        <v>1</v>
      </c>
      <c r="Y1625" s="21">
        <v>12</v>
      </c>
      <c r="Z1625" s="22">
        <f t="shared" si="756"/>
        <v>888</v>
      </c>
      <c r="AA1625" s="20" t="s">
        <v>2195</v>
      </c>
      <c r="AB1625" s="22"/>
      <c r="AC1625" s="22">
        <v>1</v>
      </c>
      <c r="AD1625" s="22"/>
      <c r="AE1625" s="22">
        <f t="shared" si="785"/>
        <v>888</v>
      </c>
      <c r="AF1625" s="22">
        <f t="shared" si="744"/>
        <v>888</v>
      </c>
      <c r="AG1625" s="20"/>
      <c r="AH1625" s="22"/>
      <c r="AI1625" s="22"/>
      <c r="AJ1625" s="22">
        <f t="shared" si="786"/>
        <v>888</v>
      </c>
      <c r="AK1625" s="22">
        <f>IF(O1625="(传统)XDSL",VLOOKUP(S1625,[2]直销续费率明细!C:I,7,FALSE)*1,IF(O1625="GPON+XDSL",VLOOKUP(S1625,[2]直销续费率明细!C:I,7,FALSE)*1,VLOOKUP(S1625,[2]直销续费率明细!C:I,5,FALSE)*1))</f>
        <v>0</v>
      </c>
      <c r="AL1625" s="22" t="s">
        <v>1309</v>
      </c>
      <c r="AM1625" s="22"/>
      <c r="AN1625" s="22"/>
      <c r="AO1625" s="22" t="s">
        <v>2196</v>
      </c>
      <c r="AP1625" s="22" t="s">
        <v>1301</v>
      </c>
      <c r="AS1625" s="20">
        <f>IF(Y1625&gt;=10,VLOOKUP(U1625,[2]提成计算!B:T,19,FALSE),VLOOKUP(U1625,[2]提成计算!B:T,18,FALSE))</f>
        <v>0.09</v>
      </c>
      <c r="AT1625" s="20">
        <f t="shared" si="787"/>
        <v>79.92</v>
      </c>
      <c r="AU1625" s="20">
        <f t="shared" si="788"/>
        <v>0</v>
      </c>
    </row>
    <row r="1626" spans="1:47" x14ac:dyDescent="0.15">
      <c r="A1626" s="21" t="s">
        <v>1273</v>
      </c>
      <c r="B1626" s="20" t="s">
        <v>918</v>
      </c>
      <c r="C1626" s="20" t="s">
        <v>919</v>
      </c>
      <c r="D1626" s="20" t="s">
        <v>928</v>
      </c>
      <c r="E1626" s="20" t="s">
        <v>969</v>
      </c>
      <c r="F1626" s="20" t="s">
        <v>1250</v>
      </c>
      <c r="G1626" s="20" t="s">
        <v>2629</v>
      </c>
      <c r="H1626" s="20"/>
      <c r="I1626" s="20">
        <v>15917593672</v>
      </c>
      <c r="J1626" s="20" t="s">
        <v>924</v>
      </c>
      <c r="K1626" s="20" t="s">
        <v>1890</v>
      </c>
      <c r="L1626" s="20" t="s">
        <v>1299</v>
      </c>
      <c r="M1626" s="20">
        <v>888</v>
      </c>
      <c r="N1626" s="20">
        <v>888</v>
      </c>
      <c r="O1626" s="20" t="s">
        <v>927</v>
      </c>
      <c r="P1626" s="20" t="s">
        <v>50</v>
      </c>
      <c r="Q1626" s="28"/>
      <c r="R1626" s="21" t="s">
        <v>84</v>
      </c>
      <c r="S1626" s="25" t="s">
        <v>956</v>
      </c>
      <c r="T1626" s="21" t="s">
        <v>53</v>
      </c>
      <c r="U1626" s="21" t="s">
        <v>1892</v>
      </c>
      <c r="V1626" s="46">
        <v>1</v>
      </c>
      <c r="W1626" s="26">
        <f t="shared" si="742"/>
        <v>1</v>
      </c>
      <c r="Y1626" s="21">
        <v>12</v>
      </c>
      <c r="Z1626" s="22">
        <f t="shared" si="756"/>
        <v>888</v>
      </c>
      <c r="AA1626" s="20" t="s">
        <v>2195</v>
      </c>
      <c r="AB1626" s="22"/>
      <c r="AC1626" s="22">
        <v>1</v>
      </c>
      <c r="AD1626" s="22"/>
      <c r="AE1626" s="22">
        <f t="shared" si="785"/>
        <v>888</v>
      </c>
      <c r="AF1626" s="22">
        <f t="shared" si="744"/>
        <v>888</v>
      </c>
      <c r="AG1626" s="20"/>
      <c r="AH1626" s="22"/>
      <c r="AI1626" s="22"/>
      <c r="AJ1626" s="22">
        <f t="shared" si="786"/>
        <v>888</v>
      </c>
      <c r="AK1626" s="22">
        <f>IF(O1626="(传统)XDSL",VLOOKUP(S1626,[2]直销续费率明细!C:I,7,FALSE)*1,IF(O1626="GPON+XDSL",VLOOKUP(S1626,[2]直销续费率明细!C:I,7,FALSE)*1,VLOOKUP(S1626,[2]直销续费率明细!C:I,5,FALSE)*1))</f>
        <v>25</v>
      </c>
      <c r="AL1626" s="22" t="s">
        <v>1309</v>
      </c>
      <c r="AM1626" s="22"/>
      <c r="AN1626" s="22"/>
      <c r="AO1626" s="22" t="s">
        <v>2196</v>
      </c>
      <c r="AP1626" s="22" t="s">
        <v>1301</v>
      </c>
      <c r="AS1626" s="20">
        <f>IF(Y1626&gt;=10,VLOOKUP(U1626,[2]提成计算!B:T,19,FALSE),VLOOKUP(U1626,[2]提成计算!B:T,18,FALSE))</f>
        <v>0.09</v>
      </c>
      <c r="AT1626" s="20">
        <f t="shared" si="787"/>
        <v>79.92</v>
      </c>
      <c r="AU1626" s="20">
        <f t="shared" si="788"/>
        <v>25</v>
      </c>
    </row>
    <row r="1627" spans="1:47" x14ac:dyDescent="0.15">
      <c r="A1627" s="21" t="s">
        <v>1273</v>
      </c>
      <c r="B1627" s="20" t="s">
        <v>918</v>
      </c>
      <c r="C1627" s="20" t="s">
        <v>919</v>
      </c>
      <c r="D1627" s="20" t="s">
        <v>941</v>
      </c>
      <c r="E1627" s="20" t="s">
        <v>2296</v>
      </c>
      <c r="F1627" s="20" t="s">
        <v>1250</v>
      </c>
      <c r="G1627" s="20" t="s">
        <v>2630</v>
      </c>
      <c r="H1627" s="20"/>
      <c r="I1627" s="20">
        <v>13428477787</v>
      </c>
      <c r="J1627" s="20" t="s">
        <v>2340</v>
      </c>
      <c r="K1627" s="20" t="s">
        <v>209</v>
      </c>
      <c r="L1627" s="20" t="s">
        <v>1358</v>
      </c>
      <c r="M1627" s="20">
        <v>1088</v>
      </c>
      <c r="N1627" s="20">
        <v>1088</v>
      </c>
      <c r="O1627" s="20" t="s">
        <v>927</v>
      </c>
      <c r="P1627" s="20" t="s">
        <v>50</v>
      </c>
      <c r="Q1627" s="28" t="s">
        <v>2340</v>
      </c>
      <c r="R1627" s="21" t="s">
        <v>99</v>
      </c>
      <c r="S1627" s="21"/>
      <c r="T1627" s="21" t="s">
        <v>53</v>
      </c>
      <c r="U1627" s="21" t="s">
        <v>210</v>
      </c>
      <c r="V1627" s="46">
        <v>1</v>
      </c>
      <c r="W1627" s="26">
        <f t="shared" si="742"/>
        <v>1</v>
      </c>
      <c r="X1627" s="26">
        <f t="shared" si="746"/>
        <v>1</v>
      </c>
      <c r="Y1627" s="21">
        <v>10</v>
      </c>
      <c r="Z1627" s="22">
        <f t="shared" si="756"/>
        <v>1088</v>
      </c>
      <c r="AA1627" s="20" t="s">
        <v>2195</v>
      </c>
      <c r="AB1627" s="22"/>
      <c r="AC1627" s="22">
        <v>1</v>
      </c>
      <c r="AD1627" s="22"/>
      <c r="AE1627" s="22">
        <f t="shared" si="785"/>
        <v>1088</v>
      </c>
      <c r="AF1627" s="22">
        <f t="shared" si="744"/>
        <v>1088</v>
      </c>
      <c r="AG1627" s="20">
        <f t="shared" ref="AG1627:AG1631" si="789">N1627</f>
        <v>1088</v>
      </c>
      <c r="AH1627" s="20" t="str">
        <f>VLOOKUP(U1627,[1]提成计算!B:I,8,FALSE)</f>
        <v xml:space="preserve"> </v>
      </c>
      <c r="AI1627" s="20"/>
      <c r="AJ1627" s="22"/>
      <c r="AK1627" s="22"/>
      <c r="AM1627" s="22"/>
      <c r="AN1627" s="22"/>
      <c r="AO1627" s="22" t="s">
        <v>2216</v>
      </c>
      <c r="AP1627" s="22" t="s">
        <v>1301</v>
      </c>
      <c r="AS1627" s="20"/>
      <c r="AT1627" s="20"/>
      <c r="AU1627" s="20"/>
    </row>
    <row r="1628" spans="1:47" x14ac:dyDescent="0.15">
      <c r="A1628" s="21" t="s">
        <v>1273</v>
      </c>
      <c r="B1628" s="20" t="s">
        <v>918</v>
      </c>
      <c r="C1628" s="20" t="s">
        <v>919</v>
      </c>
      <c r="D1628" s="20" t="s">
        <v>941</v>
      </c>
      <c r="E1628" s="20" t="s">
        <v>1339</v>
      </c>
      <c r="F1628" s="20" t="s">
        <v>1250</v>
      </c>
      <c r="G1628" s="20" t="s">
        <v>2631</v>
      </c>
      <c r="H1628" s="20"/>
      <c r="I1628" s="20">
        <v>13423278769</v>
      </c>
      <c r="J1628" s="20" t="s">
        <v>1268</v>
      </c>
      <c r="K1628" s="20" t="s">
        <v>1573</v>
      </c>
      <c r="L1628" s="20" t="s">
        <v>1898</v>
      </c>
      <c r="M1628" s="20">
        <v>1398</v>
      </c>
      <c r="N1628" s="20">
        <v>1398</v>
      </c>
      <c r="O1628" s="20" t="s">
        <v>927</v>
      </c>
      <c r="P1628" s="20" t="s">
        <v>50</v>
      </c>
      <c r="Q1628" s="28"/>
      <c r="R1628" s="21" t="s">
        <v>99</v>
      </c>
      <c r="S1628" s="21"/>
      <c r="T1628" s="21" t="s">
        <v>53</v>
      </c>
      <c r="U1628" s="21" t="s">
        <v>1740</v>
      </c>
      <c r="V1628" s="46">
        <v>1</v>
      </c>
      <c r="W1628" s="26">
        <f t="shared" si="742"/>
        <v>1</v>
      </c>
      <c r="X1628" s="26">
        <f t="shared" si="746"/>
        <v>1</v>
      </c>
      <c r="Y1628" s="21">
        <v>20</v>
      </c>
      <c r="Z1628" s="22">
        <f t="shared" si="756"/>
        <v>1398</v>
      </c>
      <c r="AA1628" s="20" t="s">
        <v>2218</v>
      </c>
      <c r="AB1628" s="22"/>
      <c r="AC1628" s="22">
        <v>1</v>
      </c>
      <c r="AD1628" s="22"/>
      <c r="AE1628" s="22">
        <f t="shared" si="785"/>
        <v>1398</v>
      </c>
      <c r="AF1628" s="22">
        <f t="shared" si="744"/>
        <v>1398</v>
      </c>
      <c r="AG1628" s="20">
        <f t="shared" si="789"/>
        <v>1398</v>
      </c>
      <c r="AH1628" s="20" t="str">
        <f>VLOOKUP(U1628,[1]提成计算!B:I,8,FALSE)</f>
        <v>否</v>
      </c>
      <c r="AI1628" s="20"/>
      <c r="AJ1628" s="22"/>
      <c r="AK1628" s="22"/>
      <c r="AM1628" s="22"/>
      <c r="AN1628" s="22"/>
      <c r="AO1628" s="22" t="s">
        <v>2216</v>
      </c>
      <c r="AP1628" s="22" t="s">
        <v>1301</v>
      </c>
      <c r="AS1628" s="20"/>
      <c r="AT1628" s="20"/>
      <c r="AU1628" s="20"/>
    </row>
    <row r="1629" spans="1:47" x14ac:dyDescent="0.15">
      <c r="A1629" s="21" t="s">
        <v>1273</v>
      </c>
      <c r="B1629" s="20" t="s">
        <v>918</v>
      </c>
      <c r="C1629" s="20" t="s">
        <v>919</v>
      </c>
      <c r="D1629" s="20" t="s">
        <v>941</v>
      </c>
      <c r="E1629" s="20" t="s">
        <v>2117</v>
      </c>
      <c r="F1629" s="20" t="s">
        <v>1250</v>
      </c>
      <c r="G1629" s="20" t="s">
        <v>2632</v>
      </c>
      <c r="H1629" s="20"/>
      <c r="I1629" s="20">
        <v>13902648034</v>
      </c>
      <c r="J1629" s="20" t="s">
        <v>2335</v>
      </c>
      <c r="K1629" s="20" t="s">
        <v>493</v>
      </c>
      <c r="L1629" s="20" t="s">
        <v>1376</v>
      </c>
      <c r="M1629" s="20">
        <v>1088</v>
      </c>
      <c r="N1629" s="20">
        <v>1088</v>
      </c>
      <c r="O1629" s="20" t="s">
        <v>927</v>
      </c>
      <c r="P1629" s="20" t="s">
        <v>50</v>
      </c>
      <c r="Q1629" s="28"/>
      <c r="R1629" s="21" t="s">
        <v>99</v>
      </c>
      <c r="S1629" s="21" t="s">
        <v>951</v>
      </c>
      <c r="T1629" s="21" t="s">
        <v>2278</v>
      </c>
      <c r="U1629" s="21" t="s">
        <v>495</v>
      </c>
      <c r="V1629" s="46">
        <v>1</v>
      </c>
      <c r="W1629" s="26">
        <f t="shared" si="742"/>
        <v>1</v>
      </c>
      <c r="X1629" s="26">
        <f t="shared" si="746"/>
        <v>1</v>
      </c>
      <c r="Y1629" s="21">
        <v>10</v>
      </c>
      <c r="Z1629" s="22">
        <f t="shared" si="756"/>
        <v>1088</v>
      </c>
      <c r="AA1629" s="20" t="s">
        <v>2218</v>
      </c>
      <c r="AB1629" s="22"/>
      <c r="AC1629" s="22">
        <v>1</v>
      </c>
      <c r="AD1629" s="22"/>
      <c r="AE1629" s="22">
        <f t="shared" si="785"/>
        <v>1088</v>
      </c>
      <c r="AF1629" s="22">
        <f t="shared" si="744"/>
        <v>1088</v>
      </c>
      <c r="AG1629" s="20">
        <f t="shared" si="789"/>
        <v>1088</v>
      </c>
      <c r="AH1629" s="20" t="str">
        <f>VLOOKUP(U1629,[1]提成计算!B:I,8,FALSE)</f>
        <v>否</v>
      </c>
      <c r="AI1629" s="20"/>
      <c r="AJ1629" s="22"/>
      <c r="AK1629" s="22"/>
      <c r="AL1629" s="22" t="s">
        <v>1871</v>
      </c>
      <c r="AM1629" s="22"/>
      <c r="AN1629" s="22"/>
      <c r="AO1629" s="22" t="s">
        <v>2216</v>
      </c>
      <c r="AP1629" s="22" t="s">
        <v>1301</v>
      </c>
      <c r="AS1629" s="20">
        <f>IF(Y1629&gt;=10,VLOOKUP(U1629,[2]提成计算!B:T,19,FALSE),VLOOKUP(U1629,[2]提成计算!B:T,18,FALSE))</f>
        <v>0.09</v>
      </c>
      <c r="AT1629" s="20">
        <f t="shared" si="777"/>
        <v>97.92</v>
      </c>
      <c r="AU1629" s="20">
        <f t="shared" si="781"/>
        <v>0</v>
      </c>
    </row>
    <row r="1630" spans="1:47" x14ac:dyDescent="0.15">
      <c r="A1630" s="21" t="s">
        <v>1273</v>
      </c>
      <c r="B1630" s="20" t="s">
        <v>918</v>
      </c>
      <c r="C1630" s="20" t="s">
        <v>919</v>
      </c>
      <c r="D1630" s="20" t="s">
        <v>941</v>
      </c>
      <c r="E1630" s="20" t="s">
        <v>2296</v>
      </c>
      <c r="F1630" s="20" t="s">
        <v>1250</v>
      </c>
      <c r="G1630" s="20" t="s">
        <v>2633</v>
      </c>
      <c r="H1630" s="20"/>
      <c r="I1630" s="20">
        <v>13716872299</v>
      </c>
      <c r="J1630" s="20" t="s">
        <v>1268</v>
      </c>
      <c r="K1630" s="20" t="s">
        <v>209</v>
      </c>
      <c r="L1630" s="20" t="s">
        <v>1966</v>
      </c>
      <c r="M1630" s="20">
        <v>1598</v>
      </c>
      <c r="N1630" s="20">
        <v>1598</v>
      </c>
      <c r="O1630" s="20" t="s">
        <v>927</v>
      </c>
      <c r="P1630" s="20" t="s">
        <v>50</v>
      </c>
      <c r="Q1630" s="28"/>
      <c r="R1630" s="21" t="s">
        <v>99</v>
      </c>
      <c r="S1630" s="21"/>
      <c r="T1630" s="21" t="s">
        <v>53</v>
      </c>
      <c r="U1630" s="21" t="s">
        <v>210</v>
      </c>
      <c r="V1630" s="46">
        <v>1</v>
      </c>
      <c r="W1630" s="26">
        <f t="shared" si="742"/>
        <v>1</v>
      </c>
      <c r="X1630" s="26">
        <f t="shared" si="746"/>
        <v>1</v>
      </c>
      <c r="Y1630" s="21">
        <v>50</v>
      </c>
      <c r="Z1630" s="22">
        <f t="shared" si="756"/>
        <v>1598</v>
      </c>
      <c r="AA1630" s="20" t="s">
        <v>2218</v>
      </c>
      <c r="AB1630" s="22"/>
      <c r="AC1630" s="22">
        <v>1</v>
      </c>
      <c r="AD1630" s="22"/>
      <c r="AE1630" s="22">
        <f t="shared" si="785"/>
        <v>1598</v>
      </c>
      <c r="AF1630" s="22">
        <f t="shared" si="744"/>
        <v>1598</v>
      </c>
      <c r="AG1630" s="20">
        <f t="shared" si="789"/>
        <v>1598</v>
      </c>
      <c r="AH1630" s="20" t="str">
        <f>VLOOKUP(U1630,[1]提成计算!B:I,8,FALSE)</f>
        <v xml:space="preserve"> </v>
      </c>
      <c r="AI1630" s="20"/>
      <c r="AJ1630" s="22"/>
      <c r="AK1630" s="22"/>
      <c r="AM1630" s="22"/>
      <c r="AN1630" s="22"/>
      <c r="AO1630" s="22" t="s">
        <v>2216</v>
      </c>
      <c r="AP1630" s="22" t="s">
        <v>1301</v>
      </c>
      <c r="AS1630" s="20"/>
      <c r="AT1630" s="20"/>
      <c r="AU1630" s="20"/>
    </row>
    <row r="1631" spans="1:47" x14ac:dyDescent="0.15">
      <c r="A1631" s="21" t="s">
        <v>1273</v>
      </c>
      <c r="B1631" s="20" t="s">
        <v>918</v>
      </c>
      <c r="C1631" s="20" t="s">
        <v>919</v>
      </c>
      <c r="D1631" s="20" t="s">
        <v>941</v>
      </c>
      <c r="E1631" s="20" t="s">
        <v>2117</v>
      </c>
      <c r="F1631" s="20" t="s">
        <v>1250</v>
      </c>
      <c r="G1631" s="20" t="s">
        <v>2634</v>
      </c>
      <c r="H1631" s="20"/>
      <c r="I1631" s="20">
        <v>13879508103</v>
      </c>
      <c r="J1631" s="20" t="s">
        <v>1268</v>
      </c>
      <c r="K1631" s="20" t="s">
        <v>493</v>
      </c>
      <c r="L1631" s="20" t="s">
        <v>1358</v>
      </c>
      <c r="M1631" s="20">
        <v>1088</v>
      </c>
      <c r="N1631" s="20">
        <v>1088</v>
      </c>
      <c r="O1631" s="20" t="s">
        <v>927</v>
      </c>
      <c r="P1631" s="20" t="s">
        <v>50</v>
      </c>
      <c r="Q1631" s="28"/>
      <c r="R1631" s="21" t="s">
        <v>99</v>
      </c>
      <c r="S1631" s="21"/>
      <c r="T1631" s="21" t="s">
        <v>2278</v>
      </c>
      <c r="U1631" s="21" t="s">
        <v>495</v>
      </c>
      <c r="V1631" s="46">
        <v>1</v>
      </c>
      <c r="W1631" s="26">
        <f t="shared" si="742"/>
        <v>1</v>
      </c>
      <c r="X1631" s="26">
        <f t="shared" si="746"/>
        <v>1</v>
      </c>
      <c r="Y1631" s="21">
        <v>10</v>
      </c>
      <c r="Z1631" s="22">
        <f t="shared" si="756"/>
        <v>1088</v>
      </c>
      <c r="AA1631" s="20" t="s">
        <v>2218</v>
      </c>
      <c r="AB1631" s="22"/>
      <c r="AC1631" s="22">
        <v>1</v>
      </c>
      <c r="AD1631" s="22"/>
      <c r="AE1631" s="22">
        <f t="shared" si="785"/>
        <v>1088</v>
      </c>
      <c r="AF1631" s="22">
        <f t="shared" si="744"/>
        <v>1088</v>
      </c>
      <c r="AG1631" s="20">
        <f t="shared" si="789"/>
        <v>1088</v>
      </c>
      <c r="AH1631" s="20" t="str">
        <f>VLOOKUP(U1631,[1]提成计算!B:I,8,FALSE)</f>
        <v>否</v>
      </c>
      <c r="AI1631" s="20"/>
      <c r="AJ1631" s="22"/>
      <c r="AK1631" s="22"/>
      <c r="AM1631" s="22"/>
      <c r="AN1631" s="22"/>
      <c r="AO1631" s="22" t="s">
        <v>2216</v>
      </c>
      <c r="AP1631" s="22" t="s">
        <v>1301</v>
      </c>
      <c r="AS1631" s="20"/>
      <c r="AT1631" s="20"/>
      <c r="AU1631" s="20"/>
    </row>
    <row r="1632" spans="1:47" x14ac:dyDescent="0.15">
      <c r="A1632" s="21" t="s">
        <v>1273</v>
      </c>
      <c r="B1632" s="20" t="s">
        <v>918</v>
      </c>
      <c r="C1632" s="20" t="s">
        <v>919</v>
      </c>
      <c r="D1632" s="20" t="s">
        <v>941</v>
      </c>
      <c r="E1632" s="20" t="s">
        <v>1487</v>
      </c>
      <c r="F1632" s="20" t="s">
        <v>1250</v>
      </c>
      <c r="G1632" s="20" t="s">
        <v>2635</v>
      </c>
      <c r="H1632" s="20"/>
      <c r="I1632" s="20">
        <v>15913764291</v>
      </c>
      <c r="J1632" s="20" t="s">
        <v>924</v>
      </c>
      <c r="K1632" s="20" t="s">
        <v>1260</v>
      </c>
      <c r="L1632" s="20" t="s">
        <v>1299</v>
      </c>
      <c r="M1632" s="20">
        <v>888</v>
      </c>
      <c r="N1632" s="20">
        <v>888</v>
      </c>
      <c r="O1632" s="20" t="s">
        <v>927</v>
      </c>
      <c r="P1632" s="20" t="s">
        <v>50</v>
      </c>
      <c r="Q1632" s="28"/>
      <c r="R1632" s="21" t="s">
        <v>99</v>
      </c>
      <c r="S1632" s="25" t="s">
        <v>1341</v>
      </c>
      <c r="T1632" s="21" t="s">
        <v>53</v>
      </c>
      <c r="U1632" s="21" t="s">
        <v>1903</v>
      </c>
      <c r="V1632" s="46">
        <v>1</v>
      </c>
      <c r="W1632" s="26">
        <f t="shared" si="742"/>
        <v>1</v>
      </c>
      <c r="Y1632" s="21">
        <v>12</v>
      </c>
      <c r="Z1632" s="22">
        <f t="shared" si="756"/>
        <v>888</v>
      </c>
      <c r="AA1632" s="20" t="s">
        <v>2218</v>
      </c>
      <c r="AB1632" s="22"/>
      <c r="AC1632" s="22">
        <v>1</v>
      </c>
      <c r="AD1632" s="22"/>
      <c r="AE1632" s="22">
        <f t="shared" si="785"/>
        <v>888</v>
      </c>
      <c r="AF1632" s="22">
        <f t="shared" si="744"/>
        <v>888</v>
      </c>
      <c r="AG1632" s="20"/>
      <c r="AH1632" s="22"/>
      <c r="AI1632" s="22"/>
      <c r="AJ1632" s="22">
        <f t="shared" ref="AJ1632:AJ1640" si="790">N1632</f>
        <v>888</v>
      </c>
      <c r="AK1632" s="22">
        <f>IF(O1632="(传统)XDSL",VLOOKUP(S1632,[2]直销续费率明细!C:I,7,FALSE)*1,IF(O1632="GPON+XDSL",VLOOKUP(S1632,[2]直销续费率明细!C:I,7,FALSE)*1,VLOOKUP(S1632,[2]直销续费率明细!C:I,5,FALSE)*1))</f>
        <v>25</v>
      </c>
      <c r="AL1632" s="22" t="s">
        <v>1309</v>
      </c>
      <c r="AM1632" s="22"/>
      <c r="AN1632" s="22"/>
      <c r="AO1632" s="22" t="s">
        <v>2196</v>
      </c>
      <c r="AP1632" s="22" t="s">
        <v>1301</v>
      </c>
      <c r="AS1632" s="20">
        <f>IF(Y1632&gt;=10,VLOOKUP(U1632,[2]提成计算!B:T,19,FALSE),VLOOKUP(U1632,[2]提成计算!B:T,18,FALSE))</f>
        <v>0.09</v>
      </c>
      <c r="AT1632" s="20">
        <f t="shared" ref="AT1632" si="791">IF(AD1632*AS1632&gt;0,AD1632*AS1632,AE1632*AS1632)</f>
        <v>79.92</v>
      </c>
      <c r="AU1632" s="20">
        <f t="shared" ref="AU1632" si="792">IF(AND(AK1632&lt;0,AK1632+AT1632&lt;0),-AT1632,AK1632)</f>
        <v>25</v>
      </c>
    </row>
    <row r="1633" spans="1:47" x14ac:dyDescent="0.15">
      <c r="A1633" s="21" t="s">
        <v>1273</v>
      </c>
      <c r="B1633" s="20" t="s">
        <v>918</v>
      </c>
      <c r="C1633" s="20" t="s">
        <v>919</v>
      </c>
      <c r="D1633" s="20" t="s">
        <v>941</v>
      </c>
      <c r="E1633" s="20" t="s">
        <v>949</v>
      </c>
      <c r="F1633" s="20" t="s">
        <v>1250</v>
      </c>
      <c r="G1633" s="20" t="s">
        <v>2636</v>
      </c>
      <c r="H1633" s="20"/>
      <c r="I1633" s="20">
        <v>13428525538</v>
      </c>
      <c r="J1633" s="20" t="s">
        <v>924</v>
      </c>
      <c r="K1633" s="20" t="s">
        <v>166</v>
      </c>
      <c r="L1633" s="20" t="s">
        <v>2137</v>
      </c>
      <c r="M1633" s="20">
        <v>1408</v>
      </c>
      <c r="N1633" s="20">
        <v>1408</v>
      </c>
      <c r="O1633" s="20" t="s">
        <v>927</v>
      </c>
      <c r="P1633" s="20" t="s">
        <v>50</v>
      </c>
      <c r="Q1633" s="28"/>
      <c r="R1633" s="21" t="s">
        <v>99</v>
      </c>
      <c r="S1633" s="25" t="s">
        <v>951</v>
      </c>
      <c r="T1633" s="21" t="s">
        <v>2204</v>
      </c>
      <c r="U1633" s="21"/>
      <c r="V1633" s="46">
        <v>1</v>
      </c>
      <c r="W1633" s="26">
        <f t="shared" si="742"/>
        <v>1</v>
      </c>
      <c r="Y1633" s="21">
        <v>12</v>
      </c>
      <c r="Z1633" s="22">
        <f t="shared" si="756"/>
        <v>1408</v>
      </c>
      <c r="AA1633" s="20" t="s">
        <v>2195</v>
      </c>
      <c r="AB1633" s="22"/>
      <c r="AC1633" s="22">
        <v>1</v>
      </c>
      <c r="AD1633" s="22"/>
      <c r="AE1633" s="22">
        <f t="shared" si="785"/>
        <v>1408</v>
      </c>
      <c r="AF1633" s="22">
        <f t="shared" si="744"/>
        <v>1408</v>
      </c>
      <c r="AG1633" s="20"/>
      <c r="AH1633" s="22"/>
      <c r="AI1633" s="22"/>
      <c r="AJ1633" s="22">
        <f t="shared" si="790"/>
        <v>1408</v>
      </c>
      <c r="AK1633" s="22">
        <f>IF(O1633="(传统)XDSL",VLOOKUP(S1633,[1]续费率明细!C:I,7,FALSE)*1,IF(O1633="GPON+XDSL",VLOOKUP(S1633,[1]续费率明细!C:I,7,FALSE)*1,VLOOKUP(S1633,[1]续费率明细!C:I,5,FALSE)*1))</f>
        <v>-40</v>
      </c>
      <c r="AL1633" s="22" t="s">
        <v>1309</v>
      </c>
      <c r="AM1633" s="22"/>
      <c r="AN1633" s="22"/>
      <c r="AO1633" s="22" t="s">
        <v>2196</v>
      </c>
      <c r="AP1633" s="22" t="s">
        <v>1301</v>
      </c>
      <c r="AS1633" s="20"/>
      <c r="AT1633" s="20"/>
      <c r="AU1633" s="20"/>
    </row>
    <row r="1634" spans="1:47" x14ac:dyDescent="0.15">
      <c r="A1634" s="21" t="s">
        <v>1273</v>
      </c>
      <c r="B1634" s="20" t="s">
        <v>918</v>
      </c>
      <c r="C1634" s="20" t="s">
        <v>919</v>
      </c>
      <c r="D1634" s="20" t="s">
        <v>973</v>
      </c>
      <c r="E1634" s="20" t="s">
        <v>1932</v>
      </c>
      <c r="F1634" s="20" t="s">
        <v>1250</v>
      </c>
      <c r="G1634" s="20" t="s">
        <v>2637</v>
      </c>
      <c r="H1634" s="20"/>
      <c r="I1634" s="20">
        <v>13712493312</v>
      </c>
      <c r="J1634" s="20" t="s">
        <v>924</v>
      </c>
      <c r="K1634" s="20" t="s">
        <v>291</v>
      </c>
      <c r="L1634" s="20" t="s">
        <v>1918</v>
      </c>
      <c r="M1634" s="20">
        <v>680</v>
      </c>
      <c r="N1634" s="20">
        <v>680</v>
      </c>
      <c r="O1634" s="20" t="s">
        <v>1262</v>
      </c>
      <c r="P1634" s="20" t="s">
        <v>50</v>
      </c>
      <c r="Q1634" s="28"/>
      <c r="R1634" s="21" t="s">
        <v>249</v>
      </c>
      <c r="S1634" s="25" t="s">
        <v>1378</v>
      </c>
      <c r="T1634" s="21" t="s">
        <v>53</v>
      </c>
      <c r="U1634" s="21" t="s">
        <v>292</v>
      </c>
      <c r="V1634" s="46">
        <v>1</v>
      </c>
      <c r="W1634" s="26">
        <f t="shared" si="742"/>
        <v>1</v>
      </c>
      <c r="Y1634" s="21">
        <v>4</v>
      </c>
      <c r="Z1634" s="22">
        <f t="shared" si="756"/>
        <v>680</v>
      </c>
      <c r="AA1634" s="20" t="s">
        <v>2195</v>
      </c>
      <c r="AB1634" s="22">
        <v>1</v>
      </c>
      <c r="AC1634" s="22"/>
      <c r="AD1634" s="22">
        <f>N1634</f>
        <v>680</v>
      </c>
      <c r="AE1634" s="22"/>
      <c r="AF1634" s="22">
        <f t="shared" si="744"/>
        <v>680</v>
      </c>
      <c r="AG1634" s="20"/>
      <c r="AH1634" s="22"/>
      <c r="AI1634" s="22"/>
      <c r="AJ1634" s="22">
        <f t="shared" si="790"/>
        <v>680</v>
      </c>
      <c r="AK1634" s="22">
        <f>IF(O1634="(传统)XDSL",VLOOKUP(S1634,[2]直销续费率明细!C:I,7,FALSE)*1,IF(O1634="GPON+XDSL",VLOOKUP(S1634,[2]直销续费率明细!C:I,7,FALSE)*1,VLOOKUP(S1634,[2]直销续费率明细!C:I,5,FALSE)*1))</f>
        <v>-40</v>
      </c>
      <c r="AL1634" s="22" t="s">
        <v>1300</v>
      </c>
      <c r="AM1634" s="22"/>
      <c r="AN1634" s="22"/>
      <c r="AO1634" s="22" t="s">
        <v>2196</v>
      </c>
      <c r="AP1634" s="22" t="s">
        <v>2202</v>
      </c>
      <c r="AS1634" s="20">
        <f>IF(Y1634&gt;=10,VLOOKUP(U1634,[2]提成计算!B:T,19,FALSE),VLOOKUP(U1634,[2]提成计算!B:T,18,FALSE))</f>
        <v>0.06</v>
      </c>
      <c r="AT1634" s="20">
        <f t="shared" ref="AT1634:AT1640" si="793">IF(AD1634*AS1634&gt;0,AD1634*AS1634,AE1634*AS1634)</f>
        <v>40.799999999999997</v>
      </c>
      <c r="AU1634" s="20">
        <f t="shared" ref="AU1634:AU1637" si="794">IF(AND(AK1634&lt;0,AK1634+AT1634&lt;0),-AT1634,AK1634)</f>
        <v>-40</v>
      </c>
    </row>
    <row r="1635" spans="1:47" x14ac:dyDescent="0.15">
      <c r="A1635" s="21" t="s">
        <v>1273</v>
      </c>
      <c r="B1635" s="20" t="s">
        <v>918</v>
      </c>
      <c r="C1635" s="20" t="s">
        <v>919</v>
      </c>
      <c r="D1635" s="20" t="s">
        <v>920</v>
      </c>
      <c r="E1635" s="20" t="s">
        <v>2172</v>
      </c>
      <c r="F1635" s="20" t="s">
        <v>1250</v>
      </c>
      <c r="G1635" s="20" t="s">
        <v>2638</v>
      </c>
      <c r="H1635" s="20"/>
      <c r="I1635" s="20">
        <v>15818487026</v>
      </c>
      <c r="J1635" s="20" t="s">
        <v>924</v>
      </c>
      <c r="K1635" s="20" t="s">
        <v>443</v>
      </c>
      <c r="L1635" s="20" t="s">
        <v>2137</v>
      </c>
      <c r="M1635" s="20">
        <v>1408</v>
      </c>
      <c r="N1635" s="20">
        <v>1408</v>
      </c>
      <c r="O1635" s="20" t="s">
        <v>927</v>
      </c>
      <c r="P1635" s="20" t="s">
        <v>50</v>
      </c>
      <c r="Q1635" s="28"/>
      <c r="R1635" s="21" t="s">
        <v>161</v>
      </c>
      <c r="S1635" s="25" t="s">
        <v>1392</v>
      </c>
      <c r="T1635" s="21" t="s">
        <v>53</v>
      </c>
      <c r="U1635" s="21" t="s">
        <v>444</v>
      </c>
      <c r="V1635" s="46">
        <v>1</v>
      </c>
      <c r="W1635" s="26">
        <f t="shared" si="742"/>
        <v>1</v>
      </c>
      <c r="Y1635" s="21">
        <v>12</v>
      </c>
      <c r="Z1635" s="22">
        <f t="shared" si="756"/>
        <v>1408</v>
      </c>
      <c r="AA1635" s="20" t="s">
        <v>2195</v>
      </c>
      <c r="AB1635" s="22"/>
      <c r="AC1635" s="22">
        <v>1</v>
      </c>
      <c r="AD1635" s="22"/>
      <c r="AE1635" s="22">
        <f t="shared" ref="AE1635:AE1638" si="795">N1635</f>
        <v>1408</v>
      </c>
      <c r="AF1635" s="22">
        <f t="shared" si="744"/>
        <v>1408</v>
      </c>
      <c r="AG1635" s="20"/>
      <c r="AH1635" s="22"/>
      <c r="AI1635" s="22"/>
      <c r="AJ1635" s="22">
        <f t="shared" si="790"/>
        <v>1408</v>
      </c>
      <c r="AK1635" s="22">
        <f>IF(O1635="(传统)XDSL",VLOOKUP(S1635,[2]直销续费率明细!C:I,7,FALSE)*1,IF(O1635="GPON+XDSL",VLOOKUP(S1635,[2]直销续费率明细!C:I,7,FALSE)*1,VLOOKUP(S1635,[2]直销续费率明细!C:I,5,FALSE)*1))</f>
        <v>0</v>
      </c>
      <c r="AL1635" s="22" t="s">
        <v>1309</v>
      </c>
      <c r="AM1635" s="22"/>
      <c r="AN1635" s="22"/>
      <c r="AO1635" s="22" t="s">
        <v>2196</v>
      </c>
      <c r="AP1635" s="22" t="s">
        <v>1301</v>
      </c>
      <c r="AS1635" s="20">
        <f>IF(Y1635&gt;=10,VLOOKUP(U1635,[2]提成计算!B:T,19,FALSE),VLOOKUP(U1635,[2]提成计算!B:T,18,FALSE))</f>
        <v>0.1</v>
      </c>
      <c r="AT1635" s="20">
        <f t="shared" si="793"/>
        <v>140.80000000000001</v>
      </c>
      <c r="AU1635" s="20">
        <f t="shared" si="794"/>
        <v>0</v>
      </c>
    </row>
    <row r="1636" spans="1:47" x14ac:dyDescent="0.15">
      <c r="A1636" s="21" t="s">
        <v>1273</v>
      </c>
      <c r="B1636" s="20" t="s">
        <v>918</v>
      </c>
      <c r="C1636" s="20" t="s">
        <v>919</v>
      </c>
      <c r="D1636" s="20" t="s">
        <v>920</v>
      </c>
      <c r="E1636" s="20" t="s">
        <v>965</v>
      </c>
      <c r="F1636" s="20" t="s">
        <v>1250</v>
      </c>
      <c r="G1636" s="20" t="s">
        <v>2639</v>
      </c>
      <c r="H1636" s="20"/>
      <c r="I1636" s="20">
        <v>15112896368</v>
      </c>
      <c r="J1636" s="20" t="s">
        <v>924</v>
      </c>
      <c r="K1636" s="20" t="s">
        <v>741</v>
      </c>
      <c r="L1636" s="20" t="s">
        <v>1299</v>
      </c>
      <c r="M1636" s="20">
        <v>888</v>
      </c>
      <c r="N1636" s="20">
        <v>888</v>
      </c>
      <c r="O1636" s="20" t="s">
        <v>927</v>
      </c>
      <c r="P1636" s="20" t="s">
        <v>50</v>
      </c>
      <c r="Q1636" s="28"/>
      <c r="R1636" s="21" t="s">
        <v>161</v>
      </c>
      <c r="S1636" s="25" t="s">
        <v>2239</v>
      </c>
      <c r="T1636" s="21" t="s">
        <v>53</v>
      </c>
      <c r="U1636" s="21" t="s">
        <v>742</v>
      </c>
      <c r="V1636" s="46">
        <v>1</v>
      </c>
      <c r="W1636" s="26">
        <f t="shared" si="742"/>
        <v>1</v>
      </c>
      <c r="Y1636" s="21">
        <v>12</v>
      </c>
      <c r="Z1636" s="22">
        <f t="shared" si="756"/>
        <v>888</v>
      </c>
      <c r="AA1636" s="20" t="s">
        <v>2195</v>
      </c>
      <c r="AB1636" s="22"/>
      <c r="AC1636" s="22">
        <v>1</v>
      </c>
      <c r="AD1636" s="22"/>
      <c r="AE1636" s="22">
        <f t="shared" si="795"/>
        <v>888</v>
      </c>
      <c r="AF1636" s="22">
        <f t="shared" si="744"/>
        <v>888</v>
      </c>
      <c r="AG1636" s="20"/>
      <c r="AH1636" s="22"/>
      <c r="AI1636" s="22"/>
      <c r="AJ1636" s="22">
        <f t="shared" si="790"/>
        <v>888</v>
      </c>
      <c r="AK1636" s="22">
        <f>IF(O1636="(传统)XDSL",VLOOKUP(S1636,[2]直销续费率明细!C:I,7,FALSE)*1,IF(O1636="GPON+XDSL",VLOOKUP(S1636,[2]直销续费率明细!C:I,7,FALSE)*1,VLOOKUP(S1636,[2]直销续费率明细!C:I,5,FALSE)*1))</f>
        <v>-40</v>
      </c>
      <c r="AL1636" s="22" t="s">
        <v>1309</v>
      </c>
      <c r="AM1636" s="22"/>
      <c r="AN1636" s="22"/>
      <c r="AO1636" s="22" t="s">
        <v>2196</v>
      </c>
      <c r="AP1636" s="22" t="s">
        <v>1301</v>
      </c>
      <c r="AS1636" s="20">
        <f>IF(Y1636&gt;=10,VLOOKUP(U1636,[2]提成计算!B:T,19,FALSE),VLOOKUP(U1636,[2]提成计算!B:T,18,FALSE))</f>
        <v>0.09</v>
      </c>
      <c r="AT1636" s="20">
        <f t="shared" si="793"/>
        <v>79.92</v>
      </c>
      <c r="AU1636" s="20">
        <f t="shared" si="794"/>
        <v>-40</v>
      </c>
    </row>
    <row r="1637" spans="1:47" x14ac:dyDescent="0.15">
      <c r="A1637" s="21" t="s">
        <v>1273</v>
      </c>
      <c r="B1637" s="20" t="s">
        <v>918</v>
      </c>
      <c r="C1637" s="20" t="s">
        <v>919</v>
      </c>
      <c r="D1637" s="20" t="s">
        <v>920</v>
      </c>
      <c r="E1637" s="20" t="s">
        <v>965</v>
      </c>
      <c r="F1637" s="20" t="s">
        <v>1250</v>
      </c>
      <c r="G1637" s="20" t="s">
        <v>2640</v>
      </c>
      <c r="H1637" s="20"/>
      <c r="I1637" s="20">
        <v>13669849996</v>
      </c>
      <c r="J1637" s="20" t="s">
        <v>924</v>
      </c>
      <c r="K1637" s="20" t="s">
        <v>741</v>
      </c>
      <c r="L1637" s="20" t="s">
        <v>1299</v>
      </c>
      <c r="M1637" s="20">
        <v>888</v>
      </c>
      <c r="N1637" s="20">
        <v>888</v>
      </c>
      <c r="O1637" s="20" t="s">
        <v>927</v>
      </c>
      <c r="P1637" s="20" t="s">
        <v>50</v>
      </c>
      <c r="Q1637" s="28"/>
      <c r="R1637" s="21" t="s">
        <v>161</v>
      </c>
      <c r="S1637" s="25" t="s">
        <v>2239</v>
      </c>
      <c r="T1637" s="21" t="s">
        <v>53</v>
      </c>
      <c r="U1637" s="21" t="s">
        <v>742</v>
      </c>
      <c r="V1637" s="46">
        <v>1</v>
      </c>
      <c r="W1637" s="26">
        <f t="shared" si="742"/>
        <v>1</v>
      </c>
      <c r="Y1637" s="21">
        <v>12</v>
      </c>
      <c r="Z1637" s="22">
        <f t="shared" si="756"/>
        <v>888</v>
      </c>
      <c r="AA1637" s="20" t="s">
        <v>2195</v>
      </c>
      <c r="AB1637" s="22"/>
      <c r="AC1637" s="22">
        <v>1</v>
      </c>
      <c r="AD1637" s="22"/>
      <c r="AE1637" s="22">
        <f t="shared" si="795"/>
        <v>888</v>
      </c>
      <c r="AF1637" s="22">
        <f t="shared" si="744"/>
        <v>888</v>
      </c>
      <c r="AG1637" s="20"/>
      <c r="AH1637" s="22"/>
      <c r="AI1637" s="22"/>
      <c r="AJ1637" s="22">
        <f t="shared" si="790"/>
        <v>888</v>
      </c>
      <c r="AK1637" s="22">
        <f>IF(O1637="(传统)XDSL",VLOOKUP(S1637,[2]直销续费率明细!C:I,7,FALSE)*1,IF(O1637="GPON+XDSL",VLOOKUP(S1637,[2]直销续费率明细!C:I,7,FALSE)*1,VLOOKUP(S1637,[2]直销续费率明细!C:I,5,FALSE)*1))</f>
        <v>-40</v>
      </c>
      <c r="AL1637" s="22" t="s">
        <v>1309</v>
      </c>
      <c r="AM1637" s="22"/>
      <c r="AN1637" s="22"/>
      <c r="AO1637" s="22" t="s">
        <v>2196</v>
      </c>
      <c r="AP1637" s="22" t="s">
        <v>1301</v>
      </c>
      <c r="AS1637" s="20">
        <f>IF(Y1637&gt;=10,VLOOKUP(U1637,[2]提成计算!B:T,19,FALSE),VLOOKUP(U1637,[2]提成计算!B:T,18,FALSE))</f>
        <v>0.09</v>
      </c>
      <c r="AT1637" s="20">
        <f t="shared" si="793"/>
        <v>79.92</v>
      </c>
      <c r="AU1637" s="20">
        <f t="shared" si="794"/>
        <v>-40</v>
      </c>
    </row>
    <row r="1638" spans="1:47" x14ac:dyDescent="0.15">
      <c r="A1638" s="21" t="s">
        <v>1273</v>
      </c>
      <c r="B1638" s="20" t="s">
        <v>918</v>
      </c>
      <c r="C1638" s="20" t="s">
        <v>919</v>
      </c>
      <c r="D1638" s="20" t="s">
        <v>941</v>
      </c>
      <c r="E1638" s="20" t="s">
        <v>942</v>
      </c>
      <c r="F1638" s="20" t="s">
        <v>1250</v>
      </c>
      <c r="G1638" s="20" t="s">
        <v>2641</v>
      </c>
      <c r="H1638" s="20"/>
      <c r="I1638" s="20">
        <v>13712281775</v>
      </c>
      <c r="J1638" s="20" t="s">
        <v>924</v>
      </c>
      <c r="K1638" s="20" t="s">
        <v>947</v>
      </c>
      <c r="L1638" s="20" t="s">
        <v>2268</v>
      </c>
      <c r="M1638" s="20">
        <v>1398</v>
      </c>
      <c r="N1638" s="20">
        <v>1398</v>
      </c>
      <c r="O1638" s="20" t="s">
        <v>927</v>
      </c>
      <c r="P1638" s="20" t="s">
        <v>50</v>
      </c>
      <c r="Q1638" s="28"/>
      <c r="R1638" s="22" t="s">
        <v>99</v>
      </c>
      <c r="T1638" s="21" t="s">
        <v>948</v>
      </c>
      <c r="U1638" s="22" t="s">
        <v>99</v>
      </c>
      <c r="V1638" s="46">
        <v>1</v>
      </c>
      <c r="W1638" s="26">
        <f t="shared" si="742"/>
        <v>1</v>
      </c>
      <c r="Y1638" s="21">
        <v>20</v>
      </c>
      <c r="Z1638" s="22">
        <f t="shared" si="756"/>
        <v>1398</v>
      </c>
      <c r="AA1638" s="20" t="s">
        <v>2195</v>
      </c>
      <c r="AB1638" s="22"/>
      <c r="AC1638" s="22">
        <v>1</v>
      </c>
      <c r="AD1638" s="22"/>
      <c r="AE1638" s="22">
        <f t="shared" si="795"/>
        <v>1398</v>
      </c>
      <c r="AF1638" s="22">
        <f t="shared" si="744"/>
        <v>1398</v>
      </c>
      <c r="AG1638" s="20"/>
      <c r="AH1638" s="22"/>
      <c r="AI1638" s="22"/>
      <c r="AJ1638" s="22">
        <f t="shared" si="790"/>
        <v>1398</v>
      </c>
      <c r="AK1638" s="22">
        <f>IF(O1638="(传统)XDSL",VLOOKUP(U1638,[2]自营续费率!B:G,6,FALSE)*1,IF(O1638="GPON+XDSL",VLOOKUP(U1638,[2]自营续费率!B:G,6,FALSE)*1,VLOOKUP(U1638,[2]自营续费率!B:G,4,FALSE)*1))</f>
        <v>0</v>
      </c>
      <c r="AL1638" s="22" t="s">
        <v>1309</v>
      </c>
      <c r="AM1638" s="22"/>
      <c r="AN1638" s="22"/>
      <c r="AO1638" s="22" t="s">
        <v>2196</v>
      </c>
      <c r="AP1638" s="22" t="s">
        <v>1301</v>
      </c>
      <c r="AS1638" s="20">
        <f>IF(Y1638&gt;=10,VLOOKUP(U1638,[2]自营提成!C:Z,6,FALSE),VLOOKUP(U1638,[2]自营提成!C:Z,5,FALSE))</f>
        <v>0.1</v>
      </c>
      <c r="AT1638" s="20">
        <f t="shared" si="793"/>
        <v>139.80000000000001</v>
      </c>
      <c r="AU1638" s="20">
        <f>IF(AND(AK1638&lt;0,AK1638+AT1638&lt;0),-AT1638,AK1638)</f>
        <v>0</v>
      </c>
    </row>
    <row r="1639" spans="1:47" x14ac:dyDescent="0.15">
      <c r="A1639" s="21" t="s">
        <v>1273</v>
      </c>
      <c r="B1639" s="20" t="s">
        <v>918</v>
      </c>
      <c r="C1639" s="20" t="s">
        <v>919</v>
      </c>
      <c r="D1639" s="20" t="s">
        <v>941</v>
      </c>
      <c r="E1639" s="20" t="s">
        <v>942</v>
      </c>
      <c r="F1639" s="20" t="s">
        <v>1250</v>
      </c>
      <c r="G1639" s="20" t="s">
        <v>2642</v>
      </c>
      <c r="H1639" s="20"/>
      <c r="I1639" s="20">
        <v>13553881088</v>
      </c>
      <c r="J1639" s="20" t="s">
        <v>924</v>
      </c>
      <c r="K1639" s="20" t="s">
        <v>209</v>
      </c>
      <c r="L1639" s="20" t="s">
        <v>1918</v>
      </c>
      <c r="M1639" s="20">
        <v>680</v>
      </c>
      <c r="N1639" s="20">
        <v>680</v>
      </c>
      <c r="O1639" s="20" t="s">
        <v>1262</v>
      </c>
      <c r="P1639" s="20" t="s">
        <v>50</v>
      </c>
      <c r="Q1639" s="28"/>
      <c r="R1639" s="21" t="s">
        <v>99</v>
      </c>
      <c r="S1639" s="25" t="s">
        <v>945</v>
      </c>
      <c r="T1639" s="21" t="s">
        <v>53</v>
      </c>
      <c r="U1639" s="21" t="s">
        <v>210</v>
      </c>
      <c r="V1639" s="46">
        <v>1</v>
      </c>
      <c r="W1639" s="26">
        <f t="shared" si="742"/>
        <v>1</v>
      </c>
      <c r="Y1639" s="21">
        <v>4</v>
      </c>
      <c r="Z1639" s="22">
        <f t="shared" si="756"/>
        <v>680</v>
      </c>
      <c r="AA1639" s="20" t="s">
        <v>2195</v>
      </c>
      <c r="AB1639" s="22">
        <v>1</v>
      </c>
      <c r="AC1639" s="22"/>
      <c r="AD1639" s="22">
        <f t="shared" ref="AD1639:AD1640" si="796">N1639</f>
        <v>680</v>
      </c>
      <c r="AE1639" s="22"/>
      <c r="AF1639" s="22">
        <f t="shared" si="744"/>
        <v>680</v>
      </c>
      <c r="AG1639" s="20"/>
      <c r="AH1639" s="22"/>
      <c r="AI1639" s="22"/>
      <c r="AJ1639" s="22">
        <f t="shared" si="790"/>
        <v>680</v>
      </c>
      <c r="AK1639" s="22">
        <f>IF(O1639="(传统)XDSL",VLOOKUP(S1639,[2]直销续费率明细!C:I,7,FALSE)*1,IF(O1639="GPON+XDSL",VLOOKUP(S1639,[2]直销续费率明细!C:I,7,FALSE)*1,VLOOKUP(S1639,[2]直销续费率明细!C:I,5,FALSE)*1))</f>
        <v>25</v>
      </c>
      <c r="AL1639" s="22" t="s">
        <v>1309</v>
      </c>
      <c r="AM1639" s="22"/>
      <c r="AN1639" s="22"/>
      <c r="AO1639" s="22" t="s">
        <v>2196</v>
      </c>
      <c r="AP1639" s="22" t="s">
        <v>2202</v>
      </c>
      <c r="AS1639" s="20">
        <f>IF(Y1639&gt;=10,VLOOKUP(U1639,[2]提成计算!B:T,19,FALSE),VLOOKUP(U1639,[2]提成计算!B:T,18,FALSE))</f>
        <v>7.0000000000000007E-2</v>
      </c>
      <c r="AT1639" s="20">
        <f t="shared" si="793"/>
        <v>47.6</v>
      </c>
      <c r="AU1639" s="20">
        <f t="shared" ref="AU1639:AU1640" si="797">IF(AND(AK1639&lt;0,AK1639+AT1639&lt;0),-AT1639,AK1639)</f>
        <v>25</v>
      </c>
    </row>
    <row r="1640" spans="1:47" x14ac:dyDescent="0.15">
      <c r="A1640" s="21" t="s">
        <v>1273</v>
      </c>
      <c r="B1640" s="20" t="s">
        <v>918</v>
      </c>
      <c r="C1640" s="20" t="s">
        <v>919</v>
      </c>
      <c r="D1640" s="20" t="s">
        <v>928</v>
      </c>
      <c r="E1640" s="20" t="s">
        <v>952</v>
      </c>
      <c r="F1640" s="20" t="s">
        <v>1250</v>
      </c>
      <c r="G1640" s="20" t="s">
        <v>2643</v>
      </c>
      <c r="H1640" s="20"/>
      <c r="I1640" s="20">
        <v>15015152900</v>
      </c>
      <c r="J1640" s="20" t="s">
        <v>924</v>
      </c>
      <c r="K1640" s="20" t="s">
        <v>1979</v>
      </c>
      <c r="L1640" s="20" t="s">
        <v>2228</v>
      </c>
      <c r="M1640" s="20">
        <v>100</v>
      </c>
      <c r="N1640" s="20">
        <v>100</v>
      </c>
      <c r="O1640" s="20" t="s">
        <v>927</v>
      </c>
      <c r="P1640" s="20" t="s">
        <v>50</v>
      </c>
      <c r="Q1640" s="28"/>
      <c r="R1640" s="21" t="s">
        <v>84</v>
      </c>
      <c r="S1640" s="25" t="s">
        <v>956</v>
      </c>
      <c r="T1640" s="21" t="s">
        <v>53</v>
      </c>
      <c r="U1640" s="21" t="s">
        <v>1292</v>
      </c>
      <c r="V1640" s="26">
        <f>1/12</f>
        <v>8.3333333333333329E-2</v>
      </c>
      <c r="W1640" s="26">
        <f t="shared" si="742"/>
        <v>8.3333333333333329E-2</v>
      </c>
      <c r="Y1640" s="21">
        <v>4</v>
      </c>
      <c r="Z1640" s="22">
        <f t="shared" si="756"/>
        <v>100</v>
      </c>
      <c r="AA1640" s="20" t="s">
        <v>2218</v>
      </c>
      <c r="AB1640" s="22">
        <v>1</v>
      </c>
      <c r="AC1640" s="22"/>
      <c r="AD1640" s="22">
        <f t="shared" si="796"/>
        <v>100</v>
      </c>
      <c r="AE1640" s="22"/>
      <c r="AF1640" s="22">
        <f t="shared" si="744"/>
        <v>100</v>
      </c>
      <c r="AG1640" s="20"/>
      <c r="AH1640" s="22"/>
      <c r="AI1640" s="22"/>
      <c r="AJ1640" s="22">
        <f t="shared" si="790"/>
        <v>100</v>
      </c>
      <c r="AK1640" s="22">
        <f>IF(O1640="(传统)XDSL",VLOOKUP(S1640,[2]直销续费率明细!C:I,7,FALSE)*1,IF(O1640="GPON+XDSL",VLOOKUP(S1640,[2]直销续费率明细!C:I,7,FALSE)*1,VLOOKUP(S1640,[2]直销续费率明细!C:I,5,FALSE)*1))</f>
        <v>25</v>
      </c>
      <c r="AL1640" s="22" t="s">
        <v>1309</v>
      </c>
      <c r="AM1640" s="22"/>
      <c r="AN1640" s="22"/>
      <c r="AO1640" s="22" t="s">
        <v>2216</v>
      </c>
      <c r="AP1640" s="22" t="s">
        <v>2230</v>
      </c>
      <c r="AS1640" s="20">
        <f>IF(Y1640&gt;=10,VLOOKUP(U1640,[2]提成计算!B:T,19,FALSE),VLOOKUP(U1640,[2]提成计算!B:T,18,FALSE))</f>
        <v>0.06</v>
      </c>
      <c r="AT1640" s="20">
        <f t="shared" si="793"/>
        <v>6</v>
      </c>
      <c r="AU1640" s="20">
        <f t="shared" si="797"/>
        <v>25</v>
      </c>
    </row>
    <row r="1641" spans="1:47" x14ac:dyDescent="0.15">
      <c r="A1641" s="21" t="s">
        <v>1273</v>
      </c>
      <c r="B1641" s="20" t="s">
        <v>918</v>
      </c>
      <c r="C1641" s="20" t="s">
        <v>919</v>
      </c>
      <c r="D1641" s="20" t="s">
        <v>941</v>
      </c>
      <c r="E1641" s="20" t="s">
        <v>1339</v>
      </c>
      <c r="F1641" s="20" t="s">
        <v>1250</v>
      </c>
      <c r="G1641" s="20" t="s">
        <v>2644</v>
      </c>
      <c r="H1641" s="20"/>
      <c r="I1641" s="20">
        <v>13431548300</v>
      </c>
      <c r="J1641" s="20" t="s">
        <v>1268</v>
      </c>
      <c r="K1641" s="20" t="s">
        <v>1260</v>
      </c>
      <c r="L1641" s="20" t="s">
        <v>1358</v>
      </c>
      <c r="M1641" s="20">
        <v>1088</v>
      </c>
      <c r="N1641" s="20">
        <v>1088</v>
      </c>
      <c r="O1641" s="20" t="s">
        <v>927</v>
      </c>
      <c r="P1641" s="20" t="s">
        <v>50</v>
      </c>
      <c r="Q1641" s="28"/>
      <c r="R1641" s="21" t="s">
        <v>99</v>
      </c>
      <c r="S1641" s="21"/>
      <c r="T1641" s="21" t="s">
        <v>53</v>
      </c>
      <c r="U1641" s="21" t="s">
        <v>1903</v>
      </c>
      <c r="V1641" s="46">
        <v>1</v>
      </c>
      <c r="W1641" s="26">
        <f t="shared" si="742"/>
        <v>1</v>
      </c>
      <c r="X1641" s="26">
        <f t="shared" si="746"/>
        <v>1</v>
      </c>
      <c r="Y1641" s="21">
        <v>10</v>
      </c>
      <c r="Z1641" s="22">
        <f t="shared" si="756"/>
        <v>1088</v>
      </c>
      <c r="AA1641" s="20" t="s">
        <v>2218</v>
      </c>
      <c r="AB1641" s="22"/>
      <c r="AC1641" s="22">
        <v>1</v>
      </c>
      <c r="AD1641" s="22"/>
      <c r="AE1641" s="22">
        <f t="shared" ref="AE1641:AE1642" si="798">N1641</f>
        <v>1088</v>
      </c>
      <c r="AF1641" s="22">
        <f t="shared" si="744"/>
        <v>1088</v>
      </c>
      <c r="AG1641" s="20">
        <f>N1641</f>
        <v>1088</v>
      </c>
      <c r="AH1641" s="20" t="str">
        <f>VLOOKUP(U1641,[1]提成计算!B:I,8,FALSE)</f>
        <v xml:space="preserve"> </v>
      </c>
      <c r="AI1641" s="20"/>
      <c r="AJ1641" s="22"/>
      <c r="AK1641" s="22"/>
      <c r="AM1641" s="22"/>
      <c r="AN1641" s="22"/>
      <c r="AO1641" s="22" t="s">
        <v>2196</v>
      </c>
      <c r="AP1641" s="22" t="s">
        <v>1301</v>
      </c>
      <c r="AS1641" s="20"/>
      <c r="AT1641" s="20"/>
      <c r="AU1641" s="20"/>
    </row>
    <row r="1642" spans="1:47" x14ac:dyDescent="0.15">
      <c r="A1642" s="21" t="s">
        <v>1273</v>
      </c>
      <c r="B1642" s="20" t="s">
        <v>918</v>
      </c>
      <c r="C1642" s="20" t="s">
        <v>919</v>
      </c>
      <c r="D1642" s="20" t="s">
        <v>941</v>
      </c>
      <c r="E1642" s="20" t="s">
        <v>1339</v>
      </c>
      <c r="F1642" s="20" t="s">
        <v>1250</v>
      </c>
      <c r="G1642" s="20" t="s">
        <v>2645</v>
      </c>
      <c r="H1642" s="20"/>
      <c r="I1642" s="20">
        <v>15989910629</v>
      </c>
      <c r="J1642" s="20" t="s">
        <v>924</v>
      </c>
      <c r="K1642" s="20" t="s">
        <v>1577</v>
      </c>
      <c r="L1642" s="20" t="s">
        <v>2137</v>
      </c>
      <c r="M1642" s="20">
        <v>1408</v>
      </c>
      <c r="N1642" s="20">
        <v>1408</v>
      </c>
      <c r="O1642" s="20" t="s">
        <v>927</v>
      </c>
      <c r="P1642" s="20" t="s">
        <v>50</v>
      </c>
      <c r="Q1642" s="28"/>
      <c r="R1642" s="21" t="s">
        <v>99</v>
      </c>
      <c r="S1642" s="25" t="s">
        <v>1341</v>
      </c>
      <c r="T1642" s="21" t="s">
        <v>53</v>
      </c>
      <c r="U1642" s="21" t="s">
        <v>1740</v>
      </c>
      <c r="V1642" s="46">
        <v>1</v>
      </c>
      <c r="W1642" s="26">
        <f t="shared" si="742"/>
        <v>1</v>
      </c>
      <c r="Y1642" s="21">
        <v>12</v>
      </c>
      <c r="Z1642" s="22">
        <f t="shared" si="756"/>
        <v>1408</v>
      </c>
      <c r="AA1642" s="20" t="s">
        <v>2195</v>
      </c>
      <c r="AB1642" s="22"/>
      <c r="AC1642" s="22">
        <v>1</v>
      </c>
      <c r="AD1642" s="22"/>
      <c r="AE1642" s="22">
        <f t="shared" si="798"/>
        <v>1408</v>
      </c>
      <c r="AF1642" s="22">
        <f t="shared" si="744"/>
        <v>1408</v>
      </c>
      <c r="AG1642" s="20"/>
      <c r="AH1642" s="22"/>
      <c r="AI1642" s="22"/>
      <c r="AJ1642" s="22">
        <f t="shared" ref="AJ1642:AJ1644" si="799">N1642</f>
        <v>1408</v>
      </c>
      <c r="AK1642" s="22">
        <f>IF(O1642="(传统)XDSL",VLOOKUP(S1642,[2]直销续费率明细!C:I,7,FALSE)*1,IF(O1642="GPON+XDSL",VLOOKUP(S1642,[2]直销续费率明细!C:I,7,FALSE)*1,VLOOKUP(S1642,[2]直销续费率明细!C:I,5,FALSE)*1))</f>
        <v>25</v>
      </c>
      <c r="AL1642" s="22" t="s">
        <v>1309</v>
      </c>
      <c r="AM1642" s="22"/>
      <c r="AN1642" s="22"/>
      <c r="AO1642" s="22" t="s">
        <v>2196</v>
      </c>
      <c r="AP1642" s="22" t="s">
        <v>1301</v>
      </c>
      <c r="AS1642" s="20">
        <f>IF(Y1642&gt;=10,VLOOKUP(U1642,[2]提成计算!B:T,19,FALSE),VLOOKUP(U1642,[2]提成计算!B:T,18,FALSE))</f>
        <v>0.1</v>
      </c>
      <c r="AT1642" s="20">
        <f t="shared" ref="AT1642:AT1644" si="800">IF(AD1642*AS1642&gt;0,AD1642*AS1642,AE1642*AS1642)</f>
        <v>140.80000000000001</v>
      </c>
      <c r="AU1642" s="20">
        <f t="shared" ref="AU1642:AU1644" si="801">IF(AND(AK1642&lt;0,AK1642+AT1642&lt;0),-AT1642,AK1642)</f>
        <v>25</v>
      </c>
    </row>
    <row r="1643" spans="1:47" x14ac:dyDescent="0.15">
      <c r="A1643" s="21" t="s">
        <v>1273</v>
      </c>
      <c r="B1643" s="20" t="s">
        <v>918</v>
      </c>
      <c r="C1643" s="20" t="s">
        <v>919</v>
      </c>
      <c r="D1643" s="20" t="s">
        <v>928</v>
      </c>
      <c r="E1643" s="20" t="s">
        <v>2610</v>
      </c>
      <c r="F1643" s="20" t="s">
        <v>1250</v>
      </c>
      <c r="G1643" s="20" t="s">
        <v>2646</v>
      </c>
      <c r="H1643" s="20"/>
      <c r="I1643" s="20">
        <v>13450708663</v>
      </c>
      <c r="J1643" s="20" t="s">
        <v>924</v>
      </c>
      <c r="K1643" s="20" t="s">
        <v>954</v>
      </c>
      <c r="L1643" s="20" t="s">
        <v>1918</v>
      </c>
      <c r="M1643" s="20">
        <v>680</v>
      </c>
      <c r="N1643" s="20">
        <v>680</v>
      </c>
      <c r="O1643" s="20" t="s">
        <v>1262</v>
      </c>
      <c r="P1643" s="20" t="s">
        <v>50</v>
      </c>
      <c r="Q1643" s="28"/>
      <c r="R1643" s="21" t="s">
        <v>84</v>
      </c>
      <c r="S1643" s="25" t="s">
        <v>1443</v>
      </c>
      <c r="T1643" s="21" t="s">
        <v>53</v>
      </c>
      <c r="U1643" s="21" t="s">
        <v>957</v>
      </c>
      <c r="V1643" s="46">
        <v>1</v>
      </c>
      <c r="W1643" s="26">
        <f t="shared" si="742"/>
        <v>1</v>
      </c>
      <c r="Y1643" s="21">
        <v>4</v>
      </c>
      <c r="Z1643" s="22">
        <f t="shared" si="756"/>
        <v>680</v>
      </c>
      <c r="AA1643" s="20" t="s">
        <v>2195</v>
      </c>
      <c r="AB1643" s="22">
        <v>1</v>
      </c>
      <c r="AC1643" s="22"/>
      <c r="AD1643" s="22">
        <f>N1643</f>
        <v>680</v>
      </c>
      <c r="AE1643" s="22"/>
      <c r="AF1643" s="22">
        <f t="shared" si="744"/>
        <v>680</v>
      </c>
      <c r="AG1643" s="20"/>
      <c r="AH1643" s="22"/>
      <c r="AI1643" s="22"/>
      <c r="AJ1643" s="22">
        <f t="shared" si="799"/>
        <v>680</v>
      </c>
      <c r="AK1643" s="22">
        <f>IF(O1643="(传统)XDSL",VLOOKUP(S1643,[2]直销续费率明细!C:I,7,FALSE)*1,IF(O1643="GPON+XDSL",VLOOKUP(S1643,[2]直销续费率明细!C:I,7,FALSE)*1,VLOOKUP(S1643,[2]直销续费率明细!C:I,5,FALSE)*1))</f>
        <v>15</v>
      </c>
      <c r="AL1643" s="22" t="s">
        <v>1300</v>
      </c>
      <c r="AM1643" s="22"/>
      <c r="AN1643" s="22"/>
      <c r="AO1643" s="22" t="s">
        <v>2196</v>
      </c>
      <c r="AP1643" s="22" t="s">
        <v>2202</v>
      </c>
      <c r="AS1643" s="20">
        <f>IF(Y1643&gt;=10,VLOOKUP(U1643,[2]提成计算!B:T,19,FALSE),VLOOKUP(U1643,[2]提成计算!B:T,18,FALSE))</f>
        <v>7.0000000000000007E-2</v>
      </c>
      <c r="AT1643" s="20">
        <f t="shared" si="800"/>
        <v>47.6</v>
      </c>
      <c r="AU1643" s="20">
        <f t="shared" si="801"/>
        <v>15</v>
      </c>
    </row>
    <row r="1644" spans="1:47" x14ac:dyDescent="0.15">
      <c r="A1644" s="21" t="s">
        <v>1273</v>
      </c>
      <c r="B1644" s="20" t="s">
        <v>918</v>
      </c>
      <c r="C1644" s="20" t="s">
        <v>919</v>
      </c>
      <c r="D1644" s="20" t="s">
        <v>973</v>
      </c>
      <c r="E1644" s="20" t="s">
        <v>1953</v>
      </c>
      <c r="F1644" s="20" t="s">
        <v>1250</v>
      </c>
      <c r="G1644" s="20" t="s">
        <v>2647</v>
      </c>
      <c r="H1644" s="20"/>
      <c r="I1644" s="20">
        <v>18302619992</v>
      </c>
      <c r="J1644" s="20" t="s">
        <v>924</v>
      </c>
      <c r="K1644" s="20" t="s">
        <v>248</v>
      </c>
      <c r="L1644" s="20" t="s">
        <v>2648</v>
      </c>
      <c r="M1644" s="20">
        <v>3600</v>
      </c>
      <c r="N1644" s="20">
        <v>3600</v>
      </c>
      <c r="O1644" s="20" t="s">
        <v>927</v>
      </c>
      <c r="P1644" s="20" t="s">
        <v>50</v>
      </c>
      <c r="Q1644" s="28"/>
      <c r="R1644" s="21" t="s">
        <v>249</v>
      </c>
      <c r="S1644" s="25" t="s">
        <v>1955</v>
      </c>
      <c r="T1644" s="21" t="s">
        <v>53</v>
      </c>
      <c r="U1644" s="21" t="s">
        <v>250</v>
      </c>
      <c r="V1644" s="46">
        <v>1</v>
      </c>
      <c r="W1644" s="26">
        <f t="shared" si="742"/>
        <v>1</v>
      </c>
      <c r="Y1644" s="21">
        <v>70</v>
      </c>
      <c r="Z1644" s="22">
        <f t="shared" si="756"/>
        <v>3600</v>
      </c>
      <c r="AA1644" s="20" t="s">
        <v>2195</v>
      </c>
      <c r="AB1644" s="22"/>
      <c r="AC1644" s="22">
        <v>1</v>
      </c>
      <c r="AD1644" s="22"/>
      <c r="AE1644" s="22">
        <f t="shared" ref="AE1644:AE1649" si="802">N1644</f>
        <v>3600</v>
      </c>
      <c r="AF1644" s="22">
        <f t="shared" si="744"/>
        <v>3600</v>
      </c>
      <c r="AG1644" s="20"/>
      <c r="AH1644" s="22"/>
      <c r="AI1644" s="22"/>
      <c r="AJ1644" s="22">
        <f t="shared" si="799"/>
        <v>3600</v>
      </c>
      <c r="AK1644" s="22">
        <f>IF(O1644="(传统)XDSL",VLOOKUP(S1644,[2]直销续费率明细!C:I,7,FALSE)*1,IF(O1644="GPON+XDSL",VLOOKUP(S1644,[2]直销续费率明细!C:I,7,FALSE)*1,VLOOKUP(S1644,[2]直销续费率明细!C:I,5,FALSE)*1))</f>
        <v>-20</v>
      </c>
      <c r="AL1644" s="22" t="s">
        <v>1309</v>
      </c>
      <c r="AM1644" s="22"/>
      <c r="AN1644" s="22"/>
      <c r="AO1644" s="22" t="s">
        <v>2216</v>
      </c>
      <c r="AP1644" s="22" t="s">
        <v>2261</v>
      </c>
      <c r="AS1644" s="20">
        <f>IF(Y1644&gt;=10,VLOOKUP(U1644,[2]提成计算!B:T,19,FALSE),VLOOKUP(U1644,[2]提成计算!B:T,18,FALSE))</f>
        <v>0.09</v>
      </c>
      <c r="AT1644" s="20">
        <f t="shared" si="800"/>
        <v>324</v>
      </c>
      <c r="AU1644" s="20">
        <f t="shared" si="801"/>
        <v>-20</v>
      </c>
    </row>
    <row r="1645" spans="1:47" x14ac:dyDescent="0.15">
      <c r="A1645" s="21" t="s">
        <v>1273</v>
      </c>
      <c r="B1645" s="20" t="s">
        <v>918</v>
      </c>
      <c r="C1645" s="20" t="s">
        <v>919</v>
      </c>
      <c r="D1645" s="20" t="s">
        <v>973</v>
      </c>
      <c r="E1645" s="20" t="s">
        <v>1932</v>
      </c>
      <c r="F1645" s="20" t="s">
        <v>1250</v>
      </c>
      <c r="G1645" s="20" t="s">
        <v>2649</v>
      </c>
      <c r="H1645" s="20"/>
      <c r="I1645" s="20">
        <v>15920986077</v>
      </c>
      <c r="J1645" s="20" t="s">
        <v>1268</v>
      </c>
      <c r="K1645" s="20" t="s">
        <v>521</v>
      </c>
      <c r="L1645" s="20" t="s">
        <v>1358</v>
      </c>
      <c r="M1645" s="20">
        <v>1088</v>
      </c>
      <c r="N1645" s="20">
        <v>1088</v>
      </c>
      <c r="O1645" s="20" t="s">
        <v>927</v>
      </c>
      <c r="P1645" s="20" t="s">
        <v>50</v>
      </c>
      <c r="Q1645" s="28"/>
      <c r="R1645" s="21" t="s">
        <v>249</v>
      </c>
      <c r="S1645" s="21"/>
      <c r="T1645" s="21" t="s">
        <v>53</v>
      </c>
      <c r="U1645" s="21" t="s">
        <v>522</v>
      </c>
      <c r="V1645" s="46">
        <v>1</v>
      </c>
      <c r="W1645" s="26">
        <f t="shared" si="742"/>
        <v>1</v>
      </c>
      <c r="X1645" s="26">
        <f t="shared" si="746"/>
        <v>1</v>
      </c>
      <c r="Y1645" s="21">
        <v>10</v>
      </c>
      <c r="Z1645" s="22">
        <f t="shared" si="756"/>
        <v>1088</v>
      </c>
      <c r="AA1645" s="20" t="s">
        <v>2218</v>
      </c>
      <c r="AB1645" s="22"/>
      <c r="AC1645" s="22">
        <v>1</v>
      </c>
      <c r="AD1645" s="22"/>
      <c r="AE1645" s="22">
        <f t="shared" si="802"/>
        <v>1088</v>
      </c>
      <c r="AF1645" s="22">
        <f t="shared" si="744"/>
        <v>1088</v>
      </c>
      <c r="AG1645" s="20">
        <f>N1645</f>
        <v>1088</v>
      </c>
      <c r="AH1645" s="20" t="str">
        <f>VLOOKUP(U1645,[1]提成计算!B:I,8,FALSE)</f>
        <v xml:space="preserve"> </v>
      </c>
      <c r="AI1645" s="20"/>
      <c r="AJ1645" s="22"/>
      <c r="AK1645" s="22"/>
      <c r="AM1645" s="22"/>
      <c r="AN1645" s="22"/>
      <c r="AO1645" s="22" t="s">
        <v>2196</v>
      </c>
      <c r="AP1645" s="22" t="s">
        <v>1301</v>
      </c>
      <c r="AS1645" s="20"/>
      <c r="AT1645" s="20"/>
      <c r="AU1645" s="20"/>
    </row>
    <row r="1646" spans="1:47" x14ac:dyDescent="0.15">
      <c r="A1646" s="21" t="s">
        <v>1273</v>
      </c>
      <c r="B1646" s="20" t="s">
        <v>918</v>
      </c>
      <c r="C1646" s="20" t="s">
        <v>919</v>
      </c>
      <c r="D1646" s="20" t="s">
        <v>928</v>
      </c>
      <c r="E1646" s="20" t="s">
        <v>2650</v>
      </c>
      <c r="F1646" s="20" t="s">
        <v>1250</v>
      </c>
      <c r="G1646" s="20" t="s">
        <v>2651</v>
      </c>
      <c r="H1646" s="20"/>
      <c r="I1646" s="20">
        <v>13556708558</v>
      </c>
      <c r="J1646" s="20" t="s">
        <v>924</v>
      </c>
      <c r="K1646" s="20" t="s">
        <v>954</v>
      </c>
      <c r="L1646" s="20" t="s">
        <v>1299</v>
      </c>
      <c r="M1646" s="20">
        <v>888</v>
      </c>
      <c r="N1646" s="20">
        <v>888</v>
      </c>
      <c r="O1646" s="20" t="s">
        <v>927</v>
      </c>
      <c r="P1646" s="20" t="s">
        <v>50</v>
      </c>
      <c r="Q1646" s="28"/>
      <c r="R1646" s="21" t="s">
        <v>84</v>
      </c>
      <c r="S1646" s="25" t="s">
        <v>956</v>
      </c>
      <c r="T1646" s="21" t="s">
        <v>53</v>
      </c>
      <c r="U1646" s="21" t="s">
        <v>957</v>
      </c>
      <c r="V1646" s="46">
        <v>1</v>
      </c>
      <c r="W1646" s="26">
        <f t="shared" si="742"/>
        <v>1</v>
      </c>
      <c r="Y1646" s="21">
        <v>12</v>
      </c>
      <c r="Z1646" s="22">
        <f t="shared" si="756"/>
        <v>888</v>
      </c>
      <c r="AA1646" s="20" t="s">
        <v>2195</v>
      </c>
      <c r="AB1646" s="22"/>
      <c r="AC1646" s="22">
        <v>1</v>
      </c>
      <c r="AD1646" s="22"/>
      <c r="AE1646" s="22">
        <f t="shared" si="802"/>
        <v>888</v>
      </c>
      <c r="AF1646" s="22">
        <f t="shared" si="744"/>
        <v>888</v>
      </c>
      <c r="AG1646" s="20"/>
      <c r="AH1646" s="22"/>
      <c r="AI1646" s="22"/>
      <c r="AJ1646" s="22">
        <f t="shared" ref="AJ1646:AJ1647" si="803">N1646</f>
        <v>888</v>
      </c>
      <c r="AK1646" s="22">
        <f>IF(O1646="(传统)XDSL",VLOOKUP(S1646,[2]直销续费率明细!C:I,7,FALSE)*1,IF(O1646="GPON+XDSL",VLOOKUP(S1646,[2]直销续费率明细!C:I,7,FALSE)*1,VLOOKUP(S1646,[2]直销续费率明细!C:I,5,FALSE)*1))</f>
        <v>25</v>
      </c>
      <c r="AL1646" s="22" t="s">
        <v>1309</v>
      </c>
      <c r="AM1646" s="22"/>
      <c r="AN1646" s="22"/>
      <c r="AO1646" s="22" t="s">
        <v>2196</v>
      </c>
      <c r="AP1646" s="22" t="s">
        <v>1301</v>
      </c>
      <c r="AS1646" s="20">
        <f>IF(Y1646&gt;=10,VLOOKUP(U1646,[2]提成计算!B:T,19,FALSE),VLOOKUP(U1646,[2]提成计算!B:T,18,FALSE))</f>
        <v>0.1</v>
      </c>
      <c r="AT1646" s="20">
        <f t="shared" ref="AT1646" si="804">IF(AD1646*AS1646&gt;0,AD1646*AS1646,AE1646*AS1646)</f>
        <v>88.800000000000011</v>
      </c>
      <c r="AU1646" s="20">
        <f t="shared" ref="AU1646" si="805">IF(AND(AK1646&lt;0,AK1646+AT1646&lt;0),-AT1646,AK1646)</f>
        <v>25</v>
      </c>
    </row>
    <row r="1647" spans="1:47" x14ac:dyDescent="0.15">
      <c r="A1647" s="21" t="s">
        <v>1273</v>
      </c>
      <c r="B1647" s="20" t="s">
        <v>918</v>
      </c>
      <c r="C1647" s="20" t="s">
        <v>919</v>
      </c>
      <c r="D1647" s="20" t="s">
        <v>941</v>
      </c>
      <c r="E1647" s="20" t="s">
        <v>949</v>
      </c>
      <c r="F1647" s="20" t="s">
        <v>1250</v>
      </c>
      <c r="G1647" s="20" t="s">
        <v>2652</v>
      </c>
      <c r="H1647" s="20"/>
      <c r="I1647" s="20">
        <v>13431374692</v>
      </c>
      <c r="J1647" s="20" t="s">
        <v>924</v>
      </c>
      <c r="K1647" s="20" t="s">
        <v>174</v>
      </c>
      <c r="L1647" s="20" t="s">
        <v>2137</v>
      </c>
      <c r="M1647" s="20">
        <v>1408</v>
      </c>
      <c r="N1647" s="20">
        <v>1408</v>
      </c>
      <c r="O1647" s="20" t="s">
        <v>927</v>
      </c>
      <c r="P1647" s="20" t="s">
        <v>50</v>
      </c>
      <c r="Q1647" s="28"/>
      <c r="R1647" s="21" t="s">
        <v>99</v>
      </c>
      <c r="S1647" s="25" t="s">
        <v>951</v>
      </c>
      <c r="T1647" s="21" t="s">
        <v>2204</v>
      </c>
      <c r="U1647" s="21"/>
      <c r="V1647" s="46">
        <v>1</v>
      </c>
      <c r="W1647" s="26">
        <f t="shared" ref="W1647:W1659" si="806">V1647</f>
        <v>1</v>
      </c>
      <c r="Y1647" s="21">
        <v>12</v>
      </c>
      <c r="Z1647" s="22">
        <f t="shared" si="756"/>
        <v>1408</v>
      </c>
      <c r="AA1647" s="20" t="s">
        <v>2195</v>
      </c>
      <c r="AB1647" s="22"/>
      <c r="AC1647" s="22">
        <v>1</v>
      </c>
      <c r="AD1647" s="22"/>
      <c r="AE1647" s="22">
        <f t="shared" si="802"/>
        <v>1408</v>
      </c>
      <c r="AF1647" s="22">
        <f t="shared" ref="AF1647:AF1659" si="807">N1647</f>
        <v>1408</v>
      </c>
      <c r="AG1647" s="20"/>
      <c r="AH1647" s="22"/>
      <c r="AI1647" s="22"/>
      <c r="AJ1647" s="22">
        <f t="shared" si="803"/>
        <v>1408</v>
      </c>
      <c r="AK1647" s="22">
        <f>IF(O1647="(传统)XDSL",VLOOKUP(S1647,[1]续费率明细!C:I,7,FALSE)*1,IF(O1647="GPON+XDSL",VLOOKUP(S1647,[1]续费率明细!C:I,7,FALSE)*1,VLOOKUP(S1647,[1]续费率明细!C:I,5,FALSE)*1))</f>
        <v>-40</v>
      </c>
      <c r="AL1647" s="22" t="s">
        <v>1309</v>
      </c>
      <c r="AM1647" s="22"/>
      <c r="AN1647" s="22"/>
      <c r="AO1647" s="22" t="s">
        <v>2196</v>
      </c>
      <c r="AP1647" s="22" t="s">
        <v>1301</v>
      </c>
      <c r="AS1647" s="20"/>
      <c r="AT1647" s="20"/>
      <c r="AU1647" s="20"/>
    </row>
    <row r="1648" spans="1:47" s="31" customFormat="1" x14ac:dyDescent="0.15">
      <c r="A1648" s="30" t="s">
        <v>1273</v>
      </c>
      <c r="B1648" s="36" t="s">
        <v>918</v>
      </c>
      <c r="C1648" s="36" t="s">
        <v>919</v>
      </c>
      <c r="D1648" s="36" t="s">
        <v>941</v>
      </c>
      <c r="E1648" s="36" t="s">
        <v>942</v>
      </c>
      <c r="F1648" s="36" t="s">
        <v>1250</v>
      </c>
      <c r="G1648" s="36" t="s">
        <v>2653</v>
      </c>
      <c r="H1648" s="36"/>
      <c r="I1648" s="36">
        <v>13527987790</v>
      </c>
      <c r="J1648" s="36" t="s">
        <v>1268</v>
      </c>
      <c r="K1648" s="36" t="s">
        <v>947</v>
      </c>
      <c r="L1648" s="36" t="s">
        <v>1358</v>
      </c>
      <c r="M1648" s="36">
        <v>1088</v>
      </c>
      <c r="N1648" s="36">
        <v>1088</v>
      </c>
      <c r="O1648" s="36" t="s">
        <v>927</v>
      </c>
      <c r="P1648" s="36" t="s">
        <v>50</v>
      </c>
      <c r="Q1648" s="35"/>
      <c r="R1648" s="31" t="s">
        <v>2298</v>
      </c>
      <c r="S1648" s="30"/>
      <c r="T1648" s="30" t="s">
        <v>948</v>
      </c>
      <c r="U1648" s="31" t="s">
        <v>99</v>
      </c>
      <c r="V1648" s="47">
        <v>1</v>
      </c>
      <c r="W1648" s="33">
        <f t="shared" si="806"/>
        <v>1</v>
      </c>
      <c r="X1648" s="33">
        <f t="shared" ref="X1648:X1655" si="808">V1648</f>
        <v>1</v>
      </c>
      <c r="Y1648" s="30">
        <v>10</v>
      </c>
      <c r="Z1648" s="31">
        <f t="shared" si="756"/>
        <v>1088</v>
      </c>
      <c r="AA1648" s="36" t="s">
        <v>2218</v>
      </c>
      <c r="AC1648" s="31">
        <v>1</v>
      </c>
      <c r="AG1648" s="36"/>
      <c r="AH1648" s="36"/>
      <c r="AI1648" s="36"/>
      <c r="AO1648" s="31" t="s">
        <v>2216</v>
      </c>
      <c r="AP1648" s="31" t="s">
        <v>1301</v>
      </c>
      <c r="AS1648" s="36"/>
      <c r="AT1648" s="36"/>
      <c r="AU1648" s="36"/>
    </row>
    <row r="1649" spans="1:47" x14ac:dyDescent="0.15">
      <c r="A1649" s="21" t="s">
        <v>1273</v>
      </c>
      <c r="B1649" s="20" t="s">
        <v>918</v>
      </c>
      <c r="C1649" s="20" t="s">
        <v>919</v>
      </c>
      <c r="D1649" s="20" t="s">
        <v>941</v>
      </c>
      <c r="E1649" s="20" t="s">
        <v>2654</v>
      </c>
      <c r="F1649" s="20" t="s">
        <v>1250</v>
      </c>
      <c r="G1649" s="20" t="s">
        <v>2655</v>
      </c>
      <c r="H1649" s="20"/>
      <c r="I1649" s="20">
        <v>13713013529</v>
      </c>
      <c r="J1649" s="20" t="s">
        <v>924</v>
      </c>
      <c r="K1649" s="20" t="s">
        <v>98</v>
      </c>
      <c r="L1649" s="20" t="s">
        <v>2137</v>
      </c>
      <c r="M1649" s="20">
        <v>1408</v>
      </c>
      <c r="N1649" s="20">
        <v>1408</v>
      </c>
      <c r="O1649" s="20" t="s">
        <v>1334</v>
      </c>
      <c r="P1649" s="20" t="s">
        <v>50</v>
      </c>
      <c r="Q1649" s="28"/>
      <c r="R1649" s="21" t="s">
        <v>99</v>
      </c>
      <c r="S1649" s="25" t="s">
        <v>945</v>
      </c>
      <c r="T1649" s="21" t="s">
        <v>53</v>
      </c>
      <c r="U1649" s="21" t="s">
        <v>100</v>
      </c>
      <c r="V1649" s="46">
        <v>1</v>
      </c>
      <c r="W1649" s="26">
        <f t="shared" si="806"/>
        <v>1</v>
      </c>
      <c r="Y1649" s="21">
        <v>12</v>
      </c>
      <c r="Z1649" s="22">
        <f t="shared" si="756"/>
        <v>1408</v>
      </c>
      <c r="AA1649" s="20" t="s">
        <v>2218</v>
      </c>
      <c r="AB1649" s="22"/>
      <c r="AC1649" s="22">
        <v>1</v>
      </c>
      <c r="AD1649" s="22"/>
      <c r="AE1649" s="22">
        <f t="shared" si="802"/>
        <v>1408</v>
      </c>
      <c r="AF1649" s="22">
        <f t="shared" si="807"/>
        <v>1408</v>
      </c>
      <c r="AG1649" s="20"/>
      <c r="AH1649" s="22"/>
      <c r="AI1649" s="22"/>
      <c r="AJ1649" s="22">
        <f t="shared" ref="AJ1649:AJ1650" si="809">N1649</f>
        <v>1408</v>
      </c>
      <c r="AK1649" s="22">
        <f>IF(O1649="(传统)XDSL",VLOOKUP(S1649,[2]直销续费率明细!C:I,7,FALSE)*1,IF(O1649="GPON+XDSL",VLOOKUP(S1649,[2]直销续费率明细!C:I,7,FALSE)*1,VLOOKUP(S1649,[2]直销续费率明细!C:I,5,FALSE)*1))</f>
        <v>25</v>
      </c>
      <c r="AL1649" s="22" t="s">
        <v>1300</v>
      </c>
      <c r="AM1649" s="22"/>
      <c r="AN1649" s="22"/>
      <c r="AO1649" s="22" t="s">
        <v>2196</v>
      </c>
      <c r="AP1649" s="22" t="s">
        <v>1301</v>
      </c>
      <c r="AS1649" s="20">
        <f>IF(Y1649&gt;=10,VLOOKUP(U1649,[2]提成计算!B:T,19,FALSE),VLOOKUP(U1649,[2]提成计算!B:T,18,FALSE))</f>
        <v>0.09</v>
      </c>
      <c r="AT1649" s="20">
        <f t="shared" ref="AT1649:AT1650" si="810">IF(AD1649*AS1649&gt;0,AD1649*AS1649,AE1649*AS1649)</f>
        <v>126.72</v>
      </c>
      <c r="AU1649" s="20">
        <f t="shared" ref="AU1649:AU1650" si="811">IF(AND(AK1649&lt;0,AK1649+AT1649&lt;0),-AT1649,AK1649)</f>
        <v>25</v>
      </c>
    </row>
    <row r="1650" spans="1:47" x14ac:dyDescent="0.15">
      <c r="A1650" s="21" t="s">
        <v>1273</v>
      </c>
      <c r="B1650" s="20" t="s">
        <v>918</v>
      </c>
      <c r="C1650" s="20" t="s">
        <v>919</v>
      </c>
      <c r="D1650" s="20" t="s">
        <v>941</v>
      </c>
      <c r="E1650" s="20" t="s">
        <v>982</v>
      </c>
      <c r="F1650" s="20" t="s">
        <v>1250</v>
      </c>
      <c r="G1650" s="20" t="s">
        <v>2656</v>
      </c>
      <c r="H1650" s="20"/>
      <c r="I1650" s="20">
        <v>15816809923</v>
      </c>
      <c r="J1650" s="20" t="s">
        <v>924</v>
      </c>
      <c r="K1650" s="20" t="s">
        <v>493</v>
      </c>
      <c r="L1650" s="20" t="s">
        <v>1918</v>
      </c>
      <c r="M1650" s="20">
        <v>680</v>
      </c>
      <c r="N1650" s="20">
        <v>680</v>
      </c>
      <c r="O1650" s="20" t="s">
        <v>1262</v>
      </c>
      <c r="P1650" s="20" t="s">
        <v>50</v>
      </c>
      <c r="Q1650" s="28"/>
      <c r="R1650" s="21" t="s">
        <v>99</v>
      </c>
      <c r="S1650" s="25" t="s">
        <v>951</v>
      </c>
      <c r="T1650" s="21" t="s">
        <v>2198</v>
      </c>
      <c r="U1650" s="21" t="s">
        <v>495</v>
      </c>
      <c r="V1650" s="46">
        <v>1</v>
      </c>
      <c r="W1650" s="26">
        <f t="shared" si="806"/>
        <v>1</v>
      </c>
      <c r="Y1650" s="21">
        <v>4</v>
      </c>
      <c r="Z1650" s="22">
        <f t="shared" si="756"/>
        <v>680</v>
      </c>
      <c r="AA1650" s="20" t="s">
        <v>2195</v>
      </c>
      <c r="AB1650" s="22">
        <v>1</v>
      </c>
      <c r="AC1650" s="22"/>
      <c r="AD1650" s="22">
        <f>N1650</f>
        <v>680</v>
      </c>
      <c r="AE1650" s="22"/>
      <c r="AF1650" s="22">
        <f t="shared" si="807"/>
        <v>680</v>
      </c>
      <c r="AG1650" s="20"/>
      <c r="AH1650" s="22"/>
      <c r="AI1650" s="22"/>
      <c r="AJ1650" s="22">
        <f t="shared" si="809"/>
        <v>680</v>
      </c>
      <c r="AK1650" s="22">
        <f>IF(O1650="(传统)XDSL",VLOOKUP(S1650,[2]直销续费率明细!C:I,7,FALSE)*1,IF(O1650="GPON+XDSL",VLOOKUP(S1650,[2]直销续费率明细!C:I,7,FALSE)*1,VLOOKUP(S1650,[2]直销续费率明细!C:I,5,FALSE)*1))</f>
        <v>25</v>
      </c>
      <c r="AL1650" s="22" t="s">
        <v>1309</v>
      </c>
      <c r="AM1650" s="22"/>
      <c r="AN1650" s="22"/>
      <c r="AO1650" s="22" t="s">
        <v>2196</v>
      </c>
      <c r="AP1650" s="22" t="s">
        <v>2202</v>
      </c>
      <c r="AS1650" s="20">
        <f>IF(Y1650&gt;=10,VLOOKUP(U1650,[2]提成计算!B:T,19,FALSE),VLOOKUP(U1650,[2]提成计算!B:T,18,FALSE))</f>
        <v>0.06</v>
      </c>
      <c r="AT1650" s="20">
        <f t="shared" si="810"/>
        <v>40.799999999999997</v>
      </c>
      <c r="AU1650" s="20">
        <f t="shared" si="811"/>
        <v>25</v>
      </c>
    </row>
    <row r="1651" spans="1:47" x14ac:dyDescent="0.15">
      <c r="A1651" s="21" t="s">
        <v>1273</v>
      </c>
      <c r="B1651" s="20" t="s">
        <v>918</v>
      </c>
      <c r="C1651" s="20" t="s">
        <v>919</v>
      </c>
      <c r="D1651" s="20" t="s">
        <v>941</v>
      </c>
      <c r="E1651" s="20" t="s">
        <v>1339</v>
      </c>
      <c r="F1651" s="20" t="s">
        <v>1250</v>
      </c>
      <c r="G1651" s="20" t="s">
        <v>2657</v>
      </c>
      <c r="H1651" s="20"/>
      <c r="I1651" s="20">
        <v>13826279109</v>
      </c>
      <c r="J1651" s="20" t="s">
        <v>1268</v>
      </c>
      <c r="K1651" s="20" t="s">
        <v>1577</v>
      </c>
      <c r="L1651" s="20" t="s">
        <v>1358</v>
      </c>
      <c r="M1651" s="20">
        <v>1088</v>
      </c>
      <c r="N1651" s="20">
        <v>1088</v>
      </c>
      <c r="O1651" s="20" t="s">
        <v>927</v>
      </c>
      <c r="P1651" s="20" t="s">
        <v>50</v>
      </c>
      <c r="Q1651" s="28"/>
      <c r="R1651" s="21" t="s">
        <v>99</v>
      </c>
      <c r="S1651" s="21"/>
      <c r="T1651" s="21" t="s">
        <v>53</v>
      </c>
      <c r="U1651" s="21" t="s">
        <v>1740</v>
      </c>
      <c r="V1651" s="46">
        <v>1</v>
      </c>
      <c r="W1651" s="26">
        <f t="shared" si="806"/>
        <v>1</v>
      </c>
      <c r="X1651" s="26">
        <f t="shared" si="808"/>
        <v>1</v>
      </c>
      <c r="Y1651" s="21">
        <v>10</v>
      </c>
      <c r="Z1651" s="22">
        <f t="shared" si="756"/>
        <v>1088</v>
      </c>
      <c r="AA1651" s="20" t="s">
        <v>2195</v>
      </c>
      <c r="AB1651" s="22"/>
      <c r="AC1651" s="22">
        <v>1</v>
      </c>
      <c r="AD1651" s="22"/>
      <c r="AE1651" s="22">
        <f t="shared" ref="AE1651:AE1652" si="812">N1651</f>
        <v>1088</v>
      </c>
      <c r="AF1651" s="22">
        <f t="shared" si="807"/>
        <v>1088</v>
      </c>
      <c r="AG1651" s="20">
        <f t="shared" ref="AG1651:AG1652" si="813">N1651</f>
        <v>1088</v>
      </c>
      <c r="AH1651" s="20" t="str">
        <f>VLOOKUP(U1651,[1]提成计算!B:I,8,FALSE)</f>
        <v>否</v>
      </c>
      <c r="AI1651" s="20"/>
      <c r="AJ1651" s="22"/>
      <c r="AK1651" s="22"/>
      <c r="AM1651" s="22"/>
      <c r="AN1651" s="22"/>
      <c r="AO1651" s="22" t="s">
        <v>2196</v>
      </c>
      <c r="AP1651" s="22" t="s">
        <v>1301</v>
      </c>
      <c r="AS1651" s="20"/>
      <c r="AT1651" s="20"/>
      <c r="AU1651" s="20"/>
    </row>
    <row r="1652" spans="1:47" x14ac:dyDescent="0.15">
      <c r="A1652" s="21" t="s">
        <v>1273</v>
      </c>
      <c r="B1652" s="20" t="s">
        <v>918</v>
      </c>
      <c r="C1652" s="20" t="s">
        <v>919</v>
      </c>
      <c r="D1652" s="20" t="s">
        <v>941</v>
      </c>
      <c r="E1652" s="20" t="s">
        <v>1916</v>
      </c>
      <c r="F1652" s="20" t="s">
        <v>1250</v>
      </c>
      <c r="G1652" s="20" t="s">
        <v>2658</v>
      </c>
      <c r="H1652" s="20"/>
      <c r="I1652" s="20">
        <v>18826984414</v>
      </c>
      <c r="J1652" s="20" t="s">
        <v>1268</v>
      </c>
      <c r="K1652" s="20" t="s">
        <v>1577</v>
      </c>
      <c r="L1652" s="20" t="s">
        <v>1358</v>
      </c>
      <c r="M1652" s="20">
        <v>1088</v>
      </c>
      <c r="N1652" s="20">
        <v>1088</v>
      </c>
      <c r="O1652" s="20" t="s">
        <v>927</v>
      </c>
      <c r="P1652" s="20" t="s">
        <v>50</v>
      </c>
      <c r="Q1652" s="28"/>
      <c r="R1652" s="21" t="s">
        <v>99</v>
      </c>
      <c r="S1652" s="21"/>
      <c r="T1652" s="21" t="s">
        <v>53</v>
      </c>
      <c r="U1652" s="21" t="s">
        <v>1740</v>
      </c>
      <c r="V1652" s="46">
        <v>1</v>
      </c>
      <c r="W1652" s="26">
        <f t="shared" si="806"/>
        <v>1</v>
      </c>
      <c r="X1652" s="26">
        <f t="shared" si="808"/>
        <v>1</v>
      </c>
      <c r="Y1652" s="21">
        <v>10</v>
      </c>
      <c r="Z1652" s="22">
        <f t="shared" si="756"/>
        <v>1088</v>
      </c>
      <c r="AA1652" s="20" t="s">
        <v>2195</v>
      </c>
      <c r="AB1652" s="22"/>
      <c r="AC1652" s="22">
        <v>1</v>
      </c>
      <c r="AD1652" s="22"/>
      <c r="AE1652" s="22">
        <f t="shared" si="812"/>
        <v>1088</v>
      </c>
      <c r="AF1652" s="22">
        <f t="shared" si="807"/>
        <v>1088</v>
      </c>
      <c r="AG1652" s="20">
        <f t="shared" si="813"/>
        <v>1088</v>
      </c>
      <c r="AH1652" s="20" t="str">
        <f>VLOOKUP(U1652,[1]提成计算!B:I,8,FALSE)</f>
        <v>否</v>
      </c>
      <c r="AI1652" s="20"/>
      <c r="AJ1652" s="22"/>
      <c r="AK1652" s="22"/>
      <c r="AM1652" s="22"/>
      <c r="AN1652" s="22"/>
      <c r="AO1652" s="22" t="s">
        <v>2196</v>
      </c>
      <c r="AP1652" s="22" t="s">
        <v>1301</v>
      </c>
      <c r="AS1652" s="20"/>
      <c r="AT1652" s="20"/>
      <c r="AU1652" s="20"/>
    </row>
    <row r="1653" spans="1:47" x14ac:dyDescent="0.15">
      <c r="A1653" s="21" t="s">
        <v>1273</v>
      </c>
      <c r="B1653" s="20" t="s">
        <v>918</v>
      </c>
      <c r="C1653" s="20" t="s">
        <v>919</v>
      </c>
      <c r="D1653" s="20" t="s">
        <v>920</v>
      </c>
      <c r="E1653" s="20" t="s">
        <v>1390</v>
      </c>
      <c r="F1653" s="20" t="s">
        <v>1250</v>
      </c>
      <c r="G1653" s="20" t="s">
        <v>2659</v>
      </c>
      <c r="H1653" s="20"/>
      <c r="I1653" s="20">
        <v>13790441480</v>
      </c>
      <c r="J1653" s="20" t="s">
        <v>924</v>
      </c>
      <c r="K1653" s="20" t="s">
        <v>2018</v>
      </c>
      <c r="L1653" s="20" t="s">
        <v>1918</v>
      </c>
      <c r="M1653" s="20">
        <v>680</v>
      </c>
      <c r="N1653" s="20">
        <v>680</v>
      </c>
      <c r="O1653" s="20" t="s">
        <v>927</v>
      </c>
      <c r="P1653" s="20" t="s">
        <v>50</v>
      </c>
      <c r="Q1653" s="28"/>
      <c r="R1653" s="21" t="s">
        <v>161</v>
      </c>
      <c r="S1653" s="25" t="s">
        <v>1392</v>
      </c>
      <c r="T1653" s="21" t="s">
        <v>53</v>
      </c>
      <c r="U1653" s="21" t="s">
        <v>444</v>
      </c>
      <c r="V1653" s="46">
        <v>1</v>
      </c>
      <c r="W1653" s="26">
        <f t="shared" si="806"/>
        <v>1</v>
      </c>
      <c r="Y1653" s="21">
        <v>4</v>
      </c>
      <c r="Z1653" s="22">
        <f t="shared" si="756"/>
        <v>680</v>
      </c>
      <c r="AA1653" s="20" t="s">
        <v>2195</v>
      </c>
      <c r="AB1653" s="22">
        <v>1</v>
      </c>
      <c r="AC1653" s="22"/>
      <c r="AD1653" s="22">
        <f t="shared" ref="AD1653:AD1654" si="814">N1653</f>
        <v>680</v>
      </c>
      <c r="AE1653" s="22"/>
      <c r="AF1653" s="22">
        <f t="shared" si="807"/>
        <v>680</v>
      </c>
      <c r="AG1653" s="20"/>
      <c r="AH1653" s="22"/>
      <c r="AI1653" s="22"/>
      <c r="AJ1653" s="22">
        <f t="shared" ref="AJ1653:AJ1654" si="815">N1653</f>
        <v>680</v>
      </c>
      <c r="AK1653" s="22">
        <f>IF(O1653="(传统)XDSL",VLOOKUP(S1653,[2]直销续费率明细!C:I,7,FALSE)*1,IF(O1653="GPON+XDSL",VLOOKUP(S1653,[2]直销续费率明细!C:I,7,FALSE)*1,VLOOKUP(S1653,[2]直销续费率明细!C:I,5,FALSE)*1))</f>
        <v>0</v>
      </c>
      <c r="AL1653" s="22" t="s">
        <v>1309</v>
      </c>
      <c r="AM1653" s="22"/>
      <c r="AN1653" s="22"/>
      <c r="AO1653" s="22" t="s">
        <v>2196</v>
      </c>
      <c r="AP1653" s="22" t="s">
        <v>2202</v>
      </c>
      <c r="AS1653" s="20">
        <f>IF(Y1653&gt;=10,VLOOKUP(U1653,[2]提成计算!B:T,19,FALSE),VLOOKUP(U1653,[2]提成计算!B:T,18,FALSE))</f>
        <v>7.0000000000000007E-2</v>
      </c>
      <c r="AT1653" s="20">
        <f t="shared" ref="AT1653:AT1654" si="816">IF(AD1653*AS1653&gt;0,AD1653*AS1653,AE1653*AS1653)</f>
        <v>47.6</v>
      </c>
      <c r="AU1653" s="20">
        <f t="shared" ref="AU1653:AU1654" si="817">IF(AND(AK1653&lt;0,AK1653+AT1653&lt;0),-AT1653,AK1653)</f>
        <v>0</v>
      </c>
    </row>
    <row r="1654" spans="1:47" x14ac:dyDescent="0.15">
      <c r="A1654" s="21" t="s">
        <v>1273</v>
      </c>
      <c r="B1654" s="20" t="s">
        <v>918</v>
      </c>
      <c r="C1654" s="20" t="s">
        <v>919</v>
      </c>
      <c r="D1654" s="20" t="s">
        <v>936</v>
      </c>
      <c r="E1654" s="20" t="s">
        <v>2181</v>
      </c>
      <c r="F1654" s="20" t="s">
        <v>1250</v>
      </c>
      <c r="G1654" s="20" t="s">
        <v>868</v>
      </c>
      <c r="H1654" s="20"/>
      <c r="I1654" s="20">
        <v>18219270578</v>
      </c>
      <c r="J1654" s="20" t="s">
        <v>924</v>
      </c>
      <c r="K1654" s="20" t="s">
        <v>365</v>
      </c>
      <c r="L1654" s="20" t="s">
        <v>1947</v>
      </c>
      <c r="M1654" s="20">
        <v>400</v>
      </c>
      <c r="N1654" s="20">
        <v>400</v>
      </c>
      <c r="O1654" s="20" t="s">
        <v>1262</v>
      </c>
      <c r="P1654" s="20" t="s">
        <v>50</v>
      </c>
      <c r="Q1654" s="28"/>
      <c r="R1654" s="21" t="s">
        <v>60</v>
      </c>
      <c r="S1654" s="25" t="s">
        <v>1331</v>
      </c>
      <c r="T1654" s="21" t="s">
        <v>53</v>
      </c>
      <c r="U1654" s="21" t="s">
        <v>366</v>
      </c>
      <c r="V1654" s="46">
        <v>0.5</v>
      </c>
      <c r="W1654" s="26">
        <f t="shared" si="806"/>
        <v>0.5</v>
      </c>
      <c r="Y1654" s="21">
        <v>4</v>
      </c>
      <c r="Z1654" s="22">
        <f t="shared" si="756"/>
        <v>400</v>
      </c>
      <c r="AA1654" s="20" t="s">
        <v>2195</v>
      </c>
      <c r="AB1654" s="22">
        <v>1</v>
      </c>
      <c r="AC1654" s="22"/>
      <c r="AD1654" s="22">
        <f t="shared" si="814"/>
        <v>400</v>
      </c>
      <c r="AE1654" s="22"/>
      <c r="AF1654" s="22">
        <f t="shared" si="807"/>
        <v>400</v>
      </c>
      <c r="AG1654" s="20"/>
      <c r="AH1654" s="22"/>
      <c r="AI1654" s="22"/>
      <c r="AJ1654" s="22">
        <f t="shared" si="815"/>
        <v>400</v>
      </c>
      <c r="AK1654" s="22">
        <f>IF(O1654="(传统)XDSL",VLOOKUP(S1654,[2]直销续费率明细!C:I,7,FALSE)*1,IF(O1654="GPON+XDSL",VLOOKUP(S1654,[2]直销续费率明细!C:I,7,FALSE)*1,VLOOKUP(S1654,[2]直销续费率明细!C:I,5,FALSE)*1))</f>
        <v>15</v>
      </c>
      <c r="AL1654" s="22" t="s">
        <v>1309</v>
      </c>
      <c r="AM1654" s="22"/>
      <c r="AN1654" s="22"/>
      <c r="AO1654" s="22" t="s">
        <v>2196</v>
      </c>
      <c r="AP1654" s="22" t="s">
        <v>2206</v>
      </c>
      <c r="AS1654" s="20">
        <f>IF(Y1654&gt;=10,VLOOKUP(U1654,[2]提成计算!B:T,19,FALSE),VLOOKUP(U1654,[2]提成计算!B:T,18,FALSE))</f>
        <v>0.06</v>
      </c>
      <c r="AT1654" s="20">
        <f t="shared" si="816"/>
        <v>24</v>
      </c>
      <c r="AU1654" s="20">
        <f t="shared" si="817"/>
        <v>15</v>
      </c>
    </row>
    <row r="1655" spans="1:47" x14ac:dyDescent="0.15">
      <c r="A1655" s="21" t="s">
        <v>1273</v>
      </c>
      <c r="B1655" s="20" t="s">
        <v>918</v>
      </c>
      <c r="C1655" s="20" t="s">
        <v>919</v>
      </c>
      <c r="D1655" s="20" t="s">
        <v>920</v>
      </c>
      <c r="E1655" s="20" t="s">
        <v>979</v>
      </c>
      <c r="F1655" s="20" t="s">
        <v>1250</v>
      </c>
      <c r="G1655" s="20" t="s">
        <v>2660</v>
      </c>
      <c r="H1655" s="20"/>
      <c r="I1655" s="20">
        <v>13724464240</v>
      </c>
      <c r="J1655" s="20" t="s">
        <v>2340</v>
      </c>
      <c r="K1655" s="20" t="s">
        <v>160</v>
      </c>
      <c r="L1655" s="20" t="s">
        <v>1898</v>
      </c>
      <c r="M1655" s="20">
        <v>1398</v>
      </c>
      <c r="N1655" s="20">
        <v>1398</v>
      </c>
      <c r="O1655" s="20" t="s">
        <v>927</v>
      </c>
      <c r="P1655" s="20" t="s">
        <v>50</v>
      </c>
      <c r="Q1655" s="28" t="s">
        <v>2340</v>
      </c>
      <c r="R1655" s="21" t="s">
        <v>161</v>
      </c>
      <c r="S1655" s="21"/>
      <c r="T1655" s="21" t="s">
        <v>53</v>
      </c>
      <c r="U1655" s="21" t="s">
        <v>162</v>
      </c>
      <c r="V1655" s="46">
        <v>1</v>
      </c>
      <c r="W1655" s="26">
        <f t="shared" si="806"/>
        <v>1</v>
      </c>
      <c r="X1655" s="26">
        <f t="shared" si="808"/>
        <v>1</v>
      </c>
      <c r="Y1655" s="21">
        <v>20</v>
      </c>
      <c r="Z1655" s="22">
        <f t="shared" si="756"/>
        <v>1398</v>
      </c>
      <c r="AA1655" s="20" t="s">
        <v>2195</v>
      </c>
      <c r="AB1655" s="22"/>
      <c r="AC1655" s="22">
        <v>1</v>
      </c>
      <c r="AD1655" s="22"/>
      <c r="AE1655" s="22">
        <f t="shared" ref="AE1655:AE1656" si="818">N1655</f>
        <v>1398</v>
      </c>
      <c r="AF1655" s="22">
        <f t="shared" si="807"/>
        <v>1398</v>
      </c>
      <c r="AG1655" s="20">
        <f>N1655</f>
        <v>1398</v>
      </c>
      <c r="AH1655" s="20" t="str">
        <f>VLOOKUP(U1655,[1]提成计算!B:I,8,FALSE)</f>
        <v>否</v>
      </c>
      <c r="AI1655" s="20"/>
      <c r="AJ1655" s="22"/>
      <c r="AK1655" s="22"/>
      <c r="AM1655" s="22"/>
      <c r="AN1655" s="22"/>
      <c r="AO1655" s="22" t="s">
        <v>2196</v>
      </c>
      <c r="AP1655" s="22" t="s">
        <v>1301</v>
      </c>
      <c r="AS1655" s="20"/>
      <c r="AT1655" s="20"/>
      <c r="AU1655" s="20"/>
    </row>
    <row r="1656" spans="1:47" x14ac:dyDescent="0.15">
      <c r="A1656" s="21" t="s">
        <v>1273</v>
      </c>
      <c r="B1656" s="20" t="s">
        <v>918</v>
      </c>
      <c r="C1656" s="20" t="s">
        <v>919</v>
      </c>
      <c r="D1656" s="20" t="s">
        <v>941</v>
      </c>
      <c r="E1656" s="20" t="s">
        <v>2005</v>
      </c>
      <c r="F1656" s="20" t="s">
        <v>1250</v>
      </c>
      <c r="G1656" s="20" t="s">
        <v>2661</v>
      </c>
      <c r="H1656" s="20"/>
      <c r="I1656" s="20">
        <v>13415972766</v>
      </c>
      <c r="J1656" s="20" t="s">
        <v>924</v>
      </c>
      <c r="K1656" s="20" t="s">
        <v>947</v>
      </c>
      <c r="L1656" s="20" t="s">
        <v>2157</v>
      </c>
      <c r="M1656" s="20">
        <v>1498</v>
      </c>
      <c r="N1656" s="20">
        <v>1498</v>
      </c>
      <c r="O1656" s="20" t="s">
        <v>927</v>
      </c>
      <c r="P1656" s="20" t="s">
        <v>50</v>
      </c>
      <c r="Q1656" s="28"/>
      <c r="R1656" s="22" t="s">
        <v>99</v>
      </c>
      <c r="T1656" s="21" t="s">
        <v>948</v>
      </c>
      <c r="U1656" s="22" t="s">
        <v>99</v>
      </c>
      <c r="V1656" s="46">
        <v>1</v>
      </c>
      <c r="W1656" s="26">
        <f t="shared" si="806"/>
        <v>1</v>
      </c>
      <c r="Y1656" s="21">
        <v>50</v>
      </c>
      <c r="Z1656" s="22">
        <f t="shared" si="756"/>
        <v>1498</v>
      </c>
      <c r="AA1656" s="20" t="s">
        <v>2195</v>
      </c>
      <c r="AB1656" s="22"/>
      <c r="AC1656" s="22">
        <v>1</v>
      </c>
      <c r="AD1656" s="22"/>
      <c r="AE1656" s="22">
        <f t="shared" si="818"/>
        <v>1498</v>
      </c>
      <c r="AF1656" s="22">
        <f t="shared" si="807"/>
        <v>1498</v>
      </c>
      <c r="AG1656" s="20"/>
      <c r="AH1656" s="22"/>
      <c r="AI1656" s="22"/>
      <c r="AJ1656" s="22">
        <f t="shared" ref="AJ1656:AJ1659" si="819">N1656</f>
        <v>1498</v>
      </c>
      <c r="AK1656" s="22">
        <f>IF(O1656="(传统)XDSL",VLOOKUP(U1656,[2]自营续费率!B:G,6,FALSE)*1,IF(O1656="GPON+XDSL",VLOOKUP(U1656,[2]自营续费率!B:G,6,FALSE)*1,VLOOKUP(U1656,[2]自营续费率!B:G,4,FALSE)*1))</f>
        <v>0</v>
      </c>
      <c r="AL1656" s="22" t="s">
        <v>1309</v>
      </c>
      <c r="AM1656" s="22"/>
      <c r="AN1656" s="22"/>
      <c r="AO1656" s="22" t="s">
        <v>2196</v>
      </c>
      <c r="AP1656" s="22" t="s">
        <v>1301</v>
      </c>
      <c r="AS1656" s="20">
        <f>IF(Y1656&gt;=10,VLOOKUP(U1656,[2]自营提成!C:Z,6,FALSE),VLOOKUP(U1656,[2]自营提成!C:Z,5,FALSE))</f>
        <v>0.1</v>
      </c>
      <c r="AT1656" s="20">
        <f t="shared" ref="AT1656:AT1659" si="820">IF(AD1656*AS1656&gt;0,AD1656*AS1656,AE1656*AS1656)</f>
        <v>149.80000000000001</v>
      </c>
      <c r="AU1656" s="20">
        <f>IF(AND(AK1656&lt;0,AK1656+AT1656&lt;0),-AT1656,AK1656)</f>
        <v>0</v>
      </c>
    </row>
    <row r="1657" spans="1:47" x14ac:dyDescent="0.15">
      <c r="A1657" s="21" t="s">
        <v>1273</v>
      </c>
      <c r="B1657" s="20" t="s">
        <v>918</v>
      </c>
      <c r="C1657" s="20" t="s">
        <v>919</v>
      </c>
      <c r="D1657" s="20" t="s">
        <v>920</v>
      </c>
      <c r="E1657" s="20" t="s">
        <v>1923</v>
      </c>
      <c r="F1657" s="20" t="s">
        <v>1250</v>
      </c>
      <c r="G1657" s="20" t="s">
        <v>2662</v>
      </c>
      <c r="H1657" s="20"/>
      <c r="I1657" s="20">
        <v>13790652146</v>
      </c>
      <c r="J1657" s="20" t="s">
        <v>924</v>
      </c>
      <c r="K1657" s="20" t="s">
        <v>2018</v>
      </c>
      <c r="L1657" s="20" t="s">
        <v>1918</v>
      </c>
      <c r="M1657" s="20">
        <v>680</v>
      </c>
      <c r="N1657" s="20">
        <v>680</v>
      </c>
      <c r="O1657" s="20" t="s">
        <v>927</v>
      </c>
      <c r="P1657" s="20" t="s">
        <v>50</v>
      </c>
      <c r="Q1657" s="28"/>
      <c r="R1657" s="21" t="s">
        <v>161</v>
      </c>
      <c r="S1657" s="25" t="s">
        <v>1392</v>
      </c>
      <c r="T1657" s="21" t="s">
        <v>53</v>
      </c>
      <c r="U1657" s="21" t="s">
        <v>444</v>
      </c>
      <c r="V1657" s="46">
        <v>1</v>
      </c>
      <c r="W1657" s="26">
        <f t="shared" si="806"/>
        <v>1</v>
      </c>
      <c r="Y1657" s="21">
        <v>4</v>
      </c>
      <c r="Z1657" s="22">
        <f t="shared" si="756"/>
        <v>680</v>
      </c>
      <c r="AA1657" s="20" t="s">
        <v>2195</v>
      </c>
      <c r="AB1657" s="22">
        <v>1</v>
      </c>
      <c r="AC1657" s="22"/>
      <c r="AD1657" s="22">
        <f>N1657</f>
        <v>680</v>
      </c>
      <c r="AE1657" s="22"/>
      <c r="AF1657" s="22">
        <f t="shared" si="807"/>
        <v>680</v>
      </c>
      <c r="AG1657" s="20"/>
      <c r="AH1657" s="22"/>
      <c r="AI1657" s="22"/>
      <c r="AJ1657" s="22">
        <f t="shared" si="819"/>
        <v>680</v>
      </c>
      <c r="AK1657" s="22">
        <f>IF(O1657="(传统)XDSL",VLOOKUP(S1657,[2]直销续费率明细!C:I,7,FALSE)*1,IF(O1657="GPON+XDSL",VLOOKUP(S1657,[2]直销续费率明细!C:I,7,FALSE)*1,VLOOKUP(S1657,[2]直销续费率明细!C:I,5,FALSE)*1))</f>
        <v>0</v>
      </c>
      <c r="AL1657" s="22" t="s">
        <v>1309</v>
      </c>
      <c r="AM1657" s="22"/>
      <c r="AN1657" s="22"/>
      <c r="AO1657" s="22" t="s">
        <v>2216</v>
      </c>
      <c r="AP1657" s="22" t="s">
        <v>2261</v>
      </c>
      <c r="AS1657" s="20">
        <f>IF(Y1657&gt;=10,VLOOKUP(U1657,[2]提成计算!B:T,19,FALSE),VLOOKUP(U1657,[2]提成计算!B:T,18,FALSE))</f>
        <v>7.0000000000000007E-2</v>
      </c>
      <c r="AT1657" s="20">
        <f t="shared" si="820"/>
        <v>47.6</v>
      </c>
      <c r="AU1657" s="20">
        <f t="shared" ref="AU1657:AU1659" si="821">IF(AND(AK1657&lt;0,AK1657+AT1657&lt;0),-AT1657,AK1657)</f>
        <v>0</v>
      </c>
    </row>
    <row r="1658" spans="1:47" x14ac:dyDescent="0.15">
      <c r="A1658" s="21" t="s">
        <v>1273</v>
      </c>
      <c r="B1658" s="20" t="s">
        <v>918</v>
      </c>
      <c r="C1658" s="20" t="s">
        <v>919</v>
      </c>
      <c r="D1658" s="20" t="s">
        <v>941</v>
      </c>
      <c r="E1658" s="20" t="s">
        <v>1487</v>
      </c>
      <c r="F1658" s="20" t="s">
        <v>1250</v>
      </c>
      <c r="G1658" s="20" t="s">
        <v>2663</v>
      </c>
      <c r="H1658" s="20"/>
      <c r="I1658" s="20">
        <v>13669878839</v>
      </c>
      <c r="J1658" s="20" t="s">
        <v>924</v>
      </c>
      <c r="K1658" s="20" t="s">
        <v>1902</v>
      </c>
      <c r="L1658" s="20" t="s">
        <v>2137</v>
      </c>
      <c r="M1658" s="20">
        <v>1408</v>
      </c>
      <c r="N1658" s="20">
        <v>1408</v>
      </c>
      <c r="O1658" s="20" t="s">
        <v>927</v>
      </c>
      <c r="P1658" s="20" t="s">
        <v>50</v>
      </c>
      <c r="Q1658" s="28"/>
      <c r="R1658" s="21" t="s">
        <v>99</v>
      </c>
      <c r="S1658" s="25" t="s">
        <v>1341</v>
      </c>
      <c r="T1658" s="21" t="s">
        <v>53</v>
      </c>
      <c r="U1658" s="21" t="s">
        <v>1903</v>
      </c>
      <c r="V1658" s="46">
        <v>1</v>
      </c>
      <c r="W1658" s="26">
        <f t="shared" si="806"/>
        <v>1</v>
      </c>
      <c r="Y1658" s="21">
        <v>12</v>
      </c>
      <c r="Z1658" s="22">
        <f t="shared" si="756"/>
        <v>1408</v>
      </c>
      <c r="AA1658" s="20" t="s">
        <v>2218</v>
      </c>
      <c r="AB1658" s="22"/>
      <c r="AC1658" s="22">
        <v>1</v>
      </c>
      <c r="AD1658" s="22"/>
      <c r="AE1658" s="22">
        <f>N1658</f>
        <v>1408</v>
      </c>
      <c r="AF1658" s="22">
        <f t="shared" si="807"/>
        <v>1408</v>
      </c>
      <c r="AG1658" s="20"/>
      <c r="AH1658" s="22"/>
      <c r="AI1658" s="22"/>
      <c r="AJ1658" s="22">
        <f t="shared" si="819"/>
        <v>1408</v>
      </c>
      <c r="AK1658" s="22">
        <f>IF(O1658="(传统)XDSL",VLOOKUP(S1658,[2]直销续费率明细!C:I,7,FALSE)*1,IF(O1658="GPON+XDSL",VLOOKUP(S1658,[2]直销续费率明细!C:I,7,FALSE)*1,VLOOKUP(S1658,[2]直销续费率明细!C:I,5,FALSE)*1))</f>
        <v>25</v>
      </c>
      <c r="AL1658" s="22" t="s">
        <v>1309</v>
      </c>
      <c r="AM1658" s="22"/>
      <c r="AN1658" s="22"/>
      <c r="AO1658" s="22" t="s">
        <v>2196</v>
      </c>
      <c r="AP1658" s="22" t="s">
        <v>1301</v>
      </c>
      <c r="AS1658" s="20">
        <f>IF(Y1658&gt;=10,VLOOKUP(U1658,[2]提成计算!B:T,19,FALSE),VLOOKUP(U1658,[2]提成计算!B:T,18,FALSE))</f>
        <v>0.09</v>
      </c>
      <c r="AT1658" s="20">
        <f t="shared" si="820"/>
        <v>126.72</v>
      </c>
      <c r="AU1658" s="20">
        <f t="shared" si="821"/>
        <v>25</v>
      </c>
    </row>
    <row r="1659" spans="1:47" x14ac:dyDescent="0.15">
      <c r="A1659" s="21" t="s">
        <v>1273</v>
      </c>
      <c r="B1659" s="20" t="s">
        <v>918</v>
      </c>
      <c r="C1659" s="20" t="s">
        <v>919</v>
      </c>
      <c r="D1659" s="20" t="s">
        <v>941</v>
      </c>
      <c r="E1659" s="20" t="s">
        <v>942</v>
      </c>
      <c r="F1659" s="20" t="s">
        <v>1250</v>
      </c>
      <c r="G1659" s="20" t="s">
        <v>2664</v>
      </c>
      <c r="H1659" s="20"/>
      <c r="I1659" s="20">
        <v>13509205873</v>
      </c>
      <c r="J1659" s="20" t="s">
        <v>924</v>
      </c>
      <c r="K1659" s="20" t="s">
        <v>209</v>
      </c>
      <c r="L1659" s="20" t="s">
        <v>1918</v>
      </c>
      <c r="M1659" s="20">
        <v>680</v>
      </c>
      <c r="N1659" s="20">
        <v>680</v>
      </c>
      <c r="O1659" s="20" t="s">
        <v>1262</v>
      </c>
      <c r="P1659" s="20" t="s">
        <v>50</v>
      </c>
      <c r="Q1659" s="28"/>
      <c r="R1659" s="21" t="s">
        <v>99</v>
      </c>
      <c r="S1659" s="25" t="s">
        <v>945</v>
      </c>
      <c r="T1659" s="21" t="s">
        <v>53</v>
      </c>
      <c r="U1659" s="21" t="s">
        <v>210</v>
      </c>
      <c r="V1659" s="46">
        <v>1</v>
      </c>
      <c r="W1659" s="26">
        <f t="shared" si="806"/>
        <v>1</v>
      </c>
      <c r="Y1659" s="21">
        <v>4</v>
      </c>
      <c r="Z1659" s="22">
        <f t="shared" si="756"/>
        <v>680</v>
      </c>
      <c r="AA1659" s="20" t="s">
        <v>2195</v>
      </c>
      <c r="AB1659" s="22">
        <v>1</v>
      </c>
      <c r="AC1659" s="22"/>
      <c r="AD1659" s="22">
        <f>N1659</f>
        <v>680</v>
      </c>
      <c r="AE1659" s="22"/>
      <c r="AF1659" s="22">
        <f t="shared" si="807"/>
        <v>680</v>
      </c>
      <c r="AG1659" s="20"/>
      <c r="AH1659" s="22"/>
      <c r="AI1659" s="22"/>
      <c r="AJ1659" s="22">
        <f t="shared" si="819"/>
        <v>680</v>
      </c>
      <c r="AK1659" s="22">
        <f>IF(O1659="(传统)XDSL",VLOOKUP(S1659,[2]直销续费率明细!C:I,7,FALSE)*1,IF(O1659="GPON+XDSL",VLOOKUP(S1659,[2]直销续费率明细!C:I,7,FALSE)*1,VLOOKUP(S1659,[2]直销续费率明细!C:I,5,FALSE)*1))</f>
        <v>25</v>
      </c>
      <c r="AL1659" s="22" t="s">
        <v>1309</v>
      </c>
      <c r="AM1659" s="22"/>
      <c r="AN1659" s="22"/>
      <c r="AO1659" s="22" t="s">
        <v>2196</v>
      </c>
      <c r="AP1659" s="22" t="s">
        <v>2202</v>
      </c>
      <c r="AS1659" s="20">
        <f>IF(Y1659&gt;=10,VLOOKUP(U1659,[2]提成计算!B:T,19,FALSE),VLOOKUP(U1659,[2]提成计算!B:T,18,FALSE))</f>
        <v>7.0000000000000007E-2</v>
      </c>
      <c r="AT1659" s="20">
        <f t="shared" si="820"/>
        <v>47.6</v>
      </c>
      <c r="AU1659" s="20">
        <f t="shared" si="821"/>
        <v>25</v>
      </c>
    </row>
    <row r="1660" spans="1:47" x14ac:dyDescent="0.15">
      <c r="A1660" s="21" t="s">
        <v>1273</v>
      </c>
      <c r="B1660" s="20" t="s">
        <v>918</v>
      </c>
      <c r="C1660" s="20" t="s">
        <v>919</v>
      </c>
      <c r="D1660" s="20" t="s">
        <v>936</v>
      </c>
      <c r="E1660" s="20" t="s">
        <v>937</v>
      </c>
      <c r="F1660" s="20" t="s">
        <v>1250</v>
      </c>
      <c r="G1660" s="20" t="s">
        <v>2665</v>
      </c>
      <c r="H1660" s="20"/>
      <c r="I1660" s="20">
        <v>13713219934</v>
      </c>
      <c r="J1660" s="20" t="s">
        <v>1500</v>
      </c>
      <c r="K1660" s="20" t="s">
        <v>365</v>
      </c>
      <c r="L1660" s="20" t="s">
        <v>1277</v>
      </c>
      <c r="M1660" s="20">
        <v>-450</v>
      </c>
      <c r="N1660" s="20">
        <v>-450</v>
      </c>
      <c r="O1660" s="20" t="s">
        <v>1262</v>
      </c>
      <c r="P1660" s="20" t="s">
        <v>1910</v>
      </c>
      <c r="Q1660" s="28"/>
      <c r="R1660" s="21" t="s">
        <v>60</v>
      </c>
      <c r="S1660" s="21"/>
      <c r="T1660" s="21" t="s">
        <v>53</v>
      </c>
      <c r="U1660" s="21" t="s">
        <v>366</v>
      </c>
      <c r="V1660" s="46"/>
      <c r="Y1660" s="21">
        <v>2</v>
      </c>
      <c r="Z1660" s="22">
        <f t="shared" si="756"/>
        <v>-450</v>
      </c>
      <c r="AA1660" s="20" t="s">
        <v>1911</v>
      </c>
      <c r="AB1660" s="22"/>
      <c r="AC1660" s="22"/>
      <c r="AD1660" s="22"/>
      <c r="AE1660" s="22"/>
      <c r="AF1660" s="22"/>
      <c r="AG1660" s="20"/>
      <c r="AH1660" s="22"/>
      <c r="AI1660" s="22"/>
      <c r="AJ1660" s="22"/>
      <c r="AK1660" s="22"/>
      <c r="AM1660" s="22"/>
      <c r="AN1660" s="22"/>
      <c r="AO1660" s="22" t="s">
        <v>2196</v>
      </c>
      <c r="AP1660" s="22">
        <v>0</v>
      </c>
      <c r="AS1660" s="20"/>
      <c r="AT1660" s="20"/>
      <c r="AU1660" s="20"/>
    </row>
    <row r="1661" spans="1:47" x14ac:dyDescent="0.15">
      <c r="A1661" s="21" t="s">
        <v>1273</v>
      </c>
      <c r="B1661" s="20" t="s">
        <v>918</v>
      </c>
      <c r="C1661" s="20" t="s">
        <v>919</v>
      </c>
      <c r="D1661" s="20" t="s">
        <v>941</v>
      </c>
      <c r="E1661" s="20" t="s">
        <v>942</v>
      </c>
      <c r="F1661" s="20" t="s">
        <v>1250</v>
      </c>
      <c r="G1661" s="20" t="s">
        <v>2666</v>
      </c>
      <c r="H1661" s="20"/>
      <c r="I1661" s="20">
        <v>13925738676</v>
      </c>
      <c r="J1661" s="20" t="s">
        <v>1268</v>
      </c>
      <c r="K1661" s="20" t="s">
        <v>209</v>
      </c>
      <c r="L1661" s="20" t="s">
        <v>1966</v>
      </c>
      <c r="M1661" s="20">
        <v>1598</v>
      </c>
      <c r="N1661" s="20">
        <v>1598</v>
      </c>
      <c r="O1661" s="20" t="s">
        <v>1334</v>
      </c>
      <c r="P1661" s="20" t="s">
        <v>50</v>
      </c>
      <c r="Q1661" s="28"/>
      <c r="R1661" s="21" t="s">
        <v>99</v>
      </c>
      <c r="S1661" s="21"/>
      <c r="T1661" s="21" t="s">
        <v>53</v>
      </c>
      <c r="U1661" s="21" t="s">
        <v>210</v>
      </c>
      <c r="V1661" s="46">
        <v>1</v>
      </c>
      <c r="W1661" s="26">
        <f t="shared" ref="W1661:W1724" si="822">V1661</f>
        <v>1</v>
      </c>
      <c r="X1661" s="26">
        <f t="shared" ref="X1661:X1722" si="823">V1661</f>
        <v>1</v>
      </c>
      <c r="Y1661" s="21">
        <v>50</v>
      </c>
      <c r="Z1661" s="22">
        <f t="shared" si="756"/>
        <v>1598</v>
      </c>
      <c r="AA1661" s="20" t="s">
        <v>2195</v>
      </c>
      <c r="AB1661" s="22"/>
      <c r="AC1661" s="22">
        <v>1</v>
      </c>
      <c r="AD1661" s="22"/>
      <c r="AE1661" s="22">
        <f t="shared" ref="AE1661:AE1662" si="824">N1661</f>
        <v>1598</v>
      </c>
      <c r="AF1661" s="22">
        <f t="shared" ref="AF1661:AF1724" si="825">N1661</f>
        <v>1598</v>
      </c>
      <c r="AG1661" s="20">
        <f t="shared" ref="AG1661:AG1662" si="826">N1661</f>
        <v>1598</v>
      </c>
      <c r="AH1661" s="20" t="str">
        <f>VLOOKUP(U1661,[1]提成计算!B:I,8,FALSE)</f>
        <v xml:space="preserve"> </v>
      </c>
      <c r="AI1661" s="20"/>
      <c r="AJ1661" s="22"/>
      <c r="AK1661" s="22"/>
      <c r="AM1661" s="22"/>
      <c r="AN1661" s="22"/>
      <c r="AO1661" s="22" t="s">
        <v>2196</v>
      </c>
      <c r="AP1661" s="22" t="s">
        <v>1301</v>
      </c>
      <c r="AS1661" s="20"/>
      <c r="AT1661" s="20"/>
      <c r="AU1661" s="20"/>
    </row>
    <row r="1662" spans="1:47" x14ac:dyDescent="0.15">
      <c r="A1662" s="21" t="s">
        <v>1273</v>
      </c>
      <c r="B1662" s="20" t="s">
        <v>918</v>
      </c>
      <c r="C1662" s="20" t="s">
        <v>919</v>
      </c>
      <c r="D1662" s="20" t="s">
        <v>936</v>
      </c>
      <c r="E1662" s="20" t="s">
        <v>963</v>
      </c>
      <c r="F1662" s="20" t="s">
        <v>1250</v>
      </c>
      <c r="G1662" s="20" t="s">
        <v>2667</v>
      </c>
      <c r="H1662" s="20"/>
      <c r="I1662" s="20">
        <v>13794809955</v>
      </c>
      <c r="J1662" s="20" t="s">
        <v>1268</v>
      </c>
      <c r="K1662" s="20" t="s">
        <v>1895</v>
      </c>
      <c r="L1662" s="20" t="s">
        <v>1358</v>
      </c>
      <c r="M1662" s="20">
        <v>1088</v>
      </c>
      <c r="N1662" s="20">
        <v>1088</v>
      </c>
      <c r="O1662" s="20" t="s">
        <v>927</v>
      </c>
      <c r="P1662" s="20" t="s">
        <v>50</v>
      </c>
      <c r="Q1662" s="28"/>
      <c r="R1662" s="21" t="s">
        <v>60</v>
      </c>
      <c r="S1662" s="21"/>
      <c r="T1662" s="21" t="s">
        <v>2204</v>
      </c>
      <c r="U1662" s="21"/>
      <c r="V1662" s="46">
        <v>1</v>
      </c>
      <c r="W1662" s="26">
        <f t="shared" si="822"/>
        <v>1</v>
      </c>
      <c r="X1662" s="26">
        <f t="shared" si="823"/>
        <v>1</v>
      </c>
      <c r="Y1662" s="21">
        <v>10</v>
      </c>
      <c r="Z1662" s="22">
        <f t="shared" ref="Z1662:Z1725" si="827">N1662</f>
        <v>1088</v>
      </c>
      <c r="AA1662" s="20" t="s">
        <v>2195</v>
      </c>
      <c r="AB1662" s="22"/>
      <c r="AC1662" s="22">
        <v>1</v>
      </c>
      <c r="AD1662" s="22"/>
      <c r="AE1662" s="22">
        <f t="shared" si="824"/>
        <v>1088</v>
      </c>
      <c r="AF1662" s="22">
        <f t="shared" si="825"/>
        <v>1088</v>
      </c>
      <c r="AG1662" s="20">
        <f t="shared" si="826"/>
        <v>1088</v>
      </c>
      <c r="AH1662" s="20"/>
      <c r="AI1662" s="20"/>
      <c r="AJ1662" s="22"/>
      <c r="AK1662" s="22"/>
      <c r="AM1662" s="22"/>
      <c r="AN1662" s="22"/>
      <c r="AO1662" s="22" t="s">
        <v>2196</v>
      </c>
      <c r="AP1662" s="22" t="s">
        <v>1301</v>
      </c>
      <c r="AS1662" s="20"/>
      <c r="AT1662" s="20"/>
      <c r="AU1662" s="20"/>
    </row>
    <row r="1663" spans="1:47" x14ac:dyDescent="0.15">
      <c r="A1663" s="21" t="s">
        <v>1273</v>
      </c>
      <c r="B1663" s="20" t="s">
        <v>918</v>
      </c>
      <c r="C1663" s="20" t="s">
        <v>919</v>
      </c>
      <c r="D1663" s="20" t="s">
        <v>973</v>
      </c>
      <c r="E1663" s="20" t="s">
        <v>1953</v>
      </c>
      <c r="F1663" s="20" t="s">
        <v>1250</v>
      </c>
      <c r="G1663" s="20" t="s">
        <v>2668</v>
      </c>
      <c r="H1663" s="20"/>
      <c r="I1663" s="20">
        <v>13662779505</v>
      </c>
      <c r="J1663" s="20" t="s">
        <v>924</v>
      </c>
      <c r="K1663" s="20" t="s">
        <v>248</v>
      </c>
      <c r="L1663" s="20" t="s">
        <v>1918</v>
      </c>
      <c r="M1663" s="20">
        <v>680</v>
      </c>
      <c r="N1663" s="20">
        <v>680</v>
      </c>
      <c r="O1663" s="20" t="s">
        <v>927</v>
      </c>
      <c r="P1663" s="20" t="s">
        <v>50</v>
      </c>
      <c r="Q1663" s="28"/>
      <c r="R1663" s="21" t="s">
        <v>249</v>
      </c>
      <c r="S1663" s="25" t="s">
        <v>1955</v>
      </c>
      <c r="T1663" s="21" t="s">
        <v>53</v>
      </c>
      <c r="U1663" s="21" t="s">
        <v>250</v>
      </c>
      <c r="V1663" s="46">
        <v>1</v>
      </c>
      <c r="W1663" s="26">
        <f t="shared" si="822"/>
        <v>1</v>
      </c>
      <c r="Y1663" s="21">
        <v>4</v>
      </c>
      <c r="Z1663" s="22">
        <f t="shared" si="827"/>
        <v>680</v>
      </c>
      <c r="AA1663" s="20" t="s">
        <v>2195</v>
      </c>
      <c r="AB1663" s="22">
        <v>1</v>
      </c>
      <c r="AC1663" s="22"/>
      <c r="AD1663" s="22">
        <f>N1663</f>
        <v>680</v>
      </c>
      <c r="AE1663" s="22"/>
      <c r="AF1663" s="22">
        <f t="shared" si="825"/>
        <v>680</v>
      </c>
      <c r="AG1663" s="20"/>
      <c r="AH1663" s="22"/>
      <c r="AI1663" s="22"/>
      <c r="AJ1663" s="22">
        <f>N1663</f>
        <v>680</v>
      </c>
      <c r="AK1663" s="22">
        <f>IF(O1663="(传统)XDSL",VLOOKUP(S1663,[2]直销续费率明细!C:I,7,FALSE)*1,IF(O1663="GPON+XDSL",VLOOKUP(S1663,[2]直销续费率明细!C:I,7,FALSE)*1,VLOOKUP(S1663,[2]直销续费率明细!C:I,5,FALSE)*1))</f>
        <v>-20</v>
      </c>
      <c r="AL1663" s="22" t="s">
        <v>1300</v>
      </c>
      <c r="AM1663" s="22"/>
      <c r="AN1663" s="22"/>
      <c r="AO1663" s="22" t="s">
        <v>2216</v>
      </c>
      <c r="AP1663" s="22" t="s">
        <v>2261</v>
      </c>
      <c r="AS1663" s="20">
        <f>IF(Y1663&gt;=10,VLOOKUP(U1663,[2]提成计算!B:T,19,FALSE),VLOOKUP(U1663,[2]提成计算!B:T,18,FALSE))</f>
        <v>0.06</v>
      </c>
      <c r="AT1663" s="20">
        <f t="shared" ref="AT1663" si="828">IF(AD1663*AS1663&gt;0,AD1663*AS1663,AE1663*AS1663)</f>
        <v>40.799999999999997</v>
      </c>
      <c r="AU1663" s="20">
        <f t="shared" ref="AU1663" si="829">IF(AND(AK1663&lt;0,AK1663+AT1663&lt;0),-AT1663,AK1663)</f>
        <v>-20</v>
      </c>
    </row>
    <row r="1664" spans="1:47" x14ac:dyDescent="0.15">
      <c r="A1664" s="21" t="s">
        <v>1273</v>
      </c>
      <c r="B1664" s="20" t="s">
        <v>918</v>
      </c>
      <c r="C1664" s="20" t="s">
        <v>919</v>
      </c>
      <c r="D1664" s="20" t="s">
        <v>920</v>
      </c>
      <c r="E1664" s="20" t="s">
        <v>921</v>
      </c>
      <c r="F1664" s="20" t="s">
        <v>1250</v>
      </c>
      <c r="G1664" s="20" t="s">
        <v>2669</v>
      </c>
      <c r="H1664" s="20"/>
      <c r="I1664" s="20">
        <v>13728260067</v>
      </c>
      <c r="J1664" s="20" t="s">
        <v>1268</v>
      </c>
      <c r="K1664" s="20" t="s">
        <v>443</v>
      </c>
      <c r="L1664" s="20" t="s">
        <v>1358</v>
      </c>
      <c r="M1664" s="20">
        <v>1088</v>
      </c>
      <c r="N1664" s="20">
        <v>1088</v>
      </c>
      <c r="O1664" s="20" t="s">
        <v>927</v>
      </c>
      <c r="P1664" s="20" t="s">
        <v>50</v>
      </c>
      <c r="Q1664" s="28"/>
      <c r="R1664" s="21" t="s">
        <v>161</v>
      </c>
      <c r="S1664" s="21"/>
      <c r="T1664" s="21" t="s">
        <v>53</v>
      </c>
      <c r="U1664" s="21" t="s">
        <v>444</v>
      </c>
      <c r="V1664" s="46">
        <v>1</v>
      </c>
      <c r="W1664" s="26">
        <f t="shared" si="822"/>
        <v>1</v>
      </c>
      <c r="X1664" s="26">
        <f t="shared" si="823"/>
        <v>1</v>
      </c>
      <c r="Y1664" s="21">
        <v>10</v>
      </c>
      <c r="Z1664" s="22">
        <f t="shared" si="827"/>
        <v>1088</v>
      </c>
      <c r="AA1664" s="20" t="s">
        <v>2218</v>
      </c>
      <c r="AB1664" s="22"/>
      <c r="AC1664" s="22">
        <v>1</v>
      </c>
      <c r="AD1664" s="22"/>
      <c r="AE1664" s="22">
        <f>N1664</f>
        <v>1088</v>
      </c>
      <c r="AF1664" s="22">
        <f t="shared" si="825"/>
        <v>1088</v>
      </c>
      <c r="AG1664" s="20">
        <f>N1664</f>
        <v>1088</v>
      </c>
      <c r="AH1664" s="20" t="str">
        <f>VLOOKUP(U1664,[1]提成计算!B:I,8,FALSE)</f>
        <v xml:space="preserve"> </v>
      </c>
      <c r="AI1664" s="20"/>
      <c r="AJ1664" s="22"/>
      <c r="AK1664" s="22"/>
      <c r="AM1664" s="22"/>
      <c r="AN1664" s="22"/>
      <c r="AO1664" s="22" t="s">
        <v>2196</v>
      </c>
      <c r="AP1664" s="22" t="s">
        <v>1301</v>
      </c>
      <c r="AS1664" s="20"/>
      <c r="AT1664" s="20"/>
      <c r="AU1664" s="20"/>
    </row>
    <row r="1665" spans="1:47" x14ac:dyDescent="0.15">
      <c r="A1665" s="21" t="s">
        <v>1273</v>
      </c>
      <c r="B1665" s="20" t="s">
        <v>918</v>
      </c>
      <c r="C1665" s="20" t="s">
        <v>919</v>
      </c>
      <c r="D1665" s="20" t="s">
        <v>973</v>
      </c>
      <c r="E1665" s="20" t="s">
        <v>1953</v>
      </c>
      <c r="F1665" s="20" t="s">
        <v>1250</v>
      </c>
      <c r="G1665" s="20" t="s">
        <v>2670</v>
      </c>
      <c r="H1665" s="20"/>
      <c r="I1665" s="20">
        <v>18875159626</v>
      </c>
      <c r="J1665" s="20" t="s">
        <v>924</v>
      </c>
      <c r="K1665" s="20" t="s">
        <v>248</v>
      </c>
      <c r="L1665" s="20" t="s">
        <v>1918</v>
      </c>
      <c r="M1665" s="20">
        <v>680</v>
      </c>
      <c r="N1665" s="20">
        <v>680</v>
      </c>
      <c r="O1665" s="20" t="s">
        <v>927</v>
      </c>
      <c r="P1665" s="20" t="s">
        <v>50</v>
      </c>
      <c r="Q1665" s="28"/>
      <c r="R1665" s="21" t="s">
        <v>249</v>
      </c>
      <c r="S1665" s="25" t="s">
        <v>1955</v>
      </c>
      <c r="T1665" s="21" t="s">
        <v>53</v>
      </c>
      <c r="U1665" s="21" t="s">
        <v>250</v>
      </c>
      <c r="V1665" s="46">
        <v>1</v>
      </c>
      <c r="W1665" s="26">
        <f t="shared" si="822"/>
        <v>1</v>
      </c>
      <c r="Y1665" s="21">
        <v>4</v>
      </c>
      <c r="Z1665" s="22">
        <f t="shared" si="827"/>
        <v>680</v>
      </c>
      <c r="AA1665" s="20" t="s">
        <v>2195</v>
      </c>
      <c r="AB1665" s="22">
        <v>1</v>
      </c>
      <c r="AC1665" s="22"/>
      <c r="AD1665" s="22">
        <f t="shared" ref="AD1665:AD1666" si="830">N1665</f>
        <v>680</v>
      </c>
      <c r="AE1665" s="22"/>
      <c r="AF1665" s="22">
        <f t="shared" si="825"/>
        <v>680</v>
      </c>
      <c r="AG1665" s="20"/>
      <c r="AH1665" s="22"/>
      <c r="AI1665" s="22"/>
      <c r="AJ1665" s="22">
        <f>N1665</f>
        <v>680</v>
      </c>
      <c r="AK1665" s="22"/>
      <c r="AL1665" s="22" t="s">
        <v>1871</v>
      </c>
      <c r="AM1665" s="22"/>
      <c r="AN1665" s="22"/>
      <c r="AO1665" s="22" t="s">
        <v>2196</v>
      </c>
      <c r="AP1665" s="22" t="s">
        <v>2202</v>
      </c>
      <c r="AS1665" s="20">
        <f>IF(Y1665&gt;=10,VLOOKUP(U1665,[2]提成计算!B:T,19,FALSE),VLOOKUP(U1665,[2]提成计算!B:T,18,FALSE))</f>
        <v>0.06</v>
      </c>
      <c r="AT1665" s="20">
        <f t="shared" ref="AT1665" si="831">IF(AD1665*AS1665&gt;0,AD1665*AS1665,AE1665*AS1665)</f>
        <v>40.799999999999997</v>
      </c>
      <c r="AU1665" s="20">
        <f t="shared" ref="AU1665" si="832">IF(AND(AK1665&lt;0,AK1665+AT1665&lt;0),AT1665,AK1665)</f>
        <v>0</v>
      </c>
    </row>
    <row r="1666" spans="1:47" x14ac:dyDescent="0.15">
      <c r="A1666" s="21" t="s">
        <v>1273</v>
      </c>
      <c r="B1666" s="20" t="s">
        <v>918</v>
      </c>
      <c r="C1666" s="20" t="s">
        <v>919</v>
      </c>
      <c r="D1666" s="20" t="s">
        <v>936</v>
      </c>
      <c r="E1666" s="20" t="s">
        <v>2181</v>
      </c>
      <c r="F1666" s="20" t="s">
        <v>1250</v>
      </c>
      <c r="G1666" s="20" t="s">
        <v>2671</v>
      </c>
      <c r="H1666" s="20"/>
      <c r="I1666" s="20">
        <v>13924330116</v>
      </c>
      <c r="J1666" s="20" t="s">
        <v>1268</v>
      </c>
      <c r="K1666" s="20" t="s">
        <v>2276</v>
      </c>
      <c r="L1666" s="20" t="s">
        <v>1918</v>
      </c>
      <c r="M1666" s="20">
        <v>680</v>
      </c>
      <c r="N1666" s="20">
        <v>680</v>
      </c>
      <c r="O1666" s="20" t="s">
        <v>1262</v>
      </c>
      <c r="P1666" s="20" t="s">
        <v>50</v>
      </c>
      <c r="Q1666" s="28"/>
      <c r="R1666" s="21" t="s">
        <v>60</v>
      </c>
      <c r="S1666" s="21"/>
      <c r="T1666" s="21" t="s">
        <v>53</v>
      </c>
      <c r="U1666" s="21" t="s">
        <v>366</v>
      </c>
      <c r="V1666" s="46">
        <v>1</v>
      </c>
      <c r="W1666" s="26">
        <f t="shared" si="822"/>
        <v>1</v>
      </c>
      <c r="X1666" s="26">
        <f t="shared" si="823"/>
        <v>1</v>
      </c>
      <c r="Y1666" s="21">
        <v>4</v>
      </c>
      <c r="Z1666" s="22">
        <f t="shared" si="827"/>
        <v>680</v>
      </c>
      <c r="AA1666" s="20" t="s">
        <v>2195</v>
      </c>
      <c r="AB1666" s="22">
        <v>1</v>
      </c>
      <c r="AC1666" s="22"/>
      <c r="AD1666" s="22">
        <f t="shared" si="830"/>
        <v>680</v>
      </c>
      <c r="AE1666" s="22"/>
      <c r="AF1666" s="22">
        <f t="shared" si="825"/>
        <v>680</v>
      </c>
      <c r="AG1666" s="20">
        <f>N1666</f>
        <v>680</v>
      </c>
      <c r="AH1666" s="20" t="str">
        <f>VLOOKUP(U1666,[1]提成计算!B:I,8,FALSE)</f>
        <v xml:space="preserve"> </v>
      </c>
      <c r="AI1666" s="20"/>
      <c r="AJ1666" s="22"/>
      <c r="AK1666" s="22"/>
      <c r="AM1666" s="22"/>
      <c r="AN1666" s="22"/>
      <c r="AO1666" s="22" t="s">
        <v>2216</v>
      </c>
      <c r="AP1666" s="22" t="s">
        <v>2261</v>
      </c>
      <c r="AS1666" s="20"/>
      <c r="AT1666" s="20"/>
      <c r="AU1666" s="20"/>
    </row>
    <row r="1667" spans="1:47" x14ac:dyDescent="0.15">
      <c r="A1667" s="21" t="s">
        <v>1273</v>
      </c>
      <c r="B1667" s="20" t="s">
        <v>918</v>
      </c>
      <c r="C1667" s="20" t="s">
        <v>919</v>
      </c>
      <c r="D1667" s="20" t="s">
        <v>941</v>
      </c>
      <c r="E1667" s="20" t="s">
        <v>2084</v>
      </c>
      <c r="F1667" s="20" t="s">
        <v>1250</v>
      </c>
      <c r="G1667" s="20" t="s">
        <v>2672</v>
      </c>
      <c r="H1667" s="20"/>
      <c r="I1667" s="20">
        <v>13713197269</v>
      </c>
      <c r="J1667" s="20" t="s">
        <v>924</v>
      </c>
      <c r="K1667" s="20" t="s">
        <v>166</v>
      </c>
      <c r="L1667" s="20" t="s">
        <v>1299</v>
      </c>
      <c r="M1667" s="20">
        <v>888</v>
      </c>
      <c r="N1667" s="20">
        <v>888</v>
      </c>
      <c r="O1667" s="20" t="s">
        <v>927</v>
      </c>
      <c r="P1667" s="20" t="s">
        <v>50</v>
      </c>
      <c r="Q1667" s="28"/>
      <c r="R1667" s="21" t="s">
        <v>99</v>
      </c>
      <c r="S1667" s="25" t="s">
        <v>945</v>
      </c>
      <c r="T1667" s="21" t="s">
        <v>2242</v>
      </c>
      <c r="U1667" s="21"/>
      <c r="V1667" s="46">
        <v>1</v>
      </c>
      <c r="W1667" s="26">
        <f t="shared" si="822"/>
        <v>1</v>
      </c>
      <c r="Y1667" s="21">
        <v>12</v>
      </c>
      <c r="Z1667" s="22">
        <f t="shared" si="827"/>
        <v>888</v>
      </c>
      <c r="AA1667" s="20" t="s">
        <v>2218</v>
      </c>
      <c r="AB1667" s="22"/>
      <c r="AC1667" s="22">
        <v>1</v>
      </c>
      <c r="AD1667" s="22"/>
      <c r="AE1667" s="22">
        <f t="shared" ref="AE1667:AE1669" si="833">N1667</f>
        <v>888</v>
      </c>
      <c r="AF1667" s="22">
        <f t="shared" si="825"/>
        <v>888</v>
      </c>
      <c r="AG1667" s="20"/>
      <c r="AH1667" s="22"/>
      <c r="AI1667" s="22"/>
      <c r="AJ1667" s="22">
        <f t="shared" ref="AJ1667:AJ1668" si="834">N1667</f>
        <v>888</v>
      </c>
      <c r="AK1667" s="22">
        <f>IF(O1667="(传统)XDSL",VLOOKUP(S1667,[1]续费率明细!C:I,7,FALSE)*1,IF(O1667="GPON+XDSL",VLOOKUP(S1667,[1]续费率明细!C:I,7,FALSE)*1,VLOOKUP(S1667,[1]续费率明细!C:I,5,FALSE)*1))</f>
        <v>15</v>
      </c>
      <c r="AL1667" s="22" t="s">
        <v>1309</v>
      </c>
      <c r="AM1667" s="22"/>
      <c r="AN1667" s="22"/>
      <c r="AO1667" s="22" t="s">
        <v>2196</v>
      </c>
      <c r="AP1667" s="22" t="s">
        <v>1301</v>
      </c>
      <c r="AS1667" s="20"/>
      <c r="AT1667" s="20"/>
      <c r="AU1667" s="20"/>
    </row>
    <row r="1668" spans="1:47" x14ac:dyDescent="0.15">
      <c r="A1668" s="21" t="s">
        <v>1273</v>
      </c>
      <c r="B1668" s="20" t="s">
        <v>918</v>
      </c>
      <c r="C1668" s="20" t="s">
        <v>919</v>
      </c>
      <c r="D1668" s="20" t="s">
        <v>941</v>
      </c>
      <c r="E1668" s="20" t="s">
        <v>942</v>
      </c>
      <c r="F1668" s="20" t="s">
        <v>1250</v>
      </c>
      <c r="G1668" s="20" t="s">
        <v>2673</v>
      </c>
      <c r="H1668" s="20"/>
      <c r="I1668" s="20">
        <v>13712113928</v>
      </c>
      <c r="J1668" s="20" t="s">
        <v>924</v>
      </c>
      <c r="K1668" s="20" t="s">
        <v>209</v>
      </c>
      <c r="L1668" s="20" t="s">
        <v>1299</v>
      </c>
      <c r="M1668" s="20">
        <v>888</v>
      </c>
      <c r="N1668" s="20">
        <v>888</v>
      </c>
      <c r="O1668" s="20" t="s">
        <v>1262</v>
      </c>
      <c r="P1668" s="20" t="s">
        <v>50</v>
      </c>
      <c r="Q1668" s="28"/>
      <c r="R1668" s="21" t="s">
        <v>99</v>
      </c>
      <c r="S1668" s="25" t="s">
        <v>945</v>
      </c>
      <c r="T1668" s="21" t="s">
        <v>53</v>
      </c>
      <c r="U1668" s="21" t="s">
        <v>210</v>
      </c>
      <c r="V1668" s="46">
        <v>1</v>
      </c>
      <c r="W1668" s="26">
        <f t="shared" si="822"/>
        <v>1</v>
      </c>
      <c r="Y1668" s="21">
        <v>12</v>
      </c>
      <c r="Z1668" s="22">
        <f t="shared" si="827"/>
        <v>888</v>
      </c>
      <c r="AA1668" s="20" t="s">
        <v>2195</v>
      </c>
      <c r="AB1668" s="22"/>
      <c r="AC1668" s="22">
        <v>1</v>
      </c>
      <c r="AD1668" s="22"/>
      <c r="AE1668" s="22">
        <f t="shared" si="833"/>
        <v>888</v>
      </c>
      <c r="AF1668" s="22">
        <f t="shared" si="825"/>
        <v>888</v>
      </c>
      <c r="AG1668" s="20"/>
      <c r="AH1668" s="22"/>
      <c r="AI1668" s="22"/>
      <c r="AJ1668" s="22">
        <f t="shared" si="834"/>
        <v>888</v>
      </c>
      <c r="AK1668" s="22">
        <f>IF(O1668="(传统)XDSL",VLOOKUP(S1668,[2]直销续费率明细!C:I,7,FALSE)*1,IF(O1668="GPON+XDSL",VLOOKUP(S1668,[2]直销续费率明细!C:I,7,FALSE)*1,VLOOKUP(S1668,[2]直销续费率明细!C:I,5,FALSE)*1))</f>
        <v>25</v>
      </c>
      <c r="AL1668" s="22" t="s">
        <v>1300</v>
      </c>
      <c r="AM1668" s="22"/>
      <c r="AN1668" s="22"/>
      <c r="AO1668" s="22" t="s">
        <v>2196</v>
      </c>
      <c r="AP1668" s="22" t="s">
        <v>1301</v>
      </c>
      <c r="AS1668" s="20">
        <f>IF(Y1668&gt;=10,VLOOKUP(U1668,[2]提成计算!B:T,19,FALSE),VLOOKUP(U1668,[2]提成计算!B:T,18,FALSE))</f>
        <v>0.1</v>
      </c>
      <c r="AT1668" s="20">
        <f t="shared" ref="AT1668" si="835">IF(AD1668*AS1668&gt;0,AD1668*AS1668,AE1668*AS1668)</f>
        <v>88.800000000000011</v>
      </c>
      <c r="AU1668" s="20">
        <f t="shared" ref="AU1668" si="836">IF(AND(AK1668&lt;0,AK1668+AT1668&lt;0),-AT1668,AK1668)</f>
        <v>25</v>
      </c>
    </row>
    <row r="1669" spans="1:47" x14ac:dyDescent="0.15">
      <c r="A1669" s="21" t="s">
        <v>1273</v>
      </c>
      <c r="B1669" s="20" t="s">
        <v>918</v>
      </c>
      <c r="C1669" s="20" t="s">
        <v>919</v>
      </c>
      <c r="D1669" s="20" t="s">
        <v>928</v>
      </c>
      <c r="E1669" s="20" t="s">
        <v>969</v>
      </c>
      <c r="F1669" s="20" t="s">
        <v>1250</v>
      </c>
      <c r="G1669" s="20" t="s">
        <v>2674</v>
      </c>
      <c r="H1669" s="20"/>
      <c r="I1669" s="20">
        <v>13532314985</v>
      </c>
      <c r="J1669" s="20" t="s">
        <v>1268</v>
      </c>
      <c r="K1669" s="20" t="s">
        <v>954</v>
      </c>
      <c r="L1669" s="20" t="s">
        <v>1358</v>
      </c>
      <c r="M1669" s="20">
        <v>1088</v>
      </c>
      <c r="N1669" s="20">
        <v>1088</v>
      </c>
      <c r="O1669" s="20" t="s">
        <v>927</v>
      </c>
      <c r="P1669" s="20" t="s">
        <v>50</v>
      </c>
      <c r="Q1669" s="28"/>
      <c r="R1669" s="21" t="s">
        <v>84</v>
      </c>
      <c r="S1669" s="21"/>
      <c r="T1669" s="21" t="s">
        <v>53</v>
      </c>
      <c r="U1669" s="21" t="s">
        <v>957</v>
      </c>
      <c r="V1669" s="46">
        <v>1</v>
      </c>
      <c r="W1669" s="26">
        <f t="shared" si="822"/>
        <v>1</v>
      </c>
      <c r="X1669" s="26">
        <f t="shared" si="823"/>
        <v>1</v>
      </c>
      <c r="Y1669" s="21">
        <v>10</v>
      </c>
      <c r="Z1669" s="22">
        <f t="shared" si="827"/>
        <v>1088</v>
      </c>
      <c r="AA1669" s="20" t="s">
        <v>2195</v>
      </c>
      <c r="AB1669" s="22"/>
      <c r="AC1669" s="22">
        <v>1</v>
      </c>
      <c r="AD1669" s="22"/>
      <c r="AE1669" s="22">
        <f t="shared" si="833"/>
        <v>1088</v>
      </c>
      <c r="AF1669" s="22">
        <f t="shared" si="825"/>
        <v>1088</v>
      </c>
      <c r="AG1669" s="20">
        <f>N1669</f>
        <v>1088</v>
      </c>
      <c r="AH1669" s="20"/>
      <c r="AI1669" s="20"/>
      <c r="AJ1669" s="22"/>
      <c r="AK1669" s="22"/>
      <c r="AM1669" s="22"/>
      <c r="AN1669" s="22"/>
      <c r="AO1669" s="22" t="s">
        <v>2196</v>
      </c>
      <c r="AP1669" s="22" t="s">
        <v>1301</v>
      </c>
      <c r="AS1669" s="20"/>
      <c r="AT1669" s="20"/>
      <c r="AU1669" s="20"/>
    </row>
    <row r="1670" spans="1:47" x14ac:dyDescent="0.15">
      <c r="A1670" s="21" t="s">
        <v>1273</v>
      </c>
      <c r="B1670" s="20" t="s">
        <v>918</v>
      </c>
      <c r="C1670" s="20" t="s">
        <v>919</v>
      </c>
      <c r="D1670" s="20" t="s">
        <v>936</v>
      </c>
      <c r="E1670" s="20" t="s">
        <v>937</v>
      </c>
      <c r="F1670" s="20" t="s">
        <v>1250</v>
      </c>
      <c r="G1670" s="20" t="s">
        <v>2675</v>
      </c>
      <c r="H1670" s="20"/>
      <c r="I1670" s="20">
        <v>13418297926</v>
      </c>
      <c r="J1670" s="20" t="s">
        <v>924</v>
      </c>
      <c r="K1670" s="20" t="s">
        <v>365</v>
      </c>
      <c r="L1670" s="20" t="s">
        <v>1918</v>
      </c>
      <c r="M1670" s="20">
        <v>680</v>
      </c>
      <c r="N1670" s="20">
        <v>680</v>
      </c>
      <c r="O1670" s="20" t="s">
        <v>1262</v>
      </c>
      <c r="P1670" s="20" t="s">
        <v>50</v>
      </c>
      <c r="Q1670" s="28"/>
      <c r="R1670" s="21" t="s">
        <v>60</v>
      </c>
      <c r="S1670" s="25" t="s">
        <v>960</v>
      </c>
      <c r="T1670" s="21" t="s">
        <v>53</v>
      </c>
      <c r="U1670" s="21" t="s">
        <v>366</v>
      </c>
      <c r="V1670" s="46">
        <v>1</v>
      </c>
      <c r="W1670" s="26">
        <f t="shared" si="822"/>
        <v>1</v>
      </c>
      <c r="Y1670" s="21">
        <v>4</v>
      </c>
      <c r="Z1670" s="22">
        <f t="shared" si="827"/>
        <v>680</v>
      </c>
      <c r="AA1670" s="20" t="s">
        <v>2195</v>
      </c>
      <c r="AB1670" s="22">
        <v>1</v>
      </c>
      <c r="AC1670" s="22"/>
      <c r="AD1670" s="22">
        <f t="shared" ref="AD1670:AD1672" si="837">N1670</f>
        <v>680</v>
      </c>
      <c r="AE1670" s="22"/>
      <c r="AF1670" s="22">
        <f t="shared" si="825"/>
        <v>680</v>
      </c>
      <c r="AG1670" s="20"/>
      <c r="AH1670" s="22"/>
      <c r="AI1670" s="22"/>
      <c r="AJ1670" s="22">
        <f t="shared" ref="AJ1670:AJ1672" si="838">N1670</f>
        <v>680</v>
      </c>
      <c r="AK1670" s="22">
        <f>IF(O1670="(传统)XDSL",VLOOKUP(S1670,[2]直销续费率明细!C:I,7,FALSE)*1,IF(O1670="GPON+XDSL",VLOOKUP(S1670,[2]直销续费率明细!C:I,7,FALSE)*1,VLOOKUP(S1670,[2]直销续费率明细!C:I,5,FALSE)*1))</f>
        <v>-40</v>
      </c>
      <c r="AL1670" s="22" t="s">
        <v>1300</v>
      </c>
      <c r="AM1670" s="22"/>
      <c r="AN1670" s="22"/>
      <c r="AO1670" s="22" t="s">
        <v>2216</v>
      </c>
      <c r="AP1670" s="22" t="s">
        <v>2261</v>
      </c>
      <c r="AS1670" s="20">
        <f>IF(Y1670&gt;=10,VLOOKUP(U1670,[2]提成计算!B:T,19,FALSE),VLOOKUP(U1670,[2]提成计算!B:T,18,FALSE))</f>
        <v>0.06</v>
      </c>
      <c r="AT1670" s="20">
        <f t="shared" ref="AT1670:AT1672" si="839">IF(AD1670*AS1670&gt;0,AD1670*AS1670,AE1670*AS1670)</f>
        <v>40.799999999999997</v>
      </c>
      <c r="AU1670" s="20">
        <f t="shared" ref="AU1670:AU1672" si="840">IF(AND(AK1670&lt;0,AK1670+AT1670&lt;0),-AT1670,AK1670)</f>
        <v>-40</v>
      </c>
    </row>
    <row r="1671" spans="1:47" x14ac:dyDescent="0.15">
      <c r="A1671" s="21" t="s">
        <v>1273</v>
      </c>
      <c r="B1671" s="20" t="s">
        <v>918</v>
      </c>
      <c r="C1671" s="20" t="s">
        <v>919</v>
      </c>
      <c r="D1671" s="20" t="s">
        <v>973</v>
      </c>
      <c r="E1671" s="20" t="s">
        <v>1953</v>
      </c>
      <c r="F1671" s="20" t="s">
        <v>1250</v>
      </c>
      <c r="G1671" s="20" t="s">
        <v>2676</v>
      </c>
      <c r="H1671" s="20"/>
      <c r="I1671" s="20">
        <v>13726468838</v>
      </c>
      <c r="J1671" s="20" t="s">
        <v>924</v>
      </c>
      <c r="K1671" s="20" t="s">
        <v>248</v>
      </c>
      <c r="L1671" s="20" t="s">
        <v>1918</v>
      </c>
      <c r="M1671" s="20">
        <v>680</v>
      </c>
      <c r="N1671" s="20">
        <v>680</v>
      </c>
      <c r="O1671" s="20" t="s">
        <v>1262</v>
      </c>
      <c r="P1671" s="20" t="s">
        <v>50</v>
      </c>
      <c r="Q1671" s="28"/>
      <c r="R1671" s="21" t="s">
        <v>249</v>
      </c>
      <c r="S1671" s="25" t="s">
        <v>1955</v>
      </c>
      <c r="T1671" s="21" t="s">
        <v>53</v>
      </c>
      <c r="U1671" s="21" t="s">
        <v>250</v>
      </c>
      <c r="V1671" s="46">
        <v>1</v>
      </c>
      <c r="W1671" s="26">
        <f t="shared" si="822"/>
        <v>1</v>
      </c>
      <c r="Y1671" s="21">
        <v>4</v>
      </c>
      <c r="Z1671" s="22">
        <f t="shared" si="827"/>
        <v>680</v>
      </c>
      <c r="AA1671" s="20" t="s">
        <v>2218</v>
      </c>
      <c r="AB1671" s="22">
        <v>1</v>
      </c>
      <c r="AC1671" s="22"/>
      <c r="AD1671" s="22">
        <f t="shared" si="837"/>
        <v>680</v>
      </c>
      <c r="AE1671" s="22"/>
      <c r="AF1671" s="22">
        <f t="shared" si="825"/>
        <v>680</v>
      </c>
      <c r="AG1671" s="20"/>
      <c r="AH1671" s="22"/>
      <c r="AI1671" s="22"/>
      <c r="AJ1671" s="22">
        <f t="shared" si="838"/>
        <v>680</v>
      </c>
      <c r="AK1671" s="22">
        <f>IF(O1671="(传统)XDSL",VLOOKUP(S1671,[2]直销续费率明细!C:I,7,FALSE)*1,IF(O1671="GPON+XDSL",VLOOKUP(S1671,[2]直销续费率明细!C:I,7,FALSE)*1,VLOOKUP(S1671,[2]直销续费率明细!C:I,5,FALSE)*1))</f>
        <v>25</v>
      </c>
      <c r="AL1671" s="22" t="s">
        <v>1300</v>
      </c>
      <c r="AM1671" s="22"/>
      <c r="AN1671" s="22"/>
      <c r="AO1671" s="22" t="s">
        <v>2216</v>
      </c>
      <c r="AP1671" s="22" t="s">
        <v>2261</v>
      </c>
      <c r="AS1671" s="20">
        <f>IF(Y1671&gt;=10,VLOOKUP(U1671,[2]提成计算!B:T,19,FALSE),VLOOKUP(U1671,[2]提成计算!B:T,18,FALSE))</f>
        <v>0.06</v>
      </c>
      <c r="AT1671" s="20">
        <f t="shared" si="839"/>
        <v>40.799999999999997</v>
      </c>
      <c r="AU1671" s="20">
        <f t="shared" si="840"/>
        <v>25</v>
      </c>
    </row>
    <row r="1672" spans="1:47" x14ac:dyDescent="0.15">
      <c r="A1672" s="21" t="s">
        <v>1273</v>
      </c>
      <c r="B1672" s="20" t="s">
        <v>918</v>
      </c>
      <c r="C1672" s="20" t="s">
        <v>919</v>
      </c>
      <c r="D1672" s="20" t="s">
        <v>973</v>
      </c>
      <c r="E1672" s="20" t="s">
        <v>1953</v>
      </c>
      <c r="F1672" s="20" t="s">
        <v>1250</v>
      </c>
      <c r="G1672" s="20" t="s">
        <v>2676</v>
      </c>
      <c r="H1672" s="20"/>
      <c r="I1672" s="20">
        <v>13650099250</v>
      </c>
      <c r="J1672" s="20" t="s">
        <v>924</v>
      </c>
      <c r="K1672" s="20" t="s">
        <v>248</v>
      </c>
      <c r="L1672" s="20" t="s">
        <v>1918</v>
      </c>
      <c r="M1672" s="20">
        <v>680</v>
      </c>
      <c r="N1672" s="20">
        <v>680</v>
      </c>
      <c r="O1672" s="20" t="s">
        <v>1262</v>
      </c>
      <c r="P1672" s="20" t="s">
        <v>50</v>
      </c>
      <c r="Q1672" s="28"/>
      <c r="R1672" s="21" t="s">
        <v>249</v>
      </c>
      <c r="S1672" s="25" t="s">
        <v>1955</v>
      </c>
      <c r="T1672" s="21" t="s">
        <v>53</v>
      </c>
      <c r="U1672" s="21" t="s">
        <v>250</v>
      </c>
      <c r="V1672" s="46">
        <v>1</v>
      </c>
      <c r="W1672" s="26">
        <f t="shared" si="822"/>
        <v>1</v>
      </c>
      <c r="Y1672" s="21">
        <v>4</v>
      </c>
      <c r="Z1672" s="22">
        <f t="shared" si="827"/>
        <v>680</v>
      </c>
      <c r="AA1672" s="20" t="s">
        <v>2218</v>
      </c>
      <c r="AB1672" s="22">
        <v>1</v>
      </c>
      <c r="AC1672" s="22"/>
      <c r="AD1672" s="22">
        <f t="shared" si="837"/>
        <v>680</v>
      </c>
      <c r="AE1672" s="22"/>
      <c r="AF1672" s="22">
        <f t="shared" si="825"/>
        <v>680</v>
      </c>
      <c r="AG1672" s="20"/>
      <c r="AH1672" s="22"/>
      <c r="AI1672" s="22"/>
      <c r="AJ1672" s="22">
        <f t="shared" si="838"/>
        <v>680</v>
      </c>
      <c r="AK1672" s="22">
        <f>IF(O1672="(传统)XDSL",VLOOKUP(S1672,[2]直销续费率明细!C:I,7,FALSE)*1,IF(O1672="GPON+XDSL",VLOOKUP(S1672,[2]直销续费率明细!C:I,7,FALSE)*1,VLOOKUP(S1672,[2]直销续费率明细!C:I,5,FALSE)*1))</f>
        <v>25</v>
      </c>
      <c r="AL1672" s="22" t="s">
        <v>1300</v>
      </c>
      <c r="AM1672" s="22"/>
      <c r="AN1672" s="22"/>
      <c r="AO1672" s="22" t="s">
        <v>2216</v>
      </c>
      <c r="AP1672" s="22" t="s">
        <v>2261</v>
      </c>
      <c r="AS1672" s="20">
        <f>IF(Y1672&gt;=10,VLOOKUP(U1672,[2]提成计算!B:T,19,FALSE),VLOOKUP(U1672,[2]提成计算!B:T,18,FALSE))</f>
        <v>0.06</v>
      </c>
      <c r="AT1672" s="20">
        <f t="shared" si="839"/>
        <v>40.799999999999997</v>
      </c>
      <c r="AU1672" s="20">
        <f t="shared" si="840"/>
        <v>25</v>
      </c>
    </row>
    <row r="1673" spans="1:47" x14ac:dyDescent="0.15">
      <c r="A1673" s="21" t="s">
        <v>1273</v>
      </c>
      <c r="B1673" s="20" t="s">
        <v>918</v>
      </c>
      <c r="C1673" s="20" t="s">
        <v>919</v>
      </c>
      <c r="D1673" s="20" t="s">
        <v>928</v>
      </c>
      <c r="E1673" s="20" t="s">
        <v>969</v>
      </c>
      <c r="F1673" s="20" t="s">
        <v>1250</v>
      </c>
      <c r="G1673" s="20" t="s">
        <v>2677</v>
      </c>
      <c r="H1673" s="20"/>
      <c r="I1673" s="20">
        <v>13570806195</v>
      </c>
      <c r="J1673" s="20" t="s">
        <v>1268</v>
      </c>
      <c r="K1673" s="20" t="s">
        <v>1979</v>
      </c>
      <c r="L1673" s="20" t="s">
        <v>1358</v>
      </c>
      <c r="M1673" s="20">
        <v>1088</v>
      </c>
      <c r="N1673" s="20">
        <v>1088</v>
      </c>
      <c r="O1673" s="20" t="s">
        <v>927</v>
      </c>
      <c r="P1673" s="20" t="s">
        <v>50</v>
      </c>
      <c r="Q1673" s="28"/>
      <c r="R1673" s="21" t="s">
        <v>84</v>
      </c>
      <c r="S1673" s="21" t="s">
        <v>84</v>
      </c>
      <c r="T1673" s="21" t="s">
        <v>53</v>
      </c>
      <c r="U1673" s="21" t="s">
        <v>1292</v>
      </c>
      <c r="V1673" s="46">
        <v>1</v>
      </c>
      <c r="W1673" s="26">
        <f t="shared" si="822"/>
        <v>1</v>
      </c>
      <c r="X1673" s="26">
        <f t="shared" si="823"/>
        <v>1</v>
      </c>
      <c r="Y1673" s="21">
        <v>10</v>
      </c>
      <c r="Z1673" s="22">
        <f t="shared" si="827"/>
        <v>1088</v>
      </c>
      <c r="AA1673" s="20" t="s">
        <v>2218</v>
      </c>
      <c r="AB1673" s="22"/>
      <c r="AC1673" s="22">
        <v>1</v>
      </c>
      <c r="AD1673" s="22"/>
      <c r="AE1673" s="22">
        <f t="shared" ref="AE1673:AE1676" si="841">N1673</f>
        <v>1088</v>
      </c>
      <c r="AF1673" s="22">
        <f t="shared" si="825"/>
        <v>1088</v>
      </c>
      <c r="AG1673" s="20">
        <f>N1673</f>
        <v>1088</v>
      </c>
      <c r="AH1673" s="20" t="str">
        <f>VLOOKUP(U1673,[1]提成计算!B:I,8,FALSE)</f>
        <v xml:space="preserve"> </v>
      </c>
      <c r="AI1673" s="20"/>
      <c r="AJ1673" s="22"/>
      <c r="AK1673" s="22"/>
      <c r="AM1673" s="22"/>
      <c r="AN1673" s="22"/>
      <c r="AO1673" s="22" t="s">
        <v>2196</v>
      </c>
      <c r="AP1673" s="22" t="s">
        <v>1301</v>
      </c>
      <c r="AS1673" s="20"/>
      <c r="AT1673" s="20"/>
      <c r="AU1673" s="20"/>
    </row>
    <row r="1674" spans="1:47" x14ac:dyDescent="0.15">
      <c r="A1674" s="21" t="s">
        <v>1273</v>
      </c>
      <c r="B1674" s="20" t="s">
        <v>918</v>
      </c>
      <c r="C1674" s="20" t="s">
        <v>919</v>
      </c>
      <c r="D1674" s="20" t="s">
        <v>973</v>
      </c>
      <c r="E1674" s="20" t="s">
        <v>974</v>
      </c>
      <c r="F1674" s="20" t="s">
        <v>1250</v>
      </c>
      <c r="G1674" s="20" t="s">
        <v>2678</v>
      </c>
      <c r="H1674" s="20"/>
      <c r="I1674" s="20">
        <v>15818405100</v>
      </c>
      <c r="J1674" s="20" t="s">
        <v>924</v>
      </c>
      <c r="K1674" s="20" t="s">
        <v>248</v>
      </c>
      <c r="L1674" s="20" t="s">
        <v>1299</v>
      </c>
      <c r="M1674" s="20">
        <v>888</v>
      </c>
      <c r="N1674" s="20">
        <v>888</v>
      </c>
      <c r="O1674" s="20" t="s">
        <v>927</v>
      </c>
      <c r="P1674" s="20" t="s">
        <v>50</v>
      </c>
      <c r="Q1674" s="28"/>
      <c r="R1674" s="21" t="s">
        <v>249</v>
      </c>
      <c r="S1674" s="25" t="s">
        <v>1955</v>
      </c>
      <c r="T1674" s="21" t="s">
        <v>53</v>
      </c>
      <c r="U1674" s="21" t="s">
        <v>250</v>
      </c>
      <c r="V1674" s="46">
        <v>1</v>
      </c>
      <c r="W1674" s="26">
        <f t="shared" si="822"/>
        <v>1</v>
      </c>
      <c r="Y1674" s="21">
        <v>12</v>
      </c>
      <c r="Z1674" s="22">
        <f t="shared" si="827"/>
        <v>888</v>
      </c>
      <c r="AA1674" s="20" t="s">
        <v>2195</v>
      </c>
      <c r="AB1674" s="22"/>
      <c r="AC1674" s="22">
        <v>1</v>
      </c>
      <c r="AD1674" s="22"/>
      <c r="AE1674" s="22">
        <f t="shared" si="841"/>
        <v>888</v>
      </c>
      <c r="AF1674" s="22">
        <f t="shared" si="825"/>
        <v>888</v>
      </c>
      <c r="AG1674" s="20"/>
      <c r="AH1674" s="22"/>
      <c r="AI1674" s="22"/>
      <c r="AJ1674" s="22">
        <f t="shared" ref="AJ1674:AJ1675" si="842">N1674</f>
        <v>888</v>
      </c>
      <c r="AK1674" s="22">
        <f>IF(O1674="(传统)XDSL",VLOOKUP(S1674,[2]直销续费率明细!C:I,7,FALSE)*1,IF(O1674="GPON+XDSL",VLOOKUP(S1674,[2]直销续费率明细!C:I,7,FALSE)*1,VLOOKUP(S1674,[2]直销续费率明细!C:I,5,FALSE)*1))</f>
        <v>-20</v>
      </c>
      <c r="AL1674" s="22" t="s">
        <v>1300</v>
      </c>
      <c r="AM1674" s="22"/>
      <c r="AN1674" s="22"/>
      <c r="AO1674" s="22" t="s">
        <v>2196</v>
      </c>
      <c r="AP1674" s="22" t="s">
        <v>1301</v>
      </c>
      <c r="AS1674" s="20">
        <f>IF(Y1674&gt;=10,VLOOKUP(U1674,[2]提成计算!B:T,19,FALSE),VLOOKUP(U1674,[2]提成计算!B:T,18,FALSE))</f>
        <v>0.09</v>
      </c>
      <c r="AT1674" s="20">
        <f t="shared" ref="AT1674:AT1675" si="843">IF(AD1674*AS1674&gt;0,AD1674*AS1674,AE1674*AS1674)</f>
        <v>79.92</v>
      </c>
      <c r="AU1674" s="20">
        <f t="shared" ref="AU1674:AU1675" si="844">IF(AND(AK1674&lt;0,AK1674+AT1674&lt;0),-AT1674,AK1674)</f>
        <v>-20</v>
      </c>
    </row>
    <row r="1675" spans="1:47" x14ac:dyDescent="0.15">
      <c r="A1675" s="21" t="s">
        <v>1273</v>
      </c>
      <c r="B1675" s="20" t="s">
        <v>918</v>
      </c>
      <c r="C1675" s="20" t="s">
        <v>919</v>
      </c>
      <c r="D1675" s="20" t="s">
        <v>928</v>
      </c>
      <c r="E1675" s="20" t="s">
        <v>952</v>
      </c>
      <c r="F1675" s="20" t="s">
        <v>1250</v>
      </c>
      <c r="G1675" s="20" t="s">
        <v>2679</v>
      </c>
      <c r="H1675" s="20"/>
      <c r="I1675" s="20">
        <v>13597407196</v>
      </c>
      <c r="J1675" s="20" t="s">
        <v>924</v>
      </c>
      <c r="K1675" s="20" t="s">
        <v>1979</v>
      </c>
      <c r="L1675" s="20" t="s">
        <v>2166</v>
      </c>
      <c r="M1675" s="20">
        <v>1088</v>
      </c>
      <c r="N1675" s="20">
        <v>1088</v>
      </c>
      <c r="O1675" s="20" t="s">
        <v>927</v>
      </c>
      <c r="P1675" s="20" t="s">
        <v>50</v>
      </c>
      <c r="Q1675" s="28"/>
      <c r="R1675" s="21" t="s">
        <v>84</v>
      </c>
      <c r="S1675" s="25" t="s">
        <v>956</v>
      </c>
      <c r="T1675" s="21" t="s">
        <v>53</v>
      </c>
      <c r="U1675" s="21" t="s">
        <v>1292</v>
      </c>
      <c r="V1675" s="46">
        <v>1</v>
      </c>
      <c r="W1675" s="26">
        <f t="shared" si="822"/>
        <v>1</v>
      </c>
      <c r="Y1675" s="21">
        <v>20</v>
      </c>
      <c r="Z1675" s="22">
        <f t="shared" si="827"/>
        <v>1088</v>
      </c>
      <c r="AA1675" s="20" t="s">
        <v>2195</v>
      </c>
      <c r="AB1675" s="22"/>
      <c r="AC1675" s="22">
        <v>1</v>
      </c>
      <c r="AD1675" s="22"/>
      <c r="AE1675" s="22">
        <f t="shared" si="841"/>
        <v>1088</v>
      </c>
      <c r="AF1675" s="22">
        <f t="shared" si="825"/>
        <v>1088</v>
      </c>
      <c r="AG1675" s="20"/>
      <c r="AH1675" s="22"/>
      <c r="AI1675" s="22"/>
      <c r="AJ1675" s="22">
        <f t="shared" si="842"/>
        <v>1088</v>
      </c>
      <c r="AK1675" s="22">
        <f>IF(O1675="(传统)XDSL",VLOOKUP(S1675,[2]直销续费率明细!C:I,7,FALSE)*1,IF(O1675="GPON+XDSL",VLOOKUP(S1675,[2]直销续费率明细!C:I,7,FALSE)*1,VLOOKUP(S1675,[2]直销续费率明细!C:I,5,FALSE)*1))</f>
        <v>25</v>
      </c>
      <c r="AL1675" s="22" t="s">
        <v>1300</v>
      </c>
      <c r="AM1675" s="22"/>
      <c r="AN1675" s="22"/>
      <c r="AO1675" s="22" t="s">
        <v>2196</v>
      </c>
      <c r="AP1675" s="22" t="s">
        <v>1301</v>
      </c>
      <c r="AS1675" s="20">
        <f>IF(Y1675&gt;=10,VLOOKUP(U1675,[2]提成计算!B:T,19,FALSE),VLOOKUP(U1675,[2]提成计算!B:T,18,FALSE))</f>
        <v>0.09</v>
      </c>
      <c r="AT1675" s="20">
        <f t="shared" si="843"/>
        <v>97.92</v>
      </c>
      <c r="AU1675" s="20">
        <f t="shared" si="844"/>
        <v>25</v>
      </c>
    </row>
    <row r="1676" spans="1:47" x14ac:dyDescent="0.15">
      <c r="A1676" s="21" t="s">
        <v>1273</v>
      </c>
      <c r="B1676" s="20" t="s">
        <v>918</v>
      </c>
      <c r="C1676" s="20" t="s">
        <v>919</v>
      </c>
      <c r="D1676" s="20" t="s">
        <v>941</v>
      </c>
      <c r="E1676" s="20" t="s">
        <v>1339</v>
      </c>
      <c r="F1676" s="20" t="s">
        <v>1250</v>
      </c>
      <c r="G1676" s="20" t="s">
        <v>2680</v>
      </c>
      <c r="H1676" s="20"/>
      <c r="I1676" s="20">
        <v>18838496813</v>
      </c>
      <c r="J1676" s="20" t="s">
        <v>1268</v>
      </c>
      <c r="K1676" s="20" t="s">
        <v>1577</v>
      </c>
      <c r="L1676" s="20" t="s">
        <v>1358</v>
      </c>
      <c r="M1676" s="20">
        <v>1088</v>
      </c>
      <c r="N1676" s="20">
        <v>1088</v>
      </c>
      <c r="O1676" s="20" t="s">
        <v>927</v>
      </c>
      <c r="P1676" s="20" t="s">
        <v>50</v>
      </c>
      <c r="Q1676" s="28"/>
      <c r="R1676" s="21" t="s">
        <v>99</v>
      </c>
      <c r="S1676" s="21"/>
      <c r="T1676" s="21" t="s">
        <v>53</v>
      </c>
      <c r="U1676" s="21" t="s">
        <v>1740</v>
      </c>
      <c r="V1676" s="46">
        <v>1</v>
      </c>
      <c r="W1676" s="26">
        <f t="shared" si="822"/>
        <v>1</v>
      </c>
      <c r="X1676" s="26">
        <f t="shared" si="823"/>
        <v>1</v>
      </c>
      <c r="Y1676" s="21">
        <v>10</v>
      </c>
      <c r="Z1676" s="22">
        <f t="shared" si="827"/>
        <v>1088</v>
      </c>
      <c r="AA1676" s="20" t="s">
        <v>2195</v>
      </c>
      <c r="AB1676" s="22"/>
      <c r="AC1676" s="22">
        <v>1</v>
      </c>
      <c r="AD1676" s="22"/>
      <c r="AE1676" s="22">
        <f t="shared" si="841"/>
        <v>1088</v>
      </c>
      <c r="AF1676" s="22">
        <f t="shared" si="825"/>
        <v>1088</v>
      </c>
      <c r="AG1676" s="20">
        <f>N1676</f>
        <v>1088</v>
      </c>
      <c r="AH1676" s="20" t="str">
        <f>VLOOKUP(U1676,[1]提成计算!B:I,8,FALSE)</f>
        <v>否</v>
      </c>
      <c r="AI1676" s="20"/>
      <c r="AJ1676" s="22"/>
      <c r="AK1676" s="22"/>
      <c r="AM1676" s="22"/>
      <c r="AN1676" s="22"/>
      <c r="AO1676" s="22" t="s">
        <v>2196</v>
      </c>
      <c r="AP1676" s="22" t="s">
        <v>1301</v>
      </c>
      <c r="AS1676" s="20"/>
      <c r="AT1676" s="20"/>
      <c r="AU1676" s="20"/>
    </row>
    <row r="1677" spans="1:47" x14ac:dyDescent="0.15">
      <c r="A1677" s="21" t="s">
        <v>1273</v>
      </c>
      <c r="B1677" s="20" t="s">
        <v>918</v>
      </c>
      <c r="C1677" s="20" t="s">
        <v>919</v>
      </c>
      <c r="D1677" s="20" t="s">
        <v>973</v>
      </c>
      <c r="E1677" s="20" t="s">
        <v>1932</v>
      </c>
      <c r="F1677" s="20" t="s">
        <v>1250</v>
      </c>
      <c r="G1677" s="20" t="s">
        <v>2681</v>
      </c>
      <c r="H1677" s="20"/>
      <c r="I1677" s="20">
        <v>13537333369</v>
      </c>
      <c r="J1677" s="20" t="s">
        <v>924</v>
      </c>
      <c r="K1677" s="20" t="s">
        <v>521</v>
      </c>
      <c r="L1677" s="20" t="s">
        <v>1918</v>
      </c>
      <c r="M1677" s="20">
        <v>680</v>
      </c>
      <c r="N1677" s="20">
        <v>680</v>
      </c>
      <c r="O1677" s="20" t="s">
        <v>1262</v>
      </c>
      <c r="P1677" s="20" t="s">
        <v>50</v>
      </c>
      <c r="Q1677" s="28"/>
      <c r="R1677" s="21" t="s">
        <v>249</v>
      </c>
      <c r="S1677" s="25" t="s">
        <v>976</v>
      </c>
      <c r="T1677" s="21" t="s">
        <v>53</v>
      </c>
      <c r="U1677" s="21" t="s">
        <v>522</v>
      </c>
      <c r="V1677" s="46">
        <v>1</v>
      </c>
      <c r="W1677" s="26">
        <f t="shared" si="822"/>
        <v>1</v>
      </c>
      <c r="Y1677" s="21">
        <v>4</v>
      </c>
      <c r="Z1677" s="22">
        <f t="shared" si="827"/>
        <v>680</v>
      </c>
      <c r="AA1677" s="20" t="s">
        <v>2195</v>
      </c>
      <c r="AB1677" s="22">
        <v>1</v>
      </c>
      <c r="AC1677" s="22"/>
      <c r="AD1677" s="22">
        <f>N1677</f>
        <v>680</v>
      </c>
      <c r="AE1677" s="22"/>
      <c r="AF1677" s="22">
        <f t="shared" si="825"/>
        <v>680</v>
      </c>
      <c r="AG1677" s="20"/>
      <c r="AH1677" s="22"/>
      <c r="AI1677" s="22"/>
      <c r="AJ1677" s="22">
        <f>N1677</f>
        <v>680</v>
      </c>
      <c r="AK1677" s="22">
        <f>IF(O1677="(传统)XDSL",VLOOKUP(S1677,[2]直销续费率明细!C:I,7,FALSE)*1,IF(O1677="GPON+XDSL",VLOOKUP(S1677,[2]直销续费率明细!C:I,7,FALSE)*1,VLOOKUP(S1677,[2]直销续费率明细!C:I,5,FALSE)*1))</f>
        <v>25</v>
      </c>
      <c r="AL1677" s="22" t="s">
        <v>1309</v>
      </c>
      <c r="AM1677" s="22"/>
      <c r="AN1677" s="22"/>
      <c r="AO1677" s="22" t="s">
        <v>2196</v>
      </c>
      <c r="AP1677" s="22" t="s">
        <v>2202</v>
      </c>
      <c r="AS1677" s="20">
        <f>IF(Y1677&gt;=10,VLOOKUP(U1677,[2]提成计算!B:T,19,FALSE),VLOOKUP(U1677,[2]提成计算!B:T,18,FALSE))</f>
        <v>0.06</v>
      </c>
      <c r="AT1677" s="20">
        <f t="shared" ref="AT1677" si="845">IF(AD1677*AS1677&gt;0,AD1677*AS1677,AE1677*AS1677)</f>
        <v>40.799999999999997</v>
      </c>
      <c r="AU1677" s="20">
        <f t="shared" ref="AU1677" si="846">IF(AND(AK1677&lt;0,AK1677+AT1677&lt;0),-AT1677,AK1677)</f>
        <v>25</v>
      </c>
    </row>
    <row r="1678" spans="1:47" x14ac:dyDescent="0.15">
      <c r="A1678" s="21" t="s">
        <v>1273</v>
      </c>
      <c r="B1678" s="20" t="s">
        <v>918</v>
      </c>
      <c r="C1678" s="20" t="s">
        <v>919</v>
      </c>
      <c r="D1678" s="20" t="s">
        <v>941</v>
      </c>
      <c r="E1678" s="20" t="s">
        <v>1916</v>
      </c>
      <c r="F1678" s="20" t="s">
        <v>1250</v>
      </c>
      <c r="G1678" s="20" t="s">
        <v>2682</v>
      </c>
      <c r="H1678" s="20"/>
      <c r="I1678" s="20">
        <v>13725742594</v>
      </c>
      <c r="J1678" s="20" t="s">
        <v>1268</v>
      </c>
      <c r="K1678" s="20" t="s">
        <v>1577</v>
      </c>
      <c r="L1678" s="20" t="s">
        <v>1898</v>
      </c>
      <c r="M1678" s="20">
        <v>1398</v>
      </c>
      <c r="N1678" s="20">
        <v>1398</v>
      </c>
      <c r="O1678" s="20" t="s">
        <v>927</v>
      </c>
      <c r="P1678" s="20" t="s">
        <v>50</v>
      </c>
      <c r="Q1678" s="28"/>
      <c r="R1678" s="21" t="s">
        <v>99</v>
      </c>
      <c r="S1678" s="21"/>
      <c r="T1678" s="21" t="s">
        <v>53</v>
      </c>
      <c r="U1678" s="21" t="s">
        <v>1740</v>
      </c>
      <c r="V1678" s="46">
        <v>1</v>
      </c>
      <c r="W1678" s="26">
        <f t="shared" si="822"/>
        <v>1</v>
      </c>
      <c r="X1678" s="26">
        <f t="shared" si="823"/>
        <v>1</v>
      </c>
      <c r="Y1678" s="21">
        <v>20</v>
      </c>
      <c r="Z1678" s="22">
        <f t="shared" si="827"/>
        <v>1398</v>
      </c>
      <c r="AA1678" s="20" t="s">
        <v>2195</v>
      </c>
      <c r="AB1678" s="22"/>
      <c r="AC1678" s="22">
        <v>1</v>
      </c>
      <c r="AD1678" s="22"/>
      <c r="AE1678" s="22">
        <f>N1678</f>
        <v>1398</v>
      </c>
      <c r="AF1678" s="22">
        <f t="shared" si="825"/>
        <v>1398</v>
      </c>
      <c r="AG1678" s="20">
        <f t="shared" ref="AG1678:AG1679" si="847">N1678</f>
        <v>1398</v>
      </c>
      <c r="AH1678" s="20" t="str">
        <f>VLOOKUP(U1678,[1]提成计算!B:I,8,FALSE)</f>
        <v>否</v>
      </c>
      <c r="AI1678" s="20"/>
      <c r="AJ1678" s="22"/>
      <c r="AK1678" s="22"/>
      <c r="AM1678" s="22"/>
      <c r="AN1678" s="22"/>
      <c r="AO1678" s="22" t="s">
        <v>2196</v>
      </c>
      <c r="AP1678" s="22" t="s">
        <v>1301</v>
      </c>
      <c r="AS1678" s="20"/>
      <c r="AT1678" s="20"/>
      <c r="AU1678" s="20"/>
    </row>
    <row r="1679" spans="1:47" x14ac:dyDescent="0.15">
      <c r="A1679" s="21" t="s">
        <v>1273</v>
      </c>
      <c r="B1679" s="20" t="s">
        <v>918</v>
      </c>
      <c r="C1679" s="20" t="s">
        <v>919</v>
      </c>
      <c r="D1679" s="20" t="s">
        <v>941</v>
      </c>
      <c r="E1679" s="20" t="s">
        <v>1339</v>
      </c>
      <c r="F1679" s="20" t="s">
        <v>1250</v>
      </c>
      <c r="G1679" s="20" t="s">
        <v>2683</v>
      </c>
      <c r="H1679" s="20"/>
      <c r="I1679" s="20">
        <v>15024011172</v>
      </c>
      <c r="J1679" s="20" t="s">
        <v>1268</v>
      </c>
      <c r="K1679" s="20" t="s">
        <v>1577</v>
      </c>
      <c r="L1679" s="20" t="s">
        <v>1914</v>
      </c>
      <c r="M1679" s="20">
        <v>828</v>
      </c>
      <c r="N1679" s="20">
        <v>828</v>
      </c>
      <c r="O1679" s="20" t="s">
        <v>927</v>
      </c>
      <c r="P1679" s="20" t="s">
        <v>50</v>
      </c>
      <c r="Q1679" s="28"/>
      <c r="R1679" s="21" t="s">
        <v>99</v>
      </c>
      <c r="S1679" s="21"/>
      <c r="T1679" s="21" t="s">
        <v>53</v>
      </c>
      <c r="U1679" s="21" t="s">
        <v>1740</v>
      </c>
      <c r="V1679" s="46">
        <v>1</v>
      </c>
      <c r="W1679" s="26">
        <f t="shared" si="822"/>
        <v>1</v>
      </c>
      <c r="X1679" s="26">
        <f t="shared" si="823"/>
        <v>1</v>
      </c>
      <c r="Y1679" s="21">
        <v>4</v>
      </c>
      <c r="Z1679" s="22">
        <f t="shared" si="827"/>
        <v>828</v>
      </c>
      <c r="AA1679" s="20" t="s">
        <v>2195</v>
      </c>
      <c r="AB1679" s="22">
        <v>1</v>
      </c>
      <c r="AC1679" s="22"/>
      <c r="AD1679" s="22">
        <f>N1679</f>
        <v>828</v>
      </c>
      <c r="AE1679" s="22"/>
      <c r="AF1679" s="22">
        <f t="shared" si="825"/>
        <v>828</v>
      </c>
      <c r="AG1679" s="20">
        <f t="shared" si="847"/>
        <v>828</v>
      </c>
      <c r="AH1679" s="20" t="str">
        <f>VLOOKUP(U1679,[1]提成计算!B:I,8,FALSE)</f>
        <v>否</v>
      </c>
      <c r="AI1679" s="20"/>
      <c r="AJ1679" s="22"/>
      <c r="AK1679" s="22"/>
      <c r="AM1679" s="22"/>
      <c r="AN1679" s="22"/>
      <c r="AO1679" s="22" t="s">
        <v>2196</v>
      </c>
      <c r="AP1679" s="22" t="s">
        <v>1301</v>
      </c>
      <c r="AS1679" s="20"/>
      <c r="AT1679" s="20"/>
      <c r="AU1679" s="20"/>
    </row>
    <row r="1680" spans="1:47" x14ac:dyDescent="0.15">
      <c r="A1680" s="21" t="s">
        <v>1273</v>
      </c>
      <c r="B1680" s="20" t="s">
        <v>918</v>
      </c>
      <c r="C1680" s="20" t="s">
        <v>919</v>
      </c>
      <c r="D1680" s="20" t="s">
        <v>941</v>
      </c>
      <c r="E1680" s="20" t="s">
        <v>942</v>
      </c>
      <c r="F1680" s="20" t="s">
        <v>1250</v>
      </c>
      <c r="G1680" s="20" t="s">
        <v>2684</v>
      </c>
      <c r="H1680" s="20"/>
      <c r="I1680" s="20">
        <v>13823194900</v>
      </c>
      <c r="J1680" s="20" t="s">
        <v>924</v>
      </c>
      <c r="K1680" s="20" t="s">
        <v>209</v>
      </c>
      <c r="L1680" s="20" t="s">
        <v>1299</v>
      </c>
      <c r="M1680" s="20">
        <v>888</v>
      </c>
      <c r="N1680" s="20">
        <v>888</v>
      </c>
      <c r="O1680" s="20" t="s">
        <v>927</v>
      </c>
      <c r="P1680" s="20" t="s">
        <v>50</v>
      </c>
      <c r="Q1680" s="28"/>
      <c r="R1680" s="21" t="s">
        <v>99</v>
      </c>
      <c r="S1680" s="25" t="s">
        <v>945</v>
      </c>
      <c r="T1680" s="21" t="s">
        <v>53</v>
      </c>
      <c r="U1680" s="21" t="s">
        <v>210</v>
      </c>
      <c r="V1680" s="46">
        <v>1</v>
      </c>
      <c r="W1680" s="26">
        <f t="shared" si="822"/>
        <v>1</v>
      </c>
      <c r="Y1680" s="21">
        <v>12</v>
      </c>
      <c r="Z1680" s="22">
        <f t="shared" si="827"/>
        <v>888</v>
      </c>
      <c r="AA1680" s="20" t="s">
        <v>2195</v>
      </c>
      <c r="AB1680" s="22"/>
      <c r="AC1680" s="22">
        <v>1</v>
      </c>
      <c r="AD1680" s="22"/>
      <c r="AE1680" s="22">
        <f t="shared" ref="AE1680:AE1684" si="848">N1680</f>
        <v>888</v>
      </c>
      <c r="AF1680" s="22">
        <f t="shared" si="825"/>
        <v>888</v>
      </c>
      <c r="AG1680" s="20"/>
      <c r="AH1680" s="22"/>
      <c r="AI1680" s="22"/>
      <c r="AJ1680" s="22">
        <f>N1680</f>
        <v>888</v>
      </c>
      <c r="AK1680" s="22">
        <f>IF(O1680="(传统)XDSL",VLOOKUP(S1680,[2]直销续费率明细!C:I,7,FALSE)*1,IF(O1680="GPON+XDSL",VLOOKUP(S1680,[2]直销续费率明细!C:I,7,FALSE)*1,VLOOKUP(S1680,[2]直销续费率明细!C:I,5,FALSE)*1))</f>
        <v>25</v>
      </c>
      <c r="AL1680" s="22" t="s">
        <v>1309</v>
      </c>
      <c r="AM1680" s="22"/>
      <c r="AN1680" s="22"/>
      <c r="AO1680" s="22" t="s">
        <v>2196</v>
      </c>
      <c r="AP1680" s="22" t="s">
        <v>1301</v>
      </c>
      <c r="AS1680" s="20">
        <f>IF(Y1680&gt;=10,VLOOKUP(U1680,[2]提成计算!B:T,19,FALSE),VLOOKUP(U1680,[2]提成计算!B:T,18,FALSE))</f>
        <v>0.1</v>
      </c>
      <c r="AT1680" s="20">
        <f t="shared" ref="AT1680" si="849">IF(AD1680*AS1680&gt;0,AD1680*AS1680,AE1680*AS1680)</f>
        <v>88.800000000000011</v>
      </c>
      <c r="AU1680" s="20">
        <f t="shared" ref="AU1680" si="850">IF(AND(AK1680&lt;0,AK1680+AT1680&lt;0),-AT1680,AK1680)</f>
        <v>25</v>
      </c>
    </row>
    <row r="1681" spans="1:47" x14ac:dyDescent="0.15">
      <c r="A1681" s="21" t="s">
        <v>1273</v>
      </c>
      <c r="B1681" s="20" t="s">
        <v>918</v>
      </c>
      <c r="C1681" s="20" t="s">
        <v>919</v>
      </c>
      <c r="D1681" s="20" t="s">
        <v>941</v>
      </c>
      <c r="E1681" s="20" t="s">
        <v>1487</v>
      </c>
      <c r="F1681" s="20" t="s">
        <v>1250</v>
      </c>
      <c r="G1681" s="20" t="s">
        <v>2685</v>
      </c>
      <c r="H1681" s="20"/>
      <c r="I1681" s="20">
        <v>15019082545</v>
      </c>
      <c r="J1681" s="20" t="s">
        <v>1268</v>
      </c>
      <c r="K1681" s="20" t="s">
        <v>1577</v>
      </c>
      <c r="L1681" s="20" t="s">
        <v>1358</v>
      </c>
      <c r="M1681" s="20">
        <v>1088</v>
      </c>
      <c r="N1681" s="20">
        <v>1088</v>
      </c>
      <c r="O1681" s="20" t="s">
        <v>927</v>
      </c>
      <c r="P1681" s="20" t="s">
        <v>50</v>
      </c>
      <c r="Q1681" s="28"/>
      <c r="R1681" s="21" t="s">
        <v>99</v>
      </c>
      <c r="S1681" s="21"/>
      <c r="T1681" s="21" t="s">
        <v>53</v>
      </c>
      <c r="U1681" s="21" t="s">
        <v>1740</v>
      </c>
      <c r="V1681" s="46">
        <v>1</v>
      </c>
      <c r="W1681" s="26">
        <f t="shared" si="822"/>
        <v>1</v>
      </c>
      <c r="X1681" s="26">
        <f t="shared" si="823"/>
        <v>1</v>
      </c>
      <c r="Y1681" s="21">
        <v>10</v>
      </c>
      <c r="Z1681" s="22">
        <f t="shared" si="827"/>
        <v>1088</v>
      </c>
      <c r="AA1681" s="20" t="s">
        <v>2195</v>
      </c>
      <c r="AB1681" s="22"/>
      <c r="AC1681" s="22">
        <v>1</v>
      </c>
      <c r="AD1681" s="22"/>
      <c r="AE1681" s="22">
        <f t="shared" si="848"/>
        <v>1088</v>
      </c>
      <c r="AF1681" s="22">
        <f t="shared" si="825"/>
        <v>1088</v>
      </c>
      <c r="AG1681" s="20">
        <f>N1681</f>
        <v>1088</v>
      </c>
      <c r="AH1681" s="20" t="str">
        <f>VLOOKUP(U1681,[1]提成计算!B:I,8,FALSE)</f>
        <v>否</v>
      </c>
      <c r="AI1681" s="20"/>
      <c r="AJ1681" s="22"/>
      <c r="AK1681" s="22"/>
      <c r="AM1681" s="22"/>
      <c r="AN1681" s="22"/>
      <c r="AO1681" s="22" t="s">
        <v>2196</v>
      </c>
      <c r="AP1681" s="22" t="s">
        <v>1301</v>
      </c>
      <c r="AS1681" s="20"/>
      <c r="AT1681" s="20"/>
      <c r="AU1681" s="20"/>
    </row>
    <row r="1682" spans="1:47" x14ac:dyDescent="0.15">
      <c r="A1682" s="21" t="s">
        <v>1273</v>
      </c>
      <c r="B1682" s="20" t="s">
        <v>918</v>
      </c>
      <c r="C1682" s="20" t="s">
        <v>919</v>
      </c>
      <c r="D1682" s="20" t="s">
        <v>973</v>
      </c>
      <c r="E1682" s="20" t="s">
        <v>2327</v>
      </c>
      <c r="F1682" s="20" t="s">
        <v>1250</v>
      </c>
      <c r="G1682" s="20" t="s">
        <v>2686</v>
      </c>
      <c r="H1682" s="20"/>
      <c r="I1682" s="20">
        <v>13926852541</v>
      </c>
      <c r="J1682" s="20" t="s">
        <v>924</v>
      </c>
      <c r="K1682" s="20" t="s">
        <v>521</v>
      </c>
      <c r="L1682" s="20" t="s">
        <v>1299</v>
      </c>
      <c r="M1682" s="20">
        <v>888</v>
      </c>
      <c r="N1682" s="20">
        <v>888</v>
      </c>
      <c r="O1682" s="20" t="s">
        <v>927</v>
      </c>
      <c r="P1682" s="20" t="s">
        <v>50</v>
      </c>
      <c r="Q1682" s="28"/>
      <c r="R1682" s="21" t="s">
        <v>249</v>
      </c>
      <c r="S1682" s="25" t="s">
        <v>976</v>
      </c>
      <c r="T1682" s="21" t="s">
        <v>53</v>
      </c>
      <c r="U1682" s="21" t="s">
        <v>522</v>
      </c>
      <c r="V1682" s="46">
        <v>1</v>
      </c>
      <c r="W1682" s="26">
        <f t="shared" si="822"/>
        <v>1</v>
      </c>
      <c r="Y1682" s="21">
        <v>12</v>
      </c>
      <c r="Z1682" s="22">
        <f t="shared" si="827"/>
        <v>888</v>
      </c>
      <c r="AA1682" s="20" t="s">
        <v>2195</v>
      </c>
      <c r="AB1682" s="22"/>
      <c r="AC1682" s="22">
        <v>1</v>
      </c>
      <c r="AD1682" s="22"/>
      <c r="AE1682" s="22">
        <f t="shared" si="848"/>
        <v>888</v>
      </c>
      <c r="AF1682" s="22">
        <f t="shared" si="825"/>
        <v>888</v>
      </c>
      <c r="AG1682" s="20"/>
      <c r="AH1682" s="22"/>
      <c r="AI1682" s="22"/>
      <c r="AJ1682" s="22">
        <f t="shared" ref="AJ1682:AJ1686" si="851">N1682</f>
        <v>888</v>
      </c>
      <c r="AK1682" s="22">
        <f>IF(O1682="(传统)XDSL",VLOOKUP(S1682,[2]直销续费率明细!C:I,7,FALSE)*1,IF(O1682="GPON+XDSL",VLOOKUP(S1682,[2]直销续费率明细!C:I,7,FALSE)*1,VLOOKUP(S1682,[2]直销续费率明细!C:I,5,FALSE)*1))</f>
        <v>-40</v>
      </c>
      <c r="AL1682" s="22" t="s">
        <v>1300</v>
      </c>
      <c r="AM1682" s="22"/>
      <c r="AN1682" s="22"/>
      <c r="AO1682" s="22" t="s">
        <v>2196</v>
      </c>
      <c r="AP1682" s="22" t="s">
        <v>1301</v>
      </c>
      <c r="AS1682" s="20">
        <f>IF(Y1682&gt;=10,VLOOKUP(U1682,[2]提成计算!B:T,19,FALSE),VLOOKUP(U1682,[2]提成计算!B:T,18,FALSE))</f>
        <v>0.09</v>
      </c>
      <c r="AT1682" s="20">
        <f t="shared" ref="AT1682:AT1686" si="852">IF(AD1682*AS1682&gt;0,AD1682*AS1682,AE1682*AS1682)</f>
        <v>79.92</v>
      </c>
      <c r="AU1682" s="20">
        <f t="shared" ref="AU1682:AU1686" si="853">IF(AND(AK1682&lt;0,AK1682+AT1682&lt;0),-AT1682,AK1682)</f>
        <v>-40</v>
      </c>
    </row>
    <row r="1683" spans="1:47" x14ac:dyDescent="0.15">
      <c r="A1683" s="21" t="s">
        <v>1273</v>
      </c>
      <c r="B1683" s="20" t="s">
        <v>918</v>
      </c>
      <c r="C1683" s="20" t="s">
        <v>919</v>
      </c>
      <c r="D1683" s="20" t="s">
        <v>973</v>
      </c>
      <c r="E1683" s="20" t="s">
        <v>2089</v>
      </c>
      <c r="F1683" s="20" t="s">
        <v>1250</v>
      </c>
      <c r="G1683" s="20" t="s">
        <v>2687</v>
      </c>
      <c r="H1683" s="20"/>
      <c r="I1683" s="20">
        <v>13728273089</v>
      </c>
      <c r="J1683" s="20" t="s">
        <v>924</v>
      </c>
      <c r="K1683" s="20" t="s">
        <v>291</v>
      </c>
      <c r="L1683" s="20" t="s">
        <v>1299</v>
      </c>
      <c r="M1683" s="20">
        <v>888</v>
      </c>
      <c r="N1683" s="20">
        <v>888</v>
      </c>
      <c r="O1683" s="20" t="s">
        <v>927</v>
      </c>
      <c r="P1683" s="20" t="s">
        <v>50</v>
      </c>
      <c r="Q1683" s="28"/>
      <c r="R1683" s="21" t="s">
        <v>249</v>
      </c>
      <c r="S1683" s="25" t="s">
        <v>1378</v>
      </c>
      <c r="T1683" s="21" t="s">
        <v>53</v>
      </c>
      <c r="U1683" s="21" t="s">
        <v>292</v>
      </c>
      <c r="V1683" s="46">
        <v>1</v>
      </c>
      <c r="W1683" s="26">
        <f t="shared" si="822"/>
        <v>1</v>
      </c>
      <c r="Y1683" s="21">
        <v>12</v>
      </c>
      <c r="Z1683" s="22">
        <f t="shared" si="827"/>
        <v>888</v>
      </c>
      <c r="AA1683" s="20" t="s">
        <v>2195</v>
      </c>
      <c r="AB1683" s="22"/>
      <c r="AC1683" s="22">
        <v>1</v>
      </c>
      <c r="AD1683" s="22"/>
      <c r="AE1683" s="22">
        <f t="shared" si="848"/>
        <v>888</v>
      </c>
      <c r="AF1683" s="22">
        <f t="shared" si="825"/>
        <v>888</v>
      </c>
      <c r="AG1683" s="20"/>
      <c r="AH1683" s="22"/>
      <c r="AI1683" s="22"/>
      <c r="AJ1683" s="22">
        <f t="shared" si="851"/>
        <v>888</v>
      </c>
      <c r="AK1683" s="22">
        <f>IF(O1683="(传统)XDSL",VLOOKUP(S1683,[2]直销续费率明细!C:I,7,FALSE)*1,IF(O1683="GPON+XDSL",VLOOKUP(S1683,[2]直销续费率明细!C:I,7,FALSE)*1,VLOOKUP(S1683,[2]直销续费率明细!C:I,5,FALSE)*1))</f>
        <v>-40</v>
      </c>
      <c r="AL1683" s="22" t="s">
        <v>1309</v>
      </c>
      <c r="AM1683" s="22"/>
      <c r="AN1683" s="22"/>
      <c r="AO1683" s="22" t="s">
        <v>2196</v>
      </c>
      <c r="AP1683" s="22" t="s">
        <v>1301</v>
      </c>
      <c r="AS1683" s="20">
        <f>IF(Y1683&gt;=10,VLOOKUP(U1683,[2]提成计算!B:T,19,FALSE),VLOOKUP(U1683,[2]提成计算!B:T,18,FALSE))</f>
        <v>0.09</v>
      </c>
      <c r="AT1683" s="20">
        <f t="shared" si="852"/>
        <v>79.92</v>
      </c>
      <c r="AU1683" s="20">
        <f t="shared" si="853"/>
        <v>-40</v>
      </c>
    </row>
    <row r="1684" spans="1:47" x14ac:dyDescent="0.15">
      <c r="A1684" s="21" t="s">
        <v>1273</v>
      </c>
      <c r="B1684" s="20" t="s">
        <v>918</v>
      </c>
      <c r="C1684" s="20" t="s">
        <v>919</v>
      </c>
      <c r="D1684" s="20" t="s">
        <v>941</v>
      </c>
      <c r="E1684" s="20" t="s">
        <v>1339</v>
      </c>
      <c r="F1684" s="20" t="s">
        <v>1250</v>
      </c>
      <c r="G1684" s="20" t="s">
        <v>2688</v>
      </c>
      <c r="H1684" s="20"/>
      <c r="I1684" s="20">
        <v>15818217225</v>
      </c>
      <c r="J1684" s="20" t="s">
        <v>924</v>
      </c>
      <c r="K1684" s="20" t="s">
        <v>1573</v>
      </c>
      <c r="L1684" s="20" t="s">
        <v>2166</v>
      </c>
      <c r="M1684" s="20">
        <v>1088</v>
      </c>
      <c r="N1684" s="20">
        <v>1088</v>
      </c>
      <c r="O1684" s="20" t="s">
        <v>927</v>
      </c>
      <c r="P1684" s="20" t="s">
        <v>50</v>
      </c>
      <c r="Q1684" s="28"/>
      <c r="R1684" s="21" t="s">
        <v>99</v>
      </c>
      <c r="S1684" s="25" t="s">
        <v>1341</v>
      </c>
      <c r="T1684" s="21" t="s">
        <v>53</v>
      </c>
      <c r="U1684" s="21" t="s">
        <v>1740</v>
      </c>
      <c r="V1684" s="46">
        <v>1</v>
      </c>
      <c r="W1684" s="26">
        <f t="shared" si="822"/>
        <v>1</v>
      </c>
      <c r="Y1684" s="21">
        <v>20</v>
      </c>
      <c r="Z1684" s="22">
        <f t="shared" si="827"/>
        <v>1088</v>
      </c>
      <c r="AA1684" s="20" t="s">
        <v>2195</v>
      </c>
      <c r="AB1684" s="22"/>
      <c r="AC1684" s="22">
        <v>1</v>
      </c>
      <c r="AD1684" s="22"/>
      <c r="AE1684" s="22">
        <f t="shared" si="848"/>
        <v>1088</v>
      </c>
      <c r="AF1684" s="22">
        <f t="shared" si="825"/>
        <v>1088</v>
      </c>
      <c r="AG1684" s="20"/>
      <c r="AH1684" s="22"/>
      <c r="AI1684" s="22"/>
      <c r="AJ1684" s="22">
        <f t="shared" si="851"/>
        <v>1088</v>
      </c>
      <c r="AK1684" s="22">
        <f>IF(O1684="(传统)XDSL",VLOOKUP(S1684,[2]直销续费率明细!C:I,7,FALSE)*1,IF(O1684="GPON+XDSL",VLOOKUP(S1684,[2]直销续费率明细!C:I,7,FALSE)*1,VLOOKUP(S1684,[2]直销续费率明细!C:I,5,FALSE)*1))</f>
        <v>25</v>
      </c>
      <c r="AL1684" s="22" t="s">
        <v>1309</v>
      </c>
      <c r="AM1684" s="22"/>
      <c r="AN1684" s="22"/>
      <c r="AO1684" s="22" t="s">
        <v>2196</v>
      </c>
      <c r="AP1684" s="22" t="s">
        <v>1301</v>
      </c>
      <c r="AS1684" s="20">
        <f>IF(Y1684&gt;=10,VLOOKUP(U1684,[2]提成计算!B:T,19,FALSE),VLOOKUP(U1684,[2]提成计算!B:T,18,FALSE))</f>
        <v>0.1</v>
      </c>
      <c r="AT1684" s="20">
        <f t="shared" si="852"/>
        <v>108.80000000000001</v>
      </c>
      <c r="AU1684" s="20">
        <f t="shared" si="853"/>
        <v>25</v>
      </c>
    </row>
    <row r="1685" spans="1:47" x14ac:dyDescent="0.15">
      <c r="A1685" s="21" t="s">
        <v>1273</v>
      </c>
      <c r="B1685" s="20" t="s">
        <v>918</v>
      </c>
      <c r="C1685" s="20" t="s">
        <v>919</v>
      </c>
      <c r="D1685" s="20" t="s">
        <v>936</v>
      </c>
      <c r="E1685" s="20" t="s">
        <v>963</v>
      </c>
      <c r="F1685" s="20" t="s">
        <v>1250</v>
      </c>
      <c r="G1685" s="20" t="s">
        <v>2689</v>
      </c>
      <c r="H1685" s="20"/>
      <c r="I1685" s="20">
        <v>13553871079</v>
      </c>
      <c r="J1685" s="20" t="s">
        <v>924</v>
      </c>
      <c r="K1685" s="20" t="s">
        <v>1950</v>
      </c>
      <c r="L1685" s="20" t="s">
        <v>2228</v>
      </c>
      <c r="M1685" s="20">
        <v>100</v>
      </c>
      <c r="N1685" s="20">
        <v>100</v>
      </c>
      <c r="O1685" s="20" t="s">
        <v>927</v>
      </c>
      <c r="P1685" s="20" t="s">
        <v>50</v>
      </c>
      <c r="Q1685" s="28"/>
      <c r="R1685" s="21" t="s">
        <v>60</v>
      </c>
      <c r="S1685" s="25" t="s">
        <v>2690</v>
      </c>
      <c r="T1685" s="21" t="s">
        <v>53</v>
      </c>
      <c r="U1685" s="21" t="s">
        <v>1922</v>
      </c>
      <c r="V1685" s="26">
        <f>1/12</f>
        <v>8.3333333333333329E-2</v>
      </c>
      <c r="W1685" s="26">
        <f t="shared" si="822"/>
        <v>8.3333333333333329E-2</v>
      </c>
      <c r="Y1685" s="21">
        <v>4</v>
      </c>
      <c r="Z1685" s="22">
        <f t="shared" si="827"/>
        <v>100</v>
      </c>
      <c r="AA1685" s="20" t="s">
        <v>2195</v>
      </c>
      <c r="AB1685" s="22">
        <v>1</v>
      </c>
      <c r="AC1685" s="22"/>
      <c r="AD1685" s="22">
        <f>N1685</f>
        <v>100</v>
      </c>
      <c r="AE1685" s="22"/>
      <c r="AF1685" s="22">
        <f t="shared" si="825"/>
        <v>100</v>
      </c>
      <c r="AG1685" s="20"/>
      <c r="AH1685" s="22"/>
      <c r="AI1685" s="22"/>
      <c r="AJ1685" s="22">
        <f t="shared" si="851"/>
        <v>100</v>
      </c>
      <c r="AK1685" s="22">
        <f>IF(O1685="(传统)XDSL",VLOOKUP(S1685,[2]直销续费率明细!C:I,7,FALSE)*1,IF(O1685="GPON+XDSL",VLOOKUP(S1685,[2]直销续费率明细!C:I,7,FALSE)*1,VLOOKUP(S1685,[2]直销续费率明细!C:I,5,FALSE)*1))</f>
        <v>25</v>
      </c>
      <c r="AL1685" s="22" t="s">
        <v>1309</v>
      </c>
      <c r="AM1685" s="22"/>
      <c r="AN1685" s="22"/>
      <c r="AO1685" s="22" t="s">
        <v>2216</v>
      </c>
      <c r="AP1685" s="22" t="s">
        <v>2230</v>
      </c>
      <c r="AS1685" s="20">
        <f>IF(Y1685&gt;=10,VLOOKUP(U1685,[2]提成计算!B:T,19,FALSE),VLOOKUP(U1685,[2]提成计算!B:T,18,FALSE))</f>
        <v>0.06</v>
      </c>
      <c r="AT1685" s="20">
        <f t="shared" si="852"/>
        <v>6</v>
      </c>
      <c r="AU1685" s="20">
        <f t="shared" si="853"/>
        <v>25</v>
      </c>
    </row>
    <row r="1686" spans="1:47" x14ac:dyDescent="0.15">
      <c r="A1686" s="21" t="s">
        <v>1273</v>
      </c>
      <c r="B1686" s="20" t="s">
        <v>918</v>
      </c>
      <c r="C1686" s="20" t="s">
        <v>919</v>
      </c>
      <c r="D1686" s="20" t="s">
        <v>936</v>
      </c>
      <c r="E1686" s="20" t="s">
        <v>963</v>
      </c>
      <c r="F1686" s="20" t="s">
        <v>1250</v>
      </c>
      <c r="G1686" s="20" t="s">
        <v>2691</v>
      </c>
      <c r="H1686" s="20"/>
      <c r="I1686" s="20">
        <v>13534985217</v>
      </c>
      <c r="J1686" s="20" t="s">
        <v>924</v>
      </c>
      <c r="K1686" s="20" t="s">
        <v>346</v>
      </c>
      <c r="L1686" s="20" t="s">
        <v>1299</v>
      </c>
      <c r="M1686" s="20">
        <v>888</v>
      </c>
      <c r="N1686" s="20">
        <v>888</v>
      </c>
      <c r="O1686" s="20" t="s">
        <v>927</v>
      </c>
      <c r="P1686" s="20" t="s">
        <v>50</v>
      </c>
      <c r="Q1686" s="28"/>
      <c r="R1686" s="21" t="s">
        <v>60</v>
      </c>
      <c r="S1686" s="25" t="s">
        <v>962</v>
      </c>
      <c r="T1686" s="21" t="s">
        <v>53</v>
      </c>
      <c r="U1686" s="21" t="s">
        <v>347</v>
      </c>
      <c r="V1686" s="46">
        <v>1</v>
      </c>
      <c r="W1686" s="26">
        <f t="shared" si="822"/>
        <v>1</v>
      </c>
      <c r="Y1686" s="21">
        <v>12</v>
      </c>
      <c r="Z1686" s="22">
        <f t="shared" si="827"/>
        <v>888</v>
      </c>
      <c r="AA1686" s="20" t="s">
        <v>2218</v>
      </c>
      <c r="AB1686" s="22"/>
      <c r="AC1686" s="22">
        <v>1</v>
      </c>
      <c r="AD1686" s="22"/>
      <c r="AE1686" s="22">
        <f t="shared" ref="AE1686:AE1687" si="854">N1686</f>
        <v>888</v>
      </c>
      <c r="AF1686" s="22">
        <f t="shared" si="825"/>
        <v>888</v>
      </c>
      <c r="AG1686" s="20"/>
      <c r="AH1686" s="22"/>
      <c r="AI1686" s="22"/>
      <c r="AJ1686" s="22">
        <f t="shared" si="851"/>
        <v>888</v>
      </c>
      <c r="AK1686" s="22">
        <f>IF(O1686="(传统)XDSL",VLOOKUP(S1686,[2]直销续费率明细!C:I,7,FALSE)*1,IF(O1686="GPON+XDSL",VLOOKUP(S1686,[2]直销续费率明细!C:I,7,FALSE)*1,VLOOKUP(S1686,[2]直销续费率明细!C:I,5,FALSE)*1))</f>
        <v>-40</v>
      </c>
      <c r="AL1686" s="22" t="s">
        <v>1309</v>
      </c>
      <c r="AM1686" s="22"/>
      <c r="AN1686" s="22"/>
      <c r="AO1686" s="22" t="s">
        <v>2196</v>
      </c>
      <c r="AP1686" s="22" t="s">
        <v>1301</v>
      </c>
      <c r="AS1686" s="20">
        <f>IF(Y1686&gt;=10,VLOOKUP(U1686,[2]提成计算!B:T,19,FALSE),VLOOKUP(U1686,[2]提成计算!B:T,18,FALSE))</f>
        <v>0.09</v>
      </c>
      <c r="AT1686" s="20">
        <f t="shared" si="852"/>
        <v>79.92</v>
      </c>
      <c r="AU1686" s="20">
        <f t="shared" si="853"/>
        <v>-40</v>
      </c>
    </row>
    <row r="1687" spans="1:47" x14ac:dyDescent="0.15">
      <c r="A1687" s="21" t="s">
        <v>1273</v>
      </c>
      <c r="B1687" s="20" t="s">
        <v>918</v>
      </c>
      <c r="C1687" s="20" t="s">
        <v>919</v>
      </c>
      <c r="D1687" s="20" t="s">
        <v>936</v>
      </c>
      <c r="E1687" s="20" t="s">
        <v>963</v>
      </c>
      <c r="F1687" s="20" t="s">
        <v>1250</v>
      </c>
      <c r="G1687" s="20" t="s">
        <v>2692</v>
      </c>
      <c r="H1687" s="20"/>
      <c r="I1687" s="20">
        <v>15014864219</v>
      </c>
      <c r="J1687" s="20" t="s">
        <v>1268</v>
      </c>
      <c r="K1687" s="20" t="s">
        <v>1895</v>
      </c>
      <c r="L1687" s="20" t="s">
        <v>1891</v>
      </c>
      <c r="M1687" s="20">
        <v>1088</v>
      </c>
      <c r="N1687" s="20">
        <v>1088</v>
      </c>
      <c r="O1687" s="20" t="s">
        <v>927</v>
      </c>
      <c r="P1687" s="20" t="s">
        <v>50</v>
      </c>
      <c r="Q1687" s="28"/>
      <c r="R1687" s="21" t="s">
        <v>60</v>
      </c>
      <c r="S1687" s="21"/>
      <c r="T1687" s="21" t="s">
        <v>2204</v>
      </c>
      <c r="U1687" s="21"/>
      <c r="V1687" s="46">
        <v>1</v>
      </c>
      <c r="W1687" s="26">
        <f t="shared" si="822"/>
        <v>1</v>
      </c>
      <c r="X1687" s="26">
        <f t="shared" si="823"/>
        <v>1</v>
      </c>
      <c r="Y1687" s="21">
        <v>10</v>
      </c>
      <c r="Z1687" s="22">
        <f t="shared" si="827"/>
        <v>1088</v>
      </c>
      <c r="AA1687" s="20" t="s">
        <v>2195</v>
      </c>
      <c r="AB1687" s="22"/>
      <c r="AC1687" s="22">
        <v>1</v>
      </c>
      <c r="AD1687" s="22"/>
      <c r="AE1687" s="22">
        <f t="shared" si="854"/>
        <v>1088</v>
      </c>
      <c r="AF1687" s="22">
        <f t="shared" si="825"/>
        <v>1088</v>
      </c>
      <c r="AG1687" s="20">
        <f>N1687</f>
        <v>1088</v>
      </c>
      <c r="AH1687" s="20"/>
      <c r="AI1687" s="20"/>
      <c r="AJ1687" s="22"/>
      <c r="AK1687" s="22"/>
      <c r="AM1687" s="22"/>
      <c r="AN1687" s="22"/>
      <c r="AO1687" s="22" t="s">
        <v>2196</v>
      </c>
      <c r="AP1687" s="22" t="s">
        <v>1301</v>
      </c>
      <c r="AS1687" s="20"/>
      <c r="AT1687" s="20"/>
      <c r="AU1687" s="20"/>
    </row>
    <row r="1688" spans="1:47" x14ac:dyDescent="0.15">
      <c r="A1688" s="21" t="s">
        <v>1273</v>
      </c>
      <c r="B1688" s="20" t="s">
        <v>918</v>
      </c>
      <c r="C1688" s="20" t="s">
        <v>919</v>
      </c>
      <c r="D1688" s="20" t="s">
        <v>928</v>
      </c>
      <c r="E1688" s="20" t="s">
        <v>969</v>
      </c>
      <c r="F1688" s="20" t="s">
        <v>1250</v>
      </c>
      <c r="G1688" s="20" t="s">
        <v>2693</v>
      </c>
      <c r="H1688" s="20"/>
      <c r="I1688" s="20">
        <v>15917948620</v>
      </c>
      <c r="J1688" s="20" t="s">
        <v>924</v>
      </c>
      <c r="K1688" s="20" t="s">
        <v>1979</v>
      </c>
      <c r="L1688" s="20" t="s">
        <v>1918</v>
      </c>
      <c r="M1688" s="20">
        <v>680</v>
      </c>
      <c r="N1688" s="20">
        <v>680</v>
      </c>
      <c r="O1688" s="20" t="s">
        <v>927</v>
      </c>
      <c r="P1688" s="20" t="s">
        <v>50</v>
      </c>
      <c r="Q1688" s="28"/>
      <c r="R1688" s="21" t="s">
        <v>84</v>
      </c>
      <c r="S1688" s="25" t="s">
        <v>956</v>
      </c>
      <c r="T1688" s="21" t="s">
        <v>53</v>
      </c>
      <c r="U1688" s="21" t="s">
        <v>1292</v>
      </c>
      <c r="V1688" s="46">
        <v>1</v>
      </c>
      <c r="W1688" s="26">
        <f t="shared" si="822"/>
        <v>1</v>
      </c>
      <c r="Y1688" s="21">
        <v>4</v>
      </c>
      <c r="Z1688" s="22">
        <f t="shared" si="827"/>
        <v>680</v>
      </c>
      <c r="AA1688" s="20" t="s">
        <v>2195</v>
      </c>
      <c r="AB1688" s="22">
        <v>1</v>
      </c>
      <c r="AC1688" s="22"/>
      <c r="AD1688" s="22">
        <f>N1688</f>
        <v>680</v>
      </c>
      <c r="AE1688" s="22"/>
      <c r="AF1688" s="22">
        <f t="shared" si="825"/>
        <v>680</v>
      </c>
      <c r="AG1688" s="20"/>
      <c r="AH1688" s="22"/>
      <c r="AI1688" s="22"/>
      <c r="AJ1688" s="22">
        <f>N1688</f>
        <v>680</v>
      </c>
      <c r="AK1688" s="22">
        <f>IF(O1688="(传统)XDSL",VLOOKUP(S1688,[2]直销续费率明细!C:I,7,FALSE)*1,IF(O1688="GPON+XDSL",VLOOKUP(S1688,[2]直销续费率明细!C:I,7,FALSE)*1,VLOOKUP(S1688,[2]直销续费率明细!C:I,5,FALSE)*1))</f>
        <v>25</v>
      </c>
      <c r="AL1688" s="22" t="s">
        <v>1300</v>
      </c>
      <c r="AM1688" s="22"/>
      <c r="AN1688" s="22"/>
      <c r="AO1688" s="22" t="s">
        <v>2196</v>
      </c>
      <c r="AP1688" s="22" t="s">
        <v>2202</v>
      </c>
      <c r="AS1688" s="20">
        <f>IF(Y1688&gt;=10,VLOOKUP(U1688,[2]提成计算!B:T,19,FALSE),VLOOKUP(U1688,[2]提成计算!B:T,18,FALSE))</f>
        <v>0.06</v>
      </c>
      <c r="AT1688" s="20">
        <f t="shared" ref="AT1688" si="855">IF(AD1688*AS1688&gt;0,AD1688*AS1688,AE1688*AS1688)</f>
        <v>40.799999999999997</v>
      </c>
      <c r="AU1688" s="20">
        <f t="shared" ref="AU1688" si="856">IF(AND(AK1688&lt;0,AK1688+AT1688&lt;0),-AT1688,AK1688)</f>
        <v>25</v>
      </c>
    </row>
    <row r="1689" spans="1:47" x14ac:dyDescent="0.15">
      <c r="A1689" s="21" t="s">
        <v>1273</v>
      </c>
      <c r="B1689" s="20" t="s">
        <v>918</v>
      </c>
      <c r="C1689" s="20" t="s">
        <v>919</v>
      </c>
      <c r="D1689" s="20" t="s">
        <v>941</v>
      </c>
      <c r="E1689" s="20" t="s">
        <v>942</v>
      </c>
      <c r="F1689" s="20" t="s">
        <v>1250</v>
      </c>
      <c r="G1689" s="20" t="s">
        <v>2694</v>
      </c>
      <c r="H1689" s="20"/>
      <c r="I1689" s="20">
        <v>13829110958</v>
      </c>
      <c r="J1689" s="20" t="s">
        <v>1268</v>
      </c>
      <c r="K1689" s="20" t="s">
        <v>166</v>
      </c>
      <c r="L1689" s="20" t="s">
        <v>1358</v>
      </c>
      <c r="M1689" s="20">
        <v>1088</v>
      </c>
      <c r="N1689" s="20">
        <v>1088</v>
      </c>
      <c r="O1689" s="20" t="s">
        <v>927</v>
      </c>
      <c r="P1689" s="20" t="s">
        <v>50</v>
      </c>
      <c r="Q1689" s="28"/>
      <c r="R1689" s="21" t="s">
        <v>99</v>
      </c>
      <c r="S1689" s="21"/>
      <c r="T1689" s="21" t="s">
        <v>2204</v>
      </c>
      <c r="U1689" s="21"/>
      <c r="V1689" s="46">
        <v>1</v>
      </c>
      <c r="W1689" s="26">
        <f t="shared" si="822"/>
        <v>1</v>
      </c>
      <c r="X1689" s="26">
        <f t="shared" si="823"/>
        <v>1</v>
      </c>
      <c r="Y1689" s="21">
        <v>10</v>
      </c>
      <c r="Z1689" s="22">
        <f t="shared" si="827"/>
        <v>1088</v>
      </c>
      <c r="AA1689" s="20" t="s">
        <v>2195</v>
      </c>
      <c r="AB1689" s="22"/>
      <c r="AC1689" s="22">
        <v>1</v>
      </c>
      <c r="AD1689" s="22"/>
      <c r="AE1689" s="22">
        <f t="shared" ref="AE1689:AE1690" si="857">N1689</f>
        <v>1088</v>
      </c>
      <c r="AF1689" s="22">
        <f t="shared" si="825"/>
        <v>1088</v>
      </c>
      <c r="AG1689" s="20">
        <f t="shared" ref="AG1689:AG1690" si="858">N1689</f>
        <v>1088</v>
      </c>
      <c r="AH1689" s="20"/>
      <c r="AI1689" s="20"/>
      <c r="AJ1689" s="22"/>
      <c r="AK1689" s="22"/>
      <c r="AM1689" s="22"/>
      <c r="AN1689" s="22"/>
      <c r="AO1689" s="22" t="s">
        <v>2196</v>
      </c>
      <c r="AP1689" s="22" t="s">
        <v>1301</v>
      </c>
      <c r="AS1689" s="20"/>
      <c r="AT1689" s="20"/>
      <c r="AU1689" s="20"/>
    </row>
    <row r="1690" spans="1:47" x14ac:dyDescent="0.15">
      <c r="A1690" s="21" t="s">
        <v>1273</v>
      </c>
      <c r="B1690" s="20" t="s">
        <v>918</v>
      </c>
      <c r="C1690" s="20" t="s">
        <v>919</v>
      </c>
      <c r="D1690" s="20" t="s">
        <v>928</v>
      </c>
      <c r="E1690" s="20" t="s">
        <v>969</v>
      </c>
      <c r="F1690" s="20" t="s">
        <v>1250</v>
      </c>
      <c r="G1690" s="20" t="s">
        <v>2695</v>
      </c>
      <c r="H1690" s="20"/>
      <c r="I1690" s="20">
        <v>13556650318</v>
      </c>
      <c r="J1690" s="20" t="s">
        <v>1268</v>
      </c>
      <c r="K1690" s="20" t="s">
        <v>1979</v>
      </c>
      <c r="L1690" s="20" t="s">
        <v>1358</v>
      </c>
      <c r="M1690" s="20">
        <v>1088</v>
      </c>
      <c r="N1690" s="20">
        <v>1088</v>
      </c>
      <c r="O1690" s="20" t="s">
        <v>927</v>
      </c>
      <c r="P1690" s="20" t="s">
        <v>50</v>
      </c>
      <c r="Q1690" s="28"/>
      <c r="R1690" s="21" t="s">
        <v>84</v>
      </c>
      <c r="S1690" s="21"/>
      <c r="T1690" s="21" t="s">
        <v>53</v>
      </c>
      <c r="U1690" s="21" t="s">
        <v>1292</v>
      </c>
      <c r="V1690" s="46">
        <v>1</v>
      </c>
      <c r="W1690" s="26">
        <f t="shared" si="822"/>
        <v>1</v>
      </c>
      <c r="X1690" s="26">
        <f t="shared" si="823"/>
        <v>1</v>
      </c>
      <c r="Y1690" s="21">
        <v>10</v>
      </c>
      <c r="Z1690" s="22">
        <f t="shared" si="827"/>
        <v>1088</v>
      </c>
      <c r="AA1690" s="20" t="s">
        <v>2195</v>
      </c>
      <c r="AB1690" s="22"/>
      <c r="AC1690" s="22">
        <v>1</v>
      </c>
      <c r="AD1690" s="22"/>
      <c r="AE1690" s="22">
        <f t="shared" si="857"/>
        <v>1088</v>
      </c>
      <c r="AF1690" s="22">
        <f t="shared" si="825"/>
        <v>1088</v>
      </c>
      <c r="AG1690" s="20">
        <f t="shared" si="858"/>
        <v>1088</v>
      </c>
      <c r="AH1690" s="20" t="str">
        <f>VLOOKUP(U1690,[1]提成计算!B:I,8,FALSE)</f>
        <v xml:space="preserve"> </v>
      </c>
      <c r="AI1690" s="20"/>
      <c r="AJ1690" s="22"/>
      <c r="AK1690" s="22"/>
      <c r="AM1690" s="22"/>
      <c r="AN1690" s="22"/>
      <c r="AO1690" s="22" t="s">
        <v>2196</v>
      </c>
      <c r="AP1690" s="22" t="s">
        <v>1301</v>
      </c>
      <c r="AS1690" s="20"/>
      <c r="AT1690" s="20"/>
      <c r="AU1690" s="20"/>
    </row>
    <row r="1691" spans="1:47" x14ac:dyDescent="0.15">
      <c r="A1691" s="21" t="s">
        <v>1273</v>
      </c>
      <c r="B1691" s="20" t="s">
        <v>918</v>
      </c>
      <c r="C1691" s="20" t="s">
        <v>919</v>
      </c>
      <c r="D1691" s="20" t="s">
        <v>941</v>
      </c>
      <c r="E1691" s="20" t="s">
        <v>949</v>
      </c>
      <c r="F1691" s="20" t="s">
        <v>1250</v>
      </c>
      <c r="G1691" s="20" t="s">
        <v>2696</v>
      </c>
      <c r="H1691" s="20"/>
      <c r="I1691" s="20">
        <v>13423390249</v>
      </c>
      <c r="J1691" s="20" t="s">
        <v>924</v>
      </c>
      <c r="K1691" s="20" t="s">
        <v>493</v>
      </c>
      <c r="L1691" s="20" t="s">
        <v>1918</v>
      </c>
      <c r="M1691" s="20">
        <v>680</v>
      </c>
      <c r="N1691" s="20">
        <v>680</v>
      </c>
      <c r="O1691" s="20" t="s">
        <v>1262</v>
      </c>
      <c r="P1691" s="20" t="s">
        <v>50</v>
      </c>
      <c r="Q1691" s="28"/>
      <c r="R1691" s="21" t="s">
        <v>99</v>
      </c>
      <c r="S1691" s="25" t="s">
        <v>951</v>
      </c>
      <c r="T1691" s="21" t="s">
        <v>2198</v>
      </c>
      <c r="U1691" s="21" t="s">
        <v>495</v>
      </c>
      <c r="V1691" s="46">
        <v>1</v>
      </c>
      <c r="W1691" s="26">
        <f t="shared" si="822"/>
        <v>1</v>
      </c>
      <c r="Y1691" s="21">
        <v>4</v>
      </c>
      <c r="Z1691" s="22">
        <f t="shared" si="827"/>
        <v>680</v>
      </c>
      <c r="AA1691" s="20" t="s">
        <v>2195</v>
      </c>
      <c r="AB1691" s="22">
        <v>1</v>
      </c>
      <c r="AC1691" s="22"/>
      <c r="AD1691" s="22">
        <f t="shared" ref="AD1691:AD1693" si="859">N1691</f>
        <v>680</v>
      </c>
      <c r="AE1691" s="22"/>
      <c r="AF1691" s="22">
        <f t="shared" si="825"/>
        <v>680</v>
      </c>
      <c r="AG1691" s="20"/>
      <c r="AH1691" s="22"/>
      <c r="AI1691" s="22"/>
      <c r="AJ1691" s="22">
        <f t="shared" ref="AJ1691:AJ1700" si="860">N1691</f>
        <v>680</v>
      </c>
      <c r="AK1691" s="22">
        <f>IF(O1691="(传统)XDSL",VLOOKUP(S1691,[2]直销续费率明细!C:I,7,FALSE)*1,IF(O1691="GPON+XDSL",VLOOKUP(S1691,[2]直销续费率明细!C:I,7,FALSE)*1,VLOOKUP(S1691,[2]直销续费率明细!C:I,5,FALSE)*1))</f>
        <v>25</v>
      </c>
      <c r="AL1691" s="22" t="s">
        <v>1309</v>
      </c>
      <c r="AM1691" s="22"/>
      <c r="AN1691" s="22"/>
      <c r="AO1691" s="22" t="s">
        <v>2196</v>
      </c>
      <c r="AP1691" s="22" t="s">
        <v>2202</v>
      </c>
      <c r="AS1691" s="20">
        <f>IF(Y1691&gt;=10,VLOOKUP(U1691,[2]提成计算!B:T,19,FALSE),VLOOKUP(U1691,[2]提成计算!B:T,18,FALSE))</f>
        <v>0.06</v>
      </c>
      <c r="AT1691" s="20">
        <f t="shared" ref="AT1691:AT1694" si="861">IF(AD1691*AS1691&gt;0,AD1691*AS1691,AE1691*AS1691)</f>
        <v>40.799999999999997</v>
      </c>
      <c r="AU1691" s="20">
        <f t="shared" ref="AU1691:AU1694" si="862">IF(AND(AK1691&lt;0,AK1691+AT1691&lt;0),-AT1691,AK1691)</f>
        <v>25</v>
      </c>
    </row>
    <row r="1692" spans="1:47" x14ac:dyDescent="0.15">
      <c r="A1692" s="21" t="s">
        <v>1273</v>
      </c>
      <c r="B1692" s="20" t="s">
        <v>918</v>
      </c>
      <c r="C1692" s="20" t="s">
        <v>919</v>
      </c>
      <c r="D1692" s="20" t="s">
        <v>941</v>
      </c>
      <c r="E1692" s="20" t="s">
        <v>2108</v>
      </c>
      <c r="F1692" s="20" t="s">
        <v>1250</v>
      </c>
      <c r="G1692" s="20" t="s">
        <v>2697</v>
      </c>
      <c r="H1692" s="20"/>
      <c r="I1692" s="20">
        <v>15920952925</v>
      </c>
      <c r="J1692" s="20" t="s">
        <v>924</v>
      </c>
      <c r="K1692" s="20" t="s">
        <v>1577</v>
      </c>
      <c r="L1692" s="20" t="s">
        <v>1918</v>
      </c>
      <c r="M1692" s="20">
        <v>680</v>
      </c>
      <c r="N1692" s="20">
        <v>680</v>
      </c>
      <c r="O1692" s="20" t="s">
        <v>1262</v>
      </c>
      <c r="P1692" s="20" t="s">
        <v>50</v>
      </c>
      <c r="Q1692" s="28"/>
      <c r="R1692" s="21" t="s">
        <v>99</v>
      </c>
      <c r="S1692" s="25" t="s">
        <v>1341</v>
      </c>
      <c r="T1692" s="21" t="s">
        <v>53</v>
      </c>
      <c r="U1692" s="21" t="s">
        <v>1740</v>
      </c>
      <c r="V1692" s="46">
        <v>1</v>
      </c>
      <c r="W1692" s="26">
        <f t="shared" si="822"/>
        <v>1</v>
      </c>
      <c r="Y1692" s="21">
        <v>4</v>
      </c>
      <c r="Z1692" s="22">
        <f t="shared" si="827"/>
        <v>680</v>
      </c>
      <c r="AA1692" s="20" t="s">
        <v>2195</v>
      </c>
      <c r="AB1692" s="22">
        <v>1</v>
      </c>
      <c r="AC1692" s="22"/>
      <c r="AD1692" s="22">
        <f t="shared" si="859"/>
        <v>680</v>
      </c>
      <c r="AE1692" s="22"/>
      <c r="AF1692" s="22">
        <f t="shared" si="825"/>
        <v>680</v>
      </c>
      <c r="AG1692" s="20"/>
      <c r="AH1692" s="22"/>
      <c r="AI1692" s="22"/>
      <c r="AJ1692" s="22">
        <f t="shared" si="860"/>
        <v>680</v>
      </c>
      <c r="AK1692" s="22">
        <f>IF(O1692="(传统)XDSL",VLOOKUP(S1692,[2]直销续费率明细!C:I,7,FALSE)*1,IF(O1692="GPON+XDSL",VLOOKUP(S1692,[2]直销续费率明细!C:I,7,FALSE)*1,VLOOKUP(S1692,[2]直销续费率明细!C:I,5,FALSE)*1))</f>
        <v>25</v>
      </c>
      <c r="AL1692" s="22" t="s">
        <v>1300</v>
      </c>
      <c r="AM1692" s="22"/>
      <c r="AN1692" s="22"/>
      <c r="AO1692" s="22" t="s">
        <v>2196</v>
      </c>
      <c r="AP1692" s="22" t="s">
        <v>2202</v>
      </c>
      <c r="AS1692" s="20">
        <f>IF(Y1692&gt;=10,VLOOKUP(U1692,[2]提成计算!B:T,19,FALSE),VLOOKUP(U1692,[2]提成计算!B:T,18,FALSE))</f>
        <v>7.0000000000000007E-2</v>
      </c>
      <c r="AT1692" s="20">
        <f t="shared" si="861"/>
        <v>47.6</v>
      </c>
      <c r="AU1692" s="20">
        <f t="shared" si="862"/>
        <v>25</v>
      </c>
    </row>
    <row r="1693" spans="1:47" x14ac:dyDescent="0.15">
      <c r="A1693" s="21" t="s">
        <v>1273</v>
      </c>
      <c r="B1693" s="20" t="s">
        <v>918</v>
      </c>
      <c r="C1693" s="20" t="s">
        <v>919</v>
      </c>
      <c r="D1693" s="20" t="s">
        <v>941</v>
      </c>
      <c r="E1693" s="20" t="s">
        <v>1339</v>
      </c>
      <c r="F1693" s="20" t="s">
        <v>1250</v>
      </c>
      <c r="G1693" s="20" t="s">
        <v>2698</v>
      </c>
      <c r="H1693" s="20"/>
      <c r="I1693" s="20">
        <v>13788452396</v>
      </c>
      <c r="J1693" s="20" t="s">
        <v>924</v>
      </c>
      <c r="K1693" s="20" t="s">
        <v>1577</v>
      </c>
      <c r="L1693" s="20" t="s">
        <v>2119</v>
      </c>
      <c r="M1693" s="20">
        <v>768</v>
      </c>
      <c r="N1693" s="20">
        <v>768</v>
      </c>
      <c r="O1693" s="20" t="s">
        <v>927</v>
      </c>
      <c r="P1693" s="20" t="s">
        <v>50</v>
      </c>
      <c r="Q1693" s="28"/>
      <c r="R1693" s="21" t="s">
        <v>99</v>
      </c>
      <c r="S1693" s="25" t="s">
        <v>1341</v>
      </c>
      <c r="T1693" s="21" t="s">
        <v>53</v>
      </c>
      <c r="U1693" s="21" t="s">
        <v>1740</v>
      </c>
      <c r="V1693" s="46">
        <v>1</v>
      </c>
      <c r="W1693" s="26">
        <f t="shared" si="822"/>
        <v>1</v>
      </c>
      <c r="Y1693" s="21">
        <v>4</v>
      </c>
      <c r="Z1693" s="22">
        <f t="shared" si="827"/>
        <v>768</v>
      </c>
      <c r="AA1693" s="20" t="s">
        <v>2195</v>
      </c>
      <c r="AB1693" s="22">
        <v>1</v>
      </c>
      <c r="AC1693" s="22"/>
      <c r="AD1693" s="22">
        <f t="shared" si="859"/>
        <v>768</v>
      </c>
      <c r="AE1693" s="22"/>
      <c r="AF1693" s="22">
        <f t="shared" si="825"/>
        <v>768</v>
      </c>
      <c r="AG1693" s="20"/>
      <c r="AH1693" s="22"/>
      <c r="AI1693" s="22"/>
      <c r="AJ1693" s="22">
        <f t="shared" si="860"/>
        <v>768</v>
      </c>
      <c r="AK1693" s="22">
        <f>IF(O1693="(传统)XDSL",VLOOKUP(S1693,[2]直销续费率明细!C:I,7,FALSE)*1,IF(O1693="GPON+XDSL",VLOOKUP(S1693,[2]直销续费率明细!C:I,7,FALSE)*1,VLOOKUP(S1693,[2]直销续费率明细!C:I,5,FALSE)*1))</f>
        <v>25</v>
      </c>
      <c r="AL1693" s="22" t="s">
        <v>1300</v>
      </c>
      <c r="AM1693" s="22"/>
      <c r="AN1693" s="22"/>
      <c r="AO1693" s="22" t="s">
        <v>2196</v>
      </c>
      <c r="AP1693" s="22" t="s">
        <v>1301</v>
      </c>
      <c r="AS1693" s="20">
        <f>IF(Y1693&gt;=10,VLOOKUP(U1693,[2]提成计算!B:T,19,FALSE),VLOOKUP(U1693,[2]提成计算!B:T,18,FALSE))</f>
        <v>7.0000000000000007E-2</v>
      </c>
      <c r="AT1693" s="20">
        <f t="shared" si="861"/>
        <v>53.760000000000005</v>
      </c>
      <c r="AU1693" s="20">
        <f t="shared" si="862"/>
        <v>25</v>
      </c>
    </row>
    <row r="1694" spans="1:47" x14ac:dyDescent="0.15">
      <c r="A1694" s="21" t="s">
        <v>1273</v>
      </c>
      <c r="B1694" s="20" t="s">
        <v>918</v>
      </c>
      <c r="C1694" s="20" t="s">
        <v>919</v>
      </c>
      <c r="D1694" s="20" t="s">
        <v>941</v>
      </c>
      <c r="E1694" s="20" t="s">
        <v>1339</v>
      </c>
      <c r="F1694" s="20" t="s">
        <v>1250</v>
      </c>
      <c r="G1694" s="20" t="s">
        <v>2699</v>
      </c>
      <c r="H1694" s="20"/>
      <c r="I1694" s="20">
        <v>13713467219</v>
      </c>
      <c r="J1694" s="20" t="s">
        <v>924</v>
      </c>
      <c r="K1694" s="20" t="s">
        <v>1577</v>
      </c>
      <c r="L1694" s="20" t="s">
        <v>1299</v>
      </c>
      <c r="M1694" s="20">
        <v>888</v>
      </c>
      <c r="N1694" s="20">
        <v>888</v>
      </c>
      <c r="O1694" s="20" t="s">
        <v>927</v>
      </c>
      <c r="P1694" s="20" t="s">
        <v>50</v>
      </c>
      <c r="Q1694" s="28"/>
      <c r="R1694" s="21" t="s">
        <v>99</v>
      </c>
      <c r="S1694" s="25" t="s">
        <v>1341</v>
      </c>
      <c r="T1694" s="21" t="s">
        <v>53</v>
      </c>
      <c r="U1694" s="21" t="s">
        <v>1740</v>
      </c>
      <c r="V1694" s="46">
        <v>1</v>
      </c>
      <c r="W1694" s="26">
        <f t="shared" si="822"/>
        <v>1</v>
      </c>
      <c r="Y1694" s="21">
        <v>12</v>
      </c>
      <c r="Z1694" s="22">
        <f t="shared" si="827"/>
        <v>888</v>
      </c>
      <c r="AA1694" s="20" t="s">
        <v>2195</v>
      </c>
      <c r="AB1694" s="22"/>
      <c r="AC1694" s="22">
        <v>1</v>
      </c>
      <c r="AD1694" s="22"/>
      <c r="AE1694" s="22">
        <f t="shared" ref="AE1694:AE1697" si="863">N1694</f>
        <v>888</v>
      </c>
      <c r="AF1694" s="22">
        <f t="shared" si="825"/>
        <v>888</v>
      </c>
      <c r="AG1694" s="20"/>
      <c r="AH1694" s="22"/>
      <c r="AI1694" s="22"/>
      <c r="AJ1694" s="22">
        <f t="shared" si="860"/>
        <v>888</v>
      </c>
      <c r="AK1694" s="22">
        <f>IF(O1694="(传统)XDSL",VLOOKUP(S1694,[2]直销续费率明细!C:I,7,FALSE)*1,IF(O1694="GPON+XDSL",VLOOKUP(S1694,[2]直销续费率明细!C:I,7,FALSE)*1,VLOOKUP(S1694,[2]直销续费率明细!C:I,5,FALSE)*1))</f>
        <v>25</v>
      </c>
      <c r="AL1694" s="22" t="s">
        <v>1300</v>
      </c>
      <c r="AM1694" s="22"/>
      <c r="AN1694" s="22"/>
      <c r="AO1694" s="22" t="s">
        <v>2196</v>
      </c>
      <c r="AP1694" s="22" t="s">
        <v>1301</v>
      </c>
      <c r="AS1694" s="20">
        <f>IF(Y1694&gt;=10,VLOOKUP(U1694,[2]提成计算!B:T,19,FALSE),VLOOKUP(U1694,[2]提成计算!B:T,18,FALSE))</f>
        <v>0.1</v>
      </c>
      <c r="AT1694" s="20">
        <f t="shared" si="861"/>
        <v>88.800000000000011</v>
      </c>
      <c r="AU1694" s="20">
        <f t="shared" si="862"/>
        <v>25</v>
      </c>
    </row>
    <row r="1695" spans="1:47" x14ac:dyDescent="0.15">
      <c r="A1695" s="21" t="s">
        <v>1273</v>
      </c>
      <c r="B1695" s="20" t="s">
        <v>918</v>
      </c>
      <c r="C1695" s="20" t="s">
        <v>919</v>
      </c>
      <c r="D1695" s="20" t="s">
        <v>941</v>
      </c>
      <c r="E1695" s="20" t="s">
        <v>942</v>
      </c>
      <c r="F1695" s="20" t="s">
        <v>1250</v>
      </c>
      <c r="G1695" s="20" t="s">
        <v>2700</v>
      </c>
      <c r="H1695" s="20"/>
      <c r="I1695" s="20">
        <v>13600243402</v>
      </c>
      <c r="J1695" s="20" t="s">
        <v>924</v>
      </c>
      <c r="K1695" s="20" t="s">
        <v>166</v>
      </c>
      <c r="L1695" s="20" t="s">
        <v>1299</v>
      </c>
      <c r="M1695" s="20">
        <v>888</v>
      </c>
      <c r="N1695" s="20">
        <v>888</v>
      </c>
      <c r="O1695" s="20" t="s">
        <v>1262</v>
      </c>
      <c r="P1695" s="20" t="s">
        <v>50</v>
      </c>
      <c r="Q1695" s="28"/>
      <c r="R1695" s="21" t="s">
        <v>99</v>
      </c>
      <c r="S1695" s="25" t="s">
        <v>945</v>
      </c>
      <c r="T1695" s="21" t="s">
        <v>2204</v>
      </c>
      <c r="U1695" s="21"/>
      <c r="V1695" s="46">
        <v>1</v>
      </c>
      <c r="W1695" s="26">
        <f t="shared" si="822"/>
        <v>1</v>
      </c>
      <c r="Y1695" s="21">
        <v>12</v>
      </c>
      <c r="Z1695" s="22">
        <f t="shared" si="827"/>
        <v>888</v>
      </c>
      <c r="AA1695" s="20" t="s">
        <v>2195</v>
      </c>
      <c r="AB1695" s="22"/>
      <c r="AC1695" s="22">
        <v>1</v>
      </c>
      <c r="AD1695" s="22"/>
      <c r="AE1695" s="22">
        <f t="shared" si="863"/>
        <v>888</v>
      </c>
      <c r="AF1695" s="22">
        <f t="shared" si="825"/>
        <v>888</v>
      </c>
      <c r="AG1695" s="20"/>
      <c r="AH1695" s="22"/>
      <c r="AI1695" s="22"/>
      <c r="AJ1695" s="22">
        <f t="shared" si="860"/>
        <v>888</v>
      </c>
      <c r="AK1695" s="22">
        <f>IF(O1695="(传统)XDSL",VLOOKUP(S1695,[1]续费率明细!C:I,7,FALSE)*1,IF(O1695="GPON+XDSL",VLOOKUP(S1695,[1]续费率明细!C:I,7,FALSE)*1,VLOOKUP(S1695,[1]续费率明细!C:I,5,FALSE)*1))</f>
        <v>25</v>
      </c>
      <c r="AL1695" s="22" t="s">
        <v>1300</v>
      </c>
      <c r="AM1695" s="22"/>
      <c r="AN1695" s="22"/>
      <c r="AO1695" s="22" t="s">
        <v>2196</v>
      </c>
      <c r="AP1695" s="22" t="s">
        <v>1301</v>
      </c>
      <c r="AS1695" s="20"/>
      <c r="AT1695" s="20"/>
      <c r="AU1695" s="20"/>
    </row>
    <row r="1696" spans="1:47" x14ac:dyDescent="0.15">
      <c r="A1696" s="21" t="s">
        <v>1273</v>
      </c>
      <c r="B1696" s="20" t="s">
        <v>918</v>
      </c>
      <c r="C1696" s="20" t="s">
        <v>919</v>
      </c>
      <c r="D1696" s="20" t="s">
        <v>941</v>
      </c>
      <c r="E1696" s="20" t="s">
        <v>1487</v>
      </c>
      <c r="F1696" s="20" t="s">
        <v>1250</v>
      </c>
      <c r="G1696" s="20" t="s">
        <v>2701</v>
      </c>
      <c r="H1696" s="20"/>
      <c r="I1696" s="20">
        <v>13712483652</v>
      </c>
      <c r="J1696" s="20" t="s">
        <v>924</v>
      </c>
      <c r="K1696" s="20" t="s">
        <v>1260</v>
      </c>
      <c r="L1696" s="20" t="s">
        <v>1299</v>
      </c>
      <c r="M1696" s="20">
        <v>888</v>
      </c>
      <c r="N1696" s="20">
        <v>888</v>
      </c>
      <c r="O1696" s="20" t="s">
        <v>927</v>
      </c>
      <c r="P1696" s="20" t="s">
        <v>50</v>
      </c>
      <c r="Q1696" s="28"/>
      <c r="R1696" s="21" t="s">
        <v>99</v>
      </c>
      <c r="S1696" s="25" t="s">
        <v>1341</v>
      </c>
      <c r="T1696" s="21" t="s">
        <v>53</v>
      </c>
      <c r="U1696" s="21" t="s">
        <v>1903</v>
      </c>
      <c r="V1696" s="46">
        <v>1</v>
      </c>
      <c r="W1696" s="26">
        <f t="shared" si="822"/>
        <v>1</v>
      </c>
      <c r="Y1696" s="21">
        <v>12</v>
      </c>
      <c r="Z1696" s="22">
        <f t="shared" si="827"/>
        <v>888</v>
      </c>
      <c r="AA1696" s="20" t="s">
        <v>2195</v>
      </c>
      <c r="AB1696" s="22"/>
      <c r="AC1696" s="22">
        <v>1</v>
      </c>
      <c r="AD1696" s="22"/>
      <c r="AE1696" s="22">
        <f t="shared" si="863"/>
        <v>888</v>
      </c>
      <c r="AF1696" s="22">
        <f t="shared" si="825"/>
        <v>888</v>
      </c>
      <c r="AG1696" s="20"/>
      <c r="AH1696" s="22"/>
      <c r="AI1696" s="22"/>
      <c r="AJ1696" s="22">
        <f t="shared" si="860"/>
        <v>888</v>
      </c>
      <c r="AK1696" s="22">
        <f>IF(O1696="(传统)XDSL",VLOOKUP(S1696,[2]直销续费率明细!C:I,7,FALSE)*1,IF(O1696="GPON+XDSL",VLOOKUP(S1696,[2]直销续费率明细!C:I,7,FALSE)*1,VLOOKUP(S1696,[2]直销续费率明细!C:I,5,FALSE)*1))</f>
        <v>25</v>
      </c>
      <c r="AL1696" s="22" t="s">
        <v>1300</v>
      </c>
      <c r="AM1696" s="22"/>
      <c r="AN1696" s="22"/>
      <c r="AO1696" s="22" t="s">
        <v>2196</v>
      </c>
      <c r="AP1696" s="22" t="s">
        <v>1301</v>
      </c>
      <c r="AS1696" s="20">
        <f>IF(Y1696&gt;=10,VLOOKUP(U1696,[2]提成计算!B:T,19,FALSE),VLOOKUP(U1696,[2]提成计算!B:T,18,FALSE))</f>
        <v>0.09</v>
      </c>
      <c r="AT1696" s="20">
        <f t="shared" ref="AT1696:AT1700" si="864">IF(AD1696*AS1696&gt;0,AD1696*AS1696,AE1696*AS1696)</f>
        <v>79.92</v>
      </c>
      <c r="AU1696" s="20">
        <f t="shared" ref="AU1696:AU1700" si="865">IF(AND(AK1696&lt;0,AK1696+AT1696&lt;0),-AT1696,AK1696)</f>
        <v>25</v>
      </c>
    </row>
    <row r="1697" spans="1:47" x14ac:dyDescent="0.15">
      <c r="A1697" s="21" t="s">
        <v>1273</v>
      </c>
      <c r="B1697" s="20" t="s">
        <v>918</v>
      </c>
      <c r="C1697" s="20" t="s">
        <v>919</v>
      </c>
      <c r="D1697" s="20" t="s">
        <v>920</v>
      </c>
      <c r="E1697" s="20" t="s">
        <v>1923</v>
      </c>
      <c r="F1697" s="20" t="s">
        <v>1250</v>
      </c>
      <c r="G1697" s="20" t="s">
        <v>2702</v>
      </c>
      <c r="H1697" s="20"/>
      <c r="I1697" s="20">
        <v>13813228870</v>
      </c>
      <c r="J1697" s="20" t="s">
        <v>924</v>
      </c>
      <c r="K1697" s="20" t="s">
        <v>2018</v>
      </c>
      <c r="L1697" s="20" t="s">
        <v>1299</v>
      </c>
      <c r="M1697" s="20">
        <v>888</v>
      </c>
      <c r="N1697" s="20">
        <v>888</v>
      </c>
      <c r="O1697" s="20" t="s">
        <v>927</v>
      </c>
      <c r="P1697" s="20" t="s">
        <v>50</v>
      </c>
      <c r="Q1697" s="28"/>
      <c r="R1697" s="21" t="s">
        <v>161</v>
      </c>
      <c r="S1697" s="25" t="s">
        <v>2489</v>
      </c>
      <c r="T1697" s="21" t="s">
        <v>53</v>
      </c>
      <c r="U1697" s="21" t="s">
        <v>444</v>
      </c>
      <c r="V1697" s="46">
        <v>1</v>
      </c>
      <c r="W1697" s="26">
        <f t="shared" si="822"/>
        <v>1</v>
      </c>
      <c r="Y1697" s="21">
        <v>12</v>
      </c>
      <c r="Z1697" s="22">
        <f t="shared" si="827"/>
        <v>888</v>
      </c>
      <c r="AA1697" s="20" t="s">
        <v>2195</v>
      </c>
      <c r="AB1697" s="22"/>
      <c r="AC1697" s="22">
        <v>1</v>
      </c>
      <c r="AD1697" s="22"/>
      <c r="AE1697" s="22">
        <f t="shared" si="863"/>
        <v>888</v>
      </c>
      <c r="AF1697" s="22">
        <f t="shared" si="825"/>
        <v>888</v>
      </c>
      <c r="AG1697" s="20"/>
      <c r="AH1697" s="22"/>
      <c r="AI1697" s="22"/>
      <c r="AJ1697" s="22">
        <f t="shared" si="860"/>
        <v>888</v>
      </c>
      <c r="AK1697" s="22">
        <f>IF(O1697="(传统)XDSL",VLOOKUP(S1697,[2]直销续费率明细!C:I,7,FALSE)*1,IF(O1697="GPON+XDSL",VLOOKUP(S1697,[2]直销续费率明细!C:I,7,FALSE)*1,VLOOKUP(S1697,[2]直销续费率明细!C:I,5,FALSE)*1))</f>
        <v>0</v>
      </c>
      <c r="AL1697" s="22" t="s">
        <v>1309</v>
      </c>
      <c r="AM1697" s="22"/>
      <c r="AN1697" s="22"/>
      <c r="AO1697" s="22" t="s">
        <v>2196</v>
      </c>
      <c r="AP1697" s="22" t="s">
        <v>1301</v>
      </c>
      <c r="AS1697" s="20">
        <f>IF(Y1697&gt;=10,VLOOKUP(U1697,[2]提成计算!B:T,19,FALSE),VLOOKUP(U1697,[2]提成计算!B:T,18,FALSE))</f>
        <v>0.1</v>
      </c>
      <c r="AT1697" s="20">
        <f t="shared" si="864"/>
        <v>88.800000000000011</v>
      </c>
      <c r="AU1697" s="20">
        <f t="shared" si="865"/>
        <v>0</v>
      </c>
    </row>
    <row r="1698" spans="1:47" x14ac:dyDescent="0.15">
      <c r="A1698" s="21" t="s">
        <v>1273</v>
      </c>
      <c r="B1698" s="20" t="s">
        <v>918</v>
      </c>
      <c r="C1698" s="20" t="s">
        <v>919</v>
      </c>
      <c r="D1698" s="20" t="s">
        <v>928</v>
      </c>
      <c r="E1698" s="20" t="s">
        <v>2610</v>
      </c>
      <c r="F1698" s="20" t="s">
        <v>1250</v>
      </c>
      <c r="G1698" s="20" t="s">
        <v>2703</v>
      </c>
      <c r="H1698" s="20"/>
      <c r="I1698" s="20">
        <v>15878216872</v>
      </c>
      <c r="J1698" s="20" t="s">
        <v>924</v>
      </c>
      <c r="K1698" s="20" t="s">
        <v>1913</v>
      </c>
      <c r="L1698" s="20" t="s">
        <v>1918</v>
      </c>
      <c r="M1698" s="20">
        <v>680</v>
      </c>
      <c r="N1698" s="20">
        <v>680</v>
      </c>
      <c r="O1698" s="20" t="s">
        <v>1262</v>
      </c>
      <c r="P1698" s="20" t="s">
        <v>50</v>
      </c>
      <c r="Q1698" s="28"/>
      <c r="R1698" s="21" t="s">
        <v>84</v>
      </c>
      <c r="S1698" s="25" t="s">
        <v>1443</v>
      </c>
      <c r="T1698" s="21" t="s">
        <v>53</v>
      </c>
      <c r="U1698" s="21" t="s">
        <v>1915</v>
      </c>
      <c r="V1698" s="46">
        <v>1</v>
      </c>
      <c r="W1698" s="26">
        <f t="shared" si="822"/>
        <v>1</v>
      </c>
      <c r="Y1698" s="21">
        <v>4</v>
      </c>
      <c r="Z1698" s="22">
        <f t="shared" si="827"/>
        <v>680</v>
      </c>
      <c r="AA1698" s="20" t="s">
        <v>2195</v>
      </c>
      <c r="AB1698" s="22">
        <v>1</v>
      </c>
      <c r="AC1698" s="22"/>
      <c r="AD1698" s="22">
        <f>N1698</f>
        <v>680</v>
      </c>
      <c r="AE1698" s="22"/>
      <c r="AF1698" s="22">
        <f t="shared" si="825"/>
        <v>680</v>
      </c>
      <c r="AG1698" s="20"/>
      <c r="AH1698" s="22"/>
      <c r="AI1698" s="22"/>
      <c r="AJ1698" s="22">
        <f t="shared" si="860"/>
        <v>680</v>
      </c>
      <c r="AK1698" s="22">
        <f>IF(O1698="(传统)XDSL",VLOOKUP(S1698,[2]直销续费率明细!C:I,7,FALSE)*1,IF(O1698="GPON+XDSL",VLOOKUP(S1698,[2]直销续费率明细!C:I,7,FALSE)*1,VLOOKUP(S1698,[2]直销续费率明细!C:I,5,FALSE)*1))</f>
        <v>15</v>
      </c>
      <c r="AL1698" s="22" t="s">
        <v>1309</v>
      </c>
      <c r="AM1698" s="22"/>
      <c r="AN1698" s="22"/>
      <c r="AO1698" s="22" t="s">
        <v>2216</v>
      </c>
      <c r="AP1698" s="22" t="s">
        <v>2261</v>
      </c>
      <c r="AS1698" s="20">
        <f>IF(Y1698&gt;=10,VLOOKUP(U1698,[2]提成计算!B:T,19,FALSE),VLOOKUP(U1698,[2]提成计算!B:T,18,FALSE))</f>
        <v>0.06</v>
      </c>
      <c r="AT1698" s="20">
        <f t="shared" si="864"/>
        <v>40.799999999999997</v>
      </c>
      <c r="AU1698" s="20">
        <f t="shared" si="865"/>
        <v>15</v>
      </c>
    </row>
    <row r="1699" spans="1:47" x14ac:dyDescent="0.15">
      <c r="A1699" s="21" t="s">
        <v>1273</v>
      </c>
      <c r="B1699" s="20" t="s">
        <v>918</v>
      </c>
      <c r="C1699" s="20" t="s">
        <v>919</v>
      </c>
      <c r="D1699" s="20" t="s">
        <v>936</v>
      </c>
      <c r="E1699" s="20" t="s">
        <v>937</v>
      </c>
      <c r="F1699" s="20" t="s">
        <v>1250</v>
      </c>
      <c r="G1699" s="20" t="s">
        <v>2704</v>
      </c>
      <c r="H1699" s="20"/>
      <c r="I1699" s="20">
        <v>15812829361</v>
      </c>
      <c r="J1699" s="20" t="s">
        <v>924</v>
      </c>
      <c r="K1699" s="20" t="s">
        <v>365</v>
      </c>
      <c r="L1699" s="20" t="s">
        <v>2137</v>
      </c>
      <c r="M1699" s="20">
        <v>1408</v>
      </c>
      <c r="N1699" s="20">
        <v>1408</v>
      </c>
      <c r="O1699" s="20" t="s">
        <v>927</v>
      </c>
      <c r="P1699" s="20" t="s">
        <v>50</v>
      </c>
      <c r="Q1699" s="28"/>
      <c r="R1699" s="21" t="s">
        <v>60</v>
      </c>
      <c r="S1699" s="25" t="s">
        <v>960</v>
      </c>
      <c r="T1699" s="21" t="s">
        <v>53</v>
      </c>
      <c r="U1699" s="21" t="s">
        <v>366</v>
      </c>
      <c r="V1699" s="46">
        <v>1</v>
      </c>
      <c r="W1699" s="26">
        <f t="shared" si="822"/>
        <v>1</v>
      </c>
      <c r="Y1699" s="21">
        <v>12</v>
      </c>
      <c r="Z1699" s="22">
        <f t="shared" si="827"/>
        <v>1408</v>
      </c>
      <c r="AA1699" s="20" t="s">
        <v>2218</v>
      </c>
      <c r="AB1699" s="22"/>
      <c r="AC1699" s="22">
        <v>1</v>
      </c>
      <c r="AD1699" s="22"/>
      <c r="AE1699" s="22">
        <f t="shared" ref="AE1699:AE1701" si="866">N1699</f>
        <v>1408</v>
      </c>
      <c r="AF1699" s="22">
        <f t="shared" si="825"/>
        <v>1408</v>
      </c>
      <c r="AG1699" s="20"/>
      <c r="AH1699" s="22"/>
      <c r="AI1699" s="22"/>
      <c r="AJ1699" s="22">
        <f t="shared" si="860"/>
        <v>1408</v>
      </c>
      <c r="AK1699" s="22">
        <f>IF(O1699="(传统)XDSL",VLOOKUP(S1699,[2]直销续费率明细!C:I,7,FALSE)*1,IF(O1699="GPON+XDSL",VLOOKUP(S1699,[2]直销续费率明细!C:I,7,FALSE)*1,VLOOKUP(S1699,[2]直销续费率明细!C:I,5,FALSE)*1))</f>
        <v>-40</v>
      </c>
      <c r="AL1699" s="22" t="s">
        <v>1300</v>
      </c>
      <c r="AM1699" s="22"/>
      <c r="AN1699" s="22"/>
      <c r="AO1699" s="22" t="s">
        <v>2196</v>
      </c>
      <c r="AP1699" s="22" t="s">
        <v>1301</v>
      </c>
      <c r="AS1699" s="20">
        <f>IF(Y1699&gt;=10,VLOOKUP(U1699,[2]提成计算!B:T,19,FALSE),VLOOKUP(U1699,[2]提成计算!B:T,18,FALSE))</f>
        <v>0.09</v>
      </c>
      <c r="AT1699" s="20">
        <f t="shared" si="864"/>
        <v>126.72</v>
      </c>
      <c r="AU1699" s="20">
        <f t="shared" si="865"/>
        <v>-40</v>
      </c>
    </row>
    <row r="1700" spans="1:47" x14ac:dyDescent="0.15">
      <c r="A1700" s="21" t="s">
        <v>1273</v>
      </c>
      <c r="B1700" s="20" t="s">
        <v>918</v>
      </c>
      <c r="C1700" s="20" t="s">
        <v>919</v>
      </c>
      <c r="D1700" s="20" t="s">
        <v>928</v>
      </c>
      <c r="E1700" s="20" t="s">
        <v>2506</v>
      </c>
      <c r="F1700" s="20" t="s">
        <v>1250</v>
      </c>
      <c r="G1700" s="20" t="s">
        <v>2705</v>
      </c>
      <c r="H1700" s="20"/>
      <c r="I1700" s="20">
        <v>13802391396</v>
      </c>
      <c r="J1700" s="20" t="s">
        <v>924</v>
      </c>
      <c r="K1700" s="20" t="s">
        <v>954</v>
      </c>
      <c r="L1700" s="20" t="s">
        <v>1299</v>
      </c>
      <c r="M1700" s="20">
        <v>888</v>
      </c>
      <c r="N1700" s="20">
        <v>888</v>
      </c>
      <c r="O1700" s="20" t="s">
        <v>927</v>
      </c>
      <c r="P1700" s="20" t="s">
        <v>50</v>
      </c>
      <c r="Q1700" s="28"/>
      <c r="R1700" s="21" t="s">
        <v>84</v>
      </c>
      <c r="S1700" s="25" t="s">
        <v>956</v>
      </c>
      <c r="T1700" s="21" t="s">
        <v>53</v>
      </c>
      <c r="U1700" s="21" t="s">
        <v>957</v>
      </c>
      <c r="V1700" s="46">
        <v>1</v>
      </c>
      <c r="W1700" s="26">
        <f t="shared" si="822"/>
        <v>1</v>
      </c>
      <c r="Y1700" s="21">
        <v>12</v>
      </c>
      <c r="Z1700" s="22">
        <f t="shared" si="827"/>
        <v>888</v>
      </c>
      <c r="AA1700" s="20" t="s">
        <v>2195</v>
      </c>
      <c r="AB1700" s="22"/>
      <c r="AC1700" s="22">
        <v>1</v>
      </c>
      <c r="AD1700" s="22"/>
      <c r="AE1700" s="22">
        <f t="shared" si="866"/>
        <v>888</v>
      </c>
      <c r="AF1700" s="22">
        <f t="shared" si="825"/>
        <v>888</v>
      </c>
      <c r="AG1700" s="20"/>
      <c r="AH1700" s="22"/>
      <c r="AI1700" s="22"/>
      <c r="AJ1700" s="22">
        <f t="shared" si="860"/>
        <v>888</v>
      </c>
      <c r="AK1700" s="22">
        <f>IF(O1700="(传统)XDSL",VLOOKUP(S1700,[2]直销续费率明细!C:I,7,FALSE)*1,IF(O1700="GPON+XDSL",VLOOKUP(S1700,[2]直销续费率明细!C:I,7,FALSE)*1,VLOOKUP(S1700,[2]直销续费率明细!C:I,5,FALSE)*1))</f>
        <v>25</v>
      </c>
      <c r="AL1700" s="22" t="s">
        <v>1300</v>
      </c>
      <c r="AM1700" s="22"/>
      <c r="AN1700" s="22"/>
      <c r="AO1700" s="22" t="s">
        <v>2196</v>
      </c>
      <c r="AP1700" s="22" t="s">
        <v>1301</v>
      </c>
      <c r="AS1700" s="20">
        <f>IF(Y1700&gt;=10,VLOOKUP(U1700,[2]提成计算!B:T,19,FALSE),VLOOKUP(U1700,[2]提成计算!B:T,18,FALSE))</f>
        <v>0.1</v>
      </c>
      <c r="AT1700" s="20">
        <f t="shared" si="864"/>
        <v>88.800000000000011</v>
      </c>
      <c r="AU1700" s="20">
        <f t="shared" si="865"/>
        <v>25</v>
      </c>
    </row>
    <row r="1701" spans="1:47" x14ac:dyDescent="0.15">
      <c r="A1701" s="21" t="s">
        <v>1273</v>
      </c>
      <c r="B1701" s="20" t="s">
        <v>918</v>
      </c>
      <c r="C1701" s="20" t="s">
        <v>919</v>
      </c>
      <c r="D1701" s="20" t="s">
        <v>941</v>
      </c>
      <c r="E1701" s="20" t="s">
        <v>1487</v>
      </c>
      <c r="F1701" s="20" t="s">
        <v>1250</v>
      </c>
      <c r="G1701" s="20" t="s">
        <v>2706</v>
      </c>
      <c r="H1701" s="20"/>
      <c r="I1701" s="20">
        <v>18825525610</v>
      </c>
      <c r="J1701" s="20" t="s">
        <v>1268</v>
      </c>
      <c r="K1701" s="20" t="s">
        <v>1577</v>
      </c>
      <c r="L1701" s="20" t="s">
        <v>1966</v>
      </c>
      <c r="M1701" s="20">
        <v>1598</v>
      </c>
      <c r="N1701" s="20">
        <v>1598</v>
      </c>
      <c r="O1701" s="20" t="s">
        <v>927</v>
      </c>
      <c r="P1701" s="20" t="s">
        <v>50</v>
      </c>
      <c r="Q1701" s="28"/>
      <c r="R1701" s="21" t="s">
        <v>99</v>
      </c>
      <c r="S1701" s="21"/>
      <c r="T1701" s="21" t="s">
        <v>53</v>
      </c>
      <c r="U1701" s="21" t="s">
        <v>1740</v>
      </c>
      <c r="V1701" s="46">
        <v>1</v>
      </c>
      <c r="W1701" s="26">
        <f t="shared" si="822"/>
        <v>1</v>
      </c>
      <c r="X1701" s="26">
        <f t="shared" si="823"/>
        <v>1</v>
      </c>
      <c r="Y1701" s="21">
        <v>50</v>
      </c>
      <c r="Z1701" s="22">
        <f t="shared" si="827"/>
        <v>1598</v>
      </c>
      <c r="AA1701" s="20" t="s">
        <v>2195</v>
      </c>
      <c r="AB1701" s="22"/>
      <c r="AC1701" s="22">
        <v>1</v>
      </c>
      <c r="AD1701" s="22"/>
      <c r="AE1701" s="22">
        <f t="shared" si="866"/>
        <v>1598</v>
      </c>
      <c r="AF1701" s="22">
        <f t="shared" si="825"/>
        <v>1598</v>
      </c>
      <c r="AG1701" s="20">
        <f>N1701</f>
        <v>1598</v>
      </c>
      <c r="AH1701" s="20" t="str">
        <f>VLOOKUP(U1701,[1]提成计算!B:I,8,FALSE)</f>
        <v>否</v>
      </c>
      <c r="AI1701" s="20"/>
      <c r="AJ1701" s="22"/>
      <c r="AK1701" s="22"/>
      <c r="AM1701" s="22"/>
      <c r="AN1701" s="22"/>
      <c r="AO1701" s="22" t="s">
        <v>2196</v>
      </c>
      <c r="AP1701" s="22" t="s">
        <v>1301</v>
      </c>
      <c r="AS1701" s="20"/>
      <c r="AT1701" s="20"/>
      <c r="AU1701" s="20"/>
    </row>
    <row r="1702" spans="1:47" x14ac:dyDescent="0.15">
      <c r="A1702" s="21" t="s">
        <v>1273</v>
      </c>
      <c r="B1702" s="20" t="s">
        <v>918</v>
      </c>
      <c r="C1702" s="20" t="s">
        <v>919</v>
      </c>
      <c r="D1702" s="20" t="s">
        <v>941</v>
      </c>
      <c r="E1702" s="20" t="s">
        <v>1487</v>
      </c>
      <c r="F1702" s="20" t="s">
        <v>1250</v>
      </c>
      <c r="G1702" s="20" t="s">
        <v>2707</v>
      </c>
      <c r="H1702" s="20"/>
      <c r="I1702" s="20">
        <v>13609692120</v>
      </c>
      <c r="J1702" s="20" t="s">
        <v>924</v>
      </c>
      <c r="K1702" s="20" t="s">
        <v>166</v>
      </c>
      <c r="L1702" s="20" t="s">
        <v>1918</v>
      </c>
      <c r="M1702" s="20">
        <v>680</v>
      </c>
      <c r="N1702" s="20">
        <v>680</v>
      </c>
      <c r="O1702" s="20" t="s">
        <v>1262</v>
      </c>
      <c r="P1702" s="20" t="s">
        <v>50</v>
      </c>
      <c r="Q1702" s="28"/>
      <c r="R1702" s="21" t="s">
        <v>99</v>
      </c>
      <c r="S1702" s="25" t="s">
        <v>1341</v>
      </c>
      <c r="T1702" s="21" t="s">
        <v>2204</v>
      </c>
      <c r="U1702" s="21"/>
      <c r="V1702" s="46">
        <v>1</v>
      </c>
      <c r="W1702" s="26">
        <f t="shared" si="822"/>
        <v>1</v>
      </c>
      <c r="Y1702" s="21">
        <v>4</v>
      </c>
      <c r="Z1702" s="22">
        <f t="shared" si="827"/>
        <v>680</v>
      </c>
      <c r="AA1702" s="20" t="s">
        <v>2195</v>
      </c>
      <c r="AB1702" s="22">
        <v>1</v>
      </c>
      <c r="AC1702" s="22"/>
      <c r="AD1702" s="22">
        <f>N1702</f>
        <v>680</v>
      </c>
      <c r="AE1702" s="22"/>
      <c r="AF1702" s="22">
        <f t="shared" si="825"/>
        <v>680</v>
      </c>
      <c r="AG1702" s="20"/>
      <c r="AH1702" s="22"/>
      <c r="AI1702" s="22"/>
      <c r="AJ1702" s="22">
        <f t="shared" ref="AJ1702:AJ1703" si="867">N1702</f>
        <v>680</v>
      </c>
      <c r="AK1702" s="22">
        <f>IF(O1702="(传统)XDSL",VLOOKUP(S1702,[1]续费率明细!C:I,7,FALSE)*1,IF(O1702="GPON+XDSL",VLOOKUP(S1702,[1]续费率明细!C:I,7,FALSE)*1,VLOOKUP(S1702,[1]续费率明细!C:I,5,FALSE)*1))</f>
        <v>25</v>
      </c>
      <c r="AL1702" s="22" t="s">
        <v>1309</v>
      </c>
      <c r="AM1702" s="22"/>
      <c r="AN1702" s="22"/>
      <c r="AO1702" s="22" t="s">
        <v>2196</v>
      </c>
      <c r="AP1702" s="22" t="s">
        <v>2202</v>
      </c>
      <c r="AS1702" s="20"/>
      <c r="AT1702" s="20"/>
      <c r="AU1702" s="20"/>
    </row>
    <row r="1703" spans="1:47" x14ac:dyDescent="0.15">
      <c r="A1703" s="21" t="s">
        <v>1273</v>
      </c>
      <c r="B1703" s="20" t="s">
        <v>918</v>
      </c>
      <c r="C1703" s="20" t="s">
        <v>919</v>
      </c>
      <c r="D1703" s="20" t="s">
        <v>936</v>
      </c>
      <c r="E1703" s="20" t="s">
        <v>937</v>
      </c>
      <c r="F1703" s="20" t="s">
        <v>1250</v>
      </c>
      <c r="G1703" s="20" t="s">
        <v>2708</v>
      </c>
      <c r="H1703" s="20"/>
      <c r="I1703" s="20">
        <v>13549267939</v>
      </c>
      <c r="J1703" s="20" t="s">
        <v>924</v>
      </c>
      <c r="K1703" s="20" t="s">
        <v>2023</v>
      </c>
      <c r="L1703" s="20" t="s">
        <v>1299</v>
      </c>
      <c r="M1703" s="20">
        <v>888</v>
      </c>
      <c r="N1703" s="20">
        <v>888</v>
      </c>
      <c r="O1703" s="20" t="s">
        <v>927</v>
      </c>
      <c r="P1703" s="20" t="s">
        <v>50</v>
      </c>
      <c r="Q1703" s="28"/>
      <c r="R1703" s="21" t="s">
        <v>60</v>
      </c>
      <c r="S1703" s="25" t="s">
        <v>960</v>
      </c>
      <c r="T1703" s="21" t="s">
        <v>53</v>
      </c>
      <c r="U1703" s="21" t="s">
        <v>2024</v>
      </c>
      <c r="V1703" s="46">
        <v>1</v>
      </c>
      <c r="W1703" s="26">
        <f t="shared" si="822"/>
        <v>1</v>
      </c>
      <c r="Y1703" s="21">
        <v>12</v>
      </c>
      <c r="Z1703" s="22">
        <f t="shared" si="827"/>
        <v>888</v>
      </c>
      <c r="AA1703" s="20" t="s">
        <v>2195</v>
      </c>
      <c r="AB1703" s="22"/>
      <c r="AC1703" s="22">
        <v>1</v>
      </c>
      <c r="AD1703" s="22"/>
      <c r="AE1703" s="22">
        <f t="shared" ref="AE1703:AE1705" si="868">N1703</f>
        <v>888</v>
      </c>
      <c r="AF1703" s="22">
        <f t="shared" si="825"/>
        <v>888</v>
      </c>
      <c r="AG1703" s="20"/>
      <c r="AH1703" s="22"/>
      <c r="AI1703" s="22"/>
      <c r="AJ1703" s="22">
        <f t="shared" si="867"/>
        <v>888</v>
      </c>
      <c r="AK1703" s="22">
        <f>IF(O1703="(传统)XDSL",VLOOKUP(S1703,[2]直销续费率明细!C:I,7,FALSE)*1,IF(O1703="GPON+XDSL",VLOOKUP(S1703,[2]直销续费率明细!C:I,7,FALSE)*1,VLOOKUP(S1703,[2]直销续费率明细!C:I,5,FALSE)*1))</f>
        <v>-40</v>
      </c>
      <c r="AL1703" s="22" t="s">
        <v>1309</v>
      </c>
      <c r="AM1703" s="22"/>
      <c r="AN1703" s="22"/>
      <c r="AO1703" s="22" t="s">
        <v>2216</v>
      </c>
      <c r="AP1703" s="22" t="s">
        <v>1301</v>
      </c>
      <c r="AS1703" s="20">
        <f>IF(Y1703&gt;=10,VLOOKUP(U1703,[2]提成计算!B:T,19,FALSE),VLOOKUP(U1703,[2]提成计算!B:T,18,FALSE))</f>
        <v>0.09</v>
      </c>
      <c r="AT1703" s="20">
        <f t="shared" ref="AT1703" si="869">IF(AD1703*AS1703&gt;0,AD1703*AS1703,AE1703*AS1703)</f>
        <v>79.92</v>
      </c>
      <c r="AU1703" s="20">
        <f t="shared" ref="AU1703" si="870">IF(AND(AK1703&lt;0,AK1703+AT1703&lt;0),-AT1703,AK1703)</f>
        <v>-40</v>
      </c>
    </row>
    <row r="1704" spans="1:47" x14ac:dyDescent="0.15">
      <c r="A1704" s="21" t="s">
        <v>1273</v>
      </c>
      <c r="B1704" s="20" t="s">
        <v>918</v>
      </c>
      <c r="C1704" s="20" t="s">
        <v>919</v>
      </c>
      <c r="D1704" s="20" t="s">
        <v>920</v>
      </c>
      <c r="E1704" s="20" t="s">
        <v>979</v>
      </c>
      <c r="F1704" s="20" t="s">
        <v>1250</v>
      </c>
      <c r="G1704" s="20" t="s">
        <v>2709</v>
      </c>
      <c r="H1704" s="20"/>
      <c r="I1704" s="20">
        <v>13556770625</v>
      </c>
      <c r="J1704" s="20" t="s">
        <v>1268</v>
      </c>
      <c r="K1704" s="20" t="s">
        <v>160</v>
      </c>
      <c r="L1704" s="20" t="s">
        <v>1898</v>
      </c>
      <c r="M1704" s="20">
        <v>1398</v>
      </c>
      <c r="N1704" s="20">
        <v>1398</v>
      </c>
      <c r="O1704" s="20" t="s">
        <v>927</v>
      </c>
      <c r="P1704" s="20" t="s">
        <v>50</v>
      </c>
      <c r="Q1704" s="28"/>
      <c r="R1704" s="21" t="s">
        <v>161</v>
      </c>
      <c r="S1704" s="21"/>
      <c r="T1704" s="21" t="s">
        <v>53</v>
      </c>
      <c r="U1704" s="21" t="s">
        <v>162</v>
      </c>
      <c r="V1704" s="46">
        <v>1</v>
      </c>
      <c r="W1704" s="26">
        <f t="shared" si="822"/>
        <v>1</v>
      </c>
      <c r="X1704" s="26">
        <f t="shared" si="823"/>
        <v>1</v>
      </c>
      <c r="Y1704" s="21">
        <v>20</v>
      </c>
      <c r="Z1704" s="22">
        <f t="shared" si="827"/>
        <v>1398</v>
      </c>
      <c r="AA1704" s="20" t="s">
        <v>2218</v>
      </c>
      <c r="AB1704" s="22"/>
      <c r="AC1704" s="22">
        <v>1</v>
      </c>
      <c r="AD1704" s="22"/>
      <c r="AE1704" s="22">
        <f t="shared" si="868"/>
        <v>1398</v>
      </c>
      <c r="AF1704" s="22">
        <f t="shared" si="825"/>
        <v>1398</v>
      </c>
      <c r="AG1704" s="20">
        <f t="shared" ref="AG1704:AG1705" si="871">N1704</f>
        <v>1398</v>
      </c>
      <c r="AH1704" s="20" t="str">
        <f>VLOOKUP(U1704,[1]提成计算!B:I,8,FALSE)</f>
        <v>否</v>
      </c>
      <c r="AI1704" s="20"/>
      <c r="AJ1704" s="22"/>
      <c r="AK1704" s="22"/>
      <c r="AM1704" s="22"/>
      <c r="AN1704" s="22"/>
      <c r="AO1704" s="22" t="s">
        <v>2196</v>
      </c>
      <c r="AP1704" s="22" t="s">
        <v>1301</v>
      </c>
      <c r="AS1704" s="20"/>
      <c r="AT1704" s="20"/>
      <c r="AU1704" s="20"/>
    </row>
    <row r="1705" spans="1:47" x14ac:dyDescent="0.15">
      <c r="A1705" s="21" t="s">
        <v>1273</v>
      </c>
      <c r="B1705" s="20" t="s">
        <v>918</v>
      </c>
      <c r="C1705" s="20" t="s">
        <v>919</v>
      </c>
      <c r="D1705" s="20" t="s">
        <v>936</v>
      </c>
      <c r="E1705" s="20" t="s">
        <v>1430</v>
      </c>
      <c r="F1705" s="20" t="s">
        <v>1250</v>
      </c>
      <c r="G1705" s="20" t="s">
        <v>2710</v>
      </c>
      <c r="H1705" s="20"/>
      <c r="I1705" s="20">
        <v>13686297098</v>
      </c>
      <c r="J1705" s="20" t="s">
        <v>1268</v>
      </c>
      <c r="K1705" s="20" t="s">
        <v>1950</v>
      </c>
      <c r="L1705" s="20" t="s">
        <v>1358</v>
      </c>
      <c r="M1705" s="20">
        <v>1088</v>
      </c>
      <c r="N1705" s="20">
        <v>1088</v>
      </c>
      <c r="O1705" s="20" t="s">
        <v>927</v>
      </c>
      <c r="P1705" s="20" t="s">
        <v>50</v>
      </c>
      <c r="Q1705" s="28"/>
      <c r="R1705" s="21" t="s">
        <v>60</v>
      </c>
      <c r="S1705" s="21"/>
      <c r="T1705" s="21" t="s">
        <v>53</v>
      </c>
      <c r="U1705" s="21" t="s">
        <v>1922</v>
      </c>
      <c r="V1705" s="46">
        <v>1</v>
      </c>
      <c r="W1705" s="26">
        <f t="shared" si="822"/>
        <v>1</v>
      </c>
      <c r="X1705" s="26">
        <f t="shared" si="823"/>
        <v>1</v>
      </c>
      <c r="Y1705" s="21">
        <v>10</v>
      </c>
      <c r="Z1705" s="22">
        <f t="shared" si="827"/>
        <v>1088</v>
      </c>
      <c r="AA1705" s="20" t="s">
        <v>2195</v>
      </c>
      <c r="AB1705" s="22"/>
      <c r="AC1705" s="22">
        <v>1</v>
      </c>
      <c r="AD1705" s="22"/>
      <c r="AE1705" s="22">
        <f t="shared" si="868"/>
        <v>1088</v>
      </c>
      <c r="AF1705" s="22">
        <f t="shared" si="825"/>
        <v>1088</v>
      </c>
      <c r="AG1705" s="20">
        <f t="shared" si="871"/>
        <v>1088</v>
      </c>
      <c r="AH1705" s="20" t="str">
        <f>VLOOKUP(U1705,[1]提成计算!B:I,8,FALSE)</f>
        <v xml:space="preserve"> </v>
      </c>
      <c r="AI1705" s="20"/>
      <c r="AJ1705" s="22"/>
      <c r="AK1705" s="22"/>
      <c r="AM1705" s="22"/>
      <c r="AN1705" s="22"/>
      <c r="AO1705" s="22" t="s">
        <v>2196</v>
      </c>
      <c r="AP1705" s="22" t="s">
        <v>1301</v>
      </c>
      <c r="AS1705" s="20"/>
      <c r="AT1705" s="20"/>
      <c r="AU1705" s="20"/>
    </row>
    <row r="1706" spans="1:47" x14ac:dyDescent="0.15">
      <c r="A1706" s="21" t="s">
        <v>1273</v>
      </c>
      <c r="B1706" s="20" t="s">
        <v>918</v>
      </c>
      <c r="C1706" s="20" t="s">
        <v>919</v>
      </c>
      <c r="D1706" s="20" t="s">
        <v>920</v>
      </c>
      <c r="E1706" s="20" t="s">
        <v>2172</v>
      </c>
      <c r="F1706" s="20" t="s">
        <v>1250</v>
      </c>
      <c r="G1706" s="20" t="s">
        <v>2711</v>
      </c>
      <c r="H1706" s="20"/>
      <c r="I1706" s="20">
        <v>15812835838</v>
      </c>
      <c r="J1706" s="20" t="s">
        <v>924</v>
      </c>
      <c r="K1706" s="20" t="s">
        <v>160</v>
      </c>
      <c r="L1706" s="20" t="s">
        <v>1918</v>
      </c>
      <c r="M1706" s="20">
        <v>680</v>
      </c>
      <c r="N1706" s="20">
        <v>680</v>
      </c>
      <c r="O1706" s="20" t="s">
        <v>927</v>
      </c>
      <c r="P1706" s="20" t="s">
        <v>50</v>
      </c>
      <c r="Q1706" s="28"/>
      <c r="R1706" s="21" t="s">
        <v>161</v>
      </c>
      <c r="S1706" s="25" t="s">
        <v>2239</v>
      </c>
      <c r="T1706" s="21" t="s">
        <v>53</v>
      </c>
      <c r="U1706" s="21" t="s">
        <v>162</v>
      </c>
      <c r="V1706" s="46">
        <v>1</v>
      </c>
      <c r="W1706" s="26">
        <f t="shared" si="822"/>
        <v>1</v>
      </c>
      <c r="Y1706" s="21">
        <v>4</v>
      </c>
      <c r="Z1706" s="22">
        <f t="shared" si="827"/>
        <v>680</v>
      </c>
      <c r="AA1706" s="20" t="s">
        <v>2195</v>
      </c>
      <c r="AB1706" s="22">
        <v>1</v>
      </c>
      <c r="AC1706" s="22"/>
      <c r="AD1706" s="22">
        <f t="shared" ref="AD1706:AD1708" si="872">N1706</f>
        <v>680</v>
      </c>
      <c r="AE1706" s="22"/>
      <c r="AF1706" s="22">
        <f t="shared" si="825"/>
        <v>680</v>
      </c>
      <c r="AG1706" s="20"/>
      <c r="AH1706" s="22"/>
      <c r="AI1706" s="22"/>
      <c r="AJ1706" s="22">
        <f t="shared" ref="AJ1706:AJ1708" si="873">N1706</f>
        <v>680</v>
      </c>
      <c r="AK1706" s="22">
        <f>IF(O1706="(传统)XDSL",VLOOKUP(S1706,[2]直销续费率明细!C:I,7,FALSE)*1,IF(O1706="GPON+XDSL",VLOOKUP(S1706,[2]直销续费率明细!C:I,7,FALSE)*1,VLOOKUP(S1706,[2]直销续费率明细!C:I,5,FALSE)*1))</f>
        <v>-40</v>
      </c>
      <c r="AL1706" s="22" t="s">
        <v>1309</v>
      </c>
      <c r="AM1706" s="22"/>
      <c r="AN1706" s="22"/>
      <c r="AO1706" s="22" t="s">
        <v>2196</v>
      </c>
      <c r="AP1706" s="22" t="s">
        <v>2202</v>
      </c>
      <c r="AS1706" s="20">
        <f>IF(Y1706&gt;=10,VLOOKUP(U1706,[2]提成计算!B:T,19,FALSE),VLOOKUP(U1706,[2]提成计算!B:T,18,FALSE))</f>
        <v>0.06</v>
      </c>
      <c r="AT1706" s="20">
        <f t="shared" ref="AT1706:AT1708" si="874">IF(AD1706*AS1706&gt;0,AD1706*AS1706,AE1706*AS1706)</f>
        <v>40.799999999999997</v>
      </c>
      <c r="AU1706" s="20">
        <f t="shared" ref="AU1706:AU1707" si="875">IF(AND(AK1706&lt;0,AK1706+AT1706&lt;0),-AT1706,AK1706)</f>
        <v>-40</v>
      </c>
    </row>
    <row r="1707" spans="1:47" x14ac:dyDescent="0.15">
      <c r="A1707" s="21" t="s">
        <v>1273</v>
      </c>
      <c r="B1707" s="20" t="s">
        <v>918</v>
      </c>
      <c r="C1707" s="20" t="s">
        <v>919</v>
      </c>
      <c r="D1707" s="20" t="s">
        <v>936</v>
      </c>
      <c r="E1707" s="20" t="s">
        <v>2181</v>
      </c>
      <c r="F1707" s="20" t="s">
        <v>1250</v>
      </c>
      <c r="G1707" s="20" t="s">
        <v>2508</v>
      </c>
      <c r="H1707" s="20"/>
      <c r="I1707" s="20">
        <v>13532350180</v>
      </c>
      <c r="J1707" s="20" t="s">
        <v>924</v>
      </c>
      <c r="K1707" s="20" t="s">
        <v>365</v>
      </c>
      <c r="L1707" s="20" t="s">
        <v>1918</v>
      </c>
      <c r="M1707" s="20">
        <v>680</v>
      </c>
      <c r="N1707" s="20">
        <v>680</v>
      </c>
      <c r="O1707" s="20" t="s">
        <v>927</v>
      </c>
      <c r="P1707" s="20" t="s">
        <v>50</v>
      </c>
      <c r="Q1707" s="28"/>
      <c r="R1707" s="21" t="s">
        <v>60</v>
      </c>
      <c r="S1707" s="25" t="s">
        <v>1331</v>
      </c>
      <c r="T1707" s="21" t="s">
        <v>53</v>
      </c>
      <c r="U1707" s="21" t="s">
        <v>366</v>
      </c>
      <c r="V1707" s="46">
        <v>1</v>
      </c>
      <c r="W1707" s="26">
        <f t="shared" si="822"/>
        <v>1</v>
      </c>
      <c r="Y1707" s="21">
        <v>4</v>
      </c>
      <c r="Z1707" s="22">
        <f t="shared" si="827"/>
        <v>680</v>
      </c>
      <c r="AA1707" s="20" t="s">
        <v>2195</v>
      </c>
      <c r="AB1707" s="22">
        <v>1</v>
      </c>
      <c r="AC1707" s="22"/>
      <c r="AD1707" s="22">
        <f t="shared" si="872"/>
        <v>680</v>
      </c>
      <c r="AE1707" s="22"/>
      <c r="AF1707" s="22">
        <f t="shared" si="825"/>
        <v>680</v>
      </c>
      <c r="AG1707" s="20"/>
      <c r="AH1707" s="22"/>
      <c r="AI1707" s="22"/>
      <c r="AJ1707" s="22">
        <f t="shared" si="873"/>
        <v>680</v>
      </c>
      <c r="AK1707" s="22">
        <f>IF(O1707="(传统)XDSL",VLOOKUP(S1707,[2]直销续费率明细!C:I,7,FALSE)*1,IF(O1707="GPON+XDSL",VLOOKUP(S1707,[2]直销续费率明细!C:I,7,FALSE)*1,VLOOKUP(S1707,[2]直销续费率明细!C:I,5,FALSE)*1))</f>
        <v>25</v>
      </c>
      <c r="AL1707" s="22" t="s">
        <v>1309</v>
      </c>
      <c r="AM1707" s="22"/>
      <c r="AN1707" s="22"/>
      <c r="AO1707" s="22" t="s">
        <v>2196</v>
      </c>
      <c r="AP1707" s="22" t="s">
        <v>2202</v>
      </c>
      <c r="AS1707" s="20">
        <f>IF(Y1707&gt;=10,VLOOKUP(U1707,[2]提成计算!B:T,19,FALSE),VLOOKUP(U1707,[2]提成计算!B:T,18,FALSE))</f>
        <v>0.06</v>
      </c>
      <c r="AT1707" s="20">
        <f t="shared" si="874"/>
        <v>40.799999999999997</v>
      </c>
      <c r="AU1707" s="20">
        <f t="shared" si="875"/>
        <v>25</v>
      </c>
    </row>
    <row r="1708" spans="1:47" x14ac:dyDescent="0.15">
      <c r="A1708" s="21" t="s">
        <v>1273</v>
      </c>
      <c r="B1708" s="20" t="s">
        <v>918</v>
      </c>
      <c r="C1708" s="20" t="s">
        <v>919</v>
      </c>
      <c r="D1708" s="20" t="s">
        <v>941</v>
      </c>
      <c r="E1708" s="20" t="s">
        <v>942</v>
      </c>
      <c r="F1708" s="20" t="s">
        <v>1250</v>
      </c>
      <c r="G1708" s="20" t="s">
        <v>2712</v>
      </c>
      <c r="H1708" s="20"/>
      <c r="I1708" s="20">
        <v>13431249346</v>
      </c>
      <c r="J1708" s="20" t="s">
        <v>924</v>
      </c>
      <c r="K1708" s="20" t="s">
        <v>947</v>
      </c>
      <c r="L1708" s="20" t="s">
        <v>2119</v>
      </c>
      <c r="M1708" s="20">
        <v>768</v>
      </c>
      <c r="N1708" s="20">
        <v>768</v>
      </c>
      <c r="O1708" s="20" t="s">
        <v>927</v>
      </c>
      <c r="P1708" s="20" t="s">
        <v>50</v>
      </c>
      <c r="Q1708" s="28"/>
      <c r="R1708" s="22" t="s">
        <v>99</v>
      </c>
      <c r="T1708" s="21" t="s">
        <v>948</v>
      </c>
      <c r="U1708" s="22" t="s">
        <v>99</v>
      </c>
      <c r="V1708" s="46">
        <v>1</v>
      </c>
      <c r="W1708" s="26">
        <f t="shared" si="822"/>
        <v>1</v>
      </c>
      <c r="Y1708" s="21">
        <v>4</v>
      </c>
      <c r="Z1708" s="22">
        <f t="shared" si="827"/>
        <v>768</v>
      </c>
      <c r="AA1708" s="20" t="s">
        <v>2195</v>
      </c>
      <c r="AB1708" s="22">
        <v>1</v>
      </c>
      <c r="AC1708" s="22"/>
      <c r="AD1708" s="22">
        <f t="shared" si="872"/>
        <v>768</v>
      </c>
      <c r="AE1708" s="22"/>
      <c r="AF1708" s="22">
        <f t="shared" si="825"/>
        <v>768</v>
      </c>
      <c r="AG1708" s="20"/>
      <c r="AH1708" s="22"/>
      <c r="AI1708" s="22"/>
      <c r="AJ1708" s="22">
        <f t="shared" si="873"/>
        <v>768</v>
      </c>
      <c r="AK1708" s="22">
        <f>IF(O1708="(传统)XDSL",VLOOKUP(U1708,[2]自营续费率!B:G,6,FALSE)*1,IF(O1708="GPON+XDSL",VLOOKUP(U1708,[2]自营续费率!B:G,6,FALSE)*1,VLOOKUP(U1708,[2]自营续费率!B:G,4,FALSE)*1))</f>
        <v>0</v>
      </c>
      <c r="AL1708" s="22" t="s">
        <v>1300</v>
      </c>
      <c r="AM1708" s="22"/>
      <c r="AN1708" s="22"/>
      <c r="AO1708" s="22" t="s">
        <v>2196</v>
      </c>
      <c r="AP1708" s="22" t="s">
        <v>1301</v>
      </c>
      <c r="AS1708" s="20">
        <f>IF(Y1708&gt;=10,VLOOKUP(U1708,[2]自营提成!C:Z,6,FALSE),VLOOKUP(U1708,[2]自营提成!C:Z,5,FALSE))</f>
        <v>7.0000000000000007E-2</v>
      </c>
      <c r="AT1708" s="20">
        <f t="shared" si="874"/>
        <v>53.760000000000005</v>
      </c>
      <c r="AU1708" s="20">
        <f>IF(AND(AK1708&lt;0,AK1708+AT1708&lt;0),-AT1708,AK1708)</f>
        <v>0</v>
      </c>
    </row>
    <row r="1709" spans="1:47" x14ac:dyDescent="0.15">
      <c r="A1709" s="21" t="s">
        <v>1273</v>
      </c>
      <c r="B1709" s="20" t="s">
        <v>918</v>
      </c>
      <c r="C1709" s="20" t="s">
        <v>919</v>
      </c>
      <c r="D1709" s="20" t="s">
        <v>936</v>
      </c>
      <c r="E1709" s="20" t="s">
        <v>1430</v>
      </c>
      <c r="F1709" s="20" t="s">
        <v>1250</v>
      </c>
      <c r="G1709" s="20" t="s">
        <v>2713</v>
      </c>
      <c r="H1709" s="20"/>
      <c r="I1709" s="20">
        <v>13816688222</v>
      </c>
      <c r="J1709" s="20" t="s">
        <v>1268</v>
      </c>
      <c r="K1709" s="20" t="s">
        <v>481</v>
      </c>
      <c r="L1709" s="20" t="s">
        <v>1358</v>
      </c>
      <c r="M1709" s="20">
        <v>1088</v>
      </c>
      <c r="N1709" s="20">
        <v>1088</v>
      </c>
      <c r="O1709" s="20" t="s">
        <v>927</v>
      </c>
      <c r="P1709" s="20" t="s">
        <v>50</v>
      </c>
      <c r="Q1709" s="28"/>
      <c r="R1709" s="21" t="s">
        <v>60</v>
      </c>
      <c r="S1709" s="21"/>
      <c r="T1709" s="21" t="s">
        <v>53</v>
      </c>
      <c r="U1709" s="21" t="s">
        <v>482</v>
      </c>
      <c r="V1709" s="46">
        <v>1</v>
      </c>
      <c r="W1709" s="26">
        <f t="shared" si="822"/>
        <v>1</v>
      </c>
      <c r="X1709" s="26">
        <f t="shared" si="823"/>
        <v>1</v>
      </c>
      <c r="Y1709" s="21">
        <v>10</v>
      </c>
      <c r="Z1709" s="22">
        <f t="shared" si="827"/>
        <v>1088</v>
      </c>
      <c r="AA1709" s="20" t="s">
        <v>2195</v>
      </c>
      <c r="AB1709" s="22"/>
      <c r="AC1709" s="22">
        <v>1</v>
      </c>
      <c r="AD1709" s="22"/>
      <c r="AE1709" s="22">
        <f t="shared" ref="AE1709:AE1710" si="876">N1709</f>
        <v>1088</v>
      </c>
      <c r="AF1709" s="22">
        <f t="shared" si="825"/>
        <v>1088</v>
      </c>
      <c r="AG1709" s="20">
        <f>N1709</f>
        <v>1088</v>
      </c>
      <c r="AH1709" s="20" t="str">
        <f>VLOOKUP(U1709,[1]提成计算!B:I,8,FALSE)</f>
        <v xml:space="preserve"> </v>
      </c>
      <c r="AI1709" s="20"/>
      <c r="AJ1709" s="22"/>
      <c r="AK1709" s="22"/>
      <c r="AM1709" s="22"/>
      <c r="AN1709" s="22"/>
      <c r="AO1709" s="22" t="s">
        <v>2216</v>
      </c>
      <c r="AP1709" s="22" t="s">
        <v>1301</v>
      </c>
      <c r="AS1709" s="20"/>
      <c r="AT1709" s="20"/>
      <c r="AU1709" s="20"/>
    </row>
    <row r="1710" spans="1:47" x14ac:dyDescent="0.15">
      <c r="A1710" s="21" t="s">
        <v>1273</v>
      </c>
      <c r="B1710" s="20" t="s">
        <v>918</v>
      </c>
      <c r="C1710" s="20" t="s">
        <v>919</v>
      </c>
      <c r="D1710" s="20" t="s">
        <v>941</v>
      </c>
      <c r="E1710" s="20" t="s">
        <v>1487</v>
      </c>
      <c r="F1710" s="20" t="s">
        <v>1250</v>
      </c>
      <c r="G1710" s="20" t="s">
        <v>2714</v>
      </c>
      <c r="H1710" s="20"/>
      <c r="I1710" s="20">
        <v>13412088346</v>
      </c>
      <c r="J1710" s="20" t="s">
        <v>924</v>
      </c>
      <c r="K1710" s="20" t="s">
        <v>166</v>
      </c>
      <c r="L1710" s="20" t="s">
        <v>1299</v>
      </c>
      <c r="M1710" s="20">
        <v>888</v>
      </c>
      <c r="N1710" s="20">
        <v>888</v>
      </c>
      <c r="O1710" s="20" t="s">
        <v>927</v>
      </c>
      <c r="P1710" s="20" t="s">
        <v>50</v>
      </c>
      <c r="Q1710" s="28"/>
      <c r="R1710" s="21" t="s">
        <v>99</v>
      </c>
      <c r="S1710" s="25" t="s">
        <v>1341</v>
      </c>
      <c r="T1710" s="21" t="s">
        <v>2242</v>
      </c>
      <c r="U1710" s="21"/>
      <c r="V1710" s="46">
        <v>1</v>
      </c>
      <c r="W1710" s="26">
        <f t="shared" si="822"/>
        <v>1</v>
      </c>
      <c r="Y1710" s="21">
        <v>12</v>
      </c>
      <c r="Z1710" s="22">
        <f t="shared" si="827"/>
        <v>888</v>
      </c>
      <c r="AA1710" s="20" t="s">
        <v>2218</v>
      </c>
      <c r="AB1710" s="22"/>
      <c r="AC1710" s="22">
        <v>1</v>
      </c>
      <c r="AD1710" s="22"/>
      <c r="AE1710" s="22">
        <f t="shared" si="876"/>
        <v>888</v>
      </c>
      <c r="AF1710" s="22">
        <f t="shared" si="825"/>
        <v>888</v>
      </c>
      <c r="AG1710" s="20"/>
      <c r="AH1710" s="22"/>
      <c r="AI1710" s="22"/>
      <c r="AJ1710" s="22">
        <f t="shared" ref="AJ1710:AJ1711" si="877">N1710</f>
        <v>888</v>
      </c>
      <c r="AK1710" s="22">
        <f>IF(O1710="(传统)XDSL",VLOOKUP(S1710,[1]续费率明细!C:I,7,FALSE)*1,IF(O1710="GPON+XDSL",VLOOKUP(S1710,[1]续费率明细!C:I,7,FALSE)*1,VLOOKUP(S1710,[1]续费率明细!C:I,5,FALSE)*1))</f>
        <v>25</v>
      </c>
      <c r="AL1710" s="22" t="s">
        <v>1300</v>
      </c>
      <c r="AM1710" s="22"/>
      <c r="AN1710" s="22"/>
      <c r="AO1710" s="22" t="s">
        <v>2196</v>
      </c>
      <c r="AP1710" s="22" t="s">
        <v>1301</v>
      </c>
      <c r="AS1710" s="20"/>
      <c r="AT1710" s="20"/>
      <c r="AU1710" s="20"/>
    </row>
    <row r="1711" spans="1:47" x14ac:dyDescent="0.15">
      <c r="A1711" s="21" t="s">
        <v>1273</v>
      </c>
      <c r="B1711" s="20" t="s">
        <v>918</v>
      </c>
      <c r="C1711" s="20" t="s">
        <v>919</v>
      </c>
      <c r="D1711" s="20" t="s">
        <v>941</v>
      </c>
      <c r="E1711" s="20" t="s">
        <v>1916</v>
      </c>
      <c r="F1711" s="20" t="s">
        <v>1250</v>
      </c>
      <c r="G1711" s="20" t="s">
        <v>2715</v>
      </c>
      <c r="H1711" s="20"/>
      <c r="I1711" s="20">
        <v>13560893704</v>
      </c>
      <c r="J1711" s="20" t="s">
        <v>924</v>
      </c>
      <c r="K1711" s="20" t="s">
        <v>1260</v>
      </c>
      <c r="L1711" s="20" t="s">
        <v>1918</v>
      </c>
      <c r="M1711" s="20">
        <v>680</v>
      </c>
      <c r="N1711" s="20">
        <v>680</v>
      </c>
      <c r="O1711" s="20" t="s">
        <v>1262</v>
      </c>
      <c r="P1711" s="20" t="s">
        <v>50</v>
      </c>
      <c r="Q1711" s="28"/>
      <c r="R1711" s="21" t="s">
        <v>99</v>
      </c>
      <c r="S1711" s="25" t="s">
        <v>1341</v>
      </c>
      <c r="T1711" s="21" t="s">
        <v>53</v>
      </c>
      <c r="U1711" s="21" t="s">
        <v>1903</v>
      </c>
      <c r="V1711" s="46">
        <v>1</v>
      </c>
      <c r="W1711" s="26">
        <f t="shared" si="822"/>
        <v>1</v>
      </c>
      <c r="Y1711" s="21">
        <v>4</v>
      </c>
      <c r="Z1711" s="22">
        <f t="shared" si="827"/>
        <v>680</v>
      </c>
      <c r="AA1711" s="20" t="s">
        <v>2195</v>
      </c>
      <c r="AB1711" s="22">
        <v>1</v>
      </c>
      <c r="AC1711" s="22"/>
      <c r="AD1711" s="22">
        <f>N1711</f>
        <v>680</v>
      </c>
      <c r="AE1711" s="22"/>
      <c r="AF1711" s="22">
        <f t="shared" si="825"/>
        <v>680</v>
      </c>
      <c r="AG1711" s="20"/>
      <c r="AH1711" s="22"/>
      <c r="AI1711" s="22"/>
      <c r="AJ1711" s="22">
        <f t="shared" si="877"/>
        <v>680</v>
      </c>
      <c r="AK1711" s="22">
        <f>IF(O1711="(传统)XDSL",VLOOKUP(S1711,[2]直销续费率明细!C:I,7,FALSE)*1,IF(O1711="GPON+XDSL",VLOOKUP(S1711,[2]直销续费率明细!C:I,7,FALSE)*1,VLOOKUP(S1711,[2]直销续费率明细!C:I,5,FALSE)*1))</f>
        <v>25</v>
      </c>
      <c r="AL1711" s="22" t="s">
        <v>1309</v>
      </c>
      <c r="AM1711" s="22"/>
      <c r="AN1711" s="22"/>
      <c r="AO1711" s="22" t="s">
        <v>2196</v>
      </c>
      <c r="AP1711" s="22" t="s">
        <v>2202</v>
      </c>
      <c r="AS1711" s="20">
        <f>IF(Y1711&gt;=10,VLOOKUP(U1711,[2]提成计算!B:T,19,FALSE),VLOOKUP(U1711,[2]提成计算!B:T,18,FALSE))</f>
        <v>0.06</v>
      </c>
      <c r="AT1711" s="20">
        <f t="shared" ref="AT1711" si="878">IF(AD1711*AS1711&gt;0,AD1711*AS1711,AE1711*AS1711)</f>
        <v>40.799999999999997</v>
      </c>
      <c r="AU1711" s="20">
        <f t="shared" ref="AU1711" si="879">IF(AND(AK1711&lt;0,AK1711+AT1711&lt;0),-AT1711,AK1711)</f>
        <v>25</v>
      </c>
    </row>
    <row r="1712" spans="1:47" x14ac:dyDescent="0.15">
      <c r="A1712" s="21" t="s">
        <v>1273</v>
      </c>
      <c r="B1712" s="20" t="s">
        <v>918</v>
      </c>
      <c r="C1712" s="20" t="s">
        <v>919</v>
      </c>
      <c r="D1712" s="20" t="s">
        <v>973</v>
      </c>
      <c r="E1712" s="20" t="s">
        <v>979</v>
      </c>
      <c r="F1712" s="20" t="s">
        <v>1250</v>
      </c>
      <c r="G1712" s="20" t="s">
        <v>2716</v>
      </c>
      <c r="H1712" s="20"/>
      <c r="I1712" s="20">
        <v>15062670371</v>
      </c>
      <c r="J1712" s="20" t="s">
        <v>2340</v>
      </c>
      <c r="K1712" s="20" t="s">
        <v>2326</v>
      </c>
      <c r="L1712" s="20" t="s">
        <v>1898</v>
      </c>
      <c r="M1712" s="20">
        <v>1398</v>
      </c>
      <c r="N1712" s="20">
        <v>1398</v>
      </c>
      <c r="O1712" s="20" t="s">
        <v>927</v>
      </c>
      <c r="P1712" s="20" t="s">
        <v>50</v>
      </c>
      <c r="Q1712" s="28" t="s">
        <v>2340</v>
      </c>
      <c r="R1712" s="21" t="s">
        <v>249</v>
      </c>
      <c r="S1712" s="21"/>
      <c r="T1712" s="21" t="s">
        <v>53</v>
      </c>
      <c r="U1712" s="21" t="s">
        <v>424</v>
      </c>
      <c r="V1712" s="46">
        <v>1</v>
      </c>
      <c r="W1712" s="26">
        <f t="shared" si="822"/>
        <v>1</v>
      </c>
      <c r="X1712" s="26">
        <f t="shared" si="823"/>
        <v>1</v>
      </c>
      <c r="Y1712" s="21">
        <v>20</v>
      </c>
      <c r="Z1712" s="22">
        <f t="shared" si="827"/>
        <v>1398</v>
      </c>
      <c r="AA1712" s="20" t="s">
        <v>2195</v>
      </c>
      <c r="AB1712" s="22"/>
      <c r="AC1712" s="22">
        <v>1</v>
      </c>
      <c r="AD1712" s="22"/>
      <c r="AE1712" s="22">
        <f>N1712</f>
        <v>1398</v>
      </c>
      <c r="AF1712" s="22">
        <f t="shared" si="825"/>
        <v>1398</v>
      </c>
      <c r="AG1712" s="20">
        <f>N1712</f>
        <v>1398</v>
      </c>
      <c r="AH1712" s="20" t="str">
        <f>VLOOKUP(U1712,[1]提成计算!B:I,8,FALSE)</f>
        <v xml:space="preserve"> </v>
      </c>
      <c r="AI1712" s="20"/>
      <c r="AJ1712" s="22"/>
      <c r="AK1712" s="22"/>
      <c r="AM1712" s="22"/>
      <c r="AN1712" s="22"/>
      <c r="AO1712" s="22" t="s">
        <v>2196</v>
      </c>
      <c r="AP1712" s="22" t="s">
        <v>1301</v>
      </c>
      <c r="AS1712" s="20"/>
      <c r="AT1712" s="20"/>
      <c r="AU1712" s="20"/>
    </row>
    <row r="1713" spans="1:47" x14ac:dyDescent="0.15">
      <c r="A1713" s="21" t="s">
        <v>1273</v>
      </c>
      <c r="B1713" s="20" t="s">
        <v>918</v>
      </c>
      <c r="C1713" s="20" t="s">
        <v>919</v>
      </c>
      <c r="D1713" s="20" t="s">
        <v>941</v>
      </c>
      <c r="E1713" s="20" t="s">
        <v>942</v>
      </c>
      <c r="F1713" s="20" t="s">
        <v>1250</v>
      </c>
      <c r="G1713" s="20" t="s">
        <v>2717</v>
      </c>
      <c r="H1713" s="20"/>
      <c r="I1713" s="20">
        <v>15016905123</v>
      </c>
      <c r="J1713" s="20" t="s">
        <v>924</v>
      </c>
      <c r="K1713" s="20" t="s">
        <v>166</v>
      </c>
      <c r="L1713" s="20" t="s">
        <v>1918</v>
      </c>
      <c r="M1713" s="20">
        <v>680</v>
      </c>
      <c r="N1713" s="20">
        <v>680</v>
      </c>
      <c r="O1713" s="20" t="s">
        <v>1262</v>
      </c>
      <c r="P1713" s="20" t="s">
        <v>50</v>
      </c>
      <c r="Q1713" s="28"/>
      <c r="R1713" s="21" t="s">
        <v>99</v>
      </c>
      <c r="S1713" s="25" t="s">
        <v>945</v>
      </c>
      <c r="T1713" s="21" t="s">
        <v>2204</v>
      </c>
      <c r="U1713" s="21"/>
      <c r="V1713" s="46">
        <v>1</v>
      </c>
      <c r="W1713" s="26">
        <f t="shared" si="822"/>
        <v>1</v>
      </c>
      <c r="Y1713" s="21">
        <v>4</v>
      </c>
      <c r="Z1713" s="22">
        <f t="shared" si="827"/>
        <v>680</v>
      </c>
      <c r="AA1713" s="20" t="s">
        <v>2195</v>
      </c>
      <c r="AB1713" s="22">
        <v>1</v>
      </c>
      <c r="AC1713" s="22"/>
      <c r="AD1713" s="22">
        <f>N1713</f>
        <v>680</v>
      </c>
      <c r="AE1713" s="22"/>
      <c r="AF1713" s="22">
        <f t="shared" si="825"/>
        <v>680</v>
      </c>
      <c r="AG1713" s="20"/>
      <c r="AH1713" s="22"/>
      <c r="AI1713" s="22"/>
      <c r="AJ1713" s="22">
        <f t="shared" ref="AJ1713:AJ1715" si="880">N1713</f>
        <v>680</v>
      </c>
      <c r="AK1713" s="22">
        <f>IF(O1713="(传统)XDSL",VLOOKUP(S1713,[1]续费率明细!C:I,7,FALSE)*1,IF(O1713="GPON+XDSL",VLOOKUP(S1713,[1]续费率明细!C:I,7,FALSE)*1,VLOOKUP(S1713,[1]续费率明细!C:I,5,FALSE)*1))</f>
        <v>25</v>
      </c>
      <c r="AL1713" s="22" t="s">
        <v>1300</v>
      </c>
      <c r="AM1713" s="22"/>
      <c r="AN1713" s="22"/>
      <c r="AO1713" s="22" t="s">
        <v>2196</v>
      </c>
      <c r="AP1713" s="22" t="s">
        <v>2202</v>
      </c>
      <c r="AS1713" s="20"/>
      <c r="AT1713" s="20"/>
      <c r="AU1713" s="20"/>
    </row>
    <row r="1714" spans="1:47" x14ac:dyDescent="0.15">
      <c r="A1714" s="21" t="s">
        <v>1273</v>
      </c>
      <c r="B1714" s="20" t="s">
        <v>918</v>
      </c>
      <c r="C1714" s="20" t="s">
        <v>919</v>
      </c>
      <c r="D1714" s="20" t="s">
        <v>928</v>
      </c>
      <c r="E1714" s="20" t="s">
        <v>2718</v>
      </c>
      <c r="F1714" s="20" t="s">
        <v>1250</v>
      </c>
      <c r="G1714" s="20" t="s">
        <v>2719</v>
      </c>
      <c r="H1714" s="20"/>
      <c r="I1714" s="20">
        <v>13433636939</v>
      </c>
      <c r="J1714" s="20" t="s">
        <v>924</v>
      </c>
      <c r="K1714" s="20" t="s">
        <v>1890</v>
      </c>
      <c r="L1714" s="20" t="s">
        <v>1299</v>
      </c>
      <c r="M1714" s="20">
        <v>888</v>
      </c>
      <c r="N1714" s="20">
        <v>888</v>
      </c>
      <c r="O1714" s="20" t="s">
        <v>927</v>
      </c>
      <c r="P1714" s="20" t="s">
        <v>50</v>
      </c>
      <c r="Q1714" s="28"/>
      <c r="R1714" s="21" t="s">
        <v>84</v>
      </c>
      <c r="S1714" s="25" t="s">
        <v>956</v>
      </c>
      <c r="T1714" s="21" t="s">
        <v>53</v>
      </c>
      <c r="U1714" s="21" t="s">
        <v>1892</v>
      </c>
      <c r="V1714" s="46">
        <v>1</v>
      </c>
      <c r="W1714" s="26">
        <f t="shared" si="822"/>
        <v>1</v>
      </c>
      <c r="Y1714" s="21">
        <v>12</v>
      </c>
      <c r="Z1714" s="22">
        <f t="shared" si="827"/>
        <v>888</v>
      </c>
      <c r="AA1714" s="20" t="s">
        <v>2195</v>
      </c>
      <c r="AB1714" s="22"/>
      <c r="AC1714" s="22">
        <v>1</v>
      </c>
      <c r="AD1714" s="22"/>
      <c r="AE1714" s="22">
        <f t="shared" ref="AE1714:AE1716" si="881">N1714</f>
        <v>888</v>
      </c>
      <c r="AF1714" s="22">
        <f t="shared" si="825"/>
        <v>888</v>
      </c>
      <c r="AG1714" s="20"/>
      <c r="AH1714" s="22"/>
      <c r="AI1714" s="22"/>
      <c r="AJ1714" s="22">
        <f t="shared" si="880"/>
        <v>888</v>
      </c>
      <c r="AK1714" s="22">
        <f>IF(O1714="(传统)XDSL",VLOOKUP(S1714,[2]直销续费率明细!C:I,7,FALSE)*1,IF(O1714="GPON+XDSL",VLOOKUP(S1714,[2]直销续费率明细!C:I,7,FALSE)*1,VLOOKUP(S1714,[2]直销续费率明细!C:I,5,FALSE)*1))</f>
        <v>25</v>
      </c>
      <c r="AL1714" s="22" t="s">
        <v>1300</v>
      </c>
      <c r="AM1714" s="22"/>
      <c r="AN1714" s="22"/>
      <c r="AO1714" s="22" t="s">
        <v>2196</v>
      </c>
      <c r="AP1714" s="22" t="s">
        <v>1301</v>
      </c>
      <c r="AS1714" s="20">
        <f>IF(Y1714&gt;=10,VLOOKUP(U1714,[2]提成计算!B:T,19,FALSE),VLOOKUP(U1714,[2]提成计算!B:T,18,FALSE))</f>
        <v>0.09</v>
      </c>
      <c r="AT1714" s="20">
        <f t="shared" ref="AT1714:AT1715" si="882">IF(AD1714*AS1714&gt;0,AD1714*AS1714,AE1714*AS1714)</f>
        <v>79.92</v>
      </c>
      <c r="AU1714" s="20">
        <f t="shared" ref="AU1714:AU1715" si="883">IF(AND(AK1714&lt;0,AK1714+AT1714&lt;0),-AT1714,AK1714)</f>
        <v>25</v>
      </c>
    </row>
    <row r="1715" spans="1:47" x14ac:dyDescent="0.15">
      <c r="A1715" s="21" t="s">
        <v>1273</v>
      </c>
      <c r="B1715" s="20" t="s">
        <v>918</v>
      </c>
      <c r="C1715" s="20" t="s">
        <v>919</v>
      </c>
      <c r="D1715" s="20" t="s">
        <v>928</v>
      </c>
      <c r="E1715" s="20" t="s">
        <v>952</v>
      </c>
      <c r="F1715" s="20" t="s">
        <v>1250</v>
      </c>
      <c r="G1715" s="20" t="s">
        <v>2720</v>
      </c>
      <c r="H1715" s="20"/>
      <c r="I1715" s="20">
        <v>13428592848</v>
      </c>
      <c r="J1715" s="20" t="s">
        <v>924</v>
      </c>
      <c r="K1715" s="20" t="s">
        <v>1913</v>
      </c>
      <c r="L1715" s="20" t="s">
        <v>1299</v>
      </c>
      <c r="M1715" s="20">
        <v>888</v>
      </c>
      <c r="N1715" s="20">
        <v>888</v>
      </c>
      <c r="O1715" s="20" t="s">
        <v>927</v>
      </c>
      <c r="P1715" s="20" t="s">
        <v>50</v>
      </c>
      <c r="Q1715" s="28"/>
      <c r="R1715" s="21" t="s">
        <v>84</v>
      </c>
      <c r="S1715" s="25" t="s">
        <v>1443</v>
      </c>
      <c r="T1715" s="21" t="s">
        <v>53</v>
      </c>
      <c r="U1715" s="21" t="s">
        <v>1915</v>
      </c>
      <c r="V1715" s="46">
        <v>1</v>
      </c>
      <c r="W1715" s="26">
        <f t="shared" si="822"/>
        <v>1</v>
      </c>
      <c r="Y1715" s="21">
        <v>12</v>
      </c>
      <c r="Z1715" s="22">
        <f t="shared" si="827"/>
        <v>888</v>
      </c>
      <c r="AA1715" s="20" t="s">
        <v>2195</v>
      </c>
      <c r="AB1715" s="22"/>
      <c r="AC1715" s="22">
        <v>1</v>
      </c>
      <c r="AD1715" s="22"/>
      <c r="AE1715" s="22">
        <f t="shared" si="881"/>
        <v>888</v>
      </c>
      <c r="AF1715" s="22">
        <f t="shared" si="825"/>
        <v>888</v>
      </c>
      <c r="AG1715" s="20"/>
      <c r="AH1715" s="22"/>
      <c r="AI1715" s="22"/>
      <c r="AJ1715" s="22">
        <f t="shared" si="880"/>
        <v>888</v>
      </c>
      <c r="AK1715" s="22">
        <f>IF(O1715="(传统)XDSL",VLOOKUP(S1715,[2]直销续费率明细!C:I,7,FALSE)*1,IF(O1715="GPON+XDSL",VLOOKUP(S1715,[2]直销续费率明细!C:I,7,FALSE)*1,VLOOKUP(S1715,[2]直销续费率明细!C:I,5,FALSE)*1))</f>
        <v>0</v>
      </c>
      <c r="AL1715" s="22" t="s">
        <v>1309</v>
      </c>
      <c r="AM1715" s="22"/>
      <c r="AN1715" s="22"/>
      <c r="AO1715" s="22" t="s">
        <v>2196</v>
      </c>
      <c r="AP1715" s="22" t="s">
        <v>1301</v>
      </c>
      <c r="AS1715" s="20">
        <f>IF(Y1715&gt;=10,VLOOKUP(U1715,[2]提成计算!B:T,19,FALSE),VLOOKUP(U1715,[2]提成计算!B:T,18,FALSE))</f>
        <v>0.09</v>
      </c>
      <c r="AT1715" s="20">
        <f t="shared" si="882"/>
        <v>79.92</v>
      </c>
      <c r="AU1715" s="20">
        <f t="shared" si="883"/>
        <v>0</v>
      </c>
    </row>
    <row r="1716" spans="1:47" x14ac:dyDescent="0.15">
      <c r="A1716" s="21" t="s">
        <v>1273</v>
      </c>
      <c r="B1716" s="20" t="s">
        <v>918</v>
      </c>
      <c r="C1716" s="20" t="s">
        <v>919</v>
      </c>
      <c r="D1716" s="20" t="s">
        <v>973</v>
      </c>
      <c r="E1716" s="20" t="s">
        <v>1932</v>
      </c>
      <c r="F1716" s="20" t="s">
        <v>1250</v>
      </c>
      <c r="G1716" s="20" t="s">
        <v>2721</v>
      </c>
      <c r="H1716" s="20"/>
      <c r="I1716" s="20">
        <v>13509235859</v>
      </c>
      <c r="J1716" s="20" t="s">
        <v>2340</v>
      </c>
      <c r="K1716" s="20" t="s">
        <v>521</v>
      </c>
      <c r="L1716" s="20" t="s">
        <v>1358</v>
      </c>
      <c r="M1716" s="20">
        <v>1088</v>
      </c>
      <c r="N1716" s="20">
        <v>1088</v>
      </c>
      <c r="O1716" s="20" t="s">
        <v>927</v>
      </c>
      <c r="P1716" s="20" t="s">
        <v>50</v>
      </c>
      <c r="Q1716" s="28" t="s">
        <v>2340</v>
      </c>
      <c r="R1716" s="21" t="s">
        <v>249</v>
      </c>
      <c r="S1716" s="21"/>
      <c r="T1716" s="21" t="s">
        <v>53</v>
      </c>
      <c r="U1716" s="21" t="s">
        <v>522</v>
      </c>
      <c r="V1716" s="46">
        <v>1</v>
      </c>
      <c r="W1716" s="26">
        <f t="shared" si="822"/>
        <v>1</v>
      </c>
      <c r="X1716" s="26">
        <f t="shared" si="823"/>
        <v>1</v>
      </c>
      <c r="Y1716" s="21">
        <v>10</v>
      </c>
      <c r="Z1716" s="22">
        <f t="shared" si="827"/>
        <v>1088</v>
      </c>
      <c r="AA1716" s="20" t="s">
        <v>2195</v>
      </c>
      <c r="AB1716" s="22"/>
      <c r="AC1716" s="22">
        <v>1</v>
      </c>
      <c r="AD1716" s="22"/>
      <c r="AE1716" s="22">
        <f t="shared" si="881"/>
        <v>1088</v>
      </c>
      <c r="AF1716" s="22">
        <f t="shared" si="825"/>
        <v>1088</v>
      </c>
      <c r="AG1716" s="20">
        <f>N1716</f>
        <v>1088</v>
      </c>
      <c r="AH1716" s="20" t="str">
        <f>VLOOKUP(U1716,[1]提成计算!B:I,8,FALSE)</f>
        <v xml:space="preserve"> </v>
      </c>
      <c r="AI1716" s="20"/>
      <c r="AJ1716" s="22"/>
      <c r="AK1716" s="22"/>
      <c r="AM1716" s="22"/>
      <c r="AN1716" s="22"/>
      <c r="AO1716" s="22" t="s">
        <v>2196</v>
      </c>
      <c r="AP1716" s="22" t="s">
        <v>1301</v>
      </c>
      <c r="AS1716" s="20"/>
      <c r="AT1716" s="20"/>
      <c r="AU1716" s="20"/>
    </row>
    <row r="1717" spans="1:47" x14ac:dyDescent="0.15">
      <c r="A1717" s="21" t="s">
        <v>1273</v>
      </c>
      <c r="B1717" s="20" t="s">
        <v>918</v>
      </c>
      <c r="C1717" s="20" t="s">
        <v>919</v>
      </c>
      <c r="D1717" s="20" t="s">
        <v>920</v>
      </c>
      <c r="E1717" s="20" t="s">
        <v>965</v>
      </c>
      <c r="F1717" s="20" t="s">
        <v>1250</v>
      </c>
      <c r="G1717" s="20" t="s">
        <v>2722</v>
      </c>
      <c r="H1717" s="20"/>
      <c r="I1717" s="20">
        <v>15112832942</v>
      </c>
      <c r="J1717" s="20" t="s">
        <v>924</v>
      </c>
      <c r="K1717" s="20" t="s">
        <v>160</v>
      </c>
      <c r="L1717" s="20" t="s">
        <v>1918</v>
      </c>
      <c r="M1717" s="20">
        <v>680</v>
      </c>
      <c r="N1717" s="20">
        <v>680</v>
      </c>
      <c r="O1717" s="20" t="s">
        <v>2098</v>
      </c>
      <c r="P1717" s="20" t="s">
        <v>50</v>
      </c>
      <c r="Q1717" s="28"/>
      <c r="R1717" s="21" t="s">
        <v>161</v>
      </c>
      <c r="S1717" s="25" t="s">
        <v>2239</v>
      </c>
      <c r="T1717" s="21" t="s">
        <v>53</v>
      </c>
      <c r="U1717" s="21" t="s">
        <v>162</v>
      </c>
      <c r="V1717" s="46">
        <v>1</v>
      </c>
      <c r="W1717" s="26">
        <f t="shared" si="822"/>
        <v>1</v>
      </c>
      <c r="Y1717" s="21">
        <v>4</v>
      </c>
      <c r="Z1717" s="22">
        <f t="shared" si="827"/>
        <v>680</v>
      </c>
      <c r="AA1717" s="20" t="s">
        <v>2195</v>
      </c>
      <c r="AB1717" s="22">
        <v>1</v>
      </c>
      <c r="AC1717" s="22"/>
      <c r="AD1717" s="22">
        <f>N1717</f>
        <v>680</v>
      </c>
      <c r="AE1717" s="22"/>
      <c r="AF1717" s="22">
        <f t="shared" si="825"/>
        <v>680</v>
      </c>
      <c r="AG1717" s="20"/>
      <c r="AH1717" s="22"/>
      <c r="AI1717" s="22"/>
      <c r="AJ1717" s="22">
        <f t="shared" ref="AJ1717:AJ1720" si="884">N1717</f>
        <v>680</v>
      </c>
      <c r="AK1717" s="22">
        <f>IF(O1717="(传统)XDSL",VLOOKUP(S1717,[2]直销续费率明细!C:I,7,FALSE)*1,IF(O1717="GPON+XDSL",VLOOKUP(S1717,[2]直销续费率明细!C:I,7,FALSE)*1,VLOOKUP(S1717,[2]直销续费率明细!C:I,5,FALSE)*1))</f>
        <v>-40</v>
      </c>
      <c r="AL1717" s="22" t="s">
        <v>1309</v>
      </c>
      <c r="AM1717" s="22"/>
      <c r="AN1717" s="22"/>
      <c r="AO1717" s="22" t="s">
        <v>2216</v>
      </c>
      <c r="AP1717" s="22" t="s">
        <v>2261</v>
      </c>
      <c r="AS1717" s="20">
        <f>IF(Y1717&gt;=10,VLOOKUP(U1717,[2]提成计算!B:T,19,FALSE),VLOOKUP(U1717,[2]提成计算!B:T,18,FALSE))</f>
        <v>0.06</v>
      </c>
      <c r="AT1717" s="20">
        <f t="shared" ref="AT1717:AT1720" si="885">IF(AD1717*AS1717&gt;0,AD1717*AS1717,AE1717*AS1717)</f>
        <v>40.799999999999997</v>
      </c>
      <c r="AU1717" s="20">
        <f t="shared" ref="AU1717:AU1720" si="886">IF(AND(AK1717&lt;0,AK1717+AT1717&lt;0),-AT1717,AK1717)</f>
        <v>-40</v>
      </c>
    </row>
    <row r="1718" spans="1:47" x14ac:dyDescent="0.15">
      <c r="A1718" s="21" t="s">
        <v>1273</v>
      </c>
      <c r="B1718" s="20" t="s">
        <v>918</v>
      </c>
      <c r="C1718" s="20" t="s">
        <v>919</v>
      </c>
      <c r="D1718" s="20" t="s">
        <v>941</v>
      </c>
      <c r="E1718" s="20" t="s">
        <v>1339</v>
      </c>
      <c r="F1718" s="20" t="s">
        <v>1250</v>
      </c>
      <c r="G1718" s="20" t="s">
        <v>2723</v>
      </c>
      <c r="H1718" s="20"/>
      <c r="I1718" s="20">
        <v>13815388540</v>
      </c>
      <c r="J1718" s="20" t="s">
        <v>924</v>
      </c>
      <c r="K1718" s="20" t="s">
        <v>1260</v>
      </c>
      <c r="L1718" s="20" t="s">
        <v>1376</v>
      </c>
      <c r="M1718" s="20">
        <v>1088</v>
      </c>
      <c r="N1718" s="20">
        <v>1088</v>
      </c>
      <c r="O1718" s="20" t="s">
        <v>927</v>
      </c>
      <c r="P1718" s="20" t="s">
        <v>50</v>
      </c>
      <c r="Q1718" s="28"/>
      <c r="R1718" s="21" t="s">
        <v>99</v>
      </c>
      <c r="S1718" s="25" t="s">
        <v>1341</v>
      </c>
      <c r="T1718" s="21" t="s">
        <v>53</v>
      </c>
      <c r="U1718" s="21" t="s">
        <v>1903</v>
      </c>
      <c r="V1718" s="46">
        <v>1</v>
      </c>
      <c r="W1718" s="26">
        <f t="shared" si="822"/>
        <v>1</v>
      </c>
      <c r="Y1718" s="21">
        <v>10</v>
      </c>
      <c r="Z1718" s="22">
        <f t="shared" si="827"/>
        <v>1088</v>
      </c>
      <c r="AA1718" s="20" t="s">
        <v>2218</v>
      </c>
      <c r="AB1718" s="22"/>
      <c r="AC1718" s="22">
        <v>1</v>
      </c>
      <c r="AD1718" s="22"/>
      <c r="AE1718" s="22">
        <f t="shared" ref="AE1718:AE1719" si="887">N1718</f>
        <v>1088</v>
      </c>
      <c r="AF1718" s="22">
        <f t="shared" si="825"/>
        <v>1088</v>
      </c>
      <c r="AG1718" s="20"/>
      <c r="AH1718" s="22"/>
      <c r="AI1718" s="22"/>
      <c r="AJ1718" s="22">
        <f t="shared" si="884"/>
        <v>1088</v>
      </c>
      <c r="AK1718" s="22">
        <f>IF(O1718="(传统)XDSL",VLOOKUP(S1718,[2]直销续费率明细!C:I,7,FALSE)*1,IF(O1718="GPON+XDSL",VLOOKUP(S1718,[2]直销续费率明细!C:I,7,FALSE)*1,VLOOKUP(S1718,[2]直销续费率明细!C:I,5,FALSE)*1))</f>
        <v>25</v>
      </c>
      <c r="AL1718" s="22" t="s">
        <v>1300</v>
      </c>
      <c r="AM1718" s="22"/>
      <c r="AN1718" s="22"/>
      <c r="AO1718" s="22" t="s">
        <v>2196</v>
      </c>
      <c r="AP1718" s="22" t="s">
        <v>1301</v>
      </c>
      <c r="AS1718" s="20">
        <f>IF(Y1718&gt;=10,VLOOKUP(U1718,[2]提成计算!B:T,19,FALSE),VLOOKUP(U1718,[2]提成计算!B:T,18,FALSE))</f>
        <v>0.09</v>
      </c>
      <c r="AT1718" s="20">
        <f t="shared" si="885"/>
        <v>97.92</v>
      </c>
      <c r="AU1718" s="20">
        <f t="shared" si="886"/>
        <v>25</v>
      </c>
    </row>
    <row r="1719" spans="1:47" x14ac:dyDescent="0.15">
      <c r="A1719" s="21" t="s">
        <v>1273</v>
      </c>
      <c r="B1719" s="20" t="s">
        <v>918</v>
      </c>
      <c r="C1719" s="20" t="s">
        <v>919</v>
      </c>
      <c r="D1719" s="20" t="s">
        <v>941</v>
      </c>
      <c r="E1719" s="20" t="s">
        <v>2108</v>
      </c>
      <c r="F1719" s="20" t="s">
        <v>1250</v>
      </c>
      <c r="G1719" s="20" t="s">
        <v>2724</v>
      </c>
      <c r="H1719" s="20"/>
      <c r="I1719" s="20">
        <v>13751222001</v>
      </c>
      <c r="J1719" s="20" t="s">
        <v>924</v>
      </c>
      <c r="K1719" s="20" t="s">
        <v>1260</v>
      </c>
      <c r="L1719" s="20" t="s">
        <v>1299</v>
      </c>
      <c r="M1719" s="20">
        <v>888</v>
      </c>
      <c r="N1719" s="20">
        <v>888</v>
      </c>
      <c r="O1719" s="20" t="s">
        <v>927</v>
      </c>
      <c r="P1719" s="20" t="s">
        <v>50</v>
      </c>
      <c r="Q1719" s="28"/>
      <c r="R1719" s="21" t="s">
        <v>99</v>
      </c>
      <c r="S1719" s="25" t="s">
        <v>1341</v>
      </c>
      <c r="T1719" s="21" t="s">
        <v>53</v>
      </c>
      <c r="U1719" s="21" t="s">
        <v>1903</v>
      </c>
      <c r="V1719" s="46">
        <v>1</v>
      </c>
      <c r="W1719" s="26">
        <f t="shared" si="822"/>
        <v>1</v>
      </c>
      <c r="Y1719" s="21">
        <v>12</v>
      </c>
      <c r="Z1719" s="22">
        <f t="shared" si="827"/>
        <v>888</v>
      </c>
      <c r="AA1719" s="20" t="s">
        <v>2195</v>
      </c>
      <c r="AB1719" s="22"/>
      <c r="AC1719" s="22">
        <v>1</v>
      </c>
      <c r="AD1719" s="22"/>
      <c r="AE1719" s="22">
        <f t="shared" si="887"/>
        <v>888</v>
      </c>
      <c r="AF1719" s="22">
        <f t="shared" si="825"/>
        <v>888</v>
      </c>
      <c r="AG1719" s="20"/>
      <c r="AH1719" s="22"/>
      <c r="AI1719" s="22"/>
      <c r="AJ1719" s="22">
        <f t="shared" si="884"/>
        <v>888</v>
      </c>
      <c r="AK1719" s="22">
        <f>IF(O1719="(传统)XDSL",VLOOKUP(S1719,[2]直销续费率明细!C:I,7,FALSE)*1,IF(O1719="GPON+XDSL",VLOOKUP(S1719,[2]直销续费率明细!C:I,7,FALSE)*1,VLOOKUP(S1719,[2]直销续费率明细!C:I,5,FALSE)*1))</f>
        <v>25</v>
      </c>
      <c r="AL1719" s="22" t="s">
        <v>1300</v>
      </c>
      <c r="AM1719" s="22"/>
      <c r="AN1719" s="22"/>
      <c r="AO1719" s="22" t="s">
        <v>2196</v>
      </c>
      <c r="AP1719" s="22" t="s">
        <v>1301</v>
      </c>
      <c r="AS1719" s="20">
        <f>IF(Y1719&gt;=10,VLOOKUP(U1719,[2]提成计算!B:T,19,FALSE),VLOOKUP(U1719,[2]提成计算!B:T,18,FALSE))</f>
        <v>0.09</v>
      </c>
      <c r="AT1719" s="20">
        <f t="shared" si="885"/>
        <v>79.92</v>
      </c>
      <c r="AU1719" s="20">
        <f t="shared" si="886"/>
        <v>25</v>
      </c>
    </row>
    <row r="1720" spans="1:47" x14ac:dyDescent="0.15">
      <c r="A1720" s="21" t="s">
        <v>1273</v>
      </c>
      <c r="B1720" s="20" t="s">
        <v>918</v>
      </c>
      <c r="C1720" s="20" t="s">
        <v>919</v>
      </c>
      <c r="D1720" s="20" t="s">
        <v>928</v>
      </c>
      <c r="E1720" s="20" t="s">
        <v>2061</v>
      </c>
      <c r="F1720" s="20" t="s">
        <v>1250</v>
      </c>
      <c r="G1720" s="20" t="s">
        <v>2725</v>
      </c>
      <c r="H1720" s="20"/>
      <c r="I1720" s="20">
        <v>13480402481</v>
      </c>
      <c r="J1720" s="20" t="s">
        <v>924</v>
      </c>
      <c r="K1720" s="20" t="s">
        <v>1890</v>
      </c>
      <c r="L1720" s="20" t="s">
        <v>1918</v>
      </c>
      <c r="M1720" s="20">
        <v>680</v>
      </c>
      <c r="N1720" s="20">
        <v>680</v>
      </c>
      <c r="O1720" s="20" t="s">
        <v>927</v>
      </c>
      <c r="P1720" s="20" t="s">
        <v>50</v>
      </c>
      <c r="Q1720" s="28"/>
      <c r="R1720" s="21" t="s">
        <v>84</v>
      </c>
      <c r="S1720" s="25" t="s">
        <v>956</v>
      </c>
      <c r="T1720" s="21" t="s">
        <v>53</v>
      </c>
      <c r="U1720" s="21" t="s">
        <v>1892</v>
      </c>
      <c r="V1720" s="46">
        <v>1</v>
      </c>
      <c r="W1720" s="26">
        <f t="shared" si="822"/>
        <v>1</v>
      </c>
      <c r="Y1720" s="21">
        <v>4</v>
      </c>
      <c r="Z1720" s="22">
        <f t="shared" si="827"/>
        <v>680</v>
      </c>
      <c r="AA1720" s="20" t="s">
        <v>2195</v>
      </c>
      <c r="AB1720" s="22">
        <v>1</v>
      </c>
      <c r="AC1720" s="22"/>
      <c r="AD1720" s="22">
        <f>N1720</f>
        <v>680</v>
      </c>
      <c r="AE1720" s="22"/>
      <c r="AF1720" s="22">
        <f t="shared" si="825"/>
        <v>680</v>
      </c>
      <c r="AG1720" s="20"/>
      <c r="AH1720" s="22"/>
      <c r="AI1720" s="22"/>
      <c r="AJ1720" s="22">
        <f t="shared" si="884"/>
        <v>680</v>
      </c>
      <c r="AK1720" s="22">
        <f>IF(O1720="(传统)XDSL",VLOOKUP(S1720,[2]直销续费率明细!C:I,7,FALSE)*1,IF(O1720="GPON+XDSL",VLOOKUP(S1720,[2]直销续费率明细!C:I,7,FALSE)*1,VLOOKUP(S1720,[2]直销续费率明细!C:I,5,FALSE)*1))</f>
        <v>25</v>
      </c>
      <c r="AL1720" s="22" t="s">
        <v>1309</v>
      </c>
      <c r="AM1720" s="22"/>
      <c r="AN1720" s="22"/>
      <c r="AO1720" s="22" t="s">
        <v>2196</v>
      </c>
      <c r="AP1720" s="22" t="s">
        <v>2202</v>
      </c>
      <c r="AS1720" s="20">
        <f>IF(Y1720&gt;=10,VLOOKUP(U1720,[2]提成计算!B:T,19,FALSE),VLOOKUP(U1720,[2]提成计算!B:T,18,FALSE))</f>
        <v>0.06</v>
      </c>
      <c r="AT1720" s="20">
        <f t="shared" si="885"/>
        <v>40.799999999999997</v>
      </c>
      <c r="AU1720" s="20">
        <f t="shared" si="886"/>
        <v>25</v>
      </c>
    </row>
    <row r="1721" spans="1:47" x14ac:dyDescent="0.15">
      <c r="A1721" s="21" t="s">
        <v>1273</v>
      </c>
      <c r="B1721" s="20" t="s">
        <v>918</v>
      </c>
      <c r="C1721" s="20" t="s">
        <v>919</v>
      </c>
      <c r="D1721" s="20" t="s">
        <v>941</v>
      </c>
      <c r="E1721" s="20" t="s">
        <v>2117</v>
      </c>
      <c r="F1721" s="20" t="s">
        <v>1250</v>
      </c>
      <c r="G1721" s="20" t="s">
        <v>2726</v>
      </c>
      <c r="H1721" s="20"/>
      <c r="I1721" s="20">
        <v>13725821043</v>
      </c>
      <c r="J1721" s="20" t="s">
        <v>1268</v>
      </c>
      <c r="K1721" s="20" t="s">
        <v>2176</v>
      </c>
      <c r="L1721" s="20" t="s">
        <v>1358</v>
      </c>
      <c r="M1721" s="20">
        <v>1088</v>
      </c>
      <c r="N1721" s="20">
        <v>1088</v>
      </c>
      <c r="O1721" s="20" t="s">
        <v>927</v>
      </c>
      <c r="P1721" s="20" t="s">
        <v>50</v>
      </c>
      <c r="Q1721" s="28"/>
      <c r="R1721" s="21" t="s">
        <v>99</v>
      </c>
      <c r="S1721" s="21"/>
      <c r="T1721" s="21" t="s">
        <v>2198</v>
      </c>
      <c r="U1721" s="21" t="s">
        <v>495</v>
      </c>
      <c r="V1721" s="46">
        <v>1</v>
      </c>
      <c r="W1721" s="26">
        <f t="shared" si="822"/>
        <v>1</v>
      </c>
      <c r="X1721" s="26">
        <f t="shared" si="823"/>
        <v>1</v>
      </c>
      <c r="Y1721" s="21">
        <v>10</v>
      </c>
      <c r="Z1721" s="22">
        <f t="shared" si="827"/>
        <v>1088</v>
      </c>
      <c r="AA1721" s="20" t="s">
        <v>2195</v>
      </c>
      <c r="AB1721" s="22"/>
      <c r="AC1721" s="22">
        <v>1</v>
      </c>
      <c r="AD1721" s="22"/>
      <c r="AE1721" s="22">
        <f t="shared" ref="AE1721:AE1725" si="888">N1721</f>
        <v>1088</v>
      </c>
      <c r="AF1721" s="22">
        <f t="shared" si="825"/>
        <v>1088</v>
      </c>
      <c r="AG1721" s="20">
        <f t="shared" ref="AG1721:AG1722" si="889">N1721</f>
        <v>1088</v>
      </c>
      <c r="AH1721" s="20" t="str">
        <f>VLOOKUP(U1721,[1]提成计算!B:I,8,FALSE)</f>
        <v>否</v>
      </c>
      <c r="AI1721" s="20"/>
      <c r="AJ1721" s="22"/>
      <c r="AK1721" s="22"/>
      <c r="AM1721" s="22"/>
      <c r="AN1721" s="22"/>
      <c r="AO1721" s="22" t="s">
        <v>2196</v>
      </c>
      <c r="AP1721" s="22" t="s">
        <v>1301</v>
      </c>
      <c r="AS1721" s="20"/>
      <c r="AT1721" s="20"/>
      <c r="AU1721" s="20"/>
    </row>
    <row r="1722" spans="1:47" x14ac:dyDescent="0.15">
      <c r="A1722" s="21" t="s">
        <v>1273</v>
      </c>
      <c r="B1722" s="20" t="s">
        <v>918</v>
      </c>
      <c r="C1722" s="20" t="s">
        <v>919</v>
      </c>
      <c r="D1722" s="20" t="s">
        <v>941</v>
      </c>
      <c r="E1722" s="20" t="s">
        <v>949</v>
      </c>
      <c r="F1722" s="20" t="s">
        <v>1250</v>
      </c>
      <c r="G1722" s="20" t="s">
        <v>2727</v>
      </c>
      <c r="H1722" s="20"/>
      <c r="I1722" s="20">
        <v>13649884953</v>
      </c>
      <c r="J1722" s="20" t="s">
        <v>1268</v>
      </c>
      <c r="K1722" s="20" t="s">
        <v>493</v>
      </c>
      <c r="L1722" s="20" t="s">
        <v>1358</v>
      </c>
      <c r="M1722" s="20">
        <v>1088</v>
      </c>
      <c r="N1722" s="20">
        <v>1088</v>
      </c>
      <c r="O1722" s="20" t="s">
        <v>927</v>
      </c>
      <c r="P1722" s="20" t="s">
        <v>50</v>
      </c>
      <c r="Q1722" s="28"/>
      <c r="R1722" s="21" t="s">
        <v>99</v>
      </c>
      <c r="S1722" s="21"/>
      <c r="T1722" s="21" t="s">
        <v>2198</v>
      </c>
      <c r="U1722" s="21" t="s">
        <v>495</v>
      </c>
      <c r="V1722" s="46">
        <v>1</v>
      </c>
      <c r="W1722" s="26">
        <f t="shared" si="822"/>
        <v>1</v>
      </c>
      <c r="X1722" s="26">
        <f t="shared" si="823"/>
        <v>1</v>
      </c>
      <c r="Y1722" s="21">
        <v>10</v>
      </c>
      <c r="Z1722" s="22">
        <f t="shared" si="827"/>
        <v>1088</v>
      </c>
      <c r="AA1722" s="20" t="s">
        <v>2195</v>
      </c>
      <c r="AB1722" s="22"/>
      <c r="AC1722" s="22">
        <v>1</v>
      </c>
      <c r="AD1722" s="22"/>
      <c r="AE1722" s="22">
        <f t="shared" si="888"/>
        <v>1088</v>
      </c>
      <c r="AF1722" s="22">
        <f t="shared" si="825"/>
        <v>1088</v>
      </c>
      <c r="AG1722" s="20">
        <f t="shared" si="889"/>
        <v>1088</v>
      </c>
      <c r="AH1722" s="20" t="str">
        <f>VLOOKUP(U1722,[1]提成计算!B:I,8,FALSE)</f>
        <v>否</v>
      </c>
      <c r="AI1722" s="20"/>
      <c r="AJ1722" s="22"/>
      <c r="AK1722" s="22"/>
      <c r="AM1722" s="22"/>
      <c r="AN1722" s="22"/>
      <c r="AO1722" s="22" t="s">
        <v>2196</v>
      </c>
      <c r="AP1722" s="22" t="s">
        <v>1301</v>
      </c>
      <c r="AS1722" s="20"/>
      <c r="AT1722" s="20"/>
      <c r="AU1722" s="20"/>
    </row>
    <row r="1723" spans="1:47" x14ac:dyDescent="0.15">
      <c r="A1723" s="21" t="s">
        <v>1273</v>
      </c>
      <c r="B1723" s="20" t="s">
        <v>918</v>
      </c>
      <c r="C1723" s="20" t="s">
        <v>919</v>
      </c>
      <c r="D1723" s="20" t="s">
        <v>936</v>
      </c>
      <c r="E1723" s="20" t="s">
        <v>963</v>
      </c>
      <c r="F1723" s="20" t="s">
        <v>1250</v>
      </c>
      <c r="G1723" s="20" t="s">
        <v>2728</v>
      </c>
      <c r="H1723" s="20"/>
      <c r="I1723" s="20">
        <v>13437353918</v>
      </c>
      <c r="J1723" s="20" t="s">
        <v>924</v>
      </c>
      <c r="K1723" s="20" t="s">
        <v>1935</v>
      </c>
      <c r="L1723" s="20" t="s">
        <v>1299</v>
      </c>
      <c r="M1723" s="20">
        <v>888</v>
      </c>
      <c r="N1723" s="20">
        <v>888</v>
      </c>
      <c r="O1723" s="20" t="s">
        <v>927</v>
      </c>
      <c r="P1723" s="20" t="s">
        <v>50</v>
      </c>
      <c r="Q1723" s="28"/>
      <c r="R1723" s="21" t="s">
        <v>60</v>
      </c>
      <c r="T1723" s="21" t="s">
        <v>2204</v>
      </c>
      <c r="U1723" s="21"/>
      <c r="V1723" s="46">
        <v>1</v>
      </c>
      <c r="W1723" s="26">
        <f t="shared" si="822"/>
        <v>1</v>
      </c>
      <c r="Y1723" s="21">
        <v>12</v>
      </c>
      <c r="Z1723" s="22">
        <f t="shared" si="827"/>
        <v>888</v>
      </c>
      <c r="AA1723" s="20" t="s">
        <v>2195</v>
      </c>
      <c r="AB1723" s="22"/>
      <c r="AC1723" s="22">
        <v>1</v>
      </c>
      <c r="AD1723" s="22"/>
      <c r="AE1723" s="22">
        <f t="shared" si="888"/>
        <v>888</v>
      </c>
      <c r="AF1723" s="22">
        <f t="shared" si="825"/>
        <v>888</v>
      </c>
      <c r="AG1723" s="20"/>
      <c r="AH1723" s="22"/>
      <c r="AI1723" s="22"/>
      <c r="AJ1723" s="22">
        <f t="shared" ref="AJ1723:AJ1736" si="890">N1723</f>
        <v>888</v>
      </c>
      <c r="AK1723" s="22" t="e">
        <f>IF(O1723="(传统)XDSL",VLOOKUP(S1723,[1]续费率明细!C:I,7,FALSE)*1,IF(O1723="GPON+XDSL",VLOOKUP(S1723,[1]续费率明细!C:I,7,FALSE)*1,VLOOKUP(S1723,[1]续费率明细!C:I,5,FALSE)*1))</f>
        <v>#N/A</v>
      </c>
      <c r="AL1723" s="22" t="s">
        <v>1309</v>
      </c>
      <c r="AM1723" s="22"/>
      <c r="AN1723" s="22"/>
      <c r="AO1723" s="22" t="s">
        <v>2216</v>
      </c>
      <c r="AP1723" s="22" t="s">
        <v>1301</v>
      </c>
      <c r="AS1723" s="20"/>
      <c r="AT1723" s="20"/>
      <c r="AU1723" s="20"/>
    </row>
    <row r="1724" spans="1:47" x14ac:dyDescent="0.15">
      <c r="A1724" s="21" t="s">
        <v>1273</v>
      </c>
      <c r="B1724" s="20" t="s">
        <v>918</v>
      </c>
      <c r="C1724" s="20" t="s">
        <v>919</v>
      </c>
      <c r="D1724" s="20" t="s">
        <v>941</v>
      </c>
      <c r="E1724" s="20" t="s">
        <v>942</v>
      </c>
      <c r="F1724" s="20" t="s">
        <v>1250</v>
      </c>
      <c r="G1724" s="20" t="s">
        <v>2729</v>
      </c>
      <c r="H1724" s="20"/>
      <c r="I1724" s="20">
        <v>13825744753</v>
      </c>
      <c r="J1724" s="20" t="s">
        <v>924</v>
      </c>
      <c r="K1724" s="20" t="s">
        <v>1260</v>
      </c>
      <c r="L1724" s="20" t="s">
        <v>1299</v>
      </c>
      <c r="M1724" s="20">
        <v>888</v>
      </c>
      <c r="N1724" s="20">
        <v>888</v>
      </c>
      <c r="O1724" s="20" t="s">
        <v>927</v>
      </c>
      <c r="P1724" s="20" t="s">
        <v>50</v>
      </c>
      <c r="Q1724" s="28"/>
      <c r="R1724" s="21" t="s">
        <v>99</v>
      </c>
      <c r="S1724" s="25" t="s">
        <v>1341</v>
      </c>
      <c r="T1724" s="21" t="s">
        <v>53</v>
      </c>
      <c r="U1724" s="21" t="s">
        <v>1903</v>
      </c>
      <c r="V1724" s="46">
        <v>1</v>
      </c>
      <c r="W1724" s="26">
        <f t="shared" si="822"/>
        <v>1</v>
      </c>
      <c r="Y1724" s="21">
        <v>12</v>
      </c>
      <c r="Z1724" s="22">
        <f t="shared" si="827"/>
        <v>888</v>
      </c>
      <c r="AA1724" s="20" t="s">
        <v>2218</v>
      </c>
      <c r="AB1724" s="22"/>
      <c r="AC1724" s="22">
        <v>1</v>
      </c>
      <c r="AD1724" s="22"/>
      <c r="AE1724" s="22">
        <f t="shared" si="888"/>
        <v>888</v>
      </c>
      <c r="AF1724" s="22">
        <f t="shared" si="825"/>
        <v>888</v>
      </c>
      <c r="AG1724" s="20"/>
      <c r="AH1724" s="22"/>
      <c r="AI1724" s="22"/>
      <c r="AJ1724" s="22">
        <f t="shared" si="890"/>
        <v>888</v>
      </c>
      <c r="AK1724" s="22">
        <f>IF(O1724="(传统)XDSL",VLOOKUP(S1724,[2]直销续费率明细!C:I,7,FALSE)*1,IF(O1724="GPON+XDSL",VLOOKUP(S1724,[2]直销续费率明细!C:I,7,FALSE)*1,VLOOKUP(S1724,[2]直销续费率明细!C:I,5,FALSE)*1))</f>
        <v>25</v>
      </c>
      <c r="AL1724" s="22" t="s">
        <v>1309</v>
      </c>
      <c r="AM1724" s="22"/>
      <c r="AN1724" s="22"/>
      <c r="AO1724" s="22" t="s">
        <v>2216</v>
      </c>
      <c r="AP1724" s="22" t="s">
        <v>1301</v>
      </c>
      <c r="AS1724" s="20">
        <f>IF(Y1724&gt;=10,VLOOKUP(U1724,[2]提成计算!B:T,19,FALSE),VLOOKUP(U1724,[2]提成计算!B:T,18,FALSE))</f>
        <v>0.09</v>
      </c>
      <c r="AT1724" s="20">
        <f t="shared" ref="AT1724:AT1736" si="891">IF(AD1724*AS1724&gt;0,AD1724*AS1724,AE1724*AS1724)</f>
        <v>79.92</v>
      </c>
      <c r="AU1724" s="20">
        <f t="shared" ref="AU1724:AU1736" si="892">IF(AND(AK1724&lt;0,AK1724+AT1724&lt;0),-AT1724,AK1724)</f>
        <v>25</v>
      </c>
    </row>
    <row r="1725" spans="1:47" x14ac:dyDescent="0.15">
      <c r="A1725" s="21" t="s">
        <v>1273</v>
      </c>
      <c r="B1725" s="20" t="s">
        <v>918</v>
      </c>
      <c r="C1725" s="20" t="s">
        <v>919</v>
      </c>
      <c r="D1725" s="20" t="s">
        <v>973</v>
      </c>
      <c r="E1725" s="20" t="s">
        <v>1932</v>
      </c>
      <c r="F1725" s="20" t="s">
        <v>1250</v>
      </c>
      <c r="G1725" s="20" t="s">
        <v>2730</v>
      </c>
      <c r="H1725" s="20"/>
      <c r="I1725" s="20">
        <v>13825753196</v>
      </c>
      <c r="J1725" s="20" t="s">
        <v>924</v>
      </c>
      <c r="K1725" s="20" t="s">
        <v>521</v>
      </c>
      <c r="L1725" s="20" t="s">
        <v>1299</v>
      </c>
      <c r="M1725" s="20">
        <v>888</v>
      </c>
      <c r="N1725" s="20">
        <v>888</v>
      </c>
      <c r="O1725" s="20" t="s">
        <v>927</v>
      </c>
      <c r="P1725" s="20" t="s">
        <v>50</v>
      </c>
      <c r="Q1725" s="28"/>
      <c r="R1725" s="21" t="s">
        <v>249</v>
      </c>
      <c r="S1725" s="25" t="s">
        <v>976</v>
      </c>
      <c r="T1725" s="21" t="s">
        <v>53</v>
      </c>
      <c r="U1725" s="21" t="s">
        <v>522</v>
      </c>
      <c r="V1725" s="46">
        <v>1</v>
      </c>
      <c r="W1725" s="26">
        <f t="shared" ref="W1725:W1745" si="893">V1725</f>
        <v>1</v>
      </c>
      <c r="Y1725" s="21">
        <v>12</v>
      </c>
      <c r="Z1725" s="22">
        <f t="shared" si="827"/>
        <v>888</v>
      </c>
      <c r="AA1725" s="20" t="s">
        <v>2195</v>
      </c>
      <c r="AB1725" s="22"/>
      <c r="AC1725" s="22">
        <v>1</v>
      </c>
      <c r="AD1725" s="22"/>
      <c r="AE1725" s="22">
        <f t="shared" si="888"/>
        <v>888</v>
      </c>
      <c r="AF1725" s="22">
        <f t="shared" ref="AF1725:AF1745" si="894">N1725</f>
        <v>888</v>
      </c>
      <c r="AG1725" s="20"/>
      <c r="AH1725" s="22"/>
      <c r="AI1725" s="22"/>
      <c r="AJ1725" s="22">
        <f t="shared" si="890"/>
        <v>888</v>
      </c>
      <c r="AK1725" s="22">
        <f>IF(O1725="(传统)XDSL",VLOOKUP(S1725,[2]直销续费率明细!C:I,7,FALSE)*1,IF(O1725="GPON+XDSL",VLOOKUP(S1725,[2]直销续费率明细!C:I,7,FALSE)*1,VLOOKUP(S1725,[2]直销续费率明细!C:I,5,FALSE)*1))</f>
        <v>-40</v>
      </c>
      <c r="AL1725" s="22" t="s">
        <v>1300</v>
      </c>
      <c r="AM1725" s="22"/>
      <c r="AN1725" s="22"/>
      <c r="AO1725" s="22" t="s">
        <v>2196</v>
      </c>
      <c r="AP1725" s="22" t="s">
        <v>1301</v>
      </c>
      <c r="AS1725" s="20">
        <f>IF(Y1725&gt;=10,VLOOKUP(U1725,[2]提成计算!B:T,19,FALSE),VLOOKUP(U1725,[2]提成计算!B:T,18,FALSE))</f>
        <v>0.09</v>
      </c>
      <c r="AT1725" s="20">
        <f t="shared" si="891"/>
        <v>79.92</v>
      </c>
      <c r="AU1725" s="20">
        <f t="shared" si="892"/>
        <v>-40</v>
      </c>
    </row>
    <row r="1726" spans="1:47" x14ac:dyDescent="0.15">
      <c r="A1726" s="21" t="s">
        <v>1273</v>
      </c>
      <c r="B1726" s="20" t="s">
        <v>918</v>
      </c>
      <c r="C1726" s="20" t="s">
        <v>919</v>
      </c>
      <c r="D1726" s="20" t="s">
        <v>941</v>
      </c>
      <c r="E1726" s="20" t="s">
        <v>942</v>
      </c>
      <c r="F1726" s="20" t="s">
        <v>1250</v>
      </c>
      <c r="G1726" s="20" t="s">
        <v>2731</v>
      </c>
      <c r="H1726" s="20"/>
      <c r="I1726" s="20">
        <v>13662821607</v>
      </c>
      <c r="J1726" s="20" t="s">
        <v>924</v>
      </c>
      <c r="K1726" s="20" t="s">
        <v>209</v>
      </c>
      <c r="L1726" s="20" t="s">
        <v>1918</v>
      </c>
      <c r="M1726" s="20">
        <v>680</v>
      </c>
      <c r="N1726" s="20">
        <v>680</v>
      </c>
      <c r="O1726" s="20" t="s">
        <v>1262</v>
      </c>
      <c r="P1726" s="20" t="s">
        <v>50</v>
      </c>
      <c r="Q1726" s="28"/>
      <c r="R1726" s="21" t="s">
        <v>99</v>
      </c>
      <c r="S1726" s="25" t="s">
        <v>945</v>
      </c>
      <c r="T1726" s="21" t="s">
        <v>53</v>
      </c>
      <c r="U1726" s="21" t="s">
        <v>210</v>
      </c>
      <c r="V1726" s="46">
        <v>1</v>
      </c>
      <c r="W1726" s="26">
        <f t="shared" si="893"/>
        <v>1</v>
      </c>
      <c r="Y1726" s="21">
        <v>4</v>
      </c>
      <c r="Z1726" s="22">
        <f t="shared" ref="Z1726:Z1789" si="895">N1726</f>
        <v>680</v>
      </c>
      <c r="AA1726" s="20" t="s">
        <v>2195</v>
      </c>
      <c r="AB1726" s="22">
        <v>1</v>
      </c>
      <c r="AC1726" s="22"/>
      <c r="AD1726" s="22">
        <f>N1726</f>
        <v>680</v>
      </c>
      <c r="AE1726" s="22"/>
      <c r="AF1726" s="22">
        <f t="shared" si="894"/>
        <v>680</v>
      </c>
      <c r="AG1726" s="20"/>
      <c r="AH1726" s="22"/>
      <c r="AI1726" s="22"/>
      <c r="AJ1726" s="22">
        <f t="shared" si="890"/>
        <v>680</v>
      </c>
      <c r="AK1726" s="22">
        <f>IF(O1726="(传统)XDSL",VLOOKUP(S1726,[2]直销续费率明细!C:I,7,FALSE)*1,IF(O1726="GPON+XDSL",VLOOKUP(S1726,[2]直销续费率明细!C:I,7,FALSE)*1,VLOOKUP(S1726,[2]直销续费率明细!C:I,5,FALSE)*1))</f>
        <v>25</v>
      </c>
      <c r="AL1726" s="22" t="s">
        <v>1309</v>
      </c>
      <c r="AM1726" s="22"/>
      <c r="AN1726" s="22"/>
      <c r="AO1726" s="22" t="s">
        <v>2196</v>
      </c>
      <c r="AP1726" s="22" t="s">
        <v>2202</v>
      </c>
      <c r="AS1726" s="20">
        <f>IF(Y1726&gt;=10,VLOOKUP(U1726,[2]提成计算!B:T,19,FALSE),VLOOKUP(U1726,[2]提成计算!B:T,18,FALSE))</f>
        <v>7.0000000000000007E-2</v>
      </c>
      <c r="AT1726" s="20">
        <f t="shared" si="891"/>
        <v>47.6</v>
      </c>
      <c r="AU1726" s="20">
        <f t="shared" si="892"/>
        <v>25</v>
      </c>
    </row>
    <row r="1727" spans="1:47" x14ac:dyDescent="0.15">
      <c r="A1727" s="21" t="s">
        <v>1273</v>
      </c>
      <c r="B1727" s="20" t="s">
        <v>918</v>
      </c>
      <c r="C1727" s="20" t="s">
        <v>919</v>
      </c>
      <c r="D1727" s="20" t="s">
        <v>920</v>
      </c>
      <c r="E1727" s="20" t="s">
        <v>1390</v>
      </c>
      <c r="F1727" s="20" t="s">
        <v>1250</v>
      </c>
      <c r="G1727" s="20" t="s">
        <v>2732</v>
      </c>
      <c r="H1727" s="20"/>
      <c r="I1727" s="20">
        <v>13662821933</v>
      </c>
      <c r="J1727" s="20" t="s">
        <v>924</v>
      </c>
      <c r="K1727" s="20" t="s">
        <v>443</v>
      </c>
      <c r="L1727" s="20" t="s">
        <v>1299</v>
      </c>
      <c r="M1727" s="20">
        <v>888</v>
      </c>
      <c r="N1727" s="20">
        <v>888</v>
      </c>
      <c r="O1727" s="20" t="s">
        <v>927</v>
      </c>
      <c r="P1727" s="20" t="s">
        <v>50</v>
      </c>
      <c r="Q1727" s="28"/>
      <c r="R1727" s="21" t="s">
        <v>161</v>
      </c>
      <c r="S1727" s="25" t="s">
        <v>1392</v>
      </c>
      <c r="T1727" s="21" t="s">
        <v>53</v>
      </c>
      <c r="U1727" s="21" t="s">
        <v>444</v>
      </c>
      <c r="V1727" s="46">
        <v>1</v>
      </c>
      <c r="W1727" s="26">
        <f t="shared" si="893"/>
        <v>1</v>
      </c>
      <c r="Y1727" s="21">
        <v>12</v>
      </c>
      <c r="Z1727" s="22">
        <f t="shared" si="895"/>
        <v>888</v>
      </c>
      <c r="AA1727" s="20" t="s">
        <v>2195</v>
      </c>
      <c r="AB1727" s="22"/>
      <c r="AC1727" s="22">
        <v>1</v>
      </c>
      <c r="AD1727" s="22"/>
      <c r="AE1727" s="22">
        <f t="shared" ref="AE1727:AE1730" si="896">N1727</f>
        <v>888</v>
      </c>
      <c r="AF1727" s="22">
        <f t="shared" si="894"/>
        <v>888</v>
      </c>
      <c r="AG1727" s="20"/>
      <c r="AH1727" s="22"/>
      <c r="AI1727" s="22"/>
      <c r="AJ1727" s="22">
        <f t="shared" si="890"/>
        <v>888</v>
      </c>
      <c r="AK1727" s="22">
        <f>IF(O1727="(传统)XDSL",VLOOKUP(S1727,[2]直销续费率明细!C:I,7,FALSE)*1,IF(O1727="GPON+XDSL",VLOOKUP(S1727,[2]直销续费率明细!C:I,7,FALSE)*1,VLOOKUP(S1727,[2]直销续费率明细!C:I,5,FALSE)*1))</f>
        <v>0</v>
      </c>
      <c r="AL1727" s="22" t="s">
        <v>1309</v>
      </c>
      <c r="AM1727" s="22"/>
      <c r="AN1727" s="22"/>
      <c r="AO1727" s="22" t="s">
        <v>2216</v>
      </c>
      <c r="AP1727" s="22" t="s">
        <v>1301</v>
      </c>
      <c r="AS1727" s="20">
        <f>IF(Y1727&gt;=10,VLOOKUP(U1727,[2]提成计算!B:T,19,FALSE),VLOOKUP(U1727,[2]提成计算!B:T,18,FALSE))</f>
        <v>0.1</v>
      </c>
      <c r="AT1727" s="20">
        <f t="shared" si="891"/>
        <v>88.800000000000011</v>
      </c>
      <c r="AU1727" s="20">
        <f t="shared" si="892"/>
        <v>0</v>
      </c>
    </row>
    <row r="1728" spans="1:47" x14ac:dyDescent="0.15">
      <c r="A1728" s="21" t="s">
        <v>1273</v>
      </c>
      <c r="B1728" s="20" t="s">
        <v>918</v>
      </c>
      <c r="C1728" s="20" t="s">
        <v>919</v>
      </c>
      <c r="D1728" s="20" t="s">
        <v>920</v>
      </c>
      <c r="E1728" s="20" t="s">
        <v>921</v>
      </c>
      <c r="F1728" s="20" t="s">
        <v>1250</v>
      </c>
      <c r="G1728" s="20" t="s">
        <v>2733</v>
      </c>
      <c r="H1728" s="20"/>
      <c r="I1728" s="20">
        <v>13544619398</v>
      </c>
      <c r="J1728" s="20" t="s">
        <v>924</v>
      </c>
      <c r="K1728" s="20" t="s">
        <v>443</v>
      </c>
      <c r="L1728" s="20" t="s">
        <v>1299</v>
      </c>
      <c r="M1728" s="20">
        <v>888</v>
      </c>
      <c r="N1728" s="20">
        <v>888</v>
      </c>
      <c r="O1728" s="20" t="s">
        <v>927</v>
      </c>
      <c r="P1728" s="20" t="s">
        <v>50</v>
      </c>
      <c r="Q1728" s="28"/>
      <c r="R1728" s="21" t="s">
        <v>161</v>
      </c>
      <c r="S1728" s="25" t="s">
        <v>1325</v>
      </c>
      <c r="T1728" s="21" t="s">
        <v>53</v>
      </c>
      <c r="U1728" s="21" t="s">
        <v>444</v>
      </c>
      <c r="V1728" s="46">
        <v>1</v>
      </c>
      <c r="W1728" s="26">
        <f t="shared" si="893"/>
        <v>1</v>
      </c>
      <c r="Y1728" s="21">
        <v>12</v>
      </c>
      <c r="Z1728" s="22">
        <f t="shared" si="895"/>
        <v>888</v>
      </c>
      <c r="AA1728" s="20" t="s">
        <v>2218</v>
      </c>
      <c r="AB1728" s="22"/>
      <c r="AC1728" s="22">
        <v>1</v>
      </c>
      <c r="AD1728" s="22"/>
      <c r="AE1728" s="22">
        <f t="shared" si="896"/>
        <v>888</v>
      </c>
      <c r="AF1728" s="22">
        <f t="shared" si="894"/>
        <v>888</v>
      </c>
      <c r="AG1728" s="20"/>
      <c r="AH1728" s="22"/>
      <c r="AI1728" s="22"/>
      <c r="AJ1728" s="22">
        <f t="shared" si="890"/>
        <v>888</v>
      </c>
      <c r="AK1728" s="22">
        <f>IF(O1728="(传统)XDSL",VLOOKUP(S1728,[2]直销续费率明细!C:I,7,FALSE)*1,IF(O1728="GPON+XDSL",VLOOKUP(S1728,[2]直销续费率明细!C:I,7,FALSE)*1,VLOOKUP(S1728,[2]直销续费率明细!C:I,5,FALSE)*1))</f>
        <v>25</v>
      </c>
      <c r="AL1728" s="22" t="s">
        <v>1300</v>
      </c>
      <c r="AM1728" s="22"/>
      <c r="AN1728" s="22"/>
      <c r="AO1728" s="22" t="s">
        <v>2216</v>
      </c>
      <c r="AP1728" s="22" t="s">
        <v>1301</v>
      </c>
      <c r="AS1728" s="20">
        <f>IF(Y1728&gt;=10,VLOOKUP(U1728,[2]提成计算!B:T,19,FALSE),VLOOKUP(U1728,[2]提成计算!B:T,18,FALSE))</f>
        <v>0.1</v>
      </c>
      <c r="AT1728" s="20">
        <f t="shared" si="891"/>
        <v>88.800000000000011</v>
      </c>
      <c r="AU1728" s="20">
        <f t="shared" si="892"/>
        <v>25</v>
      </c>
    </row>
    <row r="1729" spans="1:47" x14ac:dyDescent="0.15">
      <c r="A1729" s="21" t="s">
        <v>1273</v>
      </c>
      <c r="B1729" s="20" t="s">
        <v>918</v>
      </c>
      <c r="C1729" s="20" t="s">
        <v>919</v>
      </c>
      <c r="D1729" s="20" t="s">
        <v>920</v>
      </c>
      <c r="E1729" s="20" t="s">
        <v>921</v>
      </c>
      <c r="F1729" s="20" t="s">
        <v>1250</v>
      </c>
      <c r="G1729" s="20" t="s">
        <v>2734</v>
      </c>
      <c r="H1729" s="20"/>
      <c r="I1729" s="20">
        <v>13559745205</v>
      </c>
      <c r="J1729" s="20" t="s">
        <v>924</v>
      </c>
      <c r="K1729" s="20" t="s">
        <v>443</v>
      </c>
      <c r="L1729" s="20" t="s">
        <v>1299</v>
      </c>
      <c r="M1729" s="20">
        <v>888</v>
      </c>
      <c r="N1729" s="20">
        <v>888</v>
      </c>
      <c r="O1729" s="20" t="s">
        <v>927</v>
      </c>
      <c r="P1729" s="20" t="s">
        <v>50</v>
      </c>
      <c r="Q1729" s="28"/>
      <c r="R1729" s="21" t="s">
        <v>161</v>
      </c>
      <c r="S1729" s="25" t="s">
        <v>1325</v>
      </c>
      <c r="T1729" s="21" t="s">
        <v>53</v>
      </c>
      <c r="U1729" s="21" t="s">
        <v>444</v>
      </c>
      <c r="V1729" s="46">
        <v>1</v>
      </c>
      <c r="W1729" s="26">
        <f t="shared" si="893"/>
        <v>1</v>
      </c>
      <c r="Y1729" s="21">
        <v>12</v>
      </c>
      <c r="Z1729" s="22">
        <f t="shared" si="895"/>
        <v>888</v>
      </c>
      <c r="AA1729" s="20" t="s">
        <v>2218</v>
      </c>
      <c r="AB1729" s="22"/>
      <c r="AC1729" s="22">
        <v>1</v>
      </c>
      <c r="AD1729" s="22"/>
      <c r="AE1729" s="22">
        <f t="shared" si="896"/>
        <v>888</v>
      </c>
      <c r="AF1729" s="22">
        <f t="shared" si="894"/>
        <v>888</v>
      </c>
      <c r="AG1729" s="20"/>
      <c r="AH1729" s="22"/>
      <c r="AI1729" s="22"/>
      <c r="AJ1729" s="22">
        <f t="shared" si="890"/>
        <v>888</v>
      </c>
      <c r="AK1729" s="22">
        <f>IF(O1729="(传统)XDSL",VLOOKUP(S1729,[2]直销续费率明细!C:I,7,FALSE)*1,IF(O1729="GPON+XDSL",VLOOKUP(S1729,[2]直销续费率明细!C:I,7,FALSE)*1,VLOOKUP(S1729,[2]直销续费率明细!C:I,5,FALSE)*1))</f>
        <v>25</v>
      </c>
      <c r="AL1729" s="22" t="s">
        <v>1300</v>
      </c>
      <c r="AM1729" s="22"/>
      <c r="AN1729" s="22"/>
      <c r="AO1729" s="22" t="s">
        <v>2216</v>
      </c>
      <c r="AP1729" s="22" t="s">
        <v>1301</v>
      </c>
      <c r="AS1729" s="20">
        <f>IF(Y1729&gt;=10,VLOOKUP(U1729,[2]提成计算!B:T,19,FALSE),VLOOKUP(U1729,[2]提成计算!B:T,18,FALSE))</f>
        <v>0.1</v>
      </c>
      <c r="AT1729" s="20">
        <f t="shared" si="891"/>
        <v>88.800000000000011</v>
      </c>
      <c r="AU1729" s="20">
        <f t="shared" si="892"/>
        <v>25</v>
      </c>
    </row>
    <row r="1730" spans="1:47" x14ac:dyDescent="0.15">
      <c r="A1730" s="21" t="s">
        <v>1273</v>
      </c>
      <c r="B1730" s="20" t="s">
        <v>918</v>
      </c>
      <c r="C1730" s="20" t="s">
        <v>919</v>
      </c>
      <c r="D1730" s="20" t="s">
        <v>941</v>
      </c>
      <c r="E1730" s="20" t="s">
        <v>942</v>
      </c>
      <c r="F1730" s="20" t="s">
        <v>1250</v>
      </c>
      <c r="G1730" s="20" t="s">
        <v>2735</v>
      </c>
      <c r="H1730" s="20"/>
      <c r="I1730" s="20">
        <v>13538320731</v>
      </c>
      <c r="J1730" s="20" t="s">
        <v>924</v>
      </c>
      <c r="K1730" s="20" t="s">
        <v>1577</v>
      </c>
      <c r="L1730" s="20" t="s">
        <v>2137</v>
      </c>
      <c r="M1730" s="20">
        <v>1408</v>
      </c>
      <c r="N1730" s="20">
        <v>1408</v>
      </c>
      <c r="O1730" s="20" t="s">
        <v>927</v>
      </c>
      <c r="P1730" s="20" t="s">
        <v>50</v>
      </c>
      <c r="Q1730" s="28"/>
      <c r="R1730" s="21" t="s">
        <v>99</v>
      </c>
      <c r="S1730" s="25" t="s">
        <v>1341</v>
      </c>
      <c r="T1730" s="21" t="s">
        <v>53</v>
      </c>
      <c r="U1730" s="21" t="s">
        <v>1740</v>
      </c>
      <c r="V1730" s="46">
        <v>1</v>
      </c>
      <c r="W1730" s="26">
        <f t="shared" si="893"/>
        <v>1</v>
      </c>
      <c r="Y1730" s="21">
        <v>12</v>
      </c>
      <c r="Z1730" s="22">
        <f t="shared" si="895"/>
        <v>1408</v>
      </c>
      <c r="AA1730" s="20" t="s">
        <v>2218</v>
      </c>
      <c r="AB1730" s="22"/>
      <c r="AC1730" s="22">
        <v>1</v>
      </c>
      <c r="AD1730" s="22"/>
      <c r="AE1730" s="22">
        <f t="shared" si="896"/>
        <v>1408</v>
      </c>
      <c r="AF1730" s="22">
        <f t="shared" si="894"/>
        <v>1408</v>
      </c>
      <c r="AG1730" s="20"/>
      <c r="AH1730" s="22"/>
      <c r="AI1730" s="22"/>
      <c r="AJ1730" s="22">
        <f t="shared" si="890"/>
        <v>1408</v>
      </c>
      <c r="AK1730" s="22">
        <f>IF(O1730="(传统)XDSL",VLOOKUP(S1730,[2]直销续费率明细!C:I,7,FALSE)*1,IF(O1730="GPON+XDSL",VLOOKUP(S1730,[2]直销续费率明细!C:I,7,FALSE)*1,VLOOKUP(S1730,[2]直销续费率明细!C:I,5,FALSE)*1))</f>
        <v>25</v>
      </c>
      <c r="AL1730" s="22" t="s">
        <v>1300</v>
      </c>
      <c r="AM1730" s="22"/>
      <c r="AN1730" s="22"/>
      <c r="AO1730" s="22" t="s">
        <v>2216</v>
      </c>
      <c r="AP1730" s="22" t="s">
        <v>1301</v>
      </c>
      <c r="AS1730" s="20">
        <f>IF(Y1730&gt;=10,VLOOKUP(U1730,[2]提成计算!B:T,19,FALSE),VLOOKUP(U1730,[2]提成计算!B:T,18,FALSE))</f>
        <v>0.1</v>
      </c>
      <c r="AT1730" s="20">
        <f t="shared" si="891"/>
        <v>140.80000000000001</v>
      </c>
      <c r="AU1730" s="20">
        <f t="shared" si="892"/>
        <v>25</v>
      </c>
    </row>
    <row r="1731" spans="1:47" x14ac:dyDescent="0.15">
      <c r="A1731" s="21" t="s">
        <v>1273</v>
      </c>
      <c r="B1731" s="20" t="s">
        <v>918</v>
      </c>
      <c r="C1731" s="20" t="s">
        <v>919</v>
      </c>
      <c r="D1731" s="20" t="s">
        <v>941</v>
      </c>
      <c r="E1731" s="20" t="s">
        <v>942</v>
      </c>
      <c r="F1731" s="20" t="s">
        <v>1250</v>
      </c>
      <c r="G1731" s="20" t="s">
        <v>2736</v>
      </c>
      <c r="H1731" s="20"/>
      <c r="I1731" s="20">
        <v>13650055640</v>
      </c>
      <c r="J1731" s="20" t="s">
        <v>924</v>
      </c>
      <c r="K1731" s="20" t="s">
        <v>1577</v>
      </c>
      <c r="L1731" s="20" t="s">
        <v>2119</v>
      </c>
      <c r="M1731" s="20">
        <v>768</v>
      </c>
      <c r="N1731" s="20">
        <v>768</v>
      </c>
      <c r="O1731" s="20" t="s">
        <v>927</v>
      </c>
      <c r="P1731" s="20" t="s">
        <v>50</v>
      </c>
      <c r="Q1731" s="28"/>
      <c r="R1731" s="21" t="s">
        <v>99</v>
      </c>
      <c r="S1731" s="25" t="s">
        <v>1341</v>
      </c>
      <c r="T1731" s="21" t="s">
        <v>53</v>
      </c>
      <c r="U1731" s="21" t="s">
        <v>1740</v>
      </c>
      <c r="V1731" s="46">
        <v>1</v>
      </c>
      <c r="W1731" s="26">
        <f t="shared" si="893"/>
        <v>1</v>
      </c>
      <c r="Y1731" s="21">
        <v>4</v>
      </c>
      <c r="Z1731" s="22">
        <f t="shared" si="895"/>
        <v>768</v>
      </c>
      <c r="AA1731" s="20" t="s">
        <v>2218</v>
      </c>
      <c r="AB1731" s="22">
        <v>1</v>
      </c>
      <c r="AC1731" s="22"/>
      <c r="AD1731" s="22">
        <f>N1731</f>
        <v>768</v>
      </c>
      <c r="AE1731" s="22"/>
      <c r="AF1731" s="22">
        <f t="shared" si="894"/>
        <v>768</v>
      </c>
      <c r="AG1731" s="20"/>
      <c r="AH1731" s="22"/>
      <c r="AI1731" s="22"/>
      <c r="AJ1731" s="22">
        <f t="shared" si="890"/>
        <v>768</v>
      </c>
      <c r="AK1731" s="22">
        <f>IF(O1731="(传统)XDSL",VLOOKUP(S1731,[2]直销续费率明细!C:I,7,FALSE)*1,IF(O1731="GPON+XDSL",VLOOKUP(S1731,[2]直销续费率明细!C:I,7,FALSE)*1,VLOOKUP(S1731,[2]直销续费率明细!C:I,5,FALSE)*1))</f>
        <v>25</v>
      </c>
      <c r="AL1731" s="22" t="s">
        <v>1300</v>
      </c>
      <c r="AM1731" s="22"/>
      <c r="AN1731" s="22"/>
      <c r="AO1731" s="22" t="s">
        <v>2196</v>
      </c>
      <c r="AP1731" s="22" t="s">
        <v>1301</v>
      </c>
      <c r="AS1731" s="20">
        <f>IF(Y1731&gt;=10,VLOOKUP(U1731,[2]提成计算!B:T,19,FALSE),VLOOKUP(U1731,[2]提成计算!B:T,18,FALSE))</f>
        <v>7.0000000000000007E-2</v>
      </c>
      <c r="AT1731" s="20">
        <f t="shared" si="891"/>
        <v>53.760000000000005</v>
      </c>
      <c r="AU1731" s="20">
        <f t="shared" si="892"/>
        <v>25</v>
      </c>
    </row>
    <row r="1732" spans="1:47" x14ac:dyDescent="0.15">
      <c r="A1732" s="21" t="s">
        <v>1273</v>
      </c>
      <c r="B1732" s="20" t="s">
        <v>918</v>
      </c>
      <c r="C1732" s="20" t="s">
        <v>919</v>
      </c>
      <c r="D1732" s="20" t="s">
        <v>941</v>
      </c>
      <c r="E1732" s="20" t="s">
        <v>1916</v>
      </c>
      <c r="F1732" s="20" t="s">
        <v>1250</v>
      </c>
      <c r="G1732" s="20" t="s">
        <v>2737</v>
      </c>
      <c r="H1732" s="20"/>
      <c r="I1732" s="20">
        <v>15016777405</v>
      </c>
      <c r="J1732" s="20" t="s">
        <v>924</v>
      </c>
      <c r="K1732" s="20" t="s">
        <v>1577</v>
      </c>
      <c r="L1732" s="20" t="s">
        <v>2137</v>
      </c>
      <c r="M1732" s="20">
        <v>1408</v>
      </c>
      <c r="N1732" s="20">
        <v>1408</v>
      </c>
      <c r="O1732" s="20" t="s">
        <v>927</v>
      </c>
      <c r="P1732" s="20" t="s">
        <v>50</v>
      </c>
      <c r="Q1732" s="28"/>
      <c r="R1732" s="21" t="s">
        <v>99</v>
      </c>
      <c r="S1732" s="25" t="s">
        <v>1341</v>
      </c>
      <c r="T1732" s="21" t="s">
        <v>53</v>
      </c>
      <c r="U1732" s="21" t="s">
        <v>1740</v>
      </c>
      <c r="V1732" s="46">
        <v>1</v>
      </c>
      <c r="W1732" s="26">
        <f t="shared" si="893"/>
        <v>1</v>
      </c>
      <c r="Y1732" s="21">
        <v>12</v>
      </c>
      <c r="Z1732" s="22">
        <f t="shared" si="895"/>
        <v>1408</v>
      </c>
      <c r="AA1732" s="20" t="s">
        <v>2195</v>
      </c>
      <c r="AB1732" s="22"/>
      <c r="AC1732" s="22">
        <v>1</v>
      </c>
      <c r="AD1732" s="22"/>
      <c r="AE1732" s="22">
        <f t="shared" ref="AE1732:AE1737" si="897">N1732</f>
        <v>1408</v>
      </c>
      <c r="AF1732" s="22">
        <f t="shared" si="894"/>
        <v>1408</v>
      </c>
      <c r="AG1732" s="20"/>
      <c r="AH1732" s="22"/>
      <c r="AI1732" s="22"/>
      <c r="AJ1732" s="22">
        <f t="shared" si="890"/>
        <v>1408</v>
      </c>
      <c r="AK1732" s="22">
        <f>IF(O1732="(传统)XDSL",VLOOKUP(S1732,[2]直销续费率明细!C:I,7,FALSE)*1,IF(O1732="GPON+XDSL",VLOOKUP(S1732,[2]直销续费率明细!C:I,7,FALSE)*1,VLOOKUP(S1732,[2]直销续费率明细!C:I,5,FALSE)*1))</f>
        <v>25</v>
      </c>
      <c r="AL1732" s="22" t="s">
        <v>1300</v>
      </c>
      <c r="AM1732" s="22"/>
      <c r="AN1732" s="22"/>
      <c r="AO1732" s="22" t="s">
        <v>2196</v>
      </c>
      <c r="AP1732" s="22" t="s">
        <v>1301</v>
      </c>
      <c r="AS1732" s="20">
        <f>IF(Y1732&gt;=10,VLOOKUP(U1732,[2]提成计算!B:T,19,FALSE),VLOOKUP(U1732,[2]提成计算!B:T,18,FALSE))</f>
        <v>0.1</v>
      </c>
      <c r="AT1732" s="20">
        <f t="shared" si="891"/>
        <v>140.80000000000001</v>
      </c>
      <c r="AU1732" s="20">
        <f t="shared" si="892"/>
        <v>25</v>
      </c>
    </row>
    <row r="1733" spans="1:47" x14ac:dyDescent="0.15">
      <c r="A1733" s="21" t="s">
        <v>1273</v>
      </c>
      <c r="B1733" s="20" t="s">
        <v>918</v>
      </c>
      <c r="C1733" s="20" t="s">
        <v>919</v>
      </c>
      <c r="D1733" s="20" t="s">
        <v>920</v>
      </c>
      <c r="E1733" s="20" t="s">
        <v>1390</v>
      </c>
      <c r="F1733" s="20" t="s">
        <v>1250</v>
      </c>
      <c r="G1733" s="20" t="s">
        <v>2738</v>
      </c>
      <c r="H1733" s="20"/>
      <c r="I1733" s="20">
        <v>13751231528</v>
      </c>
      <c r="J1733" s="20" t="s">
        <v>924</v>
      </c>
      <c r="K1733" s="20" t="s">
        <v>443</v>
      </c>
      <c r="L1733" s="20" t="s">
        <v>2137</v>
      </c>
      <c r="M1733" s="20">
        <v>1408</v>
      </c>
      <c r="N1733" s="20">
        <v>1408</v>
      </c>
      <c r="O1733" s="20" t="s">
        <v>927</v>
      </c>
      <c r="P1733" s="20" t="s">
        <v>50</v>
      </c>
      <c r="Q1733" s="28"/>
      <c r="R1733" s="21" t="s">
        <v>161</v>
      </c>
      <c r="S1733" s="25" t="s">
        <v>1392</v>
      </c>
      <c r="T1733" s="21" t="s">
        <v>53</v>
      </c>
      <c r="U1733" s="21" t="s">
        <v>444</v>
      </c>
      <c r="V1733" s="46">
        <v>1</v>
      </c>
      <c r="W1733" s="26">
        <f t="shared" si="893"/>
        <v>1</v>
      </c>
      <c r="Y1733" s="21">
        <v>12</v>
      </c>
      <c r="Z1733" s="22">
        <f t="shared" si="895"/>
        <v>1408</v>
      </c>
      <c r="AA1733" s="20" t="s">
        <v>2195</v>
      </c>
      <c r="AB1733" s="22"/>
      <c r="AC1733" s="22">
        <v>1</v>
      </c>
      <c r="AD1733" s="22"/>
      <c r="AE1733" s="22">
        <f t="shared" si="897"/>
        <v>1408</v>
      </c>
      <c r="AF1733" s="22">
        <f t="shared" si="894"/>
        <v>1408</v>
      </c>
      <c r="AG1733" s="20"/>
      <c r="AH1733" s="22"/>
      <c r="AI1733" s="22"/>
      <c r="AJ1733" s="22">
        <f t="shared" si="890"/>
        <v>1408</v>
      </c>
      <c r="AK1733" s="22">
        <f>IF(O1733="(传统)XDSL",VLOOKUP(S1733,[2]直销续费率明细!C:I,7,FALSE)*1,IF(O1733="GPON+XDSL",VLOOKUP(S1733,[2]直销续费率明细!C:I,7,FALSE)*1,VLOOKUP(S1733,[2]直销续费率明细!C:I,5,FALSE)*1))</f>
        <v>0</v>
      </c>
      <c r="AL1733" s="22" t="s">
        <v>1309</v>
      </c>
      <c r="AM1733" s="22"/>
      <c r="AN1733" s="22"/>
      <c r="AO1733" s="22" t="s">
        <v>2196</v>
      </c>
      <c r="AP1733" s="22" t="s">
        <v>1301</v>
      </c>
      <c r="AS1733" s="20">
        <f>IF(Y1733&gt;=10,VLOOKUP(U1733,[2]提成计算!B:T,19,FALSE),VLOOKUP(U1733,[2]提成计算!B:T,18,FALSE))</f>
        <v>0.1</v>
      </c>
      <c r="AT1733" s="20">
        <f t="shared" si="891"/>
        <v>140.80000000000001</v>
      </c>
      <c r="AU1733" s="20">
        <f t="shared" si="892"/>
        <v>0</v>
      </c>
    </row>
    <row r="1734" spans="1:47" x14ac:dyDescent="0.15">
      <c r="A1734" s="21" t="s">
        <v>1273</v>
      </c>
      <c r="B1734" s="20" t="s">
        <v>918</v>
      </c>
      <c r="C1734" s="20" t="s">
        <v>919</v>
      </c>
      <c r="D1734" s="20" t="s">
        <v>941</v>
      </c>
      <c r="E1734" s="20" t="s">
        <v>942</v>
      </c>
      <c r="F1734" s="20" t="s">
        <v>1250</v>
      </c>
      <c r="G1734" s="20" t="s">
        <v>2739</v>
      </c>
      <c r="H1734" s="20"/>
      <c r="I1734" s="20">
        <v>13826951161</v>
      </c>
      <c r="J1734" s="20" t="s">
        <v>924</v>
      </c>
      <c r="K1734" s="20" t="s">
        <v>1577</v>
      </c>
      <c r="L1734" s="20" t="s">
        <v>1299</v>
      </c>
      <c r="M1734" s="20">
        <v>888</v>
      </c>
      <c r="N1734" s="20">
        <v>888</v>
      </c>
      <c r="O1734" s="20" t="s">
        <v>1262</v>
      </c>
      <c r="P1734" s="20" t="s">
        <v>50</v>
      </c>
      <c r="Q1734" s="28"/>
      <c r="R1734" s="21" t="s">
        <v>99</v>
      </c>
      <c r="S1734" s="25" t="s">
        <v>1341</v>
      </c>
      <c r="T1734" s="21" t="s">
        <v>53</v>
      </c>
      <c r="U1734" s="21" t="s">
        <v>1740</v>
      </c>
      <c r="V1734" s="46">
        <v>1</v>
      </c>
      <c r="W1734" s="26">
        <f t="shared" si="893"/>
        <v>1</v>
      </c>
      <c r="Y1734" s="21">
        <v>12</v>
      </c>
      <c r="Z1734" s="22">
        <f t="shared" si="895"/>
        <v>888</v>
      </c>
      <c r="AA1734" s="20" t="s">
        <v>2195</v>
      </c>
      <c r="AB1734" s="22"/>
      <c r="AC1734" s="22">
        <v>1</v>
      </c>
      <c r="AD1734" s="22"/>
      <c r="AE1734" s="22">
        <f t="shared" si="897"/>
        <v>888</v>
      </c>
      <c r="AF1734" s="22">
        <f t="shared" si="894"/>
        <v>888</v>
      </c>
      <c r="AG1734" s="20"/>
      <c r="AH1734" s="22"/>
      <c r="AI1734" s="22"/>
      <c r="AJ1734" s="22">
        <f t="shared" si="890"/>
        <v>888</v>
      </c>
      <c r="AK1734" s="22">
        <f>IF(O1734="(传统)XDSL",VLOOKUP(S1734,[2]直销续费率明细!C:I,7,FALSE)*1,IF(O1734="GPON+XDSL",VLOOKUP(S1734,[2]直销续费率明细!C:I,7,FALSE)*1,VLOOKUP(S1734,[2]直销续费率明细!C:I,5,FALSE)*1))</f>
        <v>25</v>
      </c>
      <c r="AL1734" s="22" t="s">
        <v>1300</v>
      </c>
      <c r="AM1734" s="22"/>
      <c r="AN1734" s="22"/>
      <c r="AO1734" s="22" t="s">
        <v>2196</v>
      </c>
      <c r="AP1734" s="22" t="s">
        <v>1301</v>
      </c>
      <c r="AS1734" s="20">
        <f>IF(Y1734&gt;=10,VLOOKUP(U1734,[2]提成计算!B:T,19,FALSE),VLOOKUP(U1734,[2]提成计算!B:T,18,FALSE))</f>
        <v>0.1</v>
      </c>
      <c r="AT1734" s="20">
        <f t="shared" si="891"/>
        <v>88.800000000000011</v>
      </c>
      <c r="AU1734" s="20">
        <f t="shared" si="892"/>
        <v>25</v>
      </c>
    </row>
    <row r="1735" spans="1:47" x14ac:dyDescent="0.15">
      <c r="A1735" s="21" t="s">
        <v>1273</v>
      </c>
      <c r="B1735" s="20" t="s">
        <v>918</v>
      </c>
      <c r="C1735" s="20" t="s">
        <v>919</v>
      </c>
      <c r="D1735" s="20" t="s">
        <v>941</v>
      </c>
      <c r="E1735" s="20" t="s">
        <v>1339</v>
      </c>
      <c r="F1735" s="20" t="s">
        <v>1250</v>
      </c>
      <c r="G1735" s="20" t="s">
        <v>2740</v>
      </c>
      <c r="H1735" s="20"/>
      <c r="I1735" s="20">
        <v>13412975851</v>
      </c>
      <c r="J1735" s="20" t="s">
        <v>924</v>
      </c>
      <c r="K1735" s="20" t="s">
        <v>1577</v>
      </c>
      <c r="L1735" s="20" t="s">
        <v>1299</v>
      </c>
      <c r="M1735" s="20">
        <v>888</v>
      </c>
      <c r="N1735" s="20">
        <v>888</v>
      </c>
      <c r="O1735" s="20" t="s">
        <v>927</v>
      </c>
      <c r="P1735" s="20" t="s">
        <v>50</v>
      </c>
      <c r="Q1735" s="28"/>
      <c r="R1735" s="21" t="s">
        <v>99</v>
      </c>
      <c r="S1735" s="25" t="s">
        <v>1341</v>
      </c>
      <c r="T1735" s="21" t="s">
        <v>53</v>
      </c>
      <c r="U1735" s="21" t="s">
        <v>1740</v>
      </c>
      <c r="V1735" s="46">
        <v>1</v>
      </c>
      <c r="W1735" s="26">
        <f t="shared" si="893"/>
        <v>1</v>
      </c>
      <c r="Y1735" s="21">
        <v>12</v>
      </c>
      <c r="Z1735" s="22">
        <f t="shared" si="895"/>
        <v>888</v>
      </c>
      <c r="AA1735" s="20" t="s">
        <v>2195</v>
      </c>
      <c r="AB1735" s="22"/>
      <c r="AC1735" s="22">
        <v>1</v>
      </c>
      <c r="AD1735" s="22"/>
      <c r="AE1735" s="22">
        <f t="shared" si="897"/>
        <v>888</v>
      </c>
      <c r="AF1735" s="22">
        <f t="shared" si="894"/>
        <v>888</v>
      </c>
      <c r="AG1735" s="20"/>
      <c r="AH1735" s="22"/>
      <c r="AI1735" s="22"/>
      <c r="AJ1735" s="22">
        <f t="shared" si="890"/>
        <v>888</v>
      </c>
      <c r="AK1735" s="22">
        <f>IF(O1735="(传统)XDSL",VLOOKUP(S1735,[2]直销续费率明细!C:I,7,FALSE)*1,IF(O1735="GPON+XDSL",VLOOKUP(S1735,[2]直销续费率明细!C:I,7,FALSE)*1,VLOOKUP(S1735,[2]直销续费率明细!C:I,5,FALSE)*1))</f>
        <v>25</v>
      </c>
      <c r="AL1735" s="22" t="s">
        <v>1300</v>
      </c>
      <c r="AM1735" s="22"/>
      <c r="AN1735" s="22"/>
      <c r="AO1735" s="22" t="s">
        <v>2196</v>
      </c>
      <c r="AP1735" s="22" t="s">
        <v>1301</v>
      </c>
      <c r="AS1735" s="20">
        <f>IF(Y1735&gt;=10,VLOOKUP(U1735,[2]提成计算!B:T,19,FALSE),VLOOKUP(U1735,[2]提成计算!B:T,18,FALSE))</f>
        <v>0.1</v>
      </c>
      <c r="AT1735" s="20">
        <f t="shared" si="891"/>
        <v>88.800000000000011</v>
      </c>
      <c r="AU1735" s="20">
        <f t="shared" si="892"/>
        <v>25</v>
      </c>
    </row>
    <row r="1736" spans="1:47" x14ac:dyDescent="0.15">
      <c r="A1736" s="21" t="s">
        <v>1273</v>
      </c>
      <c r="B1736" s="20" t="s">
        <v>918</v>
      </c>
      <c r="C1736" s="20" t="s">
        <v>919</v>
      </c>
      <c r="D1736" s="20" t="s">
        <v>941</v>
      </c>
      <c r="E1736" s="20" t="s">
        <v>1339</v>
      </c>
      <c r="F1736" s="20" t="s">
        <v>1250</v>
      </c>
      <c r="G1736" s="20" t="s">
        <v>2741</v>
      </c>
      <c r="H1736" s="20"/>
      <c r="I1736" s="20">
        <v>13532832843</v>
      </c>
      <c r="J1736" s="20" t="s">
        <v>924</v>
      </c>
      <c r="K1736" s="20" t="s">
        <v>1577</v>
      </c>
      <c r="L1736" s="20" t="s">
        <v>1299</v>
      </c>
      <c r="M1736" s="20">
        <v>888</v>
      </c>
      <c r="N1736" s="20">
        <v>888</v>
      </c>
      <c r="O1736" s="20" t="s">
        <v>927</v>
      </c>
      <c r="P1736" s="20" t="s">
        <v>50</v>
      </c>
      <c r="Q1736" s="28"/>
      <c r="R1736" s="21" t="s">
        <v>99</v>
      </c>
      <c r="S1736" s="25" t="s">
        <v>1341</v>
      </c>
      <c r="T1736" s="21" t="s">
        <v>53</v>
      </c>
      <c r="U1736" s="21" t="s">
        <v>1740</v>
      </c>
      <c r="V1736" s="46">
        <v>1</v>
      </c>
      <c r="W1736" s="26">
        <f t="shared" si="893"/>
        <v>1</v>
      </c>
      <c r="Y1736" s="21">
        <v>12</v>
      </c>
      <c r="Z1736" s="22">
        <f t="shared" si="895"/>
        <v>888</v>
      </c>
      <c r="AA1736" s="20" t="s">
        <v>2195</v>
      </c>
      <c r="AB1736" s="22"/>
      <c r="AC1736" s="22">
        <v>1</v>
      </c>
      <c r="AD1736" s="22"/>
      <c r="AE1736" s="22">
        <f t="shared" si="897"/>
        <v>888</v>
      </c>
      <c r="AF1736" s="22">
        <f t="shared" si="894"/>
        <v>888</v>
      </c>
      <c r="AG1736" s="20"/>
      <c r="AH1736" s="22"/>
      <c r="AI1736" s="22"/>
      <c r="AJ1736" s="22">
        <f t="shared" si="890"/>
        <v>888</v>
      </c>
      <c r="AK1736" s="22">
        <f>IF(O1736="(传统)XDSL",VLOOKUP(S1736,[2]直销续费率明细!C:I,7,FALSE)*1,IF(O1736="GPON+XDSL",VLOOKUP(S1736,[2]直销续费率明细!C:I,7,FALSE)*1,VLOOKUP(S1736,[2]直销续费率明细!C:I,5,FALSE)*1))</f>
        <v>25</v>
      </c>
      <c r="AL1736" s="22" t="s">
        <v>1300</v>
      </c>
      <c r="AM1736" s="22"/>
      <c r="AN1736" s="22"/>
      <c r="AO1736" s="22" t="s">
        <v>2196</v>
      </c>
      <c r="AP1736" s="22" t="s">
        <v>1301</v>
      </c>
      <c r="AS1736" s="20">
        <f>IF(Y1736&gt;=10,VLOOKUP(U1736,[2]提成计算!B:T,19,FALSE),VLOOKUP(U1736,[2]提成计算!B:T,18,FALSE))</f>
        <v>0.1</v>
      </c>
      <c r="AT1736" s="20">
        <f t="shared" si="891"/>
        <v>88.800000000000011</v>
      </c>
      <c r="AU1736" s="20">
        <f t="shared" si="892"/>
        <v>25</v>
      </c>
    </row>
    <row r="1737" spans="1:47" x14ac:dyDescent="0.15">
      <c r="A1737" s="21" t="s">
        <v>1273</v>
      </c>
      <c r="B1737" s="20" t="s">
        <v>918</v>
      </c>
      <c r="C1737" s="20" t="s">
        <v>919</v>
      </c>
      <c r="D1737" s="20" t="s">
        <v>920</v>
      </c>
      <c r="E1737" s="20" t="s">
        <v>979</v>
      </c>
      <c r="F1737" s="20" t="s">
        <v>1250</v>
      </c>
      <c r="G1737" s="20" t="s">
        <v>2742</v>
      </c>
      <c r="H1737" s="20"/>
      <c r="I1737" s="20">
        <v>13565218088</v>
      </c>
      <c r="J1737" s="20" t="s">
        <v>1268</v>
      </c>
      <c r="K1737" s="20" t="s">
        <v>741</v>
      </c>
      <c r="L1737" s="20" t="s">
        <v>1358</v>
      </c>
      <c r="M1737" s="20">
        <v>1088</v>
      </c>
      <c r="N1737" s="20">
        <v>1088</v>
      </c>
      <c r="O1737" s="20" t="s">
        <v>927</v>
      </c>
      <c r="P1737" s="20" t="s">
        <v>50</v>
      </c>
      <c r="Q1737" s="28"/>
      <c r="R1737" s="21" t="s">
        <v>161</v>
      </c>
      <c r="S1737" s="21"/>
      <c r="T1737" s="21" t="s">
        <v>53</v>
      </c>
      <c r="U1737" s="21" t="s">
        <v>742</v>
      </c>
      <c r="V1737" s="46">
        <v>1</v>
      </c>
      <c r="W1737" s="26">
        <f t="shared" si="893"/>
        <v>1</v>
      </c>
      <c r="X1737" s="26">
        <f t="shared" ref="X1737:X1740" si="898">V1737</f>
        <v>1</v>
      </c>
      <c r="Y1737" s="21">
        <v>10</v>
      </c>
      <c r="Z1737" s="22">
        <f t="shared" si="895"/>
        <v>1088</v>
      </c>
      <c r="AA1737" s="20" t="s">
        <v>2195</v>
      </c>
      <c r="AB1737" s="22"/>
      <c r="AC1737" s="22">
        <v>1</v>
      </c>
      <c r="AD1737" s="22"/>
      <c r="AE1737" s="22">
        <f t="shared" si="897"/>
        <v>1088</v>
      </c>
      <c r="AF1737" s="22">
        <f t="shared" si="894"/>
        <v>1088</v>
      </c>
      <c r="AG1737" s="20">
        <f t="shared" ref="AG1737:AG1738" si="899">N1737</f>
        <v>1088</v>
      </c>
      <c r="AH1737" s="20" t="str">
        <f>VLOOKUP(U1737,[1]提成计算!B:I,8,FALSE)</f>
        <v xml:space="preserve"> </v>
      </c>
      <c r="AI1737" s="20"/>
      <c r="AJ1737" s="22"/>
      <c r="AK1737" s="22"/>
      <c r="AM1737" s="22"/>
      <c r="AN1737" s="22"/>
      <c r="AO1737" s="22" t="s">
        <v>2196</v>
      </c>
      <c r="AP1737" s="22" t="s">
        <v>1301</v>
      </c>
      <c r="AS1737" s="20"/>
      <c r="AT1737" s="20"/>
      <c r="AU1737" s="20"/>
    </row>
    <row r="1738" spans="1:47" x14ac:dyDescent="0.15">
      <c r="A1738" s="21" t="s">
        <v>1273</v>
      </c>
      <c r="B1738" s="20" t="s">
        <v>918</v>
      </c>
      <c r="C1738" s="20" t="s">
        <v>919</v>
      </c>
      <c r="D1738" s="20" t="s">
        <v>941</v>
      </c>
      <c r="E1738" s="20" t="s">
        <v>1916</v>
      </c>
      <c r="F1738" s="20" t="s">
        <v>1250</v>
      </c>
      <c r="G1738" s="20" t="s">
        <v>2743</v>
      </c>
      <c r="H1738" s="20"/>
      <c r="I1738" s="20">
        <v>13528579753</v>
      </c>
      <c r="J1738" s="20" t="s">
        <v>1268</v>
      </c>
      <c r="K1738" s="20" t="s">
        <v>1577</v>
      </c>
      <c r="L1738" s="20" t="s">
        <v>1914</v>
      </c>
      <c r="M1738" s="20">
        <v>828</v>
      </c>
      <c r="N1738" s="20">
        <v>828</v>
      </c>
      <c r="O1738" s="20" t="s">
        <v>927</v>
      </c>
      <c r="P1738" s="20" t="s">
        <v>50</v>
      </c>
      <c r="Q1738" s="28"/>
      <c r="R1738" s="21" t="s">
        <v>99</v>
      </c>
      <c r="S1738" s="21"/>
      <c r="T1738" s="21" t="s">
        <v>53</v>
      </c>
      <c r="U1738" s="21" t="s">
        <v>1740</v>
      </c>
      <c r="V1738" s="46">
        <v>1</v>
      </c>
      <c r="W1738" s="26">
        <f t="shared" si="893"/>
        <v>1</v>
      </c>
      <c r="X1738" s="26">
        <f t="shared" si="898"/>
        <v>1</v>
      </c>
      <c r="Y1738" s="21">
        <v>4</v>
      </c>
      <c r="Z1738" s="22">
        <f t="shared" si="895"/>
        <v>828</v>
      </c>
      <c r="AA1738" s="20" t="s">
        <v>2195</v>
      </c>
      <c r="AB1738" s="22">
        <v>1</v>
      </c>
      <c r="AC1738" s="22"/>
      <c r="AD1738" s="22">
        <f>N1738</f>
        <v>828</v>
      </c>
      <c r="AE1738" s="22"/>
      <c r="AF1738" s="22">
        <f t="shared" si="894"/>
        <v>828</v>
      </c>
      <c r="AG1738" s="20">
        <f t="shared" si="899"/>
        <v>828</v>
      </c>
      <c r="AH1738" s="20" t="str">
        <f>VLOOKUP(U1738,[1]提成计算!B:I,8,FALSE)</f>
        <v>否</v>
      </c>
      <c r="AI1738" s="20"/>
      <c r="AJ1738" s="22"/>
      <c r="AK1738" s="22"/>
      <c r="AM1738" s="22"/>
      <c r="AN1738" s="22"/>
      <c r="AO1738" s="22" t="s">
        <v>2216</v>
      </c>
      <c r="AP1738" s="22" t="s">
        <v>1301</v>
      </c>
      <c r="AS1738" s="20"/>
      <c r="AT1738" s="20"/>
      <c r="AU1738" s="20"/>
    </row>
    <row r="1739" spans="1:47" x14ac:dyDescent="0.15">
      <c r="A1739" s="21" t="s">
        <v>1273</v>
      </c>
      <c r="B1739" s="20" t="s">
        <v>918</v>
      </c>
      <c r="C1739" s="20" t="s">
        <v>919</v>
      </c>
      <c r="D1739" s="20" t="s">
        <v>936</v>
      </c>
      <c r="E1739" s="20" t="s">
        <v>963</v>
      </c>
      <c r="F1739" s="20" t="s">
        <v>1250</v>
      </c>
      <c r="G1739" s="20" t="s">
        <v>2744</v>
      </c>
      <c r="H1739" s="20"/>
      <c r="I1739" s="20">
        <v>13418351339</v>
      </c>
      <c r="J1739" s="20" t="s">
        <v>924</v>
      </c>
      <c r="K1739" s="20" t="s">
        <v>1895</v>
      </c>
      <c r="L1739" s="20" t="s">
        <v>1299</v>
      </c>
      <c r="M1739" s="20">
        <v>888</v>
      </c>
      <c r="N1739" s="20">
        <v>888</v>
      </c>
      <c r="O1739" s="20" t="s">
        <v>927</v>
      </c>
      <c r="P1739" s="20" t="s">
        <v>50</v>
      </c>
      <c r="Q1739" s="28"/>
      <c r="R1739" s="21" t="s">
        <v>60</v>
      </c>
      <c r="T1739" s="21" t="s">
        <v>2242</v>
      </c>
      <c r="U1739" s="21"/>
      <c r="V1739" s="46">
        <v>1</v>
      </c>
      <c r="W1739" s="26">
        <f t="shared" si="893"/>
        <v>1</v>
      </c>
      <c r="Y1739" s="21">
        <v>12</v>
      </c>
      <c r="Z1739" s="22">
        <f t="shared" si="895"/>
        <v>888</v>
      </c>
      <c r="AA1739" s="20" t="s">
        <v>2218</v>
      </c>
      <c r="AB1739" s="22"/>
      <c r="AC1739" s="22">
        <v>1</v>
      </c>
      <c r="AD1739" s="22"/>
      <c r="AE1739" s="22">
        <f t="shared" ref="AE1739:AE1744" si="900">N1739</f>
        <v>888</v>
      </c>
      <c r="AF1739" s="22">
        <f t="shared" si="894"/>
        <v>888</v>
      </c>
      <c r="AG1739" s="20"/>
      <c r="AH1739" s="22"/>
      <c r="AI1739" s="22"/>
      <c r="AJ1739" s="22">
        <f>N1739</f>
        <v>888</v>
      </c>
      <c r="AK1739" s="22" t="e">
        <f>IF(O1739="(传统)XDSL",VLOOKUP(S1739,[1]续费率明细!C:I,7,FALSE)*1,IF(O1739="GPON+XDSL",VLOOKUP(S1739,[1]续费率明细!C:I,7,FALSE)*1,VLOOKUP(S1739,[1]续费率明细!C:I,5,FALSE)*1))</f>
        <v>#N/A</v>
      </c>
      <c r="AL1739" s="22" t="s">
        <v>1300</v>
      </c>
      <c r="AM1739" s="22"/>
      <c r="AN1739" s="22"/>
      <c r="AO1739" s="22" t="s">
        <v>2196</v>
      </c>
      <c r="AP1739" s="22" t="s">
        <v>1301</v>
      </c>
      <c r="AS1739" s="20"/>
      <c r="AT1739" s="20"/>
      <c r="AU1739" s="20"/>
    </row>
    <row r="1740" spans="1:47" x14ac:dyDescent="0.15">
      <c r="A1740" s="21" t="s">
        <v>1273</v>
      </c>
      <c r="B1740" s="20" t="s">
        <v>918</v>
      </c>
      <c r="C1740" s="20" t="s">
        <v>919</v>
      </c>
      <c r="D1740" s="20" t="s">
        <v>928</v>
      </c>
      <c r="E1740" s="20" t="s">
        <v>969</v>
      </c>
      <c r="F1740" s="20" t="s">
        <v>1250</v>
      </c>
      <c r="G1740" s="20" t="s">
        <v>2745</v>
      </c>
      <c r="H1740" s="20"/>
      <c r="I1740" s="20">
        <v>13538300559</v>
      </c>
      <c r="J1740" s="20" t="s">
        <v>1268</v>
      </c>
      <c r="K1740" s="20" t="s">
        <v>954</v>
      </c>
      <c r="L1740" s="20" t="s">
        <v>1358</v>
      </c>
      <c r="M1740" s="20">
        <v>1088</v>
      </c>
      <c r="N1740" s="20">
        <v>1088</v>
      </c>
      <c r="O1740" s="20" t="s">
        <v>927</v>
      </c>
      <c r="P1740" s="20" t="s">
        <v>50</v>
      </c>
      <c r="Q1740" s="28"/>
      <c r="R1740" s="21" t="s">
        <v>84</v>
      </c>
      <c r="S1740" s="21"/>
      <c r="T1740" s="21" t="s">
        <v>53</v>
      </c>
      <c r="U1740" s="21" t="s">
        <v>957</v>
      </c>
      <c r="V1740" s="46">
        <v>1</v>
      </c>
      <c r="W1740" s="26">
        <f t="shared" si="893"/>
        <v>1</v>
      </c>
      <c r="X1740" s="26">
        <f t="shared" si="898"/>
        <v>1</v>
      </c>
      <c r="Y1740" s="21">
        <v>10</v>
      </c>
      <c r="Z1740" s="22">
        <f t="shared" si="895"/>
        <v>1088</v>
      </c>
      <c r="AA1740" s="20" t="s">
        <v>2195</v>
      </c>
      <c r="AB1740" s="22"/>
      <c r="AC1740" s="22">
        <v>1</v>
      </c>
      <c r="AD1740" s="22"/>
      <c r="AE1740" s="22">
        <f t="shared" si="900"/>
        <v>1088</v>
      </c>
      <c r="AF1740" s="22">
        <f t="shared" si="894"/>
        <v>1088</v>
      </c>
      <c r="AG1740" s="20">
        <f>N1740</f>
        <v>1088</v>
      </c>
      <c r="AH1740" s="20"/>
      <c r="AI1740" s="20"/>
      <c r="AJ1740" s="22"/>
      <c r="AK1740" s="22"/>
      <c r="AM1740" s="22"/>
      <c r="AN1740" s="22"/>
      <c r="AO1740" s="22" t="s">
        <v>2196</v>
      </c>
      <c r="AP1740" s="22" t="s">
        <v>1301</v>
      </c>
      <c r="AS1740" s="20"/>
      <c r="AT1740" s="20"/>
      <c r="AU1740" s="20"/>
    </row>
    <row r="1741" spans="1:47" x14ac:dyDescent="0.15">
      <c r="A1741" s="21" t="s">
        <v>1273</v>
      </c>
      <c r="B1741" s="20" t="s">
        <v>918</v>
      </c>
      <c r="C1741" s="20" t="s">
        <v>919</v>
      </c>
      <c r="D1741" s="20" t="s">
        <v>920</v>
      </c>
      <c r="E1741" s="20" t="s">
        <v>979</v>
      </c>
      <c r="F1741" s="20" t="s">
        <v>1250</v>
      </c>
      <c r="G1741" s="20" t="s">
        <v>2746</v>
      </c>
      <c r="H1741" s="20"/>
      <c r="I1741" s="20">
        <v>15016985033</v>
      </c>
      <c r="J1741" s="20" t="s">
        <v>924</v>
      </c>
      <c r="K1741" s="20" t="s">
        <v>160</v>
      </c>
      <c r="L1741" s="20" t="s">
        <v>2137</v>
      </c>
      <c r="M1741" s="20">
        <v>1408</v>
      </c>
      <c r="N1741" s="20">
        <v>1408</v>
      </c>
      <c r="O1741" s="20" t="s">
        <v>927</v>
      </c>
      <c r="P1741" s="20" t="s">
        <v>50</v>
      </c>
      <c r="Q1741" s="28"/>
      <c r="R1741" s="21" t="s">
        <v>161</v>
      </c>
      <c r="S1741" s="25" t="s">
        <v>981</v>
      </c>
      <c r="T1741" s="21" t="s">
        <v>53</v>
      </c>
      <c r="U1741" s="21" t="s">
        <v>162</v>
      </c>
      <c r="V1741" s="46">
        <v>1</v>
      </c>
      <c r="W1741" s="26">
        <f t="shared" si="893"/>
        <v>1</v>
      </c>
      <c r="Y1741" s="21">
        <v>12</v>
      </c>
      <c r="Z1741" s="22">
        <f t="shared" si="895"/>
        <v>1408</v>
      </c>
      <c r="AA1741" s="20" t="s">
        <v>2195</v>
      </c>
      <c r="AB1741" s="22"/>
      <c r="AC1741" s="22">
        <v>1</v>
      </c>
      <c r="AD1741" s="22"/>
      <c r="AE1741" s="22">
        <f t="shared" si="900"/>
        <v>1408</v>
      </c>
      <c r="AF1741" s="22">
        <f t="shared" si="894"/>
        <v>1408</v>
      </c>
      <c r="AG1741" s="20"/>
      <c r="AH1741" s="22"/>
      <c r="AI1741" s="22"/>
      <c r="AJ1741" s="22">
        <f t="shared" ref="AJ1741:AJ1745" si="901">N1741</f>
        <v>1408</v>
      </c>
      <c r="AK1741" s="22">
        <f>IF(O1741="(传统)XDSL",VLOOKUP(S1741,[2]直销续费率明细!C:I,7,FALSE)*1,IF(O1741="GPON+XDSL",VLOOKUP(S1741,[2]直销续费率明细!C:I,7,FALSE)*1,VLOOKUP(S1741,[2]直销续费率明细!C:I,5,FALSE)*1))</f>
        <v>-40</v>
      </c>
      <c r="AL1741" s="22" t="s">
        <v>1309</v>
      </c>
      <c r="AM1741" s="22"/>
      <c r="AN1741" s="22"/>
      <c r="AO1741" s="22" t="s">
        <v>2196</v>
      </c>
      <c r="AP1741" s="22" t="s">
        <v>1301</v>
      </c>
      <c r="AS1741" s="20">
        <f>IF(Y1741&gt;=10,VLOOKUP(U1741,[2]提成计算!B:T,19,FALSE),VLOOKUP(U1741,[2]提成计算!B:T,18,FALSE))</f>
        <v>0.09</v>
      </c>
      <c r="AT1741" s="20">
        <f t="shared" ref="AT1741:AT1745" si="902">IF(AD1741*AS1741&gt;0,AD1741*AS1741,AE1741*AS1741)</f>
        <v>126.72</v>
      </c>
      <c r="AU1741" s="20">
        <f t="shared" ref="AU1741:AU1745" si="903">IF(AND(AK1741&lt;0,AK1741+AT1741&lt;0),-AT1741,AK1741)</f>
        <v>-40</v>
      </c>
    </row>
    <row r="1742" spans="1:47" x14ac:dyDescent="0.15">
      <c r="A1742" s="21" t="s">
        <v>1273</v>
      </c>
      <c r="B1742" s="20" t="s">
        <v>918</v>
      </c>
      <c r="C1742" s="20" t="s">
        <v>919</v>
      </c>
      <c r="D1742" s="20" t="s">
        <v>941</v>
      </c>
      <c r="E1742" s="20" t="s">
        <v>1487</v>
      </c>
      <c r="F1742" s="20" t="s">
        <v>1250</v>
      </c>
      <c r="G1742" s="20" t="s">
        <v>2747</v>
      </c>
      <c r="H1742" s="20"/>
      <c r="I1742" s="20">
        <v>13723577395</v>
      </c>
      <c r="J1742" s="20" t="s">
        <v>924</v>
      </c>
      <c r="K1742" s="20" t="s">
        <v>1260</v>
      </c>
      <c r="L1742" s="20" t="s">
        <v>1299</v>
      </c>
      <c r="M1742" s="20">
        <v>888</v>
      </c>
      <c r="N1742" s="20">
        <v>888</v>
      </c>
      <c r="O1742" s="20" t="s">
        <v>1262</v>
      </c>
      <c r="P1742" s="20" t="s">
        <v>50</v>
      </c>
      <c r="Q1742" s="28"/>
      <c r="R1742" s="21" t="s">
        <v>99</v>
      </c>
      <c r="S1742" s="25" t="s">
        <v>1341</v>
      </c>
      <c r="T1742" s="21" t="s">
        <v>53</v>
      </c>
      <c r="U1742" s="21" t="s">
        <v>1903</v>
      </c>
      <c r="V1742" s="46">
        <v>1</v>
      </c>
      <c r="W1742" s="26">
        <f t="shared" si="893"/>
        <v>1</v>
      </c>
      <c r="Y1742" s="21">
        <v>12</v>
      </c>
      <c r="Z1742" s="22">
        <f t="shared" si="895"/>
        <v>888</v>
      </c>
      <c r="AA1742" s="20" t="s">
        <v>2195</v>
      </c>
      <c r="AB1742" s="22"/>
      <c r="AC1742" s="22">
        <v>1</v>
      </c>
      <c r="AD1742" s="22"/>
      <c r="AE1742" s="22">
        <f t="shared" si="900"/>
        <v>888</v>
      </c>
      <c r="AF1742" s="22">
        <f t="shared" si="894"/>
        <v>888</v>
      </c>
      <c r="AG1742" s="20"/>
      <c r="AH1742" s="22"/>
      <c r="AI1742" s="22"/>
      <c r="AJ1742" s="22">
        <f t="shared" si="901"/>
        <v>888</v>
      </c>
      <c r="AK1742" s="22">
        <f>IF(O1742="(传统)XDSL",VLOOKUP(S1742,[2]直销续费率明细!C:I,7,FALSE)*1,IF(O1742="GPON+XDSL",VLOOKUP(S1742,[2]直销续费率明细!C:I,7,FALSE)*1,VLOOKUP(S1742,[2]直销续费率明细!C:I,5,FALSE)*1))</f>
        <v>25</v>
      </c>
      <c r="AL1742" s="22" t="s">
        <v>1309</v>
      </c>
      <c r="AM1742" s="22"/>
      <c r="AN1742" s="22"/>
      <c r="AO1742" s="22" t="s">
        <v>2196</v>
      </c>
      <c r="AP1742" s="22" t="s">
        <v>1301</v>
      </c>
      <c r="AS1742" s="20">
        <f>IF(Y1742&gt;=10,VLOOKUP(U1742,[2]提成计算!B:T,19,FALSE),VLOOKUP(U1742,[2]提成计算!B:T,18,FALSE))</f>
        <v>0.09</v>
      </c>
      <c r="AT1742" s="20">
        <f t="shared" si="902"/>
        <v>79.92</v>
      </c>
      <c r="AU1742" s="20">
        <f t="shared" si="903"/>
        <v>25</v>
      </c>
    </row>
    <row r="1743" spans="1:47" x14ac:dyDescent="0.15">
      <c r="A1743" s="21" t="s">
        <v>1273</v>
      </c>
      <c r="B1743" s="20" t="s">
        <v>918</v>
      </c>
      <c r="C1743" s="20" t="s">
        <v>919</v>
      </c>
      <c r="D1743" s="20" t="s">
        <v>941</v>
      </c>
      <c r="E1743" s="20" t="s">
        <v>1339</v>
      </c>
      <c r="F1743" s="20" t="s">
        <v>1250</v>
      </c>
      <c r="G1743" s="20" t="s">
        <v>2748</v>
      </c>
      <c r="H1743" s="20"/>
      <c r="I1743" s="20">
        <v>13922531068</v>
      </c>
      <c r="J1743" s="20" t="s">
        <v>924</v>
      </c>
      <c r="K1743" s="20" t="s">
        <v>1573</v>
      </c>
      <c r="L1743" s="20" t="s">
        <v>1299</v>
      </c>
      <c r="M1743" s="20">
        <v>888</v>
      </c>
      <c r="N1743" s="20">
        <v>888</v>
      </c>
      <c r="O1743" s="20" t="s">
        <v>927</v>
      </c>
      <c r="P1743" s="20" t="s">
        <v>50</v>
      </c>
      <c r="Q1743" s="28"/>
      <c r="R1743" s="21" t="s">
        <v>99</v>
      </c>
      <c r="S1743" s="25" t="s">
        <v>1341</v>
      </c>
      <c r="T1743" s="21" t="s">
        <v>53</v>
      </c>
      <c r="U1743" s="21" t="s">
        <v>1740</v>
      </c>
      <c r="V1743" s="46">
        <v>1</v>
      </c>
      <c r="W1743" s="26">
        <f t="shared" si="893"/>
        <v>1</v>
      </c>
      <c r="Y1743" s="21">
        <v>12</v>
      </c>
      <c r="Z1743" s="22">
        <f t="shared" si="895"/>
        <v>888</v>
      </c>
      <c r="AA1743" s="20" t="s">
        <v>2195</v>
      </c>
      <c r="AB1743" s="22"/>
      <c r="AC1743" s="22">
        <v>1</v>
      </c>
      <c r="AD1743" s="22"/>
      <c r="AE1743" s="22">
        <f t="shared" si="900"/>
        <v>888</v>
      </c>
      <c r="AF1743" s="22">
        <f t="shared" si="894"/>
        <v>888</v>
      </c>
      <c r="AG1743" s="20"/>
      <c r="AH1743" s="22"/>
      <c r="AI1743" s="22"/>
      <c r="AJ1743" s="22">
        <f t="shared" si="901"/>
        <v>888</v>
      </c>
      <c r="AK1743" s="22">
        <f>IF(O1743="(传统)XDSL",VLOOKUP(S1743,[2]直销续费率明细!C:I,7,FALSE)*1,IF(O1743="GPON+XDSL",VLOOKUP(S1743,[2]直销续费率明细!C:I,7,FALSE)*1,VLOOKUP(S1743,[2]直销续费率明细!C:I,5,FALSE)*1))</f>
        <v>25</v>
      </c>
      <c r="AL1743" s="22" t="s">
        <v>1300</v>
      </c>
      <c r="AM1743" s="22"/>
      <c r="AN1743" s="22"/>
      <c r="AO1743" s="22" t="s">
        <v>2196</v>
      </c>
      <c r="AP1743" s="22" t="s">
        <v>1301</v>
      </c>
      <c r="AS1743" s="20">
        <f>IF(Y1743&gt;=10,VLOOKUP(U1743,[2]提成计算!B:T,19,FALSE),VLOOKUP(U1743,[2]提成计算!B:T,18,FALSE))</f>
        <v>0.1</v>
      </c>
      <c r="AT1743" s="20">
        <f t="shared" si="902"/>
        <v>88.800000000000011</v>
      </c>
      <c r="AU1743" s="20">
        <f t="shared" si="903"/>
        <v>25</v>
      </c>
    </row>
    <row r="1744" spans="1:47" x14ac:dyDescent="0.15">
      <c r="A1744" s="21" t="s">
        <v>1273</v>
      </c>
      <c r="B1744" s="20" t="s">
        <v>918</v>
      </c>
      <c r="C1744" s="20" t="s">
        <v>919</v>
      </c>
      <c r="D1744" s="20" t="s">
        <v>973</v>
      </c>
      <c r="E1744" s="20" t="s">
        <v>1932</v>
      </c>
      <c r="F1744" s="20" t="s">
        <v>1250</v>
      </c>
      <c r="G1744" s="20" t="s">
        <v>2749</v>
      </c>
      <c r="H1744" s="20"/>
      <c r="I1744" s="20">
        <v>13425539678</v>
      </c>
      <c r="J1744" s="20" t="s">
        <v>924</v>
      </c>
      <c r="K1744" s="20" t="s">
        <v>521</v>
      </c>
      <c r="L1744" s="20" t="s">
        <v>1299</v>
      </c>
      <c r="M1744" s="20">
        <v>888</v>
      </c>
      <c r="N1744" s="20">
        <v>888</v>
      </c>
      <c r="O1744" s="20" t="s">
        <v>927</v>
      </c>
      <c r="P1744" s="20" t="s">
        <v>50</v>
      </c>
      <c r="Q1744" s="28"/>
      <c r="R1744" s="21" t="s">
        <v>249</v>
      </c>
      <c r="S1744" s="25" t="s">
        <v>976</v>
      </c>
      <c r="T1744" s="21" t="s">
        <v>53</v>
      </c>
      <c r="U1744" s="21" t="s">
        <v>522</v>
      </c>
      <c r="V1744" s="46">
        <v>1</v>
      </c>
      <c r="W1744" s="26">
        <f t="shared" si="893"/>
        <v>1</v>
      </c>
      <c r="Y1744" s="21">
        <v>12</v>
      </c>
      <c r="Z1744" s="22">
        <f t="shared" si="895"/>
        <v>888</v>
      </c>
      <c r="AA1744" s="20" t="s">
        <v>2195</v>
      </c>
      <c r="AB1744" s="22"/>
      <c r="AC1744" s="22">
        <v>1</v>
      </c>
      <c r="AD1744" s="22"/>
      <c r="AE1744" s="22">
        <f t="shared" si="900"/>
        <v>888</v>
      </c>
      <c r="AF1744" s="22">
        <f t="shared" si="894"/>
        <v>888</v>
      </c>
      <c r="AG1744" s="20"/>
      <c r="AH1744" s="22"/>
      <c r="AI1744" s="22"/>
      <c r="AJ1744" s="22">
        <f t="shared" si="901"/>
        <v>888</v>
      </c>
      <c r="AK1744" s="22">
        <f>IF(O1744="(传统)XDSL",VLOOKUP(S1744,[2]直销续费率明细!C:I,7,FALSE)*1,IF(O1744="GPON+XDSL",VLOOKUP(S1744,[2]直销续费率明细!C:I,7,FALSE)*1,VLOOKUP(S1744,[2]直销续费率明细!C:I,5,FALSE)*1))</f>
        <v>-40</v>
      </c>
      <c r="AL1744" s="22" t="s">
        <v>1309</v>
      </c>
      <c r="AM1744" s="22"/>
      <c r="AN1744" s="22"/>
      <c r="AO1744" s="22" t="s">
        <v>2196</v>
      </c>
      <c r="AP1744" s="22" t="s">
        <v>1301</v>
      </c>
      <c r="AS1744" s="20">
        <f>IF(Y1744&gt;=10,VLOOKUP(U1744,[2]提成计算!B:T,19,FALSE),VLOOKUP(U1744,[2]提成计算!B:T,18,FALSE))</f>
        <v>0.09</v>
      </c>
      <c r="AT1744" s="20">
        <f t="shared" si="902"/>
        <v>79.92</v>
      </c>
      <c r="AU1744" s="20">
        <f t="shared" si="903"/>
        <v>-40</v>
      </c>
    </row>
    <row r="1745" spans="1:47" x14ac:dyDescent="0.15">
      <c r="A1745" s="21" t="s">
        <v>1273</v>
      </c>
      <c r="B1745" s="20" t="s">
        <v>918</v>
      </c>
      <c r="C1745" s="20" t="s">
        <v>919</v>
      </c>
      <c r="D1745" s="20" t="s">
        <v>941</v>
      </c>
      <c r="E1745" s="20" t="s">
        <v>942</v>
      </c>
      <c r="F1745" s="20" t="s">
        <v>1250</v>
      </c>
      <c r="G1745" s="20" t="s">
        <v>2750</v>
      </c>
      <c r="H1745" s="20"/>
      <c r="I1745" s="20">
        <v>13826974703</v>
      </c>
      <c r="J1745" s="20" t="s">
        <v>924</v>
      </c>
      <c r="K1745" s="20" t="s">
        <v>1573</v>
      </c>
      <c r="L1745" s="20" t="s">
        <v>1918</v>
      </c>
      <c r="M1745" s="20">
        <v>680</v>
      </c>
      <c r="N1745" s="20">
        <v>680</v>
      </c>
      <c r="O1745" s="20" t="s">
        <v>1262</v>
      </c>
      <c r="P1745" s="20" t="s">
        <v>50</v>
      </c>
      <c r="Q1745" s="28"/>
      <c r="R1745" s="21" t="s">
        <v>99</v>
      </c>
      <c r="S1745" s="25" t="s">
        <v>1341</v>
      </c>
      <c r="T1745" s="21" t="s">
        <v>53</v>
      </c>
      <c r="U1745" s="21" t="s">
        <v>1740</v>
      </c>
      <c r="V1745" s="46">
        <v>1</v>
      </c>
      <c r="W1745" s="26">
        <f t="shared" si="893"/>
        <v>1</v>
      </c>
      <c r="Y1745" s="21">
        <v>4</v>
      </c>
      <c r="Z1745" s="22">
        <f t="shared" si="895"/>
        <v>680</v>
      </c>
      <c r="AA1745" s="20" t="s">
        <v>2195</v>
      </c>
      <c r="AB1745" s="22">
        <v>1</v>
      </c>
      <c r="AC1745" s="22"/>
      <c r="AD1745" s="22">
        <f>N1745</f>
        <v>680</v>
      </c>
      <c r="AE1745" s="22"/>
      <c r="AF1745" s="22">
        <f t="shared" si="894"/>
        <v>680</v>
      </c>
      <c r="AG1745" s="20"/>
      <c r="AH1745" s="22"/>
      <c r="AI1745" s="22"/>
      <c r="AJ1745" s="22">
        <f t="shared" si="901"/>
        <v>680</v>
      </c>
      <c r="AK1745" s="22">
        <f>IF(O1745="(传统)XDSL",VLOOKUP(S1745,[2]直销续费率明细!C:I,7,FALSE)*1,IF(O1745="GPON+XDSL",VLOOKUP(S1745,[2]直销续费率明细!C:I,7,FALSE)*1,VLOOKUP(S1745,[2]直销续费率明细!C:I,5,FALSE)*1))</f>
        <v>25</v>
      </c>
      <c r="AL1745" s="22" t="s">
        <v>1309</v>
      </c>
      <c r="AM1745" s="22"/>
      <c r="AN1745" s="22"/>
      <c r="AO1745" s="22" t="s">
        <v>2216</v>
      </c>
      <c r="AP1745" s="22" t="s">
        <v>2261</v>
      </c>
      <c r="AS1745" s="20">
        <f>IF(Y1745&gt;=10,VLOOKUP(U1745,[2]提成计算!B:T,19,FALSE),VLOOKUP(U1745,[2]提成计算!B:T,18,FALSE))</f>
        <v>7.0000000000000007E-2</v>
      </c>
      <c r="AT1745" s="20">
        <f t="shared" si="902"/>
        <v>47.6</v>
      </c>
      <c r="AU1745" s="20">
        <f t="shared" si="903"/>
        <v>25</v>
      </c>
    </row>
    <row r="1746" spans="1:47" x14ac:dyDescent="0.15">
      <c r="A1746" s="21" t="s">
        <v>1273</v>
      </c>
      <c r="B1746" s="20" t="s">
        <v>918</v>
      </c>
      <c r="C1746" s="20" t="s">
        <v>919</v>
      </c>
      <c r="D1746" s="20" t="s">
        <v>936</v>
      </c>
      <c r="E1746" s="20" t="s">
        <v>937</v>
      </c>
      <c r="F1746" s="20" t="s">
        <v>1250</v>
      </c>
      <c r="G1746" s="20" t="s">
        <v>2339</v>
      </c>
      <c r="H1746" s="20"/>
      <c r="I1746" s="20">
        <v>13416967001</v>
      </c>
      <c r="J1746" s="20" t="s">
        <v>1275</v>
      </c>
      <c r="K1746" s="20" t="s">
        <v>1935</v>
      </c>
      <c r="L1746" s="20" t="s">
        <v>1277</v>
      </c>
      <c r="M1746" s="20">
        <v>310</v>
      </c>
      <c r="N1746" s="20">
        <v>310</v>
      </c>
      <c r="O1746" s="20" t="s">
        <v>927</v>
      </c>
      <c r="P1746" s="20" t="s">
        <v>50</v>
      </c>
      <c r="Q1746" s="28"/>
      <c r="R1746" s="21" t="s">
        <v>60</v>
      </c>
      <c r="S1746" s="21"/>
      <c r="T1746" s="21" t="s">
        <v>2242</v>
      </c>
      <c r="U1746" s="21"/>
      <c r="V1746" s="46"/>
      <c r="Y1746" s="21">
        <v>2</v>
      </c>
      <c r="Z1746" s="22">
        <f t="shared" si="895"/>
        <v>310</v>
      </c>
      <c r="AA1746" s="20" t="s">
        <v>2218</v>
      </c>
      <c r="AB1746" s="22"/>
      <c r="AC1746" s="22"/>
      <c r="AD1746" s="22"/>
      <c r="AE1746" s="22"/>
      <c r="AF1746" s="22"/>
      <c r="AG1746" s="20"/>
      <c r="AH1746" s="22"/>
      <c r="AI1746" s="22"/>
      <c r="AJ1746" s="22"/>
      <c r="AK1746" s="22"/>
      <c r="AM1746" s="22"/>
      <c r="AN1746" s="22"/>
      <c r="AO1746" s="22" t="s">
        <v>2216</v>
      </c>
      <c r="AP1746" s="22">
        <v>0</v>
      </c>
      <c r="AS1746" s="20"/>
      <c r="AT1746" s="20"/>
      <c r="AU1746" s="20"/>
    </row>
    <row r="1747" spans="1:47" x14ac:dyDescent="0.15">
      <c r="A1747" s="21" t="s">
        <v>1273</v>
      </c>
      <c r="B1747" s="20" t="s">
        <v>918</v>
      </c>
      <c r="C1747" s="20" t="s">
        <v>919</v>
      </c>
      <c r="D1747" s="20" t="s">
        <v>920</v>
      </c>
      <c r="E1747" s="20" t="s">
        <v>1390</v>
      </c>
      <c r="F1747" s="20" t="s">
        <v>1250</v>
      </c>
      <c r="G1747" s="20" t="s">
        <v>2751</v>
      </c>
      <c r="H1747" s="20"/>
      <c r="I1747" s="20">
        <v>13609817539</v>
      </c>
      <c r="J1747" s="20" t="s">
        <v>924</v>
      </c>
      <c r="K1747" s="20" t="s">
        <v>443</v>
      </c>
      <c r="L1747" s="20" t="s">
        <v>1918</v>
      </c>
      <c r="M1747" s="20">
        <v>680</v>
      </c>
      <c r="N1747" s="20">
        <v>680</v>
      </c>
      <c r="O1747" s="20" t="s">
        <v>927</v>
      </c>
      <c r="P1747" s="20" t="s">
        <v>50</v>
      </c>
      <c r="Q1747" s="28"/>
      <c r="R1747" s="21" t="s">
        <v>161</v>
      </c>
      <c r="S1747" s="25" t="s">
        <v>1392</v>
      </c>
      <c r="T1747" s="21" t="s">
        <v>53</v>
      </c>
      <c r="U1747" s="21" t="s">
        <v>444</v>
      </c>
      <c r="V1747" s="46">
        <v>1</v>
      </c>
      <c r="W1747" s="26">
        <f t="shared" ref="W1747:W1810" si="904">V1747</f>
        <v>1</v>
      </c>
      <c r="Y1747" s="21">
        <v>4</v>
      </c>
      <c r="Z1747" s="22">
        <f t="shared" si="895"/>
        <v>680</v>
      </c>
      <c r="AA1747" s="20" t="s">
        <v>2195</v>
      </c>
      <c r="AB1747" s="22">
        <v>1</v>
      </c>
      <c r="AC1747" s="22"/>
      <c r="AD1747" s="22">
        <f>N1747</f>
        <v>680</v>
      </c>
      <c r="AE1747" s="22"/>
      <c r="AF1747" s="22">
        <f t="shared" ref="AF1747:AF1810" si="905">N1747</f>
        <v>680</v>
      </c>
      <c r="AG1747" s="20"/>
      <c r="AH1747" s="22"/>
      <c r="AI1747" s="22"/>
      <c r="AJ1747" s="22">
        <f t="shared" ref="AJ1747:AJ1748" si="906">N1747</f>
        <v>680</v>
      </c>
      <c r="AK1747" s="22">
        <f>IF(O1747="(传统)XDSL",VLOOKUP(S1747,[2]直销续费率明细!C:I,7,FALSE)*1,IF(O1747="GPON+XDSL",VLOOKUP(S1747,[2]直销续费率明细!C:I,7,FALSE)*1,VLOOKUP(S1747,[2]直销续费率明细!C:I,5,FALSE)*1))</f>
        <v>0</v>
      </c>
      <c r="AL1747" s="22" t="s">
        <v>1309</v>
      </c>
      <c r="AM1747" s="22"/>
      <c r="AN1747" s="22"/>
      <c r="AO1747" s="22" t="s">
        <v>2196</v>
      </c>
      <c r="AP1747" s="22" t="s">
        <v>2202</v>
      </c>
      <c r="AS1747" s="20">
        <f>IF(Y1747&gt;=10,VLOOKUP(U1747,[2]提成计算!B:T,19,FALSE),VLOOKUP(U1747,[2]提成计算!B:T,18,FALSE))</f>
        <v>7.0000000000000007E-2</v>
      </c>
      <c r="AT1747" s="20">
        <f t="shared" ref="AT1747:AT1748" si="907">IF(AD1747*AS1747&gt;0,AD1747*AS1747,AE1747*AS1747)</f>
        <v>47.6</v>
      </c>
      <c r="AU1747" s="20">
        <f t="shared" ref="AU1747:AU1748" si="908">IF(AND(AK1747&lt;0,AK1747+AT1747&lt;0),-AT1747,AK1747)</f>
        <v>0</v>
      </c>
    </row>
    <row r="1748" spans="1:47" x14ac:dyDescent="0.15">
      <c r="A1748" s="21" t="s">
        <v>1273</v>
      </c>
      <c r="B1748" s="20" t="s">
        <v>918</v>
      </c>
      <c r="C1748" s="20" t="s">
        <v>919</v>
      </c>
      <c r="D1748" s="20" t="s">
        <v>973</v>
      </c>
      <c r="E1748" s="20" t="s">
        <v>1932</v>
      </c>
      <c r="F1748" s="20" t="s">
        <v>1250</v>
      </c>
      <c r="G1748" s="20" t="s">
        <v>2752</v>
      </c>
      <c r="H1748" s="20"/>
      <c r="I1748" s="20">
        <v>13416800898</v>
      </c>
      <c r="J1748" s="20" t="s">
        <v>924</v>
      </c>
      <c r="K1748" s="20" t="s">
        <v>521</v>
      </c>
      <c r="L1748" s="20" t="s">
        <v>2137</v>
      </c>
      <c r="M1748" s="20">
        <v>1408</v>
      </c>
      <c r="N1748" s="20">
        <v>1408</v>
      </c>
      <c r="O1748" s="20" t="s">
        <v>927</v>
      </c>
      <c r="P1748" s="20" t="s">
        <v>50</v>
      </c>
      <c r="Q1748" s="28"/>
      <c r="R1748" s="21" t="s">
        <v>249</v>
      </c>
      <c r="S1748" s="25" t="s">
        <v>976</v>
      </c>
      <c r="T1748" s="21" t="s">
        <v>53</v>
      </c>
      <c r="U1748" s="21" t="s">
        <v>522</v>
      </c>
      <c r="V1748" s="46">
        <v>1</v>
      </c>
      <c r="W1748" s="26">
        <f t="shared" si="904"/>
        <v>1</v>
      </c>
      <c r="Y1748" s="21">
        <v>12</v>
      </c>
      <c r="Z1748" s="22">
        <f t="shared" si="895"/>
        <v>1408</v>
      </c>
      <c r="AA1748" s="20" t="s">
        <v>2195</v>
      </c>
      <c r="AB1748" s="22"/>
      <c r="AC1748" s="22">
        <v>1</v>
      </c>
      <c r="AD1748" s="22"/>
      <c r="AE1748" s="22">
        <f t="shared" ref="AE1748:AE1753" si="909">N1748</f>
        <v>1408</v>
      </c>
      <c r="AF1748" s="22">
        <f t="shared" si="905"/>
        <v>1408</v>
      </c>
      <c r="AG1748" s="20"/>
      <c r="AH1748" s="22"/>
      <c r="AI1748" s="22"/>
      <c r="AJ1748" s="22">
        <f t="shared" si="906"/>
        <v>1408</v>
      </c>
      <c r="AK1748" s="22">
        <f>IF(O1748="(传统)XDSL",VLOOKUP(S1748,[2]直销续费率明细!C:I,7,FALSE)*1,IF(O1748="GPON+XDSL",VLOOKUP(S1748,[2]直销续费率明细!C:I,7,FALSE)*1,VLOOKUP(S1748,[2]直销续费率明细!C:I,5,FALSE)*1))</f>
        <v>-40</v>
      </c>
      <c r="AL1748" s="22" t="s">
        <v>1300</v>
      </c>
      <c r="AM1748" s="22"/>
      <c r="AN1748" s="22"/>
      <c r="AO1748" s="22" t="s">
        <v>2216</v>
      </c>
      <c r="AP1748" s="22" t="s">
        <v>1301</v>
      </c>
      <c r="AS1748" s="20">
        <f>IF(Y1748&gt;=10,VLOOKUP(U1748,[2]提成计算!B:T,19,FALSE),VLOOKUP(U1748,[2]提成计算!B:T,18,FALSE))</f>
        <v>0.09</v>
      </c>
      <c r="AT1748" s="20">
        <f t="shared" si="907"/>
        <v>126.72</v>
      </c>
      <c r="AU1748" s="20">
        <f t="shared" si="908"/>
        <v>-40</v>
      </c>
    </row>
    <row r="1749" spans="1:47" x14ac:dyDescent="0.15">
      <c r="A1749" s="21" t="s">
        <v>1273</v>
      </c>
      <c r="B1749" s="20" t="s">
        <v>918</v>
      </c>
      <c r="C1749" s="20" t="s">
        <v>919</v>
      </c>
      <c r="D1749" s="20" t="s">
        <v>928</v>
      </c>
      <c r="E1749" s="20" t="s">
        <v>969</v>
      </c>
      <c r="F1749" s="20" t="s">
        <v>1250</v>
      </c>
      <c r="G1749" s="20" t="s">
        <v>2753</v>
      </c>
      <c r="H1749" s="20"/>
      <c r="I1749" s="20">
        <v>13532667587</v>
      </c>
      <c r="J1749" s="20" t="s">
        <v>1268</v>
      </c>
      <c r="K1749" s="20" t="s">
        <v>954</v>
      </c>
      <c r="L1749" s="20" t="s">
        <v>1358</v>
      </c>
      <c r="M1749" s="20">
        <v>1088</v>
      </c>
      <c r="N1749" s="20">
        <v>1088</v>
      </c>
      <c r="O1749" s="20" t="s">
        <v>927</v>
      </c>
      <c r="P1749" s="20" t="s">
        <v>50</v>
      </c>
      <c r="Q1749" s="28"/>
      <c r="R1749" s="21" t="s">
        <v>84</v>
      </c>
      <c r="S1749" s="21"/>
      <c r="T1749" s="21" t="s">
        <v>53</v>
      </c>
      <c r="U1749" s="21" t="s">
        <v>957</v>
      </c>
      <c r="V1749" s="46">
        <v>1</v>
      </c>
      <c r="W1749" s="26">
        <f t="shared" si="904"/>
        <v>1</v>
      </c>
      <c r="X1749" s="26">
        <f t="shared" ref="X1749:X1796" si="910">V1749</f>
        <v>1</v>
      </c>
      <c r="Y1749" s="21">
        <v>10</v>
      </c>
      <c r="Z1749" s="22">
        <f t="shared" si="895"/>
        <v>1088</v>
      </c>
      <c r="AA1749" s="20" t="s">
        <v>2195</v>
      </c>
      <c r="AB1749" s="22"/>
      <c r="AC1749" s="22">
        <v>1</v>
      </c>
      <c r="AD1749" s="22"/>
      <c r="AE1749" s="22">
        <f t="shared" si="909"/>
        <v>1088</v>
      </c>
      <c r="AF1749" s="22">
        <f t="shared" si="905"/>
        <v>1088</v>
      </c>
      <c r="AG1749" s="20">
        <f>N1749</f>
        <v>1088</v>
      </c>
      <c r="AH1749" s="20"/>
      <c r="AI1749" s="20"/>
      <c r="AJ1749" s="22"/>
      <c r="AK1749" s="22"/>
      <c r="AM1749" s="22"/>
      <c r="AN1749" s="22"/>
      <c r="AO1749" s="22" t="s">
        <v>2196</v>
      </c>
      <c r="AP1749" s="22" t="s">
        <v>1301</v>
      </c>
      <c r="AS1749" s="20"/>
      <c r="AT1749" s="20"/>
      <c r="AU1749" s="20"/>
    </row>
    <row r="1750" spans="1:47" x14ac:dyDescent="0.15">
      <c r="A1750" s="21" t="s">
        <v>1273</v>
      </c>
      <c r="B1750" s="20" t="s">
        <v>918</v>
      </c>
      <c r="C1750" s="20" t="s">
        <v>919</v>
      </c>
      <c r="D1750" s="20" t="s">
        <v>920</v>
      </c>
      <c r="E1750" s="20" t="s">
        <v>921</v>
      </c>
      <c r="F1750" s="20" t="s">
        <v>1250</v>
      </c>
      <c r="G1750" s="20" t="s">
        <v>2754</v>
      </c>
      <c r="H1750" s="20"/>
      <c r="I1750" s="20">
        <v>13580965423</v>
      </c>
      <c r="J1750" s="20" t="s">
        <v>924</v>
      </c>
      <c r="K1750" s="20" t="s">
        <v>443</v>
      </c>
      <c r="L1750" s="20" t="s">
        <v>1299</v>
      </c>
      <c r="M1750" s="20">
        <v>888</v>
      </c>
      <c r="N1750" s="20">
        <v>888</v>
      </c>
      <c r="O1750" s="20" t="s">
        <v>927</v>
      </c>
      <c r="P1750" s="20" t="s">
        <v>50</v>
      </c>
      <c r="Q1750" s="28"/>
      <c r="R1750" s="21" t="s">
        <v>161</v>
      </c>
      <c r="S1750" s="25" t="s">
        <v>1325</v>
      </c>
      <c r="T1750" s="21" t="s">
        <v>53</v>
      </c>
      <c r="U1750" s="21" t="s">
        <v>444</v>
      </c>
      <c r="V1750" s="46">
        <v>1</v>
      </c>
      <c r="W1750" s="26">
        <f t="shared" si="904"/>
        <v>1</v>
      </c>
      <c r="Y1750" s="21">
        <v>12</v>
      </c>
      <c r="Z1750" s="22">
        <f t="shared" si="895"/>
        <v>888</v>
      </c>
      <c r="AA1750" s="20" t="s">
        <v>2195</v>
      </c>
      <c r="AB1750" s="22"/>
      <c r="AC1750" s="22">
        <v>1</v>
      </c>
      <c r="AD1750" s="22"/>
      <c r="AE1750" s="22">
        <f t="shared" si="909"/>
        <v>888</v>
      </c>
      <c r="AF1750" s="22">
        <f t="shared" si="905"/>
        <v>888</v>
      </c>
      <c r="AG1750" s="20"/>
      <c r="AH1750" s="22"/>
      <c r="AI1750" s="22"/>
      <c r="AJ1750" s="22">
        <f t="shared" ref="AJ1750:AJ1751" si="911">N1750</f>
        <v>888</v>
      </c>
      <c r="AK1750" s="22">
        <f>IF(O1750="(传统)XDSL",VLOOKUP(S1750,[2]直销续费率明细!C:I,7,FALSE)*1,IF(O1750="GPON+XDSL",VLOOKUP(S1750,[2]直销续费率明细!C:I,7,FALSE)*1,VLOOKUP(S1750,[2]直销续费率明细!C:I,5,FALSE)*1))</f>
        <v>25</v>
      </c>
      <c r="AL1750" s="22" t="s">
        <v>1300</v>
      </c>
      <c r="AM1750" s="22"/>
      <c r="AN1750" s="22"/>
      <c r="AO1750" s="22" t="s">
        <v>2196</v>
      </c>
      <c r="AP1750" s="22" t="s">
        <v>1301</v>
      </c>
      <c r="AS1750" s="20">
        <f>IF(Y1750&gt;=10,VLOOKUP(U1750,[2]提成计算!B:T,19,FALSE),VLOOKUP(U1750,[2]提成计算!B:T,18,FALSE))</f>
        <v>0.1</v>
      </c>
      <c r="AT1750" s="20">
        <f t="shared" ref="AT1750:AT1751" si="912">IF(AD1750*AS1750&gt;0,AD1750*AS1750,AE1750*AS1750)</f>
        <v>88.800000000000011</v>
      </c>
      <c r="AU1750" s="20">
        <f t="shared" ref="AU1750:AU1751" si="913">IF(AND(AK1750&lt;0,AK1750+AT1750&lt;0),-AT1750,AK1750)</f>
        <v>25</v>
      </c>
    </row>
    <row r="1751" spans="1:47" x14ac:dyDescent="0.15">
      <c r="A1751" s="21" t="s">
        <v>1273</v>
      </c>
      <c r="B1751" s="20" t="s">
        <v>918</v>
      </c>
      <c r="C1751" s="20" t="s">
        <v>919</v>
      </c>
      <c r="D1751" s="20" t="s">
        <v>941</v>
      </c>
      <c r="E1751" s="20" t="s">
        <v>1487</v>
      </c>
      <c r="F1751" s="20" t="s">
        <v>1250</v>
      </c>
      <c r="G1751" s="20" t="s">
        <v>2755</v>
      </c>
      <c r="H1751" s="20"/>
      <c r="I1751" s="20">
        <v>13684912620</v>
      </c>
      <c r="J1751" s="20" t="s">
        <v>924</v>
      </c>
      <c r="K1751" s="20" t="s">
        <v>1577</v>
      </c>
      <c r="L1751" s="20" t="s">
        <v>1299</v>
      </c>
      <c r="M1751" s="20">
        <v>888</v>
      </c>
      <c r="N1751" s="20">
        <v>888</v>
      </c>
      <c r="O1751" s="20" t="s">
        <v>927</v>
      </c>
      <c r="P1751" s="20" t="s">
        <v>50</v>
      </c>
      <c r="Q1751" s="28"/>
      <c r="R1751" s="21" t="s">
        <v>99</v>
      </c>
      <c r="S1751" s="25" t="s">
        <v>1341</v>
      </c>
      <c r="T1751" s="21" t="s">
        <v>53</v>
      </c>
      <c r="U1751" s="21" t="s">
        <v>1740</v>
      </c>
      <c r="V1751" s="46">
        <v>1</v>
      </c>
      <c r="W1751" s="26">
        <f t="shared" si="904"/>
        <v>1</v>
      </c>
      <c r="Y1751" s="21">
        <v>12</v>
      </c>
      <c r="Z1751" s="22">
        <f t="shared" si="895"/>
        <v>888</v>
      </c>
      <c r="AA1751" s="20" t="s">
        <v>2195</v>
      </c>
      <c r="AB1751" s="22"/>
      <c r="AC1751" s="22">
        <v>1</v>
      </c>
      <c r="AD1751" s="22"/>
      <c r="AE1751" s="22">
        <f t="shared" si="909"/>
        <v>888</v>
      </c>
      <c r="AF1751" s="22">
        <f t="shared" si="905"/>
        <v>888</v>
      </c>
      <c r="AG1751" s="20"/>
      <c r="AH1751" s="22"/>
      <c r="AI1751" s="22"/>
      <c r="AJ1751" s="22">
        <f t="shared" si="911"/>
        <v>888</v>
      </c>
      <c r="AK1751" s="22">
        <f>IF(O1751="(传统)XDSL",VLOOKUP(S1751,[2]直销续费率明细!C:I,7,FALSE)*1,IF(O1751="GPON+XDSL",VLOOKUP(S1751,[2]直销续费率明细!C:I,7,FALSE)*1,VLOOKUP(S1751,[2]直销续费率明细!C:I,5,FALSE)*1))</f>
        <v>25</v>
      </c>
      <c r="AL1751" s="22" t="s">
        <v>1300</v>
      </c>
      <c r="AM1751" s="22"/>
      <c r="AN1751" s="22"/>
      <c r="AO1751" s="22" t="s">
        <v>2196</v>
      </c>
      <c r="AP1751" s="22" t="s">
        <v>1301</v>
      </c>
      <c r="AS1751" s="20">
        <f>IF(Y1751&gt;=10,VLOOKUP(U1751,[2]提成计算!B:T,19,FALSE),VLOOKUP(U1751,[2]提成计算!B:T,18,FALSE))</f>
        <v>0.1</v>
      </c>
      <c r="AT1751" s="20">
        <f t="shared" si="912"/>
        <v>88.800000000000011</v>
      </c>
      <c r="AU1751" s="20">
        <f t="shared" si="913"/>
        <v>25</v>
      </c>
    </row>
    <row r="1752" spans="1:47" x14ac:dyDescent="0.15">
      <c r="A1752" s="21" t="s">
        <v>1273</v>
      </c>
      <c r="B1752" s="20" t="s">
        <v>918</v>
      </c>
      <c r="C1752" s="20" t="s">
        <v>919</v>
      </c>
      <c r="D1752" s="20" t="s">
        <v>920</v>
      </c>
      <c r="E1752" s="20" t="s">
        <v>965</v>
      </c>
      <c r="F1752" s="20" t="s">
        <v>1250</v>
      </c>
      <c r="G1752" s="20" t="s">
        <v>2756</v>
      </c>
      <c r="H1752" s="20"/>
      <c r="I1752" s="20">
        <v>15817796227</v>
      </c>
      <c r="J1752" s="20" t="s">
        <v>1268</v>
      </c>
      <c r="K1752" s="20" t="s">
        <v>741</v>
      </c>
      <c r="L1752" s="20" t="s">
        <v>1358</v>
      </c>
      <c r="M1752" s="20">
        <v>1088</v>
      </c>
      <c r="N1752" s="20">
        <v>1088</v>
      </c>
      <c r="O1752" s="20" t="s">
        <v>927</v>
      </c>
      <c r="P1752" s="20" t="s">
        <v>50</v>
      </c>
      <c r="Q1752" s="28"/>
      <c r="R1752" s="21" t="s">
        <v>161</v>
      </c>
      <c r="S1752" s="21"/>
      <c r="T1752" s="21" t="s">
        <v>53</v>
      </c>
      <c r="U1752" s="21" t="s">
        <v>742</v>
      </c>
      <c r="V1752" s="46">
        <v>1</v>
      </c>
      <c r="W1752" s="26">
        <f t="shared" si="904"/>
        <v>1</v>
      </c>
      <c r="X1752" s="26">
        <f t="shared" si="910"/>
        <v>1</v>
      </c>
      <c r="Y1752" s="21">
        <v>10</v>
      </c>
      <c r="Z1752" s="22">
        <f t="shared" si="895"/>
        <v>1088</v>
      </c>
      <c r="AA1752" s="20" t="s">
        <v>2195</v>
      </c>
      <c r="AB1752" s="22"/>
      <c r="AC1752" s="22">
        <v>1</v>
      </c>
      <c r="AD1752" s="22"/>
      <c r="AE1752" s="22">
        <f t="shared" si="909"/>
        <v>1088</v>
      </c>
      <c r="AF1752" s="22">
        <f t="shared" si="905"/>
        <v>1088</v>
      </c>
      <c r="AG1752" s="20">
        <f>N1752</f>
        <v>1088</v>
      </c>
      <c r="AH1752" s="20" t="str">
        <f>VLOOKUP(U1752,[1]提成计算!B:I,8,FALSE)</f>
        <v xml:space="preserve"> </v>
      </c>
      <c r="AI1752" s="20"/>
      <c r="AJ1752" s="22"/>
      <c r="AK1752" s="22"/>
      <c r="AM1752" s="22"/>
      <c r="AN1752" s="22"/>
      <c r="AO1752" s="22" t="s">
        <v>2196</v>
      </c>
      <c r="AP1752" s="22" t="s">
        <v>1301</v>
      </c>
      <c r="AS1752" s="20"/>
      <c r="AT1752" s="20"/>
      <c r="AU1752" s="20"/>
    </row>
    <row r="1753" spans="1:47" x14ac:dyDescent="0.15">
      <c r="A1753" s="21" t="s">
        <v>1273</v>
      </c>
      <c r="B1753" s="20" t="s">
        <v>918</v>
      </c>
      <c r="C1753" s="20" t="s">
        <v>919</v>
      </c>
      <c r="D1753" s="20" t="s">
        <v>920</v>
      </c>
      <c r="E1753" s="20" t="s">
        <v>921</v>
      </c>
      <c r="F1753" s="20" t="s">
        <v>1250</v>
      </c>
      <c r="G1753" s="20" t="s">
        <v>2757</v>
      </c>
      <c r="H1753" s="20"/>
      <c r="I1753" s="20">
        <v>13723798896</v>
      </c>
      <c r="J1753" s="20" t="s">
        <v>924</v>
      </c>
      <c r="K1753" s="20" t="s">
        <v>443</v>
      </c>
      <c r="L1753" s="20" t="s">
        <v>1299</v>
      </c>
      <c r="M1753" s="20">
        <v>888</v>
      </c>
      <c r="N1753" s="20">
        <v>888</v>
      </c>
      <c r="O1753" s="20" t="s">
        <v>927</v>
      </c>
      <c r="P1753" s="20" t="s">
        <v>50</v>
      </c>
      <c r="Q1753" s="28"/>
      <c r="R1753" s="21" t="s">
        <v>161</v>
      </c>
      <c r="S1753" s="25" t="s">
        <v>1325</v>
      </c>
      <c r="T1753" s="21" t="s">
        <v>53</v>
      </c>
      <c r="U1753" s="21" t="s">
        <v>444</v>
      </c>
      <c r="V1753" s="46">
        <v>1</v>
      </c>
      <c r="W1753" s="26">
        <f t="shared" si="904"/>
        <v>1</v>
      </c>
      <c r="Y1753" s="21">
        <v>12</v>
      </c>
      <c r="Z1753" s="22">
        <f t="shared" si="895"/>
        <v>888</v>
      </c>
      <c r="AA1753" s="20" t="s">
        <v>2195</v>
      </c>
      <c r="AB1753" s="22"/>
      <c r="AC1753" s="22">
        <v>1</v>
      </c>
      <c r="AD1753" s="22"/>
      <c r="AE1753" s="22">
        <f t="shared" si="909"/>
        <v>888</v>
      </c>
      <c r="AF1753" s="22">
        <f t="shared" si="905"/>
        <v>888</v>
      </c>
      <c r="AG1753" s="20"/>
      <c r="AH1753" s="22"/>
      <c r="AI1753" s="22"/>
      <c r="AJ1753" s="22">
        <f t="shared" ref="AJ1753:AJ1760" si="914">N1753</f>
        <v>888</v>
      </c>
      <c r="AK1753" s="22">
        <f>IF(O1753="(传统)XDSL",VLOOKUP(S1753,[2]直销续费率明细!C:I,7,FALSE)*1,IF(O1753="GPON+XDSL",VLOOKUP(S1753,[2]直销续费率明细!C:I,7,FALSE)*1,VLOOKUP(S1753,[2]直销续费率明细!C:I,5,FALSE)*1))</f>
        <v>25</v>
      </c>
      <c r="AL1753" s="22" t="s">
        <v>1309</v>
      </c>
      <c r="AM1753" s="22"/>
      <c r="AN1753" s="22"/>
      <c r="AO1753" s="22" t="s">
        <v>2216</v>
      </c>
      <c r="AP1753" s="22" t="s">
        <v>1301</v>
      </c>
      <c r="AS1753" s="20">
        <f>IF(Y1753&gt;=10,VLOOKUP(U1753,[2]提成计算!B:T,19,FALSE),VLOOKUP(U1753,[2]提成计算!B:T,18,FALSE))</f>
        <v>0.1</v>
      </c>
      <c r="AT1753" s="20">
        <f t="shared" ref="AT1753:AT1760" si="915">IF(AD1753*AS1753&gt;0,AD1753*AS1753,AE1753*AS1753)</f>
        <v>88.800000000000011</v>
      </c>
      <c r="AU1753" s="20">
        <f t="shared" ref="AU1753:AU1760" si="916">IF(AND(AK1753&lt;0,AK1753+AT1753&lt;0),-AT1753,AK1753)</f>
        <v>25</v>
      </c>
    </row>
    <row r="1754" spans="1:47" x14ac:dyDescent="0.15">
      <c r="A1754" s="21" t="s">
        <v>1273</v>
      </c>
      <c r="B1754" s="20" t="s">
        <v>918</v>
      </c>
      <c r="C1754" s="20" t="s">
        <v>919</v>
      </c>
      <c r="D1754" s="20" t="s">
        <v>920</v>
      </c>
      <c r="E1754" s="20" t="s">
        <v>921</v>
      </c>
      <c r="F1754" s="20" t="s">
        <v>1250</v>
      </c>
      <c r="G1754" s="20" t="s">
        <v>2758</v>
      </c>
      <c r="H1754" s="20"/>
      <c r="I1754" s="20">
        <v>15817708030</v>
      </c>
      <c r="J1754" s="20" t="s">
        <v>924</v>
      </c>
      <c r="K1754" s="20" t="s">
        <v>443</v>
      </c>
      <c r="L1754" s="20" t="s">
        <v>1918</v>
      </c>
      <c r="M1754" s="20">
        <v>680</v>
      </c>
      <c r="N1754" s="20">
        <v>680</v>
      </c>
      <c r="O1754" s="20" t="s">
        <v>1262</v>
      </c>
      <c r="P1754" s="20" t="s">
        <v>50</v>
      </c>
      <c r="Q1754" s="28"/>
      <c r="R1754" s="21" t="s">
        <v>161</v>
      </c>
      <c r="S1754" s="25" t="s">
        <v>1325</v>
      </c>
      <c r="T1754" s="21" t="s">
        <v>53</v>
      </c>
      <c r="U1754" s="21" t="s">
        <v>444</v>
      </c>
      <c r="V1754" s="46">
        <v>1</v>
      </c>
      <c r="W1754" s="26">
        <f t="shared" si="904"/>
        <v>1</v>
      </c>
      <c r="Y1754" s="21">
        <v>4</v>
      </c>
      <c r="Z1754" s="22">
        <f t="shared" si="895"/>
        <v>680</v>
      </c>
      <c r="AA1754" s="20" t="s">
        <v>2218</v>
      </c>
      <c r="AB1754" s="22">
        <v>1</v>
      </c>
      <c r="AC1754" s="22"/>
      <c r="AD1754" s="22">
        <f>N1754</f>
        <v>680</v>
      </c>
      <c r="AE1754" s="22"/>
      <c r="AF1754" s="22">
        <f t="shared" si="905"/>
        <v>680</v>
      </c>
      <c r="AG1754" s="20"/>
      <c r="AH1754" s="22"/>
      <c r="AI1754" s="22"/>
      <c r="AJ1754" s="22">
        <f t="shared" si="914"/>
        <v>680</v>
      </c>
      <c r="AK1754" s="22">
        <f>IF(O1754="(传统)XDSL",VLOOKUP(S1754,[2]直销续费率明细!C:I,7,FALSE)*1,IF(O1754="GPON+XDSL",VLOOKUP(S1754,[2]直销续费率明细!C:I,7,FALSE)*1,VLOOKUP(S1754,[2]直销续费率明细!C:I,5,FALSE)*1))</f>
        <v>25</v>
      </c>
      <c r="AL1754" s="22" t="s">
        <v>1309</v>
      </c>
      <c r="AM1754" s="22"/>
      <c r="AN1754" s="22"/>
      <c r="AO1754" s="22" t="s">
        <v>2196</v>
      </c>
      <c r="AP1754" s="22" t="s">
        <v>2202</v>
      </c>
      <c r="AS1754" s="20">
        <f>IF(Y1754&gt;=10,VLOOKUP(U1754,[2]提成计算!B:T,19,FALSE),VLOOKUP(U1754,[2]提成计算!B:T,18,FALSE))</f>
        <v>7.0000000000000007E-2</v>
      </c>
      <c r="AT1754" s="20">
        <f t="shared" si="915"/>
        <v>47.6</v>
      </c>
      <c r="AU1754" s="20">
        <f t="shared" si="916"/>
        <v>25</v>
      </c>
    </row>
    <row r="1755" spans="1:47" x14ac:dyDescent="0.15">
      <c r="A1755" s="21" t="s">
        <v>1273</v>
      </c>
      <c r="B1755" s="20" t="s">
        <v>918</v>
      </c>
      <c r="C1755" s="20" t="s">
        <v>919</v>
      </c>
      <c r="D1755" s="20" t="s">
        <v>973</v>
      </c>
      <c r="E1755" s="20" t="s">
        <v>974</v>
      </c>
      <c r="F1755" s="20" t="s">
        <v>1250</v>
      </c>
      <c r="G1755" s="20" t="s">
        <v>2759</v>
      </c>
      <c r="H1755" s="20"/>
      <c r="I1755" s="20">
        <v>13827224223</v>
      </c>
      <c r="J1755" s="20" t="s">
        <v>924</v>
      </c>
      <c r="K1755" s="20" t="s">
        <v>248</v>
      </c>
      <c r="L1755" s="20" t="s">
        <v>1299</v>
      </c>
      <c r="M1755" s="20">
        <v>888</v>
      </c>
      <c r="N1755" s="20">
        <v>888</v>
      </c>
      <c r="O1755" s="20" t="s">
        <v>927</v>
      </c>
      <c r="P1755" s="20" t="s">
        <v>50</v>
      </c>
      <c r="Q1755" s="28"/>
      <c r="R1755" s="21" t="s">
        <v>249</v>
      </c>
      <c r="S1755" s="25" t="s">
        <v>1955</v>
      </c>
      <c r="T1755" s="21" t="s">
        <v>53</v>
      </c>
      <c r="U1755" s="21" t="s">
        <v>250</v>
      </c>
      <c r="V1755" s="46">
        <v>1</v>
      </c>
      <c r="W1755" s="26">
        <f t="shared" si="904"/>
        <v>1</v>
      </c>
      <c r="Y1755" s="21">
        <v>12</v>
      </c>
      <c r="Z1755" s="22">
        <f t="shared" si="895"/>
        <v>888</v>
      </c>
      <c r="AA1755" s="20" t="s">
        <v>2195</v>
      </c>
      <c r="AB1755" s="22"/>
      <c r="AC1755" s="22">
        <v>1</v>
      </c>
      <c r="AD1755" s="22"/>
      <c r="AE1755" s="22">
        <f t="shared" ref="AE1755:AE1759" si="917">N1755</f>
        <v>888</v>
      </c>
      <c r="AF1755" s="22">
        <f t="shared" si="905"/>
        <v>888</v>
      </c>
      <c r="AG1755" s="20"/>
      <c r="AH1755" s="22"/>
      <c r="AI1755" s="22"/>
      <c r="AJ1755" s="22">
        <f t="shared" si="914"/>
        <v>888</v>
      </c>
      <c r="AK1755" s="22">
        <f>IF(O1755="(传统)XDSL",VLOOKUP(S1755,[2]直销续费率明细!C:I,7,FALSE)*1,IF(O1755="GPON+XDSL",VLOOKUP(S1755,[2]直销续费率明细!C:I,7,FALSE)*1,VLOOKUP(S1755,[2]直销续费率明细!C:I,5,FALSE)*1))</f>
        <v>-20</v>
      </c>
      <c r="AL1755" s="22" t="s">
        <v>1300</v>
      </c>
      <c r="AM1755" s="22"/>
      <c r="AN1755" s="22"/>
      <c r="AO1755" s="22" t="s">
        <v>2196</v>
      </c>
      <c r="AP1755" s="22" t="s">
        <v>1301</v>
      </c>
      <c r="AS1755" s="20">
        <f>IF(Y1755&gt;=10,VLOOKUP(U1755,[2]提成计算!B:T,19,FALSE),VLOOKUP(U1755,[2]提成计算!B:T,18,FALSE))</f>
        <v>0.09</v>
      </c>
      <c r="AT1755" s="20">
        <f t="shared" si="915"/>
        <v>79.92</v>
      </c>
      <c r="AU1755" s="20">
        <f t="shared" si="916"/>
        <v>-20</v>
      </c>
    </row>
    <row r="1756" spans="1:47" x14ac:dyDescent="0.15">
      <c r="A1756" s="21" t="s">
        <v>1273</v>
      </c>
      <c r="B1756" s="20" t="s">
        <v>918</v>
      </c>
      <c r="C1756" s="20" t="s">
        <v>919</v>
      </c>
      <c r="D1756" s="20" t="s">
        <v>973</v>
      </c>
      <c r="E1756" s="20" t="s">
        <v>1953</v>
      </c>
      <c r="F1756" s="20" t="s">
        <v>1250</v>
      </c>
      <c r="G1756" s="20" t="s">
        <v>2760</v>
      </c>
      <c r="H1756" s="20"/>
      <c r="I1756" s="20">
        <v>13929260970</v>
      </c>
      <c r="J1756" s="20" t="s">
        <v>924</v>
      </c>
      <c r="K1756" s="20" t="s">
        <v>248</v>
      </c>
      <c r="L1756" s="20" t="s">
        <v>2137</v>
      </c>
      <c r="M1756" s="20">
        <v>1408</v>
      </c>
      <c r="N1756" s="20">
        <v>1408</v>
      </c>
      <c r="O1756" s="20" t="s">
        <v>927</v>
      </c>
      <c r="P1756" s="20" t="s">
        <v>50</v>
      </c>
      <c r="Q1756" s="28"/>
      <c r="R1756" s="21" t="s">
        <v>249</v>
      </c>
      <c r="S1756" s="25" t="s">
        <v>1955</v>
      </c>
      <c r="T1756" s="21" t="s">
        <v>53</v>
      </c>
      <c r="U1756" s="21" t="s">
        <v>250</v>
      </c>
      <c r="V1756" s="46">
        <v>1</v>
      </c>
      <c r="W1756" s="26">
        <f t="shared" si="904"/>
        <v>1</v>
      </c>
      <c r="Y1756" s="21">
        <v>12</v>
      </c>
      <c r="Z1756" s="22">
        <f t="shared" si="895"/>
        <v>1408</v>
      </c>
      <c r="AA1756" s="20" t="s">
        <v>2195</v>
      </c>
      <c r="AB1756" s="22"/>
      <c r="AC1756" s="22">
        <v>1</v>
      </c>
      <c r="AD1756" s="22"/>
      <c r="AE1756" s="22">
        <f t="shared" si="917"/>
        <v>1408</v>
      </c>
      <c r="AF1756" s="22">
        <f t="shared" si="905"/>
        <v>1408</v>
      </c>
      <c r="AG1756" s="20"/>
      <c r="AH1756" s="22"/>
      <c r="AI1756" s="22"/>
      <c r="AJ1756" s="22">
        <f t="shared" si="914"/>
        <v>1408</v>
      </c>
      <c r="AK1756" s="22">
        <f>IF(O1756="(传统)XDSL",VLOOKUP(S1756,[2]直销续费率明细!C:I,7,FALSE)*1,IF(O1756="GPON+XDSL",VLOOKUP(S1756,[2]直销续费率明细!C:I,7,FALSE)*1,VLOOKUP(S1756,[2]直销续费率明细!C:I,5,FALSE)*1))</f>
        <v>-20</v>
      </c>
      <c r="AL1756" s="22" t="s">
        <v>1300</v>
      </c>
      <c r="AM1756" s="22"/>
      <c r="AN1756" s="22"/>
      <c r="AO1756" s="22" t="s">
        <v>2196</v>
      </c>
      <c r="AP1756" s="22" t="s">
        <v>1301</v>
      </c>
      <c r="AS1756" s="20">
        <f>IF(Y1756&gt;=10,VLOOKUP(U1756,[2]提成计算!B:T,19,FALSE),VLOOKUP(U1756,[2]提成计算!B:T,18,FALSE))</f>
        <v>0.09</v>
      </c>
      <c r="AT1756" s="20">
        <f t="shared" si="915"/>
        <v>126.72</v>
      </c>
      <c r="AU1756" s="20">
        <f t="shared" si="916"/>
        <v>-20</v>
      </c>
    </row>
    <row r="1757" spans="1:47" x14ac:dyDescent="0.15">
      <c r="A1757" s="21" t="s">
        <v>1273</v>
      </c>
      <c r="B1757" s="20" t="s">
        <v>918</v>
      </c>
      <c r="C1757" s="20" t="s">
        <v>919</v>
      </c>
      <c r="D1757" s="20" t="s">
        <v>941</v>
      </c>
      <c r="E1757" s="20" t="s">
        <v>1927</v>
      </c>
      <c r="F1757" s="20" t="s">
        <v>1250</v>
      </c>
      <c r="G1757" s="20" t="s">
        <v>2761</v>
      </c>
      <c r="H1757" s="20"/>
      <c r="I1757" s="20">
        <v>13560801012</v>
      </c>
      <c r="J1757" s="20" t="s">
        <v>924</v>
      </c>
      <c r="K1757" s="20" t="s">
        <v>98</v>
      </c>
      <c r="L1757" s="20" t="s">
        <v>1299</v>
      </c>
      <c r="M1757" s="20">
        <v>888</v>
      </c>
      <c r="N1757" s="20">
        <v>888</v>
      </c>
      <c r="O1757" s="20" t="s">
        <v>927</v>
      </c>
      <c r="P1757" s="20" t="s">
        <v>50</v>
      </c>
      <c r="Q1757" s="28"/>
      <c r="R1757" s="21" t="s">
        <v>99</v>
      </c>
      <c r="S1757" s="25" t="s">
        <v>945</v>
      </c>
      <c r="T1757" s="21" t="s">
        <v>53</v>
      </c>
      <c r="U1757" s="21" t="s">
        <v>100</v>
      </c>
      <c r="V1757" s="46">
        <v>1</v>
      </c>
      <c r="W1757" s="26">
        <f t="shared" si="904"/>
        <v>1</v>
      </c>
      <c r="Y1757" s="21">
        <v>12</v>
      </c>
      <c r="Z1757" s="22">
        <f t="shared" si="895"/>
        <v>888</v>
      </c>
      <c r="AA1757" s="20" t="s">
        <v>2195</v>
      </c>
      <c r="AB1757" s="22"/>
      <c r="AC1757" s="22">
        <v>1</v>
      </c>
      <c r="AD1757" s="22"/>
      <c r="AE1757" s="22">
        <f t="shared" si="917"/>
        <v>888</v>
      </c>
      <c r="AF1757" s="22">
        <f t="shared" si="905"/>
        <v>888</v>
      </c>
      <c r="AG1757" s="20"/>
      <c r="AH1757" s="22"/>
      <c r="AI1757" s="22"/>
      <c r="AJ1757" s="22">
        <f t="shared" si="914"/>
        <v>888</v>
      </c>
      <c r="AK1757" s="22">
        <f>IF(O1757="(传统)XDSL",VLOOKUP(S1757,[2]直销续费率明细!C:I,7,FALSE)*1,IF(O1757="GPON+XDSL",VLOOKUP(S1757,[2]直销续费率明细!C:I,7,FALSE)*1,VLOOKUP(S1757,[2]直销续费率明细!C:I,5,FALSE)*1))</f>
        <v>25</v>
      </c>
      <c r="AL1757" s="22" t="s">
        <v>1300</v>
      </c>
      <c r="AM1757" s="22"/>
      <c r="AN1757" s="22"/>
      <c r="AO1757" s="22" t="s">
        <v>2196</v>
      </c>
      <c r="AP1757" s="22" t="s">
        <v>1301</v>
      </c>
      <c r="AS1757" s="20">
        <f>IF(Y1757&gt;=10,VLOOKUP(U1757,[2]提成计算!B:T,19,FALSE),VLOOKUP(U1757,[2]提成计算!B:T,18,FALSE))</f>
        <v>0.09</v>
      </c>
      <c r="AT1757" s="20">
        <f t="shared" si="915"/>
        <v>79.92</v>
      </c>
      <c r="AU1757" s="20">
        <f t="shared" si="916"/>
        <v>25</v>
      </c>
    </row>
    <row r="1758" spans="1:47" x14ac:dyDescent="0.15">
      <c r="A1758" s="21" t="s">
        <v>1273</v>
      </c>
      <c r="B1758" s="20" t="s">
        <v>918</v>
      </c>
      <c r="C1758" s="20" t="s">
        <v>919</v>
      </c>
      <c r="D1758" s="20" t="s">
        <v>973</v>
      </c>
      <c r="E1758" s="20" t="s">
        <v>2327</v>
      </c>
      <c r="F1758" s="20" t="s">
        <v>1250</v>
      </c>
      <c r="G1758" s="20" t="s">
        <v>2762</v>
      </c>
      <c r="H1758" s="20"/>
      <c r="I1758" s="20">
        <v>13532726096</v>
      </c>
      <c r="J1758" s="20" t="s">
        <v>924</v>
      </c>
      <c r="K1758" s="20" t="s">
        <v>291</v>
      </c>
      <c r="L1758" s="20" t="s">
        <v>1299</v>
      </c>
      <c r="M1758" s="20">
        <v>888</v>
      </c>
      <c r="N1758" s="20">
        <v>888</v>
      </c>
      <c r="O1758" s="20" t="s">
        <v>927</v>
      </c>
      <c r="P1758" s="20" t="s">
        <v>50</v>
      </c>
      <c r="Q1758" s="28"/>
      <c r="R1758" s="21" t="s">
        <v>249</v>
      </c>
      <c r="S1758" s="25" t="s">
        <v>976</v>
      </c>
      <c r="T1758" s="21" t="s">
        <v>53</v>
      </c>
      <c r="U1758" s="21" t="s">
        <v>292</v>
      </c>
      <c r="V1758" s="46">
        <v>1</v>
      </c>
      <c r="W1758" s="26">
        <f t="shared" si="904"/>
        <v>1</v>
      </c>
      <c r="Y1758" s="21">
        <v>12</v>
      </c>
      <c r="Z1758" s="22">
        <f t="shared" si="895"/>
        <v>888</v>
      </c>
      <c r="AA1758" s="20" t="s">
        <v>2195</v>
      </c>
      <c r="AB1758" s="22"/>
      <c r="AC1758" s="22">
        <v>1</v>
      </c>
      <c r="AD1758" s="22"/>
      <c r="AE1758" s="22">
        <f t="shared" si="917"/>
        <v>888</v>
      </c>
      <c r="AF1758" s="22">
        <f t="shared" si="905"/>
        <v>888</v>
      </c>
      <c r="AG1758" s="20"/>
      <c r="AH1758" s="22"/>
      <c r="AI1758" s="22"/>
      <c r="AJ1758" s="22">
        <f t="shared" si="914"/>
        <v>888</v>
      </c>
      <c r="AK1758" s="22">
        <f>IF(O1758="(传统)XDSL",VLOOKUP(S1758,[2]直销续费率明细!C:I,7,FALSE)*1,IF(O1758="GPON+XDSL",VLOOKUP(S1758,[2]直销续费率明细!C:I,7,FALSE)*1,VLOOKUP(S1758,[2]直销续费率明细!C:I,5,FALSE)*1))</f>
        <v>-40</v>
      </c>
      <c r="AL1758" s="22" t="s">
        <v>1300</v>
      </c>
      <c r="AM1758" s="22"/>
      <c r="AN1758" s="22"/>
      <c r="AO1758" s="22" t="s">
        <v>2196</v>
      </c>
      <c r="AP1758" s="22" t="s">
        <v>1301</v>
      </c>
      <c r="AS1758" s="20">
        <f>IF(Y1758&gt;=10,VLOOKUP(U1758,[2]提成计算!B:T,19,FALSE),VLOOKUP(U1758,[2]提成计算!B:T,18,FALSE))</f>
        <v>0.09</v>
      </c>
      <c r="AT1758" s="20">
        <f t="shared" si="915"/>
        <v>79.92</v>
      </c>
      <c r="AU1758" s="20">
        <f t="shared" si="916"/>
        <v>-40</v>
      </c>
    </row>
    <row r="1759" spans="1:47" x14ac:dyDescent="0.15">
      <c r="A1759" s="21" t="s">
        <v>1273</v>
      </c>
      <c r="B1759" s="20" t="s">
        <v>918</v>
      </c>
      <c r="C1759" s="20" t="s">
        <v>919</v>
      </c>
      <c r="D1759" s="20" t="s">
        <v>941</v>
      </c>
      <c r="E1759" s="20" t="s">
        <v>1339</v>
      </c>
      <c r="F1759" s="20" t="s">
        <v>1250</v>
      </c>
      <c r="G1759" s="20" t="s">
        <v>2763</v>
      </c>
      <c r="H1759" s="20"/>
      <c r="I1759" s="20">
        <v>13827210841</v>
      </c>
      <c r="J1759" s="20" t="s">
        <v>924</v>
      </c>
      <c r="K1759" s="20" t="s">
        <v>1577</v>
      </c>
      <c r="L1759" s="20" t="s">
        <v>1299</v>
      </c>
      <c r="M1759" s="20">
        <v>888</v>
      </c>
      <c r="N1759" s="20">
        <v>888</v>
      </c>
      <c r="O1759" s="20" t="s">
        <v>927</v>
      </c>
      <c r="P1759" s="20" t="s">
        <v>50</v>
      </c>
      <c r="Q1759" s="28"/>
      <c r="R1759" s="21" t="s">
        <v>99</v>
      </c>
      <c r="S1759" s="25" t="s">
        <v>1341</v>
      </c>
      <c r="T1759" s="21" t="s">
        <v>53</v>
      </c>
      <c r="U1759" s="21" t="s">
        <v>1740</v>
      </c>
      <c r="V1759" s="46">
        <v>1</v>
      </c>
      <c r="W1759" s="26">
        <f t="shared" si="904"/>
        <v>1</v>
      </c>
      <c r="Y1759" s="21">
        <v>12</v>
      </c>
      <c r="Z1759" s="22">
        <f t="shared" si="895"/>
        <v>888</v>
      </c>
      <c r="AA1759" s="20" t="s">
        <v>2195</v>
      </c>
      <c r="AB1759" s="22"/>
      <c r="AC1759" s="22">
        <v>1</v>
      </c>
      <c r="AD1759" s="22"/>
      <c r="AE1759" s="22">
        <f t="shared" si="917"/>
        <v>888</v>
      </c>
      <c r="AF1759" s="22">
        <f t="shared" si="905"/>
        <v>888</v>
      </c>
      <c r="AG1759" s="20"/>
      <c r="AH1759" s="22"/>
      <c r="AI1759" s="22"/>
      <c r="AJ1759" s="22">
        <f t="shared" si="914"/>
        <v>888</v>
      </c>
      <c r="AK1759" s="22">
        <f>IF(O1759="(传统)XDSL",VLOOKUP(S1759,[2]直销续费率明细!C:I,7,FALSE)*1,IF(O1759="GPON+XDSL",VLOOKUP(S1759,[2]直销续费率明细!C:I,7,FALSE)*1,VLOOKUP(S1759,[2]直销续费率明细!C:I,5,FALSE)*1))</f>
        <v>25</v>
      </c>
      <c r="AL1759" s="22" t="s">
        <v>1309</v>
      </c>
      <c r="AM1759" s="22"/>
      <c r="AN1759" s="22"/>
      <c r="AO1759" s="22" t="s">
        <v>2196</v>
      </c>
      <c r="AP1759" s="22" t="s">
        <v>1301</v>
      </c>
      <c r="AS1759" s="20">
        <f>IF(Y1759&gt;=10,VLOOKUP(U1759,[2]提成计算!B:T,19,FALSE),VLOOKUP(U1759,[2]提成计算!B:T,18,FALSE))</f>
        <v>0.1</v>
      </c>
      <c r="AT1759" s="20">
        <f t="shared" si="915"/>
        <v>88.800000000000011</v>
      </c>
      <c r="AU1759" s="20">
        <f t="shared" si="916"/>
        <v>25</v>
      </c>
    </row>
    <row r="1760" spans="1:47" x14ac:dyDescent="0.15">
      <c r="A1760" s="21" t="s">
        <v>1273</v>
      </c>
      <c r="B1760" s="20" t="s">
        <v>918</v>
      </c>
      <c r="C1760" s="20" t="s">
        <v>919</v>
      </c>
      <c r="D1760" s="20" t="s">
        <v>941</v>
      </c>
      <c r="E1760" s="20" t="s">
        <v>1339</v>
      </c>
      <c r="F1760" s="20" t="s">
        <v>1250</v>
      </c>
      <c r="G1760" s="20" t="s">
        <v>2764</v>
      </c>
      <c r="H1760" s="20"/>
      <c r="I1760" s="20">
        <v>13642987451</v>
      </c>
      <c r="J1760" s="20" t="s">
        <v>924</v>
      </c>
      <c r="K1760" s="20" t="s">
        <v>1577</v>
      </c>
      <c r="L1760" s="20" t="s">
        <v>1918</v>
      </c>
      <c r="M1760" s="20">
        <v>680</v>
      </c>
      <c r="N1760" s="20">
        <v>680</v>
      </c>
      <c r="O1760" s="20" t="s">
        <v>1262</v>
      </c>
      <c r="P1760" s="20" t="s">
        <v>50</v>
      </c>
      <c r="Q1760" s="28"/>
      <c r="R1760" s="21" t="s">
        <v>99</v>
      </c>
      <c r="S1760" s="25" t="s">
        <v>1341</v>
      </c>
      <c r="T1760" s="21" t="s">
        <v>53</v>
      </c>
      <c r="U1760" s="21" t="s">
        <v>1740</v>
      </c>
      <c r="V1760" s="46">
        <v>1</v>
      </c>
      <c r="W1760" s="26">
        <f t="shared" si="904"/>
        <v>1</v>
      </c>
      <c r="Y1760" s="21">
        <v>4</v>
      </c>
      <c r="Z1760" s="22">
        <f t="shared" si="895"/>
        <v>680</v>
      </c>
      <c r="AA1760" s="20" t="s">
        <v>2195</v>
      </c>
      <c r="AB1760" s="22">
        <v>1</v>
      </c>
      <c r="AC1760" s="22"/>
      <c r="AD1760" s="22">
        <f t="shared" ref="AD1760:AD1761" si="918">N1760</f>
        <v>680</v>
      </c>
      <c r="AE1760" s="22"/>
      <c r="AF1760" s="22">
        <f t="shared" si="905"/>
        <v>680</v>
      </c>
      <c r="AG1760" s="20"/>
      <c r="AH1760" s="22"/>
      <c r="AI1760" s="22"/>
      <c r="AJ1760" s="22">
        <f t="shared" si="914"/>
        <v>680</v>
      </c>
      <c r="AK1760" s="22">
        <f>IF(O1760="(传统)XDSL",VLOOKUP(S1760,[2]直销续费率明细!C:I,7,FALSE)*1,IF(O1760="GPON+XDSL",VLOOKUP(S1760,[2]直销续费率明细!C:I,7,FALSE)*1,VLOOKUP(S1760,[2]直销续费率明细!C:I,5,FALSE)*1))</f>
        <v>25</v>
      </c>
      <c r="AL1760" s="22" t="s">
        <v>1309</v>
      </c>
      <c r="AM1760" s="22"/>
      <c r="AN1760" s="22"/>
      <c r="AO1760" s="22" t="s">
        <v>2196</v>
      </c>
      <c r="AP1760" s="22" t="s">
        <v>2202</v>
      </c>
      <c r="AS1760" s="20">
        <f>IF(Y1760&gt;=10,VLOOKUP(U1760,[2]提成计算!B:T,19,FALSE),VLOOKUP(U1760,[2]提成计算!B:T,18,FALSE))</f>
        <v>7.0000000000000007E-2</v>
      </c>
      <c r="AT1760" s="20">
        <f t="shared" si="915"/>
        <v>47.6</v>
      </c>
      <c r="AU1760" s="20">
        <f t="shared" si="916"/>
        <v>25</v>
      </c>
    </row>
    <row r="1761" spans="1:47" x14ac:dyDescent="0.15">
      <c r="A1761" s="21" t="s">
        <v>1273</v>
      </c>
      <c r="B1761" s="20" t="s">
        <v>918</v>
      </c>
      <c r="C1761" s="20" t="s">
        <v>919</v>
      </c>
      <c r="D1761" s="20" t="s">
        <v>941</v>
      </c>
      <c r="E1761" s="20" t="s">
        <v>2117</v>
      </c>
      <c r="F1761" s="20" t="s">
        <v>1250</v>
      </c>
      <c r="G1761" s="20" t="s">
        <v>2765</v>
      </c>
      <c r="H1761" s="20"/>
      <c r="I1761" s="20">
        <v>18998077714</v>
      </c>
      <c r="J1761" s="20" t="s">
        <v>1268</v>
      </c>
      <c r="K1761" s="20" t="s">
        <v>493</v>
      </c>
      <c r="L1761" s="20" t="s">
        <v>1914</v>
      </c>
      <c r="M1761" s="20">
        <v>828</v>
      </c>
      <c r="N1761" s="20">
        <v>828</v>
      </c>
      <c r="O1761" s="20" t="s">
        <v>1262</v>
      </c>
      <c r="P1761" s="20" t="s">
        <v>50</v>
      </c>
      <c r="Q1761" s="28"/>
      <c r="R1761" s="21" t="s">
        <v>99</v>
      </c>
      <c r="S1761" s="21"/>
      <c r="T1761" s="21" t="s">
        <v>2198</v>
      </c>
      <c r="U1761" s="21" t="s">
        <v>495</v>
      </c>
      <c r="V1761" s="46">
        <v>1</v>
      </c>
      <c r="W1761" s="26">
        <f t="shared" si="904"/>
        <v>1</v>
      </c>
      <c r="X1761" s="26">
        <f t="shared" si="910"/>
        <v>1</v>
      </c>
      <c r="Y1761" s="21">
        <v>4</v>
      </c>
      <c r="Z1761" s="22">
        <f t="shared" si="895"/>
        <v>828</v>
      </c>
      <c r="AA1761" s="20" t="s">
        <v>2195</v>
      </c>
      <c r="AB1761" s="22">
        <v>1</v>
      </c>
      <c r="AC1761" s="22"/>
      <c r="AD1761" s="22">
        <f t="shared" si="918"/>
        <v>828</v>
      </c>
      <c r="AE1761" s="22"/>
      <c r="AF1761" s="22">
        <f t="shared" si="905"/>
        <v>828</v>
      </c>
      <c r="AG1761" s="20">
        <f>N1761</f>
        <v>828</v>
      </c>
      <c r="AH1761" s="20" t="str">
        <f>VLOOKUP(U1761,[1]提成计算!B:I,8,FALSE)</f>
        <v>否</v>
      </c>
      <c r="AI1761" s="20"/>
      <c r="AJ1761" s="22"/>
      <c r="AK1761" s="22"/>
      <c r="AM1761" s="22"/>
      <c r="AN1761" s="22"/>
      <c r="AO1761" s="22" t="s">
        <v>2196</v>
      </c>
      <c r="AP1761" s="22" t="s">
        <v>1301</v>
      </c>
      <c r="AS1761" s="20"/>
      <c r="AT1761" s="20"/>
      <c r="AU1761" s="20"/>
    </row>
    <row r="1762" spans="1:47" x14ac:dyDescent="0.15">
      <c r="A1762" s="21" t="s">
        <v>1273</v>
      </c>
      <c r="B1762" s="20" t="s">
        <v>918</v>
      </c>
      <c r="C1762" s="20" t="s">
        <v>919</v>
      </c>
      <c r="D1762" s="20" t="s">
        <v>936</v>
      </c>
      <c r="E1762" s="20" t="s">
        <v>963</v>
      </c>
      <c r="F1762" s="20" t="s">
        <v>1250</v>
      </c>
      <c r="G1762" s="20" t="s">
        <v>2766</v>
      </c>
      <c r="H1762" s="20"/>
      <c r="I1762" s="20">
        <v>13802377265</v>
      </c>
      <c r="J1762" s="20" t="s">
        <v>924</v>
      </c>
      <c r="K1762" s="20" t="s">
        <v>481</v>
      </c>
      <c r="L1762" s="20" t="s">
        <v>2137</v>
      </c>
      <c r="M1762" s="20">
        <v>1408</v>
      </c>
      <c r="N1762" s="20">
        <v>1408</v>
      </c>
      <c r="O1762" s="20" t="s">
        <v>927</v>
      </c>
      <c r="P1762" s="20" t="s">
        <v>50</v>
      </c>
      <c r="Q1762" s="28"/>
      <c r="R1762" s="21" t="s">
        <v>60</v>
      </c>
      <c r="S1762" s="25" t="s">
        <v>960</v>
      </c>
      <c r="T1762" s="21" t="s">
        <v>53</v>
      </c>
      <c r="U1762" s="21" t="s">
        <v>482</v>
      </c>
      <c r="V1762" s="46">
        <v>1</v>
      </c>
      <c r="W1762" s="26">
        <f t="shared" si="904"/>
        <v>1</v>
      </c>
      <c r="Y1762" s="21">
        <v>12</v>
      </c>
      <c r="Z1762" s="22">
        <f t="shared" si="895"/>
        <v>1408</v>
      </c>
      <c r="AA1762" s="20" t="s">
        <v>2195</v>
      </c>
      <c r="AB1762" s="22"/>
      <c r="AC1762" s="22">
        <v>1</v>
      </c>
      <c r="AD1762" s="22"/>
      <c r="AE1762" s="22">
        <f>N1762</f>
        <v>1408</v>
      </c>
      <c r="AF1762" s="22">
        <f t="shared" si="905"/>
        <v>1408</v>
      </c>
      <c r="AG1762" s="20"/>
      <c r="AH1762" s="22"/>
      <c r="AI1762" s="22"/>
      <c r="AJ1762" s="22">
        <f t="shared" ref="AJ1762:AJ1769" si="919">N1762</f>
        <v>1408</v>
      </c>
      <c r="AK1762" s="22">
        <f>IF(O1762="(传统)XDSL",VLOOKUP(S1762,[2]直销续费率明细!C:I,7,FALSE)*1,IF(O1762="GPON+XDSL",VLOOKUP(S1762,[2]直销续费率明细!C:I,7,FALSE)*1,VLOOKUP(S1762,[2]直销续费率明细!C:I,5,FALSE)*1))</f>
        <v>-40</v>
      </c>
      <c r="AL1762" s="22" t="s">
        <v>1309</v>
      </c>
      <c r="AM1762" s="22"/>
      <c r="AN1762" s="22"/>
      <c r="AO1762" s="22" t="s">
        <v>2196</v>
      </c>
      <c r="AP1762" s="22" t="s">
        <v>1301</v>
      </c>
      <c r="AS1762" s="20">
        <f>IF(Y1762&gt;=10,VLOOKUP(U1762,[2]提成计算!B:T,19,FALSE),VLOOKUP(U1762,[2]提成计算!B:T,18,FALSE))</f>
        <v>0.09</v>
      </c>
      <c r="AT1762" s="20">
        <f t="shared" ref="AT1762:AT1763" si="920">IF(AD1762*AS1762&gt;0,AD1762*AS1762,AE1762*AS1762)</f>
        <v>126.72</v>
      </c>
      <c r="AU1762" s="20">
        <f t="shared" ref="AU1762:AU1763" si="921">IF(AND(AK1762&lt;0,AK1762+AT1762&lt;0),-AT1762,AK1762)</f>
        <v>-40</v>
      </c>
    </row>
    <row r="1763" spans="1:47" x14ac:dyDescent="0.15">
      <c r="A1763" s="21" t="s">
        <v>1273</v>
      </c>
      <c r="B1763" s="20" t="s">
        <v>918</v>
      </c>
      <c r="C1763" s="20" t="s">
        <v>919</v>
      </c>
      <c r="D1763" s="20" t="s">
        <v>920</v>
      </c>
      <c r="E1763" s="20" t="s">
        <v>2172</v>
      </c>
      <c r="F1763" s="20" t="s">
        <v>1250</v>
      </c>
      <c r="G1763" s="20" t="s">
        <v>2767</v>
      </c>
      <c r="H1763" s="20"/>
      <c r="I1763" s="20">
        <v>15015157748</v>
      </c>
      <c r="J1763" s="20" t="s">
        <v>924</v>
      </c>
      <c r="K1763" s="20" t="s">
        <v>443</v>
      </c>
      <c r="L1763" s="20" t="s">
        <v>1918</v>
      </c>
      <c r="M1763" s="20">
        <v>680</v>
      </c>
      <c r="N1763" s="20">
        <v>680</v>
      </c>
      <c r="O1763" s="20" t="s">
        <v>927</v>
      </c>
      <c r="P1763" s="20" t="s">
        <v>50</v>
      </c>
      <c r="Q1763" s="28"/>
      <c r="R1763" s="21" t="s">
        <v>161</v>
      </c>
      <c r="S1763" s="25" t="s">
        <v>1392</v>
      </c>
      <c r="T1763" s="21" t="s">
        <v>53</v>
      </c>
      <c r="U1763" s="21" t="s">
        <v>444</v>
      </c>
      <c r="V1763" s="46">
        <v>1</v>
      </c>
      <c r="W1763" s="26">
        <f t="shared" si="904"/>
        <v>1</v>
      </c>
      <c r="Y1763" s="21">
        <v>4</v>
      </c>
      <c r="Z1763" s="22">
        <f t="shared" si="895"/>
        <v>680</v>
      </c>
      <c r="AA1763" s="20" t="s">
        <v>2195</v>
      </c>
      <c r="AB1763" s="22">
        <v>1</v>
      </c>
      <c r="AC1763" s="22"/>
      <c r="AD1763" s="22">
        <f t="shared" ref="AD1763:AD1764" si="922">N1763</f>
        <v>680</v>
      </c>
      <c r="AE1763" s="22"/>
      <c r="AF1763" s="22">
        <f t="shared" si="905"/>
        <v>680</v>
      </c>
      <c r="AG1763" s="20"/>
      <c r="AH1763" s="22"/>
      <c r="AI1763" s="22"/>
      <c r="AJ1763" s="22">
        <f t="shared" si="919"/>
        <v>680</v>
      </c>
      <c r="AK1763" s="22">
        <f>IF(O1763="(传统)XDSL",VLOOKUP(S1763,[2]直销续费率明细!C:I,7,FALSE)*1,IF(O1763="GPON+XDSL",VLOOKUP(S1763,[2]直销续费率明细!C:I,7,FALSE)*1,VLOOKUP(S1763,[2]直销续费率明细!C:I,5,FALSE)*1))</f>
        <v>0</v>
      </c>
      <c r="AL1763" s="22" t="s">
        <v>1309</v>
      </c>
      <c r="AM1763" s="22"/>
      <c r="AN1763" s="22"/>
      <c r="AO1763" s="22" t="s">
        <v>2196</v>
      </c>
      <c r="AP1763" s="22" t="s">
        <v>2202</v>
      </c>
      <c r="AS1763" s="20">
        <f>IF(Y1763&gt;=10,VLOOKUP(U1763,[2]提成计算!B:T,19,FALSE),VLOOKUP(U1763,[2]提成计算!B:T,18,FALSE))</f>
        <v>7.0000000000000007E-2</v>
      </c>
      <c r="AT1763" s="20">
        <f t="shared" si="920"/>
        <v>47.6</v>
      </c>
      <c r="AU1763" s="20">
        <f t="shared" si="921"/>
        <v>0</v>
      </c>
    </row>
    <row r="1764" spans="1:47" x14ac:dyDescent="0.15">
      <c r="A1764" s="21" t="s">
        <v>1273</v>
      </c>
      <c r="B1764" s="20" t="s">
        <v>918</v>
      </c>
      <c r="C1764" s="20" t="s">
        <v>919</v>
      </c>
      <c r="D1764" s="20" t="s">
        <v>936</v>
      </c>
      <c r="E1764" s="20" t="s">
        <v>963</v>
      </c>
      <c r="F1764" s="20" t="s">
        <v>1250</v>
      </c>
      <c r="G1764" s="20" t="s">
        <v>2768</v>
      </c>
      <c r="H1764" s="20"/>
      <c r="I1764" s="20">
        <v>15992769348</v>
      </c>
      <c r="J1764" s="20" t="s">
        <v>924</v>
      </c>
      <c r="K1764" s="20" t="s">
        <v>1895</v>
      </c>
      <c r="L1764" s="20" t="s">
        <v>2769</v>
      </c>
      <c r="M1764" s="20">
        <v>680</v>
      </c>
      <c r="N1764" s="20">
        <v>680</v>
      </c>
      <c r="O1764" s="20" t="s">
        <v>1262</v>
      </c>
      <c r="P1764" s="20" t="s">
        <v>50</v>
      </c>
      <c r="Q1764" s="28"/>
      <c r="R1764" s="21" t="s">
        <v>60</v>
      </c>
      <c r="T1764" s="21" t="s">
        <v>2204</v>
      </c>
      <c r="U1764" s="21"/>
      <c r="V1764" s="46">
        <v>1</v>
      </c>
      <c r="W1764" s="26">
        <f t="shared" si="904"/>
        <v>1</v>
      </c>
      <c r="Y1764" s="21">
        <v>4</v>
      </c>
      <c r="Z1764" s="22">
        <f t="shared" si="895"/>
        <v>680</v>
      </c>
      <c r="AA1764" s="20" t="s">
        <v>2195</v>
      </c>
      <c r="AB1764" s="22">
        <v>1</v>
      </c>
      <c r="AC1764" s="22"/>
      <c r="AD1764" s="22">
        <f t="shared" si="922"/>
        <v>680</v>
      </c>
      <c r="AE1764" s="22"/>
      <c r="AF1764" s="22">
        <f t="shared" si="905"/>
        <v>680</v>
      </c>
      <c r="AG1764" s="20"/>
      <c r="AH1764" s="22"/>
      <c r="AI1764" s="22"/>
      <c r="AJ1764" s="22">
        <f t="shared" si="919"/>
        <v>680</v>
      </c>
      <c r="AK1764" s="22" t="e">
        <f>IF(O1764="(传统)XDSL",VLOOKUP(S1764,[1]续费率明细!C:I,7,FALSE)*1,IF(O1764="GPON+XDSL",VLOOKUP(S1764,[1]续费率明细!C:I,7,FALSE)*1,VLOOKUP(S1764,[1]续费率明细!C:I,5,FALSE)*1))</f>
        <v>#N/A</v>
      </c>
      <c r="AL1764" s="22" t="s">
        <v>1300</v>
      </c>
      <c r="AM1764" s="22"/>
      <c r="AN1764" s="22"/>
      <c r="AO1764" s="22" t="s">
        <v>2196</v>
      </c>
      <c r="AP1764" s="22" t="s">
        <v>2202</v>
      </c>
      <c r="AS1764" s="20"/>
      <c r="AT1764" s="20"/>
      <c r="AU1764" s="20"/>
    </row>
    <row r="1765" spans="1:47" x14ac:dyDescent="0.15">
      <c r="A1765" s="21" t="s">
        <v>1273</v>
      </c>
      <c r="B1765" s="20" t="s">
        <v>918</v>
      </c>
      <c r="C1765" s="20" t="s">
        <v>919</v>
      </c>
      <c r="D1765" s="20" t="s">
        <v>941</v>
      </c>
      <c r="E1765" s="20" t="s">
        <v>1339</v>
      </c>
      <c r="F1765" s="20" t="s">
        <v>1250</v>
      </c>
      <c r="G1765" s="20" t="s">
        <v>2770</v>
      </c>
      <c r="H1765" s="20"/>
      <c r="I1765" s="20">
        <v>13652552248</v>
      </c>
      <c r="J1765" s="20" t="s">
        <v>924</v>
      </c>
      <c r="K1765" s="20" t="s">
        <v>166</v>
      </c>
      <c r="L1765" s="20" t="s">
        <v>2166</v>
      </c>
      <c r="M1765" s="20">
        <v>1088</v>
      </c>
      <c r="N1765" s="20">
        <v>1088</v>
      </c>
      <c r="O1765" s="20" t="s">
        <v>927</v>
      </c>
      <c r="P1765" s="20" t="s">
        <v>50</v>
      </c>
      <c r="Q1765" s="28"/>
      <c r="R1765" s="21" t="s">
        <v>99</v>
      </c>
      <c r="S1765" s="25" t="s">
        <v>1341</v>
      </c>
      <c r="T1765" s="21" t="s">
        <v>2204</v>
      </c>
      <c r="U1765" s="21"/>
      <c r="V1765" s="46">
        <v>1</v>
      </c>
      <c r="W1765" s="26">
        <f t="shared" si="904"/>
        <v>1</v>
      </c>
      <c r="Y1765" s="21">
        <v>20</v>
      </c>
      <c r="Z1765" s="22">
        <f t="shared" si="895"/>
        <v>1088</v>
      </c>
      <c r="AA1765" s="20" t="s">
        <v>2195</v>
      </c>
      <c r="AB1765" s="22"/>
      <c r="AC1765" s="22">
        <v>1</v>
      </c>
      <c r="AD1765" s="22"/>
      <c r="AE1765" s="22">
        <f t="shared" ref="AE1765:AE1766" si="923">N1765</f>
        <v>1088</v>
      </c>
      <c r="AF1765" s="22">
        <f t="shared" si="905"/>
        <v>1088</v>
      </c>
      <c r="AG1765" s="20"/>
      <c r="AH1765" s="22"/>
      <c r="AI1765" s="22"/>
      <c r="AJ1765" s="22">
        <f t="shared" si="919"/>
        <v>1088</v>
      </c>
      <c r="AK1765" s="22">
        <f>IF(O1765="(传统)XDSL",VLOOKUP(S1765,[1]续费率明细!C:I,7,FALSE)*1,IF(O1765="GPON+XDSL",VLOOKUP(S1765,[1]续费率明细!C:I,7,FALSE)*1,VLOOKUP(S1765,[1]续费率明细!C:I,5,FALSE)*1))</f>
        <v>25</v>
      </c>
      <c r="AL1765" s="22" t="s">
        <v>1300</v>
      </c>
      <c r="AM1765" s="22"/>
      <c r="AN1765" s="22"/>
      <c r="AO1765" s="22" t="s">
        <v>2196</v>
      </c>
      <c r="AP1765" s="22" t="s">
        <v>1301</v>
      </c>
      <c r="AS1765" s="20"/>
      <c r="AT1765" s="20"/>
      <c r="AU1765" s="20"/>
    </row>
    <row r="1766" spans="1:47" x14ac:dyDescent="0.15">
      <c r="A1766" s="21" t="s">
        <v>1273</v>
      </c>
      <c r="B1766" s="20" t="s">
        <v>918</v>
      </c>
      <c r="C1766" s="20" t="s">
        <v>919</v>
      </c>
      <c r="D1766" s="20" t="s">
        <v>941</v>
      </c>
      <c r="E1766" s="20" t="s">
        <v>2084</v>
      </c>
      <c r="F1766" s="20" t="s">
        <v>1250</v>
      </c>
      <c r="G1766" s="20" t="s">
        <v>2771</v>
      </c>
      <c r="H1766" s="20"/>
      <c r="I1766" s="20">
        <v>13712328777</v>
      </c>
      <c r="J1766" s="20" t="s">
        <v>924</v>
      </c>
      <c r="K1766" s="20" t="s">
        <v>1260</v>
      </c>
      <c r="L1766" s="20" t="s">
        <v>1299</v>
      </c>
      <c r="M1766" s="20">
        <v>888</v>
      </c>
      <c r="N1766" s="20">
        <v>888</v>
      </c>
      <c r="O1766" s="20" t="s">
        <v>927</v>
      </c>
      <c r="P1766" s="20" t="s">
        <v>50</v>
      </c>
      <c r="Q1766" s="28"/>
      <c r="R1766" s="21" t="s">
        <v>99</v>
      </c>
      <c r="S1766" s="25" t="s">
        <v>1341</v>
      </c>
      <c r="T1766" s="21" t="s">
        <v>53</v>
      </c>
      <c r="U1766" s="21" t="s">
        <v>1903</v>
      </c>
      <c r="V1766" s="46">
        <v>1</v>
      </c>
      <c r="W1766" s="26">
        <f t="shared" si="904"/>
        <v>1</v>
      </c>
      <c r="Y1766" s="21">
        <v>12</v>
      </c>
      <c r="Z1766" s="22">
        <f t="shared" si="895"/>
        <v>888</v>
      </c>
      <c r="AA1766" s="20" t="s">
        <v>2195</v>
      </c>
      <c r="AB1766" s="22"/>
      <c r="AC1766" s="22">
        <v>1</v>
      </c>
      <c r="AD1766" s="22"/>
      <c r="AE1766" s="22">
        <f t="shared" si="923"/>
        <v>888</v>
      </c>
      <c r="AF1766" s="22">
        <f t="shared" si="905"/>
        <v>888</v>
      </c>
      <c r="AG1766" s="20"/>
      <c r="AH1766" s="22"/>
      <c r="AI1766" s="22"/>
      <c r="AJ1766" s="22">
        <f t="shared" si="919"/>
        <v>888</v>
      </c>
      <c r="AK1766" s="22">
        <f>IF(O1766="(传统)XDSL",VLOOKUP(S1766,[2]直销续费率明细!C:I,7,FALSE)*1,IF(O1766="GPON+XDSL",VLOOKUP(S1766,[2]直销续费率明细!C:I,7,FALSE)*1,VLOOKUP(S1766,[2]直销续费率明细!C:I,5,FALSE)*1))</f>
        <v>25</v>
      </c>
      <c r="AL1766" s="22" t="s">
        <v>1300</v>
      </c>
      <c r="AM1766" s="22"/>
      <c r="AN1766" s="22"/>
      <c r="AO1766" s="22" t="s">
        <v>2196</v>
      </c>
      <c r="AP1766" s="22" t="s">
        <v>1301</v>
      </c>
      <c r="AS1766" s="20">
        <f>IF(Y1766&gt;=10,VLOOKUP(U1766,[2]提成计算!B:T,19,FALSE),VLOOKUP(U1766,[2]提成计算!B:T,18,FALSE))</f>
        <v>0.09</v>
      </c>
      <c r="AT1766" s="20">
        <f t="shared" ref="AT1766:AT1769" si="924">IF(AD1766*AS1766&gt;0,AD1766*AS1766,AE1766*AS1766)</f>
        <v>79.92</v>
      </c>
      <c r="AU1766" s="20">
        <f t="shared" ref="AU1766:AU1769" si="925">IF(AND(AK1766&lt;0,AK1766+AT1766&lt;0),-AT1766,AK1766)</f>
        <v>25</v>
      </c>
    </row>
    <row r="1767" spans="1:47" x14ac:dyDescent="0.15">
      <c r="A1767" s="21" t="s">
        <v>1273</v>
      </c>
      <c r="B1767" s="20" t="s">
        <v>918</v>
      </c>
      <c r="C1767" s="20" t="s">
        <v>919</v>
      </c>
      <c r="D1767" s="20" t="s">
        <v>941</v>
      </c>
      <c r="E1767" s="20" t="s">
        <v>937</v>
      </c>
      <c r="F1767" s="20" t="s">
        <v>1250</v>
      </c>
      <c r="G1767" s="20" t="s">
        <v>2772</v>
      </c>
      <c r="H1767" s="20"/>
      <c r="I1767" s="20">
        <v>13527999432</v>
      </c>
      <c r="J1767" s="20" t="s">
        <v>924</v>
      </c>
      <c r="K1767" s="20" t="s">
        <v>1260</v>
      </c>
      <c r="L1767" s="20" t="s">
        <v>2119</v>
      </c>
      <c r="M1767" s="20">
        <v>768</v>
      </c>
      <c r="N1767" s="20">
        <v>768</v>
      </c>
      <c r="O1767" s="20" t="s">
        <v>927</v>
      </c>
      <c r="P1767" s="20" t="s">
        <v>50</v>
      </c>
      <c r="Q1767" s="28"/>
      <c r="R1767" s="21" t="s">
        <v>99</v>
      </c>
      <c r="S1767" s="25" t="s">
        <v>1341</v>
      </c>
      <c r="T1767" s="21" t="s">
        <v>53</v>
      </c>
      <c r="U1767" s="21" t="s">
        <v>1903</v>
      </c>
      <c r="V1767" s="46">
        <v>1</v>
      </c>
      <c r="W1767" s="26">
        <f t="shared" si="904"/>
        <v>1</v>
      </c>
      <c r="Y1767" s="21">
        <v>4</v>
      </c>
      <c r="Z1767" s="22">
        <f t="shared" si="895"/>
        <v>768</v>
      </c>
      <c r="AA1767" s="20" t="s">
        <v>2195</v>
      </c>
      <c r="AB1767" s="22">
        <v>1</v>
      </c>
      <c r="AC1767" s="22"/>
      <c r="AD1767" s="22">
        <f t="shared" ref="AD1767:AD1769" si="926">N1767</f>
        <v>768</v>
      </c>
      <c r="AE1767" s="22"/>
      <c r="AF1767" s="22">
        <f t="shared" si="905"/>
        <v>768</v>
      </c>
      <c r="AG1767" s="20"/>
      <c r="AH1767" s="22"/>
      <c r="AI1767" s="22"/>
      <c r="AJ1767" s="22">
        <f t="shared" si="919"/>
        <v>768</v>
      </c>
      <c r="AK1767" s="22">
        <f>IF(O1767="(传统)XDSL",VLOOKUP(S1767,[2]直销续费率明细!C:I,7,FALSE)*1,IF(O1767="GPON+XDSL",VLOOKUP(S1767,[2]直销续费率明细!C:I,7,FALSE)*1,VLOOKUP(S1767,[2]直销续费率明细!C:I,5,FALSE)*1))</f>
        <v>25</v>
      </c>
      <c r="AL1767" s="22" t="s">
        <v>1300</v>
      </c>
      <c r="AM1767" s="22"/>
      <c r="AN1767" s="22"/>
      <c r="AO1767" s="22" t="s">
        <v>2196</v>
      </c>
      <c r="AP1767" s="22" t="s">
        <v>1301</v>
      </c>
      <c r="AS1767" s="20">
        <f>IF(Y1767&gt;=10,VLOOKUP(U1767,[2]提成计算!B:T,19,FALSE),VLOOKUP(U1767,[2]提成计算!B:T,18,FALSE))</f>
        <v>0.06</v>
      </c>
      <c r="AT1767" s="20">
        <f t="shared" si="924"/>
        <v>46.08</v>
      </c>
      <c r="AU1767" s="20">
        <f t="shared" si="925"/>
        <v>25</v>
      </c>
    </row>
    <row r="1768" spans="1:47" x14ac:dyDescent="0.15">
      <c r="A1768" s="21" t="s">
        <v>1273</v>
      </c>
      <c r="B1768" s="20" t="s">
        <v>918</v>
      </c>
      <c r="C1768" s="20" t="s">
        <v>919</v>
      </c>
      <c r="D1768" s="20" t="s">
        <v>928</v>
      </c>
      <c r="E1768" s="20" t="s">
        <v>2061</v>
      </c>
      <c r="F1768" s="20" t="s">
        <v>1250</v>
      </c>
      <c r="G1768" s="20" t="s">
        <v>2773</v>
      </c>
      <c r="H1768" s="20"/>
      <c r="I1768" s="20">
        <v>13537154111</v>
      </c>
      <c r="J1768" s="20" t="s">
        <v>924</v>
      </c>
      <c r="K1768" s="20" t="s">
        <v>1979</v>
      </c>
      <c r="L1768" s="20" t="s">
        <v>2228</v>
      </c>
      <c r="M1768" s="20">
        <v>100</v>
      </c>
      <c r="N1768" s="20">
        <v>100</v>
      </c>
      <c r="O1768" s="20" t="s">
        <v>1262</v>
      </c>
      <c r="P1768" s="20" t="s">
        <v>50</v>
      </c>
      <c r="Q1768" s="28"/>
      <c r="R1768" s="21" t="s">
        <v>84</v>
      </c>
      <c r="S1768" s="25" t="s">
        <v>956</v>
      </c>
      <c r="T1768" s="21" t="s">
        <v>53</v>
      </c>
      <c r="U1768" s="21" t="s">
        <v>1292</v>
      </c>
      <c r="V1768" s="26">
        <f t="shared" ref="V1768:V1769" si="927">1/12</f>
        <v>8.3333333333333329E-2</v>
      </c>
      <c r="W1768" s="26">
        <f t="shared" si="904"/>
        <v>8.3333333333333329E-2</v>
      </c>
      <c r="Y1768" s="21">
        <v>4</v>
      </c>
      <c r="Z1768" s="22">
        <f t="shared" si="895"/>
        <v>100</v>
      </c>
      <c r="AA1768" s="20" t="s">
        <v>2218</v>
      </c>
      <c r="AB1768" s="22">
        <v>1</v>
      </c>
      <c r="AC1768" s="22"/>
      <c r="AD1768" s="22">
        <f t="shared" si="926"/>
        <v>100</v>
      </c>
      <c r="AE1768" s="22"/>
      <c r="AF1768" s="22">
        <f t="shared" si="905"/>
        <v>100</v>
      </c>
      <c r="AG1768" s="20"/>
      <c r="AH1768" s="22"/>
      <c r="AI1768" s="22"/>
      <c r="AJ1768" s="22">
        <f t="shared" si="919"/>
        <v>100</v>
      </c>
      <c r="AK1768" s="22">
        <f>IF(O1768="(传统)XDSL",VLOOKUP(S1768,[2]直销续费率明细!C:I,7,FALSE)*1,IF(O1768="GPON+XDSL",VLOOKUP(S1768,[2]直销续费率明细!C:I,7,FALSE)*1,VLOOKUP(S1768,[2]直销续费率明细!C:I,5,FALSE)*1))</f>
        <v>15</v>
      </c>
      <c r="AL1768" s="22" t="s">
        <v>1300</v>
      </c>
      <c r="AM1768" s="22"/>
      <c r="AN1768" s="22"/>
      <c r="AO1768" s="22" t="s">
        <v>2216</v>
      </c>
      <c r="AP1768" s="22" t="s">
        <v>2230</v>
      </c>
      <c r="AS1768" s="20">
        <f>IF(Y1768&gt;=10,VLOOKUP(U1768,[2]提成计算!B:T,19,FALSE),VLOOKUP(U1768,[2]提成计算!B:T,18,FALSE))</f>
        <v>0.06</v>
      </c>
      <c r="AT1768" s="20">
        <f t="shared" si="924"/>
        <v>6</v>
      </c>
      <c r="AU1768" s="20">
        <f t="shared" si="925"/>
        <v>15</v>
      </c>
    </row>
    <row r="1769" spans="1:47" x14ac:dyDescent="0.15">
      <c r="A1769" s="21" t="s">
        <v>1273</v>
      </c>
      <c r="B1769" s="20" t="s">
        <v>918</v>
      </c>
      <c r="C1769" s="20" t="s">
        <v>919</v>
      </c>
      <c r="D1769" s="20" t="s">
        <v>928</v>
      </c>
      <c r="E1769" s="20" t="s">
        <v>2289</v>
      </c>
      <c r="F1769" s="20" t="s">
        <v>1250</v>
      </c>
      <c r="G1769" s="20" t="s">
        <v>2774</v>
      </c>
      <c r="H1769" s="20"/>
      <c r="I1769" s="20">
        <v>13926879657</v>
      </c>
      <c r="J1769" s="20" t="s">
        <v>924</v>
      </c>
      <c r="K1769" s="20" t="s">
        <v>1979</v>
      </c>
      <c r="L1769" s="20" t="s">
        <v>2228</v>
      </c>
      <c r="M1769" s="20">
        <v>100</v>
      </c>
      <c r="N1769" s="20">
        <v>100</v>
      </c>
      <c r="O1769" s="20" t="s">
        <v>1262</v>
      </c>
      <c r="P1769" s="20" t="s">
        <v>50</v>
      </c>
      <c r="Q1769" s="28"/>
      <c r="R1769" s="21" t="s">
        <v>84</v>
      </c>
      <c r="S1769" s="25" t="s">
        <v>956</v>
      </c>
      <c r="T1769" s="21" t="s">
        <v>53</v>
      </c>
      <c r="U1769" s="21" t="s">
        <v>1292</v>
      </c>
      <c r="V1769" s="26">
        <f t="shared" si="927"/>
        <v>8.3333333333333329E-2</v>
      </c>
      <c r="W1769" s="26">
        <f t="shared" si="904"/>
        <v>8.3333333333333329E-2</v>
      </c>
      <c r="Y1769" s="21">
        <v>4</v>
      </c>
      <c r="Z1769" s="22">
        <f t="shared" si="895"/>
        <v>100</v>
      </c>
      <c r="AA1769" s="20" t="s">
        <v>2218</v>
      </c>
      <c r="AB1769" s="22">
        <v>1</v>
      </c>
      <c r="AC1769" s="22"/>
      <c r="AD1769" s="22">
        <f t="shared" si="926"/>
        <v>100</v>
      </c>
      <c r="AE1769" s="22"/>
      <c r="AF1769" s="22">
        <f t="shared" si="905"/>
        <v>100</v>
      </c>
      <c r="AG1769" s="20"/>
      <c r="AH1769" s="22"/>
      <c r="AI1769" s="22"/>
      <c r="AJ1769" s="22">
        <f t="shared" si="919"/>
        <v>100</v>
      </c>
      <c r="AK1769" s="22">
        <f>IF(O1769="(传统)XDSL",VLOOKUP(S1769,[2]直销续费率明细!C:I,7,FALSE)*1,IF(O1769="GPON+XDSL",VLOOKUP(S1769,[2]直销续费率明细!C:I,7,FALSE)*1,VLOOKUP(S1769,[2]直销续费率明细!C:I,5,FALSE)*1))</f>
        <v>15</v>
      </c>
      <c r="AL1769" s="22" t="s">
        <v>1309</v>
      </c>
      <c r="AM1769" s="22"/>
      <c r="AN1769" s="22"/>
      <c r="AO1769" s="22" t="s">
        <v>2216</v>
      </c>
      <c r="AP1769" s="22" t="s">
        <v>2230</v>
      </c>
      <c r="AS1769" s="20">
        <f>IF(Y1769&gt;=10,VLOOKUP(U1769,[2]提成计算!B:T,19,FALSE),VLOOKUP(U1769,[2]提成计算!B:T,18,FALSE))</f>
        <v>0.06</v>
      </c>
      <c r="AT1769" s="20">
        <f t="shared" si="924"/>
        <v>6</v>
      </c>
      <c r="AU1769" s="20">
        <f t="shared" si="925"/>
        <v>15</v>
      </c>
    </row>
    <row r="1770" spans="1:47" x14ac:dyDescent="0.15">
      <c r="A1770" s="21" t="s">
        <v>1273</v>
      </c>
      <c r="B1770" s="20" t="s">
        <v>918</v>
      </c>
      <c r="C1770" s="20" t="s">
        <v>919</v>
      </c>
      <c r="D1770" s="20" t="s">
        <v>941</v>
      </c>
      <c r="E1770" s="20" t="s">
        <v>2117</v>
      </c>
      <c r="F1770" s="20" t="s">
        <v>1250</v>
      </c>
      <c r="G1770" s="20" t="s">
        <v>2775</v>
      </c>
      <c r="H1770" s="20"/>
      <c r="I1770" s="20">
        <v>13712821344</v>
      </c>
      <c r="J1770" s="20" t="s">
        <v>1268</v>
      </c>
      <c r="K1770" s="20" t="s">
        <v>2176</v>
      </c>
      <c r="L1770" s="20" t="s">
        <v>1358</v>
      </c>
      <c r="M1770" s="20">
        <v>1088</v>
      </c>
      <c r="N1770" s="20">
        <v>1088</v>
      </c>
      <c r="O1770" s="20" t="s">
        <v>927</v>
      </c>
      <c r="P1770" s="20" t="s">
        <v>50</v>
      </c>
      <c r="Q1770" s="28"/>
      <c r="R1770" s="21" t="s">
        <v>99</v>
      </c>
      <c r="S1770" s="21"/>
      <c r="T1770" s="21" t="s">
        <v>2278</v>
      </c>
      <c r="U1770" s="21" t="s">
        <v>495</v>
      </c>
      <c r="V1770" s="46">
        <v>1</v>
      </c>
      <c r="W1770" s="26">
        <f t="shared" si="904"/>
        <v>1</v>
      </c>
      <c r="X1770" s="26">
        <f t="shared" si="910"/>
        <v>1</v>
      </c>
      <c r="Y1770" s="21">
        <v>10</v>
      </c>
      <c r="Z1770" s="22">
        <f t="shared" si="895"/>
        <v>1088</v>
      </c>
      <c r="AA1770" s="20" t="s">
        <v>2218</v>
      </c>
      <c r="AB1770" s="22"/>
      <c r="AC1770" s="22">
        <v>1</v>
      </c>
      <c r="AD1770" s="22"/>
      <c r="AE1770" s="22">
        <f t="shared" ref="AE1770:AE1771" si="928">N1770</f>
        <v>1088</v>
      </c>
      <c r="AF1770" s="22">
        <f t="shared" si="905"/>
        <v>1088</v>
      </c>
      <c r="AG1770" s="20">
        <f>N1770</f>
        <v>1088</v>
      </c>
      <c r="AH1770" s="20" t="str">
        <f>VLOOKUP(U1770,[1]提成计算!B:I,8,FALSE)</f>
        <v>否</v>
      </c>
      <c r="AI1770" s="20"/>
      <c r="AJ1770" s="22"/>
      <c r="AK1770" s="22"/>
      <c r="AM1770" s="22"/>
      <c r="AN1770" s="22"/>
      <c r="AO1770" s="22" t="s">
        <v>2196</v>
      </c>
      <c r="AP1770" s="22" t="s">
        <v>1301</v>
      </c>
      <c r="AS1770" s="20"/>
      <c r="AT1770" s="20"/>
      <c r="AU1770" s="20"/>
    </row>
    <row r="1771" spans="1:47" x14ac:dyDescent="0.15">
      <c r="A1771" s="21" t="s">
        <v>1273</v>
      </c>
      <c r="B1771" s="20" t="s">
        <v>918</v>
      </c>
      <c r="C1771" s="20" t="s">
        <v>919</v>
      </c>
      <c r="D1771" s="20" t="s">
        <v>973</v>
      </c>
      <c r="E1771" s="20" t="s">
        <v>1932</v>
      </c>
      <c r="F1771" s="20" t="s">
        <v>1250</v>
      </c>
      <c r="G1771" s="20" t="s">
        <v>2776</v>
      </c>
      <c r="H1771" s="20"/>
      <c r="I1771" s="20">
        <v>13827266545</v>
      </c>
      <c r="J1771" s="20" t="s">
        <v>924</v>
      </c>
      <c r="K1771" s="20" t="s">
        <v>248</v>
      </c>
      <c r="L1771" s="20" t="s">
        <v>1299</v>
      </c>
      <c r="M1771" s="20">
        <v>888</v>
      </c>
      <c r="N1771" s="20">
        <v>888</v>
      </c>
      <c r="O1771" s="20" t="s">
        <v>927</v>
      </c>
      <c r="P1771" s="20" t="s">
        <v>50</v>
      </c>
      <c r="Q1771" s="28"/>
      <c r="R1771" s="21" t="s">
        <v>249</v>
      </c>
      <c r="S1771" s="25" t="s">
        <v>976</v>
      </c>
      <c r="T1771" s="21" t="s">
        <v>53</v>
      </c>
      <c r="U1771" s="21" t="s">
        <v>250</v>
      </c>
      <c r="V1771" s="46">
        <v>1</v>
      </c>
      <c r="W1771" s="26">
        <f t="shared" si="904"/>
        <v>1</v>
      </c>
      <c r="Y1771" s="21">
        <v>12</v>
      </c>
      <c r="Z1771" s="22">
        <f t="shared" si="895"/>
        <v>888</v>
      </c>
      <c r="AA1771" s="20" t="s">
        <v>2195</v>
      </c>
      <c r="AB1771" s="22"/>
      <c r="AC1771" s="22">
        <v>1</v>
      </c>
      <c r="AD1771" s="22"/>
      <c r="AE1771" s="22">
        <f t="shared" si="928"/>
        <v>888</v>
      </c>
      <c r="AF1771" s="22">
        <f t="shared" si="905"/>
        <v>888</v>
      </c>
      <c r="AG1771" s="20"/>
      <c r="AH1771" s="22"/>
      <c r="AI1771" s="22"/>
      <c r="AJ1771" s="22">
        <f t="shared" ref="AJ1771:AJ1793" si="929">N1771</f>
        <v>888</v>
      </c>
      <c r="AK1771" s="22">
        <f>IF(O1771="(传统)XDSL",VLOOKUP(S1771,[2]直销续费率明细!C:I,7,FALSE)*1,IF(O1771="GPON+XDSL",VLOOKUP(S1771,[2]直销续费率明细!C:I,7,FALSE)*1,VLOOKUP(S1771,[2]直销续费率明细!C:I,5,FALSE)*1))</f>
        <v>-40</v>
      </c>
      <c r="AL1771" s="22" t="s">
        <v>1300</v>
      </c>
      <c r="AM1771" s="22"/>
      <c r="AN1771" s="22"/>
      <c r="AO1771" s="22" t="s">
        <v>2196</v>
      </c>
      <c r="AP1771" s="22" t="s">
        <v>1301</v>
      </c>
      <c r="AS1771" s="20">
        <f>IF(Y1771&gt;=10,VLOOKUP(U1771,[2]提成计算!B:T,19,FALSE),VLOOKUP(U1771,[2]提成计算!B:T,18,FALSE))</f>
        <v>0.09</v>
      </c>
      <c r="AT1771" s="20">
        <f t="shared" ref="AT1771:AT1778" si="930">IF(AD1771*AS1771&gt;0,AD1771*AS1771,AE1771*AS1771)</f>
        <v>79.92</v>
      </c>
      <c r="AU1771" s="20">
        <f t="shared" ref="AU1771:AU1778" si="931">IF(AND(AK1771&lt;0,AK1771+AT1771&lt;0),-AT1771,AK1771)</f>
        <v>-40</v>
      </c>
    </row>
    <row r="1772" spans="1:47" x14ac:dyDescent="0.15">
      <c r="A1772" s="21" t="s">
        <v>1273</v>
      </c>
      <c r="B1772" s="20" t="s">
        <v>918</v>
      </c>
      <c r="C1772" s="20" t="s">
        <v>919</v>
      </c>
      <c r="D1772" s="20" t="s">
        <v>928</v>
      </c>
      <c r="E1772" s="20" t="s">
        <v>2466</v>
      </c>
      <c r="F1772" s="20" t="s">
        <v>1250</v>
      </c>
      <c r="G1772" s="20" t="s">
        <v>2777</v>
      </c>
      <c r="H1772" s="20"/>
      <c r="I1772" s="20">
        <v>13544855495</v>
      </c>
      <c r="J1772" s="20" t="s">
        <v>924</v>
      </c>
      <c r="K1772" s="20" t="s">
        <v>1979</v>
      </c>
      <c r="L1772" s="20" t="s">
        <v>2119</v>
      </c>
      <c r="M1772" s="20">
        <v>768</v>
      </c>
      <c r="N1772" s="20">
        <v>768</v>
      </c>
      <c r="O1772" s="20" t="s">
        <v>927</v>
      </c>
      <c r="P1772" s="20" t="s">
        <v>50</v>
      </c>
      <c r="Q1772" s="28"/>
      <c r="R1772" s="21" t="s">
        <v>84</v>
      </c>
      <c r="S1772" s="25" t="s">
        <v>1443</v>
      </c>
      <c r="T1772" s="21" t="s">
        <v>53</v>
      </c>
      <c r="U1772" s="21" t="s">
        <v>1292</v>
      </c>
      <c r="V1772" s="46">
        <v>1</v>
      </c>
      <c r="W1772" s="26">
        <f t="shared" si="904"/>
        <v>1</v>
      </c>
      <c r="Y1772" s="21">
        <v>4</v>
      </c>
      <c r="Z1772" s="22">
        <f t="shared" si="895"/>
        <v>768</v>
      </c>
      <c r="AA1772" s="20" t="s">
        <v>2195</v>
      </c>
      <c r="AB1772" s="22">
        <v>1</v>
      </c>
      <c r="AC1772" s="22"/>
      <c r="AD1772" s="22">
        <f>N1772</f>
        <v>768</v>
      </c>
      <c r="AE1772" s="22"/>
      <c r="AF1772" s="22">
        <f t="shared" si="905"/>
        <v>768</v>
      </c>
      <c r="AG1772" s="20"/>
      <c r="AH1772" s="22"/>
      <c r="AI1772" s="22"/>
      <c r="AJ1772" s="22">
        <f t="shared" si="929"/>
        <v>768</v>
      </c>
      <c r="AK1772" s="22">
        <f>IF(O1772="(传统)XDSL",VLOOKUP(S1772,[2]直销续费率明细!C:I,7,FALSE)*1,IF(O1772="GPON+XDSL",VLOOKUP(S1772,[2]直销续费率明细!C:I,7,FALSE)*1,VLOOKUP(S1772,[2]直销续费率明细!C:I,5,FALSE)*1))</f>
        <v>0</v>
      </c>
      <c r="AL1772" s="22" t="s">
        <v>1309</v>
      </c>
      <c r="AM1772" s="22"/>
      <c r="AN1772" s="22"/>
      <c r="AO1772" s="22" t="s">
        <v>2196</v>
      </c>
      <c r="AP1772" s="22" t="s">
        <v>1301</v>
      </c>
      <c r="AS1772" s="20">
        <f>IF(Y1772&gt;=10,VLOOKUP(U1772,[2]提成计算!B:T,19,FALSE),VLOOKUP(U1772,[2]提成计算!B:T,18,FALSE))</f>
        <v>0.06</v>
      </c>
      <c r="AT1772" s="20">
        <f t="shared" si="930"/>
        <v>46.08</v>
      </c>
      <c r="AU1772" s="20">
        <f t="shared" si="931"/>
        <v>0</v>
      </c>
    </row>
    <row r="1773" spans="1:47" x14ac:dyDescent="0.15">
      <c r="A1773" s="21" t="s">
        <v>1273</v>
      </c>
      <c r="B1773" s="20" t="s">
        <v>918</v>
      </c>
      <c r="C1773" s="20" t="s">
        <v>919</v>
      </c>
      <c r="D1773" s="20" t="s">
        <v>920</v>
      </c>
      <c r="E1773" s="20" t="s">
        <v>979</v>
      </c>
      <c r="F1773" s="20" t="s">
        <v>1250</v>
      </c>
      <c r="G1773" s="20" t="s">
        <v>2778</v>
      </c>
      <c r="H1773" s="20"/>
      <c r="I1773" s="20">
        <v>13825559308</v>
      </c>
      <c r="J1773" s="20" t="s">
        <v>924</v>
      </c>
      <c r="K1773" s="20" t="s">
        <v>160</v>
      </c>
      <c r="L1773" s="20" t="s">
        <v>2137</v>
      </c>
      <c r="M1773" s="20">
        <v>1408</v>
      </c>
      <c r="N1773" s="20">
        <v>1408</v>
      </c>
      <c r="O1773" s="20" t="s">
        <v>927</v>
      </c>
      <c r="P1773" s="20" t="s">
        <v>50</v>
      </c>
      <c r="Q1773" s="28"/>
      <c r="R1773" s="21" t="s">
        <v>161</v>
      </c>
      <c r="S1773" s="25" t="s">
        <v>981</v>
      </c>
      <c r="T1773" s="21" t="s">
        <v>53</v>
      </c>
      <c r="U1773" s="21" t="s">
        <v>162</v>
      </c>
      <c r="V1773" s="46">
        <v>1</v>
      </c>
      <c r="W1773" s="26">
        <f t="shared" si="904"/>
        <v>1</v>
      </c>
      <c r="Y1773" s="21">
        <v>12</v>
      </c>
      <c r="Z1773" s="22">
        <f t="shared" si="895"/>
        <v>1408</v>
      </c>
      <c r="AA1773" s="20" t="s">
        <v>2195</v>
      </c>
      <c r="AB1773" s="22"/>
      <c r="AC1773" s="22">
        <v>1</v>
      </c>
      <c r="AD1773" s="22"/>
      <c r="AE1773" s="22">
        <f t="shared" ref="AE1773:AE1778" si="932">N1773</f>
        <v>1408</v>
      </c>
      <c r="AF1773" s="22">
        <f t="shared" si="905"/>
        <v>1408</v>
      </c>
      <c r="AG1773" s="20"/>
      <c r="AH1773" s="22"/>
      <c r="AI1773" s="22"/>
      <c r="AJ1773" s="22">
        <f t="shared" si="929"/>
        <v>1408</v>
      </c>
      <c r="AK1773" s="22">
        <f>IF(O1773="(传统)XDSL",VLOOKUP(S1773,[2]直销续费率明细!C:I,7,FALSE)*1,IF(O1773="GPON+XDSL",VLOOKUP(S1773,[2]直销续费率明细!C:I,7,FALSE)*1,VLOOKUP(S1773,[2]直销续费率明细!C:I,5,FALSE)*1))</f>
        <v>-40</v>
      </c>
      <c r="AL1773" s="22" t="s">
        <v>1309</v>
      </c>
      <c r="AM1773" s="22"/>
      <c r="AN1773" s="22"/>
      <c r="AO1773" s="22" t="s">
        <v>2216</v>
      </c>
      <c r="AP1773" s="22" t="s">
        <v>1301</v>
      </c>
      <c r="AS1773" s="20">
        <f>IF(Y1773&gt;=10,VLOOKUP(U1773,[2]提成计算!B:T,19,FALSE),VLOOKUP(U1773,[2]提成计算!B:T,18,FALSE))</f>
        <v>0.09</v>
      </c>
      <c r="AT1773" s="20">
        <f t="shared" si="930"/>
        <v>126.72</v>
      </c>
      <c r="AU1773" s="20">
        <f t="shared" si="931"/>
        <v>-40</v>
      </c>
    </row>
    <row r="1774" spans="1:47" x14ac:dyDescent="0.15">
      <c r="A1774" s="21" t="s">
        <v>1273</v>
      </c>
      <c r="B1774" s="20" t="s">
        <v>918</v>
      </c>
      <c r="C1774" s="20" t="s">
        <v>919</v>
      </c>
      <c r="D1774" s="20" t="s">
        <v>941</v>
      </c>
      <c r="E1774" s="20" t="s">
        <v>1339</v>
      </c>
      <c r="F1774" s="20" t="s">
        <v>1250</v>
      </c>
      <c r="G1774" s="20" t="s">
        <v>2779</v>
      </c>
      <c r="H1774" s="20"/>
      <c r="I1774" s="20">
        <v>13562072872</v>
      </c>
      <c r="J1774" s="20" t="s">
        <v>924</v>
      </c>
      <c r="K1774" s="20" t="s">
        <v>1577</v>
      </c>
      <c r="L1774" s="20" t="s">
        <v>2137</v>
      </c>
      <c r="M1774" s="20">
        <v>1408</v>
      </c>
      <c r="N1774" s="20">
        <v>1408</v>
      </c>
      <c r="O1774" s="20" t="s">
        <v>927</v>
      </c>
      <c r="P1774" s="20" t="s">
        <v>50</v>
      </c>
      <c r="Q1774" s="28"/>
      <c r="R1774" s="21" t="s">
        <v>99</v>
      </c>
      <c r="S1774" s="25" t="s">
        <v>1341</v>
      </c>
      <c r="T1774" s="21" t="s">
        <v>53</v>
      </c>
      <c r="U1774" s="21" t="s">
        <v>1740</v>
      </c>
      <c r="V1774" s="46">
        <v>1</v>
      </c>
      <c r="W1774" s="26">
        <f t="shared" si="904"/>
        <v>1</v>
      </c>
      <c r="Y1774" s="21">
        <v>12</v>
      </c>
      <c r="Z1774" s="22">
        <f t="shared" si="895"/>
        <v>1408</v>
      </c>
      <c r="AA1774" s="20" t="s">
        <v>2218</v>
      </c>
      <c r="AB1774" s="22"/>
      <c r="AC1774" s="22">
        <v>1</v>
      </c>
      <c r="AD1774" s="22"/>
      <c r="AE1774" s="22">
        <f t="shared" si="932"/>
        <v>1408</v>
      </c>
      <c r="AF1774" s="22">
        <f t="shared" si="905"/>
        <v>1408</v>
      </c>
      <c r="AG1774" s="20"/>
      <c r="AH1774" s="22"/>
      <c r="AI1774" s="22"/>
      <c r="AJ1774" s="22">
        <f t="shared" si="929"/>
        <v>1408</v>
      </c>
      <c r="AK1774" s="22">
        <f>IF(O1774="(传统)XDSL",VLOOKUP(S1774,[2]直销续费率明细!C:I,7,FALSE)*1,IF(O1774="GPON+XDSL",VLOOKUP(S1774,[2]直销续费率明细!C:I,7,FALSE)*1,VLOOKUP(S1774,[2]直销续费率明细!C:I,5,FALSE)*1))</f>
        <v>25</v>
      </c>
      <c r="AL1774" s="22" t="s">
        <v>1300</v>
      </c>
      <c r="AM1774" s="22"/>
      <c r="AN1774" s="22"/>
      <c r="AO1774" s="22" t="s">
        <v>2216</v>
      </c>
      <c r="AP1774" s="22" t="s">
        <v>1301</v>
      </c>
      <c r="AS1774" s="20">
        <f>IF(Y1774&gt;=10,VLOOKUP(U1774,[2]提成计算!B:T,19,FALSE),VLOOKUP(U1774,[2]提成计算!B:T,18,FALSE))</f>
        <v>0.1</v>
      </c>
      <c r="AT1774" s="20">
        <f t="shared" si="930"/>
        <v>140.80000000000001</v>
      </c>
      <c r="AU1774" s="20">
        <f t="shared" si="931"/>
        <v>25</v>
      </c>
    </row>
    <row r="1775" spans="1:47" x14ac:dyDescent="0.15">
      <c r="A1775" s="21" t="s">
        <v>1273</v>
      </c>
      <c r="B1775" s="20" t="s">
        <v>918</v>
      </c>
      <c r="C1775" s="20" t="s">
        <v>919</v>
      </c>
      <c r="D1775" s="20" t="s">
        <v>941</v>
      </c>
      <c r="E1775" s="20" t="s">
        <v>1339</v>
      </c>
      <c r="F1775" s="20" t="s">
        <v>1250</v>
      </c>
      <c r="G1775" s="20" t="s">
        <v>2780</v>
      </c>
      <c r="H1775" s="20"/>
      <c r="I1775" s="20">
        <v>13829117731</v>
      </c>
      <c r="J1775" s="20" t="s">
        <v>924</v>
      </c>
      <c r="K1775" s="20" t="s">
        <v>1577</v>
      </c>
      <c r="L1775" s="20" t="s">
        <v>1376</v>
      </c>
      <c r="M1775" s="20">
        <v>1088</v>
      </c>
      <c r="N1775" s="20">
        <v>1088</v>
      </c>
      <c r="O1775" s="20" t="s">
        <v>927</v>
      </c>
      <c r="P1775" s="20" t="s">
        <v>50</v>
      </c>
      <c r="Q1775" s="28"/>
      <c r="R1775" s="21" t="s">
        <v>99</v>
      </c>
      <c r="S1775" s="25" t="s">
        <v>1341</v>
      </c>
      <c r="T1775" s="21" t="s">
        <v>53</v>
      </c>
      <c r="U1775" s="21" t="s">
        <v>1740</v>
      </c>
      <c r="V1775" s="46">
        <v>1</v>
      </c>
      <c r="W1775" s="26">
        <f t="shared" si="904"/>
        <v>1</v>
      </c>
      <c r="Y1775" s="21">
        <v>10</v>
      </c>
      <c r="Z1775" s="22">
        <f t="shared" si="895"/>
        <v>1088</v>
      </c>
      <c r="AA1775" s="20" t="s">
        <v>2218</v>
      </c>
      <c r="AB1775" s="22"/>
      <c r="AC1775" s="22">
        <v>1</v>
      </c>
      <c r="AD1775" s="22"/>
      <c r="AE1775" s="22">
        <f t="shared" si="932"/>
        <v>1088</v>
      </c>
      <c r="AF1775" s="22">
        <f t="shared" si="905"/>
        <v>1088</v>
      </c>
      <c r="AG1775" s="20"/>
      <c r="AH1775" s="22"/>
      <c r="AI1775" s="22"/>
      <c r="AJ1775" s="22">
        <f t="shared" si="929"/>
        <v>1088</v>
      </c>
      <c r="AK1775" s="22">
        <f>IF(O1775="(传统)XDSL",VLOOKUP(S1775,[2]直销续费率明细!C:I,7,FALSE)*1,IF(O1775="GPON+XDSL",VLOOKUP(S1775,[2]直销续费率明细!C:I,7,FALSE)*1,VLOOKUP(S1775,[2]直销续费率明细!C:I,5,FALSE)*1))</f>
        <v>25</v>
      </c>
      <c r="AL1775" s="22" t="s">
        <v>1300</v>
      </c>
      <c r="AM1775" s="22"/>
      <c r="AN1775" s="22"/>
      <c r="AO1775" s="22" t="s">
        <v>2216</v>
      </c>
      <c r="AP1775" s="22" t="s">
        <v>1301</v>
      </c>
      <c r="AS1775" s="20">
        <f>IF(Y1775&gt;=10,VLOOKUP(U1775,[2]提成计算!B:T,19,FALSE),VLOOKUP(U1775,[2]提成计算!B:T,18,FALSE))</f>
        <v>0.1</v>
      </c>
      <c r="AT1775" s="20">
        <f t="shared" si="930"/>
        <v>108.80000000000001</v>
      </c>
      <c r="AU1775" s="20">
        <f t="shared" si="931"/>
        <v>25</v>
      </c>
    </row>
    <row r="1776" spans="1:47" x14ac:dyDescent="0.15">
      <c r="A1776" s="21" t="s">
        <v>1273</v>
      </c>
      <c r="B1776" s="20" t="s">
        <v>918</v>
      </c>
      <c r="C1776" s="20" t="s">
        <v>919</v>
      </c>
      <c r="D1776" s="20" t="s">
        <v>941</v>
      </c>
      <c r="E1776" s="20" t="s">
        <v>1339</v>
      </c>
      <c r="F1776" s="20" t="s">
        <v>1250</v>
      </c>
      <c r="G1776" s="20" t="s">
        <v>2781</v>
      </c>
      <c r="H1776" s="20"/>
      <c r="I1776" s="20">
        <v>15015138718</v>
      </c>
      <c r="J1776" s="20" t="s">
        <v>924</v>
      </c>
      <c r="K1776" s="20" t="s">
        <v>1577</v>
      </c>
      <c r="L1776" s="20" t="s">
        <v>1299</v>
      </c>
      <c r="M1776" s="20">
        <v>888</v>
      </c>
      <c r="N1776" s="20">
        <v>888</v>
      </c>
      <c r="O1776" s="20" t="s">
        <v>1262</v>
      </c>
      <c r="P1776" s="20" t="s">
        <v>50</v>
      </c>
      <c r="Q1776" s="28"/>
      <c r="R1776" s="21" t="s">
        <v>99</v>
      </c>
      <c r="S1776" s="25" t="s">
        <v>1341</v>
      </c>
      <c r="T1776" s="21" t="s">
        <v>53</v>
      </c>
      <c r="U1776" s="21" t="s">
        <v>1740</v>
      </c>
      <c r="V1776" s="46">
        <v>1</v>
      </c>
      <c r="W1776" s="26">
        <f t="shared" si="904"/>
        <v>1</v>
      </c>
      <c r="Y1776" s="21">
        <v>12</v>
      </c>
      <c r="Z1776" s="22">
        <f t="shared" si="895"/>
        <v>888</v>
      </c>
      <c r="AA1776" s="20" t="s">
        <v>2218</v>
      </c>
      <c r="AB1776" s="22"/>
      <c r="AC1776" s="22">
        <v>1</v>
      </c>
      <c r="AD1776" s="22"/>
      <c r="AE1776" s="22">
        <f t="shared" si="932"/>
        <v>888</v>
      </c>
      <c r="AF1776" s="22">
        <f t="shared" si="905"/>
        <v>888</v>
      </c>
      <c r="AG1776" s="20"/>
      <c r="AH1776" s="22"/>
      <c r="AI1776" s="22"/>
      <c r="AJ1776" s="22">
        <f t="shared" si="929"/>
        <v>888</v>
      </c>
      <c r="AK1776" s="22">
        <f>IF(O1776="(传统)XDSL",VLOOKUP(S1776,[2]直销续费率明细!C:I,7,FALSE)*1,IF(O1776="GPON+XDSL",VLOOKUP(S1776,[2]直销续费率明细!C:I,7,FALSE)*1,VLOOKUP(S1776,[2]直销续费率明细!C:I,5,FALSE)*1))</f>
        <v>25</v>
      </c>
      <c r="AL1776" s="22" t="s">
        <v>1300</v>
      </c>
      <c r="AM1776" s="22"/>
      <c r="AN1776" s="22"/>
      <c r="AO1776" s="22" t="s">
        <v>2216</v>
      </c>
      <c r="AP1776" s="22" t="s">
        <v>1301</v>
      </c>
      <c r="AS1776" s="20">
        <f>IF(Y1776&gt;=10,VLOOKUP(U1776,[2]提成计算!B:T,19,FALSE),VLOOKUP(U1776,[2]提成计算!B:T,18,FALSE))</f>
        <v>0.1</v>
      </c>
      <c r="AT1776" s="20">
        <f t="shared" si="930"/>
        <v>88.800000000000011</v>
      </c>
      <c r="AU1776" s="20">
        <f t="shared" si="931"/>
        <v>25</v>
      </c>
    </row>
    <row r="1777" spans="1:47" x14ac:dyDescent="0.15">
      <c r="A1777" s="21" t="s">
        <v>1273</v>
      </c>
      <c r="B1777" s="20" t="s">
        <v>918</v>
      </c>
      <c r="C1777" s="20" t="s">
        <v>919</v>
      </c>
      <c r="D1777" s="20" t="s">
        <v>941</v>
      </c>
      <c r="E1777" s="20" t="s">
        <v>1339</v>
      </c>
      <c r="F1777" s="20" t="s">
        <v>1250</v>
      </c>
      <c r="G1777" s="20" t="s">
        <v>2782</v>
      </c>
      <c r="H1777" s="20"/>
      <c r="I1777" s="20">
        <v>13711899801</v>
      </c>
      <c r="J1777" s="20" t="s">
        <v>924</v>
      </c>
      <c r="K1777" s="20" t="s">
        <v>1577</v>
      </c>
      <c r="L1777" s="20" t="s">
        <v>1299</v>
      </c>
      <c r="M1777" s="20">
        <v>888</v>
      </c>
      <c r="N1777" s="20">
        <v>888</v>
      </c>
      <c r="O1777" s="20" t="s">
        <v>927</v>
      </c>
      <c r="P1777" s="20" t="s">
        <v>50</v>
      </c>
      <c r="Q1777" s="28"/>
      <c r="R1777" s="21" t="s">
        <v>99</v>
      </c>
      <c r="S1777" s="25" t="s">
        <v>1341</v>
      </c>
      <c r="T1777" s="21" t="s">
        <v>53</v>
      </c>
      <c r="U1777" s="21" t="s">
        <v>1740</v>
      </c>
      <c r="V1777" s="46">
        <v>1</v>
      </c>
      <c r="W1777" s="26">
        <f t="shared" si="904"/>
        <v>1</v>
      </c>
      <c r="Y1777" s="21">
        <v>12</v>
      </c>
      <c r="Z1777" s="22">
        <f t="shared" si="895"/>
        <v>888</v>
      </c>
      <c r="AA1777" s="20" t="s">
        <v>2218</v>
      </c>
      <c r="AB1777" s="22"/>
      <c r="AC1777" s="22">
        <v>1</v>
      </c>
      <c r="AD1777" s="22"/>
      <c r="AE1777" s="22">
        <f t="shared" si="932"/>
        <v>888</v>
      </c>
      <c r="AF1777" s="22">
        <f t="shared" si="905"/>
        <v>888</v>
      </c>
      <c r="AG1777" s="20"/>
      <c r="AH1777" s="22"/>
      <c r="AI1777" s="22"/>
      <c r="AJ1777" s="22">
        <f t="shared" si="929"/>
        <v>888</v>
      </c>
      <c r="AK1777" s="22">
        <f>IF(O1777="(传统)XDSL",VLOOKUP(S1777,[2]直销续费率明细!C:I,7,FALSE)*1,IF(O1777="GPON+XDSL",VLOOKUP(S1777,[2]直销续费率明细!C:I,7,FALSE)*1,VLOOKUP(S1777,[2]直销续费率明细!C:I,5,FALSE)*1))</f>
        <v>25</v>
      </c>
      <c r="AL1777" s="22" t="s">
        <v>1300</v>
      </c>
      <c r="AM1777" s="22"/>
      <c r="AN1777" s="22"/>
      <c r="AO1777" s="22" t="s">
        <v>2216</v>
      </c>
      <c r="AP1777" s="22" t="s">
        <v>1301</v>
      </c>
      <c r="AS1777" s="20">
        <f>IF(Y1777&gt;=10,VLOOKUP(U1777,[2]提成计算!B:T,19,FALSE),VLOOKUP(U1777,[2]提成计算!B:T,18,FALSE))</f>
        <v>0.1</v>
      </c>
      <c r="AT1777" s="20">
        <f t="shared" si="930"/>
        <v>88.800000000000011</v>
      </c>
      <c r="AU1777" s="20">
        <f t="shared" si="931"/>
        <v>25</v>
      </c>
    </row>
    <row r="1778" spans="1:47" x14ac:dyDescent="0.15">
      <c r="A1778" s="21" t="s">
        <v>1273</v>
      </c>
      <c r="B1778" s="20" t="s">
        <v>918</v>
      </c>
      <c r="C1778" s="20" t="s">
        <v>919</v>
      </c>
      <c r="D1778" s="20" t="s">
        <v>941</v>
      </c>
      <c r="E1778" s="20" t="s">
        <v>1339</v>
      </c>
      <c r="F1778" s="20" t="s">
        <v>1250</v>
      </c>
      <c r="G1778" s="20" t="s">
        <v>2783</v>
      </c>
      <c r="H1778" s="20"/>
      <c r="I1778" s="20">
        <v>13580951758</v>
      </c>
      <c r="J1778" s="20" t="s">
        <v>924</v>
      </c>
      <c r="K1778" s="20" t="s">
        <v>1577</v>
      </c>
      <c r="L1778" s="20" t="s">
        <v>1299</v>
      </c>
      <c r="M1778" s="20">
        <v>888</v>
      </c>
      <c r="N1778" s="20">
        <v>888</v>
      </c>
      <c r="O1778" s="20" t="s">
        <v>927</v>
      </c>
      <c r="P1778" s="20" t="s">
        <v>50</v>
      </c>
      <c r="Q1778" s="28"/>
      <c r="R1778" s="21" t="s">
        <v>99</v>
      </c>
      <c r="S1778" s="25" t="s">
        <v>1341</v>
      </c>
      <c r="T1778" s="21" t="s">
        <v>53</v>
      </c>
      <c r="U1778" s="21" t="s">
        <v>1740</v>
      </c>
      <c r="V1778" s="46">
        <v>1</v>
      </c>
      <c r="W1778" s="26">
        <f t="shared" si="904"/>
        <v>1</v>
      </c>
      <c r="Y1778" s="21">
        <v>12</v>
      </c>
      <c r="Z1778" s="22">
        <f t="shared" si="895"/>
        <v>888</v>
      </c>
      <c r="AA1778" s="20" t="s">
        <v>2218</v>
      </c>
      <c r="AB1778" s="22"/>
      <c r="AC1778" s="22">
        <v>1</v>
      </c>
      <c r="AD1778" s="22"/>
      <c r="AE1778" s="22">
        <f t="shared" si="932"/>
        <v>888</v>
      </c>
      <c r="AF1778" s="22">
        <f t="shared" si="905"/>
        <v>888</v>
      </c>
      <c r="AG1778" s="20"/>
      <c r="AH1778" s="22"/>
      <c r="AI1778" s="22"/>
      <c r="AJ1778" s="22">
        <f t="shared" si="929"/>
        <v>888</v>
      </c>
      <c r="AK1778" s="22">
        <f>IF(O1778="(传统)XDSL",VLOOKUP(S1778,[2]直销续费率明细!C:I,7,FALSE)*1,IF(O1778="GPON+XDSL",VLOOKUP(S1778,[2]直销续费率明细!C:I,7,FALSE)*1,VLOOKUP(S1778,[2]直销续费率明细!C:I,5,FALSE)*1))</f>
        <v>25</v>
      </c>
      <c r="AL1778" s="22" t="s">
        <v>1300</v>
      </c>
      <c r="AM1778" s="22"/>
      <c r="AN1778" s="22"/>
      <c r="AO1778" s="22" t="s">
        <v>2216</v>
      </c>
      <c r="AP1778" s="22" t="s">
        <v>1301</v>
      </c>
      <c r="AS1778" s="20">
        <f>IF(Y1778&gt;=10,VLOOKUP(U1778,[2]提成计算!B:T,19,FALSE),VLOOKUP(U1778,[2]提成计算!B:T,18,FALSE))</f>
        <v>0.1</v>
      </c>
      <c r="AT1778" s="20">
        <f t="shared" si="930"/>
        <v>88.800000000000011</v>
      </c>
      <c r="AU1778" s="20">
        <f t="shared" si="931"/>
        <v>25</v>
      </c>
    </row>
    <row r="1779" spans="1:47" x14ac:dyDescent="0.15">
      <c r="A1779" s="21" t="s">
        <v>1273</v>
      </c>
      <c r="B1779" s="20" t="s">
        <v>918</v>
      </c>
      <c r="C1779" s="20" t="s">
        <v>919</v>
      </c>
      <c r="D1779" s="20" t="s">
        <v>941</v>
      </c>
      <c r="E1779" s="20" t="s">
        <v>942</v>
      </c>
      <c r="F1779" s="20" t="s">
        <v>1250</v>
      </c>
      <c r="G1779" s="20" t="s">
        <v>2784</v>
      </c>
      <c r="H1779" s="20"/>
      <c r="I1779" s="20">
        <v>13423333452</v>
      </c>
      <c r="J1779" s="20" t="s">
        <v>924</v>
      </c>
      <c r="K1779" s="20" t="s">
        <v>166</v>
      </c>
      <c r="L1779" s="20" t="s">
        <v>1918</v>
      </c>
      <c r="M1779" s="20">
        <v>680</v>
      </c>
      <c r="N1779" s="20">
        <v>680</v>
      </c>
      <c r="O1779" s="20" t="s">
        <v>1262</v>
      </c>
      <c r="P1779" s="20" t="s">
        <v>50</v>
      </c>
      <c r="Q1779" s="28"/>
      <c r="R1779" s="21" t="s">
        <v>99</v>
      </c>
      <c r="S1779" s="25" t="s">
        <v>945</v>
      </c>
      <c r="T1779" s="21" t="s">
        <v>2242</v>
      </c>
      <c r="U1779" s="21"/>
      <c r="V1779" s="46">
        <v>1</v>
      </c>
      <c r="W1779" s="26">
        <f t="shared" si="904"/>
        <v>1</v>
      </c>
      <c r="Y1779" s="21">
        <v>4</v>
      </c>
      <c r="Z1779" s="22">
        <f t="shared" si="895"/>
        <v>680</v>
      </c>
      <c r="AA1779" s="20" t="s">
        <v>2218</v>
      </c>
      <c r="AB1779" s="22">
        <v>1</v>
      </c>
      <c r="AC1779" s="22"/>
      <c r="AD1779" s="22">
        <f t="shared" ref="AD1779:AD1781" si="933">N1779</f>
        <v>680</v>
      </c>
      <c r="AE1779" s="22"/>
      <c r="AF1779" s="22">
        <f t="shared" si="905"/>
        <v>680</v>
      </c>
      <c r="AG1779" s="20"/>
      <c r="AH1779" s="22"/>
      <c r="AI1779" s="22"/>
      <c r="AJ1779" s="22">
        <f t="shared" si="929"/>
        <v>680</v>
      </c>
      <c r="AK1779" s="22">
        <f>IF(O1779="(传统)XDSL",VLOOKUP(S1779,[1]续费率明细!C:I,7,FALSE)*1,IF(O1779="GPON+XDSL",VLOOKUP(S1779,[1]续费率明细!C:I,7,FALSE)*1,VLOOKUP(S1779,[1]续费率明细!C:I,5,FALSE)*1))</f>
        <v>25</v>
      </c>
      <c r="AL1779" s="22" t="s">
        <v>1300</v>
      </c>
      <c r="AM1779" s="22"/>
      <c r="AN1779" s="22"/>
      <c r="AO1779" s="22" t="s">
        <v>2196</v>
      </c>
      <c r="AP1779" s="22" t="s">
        <v>2202</v>
      </c>
      <c r="AS1779" s="20"/>
      <c r="AT1779" s="20"/>
      <c r="AU1779" s="20"/>
    </row>
    <row r="1780" spans="1:47" x14ac:dyDescent="0.15">
      <c r="A1780" s="21" t="s">
        <v>1273</v>
      </c>
      <c r="B1780" s="20" t="s">
        <v>918</v>
      </c>
      <c r="C1780" s="20" t="s">
        <v>919</v>
      </c>
      <c r="D1780" s="20" t="s">
        <v>920</v>
      </c>
      <c r="E1780" s="20" t="s">
        <v>965</v>
      </c>
      <c r="F1780" s="20" t="s">
        <v>1250</v>
      </c>
      <c r="G1780" s="20" t="s">
        <v>2785</v>
      </c>
      <c r="H1780" s="20"/>
      <c r="I1780" s="20">
        <v>13686025620</v>
      </c>
      <c r="J1780" s="20" t="s">
        <v>924</v>
      </c>
      <c r="K1780" s="20" t="s">
        <v>443</v>
      </c>
      <c r="L1780" s="20" t="s">
        <v>1918</v>
      </c>
      <c r="M1780" s="20">
        <v>680</v>
      </c>
      <c r="N1780" s="20">
        <v>680</v>
      </c>
      <c r="O1780" s="20" t="s">
        <v>1262</v>
      </c>
      <c r="P1780" s="20" t="s">
        <v>50</v>
      </c>
      <c r="Q1780" s="28"/>
      <c r="R1780" s="21" t="s">
        <v>161</v>
      </c>
      <c r="S1780" s="25" t="s">
        <v>2239</v>
      </c>
      <c r="T1780" s="21" t="s">
        <v>53</v>
      </c>
      <c r="U1780" s="21" t="s">
        <v>444</v>
      </c>
      <c r="V1780" s="46">
        <v>1</v>
      </c>
      <c r="W1780" s="26">
        <f t="shared" si="904"/>
        <v>1</v>
      </c>
      <c r="Y1780" s="21">
        <v>4</v>
      </c>
      <c r="Z1780" s="22">
        <f t="shared" si="895"/>
        <v>680</v>
      </c>
      <c r="AA1780" s="20" t="s">
        <v>2195</v>
      </c>
      <c r="AB1780" s="22">
        <v>1</v>
      </c>
      <c r="AC1780" s="22"/>
      <c r="AD1780" s="22">
        <f t="shared" si="933"/>
        <v>680</v>
      </c>
      <c r="AE1780" s="22"/>
      <c r="AF1780" s="22">
        <f t="shared" si="905"/>
        <v>680</v>
      </c>
      <c r="AG1780" s="20"/>
      <c r="AH1780" s="22"/>
      <c r="AI1780" s="22"/>
      <c r="AJ1780" s="22">
        <f t="shared" si="929"/>
        <v>680</v>
      </c>
      <c r="AK1780" s="22">
        <f>IF(O1780="(传统)XDSL",VLOOKUP(S1780,[2]直销续费率明细!C:I,7,FALSE)*1,IF(O1780="GPON+XDSL",VLOOKUP(S1780,[2]直销续费率明细!C:I,7,FALSE)*1,VLOOKUP(S1780,[2]直销续费率明细!C:I,5,FALSE)*1))</f>
        <v>-40</v>
      </c>
      <c r="AL1780" s="22" t="s">
        <v>1300</v>
      </c>
      <c r="AM1780" s="22"/>
      <c r="AN1780" s="22"/>
      <c r="AO1780" s="22" t="s">
        <v>2196</v>
      </c>
      <c r="AP1780" s="22" t="s">
        <v>2202</v>
      </c>
      <c r="AS1780" s="20">
        <f>IF(Y1780&gt;=10,VLOOKUP(U1780,[2]提成计算!B:T,19,FALSE),VLOOKUP(U1780,[2]提成计算!B:T,18,FALSE))</f>
        <v>7.0000000000000007E-2</v>
      </c>
      <c r="AT1780" s="20">
        <f t="shared" ref="AT1780" si="934">IF(AD1780*AS1780&gt;0,AD1780*AS1780,AE1780*AS1780)</f>
        <v>47.6</v>
      </c>
      <c r="AU1780" s="20">
        <f t="shared" ref="AU1780" si="935">IF(AND(AK1780&lt;0,AK1780+AT1780&lt;0),-AT1780,AK1780)</f>
        <v>-40</v>
      </c>
    </row>
    <row r="1781" spans="1:47" x14ac:dyDescent="0.15">
      <c r="A1781" s="21" t="s">
        <v>1273</v>
      </c>
      <c r="B1781" s="20" t="s">
        <v>918</v>
      </c>
      <c r="C1781" s="20" t="s">
        <v>919</v>
      </c>
      <c r="D1781" s="20" t="s">
        <v>941</v>
      </c>
      <c r="E1781" s="20" t="s">
        <v>1916</v>
      </c>
      <c r="F1781" s="20" t="s">
        <v>1250</v>
      </c>
      <c r="G1781" s="20" t="s">
        <v>2786</v>
      </c>
      <c r="H1781" s="20"/>
      <c r="I1781" s="20">
        <v>13433680093</v>
      </c>
      <c r="J1781" s="20" t="s">
        <v>924</v>
      </c>
      <c r="K1781" s="20" t="s">
        <v>166</v>
      </c>
      <c r="L1781" s="20" t="s">
        <v>1918</v>
      </c>
      <c r="M1781" s="20">
        <v>680</v>
      </c>
      <c r="N1781" s="20">
        <v>680</v>
      </c>
      <c r="O1781" s="20" t="s">
        <v>1262</v>
      </c>
      <c r="P1781" s="20" t="s">
        <v>50</v>
      </c>
      <c r="Q1781" s="28"/>
      <c r="R1781" s="21" t="s">
        <v>99</v>
      </c>
      <c r="S1781" s="25" t="s">
        <v>945</v>
      </c>
      <c r="T1781" s="21" t="s">
        <v>2204</v>
      </c>
      <c r="U1781" s="21"/>
      <c r="V1781" s="46">
        <v>1</v>
      </c>
      <c r="W1781" s="26">
        <f t="shared" si="904"/>
        <v>1</v>
      </c>
      <c r="Y1781" s="21">
        <v>4</v>
      </c>
      <c r="Z1781" s="22">
        <f t="shared" si="895"/>
        <v>680</v>
      </c>
      <c r="AA1781" s="20" t="s">
        <v>2195</v>
      </c>
      <c r="AB1781" s="22">
        <v>1</v>
      </c>
      <c r="AC1781" s="22"/>
      <c r="AD1781" s="22">
        <f t="shared" si="933"/>
        <v>680</v>
      </c>
      <c r="AE1781" s="22"/>
      <c r="AF1781" s="22">
        <f t="shared" si="905"/>
        <v>680</v>
      </c>
      <c r="AG1781" s="20"/>
      <c r="AH1781" s="22"/>
      <c r="AI1781" s="22"/>
      <c r="AJ1781" s="22">
        <f t="shared" si="929"/>
        <v>680</v>
      </c>
      <c r="AK1781" s="22">
        <f>IF(O1781="(传统)XDSL",VLOOKUP(S1781,[1]续费率明细!C:I,7,FALSE)*1,IF(O1781="GPON+XDSL",VLOOKUP(S1781,[1]续费率明细!C:I,7,FALSE)*1,VLOOKUP(S1781,[1]续费率明细!C:I,5,FALSE)*1))</f>
        <v>25</v>
      </c>
      <c r="AL1781" s="22" t="s">
        <v>1300</v>
      </c>
      <c r="AM1781" s="22"/>
      <c r="AN1781" s="22"/>
      <c r="AO1781" s="22" t="s">
        <v>2196</v>
      </c>
      <c r="AP1781" s="22" t="s">
        <v>2202</v>
      </c>
      <c r="AS1781" s="20"/>
      <c r="AT1781" s="20"/>
      <c r="AU1781" s="20"/>
    </row>
    <row r="1782" spans="1:47" x14ac:dyDescent="0.15">
      <c r="A1782" s="21" t="s">
        <v>1273</v>
      </c>
      <c r="B1782" s="20" t="s">
        <v>918</v>
      </c>
      <c r="C1782" s="20" t="s">
        <v>919</v>
      </c>
      <c r="D1782" s="20" t="s">
        <v>941</v>
      </c>
      <c r="E1782" s="20" t="s">
        <v>1927</v>
      </c>
      <c r="F1782" s="20" t="s">
        <v>1250</v>
      </c>
      <c r="G1782" s="20" t="s">
        <v>2787</v>
      </c>
      <c r="H1782" s="20"/>
      <c r="I1782" s="20">
        <v>15899903687</v>
      </c>
      <c r="J1782" s="20" t="s">
        <v>924</v>
      </c>
      <c r="K1782" s="20" t="s">
        <v>98</v>
      </c>
      <c r="L1782" s="20" t="s">
        <v>1299</v>
      </c>
      <c r="M1782" s="20">
        <v>888</v>
      </c>
      <c r="N1782" s="20">
        <v>888</v>
      </c>
      <c r="O1782" s="20" t="s">
        <v>1262</v>
      </c>
      <c r="P1782" s="20" t="s">
        <v>50</v>
      </c>
      <c r="Q1782" s="28"/>
      <c r="R1782" s="21" t="s">
        <v>99</v>
      </c>
      <c r="S1782" s="25" t="s">
        <v>945</v>
      </c>
      <c r="T1782" s="21" t="s">
        <v>53</v>
      </c>
      <c r="U1782" s="21" t="s">
        <v>100</v>
      </c>
      <c r="V1782" s="46">
        <v>1</v>
      </c>
      <c r="W1782" s="26">
        <f t="shared" si="904"/>
        <v>1</v>
      </c>
      <c r="Y1782" s="21">
        <v>12</v>
      </c>
      <c r="Z1782" s="22">
        <f t="shared" si="895"/>
        <v>888</v>
      </c>
      <c r="AA1782" s="20" t="s">
        <v>2195</v>
      </c>
      <c r="AB1782" s="22"/>
      <c r="AC1782" s="22">
        <v>1</v>
      </c>
      <c r="AD1782" s="22"/>
      <c r="AE1782" s="22">
        <f t="shared" ref="AE1782:AE1785" si="936">N1782</f>
        <v>888</v>
      </c>
      <c r="AF1782" s="22">
        <f t="shared" si="905"/>
        <v>888</v>
      </c>
      <c r="AG1782" s="20"/>
      <c r="AH1782" s="22"/>
      <c r="AI1782" s="22"/>
      <c r="AJ1782" s="22">
        <f t="shared" si="929"/>
        <v>888</v>
      </c>
      <c r="AK1782" s="22">
        <f>IF(O1782="(传统)XDSL",VLOOKUP(S1782,[2]直销续费率明细!C:I,7,FALSE)*1,IF(O1782="GPON+XDSL",VLOOKUP(S1782,[2]直销续费率明细!C:I,7,FALSE)*1,VLOOKUP(S1782,[2]直销续费率明细!C:I,5,FALSE)*1))</f>
        <v>25</v>
      </c>
      <c r="AL1782" s="22" t="s">
        <v>1309</v>
      </c>
      <c r="AM1782" s="22"/>
      <c r="AN1782" s="22"/>
      <c r="AO1782" s="22" t="s">
        <v>2196</v>
      </c>
      <c r="AP1782" s="22" t="s">
        <v>1301</v>
      </c>
      <c r="AS1782" s="20">
        <f>IF(Y1782&gt;=10,VLOOKUP(U1782,[2]提成计算!B:T,19,FALSE),VLOOKUP(U1782,[2]提成计算!B:T,18,FALSE))</f>
        <v>0.09</v>
      </c>
      <c r="AT1782" s="20">
        <f t="shared" ref="AT1782" si="937">IF(AD1782*AS1782&gt;0,AD1782*AS1782,AE1782*AS1782)</f>
        <v>79.92</v>
      </c>
      <c r="AU1782" s="20">
        <f t="shared" ref="AU1782" si="938">IF(AND(AK1782&lt;0,AK1782+AT1782&lt;0),-AT1782,AK1782)</f>
        <v>25</v>
      </c>
    </row>
    <row r="1783" spans="1:47" x14ac:dyDescent="0.15">
      <c r="A1783" s="21" t="s">
        <v>1273</v>
      </c>
      <c r="B1783" s="20" t="s">
        <v>918</v>
      </c>
      <c r="C1783" s="20" t="s">
        <v>919</v>
      </c>
      <c r="D1783" s="20" t="s">
        <v>936</v>
      </c>
      <c r="E1783" s="20" t="s">
        <v>963</v>
      </c>
      <c r="F1783" s="20" t="s">
        <v>1250</v>
      </c>
      <c r="G1783" s="20" t="s">
        <v>2788</v>
      </c>
      <c r="H1783" s="20"/>
      <c r="I1783" s="20">
        <v>13712486046</v>
      </c>
      <c r="J1783" s="20" t="s">
        <v>924</v>
      </c>
      <c r="K1783" s="20" t="s">
        <v>1935</v>
      </c>
      <c r="L1783" s="20" t="s">
        <v>1299</v>
      </c>
      <c r="M1783" s="20">
        <v>888</v>
      </c>
      <c r="N1783" s="20">
        <v>888</v>
      </c>
      <c r="O1783" s="20" t="s">
        <v>927</v>
      </c>
      <c r="P1783" s="20" t="s">
        <v>50</v>
      </c>
      <c r="Q1783" s="28"/>
      <c r="R1783" s="21" t="s">
        <v>60</v>
      </c>
      <c r="S1783" s="25" t="s">
        <v>1331</v>
      </c>
      <c r="T1783" s="21" t="s">
        <v>2204</v>
      </c>
      <c r="U1783" s="21"/>
      <c r="V1783" s="46">
        <v>1</v>
      </c>
      <c r="W1783" s="26">
        <f t="shared" si="904"/>
        <v>1</v>
      </c>
      <c r="Y1783" s="21">
        <v>12</v>
      </c>
      <c r="Z1783" s="22">
        <f t="shared" si="895"/>
        <v>888</v>
      </c>
      <c r="AA1783" s="20" t="s">
        <v>2195</v>
      </c>
      <c r="AB1783" s="22"/>
      <c r="AC1783" s="22">
        <v>1</v>
      </c>
      <c r="AD1783" s="22"/>
      <c r="AE1783" s="22">
        <f t="shared" si="936"/>
        <v>888</v>
      </c>
      <c r="AF1783" s="22">
        <f t="shared" si="905"/>
        <v>888</v>
      </c>
      <c r="AG1783" s="20"/>
      <c r="AH1783" s="22"/>
      <c r="AI1783" s="22"/>
      <c r="AJ1783" s="22">
        <f t="shared" si="929"/>
        <v>888</v>
      </c>
      <c r="AK1783" s="22">
        <f>IF(O1783="(传统)XDSL",VLOOKUP(S1783,[1]续费率明细!C:I,7,FALSE)*1,IF(O1783="GPON+XDSL",VLOOKUP(S1783,[1]续费率明细!C:I,7,FALSE)*1,VLOOKUP(S1783,[1]续费率明细!C:I,5,FALSE)*1))</f>
        <v>0</v>
      </c>
      <c r="AL1783" s="22" t="s">
        <v>1300</v>
      </c>
      <c r="AM1783" s="22"/>
      <c r="AN1783" s="22"/>
      <c r="AO1783" s="22" t="s">
        <v>2196</v>
      </c>
      <c r="AP1783" s="22" t="s">
        <v>1301</v>
      </c>
      <c r="AS1783" s="20"/>
      <c r="AT1783" s="20"/>
      <c r="AU1783" s="20"/>
    </row>
    <row r="1784" spans="1:47" x14ac:dyDescent="0.15">
      <c r="A1784" s="21" t="s">
        <v>1273</v>
      </c>
      <c r="B1784" s="20" t="s">
        <v>918</v>
      </c>
      <c r="C1784" s="20" t="s">
        <v>919</v>
      </c>
      <c r="D1784" s="20" t="s">
        <v>928</v>
      </c>
      <c r="E1784" s="20" t="s">
        <v>952</v>
      </c>
      <c r="F1784" s="20" t="s">
        <v>1250</v>
      </c>
      <c r="G1784" s="20" t="s">
        <v>2789</v>
      </c>
      <c r="H1784" s="20"/>
      <c r="I1784" s="20">
        <v>13412938358</v>
      </c>
      <c r="J1784" s="20" t="s">
        <v>924</v>
      </c>
      <c r="K1784" s="20" t="s">
        <v>1979</v>
      </c>
      <c r="L1784" s="20" t="s">
        <v>1299</v>
      </c>
      <c r="M1784" s="20">
        <v>888</v>
      </c>
      <c r="N1784" s="20">
        <v>888</v>
      </c>
      <c r="O1784" s="20" t="s">
        <v>927</v>
      </c>
      <c r="P1784" s="20" t="s">
        <v>50</v>
      </c>
      <c r="Q1784" s="28"/>
      <c r="R1784" s="21" t="s">
        <v>84</v>
      </c>
      <c r="S1784" s="25" t="s">
        <v>956</v>
      </c>
      <c r="T1784" s="21" t="s">
        <v>53</v>
      </c>
      <c r="U1784" s="21" t="s">
        <v>1292</v>
      </c>
      <c r="V1784" s="46">
        <v>1</v>
      </c>
      <c r="W1784" s="26">
        <f t="shared" si="904"/>
        <v>1</v>
      </c>
      <c r="Y1784" s="21">
        <v>12</v>
      </c>
      <c r="Z1784" s="22">
        <f t="shared" si="895"/>
        <v>888</v>
      </c>
      <c r="AA1784" s="20" t="s">
        <v>2195</v>
      </c>
      <c r="AB1784" s="22"/>
      <c r="AC1784" s="22">
        <v>1</v>
      </c>
      <c r="AD1784" s="22"/>
      <c r="AE1784" s="22">
        <f t="shared" si="936"/>
        <v>888</v>
      </c>
      <c r="AF1784" s="22">
        <f t="shared" si="905"/>
        <v>888</v>
      </c>
      <c r="AG1784" s="20"/>
      <c r="AH1784" s="22"/>
      <c r="AI1784" s="22"/>
      <c r="AJ1784" s="22">
        <f t="shared" si="929"/>
        <v>888</v>
      </c>
      <c r="AK1784" s="22">
        <f>IF(O1784="(传统)XDSL",VLOOKUP(S1784,[2]直销续费率明细!C:I,7,FALSE)*1,IF(O1784="GPON+XDSL",VLOOKUP(S1784,[2]直销续费率明细!C:I,7,FALSE)*1,VLOOKUP(S1784,[2]直销续费率明细!C:I,5,FALSE)*1))</f>
        <v>25</v>
      </c>
      <c r="AL1784" s="22" t="s">
        <v>1300</v>
      </c>
      <c r="AM1784" s="22"/>
      <c r="AN1784" s="22"/>
      <c r="AO1784" s="22" t="s">
        <v>2196</v>
      </c>
      <c r="AP1784" s="22" t="s">
        <v>1301</v>
      </c>
      <c r="AS1784" s="20">
        <f>IF(Y1784&gt;=10,VLOOKUP(U1784,[2]提成计算!B:T,19,FALSE),VLOOKUP(U1784,[2]提成计算!B:T,18,FALSE))</f>
        <v>0.09</v>
      </c>
      <c r="AT1784" s="20">
        <f t="shared" ref="AT1784:AT1793" si="939">IF(AD1784*AS1784&gt;0,AD1784*AS1784,AE1784*AS1784)</f>
        <v>79.92</v>
      </c>
      <c r="AU1784" s="20">
        <f t="shared" ref="AU1784:AU1793" si="940">IF(AND(AK1784&lt;0,AK1784+AT1784&lt;0),-AT1784,AK1784)</f>
        <v>25</v>
      </c>
    </row>
    <row r="1785" spans="1:47" x14ac:dyDescent="0.15">
      <c r="A1785" s="21" t="s">
        <v>1273</v>
      </c>
      <c r="B1785" s="20" t="s">
        <v>918</v>
      </c>
      <c r="C1785" s="20" t="s">
        <v>919</v>
      </c>
      <c r="D1785" s="20" t="s">
        <v>973</v>
      </c>
      <c r="E1785" s="20" t="s">
        <v>1932</v>
      </c>
      <c r="F1785" s="20" t="s">
        <v>1250</v>
      </c>
      <c r="G1785" s="20" t="s">
        <v>2790</v>
      </c>
      <c r="H1785" s="20"/>
      <c r="I1785" s="20">
        <v>13944987147</v>
      </c>
      <c r="J1785" s="20" t="s">
        <v>924</v>
      </c>
      <c r="K1785" s="20" t="s">
        <v>248</v>
      </c>
      <c r="L1785" s="20" t="s">
        <v>1299</v>
      </c>
      <c r="M1785" s="20">
        <v>888</v>
      </c>
      <c r="N1785" s="20">
        <v>888</v>
      </c>
      <c r="O1785" s="20" t="s">
        <v>927</v>
      </c>
      <c r="P1785" s="20" t="s">
        <v>50</v>
      </c>
      <c r="Q1785" s="28"/>
      <c r="R1785" s="21" t="s">
        <v>249</v>
      </c>
      <c r="S1785" s="25" t="s">
        <v>976</v>
      </c>
      <c r="T1785" s="21" t="s">
        <v>53</v>
      </c>
      <c r="U1785" s="21" t="s">
        <v>250</v>
      </c>
      <c r="V1785" s="46">
        <v>1</v>
      </c>
      <c r="W1785" s="26">
        <f t="shared" si="904"/>
        <v>1</v>
      </c>
      <c r="Y1785" s="21">
        <v>12</v>
      </c>
      <c r="Z1785" s="22">
        <f t="shared" si="895"/>
        <v>888</v>
      </c>
      <c r="AA1785" s="20" t="s">
        <v>2195</v>
      </c>
      <c r="AB1785" s="22"/>
      <c r="AC1785" s="22">
        <v>1</v>
      </c>
      <c r="AD1785" s="22"/>
      <c r="AE1785" s="22">
        <f t="shared" si="936"/>
        <v>888</v>
      </c>
      <c r="AF1785" s="22">
        <f t="shared" si="905"/>
        <v>888</v>
      </c>
      <c r="AG1785" s="20"/>
      <c r="AH1785" s="22"/>
      <c r="AI1785" s="22"/>
      <c r="AJ1785" s="22">
        <f t="shared" si="929"/>
        <v>888</v>
      </c>
      <c r="AK1785" s="22">
        <f>IF(O1785="(传统)XDSL",VLOOKUP(S1785,[2]直销续费率明细!C:I,7,FALSE)*1,IF(O1785="GPON+XDSL",VLOOKUP(S1785,[2]直销续费率明细!C:I,7,FALSE)*1,VLOOKUP(S1785,[2]直销续费率明细!C:I,5,FALSE)*1))</f>
        <v>-40</v>
      </c>
      <c r="AL1785" s="22" t="s">
        <v>1300</v>
      </c>
      <c r="AM1785" s="22"/>
      <c r="AN1785" s="22"/>
      <c r="AO1785" s="22" t="s">
        <v>2196</v>
      </c>
      <c r="AP1785" s="22" t="s">
        <v>1301</v>
      </c>
      <c r="AS1785" s="20">
        <f>IF(Y1785&gt;=10,VLOOKUP(U1785,[2]提成计算!B:T,19,FALSE),VLOOKUP(U1785,[2]提成计算!B:T,18,FALSE))</f>
        <v>0.09</v>
      </c>
      <c r="AT1785" s="20">
        <f t="shared" si="939"/>
        <v>79.92</v>
      </c>
      <c r="AU1785" s="20">
        <f t="shared" si="940"/>
        <v>-40</v>
      </c>
    </row>
    <row r="1786" spans="1:47" x14ac:dyDescent="0.15">
      <c r="A1786" s="21" t="s">
        <v>1273</v>
      </c>
      <c r="B1786" s="20" t="s">
        <v>918</v>
      </c>
      <c r="C1786" s="20" t="s">
        <v>919</v>
      </c>
      <c r="D1786" s="20" t="s">
        <v>973</v>
      </c>
      <c r="E1786" s="20" t="s">
        <v>1953</v>
      </c>
      <c r="F1786" s="20" t="s">
        <v>1250</v>
      </c>
      <c r="G1786" s="20" t="s">
        <v>2791</v>
      </c>
      <c r="H1786" s="20"/>
      <c r="I1786" s="20">
        <v>13538687202</v>
      </c>
      <c r="J1786" s="20" t="s">
        <v>924</v>
      </c>
      <c r="K1786" s="20" t="s">
        <v>248</v>
      </c>
      <c r="L1786" s="20" t="s">
        <v>1918</v>
      </c>
      <c r="M1786" s="20">
        <v>680</v>
      </c>
      <c r="N1786" s="20">
        <v>680</v>
      </c>
      <c r="O1786" s="20" t="s">
        <v>1262</v>
      </c>
      <c r="P1786" s="20" t="s">
        <v>50</v>
      </c>
      <c r="Q1786" s="28"/>
      <c r="R1786" s="21" t="s">
        <v>249</v>
      </c>
      <c r="S1786" s="25" t="s">
        <v>1955</v>
      </c>
      <c r="T1786" s="21" t="s">
        <v>53</v>
      </c>
      <c r="U1786" s="21" t="s">
        <v>250</v>
      </c>
      <c r="V1786" s="46">
        <v>1</v>
      </c>
      <c r="W1786" s="26">
        <f t="shared" si="904"/>
        <v>1</v>
      </c>
      <c r="Y1786" s="21">
        <v>4</v>
      </c>
      <c r="Z1786" s="22">
        <f t="shared" si="895"/>
        <v>680</v>
      </c>
      <c r="AA1786" s="20" t="s">
        <v>2195</v>
      </c>
      <c r="AB1786" s="22">
        <v>1</v>
      </c>
      <c r="AC1786" s="22"/>
      <c r="AD1786" s="22">
        <f t="shared" ref="AD1786:AD1788" si="941">N1786</f>
        <v>680</v>
      </c>
      <c r="AE1786" s="22"/>
      <c r="AF1786" s="22">
        <f t="shared" si="905"/>
        <v>680</v>
      </c>
      <c r="AG1786" s="20"/>
      <c r="AH1786" s="22"/>
      <c r="AI1786" s="22"/>
      <c r="AJ1786" s="22">
        <f t="shared" si="929"/>
        <v>680</v>
      </c>
      <c r="AK1786" s="22">
        <f>IF(O1786="(传统)XDSL",VLOOKUP(S1786,[2]直销续费率明细!C:I,7,FALSE)*1,IF(O1786="GPON+XDSL",VLOOKUP(S1786,[2]直销续费率明细!C:I,7,FALSE)*1,VLOOKUP(S1786,[2]直销续费率明细!C:I,5,FALSE)*1))</f>
        <v>25</v>
      </c>
      <c r="AL1786" s="22" t="s">
        <v>1309</v>
      </c>
      <c r="AM1786" s="22"/>
      <c r="AN1786" s="22"/>
      <c r="AO1786" s="22" t="s">
        <v>2196</v>
      </c>
      <c r="AP1786" s="22" t="s">
        <v>2202</v>
      </c>
      <c r="AS1786" s="20">
        <f>IF(Y1786&gt;=10,VLOOKUP(U1786,[2]提成计算!B:T,19,FALSE),VLOOKUP(U1786,[2]提成计算!B:T,18,FALSE))</f>
        <v>0.06</v>
      </c>
      <c r="AT1786" s="20">
        <f t="shared" si="939"/>
        <v>40.799999999999997</v>
      </c>
      <c r="AU1786" s="20">
        <f t="shared" si="940"/>
        <v>25</v>
      </c>
    </row>
    <row r="1787" spans="1:47" x14ac:dyDescent="0.15">
      <c r="A1787" s="21" t="s">
        <v>1273</v>
      </c>
      <c r="B1787" s="20" t="s">
        <v>918</v>
      </c>
      <c r="C1787" s="20" t="s">
        <v>919</v>
      </c>
      <c r="D1787" s="20" t="s">
        <v>973</v>
      </c>
      <c r="E1787" s="20" t="s">
        <v>2327</v>
      </c>
      <c r="F1787" s="20" t="s">
        <v>1250</v>
      </c>
      <c r="G1787" s="20" t="s">
        <v>2792</v>
      </c>
      <c r="H1787" s="20"/>
      <c r="I1787" s="20">
        <v>13638659501</v>
      </c>
      <c r="J1787" s="20" t="s">
        <v>924</v>
      </c>
      <c r="K1787" s="20" t="s">
        <v>248</v>
      </c>
      <c r="L1787" s="20" t="s">
        <v>1918</v>
      </c>
      <c r="M1787" s="20">
        <v>680</v>
      </c>
      <c r="N1787" s="20">
        <v>680</v>
      </c>
      <c r="O1787" s="20" t="s">
        <v>927</v>
      </c>
      <c r="P1787" s="20" t="s">
        <v>50</v>
      </c>
      <c r="Q1787" s="28"/>
      <c r="R1787" s="21" t="s">
        <v>249</v>
      </c>
      <c r="S1787" s="25" t="s">
        <v>976</v>
      </c>
      <c r="T1787" s="21" t="s">
        <v>53</v>
      </c>
      <c r="U1787" s="21" t="s">
        <v>250</v>
      </c>
      <c r="V1787" s="46">
        <v>1</v>
      </c>
      <c r="W1787" s="26">
        <f t="shared" si="904"/>
        <v>1</v>
      </c>
      <c r="Y1787" s="21">
        <v>4</v>
      </c>
      <c r="Z1787" s="22">
        <f t="shared" si="895"/>
        <v>680</v>
      </c>
      <c r="AA1787" s="20" t="s">
        <v>2195</v>
      </c>
      <c r="AB1787" s="22">
        <v>1</v>
      </c>
      <c r="AC1787" s="22"/>
      <c r="AD1787" s="22">
        <f t="shared" si="941"/>
        <v>680</v>
      </c>
      <c r="AE1787" s="22"/>
      <c r="AF1787" s="22">
        <f t="shared" si="905"/>
        <v>680</v>
      </c>
      <c r="AG1787" s="20"/>
      <c r="AH1787" s="22"/>
      <c r="AI1787" s="22"/>
      <c r="AJ1787" s="22">
        <f t="shared" si="929"/>
        <v>680</v>
      </c>
      <c r="AK1787" s="22">
        <f>IF(O1787="(传统)XDSL",VLOOKUP(S1787,[2]直销续费率明细!C:I,7,FALSE)*1,IF(O1787="GPON+XDSL",VLOOKUP(S1787,[2]直销续费率明细!C:I,7,FALSE)*1,VLOOKUP(S1787,[2]直销续费率明细!C:I,5,FALSE)*1))</f>
        <v>-40</v>
      </c>
      <c r="AL1787" s="22" t="s">
        <v>1309</v>
      </c>
      <c r="AM1787" s="22"/>
      <c r="AN1787" s="22"/>
      <c r="AO1787" s="22" t="s">
        <v>2196</v>
      </c>
      <c r="AP1787" s="22" t="s">
        <v>2202</v>
      </c>
      <c r="AS1787" s="20">
        <f>IF(Y1787&gt;=10,VLOOKUP(U1787,[2]提成计算!B:T,19,FALSE),VLOOKUP(U1787,[2]提成计算!B:T,18,FALSE))</f>
        <v>0.06</v>
      </c>
      <c r="AT1787" s="20">
        <f t="shared" si="939"/>
        <v>40.799999999999997</v>
      </c>
      <c r="AU1787" s="20">
        <f t="shared" si="940"/>
        <v>-40</v>
      </c>
    </row>
    <row r="1788" spans="1:47" x14ac:dyDescent="0.15">
      <c r="A1788" s="21" t="s">
        <v>1273</v>
      </c>
      <c r="B1788" s="20" t="s">
        <v>918</v>
      </c>
      <c r="C1788" s="20" t="s">
        <v>919</v>
      </c>
      <c r="D1788" s="20" t="s">
        <v>920</v>
      </c>
      <c r="E1788" s="20" t="s">
        <v>1390</v>
      </c>
      <c r="F1788" s="20" t="s">
        <v>1250</v>
      </c>
      <c r="G1788" s="20" t="s">
        <v>2793</v>
      </c>
      <c r="H1788" s="20"/>
      <c r="I1788" s="20">
        <v>13826922341</v>
      </c>
      <c r="J1788" s="20" t="s">
        <v>924</v>
      </c>
      <c r="K1788" s="20" t="s">
        <v>443</v>
      </c>
      <c r="L1788" s="20" t="s">
        <v>1918</v>
      </c>
      <c r="M1788" s="20">
        <v>680</v>
      </c>
      <c r="N1788" s="20">
        <v>680</v>
      </c>
      <c r="O1788" s="20" t="s">
        <v>927</v>
      </c>
      <c r="P1788" s="20" t="s">
        <v>50</v>
      </c>
      <c r="Q1788" s="28"/>
      <c r="R1788" s="21" t="s">
        <v>161</v>
      </c>
      <c r="S1788" s="25" t="s">
        <v>1392</v>
      </c>
      <c r="T1788" s="21" t="s">
        <v>53</v>
      </c>
      <c r="U1788" s="21" t="s">
        <v>444</v>
      </c>
      <c r="V1788" s="46">
        <v>1</v>
      </c>
      <c r="W1788" s="26">
        <f t="shared" si="904"/>
        <v>1</v>
      </c>
      <c r="Y1788" s="21">
        <v>4</v>
      </c>
      <c r="Z1788" s="22">
        <f t="shared" si="895"/>
        <v>680</v>
      </c>
      <c r="AA1788" s="20" t="s">
        <v>2195</v>
      </c>
      <c r="AB1788" s="22">
        <v>1</v>
      </c>
      <c r="AC1788" s="22"/>
      <c r="AD1788" s="22">
        <f t="shared" si="941"/>
        <v>680</v>
      </c>
      <c r="AE1788" s="22"/>
      <c r="AF1788" s="22">
        <f t="shared" si="905"/>
        <v>680</v>
      </c>
      <c r="AG1788" s="20"/>
      <c r="AH1788" s="22"/>
      <c r="AI1788" s="22"/>
      <c r="AJ1788" s="22">
        <f t="shared" si="929"/>
        <v>680</v>
      </c>
      <c r="AK1788" s="22">
        <f>IF(O1788="(传统)XDSL",VLOOKUP(S1788,[2]直销续费率明细!C:I,7,FALSE)*1,IF(O1788="GPON+XDSL",VLOOKUP(S1788,[2]直销续费率明细!C:I,7,FALSE)*1,VLOOKUP(S1788,[2]直销续费率明细!C:I,5,FALSE)*1))</f>
        <v>0</v>
      </c>
      <c r="AL1788" s="22" t="s">
        <v>1309</v>
      </c>
      <c r="AM1788" s="22"/>
      <c r="AN1788" s="22"/>
      <c r="AO1788" s="22" t="s">
        <v>2196</v>
      </c>
      <c r="AP1788" s="22" t="s">
        <v>2202</v>
      </c>
      <c r="AS1788" s="20">
        <f>IF(Y1788&gt;=10,VLOOKUP(U1788,[2]提成计算!B:T,19,FALSE),VLOOKUP(U1788,[2]提成计算!B:T,18,FALSE))</f>
        <v>7.0000000000000007E-2</v>
      </c>
      <c r="AT1788" s="20">
        <f t="shared" si="939"/>
        <v>47.6</v>
      </c>
      <c r="AU1788" s="20">
        <f t="shared" si="940"/>
        <v>0</v>
      </c>
    </row>
    <row r="1789" spans="1:47" x14ac:dyDescent="0.15">
      <c r="A1789" s="21" t="s">
        <v>1273</v>
      </c>
      <c r="B1789" s="20" t="s">
        <v>918</v>
      </c>
      <c r="C1789" s="20" t="s">
        <v>919</v>
      </c>
      <c r="D1789" s="20" t="s">
        <v>920</v>
      </c>
      <c r="E1789" s="20" t="s">
        <v>2108</v>
      </c>
      <c r="F1789" s="20" t="s">
        <v>1250</v>
      </c>
      <c r="G1789" s="20" t="s">
        <v>2794</v>
      </c>
      <c r="H1789" s="20"/>
      <c r="I1789" s="20">
        <v>13790339825</v>
      </c>
      <c r="J1789" s="20" t="s">
        <v>924</v>
      </c>
      <c r="K1789" s="20" t="s">
        <v>443</v>
      </c>
      <c r="L1789" s="20" t="s">
        <v>1299</v>
      </c>
      <c r="M1789" s="20">
        <v>888</v>
      </c>
      <c r="N1789" s="20">
        <v>888</v>
      </c>
      <c r="O1789" s="20" t="s">
        <v>927</v>
      </c>
      <c r="P1789" s="20" t="s">
        <v>50</v>
      </c>
      <c r="Q1789" s="28"/>
      <c r="R1789" s="21" t="s">
        <v>161</v>
      </c>
      <c r="S1789" s="25" t="s">
        <v>1325</v>
      </c>
      <c r="T1789" s="21" t="s">
        <v>53</v>
      </c>
      <c r="U1789" s="21" t="s">
        <v>444</v>
      </c>
      <c r="V1789" s="46">
        <v>1</v>
      </c>
      <c r="W1789" s="26">
        <f t="shared" si="904"/>
        <v>1</v>
      </c>
      <c r="Y1789" s="21">
        <v>12</v>
      </c>
      <c r="Z1789" s="22">
        <f t="shared" si="895"/>
        <v>888</v>
      </c>
      <c r="AA1789" s="20" t="s">
        <v>2195</v>
      </c>
      <c r="AB1789" s="22"/>
      <c r="AC1789" s="22">
        <v>1</v>
      </c>
      <c r="AD1789" s="22"/>
      <c r="AE1789" s="22">
        <f>N1789</f>
        <v>888</v>
      </c>
      <c r="AF1789" s="22">
        <f t="shared" si="905"/>
        <v>888</v>
      </c>
      <c r="AG1789" s="20"/>
      <c r="AH1789" s="22"/>
      <c r="AI1789" s="22"/>
      <c r="AJ1789" s="22">
        <f t="shared" si="929"/>
        <v>888</v>
      </c>
      <c r="AK1789" s="22">
        <f>IF(O1789="(传统)XDSL",VLOOKUP(S1789,[2]直销续费率明细!C:I,7,FALSE)*1,IF(O1789="GPON+XDSL",VLOOKUP(S1789,[2]直销续费率明细!C:I,7,FALSE)*1,VLOOKUP(S1789,[2]直销续费率明细!C:I,5,FALSE)*1))</f>
        <v>25</v>
      </c>
      <c r="AL1789" s="22" t="s">
        <v>1300</v>
      </c>
      <c r="AM1789" s="22"/>
      <c r="AN1789" s="22"/>
      <c r="AO1789" s="22" t="s">
        <v>2196</v>
      </c>
      <c r="AP1789" s="22" t="s">
        <v>1301</v>
      </c>
      <c r="AS1789" s="20">
        <f>IF(Y1789&gt;=10,VLOOKUP(U1789,[2]提成计算!B:T,19,FALSE),VLOOKUP(U1789,[2]提成计算!B:T,18,FALSE))</f>
        <v>0.1</v>
      </c>
      <c r="AT1789" s="20">
        <f t="shared" si="939"/>
        <v>88.800000000000011</v>
      </c>
      <c r="AU1789" s="20">
        <f t="shared" si="940"/>
        <v>25</v>
      </c>
    </row>
    <row r="1790" spans="1:47" x14ac:dyDescent="0.15">
      <c r="A1790" s="21" t="s">
        <v>1273</v>
      </c>
      <c r="B1790" s="20" t="s">
        <v>918</v>
      </c>
      <c r="C1790" s="20" t="s">
        <v>919</v>
      </c>
      <c r="D1790" s="20" t="s">
        <v>920</v>
      </c>
      <c r="E1790" s="20" t="s">
        <v>921</v>
      </c>
      <c r="F1790" s="20" t="s">
        <v>1250</v>
      </c>
      <c r="G1790" s="20" t="s">
        <v>2795</v>
      </c>
      <c r="H1790" s="20"/>
      <c r="I1790" s="20">
        <v>15017102839</v>
      </c>
      <c r="J1790" s="20" t="s">
        <v>924</v>
      </c>
      <c r="K1790" s="20" t="s">
        <v>2018</v>
      </c>
      <c r="L1790" s="20" t="s">
        <v>1918</v>
      </c>
      <c r="M1790" s="20">
        <v>680</v>
      </c>
      <c r="N1790" s="20">
        <v>680</v>
      </c>
      <c r="O1790" s="20" t="s">
        <v>1262</v>
      </c>
      <c r="P1790" s="20" t="s">
        <v>50</v>
      </c>
      <c r="Q1790" s="28"/>
      <c r="R1790" s="21" t="s">
        <v>161</v>
      </c>
      <c r="S1790" s="25" t="s">
        <v>1325</v>
      </c>
      <c r="T1790" s="21" t="s">
        <v>53</v>
      </c>
      <c r="U1790" s="21" t="s">
        <v>444</v>
      </c>
      <c r="V1790" s="46">
        <v>1</v>
      </c>
      <c r="W1790" s="26">
        <f t="shared" si="904"/>
        <v>1</v>
      </c>
      <c r="Y1790" s="21">
        <v>4</v>
      </c>
      <c r="Z1790" s="22">
        <f t="shared" ref="Z1790:Z1853" si="942">N1790</f>
        <v>680</v>
      </c>
      <c r="AA1790" s="20" t="s">
        <v>2218</v>
      </c>
      <c r="AB1790" s="22">
        <v>1</v>
      </c>
      <c r="AC1790" s="22"/>
      <c r="AD1790" s="22">
        <f t="shared" ref="AD1790:AD1793" si="943">N1790</f>
        <v>680</v>
      </c>
      <c r="AE1790" s="22"/>
      <c r="AF1790" s="22">
        <f t="shared" si="905"/>
        <v>680</v>
      </c>
      <c r="AG1790" s="20"/>
      <c r="AH1790" s="22"/>
      <c r="AI1790" s="22"/>
      <c r="AJ1790" s="22">
        <f t="shared" si="929"/>
        <v>680</v>
      </c>
      <c r="AK1790" s="22">
        <f>IF(O1790="(传统)XDSL",VLOOKUP(S1790,[2]直销续费率明细!C:I,7,FALSE)*1,IF(O1790="GPON+XDSL",VLOOKUP(S1790,[2]直销续费率明细!C:I,7,FALSE)*1,VLOOKUP(S1790,[2]直销续费率明细!C:I,5,FALSE)*1))</f>
        <v>25</v>
      </c>
      <c r="AL1790" s="22" t="s">
        <v>1300</v>
      </c>
      <c r="AM1790" s="22"/>
      <c r="AN1790" s="22"/>
      <c r="AO1790" s="22" t="s">
        <v>2196</v>
      </c>
      <c r="AP1790" s="22" t="s">
        <v>2202</v>
      </c>
      <c r="AS1790" s="20">
        <f>IF(Y1790&gt;=10,VLOOKUP(U1790,[2]提成计算!B:T,19,FALSE),VLOOKUP(U1790,[2]提成计算!B:T,18,FALSE))</f>
        <v>7.0000000000000007E-2</v>
      </c>
      <c r="AT1790" s="20">
        <f t="shared" si="939"/>
        <v>47.6</v>
      </c>
      <c r="AU1790" s="20">
        <f t="shared" si="940"/>
        <v>25</v>
      </c>
    </row>
    <row r="1791" spans="1:47" x14ac:dyDescent="0.15">
      <c r="A1791" s="21" t="s">
        <v>1273</v>
      </c>
      <c r="B1791" s="20" t="s">
        <v>918</v>
      </c>
      <c r="C1791" s="20" t="s">
        <v>919</v>
      </c>
      <c r="D1791" s="20" t="s">
        <v>920</v>
      </c>
      <c r="E1791" s="20" t="s">
        <v>921</v>
      </c>
      <c r="F1791" s="20" t="s">
        <v>1250</v>
      </c>
      <c r="G1791" s="20" t="s">
        <v>2796</v>
      </c>
      <c r="H1791" s="20"/>
      <c r="I1791" s="20">
        <v>13713392018</v>
      </c>
      <c r="J1791" s="20" t="s">
        <v>924</v>
      </c>
      <c r="K1791" s="20" t="s">
        <v>443</v>
      </c>
      <c r="L1791" s="20" t="s">
        <v>1918</v>
      </c>
      <c r="M1791" s="20">
        <v>680</v>
      </c>
      <c r="N1791" s="20">
        <v>680</v>
      </c>
      <c r="O1791" s="20" t="s">
        <v>1262</v>
      </c>
      <c r="P1791" s="20" t="s">
        <v>50</v>
      </c>
      <c r="Q1791" s="28"/>
      <c r="R1791" s="21" t="s">
        <v>161</v>
      </c>
      <c r="S1791" s="25" t="s">
        <v>1325</v>
      </c>
      <c r="T1791" s="21" t="s">
        <v>53</v>
      </c>
      <c r="U1791" s="21" t="s">
        <v>444</v>
      </c>
      <c r="V1791" s="46">
        <v>1</v>
      </c>
      <c r="W1791" s="26">
        <f t="shared" si="904"/>
        <v>1</v>
      </c>
      <c r="Y1791" s="21">
        <v>4</v>
      </c>
      <c r="Z1791" s="22">
        <f t="shared" si="942"/>
        <v>680</v>
      </c>
      <c r="AA1791" s="20" t="s">
        <v>2195</v>
      </c>
      <c r="AB1791" s="22">
        <v>1</v>
      </c>
      <c r="AC1791" s="22"/>
      <c r="AD1791" s="22">
        <f t="shared" si="943"/>
        <v>680</v>
      </c>
      <c r="AE1791" s="22"/>
      <c r="AF1791" s="22">
        <f t="shared" si="905"/>
        <v>680</v>
      </c>
      <c r="AG1791" s="20"/>
      <c r="AH1791" s="22"/>
      <c r="AI1791" s="22"/>
      <c r="AJ1791" s="22">
        <f t="shared" si="929"/>
        <v>680</v>
      </c>
      <c r="AK1791" s="22">
        <f>IF(O1791="(传统)XDSL",VLOOKUP(S1791,[2]直销续费率明细!C:I,7,FALSE)*1,IF(O1791="GPON+XDSL",VLOOKUP(S1791,[2]直销续费率明细!C:I,7,FALSE)*1,VLOOKUP(S1791,[2]直销续费率明细!C:I,5,FALSE)*1))</f>
        <v>25</v>
      </c>
      <c r="AL1791" s="22" t="s">
        <v>1300</v>
      </c>
      <c r="AM1791" s="22"/>
      <c r="AN1791" s="22"/>
      <c r="AO1791" s="22" t="s">
        <v>2196</v>
      </c>
      <c r="AP1791" s="22" t="s">
        <v>2202</v>
      </c>
      <c r="AS1791" s="20">
        <f>IF(Y1791&gt;=10,VLOOKUP(U1791,[2]提成计算!B:T,19,FALSE),VLOOKUP(U1791,[2]提成计算!B:T,18,FALSE))</f>
        <v>7.0000000000000007E-2</v>
      </c>
      <c r="AT1791" s="20">
        <f t="shared" si="939"/>
        <v>47.6</v>
      </c>
      <c r="AU1791" s="20">
        <f t="shared" si="940"/>
        <v>25</v>
      </c>
    </row>
    <row r="1792" spans="1:47" x14ac:dyDescent="0.15">
      <c r="A1792" s="21" t="s">
        <v>1273</v>
      </c>
      <c r="B1792" s="20" t="s">
        <v>918</v>
      </c>
      <c r="C1792" s="20" t="s">
        <v>919</v>
      </c>
      <c r="D1792" s="20" t="s">
        <v>920</v>
      </c>
      <c r="E1792" s="20" t="s">
        <v>1390</v>
      </c>
      <c r="F1792" s="20" t="s">
        <v>1250</v>
      </c>
      <c r="G1792" s="20" t="s">
        <v>2797</v>
      </c>
      <c r="H1792" s="20"/>
      <c r="I1792" s="20">
        <v>13527813107</v>
      </c>
      <c r="J1792" s="20" t="s">
        <v>924</v>
      </c>
      <c r="K1792" s="20" t="s">
        <v>443</v>
      </c>
      <c r="L1792" s="20" t="s">
        <v>1918</v>
      </c>
      <c r="M1792" s="20">
        <v>680</v>
      </c>
      <c r="N1792" s="20">
        <v>680</v>
      </c>
      <c r="O1792" s="20" t="s">
        <v>927</v>
      </c>
      <c r="P1792" s="20" t="s">
        <v>50</v>
      </c>
      <c r="Q1792" s="28"/>
      <c r="R1792" s="21" t="s">
        <v>161</v>
      </c>
      <c r="S1792" s="25" t="s">
        <v>1392</v>
      </c>
      <c r="T1792" s="21" t="s">
        <v>53</v>
      </c>
      <c r="U1792" s="21" t="s">
        <v>444</v>
      </c>
      <c r="V1792" s="46">
        <v>1</v>
      </c>
      <c r="W1792" s="26">
        <f t="shared" si="904"/>
        <v>1</v>
      </c>
      <c r="Y1792" s="21">
        <v>4</v>
      </c>
      <c r="Z1792" s="22">
        <f t="shared" si="942"/>
        <v>680</v>
      </c>
      <c r="AA1792" s="20" t="s">
        <v>2195</v>
      </c>
      <c r="AB1792" s="22">
        <v>1</v>
      </c>
      <c r="AC1792" s="22"/>
      <c r="AD1792" s="22">
        <f t="shared" si="943"/>
        <v>680</v>
      </c>
      <c r="AE1792" s="22"/>
      <c r="AF1792" s="22">
        <f t="shared" si="905"/>
        <v>680</v>
      </c>
      <c r="AG1792" s="20"/>
      <c r="AH1792" s="22"/>
      <c r="AI1792" s="22"/>
      <c r="AJ1792" s="22">
        <f t="shared" si="929"/>
        <v>680</v>
      </c>
      <c r="AK1792" s="22">
        <f>IF(O1792="(传统)XDSL",VLOOKUP(S1792,[2]直销续费率明细!C:I,7,FALSE)*1,IF(O1792="GPON+XDSL",VLOOKUP(S1792,[2]直销续费率明细!C:I,7,FALSE)*1,VLOOKUP(S1792,[2]直销续费率明细!C:I,5,FALSE)*1))</f>
        <v>0</v>
      </c>
      <c r="AL1792" s="22" t="s">
        <v>1309</v>
      </c>
      <c r="AM1792" s="22"/>
      <c r="AN1792" s="22"/>
      <c r="AO1792" s="22" t="s">
        <v>2196</v>
      </c>
      <c r="AP1792" s="22" t="s">
        <v>2202</v>
      </c>
      <c r="AS1792" s="20">
        <f>IF(Y1792&gt;=10,VLOOKUP(U1792,[2]提成计算!B:T,19,FALSE),VLOOKUP(U1792,[2]提成计算!B:T,18,FALSE))</f>
        <v>7.0000000000000007E-2</v>
      </c>
      <c r="AT1792" s="20">
        <f t="shared" si="939"/>
        <v>47.6</v>
      </c>
      <c r="AU1792" s="20">
        <f t="shared" si="940"/>
        <v>0</v>
      </c>
    </row>
    <row r="1793" spans="1:47" x14ac:dyDescent="0.15">
      <c r="A1793" s="21" t="s">
        <v>1273</v>
      </c>
      <c r="B1793" s="20" t="s">
        <v>918</v>
      </c>
      <c r="C1793" s="20" t="s">
        <v>919</v>
      </c>
      <c r="D1793" s="20" t="s">
        <v>920</v>
      </c>
      <c r="E1793" s="20" t="s">
        <v>2172</v>
      </c>
      <c r="F1793" s="20" t="s">
        <v>1250</v>
      </c>
      <c r="G1793" s="20" t="s">
        <v>2798</v>
      </c>
      <c r="H1793" s="20"/>
      <c r="I1793" s="20">
        <v>13712132599</v>
      </c>
      <c r="J1793" s="20" t="s">
        <v>924</v>
      </c>
      <c r="K1793" s="20" t="s">
        <v>443</v>
      </c>
      <c r="L1793" s="20" t="s">
        <v>1918</v>
      </c>
      <c r="M1793" s="20">
        <v>680</v>
      </c>
      <c r="N1793" s="20">
        <v>680</v>
      </c>
      <c r="O1793" s="20" t="s">
        <v>927</v>
      </c>
      <c r="P1793" s="20" t="s">
        <v>50</v>
      </c>
      <c r="Q1793" s="28"/>
      <c r="R1793" s="21" t="s">
        <v>161</v>
      </c>
      <c r="S1793" s="25" t="s">
        <v>1392</v>
      </c>
      <c r="T1793" s="21" t="s">
        <v>53</v>
      </c>
      <c r="U1793" s="21" t="s">
        <v>444</v>
      </c>
      <c r="V1793" s="46">
        <v>1</v>
      </c>
      <c r="W1793" s="26">
        <f t="shared" si="904"/>
        <v>1</v>
      </c>
      <c r="Y1793" s="21">
        <v>4</v>
      </c>
      <c r="Z1793" s="22">
        <f t="shared" si="942"/>
        <v>680</v>
      </c>
      <c r="AA1793" s="20" t="s">
        <v>2195</v>
      </c>
      <c r="AB1793" s="22">
        <v>1</v>
      </c>
      <c r="AC1793" s="22"/>
      <c r="AD1793" s="22">
        <f t="shared" si="943"/>
        <v>680</v>
      </c>
      <c r="AE1793" s="22"/>
      <c r="AF1793" s="22">
        <f t="shared" si="905"/>
        <v>680</v>
      </c>
      <c r="AG1793" s="20"/>
      <c r="AH1793" s="22"/>
      <c r="AI1793" s="22"/>
      <c r="AJ1793" s="22">
        <f t="shared" si="929"/>
        <v>680</v>
      </c>
      <c r="AK1793" s="22">
        <f>IF(O1793="(传统)XDSL",VLOOKUP(S1793,[2]直销续费率明细!C:I,7,FALSE)*1,IF(O1793="GPON+XDSL",VLOOKUP(S1793,[2]直销续费率明细!C:I,7,FALSE)*1,VLOOKUP(S1793,[2]直销续费率明细!C:I,5,FALSE)*1))</f>
        <v>0</v>
      </c>
      <c r="AL1793" s="22" t="s">
        <v>1309</v>
      </c>
      <c r="AM1793" s="22"/>
      <c r="AN1793" s="22"/>
      <c r="AO1793" s="22" t="s">
        <v>2196</v>
      </c>
      <c r="AP1793" s="22" t="s">
        <v>2202</v>
      </c>
      <c r="AS1793" s="20">
        <f>IF(Y1793&gt;=10,VLOOKUP(U1793,[2]提成计算!B:T,19,FALSE),VLOOKUP(U1793,[2]提成计算!B:T,18,FALSE))</f>
        <v>7.0000000000000007E-2</v>
      </c>
      <c r="AT1793" s="20">
        <f t="shared" si="939"/>
        <v>47.6</v>
      </c>
      <c r="AU1793" s="20">
        <f t="shared" si="940"/>
        <v>0</v>
      </c>
    </row>
    <row r="1794" spans="1:47" x14ac:dyDescent="0.15">
      <c r="A1794" s="21" t="s">
        <v>1273</v>
      </c>
      <c r="B1794" s="20" t="s">
        <v>918</v>
      </c>
      <c r="C1794" s="20" t="s">
        <v>919</v>
      </c>
      <c r="D1794" s="20" t="s">
        <v>936</v>
      </c>
      <c r="E1794" s="20" t="s">
        <v>937</v>
      </c>
      <c r="F1794" s="20" t="s">
        <v>1250</v>
      </c>
      <c r="G1794" s="20" t="s">
        <v>2799</v>
      </c>
      <c r="H1794" s="20"/>
      <c r="I1794" s="20">
        <v>18819745695</v>
      </c>
      <c r="J1794" s="20" t="s">
        <v>1268</v>
      </c>
      <c r="K1794" s="20" t="s">
        <v>1950</v>
      </c>
      <c r="L1794" s="20" t="s">
        <v>1358</v>
      </c>
      <c r="M1794" s="20">
        <v>1088</v>
      </c>
      <c r="N1794" s="20">
        <v>1088</v>
      </c>
      <c r="O1794" s="20" t="s">
        <v>927</v>
      </c>
      <c r="P1794" s="20" t="s">
        <v>50</v>
      </c>
      <c r="Q1794" s="28"/>
      <c r="R1794" s="21" t="s">
        <v>60</v>
      </c>
      <c r="S1794" s="21"/>
      <c r="T1794" s="21" t="s">
        <v>53</v>
      </c>
      <c r="U1794" s="21" t="s">
        <v>1922</v>
      </c>
      <c r="V1794" s="46">
        <v>1</v>
      </c>
      <c r="W1794" s="26">
        <f t="shared" si="904"/>
        <v>1</v>
      </c>
      <c r="X1794" s="26">
        <f t="shared" si="910"/>
        <v>1</v>
      </c>
      <c r="Y1794" s="21">
        <v>10</v>
      </c>
      <c r="Z1794" s="22">
        <f t="shared" si="942"/>
        <v>1088</v>
      </c>
      <c r="AA1794" s="20" t="s">
        <v>2195</v>
      </c>
      <c r="AB1794" s="22"/>
      <c r="AC1794" s="22">
        <v>1</v>
      </c>
      <c r="AD1794" s="22"/>
      <c r="AE1794" s="22">
        <f t="shared" ref="AE1794:AE1796" si="944">N1794</f>
        <v>1088</v>
      </c>
      <c r="AF1794" s="22">
        <f t="shared" si="905"/>
        <v>1088</v>
      </c>
      <c r="AG1794" s="20">
        <f>N1794</f>
        <v>1088</v>
      </c>
      <c r="AH1794" s="20" t="str">
        <f>VLOOKUP(U1794,[1]提成计算!B:I,8,FALSE)</f>
        <v xml:space="preserve"> </v>
      </c>
      <c r="AI1794" s="20"/>
      <c r="AJ1794" s="22"/>
      <c r="AK1794" s="22"/>
      <c r="AM1794" s="22"/>
      <c r="AN1794" s="22"/>
      <c r="AO1794" s="22" t="s">
        <v>2196</v>
      </c>
      <c r="AP1794" s="22" t="s">
        <v>1301</v>
      </c>
      <c r="AS1794" s="20"/>
      <c r="AT1794" s="20"/>
      <c r="AU1794" s="20"/>
    </row>
    <row r="1795" spans="1:47" x14ac:dyDescent="0.15">
      <c r="A1795" s="21" t="s">
        <v>1273</v>
      </c>
      <c r="B1795" s="20" t="s">
        <v>918</v>
      </c>
      <c r="C1795" s="20" t="s">
        <v>919</v>
      </c>
      <c r="D1795" s="20" t="s">
        <v>941</v>
      </c>
      <c r="E1795" s="20" t="s">
        <v>942</v>
      </c>
      <c r="F1795" s="20" t="s">
        <v>1250</v>
      </c>
      <c r="G1795" s="20" t="s">
        <v>2800</v>
      </c>
      <c r="H1795" s="20"/>
      <c r="I1795" s="20">
        <v>13527967883</v>
      </c>
      <c r="J1795" s="20" t="s">
        <v>924</v>
      </c>
      <c r="K1795" s="20" t="s">
        <v>98</v>
      </c>
      <c r="L1795" s="20" t="s">
        <v>1299</v>
      </c>
      <c r="M1795" s="20">
        <v>888</v>
      </c>
      <c r="N1795" s="20">
        <v>888</v>
      </c>
      <c r="O1795" s="20" t="s">
        <v>1262</v>
      </c>
      <c r="P1795" s="20" t="s">
        <v>50</v>
      </c>
      <c r="Q1795" s="28"/>
      <c r="R1795" s="21" t="s">
        <v>99</v>
      </c>
      <c r="S1795" s="25" t="s">
        <v>945</v>
      </c>
      <c r="T1795" s="21" t="s">
        <v>53</v>
      </c>
      <c r="U1795" s="21" t="s">
        <v>100</v>
      </c>
      <c r="V1795" s="46">
        <v>1</v>
      </c>
      <c r="W1795" s="26">
        <f t="shared" si="904"/>
        <v>1</v>
      </c>
      <c r="Y1795" s="21">
        <v>12</v>
      </c>
      <c r="Z1795" s="22">
        <f t="shared" si="942"/>
        <v>888</v>
      </c>
      <c r="AA1795" s="20" t="s">
        <v>2195</v>
      </c>
      <c r="AB1795" s="22"/>
      <c r="AC1795" s="22">
        <v>1</v>
      </c>
      <c r="AD1795" s="22"/>
      <c r="AE1795" s="22">
        <f t="shared" si="944"/>
        <v>888</v>
      </c>
      <c r="AF1795" s="22">
        <f t="shared" si="905"/>
        <v>888</v>
      </c>
      <c r="AG1795" s="20"/>
      <c r="AH1795" s="22"/>
      <c r="AI1795" s="22"/>
      <c r="AJ1795" s="22">
        <f>N1795</f>
        <v>888</v>
      </c>
      <c r="AK1795" s="22">
        <f>IF(O1795="(传统)XDSL",VLOOKUP(S1795,[2]直销续费率明细!C:I,7,FALSE)*1,IF(O1795="GPON+XDSL",VLOOKUP(S1795,[2]直销续费率明细!C:I,7,FALSE)*1,VLOOKUP(S1795,[2]直销续费率明细!C:I,5,FALSE)*1))</f>
        <v>25</v>
      </c>
      <c r="AL1795" s="22" t="s">
        <v>1300</v>
      </c>
      <c r="AM1795" s="22"/>
      <c r="AN1795" s="22"/>
      <c r="AO1795" s="22" t="s">
        <v>2196</v>
      </c>
      <c r="AP1795" s="22" t="s">
        <v>1301</v>
      </c>
      <c r="AS1795" s="20">
        <f>IF(Y1795&gt;=10,VLOOKUP(U1795,[2]提成计算!B:T,19,FALSE),VLOOKUP(U1795,[2]提成计算!B:T,18,FALSE))</f>
        <v>0.09</v>
      </c>
      <c r="AT1795" s="20">
        <f t="shared" ref="AT1795" si="945">IF(AD1795*AS1795&gt;0,AD1795*AS1795,AE1795*AS1795)</f>
        <v>79.92</v>
      </c>
      <c r="AU1795" s="20">
        <f t="shared" ref="AU1795" si="946">IF(AND(AK1795&lt;0,AK1795+AT1795&lt;0),-AT1795,AK1795)</f>
        <v>25</v>
      </c>
    </row>
    <row r="1796" spans="1:47" x14ac:dyDescent="0.15">
      <c r="A1796" s="21" t="s">
        <v>1273</v>
      </c>
      <c r="B1796" s="20" t="s">
        <v>918</v>
      </c>
      <c r="C1796" s="20" t="s">
        <v>919</v>
      </c>
      <c r="D1796" s="20" t="s">
        <v>936</v>
      </c>
      <c r="E1796" s="20" t="s">
        <v>937</v>
      </c>
      <c r="F1796" s="20" t="s">
        <v>1250</v>
      </c>
      <c r="G1796" s="20" t="s">
        <v>2801</v>
      </c>
      <c r="H1796" s="20"/>
      <c r="I1796" s="20">
        <v>13544800887</v>
      </c>
      <c r="J1796" s="20" t="s">
        <v>1268</v>
      </c>
      <c r="K1796" s="20" t="s">
        <v>365</v>
      </c>
      <c r="L1796" s="20" t="s">
        <v>1358</v>
      </c>
      <c r="M1796" s="20">
        <v>1088</v>
      </c>
      <c r="N1796" s="20">
        <v>1088</v>
      </c>
      <c r="O1796" s="20" t="s">
        <v>927</v>
      </c>
      <c r="P1796" s="20" t="s">
        <v>50</v>
      </c>
      <c r="Q1796" s="28"/>
      <c r="R1796" s="21" t="s">
        <v>60</v>
      </c>
      <c r="S1796" s="21"/>
      <c r="T1796" s="21" t="s">
        <v>53</v>
      </c>
      <c r="U1796" s="21" t="s">
        <v>366</v>
      </c>
      <c r="V1796" s="46">
        <v>1</v>
      </c>
      <c r="W1796" s="26">
        <f t="shared" si="904"/>
        <v>1</v>
      </c>
      <c r="X1796" s="26">
        <f t="shared" si="910"/>
        <v>1</v>
      </c>
      <c r="Y1796" s="21">
        <v>10</v>
      </c>
      <c r="Z1796" s="22">
        <f t="shared" si="942"/>
        <v>1088</v>
      </c>
      <c r="AA1796" s="20" t="s">
        <v>2195</v>
      </c>
      <c r="AB1796" s="22"/>
      <c r="AC1796" s="22">
        <v>1</v>
      </c>
      <c r="AD1796" s="22"/>
      <c r="AE1796" s="22">
        <f t="shared" si="944"/>
        <v>1088</v>
      </c>
      <c r="AF1796" s="22">
        <f t="shared" si="905"/>
        <v>1088</v>
      </c>
      <c r="AG1796" s="20">
        <f>N1796</f>
        <v>1088</v>
      </c>
      <c r="AH1796" s="20" t="str">
        <f>VLOOKUP(U1796,[1]提成计算!B:I,8,FALSE)</f>
        <v xml:space="preserve"> </v>
      </c>
      <c r="AI1796" s="20"/>
      <c r="AJ1796" s="22"/>
      <c r="AK1796" s="22"/>
      <c r="AM1796" s="22"/>
      <c r="AN1796" s="22"/>
      <c r="AO1796" s="22" t="s">
        <v>2216</v>
      </c>
      <c r="AP1796" s="22" t="s">
        <v>1301</v>
      </c>
      <c r="AS1796" s="20"/>
      <c r="AT1796" s="20"/>
      <c r="AU1796" s="20"/>
    </row>
    <row r="1797" spans="1:47" x14ac:dyDescent="0.15">
      <c r="A1797" s="21" t="s">
        <v>1273</v>
      </c>
      <c r="B1797" s="20" t="s">
        <v>918</v>
      </c>
      <c r="C1797" s="20" t="s">
        <v>919</v>
      </c>
      <c r="D1797" s="20" t="s">
        <v>973</v>
      </c>
      <c r="E1797" s="20" t="s">
        <v>974</v>
      </c>
      <c r="F1797" s="20" t="s">
        <v>1250</v>
      </c>
      <c r="G1797" s="20" t="s">
        <v>2802</v>
      </c>
      <c r="H1797" s="20"/>
      <c r="I1797" s="20">
        <v>13537250213</v>
      </c>
      <c r="J1797" s="20" t="s">
        <v>924</v>
      </c>
      <c r="K1797" s="20" t="s">
        <v>248</v>
      </c>
      <c r="L1797" s="20" t="s">
        <v>1918</v>
      </c>
      <c r="M1797" s="20">
        <v>680</v>
      </c>
      <c r="N1797" s="20">
        <v>680</v>
      </c>
      <c r="O1797" s="20" t="s">
        <v>1262</v>
      </c>
      <c r="P1797" s="20" t="s">
        <v>50</v>
      </c>
      <c r="Q1797" s="28"/>
      <c r="R1797" s="21" t="s">
        <v>249</v>
      </c>
      <c r="S1797" s="25" t="s">
        <v>1378</v>
      </c>
      <c r="T1797" s="21" t="s">
        <v>53</v>
      </c>
      <c r="U1797" s="21" t="s">
        <v>250</v>
      </c>
      <c r="V1797" s="46">
        <v>1</v>
      </c>
      <c r="W1797" s="26">
        <f t="shared" si="904"/>
        <v>1</v>
      </c>
      <c r="Y1797" s="21">
        <v>4</v>
      </c>
      <c r="Z1797" s="22">
        <f t="shared" si="942"/>
        <v>680</v>
      </c>
      <c r="AA1797" s="20" t="s">
        <v>2218</v>
      </c>
      <c r="AB1797" s="22">
        <v>1</v>
      </c>
      <c r="AC1797" s="22"/>
      <c r="AD1797" s="22">
        <f>N1797</f>
        <v>680</v>
      </c>
      <c r="AE1797" s="22"/>
      <c r="AF1797" s="22">
        <f t="shared" si="905"/>
        <v>680</v>
      </c>
      <c r="AG1797" s="20"/>
      <c r="AH1797" s="22"/>
      <c r="AI1797" s="22"/>
      <c r="AJ1797" s="22">
        <f t="shared" ref="AJ1797:AJ1814" si="947">N1797</f>
        <v>680</v>
      </c>
      <c r="AK1797" s="22">
        <f>IF(O1797="(传统)XDSL",VLOOKUP(S1797,[2]直销续费率明细!C:I,7,FALSE)*1,IF(O1797="GPON+XDSL",VLOOKUP(S1797,[2]直销续费率明细!C:I,7,FALSE)*1,VLOOKUP(S1797,[2]直销续费率明细!C:I,5,FALSE)*1))</f>
        <v>-40</v>
      </c>
      <c r="AL1797" s="22" t="s">
        <v>1309</v>
      </c>
      <c r="AM1797" s="22"/>
      <c r="AN1797" s="22"/>
      <c r="AO1797" s="22" t="s">
        <v>2196</v>
      </c>
      <c r="AP1797" s="22" t="s">
        <v>2202</v>
      </c>
      <c r="AS1797" s="20">
        <f>IF(Y1797&gt;=10,VLOOKUP(U1797,[2]提成计算!B:T,19,FALSE),VLOOKUP(U1797,[2]提成计算!B:T,18,FALSE))</f>
        <v>0.06</v>
      </c>
      <c r="AT1797" s="20">
        <f t="shared" ref="AT1797:AT1799" si="948">IF(AD1797*AS1797&gt;0,AD1797*AS1797,AE1797*AS1797)</f>
        <v>40.799999999999997</v>
      </c>
      <c r="AU1797" s="20">
        <f t="shared" ref="AU1797:AU1799" si="949">IF(AND(AK1797&lt;0,AK1797+AT1797&lt;0),-AT1797,AK1797)</f>
        <v>-40</v>
      </c>
    </row>
    <row r="1798" spans="1:47" x14ac:dyDescent="0.15">
      <c r="A1798" s="21" t="s">
        <v>1273</v>
      </c>
      <c r="B1798" s="20" t="s">
        <v>918</v>
      </c>
      <c r="C1798" s="20" t="s">
        <v>919</v>
      </c>
      <c r="D1798" s="20" t="s">
        <v>973</v>
      </c>
      <c r="E1798" s="20" t="s">
        <v>2327</v>
      </c>
      <c r="F1798" s="20" t="s">
        <v>1250</v>
      </c>
      <c r="G1798" s="20" t="s">
        <v>2803</v>
      </c>
      <c r="H1798" s="20"/>
      <c r="I1798" s="20">
        <v>13925807983</v>
      </c>
      <c r="J1798" s="20" t="s">
        <v>924</v>
      </c>
      <c r="K1798" s="20" t="s">
        <v>521</v>
      </c>
      <c r="L1798" s="20" t="s">
        <v>1299</v>
      </c>
      <c r="M1798" s="20">
        <v>888</v>
      </c>
      <c r="N1798" s="20">
        <v>888</v>
      </c>
      <c r="O1798" s="20" t="s">
        <v>927</v>
      </c>
      <c r="P1798" s="20" t="s">
        <v>50</v>
      </c>
      <c r="Q1798" s="28"/>
      <c r="R1798" s="21" t="s">
        <v>249</v>
      </c>
      <c r="S1798" s="25" t="s">
        <v>976</v>
      </c>
      <c r="T1798" s="21" t="s">
        <v>53</v>
      </c>
      <c r="U1798" s="21" t="s">
        <v>522</v>
      </c>
      <c r="V1798" s="46">
        <v>1</v>
      </c>
      <c r="W1798" s="26">
        <f t="shared" si="904"/>
        <v>1</v>
      </c>
      <c r="Y1798" s="21">
        <v>12</v>
      </c>
      <c r="Z1798" s="22">
        <f t="shared" si="942"/>
        <v>888</v>
      </c>
      <c r="AA1798" s="20" t="s">
        <v>2195</v>
      </c>
      <c r="AB1798" s="22"/>
      <c r="AC1798" s="22">
        <v>1</v>
      </c>
      <c r="AD1798" s="22"/>
      <c r="AE1798" s="22">
        <f>N1798</f>
        <v>888</v>
      </c>
      <c r="AF1798" s="22">
        <f t="shared" si="905"/>
        <v>888</v>
      </c>
      <c r="AG1798" s="20"/>
      <c r="AH1798" s="22"/>
      <c r="AI1798" s="22"/>
      <c r="AJ1798" s="22">
        <f t="shared" si="947"/>
        <v>888</v>
      </c>
      <c r="AK1798" s="22">
        <f>IF(O1798="(传统)XDSL",VLOOKUP(S1798,[2]直销续费率明细!C:I,7,FALSE)*1,IF(O1798="GPON+XDSL",VLOOKUP(S1798,[2]直销续费率明细!C:I,7,FALSE)*1,VLOOKUP(S1798,[2]直销续费率明细!C:I,5,FALSE)*1))</f>
        <v>-40</v>
      </c>
      <c r="AL1798" s="22" t="s">
        <v>1300</v>
      </c>
      <c r="AM1798" s="22"/>
      <c r="AN1798" s="22"/>
      <c r="AO1798" s="22" t="s">
        <v>2196</v>
      </c>
      <c r="AP1798" s="22" t="s">
        <v>1301</v>
      </c>
      <c r="AS1798" s="20">
        <f>IF(Y1798&gt;=10,VLOOKUP(U1798,[2]提成计算!B:T,19,FALSE),VLOOKUP(U1798,[2]提成计算!B:T,18,FALSE))</f>
        <v>0.09</v>
      </c>
      <c r="AT1798" s="20">
        <f t="shared" si="948"/>
        <v>79.92</v>
      </c>
      <c r="AU1798" s="20">
        <f t="shared" si="949"/>
        <v>-40</v>
      </c>
    </row>
    <row r="1799" spans="1:47" x14ac:dyDescent="0.15">
      <c r="A1799" s="21" t="s">
        <v>1273</v>
      </c>
      <c r="B1799" s="20" t="s">
        <v>918</v>
      </c>
      <c r="C1799" s="20" t="s">
        <v>919</v>
      </c>
      <c r="D1799" s="20" t="s">
        <v>920</v>
      </c>
      <c r="E1799" s="20" t="s">
        <v>2189</v>
      </c>
      <c r="F1799" s="20" t="s">
        <v>1250</v>
      </c>
      <c r="G1799" s="20" t="s">
        <v>2804</v>
      </c>
      <c r="H1799" s="20"/>
      <c r="I1799" s="20">
        <v>13802385085</v>
      </c>
      <c r="J1799" s="20" t="s">
        <v>924</v>
      </c>
      <c r="K1799" s="20" t="s">
        <v>443</v>
      </c>
      <c r="L1799" s="20" t="s">
        <v>1863</v>
      </c>
      <c r="M1799" s="20">
        <v>1298</v>
      </c>
      <c r="N1799" s="20">
        <v>1298</v>
      </c>
      <c r="O1799" s="20" t="s">
        <v>927</v>
      </c>
      <c r="P1799" s="20" t="s">
        <v>50</v>
      </c>
      <c r="Q1799" s="28"/>
      <c r="R1799" s="21" t="s">
        <v>161</v>
      </c>
      <c r="S1799" s="25" t="s">
        <v>1392</v>
      </c>
      <c r="T1799" s="21" t="s">
        <v>53</v>
      </c>
      <c r="U1799" s="21" t="s">
        <v>444</v>
      </c>
      <c r="V1799" s="46">
        <v>1</v>
      </c>
      <c r="W1799" s="26">
        <f t="shared" si="904"/>
        <v>1</v>
      </c>
      <c r="Y1799" s="21">
        <v>6</v>
      </c>
      <c r="Z1799" s="22">
        <f t="shared" si="942"/>
        <v>1298</v>
      </c>
      <c r="AA1799" s="20" t="s">
        <v>2195</v>
      </c>
      <c r="AB1799" s="22">
        <v>1</v>
      </c>
      <c r="AC1799" s="22"/>
      <c r="AD1799" s="22">
        <f>N1799</f>
        <v>1298</v>
      </c>
      <c r="AE1799" s="22"/>
      <c r="AF1799" s="22">
        <f t="shared" si="905"/>
        <v>1298</v>
      </c>
      <c r="AG1799" s="20"/>
      <c r="AH1799" s="22"/>
      <c r="AI1799" s="22"/>
      <c r="AJ1799" s="22">
        <f t="shared" si="947"/>
        <v>1298</v>
      </c>
      <c r="AK1799" s="22">
        <f>IF(O1799="(传统)XDSL",VLOOKUP(S1799,[2]直销续费率明细!C:I,7,FALSE)*1,IF(O1799="GPON+XDSL",VLOOKUP(S1799,[2]直销续费率明细!C:I,7,FALSE)*1,VLOOKUP(S1799,[2]直销续费率明细!C:I,5,FALSE)*1))</f>
        <v>0</v>
      </c>
      <c r="AL1799" s="22" t="s">
        <v>1300</v>
      </c>
      <c r="AM1799" s="22"/>
      <c r="AN1799" s="22"/>
      <c r="AO1799" s="22" t="s">
        <v>2196</v>
      </c>
      <c r="AP1799" s="22" t="s">
        <v>1301</v>
      </c>
      <c r="AS1799" s="20">
        <f>IF(Y1799&gt;=10,VLOOKUP(U1799,[2]提成计算!B:T,19,FALSE),VLOOKUP(U1799,[2]提成计算!B:T,18,FALSE))</f>
        <v>7.0000000000000007E-2</v>
      </c>
      <c r="AT1799" s="20">
        <f t="shared" si="948"/>
        <v>90.860000000000014</v>
      </c>
      <c r="AU1799" s="20">
        <f t="shared" si="949"/>
        <v>0</v>
      </c>
    </row>
    <row r="1800" spans="1:47" x14ac:dyDescent="0.15">
      <c r="A1800" s="21" t="s">
        <v>1273</v>
      </c>
      <c r="B1800" s="20" t="s">
        <v>918</v>
      </c>
      <c r="C1800" s="20" t="s">
        <v>919</v>
      </c>
      <c r="D1800" s="20" t="s">
        <v>941</v>
      </c>
      <c r="E1800" s="20" t="s">
        <v>942</v>
      </c>
      <c r="F1800" s="20" t="s">
        <v>1250</v>
      </c>
      <c r="G1800" s="20" t="s">
        <v>2805</v>
      </c>
      <c r="H1800" s="20"/>
      <c r="I1800" s="20">
        <v>13712980912</v>
      </c>
      <c r="J1800" s="20" t="s">
        <v>924</v>
      </c>
      <c r="K1800" s="20" t="s">
        <v>166</v>
      </c>
      <c r="L1800" s="20" t="s">
        <v>1299</v>
      </c>
      <c r="M1800" s="20">
        <v>888</v>
      </c>
      <c r="N1800" s="20">
        <v>888</v>
      </c>
      <c r="O1800" s="20" t="s">
        <v>927</v>
      </c>
      <c r="P1800" s="20" t="s">
        <v>50</v>
      </c>
      <c r="Q1800" s="28"/>
      <c r="R1800" s="21" t="s">
        <v>99</v>
      </c>
      <c r="S1800" s="25" t="s">
        <v>945</v>
      </c>
      <c r="T1800" s="21" t="s">
        <v>2204</v>
      </c>
      <c r="U1800" s="21"/>
      <c r="V1800" s="46">
        <v>1</v>
      </c>
      <c r="W1800" s="26">
        <f t="shared" si="904"/>
        <v>1</v>
      </c>
      <c r="Y1800" s="21">
        <v>12</v>
      </c>
      <c r="Z1800" s="22">
        <f t="shared" si="942"/>
        <v>888</v>
      </c>
      <c r="AA1800" s="20" t="s">
        <v>2195</v>
      </c>
      <c r="AB1800" s="22"/>
      <c r="AC1800" s="22">
        <v>1</v>
      </c>
      <c r="AD1800" s="22"/>
      <c r="AE1800" s="22">
        <f t="shared" ref="AE1800:AE1802" si="950">N1800</f>
        <v>888</v>
      </c>
      <c r="AF1800" s="22">
        <f t="shared" si="905"/>
        <v>888</v>
      </c>
      <c r="AG1800" s="20"/>
      <c r="AH1800" s="22"/>
      <c r="AI1800" s="22"/>
      <c r="AJ1800" s="22">
        <f t="shared" si="947"/>
        <v>888</v>
      </c>
      <c r="AK1800" s="22">
        <f>IF(O1800="(传统)XDSL",VLOOKUP(S1800,[1]续费率明细!C:I,7,FALSE)*1,IF(O1800="GPON+XDSL",VLOOKUP(S1800,[1]续费率明细!C:I,7,FALSE)*1,VLOOKUP(S1800,[1]续费率明细!C:I,5,FALSE)*1))</f>
        <v>15</v>
      </c>
      <c r="AL1800" s="22" t="s">
        <v>1300</v>
      </c>
      <c r="AM1800" s="22"/>
      <c r="AN1800" s="22"/>
      <c r="AO1800" s="22" t="s">
        <v>2216</v>
      </c>
      <c r="AP1800" s="22" t="s">
        <v>1301</v>
      </c>
      <c r="AS1800" s="20"/>
      <c r="AT1800" s="20"/>
      <c r="AU1800" s="20"/>
    </row>
    <row r="1801" spans="1:47" x14ac:dyDescent="0.15">
      <c r="A1801" s="21" t="s">
        <v>1273</v>
      </c>
      <c r="B1801" s="20" t="s">
        <v>918</v>
      </c>
      <c r="C1801" s="20" t="s">
        <v>919</v>
      </c>
      <c r="D1801" s="20" t="s">
        <v>936</v>
      </c>
      <c r="E1801" s="20" t="s">
        <v>963</v>
      </c>
      <c r="F1801" s="20" t="s">
        <v>1250</v>
      </c>
      <c r="G1801" s="20" t="s">
        <v>2806</v>
      </c>
      <c r="H1801" s="20"/>
      <c r="I1801" s="20">
        <v>13537336838</v>
      </c>
      <c r="J1801" s="20" t="s">
        <v>924</v>
      </c>
      <c r="K1801" s="20" t="s">
        <v>1950</v>
      </c>
      <c r="L1801" s="20" t="s">
        <v>1299</v>
      </c>
      <c r="M1801" s="20">
        <v>888</v>
      </c>
      <c r="N1801" s="20">
        <v>888</v>
      </c>
      <c r="O1801" s="20" t="s">
        <v>927</v>
      </c>
      <c r="P1801" s="20" t="s">
        <v>50</v>
      </c>
      <c r="Q1801" s="28"/>
      <c r="R1801" s="21" t="s">
        <v>60</v>
      </c>
      <c r="S1801" s="25" t="s">
        <v>2807</v>
      </c>
      <c r="T1801" s="21" t="s">
        <v>53</v>
      </c>
      <c r="U1801" s="21" t="s">
        <v>1922</v>
      </c>
      <c r="V1801" s="46">
        <v>1</v>
      </c>
      <c r="W1801" s="26">
        <f t="shared" si="904"/>
        <v>1</v>
      </c>
      <c r="Y1801" s="21">
        <v>12</v>
      </c>
      <c r="Z1801" s="22">
        <f t="shared" si="942"/>
        <v>888</v>
      </c>
      <c r="AA1801" s="20" t="s">
        <v>2218</v>
      </c>
      <c r="AB1801" s="22"/>
      <c r="AC1801" s="22">
        <v>1</v>
      </c>
      <c r="AD1801" s="22"/>
      <c r="AE1801" s="22">
        <f t="shared" si="950"/>
        <v>888</v>
      </c>
      <c r="AF1801" s="22">
        <f t="shared" si="905"/>
        <v>888</v>
      </c>
      <c r="AG1801" s="20"/>
      <c r="AH1801" s="22"/>
      <c r="AI1801" s="22"/>
      <c r="AJ1801" s="22">
        <f t="shared" si="947"/>
        <v>888</v>
      </c>
      <c r="AK1801" s="22">
        <f>IF(O1801="(传统)XDSL",VLOOKUP(S1801,[2]直销续费率明细!C:I,7,FALSE)*1,IF(O1801="GPON+XDSL",VLOOKUP(S1801,[2]直销续费率明细!C:I,7,FALSE)*1,VLOOKUP(S1801,[2]直销续费率明细!C:I,5,FALSE)*1))</f>
        <v>25</v>
      </c>
      <c r="AL1801" s="22" t="s">
        <v>1300</v>
      </c>
      <c r="AM1801" s="22"/>
      <c r="AN1801" s="22"/>
      <c r="AO1801" s="22" t="s">
        <v>2216</v>
      </c>
      <c r="AP1801" s="22" t="s">
        <v>1301</v>
      </c>
      <c r="AS1801" s="20">
        <f>IF(Y1801&gt;=10,VLOOKUP(U1801,[2]提成计算!B:T,19,FALSE),VLOOKUP(U1801,[2]提成计算!B:T,18,FALSE))</f>
        <v>0.09</v>
      </c>
      <c r="AT1801" s="20">
        <f t="shared" ref="AT1801:AT1812" si="951">IF(AD1801*AS1801&gt;0,AD1801*AS1801,AE1801*AS1801)</f>
        <v>79.92</v>
      </c>
      <c r="AU1801" s="20">
        <f t="shared" ref="AU1801:AU1812" si="952">IF(AND(AK1801&lt;0,AK1801+AT1801&lt;0),-AT1801,AK1801)</f>
        <v>25</v>
      </c>
    </row>
    <row r="1802" spans="1:47" x14ac:dyDescent="0.15">
      <c r="A1802" s="21" t="s">
        <v>1273</v>
      </c>
      <c r="B1802" s="20" t="s">
        <v>918</v>
      </c>
      <c r="C1802" s="20" t="s">
        <v>919</v>
      </c>
      <c r="D1802" s="20" t="s">
        <v>928</v>
      </c>
      <c r="E1802" s="20" t="s">
        <v>929</v>
      </c>
      <c r="F1802" s="20" t="s">
        <v>1250</v>
      </c>
      <c r="G1802" s="20" t="s">
        <v>2808</v>
      </c>
      <c r="H1802" s="20"/>
      <c r="I1802" s="20">
        <v>13712755315</v>
      </c>
      <c r="J1802" s="20" t="s">
        <v>924</v>
      </c>
      <c r="K1802" s="20" t="s">
        <v>1913</v>
      </c>
      <c r="L1802" s="20" t="s">
        <v>1299</v>
      </c>
      <c r="M1802" s="20">
        <v>888</v>
      </c>
      <c r="N1802" s="20">
        <v>888</v>
      </c>
      <c r="O1802" s="20" t="s">
        <v>927</v>
      </c>
      <c r="P1802" s="20" t="s">
        <v>50</v>
      </c>
      <c r="Q1802" s="28"/>
      <c r="R1802" s="21" t="s">
        <v>84</v>
      </c>
      <c r="S1802" s="25" t="s">
        <v>1443</v>
      </c>
      <c r="T1802" s="21" t="s">
        <v>53</v>
      </c>
      <c r="U1802" s="21" t="s">
        <v>1915</v>
      </c>
      <c r="V1802" s="46">
        <v>1</v>
      </c>
      <c r="W1802" s="26">
        <f t="shared" si="904"/>
        <v>1</v>
      </c>
      <c r="Y1802" s="21">
        <v>12</v>
      </c>
      <c r="Z1802" s="22">
        <f t="shared" si="942"/>
        <v>888</v>
      </c>
      <c r="AA1802" s="20" t="s">
        <v>2218</v>
      </c>
      <c r="AB1802" s="22"/>
      <c r="AC1802" s="22">
        <v>1</v>
      </c>
      <c r="AD1802" s="22"/>
      <c r="AE1802" s="22">
        <f t="shared" si="950"/>
        <v>888</v>
      </c>
      <c r="AF1802" s="22">
        <f t="shared" si="905"/>
        <v>888</v>
      </c>
      <c r="AG1802" s="20"/>
      <c r="AH1802" s="22"/>
      <c r="AI1802" s="22"/>
      <c r="AJ1802" s="22">
        <f t="shared" si="947"/>
        <v>888</v>
      </c>
      <c r="AK1802" s="22">
        <f>IF(O1802="(传统)XDSL",VLOOKUP(S1802,[2]直销续费率明细!C:I,7,FALSE)*1,IF(O1802="GPON+XDSL",VLOOKUP(S1802,[2]直销续费率明细!C:I,7,FALSE)*1,VLOOKUP(S1802,[2]直销续费率明细!C:I,5,FALSE)*1))</f>
        <v>0</v>
      </c>
      <c r="AL1802" s="22" t="s">
        <v>1309</v>
      </c>
      <c r="AM1802" s="22"/>
      <c r="AN1802" s="22"/>
      <c r="AO1802" s="22" t="s">
        <v>2216</v>
      </c>
      <c r="AP1802" s="22" t="s">
        <v>1301</v>
      </c>
      <c r="AS1802" s="20">
        <f>IF(Y1802&gt;=10,VLOOKUP(U1802,[2]提成计算!B:T,19,FALSE),VLOOKUP(U1802,[2]提成计算!B:T,18,FALSE))</f>
        <v>0.09</v>
      </c>
      <c r="AT1802" s="20">
        <f t="shared" si="951"/>
        <v>79.92</v>
      </c>
      <c r="AU1802" s="20">
        <f t="shared" si="952"/>
        <v>0</v>
      </c>
    </row>
    <row r="1803" spans="1:47" x14ac:dyDescent="0.15">
      <c r="A1803" s="21" t="s">
        <v>1273</v>
      </c>
      <c r="B1803" s="20" t="s">
        <v>918</v>
      </c>
      <c r="C1803" s="20" t="s">
        <v>919</v>
      </c>
      <c r="D1803" s="20" t="s">
        <v>920</v>
      </c>
      <c r="E1803" s="20" t="s">
        <v>1923</v>
      </c>
      <c r="F1803" s="20" t="s">
        <v>1250</v>
      </c>
      <c r="G1803" s="20" t="s">
        <v>2809</v>
      </c>
      <c r="H1803" s="20"/>
      <c r="I1803" s="20">
        <v>13812549966</v>
      </c>
      <c r="J1803" s="20" t="s">
        <v>924</v>
      </c>
      <c r="K1803" s="20" t="s">
        <v>443</v>
      </c>
      <c r="L1803" s="20" t="s">
        <v>1918</v>
      </c>
      <c r="M1803" s="20">
        <v>680</v>
      </c>
      <c r="N1803" s="20">
        <v>680</v>
      </c>
      <c r="O1803" s="20" t="s">
        <v>927</v>
      </c>
      <c r="P1803" s="20" t="s">
        <v>50</v>
      </c>
      <c r="Q1803" s="28"/>
      <c r="R1803" s="21" t="s">
        <v>161</v>
      </c>
      <c r="S1803" s="25" t="s">
        <v>1392</v>
      </c>
      <c r="T1803" s="21" t="s">
        <v>53</v>
      </c>
      <c r="U1803" s="21" t="s">
        <v>444</v>
      </c>
      <c r="V1803" s="46">
        <v>1</v>
      </c>
      <c r="W1803" s="26">
        <f t="shared" si="904"/>
        <v>1</v>
      </c>
      <c r="Y1803" s="21">
        <v>4</v>
      </c>
      <c r="Z1803" s="22">
        <f t="shared" si="942"/>
        <v>680</v>
      </c>
      <c r="AA1803" s="20" t="s">
        <v>2218</v>
      </c>
      <c r="AB1803" s="22">
        <v>1</v>
      </c>
      <c r="AC1803" s="22"/>
      <c r="AD1803" s="22">
        <f t="shared" ref="AD1803:AD1805" si="953">N1803</f>
        <v>680</v>
      </c>
      <c r="AE1803" s="22"/>
      <c r="AF1803" s="22">
        <f t="shared" si="905"/>
        <v>680</v>
      </c>
      <c r="AG1803" s="20"/>
      <c r="AH1803" s="22"/>
      <c r="AI1803" s="22"/>
      <c r="AJ1803" s="22">
        <f t="shared" si="947"/>
        <v>680</v>
      </c>
      <c r="AK1803" s="22">
        <f>IF(O1803="(传统)XDSL",VLOOKUP(S1803,[2]直销续费率明细!C:I,7,FALSE)*1,IF(O1803="GPON+XDSL",VLOOKUP(S1803,[2]直销续费率明细!C:I,7,FALSE)*1,VLOOKUP(S1803,[2]直销续费率明细!C:I,5,FALSE)*1))</f>
        <v>0</v>
      </c>
      <c r="AL1803" s="22" t="s">
        <v>1309</v>
      </c>
      <c r="AM1803" s="22"/>
      <c r="AN1803" s="22"/>
      <c r="AO1803" s="22" t="s">
        <v>2196</v>
      </c>
      <c r="AP1803" s="22" t="s">
        <v>2202</v>
      </c>
      <c r="AS1803" s="20">
        <f>IF(Y1803&gt;=10,VLOOKUP(U1803,[2]提成计算!B:T,19,FALSE),VLOOKUP(U1803,[2]提成计算!B:T,18,FALSE))</f>
        <v>7.0000000000000007E-2</v>
      </c>
      <c r="AT1803" s="20">
        <f t="shared" si="951"/>
        <v>47.6</v>
      </c>
      <c r="AU1803" s="20">
        <f t="shared" si="952"/>
        <v>0</v>
      </c>
    </row>
    <row r="1804" spans="1:47" x14ac:dyDescent="0.15">
      <c r="A1804" s="21" t="s">
        <v>1273</v>
      </c>
      <c r="B1804" s="20" t="s">
        <v>918</v>
      </c>
      <c r="C1804" s="20" t="s">
        <v>919</v>
      </c>
      <c r="D1804" s="20" t="s">
        <v>928</v>
      </c>
      <c r="E1804" s="20" t="s">
        <v>2466</v>
      </c>
      <c r="F1804" s="20" t="s">
        <v>1250</v>
      </c>
      <c r="G1804" s="20" t="s">
        <v>2810</v>
      </c>
      <c r="H1804" s="20"/>
      <c r="I1804" s="20">
        <v>13726411104</v>
      </c>
      <c r="J1804" s="20" t="s">
        <v>924</v>
      </c>
      <c r="K1804" s="20" t="s">
        <v>954</v>
      </c>
      <c r="L1804" s="20" t="s">
        <v>2228</v>
      </c>
      <c r="M1804" s="20">
        <v>100</v>
      </c>
      <c r="N1804" s="20">
        <v>100</v>
      </c>
      <c r="O1804" s="20" t="s">
        <v>1262</v>
      </c>
      <c r="P1804" s="20" t="s">
        <v>50</v>
      </c>
      <c r="Q1804" s="28"/>
      <c r="R1804" s="21" t="s">
        <v>84</v>
      </c>
      <c r="S1804" s="25" t="s">
        <v>1443</v>
      </c>
      <c r="T1804" s="21" t="s">
        <v>53</v>
      </c>
      <c r="U1804" s="21" t="s">
        <v>957</v>
      </c>
      <c r="V1804" s="26">
        <f>1/12</f>
        <v>8.3333333333333329E-2</v>
      </c>
      <c r="W1804" s="26">
        <f t="shared" si="904"/>
        <v>8.3333333333333329E-2</v>
      </c>
      <c r="Y1804" s="21">
        <v>4</v>
      </c>
      <c r="Z1804" s="22">
        <f t="shared" si="942"/>
        <v>100</v>
      </c>
      <c r="AA1804" s="20" t="s">
        <v>2195</v>
      </c>
      <c r="AB1804" s="22">
        <v>1</v>
      </c>
      <c r="AC1804" s="22"/>
      <c r="AD1804" s="22">
        <f t="shared" si="953"/>
        <v>100</v>
      </c>
      <c r="AE1804" s="22"/>
      <c r="AF1804" s="22">
        <f t="shared" si="905"/>
        <v>100</v>
      </c>
      <c r="AG1804" s="20"/>
      <c r="AH1804" s="22"/>
      <c r="AI1804" s="22"/>
      <c r="AJ1804" s="22">
        <f t="shared" si="947"/>
        <v>100</v>
      </c>
      <c r="AK1804" s="22">
        <f>IF(O1804="(传统)XDSL",VLOOKUP(S1804,[2]直销续费率明细!C:I,7,FALSE)*1,IF(O1804="GPON+XDSL",VLOOKUP(S1804,[2]直销续费率明细!C:I,7,FALSE)*1,VLOOKUP(S1804,[2]直销续费率明细!C:I,5,FALSE)*1))</f>
        <v>15</v>
      </c>
      <c r="AL1804" s="22" t="s">
        <v>1309</v>
      </c>
      <c r="AM1804" s="22"/>
      <c r="AN1804" s="22"/>
      <c r="AO1804" s="22" t="s">
        <v>2196</v>
      </c>
      <c r="AP1804" s="22" t="s">
        <v>2811</v>
      </c>
      <c r="AS1804" s="20">
        <f>IF(Y1804&gt;=10,VLOOKUP(U1804,[2]提成计算!B:T,19,FALSE),VLOOKUP(U1804,[2]提成计算!B:T,18,FALSE))</f>
        <v>7.0000000000000007E-2</v>
      </c>
      <c r="AT1804" s="20">
        <f t="shared" si="951"/>
        <v>7.0000000000000009</v>
      </c>
      <c r="AU1804" s="20">
        <f t="shared" si="952"/>
        <v>15</v>
      </c>
    </row>
    <row r="1805" spans="1:47" x14ac:dyDescent="0.15">
      <c r="A1805" s="21" t="s">
        <v>1273</v>
      </c>
      <c r="B1805" s="20" t="s">
        <v>918</v>
      </c>
      <c r="C1805" s="20" t="s">
        <v>919</v>
      </c>
      <c r="D1805" s="20" t="s">
        <v>920</v>
      </c>
      <c r="E1805" s="20" t="s">
        <v>965</v>
      </c>
      <c r="F1805" s="20" t="s">
        <v>1250</v>
      </c>
      <c r="G1805" s="20" t="s">
        <v>2812</v>
      </c>
      <c r="H1805" s="20"/>
      <c r="I1805" s="20">
        <v>13544687012</v>
      </c>
      <c r="J1805" s="20" t="s">
        <v>924</v>
      </c>
      <c r="K1805" s="20" t="s">
        <v>443</v>
      </c>
      <c r="L1805" s="20" t="s">
        <v>1947</v>
      </c>
      <c r="M1805" s="20">
        <v>400</v>
      </c>
      <c r="N1805" s="20">
        <v>400</v>
      </c>
      <c r="O1805" s="20" t="s">
        <v>927</v>
      </c>
      <c r="P1805" s="20" t="s">
        <v>50</v>
      </c>
      <c r="Q1805" s="28"/>
      <c r="R1805" s="21" t="s">
        <v>161</v>
      </c>
      <c r="S1805" s="25" t="s">
        <v>2239</v>
      </c>
      <c r="T1805" s="21" t="s">
        <v>53</v>
      </c>
      <c r="U1805" s="21" t="s">
        <v>444</v>
      </c>
      <c r="V1805" s="46">
        <v>0.5</v>
      </c>
      <c r="W1805" s="26">
        <f t="shared" si="904"/>
        <v>0.5</v>
      </c>
      <c r="Y1805" s="21">
        <v>4</v>
      </c>
      <c r="Z1805" s="22">
        <f t="shared" si="942"/>
        <v>400</v>
      </c>
      <c r="AA1805" s="20" t="s">
        <v>2195</v>
      </c>
      <c r="AB1805" s="22">
        <v>1</v>
      </c>
      <c r="AC1805" s="22"/>
      <c r="AD1805" s="22">
        <f t="shared" si="953"/>
        <v>400</v>
      </c>
      <c r="AE1805" s="22"/>
      <c r="AF1805" s="22">
        <f t="shared" si="905"/>
        <v>400</v>
      </c>
      <c r="AG1805" s="20"/>
      <c r="AH1805" s="22"/>
      <c r="AI1805" s="22"/>
      <c r="AJ1805" s="22">
        <f t="shared" si="947"/>
        <v>400</v>
      </c>
      <c r="AK1805" s="22">
        <f>IF(O1805="(传统)XDSL",VLOOKUP(S1805,[2]直销续费率明细!C:I,7,FALSE)*1,IF(O1805="GPON+XDSL",VLOOKUP(S1805,[2]直销续费率明细!C:I,7,FALSE)*1,VLOOKUP(S1805,[2]直销续费率明细!C:I,5,FALSE)*1))</f>
        <v>-40</v>
      </c>
      <c r="AL1805" s="22" t="s">
        <v>1309</v>
      </c>
      <c r="AM1805" s="22"/>
      <c r="AN1805" s="22"/>
      <c r="AO1805" s="22" t="s">
        <v>2196</v>
      </c>
      <c r="AP1805" s="22" t="s">
        <v>2206</v>
      </c>
      <c r="AS1805" s="20">
        <f>IF(Y1805&gt;=10,VLOOKUP(U1805,[2]提成计算!B:T,19,FALSE),VLOOKUP(U1805,[2]提成计算!B:T,18,FALSE))</f>
        <v>7.0000000000000007E-2</v>
      </c>
      <c r="AT1805" s="20">
        <f t="shared" si="951"/>
        <v>28.000000000000004</v>
      </c>
      <c r="AU1805" s="20">
        <f t="shared" si="952"/>
        <v>-28.000000000000004</v>
      </c>
    </row>
    <row r="1806" spans="1:47" x14ac:dyDescent="0.15">
      <c r="A1806" s="21" t="s">
        <v>1273</v>
      </c>
      <c r="B1806" s="20" t="s">
        <v>918</v>
      </c>
      <c r="C1806" s="20" t="s">
        <v>919</v>
      </c>
      <c r="D1806" s="20" t="s">
        <v>941</v>
      </c>
      <c r="E1806" s="20" t="s">
        <v>2005</v>
      </c>
      <c r="F1806" s="20" t="s">
        <v>1250</v>
      </c>
      <c r="G1806" s="20" t="s">
        <v>2813</v>
      </c>
      <c r="H1806" s="20"/>
      <c r="I1806" s="20">
        <v>13510139662</v>
      </c>
      <c r="J1806" s="20" t="s">
        <v>924</v>
      </c>
      <c r="K1806" s="20" t="s">
        <v>98</v>
      </c>
      <c r="L1806" s="20" t="s">
        <v>1299</v>
      </c>
      <c r="M1806" s="20">
        <v>888</v>
      </c>
      <c r="N1806" s="20">
        <v>888</v>
      </c>
      <c r="O1806" s="20" t="s">
        <v>927</v>
      </c>
      <c r="P1806" s="20" t="s">
        <v>50</v>
      </c>
      <c r="Q1806" s="28"/>
      <c r="R1806" s="21" t="s">
        <v>99</v>
      </c>
      <c r="S1806" s="25" t="s">
        <v>945</v>
      </c>
      <c r="T1806" s="21" t="s">
        <v>53</v>
      </c>
      <c r="U1806" s="21" t="s">
        <v>100</v>
      </c>
      <c r="V1806" s="46">
        <v>1</v>
      </c>
      <c r="W1806" s="26">
        <f t="shared" si="904"/>
        <v>1</v>
      </c>
      <c r="Y1806" s="21">
        <v>12</v>
      </c>
      <c r="Z1806" s="22">
        <f t="shared" si="942"/>
        <v>888</v>
      </c>
      <c r="AA1806" s="20" t="s">
        <v>2195</v>
      </c>
      <c r="AB1806" s="22"/>
      <c r="AC1806" s="22">
        <v>1</v>
      </c>
      <c r="AD1806" s="22"/>
      <c r="AE1806" s="22">
        <f t="shared" ref="AE1806:AE1809" si="954">N1806</f>
        <v>888</v>
      </c>
      <c r="AF1806" s="22">
        <f t="shared" si="905"/>
        <v>888</v>
      </c>
      <c r="AG1806" s="20"/>
      <c r="AH1806" s="22"/>
      <c r="AI1806" s="22"/>
      <c r="AJ1806" s="22">
        <f t="shared" si="947"/>
        <v>888</v>
      </c>
      <c r="AK1806" s="22">
        <f>IF(O1806="(传统)XDSL",VLOOKUP(S1806,[2]直销续费率明细!C:I,7,FALSE)*1,IF(O1806="GPON+XDSL",VLOOKUP(S1806,[2]直销续费率明细!C:I,7,FALSE)*1,VLOOKUP(S1806,[2]直销续费率明细!C:I,5,FALSE)*1))</f>
        <v>25</v>
      </c>
      <c r="AL1806" s="22" t="s">
        <v>1309</v>
      </c>
      <c r="AM1806" s="22"/>
      <c r="AN1806" s="22"/>
      <c r="AO1806" s="22" t="s">
        <v>2196</v>
      </c>
      <c r="AP1806" s="22" t="s">
        <v>1301</v>
      </c>
      <c r="AS1806" s="20">
        <f>IF(Y1806&gt;=10,VLOOKUP(U1806,[2]提成计算!B:T,19,FALSE),VLOOKUP(U1806,[2]提成计算!B:T,18,FALSE))</f>
        <v>0.09</v>
      </c>
      <c r="AT1806" s="20">
        <f t="shared" si="951"/>
        <v>79.92</v>
      </c>
      <c r="AU1806" s="20">
        <f t="shared" si="952"/>
        <v>25</v>
      </c>
    </row>
    <row r="1807" spans="1:47" x14ac:dyDescent="0.15">
      <c r="A1807" s="21" t="s">
        <v>1273</v>
      </c>
      <c r="B1807" s="20" t="s">
        <v>918</v>
      </c>
      <c r="C1807" s="20" t="s">
        <v>919</v>
      </c>
      <c r="D1807" s="20" t="s">
        <v>920</v>
      </c>
      <c r="E1807" s="20" t="s">
        <v>1923</v>
      </c>
      <c r="F1807" s="20" t="s">
        <v>1250</v>
      </c>
      <c r="G1807" s="20" t="s">
        <v>2814</v>
      </c>
      <c r="H1807" s="20"/>
      <c r="I1807" s="20">
        <v>13712415603</v>
      </c>
      <c r="J1807" s="20" t="s">
        <v>924</v>
      </c>
      <c r="K1807" s="48" t="s">
        <v>443</v>
      </c>
      <c r="L1807" s="20" t="s">
        <v>1299</v>
      </c>
      <c r="M1807" s="20">
        <v>888</v>
      </c>
      <c r="N1807" s="20">
        <v>888</v>
      </c>
      <c r="O1807" s="20" t="s">
        <v>927</v>
      </c>
      <c r="P1807" s="20" t="s">
        <v>50</v>
      </c>
      <c r="Q1807" s="28"/>
      <c r="R1807" s="21" t="s">
        <v>161</v>
      </c>
      <c r="S1807" s="25" t="s">
        <v>1392</v>
      </c>
      <c r="T1807" s="21" t="s">
        <v>2198</v>
      </c>
      <c r="U1807" s="21" t="s">
        <v>444</v>
      </c>
      <c r="V1807" s="46">
        <v>1</v>
      </c>
      <c r="W1807" s="26">
        <f t="shared" si="904"/>
        <v>1</v>
      </c>
      <c r="Y1807" s="21">
        <v>12</v>
      </c>
      <c r="Z1807" s="22">
        <f t="shared" si="942"/>
        <v>888</v>
      </c>
      <c r="AA1807" s="20" t="s">
        <v>2195</v>
      </c>
      <c r="AB1807" s="22"/>
      <c r="AC1807" s="22">
        <v>1</v>
      </c>
      <c r="AD1807" s="22"/>
      <c r="AE1807" s="22">
        <f t="shared" si="954"/>
        <v>888</v>
      </c>
      <c r="AF1807" s="22">
        <f t="shared" si="905"/>
        <v>888</v>
      </c>
      <c r="AG1807" s="20"/>
      <c r="AH1807" s="22"/>
      <c r="AI1807" s="22"/>
      <c r="AJ1807" s="22">
        <f t="shared" si="947"/>
        <v>888</v>
      </c>
      <c r="AK1807" s="22">
        <f>IF(O1807="(传统)XDSL",VLOOKUP(S1807,[2]直销续费率明细!C:I,7,FALSE)*1,IF(O1807="GPON+XDSL",VLOOKUP(S1807,[2]直销续费率明细!C:I,7,FALSE)*1,VLOOKUP(S1807,[2]直销续费率明细!C:I,5,FALSE)*1))</f>
        <v>0</v>
      </c>
      <c r="AL1807" s="22" t="s">
        <v>1309</v>
      </c>
      <c r="AM1807" s="22"/>
      <c r="AN1807" s="22"/>
      <c r="AO1807" s="22" t="s">
        <v>2196</v>
      </c>
      <c r="AP1807" s="22" t="s">
        <v>1301</v>
      </c>
      <c r="AS1807" s="20">
        <f>IF(Y1807&gt;=10,VLOOKUP(U1807,[2]提成计算!B:T,19,FALSE),VLOOKUP(U1807,[2]提成计算!B:T,18,FALSE))</f>
        <v>0.1</v>
      </c>
      <c r="AT1807" s="20">
        <f t="shared" si="951"/>
        <v>88.800000000000011</v>
      </c>
      <c r="AU1807" s="20">
        <f t="shared" si="952"/>
        <v>0</v>
      </c>
    </row>
    <row r="1808" spans="1:47" x14ac:dyDescent="0.15">
      <c r="A1808" s="21" t="s">
        <v>1273</v>
      </c>
      <c r="B1808" s="20" t="s">
        <v>918</v>
      </c>
      <c r="C1808" s="20" t="s">
        <v>919</v>
      </c>
      <c r="D1808" s="20" t="s">
        <v>941</v>
      </c>
      <c r="E1808" s="20" t="s">
        <v>942</v>
      </c>
      <c r="F1808" s="20" t="s">
        <v>1250</v>
      </c>
      <c r="G1808" s="20" t="s">
        <v>2815</v>
      </c>
      <c r="H1808" s="20"/>
      <c r="I1808" s="20">
        <v>13711910234</v>
      </c>
      <c r="J1808" s="20" t="s">
        <v>924</v>
      </c>
      <c r="K1808" s="20" t="s">
        <v>209</v>
      </c>
      <c r="L1808" s="20" t="s">
        <v>1299</v>
      </c>
      <c r="M1808" s="20">
        <v>888</v>
      </c>
      <c r="N1808" s="20">
        <v>888</v>
      </c>
      <c r="O1808" s="20" t="s">
        <v>927</v>
      </c>
      <c r="P1808" s="20" t="s">
        <v>50</v>
      </c>
      <c r="Q1808" s="28"/>
      <c r="R1808" s="21" t="s">
        <v>99</v>
      </c>
      <c r="S1808" s="25" t="s">
        <v>945</v>
      </c>
      <c r="T1808" s="21" t="s">
        <v>53</v>
      </c>
      <c r="U1808" s="21" t="s">
        <v>210</v>
      </c>
      <c r="V1808" s="46">
        <v>1</v>
      </c>
      <c r="W1808" s="26">
        <f t="shared" si="904"/>
        <v>1</v>
      </c>
      <c r="Y1808" s="21">
        <v>12</v>
      </c>
      <c r="Z1808" s="22">
        <f t="shared" si="942"/>
        <v>888</v>
      </c>
      <c r="AA1808" s="20" t="s">
        <v>2195</v>
      </c>
      <c r="AB1808" s="22"/>
      <c r="AC1808" s="22">
        <v>1</v>
      </c>
      <c r="AD1808" s="22"/>
      <c r="AE1808" s="22">
        <f t="shared" si="954"/>
        <v>888</v>
      </c>
      <c r="AF1808" s="22">
        <f t="shared" si="905"/>
        <v>888</v>
      </c>
      <c r="AG1808" s="20"/>
      <c r="AH1808" s="22"/>
      <c r="AI1808" s="22"/>
      <c r="AJ1808" s="22">
        <f t="shared" si="947"/>
        <v>888</v>
      </c>
      <c r="AK1808" s="22">
        <f>IF(O1808="(传统)XDSL",VLOOKUP(S1808,[2]直销续费率明细!C:I,7,FALSE)*1,IF(O1808="GPON+XDSL",VLOOKUP(S1808,[2]直销续费率明细!C:I,7,FALSE)*1,VLOOKUP(S1808,[2]直销续费率明细!C:I,5,FALSE)*1))</f>
        <v>25</v>
      </c>
      <c r="AL1808" s="22" t="s">
        <v>1309</v>
      </c>
      <c r="AM1808" s="22"/>
      <c r="AN1808" s="22"/>
      <c r="AO1808" s="22" t="s">
        <v>2196</v>
      </c>
      <c r="AP1808" s="22" t="s">
        <v>1301</v>
      </c>
      <c r="AS1808" s="20">
        <f>IF(Y1808&gt;=10,VLOOKUP(U1808,[2]提成计算!B:T,19,FALSE),VLOOKUP(U1808,[2]提成计算!B:T,18,FALSE))</f>
        <v>0.1</v>
      </c>
      <c r="AT1808" s="20">
        <f t="shared" si="951"/>
        <v>88.800000000000011</v>
      </c>
      <c r="AU1808" s="20">
        <f t="shared" si="952"/>
        <v>25</v>
      </c>
    </row>
    <row r="1809" spans="1:47" x14ac:dyDescent="0.15">
      <c r="A1809" s="21" t="s">
        <v>1273</v>
      </c>
      <c r="B1809" s="20" t="s">
        <v>918</v>
      </c>
      <c r="C1809" s="20" t="s">
        <v>919</v>
      </c>
      <c r="D1809" s="20" t="s">
        <v>941</v>
      </c>
      <c r="E1809" s="20" t="s">
        <v>1339</v>
      </c>
      <c r="F1809" s="20" t="s">
        <v>1250</v>
      </c>
      <c r="G1809" s="20" t="s">
        <v>2816</v>
      </c>
      <c r="H1809" s="20"/>
      <c r="I1809" s="20">
        <v>13790388072</v>
      </c>
      <c r="J1809" s="20" t="s">
        <v>924</v>
      </c>
      <c r="K1809" s="20" t="s">
        <v>1577</v>
      </c>
      <c r="L1809" s="20" t="s">
        <v>1299</v>
      </c>
      <c r="M1809" s="20">
        <v>888</v>
      </c>
      <c r="N1809" s="20">
        <v>888</v>
      </c>
      <c r="O1809" s="20" t="s">
        <v>927</v>
      </c>
      <c r="P1809" s="20" t="s">
        <v>50</v>
      </c>
      <c r="Q1809" s="28"/>
      <c r="R1809" s="21" t="s">
        <v>99</v>
      </c>
      <c r="S1809" s="25" t="s">
        <v>1341</v>
      </c>
      <c r="T1809" s="21" t="s">
        <v>53</v>
      </c>
      <c r="U1809" s="21" t="s">
        <v>1740</v>
      </c>
      <c r="V1809" s="46">
        <v>1</v>
      </c>
      <c r="W1809" s="26">
        <f t="shared" si="904"/>
        <v>1</v>
      </c>
      <c r="Y1809" s="21">
        <v>12</v>
      </c>
      <c r="Z1809" s="22">
        <f t="shared" si="942"/>
        <v>888</v>
      </c>
      <c r="AA1809" s="20" t="s">
        <v>2195</v>
      </c>
      <c r="AB1809" s="22"/>
      <c r="AC1809" s="22">
        <v>1</v>
      </c>
      <c r="AD1809" s="22"/>
      <c r="AE1809" s="22">
        <f t="shared" si="954"/>
        <v>888</v>
      </c>
      <c r="AF1809" s="22">
        <f t="shared" si="905"/>
        <v>888</v>
      </c>
      <c r="AG1809" s="20"/>
      <c r="AH1809" s="22"/>
      <c r="AI1809" s="22"/>
      <c r="AJ1809" s="22">
        <f t="shared" si="947"/>
        <v>888</v>
      </c>
      <c r="AK1809" s="22">
        <f>IF(O1809="(传统)XDSL",VLOOKUP(S1809,[2]直销续费率明细!C:I,7,FALSE)*1,IF(O1809="GPON+XDSL",VLOOKUP(S1809,[2]直销续费率明细!C:I,7,FALSE)*1,VLOOKUP(S1809,[2]直销续费率明细!C:I,5,FALSE)*1))</f>
        <v>25</v>
      </c>
      <c r="AL1809" s="22" t="s">
        <v>1309</v>
      </c>
      <c r="AM1809" s="22"/>
      <c r="AN1809" s="22"/>
      <c r="AO1809" s="22" t="s">
        <v>2196</v>
      </c>
      <c r="AP1809" s="22" t="s">
        <v>1301</v>
      </c>
      <c r="AS1809" s="20">
        <f>IF(Y1809&gt;=10,VLOOKUP(U1809,[2]提成计算!B:T,19,FALSE),VLOOKUP(U1809,[2]提成计算!B:T,18,FALSE))</f>
        <v>0.1</v>
      </c>
      <c r="AT1809" s="20">
        <f t="shared" si="951"/>
        <v>88.800000000000011</v>
      </c>
      <c r="AU1809" s="20">
        <f t="shared" si="952"/>
        <v>25</v>
      </c>
    </row>
    <row r="1810" spans="1:47" x14ac:dyDescent="0.15">
      <c r="A1810" s="21" t="s">
        <v>1273</v>
      </c>
      <c r="B1810" s="20" t="s">
        <v>918</v>
      </c>
      <c r="C1810" s="20" t="s">
        <v>919</v>
      </c>
      <c r="D1810" s="20" t="s">
        <v>973</v>
      </c>
      <c r="E1810" s="20" t="s">
        <v>974</v>
      </c>
      <c r="F1810" s="20" t="s">
        <v>1250</v>
      </c>
      <c r="G1810" s="20" t="s">
        <v>2817</v>
      </c>
      <c r="H1810" s="20"/>
      <c r="I1810" s="20">
        <v>13532826158</v>
      </c>
      <c r="J1810" s="20" t="s">
        <v>924</v>
      </c>
      <c r="K1810" s="20" t="s">
        <v>2054</v>
      </c>
      <c r="L1810" s="20" t="s">
        <v>1918</v>
      </c>
      <c r="M1810" s="20">
        <v>680</v>
      </c>
      <c r="N1810" s="20">
        <v>680</v>
      </c>
      <c r="O1810" s="20" t="s">
        <v>1262</v>
      </c>
      <c r="P1810" s="20" t="s">
        <v>50</v>
      </c>
      <c r="Q1810" s="28"/>
      <c r="R1810" s="21" t="s">
        <v>249</v>
      </c>
      <c r="S1810" s="25" t="s">
        <v>1955</v>
      </c>
      <c r="T1810" s="21" t="s">
        <v>2198</v>
      </c>
      <c r="U1810" s="21" t="s">
        <v>250</v>
      </c>
      <c r="V1810" s="46">
        <v>1</v>
      </c>
      <c r="W1810" s="26">
        <f t="shared" si="904"/>
        <v>1</v>
      </c>
      <c r="Y1810" s="21">
        <v>4</v>
      </c>
      <c r="Z1810" s="22">
        <f t="shared" si="942"/>
        <v>680</v>
      </c>
      <c r="AA1810" s="20" t="s">
        <v>2195</v>
      </c>
      <c r="AB1810" s="22">
        <v>1</v>
      </c>
      <c r="AC1810" s="22"/>
      <c r="AD1810" s="22">
        <f>N1810</f>
        <v>680</v>
      </c>
      <c r="AE1810" s="22"/>
      <c r="AF1810" s="22">
        <f t="shared" si="905"/>
        <v>680</v>
      </c>
      <c r="AG1810" s="20"/>
      <c r="AH1810" s="22"/>
      <c r="AI1810" s="22"/>
      <c r="AJ1810" s="22">
        <f t="shared" si="947"/>
        <v>680</v>
      </c>
      <c r="AK1810" s="22">
        <f>IF(O1810="(传统)XDSL",VLOOKUP(S1810,[2]直销续费率明细!C:I,7,FALSE)*1,IF(O1810="GPON+XDSL",VLOOKUP(S1810,[2]直销续费率明细!C:I,7,FALSE)*1,VLOOKUP(S1810,[2]直销续费率明细!C:I,5,FALSE)*1))</f>
        <v>25</v>
      </c>
      <c r="AL1810" s="22" t="s">
        <v>1300</v>
      </c>
      <c r="AM1810" s="22"/>
      <c r="AN1810" s="22"/>
      <c r="AO1810" s="22" t="s">
        <v>2196</v>
      </c>
      <c r="AP1810" s="22" t="s">
        <v>2202</v>
      </c>
      <c r="AS1810" s="20">
        <f>IF(Y1810&gt;=10,VLOOKUP(U1810,[2]提成计算!B:T,19,FALSE),VLOOKUP(U1810,[2]提成计算!B:T,18,FALSE))</f>
        <v>0.06</v>
      </c>
      <c r="AT1810" s="20">
        <f t="shared" si="951"/>
        <v>40.799999999999997</v>
      </c>
      <c r="AU1810" s="20">
        <f t="shared" si="952"/>
        <v>25</v>
      </c>
    </row>
    <row r="1811" spans="1:47" x14ac:dyDescent="0.15">
      <c r="A1811" s="21" t="s">
        <v>1273</v>
      </c>
      <c r="B1811" s="20" t="s">
        <v>918</v>
      </c>
      <c r="C1811" s="20" t="s">
        <v>919</v>
      </c>
      <c r="D1811" s="20" t="s">
        <v>941</v>
      </c>
      <c r="E1811" s="20" t="s">
        <v>942</v>
      </c>
      <c r="F1811" s="20" t="s">
        <v>1250</v>
      </c>
      <c r="G1811" s="20" t="s">
        <v>2818</v>
      </c>
      <c r="H1811" s="20"/>
      <c r="I1811" s="20">
        <v>13622673679</v>
      </c>
      <c r="J1811" s="20" t="s">
        <v>924</v>
      </c>
      <c r="K1811" s="20" t="s">
        <v>209</v>
      </c>
      <c r="L1811" s="20" t="s">
        <v>1299</v>
      </c>
      <c r="M1811" s="20">
        <v>888</v>
      </c>
      <c r="N1811" s="20">
        <v>888</v>
      </c>
      <c r="O1811" s="20" t="s">
        <v>1262</v>
      </c>
      <c r="P1811" s="20" t="s">
        <v>50</v>
      </c>
      <c r="Q1811" s="28"/>
      <c r="R1811" s="21" t="s">
        <v>99</v>
      </c>
      <c r="S1811" s="25" t="s">
        <v>945</v>
      </c>
      <c r="T1811" s="21" t="s">
        <v>53</v>
      </c>
      <c r="U1811" s="21" t="s">
        <v>210</v>
      </c>
      <c r="V1811" s="46">
        <v>1</v>
      </c>
      <c r="W1811" s="26">
        <f t="shared" ref="W1811:W1865" si="955">V1811</f>
        <v>1</v>
      </c>
      <c r="Y1811" s="21">
        <v>12</v>
      </c>
      <c r="Z1811" s="22">
        <f t="shared" si="942"/>
        <v>888</v>
      </c>
      <c r="AA1811" s="20" t="s">
        <v>2218</v>
      </c>
      <c r="AB1811" s="22"/>
      <c r="AC1811" s="22">
        <v>1</v>
      </c>
      <c r="AD1811" s="22"/>
      <c r="AE1811" s="22">
        <f t="shared" ref="AE1811:AE1813" si="956">N1811</f>
        <v>888</v>
      </c>
      <c r="AF1811" s="22">
        <f t="shared" ref="AF1811:AF1865" si="957">N1811</f>
        <v>888</v>
      </c>
      <c r="AG1811" s="20"/>
      <c r="AH1811" s="22"/>
      <c r="AI1811" s="22"/>
      <c r="AJ1811" s="22">
        <f t="shared" si="947"/>
        <v>888</v>
      </c>
      <c r="AK1811" s="22">
        <f>IF(O1811="(传统)XDSL",VLOOKUP(S1811,[2]直销续费率明细!C:I,7,FALSE)*1,IF(O1811="GPON+XDSL",VLOOKUP(S1811,[2]直销续费率明细!C:I,7,FALSE)*1,VLOOKUP(S1811,[2]直销续费率明细!C:I,5,FALSE)*1))</f>
        <v>25</v>
      </c>
      <c r="AL1811" s="22" t="s">
        <v>1309</v>
      </c>
      <c r="AM1811" s="22"/>
      <c r="AN1811" s="22"/>
      <c r="AO1811" s="22" t="s">
        <v>2196</v>
      </c>
      <c r="AP1811" s="22" t="s">
        <v>1301</v>
      </c>
      <c r="AS1811" s="20">
        <f>IF(Y1811&gt;=10,VLOOKUP(U1811,[2]提成计算!B:T,19,FALSE),VLOOKUP(U1811,[2]提成计算!B:T,18,FALSE))</f>
        <v>0.1</v>
      </c>
      <c r="AT1811" s="20">
        <f t="shared" si="951"/>
        <v>88.800000000000011</v>
      </c>
      <c r="AU1811" s="20">
        <f t="shared" si="952"/>
        <v>25</v>
      </c>
    </row>
    <row r="1812" spans="1:47" x14ac:dyDescent="0.15">
      <c r="A1812" s="21" t="s">
        <v>1273</v>
      </c>
      <c r="B1812" s="20" t="s">
        <v>918</v>
      </c>
      <c r="C1812" s="20" t="s">
        <v>919</v>
      </c>
      <c r="D1812" s="20" t="s">
        <v>973</v>
      </c>
      <c r="E1812" s="20" t="s">
        <v>2327</v>
      </c>
      <c r="F1812" s="20" t="s">
        <v>1250</v>
      </c>
      <c r="G1812" s="20" t="s">
        <v>2819</v>
      </c>
      <c r="H1812" s="20"/>
      <c r="I1812" s="20">
        <v>15107699886</v>
      </c>
      <c r="J1812" s="20" t="s">
        <v>924</v>
      </c>
      <c r="K1812" s="20" t="s">
        <v>248</v>
      </c>
      <c r="L1812" s="20" t="s">
        <v>1299</v>
      </c>
      <c r="M1812" s="20">
        <v>888</v>
      </c>
      <c r="N1812" s="20">
        <v>888</v>
      </c>
      <c r="O1812" s="20" t="s">
        <v>927</v>
      </c>
      <c r="P1812" s="20" t="s">
        <v>50</v>
      </c>
      <c r="Q1812" s="28"/>
      <c r="R1812" s="21" t="s">
        <v>249</v>
      </c>
      <c r="S1812" s="25" t="s">
        <v>976</v>
      </c>
      <c r="T1812" s="21" t="s">
        <v>53</v>
      </c>
      <c r="U1812" s="21" t="s">
        <v>250</v>
      </c>
      <c r="V1812" s="46">
        <v>1</v>
      </c>
      <c r="W1812" s="26">
        <f t="shared" si="955"/>
        <v>1</v>
      </c>
      <c r="Y1812" s="21">
        <v>12</v>
      </c>
      <c r="Z1812" s="22">
        <f t="shared" si="942"/>
        <v>888</v>
      </c>
      <c r="AA1812" s="20" t="s">
        <v>2195</v>
      </c>
      <c r="AB1812" s="22"/>
      <c r="AC1812" s="22">
        <v>1</v>
      </c>
      <c r="AD1812" s="22"/>
      <c r="AE1812" s="22">
        <f t="shared" si="956"/>
        <v>888</v>
      </c>
      <c r="AF1812" s="22">
        <f t="shared" si="957"/>
        <v>888</v>
      </c>
      <c r="AG1812" s="20"/>
      <c r="AH1812" s="22"/>
      <c r="AI1812" s="22"/>
      <c r="AJ1812" s="22">
        <f t="shared" si="947"/>
        <v>888</v>
      </c>
      <c r="AK1812" s="22">
        <f>IF(O1812="(传统)XDSL",VLOOKUP(S1812,[2]直销续费率明细!C:I,7,FALSE)*1,IF(O1812="GPON+XDSL",VLOOKUP(S1812,[2]直销续费率明细!C:I,7,FALSE)*1,VLOOKUP(S1812,[2]直销续费率明细!C:I,5,FALSE)*1))</f>
        <v>-40</v>
      </c>
      <c r="AL1812" s="22" t="s">
        <v>1309</v>
      </c>
      <c r="AM1812" s="22"/>
      <c r="AN1812" s="22"/>
      <c r="AO1812" s="22" t="s">
        <v>2196</v>
      </c>
      <c r="AP1812" s="22" t="s">
        <v>1301</v>
      </c>
      <c r="AS1812" s="20">
        <f>IF(Y1812&gt;=10,VLOOKUP(U1812,[2]提成计算!B:T,19,FALSE),VLOOKUP(U1812,[2]提成计算!B:T,18,FALSE))</f>
        <v>0.09</v>
      </c>
      <c r="AT1812" s="20">
        <f t="shared" si="951"/>
        <v>79.92</v>
      </c>
      <c r="AU1812" s="20">
        <f t="shared" si="952"/>
        <v>-40</v>
      </c>
    </row>
    <row r="1813" spans="1:47" x14ac:dyDescent="0.15">
      <c r="A1813" s="21" t="s">
        <v>1273</v>
      </c>
      <c r="B1813" s="22" t="s">
        <v>918</v>
      </c>
      <c r="C1813" s="22" t="s">
        <v>919</v>
      </c>
      <c r="D1813" s="22" t="s">
        <v>973</v>
      </c>
      <c r="E1813" s="22" t="s">
        <v>937</v>
      </c>
      <c r="F1813" s="22" t="s">
        <v>1250</v>
      </c>
      <c r="G1813" s="22" t="s">
        <v>2820</v>
      </c>
      <c r="I1813" s="22">
        <v>13926850219</v>
      </c>
      <c r="J1813" s="22" t="s">
        <v>924</v>
      </c>
      <c r="K1813" s="22" t="s">
        <v>2821</v>
      </c>
      <c r="L1813" s="22" t="s">
        <v>1376</v>
      </c>
      <c r="M1813" s="22">
        <v>1088</v>
      </c>
      <c r="N1813" s="22">
        <v>1088</v>
      </c>
      <c r="O1813" s="22" t="s">
        <v>927</v>
      </c>
      <c r="P1813" s="22" t="s">
        <v>2822</v>
      </c>
      <c r="Q1813" s="28"/>
      <c r="R1813" s="21" t="s">
        <v>60</v>
      </c>
      <c r="S1813" s="25" t="s">
        <v>960</v>
      </c>
      <c r="T1813" s="21" t="s">
        <v>2198</v>
      </c>
      <c r="U1813" s="21" t="s">
        <v>2823</v>
      </c>
      <c r="V1813" s="46">
        <v>1</v>
      </c>
      <c r="W1813" s="26">
        <f t="shared" si="955"/>
        <v>1</v>
      </c>
      <c r="Y1813" s="21">
        <v>10</v>
      </c>
      <c r="Z1813" s="22">
        <f t="shared" si="942"/>
        <v>1088</v>
      </c>
      <c r="AA1813" s="20" t="s">
        <v>2195</v>
      </c>
      <c r="AB1813" s="22"/>
      <c r="AC1813" s="22">
        <v>1</v>
      </c>
      <c r="AD1813" s="22"/>
      <c r="AE1813" s="22">
        <f t="shared" si="956"/>
        <v>1088</v>
      </c>
      <c r="AF1813" s="22">
        <f t="shared" si="957"/>
        <v>1088</v>
      </c>
      <c r="AG1813" s="20"/>
      <c r="AH1813" s="22"/>
      <c r="AI1813" s="22"/>
      <c r="AJ1813" s="22">
        <f t="shared" si="947"/>
        <v>1088</v>
      </c>
      <c r="AK1813" s="22"/>
      <c r="AL1813" s="22" t="s">
        <v>2824</v>
      </c>
      <c r="AM1813" s="22"/>
      <c r="AN1813" s="22"/>
      <c r="AO1813" s="22" t="s">
        <v>2196</v>
      </c>
      <c r="AP1813" s="22" t="s">
        <v>1301</v>
      </c>
      <c r="AS1813" s="20"/>
      <c r="AT1813" s="20"/>
      <c r="AU1813" s="20"/>
    </row>
    <row r="1814" spans="1:47" x14ac:dyDescent="0.15">
      <c r="A1814" s="21" t="s">
        <v>1273</v>
      </c>
      <c r="B1814" s="22" t="s">
        <v>918</v>
      </c>
      <c r="C1814" s="22" t="s">
        <v>919</v>
      </c>
      <c r="D1814" s="22" t="s">
        <v>973</v>
      </c>
      <c r="E1814" s="22" t="s">
        <v>974</v>
      </c>
      <c r="F1814" s="22" t="s">
        <v>1250</v>
      </c>
      <c r="G1814" s="22" t="s">
        <v>2825</v>
      </c>
      <c r="I1814" s="22">
        <v>13728317857</v>
      </c>
      <c r="J1814" s="22" t="s">
        <v>924</v>
      </c>
      <c r="K1814" s="22" t="s">
        <v>1993</v>
      </c>
      <c r="L1814" s="22" t="s">
        <v>1918</v>
      </c>
      <c r="M1814" s="22">
        <v>680</v>
      </c>
      <c r="N1814" s="22">
        <v>680</v>
      </c>
      <c r="O1814" s="22" t="s">
        <v>1262</v>
      </c>
      <c r="P1814" s="22" t="s">
        <v>2822</v>
      </c>
      <c r="Q1814" s="28"/>
      <c r="R1814" s="21" t="s">
        <v>249</v>
      </c>
      <c r="S1814" s="25" t="s">
        <v>2826</v>
      </c>
      <c r="T1814" s="21" t="s">
        <v>53</v>
      </c>
      <c r="U1814" s="21" t="s">
        <v>1994</v>
      </c>
      <c r="V1814" s="46">
        <v>1</v>
      </c>
      <c r="W1814" s="26">
        <f t="shared" si="955"/>
        <v>1</v>
      </c>
      <c r="Y1814" s="21">
        <v>4</v>
      </c>
      <c r="Z1814" s="22">
        <f t="shared" si="942"/>
        <v>680</v>
      </c>
      <c r="AA1814" s="20" t="s">
        <v>2195</v>
      </c>
      <c r="AB1814" s="22">
        <v>1</v>
      </c>
      <c r="AC1814" s="22"/>
      <c r="AD1814" s="22">
        <f t="shared" ref="AD1814:AD1815" si="958">N1814</f>
        <v>680</v>
      </c>
      <c r="AE1814" s="22"/>
      <c r="AF1814" s="22">
        <f t="shared" si="957"/>
        <v>680</v>
      </c>
      <c r="AG1814" s="20"/>
      <c r="AH1814" s="22"/>
      <c r="AI1814" s="22"/>
      <c r="AJ1814" s="22">
        <f t="shared" si="947"/>
        <v>680</v>
      </c>
      <c r="AK1814" s="22"/>
      <c r="AL1814" s="22" t="s">
        <v>2824</v>
      </c>
      <c r="AM1814" s="22"/>
      <c r="AN1814" s="22"/>
      <c r="AO1814" s="22" t="s">
        <v>2196</v>
      </c>
      <c r="AP1814" s="22" t="s">
        <v>2202</v>
      </c>
      <c r="AS1814" s="20"/>
      <c r="AT1814" s="20"/>
      <c r="AU1814" s="20"/>
    </row>
    <row r="1815" spans="1:47" x14ac:dyDescent="0.15">
      <c r="A1815" s="21" t="s">
        <v>1273</v>
      </c>
      <c r="B1815" s="22" t="s">
        <v>918</v>
      </c>
      <c r="C1815" s="22" t="s">
        <v>919</v>
      </c>
      <c r="D1815" s="22" t="s">
        <v>936</v>
      </c>
      <c r="E1815" s="22" t="s">
        <v>937</v>
      </c>
      <c r="F1815" s="22" t="s">
        <v>1250</v>
      </c>
      <c r="G1815" s="22" t="s">
        <v>2827</v>
      </c>
      <c r="I1815" s="22">
        <v>13612653866</v>
      </c>
      <c r="J1815" s="22" t="s">
        <v>1049</v>
      </c>
      <c r="K1815" s="22" t="s">
        <v>1950</v>
      </c>
      <c r="L1815" s="22" t="s">
        <v>1896</v>
      </c>
      <c r="M1815" s="22">
        <v>1298</v>
      </c>
      <c r="N1815" s="22">
        <v>1298</v>
      </c>
      <c r="O1815" s="22" t="s">
        <v>927</v>
      </c>
      <c r="P1815" s="22" t="s">
        <v>2828</v>
      </c>
      <c r="Q1815" s="28"/>
      <c r="R1815" s="21" t="s">
        <v>60</v>
      </c>
      <c r="S1815" s="21"/>
      <c r="T1815" s="21" t="s">
        <v>53</v>
      </c>
      <c r="U1815" s="21" t="s">
        <v>1922</v>
      </c>
      <c r="V1815" s="46">
        <v>1</v>
      </c>
      <c r="W1815" s="26">
        <f t="shared" si="955"/>
        <v>1</v>
      </c>
      <c r="X1815" s="26">
        <f t="shared" ref="X1815:X1863" si="959">V1815</f>
        <v>1</v>
      </c>
      <c r="Y1815" s="21">
        <v>6</v>
      </c>
      <c r="Z1815" s="22">
        <f t="shared" si="942"/>
        <v>1298</v>
      </c>
      <c r="AA1815" s="20" t="s">
        <v>2195</v>
      </c>
      <c r="AB1815" s="22">
        <v>1</v>
      </c>
      <c r="AC1815" s="22"/>
      <c r="AD1815" s="22">
        <f t="shared" si="958"/>
        <v>1298</v>
      </c>
      <c r="AE1815" s="22"/>
      <c r="AF1815" s="22">
        <f t="shared" si="957"/>
        <v>1298</v>
      </c>
      <c r="AG1815" s="20">
        <f t="shared" ref="AG1815:AG1816" si="960">N1815</f>
        <v>1298</v>
      </c>
      <c r="AH1815" s="20" t="str">
        <f>VLOOKUP(U1815,[1]提成计算!B:I,8,FALSE)</f>
        <v xml:space="preserve"> </v>
      </c>
      <c r="AI1815" s="20"/>
      <c r="AJ1815" s="22"/>
      <c r="AK1815" s="22"/>
      <c r="AM1815" s="22"/>
      <c r="AN1815" s="22"/>
      <c r="AO1815" s="22" t="s">
        <v>2216</v>
      </c>
      <c r="AP1815" s="22" t="s">
        <v>1301</v>
      </c>
      <c r="AS1815" s="20"/>
      <c r="AT1815" s="20"/>
      <c r="AU1815" s="20"/>
    </row>
    <row r="1816" spans="1:47" x14ac:dyDescent="0.15">
      <c r="A1816" s="21" t="s">
        <v>1273</v>
      </c>
      <c r="B1816" s="22" t="s">
        <v>918</v>
      </c>
      <c r="C1816" s="22" t="s">
        <v>919</v>
      </c>
      <c r="D1816" s="22" t="s">
        <v>973</v>
      </c>
      <c r="E1816" s="22" t="s">
        <v>2207</v>
      </c>
      <c r="F1816" s="22" t="s">
        <v>1250</v>
      </c>
      <c r="G1816" s="22" t="s">
        <v>2829</v>
      </c>
      <c r="I1816" s="22">
        <v>13662223823</v>
      </c>
      <c r="J1816" s="22" t="s">
        <v>1049</v>
      </c>
      <c r="K1816" s="22" t="s">
        <v>291</v>
      </c>
      <c r="L1816" s="22" t="s">
        <v>2424</v>
      </c>
      <c r="M1816" s="22">
        <v>3600</v>
      </c>
      <c r="N1816" s="22">
        <v>3600</v>
      </c>
      <c r="O1816" s="22" t="s">
        <v>927</v>
      </c>
      <c r="P1816" s="22" t="s">
        <v>2828</v>
      </c>
      <c r="Q1816" s="28"/>
      <c r="R1816" s="21" t="s">
        <v>249</v>
      </c>
      <c r="S1816" s="21"/>
      <c r="T1816" s="21" t="s">
        <v>53</v>
      </c>
      <c r="U1816" s="21" t="s">
        <v>292</v>
      </c>
      <c r="V1816" s="46">
        <v>1</v>
      </c>
      <c r="W1816" s="26">
        <f t="shared" si="955"/>
        <v>1</v>
      </c>
      <c r="X1816" s="26">
        <f t="shared" si="959"/>
        <v>1</v>
      </c>
      <c r="Y1816" s="21">
        <v>70</v>
      </c>
      <c r="Z1816" s="22">
        <f t="shared" si="942"/>
        <v>3600</v>
      </c>
      <c r="AA1816" s="20" t="s">
        <v>2218</v>
      </c>
      <c r="AB1816" s="22"/>
      <c r="AC1816" s="22">
        <v>1</v>
      </c>
      <c r="AD1816" s="22"/>
      <c r="AE1816" s="22">
        <f>N1816</f>
        <v>3600</v>
      </c>
      <c r="AF1816" s="22">
        <f t="shared" si="957"/>
        <v>3600</v>
      </c>
      <c r="AG1816" s="20">
        <f t="shared" si="960"/>
        <v>3600</v>
      </c>
      <c r="AH1816" s="20" t="str">
        <f>VLOOKUP(U1816,[1]提成计算!B:I,8,FALSE)</f>
        <v xml:space="preserve"> </v>
      </c>
      <c r="AI1816" s="20"/>
      <c r="AJ1816" s="22"/>
      <c r="AK1816" s="22"/>
      <c r="AM1816" s="22"/>
      <c r="AN1816" s="22"/>
      <c r="AO1816" s="22" t="s">
        <v>2196</v>
      </c>
      <c r="AP1816" s="22" t="s">
        <v>1301</v>
      </c>
      <c r="AS1816" s="20"/>
      <c r="AT1816" s="20"/>
      <c r="AU1816" s="20"/>
    </row>
    <row r="1817" spans="1:47" x14ac:dyDescent="0.15">
      <c r="A1817" s="21" t="s">
        <v>1273</v>
      </c>
      <c r="B1817" s="22" t="s">
        <v>918</v>
      </c>
      <c r="C1817" s="22" t="s">
        <v>919</v>
      </c>
      <c r="D1817" s="22" t="s">
        <v>936</v>
      </c>
      <c r="E1817" s="22" t="s">
        <v>937</v>
      </c>
      <c r="F1817" s="22" t="s">
        <v>1250</v>
      </c>
      <c r="G1817" s="22" t="s">
        <v>2830</v>
      </c>
      <c r="I1817" s="22">
        <v>15118300756</v>
      </c>
      <c r="J1817" s="22" t="s">
        <v>924</v>
      </c>
      <c r="K1817" s="22" t="s">
        <v>365</v>
      </c>
      <c r="L1817" s="22" t="s">
        <v>1896</v>
      </c>
      <c r="M1817" s="22">
        <v>1298</v>
      </c>
      <c r="N1817" s="22">
        <v>1298</v>
      </c>
      <c r="O1817" s="22" t="s">
        <v>927</v>
      </c>
      <c r="P1817" s="22" t="s">
        <v>2828</v>
      </c>
      <c r="Q1817" s="28"/>
      <c r="R1817" s="21" t="s">
        <v>60</v>
      </c>
      <c r="S1817" s="25" t="s">
        <v>960</v>
      </c>
      <c r="T1817" s="21" t="s">
        <v>53</v>
      </c>
      <c r="U1817" s="21" t="s">
        <v>366</v>
      </c>
      <c r="V1817" s="46">
        <v>1</v>
      </c>
      <c r="W1817" s="26">
        <f t="shared" si="955"/>
        <v>1</v>
      </c>
      <c r="Y1817" s="21">
        <v>6</v>
      </c>
      <c r="Z1817" s="22">
        <f t="shared" si="942"/>
        <v>1298</v>
      </c>
      <c r="AA1817" s="20" t="s">
        <v>2195</v>
      </c>
      <c r="AB1817" s="22">
        <v>1</v>
      </c>
      <c r="AC1817" s="22"/>
      <c r="AD1817" s="22">
        <f t="shared" ref="AD1817:AD1818" si="961">N1817</f>
        <v>1298</v>
      </c>
      <c r="AE1817" s="22"/>
      <c r="AF1817" s="22">
        <f t="shared" si="957"/>
        <v>1298</v>
      </c>
      <c r="AG1817" s="20"/>
      <c r="AH1817" s="22"/>
      <c r="AI1817" s="22"/>
      <c r="AJ1817" s="22">
        <f t="shared" ref="AJ1817:AJ1818" si="962">N1817</f>
        <v>1298</v>
      </c>
      <c r="AK1817" s="22"/>
      <c r="AL1817" s="22" t="s">
        <v>1871</v>
      </c>
      <c r="AM1817" s="22"/>
      <c r="AN1817" s="22"/>
      <c r="AO1817" s="22" t="s">
        <v>2196</v>
      </c>
      <c r="AP1817" s="22" t="s">
        <v>1301</v>
      </c>
      <c r="AS1817" s="20">
        <f>IF(Y1817&gt;=10,VLOOKUP(U1817,[2]提成计算!B:T,19,FALSE),VLOOKUP(U1817,[2]提成计算!B:T,18,FALSE))</f>
        <v>0.06</v>
      </c>
      <c r="AT1817" s="20">
        <f t="shared" ref="AT1817:AT1851" si="963">IF(AD1817*AS1817&gt;0,AD1817*AS1817,AE1817*AS1817)</f>
        <v>77.88</v>
      </c>
      <c r="AU1817" s="20">
        <f t="shared" ref="AU1817:AU1851" si="964">IF(AND(AK1817&lt;0,AK1817+AT1817&lt;0),AT1817,AK1817)</f>
        <v>0</v>
      </c>
    </row>
    <row r="1818" spans="1:47" x14ac:dyDescent="0.15">
      <c r="A1818" s="21" t="s">
        <v>1273</v>
      </c>
      <c r="B1818" s="22" t="s">
        <v>918</v>
      </c>
      <c r="C1818" s="22" t="s">
        <v>919</v>
      </c>
      <c r="D1818" s="22" t="s">
        <v>941</v>
      </c>
      <c r="E1818" s="22" t="s">
        <v>942</v>
      </c>
      <c r="F1818" s="22" t="s">
        <v>1250</v>
      </c>
      <c r="G1818" s="22" t="s">
        <v>2831</v>
      </c>
      <c r="I1818" s="22">
        <v>13412777010</v>
      </c>
      <c r="J1818" s="22" t="s">
        <v>924</v>
      </c>
      <c r="K1818" s="22" t="s">
        <v>481</v>
      </c>
      <c r="L1818" s="22" t="s">
        <v>2144</v>
      </c>
      <c r="M1818" s="22">
        <v>730</v>
      </c>
      <c r="N1818" s="22">
        <v>730</v>
      </c>
      <c r="O1818" s="22" t="s">
        <v>927</v>
      </c>
      <c r="P1818" s="22" t="s">
        <v>2828</v>
      </c>
      <c r="Q1818" s="28"/>
      <c r="R1818" s="21" t="s">
        <v>60</v>
      </c>
      <c r="S1818" s="25" t="s">
        <v>945</v>
      </c>
      <c r="T1818" s="21" t="s">
        <v>53</v>
      </c>
      <c r="U1818" s="21" t="s">
        <v>482</v>
      </c>
      <c r="V1818" s="46">
        <v>1</v>
      </c>
      <c r="W1818" s="26">
        <f t="shared" si="955"/>
        <v>1</v>
      </c>
      <c r="Y1818" s="21">
        <v>4</v>
      </c>
      <c r="Z1818" s="22">
        <f t="shared" si="942"/>
        <v>730</v>
      </c>
      <c r="AA1818" s="20" t="s">
        <v>2195</v>
      </c>
      <c r="AB1818" s="22">
        <v>1</v>
      </c>
      <c r="AC1818" s="22"/>
      <c r="AD1818" s="22">
        <f t="shared" si="961"/>
        <v>730</v>
      </c>
      <c r="AE1818" s="22"/>
      <c r="AF1818" s="22">
        <f t="shared" si="957"/>
        <v>730</v>
      </c>
      <c r="AG1818" s="20"/>
      <c r="AH1818" s="22"/>
      <c r="AI1818" s="22"/>
      <c r="AJ1818" s="22">
        <f t="shared" si="962"/>
        <v>730</v>
      </c>
      <c r="AK1818" s="22"/>
      <c r="AL1818" s="22" t="s">
        <v>1871</v>
      </c>
      <c r="AM1818" s="22"/>
      <c r="AN1818" s="22"/>
      <c r="AO1818" s="22" t="s">
        <v>2196</v>
      </c>
      <c r="AP1818" s="22" t="s">
        <v>1301</v>
      </c>
      <c r="AS1818" s="20">
        <f>IF(Y1818&gt;=10,VLOOKUP(U1818,[2]提成计算!B:T,19,FALSE),VLOOKUP(U1818,[2]提成计算!B:T,18,FALSE))</f>
        <v>0.06</v>
      </c>
      <c r="AT1818" s="20">
        <f t="shared" si="963"/>
        <v>43.8</v>
      </c>
      <c r="AU1818" s="20">
        <f t="shared" si="964"/>
        <v>0</v>
      </c>
    </row>
    <row r="1819" spans="1:47" x14ac:dyDescent="0.15">
      <c r="A1819" s="21" t="s">
        <v>1273</v>
      </c>
      <c r="B1819" s="22" t="s">
        <v>918</v>
      </c>
      <c r="C1819" s="22" t="s">
        <v>919</v>
      </c>
      <c r="D1819" s="22" t="s">
        <v>973</v>
      </c>
      <c r="E1819" s="22" t="s">
        <v>1932</v>
      </c>
      <c r="F1819" s="22" t="s">
        <v>1250</v>
      </c>
      <c r="G1819" s="22" t="s">
        <v>2832</v>
      </c>
      <c r="I1819" s="22">
        <v>15016900769</v>
      </c>
      <c r="J1819" s="22" t="s">
        <v>1049</v>
      </c>
      <c r="K1819" s="22" t="s">
        <v>1941</v>
      </c>
      <c r="L1819" s="22" t="s">
        <v>1898</v>
      </c>
      <c r="M1819" s="22">
        <v>1398</v>
      </c>
      <c r="N1819" s="22">
        <v>1398</v>
      </c>
      <c r="O1819" s="22" t="s">
        <v>927</v>
      </c>
      <c r="P1819" s="22" t="s">
        <v>2828</v>
      </c>
      <c r="Q1819" s="28"/>
      <c r="R1819" s="21" t="s">
        <v>249</v>
      </c>
      <c r="S1819" s="21"/>
      <c r="T1819" s="21" t="s">
        <v>2198</v>
      </c>
      <c r="U1819" s="21" t="s">
        <v>522</v>
      </c>
      <c r="V1819" s="46">
        <v>1</v>
      </c>
      <c r="W1819" s="26">
        <f t="shared" si="955"/>
        <v>1</v>
      </c>
      <c r="X1819" s="26">
        <f t="shared" si="959"/>
        <v>1</v>
      </c>
      <c r="Y1819" s="21">
        <v>20</v>
      </c>
      <c r="Z1819" s="22">
        <f t="shared" si="942"/>
        <v>1398</v>
      </c>
      <c r="AA1819" s="20" t="s">
        <v>2195</v>
      </c>
      <c r="AB1819" s="22"/>
      <c r="AC1819" s="22">
        <v>1</v>
      </c>
      <c r="AD1819" s="22"/>
      <c r="AE1819" s="22">
        <f t="shared" ref="AE1819:AE1821" si="965">N1819</f>
        <v>1398</v>
      </c>
      <c r="AF1819" s="22">
        <f t="shared" si="957"/>
        <v>1398</v>
      </c>
      <c r="AG1819" s="20">
        <f t="shared" ref="AG1819:AG1825" si="966">N1819</f>
        <v>1398</v>
      </c>
      <c r="AH1819" s="20" t="str">
        <f>VLOOKUP(U1819,[1]提成计算!B:I,8,FALSE)</f>
        <v xml:space="preserve"> </v>
      </c>
      <c r="AI1819" s="20"/>
      <c r="AJ1819" s="22"/>
      <c r="AK1819" s="22"/>
      <c r="AM1819" s="22"/>
      <c r="AN1819" s="22"/>
      <c r="AO1819" s="22" t="s">
        <v>2216</v>
      </c>
      <c r="AP1819" s="22" t="s">
        <v>1301</v>
      </c>
      <c r="AS1819" s="20"/>
      <c r="AT1819" s="20"/>
      <c r="AU1819" s="20"/>
    </row>
    <row r="1820" spans="1:47" x14ac:dyDescent="0.15">
      <c r="A1820" s="21" t="s">
        <v>1273</v>
      </c>
      <c r="B1820" s="22" t="s">
        <v>918</v>
      </c>
      <c r="C1820" s="22" t="s">
        <v>919</v>
      </c>
      <c r="D1820" s="22" t="s">
        <v>941</v>
      </c>
      <c r="E1820" s="22" t="s">
        <v>942</v>
      </c>
      <c r="F1820" s="22" t="s">
        <v>1250</v>
      </c>
      <c r="G1820" s="22" t="s">
        <v>2833</v>
      </c>
      <c r="I1820" s="22">
        <v>15819069535</v>
      </c>
      <c r="J1820" s="22" t="s">
        <v>1049</v>
      </c>
      <c r="K1820" s="22" t="s">
        <v>98</v>
      </c>
      <c r="L1820" s="22" t="s">
        <v>2422</v>
      </c>
      <c r="M1820" s="22">
        <v>1698</v>
      </c>
      <c r="N1820" s="22">
        <v>1698</v>
      </c>
      <c r="O1820" s="22" t="s">
        <v>927</v>
      </c>
      <c r="P1820" s="22" t="s">
        <v>2828</v>
      </c>
      <c r="Q1820" s="28"/>
      <c r="R1820" s="21" t="s">
        <v>99</v>
      </c>
      <c r="S1820" s="21"/>
      <c r="T1820" s="21" t="s">
        <v>53</v>
      </c>
      <c r="U1820" s="21" t="s">
        <v>100</v>
      </c>
      <c r="V1820" s="46">
        <v>1</v>
      </c>
      <c r="W1820" s="26">
        <f t="shared" si="955"/>
        <v>1</v>
      </c>
      <c r="X1820" s="26">
        <f t="shared" si="959"/>
        <v>1</v>
      </c>
      <c r="Y1820" s="21">
        <v>20</v>
      </c>
      <c r="Z1820" s="22">
        <f t="shared" si="942"/>
        <v>1698</v>
      </c>
      <c r="AA1820" s="20" t="s">
        <v>2218</v>
      </c>
      <c r="AB1820" s="22"/>
      <c r="AC1820" s="22">
        <v>1</v>
      </c>
      <c r="AD1820" s="22"/>
      <c r="AE1820" s="22">
        <f t="shared" si="965"/>
        <v>1698</v>
      </c>
      <c r="AF1820" s="22">
        <f t="shared" si="957"/>
        <v>1698</v>
      </c>
      <c r="AG1820" s="20">
        <f t="shared" si="966"/>
        <v>1698</v>
      </c>
      <c r="AH1820" s="20" t="str">
        <f>VLOOKUP(U1820,[1]提成计算!B:I,8,FALSE)</f>
        <v xml:space="preserve"> </v>
      </c>
      <c r="AI1820" s="20"/>
      <c r="AJ1820" s="22"/>
      <c r="AK1820" s="22"/>
      <c r="AM1820" s="22"/>
      <c r="AN1820" s="22"/>
      <c r="AO1820" s="22" t="s">
        <v>2216</v>
      </c>
      <c r="AP1820" s="22" t="s">
        <v>1301</v>
      </c>
      <c r="AS1820" s="20"/>
      <c r="AT1820" s="20"/>
      <c r="AU1820" s="20"/>
    </row>
    <row r="1821" spans="1:47" x14ac:dyDescent="0.15">
      <c r="A1821" s="21" t="s">
        <v>1273</v>
      </c>
      <c r="B1821" s="22" t="s">
        <v>918</v>
      </c>
      <c r="C1821" s="22" t="s">
        <v>919</v>
      </c>
      <c r="D1821" s="22" t="s">
        <v>936</v>
      </c>
      <c r="E1821" s="22" t="s">
        <v>963</v>
      </c>
      <c r="F1821" s="22" t="s">
        <v>1250</v>
      </c>
      <c r="G1821" s="22" t="s">
        <v>2834</v>
      </c>
      <c r="I1821" s="22">
        <v>13631864423</v>
      </c>
      <c r="J1821" s="22" t="s">
        <v>1049</v>
      </c>
      <c r="K1821" s="22" t="s">
        <v>1895</v>
      </c>
      <c r="L1821" s="22" t="s">
        <v>1891</v>
      </c>
      <c r="M1821" s="22">
        <v>1088</v>
      </c>
      <c r="N1821" s="22">
        <v>1088</v>
      </c>
      <c r="O1821" s="22" t="s">
        <v>927</v>
      </c>
      <c r="P1821" s="22" t="s">
        <v>2828</v>
      </c>
      <c r="Q1821" s="28"/>
      <c r="R1821" s="21" t="s">
        <v>60</v>
      </c>
      <c r="S1821" s="21"/>
      <c r="T1821" s="21" t="s">
        <v>2242</v>
      </c>
      <c r="U1821" s="21"/>
      <c r="V1821" s="46">
        <v>1</v>
      </c>
      <c r="W1821" s="26">
        <f t="shared" si="955"/>
        <v>1</v>
      </c>
      <c r="X1821" s="26">
        <f t="shared" si="959"/>
        <v>1</v>
      </c>
      <c r="Y1821" s="21">
        <v>10</v>
      </c>
      <c r="Z1821" s="22">
        <f t="shared" si="942"/>
        <v>1088</v>
      </c>
      <c r="AA1821" s="20" t="s">
        <v>2218</v>
      </c>
      <c r="AB1821" s="22"/>
      <c r="AC1821" s="22">
        <v>1</v>
      </c>
      <c r="AD1821" s="22"/>
      <c r="AE1821" s="22">
        <f t="shared" si="965"/>
        <v>1088</v>
      </c>
      <c r="AF1821" s="22">
        <f t="shared" si="957"/>
        <v>1088</v>
      </c>
      <c r="AG1821" s="20">
        <f t="shared" si="966"/>
        <v>1088</v>
      </c>
      <c r="AH1821" s="20"/>
      <c r="AI1821" s="20"/>
      <c r="AJ1821" s="22"/>
      <c r="AK1821" s="22"/>
      <c r="AM1821" s="22"/>
      <c r="AN1821" s="22"/>
      <c r="AO1821" s="22" t="s">
        <v>2216</v>
      </c>
      <c r="AP1821" s="22" t="s">
        <v>1301</v>
      </c>
      <c r="AS1821" s="20"/>
      <c r="AT1821" s="20"/>
      <c r="AU1821" s="20"/>
    </row>
    <row r="1822" spans="1:47" x14ac:dyDescent="0.15">
      <c r="A1822" s="21" t="s">
        <v>1273</v>
      </c>
      <c r="B1822" s="22" t="s">
        <v>918</v>
      </c>
      <c r="C1822" s="22" t="s">
        <v>919</v>
      </c>
      <c r="D1822" s="22" t="s">
        <v>936</v>
      </c>
      <c r="E1822" s="22" t="s">
        <v>937</v>
      </c>
      <c r="F1822" s="22" t="s">
        <v>1250</v>
      </c>
      <c r="G1822" s="22" t="s">
        <v>2835</v>
      </c>
      <c r="I1822" s="22">
        <v>15007693320</v>
      </c>
      <c r="J1822" s="22" t="s">
        <v>1049</v>
      </c>
      <c r="K1822" s="22" t="s">
        <v>365</v>
      </c>
      <c r="L1822" s="22" t="s">
        <v>1939</v>
      </c>
      <c r="M1822" s="22">
        <v>680</v>
      </c>
      <c r="N1822" s="22">
        <v>680</v>
      </c>
      <c r="O1822" s="22" t="s">
        <v>927</v>
      </c>
      <c r="P1822" s="22" t="s">
        <v>2828</v>
      </c>
      <c r="Q1822" s="28"/>
      <c r="R1822" s="21" t="s">
        <v>60</v>
      </c>
      <c r="S1822" s="21"/>
      <c r="T1822" s="21" t="s">
        <v>53</v>
      </c>
      <c r="U1822" s="21" t="s">
        <v>366</v>
      </c>
      <c r="V1822" s="46">
        <v>1</v>
      </c>
      <c r="W1822" s="26">
        <f t="shared" si="955"/>
        <v>1</v>
      </c>
      <c r="X1822" s="26">
        <f t="shared" si="959"/>
        <v>1</v>
      </c>
      <c r="Y1822" s="21">
        <v>4</v>
      </c>
      <c r="Z1822" s="22">
        <f t="shared" si="942"/>
        <v>680</v>
      </c>
      <c r="AA1822" s="20" t="s">
        <v>2218</v>
      </c>
      <c r="AB1822" s="22">
        <v>1</v>
      </c>
      <c r="AC1822" s="22"/>
      <c r="AD1822" s="22">
        <f t="shared" ref="AD1822:AD1823" si="967">N1822</f>
        <v>680</v>
      </c>
      <c r="AE1822" s="22"/>
      <c r="AF1822" s="22">
        <f t="shared" si="957"/>
        <v>680</v>
      </c>
      <c r="AG1822" s="20">
        <f t="shared" si="966"/>
        <v>680</v>
      </c>
      <c r="AH1822" s="20" t="str">
        <f>VLOOKUP(U1822,[1]提成计算!B:I,8,FALSE)</f>
        <v xml:space="preserve"> </v>
      </c>
      <c r="AI1822" s="20"/>
      <c r="AJ1822" s="22"/>
      <c r="AK1822" s="22"/>
      <c r="AM1822" s="22"/>
      <c r="AN1822" s="22"/>
      <c r="AO1822" s="22" t="s">
        <v>2196</v>
      </c>
      <c r="AP1822" s="22" t="s">
        <v>1301</v>
      </c>
      <c r="AS1822" s="20"/>
      <c r="AT1822" s="20"/>
      <c r="AU1822" s="20"/>
    </row>
    <row r="1823" spans="1:47" x14ac:dyDescent="0.15">
      <c r="A1823" s="21" t="s">
        <v>1273</v>
      </c>
      <c r="B1823" s="22" t="s">
        <v>918</v>
      </c>
      <c r="C1823" s="22" t="s">
        <v>919</v>
      </c>
      <c r="D1823" s="22" t="s">
        <v>920</v>
      </c>
      <c r="E1823" s="22" t="s">
        <v>979</v>
      </c>
      <c r="F1823" s="22" t="s">
        <v>1250</v>
      </c>
      <c r="G1823" s="22" t="s">
        <v>2836</v>
      </c>
      <c r="I1823" s="22">
        <v>13662704543</v>
      </c>
      <c r="J1823" s="22" t="s">
        <v>1049</v>
      </c>
      <c r="K1823" s="22" t="s">
        <v>443</v>
      </c>
      <c r="L1823" s="22" t="s">
        <v>1939</v>
      </c>
      <c r="M1823" s="22">
        <v>680</v>
      </c>
      <c r="N1823" s="22">
        <v>680</v>
      </c>
      <c r="O1823" s="22" t="s">
        <v>927</v>
      </c>
      <c r="P1823" s="22" t="s">
        <v>2828</v>
      </c>
      <c r="Q1823" s="28"/>
      <c r="R1823" s="21" t="s">
        <v>161</v>
      </c>
      <c r="S1823" s="21"/>
      <c r="T1823" s="21" t="s">
        <v>53</v>
      </c>
      <c r="U1823" s="21" t="s">
        <v>444</v>
      </c>
      <c r="V1823" s="46">
        <v>1</v>
      </c>
      <c r="W1823" s="26">
        <f t="shared" si="955"/>
        <v>1</v>
      </c>
      <c r="X1823" s="26">
        <f t="shared" si="959"/>
        <v>1</v>
      </c>
      <c r="Y1823" s="21">
        <v>4</v>
      </c>
      <c r="Z1823" s="22">
        <f t="shared" si="942"/>
        <v>680</v>
      </c>
      <c r="AA1823" s="20" t="s">
        <v>2195</v>
      </c>
      <c r="AB1823" s="22">
        <v>1</v>
      </c>
      <c r="AC1823" s="22"/>
      <c r="AD1823" s="22">
        <f t="shared" si="967"/>
        <v>680</v>
      </c>
      <c r="AE1823" s="22"/>
      <c r="AF1823" s="22">
        <f t="shared" si="957"/>
        <v>680</v>
      </c>
      <c r="AG1823" s="20">
        <f t="shared" si="966"/>
        <v>680</v>
      </c>
      <c r="AH1823" s="20" t="str">
        <f>VLOOKUP(U1823,[1]提成计算!B:I,8,FALSE)</f>
        <v xml:space="preserve"> </v>
      </c>
      <c r="AI1823" s="20"/>
      <c r="AJ1823" s="22"/>
      <c r="AK1823" s="22"/>
      <c r="AM1823" s="22"/>
      <c r="AN1823" s="22"/>
      <c r="AO1823" s="22" t="s">
        <v>2196</v>
      </c>
      <c r="AP1823" s="22" t="s">
        <v>1301</v>
      </c>
      <c r="AS1823" s="20"/>
      <c r="AT1823" s="20"/>
      <c r="AU1823" s="20"/>
    </row>
    <row r="1824" spans="1:47" x14ac:dyDescent="0.15">
      <c r="A1824" s="21" t="s">
        <v>1273</v>
      </c>
      <c r="B1824" s="22" t="s">
        <v>918</v>
      </c>
      <c r="C1824" s="22" t="s">
        <v>919</v>
      </c>
      <c r="D1824" s="22" t="s">
        <v>973</v>
      </c>
      <c r="E1824" s="22" t="s">
        <v>1932</v>
      </c>
      <c r="F1824" s="22" t="s">
        <v>1250</v>
      </c>
      <c r="G1824" s="22" t="s">
        <v>2837</v>
      </c>
      <c r="I1824" s="22">
        <v>13763255590</v>
      </c>
      <c r="J1824" s="22" t="s">
        <v>1049</v>
      </c>
      <c r="K1824" s="22" t="s">
        <v>521</v>
      </c>
      <c r="L1824" s="22" t="s">
        <v>2838</v>
      </c>
      <c r="M1824" s="22">
        <v>2098</v>
      </c>
      <c r="N1824" s="22">
        <v>2098</v>
      </c>
      <c r="O1824" s="22" t="s">
        <v>927</v>
      </c>
      <c r="P1824" s="22" t="s">
        <v>2828</v>
      </c>
      <c r="Q1824" s="28"/>
      <c r="R1824" s="21" t="s">
        <v>249</v>
      </c>
      <c r="S1824" s="21"/>
      <c r="T1824" s="21" t="s">
        <v>53</v>
      </c>
      <c r="U1824" s="21" t="s">
        <v>522</v>
      </c>
      <c r="V1824" s="46">
        <v>1</v>
      </c>
      <c r="W1824" s="26">
        <f t="shared" si="955"/>
        <v>1</v>
      </c>
      <c r="X1824" s="26">
        <f t="shared" si="959"/>
        <v>1</v>
      </c>
      <c r="Y1824" s="21">
        <v>10</v>
      </c>
      <c r="Z1824" s="22">
        <f t="shared" si="942"/>
        <v>2098</v>
      </c>
      <c r="AA1824" s="20" t="s">
        <v>2195</v>
      </c>
      <c r="AB1824" s="22"/>
      <c r="AC1824" s="22">
        <v>1</v>
      </c>
      <c r="AD1824" s="22"/>
      <c r="AE1824" s="22">
        <f>N1824</f>
        <v>2098</v>
      </c>
      <c r="AF1824" s="22">
        <f t="shared" si="957"/>
        <v>2098</v>
      </c>
      <c r="AG1824" s="20">
        <f t="shared" si="966"/>
        <v>2098</v>
      </c>
      <c r="AH1824" s="20" t="str">
        <f>VLOOKUP(U1824,[1]提成计算!B:I,8,FALSE)</f>
        <v xml:space="preserve"> </v>
      </c>
      <c r="AI1824" s="20"/>
      <c r="AJ1824" s="22"/>
      <c r="AK1824" s="22"/>
      <c r="AM1824" s="22"/>
      <c r="AN1824" s="22"/>
      <c r="AO1824" s="22" t="s">
        <v>2196</v>
      </c>
      <c r="AP1824" s="22" t="s">
        <v>1301</v>
      </c>
      <c r="AS1824" s="20"/>
      <c r="AT1824" s="20"/>
      <c r="AU1824" s="20"/>
    </row>
    <row r="1825" spans="1:47" x14ac:dyDescent="0.15">
      <c r="A1825" s="21" t="s">
        <v>1273</v>
      </c>
      <c r="B1825" s="22" t="s">
        <v>918</v>
      </c>
      <c r="C1825" s="22" t="s">
        <v>919</v>
      </c>
      <c r="D1825" s="22" t="s">
        <v>973</v>
      </c>
      <c r="E1825" s="22" t="s">
        <v>1932</v>
      </c>
      <c r="F1825" s="22" t="s">
        <v>1250</v>
      </c>
      <c r="G1825" s="22" t="s">
        <v>2839</v>
      </c>
      <c r="I1825" s="22">
        <v>13652582056</v>
      </c>
      <c r="J1825" s="22" t="s">
        <v>1049</v>
      </c>
      <c r="K1825" s="22" t="s">
        <v>2326</v>
      </c>
      <c r="L1825" s="22" t="s">
        <v>2131</v>
      </c>
      <c r="M1825" s="22">
        <v>800</v>
      </c>
      <c r="N1825" s="22">
        <v>800</v>
      </c>
      <c r="O1825" s="22" t="s">
        <v>927</v>
      </c>
      <c r="P1825" s="22" t="s">
        <v>2828</v>
      </c>
      <c r="Q1825" s="28"/>
      <c r="R1825" s="21" t="s">
        <v>249</v>
      </c>
      <c r="S1825" s="21"/>
      <c r="T1825" s="21" t="s">
        <v>53</v>
      </c>
      <c r="U1825" s="21" t="s">
        <v>424</v>
      </c>
      <c r="V1825" s="46">
        <v>1</v>
      </c>
      <c r="W1825" s="26">
        <f t="shared" si="955"/>
        <v>1</v>
      </c>
      <c r="X1825" s="26">
        <f t="shared" si="959"/>
        <v>1</v>
      </c>
      <c r="Y1825" s="21">
        <v>6</v>
      </c>
      <c r="Z1825" s="22">
        <f t="shared" si="942"/>
        <v>800</v>
      </c>
      <c r="AA1825" s="20" t="s">
        <v>2195</v>
      </c>
      <c r="AB1825" s="22">
        <v>1</v>
      </c>
      <c r="AC1825" s="22"/>
      <c r="AD1825" s="22">
        <f t="shared" ref="AD1825:AD1828" si="968">N1825</f>
        <v>800</v>
      </c>
      <c r="AE1825" s="22"/>
      <c r="AF1825" s="22">
        <f t="shared" si="957"/>
        <v>800</v>
      </c>
      <c r="AG1825" s="20">
        <f t="shared" si="966"/>
        <v>800</v>
      </c>
      <c r="AH1825" s="20" t="str">
        <f>VLOOKUP(U1825,[1]提成计算!B:I,8,FALSE)</f>
        <v xml:space="preserve"> </v>
      </c>
      <c r="AI1825" s="20"/>
      <c r="AJ1825" s="22"/>
      <c r="AK1825" s="22"/>
      <c r="AM1825" s="22"/>
      <c r="AN1825" s="22"/>
      <c r="AO1825" s="22" t="s">
        <v>2196</v>
      </c>
      <c r="AP1825" s="22" t="s">
        <v>1301</v>
      </c>
      <c r="AS1825" s="20"/>
      <c r="AT1825" s="20"/>
      <c r="AU1825" s="20"/>
    </row>
    <row r="1826" spans="1:47" x14ac:dyDescent="0.15">
      <c r="A1826" s="21" t="s">
        <v>1273</v>
      </c>
      <c r="B1826" s="22" t="s">
        <v>918</v>
      </c>
      <c r="C1826" s="22" t="s">
        <v>919</v>
      </c>
      <c r="D1826" s="22" t="s">
        <v>920</v>
      </c>
      <c r="E1826" s="22" t="s">
        <v>921</v>
      </c>
      <c r="F1826" s="22" t="s">
        <v>1250</v>
      </c>
      <c r="G1826" s="22" t="s">
        <v>2840</v>
      </c>
      <c r="I1826" s="22">
        <v>13712437958</v>
      </c>
      <c r="J1826" s="22" t="s">
        <v>924</v>
      </c>
      <c r="K1826" s="22" t="s">
        <v>481</v>
      </c>
      <c r="L1826" s="22" t="s">
        <v>1918</v>
      </c>
      <c r="M1826" s="22">
        <v>680</v>
      </c>
      <c r="N1826" s="22">
        <v>680</v>
      </c>
      <c r="O1826" s="22" t="s">
        <v>1262</v>
      </c>
      <c r="P1826" s="22" t="s">
        <v>2828</v>
      </c>
      <c r="Q1826" s="28"/>
      <c r="R1826" s="21" t="s">
        <v>60</v>
      </c>
      <c r="S1826" s="25" t="s">
        <v>1325</v>
      </c>
      <c r="T1826" s="21" t="s">
        <v>53</v>
      </c>
      <c r="U1826" s="21" t="s">
        <v>482</v>
      </c>
      <c r="V1826" s="46">
        <v>1</v>
      </c>
      <c r="W1826" s="26">
        <f t="shared" si="955"/>
        <v>1</v>
      </c>
      <c r="Y1826" s="21">
        <v>4</v>
      </c>
      <c r="Z1826" s="22">
        <f t="shared" si="942"/>
        <v>680</v>
      </c>
      <c r="AA1826" s="20" t="s">
        <v>2195</v>
      </c>
      <c r="AB1826" s="22">
        <v>1</v>
      </c>
      <c r="AC1826" s="22"/>
      <c r="AD1826" s="22">
        <f t="shared" si="968"/>
        <v>680</v>
      </c>
      <c r="AE1826" s="22"/>
      <c r="AF1826" s="22">
        <f t="shared" si="957"/>
        <v>680</v>
      </c>
      <c r="AG1826" s="20"/>
      <c r="AH1826" s="22"/>
      <c r="AI1826" s="22"/>
      <c r="AJ1826" s="22">
        <f>N1826</f>
        <v>680</v>
      </c>
      <c r="AK1826" s="22"/>
      <c r="AL1826" s="22" t="s">
        <v>1871</v>
      </c>
      <c r="AM1826" s="22"/>
      <c r="AN1826" s="22"/>
      <c r="AO1826" s="22" t="s">
        <v>2196</v>
      </c>
      <c r="AP1826" s="22" t="s">
        <v>2202</v>
      </c>
      <c r="AS1826" s="20">
        <f>IF(Y1826&gt;=10,VLOOKUP(U1826,[2]提成计算!B:T,19,FALSE),VLOOKUP(U1826,[2]提成计算!B:T,18,FALSE))</f>
        <v>0.06</v>
      </c>
      <c r="AT1826" s="20">
        <f t="shared" si="963"/>
        <v>40.799999999999997</v>
      </c>
      <c r="AU1826" s="20">
        <f t="shared" si="964"/>
        <v>0</v>
      </c>
    </row>
    <row r="1827" spans="1:47" x14ac:dyDescent="0.15">
      <c r="A1827" s="21" t="s">
        <v>1273</v>
      </c>
      <c r="B1827" s="22" t="s">
        <v>918</v>
      </c>
      <c r="C1827" s="22" t="s">
        <v>919</v>
      </c>
      <c r="D1827" s="22" t="s">
        <v>928</v>
      </c>
      <c r="E1827" s="22" t="s">
        <v>969</v>
      </c>
      <c r="F1827" s="22" t="s">
        <v>1250</v>
      </c>
      <c r="G1827" s="22" t="s">
        <v>2841</v>
      </c>
      <c r="I1827" s="22">
        <v>13790543538</v>
      </c>
      <c r="J1827" s="22" t="s">
        <v>1049</v>
      </c>
      <c r="K1827" s="22" t="s">
        <v>954</v>
      </c>
      <c r="L1827" s="22" t="s">
        <v>2131</v>
      </c>
      <c r="M1827" s="22">
        <v>800</v>
      </c>
      <c r="N1827" s="22">
        <v>800</v>
      </c>
      <c r="O1827" s="22" t="s">
        <v>927</v>
      </c>
      <c r="P1827" s="22" t="s">
        <v>2828</v>
      </c>
      <c r="Q1827" s="28"/>
      <c r="R1827" s="21" t="s">
        <v>84</v>
      </c>
      <c r="S1827" s="21"/>
      <c r="T1827" s="21" t="s">
        <v>53</v>
      </c>
      <c r="U1827" s="21" t="s">
        <v>957</v>
      </c>
      <c r="V1827" s="46">
        <v>1</v>
      </c>
      <c r="W1827" s="26">
        <f t="shared" si="955"/>
        <v>1</v>
      </c>
      <c r="X1827" s="26">
        <f t="shared" si="959"/>
        <v>1</v>
      </c>
      <c r="Y1827" s="21">
        <v>6</v>
      </c>
      <c r="Z1827" s="22">
        <f t="shared" si="942"/>
        <v>800</v>
      </c>
      <c r="AA1827" s="20" t="s">
        <v>2195</v>
      </c>
      <c r="AB1827" s="22">
        <v>1</v>
      </c>
      <c r="AC1827" s="22"/>
      <c r="AD1827" s="22">
        <f t="shared" si="968"/>
        <v>800</v>
      </c>
      <c r="AE1827" s="22"/>
      <c r="AF1827" s="22">
        <f t="shared" si="957"/>
        <v>800</v>
      </c>
      <c r="AG1827" s="20">
        <f t="shared" ref="AG1827:AG1832" si="969">N1827</f>
        <v>800</v>
      </c>
      <c r="AH1827" s="20"/>
      <c r="AI1827" s="20"/>
      <c r="AJ1827" s="22"/>
      <c r="AK1827" s="22"/>
      <c r="AM1827" s="22"/>
      <c r="AN1827" s="22"/>
      <c r="AO1827" s="22" t="s">
        <v>2216</v>
      </c>
      <c r="AP1827" s="22" t="s">
        <v>1301</v>
      </c>
      <c r="AS1827" s="20"/>
      <c r="AT1827" s="20"/>
      <c r="AU1827" s="20"/>
    </row>
    <row r="1828" spans="1:47" x14ac:dyDescent="0.15">
      <c r="A1828" s="21" t="s">
        <v>1273</v>
      </c>
      <c r="B1828" s="22" t="s">
        <v>918</v>
      </c>
      <c r="C1828" s="22" t="s">
        <v>919</v>
      </c>
      <c r="D1828" s="22" t="s">
        <v>928</v>
      </c>
      <c r="E1828" s="22" t="s">
        <v>969</v>
      </c>
      <c r="F1828" s="22" t="s">
        <v>1250</v>
      </c>
      <c r="G1828" s="22" t="s">
        <v>1990</v>
      </c>
      <c r="I1828" s="22">
        <v>13726417794</v>
      </c>
      <c r="J1828" s="22" t="s">
        <v>1049</v>
      </c>
      <c r="K1828" s="22" t="s">
        <v>954</v>
      </c>
      <c r="L1828" s="22" t="s">
        <v>2144</v>
      </c>
      <c r="M1828" s="22">
        <v>730</v>
      </c>
      <c r="N1828" s="22">
        <v>730</v>
      </c>
      <c r="O1828" s="22" t="s">
        <v>927</v>
      </c>
      <c r="P1828" s="22" t="s">
        <v>2828</v>
      </c>
      <c r="Q1828" s="28"/>
      <c r="R1828" s="21" t="s">
        <v>84</v>
      </c>
      <c r="S1828" s="21"/>
      <c r="T1828" s="21" t="s">
        <v>53</v>
      </c>
      <c r="U1828" s="21" t="s">
        <v>957</v>
      </c>
      <c r="V1828" s="46">
        <v>1</v>
      </c>
      <c r="W1828" s="26">
        <f t="shared" si="955"/>
        <v>1</v>
      </c>
      <c r="X1828" s="26">
        <f t="shared" si="959"/>
        <v>1</v>
      </c>
      <c r="Y1828" s="21">
        <v>4</v>
      </c>
      <c r="Z1828" s="22">
        <f t="shared" si="942"/>
        <v>730</v>
      </c>
      <c r="AA1828" s="20" t="s">
        <v>2218</v>
      </c>
      <c r="AB1828" s="22">
        <v>1</v>
      </c>
      <c r="AC1828" s="22"/>
      <c r="AD1828" s="22">
        <f t="shared" si="968"/>
        <v>730</v>
      </c>
      <c r="AE1828" s="22"/>
      <c r="AF1828" s="22">
        <f t="shared" si="957"/>
        <v>730</v>
      </c>
      <c r="AG1828" s="20">
        <f t="shared" si="969"/>
        <v>730</v>
      </c>
      <c r="AH1828" s="20"/>
      <c r="AI1828" s="20"/>
      <c r="AJ1828" s="22"/>
      <c r="AK1828" s="22"/>
      <c r="AM1828" s="22"/>
      <c r="AN1828" s="22"/>
      <c r="AO1828" s="22" t="s">
        <v>2216</v>
      </c>
      <c r="AP1828" s="22" t="s">
        <v>1301</v>
      </c>
      <c r="AS1828" s="20"/>
      <c r="AT1828" s="20"/>
      <c r="AU1828" s="20"/>
    </row>
    <row r="1829" spans="1:47" x14ac:dyDescent="0.15">
      <c r="A1829" s="21" t="s">
        <v>1273</v>
      </c>
      <c r="B1829" s="22" t="s">
        <v>918</v>
      </c>
      <c r="C1829" s="22" t="s">
        <v>919</v>
      </c>
      <c r="D1829" s="22" t="s">
        <v>936</v>
      </c>
      <c r="E1829" s="22" t="s">
        <v>963</v>
      </c>
      <c r="F1829" s="22" t="s">
        <v>1250</v>
      </c>
      <c r="G1829" s="22" t="s">
        <v>2842</v>
      </c>
      <c r="I1829" s="22">
        <v>18820249285</v>
      </c>
      <c r="J1829" s="22" t="s">
        <v>1049</v>
      </c>
      <c r="K1829" s="22" t="s">
        <v>365</v>
      </c>
      <c r="L1829" s="22" t="s">
        <v>1358</v>
      </c>
      <c r="M1829" s="22">
        <v>1088</v>
      </c>
      <c r="N1829" s="22">
        <v>1088</v>
      </c>
      <c r="O1829" s="22" t="s">
        <v>927</v>
      </c>
      <c r="P1829" s="22" t="s">
        <v>2828</v>
      </c>
      <c r="Q1829" s="28"/>
      <c r="R1829" s="21" t="s">
        <v>60</v>
      </c>
      <c r="S1829" s="21"/>
      <c r="T1829" s="21" t="s">
        <v>53</v>
      </c>
      <c r="U1829" s="21" t="s">
        <v>366</v>
      </c>
      <c r="V1829" s="46">
        <v>1</v>
      </c>
      <c r="W1829" s="26">
        <f t="shared" si="955"/>
        <v>1</v>
      </c>
      <c r="X1829" s="26">
        <f t="shared" si="959"/>
        <v>1</v>
      </c>
      <c r="Y1829" s="21">
        <v>10</v>
      </c>
      <c r="Z1829" s="22">
        <f t="shared" si="942"/>
        <v>1088</v>
      </c>
      <c r="AA1829" s="20" t="s">
        <v>2218</v>
      </c>
      <c r="AB1829" s="22"/>
      <c r="AC1829" s="22">
        <v>1</v>
      </c>
      <c r="AD1829" s="22"/>
      <c r="AE1829" s="22">
        <f>N1829</f>
        <v>1088</v>
      </c>
      <c r="AF1829" s="22">
        <f t="shared" si="957"/>
        <v>1088</v>
      </c>
      <c r="AG1829" s="20">
        <f t="shared" si="969"/>
        <v>1088</v>
      </c>
      <c r="AH1829" s="20" t="str">
        <f>VLOOKUP(U1829,[1]提成计算!B:I,8,FALSE)</f>
        <v xml:space="preserve"> </v>
      </c>
      <c r="AI1829" s="20"/>
      <c r="AJ1829" s="22"/>
      <c r="AK1829" s="22"/>
      <c r="AM1829" s="22"/>
      <c r="AN1829" s="22"/>
      <c r="AO1829" s="22" t="s">
        <v>2196</v>
      </c>
      <c r="AP1829" s="22" t="s">
        <v>1301</v>
      </c>
      <c r="AS1829" s="20"/>
      <c r="AT1829" s="20"/>
      <c r="AU1829" s="20"/>
    </row>
    <row r="1830" spans="1:47" x14ac:dyDescent="0.15">
      <c r="A1830" s="21" t="s">
        <v>1273</v>
      </c>
      <c r="B1830" s="22" t="s">
        <v>918</v>
      </c>
      <c r="C1830" s="22" t="s">
        <v>919</v>
      </c>
      <c r="D1830" s="22" t="s">
        <v>920</v>
      </c>
      <c r="E1830" s="22" t="s">
        <v>965</v>
      </c>
      <c r="F1830" s="22" t="s">
        <v>1250</v>
      </c>
      <c r="G1830" s="22" t="s">
        <v>2843</v>
      </c>
      <c r="I1830" s="22">
        <v>13727195453</v>
      </c>
      <c r="J1830" s="22" t="s">
        <v>1049</v>
      </c>
      <c r="K1830" s="22" t="s">
        <v>741</v>
      </c>
      <c r="L1830" s="22" t="s">
        <v>1939</v>
      </c>
      <c r="M1830" s="22">
        <v>680</v>
      </c>
      <c r="N1830" s="22">
        <v>680</v>
      </c>
      <c r="O1830" s="22" t="s">
        <v>927</v>
      </c>
      <c r="P1830" s="22" t="s">
        <v>2828</v>
      </c>
      <c r="Q1830" s="28"/>
      <c r="R1830" s="21" t="s">
        <v>161</v>
      </c>
      <c r="S1830" s="21"/>
      <c r="T1830" s="21" t="s">
        <v>53</v>
      </c>
      <c r="U1830" s="21" t="s">
        <v>742</v>
      </c>
      <c r="V1830" s="46">
        <v>1</v>
      </c>
      <c r="W1830" s="26">
        <f t="shared" si="955"/>
        <v>1</v>
      </c>
      <c r="X1830" s="26">
        <f t="shared" si="959"/>
        <v>1</v>
      </c>
      <c r="Y1830" s="21">
        <v>4</v>
      </c>
      <c r="Z1830" s="22">
        <f t="shared" si="942"/>
        <v>680</v>
      </c>
      <c r="AA1830" s="20" t="s">
        <v>2195</v>
      </c>
      <c r="AB1830" s="22">
        <v>1</v>
      </c>
      <c r="AC1830" s="22"/>
      <c r="AD1830" s="22">
        <f t="shared" ref="AD1830:AD1834" si="970">N1830</f>
        <v>680</v>
      </c>
      <c r="AE1830" s="22"/>
      <c r="AF1830" s="22">
        <f t="shared" si="957"/>
        <v>680</v>
      </c>
      <c r="AG1830" s="20">
        <f t="shared" si="969"/>
        <v>680</v>
      </c>
      <c r="AH1830" s="20" t="str">
        <f>VLOOKUP(U1830,[1]提成计算!B:I,8,FALSE)</f>
        <v xml:space="preserve"> </v>
      </c>
      <c r="AI1830" s="20"/>
      <c r="AJ1830" s="22"/>
      <c r="AK1830" s="22"/>
      <c r="AM1830" s="22"/>
      <c r="AN1830" s="22"/>
      <c r="AO1830" s="22" t="s">
        <v>2196</v>
      </c>
      <c r="AP1830" s="22" t="s">
        <v>1301</v>
      </c>
      <c r="AS1830" s="20"/>
      <c r="AT1830" s="20"/>
      <c r="AU1830" s="20"/>
    </row>
    <row r="1831" spans="1:47" x14ac:dyDescent="0.15">
      <c r="A1831" s="21" t="s">
        <v>1273</v>
      </c>
      <c r="B1831" s="22" t="s">
        <v>918</v>
      </c>
      <c r="C1831" s="22" t="s">
        <v>919</v>
      </c>
      <c r="D1831" s="22" t="s">
        <v>920</v>
      </c>
      <c r="E1831" s="22" t="s">
        <v>965</v>
      </c>
      <c r="F1831" s="22" t="s">
        <v>1250</v>
      </c>
      <c r="G1831" s="22" t="s">
        <v>2844</v>
      </c>
      <c r="I1831" s="22">
        <v>13549399694</v>
      </c>
      <c r="J1831" s="22" t="s">
        <v>1049</v>
      </c>
      <c r="K1831" s="22" t="s">
        <v>2845</v>
      </c>
      <c r="L1831" s="22" t="s">
        <v>1939</v>
      </c>
      <c r="M1831" s="22">
        <v>680</v>
      </c>
      <c r="N1831" s="22">
        <v>680</v>
      </c>
      <c r="O1831" s="22" t="s">
        <v>927</v>
      </c>
      <c r="P1831" s="22" t="s">
        <v>2828</v>
      </c>
      <c r="Q1831" s="28"/>
      <c r="R1831" s="21" t="s">
        <v>161</v>
      </c>
      <c r="S1831" s="21"/>
      <c r="T1831" s="21" t="s">
        <v>53</v>
      </c>
      <c r="U1831" s="21" t="s">
        <v>2846</v>
      </c>
      <c r="V1831" s="46">
        <v>1</v>
      </c>
      <c r="W1831" s="26">
        <f t="shared" si="955"/>
        <v>1</v>
      </c>
      <c r="X1831" s="26">
        <f t="shared" si="959"/>
        <v>1</v>
      </c>
      <c r="Y1831" s="21">
        <v>4</v>
      </c>
      <c r="Z1831" s="22">
        <f t="shared" si="942"/>
        <v>680</v>
      </c>
      <c r="AA1831" s="20" t="s">
        <v>2195</v>
      </c>
      <c r="AB1831" s="22">
        <v>1</v>
      </c>
      <c r="AC1831" s="22"/>
      <c r="AD1831" s="22">
        <f t="shared" si="970"/>
        <v>680</v>
      </c>
      <c r="AE1831" s="22"/>
      <c r="AF1831" s="22">
        <f t="shared" si="957"/>
        <v>680</v>
      </c>
      <c r="AG1831" s="20">
        <f t="shared" si="969"/>
        <v>680</v>
      </c>
      <c r="AH1831" s="20" t="str">
        <f>VLOOKUP(U1831,[1]提成计算!B:I,8,FALSE)</f>
        <v>否</v>
      </c>
      <c r="AI1831" s="20"/>
      <c r="AJ1831" s="22"/>
      <c r="AK1831" s="22"/>
      <c r="AM1831" s="22"/>
      <c r="AN1831" s="22"/>
      <c r="AO1831" s="22" t="s">
        <v>2196</v>
      </c>
      <c r="AP1831" s="22" t="s">
        <v>1301</v>
      </c>
      <c r="AS1831" s="20"/>
      <c r="AT1831" s="20"/>
      <c r="AU1831" s="20"/>
    </row>
    <row r="1832" spans="1:47" x14ac:dyDescent="0.15">
      <c r="A1832" s="21" t="s">
        <v>1273</v>
      </c>
      <c r="B1832" s="22" t="s">
        <v>918</v>
      </c>
      <c r="C1832" s="22" t="s">
        <v>919</v>
      </c>
      <c r="D1832" s="22" t="s">
        <v>920</v>
      </c>
      <c r="E1832" s="22" t="s">
        <v>965</v>
      </c>
      <c r="F1832" s="22" t="s">
        <v>1250</v>
      </c>
      <c r="G1832" s="22" t="s">
        <v>2847</v>
      </c>
      <c r="I1832" s="22">
        <v>13790637493</v>
      </c>
      <c r="J1832" s="22" t="s">
        <v>1049</v>
      </c>
      <c r="K1832" s="22" t="s">
        <v>2848</v>
      </c>
      <c r="L1832" s="22" t="s">
        <v>1939</v>
      </c>
      <c r="M1832" s="22">
        <v>680</v>
      </c>
      <c r="N1832" s="22">
        <v>680</v>
      </c>
      <c r="O1832" s="22" t="s">
        <v>927</v>
      </c>
      <c r="P1832" s="22" t="s">
        <v>2828</v>
      </c>
      <c r="Q1832" s="28"/>
      <c r="R1832" s="21" t="s">
        <v>161</v>
      </c>
      <c r="S1832" s="21"/>
      <c r="T1832" s="21" t="s">
        <v>53</v>
      </c>
      <c r="U1832" s="21" t="s">
        <v>2846</v>
      </c>
      <c r="V1832" s="46">
        <v>1</v>
      </c>
      <c r="W1832" s="26">
        <f t="shared" si="955"/>
        <v>1</v>
      </c>
      <c r="X1832" s="26">
        <f t="shared" si="959"/>
        <v>1</v>
      </c>
      <c r="Y1832" s="21">
        <v>4</v>
      </c>
      <c r="Z1832" s="22">
        <f t="shared" si="942"/>
        <v>680</v>
      </c>
      <c r="AA1832" s="20" t="s">
        <v>2195</v>
      </c>
      <c r="AB1832" s="22">
        <v>1</v>
      </c>
      <c r="AC1832" s="22"/>
      <c r="AD1832" s="22">
        <f t="shared" si="970"/>
        <v>680</v>
      </c>
      <c r="AE1832" s="22"/>
      <c r="AF1832" s="22">
        <f t="shared" si="957"/>
        <v>680</v>
      </c>
      <c r="AG1832" s="20">
        <f t="shared" si="969"/>
        <v>680</v>
      </c>
      <c r="AH1832" s="20" t="str">
        <f>VLOOKUP(U1832,[1]提成计算!B:I,8,FALSE)</f>
        <v>否</v>
      </c>
      <c r="AI1832" s="20"/>
      <c r="AJ1832" s="22"/>
      <c r="AK1832" s="22"/>
      <c r="AM1832" s="22"/>
      <c r="AN1832" s="22"/>
      <c r="AO1832" s="22" t="s">
        <v>2196</v>
      </c>
      <c r="AP1832" s="22" t="s">
        <v>1301</v>
      </c>
      <c r="AS1832" s="20"/>
      <c r="AT1832" s="20"/>
      <c r="AU1832" s="20"/>
    </row>
    <row r="1833" spans="1:47" x14ac:dyDescent="0.15">
      <c r="A1833" s="21" t="s">
        <v>1273</v>
      </c>
      <c r="B1833" s="22" t="s">
        <v>918</v>
      </c>
      <c r="C1833" s="22" t="s">
        <v>919</v>
      </c>
      <c r="D1833" s="22" t="s">
        <v>936</v>
      </c>
      <c r="E1833" s="22" t="s">
        <v>963</v>
      </c>
      <c r="F1833" s="22" t="s">
        <v>1250</v>
      </c>
      <c r="G1833" s="22" t="s">
        <v>2849</v>
      </c>
      <c r="I1833" s="22">
        <v>15024079882</v>
      </c>
      <c r="J1833" s="22" t="s">
        <v>924</v>
      </c>
      <c r="K1833" s="22" t="s">
        <v>1935</v>
      </c>
      <c r="L1833" s="22" t="s">
        <v>2131</v>
      </c>
      <c r="M1833" s="22">
        <v>800</v>
      </c>
      <c r="N1833" s="22">
        <v>800</v>
      </c>
      <c r="O1833" s="22" t="s">
        <v>1262</v>
      </c>
      <c r="P1833" s="22" t="s">
        <v>2828</v>
      </c>
      <c r="Q1833" s="28"/>
      <c r="R1833" s="21" t="s">
        <v>60</v>
      </c>
      <c r="S1833" s="25" t="s">
        <v>1331</v>
      </c>
      <c r="T1833" s="21" t="s">
        <v>2204</v>
      </c>
      <c r="U1833" s="21"/>
      <c r="V1833" s="46">
        <v>1</v>
      </c>
      <c r="W1833" s="26">
        <f t="shared" si="955"/>
        <v>1</v>
      </c>
      <c r="Y1833" s="21">
        <v>6</v>
      </c>
      <c r="Z1833" s="22">
        <f t="shared" si="942"/>
        <v>800</v>
      </c>
      <c r="AA1833" s="20" t="s">
        <v>2195</v>
      </c>
      <c r="AB1833" s="22">
        <v>1</v>
      </c>
      <c r="AC1833" s="22"/>
      <c r="AD1833" s="22">
        <f t="shared" si="970"/>
        <v>800</v>
      </c>
      <c r="AE1833" s="22"/>
      <c r="AF1833" s="22">
        <f t="shared" si="957"/>
        <v>800</v>
      </c>
      <c r="AG1833" s="20"/>
      <c r="AH1833" s="22"/>
      <c r="AI1833" s="22"/>
      <c r="AJ1833" s="22">
        <f>N1833</f>
        <v>800</v>
      </c>
      <c r="AK1833" s="22">
        <f>IF(O1833="(传统)XDSL",VLOOKUP(S1833,[1]续费率明细!C:I,7,FALSE)*1,IF(O1833="GPON+XDSL",VLOOKUP(S1833,[1]续费率明细!C:I,7,FALSE)*1,VLOOKUP(S1833,[1]续费率明细!C:I,5,FALSE)*1))</f>
        <v>15</v>
      </c>
      <c r="AL1833" s="22" t="s">
        <v>1871</v>
      </c>
      <c r="AM1833" s="22"/>
      <c r="AN1833" s="22"/>
      <c r="AO1833" s="22" t="s">
        <v>2196</v>
      </c>
      <c r="AP1833" s="22" t="s">
        <v>1301</v>
      </c>
      <c r="AS1833" s="20"/>
      <c r="AT1833" s="20"/>
      <c r="AU1833" s="20"/>
    </row>
    <row r="1834" spans="1:47" x14ac:dyDescent="0.15">
      <c r="A1834" s="21" t="s">
        <v>1273</v>
      </c>
      <c r="B1834" s="22" t="s">
        <v>918</v>
      </c>
      <c r="C1834" s="22" t="s">
        <v>919</v>
      </c>
      <c r="D1834" s="22" t="s">
        <v>973</v>
      </c>
      <c r="E1834" s="22" t="s">
        <v>2089</v>
      </c>
      <c r="F1834" s="22" t="s">
        <v>1250</v>
      </c>
      <c r="G1834" s="22" t="s">
        <v>2850</v>
      </c>
      <c r="I1834" s="22">
        <v>13929431236</v>
      </c>
      <c r="J1834" s="22" t="s">
        <v>1049</v>
      </c>
      <c r="K1834" s="22" t="s">
        <v>2039</v>
      </c>
      <c r="L1834" s="22" t="s">
        <v>1960</v>
      </c>
      <c r="M1834" s="22">
        <v>400</v>
      </c>
      <c r="N1834" s="22">
        <v>400</v>
      </c>
      <c r="O1834" s="22" t="s">
        <v>927</v>
      </c>
      <c r="P1834" s="22" t="s">
        <v>2828</v>
      </c>
      <c r="Q1834" s="28"/>
      <c r="R1834" s="21" t="s">
        <v>249</v>
      </c>
      <c r="S1834" s="21"/>
      <c r="T1834" s="21" t="s">
        <v>53</v>
      </c>
      <c r="U1834" s="21" t="s">
        <v>711</v>
      </c>
      <c r="V1834" s="46">
        <v>0.5</v>
      </c>
      <c r="W1834" s="26">
        <f t="shared" si="955"/>
        <v>0.5</v>
      </c>
      <c r="X1834" s="26">
        <f t="shared" si="959"/>
        <v>0.5</v>
      </c>
      <c r="Y1834" s="21">
        <v>4</v>
      </c>
      <c r="Z1834" s="22">
        <f t="shared" si="942"/>
        <v>400</v>
      </c>
      <c r="AA1834" s="20" t="s">
        <v>2195</v>
      </c>
      <c r="AB1834" s="22">
        <v>1</v>
      </c>
      <c r="AC1834" s="22"/>
      <c r="AD1834" s="22">
        <f t="shared" si="970"/>
        <v>400</v>
      </c>
      <c r="AE1834" s="22"/>
      <c r="AF1834" s="22">
        <f t="shared" si="957"/>
        <v>400</v>
      </c>
      <c r="AG1834" s="20">
        <f t="shared" ref="AG1834:AG1836" si="971">N1834</f>
        <v>400</v>
      </c>
      <c r="AH1834" s="20" t="str">
        <f>VLOOKUP(U1834,[1]提成计算!B:I,8,FALSE)</f>
        <v>否</v>
      </c>
      <c r="AI1834" s="20"/>
      <c r="AJ1834" s="22"/>
      <c r="AK1834" s="22"/>
      <c r="AM1834" s="22"/>
      <c r="AN1834" s="22"/>
      <c r="AO1834" s="22" t="s">
        <v>2196</v>
      </c>
      <c r="AP1834" s="22" t="s">
        <v>1961</v>
      </c>
      <c r="AS1834" s="20"/>
      <c r="AT1834" s="20"/>
      <c r="AU1834" s="20"/>
    </row>
    <row r="1835" spans="1:47" x14ac:dyDescent="0.15">
      <c r="A1835" s="21" t="s">
        <v>1273</v>
      </c>
      <c r="B1835" s="22" t="s">
        <v>918</v>
      </c>
      <c r="C1835" s="22" t="s">
        <v>919</v>
      </c>
      <c r="D1835" s="22" t="s">
        <v>936</v>
      </c>
      <c r="E1835" s="22" t="s">
        <v>963</v>
      </c>
      <c r="F1835" s="22" t="s">
        <v>1250</v>
      </c>
      <c r="G1835" s="22" t="s">
        <v>2851</v>
      </c>
      <c r="I1835" s="22">
        <v>13723421020</v>
      </c>
      <c r="J1835" s="22" t="s">
        <v>1049</v>
      </c>
      <c r="K1835" s="22" t="s">
        <v>481</v>
      </c>
      <c r="L1835" s="22" t="s">
        <v>1358</v>
      </c>
      <c r="M1835" s="22">
        <v>1088</v>
      </c>
      <c r="N1835" s="22">
        <v>1088</v>
      </c>
      <c r="O1835" s="22" t="s">
        <v>927</v>
      </c>
      <c r="P1835" s="22" t="s">
        <v>2828</v>
      </c>
      <c r="Q1835" s="28"/>
      <c r="R1835" s="21" t="s">
        <v>60</v>
      </c>
      <c r="S1835" s="21"/>
      <c r="T1835" s="21" t="s">
        <v>53</v>
      </c>
      <c r="U1835" s="21" t="s">
        <v>482</v>
      </c>
      <c r="V1835" s="46">
        <v>1</v>
      </c>
      <c r="W1835" s="26">
        <f t="shared" si="955"/>
        <v>1</v>
      </c>
      <c r="X1835" s="26">
        <f t="shared" si="959"/>
        <v>1</v>
      </c>
      <c r="Y1835" s="21">
        <v>10</v>
      </c>
      <c r="Z1835" s="22">
        <f t="shared" si="942"/>
        <v>1088</v>
      </c>
      <c r="AA1835" s="20" t="s">
        <v>2195</v>
      </c>
      <c r="AB1835" s="22"/>
      <c r="AC1835" s="22">
        <v>1</v>
      </c>
      <c r="AD1835" s="22"/>
      <c r="AE1835" s="22">
        <f>N1835</f>
        <v>1088</v>
      </c>
      <c r="AF1835" s="22">
        <f t="shared" si="957"/>
        <v>1088</v>
      </c>
      <c r="AG1835" s="20">
        <f t="shared" si="971"/>
        <v>1088</v>
      </c>
      <c r="AH1835" s="20" t="str">
        <f>VLOOKUP(U1835,[1]提成计算!B:I,8,FALSE)</f>
        <v xml:space="preserve"> </v>
      </c>
      <c r="AI1835" s="20"/>
      <c r="AJ1835" s="22"/>
      <c r="AK1835" s="22"/>
      <c r="AM1835" s="22"/>
      <c r="AN1835" s="22"/>
      <c r="AO1835" s="22" t="s">
        <v>2216</v>
      </c>
      <c r="AP1835" s="22" t="s">
        <v>1301</v>
      </c>
      <c r="AS1835" s="20"/>
      <c r="AT1835" s="20"/>
      <c r="AU1835" s="20"/>
    </row>
    <row r="1836" spans="1:47" x14ac:dyDescent="0.15">
      <c r="A1836" s="21" t="s">
        <v>1273</v>
      </c>
      <c r="B1836" s="20" t="s">
        <v>918</v>
      </c>
      <c r="C1836" s="20" t="s">
        <v>984</v>
      </c>
      <c r="D1836" s="20" t="s">
        <v>995</v>
      </c>
      <c r="E1836" s="20" t="s">
        <v>1502</v>
      </c>
      <c r="F1836" s="20" t="s">
        <v>1250</v>
      </c>
      <c r="G1836" s="20" t="s">
        <v>2852</v>
      </c>
      <c r="H1836" s="20"/>
      <c r="I1836" s="20" t="s">
        <v>2853</v>
      </c>
      <c r="J1836" s="20" t="s">
        <v>1268</v>
      </c>
      <c r="K1836" s="20" t="s">
        <v>1011</v>
      </c>
      <c r="L1836" s="20" t="s">
        <v>2131</v>
      </c>
      <c r="M1836" s="20">
        <v>800</v>
      </c>
      <c r="N1836" s="20">
        <v>800</v>
      </c>
      <c r="O1836" s="20" t="s">
        <v>927</v>
      </c>
      <c r="P1836" s="20" t="s">
        <v>50</v>
      </c>
      <c r="Q1836" s="28"/>
      <c r="R1836" s="21" t="s">
        <v>65</v>
      </c>
      <c r="S1836" s="21"/>
      <c r="T1836" s="21" t="s">
        <v>53</v>
      </c>
      <c r="U1836" s="21" t="s">
        <v>1012</v>
      </c>
      <c r="V1836" s="46">
        <v>1</v>
      </c>
      <c r="W1836" s="26">
        <f t="shared" si="955"/>
        <v>1</v>
      </c>
      <c r="X1836" s="26">
        <f t="shared" si="959"/>
        <v>1</v>
      </c>
      <c r="Y1836" s="21">
        <v>6</v>
      </c>
      <c r="Z1836" s="22">
        <f t="shared" si="942"/>
        <v>800</v>
      </c>
      <c r="AA1836" s="20" t="s">
        <v>2218</v>
      </c>
      <c r="AB1836" s="22">
        <v>1</v>
      </c>
      <c r="AC1836" s="22"/>
      <c r="AD1836" s="22">
        <f t="shared" ref="AD1836:AD1837" si="972">N1836</f>
        <v>800</v>
      </c>
      <c r="AE1836" s="22"/>
      <c r="AF1836" s="22">
        <f t="shared" si="957"/>
        <v>800</v>
      </c>
      <c r="AG1836" s="20">
        <f t="shared" si="971"/>
        <v>800</v>
      </c>
      <c r="AH1836" s="20" t="str">
        <f>VLOOKUP(U1836,[1]提成计算!B:I,8,FALSE)</f>
        <v>否</v>
      </c>
      <c r="AI1836" s="20"/>
      <c r="AJ1836" s="22"/>
      <c r="AK1836" s="22"/>
      <c r="AM1836" s="22"/>
      <c r="AN1836" s="22"/>
      <c r="AO1836" s="22" t="s">
        <v>2196</v>
      </c>
      <c r="AP1836" s="22" t="s">
        <v>1301</v>
      </c>
      <c r="AS1836" s="20"/>
      <c r="AT1836" s="20"/>
      <c r="AU1836" s="20"/>
    </row>
    <row r="1837" spans="1:47" x14ac:dyDescent="0.15">
      <c r="A1837" s="21" t="s">
        <v>1273</v>
      </c>
      <c r="B1837" s="20" t="s">
        <v>918</v>
      </c>
      <c r="C1837" s="20" t="s">
        <v>984</v>
      </c>
      <c r="D1837" s="20" t="s">
        <v>995</v>
      </c>
      <c r="E1837" s="20" t="s">
        <v>1502</v>
      </c>
      <c r="F1837" s="20" t="s">
        <v>1250</v>
      </c>
      <c r="G1837" s="20" t="s">
        <v>2854</v>
      </c>
      <c r="H1837" s="20"/>
      <c r="I1837" s="20">
        <v>15920200930</v>
      </c>
      <c r="J1837" s="20" t="s">
        <v>924</v>
      </c>
      <c r="K1837" s="20" t="s">
        <v>1011</v>
      </c>
      <c r="L1837" s="20" t="s">
        <v>1918</v>
      </c>
      <c r="M1837" s="20">
        <v>680</v>
      </c>
      <c r="N1837" s="20">
        <v>680</v>
      </c>
      <c r="O1837" s="20" t="s">
        <v>927</v>
      </c>
      <c r="P1837" s="20" t="s">
        <v>50</v>
      </c>
      <c r="Q1837" s="28"/>
      <c r="R1837" s="21" t="s">
        <v>65</v>
      </c>
      <c r="S1837" s="25" t="s">
        <v>1504</v>
      </c>
      <c r="T1837" s="21" t="s">
        <v>53</v>
      </c>
      <c r="U1837" s="21" t="s">
        <v>1012</v>
      </c>
      <c r="V1837" s="46">
        <v>1</v>
      </c>
      <c r="W1837" s="26">
        <f t="shared" si="955"/>
        <v>1</v>
      </c>
      <c r="Y1837" s="21">
        <v>4</v>
      </c>
      <c r="Z1837" s="22">
        <f t="shared" si="942"/>
        <v>680</v>
      </c>
      <c r="AA1837" s="20" t="s">
        <v>2195</v>
      </c>
      <c r="AB1837" s="22">
        <v>1</v>
      </c>
      <c r="AC1837" s="22"/>
      <c r="AD1837" s="22">
        <f t="shared" si="972"/>
        <v>680</v>
      </c>
      <c r="AE1837" s="22"/>
      <c r="AF1837" s="22">
        <f t="shared" si="957"/>
        <v>680</v>
      </c>
      <c r="AG1837" s="20"/>
      <c r="AH1837" s="22"/>
      <c r="AI1837" s="22"/>
      <c r="AJ1837" s="22">
        <f t="shared" ref="AJ1837" si="973">N1837</f>
        <v>680</v>
      </c>
      <c r="AK1837" s="22">
        <f>IF(O1837="(传统)XDSL",VLOOKUP(S1837,[2]直销续费率明细!C:I,7,FALSE)*1,IF(O1837="GPON+XDSL",VLOOKUP(S1837,[2]直销续费率明细!C:I,7,FALSE)*1,VLOOKUP(S1837,[2]直销续费率明细!C:I,5,FALSE)*1))</f>
        <v>-40</v>
      </c>
      <c r="AL1837" s="22" t="s">
        <v>1309</v>
      </c>
      <c r="AM1837" s="22"/>
      <c r="AN1837" s="22"/>
      <c r="AO1837" s="22" t="s">
        <v>2196</v>
      </c>
      <c r="AP1837" s="22" t="s">
        <v>2202</v>
      </c>
      <c r="AS1837" s="20">
        <f>IF(Y1837&gt;=10,VLOOKUP(U1837,[2]提成计算!B:T,19,FALSE),VLOOKUP(U1837,[2]提成计算!B:T,18,FALSE))</f>
        <v>0.06</v>
      </c>
      <c r="AT1837" s="20">
        <f t="shared" ref="AT1837" si="974">IF(AD1837*AS1837&gt;0,AD1837*AS1837,AE1837*AS1837)</f>
        <v>40.799999999999997</v>
      </c>
      <c r="AU1837" s="20">
        <f t="shared" ref="AU1837" si="975">IF(AND(AK1837&lt;0,AK1837+AT1837&lt;0),-AT1837,AK1837)</f>
        <v>-40</v>
      </c>
    </row>
    <row r="1838" spans="1:47" s="31" customFormat="1" x14ac:dyDescent="0.15">
      <c r="A1838" s="30" t="s">
        <v>1273</v>
      </c>
      <c r="B1838" s="36" t="s">
        <v>918</v>
      </c>
      <c r="C1838" s="36" t="s">
        <v>984</v>
      </c>
      <c r="D1838" s="36" t="s">
        <v>985</v>
      </c>
      <c r="E1838" s="36" t="s">
        <v>1004</v>
      </c>
      <c r="F1838" s="36" t="s">
        <v>1250</v>
      </c>
      <c r="G1838" s="36" t="s">
        <v>2855</v>
      </c>
      <c r="H1838" s="36"/>
      <c r="I1838" s="36">
        <v>13612739853</v>
      </c>
      <c r="J1838" s="36" t="s">
        <v>924</v>
      </c>
      <c r="K1838" s="36" t="s">
        <v>2856</v>
      </c>
      <c r="L1838" s="36" t="s">
        <v>1918</v>
      </c>
      <c r="M1838" s="36">
        <v>680</v>
      </c>
      <c r="N1838" s="36">
        <v>680</v>
      </c>
      <c r="O1838" s="36" t="s">
        <v>927</v>
      </c>
      <c r="P1838" s="36" t="s">
        <v>50</v>
      </c>
      <c r="Q1838" s="35"/>
      <c r="R1838" s="31" t="s">
        <v>2857</v>
      </c>
      <c r="S1838" s="30"/>
      <c r="T1838" s="30" t="s">
        <v>948</v>
      </c>
      <c r="U1838" s="31" t="s">
        <v>2858</v>
      </c>
      <c r="V1838" s="47">
        <v>1</v>
      </c>
      <c r="W1838" s="33">
        <f t="shared" si="955"/>
        <v>1</v>
      </c>
      <c r="X1838" s="33"/>
      <c r="Y1838" s="30">
        <v>4</v>
      </c>
      <c r="Z1838" s="31">
        <f t="shared" si="942"/>
        <v>680</v>
      </c>
      <c r="AA1838" s="36" t="s">
        <v>2195</v>
      </c>
      <c r="AB1838" s="31">
        <v>1</v>
      </c>
      <c r="AG1838" s="36"/>
      <c r="AL1838" s="31" t="s">
        <v>1871</v>
      </c>
      <c r="AO1838" s="31" t="s">
        <v>2196</v>
      </c>
      <c r="AP1838" s="31" t="s">
        <v>2202</v>
      </c>
      <c r="AS1838" s="36"/>
      <c r="AT1838" s="36"/>
      <c r="AU1838" s="36"/>
    </row>
    <row r="1839" spans="1:47" x14ac:dyDescent="0.15">
      <c r="A1839" s="21" t="s">
        <v>1273</v>
      </c>
      <c r="B1839" s="20" t="s">
        <v>918</v>
      </c>
      <c r="C1839" s="20" t="s">
        <v>984</v>
      </c>
      <c r="D1839" s="20" t="s">
        <v>985</v>
      </c>
      <c r="E1839" s="20" t="s">
        <v>1004</v>
      </c>
      <c r="F1839" s="20" t="s">
        <v>1250</v>
      </c>
      <c r="G1839" s="20" t="s">
        <v>2322</v>
      </c>
      <c r="H1839" s="20"/>
      <c r="I1839" s="20">
        <v>13826976870</v>
      </c>
      <c r="J1839" s="20" t="s">
        <v>1268</v>
      </c>
      <c r="K1839" s="20" t="s">
        <v>1006</v>
      </c>
      <c r="L1839" s="20" t="s">
        <v>1891</v>
      </c>
      <c r="M1839" s="20">
        <v>1088</v>
      </c>
      <c r="N1839" s="20">
        <v>1088</v>
      </c>
      <c r="O1839" s="20" t="s">
        <v>927</v>
      </c>
      <c r="P1839" s="20" t="s">
        <v>50</v>
      </c>
      <c r="Q1839" s="28"/>
      <c r="R1839" s="21" t="s">
        <v>989</v>
      </c>
      <c r="S1839" s="21"/>
      <c r="T1839" s="21" t="s">
        <v>53</v>
      </c>
      <c r="U1839" s="21" t="s">
        <v>1008</v>
      </c>
      <c r="V1839" s="46">
        <v>1</v>
      </c>
      <c r="W1839" s="26">
        <f t="shared" si="955"/>
        <v>1</v>
      </c>
      <c r="X1839" s="26">
        <f t="shared" si="959"/>
        <v>1</v>
      </c>
      <c r="Y1839" s="21">
        <v>10</v>
      </c>
      <c r="Z1839" s="22">
        <f t="shared" si="942"/>
        <v>1088</v>
      </c>
      <c r="AA1839" s="20" t="s">
        <v>2195</v>
      </c>
      <c r="AB1839" s="22"/>
      <c r="AC1839" s="22">
        <v>1</v>
      </c>
      <c r="AD1839" s="22"/>
      <c r="AE1839" s="22">
        <f t="shared" ref="AE1839" si="976">N1839</f>
        <v>1088</v>
      </c>
      <c r="AF1839" s="22">
        <f t="shared" si="957"/>
        <v>1088</v>
      </c>
      <c r="AG1839" s="20">
        <f>N1839</f>
        <v>1088</v>
      </c>
      <c r="AH1839" s="20" t="str">
        <f>VLOOKUP(U1839,[1]提成计算!B:I,8,FALSE)</f>
        <v xml:space="preserve"> </v>
      </c>
      <c r="AI1839" s="20"/>
      <c r="AJ1839" s="22"/>
      <c r="AK1839" s="22"/>
      <c r="AM1839" s="22"/>
      <c r="AN1839" s="22"/>
      <c r="AO1839" s="22" t="s">
        <v>2196</v>
      </c>
      <c r="AP1839" s="22" t="s">
        <v>1301</v>
      </c>
      <c r="AS1839" s="20"/>
      <c r="AT1839" s="20"/>
      <c r="AU1839" s="20"/>
    </row>
    <row r="1840" spans="1:47" s="31" customFormat="1" x14ac:dyDescent="0.15">
      <c r="A1840" s="30" t="s">
        <v>1273</v>
      </c>
      <c r="B1840" s="36" t="s">
        <v>918</v>
      </c>
      <c r="C1840" s="36" t="s">
        <v>984</v>
      </c>
      <c r="D1840" s="36" t="s">
        <v>1029</v>
      </c>
      <c r="E1840" s="36" t="s">
        <v>1038</v>
      </c>
      <c r="F1840" s="36" t="s">
        <v>1250</v>
      </c>
      <c r="G1840" s="36" t="s">
        <v>2859</v>
      </c>
      <c r="H1840" s="36"/>
      <c r="I1840" s="36">
        <v>13826907788</v>
      </c>
      <c r="J1840" s="36" t="s">
        <v>924</v>
      </c>
      <c r="K1840" s="36" t="s">
        <v>2860</v>
      </c>
      <c r="L1840" s="36" t="s">
        <v>1376</v>
      </c>
      <c r="M1840" s="36">
        <v>1088</v>
      </c>
      <c r="N1840" s="36">
        <v>1088</v>
      </c>
      <c r="O1840" s="36" t="s">
        <v>927</v>
      </c>
      <c r="P1840" s="36" t="s">
        <v>50</v>
      </c>
      <c r="Q1840" s="35"/>
      <c r="R1840" s="31" t="s">
        <v>2861</v>
      </c>
      <c r="S1840" s="30"/>
      <c r="T1840" s="30" t="s">
        <v>948</v>
      </c>
      <c r="U1840" s="31" t="s">
        <v>2862</v>
      </c>
      <c r="V1840" s="47">
        <v>1</v>
      </c>
      <c r="W1840" s="33">
        <f t="shared" si="955"/>
        <v>1</v>
      </c>
      <c r="X1840" s="33"/>
      <c r="Y1840" s="30">
        <v>10</v>
      </c>
      <c r="Z1840" s="31">
        <f t="shared" si="942"/>
        <v>1088</v>
      </c>
      <c r="AA1840" s="36" t="s">
        <v>2195</v>
      </c>
      <c r="AC1840" s="31">
        <v>1</v>
      </c>
      <c r="AG1840" s="36"/>
      <c r="AL1840" s="31" t="s">
        <v>1300</v>
      </c>
      <c r="AO1840" s="31" t="s">
        <v>2196</v>
      </c>
      <c r="AP1840" s="31" t="s">
        <v>1301</v>
      </c>
      <c r="AS1840" s="36"/>
      <c r="AT1840" s="36"/>
      <c r="AU1840" s="36"/>
    </row>
    <row r="1841" spans="1:47" x14ac:dyDescent="0.15">
      <c r="A1841" s="21" t="s">
        <v>1273</v>
      </c>
      <c r="B1841" s="20" t="s">
        <v>918</v>
      </c>
      <c r="C1841" s="20" t="s">
        <v>984</v>
      </c>
      <c r="D1841" s="20" t="s">
        <v>995</v>
      </c>
      <c r="E1841" s="20" t="s">
        <v>1502</v>
      </c>
      <c r="F1841" s="20" t="s">
        <v>1250</v>
      </c>
      <c r="G1841" s="20" t="s">
        <v>2863</v>
      </c>
      <c r="H1841" s="20"/>
      <c r="I1841" s="20">
        <v>15989627924</v>
      </c>
      <c r="J1841" s="20" t="s">
        <v>924</v>
      </c>
      <c r="K1841" s="20" t="s">
        <v>1011</v>
      </c>
      <c r="L1841" s="20" t="s">
        <v>2501</v>
      </c>
      <c r="M1841" s="20">
        <v>240</v>
      </c>
      <c r="N1841" s="20">
        <v>240</v>
      </c>
      <c r="O1841" s="20" t="s">
        <v>927</v>
      </c>
      <c r="P1841" s="20" t="s">
        <v>50</v>
      </c>
      <c r="Q1841" s="28"/>
      <c r="R1841" s="21" t="s">
        <v>65</v>
      </c>
      <c r="S1841" s="25" t="s">
        <v>1504</v>
      </c>
      <c r="T1841" s="21" t="s">
        <v>53</v>
      </c>
      <c r="U1841" s="21" t="s">
        <v>1012</v>
      </c>
      <c r="V1841" s="46">
        <f>3/12</f>
        <v>0.25</v>
      </c>
      <c r="W1841" s="26">
        <f t="shared" si="955"/>
        <v>0.25</v>
      </c>
      <c r="Y1841" s="21">
        <v>4</v>
      </c>
      <c r="Z1841" s="22">
        <f t="shared" si="942"/>
        <v>240</v>
      </c>
      <c r="AA1841" s="20" t="s">
        <v>2218</v>
      </c>
      <c r="AB1841" s="22">
        <v>1</v>
      </c>
      <c r="AC1841" s="22"/>
      <c r="AD1841" s="22">
        <f t="shared" ref="AD1841:AD1844" si="977">N1841</f>
        <v>240</v>
      </c>
      <c r="AE1841" s="22"/>
      <c r="AF1841" s="22">
        <f t="shared" si="957"/>
        <v>240</v>
      </c>
      <c r="AG1841" s="20"/>
      <c r="AH1841" s="22"/>
      <c r="AI1841" s="22"/>
      <c r="AJ1841" s="22">
        <f t="shared" ref="AJ1841:AJ1844" si="978">N1841</f>
        <v>240</v>
      </c>
      <c r="AK1841" s="22">
        <f>IF(O1841="(传统)XDSL",VLOOKUP(S1841,[2]直销续费率明细!C:I,7,FALSE)*1,IF(O1841="GPON+XDSL",VLOOKUP(S1841,[2]直销续费率明细!C:I,7,FALSE)*1,VLOOKUP(S1841,[2]直销续费率明细!C:I,5,FALSE)*1))</f>
        <v>-40</v>
      </c>
      <c r="AL1841" s="22" t="s">
        <v>1309</v>
      </c>
      <c r="AM1841" s="22"/>
      <c r="AN1841" s="22"/>
      <c r="AO1841" s="22" t="s">
        <v>2196</v>
      </c>
      <c r="AP1841" s="22" t="s">
        <v>2502</v>
      </c>
      <c r="AS1841" s="20">
        <f>IF(Y1841&gt;=10,VLOOKUP(U1841,[2]提成计算!B:T,19,FALSE),VLOOKUP(U1841,[2]提成计算!B:T,18,FALSE))</f>
        <v>0.06</v>
      </c>
      <c r="AT1841" s="20">
        <f t="shared" ref="AT1841:AT1844" si="979">IF(AD1841*AS1841&gt;0,AD1841*AS1841,AE1841*AS1841)</f>
        <v>14.399999999999999</v>
      </c>
      <c r="AU1841" s="20">
        <f t="shared" ref="AU1841:AU1844" si="980">IF(AND(AK1841&lt;0,AK1841+AT1841&lt;0),-AT1841,AK1841)</f>
        <v>-14.399999999999999</v>
      </c>
    </row>
    <row r="1842" spans="1:47" x14ac:dyDescent="0.15">
      <c r="A1842" s="21" t="s">
        <v>1273</v>
      </c>
      <c r="B1842" s="20" t="s">
        <v>918</v>
      </c>
      <c r="C1842" s="20" t="s">
        <v>984</v>
      </c>
      <c r="D1842" s="20" t="s">
        <v>995</v>
      </c>
      <c r="E1842" s="20" t="s">
        <v>1009</v>
      </c>
      <c r="F1842" s="20" t="s">
        <v>1250</v>
      </c>
      <c r="G1842" s="20" t="s">
        <v>2864</v>
      </c>
      <c r="H1842" s="20"/>
      <c r="I1842" s="20">
        <v>13423343125</v>
      </c>
      <c r="J1842" s="20" t="s">
        <v>924</v>
      </c>
      <c r="K1842" s="20" t="s">
        <v>1011</v>
      </c>
      <c r="L1842" s="20" t="s">
        <v>1918</v>
      </c>
      <c r="M1842" s="20">
        <v>680</v>
      </c>
      <c r="N1842" s="20">
        <v>680</v>
      </c>
      <c r="O1842" s="20" t="s">
        <v>927</v>
      </c>
      <c r="P1842" s="20" t="s">
        <v>50</v>
      </c>
      <c r="Q1842" s="28"/>
      <c r="R1842" s="21" t="s">
        <v>65</v>
      </c>
      <c r="S1842" s="25" t="s">
        <v>1504</v>
      </c>
      <c r="T1842" s="21" t="s">
        <v>53</v>
      </c>
      <c r="U1842" s="21" t="s">
        <v>1012</v>
      </c>
      <c r="V1842" s="46">
        <v>1</v>
      </c>
      <c r="W1842" s="26">
        <f t="shared" si="955"/>
        <v>1</v>
      </c>
      <c r="Y1842" s="21">
        <v>4</v>
      </c>
      <c r="Z1842" s="22">
        <f t="shared" si="942"/>
        <v>680</v>
      </c>
      <c r="AA1842" s="20" t="s">
        <v>2195</v>
      </c>
      <c r="AB1842" s="22">
        <v>1</v>
      </c>
      <c r="AC1842" s="22"/>
      <c r="AD1842" s="22">
        <f t="shared" si="977"/>
        <v>680</v>
      </c>
      <c r="AE1842" s="22"/>
      <c r="AF1842" s="22">
        <f t="shared" si="957"/>
        <v>680</v>
      </c>
      <c r="AG1842" s="20"/>
      <c r="AH1842" s="22"/>
      <c r="AI1842" s="22"/>
      <c r="AJ1842" s="22">
        <f t="shared" si="978"/>
        <v>680</v>
      </c>
      <c r="AK1842" s="22">
        <f>IF(O1842="(传统)XDSL",VLOOKUP(S1842,[2]直销续费率明细!C:I,7,FALSE)*1,IF(O1842="GPON+XDSL",VLOOKUP(S1842,[2]直销续费率明细!C:I,7,FALSE)*1,VLOOKUP(S1842,[2]直销续费率明细!C:I,5,FALSE)*1))</f>
        <v>-40</v>
      </c>
      <c r="AL1842" s="22" t="s">
        <v>1309</v>
      </c>
      <c r="AM1842" s="22"/>
      <c r="AN1842" s="22"/>
      <c r="AO1842" s="22" t="s">
        <v>2196</v>
      </c>
      <c r="AP1842" s="22" t="s">
        <v>2202</v>
      </c>
      <c r="AS1842" s="20">
        <f>IF(Y1842&gt;=10,VLOOKUP(U1842,[2]提成计算!B:T,19,FALSE),VLOOKUP(U1842,[2]提成计算!B:T,18,FALSE))</f>
        <v>0.06</v>
      </c>
      <c r="AT1842" s="20">
        <f t="shared" si="979"/>
        <v>40.799999999999997</v>
      </c>
      <c r="AU1842" s="20">
        <f t="shared" si="980"/>
        <v>-40</v>
      </c>
    </row>
    <row r="1843" spans="1:47" x14ac:dyDescent="0.15">
      <c r="A1843" s="21" t="s">
        <v>1273</v>
      </c>
      <c r="B1843" s="20" t="s">
        <v>918</v>
      </c>
      <c r="C1843" s="20" t="s">
        <v>984</v>
      </c>
      <c r="D1843" s="20" t="s">
        <v>995</v>
      </c>
      <c r="E1843" s="20" t="s">
        <v>1009</v>
      </c>
      <c r="F1843" s="20" t="s">
        <v>1250</v>
      </c>
      <c r="G1843" s="20" t="s">
        <v>2865</v>
      </c>
      <c r="H1843" s="20"/>
      <c r="I1843" s="20">
        <v>15913737204</v>
      </c>
      <c r="J1843" s="20" t="s">
        <v>924</v>
      </c>
      <c r="K1843" s="20" t="s">
        <v>1011</v>
      </c>
      <c r="L1843" s="20" t="s">
        <v>1918</v>
      </c>
      <c r="M1843" s="20">
        <v>680</v>
      </c>
      <c r="N1843" s="20">
        <v>680</v>
      </c>
      <c r="O1843" s="20" t="s">
        <v>927</v>
      </c>
      <c r="P1843" s="20" t="s">
        <v>50</v>
      </c>
      <c r="Q1843" s="28"/>
      <c r="R1843" s="21" t="s">
        <v>65</v>
      </c>
      <c r="S1843" s="25" t="s">
        <v>1504</v>
      </c>
      <c r="T1843" s="21" t="s">
        <v>53</v>
      </c>
      <c r="U1843" s="21" t="s">
        <v>1012</v>
      </c>
      <c r="V1843" s="46">
        <v>1</v>
      </c>
      <c r="W1843" s="26">
        <f t="shared" si="955"/>
        <v>1</v>
      </c>
      <c r="Y1843" s="21">
        <v>4</v>
      </c>
      <c r="Z1843" s="22">
        <f t="shared" si="942"/>
        <v>680</v>
      </c>
      <c r="AA1843" s="20" t="s">
        <v>2195</v>
      </c>
      <c r="AB1843" s="22">
        <v>1</v>
      </c>
      <c r="AC1843" s="22"/>
      <c r="AD1843" s="22">
        <f t="shared" si="977"/>
        <v>680</v>
      </c>
      <c r="AE1843" s="22"/>
      <c r="AF1843" s="22">
        <f t="shared" si="957"/>
        <v>680</v>
      </c>
      <c r="AG1843" s="20"/>
      <c r="AH1843" s="22"/>
      <c r="AI1843" s="22"/>
      <c r="AJ1843" s="22">
        <f t="shared" si="978"/>
        <v>680</v>
      </c>
      <c r="AK1843" s="22">
        <f>IF(O1843="(传统)XDSL",VLOOKUP(S1843,[2]直销续费率明细!C:I,7,FALSE)*1,IF(O1843="GPON+XDSL",VLOOKUP(S1843,[2]直销续费率明细!C:I,7,FALSE)*1,VLOOKUP(S1843,[2]直销续费率明细!C:I,5,FALSE)*1))</f>
        <v>-40</v>
      </c>
      <c r="AL1843" s="22" t="s">
        <v>1309</v>
      </c>
      <c r="AM1843" s="22"/>
      <c r="AN1843" s="22"/>
      <c r="AO1843" s="22" t="s">
        <v>2196</v>
      </c>
      <c r="AP1843" s="22" t="s">
        <v>2202</v>
      </c>
      <c r="AS1843" s="20">
        <f>IF(Y1843&gt;=10,VLOOKUP(U1843,[2]提成计算!B:T,19,FALSE),VLOOKUP(U1843,[2]提成计算!B:T,18,FALSE))</f>
        <v>0.06</v>
      </c>
      <c r="AT1843" s="20">
        <f t="shared" si="979"/>
        <v>40.799999999999997</v>
      </c>
      <c r="AU1843" s="20">
        <f t="shared" si="980"/>
        <v>-40</v>
      </c>
    </row>
    <row r="1844" spans="1:47" x14ac:dyDescent="0.15">
      <c r="A1844" s="21" t="s">
        <v>1273</v>
      </c>
      <c r="B1844" s="20" t="s">
        <v>918</v>
      </c>
      <c r="C1844" s="20" t="s">
        <v>984</v>
      </c>
      <c r="D1844" s="20" t="s">
        <v>995</v>
      </c>
      <c r="E1844" s="20" t="s">
        <v>1009</v>
      </c>
      <c r="F1844" s="20" t="s">
        <v>1250</v>
      </c>
      <c r="G1844" s="20" t="s">
        <v>2866</v>
      </c>
      <c r="H1844" s="20"/>
      <c r="I1844" s="20">
        <v>13532310565</v>
      </c>
      <c r="J1844" s="20" t="s">
        <v>924</v>
      </c>
      <c r="K1844" s="20" t="s">
        <v>1011</v>
      </c>
      <c r="L1844" s="20" t="s">
        <v>1918</v>
      </c>
      <c r="M1844" s="20">
        <v>680</v>
      </c>
      <c r="N1844" s="20">
        <v>680</v>
      </c>
      <c r="O1844" s="20" t="s">
        <v>927</v>
      </c>
      <c r="P1844" s="20" t="s">
        <v>50</v>
      </c>
      <c r="Q1844" s="28"/>
      <c r="R1844" s="21" t="s">
        <v>65</v>
      </c>
      <c r="S1844" s="25" t="s">
        <v>1504</v>
      </c>
      <c r="T1844" s="21" t="s">
        <v>53</v>
      </c>
      <c r="U1844" s="21" t="s">
        <v>1012</v>
      </c>
      <c r="V1844" s="46">
        <v>1</v>
      </c>
      <c r="W1844" s="26">
        <f t="shared" si="955"/>
        <v>1</v>
      </c>
      <c r="Y1844" s="21">
        <v>4</v>
      </c>
      <c r="Z1844" s="22">
        <f t="shared" si="942"/>
        <v>680</v>
      </c>
      <c r="AA1844" s="20" t="s">
        <v>2195</v>
      </c>
      <c r="AB1844" s="22">
        <v>1</v>
      </c>
      <c r="AC1844" s="22"/>
      <c r="AD1844" s="22">
        <f t="shared" si="977"/>
        <v>680</v>
      </c>
      <c r="AE1844" s="22"/>
      <c r="AF1844" s="22">
        <f t="shared" si="957"/>
        <v>680</v>
      </c>
      <c r="AG1844" s="20"/>
      <c r="AH1844" s="22"/>
      <c r="AI1844" s="22"/>
      <c r="AJ1844" s="22">
        <f t="shared" si="978"/>
        <v>680</v>
      </c>
      <c r="AK1844" s="22">
        <f>IF(O1844="(传统)XDSL",VLOOKUP(S1844,[2]直销续费率明细!C:I,7,FALSE)*1,IF(O1844="GPON+XDSL",VLOOKUP(S1844,[2]直销续费率明细!C:I,7,FALSE)*1,VLOOKUP(S1844,[2]直销续费率明细!C:I,5,FALSE)*1))</f>
        <v>-40</v>
      </c>
      <c r="AL1844" s="22" t="s">
        <v>1309</v>
      </c>
      <c r="AM1844" s="22"/>
      <c r="AN1844" s="22"/>
      <c r="AO1844" s="22" t="s">
        <v>2196</v>
      </c>
      <c r="AP1844" s="22" t="s">
        <v>2202</v>
      </c>
      <c r="AS1844" s="20">
        <f>IF(Y1844&gt;=10,VLOOKUP(U1844,[2]提成计算!B:T,19,FALSE),VLOOKUP(U1844,[2]提成计算!B:T,18,FALSE))</f>
        <v>0.06</v>
      </c>
      <c r="AT1844" s="20">
        <f t="shared" si="979"/>
        <v>40.799999999999997</v>
      </c>
      <c r="AU1844" s="20">
        <f t="shared" si="980"/>
        <v>-40</v>
      </c>
    </row>
    <row r="1845" spans="1:47" x14ac:dyDescent="0.15">
      <c r="A1845" s="21" t="s">
        <v>1273</v>
      </c>
      <c r="B1845" s="20" t="s">
        <v>918</v>
      </c>
      <c r="C1845" s="20" t="s">
        <v>984</v>
      </c>
      <c r="D1845" s="20" t="s">
        <v>1029</v>
      </c>
      <c r="E1845" s="20" t="s">
        <v>1038</v>
      </c>
      <c r="F1845" s="20" t="s">
        <v>1250</v>
      </c>
      <c r="G1845" s="20" t="s">
        <v>2867</v>
      </c>
      <c r="H1845" s="20"/>
      <c r="I1845" s="20">
        <v>13580757219</v>
      </c>
      <c r="J1845" s="20" t="s">
        <v>1268</v>
      </c>
      <c r="K1845" s="20" t="s">
        <v>220</v>
      </c>
      <c r="L1845" s="20" t="s">
        <v>1358</v>
      </c>
      <c r="M1845" s="20">
        <v>1088</v>
      </c>
      <c r="N1845" s="20">
        <v>1088</v>
      </c>
      <c r="O1845" s="20" t="s">
        <v>927</v>
      </c>
      <c r="P1845" s="20" t="s">
        <v>74</v>
      </c>
      <c r="Q1845" s="28"/>
      <c r="R1845" s="21" t="s">
        <v>221</v>
      </c>
      <c r="S1845" s="21"/>
      <c r="T1845" s="21" t="s">
        <v>53</v>
      </c>
      <c r="U1845" s="21" t="s">
        <v>222</v>
      </c>
      <c r="V1845" s="46">
        <v>1</v>
      </c>
      <c r="W1845" s="26">
        <f t="shared" si="955"/>
        <v>1</v>
      </c>
      <c r="X1845" s="26">
        <f t="shared" si="959"/>
        <v>1</v>
      </c>
      <c r="Y1845" s="21">
        <v>10</v>
      </c>
      <c r="Z1845" s="22">
        <f t="shared" si="942"/>
        <v>1088</v>
      </c>
      <c r="AA1845" s="20" t="s">
        <v>2195</v>
      </c>
      <c r="AB1845" s="22"/>
      <c r="AC1845" s="22">
        <v>1</v>
      </c>
      <c r="AD1845" s="22"/>
      <c r="AE1845" s="22">
        <f t="shared" ref="AE1845:AE1847" si="981">N1845</f>
        <v>1088</v>
      </c>
      <c r="AF1845" s="22">
        <f t="shared" si="957"/>
        <v>1088</v>
      </c>
      <c r="AG1845" s="20">
        <f>N1845</f>
        <v>1088</v>
      </c>
      <c r="AH1845" s="20" t="str">
        <f>VLOOKUP(U1845,[1]提成计算!B:I,8,FALSE)</f>
        <v xml:space="preserve"> </v>
      </c>
      <c r="AI1845" s="20"/>
      <c r="AJ1845" s="22"/>
      <c r="AK1845" s="22"/>
      <c r="AM1845" s="22"/>
      <c r="AN1845" s="22"/>
      <c r="AO1845" s="22" t="s">
        <v>2196</v>
      </c>
      <c r="AP1845" s="22" t="s">
        <v>1301</v>
      </c>
      <c r="AS1845" s="20"/>
      <c r="AT1845" s="20"/>
      <c r="AU1845" s="20"/>
    </row>
    <row r="1846" spans="1:47" x14ac:dyDescent="0.15">
      <c r="A1846" s="21" t="s">
        <v>1273</v>
      </c>
      <c r="B1846" s="20" t="s">
        <v>918</v>
      </c>
      <c r="C1846" s="20" t="s">
        <v>984</v>
      </c>
      <c r="D1846" s="20" t="s">
        <v>992</v>
      </c>
      <c r="E1846" s="20" t="s">
        <v>2868</v>
      </c>
      <c r="F1846" s="20" t="s">
        <v>1250</v>
      </c>
      <c r="G1846" s="20" t="s">
        <v>2869</v>
      </c>
      <c r="H1846" s="20"/>
      <c r="I1846" s="20">
        <v>13825759261</v>
      </c>
      <c r="J1846" s="20" t="s">
        <v>924</v>
      </c>
      <c r="K1846" s="20" t="s">
        <v>94</v>
      </c>
      <c r="L1846" s="20" t="s">
        <v>2268</v>
      </c>
      <c r="M1846" s="20">
        <v>1398</v>
      </c>
      <c r="N1846" s="20">
        <v>1398</v>
      </c>
      <c r="O1846" s="20" t="s">
        <v>1334</v>
      </c>
      <c r="P1846" s="20" t="s">
        <v>50</v>
      </c>
      <c r="Q1846" s="28"/>
      <c r="R1846" s="21" t="s">
        <v>95</v>
      </c>
      <c r="S1846" s="25" t="s">
        <v>1023</v>
      </c>
      <c r="T1846" s="21" t="s">
        <v>53</v>
      </c>
      <c r="U1846" s="21" t="s">
        <v>96</v>
      </c>
      <c r="V1846" s="46">
        <v>1</v>
      </c>
      <c r="W1846" s="26">
        <f t="shared" si="955"/>
        <v>1</v>
      </c>
      <c r="Y1846" s="21">
        <v>20</v>
      </c>
      <c r="Z1846" s="22">
        <f t="shared" si="942"/>
        <v>1398</v>
      </c>
      <c r="AA1846" s="20" t="s">
        <v>2195</v>
      </c>
      <c r="AB1846" s="22"/>
      <c r="AC1846" s="22">
        <v>1</v>
      </c>
      <c r="AD1846" s="22"/>
      <c r="AE1846" s="22">
        <f t="shared" si="981"/>
        <v>1398</v>
      </c>
      <c r="AF1846" s="22">
        <f t="shared" si="957"/>
        <v>1398</v>
      </c>
      <c r="AG1846" s="20"/>
      <c r="AH1846" s="22"/>
      <c r="AI1846" s="22"/>
      <c r="AJ1846" s="22">
        <f>N1846</f>
        <v>1398</v>
      </c>
      <c r="AK1846" s="22"/>
      <c r="AL1846" s="22" t="s">
        <v>1871</v>
      </c>
      <c r="AM1846" s="22"/>
      <c r="AN1846" s="22"/>
      <c r="AO1846" s="22" t="s">
        <v>2216</v>
      </c>
      <c r="AP1846" s="22" t="s">
        <v>1301</v>
      </c>
      <c r="AS1846" s="20">
        <f>IF(Y1846&gt;=10,VLOOKUP(U1846,[2]提成计算!B:T,19,FALSE),VLOOKUP(U1846,[2]提成计算!B:T,18,FALSE))</f>
        <v>0.1</v>
      </c>
      <c r="AT1846" s="20">
        <f t="shared" si="963"/>
        <v>139.80000000000001</v>
      </c>
      <c r="AU1846" s="20">
        <f t="shared" si="964"/>
        <v>0</v>
      </c>
    </row>
    <row r="1847" spans="1:47" x14ac:dyDescent="0.15">
      <c r="A1847" s="21" t="s">
        <v>1273</v>
      </c>
      <c r="B1847" s="20" t="s">
        <v>918</v>
      </c>
      <c r="C1847" s="20" t="s">
        <v>984</v>
      </c>
      <c r="D1847" s="20" t="s">
        <v>985</v>
      </c>
      <c r="E1847" s="20" t="s">
        <v>1004</v>
      </c>
      <c r="F1847" s="20" t="s">
        <v>1250</v>
      </c>
      <c r="G1847" s="20" t="s">
        <v>2870</v>
      </c>
      <c r="H1847" s="20"/>
      <c r="I1847" s="20">
        <v>13556791409</v>
      </c>
      <c r="J1847" s="20" t="s">
        <v>1268</v>
      </c>
      <c r="K1847" s="20" t="s">
        <v>1006</v>
      </c>
      <c r="L1847" s="20" t="s">
        <v>1898</v>
      </c>
      <c r="M1847" s="20">
        <v>1398</v>
      </c>
      <c r="N1847" s="20">
        <v>1398</v>
      </c>
      <c r="O1847" s="20" t="s">
        <v>927</v>
      </c>
      <c r="P1847" s="20" t="s">
        <v>50</v>
      </c>
      <c r="Q1847" s="28"/>
      <c r="R1847" s="21" t="s">
        <v>989</v>
      </c>
      <c r="S1847" s="21"/>
      <c r="T1847" s="21" t="s">
        <v>53</v>
      </c>
      <c r="U1847" s="21" t="s">
        <v>1008</v>
      </c>
      <c r="V1847" s="46">
        <v>1</v>
      </c>
      <c r="W1847" s="26">
        <f t="shared" si="955"/>
        <v>1</v>
      </c>
      <c r="X1847" s="26">
        <f t="shared" si="959"/>
        <v>1</v>
      </c>
      <c r="Y1847" s="21">
        <v>20</v>
      </c>
      <c r="Z1847" s="22">
        <f t="shared" si="942"/>
        <v>1398</v>
      </c>
      <c r="AA1847" s="20" t="s">
        <v>2218</v>
      </c>
      <c r="AB1847" s="22"/>
      <c r="AC1847" s="22">
        <v>1</v>
      </c>
      <c r="AD1847" s="22"/>
      <c r="AE1847" s="22">
        <f t="shared" si="981"/>
        <v>1398</v>
      </c>
      <c r="AF1847" s="22">
        <f t="shared" si="957"/>
        <v>1398</v>
      </c>
      <c r="AG1847" s="20">
        <f>N1847</f>
        <v>1398</v>
      </c>
      <c r="AH1847" s="20" t="str">
        <f>VLOOKUP(U1847,[1]提成计算!B:I,8,FALSE)</f>
        <v xml:space="preserve"> </v>
      </c>
      <c r="AI1847" s="20"/>
      <c r="AJ1847" s="22"/>
      <c r="AK1847" s="22"/>
      <c r="AM1847" s="22"/>
      <c r="AN1847" s="22"/>
      <c r="AO1847" s="22" t="s">
        <v>2196</v>
      </c>
      <c r="AP1847" s="22" t="s">
        <v>1301</v>
      </c>
      <c r="AS1847" s="20"/>
      <c r="AT1847" s="20"/>
      <c r="AU1847" s="20"/>
    </row>
    <row r="1848" spans="1:47" x14ac:dyDescent="0.15">
      <c r="A1848" s="21" t="s">
        <v>1273</v>
      </c>
      <c r="B1848" s="20" t="s">
        <v>918</v>
      </c>
      <c r="C1848" s="20" t="s">
        <v>984</v>
      </c>
      <c r="D1848" s="20" t="s">
        <v>985</v>
      </c>
      <c r="E1848" s="20" t="s">
        <v>1041</v>
      </c>
      <c r="F1848" s="20" t="s">
        <v>1250</v>
      </c>
      <c r="G1848" s="20" t="s">
        <v>2871</v>
      </c>
      <c r="H1848" s="20"/>
      <c r="I1848" s="20">
        <v>13528624687</v>
      </c>
      <c r="J1848" s="20" t="s">
        <v>924</v>
      </c>
      <c r="K1848" s="20" t="s">
        <v>1006</v>
      </c>
      <c r="L1848" s="20" t="s">
        <v>2501</v>
      </c>
      <c r="M1848" s="20">
        <v>240</v>
      </c>
      <c r="N1848" s="20">
        <v>240</v>
      </c>
      <c r="O1848" s="20" t="s">
        <v>927</v>
      </c>
      <c r="P1848" s="20" t="s">
        <v>50</v>
      </c>
      <c r="Q1848" s="28"/>
      <c r="R1848" s="21" t="s">
        <v>989</v>
      </c>
      <c r="S1848" s="25" t="s">
        <v>1643</v>
      </c>
      <c r="T1848" s="21" t="s">
        <v>53</v>
      </c>
      <c r="U1848" s="21" t="s">
        <v>1008</v>
      </c>
      <c r="V1848" s="46">
        <f>3/12</f>
        <v>0.25</v>
      </c>
      <c r="W1848" s="26">
        <f t="shared" si="955"/>
        <v>0.25</v>
      </c>
      <c r="Y1848" s="21">
        <v>4</v>
      </c>
      <c r="Z1848" s="22">
        <f t="shared" si="942"/>
        <v>240</v>
      </c>
      <c r="AA1848" s="20" t="s">
        <v>2195</v>
      </c>
      <c r="AB1848" s="22">
        <v>1</v>
      </c>
      <c r="AC1848" s="22"/>
      <c r="AD1848" s="22">
        <f>N1848</f>
        <v>240</v>
      </c>
      <c r="AE1848" s="22"/>
      <c r="AF1848" s="22">
        <f t="shared" si="957"/>
        <v>240</v>
      </c>
      <c r="AG1848" s="20"/>
      <c r="AH1848" s="22"/>
      <c r="AI1848" s="22"/>
      <c r="AJ1848" s="22">
        <f t="shared" ref="AJ1848:AJ1851" si="982">N1848</f>
        <v>240</v>
      </c>
      <c r="AK1848" s="22">
        <f>IF(O1848="(传统)XDSL",VLOOKUP(S1848,[2]直销续费率明细!C:I,7,FALSE)*1,IF(O1848="GPON+XDSL",VLOOKUP(S1848,[2]直销续费率明细!C:I,7,FALSE)*1,VLOOKUP(S1848,[2]直销续费率明细!C:I,5,FALSE)*1))</f>
        <v>0</v>
      </c>
      <c r="AL1848" s="22" t="s">
        <v>1309</v>
      </c>
      <c r="AM1848" s="22"/>
      <c r="AN1848" s="22"/>
      <c r="AO1848" s="22" t="s">
        <v>2196</v>
      </c>
      <c r="AP1848" s="22" t="s">
        <v>2502</v>
      </c>
      <c r="AS1848" s="20">
        <f>IF(Y1848&gt;=10,VLOOKUP(U1848,[2]提成计算!B:T,19,FALSE),VLOOKUP(U1848,[2]提成计算!B:T,18,FALSE))</f>
        <v>7.0000000000000007E-2</v>
      </c>
      <c r="AT1848" s="20">
        <f t="shared" ref="AT1848:AT1850" si="983">IF(AD1848*AS1848&gt;0,AD1848*AS1848,AE1848*AS1848)</f>
        <v>16.8</v>
      </c>
      <c r="AU1848" s="20">
        <f t="shared" ref="AU1848:AU1850" si="984">IF(AND(AK1848&lt;0,AK1848+AT1848&lt;0),-AT1848,AK1848)</f>
        <v>0</v>
      </c>
    </row>
    <row r="1849" spans="1:47" x14ac:dyDescent="0.15">
      <c r="A1849" s="21" t="s">
        <v>1273</v>
      </c>
      <c r="B1849" s="20" t="s">
        <v>918</v>
      </c>
      <c r="C1849" s="20" t="s">
        <v>984</v>
      </c>
      <c r="D1849" s="20" t="s">
        <v>992</v>
      </c>
      <c r="E1849" s="20" t="s">
        <v>1296</v>
      </c>
      <c r="F1849" s="20" t="s">
        <v>1250</v>
      </c>
      <c r="G1849" s="20" t="s">
        <v>2872</v>
      </c>
      <c r="H1849" s="20"/>
      <c r="I1849" s="20" t="s">
        <v>2873</v>
      </c>
      <c r="J1849" s="20" t="s">
        <v>924</v>
      </c>
      <c r="K1849" s="20" t="s">
        <v>94</v>
      </c>
      <c r="L1849" s="20" t="s">
        <v>1299</v>
      </c>
      <c r="M1849" s="20">
        <v>888</v>
      </c>
      <c r="N1849" s="20">
        <v>888</v>
      </c>
      <c r="O1849" s="20" t="s">
        <v>927</v>
      </c>
      <c r="P1849" s="20" t="s">
        <v>50</v>
      </c>
      <c r="Q1849" s="28"/>
      <c r="R1849" s="21" t="s">
        <v>95</v>
      </c>
      <c r="S1849" s="25" t="s">
        <v>1023</v>
      </c>
      <c r="T1849" s="21" t="s">
        <v>53</v>
      </c>
      <c r="U1849" s="21" t="s">
        <v>96</v>
      </c>
      <c r="V1849" s="46">
        <v>1</v>
      </c>
      <c r="W1849" s="26">
        <f t="shared" si="955"/>
        <v>1</v>
      </c>
      <c r="Y1849" s="21">
        <v>12</v>
      </c>
      <c r="Z1849" s="22">
        <f t="shared" si="942"/>
        <v>888</v>
      </c>
      <c r="AA1849" s="20" t="s">
        <v>2195</v>
      </c>
      <c r="AB1849" s="22"/>
      <c r="AC1849" s="22">
        <v>1</v>
      </c>
      <c r="AD1849" s="22"/>
      <c r="AE1849" s="22">
        <f>N1849</f>
        <v>888</v>
      </c>
      <c r="AF1849" s="22">
        <f t="shared" si="957"/>
        <v>888</v>
      </c>
      <c r="AG1849" s="20"/>
      <c r="AH1849" s="22"/>
      <c r="AI1849" s="22"/>
      <c r="AJ1849" s="22">
        <f t="shared" si="982"/>
        <v>888</v>
      </c>
      <c r="AK1849" s="22">
        <f>IF(O1849="(传统)XDSL",VLOOKUP(S1849,[2]直销续费率明细!C:I,7,FALSE)*1,IF(O1849="GPON+XDSL",VLOOKUP(S1849,[2]直销续费率明细!C:I,7,FALSE)*1,VLOOKUP(S1849,[2]直销续费率明细!C:I,5,FALSE)*1))</f>
        <v>0</v>
      </c>
      <c r="AL1849" s="22" t="s">
        <v>1300</v>
      </c>
      <c r="AM1849" s="22"/>
      <c r="AN1849" s="22"/>
      <c r="AO1849" s="22" t="s">
        <v>2216</v>
      </c>
      <c r="AP1849" s="22" t="s">
        <v>1301</v>
      </c>
      <c r="AS1849" s="20">
        <f>IF(Y1849&gt;=10,VLOOKUP(U1849,[2]提成计算!B:T,19,FALSE),VLOOKUP(U1849,[2]提成计算!B:T,18,FALSE))</f>
        <v>0.1</v>
      </c>
      <c r="AT1849" s="20">
        <f t="shared" si="983"/>
        <v>88.800000000000011</v>
      </c>
      <c r="AU1849" s="20">
        <f t="shared" si="984"/>
        <v>0</v>
      </c>
    </row>
    <row r="1850" spans="1:47" x14ac:dyDescent="0.15">
      <c r="A1850" s="21" t="s">
        <v>1273</v>
      </c>
      <c r="B1850" s="20" t="s">
        <v>918</v>
      </c>
      <c r="C1850" s="20" t="s">
        <v>984</v>
      </c>
      <c r="D1850" s="20" t="s">
        <v>995</v>
      </c>
      <c r="E1850" s="20" t="s">
        <v>1009</v>
      </c>
      <c r="F1850" s="20" t="s">
        <v>1250</v>
      </c>
      <c r="G1850" s="20" t="s">
        <v>2874</v>
      </c>
      <c r="H1850" s="20"/>
      <c r="I1850" s="20">
        <v>13826945195</v>
      </c>
      <c r="J1850" s="20" t="s">
        <v>924</v>
      </c>
      <c r="K1850" s="20" t="s">
        <v>1011</v>
      </c>
      <c r="L1850" s="20" t="s">
        <v>2875</v>
      </c>
      <c r="M1850" s="20">
        <v>800</v>
      </c>
      <c r="N1850" s="20">
        <v>800</v>
      </c>
      <c r="O1850" s="20" t="s">
        <v>927</v>
      </c>
      <c r="P1850" s="20" t="s">
        <v>50</v>
      </c>
      <c r="Q1850" s="28"/>
      <c r="R1850" s="21" t="s">
        <v>65</v>
      </c>
      <c r="S1850" s="25" t="s">
        <v>1504</v>
      </c>
      <c r="T1850" s="21" t="s">
        <v>53</v>
      </c>
      <c r="U1850" s="21" t="s">
        <v>1012</v>
      </c>
      <c r="V1850" s="46">
        <v>1</v>
      </c>
      <c r="W1850" s="26">
        <f t="shared" si="955"/>
        <v>1</v>
      </c>
      <c r="Y1850" s="21">
        <v>6</v>
      </c>
      <c r="Z1850" s="22">
        <f t="shared" si="942"/>
        <v>800</v>
      </c>
      <c r="AA1850" s="20" t="s">
        <v>2218</v>
      </c>
      <c r="AB1850" s="22">
        <v>1</v>
      </c>
      <c r="AC1850" s="22"/>
      <c r="AD1850" s="22">
        <f t="shared" ref="AD1850:AD1854" si="985">N1850</f>
        <v>800</v>
      </c>
      <c r="AE1850" s="22"/>
      <c r="AF1850" s="22">
        <f t="shared" si="957"/>
        <v>800</v>
      </c>
      <c r="AG1850" s="20"/>
      <c r="AH1850" s="22"/>
      <c r="AI1850" s="22"/>
      <c r="AJ1850" s="22">
        <f t="shared" si="982"/>
        <v>800</v>
      </c>
      <c r="AK1850" s="22">
        <f>IF(O1850="(传统)XDSL",VLOOKUP(S1850,[2]直销续费率明细!C:I,7,FALSE)*1,IF(O1850="GPON+XDSL",VLOOKUP(S1850,[2]直销续费率明细!C:I,7,FALSE)*1,VLOOKUP(S1850,[2]直销续费率明细!C:I,5,FALSE)*1))</f>
        <v>-40</v>
      </c>
      <c r="AL1850" s="22" t="s">
        <v>1309</v>
      </c>
      <c r="AM1850" s="22"/>
      <c r="AN1850" s="22"/>
      <c r="AO1850" s="22" t="s">
        <v>2196</v>
      </c>
      <c r="AP1850" s="22" t="s">
        <v>1301</v>
      </c>
      <c r="AS1850" s="20">
        <f>IF(Y1850&gt;=10,VLOOKUP(U1850,[2]提成计算!B:T,19,FALSE),VLOOKUP(U1850,[2]提成计算!B:T,18,FALSE))</f>
        <v>0.06</v>
      </c>
      <c r="AT1850" s="20">
        <f t="shared" si="983"/>
        <v>48</v>
      </c>
      <c r="AU1850" s="20">
        <f t="shared" si="984"/>
        <v>-40</v>
      </c>
    </row>
    <row r="1851" spans="1:47" x14ac:dyDescent="0.15">
      <c r="A1851" s="21" t="s">
        <v>1273</v>
      </c>
      <c r="B1851" s="20" t="s">
        <v>918</v>
      </c>
      <c r="C1851" s="20" t="s">
        <v>984</v>
      </c>
      <c r="D1851" s="20" t="s">
        <v>995</v>
      </c>
      <c r="E1851" s="20" t="s">
        <v>1009</v>
      </c>
      <c r="F1851" s="20" t="s">
        <v>1250</v>
      </c>
      <c r="G1851" s="20" t="s">
        <v>2876</v>
      </c>
      <c r="H1851" s="20"/>
      <c r="I1851" s="20">
        <v>18824339489</v>
      </c>
      <c r="J1851" s="20" t="s">
        <v>924</v>
      </c>
      <c r="K1851" s="20" t="s">
        <v>2877</v>
      </c>
      <c r="L1851" s="20" t="s">
        <v>1918</v>
      </c>
      <c r="M1851" s="20">
        <v>680</v>
      </c>
      <c r="N1851" s="20">
        <v>680</v>
      </c>
      <c r="O1851" s="20" t="s">
        <v>927</v>
      </c>
      <c r="P1851" s="20" t="s">
        <v>50</v>
      </c>
      <c r="Q1851" s="28"/>
      <c r="R1851" s="21" t="s">
        <v>65</v>
      </c>
      <c r="S1851" s="25" t="s">
        <v>1504</v>
      </c>
      <c r="T1851" s="21" t="s">
        <v>53</v>
      </c>
      <c r="U1851" s="21" t="s">
        <v>1757</v>
      </c>
      <c r="V1851" s="46">
        <v>1</v>
      </c>
      <c r="W1851" s="26">
        <f t="shared" si="955"/>
        <v>1</v>
      </c>
      <c r="Y1851" s="21">
        <v>4</v>
      </c>
      <c r="Z1851" s="22">
        <f t="shared" si="942"/>
        <v>680</v>
      </c>
      <c r="AA1851" s="20" t="s">
        <v>2195</v>
      </c>
      <c r="AB1851" s="22">
        <v>1</v>
      </c>
      <c r="AC1851" s="22"/>
      <c r="AD1851" s="22">
        <f t="shared" si="985"/>
        <v>680</v>
      </c>
      <c r="AE1851" s="22"/>
      <c r="AF1851" s="22">
        <f t="shared" si="957"/>
        <v>680</v>
      </c>
      <c r="AG1851" s="20"/>
      <c r="AH1851" s="22"/>
      <c r="AI1851" s="22"/>
      <c r="AJ1851" s="22">
        <f t="shared" si="982"/>
        <v>680</v>
      </c>
      <c r="AK1851" s="22"/>
      <c r="AL1851" s="22" t="s">
        <v>1871</v>
      </c>
      <c r="AM1851" s="22"/>
      <c r="AN1851" s="22"/>
      <c r="AO1851" s="22" t="s">
        <v>2196</v>
      </c>
      <c r="AP1851" s="22" t="s">
        <v>2202</v>
      </c>
      <c r="AS1851" s="20">
        <f>IF(Y1851&gt;=10,VLOOKUP(U1851,[2]提成计算!B:T,19,FALSE),VLOOKUP(U1851,[2]提成计算!B:T,18,FALSE))</f>
        <v>0.06</v>
      </c>
      <c r="AT1851" s="20">
        <f t="shared" si="963"/>
        <v>40.799999999999997</v>
      </c>
      <c r="AU1851" s="20">
        <f t="shared" si="964"/>
        <v>0</v>
      </c>
    </row>
    <row r="1852" spans="1:47" x14ac:dyDescent="0.15">
      <c r="A1852" s="21" t="s">
        <v>1273</v>
      </c>
      <c r="B1852" s="20" t="s">
        <v>918</v>
      </c>
      <c r="C1852" s="20" t="s">
        <v>984</v>
      </c>
      <c r="D1852" s="20" t="s">
        <v>995</v>
      </c>
      <c r="E1852" s="20" t="s">
        <v>1009</v>
      </c>
      <c r="F1852" s="20" t="s">
        <v>1250</v>
      </c>
      <c r="G1852" s="20" t="s">
        <v>378</v>
      </c>
      <c r="H1852" s="20"/>
      <c r="I1852" s="20">
        <v>13189655376</v>
      </c>
      <c r="J1852" s="20" t="s">
        <v>1268</v>
      </c>
      <c r="K1852" s="20" t="s">
        <v>1011</v>
      </c>
      <c r="L1852" s="20" t="s">
        <v>2131</v>
      </c>
      <c r="M1852" s="20">
        <v>800</v>
      </c>
      <c r="N1852" s="20">
        <v>800</v>
      </c>
      <c r="O1852" s="20" t="s">
        <v>927</v>
      </c>
      <c r="P1852" s="20" t="s">
        <v>50</v>
      </c>
      <c r="Q1852" s="28"/>
      <c r="R1852" s="21" t="s">
        <v>65</v>
      </c>
      <c r="S1852" s="21"/>
      <c r="T1852" s="21" t="s">
        <v>53</v>
      </c>
      <c r="U1852" s="21" t="s">
        <v>1012</v>
      </c>
      <c r="V1852" s="46">
        <v>1</v>
      </c>
      <c r="W1852" s="26">
        <f t="shared" si="955"/>
        <v>1</v>
      </c>
      <c r="X1852" s="26">
        <f t="shared" si="959"/>
        <v>1</v>
      </c>
      <c r="Y1852" s="21">
        <v>6</v>
      </c>
      <c r="Z1852" s="22">
        <f t="shared" si="942"/>
        <v>800</v>
      </c>
      <c r="AA1852" s="20" t="s">
        <v>2195</v>
      </c>
      <c r="AB1852" s="22">
        <v>1</v>
      </c>
      <c r="AC1852" s="22"/>
      <c r="AD1852" s="22">
        <f t="shared" si="985"/>
        <v>800</v>
      </c>
      <c r="AE1852" s="22"/>
      <c r="AF1852" s="22">
        <f t="shared" si="957"/>
        <v>800</v>
      </c>
      <c r="AG1852" s="20">
        <f>N1852</f>
        <v>800</v>
      </c>
      <c r="AH1852" s="20" t="str">
        <f>VLOOKUP(U1852,[1]提成计算!B:I,8,FALSE)</f>
        <v>否</v>
      </c>
      <c r="AI1852" s="20"/>
      <c r="AJ1852" s="22"/>
      <c r="AK1852" s="22"/>
      <c r="AM1852" s="22"/>
      <c r="AN1852" s="22"/>
      <c r="AO1852" s="22" t="s">
        <v>2196</v>
      </c>
      <c r="AP1852" s="22" t="s">
        <v>1301</v>
      </c>
      <c r="AS1852" s="20"/>
      <c r="AT1852" s="20"/>
      <c r="AU1852" s="20"/>
    </row>
    <row r="1853" spans="1:47" x14ac:dyDescent="0.15">
      <c r="A1853" s="21" t="s">
        <v>1273</v>
      </c>
      <c r="B1853" s="20" t="s">
        <v>918</v>
      </c>
      <c r="C1853" s="20" t="s">
        <v>984</v>
      </c>
      <c r="D1853" s="20" t="s">
        <v>995</v>
      </c>
      <c r="E1853" s="20" t="s">
        <v>1009</v>
      </c>
      <c r="F1853" s="20" t="s">
        <v>1250</v>
      </c>
      <c r="G1853" s="20" t="s">
        <v>2878</v>
      </c>
      <c r="H1853" s="20"/>
      <c r="I1853" s="20">
        <v>13713093801</v>
      </c>
      <c r="J1853" s="20" t="s">
        <v>924</v>
      </c>
      <c r="K1853" s="20" t="s">
        <v>1011</v>
      </c>
      <c r="L1853" s="20" t="s">
        <v>1918</v>
      </c>
      <c r="M1853" s="20">
        <v>680</v>
      </c>
      <c r="N1853" s="20">
        <v>680</v>
      </c>
      <c r="O1853" s="20" t="s">
        <v>1262</v>
      </c>
      <c r="P1853" s="20" t="s">
        <v>50</v>
      </c>
      <c r="Q1853" s="28"/>
      <c r="R1853" s="21" t="s">
        <v>65</v>
      </c>
      <c r="S1853" s="25" t="s">
        <v>1504</v>
      </c>
      <c r="T1853" s="21" t="s">
        <v>53</v>
      </c>
      <c r="U1853" s="21" t="s">
        <v>1012</v>
      </c>
      <c r="V1853" s="46">
        <v>1</v>
      </c>
      <c r="W1853" s="26">
        <f t="shared" si="955"/>
        <v>1</v>
      </c>
      <c r="Y1853" s="21">
        <v>4</v>
      </c>
      <c r="Z1853" s="22">
        <f t="shared" si="942"/>
        <v>680</v>
      </c>
      <c r="AA1853" s="20" t="s">
        <v>2195</v>
      </c>
      <c r="AB1853" s="22">
        <v>1</v>
      </c>
      <c r="AC1853" s="22"/>
      <c r="AD1853" s="22">
        <f t="shared" si="985"/>
        <v>680</v>
      </c>
      <c r="AE1853" s="22"/>
      <c r="AF1853" s="22">
        <f t="shared" si="957"/>
        <v>680</v>
      </c>
      <c r="AG1853" s="20"/>
      <c r="AH1853" s="22"/>
      <c r="AI1853" s="22"/>
      <c r="AJ1853" s="22">
        <f t="shared" ref="AJ1853:AJ1854" si="986">N1853</f>
        <v>680</v>
      </c>
      <c r="AK1853" s="22"/>
      <c r="AL1853" s="22" t="s">
        <v>1871</v>
      </c>
      <c r="AM1853" s="22"/>
      <c r="AN1853" s="22"/>
      <c r="AO1853" s="22" t="s">
        <v>2196</v>
      </c>
      <c r="AP1853" s="22" t="s">
        <v>2202</v>
      </c>
      <c r="AS1853" s="20">
        <f>IF(Y1853&gt;=10,VLOOKUP(U1853,[2]提成计算!B:T,19,FALSE),VLOOKUP(U1853,[2]提成计算!B:T,18,FALSE))</f>
        <v>0.06</v>
      </c>
      <c r="AT1853" s="20">
        <f t="shared" ref="AT1853:AT1902" si="987">IF(AD1853*AS1853&gt;0,AD1853*AS1853,AE1853*AS1853)</f>
        <v>40.799999999999997</v>
      </c>
      <c r="AU1853" s="20">
        <f t="shared" ref="AU1853:AU1902" si="988">IF(AND(AK1853&lt;0,AK1853+AT1853&lt;0),AT1853,AK1853)</f>
        <v>0</v>
      </c>
    </row>
    <row r="1854" spans="1:47" x14ac:dyDescent="0.15">
      <c r="A1854" s="21" t="s">
        <v>1273</v>
      </c>
      <c r="B1854" s="20" t="s">
        <v>918</v>
      </c>
      <c r="C1854" s="20" t="s">
        <v>984</v>
      </c>
      <c r="D1854" s="20" t="s">
        <v>985</v>
      </c>
      <c r="E1854" s="20" t="s">
        <v>1004</v>
      </c>
      <c r="F1854" s="20" t="s">
        <v>1250</v>
      </c>
      <c r="G1854" s="20" t="s">
        <v>2879</v>
      </c>
      <c r="H1854" s="20"/>
      <c r="I1854" s="20">
        <v>13712665170</v>
      </c>
      <c r="J1854" s="20" t="s">
        <v>924</v>
      </c>
      <c r="K1854" s="20" t="s">
        <v>2880</v>
      </c>
      <c r="L1854" s="20" t="s">
        <v>2875</v>
      </c>
      <c r="M1854" s="20">
        <v>800</v>
      </c>
      <c r="N1854" s="20">
        <v>800</v>
      </c>
      <c r="O1854" s="20" t="s">
        <v>927</v>
      </c>
      <c r="P1854" s="20" t="s">
        <v>50</v>
      </c>
      <c r="Q1854" s="28"/>
      <c r="R1854" s="21" t="s">
        <v>989</v>
      </c>
      <c r="S1854" s="25" t="s">
        <v>1007</v>
      </c>
      <c r="T1854" s="21" t="s">
        <v>53</v>
      </c>
      <c r="U1854" s="21" t="s">
        <v>1028</v>
      </c>
      <c r="V1854" s="46">
        <v>1</v>
      </c>
      <c r="W1854" s="26">
        <f t="shared" si="955"/>
        <v>1</v>
      </c>
      <c r="Y1854" s="21">
        <v>6</v>
      </c>
      <c r="Z1854" s="22">
        <f t="shared" ref="Z1854:Z1917" si="989">N1854</f>
        <v>800</v>
      </c>
      <c r="AA1854" s="20" t="s">
        <v>2195</v>
      </c>
      <c r="AB1854" s="22">
        <v>1</v>
      </c>
      <c r="AC1854" s="22"/>
      <c r="AD1854" s="22">
        <f t="shared" si="985"/>
        <v>800</v>
      </c>
      <c r="AE1854" s="22"/>
      <c r="AF1854" s="22">
        <f t="shared" si="957"/>
        <v>800</v>
      </c>
      <c r="AG1854" s="20"/>
      <c r="AH1854" s="22"/>
      <c r="AI1854" s="22"/>
      <c r="AJ1854" s="22">
        <f t="shared" si="986"/>
        <v>800</v>
      </c>
      <c r="AK1854" s="22">
        <f>IF(O1854="(传统)XDSL",VLOOKUP(S1854,[2]直销续费率明细!C:I,7,FALSE)*1,IF(O1854="GPON+XDSL",VLOOKUP(S1854,[2]直销续费率明细!C:I,7,FALSE)*1,VLOOKUP(S1854,[2]直销续费率明细!C:I,5,FALSE)*1))</f>
        <v>15</v>
      </c>
      <c r="AL1854" s="22" t="s">
        <v>1309</v>
      </c>
      <c r="AM1854" s="22"/>
      <c r="AN1854" s="22"/>
      <c r="AO1854" s="22" t="s">
        <v>2196</v>
      </c>
      <c r="AP1854" s="22" t="s">
        <v>1301</v>
      </c>
      <c r="AS1854" s="20">
        <f>IF(Y1854&gt;=10,VLOOKUP(U1854,[2]提成计算!B:T,19,FALSE),VLOOKUP(U1854,[2]提成计算!B:T,18,FALSE))</f>
        <v>0.06</v>
      </c>
      <c r="AT1854" s="20">
        <f t="shared" si="987"/>
        <v>48</v>
      </c>
      <c r="AU1854" s="20">
        <f t="shared" ref="AU1854" si="990">IF(AND(AK1854&lt;0,AK1854+AT1854&lt;0),-AT1854,AK1854)</f>
        <v>15</v>
      </c>
    </row>
    <row r="1855" spans="1:47" x14ac:dyDescent="0.15">
      <c r="A1855" s="21" t="s">
        <v>1273</v>
      </c>
      <c r="B1855" s="20" t="s">
        <v>918</v>
      </c>
      <c r="C1855" s="20" t="s">
        <v>984</v>
      </c>
      <c r="D1855" s="20" t="s">
        <v>985</v>
      </c>
      <c r="E1855" s="20" t="s">
        <v>1041</v>
      </c>
      <c r="F1855" s="20" t="s">
        <v>1250</v>
      </c>
      <c r="G1855" s="20" t="s">
        <v>2881</v>
      </c>
      <c r="H1855" s="20"/>
      <c r="I1855" s="20">
        <v>15017034989</v>
      </c>
      <c r="J1855" s="20" t="s">
        <v>1268</v>
      </c>
      <c r="K1855" s="20" t="s">
        <v>2882</v>
      </c>
      <c r="L1855" s="20" t="s">
        <v>1891</v>
      </c>
      <c r="M1855" s="20">
        <v>1088</v>
      </c>
      <c r="N1855" s="20">
        <v>1088</v>
      </c>
      <c r="O1855" s="20" t="s">
        <v>927</v>
      </c>
      <c r="P1855" s="20" t="s">
        <v>50</v>
      </c>
      <c r="Q1855" s="28"/>
      <c r="R1855" s="21" t="s">
        <v>989</v>
      </c>
      <c r="S1855" s="21"/>
      <c r="T1855" s="21" t="s">
        <v>53</v>
      </c>
      <c r="U1855" s="21" t="s">
        <v>1833</v>
      </c>
      <c r="V1855" s="46">
        <v>1</v>
      </c>
      <c r="W1855" s="26">
        <f t="shared" si="955"/>
        <v>1</v>
      </c>
      <c r="X1855" s="26">
        <f t="shared" si="959"/>
        <v>1</v>
      </c>
      <c r="Y1855" s="21">
        <v>10</v>
      </c>
      <c r="Z1855" s="22">
        <f t="shared" si="989"/>
        <v>1088</v>
      </c>
      <c r="AA1855" s="20" t="s">
        <v>2195</v>
      </c>
      <c r="AB1855" s="22"/>
      <c r="AC1855" s="22">
        <v>1</v>
      </c>
      <c r="AD1855" s="22"/>
      <c r="AE1855" s="22">
        <f>N1855</f>
        <v>1088</v>
      </c>
      <c r="AF1855" s="22">
        <f t="shared" si="957"/>
        <v>1088</v>
      </c>
      <c r="AG1855" s="20">
        <f t="shared" ref="AG1855:AG1859" si="991">N1855</f>
        <v>1088</v>
      </c>
      <c r="AH1855" s="20" t="str">
        <f>VLOOKUP(U1855,[1]提成计算!B:I,8,FALSE)</f>
        <v>否</v>
      </c>
      <c r="AI1855" s="20"/>
      <c r="AJ1855" s="22"/>
      <c r="AK1855" s="22"/>
      <c r="AM1855" s="22"/>
      <c r="AN1855" s="22"/>
      <c r="AO1855" s="22" t="s">
        <v>2196</v>
      </c>
      <c r="AP1855" s="22" t="s">
        <v>1301</v>
      </c>
      <c r="AS1855" s="20"/>
      <c r="AT1855" s="20"/>
      <c r="AU1855" s="20"/>
    </row>
    <row r="1856" spans="1:47" x14ac:dyDescent="0.15">
      <c r="A1856" s="21" t="s">
        <v>1273</v>
      </c>
      <c r="B1856" s="20" t="s">
        <v>918</v>
      </c>
      <c r="C1856" s="20" t="s">
        <v>984</v>
      </c>
      <c r="D1856" s="20" t="s">
        <v>1029</v>
      </c>
      <c r="E1856" s="20" t="s">
        <v>1047</v>
      </c>
      <c r="F1856" s="20" t="s">
        <v>1250</v>
      </c>
      <c r="G1856" s="20" t="s">
        <v>2883</v>
      </c>
      <c r="H1856" s="20"/>
      <c r="I1856" s="20">
        <v>13763258471</v>
      </c>
      <c r="J1856" s="20" t="s">
        <v>1268</v>
      </c>
      <c r="K1856" s="20" t="s">
        <v>220</v>
      </c>
      <c r="L1856" s="20" t="s">
        <v>2144</v>
      </c>
      <c r="M1856" s="20">
        <v>730</v>
      </c>
      <c r="N1856" s="20">
        <v>730</v>
      </c>
      <c r="O1856" s="20" t="s">
        <v>927</v>
      </c>
      <c r="P1856" s="20" t="s">
        <v>50</v>
      </c>
      <c r="Q1856" s="28"/>
      <c r="R1856" s="21" t="s">
        <v>221</v>
      </c>
      <c r="S1856" s="21"/>
      <c r="T1856" s="21" t="s">
        <v>53</v>
      </c>
      <c r="U1856" s="21" t="s">
        <v>222</v>
      </c>
      <c r="V1856" s="46">
        <v>1</v>
      </c>
      <c r="W1856" s="26">
        <f t="shared" si="955"/>
        <v>1</v>
      </c>
      <c r="X1856" s="26">
        <f t="shared" si="959"/>
        <v>1</v>
      </c>
      <c r="Y1856" s="21">
        <v>4</v>
      </c>
      <c r="Z1856" s="22">
        <f t="shared" si="989"/>
        <v>730</v>
      </c>
      <c r="AA1856" s="20" t="s">
        <v>2195</v>
      </c>
      <c r="AB1856" s="22">
        <v>1</v>
      </c>
      <c r="AC1856" s="22"/>
      <c r="AD1856" s="22">
        <f t="shared" ref="AD1856:AD1857" si="992">N1856</f>
        <v>730</v>
      </c>
      <c r="AE1856" s="22"/>
      <c r="AF1856" s="22">
        <f t="shared" si="957"/>
        <v>730</v>
      </c>
      <c r="AG1856" s="20">
        <f t="shared" si="991"/>
        <v>730</v>
      </c>
      <c r="AH1856" s="20" t="str">
        <f>VLOOKUP(U1856,[1]提成计算!B:I,8,FALSE)</f>
        <v xml:space="preserve"> </v>
      </c>
      <c r="AI1856" s="20"/>
      <c r="AJ1856" s="22"/>
      <c r="AK1856" s="22"/>
      <c r="AM1856" s="22"/>
      <c r="AN1856" s="22"/>
      <c r="AO1856" s="22" t="s">
        <v>2196</v>
      </c>
      <c r="AP1856" s="22" t="s">
        <v>1301</v>
      </c>
      <c r="AS1856" s="20"/>
      <c r="AT1856" s="20"/>
      <c r="AU1856" s="20"/>
    </row>
    <row r="1857" spans="1:47" x14ac:dyDescent="0.15">
      <c r="A1857" s="21" t="s">
        <v>1273</v>
      </c>
      <c r="B1857" s="20" t="s">
        <v>918</v>
      </c>
      <c r="C1857" s="20" t="s">
        <v>984</v>
      </c>
      <c r="D1857" s="20" t="s">
        <v>985</v>
      </c>
      <c r="E1857" s="20" t="s">
        <v>1025</v>
      </c>
      <c r="F1857" s="20" t="s">
        <v>1250</v>
      </c>
      <c r="G1857" s="20" t="s">
        <v>2884</v>
      </c>
      <c r="H1857" s="20"/>
      <c r="I1857" s="20">
        <v>13688951585</v>
      </c>
      <c r="J1857" s="20" t="s">
        <v>1268</v>
      </c>
      <c r="K1857" s="20" t="s">
        <v>1027</v>
      </c>
      <c r="L1857" s="20" t="s">
        <v>2131</v>
      </c>
      <c r="M1857" s="20">
        <v>800</v>
      </c>
      <c r="N1857" s="20">
        <v>800</v>
      </c>
      <c r="O1857" s="20" t="s">
        <v>927</v>
      </c>
      <c r="P1857" s="20" t="s">
        <v>50</v>
      </c>
      <c r="Q1857" s="28"/>
      <c r="R1857" s="21" t="s">
        <v>989</v>
      </c>
      <c r="S1857" s="21"/>
      <c r="T1857" s="21" t="s">
        <v>53</v>
      </c>
      <c r="U1857" s="21" t="s">
        <v>1028</v>
      </c>
      <c r="V1857" s="46">
        <v>1</v>
      </c>
      <c r="W1857" s="26">
        <f t="shared" si="955"/>
        <v>1</v>
      </c>
      <c r="X1857" s="26">
        <f t="shared" si="959"/>
        <v>1</v>
      </c>
      <c r="Y1857" s="21">
        <v>6</v>
      </c>
      <c r="Z1857" s="22">
        <f t="shared" si="989"/>
        <v>800</v>
      </c>
      <c r="AA1857" s="20" t="s">
        <v>2195</v>
      </c>
      <c r="AB1857" s="22">
        <v>1</v>
      </c>
      <c r="AC1857" s="22"/>
      <c r="AD1857" s="22">
        <f t="shared" si="992"/>
        <v>800</v>
      </c>
      <c r="AE1857" s="22"/>
      <c r="AF1857" s="22">
        <f t="shared" si="957"/>
        <v>800</v>
      </c>
      <c r="AG1857" s="20">
        <f t="shared" si="991"/>
        <v>800</v>
      </c>
      <c r="AH1857" s="20" t="str">
        <f>VLOOKUP(U1857,[1]提成计算!B:I,8,FALSE)</f>
        <v xml:space="preserve"> </v>
      </c>
      <c r="AI1857" s="20"/>
      <c r="AJ1857" s="22"/>
      <c r="AK1857" s="22"/>
      <c r="AM1857" s="22"/>
      <c r="AN1857" s="22"/>
      <c r="AO1857" s="22" t="s">
        <v>2196</v>
      </c>
      <c r="AP1857" s="22" t="s">
        <v>1301</v>
      </c>
      <c r="AS1857" s="20"/>
      <c r="AT1857" s="20"/>
      <c r="AU1857" s="20"/>
    </row>
    <row r="1858" spans="1:47" x14ac:dyDescent="0.15">
      <c r="A1858" s="21" t="s">
        <v>1273</v>
      </c>
      <c r="B1858" s="20" t="s">
        <v>918</v>
      </c>
      <c r="C1858" s="20" t="s">
        <v>984</v>
      </c>
      <c r="D1858" s="20" t="s">
        <v>1029</v>
      </c>
      <c r="E1858" s="20" t="s">
        <v>1038</v>
      </c>
      <c r="F1858" s="20" t="s">
        <v>1250</v>
      </c>
      <c r="G1858" s="20" t="s">
        <v>2885</v>
      </c>
      <c r="H1858" s="20"/>
      <c r="I1858" s="20">
        <v>13717166112</v>
      </c>
      <c r="J1858" s="20" t="s">
        <v>1268</v>
      </c>
      <c r="K1858" s="20" t="s">
        <v>298</v>
      </c>
      <c r="L1858" s="20" t="s">
        <v>1358</v>
      </c>
      <c r="M1858" s="20">
        <v>1088</v>
      </c>
      <c r="N1858" s="20">
        <v>1088</v>
      </c>
      <c r="O1858" s="20" t="s">
        <v>927</v>
      </c>
      <c r="P1858" s="20" t="s">
        <v>50</v>
      </c>
      <c r="Q1858" s="28"/>
      <c r="R1858" s="21" t="s">
        <v>221</v>
      </c>
      <c r="S1858" s="21"/>
      <c r="T1858" s="21" t="s">
        <v>53</v>
      </c>
      <c r="U1858" s="21" t="s">
        <v>299</v>
      </c>
      <c r="V1858" s="46">
        <v>1</v>
      </c>
      <c r="W1858" s="26">
        <f t="shared" si="955"/>
        <v>1</v>
      </c>
      <c r="X1858" s="26">
        <f t="shared" si="959"/>
        <v>1</v>
      </c>
      <c r="Y1858" s="21">
        <v>10</v>
      </c>
      <c r="Z1858" s="22">
        <f t="shared" si="989"/>
        <v>1088</v>
      </c>
      <c r="AA1858" s="20" t="s">
        <v>2195</v>
      </c>
      <c r="AB1858" s="22"/>
      <c r="AC1858" s="22">
        <v>1</v>
      </c>
      <c r="AD1858" s="22"/>
      <c r="AE1858" s="22">
        <f t="shared" ref="AE1858:AE1859" si="993">N1858</f>
        <v>1088</v>
      </c>
      <c r="AF1858" s="22">
        <f t="shared" si="957"/>
        <v>1088</v>
      </c>
      <c r="AG1858" s="20">
        <f t="shared" si="991"/>
        <v>1088</v>
      </c>
      <c r="AH1858" s="20" t="str">
        <f>VLOOKUP(U1858,[1]提成计算!B:I,8,FALSE)</f>
        <v>否</v>
      </c>
      <c r="AI1858" s="20"/>
      <c r="AJ1858" s="22"/>
      <c r="AK1858" s="22"/>
      <c r="AM1858" s="22"/>
      <c r="AN1858" s="22"/>
      <c r="AO1858" s="22" t="s">
        <v>2196</v>
      </c>
      <c r="AP1858" s="22" t="s">
        <v>1301</v>
      </c>
      <c r="AS1858" s="20"/>
      <c r="AT1858" s="20"/>
      <c r="AU1858" s="20"/>
    </row>
    <row r="1859" spans="1:47" x14ac:dyDescent="0.15">
      <c r="A1859" s="21" t="s">
        <v>1273</v>
      </c>
      <c r="B1859" s="20" t="s">
        <v>918</v>
      </c>
      <c r="C1859" s="20" t="s">
        <v>984</v>
      </c>
      <c r="D1859" s="20" t="s">
        <v>985</v>
      </c>
      <c r="E1859" s="20" t="s">
        <v>1041</v>
      </c>
      <c r="F1859" s="20" t="s">
        <v>1250</v>
      </c>
      <c r="G1859" s="20" t="s">
        <v>2886</v>
      </c>
      <c r="H1859" s="20"/>
      <c r="I1859" s="20">
        <v>18206605521</v>
      </c>
      <c r="J1859" s="20" t="s">
        <v>1268</v>
      </c>
      <c r="K1859" s="20" t="s">
        <v>988</v>
      </c>
      <c r="L1859" s="20" t="s">
        <v>1930</v>
      </c>
      <c r="M1859" s="20">
        <v>1088</v>
      </c>
      <c r="N1859" s="20">
        <v>1088</v>
      </c>
      <c r="O1859" s="20" t="s">
        <v>927</v>
      </c>
      <c r="P1859" s="20" t="s">
        <v>50</v>
      </c>
      <c r="Q1859" s="28"/>
      <c r="R1859" s="21" t="s">
        <v>989</v>
      </c>
      <c r="S1859" s="21"/>
      <c r="T1859" s="21" t="s">
        <v>53</v>
      </c>
      <c r="U1859" s="21" t="s">
        <v>991</v>
      </c>
      <c r="V1859" s="46">
        <v>1</v>
      </c>
      <c r="W1859" s="26">
        <f t="shared" si="955"/>
        <v>1</v>
      </c>
      <c r="X1859" s="26">
        <f t="shared" si="959"/>
        <v>1</v>
      </c>
      <c r="Y1859" s="21">
        <v>10</v>
      </c>
      <c r="Z1859" s="22">
        <f t="shared" si="989"/>
        <v>1088</v>
      </c>
      <c r="AA1859" s="20" t="s">
        <v>2195</v>
      </c>
      <c r="AB1859" s="22"/>
      <c r="AC1859" s="22">
        <v>1</v>
      </c>
      <c r="AD1859" s="22"/>
      <c r="AE1859" s="22">
        <f t="shared" si="993"/>
        <v>1088</v>
      </c>
      <c r="AF1859" s="22">
        <f t="shared" si="957"/>
        <v>1088</v>
      </c>
      <c r="AG1859" s="20">
        <f t="shared" si="991"/>
        <v>1088</v>
      </c>
      <c r="AH1859" s="20" t="str">
        <f>VLOOKUP(U1859,[1]提成计算!B:I,8,FALSE)</f>
        <v xml:space="preserve"> </v>
      </c>
      <c r="AI1859" s="20"/>
      <c r="AJ1859" s="22"/>
      <c r="AK1859" s="22"/>
      <c r="AM1859" s="22"/>
      <c r="AN1859" s="22"/>
      <c r="AO1859" s="22" t="s">
        <v>2196</v>
      </c>
      <c r="AP1859" s="22" t="s">
        <v>1301</v>
      </c>
      <c r="AS1859" s="20"/>
      <c r="AT1859" s="20"/>
      <c r="AU1859" s="20"/>
    </row>
    <row r="1860" spans="1:47" x14ac:dyDescent="0.15">
      <c r="A1860" s="21" t="s">
        <v>1273</v>
      </c>
      <c r="B1860" s="20" t="s">
        <v>918</v>
      </c>
      <c r="C1860" s="20" t="s">
        <v>984</v>
      </c>
      <c r="D1860" s="20" t="s">
        <v>995</v>
      </c>
      <c r="E1860" s="20" t="s">
        <v>1009</v>
      </c>
      <c r="F1860" s="20" t="s">
        <v>1250</v>
      </c>
      <c r="G1860" s="20" t="s">
        <v>2887</v>
      </c>
      <c r="H1860" s="20"/>
      <c r="I1860" s="20">
        <v>13652536170</v>
      </c>
      <c r="J1860" s="20" t="s">
        <v>924</v>
      </c>
      <c r="K1860" s="20" t="s">
        <v>2877</v>
      </c>
      <c r="L1860" s="20" t="s">
        <v>1918</v>
      </c>
      <c r="M1860" s="20">
        <v>680</v>
      </c>
      <c r="N1860" s="20">
        <v>680</v>
      </c>
      <c r="O1860" s="20" t="s">
        <v>927</v>
      </c>
      <c r="P1860" s="20" t="s">
        <v>50</v>
      </c>
      <c r="Q1860" s="28"/>
      <c r="R1860" s="21" t="s">
        <v>65</v>
      </c>
      <c r="S1860" s="25" t="s">
        <v>1504</v>
      </c>
      <c r="T1860" s="21" t="s">
        <v>53</v>
      </c>
      <c r="U1860" s="21" t="s">
        <v>1757</v>
      </c>
      <c r="V1860" s="46">
        <v>1</v>
      </c>
      <c r="W1860" s="26">
        <f t="shared" si="955"/>
        <v>1</v>
      </c>
      <c r="Y1860" s="21">
        <v>4</v>
      </c>
      <c r="Z1860" s="22">
        <f t="shared" si="989"/>
        <v>680</v>
      </c>
      <c r="AA1860" s="20" t="s">
        <v>2195</v>
      </c>
      <c r="AB1860" s="22">
        <v>1</v>
      </c>
      <c r="AC1860" s="22"/>
      <c r="AD1860" s="22">
        <f t="shared" ref="AD1860:AD1865" si="994">N1860</f>
        <v>680</v>
      </c>
      <c r="AE1860" s="22"/>
      <c r="AF1860" s="22">
        <f t="shared" si="957"/>
        <v>680</v>
      </c>
      <c r="AG1860" s="20"/>
      <c r="AH1860" s="22"/>
      <c r="AI1860" s="22"/>
      <c r="AJ1860" s="22">
        <f t="shared" ref="AJ1860:AJ1862" si="995">N1860</f>
        <v>680</v>
      </c>
      <c r="AK1860" s="22">
        <f>IF(O1860="(传统)XDSL",VLOOKUP(S1860,[2]直销续费率明细!C:I,7,FALSE)*1,IF(O1860="GPON+XDSL",VLOOKUP(S1860,[2]直销续费率明细!C:I,7,FALSE)*1,VLOOKUP(S1860,[2]直销续费率明细!C:I,5,FALSE)*1))</f>
        <v>-40</v>
      </c>
      <c r="AL1860" s="22" t="s">
        <v>1309</v>
      </c>
      <c r="AM1860" s="22"/>
      <c r="AN1860" s="22"/>
      <c r="AO1860" s="22" t="s">
        <v>2216</v>
      </c>
      <c r="AP1860" s="22" t="s">
        <v>2261</v>
      </c>
      <c r="AS1860" s="20">
        <f>IF(Y1860&gt;=10,VLOOKUP(U1860,[2]提成计算!B:T,19,FALSE),VLOOKUP(U1860,[2]提成计算!B:T,18,FALSE))</f>
        <v>0.06</v>
      </c>
      <c r="AT1860" s="20">
        <f t="shared" ref="AT1860:AT1862" si="996">IF(AD1860*AS1860&gt;0,AD1860*AS1860,AE1860*AS1860)</f>
        <v>40.799999999999997</v>
      </c>
      <c r="AU1860" s="20">
        <f t="shared" ref="AU1860:AU1862" si="997">IF(AND(AK1860&lt;0,AK1860+AT1860&lt;0),-AT1860,AK1860)</f>
        <v>-40</v>
      </c>
    </row>
    <row r="1861" spans="1:47" x14ac:dyDescent="0.15">
      <c r="A1861" s="21" t="s">
        <v>1273</v>
      </c>
      <c r="B1861" s="20" t="s">
        <v>918</v>
      </c>
      <c r="C1861" s="20" t="s">
        <v>984</v>
      </c>
      <c r="D1861" s="20" t="s">
        <v>995</v>
      </c>
      <c r="E1861" s="20" t="s">
        <v>1009</v>
      </c>
      <c r="F1861" s="20" t="s">
        <v>1250</v>
      </c>
      <c r="G1861" s="20" t="s">
        <v>2888</v>
      </c>
      <c r="H1861" s="20"/>
      <c r="I1861" s="20">
        <v>13925760161</v>
      </c>
      <c r="J1861" s="20" t="s">
        <v>924</v>
      </c>
      <c r="K1861" s="20" t="s">
        <v>2877</v>
      </c>
      <c r="L1861" s="20" t="s">
        <v>1863</v>
      </c>
      <c r="M1861" s="20">
        <v>1298</v>
      </c>
      <c r="N1861" s="20">
        <v>1298</v>
      </c>
      <c r="O1861" s="20" t="s">
        <v>927</v>
      </c>
      <c r="P1861" s="20" t="s">
        <v>50</v>
      </c>
      <c r="Q1861" s="28"/>
      <c r="R1861" s="21" t="s">
        <v>65</v>
      </c>
      <c r="S1861" s="25" t="s">
        <v>1504</v>
      </c>
      <c r="T1861" s="21" t="s">
        <v>53</v>
      </c>
      <c r="U1861" s="21" t="s">
        <v>1757</v>
      </c>
      <c r="V1861" s="46">
        <v>1</v>
      </c>
      <c r="W1861" s="26">
        <f t="shared" si="955"/>
        <v>1</v>
      </c>
      <c r="Y1861" s="21">
        <v>6</v>
      </c>
      <c r="Z1861" s="22">
        <f t="shared" si="989"/>
        <v>1298</v>
      </c>
      <c r="AA1861" s="20" t="s">
        <v>2218</v>
      </c>
      <c r="AB1861" s="22">
        <v>1</v>
      </c>
      <c r="AC1861" s="22"/>
      <c r="AD1861" s="22">
        <f t="shared" si="994"/>
        <v>1298</v>
      </c>
      <c r="AE1861" s="22"/>
      <c r="AF1861" s="22">
        <f t="shared" si="957"/>
        <v>1298</v>
      </c>
      <c r="AG1861" s="20"/>
      <c r="AH1861" s="22"/>
      <c r="AI1861" s="22"/>
      <c r="AJ1861" s="22">
        <f t="shared" si="995"/>
        <v>1298</v>
      </c>
      <c r="AK1861" s="22">
        <f>IF(O1861="(传统)XDSL",VLOOKUP(S1861,[2]直销续费率明细!C:I,7,FALSE)*1,IF(O1861="GPON+XDSL",VLOOKUP(S1861,[2]直销续费率明细!C:I,7,FALSE)*1,VLOOKUP(S1861,[2]直销续费率明细!C:I,5,FALSE)*1))</f>
        <v>-40</v>
      </c>
      <c r="AL1861" s="22" t="s">
        <v>1309</v>
      </c>
      <c r="AM1861" s="22"/>
      <c r="AN1861" s="22"/>
      <c r="AO1861" s="22" t="s">
        <v>2216</v>
      </c>
      <c r="AP1861" s="22" t="s">
        <v>1301</v>
      </c>
      <c r="AS1861" s="20">
        <f>IF(Y1861&gt;=10,VLOOKUP(U1861,[2]提成计算!B:T,19,FALSE),VLOOKUP(U1861,[2]提成计算!B:T,18,FALSE))</f>
        <v>0.06</v>
      </c>
      <c r="AT1861" s="20">
        <f t="shared" si="996"/>
        <v>77.88</v>
      </c>
      <c r="AU1861" s="20">
        <f t="shared" si="997"/>
        <v>-40</v>
      </c>
    </row>
    <row r="1862" spans="1:47" x14ac:dyDescent="0.15">
      <c r="A1862" s="21" t="s">
        <v>1273</v>
      </c>
      <c r="B1862" s="20" t="s">
        <v>918</v>
      </c>
      <c r="C1862" s="20" t="s">
        <v>984</v>
      </c>
      <c r="D1862" s="20" t="s">
        <v>995</v>
      </c>
      <c r="E1862" s="20" t="s">
        <v>1009</v>
      </c>
      <c r="F1862" s="20" t="s">
        <v>1250</v>
      </c>
      <c r="G1862" s="20" t="s">
        <v>2889</v>
      </c>
      <c r="H1862" s="20"/>
      <c r="I1862" s="20">
        <v>13532334603</v>
      </c>
      <c r="J1862" s="20" t="s">
        <v>924</v>
      </c>
      <c r="K1862" s="20" t="s">
        <v>2877</v>
      </c>
      <c r="L1862" s="20" t="s">
        <v>1863</v>
      </c>
      <c r="M1862" s="20">
        <v>1298</v>
      </c>
      <c r="N1862" s="20">
        <v>1298</v>
      </c>
      <c r="O1862" s="20" t="s">
        <v>927</v>
      </c>
      <c r="P1862" s="20" t="s">
        <v>50</v>
      </c>
      <c r="Q1862" s="28"/>
      <c r="R1862" s="21" t="s">
        <v>65</v>
      </c>
      <c r="S1862" s="25" t="s">
        <v>1504</v>
      </c>
      <c r="T1862" s="21" t="s">
        <v>53</v>
      </c>
      <c r="U1862" s="21" t="s">
        <v>1757</v>
      </c>
      <c r="V1862" s="46">
        <v>1</v>
      </c>
      <c r="W1862" s="26">
        <f t="shared" si="955"/>
        <v>1</v>
      </c>
      <c r="Y1862" s="21">
        <v>6</v>
      </c>
      <c r="Z1862" s="22">
        <f t="shared" si="989"/>
        <v>1298</v>
      </c>
      <c r="AA1862" s="20" t="s">
        <v>2218</v>
      </c>
      <c r="AB1862" s="22">
        <v>1</v>
      </c>
      <c r="AC1862" s="22"/>
      <c r="AD1862" s="22">
        <f t="shared" si="994"/>
        <v>1298</v>
      </c>
      <c r="AE1862" s="22"/>
      <c r="AF1862" s="22">
        <f t="shared" si="957"/>
        <v>1298</v>
      </c>
      <c r="AG1862" s="20"/>
      <c r="AH1862" s="22"/>
      <c r="AI1862" s="22"/>
      <c r="AJ1862" s="22">
        <f t="shared" si="995"/>
        <v>1298</v>
      </c>
      <c r="AK1862" s="22">
        <f>IF(O1862="(传统)XDSL",VLOOKUP(S1862,[2]直销续费率明细!C:I,7,FALSE)*1,IF(O1862="GPON+XDSL",VLOOKUP(S1862,[2]直销续费率明细!C:I,7,FALSE)*1,VLOOKUP(S1862,[2]直销续费率明细!C:I,5,FALSE)*1))</f>
        <v>-40</v>
      </c>
      <c r="AL1862" s="22" t="s">
        <v>1309</v>
      </c>
      <c r="AM1862" s="22"/>
      <c r="AN1862" s="22"/>
      <c r="AO1862" s="22" t="s">
        <v>2216</v>
      </c>
      <c r="AP1862" s="22" t="s">
        <v>1301</v>
      </c>
      <c r="AS1862" s="20">
        <f>IF(Y1862&gt;=10,VLOOKUP(U1862,[2]提成计算!B:T,19,FALSE),VLOOKUP(U1862,[2]提成计算!B:T,18,FALSE))</f>
        <v>0.06</v>
      </c>
      <c r="AT1862" s="20">
        <f t="shared" si="996"/>
        <v>77.88</v>
      </c>
      <c r="AU1862" s="20">
        <f t="shared" si="997"/>
        <v>-40</v>
      </c>
    </row>
    <row r="1863" spans="1:47" x14ac:dyDescent="0.15">
      <c r="A1863" s="21" t="s">
        <v>1273</v>
      </c>
      <c r="B1863" s="20" t="s">
        <v>918</v>
      </c>
      <c r="C1863" s="20" t="s">
        <v>984</v>
      </c>
      <c r="D1863" s="20" t="s">
        <v>1029</v>
      </c>
      <c r="E1863" s="20" t="s">
        <v>1038</v>
      </c>
      <c r="F1863" s="20" t="s">
        <v>1250</v>
      </c>
      <c r="G1863" s="20" t="s">
        <v>2890</v>
      </c>
      <c r="H1863" s="20"/>
      <c r="I1863" s="20">
        <v>13694959916</v>
      </c>
      <c r="J1863" s="20" t="s">
        <v>1268</v>
      </c>
      <c r="K1863" s="20" t="s">
        <v>298</v>
      </c>
      <c r="L1863" s="20" t="s">
        <v>1960</v>
      </c>
      <c r="M1863" s="20">
        <v>400</v>
      </c>
      <c r="N1863" s="20">
        <v>400</v>
      </c>
      <c r="O1863" s="20" t="s">
        <v>927</v>
      </c>
      <c r="P1863" s="20" t="s">
        <v>50</v>
      </c>
      <c r="Q1863" s="28"/>
      <c r="R1863" s="21" t="s">
        <v>221</v>
      </c>
      <c r="S1863" s="21"/>
      <c r="T1863" s="21" t="s">
        <v>53</v>
      </c>
      <c r="U1863" s="21" t="s">
        <v>299</v>
      </c>
      <c r="V1863" s="46">
        <v>0.5</v>
      </c>
      <c r="W1863" s="26">
        <f t="shared" si="955"/>
        <v>0.5</v>
      </c>
      <c r="X1863" s="26">
        <f t="shared" si="959"/>
        <v>0.5</v>
      </c>
      <c r="Y1863" s="21">
        <v>4</v>
      </c>
      <c r="Z1863" s="22">
        <f t="shared" si="989"/>
        <v>400</v>
      </c>
      <c r="AA1863" s="20" t="s">
        <v>2218</v>
      </c>
      <c r="AB1863" s="22">
        <v>1</v>
      </c>
      <c r="AC1863" s="22"/>
      <c r="AD1863" s="22">
        <f t="shared" si="994"/>
        <v>400</v>
      </c>
      <c r="AE1863" s="22"/>
      <c r="AF1863" s="22">
        <f t="shared" si="957"/>
        <v>400</v>
      </c>
      <c r="AG1863" s="20">
        <f>N1863</f>
        <v>400</v>
      </c>
      <c r="AH1863" s="20" t="str">
        <f>VLOOKUP(U1863,[1]提成计算!B:I,8,FALSE)</f>
        <v>否</v>
      </c>
      <c r="AI1863" s="20"/>
      <c r="AJ1863" s="22"/>
      <c r="AK1863" s="22"/>
      <c r="AM1863" s="22"/>
      <c r="AN1863" s="22"/>
      <c r="AO1863" s="22" t="s">
        <v>2196</v>
      </c>
      <c r="AP1863" s="22" t="s">
        <v>1961</v>
      </c>
      <c r="AS1863" s="20"/>
      <c r="AT1863" s="20"/>
      <c r="AU1863" s="20"/>
    </row>
    <row r="1864" spans="1:47" s="31" customFormat="1" x14ac:dyDescent="0.15">
      <c r="A1864" s="30" t="s">
        <v>1273</v>
      </c>
      <c r="B1864" s="36" t="s">
        <v>918</v>
      </c>
      <c r="C1864" s="36" t="s">
        <v>984</v>
      </c>
      <c r="D1864" s="36" t="s">
        <v>985</v>
      </c>
      <c r="E1864" s="36" t="s">
        <v>1004</v>
      </c>
      <c r="F1864" s="36" t="s">
        <v>1250</v>
      </c>
      <c r="G1864" s="36" t="s">
        <v>2891</v>
      </c>
      <c r="H1864" s="36"/>
      <c r="I1864" s="36">
        <v>13423067548</v>
      </c>
      <c r="J1864" s="36" t="s">
        <v>924</v>
      </c>
      <c r="K1864" s="36" t="s">
        <v>2856</v>
      </c>
      <c r="L1864" s="36" t="s">
        <v>1918</v>
      </c>
      <c r="M1864" s="36">
        <v>680</v>
      </c>
      <c r="N1864" s="36">
        <v>680</v>
      </c>
      <c r="O1864" s="36" t="s">
        <v>927</v>
      </c>
      <c r="P1864" s="36" t="s">
        <v>50</v>
      </c>
      <c r="Q1864" s="35"/>
      <c r="R1864" s="31" t="s">
        <v>2857</v>
      </c>
      <c r="S1864" s="30"/>
      <c r="T1864" s="30" t="s">
        <v>948</v>
      </c>
      <c r="U1864" s="31" t="s">
        <v>2858</v>
      </c>
      <c r="V1864" s="47">
        <v>1</v>
      </c>
      <c r="W1864" s="33">
        <f t="shared" si="955"/>
        <v>1</v>
      </c>
      <c r="X1864" s="33"/>
      <c r="Y1864" s="30">
        <v>4</v>
      </c>
      <c r="Z1864" s="31">
        <f t="shared" si="989"/>
        <v>680</v>
      </c>
      <c r="AA1864" s="36" t="s">
        <v>2195</v>
      </c>
      <c r="AB1864" s="31">
        <v>1</v>
      </c>
      <c r="AG1864" s="36"/>
      <c r="AL1864" s="31" t="s">
        <v>1871</v>
      </c>
      <c r="AO1864" s="31" t="s">
        <v>2196</v>
      </c>
      <c r="AP1864" s="31" t="s">
        <v>2202</v>
      </c>
      <c r="AS1864" s="36"/>
      <c r="AT1864" s="36"/>
      <c r="AU1864" s="36"/>
    </row>
    <row r="1865" spans="1:47" x14ac:dyDescent="0.15">
      <c r="A1865" s="21" t="s">
        <v>1273</v>
      </c>
      <c r="B1865" s="20" t="s">
        <v>918</v>
      </c>
      <c r="C1865" s="20" t="s">
        <v>984</v>
      </c>
      <c r="D1865" s="20" t="s">
        <v>1029</v>
      </c>
      <c r="E1865" s="20" t="s">
        <v>1038</v>
      </c>
      <c r="F1865" s="20" t="s">
        <v>1250</v>
      </c>
      <c r="G1865" s="20" t="s">
        <v>2892</v>
      </c>
      <c r="H1865" s="20"/>
      <c r="I1865" s="20" t="s">
        <v>2893</v>
      </c>
      <c r="J1865" s="20" t="s">
        <v>924</v>
      </c>
      <c r="K1865" s="20" t="s">
        <v>298</v>
      </c>
      <c r="L1865" s="20" t="s">
        <v>1918</v>
      </c>
      <c r="M1865" s="20">
        <v>680</v>
      </c>
      <c r="N1865" s="20">
        <v>680</v>
      </c>
      <c r="O1865" s="20" t="s">
        <v>927</v>
      </c>
      <c r="P1865" s="20" t="s">
        <v>50</v>
      </c>
      <c r="Q1865" s="28"/>
      <c r="R1865" s="21" t="s">
        <v>221</v>
      </c>
      <c r="S1865" s="25" t="s">
        <v>1040</v>
      </c>
      <c r="T1865" s="21" t="s">
        <v>53</v>
      </c>
      <c r="U1865" s="21" t="s">
        <v>299</v>
      </c>
      <c r="V1865" s="46">
        <v>1</v>
      </c>
      <c r="W1865" s="26">
        <f t="shared" si="955"/>
        <v>1</v>
      </c>
      <c r="Y1865" s="21">
        <v>4</v>
      </c>
      <c r="Z1865" s="22">
        <f t="shared" si="989"/>
        <v>680</v>
      </c>
      <c r="AA1865" s="20" t="s">
        <v>2195</v>
      </c>
      <c r="AB1865" s="22">
        <v>1</v>
      </c>
      <c r="AC1865" s="22"/>
      <c r="AD1865" s="22">
        <f t="shared" si="994"/>
        <v>680</v>
      </c>
      <c r="AE1865" s="22"/>
      <c r="AF1865" s="22">
        <f t="shared" si="957"/>
        <v>680</v>
      </c>
      <c r="AG1865" s="20"/>
      <c r="AH1865" s="22"/>
      <c r="AI1865" s="22"/>
      <c r="AJ1865" s="22">
        <f t="shared" ref="AJ1865" si="998">N1865</f>
        <v>680</v>
      </c>
      <c r="AK1865" s="22">
        <f>IF(O1865="(传统)XDSL",VLOOKUP(S1865,[2]直销续费率明细!C:I,7,FALSE)*1,IF(O1865="GPON+XDSL",VLOOKUP(S1865,[2]直销续费率明细!C:I,7,FALSE)*1,VLOOKUP(S1865,[2]直销续费率明细!C:I,5,FALSE)*1))</f>
        <v>-40</v>
      </c>
      <c r="AL1865" s="22" t="s">
        <v>1309</v>
      </c>
      <c r="AM1865" s="22"/>
      <c r="AN1865" s="22"/>
      <c r="AO1865" s="22" t="s">
        <v>2196</v>
      </c>
      <c r="AP1865" s="22" t="s">
        <v>2202</v>
      </c>
      <c r="AS1865" s="20">
        <f>IF(Y1865&gt;=10,VLOOKUP(U1865,[2]提成计算!B:T,19,FALSE),VLOOKUP(U1865,[2]提成计算!B:T,18,FALSE))</f>
        <v>0.06</v>
      </c>
      <c r="AT1865" s="20">
        <f t="shared" ref="AT1865" si="999">IF(AD1865*AS1865&gt;0,AD1865*AS1865,AE1865*AS1865)</f>
        <v>40.799999999999997</v>
      </c>
      <c r="AU1865" s="20">
        <f t="shared" ref="AU1865" si="1000">IF(AND(AK1865&lt;0,AK1865+AT1865&lt;0),-AT1865,AK1865)</f>
        <v>-40</v>
      </c>
    </row>
    <row r="1866" spans="1:47" x14ac:dyDescent="0.15">
      <c r="A1866" s="21" t="s">
        <v>1273</v>
      </c>
      <c r="B1866" s="20" t="s">
        <v>918</v>
      </c>
      <c r="C1866" s="20" t="s">
        <v>984</v>
      </c>
      <c r="D1866" s="20" t="s">
        <v>985</v>
      </c>
      <c r="E1866" s="20" t="s">
        <v>1041</v>
      </c>
      <c r="F1866" s="20" t="s">
        <v>1250</v>
      </c>
      <c r="G1866" s="20" t="s">
        <v>2894</v>
      </c>
      <c r="H1866" s="20"/>
      <c r="I1866" s="20">
        <v>13712355213</v>
      </c>
      <c r="J1866" s="20" t="s">
        <v>1500</v>
      </c>
      <c r="K1866" s="20" t="s">
        <v>1618</v>
      </c>
      <c r="L1866" s="20" t="s">
        <v>1277</v>
      </c>
      <c r="M1866" s="20">
        <v>-200</v>
      </c>
      <c r="N1866" s="20">
        <v>-200</v>
      </c>
      <c r="O1866" s="20" t="s">
        <v>1262</v>
      </c>
      <c r="P1866" s="20" t="s">
        <v>1910</v>
      </c>
      <c r="Q1866" s="28"/>
      <c r="R1866" s="21" t="s">
        <v>989</v>
      </c>
      <c r="S1866" s="21"/>
      <c r="T1866" s="21" t="s">
        <v>53</v>
      </c>
      <c r="U1866" s="21" t="s">
        <v>1833</v>
      </c>
      <c r="V1866" s="46"/>
      <c r="Y1866" s="21">
        <v>2</v>
      </c>
      <c r="Z1866" s="22">
        <f t="shared" si="989"/>
        <v>-200</v>
      </c>
      <c r="AA1866" s="20" t="s">
        <v>1911</v>
      </c>
      <c r="AB1866" s="22"/>
      <c r="AC1866" s="22"/>
      <c r="AD1866" s="22"/>
      <c r="AE1866" s="22"/>
      <c r="AF1866" s="22"/>
      <c r="AG1866" s="20"/>
      <c r="AH1866" s="22"/>
      <c r="AI1866" s="22"/>
      <c r="AJ1866" s="22"/>
      <c r="AK1866" s="22"/>
      <c r="AM1866" s="22"/>
      <c r="AN1866" s="22"/>
      <c r="AO1866" s="22" t="s">
        <v>2196</v>
      </c>
      <c r="AP1866" s="22">
        <v>0</v>
      </c>
      <c r="AS1866" s="20"/>
      <c r="AT1866" s="20"/>
      <c r="AU1866" s="20"/>
    </row>
    <row r="1867" spans="1:47" x14ac:dyDescent="0.15">
      <c r="A1867" s="21" t="s">
        <v>1273</v>
      </c>
      <c r="B1867" s="20" t="s">
        <v>918</v>
      </c>
      <c r="C1867" s="20" t="s">
        <v>984</v>
      </c>
      <c r="D1867" s="20" t="s">
        <v>992</v>
      </c>
      <c r="E1867" s="20" t="s">
        <v>1043</v>
      </c>
      <c r="F1867" s="20" t="s">
        <v>1250</v>
      </c>
      <c r="G1867" s="20" t="s">
        <v>2895</v>
      </c>
      <c r="H1867" s="20"/>
      <c r="I1867" s="20">
        <v>13424864123</v>
      </c>
      <c r="J1867" s="20" t="s">
        <v>1268</v>
      </c>
      <c r="K1867" s="20" t="s">
        <v>1022</v>
      </c>
      <c r="L1867" s="20" t="s">
        <v>2896</v>
      </c>
      <c r="M1867" s="20">
        <v>1698</v>
      </c>
      <c r="N1867" s="20">
        <v>1698</v>
      </c>
      <c r="O1867" s="20" t="s">
        <v>927</v>
      </c>
      <c r="P1867" s="20" t="s">
        <v>50</v>
      </c>
      <c r="Q1867" s="28"/>
      <c r="R1867" s="21" t="s">
        <v>95</v>
      </c>
      <c r="S1867" s="21"/>
      <c r="T1867" s="21" t="s">
        <v>53</v>
      </c>
      <c r="U1867" s="21" t="s">
        <v>96</v>
      </c>
      <c r="V1867" s="46">
        <v>1</v>
      </c>
      <c r="W1867" s="26">
        <f t="shared" ref="W1867:W1930" si="1001">V1867</f>
        <v>1</v>
      </c>
      <c r="X1867" s="26">
        <f t="shared" ref="X1867:X1925" si="1002">V1867</f>
        <v>1</v>
      </c>
      <c r="Y1867" s="21">
        <v>20</v>
      </c>
      <c r="Z1867" s="22">
        <f t="shared" si="989"/>
        <v>1698</v>
      </c>
      <c r="AA1867" s="20" t="s">
        <v>2195</v>
      </c>
      <c r="AB1867" s="22"/>
      <c r="AC1867" s="22">
        <v>1</v>
      </c>
      <c r="AD1867" s="22"/>
      <c r="AE1867" s="22">
        <f>N1867</f>
        <v>1698</v>
      </c>
      <c r="AF1867" s="22">
        <f t="shared" ref="AF1867:AF1930" si="1003">N1867</f>
        <v>1698</v>
      </c>
      <c r="AG1867" s="20">
        <f>N1867</f>
        <v>1698</v>
      </c>
      <c r="AH1867" s="20" t="str">
        <f>VLOOKUP(U1867,[1]提成计算!B:I,8,FALSE)</f>
        <v xml:space="preserve"> </v>
      </c>
      <c r="AI1867" s="20"/>
      <c r="AJ1867" s="22"/>
      <c r="AK1867" s="22"/>
      <c r="AM1867" s="22"/>
      <c r="AN1867" s="22"/>
      <c r="AO1867" s="22" t="s">
        <v>2196</v>
      </c>
      <c r="AP1867" s="22" t="s">
        <v>1301</v>
      </c>
      <c r="AS1867" s="20"/>
      <c r="AT1867" s="20"/>
      <c r="AU1867" s="20"/>
    </row>
    <row r="1868" spans="1:47" x14ac:dyDescent="0.15">
      <c r="A1868" s="21" t="s">
        <v>1273</v>
      </c>
      <c r="B1868" s="20" t="s">
        <v>918</v>
      </c>
      <c r="C1868" s="20" t="s">
        <v>984</v>
      </c>
      <c r="D1868" s="20" t="s">
        <v>1029</v>
      </c>
      <c r="E1868" s="20" t="s">
        <v>1038</v>
      </c>
      <c r="F1868" s="20" t="s">
        <v>1250</v>
      </c>
      <c r="G1868" s="20" t="s">
        <v>2897</v>
      </c>
      <c r="H1868" s="20"/>
      <c r="I1868" s="20">
        <v>13723581800</v>
      </c>
      <c r="J1868" s="20" t="s">
        <v>924</v>
      </c>
      <c r="K1868" s="20" t="s">
        <v>298</v>
      </c>
      <c r="L1868" s="20" t="s">
        <v>1918</v>
      </c>
      <c r="M1868" s="20">
        <v>680</v>
      </c>
      <c r="N1868" s="20">
        <v>680</v>
      </c>
      <c r="O1868" s="20" t="s">
        <v>927</v>
      </c>
      <c r="P1868" s="20" t="s">
        <v>50</v>
      </c>
      <c r="Q1868" s="28"/>
      <c r="R1868" s="21" t="s">
        <v>221</v>
      </c>
      <c r="S1868" s="25" t="s">
        <v>1040</v>
      </c>
      <c r="T1868" s="21" t="s">
        <v>53</v>
      </c>
      <c r="U1868" s="21" t="s">
        <v>299</v>
      </c>
      <c r="V1868" s="46">
        <v>1</v>
      </c>
      <c r="W1868" s="26">
        <f t="shared" si="1001"/>
        <v>1</v>
      </c>
      <c r="Y1868" s="21">
        <v>4</v>
      </c>
      <c r="Z1868" s="22">
        <f t="shared" si="989"/>
        <v>680</v>
      </c>
      <c r="AA1868" s="20" t="s">
        <v>2195</v>
      </c>
      <c r="AB1868" s="22">
        <v>1</v>
      </c>
      <c r="AC1868" s="22"/>
      <c r="AD1868" s="22">
        <f>N1868</f>
        <v>680</v>
      </c>
      <c r="AE1868" s="22"/>
      <c r="AF1868" s="22">
        <f t="shared" si="1003"/>
        <v>680</v>
      </c>
      <c r="AG1868" s="20"/>
      <c r="AH1868" s="22"/>
      <c r="AI1868" s="22"/>
      <c r="AJ1868" s="22">
        <f t="shared" ref="AJ1868:AJ1872" si="1004">N1868</f>
        <v>680</v>
      </c>
      <c r="AK1868" s="22">
        <f>IF(O1868="(传统)XDSL",VLOOKUP(S1868,[2]直销续费率明细!C:I,7,FALSE)*1,IF(O1868="GPON+XDSL",VLOOKUP(S1868,[2]直销续费率明细!C:I,7,FALSE)*1,VLOOKUP(S1868,[2]直销续费率明细!C:I,5,FALSE)*1))</f>
        <v>-40</v>
      </c>
      <c r="AL1868" s="22" t="s">
        <v>1309</v>
      </c>
      <c r="AM1868" s="22"/>
      <c r="AN1868" s="22"/>
      <c r="AO1868" s="22" t="s">
        <v>2196</v>
      </c>
      <c r="AP1868" s="22" t="s">
        <v>2202</v>
      </c>
      <c r="AS1868" s="20">
        <f>IF(Y1868&gt;=10,VLOOKUP(U1868,[2]提成计算!B:T,19,FALSE),VLOOKUP(U1868,[2]提成计算!B:T,18,FALSE))</f>
        <v>0.06</v>
      </c>
      <c r="AT1868" s="20">
        <f t="shared" ref="AT1868" si="1005">IF(AD1868*AS1868&gt;0,AD1868*AS1868,AE1868*AS1868)</f>
        <v>40.799999999999997</v>
      </c>
      <c r="AU1868" s="20">
        <f t="shared" ref="AU1868" si="1006">IF(AND(AK1868&lt;0,AK1868+AT1868&lt;0),-AT1868,AK1868)</f>
        <v>-40</v>
      </c>
    </row>
    <row r="1869" spans="1:47" s="31" customFormat="1" x14ac:dyDescent="0.15">
      <c r="A1869" s="30" t="s">
        <v>1273</v>
      </c>
      <c r="B1869" s="36" t="s">
        <v>918</v>
      </c>
      <c r="C1869" s="36" t="s">
        <v>984</v>
      </c>
      <c r="D1869" s="36" t="s">
        <v>985</v>
      </c>
      <c r="E1869" s="36" t="s">
        <v>1004</v>
      </c>
      <c r="F1869" s="36" t="s">
        <v>1250</v>
      </c>
      <c r="G1869" s="36" t="s">
        <v>2898</v>
      </c>
      <c r="H1869" s="36"/>
      <c r="I1869" s="36">
        <v>13650886646</v>
      </c>
      <c r="J1869" s="36" t="s">
        <v>924</v>
      </c>
      <c r="K1869" s="36" t="s">
        <v>2856</v>
      </c>
      <c r="L1869" s="36" t="s">
        <v>1299</v>
      </c>
      <c r="M1869" s="36">
        <v>888</v>
      </c>
      <c r="N1869" s="36">
        <v>888</v>
      </c>
      <c r="O1869" s="36" t="s">
        <v>927</v>
      </c>
      <c r="P1869" s="36" t="s">
        <v>50</v>
      </c>
      <c r="Q1869" s="35"/>
      <c r="R1869" s="31" t="s">
        <v>2857</v>
      </c>
      <c r="S1869" s="30"/>
      <c r="T1869" s="30" t="s">
        <v>948</v>
      </c>
      <c r="U1869" s="31" t="s">
        <v>2858</v>
      </c>
      <c r="V1869" s="47">
        <v>1</v>
      </c>
      <c r="W1869" s="33">
        <f t="shared" si="1001"/>
        <v>1</v>
      </c>
      <c r="X1869" s="33"/>
      <c r="Y1869" s="30">
        <v>12</v>
      </c>
      <c r="Z1869" s="31">
        <f t="shared" si="989"/>
        <v>888</v>
      </c>
      <c r="AA1869" s="36" t="s">
        <v>2195</v>
      </c>
      <c r="AC1869" s="31">
        <v>1</v>
      </c>
      <c r="AG1869" s="36"/>
      <c r="AL1869" s="31" t="s">
        <v>1309</v>
      </c>
      <c r="AO1869" s="31" t="s">
        <v>2196</v>
      </c>
      <c r="AP1869" s="31" t="s">
        <v>1301</v>
      </c>
      <c r="AS1869" s="36"/>
      <c r="AT1869" s="36"/>
      <c r="AU1869" s="36"/>
    </row>
    <row r="1870" spans="1:47" x14ac:dyDescent="0.15">
      <c r="A1870" s="21" t="s">
        <v>1273</v>
      </c>
      <c r="B1870" s="20" t="s">
        <v>918</v>
      </c>
      <c r="C1870" s="20" t="s">
        <v>984</v>
      </c>
      <c r="D1870" s="20" t="s">
        <v>1029</v>
      </c>
      <c r="E1870" s="20" t="s">
        <v>1030</v>
      </c>
      <c r="F1870" s="20" t="s">
        <v>1250</v>
      </c>
      <c r="G1870" s="20" t="s">
        <v>2899</v>
      </c>
      <c r="H1870" s="20"/>
      <c r="I1870" s="20">
        <v>13827222614</v>
      </c>
      <c r="J1870" s="20" t="s">
        <v>924</v>
      </c>
      <c r="K1870" s="20" t="s">
        <v>174</v>
      </c>
      <c r="L1870" s="20" t="s">
        <v>2875</v>
      </c>
      <c r="M1870" s="20">
        <v>800</v>
      </c>
      <c r="N1870" s="20">
        <v>800</v>
      </c>
      <c r="O1870" s="20" t="s">
        <v>927</v>
      </c>
      <c r="P1870" s="20" t="s">
        <v>50</v>
      </c>
      <c r="Q1870" s="28"/>
      <c r="R1870" s="21" t="s">
        <v>221</v>
      </c>
      <c r="S1870" s="25" t="s">
        <v>1033</v>
      </c>
      <c r="T1870" s="21" t="s">
        <v>2204</v>
      </c>
      <c r="U1870" s="21"/>
      <c r="V1870" s="46">
        <v>1</v>
      </c>
      <c r="W1870" s="26">
        <f t="shared" si="1001"/>
        <v>1</v>
      </c>
      <c r="Y1870" s="21">
        <v>6</v>
      </c>
      <c r="Z1870" s="22">
        <f t="shared" si="989"/>
        <v>800</v>
      </c>
      <c r="AA1870" s="20" t="s">
        <v>2195</v>
      </c>
      <c r="AB1870" s="22">
        <v>1</v>
      </c>
      <c r="AC1870" s="22"/>
      <c r="AD1870" s="22">
        <f t="shared" ref="AD1870:AD1871" si="1007">N1870</f>
        <v>800</v>
      </c>
      <c r="AE1870" s="22"/>
      <c r="AF1870" s="22">
        <f t="shared" si="1003"/>
        <v>800</v>
      </c>
      <c r="AG1870" s="20"/>
      <c r="AH1870" s="22"/>
      <c r="AI1870" s="22"/>
      <c r="AJ1870" s="22">
        <f t="shared" si="1004"/>
        <v>800</v>
      </c>
      <c r="AK1870" s="22">
        <f>IF(O1870="(传统)XDSL",VLOOKUP(S1870,[1]续费率明细!C:I,7,FALSE)*1,IF(O1870="GPON+XDSL",VLOOKUP(S1870,[1]续费率明细!C:I,7,FALSE)*1,VLOOKUP(S1870,[1]续费率明细!C:I,5,FALSE)*1))</f>
        <v>-40</v>
      </c>
      <c r="AL1870" s="22" t="s">
        <v>1309</v>
      </c>
      <c r="AM1870" s="22"/>
      <c r="AN1870" s="22"/>
      <c r="AO1870" s="22" t="s">
        <v>2216</v>
      </c>
      <c r="AP1870" s="22" t="s">
        <v>1301</v>
      </c>
      <c r="AS1870" s="20"/>
      <c r="AT1870" s="20"/>
      <c r="AU1870" s="20"/>
    </row>
    <row r="1871" spans="1:47" x14ac:dyDescent="0.15">
      <c r="A1871" s="21" t="s">
        <v>1273</v>
      </c>
      <c r="B1871" s="20" t="s">
        <v>918</v>
      </c>
      <c r="C1871" s="20" t="s">
        <v>984</v>
      </c>
      <c r="D1871" s="20" t="s">
        <v>985</v>
      </c>
      <c r="E1871" s="20" t="s">
        <v>1041</v>
      </c>
      <c r="F1871" s="20" t="s">
        <v>1250</v>
      </c>
      <c r="G1871" s="20" t="s">
        <v>2900</v>
      </c>
      <c r="H1871" s="20"/>
      <c r="I1871" s="20" t="s">
        <v>2901</v>
      </c>
      <c r="J1871" s="20" t="s">
        <v>924</v>
      </c>
      <c r="K1871" s="20" t="s">
        <v>2882</v>
      </c>
      <c r="L1871" s="20" t="s">
        <v>1918</v>
      </c>
      <c r="M1871" s="20">
        <v>680</v>
      </c>
      <c r="N1871" s="20">
        <v>680</v>
      </c>
      <c r="O1871" s="20" t="s">
        <v>927</v>
      </c>
      <c r="P1871" s="20" t="s">
        <v>50</v>
      </c>
      <c r="Q1871" s="28"/>
      <c r="R1871" s="21" t="s">
        <v>989</v>
      </c>
      <c r="S1871" s="25" t="s">
        <v>990</v>
      </c>
      <c r="T1871" s="21" t="s">
        <v>53</v>
      </c>
      <c r="U1871" s="21" t="s">
        <v>1833</v>
      </c>
      <c r="V1871" s="46">
        <v>1</v>
      </c>
      <c r="W1871" s="26">
        <f t="shared" si="1001"/>
        <v>1</v>
      </c>
      <c r="Y1871" s="21">
        <v>4</v>
      </c>
      <c r="Z1871" s="22">
        <f t="shared" si="989"/>
        <v>680</v>
      </c>
      <c r="AA1871" s="20" t="s">
        <v>2218</v>
      </c>
      <c r="AB1871" s="22">
        <v>1</v>
      </c>
      <c r="AC1871" s="22"/>
      <c r="AD1871" s="22">
        <f t="shared" si="1007"/>
        <v>680</v>
      </c>
      <c r="AE1871" s="22"/>
      <c r="AF1871" s="22">
        <f t="shared" si="1003"/>
        <v>680</v>
      </c>
      <c r="AG1871" s="20"/>
      <c r="AH1871" s="22"/>
      <c r="AI1871" s="22"/>
      <c r="AJ1871" s="22">
        <f t="shared" si="1004"/>
        <v>680</v>
      </c>
      <c r="AK1871" s="22">
        <f>IF(O1871="(传统)XDSL",VLOOKUP(S1871,[2]直销续费率明细!C:I,7,FALSE)*1,IF(O1871="GPON+XDSL",VLOOKUP(S1871,[2]直销续费率明细!C:I,7,FALSE)*1,VLOOKUP(S1871,[2]直销续费率明细!C:I,5,FALSE)*1))</f>
        <v>25</v>
      </c>
      <c r="AL1871" s="22" t="s">
        <v>1309</v>
      </c>
      <c r="AM1871" s="22"/>
      <c r="AN1871" s="22"/>
      <c r="AO1871" s="22" t="s">
        <v>2216</v>
      </c>
      <c r="AP1871" s="22" t="s">
        <v>2261</v>
      </c>
      <c r="AS1871" s="20">
        <f>IF(Y1871&gt;=10,VLOOKUP(U1871,[2]提成计算!B:T,19,FALSE),VLOOKUP(U1871,[2]提成计算!B:T,18,FALSE))</f>
        <v>0.06</v>
      </c>
      <c r="AT1871" s="20">
        <f t="shared" ref="AT1871:AT1872" si="1008">IF(AD1871*AS1871&gt;0,AD1871*AS1871,AE1871*AS1871)</f>
        <v>40.799999999999997</v>
      </c>
      <c r="AU1871" s="20">
        <f t="shared" ref="AU1871:AU1872" si="1009">IF(AND(AK1871&lt;0,AK1871+AT1871&lt;0),-AT1871,AK1871)</f>
        <v>25</v>
      </c>
    </row>
    <row r="1872" spans="1:47" x14ac:dyDescent="0.15">
      <c r="A1872" s="21" t="s">
        <v>1273</v>
      </c>
      <c r="B1872" s="20" t="s">
        <v>918</v>
      </c>
      <c r="C1872" s="20" t="s">
        <v>984</v>
      </c>
      <c r="D1872" s="20" t="s">
        <v>995</v>
      </c>
      <c r="E1872" s="20" t="s">
        <v>1009</v>
      </c>
      <c r="F1872" s="20" t="s">
        <v>1250</v>
      </c>
      <c r="G1872" s="20" t="s">
        <v>2902</v>
      </c>
      <c r="H1872" s="20"/>
      <c r="I1872" s="20">
        <v>13559753867</v>
      </c>
      <c r="J1872" s="20" t="s">
        <v>924</v>
      </c>
      <c r="K1872" s="20" t="s">
        <v>2877</v>
      </c>
      <c r="L1872" s="20" t="s">
        <v>2133</v>
      </c>
      <c r="M1872" s="20">
        <v>1998</v>
      </c>
      <c r="N1872" s="20">
        <v>1998</v>
      </c>
      <c r="O1872" s="20" t="s">
        <v>927</v>
      </c>
      <c r="P1872" s="20" t="s">
        <v>50</v>
      </c>
      <c r="Q1872" s="28"/>
      <c r="R1872" s="21" t="s">
        <v>65</v>
      </c>
      <c r="S1872" s="25" t="s">
        <v>1504</v>
      </c>
      <c r="T1872" s="21" t="s">
        <v>53</v>
      </c>
      <c r="U1872" s="21" t="s">
        <v>1757</v>
      </c>
      <c r="V1872" s="46">
        <v>1</v>
      </c>
      <c r="W1872" s="26">
        <f t="shared" si="1001"/>
        <v>1</v>
      </c>
      <c r="Y1872" s="21">
        <v>10</v>
      </c>
      <c r="Z1872" s="22">
        <f t="shared" si="989"/>
        <v>1998</v>
      </c>
      <c r="AA1872" s="20" t="s">
        <v>2218</v>
      </c>
      <c r="AB1872" s="22"/>
      <c r="AC1872" s="22">
        <v>1</v>
      </c>
      <c r="AD1872" s="22"/>
      <c r="AE1872" s="22">
        <f t="shared" ref="AE1872:AE1874" si="1010">N1872</f>
        <v>1998</v>
      </c>
      <c r="AF1872" s="22">
        <f t="shared" si="1003"/>
        <v>1998</v>
      </c>
      <c r="AG1872" s="20"/>
      <c r="AH1872" s="22"/>
      <c r="AI1872" s="22"/>
      <c r="AJ1872" s="22">
        <f t="shared" si="1004"/>
        <v>1998</v>
      </c>
      <c r="AK1872" s="22">
        <f>IF(O1872="(传统)XDSL",VLOOKUP(S1872,[2]直销续费率明细!C:I,7,FALSE)*1,IF(O1872="GPON+XDSL",VLOOKUP(S1872,[2]直销续费率明细!C:I,7,FALSE)*1,VLOOKUP(S1872,[2]直销续费率明细!C:I,5,FALSE)*1))</f>
        <v>-40</v>
      </c>
      <c r="AL1872" s="22" t="s">
        <v>1309</v>
      </c>
      <c r="AM1872" s="22"/>
      <c r="AN1872" s="22"/>
      <c r="AO1872" s="22" t="s">
        <v>2196</v>
      </c>
      <c r="AP1872" s="22" t="s">
        <v>1301</v>
      </c>
      <c r="AS1872" s="20">
        <f>IF(Y1872&gt;=10,VLOOKUP(U1872,[2]提成计算!B:T,19,FALSE),VLOOKUP(U1872,[2]提成计算!B:T,18,FALSE))</f>
        <v>0.09</v>
      </c>
      <c r="AT1872" s="20">
        <f t="shared" si="1008"/>
        <v>179.82</v>
      </c>
      <c r="AU1872" s="20">
        <f t="shared" si="1009"/>
        <v>-40</v>
      </c>
    </row>
    <row r="1873" spans="1:47" x14ac:dyDescent="0.15">
      <c r="A1873" s="21" t="s">
        <v>1273</v>
      </c>
      <c r="B1873" s="20" t="s">
        <v>918</v>
      </c>
      <c r="C1873" s="20" t="s">
        <v>984</v>
      </c>
      <c r="D1873" s="20" t="s">
        <v>985</v>
      </c>
      <c r="E1873" s="20" t="s">
        <v>1004</v>
      </c>
      <c r="F1873" s="20" t="s">
        <v>1250</v>
      </c>
      <c r="G1873" s="20" t="s">
        <v>2903</v>
      </c>
      <c r="H1873" s="20"/>
      <c r="I1873" s="20">
        <v>13612723462</v>
      </c>
      <c r="J1873" s="20" t="s">
        <v>1268</v>
      </c>
      <c r="K1873" s="20" t="s">
        <v>1006</v>
      </c>
      <c r="L1873" s="20" t="s">
        <v>1891</v>
      </c>
      <c r="M1873" s="20">
        <v>1088</v>
      </c>
      <c r="N1873" s="20">
        <v>1088</v>
      </c>
      <c r="O1873" s="20" t="s">
        <v>927</v>
      </c>
      <c r="P1873" s="20" t="s">
        <v>50</v>
      </c>
      <c r="Q1873" s="28"/>
      <c r="R1873" s="21" t="s">
        <v>989</v>
      </c>
      <c r="S1873" s="21"/>
      <c r="T1873" s="21" t="s">
        <v>53</v>
      </c>
      <c r="U1873" s="21" t="s">
        <v>1008</v>
      </c>
      <c r="V1873" s="46">
        <v>1</v>
      </c>
      <c r="W1873" s="26">
        <f t="shared" si="1001"/>
        <v>1</v>
      </c>
      <c r="X1873" s="26">
        <f t="shared" si="1002"/>
        <v>1</v>
      </c>
      <c r="Y1873" s="21">
        <v>10</v>
      </c>
      <c r="Z1873" s="22">
        <f t="shared" si="989"/>
        <v>1088</v>
      </c>
      <c r="AA1873" s="20" t="s">
        <v>2195</v>
      </c>
      <c r="AB1873" s="22"/>
      <c r="AC1873" s="22">
        <v>1</v>
      </c>
      <c r="AD1873" s="22"/>
      <c r="AE1873" s="22">
        <f t="shared" si="1010"/>
        <v>1088</v>
      </c>
      <c r="AF1873" s="22">
        <f t="shared" si="1003"/>
        <v>1088</v>
      </c>
      <c r="AG1873" s="20">
        <f t="shared" ref="AG1873:AG1874" si="1011">N1873</f>
        <v>1088</v>
      </c>
      <c r="AH1873" s="20" t="str">
        <f>VLOOKUP(U1873,[1]提成计算!B:I,8,FALSE)</f>
        <v xml:space="preserve"> </v>
      </c>
      <c r="AI1873" s="20"/>
      <c r="AJ1873" s="22"/>
      <c r="AK1873" s="22"/>
      <c r="AM1873" s="22"/>
      <c r="AN1873" s="22"/>
      <c r="AO1873" s="22" t="s">
        <v>2196</v>
      </c>
      <c r="AP1873" s="22" t="s">
        <v>1301</v>
      </c>
      <c r="AS1873" s="20"/>
      <c r="AT1873" s="20"/>
      <c r="AU1873" s="20"/>
    </row>
    <row r="1874" spans="1:47" x14ac:dyDescent="0.15">
      <c r="A1874" s="21" t="s">
        <v>1273</v>
      </c>
      <c r="B1874" s="20" t="s">
        <v>918</v>
      </c>
      <c r="C1874" s="20" t="s">
        <v>984</v>
      </c>
      <c r="D1874" s="20" t="s">
        <v>985</v>
      </c>
      <c r="E1874" s="20" t="s">
        <v>1004</v>
      </c>
      <c r="F1874" s="20" t="s">
        <v>1250</v>
      </c>
      <c r="G1874" s="20" t="s">
        <v>2904</v>
      </c>
      <c r="H1874" s="20"/>
      <c r="I1874" s="20">
        <v>13925727090</v>
      </c>
      <c r="J1874" s="20" t="s">
        <v>1268</v>
      </c>
      <c r="K1874" s="20" t="s">
        <v>1006</v>
      </c>
      <c r="L1874" s="20" t="s">
        <v>1891</v>
      </c>
      <c r="M1874" s="20">
        <v>1088</v>
      </c>
      <c r="N1874" s="20">
        <v>1088</v>
      </c>
      <c r="O1874" s="20" t="s">
        <v>927</v>
      </c>
      <c r="P1874" s="20" t="s">
        <v>50</v>
      </c>
      <c r="Q1874" s="28"/>
      <c r="R1874" s="21" t="s">
        <v>989</v>
      </c>
      <c r="S1874" s="21"/>
      <c r="T1874" s="21" t="s">
        <v>53</v>
      </c>
      <c r="U1874" s="21" t="s">
        <v>1008</v>
      </c>
      <c r="V1874" s="46">
        <v>1</v>
      </c>
      <c r="W1874" s="26">
        <f t="shared" si="1001"/>
        <v>1</v>
      </c>
      <c r="X1874" s="26">
        <f t="shared" si="1002"/>
        <v>1</v>
      </c>
      <c r="Y1874" s="21">
        <v>10</v>
      </c>
      <c r="Z1874" s="22">
        <f t="shared" si="989"/>
        <v>1088</v>
      </c>
      <c r="AA1874" s="20" t="s">
        <v>2195</v>
      </c>
      <c r="AB1874" s="22"/>
      <c r="AC1874" s="22">
        <v>1</v>
      </c>
      <c r="AD1874" s="22"/>
      <c r="AE1874" s="22">
        <f t="shared" si="1010"/>
        <v>1088</v>
      </c>
      <c r="AF1874" s="22">
        <f t="shared" si="1003"/>
        <v>1088</v>
      </c>
      <c r="AG1874" s="20">
        <f t="shared" si="1011"/>
        <v>1088</v>
      </c>
      <c r="AH1874" s="20" t="str">
        <f>VLOOKUP(U1874,[1]提成计算!B:I,8,FALSE)</f>
        <v xml:space="preserve"> </v>
      </c>
      <c r="AI1874" s="20"/>
      <c r="AJ1874" s="22"/>
      <c r="AK1874" s="22"/>
      <c r="AM1874" s="22"/>
      <c r="AN1874" s="22"/>
      <c r="AO1874" s="22" t="s">
        <v>2196</v>
      </c>
      <c r="AP1874" s="22" t="s">
        <v>1301</v>
      </c>
      <c r="AS1874" s="20"/>
      <c r="AT1874" s="20"/>
      <c r="AU1874" s="20"/>
    </row>
    <row r="1875" spans="1:47" s="31" customFormat="1" x14ac:dyDescent="0.15">
      <c r="A1875" s="30" t="s">
        <v>1273</v>
      </c>
      <c r="B1875" s="36" t="s">
        <v>918</v>
      </c>
      <c r="C1875" s="36" t="s">
        <v>984</v>
      </c>
      <c r="D1875" s="36" t="s">
        <v>1029</v>
      </c>
      <c r="E1875" s="36" t="s">
        <v>1038</v>
      </c>
      <c r="F1875" s="36" t="s">
        <v>1250</v>
      </c>
      <c r="G1875" s="36" t="s">
        <v>2905</v>
      </c>
      <c r="H1875" s="36"/>
      <c r="I1875" s="36" t="s">
        <v>2906</v>
      </c>
      <c r="J1875" s="36" t="s">
        <v>924</v>
      </c>
      <c r="K1875" s="36" t="s">
        <v>2860</v>
      </c>
      <c r="L1875" s="36" t="s">
        <v>2119</v>
      </c>
      <c r="M1875" s="36">
        <v>768</v>
      </c>
      <c r="N1875" s="36">
        <v>768</v>
      </c>
      <c r="O1875" s="36" t="s">
        <v>927</v>
      </c>
      <c r="P1875" s="36" t="s">
        <v>50</v>
      </c>
      <c r="Q1875" s="35"/>
      <c r="R1875" s="31" t="s">
        <v>2861</v>
      </c>
      <c r="S1875" s="30"/>
      <c r="T1875" s="30" t="s">
        <v>948</v>
      </c>
      <c r="U1875" s="31" t="s">
        <v>2862</v>
      </c>
      <c r="V1875" s="47">
        <v>1</v>
      </c>
      <c r="W1875" s="33">
        <f t="shared" si="1001"/>
        <v>1</v>
      </c>
      <c r="X1875" s="33"/>
      <c r="Y1875" s="30">
        <v>4</v>
      </c>
      <c r="Z1875" s="31">
        <f t="shared" si="989"/>
        <v>768</v>
      </c>
      <c r="AA1875" s="36" t="s">
        <v>2195</v>
      </c>
      <c r="AB1875" s="31">
        <v>1</v>
      </c>
      <c r="AG1875" s="36"/>
      <c r="AL1875" s="31" t="s">
        <v>1871</v>
      </c>
      <c r="AO1875" s="31" t="s">
        <v>2196</v>
      </c>
      <c r="AP1875" s="31" t="s">
        <v>1301</v>
      </c>
      <c r="AS1875" s="36"/>
      <c r="AT1875" s="36"/>
      <c r="AU1875" s="36"/>
    </row>
    <row r="1876" spans="1:47" x14ac:dyDescent="0.15">
      <c r="A1876" s="21" t="s">
        <v>1273</v>
      </c>
      <c r="B1876" s="20" t="s">
        <v>918</v>
      </c>
      <c r="C1876" s="20" t="s">
        <v>984</v>
      </c>
      <c r="D1876" s="20" t="s">
        <v>1029</v>
      </c>
      <c r="E1876" s="20" t="s">
        <v>1030</v>
      </c>
      <c r="F1876" s="20" t="s">
        <v>1250</v>
      </c>
      <c r="G1876" s="20" t="s">
        <v>2907</v>
      </c>
      <c r="H1876" s="20"/>
      <c r="I1876" s="20">
        <v>13631702657</v>
      </c>
      <c r="J1876" s="20" t="s">
        <v>1268</v>
      </c>
      <c r="K1876" s="20" t="s">
        <v>1032</v>
      </c>
      <c r="L1876" s="20" t="s">
        <v>2131</v>
      </c>
      <c r="M1876" s="20">
        <v>800</v>
      </c>
      <c r="N1876" s="20">
        <v>800</v>
      </c>
      <c r="O1876" s="20" t="s">
        <v>927</v>
      </c>
      <c r="P1876" s="20" t="s">
        <v>50</v>
      </c>
      <c r="Q1876" s="28"/>
      <c r="R1876" s="21" t="s">
        <v>221</v>
      </c>
      <c r="S1876" s="21"/>
      <c r="T1876" s="21" t="s">
        <v>53</v>
      </c>
      <c r="U1876" s="21" t="s">
        <v>1034</v>
      </c>
      <c r="V1876" s="46">
        <v>1</v>
      </c>
      <c r="W1876" s="26">
        <f t="shared" si="1001"/>
        <v>1</v>
      </c>
      <c r="X1876" s="26">
        <f t="shared" si="1002"/>
        <v>1</v>
      </c>
      <c r="Y1876" s="21">
        <v>6</v>
      </c>
      <c r="Z1876" s="22">
        <f t="shared" si="989"/>
        <v>800</v>
      </c>
      <c r="AA1876" s="20" t="s">
        <v>2195</v>
      </c>
      <c r="AB1876" s="22">
        <v>1</v>
      </c>
      <c r="AC1876" s="22"/>
      <c r="AD1876" s="22">
        <f t="shared" ref="AD1876" si="1012">N1876</f>
        <v>800</v>
      </c>
      <c r="AE1876" s="22"/>
      <c r="AF1876" s="22">
        <f t="shared" si="1003"/>
        <v>800</v>
      </c>
      <c r="AG1876" s="20">
        <f t="shared" ref="AG1876:AG1879" si="1013">N1876</f>
        <v>800</v>
      </c>
      <c r="AH1876" s="20" t="str">
        <f>VLOOKUP(U1876,[1]提成计算!B:I,8,FALSE)</f>
        <v xml:space="preserve"> </v>
      </c>
      <c r="AI1876" s="20"/>
      <c r="AJ1876" s="22"/>
      <c r="AK1876" s="22"/>
      <c r="AM1876" s="22"/>
      <c r="AN1876" s="22"/>
      <c r="AO1876" s="22" t="s">
        <v>2196</v>
      </c>
      <c r="AP1876" s="22" t="s">
        <v>1301</v>
      </c>
      <c r="AS1876" s="20"/>
      <c r="AT1876" s="20"/>
      <c r="AU1876" s="20"/>
    </row>
    <row r="1877" spans="1:47" x14ac:dyDescent="0.15">
      <c r="A1877" s="21" t="s">
        <v>1273</v>
      </c>
      <c r="B1877" s="20" t="s">
        <v>918</v>
      </c>
      <c r="C1877" s="20" t="s">
        <v>984</v>
      </c>
      <c r="D1877" s="20" t="s">
        <v>1029</v>
      </c>
      <c r="E1877" s="20" t="s">
        <v>1368</v>
      </c>
      <c r="F1877" s="20" t="s">
        <v>1250</v>
      </c>
      <c r="G1877" s="20" t="s">
        <v>2908</v>
      </c>
      <c r="H1877" s="20"/>
      <c r="I1877" s="20">
        <v>13650121167</v>
      </c>
      <c r="J1877" s="20" t="s">
        <v>1268</v>
      </c>
      <c r="K1877" s="20" t="s">
        <v>1032</v>
      </c>
      <c r="L1877" s="20" t="s">
        <v>1358</v>
      </c>
      <c r="M1877" s="20">
        <v>1088</v>
      </c>
      <c r="N1877" s="20">
        <v>1088</v>
      </c>
      <c r="O1877" s="20" t="s">
        <v>927</v>
      </c>
      <c r="P1877" s="20" t="s">
        <v>50</v>
      </c>
      <c r="Q1877" s="28"/>
      <c r="R1877" s="21" t="s">
        <v>221</v>
      </c>
      <c r="S1877" s="21"/>
      <c r="T1877" s="21" t="s">
        <v>53</v>
      </c>
      <c r="U1877" s="21" t="s">
        <v>1034</v>
      </c>
      <c r="V1877" s="46">
        <v>1</v>
      </c>
      <c r="W1877" s="26">
        <f t="shared" si="1001"/>
        <v>1</v>
      </c>
      <c r="X1877" s="26">
        <f t="shared" si="1002"/>
        <v>1</v>
      </c>
      <c r="Y1877" s="21">
        <v>10</v>
      </c>
      <c r="Z1877" s="22">
        <f t="shared" si="989"/>
        <v>1088</v>
      </c>
      <c r="AA1877" s="20" t="s">
        <v>2195</v>
      </c>
      <c r="AB1877" s="22"/>
      <c r="AC1877" s="22">
        <v>1</v>
      </c>
      <c r="AD1877" s="22"/>
      <c r="AE1877" s="22">
        <f t="shared" ref="AE1877:AE1878" si="1014">N1877</f>
        <v>1088</v>
      </c>
      <c r="AF1877" s="22">
        <f t="shared" si="1003"/>
        <v>1088</v>
      </c>
      <c r="AG1877" s="20">
        <f t="shared" si="1013"/>
        <v>1088</v>
      </c>
      <c r="AH1877" s="20" t="str">
        <f>VLOOKUP(U1877,[1]提成计算!B:I,8,FALSE)</f>
        <v xml:space="preserve"> </v>
      </c>
      <c r="AI1877" s="20"/>
      <c r="AJ1877" s="22"/>
      <c r="AK1877" s="22"/>
      <c r="AM1877" s="22"/>
      <c r="AN1877" s="22"/>
      <c r="AO1877" s="22" t="s">
        <v>2216</v>
      </c>
      <c r="AP1877" s="22" t="s">
        <v>1301</v>
      </c>
      <c r="AS1877" s="20"/>
      <c r="AT1877" s="20"/>
      <c r="AU1877" s="20"/>
    </row>
    <row r="1878" spans="1:47" x14ac:dyDescent="0.15">
      <c r="A1878" s="21" t="s">
        <v>1273</v>
      </c>
      <c r="B1878" s="20" t="s">
        <v>918</v>
      </c>
      <c r="C1878" s="20" t="s">
        <v>984</v>
      </c>
      <c r="D1878" s="20" t="s">
        <v>1029</v>
      </c>
      <c r="E1878" s="20" t="s">
        <v>1047</v>
      </c>
      <c r="F1878" s="20" t="s">
        <v>1250</v>
      </c>
      <c r="G1878" s="20" t="s">
        <v>2909</v>
      </c>
      <c r="H1878" s="20"/>
      <c r="I1878" s="20">
        <v>13650288828</v>
      </c>
      <c r="J1878" s="20" t="s">
        <v>1268</v>
      </c>
      <c r="K1878" s="20" t="s">
        <v>2910</v>
      </c>
      <c r="L1878" s="20" t="s">
        <v>1358</v>
      </c>
      <c r="M1878" s="20">
        <v>1088</v>
      </c>
      <c r="N1878" s="20">
        <v>1088</v>
      </c>
      <c r="O1878" s="20" t="s">
        <v>927</v>
      </c>
      <c r="P1878" s="20" t="s">
        <v>50</v>
      </c>
      <c r="Q1878" s="28"/>
      <c r="R1878" s="21" t="s">
        <v>221</v>
      </c>
      <c r="S1878" s="21"/>
      <c r="T1878" s="21" t="s">
        <v>53</v>
      </c>
      <c r="U1878" s="21" t="s">
        <v>222</v>
      </c>
      <c r="V1878" s="46">
        <v>1</v>
      </c>
      <c r="W1878" s="26">
        <f t="shared" si="1001"/>
        <v>1</v>
      </c>
      <c r="X1878" s="26">
        <f t="shared" si="1002"/>
        <v>1</v>
      </c>
      <c r="Y1878" s="21">
        <v>10</v>
      </c>
      <c r="Z1878" s="22">
        <f t="shared" si="989"/>
        <v>1088</v>
      </c>
      <c r="AA1878" s="20" t="s">
        <v>2218</v>
      </c>
      <c r="AB1878" s="22"/>
      <c r="AC1878" s="22">
        <v>1</v>
      </c>
      <c r="AD1878" s="22"/>
      <c r="AE1878" s="22">
        <f t="shared" si="1014"/>
        <v>1088</v>
      </c>
      <c r="AF1878" s="22">
        <f t="shared" si="1003"/>
        <v>1088</v>
      </c>
      <c r="AG1878" s="20">
        <f t="shared" si="1013"/>
        <v>1088</v>
      </c>
      <c r="AH1878" s="20" t="str">
        <f>VLOOKUP(U1878,[1]提成计算!B:I,8,FALSE)</f>
        <v xml:space="preserve"> </v>
      </c>
      <c r="AI1878" s="20"/>
      <c r="AJ1878" s="22"/>
      <c r="AK1878" s="22"/>
      <c r="AM1878" s="22"/>
      <c r="AN1878" s="22"/>
      <c r="AO1878" s="22" t="s">
        <v>2216</v>
      </c>
      <c r="AP1878" s="22" t="s">
        <v>1301</v>
      </c>
      <c r="AS1878" s="20"/>
      <c r="AT1878" s="20"/>
      <c r="AU1878" s="20"/>
    </row>
    <row r="1879" spans="1:47" x14ac:dyDescent="0.15">
      <c r="A1879" s="21" t="s">
        <v>1273</v>
      </c>
      <c r="B1879" s="20" t="s">
        <v>918</v>
      </c>
      <c r="C1879" s="20" t="s">
        <v>984</v>
      </c>
      <c r="D1879" s="20" t="s">
        <v>992</v>
      </c>
      <c r="E1879" s="20" t="s">
        <v>1296</v>
      </c>
      <c r="F1879" s="20" t="s">
        <v>1250</v>
      </c>
      <c r="G1879" s="20" t="s">
        <v>2911</v>
      </c>
      <c r="H1879" s="20"/>
      <c r="I1879" s="20">
        <v>13412188269</v>
      </c>
      <c r="J1879" s="20" t="s">
        <v>1268</v>
      </c>
      <c r="K1879" s="20" t="s">
        <v>317</v>
      </c>
      <c r="L1879" s="20" t="s">
        <v>1939</v>
      </c>
      <c r="M1879" s="20">
        <v>680</v>
      </c>
      <c r="N1879" s="20">
        <v>680</v>
      </c>
      <c r="O1879" s="20" t="s">
        <v>927</v>
      </c>
      <c r="P1879" s="20" t="s">
        <v>50</v>
      </c>
      <c r="Q1879" s="28"/>
      <c r="R1879" s="21" t="s">
        <v>95</v>
      </c>
      <c r="S1879" s="21"/>
      <c r="T1879" s="21" t="s">
        <v>53</v>
      </c>
      <c r="U1879" s="21" t="s">
        <v>318</v>
      </c>
      <c r="V1879" s="46">
        <v>1</v>
      </c>
      <c r="W1879" s="26">
        <f t="shared" si="1001"/>
        <v>1</v>
      </c>
      <c r="X1879" s="26">
        <f t="shared" si="1002"/>
        <v>1</v>
      </c>
      <c r="Y1879" s="21">
        <v>4</v>
      </c>
      <c r="Z1879" s="22">
        <f t="shared" si="989"/>
        <v>680</v>
      </c>
      <c r="AA1879" s="20" t="s">
        <v>2218</v>
      </c>
      <c r="AB1879" s="22">
        <v>1</v>
      </c>
      <c r="AC1879" s="22"/>
      <c r="AD1879" s="22">
        <f t="shared" ref="AD1879:AD1880" si="1015">N1879</f>
        <v>680</v>
      </c>
      <c r="AE1879" s="22"/>
      <c r="AF1879" s="22">
        <f t="shared" si="1003"/>
        <v>680</v>
      </c>
      <c r="AG1879" s="20">
        <f t="shared" si="1013"/>
        <v>680</v>
      </c>
      <c r="AH1879" s="20" t="str">
        <f>VLOOKUP(U1879,[1]提成计算!B:I,8,FALSE)</f>
        <v xml:space="preserve"> </v>
      </c>
      <c r="AI1879" s="20"/>
      <c r="AJ1879" s="22"/>
      <c r="AK1879" s="22"/>
      <c r="AM1879" s="22"/>
      <c r="AN1879" s="22"/>
      <c r="AO1879" s="22" t="s">
        <v>2196</v>
      </c>
      <c r="AP1879" s="22" t="s">
        <v>1301</v>
      </c>
      <c r="AS1879" s="20"/>
      <c r="AT1879" s="20"/>
      <c r="AU1879" s="20"/>
    </row>
    <row r="1880" spans="1:47" x14ac:dyDescent="0.15">
      <c r="A1880" s="21" t="s">
        <v>1273</v>
      </c>
      <c r="B1880" s="20" t="s">
        <v>918</v>
      </c>
      <c r="C1880" s="20" t="s">
        <v>984</v>
      </c>
      <c r="D1880" s="20" t="s">
        <v>985</v>
      </c>
      <c r="E1880" s="20" t="s">
        <v>1004</v>
      </c>
      <c r="F1880" s="20" t="s">
        <v>1250</v>
      </c>
      <c r="G1880" s="20" t="s">
        <v>2912</v>
      </c>
      <c r="H1880" s="20"/>
      <c r="I1880" s="20">
        <v>13890138561</v>
      </c>
      <c r="J1880" s="20" t="s">
        <v>924</v>
      </c>
      <c r="K1880" s="20" t="s">
        <v>1006</v>
      </c>
      <c r="L1880" s="20" t="s">
        <v>1918</v>
      </c>
      <c r="M1880" s="20">
        <v>680</v>
      </c>
      <c r="N1880" s="20">
        <v>680</v>
      </c>
      <c r="O1880" s="20" t="s">
        <v>1262</v>
      </c>
      <c r="P1880" s="20" t="s">
        <v>50</v>
      </c>
      <c r="Q1880" s="28"/>
      <c r="R1880" s="21" t="s">
        <v>989</v>
      </c>
      <c r="S1880" s="25" t="s">
        <v>1007</v>
      </c>
      <c r="T1880" s="21" t="s">
        <v>53</v>
      </c>
      <c r="U1880" s="21" t="s">
        <v>1008</v>
      </c>
      <c r="V1880" s="46">
        <v>1</v>
      </c>
      <c r="W1880" s="26">
        <f t="shared" si="1001"/>
        <v>1</v>
      </c>
      <c r="Y1880" s="21">
        <v>4</v>
      </c>
      <c r="Z1880" s="22">
        <f t="shared" si="989"/>
        <v>680</v>
      </c>
      <c r="AA1880" s="20" t="s">
        <v>2195</v>
      </c>
      <c r="AB1880" s="22">
        <v>1</v>
      </c>
      <c r="AC1880" s="22"/>
      <c r="AD1880" s="22">
        <f t="shared" si="1015"/>
        <v>680</v>
      </c>
      <c r="AE1880" s="22"/>
      <c r="AF1880" s="22">
        <f t="shared" si="1003"/>
        <v>680</v>
      </c>
      <c r="AG1880" s="20"/>
      <c r="AH1880" s="22"/>
      <c r="AI1880" s="22"/>
      <c r="AJ1880" s="22">
        <f t="shared" ref="AJ1880:AJ1883" si="1016">N1880</f>
        <v>680</v>
      </c>
      <c r="AK1880" s="22">
        <f>IF(O1880="(传统)XDSL",VLOOKUP(S1880,[2]直销续费率明细!C:I,7,FALSE)*1,IF(O1880="GPON+XDSL",VLOOKUP(S1880,[2]直销续费率明细!C:I,7,FALSE)*1,VLOOKUP(S1880,[2]直销续费率明细!C:I,5,FALSE)*1))</f>
        <v>25</v>
      </c>
      <c r="AL1880" s="22" t="s">
        <v>1309</v>
      </c>
      <c r="AM1880" s="22"/>
      <c r="AN1880" s="22"/>
      <c r="AO1880" s="22" t="s">
        <v>2196</v>
      </c>
      <c r="AP1880" s="22" t="s">
        <v>2202</v>
      </c>
      <c r="AS1880" s="20">
        <f>IF(Y1880&gt;=10,VLOOKUP(U1880,[2]提成计算!B:T,19,FALSE),VLOOKUP(U1880,[2]提成计算!B:T,18,FALSE))</f>
        <v>7.0000000000000007E-2</v>
      </c>
      <c r="AT1880" s="20">
        <f t="shared" ref="AT1880:AT1882" si="1017">IF(AD1880*AS1880&gt;0,AD1880*AS1880,AE1880*AS1880)</f>
        <v>47.6</v>
      </c>
      <c r="AU1880" s="20">
        <f t="shared" ref="AU1880:AU1882" si="1018">IF(AND(AK1880&lt;0,AK1880+AT1880&lt;0),-AT1880,AK1880)</f>
        <v>25</v>
      </c>
    </row>
    <row r="1881" spans="1:47" x14ac:dyDescent="0.15">
      <c r="A1881" s="21" t="s">
        <v>1273</v>
      </c>
      <c r="B1881" s="20" t="s">
        <v>918</v>
      </c>
      <c r="C1881" s="20" t="s">
        <v>984</v>
      </c>
      <c r="D1881" s="20" t="s">
        <v>985</v>
      </c>
      <c r="E1881" s="20" t="s">
        <v>1004</v>
      </c>
      <c r="F1881" s="20" t="s">
        <v>1250</v>
      </c>
      <c r="G1881" s="20" t="s">
        <v>2913</v>
      </c>
      <c r="H1881" s="20"/>
      <c r="I1881" s="20">
        <v>13437373722</v>
      </c>
      <c r="J1881" s="20" t="s">
        <v>924</v>
      </c>
      <c r="K1881" s="20" t="s">
        <v>1006</v>
      </c>
      <c r="L1881" s="20" t="s">
        <v>1299</v>
      </c>
      <c r="M1881" s="20">
        <v>888</v>
      </c>
      <c r="N1881" s="20">
        <v>888</v>
      </c>
      <c r="O1881" s="20" t="s">
        <v>927</v>
      </c>
      <c r="P1881" s="20" t="s">
        <v>50</v>
      </c>
      <c r="Q1881" s="28"/>
      <c r="R1881" s="21" t="s">
        <v>989</v>
      </c>
      <c r="S1881" s="25" t="s">
        <v>1007</v>
      </c>
      <c r="T1881" s="21" t="s">
        <v>53</v>
      </c>
      <c r="U1881" s="21" t="s">
        <v>1008</v>
      </c>
      <c r="V1881" s="46">
        <v>1</v>
      </c>
      <c r="W1881" s="26">
        <f t="shared" si="1001"/>
        <v>1</v>
      </c>
      <c r="Y1881" s="21">
        <v>12</v>
      </c>
      <c r="Z1881" s="22">
        <f t="shared" si="989"/>
        <v>888</v>
      </c>
      <c r="AA1881" s="20" t="s">
        <v>2195</v>
      </c>
      <c r="AB1881" s="22"/>
      <c r="AC1881" s="22">
        <v>1</v>
      </c>
      <c r="AD1881" s="22"/>
      <c r="AE1881" s="22">
        <f>N1881</f>
        <v>888</v>
      </c>
      <c r="AF1881" s="22">
        <f t="shared" si="1003"/>
        <v>888</v>
      </c>
      <c r="AG1881" s="20"/>
      <c r="AH1881" s="22"/>
      <c r="AI1881" s="22"/>
      <c r="AJ1881" s="22">
        <f t="shared" si="1016"/>
        <v>888</v>
      </c>
      <c r="AK1881" s="22">
        <f>IF(O1881="(传统)XDSL",VLOOKUP(S1881,[2]直销续费率明细!C:I,7,FALSE)*1,IF(O1881="GPON+XDSL",VLOOKUP(S1881,[2]直销续费率明细!C:I,7,FALSE)*1,VLOOKUP(S1881,[2]直销续费率明细!C:I,5,FALSE)*1))</f>
        <v>15</v>
      </c>
      <c r="AL1881" s="22" t="s">
        <v>1309</v>
      </c>
      <c r="AM1881" s="22"/>
      <c r="AN1881" s="22"/>
      <c r="AO1881" s="22" t="s">
        <v>2196</v>
      </c>
      <c r="AP1881" s="22" t="s">
        <v>1301</v>
      </c>
      <c r="AS1881" s="20">
        <f>IF(Y1881&gt;=10,VLOOKUP(U1881,[2]提成计算!B:T,19,FALSE),VLOOKUP(U1881,[2]提成计算!B:T,18,FALSE))</f>
        <v>0.1</v>
      </c>
      <c r="AT1881" s="20">
        <f t="shared" si="1017"/>
        <v>88.800000000000011</v>
      </c>
      <c r="AU1881" s="20">
        <f t="shared" si="1018"/>
        <v>15</v>
      </c>
    </row>
    <row r="1882" spans="1:47" x14ac:dyDescent="0.15">
      <c r="A1882" s="21" t="s">
        <v>1273</v>
      </c>
      <c r="B1882" s="20" t="s">
        <v>918</v>
      </c>
      <c r="C1882" s="20" t="s">
        <v>984</v>
      </c>
      <c r="D1882" s="20" t="s">
        <v>992</v>
      </c>
      <c r="E1882" s="20" t="s">
        <v>2914</v>
      </c>
      <c r="F1882" s="20" t="s">
        <v>1250</v>
      </c>
      <c r="G1882" s="20" t="s">
        <v>2915</v>
      </c>
      <c r="H1882" s="20"/>
      <c r="I1882" s="20">
        <v>13532388671</v>
      </c>
      <c r="J1882" s="20" t="s">
        <v>924</v>
      </c>
      <c r="K1882" s="20" t="s">
        <v>94</v>
      </c>
      <c r="L1882" s="20" t="s">
        <v>1918</v>
      </c>
      <c r="M1882" s="20">
        <v>680</v>
      </c>
      <c r="N1882" s="20">
        <v>680</v>
      </c>
      <c r="O1882" s="20" t="s">
        <v>927</v>
      </c>
      <c r="P1882" s="20" t="s">
        <v>50</v>
      </c>
      <c r="Q1882" s="28"/>
      <c r="R1882" s="21" t="s">
        <v>95</v>
      </c>
      <c r="S1882" s="25" t="s">
        <v>1046</v>
      </c>
      <c r="T1882" s="21" t="s">
        <v>53</v>
      </c>
      <c r="U1882" s="21" t="s">
        <v>96</v>
      </c>
      <c r="V1882" s="46">
        <v>1</v>
      </c>
      <c r="W1882" s="26">
        <f t="shared" si="1001"/>
        <v>1</v>
      </c>
      <c r="Y1882" s="21">
        <v>4</v>
      </c>
      <c r="Z1882" s="22">
        <f t="shared" si="989"/>
        <v>680</v>
      </c>
      <c r="AA1882" s="20" t="s">
        <v>2195</v>
      </c>
      <c r="AB1882" s="22">
        <v>1</v>
      </c>
      <c r="AC1882" s="22"/>
      <c r="AD1882" s="22">
        <f>N1882</f>
        <v>680</v>
      </c>
      <c r="AE1882" s="22"/>
      <c r="AF1882" s="22">
        <f t="shared" si="1003"/>
        <v>680</v>
      </c>
      <c r="AG1882" s="20"/>
      <c r="AH1882" s="22"/>
      <c r="AI1882" s="22"/>
      <c r="AJ1882" s="22">
        <f t="shared" si="1016"/>
        <v>680</v>
      </c>
      <c r="AK1882" s="22">
        <f>IF(O1882="(传统)XDSL",VLOOKUP(S1882,[2]直销续费率明细!C:I,7,FALSE)*1,IF(O1882="GPON+XDSL",VLOOKUP(S1882,[2]直销续费率明细!C:I,7,FALSE)*1,VLOOKUP(S1882,[2]直销续费率明细!C:I,5,FALSE)*1))</f>
        <v>25</v>
      </c>
      <c r="AL1882" s="22" t="s">
        <v>1309</v>
      </c>
      <c r="AM1882" s="22"/>
      <c r="AN1882" s="22"/>
      <c r="AO1882" s="22" t="s">
        <v>2196</v>
      </c>
      <c r="AP1882" s="22" t="s">
        <v>2202</v>
      </c>
      <c r="AS1882" s="20">
        <f>IF(Y1882&gt;=10,VLOOKUP(U1882,[2]提成计算!B:T,19,FALSE),VLOOKUP(U1882,[2]提成计算!B:T,18,FALSE))</f>
        <v>7.0000000000000007E-2</v>
      </c>
      <c r="AT1882" s="20">
        <f t="shared" si="1017"/>
        <v>47.6</v>
      </c>
      <c r="AU1882" s="20">
        <f t="shared" si="1018"/>
        <v>25</v>
      </c>
    </row>
    <row r="1883" spans="1:47" x14ac:dyDescent="0.15">
      <c r="A1883" s="21" t="s">
        <v>1273</v>
      </c>
      <c r="B1883" s="20" t="s">
        <v>918</v>
      </c>
      <c r="C1883" s="20" t="s">
        <v>984</v>
      </c>
      <c r="D1883" s="20" t="s">
        <v>995</v>
      </c>
      <c r="E1883" s="20" t="s">
        <v>996</v>
      </c>
      <c r="F1883" s="20" t="s">
        <v>1250</v>
      </c>
      <c r="G1883" s="20" t="s">
        <v>2916</v>
      </c>
      <c r="H1883" s="20"/>
      <c r="I1883" s="20">
        <v>13414418939</v>
      </c>
      <c r="J1883" s="20" t="s">
        <v>924</v>
      </c>
      <c r="K1883" s="20" t="s">
        <v>999</v>
      </c>
      <c r="L1883" s="20" t="s">
        <v>1299</v>
      </c>
      <c r="M1883" s="20">
        <v>888</v>
      </c>
      <c r="N1883" s="20">
        <v>888</v>
      </c>
      <c r="O1883" s="20" t="s">
        <v>927</v>
      </c>
      <c r="P1883" s="20" t="s">
        <v>50</v>
      </c>
      <c r="Q1883" s="28"/>
      <c r="R1883" s="21" t="s">
        <v>1001</v>
      </c>
      <c r="S1883" s="25" t="s">
        <v>1002</v>
      </c>
      <c r="T1883" s="21" t="s">
        <v>53</v>
      </c>
      <c r="U1883" s="21" t="s">
        <v>1003</v>
      </c>
      <c r="V1883" s="46">
        <v>1</v>
      </c>
      <c r="W1883" s="26">
        <f t="shared" si="1001"/>
        <v>1</v>
      </c>
      <c r="Y1883" s="21">
        <v>12</v>
      </c>
      <c r="Z1883" s="22">
        <f t="shared" si="989"/>
        <v>888</v>
      </c>
      <c r="AA1883" s="20" t="s">
        <v>2195</v>
      </c>
      <c r="AB1883" s="22"/>
      <c r="AC1883" s="22">
        <v>1</v>
      </c>
      <c r="AD1883" s="22"/>
      <c r="AE1883" s="22">
        <f>N1883</f>
        <v>888</v>
      </c>
      <c r="AF1883" s="22">
        <f t="shared" si="1003"/>
        <v>888</v>
      </c>
      <c r="AG1883" s="20"/>
      <c r="AH1883" s="22"/>
      <c r="AI1883" s="22"/>
      <c r="AJ1883" s="22">
        <f t="shared" si="1016"/>
        <v>888</v>
      </c>
      <c r="AK1883" s="22"/>
      <c r="AL1883" s="22" t="s">
        <v>1871</v>
      </c>
      <c r="AM1883" s="22"/>
      <c r="AN1883" s="22"/>
      <c r="AO1883" s="22" t="s">
        <v>2216</v>
      </c>
      <c r="AP1883" s="22" t="s">
        <v>1301</v>
      </c>
      <c r="AS1883" s="20">
        <f>IF(Y1883&gt;=10,VLOOKUP(U1883,[2]提成计算!B:T,19,FALSE),VLOOKUP(U1883,[2]提成计算!B:T,18,FALSE))</f>
        <v>0.09</v>
      </c>
      <c r="AT1883" s="20">
        <f t="shared" si="987"/>
        <v>79.92</v>
      </c>
      <c r="AU1883" s="20">
        <f t="shared" si="988"/>
        <v>0</v>
      </c>
    </row>
    <row r="1884" spans="1:47" x14ac:dyDescent="0.15">
      <c r="A1884" s="21" t="s">
        <v>1273</v>
      </c>
      <c r="B1884" s="20" t="s">
        <v>918</v>
      </c>
      <c r="C1884" s="20" t="s">
        <v>984</v>
      </c>
      <c r="D1884" s="20" t="s">
        <v>985</v>
      </c>
      <c r="E1884" s="20" t="s">
        <v>1004</v>
      </c>
      <c r="F1884" s="20" t="s">
        <v>1250</v>
      </c>
      <c r="G1884" s="20" t="s">
        <v>2917</v>
      </c>
      <c r="H1884" s="20"/>
      <c r="I1884" s="20">
        <v>13798741179</v>
      </c>
      <c r="J1884" s="20" t="s">
        <v>1268</v>
      </c>
      <c r="K1884" s="20" t="s">
        <v>1006</v>
      </c>
      <c r="L1884" s="20" t="s">
        <v>2131</v>
      </c>
      <c r="M1884" s="20">
        <v>800</v>
      </c>
      <c r="N1884" s="20">
        <v>800</v>
      </c>
      <c r="O1884" s="20" t="s">
        <v>927</v>
      </c>
      <c r="P1884" s="20" t="s">
        <v>50</v>
      </c>
      <c r="Q1884" s="28"/>
      <c r="R1884" s="21" t="s">
        <v>989</v>
      </c>
      <c r="S1884" s="21"/>
      <c r="T1884" s="21" t="s">
        <v>53</v>
      </c>
      <c r="U1884" s="21" t="s">
        <v>1008</v>
      </c>
      <c r="V1884" s="46">
        <v>1</v>
      </c>
      <c r="W1884" s="26">
        <f t="shared" si="1001"/>
        <v>1</v>
      </c>
      <c r="X1884" s="26">
        <f t="shared" si="1002"/>
        <v>1</v>
      </c>
      <c r="Y1884" s="21">
        <v>6</v>
      </c>
      <c r="Z1884" s="22">
        <f t="shared" si="989"/>
        <v>800</v>
      </c>
      <c r="AA1884" s="20" t="s">
        <v>2218</v>
      </c>
      <c r="AB1884" s="22">
        <v>1</v>
      </c>
      <c r="AC1884" s="22"/>
      <c r="AD1884" s="22">
        <f>N1884</f>
        <v>800</v>
      </c>
      <c r="AE1884" s="22"/>
      <c r="AF1884" s="22">
        <f t="shared" si="1003"/>
        <v>800</v>
      </c>
      <c r="AG1884" s="20">
        <f t="shared" ref="AG1884:AG1886" si="1019">N1884</f>
        <v>800</v>
      </c>
      <c r="AH1884" s="20" t="str">
        <f>VLOOKUP(U1884,[1]提成计算!B:I,8,FALSE)</f>
        <v xml:space="preserve"> </v>
      </c>
      <c r="AI1884" s="20"/>
      <c r="AJ1884" s="22"/>
      <c r="AK1884" s="22"/>
      <c r="AM1884" s="22"/>
      <c r="AN1884" s="22"/>
      <c r="AO1884" s="22" t="s">
        <v>2196</v>
      </c>
      <c r="AP1884" s="22" t="s">
        <v>1301</v>
      </c>
      <c r="AS1884" s="20"/>
      <c r="AT1884" s="20"/>
      <c r="AU1884" s="20"/>
    </row>
    <row r="1885" spans="1:47" x14ac:dyDescent="0.15">
      <c r="A1885" s="21" t="s">
        <v>1273</v>
      </c>
      <c r="B1885" s="20" t="s">
        <v>918</v>
      </c>
      <c r="C1885" s="20" t="s">
        <v>984</v>
      </c>
      <c r="D1885" s="20" t="s">
        <v>985</v>
      </c>
      <c r="E1885" s="20" t="s">
        <v>1004</v>
      </c>
      <c r="F1885" s="20" t="s">
        <v>1250</v>
      </c>
      <c r="G1885" s="20" t="s">
        <v>2918</v>
      </c>
      <c r="H1885" s="20"/>
      <c r="I1885" s="20">
        <v>18691379114</v>
      </c>
      <c r="J1885" s="20" t="s">
        <v>1268</v>
      </c>
      <c r="K1885" s="20" t="s">
        <v>1006</v>
      </c>
      <c r="L1885" s="20" t="s">
        <v>1898</v>
      </c>
      <c r="M1885" s="20">
        <v>1398</v>
      </c>
      <c r="N1885" s="20">
        <v>1398</v>
      </c>
      <c r="O1885" s="20" t="s">
        <v>927</v>
      </c>
      <c r="P1885" s="20" t="s">
        <v>50</v>
      </c>
      <c r="Q1885" s="28"/>
      <c r="R1885" s="21" t="s">
        <v>989</v>
      </c>
      <c r="S1885" s="21"/>
      <c r="T1885" s="21" t="s">
        <v>53</v>
      </c>
      <c r="U1885" s="21" t="s">
        <v>1008</v>
      </c>
      <c r="V1885" s="46">
        <v>1</v>
      </c>
      <c r="W1885" s="26">
        <f t="shared" si="1001"/>
        <v>1</v>
      </c>
      <c r="X1885" s="26">
        <f t="shared" si="1002"/>
        <v>1</v>
      </c>
      <c r="Y1885" s="21">
        <v>20</v>
      </c>
      <c r="Z1885" s="22">
        <f t="shared" si="989"/>
        <v>1398</v>
      </c>
      <c r="AA1885" s="20" t="s">
        <v>2195</v>
      </c>
      <c r="AB1885" s="22"/>
      <c r="AC1885" s="22">
        <v>1</v>
      </c>
      <c r="AD1885" s="22"/>
      <c r="AE1885" s="22">
        <f t="shared" ref="AE1885:AE1888" si="1020">N1885</f>
        <v>1398</v>
      </c>
      <c r="AF1885" s="22">
        <f t="shared" si="1003"/>
        <v>1398</v>
      </c>
      <c r="AG1885" s="20">
        <f t="shared" si="1019"/>
        <v>1398</v>
      </c>
      <c r="AH1885" s="20" t="str">
        <f>VLOOKUP(U1885,[1]提成计算!B:I,8,FALSE)</f>
        <v xml:space="preserve"> </v>
      </c>
      <c r="AI1885" s="20"/>
      <c r="AJ1885" s="22"/>
      <c r="AK1885" s="22"/>
      <c r="AM1885" s="22"/>
      <c r="AN1885" s="22"/>
      <c r="AO1885" s="22" t="s">
        <v>2196</v>
      </c>
      <c r="AP1885" s="22" t="s">
        <v>1301</v>
      </c>
      <c r="AS1885" s="20"/>
      <c r="AT1885" s="20"/>
      <c r="AU1885" s="20"/>
    </row>
    <row r="1886" spans="1:47" x14ac:dyDescent="0.15">
      <c r="A1886" s="21" t="s">
        <v>1273</v>
      </c>
      <c r="B1886" s="20" t="s">
        <v>918</v>
      </c>
      <c r="C1886" s="20" t="s">
        <v>984</v>
      </c>
      <c r="D1886" s="20" t="s">
        <v>1029</v>
      </c>
      <c r="E1886" s="20" t="s">
        <v>1047</v>
      </c>
      <c r="F1886" s="20" t="s">
        <v>1250</v>
      </c>
      <c r="G1886" s="20" t="s">
        <v>2919</v>
      </c>
      <c r="H1886" s="20"/>
      <c r="I1886" s="20">
        <v>13728360480</v>
      </c>
      <c r="J1886" s="20" t="s">
        <v>1268</v>
      </c>
      <c r="K1886" s="20" t="s">
        <v>220</v>
      </c>
      <c r="L1886" s="20" t="s">
        <v>1358</v>
      </c>
      <c r="M1886" s="20">
        <v>1088</v>
      </c>
      <c r="N1886" s="20">
        <v>1088</v>
      </c>
      <c r="O1886" s="20" t="s">
        <v>927</v>
      </c>
      <c r="P1886" s="20" t="s">
        <v>50</v>
      </c>
      <c r="Q1886" s="28"/>
      <c r="R1886" s="21" t="s">
        <v>221</v>
      </c>
      <c r="S1886" s="21"/>
      <c r="T1886" s="21" t="s">
        <v>53</v>
      </c>
      <c r="U1886" s="21" t="s">
        <v>222</v>
      </c>
      <c r="V1886" s="46">
        <v>1</v>
      </c>
      <c r="W1886" s="26">
        <f t="shared" si="1001"/>
        <v>1</v>
      </c>
      <c r="X1886" s="26">
        <f t="shared" si="1002"/>
        <v>1</v>
      </c>
      <c r="Y1886" s="21">
        <v>10</v>
      </c>
      <c r="Z1886" s="22">
        <f t="shared" si="989"/>
        <v>1088</v>
      </c>
      <c r="AA1886" s="20" t="s">
        <v>2195</v>
      </c>
      <c r="AB1886" s="22"/>
      <c r="AC1886" s="22">
        <v>1</v>
      </c>
      <c r="AD1886" s="22"/>
      <c r="AE1886" s="22">
        <f t="shared" si="1020"/>
        <v>1088</v>
      </c>
      <c r="AF1886" s="22">
        <f t="shared" si="1003"/>
        <v>1088</v>
      </c>
      <c r="AG1886" s="20">
        <f t="shared" si="1019"/>
        <v>1088</v>
      </c>
      <c r="AH1886" s="20" t="str">
        <f>VLOOKUP(U1886,[1]提成计算!B:I,8,FALSE)</f>
        <v xml:space="preserve"> </v>
      </c>
      <c r="AI1886" s="20"/>
      <c r="AJ1886" s="22"/>
      <c r="AK1886" s="22"/>
      <c r="AM1886" s="22"/>
      <c r="AN1886" s="22"/>
      <c r="AO1886" s="22" t="s">
        <v>2196</v>
      </c>
      <c r="AP1886" s="22" t="s">
        <v>1301</v>
      </c>
      <c r="AS1886" s="20"/>
      <c r="AT1886" s="20"/>
      <c r="AU1886" s="20"/>
    </row>
    <row r="1887" spans="1:47" x14ac:dyDescent="0.15">
      <c r="A1887" s="21" t="s">
        <v>1273</v>
      </c>
      <c r="B1887" s="20" t="s">
        <v>918</v>
      </c>
      <c r="C1887" s="20" t="s">
        <v>984</v>
      </c>
      <c r="D1887" s="20" t="s">
        <v>995</v>
      </c>
      <c r="E1887" s="20" t="s">
        <v>1013</v>
      </c>
      <c r="F1887" s="20" t="s">
        <v>1250</v>
      </c>
      <c r="G1887" s="20" t="s">
        <v>2920</v>
      </c>
      <c r="H1887" s="20"/>
      <c r="I1887" s="20">
        <v>13826940668</v>
      </c>
      <c r="J1887" s="20" t="s">
        <v>924</v>
      </c>
      <c r="K1887" s="20" t="s">
        <v>1016</v>
      </c>
      <c r="L1887" s="20" t="s">
        <v>2137</v>
      </c>
      <c r="M1887" s="20">
        <v>1408</v>
      </c>
      <c r="N1887" s="20">
        <v>1408</v>
      </c>
      <c r="O1887" s="20" t="s">
        <v>927</v>
      </c>
      <c r="P1887" s="20" t="s">
        <v>50</v>
      </c>
      <c r="Q1887" s="28"/>
      <c r="R1887" s="21" t="s">
        <v>1001</v>
      </c>
      <c r="S1887" s="25" t="s">
        <v>1017</v>
      </c>
      <c r="T1887" s="21" t="s">
        <v>53</v>
      </c>
      <c r="U1887" s="21" t="s">
        <v>1018</v>
      </c>
      <c r="V1887" s="46">
        <v>1</v>
      </c>
      <c r="W1887" s="26">
        <f t="shared" si="1001"/>
        <v>1</v>
      </c>
      <c r="Y1887" s="21">
        <v>12</v>
      </c>
      <c r="Z1887" s="22">
        <f t="shared" si="989"/>
        <v>1408</v>
      </c>
      <c r="AA1887" s="20" t="s">
        <v>2195</v>
      </c>
      <c r="AB1887" s="22"/>
      <c r="AC1887" s="22">
        <v>1</v>
      </c>
      <c r="AD1887" s="22"/>
      <c r="AE1887" s="22">
        <f t="shared" si="1020"/>
        <v>1408</v>
      </c>
      <c r="AF1887" s="22">
        <f t="shared" si="1003"/>
        <v>1408</v>
      </c>
      <c r="AG1887" s="20"/>
      <c r="AH1887" s="22"/>
      <c r="AI1887" s="22"/>
      <c r="AJ1887" s="22">
        <f>N1887</f>
        <v>1408</v>
      </c>
      <c r="AK1887" s="22">
        <f>IF(O1887="(传统)XDSL",VLOOKUP(S1887,[2]直销续费率明细!C:I,7,FALSE)*1,IF(O1887="GPON+XDSL",VLOOKUP(S1887,[2]直销续费率明细!C:I,7,FALSE)*1,VLOOKUP(S1887,[2]直销续费率明细!C:I,5,FALSE)*1))</f>
        <v>25</v>
      </c>
      <c r="AL1887" s="22" t="s">
        <v>1309</v>
      </c>
      <c r="AM1887" s="22"/>
      <c r="AN1887" s="22"/>
      <c r="AO1887" s="22" t="s">
        <v>2196</v>
      </c>
      <c r="AP1887" s="22" t="s">
        <v>1301</v>
      </c>
      <c r="AS1887" s="20">
        <f>IF(Y1887&gt;=10,VLOOKUP(U1887,[2]提成计算!B:T,19,FALSE),VLOOKUP(U1887,[2]提成计算!B:T,18,FALSE))</f>
        <v>0.09</v>
      </c>
      <c r="AT1887" s="20">
        <f t="shared" ref="AT1887" si="1021">IF(AD1887*AS1887&gt;0,AD1887*AS1887,AE1887*AS1887)</f>
        <v>126.72</v>
      </c>
      <c r="AU1887" s="20">
        <f t="shared" ref="AU1887" si="1022">IF(AND(AK1887&lt;0,AK1887+AT1887&lt;0),-AT1887,AK1887)</f>
        <v>25</v>
      </c>
    </row>
    <row r="1888" spans="1:47" x14ac:dyDescent="0.15">
      <c r="A1888" s="21" t="s">
        <v>1273</v>
      </c>
      <c r="B1888" s="20" t="s">
        <v>918</v>
      </c>
      <c r="C1888" s="20" t="s">
        <v>984</v>
      </c>
      <c r="D1888" s="20" t="s">
        <v>1029</v>
      </c>
      <c r="E1888" s="20" t="s">
        <v>1038</v>
      </c>
      <c r="F1888" s="20" t="s">
        <v>1250</v>
      </c>
      <c r="G1888" s="20" t="s">
        <v>2921</v>
      </c>
      <c r="H1888" s="20"/>
      <c r="I1888" s="20">
        <v>15322831233</v>
      </c>
      <c r="J1888" s="20" t="s">
        <v>1268</v>
      </c>
      <c r="K1888" s="20" t="s">
        <v>1032</v>
      </c>
      <c r="L1888" s="20" t="s">
        <v>2922</v>
      </c>
      <c r="M1888" s="20">
        <v>3600</v>
      </c>
      <c r="N1888" s="20">
        <v>3600</v>
      </c>
      <c r="O1888" s="20" t="s">
        <v>927</v>
      </c>
      <c r="P1888" s="20" t="s">
        <v>50</v>
      </c>
      <c r="Q1888" s="28"/>
      <c r="R1888" s="21" t="s">
        <v>221</v>
      </c>
      <c r="S1888" s="21"/>
      <c r="T1888" s="21" t="s">
        <v>53</v>
      </c>
      <c r="U1888" s="21" t="s">
        <v>1034</v>
      </c>
      <c r="V1888" s="46">
        <v>1</v>
      </c>
      <c r="W1888" s="26">
        <f t="shared" si="1001"/>
        <v>1</v>
      </c>
      <c r="X1888" s="26">
        <f t="shared" si="1002"/>
        <v>1</v>
      </c>
      <c r="Y1888" s="21">
        <v>100</v>
      </c>
      <c r="Z1888" s="22">
        <f t="shared" si="989"/>
        <v>3600</v>
      </c>
      <c r="AA1888" s="20" t="s">
        <v>2195</v>
      </c>
      <c r="AB1888" s="22"/>
      <c r="AC1888" s="22">
        <v>1</v>
      </c>
      <c r="AD1888" s="22"/>
      <c r="AE1888" s="22">
        <f t="shared" si="1020"/>
        <v>3600</v>
      </c>
      <c r="AF1888" s="22">
        <f t="shared" si="1003"/>
        <v>3600</v>
      </c>
      <c r="AG1888" s="20">
        <f>N1888</f>
        <v>3600</v>
      </c>
      <c r="AH1888" s="20" t="str">
        <f>VLOOKUP(U1888,[1]提成计算!B:I,8,FALSE)</f>
        <v xml:space="preserve"> </v>
      </c>
      <c r="AI1888" s="20"/>
      <c r="AJ1888" s="22"/>
      <c r="AK1888" s="22"/>
      <c r="AM1888" s="22"/>
      <c r="AN1888" s="22"/>
      <c r="AO1888" s="22" t="s">
        <v>2216</v>
      </c>
      <c r="AP1888" s="22" t="s">
        <v>1301</v>
      </c>
      <c r="AS1888" s="20"/>
      <c r="AT1888" s="20"/>
      <c r="AU1888" s="20"/>
    </row>
    <row r="1889" spans="1:47" x14ac:dyDescent="0.15">
      <c r="A1889" s="21" t="s">
        <v>1273</v>
      </c>
      <c r="B1889" s="20" t="s">
        <v>918</v>
      </c>
      <c r="C1889" s="20" t="s">
        <v>984</v>
      </c>
      <c r="D1889" s="20" t="s">
        <v>995</v>
      </c>
      <c r="E1889" s="20" t="s">
        <v>2923</v>
      </c>
      <c r="F1889" s="20" t="s">
        <v>1250</v>
      </c>
      <c r="G1889" s="20" t="s">
        <v>2924</v>
      </c>
      <c r="H1889" s="20"/>
      <c r="I1889" s="20" t="s">
        <v>2925</v>
      </c>
      <c r="J1889" s="20" t="s">
        <v>924</v>
      </c>
      <c r="K1889" s="20" t="s">
        <v>63</v>
      </c>
      <c r="L1889" s="20" t="s">
        <v>2875</v>
      </c>
      <c r="M1889" s="20">
        <v>800</v>
      </c>
      <c r="N1889" s="20">
        <v>800</v>
      </c>
      <c r="O1889" s="20" t="s">
        <v>1262</v>
      </c>
      <c r="P1889" s="20" t="s">
        <v>50</v>
      </c>
      <c r="Q1889" s="28"/>
      <c r="R1889" s="21" t="s">
        <v>65</v>
      </c>
      <c r="S1889" s="25" t="s">
        <v>1420</v>
      </c>
      <c r="T1889" s="21" t="s">
        <v>53</v>
      </c>
      <c r="U1889" s="21" t="s">
        <v>66</v>
      </c>
      <c r="V1889" s="46">
        <v>1</v>
      </c>
      <c r="W1889" s="26">
        <f t="shared" si="1001"/>
        <v>1</v>
      </c>
      <c r="Y1889" s="21">
        <v>6</v>
      </c>
      <c r="Z1889" s="22">
        <f t="shared" si="989"/>
        <v>800</v>
      </c>
      <c r="AA1889" s="20" t="s">
        <v>2218</v>
      </c>
      <c r="AB1889" s="22">
        <v>1</v>
      </c>
      <c r="AC1889" s="22"/>
      <c r="AD1889" s="22">
        <f>N1889</f>
        <v>800</v>
      </c>
      <c r="AE1889" s="22"/>
      <c r="AF1889" s="22">
        <f t="shared" si="1003"/>
        <v>800</v>
      </c>
      <c r="AG1889" s="20"/>
      <c r="AH1889" s="22"/>
      <c r="AI1889" s="22"/>
      <c r="AJ1889" s="22">
        <f t="shared" ref="AJ1889:AJ1892" si="1023">N1889</f>
        <v>800</v>
      </c>
      <c r="AK1889" s="22">
        <f>IF(O1889="(传统)XDSL",VLOOKUP(S1889,[2]直销续费率明细!C:I,7,FALSE)*1,IF(O1889="GPON+XDSL",VLOOKUP(S1889,[2]直销续费率明细!C:I,7,FALSE)*1,VLOOKUP(S1889,[2]直销续费率明细!C:I,5,FALSE)*1))</f>
        <v>-40</v>
      </c>
      <c r="AL1889" s="22" t="s">
        <v>1309</v>
      </c>
      <c r="AM1889" s="22"/>
      <c r="AN1889" s="22"/>
      <c r="AO1889" s="22" t="s">
        <v>2196</v>
      </c>
      <c r="AP1889" s="22" t="s">
        <v>1301</v>
      </c>
      <c r="AS1889" s="20">
        <f>IF(Y1889&gt;=10,VLOOKUP(U1889,[2]提成计算!B:T,19,FALSE),VLOOKUP(U1889,[2]提成计算!B:T,18,FALSE))</f>
        <v>7.0000000000000007E-2</v>
      </c>
      <c r="AT1889" s="20">
        <f t="shared" ref="AT1889:AT1891" si="1024">IF(AD1889*AS1889&gt;0,AD1889*AS1889,AE1889*AS1889)</f>
        <v>56.000000000000007</v>
      </c>
      <c r="AU1889" s="20">
        <f t="shared" ref="AU1889:AU1891" si="1025">IF(AND(AK1889&lt;0,AK1889+AT1889&lt;0),-AT1889,AK1889)</f>
        <v>-40</v>
      </c>
    </row>
    <row r="1890" spans="1:47" x14ac:dyDescent="0.15">
      <c r="A1890" s="21" t="s">
        <v>1273</v>
      </c>
      <c r="B1890" s="20" t="s">
        <v>918</v>
      </c>
      <c r="C1890" s="20" t="s">
        <v>984</v>
      </c>
      <c r="D1890" s="20" t="s">
        <v>995</v>
      </c>
      <c r="E1890" s="20" t="s">
        <v>1502</v>
      </c>
      <c r="F1890" s="20" t="s">
        <v>1250</v>
      </c>
      <c r="G1890" s="20" t="s">
        <v>2926</v>
      </c>
      <c r="H1890" s="20"/>
      <c r="I1890" s="20">
        <v>13539049212</v>
      </c>
      <c r="J1890" s="20" t="s">
        <v>924</v>
      </c>
      <c r="K1890" s="20" t="s">
        <v>63</v>
      </c>
      <c r="L1890" s="20" t="s">
        <v>1299</v>
      </c>
      <c r="M1890" s="20">
        <v>888</v>
      </c>
      <c r="N1890" s="20">
        <v>888</v>
      </c>
      <c r="O1890" s="20" t="s">
        <v>927</v>
      </c>
      <c r="P1890" s="20" t="s">
        <v>50</v>
      </c>
      <c r="Q1890" s="28"/>
      <c r="R1890" s="21" t="s">
        <v>65</v>
      </c>
      <c r="S1890" s="25" t="s">
        <v>1420</v>
      </c>
      <c r="T1890" s="21" t="s">
        <v>53</v>
      </c>
      <c r="U1890" s="21" t="s">
        <v>66</v>
      </c>
      <c r="V1890" s="46">
        <v>1</v>
      </c>
      <c r="W1890" s="26">
        <f t="shared" si="1001"/>
        <v>1</v>
      </c>
      <c r="Y1890" s="21">
        <v>12</v>
      </c>
      <c r="Z1890" s="22">
        <f t="shared" si="989"/>
        <v>888</v>
      </c>
      <c r="AA1890" s="20" t="s">
        <v>2195</v>
      </c>
      <c r="AB1890" s="22"/>
      <c r="AC1890" s="22">
        <v>1</v>
      </c>
      <c r="AD1890" s="22"/>
      <c r="AE1890" s="22">
        <f>N1890</f>
        <v>888</v>
      </c>
      <c r="AF1890" s="22">
        <f t="shared" si="1003"/>
        <v>888</v>
      </c>
      <c r="AG1890" s="20"/>
      <c r="AH1890" s="22"/>
      <c r="AI1890" s="22"/>
      <c r="AJ1890" s="22">
        <f t="shared" si="1023"/>
        <v>888</v>
      </c>
      <c r="AK1890" s="22">
        <f>IF(O1890="(传统)XDSL",VLOOKUP(S1890,[2]直销续费率明细!C:I,7,FALSE)*1,IF(O1890="GPON+XDSL",VLOOKUP(S1890,[2]直销续费率明细!C:I,7,FALSE)*1,VLOOKUP(S1890,[2]直销续费率明细!C:I,5,FALSE)*1))</f>
        <v>-40</v>
      </c>
      <c r="AL1890" s="22" t="s">
        <v>1309</v>
      </c>
      <c r="AM1890" s="22"/>
      <c r="AN1890" s="22"/>
      <c r="AO1890" s="22" t="s">
        <v>2196</v>
      </c>
      <c r="AP1890" s="22" t="s">
        <v>1301</v>
      </c>
      <c r="AS1890" s="20">
        <f>IF(Y1890&gt;=10,VLOOKUP(U1890,[2]提成计算!B:T,19,FALSE),VLOOKUP(U1890,[2]提成计算!B:T,18,FALSE))</f>
        <v>0.1</v>
      </c>
      <c r="AT1890" s="20">
        <f t="shared" si="1024"/>
        <v>88.800000000000011</v>
      </c>
      <c r="AU1890" s="20">
        <f t="shared" si="1025"/>
        <v>-40</v>
      </c>
    </row>
    <row r="1891" spans="1:47" x14ac:dyDescent="0.15">
      <c r="A1891" s="21" t="s">
        <v>1273</v>
      </c>
      <c r="B1891" s="20" t="s">
        <v>918</v>
      </c>
      <c r="C1891" s="20" t="s">
        <v>984</v>
      </c>
      <c r="D1891" s="20" t="s">
        <v>995</v>
      </c>
      <c r="E1891" s="20" t="s">
        <v>1009</v>
      </c>
      <c r="F1891" s="20" t="s">
        <v>1250</v>
      </c>
      <c r="G1891" s="20" t="s">
        <v>2927</v>
      </c>
      <c r="H1891" s="20"/>
      <c r="I1891" s="20">
        <v>13537217540</v>
      </c>
      <c r="J1891" s="20" t="s">
        <v>924</v>
      </c>
      <c r="K1891" s="20" t="s">
        <v>2877</v>
      </c>
      <c r="L1891" s="20" t="s">
        <v>1918</v>
      </c>
      <c r="M1891" s="20">
        <v>680</v>
      </c>
      <c r="N1891" s="20">
        <v>680</v>
      </c>
      <c r="O1891" s="20" t="s">
        <v>927</v>
      </c>
      <c r="P1891" s="20" t="s">
        <v>50</v>
      </c>
      <c r="Q1891" s="28"/>
      <c r="R1891" s="21" t="s">
        <v>65</v>
      </c>
      <c r="S1891" s="25" t="s">
        <v>1504</v>
      </c>
      <c r="T1891" s="21" t="s">
        <v>53</v>
      </c>
      <c r="U1891" s="21" t="s">
        <v>1757</v>
      </c>
      <c r="V1891" s="46">
        <v>1</v>
      </c>
      <c r="W1891" s="26">
        <f t="shared" si="1001"/>
        <v>1</v>
      </c>
      <c r="Y1891" s="21">
        <v>4</v>
      </c>
      <c r="Z1891" s="22">
        <f t="shared" si="989"/>
        <v>680</v>
      </c>
      <c r="AA1891" s="20" t="s">
        <v>2195</v>
      </c>
      <c r="AB1891" s="22">
        <v>1</v>
      </c>
      <c r="AC1891" s="22"/>
      <c r="AD1891" s="22">
        <f t="shared" ref="AD1891:AD1895" si="1026">N1891</f>
        <v>680</v>
      </c>
      <c r="AE1891" s="22"/>
      <c r="AF1891" s="22">
        <f t="shared" si="1003"/>
        <v>680</v>
      </c>
      <c r="AG1891" s="20"/>
      <c r="AH1891" s="22"/>
      <c r="AI1891" s="22"/>
      <c r="AJ1891" s="22">
        <f t="shared" si="1023"/>
        <v>680</v>
      </c>
      <c r="AK1891" s="22">
        <f>IF(O1891="(传统)XDSL",VLOOKUP(S1891,[2]直销续费率明细!C:I,7,FALSE)*1,IF(O1891="GPON+XDSL",VLOOKUP(S1891,[2]直销续费率明细!C:I,7,FALSE)*1,VLOOKUP(S1891,[2]直销续费率明细!C:I,5,FALSE)*1))</f>
        <v>-40</v>
      </c>
      <c r="AL1891" s="22" t="s">
        <v>1309</v>
      </c>
      <c r="AM1891" s="22"/>
      <c r="AN1891" s="22"/>
      <c r="AO1891" s="22" t="s">
        <v>2196</v>
      </c>
      <c r="AP1891" s="22" t="s">
        <v>2202</v>
      </c>
      <c r="AS1891" s="20">
        <f>IF(Y1891&gt;=10,VLOOKUP(U1891,[2]提成计算!B:T,19,FALSE),VLOOKUP(U1891,[2]提成计算!B:T,18,FALSE))</f>
        <v>0.06</v>
      </c>
      <c r="AT1891" s="20">
        <f t="shared" si="1024"/>
        <v>40.799999999999997</v>
      </c>
      <c r="AU1891" s="20">
        <f t="shared" si="1025"/>
        <v>-40</v>
      </c>
    </row>
    <row r="1892" spans="1:47" x14ac:dyDescent="0.15">
      <c r="A1892" s="21" t="s">
        <v>1273</v>
      </c>
      <c r="B1892" s="20" t="s">
        <v>918</v>
      </c>
      <c r="C1892" s="20" t="s">
        <v>984</v>
      </c>
      <c r="D1892" s="20" t="s">
        <v>985</v>
      </c>
      <c r="E1892" s="20" t="s">
        <v>1025</v>
      </c>
      <c r="F1892" s="20" t="s">
        <v>1250</v>
      </c>
      <c r="G1892" s="20" t="s">
        <v>2928</v>
      </c>
      <c r="H1892" s="20"/>
      <c r="I1892" s="20">
        <v>13412602047</v>
      </c>
      <c r="J1892" s="20" t="s">
        <v>924</v>
      </c>
      <c r="K1892" s="20" t="s">
        <v>1027</v>
      </c>
      <c r="L1892" s="20" t="s">
        <v>2119</v>
      </c>
      <c r="M1892" s="20">
        <v>768</v>
      </c>
      <c r="N1892" s="20">
        <v>768</v>
      </c>
      <c r="O1892" s="20" t="s">
        <v>927</v>
      </c>
      <c r="P1892" s="20" t="s">
        <v>50</v>
      </c>
      <c r="Q1892" s="28"/>
      <c r="R1892" s="21" t="s">
        <v>989</v>
      </c>
      <c r="S1892" s="25" t="s">
        <v>1386</v>
      </c>
      <c r="T1892" s="21" t="s">
        <v>53</v>
      </c>
      <c r="U1892" s="21" t="s">
        <v>1028</v>
      </c>
      <c r="V1892" s="46">
        <v>1</v>
      </c>
      <c r="W1892" s="26">
        <f t="shared" si="1001"/>
        <v>1</v>
      </c>
      <c r="Y1892" s="21">
        <v>4</v>
      </c>
      <c r="Z1892" s="22">
        <f t="shared" si="989"/>
        <v>768</v>
      </c>
      <c r="AA1892" s="20" t="s">
        <v>2195</v>
      </c>
      <c r="AB1892" s="22">
        <v>1</v>
      </c>
      <c r="AC1892" s="22"/>
      <c r="AD1892" s="22">
        <f t="shared" si="1026"/>
        <v>768</v>
      </c>
      <c r="AE1892" s="22"/>
      <c r="AF1892" s="22">
        <f t="shared" si="1003"/>
        <v>768</v>
      </c>
      <c r="AG1892" s="20"/>
      <c r="AH1892" s="22"/>
      <c r="AI1892" s="22"/>
      <c r="AJ1892" s="22">
        <f t="shared" si="1023"/>
        <v>768</v>
      </c>
      <c r="AK1892" s="22"/>
      <c r="AL1892" s="22" t="s">
        <v>1871</v>
      </c>
      <c r="AM1892" s="22"/>
      <c r="AN1892" s="22"/>
      <c r="AO1892" s="22" t="s">
        <v>2196</v>
      </c>
      <c r="AP1892" s="22" t="s">
        <v>1301</v>
      </c>
      <c r="AS1892" s="20">
        <f>IF(Y1892&gt;=10,VLOOKUP(U1892,[2]提成计算!B:T,19,FALSE),VLOOKUP(U1892,[2]提成计算!B:T,18,FALSE))</f>
        <v>0.06</v>
      </c>
      <c r="AT1892" s="20">
        <f t="shared" si="987"/>
        <v>46.08</v>
      </c>
      <c r="AU1892" s="20">
        <f t="shared" si="988"/>
        <v>0</v>
      </c>
    </row>
    <row r="1893" spans="1:47" x14ac:dyDescent="0.15">
      <c r="A1893" s="21" t="s">
        <v>1273</v>
      </c>
      <c r="B1893" s="20" t="s">
        <v>918</v>
      </c>
      <c r="C1893" s="20" t="s">
        <v>984</v>
      </c>
      <c r="D1893" s="20" t="s">
        <v>1029</v>
      </c>
      <c r="E1893" s="20" t="s">
        <v>1047</v>
      </c>
      <c r="F1893" s="20" t="s">
        <v>1250</v>
      </c>
      <c r="G1893" s="20" t="s">
        <v>2929</v>
      </c>
      <c r="H1893" s="20"/>
      <c r="I1893" s="20">
        <v>18670870523</v>
      </c>
      <c r="J1893" s="20" t="s">
        <v>1268</v>
      </c>
      <c r="K1893" s="20" t="s">
        <v>220</v>
      </c>
      <c r="L1893" s="20" t="s">
        <v>1960</v>
      </c>
      <c r="M1893" s="20">
        <v>400</v>
      </c>
      <c r="N1893" s="20">
        <v>400</v>
      </c>
      <c r="O1893" s="20" t="s">
        <v>927</v>
      </c>
      <c r="P1893" s="20" t="s">
        <v>50</v>
      </c>
      <c r="Q1893" s="28"/>
      <c r="R1893" s="21" t="s">
        <v>221</v>
      </c>
      <c r="S1893" s="21"/>
      <c r="T1893" s="21" t="s">
        <v>53</v>
      </c>
      <c r="U1893" s="21" t="s">
        <v>222</v>
      </c>
      <c r="V1893" s="46">
        <v>0.5</v>
      </c>
      <c r="W1893" s="26">
        <f t="shared" si="1001"/>
        <v>0.5</v>
      </c>
      <c r="X1893" s="26">
        <f t="shared" si="1002"/>
        <v>0.5</v>
      </c>
      <c r="Y1893" s="21">
        <v>4</v>
      </c>
      <c r="Z1893" s="22">
        <f t="shared" si="989"/>
        <v>400</v>
      </c>
      <c r="AA1893" s="20" t="s">
        <v>2195</v>
      </c>
      <c r="AB1893" s="22">
        <v>1</v>
      </c>
      <c r="AC1893" s="22"/>
      <c r="AD1893" s="22">
        <f t="shared" si="1026"/>
        <v>400</v>
      </c>
      <c r="AE1893" s="22"/>
      <c r="AF1893" s="22">
        <f t="shared" si="1003"/>
        <v>400</v>
      </c>
      <c r="AG1893" s="20">
        <f>N1893</f>
        <v>400</v>
      </c>
      <c r="AH1893" s="20" t="str">
        <f>VLOOKUP(U1893,[1]提成计算!B:I,8,FALSE)</f>
        <v xml:space="preserve"> </v>
      </c>
      <c r="AI1893" s="20"/>
      <c r="AJ1893" s="22"/>
      <c r="AK1893" s="22"/>
      <c r="AM1893" s="22"/>
      <c r="AN1893" s="22"/>
      <c r="AO1893" s="22" t="s">
        <v>2216</v>
      </c>
      <c r="AP1893" s="22" t="s">
        <v>1961</v>
      </c>
      <c r="AS1893" s="20"/>
      <c r="AT1893" s="20"/>
      <c r="AU1893" s="20"/>
    </row>
    <row r="1894" spans="1:47" x14ac:dyDescent="0.15">
      <c r="A1894" s="21" t="s">
        <v>1273</v>
      </c>
      <c r="B1894" s="20" t="s">
        <v>918</v>
      </c>
      <c r="C1894" s="20" t="s">
        <v>984</v>
      </c>
      <c r="D1894" s="20" t="s">
        <v>992</v>
      </c>
      <c r="E1894" s="20" t="s">
        <v>2930</v>
      </c>
      <c r="F1894" s="20" t="s">
        <v>1250</v>
      </c>
      <c r="G1894" s="20" t="s">
        <v>2931</v>
      </c>
      <c r="H1894" s="20"/>
      <c r="I1894" s="20">
        <v>13925711365</v>
      </c>
      <c r="J1894" s="20" t="s">
        <v>924</v>
      </c>
      <c r="K1894" s="20" t="s">
        <v>94</v>
      </c>
      <c r="L1894" s="20" t="s">
        <v>1947</v>
      </c>
      <c r="M1894" s="20">
        <v>400</v>
      </c>
      <c r="N1894" s="20">
        <v>400</v>
      </c>
      <c r="O1894" s="20" t="s">
        <v>1262</v>
      </c>
      <c r="P1894" s="20" t="s">
        <v>50</v>
      </c>
      <c r="Q1894" s="28"/>
      <c r="R1894" s="21" t="s">
        <v>95</v>
      </c>
      <c r="S1894" s="25" t="s">
        <v>1023</v>
      </c>
      <c r="T1894" s="21" t="s">
        <v>53</v>
      </c>
      <c r="U1894" s="21" t="s">
        <v>96</v>
      </c>
      <c r="V1894" s="46">
        <v>0.5</v>
      </c>
      <c r="W1894" s="26">
        <f t="shared" si="1001"/>
        <v>0.5</v>
      </c>
      <c r="Y1894" s="21">
        <v>4</v>
      </c>
      <c r="Z1894" s="22">
        <f t="shared" si="989"/>
        <v>400</v>
      </c>
      <c r="AA1894" s="20" t="s">
        <v>2218</v>
      </c>
      <c r="AB1894" s="22">
        <v>1</v>
      </c>
      <c r="AC1894" s="22"/>
      <c r="AD1894" s="22">
        <f t="shared" si="1026"/>
        <v>400</v>
      </c>
      <c r="AE1894" s="22"/>
      <c r="AF1894" s="22">
        <f t="shared" si="1003"/>
        <v>400</v>
      </c>
      <c r="AG1894" s="20"/>
      <c r="AH1894" s="22"/>
      <c r="AI1894" s="22"/>
      <c r="AJ1894" s="22">
        <f t="shared" ref="AJ1894:AJ1895" si="1027">N1894</f>
        <v>400</v>
      </c>
      <c r="AK1894" s="22">
        <f>IF(O1894="(传统)XDSL",VLOOKUP(S1894,[2]直销续费率明细!C:I,7,FALSE)*1,IF(O1894="GPON+XDSL",VLOOKUP(S1894,[2]直销续费率明细!C:I,7,FALSE)*1,VLOOKUP(S1894,[2]直销续费率明细!C:I,5,FALSE)*1))</f>
        <v>-20</v>
      </c>
      <c r="AL1894" s="22" t="s">
        <v>1309</v>
      </c>
      <c r="AM1894" s="22"/>
      <c r="AN1894" s="22"/>
      <c r="AO1894" s="22" t="s">
        <v>2196</v>
      </c>
      <c r="AP1894" s="22" t="s">
        <v>2206</v>
      </c>
      <c r="AS1894" s="20">
        <f>IF(Y1894&gt;=10,VLOOKUP(U1894,[2]提成计算!B:T,19,FALSE),VLOOKUP(U1894,[2]提成计算!B:T,18,FALSE))</f>
        <v>7.0000000000000007E-2</v>
      </c>
      <c r="AT1894" s="20">
        <f t="shared" ref="AT1894:AT1895" si="1028">IF(AD1894*AS1894&gt;0,AD1894*AS1894,AE1894*AS1894)</f>
        <v>28.000000000000004</v>
      </c>
      <c r="AU1894" s="20">
        <f t="shared" ref="AU1894:AU1895" si="1029">IF(AND(AK1894&lt;0,AK1894+AT1894&lt;0),-AT1894,AK1894)</f>
        <v>-20</v>
      </c>
    </row>
    <row r="1895" spans="1:47" x14ac:dyDescent="0.15">
      <c r="A1895" s="21" t="s">
        <v>1273</v>
      </c>
      <c r="B1895" s="20" t="s">
        <v>918</v>
      </c>
      <c r="C1895" s="20" t="s">
        <v>984</v>
      </c>
      <c r="D1895" s="20" t="s">
        <v>985</v>
      </c>
      <c r="E1895" s="20" t="s">
        <v>1041</v>
      </c>
      <c r="F1895" s="20" t="s">
        <v>1250</v>
      </c>
      <c r="G1895" s="20" t="s">
        <v>2932</v>
      </c>
      <c r="H1895" s="20"/>
      <c r="I1895" s="20">
        <v>13532312417</v>
      </c>
      <c r="J1895" s="20" t="s">
        <v>924</v>
      </c>
      <c r="K1895" s="20" t="s">
        <v>2880</v>
      </c>
      <c r="L1895" s="20" t="s">
        <v>1918</v>
      </c>
      <c r="M1895" s="20">
        <v>680</v>
      </c>
      <c r="N1895" s="20">
        <v>680</v>
      </c>
      <c r="O1895" s="20" t="s">
        <v>1334</v>
      </c>
      <c r="P1895" s="20" t="s">
        <v>50</v>
      </c>
      <c r="Q1895" s="28"/>
      <c r="R1895" s="21" t="s">
        <v>989</v>
      </c>
      <c r="S1895" s="25" t="s">
        <v>990</v>
      </c>
      <c r="T1895" s="21" t="s">
        <v>53</v>
      </c>
      <c r="U1895" s="21" t="s">
        <v>1028</v>
      </c>
      <c r="V1895" s="46">
        <v>1</v>
      </c>
      <c r="W1895" s="26">
        <f t="shared" si="1001"/>
        <v>1</v>
      </c>
      <c r="Y1895" s="21">
        <v>4</v>
      </c>
      <c r="Z1895" s="22">
        <f t="shared" si="989"/>
        <v>680</v>
      </c>
      <c r="AA1895" s="20" t="s">
        <v>2195</v>
      </c>
      <c r="AB1895" s="22">
        <v>1</v>
      </c>
      <c r="AC1895" s="22"/>
      <c r="AD1895" s="22">
        <f t="shared" si="1026"/>
        <v>680</v>
      </c>
      <c r="AE1895" s="22"/>
      <c r="AF1895" s="22">
        <f t="shared" si="1003"/>
        <v>680</v>
      </c>
      <c r="AG1895" s="20"/>
      <c r="AH1895" s="22"/>
      <c r="AI1895" s="22"/>
      <c r="AJ1895" s="22">
        <f t="shared" si="1027"/>
        <v>680</v>
      </c>
      <c r="AK1895" s="22">
        <f>IF(O1895="(传统)XDSL",VLOOKUP(S1895,[2]直销续费率明细!C:I,7,FALSE)*1,IF(O1895="GPON+XDSL",VLOOKUP(S1895,[2]直销续费率明细!C:I,7,FALSE)*1,VLOOKUP(S1895,[2]直销续费率明细!C:I,5,FALSE)*1))</f>
        <v>25</v>
      </c>
      <c r="AL1895" s="22" t="s">
        <v>1309</v>
      </c>
      <c r="AM1895" s="22"/>
      <c r="AN1895" s="22"/>
      <c r="AO1895" s="22" t="s">
        <v>2196</v>
      </c>
      <c r="AP1895" s="22" t="s">
        <v>2202</v>
      </c>
      <c r="AS1895" s="20">
        <f>IF(Y1895&gt;=10,VLOOKUP(U1895,[2]提成计算!B:T,19,FALSE),VLOOKUP(U1895,[2]提成计算!B:T,18,FALSE))</f>
        <v>0.06</v>
      </c>
      <c r="AT1895" s="20">
        <f t="shared" si="1028"/>
        <v>40.799999999999997</v>
      </c>
      <c r="AU1895" s="20">
        <f t="shared" si="1029"/>
        <v>25</v>
      </c>
    </row>
    <row r="1896" spans="1:47" x14ac:dyDescent="0.15">
      <c r="A1896" s="21" t="s">
        <v>1273</v>
      </c>
      <c r="B1896" s="20" t="s">
        <v>918</v>
      </c>
      <c r="C1896" s="20" t="s">
        <v>984</v>
      </c>
      <c r="D1896" s="20" t="s">
        <v>995</v>
      </c>
      <c r="E1896" s="20" t="s">
        <v>1009</v>
      </c>
      <c r="F1896" s="20" t="s">
        <v>1250</v>
      </c>
      <c r="G1896" s="20" t="s">
        <v>2933</v>
      </c>
      <c r="H1896" s="20"/>
      <c r="I1896" s="20">
        <v>15015441278</v>
      </c>
      <c r="J1896" s="20" t="s">
        <v>1268</v>
      </c>
      <c r="K1896" s="20" t="s">
        <v>2934</v>
      </c>
      <c r="L1896" s="20" t="s">
        <v>1358</v>
      </c>
      <c r="M1896" s="20">
        <v>1088</v>
      </c>
      <c r="N1896" s="20">
        <v>1088</v>
      </c>
      <c r="O1896" s="20" t="s">
        <v>927</v>
      </c>
      <c r="P1896" s="20" t="s">
        <v>50</v>
      </c>
      <c r="Q1896" s="28"/>
      <c r="R1896" s="21" t="s">
        <v>65</v>
      </c>
      <c r="S1896" s="21"/>
      <c r="T1896" s="21" t="s">
        <v>53</v>
      </c>
      <c r="U1896" s="21" t="s">
        <v>1757</v>
      </c>
      <c r="V1896" s="46">
        <v>1</v>
      </c>
      <c r="W1896" s="26">
        <f t="shared" si="1001"/>
        <v>1</v>
      </c>
      <c r="X1896" s="26">
        <f t="shared" si="1002"/>
        <v>1</v>
      </c>
      <c r="Y1896" s="21">
        <v>10</v>
      </c>
      <c r="Z1896" s="22">
        <f t="shared" si="989"/>
        <v>1088</v>
      </c>
      <c r="AA1896" s="20" t="s">
        <v>2195</v>
      </c>
      <c r="AB1896" s="22"/>
      <c r="AC1896" s="22">
        <v>1</v>
      </c>
      <c r="AD1896" s="22"/>
      <c r="AE1896" s="22">
        <f>N1896</f>
        <v>1088</v>
      </c>
      <c r="AF1896" s="22">
        <f t="shared" si="1003"/>
        <v>1088</v>
      </c>
      <c r="AG1896" s="20">
        <f>N1896</f>
        <v>1088</v>
      </c>
      <c r="AH1896" s="20" t="str">
        <f>VLOOKUP(U1896,[1]提成计算!B:I,8,FALSE)</f>
        <v>否</v>
      </c>
      <c r="AI1896" s="20"/>
      <c r="AJ1896" s="22"/>
      <c r="AK1896" s="22"/>
      <c r="AM1896" s="22"/>
      <c r="AN1896" s="22"/>
      <c r="AO1896" s="22" t="s">
        <v>2196</v>
      </c>
      <c r="AP1896" s="22" t="s">
        <v>1301</v>
      </c>
      <c r="AS1896" s="20"/>
      <c r="AT1896" s="20"/>
      <c r="AU1896" s="20"/>
    </row>
    <row r="1897" spans="1:47" x14ac:dyDescent="0.15">
      <c r="A1897" s="21" t="s">
        <v>1273</v>
      </c>
      <c r="B1897" s="20" t="s">
        <v>918</v>
      </c>
      <c r="C1897" s="20" t="s">
        <v>984</v>
      </c>
      <c r="D1897" s="20" t="s">
        <v>995</v>
      </c>
      <c r="E1897" s="20" t="s">
        <v>1418</v>
      </c>
      <c r="F1897" s="20" t="s">
        <v>1250</v>
      </c>
      <c r="G1897" s="20" t="s">
        <v>2935</v>
      </c>
      <c r="H1897" s="20"/>
      <c r="I1897" s="20">
        <v>15016881792</v>
      </c>
      <c r="J1897" s="20" t="s">
        <v>924</v>
      </c>
      <c r="K1897" s="20" t="s">
        <v>63</v>
      </c>
      <c r="L1897" s="20" t="s">
        <v>1918</v>
      </c>
      <c r="M1897" s="20">
        <v>680</v>
      </c>
      <c r="N1897" s="20">
        <v>680</v>
      </c>
      <c r="O1897" s="20" t="s">
        <v>927</v>
      </c>
      <c r="P1897" s="20" t="s">
        <v>50</v>
      </c>
      <c r="Q1897" s="28"/>
      <c r="R1897" s="21" t="s">
        <v>65</v>
      </c>
      <c r="S1897" s="25" t="s">
        <v>1420</v>
      </c>
      <c r="T1897" s="21" t="s">
        <v>53</v>
      </c>
      <c r="U1897" s="21" t="s">
        <v>66</v>
      </c>
      <c r="V1897" s="46">
        <v>1</v>
      </c>
      <c r="W1897" s="26">
        <f t="shared" si="1001"/>
        <v>1</v>
      </c>
      <c r="Y1897" s="21">
        <v>4</v>
      </c>
      <c r="Z1897" s="22">
        <f t="shared" si="989"/>
        <v>680</v>
      </c>
      <c r="AA1897" s="20" t="s">
        <v>2195</v>
      </c>
      <c r="AB1897" s="22">
        <v>1</v>
      </c>
      <c r="AC1897" s="22"/>
      <c r="AD1897" s="22">
        <f t="shared" ref="AD1897:AD1899" si="1030">N1897</f>
        <v>680</v>
      </c>
      <c r="AE1897" s="22"/>
      <c r="AF1897" s="22">
        <f t="shared" si="1003"/>
        <v>680</v>
      </c>
      <c r="AG1897" s="20"/>
      <c r="AH1897" s="22"/>
      <c r="AI1897" s="22"/>
      <c r="AJ1897" s="22">
        <f t="shared" ref="AJ1897:AJ1902" si="1031">N1897</f>
        <v>680</v>
      </c>
      <c r="AK1897" s="22">
        <f>IF(O1897="(传统)XDSL",VLOOKUP(S1897,[2]直销续费率明细!C:I,7,FALSE)*1,IF(O1897="GPON+XDSL",VLOOKUP(S1897,[2]直销续费率明细!C:I,7,FALSE)*1,VLOOKUP(S1897,[2]直销续费率明细!C:I,5,FALSE)*1))</f>
        <v>-40</v>
      </c>
      <c r="AL1897" s="22" t="s">
        <v>1309</v>
      </c>
      <c r="AM1897" s="22"/>
      <c r="AN1897" s="22"/>
      <c r="AO1897" s="22" t="s">
        <v>2216</v>
      </c>
      <c r="AP1897" s="22" t="s">
        <v>2261</v>
      </c>
      <c r="AS1897" s="20">
        <f>IF(Y1897&gt;=10,VLOOKUP(U1897,[2]提成计算!B:T,19,FALSE),VLOOKUP(U1897,[2]提成计算!B:T,18,FALSE))</f>
        <v>7.0000000000000007E-2</v>
      </c>
      <c r="AT1897" s="20">
        <f t="shared" ref="AT1897:AT1900" si="1032">IF(AD1897*AS1897&gt;0,AD1897*AS1897,AE1897*AS1897)</f>
        <v>47.6</v>
      </c>
      <c r="AU1897" s="20">
        <f t="shared" ref="AU1897:AU1900" si="1033">IF(AND(AK1897&lt;0,AK1897+AT1897&lt;0),-AT1897,AK1897)</f>
        <v>-40</v>
      </c>
    </row>
    <row r="1898" spans="1:47" x14ac:dyDescent="0.15">
      <c r="A1898" s="21" t="s">
        <v>1273</v>
      </c>
      <c r="B1898" s="20" t="s">
        <v>918</v>
      </c>
      <c r="C1898" s="20" t="s">
        <v>984</v>
      </c>
      <c r="D1898" s="20" t="s">
        <v>992</v>
      </c>
      <c r="E1898" s="20" t="s">
        <v>1809</v>
      </c>
      <c r="F1898" s="20" t="s">
        <v>1250</v>
      </c>
      <c r="G1898" s="20" t="s">
        <v>2936</v>
      </c>
      <c r="H1898" s="20"/>
      <c r="I1898" s="20">
        <v>15812881556</v>
      </c>
      <c r="J1898" s="20" t="s">
        <v>924</v>
      </c>
      <c r="K1898" s="20" t="s">
        <v>94</v>
      </c>
      <c r="L1898" s="20" t="s">
        <v>1918</v>
      </c>
      <c r="M1898" s="20">
        <v>680</v>
      </c>
      <c r="N1898" s="20">
        <v>680</v>
      </c>
      <c r="O1898" s="20" t="s">
        <v>1262</v>
      </c>
      <c r="P1898" s="20" t="s">
        <v>50</v>
      </c>
      <c r="Q1898" s="28"/>
      <c r="R1898" s="21" t="s">
        <v>95</v>
      </c>
      <c r="S1898" s="25" t="s">
        <v>1811</v>
      </c>
      <c r="T1898" s="21" t="s">
        <v>53</v>
      </c>
      <c r="U1898" s="21" t="s">
        <v>96</v>
      </c>
      <c r="V1898" s="46">
        <v>1</v>
      </c>
      <c r="W1898" s="26">
        <f t="shared" si="1001"/>
        <v>1</v>
      </c>
      <c r="Y1898" s="21">
        <v>4</v>
      </c>
      <c r="Z1898" s="22">
        <f t="shared" si="989"/>
        <v>680</v>
      </c>
      <c r="AA1898" s="20" t="s">
        <v>2218</v>
      </c>
      <c r="AB1898" s="22">
        <v>1</v>
      </c>
      <c r="AC1898" s="22"/>
      <c r="AD1898" s="22">
        <f t="shared" si="1030"/>
        <v>680</v>
      </c>
      <c r="AE1898" s="22"/>
      <c r="AF1898" s="22">
        <f t="shared" si="1003"/>
        <v>680</v>
      </c>
      <c r="AG1898" s="20"/>
      <c r="AH1898" s="22"/>
      <c r="AI1898" s="22"/>
      <c r="AJ1898" s="22">
        <f t="shared" si="1031"/>
        <v>680</v>
      </c>
      <c r="AK1898" s="22">
        <f>IF(O1898="(传统)XDSL",VLOOKUP(S1898,[2]直销续费率明细!C:I,7,FALSE)*1,IF(O1898="GPON+XDSL",VLOOKUP(S1898,[2]直销续费率明细!C:I,7,FALSE)*1,VLOOKUP(S1898,[2]直销续费率明细!C:I,5,FALSE)*1))</f>
        <v>25</v>
      </c>
      <c r="AL1898" s="22" t="s">
        <v>1309</v>
      </c>
      <c r="AM1898" s="22"/>
      <c r="AN1898" s="22"/>
      <c r="AO1898" s="22" t="s">
        <v>2216</v>
      </c>
      <c r="AP1898" s="22" t="s">
        <v>2261</v>
      </c>
      <c r="AS1898" s="20">
        <f>IF(Y1898&gt;=10,VLOOKUP(U1898,[2]提成计算!B:T,19,FALSE),VLOOKUP(U1898,[2]提成计算!B:T,18,FALSE))</f>
        <v>7.0000000000000007E-2</v>
      </c>
      <c r="AT1898" s="20">
        <f t="shared" si="1032"/>
        <v>47.6</v>
      </c>
      <c r="AU1898" s="20">
        <f t="shared" si="1033"/>
        <v>25</v>
      </c>
    </row>
    <row r="1899" spans="1:47" x14ac:dyDescent="0.15">
      <c r="A1899" s="21" t="s">
        <v>1273</v>
      </c>
      <c r="B1899" s="20" t="s">
        <v>918</v>
      </c>
      <c r="C1899" s="20" t="s">
        <v>984</v>
      </c>
      <c r="D1899" s="20" t="s">
        <v>992</v>
      </c>
      <c r="E1899" s="20" t="s">
        <v>2937</v>
      </c>
      <c r="F1899" s="20" t="s">
        <v>1250</v>
      </c>
      <c r="G1899" s="20" t="s">
        <v>2938</v>
      </c>
      <c r="H1899" s="20"/>
      <c r="I1899" s="20">
        <v>13790447188</v>
      </c>
      <c r="J1899" s="20" t="s">
        <v>924</v>
      </c>
      <c r="K1899" s="20" t="s">
        <v>94</v>
      </c>
      <c r="L1899" s="20" t="s">
        <v>1947</v>
      </c>
      <c r="M1899" s="20">
        <v>400</v>
      </c>
      <c r="N1899" s="20">
        <v>400</v>
      </c>
      <c r="O1899" s="20" t="s">
        <v>1262</v>
      </c>
      <c r="P1899" s="20" t="s">
        <v>50</v>
      </c>
      <c r="Q1899" s="28"/>
      <c r="R1899" s="21" t="s">
        <v>95</v>
      </c>
      <c r="S1899" s="25" t="s">
        <v>1046</v>
      </c>
      <c r="T1899" s="21" t="s">
        <v>53</v>
      </c>
      <c r="U1899" s="21" t="s">
        <v>96</v>
      </c>
      <c r="V1899" s="46">
        <v>0.5</v>
      </c>
      <c r="W1899" s="26">
        <f t="shared" si="1001"/>
        <v>0.5</v>
      </c>
      <c r="Y1899" s="21">
        <v>4</v>
      </c>
      <c r="Z1899" s="22">
        <f t="shared" si="989"/>
        <v>400</v>
      </c>
      <c r="AA1899" s="20" t="s">
        <v>2218</v>
      </c>
      <c r="AB1899" s="22">
        <v>1</v>
      </c>
      <c r="AC1899" s="22"/>
      <c r="AD1899" s="22">
        <f t="shared" si="1030"/>
        <v>400</v>
      </c>
      <c r="AE1899" s="22"/>
      <c r="AF1899" s="22">
        <f t="shared" si="1003"/>
        <v>400</v>
      </c>
      <c r="AG1899" s="20"/>
      <c r="AH1899" s="22"/>
      <c r="AI1899" s="22"/>
      <c r="AJ1899" s="22">
        <f t="shared" si="1031"/>
        <v>400</v>
      </c>
      <c r="AK1899" s="22">
        <f>IF(O1899="(传统)XDSL",VLOOKUP(S1899,[2]直销续费率明细!C:I,7,FALSE)*1,IF(O1899="GPON+XDSL",VLOOKUP(S1899,[2]直销续费率明细!C:I,7,FALSE)*1,VLOOKUP(S1899,[2]直销续费率明细!C:I,5,FALSE)*1))</f>
        <v>-40</v>
      </c>
      <c r="AL1899" s="22" t="s">
        <v>1309</v>
      </c>
      <c r="AM1899" s="22"/>
      <c r="AN1899" s="22"/>
      <c r="AO1899" s="22" t="s">
        <v>2216</v>
      </c>
      <c r="AP1899" s="22" t="s">
        <v>2939</v>
      </c>
      <c r="AS1899" s="20">
        <f>IF(Y1899&gt;=10,VLOOKUP(U1899,[2]提成计算!B:T,19,FALSE),VLOOKUP(U1899,[2]提成计算!B:T,18,FALSE))</f>
        <v>7.0000000000000007E-2</v>
      </c>
      <c r="AT1899" s="20">
        <f t="shared" si="1032"/>
        <v>28.000000000000004</v>
      </c>
      <c r="AU1899" s="20">
        <f t="shared" si="1033"/>
        <v>-28.000000000000004</v>
      </c>
    </row>
    <row r="1900" spans="1:47" x14ac:dyDescent="0.15">
      <c r="A1900" s="21" t="s">
        <v>1273</v>
      </c>
      <c r="B1900" s="20" t="s">
        <v>918</v>
      </c>
      <c r="C1900" s="20" t="s">
        <v>984</v>
      </c>
      <c r="D1900" s="20" t="s">
        <v>995</v>
      </c>
      <c r="E1900" s="20" t="s">
        <v>1418</v>
      </c>
      <c r="F1900" s="20" t="s">
        <v>1250</v>
      </c>
      <c r="G1900" s="20" t="s">
        <v>2940</v>
      </c>
      <c r="H1900" s="20"/>
      <c r="I1900" s="20">
        <v>13686293687</v>
      </c>
      <c r="J1900" s="20" t="s">
        <v>924</v>
      </c>
      <c r="K1900" s="20" t="s">
        <v>63</v>
      </c>
      <c r="L1900" s="20" t="s">
        <v>2137</v>
      </c>
      <c r="M1900" s="20">
        <v>1408</v>
      </c>
      <c r="N1900" s="20">
        <v>1408</v>
      </c>
      <c r="O1900" s="20" t="s">
        <v>927</v>
      </c>
      <c r="P1900" s="20" t="s">
        <v>50</v>
      </c>
      <c r="Q1900" s="28"/>
      <c r="R1900" s="21" t="s">
        <v>65</v>
      </c>
      <c r="S1900" s="25" t="s">
        <v>1420</v>
      </c>
      <c r="T1900" s="21" t="s">
        <v>53</v>
      </c>
      <c r="U1900" s="21" t="s">
        <v>66</v>
      </c>
      <c r="V1900" s="46">
        <v>1</v>
      </c>
      <c r="W1900" s="26">
        <f t="shared" si="1001"/>
        <v>1</v>
      </c>
      <c r="Y1900" s="21">
        <v>12</v>
      </c>
      <c r="Z1900" s="22">
        <f t="shared" si="989"/>
        <v>1408</v>
      </c>
      <c r="AA1900" s="20" t="s">
        <v>2218</v>
      </c>
      <c r="AB1900" s="22"/>
      <c r="AC1900" s="22">
        <v>1</v>
      </c>
      <c r="AD1900" s="22"/>
      <c r="AE1900" s="22">
        <f>N1900</f>
        <v>1408</v>
      </c>
      <c r="AF1900" s="22">
        <f t="shared" si="1003"/>
        <v>1408</v>
      </c>
      <c r="AG1900" s="20"/>
      <c r="AH1900" s="22"/>
      <c r="AI1900" s="22"/>
      <c r="AJ1900" s="22">
        <f t="shared" si="1031"/>
        <v>1408</v>
      </c>
      <c r="AK1900" s="22">
        <f>IF(O1900="(传统)XDSL",VLOOKUP(S1900,[2]直销续费率明细!C:I,7,FALSE)*1,IF(O1900="GPON+XDSL",VLOOKUP(S1900,[2]直销续费率明细!C:I,7,FALSE)*1,VLOOKUP(S1900,[2]直销续费率明细!C:I,5,FALSE)*1))</f>
        <v>-40</v>
      </c>
      <c r="AL1900" s="22" t="s">
        <v>1309</v>
      </c>
      <c r="AM1900" s="22"/>
      <c r="AN1900" s="22"/>
      <c r="AO1900" s="22" t="s">
        <v>2196</v>
      </c>
      <c r="AP1900" s="22" t="s">
        <v>1301</v>
      </c>
      <c r="AS1900" s="20">
        <f>IF(Y1900&gt;=10,VLOOKUP(U1900,[2]提成计算!B:T,19,FALSE),VLOOKUP(U1900,[2]提成计算!B:T,18,FALSE))</f>
        <v>0.1</v>
      </c>
      <c r="AT1900" s="20">
        <f t="shared" si="1032"/>
        <v>140.80000000000001</v>
      </c>
      <c r="AU1900" s="20">
        <f t="shared" si="1033"/>
        <v>-40</v>
      </c>
    </row>
    <row r="1901" spans="1:47" x14ac:dyDescent="0.15">
      <c r="A1901" s="21" t="s">
        <v>1273</v>
      </c>
      <c r="B1901" s="20" t="s">
        <v>918</v>
      </c>
      <c r="C1901" s="20" t="s">
        <v>984</v>
      </c>
      <c r="D1901" s="20" t="s">
        <v>995</v>
      </c>
      <c r="E1901" s="20" t="s">
        <v>1009</v>
      </c>
      <c r="F1901" s="20" t="s">
        <v>1250</v>
      </c>
      <c r="G1901" s="20" t="s">
        <v>2941</v>
      </c>
      <c r="H1901" s="20"/>
      <c r="I1901" s="20" t="s">
        <v>2942</v>
      </c>
      <c r="J1901" s="20" t="s">
        <v>924</v>
      </c>
      <c r="K1901" s="20" t="s">
        <v>2877</v>
      </c>
      <c r="L1901" s="20" t="s">
        <v>1918</v>
      </c>
      <c r="M1901" s="20">
        <v>680</v>
      </c>
      <c r="N1901" s="20">
        <v>680</v>
      </c>
      <c r="O1901" s="20" t="s">
        <v>927</v>
      </c>
      <c r="P1901" s="20" t="s">
        <v>50</v>
      </c>
      <c r="Q1901" s="28"/>
      <c r="R1901" s="21" t="s">
        <v>65</v>
      </c>
      <c r="S1901" s="25" t="s">
        <v>1504</v>
      </c>
      <c r="T1901" s="21" t="s">
        <v>53</v>
      </c>
      <c r="U1901" s="21" t="s">
        <v>1757</v>
      </c>
      <c r="V1901" s="46">
        <v>1</v>
      </c>
      <c r="W1901" s="26">
        <f t="shared" si="1001"/>
        <v>1</v>
      </c>
      <c r="Y1901" s="21">
        <v>4</v>
      </c>
      <c r="Z1901" s="22">
        <f t="shared" si="989"/>
        <v>680</v>
      </c>
      <c r="AA1901" s="20" t="s">
        <v>2195</v>
      </c>
      <c r="AB1901" s="22">
        <v>1</v>
      </c>
      <c r="AC1901" s="22"/>
      <c r="AD1901" s="22">
        <f t="shared" ref="AD1901:AD1903" si="1034">N1901</f>
        <v>680</v>
      </c>
      <c r="AE1901" s="22"/>
      <c r="AF1901" s="22">
        <f t="shared" si="1003"/>
        <v>680</v>
      </c>
      <c r="AG1901" s="20"/>
      <c r="AH1901" s="22"/>
      <c r="AI1901" s="22"/>
      <c r="AJ1901" s="22">
        <f t="shared" si="1031"/>
        <v>680</v>
      </c>
      <c r="AK1901" s="22"/>
      <c r="AL1901" s="22" t="s">
        <v>1871</v>
      </c>
      <c r="AM1901" s="22"/>
      <c r="AN1901" s="22"/>
      <c r="AO1901" s="22" t="s">
        <v>2196</v>
      </c>
      <c r="AP1901" s="22" t="s">
        <v>2202</v>
      </c>
      <c r="AS1901" s="20">
        <f>IF(Y1901&gt;=10,VLOOKUP(U1901,[2]提成计算!B:T,19,FALSE),VLOOKUP(U1901,[2]提成计算!B:T,18,FALSE))</f>
        <v>0.06</v>
      </c>
      <c r="AT1901" s="20">
        <f t="shared" si="987"/>
        <v>40.799999999999997</v>
      </c>
      <c r="AU1901" s="20">
        <f t="shared" si="988"/>
        <v>0</v>
      </c>
    </row>
    <row r="1902" spans="1:47" x14ac:dyDescent="0.15">
      <c r="A1902" s="21" t="s">
        <v>1273</v>
      </c>
      <c r="B1902" s="20" t="s">
        <v>918</v>
      </c>
      <c r="C1902" s="20" t="s">
        <v>984</v>
      </c>
      <c r="D1902" s="20" t="s">
        <v>985</v>
      </c>
      <c r="E1902" s="20" t="s">
        <v>1041</v>
      </c>
      <c r="F1902" s="20" t="s">
        <v>1250</v>
      </c>
      <c r="G1902" s="20" t="s">
        <v>2943</v>
      </c>
      <c r="H1902" s="20"/>
      <c r="I1902" s="20">
        <v>13414240470</v>
      </c>
      <c r="J1902" s="20" t="s">
        <v>924</v>
      </c>
      <c r="K1902" s="20" t="s">
        <v>2944</v>
      </c>
      <c r="L1902" s="20" t="s">
        <v>1918</v>
      </c>
      <c r="M1902" s="20">
        <v>680</v>
      </c>
      <c r="N1902" s="20">
        <v>680</v>
      </c>
      <c r="O1902" s="20" t="s">
        <v>927</v>
      </c>
      <c r="P1902" s="20" t="s">
        <v>50</v>
      </c>
      <c r="Q1902" s="28"/>
      <c r="R1902" s="21" t="s">
        <v>989</v>
      </c>
      <c r="S1902" s="25" t="s">
        <v>990</v>
      </c>
      <c r="T1902" s="21" t="s">
        <v>53</v>
      </c>
      <c r="U1902" s="21" t="s">
        <v>991</v>
      </c>
      <c r="V1902" s="46">
        <v>1</v>
      </c>
      <c r="W1902" s="26">
        <f t="shared" si="1001"/>
        <v>1</v>
      </c>
      <c r="Y1902" s="21">
        <v>4</v>
      </c>
      <c r="Z1902" s="22">
        <f t="shared" si="989"/>
        <v>680</v>
      </c>
      <c r="AA1902" s="20" t="s">
        <v>2195</v>
      </c>
      <c r="AB1902" s="22">
        <v>1</v>
      </c>
      <c r="AC1902" s="22"/>
      <c r="AD1902" s="22">
        <f t="shared" si="1034"/>
        <v>680</v>
      </c>
      <c r="AE1902" s="22"/>
      <c r="AF1902" s="22">
        <f t="shared" si="1003"/>
        <v>680</v>
      </c>
      <c r="AG1902" s="20"/>
      <c r="AH1902" s="22"/>
      <c r="AI1902" s="22"/>
      <c r="AJ1902" s="22">
        <f t="shared" si="1031"/>
        <v>680</v>
      </c>
      <c r="AK1902" s="22"/>
      <c r="AL1902" s="22" t="s">
        <v>1871</v>
      </c>
      <c r="AM1902" s="22"/>
      <c r="AN1902" s="22"/>
      <c r="AO1902" s="22" t="s">
        <v>2196</v>
      </c>
      <c r="AP1902" s="22" t="s">
        <v>2202</v>
      </c>
      <c r="AS1902" s="20">
        <f>IF(Y1902&gt;=10,VLOOKUP(U1902,[2]提成计算!B:T,19,FALSE),VLOOKUP(U1902,[2]提成计算!B:T,18,FALSE))</f>
        <v>7.0000000000000007E-2</v>
      </c>
      <c r="AT1902" s="20">
        <f t="shared" si="987"/>
        <v>47.6</v>
      </c>
      <c r="AU1902" s="20">
        <f t="shared" si="988"/>
        <v>0</v>
      </c>
    </row>
    <row r="1903" spans="1:47" x14ac:dyDescent="0.15">
      <c r="A1903" s="21" t="s">
        <v>1273</v>
      </c>
      <c r="B1903" s="20" t="s">
        <v>918</v>
      </c>
      <c r="C1903" s="20" t="s">
        <v>984</v>
      </c>
      <c r="D1903" s="20" t="s">
        <v>985</v>
      </c>
      <c r="E1903" s="20" t="s">
        <v>1041</v>
      </c>
      <c r="F1903" s="20" t="s">
        <v>1250</v>
      </c>
      <c r="G1903" s="20" t="s">
        <v>2945</v>
      </c>
      <c r="H1903" s="20"/>
      <c r="I1903" s="20">
        <v>13713132872</v>
      </c>
      <c r="J1903" s="20" t="s">
        <v>1268</v>
      </c>
      <c r="K1903" s="20" t="s">
        <v>2944</v>
      </c>
      <c r="L1903" s="20" t="s">
        <v>1896</v>
      </c>
      <c r="M1903" s="20">
        <v>1298</v>
      </c>
      <c r="N1903" s="20">
        <v>1298</v>
      </c>
      <c r="O1903" s="20" t="s">
        <v>927</v>
      </c>
      <c r="P1903" s="20" t="s">
        <v>50</v>
      </c>
      <c r="Q1903" s="28"/>
      <c r="R1903" s="21" t="s">
        <v>989</v>
      </c>
      <c r="S1903" s="21"/>
      <c r="T1903" s="21" t="s">
        <v>53</v>
      </c>
      <c r="U1903" s="21" t="s">
        <v>991</v>
      </c>
      <c r="V1903" s="46">
        <v>1</v>
      </c>
      <c r="W1903" s="26">
        <f t="shared" si="1001"/>
        <v>1</v>
      </c>
      <c r="X1903" s="26">
        <f t="shared" si="1002"/>
        <v>1</v>
      </c>
      <c r="Y1903" s="21">
        <v>6</v>
      </c>
      <c r="Z1903" s="22">
        <f t="shared" si="989"/>
        <v>1298</v>
      </c>
      <c r="AA1903" s="20" t="s">
        <v>2195</v>
      </c>
      <c r="AB1903" s="22">
        <v>1</v>
      </c>
      <c r="AC1903" s="22"/>
      <c r="AD1903" s="22">
        <f t="shared" si="1034"/>
        <v>1298</v>
      </c>
      <c r="AE1903" s="22"/>
      <c r="AF1903" s="22">
        <f t="shared" si="1003"/>
        <v>1298</v>
      </c>
      <c r="AG1903" s="20">
        <f>N1903</f>
        <v>1298</v>
      </c>
      <c r="AH1903" s="20" t="str">
        <f>VLOOKUP(U1903,[1]提成计算!B:I,8,FALSE)</f>
        <v xml:space="preserve"> </v>
      </c>
      <c r="AI1903" s="20"/>
      <c r="AJ1903" s="22"/>
      <c r="AK1903" s="22"/>
      <c r="AM1903" s="22"/>
      <c r="AN1903" s="22"/>
      <c r="AO1903" s="22" t="s">
        <v>2196</v>
      </c>
      <c r="AP1903" s="22" t="s">
        <v>1301</v>
      </c>
      <c r="AS1903" s="20"/>
      <c r="AT1903" s="20"/>
      <c r="AU1903" s="20"/>
    </row>
    <row r="1904" spans="1:47" x14ac:dyDescent="0.15">
      <c r="A1904" s="21" t="s">
        <v>1273</v>
      </c>
      <c r="B1904" s="20" t="s">
        <v>918</v>
      </c>
      <c r="C1904" s="20" t="s">
        <v>984</v>
      </c>
      <c r="D1904" s="20" t="s">
        <v>985</v>
      </c>
      <c r="E1904" s="20" t="s">
        <v>1041</v>
      </c>
      <c r="F1904" s="20" t="s">
        <v>1250</v>
      </c>
      <c r="G1904" s="20" t="s">
        <v>2946</v>
      </c>
      <c r="H1904" s="20"/>
      <c r="I1904" s="20">
        <v>13592792295</v>
      </c>
      <c r="J1904" s="20" t="s">
        <v>924</v>
      </c>
      <c r="K1904" s="20" t="s">
        <v>2882</v>
      </c>
      <c r="L1904" s="20" t="s">
        <v>2166</v>
      </c>
      <c r="M1904" s="20">
        <v>1088</v>
      </c>
      <c r="N1904" s="20">
        <v>1088</v>
      </c>
      <c r="O1904" s="20" t="s">
        <v>927</v>
      </c>
      <c r="P1904" s="20" t="s">
        <v>50</v>
      </c>
      <c r="Q1904" s="28"/>
      <c r="R1904" s="21" t="s">
        <v>989</v>
      </c>
      <c r="S1904" s="25" t="s">
        <v>1643</v>
      </c>
      <c r="T1904" s="21" t="s">
        <v>53</v>
      </c>
      <c r="U1904" s="21" t="s">
        <v>1833</v>
      </c>
      <c r="V1904" s="46">
        <v>1</v>
      </c>
      <c r="W1904" s="26">
        <f t="shared" si="1001"/>
        <v>1</v>
      </c>
      <c r="Y1904" s="21">
        <v>20</v>
      </c>
      <c r="Z1904" s="22">
        <f t="shared" si="989"/>
        <v>1088</v>
      </c>
      <c r="AA1904" s="20" t="s">
        <v>2195</v>
      </c>
      <c r="AB1904" s="22"/>
      <c r="AC1904" s="22">
        <v>1</v>
      </c>
      <c r="AD1904" s="22"/>
      <c r="AE1904" s="22">
        <f>N1904</f>
        <v>1088</v>
      </c>
      <c r="AF1904" s="22">
        <f t="shared" si="1003"/>
        <v>1088</v>
      </c>
      <c r="AG1904" s="20"/>
      <c r="AH1904" s="22"/>
      <c r="AI1904" s="22"/>
      <c r="AJ1904" s="22">
        <f t="shared" ref="AJ1904:AJ1906" si="1035">N1904</f>
        <v>1088</v>
      </c>
      <c r="AK1904" s="22">
        <f>IF(O1904="(传统)XDSL",VLOOKUP(S1904,[2]直销续费率明细!C:I,7,FALSE)*1,IF(O1904="GPON+XDSL",VLOOKUP(S1904,[2]直销续费率明细!C:I,7,FALSE)*1,VLOOKUP(S1904,[2]直销续费率明细!C:I,5,FALSE)*1))</f>
        <v>0</v>
      </c>
      <c r="AL1904" s="22" t="s">
        <v>1309</v>
      </c>
      <c r="AM1904" s="22"/>
      <c r="AN1904" s="22"/>
      <c r="AO1904" s="22" t="s">
        <v>2216</v>
      </c>
      <c r="AP1904" s="22" t="s">
        <v>1301</v>
      </c>
      <c r="AS1904" s="20">
        <f>IF(Y1904&gt;=10,VLOOKUP(U1904,[2]提成计算!B:T,19,FALSE),VLOOKUP(U1904,[2]提成计算!B:T,18,FALSE))</f>
        <v>0.09</v>
      </c>
      <c r="AT1904" s="20">
        <f t="shared" ref="AT1904:AT1906" si="1036">IF(AD1904*AS1904&gt;0,AD1904*AS1904,AE1904*AS1904)</f>
        <v>97.92</v>
      </c>
      <c r="AU1904" s="20">
        <f t="shared" ref="AU1904:AU1906" si="1037">IF(AND(AK1904&lt;0,AK1904+AT1904&lt;0),-AT1904,AK1904)</f>
        <v>0</v>
      </c>
    </row>
    <row r="1905" spans="1:47" x14ac:dyDescent="0.15">
      <c r="A1905" s="21" t="s">
        <v>1273</v>
      </c>
      <c r="B1905" s="20" t="s">
        <v>918</v>
      </c>
      <c r="C1905" s="20" t="s">
        <v>984</v>
      </c>
      <c r="D1905" s="20" t="s">
        <v>985</v>
      </c>
      <c r="E1905" s="20" t="s">
        <v>1041</v>
      </c>
      <c r="F1905" s="20" t="s">
        <v>1250</v>
      </c>
      <c r="G1905" s="20" t="s">
        <v>2947</v>
      </c>
      <c r="H1905" s="20"/>
      <c r="I1905" s="20">
        <v>13728247362</v>
      </c>
      <c r="J1905" s="20" t="s">
        <v>924</v>
      </c>
      <c r="K1905" s="20" t="s">
        <v>2882</v>
      </c>
      <c r="L1905" s="20" t="s">
        <v>1918</v>
      </c>
      <c r="M1905" s="20">
        <v>680</v>
      </c>
      <c r="N1905" s="20">
        <v>680</v>
      </c>
      <c r="O1905" s="20" t="s">
        <v>927</v>
      </c>
      <c r="P1905" s="20" t="s">
        <v>50</v>
      </c>
      <c r="Q1905" s="28"/>
      <c r="R1905" s="21" t="s">
        <v>989</v>
      </c>
      <c r="S1905" s="25" t="s">
        <v>1643</v>
      </c>
      <c r="T1905" s="21" t="s">
        <v>53</v>
      </c>
      <c r="U1905" s="21" t="s">
        <v>1833</v>
      </c>
      <c r="V1905" s="46">
        <v>1</v>
      </c>
      <c r="W1905" s="26">
        <f t="shared" si="1001"/>
        <v>1</v>
      </c>
      <c r="Y1905" s="21">
        <v>4</v>
      </c>
      <c r="Z1905" s="22">
        <f t="shared" si="989"/>
        <v>680</v>
      </c>
      <c r="AA1905" s="20" t="s">
        <v>2218</v>
      </c>
      <c r="AB1905" s="22">
        <v>1</v>
      </c>
      <c r="AC1905" s="22"/>
      <c r="AD1905" s="22">
        <f t="shared" ref="AD1905:AD1908" si="1038">N1905</f>
        <v>680</v>
      </c>
      <c r="AE1905" s="22"/>
      <c r="AF1905" s="22">
        <f t="shared" si="1003"/>
        <v>680</v>
      </c>
      <c r="AG1905" s="20"/>
      <c r="AH1905" s="22"/>
      <c r="AI1905" s="22"/>
      <c r="AJ1905" s="22">
        <f t="shared" si="1035"/>
        <v>680</v>
      </c>
      <c r="AK1905" s="22">
        <f>IF(O1905="(传统)XDSL",VLOOKUP(S1905,[2]直销续费率明细!C:I,7,FALSE)*1,IF(O1905="GPON+XDSL",VLOOKUP(S1905,[2]直销续费率明细!C:I,7,FALSE)*1,VLOOKUP(S1905,[2]直销续费率明细!C:I,5,FALSE)*1))</f>
        <v>0</v>
      </c>
      <c r="AL1905" s="22" t="s">
        <v>1309</v>
      </c>
      <c r="AM1905" s="22"/>
      <c r="AN1905" s="22"/>
      <c r="AO1905" s="22" t="s">
        <v>2196</v>
      </c>
      <c r="AP1905" s="22" t="s">
        <v>2202</v>
      </c>
      <c r="AS1905" s="20">
        <f>IF(Y1905&gt;=10,VLOOKUP(U1905,[2]提成计算!B:T,19,FALSE),VLOOKUP(U1905,[2]提成计算!B:T,18,FALSE))</f>
        <v>0.06</v>
      </c>
      <c r="AT1905" s="20">
        <f t="shared" si="1036"/>
        <v>40.799999999999997</v>
      </c>
      <c r="AU1905" s="20">
        <f t="shared" si="1037"/>
        <v>0</v>
      </c>
    </row>
    <row r="1906" spans="1:47" x14ac:dyDescent="0.15">
      <c r="A1906" s="21" t="s">
        <v>1273</v>
      </c>
      <c r="B1906" s="20" t="s">
        <v>918</v>
      </c>
      <c r="C1906" s="20" t="s">
        <v>984</v>
      </c>
      <c r="D1906" s="20" t="s">
        <v>985</v>
      </c>
      <c r="E1906" s="20" t="s">
        <v>1041</v>
      </c>
      <c r="F1906" s="20" t="s">
        <v>1250</v>
      </c>
      <c r="G1906" s="20" t="s">
        <v>2948</v>
      </c>
      <c r="H1906" s="20"/>
      <c r="I1906" s="20">
        <v>13712414531</v>
      </c>
      <c r="J1906" s="20" t="s">
        <v>924</v>
      </c>
      <c r="K1906" s="20" t="s">
        <v>2882</v>
      </c>
      <c r="L1906" s="20" t="s">
        <v>1918</v>
      </c>
      <c r="M1906" s="20">
        <v>680</v>
      </c>
      <c r="N1906" s="20">
        <v>680</v>
      </c>
      <c r="O1906" s="20" t="s">
        <v>927</v>
      </c>
      <c r="P1906" s="20" t="s">
        <v>50</v>
      </c>
      <c r="Q1906" s="28"/>
      <c r="R1906" s="21" t="s">
        <v>989</v>
      </c>
      <c r="S1906" s="25" t="s">
        <v>1643</v>
      </c>
      <c r="T1906" s="21" t="s">
        <v>53</v>
      </c>
      <c r="U1906" s="21" t="s">
        <v>1833</v>
      </c>
      <c r="V1906" s="46">
        <v>1</v>
      </c>
      <c r="W1906" s="26">
        <f t="shared" si="1001"/>
        <v>1</v>
      </c>
      <c r="Y1906" s="21">
        <v>4</v>
      </c>
      <c r="Z1906" s="22">
        <f t="shared" si="989"/>
        <v>680</v>
      </c>
      <c r="AA1906" s="20" t="s">
        <v>2195</v>
      </c>
      <c r="AB1906" s="22">
        <v>1</v>
      </c>
      <c r="AC1906" s="22"/>
      <c r="AD1906" s="22">
        <f t="shared" si="1038"/>
        <v>680</v>
      </c>
      <c r="AE1906" s="22"/>
      <c r="AF1906" s="22">
        <f t="shared" si="1003"/>
        <v>680</v>
      </c>
      <c r="AG1906" s="20"/>
      <c r="AH1906" s="22"/>
      <c r="AI1906" s="22"/>
      <c r="AJ1906" s="22">
        <f t="shared" si="1035"/>
        <v>680</v>
      </c>
      <c r="AK1906" s="22">
        <f>IF(O1906="(传统)XDSL",VLOOKUP(S1906,[2]直销续费率明细!C:I,7,FALSE)*1,IF(O1906="GPON+XDSL",VLOOKUP(S1906,[2]直销续费率明细!C:I,7,FALSE)*1,VLOOKUP(S1906,[2]直销续费率明细!C:I,5,FALSE)*1))</f>
        <v>0</v>
      </c>
      <c r="AL1906" s="22" t="s">
        <v>1309</v>
      </c>
      <c r="AM1906" s="22"/>
      <c r="AN1906" s="22"/>
      <c r="AO1906" s="22" t="s">
        <v>2196</v>
      </c>
      <c r="AP1906" s="22" t="s">
        <v>2202</v>
      </c>
      <c r="AS1906" s="20">
        <f>IF(Y1906&gt;=10,VLOOKUP(U1906,[2]提成计算!B:T,19,FALSE),VLOOKUP(U1906,[2]提成计算!B:T,18,FALSE))</f>
        <v>0.06</v>
      </c>
      <c r="AT1906" s="20">
        <f t="shared" si="1036"/>
        <v>40.799999999999997</v>
      </c>
      <c r="AU1906" s="20">
        <f t="shared" si="1037"/>
        <v>0</v>
      </c>
    </row>
    <row r="1907" spans="1:47" x14ac:dyDescent="0.15">
      <c r="A1907" s="21" t="s">
        <v>1273</v>
      </c>
      <c r="B1907" s="20" t="s">
        <v>918</v>
      </c>
      <c r="C1907" s="20" t="s">
        <v>984</v>
      </c>
      <c r="D1907" s="20" t="s">
        <v>985</v>
      </c>
      <c r="E1907" s="20" t="s">
        <v>1041</v>
      </c>
      <c r="F1907" s="20" t="s">
        <v>1250</v>
      </c>
      <c r="G1907" s="20" t="s">
        <v>2949</v>
      </c>
      <c r="H1907" s="20"/>
      <c r="I1907" s="20">
        <v>13763196819</v>
      </c>
      <c r="J1907" s="20" t="s">
        <v>1268</v>
      </c>
      <c r="K1907" s="20" t="s">
        <v>2944</v>
      </c>
      <c r="L1907" s="20" t="s">
        <v>2131</v>
      </c>
      <c r="M1907" s="20">
        <v>800</v>
      </c>
      <c r="N1907" s="20">
        <v>800</v>
      </c>
      <c r="O1907" s="20" t="s">
        <v>927</v>
      </c>
      <c r="P1907" s="20" t="s">
        <v>50</v>
      </c>
      <c r="Q1907" s="28"/>
      <c r="R1907" s="21" t="s">
        <v>989</v>
      </c>
      <c r="S1907" s="21"/>
      <c r="T1907" s="21" t="s">
        <v>53</v>
      </c>
      <c r="U1907" s="21" t="s">
        <v>991</v>
      </c>
      <c r="V1907" s="46">
        <v>1</v>
      </c>
      <c r="W1907" s="26">
        <f t="shared" si="1001"/>
        <v>1</v>
      </c>
      <c r="X1907" s="26">
        <f t="shared" si="1002"/>
        <v>1</v>
      </c>
      <c r="Y1907" s="21">
        <v>6</v>
      </c>
      <c r="Z1907" s="22">
        <f t="shared" si="989"/>
        <v>800</v>
      </c>
      <c r="AA1907" s="20" t="s">
        <v>2195</v>
      </c>
      <c r="AB1907" s="22">
        <v>1</v>
      </c>
      <c r="AC1907" s="22"/>
      <c r="AD1907" s="22">
        <f t="shared" si="1038"/>
        <v>800</v>
      </c>
      <c r="AE1907" s="22"/>
      <c r="AF1907" s="22">
        <f t="shared" si="1003"/>
        <v>800</v>
      </c>
      <c r="AG1907" s="20">
        <f t="shared" ref="AG1907:AG1908" si="1039">N1907</f>
        <v>800</v>
      </c>
      <c r="AH1907" s="20" t="str">
        <f>VLOOKUP(U1907,[1]提成计算!B:I,8,FALSE)</f>
        <v xml:space="preserve"> </v>
      </c>
      <c r="AI1907" s="20"/>
      <c r="AJ1907" s="22"/>
      <c r="AK1907" s="22"/>
      <c r="AM1907" s="22"/>
      <c r="AN1907" s="22"/>
      <c r="AO1907" s="22" t="s">
        <v>2196</v>
      </c>
      <c r="AP1907" s="22" t="s">
        <v>1301</v>
      </c>
      <c r="AS1907" s="20"/>
      <c r="AT1907" s="20"/>
      <c r="AU1907" s="20"/>
    </row>
    <row r="1908" spans="1:47" x14ac:dyDescent="0.15">
      <c r="A1908" s="21" t="s">
        <v>1273</v>
      </c>
      <c r="B1908" s="20" t="s">
        <v>918</v>
      </c>
      <c r="C1908" s="20" t="s">
        <v>984</v>
      </c>
      <c r="D1908" s="20" t="s">
        <v>985</v>
      </c>
      <c r="E1908" s="20" t="s">
        <v>1004</v>
      </c>
      <c r="F1908" s="20" t="s">
        <v>1250</v>
      </c>
      <c r="G1908" s="20" t="s">
        <v>2950</v>
      </c>
      <c r="H1908" s="20"/>
      <c r="I1908" s="20">
        <v>18814337556</v>
      </c>
      <c r="J1908" s="20" t="s">
        <v>1268</v>
      </c>
      <c r="K1908" s="20" t="s">
        <v>1006</v>
      </c>
      <c r="L1908" s="20" t="s">
        <v>1863</v>
      </c>
      <c r="M1908" s="20">
        <v>1298</v>
      </c>
      <c r="N1908" s="20">
        <v>1298</v>
      </c>
      <c r="O1908" s="20" t="s">
        <v>927</v>
      </c>
      <c r="P1908" s="20" t="s">
        <v>50</v>
      </c>
      <c r="Q1908" s="28"/>
      <c r="R1908" s="21" t="s">
        <v>989</v>
      </c>
      <c r="S1908" s="21"/>
      <c r="T1908" s="21" t="s">
        <v>53</v>
      </c>
      <c r="U1908" s="21" t="s">
        <v>1008</v>
      </c>
      <c r="V1908" s="46">
        <v>1</v>
      </c>
      <c r="W1908" s="26">
        <f t="shared" si="1001"/>
        <v>1</v>
      </c>
      <c r="X1908" s="26">
        <f t="shared" si="1002"/>
        <v>1</v>
      </c>
      <c r="Y1908" s="21">
        <v>6</v>
      </c>
      <c r="Z1908" s="22">
        <f t="shared" si="989"/>
        <v>1298</v>
      </c>
      <c r="AA1908" s="20" t="s">
        <v>2195</v>
      </c>
      <c r="AB1908" s="22">
        <v>1</v>
      </c>
      <c r="AC1908" s="22"/>
      <c r="AD1908" s="22">
        <f t="shared" si="1038"/>
        <v>1298</v>
      </c>
      <c r="AE1908" s="22"/>
      <c r="AF1908" s="22">
        <f t="shared" si="1003"/>
        <v>1298</v>
      </c>
      <c r="AG1908" s="20">
        <f t="shared" si="1039"/>
        <v>1298</v>
      </c>
      <c r="AH1908" s="20" t="str">
        <f>VLOOKUP(U1908,[1]提成计算!B:I,8,FALSE)</f>
        <v xml:space="preserve"> </v>
      </c>
      <c r="AI1908" s="20"/>
      <c r="AJ1908" s="22"/>
      <c r="AK1908" s="22"/>
      <c r="AM1908" s="22"/>
      <c r="AN1908" s="22"/>
      <c r="AO1908" s="22" t="s">
        <v>2196</v>
      </c>
      <c r="AP1908" s="22" t="s">
        <v>1301</v>
      </c>
      <c r="AS1908" s="20"/>
      <c r="AT1908" s="20"/>
      <c r="AU1908" s="20"/>
    </row>
    <row r="1909" spans="1:47" x14ac:dyDescent="0.15">
      <c r="A1909" s="21" t="s">
        <v>1273</v>
      </c>
      <c r="B1909" s="20" t="s">
        <v>918</v>
      </c>
      <c r="C1909" s="20" t="s">
        <v>984</v>
      </c>
      <c r="D1909" s="20" t="s">
        <v>995</v>
      </c>
      <c r="E1909" s="20" t="s">
        <v>1418</v>
      </c>
      <c r="F1909" s="20" t="s">
        <v>1250</v>
      </c>
      <c r="G1909" s="20" t="s">
        <v>2951</v>
      </c>
      <c r="H1909" s="20"/>
      <c r="I1909" s="20">
        <v>15015125802</v>
      </c>
      <c r="J1909" s="20" t="s">
        <v>924</v>
      </c>
      <c r="K1909" s="20" t="s">
        <v>63</v>
      </c>
      <c r="L1909" s="20" t="s">
        <v>1299</v>
      </c>
      <c r="M1909" s="20">
        <v>888</v>
      </c>
      <c r="N1909" s="20">
        <v>888</v>
      </c>
      <c r="O1909" s="20" t="s">
        <v>927</v>
      </c>
      <c r="P1909" s="20" t="s">
        <v>50</v>
      </c>
      <c r="Q1909" s="28"/>
      <c r="R1909" s="21" t="s">
        <v>65</v>
      </c>
      <c r="S1909" s="25" t="s">
        <v>1420</v>
      </c>
      <c r="T1909" s="21" t="s">
        <v>53</v>
      </c>
      <c r="U1909" s="21" t="s">
        <v>66</v>
      </c>
      <c r="V1909" s="46">
        <v>1</v>
      </c>
      <c r="W1909" s="26">
        <f t="shared" si="1001"/>
        <v>1</v>
      </c>
      <c r="Y1909" s="21">
        <v>12</v>
      </c>
      <c r="Z1909" s="22">
        <f t="shared" si="989"/>
        <v>888</v>
      </c>
      <c r="AA1909" s="20" t="s">
        <v>2195</v>
      </c>
      <c r="AB1909" s="22"/>
      <c r="AC1909" s="22">
        <v>1</v>
      </c>
      <c r="AD1909" s="22"/>
      <c r="AE1909" s="22">
        <f t="shared" ref="AE1909:AE1911" si="1040">N1909</f>
        <v>888</v>
      </c>
      <c r="AF1909" s="22">
        <f t="shared" si="1003"/>
        <v>888</v>
      </c>
      <c r="AG1909" s="20"/>
      <c r="AH1909" s="22"/>
      <c r="AI1909" s="22"/>
      <c r="AJ1909" s="22">
        <f t="shared" ref="AJ1909:AJ1913" si="1041">N1909</f>
        <v>888</v>
      </c>
      <c r="AK1909" s="22">
        <f>IF(O1909="(传统)XDSL",VLOOKUP(S1909,[2]直销续费率明细!C:I,7,FALSE)*1,IF(O1909="GPON+XDSL",VLOOKUP(S1909,[2]直销续费率明细!C:I,7,FALSE)*1,VLOOKUP(S1909,[2]直销续费率明细!C:I,5,FALSE)*1))</f>
        <v>-40</v>
      </c>
      <c r="AL1909" s="22" t="s">
        <v>1300</v>
      </c>
      <c r="AM1909" s="22"/>
      <c r="AN1909" s="22"/>
      <c r="AO1909" s="22" t="s">
        <v>2196</v>
      </c>
      <c r="AP1909" s="22" t="s">
        <v>1301</v>
      </c>
      <c r="AS1909" s="20">
        <f>IF(Y1909&gt;=10,VLOOKUP(U1909,[2]提成计算!B:T,19,FALSE),VLOOKUP(U1909,[2]提成计算!B:T,18,FALSE))</f>
        <v>0.1</v>
      </c>
      <c r="AT1909" s="20">
        <f t="shared" ref="AT1909" si="1042">IF(AD1909*AS1909&gt;0,AD1909*AS1909,AE1909*AS1909)</f>
        <v>88.800000000000011</v>
      </c>
      <c r="AU1909" s="20">
        <f t="shared" ref="AU1909" si="1043">IF(AND(AK1909&lt;0,AK1909+AT1909&lt;0),-AT1909,AK1909)</f>
        <v>-40</v>
      </c>
    </row>
    <row r="1910" spans="1:47" s="31" customFormat="1" x14ac:dyDescent="0.15">
      <c r="A1910" s="30" t="s">
        <v>1273</v>
      </c>
      <c r="B1910" s="36" t="s">
        <v>918</v>
      </c>
      <c r="C1910" s="36" t="s">
        <v>984</v>
      </c>
      <c r="D1910" s="36" t="s">
        <v>985</v>
      </c>
      <c r="E1910" s="36" t="s">
        <v>1004</v>
      </c>
      <c r="F1910" s="36" t="s">
        <v>1250</v>
      </c>
      <c r="G1910" s="36" t="s">
        <v>2952</v>
      </c>
      <c r="H1910" s="36"/>
      <c r="I1910" s="36">
        <v>13415915440</v>
      </c>
      <c r="J1910" s="36" t="s">
        <v>924</v>
      </c>
      <c r="K1910" s="36" t="s">
        <v>2856</v>
      </c>
      <c r="L1910" s="36" t="s">
        <v>2166</v>
      </c>
      <c r="M1910" s="36">
        <v>1088</v>
      </c>
      <c r="N1910" s="36">
        <v>1088</v>
      </c>
      <c r="O1910" s="36" t="s">
        <v>927</v>
      </c>
      <c r="P1910" s="36" t="s">
        <v>50</v>
      </c>
      <c r="Q1910" s="35"/>
      <c r="R1910" s="31" t="s">
        <v>2857</v>
      </c>
      <c r="S1910" s="30"/>
      <c r="T1910" s="30" t="s">
        <v>948</v>
      </c>
      <c r="U1910" s="31" t="s">
        <v>2858</v>
      </c>
      <c r="V1910" s="47">
        <v>1</v>
      </c>
      <c r="W1910" s="33">
        <f t="shared" si="1001"/>
        <v>1</v>
      </c>
      <c r="X1910" s="33"/>
      <c r="Y1910" s="30">
        <v>20</v>
      </c>
      <c r="Z1910" s="31">
        <f t="shared" si="989"/>
        <v>1088</v>
      </c>
      <c r="AA1910" s="36" t="s">
        <v>2195</v>
      </c>
      <c r="AC1910" s="31">
        <v>1</v>
      </c>
      <c r="AG1910" s="36"/>
      <c r="AL1910" s="31" t="s">
        <v>1309</v>
      </c>
      <c r="AO1910" s="31" t="s">
        <v>2196</v>
      </c>
      <c r="AP1910" s="31" t="s">
        <v>1301</v>
      </c>
      <c r="AS1910" s="36"/>
      <c r="AT1910" s="36"/>
      <c r="AU1910" s="36"/>
    </row>
    <row r="1911" spans="1:47" x14ac:dyDescent="0.15">
      <c r="A1911" s="21" t="s">
        <v>1273</v>
      </c>
      <c r="B1911" s="20" t="s">
        <v>918</v>
      </c>
      <c r="C1911" s="20" t="s">
        <v>984</v>
      </c>
      <c r="D1911" s="20" t="s">
        <v>985</v>
      </c>
      <c r="E1911" s="20" t="s">
        <v>1041</v>
      </c>
      <c r="F1911" s="20" t="s">
        <v>1250</v>
      </c>
      <c r="G1911" s="20" t="s">
        <v>2953</v>
      </c>
      <c r="H1911" s="20"/>
      <c r="I1911" s="20">
        <v>13712070148</v>
      </c>
      <c r="J1911" s="20" t="s">
        <v>924</v>
      </c>
      <c r="K1911" s="20" t="s">
        <v>1298</v>
      </c>
      <c r="L1911" s="20" t="s">
        <v>1299</v>
      </c>
      <c r="M1911" s="20">
        <v>888</v>
      </c>
      <c r="N1911" s="20">
        <v>888</v>
      </c>
      <c r="O1911" s="20" t="s">
        <v>927</v>
      </c>
      <c r="P1911" s="20" t="s">
        <v>50</v>
      </c>
      <c r="Q1911" s="28"/>
      <c r="R1911" s="21"/>
      <c r="S1911" s="25" t="s">
        <v>990</v>
      </c>
      <c r="T1911" s="21" t="s">
        <v>1311</v>
      </c>
      <c r="U1911" s="21" t="s">
        <v>1298</v>
      </c>
      <c r="V1911" s="46">
        <v>1</v>
      </c>
      <c r="W1911" s="26">
        <f t="shared" si="1001"/>
        <v>1</v>
      </c>
      <c r="Y1911" s="21">
        <v>12</v>
      </c>
      <c r="Z1911" s="22">
        <f t="shared" si="989"/>
        <v>888</v>
      </c>
      <c r="AA1911" s="20" t="s">
        <v>2195</v>
      </c>
      <c r="AB1911" s="22"/>
      <c r="AC1911" s="22">
        <v>1</v>
      </c>
      <c r="AD1911" s="22"/>
      <c r="AE1911" s="22">
        <f t="shared" si="1040"/>
        <v>888</v>
      </c>
      <c r="AF1911" s="22">
        <f t="shared" si="1003"/>
        <v>888</v>
      </c>
      <c r="AG1911" s="20"/>
      <c r="AH1911" s="22"/>
      <c r="AI1911" s="22"/>
      <c r="AJ1911" s="22">
        <f t="shared" si="1041"/>
        <v>888</v>
      </c>
      <c r="AK1911" s="22">
        <f>IF(O1911="(传统)XDSL",VLOOKUP(S1911,[1]续费率明细!C:I,7,FALSE)*1,IF(O1911="GPON+XDSL",VLOOKUP(S1911,[1]续费率明细!C:I,7,FALSE)*1,VLOOKUP(S1911,[1]续费率明细!C:I,5,FALSE)*1))</f>
        <v>25</v>
      </c>
      <c r="AL1911" s="22" t="s">
        <v>1309</v>
      </c>
      <c r="AM1911" s="22"/>
      <c r="AN1911" s="22"/>
      <c r="AO1911" s="22" t="s">
        <v>2196</v>
      </c>
      <c r="AP1911" s="22" t="s">
        <v>1301</v>
      </c>
      <c r="AS1911" s="20"/>
      <c r="AT1911" s="20"/>
      <c r="AU1911" s="20"/>
    </row>
    <row r="1912" spans="1:47" x14ac:dyDescent="0.15">
      <c r="A1912" s="21" t="s">
        <v>1273</v>
      </c>
      <c r="B1912" s="20" t="s">
        <v>918</v>
      </c>
      <c r="C1912" s="20" t="s">
        <v>984</v>
      </c>
      <c r="D1912" s="20" t="s">
        <v>992</v>
      </c>
      <c r="E1912" s="20" t="s">
        <v>1043</v>
      </c>
      <c r="F1912" s="20" t="s">
        <v>1250</v>
      </c>
      <c r="G1912" s="20" t="s">
        <v>2954</v>
      </c>
      <c r="H1912" s="20"/>
      <c r="I1912" s="20" t="s">
        <v>2955</v>
      </c>
      <c r="J1912" s="20" t="s">
        <v>924</v>
      </c>
      <c r="K1912" s="20" t="s">
        <v>94</v>
      </c>
      <c r="L1912" s="20" t="s">
        <v>2875</v>
      </c>
      <c r="M1912" s="20">
        <v>800</v>
      </c>
      <c r="N1912" s="20">
        <v>800</v>
      </c>
      <c r="O1912" s="20" t="s">
        <v>1262</v>
      </c>
      <c r="P1912" s="20" t="s">
        <v>50</v>
      </c>
      <c r="Q1912" s="28"/>
      <c r="R1912" s="21" t="s">
        <v>95</v>
      </c>
      <c r="S1912" s="25" t="s">
        <v>1046</v>
      </c>
      <c r="T1912" s="21" t="s">
        <v>53</v>
      </c>
      <c r="U1912" s="21" t="s">
        <v>96</v>
      </c>
      <c r="V1912" s="46">
        <v>1</v>
      </c>
      <c r="W1912" s="26">
        <f t="shared" si="1001"/>
        <v>1</v>
      </c>
      <c r="Y1912" s="21">
        <v>6</v>
      </c>
      <c r="Z1912" s="22">
        <f t="shared" si="989"/>
        <v>800</v>
      </c>
      <c r="AA1912" s="20" t="s">
        <v>2195</v>
      </c>
      <c r="AB1912" s="22">
        <v>1</v>
      </c>
      <c r="AC1912" s="22"/>
      <c r="AD1912" s="22">
        <f t="shared" ref="AD1912:AD1917" si="1044">N1912</f>
        <v>800</v>
      </c>
      <c r="AE1912" s="22"/>
      <c r="AF1912" s="22">
        <f t="shared" si="1003"/>
        <v>800</v>
      </c>
      <c r="AG1912" s="20"/>
      <c r="AH1912" s="22"/>
      <c r="AI1912" s="22"/>
      <c r="AJ1912" s="22">
        <f t="shared" si="1041"/>
        <v>800</v>
      </c>
      <c r="AK1912" s="22">
        <f>IF(O1912="(传统)XDSL",VLOOKUP(S1912,[2]直销续费率明细!C:I,7,FALSE)*1,IF(O1912="GPON+XDSL",VLOOKUP(S1912,[2]直销续费率明细!C:I,7,FALSE)*1,VLOOKUP(S1912,[2]直销续费率明细!C:I,5,FALSE)*1))</f>
        <v>-40</v>
      </c>
      <c r="AL1912" s="22" t="s">
        <v>1309</v>
      </c>
      <c r="AM1912" s="22"/>
      <c r="AN1912" s="22"/>
      <c r="AO1912" s="22" t="s">
        <v>2216</v>
      </c>
      <c r="AP1912" s="22" t="s">
        <v>1301</v>
      </c>
      <c r="AS1912" s="20">
        <f>IF(Y1912&gt;=10,VLOOKUP(U1912,[2]提成计算!B:T,19,FALSE),VLOOKUP(U1912,[2]提成计算!B:T,18,FALSE))</f>
        <v>7.0000000000000007E-2</v>
      </c>
      <c r="AT1912" s="20">
        <f t="shared" ref="AT1912:AT1913" si="1045">IF(AD1912*AS1912&gt;0,AD1912*AS1912,AE1912*AS1912)</f>
        <v>56.000000000000007</v>
      </c>
      <c r="AU1912" s="20">
        <f t="shared" ref="AU1912:AU1913" si="1046">IF(AND(AK1912&lt;0,AK1912+AT1912&lt;0),-AT1912,AK1912)</f>
        <v>-40</v>
      </c>
    </row>
    <row r="1913" spans="1:47" x14ac:dyDescent="0.15">
      <c r="A1913" s="21" t="s">
        <v>1273</v>
      </c>
      <c r="B1913" s="20" t="s">
        <v>918</v>
      </c>
      <c r="C1913" s="20" t="s">
        <v>984</v>
      </c>
      <c r="D1913" s="20" t="s">
        <v>995</v>
      </c>
      <c r="E1913" s="20" t="s">
        <v>1502</v>
      </c>
      <c r="F1913" s="20" t="s">
        <v>1250</v>
      </c>
      <c r="G1913" s="20" t="s">
        <v>2956</v>
      </c>
      <c r="H1913" s="20"/>
      <c r="I1913" s="20" t="s">
        <v>2957</v>
      </c>
      <c r="J1913" s="20" t="s">
        <v>924</v>
      </c>
      <c r="K1913" s="20" t="s">
        <v>2877</v>
      </c>
      <c r="L1913" s="20" t="s">
        <v>1918</v>
      </c>
      <c r="M1913" s="20">
        <v>680</v>
      </c>
      <c r="N1913" s="20">
        <v>680</v>
      </c>
      <c r="O1913" s="20" t="s">
        <v>927</v>
      </c>
      <c r="P1913" s="20" t="s">
        <v>50</v>
      </c>
      <c r="Q1913" s="28"/>
      <c r="R1913" s="21" t="s">
        <v>65</v>
      </c>
      <c r="S1913" s="25" t="s">
        <v>1504</v>
      </c>
      <c r="T1913" s="21" t="s">
        <v>53</v>
      </c>
      <c r="U1913" s="21" t="s">
        <v>1757</v>
      </c>
      <c r="V1913" s="46">
        <v>1</v>
      </c>
      <c r="W1913" s="26">
        <f t="shared" si="1001"/>
        <v>1</v>
      </c>
      <c r="Y1913" s="21">
        <v>4</v>
      </c>
      <c r="Z1913" s="22">
        <f t="shared" si="989"/>
        <v>680</v>
      </c>
      <c r="AA1913" s="20" t="s">
        <v>2218</v>
      </c>
      <c r="AB1913" s="22">
        <v>1</v>
      </c>
      <c r="AC1913" s="22"/>
      <c r="AD1913" s="22">
        <f t="shared" si="1044"/>
        <v>680</v>
      </c>
      <c r="AE1913" s="22"/>
      <c r="AF1913" s="22">
        <f t="shared" si="1003"/>
        <v>680</v>
      </c>
      <c r="AG1913" s="20"/>
      <c r="AH1913" s="22"/>
      <c r="AI1913" s="22"/>
      <c r="AJ1913" s="22">
        <f t="shared" si="1041"/>
        <v>680</v>
      </c>
      <c r="AK1913" s="22">
        <f>IF(O1913="(传统)XDSL",VLOOKUP(S1913,[2]直销续费率明细!C:I,7,FALSE)*1,IF(O1913="GPON+XDSL",VLOOKUP(S1913,[2]直销续费率明细!C:I,7,FALSE)*1,VLOOKUP(S1913,[2]直销续费率明细!C:I,5,FALSE)*1))</f>
        <v>-40</v>
      </c>
      <c r="AL1913" s="22" t="s">
        <v>1309</v>
      </c>
      <c r="AM1913" s="22"/>
      <c r="AN1913" s="22"/>
      <c r="AO1913" s="22" t="s">
        <v>2216</v>
      </c>
      <c r="AP1913" s="22" t="s">
        <v>2261</v>
      </c>
      <c r="AS1913" s="20">
        <f>IF(Y1913&gt;=10,VLOOKUP(U1913,[2]提成计算!B:T,19,FALSE),VLOOKUP(U1913,[2]提成计算!B:T,18,FALSE))</f>
        <v>0.06</v>
      </c>
      <c r="AT1913" s="20">
        <f t="shared" si="1045"/>
        <v>40.799999999999997</v>
      </c>
      <c r="AU1913" s="20">
        <f t="shared" si="1046"/>
        <v>-40</v>
      </c>
    </row>
    <row r="1914" spans="1:47" x14ac:dyDescent="0.15">
      <c r="A1914" s="21" t="s">
        <v>1273</v>
      </c>
      <c r="B1914" s="20" t="s">
        <v>918</v>
      </c>
      <c r="C1914" s="20" t="s">
        <v>984</v>
      </c>
      <c r="D1914" s="20" t="s">
        <v>985</v>
      </c>
      <c r="E1914" s="20" t="s">
        <v>1004</v>
      </c>
      <c r="F1914" s="20" t="s">
        <v>1250</v>
      </c>
      <c r="G1914" s="20" t="s">
        <v>2958</v>
      </c>
      <c r="H1914" s="20"/>
      <c r="I1914" s="20">
        <v>13539081080</v>
      </c>
      <c r="J1914" s="20" t="s">
        <v>1268</v>
      </c>
      <c r="K1914" s="20" t="s">
        <v>1006</v>
      </c>
      <c r="L1914" s="20" t="s">
        <v>2131</v>
      </c>
      <c r="M1914" s="20">
        <v>800</v>
      </c>
      <c r="N1914" s="20">
        <v>800</v>
      </c>
      <c r="O1914" s="20" t="s">
        <v>927</v>
      </c>
      <c r="P1914" s="20" t="s">
        <v>50</v>
      </c>
      <c r="Q1914" s="28"/>
      <c r="R1914" s="21" t="s">
        <v>989</v>
      </c>
      <c r="S1914" s="21"/>
      <c r="T1914" s="21" t="s">
        <v>53</v>
      </c>
      <c r="U1914" s="21" t="s">
        <v>1008</v>
      </c>
      <c r="V1914" s="46">
        <v>1</v>
      </c>
      <c r="W1914" s="26">
        <f t="shared" si="1001"/>
        <v>1</v>
      </c>
      <c r="X1914" s="26">
        <f t="shared" si="1002"/>
        <v>1</v>
      </c>
      <c r="Y1914" s="21">
        <v>6</v>
      </c>
      <c r="Z1914" s="22">
        <f t="shared" si="989"/>
        <v>800</v>
      </c>
      <c r="AA1914" s="20" t="s">
        <v>2218</v>
      </c>
      <c r="AB1914" s="22">
        <v>1</v>
      </c>
      <c r="AC1914" s="22"/>
      <c r="AD1914" s="22">
        <f t="shared" si="1044"/>
        <v>800</v>
      </c>
      <c r="AE1914" s="22"/>
      <c r="AF1914" s="22">
        <f t="shared" si="1003"/>
        <v>800</v>
      </c>
      <c r="AG1914" s="20">
        <f t="shared" ref="AG1914:AG1915" si="1047">N1914</f>
        <v>800</v>
      </c>
      <c r="AH1914" s="20" t="str">
        <f>VLOOKUP(U1914,[1]提成计算!B:I,8,FALSE)</f>
        <v xml:space="preserve"> </v>
      </c>
      <c r="AI1914" s="20"/>
      <c r="AJ1914" s="22"/>
      <c r="AK1914" s="22"/>
      <c r="AM1914" s="22"/>
      <c r="AN1914" s="22"/>
      <c r="AO1914" s="22" t="s">
        <v>2196</v>
      </c>
      <c r="AP1914" s="22" t="s">
        <v>1301</v>
      </c>
      <c r="AS1914" s="20"/>
      <c r="AT1914" s="20"/>
      <c r="AU1914" s="20"/>
    </row>
    <row r="1915" spans="1:47" x14ac:dyDescent="0.15">
      <c r="A1915" s="21" t="s">
        <v>1273</v>
      </c>
      <c r="B1915" s="20" t="s">
        <v>918</v>
      </c>
      <c r="C1915" s="20" t="s">
        <v>984</v>
      </c>
      <c r="D1915" s="20" t="s">
        <v>995</v>
      </c>
      <c r="E1915" s="20" t="s">
        <v>996</v>
      </c>
      <c r="F1915" s="20" t="s">
        <v>1250</v>
      </c>
      <c r="G1915" s="20" t="s">
        <v>2959</v>
      </c>
      <c r="H1915" s="20"/>
      <c r="I1915" s="20">
        <v>13112886472</v>
      </c>
      <c r="J1915" s="20" t="s">
        <v>1268</v>
      </c>
      <c r="K1915" s="20" t="s">
        <v>999</v>
      </c>
      <c r="L1915" s="20" t="s">
        <v>1960</v>
      </c>
      <c r="M1915" s="20">
        <v>400</v>
      </c>
      <c r="N1915" s="20">
        <v>400</v>
      </c>
      <c r="O1915" s="20" t="s">
        <v>927</v>
      </c>
      <c r="P1915" s="20" t="s">
        <v>50</v>
      </c>
      <c r="Q1915" s="28"/>
      <c r="R1915" s="21" t="s">
        <v>1001</v>
      </c>
      <c r="S1915" s="21"/>
      <c r="T1915" s="21" t="s">
        <v>53</v>
      </c>
      <c r="U1915" s="21" t="s">
        <v>1003</v>
      </c>
      <c r="V1915" s="46">
        <v>0.5</v>
      </c>
      <c r="W1915" s="26">
        <f t="shared" si="1001"/>
        <v>0.5</v>
      </c>
      <c r="X1915" s="26">
        <f t="shared" si="1002"/>
        <v>0.5</v>
      </c>
      <c r="Y1915" s="21">
        <v>4</v>
      </c>
      <c r="Z1915" s="22">
        <f t="shared" si="989"/>
        <v>400</v>
      </c>
      <c r="AA1915" s="20" t="s">
        <v>2195</v>
      </c>
      <c r="AB1915" s="22">
        <v>1</v>
      </c>
      <c r="AC1915" s="22"/>
      <c r="AD1915" s="22">
        <f t="shared" si="1044"/>
        <v>400</v>
      </c>
      <c r="AE1915" s="22"/>
      <c r="AF1915" s="22">
        <f t="shared" si="1003"/>
        <v>400</v>
      </c>
      <c r="AG1915" s="20">
        <f t="shared" si="1047"/>
        <v>400</v>
      </c>
      <c r="AH1915" s="20" t="str">
        <f>VLOOKUP(U1915,[1]提成计算!B:I,8,FALSE)</f>
        <v xml:space="preserve"> </v>
      </c>
      <c r="AI1915" s="20"/>
      <c r="AJ1915" s="22"/>
      <c r="AK1915" s="22"/>
      <c r="AM1915" s="22"/>
      <c r="AN1915" s="22"/>
      <c r="AO1915" s="22" t="s">
        <v>2196</v>
      </c>
      <c r="AP1915" s="22" t="s">
        <v>1961</v>
      </c>
      <c r="AS1915" s="20"/>
      <c r="AT1915" s="20"/>
      <c r="AU1915" s="20"/>
    </row>
    <row r="1916" spans="1:47" x14ac:dyDescent="0.15">
      <c r="A1916" s="21" t="s">
        <v>1273</v>
      </c>
      <c r="B1916" s="20" t="s">
        <v>918</v>
      </c>
      <c r="C1916" s="20" t="s">
        <v>984</v>
      </c>
      <c r="D1916" s="20" t="s">
        <v>985</v>
      </c>
      <c r="E1916" s="20" t="s">
        <v>1041</v>
      </c>
      <c r="F1916" s="20" t="s">
        <v>1250</v>
      </c>
      <c r="G1916" s="20" t="s">
        <v>2960</v>
      </c>
      <c r="H1916" s="20"/>
      <c r="I1916" s="20">
        <v>13433029987</v>
      </c>
      <c r="J1916" s="20" t="s">
        <v>924</v>
      </c>
      <c r="K1916" s="20" t="s">
        <v>2882</v>
      </c>
      <c r="L1916" s="20" t="s">
        <v>1918</v>
      </c>
      <c r="M1916" s="20">
        <v>680</v>
      </c>
      <c r="N1916" s="20">
        <v>680</v>
      </c>
      <c r="O1916" s="20" t="s">
        <v>927</v>
      </c>
      <c r="P1916" s="20" t="s">
        <v>50</v>
      </c>
      <c r="Q1916" s="28"/>
      <c r="R1916" s="21" t="s">
        <v>989</v>
      </c>
      <c r="S1916" s="25" t="s">
        <v>1643</v>
      </c>
      <c r="T1916" s="21" t="s">
        <v>53</v>
      </c>
      <c r="U1916" s="21" t="s">
        <v>1833</v>
      </c>
      <c r="V1916" s="46">
        <v>1</v>
      </c>
      <c r="W1916" s="26">
        <f t="shared" si="1001"/>
        <v>1</v>
      </c>
      <c r="Y1916" s="21">
        <v>4</v>
      </c>
      <c r="Z1916" s="22">
        <f t="shared" si="989"/>
        <v>680</v>
      </c>
      <c r="AA1916" s="20" t="s">
        <v>2195</v>
      </c>
      <c r="AB1916" s="22">
        <v>1</v>
      </c>
      <c r="AC1916" s="22"/>
      <c r="AD1916" s="22">
        <f t="shared" si="1044"/>
        <v>680</v>
      </c>
      <c r="AE1916" s="22"/>
      <c r="AF1916" s="22">
        <f t="shared" si="1003"/>
        <v>680</v>
      </c>
      <c r="AG1916" s="20"/>
      <c r="AH1916" s="22"/>
      <c r="AI1916" s="22"/>
      <c r="AJ1916" s="22">
        <f>N1916</f>
        <v>680</v>
      </c>
      <c r="AK1916" s="22">
        <f>IF(O1916="(传统)XDSL",VLOOKUP(S1916,[2]直销续费率明细!C:I,7,FALSE)*1,IF(O1916="GPON+XDSL",VLOOKUP(S1916,[2]直销续费率明细!C:I,7,FALSE)*1,VLOOKUP(S1916,[2]直销续费率明细!C:I,5,FALSE)*1))</f>
        <v>0</v>
      </c>
      <c r="AL1916" s="22" t="s">
        <v>1309</v>
      </c>
      <c r="AM1916" s="22"/>
      <c r="AN1916" s="22"/>
      <c r="AO1916" s="22" t="s">
        <v>2196</v>
      </c>
      <c r="AP1916" s="22" t="s">
        <v>2202</v>
      </c>
      <c r="AS1916" s="20">
        <f>IF(Y1916&gt;=10,VLOOKUP(U1916,[2]提成计算!B:T,19,FALSE),VLOOKUP(U1916,[2]提成计算!B:T,18,FALSE))</f>
        <v>0.06</v>
      </c>
      <c r="AT1916" s="20">
        <f t="shared" ref="AT1916" si="1048">IF(AD1916*AS1916&gt;0,AD1916*AS1916,AE1916*AS1916)</f>
        <v>40.799999999999997</v>
      </c>
      <c r="AU1916" s="20">
        <f t="shared" ref="AU1916" si="1049">IF(AND(AK1916&lt;0,AK1916+AT1916&lt;0),-AT1916,AK1916)</f>
        <v>0</v>
      </c>
    </row>
    <row r="1917" spans="1:47" x14ac:dyDescent="0.15">
      <c r="A1917" s="21" t="s">
        <v>1273</v>
      </c>
      <c r="B1917" s="20" t="s">
        <v>918</v>
      </c>
      <c r="C1917" s="20" t="s">
        <v>984</v>
      </c>
      <c r="D1917" s="20" t="s">
        <v>985</v>
      </c>
      <c r="E1917" s="20" t="s">
        <v>1041</v>
      </c>
      <c r="F1917" s="20" t="s">
        <v>1250</v>
      </c>
      <c r="G1917" s="20" t="s">
        <v>2961</v>
      </c>
      <c r="H1917" s="20"/>
      <c r="I1917" s="20">
        <v>13544772783</v>
      </c>
      <c r="J1917" s="20" t="s">
        <v>1268</v>
      </c>
      <c r="K1917" s="20" t="s">
        <v>2944</v>
      </c>
      <c r="L1917" s="20" t="s">
        <v>2131</v>
      </c>
      <c r="M1917" s="20">
        <v>800</v>
      </c>
      <c r="N1917" s="20">
        <v>800</v>
      </c>
      <c r="O1917" s="20" t="s">
        <v>927</v>
      </c>
      <c r="P1917" s="20" t="s">
        <v>50</v>
      </c>
      <c r="Q1917" s="28"/>
      <c r="R1917" s="21" t="s">
        <v>989</v>
      </c>
      <c r="S1917" s="21"/>
      <c r="T1917" s="21" t="s">
        <v>53</v>
      </c>
      <c r="U1917" s="21" t="s">
        <v>991</v>
      </c>
      <c r="V1917" s="46">
        <v>1</v>
      </c>
      <c r="W1917" s="26">
        <f t="shared" si="1001"/>
        <v>1</v>
      </c>
      <c r="X1917" s="26">
        <f t="shared" si="1002"/>
        <v>1</v>
      </c>
      <c r="Y1917" s="21">
        <v>6</v>
      </c>
      <c r="Z1917" s="22">
        <f t="shared" si="989"/>
        <v>800</v>
      </c>
      <c r="AA1917" s="20" t="s">
        <v>2195</v>
      </c>
      <c r="AB1917" s="22">
        <v>1</v>
      </c>
      <c r="AC1917" s="22"/>
      <c r="AD1917" s="22">
        <f t="shared" si="1044"/>
        <v>800</v>
      </c>
      <c r="AE1917" s="22"/>
      <c r="AF1917" s="22">
        <f t="shared" si="1003"/>
        <v>800</v>
      </c>
      <c r="AG1917" s="20">
        <f t="shared" ref="AG1917:AG1919" si="1050">N1917</f>
        <v>800</v>
      </c>
      <c r="AH1917" s="20" t="str">
        <f>VLOOKUP(U1917,[1]提成计算!B:I,8,FALSE)</f>
        <v xml:space="preserve"> </v>
      </c>
      <c r="AI1917" s="20"/>
      <c r="AJ1917" s="22"/>
      <c r="AK1917" s="22"/>
      <c r="AM1917" s="22"/>
      <c r="AN1917" s="22"/>
      <c r="AO1917" s="22" t="s">
        <v>2196</v>
      </c>
      <c r="AP1917" s="22" t="s">
        <v>1301</v>
      </c>
      <c r="AS1917" s="20"/>
      <c r="AT1917" s="20"/>
      <c r="AU1917" s="20"/>
    </row>
    <row r="1918" spans="1:47" x14ac:dyDescent="0.15">
      <c r="A1918" s="21" t="s">
        <v>1273</v>
      </c>
      <c r="B1918" s="20" t="s">
        <v>918</v>
      </c>
      <c r="C1918" s="20" t="s">
        <v>984</v>
      </c>
      <c r="D1918" s="20" t="s">
        <v>985</v>
      </c>
      <c r="E1918" s="20" t="s">
        <v>1025</v>
      </c>
      <c r="F1918" s="20" t="s">
        <v>1250</v>
      </c>
      <c r="G1918" s="20" t="s">
        <v>2962</v>
      </c>
      <c r="H1918" s="20"/>
      <c r="I1918" s="20">
        <v>15019168980</v>
      </c>
      <c r="J1918" s="20" t="s">
        <v>1268</v>
      </c>
      <c r="K1918" s="20" t="s">
        <v>1027</v>
      </c>
      <c r="L1918" s="20" t="s">
        <v>1358</v>
      </c>
      <c r="M1918" s="20">
        <v>1088</v>
      </c>
      <c r="N1918" s="20">
        <v>1088</v>
      </c>
      <c r="O1918" s="20" t="s">
        <v>927</v>
      </c>
      <c r="P1918" s="20" t="s">
        <v>50</v>
      </c>
      <c r="Q1918" s="28"/>
      <c r="R1918" s="21" t="s">
        <v>989</v>
      </c>
      <c r="S1918" s="21"/>
      <c r="T1918" s="21" t="s">
        <v>53</v>
      </c>
      <c r="U1918" s="21" t="s">
        <v>1028</v>
      </c>
      <c r="V1918" s="46">
        <v>1</v>
      </c>
      <c r="W1918" s="26">
        <f t="shared" si="1001"/>
        <v>1</v>
      </c>
      <c r="X1918" s="26">
        <f t="shared" si="1002"/>
        <v>1</v>
      </c>
      <c r="Y1918" s="21">
        <v>10</v>
      </c>
      <c r="Z1918" s="22">
        <f t="shared" ref="Z1918:Z1981" si="1051">N1918</f>
        <v>1088</v>
      </c>
      <c r="AA1918" s="20" t="s">
        <v>2195</v>
      </c>
      <c r="AB1918" s="22"/>
      <c r="AC1918" s="22">
        <v>1</v>
      </c>
      <c r="AD1918" s="22"/>
      <c r="AE1918" s="22">
        <f t="shared" ref="AE1918:AE1919" si="1052">N1918</f>
        <v>1088</v>
      </c>
      <c r="AF1918" s="22">
        <f t="shared" si="1003"/>
        <v>1088</v>
      </c>
      <c r="AG1918" s="20">
        <f t="shared" si="1050"/>
        <v>1088</v>
      </c>
      <c r="AH1918" s="20" t="str">
        <f>VLOOKUP(U1918,[1]提成计算!B:I,8,FALSE)</f>
        <v xml:space="preserve"> </v>
      </c>
      <c r="AI1918" s="20"/>
      <c r="AJ1918" s="22"/>
      <c r="AK1918" s="22"/>
      <c r="AM1918" s="22"/>
      <c r="AN1918" s="22"/>
      <c r="AO1918" s="22" t="s">
        <v>2216</v>
      </c>
      <c r="AP1918" s="22" t="s">
        <v>1301</v>
      </c>
      <c r="AS1918" s="20"/>
      <c r="AT1918" s="20"/>
      <c r="AU1918" s="20"/>
    </row>
    <row r="1919" spans="1:47" x14ac:dyDescent="0.15">
      <c r="A1919" s="21" t="s">
        <v>1273</v>
      </c>
      <c r="B1919" s="20" t="s">
        <v>918</v>
      </c>
      <c r="C1919" s="20" t="s">
        <v>984</v>
      </c>
      <c r="D1919" s="20" t="s">
        <v>985</v>
      </c>
      <c r="E1919" s="20" t="s">
        <v>1004</v>
      </c>
      <c r="F1919" s="20" t="s">
        <v>1250</v>
      </c>
      <c r="G1919" s="20" t="s">
        <v>2963</v>
      </c>
      <c r="H1919" s="20"/>
      <c r="I1919" s="20">
        <v>15818595554</v>
      </c>
      <c r="J1919" s="20" t="s">
        <v>1268</v>
      </c>
      <c r="K1919" s="20" t="s">
        <v>1006</v>
      </c>
      <c r="L1919" s="20" t="s">
        <v>1898</v>
      </c>
      <c r="M1919" s="20">
        <v>1398</v>
      </c>
      <c r="N1919" s="20">
        <v>1398</v>
      </c>
      <c r="O1919" s="20" t="s">
        <v>927</v>
      </c>
      <c r="P1919" s="20" t="s">
        <v>50</v>
      </c>
      <c r="Q1919" s="28"/>
      <c r="R1919" s="21" t="s">
        <v>989</v>
      </c>
      <c r="S1919" s="21"/>
      <c r="T1919" s="21" t="s">
        <v>53</v>
      </c>
      <c r="U1919" s="21" t="s">
        <v>1008</v>
      </c>
      <c r="V1919" s="46">
        <v>1</v>
      </c>
      <c r="W1919" s="26">
        <f t="shared" si="1001"/>
        <v>1</v>
      </c>
      <c r="X1919" s="26">
        <f t="shared" si="1002"/>
        <v>1</v>
      </c>
      <c r="Y1919" s="21">
        <v>20</v>
      </c>
      <c r="Z1919" s="22">
        <f t="shared" si="1051"/>
        <v>1398</v>
      </c>
      <c r="AA1919" s="20" t="s">
        <v>2218</v>
      </c>
      <c r="AB1919" s="22"/>
      <c r="AC1919" s="22">
        <v>1</v>
      </c>
      <c r="AD1919" s="22"/>
      <c r="AE1919" s="22">
        <f t="shared" si="1052"/>
        <v>1398</v>
      </c>
      <c r="AF1919" s="22">
        <f t="shared" si="1003"/>
        <v>1398</v>
      </c>
      <c r="AG1919" s="20">
        <f t="shared" si="1050"/>
        <v>1398</v>
      </c>
      <c r="AH1919" s="20" t="str">
        <f>VLOOKUP(U1919,[1]提成计算!B:I,8,FALSE)</f>
        <v xml:space="preserve"> </v>
      </c>
      <c r="AI1919" s="20"/>
      <c r="AJ1919" s="22"/>
      <c r="AK1919" s="22"/>
      <c r="AM1919" s="22"/>
      <c r="AN1919" s="22"/>
      <c r="AO1919" s="22" t="s">
        <v>2216</v>
      </c>
      <c r="AP1919" s="22" t="s">
        <v>1301</v>
      </c>
      <c r="AS1919" s="20"/>
      <c r="AT1919" s="20"/>
      <c r="AU1919" s="20"/>
    </row>
    <row r="1920" spans="1:47" x14ac:dyDescent="0.15">
      <c r="A1920" s="21" t="s">
        <v>1273</v>
      </c>
      <c r="B1920" s="20" t="s">
        <v>918</v>
      </c>
      <c r="C1920" s="20" t="s">
        <v>984</v>
      </c>
      <c r="D1920" s="20" t="s">
        <v>995</v>
      </c>
      <c r="E1920" s="20" t="s">
        <v>996</v>
      </c>
      <c r="F1920" s="20" t="s">
        <v>1250</v>
      </c>
      <c r="G1920" s="20" t="s">
        <v>2964</v>
      </c>
      <c r="H1920" s="20"/>
      <c r="I1920" s="20">
        <v>13751221767</v>
      </c>
      <c r="J1920" s="20" t="s">
        <v>924</v>
      </c>
      <c r="K1920" s="20" t="s">
        <v>999</v>
      </c>
      <c r="L1920" s="20" t="s">
        <v>1918</v>
      </c>
      <c r="M1920" s="20">
        <v>680</v>
      </c>
      <c r="N1920" s="20">
        <v>680</v>
      </c>
      <c r="O1920" s="20" t="s">
        <v>927</v>
      </c>
      <c r="P1920" s="20" t="s">
        <v>50</v>
      </c>
      <c r="Q1920" s="28"/>
      <c r="R1920" s="21" t="s">
        <v>1001</v>
      </c>
      <c r="S1920" s="25" t="s">
        <v>1002</v>
      </c>
      <c r="T1920" s="21" t="s">
        <v>53</v>
      </c>
      <c r="U1920" s="21" t="s">
        <v>1003</v>
      </c>
      <c r="V1920" s="46">
        <v>1</v>
      </c>
      <c r="W1920" s="26">
        <f t="shared" si="1001"/>
        <v>1</v>
      </c>
      <c r="Y1920" s="21">
        <v>4</v>
      </c>
      <c r="Z1920" s="22">
        <f t="shared" si="1051"/>
        <v>680</v>
      </c>
      <c r="AA1920" s="20" t="s">
        <v>2218</v>
      </c>
      <c r="AB1920" s="22">
        <v>1</v>
      </c>
      <c r="AC1920" s="22"/>
      <c r="AD1920" s="22">
        <f t="shared" ref="AD1920:AD1927" si="1053">N1920</f>
        <v>680</v>
      </c>
      <c r="AE1920" s="22"/>
      <c r="AF1920" s="22">
        <f t="shared" si="1003"/>
        <v>680</v>
      </c>
      <c r="AG1920" s="20"/>
      <c r="AH1920" s="22"/>
      <c r="AI1920" s="22"/>
      <c r="AJ1920" s="22">
        <f t="shared" ref="AJ1920:AJ1924" si="1054">N1920</f>
        <v>680</v>
      </c>
      <c r="AK1920" s="22">
        <f>IF(O1920="(传统)XDSL",VLOOKUP(S1920,[2]直销续费率明细!C:I,7,FALSE)*1,IF(O1920="GPON+XDSL",VLOOKUP(S1920,[2]直销续费率明细!C:I,7,FALSE)*1,VLOOKUP(S1920,[2]直销续费率明细!C:I,5,FALSE)*1))</f>
        <v>25</v>
      </c>
      <c r="AL1920" s="22" t="s">
        <v>1300</v>
      </c>
      <c r="AM1920" s="22"/>
      <c r="AN1920" s="22"/>
      <c r="AO1920" s="22" t="s">
        <v>2196</v>
      </c>
      <c r="AP1920" s="22" t="s">
        <v>2202</v>
      </c>
      <c r="AS1920" s="20">
        <f>IF(Y1920&gt;=10,VLOOKUP(U1920,[2]提成计算!B:T,19,FALSE),VLOOKUP(U1920,[2]提成计算!B:T,18,FALSE))</f>
        <v>0.06</v>
      </c>
      <c r="AT1920" s="20">
        <f t="shared" ref="AT1920:AT1924" si="1055">IF(AD1920*AS1920&gt;0,AD1920*AS1920,AE1920*AS1920)</f>
        <v>40.799999999999997</v>
      </c>
      <c r="AU1920" s="20">
        <f t="shared" ref="AU1920:AU1924" si="1056">IF(AND(AK1920&lt;0,AK1920+AT1920&lt;0),-AT1920,AK1920)</f>
        <v>25</v>
      </c>
    </row>
    <row r="1921" spans="1:47" x14ac:dyDescent="0.15">
      <c r="A1921" s="21" t="s">
        <v>1273</v>
      </c>
      <c r="B1921" s="20" t="s">
        <v>918</v>
      </c>
      <c r="C1921" s="20" t="s">
        <v>984</v>
      </c>
      <c r="D1921" s="20" t="s">
        <v>995</v>
      </c>
      <c r="E1921" s="20" t="s">
        <v>1009</v>
      </c>
      <c r="F1921" s="20" t="s">
        <v>1250</v>
      </c>
      <c r="G1921" s="20" t="s">
        <v>2965</v>
      </c>
      <c r="H1921" s="20"/>
      <c r="I1921" s="20">
        <v>13532518765</v>
      </c>
      <c r="J1921" s="20" t="s">
        <v>924</v>
      </c>
      <c r="K1921" s="20" t="s">
        <v>1011</v>
      </c>
      <c r="L1921" s="20" t="s">
        <v>1918</v>
      </c>
      <c r="M1921" s="20">
        <v>680</v>
      </c>
      <c r="N1921" s="20">
        <v>680</v>
      </c>
      <c r="O1921" s="20" t="s">
        <v>927</v>
      </c>
      <c r="P1921" s="20" t="s">
        <v>50</v>
      </c>
      <c r="Q1921" s="28"/>
      <c r="R1921" s="21" t="s">
        <v>65</v>
      </c>
      <c r="S1921" s="25" t="s">
        <v>1504</v>
      </c>
      <c r="T1921" s="21" t="s">
        <v>53</v>
      </c>
      <c r="U1921" s="21" t="s">
        <v>1012</v>
      </c>
      <c r="V1921" s="46">
        <v>1</v>
      </c>
      <c r="W1921" s="26">
        <f t="shared" si="1001"/>
        <v>1</v>
      </c>
      <c r="Y1921" s="21">
        <v>4</v>
      </c>
      <c r="Z1921" s="22">
        <f t="shared" si="1051"/>
        <v>680</v>
      </c>
      <c r="AA1921" s="20" t="s">
        <v>2195</v>
      </c>
      <c r="AB1921" s="22">
        <v>1</v>
      </c>
      <c r="AC1921" s="22"/>
      <c r="AD1921" s="22">
        <f t="shared" si="1053"/>
        <v>680</v>
      </c>
      <c r="AE1921" s="22"/>
      <c r="AF1921" s="22">
        <f t="shared" si="1003"/>
        <v>680</v>
      </c>
      <c r="AG1921" s="20"/>
      <c r="AH1921" s="22"/>
      <c r="AI1921" s="22"/>
      <c r="AJ1921" s="22">
        <f t="shared" si="1054"/>
        <v>680</v>
      </c>
      <c r="AK1921" s="22">
        <f>IF(O1921="(传统)XDSL",VLOOKUP(S1921,[2]直销续费率明细!C:I,7,FALSE)*1,IF(O1921="GPON+XDSL",VLOOKUP(S1921,[2]直销续费率明细!C:I,7,FALSE)*1,VLOOKUP(S1921,[2]直销续费率明细!C:I,5,FALSE)*1))</f>
        <v>-40</v>
      </c>
      <c r="AL1921" s="22" t="s">
        <v>1300</v>
      </c>
      <c r="AM1921" s="22"/>
      <c r="AN1921" s="22"/>
      <c r="AO1921" s="22" t="s">
        <v>2196</v>
      </c>
      <c r="AP1921" s="22" t="s">
        <v>2202</v>
      </c>
      <c r="AS1921" s="20">
        <f>IF(Y1921&gt;=10,VLOOKUP(U1921,[2]提成计算!B:T,19,FALSE),VLOOKUP(U1921,[2]提成计算!B:T,18,FALSE))</f>
        <v>0.06</v>
      </c>
      <c r="AT1921" s="20">
        <f t="shared" si="1055"/>
        <v>40.799999999999997</v>
      </c>
      <c r="AU1921" s="20">
        <f t="shared" si="1056"/>
        <v>-40</v>
      </c>
    </row>
    <row r="1922" spans="1:47" x14ac:dyDescent="0.15">
      <c r="A1922" s="21" t="s">
        <v>1273</v>
      </c>
      <c r="B1922" s="20" t="s">
        <v>918</v>
      </c>
      <c r="C1922" s="20" t="s">
        <v>984</v>
      </c>
      <c r="D1922" s="20" t="s">
        <v>995</v>
      </c>
      <c r="E1922" s="20" t="s">
        <v>1009</v>
      </c>
      <c r="F1922" s="20" t="s">
        <v>1250</v>
      </c>
      <c r="G1922" s="20" t="s">
        <v>2966</v>
      </c>
      <c r="H1922" s="20"/>
      <c r="I1922" s="20">
        <v>13650137020</v>
      </c>
      <c r="J1922" s="20" t="s">
        <v>924</v>
      </c>
      <c r="K1922" s="20" t="s">
        <v>1011</v>
      </c>
      <c r="L1922" s="20" t="s">
        <v>1918</v>
      </c>
      <c r="M1922" s="20">
        <v>680</v>
      </c>
      <c r="N1922" s="20">
        <v>680</v>
      </c>
      <c r="O1922" s="20" t="s">
        <v>927</v>
      </c>
      <c r="P1922" s="20" t="s">
        <v>50</v>
      </c>
      <c r="Q1922" s="28"/>
      <c r="R1922" s="21" t="s">
        <v>65</v>
      </c>
      <c r="S1922" s="25" t="s">
        <v>1504</v>
      </c>
      <c r="T1922" s="21" t="s">
        <v>53</v>
      </c>
      <c r="U1922" s="21" t="s">
        <v>1012</v>
      </c>
      <c r="V1922" s="46">
        <v>1</v>
      </c>
      <c r="W1922" s="26">
        <f t="shared" si="1001"/>
        <v>1</v>
      </c>
      <c r="Y1922" s="21">
        <v>4</v>
      </c>
      <c r="Z1922" s="22">
        <f t="shared" si="1051"/>
        <v>680</v>
      </c>
      <c r="AA1922" s="20" t="s">
        <v>2195</v>
      </c>
      <c r="AB1922" s="22">
        <v>1</v>
      </c>
      <c r="AC1922" s="22"/>
      <c r="AD1922" s="22">
        <f t="shared" si="1053"/>
        <v>680</v>
      </c>
      <c r="AE1922" s="22"/>
      <c r="AF1922" s="22">
        <f t="shared" si="1003"/>
        <v>680</v>
      </c>
      <c r="AG1922" s="20"/>
      <c r="AH1922" s="22"/>
      <c r="AI1922" s="22"/>
      <c r="AJ1922" s="22">
        <f t="shared" si="1054"/>
        <v>680</v>
      </c>
      <c r="AK1922" s="22">
        <f>IF(O1922="(传统)XDSL",VLOOKUP(S1922,[2]直销续费率明细!C:I,7,FALSE)*1,IF(O1922="GPON+XDSL",VLOOKUP(S1922,[2]直销续费率明细!C:I,7,FALSE)*1,VLOOKUP(S1922,[2]直销续费率明细!C:I,5,FALSE)*1))</f>
        <v>-40</v>
      </c>
      <c r="AL1922" s="22" t="s">
        <v>1309</v>
      </c>
      <c r="AM1922" s="22"/>
      <c r="AN1922" s="22"/>
      <c r="AO1922" s="22" t="s">
        <v>2196</v>
      </c>
      <c r="AP1922" s="22" t="s">
        <v>2202</v>
      </c>
      <c r="AS1922" s="20">
        <f>IF(Y1922&gt;=10,VLOOKUP(U1922,[2]提成计算!B:T,19,FALSE),VLOOKUP(U1922,[2]提成计算!B:T,18,FALSE))</f>
        <v>0.06</v>
      </c>
      <c r="AT1922" s="20">
        <f t="shared" si="1055"/>
        <v>40.799999999999997</v>
      </c>
      <c r="AU1922" s="20">
        <f t="shared" si="1056"/>
        <v>-40</v>
      </c>
    </row>
    <row r="1923" spans="1:47" x14ac:dyDescent="0.15">
      <c r="A1923" s="21" t="s">
        <v>1273</v>
      </c>
      <c r="B1923" s="20" t="s">
        <v>918</v>
      </c>
      <c r="C1923" s="20" t="s">
        <v>984</v>
      </c>
      <c r="D1923" s="20" t="s">
        <v>995</v>
      </c>
      <c r="E1923" s="20" t="s">
        <v>1009</v>
      </c>
      <c r="F1923" s="20" t="s">
        <v>1250</v>
      </c>
      <c r="G1923" s="20" t="s">
        <v>2967</v>
      </c>
      <c r="H1923" s="20"/>
      <c r="I1923" s="20">
        <v>13546924285</v>
      </c>
      <c r="J1923" s="20" t="s">
        <v>924</v>
      </c>
      <c r="K1923" s="20" t="s">
        <v>2877</v>
      </c>
      <c r="L1923" s="20" t="s">
        <v>1918</v>
      </c>
      <c r="M1923" s="20">
        <v>680</v>
      </c>
      <c r="N1923" s="20">
        <v>680</v>
      </c>
      <c r="O1923" s="20" t="s">
        <v>1262</v>
      </c>
      <c r="P1923" s="20" t="s">
        <v>50</v>
      </c>
      <c r="Q1923" s="28"/>
      <c r="R1923" s="21" t="s">
        <v>65</v>
      </c>
      <c r="S1923" s="25" t="s">
        <v>1504</v>
      </c>
      <c r="T1923" s="21" t="s">
        <v>53</v>
      </c>
      <c r="U1923" s="21" t="s">
        <v>1757</v>
      </c>
      <c r="V1923" s="46">
        <v>1</v>
      </c>
      <c r="W1923" s="26">
        <f t="shared" si="1001"/>
        <v>1</v>
      </c>
      <c r="Y1923" s="21">
        <v>4</v>
      </c>
      <c r="Z1923" s="22">
        <f t="shared" si="1051"/>
        <v>680</v>
      </c>
      <c r="AA1923" s="20" t="s">
        <v>2195</v>
      </c>
      <c r="AB1923" s="22">
        <v>1</v>
      </c>
      <c r="AC1923" s="22"/>
      <c r="AD1923" s="22">
        <f t="shared" si="1053"/>
        <v>680</v>
      </c>
      <c r="AE1923" s="22"/>
      <c r="AF1923" s="22">
        <f t="shared" si="1003"/>
        <v>680</v>
      </c>
      <c r="AG1923" s="20"/>
      <c r="AH1923" s="22"/>
      <c r="AI1923" s="22"/>
      <c r="AJ1923" s="22">
        <f t="shared" si="1054"/>
        <v>680</v>
      </c>
      <c r="AK1923" s="22">
        <f>IF(O1923="(传统)XDSL",VLOOKUP(S1923,[2]直销续费率明细!C:I,7,FALSE)*1,IF(O1923="GPON+XDSL",VLOOKUP(S1923,[2]直销续费率明细!C:I,7,FALSE)*1,VLOOKUP(S1923,[2]直销续费率明细!C:I,5,FALSE)*1))</f>
        <v>-20</v>
      </c>
      <c r="AL1923" s="22" t="s">
        <v>1309</v>
      </c>
      <c r="AM1923" s="22"/>
      <c r="AN1923" s="22"/>
      <c r="AO1923" s="22" t="s">
        <v>2196</v>
      </c>
      <c r="AP1923" s="22" t="s">
        <v>2202</v>
      </c>
      <c r="AS1923" s="20">
        <f>IF(Y1923&gt;=10,VLOOKUP(U1923,[2]提成计算!B:T,19,FALSE),VLOOKUP(U1923,[2]提成计算!B:T,18,FALSE))</f>
        <v>0.06</v>
      </c>
      <c r="AT1923" s="20">
        <f t="shared" si="1055"/>
        <v>40.799999999999997</v>
      </c>
      <c r="AU1923" s="20">
        <f t="shared" si="1056"/>
        <v>-20</v>
      </c>
    </row>
    <row r="1924" spans="1:47" x14ac:dyDescent="0.15">
      <c r="A1924" s="21" t="s">
        <v>1273</v>
      </c>
      <c r="B1924" s="20" t="s">
        <v>918</v>
      </c>
      <c r="C1924" s="20" t="s">
        <v>984</v>
      </c>
      <c r="D1924" s="20" t="s">
        <v>992</v>
      </c>
      <c r="E1924" s="20" t="s">
        <v>993</v>
      </c>
      <c r="F1924" s="20" t="s">
        <v>1250</v>
      </c>
      <c r="G1924" s="20" t="s">
        <v>2968</v>
      </c>
      <c r="H1924" s="20"/>
      <c r="I1924" s="20">
        <v>13433648020</v>
      </c>
      <c r="J1924" s="20" t="s">
        <v>924</v>
      </c>
      <c r="K1924" s="20" t="s">
        <v>94</v>
      </c>
      <c r="L1924" s="20" t="s">
        <v>1918</v>
      </c>
      <c r="M1924" s="20">
        <v>680</v>
      </c>
      <c r="N1924" s="20">
        <v>680</v>
      </c>
      <c r="O1924" s="20" t="s">
        <v>1262</v>
      </c>
      <c r="P1924" s="20" t="s">
        <v>50</v>
      </c>
      <c r="Q1924" s="28"/>
      <c r="R1924" s="21" t="s">
        <v>95</v>
      </c>
      <c r="S1924" s="25" t="s">
        <v>1023</v>
      </c>
      <c r="T1924" s="21" t="s">
        <v>53</v>
      </c>
      <c r="U1924" s="21" t="s">
        <v>96</v>
      </c>
      <c r="V1924" s="46">
        <v>1</v>
      </c>
      <c r="W1924" s="26">
        <f t="shared" si="1001"/>
        <v>1</v>
      </c>
      <c r="Y1924" s="21">
        <v>4</v>
      </c>
      <c r="Z1924" s="22">
        <f t="shared" si="1051"/>
        <v>680</v>
      </c>
      <c r="AA1924" s="20" t="s">
        <v>2195</v>
      </c>
      <c r="AB1924" s="22">
        <v>1</v>
      </c>
      <c r="AC1924" s="22"/>
      <c r="AD1924" s="22">
        <f t="shared" si="1053"/>
        <v>680</v>
      </c>
      <c r="AE1924" s="22"/>
      <c r="AF1924" s="22">
        <f t="shared" si="1003"/>
        <v>680</v>
      </c>
      <c r="AG1924" s="20"/>
      <c r="AH1924" s="22"/>
      <c r="AI1924" s="22"/>
      <c r="AJ1924" s="22">
        <f t="shared" si="1054"/>
        <v>680</v>
      </c>
      <c r="AK1924" s="22">
        <f>IF(O1924="(传统)XDSL",VLOOKUP(S1924,[2]直销续费率明细!C:I,7,FALSE)*1,IF(O1924="GPON+XDSL",VLOOKUP(S1924,[2]直销续费率明细!C:I,7,FALSE)*1,VLOOKUP(S1924,[2]直销续费率明细!C:I,5,FALSE)*1))</f>
        <v>-20</v>
      </c>
      <c r="AL1924" s="22" t="s">
        <v>1309</v>
      </c>
      <c r="AM1924" s="22"/>
      <c r="AN1924" s="22"/>
      <c r="AO1924" s="22" t="s">
        <v>2196</v>
      </c>
      <c r="AP1924" s="22" t="s">
        <v>2202</v>
      </c>
      <c r="AS1924" s="20">
        <f>IF(Y1924&gt;=10,VLOOKUP(U1924,[2]提成计算!B:T,19,FALSE),VLOOKUP(U1924,[2]提成计算!B:T,18,FALSE))</f>
        <v>7.0000000000000007E-2</v>
      </c>
      <c r="AT1924" s="20">
        <f t="shared" si="1055"/>
        <v>47.6</v>
      </c>
      <c r="AU1924" s="20">
        <f t="shared" si="1056"/>
        <v>-20</v>
      </c>
    </row>
    <row r="1925" spans="1:47" x14ac:dyDescent="0.15">
      <c r="A1925" s="21" t="s">
        <v>1273</v>
      </c>
      <c r="B1925" s="20" t="s">
        <v>918</v>
      </c>
      <c r="C1925" s="20" t="s">
        <v>984</v>
      </c>
      <c r="D1925" s="20" t="s">
        <v>1029</v>
      </c>
      <c r="E1925" s="20" t="s">
        <v>1038</v>
      </c>
      <c r="F1925" s="20" t="s">
        <v>1250</v>
      </c>
      <c r="G1925" s="20" t="s">
        <v>2969</v>
      </c>
      <c r="H1925" s="20"/>
      <c r="I1925" s="20">
        <v>18938280237</v>
      </c>
      <c r="J1925" s="20" t="s">
        <v>1268</v>
      </c>
      <c r="K1925" s="20" t="s">
        <v>607</v>
      </c>
      <c r="L1925" s="20" t="s">
        <v>1939</v>
      </c>
      <c r="M1925" s="20">
        <v>680</v>
      </c>
      <c r="N1925" s="20">
        <v>680</v>
      </c>
      <c r="O1925" s="20" t="s">
        <v>927</v>
      </c>
      <c r="P1925" s="20" t="s">
        <v>50</v>
      </c>
      <c r="Q1925" s="28"/>
      <c r="R1925" s="21" t="s">
        <v>221</v>
      </c>
      <c r="S1925" s="21"/>
      <c r="T1925" s="21" t="s">
        <v>53</v>
      </c>
      <c r="U1925" s="21" t="s">
        <v>608</v>
      </c>
      <c r="V1925" s="46">
        <v>1</v>
      </c>
      <c r="W1925" s="26">
        <f t="shared" si="1001"/>
        <v>1</v>
      </c>
      <c r="X1925" s="26">
        <f t="shared" si="1002"/>
        <v>1</v>
      </c>
      <c r="Y1925" s="21">
        <v>4</v>
      </c>
      <c r="Z1925" s="22">
        <f t="shared" si="1051"/>
        <v>680</v>
      </c>
      <c r="AA1925" s="20" t="s">
        <v>2195</v>
      </c>
      <c r="AB1925" s="22">
        <v>1</v>
      </c>
      <c r="AC1925" s="22"/>
      <c r="AD1925" s="22">
        <f t="shared" si="1053"/>
        <v>680</v>
      </c>
      <c r="AE1925" s="22"/>
      <c r="AF1925" s="22">
        <f t="shared" si="1003"/>
        <v>680</v>
      </c>
      <c r="AG1925" s="20">
        <f>N1925</f>
        <v>680</v>
      </c>
      <c r="AH1925" s="20" t="str">
        <f>VLOOKUP(U1925,[1]提成计算!B:I,8,FALSE)</f>
        <v xml:space="preserve"> </v>
      </c>
      <c r="AI1925" s="20"/>
      <c r="AJ1925" s="22"/>
      <c r="AK1925" s="22"/>
      <c r="AM1925" s="22"/>
      <c r="AN1925" s="22"/>
      <c r="AO1925" s="22" t="s">
        <v>2196</v>
      </c>
      <c r="AP1925" s="22" t="s">
        <v>1301</v>
      </c>
      <c r="AS1925" s="20"/>
      <c r="AT1925" s="20"/>
      <c r="AU1925" s="20"/>
    </row>
    <row r="1926" spans="1:47" x14ac:dyDescent="0.15">
      <c r="A1926" s="21" t="s">
        <v>1273</v>
      </c>
      <c r="B1926" s="20" t="s">
        <v>918</v>
      </c>
      <c r="C1926" s="20" t="s">
        <v>984</v>
      </c>
      <c r="D1926" s="20" t="s">
        <v>995</v>
      </c>
      <c r="E1926" s="20" t="s">
        <v>996</v>
      </c>
      <c r="F1926" s="20" t="s">
        <v>1250</v>
      </c>
      <c r="G1926" s="20" t="s">
        <v>2970</v>
      </c>
      <c r="H1926" s="20"/>
      <c r="I1926" s="20">
        <v>13686232370</v>
      </c>
      <c r="J1926" s="20" t="s">
        <v>924</v>
      </c>
      <c r="K1926" s="20" t="s">
        <v>1016</v>
      </c>
      <c r="L1926" s="20" t="s">
        <v>1918</v>
      </c>
      <c r="M1926" s="20">
        <v>680</v>
      </c>
      <c r="N1926" s="20">
        <v>680</v>
      </c>
      <c r="O1926" s="20" t="s">
        <v>1262</v>
      </c>
      <c r="P1926" s="20" t="s">
        <v>50</v>
      </c>
      <c r="Q1926" s="28"/>
      <c r="R1926" s="21" t="s">
        <v>1001</v>
      </c>
      <c r="S1926" s="25" t="s">
        <v>1002</v>
      </c>
      <c r="T1926" s="21" t="s">
        <v>53</v>
      </c>
      <c r="U1926" s="21" t="s">
        <v>1018</v>
      </c>
      <c r="V1926" s="46">
        <v>1</v>
      </c>
      <c r="W1926" s="26">
        <f t="shared" si="1001"/>
        <v>1</v>
      </c>
      <c r="Y1926" s="21">
        <v>4</v>
      </c>
      <c r="Z1926" s="22">
        <f t="shared" si="1051"/>
        <v>680</v>
      </c>
      <c r="AA1926" s="20" t="s">
        <v>2195</v>
      </c>
      <c r="AB1926" s="22">
        <v>1</v>
      </c>
      <c r="AC1926" s="22"/>
      <c r="AD1926" s="22">
        <f t="shared" si="1053"/>
        <v>680</v>
      </c>
      <c r="AE1926" s="22"/>
      <c r="AF1926" s="22">
        <f t="shared" si="1003"/>
        <v>680</v>
      </c>
      <c r="AG1926" s="20"/>
      <c r="AH1926" s="22"/>
      <c r="AI1926" s="22"/>
      <c r="AJ1926" s="22">
        <f t="shared" ref="AJ1926:AJ1930" si="1057">N1926</f>
        <v>680</v>
      </c>
      <c r="AK1926" s="22">
        <f>IF(O1926="(传统)XDSL",VLOOKUP(S1926,[2]直销续费率明细!C:I,7,FALSE)*1,IF(O1926="GPON+XDSL",VLOOKUP(S1926,[2]直销续费率明细!C:I,7,FALSE)*1,VLOOKUP(S1926,[2]直销续费率明细!C:I,5,FALSE)*1))</f>
        <v>0</v>
      </c>
      <c r="AL1926" s="22" t="s">
        <v>1309</v>
      </c>
      <c r="AM1926" s="22"/>
      <c r="AN1926" s="22"/>
      <c r="AO1926" s="22" t="s">
        <v>2196</v>
      </c>
      <c r="AP1926" s="22" t="s">
        <v>2202</v>
      </c>
      <c r="AS1926" s="20">
        <f>IF(Y1926&gt;=10,VLOOKUP(U1926,[2]提成计算!B:T,19,FALSE),VLOOKUP(U1926,[2]提成计算!B:T,18,FALSE))</f>
        <v>0.06</v>
      </c>
      <c r="AT1926" s="20">
        <f t="shared" ref="AT1926:AT1930" si="1058">IF(AD1926*AS1926&gt;0,AD1926*AS1926,AE1926*AS1926)</f>
        <v>40.799999999999997</v>
      </c>
      <c r="AU1926" s="20">
        <f t="shared" ref="AU1926:AU1930" si="1059">IF(AND(AK1926&lt;0,AK1926+AT1926&lt;0),-AT1926,AK1926)</f>
        <v>0</v>
      </c>
    </row>
    <row r="1927" spans="1:47" x14ac:dyDescent="0.15">
      <c r="A1927" s="21" t="s">
        <v>1273</v>
      </c>
      <c r="B1927" s="20" t="s">
        <v>918</v>
      </c>
      <c r="C1927" s="20" t="s">
        <v>984</v>
      </c>
      <c r="D1927" s="20" t="s">
        <v>992</v>
      </c>
      <c r="E1927" s="20" t="s">
        <v>1296</v>
      </c>
      <c r="F1927" s="20" t="s">
        <v>1250</v>
      </c>
      <c r="G1927" s="20" t="s">
        <v>2971</v>
      </c>
      <c r="H1927" s="20"/>
      <c r="I1927" s="20" t="s">
        <v>2972</v>
      </c>
      <c r="J1927" s="20" t="s">
        <v>924</v>
      </c>
      <c r="K1927" s="20" t="s">
        <v>94</v>
      </c>
      <c r="L1927" s="20" t="s">
        <v>1918</v>
      </c>
      <c r="M1927" s="20">
        <v>680</v>
      </c>
      <c r="N1927" s="20">
        <v>680</v>
      </c>
      <c r="O1927" s="20" t="s">
        <v>927</v>
      </c>
      <c r="P1927" s="20" t="s">
        <v>50</v>
      </c>
      <c r="Q1927" s="28"/>
      <c r="R1927" s="21" t="s">
        <v>95</v>
      </c>
      <c r="S1927" s="25" t="s">
        <v>1023</v>
      </c>
      <c r="T1927" s="21" t="s">
        <v>53</v>
      </c>
      <c r="U1927" s="21" t="s">
        <v>96</v>
      </c>
      <c r="V1927" s="46">
        <v>1</v>
      </c>
      <c r="W1927" s="26">
        <f t="shared" si="1001"/>
        <v>1</v>
      </c>
      <c r="Y1927" s="21">
        <v>4</v>
      </c>
      <c r="Z1927" s="22">
        <f t="shared" si="1051"/>
        <v>680</v>
      </c>
      <c r="AA1927" s="20" t="s">
        <v>2195</v>
      </c>
      <c r="AB1927" s="22">
        <v>1</v>
      </c>
      <c r="AC1927" s="22"/>
      <c r="AD1927" s="22">
        <f t="shared" si="1053"/>
        <v>680</v>
      </c>
      <c r="AE1927" s="22"/>
      <c r="AF1927" s="22">
        <f t="shared" si="1003"/>
        <v>680</v>
      </c>
      <c r="AG1927" s="20"/>
      <c r="AH1927" s="22"/>
      <c r="AI1927" s="22"/>
      <c r="AJ1927" s="22">
        <f t="shared" si="1057"/>
        <v>680</v>
      </c>
      <c r="AK1927" s="22">
        <f>IF(O1927="(传统)XDSL",VLOOKUP(S1927,[2]直销续费率明细!C:I,7,FALSE)*1,IF(O1927="GPON+XDSL",VLOOKUP(S1927,[2]直销续费率明细!C:I,7,FALSE)*1,VLOOKUP(S1927,[2]直销续费率明细!C:I,5,FALSE)*1))</f>
        <v>0</v>
      </c>
      <c r="AL1927" s="22" t="s">
        <v>1309</v>
      </c>
      <c r="AM1927" s="22"/>
      <c r="AN1927" s="22"/>
      <c r="AO1927" s="22" t="s">
        <v>2196</v>
      </c>
      <c r="AP1927" s="22" t="s">
        <v>2202</v>
      </c>
      <c r="AS1927" s="20">
        <f>IF(Y1927&gt;=10,VLOOKUP(U1927,[2]提成计算!B:T,19,FALSE),VLOOKUP(U1927,[2]提成计算!B:T,18,FALSE))</f>
        <v>7.0000000000000007E-2</v>
      </c>
      <c r="AT1927" s="20">
        <f t="shared" si="1058"/>
        <v>47.6</v>
      </c>
      <c r="AU1927" s="20">
        <f t="shared" si="1059"/>
        <v>0</v>
      </c>
    </row>
    <row r="1928" spans="1:47" x14ac:dyDescent="0.15">
      <c r="A1928" s="21" t="s">
        <v>1273</v>
      </c>
      <c r="B1928" s="20" t="s">
        <v>918</v>
      </c>
      <c r="C1928" s="20" t="s">
        <v>984</v>
      </c>
      <c r="D1928" s="20" t="s">
        <v>1029</v>
      </c>
      <c r="E1928" s="20" t="s">
        <v>1038</v>
      </c>
      <c r="F1928" s="20" t="s">
        <v>1250</v>
      </c>
      <c r="G1928" s="20" t="s">
        <v>2973</v>
      </c>
      <c r="H1928" s="20"/>
      <c r="I1928" s="20">
        <v>13600252265</v>
      </c>
      <c r="J1928" s="20" t="s">
        <v>924</v>
      </c>
      <c r="K1928" s="20" t="s">
        <v>607</v>
      </c>
      <c r="L1928" s="20" t="s">
        <v>1376</v>
      </c>
      <c r="M1928" s="20">
        <v>1088</v>
      </c>
      <c r="N1928" s="20">
        <v>1088</v>
      </c>
      <c r="O1928" s="20" t="s">
        <v>927</v>
      </c>
      <c r="P1928" s="20" t="s">
        <v>50</v>
      </c>
      <c r="Q1928" s="28"/>
      <c r="R1928" s="21" t="s">
        <v>221</v>
      </c>
      <c r="S1928" s="25" t="s">
        <v>1370</v>
      </c>
      <c r="T1928" s="21" t="s">
        <v>53</v>
      </c>
      <c r="U1928" s="21" t="s">
        <v>608</v>
      </c>
      <c r="V1928" s="46">
        <v>1</v>
      </c>
      <c r="W1928" s="26">
        <f t="shared" si="1001"/>
        <v>1</v>
      </c>
      <c r="Y1928" s="21">
        <v>10</v>
      </c>
      <c r="Z1928" s="22">
        <f t="shared" si="1051"/>
        <v>1088</v>
      </c>
      <c r="AA1928" s="20" t="s">
        <v>2195</v>
      </c>
      <c r="AB1928" s="22"/>
      <c r="AC1928" s="22">
        <v>1</v>
      </c>
      <c r="AD1928" s="22"/>
      <c r="AE1928" s="22">
        <f t="shared" ref="AE1928:AE1929" si="1060">N1928</f>
        <v>1088</v>
      </c>
      <c r="AF1928" s="22">
        <f t="shared" si="1003"/>
        <v>1088</v>
      </c>
      <c r="AG1928" s="20"/>
      <c r="AH1928" s="22"/>
      <c r="AI1928" s="22"/>
      <c r="AJ1928" s="22">
        <f t="shared" si="1057"/>
        <v>1088</v>
      </c>
      <c r="AK1928" s="22">
        <f>IF(O1928="(传统)XDSL",VLOOKUP(S1928,[2]直销续费率明细!C:I,7,FALSE)*1,IF(O1928="GPON+XDSL",VLOOKUP(S1928,[2]直销续费率明细!C:I,7,FALSE)*1,VLOOKUP(S1928,[2]直销续费率明细!C:I,5,FALSE)*1))</f>
        <v>-40</v>
      </c>
      <c r="AL1928" s="22" t="s">
        <v>1309</v>
      </c>
      <c r="AM1928" s="22"/>
      <c r="AN1928" s="22"/>
      <c r="AO1928" s="22" t="s">
        <v>2216</v>
      </c>
      <c r="AP1928" s="22" t="s">
        <v>1301</v>
      </c>
      <c r="AS1928" s="20">
        <f>IF(Y1928&gt;=10,VLOOKUP(U1928,[2]提成计算!B:T,19,FALSE),VLOOKUP(U1928,[2]提成计算!B:T,18,FALSE))</f>
        <v>0.09</v>
      </c>
      <c r="AT1928" s="20">
        <f t="shared" si="1058"/>
        <v>97.92</v>
      </c>
      <c r="AU1928" s="20">
        <f t="shared" si="1059"/>
        <v>-40</v>
      </c>
    </row>
    <row r="1929" spans="1:47" x14ac:dyDescent="0.15">
      <c r="A1929" s="21" t="s">
        <v>1273</v>
      </c>
      <c r="B1929" s="20" t="s">
        <v>918</v>
      </c>
      <c r="C1929" s="20" t="s">
        <v>984</v>
      </c>
      <c r="D1929" s="20" t="s">
        <v>985</v>
      </c>
      <c r="E1929" s="20" t="s">
        <v>1004</v>
      </c>
      <c r="F1929" s="20" t="s">
        <v>1250</v>
      </c>
      <c r="G1929" s="20" t="s">
        <v>2974</v>
      </c>
      <c r="H1929" s="20"/>
      <c r="I1929" s="20">
        <v>13825711015</v>
      </c>
      <c r="J1929" s="20" t="s">
        <v>924</v>
      </c>
      <c r="K1929" s="20" t="s">
        <v>2975</v>
      </c>
      <c r="L1929" s="20" t="s">
        <v>1299</v>
      </c>
      <c r="M1929" s="20">
        <v>888</v>
      </c>
      <c r="N1929" s="20">
        <v>888</v>
      </c>
      <c r="O1929" s="20" t="s">
        <v>927</v>
      </c>
      <c r="P1929" s="20" t="s">
        <v>50</v>
      </c>
      <c r="Q1929" s="28"/>
      <c r="R1929" s="21" t="s">
        <v>989</v>
      </c>
      <c r="S1929" s="25" t="s">
        <v>1007</v>
      </c>
      <c r="T1929" s="21" t="s">
        <v>53</v>
      </c>
      <c r="U1929" s="21" t="s">
        <v>1008</v>
      </c>
      <c r="V1929" s="46">
        <v>1</v>
      </c>
      <c r="W1929" s="26">
        <f t="shared" si="1001"/>
        <v>1</v>
      </c>
      <c r="Y1929" s="21">
        <v>12</v>
      </c>
      <c r="Z1929" s="22">
        <f t="shared" si="1051"/>
        <v>888</v>
      </c>
      <c r="AA1929" s="20" t="s">
        <v>2218</v>
      </c>
      <c r="AB1929" s="22"/>
      <c r="AC1929" s="22">
        <v>1</v>
      </c>
      <c r="AD1929" s="22"/>
      <c r="AE1929" s="22">
        <f t="shared" si="1060"/>
        <v>888</v>
      </c>
      <c r="AF1929" s="22">
        <f t="shared" si="1003"/>
        <v>888</v>
      </c>
      <c r="AG1929" s="20"/>
      <c r="AH1929" s="22"/>
      <c r="AI1929" s="22"/>
      <c r="AJ1929" s="22">
        <f t="shared" si="1057"/>
        <v>888</v>
      </c>
      <c r="AK1929" s="22">
        <f>IF(O1929="(传统)XDSL",VLOOKUP(S1929,[2]直销续费率明细!C:I,7,FALSE)*1,IF(O1929="GPON+XDSL",VLOOKUP(S1929,[2]直销续费率明细!C:I,7,FALSE)*1,VLOOKUP(S1929,[2]直销续费率明细!C:I,5,FALSE)*1))</f>
        <v>15</v>
      </c>
      <c r="AL1929" s="22" t="s">
        <v>1300</v>
      </c>
      <c r="AM1929" s="22"/>
      <c r="AN1929" s="22"/>
      <c r="AO1929" s="22" t="s">
        <v>2216</v>
      </c>
      <c r="AP1929" s="22" t="s">
        <v>1301</v>
      </c>
      <c r="AS1929" s="20">
        <f>IF(Y1929&gt;=10,VLOOKUP(U1929,[2]提成计算!B:T,19,FALSE),VLOOKUP(U1929,[2]提成计算!B:T,18,FALSE))</f>
        <v>0.1</v>
      </c>
      <c r="AT1929" s="20">
        <f t="shared" si="1058"/>
        <v>88.800000000000011</v>
      </c>
      <c r="AU1929" s="20">
        <f t="shared" si="1059"/>
        <v>15</v>
      </c>
    </row>
    <row r="1930" spans="1:47" x14ac:dyDescent="0.15">
      <c r="A1930" s="21" t="s">
        <v>1273</v>
      </c>
      <c r="B1930" s="20" t="s">
        <v>918</v>
      </c>
      <c r="C1930" s="20" t="s">
        <v>984</v>
      </c>
      <c r="D1930" s="20" t="s">
        <v>985</v>
      </c>
      <c r="E1930" s="20" t="s">
        <v>1041</v>
      </c>
      <c r="F1930" s="20" t="s">
        <v>1250</v>
      </c>
      <c r="G1930" s="20" t="s">
        <v>2976</v>
      </c>
      <c r="H1930" s="20"/>
      <c r="I1930" s="20">
        <v>15820826871</v>
      </c>
      <c r="J1930" s="20" t="s">
        <v>924</v>
      </c>
      <c r="K1930" s="20" t="s">
        <v>2944</v>
      </c>
      <c r="L1930" s="20" t="s">
        <v>1918</v>
      </c>
      <c r="M1930" s="20">
        <v>680</v>
      </c>
      <c r="N1930" s="20">
        <v>680</v>
      </c>
      <c r="O1930" s="20" t="s">
        <v>927</v>
      </c>
      <c r="P1930" s="20" t="s">
        <v>50</v>
      </c>
      <c r="Q1930" s="28"/>
      <c r="R1930" s="21" t="s">
        <v>989</v>
      </c>
      <c r="S1930" s="25" t="s">
        <v>990</v>
      </c>
      <c r="T1930" s="21" t="s">
        <v>53</v>
      </c>
      <c r="U1930" s="21" t="s">
        <v>991</v>
      </c>
      <c r="V1930" s="46">
        <v>1</v>
      </c>
      <c r="W1930" s="26">
        <f t="shared" si="1001"/>
        <v>1</v>
      </c>
      <c r="Y1930" s="21">
        <v>4</v>
      </c>
      <c r="Z1930" s="22">
        <f t="shared" si="1051"/>
        <v>680</v>
      </c>
      <c r="AA1930" s="20" t="s">
        <v>2218</v>
      </c>
      <c r="AB1930" s="22">
        <v>1</v>
      </c>
      <c r="AC1930" s="22"/>
      <c r="AD1930" s="22">
        <f>N1930</f>
        <v>680</v>
      </c>
      <c r="AE1930" s="22"/>
      <c r="AF1930" s="22">
        <f t="shared" si="1003"/>
        <v>680</v>
      </c>
      <c r="AG1930" s="20"/>
      <c r="AH1930" s="22"/>
      <c r="AI1930" s="22"/>
      <c r="AJ1930" s="22">
        <f t="shared" si="1057"/>
        <v>680</v>
      </c>
      <c r="AK1930" s="22">
        <f>IF(O1930="(传统)XDSL",VLOOKUP(S1930,[2]直销续费率明细!C:I,7,FALSE)*1,IF(O1930="GPON+XDSL",VLOOKUP(S1930,[2]直销续费率明细!C:I,7,FALSE)*1,VLOOKUP(S1930,[2]直销续费率明细!C:I,5,FALSE)*1))</f>
        <v>25</v>
      </c>
      <c r="AL1930" s="22" t="s">
        <v>1309</v>
      </c>
      <c r="AM1930" s="22"/>
      <c r="AN1930" s="22"/>
      <c r="AO1930" s="22" t="s">
        <v>2196</v>
      </c>
      <c r="AP1930" s="22" t="s">
        <v>2202</v>
      </c>
      <c r="AS1930" s="20">
        <f>IF(Y1930&gt;=10,VLOOKUP(U1930,[2]提成计算!B:T,19,FALSE),VLOOKUP(U1930,[2]提成计算!B:T,18,FALSE))</f>
        <v>7.0000000000000007E-2</v>
      </c>
      <c r="AT1930" s="20">
        <f t="shared" si="1058"/>
        <v>47.6</v>
      </c>
      <c r="AU1930" s="20">
        <f t="shared" si="1059"/>
        <v>25</v>
      </c>
    </row>
    <row r="1931" spans="1:47" x14ac:dyDescent="0.15">
      <c r="A1931" s="21" t="s">
        <v>1273</v>
      </c>
      <c r="B1931" s="20" t="s">
        <v>918</v>
      </c>
      <c r="C1931" s="20" t="s">
        <v>984</v>
      </c>
      <c r="D1931" s="20" t="s">
        <v>985</v>
      </c>
      <c r="E1931" s="20" t="s">
        <v>1004</v>
      </c>
      <c r="F1931" s="20" t="s">
        <v>1250</v>
      </c>
      <c r="G1931" s="20" t="s">
        <v>2977</v>
      </c>
      <c r="H1931" s="20"/>
      <c r="I1931" s="20">
        <v>13560825918</v>
      </c>
      <c r="J1931" s="20" t="s">
        <v>1268</v>
      </c>
      <c r="K1931" s="20" t="s">
        <v>1006</v>
      </c>
      <c r="L1931" s="20" t="s">
        <v>1891</v>
      </c>
      <c r="M1931" s="20">
        <v>1088</v>
      </c>
      <c r="N1931" s="20">
        <v>1088</v>
      </c>
      <c r="O1931" s="20" t="s">
        <v>927</v>
      </c>
      <c r="P1931" s="20" t="s">
        <v>50</v>
      </c>
      <c r="Q1931" s="28"/>
      <c r="R1931" s="21" t="s">
        <v>989</v>
      </c>
      <c r="S1931" s="21"/>
      <c r="T1931" s="21" t="s">
        <v>53</v>
      </c>
      <c r="U1931" s="21" t="s">
        <v>1008</v>
      </c>
      <c r="V1931" s="46">
        <v>1</v>
      </c>
      <c r="W1931" s="26">
        <f t="shared" ref="W1931:W1994" si="1061">V1931</f>
        <v>1</v>
      </c>
      <c r="X1931" s="26">
        <f t="shared" ref="X1931:X1991" si="1062">V1931</f>
        <v>1</v>
      </c>
      <c r="Y1931" s="21">
        <v>10</v>
      </c>
      <c r="Z1931" s="22">
        <f t="shared" si="1051"/>
        <v>1088</v>
      </c>
      <c r="AA1931" s="20" t="s">
        <v>2195</v>
      </c>
      <c r="AB1931" s="22"/>
      <c r="AC1931" s="22">
        <v>1</v>
      </c>
      <c r="AD1931" s="22"/>
      <c r="AE1931" s="22">
        <f>N1931</f>
        <v>1088</v>
      </c>
      <c r="AF1931" s="22">
        <f t="shared" ref="AF1931:AF1994" si="1063">N1931</f>
        <v>1088</v>
      </c>
      <c r="AG1931" s="20">
        <f>N1931</f>
        <v>1088</v>
      </c>
      <c r="AH1931" s="20" t="str">
        <f>VLOOKUP(U1931,[1]提成计算!B:I,8,FALSE)</f>
        <v xml:space="preserve"> </v>
      </c>
      <c r="AI1931" s="20"/>
      <c r="AJ1931" s="22"/>
      <c r="AK1931" s="22"/>
      <c r="AM1931" s="22"/>
      <c r="AN1931" s="22"/>
      <c r="AO1931" s="22" t="s">
        <v>2196</v>
      </c>
      <c r="AP1931" s="22" t="s">
        <v>1301</v>
      </c>
      <c r="AS1931" s="20"/>
      <c r="AT1931" s="20"/>
      <c r="AU1931" s="20"/>
    </row>
    <row r="1932" spans="1:47" x14ac:dyDescent="0.15">
      <c r="A1932" s="21" t="s">
        <v>1273</v>
      </c>
      <c r="B1932" s="20" t="s">
        <v>918</v>
      </c>
      <c r="C1932" s="20" t="s">
        <v>984</v>
      </c>
      <c r="D1932" s="20" t="s">
        <v>985</v>
      </c>
      <c r="E1932" s="20" t="s">
        <v>1025</v>
      </c>
      <c r="F1932" s="20" t="s">
        <v>1250</v>
      </c>
      <c r="G1932" s="20" t="s">
        <v>2978</v>
      </c>
      <c r="H1932" s="20"/>
      <c r="I1932" s="20">
        <v>13428533278</v>
      </c>
      <c r="J1932" s="20" t="s">
        <v>924</v>
      </c>
      <c r="K1932" s="20" t="s">
        <v>2880</v>
      </c>
      <c r="L1932" s="20" t="s">
        <v>1918</v>
      </c>
      <c r="M1932" s="20">
        <v>680</v>
      </c>
      <c r="N1932" s="20">
        <v>680</v>
      </c>
      <c r="O1932" s="20" t="s">
        <v>927</v>
      </c>
      <c r="P1932" s="20" t="s">
        <v>50</v>
      </c>
      <c r="Q1932" s="28"/>
      <c r="R1932" s="21" t="s">
        <v>989</v>
      </c>
      <c r="S1932" s="25" t="s">
        <v>1386</v>
      </c>
      <c r="T1932" s="21" t="s">
        <v>53</v>
      </c>
      <c r="U1932" s="21" t="s">
        <v>1028</v>
      </c>
      <c r="V1932" s="46">
        <v>1</v>
      </c>
      <c r="W1932" s="26">
        <f t="shared" si="1061"/>
        <v>1</v>
      </c>
      <c r="Y1932" s="21">
        <v>4</v>
      </c>
      <c r="Z1932" s="22">
        <f t="shared" si="1051"/>
        <v>680</v>
      </c>
      <c r="AA1932" s="20" t="s">
        <v>2195</v>
      </c>
      <c r="AB1932" s="22">
        <v>1</v>
      </c>
      <c r="AC1932" s="22"/>
      <c r="AD1932" s="22">
        <f>N1932</f>
        <v>680</v>
      </c>
      <c r="AE1932" s="22"/>
      <c r="AF1932" s="22">
        <f t="shared" si="1063"/>
        <v>680</v>
      </c>
      <c r="AG1932" s="20"/>
      <c r="AH1932" s="22"/>
      <c r="AI1932" s="22"/>
      <c r="AJ1932" s="22">
        <f t="shared" ref="AJ1932:AJ1938" si="1064">N1932</f>
        <v>680</v>
      </c>
      <c r="AK1932" s="22">
        <f>IF(O1932="(传统)XDSL",VLOOKUP(S1932,[2]直销续费率明细!C:I,7,FALSE)*1,IF(O1932="GPON+XDSL",VLOOKUP(S1932,[2]直销续费率明细!C:I,7,FALSE)*1,VLOOKUP(S1932,[2]直销续费率明细!C:I,5,FALSE)*1))</f>
        <v>15</v>
      </c>
      <c r="AL1932" s="22" t="s">
        <v>1309</v>
      </c>
      <c r="AM1932" s="22"/>
      <c r="AN1932" s="22"/>
      <c r="AO1932" s="22" t="s">
        <v>2196</v>
      </c>
      <c r="AP1932" s="22" t="s">
        <v>2202</v>
      </c>
      <c r="AS1932" s="20">
        <f>IF(Y1932&gt;=10,VLOOKUP(U1932,[2]提成计算!B:T,19,FALSE),VLOOKUP(U1932,[2]提成计算!B:T,18,FALSE))</f>
        <v>0.06</v>
      </c>
      <c r="AT1932" s="20">
        <f t="shared" ref="AT1932:AT1934" si="1065">IF(AD1932*AS1932&gt;0,AD1932*AS1932,AE1932*AS1932)</f>
        <v>40.799999999999997</v>
      </c>
      <c r="AU1932" s="20">
        <f t="shared" ref="AU1932:AU1934" si="1066">IF(AND(AK1932&lt;0,AK1932+AT1932&lt;0),-AT1932,AK1932)</f>
        <v>15</v>
      </c>
    </row>
    <row r="1933" spans="1:47" x14ac:dyDescent="0.15">
      <c r="A1933" s="21" t="s">
        <v>1273</v>
      </c>
      <c r="B1933" s="20" t="s">
        <v>918</v>
      </c>
      <c r="C1933" s="20" t="s">
        <v>984</v>
      </c>
      <c r="D1933" s="20" t="s">
        <v>992</v>
      </c>
      <c r="E1933" s="20" t="s">
        <v>1296</v>
      </c>
      <c r="F1933" s="20" t="s">
        <v>1250</v>
      </c>
      <c r="G1933" s="20" t="s">
        <v>2979</v>
      </c>
      <c r="H1933" s="20"/>
      <c r="I1933" s="20">
        <v>13415939969</v>
      </c>
      <c r="J1933" s="20" t="s">
        <v>924</v>
      </c>
      <c r="K1933" s="20" t="s">
        <v>94</v>
      </c>
      <c r="L1933" s="20" t="s">
        <v>2137</v>
      </c>
      <c r="M1933" s="20">
        <v>1408</v>
      </c>
      <c r="N1933" s="20">
        <v>1408</v>
      </c>
      <c r="O1933" s="20" t="s">
        <v>927</v>
      </c>
      <c r="P1933" s="20" t="s">
        <v>50</v>
      </c>
      <c r="Q1933" s="28"/>
      <c r="R1933" s="21" t="s">
        <v>95</v>
      </c>
      <c r="S1933" s="25" t="s">
        <v>1023</v>
      </c>
      <c r="T1933" s="21" t="s">
        <v>53</v>
      </c>
      <c r="U1933" s="21" t="s">
        <v>96</v>
      </c>
      <c r="V1933" s="46">
        <v>1</v>
      </c>
      <c r="W1933" s="26">
        <f t="shared" si="1061"/>
        <v>1</v>
      </c>
      <c r="Y1933" s="21">
        <v>12</v>
      </c>
      <c r="Z1933" s="22">
        <f t="shared" si="1051"/>
        <v>1408</v>
      </c>
      <c r="AA1933" s="20" t="s">
        <v>2195</v>
      </c>
      <c r="AB1933" s="22"/>
      <c r="AC1933" s="22">
        <v>1</v>
      </c>
      <c r="AD1933" s="22"/>
      <c r="AE1933" s="22">
        <f t="shared" ref="AE1933:AE1934" si="1067">N1933</f>
        <v>1408</v>
      </c>
      <c r="AF1933" s="22">
        <f t="shared" si="1063"/>
        <v>1408</v>
      </c>
      <c r="AG1933" s="20"/>
      <c r="AH1933" s="22"/>
      <c r="AI1933" s="22"/>
      <c r="AJ1933" s="22">
        <f t="shared" si="1064"/>
        <v>1408</v>
      </c>
      <c r="AK1933" s="22">
        <f>IF(O1933="(传统)XDSL",VLOOKUP(S1933,[2]直销续费率明细!C:I,7,FALSE)*1,IF(O1933="GPON+XDSL",VLOOKUP(S1933,[2]直销续费率明细!C:I,7,FALSE)*1,VLOOKUP(S1933,[2]直销续费率明细!C:I,5,FALSE)*1))</f>
        <v>0</v>
      </c>
      <c r="AL1933" s="22" t="s">
        <v>1309</v>
      </c>
      <c r="AM1933" s="22"/>
      <c r="AN1933" s="22"/>
      <c r="AO1933" s="22" t="s">
        <v>2196</v>
      </c>
      <c r="AP1933" s="22" t="s">
        <v>1301</v>
      </c>
      <c r="AS1933" s="20">
        <f>IF(Y1933&gt;=10,VLOOKUP(U1933,[2]提成计算!B:T,19,FALSE),VLOOKUP(U1933,[2]提成计算!B:T,18,FALSE))</f>
        <v>0.1</v>
      </c>
      <c r="AT1933" s="20">
        <f t="shared" si="1065"/>
        <v>140.80000000000001</v>
      </c>
      <c r="AU1933" s="20">
        <f t="shared" si="1066"/>
        <v>0</v>
      </c>
    </row>
    <row r="1934" spans="1:47" x14ac:dyDescent="0.15">
      <c r="A1934" s="21" t="s">
        <v>1273</v>
      </c>
      <c r="B1934" s="20" t="s">
        <v>918</v>
      </c>
      <c r="C1934" s="20" t="s">
        <v>984</v>
      </c>
      <c r="D1934" s="20" t="s">
        <v>995</v>
      </c>
      <c r="E1934" s="20" t="s">
        <v>1009</v>
      </c>
      <c r="F1934" s="20" t="s">
        <v>1250</v>
      </c>
      <c r="G1934" s="20" t="s">
        <v>2980</v>
      </c>
      <c r="H1934" s="20"/>
      <c r="I1934" s="20">
        <v>13658203147</v>
      </c>
      <c r="J1934" s="20" t="s">
        <v>924</v>
      </c>
      <c r="K1934" s="20" t="s">
        <v>2877</v>
      </c>
      <c r="L1934" s="20" t="s">
        <v>1299</v>
      </c>
      <c r="M1934" s="20">
        <v>888</v>
      </c>
      <c r="N1934" s="20">
        <v>888</v>
      </c>
      <c r="O1934" s="20" t="s">
        <v>927</v>
      </c>
      <c r="P1934" s="20" t="s">
        <v>50</v>
      </c>
      <c r="Q1934" s="28"/>
      <c r="R1934" s="21" t="s">
        <v>65</v>
      </c>
      <c r="S1934" s="25" t="s">
        <v>1504</v>
      </c>
      <c r="T1934" s="21" t="s">
        <v>53</v>
      </c>
      <c r="U1934" s="21" t="s">
        <v>1757</v>
      </c>
      <c r="V1934" s="46">
        <v>1</v>
      </c>
      <c r="W1934" s="26">
        <f t="shared" si="1061"/>
        <v>1</v>
      </c>
      <c r="Y1934" s="21">
        <v>12</v>
      </c>
      <c r="Z1934" s="22">
        <f t="shared" si="1051"/>
        <v>888</v>
      </c>
      <c r="AA1934" s="20" t="s">
        <v>2195</v>
      </c>
      <c r="AB1934" s="22"/>
      <c r="AC1934" s="22">
        <v>1</v>
      </c>
      <c r="AD1934" s="22"/>
      <c r="AE1934" s="22">
        <f t="shared" si="1067"/>
        <v>888</v>
      </c>
      <c r="AF1934" s="22">
        <f t="shared" si="1063"/>
        <v>888</v>
      </c>
      <c r="AG1934" s="20"/>
      <c r="AH1934" s="22"/>
      <c r="AI1934" s="22"/>
      <c r="AJ1934" s="22">
        <f t="shared" si="1064"/>
        <v>888</v>
      </c>
      <c r="AK1934" s="22">
        <f>IF(O1934="(传统)XDSL",VLOOKUP(S1934,[2]直销续费率明细!C:I,7,FALSE)*1,IF(O1934="GPON+XDSL",VLOOKUP(S1934,[2]直销续费率明细!C:I,7,FALSE)*1,VLOOKUP(S1934,[2]直销续费率明细!C:I,5,FALSE)*1))</f>
        <v>-40</v>
      </c>
      <c r="AL1934" s="22" t="s">
        <v>1300</v>
      </c>
      <c r="AM1934" s="22"/>
      <c r="AN1934" s="22"/>
      <c r="AO1934" s="22" t="s">
        <v>2196</v>
      </c>
      <c r="AP1934" s="22" t="s">
        <v>1301</v>
      </c>
      <c r="AS1934" s="20">
        <f>IF(Y1934&gt;=10,VLOOKUP(U1934,[2]提成计算!B:T,19,FALSE),VLOOKUP(U1934,[2]提成计算!B:T,18,FALSE))</f>
        <v>0.09</v>
      </c>
      <c r="AT1934" s="20">
        <f t="shared" si="1065"/>
        <v>79.92</v>
      </c>
      <c r="AU1934" s="20">
        <f t="shared" si="1066"/>
        <v>-40</v>
      </c>
    </row>
    <row r="1935" spans="1:47" s="31" customFormat="1" x14ac:dyDescent="0.15">
      <c r="A1935" s="30" t="s">
        <v>1273</v>
      </c>
      <c r="B1935" s="36" t="s">
        <v>918</v>
      </c>
      <c r="C1935" s="36" t="s">
        <v>984</v>
      </c>
      <c r="D1935" s="36" t="s">
        <v>1029</v>
      </c>
      <c r="E1935" s="36" t="s">
        <v>1038</v>
      </c>
      <c r="F1935" s="36" t="s">
        <v>1250</v>
      </c>
      <c r="G1935" s="36" t="s">
        <v>2981</v>
      </c>
      <c r="H1935" s="36"/>
      <c r="I1935" s="36">
        <v>13650403825</v>
      </c>
      <c r="J1935" s="36" t="s">
        <v>924</v>
      </c>
      <c r="K1935" s="36" t="s">
        <v>2860</v>
      </c>
      <c r="L1935" s="36" t="s">
        <v>2501</v>
      </c>
      <c r="M1935" s="36">
        <v>240</v>
      </c>
      <c r="N1935" s="36">
        <v>240</v>
      </c>
      <c r="O1935" s="36" t="s">
        <v>1262</v>
      </c>
      <c r="P1935" s="36" t="s">
        <v>50</v>
      </c>
      <c r="Q1935" s="35"/>
      <c r="R1935" s="31" t="s">
        <v>2861</v>
      </c>
      <c r="S1935" s="30"/>
      <c r="T1935" s="30" t="s">
        <v>948</v>
      </c>
      <c r="U1935" s="31" t="s">
        <v>2862</v>
      </c>
      <c r="V1935" s="47">
        <f>3/12</f>
        <v>0.25</v>
      </c>
      <c r="W1935" s="33">
        <f t="shared" si="1061"/>
        <v>0.25</v>
      </c>
      <c r="X1935" s="33"/>
      <c r="Y1935" s="30">
        <v>4</v>
      </c>
      <c r="Z1935" s="31">
        <f t="shared" si="1051"/>
        <v>240</v>
      </c>
      <c r="AA1935" s="36" t="s">
        <v>2218</v>
      </c>
      <c r="AB1935" s="31">
        <v>1</v>
      </c>
      <c r="AG1935" s="36"/>
      <c r="AL1935" s="31" t="s">
        <v>1309</v>
      </c>
      <c r="AO1935" s="31" t="s">
        <v>2216</v>
      </c>
      <c r="AP1935" s="31" t="s">
        <v>2982</v>
      </c>
      <c r="AS1935" s="36"/>
      <c r="AT1935" s="36"/>
      <c r="AU1935" s="36"/>
    </row>
    <row r="1936" spans="1:47" x14ac:dyDescent="0.15">
      <c r="A1936" s="21" t="s">
        <v>1273</v>
      </c>
      <c r="B1936" s="20" t="s">
        <v>918</v>
      </c>
      <c r="C1936" s="20" t="s">
        <v>984</v>
      </c>
      <c r="D1936" s="20" t="s">
        <v>985</v>
      </c>
      <c r="E1936" s="20" t="s">
        <v>1041</v>
      </c>
      <c r="F1936" s="20" t="s">
        <v>1250</v>
      </c>
      <c r="G1936" s="20" t="s">
        <v>2983</v>
      </c>
      <c r="H1936" s="20"/>
      <c r="I1936" s="20">
        <v>13763119392</v>
      </c>
      <c r="J1936" s="20" t="s">
        <v>924</v>
      </c>
      <c r="K1936" s="20" t="s">
        <v>2880</v>
      </c>
      <c r="L1936" s="20" t="s">
        <v>1918</v>
      </c>
      <c r="M1936" s="20">
        <v>680</v>
      </c>
      <c r="N1936" s="20">
        <v>680</v>
      </c>
      <c r="O1936" s="20" t="s">
        <v>927</v>
      </c>
      <c r="P1936" s="20" t="s">
        <v>50</v>
      </c>
      <c r="Q1936" s="28"/>
      <c r="R1936" s="21" t="s">
        <v>989</v>
      </c>
      <c r="S1936" s="25" t="s">
        <v>1643</v>
      </c>
      <c r="T1936" s="21" t="s">
        <v>53</v>
      </c>
      <c r="U1936" s="21" t="s">
        <v>1028</v>
      </c>
      <c r="V1936" s="46">
        <v>1</v>
      </c>
      <c r="W1936" s="26">
        <f t="shared" si="1061"/>
        <v>1</v>
      </c>
      <c r="Y1936" s="21">
        <v>4</v>
      </c>
      <c r="Z1936" s="22">
        <f t="shared" si="1051"/>
        <v>680</v>
      </c>
      <c r="AA1936" s="20" t="s">
        <v>2218</v>
      </c>
      <c r="AB1936" s="22">
        <v>1</v>
      </c>
      <c r="AC1936" s="22"/>
      <c r="AD1936" s="22">
        <f t="shared" ref="AD1936:AD1939" si="1068">N1936</f>
        <v>680</v>
      </c>
      <c r="AE1936" s="22"/>
      <c r="AF1936" s="22">
        <f t="shared" si="1063"/>
        <v>680</v>
      </c>
      <c r="AG1936" s="20"/>
      <c r="AH1936" s="22"/>
      <c r="AI1936" s="22"/>
      <c r="AJ1936" s="22">
        <f t="shared" si="1064"/>
        <v>680</v>
      </c>
      <c r="AK1936" s="22">
        <f>IF(O1936="(传统)XDSL",VLOOKUP(S1936,[2]直销续费率明细!C:I,7,FALSE)*1,IF(O1936="GPON+XDSL",VLOOKUP(S1936,[2]直销续费率明细!C:I,7,FALSE)*1,VLOOKUP(S1936,[2]直销续费率明细!C:I,5,FALSE)*1))</f>
        <v>0</v>
      </c>
      <c r="AL1936" s="22" t="s">
        <v>1309</v>
      </c>
      <c r="AM1936" s="22"/>
      <c r="AN1936" s="22"/>
      <c r="AO1936" s="22" t="s">
        <v>2196</v>
      </c>
      <c r="AP1936" s="22" t="s">
        <v>2202</v>
      </c>
      <c r="AS1936" s="20">
        <f>IF(Y1936&gt;=10,VLOOKUP(U1936,[2]提成计算!B:T,19,FALSE),VLOOKUP(U1936,[2]提成计算!B:T,18,FALSE))</f>
        <v>0.06</v>
      </c>
      <c r="AT1936" s="20">
        <f t="shared" ref="AT1936:AT1938" si="1069">IF(AD1936*AS1936&gt;0,AD1936*AS1936,AE1936*AS1936)</f>
        <v>40.799999999999997</v>
      </c>
      <c r="AU1936" s="20">
        <f t="shared" ref="AU1936:AU1937" si="1070">IF(AND(AK1936&lt;0,AK1936+AT1936&lt;0),-AT1936,AK1936)</f>
        <v>0</v>
      </c>
    </row>
    <row r="1937" spans="1:47" x14ac:dyDescent="0.15">
      <c r="A1937" s="21" t="s">
        <v>1273</v>
      </c>
      <c r="B1937" s="20" t="s">
        <v>918</v>
      </c>
      <c r="C1937" s="20" t="s">
        <v>984</v>
      </c>
      <c r="D1937" s="20" t="s">
        <v>992</v>
      </c>
      <c r="E1937" s="20" t="s">
        <v>1043</v>
      </c>
      <c r="F1937" s="20" t="s">
        <v>1250</v>
      </c>
      <c r="G1937" s="20" t="s">
        <v>2984</v>
      </c>
      <c r="H1937" s="20"/>
      <c r="I1937" s="20" t="s">
        <v>2985</v>
      </c>
      <c r="J1937" s="20" t="s">
        <v>924</v>
      </c>
      <c r="K1937" s="20" t="s">
        <v>94</v>
      </c>
      <c r="L1937" s="20" t="s">
        <v>1918</v>
      </c>
      <c r="M1937" s="20">
        <v>680</v>
      </c>
      <c r="N1937" s="20">
        <v>680</v>
      </c>
      <c r="O1937" s="20" t="s">
        <v>1262</v>
      </c>
      <c r="P1937" s="20" t="s">
        <v>50</v>
      </c>
      <c r="Q1937" s="28"/>
      <c r="R1937" s="21" t="s">
        <v>95</v>
      </c>
      <c r="S1937" s="25" t="s">
        <v>1046</v>
      </c>
      <c r="T1937" s="21" t="s">
        <v>53</v>
      </c>
      <c r="U1937" s="21" t="s">
        <v>96</v>
      </c>
      <c r="V1937" s="46">
        <v>1</v>
      </c>
      <c r="W1937" s="26">
        <f t="shared" si="1061"/>
        <v>1</v>
      </c>
      <c r="Y1937" s="21">
        <v>4</v>
      </c>
      <c r="Z1937" s="22">
        <f t="shared" si="1051"/>
        <v>680</v>
      </c>
      <c r="AA1937" s="20" t="s">
        <v>2195</v>
      </c>
      <c r="AB1937" s="22">
        <v>1</v>
      </c>
      <c r="AC1937" s="22"/>
      <c r="AD1937" s="22">
        <f t="shared" si="1068"/>
        <v>680</v>
      </c>
      <c r="AE1937" s="22"/>
      <c r="AF1937" s="22">
        <f t="shared" si="1063"/>
        <v>680</v>
      </c>
      <c r="AG1937" s="20"/>
      <c r="AH1937" s="22"/>
      <c r="AI1937" s="22"/>
      <c r="AJ1937" s="22">
        <f t="shared" si="1064"/>
        <v>680</v>
      </c>
      <c r="AK1937" s="22">
        <f>IF(O1937="(传统)XDSL",VLOOKUP(S1937,[2]直销续费率明细!C:I,7,FALSE)*1,IF(O1937="GPON+XDSL",VLOOKUP(S1937,[2]直销续费率明细!C:I,7,FALSE)*1,VLOOKUP(S1937,[2]直销续费率明细!C:I,5,FALSE)*1))</f>
        <v>-40</v>
      </c>
      <c r="AL1937" s="22" t="s">
        <v>1309</v>
      </c>
      <c r="AM1937" s="22"/>
      <c r="AN1937" s="22"/>
      <c r="AO1937" s="22" t="s">
        <v>2196</v>
      </c>
      <c r="AP1937" s="22" t="s">
        <v>2202</v>
      </c>
      <c r="AS1937" s="20">
        <f>IF(Y1937&gt;=10,VLOOKUP(U1937,[2]提成计算!B:T,19,FALSE),VLOOKUP(U1937,[2]提成计算!B:T,18,FALSE))</f>
        <v>7.0000000000000007E-2</v>
      </c>
      <c r="AT1937" s="20">
        <f t="shared" si="1069"/>
        <v>47.6</v>
      </c>
      <c r="AU1937" s="20">
        <f t="shared" si="1070"/>
        <v>-40</v>
      </c>
    </row>
    <row r="1938" spans="1:47" x14ac:dyDescent="0.15">
      <c r="A1938" s="21" t="s">
        <v>1273</v>
      </c>
      <c r="B1938" s="20" t="s">
        <v>918</v>
      </c>
      <c r="C1938" s="20" t="s">
        <v>984</v>
      </c>
      <c r="D1938" s="20" t="s">
        <v>992</v>
      </c>
      <c r="E1938" s="20" t="s">
        <v>2986</v>
      </c>
      <c r="F1938" s="20" t="s">
        <v>1250</v>
      </c>
      <c r="G1938" s="20" t="s">
        <v>2987</v>
      </c>
      <c r="H1938" s="20"/>
      <c r="I1938" s="20">
        <v>13669819458</v>
      </c>
      <c r="J1938" s="20" t="s">
        <v>924</v>
      </c>
      <c r="K1938" s="20" t="s">
        <v>94</v>
      </c>
      <c r="L1938" s="20" t="s">
        <v>1918</v>
      </c>
      <c r="M1938" s="20">
        <v>680</v>
      </c>
      <c r="N1938" s="20">
        <v>680</v>
      </c>
      <c r="O1938" s="20" t="s">
        <v>927</v>
      </c>
      <c r="P1938" s="20" t="s">
        <v>50</v>
      </c>
      <c r="Q1938" s="28"/>
      <c r="R1938" s="21" t="s">
        <v>95</v>
      </c>
      <c r="S1938" s="25" t="s">
        <v>1811</v>
      </c>
      <c r="T1938" s="21" t="s">
        <v>53</v>
      </c>
      <c r="U1938" s="21" t="s">
        <v>96</v>
      </c>
      <c r="V1938" s="46">
        <v>1</v>
      </c>
      <c r="W1938" s="26">
        <f t="shared" si="1061"/>
        <v>1</v>
      </c>
      <c r="Y1938" s="21">
        <v>4</v>
      </c>
      <c r="Z1938" s="22">
        <f t="shared" si="1051"/>
        <v>680</v>
      </c>
      <c r="AA1938" s="20" t="s">
        <v>2195</v>
      </c>
      <c r="AB1938" s="22">
        <v>1</v>
      </c>
      <c r="AC1938" s="22"/>
      <c r="AD1938" s="22">
        <f t="shared" si="1068"/>
        <v>680</v>
      </c>
      <c r="AE1938" s="22"/>
      <c r="AF1938" s="22">
        <f t="shared" si="1063"/>
        <v>680</v>
      </c>
      <c r="AG1938" s="20"/>
      <c r="AH1938" s="22"/>
      <c r="AI1938" s="22"/>
      <c r="AJ1938" s="22">
        <f t="shared" si="1064"/>
        <v>680</v>
      </c>
      <c r="AK1938" s="22"/>
      <c r="AL1938" s="22" t="s">
        <v>1871</v>
      </c>
      <c r="AM1938" s="22"/>
      <c r="AN1938" s="22"/>
      <c r="AO1938" s="22" t="s">
        <v>2196</v>
      </c>
      <c r="AP1938" s="22" t="s">
        <v>2202</v>
      </c>
      <c r="AS1938" s="20">
        <f>IF(Y1938&gt;=10,VLOOKUP(U1938,[2]提成计算!B:T,19,FALSE),VLOOKUP(U1938,[2]提成计算!B:T,18,FALSE))</f>
        <v>7.0000000000000007E-2</v>
      </c>
      <c r="AT1938" s="20">
        <f t="shared" si="1069"/>
        <v>47.6</v>
      </c>
      <c r="AU1938" s="20">
        <f t="shared" ref="AU1938" si="1071">IF(AND(AK1938&lt;0,AK1938+AT1938&lt;0),AT1938,AK1938)</f>
        <v>0</v>
      </c>
    </row>
    <row r="1939" spans="1:47" x14ac:dyDescent="0.15">
      <c r="A1939" s="21" t="s">
        <v>1273</v>
      </c>
      <c r="B1939" s="20" t="s">
        <v>918</v>
      </c>
      <c r="C1939" s="20" t="s">
        <v>984</v>
      </c>
      <c r="D1939" s="20" t="s">
        <v>995</v>
      </c>
      <c r="E1939" s="20" t="s">
        <v>1009</v>
      </c>
      <c r="F1939" s="20" t="s">
        <v>1250</v>
      </c>
      <c r="G1939" s="20" t="s">
        <v>2988</v>
      </c>
      <c r="H1939" s="20"/>
      <c r="I1939" s="20">
        <v>13412246557</v>
      </c>
      <c r="J1939" s="20" t="s">
        <v>1268</v>
      </c>
      <c r="K1939" s="20" t="s">
        <v>2877</v>
      </c>
      <c r="L1939" s="20" t="s">
        <v>1947</v>
      </c>
      <c r="M1939" s="20">
        <v>400</v>
      </c>
      <c r="N1939" s="20">
        <v>400</v>
      </c>
      <c r="O1939" s="20" t="s">
        <v>927</v>
      </c>
      <c r="P1939" s="20" t="s">
        <v>50</v>
      </c>
      <c r="Q1939" s="28"/>
      <c r="R1939" s="21" t="s">
        <v>65</v>
      </c>
      <c r="S1939" s="21"/>
      <c r="T1939" s="21" t="s">
        <v>53</v>
      </c>
      <c r="U1939" s="21" t="s">
        <v>1757</v>
      </c>
      <c r="V1939" s="46">
        <v>0.5</v>
      </c>
      <c r="W1939" s="26">
        <f t="shared" si="1061"/>
        <v>0.5</v>
      </c>
      <c r="X1939" s="26">
        <f t="shared" si="1062"/>
        <v>0.5</v>
      </c>
      <c r="Y1939" s="21">
        <v>4</v>
      </c>
      <c r="Z1939" s="22">
        <f t="shared" si="1051"/>
        <v>400</v>
      </c>
      <c r="AA1939" s="20" t="s">
        <v>2195</v>
      </c>
      <c r="AB1939" s="22">
        <v>1</v>
      </c>
      <c r="AC1939" s="22"/>
      <c r="AD1939" s="22">
        <f t="shared" si="1068"/>
        <v>400</v>
      </c>
      <c r="AE1939" s="22"/>
      <c r="AF1939" s="22">
        <f t="shared" si="1063"/>
        <v>400</v>
      </c>
      <c r="AG1939" s="20">
        <f>N1939</f>
        <v>400</v>
      </c>
      <c r="AH1939" s="20" t="str">
        <f>VLOOKUP(U1939,[1]提成计算!B:I,8,FALSE)</f>
        <v>否</v>
      </c>
      <c r="AI1939" s="20"/>
      <c r="AJ1939" s="22"/>
      <c r="AK1939" s="22"/>
      <c r="AM1939" s="22"/>
      <c r="AN1939" s="22"/>
      <c r="AO1939" s="22" t="s">
        <v>2196</v>
      </c>
      <c r="AP1939" s="22" t="s">
        <v>2206</v>
      </c>
      <c r="AS1939" s="20"/>
      <c r="AT1939" s="20"/>
      <c r="AU1939" s="20"/>
    </row>
    <row r="1940" spans="1:47" s="31" customFormat="1" x14ac:dyDescent="0.15">
      <c r="A1940" s="30" t="s">
        <v>1273</v>
      </c>
      <c r="B1940" s="36" t="s">
        <v>918</v>
      </c>
      <c r="C1940" s="36" t="s">
        <v>984</v>
      </c>
      <c r="D1940" s="36" t="s">
        <v>985</v>
      </c>
      <c r="E1940" s="36" t="s">
        <v>986</v>
      </c>
      <c r="F1940" s="36" t="s">
        <v>1250</v>
      </c>
      <c r="G1940" s="36" t="s">
        <v>2989</v>
      </c>
      <c r="H1940" s="36"/>
      <c r="I1940" s="36">
        <v>13724500018</v>
      </c>
      <c r="J1940" s="36" t="s">
        <v>924</v>
      </c>
      <c r="K1940" s="36" t="s">
        <v>2856</v>
      </c>
      <c r="L1940" s="36" t="s">
        <v>1299</v>
      </c>
      <c r="M1940" s="36">
        <v>888</v>
      </c>
      <c r="N1940" s="36">
        <v>888</v>
      </c>
      <c r="O1940" s="36" t="s">
        <v>927</v>
      </c>
      <c r="P1940" s="36" t="s">
        <v>50</v>
      </c>
      <c r="Q1940" s="35"/>
      <c r="R1940" s="31" t="s">
        <v>2857</v>
      </c>
      <c r="S1940" s="30"/>
      <c r="T1940" s="30" t="s">
        <v>948</v>
      </c>
      <c r="U1940" s="31" t="s">
        <v>2858</v>
      </c>
      <c r="V1940" s="47">
        <v>1</v>
      </c>
      <c r="W1940" s="33">
        <f t="shared" si="1061"/>
        <v>1</v>
      </c>
      <c r="X1940" s="33"/>
      <c r="Y1940" s="30">
        <v>12</v>
      </c>
      <c r="Z1940" s="31">
        <f t="shared" si="1051"/>
        <v>888</v>
      </c>
      <c r="AA1940" s="36" t="s">
        <v>2195</v>
      </c>
      <c r="AC1940" s="31">
        <v>1</v>
      </c>
      <c r="AG1940" s="36"/>
      <c r="AL1940" s="31" t="s">
        <v>1309</v>
      </c>
      <c r="AO1940" s="31" t="s">
        <v>2196</v>
      </c>
      <c r="AP1940" s="31" t="s">
        <v>1301</v>
      </c>
      <c r="AS1940" s="36"/>
      <c r="AT1940" s="36"/>
      <c r="AU1940" s="36"/>
    </row>
    <row r="1941" spans="1:47" x14ac:dyDescent="0.15">
      <c r="A1941" s="21" t="s">
        <v>1273</v>
      </c>
      <c r="B1941" s="20" t="s">
        <v>918</v>
      </c>
      <c r="C1941" s="20" t="s">
        <v>984</v>
      </c>
      <c r="D1941" s="20" t="s">
        <v>995</v>
      </c>
      <c r="E1941" s="20" t="s">
        <v>1009</v>
      </c>
      <c r="F1941" s="20" t="s">
        <v>1250</v>
      </c>
      <c r="G1941" s="20" t="s">
        <v>2990</v>
      </c>
      <c r="H1941" s="20"/>
      <c r="I1941" s="20">
        <v>13650104856</v>
      </c>
      <c r="J1941" s="20" t="s">
        <v>924</v>
      </c>
      <c r="K1941" s="20" t="s">
        <v>2877</v>
      </c>
      <c r="L1941" s="20" t="s">
        <v>1918</v>
      </c>
      <c r="M1941" s="20">
        <v>680</v>
      </c>
      <c r="N1941" s="20">
        <v>680</v>
      </c>
      <c r="O1941" s="20" t="s">
        <v>927</v>
      </c>
      <c r="P1941" s="20" t="s">
        <v>50</v>
      </c>
      <c r="Q1941" s="28"/>
      <c r="R1941" s="21" t="s">
        <v>65</v>
      </c>
      <c r="S1941" s="25" t="s">
        <v>1504</v>
      </c>
      <c r="T1941" s="21" t="s">
        <v>53</v>
      </c>
      <c r="U1941" s="21" t="s">
        <v>1757</v>
      </c>
      <c r="V1941" s="46">
        <v>1</v>
      </c>
      <c r="W1941" s="26">
        <f t="shared" si="1061"/>
        <v>1</v>
      </c>
      <c r="Y1941" s="21">
        <v>4</v>
      </c>
      <c r="Z1941" s="22">
        <f t="shared" si="1051"/>
        <v>680</v>
      </c>
      <c r="AA1941" s="20" t="s">
        <v>2195</v>
      </c>
      <c r="AB1941" s="22">
        <v>1</v>
      </c>
      <c r="AC1941" s="22"/>
      <c r="AD1941" s="22">
        <f>N1941</f>
        <v>680</v>
      </c>
      <c r="AE1941" s="22"/>
      <c r="AF1941" s="22">
        <f t="shared" si="1063"/>
        <v>680</v>
      </c>
      <c r="AG1941" s="20"/>
      <c r="AH1941" s="22"/>
      <c r="AI1941" s="22"/>
      <c r="AJ1941" s="22">
        <f t="shared" ref="AJ1941:AJ1942" si="1072">N1941</f>
        <v>680</v>
      </c>
      <c r="AK1941" s="22"/>
      <c r="AL1941" s="22" t="s">
        <v>1871</v>
      </c>
      <c r="AM1941" s="22"/>
      <c r="AN1941" s="22"/>
      <c r="AO1941" s="22" t="s">
        <v>2196</v>
      </c>
      <c r="AP1941" s="22" t="s">
        <v>2202</v>
      </c>
      <c r="AS1941" s="20">
        <f>IF(Y1941&gt;=10,VLOOKUP(U1941,[2]提成计算!B:T,19,FALSE),VLOOKUP(U1941,[2]提成计算!B:T,18,FALSE))</f>
        <v>0.06</v>
      </c>
      <c r="AT1941" s="20">
        <f t="shared" ref="AT1941:AT1942" si="1073">IF(AD1941*AS1941&gt;0,AD1941*AS1941,AE1941*AS1941)</f>
        <v>40.799999999999997</v>
      </c>
      <c r="AU1941" s="20">
        <f t="shared" ref="AU1941" si="1074">IF(AND(AK1941&lt;0,AK1941+AT1941&lt;0),AT1941,AK1941)</f>
        <v>0</v>
      </c>
    </row>
    <row r="1942" spans="1:47" x14ac:dyDescent="0.15">
      <c r="A1942" s="21" t="s">
        <v>1273</v>
      </c>
      <c r="B1942" s="20" t="s">
        <v>918</v>
      </c>
      <c r="C1942" s="20" t="s">
        <v>984</v>
      </c>
      <c r="D1942" s="20" t="s">
        <v>995</v>
      </c>
      <c r="E1942" s="20" t="s">
        <v>1009</v>
      </c>
      <c r="F1942" s="20" t="s">
        <v>1250</v>
      </c>
      <c r="G1942" s="20" t="s">
        <v>2991</v>
      </c>
      <c r="H1942" s="20"/>
      <c r="I1942" s="20">
        <v>13650176046</v>
      </c>
      <c r="J1942" s="20" t="s">
        <v>924</v>
      </c>
      <c r="K1942" s="20" t="s">
        <v>1011</v>
      </c>
      <c r="L1942" s="20" t="s">
        <v>1376</v>
      </c>
      <c r="M1942" s="20">
        <v>1088</v>
      </c>
      <c r="N1942" s="20">
        <v>1088</v>
      </c>
      <c r="O1942" s="20" t="s">
        <v>927</v>
      </c>
      <c r="P1942" s="20" t="s">
        <v>50</v>
      </c>
      <c r="Q1942" s="28"/>
      <c r="R1942" s="21" t="s">
        <v>65</v>
      </c>
      <c r="S1942" s="25" t="s">
        <v>1504</v>
      </c>
      <c r="T1942" s="21" t="s">
        <v>53</v>
      </c>
      <c r="U1942" s="21" t="s">
        <v>1012</v>
      </c>
      <c r="V1942" s="46">
        <v>1</v>
      </c>
      <c r="W1942" s="26">
        <f t="shared" si="1061"/>
        <v>1</v>
      </c>
      <c r="Y1942" s="21">
        <v>10</v>
      </c>
      <c r="Z1942" s="22">
        <f t="shared" si="1051"/>
        <v>1088</v>
      </c>
      <c r="AA1942" s="20" t="s">
        <v>2195</v>
      </c>
      <c r="AB1942" s="22"/>
      <c r="AC1942" s="22">
        <v>1</v>
      </c>
      <c r="AD1942" s="22"/>
      <c r="AE1942" s="22">
        <f>N1942</f>
        <v>1088</v>
      </c>
      <c r="AF1942" s="22">
        <f t="shared" si="1063"/>
        <v>1088</v>
      </c>
      <c r="AG1942" s="20"/>
      <c r="AH1942" s="22"/>
      <c r="AI1942" s="22"/>
      <c r="AJ1942" s="22">
        <f t="shared" si="1072"/>
        <v>1088</v>
      </c>
      <c r="AK1942" s="22">
        <f>IF(O1942="(传统)XDSL",VLOOKUP(S1942,[2]直销续费率明细!C:I,7,FALSE)*1,IF(O1942="GPON+XDSL",VLOOKUP(S1942,[2]直销续费率明细!C:I,7,FALSE)*1,VLOOKUP(S1942,[2]直销续费率明细!C:I,5,FALSE)*1))</f>
        <v>-40</v>
      </c>
      <c r="AL1942" s="22" t="s">
        <v>1300</v>
      </c>
      <c r="AM1942" s="22"/>
      <c r="AN1942" s="22"/>
      <c r="AO1942" s="22" t="s">
        <v>2216</v>
      </c>
      <c r="AP1942" s="22" t="s">
        <v>1301</v>
      </c>
      <c r="AS1942" s="20">
        <f>IF(Y1942&gt;=10,VLOOKUP(U1942,[2]提成计算!B:T,19,FALSE),VLOOKUP(U1942,[2]提成计算!B:T,18,FALSE))</f>
        <v>0.09</v>
      </c>
      <c r="AT1942" s="20">
        <f t="shared" si="1073"/>
        <v>97.92</v>
      </c>
      <c r="AU1942" s="20">
        <f t="shared" ref="AU1942" si="1075">IF(AND(AK1942&lt;0,AK1942+AT1942&lt;0),-AT1942,AK1942)</f>
        <v>-40</v>
      </c>
    </row>
    <row r="1943" spans="1:47" x14ac:dyDescent="0.15">
      <c r="A1943" s="21" t="s">
        <v>1273</v>
      </c>
      <c r="B1943" s="20" t="s">
        <v>918</v>
      </c>
      <c r="C1943" s="20" t="s">
        <v>984</v>
      </c>
      <c r="D1943" s="20" t="s">
        <v>985</v>
      </c>
      <c r="E1943" s="20" t="s">
        <v>1004</v>
      </c>
      <c r="F1943" s="20" t="s">
        <v>1250</v>
      </c>
      <c r="G1943" s="20" t="s">
        <v>2992</v>
      </c>
      <c r="H1943" s="20"/>
      <c r="I1943" s="20">
        <v>15899626889</v>
      </c>
      <c r="J1943" s="20" t="s">
        <v>1268</v>
      </c>
      <c r="K1943" s="20" t="s">
        <v>1006</v>
      </c>
      <c r="L1943" s="20" t="s">
        <v>2131</v>
      </c>
      <c r="M1943" s="20">
        <v>800</v>
      </c>
      <c r="N1943" s="20">
        <v>800</v>
      </c>
      <c r="O1943" s="20" t="s">
        <v>927</v>
      </c>
      <c r="P1943" s="20" t="s">
        <v>50</v>
      </c>
      <c r="Q1943" s="28"/>
      <c r="R1943" s="21" t="s">
        <v>989</v>
      </c>
      <c r="S1943" s="21"/>
      <c r="T1943" s="21" t="s">
        <v>53</v>
      </c>
      <c r="U1943" s="21" t="s">
        <v>1008</v>
      </c>
      <c r="V1943" s="46">
        <v>1</v>
      </c>
      <c r="W1943" s="26">
        <f t="shared" si="1061"/>
        <v>1</v>
      </c>
      <c r="X1943" s="26">
        <f t="shared" si="1062"/>
        <v>1</v>
      </c>
      <c r="Y1943" s="21">
        <v>6</v>
      </c>
      <c r="Z1943" s="22">
        <f t="shared" si="1051"/>
        <v>800</v>
      </c>
      <c r="AA1943" s="20" t="s">
        <v>2218</v>
      </c>
      <c r="AB1943" s="22">
        <v>1</v>
      </c>
      <c r="AC1943" s="22"/>
      <c r="AD1943" s="22">
        <f t="shared" ref="AD1943:AD1944" si="1076">N1943</f>
        <v>800</v>
      </c>
      <c r="AE1943" s="22"/>
      <c r="AF1943" s="22">
        <f t="shared" si="1063"/>
        <v>800</v>
      </c>
      <c r="AG1943" s="20">
        <f t="shared" ref="AG1943:AG1947" si="1077">N1943</f>
        <v>800</v>
      </c>
      <c r="AH1943" s="20" t="str">
        <f>VLOOKUP(U1943,[1]提成计算!B:I,8,FALSE)</f>
        <v xml:space="preserve"> </v>
      </c>
      <c r="AI1943" s="20"/>
      <c r="AJ1943" s="22"/>
      <c r="AK1943" s="22"/>
      <c r="AM1943" s="22"/>
      <c r="AN1943" s="22"/>
      <c r="AO1943" s="22" t="s">
        <v>2196</v>
      </c>
      <c r="AP1943" s="22" t="s">
        <v>1301</v>
      </c>
      <c r="AS1943" s="20"/>
      <c r="AT1943" s="20"/>
      <c r="AU1943" s="20"/>
    </row>
    <row r="1944" spans="1:47" x14ac:dyDescent="0.15">
      <c r="A1944" s="21" t="s">
        <v>1273</v>
      </c>
      <c r="B1944" s="20" t="s">
        <v>918</v>
      </c>
      <c r="C1944" s="20" t="s">
        <v>984</v>
      </c>
      <c r="D1944" s="20" t="s">
        <v>1029</v>
      </c>
      <c r="E1944" s="20" t="s">
        <v>1038</v>
      </c>
      <c r="F1944" s="20" t="s">
        <v>1250</v>
      </c>
      <c r="G1944" s="20" t="s">
        <v>2993</v>
      </c>
      <c r="H1944" s="20"/>
      <c r="I1944" s="20">
        <v>15118343363</v>
      </c>
      <c r="J1944" s="20" t="s">
        <v>1268</v>
      </c>
      <c r="K1944" s="20" t="s">
        <v>298</v>
      </c>
      <c r="L1944" s="20" t="s">
        <v>2131</v>
      </c>
      <c r="M1944" s="20">
        <v>800</v>
      </c>
      <c r="N1944" s="20">
        <v>800</v>
      </c>
      <c r="O1944" s="20" t="s">
        <v>927</v>
      </c>
      <c r="P1944" s="20" t="s">
        <v>50</v>
      </c>
      <c r="Q1944" s="28"/>
      <c r="R1944" s="21" t="s">
        <v>221</v>
      </c>
      <c r="S1944" s="21"/>
      <c r="T1944" s="21" t="s">
        <v>53</v>
      </c>
      <c r="U1944" s="21" t="s">
        <v>299</v>
      </c>
      <c r="V1944" s="46">
        <v>1</v>
      </c>
      <c r="W1944" s="26">
        <f t="shared" si="1061"/>
        <v>1</v>
      </c>
      <c r="X1944" s="26">
        <f t="shared" si="1062"/>
        <v>1</v>
      </c>
      <c r="Y1944" s="21">
        <v>6</v>
      </c>
      <c r="Z1944" s="22">
        <f t="shared" si="1051"/>
        <v>800</v>
      </c>
      <c r="AA1944" s="20" t="s">
        <v>2195</v>
      </c>
      <c r="AB1944" s="22">
        <v>1</v>
      </c>
      <c r="AC1944" s="22"/>
      <c r="AD1944" s="22">
        <f t="shared" si="1076"/>
        <v>800</v>
      </c>
      <c r="AE1944" s="22"/>
      <c r="AF1944" s="22">
        <f t="shared" si="1063"/>
        <v>800</v>
      </c>
      <c r="AG1944" s="20">
        <f t="shared" si="1077"/>
        <v>800</v>
      </c>
      <c r="AH1944" s="20" t="str">
        <f>VLOOKUP(U1944,[1]提成计算!B:I,8,FALSE)</f>
        <v>否</v>
      </c>
      <c r="AI1944" s="20"/>
      <c r="AJ1944" s="22"/>
      <c r="AK1944" s="22"/>
      <c r="AM1944" s="22"/>
      <c r="AN1944" s="22"/>
      <c r="AO1944" s="22" t="s">
        <v>2196</v>
      </c>
      <c r="AP1944" s="22" t="s">
        <v>1301</v>
      </c>
      <c r="AS1944" s="20"/>
      <c r="AT1944" s="20"/>
      <c r="AU1944" s="20"/>
    </row>
    <row r="1945" spans="1:47" x14ac:dyDescent="0.15">
      <c r="A1945" s="21" t="s">
        <v>1273</v>
      </c>
      <c r="B1945" s="20" t="s">
        <v>918</v>
      </c>
      <c r="C1945" s="20" t="s">
        <v>984</v>
      </c>
      <c r="D1945" s="20" t="s">
        <v>1029</v>
      </c>
      <c r="E1945" s="20" t="s">
        <v>1038</v>
      </c>
      <c r="F1945" s="20" t="s">
        <v>1250</v>
      </c>
      <c r="G1945" s="20" t="s">
        <v>2994</v>
      </c>
      <c r="H1945" s="20"/>
      <c r="I1945" s="20">
        <v>13809271997</v>
      </c>
      <c r="J1945" s="20" t="s">
        <v>1268</v>
      </c>
      <c r="K1945" s="20" t="s">
        <v>607</v>
      </c>
      <c r="L1945" s="20" t="s">
        <v>1898</v>
      </c>
      <c r="M1945" s="20">
        <v>1398</v>
      </c>
      <c r="N1945" s="20">
        <v>1398</v>
      </c>
      <c r="O1945" s="20" t="s">
        <v>927</v>
      </c>
      <c r="P1945" s="20" t="s">
        <v>50</v>
      </c>
      <c r="Q1945" s="28"/>
      <c r="R1945" s="21" t="s">
        <v>221</v>
      </c>
      <c r="S1945" s="21"/>
      <c r="T1945" s="21" t="s">
        <v>53</v>
      </c>
      <c r="U1945" s="21" t="s">
        <v>608</v>
      </c>
      <c r="V1945" s="46">
        <v>1</v>
      </c>
      <c r="W1945" s="26">
        <f t="shared" si="1061"/>
        <v>1</v>
      </c>
      <c r="X1945" s="26">
        <f t="shared" si="1062"/>
        <v>1</v>
      </c>
      <c r="Y1945" s="21">
        <v>20</v>
      </c>
      <c r="Z1945" s="22">
        <f t="shared" si="1051"/>
        <v>1398</v>
      </c>
      <c r="AA1945" s="20" t="s">
        <v>2195</v>
      </c>
      <c r="AB1945" s="22"/>
      <c r="AC1945" s="22">
        <v>1</v>
      </c>
      <c r="AD1945" s="22"/>
      <c r="AE1945" s="22">
        <f t="shared" ref="AE1945:AE1947" si="1078">N1945</f>
        <v>1398</v>
      </c>
      <c r="AF1945" s="22">
        <f t="shared" si="1063"/>
        <v>1398</v>
      </c>
      <c r="AG1945" s="20">
        <f t="shared" si="1077"/>
        <v>1398</v>
      </c>
      <c r="AH1945" s="20" t="str">
        <f>VLOOKUP(U1945,[1]提成计算!B:I,8,FALSE)</f>
        <v xml:space="preserve"> </v>
      </c>
      <c r="AI1945" s="20"/>
      <c r="AJ1945" s="22"/>
      <c r="AK1945" s="22"/>
      <c r="AM1945" s="22"/>
      <c r="AN1945" s="22"/>
      <c r="AO1945" s="22" t="s">
        <v>2196</v>
      </c>
      <c r="AP1945" s="22" t="s">
        <v>1301</v>
      </c>
      <c r="AS1945" s="20"/>
      <c r="AT1945" s="20"/>
      <c r="AU1945" s="20"/>
    </row>
    <row r="1946" spans="1:47" x14ac:dyDescent="0.15">
      <c r="A1946" s="21" t="s">
        <v>1273</v>
      </c>
      <c r="B1946" s="20" t="s">
        <v>918</v>
      </c>
      <c r="C1946" s="20" t="s">
        <v>984</v>
      </c>
      <c r="D1946" s="20" t="s">
        <v>992</v>
      </c>
      <c r="E1946" s="20" t="s">
        <v>1043</v>
      </c>
      <c r="F1946" s="20" t="s">
        <v>1250</v>
      </c>
      <c r="G1946" s="20" t="s">
        <v>2995</v>
      </c>
      <c r="H1946" s="20"/>
      <c r="I1946" s="20">
        <v>13288887528</v>
      </c>
      <c r="J1946" s="20" t="s">
        <v>1268</v>
      </c>
      <c r="K1946" s="20" t="s">
        <v>94</v>
      </c>
      <c r="L1946" s="20" t="s">
        <v>1358</v>
      </c>
      <c r="M1946" s="20">
        <v>1088</v>
      </c>
      <c r="N1946" s="20">
        <v>1088</v>
      </c>
      <c r="O1946" s="20" t="s">
        <v>927</v>
      </c>
      <c r="P1946" s="20" t="s">
        <v>50</v>
      </c>
      <c r="Q1946" s="28"/>
      <c r="R1946" s="21" t="s">
        <v>95</v>
      </c>
      <c r="S1946" s="21"/>
      <c r="T1946" s="21" t="s">
        <v>53</v>
      </c>
      <c r="U1946" s="21" t="s">
        <v>96</v>
      </c>
      <c r="V1946" s="46">
        <v>1</v>
      </c>
      <c r="W1946" s="26">
        <f t="shared" si="1061"/>
        <v>1</v>
      </c>
      <c r="X1946" s="26">
        <f t="shared" si="1062"/>
        <v>1</v>
      </c>
      <c r="Y1946" s="21">
        <v>10</v>
      </c>
      <c r="Z1946" s="22">
        <f t="shared" si="1051"/>
        <v>1088</v>
      </c>
      <c r="AA1946" s="20" t="s">
        <v>2195</v>
      </c>
      <c r="AB1946" s="22"/>
      <c r="AC1946" s="22">
        <v>1</v>
      </c>
      <c r="AD1946" s="22"/>
      <c r="AE1946" s="22">
        <f t="shared" si="1078"/>
        <v>1088</v>
      </c>
      <c r="AF1946" s="22">
        <f t="shared" si="1063"/>
        <v>1088</v>
      </c>
      <c r="AG1946" s="20">
        <f t="shared" si="1077"/>
        <v>1088</v>
      </c>
      <c r="AH1946" s="20" t="str">
        <f>VLOOKUP(U1946,[1]提成计算!B:I,8,FALSE)</f>
        <v xml:space="preserve"> </v>
      </c>
      <c r="AI1946" s="20"/>
      <c r="AJ1946" s="22"/>
      <c r="AK1946" s="22"/>
      <c r="AM1946" s="22"/>
      <c r="AN1946" s="22"/>
      <c r="AO1946" s="22" t="s">
        <v>2196</v>
      </c>
      <c r="AP1946" s="22" t="s">
        <v>1301</v>
      </c>
      <c r="AS1946" s="20"/>
      <c r="AT1946" s="20"/>
      <c r="AU1946" s="20"/>
    </row>
    <row r="1947" spans="1:47" x14ac:dyDescent="0.15">
      <c r="A1947" s="21" t="s">
        <v>1273</v>
      </c>
      <c r="B1947" s="20" t="s">
        <v>918</v>
      </c>
      <c r="C1947" s="20" t="s">
        <v>984</v>
      </c>
      <c r="D1947" s="20" t="s">
        <v>985</v>
      </c>
      <c r="E1947" s="20" t="s">
        <v>1025</v>
      </c>
      <c r="F1947" s="20" t="s">
        <v>1250</v>
      </c>
      <c r="G1947" s="20" t="s">
        <v>2996</v>
      </c>
      <c r="H1947" s="20"/>
      <c r="I1947" s="20">
        <v>13926861213</v>
      </c>
      <c r="J1947" s="20" t="s">
        <v>1268</v>
      </c>
      <c r="K1947" s="20" t="s">
        <v>2880</v>
      </c>
      <c r="L1947" s="20" t="s">
        <v>1898</v>
      </c>
      <c r="M1947" s="20">
        <v>1398</v>
      </c>
      <c r="N1947" s="20">
        <v>1398</v>
      </c>
      <c r="O1947" s="20" t="s">
        <v>927</v>
      </c>
      <c r="P1947" s="20" t="s">
        <v>50</v>
      </c>
      <c r="Q1947" s="28"/>
      <c r="R1947" s="21" t="s">
        <v>989</v>
      </c>
      <c r="S1947" s="21"/>
      <c r="T1947" s="21" t="s">
        <v>53</v>
      </c>
      <c r="U1947" s="21" t="s">
        <v>1028</v>
      </c>
      <c r="V1947" s="46">
        <v>1</v>
      </c>
      <c r="W1947" s="26">
        <f t="shared" si="1061"/>
        <v>1</v>
      </c>
      <c r="X1947" s="26">
        <f t="shared" si="1062"/>
        <v>1</v>
      </c>
      <c r="Y1947" s="21">
        <v>20</v>
      </c>
      <c r="Z1947" s="22">
        <f t="shared" si="1051"/>
        <v>1398</v>
      </c>
      <c r="AA1947" s="20" t="s">
        <v>2195</v>
      </c>
      <c r="AB1947" s="22"/>
      <c r="AC1947" s="22">
        <v>1</v>
      </c>
      <c r="AD1947" s="22"/>
      <c r="AE1947" s="22">
        <f t="shared" si="1078"/>
        <v>1398</v>
      </c>
      <c r="AF1947" s="22">
        <f t="shared" si="1063"/>
        <v>1398</v>
      </c>
      <c r="AG1947" s="20">
        <f t="shared" si="1077"/>
        <v>1398</v>
      </c>
      <c r="AH1947" s="20" t="str">
        <f>VLOOKUP(U1947,[1]提成计算!B:I,8,FALSE)</f>
        <v xml:space="preserve"> </v>
      </c>
      <c r="AI1947" s="20"/>
      <c r="AJ1947" s="22"/>
      <c r="AK1947" s="22"/>
      <c r="AM1947" s="22"/>
      <c r="AN1947" s="22"/>
      <c r="AO1947" s="22" t="s">
        <v>2196</v>
      </c>
      <c r="AP1947" s="22" t="s">
        <v>1301</v>
      </c>
      <c r="AS1947" s="20"/>
      <c r="AT1947" s="20"/>
      <c r="AU1947" s="20"/>
    </row>
    <row r="1948" spans="1:47" x14ac:dyDescent="0.15">
      <c r="A1948" s="21" t="s">
        <v>1273</v>
      </c>
      <c r="B1948" s="20" t="s">
        <v>918</v>
      </c>
      <c r="C1948" s="20" t="s">
        <v>984</v>
      </c>
      <c r="D1948" s="20" t="s">
        <v>1029</v>
      </c>
      <c r="E1948" s="20" t="s">
        <v>1047</v>
      </c>
      <c r="F1948" s="20" t="s">
        <v>1250</v>
      </c>
      <c r="G1948" s="20" t="s">
        <v>2997</v>
      </c>
      <c r="H1948" s="20"/>
      <c r="I1948" s="20">
        <v>15820950755</v>
      </c>
      <c r="J1948" s="20" t="s">
        <v>924</v>
      </c>
      <c r="K1948" s="20" t="s">
        <v>607</v>
      </c>
      <c r="L1948" s="20" t="s">
        <v>1918</v>
      </c>
      <c r="M1948" s="20">
        <v>680</v>
      </c>
      <c r="N1948" s="20">
        <v>680</v>
      </c>
      <c r="O1948" s="20" t="s">
        <v>927</v>
      </c>
      <c r="P1948" s="20" t="s">
        <v>50</v>
      </c>
      <c r="Q1948" s="28"/>
      <c r="R1948" s="21" t="s">
        <v>221</v>
      </c>
      <c r="S1948" s="25" t="s">
        <v>1370</v>
      </c>
      <c r="T1948" s="21" t="s">
        <v>53</v>
      </c>
      <c r="U1948" s="21" t="s">
        <v>608</v>
      </c>
      <c r="V1948" s="46">
        <v>1</v>
      </c>
      <c r="W1948" s="26">
        <f t="shared" si="1061"/>
        <v>1</v>
      </c>
      <c r="Y1948" s="21">
        <v>4</v>
      </c>
      <c r="Z1948" s="22">
        <f t="shared" si="1051"/>
        <v>680</v>
      </c>
      <c r="AA1948" s="20" t="s">
        <v>2195</v>
      </c>
      <c r="AB1948" s="22">
        <v>1</v>
      </c>
      <c r="AC1948" s="22"/>
      <c r="AD1948" s="22">
        <f t="shared" ref="AD1948:AD1952" si="1079">N1948</f>
        <v>680</v>
      </c>
      <c r="AE1948" s="22"/>
      <c r="AF1948" s="22">
        <f t="shared" si="1063"/>
        <v>680</v>
      </c>
      <c r="AG1948" s="20"/>
      <c r="AH1948" s="22"/>
      <c r="AI1948" s="22"/>
      <c r="AJ1948" s="22">
        <f>N1948</f>
        <v>680</v>
      </c>
      <c r="AK1948" s="22">
        <f>IF(O1948="(传统)XDSL",VLOOKUP(S1948,[2]直销续费率明细!C:I,7,FALSE)*1,IF(O1948="GPON+XDSL",VLOOKUP(S1948,[2]直销续费率明细!C:I,7,FALSE)*1,VLOOKUP(S1948,[2]直销续费率明细!C:I,5,FALSE)*1))</f>
        <v>-40</v>
      </c>
      <c r="AL1948" s="22" t="s">
        <v>1309</v>
      </c>
      <c r="AM1948" s="22"/>
      <c r="AN1948" s="22"/>
      <c r="AO1948" s="22" t="s">
        <v>2216</v>
      </c>
      <c r="AP1948" s="22" t="s">
        <v>2261</v>
      </c>
      <c r="AS1948" s="20">
        <f>IF(Y1948&gt;=10,VLOOKUP(U1948,[2]提成计算!B:T,19,FALSE),VLOOKUP(U1948,[2]提成计算!B:T,18,FALSE))</f>
        <v>0.06</v>
      </c>
      <c r="AT1948" s="20">
        <f t="shared" ref="AT1948" si="1080">IF(AD1948*AS1948&gt;0,AD1948*AS1948,AE1948*AS1948)</f>
        <v>40.799999999999997</v>
      </c>
      <c r="AU1948" s="20">
        <f t="shared" ref="AU1948" si="1081">IF(AND(AK1948&lt;0,AK1948+AT1948&lt;0),-AT1948,AK1948)</f>
        <v>-40</v>
      </c>
    </row>
    <row r="1949" spans="1:47" s="31" customFormat="1" x14ac:dyDescent="0.15">
      <c r="A1949" s="30" t="s">
        <v>1273</v>
      </c>
      <c r="B1949" s="36" t="s">
        <v>918</v>
      </c>
      <c r="C1949" s="36" t="s">
        <v>984</v>
      </c>
      <c r="D1949" s="36" t="s">
        <v>1029</v>
      </c>
      <c r="E1949" s="36" t="s">
        <v>1030</v>
      </c>
      <c r="F1949" s="36" t="s">
        <v>1250</v>
      </c>
      <c r="G1949" s="36" t="s">
        <v>2998</v>
      </c>
      <c r="H1949" s="36"/>
      <c r="I1949" s="36">
        <v>13433634545</v>
      </c>
      <c r="J1949" s="36" t="s">
        <v>1268</v>
      </c>
      <c r="K1949" s="36" t="s">
        <v>2860</v>
      </c>
      <c r="L1949" s="36" t="s">
        <v>1863</v>
      </c>
      <c r="M1949" s="36">
        <v>1298</v>
      </c>
      <c r="N1949" s="36">
        <v>1298</v>
      </c>
      <c r="O1949" s="36" t="s">
        <v>927</v>
      </c>
      <c r="P1949" s="36" t="s">
        <v>50</v>
      </c>
      <c r="Q1949" s="35"/>
      <c r="R1949" s="31" t="s">
        <v>2999</v>
      </c>
      <c r="S1949" s="30"/>
      <c r="T1949" s="30" t="s">
        <v>948</v>
      </c>
      <c r="U1949" s="31" t="s">
        <v>221</v>
      </c>
      <c r="V1949" s="47">
        <v>1</v>
      </c>
      <c r="W1949" s="33">
        <f t="shared" si="1061"/>
        <v>1</v>
      </c>
      <c r="X1949" s="33">
        <f t="shared" si="1062"/>
        <v>1</v>
      </c>
      <c r="Y1949" s="30">
        <v>6</v>
      </c>
      <c r="Z1949" s="31">
        <f t="shared" si="1051"/>
        <v>1298</v>
      </c>
      <c r="AA1949" s="36" t="s">
        <v>2218</v>
      </c>
      <c r="AB1949" s="31">
        <v>1</v>
      </c>
      <c r="AG1949" s="36"/>
      <c r="AH1949" s="36"/>
      <c r="AI1949" s="36"/>
      <c r="AO1949" s="31" t="s">
        <v>2216</v>
      </c>
      <c r="AP1949" s="31" t="s">
        <v>1301</v>
      </c>
      <c r="AS1949" s="36"/>
      <c r="AT1949" s="36"/>
      <c r="AU1949" s="36"/>
    </row>
    <row r="1950" spans="1:47" x14ac:dyDescent="0.15">
      <c r="A1950" s="21" t="s">
        <v>1273</v>
      </c>
      <c r="B1950" s="20" t="s">
        <v>918</v>
      </c>
      <c r="C1950" s="20" t="s">
        <v>984</v>
      </c>
      <c r="D1950" s="20" t="s">
        <v>995</v>
      </c>
      <c r="E1950" s="20" t="s">
        <v>1009</v>
      </c>
      <c r="F1950" s="20" t="s">
        <v>1250</v>
      </c>
      <c r="G1950" s="20" t="s">
        <v>3000</v>
      </c>
      <c r="H1950" s="20"/>
      <c r="I1950" s="20">
        <v>13662783070</v>
      </c>
      <c r="J1950" s="20" t="s">
        <v>924</v>
      </c>
      <c r="K1950" s="20" t="s">
        <v>2877</v>
      </c>
      <c r="L1950" s="20" t="s">
        <v>1918</v>
      </c>
      <c r="M1950" s="20">
        <v>680</v>
      </c>
      <c r="N1950" s="20">
        <v>680</v>
      </c>
      <c r="O1950" s="20" t="s">
        <v>2098</v>
      </c>
      <c r="P1950" s="20" t="s">
        <v>50</v>
      </c>
      <c r="Q1950" s="28"/>
      <c r="R1950" s="21" t="s">
        <v>65</v>
      </c>
      <c r="S1950" s="25" t="s">
        <v>1504</v>
      </c>
      <c r="T1950" s="21" t="s">
        <v>53</v>
      </c>
      <c r="U1950" s="21" t="s">
        <v>1757</v>
      </c>
      <c r="V1950" s="46">
        <v>1</v>
      </c>
      <c r="W1950" s="26">
        <f t="shared" si="1061"/>
        <v>1</v>
      </c>
      <c r="Y1950" s="21">
        <v>4</v>
      </c>
      <c r="Z1950" s="22">
        <f t="shared" si="1051"/>
        <v>680</v>
      </c>
      <c r="AA1950" s="20" t="s">
        <v>2218</v>
      </c>
      <c r="AB1950" s="22">
        <v>1</v>
      </c>
      <c r="AC1950" s="22"/>
      <c r="AD1950" s="22">
        <f t="shared" si="1079"/>
        <v>680</v>
      </c>
      <c r="AE1950" s="22"/>
      <c r="AF1950" s="22">
        <f t="shared" si="1063"/>
        <v>680</v>
      </c>
      <c r="AG1950" s="20"/>
      <c r="AH1950" s="22"/>
      <c r="AI1950" s="22"/>
      <c r="AJ1950" s="22">
        <f t="shared" ref="AJ1950:AJ1952" si="1082">N1950</f>
        <v>680</v>
      </c>
      <c r="AK1950" s="22">
        <f>IF(O1950="(传统)XDSL",VLOOKUP(S1950,[2]直销续费率明细!C:I,7,FALSE)*1,IF(O1950="GPON+XDSL",VLOOKUP(S1950,[2]直销续费率明细!C:I,7,FALSE)*1,VLOOKUP(S1950,[2]直销续费率明细!C:I,5,FALSE)*1))</f>
        <v>-20</v>
      </c>
      <c r="AL1950" s="22" t="s">
        <v>1309</v>
      </c>
      <c r="AM1950" s="22"/>
      <c r="AN1950" s="22"/>
      <c r="AO1950" s="22" t="s">
        <v>2196</v>
      </c>
      <c r="AP1950" s="22" t="s">
        <v>2202</v>
      </c>
      <c r="AS1950" s="20">
        <f>IF(Y1950&gt;=10,VLOOKUP(U1950,[2]提成计算!B:T,19,FALSE),VLOOKUP(U1950,[2]提成计算!B:T,18,FALSE))</f>
        <v>0.06</v>
      </c>
      <c r="AT1950" s="20">
        <f t="shared" ref="AT1950:AT1952" si="1083">IF(AD1950*AS1950&gt;0,AD1950*AS1950,AE1950*AS1950)</f>
        <v>40.799999999999997</v>
      </c>
      <c r="AU1950" s="20">
        <f t="shared" ref="AU1950:AU1952" si="1084">IF(AND(AK1950&lt;0,AK1950+AT1950&lt;0),-AT1950,AK1950)</f>
        <v>-20</v>
      </c>
    </row>
    <row r="1951" spans="1:47" x14ac:dyDescent="0.15">
      <c r="A1951" s="21" t="s">
        <v>1273</v>
      </c>
      <c r="B1951" s="20" t="s">
        <v>918</v>
      </c>
      <c r="C1951" s="20" t="s">
        <v>984</v>
      </c>
      <c r="D1951" s="20" t="s">
        <v>995</v>
      </c>
      <c r="E1951" s="20" t="s">
        <v>1009</v>
      </c>
      <c r="F1951" s="20" t="s">
        <v>1250</v>
      </c>
      <c r="G1951" s="20" t="s">
        <v>3001</v>
      </c>
      <c r="H1951" s="20"/>
      <c r="I1951" s="20">
        <v>15017850857</v>
      </c>
      <c r="J1951" s="20" t="s">
        <v>924</v>
      </c>
      <c r="K1951" s="20" t="s">
        <v>2877</v>
      </c>
      <c r="L1951" s="20" t="s">
        <v>1918</v>
      </c>
      <c r="M1951" s="20">
        <v>680</v>
      </c>
      <c r="N1951" s="20">
        <v>680</v>
      </c>
      <c r="O1951" s="20" t="s">
        <v>927</v>
      </c>
      <c r="P1951" s="20" t="s">
        <v>50</v>
      </c>
      <c r="Q1951" s="28"/>
      <c r="R1951" s="21" t="s">
        <v>65</v>
      </c>
      <c r="S1951" s="25" t="s">
        <v>1504</v>
      </c>
      <c r="T1951" s="21" t="s">
        <v>53</v>
      </c>
      <c r="U1951" s="21" t="s">
        <v>1757</v>
      </c>
      <c r="V1951" s="46">
        <v>1</v>
      </c>
      <c r="W1951" s="26">
        <f t="shared" si="1061"/>
        <v>1</v>
      </c>
      <c r="Y1951" s="21">
        <v>4</v>
      </c>
      <c r="Z1951" s="22">
        <f t="shared" si="1051"/>
        <v>680</v>
      </c>
      <c r="AA1951" s="20" t="s">
        <v>2195</v>
      </c>
      <c r="AB1951" s="22">
        <v>1</v>
      </c>
      <c r="AC1951" s="22"/>
      <c r="AD1951" s="22">
        <f t="shared" si="1079"/>
        <v>680</v>
      </c>
      <c r="AE1951" s="22"/>
      <c r="AF1951" s="22">
        <f t="shared" si="1063"/>
        <v>680</v>
      </c>
      <c r="AG1951" s="20"/>
      <c r="AH1951" s="22"/>
      <c r="AI1951" s="22"/>
      <c r="AJ1951" s="22">
        <f t="shared" si="1082"/>
        <v>680</v>
      </c>
      <c r="AK1951" s="22">
        <f>IF(O1951="(传统)XDSL",VLOOKUP(S1951,[2]直销续费率明细!C:I,7,FALSE)*1,IF(O1951="GPON+XDSL",VLOOKUP(S1951,[2]直销续费率明细!C:I,7,FALSE)*1,VLOOKUP(S1951,[2]直销续费率明细!C:I,5,FALSE)*1))</f>
        <v>-40</v>
      </c>
      <c r="AL1951" s="22" t="s">
        <v>1309</v>
      </c>
      <c r="AM1951" s="22"/>
      <c r="AN1951" s="22"/>
      <c r="AO1951" s="22" t="s">
        <v>2196</v>
      </c>
      <c r="AP1951" s="22" t="s">
        <v>2202</v>
      </c>
      <c r="AS1951" s="20">
        <f>IF(Y1951&gt;=10,VLOOKUP(U1951,[2]提成计算!B:T,19,FALSE),VLOOKUP(U1951,[2]提成计算!B:T,18,FALSE))</f>
        <v>0.06</v>
      </c>
      <c r="AT1951" s="20">
        <f t="shared" si="1083"/>
        <v>40.799999999999997</v>
      </c>
      <c r="AU1951" s="20">
        <f t="shared" si="1084"/>
        <v>-40</v>
      </c>
    </row>
    <row r="1952" spans="1:47" x14ac:dyDescent="0.15">
      <c r="A1952" s="21" t="s">
        <v>1273</v>
      </c>
      <c r="B1952" s="20" t="s">
        <v>918</v>
      </c>
      <c r="C1952" s="20" t="s">
        <v>984</v>
      </c>
      <c r="D1952" s="20" t="s">
        <v>992</v>
      </c>
      <c r="E1952" s="20" t="s">
        <v>1043</v>
      </c>
      <c r="F1952" s="20" t="s">
        <v>1250</v>
      </c>
      <c r="G1952" s="20" t="s">
        <v>3002</v>
      </c>
      <c r="H1952" s="20"/>
      <c r="I1952" s="20">
        <v>15118255712</v>
      </c>
      <c r="J1952" s="20" t="s">
        <v>924</v>
      </c>
      <c r="K1952" s="20" t="s">
        <v>94</v>
      </c>
      <c r="L1952" s="20" t="s">
        <v>1918</v>
      </c>
      <c r="M1952" s="20">
        <v>680</v>
      </c>
      <c r="N1952" s="20">
        <v>680</v>
      </c>
      <c r="O1952" s="20" t="s">
        <v>1262</v>
      </c>
      <c r="P1952" s="20" t="s">
        <v>50</v>
      </c>
      <c r="Q1952" s="28"/>
      <c r="R1952" s="21" t="s">
        <v>95</v>
      </c>
      <c r="S1952" s="25" t="s">
        <v>1046</v>
      </c>
      <c r="T1952" s="21" t="s">
        <v>53</v>
      </c>
      <c r="U1952" s="21" t="s">
        <v>96</v>
      </c>
      <c r="V1952" s="46">
        <v>1</v>
      </c>
      <c r="W1952" s="26">
        <f t="shared" si="1061"/>
        <v>1</v>
      </c>
      <c r="Y1952" s="21">
        <v>4</v>
      </c>
      <c r="Z1952" s="22">
        <f t="shared" si="1051"/>
        <v>680</v>
      </c>
      <c r="AA1952" s="20" t="s">
        <v>2195</v>
      </c>
      <c r="AB1952" s="22">
        <v>1</v>
      </c>
      <c r="AC1952" s="22"/>
      <c r="AD1952" s="22">
        <f t="shared" si="1079"/>
        <v>680</v>
      </c>
      <c r="AE1952" s="22"/>
      <c r="AF1952" s="22">
        <f t="shared" si="1063"/>
        <v>680</v>
      </c>
      <c r="AG1952" s="20"/>
      <c r="AH1952" s="22"/>
      <c r="AI1952" s="22"/>
      <c r="AJ1952" s="22">
        <f t="shared" si="1082"/>
        <v>680</v>
      </c>
      <c r="AK1952" s="22">
        <f>IF(O1952="(传统)XDSL",VLOOKUP(S1952,[2]直销续费率明细!C:I,7,FALSE)*1,IF(O1952="GPON+XDSL",VLOOKUP(S1952,[2]直销续费率明细!C:I,7,FALSE)*1,VLOOKUP(S1952,[2]直销续费率明细!C:I,5,FALSE)*1))</f>
        <v>-40</v>
      </c>
      <c r="AL1952" s="22" t="s">
        <v>1300</v>
      </c>
      <c r="AM1952" s="22"/>
      <c r="AN1952" s="22"/>
      <c r="AO1952" s="22" t="s">
        <v>2196</v>
      </c>
      <c r="AP1952" s="22" t="s">
        <v>2202</v>
      </c>
      <c r="AS1952" s="20">
        <f>IF(Y1952&gt;=10,VLOOKUP(U1952,[2]提成计算!B:T,19,FALSE),VLOOKUP(U1952,[2]提成计算!B:T,18,FALSE))</f>
        <v>7.0000000000000007E-2</v>
      </c>
      <c r="AT1952" s="20">
        <f t="shared" si="1083"/>
        <v>47.6</v>
      </c>
      <c r="AU1952" s="20">
        <f t="shared" si="1084"/>
        <v>-40</v>
      </c>
    </row>
    <row r="1953" spans="1:47" x14ac:dyDescent="0.15">
      <c r="A1953" s="21" t="s">
        <v>1273</v>
      </c>
      <c r="B1953" s="20" t="s">
        <v>918</v>
      </c>
      <c r="C1953" s="20" t="s">
        <v>984</v>
      </c>
      <c r="D1953" s="20" t="s">
        <v>985</v>
      </c>
      <c r="E1953" s="20" t="s">
        <v>1004</v>
      </c>
      <c r="F1953" s="20" t="s">
        <v>1250</v>
      </c>
      <c r="G1953" s="20" t="s">
        <v>3003</v>
      </c>
      <c r="H1953" s="20"/>
      <c r="I1953" s="20">
        <v>13546912091</v>
      </c>
      <c r="J1953" s="20" t="s">
        <v>1268</v>
      </c>
      <c r="K1953" s="20" t="s">
        <v>2975</v>
      </c>
      <c r="L1953" s="20" t="s">
        <v>1891</v>
      </c>
      <c r="M1953" s="20">
        <v>1088</v>
      </c>
      <c r="N1953" s="20">
        <v>1088</v>
      </c>
      <c r="O1953" s="20" t="s">
        <v>927</v>
      </c>
      <c r="P1953" s="20" t="s">
        <v>50</v>
      </c>
      <c r="Q1953" s="28"/>
      <c r="R1953" s="21" t="s">
        <v>989</v>
      </c>
      <c r="S1953" s="21"/>
      <c r="T1953" s="21" t="s">
        <v>53</v>
      </c>
      <c r="U1953" s="21" t="s">
        <v>1008</v>
      </c>
      <c r="V1953" s="46">
        <v>1</v>
      </c>
      <c r="W1953" s="26">
        <f t="shared" si="1061"/>
        <v>1</v>
      </c>
      <c r="X1953" s="26">
        <f t="shared" si="1062"/>
        <v>1</v>
      </c>
      <c r="Y1953" s="21">
        <v>10</v>
      </c>
      <c r="Z1953" s="22">
        <f t="shared" si="1051"/>
        <v>1088</v>
      </c>
      <c r="AA1953" s="20" t="s">
        <v>2195</v>
      </c>
      <c r="AB1953" s="22"/>
      <c r="AC1953" s="22">
        <v>1</v>
      </c>
      <c r="AD1953" s="22"/>
      <c r="AE1953" s="22">
        <f>N1953</f>
        <v>1088</v>
      </c>
      <c r="AF1953" s="22">
        <f t="shared" si="1063"/>
        <v>1088</v>
      </c>
      <c r="AG1953" s="20">
        <f>N1953</f>
        <v>1088</v>
      </c>
      <c r="AH1953" s="20" t="str">
        <f>VLOOKUP(U1953,[1]提成计算!B:I,8,FALSE)</f>
        <v xml:space="preserve"> </v>
      </c>
      <c r="AI1953" s="20"/>
      <c r="AJ1953" s="22"/>
      <c r="AK1953" s="22"/>
      <c r="AM1953" s="22"/>
      <c r="AN1953" s="22"/>
      <c r="AO1953" s="22" t="s">
        <v>2196</v>
      </c>
      <c r="AP1953" s="22" t="s">
        <v>1301</v>
      </c>
      <c r="AS1953" s="20"/>
      <c r="AT1953" s="20"/>
      <c r="AU1953" s="20"/>
    </row>
    <row r="1954" spans="1:47" x14ac:dyDescent="0.15">
      <c r="A1954" s="21" t="s">
        <v>1273</v>
      </c>
      <c r="B1954" s="20" t="s">
        <v>918</v>
      </c>
      <c r="C1954" s="20" t="s">
        <v>984</v>
      </c>
      <c r="D1954" s="20" t="s">
        <v>985</v>
      </c>
      <c r="E1954" s="20" t="s">
        <v>1025</v>
      </c>
      <c r="F1954" s="20" t="s">
        <v>1250</v>
      </c>
      <c r="G1954" s="20" t="s">
        <v>3004</v>
      </c>
      <c r="H1954" s="20"/>
      <c r="I1954" s="20">
        <v>13794824331</v>
      </c>
      <c r="J1954" s="20" t="s">
        <v>924</v>
      </c>
      <c r="K1954" s="20" t="s">
        <v>2880</v>
      </c>
      <c r="L1954" s="20" t="s">
        <v>1918</v>
      </c>
      <c r="M1954" s="20">
        <v>680</v>
      </c>
      <c r="N1954" s="20">
        <v>680</v>
      </c>
      <c r="O1954" s="20" t="s">
        <v>927</v>
      </c>
      <c r="P1954" s="20" t="s">
        <v>50</v>
      </c>
      <c r="Q1954" s="28"/>
      <c r="R1954" s="21" t="s">
        <v>989</v>
      </c>
      <c r="S1954" s="25" t="s">
        <v>1386</v>
      </c>
      <c r="T1954" s="21" t="s">
        <v>53</v>
      </c>
      <c r="U1954" s="21" t="s">
        <v>1028</v>
      </c>
      <c r="V1954" s="46">
        <v>1</v>
      </c>
      <c r="W1954" s="26">
        <f t="shared" si="1061"/>
        <v>1</v>
      </c>
      <c r="Y1954" s="21">
        <v>4</v>
      </c>
      <c r="Z1954" s="22">
        <f t="shared" si="1051"/>
        <v>680</v>
      </c>
      <c r="AA1954" s="20" t="s">
        <v>2195</v>
      </c>
      <c r="AB1954" s="22">
        <v>1</v>
      </c>
      <c r="AC1954" s="22"/>
      <c r="AD1954" s="22">
        <f>N1954</f>
        <v>680</v>
      </c>
      <c r="AE1954" s="22"/>
      <c r="AF1954" s="22">
        <f t="shared" si="1063"/>
        <v>680</v>
      </c>
      <c r="AG1954" s="20"/>
      <c r="AH1954" s="22"/>
      <c r="AI1954" s="22"/>
      <c r="AJ1954" s="22">
        <f t="shared" ref="AJ1954:AJ1956" si="1085">N1954</f>
        <v>680</v>
      </c>
      <c r="AK1954" s="22">
        <f>IF(O1954="(传统)XDSL",VLOOKUP(S1954,[2]直销续费率明细!C:I,7,FALSE)*1,IF(O1954="GPON+XDSL",VLOOKUP(S1954,[2]直销续费率明细!C:I,7,FALSE)*1,VLOOKUP(S1954,[2]直销续费率明细!C:I,5,FALSE)*1))</f>
        <v>15</v>
      </c>
      <c r="AL1954" s="22" t="s">
        <v>1309</v>
      </c>
      <c r="AM1954" s="22"/>
      <c r="AN1954" s="22"/>
      <c r="AO1954" s="22" t="s">
        <v>2216</v>
      </c>
      <c r="AP1954" s="22" t="s">
        <v>2261</v>
      </c>
      <c r="AS1954" s="20">
        <f>IF(Y1954&gt;=10,VLOOKUP(U1954,[2]提成计算!B:T,19,FALSE),VLOOKUP(U1954,[2]提成计算!B:T,18,FALSE))</f>
        <v>0.06</v>
      </c>
      <c r="AT1954" s="20">
        <f t="shared" ref="AT1954:AT1956" si="1086">IF(AD1954*AS1954&gt;0,AD1954*AS1954,AE1954*AS1954)</f>
        <v>40.799999999999997</v>
      </c>
      <c r="AU1954" s="20">
        <f t="shared" ref="AU1954:AU1956" si="1087">IF(AND(AK1954&lt;0,AK1954+AT1954&lt;0),-AT1954,AK1954)</f>
        <v>15</v>
      </c>
    </row>
    <row r="1955" spans="1:47" x14ac:dyDescent="0.15">
      <c r="A1955" s="21" t="s">
        <v>1273</v>
      </c>
      <c r="B1955" s="20" t="s">
        <v>918</v>
      </c>
      <c r="C1955" s="20" t="s">
        <v>984</v>
      </c>
      <c r="D1955" s="20" t="s">
        <v>992</v>
      </c>
      <c r="E1955" s="20" t="s">
        <v>1043</v>
      </c>
      <c r="F1955" s="20" t="s">
        <v>1250</v>
      </c>
      <c r="G1955" s="20" t="s">
        <v>3005</v>
      </c>
      <c r="H1955" s="20"/>
      <c r="I1955" s="20">
        <v>13827235638</v>
      </c>
      <c r="J1955" s="20" t="s">
        <v>924</v>
      </c>
      <c r="K1955" s="20" t="s">
        <v>94</v>
      </c>
      <c r="L1955" s="20" t="s">
        <v>1299</v>
      </c>
      <c r="M1955" s="20">
        <v>888</v>
      </c>
      <c r="N1955" s="20">
        <v>888</v>
      </c>
      <c r="O1955" s="20" t="s">
        <v>927</v>
      </c>
      <c r="P1955" s="20" t="s">
        <v>50</v>
      </c>
      <c r="Q1955" s="28"/>
      <c r="R1955" s="21" t="s">
        <v>95</v>
      </c>
      <c r="S1955" s="25" t="s">
        <v>1046</v>
      </c>
      <c r="T1955" s="21" t="s">
        <v>53</v>
      </c>
      <c r="U1955" s="21" t="s">
        <v>96</v>
      </c>
      <c r="V1955" s="46">
        <v>1</v>
      </c>
      <c r="W1955" s="26">
        <f t="shared" si="1061"/>
        <v>1</v>
      </c>
      <c r="Y1955" s="21">
        <v>12</v>
      </c>
      <c r="Z1955" s="22">
        <f t="shared" si="1051"/>
        <v>888</v>
      </c>
      <c r="AA1955" s="20" t="s">
        <v>2218</v>
      </c>
      <c r="AB1955" s="22"/>
      <c r="AC1955" s="22">
        <v>1</v>
      </c>
      <c r="AD1955" s="22"/>
      <c r="AE1955" s="22">
        <f>N1955</f>
        <v>888</v>
      </c>
      <c r="AF1955" s="22">
        <f t="shared" si="1063"/>
        <v>888</v>
      </c>
      <c r="AG1955" s="20"/>
      <c r="AH1955" s="22"/>
      <c r="AI1955" s="22"/>
      <c r="AJ1955" s="22">
        <f t="shared" si="1085"/>
        <v>888</v>
      </c>
      <c r="AK1955" s="22">
        <f>IF(O1955="(传统)XDSL",VLOOKUP(S1955,[2]直销续费率明细!C:I,7,FALSE)*1,IF(O1955="GPON+XDSL",VLOOKUP(S1955,[2]直销续费率明细!C:I,7,FALSE)*1,VLOOKUP(S1955,[2]直销续费率明细!C:I,5,FALSE)*1))</f>
        <v>25</v>
      </c>
      <c r="AL1955" s="22" t="s">
        <v>1300</v>
      </c>
      <c r="AM1955" s="22"/>
      <c r="AN1955" s="22"/>
      <c r="AO1955" s="22" t="s">
        <v>2196</v>
      </c>
      <c r="AP1955" s="22" t="s">
        <v>1301</v>
      </c>
      <c r="AS1955" s="20">
        <f>IF(Y1955&gt;=10,VLOOKUP(U1955,[2]提成计算!B:T,19,FALSE),VLOOKUP(U1955,[2]提成计算!B:T,18,FALSE))</f>
        <v>0.1</v>
      </c>
      <c r="AT1955" s="20">
        <f t="shared" si="1086"/>
        <v>88.800000000000011</v>
      </c>
      <c r="AU1955" s="20">
        <f t="shared" si="1087"/>
        <v>25</v>
      </c>
    </row>
    <row r="1956" spans="1:47" x14ac:dyDescent="0.15">
      <c r="A1956" s="21" t="s">
        <v>1273</v>
      </c>
      <c r="B1956" s="20" t="s">
        <v>918</v>
      </c>
      <c r="C1956" s="20" t="s">
        <v>984</v>
      </c>
      <c r="D1956" s="20" t="s">
        <v>995</v>
      </c>
      <c r="E1956" s="20" t="s">
        <v>1009</v>
      </c>
      <c r="F1956" s="20" t="s">
        <v>1250</v>
      </c>
      <c r="G1956" s="20" t="s">
        <v>3006</v>
      </c>
      <c r="H1956" s="20"/>
      <c r="I1956" s="20">
        <v>15989660431</v>
      </c>
      <c r="J1956" s="20" t="s">
        <v>924</v>
      </c>
      <c r="K1956" s="20" t="s">
        <v>2877</v>
      </c>
      <c r="L1956" s="20" t="s">
        <v>1918</v>
      </c>
      <c r="M1956" s="20">
        <v>680</v>
      </c>
      <c r="N1956" s="20">
        <v>680</v>
      </c>
      <c r="O1956" s="20" t="s">
        <v>927</v>
      </c>
      <c r="P1956" s="20" t="s">
        <v>50</v>
      </c>
      <c r="Q1956" s="28"/>
      <c r="R1956" s="21" t="s">
        <v>65</v>
      </c>
      <c r="S1956" s="25" t="s">
        <v>1504</v>
      </c>
      <c r="T1956" s="21" t="s">
        <v>53</v>
      </c>
      <c r="U1956" s="21" t="s">
        <v>1757</v>
      </c>
      <c r="V1956" s="46">
        <v>1</v>
      </c>
      <c r="W1956" s="26">
        <f t="shared" si="1061"/>
        <v>1</v>
      </c>
      <c r="Y1956" s="21">
        <v>4</v>
      </c>
      <c r="Z1956" s="22">
        <f t="shared" si="1051"/>
        <v>680</v>
      </c>
      <c r="AA1956" s="20" t="s">
        <v>2195</v>
      </c>
      <c r="AB1956" s="22">
        <v>1</v>
      </c>
      <c r="AC1956" s="22"/>
      <c r="AD1956" s="22">
        <f>N1956</f>
        <v>680</v>
      </c>
      <c r="AE1956" s="22"/>
      <c r="AF1956" s="22">
        <f t="shared" si="1063"/>
        <v>680</v>
      </c>
      <c r="AG1956" s="20"/>
      <c r="AH1956" s="22"/>
      <c r="AI1956" s="22"/>
      <c r="AJ1956" s="22">
        <f t="shared" si="1085"/>
        <v>680</v>
      </c>
      <c r="AK1956" s="22">
        <f>IF(O1956="(传统)XDSL",VLOOKUP(S1956,[2]直销续费率明细!C:I,7,FALSE)*1,IF(O1956="GPON+XDSL",VLOOKUP(S1956,[2]直销续费率明细!C:I,7,FALSE)*1,VLOOKUP(S1956,[2]直销续费率明细!C:I,5,FALSE)*1))</f>
        <v>-40</v>
      </c>
      <c r="AL1956" s="22" t="s">
        <v>1309</v>
      </c>
      <c r="AM1956" s="22"/>
      <c r="AN1956" s="22"/>
      <c r="AO1956" s="22" t="s">
        <v>2196</v>
      </c>
      <c r="AP1956" s="22" t="s">
        <v>2202</v>
      </c>
      <c r="AS1956" s="20">
        <f>IF(Y1956&gt;=10,VLOOKUP(U1956,[2]提成计算!B:T,19,FALSE),VLOOKUP(U1956,[2]提成计算!B:T,18,FALSE))</f>
        <v>0.06</v>
      </c>
      <c r="AT1956" s="20">
        <f t="shared" si="1086"/>
        <v>40.799999999999997</v>
      </c>
      <c r="AU1956" s="20">
        <f t="shared" si="1087"/>
        <v>-40</v>
      </c>
    </row>
    <row r="1957" spans="1:47" x14ac:dyDescent="0.15">
      <c r="A1957" s="21" t="s">
        <v>1273</v>
      </c>
      <c r="B1957" s="20" t="s">
        <v>918</v>
      </c>
      <c r="C1957" s="20" t="s">
        <v>984</v>
      </c>
      <c r="D1957" s="20" t="s">
        <v>985</v>
      </c>
      <c r="E1957" s="20" t="s">
        <v>1004</v>
      </c>
      <c r="F1957" s="20" t="s">
        <v>1250</v>
      </c>
      <c r="G1957" s="20" t="s">
        <v>3007</v>
      </c>
      <c r="H1957" s="20"/>
      <c r="I1957" s="20">
        <v>13976960276</v>
      </c>
      <c r="J1957" s="20" t="s">
        <v>1268</v>
      </c>
      <c r="K1957" s="20" t="s">
        <v>2975</v>
      </c>
      <c r="L1957" s="20" t="s">
        <v>1891</v>
      </c>
      <c r="M1957" s="20">
        <v>1088</v>
      </c>
      <c r="N1957" s="20">
        <v>1088</v>
      </c>
      <c r="O1957" s="20" t="s">
        <v>927</v>
      </c>
      <c r="P1957" s="20" t="s">
        <v>50</v>
      </c>
      <c r="Q1957" s="28"/>
      <c r="R1957" s="21" t="s">
        <v>989</v>
      </c>
      <c r="S1957" s="21"/>
      <c r="T1957" s="21" t="s">
        <v>53</v>
      </c>
      <c r="U1957" s="21" t="s">
        <v>1008</v>
      </c>
      <c r="V1957" s="46">
        <v>1</v>
      </c>
      <c r="W1957" s="26">
        <f t="shared" si="1061"/>
        <v>1</v>
      </c>
      <c r="X1957" s="26">
        <f t="shared" si="1062"/>
        <v>1</v>
      </c>
      <c r="Y1957" s="21">
        <v>10</v>
      </c>
      <c r="Z1957" s="22">
        <f t="shared" si="1051"/>
        <v>1088</v>
      </c>
      <c r="AA1957" s="20" t="s">
        <v>2195</v>
      </c>
      <c r="AB1957" s="22"/>
      <c r="AC1957" s="22">
        <v>1</v>
      </c>
      <c r="AD1957" s="22"/>
      <c r="AE1957" s="22">
        <f t="shared" ref="AE1957:AE1958" si="1088">N1957</f>
        <v>1088</v>
      </c>
      <c r="AF1957" s="22">
        <f t="shared" si="1063"/>
        <v>1088</v>
      </c>
      <c r="AG1957" s="20">
        <f>N1957</f>
        <v>1088</v>
      </c>
      <c r="AH1957" s="20" t="str">
        <f>VLOOKUP(U1957,[1]提成计算!B:I,8,FALSE)</f>
        <v xml:space="preserve"> </v>
      </c>
      <c r="AI1957" s="20"/>
      <c r="AJ1957" s="22"/>
      <c r="AK1957" s="22"/>
      <c r="AM1957" s="22"/>
      <c r="AN1957" s="22"/>
      <c r="AO1957" s="22" t="s">
        <v>2196</v>
      </c>
      <c r="AP1957" s="22" t="s">
        <v>1301</v>
      </c>
      <c r="AS1957" s="20"/>
      <c r="AT1957" s="20"/>
      <c r="AU1957" s="20"/>
    </row>
    <row r="1958" spans="1:47" x14ac:dyDescent="0.15">
      <c r="A1958" s="21" t="s">
        <v>1273</v>
      </c>
      <c r="B1958" s="20" t="s">
        <v>918</v>
      </c>
      <c r="C1958" s="20" t="s">
        <v>984</v>
      </c>
      <c r="D1958" s="20" t="s">
        <v>995</v>
      </c>
      <c r="E1958" s="20" t="s">
        <v>1013</v>
      </c>
      <c r="F1958" s="20" t="s">
        <v>1250</v>
      </c>
      <c r="G1958" s="20" t="s">
        <v>3008</v>
      </c>
      <c r="H1958" s="20"/>
      <c r="I1958" s="20">
        <v>13902692000</v>
      </c>
      <c r="J1958" s="20" t="s">
        <v>924</v>
      </c>
      <c r="K1958" s="20" t="s">
        <v>1016</v>
      </c>
      <c r="L1958" s="20" t="s">
        <v>1299</v>
      </c>
      <c r="M1958" s="20">
        <v>888</v>
      </c>
      <c r="N1958" s="20">
        <v>888</v>
      </c>
      <c r="O1958" s="20" t="s">
        <v>927</v>
      </c>
      <c r="P1958" s="20" t="s">
        <v>50</v>
      </c>
      <c r="Q1958" s="28"/>
      <c r="R1958" s="21" t="s">
        <v>1001</v>
      </c>
      <c r="S1958" s="25" t="s">
        <v>1017</v>
      </c>
      <c r="T1958" s="21" t="s">
        <v>53</v>
      </c>
      <c r="U1958" s="21" t="s">
        <v>1018</v>
      </c>
      <c r="V1958" s="46">
        <v>1</v>
      </c>
      <c r="W1958" s="26">
        <f t="shared" si="1061"/>
        <v>1</v>
      </c>
      <c r="Y1958" s="21">
        <v>12</v>
      </c>
      <c r="Z1958" s="22">
        <f t="shared" si="1051"/>
        <v>888</v>
      </c>
      <c r="AA1958" s="20" t="s">
        <v>2195</v>
      </c>
      <c r="AB1958" s="22"/>
      <c r="AC1958" s="22">
        <v>1</v>
      </c>
      <c r="AD1958" s="22"/>
      <c r="AE1958" s="22">
        <f t="shared" si="1088"/>
        <v>888</v>
      </c>
      <c r="AF1958" s="22">
        <f t="shared" si="1063"/>
        <v>888</v>
      </c>
      <c r="AG1958" s="20"/>
      <c r="AH1958" s="22"/>
      <c r="AI1958" s="22"/>
      <c r="AJ1958" s="22">
        <f t="shared" ref="AJ1958:AJ1962" si="1089">N1958</f>
        <v>888</v>
      </c>
      <c r="AK1958" s="22"/>
      <c r="AL1958" s="22" t="s">
        <v>1871</v>
      </c>
      <c r="AM1958" s="22"/>
      <c r="AN1958" s="22"/>
      <c r="AO1958" s="22" t="s">
        <v>2216</v>
      </c>
      <c r="AP1958" s="22" t="s">
        <v>1301</v>
      </c>
      <c r="AS1958" s="20">
        <f>IF(Y1958&gt;=10,VLOOKUP(U1958,[2]提成计算!B:T,19,FALSE),VLOOKUP(U1958,[2]提成计算!B:T,18,FALSE))</f>
        <v>0.09</v>
      </c>
      <c r="AT1958" s="20">
        <f t="shared" ref="AT1958:AT1962" si="1090">IF(AD1958*AS1958&gt;0,AD1958*AS1958,AE1958*AS1958)</f>
        <v>79.92</v>
      </c>
      <c r="AU1958" s="20">
        <f t="shared" ref="AU1958" si="1091">IF(AND(AK1958&lt;0,AK1958+AT1958&lt;0),AT1958,AK1958)</f>
        <v>0</v>
      </c>
    </row>
    <row r="1959" spans="1:47" x14ac:dyDescent="0.15">
      <c r="A1959" s="21" t="s">
        <v>1273</v>
      </c>
      <c r="B1959" s="20" t="s">
        <v>918</v>
      </c>
      <c r="C1959" s="20" t="s">
        <v>984</v>
      </c>
      <c r="D1959" s="20" t="s">
        <v>985</v>
      </c>
      <c r="E1959" s="20" t="s">
        <v>1025</v>
      </c>
      <c r="F1959" s="20" t="s">
        <v>1250</v>
      </c>
      <c r="G1959" s="20" t="s">
        <v>3009</v>
      </c>
      <c r="H1959" s="20"/>
      <c r="I1959" s="20">
        <v>13450666574</v>
      </c>
      <c r="J1959" s="20" t="s">
        <v>924</v>
      </c>
      <c r="K1959" s="20" t="s">
        <v>2944</v>
      </c>
      <c r="L1959" s="20" t="s">
        <v>1918</v>
      </c>
      <c r="M1959" s="20">
        <v>680</v>
      </c>
      <c r="N1959" s="20">
        <v>680</v>
      </c>
      <c r="O1959" s="20" t="s">
        <v>927</v>
      </c>
      <c r="P1959" s="20" t="s">
        <v>50</v>
      </c>
      <c r="Q1959" s="28"/>
      <c r="R1959" s="21" t="s">
        <v>989</v>
      </c>
      <c r="S1959" s="25" t="s">
        <v>990</v>
      </c>
      <c r="T1959" s="21" t="s">
        <v>53</v>
      </c>
      <c r="U1959" s="21" t="s">
        <v>991</v>
      </c>
      <c r="V1959" s="46">
        <v>1</v>
      </c>
      <c r="W1959" s="26">
        <f t="shared" si="1061"/>
        <v>1</v>
      </c>
      <c r="Y1959" s="21">
        <v>4</v>
      </c>
      <c r="Z1959" s="22">
        <f t="shared" si="1051"/>
        <v>680</v>
      </c>
      <c r="AA1959" s="20" t="s">
        <v>2218</v>
      </c>
      <c r="AB1959" s="22">
        <v>1</v>
      </c>
      <c r="AC1959" s="22"/>
      <c r="AD1959" s="22">
        <f t="shared" ref="AD1959:AD1962" si="1092">N1959</f>
        <v>680</v>
      </c>
      <c r="AE1959" s="22"/>
      <c r="AF1959" s="22">
        <f t="shared" si="1063"/>
        <v>680</v>
      </c>
      <c r="AG1959" s="20"/>
      <c r="AH1959" s="22"/>
      <c r="AI1959" s="22"/>
      <c r="AJ1959" s="22">
        <f t="shared" si="1089"/>
        <v>680</v>
      </c>
      <c r="AK1959" s="22">
        <f>IF(O1959="(传统)XDSL",VLOOKUP(S1959,[2]直销续费率明细!C:I,7,FALSE)*1,IF(O1959="GPON+XDSL",VLOOKUP(S1959,[2]直销续费率明细!C:I,7,FALSE)*1,VLOOKUP(S1959,[2]直销续费率明细!C:I,5,FALSE)*1))</f>
        <v>25</v>
      </c>
      <c r="AL1959" s="22" t="s">
        <v>1309</v>
      </c>
      <c r="AM1959" s="22"/>
      <c r="AN1959" s="22"/>
      <c r="AO1959" s="22" t="s">
        <v>2196</v>
      </c>
      <c r="AP1959" s="22" t="s">
        <v>2202</v>
      </c>
      <c r="AS1959" s="20">
        <f>IF(Y1959&gt;=10,VLOOKUP(U1959,[2]提成计算!B:T,19,FALSE),VLOOKUP(U1959,[2]提成计算!B:T,18,FALSE))</f>
        <v>7.0000000000000007E-2</v>
      </c>
      <c r="AT1959" s="20">
        <f t="shared" si="1090"/>
        <v>47.6</v>
      </c>
      <c r="AU1959" s="20">
        <f t="shared" ref="AU1959:AU1962" si="1093">IF(AND(AK1959&lt;0,AK1959+AT1959&lt;0),-AT1959,AK1959)</f>
        <v>25</v>
      </c>
    </row>
    <row r="1960" spans="1:47" x14ac:dyDescent="0.15">
      <c r="A1960" s="21" t="s">
        <v>1273</v>
      </c>
      <c r="B1960" s="20" t="s">
        <v>918</v>
      </c>
      <c r="C1960" s="20" t="s">
        <v>984</v>
      </c>
      <c r="D1960" s="20" t="s">
        <v>985</v>
      </c>
      <c r="E1960" s="20" t="s">
        <v>1041</v>
      </c>
      <c r="F1960" s="20" t="s">
        <v>1250</v>
      </c>
      <c r="G1960" s="20" t="s">
        <v>3010</v>
      </c>
      <c r="H1960" s="20"/>
      <c r="I1960" s="20">
        <v>13537324933</v>
      </c>
      <c r="J1960" s="20" t="s">
        <v>924</v>
      </c>
      <c r="K1960" s="20" t="s">
        <v>2944</v>
      </c>
      <c r="L1960" s="20" t="s">
        <v>1918</v>
      </c>
      <c r="M1960" s="20">
        <v>680</v>
      </c>
      <c r="N1960" s="20">
        <v>680</v>
      </c>
      <c r="O1960" s="20" t="s">
        <v>1262</v>
      </c>
      <c r="P1960" s="20" t="s">
        <v>50</v>
      </c>
      <c r="Q1960" s="28"/>
      <c r="R1960" s="21" t="s">
        <v>989</v>
      </c>
      <c r="S1960" s="25" t="s">
        <v>1643</v>
      </c>
      <c r="T1960" s="21" t="s">
        <v>53</v>
      </c>
      <c r="U1960" s="21" t="s">
        <v>991</v>
      </c>
      <c r="V1960" s="46">
        <v>1</v>
      </c>
      <c r="W1960" s="26">
        <f t="shared" si="1061"/>
        <v>1</v>
      </c>
      <c r="Y1960" s="21">
        <v>4</v>
      </c>
      <c r="Z1960" s="22">
        <f t="shared" si="1051"/>
        <v>680</v>
      </c>
      <c r="AA1960" s="20" t="s">
        <v>2195</v>
      </c>
      <c r="AB1960" s="22">
        <v>1</v>
      </c>
      <c r="AC1960" s="22"/>
      <c r="AD1960" s="22">
        <f t="shared" si="1092"/>
        <v>680</v>
      </c>
      <c r="AE1960" s="22"/>
      <c r="AF1960" s="22">
        <f t="shared" si="1063"/>
        <v>680</v>
      </c>
      <c r="AG1960" s="20"/>
      <c r="AH1960" s="22"/>
      <c r="AI1960" s="22"/>
      <c r="AJ1960" s="22">
        <f t="shared" si="1089"/>
        <v>680</v>
      </c>
      <c r="AK1960" s="22">
        <f>IF(O1960="(传统)XDSL",VLOOKUP(S1960,[2]直销续费率明细!C:I,7,FALSE)*1,IF(O1960="GPON+XDSL",VLOOKUP(S1960,[2]直销续费率明细!C:I,7,FALSE)*1,VLOOKUP(S1960,[2]直销续费率明细!C:I,5,FALSE)*1))</f>
        <v>25</v>
      </c>
      <c r="AL1960" s="22" t="s">
        <v>1300</v>
      </c>
      <c r="AM1960" s="22"/>
      <c r="AN1960" s="22"/>
      <c r="AO1960" s="22" t="s">
        <v>2196</v>
      </c>
      <c r="AP1960" s="22" t="s">
        <v>2202</v>
      </c>
      <c r="AS1960" s="20">
        <f>IF(Y1960&gt;=10,VLOOKUP(U1960,[2]提成计算!B:T,19,FALSE),VLOOKUP(U1960,[2]提成计算!B:T,18,FALSE))</f>
        <v>7.0000000000000007E-2</v>
      </c>
      <c r="AT1960" s="20">
        <f t="shared" si="1090"/>
        <v>47.6</v>
      </c>
      <c r="AU1960" s="20">
        <f t="shared" si="1093"/>
        <v>25</v>
      </c>
    </row>
    <row r="1961" spans="1:47" x14ac:dyDescent="0.15">
      <c r="A1961" s="21" t="s">
        <v>1273</v>
      </c>
      <c r="B1961" s="20" t="s">
        <v>918</v>
      </c>
      <c r="C1961" s="20" t="s">
        <v>984</v>
      </c>
      <c r="D1961" s="20" t="s">
        <v>995</v>
      </c>
      <c r="E1961" s="20" t="s">
        <v>1013</v>
      </c>
      <c r="F1961" s="20" t="s">
        <v>1250</v>
      </c>
      <c r="G1961" s="20" t="s">
        <v>3011</v>
      </c>
      <c r="H1961" s="20"/>
      <c r="I1961" s="20">
        <v>13532819158</v>
      </c>
      <c r="J1961" s="20" t="s">
        <v>924</v>
      </c>
      <c r="K1961" s="20" t="s">
        <v>1016</v>
      </c>
      <c r="L1961" s="20" t="s">
        <v>1918</v>
      </c>
      <c r="M1961" s="20">
        <v>680</v>
      </c>
      <c r="N1961" s="20">
        <v>680</v>
      </c>
      <c r="O1961" s="20" t="s">
        <v>927</v>
      </c>
      <c r="P1961" s="20" t="s">
        <v>50</v>
      </c>
      <c r="Q1961" s="28"/>
      <c r="R1961" s="21" t="s">
        <v>1001</v>
      </c>
      <c r="S1961" s="25" t="s">
        <v>1017</v>
      </c>
      <c r="T1961" s="21" t="s">
        <v>53</v>
      </c>
      <c r="U1961" s="21" t="s">
        <v>1018</v>
      </c>
      <c r="V1961" s="46">
        <v>1</v>
      </c>
      <c r="W1961" s="26">
        <f t="shared" si="1061"/>
        <v>1</v>
      </c>
      <c r="Y1961" s="21">
        <v>4</v>
      </c>
      <c r="Z1961" s="22">
        <f t="shared" si="1051"/>
        <v>680</v>
      </c>
      <c r="AA1961" s="20" t="s">
        <v>2195</v>
      </c>
      <c r="AB1961" s="22">
        <v>1</v>
      </c>
      <c r="AC1961" s="22"/>
      <c r="AD1961" s="22">
        <f t="shared" si="1092"/>
        <v>680</v>
      </c>
      <c r="AE1961" s="22"/>
      <c r="AF1961" s="22">
        <f t="shared" si="1063"/>
        <v>680</v>
      </c>
      <c r="AG1961" s="20"/>
      <c r="AH1961" s="22"/>
      <c r="AI1961" s="22"/>
      <c r="AJ1961" s="22">
        <f t="shared" si="1089"/>
        <v>680</v>
      </c>
      <c r="AK1961" s="22">
        <f>IF(O1961="(传统)XDSL",VLOOKUP(S1961,[2]直销续费率明细!C:I,7,FALSE)*1,IF(O1961="GPON+XDSL",VLOOKUP(S1961,[2]直销续费率明细!C:I,7,FALSE)*1,VLOOKUP(S1961,[2]直销续费率明细!C:I,5,FALSE)*1))</f>
        <v>25</v>
      </c>
      <c r="AL1961" s="22" t="s">
        <v>1309</v>
      </c>
      <c r="AM1961" s="22"/>
      <c r="AN1961" s="22"/>
      <c r="AO1961" s="22" t="s">
        <v>2196</v>
      </c>
      <c r="AP1961" s="22" t="s">
        <v>2202</v>
      </c>
      <c r="AS1961" s="20">
        <f>IF(Y1961&gt;=10,VLOOKUP(U1961,[2]提成计算!B:T,19,FALSE),VLOOKUP(U1961,[2]提成计算!B:T,18,FALSE))</f>
        <v>0.06</v>
      </c>
      <c r="AT1961" s="20">
        <f t="shared" si="1090"/>
        <v>40.799999999999997</v>
      </c>
      <c r="AU1961" s="20">
        <f t="shared" si="1093"/>
        <v>25</v>
      </c>
    </row>
    <row r="1962" spans="1:47" x14ac:dyDescent="0.15">
      <c r="A1962" s="21" t="s">
        <v>1273</v>
      </c>
      <c r="B1962" s="20" t="s">
        <v>918</v>
      </c>
      <c r="C1962" s="20" t="s">
        <v>984</v>
      </c>
      <c r="D1962" s="20" t="s">
        <v>985</v>
      </c>
      <c r="E1962" s="20" t="s">
        <v>1041</v>
      </c>
      <c r="F1962" s="20" t="s">
        <v>1250</v>
      </c>
      <c r="G1962" s="20" t="s">
        <v>3012</v>
      </c>
      <c r="H1962" s="20"/>
      <c r="I1962" s="20">
        <v>13544719031</v>
      </c>
      <c r="J1962" s="20" t="s">
        <v>924</v>
      </c>
      <c r="K1962" s="20" t="s">
        <v>2944</v>
      </c>
      <c r="L1962" s="20" t="s">
        <v>1918</v>
      </c>
      <c r="M1962" s="20">
        <v>680</v>
      </c>
      <c r="N1962" s="20">
        <v>680</v>
      </c>
      <c r="O1962" s="20" t="s">
        <v>927</v>
      </c>
      <c r="P1962" s="20" t="s">
        <v>50</v>
      </c>
      <c r="Q1962" s="28"/>
      <c r="R1962" s="21" t="s">
        <v>989</v>
      </c>
      <c r="S1962" s="25" t="s">
        <v>990</v>
      </c>
      <c r="T1962" s="21" t="s">
        <v>53</v>
      </c>
      <c r="U1962" s="21" t="s">
        <v>991</v>
      </c>
      <c r="V1962" s="46">
        <v>1</v>
      </c>
      <c r="W1962" s="26">
        <f t="shared" si="1061"/>
        <v>1</v>
      </c>
      <c r="Y1962" s="21">
        <v>4</v>
      </c>
      <c r="Z1962" s="22">
        <f t="shared" si="1051"/>
        <v>680</v>
      </c>
      <c r="AA1962" s="20" t="s">
        <v>2195</v>
      </c>
      <c r="AB1962" s="22">
        <v>1</v>
      </c>
      <c r="AC1962" s="22"/>
      <c r="AD1962" s="22">
        <f t="shared" si="1092"/>
        <v>680</v>
      </c>
      <c r="AE1962" s="22"/>
      <c r="AF1962" s="22">
        <f t="shared" si="1063"/>
        <v>680</v>
      </c>
      <c r="AG1962" s="20"/>
      <c r="AH1962" s="22"/>
      <c r="AI1962" s="22"/>
      <c r="AJ1962" s="22">
        <f t="shared" si="1089"/>
        <v>680</v>
      </c>
      <c r="AK1962" s="22">
        <f>IF(O1962="(传统)XDSL",VLOOKUP(S1962,[2]直销续费率明细!C:I,7,FALSE)*1,IF(O1962="GPON+XDSL",VLOOKUP(S1962,[2]直销续费率明细!C:I,7,FALSE)*1,VLOOKUP(S1962,[2]直销续费率明细!C:I,5,FALSE)*1))</f>
        <v>25</v>
      </c>
      <c r="AL1962" s="22" t="s">
        <v>1309</v>
      </c>
      <c r="AM1962" s="22"/>
      <c r="AN1962" s="22"/>
      <c r="AO1962" s="22" t="s">
        <v>2196</v>
      </c>
      <c r="AP1962" s="22" t="s">
        <v>2202</v>
      </c>
      <c r="AS1962" s="20">
        <f>IF(Y1962&gt;=10,VLOOKUP(U1962,[2]提成计算!B:T,19,FALSE),VLOOKUP(U1962,[2]提成计算!B:T,18,FALSE))</f>
        <v>7.0000000000000007E-2</v>
      </c>
      <c r="AT1962" s="20">
        <f t="shared" si="1090"/>
        <v>47.6</v>
      </c>
      <c r="AU1962" s="20">
        <f t="shared" si="1093"/>
        <v>25</v>
      </c>
    </row>
    <row r="1963" spans="1:47" s="31" customFormat="1" x14ac:dyDescent="0.15">
      <c r="A1963" s="30" t="s">
        <v>1273</v>
      </c>
      <c r="B1963" s="36" t="s">
        <v>918</v>
      </c>
      <c r="C1963" s="36" t="s">
        <v>984</v>
      </c>
      <c r="D1963" s="36" t="s">
        <v>985</v>
      </c>
      <c r="E1963" s="36" t="s">
        <v>1041</v>
      </c>
      <c r="F1963" s="36" t="s">
        <v>1250</v>
      </c>
      <c r="G1963" s="36" t="s">
        <v>3013</v>
      </c>
      <c r="H1963" s="36"/>
      <c r="I1963" s="36">
        <v>13728102770</v>
      </c>
      <c r="J1963" s="36" t="s">
        <v>1268</v>
      </c>
      <c r="K1963" s="36" t="s">
        <v>3014</v>
      </c>
      <c r="L1963" s="36" t="s">
        <v>1891</v>
      </c>
      <c r="M1963" s="36">
        <v>1088</v>
      </c>
      <c r="N1963" s="36">
        <v>1088</v>
      </c>
      <c r="O1963" s="36" t="s">
        <v>927</v>
      </c>
      <c r="P1963" s="36" t="s">
        <v>50</v>
      </c>
      <c r="Q1963" s="35"/>
      <c r="R1963" s="31" t="s">
        <v>2857</v>
      </c>
      <c r="S1963" s="30"/>
      <c r="T1963" s="30" t="s">
        <v>3015</v>
      </c>
      <c r="U1963" s="31" t="s">
        <v>989</v>
      </c>
      <c r="V1963" s="47">
        <v>1</v>
      </c>
      <c r="W1963" s="33">
        <f t="shared" si="1061"/>
        <v>1</v>
      </c>
      <c r="X1963" s="33">
        <f t="shared" si="1062"/>
        <v>1</v>
      </c>
      <c r="Y1963" s="30">
        <v>10</v>
      </c>
      <c r="Z1963" s="31">
        <f t="shared" si="1051"/>
        <v>1088</v>
      </c>
      <c r="AA1963" s="36" t="s">
        <v>2195</v>
      </c>
      <c r="AC1963" s="31">
        <v>1</v>
      </c>
      <c r="AG1963" s="36"/>
      <c r="AH1963" s="36"/>
      <c r="AI1963" s="36"/>
      <c r="AO1963" s="31" t="s">
        <v>2196</v>
      </c>
      <c r="AP1963" s="31" t="s">
        <v>1301</v>
      </c>
      <c r="AS1963" s="36"/>
      <c r="AT1963" s="36"/>
      <c r="AU1963" s="36"/>
    </row>
    <row r="1964" spans="1:47" x14ac:dyDescent="0.15">
      <c r="A1964" s="21" t="s">
        <v>1273</v>
      </c>
      <c r="B1964" s="20" t="s">
        <v>918</v>
      </c>
      <c r="C1964" s="20" t="s">
        <v>984</v>
      </c>
      <c r="D1964" s="20" t="s">
        <v>995</v>
      </c>
      <c r="E1964" s="20" t="s">
        <v>1009</v>
      </c>
      <c r="F1964" s="20" t="s">
        <v>1250</v>
      </c>
      <c r="G1964" s="20" t="s">
        <v>3016</v>
      </c>
      <c r="H1964" s="20"/>
      <c r="I1964" s="20">
        <v>13580869409</v>
      </c>
      <c r="J1964" s="20" t="s">
        <v>924</v>
      </c>
      <c r="K1964" s="20" t="s">
        <v>1011</v>
      </c>
      <c r="L1964" s="20" t="s">
        <v>1918</v>
      </c>
      <c r="M1964" s="20">
        <v>680</v>
      </c>
      <c r="N1964" s="20">
        <v>680</v>
      </c>
      <c r="O1964" s="20" t="s">
        <v>927</v>
      </c>
      <c r="P1964" s="20" t="s">
        <v>50</v>
      </c>
      <c r="Q1964" s="28"/>
      <c r="R1964" s="21" t="s">
        <v>65</v>
      </c>
      <c r="S1964" s="25" t="s">
        <v>1504</v>
      </c>
      <c r="T1964" s="21" t="s">
        <v>53</v>
      </c>
      <c r="U1964" s="21" t="s">
        <v>1012</v>
      </c>
      <c r="V1964" s="46">
        <v>1</v>
      </c>
      <c r="W1964" s="26">
        <f t="shared" si="1061"/>
        <v>1</v>
      </c>
      <c r="Y1964" s="21">
        <v>4</v>
      </c>
      <c r="Z1964" s="22">
        <f t="shared" si="1051"/>
        <v>680</v>
      </c>
      <c r="AA1964" s="20" t="s">
        <v>2195</v>
      </c>
      <c r="AB1964" s="22">
        <v>1</v>
      </c>
      <c r="AC1964" s="22"/>
      <c r="AD1964" s="22">
        <f t="shared" ref="AD1964:AD1965" si="1094">N1964</f>
        <v>680</v>
      </c>
      <c r="AE1964" s="22"/>
      <c r="AF1964" s="22">
        <f t="shared" si="1063"/>
        <v>680</v>
      </c>
      <c r="AG1964" s="20"/>
      <c r="AH1964" s="22"/>
      <c r="AI1964" s="22"/>
      <c r="AJ1964" s="22">
        <f t="shared" ref="AJ1964:AJ1967" si="1095">N1964</f>
        <v>680</v>
      </c>
      <c r="AK1964" s="22">
        <f>IF(O1964="(传统)XDSL",VLOOKUP(S1964,[2]直销续费率明细!C:I,7,FALSE)*1,IF(O1964="GPON+XDSL",VLOOKUP(S1964,[2]直销续费率明细!C:I,7,FALSE)*1,VLOOKUP(S1964,[2]直销续费率明细!C:I,5,FALSE)*1))</f>
        <v>-40</v>
      </c>
      <c r="AL1964" s="22" t="s">
        <v>1300</v>
      </c>
      <c r="AM1964" s="22"/>
      <c r="AN1964" s="22"/>
      <c r="AO1964" s="22" t="s">
        <v>2196</v>
      </c>
      <c r="AP1964" s="22" t="s">
        <v>2202</v>
      </c>
      <c r="AS1964" s="20">
        <f>IF(Y1964&gt;=10,VLOOKUP(U1964,[2]提成计算!B:T,19,FALSE),VLOOKUP(U1964,[2]提成计算!B:T,18,FALSE))</f>
        <v>0.06</v>
      </c>
      <c r="AT1964" s="20">
        <f t="shared" ref="AT1964:AT1967" si="1096">IF(AD1964*AS1964&gt;0,AD1964*AS1964,AE1964*AS1964)</f>
        <v>40.799999999999997</v>
      </c>
      <c r="AU1964" s="20">
        <f t="shared" ref="AU1964:AU1967" si="1097">IF(AND(AK1964&lt;0,AK1964+AT1964&lt;0),-AT1964,AK1964)</f>
        <v>-40</v>
      </c>
    </row>
    <row r="1965" spans="1:47" x14ac:dyDescent="0.15">
      <c r="A1965" s="21" t="s">
        <v>1273</v>
      </c>
      <c r="B1965" s="20" t="s">
        <v>918</v>
      </c>
      <c r="C1965" s="20" t="s">
        <v>984</v>
      </c>
      <c r="D1965" s="20" t="s">
        <v>995</v>
      </c>
      <c r="E1965" s="20" t="s">
        <v>1502</v>
      </c>
      <c r="F1965" s="20" t="s">
        <v>1250</v>
      </c>
      <c r="G1965" s="20" t="s">
        <v>3017</v>
      </c>
      <c r="H1965" s="20"/>
      <c r="I1965" s="20">
        <v>15019001197</v>
      </c>
      <c r="J1965" s="20" t="s">
        <v>924</v>
      </c>
      <c r="K1965" s="20" t="s">
        <v>2877</v>
      </c>
      <c r="L1965" s="20" t="s">
        <v>1947</v>
      </c>
      <c r="M1965" s="20">
        <v>400</v>
      </c>
      <c r="N1965" s="20">
        <v>400</v>
      </c>
      <c r="O1965" s="20" t="s">
        <v>927</v>
      </c>
      <c r="P1965" s="20" t="s">
        <v>50</v>
      </c>
      <c r="Q1965" s="28"/>
      <c r="R1965" s="21" t="s">
        <v>65</v>
      </c>
      <c r="S1965" s="25" t="s">
        <v>1504</v>
      </c>
      <c r="T1965" s="21" t="s">
        <v>53</v>
      </c>
      <c r="U1965" s="21" t="s">
        <v>1757</v>
      </c>
      <c r="V1965" s="46">
        <v>0.5</v>
      </c>
      <c r="W1965" s="26">
        <f t="shared" si="1061"/>
        <v>0.5</v>
      </c>
      <c r="Y1965" s="21">
        <v>4</v>
      </c>
      <c r="Z1965" s="22">
        <f t="shared" si="1051"/>
        <v>400</v>
      </c>
      <c r="AA1965" s="20" t="s">
        <v>2195</v>
      </c>
      <c r="AB1965" s="22">
        <v>1</v>
      </c>
      <c r="AC1965" s="22"/>
      <c r="AD1965" s="22">
        <f t="shared" si="1094"/>
        <v>400</v>
      </c>
      <c r="AE1965" s="22"/>
      <c r="AF1965" s="22">
        <f t="shared" si="1063"/>
        <v>400</v>
      </c>
      <c r="AG1965" s="20"/>
      <c r="AH1965" s="22"/>
      <c r="AI1965" s="22"/>
      <c r="AJ1965" s="22">
        <f t="shared" si="1095"/>
        <v>400</v>
      </c>
      <c r="AK1965" s="22">
        <f>IF(O1965="(传统)XDSL",VLOOKUP(S1965,[2]直销续费率明细!C:I,7,FALSE)*1,IF(O1965="GPON+XDSL",VLOOKUP(S1965,[2]直销续费率明细!C:I,7,FALSE)*1,VLOOKUP(S1965,[2]直销续费率明细!C:I,5,FALSE)*1))</f>
        <v>-40</v>
      </c>
      <c r="AL1965" s="22" t="s">
        <v>1309</v>
      </c>
      <c r="AM1965" s="22"/>
      <c r="AN1965" s="22"/>
      <c r="AO1965" s="22" t="s">
        <v>2196</v>
      </c>
      <c r="AP1965" s="22" t="s">
        <v>2206</v>
      </c>
      <c r="AS1965" s="20">
        <f>IF(Y1965&gt;=10,VLOOKUP(U1965,[2]提成计算!B:T,19,FALSE),VLOOKUP(U1965,[2]提成计算!B:T,18,FALSE))</f>
        <v>0.06</v>
      </c>
      <c r="AT1965" s="20">
        <f t="shared" si="1096"/>
        <v>24</v>
      </c>
      <c r="AU1965" s="20">
        <f t="shared" si="1097"/>
        <v>-24</v>
      </c>
    </row>
    <row r="1966" spans="1:47" x14ac:dyDescent="0.15">
      <c r="A1966" s="21" t="s">
        <v>1273</v>
      </c>
      <c r="B1966" s="20" t="s">
        <v>918</v>
      </c>
      <c r="C1966" s="20" t="s">
        <v>984</v>
      </c>
      <c r="D1966" s="20" t="s">
        <v>985</v>
      </c>
      <c r="E1966" s="20" t="s">
        <v>1041</v>
      </c>
      <c r="F1966" s="20" t="s">
        <v>1250</v>
      </c>
      <c r="G1966" s="20" t="s">
        <v>3018</v>
      </c>
      <c r="H1966" s="20"/>
      <c r="I1966" s="20">
        <v>13925811612</v>
      </c>
      <c r="J1966" s="20" t="s">
        <v>924</v>
      </c>
      <c r="K1966" s="20" t="s">
        <v>2880</v>
      </c>
      <c r="L1966" s="20" t="s">
        <v>1299</v>
      </c>
      <c r="M1966" s="20">
        <v>888</v>
      </c>
      <c r="N1966" s="20">
        <v>888</v>
      </c>
      <c r="O1966" s="20" t="s">
        <v>927</v>
      </c>
      <c r="P1966" s="20" t="s">
        <v>50</v>
      </c>
      <c r="Q1966" s="28"/>
      <c r="R1966" s="21" t="s">
        <v>989</v>
      </c>
      <c r="S1966" s="25" t="s">
        <v>1643</v>
      </c>
      <c r="T1966" s="21" t="s">
        <v>53</v>
      </c>
      <c r="U1966" s="21" t="s">
        <v>1028</v>
      </c>
      <c r="V1966" s="46">
        <v>1</v>
      </c>
      <c r="W1966" s="26">
        <f t="shared" si="1061"/>
        <v>1</v>
      </c>
      <c r="Y1966" s="21">
        <v>12</v>
      </c>
      <c r="Z1966" s="22">
        <f t="shared" si="1051"/>
        <v>888</v>
      </c>
      <c r="AA1966" s="20" t="s">
        <v>2195</v>
      </c>
      <c r="AB1966" s="22"/>
      <c r="AC1966" s="22">
        <v>1</v>
      </c>
      <c r="AD1966" s="22"/>
      <c r="AE1966" s="22">
        <f t="shared" ref="AE1966:AE1973" si="1098">N1966</f>
        <v>888</v>
      </c>
      <c r="AF1966" s="22">
        <f t="shared" si="1063"/>
        <v>888</v>
      </c>
      <c r="AG1966" s="20"/>
      <c r="AH1966" s="22"/>
      <c r="AI1966" s="22"/>
      <c r="AJ1966" s="22">
        <f t="shared" si="1095"/>
        <v>888</v>
      </c>
      <c r="AK1966" s="22">
        <f>IF(O1966="(传统)XDSL",VLOOKUP(S1966,[2]直销续费率明细!C:I,7,FALSE)*1,IF(O1966="GPON+XDSL",VLOOKUP(S1966,[2]直销续费率明细!C:I,7,FALSE)*1,VLOOKUP(S1966,[2]直销续费率明细!C:I,5,FALSE)*1))</f>
        <v>0</v>
      </c>
      <c r="AL1966" s="22" t="s">
        <v>1309</v>
      </c>
      <c r="AM1966" s="22"/>
      <c r="AN1966" s="22"/>
      <c r="AO1966" s="22" t="s">
        <v>2196</v>
      </c>
      <c r="AP1966" s="22" t="s">
        <v>1301</v>
      </c>
      <c r="AS1966" s="20">
        <f>IF(Y1966&gt;=10,VLOOKUP(U1966,[2]提成计算!B:T,19,FALSE),VLOOKUP(U1966,[2]提成计算!B:T,18,FALSE))</f>
        <v>0.09</v>
      </c>
      <c r="AT1966" s="20">
        <f t="shared" si="1096"/>
        <v>79.92</v>
      </c>
      <c r="AU1966" s="20">
        <f t="shared" si="1097"/>
        <v>0</v>
      </c>
    </row>
    <row r="1967" spans="1:47" x14ac:dyDescent="0.15">
      <c r="A1967" s="21" t="s">
        <v>1273</v>
      </c>
      <c r="B1967" s="20" t="s">
        <v>918</v>
      </c>
      <c r="C1967" s="20" t="s">
        <v>984</v>
      </c>
      <c r="D1967" s="20" t="s">
        <v>995</v>
      </c>
      <c r="E1967" s="20" t="s">
        <v>1009</v>
      </c>
      <c r="F1967" s="20" t="s">
        <v>1250</v>
      </c>
      <c r="G1967" s="20" t="s">
        <v>3019</v>
      </c>
      <c r="H1967" s="20"/>
      <c r="I1967" s="20">
        <v>13712233075</v>
      </c>
      <c r="J1967" s="20" t="s">
        <v>924</v>
      </c>
      <c r="K1967" s="20" t="s">
        <v>2877</v>
      </c>
      <c r="L1967" s="20" t="s">
        <v>2137</v>
      </c>
      <c r="M1967" s="20">
        <v>1408</v>
      </c>
      <c r="N1967" s="20">
        <v>1408</v>
      </c>
      <c r="O1967" s="20" t="s">
        <v>927</v>
      </c>
      <c r="P1967" s="20" t="s">
        <v>50</v>
      </c>
      <c r="Q1967" s="28"/>
      <c r="R1967" s="21" t="s">
        <v>65</v>
      </c>
      <c r="S1967" s="25" t="s">
        <v>1504</v>
      </c>
      <c r="T1967" s="21" t="s">
        <v>53</v>
      </c>
      <c r="U1967" s="21" t="s">
        <v>1757</v>
      </c>
      <c r="V1967" s="46">
        <v>1</v>
      </c>
      <c r="W1967" s="26">
        <f t="shared" si="1061"/>
        <v>1</v>
      </c>
      <c r="Y1967" s="21">
        <v>12</v>
      </c>
      <c r="Z1967" s="22">
        <f t="shared" si="1051"/>
        <v>1408</v>
      </c>
      <c r="AA1967" s="20" t="s">
        <v>2195</v>
      </c>
      <c r="AB1967" s="22"/>
      <c r="AC1967" s="22">
        <v>1</v>
      </c>
      <c r="AD1967" s="22"/>
      <c r="AE1967" s="22">
        <f t="shared" si="1098"/>
        <v>1408</v>
      </c>
      <c r="AF1967" s="22">
        <f t="shared" si="1063"/>
        <v>1408</v>
      </c>
      <c r="AG1967" s="20"/>
      <c r="AH1967" s="22"/>
      <c r="AI1967" s="22"/>
      <c r="AJ1967" s="22">
        <f t="shared" si="1095"/>
        <v>1408</v>
      </c>
      <c r="AK1967" s="22">
        <f>IF(O1967="(传统)XDSL",VLOOKUP(S1967,[2]直销续费率明细!C:I,7,FALSE)*1,IF(O1967="GPON+XDSL",VLOOKUP(S1967,[2]直销续费率明细!C:I,7,FALSE)*1,VLOOKUP(S1967,[2]直销续费率明细!C:I,5,FALSE)*1))</f>
        <v>-40</v>
      </c>
      <c r="AL1967" s="22" t="s">
        <v>1300</v>
      </c>
      <c r="AM1967" s="22"/>
      <c r="AN1967" s="22"/>
      <c r="AO1967" s="22" t="s">
        <v>2196</v>
      </c>
      <c r="AP1967" s="22" t="s">
        <v>1301</v>
      </c>
      <c r="AS1967" s="20">
        <f>IF(Y1967&gt;=10,VLOOKUP(U1967,[2]提成计算!B:T,19,FALSE),VLOOKUP(U1967,[2]提成计算!B:T,18,FALSE))</f>
        <v>0.09</v>
      </c>
      <c r="AT1967" s="20">
        <f t="shared" si="1096"/>
        <v>126.72</v>
      </c>
      <c r="AU1967" s="20">
        <f t="shared" si="1097"/>
        <v>-40</v>
      </c>
    </row>
    <row r="1968" spans="1:47" s="31" customFormat="1" x14ac:dyDescent="0.15">
      <c r="A1968" s="30" t="s">
        <v>1273</v>
      </c>
      <c r="B1968" s="36" t="s">
        <v>918</v>
      </c>
      <c r="C1968" s="36" t="s">
        <v>984</v>
      </c>
      <c r="D1968" s="36" t="s">
        <v>985</v>
      </c>
      <c r="E1968" s="36" t="s">
        <v>1004</v>
      </c>
      <c r="F1968" s="36" t="s">
        <v>1250</v>
      </c>
      <c r="G1968" s="36" t="s">
        <v>3020</v>
      </c>
      <c r="H1968" s="36"/>
      <c r="I1968" s="36">
        <v>13922920995</v>
      </c>
      <c r="J1968" s="36" t="s">
        <v>924</v>
      </c>
      <c r="K1968" s="36" t="s">
        <v>2856</v>
      </c>
      <c r="L1968" s="36" t="s">
        <v>1299</v>
      </c>
      <c r="M1968" s="36">
        <v>888</v>
      </c>
      <c r="N1968" s="36">
        <v>888</v>
      </c>
      <c r="O1968" s="36" t="s">
        <v>927</v>
      </c>
      <c r="P1968" s="36" t="s">
        <v>50</v>
      </c>
      <c r="Q1968" s="35"/>
      <c r="R1968" s="31" t="s">
        <v>2857</v>
      </c>
      <c r="S1968" s="30"/>
      <c r="T1968" s="30" t="s">
        <v>948</v>
      </c>
      <c r="U1968" s="31" t="s">
        <v>2858</v>
      </c>
      <c r="V1968" s="47">
        <v>1</v>
      </c>
      <c r="W1968" s="33">
        <f t="shared" si="1061"/>
        <v>1</v>
      </c>
      <c r="X1968" s="33"/>
      <c r="Y1968" s="30">
        <v>12</v>
      </c>
      <c r="Z1968" s="31">
        <f t="shared" si="1051"/>
        <v>888</v>
      </c>
      <c r="AA1968" s="36" t="s">
        <v>2195</v>
      </c>
      <c r="AC1968" s="31">
        <v>1</v>
      </c>
      <c r="AG1968" s="36"/>
      <c r="AL1968" s="31" t="s">
        <v>1309</v>
      </c>
      <c r="AO1968" s="31" t="s">
        <v>2196</v>
      </c>
      <c r="AP1968" s="31" t="s">
        <v>1301</v>
      </c>
      <c r="AS1968" s="36"/>
      <c r="AT1968" s="36"/>
      <c r="AU1968" s="36"/>
    </row>
    <row r="1969" spans="1:47" x14ac:dyDescent="0.15">
      <c r="A1969" s="21" t="s">
        <v>1273</v>
      </c>
      <c r="B1969" s="20" t="s">
        <v>918</v>
      </c>
      <c r="C1969" s="20" t="s">
        <v>984</v>
      </c>
      <c r="D1969" s="20" t="s">
        <v>985</v>
      </c>
      <c r="E1969" s="20" t="s">
        <v>1025</v>
      </c>
      <c r="F1969" s="20" t="s">
        <v>1250</v>
      </c>
      <c r="G1969" s="20" t="s">
        <v>3021</v>
      </c>
      <c r="H1969" s="20"/>
      <c r="I1969" s="20">
        <v>15899656064</v>
      </c>
      <c r="J1969" s="20" t="s">
        <v>1268</v>
      </c>
      <c r="K1969" s="20" t="s">
        <v>2880</v>
      </c>
      <c r="L1969" s="20" t="s">
        <v>1891</v>
      </c>
      <c r="M1969" s="20">
        <v>1088</v>
      </c>
      <c r="N1969" s="20">
        <v>1088</v>
      </c>
      <c r="O1969" s="20" t="s">
        <v>927</v>
      </c>
      <c r="P1969" s="20" t="s">
        <v>50</v>
      </c>
      <c r="Q1969" s="28"/>
      <c r="R1969" s="21" t="s">
        <v>989</v>
      </c>
      <c r="S1969" s="21"/>
      <c r="T1969" s="21" t="s">
        <v>53</v>
      </c>
      <c r="U1969" s="21" t="s">
        <v>1028</v>
      </c>
      <c r="V1969" s="46">
        <v>1</v>
      </c>
      <c r="W1969" s="26">
        <f t="shared" si="1061"/>
        <v>1</v>
      </c>
      <c r="X1969" s="26">
        <f t="shared" si="1062"/>
        <v>1</v>
      </c>
      <c r="Y1969" s="21">
        <v>10</v>
      </c>
      <c r="Z1969" s="22">
        <f t="shared" si="1051"/>
        <v>1088</v>
      </c>
      <c r="AA1969" s="20" t="s">
        <v>2195</v>
      </c>
      <c r="AB1969" s="22"/>
      <c r="AC1969" s="22">
        <v>1</v>
      </c>
      <c r="AD1969" s="22"/>
      <c r="AE1969" s="22">
        <f t="shared" si="1098"/>
        <v>1088</v>
      </c>
      <c r="AF1969" s="22">
        <f t="shared" si="1063"/>
        <v>1088</v>
      </c>
      <c r="AG1969" s="20">
        <f>N1969</f>
        <v>1088</v>
      </c>
      <c r="AH1969" s="20" t="str">
        <f>VLOOKUP(U1969,[1]提成计算!B:I,8,FALSE)</f>
        <v xml:space="preserve"> </v>
      </c>
      <c r="AI1969" s="20"/>
      <c r="AJ1969" s="22"/>
      <c r="AK1969" s="22"/>
      <c r="AM1969" s="22"/>
      <c r="AN1969" s="22"/>
      <c r="AO1969" s="22" t="s">
        <v>2216</v>
      </c>
      <c r="AP1969" s="22" t="s">
        <v>1301</v>
      </c>
      <c r="AS1969" s="20"/>
      <c r="AT1969" s="20"/>
      <c r="AU1969" s="20"/>
    </row>
    <row r="1970" spans="1:47" x14ac:dyDescent="0.15">
      <c r="A1970" s="21" t="s">
        <v>1273</v>
      </c>
      <c r="B1970" s="20" t="s">
        <v>918</v>
      </c>
      <c r="C1970" s="20" t="s">
        <v>984</v>
      </c>
      <c r="D1970" s="20" t="s">
        <v>995</v>
      </c>
      <c r="E1970" s="20" t="s">
        <v>996</v>
      </c>
      <c r="F1970" s="20" t="s">
        <v>1250</v>
      </c>
      <c r="G1970" s="20" t="s">
        <v>3022</v>
      </c>
      <c r="H1970" s="20"/>
      <c r="I1970" s="20">
        <v>13631755169</v>
      </c>
      <c r="J1970" s="20" t="s">
        <v>924</v>
      </c>
      <c r="K1970" s="20" t="s">
        <v>3023</v>
      </c>
      <c r="L1970" s="20" t="s">
        <v>1299</v>
      </c>
      <c r="M1970" s="20">
        <v>888</v>
      </c>
      <c r="N1970" s="20">
        <v>888</v>
      </c>
      <c r="O1970" s="20" t="s">
        <v>927</v>
      </c>
      <c r="P1970" s="20" t="s">
        <v>50</v>
      </c>
      <c r="Q1970" s="28"/>
      <c r="R1970" s="21" t="s">
        <v>1001</v>
      </c>
      <c r="S1970" s="25" t="s">
        <v>1017</v>
      </c>
      <c r="T1970" s="21" t="s">
        <v>53</v>
      </c>
      <c r="U1970" s="21" t="s">
        <v>1018</v>
      </c>
      <c r="V1970" s="46">
        <v>1</v>
      </c>
      <c r="W1970" s="26">
        <f t="shared" si="1061"/>
        <v>1</v>
      </c>
      <c r="Y1970" s="21">
        <v>12</v>
      </c>
      <c r="Z1970" s="22">
        <f t="shared" si="1051"/>
        <v>888</v>
      </c>
      <c r="AA1970" s="20" t="s">
        <v>2218</v>
      </c>
      <c r="AB1970" s="22"/>
      <c r="AC1970" s="22">
        <v>1</v>
      </c>
      <c r="AD1970" s="22"/>
      <c r="AE1970" s="22">
        <f t="shared" si="1098"/>
        <v>888</v>
      </c>
      <c r="AF1970" s="22">
        <f t="shared" si="1063"/>
        <v>888</v>
      </c>
      <c r="AG1970" s="20"/>
      <c r="AH1970" s="22"/>
      <c r="AI1970" s="22"/>
      <c r="AJ1970" s="22">
        <f>N1970</f>
        <v>888</v>
      </c>
      <c r="AK1970" s="22">
        <f>IF(O1970="(传统)XDSL",VLOOKUP(S1970,[2]直销续费率明细!C:I,7,FALSE)*1,IF(O1970="GPON+XDSL",VLOOKUP(S1970,[2]直销续费率明细!C:I,7,FALSE)*1,VLOOKUP(S1970,[2]直销续费率明细!C:I,5,FALSE)*1))</f>
        <v>25</v>
      </c>
      <c r="AL1970" s="22" t="s">
        <v>1309</v>
      </c>
      <c r="AM1970" s="22"/>
      <c r="AN1970" s="22"/>
      <c r="AO1970" s="22" t="s">
        <v>2196</v>
      </c>
      <c r="AP1970" s="22" t="s">
        <v>1301</v>
      </c>
      <c r="AS1970" s="20">
        <f>IF(Y1970&gt;=10,VLOOKUP(U1970,[2]提成计算!B:T,19,FALSE),VLOOKUP(U1970,[2]提成计算!B:T,18,FALSE))</f>
        <v>0.09</v>
      </c>
      <c r="AT1970" s="20">
        <f t="shared" ref="AT1970" si="1099">IF(AD1970*AS1970&gt;0,AD1970*AS1970,AE1970*AS1970)</f>
        <v>79.92</v>
      </c>
      <c r="AU1970" s="20">
        <f t="shared" ref="AU1970" si="1100">IF(AND(AK1970&lt;0,AK1970+AT1970&lt;0),-AT1970,AK1970)</f>
        <v>25</v>
      </c>
    </row>
    <row r="1971" spans="1:47" x14ac:dyDescent="0.15">
      <c r="A1971" s="21" t="s">
        <v>1273</v>
      </c>
      <c r="B1971" s="20" t="s">
        <v>918</v>
      </c>
      <c r="C1971" s="20" t="s">
        <v>984</v>
      </c>
      <c r="D1971" s="20" t="s">
        <v>1029</v>
      </c>
      <c r="E1971" s="20" t="s">
        <v>1038</v>
      </c>
      <c r="F1971" s="20" t="s">
        <v>1250</v>
      </c>
      <c r="G1971" s="20" t="s">
        <v>3024</v>
      </c>
      <c r="H1971" s="20"/>
      <c r="I1971" s="20">
        <v>13412113332</v>
      </c>
      <c r="J1971" s="20" t="s">
        <v>1268</v>
      </c>
      <c r="K1971" s="20" t="s">
        <v>298</v>
      </c>
      <c r="L1971" s="20" t="s">
        <v>1358</v>
      </c>
      <c r="M1971" s="20">
        <v>1088</v>
      </c>
      <c r="N1971" s="20">
        <v>1088</v>
      </c>
      <c r="O1971" s="20" t="s">
        <v>927</v>
      </c>
      <c r="P1971" s="20" t="s">
        <v>50</v>
      </c>
      <c r="Q1971" s="28"/>
      <c r="R1971" s="21" t="s">
        <v>221</v>
      </c>
      <c r="S1971" s="21"/>
      <c r="T1971" s="21" t="s">
        <v>53</v>
      </c>
      <c r="U1971" s="21" t="s">
        <v>299</v>
      </c>
      <c r="V1971" s="46">
        <v>1</v>
      </c>
      <c r="W1971" s="26">
        <f t="shared" si="1061"/>
        <v>1</v>
      </c>
      <c r="X1971" s="26">
        <f t="shared" si="1062"/>
        <v>1</v>
      </c>
      <c r="Y1971" s="21">
        <v>10</v>
      </c>
      <c r="Z1971" s="22">
        <f t="shared" si="1051"/>
        <v>1088</v>
      </c>
      <c r="AA1971" s="20" t="s">
        <v>2195</v>
      </c>
      <c r="AB1971" s="22"/>
      <c r="AC1971" s="22">
        <v>1</v>
      </c>
      <c r="AD1971" s="22"/>
      <c r="AE1971" s="22">
        <f t="shared" si="1098"/>
        <v>1088</v>
      </c>
      <c r="AF1971" s="22">
        <f t="shared" si="1063"/>
        <v>1088</v>
      </c>
      <c r="AG1971" s="20">
        <f t="shared" ref="AG1971:AG1973" si="1101">N1971</f>
        <v>1088</v>
      </c>
      <c r="AH1971" s="20" t="str">
        <f>VLOOKUP(U1971,[1]提成计算!B:I,8,FALSE)</f>
        <v>否</v>
      </c>
      <c r="AI1971" s="20"/>
      <c r="AJ1971" s="22"/>
      <c r="AK1971" s="22"/>
      <c r="AM1971" s="22"/>
      <c r="AN1971" s="22"/>
      <c r="AO1971" s="22" t="s">
        <v>2196</v>
      </c>
      <c r="AP1971" s="22" t="s">
        <v>1301</v>
      </c>
      <c r="AS1971" s="20"/>
      <c r="AT1971" s="20"/>
      <c r="AU1971" s="20"/>
    </row>
    <row r="1972" spans="1:47" x14ac:dyDescent="0.15">
      <c r="A1972" s="21" t="s">
        <v>1273</v>
      </c>
      <c r="B1972" s="20" t="s">
        <v>918</v>
      </c>
      <c r="C1972" s="20" t="s">
        <v>984</v>
      </c>
      <c r="D1972" s="20" t="s">
        <v>1029</v>
      </c>
      <c r="E1972" s="20" t="s">
        <v>1030</v>
      </c>
      <c r="F1972" s="20" t="s">
        <v>1250</v>
      </c>
      <c r="G1972" s="20" t="s">
        <v>3025</v>
      </c>
      <c r="H1972" s="20"/>
      <c r="I1972" s="20">
        <v>13926848389</v>
      </c>
      <c r="J1972" s="20" t="s">
        <v>1268</v>
      </c>
      <c r="K1972" s="20" t="s">
        <v>1032</v>
      </c>
      <c r="L1972" s="20" t="s">
        <v>2422</v>
      </c>
      <c r="M1972" s="20">
        <v>1698</v>
      </c>
      <c r="N1972" s="20">
        <v>1698</v>
      </c>
      <c r="O1972" s="20" t="s">
        <v>927</v>
      </c>
      <c r="P1972" s="20" t="s">
        <v>50</v>
      </c>
      <c r="Q1972" s="28"/>
      <c r="R1972" s="21" t="s">
        <v>221</v>
      </c>
      <c r="S1972" s="21"/>
      <c r="T1972" s="21" t="s">
        <v>53</v>
      </c>
      <c r="U1972" s="21" t="s">
        <v>1034</v>
      </c>
      <c r="V1972" s="46">
        <v>1</v>
      </c>
      <c r="W1972" s="26">
        <f t="shared" si="1061"/>
        <v>1</v>
      </c>
      <c r="X1972" s="26">
        <f t="shared" si="1062"/>
        <v>1</v>
      </c>
      <c r="Y1972" s="21">
        <v>20</v>
      </c>
      <c r="Z1972" s="22">
        <f t="shared" si="1051"/>
        <v>1698</v>
      </c>
      <c r="AA1972" s="20" t="s">
        <v>2195</v>
      </c>
      <c r="AB1972" s="22"/>
      <c r="AC1972" s="22">
        <v>1</v>
      </c>
      <c r="AD1972" s="22"/>
      <c r="AE1972" s="22">
        <f t="shared" si="1098"/>
        <v>1698</v>
      </c>
      <c r="AF1972" s="22">
        <f t="shared" si="1063"/>
        <v>1698</v>
      </c>
      <c r="AG1972" s="20">
        <f t="shared" si="1101"/>
        <v>1698</v>
      </c>
      <c r="AH1972" s="20" t="str">
        <f>VLOOKUP(U1972,[1]提成计算!B:I,8,FALSE)</f>
        <v xml:space="preserve"> </v>
      </c>
      <c r="AI1972" s="20"/>
      <c r="AJ1972" s="22"/>
      <c r="AK1972" s="22"/>
      <c r="AM1972" s="22"/>
      <c r="AN1972" s="22"/>
      <c r="AO1972" s="22" t="s">
        <v>2196</v>
      </c>
      <c r="AP1972" s="22" t="s">
        <v>1301</v>
      </c>
      <c r="AS1972" s="20"/>
      <c r="AT1972" s="20"/>
      <c r="AU1972" s="20"/>
    </row>
    <row r="1973" spans="1:47" x14ac:dyDescent="0.15">
      <c r="A1973" s="21" t="s">
        <v>1273</v>
      </c>
      <c r="B1973" s="20" t="s">
        <v>918</v>
      </c>
      <c r="C1973" s="20" t="s">
        <v>984</v>
      </c>
      <c r="D1973" s="20" t="s">
        <v>995</v>
      </c>
      <c r="E1973" s="20" t="s">
        <v>996</v>
      </c>
      <c r="F1973" s="20" t="s">
        <v>1250</v>
      </c>
      <c r="G1973" s="20" t="s">
        <v>3026</v>
      </c>
      <c r="H1973" s="20"/>
      <c r="I1973" s="20">
        <v>13728189348</v>
      </c>
      <c r="J1973" s="20" t="s">
        <v>1268</v>
      </c>
      <c r="K1973" s="20" t="s">
        <v>1016</v>
      </c>
      <c r="L1973" s="20" t="s">
        <v>1358</v>
      </c>
      <c r="M1973" s="20">
        <v>1088</v>
      </c>
      <c r="N1973" s="20">
        <v>1088</v>
      </c>
      <c r="O1973" s="20" t="s">
        <v>927</v>
      </c>
      <c r="P1973" s="20" t="s">
        <v>50</v>
      </c>
      <c r="Q1973" s="28"/>
      <c r="R1973" s="21" t="s">
        <v>1001</v>
      </c>
      <c r="S1973" s="21"/>
      <c r="T1973" s="21" t="s">
        <v>53</v>
      </c>
      <c r="U1973" s="21" t="s">
        <v>1018</v>
      </c>
      <c r="V1973" s="46">
        <v>1</v>
      </c>
      <c r="W1973" s="26">
        <f t="shared" si="1061"/>
        <v>1</v>
      </c>
      <c r="X1973" s="26">
        <f t="shared" si="1062"/>
        <v>1</v>
      </c>
      <c r="Y1973" s="21">
        <v>10</v>
      </c>
      <c r="Z1973" s="22">
        <f t="shared" si="1051"/>
        <v>1088</v>
      </c>
      <c r="AA1973" s="20" t="s">
        <v>2195</v>
      </c>
      <c r="AB1973" s="22"/>
      <c r="AC1973" s="22">
        <v>1</v>
      </c>
      <c r="AD1973" s="22"/>
      <c r="AE1973" s="22">
        <f t="shared" si="1098"/>
        <v>1088</v>
      </c>
      <c r="AF1973" s="22">
        <f t="shared" si="1063"/>
        <v>1088</v>
      </c>
      <c r="AG1973" s="20">
        <f t="shared" si="1101"/>
        <v>1088</v>
      </c>
      <c r="AH1973" s="20" t="str">
        <f>VLOOKUP(U1973,[1]提成计算!B:I,8,FALSE)</f>
        <v xml:space="preserve"> </v>
      </c>
      <c r="AI1973" s="20"/>
      <c r="AJ1973" s="22"/>
      <c r="AK1973" s="22"/>
      <c r="AM1973" s="22"/>
      <c r="AN1973" s="22"/>
      <c r="AO1973" s="22" t="s">
        <v>2196</v>
      </c>
      <c r="AP1973" s="22" t="s">
        <v>1301</v>
      </c>
      <c r="AS1973" s="20"/>
      <c r="AT1973" s="20"/>
      <c r="AU1973" s="20"/>
    </row>
    <row r="1974" spans="1:47" x14ac:dyDescent="0.15">
      <c r="A1974" s="21" t="s">
        <v>1273</v>
      </c>
      <c r="B1974" s="20" t="s">
        <v>918</v>
      </c>
      <c r="C1974" s="20" t="s">
        <v>984</v>
      </c>
      <c r="D1974" s="20" t="s">
        <v>992</v>
      </c>
      <c r="E1974" s="20" t="s">
        <v>3027</v>
      </c>
      <c r="F1974" s="20" t="s">
        <v>1250</v>
      </c>
      <c r="G1974" s="20" t="s">
        <v>3028</v>
      </c>
      <c r="H1974" s="20"/>
      <c r="I1974" s="20">
        <v>13528696485</v>
      </c>
      <c r="J1974" s="20" t="s">
        <v>924</v>
      </c>
      <c r="K1974" s="20" t="s">
        <v>3029</v>
      </c>
      <c r="L1974" s="20" t="s">
        <v>1947</v>
      </c>
      <c r="M1974" s="20">
        <v>400</v>
      </c>
      <c r="N1974" s="20">
        <v>400</v>
      </c>
      <c r="O1974" s="20" t="s">
        <v>1262</v>
      </c>
      <c r="P1974" s="20" t="s">
        <v>50</v>
      </c>
      <c r="Q1974" s="28"/>
      <c r="R1974" s="22" t="s">
        <v>95</v>
      </c>
      <c r="T1974" s="21" t="s">
        <v>948</v>
      </c>
      <c r="U1974" s="22" t="s">
        <v>95</v>
      </c>
      <c r="V1974" s="46">
        <v>0.5</v>
      </c>
      <c r="W1974" s="26">
        <f t="shared" si="1061"/>
        <v>0.5</v>
      </c>
      <c r="Y1974" s="21">
        <v>4</v>
      </c>
      <c r="Z1974" s="22">
        <f t="shared" si="1051"/>
        <v>400</v>
      </c>
      <c r="AA1974" s="20" t="s">
        <v>2195</v>
      </c>
      <c r="AB1974" s="22">
        <v>1</v>
      </c>
      <c r="AC1974" s="22"/>
      <c r="AD1974" s="22">
        <f t="shared" ref="AD1974:AD1979" si="1102">N1974</f>
        <v>400</v>
      </c>
      <c r="AE1974" s="22"/>
      <c r="AF1974" s="22">
        <f t="shared" si="1063"/>
        <v>400</v>
      </c>
      <c r="AG1974" s="20"/>
      <c r="AH1974" s="22"/>
      <c r="AI1974" s="22"/>
      <c r="AJ1974" s="22">
        <f>N1974</f>
        <v>400</v>
      </c>
      <c r="AK1974" s="22">
        <f>IF(O1974="(传统)XDSL",VLOOKUP(U1974,[2]自营续费率!B:G,6,FALSE)*1,IF(O1974="GPON+XDSL",VLOOKUP(U1974,[2]自营续费率!B:G,6,FALSE)*1,VLOOKUP(U1974,[2]自营续费率!B:G,4,FALSE)*1))</f>
        <v>10</v>
      </c>
      <c r="AL1974" s="22" t="s">
        <v>1309</v>
      </c>
      <c r="AM1974" s="22"/>
      <c r="AN1974" s="22"/>
      <c r="AO1974" s="22" t="s">
        <v>2196</v>
      </c>
      <c r="AP1974" s="22" t="s">
        <v>2206</v>
      </c>
      <c r="AS1974" s="20">
        <f>IF(Y1974&gt;=10,VLOOKUP(U1974,[2]自营提成!C:Z,6,FALSE),VLOOKUP(U1974,[2]自营提成!C:Z,5,FALSE))</f>
        <v>7.0000000000000007E-2</v>
      </c>
      <c r="AT1974" s="20">
        <f t="shared" ref="AT1974" si="1103">IF(AD1974*AS1974&gt;0,AD1974*AS1974,AE1974*AS1974)</f>
        <v>28.000000000000004</v>
      </c>
      <c r="AU1974" s="20">
        <f>IF(AND(AK1974&lt;0,AK1974+AT1974&lt;0),-AT1974,AK1974)</f>
        <v>10</v>
      </c>
    </row>
    <row r="1975" spans="1:47" x14ac:dyDescent="0.15">
      <c r="A1975" s="21" t="s">
        <v>1273</v>
      </c>
      <c r="B1975" s="20" t="s">
        <v>918</v>
      </c>
      <c r="C1975" s="20" t="s">
        <v>984</v>
      </c>
      <c r="D1975" s="20" t="s">
        <v>992</v>
      </c>
      <c r="E1975" s="20" t="s">
        <v>2914</v>
      </c>
      <c r="F1975" s="20" t="s">
        <v>1250</v>
      </c>
      <c r="G1975" s="20" t="s">
        <v>3030</v>
      </c>
      <c r="H1975" s="20"/>
      <c r="I1975" s="20">
        <v>13412386103</v>
      </c>
      <c r="J1975" s="20" t="s">
        <v>1268</v>
      </c>
      <c r="K1975" s="20" t="s">
        <v>94</v>
      </c>
      <c r="L1975" s="20" t="s">
        <v>1939</v>
      </c>
      <c r="M1975" s="20">
        <v>680</v>
      </c>
      <c r="N1975" s="20">
        <v>680</v>
      </c>
      <c r="O1975" s="20" t="s">
        <v>927</v>
      </c>
      <c r="P1975" s="20" t="s">
        <v>50</v>
      </c>
      <c r="Q1975" s="28"/>
      <c r="R1975" s="21" t="s">
        <v>95</v>
      </c>
      <c r="S1975" s="21"/>
      <c r="T1975" s="21" t="s">
        <v>53</v>
      </c>
      <c r="U1975" s="21" t="s">
        <v>96</v>
      </c>
      <c r="V1975" s="46">
        <v>1</v>
      </c>
      <c r="W1975" s="26">
        <f t="shared" si="1061"/>
        <v>1</v>
      </c>
      <c r="X1975" s="26">
        <f t="shared" si="1062"/>
        <v>1</v>
      </c>
      <c r="Y1975" s="21">
        <v>4</v>
      </c>
      <c r="Z1975" s="22">
        <f t="shared" si="1051"/>
        <v>680</v>
      </c>
      <c r="AA1975" s="20" t="s">
        <v>2195</v>
      </c>
      <c r="AB1975" s="22">
        <v>1</v>
      </c>
      <c r="AC1975" s="22"/>
      <c r="AD1975" s="22">
        <f t="shared" si="1102"/>
        <v>680</v>
      </c>
      <c r="AE1975" s="22"/>
      <c r="AF1975" s="22">
        <f t="shared" si="1063"/>
        <v>680</v>
      </c>
      <c r="AG1975" s="20">
        <f t="shared" ref="AG1975:AG1976" si="1104">N1975</f>
        <v>680</v>
      </c>
      <c r="AH1975" s="20" t="str">
        <f>VLOOKUP(U1975,[1]提成计算!B:I,8,FALSE)</f>
        <v xml:space="preserve"> </v>
      </c>
      <c r="AI1975" s="20"/>
      <c r="AJ1975" s="22"/>
      <c r="AK1975" s="22"/>
      <c r="AM1975" s="22"/>
      <c r="AN1975" s="22"/>
      <c r="AO1975" s="22" t="s">
        <v>2216</v>
      </c>
      <c r="AP1975" s="22" t="s">
        <v>1301</v>
      </c>
      <c r="AS1975" s="20"/>
      <c r="AT1975" s="20"/>
      <c r="AU1975" s="20"/>
    </row>
    <row r="1976" spans="1:47" x14ac:dyDescent="0.15">
      <c r="A1976" s="21" t="s">
        <v>1273</v>
      </c>
      <c r="B1976" s="20" t="s">
        <v>918</v>
      </c>
      <c r="C1976" s="20" t="s">
        <v>984</v>
      </c>
      <c r="D1976" s="20" t="s">
        <v>985</v>
      </c>
      <c r="E1976" s="20" t="s">
        <v>1041</v>
      </c>
      <c r="F1976" s="20" t="s">
        <v>1250</v>
      </c>
      <c r="G1976" s="20" t="s">
        <v>3031</v>
      </c>
      <c r="H1976" s="20"/>
      <c r="I1976" s="20">
        <v>13711934963</v>
      </c>
      <c r="J1976" s="20" t="s">
        <v>1268</v>
      </c>
      <c r="K1976" s="20" t="s">
        <v>2944</v>
      </c>
      <c r="L1976" s="20" t="s">
        <v>1896</v>
      </c>
      <c r="M1976" s="20">
        <v>1298</v>
      </c>
      <c r="N1976" s="20">
        <v>1298</v>
      </c>
      <c r="O1976" s="20" t="s">
        <v>927</v>
      </c>
      <c r="P1976" s="20" t="s">
        <v>50</v>
      </c>
      <c r="Q1976" s="28"/>
      <c r="R1976" s="21" t="s">
        <v>989</v>
      </c>
      <c r="S1976" s="21"/>
      <c r="T1976" s="21" t="s">
        <v>53</v>
      </c>
      <c r="U1976" s="21" t="s">
        <v>991</v>
      </c>
      <c r="V1976" s="46">
        <v>1</v>
      </c>
      <c r="W1976" s="26">
        <f t="shared" si="1061"/>
        <v>1</v>
      </c>
      <c r="X1976" s="26">
        <f t="shared" si="1062"/>
        <v>1</v>
      </c>
      <c r="Y1976" s="21">
        <v>6</v>
      </c>
      <c r="Z1976" s="22">
        <f t="shared" si="1051"/>
        <v>1298</v>
      </c>
      <c r="AA1976" s="20" t="s">
        <v>2218</v>
      </c>
      <c r="AB1976" s="22">
        <v>1</v>
      </c>
      <c r="AC1976" s="22"/>
      <c r="AD1976" s="22">
        <f t="shared" si="1102"/>
        <v>1298</v>
      </c>
      <c r="AE1976" s="22"/>
      <c r="AF1976" s="22">
        <f t="shared" si="1063"/>
        <v>1298</v>
      </c>
      <c r="AG1976" s="20">
        <f t="shared" si="1104"/>
        <v>1298</v>
      </c>
      <c r="AH1976" s="20" t="str">
        <f>VLOOKUP(U1976,[1]提成计算!B:I,8,FALSE)</f>
        <v xml:space="preserve"> </v>
      </c>
      <c r="AI1976" s="20"/>
      <c r="AJ1976" s="22"/>
      <c r="AK1976" s="22"/>
      <c r="AM1976" s="22"/>
      <c r="AN1976" s="22"/>
      <c r="AO1976" s="22" t="s">
        <v>2216</v>
      </c>
      <c r="AP1976" s="22" t="s">
        <v>1301</v>
      </c>
      <c r="AS1976" s="20"/>
      <c r="AT1976" s="20"/>
      <c r="AU1976" s="20"/>
    </row>
    <row r="1977" spans="1:47" x14ac:dyDescent="0.15">
      <c r="A1977" s="21" t="s">
        <v>1273</v>
      </c>
      <c r="B1977" s="20" t="s">
        <v>918</v>
      </c>
      <c r="C1977" s="20" t="s">
        <v>984</v>
      </c>
      <c r="D1977" s="20" t="s">
        <v>1029</v>
      </c>
      <c r="E1977" s="20" t="s">
        <v>1038</v>
      </c>
      <c r="F1977" s="20" t="s">
        <v>1250</v>
      </c>
      <c r="G1977" s="20" t="s">
        <v>3032</v>
      </c>
      <c r="H1977" s="20"/>
      <c r="I1977" s="20">
        <v>13539013418</v>
      </c>
      <c r="J1977" s="20" t="s">
        <v>924</v>
      </c>
      <c r="K1977" s="20" t="s">
        <v>298</v>
      </c>
      <c r="L1977" s="20" t="s">
        <v>1918</v>
      </c>
      <c r="M1977" s="20">
        <v>680</v>
      </c>
      <c r="N1977" s="20">
        <v>680</v>
      </c>
      <c r="O1977" s="20" t="s">
        <v>927</v>
      </c>
      <c r="P1977" s="20" t="s">
        <v>50</v>
      </c>
      <c r="Q1977" s="28"/>
      <c r="R1977" s="21" t="s">
        <v>221</v>
      </c>
      <c r="S1977" s="25" t="s">
        <v>1040</v>
      </c>
      <c r="T1977" s="21" t="s">
        <v>53</v>
      </c>
      <c r="U1977" s="21" t="s">
        <v>299</v>
      </c>
      <c r="V1977" s="46">
        <v>1</v>
      </c>
      <c r="W1977" s="26">
        <f t="shared" si="1061"/>
        <v>1</v>
      </c>
      <c r="Y1977" s="21">
        <v>4</v>
      </c>
      <c r="Z1977" s="22">
        <f t="shared" si="1051"/>
        <v>680</v>
      </c>
      <c r="AA1977" s="20" t="s">
        <v>2218</v>
      </c>
      <c r="AB1977" s="22">
        <v>1</v>
      </c>
      <c r="AC1977" s="22"/>
      <c r="AD1977" s="22">
        <f t="shared" si="1102"/>
        <v>680</v>
      </c>
      <c r="AE1977" s="22"/>
      <c r="AF1977" s="22">
        <f t="shared" si="1063"/>
        <v>680</v>
      </c>
      <c r="AG1977" s="20"/>
      <c r="AH1977" s="22"/>
      <c r="AI1977" s="22"/>
      <c r="AJ1977" s="22">
        <f t="shared" ref="AJ1977:AJ1983" si="1105">N1977</f>
        <v>680</v>
      </c>
      <c r="AK1977" s="22">
        <f>IF(O1977="(传统)XDSL",VLOOKUP(S1977,[2]直销续费率明细!C:I,7,FALSE)*1,IF(O1977="GPON+XDSL",VLOOKUP(S1977,[2]直销续费率明细!C:I,7,FALSE)*1,VLOOKUP(S1977,[2]直销续费率明细!C:I,5,FALSE)*1))</f>
        <v>-40</v>
      </c>
      <c r="AL1977" s="22" t="s">
        <v>1309</v>
      </c>
      <c r="AM1977" s="22"/>
      <c r="AN1977" s="22"/>
      <c r="AO1977" s="22" t="s">
        <v>2196</v>
      </c>
      <c r="AP1977" s="22" t="s">
        <v>2202</v>
      </c>
      <c r="AS1977" s="20">
        <f>IF(Y1977&gt;=10,VLOOKUP(U1977,[2]提成计算!B:T,19,FALSE),VLOOKUP(U1977,[2]提成计算!B:T,18,FALSE))</f>
        <v>0.06</v>
      </c>
      <c r="AT1977" s="20">
        <f t="shared" ref="AT1977:AT1983" si="1106">IF(AD1977*AS1977&gt;0,AD1977*AS1977,AE1977*AS1977)</f>
        <v>40.799999999999997</v>
      </c>
      <c r="AU1977" s="20">
        <f t="shared" ref="AU1977:AU1983" si="1107">IF(AND(AK1977&lt;0,AK1977+AT1977&lt;0),-AT1977,AK1977)</f>
        <v>-40</v>
      </c>
    </row>
    <row r="1978" spans="1:47" x14ac:dyDescent="0.15">
      <c r="A1978" s="21" t="s">
        <v>1273</v>
      </c>
      <c r="B1978" s="20" t="s">
        <v>918</v>
      </c>
      <c r="C1978" s="20" t="s">
        <v>984</v>
      </c>
      <c r="D1978" s="20" t="s">
        <v>992</v>
      </c>
      <c r="E1978" s="20" t="s">
        <v>2914</v>
      </c>
      <c r="F1978" s="20" t="s">
        <v>1250</v>
      </c>
      <c r="G1978" s="20" t="s">
        <v>3033</v>
      </c>
      <c r="H1978" s="20"/>
      <c r="I1978" s="20" t="s">
        <v>3034</v>
      </c>
      <c r="J1978" s="20" t="s">
        <v>924</v>
      </c>
      <c r="K1978" s="20" t="s">
        <v>94</v>
      </c>
      <c r="L1978" s="20" t="s">
        <v>1918</v>
      </c>
      <c r="M1978" s="20">
        <v>680</v>
      </c>
      <c r="N1978" s="20">
        <v>680</v>
      </c>
      <c r="O1978" s="20" t="s">
        <v>927</v>
      </c>
      <c r="P1978" s="20" t="s">
        <v>50</v>
      </c>
      <c r="Q1978" s="28"/>
      <c r="R1978" s="21" t="s">
        <v>95</v>
      </c>
      <c r="S1978" s="25" t="s">
        <v>1046</v>
      </c>
      <c r="T1978" s="21" t="s">
        <v>53</v>
      </c>
      <c r="U1978" s="21" t="s">
        <v>96</v>
      </c>
      <c r="V1978" s="46">
        <v>1</v>
      </c>
      <c r="W1978" s="26">
        <f t="shared" si="1061"/>
        <v>1</v>
      </c>
      <c r="Y1978" s="21">
        <v>4</v>
      </c>
      <c r="Z1978" s="22">
        <f t="shared" si="1051"/>
        <v>680</v>
      </c>
      <c r="AA1978" s="20" t="s">
        <v>2195</v>
      </c>
      <c r="AB1978" s="22">
        <v>1</v>
      </c>
      <c r="AC1978" s="22"/>
      <c r="AD1978" s="22">
        <f t="shared" si="1102"/>
        <v>680</v>
      </c>
      <c r="AE1978" s="22"/>
      <c r="AF1978" s="22">
        <f t="shared" si="1063"/>
        <v>680</v>
      </c>
      <c r="AG1978" s="20"/>
      <c r="AH1978" s="22"/>
      <c r="AI1978" s="22"/>
      <c r="AJ1978" s="22">
        <f t="shared" si="1105"/>
        <v>680</v>
      </c>
      <c r="AK1978" s="22">
        <f>IF(O1978="(传统)XDSL",VLOOKUP(S1978,[2]直销续费率明细!C:I,7,FALSE)*1,IF(O1978="GPON+XDSL",VLOOKUP(S1978,[2]直销续费率明细!C:I,7,FALSE)*1,VLOOKUP(S1978,[2]直销续费率明细!C:I,5,FALSE)*1))</f>
        <v>25</v>
      </c>
      <c r="AL1978" s="22" t="s">
        <v>1309</v>
      </c>
      <c r="AM1978" s="22"/>
      <c r="AN1978" s="22"/>
      <c r="AO1978" s="22" t="s">
        <v>2196</v>
      </c>
      <c r="AP1978" s="22" t="s">
        <v>2202</v>
      </c>
      <c r="AS1978" s="20">
        <f>IF(Y1978&gt;=10,VLOOKUP(U1978,[2]提成计算!B:T,19,FALSE),VLOOKUP(U1978,[2]提成计算!B:T,18,FALSE))</f>
        <v>7.0000000000000007E-2</v>
      </c>
      <c r="AT1978" s="20">
        <f t="shared" si="1106"/>
        <v>47.6</v>
      </c>
      <c r="AU1978" s="20">
        <f t="shared" si="1107"/>
        <v>25</v>
      </c>
    </row>
    <row r="1979" spans="1:47" x14ac:dyDescent="0.15">
      <c r="A1979" s="21" t="s">
        <v>1273</v>
      </c>
      <c r="B1979" s="20" t="s">
        <v>918</v>
      </c>
      <c r="C1979" s="20" t="s">
        <v>984</v>
      </c>
      <c r="D1979" s="20" t="s">
        <v>992</v>
      </c>
      <c r="E1979" s="20" t="s">
        <v>2930</v>
      </c>
      <c r="F1979" s="20" t="s">
        <v>1250</v>
      </c>
      <c r="G1979" s="20" t="s">
        <v>3035</v>
      </c>
      <c r="H1979" s="20"/>
      <c r="I1979" s="20">
        <v>13794981886</v>
      </c>
      <c r="J1979" s="20" t="s">
        <v>924</v>
      </c>
      <c r="K1979" s="20" t="s">
        <v>94</v>
      </c>
      <c r="L1979" s="20" t="s">
        <v>1947</v>
      </c>
      <c r="M1979" s="20">
        <v>400</v>
      </c>
      <c r="N1979" s="20">
        <v>400</v>
      </c>
      <c r="O1979" s="20" t="s">
        <v>1262</v>
      </c>
      <c r="P1979" s="20" t="s">
        <v>50</v>
      </c>
      <c r="Q1979" s="28"/>
      <c r="R1979" s="21" t="s">
        <v>95</v>
      </c>
      <c r="S1979" s="25" t="s">
        <v>1023</v>
      </c>
      <c r="T1979" s="21" t="s">
        <v>53</v>
      </c>
      <c r="U1979" s="21" t="s">
        <v>96</v>
      </c>
      <c r="V1979" s="46">
        <v>0.5</v>
      </c>
      <c r="W1979" s="26">
        <f t="shared" si="1061"/>
        <v>0.5</v>
      </c>
      <c r="Y1979" s="21">
        <v>4</v>
      </c>
      <c r="Z1979" s="22">
        <f t="shared" si="1051"/>
        <v>400</v>
      </c>
      <c r="AA1979" s="20" t="s">
        <v>2195</v>
      </c>
      <c r="AB1979" s="22">
        <v>1</v>
      </c>
      <c r="AC1979" s="22"/>
      <c r="AD1979" s="22">
        <f t="shared" si="1102"/>
        <v>400</v>
      </c>
      <c r="AE1979" s="22"/>
      <c r="AF1979" s="22">
        <f t="shared" si="1063"/>
        <v>400</v>
      </c>
      <c r="AG1979" s="20"/>
      <c r="AH1979" s="22"/>
      <c r="AI1979" s="22"/>
      <c r="AJ1979" s="22">
        <f t="shared" si="1105"/>
        <v>400</v>
      </c>
      <c r="AK1979" s="22">
        <f>IF(O1979="(传统)XDSL",VLOOKUP(S1979,[2]直销续费率明细!C:I,7,FALSE)*1,IF(O1979="GPON+XDSL",VLOOKUP(S1979,[2]直销续费率明细!C:I,7,FALSE)*1,VLOOKUP(S1979,[2]直销续费率明细!C:I,5,FALSE)*1))</f>
        <v>-20</v>
      </c>
      <c r="AL1979" s="22" t="s">
        <v>1309</v>
      </c>
      <c r="AM1979" s="22"/>
      <c r="AN1979" s="22"/>
      <c r="AO1979" s="22" t="s">
        <v>2196</v>
      </c>
      <c r="AP1979" s="22" t="s">
        <v>2206</v>
      </c>
      <c r="AS1979" s="20">
        <f>IF(Y1979&gt;=10,VLOOKUP(U1979,[2]提成计算!B:T,19,FALSE),VLOOKUP(U1979,[2]提成计算!B:T,18,FALSE))</f>
        <v>7.0000000000000007E-2</v>
      </c>
      <c r="AT1979" s="20">
        <f t="shared" si="1106"/>
        <v>28.000000000000004</v>
      </c>
      <c r="AU1979" s="20">
        <f t="shared" si="1107"/>
        <v>-20</v>
      </c>
    </row>
    <row r="1980" spans="1:47" x14ac:dyDescent="0.15">
      <c r="A1980" s="21" t="s">
        <v>1273</v>
      </c>
      <c r="B1980" s="20" t="s">
        <v>918</v>
      </c>
      <c r="C1980" s="20" t="s">
        <v>984</v>
      </c>
      <c r="D1980" s="20" t="s">
        <v>995</v>
      </c>
      <c r="E1980" s="20" t="s">
        <v>1009</v>
      </c>
      <c r="F1980" s="20" t="s">
        <v>1250</v>
      </c>
      <c r="G1980" s="20" t="s">
        <v>3036</v>
      </c>
      <c r="H1980" s="20"/>
      <c r="I1980" s="20">
        <v>13412890567</v>
      </c>
      <c r="J1980" s="20" t="s">
        <v>924</v>
      </c>
      <c r="K1980" s="20" t="s">
        <v>2877</v>
      </c>
      <c r="L1980" s="20" t="s">
        <v>1299</v>
      </c>
      <c r="M1980" s="20">
        <v>888</v>
      </c>
      <c r="N1980" s="20">
        <v>888</v>
      </c>
      <c r="O1980" s="20" t="s">
        <v>927</v>
      </c>
      <c r="P1980" s="20" t="s">
        <v>50</v>
      </c>
      <c r="Q1980" s="28"/>
      <c r="R1980" s="21" t="s">
        <v>65</v>
      </c>
      <c r="S1980" s="25" t="s">
        <v>1504</v>
      </c>
      <c r="T1980" s="21" t="s">
        <v>53</v>
      </c>
      <c r="U1980" s="21" t="s">
        <v>1757</v>
      </c>
      <c r="V1980" s="46">
        <v>1</v>
      </c>
      <c r="W1980" s="26">
        <f t="shared" si="1061"/>
        <v>1</v>
      </c>
      <c r="Y1980" s="21">
        <v>12</v>
      </c>
      <c r="Z1980" s="22">
        <f t="shared" si="1051"/>
        <v>888</v>
      </c>
      <c r="AA1980" s="20" t="s">
        <v>2195</v>
      </c>
      <c r="AB1980" s="22"/>
      <c r="AC1980" s="22">
        <v>1</v>
      </c>
      <c r="AD1980" s="22"/>
      <c r="AE1980" s="22">
        <f>N1980</f>
        <v>888</v>
      </c>
      <c r="AF1980" s="22">
        <f t="shared" si="1063"/>
        <v>888</v>
      </c>
      <c r="AG1980" s="20"/>
      <c r="AH1980" s="22"/>
      <c r="AI1980" s="22"/>
      <c r="AJ1980" s="22">
        <f t="shared" si="1105"/>
        <v>888</v>
      </c>
      <c r="AK1980" s="22">
        <f>IF(O1980="(传统)XDSL",VLOOKUP(S1980,[2]直销续费率明细!C:I,7,FALSE)*1,IF(O1980="GPON+XDSL",VLOOKUP(S1980,[2]直销续费率明细!C:I,7,FALSE)*1,VLOOKUP(S1980,[2]直销续费率明细!C:I,5,FALSE)*1))</f>
        <v>-40</v>
      </c>
      <c r="AL1980" s="22" t="s">
        <v>1309</v>
      </c>
      <c r="AM1980" s="22"/>
      <c r="AN1980" s="22"/>
      <c r="AO1980" s="22" t="s">
        <v>2196</v>
      </c>
      <c r="AP1980" s="22" t="s">
        <v>1301</v>
      </c>
      <c r="AS1980" s="20">
        <f>IF(Y1980&gt;=10,VLOOKUP(U1980,[2]提成计算!B:T,19,FALSE),VLOOKUP(U1980,[2]提成计算!B:T,18,FALSE))</f>
        <v>0.09</v>
      </c>
      <c r="AT1980" s="20">
        <f t="shared" si="1106"/>
        <v>79.92</v>
      </c>
      <c r="AU1980" s="20">
        <f t="shared" si="1107"/>
        <v>-40</v>
      </c>
    </row>
    <row r="1981" spans="1:47" x14ac:dyDescent="0.15">
      <c r="A1981" s="21" t="s">
        <v>1273</v>
      </c>
      <c r="B1981" s="20" t="s">
        <v>918</v>
      </c>
      <c r="C1981" s="20" t="s">
        <v>984</v>
      </c>
      <c r="D1981" s="20" t="s">
        <v>985</v>
      </c>
      <c r="E1981" s="20" t="s">
        <v>1004</v>
      </c>
      <c r="F1981" s="20" t="s">
        <v>1250</v>
      </c>
      <c r="G1981" s="20" t="s">
        <v>3037</v>
      </c>
      <c r="H1981" s="20"/>
      <c r="I1981" s="20">
        <v>13650103520</v>
      </c>
      <c r="J1981" s="20" t="s">
        <v>924</v>
      </c>
      <c r="K1981" s="20" t="s">
        <v>1006</v>
      </c>
      <c r="L1981" s="20" t="s">
        <v>1918</v>
      </c>
      <c r="M1981" s="20">
        <v>680</v>
      </c>
      <c r="N1981" s="20">
        <v>680</v>
      </c>
      <c r="O1981" s="20" t="s">
        <v>927</v>
      </c>
      <c r="P1981" s="20" t="s">
        <v>50</v>
      </c>
      <c r="Q1981" s="28"/>
      <c r="R1981" s="21" t="s">
        <v>989</v>
      </c>
      <c r="S1981" s="25" t="s">
        <v>1007</v>
      </c>
      <c r="T1981" s="21" t="s">
        <v>53</v>
      </c>
      <c r="U1981" s="21" t="s">
        <v>1008</v>
      </c>
      <c r="V1981" s="46">
        <v>1</v>
      </c>
      <c r="W1981" s="26">
        <f t="shared" si="1061"/>
        <v>1</v>
      </c>
      <c r="Y1981" s="21">
        <v>4</v>
      </c>
      <c r="Z1981" s="22">
        <f t="shared" si="1051"/>
        <v>680</v>
      </c>
      <c r="AA1981" s="20" t="s">
        <v>2195</v>
      </c>
      <c r="AB1981" s="22">
        <v>1</v>
      </c>
      <c r="AC1981" s="22"/>
      <c r="AD1981" s="22">
        <f t="shared" ref="AD1981:AD1989" si="1108">N1981</f>
        <v>680</v>
      </c>
      <c r="AE1981" s="22"/>
      <c r="AF1981" s="22">
        <f t="shared" si="1063"/>
        <v>680</v>
      </c>
      <c r="AG1981" s="20"/>
      <c r="AH1981" s="22"/>
      <c r="AI1981" s="22"/>
      <c r="AJ1981" s="22">
        <f t="shared" si="1105"/>
        <v>680</v>
      </c>
      <c r="AK1981" s="22">
        <f>IF(O1981="(传统)XDSL",VLOOKUP(S1981,[2]直销续费率明细!C:I,7,FALSE)*1,IF(O1981="GPON+XDSL",VLOOKUP(S1981,[2]直销续费率明细!C:I,7,FALSE)*1,VLOOKUP(S1981,[2]直销续费率明细!C:I,5,FALSE)*1))</f>
        <v>15</v>
      </c>
      <c r="AL1981" s="22" t="s">
        <v>1309</v>
      </c>
      <c r="AM1981" s="22"/>
      <c r="AN1981" s="22"/>
      <c r="AO1981" s="22" t="s">
        <v>2196</v>
      </c>
      <c r="AP1981" s="22" t="s">
        <v>2202</v>
      </c>
      <c r="AS1981" s="20">
        <f>IF(Y1981&gt;=10,VLOOKUP(U1981,[2]提成计算!B:T,19,FALSE),VLOOKUP(U1981,[2]提成计算!B:T,18,FALSE))</f>
        <v>7.0000000000000007E-2</v>
      </c>
      <c r="AT1981" s="20">
        <f t="shared" si="1106"/>
        <v>47.6</v>
      </c>
      <c r="AU1981" s="20">
        <f t="shared" si="1107"/>
        <v>15</v>
      </c>
    </row>
    <row r="1982" spans="1:47" x14ac:dyDescent="0.15">
      <c r="A1982" s="21" t="s">
        <v>1273</v>
      </c>
      <c r="B1982" s="20" t="s">
        <v>918</v>
      </c>
      <c r="C1982" s="20" t="s">
        <v>984</v>
      </c>
      <c r="D1982" s="20" t="s">
        <v>1029</v>
      </c>
      <c r="E1982" s="20" t="s">
        <v>1038</v>
      </c>
      <c r="F1982" s="20" t="s">
        <v>1250</v>
      </c>
      <c r="G1982" s="20" t="s">
        <v>3038</v>
      </c>
      <c r="H1982" s="20"/>
      <c r="I1982" s="20">
        <v>13538407032</v>
      </c>
      <c r="J1982" s="20" t="s">
        <v>924</v>
      </c>
      <c r="K1982" s="20" t="s">
        <v>298</v>
      </c>
      <c r="L1982" s="20" t="s">
        <v>1918</v>
      </c>
      <c r="M1982" s="20">
        <v>680</v>
      </c>
      <c r="N1982" s="20">
        <v>680</v>
      </c>
      <c r="O1982" s="20" t="s">
        <v>927</v>
      </c>
      <c r="P1982" s="20" t="s">
        <v>50</v>
      </c>
      <c r="Q1982" s="28"/>
      <c r="R1982" s="21" t="s">
        <v>221</v>
      </c>
      <c r="S1982" s="25" t="s">
        <v>1040</v>
      </c>
      <c r="T1982" s="21" t="s">
        <v>53</v>
      </c>
      <c r="U1982" s="21" t="s">
        <v>299</v>
      </c>
      <c r="V1982" s="46">
        <v>1</v>
      </c>
      <c r="W1982" s="26">
        <f t="shared" si="1061"/>
        <v>1</v>
      </c>
      <c r="Y1982" s="21">
        <v>4</v>
      </c>
      <c r="Z1982" s="22">
        <f t="shared" ref="Z1982:Z2045" si="1109">N1982</f>
        <v>680</v>
      </c>
      <c r="AA1982" s="20" t="s">
        <v>2195</v>
      </c>
      <c r="AB1982" s="22">
        <v>1</v>
      </c>
      <c r="AC1982" s="22"/>
      <c r="AD1982" s="22">
        <f t="shared" si="1108"/>
        <v>680</v>
      </c>
      <c r="AE1982" s="22"/>
      <c r="AF1982" s="22">
        <f t="shared" si="1063"/>
        <v>680</v>
      </c>
      <c r="AG1982" s="20"/>
      <c r="AH1982" s="22"/>
      <c r="AI1982" s="22"/>
      <c r="AJ1982" s="22">
        <f t="shared" si="1105"/>
        <v>680</v>
      </c>
      <c r="AK1982" s="22">
        <f>IF(O1982="(传统)XDSL",VLOOKUP(S1982,[2]直销续费率明细!C:I,7,FALSE)*1,IF(O1982="GPON+XDSL",VLOOKUP(S1982,[2]直销续费率明细!C:I,7,FALSE)*1,VLOOKUP(S1982,[2]直销续费率明细!C:I,5,FALSE)*1))</f>
        <v>-40</v>
      </c>
      <c r="AL1982" s="22" t="s">
        <v>1309</v>
      </c>
      <c r="AM1982" s="22"/>
      <c r="AN1982" s="22"/>
      <c r="AO1982" s="22" t="s">
        <v>2196</v>
      </c>
      <c r="AP1982" s="22" t="s">
        <v>2202</v>
      </c>
      <c r="AS1982" s="20">
        <f>IF(Y1982&gt;=10,VLOOKUP(U1982,[2]提成计算!B:T,19,FALSE),VLOOKUP(U1982,[2]提成计算!B:T,18,FALSE))</f>
        <v>0.06</v>
      </c>
      <c r="AT1982" s="20">
        <f t="shared" si="1106"/>
        <v>40.799999999999997</v>
      </c>
      <c r="AU1982" s="20">
        <f t="shared" si="1107"/>
        <v>-40</v>
      </c>
    </row>
    <row r="1983" spans="1:47" x14ac:dyDescent="0.15">
      <c r="A1983" s="21" t="s">
        <v>1273</v>
      </c>
      <c r="B1983" s="20" t="s">
        <v>918</v>
      </c>
      <c r="C1983" s="20" t="s">
        <v>984</v>
      </c>
      <c r="D1983" s="20" t="s">
        <v>992</v>
      </c>
      <c r="E1983" s="20" t="s">
        <v>1296</v>
      </c>
      <c r="F1983" s="20" t="s">
        <v>1250</v>
      </c>
      <c r="G1983" s="20" t="s">
        <v>3039</v>
      </c>
      <c r="H1983" s="20"/>
      <c r="I1983" s="20">
        <v>13728459369</v>
      </c>
      <c r="J1983" s="20" t="s">
        <v>924</v>
      </c>
      <c r="K1983" s="20" t="s">
        <v>94</v>
      </c>
      <c r="L1983" s="20" t="s">
        <v>1918</v>
      </c>
      <c r="M1983" s="20">
        <v>680</v>
      </c>
      <c r="N1983" s="20">
        <v>680</v>
      </c>
      <c r="O1983" s="20" t="s">
        <v>927</v>
      </c>
      <c r="P1983" s="20" t="s">
        <v>50</v>
      </c>
      <c r="Q1983" s="28"/>
      <c r="R1983" s="21" t="s">
        <v>95</v>
      </c>
      <c r="S1983" s="25" t="s">
        <v>1023</v>
      </c>
      <c r="T1983" s="21" t="s">
        <v>53</v>
      </c>
      <c r="U1983" s="21" t="s">
        <v>96</v>
      </c>
      <c r="V1983" s="46">
        <v>1</v>
      </c>
      <c r="W1983" s="26">
        <f t="shared" si="1061"/>
        <v>1</v>
      </c>
      <c r="Y1983" s="21">
        <v>4</v>
      </c>
      <c r="Z1983" s="22">
        <f t="shared" si="1109"/>
        <v>680</v>
      </c>
      <c r="AA1983" s="20" t="s">
        <v>2195</v>
      </c>
      <c r="AB1983" s="22">
        <v>1</v>
      </c>
      <c r="AC1983" s="22"/>
      <c r="AD1983" s="22">
        <f t="shared" si="1108"/>
        <v>680</v>
      </c>
      <c r="AE1983" s="22"/>
      <c r="AF1983" s="22">
        <f t="shared" si="1063"/>
        <v>680</v>
      </c>
      <c r="AG1983" s="20"/>
      <c r="AH1983" s="22"/>
      <c r="AI1983" s="22"/>
      <c r="AJ1983" s="22">
        <f t="shared" si="1105"/>
        <v>680</v>
      </c>
      <c r="AK1983" s="22">
        <f>IF(O1983="(传统)XDSL",VLOOKUP(S1983,[2]直销续费率明细!C:I,7,FALSE)*1,IF(O1983="GPON+XDSL",VLOOKUP(S1983,[2]直销续费率明细!C:I,7,FALSE)*1,VLOOKUP(S1983,[2]直销续费率明细!C:I,5,FALSE)*1))</f>
        <v>0</v>
      </c>
      <c r="AL1983" s="22" t="s">
        <v>1309</v>
      </c>
      <c r="AM1983" s="22"/>
      <c r="AN1983" s="22"/>
      <c r="AO1983" s="22" t="s">
        <v>2196</v>
      </c>
      <c r="AP1983" s="22" t="s">
        <v>2202</v>
      </c>
      <c r="AS1983" s="20">
        <f>IF(Y1983&gt;=10,VLOOKUP(U1983,[2]提成计算!B:T,19,FALSE),VLOOKUP(U1983,[2]提成计算!B:T,18,FALSE))</f>
        <v>7.0000000000000007E-2</v>
      </c>
      <c r="AT1983" s="20">
        <f t="shared" si="1106"/>
        <v>47.6</v>
      </c>
      <c r="AU1983" s="20">
        <f t="shared" si="1107"/>
        <v>0</v>
      </c>
    </row>
    <row r="1984" spans="1:47" x14ac:dyDescent="0.15">
      <c r="A1984" s="21" t="s">
        <v>1273</v>
      </c>
      <c r="B1984" s="20" t="s">
        <v>918</v>
      </c>
      <c r="C1984" s="20" t="s">
        <v>984</v>
      </c>
      <c r="D1984" s="20" t="s">
        <v>995</v>
      </c>
      <c r="E1984" s="20" t="s">
        <v>1009</v>
      </c>
      <c r="F1984" s="20" t="s">
        <v>1250</v>
      </c>
      <c r="G1984" s="20" t="s">
        <v>3040</v>
      </c>
      <c r="H1984" s="20"/>
      <c r="I1984" s="20">
        <v>13620058678</v>
      </c>
      <c r="J1984" s="20" t="s">
        <v>1268</v>
      </c>
      <c r="K1984" s="20" t="s">
        <v>1011</v>
      </c>
      <c r="L1984" s="20" t="s">
        <v>2144</v>
      </c>
      <c r="M1984" s="20">
        <v>730</v>
      </c>
      <c r="N1984" s="20">
        <v>730</v>
      </c>
      <c r="O1984" s="20" t="s">
        <v>927</v>
      </c>
      <c r="P1984" s="20" t="s">
        <v>50</v>
      </c>
      <c r="Q1984" s="28"/>
      <c r="R1984" s="21" t="s">
        <v>65</v>
      </c>
      <c r="S1984" s="21"/>
      <c r="T1984" s="21" t="s">
        <v>53</v>
      </c>
      <c r="U1984" s="21" t="s">
        <v>1012</v>
      </c>
      <c r="V1984" s="46">
        <v>1</v>
      </c>
      <c r="W1984" s="26">
        <f t="shared" si="1061"/>
        <v>1</v>
      </c>
      <c r="X1984" s="26">
        <f t="shared" si="1062"/>
        <v>1</v>
      </c>
      <c r="Y1984" s="21">
        <v>4</v>
      </c>
      <c r="Z1984" s="22">
        <f t="shared" si="1109"/>
        <v>730</v>
      </c>
      <c r="AA1984" s="20" t="s">
        <v>2195</v>
      </c>
      <c r="AB1984" s="22">
        <v>1</v>
      </c>
      <c r="AC1984" s="22"/>
      <c r="AD1984" s="22">
        <f t="shared" si="1108"/>
        <v>730</v>
      </c>
      <c r="AE1984" s="22"/>
      <c r="AF1984" s="22">
        <f t="shared" si="1063"/>
        <v>730</v>
      </c>
      <c r="AG1984" s="20">
        <f t="shared" ref="AG1984:AG1985" si="1110">N1984</f>
        <v>730</v>
      </c>
      <c r="AH1984" s="20" t="str">
        <f>VLOOKUP(U1984,[1]提成计算!B:I,8,FALSE)</f>
        <v>否</v>
      </c>
      <c r="AI1984" s="20"/>
      <c r="AJ1984" s="22"/>
      <c r="AK1984" s="22"/>
      <c r="AM1984" s="22"/>
      <c r="AN1984" s="22"/>
      <c r="AO1984" s="22" t="s">
        <v>2216</v>
      </c>
      <c r="AP1984" s="22" t="s">
        <v>1301</v>
      </c>
      <c r="AS1984" s="20"/>
      <c r="AT1984" s="20"/>
      <c r="AU1984" s="20"/>
    </row>
    <row r="1985" spans="1:47" x14ac:dyDescent="0.15">
      <c r="A1985" s="21" t="s">
        <v>1273</v>
      </c>
      <c r="B1985" s="20" t="s">
        <v>918</v>
      </c>
      <c r="C1985" s="20" t="s">
        <v>984</v>
      </c>
      <c r="D1985" s="20" t="s">
        <v>995</v>
      </c>
      <c r="E1985" s="20" t="s">
        <v>996</v>
      </c>
      <c r="F1985" s="20" t="s">
        <v>1250</v>
      </c>
      <c r="G1985" s="20" t="s">
        <v>3041</v>
      </c>
      <c r="H1985" s="20"/>
      <c r="I1985" s="20">
        <v>18825859507</v>
      </c>
      <c r="J1985" s="20" t="s">
        <v>1268</v>
      </c>
      <c r="K1985" s="20" t="s">
        <v>1016</v>
      </c>
      <c r="L1985" s="20" t="s">
        <v>1960</v>
      </c>
      <c r="M1985" s="20">
        <v>400</v>
      </c>
      <c r="N1985" s="20">
        <v>400</v>
      </c>
      <c r="O1985" s="20" t="s">
        <v>927</v>
      </c>
      <c r="P1985" s="20" t="s">
        <v>50</v>
      </c>
      <c r="Q1985" s="28"/>
      <c r="R1985" s="21" t="s">
        <v>1001</v>
      </c>
      <c r="S1985" s="21"/>
      <c r="T1985" s="21" t="s">
        <v>53</v>
      </c>
      <c r="U1985" s="21" t="s">
        <v>1018</v>
      </c>
      <c r="V1985" s="46">
        <v>0.5</v>
      </c>
      <c r="W1985" s="26">
        <f t="shared" si="1061"/>
        <v>0.5</v>
      </c>
      <c r="X1985" s="26">
        <f t="shared" si="1062"/>
        <v>0.5</v>
      </c>
      <c r="Y1985" s="21">
        <v>4</v>
      </c>
      <c r="Z1985" s="22">
        <f t="shared" si="1109"/>
        <v>400</v>
      </c>
      <c r="AA1985" s="20" t="s">
        <v>2218</v>
      </c>
      <c r="AB1985" s="22">
        <v>1</v>
      </c>
      <c r="AC1985" s="22"/>
      <c r="AD1985" s="22">
        <f t="shared" si="1108"/>
        <v>400</v>
      </c>
      <c r="AE1985" s="22"/>
      <c r="AF1985" s="22">
        <f t="shared" si="1063"/>
        <v>400</v>
      </c>
      <c r="AG1985" s="20">
        <f t="shared" si="1110"/>
        <v>400</v>
      </c>
      <c r="AH1985" s="20" t="str">
        <f>VLOOKUP(U1985,[1]提成计算!B:I,8,FALSE)</f>
        <v xml:space="preserve"> </v>
      </c>
      <c r="AI1985" s="20"/>
      <c r="AJ1985" s="22"/>
      <c r="AK1985" s="22"/>
      <c r="AM1985" s="22"/>
      <c r="AN1985" s="22"/>
      <c r="AO1985" s="22" t="s">
        <v>2216</v>
      </c>
      <c r="AP1985" s="22" t="s">
        <v>1961</v>
      </c>
      <c r="AS1985" s="20"/>
      <c r="AT1985" s="20"/>
      <c r="AU1985" s="20"/>
    </row>
    <row r="1986" spans="1:47" x14ac:dyDescent="0.15">
      <c r="A1986" s="21" t="s">
        <v>1273</v>
      </c>
      <c r="B1986" s="20" t="s">
        <v>918</v>
      </c>
      <c r="C1986" s="20" t="s">
        <v>984</v>
      </c>
      <c r="D1986" s="20" t="s">
        <v>985</v>
      </c>
      <c r="E1986" s="20" t="s">
        <v>1041</v>
      </c>
      <c r="F1986" s="20" t="s">
        <v>1250</v>
      </c>
      <c r="G1986" s="20" t="s">
        <v>3042</v>
      </c>
      <c r="H1986" s="20"/>
      <c r="I1986" s="20">
        <v>15913727068</v>
      </c>
      <c r="J1986" s="20" t="s">
        <v>924</v>
      </c>
      <c r="K1986" s="20" t="s">
        <v>2944</v>
      </c>
      <c r="L1986" s="20" t="s">
        <v>2119</v>
      </c>
      <c r="M1986" s="20">
        <v>768</v>
      </c>
      <c r="N1986" s="20">
        <v>768</v>
      </c>
      <c r="O1986" s="20" t="s">
        <v>927</v>
      </c>
      <c r="P1986" s="20" t="s">
        <v>50</v>
      </c>
      <c r="Q1986" s="28"/>
      <c r="R1986" s="21" t="s">
        <v>989</v>
      </c>
      <c r="S1986" s="25" t="s">
        <v>990</v>
      </c>
      <c r="T1986" s="21" t="s">
        <v>53</v>
      </c>
      <c r="U1986" s="21" t="s">
        <v>991</v>
      </c>
      <c r="V1986" s="46">
        <v>1</v>
      </c>
      <c r="W1986" s="26">
        <f t="shared" si="1061"/>
        <v>1</v>
      </c>
      <c r="Y1986" s="21">
        <v>4</v>
      </c>
      <c r="Z1986" s="22">
        <f t="shared" si="1109"/>
        <v>768</v>
      </c>
      <c r="AA1986" s="20" t="s">
        <v>2218</v>
      </c>
      <c r="AB1986" s="22">
        <v>1</v>
      </c>
      <c r="AC1986" s="22"/>
      <c r="AD1986" s="22">
        <f t="shared" si="1108"/>
        <v>768</v>
      </c>
      <c r="AE1986" s="22"/>
      <c r="AF1986" s="22">
        <f t="shared" si="1063"/>
        <v>768</v>
      </c>
      <c r="AG1986" s="20"/>
      <c r="AH1986" s="22"/>
      <c r="AI1986" s="22"/>
      <c r="AJ1986" s="22">
        <f t="shared" ref="AJ1986:AJ1987" si="1111">N1986</f>
        <v>768</v>
      </c>
      <c r="AK1986" s="22">
        <f>IF(O1986="(传统)XDSL",VLOOKUP(S1986,[2]直销续费率明细!C:I,7,FALSE)*1,IF(O1986="GPON+XDSL",VLOOKUP(S1986,[2]直销续费率明细!C:I,7,FALSE)*1,VLOOKUP(S1986,[2]直销续费率明细!C:I,5,FALSE)*1))</f>
        <v>25</v>
      </c>
      <c r="AL1986" s="22" t="s">
        <v>1309</v>
      </c>
      <c r="AM1986" s="22"/>
      <c r="AN1986" s="22"/>
      <c r="AO1986" s="22" t="s">
        <v>2196</v>
      </c>
      <c r="AP1986" s="22" t="s">
        <v>1301</v>
      </c>
      <c r="AS1986" s="20">
        <f>IF(Y1986&gt;=10,VLOOKUP(U1986,[2]提成计算!B:T,19,FALSE),VLOOKUP(U1986,[2]提成计算!B:T,18,FALSE))</f>
        <v>7.0000000000000007E-2</v>
      </c>
      <c r="AT1986" s="20">
        <f t="shared" ref="AT1986:AT1987" si="1112">IF(AD1986*AS1986&gt;0,AD1986*AS1986,AE1986*AS1986)</f>
        <v>53.760000000000005</v>
      </c>
      <c r="AU1986" s="20">
        <f t="shared" ref="AU1986:AU1987" si="1113">IF(AND(AK1986&lt;0,AK1986+AT1986&lt;0),-AT1986,AK1986)</f>
        <v>25</v>
      </c>
    </row>
    <row r="1987" spans="1:47" x14ac:dyDescent="0.15">
      <c r="A1987" s="21" t="s">
        <v>1273</v>
      </c>
      <c r="B1987" s="20" t="s">
        <v>918</v>
      </c>
      <c r="C1987" s="20" t="s">
        <v>984</v>
      </c>
      <c r="D1987" s="20" t="s">
        <v>985</v>
      </c>
      <c r="E1987" s="20" t="s">
        <v>1041</v>
      </c>
      <c r="F1987" s="20" t="s">
        <v>1250</v>
      </c>
      <c r="G1987" s="20" t="s">
        <v>3043</v>
      </c>
      <c r="H1987" s="20"/>
      <c r="I1987" s="20">
        <v>13725828087</v>
      </c>
      <c r="J1987" s="20" t="s">
        <v>924</v>
      </c>
      <c r="K1987" s="20" t="s">
        <v>2882</v>
      </c>
      <c r="L1987" s="20" t="s">
        <v>1918</v>
      </c>
      <c r="M1987" s="20">
        <v>680</v>
      </c>
      <c r="N1987" s="20">
        <v>680</v>
      </c>
      <c r="O1987" s="20" t="s">
        <v>927</v>
      </c>
      <c r="P1987" s="20" t="s">
        <v>50</v>
      </c>
      <c r="Q1987" s="28"/>
      <c r="R1987" s="21" t="s">
        <v>989</v>
      </c>
      <c r="S1987" s="25" t="s">
        <v>1643</v>
      </c>
      <c r="T1987" s="21" t="s">
        <v>53</v>
      </c>
      <c r="U1987" s="21" t="s">
        <v>1833</v>
      </c>
      <c r="V1987" s="46">
        <v>1</v>
      </c>
      <c r="W1987" s="26">
        <f t="shared" si="1061"/>
        <v>1</v>
      </c>
      <c r="Y1987" s="21">
        <v>4</v>
      </c>
      <c r="Z1987" s="22">
        <f t="shared" si="1109"/>
        <v>680</v>
      </c>
      <c r="AA1987" s="20" t="s">
        <v>2195</v>
      </c>
      <c r="AB1987" s="22">
        <v>1</v>
      </c>
      <c r="AC1987" s="22"/>
      <c r="AD1987" s="22">
        <f t="shared" si="1108"/>
        <v>680</v>
      </c>
      <c r="AE1987" s="22"/>
      <c r="AF1987" s="22">
        <f t="shared" si="1063"/>
        <v>680</v>
      </c>
      <c r="AG1987" s="20"/>
      <c r="AH1987" s="22"/>
      <c r="AI1987" s="22"/>
      <c r="AJ1987" s="22">
        <f t="shared" si="1111"/>
        <v>680</v>
      </c>
      <c r="AK1987" s="22">
        <f>IF(O1987="(传统)XDSL",VLOOKUP(S1987,[2]直销续费率明细!C:I,7,FALSE)*1,IF(O1987="GPON+XDSL",VLOOKUP(S1987,[2]直销续费率明细!C:I,7,FALSE)*1,VLOOKUP(S1987,[2]直销续费率明细!C:I,5,FALSE)*1))</f>
        <v>0</v>
      </c>
      <c r="AL1987" s="22" t="s">
        <v>1309</v>
      </c>
      <c r="AM1987" s="22"/>
      <c r="AN1987" s="22"/>
      <c r="AO1987" s="22" t="s">
        <v>2196</v>
      </c>
      <c r="AP1987" s="22" t="s">
        <v>2202</v>
      </c>
      <c r="AS1987" s="20">
        <f>IF(Y1987&gt;=10,VLOOKUP(U1987,[2]提成计算!B:T,19,FALSE),VLOOKUP(U1987,[2]提成计算!B:T,18,FALSE))</f>
        <v>0.06</v>
      </c>
      <c r="AT1987" s="20">
        <f t="shared" si="1112"/>
        <v>40.799999999999997</v>
      </c>
      <c r="AU1987" s="20">
        <f t="shared" si="1113"/>
        <v>0</v>
      </c>
    </row>
    <row r="1988" spans="1:47" x14ac:dyDescent="0.15">
      <c r="A1988" s="21" t="s">
        <v>1273</v>
      </c>
      <c r="B1988" s="20" t="s">
        <v>918</v>
      </c>
      <c r="C1988" s="20" t="s">
        <v>984</v>
      </c>
      <c r="D1988" s="20" t="s">
        <v>985</v>
      </c>
      <c r="E1988" s="20" t="s">
        <v>1041</v>
      </c>
      <c r="F1988" s="20" t="s">
        <v>1250</v>
      </c>
      <c r="G1988" s="20" t="s">
        <v>3044</v>
      </c>
      <c r="H1988" s="20"/>
      <c r="I1988" s="20">
        <v>13922533031</v>
      </c>
      <c r="J1988" s="20" t="s">
        <v>1268</v>
      </c>
      <c r="K1988" s="20" t="s">
        <v>988</v>
      </c>
      <c r="L1988" s="20" t="s">
        <v>1896</v>
      </c>
      <c r="M1988" s="20">
        <v>1298</v>
      </c>
      <c r="N1988" s="20">
        <v>1298</v>
      </c>
      <c r="O1988" s="20" t="s">
        <v>927</v>
      </c>
      <c r="P1988" s="20" t="s">
        <v>50</v>
      </c>
      <c r="Q1988" s="28"/>
      <c r="R1988" s="21" t="s">
        <v>989</v>
      </c>
      <c r="S1988" s="21"/>
      <c r="T1988" s="21" t="s">
        <v>53</v>
      </c>
      <c r="U1988" s="21" t="s">
        <v>991</v>
      </c>
      <c r="V1988" s="46">
        <v>1</v>
      </c>
      <c r="W1988" s="26">
        <f t="shared" si="1061"/>
        <v>1</v>
      </c>
      <c r="X1988" s="26">
        <f t="shared" si="1062"/>
        <v>1</v>
      </c>
      <c r="Y1988" s="21">
        <v>6</v>
      </c>
      <c r="Z1988" s="22">
        <f t="shared" si="1109"/>
        <v>1298</v>
      </c>
      <c r="AA1988" s="20" t="s">
        <v>2195</v>
      </c>
      <c r="AB1988" s="22">
        <v>1</v>
      </c>
      <c r="AC1988" s="22"/>
      <c r="AD1988" s="22">
        <f t="shared" si="1108"/>
        <v>1298</v>
      </c>
      <c r="AE1988" s="22"/>
      <c r="AF1988" s="22">
        <f t="shared" si="1063"/>
        <v>1298</v>
      </c>
      <c r="AG1988" s="20">
        <f>N1988</f>
        <v>1298</v>
      </c>
      <c r="AH1988" s="20" t="str">
        <f>VLOOKUP(U1988,[1]提成计算!B:I,8,FALSE)</f>
        <v xml:space="preserve"> </v>
      </c>
      <c r="AI1988" s="20"/>
      <c r="AJ1988" s="22"/>
      <c r="AK1988" s="22"/>
      <c r="AM1988" s="22"/>
      <c r="AN1988" s="22"/>
      <c r="AO1988" s="22" t="s">
        <v>2196</v>
      </c>
      <c r="AP1988" s="22" t="s">
        <v>1301</v>
      </c>
      <c r="AS1988" s="20"/>
      <c r="AT1988" s="20"/>
      <c r="AU1988" s="20"/>
    </row>
    <row r="1989" spans="1:47" x14ac:dyDescent="0.15">
      <c r="A1989" s="21" t="s">
        <v>1273</v>
      </c>
      <c r="B1989" s="20" t="s">
        <v>918</v>
      </c>
      <c r="C1989" s="20" t="s">
        <v>984</v>
      </c>
      <c r="D1989" s="20" t="s">
        <v>985</v>
      </c>
      <c r="E1989" s="20" t="s">
        <v>1041</v>
      </c>
      <c r="F1989" s="20" t="s">
        <v>1250</v>
      </c>
      <c r="G1989" s="20" t="s">
        <v>3045</v>
      </c>
      <c r="H1989" s="20"/>
      <c r="I1989" s="20">
        <v>13686648873</v>
      </c>
      <c r="J1989" s="20" t="s">
        <v>924</v>
      </c>
      <c r="K1989" s="20" t="s">
        <v>2882</v>
      </c>
      <c r="L1989" s="20" t="s">
        <v>1918</v>
      </c>
      <c r="M1989" s="20">
        <v>680</v>
      </c>
      <c r="N1989" s="20">
        <v>680</v>
      </c>
      <c r="O1989" s="20" t="s">
        <v>927</v>
      </c>
      <c r="P1989" s="20" t="s">
        <v>50</v>
      </c>
      <c r="Q1989" s="28"/>
      <c r="R1989" s="21" t="s">
        <v>989</v>
      </c>
      <c r="S1989" s="25" t="s">
        <v>1643</v>
      </c>
      <c r="T1989" s="21" t="s">
        <v>53</v>
      </c>
      <c r="U1989" s="21" t="s">
        <v>1833</v>
      </c>
      <c r="V1989" s="46">
        <v>1</v>
      </c>
      <c r="W1989" s="26">
        <f t="shared" si="1061"/>
        <v>1</v>
      </c>
      <c r="Y1989" s="21">
        <v>4</v>
      </c>
      <c r="Z1989" s="22">
        <f t="shared" si="1109"/>
        <v>680</v>
      </c>
      <c r="AA1989" s="20" t="s">
        <v>2195</v>
      </c>
      <c r="AB1989" s="22">
        <v>1</v>
      </c>
      <c r="AC1989" s="22"/>
      <c r="AD1989" s="22">
        <f t="shared" si="1108"/>
        <v>680</v>
      </c>
      <c r="AE1989" s="22"/>
      <c r="AF1989" s="22">
        <f t="shared" si="1063"/>
        <v>680</v>
      </c>
      <c r="AG1989" s="20"/>
      <c r="AH1989" s="22"/>
      <c r="AI1989" s="22"/>
      <c r="AJ1989" s="22">
        <f>N1989</f>
        <v>680</v>
      </c>
      <c r="AK1989" s="22">
        <f>IF(O1989="(传统)XDSL",VLOOKUP(S1989,[2]直销续费率明细!C:I,7,FALSE)*1,IF(O1989="GPON+XDSL",VLOOKUP(S1989,[2]直销续费率明细!C:I,7,FALSE)*1,VLOOKUP(S1989,[2]直销续费率明细!C:I,5,FALSE)*1))</f>
        <v>0</v>
      </c>
      <c r="AL1989" s="22" t="s">
        <v>1309</v>
      </c>
      <c r="AM1989" s="22"/>
      <c r="AN1989" s="22"/>
      <c r="AO1989" s="22" t="s">
        <v>2196</v>
      </c>
      <c r="AP1989" s="22" t="s">
        <v>2202</v>
      </c>
      <c r="AS1989" s="20">
        <f>IF(Y1989&gt;=10,VLOOKUP(U1989,[2]提成计算!B:T,19,FALSE),VLOOKUP(U1989,[2]提成计算!B:T,18,FALSE))</f>
        <v>0.06</v>
      </c>
      <c r="AT1989" s="20">
        <f t="shared" ref="AT1989" si="1114">IF(AD1989*AS1989&gt;0,AD1989*AS1989,AE1989*AS1989)</f>
        <v>40.799999999999997</v>
      </c>
      <c r="AU1989" s="20">
        <f t="shared" ref="AU1989" si="1115">IF(AND(AK1989&lt;0,AK1989+AT1989&lt;0),-AT1989,AK1989)</f>
        <v>0</v>
      </c>
    </row>
    <row r="1990" spans="1:47" x14ac:dyDescent="0.15">
      <c r="A1990" s="21" t="s">
        <v>1273</v>
      </c>
      <c r="B1990" s="20" t="s">
        <v>918</v>
      </c>
      <c r="C1990" s="20" t="s">
        <v>984</v>
      </c>
      <c r="D1990" s="20" t="s">
        <v>985</v>
      </c>
      <c r="E1990" s="20" t="s">
        <v>1004</v>
      </c>
      <c r="F1990" s="20" t="s">
        <v>1250</v>
      </c>
      <c r="G1990" s="20" t="s">
        <v>3046</v>
      </c>
      <c r="H1990" s="20"/>
      <c r="I1990" s="20">
        <v>13669847237</v>
      </c>
      <c r="J1990" s="20" t="s">
        <v>1268</v>
      </c>
      <c r="K1990" s="20" t="s">
        <v>2975</v>
      </c>
      <c r="L1990" s="20" t="s">
        <v>1891</v>
      </c>
      <c r="M1990" s="20">
        <v>1088</v>
      </c>
      <c r="N1990" s="20">
        <v>1088</v>
      </c>
      <c r="O1990" s="20" t="s">
        <v>927</v>
      </c>
      <c r="P1990" s="20" t="s">
        <v>50</v>
      </c>
      <c r="Q1990" s="28"/>
      <c r="R1990" s="21" t="s">
        <v>989</v>
      </c>
      <c r="S1990" s="21"/>
      <c r="T1990" s="21" t="s">
        <v>53</v>
      </c>
      <c r="U1990" s="21" t="s">
        <v>1008</v>
      </c>
      <c r="V1990" s="46">
        <v>1</v>
      </c>
      <c r="W1990" s="26">
        <f t="shared" si="1061"/>
        <v>1</v>
      </c>
      <c r="X1990" s="26">
        <f t="shared" si="1062"/>
        <v>1</v>
      </c>
      <c r="Y1990" s="21">
        <v>10</v>
      </c>
      <c r="Z1990" s="22">
        <f t="shared" si="1109"/>
        <v>1088</v>
      </c>
      <c r="AA1990" s="20" t="s">
        <v>2195</v>
      </c>
      <c r="AB1990" s="22"/>
      <c r="AC1990" s="22">
        <v>1</v>
      </c>
      <c r="AD1990" s="22"/>
      <c r="AE1990" s="22">
        <f t="shared" ref="AE1990:AE1992" si="1116">N1990</f>
        <v>1088</v>
      </c>
      <c r="AF1990" s="22">
        <f t="shared" si="1063"/>
        <v>1088</v>
      </c>
      <c r="AG1990" s="20">
        <f t="shared" ref="AG1990:AG1991" si="1117">N1990</f>
        <v>1088</v>
      </c>
      <c r="AH1990" s="20" t="str">
        <f>VLOOKUP(U1990,[1]提成计算!B:I,8,FALSE)</f>
        <v xml:space="preserve"> </v>
      </c>
      <c r="AI1990" s="20"/>
      <c r="AJ1990" s="22"/>
      <c r="AK1990" s="22"/>
      <c r="AM1990" s="22"/>
      <c r="AN1990" s="22"/>
      <c r="AO1990" s="22" t="s">
        <v>2216</v>
      </c>
      <c r="AP1990" s="22" t="s">
        <v>1301</v>
      </c>
      <c r="AS1990" s="20"/>
      <c r="AT1990" s="20"/>
      <c r="AU1990" s="20"/>
    </row>
    <row r="1991" spans="1:47" x14ac:dyDescent="0.15">
      <c r="A1991" s="21" t="s">
        <v>1273</v>
      </c>
      <c r="B1991" s="20" t="s">
        <v>918</v>
      </c>
      <c r="C1991" s="20" t="s">
        <v>984</v>
      </c>
      <c r="D1991" s="20" t="s">
        <v>1029</v>
      </c>
      <c r="E1991" s="20" t="s">
        <v>1038</v>
      </c>
      <c r="F1991" s="20" t="s">
        <v>1250</v>
      </c>
      <c r="G1991" s="20" t="s">
        <v>3047</v>
      </c>
      <c r="H1991" s="20"/>
      <c r="I1991" s="20">
        <v>13717363304</v>
      </c>
      <c r="J1991" s="20" t="s">
        <v>1268</v>
      </c>
      <c r="K1991" s="20" t="s">
        <v>607</v>
      </c>
      <c r="L1991" s="20" t="s">
        <v>1358</v>
      </c>
      <c r="M1991" s="20">
        <v>1088</v>
      </c>
      <c r="N1991" s="20">
        <v>1088</v>
      </c>
      <c r="O1991" s="20" t="s">
        <v>927</v>
      </c>
      <c r="P1991" s="20" t="s">
        <v>50</v>
      </c>
      <c r="Q1991" s="28"/>
      <c r="R1991" s="21" t="s">
        <v>221</v>
      </c>
      <c r="S1991" s="21"/>
      <c r="T1991" s="21" t="s">
        <v>53</v>
      </c>
      <c r="U1991" s="21" t="s">
        <v>608</v>
      </c>
      <c r="V1991" s="46">
        <v>1</v>
      </c>
      <c r="W1991" s="26">
        <f t="shared" si="1061"/>
        <v>1</v>
      </c>
      <c r="X1991" s="26">
        <f t="shared" si="1062"/>
        <v>1</v>
      </c>
      <c r="Y1991" s="21">
        <v>10</v>
      </c>
      <c r="Z1991" s="22">
        <f t="shared" si="1109"/>
        <v>1088</v>
      </c>
      <c r="AA1991" s="20" t="s">
        <v>2218</v>
      </c>
      <c r="AB1991" s="22"/>
      <c r="AC1991" s="22">
        <v>1</v>
      </c>
      <c r="AD1991" s="22"/>
      <c r="AE1991" s="22">
        <f t="shared" si="1116"/>
        <v>1088</v>
      </c>
      <c r="AF1991" s="22">
        <f t="shared" si="1063"/>
        <v>1088</v>
      </c>
      <c r="AG1991" s="20">
        <f t="shared" si="1117"/>
        <v>1088</v>
      </c>
      <c r="AH1991" s="20" t="str">
        <f>VLOOKUP(U1991,[1]提成计算!B:I,8,FALSE)</f>
        <v xml:space="preserve"> </v>
      </c>
      <c r="AI1991" s="20"/>
      <c r="AJ1991" s="22"/>
      <c r="AK1991" s="22"/>
      <c r="AM1991" s="22"/>
      <c r="AN1991" s="22"/>
      <c r="AO1991" s="22" t="s">
        <v>2216</v>
      </c>
      <c r="AP1991" s="22" t="s">
        <v>1301</v>
      </c>
      <c r="AS1991" s="20"/>
      <c r="AT1991" s="20"/>
      <c r="AU1991" s="20"/>
    </row>
    <row r="1992" spans="1:47" x14ac:dyDescent="0.15">
      <c r="A1992" s="21" t="s">
        <v>1273</v>
      </c>
      <c r="B1992" s="20" t="s">
        <v>918</v>
      </c>
      <c r="C1992" s="20" t="s">
        <v>984</v>
      </c>
      <c r="D1992" s="20" t="s">
        <v>985</v>
      </c>
      <c r="E1992" s="20" t="s">
        <v>1004</v>
      </c>
      <c r="F1992" s="20" t="s">
        <v>1250</v>
      </c>
      <c r="G1992" s="20" t="s">
        <v>3048</v>
      </c>
      <c r="H1992" s="20"/>
      <c r="I1992" s="20">
        <v>13532816089</v>
      </c>
      <c r="J1992" s="20" t="s">
        <v>924</v>
      </c>
      <c r="K1992" s="20" t="s">
        <v>2975</v>
      </c>
      <c r="L1992" s="20" t="s">
        <v>1299</v>
      </c>
      <c r="M1992" s="20">
        <v>888</v>
      </c>
      <c r="N1992" s="20">
        <v>888</v>
      </c>
      <c r="O1992" s="20" t="s">
        <v>927</v>
      </c>
      <c r="P1992" s="20" t="s">
        <v>50</v>
      </c>
      <c r="Q1992" s="28"/>
      <c r="R1992" s="21" t="s">
        <v>989</v>
      </c>
      <c r="S1992" s="25" t="s">
        <v>1007</v>
      </c>
      <c r="T1992" s="21" t="s">
        <v>53</v>
      </c>
      <c r="U1992" s="21" t="s">
        <v>1008</v>
      </c>
      <c r="V1992" s="46">
        <v>1</v>
      </c>
      <c r="W1992" s="26">
        <f t="shared" si="1061"/>
        <v>1</v>
      </c>
      <c r="Y1992" s="21">
        <v>12</v>
      </c>
      <c r="Z1992" s="22">
        <f t="shared" si="1109"/>
        <v>888</v>
      </c>
      <c r="AA1992" s="20" t="s">
        <v>2218</v>
      </c>
      <c r="AB1992" s="22"/>
      <c r="AC1992" s="22">
        <v>1</v>
      </c>
      <c r="AD1992" s="22"/>
      <c r="AE1992" s="22">
        <f t="shared" si="1116"/>
        <v>888</v>
      </c>
      <c r="AF1992" s="22">
        <f t="shared" si="1063"/>
        <v>888</v>
      </c>
      <c r="AG1992" s="20"/>
      <c r="AH1992" s="22"/>
      <c r="AI1992" s="22"/>
      <c r="AJ1992" s="22">
        <f t="shared" ref="AJ1992:AJ1998" si="1118">N1992</f>
        <v>888</v>
      </c>
      <c r="AK1992" s="22">
        <f>IF(O1992="(传统)XDSL",VLOOKUP(S1992,[2]直销续费率明细!C:I,7,FALSE)*1,IF(O1992="GPON+XDSL",VLOOKUP(S1992,[2]直销续费率明细!C:I,7,FALSE)*1,VLOOKUP(S1992,[2]直销续费率明细!C:I,5,FALSE)*1))</f>
        <v>15</v>
      </c>
      <c r="AL1992" s="22" t="s">
        <v>1300</v>
      </c>
      <c r="AM1992" s="22"/>
      <c r="AN1992" s="22"/>
      <c r="AO1992" s="22" t="s">
        <v>2196</v>
      </c>
      <c r="AP1992" s="22" t="s">
        <v>1301</v>
      </c>
      <c r="AS1992" s="20">
        <f>IF(Y1992&gt;=10,VLOOKUP(U1992,[2]提成计算!B:T,19,FALSE),VLOOKUP(U1992,[2]提成计算!B:T,18,FALSE))</f>
        <v>0.1</v>
      </c>
      <c r="AT1992" s="20">
        <f t="shared" ref="AT1992:AT1998" si="1119">IF(AD1992*AS1992&gt;0,AD1992*AS1992,AE1992*AS1992)</f>
        <v>88.800000000000011</v>
      </c>
      <c r="AU1992" s="20">
        <f t="shared" ref="AU1992:AU1998" si="1120">IF(AND(AK1992&lt;0,AK1992+AT1992&lt;0),-AT1992,AK1992)</f>
        <v>15</v>
      </c>
    </row>
    <row r="1993" spans="1:47" x14ac:dyDescent="0.15">
      <c r="A1993" s="21" t="s">
        <v>1273</v>
      </c>
      <c r="B1993" s="20" t="s">
        <v>918</v>
      </c>
      <c r="C1993" s="20" t="s">
        <v>984</v>
      </c>
      <c r="D1993" s="20" t="s">
        <v>995</v>
      </c>
      <c r="E1993" s="20" t="s">
        <v>1663</v>
      </c>
      <c r="F1993" s="20" t="s">
        <v>1250</v>
      </c>
      <c r="G1993" s="20" t="s">
        <v>3049</v>
      </c>
      <c r="H1993" s="20"/>
      <c r="I1993" s="20">
        <v>13549287818</v>
      </c>
      <c r="J1993" s="20" t="s">
        <v>924</v>
      </c>
      <c r="K1993" s="20" t="s">
        <v>999</v>
      </c>
      <c r="L1993" s="20" t="s">
        <v>1918</v>
      </c>
      <c r="M1993" s="20">
        <v>680</v>
      </c>
      <c r="N1993" s="20">
        <v>680</v>
      </c>
      <c r="O1993" s="20" t="s">
        <v>1262</v>
      </c>
      <c r="P1993" s="20" t="s">
        <v>50</v>
      </c>
      <c r="Q1993" s="28"/>
      <c r="R1993" s="21" t="s">
        <v>1001</v>
      </c>
      <c r="S1993" s="25" t="s">
        <v>1017</v>
      </c>
      <c r="T1993" s="21" t="s">
        <v>53</v>
      </c>
      <c r="U1993" s="21" t="s">
        <v>1003</v>
      </c>
      <c r="V1993" s="46">
        <v>1</v>
      </c>
      <c r="W1993" s="26">
        <f t="shared" si="1061"/>
        <v>1</v>
      </c>
      <c r="Y1993" s="21">
        <v>4</v>
      </c>
      <c r="Z1993" s="22">
        <f t="shared" si="1109"/>
        <v>680</v>
      </c>
      <c r="AA1993" s="20" t="s">
        <v>2195</v>
      </c>
      <c r="AB1993" s="22">
        <v>1</v>
      </c>
      <c r="AC1993" s="22"/>
      <c r="AD1993" s="22">
        <f t="shared" ref="AD1993:AD1998" si="1121">N1993</f>
        <v>680</v>
      </c>
      <c r="AE1993" s="22"/>
      <c r="AF1993" s="22">
        <f t="shared" si="1063"/>
        <v>680</v>
      </c>
      <c r="AG1993" s="20"/>
      <c r="AH1993" s="22"/>
      <c r="AI1993" s="22"/>
      <c r="AJ1993" s="22">
        <f t="shared" si="1118"/>
        <v>680</v>
      </c>
      <c r="AK1993" s="22">
        <f>IF(O1993="(传统)XDSL",VLOOKUP(S1993,[2]直销续费率明细!C:I,7,FALSE)*1,IF(O1993="GPON+XDSL",VLOOKUP(S1993,[2]直销续费率明细!C:I,7,FALSE)*1,VLOOKUP(S1993,[2]直销续费率明细!C:I,5,FALSE)*1))</f>
        <v>25</v>
      </c>
      <c r="AL1993" s="22" t="s">
        <v>1309</v>
      </c>
      <c r="AM1993" s="22"/>
      <c r="AN1993" s="22"/>
      <c r="AO1993" s="22" t="s">
        <v>2196</v>
      </c>
      <c r="AP1993" s="22" t="s">
        <v>2202</v>
      </c>
      <c r="AS1993" s="20">
        <f>IF(Y1993&gt;=10,VLOOKUP(U1993,[2]提成计算!B:T,19,FALSE),VLOOKUP(U1993,[2]提成计算!B:T,18,FALSE))</f>
        <v>0.06</v>
      </c>
      <c r="AT1993" s="20">
        <f t="shared" si="1119"/>
        <v>40.799999999999997</v>
      </c>
      <c r="AU1993" s="20">
        <f t="shared" si="1120"/>
        <v>25</v>
      </c>
    </row>
    <row r="1994" spans="1:47" x14ac:dyDescent="0.15">
      <c r="A1994" s="21" t="s">
        <v>1273</v>
      </c>
      <c r="B1994" s="20" t="s">
        <v>918</v>
      </c>
      <c r="C1994" s="20" t="s">
        <v>984</v>
      </c>
      <c r="D1994" s="20" t="s">
        <v>985</v>
      </c>
      <c r="E1994" s="20" t="s">
        <v>986</v>
      </c>
      <c r="F1994" s="20" t="s">
        <v>1250</v>
      </c>
      <c r="G1994" s="20" t="s">
        <v>3050</v>
      </c>
      <c r="H1994" s="20"/>
      <c r="I1994" s="20">
        <v>13516627006</v>
      </c>
      <c r="J1994" s="20" t="s">
        <v>924</v>
      </c>
      <c r="K1994" s="20" t="s">
        <v>2944</v>
      </c>
      <c r="L1994" s="20" t="s">
        <v>1918</v>
      </c>
      <c r="M1994" s="20">
        <v>680</v>
      </c>
      <c r="N1994" s="20">
        <v>680</v>
      </c>
      <c r="O1994" s="20" t="s">
        <v>927</v>
      </c>
      <c r="P1994" s="20" t="s">
        <v>50</v>
      </c>
      <c r="Q1994" s="28"/>
      <c r="R1994" s="21" t="s">
        <v>989</v>
      </c>
      <c r="S1994" s="25" t="s">
        <v>990</v>
      </c>
      <c r="T1994" s="21" t="s">
        <v>53</v>
      </c>
      <c r="U1994" s="21" t="s">
        <v>991</v>
      </c>
      <c r="V1994" s="46">
        <v>1</v>
      </c>
      <c r="W1994" s="26">
        <f t="shared" si="1061"/>
        <v>1</v>
      </c>
      <c r="Y1994" s="21">
        <v>4</v>
      </c>
      <c r="Z1994" s="22">
        <f t="shared" si="1109"/>
        <v>680</v>
      </c>
      <c r="AA1994" s="20" t="s">
        <v>2195</v>
      </c>
      <c r="AB1994" s="22">
        <v>1</v>
      </c>
      <c r="AC1994" s="22"/>
      <c r="AD1994" s="22">
        <f t="shared" si="1121"/>
        <v>680</v>
      </c>
      <c r="AE1994" s="22"/>
      <c r="AF1994" s="22">
        <f t="shared" si="1063"/>
        <v>680</v>
      </c>
      <c r="AG1994" s="20"/>
      <c r="AH1994" s="22"/>
      <c r="AI1994" s="22"/>
      <c r="AJ1994" s="22">
        <f t="shared" si="1118"/>
        <v>680</v>
      </c>
      <c r="AK1994" s="22">
        <f>IF(O1994="(传统)XDSL",VLOOKUP(S1994,[2]直销续费率明细!C:I,7,FALSE)*1,IF(O1994="GPON+XDSL",VLOOKUP(S1994,[2]直销续费率明细!C:I,7,FALSE)*1,VLOOKUP(S1994,[2]直销续费率明细!C:I,5,FALSE)*1))</f>
        <v>25</v>
      </c>
      <c r="AL1994" s="22" t="s">
        <v>1309</v>
      </c>
      <c r="AM1994" s="22"/>
      <c r="AN1994" s="22"/>
      <c r="AO1994" s="22" t="s">
        <v>2196</v>
      </c>
      <c r="AP1994" s="22" t="s">
        <v>2202</v>
      </c>
      <c r="AS1994" s="20">
        <f>IF(Y1994&gt;=10,VLOOKUP(U1994,[2]提成计算!B:T,19,FALSE),VLOOKUP(U1994,[2]提成计算!B:T,18,FALSE))</f>
        <v>7.0000000000000007E-2</v>
      </c>
      <c r="AT1994" s="20">
        <f t="shared" si="1119"/>
        <v>47.6</v>
      </c>
      <c r="AU1994" s="20">
        <f t="shared" si="1120"/>
        <v>25</v>
      </c>
    </row>
    <row r="1995" spans="1:47" x14ac:dyDescent="0.15">
      <c r="A1995" s="21" t="s">
        <v>1273</v>
      </c>
      <c r="B1995" s="20" t="s">
        <v>918</v>
      </c>
      <c r="C1995" s="20" t="s">
        <v>984</v>
      </c>
      <c r="D1995" s="20" t="s">
        <v>985</v>
      </c>
      <c r="E1995" s="20" t="s">
        <v>1041</v>
      </c>
      <c r="F1995" s="20" t="s">
        <v>1250</v>
      </c>
      <c r="G1995" s="20" t="s">
        <v>3051</v>
      </c>
      <c r="H1995" s="20"/>
      <c r="I1995" s="20">
        <v>13434524917</v>
      </c>
      <c r="J1995" s="20" t="s">
        <v>924</v>
      </c>
      <c r="K1995" s="20" t="s">
        <v>2944</v>
      </c>
      <c r="L1995" s="20" t="s">
        <v>1918</v>
      </c>
      <c r="M1995" s="20">
        <v>680</v>
      </c>
      <c r="N1995" s="20">
        <v>680</v>
      </c>
      <c r="O1995" s="20" t="s">
        <v>927</v>
      </c>
      <c r="P1995" s="20" t="s">
        <v>50</v>
      </c>
      <c r="Q1995" s="28"/>
      <c r="R1995" s="21" t="s">
        <v>989</v>
      </c>
      <c r="S1995" s="25" t="s">
        <v>990</v>
      </c>
      <c r="T1995" s="21" t="s">
        <v>53</v>
      </c>
      <c r="U1995" s="21" t="s">
        <v>991</v>
      </c>
      <c r="V1995" s="46">
        <v>1</v>
      </c>
      <c r="W1995" s="26">
        <f t="shared" ref="W1995:W2016" si="1122">V1995</f>
        <v>1</v>
      </c>
      <c r="Y1995" s="21">
        <v>4</v>
      </c>
      <c r="Z1995" s="22">
        <f t="shared" si="1109"/>
        <v>680</v>
      </c>
      <c r="AA1995" s="20" t="s">
        <v>2195</v>
      </c>
      <c r="AB1995" s="22">
        <v>1</v>
      </c>
      <c r="AC1995" s="22"/>
      <c r="AD1995" s="22">
        <f t="shared" si="1121"/>
        <v>680</v>
      </c>
      <c r="AE1995" s="22"/>
      <c r="AF1995" s="22">
        <f t="shared" ref="AF1995:AF2016" si="1123">N1995</f>
        <v>680</v>
      </c>
      <c r="AG1995" s="20"/>
      <c r="AH1995" s="22"/>
      <c r="AI1995" s="22"/>
      <c r="AJ1995" s="22">
        <f t="shared" si="1118"/>
        <v>680</v>
      </c>
      <c r="AK1995" s="22">
        <f>IF(O1995="(传统)XDSL",VLOOKUP(S1995,[2]直销续费率明细!C:I,7,FALSE)*1,IF(O1995="GPON+XDSL",VLOOKUP(S1995,[2]直销续费率明细!C:I,7,FALSE)*1,VLOOKUP(S1995,[2]直销续费率明细!C:I,5,FALSE)*1))</f>
        <v>25</v>
      </c>
      <c r="AL1995" s="22" t="s">
        <v>1309</v>
      </c>
      <c r="AM1995" s="22"/>
      <c r="AN1995" s="22"/>
      <c r="AO1995" s="22" t="s">
        <v>2196</v>
      </c>
      <c r="AP1995" s="22" t="s">
        <v>2202</v>
      </c>
      <c r="AS1995" s="20">
        <f>IF(Y1995&gt;=10,VLOOKUP(U1995,[2]提成计算!B:T,19,FALSE),VLOOKUP(U1995,[2]提成计算!B:T,18,FALSE))</f>
        <v>7.0000000000000007E-2</v>
      </c>
      <c r="AT1995" s="20">
        <f t="shared" si="1119"/>
        <v>47.6</v>
      </c>
      <c r="AU1995" s="20">
        <f t="shared" si="1120"/>
        <v>25</v>
      </c>
    </row>
    <row r="1996" spans="1:47" x14ac:dyDescent="0.15">
      <c r="A1996" s="21" t="s">
        <v>1273</v>
      </c>
      <c r="B1996" s="20" t="s">
        <v>918</v>
      </c>
      <c r="C1996" s="20" t="s">
        <v>984</v>
      </c>
      <c r="D1996" s="20" t="s">
        <v>992</v>
      </c>
      <c r="E1996" s="20" t="s">
        <v>993</v>
      </c>
      <c r="F1996" s="20" t="s">
        <v>1250</v>
      </c>
      <c r="G1996" s="20" t="s">
        <v>3052</v>
      </c>
      <c r="H1996" s="20"/>
      <c r="I1996" s="20">
        <v>13549213858</v>
      </c>
      <c r="J1996" s="20" t="s">
        <v>924</v>
      </c>
      <c r="K1996" s="20" t="s">
        <v>94</v>
      </c>
      <c r="L1996" s="20" t="s">
        <v>1918</v>
      </c>
      <c r="M1996" s="20">
        <v>680</v>
      </c>
      <c r="N1996" s="20">
        <v>680</v>
      </c>
      <c r="O1996" s="20" t="s">
        <v>1262</v>
      </c>
      <c r="P1996" s="20" t="s">
        <v>50</v>
      </c>
      <c r="Q1996" s="28"/>
      <c r="R1996" s="21" t="s">
        <v>95</v>
      </c>
      <c r="S1996" s="25" t="s">
        <v>1023</v>
      </c>
      <c r="T1996" s="21" t="s">
        <v>53</v>
      </c>
      <c r="U1996" s="21" t="s">
        <v>96</v>
      </c>
      <c r="V1996" s="46">
        <v>1</v>
      </c>
      <c r="W1996" s="26">
        <f t="shared" si="1122"/>
        <v>1</v>
      </c>
      <c r="Y1996" s="21">
        <v>4</v>
      </c>
      <c r="Z1996" s="22">
        <f t="shared" si="1109"/>
        <v>680</v>
      </c>
      <c r="AA1996" s="20" t="s">
        <v>2195</v>
      </c>
      <c r="AB1996" s="22">
        <v>1</v>
      </c>
      <c r="AC1996" s="22"/>
      <c r="AD1996" s="22">
        <f t="shared" si="1121"/>
        <v>680</v>
      </c>
      <c r="AE1996" s="22"/>
      <c r="AF1996" s="22">
        <f t="shared" si="1123"/>
        <v>680</v>
      </c>
      <c r="AG1996" s="20"/>
      <c r="AH1996" s="22"/>
      <c r="AI1996" s="22"/>
      <c r="AJ1996" s="22">
        <f t="shared" si="1118"/>
        <v>680</v>
      </c>
      <c r="AK1996" s="22">
        <f>IF(O1996="(传统)XDSL",VLOOKUP(S1996,[2]直销续费率明细!C:I,7,FALSE)*1,IF(O1996="GPON+XDSL",VLOOKUP(S1996,[2]直销续费率明细!C:I,7,FALSE)*1,VLOOKUP(S1996,[2]直销续费率明细!C:I,5,FALSE)*1))</f>
        <v>-20</v>
      </c>
      <c r="AL1996" s="22" t="s">
        <v>1309</v>
      </c>
      <c r="AM1996" s="22"/>
      <c r="AN1996" s="22"/>
      <c r="AO1996" s="22" t="s">
        <v>2196</v>
      </c>
      <c r="AP1996" s="22" t="s">
        <v>2202</v>
      </c>
      <c r="AS1996" s="20">
        <f>IF(Y1996&gt;=10,VLOOKUP(U1996,[2]提成计算!B:T,19,FALSE),VLOOKUP(U1996,[2]提成计算!B:T,18,FALSE))</f>
        <v>7.0000000000000007E-2</v>
      </c>
      <c r="AT1996" s="20">
        <f t="shared" si="1119"/>
        <v>47.6</v>
      </c>
      <c r="AU1996" s="20">
        <f t="shared" si="1120"/>
        <v>-20</v>
      </c>
    </row>
    <row r="1997" spans="1:47" x14ac:dyDescent="0.15">
      <c r="A1997" s="21" t="s">
        <v>1273</v>
      </c>
      <c r="B1997" s="20" t="s">
        <v>918</v>
      </c>
      <c r="C1997" s="20" t="s">
        <v>984</v>
      </c>
      <c r="D1997" s="20" t="s">
        <v>985</v>
      </c>
      <c r="E1997" s="20" t="s">
        <v>1041</v>
      </c>
      <c r="F1997" s="20" t="s">
        <v>1250</v>
      </c>
      <c r="G1997" s="20" t="s">
        <v>3053</v>
      </c>
      <c r="H1997" s="20"/>
      <c r="I1997" s="20">
        <v>13559748279</v>
      </c>
      <c r="J1997" s="20" t="s">
        <v>924</v>
      </c>
      <c r="K1997" s="20" t="s">
        <v>2882</v>
      </c>
      <c r="L1997" s="20" t="s">
        <v>1918</v>
      </c>
      <c r="M1997" s="20">
        <v>680</v>
      </c>
      <c r="N1997" s="20">
        <v>680</v>
      </c>
      <c r="O1997" s="20" t="s">
        <v>927</v>
      </c>
      <c r="P1997" s="20" t="s">
        <v>50</v>
      </c>
      <c r="Q1997" s="28"/>
      <c r="R1997" s="21" t="s">
        <v>989</v>
      </c>
      <c r="S1997" s="25" t="s">
        <v>1643</v>
      </c>
      <c r="T1997" s="21" t="s">
        <v>53</v>
      </c>
      <c r="U1997" s="21" t="s">
        <v>1833</v>
      </c>
      <c r="V1997" s="46">
        <v>1</v>
      </c>
      <c r="W1997" s="26">
        <f t="shared" si="1122"/>
        <v>1</v>
      </c>
      <c r="Y1997" s="21">
        <v>4</v>
      </c>
      <c r="Z1997" s="22">
        <f t="shared" si="1109"/>
        <v>680</v>
      </c>
      <c r="AA1997" s="20" t="s">
        <v>2195</v>
      </c>
      <c r="AB1997" s="22">
        <v>1</v>
      </c>
      <c r="AC1997" s="22"/>
      <c r="AD1997" s="22">
        <f t="shared" si="1121"/>
        <v>680</v>
      </c>
      <c r="AE1997" s="22"/>
      <c r="AF1997" s="22">
        <f t="shared" si="1123"/>
        <v>680</v>
      </c>
      <c r="AG1997" s="20"/>
      <c r="AH1997" s="22"/>
      <c r="AI1997" s="22"/>
      <c r="AJ1997" s="22">
        <f t="shared" si="1118"/>
        <v>680</v>
      </c>
      <c r="AK1997" s="22">
        <f>IF(O1997="(传统)XDSL",VLOOKUP(S1997,[2]直销续费率明细!C:I,7,FALSE)*1,IF(O1997="GPON+XDSL",VLOOKUP(S1997,[2]直销续费率明细!C:I,7,FALSE)*1,VLOOKUP(S1997,[2]直销续费率明细!C:I,5,FALSE)*1))</f>
        <v>0</v>
      </c>
      <c r="AL1997" s="22" t="s">
        <v>1309</v>
      </c>
      <c r="AM1997" s="22"/>
      <c r="AN1997" s="22"/>
      <c r="AO1997" s="22" t="s">
        <v>2196</v>
      </c>
      <c r="AP1997" s="22" t="s">
        <v>2202</v>
      </c>
      <c r="AS1997" s="20">
        <f>IF(Y1997&gt;=10,VLOOKUP(U1997,[2]提成计算!B:T,19,FALSE),VLOOKUP(U1997,[2]提成计算!B:T,18,FALSE))</f>
        <v>0.06</v>
      </c>
      <c r="AT1997" s="20">
        <f t="shared" si="1119"/>
        <v>40.799999999999997</v>
      </c>
      <c r="AU1997" s="20">
        <f t="shared" si="1120"/>
        <v>0</v>
      </c>
    </row>
    <row r="1998" spans="1:47" x14ac:dyDescent="0.15">
      <c r="A1998" s="21" t="s">
        <v>1273</v>
      </c>
      <c r="B1998" s="20" t="s">
        <v>918</v>
      </c>
      <c r="C1998" s="20" t="s">
        <v>984</v>
      </c>
      <c r="D1998" s="20" t="s">
        <v>995</v>
      </c>
      <c r="E1998" s="20" t="s">
        <v>2937</v>
      </c>
      <c r="F1998" s="20" t="s">
        <v>1250</v>
      </c>
      <c r="G1998" s="20" t="s">
        <v>3054</v>
      </c>
      <c r="H1998" s="20"/>
      <c r="I1998" s="20">
        <v>13600272626</v>
      </c>
      <c r="J1998" s="20" t="s">
        <v>924</v>
      </c>
      <c r="K1998" s="20" t="s">
        <v>1022</v>
      </c>
      <c r="L1998" s="20" t="s">
        <v>1918</v>
      </c>
      <c r="M1998" s="20">
        <v>680</v>
      </c>
      <c r="N1998" s="20">
        <v>680</v>
      </c>
      <c r="O1998" s="20" t="s">
        <v>1262</v>
      </c>
      <c r="P1998" s="20" t="s">
        <v>50</v>
      </c>
      <c r="Q1998" s="28"/>
      <c r="R1998" s="21" t="s">
        <v>95</v>
      </c>
      <c r="S1998" s="25" t="s">
        <v>1046</v>
      </c>
      <c r="T1998" s="21" t="s">
        <v>53</v>
      </c>
      <c r="U1998" s="21" t="s">
        <v>96</v>
      </c>
      <c r="V1998" s="46">
        <v>1</v>
      </c>
      <c r="W1998" s="26">
        <f t="shared" si="1122"/>
        <v>1</v>
      </c>
      <c r="Y1998" s="21">
        <v>4</v>
      </c>
      <c r="Z1998" s="22">
        <f t="shared" si="1109"/>
        <v>680</v>
      </c>
      <c r="AA1998" s="20" t="s">
        <v>2195</v>
      </c>
      <c r="AB1998" s="22">
        <v>1</v>
      </c>
      <c r="AC1998" s="22"/>
      <c r="AD1998" s="22">
        <f t="shared" si="1121"/>
        <v>680</v>
      </c>
      <c r="AE1998" s="22"/>
      <c r="AF1998" s="22">
        <f t="shared" si="1123"/>
        <v>680</v>
      </c>
      <c r="AG1998" s="20"/>
      <c r="AH1998" s="22"/>
      <c r="AI1998" s="22"/>
      <c r="AJ1998" s="22">
        <f t="shared" si="1118"/>
        <v>680</v>
      </c>
      <c r="AK1998" s="22">
        <f>IF(O1998="(传统)XDSL",VLOOKUP(S1998,[2]直销续费率明细!C:I,7,FALSE)*1,IF(O1998="GPON+XDSL",VLOOKUP(S1998,[2]直销续费率明细!C:I,7,FALSE)*1,VLOOKUP(S1998,[2]直销续费率明细!C:I,5,FALSE)*1))</f>
        <v>-40</v>
      </c>
      <c r="AL1998" s="22" t="s">
        <v>1300</v>
      </c>
      <c r="AM1998" s="22"/>
      <c r="AN1998" s="22"/>
      <c r="AO1998" s="22" t="s">
        <v>2196</v>
      </c>
      <c r="AP1998" s="22" t="s">
        <v>2202</v>
      </c>
      <c r="AS1998" s="20">
        <f>IF(Y1998&gt;=10,VLOOKUP(U1998,[2]提成计算!B:T,19,FALSE),VLOOKUP(U1998,[2]提成计算!B:T,18,FALSE))</f>
        <v>7.0000000000000007E-2</v>
      </c>
      <c r="AT1998" s="20">
        <f t="shared" si="1119"/>
        <v>47.6</v>
      </c>
      <c r="AU1998" s="20">
        <f t="shared" si="1120"/>
        <v>-40</v>
      </c>
    </row>
    <row r="1999" spans="1:47" s="31" customFormat="1" x14ac:dyDescent="0.15">
      <c r="A1999" s="30" t="s">
        <v>1273</v>
      </c>
      <c r="B1999" s="36" t="s">
        <v>918</v>
      </c>
      <c r="C1999" s="36" t="s">
        <v>984</v>
      </c>
      <c r="D1999" s="36" t="s">
        <v>985</v>
      </c>
      <c r="E1999" s="36" t="s">
        <v>1004</v>
      </c>
      <c r="F1999" s="36" t="s">
        <v>1250</v>
      </c>
      <c r="G1999" s="36" t="s">
        <v>3055</v>
      </c>
      <c r="H1999" s="36"/>
      <c r="I1999" s="36">
        <v>15989680500</v>
      </c>
      <c r="J1999" s="36" t="s">
        <v>1268</v>
      </c>
      <c r="K1999" s="36" t="s">
        <v>3056</v>
      </c>
      <c r="L1999" s="36" t="s">
        <v>1891</v>
      </c>
      <c r="M1999" s="36">
        <v>1088</v>
      </c>
      <c r="N1999" s="36">
        <v>1088</v>
      </c>
      <c r="O1999" s="36" t="s">
        <v>927</v>
      </c>
      <c r="P1999" s="36" t="s">
        <v>50</v>
      </c>
      <c r="Q1999" s="35"/>
      <c r="R1999" s="31" t="s">
        <v>2857</v>
      </c>
      <c r="S1999" s="30"/>
      <c r="T1999" s="30" t="s">
        <v>3015</v>
      </c>
      <c r="U1999" s="31" t="s">
        <v>989</v>
      </c>
      <c r="V1999" s="47">
        <v>1</v>
      </c>
      <c r="W1999" s="33">
        <f t="shared" si="1122"/>
        <v>1</v>
      </c>
      <c r="X1999" s="33">
        <f t="shared" ref="X1999:X2013" si="1124">V1999</f>
        <v>1</v>
      </c>
      <c r="Y1999" s="30">
        <v>10</v>
      </c>
      <c r="Z1999" s="31">
        <f t="shared" si="1109"/>
        <v>1088</v>
      </c>
      <c r="AA1999" s="36" t="s">
        <v>2218</v>
      </c>
      <c r="AC1999" s="31">
        <v>1</v>
      </c>
      <c r="AG1999" s="36"/>
      <c r="AH1999" s="36"/>
      <c r="AI1999" s="36"/>
      <c r="AO1999" s="31" t="s">
        <v>2216</v>
      </c>
      <c r="AP1999" s="31" t="s">
        <v>1301</v>
      </c>
      <c r="AS1999" s="36"/>
      <c r="AT1999" s="36"/>
      <c r="AU1999" s="36"/>
    </row>
    <row r="2000" spans="1:47" x14ac:dyDescent="0.15">
      <c r="A2000" s="21" t="s">
        <v>1273</v>
      </c>
      <c r="B2000" s="20" t="s">
        <v>918</v>
      </c>
      <c r="C2000" s="20" t="s">
        <v>984</v>
      </c>
      <c r="D2000" s="20" t="s">
        <v>985</v>
      </c>
      <c r="E2000" s="20" t="s">
        <v>1041</v>
      </c>
      <c r="F2000" s="20" t="s">
        <v>1250</v>
      </c>
      <c r="G2000" s="20" t="s">
        <v>3057</v>
      </c>
      <c r="H2000" s="20"/>
      <c r="I2000" s="20">
        <v>13437461416</v>
      </c>
      <c r="J2000" s="20" t="s">
        <v>1268</v>
      </c>
      <c r="K2000" s="20" t="s">
        <v>2944</v>
      </c>
      <c r="L2000" s="20" t="s">
        <v>1891</v>
      </c>
      <c r="M2000" s="20">
        <v>1088</v>
      </c>
      <c r="N2000" s="20">
        <v>1088</v>
      </c>
      <c r="O2000" s="20" t="s">
        <v>927</v>
      </c>
      <c r="P2000" s="20" t="s">
        <v>50</v>
      </c>
      <c r="Q2000" s="28"/>
      <c r="R2000" s="21" t="s">
        <v>989</v>
      </c>
      <c r="S2000" s="21"/>
      <c r="T2000" s="21" t="s">
        <v>53</v>
      </c>
      <c r="U2000" s="21" t="s">
        <v>991</v>
      </c>
      <c r="V2000" s="46">
        <v>1</v>
      </c>
      <c r="W2000" s="26">
        <f t="shared" si="1122"/>
        <v>1</v>
      </c>
      <c r="X2000" s="26">
        <f t="shared" si="1124"/>
        <v>1</v>
      </c>
      <c r="Y2000" s="21">
        <v>10</v>
      </c>
      <c r="Z2000" s="22">
        <f t="shared" si="1109"/>
        <v>1088</v>
      </c>
      <c r="AA2000" s="20" t="s">
        <v>2218</v>
      </c>
      <c r="AB2000" s="22"/>
      <c r="AC2000" s="22">
        <v>1</v>
      </c>
      <c r="AD2000" s="22"/>
      <c r="AE2000" s="22">
        <f t="shared" ref="AE2000:AE2004" si="1125">N2000</f>
        <v>1088</v>
      </c>
      <c r="AF2000" s="22">
        <f t="shared" si="1123"/>
        <v>1088</v>
      </c>
      <c r="AG2000" s="20">
        <f t="shared" ref="AG2000" si="1126">N2000</f>
        <v>1088</v>
      </c>
      <c r="AH2000" s="20" t="str">
        <f>VLOOKUP(U2000,[1]提成计算!B:I,8,FALSE)</f>
        <v xml:space="preserve"> </v>
      </c>
      <c r="AI2000" s="20"/>
      <c r="AJ2000" s="22"/>
      <c r="AK2000" s="22"/>
      <c r="AM2000" s="22"/>
      <c r="AN2000" s="22"/>
      <c r="AO2000" s="22" t="s">
        <v>2196</v>
      </c>
      <c r="AP2000" s="22" t="s">
        <v>1301</v>
      </c>
      <c r="AS2000" s="20"/>
      <c r="AT2000" s="20"/>
      <c r="AU2000" s="20"/>
    </row>
    <row r="2001" spans="1:47" x14ac:dyDescent="0.15">
      <c r="A2001" s="21" t="s">
        <v>1273</v>
      </c>
      <c r="B2001" s="20" t="s">
        <v>918</v>
      </c>
      <c r="C2001" s="20" t="s">
        <v>984</v>
      </c>
      <c r="D2001" s="20" t="s">
        <v>985</v>
      </c>
      <c r="E2001" s="20" t="s">
        <v>1041</v>
      </c>
      <c r="F2001" s="20" t="s">
        <v>1250</v>
      </c>
      <c r="G2001" s="20" t="s">
        <v>3058</v>
      </c>
      <c r="H2001" s="20"/>
      <c r="I2001" s="20">
        <v>13712849676</v>
      </c>
      <c r="J2001" s="20" t="s">
        <v>924</v>
      </c>
      <c r="K2001" s="20" t="s">
        <v>1618</v>
      </c>
      <c r="L2001" s="20" t="s">
        <v>2166</v>
      </c>
      <c r="M2001" s="20">
        <v>1088</v>
      </c>
      <c r="N2001" s="20">
        <v>1088</v>
      </c>
      <c r="O2001" s="20" t="s">
        <v>927</v>
      </c>
      <c r="P2001" s="20" t="s">
        <v>50</v>
      </c>
      <c r="Q2001" s="28"/>
      <c r="R2001" s="21" t="s">
        <v>989</v>
      </c>
      <c r="S2001" s="25" t="s">
        <v>1643</v>
      </c>
      <c r="T2001" s="21" t="s">
        <v>53</v>
      </c>
      <c r="U2001" s="21" t="s">
        <v>1833</v>
      </c>
      <c r="V2001" s="46">
        <v>1</v>
      </c>
      <c r="W2001" s="26">
        <f t="shared" si="1122"/>
        <v>1</v>
      </c>
      <c r="Y2001" s="21">
        <v>20</v>
      </c>
      <c r="Z2001" s="22">
        <f t="shared" si="1109"/>
        <v>1088</v>
      </c>
      <c r="AA2001" s="20" t="s">
        <v>2195</v>
      </c>
      <c r="AB2001" s="22"/>
      <c r="AC2001" s="22">
        <v>1</v>
      </c>
      <c r="AD2001" s="22"/>
      <c r="AE2001" s="22">
        <f t="shared" si="1125"/>
        <v>1088</v>
      </c>
      <c r="AF2001" s="22">
        <f t="shared" si="1123"/>
        <v>1088</v>
      </c>
      <c r="AG2001" s="20"/>
      <c r="AH2001" s="22"/>
      <c r="AI2001" s="22"/>
      <c r="AJ2001" s="22">
        <f t="shared" ref="AJ2001:AJ2003" si="1127">N2001</f>
        <v>1088</v>
      </c>
      <c r="AK2001" s="22">
        <f>IF(O2001="(传统)XDSL",VLOOKUP(S2001,[2]直销续费率明细!C:I,7,FALSE)*1,IF(O2001="GPON+XDSL",VLOOKUP(S2001,[2]直销续费率明细!C:I,7,FALSE)*1,VLOOKUP(S2001,[2]直销续费率明细!C:I,5,FALSE)*1))</f>
        <v>0</v>
      </c>
      <c r="AL2001" s="22" t="s">
        <v>1300</v>
      </c>
      <c r="AM2001" s="22"/>
      <c r="AN2001" s="22"/>
      <c r="AO2001" s="22" t="s">
        <v>2196</v>
      </c>
      <c r="AP2001" s="22" t="s">
        <v>1301</v>
      </c>
      <c r="AS2001" s="20">
        <f>IF(Y2001&gt;=10,VLOOKUP(U2001,[2]提成计算!B:T,19,FALSE),VLOOKUP(U2001,[2]提成计算!B:T,18,FALSE))</f>
        <v>0.09</v>
      </c>
      <c r="AT2001" s="20">
        <f t="shared" ref="AT2001:AT2003" si="1128">IF(AD2001*AS2001&gt;0,AD2001*AS2001,AE2001*AS2001)</f>
        <v>97.92</v>
      </c>
      <c r="AU2001" s="20">
        <f t="shared" ref="AU2001:AU2003" si="1129">IF(AND(AK2001&lt;0,AK2001+AT2001&lt;0),-AT2001,AK2001)</f>
        <v>0</v>
      </c>
    </row>
    <row r="2002" spans="1:47" x14ac:dyDescent="0.15">
      <c r="A2002" s="21" t="s">
        <v>1273</v>
      </c>
      <c r="B2002" s="20" t="s">
        <v>918</v>
      </c>
      <c r="C2002" s="20" t="s">
        <v>984</v>
      </c>
      <c r="D2002" s="20" t="s">
        <v>985</v>
      </c>
      <c r="E2002" s="20" t="s">
        <v>1041</v>
      </c>
      <c r="F2002" s="20" t="s">
        <v>1250</v>
      </c>
      <c r="G2002" s="20" t="s">
        <v>3059</v>
      </c>
      <c r="H2002" s="20"/>
      <c r="I2002" s="20">
        <v>13553800831</v>
      </c>
      <c r="J2002" s="20" t="s">
        <v>924</v>
      </c>
      <c r="K2002" s="20" t="s">
        <v>1027</v>
      </c>
      <c r="L2002" s="20" t="s">
        <v>1299</v>
      </c>
      <c r="M2002" s="20">
        <v>888</v>
      </c>
      <c r="N2002" s="20">
        <v>888</v>
      </c>
      <c r="O2002" s="20" t="s">
        <v>927</v>
      </c>
      <c r="P2002" s="20" t="s">
        <v>50</v>
      </c>
      <c r="Q2002" s="28"/>
      <c r="R2002" s="21" t="s">
        <v>989</v>
      </c>
      <c r="S2002" s="25" t="s">
        <v>1386</v>
      </c>
      <c r="T2002" s="21" t="s">
        <v>53</v>
      </c>
      <c r="U2002" s="21" t="s">
        <v>1028</v>
      </c>
      <c r="V2002" s="46">
        <v>1</v>
      </c>
      <c r="W2002" s="26">
        <f t="shared" si="1122"/>
        <v>1</v>
      </c>
      <c r="Y2002" s="21">
        <v>12</v>
      </c>
      <c r="Z2002" s="22">
        <f t="shared" si="1109"/>
        <v>888</v>
      </c>
      <c r="AA2002" s="20" t="s">
        <v>2195</v>
      </c>
      <c r="AB2002" s="22"/>
      <c r="AC2002" s="22">
        <v>1</v>
      </c>
      <c r="AD2002" s="22"/>
      <c r="AE2002" s="22">
        <f t="shared" si="1125"/>
        <v>888</v>
      </c>
      <c r="AF2002" s="22">
        <f t="shared" si="1123"/>
        <v>888</v>
      </c>
      <c r="AG2002" s="20"/>
      <c r="AH2002" s="22"/>
      <c r="AI2002" s="22"/>
      <c r="AJ2002" s="22">
        <f t="shared" si="1127"/>
        <v>888</v>
      </c>
      <c r="AK2002" s="22">
        <f>IF(O2002="(传统)XDSL",VLOOKUP(S2002,[2]直销续费率明细!C:I,7,FALSE)*1,IF(O2002="GPON+XDSL",VLOOKUP(S2002,[2]直销续费率明细!C:I,7,FALSE)*1,VLOOKUP(S2002,[2]直销续费率明细!C:I,5,FALSE)*1))</f>
        <v>15</v>
      </c>
      <c r="AL2002" s="22" t="s">
        <v>1300</v>
      </c>
      <c r="AM2002" s="22"/>
      <c r="AN2002" s="22"/>
      <c r="AO2002" s="22" t="s">
        <v>2196</v>
      </c>
      <c r="AP2002" s="22" t="s">
        <v>1301</v>
      </c>
      <c r="AS2002" s="20">
        <f>IF(Y2002&gt;=10,VLOOKUP(U2002,[2]提成计算!B:T,19,FALSE),VLOOKUP(U2002,[2]提成计算!B:T,18,FALSE))</f>
        <v>0.09</v>
      </c>
      <c r="AT2002" s="20">
        <f t="shared" si="1128"/>
        <v>79.92</v>
      </c>
      <c r="AU2002" s="20">
        <f t="shared" si="1129"/>
        <v>15</v>
      </c>
    </row>
    <row r="2003" spans="1:47" x14ac:dyDescent="0.15">
      <c r="A2003" s="21" t="s">
        <v>1273</v>
      </c>
      <c r="B2003" s="20" t="s">
        <v>918</v>
      </c>
      <c r="C2003" s="20" t="s">
        <v>984</v>
      </c>
      <c r="D2003" s="20" t="s">
        <v>995</v>
      </c>
      <c r="E2003" s="20" t="s">
        <v>3060</v>
      </c>
      <c r="F2003" s="20" t="s">
        <v>1250</v>
      </c>
      <c r="G2003" s="20" t="s">
        <v>3061</v>
      </c>
      <c r="H2003" s="20"/>
      <c r="I2003" s="20">
        <v>13790663532</v>
      </c>
      <c r="J2003" s="20" t="s">
        <v>924</v>
      </c>
      <c r="K2003" s="20" t="s">
        <v>1016</v>
      </c>
      <c r="L2003" s="20" t="s">
        <v>2137</v>
      </c>
      <c r="M2003" s="20">
        <v>1408</v>
      </c>
      <c r="N2003" s="20">
        <v>1408</v>
      </c>
      <c r="O2003" s="20" t="s">
        <v>927</v>
      </c>
      <c r="P2003" s="20" t="s">
        <v>50</v>
      </c>
      <c r="Q2003" s="28"/>
      <c r="R2003" s="21" t="s">
        <v>1001</v>
      </c>
      <c r="S2003" s="25" t="s">
        <v>1002</v>
      </c>
      <c r="T2003" s="21" t="s">
        <v>53</v>
      </c>
      <c r="U2003" s="21" t="s">
        <v>1018</v>
      </c>
      <c r="V2003" s="46">
        <v>1</v>
      </c>
      <c r="W2003" s="26">
        <f t="shared" si="1122"/>
        <v>1</v>
      </c>
      <c r="Y2003" s="21">
        <v>12</v>
      </c>
      <c r="Z2003" s="22">
        <f t="shared" si="1109"/>
        <v>1408</v>
      </c>
      <c r="AA2003" s="20" t="s">
        <v>2195</v>
      </c>
      <c r="AB2003" s="22"/>
      <c r="AC2003" s="22">
        <v>1</v>
      </c>
      <c r="AD2003" s="22"/>
      <c r="AE2003" s="22">
        <f t="shared" si="1125"/>
        <v>1408</v>
      </c>
      <c r="AF2003" s="22">
        <f t="shared" si="1123"/>
        <v>1408</v>
      </c>
      <c r="AG2003" s="20"/>
      <c r="AH2003" s="22"/>
      <c r="AI2003" s="22"/>
      <c r="AJ2003" s="22">
        <f t="shared" si="1127"/>
        <v>1408</v>
      </c>
      <c r="AK2003" s="22">
        <f>IF(O2003="(传统)XDSL",VLOOKUP(S2003,[2]直销续费率明细!C:I,7,FALSE)*1,IF(O2003="GPON+XDSL",VLOOKUP(S2003,[2]直销续费率明细!C:I,7,FALSE)*1,VLOOKUP(S2003,[2]直销续费率明细!C:I,5,FALSE)*1))</f>
        <v>25</v>
      </c>
      <c r="AL2003" s="22" t="s">
        <v>1309</v>
      </c>
      <c r="AM2003" s="22"/>
      <c r="AN2003" s="22"/>
      <c r="AO2003" s="22" t="s">
        <v>2196</v>
      </c>
      <c r="AP2003" s="22" t="s">
        <v>1301</v>
      </c>
      <c r="AS2003" s="20">
        <f>IF(Y2003&gt;=10,VLOOKUP(U2003,[2]提成计算!B:T,19,FALSE),VLOOKUP(U2003,[2]提成计算!B:T,18,FALSE))</f>
        <v>0.09</v>
      </c>
      <c r="AT2003" s="20">
        <f t="shared" si="1128"/>
        <v>126.72</v>
      </c>
      <c r="AU2003" s="20">
        <f t="shared" si="1129"/>
        <v>25</v>
      </c>
    </row>
    <row r="2004" spans="1:47" x14ac:dyDescent="0.15">
      <c r="A2004" s="21" t="s">
        <v>1273</v>
      </c>
      <c r="B2004" s="20" t="s">
        <v>918</v>
      </c>
      <c r="C2004" s="20" t="s">
        <v>984</v>
      </c>
      <c r="D2004" s="20" t="s">
        <v>1029</v>
      </c>
      <c r="E2004" s="20" t="s">
        <v>1030</v>
      </c>
      <c r="F2004" s="20" t="s">
        <v>1250</v>
      </c>
      <c r="G2004" s="20" t="s">
        <v>3062</v>
      </c>
      <c r="H2004" s="20"/>
      <c r="I2004" s="20">
        <v>13642937829</v>
      </c>
      <c r="J2004" s="20" t="s">
        <v>1268</v>
      </c>
      <c r="K2004" s="20" t="s">
        <v>1032</v>
      </c>
      <c r="L2004" s="20" t="s">
        <v>1358</v>
      </c>
      <c r="M2004" s="20">
        <v>1088</v>
      </c>
      <c r="N2004" s="20">
        <v>1088</v>
      </c>
      <c r="O2004" s="20" t="s">
        <v>927</v>
      </c>
      <c r="P2004" s="20" t="s">
        <v>50</v>
      </c>
      <c r="Q2004" s="28"/>
      <c r="R2004" s="21" t="s">
        <v>221</v>
      </c>
      <c r="S2004" s="21"/>
      <c r="T2004" s="21" t="s">
        <v>53</v>
      </c>
      <c r="U2004" s="21" t="s">
        <v>1034</v>
      </c>
      <c r="V2004" s="46">
        <v>1</v>
      </c>
      <c r="W2004" s="26">
        <f t="shared" si="1122"/>
        <v>1</v>
      </c>
      <c r="X2004" s="26">
        <f t="shared" si="1124"/>
        <v>1</v>
      </c>
      <c r="Y2004" s="21">
        <v>10</v>
      </c>
      <c r="Z2004" s="22">
        <f t="shared" si="1109"/>
        <v>1088</v>
      </c>
      <c r="AA2004" s="20" t="s">
        <v>2195</v>
      </c>
      <c r="AB2004" s="22"/>
      <c r="AC2004" s="22">
        <v>1</v>
      </c>
      <c r="AD2004" s="22"/>
      <c r="AE2004" s="22">
        <f t="shared" si="1125"/>
        <v>1088</v>
      </c>
      <c r="AF2004" s="22">
        <f t="shared" si="1123"/>
        <v>1088</v>
      </c>
      <c r="AG2004" s="20">
        <f>N2004</f>
        <v>1088</v>
      </c>
      <c r="AH2004" s="20" t="str">
        <f>VLOOKUP(U2004,[1]提成计算!B:I,8,FALSE)</f>
        <v xml:space="preserve"> </v>
      </c>
      <c r="AI2004" s="20"/>
      <c r="AJ2004" s="22"/>
      <c r="AK2004" s="22"/>
      <c r="AM2004" s="22"/>
      <c r="AN2004" s="22"/>
      <c r="AO2004" s="22" t="s">
        <v>2196</v>
      </c>
      <c r="AP2004" s="22" t="s">
        <v>1301</v>
      </c>
      <c r="AS2004" s="20"/>
      <c r="AT2004" s="20"/>
      <c r="AU2004" s="20"/>
    </row>
    <row r="2005" spans="1:47" x14ac:dyDescent="0.15">
      <c r="A2005" s="21" t="s">
        <v>1273</v>
      </c>
      <c r="B2005" s="20" t="s">
        <v>918</v>
      </c>
      <c r="C2005" s="20" t="s">
        <v>984</v>
      </c>
      <c r="D2005" s="20" t="s">
        <v>1029</v>
      </c>
      <c r="E2005" s="20" t="s">
        <v>1047</v>
      </c>
      <c r="F2005" s="20" t="s">
        <v>1250</v>
      </c>
      <c r="G2005" s="20" t="s">
        <v>3063</v>
      </c>
      <c r="H2005" s="20"/>
      <c r="I2005" s="20">
        <v>13412629329</v>
      </c>
      <c r="J2005" s="20" t="s">
        <v>924</v>
      </c>
      <c r="K2005" s="20" t="s">
        <v>220</v>
      </c>
      <c r="L2005" s="20" t="s">
        <v>1918</v>
      </c>
      <c r="M2005" s="20">
        <v>680</v>
      </c>
      <c r="N2005" s="20">
        <v>680</v>
      </c>
      <c r="O2005" s="20" t="s">
        <v>1262</v>
      </c>
      <c r="P2005" s="20" t="s">
        <v>50</v>
      </c>
      <c r="Q2005" s="28"/>
      <c r="R2005" s="21" t="s">
        <v>221</v>
      </c>
      <c r="S2005" s="25" t="s">
        <v>1423</v>
      </c>
      <c r="T2005" s="21" t="s">
        <v>53</v>
      </c>
      <c r="U2005" s="21" t="s">
        <v>222</v>
      </c>
      <c r="V2005" s="46">
        <v>1</v>
      </c>
      <c r="W2005" s="26">
        <f t="shared" si="1122"/>
        <v>1</v>
      </c>
      <c r="Y2005" s="21">
        <v>4</v>
      </c>
      <c r="Z2005" s="22">
        <f t="shared" si="1109"/>
        <v>680</v>
      </c>
      <c r="AA2005" s="20" t="s">
        <v>2195</v>
      </c>
      <c r="AB2005" s="22">
        <v>1</v>
      </c>
      <c r="AC2005" s="22"/>
      <c r="AD2005" s="22">
        <f>N2005</f>
        <v>680</v>
      </c>
      <c r="AE2005" s="22"/>
      <c r="AF2005" s="22">
        <f t="shared" si="1123"/>
        <v>680</v>
      </c>
      <c r="AG2005" s="20"/>
      <c r="AH2005" s="22"/>
      <c r="AI2005" s="22"/>
      <c r="AJ2005" s="22">
        <f t="shared" ref="AJ2005:AJ2012" si="1130">N2005</f>
        <v>680</v>
      </c>
      <c r="AK2005" s="22">
        <f>IF(O2005="(传统)XDSL",VLOOKUP(S2005,[2]直销续费率明细!C:I,7,FALSE)*1,IF(O2005="GPON+XDSL",VLOOKUP(S2005,[2]直销续费率明细!C:I,7,FALSE)*1,VLOOKUP(S2005,[2]直销续费率明细!C:I,5,FALSE)*1))</f>
        <v>25</v>
      </c>
      <c r="AL2005" s="22" t="s">
        <v>1309</v>
      </c>
      <c r="AM2005" s="22"/>
      <c r="AN2005" s="22"/>
      <c r="AO2005" s="22" t="s">
        <v>2196</v>
      </c>
      <c r="AP2005" s="22" t="s">
        <v>2202</v>
      </c>
      <c r="AS2005" s="20">
        <f>IF(Y2005&gt;=10,VLOOKUP(U2005,[2]提成计算!B:T,19,FALSE),VLOOKUP(U2005,[2]提成计算!B:T,18,FALSE))</f>
        <v>7.0000000000000007E-2</v>
      </c>
      <c r="AT2005" s="20">
        <f t="shared" ref="AT2005:AT2029" si="1131">IF(AD2005*AS2005&gt;0,AD2005*AS2005,AE2005*AS2005)</f>
        <v>47.6</v>
      </c>
      <c r="AU2005" s="20">
        <f t="shared" ref="AU2005" si="1132">IF(AND(AK2005&lt;0,AK2005+AT2005&lt;0),-AT2005,AK2005)</f>
        <v>25</v>
      </c>
    </row>
    <row r="2006" spans="1:47" x14ac:dyDescent="0.15">
      <c r="A2006" s="21" t="s">
        <v>1273</v>
      </c>
      <c r="B2006" s="20" t="s">
        <v>918</v>
      </c>
      <c r="C2006" s="20" t="s">
        <v>984</v>
      </c>
      <c r="D2006" s="20" t="s">
        <v>995</v>
      </c>
      <c r="E2006" s="20" t="s">
        <v>1009</v>
      </c>
      <c r="F2006" s="20" t="s">
        <v>1250</v>
      </c>
      <c r="G2006" s="20" t="s">
        <v>3064</v>
      </c>
      <c r="H2006" s="20"/>
      <c r="I2006" s="20">
        <v>13480417050</v>
      </c>
      <c r="J2006" s="20" t="s">
        <v>924</v>
      </c>
      <c r="K2006" s="20" t="s">
        <v>2877</v>
      </c>
      <c r="L2006" s="20" t="s">
        <v>1299</v>
      </c>
      <c r="M2006" s="20">
        <v>888</v>
      </c>
      <c r="N2006" s="20">
        <v>888</v>
      </c>
      <c r="O2006" s="20" t="s">
        <v>927</v>
      </c>
      <c r="P2006" s="20" t="s">
        <v>50</v>
      </c>
      <c r="Q2006" s="28"/>
      <c r="R2006" s="21" t="s">
        <v>65</v>
      </c>
      <c r="S2006" s="25" t="s">
        <v>1504</v>
      </c>
      <c r="T2006" s="21" t="s">
        <v>53</v>
      </c>
      <c r="U2006" s="21" t="s">
        <v>1757</v>
      </c>
      <c r="V2006" s="46">
        <v>1</v>
      </c>
      <c r="W2006" s="26">
        <f t="shared" si="1122"/>
        <v>1</v>
      </c>
      <c r="Y2006" s="21">
        <v>12</v>
      </c>
      <c r="Z2006" s="22">
        <f t="shared" si="1109"/>
        <v>888</v>
      </c>
      <c r="AA2006" s="20" t="s">
        <v>2195</v>
      </c>
      <c r="AB2006" s="22"/>
      <c r="AC2006" s="22">
        <v>1</v>
      </c>
      <c r="AD2006" s="22"/>
      <c r="AE2006" s="22">
        <f t="shared" ref="AE2006:AE2008" si="1133">N2006</f>
        <v>888</v>
      </c>
      <c r="AF2006" s="22">
        <f t="shared" si="1123"/>
        <v>888</v>
      </c>
      <c r="AG2006" s="20"/>
      <c r="AH2006" s="22"/>
      <c r="AI2006" s="22"/>
      <c r="AJ2006" s="22">
        <f t="shared" si="1130"/>
        <v>888</v>
      </c>
      <c r="AK2006" s="22"/>
      <c r="AL2006" s="22" t="s">
        <v>1871</v>
      </c>
      <c r="AM2006" s="22"/>
      <c r="AN2006" s="22"/>
      <c r="AO2006" s="22" t="s">
        <v>2196</v>
      </c>
      <c r="AP2006" s="22" t="s">
        <v>1301</v>
      </c>
      <c r="AS2006" s="20">
        <f>IF(Y2006&gt;=10,VLOOKUP(U2006,[2]提成计算!B:T,19,FALSE),VLOOKUP(U2006,[2]提成计算!B:T,18,FALSE))</f>
        <v>0.09</v>
      </c>
      <c r="AT2006" s="20">
        <f t="shared" si="1131"/>
        <v>79.92</v>
      </c>
      <c r="AU2006" s="20">
        <f t="shared" ref="AU2006:AU2026" si="1134">IF(AND(AK2006&lt;0,AK2006+AT2006&lt;0),AT2006,AK2006)</f>
        <v>0</v>
      </c>
    </row>
    <row r="2007" spans="1:47" x14ac:dyDescent="0.15">
      <c r="A2007" s="21" t="s">
        <v>1273</v>
      </c>
      <c r="B2007" s="20" t="s">
        <v>918</v>
      </c>
      <c r="C2007" s="20" t="s">
        <v>984</v>
      </c>
      <c r="D2007" s="20" t="s">
        <v>985</v>
      </c>
      <c r="E2007" s="20" t="s">
        <v>1004</v>
      </c>
      <c r="F2007" s="20" t="s">
        <v>1250</v>
      </c>
      <c r="G2007" s="20" t="s">
        <v>3065</v>
      </c>
      <c r="H2007" s="20"/>
      <c r="I2007" s="20">
        <v>15889305896</v>
      </c>
      <c r="J2007" s="20" t="s">
        <v>924</v>
      </c>
      <c r="K2007" s="20" t="s">
        <v>1006</v>
      </c>
      <c r="L2007" s="20" t="s">
        <v>1299</v>
      </c>
      <c r="M2007" s="20">
        <v>888</v>
      </c>
      <c r="N2007" s="20">
        <v>888</v>
      </c>
      <c r="O2007" s="20" t="s">
        <v>927</v>
      </c>
      <c r="P2007" s="20" t="s">
        <v>50</v>
      </c>
      <c r="Q2007" s="28"/>
      <c r="R2007" s="21" t="s">
        <v>989</v>
      </c>
      <c r="S2007" s="25" t="s">
        <v>1007</v>
      </c>
      <c r="T2007" s="21" t="s">
        <v>53</v>
      </c>
      <c r="U2007" s="21" t="s">
        <v>1008</v>
      </c>
      <c r="V2007" s="46">
        <v>1</v>
      </c>
      <c r="W2007" s="26">
        <f t="shared" si="1122"/>
        <v>1</v>
      </c>
      <c r="Y2007" s="21">
        <v>12</v>
      </c>
      <c r="Z2007" s="22">
        <f t="shared" si="1109"/>
        <v>888</v>
      </c>
      <c r="AA2007" s="20" t="s">
        <v>2195</v>
      </c>
      <c r="AB2007" s="22"/>
      <c r="AC2007" s="22">
        <v>1</v>
      </c>
      <c r="AD2007" s="22"/>
      <c r="AE2007" s="22">
        <f t="shared" si="1133"/>
        <v>888</v>
      </c>
      <c r="AF2007" s="22">
        <f t="shared" si="1123"/>
        <v>888</v>
      </c>
      <c r="AG2007" s="20"/>
      <c r="AH2007" s="22"/>
      <c r="AI2007" s="22"/>
      <c r="AJ2007" s="22">
        <f t="shared" si="1130"/>
        <v>888</v>
      </c>
      <c r="AK2007" s="22">
        <f>IF(O2007="(传统)XDSL",VLOOKUP(S2007,[2]直销续费率明细!C:I,7,FALSE)*1,IF(O2007="GPON+XDSL",VLOOKUP(S2007,[2]直销续费率明细!C:I,7,FALSE)*1,VLOOKUP(S2007,[2]直销续费率明细!C:I,5,FALSE)*1))</f>
        <v>15</v>
      </c>
      <c r="AL2007" s="22" t="s">
        <v>1309</v>
      </c>
      <c r="AM2007" s="22"/>
      <c r="AN2007" s="22"/>
      <c r="AO2007" s="22" t="s">
        <v>2196</v>
      </c>
      <c r="AP2007" s="22" t="s">
        <v>1301</v>
      </c>
      <c r="AS2007" s="20">
        <f>IF(Y2007&gt;=10,VLOOKUP(U2007,[2]提成计算!B:T,19,FALSE),VLOOKUP(U2007,[2]提成计算!B:T,18,FALSE))</f>
        <v>0.1</v>
      </c>
      <c r="AT2007" s="20">
        <f t="shared" si="1131"/>
        <v>88.800000000000011</v>
      </c>
      <c r="AU2007" s="20">
        <f t="shared" ref="AU2007:AU2010" si="1135">IF(AND(AK2007&lt;0,AK2007+AT2007&lt;0),-AT2007,AK2007)</f>
        <v>15</v>
      </c>
    </row>
    <row r="2008" spans="1:47" x14ac:dyDescent="0.15">
      <c r="A2008" s="21" t="s">
        <v>1273</v>
      </c>
      <c r="B2008" s="20" t="s">
        <v>918</v>
      </c>
      <c r="C2008" s="20" t="s">
        <v>984</v>
      </c>
      <c r="D2008" s="20" t="s">
        <v>995</v>
      </c>
      <c r="E2008" s="20" t="s">
        <v>1043</v>
      </c>
      <c r="F2008" s="20" t="s">
        <v>1250</v>
      </c>
      <c r="G2008" s="20" t="s">
        <v>3066</v>
      </c>
      <c r="H2008" s="20"/>
      <c r="I2008" s="20">
        <v>13437482084</v>
      </c>
      <c r="J2008" s="20" t="s">
        <v>924</v>
      </c>
      <c r="K2008" s="20" t="s">
        <v>94</v>
      </c>
      <c r="L2008" s="20" t="s">
        <v>1299</v>
      </c>
      <c r="M2008" s="20">
        <v>888</v>
      </c>
      <c r="N2008" s="20">
        <v>888</v>
      </c>
      <c r="O2008" s="20" t="s">
        <v>927</v>
      </c>
      <c r="P2008" s="20" t="s">
        <v>50</v>
      </c>
      <c r="Q2008" s="28"/>
      <c r="R2008" s="21" t="s">
        <v>95</v>
      </c>
      <c r="S2008" s="25" t="s">
        <v>1046</v>
      </c>
      <c r="T2008" s="21" t="s">
        <v>53</v>
      </c>
      <c r="U2008" s="21" t="s">
        <v>96</v>
      </c>
      <c r="V2008" s="46">
        <v>1</v>
      </c>
      <c r="W2008" s="26">
        <f t="shared" si="1122"/>
        <v>1</v>
      </c>
      <c r="Y2008" s="21">
        <v>12</v>
      </c>
      <c r="Z2008" s="22">
        <f t="shared" si="1109"/>
        <v>888</v>
      </c>
      <c r="AA2008" s="20" t="s">
        <v>2195</v>
      </c>
      <c r="AB2008" s="22"/>
      <c r="AC2008" s="22">
        <v>1</v>
      </c>
      <c r="AD2008" s="22"/>
      <c r="AE2008" s="22">
        <f t="shared" si="1133"/>
        <v>888</v>
      </c>
      <c r="AF2008" s="22">
        <f t="shared" si="1123"/>
        <v>888</v>
      </c>
      <c r="AG2008" s="20"/>
      <c r="AH2008" s="22"/>
      <c r="AI2008" s="22"/>
      <c r="AJ2008" s="22">
        <f t="shared" si="1130"/>
        <v>888</v>
      </c>
      <c r="AK2008" s="22">
        <f>IF(O2008="(传统)XDSL",VLOOKUP(S2008,[2]直销续费率明细!C:I,7,FALSE)*1,IF(O2008="GPON+XDSL",VLOOKUP(S2008,[2]直销续费率明细!C:I,7,FALSE)*1,VLOOKUP(S2008,[2]直销续费率明细!C:I,5,FALSE)*1))</f>
        <v>25</v>
      </c>
      <c r="AL2008" s="22" t="s">
        <v>1300</v>
      </c>
      <c r="AM2008" s="22"/>
      <c r="AN2008" s="22"/>
      <c r="AO2008" s="22" t="s">
        <v>2196</v>
      </c>
      <c r="AP2008" s="22" t="s">
        <v>1301</v>
      </c>
      <c r="AS2008" s="20">
        <f>IF(Y2008&gt;=10,VLOOKUP(U2008,[2]提成计算!B:T,19,FALSE),VLOOKUP(U2008,[2]提成计算!B:T,18,FALSE))</f>
        <v>0.1</v>
      </c>
      <c r="AT2008" s="20">
        <f t="shared" si="1131"/>
        <v>88.800000000000011</v>
      </c>
      <c r="AU2008" s="20">
        <f t="shared" si="1135"/>
        <v>25</v>
      </c>
    </row>
    <row r="2009" spans="1:47" x14ac:dyDescent="0.15">
      <c r="A2009" s="21" t="s">
        <v>1273</v>
      </c>
      <c r="B2009" s="20" t="s">
        <v>918</v>
      </c>
      <c r="C2009" s="20" t="s">
        <v>984</v>
      </c>
      <c r="D2009" s="20" t="s">
        <v>995</v>
      </c>
      <c r="E2009" s="20" t="s">
        <v>1809</v>
      </c>
      <c r="F2009" s="20" t="s">
        <v>1250</v>
      </c>
      <c r="G2009" s="20" t="s">
        <v>3067</v>
      </c>
      <c r="H2009" s="20"/>
      <c r="I2009" s="20">
        <v>13712733048</v>
      </c>
      <c r="J2009" s="20" t="s">
        <v>924</v>
      </c>
      <c r="K2009" s="20" t="s">
        <v>94</v>
      </c>
      <c r="L2009" s="20" t="s">
        <v>2875</v>
      </c>
      <c r="M2009" s="20">
        <v>800</v>
      </c>
      <c r="N2009" s="20">
        <v>800</v>
      </c>
      <c r="O2009" s="20" t="s">
        <v>1262</v>
      </c>
      <c r="P2009" s="20" t="s">
        <v>50</v>
      </c>
      <c r="Q2009" s="28"/>
      <c r="R2009" s="21" t="s">
        <v>95</v>
      </c>
      <c r="S2009" s="25" t="s">
        <v>1811</v>
      </c>
      <c r="T2009" s="21" t="s">
        <v>53</v>
      </c>
      <c r="U2009" s="21" t="s">
        <v>96</v>
      </c>
      <c r="V2009" s="46">
        <v>1</v>
      </c>
      <c r="W2009" s="26">
        <f t="shared" si="1122"/>
        <v>1</v>
      </c>
      <c r="Y2009" s="21">
        <v>6</v>
      </c>
      <c r="Z2009" s="22">
        <f t="shared" si="1109"/>
        <v>800</v>
      </c>
      <c r="AA2009" s="20" t="s">
        <v>2195</v>
      </c>
      <c r="AB2009" s="22">
        <v>1</v>
      </c>
      <c r="AC2009" s="22"/>
      <c r="AD2009" s="22">
        <f t="shared" ref="AD2009:AD2010" si="1136">N2009</f>
        <v>800</v>
      </c>
      <c r="AE2009" s="22"/>
      <c r="AF2009" s="22">
        <f t="shared" si="1123"/>
        <v>800</v>
      </c>
      <c r="AG2009" s="20"/>
      <c r="AH2009" s="22"/>
      <c r="AI2009" s="22"/>
      <c r="AJ2009" s="22">
        <f t="shared" si="1130"/>
        <v>800</v>
      </c>
      <c r="AK2009" s="22">
        <f>IF(O2009="(传统)XDSL",VLOOKUP(S2009,[2]直销续费率明细!C:I,7,FALSE)*1,IF(O2009="GPON+XDSL",VLOOKUP(S2009,[2]直销续费率明细!C:I,7,FALSE)*1,VLOOKUP(S2009,[2]直销续费率明细!C:I,5,FALSE)*1))</f>
        <v>25</v>
      </c>
      <c r="AL2009" s="22" t="s">
        <v>1309</v>
      </c>
      <c r="AM2009" s="22"/>
      <c r="AN2009" s="22"/>
      <c r="AO2009" s="22" t="s">
        <v>2196</v>
      </c>
      <c r="AP2009" s="22" t="s">
        <v>1301</v>
      </c>
      <c r="AS2009" s="20">
        <f>IF(Y2009&gt;=10,VLOOKUP(U2009,[2]提成计算!B:T,19,FALSE),VLOOKUP(U2009,[2]提成计算!B:T,18,FALSE))</f>
        <v>7.0000000000000007E-2</v>
      </c>
      <c r="AT2009" s="20">
        <f t="shared" si="1131"/>
        <v>56.000000000000007</v>
      </c>
      <c r="AU2009" s="20">
        <f t="shared" si="1135"/>
        <v>25</v>
      </c>
    </row>
    <row r="2010" spans="1:47" x14ac:dyDescent="0.15">
      <c r="A2010" s="21" t="s">
        <v>1273</v>
      </c>
      <c r="B2010" s="20" t="s">
        <v>918</v>
      </c>
      <c r="C2010" s="20" t="s">
        <v>984</v>
      </c>
      <c r="D2010" s="20" t="s">
        <v>1029</v>
      </c>
      <c r="E2010" s="20" t="s">
        <v>1038</v>
      </c>
      <c r="F2010" s="20" t="s">
        <v>1250</v>
      </c>
      <c r="G2010" s="20" t="s">
        <v>3068</v>
      </c>
      <c r="H2010" s="20"/>
      <c r="I2010" s="20">
        <v>13662830186</v>
      </c>
      <c r="J2010" s="20" t="s">
        <v>924</v>
      </c>
      <c r="K2010" s="20" t="s">
        <v>607</v>
      </c>
      <c r="L2010" s="20" t="s">
        <v>1947</v>
      </c>
      <c r="M2010" s="20">
        <v>400</v>
      </c>
      <c r="N2010" s="20">
        <v>400</v>
      </c>
      <c r="O2010" s="20" t="s">
        <v>927</v>
      </c>
      <c r="P2010" s="20" t="s">
        <v>50</v>
      </c>
      <c r="Q2010" s="28"/>
      <c r="R2010" s="21" t="s">
        <v>221</v>
      </c>
      <c r="S2010" s="25" t="s">
        <v>1370</v>
      </c>
      <c r="T2010" s="21" t="s">
        <v>53</v>
      </c>
      <c r="U2010" s="21" t="s">
        <v>608</v>
      </c>
      <c r="V2010" s="46">
        <v>0.5</v>
      </c>
      <c r="W2010" s="26">
        <f t="shared" si="1122"/>
        <v>0.5</v>
      </c>
      <c r="Y2010" s="21">
        <v>4</v>
      </c>
      <c r="Z2010" s="22">
        <f t="shared" si="1109"/>
        <v>400</v>
      </c>
      <c r="AA2010" s="20" t="s">
        <v>2195</v>
      </c>
      <c r="AB2010" s="22">
        <v>1</v>
      </c>
      <c r="AC2010" s="22"/>
      <c r="AD2010" s="22">
        <f t="shared" si="1136"/>
        <v>400</v>
      </c>
      <c r="AE2010" s="22"/>
      <c r="AF2010" s="22">
        <f t="shared" si="1123"/>
        <v>400</v>
      </c>
      <c r="AG2010" s="20"/>
      <c r="AH2010" s="22"/>
      <c r="AI2010" s="22"/>
      <c r="AJ2010" s="22">
        <f t="shared" si="1130"/>
        <v>400</v>
      </c>
      <c r="AK2010" s="22">
        <f>IF(O2010="(传统)XDSL",VLOOKUP(S2010,[2]直销续费率明细!C:I,7,FALSE)*1,IF(O2010="GPON+XDSL",VLOOKUP(S2010,[2]直销续费率明细!C:I,7,FALSE)*1,VLOOKUP(S2010,[2]直销续费率明细!C:I,5,FALSE)*1))</f>
        <v>-40</v>
      </c>
      <c r="AL2010" s="22" t="s">
        <v>1309</v>
      </c>
      <c r="AM2010" s="22"/>
      <c r="AN2010" s="22"/>
      <c r="AO2010" s="22" t="s">
        <v>2196</v>
      </c>
      <c r="AP2010" s="22" t="s">
        <v>2206</v>
      </c>
      <c r="AS2010" s="20">
        <f>IF(Y2010&gt;=10,VLOOKUP(U2010,[2]提成计算!B:T,19,FALSE),VLOOKUP(U2010,[2]提成计算!B:T,18,FALSE))</f>
        <v>0.06</v>
      </c>
      <c r="AT2010" s="20">
        <f t="shared" si="1131"/>
        <v>24</v>
      </c>
      <c r="AU2010" s="20">
        <f t="shared" si="1135"/>
        <v>-24</v>
      </c>
    </row>
    <row r="2011" spans="1:47" x14ac:dyDescent="0.15">
      <c r="A2011" s="21" t="s">
        <v>1273</v>
      </c>
      <c r="B2011" s="20" t="s">
        <v>918</v>
      </c>
      <c r="C2011" s="20" t="s">
        <v>984</v>
      </c>
      <c r="D2011" s="20" t="s">
        <v>1029</v>
      </c>
      <c r="E2011" s="20" t="s">
        <v>1030</v>
      </c>
      <c r="F2011" s="20" t="s">
        <v>1250</v>
      </c>
      <c r="G2011" s="20" t="s">
        <v>3069</v>
      </c>
      <c r="H2011" s="20"/>
      <c r="I2011" s="20">
        <v>13712519257</v>
      </c>
      <c r="J2011" s="20" t="s">
        <v>924</v>
      </c>
      <c r="K2011" s="20" t="s">
        <v>174</v>
      </c>
      <c r="L2011" s="20" t="s">
        <v>2133</v>
      </c>
      <c r="M2011" s="20">
        <v>1998</v>
      </c>
      <c r="N2011" s="20">
        <v>1998</v>
      </c>
      <c r="O2011" s="20" t="s">
        <v>927</v>
      </c>
      <c r="P2011" s="20" t="s">
        <v>50</v>
      </c>
      <c r="Q2011" s="28"/>
      <c r="R2011" s="21" t="s">
        <v>221</v>
      </c>
      <c r="S2011" s="25" t="s">
        <v>1033</v>
      </c>
      <c r="T2011" s="21" t="s">
        <v>2204</v>
      </c>
      <c r="U2011" s="21"/>
      <c r="V2011" s="46">
        <v>1</v>
      </c>
      <c r="W2011" s="26">
        <f t="shared" si="1122"/>
        <v>1</v>
      </c>
      <c r="Y2011" s="21">
        <v>10</v>
      </c>
      <c r="Z2011" s="22">
        <f t="shared" si="1109"/>
        <v>1998</v>
      </c>
      <c r="AA2011" s="20" t="s">
        <v>2195</v>
      </c>
      <c r="AB2011" s="22"/>
      <c r="AC2011" s="22">
        <v>1</v>
      </c>
      <c r="AD2011" s="22"/>
      <c r="AE2011" s="22">
        <f>N2011</f>
        <v>1998</v>
      </c>
      <c r="AF2011" s="22">
        <f t="shared" si="1123"/>
        <v>1998</v>
      </c>
      <c r="AG2011" s="20"/>
      <c r="AH2011" s="22"/>
      <c r="AI2011" s="22"/>
      <c r="AJ2011" s="22">
        <f t="shared" si="1130"/>
        <v>1998</v>
      </c>
      <c r="AK2011" s="22">
        <f>IF(O2011="(传统)XDSL",VLOOKUP(S2011,[1]续费率明细!C:I,7,FALSE)*1,IF(O2011="GPON+XDSL",VLOOKUP(S2011,[1]续费率明细!C:I,7,FALSE)*1,VLOOKUP(S2011,[1]续费率明细!C:I,5,FALSE)*1))</f>
        <v>-40</v>
      </c>
      <c r="AL2011" s="22" t="s">
        <v>1309</v>
      </c>
      <c r="AM2011" s="22"/>
      <c r="AN2011" s="22"/>
      <c r="AO2011" s="22" t="s">
        <v>2196</v>
      </c>
      <c r="AP2011" s="22" t="s">
        <v>1301</v>
      </c>
      <c r="AS2011" s="20"/>
      <c r="AT2011" s="20"/>
      <c r="AU2011" s="20"/>
    </row>
    <row r="2012" spans="1:47" x14ac:dyDescent="0.15">
      <c r="A2012" s="21" t="s">
        <v>1273</v>
      </c>
      <c r="B2012" s="20" t="s">
        <v>918</v>
      </c>
      <c r="C2012" s="20" t="s">
        <v>984</v>
      </c>
      <c r="D2012" s="20" t="s">
        <v>985</v>
      </c>
      <c r="E2012" s="20" t="s">
        <v>1041</v>
      </c>
      <c r="F2012" s="20" t="s">
        <v>1250</v>
      </c>
      <c r="G2012" s="20" t="s">
        <v>3070</v>
      </c>
      <c r="H2012" s="20"/>
      <c r="I2012" s="20">
        <v>13649816756</v>
      </c>
      <c r="J2012" s="20" t="s">
        <v>924</v>
      </c>
      <c r="K2012" s="20" t="s">
        <v>1006</v>
      </c>
      <c r="L2012" s="20" t="s">
        <v>1918</v>
      </c>
      <c r="M2012" s="20">
        <v>680</v>
      </c>
      <c r="N2012" s="20">
        <v>680</v>
      </c>
      <c r="O2012" s="20" t="s">
        <v>1262</v>
      </c>
      <c r="P2012" s="20" t="s">
        <v>50</v>
      </c>
      <c r="Q2012" s="28"/>
      <c r="R2012" s="21" t="s">
        <v>989</v>
      </c>
      <c r="S2012" s="25" t="s">
        <v>1386</v>
      </c>
      <c r="T2012" s="21" t="s">
        <v>53</v>
      </c>
      <c r="U2012" s="21" t="s">
        <v>1008</v>
      </c>
      <c r="V2012" s="46">
        <v>1</v>
      </c>
      <c r="W2012" s="26">
        <f t="shared" si="1122"/>
        <v>1</v>
      </c>
      <c r="Y2012" s="21">
        <v>4</v>
      </c>
      <c r="Z2012" s="22">
        <f t="shared" si="1109"/>
        <v>680</v>
      </c>
      <c r="AA2012" s="20" t="s">
        <v>2195</v>
      </c>
      <c r="AB2012" s="22">
        <v>1</v>
      </c>
      <c r="AC2012" s="22"/>
      <c r="AD2012" s="22">
        <f t="shared" ref="AD2012:AD2013" si="1137">N2012</f>
        <v>680</v>
      </c>
      <c r="AE2012" s="22"/>
      <c r="AF2012" s="22">
        <f t="shared" si="1123"/>
        <v>680</v>
      </c>
      <c r="AG2012" s="20"/>
      <c r="AH2012" s="22"/>
      <c r="AI2012" s="22"/>
      <c r="AJ2012" s="22">
        <f t="shared" si="1130"/>
        <v>680</v>
      </c>
      <c r="AK2012" s="22"/>
      <c r="AL2012" s="22" t="s">
        <v>1871</v>
      </c>
      <c r="AM2012" s="22"/>
      <c r="AN2012" s="22"/>
      <c r="AO2012" s="22" t="s">
        <v>2216</v>
      </c>
      <c r="AP2012" s="22" t="s">
        <v>2261</v>
      </c>
      <c r="AS2012" s="20">
        <f>IF(Y2012&gt;=10,VLOOKUP(U2012,[2]提成计算!B:T,19,FALSE),VLOOKUP(U2012,[2]提成计算!B:T,18,FALSE))</f>
        <v>7.0000000000000007E-2</v>
      </c>
      <c r="AT2012" s="20">
        <f t="shared" ref="AT2012" si="1138">IF(AD2012*AS2012&gt;0,AD2012*AS2012,AE2012*AS2012)</f>
        <v>47.6</v>
      </c>
      <c r="AU2012" s="20">
        <f t="shared" ref="AU2012" si="1139">IF(AND(AK2012&lt;0,AK2012+AT2012&lt;0),AT2012,AK2012)</f>
        <v>0</v>
      </c>
    </row>
    <row r="2013" spans="1:47" x14ac:dyDescent="0.15">
      <c r="A2013" s="21" t="s">
        <v>1273</v>
      </c>
      <c r="B2013" s="20" t="s">
        <v>918</v>
      </c>
      <c r="C2013" s="20" t="s">
        <v>984</v>
      </c>
      <c r="D2013" s="20" t="s">
        <v>985</v>
      </c>
      <c r="E2013" s="20" t="s">
        <v>3071</v>
      </c>
      <c r="F2013" s="20" t="s">
        <v>1250</v>
      </c>
      <c r="G2013" s="20" t="s">
        <v>243</v>
      </c>
      <c r="H2013" s="20"/>
      <c r="I2013" s="20">
        <v>13798718755</v>
      </c>
      <c r="J2013" s="20" t="s">
        <v>1268</v>
      </c>
      <c r="K2013" s="20" t="s">
        <v>2944</v>
      </c>
      <c r="L2013" s="20" t="s">
        <v>1914</v>
      </c>
      <c r="M2013" s="20">
        <v>828</v>
      </c>
      <c r="N2013" s="20">
        <v>828</v>
      </c>
      <c r="O2013" s="20" t="s">
        <v>1262</v>
      </c>
      <c r="P2013" s="20" t="s">
        <v>50</v>
      </c>
      <c r="Q2013" s="28"/>
      <c r="R2013" s="21" t="s">
        <v>989</v>
      </c>
      <c r="S2013" s="21"/>
      <c r="T2013" s="21" t="s">
        <v>53</v>
      </c>
      <c r="U2013" s="21" t="s">
        <v>991</v>
      </c>
      <c r="V2013" s="46">
        <v>1</v>
      </c>
      <c r="W2013" s="26">
        <f t="shared" si="1122"/>
        <v>1</v>
      </c>
      <c r="X2013" s="26">
        <f t="shared" si="1124"/>
        <v>1</v>
      </c>
      <c r="Y2013" s="21">
        <v>4</v>
      </c>
      <c r="Z2013" s="22">
        <f t="shared" si="1109"/>
        <v>828</v>
      </c>
      <c r="AA2013" s="20" t="s">
        <v>2218</v>
      </c>
      <c r="AB2013" s="22">
        <v>1</v>
      </c>
      <c r="AC2013" s="22"/>
      <c r="AD2013" s="22">
        <f t="shared" si="1137"/>
        <v>828</v>
      </c>
      <c r="AE2013" s="22"/>
      <c r="AF2013" s="22">
        <f t="shared" si="1123"/>
        <v>828</v>
      </c>
      <c r="AG2013" s="20">
        <f>N2013</f>
        <v>828</v>
      </c>
      <c r="AH2013" s="20" t="str">
        <f>VLOOKUP(U2013,[1]提成计算!B:I,8,FALSE)</f>
        <v xml:space="preserve"> </v>
      </c>
      <c r="AI2013" s="20"/>
      <c r="AJ2013" s="22"/>
      <c r="AK2013" s="22"/>
      <c r="AM2013" s="22"/>
      <c r="AN2013" s="22"/>
      <c r="AO2013" s="22" t="s">
        <v>2196</v>
      </c>
      <c r="AP2013" s="22" t="s">
        <v>1301</v>
      </c>
      <c r="AS2013" s="20"/>
      <c r="AT2013" s="20"/>
      <c r="AU2013" s="20"/>
    </row>
    <row r="2014" spans="1:47" x14ac:dyDescent="0.15">
      <c r="A2014" s="21" t="s">
        <v>1273</v>
      </c>
      <c r="B2014" s="20" t="s">
        <v>918</v>
      </c>
      <c r="C2014" s="20" t="s">
        <v>984</v>
      </c>
      <c r="D2014" s="20" t="s">
        <v>985</v>
      </c>
      <c r="E2014" s="20" t="s">
        <v>1004</v>
      </c>
      <c r="F2014" s="20" t="s">
        <v>1250</v>
      </c>
      <c r="G2014" s="20" t="s">
        <v>3072</v>
      </c>
      <c r="H2014" s="20"/>
      <c r="I2014" s="20">
        <v>13431153088</v>
      </c>
      <c r="J2014" s="20" t="s">
        <v>924</v>
      </c>
      <c r="K2014" s="20" t="s">
        <v>1006</v>
      </c>
      <c r="L2014" s="20" t="s">
        <v>2268</v>
      </c>
      <c r="M2014" s="20">
        <v>1398</v>
      </c>
      <c r="N2014" s="20">
        <v>1398</v>
      </c>
      <c r="O2014" s="20" t="s">
        <v>927</v>
      </c>
      <c r="P2014" s="20" t="s">
        <v>50</v>
      </c>
      <c r="Q2014" s="28"/>
      <c r="R2014" s="21" t="s">
        <v>989</v>
      </c>
      <c r="S2014" s="25" t="s">
        <v>1007</v>
      </c>
      <c r="T2014" s="21" t="s">
        <v>53</v>
      </c>
      <c r="U2014" s="21" t="s">
        <v>1008</v>
      </c>
      <c r="V2014" s="46">
        <v>1</v>
      </c>
      <c r="W2014" s="26">
        <f t="shared" si="1122"/>
        <v>1</v>
      </c>
      <c r="Y2014" s="21">
        <v>20</v>
      </c>
      <c r="Z2014" s="22">
        <f t="shared" si="1109"/>
        <v>1398</v>
      </c>
      <c r="AA2014" s="20" t="s">
        <v>2195</v>
      </c>
      <c r="AB2014" s="22"/>
      <c r="AC2014" s="22">
        <v>1</v>
      </c>
      <c r="AD2014" s="22"/>
      <c r="AE2014" s="22">
        <f>N2014</f>
        <v>1398</v>
      </c>
      <c r="AF2014" s="22">
        <f t="shared" si="1123"/>
        <v>1398</v>
      </c>
      <c r="AG2014" s="20"/>
      <c r="AH2014" s="22"/>
      <c r="AI2014" s="22"/>
      <c r="AJ2014" s="22">
        <f t="shared" ref="AJ2014:AJ2016" si="1140">N2014</f>
        <v>1398</v>
      </c>
      <c r="AK2014" s="22">
        <f>IF(O2014="(传统)XDSL",VLOOKUP(S2014,[2]直销续费率明细!C:I,7,FALSE)*1,IF(O2014="GPON+XDSL",VLOOKUP(S2014,[2]直销续费率明细!C:I,7,FALSE)*1,VLOOKUP(S2014,[2]直销续费率明细!C:I,5,FALSE)*1))</f>
        <v>15</v>
      </c>
      <c r="AL2014" s="22" t="s">
        <v>1309</v>
      </c>
      <c r="AM2014" s="22"/>
      <c r="AN2014" s="22"/>
      <c r="AO2014" s="22" t="s">
        <v>2196</v>
      </c>
      <c r="AP2014" s="22" t="s">
        <v>1301</v>
      </c>
      <c r="AS2014" s="20">
        <f>IF(Y2014&gt;=10,VLOOKUP(U2014,[2]提成计算!B:T,19,FALSE),VLOOKUP(U2014,[2]提成计算!B:T,18,FALSE))</f>
        <v>0.1</v>
      </c>
      <c r="AT2014" s="20">
        <f t="shared" ref="AT2014:AT2016" si="1141">IF(AD2014*AS2014&gt;0,AD2014*AS2014,AE2014*AS2014)</f>
        <v>139.80000000000001</v>
      </c>
      <c r="AU2014" s="20">
        <f t="shared" ref="AU2014:AU2016" si="1142">IF(AND(AK2014&lt;0,AK2014+AT2014&lt;0),-AT2014,AK2014)</f>
        <v>15</v>
      </c>
    </row>
    <row r="2015" spans="1:47" x14ac:dyDescent="0.15">
      <c r="A2015" s="21" t="s">
        <v>1273</v>
      </c>
      <c r="B2015" s="20" t="s">
        <v>918</v>
      </c>
      <c r="C2015" s="20" t="s">
        <v>984</v>
      </c>
      <c r="D2015" s="20" t="s">
        <v>985</v>
      </c>
      <c r="E2015" s="20" t="s">
        <v>1041</v>
      </c>
      <c r="F2015" s="20" t="s">
        <v>1250</v>
      </c>
      <c r="G2015" s="20" t="s">
        <v>3073</v>
      </c>
      <c r="H2015" s="20"/>
      <c r="I2015" s="20">
        <v>15913818199</v>
      </c>
      <c r="J2015" s="20" t="s">
        <v>924</v>
      </c>
      <c r="K2015" s="20" t="s">
        <v>2882</v>
      </c>
      <c r="L2015" s="20" t="s">
        <v>1918</v>
      </c>
      <c r="M2015" s="20">
        <v>680</v>
      </c>
      <c r="N2015" s="20">
        <v>680</v>
      </c>
      <c r="O2015" s="20" t="s">
        <v>1262</v>
      </c>
      <c r="P2015" s="20" t="s">
        <v>50</v>
      </c>
      <c r="Q2015" s="28"/>
      <c r="R2015" s="21" t="s">
        <v>989</v>
      </c>
      <c r="S2015" s="25" t="s">
        <v>1643</v>
      </c>
      <c r="T2015" s="21" t="s">
        <v>53</v>
      </c>
      <c r="U2015" s="21" t="s">
        <v>1833</v>
      </c>
      <c r="V2015" s="46">
        <v>1</v>
      </c>
      <c r="W2015" s="26">
        <f t="shared" si="1122"/>
        <v>1</v>
      </c>
      <c r="Y2015" s="21">
        <v>4</v>
      </c>
      <c r="Z2015" s="22">
        <f t="shared" si="1109"/>
        <v>680</v>
      </c>
      <c r="AA2015" s="20" t="s">
        <v>2195</v>
      </c>
      <c r="AB2015" s="22">
        <v>1</v>
      </c>
      <c r="AC2015" s="22"/>
      <c r="AD2015" s="22">
        <f t="shared" ref="AD2015:AD2016" si="1143">N2015</f>
        <v>680</v>
      </c>
      <c r="AE2015" s="22"/>
      <c r="AF2015" s="22">
        <f t="shared" si="1123"/>
        <v>680</v>
      </c>
      <c r="AG2015" s="20"/>
      <c r="AH2015" s="22"/>
      <c r="AI2015" s="22"/>
      <c r="AJ2015" s="22">
        <f t="shared" si="1140"/>
        <v>680</v>
      </c>
      <c r="AK2015" s="22">
        <f>IF(O2015="(传统)XDSL",VLOOKUP(S2015,[2]直销续费率明细!C:I,7,FALSE)*1,IF(O2015="GPON+XDSL",VLOOKUP(S2015,[2]直销续费率明细!C:I,7,FALSE)*1,VLOOKUP(S2015,[2]直销续费率明细!C:I,5,FALSE)*1))</f>
        <v>25</v>
      </c>
      <c r="AL2015" s="22" t="s">
        <v>1309</v>
      </c>
      <c r="AM2015" s="22"/>
      <c r="AN2015" s="22"/>
      <c r="AO2015" s="22" t="s">
        <v>2196</v>
      </c>
      <c r="AP2015" s="22" t="s">
        <v>2202</v>
      </c>
      <c r="AS2015" s="20">
        <f>IF(Y2015&gt;=10,VLOOKUP(U2015,[2]提成计算!B:T,19,FALSE),VLOOKUP(U2015,[2]提成计算!B:T,18,FALSE))</f>
        <v>0.06</v>
      </c>
      <c r="AT2015" s="20">
        <f t="shared" si="1141"/>
        <v>40.799999999999997</v>
      </c>
      <c r="AU2015" s="20">
        <f t="shared" si="1142"/>
        <v>25</v>
      </c>
    </row>
    <row r="2016" spans="1:47" x14ac:dyDescent="0.15">
      <c r="A2016" s="21" t="s">
        <v>1273</v>
      </c>
      <c r="B2016" s="20" t="s">
        <v>918</v>
      </c>
      <c r="C2016" s="20" t="s">
        <v>984</v>
      </c>
      <c r="D2016" s="20" t="s">
        <v>985</v>
      </c>
      <c r="E2016" s="20" t="s">
        <v>1041</v>
      </c>
      <c r="F2016" s="20" t="s">
        <v>1250</v>
      </c>
      <c r="G2016" s="20" t="s">
        <v>3074</v>
      </c>
      <c r="H2016" s="20"/>
      <c r="I2016" s="20">
        <v>13622606992</v>
      </c>
      <c r="J2016" s="20" t="s">
        <v>924</v>
      </c>
      <c r="K2016" s="20" t="s">
        <v>2944</v>
      </c>
      <c r="L2016" s="20" t="s">
        <v>2119</v>
      </c>
      <c r="M2016" s="20">
        <v>768</v>
      </c>
      <c r="N2016" s="20">
        <v>768</v>
      </c>
      <c r="O2016" s="20" t="s">
        <v>927</v>
      </c>
      <c r="P2016" s="20" t="s">
        <v>50</v>
      </c>
      <c r="Q2016" s="28"/>
      <c r="R2016" s="21" t="s">
        <v>989</v>
      </c>
      <c r="S2016" s="25" t="s">
        <v>990</v>
      </c>
      <c r="T2016" s="21" t="s">
        <v>53</v>
      </c>
      <c r="U2016" s="21" t="s">
        <v>991</v>
      </c>
      <c r="V2016" s="46">
        <v>1</v>
      </c>
      <c r="W2016" s="26">
        <f t="shared" si="1122"/>
        <v>1</v>
      </c>
      <c r="Y2016" s="21">
        <v>4</v>
      </c>
      <c r="Z2016" s="22">
        <f t="shared" si="1109"/>
        <v>768</v>
      </c>
      <c r="AA2016" s="20" t="s">
        <v>2195</v>
      </c>
      <c r="AB2016" s="22">
        <v>1</v>
      </c>
      <c r="AC2016" s="22"/>
      <c r="AD2016" s="22">
        <f t="shared" si="1143"/>
        <v>768</v>
      </c>
      <c r="AE2016" s="22"/>
      <c r="AF2016" s="22">
        <f t="shared" si="1123"/>
        <v>768</v>
      </c>
      <c r="AG2016" s="20"/>
      <c r="AH2016" s="22"/>
      <c r="AI2016" s="22"/>
      <c r="AJ2016" s="22">
        <f t="shared" si="1140"/>
        <v>768</v>
      </c>
      <c r="AK2016" s="22">
        <f>IF(O2016="(传统)XDSL",VLOOKUP(S2016,[2]直销续费率明细!C:I,7,FALSE)*1,IF(O2016="GPON+XDSL",VLOOKUP(S2016,[2]直销续费率明细!C:I,7,FALSE)*1,VLOOKUP(S2016,[2]直销续费率明细!C:I,5,FALSE)*1))</f>
        <v>25</v>
      </c>
      <c r="AL2016" s="22" t="s">
        <v>1309</v>
      </c>
      <c r="AM2016" s="22"/>
      <c r="AN2016" s="22"/>
      <c r="AO2016" s="22" t="s">
        <v>2196</v>
      </c>
      <c r="AP2016" s="22" t="s">
        <v>1301</v>
      </c>
      <c r="AS2016" s="20">
        <f>IF(Y2016&gt;=10,VLOOKUP(U2016,[2]提成计算!B:T,19,FALSE),VLOOKUP(U2016,[2]提成计算!B:T,18,FALSE))</f>
        <v>7.0000000000000007E-2</v>
      </c>
      <c r="AT2016" s="20">
        <f t="shared" si="1141"/>
        <v>53.760000000000005</v>
      </c>
      <c r="AU2016" s="20">
        <f t="shared" si="1142"/>
        <v>25</v>
      </c>
    </row>
    <row r="2017" spans="1:47" x14ac:dyDescent="0.15">
      <c r="A2017" s="21" t="s">
        <v>1273</v>
      </c>
      <c r="B2017" s="20" t="s">
        <v>918</v>
      </c>
      <c r="C2017" s="20" t="s">
        <v>984</v>
      </c>
      <c r="D2017" s="20" t="s">
        <v>995</v>
      </c>
      <c r="E2017" s="20" t="s">
        <v>1009</v>
      </c>
      <c r="F2017" s="20" t="s">
        <v>1250</v>
      </c>
      <c r="G2017" s="20" t="s">
        <v>3075</v>
      </c>
      <c r="H2017" s="20"/>
      <c r="I2017" s="20">
        <v>13790666773</v>
      </c>
      <c r="J2017" s="20" t="s">
        <v>1500</v>
      </c>
      <c r="K2017" s="20" t="s">
        <v>1011</v>
      </c>
      <c r="L2017" s="20" t="s">
        <v>1277</v>
      </c>
      <c r="M2017" s="20">
        <v>-800</v>
      </c>
      <c r="N2017" s="20">
        <v>-800</v>
      </c>
      <c r="O2017" s="20" t="s">
        <v>927</v>
      </c>
      <c r="P2017" s="20" t="s">
        <v>1910</v>
      </c>
      <c r="Q2017" s="28"/>
      <c r="R2017" s="21" t="s">
        <v>65</v>
      </c>
      <c r="S2017" s="21"/>
      <c r="T2017" s="21" t="s">
        <v>53</v>
      </c>
      <c r="U2017" s="21" t="s">
        <v>1012</v>
      </c>
      <c r="V2017" s="46"/>
      <c r="Y2017" s="21">
        <v>2</v>
      </c>
      <c r="Z2017" s="22">
        <f t="shared" si="1109"/>
        <v>-800</v>
      </c>
      <c r="AA2017" s="20" t="s">
        <v>1911</v>
      </c>
      <c r="AB2017" s="22"/>
      <c r="AC2017" s="22"/>
      <c r="AD2017" s="22"/>
      <c r="AE2017" s="22"/>
      <c r="AF2017" s="22"/>
      <c r="AG2017" s="20"/>
      <c r="AH2017" s="22"/>
      <c r="AI2017" s="22"/>
      <c r="AJ2017" s="22"/>
      <c r="AK2017" s="22"/>
      <c r="AM2017" s="22"/>
      <c r="AN2017" s="22"/>
      <c r="AO2017" s="22" t="s">
        <v>2196</v>
      </c>
      <c r="AP2017" s="22">
        <v>0</v>
      </c>
      <c r="AS2017" s="20"/>
      <c r="AT2017" s="20"/>
      <c r="AU2017" s="20"/>
    </row>
    <row r="2018" spans="1:47" x14ac:dyDescent="0.15">
      <c r="A2018" s="21" t="s">
        <v>1273</v>
      </c>
      <c r="B2018" s="20" t="s">
        <v>918</v>
      </c>
      <c r="C2018" s="20" t="s">
        <v>984</v>
      </c>
      <c r="D2018" s="20" t="s">
        <v>995</v>
      </c>
      <c r="E2018" s="20" t="s">
        <v>1009</v>
      </c>
      <c r="F2018" s="20" t="s">
        <v>1250</v>
      </c>
      <c r="G2018" s="20" t="s">
        <v>3076</v>
      </c>
      <c r="H2018" s="20"/>
      <c r="I2018" s="20">
        <v>13428456746</v>
      </c>
      <c r="J2018" s="20" t="s">
        <v>1500</v>
      </c>
      <c r="K2018" s="20" t="s">
        <v>1011</v>
      </c>
      <c r="L2018" s="20" t="s">
        <v>1277</v>
      </c>
      <c r="M2018" s="20">
        <v>-1135</v>
      </c>
      <c r="N2018" s="20">
        <v>-1135</v>
      </c>
      <c r="O2018" s="20" t="s">
        <v>927</v>
      </c>
      <c r="P2018" s="20" t="s">
        <v>1910</v>
      </c>
      <c r="Q2018" s="28"/>
      <c r="R2018" s="21" t="s">
        <v>65</v>
      </c>
      <c r="S2018" s="21"/>
      <c r="T2018" s="21" t="s">
        <v>53</v>
      </c>
      <c r="U2018" s="21" t="s">
        <v>1012</v>
      </c>
      <c r="V2018" s="46"/>
      <c r="Y2018" s="21">
        <v>2</v>
      </c>
      <c r="Z2018" s="22">
        <f t="shared" si="1109"/>
        <v>-1135</v>
      </c>
      <c r="AA2018" s="20" t="s">
        <v>1911</v>
      </c>
      <c r="AB2018" s="22"/>
      <c r="AC2018" s="22"/>
      <c r="AD2018" s="22"/>
      <c r="AE2018" s="22"/>
      <c r="AF2018" s="22"/>
      <c r="AG2018" s="20"/>
      <c r="AH2018" s="22"/>
      <c r="AI2018" s="22"/>
      <c r="AJ2018" s="22"/>
      <c r="AK2018" s="22"/>
      <c r="AM2018" s="22"/>
      <c r="AN2018" s="22"/>
      <c r="AO2018" s="22" t="s">
        <v>2196</v>
      </c>
      <c r="AP2018" s="22">
        <v>0</v>
      </c>
      <c r="AS2018" s="20"/>
      <c r="AT2018" s="20"/>
      <c r="AU2018" s="20"/>
    </row>
    <row r="2019" spans="1:47" x14ac:dyDescent="0.15">
      <c r="A2019" s="21" t="s">
        <v>1273</v>
      </c>
      <c r="B2019" s="20" t="s">
        <v>918</v>
      </c>
      <c r="C2019" s="20" t="s">
        <v>984</v>
      </c>
      <c r="D2019" s="20" t="s">
        <v>995</v>
      </c>
      <c r="E2019" s="20" t="s">
        <v>996</v>
      </c>
      <c r="F2019" s="20" t="s">
        <v>1250</v>
      </c>
      <c r="G2019" s="20" t="s">
        <v>3077</v>
      </c>
      <c r="H2019" s="20"/>
      <c r="I2019" s="20">
        <v>13113256778</v>
      </c>
      <c r="J2019" s="20" t="s">
        <v>1500</v>
      </c>
      <c r="K2019" s="20" t="s">
        <v>3078</v>
      </c>
      <c r="L2019" s="20" t="s">
        <v>1277</v>
      </c>
      <c r="M2019" s="20">
        <v>-599</v>
      </c>
      <c r="N2019" s="20">
        <v>-599</v>
      </c>
      <c r="O2019" s="20" t="s">
        <v>927</v>
      </c>
      <c r="P2019" s="20" t="s">
        <v>1910</v>
      </c>
      <c r="Q2019" s="28"/>
      <c r="R2019" s="21" t="s">
        <v>1001</v>
      </c>
      <c r="S2019" s="21"/>
      <c r="T2019" s="21" t="s">
        <v>53</v>
      </c>
      <c r="U2019" s="21" t="s">
        <v>178</v>
      </c>
      <c r="V2019" s="46"/>
      <c r="Y2019" s="21">
        <v>2</v>
      </c>
      <c r="Z2019" s="22">
        <f t="shared" si="1109"/>
        <v>-599</v>
      </c>
      <c r="AA2019" s="20" t="s">
        <v>1911</v>
      </c>
      <c r="AB2019" s="22"/>
      <c r="AC2019" s="22"/>
      <c r="AD2019" s="22"/>
      <c r="AE2019" s="22"/>
      <c r="AF2019" s="22"/>
      <c r="AG2019" s="20"/>
      <c r="AH2019" s="22"/>
      <c r="AI2019" s="22"/>
      <c r="AJ2019" s="22"/>
      <c r="AK2019" s="22"/>
      <c r="AM2019" s="22"/>
      <c r="AN2019" s="22"/>
      <c r="AO2019" s="22" t="s">
        <v>2196</v>
      </c>
      <c r="AP2019" s="22">
        <v>0</v>
      </c>
      <c r="AS2019" s="20"/>
      <c r="AT2019" s="20"/>
      <c r="AU2019" s="20"/>
    </row>
    <row r="2020" spans="1:47" s="31" customFormat="1" x14ac:dyDescent="0.15">
      <c r="A2020" s="30" t="s">
        <v>1273</v>
      </c>
      <c r="B2020" s="36" t="s">
        <v>918</v>
      </c>
      <c r="C2020" s="36" t="s">
        <v>984</v>
      </c>
      <c r="D2020" s="36" t="s">
        <v>985</v>
      </c>
      <c r="E2020" s="36" t="s">
        <v>1041</v>
      </c>
      <c r="F2020" s="36" t="s">
        <v>1250</v>
      </c>
      <c r="G2020" s="36" t="s">
        <v>3079</v>
      </c>
      <c r="H2020" s="36"/>
      <c r="I2020" s="36">
        <v>13423384216</v>
      </c>
      <c r="J2020" s="36" t="s">
        <v>924</v>
      </c>
      <c r="K2020" s="36" t="s">
        <v>2856</v>
      </c>
      <c r="L2020" s="36" t="s">
        <v>1947</v>
      </c>
      <c r="M2020" s="36">
        <v>400</v>
      </c>
      <c r="N2020" s="36">
        <v>400</v>
      </c>
      <c r="O2020" s="36" t="s">
        <v>927</v>
      </c>
      <c r="P2020" s="36" t="s">
        <v>50</v>
      </c>
      <c r="Q2020" s="35"/>
      <c r="R2020" s="31" t="s">
        <v>2857</v>
      </c>
      <c r="S2020" s="30"/>
      <c r="T2020" s="30" t="s">
        <v>948</v>
      </c>
      <c r="U2020" s="31" t="s">
        <v>2858</v>
      </c>
      <c r="V2020" s="47">
        <v>0.5</v>
      </c>
      <c r="W2020" s="33">
        <f t="shared" ref="W2020:W2068" si="1144">V2020</f>
        <v>0.5</v>
      </c>
      <c r="X2020" s="33"/>
      <c r="Y2020" s="30">
        <v>4</v>
      </c>
      <c r="Z2020" s="31">
        <f t="shared" si="1109"/>
        <v>400</v>
      </c>
      <c r="AA2020" s="36" t="s">
        <v>2218</v>
      </c>
      <c r="AB2020" s="31">
        <v>1</v>
      </c>
      <c r="AG2020" s="36"/>
      <c r="AL2020" s="31" t="s">
        <v>1309</v>
      </c>
      <c r="AO2020" s="31" t="s">
        <v>2216</v>
      </c>
      <c r="AP2020" s="31" t="s">
        <v>2939</v>
      </c>
      <c r="AS2020" s="36"/>
      <c r="AT2020" s="36"/>
      <c r="AU2020" s="36"/>
    </row>
    <row r="2021" spans="1:47" x14ac:dyDescent="0.15">
      <c r="A2021" s="21" t="s">
        <v>1273</v>
      </c>
      <c r="B2021" s="20" t="s">
        <v>918</v>
      </c>
      <c r="C2021" s="20" t="s">
        <v>984</v>
      </c>
      <c r="D2021" s="20" t="s">
        <v>1029</v>
      </c>
      <c r="E2021" s="20" t="s">
        <v>1047</v>
      </c>
      <c r="F2021" s="20" t="s">
        <v>1250</v>
      </c>
      <c r="G2021" s="20" t="s">
        <v>1878</v>
      </c>
      <c r="H2021" s="20"/>
      <c r="I2021" s="20">
        <v>13631775586</v>
      </c>
      <c r="J2021" s="20" t="s">
        <v>924</v>
      </c>
      <c r="K2021" s="20" t="s">
        <v>220</v>
      </c>
      <c r="L2021" s="20" t="s">
        <v>3080</v>
      </c>
      <c r="M2021" s="20">
        <v>80</v>
      </c>
      <c r="N2021" s="20">
        <v>80</v>
      </c>
      <c r="O2021" s="20" t="s">
        <v>927</v>
      </c>
      <c r="P2021" s="20" t="s">
        <v>50</v>
      </c>
      <c r="Q2021" s="28"/>
      <c r="R2021" s="21" t="s">
        <v>221</v>
      </c>
      <c r="S2021" s="25" t="s">
        <v>1423</v>
      </c>
      <c r="T2021" s="21" t="s">
        <v>53</v>
      </c>
      <c r="U2021" s="21" t="s">
        <v>222</v>
      </c>
      <c r="V2021" s="26">
        <f t="shared" ref="V2021:V2022" si="1145">1/12</f>
        <v>8.3333333333333329E-2</v>
      </c>
      <c r="W2021" s="26">
        <f t="shared" si="1144"/>
        <v>8.3333333333333329E-2</v>
      </c>
      <c r="Y2021" s="21">
        <v>4</v>
      </c>
      <c r="Z2021" s="22">
        <f t="shared" si="1109"/>
        <v>80</v>
      </c>
      <c r="AA2021" s="20" t="s">
        <v>2195</v>
      </c>
      <c r="AB2021" s="22">
        <v>1</v>
      </c>
      <c r="AC2021" s="22"/>
      <c r="AD2021" s="22">
        <f t="shared" ref="AD2021:AD2022" si="1146">N2021</f>
        <v>80</v>
      </c>
      <c r="AE2021" s="22"/>
      <c r="AF2021" s="22">
        <f t="shared" ref="AF2021:AF2068" si="1147">N2021</f>
        <v>80</v>
      </c>
      <c r="AG2021" s="20"/>
      <c r="AH2021" s="22"/>
      <c r="AI2021" s="22"/>
      <c r="AJ2021" s="22">
        <f t="shared" ref="AJ2021:AJ2022" si="1148">N2021</f>
        <v>80</v>
      </c>
      <c r="AK2021" s="22">
        <f>IF(O2021="(传统)XDSL",VLOOKUP(S2021,[2]直销续费率明细!C:I,7,FALSE)*1,IF(O2021="GPON+XDSL",VLOOKUP(S2021,[2]直销续费率明细!C:I,7,FALSE)*1,VLOOKUP(S2021,[2]直销续费率明细!C:I,5,FALSE)*1))</f>
        <v>25</v>
      </c>
      <c r="AL2021" s="22" t="s">
        <v>1309</v>
      </c>
      <c r="AM2021" s="22"/>
      <c r="AN2021" s="22"/>
      <c r="AO2021" s="22" t="s">
        <v>2196</v>
      </c>
      <c r="AP2021" s="22" t="s">
        <v>2811</v>
      </c>
      <c r="AS2021" s="20">
        <f>IF(Y2021&gt;=10,VLOOKUP(U2021,[2]提成计算!B:T,19,FALSE),VLOOKUP(U2021,[2]提成计算!B:T,18,FALSE))</f>
        <v>7.0000000000000007E-2</v>
      </c>
      <c r="AT2021" s="20">
        <f t="shared" ref="AT2021:AT2022" si="1149">IF(AD2021*AS2021&gt;0,AD2021*AS2021,AE2021*AS2021)</f>
        <v>5.6000000000000005</v>
      </c>
      <c r="AU2021" s="20">
        <f t="shared" ref="AU2021:AU2022" si="1150">IF(AND(AK2021&lt;0,AK2021+AT2021&lt;0),-AT2021,AK2021)</f>
        <v>25</v>
      </c>
    </row>
    <row r="2022" spans="1:47" x14ac:dyDescent="0.15">
      <c r="A2022" s="21" t="s">
        <v>1273</v>
      </c>
      <c r="B2022" s="20" t="s">
        <v>918</v>
      </c>
      <c r="C2022" s="20" t="s">
        <v>984</v>
      </c>
      <c r="D2022" s="20" t="s">
        <v>1029</v>
      </c>
      <c r="E2022" s="20" t="s">
        <v>1047</v>
      </c>
      <c r="F2022" s="20" t="s">
        <v>1250</v>
      </c>
      <c r="G2022" s="20" t="s">
        <v>1878</v>
      </c>
      <c r="H2022" s="20"/>
      <c r="I2022" s="20">
        <v>13631775586</v>
      </c>
      <c r="J2022" s="20" t="s">
        <v>924</v>
      </c>
      <c r="K2022" s="20" t="s">
        <v>220</v>
      </c>
      <c r="L2022" s="20" t="s">
        <v>3080</v>
      </c>
      <c r="M2022" s="20">
        <v>80</v>
      </c>
      <c r="N2022" s="20">
        <v>80</v>
      </c>
      <c r="O2022" s="20" t="s">
        <v>927</v>
      </c>
      <c r="P2022" s="20" t="s">
        <v>50</v>
      </c>
      <c r="Q2022" s="28"/>
      <c r="R2022" s="21" t="s">
        <v>221</v>
      </c>
      <c r="S2022" s="25" t="s">
        <v>1423</v>
      </c>
      <c r="T2022" s="21" t="s">
        <v>53</v>
      </c>
      <c r="U2022" s="21" t="s">
        <v>222</v>
      </c>
      <c r="V2022" s="26">
        <f t="shared" si="1145"/>
        <v>8.3333333333333329E-2</v>
      </c>
      <c r="W2022" s="26">
        <f t="shared" si="1144"/>
        <v>8.3333333333333329E-2</v>
      </c>
      <c r="Y2022" s="21">
        <v>4</v>
      </c>
      <c r="Z2022" s="22">
        <f t="shared" si="1109"/>
        <v>80</v>
      </c>
      <c r="AA2022" s="20" t="s">
        <v>2195</v>
      </c>
      <c r="AB2022" s="22">
        <v>1</v>
      </c>
      <c r="AC2022" s="22"/>
      <c r="AD2022" s="22">
        <f t="shared" si="1146"/>
        <v>80</v>
      </c>
      <c r="AE2022" s="22"/>
      <c r="AF2022" s="22">
        <f t="shared" si="1147"/>
        <v>80</v>
      </c>
      <c r="AG2022" s="20"/>
      <c r="AH2022" s="22"/>
      <c r="AI2022" s="22"/>
      <c r="AJ2022" s="22">
        <f t="shared" si="1148"/>
        <v>80</v>
      </c>
      <c r="AK2022" s="22">
        <f>IF(O2022="(传统)XDSL",VLOOKUP(S2022,[2]直销续费率明细!C:I,7,FALSE)*1,IF(O2022="GPON+XDSL",VLOOKUP(S2022,[2]直销续费率明细!C:I,7,FALSE)*1,VLOOKUP(S2022,[2]直销续费率明细!C:I,5,FALSE)*1))</f>
        <v>25</v>
      </c>
      <c r="AL2022" s="22" t="s">
        <v>1309</v>
      </c>
      <c r="AM2022" s="22"/>
      <c r="AN2022" s="22"/>
      <c r="AO2022" s="22" t="s">
        <v>2196</v>
      </c>
      <c r="AP2022" s="22" t="s">
        <v>2811</v>
      </c>
      <c r="AS2022" s="20">
        <f>IF(Y2022&gt;=10,VLOOKUP(U2022,[2]提成计算!B:T,19,FALSE),VLOOKUP(U2022,[2]提成计算!B:T,18,FALSE))</f>
        <v>7.0000000000000007E-2</v>
      </c>
      <c r="AT2022" s="20">
        <f t="shared" si="1149"/>
        <v>5.6000000000000005</v>
      </c>
      <c r="AU2022" s="20">
        <f t="shared" si="1150"/>
        <v>25</v>
      </c>
    </row>
    <row r="2023" spans="1:47" s="31" customFormat="1" x14ac:dyDescent="0.15">
      <c r="A2023" s="30" t="s">
        <v>1273</v>
      </c>
      <c r="B2023" s="36" t="s">
        <v>918</v>
      </c>
      <c r="C2023" s="36" t="s">
        <v>984</v>
      </c>
      <c r="D2023" s="36" t="s">
        <v>985</v>
      </c>
      <c r="E2023" s="36" t="s">
        <v>1041</v>
      </c>
      <c r="F2023" s="36" t="s">
        <v>1250</v>
      </c>
      <c r="G2023" s="36" t="s">
        <v>3081</v>
      </c>
      <c r="H2023" s="36"/>
      <c r="I2023" s="36">
        <v>13434016670</v>
      </c>
      <c r="J2023" s="36" t="s">
        <v>924</v>
      </c>
      <c r="K2023" s="36" t="s">
        <v>2856</v>
      </c>
      <c r="L2023" s="36" t="s">
        <v>2875</v>
      </c>
      <c r="M2023" s="36">
        <v>800</v>
      </c>
      <c r="N2023" s="36">
        <v>800</v>
      </c>
      <c r="O2023" s="36" t="s">
        <v>927</v>
      </c>
      <c r="P2023" s="36" t="s">
        <v>50</v>
      </c>
      <c r="Q2023" s="35"/>
      <c r="R2023" s="31" t="s">
        <v>2857</v>
      </c>
      <c r="S2023" s="30"/>
      <c r="T2023" s="30" t="s">
        <v>948</v>
      </c>
      <c r="U2023" s="31" t="s">
        <v>2858</v>
      </c>
      <c r="V2023" s="47">
        <v>1</v>
      </c>
      <c r="W2023" s="33">
        <f t="shared" si="1144"/>
        <v>1</v>
      </c>
      <c r="X2023" s="33"/>
      <c r="Y2023" s="30">
        <v>6</v>
      </c>
      <c r="Z2023" s="31">
        <f t="shared" si="1109"/>
        <v>800</v>
      </c>
      <c r="AA2023" s="36" t="s">
        <v>2195</v>
      </c>
      <c r="AB2023" s="31">
        <v>1</v>
      </c>
      <c r="AG2023" s="36"/>
      <c r="AL2023" s="31" t="s">
        <v>1309</v>
      </c>
      <c r="AO2023" s="31" t="s">
        <v>2196</v>
      </c>
      <c r="AP2023" s="31" t="s">
        <v>1301</v>
      </c>
      <c r="AS2023" s="36"/>
      <c r="AT2023" s="36"/>
      <c r="AU2023" s="36"/>
    </row>
    <row r="2024" spans="1:47" x14ac:dyDescent="0.15">
      <c r="A2024" s="21" t="s">
        <v>1273</v>
      </c>
      <c r="B2024" s="20" t="s">
        <v>918</v>
      </c>
      <c r="C2024" s="20" t="s">
        <v>984</v>
      </c>
      <c r="D2024" s="20" t="s">
        <v>1029</v>
      </c>
      <c r="E2024" s="20" t="s">
        <v>1047</v>
      </c>
      <c r="F2024" s="20" t="s">
        <v>1250</v>
      </c>
      <c r="G2024" s="20" t="s">
        <v>3082</v>
      </c>
      <c r="H2024" s="20"/>
      <c r="I2024" s="20">
        <v>13712218038</v>
      </c>
      <c r="J2024" s="20" t="s">
        <v>1268</v>
      </c>
      <c r="K2024" s="20" t="s">
        <v>220</v>
      </c>
      <c r="L2024" s="20" t="s">
        <v>3083</v>
      </c>
      <c r="M2024" s="20">
        <v>2598</v>
      </c>
      <c r="N2024" s="20">
        <v>2598</v>
      </c>
      <c r="O2024" s="20" t="s">
        <v>927</v>
      </c>
      <c r="P2024" s="20" t="s">
        <v>50</v>
      </c>
      <c r="Q2024" s="28"/>
      <c r="R2024" s="21" t="s">
        <v>221</v>
      </c>
      <c r="S2024" s="21"/>
      <c r="T2024" s="21" t="s">
        <v>53</v>
      </c>
      <c r="U2024" s="21" t="s">
        <v>222</v>
      </c>
      <c r="V2024" s="46">
        <v>1</v>
      </c>
      <c r="W2024" s="26">
        <f t="shared" si="1144"/>
        <v>1</v>
      </c>
      <c r="X2024" s="26">
        <f t="shared" ref="X2024:X2068" si="1151">V2024</f>
        <v>1</v>
      </c>
      <c r="Y2024" s="21">
        <v>20</v>
      </c>
      <c r="Z2024" s="22">
        <f t="shared" si="1109"/>
        <v>2598</v>
      </c>
      <c r="AA2024" s="20" t="s">
        <v>2218</v>
      </c>
      <c r="AB2024" s="22"/>
      <c r="AC2024" s="22">
        <v>1</v>
      </c>
      <c r="AD2024" s="22"/>
      <c r="AE2024" s="22">
        <f t="shared" ref="AE2024:AE2026" si="1152">N2024</f>
        <v>2598</v>
      </c>
      <c r="AF2024" s="22">
        <f t="shared" si="1147"/>
        <v>2598</v>
      </c>
      <c r="AG2024" s="20">
        <f>N2024</f>
        <v>2598</v>
      </c>
      <c r="AH2024" s="20" t="str">
        <f>VLOOKUP(U2024,[1]提成计算!B:I,8,FALSE)</f>
        <v xml:space="preserve"> </v>
      </c>
      <c r="AI2024" s="20"/>
      <c r="AJ2024" s="22"/>
      <c r="AK2024" s="22"/>
      <c r="AM2024" s="22"/>
      <c r="AN2024" s="22"/>
      <c r="AO2024" s="22" t="s">
        <v>2196</v>
      </c>
      <c r="AP2024" s="22" t="s">
        <v>1301</v>
      </c>
      <c r="AS2024" s="20"/>
      <c r="AT2024" s="20"/>
      <c r="AU2024" s="20"/>
    </row>
    <row r="2025" spans="1:47" x14ac:dyDescent="0.15">
      <c r="A2025" s="21" t="s">
        <v>1273</v>
      </c>
      <c r="B2025" s="20" t="s">
        <v>918</v>
      </c>
      <c r="C2025" s="20" t="s">
        <v>984</v>
      </c>
      <c r="D2025" s="20" t="s">
        <v>995</v>
      </c>
      <c r="E2025" s="20" t="s">
        <v>1009</v>
      </c>
      <c r="F2025" s="20" t="s">
        <v>1250</v>
      </c>
      <c r="G2025" s="20" t="s">
        <v>3084</v>
      </c>
      <c r="H2025" s="20"/>
      <c r="I2025" s="20" t="s">
        <v>3085</v>
      </c>
      <c r="J2025" s="20" t="s">
        <v>924</v>
      </c>
      <c r="K2025" s="20" t="s">
        <v>1011</v>
      </c>
      <c r="L2025" s="20" t="s">
        <v>2896</v>
      </c>
      <c r="M2025" s="20">
        <v>1698</v>
      </c>
      <c r="N2025" s="20">
        <v>1698</v>
      </c>
      <c r="O2025" s="20" t="s">
        <v>927</v>
      </c>
      <c r="P2025" s="20" t="s">
        <v>50</v>
      </c>
      <c r="Q2025" s="28"/>
      <c r="R2025" s="21" t="s">
        <v>65</v>
      </c>
      <c r="S2025" s="25" t="s">
        <v>1504</v>
      </c>
      <c r="T2025" s="21" t="s">
        <v>53</v>
      </c>
      <c r="U2025" s="21" t="s">
        <v>1012</v>
      </c>
      <c r="V2025" s="46">
        <v>1</v>
      </c>
      <c r="W2025" s="26">
        <f t="shared" si="1144"/>
        <v>1</v>
      </c>
      <c r="Y2025" s="21">
        <v>20</v>
      </c>
      <c r="Z2025" s="22">
        <f t="shared" si="1109"/>
        <v>1698</v>
      </c>
      <c r="AA2025" s="20" t="s">
        <v>2195</v>
      </c>
      <c r="AB2025" s="22"/>
      <c r="AC2025" s="22">
        <v>1</v>
      </c>
      <c r="AD2025" s="22"/>
      <c r="AE2025" s="22">
        <f t="shared" si="1152"/>
        <v>1698</v>
      </c>
      <c r="AF2025" s="22">
        <f t="shared" si="1147"/>
        <v>1698</v>
      </c>
      <c r="AG2025" s="20"/>
      <c r="AH2025" s="22"/>
      <c r="AI2025" s="22"/>
      <c r="AJ2025" s="22">
        <f t="shared" ref="AJ2025:AJ2029" si="1153">N2025</f>
        <v>1698</v>
      </c>
      <c r="AK2025" s="22">
        <f>IF(O2025="(传统)XDSL",VLOOKUP(S2025,[2]直销续费率明细!C:I,7,FALSE)*1,IF(O2025="GPON+XDSL",VLOOKUP(S2025,[2]直销续费率明细!C:I,7,FALSE)*1,VLOOKUP(S2025,[2]直销续费率明细!C:I,5,FALSE)*1))</f>
        <v>-40</v>
      </c>
      <c r="AL2025" s="22" t="s">
        <v>1309</v>
      </c>
      <c r="AM2025" s="22"/>
      <c r="AN2025" s="22"/>
      <c r="AO2025" s="22" t="s">
        <v>2196</v>
      </c>
      <c r="AP2025" s="22" t="s">
        <v>1301</v>
      </c>
      <c r="AS2025" s="20">
        <f>IF(Y2025&gt;=10,VLOOKUP(U2025,[2]提成计算!B:T,19,FALSE),VLOOKUP(U2025,[2]提成计算!B:T,18,FALSE))</f>
        <v>0.09</v>
      </c>
      <c r="AT2025" s="20">
        <f t="shared" ref="AT2025" si="1154">IF(AD2025*AS2025&gt;0,AD2025*AS2025,AE2025*AS2025)</f>
        <v>152.82</v>
      </c>
      <c r="AU2025" s="20">
        <f t="shared" ref="AU2025" si="1155">IF(AND(AK2025&lt;0,AK2025+AT2025&lt;0),-AT2025,AK2025)</f>
        <v>-40</v>
      </c>
    </row>
    <row r="2026" spans="1:47" x14ac:dyDescent="0.15">
      <c r="A2026" s="21" t="s">
        <v>1273</v>
      </c>
      <c r="B2026" s="20" t="s">
        <v>918</v>
      </c>
      <c r="C2026" s="20" t="s">
        <v>984</v>
      </c>
      <c r="D2026" s="20" t="s">
        <v>995</v>
      </c>
      <c r="E2026" s="20" t="s">
        <v>1009</v>
      </c>
      <c r="F2026" s="20" t="s">
        <v>1250</v>
      </c>
      <c r="G2026" s="20" t="s">
        <v>3086</v>
      </c>
      <c r="H2026" s="20"/>
      <c r="I2026" s="20">
        <v>15820982268</v>
      </c>
      <c r="J2026" s="20" t="s">
        <v>924</v>
      </c>
      <c r="K2026" s="20" t="s">
        <v>63</v>
      </c>
      <c r="L2026" s="20" t="s">
        <v>2137</v>
      </c>
      <c r="M2026" s="20">
        <v>1408</v>
      </c>
      <c r="N2026" s="20">
        <v>1408</v>
      </c>
      <c r="O2026" s="20" t="s">
        <v>927</v>
      </c>
      <c r="P2026" s="20" t="s">
        <v>50</v>
      </c>
      <c r="Q2026" s="28"/>
      <c r="R2026" s="21" t="s">
        <v>65</v>
      </c>
      <c r="S2026" s="25" t="s">
        <v>1420</v>
      </c>
      <c r="T2026" s="21" t="s">
        <v>53</v>
      </c>
      <c r="U2026" s="21" t="s">
        <v>66</v>
      </c>
      <c r="V2026" s="46">
        <v>1</v>
      </c>
      <c r="W2026" s="26">
        <f t="shared" si="1144"/>
        <v>1</v>
      </c>
      <c r="Y2026" s="21">
        <v>12</v>
      </c>
      <c r="Z2026" s="22">
        <f t="shared" si="1109"/>
        <v>1408</v>
      </c>
      <c r="AA2026" s="20" t="s">
        <v>2195</v>
      </c>
      <c r="AB2026" s="22"/>
      <c r="AC2026" s="22">
        <v>1</v>
      </c>
      <c r="AD2026" s="22"/>
      <c r="AE2026" s="22">
        <f t="shared" si="1152"/>
        <v>1408</v>
      </c>
      <c r="AF2026" s="22">
        <f t="shared" si="1147"/>
        <v>1408</v>
      </c>
      <c r="AG2026" s="20"/>
      <c r="AH2026" s="22"/>
      <c r="AI2026" s="22"/>
      <c r="AJ2026" s="22">
        <f t="shared" si="1153"/>
        <v>1408</v>
      </c>
      <c r="AK2026" s="22"/>
      <c r="AL2026" s="22" t="s">
        <v>1871</v>
      </c>
      <c r="AM2026" s="22"/>
      <c r="AN2026" s="22"/>
      <c r="AO2026" s="22" t="s">
        <v>2196</v>
      </c>
      <c r="AP2026" s="22" t="s">
        <v>1301</v>
      </c>
      <c r="AS2026" s="20">
        <f>IF(Y2026&gt;=10,VLOOKUP(U2026,[2]提成计算!B:T,19,FALSE),VLOOKUP(U2026,[2]提成计算!B:T,18,FALSE))</f>
        <v>0.1</v>
      </c>
      <c r="AT2026" s="20">
        <f t="shared" si="1131"/>
        <v>140.80000000000001</v>
      </c>
      <c r="AU2026" s="20">
        <f t="shared" si="1134"/>
        <v>0</v>
      </c>
    </row>
    <row r="2027" spans="1:47" x14ac:dyDescent="0.15">
      <c r="A2027" s="21" t="s">
        <v>1273</v>
      </c>
      <c r="B2027" s="20" t="s">
        <v>918</v>
      </c>
      <c r="C2027" s="20" t="s">
        <v>984</v>
      </c>
      <c r="D2027" s="20" t="s">
        <v>995</v>
      </c>
      <c r="E2027" s="20" t="s">
        <v>1296</v>
      </c>
      <c r="F2027" s="20" t="s">
        <v>1250</v>
      </c>
      <c r="G2027" s="20" t="s">
        <v>3087</v>
      </c>
      <c r="H2027" s="20"/>
      <c r="I2027" s="20">
        <v>15016928562</v>
      </c>
      <c r="J2027" s="20" t="s">
        <v>924</v>
      </c>
      <c r="K2027" s="20" t="s">
        <v>94</v>
      </c>
      <c r="L2027" s="20" t="s">
        <v>1918</v>
      </c>
      <c r="M2027" s="20">
        <v>680</v>
      </c>
      <c r="N2027" s="20">
        <v>680</v>
      </c>
      <c r="O2027" s="20" t="s">
        <v>1262</v>
      </c>
      <c r="P2027" s="20" t="s">
        <v>50</v>
      </c>
      <c r="Q2027" s="28"/>
      <c r="R2027" s="21" t="s">
        <v>95</v>
      </c>
      <c r="S2027" s="25" t="s">
        <v>1023</v>
      </c>
      <c r="T2027" s="21" t="s">
        <v>53</v>
      </c>
      <c r="U2027" s="21" t="s">
        <v>96</v>
      </c>
      <c r="V2027" s="46">
        <v>1</v>
      </c>
      <c r="W2027" s="26">
        <f t="shared" si="1144"/>
        <v>1</v>
      </c>
      <c r="Y2027" s="21">
        <v>4</v>
      </c>
      <c r="Z2027" s="22">
        <f t="shared" si="1109"/>
        <v>680</v>
      </c>
      <c r="AA2027" s="20" t="s">
        <v>2195</v>
      </c>
      <c r="AB2027" s="22">
        <v>1</v>
      </c>
      <c r="AC2027" s="22"/>
      <c r="AD2027" s="22">
        <f>N2027</f>
        <v>680</v>
      </c>
      <c r="AE2027" s="22"/>
      <c r="AF2027" s="22">
        <f t="shared" si="1147"/>
        <v>680</v>
      </c>
      <c r="AG2027" s="20"/>
      <c r="AH2027" s="22"/>
      <c r="AI2027" s="22"/>
      <c r="AJ2027" s="22">
        <f t="shared" si="1153"/>
        <v>680</v>
      </c>
      <c r="AK2027" s="22">
        <f>IF(O2027="(传统)XDSL",VLOOKUP(S2027,[2]直销续费率明细!C:I,7,FALSE)*1,IF(O2027="GPON+XDSL",VLOOKUP(S2027,[2]直销续费率明细!C:I,7,FALSE)*1,VLOOKUP(S2027,[2]直销续费率明细!C:I,5,FALSE)*1))</f>
        <v>-20</v>
      </c>
      <c r="AL2027" s="22" t="s">
        <v>1309</v>
      </c>
      <c r="AM2027" s="22"/>
      <c r="AN2027" s="22"/>
      <c r="AO2027" s="22" t="s">
        <v>2196</v>
      </c>
      <c r="AP2027" s="22" t="s">
        <v>2202</v>
      </c>
      <c r="AS2027" s="20">
        <f>IF(Y2027&gt;=10,VLOOKUP(U2027,[2]提成计算!B:T,19,FALSE),VLOOKUP(U2027,[2]提成计算!B:T,18,FALSE))</f>
        <v>7.0000000000000007E-2</v>
      </c>
      <c r="AT2027" s="20">
        <f t="shared" si="1131"/>
        <v>47.6</v>
      </c>
      <c r="AU2027" s="20">
        <f t="shared" ref="AU2027:AU2029" si="1156">IF(AND(AK2027&lt;0,AK2027+AT2027&lt;0),-AT2027,AK2027)</f>
        <v>-20</v>
      </c>
    </row>
    <row r="2028" spans="1:47" x14ac:dyDescent="0.15">
      <c r="A2028" s="21" t="s">
        <v>1273</v>
      </c>
      <c r="B2028" s="20" t="s">
        <v>918</v>
      </c>
      <c r="C2028" s="20" t="s">
        <v>984</v>
      </c>
      <c r="D2028" s="20" t="s">
        <v>985</v>
      </c>
      <c r="E2028" s="20" t="s">
        <v>1004</v>
      </c>
      <c r="F2028" s="20" t="s">
        <v>1250</v>
      </c>
      <c r="G2028" s="20" t="s">
        <v>3088</v>
      </c>
      <c r="H2028" s="20"/>
      <c r="I2028" s="20">
        <v>15118366119</v>
      </c>
      <c r="J2028" s="20" t="s">
        <v>924</v>
      </c>
      <c r="K2028" s="20" t="s">
        <v>1006</v>
      </c>
      <c r="L2028" s="20" t="s">
        <v>1299</v>
      </c>
      <c r="M2028" s="20">
        <v>888</v>
      </c>
      <c r="N2028" s="20">
        <v>888</v>
      </c>
      <c r="O2028" s="20" t="s">
        <v>927</v>
      </c>
      <c r="P2028" s="20" t="s">
        <v>50</v>
      </c>
      <c r="Q2028" s="28"/>
      <c r="R2028" s="21" t="s">
        <v>989</v>
      </c>
      <c r="S2028" s="25" t="s">
        <v>1007</v>
      </c>
      <c r="T2028" s="21" t="s">
        <v>53</v>
      </c>
      <c r="U2028" s="21" t="s">
        <v>1008</v>
      </c>
      <c r="V2028" s="46">
        <v>1</v>
      </c>
      <c r="W2028" s="26">
        <f t="shared" si="1144"/>
        <v>1</v>
      </c>
      <c r="Y2028" s="21">
        <v>12</v>
      </c>
      <c r="Z2028" s="22">
        <f t="shared" si="1109"/>
        <v>888</v>
      </c>
      <c r="AA2028" s="20" t="s">
        <v>2195</v>
      </c>
      <c r="AB2028" s="22"/>
      <c r="AC2028" s="22">
        <v>1</v>
      </c>
      <c r="AD2028" s="22"/>
      <c r="AE2028" s="22">
        <f>N2028</f>
        <v>888</v>
      </c>
      <c r="AF2028" s="22">
        <f t="shared" si="1147"/>
        <v>888</v>
      </c>
      <c r="AG2028" s="20"/>
      <c r="AH2028" s="22"/>
      <c r="AI2028" s="22"/>
      <c r="AJ2028" s="22">
        <f t="shared" si="1153"/>
        <v>888</v>
      </c>
      <c r="AK2028" s="22">
        <f>IF(O2028="(传统)XDSL",VLOOKUP(S2028,[2]直销续费率明细!C:I,7,FALSE)*1,IF(O2028="GPON+XDSL",VLOOKUP(S2028,[2]直销续费率明细!C:I,7,FALSE)*1,VLOOKUP(S2028,[2]直销续费率明细!C:I,5,FALSE)*1))</f>
        <v>15</v>
      </c>
      <c r="AL2028" s="22" t="s">
        <v>1309</v>
      </c>
      <c r="AM2028" s="22"/>
      <c r="AN2028" s="22"/>
      <c r="AO2028" s="22" t="s">
        <v>2216</v>
      </c>
      <c r="AP2028" s="22" t="s">
        <v>1301</v>
      </c>
      <c r="AS2028" s="20">
        <f>IF(Y2028&gt;=10,VLOOKUP(U2028,[2]提成计算!B:T,19,FALSE),VLOOKUP(U2028,[2]提成计算!B:T,18,FALSE))</f>
        <v>0.1</v>
      </c>
      <c r="AT2028" s="20">
        <f t="shared" si="1131"/>
        <v>88.800000000000011</v>
      </c>
      <c r="AU2028" s="20">
        <f t="shared" si="1156"/>
        <v>15</v>
      </c>
    </row>
    <row r="2029" spans="1:47" x14ac:dyDescent="0.15">
      <c r="A2029" s="21" t="s">
        <v>1273</v>
      </c>
      <c r="B2029" s="20" t="s">
        <v>918</v>
      </c>
      <c r="C2029" s="20" t="s">
        <v>984</v>
      </c>
      <c r="D2029" s="20" t="s">
        <v>985</v>
      </c>
      <c r="E2029" s="20" t="s">
        <v>1025</v>
      </c>
      <c r="F2029" s="20" t="s">
        <v>1250</v>
      </c>
      <c r="G2029" s="20" t="s">
        <v>3089</v>
      </c>
      <c r="H2029" s="20"/>
      <c r="I2029" s="20">
        <v>13751415200</v>
      </c>
      <c r="J2029" s="20" t="s">
        <v>924</v>
      </c>
      <c r="K2029" s="20" t="s">
        <v>2880</v>
      </c>
      <c r="L2029" s="20" t="s">
        <v>2119</v>
      </c>
      <c r="M2029" s="20">
        <v>768</v>
      </c>
      <c r="N2029" s="20">
        <v>768</v>
      </c>
      <c r="O2029" s="20" t="s">
        <v>927</v>
      </c>
      <c r="P2029" s="20" t="s">
        <v>50</v>
      </c>
      <c r="Q2029" s="28"/>
      <c r="R2029" s="21" t="s">
        <v>989</v>
      </c>
      <c r="S2029" s="25" t="s">
        <v>1386</v>
      </c>
      <c r="T2029" s="21" t="s">
        <v>53</v>
      </c>
      <c r="U2029" s="21" t="s">
        <v>1028</v>
      </c>
      <c r="V2029" s="46">
        <v>1</v>
      </c>
      <c r="W2029" s="26">
        <f t="shared" si="1144"/>
        <v>1</v>
      </c>
      <c r="Y2029" s="21">
        <v>4</v>
      </c>
      <c r="Z2029" s="22">
        <f t="shared" si="1109"/>
        <v>768</v>
      </c>
      <c r="AA2029" s="20" t="s">
        <v>2218</v>
      </c>
      <c r="AB2029" s="22">
        <v>1</v>
      </c>
      <c r="AC2029" s="22"/>
      <c r="AD2029" s="22">
        <f t="shared" ref="AD2029:AD2030" si="1157">N2029</f>
        <v>768</v>
      </c>
      <c r="AE2029" s="22"/>
      <c r="AF2029" s="22">
        <f t="shared" si="1147"/>
        <v>768</v>
      </c>
      <c r="AG2029" s="20"/>
      <c r="AH2029" s="22"/>
      <c r="AI2029" s="22"/>
      <c r="AJ2029" s="22">
        <f t="shared" si="1153"/>
        <v>768</v>
      </c>
      <c r="AK2029" s="22">
        <f>IF(O2029="(传统)XDSL",VLOOKUP(S2029,[2]直销续费率明细!C:I,7,FALSE)*1,IF(O2029="GPON+XDSL",VLOOKUP(S2029,[2]直销续费率明细!C:I,7,FALSE)*1,VLOOKUP(S2029,[2]直销续费率明细!C:I,5,FALSE)*1))</f>
        <v>15</v>
      </c>
      <c r="AL2029" s="22" t="s">
        <v>1309</v>
      </c>
      <c r="AM2029" s="22"/>
      <c r="AN2029" s="22"/>
      <c r="AO2029" s="22" t="s">
        <v>2196</v>
      </c>
      <c r="AP2029" s="22" t="s">
        <v>1301</v>
      </c>
      <c r="AS2029" s="20">
        <f>IF(Y2029&gt;=10,VLOOKUP(U2029,[2]提成计算!B:T,19,FALSE),VLOOKUP(U2029,[2]提成计算!B:T,18,FALSE))</f>
        <v>0.06</v>
      </c>
      <c r="AT2029" s="20">
        <f t="shared" si="1131"/>
        <v>46.08</v>
      </c>
      <c r="AU2029" s="20">
        <f t="shared" si="1156"/>
        <v>15</v>
      </c>
    </row>
    <row r="2030" spans="1:47" x14ac:dyDescent="0.15">
      <c r="A2030" s="21" t="s">
        <v>1273</v>
      </c>
      <c r="B2030" s="20" t="s">
        <v>918</v>
      </c>
      <c r="C2030" s="20" t="s">
        <v>984</v>
      </c>
      <c r="D2030" s="20" t="s">
        <v>995</v>
      </c>
      <c r="E2030" s="20" t="s">
        <v>996</v>
      </c>
      <c r="F2030" s="20" t="s">
        <v>1250</v>
      </c>
      <c r="G2030" s="20" t="s">
        <v>3090</v>
      </c>
      <c r="H2030" s="20"/>
      <c r="I2030" s="20">
        <v>18538207314</v>
      </c>
      <c r="J2030" s="20" t="s">
        <v>1268</v>
      </c>
      <c r="K2030" s="20" t="s">
        <v>999</v>
      </c>
      <c r="L2030" s="20" t="s">
        <v>1960</v>
      </c>
      <c r="M2030" s="20">
        <v>400</v>
      </c>
      <c r="N2030" s="20">
        <v>400</v>
      </c>
      <c r="O2030" s="20" t="s">
        <v>927</v>
      </c>
      <c r="P2030" s="20" t="s">
        <v>50</v>
      </c>
      <c r="Q2030" s="28"/>
      <c r="R2030" s="21" t="s">
        <v>1001</v>
      </c>
      <c r="S2030" s="21"/>
      <c r="T2030" s="21" t="s">
        <v>53</v>
      </c>
      <c r="U2030" s="21" t="s">
        <v>1003</v>
      </c>
      <c r="V2030" s="46">
        <v>0.5</v>
      </c>
      <c r="W2030" s="26">
        <f t="shared" si="1144"/>
        <v>0.5</v>
      </c>
      <c r="X2030" s="26">
        <f t="shared" si="1151"/>
        <v>0.5</v>
      </c>
      <c r="Y2030" s="21">
        <v>4</v>
      </c>
      <c r="Z2030" s="22">
        <f t="shared" si="1109"/>
        <v>400</v>
      </c>
      <c r="AA2030" s="20" t="s">
        <v>2195</v>
      </c>
      <c r="AB2030" s="22">
        <v>1</v>
      </c>
      <c r="AC2030" s="22"/>
      <c r="AD2030" s="22">
        <f t="shared" si="1157"/>
        <v>400</v>
      </c>
      <c r="AE2030" s="22"/>
      <c r="AF2030" s="22">
        <f t="shared" si="1147"/>
        <v>400</v>
      </c>
      <c r="AG2030" s="20">
        <f t="shared" ref="AG2030:AG2031" si="1158">N2030</f>
        <v>400</v>
      </c>
      <c r="AH2030" s="20" t="str">
        <f>VLOOKUP(U2030,[1]提成计算!B:I,8,FALSE)</f>
        <v xml:space="preserve"> </v>
      </c>
      <c r="AI2030" s="20"/>
      <c r="AJ2030" s="22"/>
      <c r="AK2030" s="22"/>
      <c r="AM2030" s="22"/>
      <c r="AN2030" s="22"/>
      <c r="AO2030" s="22" t="s">
        <v>2196</v>
      </c>
      <c r="AP2030" s="22" t="s">
        <v>1961</v>
      </c>
      <c r="AS2030" s="20"/>
      <c r="AT2030" s="20"/>
      <c r="AU2030" s="20"/>
    </row>
    <row r="2031" spans="1:47" x14ac:dyDescent="0.15">
      <c r="A2031" s="21" t="s">
        <v>1273</v>
      </c>
      <c r="B2031" s="20" t="s">
        <v>918</v>
      </c>
      <c r="C2031" s="20" t="s">
        <v>984</v>
      </c>
      <c r="D2031" s="20" t="s">
        <v>1029</v>
      </c>
      <c r="E2031" s="20" t="s">
        <v>1038</v>
      </c>
      <c r="F2031" s="20" t="s">
        <v>1250</v>
      </c>
      <c r="G2031" s="20" t="s">
        <v>3091</v>
      </c>
      <c r="H2031" s="20"/>
      <c r="I2031" s="20">
        <v>13129848670</v>
      </c>
      <c r="J2031" s="20" t="s">
        <v>1268</v>
      </c>
      <c r="K2031" s="20" t="s">
        <v>298</v>
      </c>
      <c r="L2031" s="20" t="s">
        <v>1358</v>
      </c>
      <c r="M2031" s="20">
        <v>1088</v>
      </c>
      <c r="N2031" s="20">
        <v>1088</v>
      </c>
      <c r="O2031" s="20" t="s">
        <v>927</v>
      </c>
      <c r="P2031" s="20" t="s">
        <v>50</v>
      </c>
      <c r="Q2031" s="28"/>
      <c r="R2031" s="21" t="s">
        <v>221</v>
      </c>
      <c r="S2031" s="21"/>
      <c r="T2031" s="21" t="s">
        <v>53</v>
      </c>
      <c r="U2031" s="21" t="s">
        <v>299</v>
      </c>
      <c r="V2031" s="46">
        <v>1</v>
      </c>
      <c r="W2031" s="26">
        <f t="shared" si="1144"/>
        <v>1</v>
      </c>
      <c r="X2031" s="26">
        <f t="shared" si="1151"/>
        <v>1</v>
      </c>
      <c r="Y2031" s="21">
        <v>10</v>
      </c>
      <c r="Z2031" s="22">
        <f t="shared" si="1109"/>
        <v>1088</v>
      </c>
      <c r="AA2031" s="20" t="s">
        <v>2195</v>
      </c>
      <c r="AB2031" s="22"/>
      <c r="AC2031" s="22">
        <v>1</v>
      </c>
      <c r="AD2031" s="22"/>
      <c r="AE2031" s="22">
        <f t="shared" ref="AE2031:AE2035" si="1159">N2031</f>
        <v>1088</v>
      </c>
      <c r="AF2031" s="22">
        <f t="shared" si="1147"/>
        <v>1088</v>
      </c>
      <c r="AG2031" s="20">
        <f t="shared" si="1158"/>
        <v>1088</v>
      </c>
      <c r="AH2031" s="20" t="str">
        <f>VLOOKUP(U2031,[1]提成计算!B:I,8,FALSE)</f>
        <v>否</v>
      </c>
      <c r="AI2031" s="20"/>
      <c r="AJ2031" s="22"/>
      <c r="AK2031" s="22"/>
      <c r="AM2031" s="22"/>
      <c r="AN2031" s="22"/>
      <c r="AO2031" s="22" t="s">
        <v>2196</v>
      </c>
      <c r="AP2031" s="22" t="s">
        <v>1301</v>
      </c>
      <c r="AS2031" s="20"/>
      <c r="AT2031" s="20"/>
      <c r="AU2031" s="20"/>
    </row>
    <row r="2032" spans="1:47" x14ac:dyDescent="0.15">
      <c r="A2032" s="21" t="s">
        <v>1273</v>
      </c>
      <c r="B2032" s="20" t="s">
        <v>918</v>
      </c>
      <c r="C2032" s="20" t="s">
        <v>984</v>
      </c>
      <c r="D2032" s="20" t="s">
        <v>995</v>
      </c>
      <c r="E2032" s="20" t="s">
        <v>1009</v>
      </c>
      <c r="F2032" s="20" t="s">
        <v>1250</v>
      </c>
      <c r="G2032" s="20" t="s">
        <v>3092</v>
      </c>
      <c r="H2032" s="20"/>
      <c r="I2032" s="20">
        <v>13712603116</v>
      </c>
      <c r="J2032" s="20" t="s">
        <v>924</v>
      </c>
      <c r="K2032" s="20" t="s">
        <v>2877</v>
      </c>
      <c r="L2032" s="20" t="s">
        <v>1299</v>
      </c>
      <c r="M2032" s="20">
        <v>888</v>
      </c>
      <c r="N2032" s="20">
        <v>888</v>
      </c>
      <c r="O2032" s="20" t="s">
        <v>927</v>
      </c>
      <c r="P2032" s="20" t="s">
        <v>50</v>
      </c>
      <c r="Q2032" s="28"/>
      <c r="R2032" s="21" t="s">
        <v>65</v>
      </c>
      <c r="S2032" s="25" t="s">
        <v>1504</v>
      </c>
      <c r="T2032" s="21" t="s">
        <v>53</v>
      </c>
      <c r="U2032" s="21" t="s">
        <v>1757</v>
      </c>
      <c r="V2032" s="46">
        <v>1</v>
      </c>
      <c r="W2032" s="26">
        <f t="shared" si="1144"/>
        <v>1</v>
      </c>
      <c r="Y2032" s="21">
        <v>12</v>
      </c>
      <c r="Z2032" s="22">
        <f t="shared" si="1109"/>
        <v>888</v>
      </c>
      <c r="AA2032" s="20" t="s">
        <v>2195</v>
      </c>
      <c r="AB2032" s="22"/>
      <c r="AC2032" s="22">
        <v>1</v>
      </c>
      <c r="AD2032" s="22"/>
      <c r="AE2032" s="22">
        <f t="shared" si="1159"/>
        <v>888</v>
      </c>
      <c r="AF2032" s="22">
        <f t="shared" si="1147"/>
        <v>888</v>
      </c>
      <c r="AG2032" s="20"/>
      <c r="AH2032" s="22"/>
      <c r="AI2032" s="22"/>
      <c r="AJ2032" s="22">
        <f>N2032</f>
        <v>888</v>
      </c>
      <c r="AK2032" s="22">
        <f>IF(O2032="(传统)XDSL",VLOOKUP(S2032,[2]直销续费率明细!C:I,7,FALSE)*1,IF(O2032="GPON+XDSL",VLOOKUP(S2032,[2]直销续费率明细!C:I,7,FALSE)*1,VLOOKUP(S2032,[2]直销续费率明细!C:I,5,FALSE)*1))</f>
        <v>-40</v>
      </c>
      <c r="AL2032" s="22" t="s">
        <v>1300</v>
      </c>
      <c r="AM2032" s="22"/>
      <c r="AN2032" s="22"/>
      <c r="AO2032" s="22" t="s">
        <v>2196</v>
      </c>
      <c r="AP2032" s="22" t="s">
        <v>1301</v>
      </c>
      <c r="AS2032" s="20">
        <f>IF(Y2032&gt;=10,VLOOKUP(U2032,[2]提成计算!B:T,19,FALSE),VLOOKUP(U2032,[2]提成计算!B:T,18,FALSE))</f>
        <v>0.09</v>
      </c>
      <c r="AT2032" s="20">
        <f t="shared" ref="AT2032" si="1160">IF(AD2032*AS2032&gt;0,AD2032*AS2032,AE2032*AS2032)</f>
        <v>79.92</v>
      </c>
      <c r="AU2032" s="20">
        <f t="shared" ref="AU2032" si="1161">IF(AND(AK2032&lt;0,AK2032+AT2032&lt;0),-AT2032,AK2032)</f>
        <v>-40</v>
      </c>
    </row>
    <row r="2033" spans="1:47" x14ac:dyDescent="0.15">
      <c r="A2033" s="21" t="s">
        <v>1273</v>
      </c>
      <c r="B2033" s="20" t="s">
        <v>918</v>
      </c>
      <c r="C2033" s="20" t="s">
        <v>984</v>
      </c>
      <c r="D2033" s="20" t="s">
        <v>995</v>
      </c>
      <c r="E2033" s="20" t="s">
        <v>1009</v>
      </c>
      <c r="F2033" s="20" t="s">
        <v>1250</v>
      </c>
      <c r="G2033" s="20" t="s">
        <v>3093</v>
      </c>
      <c r="H2033" s="20"/>
      <c r="I2033" s="20">
        <v>15112848527</v>
      </c>
      <c r="J2033" s="20" t="s">
        <v>1268</v>
      </c>
      <c r="K2033" s="20" t="s">
        <v>1011</v>
      </c>
      <c r="L2033" s="20" t="s">
        <v>1358</v>
      </c>
      <c r="M2033" s="20">
        <v>1088</v>
      </c>
      <c r="N2033" s="20">
        <v>1088</v>
      </c>
      <c r="O2033" s="20" t="s">
        <v>927</v>
      </c>
      <c r="P2033" s="20" t="s">
        <v>50</v>
      </c>
      <c r="Q2033" s="28"/>
      <c r="R2033" s="21" t="s">
        <v>65</v>
      </c>
      <c r="S2033" s="21"/>
      <c r="T2033" s="21" t="s">
        <v>53</v>
      </c>
      <c r="U2033" s="21" t="s">
        <v>1012</v>
      </c>
      <c r="V2033" s="46">
        <v>1</v>
      </c>
      <c r="W2033" s="26">
        <f t="shared" si="1144"/>
        <v>1</v>
      </c>
      <c r="X2033" s="26">
        <f t="shared" si="1151"/>
        <v>1</v>
      </c>
      <c r="Y2033" s="21">
        <v>10</v>
      </c>
      <c r="Z2033" s="22">
        <f t="shared" si="1109"/>
        <v>1088</v>
      </c>
      <c r="AA2033" s="20" t="s">
        <v>2195</v>
      </c>
      <c r="AB2033" s="22"/>
      <c r="AC2033" s="22">
        <v>1</v>
      </c>
      <c r="AD2033" s="22"/>
      <c r="AE2033" s="22">
        <f t="shared" si="1159"/>
        <v>1088</v>
      </c>
      <c r="AF2033" s="22">
        <f t="shared" si="1147"/>
        <v>1088</v>
      </c>
      <c r="AG2033" s="20">
        <f t="shared" ref="AG2033:AG2034" si="1162">N2033</f>
        <v>1088</v>
      </c>
      <c r="AH2033" s="20" t="str">
        <f>VLOOKUP(U2033,[1]提成计算!B:I,8,FALSE)</f>
        <v>否</v>
      </c>
      <c r="AI2033" s="20"/>
      <c r="AJ2033" s="22"/>
      <c r="AK2033" s="22"/>
      <c r="AM2033" s="22"/>
      <c r="AN2033" s="22"/>
      <c r="AO2033" s="22" t="s">
        <v>2216</v>
      </c>
      <c r="AP2033" s="22" t="s">
        <v>1301</v>
      </c>
      <c r="AS2033" s="20"/>
      <c r="AT2033" s="20"/>
      <c r="AU2033" s="20"/>
    </row>
    <row r="2034" spans="1:47" x14ac:dyDescent="0.15">
      <c r="A2034" s="21" t="s">
        <v>1273</v>
      </c>
      <c r="B2034" s="20" t="s">
        <v>918</v>
      </c>
      <c r="C2034" s="20" t="s">
        <v>984</v>
      </c>
      <c r="D2034" s="20" t="s">
        <v>995</v>
      </c>
      <c r="E2034" s="20" t="s">
        <v>1009</v>
      </c>
      <c r="F2034" s="20" t="s">
        <v>1250</v>
      </c>
      <c r="G2034" s="20" t="s">
        <v>3094</v>
      </c>
      <c r="H2034" s="20"/>
      <c r="I2034" s="20">
        <v>13532475846</v>
      </c>
      <c r="J2034" s="20" t="s">
        <v>1268</v>
      </c>
      <c r="K2034" s="20" t="s">
        <v>1011</v>
      </c>
      <c r="L2034" s="20" t="s">
        <v>1358</v>
      </c>
      <c r="M2034" s="20">
        <v>1088</v>
      </c>
      <c r="N2034" s="20">
        <v>1088</v>
      </c>
      <c r="O2034" s="20" t="s">
        <v>927</v>
      </c>
      <c r="P2034" s="20" t="s">
        <v>50</v>
      </c>
      <c r="Q2034" s="28"/>
      <c r="R2034" s="21" t="s">
        <v>65</v>
      </c>
      <c r="S2034" s="21"/>
      <c r="T2034" s="21" t="s">
        <v>53</v>
      </c>
      <c r="U2034" s="21" t="s">
        <v>1012</v>
      </c>
      <c r="V2034" s="46">
        <v>1</v>
      </c>
      <c r="W2034" s="26">
        <f t="shared" si="1144"/>
        <v>1</v>
      </c>
      <c r="X2034" s="26">
        <f t="shared" si="1151"/>
        <v>1</v>
      </c>
      <c r="Y2034" s="21">
        <v>10</v>
      </c>
      <c r="Z2034" s="22">
        <f t="shared" si="1109"/>
        <v>1088</v>
      </c>
      <c r="AA2034" s="20" t="s">
        <v>2218</v>
      </c>
      <c r="AB2034" s="22"/>
      <c r="AC2034" s="22">
        <v>1</v>
      </c>
      <c r="AD2034" s="22"/>
      <c r="AE2034" s="22">
        <f t="shared" si="1159"/>
        <v>1088</v>
      </c>
      <c r="AF2034" s="22">
        <f t="shared" si="1147"/>
        <v>1088</v>
      </c>
      <c r="AG2034" s="20">
        <f t="shared" si="1162"/>
        <v>1088</v>
      </c>
      <c r="AH2034" s="20" t="str">
        <f>VLOOKUP(U2034,[1]提成计算!B:I,8,FALSE)</f>
        <v>否</v>
      </c>
      <c r="AI2034" s="20"/>
      <c r="AJ2034" s="22"/>
      <c r="AK2034" s="22"/>
      <c r="AM2034" s="22"/>
      <c r="AN2034" s="22"/>
      <c r="AO2034" s="22" t="s">
        <v>2216</v>
      </c>
      <c r="AP2034" s="22" t="s">
        <v>1301</v>
      </c>
      <c r="AS2034" s="20"/>
      <c r="AT2034" s="20"/>
      <c r="AU2034" s="20"/>
    </row>
    <row r="2035" spans="1:47" x14ac:dyDescent="0.15">
      <c r="A2035" s="21" t="s">
        <v>1273</v>
      </c>
      <c r="B2035" s="20" t="s">
        <v>918</v>
      </c>
      <c r="C2035" s="20" t="s">
        <v>984</v>
      </c>
      <c r="D2035" s="20" t="s">
        <v>995</v>
      </c>
      <c r="E2035" s="20" t="s">
        <v>1009</v>
      </c>
      <c r="F2035" s="20" t="s">
        <v>1250</v>
      </c>
      <c r="G2035" s="20" t="s">
        <v>3095</v>
      </c>
      <c r="H2035" s="20"/>
      <c r="I2035" s="20">
        <v>15024013166</v>
      </c>
      <c r="J2035" s="20" t="s">
        <v>924</v>
      </c>
      <c r="K2035" s="20" t="s">
        <v>2877</v>
      </c>
      <c r="L2035" s="20" t="s">
        <v>1299</v>
      </c>
      <c r="M2035" s="20">
        <v>888</v>
      </c>
      <c r="N2035" s="20">
        <v>888</v>
      </c>
      <c r="O2035" s="20" t="s">
        <v>927</v>
      </c>
      <c r="P2035" s="20" t="s">
        <v>50</v>
      </c>
      <c r="Q2035" s="28"/>
      <c r="R2035" s="21" t="s">
        <v>65</v>
      </c>
      <c r="S2035" s="25" t="s">
        <v>1504</v>
      </c>
      <c r="T2035" s="21" t="s">
        <v>53</v>
      </c>
      <c r="U2035" s="21" t="s">
        <v>1757</v>
      </c>
      <c r="V2035" s="46">
        <v>1</v>
      </c>
      <c r="W2035" s="26">
        <f t="shared" si="1144"/>
        <v>1</v>
      </c>
      <c r="Y2035" s="21">
        <v>12</v>
      </c>
      <c r="Z2035" s="22">
        <f t="shared" si="1109"/>
        <v>888</v>
      </c>
      <c r="AA2035" s="20" t="s">
        <v>2218</v>
      </c>
      <c r="AB2035" s="22"/>
      <c r="AC2035" s="22">
        <v>1</v>
      </c>
      <c r="AD2035" s="22"/>
      <c r="AE2035" s="22">
        <f t="shared" si="1159"/>
        <v>888</v>
      </c>
      <c r="AF2035" s="22">
        <f t="shared" si="1147"/>
        <v>888</v>
      </c>
      <c r="AG2035" s="20"/>
      <c r="AH2035" s="22"/>
      <c r="AI2035" s="22"/>
      <c r="AJ2035" s="22">
        <f t="shared" ref="AJ2035:AJ2036" si="1163">N2035</f>
        <v>888</v>
      </c>
      <c r="AK2035" s="22">
        <f>IF(O2035="(传统)XDSL",VLOOKUP(S2035,[2]直销续费率明细!C:I,7,FALSE)*1,IF(O2035="GPON+XDSL",VLOOKUP(S2035,[2]直销续费率明细!C:I,7,FALSE)*1,VLOOKUP(S2035,[2]直销续费率明细!C:I,5,FALSE)*1))</f>
        <v>-40</v>
      </c>
      <c r="AL2035" s="22" t="s">
        <v>1309</v>
      </c>
      <c r="AM2035" s="22"/>
      <c r="AN2035" s="22"/>
      <c r="AO2035" s="22" t="s">
        <v>2196</v>
      </c>
      <c r="AP2035" s="22" t="s">
        <v>1301</v>
      </c>
      <c r="AS2035" s="20">
        <f>IF(Y2035&gt;=10,VLOOKUP(U2035,[2]提成计算!B:T,19,FALSE),VLOOKUP(U2035,[2]提成计算!B:T,18,FALSE))</f>
        <v>0.09</v>
      </c>
      <c r="AT2035" s="20">
        <f t="shared" ref="AT2035:AT2036" si="1164">IF(AD2035*AS2035&gt;0,AD2035*AS2035,AE2035*AS2035)</f>
        <v>79.92</v>
      </c>
      <c r="AU2035" s="20">
        <f t="shared" ref="AU2035:AU2036" si="1165">IF(AND(AK2035&lt;0,AK2035+AT2035&lt;0),-AT2035,AK2035)</f>
        <v>-40</v>
      </c>
    </row>
    <row r="2036" spans="1:47" x14ac:dyDescent="0.15">
      <c r="A2036" s="21" t="s">
        <v>1273</v>
      </c>
      <c r="B2036" s="20" t="s">
        <v>918</v>
      </c>
      <c r="C2036" s="20" t="s">
        <v>984</v>
      </c>
      <c r="D2036" s="20" t="s">
        <v>995</v>
      </c>
      <c r="E2036" s="20" t="s">
        <v>1013</v>
      </c>
      <c r="F2036" s="20" t="s">
        <v>1250</v>
      </c>
      <c r="G2036" s="20" t="s">
        <v>3096</v>
      </c>
      <c r="H2036" s="20"/>
      <c r="I2036" s="20">
        <v>13631782390</v>
      </c>
      <c r="J2036" s="20" t="s">
        <v>924</v>
      </c>
      <c r="K2036" s="20" t="s">
        <v>1016</v>
      </c>
      <c r="L2036" s="20" t="s">
        <v>2228</v>
      </c>
      <c r="M2036" s="20">
        <v>100</v>
      </c>
      <c r="N2036" s="20">
        <v>100</v>
      </c>
      <c r="O2036" s="20" t="s">
        <v>927</v>
      </c>
      <c r="P2036" s="20" t="s">
        <v>50</v>
      </c>
      <c r="Q2036" s="28"/>
      <c r="R2036" s="21" t="s">
        <v>1001</v>
      </c>
      <c r="S2036" s="25" t="s">
        <v>1017</v>
      </c>
      <c r="T2036" s="21" t="s">
        <v>53</v>
      </c>
      <c r="U2036" s="21" t="s">
        <v>1018</v>
      </c>
      <c r="V2036" s="26">
        <f>1/12</f>
        <v>8.3333333333333329E-2</v>
      </c>
      <c r="W2036" s="26">
        <f t="shared" si="1144"/>
        <v>8.3333333333333329E-2</v>
      </c>
      <c r="Y2036" s="21">
        <v>4</v>
      </c>
      <c r="Z2036" s="22">
        <f t="shared" si="1109"/>
        <v>100</v>
      </c>
      <c r="AA2036" s="20" t="s">
        <v>2195</v>
      </c>
      <c r="AB2036" s="22">
        <v>1</v>
      </c>
      <c r="AC2036" s="22"/>
      <c r="AD2036" s="22">
        <f t="shared" ref="AD2036:AD2037" si="1166">N2036</f>
        <v>100</v>
      </c>
      <c r="AE2036" s="22"/>
      <c r="AF2036" s="22">
        <f t="shared" si="1147"/>
        <v>100</v>
      </c>
      <c r="AG2036" s="20"/>
      <c r="AH2036" s="22"/>
      <c r="AI2036" s="22"/>
      <c r="AJ2036" s="22">
        <f t="shared" si="1163"/>
        <v>100</v>
      </c>
      <c r="AK2036" s="22">
        <f>IF(O2036="(传统)XDSL",VLOOKUP(S2036,[2]直销续费率明细!C:I,7,FALSE)*1,IF(O2036="GPON+XDSL",VLOOKUP(S2036,[2]直销续费率明细!C:I,7,FALSE)*1,VLOOKUP(S2036,[2]直销续费率明细!C:I,5,FALSE)*1))</f>
        <v>25</v>
      </c>
      <c r="AL2036" s="22" t="s">
        <v>1309</v>
      </c>
      <c r="AM2036" s="22"/>
      <c r="AN2036" s="22"/>
      <c r="AO2036" s="22" t="s">
        <v>2196</v>
      </c>
      <c r="AP2036" s="22" t="s">
        <v>2811</v>
      </c>
      <c r="AS2036" s="20">
        <f>IF(Y2036&gt;=10,VLOOKUP(U2036,[2]提成计算!B:T,19,FALSE),VLOOKUP(U2036,[2]提成计算!B:T,18,FALSE))</f>
        <v>0.06</v>
      </c>
      <c r="AT2036" s="20">
        <f t="shared" si="1164"/>
        <v>6</v>
      </c>
      <c r="AU2036" s="20">
        <f t="shared" si="1165"/>
        <v>25</v>
      </c>
    </row>
    <row r="2037" spans="1:47" x14ac:dyDescent="0.15">
      <c r="A2037" s="21" t="s">
        <v>1273</v>
      </c>
      <c r="B2037" s="20" t="s">
        <v>918</v>
      </c>
      <c r="C2037" s="20" t="s">
        <v>984</v>
      </c>
      <c r="D2037" s="20" t="s">
        <v>1029</v>
      </c>
      <c r="E2037" s="20" t="s">
        <v>1030</v>
      </c>
      <c r="F2037" s="20" t="s">
        <v>1250</v>
      </c>
      <c r="G2037" s="20" t="s">
        <v>3097</v>
      </c>
      <c r="H2037" s="20"/>
      <c r="I2037" s="20">
        <v>18320618545</v>
      </c>
      <c r="J2037" s="20" t="s">
        <v>1268</v>
      </c>
      <c r="K2037" s="20" t="s">
        <v>220</v>
      </c>
      <c r="L2037" s="20" t="s">
        <v>1914</v>
      </c>
      <c r="M2037" s="20">
        <v>828</v>
      </c>
      <c r="N2037" s="20">
        <v>828</v>
      </c>
      <c r="O2037" s="20" t="s">
        <v>927</v>
      </c>
      <c r="P2037" s="20" t="s">
        <v>50</v>
      </c>
      <c r="Q2037" s="28"/>
      <c r="R2037" s="21" t="s">
        <v>221</v>
      </c>
      <c r="S2037" s="21"/>
      <c r="T2037" s="21" t="s">
        <v>53</v>
      </c>
      <c r="U2037" s="21" t="s">
        <v>222</v>
      </c>
      <c r="V2037" s="46">
        <v>1</v>
      </c>
      <c r="W2037" s="26">
        <f t="shared" si="1144"/>
        <v>1</v>
      </c>
      <c r="X2037" s="26">
        <f t="shared" si="1151"/>
        <v>1</v>
      </c>
      <c r="Y2037" s="21">
        <v>4</v>
      </c>
      <c r="Z2037" s="22">
        <f t="shared" si="1109"/>
        <v>828</v>
      </c>
      <c r="AA2037" s="20" t="s">
        <v>2195</v>
      </c>
      <c r="AB2037" s="22">
        <v>1</v>
      </c>
      <c r="AC2037" s="22"/>
      <c r="AD2037" s="22">
        <f t="shared" si="1166"/>
        <v>828</v>
      </c>
      <c r="AE2037" s="22"/>
      <c r="AF2037" s="22">
        <f t="shared" si="1147"/>
        <v>828</v>
      </c>
      <c r="AG2037" s="20">
        <f>N2037</f>
        <v>828</v>
      </c>
      <c r="AH2037" s="20" t="str">
        <f>VLOOKUP(U2037,[1]提成计算!B:I,8,FALSE)</f>
        <v xml:space="preserve"> </v>
      </c>
      <c r="AI2037" s="20"/>
      <c r="AJ2037" s="22"/>
      <c r="AK2037" s="22"/>
      <c r="AM2037" s="22"/>
      <c r="AN2037" s="22"/>
      <c r="AO2037" s="22" t="s">
        <v>2196</v>
      </c>
      <c r="AP2037" s="22" t="s">
        <v>1301</v>
      </c>
      <c r="AS2037" s="20"/>
      <c r="AT2037" s="20"/>
      <c r="AU2037" s="20"/>
    </row>
    <row r="2038" spans="1:47" x14ac:dyDescent="0.15">
      <c r="A2038" s="21" t="s">
        <v>1273</v>
      </c>
      <c r="B2038" s="20" t="s">
        <v>918</v>
      </c>
      <c r="C2038" s="20" t="s">
        <v>984</v>
      </c>
      <c r="D2038" s="20" t="s">
        <v>985</v>
      </c>
      <c r="E2038" s="20" t="s">
        <v>986</v>
      </c>
      <c r="F2038" s="20" t="s">
        <v>1250</v>
      </c>
      <c r="G2038" s="20" t="s">
        <v>3098</v>
      </c>
      <c r="H2038" s="20"/>
      <c r="I2038" s="20">
        <v>15916843630</v>
      </c>
      <c r="J2038" s="20" t="s">
        <v>924</v>
      </c>
      <c r="K2038" s="20" t="s">
        <v>1006</v>
      </c>
      <c r="L2038" s="20" t="s">
        <v>1299</v>
      </c>
      <c r="M2038" s="20">
        <v>888</v>
      </c>
      <c r="N2038" s="20">
        <v>888</v>
      </c>
      <c r="O2038" s="20" t="s">
        <v>927</v>
      </c>
      <c r="P2038" s="20" t="s">
        <v>50</v>
      </c>
      <c r="Q2038" s="28"/>
      <c r="R2038" s="21" t="s">
        <v>989</v>
      </c>
      <c r="S2038" s="25" t="s">
        <v>990</v>
      </c>
      <c r="T2038" s="21" t="s">
        <v>53</v>
      </c>
      <c r="U2038" s="21" t="s">
        <v>1008</v>
      </c>
      <c r="V2038" s="46">
        <v>1</v>
      </c>
      <c r="W2038" s="26">
        <f t="shared" si="1144"/>
        <v>1</v>
      </c>
      <c r="Y2038" s="21">
        <v>12</v>
      </c>
      <c r="Z2038" s="22">
        <f t="shared" si="1109"/>
        <v>888</v>
      </c>
      <c r="AA2038" s="20" t="s">
        <v>2195</v>
      </c>
      <c r="AB2038" s="22"/>
      <c r="AC2038" s="22">
        <v>1</v>
      </c>
      <c r="AD2038" s="22"/>
      <c r="AE2038" s="22">
        <f>N2038</f>
        <v>888</v>
      </c>
      <c r="AF2038" s="22">
        <f t="shared" si="1147"/>
        <v>888</v>
      </c>
      <c r="AG2038" s="20"/>
      <c r="AH2038" s="22"/>
      <c r="AI2038" s="22"/>
      <c r="AJ2038" s="22">
        <f t="shared" ref="AJ2038:AJ2039" si="1167">N2038</f>
        <v>888</v>
      </c>
      <c r="AK2038" s="22">
        <f>IF(O2038="(传统)XDSL",VLOOKUP(S2038,[2]直销续费率明细!C:I,7,FALSE)*1,IF(O2038="GPON+XDSL",VLOOKUP(S2038,[2]直销续费率明细!C:I,7,FALSE)*1,VLOOKUP(S2038,[2]直销续费率明细!C:I,5,FALSE)*1))</f>
        <v>25</v>
      </c>
      <c r="AL2038" s="22" t="s">
        <v>1309</v>
      </c>
      <c r="AM2038" s="22"/>
      <c r="AN2038" s="22"/>
      <c r="AO2038" s="22" t="s">
        <v>2196</v>
      </c>
      <c r="AP2038" s="22" t="s">
        <v>1301</v>
      </c>
      <c r="AS2038" s="20">
        <f>IF(Y2038&gt;=10,VLOOKUP(U2038,[2]提成计算!B:T,19,FALSE),VLOOKUP(U2038,[2]提成计算!B:T,18,FALSE))</f>
        <v>0.1</v>
      </c>
      <c r="AT2038" s="20">
        <f t="shared" ref="AT2038:AT2039" si="1168">IF(AD2038*AS2038&gt;0,AD2038*AS2038,AE2038*AS2038)</f>
        <v>88.800000000000011</v>
      </c>
      <c r="AU2038" s="20">
        <f t="shared" ref="AU2038:AU2039" si="1169">IF(AND(AK2038&lt;0,AK2038+AT2038&lt;0),-AT2038,AK2038)</f>
        <v>25</v>
      </c>
    </row>
    <row r="2039" spans="1:47" x14ac:dyDescent="0.15">
      <c r="A2039" s="21" t="s">
        <v>1273</v>
      </c>
      <c r="B2039" s="20" t="s">
        <v>918</v>
      </c>
      <c r="C2039" s="20" t="s">
        <v>984</v>
      </c>
      <c r="D2039" s="20" t="s">
        <v>985</v>
      </c>
      <c r="E2039" s="20" t="s">
        <v>1004</v>
      </c>
      <c r="F2039" s="20" t="s">
        <v>1250</v>
      </c>
      <c r="G2039" s="20" t="s">
        <v>3099</v>
      </c>
      <c r="H2039" s="20"/>
      <c r="I2039" s="20">
        <v>13712910608</v>
      </c>
      <c r="J2039" s="20" t="s">
        <v>924</v>
      </c>
      <c r="K2039" s="20" t="s">
        <v>1006</v>
      </c>
      <c r="L2039" s="20" t="s">
        <v>1918</v>
      </c>
      <c r="M2039" s="20">
        <v>680</v>
      </c>
      <c r="N2039" s="20">
        <v>680</v>
      </c>
      <c r="O2039" s="20" t="s">
        <v>1262</v>
      </c>
      <c r="P2039" s="20" t="s">
        <v>50</v>
      </c>
      <c r="Q2039" s="28"/>
      <c r="R2039" s="21" t="s">
        <v>989</v>
      </c>
      <c r="S2039" s="25" t="s">
        <v>1007</v>
      </c>
      <c r="T2039" s="21" t="s">
        <v>53</v>
      </c>
      <c r="U2039" s="21" t="s">
        <v>1008</v>
      </c>
      <c r="V2039" s="46">
        <v>1</v>
      </c>
      <c r="W2039" s="26">
        <f t="shared" si="1144"/>
        <v>1</v>
      </c>
      <c r="Y2039" s="21">
        <v>4</v>
      </c>
      <c r="Z2039" s="22">
        <f t="shared" si="1109"/>
        <v>680</v>
      </c>
      <c r="AA2039" s="20" t="s">
        <v>2195</v>
      </c>
      <c r="AB2039" s="22">
        <v>1</v>
      </c>
      <c r="AC2039" s="22"/>
      <c r="AD2039" s="22">
        <f>N2039</f>
        <v>680</v>
      </c>
      <c r="AE2039" s="22"/>
      <c r="AF2039" s="22">
        <f t="shared" si="1147"/>
        <v>680</v>
      </c>
      <c r="AG2039" s="20"/>
      <c r="AH2039" s="22"/>
      <c r="AI2039" s="22"/>
      <c r="AJ2039" s="22">
        <f t="shared" si="1167"/>
        <v>680</v>
      </c>
      <c r="AK2039" s="22">
        <f>IF(O2039="(传统)XDSL",VLOOKUP(S2039,[2]直销续费率明细!C:I,7,FALSE)*1,IF(O2039="GPON+XDSL",VLOOKUP(S2039,[2]直销续费率明细!C:I,7,FALSE)*1,VLOOKUP(S2039,[2]直销续费率明细!C:I,5,FALSE)*1))</f>
        <v>25</v>
      </c>
      <c r="AL2039" s="22" t="s">
        <v>1309</v>
      </c>
      <c r="AM2039" s="22"/>
      <c r="AN2039" s="22"/>
      <c r="AO2039" s="22" t="s">
        <v>2196</v>
      </c>
      <c r="AP2039" s="22" t="s">
        <v>2202</v>
      </c>
      <c r="AS2039" s="20">
        <f>IF(Y2039&gt;=10,VLOOKUP(U2039,[2]提成计算!B:T,19,FALSE),VLOOKUP(U2039,[2]提成计算!B:T,18,FALSE))</f>
        <v>7.0000000000000007E-2</v>
      </c>
      <c r="AT2039" s="20">
        <f t="shared" si="1168"/>
        <v>47.6</v>
      </c>
      <c r="AU2039" s="20">
        <f t="shared" si="1169"/>
        <v>25</v>
      </c>
    </row>
    <row r="2040" spans="1:47" x14ac:dyDescent="0.15">
      <c r="A2040" s="21" t="s">
        <v>1273</v>
      </c>
      <c r="B2040" s="20" t="s">
        <v>918</v>
      </c>
      <c r="C2040" s="20" t="s">
        <v>984</v>
      </c>
      <c r="D2040" s="20" t="s">
        <v>985</v>
      </c>
      <c r="E2040" s="20" t="s">
        <v>1041</v>
      </c>
      <c r="F2040" s="20" t="s">
        <v>1250</v>
      </c>
      <c r="G2040" s="20" t="s">
        <v>3100</v>
      </c>
      <c r="H2040" s="20"/>
      <c r="I2040" s="20">
        <v>18027513285</v>
      </c>
      <c r="J2040" s="20" t="s">
        <v>1268</v>
      </c>
      <c r="K2040" s="20" t="s">
        <v>2882</v>
      </c>
      <c r="L2040" s="20" t="s">
        <v>1358</v>
      </c>
      <c r="M2040" s="20">
        <v>1088</v>
      </c>
      <c r="N2040" s="20">
        <v>1088</v>
      </c>
      <c r="O2040" s="20" t="s">
        <v>927</v>
      </c>
      <c r="P2040" s="20" t="s">
        <v>50</v>
      </c>
      <c r="Q2040" s="28"/>
      <c r="R2040" s="21" t="s">
        <v>989</v>
      </c>
      <c r="S2040" s="21"/>
      <c r="T2040" s="21" t="s">
        <v>53</v>
      </c>
      <c r="U2040" s="21" t="s">
        <v>1833</v>
      </c>
      <c r="V2040" s="46">
        <v>1</v>
      </c>
      <c r="W2040" s="26">
        <f t="shared" si="1144"/>
        <v>1</v>
      </c>
      <c r="X2040" s="26">
        <f t="shared" si="1151"/>
        <v>1</v>
      </c>
      <c r="Y2040" s="21">
        <v>10</v>
      </c>
      <c r="Z2040" s="22">
        <f t="shared" si="1109"/>
        <v>1088</v>
      </c>
      <c r="AA2040" s="20" t="s">
        <v>2195</v>
      </c>
      <c r="AB2040" s="22"/>
      <c r="AC2040" s="22">
        <v>1</v>
      </c>
      <c r="AD2040" s="22"/>
      <c r="AE2040" s="22">
        <f t="shared" ref="AE2040:AE2043" si="1170">N2040</f>
        <v>1088</v>
      </c>
      <c r="AF2040" s="22">
        <f t="shared" si="1147"/>
        <v>1088</v>
      </c>
      <c r="AG2040" s="20">
        <f t="shared" ref="AG2040:AG2043" si="1171">N2040</f>
        <v>1088</v>
      </c>
      <c r="AH2040" s="20" t="str">
        <f>VLOOKUP(U2040,[1]提成计算!B:I,8,FALSE)</f>
        <v>否</v>
      </c>
      <c r="AI2040" s="20"/>
      <c r="AJ2040" s="22"/>
      <c r="AK2040" s="22"/>
      <c r="AM2040" s="22"/>
      <c r="AN2040" s="22"/>
      <c r="AO2040" s="22" t="s">
        <v>2196</v>
      </c>
      <c r="AP2040" s="22" t="s">
        <v>1301</v>
      </c>
      <c r="AS2040" s="20"/>
      <c r="AT2040" s="20"/>
      <c r="AU2040" s="20"/>
    </row>
    <row r="2041" spans="1:47" x14ac:dyDescent="0.15">
      <c r="A2041" s="21" t="s">
        <v>1273</v>
      </c>
      <c r="B2041" s="20" t="s">
        <v>918</v>
      </c>
      <c r="C2041" s="20" t="s">
        <v>984</v>
      </c>
      <c r="D2041" s="20" t="s">
        <v>985</v>
      </c>
      <c r="E2041" s="20" t="s">
        <v>1041</v>
      </c>
      <c r="F2041" s="20" t="s">
        <v>1250</v>
      </c>
      <c r="G2041" s="20" t="s">
        <v>3101</v>
      </c>
      <c r="H2041" s="20"/>
      <c r="I2041" s="20">
        <v>15014773778</v>
      </c>
      <c r="J2041" s="20" t="s">
        <v>1268</v>
      </c>
      <c r="K2041" s="20" t="s">
        <v>2882</v>
      </c>
      <c r="L2041" s="20" t="s">
        <v>1358</v>
      </c>
      <c r="M2041" s="20">
        <v>1088</v>
      </c>
      <c r="N2041" s="20">
        <v>1088</v>
      </c>
      <c r="O2041" s="20" t="s">
        <v>927</v>
      </c>
      <c r="P2041" s="20" t="s">
        <v>50</v>
      </c>
      <c r="Q2041" s="28"/>
      <c r="R2041" s="21" t="s">
        <v>989</v>
      </c>
      <c r="S2041" s="21"/>
      <c r="T2041" s="21" t="s">
        <v>53</v>
      </c>
      <c r="U2041" s="21" t="s">
        <v>1833</v>
      </c>
      <c r="V2041" s="46">
        <v>1</v>
      </c>
      <c r="W2041" s="26">
        <f t="shared" si="1144"/>
        <v>1</v>
      </c>
      <c r="X2041" s="26">
        <f t="shared" si="1151"/>
        <v>1</v>
      </c>
      <c r="Y2041" s="21">
        <v>10</v>
      </c>
      <c r="Z2041" s="22">
        <f t="shared" si="1109"/>
        <v>1088</v>
      </c>
      <c r="AA2041" s="20" t="s">
        <v>2195</v>
      </c>
      <c r="AB2041" s="22"/>
      <c r="AC2041" s="22">
        <v>1</v>
      </c>
      <c r="AD2041" s="22"/>
      <c r="AE2041" s="22">
        <f t="shared" si="1170"/>
        <v>1088</v>
      </c>
      <c r="AF2041" s="22">
        <f t="shared" si="1147"/>
        <v>1088</v>
      </c>
      <c r="AG2041" s="20">
        <f t="shared" si="1171"/>
        <v>1088</v>
      </c>
      <c r="AH2041" s="20" t="str">
        <f>VLOOKUP(U2041,[1]提成计算!B:I,8,FALSE)</f>
        <v>否</v>
      </c>
      <c r="AI2041" s="20"/>
      <c r="AJ2041" s="22"/>
      <c r="AK2041" s="22"/>
      <c r="AM2041" s="22"/>
      <c r="AN2041" s="22"/>
      <c r="AO2041" s="22" t="s">
        <v>2196</v>
      </c>
      <c r="AP2041" s="22" t="s">
        <v>1301</v>
      </c>
      <c r="AS2041" s="20"/>
      <c r="AT2041" s="20"/>
      <c r="AU2041" s="20"/>
    </row>
    <row r="2042" spans="1:47" x14ac:dyDescent="0.15">
      <c r="A2042" s="21" t="s">
        <v>1273</v>
      </c>
      <c r="B2042" s="20" t="s">
        <v>918</v>
      </c>
      <c r="C2042" s="20" t="s">
        <v>984</v>
      </c>
      <c r="D2042" s="20" t="s">
        <v>995</v>
      </c>
      <c r="E2042" s="20" t="s">
        <v>1418</v>
      </c>
      <c r="F2042" s="20" t="s">
        <v>1250</v>
      </c>
      <c r="G2042" s="20" t="s">
        <v>3102</v>
      </c>
      <c r="H2042" s="20"/>
      <c r="I2042" s="20">
        <v>13642991007</v>
      </c>
      <c r="J2042" s="20" t="s">
        <v>1268</v>
      </c>
      <c r="K2042" s="20" t="s">
        <v>3103</v>
      </c>
      <c r="L2042" s="20" t="s">
        <v>1358</v>
      </c>
      <c r="M2042" s="20">
        <v>1088</v>
      </c>
      <c r="N2042" s="20">
        <v>1088</v>
      </c>
      <c r="O2042" s="20" t="s">
        <v>927</v>
      </c>
      <c r="P2042" s="20" t="s">
        <v>50</v>
      </c>
      <c r="Q2042" s="28"/>
      <c r="R2042" s="22" t="s">
        <v>65</v>
      </c>
      <c r="S2042" s="21"/>
      <c r="T2042" s="21" t="s">
        <v>948</v>
      </c>
      <c r="U2042" s="22" t="s">
        <v>65</v>
      </c>
      <c r="V2042" s="46">
        <v>1</v>
      </c>
      <c r="W2042" s="26">
        <f t="shared" si="1144"/>
        <v>1</v>
      </c>
      <c r="X2042" s="26">
        <f t="shared" si="1151"/>
        <v>1</v>
      </c>
      <c r="Y2042" s="21">
        <v>10</v>
      </c>
      <c r="Z2042" s="22">
        <f t="shared" si="1109"/>
        <v>1088</v>
      </c>
      <c r="AA2042" s="20" t="s">
        <v>2195</v>
      </c>
      <c r="AB2042" s="22"/>
      <c r="AC2042" s="22">
        <v>1</v>
      </c>
      <c r="AD2042" s="22"/>
      <c r="AE2042" s="22">
        <f t="shared" si="1170"/>
        <v>1088</v>
      </c>
      <c r="AF2042" s="22">
        <f t="shared" si="1147"/>
        <v>1088</v>
      </c>
      <c r="AG2042" s="20">
        <f t="shared" si="1171"/>
        <v>1088</v>
      </c>
      <c r="AH2042" s="20"/>
      <c r="AI2042" s="20"/>
      <c r="AJ2042" s="22"/>
      <c r="AK2042" s="22"/>
      <c r="AM2042" s="22"/>
      <c r="AN2042" s="22"/>
      <c r="AO2042" s="22" t="s">
        <v>2196</v>
      </c>
      <c r="AP2042" s="22" t="s">
        <v>1301</v>
      </c>
      <c r="AS2042" s="20"/>
      <c r="AT2042" s="20"/>
      <c r="AU2042" s="20"/>
    </row>
    <row r="2043" spans="1:47" x14ac:dyDescent="0.15">
      <c r="A2043" s="21" t="s">
        <v>1273</v>
      </c>
      <c r="B2043" s="20" t="s">
        <v>918</v>
      </c>
      <c r="C2043" s="20" t="s">
        <v>984</v>
      </c>
      <c r="D2043" s="20" t="s">
        <v>995</v>
      </c>
      <c r="E2043" s="20" t="s">
        <v>996</v>
      </c>
      <c r="F2043" s="20" t="s">
        <v>1250</v>
      </c>
      <c r="G2043" s="20" t="s">
        <v>3104</v>
      </c>
      <c r="H2043" s="20"/>
      <c r="I2043" s="20">
        <v>13510083367</v>
      </c>
      <c r="J2043" s="20" t="s">
        <v>1268</v>
      </c>
      <c r="K2043" s="20" t="s">
        <v>3023</v>
      </c>
      <c r="L2043" s="20" t="s">
        <v>1358</v>
      </c>
      <c r="M2043" s="20">
        <v>1088</v>
      </c>
      <c r="N2043" s="20">
        <v>1088</v>
      </c>
      <c r="O2043" s="20" t="s">
        <v>927</v>
      </c>
      <c r="P2043" s="20" t="s">
        <v>50</v>
      </c>
      <c r="Q2043" s="28"/>
      <c r="R2043" s="21" t="s">
        <v>1001</v>
      </c>
      <c r="S2043" s="21"/>
      <c r="T2043" s="21" t="s">
        <v>53</v>
      </c>
      <c r="U2043" s="21" t="s">
        <v>1018</v>
      </c>
      <c r="V2043" s="46">
        <v>1</v>
      </c>
      <c r="W2043" s="26">
        <f t="shared" si="1144"/>
        <v>1</v>
      </c>
      <c r="X2043" s="26">
        <f t="shared" si="1151"/>
        <v>1</v>
      </c>
      <c r="Y2043" s="21">
        <v>10</v>
      </c>
      <c r="Z2043" s="22">
        <f t="shared" si="1109"/>
        <v>1088</v>
      </c>
      <c r="AA2043" s="20" t="s">
        <v>2195</v>
      </c>
      <c r="AB2043" s="22"/>
      <c r="AC2043" s="22">
        <v>1</v>
      </c>
      <c r="AD2043" s="22"/>
      <c r="AE2043" s="22">
        <f t="shared" si="1170"/>
        <v>1088</v>
      </c>
      <c r="AF2043" s="22">
        <f t="shared" si="1147"/>
        <v>1088</v>
      </c>
      <c r="AG2043" s="20">
        <f t="shared" si="1171"/>
        <v>1088</v>
      </c>
      <c r="AH2043" s="20" t="str">
        <f>VLOOKUP(U2043,[1]提成计算!B:I,8,FALSE)</f>
        <v xml:space="preserve"> </v>
      </c>
      <c r="AI2043" s="20"/>
      <c r="AJ2043" s="22"/>
      <c r="AK2043" s="22"/>
      <c r="AM2043" s="22"/>
      <c r="AN2043" s="22"/>
      <c r="AO2043" s="22" t="s">
        <v>2196</v>
      </c>
      <c r="AP2043" s="22" t="s">
        <v>1301</v>
      </c>
      <c r="AS2043" s="20"/>
      <c r="AT2043" s="20"/>
      <c r="AU2043" s="20"/>
    </row>
    <row r="2044" spans="1:47" x14ac:dyDescent="0.15">
      <c r="A2044" s="21" t="s">
        <v>1273</v>
      </c>
      <c r="B2044" s="20" t="s">
        <v>918</v>
      </c>
      <c r="C2044" s="20" t="s">
        <v>984</v>
      </c>
      <c r="D2044" s="20" t="s">
        <v>995</v>
      </c>
      <c r="E2044" s="20" t="s">
        <v>1009</v>
      </c>
      <c r="F2044" s="20" t="s">
        <v>1250</v>
      </c>
      <c r="G2044" s="20" t="s">
        <v>3105</v>
      </c>
      <c r="H2044" s="20"/>
      <c r="I2044" s="20">
        <v>15017379680</v>
      </c>
      <c r="J2044" s="20" t="s">
        <v>924</v>
      </c>
      <c r="K2044" s="20" t="s">
        <v>63</v>
      </c>
      <c r="L2044" s="20" t="s">
        <v>1918</v>
      </c>
      <c r="M2044" s="20">
        <v>680</v>
      </c>
      <c r="N2044" s="20">
        <v>680</v>
      </c>
      <c r="O2044" s="20" t="s">
        <v>1262</v>
      </c>
      <c r="P2044" s="20" t="s">
        <v>50</v>
      </c>
      <c r="Q2044" s="28"/>
      <c r="R2044" s="21" t="s">
        <v>65</v>
      </c>
      <c r="S2044" s="25" t="s">
        <v>1420</v>
      </c>
      <c r="T2044" s="21" t="s">
        <v>53</v>
      </c>
      <c r="U2044" s="21" t="s">
        <v>66</v>
      </c>
      <c r="V2044" s="46">
        <v>1</v>
      </c>
      <c r="W2044" s="26">
        <f t="shared" si="1144"/>
        <v>1</v>
      </c>
      <c r="Y2044" s="21">
        <v>4</v>
      </c>
      <c r="Z2044" s="22">
        <f t="shared" si="1109"/>
        <v>680</v>
      </c>
      <c r="AA2044" s="20" t="s">
        <v>2195</v>
      </c>
      <c r="AB2044" s="22">
        <v>1</v>
      </c>
      <c r="AC2044" s="22"/>
      <c r="AD2044" s="22">
        <f t="shared" ref="AD2044:AD2045" si="1172">N2044</f>
        <v>680</v>
      </c>
      <c r="AE2044" s="22"/>
      <c r="AF2044" s="22">
        <f t="shared" si="1147"/>
        <v>680</v>
      </c>
      <c r="AG2044" s="20"/>
      <c r="AH2044" s="22"/>
      <c r="AI2044" s="22"/>
      <c r="AJ2044" s="22">
        <f t="shared" ref="AJ2044:AJ2046" si="1173">N2044</f>
        <v>680</v>
      </c>
      <c r="AK2044" s="22">
        <f>IF(O2044="(传统)XDSL",VLOOKUP(S2044,[2]直销续费率明细!C:I,7,FALSE)*1,IF(O2044="GPON+XDSL",VLOOKUP(S2044,[2]直销续费率明细!C:I,7,FALSE)*1,VLOOKUP(S2044,[2]直销续费率明细!C:I,5,FALSE)*1))</f>
        <v>-40</v>
      </c>
      <c r="AL2044" s="22" t="s">
        <v>1309</v>
      </c>
      <c r="AM2044" s="22"/>
      <c r="AN2044" s="22"/>
      <c r="AO2044" s="22" t="s">
        <v>2196</v>
      </c>
      <c r="AP2044" s="22" t="s">
        <v>2202</v>
      </c>
      <c r="AS2044" s="20">
        <f>IF(Y2044&gt;=10,VLOOKUP(U2044,[2]提成计算!B:T,19,FALSE),VLOOKUP(U2044,[2]提成计算!B:T,18,FALSE))</f>
        <v>7.0000000000000007E-2</v>
      </c>
      <c r="AT2044" s="20">
        <f t="shared" ref="AT2044:AT2046" si="1174">IF(AD2044*AS2044&gt;0,AD2044*AS2044,AE2044*AS2044)</f>
        <v>47.6</v>
      </c>
      <c r="AU2044" s="20">
        <f t="shared" ref="AU2044" si="1175">IF(AND(AK2044&lt;0,AK2044+AT2044&lt;0),-AT2044,AK2044)</f>
        <v>-40</v>
      </c>
    </row>
    <row r="2045" spans="1:47" x14ac:dyDescent="0.15">
      <c r="A2045" s="21" t="s">
        <v>1273</v>
      </c>
      <c r="B2045" s="20" t="s">
        <v>918</v>
      </c>
      <c r="C2045" s="20" t="s">
        <v>984</v>
      </c>
      <c r="D2045" s="20" t="s">
        <v>995</v>
      </c>
      <c r="E2045" s="20" t="s">
        <v>1009</v>
      </c>
      <c r="F2045" s="20" t="s">
        <v>1250</v>
      </c>
      <c r="G2045" s="20" t="s">
        <v>3106</v>
      </c>
      <c r="H2045" s="20"/>
      <c r="I2045" s="20" t="s">
        <v>3107</v>
      </c>
      <c r="J2045" s="20" t="s">
        <v>924</v>
      </c>
      <c r="K2045" s="20" t="s">
        <v>2877</v>
      </c>
      <c r="L2045" s="20" t="s">
        <v>1947</v>
      </c>
      <c r="M2045" s="20">
        <v>400</v>
      </c>
      <c r="N2045" s="20">
        <v>400</v>
      </c>
      <c r="O2045" s="20" t="s">
        <v>927</v>
      </c>
      <c r="P2045" s="20" t="s">
        <v>50</v>
      </c>
      <c r="Q2045" s="28"/>
      <c r="R2045" s="21" t="s">
        <v>65</v>
      </c>
      <c r="S2045" s="25" t="s">
        <v>1504</v>
      </c>
      <c r="T2045" s="21" t="s">
        <v>53</v>
      </c>
      <c r="U2045" s="21" t="s">
        <v>1757</v>
      </c>
      <c r="V2045" s="46">
        <v>0.5</v>
      </c>
      <c r="W2045" s="26">
        <f t="shared" si="1144"/>
        <v>0.5</v>
      </c>
      <c r="Y2045" s="21">
        <v>4</v>
      </c>
      <c r="Z2045" s="22">
        <f t="shared" si="1109"/>
        <v>400</v>
      </c>
      <c r="AA2045" s="20" t="s">
        <v>2195</v>
      </c>
      <c r="AB2045" s="22">
        <v>1</v>
      </c>
      <c r="AC2045" s="22"/>
      <c r="AD2045" s="22">
        <f t="shared" si="1172"/>
        <v>400</v>
      </c>
      <c r="AE2045" s="22"/>
      <c r="AF2045" s="22">
        <f t="shared" si="1147"/>
        <v>400</v>
      </c>
      <c r="AG2045" s="20"/>
      <c r="AH2045" s="22"/>
      <c r="AI2045" s="22"/>
      <c r="AJ2045" s="22">
        <f t="shared" si="1173"/>
        <v>400</v>
      </c>
      <c r="AK2045" s="22"/>
      <c r="AL2045" s="22" t="s">
        <v>1871</v>
      </c>
      <c r="AM2045" s="22"/>
      <c r="AN2045" s="22"/>
      <c r="AO2045" s="22" t="s">
        <v>2196</v>
      </c>
      <c r="AP2045" s="22" t="s">
        <v>2206</v>
      </c>
      <c r="AS2045" s="20">
        <f>IF(Y2045&gt;=10,VLOOKUP(U2045,[2]提成计算!B:T,19,FALSE),VLOOKUP(U2045,[2]提成计算!B:T,18,FALSE))</f>
        <v>0.06</v>
      </c>
      <c r="AT2045" s="20">
        <f t="shared" si="1174"/>
        <v>24</v>
      </c>
      <c r="AU2045" s="20">
        <f t="shared" ref="AU2045" si="1176">IF(AND(AK2045&lt;0,AK2045+AT2045&lt;0),AT2045,AK2045)</f>
        <v>0</v>
      </c>
    </row>
    <row r="2046" spans="1:47" x14ac:dyDescent="0.15">
      <c r="A2046" s="21" t="s">
        <v>1273</v>
      </c>
      <c r="B2046" s="20" t="s">
        <v>918</v>
      </c>
      <c r="C2046" s="20" t="s">
        <v>984</v>
      </c>
      <c r="D2046" s="20" t="s">
        <v>995</v>
      </c>
      <c r="E2046" s="20" t="s">
        <v>996</v>
      </c>
      <c r="F2046" s="20" t="s">
        <v>1250</v>
      </c>
      <c r="G2046" s="20" t="s">
        <v>3108</v>
      </c>
      <c r="H2046" s="20"/>
      <c r="I2046" s="20">
        <v>13724555986</v>
      </c>
      <c r="J2046" s="20" t="s">
        <v>924</v>
      </c>
      <c r="K2046" s="20" t="s">
        <v>1016</v>
      </c>
      <c r="L2046" s="20" t="s">
        <v>2137</v>
      </c>
      <c r="M2046" s="20">
        <v>1408</v>
      </c>
      <c r="N2046" s="20">
        <v>1408</v>
      </c>
      <c r="O2046" s="20" t="s">
        <v>927</v>
      </c>
      <c r="P2046" s="20" t="s">
        <v>50</v>
      </c>
      <c r="Q2046" s="28"/>
      <c r="R2046" s="21" t="s">
        <v>1001</v>
      </c>
      <c r="S2046" s="25" t="s">
        <v>1002</v>
      </c>
      <c r="T2046" s="21" t="s">
        <v>53</v>
      </c>
      <c r="U2046" s="21" t="s">
        <v>1018</v>
      </c>
      <c r="V2046" s="46">
        <v>1</v>
      </c>
      <c r="W2046" s="26">
        <f t="shared" si="1144"/>
        <v>1</v>
      </c>
      <c r="Y2046" s="21">
        <v>12</v>
      </c>
      <c r="Z2046" s="22">
        <f t="shared" ref="Z2046:Z2109" si="1177">N2046</f>
        <v>1408</v>
      </c>
      <c r="AA2046" s="20" t="s">
        <v>2195</v>
      </c>
      <c r="AB2046" s="22"/>
      <c r="AC2046" s="22">
        <v>1</v>
      </c>
      <c r="AD2046" s="22"/>
      <c r="AE2046" s="22">
        <f t="shared" ref="AE2046:AE2049" si="1178">N2046</f>
        <v>1408</v>
      </c>
      <c r="AF2046" s="22">
        <f t="shared" si="1147"/>
        <v>1408</v>
      </c>
      <c r="AG2046" s="20"/>
      <c r="AH2046" s="22"/>
      <c r="AI2046" s="22"/>
      <c r="AJ2046" s="22">
        <f t="shared" si="1173"/>
        <v>1408</v>
      </c>
      <c r="AK2046" s="22">
        <f>IF(O2046="(传统)XDSL",VLOOKUP(S2046,[2]直销续费率明细!C:I,7,FALSE)*1,IF(O2046="GPON+XDSL",VLOOKUP(S2046,[2]直销续费率明细!C:I,7,FALSE)*1,VLOOKUP(S2046,[2]直销续费率明细!C:I,5,FALSE)*1))</f>
        <v>25</v>
      </c>
      <c r="AL2046" s="22" t="s">
        <v>1300</v>
      </c>
      <c r="AM2046" s="22"/>
      <c r="AN2046" s="22"/>
      <c r="AO2046" s="22" t="s">
        <v>2196</v>
      </c>
      <c r="AP2046" s="22" t="s">
        <v>1301</v>
      </c>
      <c r="AS2046" s="20">
        <f>IF(Y2046&gt;=10,VLOOKUP(U2046,[2]提成计算!B:T,19,FALSE),VLOOKUP(U2046,[2]提成计算!B:T,18,FALSE))</f>
        <v>0.09</v>
      </c>
      <c r="AT2046" s="20">
        <f t="shared" si="1174"/>
        <v>126.72</v>
      </c>
      <c r="AU2046" s="20">
        <f t="shared" ref="AU2046" si="1179">IF(AND(AK2046&lt;0,AK2046+AT2046&lt;0),-AT2046,AK2046)</f>
        <v>25</v>
      </c>
    </row>
    <row r="2047" spans="1:47" x14ac:dyDescent="0.15">
      <c r="A2047" s="21" t="s">
        <v>1273</v>
      </c>
      <c r="B2047" s="20" t="s">
        <v>918</v>
      </c>
      <c r="C2047" s="20" t="s">
        <v>984</v>
      </c>
      <c r="D2047" s="20" t="s">
        <v>985</v>
      </c>
      <c r="E2047" s="20" t="s">
        <v>1041</v>
      </c>
      <c r="F2047" s="20" t="s">
        <v>1250</v>
      </c>
      <c r="G2047" s="20" t="s">
        <v>3109</v>
      </c>
      <c r="H2047" s="20"/>
      <c r="I2047" s="20">
        <v>13433078755</v>
      </c>
      <c r="J2047" s="20" t="s">
        <v>1268</v>
      </c>
      <c r="K2047" s="20" t="s">
        <v>2880</v>
      </c>
      <c r="L2047" s="20" t="s">
        <v>1358</v>
      </c>
      <c r="M2047" s="20">
        <v>1088</v>
      </c>
      <c r="N2047" s="20">
        <v>1088</v>
      </c>
      <c r="O2047" s="20" t="s">
        <v>927</v>
      </c>
      <c r="P2047" s="20" t="s">
        <v>50</v>
      </c>
      <c r="Q2047" s="28"/>
      <c r="R2047" s="21" t="s">
        <v>989</v>
      </c>
      <c r="S2047" s="21"/>
      <c r="T2047" s="21" t="s">
        <v>53</v>
      </c>
      <c r="U2047" s="21" t="s">
        <v>1028</v>
      </c>
      <c r="V2047" s="46">
        <v>1</v>
      </c>
      <c r="W2047" s="26">
        <f t="shared" si="1144"/>
        <v>1</v>
      </c>
      <c r="X2047" s="26">
        <f t="shared" si="1151"/>
        <v>1</v>
      </c>
      <c r="Y2047" s="21">
        <v>10</v>
      </c>
      <c r="Z2047" s="22">
        <f t="shared" si="1177"/>
        <v>1088</v>
      </c>
      <c r="AA2047" s="20" t="s">
        <v>2195</v>
      </c>
      <c r="AB2047" s="22"/>
      <c r="AC2047" s="22">
        <v>1</v>
      </c>
      <c r="AD2047" s="22"/>
      <c r="AE2047" s="22">
        <f t="shared" si="1178"/>
        <v>1088</v>
      </c>
      <c r="AF2047" s="22">
        <f t="shared" si="1147"/>
        <v>1088</v>
      </c>
      <c r="AG2047" s="20">
        <f t="shared" ref="AG2047:AG2049" si="1180">N2047</f>
        <v>1088</v>
      </c>
      <c r="AH2047" s="20" t="str">
        <f>VLOOKUP(U2047,[1]提成计算!B:I,8,FALSE)</f>
        <v xml:space="preserve"> </v>
      </c>
      <c r="AI2047" s="20"/>
      <c r="AJ2047" s="22"/>
      <c r="AK2047" s="22"/>
      <c r="AM2047" s="22"/>
      <c r="AN2047" s="22"/>
      <c r="AO2047" s="22" t="s">
        <v>2196</v>
      </c>
      <c r="AP2047" s="22" t="s">
        <v>1301</v>
      </c>
      <c r="AS2047" s="20"/>
      <c r="AT2047" s="20"/>
      <c r="AU2047" s="20"/>
    </row>
    <row r="2048" spans="1:47" x14ac:dyDescent="0.15">
      <c r="A2048" s="21" t="s">
        <v>1273</v>
      </c>
      <c r="B2048" s="20" t="s">
        <v>918</v>
      </c>
      <c r="C2048" s="20" t="s">
        <v>984</v>
      </c>
      <c r="D2048" s="20" t="s">
        <v>995</v>
      </c>
      <c r="E2048" s="20" t="s">
        <v>1043</v>
      </c>
      <c r="F2048" s="20" t="s">
        <v>1250</v>
      </c>
      <c r="G2048" s="20" t="s">
        <v>3110</v>
      </c>
      <c r="H2048" s="20"/>
      <c r="I2048" s="20">
        <v>13711854439</v>
      </c>
      <c r="J2048" s="20" t="s">
        <v>1268</v>
      </c>
      <c r="K2048" s="20" t="s">
        <v>94</v>
      </c>
      <c r="L2048" s="20" t="s">
        <v>1358</v>
      </c>
      <c r="M2048" s="20">
        <v>1088</v>
      </c>
      <c r="N2048" s="20">
        <v>1088</v>
      </c>
      <c r="O2048" s="20" t="s">
        <v>927</v>
      </c>
      <c r="P2048" s="20" t="s">
        <v>50</v>
      </c>
      <c r="Q2048" s="28"/>
      <c r="R2048" s="21" t="s">
        <v>95</v>
      </c>
      <c r="S2048" s="21"/>
      <c r="T2048" s="21" t="s">
        <v>53</v>
      </c>
      <c r="U2048" s="21" t="s">
        <v>96</v>
      </c>
      <c r="V2048" s="46">
        <v>1</v>
      </c>
      <c r="W2048" s="26">
        <f t="shared" si="1144"/>
        <v>1</v>
      </c>
      <c r="X2048" s="26">
        <f t="shared" si="1151"/>
        <v>1</v>
      </c>
      <c r="Y2048" s="21">
        <v>10</v>
      </c>
      <c r="Z2048" s="22">
        <f t="shared" si="1177"/>
        <v>1088</v>
      </c>
      <c r="AA2048" s="20" t="s">
        <v>2195</v>
      </c>
      <c r="AB2048" s="22"/>
      <c r="AC2048" s="22">
        <v>1</v>
      </c>
      <c r="AD2048" s="22"/>
      <c r="AE2048" s="22">
        <f t="shared" si="1178"/>
        <v>1088</v>
      </c>
      <c r="AF2048" s="22">
        <f t="shared" si="1147"/>
        <v>1088</v>
      </c>
      <c r="AG2048" s="20">
        <f t="shared" si="1180"/>
        <v>1088</v>
      </c>
      <c r="AH2048" s="20" t="str">
        <f>VLOOKUP(U2048,[1]提成计算!B:I,8,FALSE)</f>
        <v xml:space="preserve"> </v>
      </c>
      <c r="AI2048" s="20"/>
      <c r="AJ2048" s="22"/>
      <c r="AK2048" s="22"/>
      <c r="AM2048" s="22"/>
      <c r="AN2048" s="22"/>
      <c r="AO2048" s="22" t="s">
        <v>2196</v>
      </c>
      <c r="AP2048" s="22" t="s">
        <v>1301</v>
      </c>
      <c r="AS2048" s="20"/>
      <c r="AT2048" s="20"/>
      <c r="AU2048" s="20"/>
    </row>
    <row r="2049" spans="1:47" x14ac:dyDescent="0.15">
      <c r="A2049" s="21" t="s">
        <v>1273</v>
      </c>
      <c r="B2049" s="20" t="s">
        <v>918</v>
      </c>
      <c r="C2049" s="20" t="s">
        <v>984</v>
      </c>
      <c r="D2049" s="20" t="s">
        <v>995</v>
      </c>
      <c r="E2049" s="20" t="s">
        <v>1009</v>
      </c>
      <c r="F2049" s="20" t="s">
        <v>1250</v>
      </c>
      <c r="G2049" s="20" t="s">
        <v>3111</v>
      </c>
      <c r="H2049" s="20"/>
      <c r="I2049" s="20">
        <v>13431452898</v>
      </c>
      <c r="J2049" s="20" t="s">
        <v>1268</v>
      </c>
      <c r="K2049" s="20" t="s">
        <v>2934</v>
      </c>
      <c r="L2049" s="20" t="s">
        <v>1358</v>
      </c>
      <c r="M2049" s="20">
        <v>1088</v>
      </c>
      <c r="N2049" s="20">
        <v>1088</v>
      </c>
      <c r="O2049" s="20" t="s">
        <v>927</v>
      </c>
      <c r="P2049" s="20" t="s">
        <v>50</v>
      </c>
      <c r="Q2049" s="28"/>
      <c r="R2049" s="21" t="s">
        <v>65</v>
      </c>
      <c r="S2049" s="21"/>
      <c r="T2049" s="21" t="s">
        <v>53</v>
      </c>
      <c r="U2049" s="21" t="s">
        <v>1757</v>
      </c>
      <c r="V2049" s="46">
        <v>1</v>
      </c>
      <c r="W2049" s="26">
        <f t="shared" si="1144"/>
        <v>1</v>
      </c>
      <c r="X2049" s="26">
        <f t="shared" si="1151"/>
        <v>1</v>
      </c>
      <c r="Y2049" s="21">
        <v>10</v>
      </c>
      <c r="Z2049" s="22">
        <f t="shared" si="1177"/>
        <v>1088</v>
      </c>
      <c r="AA2049" s="20" t="s">
        <v>2195</v>
      </c>
      <c r="AB2049" s="22"/>
      <c r="AC2049" s="22">
        <v>1</v>
      </c>
      <c r="AD2049" s="22"/>
      <c r="AE2049" s="22">
        <f t="shared" si="1178"/>
        <v>1088</v>
      </c>
      <c r="AF2049" s="22">
        <f t="shared" si="1147"/>
        <v>1088</v>
      </c>
      <c r="AG2049" s="20">
        <f t="shared" si="1180"/>
        <v>1088</v>
      </c>
      <c r="AH2049" s="20" t="str">
        <f>VLOOKUP(U2049,[1]提成计算!B:I,8,FALSE)</f>
        <v>否</v>
      </c>
      <c r="AI2049" s="20"/>
      <c r="AJ2049" s="22"/>
      <c r="AK2049" s="22"/>
      <c r="AM2049" s="22"/>
      <c r="AN2049" s="22"/>
      <c r="AO2049" s="22" t="s">
        <v>2196</v>
      </c>
      <c r="AP2049" s="22" t="s">
        <v>1301</v>
      </c>
      <c r="AS2049" s="20"/>
      <c r="AT2049" s="20"/>
      <c r="AU2049" s="20"/>
    </row>
    <row r="2050" spans="1:47" x14ac:dyDescent="0.15">
      <c r="A2050" s="21" t="s">
        <v>1273</v>
      </c>
      <c r="B2050" s="20" t="s">
        <v>918</v>
      </c>
      <c r="C2050" s="20" t="s">
        <v>984</v>
      </c>
      <c r="D2050" s="20" t="s">
        <v>985</v>
      </c>
      <c r="E2050" s="20" t="s">
        <v>1041</v>
      </c>
      <c r="F2050" s="20" t="s">
        <v>1250</v>
      </c>
      <c r="G2050" s="20" t="s">
        <v>3112</v>
      </c>
      <c r="H2050" s="20"/>
      <c r="I2050" s="20">
        <v>15024161267</v>
      </c>
      <c r="J2050" s="20" t="s">
        <v>924</v>
      </c>
      <c r="K2050" s="20" t="s">
        <v>2882</v>
      </c>
      <c r="L2050" s="20" t="s">
        <v>2119</v>
      </c>
      <c r="M2050" s="20">
        <v>768</v>
      </c>
      <c r="N2050" s="20">
        <v>768</v>
      </c>
      <c r="O2050" s="20" t="s">
        <v>927</v>
      </c>
      <c r="P2050" s="20" t="s">
        <v>50</v>
      </c>
      <c r="Q2050" s="28"/>
      <c r="R2050" s="21" t="s">
        <v>989</v>
      </c>
      <c r="S2050" s="25" t="s">
        <v>1643</v>
      </c>
      <c r="T2050" s="21" t="s">
        <v>53</v>
      </c>
      <c r="U2050" s="21" t="s">
        <v>1833</v>
      </c>
      <c r="V2050" s="46">
        <v>1</v>
      </c>
      <c r="W2050" s="26">
        <f t="shared" si="1144"/>
        <v>1</v>
      </c>
      <c r="Y2050" s="21">
        <v>4</v>
      </c>
      <c r="Z2050" s="22">
        <f t="shared" si="1177"/>
        <v>768</v>
      </c>
      <c r="AA2050" s="20" t="s">
        <v>2195</v>
      </c>
      <c r="AB2050" s="22">
        <v>1</v>
      </c>
      <c r="AC2050" s="22"/>
      <c r="AD2050" s="22">
        <f>N2050</f>
        <v>768</v>
      </c>
      <c r="AE2050" s="22"/>
      <c r="AF2050" s="22">
        <f t="shared" si="1147"/>
        <v>768</v>
      </c>
      <c r="AG2050" s="20"/>
      <c r="AH2050" s="22"/>
      <c r="AI2050" s="22"/>
      <c r="AJ2050" s="22">
        <f>N2050</f>
        <v>768</v>
      </c>
      <c r="AK2050" s="22">
        <f>IF(O2050="(传统)XDSL",VLOOKUP(S2050,[2]直销续费率明细!C:I,7,FALSE)*1,IF(O2050="GPON+XDSL",VLOOKUP(S2050,[2]直销续费率明细!C:I,7,FALSE)*1,VLOOKUP(S2050,[2]直销续费率明细!C:I,5,FALSE)*1))</f>
        <v>0</v>
      </c>
      <c r="AL2050" s="22" t="s">
        <v>1309</v>
      </c>
      <c r="AM2050" s="22"/>
      <c r="AN2050" s="22"/>
      <c r="AO2050" s="22" t="s">
        <v>2196</v>
      </c>
      <c r="AP2050" s="22" t="s">
        <v>1301</v>
      </c>
      <c r="AS2050" s="20">
        <f>IF(Y2050&gt;=10,VLOOKUP(U2050,[2]提成计算!B:T,19,FALSE),VLOOKUP(U2050,[2]提成计算!B:T,18,FALSE))</f>
        <v>0.06</v>
      </c>
      <c r="AT2050" s="20">
        <f t="shared" ref="AT2050" si="1181">IF(AD2050*AS2050&gt;0,AD2050*AS2050,AE2050*AS2050)</f>
        <v>46.08</v>
      </c>
      <c r="AU2050" s="20">
        <f t="shared" ref="AU2050" si="1182">IF(AND(AK2050&lt;0,AK2050+AT2050&lt;0),-AT2050,AK2050)</f>
        <v>0</v>
      </c>
    </row>
    <row r="2051" spans="1:47" x14ac:dyDescent="0.15">
      <c r="A2051" s="21" t="s">
        <v>1273</v>
      </c>
      <c r="B2051" s="20" t="s">
        <v>918</v>
      </c>
      <c r="C2051" s="20" t="s">
        <v>984</v>
      </c>
      <c r="D2051" s="20" t="s">
        <v>1029</v>
      </c>
      <c r="E2051" s="20" t="s">
        <v>1030</v>
      </c>
      <c r="F2051" s="20" t="s">
        <v>1250</v>
      </c>
      <c r="G2051" s="20" t="s">
        <v>3113</v>
      </c>
      <c r="H2051" s="20"/>
      <c r="I2051" s="20">
        <v>13538580775</v>
      </c>
      <c r="J2051" s="20" t="s">
        <v>1268</v>
      </c>
      <c r="K2051" s="20" t="s">
        <v>3114</v>
      </c>
      <c r="L2051" s="20" t="s">
        <v>1358</v>
      </c>
      <c r="M2051" s="20">
        <v>1088</v>
      </c>
      <c r="N2051" s="20">
        <v>1088</v>
      </c>
      <c r="O2051" s="20" t="s">
        <v>927</v>
      </c>
      <c r="P2051" s="20" t="s">
        <v>50</v>
      </c>
      <c r="Q2051" s="28"/>
      <c r="R2051" s="21" t="s">
        <v>221</v>
      </c>
      <c r="S2051" s="21"/>
      <c r="T2051" s="21" t="s">
        <v>53</v>
      </c>
      <c r="U2051" s="21" t="s">
        <v>1034</v>
      </c>
      <c r="V2051" s="46">
        <v>1</v>
      </c>
      <c r="W2051" s="26">
        <f t="shared" si="1144"/>
        <v>1</v>
      </c>
      <c r="X2051" s="26">
        <f t="shared" si="1151"/>
        <v>1</v>
      </c>
      <c r="Y2051" s="21">
        <v>10</v>
      </c>
      <c r="Z2051" s="22">
        <f t="shared" si="1177"/>
        <v>1088</v>
      </c>
      <c r="AA2051" s="20" t="s">
        <v>2195</v>
      </c>
      <c r="AB2051" s="22"/>
      <c r="AC2051" s="22">
        <v>1</v>
      </c>
      <c r="AD2051" s="22"/>
      <c r="AE2051" s="22">
        <f t="shared" ref="AE2051:AE2053" si="1183">N2051</f>
        <v>1088</v>
      </c>
      <c r="AF2051" s="22">
        <f t="shared" si="1147"/>
        <v>1088</v>
      </c>
      <c r="AG2051" s="20">
        <f>N2051</f>
        <v>1088</v>
      </c>
      <c r="AH2051" s="20" t="str">
        <f>VLOOKUP(U2051,[1]提成计算!B:I,8,FALSE)</f>
        <v xml:space="preserve"> </v>
      </c>
      <c r="AI2051" s="20"/>
      <c r="AJ2051" s="22"/>
      <c r="AK2051" s="22"/>
      <c r="AM2051" s="22"/>
      <c r="AN2051" s="22"/>
      <c r="AO2051" s="22" t="s">
        <v>2196</v>
      </c>
      <c r="AP2051" s="22" t="s">
        <v>1301</v>
      </c>
      <c r="AS2051" s="20"/>
      <c r="AT2051" s="20"/>
      <c r="AU2051" s="20"/>
    </row>
    <row r="2052" spans="1:47" x14ac:dyDescent="0.15">
      <c r="A2052" s="21" t="s">
        <v>1273</v>
      </c>
      <c r="B2052" s="20" t="s">
        <v>918</v>
      </c>
      <c r="C2052" s="20" t="s">
        <v>984</v>
      </c>
      <c r="D2052" s="20" t="s">
        <v>985</v>
      </c>
      <c r="E2052" s="20" t="s">
        <v>1041</v>
      </c>
      <c r="F2052" s="20" t="s">
        <v>1250</v>
      </c>
      <c r="G2052" s="20" t="s">
        <v>3115</v>
      </c>
      <c r="H2052" s="20"/>
      <c r="I2052" s="20">
        <v>15088156365</v>
      </c>
      <c r="J2052" s="20" t="s">
        <v>924</v>
      </c>
      <c r="K2052" s="20" t="s">
        <v>1006</v>
      </c>
      <c r="L2052" s="20" t="s">
        <v>1299</v>
      </c>
      <c r="M2052" s="20">
        <v>888</v>
      </c>
      <c r="N2052" s="20">
        <v>888</v>
      </c>
      <c r="O2052" s="20" t="s">
        <v>927</v>
      </c>
      <c r="P2052" s="20" t="s">
        <v>50</v>
      </c>
      <c r="Q2052" s="28"/>
      <c r="R2052" s="21" t="s">
        <v>989</v>
      </c>
      <c r="S2052" s="25" t="s">
        <v>1007</v>
      </c>
      <c r="T2052" s="21" t="s">
        <v>53</v>
      </c>
      <c r="U2052" s="21" t="s">
        <v>1008</v>
      </c>
      <c r="V2052" s="46">
        <v>1</v>
      </c>
      <c r="W2052" s="26">
        <f t="shared" si="1144"/>
        <v>1</v>
      </c>
      <c r="Y2052" s="21">
        <v>12</v>
      </c>
      <c r="Z2052" s="22">
        <f t="shared" si="1177"/>
        <v>888</v>
      </c>
      <c r="AA2052" s="20" t="s">
        <v>2195</v>
      </c>
      <c r="AB2052" s="22"/>
      <c r="AC2052" s="22">
        <v>1</v>
      </c>
      <c r="AD2052" s="22"/>
      <c r="AE2052" s="22">
        <f t="shared" si="1183"/>
        <v>888</v>
      </c>
      <c r="AF2052" s="22">
        <f t="shared" si="1147"/>
        <v>888</v>
      </c>
      <c r="AG2052" s="20"/>
      <c r="AH2052" s="22"/>
      <c r="AI2052" s="22"/>
      <c r="AJ2052" s="22">
        <f t="shared" ref="AJ2052:AJ2053" si="1184">N2052</f>
        <v>888</v>
      </c>
      <c r="AK2052" s="22">
        <f>IF(O2052="(传统)XDSL",VLOOKUP(S2052,[2]直销续费率明细!C:I,7,FALSE)*1,IF(O2052="GPON+XDSL",VLOOKUP(S2052,[2]直销续费率明细!C:I,7,FALSE)*1,VLOOKUP(S2052,[2]直销续费率明细!C:I,5,FALSE)*1))</f>
        <v>15</v>
      </c>
      <c r="AL2052" s="22" t="s">
        <v>1309</v>
      </c>
      <c r="AM2052" s="22"/>
      <c r="AN2052" s="22"/>
      <c r="AO2052" s="22" t="s">
        <v>2196</v>
      </c>
      <c r="AP2052" s="22" t="s">
        <v>1301</v>
      </c>
      <c r="AS2052" s="20">
        <f>IF(Y2052&gt;=10,VLOOKUP(U2052,[2]提成计算!B:T,19,FALSE),VLOOKUP(U2052,[2]提成计算!B:T,18,FALSE))</f>
        <v>0.1</v>
      </c>
      <c r="AT2052" s="20">
        <f t="shared" ref="AT2052:AT2053" si="1185">IF(AD2052*AS2052&gt;0,AD2052*AS2052,AE2052*AS2052)</f>
        <v>88.800000000000011</v>
      </c>
      <c r="AU2052" s="20">
        <f t="shared" ref="AU2052:AU2053" si="1186">IF(AND(AK2052&lt;0,AK2052+AT2052&lt;0),-AT2052,AK2052)</f>
        <v>15</v>
      </c>
    </row>
    <row r="2053" spans="1:47" x14ac:dyDescent="0.15">
      <c r="A2053" s="21" t="s">
        <v>1273</v>
      </c>
      <c r="B2053" s="20" t="s">
        <v>918</v>
      </c>
      <c r="C2053" s="20" t="s">
        <v>984</v>
      </c>
      <c r="D2053" s="20" t="s">
        <v>985</v>
      </c>
      <c r="E2053" s="20" t="s">
        <v>1041</v>
      </c>
      <c r="F2053" s="20" t="s">
        <v>1250</v>
      </c>
      <c r="G2053" s="20" t="s">
        <v>3116</v>
      </c>
      <c r="H2053" s="20"/>
      <c r="I2053" s="20">
        <v>13532452124</v>
      </c>
      <c r="J2053" s="20" t="s">
        <v>924</v>
      </c>
      <c r="K2053" s="20" t="s">
        <v>2944</v>
      </c>
      <c r="L2053" s="20" t="s">
        <v>1299</v>
      </c>
      <c r="M2053" s="20">
        <v>888</v>
      </c>
      <c r="N2053" s="20">
        <v>888</v>
      </c>
      <c r="O2053" s="20" t="s">
        <v>927</v>
      </c>
      <c r="P2053" s="20" t="s">
        <v>50</v>
      </c>
      <c r="Q2053" s="28"/>
      <c r="R2053" s="21" t="s">
        <v>989</v>
      </c>
      <c r="S2053" s="25" t="s">
        <v>1643</v>
      </c>
      <c r="T2053" s="21" t="s">
        <v>53</v>
      </c>
      <c r="U2053" s="21" t="s">
        <v>991</v>
      </c>
      <c r="V2053" s="46">
        <v>1</v>
      </c>
      <c r="W2053" s="26">
        <f t="shared" si="1144"/>
        <v>1</v>
      </c>
      <c r="Y2053" s="21">
        <v>12</v>
      </c>
      <c r="Z2053" s="22">
        <f t="shared" si="1177"/>
        <v>888</v>
      </c>
      <c r="AA2053" s="20" t="s">
        <v>2195</v>
      </c>
      <c r="AB2053" s="22"/>
      <c r="AC2053" s="22">
        <v>1</v>
      </c>
      <c r="AD2053" s="22"/>
      <c r="AE2053" s="22">
        <f t="shared" si="1183"/>
        <v>888</v>
      </c>
      <c r="AF2053" s="22">
        <f t="shared" si="1147"/>
        <v>888</v>
      </c>
      <c r="AG2053" s="20"/>
      <c r="AH2053" s="22"/>
      <c r="AI2053" s="22"/>
      <c r="AJ2053" s="22">
        <f t="shared" si="1184"/>
        <v>888</v>
      </c>
      <c r="AK2053" s="22">
        <f>IF(O2053="(传统)XDSL",VLOOKUP(S2053,[2]直销续费率明细!C:I,7,FALSE)*1,IF(O2053="GPON+XDSL",VLOOKUP(S2053,[2]直销续费率明细!C:I,7,FALSE)*1,VLOOKUP(S2053,[2]直销续费率明细!C:I,5,FALSE)*1))</f>
        <v>0</v>
      </c>
      <c r="AL2053" s="22" t="s">
        <v>1309</v>
      </c>
      <c r="AM2053" s="22"/>
      <c r="AN2053" s="22"/>
      <c r="AO2053" s="22" t="s">
        <v>2196</v>
      </c>
      <c r="AP2053" s="22" t="s">
        <v>1301</v>
      </c>
      <c r="AS2053" s="20">
        <f>IF(Y2053&gt;=10,VLOOKUP(U2053,[2]提成计算!B:T,19,FALSE),VLOOKUP(U2053,[2]提成计算!B:T,18,FALSE))</f>
        <v>0.1</v>
      </c>
      <c r="AT2053" s="20">
        <f t="shared" si="1185"/>
        <v>88.800000000000011</v>
      </c>
      <c r="AU2053" s="20">
        <f t="shared" si="1186"/>
        <v>0</v>
      </c>
    </row>
    <row r="2054" spans="1:47" x14ac:dyDescent="0.15">
      <c r="A2054" s="21" t="s">
        <v>1273</v>
      </c>
      <c r="B2054" s="20" t="s">
        <v>918</v>
      </c>
      <c r="C2054" s="20" t="s">
        <v>984</v>
      </c>
      <c r="D2054" s="20" t="s">
        <v>1029</v>
      </c>
      <c r="E2054" s="20" t="s">
        <v>1047</v>
      </c>
      <c r="F2054" s="20" t="s">
        <v>1250</v>
      </c>
      <c r="G2054" s="20" t="s">
        <v>3117</v>
      </c>
      <c r="H2054" s="20"/>
      <c r="I2054" s="20">
        <v>13790664640</v>
      </c>
      <c r="J2054" s="20" t="s">
        <v>1268</v>
      </c>
      <c r="K2054" s="20" t="s">
        <v>220</v>
      </c>
      <c r="L2054" s="20" t="s">
        <v>1960</v>
      </c>
      <c r="M2054" s="20">
        <v>400</v>
      </c>
      <c r="N2054" s="20">
        <v>400</v>
      </c>
      <c r="O2054" s="20" t="s">
        <v>927</v>
      </c>
      <c r="P2054" s="20" t="s">
        <v>50</v>
      </c>
      <c r="Q2054" s="28"/>
      <c r="R2054" s="21" t="s">
        <v>221</v>
      </c>
      <c r="S2054" s="21"/>
      <c r="T2054" s="21" t="s">
        <v>53</v>
      </c>
      <c r="U2054" s="21" t="s">
        <v>222</v>
      </c>
      <c r="V2054" s="46">
        <v>0.5</v>
      </c>
      <c r="W2054" s="26">
        <f t="shared" si="1144"/>
        <v>0.5</v>
      </c>
      <c r="X2054" s="26">
        <f t="shared" si="1151"/>
        <v>0.5</v>
      </c>
      <c r="Y2054" s="21">
        <v>4</v>
      </c>
      <c r="Z2054" s="22">
        <f t="shared" si="1177"/>
        <v>400</v>
      </c>
      <c r="AA2054" s="20" t="s">
        <v>2195</v>
      </c>
      <c r="AB2054" s="22">
        <v>1</v>
      </c>
      <c r="AC2054" s="22"/>
      <c r="AD2054" s="22">
        <f>N2054</f>
        <v>400</v>
      </c>
      <c r="AE2054" s="22"/>
      <c r="AF2054" s="22">
        <f t="shared" si="1147"/>
        <v>400</v>
      </c>
      <c r="AG2054" s="20">
        <f>N2054</f>
        <v>400</v>
      </c>
      <c r="AH2054" s="20" t="str">
        <f>VLOOKUP(U2054,[1]提成计算!B:I,8,FALSE)</f>
        <v xml:space="preserve"> </v>
      </c>
      <c r="AI2054" s="20"/>
      <c r="AJ2054" s="22"/>
      <c r="AK2054" s="22"/>
      <c r="AM2054" s="22"/>
      <c r="AN2054" s="22"/>
      <c r="AO2054" s="22" t="s">
        <v>2196</v>
      </c>
      <c r="AP2054" s="22" t="s">
        <v>1961</v>
      </c>
      <c r="AS2054" s="20"/>
      <c r="AT2054" s="20"/>
      <c r="AU2054" s="20"/>
    </row>
    <row r="2055" spans="1:47" x14ac:dyDescent="0.15">
      <c r="A2055" s="21" t="s">
        <v>1273</v>
      </c>
      <c r="B2055" s="20" t="s">
        <v>918</v>
      </c>
      <c r="C2055" s="20" t="s">
        <v>984</v>
      </c>
      <c r="D2055" s="20" t="s">
        <v>995</v>
      </c>
      <c r="E2055" s="20" t="s">
        <v>1809</v>
      </c>
      <c r="F2055" s="20" t="s">
        <v>1250</v>
      </c>
      <c r="G2055" s="20" t="s">
        <v>3118</v>
      </c>
      <c r="H2055" s="20"/>
      <c r="I2055" s="20">
        <v>13592762300</v>
      </c>
      <c r="J2055" s="20" t="s">
        <v>924</v>
      </c>
      <c r="K2055" s="20" t="s">
        <v>1022</v>
      </c>
      <c r="L2055" s="20" t="s">
        <v>1299</v>
      </c>
      <c r="M2055" s="20">
        <v>888</v>
      </c>
      <c r="N2055" s="20">
        <v>888</v>
      </c>
      <c r="O2055" s="20" t="s">
        <v>927</v>
      </c>
      <c r="P2055" s="20" t="s">
        <v>50</v>
      </c>
      <c r="Q2055" s="28"/>
      <c r="R2055" s="21" t="s">
        <v>95</v>
      </c>
      <c r="S2055" s="25" t="s">
        <v>1811</v>
      </c>
      <c r="T2055" s="21" t="s">
        <v>53</v>
      </c>
      <c r="U2055" s="21" t="s">
        <v>96</v>
      </c>
      <c r="V2055" s="46">
        <v>1</v>
      </c>
      <c r="W2055" s="26">
        <f t="shared" si="1144"/>
        <v>1</v>
      </c>
      <c r="Y2055" s="21">
        <v>12</v>
      </c>
      <c r="Z2055" s="22">
        <f t="shared" si="1177"/>
        <v>888</v>
      </c>
      <c r="AA2055" s="20" t="s">
        <v>2195</v>
      </c>
      <c r="AB2055" s="22"/>
      <c r="AC2055" s="22">
        <v>1</v>
      </c>
      <c r="AD2055" s="22"/>
      <c r="AE2055" s="22">
        <f t="shared" ref="AE2055:AE2056" si="1187">N2055</f>
        <v>888</v>
      </c>
      <c r="AF2055" s="22">
        <f t="shared" si="1147"/>
        <v>888</v>
      </c>
      <c r="AG2055" s="20"/>
      <c r="AH2055" s="22"/>
      <c r="AI2055" s="22"/>
      <c r="AJ2055" s="22">
        <f t="shared" ref="AJ2055:AJ2059" si="1188">N2055</f>
        <v>888</v>
      </c>
      <c r="AK2055" s="22">
        <f>IF(O2055="(传统)XDSL",VLOOKUP(S2055,[2]直销续费率明细!C:I,7,FALSE)*1,IF(O2055="GPON+XDSL",VLOOKUP(S2055,[2]直销续费率明细!C:I,7,FALSE)*1,VLOOKUP(S2055,[2]直销续费率明细!C:I,5,FALSE)*1))</f>
        <v>-40</v>
      </c>
      <c r="AL2055" s="22" t="s">
        <v>1309</v>
      </c>
      <c r="AM2055" s="22"/>
      <c r="AN2055" s="22"/>
      <c r="AO2055" s="22" t="s">
        <v>2196</v>
      </c>
      <c r="AP2055" s="22" t="s">
        <v>1301</v>
      </c>
      <c r="AS2055" s="20">
        <f>IF(Y2055&gt;=10,VLOOKUP(U2055,[2]提成计算!B:T,19,FALSE),VLOOKUP(U2055,[2]提成计算!B:T,18,FALSE))</f>
        <v>0.1</v>
      </c>
      <c r="AT2055" s="20">
        <f t="shared" ref="AT2055:AT2059" si="1189">IF(AD2055*AS2055&gt;0,AD2055*AS2055,AE2055*AS2055)</f>
        <v>88.800000000000011</v>
      </c>
      <c r="AU2055" s="20">
        <f t="shared" ref="AU2055:AU2056" si="1190">IF(AND(AK2055&lt;0,AK2055+AT2055&lt;0),-AT2055,AK2055)</f>
        <v>-40</v>
      </c>
    </row>
    <row r="2056" spans="1:47" x14ac:dyDescent="0.15">
      <c r="A2056" s="21" t="s">
        <v>1273</v>
      </c>
      <c r="B2056" s="20" t="s">
        <v>918</v>
      </c>
      <c r="C2056" s="20" t="s">
        <v>984</v>
      </c>
      <c r="D2056" s="20" t="s">
        <v>995</v>
      </c>
      <c r="E2056" s="20" t="s">
        <v>996</v>
      </c>
      <c r="F2056" s="20" t="s">
        <v>1250</v>
      </c>
      <c r="G2056" s="20" t="s">
        <v>3119</v>
      </c>
      <c r="H2056" s="20"/>
      <c r="I2056" s="20">
        <v>15899926219</v>
      </c>
      <c r="J2056" s="20" t="s">
        <v>924</v>
      </c>
      <c r="K2056" s="20" t="s">
        <v>1016</v>
      </c>
      <c r="L2056" s="20" t="s">
        <v>3120</v>
      </c>
      <c r="M2056" s="20">
        <v>1088</v>
      </c>
      <c r="N2056" s="20">
        <v>1088</v>
      </c>
      <c r="O2056" s="20" t="s">
        <v>927</v>
      </c>
      <c r="P2056" s="20" t="s">
        <v>50</v>
      </c>
      <c r="Q2056" s="28"/>
      <c r="R2056" s="21" t="s">
        <v>1001</v>
      </c>
      <c r="S2056" s="25" t="s">
        <v>1002</v>
      </c>
      <c r="T2056" s="21" t="s">
        <v>53</v>
      </c>
      <c r="U2056" s="21" t="s">
        <v>1018</v>
      </c>
      <c r="V2056" s="46">
        <v>1</v>
      </c>
      <c r="W2056" s="26">
        <f t="shared" si="1144"/>
        <v>1</v>
      </c>
      <c r="Y2056" s="21">
        <v>12</v>
      </c>
      <c r="Z2056" s="22">
        <f t="shared" si="1177"/>
        <v>1088</v>
      </c>
      <c r="AA2056" s="20" t="s">
        <v>2195</v>
      </c>
      <c r="AB2056" s="22"/>
      <c r="AC2056" s="22">
        <v>1</v>
      </c>
      <c r="AD2056" s="22"/>
      <c r="AE2056" s="22">
        <f t="shared" si="1187"/>
        <v>1088</v>
      </c>
      <c r="AF2056" s="22">
        <f t="shared" si="1147"/>
        <v>1088</v>
      </c>
      <c r="AG2056" s="20"/>
      <c r="AH2056" s="22"/>
      <c r="AI2056" s="22"/>
      <c r="AJ2056" s="22">
        <f t="shared" si="1188"/>
        <v>1088</v>
      </c>
      <c r="AK2056" s="22">
        <f>IF(O2056="(传统)XDSL",VLOOKUP(S2056,[2]直销续费率明细!C:I,7,FALSE)*1,IF(O2056="GPON+XDSL",VLOOKUP(S2056,[2]直销续费率明细!C:I,7,FALSE)*1,VLOOKUP(S2056,[2]直销续费率明细!C:I,5,FALSE)*1))</f>
        <v>25</v>
      </c>
      <c r="AL2056" s="22" t="s">
        <v>1300</v>
      </c>
      <c r="AM2056" s="22"/>
      <c r="AN2056" s="22"/>
      <c r="AO2056" s="22" t="s">
        <v>2196</v>
      </c>
      <c r="AP2056" s="22" t="s">
        <v>1301</v>
      </c>
      <c r="AS2056" s="20">
        <f>IF(Y2056&gt;=10,VLOOKUP(U2056,[2]提成计算!B:T,19,FALSE),VLOOKUP(U2056,[2]提成计算!B:T,18,FALSE))</f>
        <v>0.09</v>
      </c>
      <c r="AT2056" s="20">
        <f t="shared" si="1189"/>
        <v>97.92</v>
      </c>
      <c r="AU2056" s="20">
        <f t="shared" si="1190"/>
        <v>25</v>
      </c>
    </row>
    <row r="2057" spans="1:47" x14ac:dyDescent="0.15">
      <c r="A2057" s="21" t="s">
        <v>1273</v>
      </c>
      <c r="B2057" s="20" t="s">
        <v>918</v>
      </c>
      <c r="C2057" s="20" t="s">
        <v>984</v>
      </c>
      <c r="D2057" s="20" t="s">
        <v>992</v>
      </c>
      <c r="E2057" s="20" t="s">
        <v>993</v>
      </c>
      <c r="F2057" s="20" t="s">
        <v>1250</v>
      </c>
      <c r="G2057" s="20" t="s">
        <v>3121</v>
      </c>
      <c r="H2057" s="20"/>
      <c r="I2057" s="20">
        <v>13642835756</v>
      </c>
      <c r="J2057" s="20" t="s">
        <v>924</v>
      </c>
      <c r="K2057" s="20" t="s">
        <v>3029</v>
      </c>
      <c r="L2057" s="20" t="s">
        <v>2119</v>
      </c>
      <c r="M2057" s="20">
        <v>768</v>
      </c>
      <c r="N2057" s="20">
        <v>768</v>
      </c>
      <c r="O2057" s="20" t="s">
        <v>1262</v>
      </c>
      <c r="P2057" s="20" t="s">
        <v>50</v>
      </c>
      <c r="Q2057" s="28"/>
      <c r="R2057" s="22" t="s">
        <v>95</v>
      </c>
      <c r="T2057" s="21" t="s">
        <v>948</v>
      </c>
      <c r="U2057" s="22" t="s">
        <v>95</v>
      </c>
      <c r="V2057" s="46">
        <v>1</v>
      </c>
      <c r="W2057" s="26">
        <f t="shared" si="1144"/>
        <v>1</v>
      </c>
      <c r="Y2057" s="21">
        <v>4</v>
      </c>
      <c r="Z2057" s="22">
        <f t="shared" si="1177"/>
        <v>768</v>
      </c>
      <c r="AA2057" s="20" t="s">
        <v>2195</v>
      </c>
      <c r="AB2057" s="22">
        <v>1</v>
      </c>
      <c r="AC2057" s="22"/>
      <c r="AD2057" s="22">
        <f t="shared" ref="AD2057:AD2058" si="1191">N2057</f>
        <v>768</v>
      </c>
      <c r="AE2057" s="22"/>
      <c r="AF2057" s="22">
        <f t="shared" si="1147"/>
        <v>768</v>
      </c>
      <c r="AG2057" s="20"/>
      <c r="AH2057" s="22"/>
      <c r="AI2057" s="22"/>
      <c r="AJ2057" s="22">
        <f t="shared" si="1188"/>
        <v>768</v>
      </c>
      <c r="AK2057" s="22">
        <f>IF(O2057="(传统)XDSL",VLOOKUP(U2057,[2]自营续费率!B:G,6,FALSE)*1,IF(O2057="GPON+XDSL",VLOOKUP(U2057,[2]自营续费率!B:G,6,FALSE)*1,VLOOKUP(U2057,[2]自营续费率!B:G,4,FALSE)*1))</f>
        <v>10</v>
      </c>
      <c r="AL2057" s="22" t="s">
        <v>1309</v>
      </c>
      <c r="AM2057" s="22"/>
      <c r="AN2057" s="22"/>
      <c r="AO2057" s="22" t="s">
        <v>2196</v>
      </c>
      <c r="AP2057" s="22" t="s">
        <v>1301</v>
      </c>
      <c r="AS2057" s="20">
        <f>IF(Y2057&gt;=10,VLOOKUP(U2057,[2]自营提成!C:Z,6,FALSE),VLOOKUP(U2057,[2]自营提成!C:Z,5,FALSE))</f>
        <v>7.0000000000000007E-2</v>
      </c>
      <c r="AT2057" s="20">
        <f t="shared" si="1189"/>
        <v>53.760000000000005</v>
      </c>
      <c r="AU2057" s="20">
        <f>IF(AND(AK2057&lt;0,AK2057+AT2057&lt;0),-AT2057,AK2057)</f>
        <v>10</v>
      </c>
    </row>
    <row r="2058" spans="1:47" x14ac:dyDescent="0.15">
      <c r="A2058" s="21" t="s">
        <v>1273</v>
      </c>
      <c r="B2058" s="20" t="s">
        <v>918</v>
      </c>
      <c r="C2058" s="20" t="s">
        <v>984</v>
      </c>
      <c r="D2058" s="20" t="s">
        <v>995</v>
      </c>
      <c r="E2058" s="20" t="s">
        <v>2923</v>
      </c>
      <c r="F2058" s="20" t="s">
        <v>1250</v>
      </c>
      <c r="G2058" s="20" t="s">
        <v>3122</v>
      </c>
      <c r="H2058" s="20"/>
      <c r="I2058" s="20">
        <v>13650188066</v>
      </c>
      <c r="J2058" s="20" t="s">
        <v>924</v>
      </c>
      <c r="K2058" s="20" t="s">
        <v>63</v>
      </c>
      <c r="L2058" s="20" t="s">
        <v>1918</v>
      </c>
      <c r="M2058" s="20">
        <v>680</v>
      </c>
      <c r="N2058" s="20">
        <v>680</v>
      </c>
      <c r="O2058" s="20" t="s">
        <v>1262</v>
      </c>
      <c r="P2058" s="20" t="s">
        <v>50</v>
      </c>
      <c r="Q2058" s="28"/>
      <c r="R2058" s="21" t="s">
        <v>65</v>
      </c>
      <c r="S2058" s="25" t="s">
        <v>3123</v>
      </c>
      <c r="T2058" s="21" t="s">
        <v>53</v>
      </c>
      <c r="U2058" s="21" t="s">
        <v>66</v>
      </c>
      <c r="V2058" s="46">
        <v>1</v>
      </c>
      <c r="W2058" s="26">
        <f t="shared" si="1144"/>
        <v>1</v>
      </c>
      <c r="Y2058" s="21">
        <v>4</v>
      </c>
      <c r="Z2058" s="22">
        <f t="shared" si="1177"/>
        <v>680</v>
      </c>
      <c r="AA2058" s="20" t="s">
        <v>2195</v>
      </c>
      <c r="AB2058" s="22">
        <v>1</v>
      </c>
      <c r="AC2058" s="22"/>
      <c r="AD2058" s="22">
        <f t="shared" si="1191"/>
        <v>680</v>
      </c>
      <c r="AE2058" s="22"/>
      <c r="AF2058" s="22">
        <f t="shared" si="1147"/>
        <v>680</v>
      </c>
      <c r="AG2058" s="20"/>
      <c r="AH2058" s="22"/>
      <c r="AI2058" s="22"/>
      <c r="AJ2058" s="22">
        <f t="shared" si="1188"/>
        <v>680</v>
      </c>
      <c r="AK2058" s="22">
        <f>IF(O2058="(传统)XDSL",VLOOKUP(S2058,[2]直销续费率明细!C:I,7,FALSE)*1,IF(O2058="GPON+XDSL",VLOOKUP(S2058,[2]直销续费率明细!C:I,7,FALSE)*1,VLOOKUP(S2058,[2]直销续费率明细!C:I,5,FALSE)*1))</f>
        <v>-40</v>
      </c>
      <c r="AL2058" s="22" t="s">
        <v>1309</v>
      </c>
      <c r="AM2058" s="22"/>
      <c r="AN2058" s="22"/>
      <c r="AO2058" s="22" t="s">
        <v>2196</v>
      </c>
      <c r="AP2058" s="22" t="s">
        <v>2202</v>
      </c>
      <c r="AS2058" s="20">
        <f>IF(Y2058&gt;=10,VLOOKUP(U2058,[2]提成计算!B:T,19,FALSE),VLOOKUP(U2058,[2]提成计算!B:T,18,FALSE))</f>
        <v>7.0000000000000007E-2</v>
      </c>
      <c r="AT2058" s="20">
        <f t="shared" si="1189"/>
        <v>47.6</v>
      </c>
      <c r="AU2058" s="20">
        <f t="shared" ref="AU2058:AU2059" si="1192">IF(AND(AK2058&lt;0,AK2058+AT2058&lt;0),-AT2058,AK2058)</f>
        <v>-40</v>
      </c>
    </row>
    <row r="2059" spans="1:47" x14ac:dyDescent="0.15">
      <c r="A2059" s="21" t="s">
        <v>1273</v>
      </c>
      <c r="B2059" s="20" t="s">
        <v>918</v>
      </c>
      <c r="C2059" s="20" t="s">
        <v>984</v>
      </c>
      <c r="D2059" s="20" t="s">
        <v>985</v>
      </c>
      <c r="E2059" s="20" t="s">
        <v>1041</v>
      </c>
      <c r="F2059" s="20" t="s">
        <v>1250</v>
      </c>
      <c r="G2059" s="20" t="s">
        <v>3124</v>
      </c>
      <c r="H2059" s="20"/>
      <c r="I2059" s="20">
        <v>13751290056</v>
      </c>
      <c r="J2059" s="20" t="s">
        <v>924</v>
      </c>
      <c r="K2059" s="20" t="s">
        <v>2944</v>
      </c>
      <c r="L2059" s="20" t="s">
        <v>1299</v>
      </c>
      <c r="M2059" s="20">
        <v>888</v>
      </c>
      <c r="N2059" s="20">
        <v>888</v>
      </c>
      <c r="O2059" s="20" t="s">
        <v>927</v>
      </c>
      <c r="P2059" s="20" t="s">
        <v>50</v>
      </c>
      <c r="Q2059" s="28"/>
      <c r="R2059" s="21" t="s">
        <v>989</v>
      </c>
      <c r="S2059" s="25" t="s">
        <v>990</v>
      </c>
      <c r="T2059" s="21" t="s">
        <v>53</v>
      </c>
      <c r="U2059" s="21" t="s">
        <v>991</v>
      </c>
      <c r="V2059" s="46">
        <v>1</v>
      </c>
      <c r="W2059" s="26">
        <f t="shared" si="1144"/>
        <v>1</v>
      </c>
      <c r="Y2059" s="21">
        <v>12</v>
      </c>
      <c r="Z2059" s="22">
        <f t="shared" si="1177"/>
        <v>888</v>
      </c>
      <c r="AA2059" s="20" t="s">
        <v>2195</v>
      </c>
      <c r="AB2059" s="22"/>
      <c r="AC2059" s="22">
        <v>1</v>
      </c>
      <c r="AD2059" s="22"/>
      <c r="AE2059" s="22">
        <f t="shared" ref="AE2059:AE2062" si="1193">N2059</f>
        <v>888</v>
      </c>
      <c r="AF2059" s="22">
        <f t="shared" si="1147"/>
        <v>888</v>
      </c>
      <c r="AG2059" s="20"/>
      <c r="AH2059" s="22"/>
      <c r="AI2059" s="22"/>
      <c r="AJ2059" s="22">
        <f t="shared" si="1188"/>
        <v>888</v>
      </c>
      <c r="AK2059" s="22">
        <f>IF(O2059="(传统)XDSL",VLOOKUP(S2059,[2]直销续费率明细!C:I,7,FALSE)*1,IF(O2059="GPON+XDSL",VLOOKUP(S2059,[2]直销续费率明细!C:I,7,FALSE)*1,VLOOKUP(S2059,[2]直销续费率明细!C:I,5,FALSE)*1))</f>
        <v>25</v>
      </c>
      <c r="AL2059" s="22" t="s">
        <v>1309</v>
      </c>
      <c r="AM2059" s="22"/>
      <c r="AN2059" s="22"/>
      <c r="AO2059" s="22" t="s">
        <v>2216</v>
      </c>
      <c r="AP2059" s="22" t="s">
        <v>1301</v>
      </c>
      <c r="AS2059" s="20">
        <f>IF(Y2059&gt;=10,VLOOKUP(U2059,[2]提成计算!B:T,19,FALSE),VLOOKUP(U2059,[2]提成计算!B:T,18,FALSE))</f>
        <v>0.1</v>
      </c>
      <c r="AT2059" s="20">
        <f t="shared" si="1189"/>
        <v>88.800000000000011</v>
      </c>
      <c r="AU2059" s="20">
        <f t="shared" si="1192"/>
        <v>25</v>
      </c>
    </row>
    <row r="2060" spans="1:47" x14ac:dyDescent="0.15">
      <c r="A2060" s="21" t="s">
        <v>1273</v>
      </c>
      <c r="B2060" s="20" t="s">
        <v>918</v>
      </c>
      <c r="C2060" s="20" t="s">
        <v>984</v>
      </c>
      <c r="D2060" s="20" t="s">
        <v>985</v>
      </c>
      <c r="E2060" s="20" t="s">
        <v>1041</v>
      </c>
      <c r="F2060" s="20" t="s">
        <v>1250</v>
      </c>
      <c r="G2060" s="20" t="s">
        <v>3125</v>
      </c>
      <c r="H2060" s="20"/>
      <c r="I2060" s="20">
        <v>13829790258</v>
      </c>
      <c r="J2060" s="20" t="s">
        <v>1268</v>
      </c>
      <c r="K2060" s="20" t="s">
        <v>2944</v>
      </c>
      <c r="L2060" s="20" t="s">
        <v>1891</v>
      </c>
      <c r="M2060" s="20">
        <v>1088</v>
      </c>
      <c r="N2060" s="20">
        <v>1088</v>
      </c>
      <c r="O2060" s="20" t="s">
        <v>927</v>
      </c>
      <c r="P2060" s="20" t="s">
        <v>50</v>
      </c>
      <c r="Q2060" s="28"/>
      <c r="R2060" s="21" t="s">
        <v>989</v>
      </c>
      <c r="S2060" s="21"/>
      <c r="T2060" s="21" t="s">
        <v>53</v>
      </c>
      <c r="U2060" s="21" t="s">
        <v>991</v>
      </c>
      <c r="V2060" s="46">
        <v>1</v>
      </c>
      <c r="W2060" s="26">
        <f t="shared" si="1144"/>
        <v>1</v>
      </c>
      <c r="X2060" s="26">
        <f t="shared" si="1151"/>
        <v>1</v>
      </c>
      <c r="Y2060" s="21">
        <v>10</v>
      </c>
      <c r="Z2060" s="22">
        <f t="shared" si="1177"/>
        <v>1088</v>
      </c>
      <c r="AA2060" s="20" t="s">
        <v>2218</v>
      </c>
      <c r="AB2060" s="22"/>
      <c r="AC2060" s="22">
        <v>1</v>
      </c>
      <c r="AD2060" s="22"/>
      <c r="AE2060" s="22">
        <f t="shared" si="1193"/>
        <v>1088</v>
      </c>
      <c r="AF2060" s="22">
        <f t="shared" si="1147"/>
        <v>1088</v>
      </c>
      <c r="AG2060" s="20">
        <f t="shared" ref="AG2060:AG2061" si="1194">N2060</f>
        <v>1088</v>
      </c>
      <c r="AH2060" s="20" t="str">
        <f>VLOOKUP(U2060,[1]提成计算!B:I,8,FALSE)</f>
        <v xml:space="preserve"> </v>
      </c>
      <c r="AI2060" s="20"/>
      <c r="AJ2060" s="22"/>
      <c r="AK2060" s="22"/>
      <c r="AM2060" s="22"/>
      <c r="AN2060" s="22"/>
      <c r="AO2060" s="22" t="s">
        <v>2196</v>
      </c>
      <c r="AP2060" s="22" t="s">
        <v>1301</v>
      </c>
      <c r="AS2060" s="20"/>
      <c r="AT2060" s="20"/>
      <c r="AU2060" s="20"/>
    </row>
    <row r="2061" spans="1:47" x14ac:dyDescent="0.15">
      <c r="A2061" s="21" t="s">
        <v>1273</v>
      </c>
      <c r="B2061" s="20" t="s">
        <v>918</v>
      </c>
      <c r="C2061" s="20" t="s">
        <v>984</v>
      </c>
      <c r="D2061" s="20" t="s">
        <v>1029</v>
      </c>
      <c r="E2061" s="20" t="s">
        <v>1430</v>
      </c>
      <c r="F2061" s="20" t="s">
        <v>1250</v>
      </c>
      <c r="G2061" s="20" t="s">
        <v>3126</v>
      </c>
      <c r="H2061" s="20"/>
      <c r="I2061" s="20">
        <v>13723534189</v>
      </c>
      <c r="J2061" s="20" t="s">
        <v>1268</v>
      </c>
      <c r="K2061" s="20" t="s">
        <v>1032</v>
      </c>
      <c r="L2061" s="20" t="s">
        <v>1358</v>
      </c>
      <c r="M2061" s="20">
        <v>1088</v>
      </c>
      <c r="N2061" s="20">
        <v>1088</v>
      </c>
      <c r="O2061" s="20" t="s">
        <v>927</v>
      </c>
      <c r="P2061" s="20" t="s">
        <v>50</v>
      </c>
      <c r="Q2061" s="28"/>
      <c r="R2061" s="21" t="s">
        <v>221</v>
      </c>
      <c r="S2061" s="21"/>
      <c r="T2061" s="21" t="s">
        <v>53</v>
      </c>
      <c r="U2061" s="21" t="s">
        <v>1034</v>
      </c>
      <c r="V2061" s="46">
        <v>1</v>
      </c>
      <c r="W2061" s="26">
        <f t="shared" si="1144"/>
        <v>1</v>
      </c>
      <c r="X2061" s="26">
        <f t="shared" si="1151"/>
        <v>1</v>
      </c>
      <c r="Y2061" s="21">
        <v>10</v>
      </c>
      <c r="Z2061" s="22">
        <f t="shared" si="1177"/>
        <v>1088</v>
      </c>
      <c r="AA2061" s="20" t="s">
        <v>2195</v>
      </c>
      <c r="AB2061" s="22"/>
      <c r="AC2061" s="22">
        <v>1</v>
      </c>
      <c r="AD2061" s="22"/>
      <c r="AE2061" s="22">
        <f t="shared" si="1193"/>
        <v>1088</v>
      </c>
      <c r="AF2061" s="22">
        <f t="shared" si="1147"/>
        <v>1088</v>
      </c>
      <c r="AG2061" s="20">
        <f t="shared" si="1194"/>
        <v>1088</v>
      </c>
      <c r="AH2061" s="20" t="str">
        <f>VLOOKUP(U2061,[1]提成计算!B:I,8,FALSE)</f>
        <v xml:space="preserve"> </v>
      </c>
      <c r="AI2061" s="20"/>
      <c r="AJ2061" s="22"/>
      <c r="AK2061" s="22"/>
      <c r="AM2061" s="22"/>
      <c r="AN2061" s="22"/>
      <c r="AO2061" s="22" t="s">
        <v>2196</v>
      </c>
      <c r="AP2061" s="22" t="s">
        <v>1301</v>
      </c>
      <c r="AS2061" s="20"/>
      <c r="AT2061" s="20"/>
      <c r="AU2061" s="20"/>
    </row>
    <row r="2062" spans="1:47" x14ac:dyDescent="0.15">
      <c r="A2062" s="21" t="s">
        <v>1273</v>
      </c>
      <c r="B2062" s="20" t="s">
        <v>918</v>
      </c>
      <c r="C2062" s="20" t="s">
        <v>984</v>
      </c>
      <c r="D2062" s="20" t="s">
        <v>985</v>
      </c>
      <c r="E2062" s="20" t="s">
        <v>986</v>
      </c>
      <c r="F2062" s="20" t="s">
        <v>1250</v>
      </c>
      <c r="G2062" s="20" t="s">
        <v>3127</v>
      </c>
      <c r="H2062" s="20"/>
      <c r="I2062" s="20">
        <v>15217394990</v>
      </c>
      <c r="J2062" s="20" t="s">
        <v>924</v>
      </c>
      <c r="K2062" s="20" t="s">
        <v>1006</v>
      </c>
      <c r="L2062" s="20" t="s">
        <v>1299</v>
      </c>
      <c r="M2062" s="20">
        <v>888</v>
      </c>
      <c r="N2062" s="20">
        <v>888</v>
      </c>
      <c r="O2062" s="20" t="s">
        <v>927</v>
      </c>
      <c r="P2062" s="20" t="s">
        <v>50</v>
      </c>
      <c r="Q2062" s="28"/>
      <c r="R2062" s="21" t="s">
        <v>989</v>
      </c>
      <c r="S2062" s="25" t="s">
        <v>990</v>
      </c>
      <c r="T2062" s="21" t="s">
        <v>53</v>
      </c>
      <c r="U2062" s="21" t="s">
        <v>1008</v>
      </c>
      <c r="V2062" s="46">
        <v>1</v>
      </c>
      <c r="W2062" s="26">
        <f t="shared" si="1144"/>
        <v>1</v>
      </c>
      <c r="Y2062" s="21">
        <v>12</v>
      </c>
      <c r="Z2062" s="22">
        <f t="shared" si="1177"/>
        <v>888</v>
      </c>
      <c r="AA2062" s="20" t="s">
        <v>2195</v>
      </c>
      <c r="AB2062" s="22"/>
      <c r="AC2062" s="22">
        <v>1</v>
      </c>
      <c r="AD2062" s="22"/>
      <c r="AE2062" s="22">
        <f t="shared" si="1193"/>
        <v>888</v>
      </c>
      <c r="AF2062" s="22">
        <f t="shared" si="1147"/>
        <v>888</v>
      </c>
      <c r="AG2062" s="20"/>
      <c r="AH2062" s="22"/>
      <c r="AI2062" s="22"/>
      <c r="AJ2062" s="22">
        <f t="shared" ref="AJ2062:AJ2067" si="1195">N2062</f>
        <v>888</v>
      </c>
      <c r="AK2062" s="22">
        <f>IF(O2062="(传统)XDSL",VLOOKUP(S2062,[2]直销续费率明细!C:I,7,FALSE)*1,IF(O2062="GPON+XDSL",VLOOKUP(S2062,[2]直销续费率明细!C:I,7,FALSE)*1,VLOOKUP(S2062,[2]直销续费率明细!C:I,5,FALSE)*1))</f>
        <v>25</v>
      </c>
      <c r="AL2062" s="22" t="s">
        <v>1309</v>
      </c>
      <c r="AM2062" s="22"/>
      <c r="AN2062" s="22"/>
      <c r="AO2062" s="22" t="s">
        <v>2196</v>
      </c>
      <c r="AP2062" s="22" t="s">
        <v>1301</v>
      </c>
      <c r="AS2062" s="20">
        <f>IF(Y2062&gt;=10,VLOOKUP(U2062,[2]提成计算!B:T,19,FALSE),VLOOKUP(U2062,[2]提成计算!B:T,18,FALSE))</f>
        <v>0.1</v>
      </c>
      <c r="AT2062" s="20">
        <f t="shared" ref="AT2062:AT2067" si="1196">IF(AD2062*AS2062&gt;0,AD2062*AS2062,AE2062*AS2062)</f>
        <v>88.800000000000011</v>
      </c>
      <c r="AU2062" s="20">
        <f t="shared" ref="AU2062" si="1197">IF(AND(AK2062&lt;0,AK2062+AT2062&lt;0),-AT2062,AK2062)</f>
        <v>25</v>
      </c>
    </row>
    <row r="2063" spans="1:47" x14ac:dyDescent="0.15">
      <c r="A2063" s="21" t="s">
        <v>1273</v>
      </c>
      <c r="B2063" s="20" t="s">
        <v>918</v>
      </c>
      <c r="C2063" s="20" t="s">
        <v>984</v>
      </c>
      <c r="D2063" s="20" t="s">
        <v>995</v>
      </c>
      <c r="E2063" s="20" t="s">
        <v>2923</v>
      </c>
      <c r="F2063" s="20" t="s">
        <v>1250</v>
      </c>
      <c r="G2063" s="20" t="s">
        <v>3128</v>
      </c>
      <c r="H2063" s="20"/>
      <c r="I2063" s="20" t="s">
        <v>3129</v>
      </c>
      <c r="J2063" s="20" t="s">
        <v>924</v>
      </c>
      <c r="K2063" s="20" t="s">
        <v>3130</v>
      </c>
      <c r="L2063" s="20" t="s">
        <v>1918</v>
      </c>
      <c r="M2063" s="20">
        <v>680</v>
      </c>
      <c r="N2063" s="20">
        <v>680</v>
      </c>
      <c r="O2063" s="20" t="s">
        <v>1262</v>
      </c>
      <c r="P2063" s="20" t="s">
        <v>50</v>
      </c>
      <c r="Q2063" s="28"/>
      <c r="R2063" s="22" t="s">
        <v>65</v>
      </c>
      <c r="T2063" s="21" t="s">
        <v>948</v>
      </c>
      <c r="U2063" s="22" t="s">
        <v>65</v>
      </c>
      <c r="V2063" s="46">
        <v>1</v>
      </c>
      <c r="W2063" s="26">
        <f t="shared" si="1144"/>
        <v>1</v>
      </c>
      <c r="Y2063" s="21">
        <v>4</v>
      </c>
      <c r="Z2063" s="22">
        <f t="shared" si="1177"/>
        <v>680</v>
      </c>
      <c r="AA2063" s="20" t="s">
        <v>2195</v>
      </c>
      <c r="AB2063" s="22">
        <v>1</v>
      </c>
      <c r="AC2063" s="22"/>
      <c r="AD2063" s="22">
        <f>N2063</f>
        <v>680</v>
      </c>
      <c r="AE2063" s="22"/>
      <c r="AF2063" s="22">
        <f t="shared" si="1147"/>
        <v>680</v>
      </c>
      <c r="AG2063" s="20"/>
      <c r="AH2063" s="22"/>
      <c r="AI2063" s="22"/>
      <c r="AJ2063" s="22">
        <f t="shared" si="1195"/>
        <v>680</v>
      </c>
      <c r="AK2063" s="22">
        <f>IF(O2063="(传统)XDSL",VLOOKUP(U2063,[2]自营续费率!B:G,6,FALSE)*1,IF(O2063="GPON+XDSL",VLOOKUP(U2063,[2]自营续费率!B:G,6,FALSE)*1,VLOOKUP(U2063,[2]自营续费率!B:G,4,FALSE)*1))</f>
        <v>10</v>
      </c>
      <c r="AL2063" s="22" t="s">
        <v>1309</v>
      </c>
      <c r="AM2063" s="22"/>
      <c r="AN2063" s="22"/>
      <c r="AO2063" s="22" t="s">
        <v>2196</v>
      </c>
      <c r="AP2063" s="22" t="s">
        <v>2202</v>
      </c>
      <c r="AS2063" s="20">
        <f>IF(Y2063&gt;=10,VLOOKUP(U2063,[2]自营提成!C:Z,6,FALSE),VLOOKUP(U2063,[2]自营提成!C:Z,5,FALSE))</f>
        <v>7.0000000000000007E-2</v>
      </c>
      <c r="AT2063" s="20">
        <f t="shared" si="1196"/>
        <v>47.6</v>
      </c>
      <c r="AU2063" s="20">
        <f>IF(AND(AK2063&lt;0,AK2063+AT2063&lt;0),-AT2063,AK2063)</f>
        <v>10</v>
      </c>
    </row>
    <row r="2064" spans="1:47" x14ac:dyDescent="0.15">
      <c r="A2064" s="21" t="s">
        <v>1273</v>
      </c>
      <c r="B2064" s="20" t="s">
        <v>918</v>
      </c>
      <c r="C2064" s="20" t="s">
        <v>984</v>
      </c>
      <c r="D2064" s="20" t="s">
        <v>985</v>
      </c>
      <c r="E2064" s="20" t="s">
        <v>1041</v>
      </c>
      <c r="F2064" s="20" t="s">
        <v>1250</v>
      </c>
      <c r="G2064" s="20" t="s">
        <v>3131</v>
      </c>
      <c r="H2064" s="20"/>
      <c r="I2064" s="20">
        <v>15015462392</v>
      </c>
      <c r="J2064" s="20" t="s">
        <v>924</v>
      </c>
      <c r="K2064" s="20" t="s">
        <v>2880</v>
      </c>
      <c r="L2064" s="20" t="s">
        <v>2166</v>
      </c>
      <c r="M2064" s="20">
        <v>1088</v>
      </c>
      <c r="N2064" s="20">
        <v>1088</v>
      </c>
      <c r="O2064" s="20" t="s">
        <v>927</v>
      </c>
      <c r="P2064" s="20" t="s">
        <v>50</v>
      </c>
      <c r="Q2064" s="28"/>
      <c r="R2064" s="21" t="s">
        <v>989</v>
      </c>
      <c r="S2064" s="25" t="s">
        <v>1643</v>
      </c>
      <c r="T2064" s="21" t="s">
        <v>53</v>
      </c>
      <c r="U2064" s="21" t="s">
        <v>1028</v>
      </c>
      <c r="V2064" s="46">
        <v>1</v>
      </c>
      <c r="W2064" s="26">
        <f t="shared" si="1144"/>
        <v>1</v>
      </c>
      <c r="Y2064" s="21">
        <v>20</v>
      </c>
      <c r="Z2064" s="22">
        <f t="shared" si="1177"/>
        <v>1088</v>
      </c>
      <c r="AA2064" s="20" t="s">
        <v>2195</v>
      </c>
      <c r="AB2064" s="22"/>
      <c r="AC2064" s="22">
        <v>1</v>
      </c>
      <c r="AD2064" s="22"/>
      <c r="AE2064" s="22">
        <f>N2064</f>
        <v>1088</v>
      </c>
      <c r="AF2064" s="22">
        <f t="shared" si="1147"/>
        <v>1088</v>
      </c>
      <c r="AG2064" s="20"/>
      <c r="AH2064" s="22"/>
      <c r="AI2064" s="22"/>
      <c r="AJ2064" s="22">
        <f t="shared" si="1195"/>
        <v>1088</v>
      </c>
      <c r="AK2064" s="22">
        <f>IF(O2064="(传统)XDSL",VLOOKUP(S2064,[2]直销续费率明细!C:I,7,FALSE)*1,IF(O2064="GPON+XDSL",VLOOKUP(S2064,[2]直销续费率明细!C:I,7,FALSE)*1,VLOOKUP(S2064,[2]直销续费率明细!C:I,5,FALSE)*1))</f>
        <v>0</v>
      </c>
      <c r="AL2064" s="22" t="s">
        <v>1309</v>
      </c>
      <c r="AM2064" s="22"/>
      <c r="AN2064" s="22"/>
      <c r="AO2064" s="22" t="s">
        <v>2196</v>
      </c>
      <c r="AP2064" s="22" t="s">
        <v>1301</v>
      </c>
      <c r="AS2064" s="20">
        <f>IF(Y2064&gt;=10,VLOOKUP(U2064,[2]提成计算!B:T,19,FALSE),VLOOKUP(U2064,[2]提成计算!B:T,18,FALSE))</f>
        <v>0.09</v>
      </c>
      <c r="AT2064" s="20">
        <f t="shared" si="1196"/>
        <v>97.92</v>
      </c>
      <c r="AU2064" s="20">
        <f t="shared" ref="AU2064:AU2067" si="1198">IF(AND(AK2064&lt;0,AK2064+AT2064&lt;0),-AT2064,AK2064)</f>
        <v>0</v>
      </c>
    </row>
    <row r="2065" spans="1:47" x14ac:dyDescent="0.15">
      <c r="A2065" s="21" t="s">
        <v>1273</v>
      </c>
      <c r="B2065" s="20" t="s">
        <v>918</v>
      </c>
      <c r="C2065" s="20" t="s">
        <v>984</v>
      </c>
      <c r="D2065" s="20" t="s">
        <v>992</v>
      </c>
      <c r="E2065" s="20" t="s">
        <v>993</v>
      </c>
      <c r="F2065" s="20" t="s">
        <v>1250</v>
      </c>
      <c r="G2065" s="20" t="s">
        <v>3132</v>
      </c>
      <c r="H2065" s="20"/>
      <c r="I2065" s="20">
        <v>15016950666</v>
      </c>
      <c r="J2065" s="20" t="s">
        <v>924</v>
      </c>
      <c r="K2065" s="20" t="s">
        <v>94</v>
      </c>
      <c r="L2065" s="20" t="s">
        <v>1918</v>
      </c>
      <c r="M2065" s="20">
        <v>680</v>
      </c>
      <c r="N2065" s="20">
        <v>680</v>
      </c>
      <c r="O2065" s="20" t="s">
        <v>1262</v>
      </c>
      <c r="P2065" s="20" t="s">
        <v>50</v>
      </c>
      <c r="Q2065" s="28"/>
      <c r="R2065" s="21" t="s">
        <v>95</v>
      </c>
      <c r="S2065" s="25" t="s">
        <v>1023</v>
      </c>
      <c r="T2065" s="21" t="s">
        <v>53</v>
      </c>
      <c r="U2065" s="21" t="s">
        <v>96</v>
      </c>
      <c r="V2065" s="46">
        <v>1</v>
      </c>
      <c r="W2065" s="26">
        <f t="shared" si="1144"/>
        <v>1</v>
      </c>
      <c r="Y2065" s="21">
        <v>4</v>
      </c>
      <c r="Z2065" s="22">
        <f t="shared" si="1177"/>
        <v>680</v>
      </c>
      <c r="AA2065" s="20" t="s">
        <v>2195</v>
      </c>
      <c r="AB2065" s="22">
        <v>1</v>
      </c>
      <c r="AC2065" s="22"/>
      <c r="AD2065" s="22">
        <f>N2065</f>
        <v>680</v>
      </c>
      <c r="AE2065" s="22"/>
      <c r="AF2065" s="22">
        <f t="shared" si="1147"/>
        <v>680</v>
      </c>
      <c r="AG2065" s="20"/>
      <c r="AH2065" s="22"/>
      <c r="AI2065" s="22"/>
      <c r="AJ2065" s="22">
        <f t="shared" si="1195"/>
        <v>680</v>
      </c>
      <c r="AK2065" s="22">
        <f>IF(O2065="(传统)XDSL",VLOOKUP(S2065,[2]直销续费率明细!C:I,7,FALSE)*1,IF(O2065="GPON+XDSL",VLOOKUP(S2065,[2]直销续费率明细!C:I,7,FALSE)*1,VLOOKUP(S2065,[2]直销续费率明细!C:I,5,FALSE)*1))</f>
        <v>-20</v>
      </c>
      <c r="AL2065" s="22" t="s">
        <v>1300</v>
      </c>
      <c r="AM2065" s="22"/>
      <c r="AN2065" s="22"/>
      <c r="AO2065" s="22" t="s">
        <v>2216</v>
      </c>
      <c r="AP2065" s="22" t="s">
        <v>2261</v>
      </c>
      <c r="AS2065" s="20">
        <f>IF(Y2065&gt;=10,VLOOKUP(U2065,[2]提成计算!B:T,19,FALSE),VLOOKUP(U2065,[2]提成计算!B:T,18,FALSE))</f>
        <v>7.0000000000000007E-2</v>
      </c>
      <c r="AT2065" s="20">
        <f t="shared" si="1196"/>
        <v>47.6</v>
      </c>
      <c r="AU2065" s="20">
        <f t="shared" si="1198"/>
        <v>-20</v>
      </c>
    </row>
    <row r="2066" spans="1:47" x14ac:dyDescent="0.15">
      <c r="A2066" s="21" t="s">
        <v>1273</v>
      </c>
      <c r="B2066" s="20" t="s">
        <v>918</v>
      </c>
      <c r="C2066" s="20" t="s">
        <v>984</v>
      </c>
      <c r="D2066" s="20" t="s">
        <v>985</v>
      </c>
      <c r="E2066" s="20" t="s">
        <v>986</v>
      </c>
      <c r="F2066" s="20" t="s">
        <v>1250</v>
      </c>
      <c r="G2066" s="20" t="s">
        <v>3133</v>
      </c>
      <c r="H2066" s="20"/>
      <c r="I2066" s="20">
        <v>13686111018</v>
      </c>
      <c r="J2066" s="20" t="s">
        <v>924</v>
      </c>
      <c r="K2066" s="20" t="s">
        <v>1006</v>
      </c>
      <c r="L2066" s="20" t="s">
        <v>1299</v>
      </c>
      <c r="M2066" s="20">
        <v>888</v>
      </c>
      <c r="N2066" s="20">
        <v>888</v>
      </c>
      <c r="O2066" s="20" t="s">
        <v>927</v>
      </c>
      <c r="P2066" s="20" t="s">
        <v>50</v>
      </c>
      <c r="Q2066" s="28"/>
      <c r="R2066" s="21" t="s">
        <v>989</v>
      </c>
      <c r="S2066" s="25" t="s">
        <v>1007</v>
      </c>
      <c r="T2066" s="21" t="s">
        <v>53</v>
      </c>
      <c r="U2066" s="21" t="s">
        <v>1008</v>
      </c>
      <c r="V2066" s="46">
        <v>1</v>
      </c>
      <c r="W2066" s="26">
        <f t="shared" si="1144"/>
        <v>1</v>
      </c>
      <c r="Y2066" s="21">
        <v>12</v>
      </c>
      <c r="Z2066" s="22">
        <f t="shared" si="1177"/>
        <v>888</v>
      </c>
      <c r="AA2066" s="20" t="s">
        <v>2218</v>
      </c>
      <c r="AB2066" s="22"/>
      <c r="AC2066" s="22">
        <v>1</v>
      </c>
      <c r="AD2066" s="22"/>
      <c r="AE2066" s="22">
        <f t="shared" ref="AE2066:AE2068" si="1199">N2066</f>
        <v>888</v>
      </c>
      <c r="AF2066" s="22">
        <f t="shared" si="1147"/>
        <v>888</v>
      </c>
      <c r="AG2066" s="20"/>
      <c r="AH2066" s="22"/>
      <c r="AI2066" s="22"/>
      <c r="AJ2066" s="22">
        <f t="shared" si="1195"/>
        <v>888</v>
      </c>
      <c r="AK2066" s="22">
        <f>IF(O2066="(传统)XDSL",VLOOKUP(S2066,[2]直销续费率明细!C:I,7,FALSE)*1,IF(O2066="GPON+XDSL",VLOOKUP(S2066,[2]直销续费率明细!C:I,7,FALSE)*1,VLOOKUP(S2066,[2]直销续费率明细!C:I,5,FALSE)*1))</f>
        <v>15</v>
      </c>
      <c r="AL2066" s="22" t="s">
        <v>1309</v>
      </c>
      <c r="AM2066" s="22"/>
      <c r="AN2066" s="22"/>
      <c r="AO2066" s="22" t="s">
        <v>2196</v>
      </c>
      <c r="AP2066" s="22" t="s">
        <v>1301</v>
      </c>
      <c r="AS2066" s="20">
        <f>IF(Y2066&gt;=10,VLOOKUP(U2066,[2]提成计算!B:T,19,FALSE),VLOOKUP(U2066,[2]提成计算!B:T,18,FALSE))</f>
        <v>0.1</v>
      </c>
      <c r="AT2066" s="20">
        <f t="shared" si="1196"/>
        <v>88.800000000000011</v>
      </c>
      <c r="AU2066" s="20">
        <f t="shared" si="1198"/>
        <v>15</v>
      </c>
    </row>
    <row r="2067" spans="1:47" x14ac:dyDescent="0.15">
      <c r="A2067" s="21" t="s">
        <v>1273</v>
      </c>
      <c r="B2067" s="20" t="s">
        <v>918</v>
      </c>
      <c r="C2067" s="20" t="s">
        <v>984</v>
      </c>
      <c r="D2067" s="20" t="s">
        <v>992</v>
      </c>
      <c r="E2067" s="20" t="s">
        <v>2914</v>
      </c>
      <c r="F2067" s="20" t="s">
        <v>1250</v>
      </c>
      <c r="G2067" s="20" t="s">
        <v>3134</v>
      </c>
      <c r="H2067" s="20"/>
      <c r="I2067" s="20">
        <v>13662722712</v>
      </c>
      <c r="J2067" s="20" t="s">
        <v>924</v>
      </c>
      <c r="K2067" s="20" t="s">
        <v>94</v>
      </c>
      <c r="L2067" s="20" t="s">
        <v>1299</v>
      </c>
      <c r="M2067" s="20">
        <v>888</v>
      </c>
      <c r="N2067" s="20">
        <v>888</v>
      </c>
      <c r="O2067" s="20" t="s">
        <v>927</v>
      </c>
      <c r="P2067" s="20" t="s">
        <v>50</v>
      </c>
      <c r="Q2067" s="28"/>
      <c r="R2067" s="21" t="s">
        <v>95</v>
      </c>
      <c r="S2067" s="25" t="s">
        <v>1046</v>
      </c>
      <c r="T2067" s="21" t="s">
        <v>53</v>
      </c>
      <c r="U2067" s="21" t="s">
        <v>96</v>
      </c>
      <c r="V2067" s="46">
        <v>1</v>
      </c>
      <c r="W2067" s="26">
        <f t="shared" si="1144"/>
        <v>1</v>
      </c>
      <c r="Y2067" s="21">
        <v>12</v>
      </c>
      <c r="Z2067" s="22">
        <f t="shared" si="1177"/>
        <v>888</v>
      </c>
      <c r="AA2067" s="20" t="s">
        <v>2195</v>
      </c>
      <c r="AB2067" s="22"/>
      <c r="AC2067" s="22">
        <v>1</v>
      </c>
      <c r="AD2067" s="22"/>
      <c r="AE2067" s="22">
        <f t="shared" si="1199"/>
        <v>888</v>
      </c>
      <c r="AF2067" s="22">
        <f t="shared" si="1147"/>
        <v>888</v>
      </c>
      <c r="AG2067" s="20"/>
      <c r="AH2067" s="22"/>
      <c r="AI2067" s="22"/>
      <c r="AJ2067" s="22">
        <f t="shared" si="1195"/>
        <v>888</v>
      </c>
      <c r="AK2067" s="22">
        <f>IF(O2067="(传统)XDSL",VLOOKUP(S2067,[2]直销续费率明细!C:I,7,FALSE)*1,IF(O2067="GPON+XDSL",VLOOKUP(S2067,[2]直销续费率明细!C:I,7,FALSE)*1,VLOOKUP(S2067,[2]直销续费率明细!C:I,5,FALSE)*1))</f>
        <v>25</v>
      </c>
      <c r="AL2067" s="22" t="s">
        <v>1300</v>
      </c>
      <c r="AM2067" s="22"/>
      <c r="AN2067" s="22"/>
      <c r="AO2067" s="22" t="s">
        <v>2196</v>
      </c>
      <c r="AP2067" s="22" t="s">
        <v>1301</v>
      </c>
      <c r="AS2067" s="20">
        <f>IF(Y2067&gt;=10,VLOOKUP(U2067,[2]提成计算!B:T,19,FALSE),VLOOKUP(U2067,[2]提成计算!B:T,18,FALSE))</f>
        <v>0.1</v>
      </c>
      <c r="AT2067" s="20">
        <f t="shared" si="1196"/>
        <v>88.800000000000011</v>
      </c>
      <c r="AU2067" s="20">
        <f t="shared" si="1198"/>
        <v>25</v>
      </c>
    </row>
    <row r="2068" spans="1:47" x14ac:dyDescent="0.15">
      <c r="A2068" s="21" t="s">
        <v>1273</v>
      </c>
      <c r="B2068" s="20" t="s">
        <v>918</v>
      </c>
      <c r="C2068" s="20" t="s">
        <v>984</v>
      </c>
      <c r="D2068" s="20" t="s">
        <v>992</v>
      </c>
      <c r="E2068" s="20" t="s">
        <v>1296</v>
      </c>
      <c r="F2068" s="20" t="s">
        <v>1250</v>
      </c>
      <c r="G2068" s="20" t="s">
        <v>3135</v>
      </c>
      <c r="H2068" s="20"/>
      <c r="I2068" s="20" t="s">
        <v>3136</v>
      </c>
      <c r="J2068" s="20" t="s">
        <v>1268</v>
      </c>
      <c r="K2068" s="20" t="s">
        <v>94</v>
      </c>
      <c r="L2068" s="20" t="s">
        <v>2033</v>
      </c>
      <c r="M2068" s="20">
        <v>2680</v>
      </c>
      <c r="N2068" s="20">
        <v>2680</v>
      </c>
      <c r="O2068" s="20" t="s">
        <v>927</v>
      </c>
      <c r="P2068" s="20" t="s">
        <v>50</v>
      </c>
      <c r="Q2068" s="28"/>
      <c r="R2068" s="21" t="s">
        <v>95</v>
      </c>
      <c r="S2068" s="21"/>
      <c r="T2068" s="21" t="s">
        <v>53</v>
      </c>
      <c r="U2068" s="21" t="s">
        <v>96</v>
      </c>
      <c r="V2068" s="46">
        <v>1</v>
      </c>
      <c r="W2068" s="26">
        <f t="shared" si="1144"/>
        <v>1</v>
      </c>
      <c r="X2068" s="26">
        <f t="shared" si="1151"/>
        <v>1</v>
      </c>
      <c r="Y2068" s="21">
        <v>50</v>
      </c>
      <c r="Z2068" s="22">
        <f t="shared" si="1177"/>
        <v>2680</v>
      </c>
      <c r="AA2068" s="20" t="s">
        <v>2195</v>
      </c>
      <c r="AB2068" s="22"/>
      <c r="AC2068" s="22">
        <v>1</v>
      </c>
      <c r="AD2068" s="22"/>
      <c r="AE2068" s="22">
        <f t="shared" si="1199"/>
        <v>2680</v>
      </c>
      <c r="AF2068" s="22">
        <f t="shared" si="1147"/>
        <v>2680</v>
      </c>
      <c r="AG2068" s="20">
        <f>N2068</f>
        <v>2680</v>
      </c>
      <c r="AH2068" s="20" t="str">
        <f>VLOOKUP(U2068,[1]提成计算!B:I,8,FALSE)</f>
        <v xml:space="preserve"> </v>
      </c>
      <c r="AI2068" s="20"/>
      <c r="AJ2068" s="22"/>
      <c r="AK2068" s="22"/>
      <c r="AM2068" s="22"/>
      <c r="AN2068" s="22"/>
      <c r="AO2068" s="22" t="s">
        <v>2196</v>
      </c>
      <c r="AP2068" s="22" t="s">
        <v>1301</v>
      </c>
      <c r="AS2068" s="20"/>
      <c r="AT2068" s="20"/>
      <c r="AU2068" s="20"/>
    </row>
    <row r="2069" spans="1:47" x14ac:dyDescent="0.15">
      <c r="A2069" s="21" t="s">
        <v>1273</v>
      </c>
      <c r="B2069" s="20" t="s">
        <v>918</v>
      </c>
      <c r="C2069" s="20" t="s">
        <v>984</v>
      </c>
      <c r="D2069" s="20" t="s">
        <v>992</v>
      </c>
      <c r="E2069" s="20" t="s">
        <v>2930</v>
      </c>
      <c r="F2069" s="20" t="s">
        <v>1250</v>
      </c>
      <c r="G2069" s="20" t="s">
        <v>3137</v>
      </c>
      <c r="H2069" s="20"/>
      <c r="I2069" s="20" t="s">
        <v>3138</v>
      </c>
      <c r="J2069" s="20" t="s">
        <v>1275</v>
      </c>
      <c r="K2069" s="20" t="s">
        <v>94</v>
      </c>
      <c r="L2069" s="20" t="s">
        <v>1277</v>
      </c>
      <c r="M2069" s="20">
        <v>238</v>
      </c>
      <c r="N2069" s="20">
        <v>238</v>
      </c>
      <c r="O2069" s="20" t="s">
        <v>927</v>
      </c>
      <c r="P2069" s="20" t="s">
        <v>50</v>
      </c>
      <c r="Q2069" s="28"/>
      <c r="R2069" s="21" t="s">
        <v>95</v>
      </c>
      <c r="S2069" s="21"/>
      <c r="T2069" s="21" t="s">
        <v>53</v>
      </c>
      <c r="U2069" s="21" t="s">
        <v>96</v>
      </c>
      <c r="V2069" s="46"/>
      <c r="Y2069" s="21">
        <v>2</v>
      </c>
      <c r="Z2069" s="22">
        <f t="shared" si="1177"/>
        <v>238</v>
      </c>
      <c r="AA2069" s="20" t="s">
        <v>2195</v>
      </c>
      <c r="AB2069" s="22"/>
      <c r="AC2069" s="22"/>
      <c r="AD2069" s="22"/>
      <c r="AE2069" s="22"/>
      <c r="AF2069" s="22"/>
      <c r="AG2069" s="20"/>
      <c r="AH2069" s="22"/>
      <c r="AI2069" s="22"/>
      <c r="AJ2069" s="22"/>
      <c r="AK2069" s="22"/>
      <c r="AM2069" s="22"/>
      <c r="AN2069" s="22"/>
      <c r="AO2069" s="22" t="s">
        <v>2196</v>
      </c>
      <c r="AP2069" s="22">
        <v>0</v>
      </c>
      <c r="AS2069" s="20"/>
      <c r="AT2069" s="20"/>
      <c r="AU2069" s="20"/>
    </row>
    <row r="2070" spans="1:47" x14ac:dyDescent="0.15">
      <c r="A2070" s="21" t="s">
        <v>1273</v>
      </c>
      <c r="B2070" s="20" t="s">
        <v>918</v>
      </c>
      <c r="C2070" s="20" t="s">
        <v>984</v>
      </c>
      <c r="D2070" s="20" t="s">
        <v>1029</v>
      </c>
      <c r="E2070" s="20" t="s">
        <v>1368</v>
      </c>
      <c r="F2070" s="20" t="s">
        <v>1250</v>
      </c>
      <c r="G2070" s="20" t="s">
        <v>3139</v>
      </c>
      <c r="H2070" s="20"/>
      <c r="I2070" s="20">
        <v>15814255580</v>
      </c>
      <c r="J2070" s="20" t="s">
        <v>924</v>
      </c>
      <c r="K2070" s="20" t="s">
        <v>607</v>
      </c>
      <c r="L2070" s="20" t="s">
        <v>1299</v>
      </c>
      <c r="M2070" s="20">
        <v>888</v>
      </c>
      <c r="N2070" s="20">
        <v>888</v>
      </c>
      <c r="O2070" s="20" t="s">
        <v>927</v>
      </c>
      <c r="P2070" s="20" t="s">
        <v>50</v>
      </c>
      <c r="Q2070" s="28"/>
      <c r="R2070" s="21" t="s">
        <v>221</v>
      </c>
      <c r="S2070" s="25" t="s">
        <v>1370</v>
      </c>
      <c r="T2070" s="21" t="s">
        <v>53</v>
      </c>
      <c r="U2070" s="21" t="s">
        <v>608</v>
      </c>
      <c r="V2070" s="46">
        <v>1</v>
      </c>
      <c r="W2070" s="26">
        <f t="shared" ref="W2070:W2078" si="1200">V2070</f>
        <v>1</v>
      </c>
      <c r="Y2070" s="21">
        <v>12</v>
      </c>
      <c r="Z2070" s="22">
        <f t="shared" si="1177"/>
        <v>888</v>
      </c>
      <c r="AA2070" s="20" t="s">
        <v>2195</v>
      </c>
      <c r="AB2070" s="22"/>
      <c r="AC2070" s="22">
        <v>1</v>
      </c>
      <c r="AD2070" s="22"/>
      <c r="AE2070" s="22">
        <f t="shared" ref="AE2070:AE2073" si="1201">N2070</f>
        <v>888</v>
      </c>
      <c r="AF2070" s="22">
        <f t="shared" ref="AF2070:AF2078" si="1202">N2070</f>
        <v>888</v>
      </c>
      <c r="AG2070" s="20"/>
      <c r="AH2070" s="22"/>
      <c r="AI2070" s="22"/>
      <c r="AJ2070" s="22">
        <f t="shared" ref="AJ2070:AJ2071" si="1203">N2070</f>
        <v>888</v>
      </c>
      <c r="AK2070" s="22">
        <f>IF(O2070="(传统)XDSL",VLOOKUP(S2070,[2]直销续费率明细!C:I,7,FALSE)*1,IF(O2070="GPON+XDSL",VLOOKUP(S2070,[2]直销续费率明细!C:I,7,FALSE)*1,VLOOKUP(S2070,[2]直销续费率明细!C:I,5,FALSE)*1))</f>
        <v>-40</v>
      </c>
      <c r="AL2070" s="22" t="s">
        <v>1309</v>
      </c>
      <c r="AM2070" s="22"/>
      <c r="AN2070" s="22"/>
      <c r="AO2070" s="22" t="s">
        <v>2196</v>
      </c>
      <c r="AP2070" s="22" t="s">
        <v>1301</v>
      </c>
      <c r="AS2070" s="20">
        <f>IF(Y2070&gt;=10,VLOOKUP(U2070,[2]提成计算!B:T,19,FALSE),VLOOKUP(U2070,[2]提成计算!B:T,18,FALSE))</f>
        <v>0.09</v>
      </c>
      <c r="AT2070" s="20">
        <f t="shared" ref="AT2070:AT2071" si="1204">IF(AD2070*AS2070&gt;0,AD2070*AS2070,AE2070*AS2070)</f>
        <v>79.92</v>
      </c>
      <c r="AU2070" s="20">
        <f t="shared" ref="AU2070" si="1205">IF(AND(AK2070&lt;0,AK2070+AT2070&lt;0),-AT2070,AK2070)</f>
        <v>-40</v>
      </c>
    </row>
    <row r="2071" spans="1:47" x14ac:dyDescent="0.15">
      <c r="A2071" s="21" t="s">
        <v>1273</v>
      </c>
      <c r="B2071" s="20" t="s">
        <v>918</v>
      </c>
      <c r="C2071" s="20" t="s">
        <v>984</v>
      </c>
      <c r="D2071" s="20" t="s">
        <v>985</v>
      </c>
      <c r="E2071" s="20" t="s">
        <v>1041</v>
      </c>
      <c r="F2071" s="20" t="s">
        <v>1250</v>
      </c>
      <c r="G2071" s="20" t="s">
        <v>3140</v>
      </c>
      <c r="H2071" s="20"/>
      <c r="I2071" s="20">
        <v>15999878323</v>
      </c>
      <c r="J2071" s="20" t="s">
        <v>924</v>
      </c>
      <c r="K2071" s="20" t="s">
        <v>2856</v>
      </c>
      <c r="L2071" s="20" t="s">
        <v>1299</v>
      </c>
      <c r="M2071" s="20">
        <v>888</v>
      </c>
      <c r="N2071" s="20">
        <v>888</v>
      </c>
      <c r="O2071" s="20" t="s">
        <v>927</v>
      </c>
      <c r="P2071" s="20" t="s">
        <v>50</v>
      </c>
      <c r="Q2071" s="28"/>
      <c r="R2071" s="22" t="s">
        <v>989</v>
      </c>
      <c r="T2071" s="21" t="s">
        <v>948</v>
      </c>
      <c r="U2071" s="22" t="s">
        <v>989</v>
      </c>
      <c r="V2071" s="46">
        <v>1</v>
      </c>
      <c r="W2071" s="26">
        <f t="shared" si="1200"/>
        <v>1</v>
      </c>
      <c r="Y2071" s="21">
        <v>12</v>
      </c>
      <c r="Z2071" s="22">
        <f t="shared" si="1177"/>
        <v>888</v>
      </c>
      <c r="AA2071" s="20" t="s">
        <v>2195</v>
      </c>
      <c r="AB2071" s="22"/>
      <c r="AC2071" s="22">
        <v>1</v>
      </c>
      <c r="AD2071" s="22"/>
      <c r="AE2071" s="22">
        <f t="shared" si="1201"/>
        <v>888</v>
      </c>
      <c r="AF2071" s="22">
        <f t="shared" si="1202"/>
        <v>888</v>
      </c>
      <c r="AG2071" s="20"/>
      <c r="AH2071" s="22"/>
      <c r="AI2071" s="22"/>
      <c r="AJ2071" s="22">
        <f t="shared" si="1203"/>
        <v>888</v>
      </c>
      <c r="AK2071" s="22">
        <f>IF(O2071="(传统)XDSL",VLOOKUP(U2071,[2]自营续费率!B:G,6,FALSE)*1,IF(O2071="GPON+XDSL",VLOOKUP(U2071,[2]自营续费率!B:G,6,FALSE)*1,VLOOKUP(U2071,[2]自营续费率!B:G,4,FALSE)*1))</f>
        <v>0</v>
      </c>
      <c r="AL2071" s="22" t="s">
        <v>1300</v>
      </c>
      <c r="AM2071" s="22"/>
      <c r="AN2071" s="22"/>
      <c r="AO2071" s="22" t="s">
        <v>2196</v>
      </c>
      <c r="AP2071" s="22" t="s">
        <v>1301</v>
      </c>
      <c r="AS2071" s="20">
        <f>IF(Y2071&gt;=10,VLOOKUP(U2071,[2]自营提成!C:Z,6,FALSE),VLOOKUP(U2071,[2]自营提成!C:Z,5,FALSE))</f>
        <v>0.12</v>
      </c>
      <c r="AT2071" s="20">
        <f t="shared" si="1204"/>
        <v>106.56</v>
      </c>
      <c r="AU2071" s="20">
        <f>IF(AND(AK2071&lt;0,AK2071+AT2071&lt;0),-AT2071,AK2071)</f>
        <v>0</v>
      </c>
    </row>
    <row r="2072" spans="1:47" s="31" customFormat="1" x14ac:dyDescent="0.15">
      <c r="A2072" s="30" t="s">
        <v>1273</v>
      </c>
      <c r="B2072" s="36" t="s">
        <v>918</v>
      </c>
      <c r="C2072" s="36" t="s">
        <v>984</v>
      </c>
      <c r="D2072" s="36" t="s">
        <v>1029</v>
      </c>
      <c r="E2072" s="36" t="s">
        <v>1038</v>
      </c>
      <c r="F2072" s="36" t="s">
        <v>1250</v>
      </c>
      <c r="G2072" s="36" t="s">
        <v>3141</v>
      </c>
      <c r="H2072" s="36"/>
      <c r="I2072" s="36">
        <v>13751316555</v>
      </c>
      <c r="J2072" s="36" t="s">
        <v>1268</v>
      </c>
      <c r="K2072" s="36" t="s">
        <v>2860</v>
      </c>
      <c r="L2072" s="36" t="s">
        <v>1358</v>
      </c>
      <c r="M2072" s="36">
        <v>1088</v>
      </c>
      <c r="N2072" s="36">
        <v>1088</v>
      </c>
      <c r="O2072" s="36" t="s">
        <v>927</v>
      </c>
      <c r="P2072" s="36" t="s">
        <v>50</v>
      </c>
      <c r="Q2072" s="35"/>
      <c r="R2072" s="31" t="s">
        <v>2861</v>
      </c>
      <c r="S2072" s="30"/>
      <c r="T2072" s="30" t="s">
        <v>948</v>
      </c>
      <c r="U2072" s="31" t="s">
        <v>221</v>
      </c>
      <c r="V2072" s="47">
        <v>1</v>
      </c>
      <c r="W2072" s="33">
        <f t="shared" si="1200"/>
        <v>1</v>
      </c>
      <c r="X2072" s="33">
        <f t="shared" ref="X2072:X2077" si="1206">V2072</f>
        <v>1</v>
      </c>
      <c r="Y2072" s="30">
        <v>10</v>
      </c>
      <c r="Z2072" s="31">
        <f t="shared" si="1177"/>
        <v>1088</v>
      </c>
      <c r="AA2072" s="36" t="s">
        <v>2195</v>
      </c>
      <c r="AC2072" s="31">
        <v>1</v>
      </c>
      <c r="AG2072" s="36"/>
      <c r="AH2072" s="36"/>
      <c r="AI2072" s="36"/>
      <c r="AO2072" s="31" t="s">
        <v>2196</v>
      </c>
      <c r="AP2072" s="31" t="s">
        <v>1301</v>
      </c>
      <c r="AS2072" s="36"/>
      <c r="AT2072" s="36"/>
      <c r="AU2072" s="36"/>
    </row>
    <row r="2073" spans="1:47" x14ac:dyDescent="0.15">
      <c r="A2073" s="21" t="s">
        <v>1273</v>
      </c>
      <c r="B2073" s="20" t="s">
        <v>918</v>
      </c>
      <c r="C2073" s="20" t="s">
        <v>984</v>
      </c>
      <c r="D2073" s="20" t="s">
        <v>995</v>
      </c>
      <c r="E2073" s="20" t="s">
        <v>996</v>
      </c>
      <c r="F2073" s="20" t="s">
        <v>1250</v>
      </c>
      <c r="G2073" s="20" t="s">
        <v>3142</v>
      </c>
      <c r="H2073" s="20"/>
      <c r="I2073" s="20">
        <v>13725791208</v>
      </c>
      <c r="J2073" s="20" t="s">
        <v>924</v>
      </c>
      <c r="K2073" s="20" t="s">
        <v>999</v>
      </c>
      <c r="L2073" s="20" t="s">
        <v>1299</v>
      </c>
      <c r="M2073" s="20">
        <v>888</v>
      </c>
      <c r="N2073" s="20">
        <v>888</v>
      </c>
      <c r="O2073" s="20" t="s">
        <v>927</v>
      </c>
      <c r="P2073" s="20" t="s">
        <v>50</v>
      </c>
      <c r="Q2073" s="28"/>
      <c r="R2073" s="21" t="s">
        <v>1001</v>
      </c>
      <c r="S2073" s="25" t="s">
        <v>1017</v>
      </c>
      <c r="T2073" s="21" t="s">
        <v>53</v>
      </c>
      <c r="U2073" s="21" t="s">
        <v>1003</v>
      </c>
      <c r="V2073" s="46">
        <v>1</v>
      </c>
      <c r="W2073" s="26">
        <f t="shared" si="1200"/>
        <v>1</v>
      </c>
      <c r="Y2073" s="21">
        <v>12</v>
      </c>
      <c r="Z2073" s="22">
        <f t="shared" si="1177"/>
        <v>888</v>
      </c>
      <c r="AA2073" s="20" t="s">
        <v>2195</v>
      </c>
      <c r="AB2073" s="22"/>
      <c r="AC2073" s="22">
        <v>1</v>
      </c>
      <c r="AD2073" s="22"/>
      <c r="AE2073" s="22">
        <f t="shared" si="1201"/>
        <v>888</v>
      </c>
      <c r="AF2073" s="22">
        <f t="shared" si="1202"/>
        <v>888</v>
      </c>
      <c r="AG2073" s="20"/>
      <c r="AH2073" s="22"/>
      <c r="AI2073" s="22"/>
      <c r="AJ2073" s="22">
        <f t="shared" ref="AJ2073:AJ2076" si="1207">N2073</f>
        <v>888</v>
      </c>
      <c r="AK2073" s="22">
        <f>IF(O2073="(传统)XDSL",VLOOKUP(S2073,[2]直销续费率明细!C:I,7,FALSE)*1,IF(O2073="GPON+XDSL",VLOOKUP(S2073,[2]直销续费率明细!C:I,7,FALSE)*1,VLOOKUP(S2073,[2]直销续费率明细!C:I,5,FALSE)*1))</f>
        <v>25</v>
      </c>
      <c r="AL2073" s="22" t="s">
        <v>1300</v>
      </c>
      <c r="AM2073" s="22"/>
      <c r="AN2073" s="22"/>
      <c r="AO2073" s="22" t="s">
        <v>2196</v>
      </c>
      <c r="AP2073" s="22" t="s">
        <v>1301</v>
      </c>
      <c r="AS2073" s="20">
        <f>IF(Y2073&gt;=10,VLOOKUP(U2073,[2]提成计算!B:T,19,FALSE),VLOOKUP(U2073,[2]提成计算!B:T,18,FALSE))</f>
        <v>0.09</v>
      </c>
      <c r="AT2073" s="20">
        <f t="shared" ref="AT2073:AT2076" si="1208">IF(AD2073*AS2073&gt;0,AD2073*AS2073,AE2073*AS2073)</f>
        <v>79.92</v>
      </c>
      <c r="AU2073" s="20">
        <f t="shared" ref="AU2073:AU2076" si="1209">IF(AND(AK2073&lt;0,AK2073+AT2073&lt;0),-AT2073,AK2073)</f>
        <v>25</v>
      </c>
    </row>
    <row r="2074" spans="1:47" x14ac:dyDescent="0.15">
      <c r="A2074" s="21" t="s">
        <v>1273</v>
      </c>
      <c r="B2074" s="20" t="s">
        <v>918</v>
      </c>
      <c r="C2074" s="20" t="s">
        <v>984</v>
      </c>
      <c r="D2074" s="20" t="s">
        <v>992</v>
      </c>
      <c r="E2074" s="20" t="s">
        <v>1809</v>
      </c>
      <c r="F2074" s="20" t="s">
        <v>1250</v>
      </c>
      <c r="G2074" s="20" t="s">
        <v>3143</v>
      </c>
      <c r="H2074" s="20"/>
      <c r="I2074" s="20">
        <v>13642841404</v>
      </c>
      <c r="J2074" s="20" t="s">
        <v>924</v>
      </c>
      <c r="K2074" s="20" t="s">
        <v>94</v>
      </c>
      <c r="L2074" s="20" t="s">
        <v>1947</v>
      </c>
      <c r="M2074" s="20">
        <v>400</v>
      </c>
      <c r="N2074" s="20">
        <v>400</v>
      </c>
      <c r="O2074" s="20" t="s">
        <v>1262</v>
      </c>
      <c r="P2074" s="20" t="s">
        <v>50</v>
      </c>
      <c r="Q2074" s="28"/>
      <c r="R2074" s="21" t="s">
        <v>95</v>
      </c>
      <c r="S2074" s="25" t="s">
        <v>1811</v>
      </c>
      <c r="T2074" s="21" t="s">
        <v>53</v>
      </c>
      <c r="U2074" s="21" t="s">
        <v>96</v>
      </c>
      <c r="V2074" s="46">
        <v>0.5</v>
      </c>
      <c r="W2074" s="26">
        <f t="shared" si="1200"/>
        <v>0.5</v>
      </c>
      <c r="Y2074" s="21">
        <v>4</v>
      </c>
      <c r="Z2074" s="22">
        <f t="shared" si="1177"/>
        <v>400</v>
      </c>
      <c r="AA2074" s="20" t="s">
        <v>2195</v>
      </c>
      <c r="AB2074" s="22">
        <v>1</v>
      </c>
      <c r="AC2074" s="22"/>
      <c r="AD2074" s="22">
        <f>N2074</f>
        <v>400</v>
      </c>
      <c r="AE2074" s="22"/>
      <c r="AF2074" s="22">
        <f t="shared" si="1202"/>
        <v>400</v>
      </c>
      <c r="AG2074" s="20"/>
      <c r="AH2074" s="22"/>
      <c r="AI2074" s="22"/>
      <c r="AJ2074" s="22">
        <f t="shared" si="1207"/>
        <v>400</v>
      </c>
      <c r="AK2074" s="22">
        <f>IF(O2074="(传统)XDSL",VLOOKUP(S2074,[2]直销续费率明细!C:I,7,FALSE)*1,IF(O2074="GPON+XDSL",VLOOKUP(S2074,[2]直销续费率明细!C:I,7,FALSE)*1,VLOOKUP(S2074,[2]直销续费率明细!C:I,5,FALSE)*1))</f>
        <v>25</v>
      </c>
      <c r="AL2074" s="22" t="s">
        <v>1309</v>
      </c>
      <c r="AM2074" s="22"/>
      <c r="AN2074" s="22"/>
      <c r="AO2074" s="22" t="s">
        <v>2196</v>
      </c>
      <c r="AP2074" s="22" t="s">
        <v>2206</v>
      </c>
      <c r="AS2074" s="20">
        <f>IF(Y2074&gt;=10,VLOOKUP(U2074,[2]提成计算!B:T,19,FALSE),VLOOKUP(U2074,[2]提成计算!B:T,18,FALSE))</f>
        <v>7.0000000000000007E-2</v>
      </c>
      <c r="AT2074" s="20">
        <f t="shared" si="1208"/>
        <v>28.000000000000004</v>
      </c>
      <c r="AU2074" s="20">
        <f t="shared" si="1209"/>
        <v>25</v>
      </c>
    </row>
    <row r="2075" spans="1:47" x14ac:dyDescent="0.15">
      <c r="A2075" s="21" t="s">
        <v>1273</v>
      </c>
      <c r="B2075" s="20" t="s">
        <v>918</v>
      </c>
      <c r="C2075" s="20" t="s">
        <v>984</v>
      </c>
      <c r="D2075" s="20" t="s">
        <v>995</v>
      </c>
      <c r="E2075" s="20" t="s">
        <v>996</v>
      </c>
      <c r="F2075" s="20" t="s">
        <v>1250</v>
      </c>
      <c r="G2075" s="20" t="s">
        <v>3144</v>
      </c>
      <c r="H2075" s="20"/>
      <c r="I2075" s="20">
        <v>13546999893</v>
      </c>
      <c r="J2075" s="20" t="s">
        <v>924</v>
      </c>
      <c r="K2075" s="20" t="s">
        <v>999</v>
      </c>
      <c r="L2075" s="20" t="s">
        <v>2137</v>
      </c>
      <c r="M2075" s="20">
        <v>1408</v>
      </c>
      <c r="N2075" s="20">
        <v>1408</v>
      </c>
      <c r="O2075" s="20" t="s">
        <v>927</v>
      </c>
      <c r="P2075" s="20" t="s">
        <v>50</v>
      </c>
      <c r="Q2075" s="28"/>
      <c r="R2075" s="21" t="s">
        <v>1001</v>
      </c>
      <c r="S2075" s="25" t="s">
        <v>1002</v>
      </c>
      <c r="T2075" s="21" t="s">
        <v>53</v>
      </c>
      <c r="U2075" s="21" t="s">
        <v>1003</v>
      </c>
      <c r="V2075" s="46">
        <v>1</v>
      </c>
      <c r="W2075" s="26">
        <f t="shared" si="1200"/>
        <v>1</v>
      </c>
      <c r="Y2075" s="21">
        <v>12</v>
      </c>
      <c r="Z2075" s="22">
        <f t="shared" si="1177"/>
        <v>1408</v>
      </c>
      <c r="AA2075" s="20" t="s">
        <v>2195</v>
      </c>
      <c r="AB2075" s="22"/>
      <c r="AC2075" s="22">
        <v>1</v>
      </c>
      <c r="AD2075" s="22"/>
      <c r="AE2075" s="22">
        <f>N2075</f>
        <v>1408</v>
      </c>
      <c r="AF2075" s="22">
        <f t="shared" si="1202"/>
        <v>1408</v>
      </c>
      <c r="AG2075" s="20"/>
      <c r="AH2075" s="22"/>
      <c r="AI2075" s="22"/>
      <c r="AJ2075" s="22">
        <f t="shared" si="1207"/>
        <v>1408</v>
      </c>
      <c r="AK2075" s="22">
        <f>IF(O2075="(传统)XDSL",VLOOKUP(S2075,[2]直销续费率明细!C:I,7,FALSE)*1,IF(O2075="GPON+XDSL",VLOOKUP(S2075,[2]直销续费率明细!C:I,7,FALSE)*1,VLOOKUP(S2075,[2]直销续费率明细!C:I,5,FALSE)*1))</f>
        <v>25</v>
      </c>
      <c r="AL2075" s="22" t="s">
        <v>1300</v>
      </c>
      <c r="AM2075" s="22"/>
      <c r="AN2075" s="22"/>
      <c r="AO2075" s="22" t="s">
        <v>2216</v>
      </c>
      <c r="AP2075" s="22" t="s">
        <v>1301</v>
      </c>
      <c r="AS2075" s="20">
        <f>IF(Y2075&gt;=10,VLOOKUP(U2075,[2]提成计算!B:T,19,FALSE),VLOOKUP(U2075,[2]提成计算!B:T,18,FALSE))</f>
        <v>0.09</v>
      </c>
      <c r="AT2075" s="20">
        <f t="shared" si="1208"/>
        <v>126.72</v>
      </c>
      <c r="AU2075" s="20">
        <f t="shared" si="1209"/>
        <v>25</v>
      </c>
    </row>
    <row r="2076" spans="1:47" x14ac:dyDescent="0.15">
      <c r="A2076" s="21" t="s">
        <v>1273</v>
      </c>
      <c r="B2076" s="20" t="s">
        <v>918</v>
      </c>
      <c r="C2076" s="20" t="s">
        <v>984</v>
      </c>
      <c r="D2076" s="20" t="s">
        <v>995</v>
      </c>
      <c r="E2076" s="20" t="s">
        <v>1009</v>
      </c>
      <c r="F2076" s="20" t="s">
        <v>1250</v>
      </c>
      <c r="G2076" s="20" t="s">
        <v>3145</v>
      </c>
      <c r="H2076" s="20"/>
      <c r="I2076" s="20">
        <v>13826960592</v>
      </c>
      <c r="J2076" s="20" t="s">
        <v>924</v>
      </c>
      <c r="K2076" s="20" t="s">
        <v>1011</v>
      </c>
      <c r="L2076" s="20" t="s">
        <v>1918</v>
      </c>
      <c r="M2076" s="20">
        <v>680</v>
      </c>
      <c r="N2076" s="20">
        <v>680</v>
      </c>
      <c r="O2076" s="20" t="s">
        <v>1262</v>
      </c>
      <c r="P2076" s="20" t="s">
        <v>50</v>
      </c>
      <c r="Q2076" s="28"/>
      <c r="R2076" s="21" t="s">
        <v>65</v>
      </c>
      <c r="S2076" s="25" t="s">
        <v>1504</v>
      </c>
      <c r="T2076" s="21" t="s">
        <v>53</v>
      </c>
      <c r="U2076" s="21" t="s">
        <v>1012</v>
      </c>
      <c r="V2076" s="46">
        <v>1</v>
      </c>
      <c r="W2076" s="26">
        <f t="shared" si="1200"/>
        <v>1</v>
      </c>
      <c r="Y2076" s="21">
        <v>4</v>
      </c>
      <c r="Z2076" s="22">
        <f t="shared" si="1177"/>
        <v>680</v>
      </c>
      <c r="AA2076" s="20" t="s">
        <v>2218</v>
      </c>
      <c r="AB2076" s="22">
        <v>1</v>
      </c>
      <c r="AC2076" s="22"/>
      <c r="AD2076" s="22">
        <f>N2076</f>
        <v>680</v>
      </c>
      <c r="AE2076" s="22"/>
      <c r="AF2076" s="22">
        <f t="shared" si="1202"/>
        <v>680</v>
      </c>
      <c r="AG2076" s="20"/>
      <c r="AH2076" s="22"/>
      <c r="AI2076" s="22"/>
      <c r="AJ2076" s="22">
        <f t="shared" si="1207"/>
        <v>680</v>
      </c>
      <c r="AK2076" s="22">
        <f>IF(O2076="(传统)XDSL",VLOOKUP(S2076,[2]直销续费率明细!C:I,7,FALSE)*1,IF(O2076="GPON+XDSL",VLOOKUP(S2076,[2]直销续费率明细!C:I,7,FALSE)*1,VLOOKUP(S2076,[2]直销续费率明细!C:I,5,FALSE)*1))</f>
        <v>-20</v>
      </c>
      <c r="AL2076" s="22" t="s">
        <v>1309</v>
      </c>
      <c r="AM2076" s="22"/>
      <c r="AN2076" s="22"/>
      <c r="AO2076" s="22" t="s">
        <v>2196</v>
      </c>
      <c r="AP2076" s="22" t="s">
        <v>2202</v>
      </c>
      <c r="AS2076" s="20">
        <f>IF(Y2076&gt;=10,VLOOKUP(U2076,[2]提成计算!B:T,19,FALSE),VLOOKUP(U2076,[2]提成计算!B:T,18,FALSE))</f>
        <v>0.06</v>
      </c>
      <c r="AT2076" s="20">
        <f t="shared" si="1208"/>
        <v>40.799999999999997</v>
      </c>
      <c r="AU2076" s="20">
        <f t="shared" si="1209"/>
        <v>-20</v>
      </c>
    </row>
    <row r="2077" spans="1:47" x14ac:dyDescent="0.15">
      <c r="A2077" s="21" t="s">
        <v>1273</v>
      </c>
      <c r="B2077" s="20" t="s">
        <v>918</v>
      </c>
      <c r="C2077" s="20" t="s">
        <v>984</v>
      </c>
      <c r="D2077" s="20" t="s">
        <v>995</v>
      </c>
      <c r="E2077" s="20" t="s">
        <v>1009</v>
      </c>
      <c r="F2077" s="20" t="s">
        <v>1250</v>
      </c>
      <c r="G2077" s="20" t="s">
        <v>3146</v>
      </c>
      <c r="H2077" s="20"/>
      <c r="I2077" s="20">
        <v>15019188808</v>
      </c>
      <c r="J2077" s="20" t="s">
        <v>1268</v>
      </c>
      <c r="K2077" s="20" t="s">
        <v>1011</v>
      </c>
      <c r="L2077" s="20" t="s">
        <v>1898</v>
      </c>
      <c r="M2077" s="20">
        <v>1398</v>
      </c>
      <c r="N2077" s="20">
        <v>1398</v>
      </c>
      <c r="O2077" s="20" t="s">
        <v>927</v>
      </c>
      <c r="P2077" s="20" t="s">
        <v>50</v>
      </c>
      <c r="Q2077" s="28"/>
      <c r="R2077" s="21" t="s">
        <v>65</v>
      </c>
      <c r="S2077" s="21"/>
      <c r="T2077" s="21" t="s">
        <v>53</v>
      </c>
      <c r="U2077" s="21" t="s">
        <v>1012</v>
      </c>
      <c r="V2077" s="46">
        <v>1</v>
      </c>
      <c r="W2077" s="26">
        <f t="shared" si="1200"/>
        <v>1</v>
      </c>
      <c r="X2077" s="26">
        <f t="shared" si="1206"/>
        <v>1</v>
      </c>
      <c r="Y2077" s="21">
        <v>20</v>
      </c>
      <c r="Z2077" s="22">
        <f t="shared" si="1177"/>
        <v>1398</v>
      </c>
      <c r="AA2077" s="20" t="s">
        <v>2195</v>
      </c>
      <c r="AB2077" s="22"/>
      <c r="AC2077" s="22">
        <v>1</v>
      </c>
      <c r="AD2077" s="22"/>
      <c r="AE2077" s="22">
        <f>N2077</f>
        <v>1398</v>
      </c>
      <c r="AF2077" s="22">
        <f t="shared" si="1202"/>
        <v>1398</v>
      </c>
      <c r="AG2077" s="20">
        <f>N2077</f>
        <v>1398</v>
      </c>
      <c r="AH2077" s="20" t="str">
        <f>VLOOKUP(U2077,[1]提成计算!B:I,8,FALSE)</f>
        <v>否</v>
      </c>
      <c r="AI2077" s="20"/>
      <c r="AJ2077" s="22"/>
      <c r="AK2077" s="22"/>
      <c r="AM2077" s="22"/>
      <c r="AN2077" s="22"/>
      <c r="AO2077" s="22" t="s">
        <v>2196</v>
      </c>
      <c r="AP2077" s="22" t="s">
        <v>1301</v>
      </c>
      <c r="AS2077" s="20"/>
      <c r="AT2077" s="20"/>
      <c r="AU2077" s="20"/>
    </row>
    <row r="2078" spans="1:47" x14ac:dyDescent="0.15">
      <c r="A2078" s="21" t="s">
        <v>1273</v>
      </c>
      <c r="B2078" s="20" t="s">
        <v>918</v>
      </c>
      <c r="C2078" s="20" t="s">
        <v>984</v>
      </c>
      <c r="D2078" s="20" t="s">
        <v>995</v>
      </c>
      <c r="E2078" s="20" t="s">
        <v>1009</v>
      </c>
      <c r="F2078" s="20" t="s">
        <v>1250</v>
      </c>
      <c r="G2078" s="20" t="s">
        <v>3147</v>
      </c>
      <c r="H2078" s="20"/>
      <c r="I2078" s="20">
        <v>13686129899</v>
      </c>
      <c r="J2078" s="20" t="s">
        <v>924</v>
      </c>
      <c r="K2078" s="20" t="s">
        <v>2877</v>
      </c>
      <c r="L2078" s="20" t="s">
        <v>1947</v>
      </c>
      <c r="M2078" s="20">
        <v>400</v>
      </c>
      <c r="N2078" s="20">
        <v>400</v>
      </c>
      <c r="O2078" s="20" t="s">
        <v>927</v>
      </c>
      <c r="P2078" s="20" t="s">
        <v>50</v>
      </c>
      <c r="Q2078" s="28"/>
      <c r="R2078" s="21" t="s">
        <v>65</v>
      </c>
      <c r="S2078" s="25" t="s">
        <v>1504</v>
      </c>
      <c r="T2078" s="21" t="s">
        <v>53</v>
      </c>
      <c r="U2078" s="21" t="s">
        <v>1757</v>
      </c>
      <c r="V2078" s="46">
        <v>0.5</v>
      </c>
      <c r="W2078" s="26">
        <f t="shared" si="1200"/>
        <v>0.5</v>
      </c>
      <c r="Y2078" s="21">
        <v>4</v>
      </c>
      <c r="Z2078" s="22">
        <f t="shared" si="1177"/>
        <v>400</v>
      </c>
      <c r="AA2078" s="20" t="s">
        <v>2195</v>
      </c>
      <c r="AB2078" s="22">
        <v>1</v>
      </c>
      <c r="AC2078" s="22"/>
      <c r="AD2078" s="22">
        <f>N2078</f>
        <v>400</v>
      </c>
      <c r="AE2078" s="22"/>
      <c r="AF2078" s="22">
        <f t="shared" si="1202"/>
        <v>400</v>
      </c>
      <c r="AG2078" s="20"/>
      <c r="AH2078" s="22"/>
      <c r="AI2078" s="22"/>
      <c r="AJ2078" s="22">
        <f>N2078</f>
        <v>400</v>
      </c>
      <c r="AK2078" s="22">
        <f>IF(O2078="(传统)XDSL",VLOOKUP(S2078,[2]直销续费率明细!C:I,7,FALSE)*1,IF(O2078="GPON+XDSL",VLOOKUP(S2078,[2]直销续费率明细!C:I,7,FALSE)*1,VLOOKUP(S2078,[2]直销续费率明细!C:I,5,FALSE)*1))</f>
        <v>-40</v>
      </c>
      <c r="AL2078" s="22" t="s">
        <v>1309</v>
      </c>
      <c r="AM2078" s="22"/>
      <c r="AN2078" s="22"/>
      <c r="AO2078" s="22" t="s">
        <v>2216</v>
      </c>
      <c r="AP2078" s="22" t="s">
        <v>2939</v>
      </c>
      <c r="AS2078" s="20">
        <f>IF(Y2078&gt;=10,VLOOKUP(U2078,[2]提成计算!B:T,19,FALSE),VLOOKUP(U2078,[2]提成计算!B:T,18,FALSE))</f>
        <v>0.06</v>
      </c>
      <c r="AT2078" s="20">
        <f t="shared" ref="AT2078" si="1210">IF(AD2078*AS2078&gt;0,AD2078*AS2078,AE2078*AS2078)</f>
        <v>24</v>
      </c>
      <c r="AU2078" s="20">
        <f t="shared" ref="AU2078" si="1211">IF(AND(AK2078&lt;0,AK2078+AT2078&lt;0),-AT2078,AK2078)</f>
        <v>-24</v>
      </c>
    </row>
    <row r="2079" spans="1:47" x14ac:dyDescent="0.15">
      <c r="A2079" s="21" t="s">
        <v>1273</v>
      </c>
      <c r="B2079" s="20" t="s">
        <v>918</v>
      </c>
      <c r="C2079" s="20" t="s">
        <v>984</v>
      </c>
      <c r="D2079" s="20" t="s">
        <v>985</v>
      </c>
      <c r="E2079" s="20" t="s">
        <v>1025</v>
      </c>
      <c r="F2079" s="20" t="s">
        <v>1250</v>
      </c>
      <c r="G2079" s="20" t="s">
        <v>3148</v>
      </c>
      <c r="H2079" s="20"/>
      <c r="I2079" s="20">
        <v>18824362382</v>
      </c>
      <c r="J2079" s="20" t="s">
        <v>1275</v>
      </c>
      <c r="K2079" s="20" t="s">
        <v>2880</v>
      </c>
      <c r="L2079" s="20" t="s">
        <v>1277</v>
      </c>
      <c r="M2079" s="20">
        <v>467</v>
      </c>
      <c r="N2079" s="20">
        <v>467</v>
      </c>
      <c r="O2079" s="20" t="s">
        <v>927</v>
      </c>
      <c r="P2079" s="20" t="s">
        <v>50</v>
      </c>
      <c r="Q2079" s="28"/>
      <c r="R2079" s="21" t="s">
        <v>989</v>
      </c>
      <c r="S2079" s="21"/>
      <c r="T2079" s="21" t="s">
        <v>53</v>
      </c>
      <c r="U2079" s="21" t="s">
        <v>1028</v>
      </c>
      <c r="V2079" s="46"/>
      <c r="Y2079" s="21">
        <v>2</v>
      </c>
      <c r="Z2079" s="22">
        <f t="shared" si="1177"/>
        <v>467</v>
      </c>
      <c r="AA2079" s="20" t="s">
        <v>2218</v>
      </c>
      <c r="AB2079" s="22"/>
      <c r="AC2079" s="22"/>
      <c r="AD2079" s="22"/>
      <c r="AE2079" s="22"/>
      <c r="AF2079" s="22"/>
      <c r="AG2079" s="20"/>
      <c r="AH2079" s="22"/>
      <c r="AI2079" s="22"/>
      <c r="AJ2079" s="22"/>
      <c r="AK2079" s="22"/>
      <c r="AM2079" s="22"/>
      <c r="AN2079" s="22"/>
      <c r="AO2079" s="22" t="s">
        <v>2216</v>
      </c>
      <c r="AP2079" s="22">
        <v>0</v>
      </c>
      <c r="AS2079" s="20"/>
      <c r="AT2079" s="20"/>
      <c r="AU2079" s="20"/>
    </row>
    <row r="2080" spans="1:47" x14ac:dyDescent="0.15">
      <c r="A2080" s="21" t="s">
        <v>1273</v>
      </c>
      <c r="B2080" s="20" t="s">
        <v>918</v>
      </c>
      <c r="C2080" s="20" t="s">
        <v>984</v>
      </c>
      <c r="D2080" s="20" t="s">
        <v>1029</v>
      </c>
      <c r="E2080" s="20" t="s">
        <v>1030</v>
      </c>
      <c r="F2080" s="20" t="s">
        <v>1250</v>
      </c>
      <c r="G2080" s="20" t="s">
        <v>3149</v>
      </c>
      <c r="H2080" s="20"/>
      <c r="I2080" s="20">
        <v>13423466070</v>
      </c>
      <c r="J2080" s="20" t="s">
        <v>924</v>
      </c>
      <c r="K2080" s="20" t="s">
        <v>1032</v>
      </c>
      <c r="L2080" s="20" t="s">
        <v>1299</v>
      </c>
      <c r="M2080" s="20">
        <v>888</v>
      </c>
      <c r="N2080" s="20">
        <v>888</v>
      </c>
      <c r="O2080" s="20" t="s">
        <v>1334</v>
      </c>
      <c r="P2080" s="20" t="s">
        <v>50</v>
      </c>
      <c r="Q2080" s="28"/>
      <c r="R2080" s="21" t="s">
        <v>221</v>
      </c>
      <c r="S2080" s="25" t="s">
        <v>1033</v>
      </c>
      <c r="T2080" s="21" t="s">
        <v>53</v>
      </c>
      <c r="U2080" s="21" t="s">
        <v>1034</v>
      </c>
      <c r="V2080" s="46">
        <v>1</v>
      </c>
      <c r="W2080" s="26">
        <f t="shared" ref="W2080:W2081" si="1212">V2080</f>
        <v>1</v>
      </c>
      <c r="Y2080" s="21">
        <v>12</v>
      </c>
      <c r="Z2080" s="22">
        <f t="shared" si="1177"/>
        <v>888</v>
      </c>
      <c r="AA2080" s="20" t="s">
        <v>2195</v>
      </c>
      <c r="AB2080" s="22"/>
      <c r="AC2080" s="22">
        <v>1</v>
      </c>
      <c r="AD2080" s="22"/>
      <c r="AE2080" s="22">
        <f t="shared" ref="AE2080:AE2081" si="1213">N2080</f>
        <v>888</v>
      </c>
      <c r="AF2080" s="22">
        <f t="shared" ref="AF2080:AF2081" si="1214">N2080</f>
        <v>888</v>
      </c>
      <c r="AG2080" s="20"/>
      <c r="AH2080" s="22"/>
      <c r="AI2080" s="22"/>
      <c r="AJ2080" s="22">
        <f>N2080</f>
        <v>888</v>
      </c>
      <c r="AK2080" s="22">
        <f>IF(O2080="(传统)XDSL",VLOOKUP(S2080,[2]直销续费率明细!C:I,7,FALSE)*1,IF(O2080="GPON+XDSL",VLOOKUP(S2080,[2]直销续费率明细!C:I,7,FALSE)*1,VLOOKUP(S2080,[2]直销续费率明细!C:I,5,FALSE)*1))</f>
        <v>-40</v>
      </c>
      <c r="AL2080" s="22" t="s">
        <v>1309</v>
      </c>
      <c r="AM2080" s="22"/>
      <c r="AN2080" s="22"/>
      <c r="AO2080" s="22" t="s">
        <v>2196</v>
      </c>
      <c r="AP2080" s="22" t="s">
        <v>1301</v>
      </c>
      <c r="AS2080" s="20">
        <f>IF(Y2080&gt;=10,VLOOKUP(U2080,[2]提成计算!B:T,19,FALSE),VLOOKUP(U2080,[2]提成计算!B:T,18,FALSE))</f>
        <v>0.09</v>
      </c>
      <c r="AT2080" s="20">
        <f t="shared" ref="AT2080" si="1215">IF(AD2080*AS2080&gt;0,AD2080*AS2080,AE2080*AS2080)</f>
        <v>79.92</v>
      </c>
      <c r="AU2080" s="20">
        <f t="shared" ref="AU2080" si="1216">IF(AND(AK2080&lt;0,AK2080+AT2080&lt;0),-AT2080,AK2080)</f>
        <v>-40</v>
      </c>
    </row>
    <row r="2081" spans="1:47" x14ac:dyDescent="0.15">
      <c r="A2081" s="21" t="s">
        <v>1273</v>
      </c>
      <c r="B2081" s="20" t="s">
        <v>918</v>
      </c>
      <c r="C2081" s="20" t="s">
        <v>984</v>
      </c>
      <c r="D2081" s="20" t="s">
        <v>985</v>
      </c>
      <c r="E2081" s="20" t="s">
        <v>1004</v>
      </c>
      <c r="F2081" s="20" t="s">
        <v>1250</v>
      </c>
      <c r="G2081" s="20" t="s">
        <v>2186</v>
      </c>
      <c r="H2081" s="20"/>
      <c r="I2081" s="20">
        <v>181122927892</v>
      </c>
      <c r="J2081" s="20" t="s">
        <v>1268</v>
      </c>
      <c r="K2081" s="20" t="s">
        <v>1006</v>
      </c>
      <c r="L2081" s="20" t="s">
        <v>1891</v>
      </c>
      <c r="M2081" s="20">
        <v>1088</v>
      </c>
      <c r="N2081" s="20">
        <v>1088</v>
      </c>
      <c r="O2081" s="20" t="s">
        <v>927</v>
      </c>
      <c r="P2081" s="20" t="s">
        <v>50</v>
      </c>
      <c r="Q2081" s="28"/>
      <c r="R2081" s="21" t="s">
        <v>989</v>
      </c>
      <c r="S2081" s="21"/>
      <c r="T2081" s="21" t="s">
        <v>53</v>
      </c>
      <c r="U2081" s="21" t="s">
        <v>1008</v>
      </c>
      <c r="V2081" s="46">
        <v>1</v>
      </c>
      <c r="W2081" s="26">
        <f t="shared" si="1212"/>
        <v>1</v>
      </c>
      <c r="X2081" s="26">
        <f t="shared" ref="X2081" si="1217">V2081</f>
        <v>1</v>
      </c>
      <c r="Y2081" s="21">
        <v>10</v>
      </c>
      <c r="Z2081" s="22">
        <f t="shared" si="1177"/>
        <v>1088</v>
      </c>
      <c r="AA2081" s="20" t="s">
        <v>2218</v>
      </c>
      <c r="AB2081" s="22"/>
      <c r="AC2081" s="22">
        <v>1</v>
      </c>
      <c r="AD2081" s="22"/>
      <c r="AE2081" s="22">
        <f t="shared" si="1213"/>
        <v>1088</v>
      </c>
      <c r="AF2081" s="22">
        <f t="shared" si="1214"/>
        <v>1088</v>
      </c>
      <c r="AG2081" s="20">
        <f>N2081</f>
        <v>1088</v>
      </c>
      <c r="AH2081" s="20" t="str">
        <f>VLOOKUP(U2081,[1]提成计算!B:I,8,FALSE)</f>
        <v xml:space="preserve"> </v>
      </c>
      <c r="AI2081" s="20"/>
      <c r="AJ2081" s="22"/>
      <c r="AK2081" s="22"/>
      <c r="AM2081" s="22"/>
      <c r="AN2081" s="22"/>
      <c r="AO2081" s="22" t="s">
        <v>2196</v>
      </c>
      <c r="AP2081" s="22" t="s">
        <v>1301</v>
      </c>
      <c r="AS2081" s="20"/>
      <c r="AT2081" s="20"/>
      <c r="AU2081" s="20"/>
    </row>
    <row r="2082" spans="1:47" x14ac:dyDescent="0.15">
      <c r="A2082" s="21" t="s">
        <v>1273</v>
      </c>
      <c r="B2082" s="20" t="s">
        <v>918</v>
      </c>
      <c r="C2082" s="20" t="s">
        <v>984</v>
      </c>
      <c r="D2082" s="20" t="s">
        <v>992</v>
      </c>
      <c r="E2082" s="20" t="s">
        <v>993</v>
      </c>
      <c r="F2082" s="20" t="s">
        <v>1250</v>
      </c>
      <c r="G2082" s="20" t="s">
        <v>3150</v>
      </c>
      <c r="H2082" s="20"/>
      <c r="I2082" s="20" t="s">
        <v>3151</v>
      </c>
      <c r="J2082" s="20" t="s">
        <v>1500</v>
      </c>
      <c r="K2082" s="20" t="s">
        <v>1022</v>
      </c>
      <c r="L2082" s="20" t="s">
        <v>1277</v>
      </c>
      <c r="M2082" s="20">
        <v>-680</v>
      </c>
      <c r="N2082" s="20">
        <v>-680</v>
      </c>
      <c r="O2082" s="20" t="s">
        <v>1262</v>
      </c>
      <c r="P2082" s="20" t="s">
        <v>1910</v>
      </c>
      <c r="Q2082" s="28"/>
      <c r="R2082" s="21" t="s">
        <v>95</v>
      </c>
      <c r="S2082" s="21"/>
      <c r="T2082" s="21" t="s">
        <v>53</v>
      </c>
      <c r="U2082" s="21" t="s">
        <v>96</v>
      </c>
      <c r="V2082" s="46"/>
      <c r="Y2082" s="21">
        <v>2</v>
      </c>
      <c r="Z2082" s="22">
        <f t="shared" si="1177"/>
        <v>-680</v>
      </c>
      <c r="AA2082" s="20" t="s">
        <v>1911</v>
      </c>
      <c r="AB2082" s="22"/>
      <c r="AC2082" s="22"/>
      <c r="AD2082" s="22"/>
      <c r="AE2082" s="22"/>
      <c r="AF2082" s="22"/>
      <c r="AG2082" s="20"/>
      <c r="AH2082" s="22"/>
      <c r="AI2082" s="22"/>
      <c r="AJ2082" s="22"/>
      <c r="AK2082" s="22"/>
      <c r="AM2082" s="22"/>
      <c r="AN2082" s="22"/>
      <c r="AO2082" s="22" t="s">
        <v>2196</v>
      </c>
      <c r="AP2082" s="22">
        <v>0</v>
      </c>
      <c r="AS2082" s="20"/>
      <c r="AT2082" s="20"/>
      <c r="AU2082" s="20"/>
    </row>
    <row r="2083" spans="1:47" x14ac:dyDescent="0.15">
      <c r="A2083" s="21" t="s">
        <v>1273</v>
      </c>
      <c r="B2083" s="20" t="s">
        <v>918</v>
      </c>
      <c r="C2083" s="20" t="s">
        <v>984</v>
      </c>
      <c r="D2083" s="20" t="s">
        <v>1029</v>
      </c>
      <c r="E2083" s="20" t="s">
        <v>1047</v>
      </c>
      <c r="F2083" s="20" t="s">
        <v>1250</v>
      </c>
      <c r="G2083" s="20" t="s">
        <v>3152</v>
      </c>
      <c r="H2083" s="20"/>
      <c r="I2083" s="20">
        <v>13650155786</v>
      </c>
      <c r="J2083" s="20" t="s">
        <v>1268</v>
      </c>
      <c r="K2083" s="20" t="s">
        <v>220</v>
      </c>
      <c r="L2083" s="20" t="s">
        <v>1898</v>
      </c>
      <c r="M2083" s="20">
        <v>1398</v>
      </c>
      <c r="N2083" s="20">
        <v>1398</v>
      </c>
      <c r="O2083" s="20" t="s">
        <v>927</v>
      </c>
      <c r="P2083" s="20" t="s">
        <v>50</v>
      </c>
      <c r="Q2083" s="28"/>
      <c r="R2083" s="21" t="s">
        <v>221</v>
      </c>
      <c r="S2083" s="21"/>
      <c r="T2083" s="21" t="s">
        <v>53</v>
      </c>
      <c r="U2083" s="21" t="s">
        <v>222</v>
      </c>
      <c r="V2083" s="46">
        <v>1</v>
      </c>
      <c r="W2083" s="26">
        <f t="shared" ref="W2083:W2110" si="1218">V2083</f>
        <v>1</v>
      </c>
      <c r="X2083" s="26">
        <f t="shared" ref="X2083:X2098" si="1219">V2083</f>
        <v>1</v>
      </c>
      <c r="Y2083" s="21">
        <v>20</v>
      </c>
      <c r="Z2083" s="22">
        <f t="shared" si="1177"/>
        <v>1398</v>
      </c>
      <c r="AA2083" s="20" t="s">
        <v>2195</v>
      </c>
      <c r="AB2083" s="22"/>
      <c r="AC2083" s="22">
        <v>1</v>
      </c>
      <c r="AD2083" s="22"/>
      <c r="AE2083" s="22">
        <f t="shared" ref="AE2083:AE2084" si="1220">N2083</f>
        <v>1398</v>
      </c>
      <c r="AF2083" s="22">
        <f t="shared" ref="AF2083:AF2110" si="1221">N2083</f>
        <v>1398</v>
      </c>
      <c r="AG2083" s="20">
        <f t="shared" ref="AG2083:AG2084" si="1222">N2083</f>
        <v>1398</v>
      </c>
      <c r="AH2083" s="20" t="str">
        <f>VLOOKUP(U2083,[1]提成计算!B:I,8,FALSE)</f>
        <v xml:space="preserve"> </v>
      </c>
      <c r="AI2083" s="20"/>
      <c r="AJ2083" s="22"/>
      <c r="AK2083" s="22"/>
      <c r="AM2083" s="22"/>
      <c r="AN2083" s="22"/>
      <c r="AO2083" s="22" t="s">
        <v>2196</v>
      </c>
      <c r="AP2083" s="22" t="s">
        <v>1301</v>
      </c>
      <c r="AS2083" s="20"/>
      <c r="AT2083" s="20"/>
      <c r="AU2083" s="20"/>
    </row>
    <row r="2084" spans="1:47" x14ac:dyDescent="0.15">
      <c r="A2084" s="21" t="s">
        <v>1273</v>
      </c>
      <c r="B2084" s="20" t="s">
        <v>918</v>
      </c>
      <c r="C2084" s="20" t="s">
        <v>984</v>
      </c>
      <c r="D2084" s="20" t="s">
        <v>1029</v>
      </c>
      <c r="E2084" s="20" t="s">
        <v>1038</v>
      </c>
      <c r="F2084" s="20" t="s">
        <v>1250</v>
      </c>
      <c r="G2084" s="20" t="s">
        <v>3153</v>
      </c>
      <c r="H2084" s="20"/>
      <c r="I2084" s="20">
        <v>13677009552</v>
      </c>
      <c r="J2084" s="20" t="s">
        <v>1268</v>
      </c>
      <c r="K2084" s="20" t="s">
        <v>298</v>
      </c>
      <c r="L2084" s="20" t="s">
        <v>1358</v>
      </c>
      <c r="M2084" s="20">
        <v>1088</v>
      </c>
      <c r="N2084" s="20">
        <v>1088</v>
      </c>
      <c r="O2084" s="20" t="s">
        <v>927</v>
      </c>
      <c r="P2084" s="20" t="s">
        <v>50</v>
      </c>
      <c r="Q2084" s="28"/>
      <c r="R2084" s="21" t="s">
        <v>221</v>
      </c>
      <c r="S2084" s="21"/>
      <c r="T2084" s="21" t="s">
        <v>53</v>
      </c>
      <c r="U2084" s="21" t="s">
        <v>299</v>
      </c>
      <c r="V2084" s="46">
        <v>1</v>
      </c>
      <c r="W2084" s="26">
        <f t="shared" si="1218"/>
        <v>1</v>
      </c>
      <c r="X2084" s="26">
        <f t="shared" si="1219"/>
        <v>1</v>
      </c>
      <c r="Y2084" s="21">
        <v>10</v>
      </c>
      <c r="Z2084" s="22">
        <f t="shared" si="1177"/>
        <v>1088</v>
      </c>
      <c r="AA2084" s="20" t="s">
        <v>2195</v>
      </c>
      <c r="AB2084" s="22"/>
      <c r="AC2084" s="22">
        <v>1</v>
      </c>
      <c r="AD2084" s="22"/>
      <c r="AE2084" s="22">
        <f t="shared" si="1220"/>
        <v>1088</v>
      </c>
      <c r="AF2084" s="22">
        <f t="shared" si="1221"/>
        <v>1088</v>
      </c>
      <c r="AG2084" s="20">
        <f t="shared" si="1222"/>
        <v>1088</v>
      </c>
      <c r="AH2084" s="20" t="str">
        <f>VLOOKUP(U2084,[1]提成计算!B:I,8,FALSE)</f>
        <v>否</v>
      </c>
      <c r="AI2084" s="20"/>
      <c r="AJ2084" s="22"/>
      <c r="AK2084" s="22"/>
      <c r="AM2084" s="22"/>
      <c r="AN2084" s="22"/>
      <c r="AO2084" s="22" t="s">
        <v>2196</v>
      </c>
      <c r="AP2084" s="22" t="s">
        <v>1301</v>
      </c>
      <c r="AS2084" s="20"/>
      <c r="AT2084" s="20"/>
      <c r="AU2084" s="20"/>
    </row>
    <row r="2085" spans="1:47" x14ac:dyDescent="0.15">
      <c r="A2085" s="21" t="s">
        <v>1273</v>
      </c>
      <c r="B2085" s="20" t="s">
        <v>918</v>
      </c>
      <c r="C2085" s="20" t="s">
        <v>984</v>
      </c>
      <c r="D2085" s="20" t="s">
        <v>992</v>
      </c>
      <c r="E2085" s="20" t="s">
        <v>1043</v>
      </c>
      <c r="F2085" s="20" t="s">
        <v>1250</v>
      </c>
      <c r="G2085" s="20" t="s">
        <v>3154</v>
      </c>
      <c r="H2085" s="20"/>
      <c r="I2085" s="20">
        <v>13537307153</v>
      </c>
      <c r="J2085" s="20" t="s">
        <v>924</v>
      </c>
      <c r="K2085" s="20" t="s">
        <v>94</v>
      </c>
      <c r="L2085" s="20" t="s">
        <v>2119</v>
      </c>
      <c r="M2085" s="20">
        <v>768</v>
      </c>
      <c r="N2085" s="20">
        <v>768</v>
      </c>
      <c r="O2085" s="20" t="s">
        <v>927</v>
      </c>
      <c r="P2085" s="20" t="s">
        <v>50</v>
      </c>
      <c r="Q2085" s="28"/>
      <c r="R2085" s="21" t="s">
        <v>95</v>
      </c>
      <c r="S2085" s="25" t="s">
        <v>1046</v>
      </c>
      <c r="T2085" s="21" t="s">
        <v>53</v>
      </c>
      <c r="U2085" s="21" t="s">
        <v>96</v>
      </c>
      <c r="V2085" s="46">
        <v>1</v>
      </c>
      <c r="W2085" s="26">
        <f t="shared" si="1218"/>
        <v>1</v>
      </c>
      <c r="Y2085" s="21">
        <v>4</v>
      </c>
      <c r="Z2085" s="22">
        <f t="shared" si="1177"/>
        <v>768</v>
      </c>
      <c r="AA2085" s="20" t="s">
        <v>2195</v>
      </c>
      <c r="AB2085" s="22">
        <v>1</v>
      </c>
      <c r="AC2085" s="22"/>
      <c r="AD2085" s="22">
        <f>N2085</f>
        <v>768</v>
      </c>
      <c r="AE2085" s="22"/>
      <c r="AF2085" s="22">
        <f t="shared" si="1221"/>
        <v>768</v>
      </c>
      <c r="AG2085" s="20"/>
      <c r="AH2085" s="22"/>
      <c r="AI2085" s="22"/>
      <c r="AJ2085" s="22">
        <f t="shared" ref="AJ2085:AJ2090" si="1223">N2085</f>
        <v>768</v>
      </c>
      <c r="AK2085" s="22">
        <f>IF(O2085="(传统)XDSL",VLOOKUP(S2085,[2]直销续费率明细!C:I,7,FALSE)*1,IF(O2085="GPON+XDSL",VLOOKUP(S2085,[2]直销续费率明细!C:I,7,FALSE)*1,VLOOKUP(S2085,[2]直销续费率明细!C:I,5,FALSE)*1))</f>
        <v>25</v>
      </c>
      <c r="AL2085" s="22" t="s">
        <v>1309</v>
      </c>
      <c r="AM2085" s="22"/>
      <c r="AN2085" s="22"/>
      <c r="AO2085" s="22" t="s">
        <v>2196</v>
      </c>
      <c r="AP2085" s="22" t="s">
        <v>1301</v>
      </c>
      <c r="AS2085" s="20">
        <f>IF(Y2085&gt;=10,VLOOKUP(U2085,[2]提成计算!B:T,19,FALSE),VLOOKUP(U2085,[2]提成计算!B:T,18,FALSE))</f>
        <v>7.0000000000000007E-2</v>
      </c>
      <c r="AT2085" s="20">
        <f t="shared" ref="AT2085:AT2090" si="1224">IF(AD2085*AS2085&gt;0,AD2085*AS2085,AE2085*AS2085)</f>
        <v>53.760000000000005</v>
      </c>
      <c r="AU2085" s="20">
        <f t="shared" ref="AU2085:AU2090" si="1225">IF(AND(AK2085&lt;0,AK2085+AT2085&lt;0),-AT2085,AK2085)</f>
        <v>25</v>
      </c>
    </row>
    <row r="2086" spans="1:47" x14ac:dyDescent="0.15">
      <c r="A2086" s="21" t="s">
        <v>1273</v>
      </c>
      <c r="B2086" s="20" t="s">
        <v>918</v>
      </c>
      <c r="C2086" s="20" t="s">
        <v>984</v>
      </c>
      <c r="D2086" s="20" t="s">
        <v>1029</v>
      </c>
      <c r="E2086" s="20" t="s">
        <v>1030</v>
      </c>
      <c r="F2086" s="20" t="s">
        <v>1250</v>
      </c>
      <c r="G2086" s="20" t="s">
        <v>3155</v>
      </c>
      <c r="H2086" s="20"/>
      <c r="I2086" s="20">
        <v>13712008970</v>
      </c>
      <c r="J2086" s="20" t="s">
        <v>924</v>
      </c>
      <c r="K2086" s="20" t="s">
        <v>1032</v>
      </c>
      <c r="L2086" s="20" t="s">
        <v>1299</v>
      </c>
      <c r="M2086" s="20">
        <v>888</v>
      </c>
      <c r="N2086" s="20">
        <v>888</v>
      </c>
      <c r="O2086" s="20" t="s">
        <v>927</v>
      </c>
      <c r="P2086" s="20" t="s">
        <v>50</v>
      </c>
      <c r="Q2086" s="28"/>
      <c r="R2086" s="21" t="s">
        <v>221</v>
      </c>
      <c r="S2086" s="25" t="s">
        <v>1033</v>
      </c>
      <c r="T2086" s="21" t="s">
        <v>53</v>
      </c>
      <c r="U2086" s="21" t="s">
        <v>1034</v>
      </c>
      <c r="V2086" s="46">
        <v>1</v>
      </c>
      <c r="W2086" s="26">
        <f t="shared" si="1218"/>
        <v>1</v>
      </c>
      <c r="Y2086" s="21">
        <v>12</v>
      </c>
      <c r="Z2086" s="22">
        <f t="shared" si="1177"/>
        <v>888</v>
      </c>
      <c r="AA2086" s="20" t="s">
        <v>2195</v>
      </c>
      <c r="AB2086" s="22"/>
      <c r="AC2086" s="22">
        <v>1</v>
      </c>
      <c r="AD2086" s="22"/>
      <c r="AE2086" s="22">
        <f t="shared" ref="AE2086:AE2091" si="1226">N2086</f>
        <v>888</v>
      </c>
      <c r="AF2086" s="22">
        <f t="shared" si="1221"/>
        <v>888</v>
      </c>
      <c r="AG2086" s="20"/>
      <c r="AH2086" s="22"/>
      <c r="AI2086" s="22"/>
      <c r="AJ2086" s="22">
        <f t="shared" si="1223"/>
        <v>888</v>
      </c>
      <c r="AK2086" s="22">
        <f>IF(O2086="(传统)XDSL",VLOOKUP(S2086,[2]直销续费率明细!C:I,7,FALSE)*1,IF(O2086="GPON+XDSL",VLOOKUP(S2086,[2]直销续费率明细!C:I,7,FALSE)*1,VLOOKUP(S2086,[2]直销续费率明细!C:I,5,FALSE)*1))</f>
        <v>-40</v>
      </c>
      <c r="AL2086" s="22" t="s">
        <v>1309</v>
      </c>
      <c r="AM2086" s="22"/>
      <c r="AN2086" s="22"/>
      <c r="AO2086" s="22" t="s">
        <v>2196</v>
      </c>
      <c r="AP2086" s="22" t="s">
        <v>1301</v>
      </c>
      <c r="AS2086" s="20">
        <f>IF(Y2086&gt;=10,VLOOKUP(U2086,[2]提成计算!B:T,19,FALSE),VLOOKUP(U2086,[2]提成计算!B:T,18,FALSE))</f>
        <v>0.09</v>
      </c>
      <c r="AT2086" s="20">
        <f t="shared" si="1224"/>
        <v>79.92</v>
      </c>
      <c r="AU2086" s="20">
        <f t="shared" si="1225"/>
        <v>-40</v>
      </c>
    </row>
    <row r="2087" spans="1:47" x14ac:dyDescent="0.15">
      <c r="A2087" s="21" t="s">
        <v>1273</v>
      </c>
      <c r="B2087" s="20" t="s">
        <v>918</v>
      </c>
      <c r="C2087" s="20" t="s">
        <v>984</v>
      </c>
      <c r="D2087" s="20" t="s">
        <v>985</v>
      </c>
      <c r="E2087" s="20" t="s">
        <v>1004</v>
      </c>
      <c r="F2087" s="20" t="s">
        <v>1250</v>
      </c>
      <c r="G2087" s="20" t="s">
        <v>3156</v>
      </c>
      <c r="H2087" s="20"/>
      <c r="I2087" s="20">
        <v>13686670417</v>
      </c>
      <c r="J2087" s="20" t="s">
        <v>924</v>
      </c>
      <c r="K2087" s="20" t="s">
        <v>1006</v>
      </c>
      <c r="L2087" s="20" t="s">
        <v>1299</v>
      </c>
      <c r="M2087" s="20">
        <v>888</v>
      </c>
      <c r="N2087" s="20">
        <v>888</v>
      </c>
      <c r="O2087" s="20" t="s">
        <v>927</v>
      </c>
      <c r="P2087" s="20" t="s">
        <v>50</v>
      </c>
      <c r="Q2087" s="28"/>
      <c r="R2087" s="21" t="s">
        <v>989</v>
      </c>
      <c r="S2087" s="25" t="s">
        <v>1007</v>
      </c>
      <c r="T2087" s="21" t="s">
        <v>53</v>
      </c>
      <c r="U2087" s="21" t="s">
        <v>1008</v>
      </c>
      <c r="V2087" s="46">
        <v>1</v>
      </c>
      <c r="W2087" s="26">
        <f t="shared" si="1218"/>
        <v>1</v>
      </c>
      <c r="Y2087" s="21">
        <v>12</v>
      </c>
      <c r="Z2087" s="22">
        <f t="shared" si="1177"/>
        <v>888</v>
      </c>
      <c r="AA2087" s="20" t="s">
        <v>2195</v>
      </c>
      <c r="AB2087" s="22"/>
      <c r="AC2087" s="22">
        <v>1</v>
      </c>
      <c r="AD2087" s="22"/>
      <c r="AE2087" s="22">
        <f t="shared" si="1226"/>
        <v>888</v>
      </c>
      <c r="AF2087" s="22">
        <f t="shared" si="1221"/>
        <v>888</v>
      </c>
      <c r="AG2087" s="20"/>
      <c r="AH2087" s="22"/>
      <c r="AI2087" s="22"/>
      <c r="AJ2087" s="22">
        <f t="shared" si="1223"/>
        <v>888</v>
      </c>
      <c r="AK2087" s="22">
        <f>IF(O2087="(传统)XDSL",VLOOKUP(S2087,[2]直销续费率明细!C:I,7,FALSE)*1,IF(O2087="GPON+XDSL",VLOOKUP(S2087,[2]直销续费率明细!C:I,7,FALSE)*1,VLOOKUP(S2087,[2]直销续费率明细!C:I,5,FALSE)*1))</f>
        <v>15</v>
      </c>
      <c r="AL2087" s="22" t="s">
        <v>1309</v>
      </c>
      <c r="AM2087" s="22"/>
      <c r="AN2087" s="22"/>
      <c r="AO2087" s="22" t="s">
        <v>2196</v>
      </c>
      <c r="AP2087" s="22" t="s">
        <v>1301</v>
      </c>
      <c r="AS2087" s="20">
        <f>IF(Y2087&gt;=10,VLOOKUP(U2087,[2]提成计算!B:T,19,FALSE),VLOOKUP(U2087,[2]提成计算!B:T,18,FALSE))</f>
        <v>0.1</v>
      </c>
      <c r="AT2087" s="20">
        <f t="shared" si="1224"/>
        <v>88.800000000000011</v>
      </c>
      <c r="AU2087" s="20">
        <f t="shared" si="1225"/>
        <v>15</v>
      </c>
    </row>
    <row r="2088" spans="1:47" x14ac:dyDescent="0.15">
      <c r="A2088" s="21" t="s">
        <v>1273</v>
      </c>
      <c r="B2088" s="20" t="s">
        <v>918</v>
      </c>
      <c r="C2088" s="20" t="s">
        <v>984</v>
      </c>
      <c r="D2088" s="20" t="s">
        <v>985</v>
      </c>
      <c r="E2088" s="20" t="s">
        <v>986</v>
      </c>
      <c r="F2088" s="20" t="s">
        <v>1250</v>
      </c>
      <c r="G2088" s="20" t="s">
        <v>3157</v>
      </c>
      <c r="H2088" s="20"/>
      <c r="I2088" s="20">
        <v>13649389727</v>
      </c>
      <c r="J2088" s="20" t="s">
        <v>924</v>
      </c>
      <c r="K2088" s="20" t="s">
        <v>1006</v>
      </c>
      <c r="L2088" s="20" t="s">
        <v>2268</v>
      </c>
      <c r="M2088" s="20">
        <v>1398</v>
      </c>
      <c r="N2088" s="20">
        <v>1398</v>
      </c>
      <c r="O2088" s="20" t="s">
        <v>927</v>
      </c>
      <c r="P2088" s="20" t="s">
        <v>50</v>
      </c>
      <c r="Q2088" s="28"/>
      <c r="R2088" s="21" t="s">
        <v>989</v>
      </c>
      <c r="S2088" s="25" t="s">
        <v>1007</v>
      </c>
      <c r="T2088" s="21" t="s">
        <v>53</v>
      </c>
      <c r="U2088" s="21" t="s">
        <v>1008</v>
      </c>
      <c r="V2088" s="46">
        <v>1</v>
      </c>
      <c r="W2088" s="26">
        <f t="shared" si="1218"/>
        <v>1</v>
      </c>
      <c r="Y2088" s="21">
        <v>20</v>
      </c>
      <c r="Z2088" s="22">
        <f t="shared" si="1177"/>
        <v>1398</v>
      </c>
      <c r="AA2088" s="20" t="s">
        <v>2195</v>
      </c>
      <c r="AB2088" s="22"/>
      <c r="AC2088" s="22">
        <v>1</v>
      </c>
      <c r="AD2088" s="22"/>
      <c r="AE2088" s="22">
        <f t="shared" si="1226"/>
        <v>1398</v>
      </c>
      <c r="AF2088" s="22">
        <f t="shared" si="1221"/>
        <v>1398</v>
      </c>
      <c r="AG2088" s="20"/>
      <c r="AH2088" s="22"/>
      <c r="AI2088" s="22"/>
      <c r="AJ2088" s="22">
        <f t="shared" si="1223"/>
        <v>1398</v>
      </c>
      <c r="AK2088" s="22">
        <f>IF(O2088="(传统)XDSL",VLOOKUP(S2088,[2]直销续费率明细!C:I,7,FALSE)*1,IF(O2088="GPON+XDSL",VLOOKUP(S2088,[2]直销续费率明细!C:I,7,FALSE)*1,VLOOKUP(S2088,[2]直销续费率明细!C:I,5,FALSE)*1))</f>
        <v>15</v>
      </c>
      <c r="AL2088" s="22" t="s">
        <v>1309</v>
      </c>
      <c r="AM2088" s="22"/>
      <c r="AN2088" s="22"/>
      <c r="AO2088" s="22" t="s">
        <v>2196</v>
      </c>
      <c r="AP2088" s="22" t="s">
        <v>1301</v>
      </c>
      <c r="AS2088" s="20">
        <f>IF(Y2088&gt;=10,VLOOKUP(U2088,[2]提成计算!B:T,19,FALSE),VLOOKUP(U2088,[2]提成计算!B:T,18,FALSE))</f>
        <v>0.1</v>
      </c>
      <c r="AT2088" s="20">
        <f t="shared" si="1224"/>
        <v>139.80000000000001</v>
      </c>
      <c r="AU2088" s="20">
        <f t="shared" si="1225"/>
        <v>15</v>
      </c>
    </row>
    <row r="2089" spans="1:47" x14ac:dyDescent="0.15">
      <c r="A2089" s="21" t="s">
        <v>1273</v>
      </c>
      <c r="B2089" s="20" t="s">
        <v>918</v>
      </c>
      <c r="C2089" s="20" t="s">
        <v>984</v>
      </c>
      <c r="D2089" s="20" t="s">
        <v>985</v>
      </c>
      <c r="E2089" s="20" t="s">
        <v>1004</v>
      </c>
      <c r="F2089" s="20" t="s">
        <v>1250</v>
      </c>
      <c r="G2089" s="20" t="s">
        <v>3158</v>
      </c>
      <c r="H2089" s="20"/>
      <c r="I2089" s="20">
        <v>13925828409</v>
      </c>
      <c r="J2089" s="20" t="s">
        <v>924</v>
      </c>
      <c r="K2089" s="20" t="s">
        <v>1006</v>
      </c>
      <c r="L2089" s="20" t="s">
        <v>2268</v>
      </c>
      <c r="M2089" s="20">
        <v>1398</v>
      </c>
      <c r="N2089" s="20">
        <v>1398</v>
      </c>
      <c r="O2089" s="20" t="s">
        <v>927</v>
      </c>
      <c r="P2089" s="20" t="s">
        <v>50</v>
      </c>
      <c r="Q2089" s="28"/>
      <c r="R2089" s="21" t="s">
        <v>989</v>
      </c>
      <c r="S2089" s="25" t="s">
        <v>1007</v>
      </c>
      <c r="T2089" s="21" t="s">
        <v>53</v>
      </c>
      <c r="U2089" s="21" t="s">
        <v>1008</v>
      </c>
      <c r="V2089" s="46">
        <v>1</v>
      </c>
      <c r="W2089" s="26">
        <f t="shared" si="1218"/>
        <v>1</v>
      </c>
      <c r="Y2089" s="21">
        <v>20</v>
      </c>
      <c r="Z2089" s="22">
        <f t="shared" si="1177"/>
        <v>1398</v>
      </c>
      <c r="AA2089" s="20" t="s">
        <v>2195</v>
      </c>
      <c r="AB2089" s="22"/>
      <c r="AC2089" s="22">
        <v>1</v>
      </c>
      <c r="AD2089" s="22"/>
      <c r="AE2089" s="22">
        <f t="shared" si="1226"/>
        <v>1398</v>
      </c>
      <c r="AF2089" s="22">
        <f t="shared" si="1221"/>
        <v>1398</v>
      </c>
      <c r="AG2089" s="20"/>
      <c r="AH2089" s="22"/>
      <c r="AI2089" s="22"/>
      <c r="AJ2089" s="22">
        <f t="shared" si="1223"/>
        <v>1398</v>
      </c>
      <c r="AK2089" s="22">
        <f>IF(O2089="(传统)XDSL",VLOOKUP(S2089,[2]直销续费率明细!C:I,7,FALSE)*1,IF(O2089="GPON+XDSL",VLOOKUP(S2089,[2]直销续费率明细!C:I,7,FALSE)*1,VLOOKUP(S2089,[2]直销续费率明细!C:I,5,FALSE)*1))</f>
        <v>15</v>
      </c>
      <c r="AL2089" s="22" t="s">
        <v>1309</v>
      </c>
      <c r="AM2089" s="22"/>
      <c r="AN2089" s="22"/>
      <c r="AO2089" s="22" t="s">
        <v>2196</v>
      </c>
      <c r="AP2089" s="22" t="s">
        <v>1301</v>
      </c>
      <c r="AS2089" s="20">
        <f>IF(Y2089&gt;=10,VLOOKUP(U2089,[2]提成计算!B:T,19,FALSE),VLOOKUP(U2089,[2]提成计算!B:T,18,FALSE))</f>
        <v>0.1</v>
      </c>
      <c r="AT2089" s="20">
        <f t="shared" si="1224"/>
        <v>139.80000000000001</v>
      </c>
      <c r="AU2089" s="20">
        <f t="shared" si="1225"/>
        <v>15</v>
      </c>
    </row>
    <row r="2090" spans="1:47" x14ac:dyDescent="0.15">
      <c r="A2090" s="21" t="s">
        <v>1273</v>
      </c>
      <c r="B2090" s="20" t="s">
        <v>918</v>
      </c>
      <c r="C2090" s="20" t="s">
        <v>984</v>
      </c>
      <c r="D2090" s="20" t="s">
        <v>985</v>
      </c>
      <c r="E2090" s="20" t="s">
        <v>1004</v>
      </c>
      <c r="F2090" s="20" t="s">
        <v>1250</v>
      </c>
      <c r="G2090" s="20" t="s">
        <v>3158</v>
      </c>
      <c r="H2090" s="20"/>
      <c r="I2090" s="20">
        <v>13925828401</v>
      </c>
      <c r="J2090" s="20" t="s">
        <v>924</v>
      </c>
      <c r="K2090" s="20" t="s">
        <v>1006</v>
      </c>
      <c r="L2090" s="20" t="s">
        <v>1299</v>
      </c>
      <c r="M2090" s="20">
        <v>888</v>
      </c>
      <c r="N2090" s="20">
        <v>888</v>
      </c>
      <c r="O2090" s="20" t="s">
        <v>927</v>
      </c>
      <c r="P2090" s="20" t="s">
        <v>50</v>
      </c>
      <c r="Q2090" s="28"/>
      <c r="R2090" s="21" t="s">
        <v>989</v>
      </c>
      <c r="S2090" s="25" t="s">
        <v>1007</v>
      </c>
      <c r="T2090" s="21" t="s">
        <v>53</v>
      </c>
      <c r="U2090" s="21" t="s">
        <v>1008</v>
      </c>
      <c r="V2090" s="46">
        <v>1</v>
      </c>
      <c r="W2090" s="26">
        <f t="shared" si="1218"/>
        <v>1</v>
      </c>
      <c r="Y2090" s="21">
        <v>12</v>
      </c>
      <c r="Z2090" s="22">
        <f t="shared" si="1177"/>
        <v>888</v>
      </c>
      <c r="AA2090" s="20" t="s">
        <v>2195</v>
      </c>
      <c r="AB2090" s="22"/>
      <c r="AC2090" s="22">
        <v>1</v>
      </c>
      <c r="AD2090" s="22"/>
      <c r="AE2090" s="22">
        <f t="shared" si="1226"/>
        <v>888</v>
      </c>
      <c r="AF2090" s="22">
        <f t="shared" si="1221"/>
        <v>888</v>
      </c>
      <c r="AG2090" s="20"/>
      <c r="AH2090" s="22"/>
      <c r="AI2090" s="22"/>
      <c r="AJ2090" s="22">
        <f t="shared" si="1223"/>
        <v>888</v>
      </c>
      <c r="AK2090" s="22">
        <f>IF(O2090="(传统)XDSL",VLOOKUP(S2090,[2]直销续费率明细!C:I,7,FALSE)*1,IF(O2090="GPON+XDSL",VLOOKUP(S2090,[2]直销续费率明细!C:I,7,FALSE)*1,VLOOKUP(S2090,[2]直销续费率明细!C:I,5,FALSE)*1))</f>
        <v>15</v>
      </c>
      <c r="AL2090" s="22" t="s">
        <v>1309</v>
      </c>
      <c r="AM2090" s="22"/>
      <c r="AN2090" s="22"/>
      <c r="AO2090" s="22" t="s">
        <v>2196</v>
      </c>
      <c r="AP2090" s="22" t="s">
        <v>1301</v>
      </c>
      <c r="AS2090" s="20">
        <f>IF(Y2090&gt;=10,VLOOKUP(U2090,[2]提成计算!B:T,19,FALSE),VLOOKUP(U2090,[2]提成计算!B:T,18,FALSE))</f>
        <v>0.1</v>
      </c>
      <c r="AT2090" s="20">
        <f t="shared" si="1224"/>
        <v>88.800000000000011</v>
      </c>
      <c r="AU2090" s="20">
        <f t="shared" si="1225"/>
        <v>15</v>
      </c>
    </row>
    <row r="2091" spans="1:47" x14ac:dyDescent="0.15">
      <c r="A2091" s="21" t="s">
        <v>1273</v>
      </c>
      <c r="B2091" s="20" t="s">
        <v>918</v>
      </c>
      <c r="C2091" s="20" t="s">
        <v>984</v>
      </c>
      <c r="D2091" s="20" t="s">
        <v>1029</v>
      </c>
      <c r="E2091" s="20" t="s">
        <v>1030</v>
      </c>
      <c r="F2091" s="20" t="s">
        <v>1250</v>
      </c>
      <c r="G2091" s="20" t="s">
        <v>3159</v>
      </c>
      <c r="H2091" s="20"/>
      <c r="I2091" s="20">
        <v>13712579061</v>
      </c>
      <c r="J2091" s="20" t="s">
        <v>1268</v>
      </c>
      <c r="K2091" s="20" t="s">
        <v>1032</v>
      </c>
      <c r="L2091" s="20" t="s">
        <v>1358</v>
      </c>
      <c r="M2091" s="20">
        <v>1088</v>
      </c>
      <c r="N2091" s="20">
        <v>1088</v>
      </c>
      <c r="O2091" s="20" t="s">
        <v>927</v>
      </c>
      <c r="P2091" s="20" t="s">
        <v>50</v>
      </c>
      <c r="Q2091" s="28"/>
      <c r="R2091" s="21" t="s">
        <v>221</v>
      </c>
      <c r="S2091" s="21"/>
      <c r="T2091" s="21" t="s">
        <v>53</v>
      </c>
      <c r="U2091" s="21" t="s">
        <v>1034</v>
      </c>
      <c r="V2091" s="46">
        <v>1</v>
      </c>
      <c r="W2091" s="26">
        <f t="shared" si="1218"/>
        <v>1</v>
      </c>
      <c r="X2091" s="26">
        <f t="shared" si="1219"/>
        <v>1</v>
      </c>
      <c r="Y2091" s="21">
        <v>10</v>
      </c>
      <c r="Z2091" s="22">
        <f t="shared" si="1177"/>
        <v>1088</v>
      </c>
      <c r="AA2091" s="20" t="s">
        <v>2195</v>
      </c>
      <c r="AB2091" s="22"/>
      <c r="AC2091" s="22">
        <v>1</v>
      </c>
      <c r="AD2091" s="22"/>
      <c r="AE2091" s="22">
        <f t="shared" si="1226"/>
        <v>1088</v>
      </c>
      <c r="AF2091" s="22">
        <f t="shared" si="1221"/>
        <v>1088</v>
      </c>
      <c r="AG2091" s="20">
        <f>N2091</f>
        <v>1088</v>
      </c>
      <c r="AH2091" s="20" t="str">
        <f>VLOOKUP(U2091,[1]提成计算!B:I,8,FALSE)</f>
        <v xml:space="preserve"> </v>
      </c>
      <c r="AI2091" s="20"/>
      <c r="AJ2091" s="22"/>
      <c r="AK2091" s="22"/>
      <c r="AM2091" s="22"/>
      <c r="AN2091" s="22"/>
      <c r="AO2091" s="22" t="s">
        <v>2216</v>
      </c>
      <c r="AP2091" s="22" t="s">
        <v>1301</v>
      </c>
      <c r="AS2091" s="20"/>
      <c r="AT2091" s="20"/>
      <c r="AU2091" s="20"/>
    </row>
    <row r="2092" spans="1:47" x14ac:dyDescent="0.15">
      <c r="A2092" s="21" t="s">
        <v>1273</v>
      </c>
      <c r="B2092" s="20" t="s">
        <v>918</v>
      </c>
      <c r="C2092" s="20" t="s">
        <v>984</v>
      </c>
      <c r="D2092" s="20" t="s">
        <v>992</v>
      </c>
      <c r="E2092" s="20" t="s">
        <v>2930</v>
      </c>
      <c r="F2092" s="20" t="s">
        <v>1250</v>
      </c>
      <c r="G2092" s="20" t="s">
        <v>3160</v>
      </c>
      <c r="H2092" s="20"/>
      <c r="I2092" s="20">
        <v>15816843192</v>
      </c>
      <c r="J2092" s="20" t="s">
        <v>924</v>
      </c>
      <c r="K2092" s="20" t="s">
        <v>94</v>
      </c>
      <c r="L2092" s="20" t="s">
        <v>1918</v>
      </c>
      <c r="M2092" s="20">
        <v>680</v>
      </c>
      <c r="N2092" s="20">
        <v>680</v>
      </c>
      <c r="O2092" s="20" t="s">
        <v>1262</v>
      </c>
      <c r="P2092" s="20" t="s">
        <v>50</v>
      </c>
      <c r="Q2092" s="28"/>
      <c r="R2092" s="21" t="s">
        <v>95</v>
      </c>
      <c r="S2092" s="25" t="s">
        <v>1023</v>
      </c>
      <c r="T2092" s="21" t="s">
        <v>53</v>
      </c>
      <c r="U2092" s="21" t="s">
        <v>96</v>
      </c>
      <c r="V2092" s="46">
        <v>1</v>
      </c>
      <c r="W2092" s="26">
        <f t="shared" si="1218"/>
        <v>1</v>
      </c>
      <c r="Y2092" s="21">
        <v>4</v>
      </c>
      <c r="Z2092" s="22">
        <f t="shared" si="1177"/>
        <v>680</v>
      </c>
      <c r="AA2092" s="20" t="s">
        <v>2218</v>
      </c>
      <c r="AB2092" s="22">
        <v>1</v>
      </c>
      <c r="AC2092" s="22"/>
      <c r="AD2092" s="22">
        <f t="shared" ref="AD2092:AD2093" si="1227">N2092</f>
        <v>680</v>
      </c>
      <c r="AE2092" s="22"/>
      <c r="AF2092" s="22">
        <f t="shared" si="1221"/>
        <v>680</v>
      </c>
      <c r="AG2092" s="20"/>
      <c r="AH2092" s="22"/>
      <c r="AI2092" s="22"/>
      <c r="AJ2092" s="22">
        <f t="shared" ref="AJ2092:AJ2093" si="1228">N2092</f>
        <v>680</v>
      </c>
      <c r="AK2092" s="22">
        <f>IF(O2092="(传统)XDSL",VLOOKUP(S2092,[2]直销续费率明细!C:I,7,FALSE)*1,IF(O2092="GPON+XDSL",VLOOKUP(S2092,[2]直销续费率明细!C:I,7,FALSE)*1,VLOOKUP(S2092,[2]直销续费率明细!C:I,5,FALSE)*1))</f>
        <v>-20</v>
      </c>
      <c r="AL2092" s="22" t="s">
        <v>1300</v>
      </c>
      <c r="AM2092" s="22"/>
      <c r="AN2092" s="22"/>
      <c r="AO2092" s="22" t="s">
        <v>2196</v>
      </c>
      <c r="AP2092" s="22" t="s">
        <v>2202</v>
      </c>
      <c r="AS2092" s="20">
        <f>IF(Y2092&gt;=10,VLOOKUP(U2092,[2]提成计算!B:T,19,FALSE),VLOOKUP(U2092,[2]提成计算!B:T,18,FALSE))</f>
        <v>7.0000000000000007E-2</v>
      </c>
      <c r="AT2092" s="20">
        <f t="shared" ref="AT2092:AT2093" si="1229">IF(AD2092*AS2092&gt;0,AD2092*AS2092,AE2092*AS2092)</f>
        <v>47.6</v>
      </c>
      <c r="AU2092" s="20">
        <f t="shared" ref="AU2092:AU2093" si="1230">IF(AND(AK2092&lt;0,AK2092+AT2092&lt;0),-AT2092,AK2092)</f>
        <v>-20</v>
      </c>
    </row>
    <row r="2093" spans="1:47" x14ac:dyDescent="0.15">
      <c r="A2093" s="21" t="s">
        <v>1273</v>
      </c>
      <c r="B2093" s="20" t="s">
        <v>918</v>
      </c>
      <c r="C2093" s="20" t="s">
        <v>984</v>
      </c>
      <c r="D2093" s="20" t="s">
        <v>995</v>
      </c>
      <c r="E2093" s="20" t="s">
        <v>1009</v>
      </c>
      <c r="F2093" s="20" t="s">
        <v>1250</v>
      </c>
      <c r="G2093" s="20" t="s">
        <v>3161</v>
      </c>
      <c r="H2093" s="20"/>
      <c r="I2093" s="20">
        <v>13790677948</v>
      </c>
      <c r="J2093" s="20" t="s">
        <v>924</v>
      </c>
      <c r="K2093" s="20" t="s">
        <v>2877</v>
      </c>
      <c r="L2093" s="20" t="s">
        <v>2119</v>
      </c>
      <c r="M2093" s="20">
        <v>768</v>
      </c>
      <c r="N2093" s="20">
        <v>768</v>
      </c>
      <c r="O2093" s="20" t="s">
        <v>927</v>
      </c>
      <c r="P2093" s="20" t="s">
        <v>50</v>
      </c>
      <c r="Q2093" s="28"/>
      <c r="R2093" s="21" t="s">
        <v>65</v>
      </c>
      <c r="S2093" s="25" t="s">
        <v>3162</v>
      </c>
      <c r="T2093" s="21" t="s">
        <v>53</v>
      </c>
      <c r="U2093" s="21" t="s">
        <v>1757</v>
      </c>
      <c r="V2093" s="46">
        <v>1</v>
      </c>
      <c r="W2093" s="26">
        <f t="shared" si="1218"/>
        <v>1</v>
      </c>
      <c r="Y2093" s="21">
        <v>4</v>
      </c>
      <c r="Z2093" s="22">
        <f t="shared" si="1177"/>
        <v>768</v>
      </c>
      <c r="AA2093" s="20" t="s">
        <v>2195</v>
      </c>
      <c r="AB2093" s="22">
        <v>1</v>
      </c>
      <c r="AC2093" s="22"/>
      <c r="AD2093" s="22">
        <f t="shared" si="1227"/>
        <v>768</v>
      </c>
      <c r="AE2093" s="22"/>
      <c r="AF2093" s="22">
        <f t="shared" si="1221"/>
        <v>768</v>
      </c>
      <c r="AG2093" s="20"/>
      <c r="AH2093" s="22"/>
      <c r="AI2093" s="22"/>
      <c r="AJ2093" s="22">
        <f t="shared" si="1228"/>
        <v>768</v>
      </c>
      <c r="AK2093" s="22">
        <f>IF(O2093="(传统)XDSL",VLOOKUP(S2093,[2]直销续费率明细!C:I,7,FALSE)*1,IF(O2093="GPON+XDSL",VLOOKUP(S2093,[2]直销续费率明细!C:I,7,FALSE)*1,VLOOKUP(S2093,[2]直销续费率明细!C:I,5,FALSE)*1))</f>
        <v>-40</v>
      </c>
      <c r="AL2093" s="22" t="s">
        <v>1309</v>
      </c>
      <c r="AM2093" s="22"/>
      <c r="AN2093" s="22"/>
      <c r="AO2093" s="22" t="s">
        <v>2196</v>
      </c>
      <c r="AP2093" s="22" t="s">
        <v>1301</v>
      </c>
      <c r="AS2093" s="20">
        <f>IF(Y2093&gt;=10,VLOOKUP(U2093,[2]提成计算!B:T,19,FALSE),VLOOKUP(U2093,[2]提成计算!B:T,18,FALSE))</f>
        <v>0.06</v>
      </c>
      <c r="AT2093" s="20">
        <f t="shared" si="1229"/>
        <v>46.08</v>
      </c>
      <c r="AU2093" s="20">
        <f t="shared" si="1230"/>
        <v>-40</v>
      </c>
    </row>
    <row r="2094" spans="1:47" x14ac:dyDescent="0.15">
      <c r="A2094" s="21" t="s">
        <v>1273</v>
      </c>
      <c r="B2094" s="20" t="s">
        <v>918</v>
      </c>
      <c r="C2094" s="20" t="s">
        <v>984</v>
      </c>
      <c r="D2094" s="20" t="s">
        <v>985</v>
      </c>
      <c r="E2094" s="20" t="s">
        <v>1041</v>
      </c>
      <c r="F2094" s="20" t="s">
        <v>1250</v>
      </c>
      <c r="G2094" s="20" t="s">
        <v>3163</v>
      </c>
      <c r="H2094" s="20"/>
      <c r="I2094" s="20">
        <v>13713193610</v>
      </c>
      <c r="J2094" s="20" t="s">
        <v>1268</v>
      </c>
      <c r="K2094" s="20" t="s">
        <v>988</v>
      </c>
      <c r="L2094" s="20" t="s">
        <v>1891</v>
      </c>
      <c r="M2094" s="20">
        <v>1088</v>
      </c>
      <c r="N2094" s="20">
        <v>1088</v>
      </c>
      <c r="O2094" s="20" t="s">
        <v>927</v>
      </c>
      <c r="P2094" s="20" t="s">
        <v>50</v>
      </c>
      <c r="Q2094" s="28"/>
      <c r="R2094" s="21" t="s">
        <v>989</v>
      </c>
      <c r="S2094" s="21"/>
      <c r="T2094" s="21" t="s">
        <v>53</v>
      </c>
      <c r="U2094" s="21" t="s">
        <v>991</v>
      </c>
      <c r="V2094" s="46">
        <v>1</v>
      </c>
      <c r="W2094" s="26">
        <f t="shared" si="1218"/>
        <v>1</v>
      </c>
      <c r="X2094" s="26">
        <f t="shared" si="1219"/>
        <v>1</v>
      </c>
      <c r="Y2094" s="21">
        <v>10</v>
      </c>
      <c r="Z2094" s="22">
        <f t="shared" si="1177"/>
        <v>1088</v>
      </c>
      <c r="AA2094" s="20" t="s">
        <v>2195</v>
      </c>
      <c r="AB2094" s="22"/>
      <c r="AC2094" s="22">
        <v>1</v>
      </c>
      <c r="AD2094" s="22"/>
      <c r="AE2094" s="22">
        <f t="shared" ref="AE2094:AE2095" si="1231">N2094</f>
        <v>1088</v>
      </c>
      <c r="AF2094" s="22">
        <f t="shared" si="1221"/>
        <v>1088</v>
      </c>
      <c r="AG2094" s="20">
        <f t="shared" ref="AG2094:AG2095" si="1232">N2094</f>
        <v>1088</v>
      </c>
      <c r="AH2094" s="20" t="str">
        <f>VLOOKUP(U2094,[1]提成计算!B:I,8,FALSE)</f>
        <v xml:space="preserve"> </v>
      </c>
      <c r="AI2094" s="20"/>
      <c r="AJ2094" s="22"/>
      <c r="AK2094" s="22"/>
      <c r="AM2094" s="22"/>
      <c r="AN2094" s="22"/>
      <c r="AO2094" s="22" t="s">
        <v>2196</v>
      </c>
      <c r="AP2094" s="22" t="s">
        <v>1301</v>
      </c>
      <c r="AS2094" s="20"/>
      <c r="AT2094" s="20"/>
      <c r="AU2094" s="20"/>
    </row>
    <row r="2095" spans="1:47" x14ac:dyDescent="0.15">
      <c r="A2095" s="21" t="s">
        <v>1273</v>
      </c>
      <c r="B2095" s="20" t="s">
        <v>918</v>
      </c>
      <c r="C2095" s="20" t="s">
        <v>984</v>
      </c>
      <c r="D2095" s="20" t="s">
        <v>995</v>
      </c>
      <c r="E2095" s="20" t="s">
        <v>1009</v>
      </c>
      <c r="F2095" s="20" t="s">
        <v>1250</v>
      </c>
      <c r="G2095" s="20" t="s">
        <v>3164</v>
      </c>
      <c r="H2095" s="20"/>
      <c r="I2095" s="20">
        <v>13316620180</v>
      </c>
      <c r="J2095" s="20" t="s">
        <v>1268</v>
      </c>
      <c r="K2095" s="20" t="s">
        <v>2877</v>
      </c>
      <c r="L2095" s="20" t="s">
        <v>1358</v>
      </c>
      <c r="M2095" s="20">
        <v>1088</v>
      </c>
      <c r="N2095" s="20">
        <v>1088</v>
      </c>
      <c r="O2095" s="20" t="s">
        <v>927</v>
      </c>
      <c r="P2095" s="20" t="s">
        <v>50</v>
      </c>
      <c r="Q2095" s="28"/>
      <c r="R2095" s="21" t="s">
        <v>65</v>
      </c>
      <c r="S2095" s="21"/>
      <c r="T2095" s="21" t="s">
        <v>53</v>
      </c>
      <c r="U2095" s="21" t="s">
        <v>1757</v>
      </c>
      <c r="V2095" s="46">
        <v>1</v>
      </c>
      <c r="W2095" s="26">
        <f t="shared" si="1218"/>
        <v>1</v>
      </c>
      <c r="X2095" s="26">
        <f t="shared" si="1219"/>
        <v>1</v>
      </c>
      <c r="Y2095" s="21">
        <v>10</v>
      </c>
      <c r="Z2095" s="22">
        <f t="shared" si="1177"/>
        <v>1088</v>
      </c>
      <c r="AA2095" s="20" t="s">
        <v>2195</v>
      </c>
      <c r="AB2095" s="22"/>
      <c r="AC2095" s="22">
        <v>1</v>
      </c>
      <c r="AD2095" s="22"/>
      <c r="AE2095" s="22">
        <f t="shared" si="1231"/>
        <v>1088</v>
      </c>
      <c r="AF2095" s="22">
        <f t="shared" si="1221"/>
        <v>1088</v>
      </c>
      <c r="AG2095" s="20">
        <f t="shared" si="1232"/>
        <v>1088</v>
      </c>
      <c r="AH2095" s="20" t="str">
        <f>VLOOKUP(U2095,[1]提成计算!B:I,8,FALSE)</f>
        <v>否</v>
      </c>
      <c r="AI2095" s="20"/>
      <c r="AJ2095" s="22"/>
      <c r="AK2095" s="22"/>
      <c r="AM2095" s="22"/>
      <c r="AN2095" s="22"/>
      <c r="AO2095" s="22" t="s">
        <v>2196</v>
      </c>
      <c r="AP2095" s="22" t="s">
        <v>1301</v>
      </c>
      <c r="AS2095" s="20"/>
      <c r="AT2095" s="20"/>
      <c r="AU2095" s="20"/>
    </row>
    <row r="2096" spans="1:47" x14ac:dyDescent="0.15">
      <c r="A2096" s="21" t="s">
        <v>1273</v>
      </c>
      <c r="B2096" s="20" t="s">
        <v>918</v>
      </c>
      <c r="C2096" s="20" t="s">
        <v>984</v>
      </c>
      <c r="D2096" s="20" t="s">
        <v>985</v>
      </c>
      <c r="E2096" s="20" t="s">
        <v>1041</v>
      </c>
      <c r="F2096" s="20" t="s">
        <v>1250</v>
      </c>
      <c r="G2096" s="20" t="s">
        <v>3165</v>
      </c>
      <c r="H2096" s="20"/>
      <c r="I2096" s="20">
        <v>13528634306</v>
      </c>
      <c r="J2096" s="20" t="s">
        <v>924</v>
      </c>
      <c r="K2096" s="20" t="s">
        <v>988</v>
      </c>
      <c r="L2096" s="20" t="s">
        <v>1947</v>
      </c>
      <c r="M2096" s="20">
        <v>400</v>
      </c>
      <c r="N2096" s="20">
        <v>400</v>
      </c>
      <c r="O2096" s="20" t="s">
        <v>927</v>
      </c>
      <c r="P2096" s="20" t="s">
        <v>50</v>
      </c>
      <c r="Q2096" s="28"/>
      <c r="R2096" s="21" t="s">
        <v>989</v>
      </c>
      <c r="S2096" s="25" t="s">
        <v>990</v>
      </c>
      <c r="T2096" s="21" t="s">
        <v>53</v>
      </c>
      <c r="U2096" s="21" t="s">
        <v>991</v>
      </c>
      <c r="V2096" s="46">
        <v>0.5</v>
      </c>
      <c r="W2096" s="26">
        <f t="shared" si="1218"/>
        <v>0.5</v>
      </c>
      <c r="Y2096" s="21">
        <v>4</v>
      </c>
      <c r="Z2096" s="22">
        <f t="shared" si="1177"/>
        <v>400</v>
      </c>
      <c r="AA2096" s="20" t="s">
        <v>2195</v>
      </c>
      <c r="AB2096" s="22">
        <v>1</v>
      </c>
      <c r="AC2096" s="22"/>
      <c r="AD2096" s="22">
        <f>N2096</f>
        <v>400</v>
      </c>
      <c r="AE2096" s="22"/>
      <c r="AF2096" s="22">
        <f t="shared" si="1221"/>
        <v>400</v>
      </c>
      <c r="AG2096" s="20"/>
      <c r="AH2096" s="22"/>
      <c r="AI2096" s="22"/>
      <c r="AJ2096" s="22">
        <f t="shared" ref="AJ2096:AJ2097" si="1233">N2096</f>
        <v>400</v>
      </c>
      <c r="AK2096" s="22">
        <f>IF(O2096="(传统)XDSL",VLOOKUP(S2096,[2]直销续费率明细!C:I,7,FALSE)*1,IF(O2096="GPON+XDSL",VLOOKUP(S2096,[2]直销续费率明细!C:I,7,FALSE)*1,VLOOKUP(S2096,[2]直销续费率明细!C:I,5,FALSE)*1))</f>
        <v>25</v>
      </c>
      <c r="AL2096" s="22" t="s">
        <v>1309</v>
      </c>
      <c r="AM2096" s="22"/>
      <c r="AN2096" s="22"/>
      <c r="AO2096" s="22" t="s">
        <v>2196</v>
      </c>
      <c r="AP2096" s="22" t="s">
        <v>2206</v>
      </c>
      <c r="AS2096" s="20">
        <f>IF(Y2096&gt;=10,VLOOKUP(U2096,[2]提成计算!B:T,19,FALSE),VLOOKUP(U2096,[2]提成计算!B:T,18,FALSE))</f>
        <v>7.0000000000000007E-2</v>
      </c>
      <c r="AT2096" s="20">
        <f t="shared" ref="AT2096:AT2097" si="1234">IF(AD2096*AS2096&gt;0,AD2096*AS2096,AE2096*AS2096)</f>
        <v>28.000000000000004</v>
      </c>
      <c r="AU2096" s="20">
        <f t="shared" ref="AU2096:AU2097" si="1235">IF(AND(AK2096&lt;0,AK2096+AT2096&lt;0),-AT2096,AK2096)</f>
        <v>25</v>
      </c>
    </row>
    <row r="2097" spans="1:47" x14ac:dyDescent="0.15">
      <c r="A2097" s="21" t="s">
        <v>1273</v>
      </c>
      <c r="B2097" s="20" t="s">
        <v>918</v>
      </c>
      <c r="C2097" s="20" t="s">
        <v>984</v>
      </c>
      <c r="D2097" s="20" t="s">
        <v>1029</v>
      </c>
      <c r="E2097" s="20" t="s">
        <v>1038</v>
      </c>
      <c r="F2097" s="20" t="s">
        <v>1250</v>
      </c>
      <c r="G2097" s="20" t="s">
        <v>3166</v>
      </c>
      <c r="H2097" s="20"/>
      <c r="I2097" s="20">
        <v>13434568923</v>
      </c>
      <c r="J2097" s="20" t="s">
        <v>924</v>
      </c>
      <c r="K2097" s="20" t="s">
        <v>298</v>
      </c>
      <c r="L2097" s="20" t="s">
        <v>1358</v>
      </c>
      <c r="M2097" s="20">
        <v>1088</v>
      </c>
      <c r="N2097" s="20">
        <v>1088</v>
      </c>
      <c r="O2097" s="20" t="s">
        <v>927</v>
      </c>
      <c r="P2097" s="20" t="s">
        <v>50</v>
      </c>
      <c r="Q2097" s="28"/>
      <c r="R2097" s="21" t="s">
        <v>221</v>
      </c>
      <c r="S2097" s="25" t="s">
        <v>1040</v>
      </c>
      <c r="T2097" s="21" t="s">
        <v>53</v>
      </c>
      <c r="U2097" s="21" t="s">
        <v>299</v>
      </c>
      <c r="V2097" s="46">
        <v>1</v>
      </c>
      <c r="W2097" s="26">
        <f t="shared" si="1218"/>
        <v>1</v>
      </c>
      <c r="Y2097" s="21">
        <v>10</v>
      </c>
      <c r="Z2097" s="22">
        <f t="shared" si="1177"/>
        <v>1088</v>
      </c>
      <c r="AA2097" s="20" t="s">
        <v>2195</v>
      </c>
      <c r="AB2097" s="22"/>
      <c r="AC2097" s="22">
        <v>1</v>
      </c>
      <c r="AD2097" s="22"/>
      <c r="AE2097" s="22">
        <f t="shared" ref="AE2097:AE2099" si="1236">N2097</f>
        <v>1088</v>
      </c>
      <c r="AF2097" s="22">
        <f t="shared" si="1221"/>
        <v>1088</v>
      </c>
      <c r="AG2097" s="20"/>
      <c r="AH2097" s="22"/>
      <c r="AI2097" s="22"/>
      <c r="AJ2097" s="22">
        <f t="shared" si="1233"/>
        <v>1088</v>
      </c>
      <c r="AK2097" s="22">
        <f>IF(O2097="(传统)XDSL",VLOOKUP(S2097,[2]直销续费率明细!C:I,7,FALSE)*1,IF(O2097="GPON+XDSL",VLOOKUP(S2097,[2]直销续费率明细!C:I,7,FALSE)*1,VLOOKUP(S2097,[2]直销续费率明细!C:I,5,FALSE)*1))</f>
        <v>-40</v>
      </c>
      <c r="AL2097" s="22" t="s">
        <v>1300</v>
      </c>
      <c r="AM2097" s="22"/>
      <c r="AN2097" s="22"/>
      <c r="AO2097" s="22" t="s">
        <v>2196</v>
      </c>
      <c r="AP2097" s="22" t="s">
        <v>1301</v>
      </c>
      <c r="AS2097" s="20">
        <f>IF(Y2097&gt;=10,VLOOKUP(U2097,[2]提成计算!B:T,19,FALSE),VLOOKUP(U2097,[2]提成计算!B:T,18,FALSE))</f>
        <v>0.09</v>
      </c>
      <c r="AT2097" s="20">
        <f t="shared" si="1234"/>
        <v>97.92</v>
      </c>
      <c r="AU2097" s="20">
        <f t="shared" si="1235"/>
        <v>-40</v>
      </c>
    </row>
    <row r="2098" spans="1:47" x14ac:dyDescent="0.15">
      <c r="A2098" s="21" t="s">
        <v>1273</v>
      </c>
      <c r="B2098" s="20" t="s">
        <v>918</v>
      </c>
      <c r="C2098" s="20" t="s">
        <v>984</v>
      </c>
      <c r="D2098" s="20" t="s">
        <v>992</v>
      </c>
      <c r="E2098" s="20" t="s">
        <v>1043</v>
      </c>
      <c r="F2098" s="20" t="s">
        <v>1250</v>
      </c>
      <c r="G2098" s="20" t="s">
        <v>3167</v>
      </c>
      <c r="H2098" s="20"/>
      <c r="I2098" s="20">
        <v>13723528838</v>
      </c>
      <c r="J2098" s="20" t="s">
        <v>1268</v>
      </c>
      <c r="K2098" s="20" t="s">
        <v>94</v>
      </c>
      <c r="L2098" s="20" t="s">
        <v>1898</v>
      </c>
      <c r="M2098" s="20">
        <v>1398</v>
      </c>
      <c r="N2098" s="20">
        <v>1398</v>
      </c>
      <c r="O2098" s="20" t="s">
        <v>927</v>
      </c>
      <c r="P2098" s="20" t="s">
        <v>50</v>
      </c>
      <c r="Q2098" s="28"/>
      <c r="R2098" s="21" t="s">
        <v>95</v>
      </c>
      <c r="S2098" s="21"/>
      <c r="T2098" s="21" t="s">
        <v>53</v>
      </c>
      <c r="U2098" s="21" t="s">
        <v>96</v>
      </c>
      <c r="V2098" s="46">
        <v>1</v>
      </c>
      <c r="W2098" s="26">
        <f t="shared" si="1218"/>
        <v>1</v>
      </c>
      <c r="X2098" s="26">
        <f t="shared" si="1219"/>
        <v>1</v>
      </c>
      <c r="Y2098" s="21">
        <v>20</v>
      </c>
      <c r="Z2098" s="22">
        <f t="shared" si="1177"/>
        <v>1398</v>
      </c>
      <c r="AA2098" s="20" t="s">
        <v>2195</v>
      </c>
      <c r="AB2098" s="22"/>
      <c r="AC2098" s="22">
        <v>1</v>
      </c>
      <c r="AD2098" s="22"/>
      <c r="AE2098" s="22">
        <f t="shared" si="1236"/>
        <v>1398</v>
      </c>
      <c r="AF2098" s="22">
        <f t="shared" si="1221"/>
        <v>1398</v>
      </c>
      <c r="AG2098" s="20">
        <f>N2098</f>
        <v>1398</v>
      </c>
      <c r="AH2098" s="20" t="str">
        <f>VLOOKUP(U2098,[1]提成计算!B:I,8,FALSE)</f>
        <v xml:space="preserve"> </v>
      </c>
      <c r="AI2098" s="20"/>
      <c r="AJ2098" s="22"/>
      <c r="AK2098" s="22"/>
      <c r="AM2098" s="22"/>
      <c r="AN2098" s="22"/>
      <c r="AO2098" s="22" t="s">
        <v>2196</v>
      </c>
      <c r="AP2098" s="22" t="s">
        <v>1301</v>
      </c>
      <c r="AS2098" s="20"/>
      <c r="AT2098" s="20"/>
      <c r="AU2098" s="20"/>
    </row>
    <row r="2099" spans="1:47" x14ac:dyDescent="0.15">
      <c r="A2099" s="21" t="s">
        <v>1273</v>
      </c>
      <c r="B2099" s="20" t="s">
        <v>918</v>
      </c>
      <c r="C2099" s="20" t="s">
        <v>984</v>
      </c>
      <c r="D2099" s="20" t="s">
        <v>985</v>
      </c>
      <c r="E2099" s="20" t="s">
        <v>1041</v>
      </c>
      <c r="F2099" s="20" t="s">
        <v>1250</v>
      </c>
      <c r="G2099" s="20" t="s">
        <v>3168</v>
      </c>
      <c r="H2099" s="20"/>
      <c r="I2099" s="20">
        <v>15899921407</v>
      </c>
      <c r="J2099" s="20" t="s">
        <v>924</v>
      </c>
      <c r="K2099" s="20" t="s">
        <v>2882</v>
      </c>
      <c r="L2099" s="20" t="s">
        <v>1299</v>
      </c>
      <c r="M2099" s="20">
        <v>888</v>
      </c>
      <c r="N2099" s="20">
        <v>888</v>
      </c>
      <c r="O2099" s="20" t="s">
        <v>927</v>
      </c>
      <c r="P2099" s="20" t="s">
        <v>50</v>
      </c>
      <c r="Q2099" s="28"/>
      <c r="R2099" s="21" t="s">
        <v>989</v>
      </c>
      <c r="S2099" s="25" t="s">
        <v>1643</v>
      </c>
      <c r="T2099" s="21" t="s">
        <v>53</v>
      </c>
      <c r="U2099" s="21" t="s">
        <v>1833</v>
      </c>
      <c r="V2099" s="46">
        <v>1</v>
      </c>
      <c r="W2099" s="26">
        <f t="shared" si="1218"/>
        <v>1</v>
      </c>
      <c r="Y2099" s="21">
        <v>12</v>
      </c>
      <c r="Z2099" s="22">
        <f t="shared" si="1177"/>
        <v>888</v>
      </c>
      <c r="AA2099" s="20" t="s">
        <v>2195</v>
      </c>
      <c r="AB2099" s="22"/>
      <c r="AC2099" s="22">
        <v>1</v>
      </c>
      <c r="AD2099" s="22"/>
      <c r="AE2099" s="22">
        <f t="shared" si="1236"/>
        <v>888</v>
      </c>
      <c r="AF2099" s="22">
        <f t="shared" si="1221"/>
        <v>888</v>
      </c>
      <c r="AG2099" s="20"/>
      <c r="AH2099" s="22"/>
      <c r="AI2099" s="22"/>
      <c r="AJ2099" s="22">
        <f t="shared" ref="AJ2099:AJ2110" si="1237">N2099</f>
        <v>888</v>
      </c>
      <c r="AK2099" s="22">
        <f>IF(O2099="(传统)XDSL",VLOOKUP(S2099,[2]直销续费率明细!C:I,7,FALSE)*1,IF(O2099="GPON+XDSL",VLOOKUP(S2099,[2]直销续费率明细!C:I,7,FALSE)*1,VLOOKUP(S2099,[2]直销续费率明细!C:I,5,FALSE)*1))</f>
        <v>0</v>
      </c>
      <c r="AL2099" s="22" t="s">
        <v>1309</v>
      </c>
      <c r="AM2099" s="22"/>
      <c r="AN2099" s="22"/>
      <c r="AO2099" s="22" t="s">
        <v>2196</v>
      </c>
      <c r="AP2099" s="22" t="s">
        <v>1301</v>
      </c>
      <c r="AS2099" s="20">
        <f>IF(Y2099&gt;=10,VLOOKUP(U2099,[2]提成计算!B:T,19,FALSE),VLOOKUP(U2099,[2]提成计算!B:T,18,FALSE))</f>
        <v>0.09</v>
      </c>
      <c r="AT2099" s="20">
        <f t="shared" ref="AT2099:AT2110" si="1238">IF(AD2099*AS2099&gt;0,AD2099*AS2099,AE2099*AS2099)</f>
        <v>79.92</v>
      </c>
      <c r="AU2099" s="20">
        <f t="shared" ref="AU2099:AU2110" si="1239">IF(AND(AK2099&lt;0,AK2099+AT2099&lt;0),-AT2099,AK2099)</f>
        <v>0</v>
      </c>
    </row>
    <row r="2100" spans="1:47" x14ac:dyDescent="0.15">
      <c r="A2100" s="21" t="s">
        <v>1273</v>
      </c>
      <c r="B2100" s="20" t="s">
        <v>918</v>
      </c>
      <c r="C2100" s="20" t="s">
        <v>984</v>
      </c>
      <c r="D2100" s="20" t="s">
        <v>992</v>
      </c>
      <c r="E2100" s="20" t="s">
        <v>2914</v>
      </c>
      <c r="F2100" s="20" t="s">
        <v>1250</v>
      </c>
      <c r="G2100" s="20" t="s">
        <v>3169</v>
      </c>
      <c r="H2100" s="20"/>
      <c r="I2100" s="20">
        <v>13537117544</v>
      </c>
      <c r="J2100" s="20" t="s">
        <v>924</v>
      </c>
      <c r="K2100" s="20" t="s">
        <v>1022</v>
      </c>
      <c r="L2100" s="20" t="s">
        <v>2119</v>
      </c>
      <c r="M2100" s="20">
        <v>768</v>
      </c>
      <c r="N2100" s="20">
        <v>768</v>
      </c>
      <c r="O2100" s="20" t="s">
        <v>927</v>
      </c>
      <c r="P2100" s="20" t="s">
        <v>50</v>
      </c>
      <c r="Q2100" s="28"/>
      <c r="R2100" s="21" t="s">
        <v>95</v>
      </c>
      <c r="S2100" s="25" t="s">
        <v>1046</v>
      </c>
      <c r="T2100" s="21" t="s">
        <v>53</v>
      </c>
      <c r="U2100" s="21" t="s">
        <v>96</v>
      </c>
      <c r="V2100" s="46">
        <v>1</v>
      </c>
      <c r="W2100" s="26">
        <f t="shared" si="1218"/>
        <v>1</v>
      </c>
      <c r="Y2100" s="21">
        <v>4</v>
      </c>
      <c r="Z2100" s="22">
        <f t="shared" si="1177"/>
        <v>768</v>
      </c>
      <c r="AA2100" s="20" t="s">
        <v>2195</v>
      </c>
      <c r="AB2100" s="22">
        <v>1</v>
      </c>
      <c r="AC2100" s="22"/>
      <c r="AD2100" s="22">
        <f>N2100</f>
        <v>768</v>
      </c>
      <c r="AE2100" s="22"/>
      <c r="AF2100" s="22">
        <f t="shared" si="1221"/>
        <v>768</v>
      </c>
      <c r="AG2100" s="20"/>
      <c r="AH2100" s="22"/>
      <c r="AI2100" s="22"/>
      <c r="AJ2100" s="22">
        <f t="shared" si="1237"/>
        <v>768</v>
      </c>
      <c r="AK2100" s="22">
        <f>IF(O2100="(传统)XDSL",VLOOKUP(S2100,[2]直销续费率明细!C:I,7,FALSE)*1,IF(O2100="GPON+XDSL",VLOOKUP(S2100,[2]直销续费率明细!C:I,7,FALSE)*1,VLOOKUP(S2100,[2]直销续费率明细!C:I,5,FALSE)*1))</f>
        <v>25</v>
      </c>
      <c r="AL2100" s="22" t="s">
        <v>1300</v>
      </c>
      <c r="AM2100" s="22"/>
      <c r="AN2100" s="22"/>
      <c r="AO2100" s="22" t="s">
        <v>2216</v>
      </c>
      <c r="AP2100" s="22" t="s">
        <v>1301</v>
      </c>
      <c r="AS2100" s="20">
        <f>IF(Y2100&gt;=10,VLOOKUP(U2100,[2]提成计算!B:T,19,FALSE),VLOOKUP(U2100,[2]提成计算!B:T,18,FALSE))</f>
        <v>7.0000000000000007E-2</v>
      </c>
      <c r="AT2100" s="20">
        <f t="shared" si="1238"/>
        <v>53.760000000000005</v>
      </c>
      <c r="AU2100" s="20">
        <f t="shared" si="1239"/>
        <v>25</v>
      </c>
    </row>
    <row r="2101" spans="1:47" x14ac:dyDescent="0.15">
      <c r="A2101" s="21" t="s">
        <v>1273</v>
      </c>
      <c r="B2101" s="20" t="s">
        <v>918</v>
      </c>
      <c r="C2101" s="20" t="s">
        <v>984</v>
      </c>
      <c r="D2101" s="20" t="s">
        <v>995</v>
      </c>
      <c r="E2101" s="20" t="s">
        <v>3060</v>
      </c>
      <c r="F2101" s="20" t="s">
        <v>1250</v>
      </c>
      <c r="G2101" s="20" t="s">
        <v>3170</v>
      </c>
      <c r="H2101" s="20"/>
      <c r="I2101" s="20">
        <v>18824376286</v>
      </c>
      <c r="J2101" s="20" t="s">
        <v>924</v>
      </c>
      <c r="K2101" s="20" t="s">
        <v>1016</v>
      </c>
      <c r="L2101" s="20" t="s">
        <v>2137</v>
      </c>
      <c r="M2101" s="20">
        <v>1408</v>
      </c>
      <c r="N2101" s="20">
        <v>1408</v>
      </c>
      <c r="O2101" s="20" t="s">
        <v>927</v>
      </c>
      <c r="P2101" s="20" t="s">
        <v>50</v>
      </c>
      <c r="Q2101" s="28"/>
      <c r="R2101" s="21" t="s">
        <v>1001</v>
      </c>
      <c r="S2101" s="25" t="s">
        <v>1002</v>
      </c>
      <c r="T2101" s="21" t="s">
        <v>53</v>
      </c>
      <c r="U2101" s="21" t="s">
        <v>1018</v>
      </c>
      <c r="V2101" s="46">
        <v>1</v>
      </c>
      <c r="W2101" s="26">
        <f t="shared" si="1218"/>
        <v>1</v>
      </c>
      <c r="Y2101" s="21">
        <v>12</v>
      </c>
      <c r="Z2101" s="22">
        <f t="shared" si="1177"/>
        <v>1408</v>
      </c>
      <c r="AA2101" s="20" t="s">
        <v>2218</v>
      </c>
      <c r="AB2101" s="22"/>
      <c r="AC2101" s="22">
        <v>1</v>
      </c>
      <c r="AD2101" s="22"/>
      <c r="AE2101" s="22">
        <f t="shared" ref="AE2101:AE2108" si="1240">N2101</f>
        <v>1408</v>
      </c>
      <c r="AF2101" s="22">
        <f t="shared" si="1221"/>
        <v>1408</v>
      </c>
      <c r="AG2101" s="20"/>
      <c r="AH2101" s="22"/>
      <c r="AI2101" s="22"/>
      <c r="AJ2101" s="22">
        <f t="shared" si="1237"/>
        <v>1408</v>
      </c>
      <c r="AK2101" s="22">
        <f>IF(O2101="(传统)XDSL",VLOOKUP(S2101,[2]直销续费率明细!C:I,7,FALSE)*1,IF(O2101="GPON+XDSL",VLOOKUP(S2101,[2]直销续费率明细!C:I,7,FALSE)*1,VLOOKUP(S2101,[2]直销续费率明细!C:I,5,FALSE)*1))</f>
        <v>25</v>
      </c>
      <c r="AL2101" s="22" t="s">
        <v>1309</v>
      </c>
      <c r="AM2101" s="22"/>
      <c r="AN2101" s="22"/>
      <c r="AO2101" s="22" t="s">
        <v>2196</v>
      </c>
      <c r="AP2101" s="22" t="s">
        <v>1301</v>
      </c>
      <c r="AS2101" s="20">
        <f>IF(Y2101&gt;=10,VLOOKUP(U2101,[2]提成计算!B:T,19,FALSE),VLOOKUP(U2101,[2]提成计算!B:T,18,FALSE))</f>
        <v>0.09</v>
      </c>
      <c r="AT2101" s="20">
        <f t="shared" si="1238"/>
        <v>126.72</v>
      </c>
      <c r="AU2101" s="20">
        <f t="shared" si="1239"/>
        <v>25</v>
      </c>
    </row>
    <row r="2102" spans="1:47" x14ac:dyDescent="0.15">
      <c r="A2102" s="21" t="s">
        <v>1273</v>
      </c>
      <c r="B2102" s="20" t="s">
        <v>918</v>
      </c>
      <c r="C2102" s="20" t="s">
        <v>984</v>
      </c>
      <c r="D2102" s="20" t="s">
        <v>995</v>
      </c>
      <c r="E2102" s="20" t="s">
        <v>1009</v>
      </c>
      <c r="F2102" s="20" t="s">
        <v>1250</v>
      </c>
      <c r="G2102" s="20" t="s">
        <v>3171</v>
      </c>
      <c r="H2102" s="20"/>
      <c r="I2102" s="20" t="s">
        <v>3172</v>
      </c>
      <c r="J2102" s="20" t="s">
        <v>924</v>
      </c>
      <c r="K2102" s="20" t="s">
        <v>2877</v>
      </c>
      <c r="L2102" s="20" t="s">
        <v>1299</v>
      </c>
      <c r="M2102" s="20">
        <v>888</v>
      </c>
      <c r="N2102" s="20">
        <v>888</v>
      </c>
      <c r="O2102" s="20" t="s">
        <v>927</v>
      </c>
      <c r="P2102" s="20" t="s">
        <v>50</v>
      </c>
      <c r="Q2102" s="28"/>
      <c r="R2102" s="21" t="s">
        <v>65</v>
      </c>
      <c r="S2102" s="25" t="s">
        <v>1504</v>
      </c>
      <c r="T2102" s="21" t="s">
        <v>53</v>
      </c>
      <c r="U2102" s="21" t="s">
        <v>1757</v>
      </c>
      <c r="V2102" s="46">
        <v>1</v>
      </c>
      <c r="W2102" s="26">
        <f t="shared" si="1218"/>
        <v>1</v>
      </c>
      <c r="Y2102" s="21">
        <v>12</v>
      </c>
      <c r="Z2102" s="22">
        <f t="shared" si="1177"/>
        <v>888</v>
      </c>
      <c r="AA2102" s="20" t="s">
        <v>2195</v>
      </c>
      <c r="AB2102" s="22"/>
      <c r="AC2102" s="22">
        <v>1</v>
      </c>
      <c r="AD2102" s="22"/>
      <c r="AE2102" s="22">
        <f t="shared" si="1240"/>
        <v>888</v>
      </c>
      <c r="AF2102" s="22">
        <f t="shared" si="1221"/>
        <v>888</v>
      </c>
      <c r="AG2102" s="20"/>
      <c r="AH2102" s="22"/>
      <c r="AI2102" s="22"/>
      <c r="AJ2102" s="22">
        <f t="shared" si="1237"/>
        <v>888</v>
      </c>
      <c r="AK2102" s="22">
        <f>IF(O2102="(传统)XDSL",VLOOKUP(S2102,[2]直销续费率明细!C:I,7,FALSE)*1,IF(O2102="GPON+XDSL",VLOOKUP(S2102,[2]直销续费率明细!C:I,7,FALSE)*1,VLOOKUP(S2102,[2]直销续费率明细!C:I,5,FALSE)*1))</f>
        <v>-40</v>
      </c>
      <c r="AL2102" s="22" t="s">
        <v>1309</v>
      </c>
      <c r="AM2102" s="22"/>
      <c r="AN2102" s="22"/>
      <c r="AO2102" s="22" t="s">
        <v>2196</v>
      </c>
      <c r="AP2102" s="22" t="s">
        <v>1301</v>
      </c>
      <c r="AS2102" s="20">
        <f>IF(Y2102&gt;=10,VLOOKUP(U2102,[2]提成计算!B:T,19,FALSE),VLOOKUP(U2102,[2]提成计算!B:T,18,FALSE))</f>
        <v>0.09</v>
      </c>
      <c r="AT2102" s="20">
        <f t="shared" si="1238"/>
        <v>79.92</v>
      </c>
      <c r="AU2102" s="20">
        <f t="shared" si="1239"/>
        <v>-40</v>
      </c>
    </row>
    <row r="2103" spans="1:47" x14ac:dyDescent="0.15">
      <c r="A2103" s="21" t="s">
        <v>1273</v>
      </c>
      <c r="B2103" s="20" t="s">
        <v>918</v>
      </c>
      <c r="C2103" s="20" t="s">
        <v>984</v>
      </c>
      <c r="D2103" s="20" t="s">
        <v>995</v>
      </c>
      <c r="E2103" s="20" t="s">
        <v>996</v>
      </c>
      <c r="F2103" s="20" t="s">
        <v>1250</v>
      </c>
      <c r="G2103" s="20" t="s">
        <v>3173</v>
      </c>
      <c r="H2103" s="20"/>
      <c r="I2103" s="20">
        <v>13809614151</v>
      </c>
      <c r="J2103" s="20" t="s">
        <v>924</v>
      </c>
      <c r="K2103" s="20" t="s">
        <v>3130</v>
      </c>
      <c r="L2103" s="20" t="s">
        <v>2137</v>
      </c>
      <c r="M2103" s="20">
        <v>1408</v>
      </c>
      <c r="N2103" s="20">
        <v>1408</v>
      </c>
      <c r="O2103" s="20" t="s">
        <v>927</v>
      </c>
      <c r="P2103" s="20" t="s">
        <v>50</v>
      </c>
      <c r="Q2103" s="28"/>
      <c r="R2103" s="22" t="s">
        <v>1001</v>
      </c>
      <c r="S2103" s="25" t="s">
        <v>1002</v>
      </c>
      <c r="T2103" s="21" t="s">
        <v>53</v>
      </c>
      <c r="U2103" s="21" t="s">
        <v>1018</v>
      </c>
      <c r="V2103" s="46">
        <v>1</v>
      </c>
      <c r="W2103" s="26">
        <f t="shared" si="1218"/>
        <v>1</v>
      </c>
      <c r="Y2103" s="21">
        <v>12</v>
      </c>
      <c r="Z2103" s="22">
        <f t="shared" si="1177"/>
        <v>1408</v>
      </c>
      <c r="AA2103" s="20" t="s">
        <v>2195</v>
      </c>
      <c r="AB2103" s="22"/>
      <c r="AC2103" s="22">
        <v>1</v>
      </c>
      <c r="AD2103" s="22"/>
      <c r="AE2103" s="22">
        <f t="shared" si="1240"/>
        <v>1408</v>
      </c>
      <c r="AF2103" s="22">
        <f t="shared" si="1221"/>
        <v>1408</v>
      </c>
      <c r="AG2103" s="20"/>
      <c r="AH2103" s="22"/>
      <c r="AI2103" s="22"/>
      <c r="AJ2103" s="22">
        <f t="shared" si="1237"/>
        <v>1408</v>
      </c>
      <c r="AK2103" s="22">
        <f>IF(O2103="(传统)XDSL",VLOOKUP(S2103,[2]直销续费率明细!C:I,7,FALSE)*1,IF(O2103="GPON+XDSL",VLOOKUP(S2103,[2]直销续费率明细!C:I,7,FALSE)*1,VLOOKUP(S2103,[2]直销续费率明细!C:I,5,FALSE)*1))</f>
        <v>25</v>
      </c>
      <c r="AL2103" s="22" t="s">
        <v>1300</v>
      </c>
      <c r="AM2103" s="22"/>
      <c r="AN2103" s="22"/>
      <c r="AO2103" s="22" t="s">
        <v>2196</v>
      </c>
      <c r="AP2103" s="22" t="s">
        <v>1301</v>
      </c>
      <c r="AS2103" s="20">
        <f>IF(Y2103&gt;=10,VLOOKUP(U2103,[2]提成计算!B:T,19,FALSE),VLOOKUP(U2103,[2]提成计算!B:T,18,FALSE))</f>
        <v>0.09</v>
      </c>
      <c r="AT2103" s="20">
        <f t="shared" si="1238"/>
        <v>126.72</v>
      </c>
      <c r="AU2103" s="20">
        <f t="shared" si="1239"/>
        <v>25</v>
      </c>
    </row>
    <row r="2104" spans="1:47" x14ac:dyDescent="0.15">
      <c r="A2104" s="21" t="s">
        <v>1273</v>
      </c>
      <c r="B2104" s="20" t="s">
        <v>918</v>
      </c>
      <c r="C2104" s="20" t="s">
        <v>984</v>
      </c>
      <c r="D2104" s="20" t="s">
        <v>992</v>
      </c>
      <c r="E2104" s="20" t="s">
        <v>1043</v>
      </c>
      <c r="F2104" s="20" t="s">
        <v>1250</v>
      </c>
      <c r="G2104" s="20" t="s">
        <v>3174</v>
      </c>
      <c r="H2104" s="20"/>
      <c r="I2104" s="20">
        <v>13827252798</v>
      </c>
      <c r="J2104" s="20" t="s">
        <v>924</v>
      </c>
      <c r="K2104" s="20" t="s">
        <v>94</v>
      </c>
      <c r="L2104" s="20" t="s">
        <v>1299</v>
      </c>
      <c r="M2104" s="20">
        <v>888</v>
      </c>
      <c r="N2104" s="20">
        <v>888</v>
      </c>
      <c r="O2104" s="20" t="s">
        <v>927</v>
      </c>
      <c r="P2104" s="20" t="s">
        <v>50</v>
      </c>
      <c r="Q2104" s="28"/>
      <c r="R2104" s="21" t="s">
        <v>95</v>
      </c>
      <c r="S2104" s="25" t="s">
        <v>1046</v>
      </c>
      <c r="T2104" s="21" t="s">
        <v>53</v>
      </c>
      <c r="U2104" s="21" t="s">
        <v>96</v>
      </c>
      <c r="V2104" s="46">
        <v>1</v>
      </c>
      <c r="W2104" s="26">
        <f t="shared" si="1218"/>
        <v>1</v>
      </c>
      <c r="Y2104" s="21">
        <v>12</v>
      </c>
      <c r="Z2104" s="22">
        <f t="shared" si="1177"/>
        <v>888</v>
      </c>
      <c r="AA2104" s="20" t="s">
        <v>2195</v>
      </c>
      <c r="AB2104" s="22"/>
      <c r="AC2104" s="22">
        <v>1</v>
      </c>
      <c r="AD2104" s="22"/>
      <c r="AE2104" s="22">
        <f t="shared" si="1240"/>
        <v>888</v>
      </c>
      <c r="AF2104" s="22">
        <f t="shared" si="1221"/>
        <v>888</v>
      </c>
      <c r="AG2104" s="20"/>
      <c r="AH2104" s="22"/>
      <c r="AI2104" s="22"/>
      <c r="AJ2104" s="22">
        <f t="shared" si="1237"/>
        <v>888</v>
      </c>
      <c r="AK2104" s="22">
        <f>IF(O2104="(传统)XDSL",VLOOKUP(S2104,[2]直销续费率明细!C:I,7,FALSE)*1,IF(O2104="GPON+XDSL",VLOOKUP(S2104,[2]直销续费率明细!C:I,7,FALSE)*1,VLOOKUP(S2104,[2]直销续费率明细!C:I,5,FALSE)*1))</f>
        <v>25</v>
      </c>
      <c r="AL2104" s="22" t="s">
        <v>1309</v>
      </c>
      <c r="AM2104" s="22"/>
      <c r="AN2104" s="22"/>
      <c r="AO2104" s="22" t="s">
        <v>2196</v>
      </c>
      <c r="AP2104" s="22" t="s">
        <v>1301</v>
      </c>
      <c r="AS2104" s="20">
        <f>IF(Y2104&gt;=10,VLOOKUP(U2104,[2]提成计算!B:T,19,FALSE),VLOOKUP(U2104,[2]提成计算!B:T,18,FALSE))</f>
        <v>0.1</v>
      </c>
      <c r="AT2104" s="20">
        <f t="shared" si="1238"/>
        <v>88.800000000000011</v>
      </c>
      <c r="AU2104" s="20">
        <f t="shared" si="1239"/>
        <v>25</v>
      </c>
    </row>
    <row r="2105" spans="1:47" x14ac:dyDescent="0.15">
      <c r="A2105" s="21" t="s">
        <v>1273</v>
      </c>
      <c r="B2105" s="20" t="s">
        <v>918</v>
      </c>
      <c r="C2105" s="20" t="s">
        <v>984</v>
      </c>
      <c r="D2105" s="20" t="s">
        <v>1029</v>
      </c>
      <c r="E2105" s="20" t="s">
        <v>1368</v>
      </c>
      <c r="F2105" s="20" t="s">
        <v>1250</v>
      </c>
      <c r="G2105" s="20" t="s">
        <v>3175</v>
      </c>
      <c r="H2105" s="20"/>
      <c r="I2105" s="20" t="s">
        <v>3176</v>
      </c>
      <c r="J2105" s="20" t="s">
        <v>924</v>
      </c>
      <c r="K2105" s="20" t="s">
        <v>607</v>
      </c>
      <c r="L2105" s="20" t="s">
        <v>1299</v>
      </c>
      <c r="M2105" s="20">
        <v>888</v>
      </c>
      <c r="N2105" s="20">
        <v>888</v>
      </c>
      <c r="O2105" s="20" t="s">
        <v>927</v>
      </c>
      <c r="P2105" s="20" t="s">
        <v>50</v>
      </c>
      <c r="Q2105" s="28"/>
      <c r="R2105" s="21" t="s">
        <v>221</v>
      </c>
      <c r="S2105" s="25" t="s">
        <v>1370</v>
      </c>
      <c r="T2105" s="21" t="s">
        <v>53</v>
      </c>
      <c r="U2105" s="21" t="s">
        <v>608</v>
      </c>
      <c r="V2105" s="46">
        <v>1</v>
      </c>
      <c r="W2105" s="26">
        <f t="shared" si="1218"/>
        <v>1</v>
      </c>
      <c r="Y2105" s="21">
        <v>12</v>
      </c>
      <c r="Z2105" s="22">
        <f t="shared" si="1177"/>
        <v>888</v>
      </c>
      <c r="AA2105" s="20" t="s">
        <v>2195</v>
      </c>
      <c r="AB2105" s="22"/>
      <c r="AC2105" s="22">
        <v>1</v>
      </c>
      <c r="AD2105" s="22"/>
      <c r="AE2105" s="22">
        <f t="shared" si="1240"/>
        <v>888</v>
      </c>
      <c r="AF2105" s="22">
        <f t="shared" si="1221"/>
        <v>888</v>
      </c>
      <c r="AG2105" s="20"/>
      <c r="AH2105" s="22"/>
      <c r="AI2105" s="22"/>
      <c r="AJ2105" s="22">
        <f t="shared" si="1237"/>
        <v>888</v>
      </c>
      <c r="AK2105" s="22">
        <f>IF(O2105="(传统)XDSL",VLOOKUP(S2105,[2]直销续费率明细!C:I,7,FALSE)*1,IF(O2105="GPON+XDSL",VLOOKUP(S2105,[2]直销续费率明细!C:I,7,FALSE)*1,VLOOKUP(S2105,[2]直销续费率明细!C:I,5,FALSE)*1))</f>
        <v>-40</v>
      </c>
      <c r="AL2105" s="22" t="s">
        <v>1309</v>
      </c>
      <c r="AM2105" s="22"/>
      <c r="AN2105" s="22"/>
      <c r="AO2105" s="22" t="s">
        <v>2196</v>
      </c>
      <c r="AP2105" s="22" t="s">
        <v>1301</v>
      </c>
      <c r="AS2105" s="20">
        <f>IF(Y2105&gt;=10,VLOOKUP(U2105,[2]提成计算!B:T,19,FALSE),VLOOKUP(U2105,[2]提成计算!B:T,18,FALSE))</f>
        <v>0.09</v>
      </c>
      <c r="AT2105" s="20">
        <f t="shared" si="1238"/>
        <v>79.92</v>
      </c>
      <c r="AU2105" s="20">
        <f t="shared" si="1239"/>
        <v>-40</v>
      </c>
    </row>
    <row r="2106" spans="1:47" x14ac:dyDescent="0.15">
      <c r="A2106" s="21" t="s">
        <v>1273</v>
      </c>
      <c r="B2106" s="20" t="s">
        <v>918</v>
      </c>
      <c r="C2106" s="20" t="s">
        <v>984</v>
      </c>
      <c r="D2106" s="20" t="s">
        <v>995</v>
      </c>
      <c r="E2106" s="20" t="s">
        <v>996</v>
      </c>
      <c r="F2106" s="20" t="s">
        <v>1250</v>
      </c>
      <c r="G2106" s="20" t="s">
        <v>3177</v>
      </c>
      <c r="H2106" s="20"/>
      <c r="I2106" s="20">
        <v>15814127270</v>
      </c>
      <c r="J2106" s="20" t="s">
        <v>924</v>
      </c>
      <c r="K2106" s="20" t="s">
        <v>1016</v>
      </c>
      <c r="L2106" s="20" t="s">
        <v>1299</v>
      </c>
      <c r="M2106" s="20">
        <v>888</v>
      </c>
      <c r="N2106" s="20">
        <v>888</v>
      </c>
      <c r="O2106" s="20" t="s">
        <v>927</v>
      </c>
      <c r="P2106" s="20" t="s">
        <v>50</v>
      </c>
      <c r="Q2106" s="28"/>
      <c r="R2106" s="21" t="s">
        <v>1001</v>
      </c>
      <c r="S2106" s="25" t="s">
        <v>1002</v>
      </c>
      <c r="T2106" s="21" t="s">
        <v>53</v>
      </c>
      <c r="U2106" s="21" t="s">
        <v>1018</v>
      </c>
      <c r="V2106" s="46">
        <v>1</v>
      </c>
      <c r="W2106" s="26">
        <f t="shared" si="1218"/>
        <v>1</v>
      </c>
      <c r="Y2106" s="21">
        <v>12</v>
      </c>
      <c r="Z2106" s="22">
        <f t="shared" si="1177"/>
        <v>888</v>
      </c>
      <c r="AA2106" s="20" t="s">
        <v>2195</v>
      </c>
      <c r="AB2106" s="22"/>
      <c r="AC2106" s="22">
        <v>1</v>
      </c>
      <c r="AD2106" s="22"/>
      <c r="AE2106" s="22">
        <f t="shared" si="1240"/>
        <v>888</v>
      </c>
      <c r="AF2106" s="22">
        <f t="shared" si="1221"/>
        <v>888</v>
      </c>
      <c r="AG2106" s="20"/>
      <c r="AH2106" s="22"/>
      <c r="AI2106" s="22"/>
      <c r="AJ2106" s="22">
        <f t="shared" si="1237"/>
        <v>888</v>
      </c>
      <c r="AK2106" s="22">
        <f>IF(O2106="(传统)XDSL",VLOOKUP(S2106,[2]直销续费率明细!C:I,7,FALSE)*1,IF(O2106="GPON+XDSL",VLOOKUP(S2106,[2]直销续费率明细!C:I,7,FALSE)*1,VLOOKUP(S2106,[2]直销续费率明细!C:I,5,FALSE)*1))</f>
        <v>25</v>
      </c>
      <c r="AL2106" s="22" t="s">
        <v>1309</v>
      </c>
      <c r="AM2106" s="22"/>
      <c r="AN2106" s="22"/>
      <c r="AO2106" s="22" t="s">
        <v>2196</v>
      </c>
      <c r="AP2106" s="22" t="s">
        <v>1301</v>
      </c>
      <c r="AS2106" s="20">
        <f>IF(Y2106&gt;=10,VLOOKUP(U2106,[2]提成计算!B:T,19,FALSE),VLOOKUP(U2106,[2]提成计算!B:T,18,FALSE))</f>
        <v>0.09</v>
      </c>
      <c r="AT2106" s="20">
        <f t="shared" si="1238"/>
        <v>79.92</v>
      </c>
      <c r="AU2106" s="20">
        <f t="shared" si="1239"/>
        <v>25</v>
      </c>
    </row>
    <row r="2107" spans="1:47" x14ac:dyDescent="0.15">
      <c r="A2107" s="21" t="s">
        <v>1273</v>
      </c>
      <c r="B2107" s="20" t="s">
        <v>918</v>
      </c>
      <c r="C2107" s="20" t="s">
        <v>984</v>
      </c>
      <c r="D2107" s="20" t="s">
        <v>985</v>
      </c>
      <c r="E2107" s="20" t="s">
        <v>1041</v>
      </c>
      <c r="F2107" s="20" t="s">
        <v>1250</v>
      </c>
      <c r="G2107" s="20" t="s">
        <v>3178</v>
      </c>
      <c r="H2107" s="20"/>
      <c r="I2107" s="20">
        <v>13713432618</v>
      </c>
      <c r="J2107" s="20" t="s">
        <v>924</v>
      </c>
      <c r="K2107" s="20" t="s">
        <v>2944</v>
      </c>
      <c r="L2107" s="20" t="s">
        <v>1299</v>
      </c>
      <c r="M2107" s="20">
        <v>888</v>
      </c>
      <c r="N2107" s="20">
        <v>888</v>
      </c>
      <c r="O2107" s="20" t="s">
        <v>927</v>
      </c>
      <c r="P2107" s="20" t="s">
        <v>50</v>
      </c>
      <c r="Q2107" s="28"/>
      <c r="R2107" s="21" t="s">
        <v>989</v>
      </c>
      <c r="S2107" s="25" t="s">
        <v>990</v>
      </c>
      <c r="T2107" s="21" t="s">
        <v>53</v>
      </c>
      <c r="U2107" s="21" t="s">
        <v>991</v>
      </c>
      <c r="V2107" s="46">
        <v>1</v>
      </c>
      <c r="W2107" s="26">
        <f t="shared" si="1218"/>
        <v>1</v>
      </c>
      <c r="Y2107" s="21">
        <v>12</v>
      </c>
      <c r="Z2107" s="22">
        <f t="shared" si="1177"/>
        <v>888</v>
      </c>
      <c r="AA2107" s="20" t="s">
        <v>2195</v>
      </c>
      <c r="AB2107" s="22"/>
      <c r="AC2107" s="22">
        <v>1</v>
      </c>
      <c r="AD2107" s="22"/>
      <c r="AE2107" s="22">
        <f t="shared" si="1240"/>
        <v>888</v>
      </c>
      <c r="AF2107" s="22">
        <f t="shared" si="1221"/>
        <v>888</v>
      </c>
      <c r="AG2107" s="20"/>
      <c r="AH2107" s="22"/>
      <c r="AI2107" s="22"/>
      <c r="AJ2107" s="22">
        <f t="shared" si="1237"/>
        <v>888</v>
      </c>
      <c r="AK2107" s="22">
        <f>IF(O2107="(传统)XDSL",VLOOKUP(S2107,[2]直销续费率明细!C:I,7,FALSE)*1,IF(O2107="GPON+XDSL",VLOOKUP(S2107,[2]直销续费率明细!C:I,7,FALSE)*1,VLOOKUP(S2107,[2]直销续费率明细!C:I,5,FALSE)*1))</f>
        <v>25</v>
      </c>
      <c r="AL2107" s="22" t="s">
        <v>1309</v>
      </c>
      <c r="AM2107" s="22"/>
      <c r="AN2107" s="22"/>
      <c r="AO2107" s="22" t="s">
        <v>2196</v>
      </c>
      <c r="AP2107" s="22" t="s">
        <v>1301</v>
      </c>
      <c r="AS2107" s="20">
        <f>IF(Y2107&gt;=10,VLOOKUP(U2107,[2]提成计算!B:T,19,FALSE),VLOOKUP(U2107,[2]提成计算!B:T,18,FALSE))</f>
        <v>0.1</v>
      </c>
      <c r="AT2107" s="20">
        <f t="shared" si="1238"/>
        <v>88.800000000000011</v>
      </c>
      <c r="AU2107" s="20">
        <f t="shared" si="1239"/>
        <v>25</v>
      </c>
    </row>
    <row r="2108" spans="1:47" x14ac:dyDescent="0.15">
      <c r="A2108" s="21" t="s">
        <v>1273</v>
      </c>
      <c r="B2108" s="20" t="s">
        <v>918</v>
      </c>
      <c r="C2108" s="20" t="s">
        <v>984</v>
      </c>
      <c r="D2108" s="20" t="s">
        <v>985</v>
      </c>
      <c r="E2108" s="20" t="s">
        <v>1004</v>
      </c>
      <c r="F2108" s="20" t="s">
        <v>1250</v>
      </c>
      <c r="G2108" s="20" t="s">
        <v>3179</v>
      </c>
      <c r="H2108" s="20"/>
      <c r="I2108" s="20">
        <v>13537114568</v>
      </c>
      <c r="J2108" s="20" t="s">
        <v>924</v>
      </c>
      <c r="K2108" s="20" t="s">
        <v>1006</v>
      </c>
      <c r="L2108" s="20" t="s">
        <v>1299</v>
      </c>
      <c r="M2108" s="20">
        <v>888</v>
      </c>
      <c r="N2108" s="20">
        <v>888</v>
      </c>
      <c r="O2108" s="20" t="s">
        <v>927</v>
      </c>
      <c r="P2108" s="20" t="s">
        <v>50</v>
      </c>
      <c r="Q2108" s="28"/>
      <c r="R2108" s="21" t="s">
        <v>989</v>
      </c>
      <c r="S2108" s="25" t="s">
        <v>1007</v>
      </c>
      <c r="T2108" s="21" t="s">
        <v>53</v>
      </c>
      <c r="U2108" s="21" t="s">
        <v>1008</v>
      </c>
      <c r="V2108" s="46">
        <v>1</v>
      </c>
      <c r="W2108" s="26">
        <f t="shared" si="1218"/>
        <v>1</v>
      </c>
      <c r="Y2108" s="21">
        <v>12</v>
      </c>
      <c r="Z2108" s="22">
        <f t="shared" si="1177"/>
        <v>888</v>
      </c>
      <c r="AA2108" s="20" t="s">
        <v>2195</v>
      </c>
      <c r="AB2108" s="22"/>
      <c r="AC2108" s="22">
        <v>1</v>
      </c>
      <c r="AD2108" s="22"/>
      <c r="AE2108" s="22">
        <f t="shared" si="1240"/>
        <v>888</v>
      </c>
      <c r="AF2108" s="22">
        <f t="shared" si="1221"/>
        <v>888</v>
      </c>
      <c r="AG2108" s="20"/>
      <c r="AH2108" s="22"/>
      <c r="AI2108" s="22"/>
      <c r="AJ2108" s="22">
        <f t="shared" si="1237"/>
        <v>888</v>
      </c>
      <c r="AK2108" s="22">
        <f>IF(O2108="(传统)XDSL",VLOOKUP(S2108,[2]直销续费率明细!C:I,7,FALSE)*1,IF(O2108="GPON+XDSL",VLOOKUP(S2108,[2]直销续费率明细!C:I,7,FALSE)*1,VLOOKUP(S2108,[2]直销续费率明细!C:I,5,FALSE)*1))</f>
        <v>15</v>
      </c>
      <c r="AL2108" s="22" t="s">
        <v>1309</v>
      </c>
      <c r="AM2108" s="22"/>
      <c r="AN2108" s="22"/>
      <c r="AO2108" s="22" t="s">
        <v>2196</v>
      </c>
      <c r="AP2108" s="22" t="s">
        <v>1301</v>
      </c>
      <c r="AS2108" s="20">
        <f>IF(Y2108&gt;=10,VLOOKUP(U2108,[2]提成计算!B:T,19,FALSE),VLOOKUP(U2108,[2]提成计算!B:T,18,FALSE))</f>
        <v>0.1</v>
      </c>
      <c r="AT2108" s="20">
        <f t="shared" si="1238"/>
        <v>88.800000000000011</v>
      </c>
      <c r="AU2108" s="20">
        <f t="shared" si="1239"/>
        <v>15</v>
      </c>
    </row>
    <row r="2109" spans="1:47" x14ac:dyDescent="0.15">
      <c r="A2109" s="21" t="s">
        <v>1273</v>
      </c>
      <c r="B2109" s="20" t="s">
        <v>918</v>
      </c>
      <c r="C2109" s="20" t="s">
        <v>984</v>
      </c>
      <c r="D2109" s="20" t="s">
        <v>985</v>
      </c>
      <c r="E2109" s="20" t="s">
        <v>1004</v>
      </c>
      <c r="F2109" s="20" t="s">
        <v>1250</v>
      </c>
      <c r="G2109" s="20" t="s">
        <v>3180</v>
      </c>
      <c r="H2109" s="20"/>
      <c r="I2109" s="20">
        <v>15916955138</v>
      </c>
      <c r="J2109" s="20" t="s">
        <v>924</v>
      </c>
      <c r="K2109" s="20" t="s">
        <v>1006</v>
      </c>
      <c r="L2109" s="20" t="s">
        <v>1960</v>
      </c>
      <c r="M2109" s="20">
        <v>400</v>
      </c>
      <c r="N2109" s="20">
        <v>400</v>
      </c>
      <c r="O2109" s="20" t="s">
        <v>927</v>
      </c>
      <c r="P2109" s="20" t="s">
        <v>50</v>
      </c>
      <c r="Q2109" s="28"/>
      <c r="R2109" s="21" t="s">
        <v>989</v>
      </c>
      <c r="S2109" s="25" t="s">
        <v>1007</v>
      </c>
      <c r="T2109" s="21" t="s">
        <v>53</v>
      </c>
      <c r="U2109" s="21" t="s">
        <v>1008</v>
      </c>
      <c r="V2109" s="46">
        <v>0.5</v>
      </c>
      <c r="W2109" s="26">
        <f t="shared" si="1218"/>
        <v>0.5</v>
      </c>
      <c r="Y2109" s="21">
        <v>4</v>
      </c>
      <c r="Z2109" s="22">
        <f t="shared" si="1177"/>
        <v>400</v>
      </c>
      <c r="AA2109" s="20" t="s">
        <v>2195</v>
      </c>
      <c r="AB2109" s="22">
        <v>1</v>
      </c>
      <c r="AC2109" s="22"/>
      <c r="AD2109" s="22">
        <f>N2109</f>
        <v>400</v>
      </c>
      <c r="AE2109" s="22"/>
      <c r="AF2109" s="22">
        <f t="shared" si="1221"/>
        <v>400</v>
      </c>
      <c r="AG2109" s="20"/>
      <c r="AH2109" s="22"/>
      <c r="AI2109" s="22"/>
      <c r="AJ2109" s="22">
        <f t="shared" si="1237"/>
        <v>400</v>
      </c>
      <c r="AK2109" s="22">
        <f>IF(O2109="(传统)XDSL",VLOOKUP(S2109,[2]直销续费率明细!C:I,7,FALSE)*1,IF(O2109="GPON+XDSL",VLOOKUP(S2109,[2]直销续费率明细!C:I,7,FALSE)*1,VLOOKUP(S2109,[2]直销续费率明细!C:I,5,FALSE)*1))</f>
        <v>15</v>
      </c>
      <c r="AL2109" s="22" t="s">
        <v>1309</v>
      </c>
      <c r="AM2109" s="22"/>
      <c r="AN2109" s="22"/>
      <c r="AO2109" s="22" t="s">
        <v>2196</v>
      </c>
      <c r="AP2109" s="22" t="s">
        <v>1961</v>
      </c>
      <c r="AS2109" s="20">
        <f>IF(Y2109&gt;=10,VLOOKUP(U2109,[2]提成计算!B:T,19,FALSE),VLOOKUP(U2109,[2]提成计算!B:T,18,FALSE))</f>
        <v>7.0000000000000007E-2</v>
      </c>
      <c r="AT2109" s="20">
        <f t="shared" si="1238"/>
        <v>28.000000000000004</v>
      </c>
      <c r="AU2109" s="20">
        <f t="shared" si="1239"/>
        <v>15</v>
      </c>
    </row>
    <row r="2110" spans="1:47" x14ac:dyDescent="0.15">
      <c r="A2110" s="21" t="s">
        <v>1273</v>
      </c>
      <c r="B2110" s="20" t="s">
        <v>918</v>
      </c>
      <c r="C2110" s="20" t="s">
        <v>984</v>
      </c>
      <c r="D2110" s="20" t="s">
        <v>985</v>
      </c>
      <c r="E2110" s="20" t="s">
        <v>1025</v>
      </c>
      <c r="F2110" s="20" t="s">
        <v>1250</v>
      </c>
      <c r="G2110" s="20" t="s">
        <v>3181</v>
      </c>
      <c r="H2110" s="20"/>
      <c r="I2110" s="20">
        <v>15112793071</v>
      </c>
      <c r="J2110" s="20" t="s">
        <v>924</v>
      </c>
      <c r="K2110" s="20" t="s">
        <v>1027</v>
      </c>
      <c r="L2110" s="20" t="s">
        <v>1299</v>
      </c>
      <c r="M2110" s="20">
        <v>888</v>
      </c>
      <c r="N2110" s="20">
        <v>888</v>
      </c>
      <c r="O2110" s="20" t="s">
        <v>927</v>
      </c>
      <c r="P2110" s="20" t="s">
        <v>50</v>
      </c>
      <c r="Q2110" s="28"/>
      <c r="R2110" s="21" t="s">
        <v>989</v>
      </c>
      <c r="S2110" s="25" t="s">
        <v>1386</v>
      </c>
      <c r="T2110" s="21" t="s">
        <v>53</v>
      </c>
      <c r="U2110" s="21" t="s">
        <v>1028</v>
      </c>
      <c r="V2110" s="46">
        <v>1</v>
      </c>
      <c r="W2110" s="26">
        <f t="shared" si="1218"/>
        <v>1</v>
      </c>
      <c r="Y2110" s="21">
        <v>12</v>
      </c>
      <c r="Z2110" s="22">
        <f t="shared" ref="Z2110:Z2173" si="1241">N2110</f>
        <v>888</v>
      </c>
      <c r="AA2110" s="20" t="s">
        <v>2195</v>
      </c>
      <c r="AB2110" s="22"/>
      <c r="AC2110" s="22">
        <v>1</v>
      </c>
      <c r="AD2110" s="22"/>
      <c r="AE2110" s="22">
        <f>N2110</f>
        <v>888</v>
      </c>
      <c r="AF2110" s="22">
        <f t="shared" si="1221"/>
        <v>888</v>
      </c>
      <c r="AG2110" s="20"/>
      <c r="AH2110" s="22"/>
      <c r="AI2110" s="22"/>
      <c r="AJ2110" s="22">
        <f t="shared" si="1237"/>
        <v>888</v>
      </c>
      <c r="AK2110" s="22">
        <f>IF(O2110="(传统)XDSL",VLOOKUP(S2110,[2]直销续费率明细!C:I,7,FALSE)*1,IF(O2110="GPON+XDSL",VLOOKUP(S2110,[2]直销续费率明细!C:I,7,FALSE)*1,VLOOKUP(S2110,[2]直销续费率明细!C:I,5,FALSE)*1))</f>
        <v>15</v>
      </c>
      <c r="AL2110" s="22" t="s">
        <v>1300</v>
      </c>
      <c r="AM2110" s="22"/>
      <c r="AN2110" s="22"/>
      <c r="AO2110" s="22" t="s">
        <v>2196</v>
      </c>
      <c r="AP2110" s="22" t="s">
        <v>1301</v>
      </c>
      <c r="AS2110" s="20">
        <f>IF(Y2110&gt;=10,VLOOKUP(U2110,[2]提成计算!B:T,19,FALSE),VLOOKUP(U2110,[2]提成计算!B:T,18,FALSE))</f>
        <v>0.09</v>
      </c>
      <c r="AT2110" s="20">
        <f t="shared" si="1238"/>
        <v>79.92</v>
      </c>
      <c r="AU2110" s="20">
        <f t="shared" si="1239"/>
        <v>15</v>
      </c>
    </row>
    <row r="2111" spans="1:47" x14ac:dyDescent="0.15">
      <c r="A2111" s="21" t="s">
        <v>1273</v>
      </c>
      <c r="B2111" s="20" t="s">
        <v>918</v>
      </c>
      <c r="C2111" s="20" t="s">
        <v>984</v>
      </c>
      <c r="D2111" s="20" t="s">
        <v>1029</v>
      </c>
      <c r="E2111" s="20" t="s">
        <v>1038</v>
      </c>
      <c r="F2111" s="20" t="s">
        <v>1250</v>
      </c>
      <c r="G2111" s="20" t="s">
        <v>3182</v>
      </c>
      <c r="H2111" s="20"/>
      <c r="I2111" s="20">
        <v>13751238808</v>
      </c>
      <c r="J2111" s="20" t="s">
        <v>1500</v>
      </c>
      <c r="K2111" s="20" t="s">
        <v>298</v>
      </c>
      <c r="L2111" s="20" t="s">
        <v>1277</v>
      </c>
      <c r="M2111" s="20">
        <v>-566</v>
      </c>
      <c r="N2111" s="20">
        <v>-566</v>
      </c>
      <c r="O2111" s="20" t="s">
        <v>927</v>
      </c>
      <c r="P2111" s="20" t="s">
        <v>1910</v>
      </c>
      <c r="Q2111" s="28"/>
      <c r="R2111" s="21" t="s">
        <v>221</v>
      </c>
      <c r="S2111" s="21"/>
      <c r="T2111" s="21" t="s">
        <v>53</v>
      </c>
      <c r="U2111" s="21" t="s">
        <v>299</v>
      </c>
      <c r="V2111" s="46"/>
      <c r="Y2111" s="21">
        <v>2</v>
      </c>
      <c r="Z2111" s="22">
        <f t="shared" si="1241"/>
        <v>-566</v>
      </c>
      <c r="AA2111" s="20" t="s">
        <v>1911</v>
      </c>
      <c r="AB2111" s="22"/>
      <c r="AC2111" s="22"/>
      <c r="AD2111" s="22"/>
      <c r="AE2111" s="22"/>
      <c r="AF2111" s="22"/>
      <c r="AG2111" s="20"/>
      <c r="AH2111" s="22"/>
      <c r="AI2111" s="22"/>
      <c r="AJ2111" s="22"/>
      <c r="AK2111" s="22"/>
      <c r="AM2111" s="22"/>
      <c r="AN2111" s="22"/>
      <c r="AO2111" s="22" t="s">
        <v>2196</v>
      </c>
      <c r="AP2111" s="22">
        <v>0</v>
      </c>
      <c r="AS2111" s="20"/>
      <c r="AT2111" s="20"/>
      <c r="AU2111" s="20"/>
    </row>
    <row r="2112" spans="1:47" x14ac:dyDescent="0.15">
      <c r="A2112" s="21" t="s">
        <v>1273</v>
      </c>
      <c r="B2112" s="20" t="s">
        <v>918</v>
      </c>
      <c r="C2112" s="20" t="s">
        <v>984</v>
      </c>
      <c r="D2112" s="20" t="s">
        <v>1029</v>
      </c>
      <c r="E2112" s="20" t="s">
        <v>1047</v>
      </c>
      <c r="F2112" s="20" t="s">
        <v>1250</v>
      </c>
      <c r="G2112" s="20" t="s">
        <v>3183</v>
      </c>
      <c r="H2112" s="20"/>
      <c r="I2112" s="20" t="s">
        <v>3184</v>
      </c>
      <c r="J2112" s="20" t="s">
        <v>1500</v>
      </c>
      <c r="K2112" s="20" t="s">
        <v>3185</v>
      </c>
      <c r="L2112" s="20" t="s">
        <v>1277</v>
      </c>
      <c r="M2112" s="20">
        <v>-339</v>
      </c>
      <c r="N2112" s="20">
        <v>-339</v>
      </c>
      <c r="O2112" s="20" t="s">
        <v>1262</v>
      </c>
      <c r="P2112" s="20" t="s">
        <v>1910</v>
      </c>
      <c r="Q2112" s="28"/>
      <c r="R2112" s="21" t="s">
        <v>221</v>
      </c>
      <c r="S2112" s="21"/>
      <c r="T2112" s="21" t="s">
        <v>2198</v>
      </c>
      <c r="U2112" s="21" t="s">
        <v>3186</v>
      </c>
      <c r="V2112" s="46"/>
      <c r="Y2112" s="21">
        <v>2</v>
      </c>
      <c r="Z2112" s="22">
        <f t="shared" si="1241"/>
        <v>-339</v>
      </c>
      <c r="AA2112" s="20" t="s">
        <v>1911</v>
      </c>
      <c r="AB2112" s="22"/>
      <c r="AC2112" s="22"/>
      <c r="AD2112" s="22"/>
      <c r="AE2112" s="22"/>
      <c r="AF2112" s="22"/>
      <c r="AG2112" s="20"/>
      <c r="AH2112" s="22"/>
      <c r="AI2112" s="22"/>
      <c r="AJ2112" s="22"/>
      <c r="AK2112" s="22"/>
      <c r="AM2112" s="22"/>
      <c r="AN2112" s="22"/>
      <c r="AO2112" s="22" t="s">
        <v>2196</v>
      </c>
      <c r="AP2112" s="22">
        <v>0</v>
      </c>
      <c r="AS2112" s="20"/>
      <c r="AT2112" s="20"/>
      <c r="AU2112" s="20"/>
    </row>
    <row r="2113" spans="1:47" x14ac:dyDescent="0.15">
      <c r="A2113" s="21" t="s">
        <v>1273</v>
      </c>
      <c r="B2113" s="20" t="s">
        <v>918</v>
      </c>
      <c r="C2113" s="20" t="s">
        <v>984</v>
      </c>
      <c r="D2113" s="20" t="s">
        <v>1029</v>
      </c>
      <c r="E2113" s="20" t="s">
        <v>1038</v>
      </c>
      <c r="F2113" s="20" t="s">
        <v>1250</v>
      </c>
      <c r="G2113" s="20" t="s">
        <v>3187</v>
      </c>
      <c r="H2113" s="20"/>
      <c r="I2113" s="20">
        <v>15362648236</v>
      </c>
      <c r="J2113" s="20" t="s">
        <v>1268</v>
      </c>
      <c r="K2113" s="20" t="s">
        <v>298</v>
      </c>
      <c r="L2113" s="20" t="s">
        <v>1358</v>
      </c>
      <c r="M2113" s="20">
        <v>1088</v>
      </c>
      <c r="N2113" s="20">
        <v>1088</v>
      </c>
      <c r="O2113" s="20" t="s">
        <v>927</v>
      </c>
      <c r="P2113" s="20" t="s">
        <v>50</v>
      </c>
      <c r="Q2113" s="28"/>
      <c r="R2113" s="21" t="s">
        <v>221</v>
      </c>
      <c r="S2113" s="21"/>
      <c r="T2113" s="21" t="s">
        <v>53</v>
      </c>
      <c r="U2113" s="21" t="s">
        <v>299</v>
      </c>
      <c r="V2113" s="46">
        <v>1</v>
      </c>
      <c r="W2113" s="26">
        <f t="shared" ref="W2113:W2176" si="1242">V2113</f>
        <v>1</v>
      </c>
      <c r="X2113" s="26">
        <f t="shared" ref="X2113:X2176" si="1243">V2113</f>
        <v>1</v>
      </c>
      <c r="Y2113" s="21">
        <v>10</v>
      </c>
      <c r="Z2113" s="22">
        <f t="shared" si="1241"/>
        <v>1088</v>
      </c>
      <c r="AA2113" s="20" t="s">
        <v>2195</v>
      </c>
      <c r="AB2113" s="22"/>
      <c r="AC2113" s="22">
        <v>1</v>
      </c>
      <c r="AD2113" s="22"/>
      <c r="AE2113" s="22">
        <f t="shared" ref="AE2113:AE2114" si="1244">N2113</f>
        <v>1088</v>
      </c>
      <c r="AF2113" s="22">
        <f t="shared" ref="AF2113:AF2175" si="1245">N2113</f>
        <v>1088</v>
      </c>
      <c r="AG2113" s="20">
        <f t="shared" ref="AG2113:AG2114" si="1246">N2113</f>
        <v>1088</v>
      </c>
      <c r="AH2113" s="20" t="str">
        <f>VLOOKUP(U2113,[1]提成计算!B:I,8,FALSE)</f>
        <v>否</v>
      </c>
      <c r="AI2113" s="20"/>
      <c r="AJ2113" s="22"/>
      <c r="AK2113" s="22"/>
      <c r="AM2113" s="22"/>
      <c r="AN2113" s="22"/>
      <c r="AO2113" s="22" t="s">
        <v>2196</v>
      </c>
      <c r="AP2113" s="22" t="s">
        <v>1301</v>
      </c>
      <c r="AS2113" s="20"/>
      <c r="AT2113" s="20"/>
      <c r="AU2113" s="20"/>
    </row>
    <row r="2114" spans="1:47" x14ac:dyDescent="0.15">
      <c r="A2114" s="21" t="s">
        <v>1273</v>
      </c>
      <c r="B2114" s="20" t="s">
        <v>918</v>
      </c>
      <c r="C2114" s="20" t="s">
        <v>984</v>
      </c>
      <c r="D2114" s="20" t="s">
        <v>985</v>
      </c>
      <c r="E2114" s="20" t="s">
        <v>1004</v>
      </c>
      <c r="F2114" s="20" t="s">
        <v>1250</v>
      </c>
      <c r="G2114" s="20" t="s">
        <v>3188</v>
      </c>
      <c r="H2114" s="20"/>
      <c r="I2114" s="20">
        <v>18128562556</v>
      </c>
      <c r="J2114" s="20" t="s">
        <v>1268</v>
      </c>
      <c r="K2114" s="20" t="s">
        <v>1006</v>
      </c>
      <c r="L2114" s="20" t="s">
        <v>1891</v>
      </c>
      <c r="M2114" s="20">
        <v>1088</v>
      </c>
      <c r="N2114" s="20">
        <v>1088</v>
      </c>
      <c r="O2114" s="20" t="s">
        <v>927</v>
      </c>
      <c r="P2114" s="20" t="s">
        <v>50</v>
      </c>
      <c r="Q2114" s="28"/>
      <c r="R2114" s="21" t="s">
        <v>989</v>
      </c>
      <c r="S2114" s="21"/>
      <c r="T2114" s="21" t="s">
        <v>53</v>
      </c>
      <c r="U2114" s="21" t="s">
        <v>1008</v>
      </c>
      <c r="V2114" s="46">
        <v>1</v>
      </c>
      <c r="W2114" s="26">
        <f t="shared" si="1242"/>
        <v>1</v>
      </c>
      <c r="X2114" s="26">
        <f t="shared" si="1243"/>
        <v>1</v>
      </c>
      <c r="Y2114" s="21">
        <v>10</v>
      </c>
      <c r="Z2114" s="22">
        <f t="shared" si="1241"/>
        <v>1088</v>
      </c>
      <c r="AA2114" s="20" t="s">
        <v>2195</v>
      </c>
      <c r="AB2114" s="22"/>
      <c r="AC2114" s="22">
        <v>1</v>
      </c>
      <c r="AD2114" s="22"/>
      <c r="AE2114" s="22">
        <f t="shared" si="1244"/>
        <v>1088</v>
      </c>
      <c r="AF2114" s="22">
        <f t="shared" si="1245"/>
        <v>1088</v>
      </c>
      <c r="AG2114" s="20">
        <f t="shared" si="1246"/>
        <v>1088</v>
      </c>
      <c r="AH2114" s="20" t="str">
        <f>VLOOKUP(U2114,[1]提成计算!B:I,8,FALSE)</f>
        <v xml:space="preserve"> </v>
      </c>
      <c r="AI2114" s="20"/>
      <c r="AJ2114" s="22"/>
      <c r="AK2114" s="22"/>
      <c r="AM2114" s="22"/>
      <c r="AN2114" s="22"/>
      <c r="AO2114" s="22" t="s">
        <v>2196</v>
      </c>
      <c r="AP2114" s="22" t="s">
        <v>1301</v>
      </c>
      <c r="AS2114" s="20"/>
      <c r="AT2114" s="20"/>
      <c r="AU2114" s="20"/>
    </row>
    <row r="2115" spans="1:47" x14ac:dyDescent="0.15">
      <c r="A2115" s="21" t="s">
        <v>1273</v>
      </c>
      <c r="B2115" s="20" t="s">
        <v>918</v>
      </c>
      <c r="C2115" s="20" t="s">
        <v>984</v>
      </c>
      <c r="D2115" s="20" t="s">
        <v>985</v>
      </c>
      <c r="E2115" s="20" t="s">
        <v>1041</v>
      </c>
      <c r="F2115" s="20" t="s">
        <v>1250</v>
      </c>
      <c r="G2115" s="20" t="s">
        <v>3189</v>
      </c>
      <c r="H2115" s="20"/>
      <c r="I2115" s="20">
        <v>13725808635</v>
      </c>
      <c r="J2115" s="20" t="s">
        <v>924</v>
      </c>
      <c r="K2115" s="20" t="s">
        <v>2882</v>
      </c>
      <c r="L2115" s="20" t="s">
        <v>1947</v>
      </c>
      <c r="M2115" s="20">
        <v>400</v>
      </c>
      <c r="N2115" s="20">
        <v>400</v>
      </c>
      <c r="O2115" s="20" t="s">
        <v>927</v>
      </c>
      <c r="P2115" s="20" t="s">
        <v>50</v>
      </c>
      <c r="Q2115" s="28"/>
      <c r="R2115" s="21" t="s">
        <v>989</v>
      </c>
      <c r="S2115" s="25" t="s">
        <v>1643</v>
      </c>
      <c r="T2115" s="21" t="s">
        <v>53</v>
      </c>
      <c r="U2115" s="21" t="s">
        <v>1833</v>
      </c>
      <c r="V2115" s="46">
        <v>0.5</v>
      </c>
      <c r="W2115" s="26">
        <f t="shared" si="1242"/>
        <v>0.5</v>
      </c>
      <c r="Y2115" s="21">
        <v>4</v>
      </c>
      <c r="Z2115" s="22">
        <f t="shared" si="1241"/>
        <v>400</v>
      </c>
      <c r="AA2115" s="20" t="s">
        <v>2195</v>
      </c>
      <c r="AB2115" s="22">
        <v>1</v>
      </c>
      <c r="AC2115" s="22"/>
      <c r="AD2115" s="22">
        <f>N2115</f>
        <v>400</v>
      </c>
      <c r="AE2115" s="22"/>
      <c r="AF2115" s="22">
        <f t="shared" si="1245"/>
        <v>400</v>
      </c>
      <c r="AG2115" s="20"/>
      <c r="AH2115" s="22"/>
      <c r="AI2115" s="22"/>
      <c r="AJ2115" s="22">
        <f>N2115</f>
        <v>400</v>
      </c>
      <c r="AK2115" s="22">
        <f>IF(O2115="(传统)XDSL",VLOOKUP(S2115,[2]直销续费率明细!C:I,7,FALSE)*1,IF(O2115="GPON+XDSL",VLOOKUP(S2115,[2]直销续费率明细!C:I,7,FALSE)*1,VLOOKUP(S2115,[2]直销续费率明细!C:I,5,FALSE)*1))</f>
        <v>0</v>
      </c>
      <c r="AL2115" s="22" t="s">
        <v>1309</v>
      </c>
      <c r="AM2115" s="22"/>
      <c r="AN2115" s="22"/>
      <c r="AO2115" s="22" t="s">
        <v>2196</v>
      </c>
      <c r="AP2115" s="22" t="s">
        <v>2206</v>
      </c>
      <c r="AS2115" s="20">
        <f>IF(Y2115&gt;=10,VLOOKUP(U2115,[2]提成计算!B:T,19,FALSE),VLOOKUP(U2115,[2]提成计算!B:T,18,FALSE))</f>
        <v>0.06</v>
      </c>
      <c r="AT2115" s="20">
        <f t="shared" ref="AT2115" si="1247">IF(AD2115*AS2115&gt;0,AD2115*AS2115,AE2115*AS2115)</f>
        <v>24</v>
      </c>
      <c r="AU2115" s="20">
        <f t="shared" ref="AU2115" si="1248">IF(AND(AK2115&lt;0,AK2115+AT2115&lt;0),-AT2115,AK2115)</f>
        <v>0</v>
      </c>
    </row>
    <row r="2116" spans="1:47" x14ac:dyDescent="0.15">
      <c r="A2116" s="21" t="s">
        <v>1273</v>
      </c>
      <c r="B2116" s="20" t="s">
        <v>918</v>
      </c>
      <c r="C2116" s="20" t="s">
        <v>984</v>
      </c>
      <c r="D2116" s="20" t="s">
        <v>995</v>
      </c>
      <c r="E2116" s="20" t="s">
        <v>1009</v>
      </c>
      <c r="F2116" s="20" t="s">
        <v>1250</v>
      </c>
      <c r="G2116" s="20" t="s">
        <v>3190</v>
      </c>
      <c r="H2116" s="20"/>
      <c r="I2116" s="20">
        <v>13724626775</v>
      </c>
      <c r="J2116" s="20" t="s">
        <v>1268</v>
      </c>
      <c r="K2116" s="20" t="s">
        <v>1011</v>
      </c>
      <c r="L2116" s="20" t="s">
        <v>1358</v>
      </c>
      <c r="M2116" s="20">
        <v>1088</v>
      </c>
      <c r="N2116" s="20">
        <v>1088</v>
      </c>
      <c r="O2116" s="20" t="s">
        <v>927</v>
      </c>
      <c r="P2116" s="20" t="s">
        <v>50</v>
      </c>
      <c r="Q2116" s="28"/>
      <c r="R2116" s="21" t="s">
        <v>65</v>
      </c>
      <c r="S2116" s="21"/>
      <c r="T2116" s="21" t="s">
        <v>53</v>
      </c>
      <c r="U2116" s="21" t="s">
        <v>1012</v>
      </c>
      <c r="V2116" s="46">
        <v>1</v>
      </c>
      <c r="W2116" s="26">
        <f t="shared" si="1242"/>
        <v>1</v>
      </c>
      <c r="X2116" s="26">
        <f t="shared" si="1243"/>
        <v>1</v>
      </c>
      <c r="Y2116" s="21">
        <v>10</v>
      </c>
      <c r="Z2116" s="22">
        <f t="shared" si="1241"/>
        <v>1088</v>
      </c>
      <c r="AA2116" s="20" t="s">
        <v>2195</v>
      </c>
      <c r="AB2116" s="22"/>
      <c r="AC2116" s="22">
        <v>1</v>
      </c>
      <c r="AD2116" s="22"/>
      <c r="AE2116" s="22">
        <f t="shared" ref="AE2116:AE2119" si="1249">N2116</f>
        <v>1088</v>
      </c>
      <c r="AF2116" s="22">
        <f t="shared" si="1245"/>
        <v>1088</v>
      </c>
      <c r="AG2116" s="20">
        <f t="shared" ref="AG2116:AG2117" si="1250">N2116</f>
        <v>1088</v>
      </c>
      <c r="AH2116" s="20" t="str">
        <f>VLOOKUP(U2116,[1]提成计算!B:I,8,FALSE)</f>
        <v>否</v>
      </c>
      <c r="AI2116" s="20"/>
      <c r="AJ2116" s="22"/>
      <c r="AK2116" s="22"/>
      <c r="AM2116" s="22"/>
      <c r="AN2116" s="22"/>
      <c r="AO2116" s="22" t="s">
        <v>2196</v>
      </c>
      <c r="AP2116" s="22" t="s">
        <v>1301</v>
      </c>
      <c r="AS2116" s="20"/>
      <c r="AT2116" s="20"/>
      <c r="AU2116" s="20"/>
    </row>
    <row r="2117" spans="1:47" x14ac:dyDescent="0.15">
      <c r="A2117" s="21" t="s">
        <v>1273</v>
      </c>
      <c r="B2117" s="20" t="s">
        <v>918</v>
      </c>
      <c r="C2117" s="20" t="s">
        <v>984</v>
      </c>
      <c r="D2117" s="20" t="s">
        <v>1029</v>
      </c>
      <c r="E2117" s="20" t="s">
        <v>1038</v>
      </c>
      <c r="F2117" s="20" t="s">
        <v>1250</v>
      </c>
      <c r="G2117" s="20" t="s">
        <v>3191</v>
      </c>
      <c r="H2117" s="20"/>
      <c r="I2117" s="20">
        <v>13215111455</v>
      </c>
      <c r="J2117" s="20" t="s">
        <v>1268</v>
      </c>
      <c r="K2117" s="20" t="s">
        <v>607</v>
      </c>
      <c r="L2117" s="20" t="s">
        <v>1358</v>
      </c>
      <c r="M2117" s="20">
        <v>1088</v>
      </c>
      <c r="N2117" s="20">
        <v>1088</v>
      </c>
      <c r="O2117" s="20" t="s">
        <v>927</v>
      </c>
      <c r="P2117" s="20" t="s">
        <v>50</v>
      </c>
      <c r="Q2117" s="28"/>
      <c r="R2117" s="21" t="s">
        <v>221</v>
      </c>
      <c r="S2117" s="21"/>
      <c r="T2117" s="21" t="s">
        <v>53</v>
      </c>
      <c r="U2117" s="21" t="s">
        <v>608</v>
      </c>
      <c r="V2117" s="46">
        <v>1</v>
      </c>
      <c r="W2117" s="26">
        <f t="shared" si="1242"/>
        <v>1</v>
      </c>
      <c r="X2117" s="26">
        <f t="shared" si="1243"/>
        <v>1</v>
      </c>
      <c r="Y2117" s="21">
        <v>10</v>
      </c>
      <c r="Z2117" s="22">
        <f t="shared" si="1241"/>
        <v>1088</v>
      </c>
      <c r="AA2117" s="20" t="s">
        <v>2195</v>
      </c>
      <c r="AB2117" s="22"/>
      <c r="AC2117" s="22">
        <v>1</v>
      </c>
      <c r="AD2117" s="22"/>
      <c r="AE2117" s="22">
        <f t="shared" si="1249"/>
        <v>1088</v>
      </c>
      <c r="AF2117" s="22">
        <f t="shared" si="1245"/>
        <v>1088</v>
      </c>
      <c r="AG2117" s="20">
        <f t="shared" si="1250"/>
        <v>1088</v>
      </c>
      <c r="AH2117" s="20" t="str">
        <f>VLOOKUP(U2117,[1]提成计算!B:I,8,FALSE)</f>
        <v xml:space="preserve"> </v>
      </c>
      <c r="AI2117" s="20"/>
      <c r="AJ2117" s="22"/>
      <c r="AK2117" s="22"/>
      <c r="AM2117" s="22"/>
      <c r="AN2117" s="22"/>
      <c r="AO2117" s="22" t="s">
        <v>2196</v>
      </c>
      <c r="AP2117" s="22" t="s">
        <v>1301</v>
      </c>
      <c r="AS2117" s="20"/>
      <c r="AT2117" s="20"/>
      <c r="AU2117" s="20"/>
    </row>
    <row r="2118" spans="1:47" x14ac:dyDescent="0.15">
      <c r="A2118" s="21" t="s">
        <v>1273</v>
      </c>
      <c r="B2118" s="20" t="s">
        <v>918</v>
      </c>
      <c r="C2118" s="20" t="s">
        <v>984</v>
      </c>
      <c r="D2118" s="20" t="s">
        <v>992</v>
      </c>
      <c r="E2118" s="20" t="s">
        <v>2914</v>
      </c>
      <c r="F2118" s="20" t="s">
        <v>1250</v>
      </c>
      <c r="G2118" s="20" t="s">
        <v>3192</v>
      </c>
      <c r="H2118" s="20"/>
      <c r="I2118" s="20">
        <v>13712133267</v>
      </c>
      <c r="J2118" s="20" t="s">
        <v>924</v>
      </c>
      <c r="K2118" s="20" t="s">
        <v>94</v>
      </c>
      <c r="L2118" s="20" t="s">
        <v>1299</v>
      </c>
      <c r="M2118" s="20">
        <v>888</v>
      </c>
      <c r="N2118" s="20">
        <v>888</v>
      </c>
      <c r="O2118" s="20" t="s">
        <v>927</v>
      </c>
      <c r="P2118" s="20" t="s">
        <v>50</v>
      </c>
      <c r="Q2118" s="28"/>
      <c r="R2118" s="21" t="s">
        <v>95</v>
      </c>
      <c r="S2118" s="25" t="s">
        <v>1046</v>
      </c>
      <c r="T2118" s="21" t="s">
        <v>53</v>
      </c>
      <c r="U2118" s="21" t="s">
        <v>96</v>
      </c>
      <c r="V2118" s="46">
        <v>1</v>
      </c>
      <c r="W2118" s="26">
        <f t="shared" si="1242"/>
        <v>1</v>
      </c>
      <c r="Y2118" s="21">
        <v>12</v>
      </c>
      <c r="Z2118" s="22">
        <f t="shared" si="1241"/>
        <v>888</v>
      </c>
      <c r="AA2118" s="20" t="s">
        <v>2195</v>
      </c>
      <c r="AB2118" s="22"/>
      <c r="AC2118" s="22">
        <v>1</v>
      </c>
      <c r="AD2118" s="22"/>
      <c r="AE2118" s="22">
        <f t="shared" si="1249"/>
        <v>888</v>
      </c>
      <c r="AF2118" s="22">
        <f t="shared" si="1245"/>
        <v>888</v>
      </c>
      <c r="AG2118" s="20"/>
      <c r="AH2118" s="22"/>
      <c r="AI2118" s="22"/>
      <c r="AJ2118" s="22">
        <f>N2118</f>
        <v>888</v>
      </c>
      <c r="AK2118" s="22">
        <f>IF(O2118="(传统)XDSL",VLOOKUP(S2118,[2]直销续费率明细!C:I,7,FALSE)*1,IF(O2118="GPON+XDSL",VLOOKUP(S2118,[2]直销续费率明细!C:I,7,FALSE)*1,VLOOKUP(S2118,[2]直销续费率明细!C:I,5,FALSE)*1))</f>
        <v>25</v>
      </c>
      <c r="AL2118" s="22" t="s">
        <v>1309</v>
      </c>
      <c r="AM2118" s="22"/>
      <c r="AN2118" s="22"/>
      <c r="AO2118" s="22" t="s">
        <v>2196</v>
      </c>
      <c r="AP2118" s="22" t="s">
        <v>1301</v>
      </c>
      <c r="AS2118" s="20">
        <f>IF(Y2118&gt;=10,VLOOKUP(U2118,[2]提成计算!B:T,19,FALSE),VLOOKUP(U2118,[2]提成计算!B:T,18,FALSE))</f>
        <v>0.1</v>
      </c>
      <c r="AT2118" s="20">
        <f t="shared" ref="AT2118" si="1251">IF(AD2118*AS2118&gt;0,AD2118*AS2118,AE2118*AS2118)</f>
        <v>88.800000000000011</v>
      </c>
      <c r="AU2118" s="20">
        <f t="shared" ref="AU2118" si="1252">IF(AND(AK2118&lt;0,AK2118+AT2118&lt;0),-AT2118,AK2118)</f>
        <v>25</v>
      </c>
    </row>
    <row r="2119" spans="1:47" x14ac:dyDescent="0.15">
      <c r="A2119" s="21" t="s">
        <v>1273</v>
      </c>
      <c r="B2119" s="20" t="s">
        <v>918</v>
      </c>
      <c r="C2119" s="20" t="s">
        <v>984</v>
      </c>
      <c r="D2119" s="20" t="s">
        <v>985</v>
      </c>
      <c r="E2119" s="20" t="s">
        <v>1041</v>
      </c>
      <c r="F2119" s="20" t="s">
        <v>1250</v>
      </c>
      <c r="G2119" s="20" t="s">
        <v>3193</v>
      </c>
      <c r="H2119" s="20"/>
      <c r="I2119" s="20">
        <v>13267554593</v>
      </c>
      <c r="J2119" s="20" t="s">
        <v>1268</v>
      </c>
      <c r="K2119" s="20" t="s">
        <v>2882</v>
      </c>
      <c r="L2119" s="20" t="s">
        <v>1891</v>
      </c>
      <c r="M2119" s="20">
        <v>1088</v>
      </c>
      <c r="N2119" s="20">
        <v>1088</v>
      </c>
      <c r="O2119" s="20" t="s">
        <v>927</v>
      </c>
      <c r="P2119" s="20" t="s">
        <v>50</v>
      </c>
      <c r="Q2119" s="28"/>
      <c r="R2119" s="21" t="s">
        <v>989</v>
      </c>
      <c r="S2119" s="21"/>
      <c r="T2119" s="21" t="s">
        <v>53</v>
      </c>
      <c r="U2119" s="21" t="s">
        <v>1833</v>
      </c>
      <c r="V2119" s="46">
        <v>1</v>
      </c>
      <c r="W2119" s="26">
        <f t="shared" si="1242"/>
        <v>1</v>
      </c>
      <c r="X2119" s="26">
        <f t="shared" si="1243"/>
        <v>1</v>
      </c>
      <c r="Y2119" s="21">
        <v>10</v>
      </c>
      <c r="Z2119" s="22">
        <f t="shared" si="1241"/>
        <v>1088</v>
      </c>
      <c r="AA2119" s="20" t="s">
        <v>2195</v>
      </c>
      <c r="AB2119" s="22"/>
      <c r="AC2119" s="22">
        <v>1</v>
      </c>
      <c r="AD2119" s="22"/>
      <c r="AE2119" s="22">
        <f t="shared" si="1249"/>
        <v>1088</v>
      </c>
      <c r="AF2119" s="22">
        <f t="shared" si="1245"/>
        <v>1088</v>
      </c>
      <c r="AG2119" s="20">
        <f>N2119</f>
        <v>1088</v>
      </c>
      <c r="AH2119" s="20" t="str">
        <f>VLOOKUP(U2119,[1]提成计算!B:I,8,FALSE)</f>
        <v>否</v>
      </c>
      <c r="AI2119" s="20"/>
      <c r="AJ2119" s="22"/>
      <c r="AK2119" s="22"/>
      <c r="AM2119" s="22"/>
      <c r="AN2119" s="22"/>
      <c r="AO2119" s="22" t="s">
        <v>2216</v>
      </c>
      <c r="AP2119" s="22" t="s">
        <v>1301</v>
      </c>
      <c r="AS2119" s="20"/>
      <c r="AT2119" s="20"/>
      <c r="AU2119" s="20"/>
    </row>
    <row r="2120" spans="1:47" s="31" customFormat="1" x14ac:dyDescent="0.15">
      <c r="A2120" s="30" t="s">
        <v>1273</v>
      </c>
      <c r="B2120" s="36" t="s">
        <v>918</v>
      </c>
      <c r="C2120" s="36" t="s">
        <v>984</v>
      </c>
      <c r="D2120" s="36" t="s">
        <v>1029</v>
      </c>
      <c r="E2120" s="36" t="s">
        <v>1030</v>
      </c>
      <c r="F2120" s="36" t="s">
        <v>1250</v>
      </c>
      <c r="G2120" s="36" t="s">
        <v>3194</v>
      </c>
      <c r="H2120" s="36"/>
      <c r="I2120" s="36">
        <v>13790437858</v>
      </c>
      <c r="J2120" s="36" t="s">
        <v>924</v>
      </c>
      <c r="K2120" s="36" t="s">
        <v>2860</v>
      </c>
      <c r="L2120" s="36" t="s">
        <v>3080</v>
      </c>
      <c r="M2120" s="36">
        <v>80</v>
      </c>
      <c r="N2120" s="36">
        <v>80</v>
      </c>
      <c r="O2120" s="36" t="s">
        <v>927</v>
      </c>
      <c r="P2120" s="36" t="s">
        <v>50</v>
      </c>
      <c r="Q2120" s="35"/>
      <c r="R2120" s="31" t="s">
        <v>2999</v>
      </c>
      <c r="S2120" s="30"/>
      <c r="T2120" s="30" t="s">
        <v>948</v>
      </c>
      <c r="U2120" s="31" t="s">
        <v>3195</v>
      </c>
      <c r="V2120" s="33">
        <f>1/12</f>
        <v>8.3333333333333329E-2</v>
      </c>
      <c r="W2120" s="33">
        <f t="shared" si="1242"/>
        <v>8.3333333333333329E-2</v>
      </c>
      <c r="X2120" s="33"/>
      <c r="Y2120" s="30">
        <v>4</v>
      </c>
      <c r="Z2120" s="31">
        <f t="shared" si="1241"/>
        <v>80</v>
      </c>
      <c r="AA2120" s="36" t="s">
        <v>2195</v>
      </c>
      <c r="AB2120" s="31">
        <v>1</v>
      </c>
      <c r="AG2120" s="36"/>
      <c r="AL2120" s="31" t="s">
        <v>1309</v>
      </c>
      <c r="AO2120" s="31" t="s">
        <v>2196</v>
      </c>
      <c r="AP2120" s="31" t="s">
        <v>2811</v>
      </c>
      <c r="AS2120" s="36"/>
      <c r="AT2120" s="36"/>
      <c r="AU2120" s="36"/>
    </row>
    <row r="2121" spans="1:47" x14ac:dyDescent="0.15">
      <c r="A2121" s="21" t="s">
        <v>1273</v>
      </c>
      <c r="B2121" s="20" t="s">
        <v>918</v>
      </c>
      <c r="C2121" s="20" t="s">
        <v>984</v>
      </c>
      <c r="D2121" s="20" t="s">
        <v>985</v>
      </c>
      <c r="E2121" s="20" t="s">
        <v>1041</v>
      </c>
      <c r="F2121" s="20" t="s">
        <v>1250</v>
      </c>
      <c r="G2121" s="20" t="s">
        <v>3196</v>
      </c>
      <c r="H2121" s="20"/>
      <c r="I2121" s="20">
        <v>13549250705</v>
      </c>
      <c r="J2121" s="20" t="s">
        <v>924</v>
      </c>
      <c r="K2121" s="20" t="s">
        <v>2856</v>
      </c>
      <c r="L2121" s="20" t="s">
        <v>1299</v>
      </c>
      <c r="M2121" s="20">
        <v>888</v>
      </c>
      <c r="N2121" s="20">
        <v>888</v>
      </c>
      <c r="O2121" s="20" t="s">
        <v>927</v>
      </c>
      <c r="P2121" s="20" t="s">
        <v>50</v>
      </c>
      <c r="Q2121" s="28"/>
      <c r="R2121" s="22" t="s">
        <v>989</v>
      </c>
      <c r="T2121" s="21" t="s">
        <v>948</v>
      </c>
      <c r="U2121" s="22" t="s">
        <v>989</v>
      </c>
      <c r="V2121" s="46">
        <v>1</v>
      </c>
      <c r="W2121" s="26">
        <f t="shared" si="1242"/>
        <v>1</v>
      </c>
      <c r="Y2121" s="21">
        <v>12</v>
      </c>
      <c r="Z2121" s="22">
        <f t="shared" si="1241"/>
        <v>888</v>
      </c>
      <c r="AA2121" s="20" t="s">
        <v>2195</v>
      </c>
      <c r="AB2121" s="22"/>
      <c r="AC2121" s="22">
        <v>1</v>
      </c>
      <c r="AD2121" s="22"/>
      <c r="AE2121" s="22">
        <f t="shared" ref="AE2121:AE2122" si="1253">N2121</f>
        <v>888</v>
      </c>
      <c r="AF2121" s="22">
        <f t="shared" si="1245"/>
        <v>888</v>
      </c>
      <c r="AG2121" s="20"/>
      <c r="AH2121" s="22"/>
      <c r="AI2121" s="22"/>
      <c r="AJ2121" s="22">
        <f t="shared" ref="AJ2121" si="1254">N2121</f>
        <v>888</v>
      </c>
      <c r="AK2121" s="22">
        <f>IF(O2121="(传统)XDSL",VLOOKUP(U2121,[2]自营续费率!B:G,6,FALSE)*1,IF(O2121="GPON+XDSL",VLOOKUP(U2121,[2]自营续费率!B:G,6,FALSE)*1,VLOOKUP(U2121,[2]自营续费率!B:G,4,FALSE)*1))</f>
        <v>0</v>
      </c>
      <c r="AL2121" s="22" t="s">
        <v>1309</v>
      </c>
      <c r="AM2121" s="22"/>
      <c r="AN2121" s="22"/>
      <c r="AO2121" s="22" t="s">
        <v>2196</v>
      </c>
      <c r="AP2121" s="22" t="s">
        <v>1301</v>
      </c>
      <c r="AS2121" s="20">
        <f>IF(Y2121&gt;=10,VLOOKUP(U2121,[2]自营提成!C:Z,6,FALSE),VLOOKUP(U2121,[2]自营提成!C:Z,5,FALSE))</f>
        <v>0.12</v>
      </c>
      <c r="AT2121" s="20">
        <f t="shared" ref="AT2121" si="1255">IF(AD2121*AS2121&gt;0,AD2121*AS2121,AE2121*AS2121)</f>
        <v>106.56</v>
      </c>
      <c r="AU2121" s="20">
        <f>IF(AND(AK2121&lt;0,AK2121+AT2121&lt;0),-AT2121,AK2121)</f>
        <v>0</v>
      </c>
    </row>
    <row r="2122" spans="1:47" x14ac:dyDescent="0.15">
      <c r="A2122" s="21" t="s">
        <v>1273</v>
      </c>
      <c r="B2122" s="20" t="s">
        <v>918</v>
      </c>
      <c r="C2122" s="20" t="s">
        <v>984</v>
      </c>
      <c r="D2122" s="20" t="s">
        <v>995</v>
      </c>
      <c r="E2122" s="20" t="s">
        <v>996</v>
      </c>
      <c r="F2122" s="20" t="s">
        <v>1250</v>
      </c>
      <c r="G2122" s="20" t="s">
        <v>3197</v>
      </c>
      <c r="H2122" s="20"/>
      <c r="I2122" s="20">
        <v>13143291240</v>
      </c>
      <c r="J2122" s="20" t="s">
        <v>1268</v>
      </c>
      <c r="K2122" s="20" t="s">
        <v>1016</v>
      </c>
      <c r="L2122" s="20" t="s">
        <v>1358</v>
      </c>
      <c r="M2122" s="20">
        <v>1088</v>
      </c>
      <c r="N2122" s="20">
        <v>1088</v>
      </c>
      <c r="O2122" s="20" t="s">
        <v>927</v>
      </c>
      <c r="P2122" s="20" t="s">
        <v>50</v>
      </c>
      <c r="Q2122" s="28"/>
      <c r="R2122" s="21" t="s">
        <v>1001</v>
      </c>
      <c r="S2122" s="21"/>
      <c r="T2122" s="21" t="s">
        <v>53</v>
      </c>
      <c r="U2122" s="21" t="s">
        <v>1018</v>
      </c>
      <c r="V2122" s="46">
        <v>1</v>
      </c>
      <c r="W2122" s="26">
        <f t="shared" si="1242"/>
        <v>1</v>
      </c>
      <c r="X2122" s="26">
        <f t="shared" si="1243"/>
        <v>1</v>
      </c>
      <c r="Y2122" s="21">
        <v>10</v>
      </c>
      <c r="Z2122" s="22">
        <f t="shared" si="1241"/>
        <v>1088</v>
      </c>
      <c r="AA2122" s="20" t="s">
        <v>2195</v>
      </c>
      <c r="AB2122" s="22"/>
      <c r="AC2122" s="22">
        <v>1</v>
      </c>
      <c r="AD2122" s="22"/>
      <c r="AE2122" s="22">
        <f t="shared" si="1253"/>
        <v>1088</v>
      </c>
      <c r="AF2122" s="22">
        <f t="shared" si="1245"/>
        <v>1088</v>
      </c>
      <c r="AG2122" s="20">
        <f>N2122</f>
        <v>1088</v>
      </c>
      <c r="AH2122" s="20" t="str">
        <f>VLOOKUP(U2122,[1]提成计算!B:I,8,FALSE)</f>
        <v xml:space="preserve"> </v>
      </c>
      <c r="AI2122" s="20"/>
      <c r="AJ2122" s="22"/>
      <c r="AK2122" s="22"/>
      <c r="AM2122" s="22"/>
      <c r="AN2122" s="22"/>
      <c r="AO2122" s="22" t="s">
        <v>2196</v>
      </c>
      <c r="AP2122" s="22" t="s">
        <v>1301</v>
      </c>
      <c r="AS2122" s="20"/>
      <c r="AT2122" s="20"/>
      <c r="AU2122" s="20"/>
    </row>
    <row r="2123" spans="1:47" x14ac:dyDescent="0.15">
      <c r="A2123" s="21" t="s">
        <v>1273</v>
      </c>
      <c r="B2123" s="20" t="s">
        <v>918</v>
      </c>
      <c r="C2123" s="20" t="s">
        <v>984</v>
      </c>
      <c r="D2123" s="20" t="s">
        <v>985</v>
      </c>
      <c r="E2123" s="20" t="s">
        <v>1004</v>
      </c>
      <c r="F2123" s="20" t="s">
        <v>1250</v>
      </c>
      <c r="G2123" s="20" t="s">
        <v>3198</v>
      </c>
      <c r="H2123" s="20"/>
      <c r="I2123" s="20">
        <v>18822895885</v>
      </c>
      <c r="J2123" s="20" t="s">
        <v>924</v>
      </c>
      <c r="K2123" s="20" t="s">
        <v>2975</v>
      </c>
      <c r="L2123" s="20" t="s">
        <v>1918</v>
      </c>
      <c r="M2123" s="20">
        <v>680</v>
      </c>
      <c r="N2123" s="20">
        <v>680</v>
      </c>
      <c r="O2123" s="20" t="s">
        <v>1262</v>
      </c>
      <c r="P2123" s="20" t="s">
        <v>50</v>
      </c>
      <c r="Q2123" s="28"/>
      <c r="R2123" s="21" t="s">
        <v>989</v>
      </c>
      <c r="S2123" s="25" t="s">
        <v>1007</v>
      </c>
      <c r="T2123" s="21" t="s">
        <v>53</v>
      </c>
      <c r="U2123" s="21" t="s">
        <v>1008</v>
      </c>
      <c r="V2123" s="46">
        <v>1</v>
      </c>
      <c r="W2123" s="26">
        <f t="shared" si="1242"/>
        <v>1</v>
      </c>
      <c r="Y2123" s="21">
        <v>4</v>
      </c>
      <c r="Z2123" s="22">
        <f t="shared" si="1241"/>
        <v>680</v>
      </c>
      <c r="AA2123" s="20" t="s">
        <v>2195</v>
      </c>
      <c r="AB2123" s="22">
        <v>1</v>
      </c>
      <c r="AC2123" s="22"/>
      <c r="AD2123" s="22">
        <f t="shared" ref="AD2123:AD2124" si="1256">N2123</f>
        <v>680</v>
      </c>
      <c r="AE2123" s="22"/>
      <c r="AF2123" s="22">
        <f t="shared" si="1245"/>
        <v>680</v>
      </c>
      <c r="AG2123" s="20"/>
      <c r="AH2123" s="22"/>
      <c r="AI2123" s="22"/>
      <c r="AJ2123" s="22">
        <f t="shared" ref="AJ2123:AJ2124" si="1257">N2123</f>
        <v>680</v>
      </c>
      <c r="AK2123" s="22">
        <f>IF(O2123="(传统)XDSL",VLOOKUP(S2123,[2]直销续费率明细!C:I,7,FALSE)*1,IF(O2123="GPON+XDSL",VLOOKUP(S2123,[2]直销续费率明细!C:I,7,FALSE)*1,VLOOKUP(S2123,[2]直销续费率明细!C:I,5,FALSE)*1))</f>
        <v>25</v>
      </c>
      <c r="AL2123" s="22" t="s">
        <v>1300</v>
      </c>
      <c r="AM2123" s="22"/>
      <c r="AN2123" s="22"/>
      <c r="AO2123" s="22" t="s">
        <v>2196</v>
      </c>
      <c r="AP2123" s="22" t="s">
        <v>2202</v>
      </c>
      <c r="AS2123" s="20">
        <f>IF(Y2123&gt;=10,VLOOKUP(U2123,[2]提成计算!B:T,19,FALSE),VLOOKUP(U2123,[2]提成计算!B:T,18,FALSE))</f>
        <v>7.0000000000000007E-2</v>
      </c>
      <c r="AT2123" s="20">
        <f t="shared" ref="AT2123:AT2124" si="1258">IF(AD2123*AS2123&gt;0,AD2123*AS2123,AE2123*AS2123)</f>
        <v>47.6</v>
      </c>
      <c r="AU2123" s="20">
        <f t="shared" ref="AU2123:AU2124" si="1259">IF(AND(AK2123&lt;0,AK2123+AT2123&lt;0),-AT2123,AK2123)</f>
        <v>25</v>
      </c>
    </row>
    <row r="2124" spans="1:47" x14ac:dyDescent="0.15">
      <c r="A2124" s="21" t="s">
        <v>1273</v>
      </c>
      <c r="B2124" s="20" t="s">
        <v>918</v>
      </c>
      <c r="C2124" s="20" t="s">
        <v>984</v>
      </c>
      <c r="D2124" s="20" t="s">
        <v>985</v>
      </c>
      <c r="E2124" s="20" t="s">
        <v>1004</v>
      </c>
      <c r="F2124" s="20" t="s">
        <v>1250</v>
      </c>
      <c r="G2124" s="20" t="s">
        <v>3199</v>
      </c>
      <c r="H2124" s="20"/>
      <c r="I2124" s="20">
        <v>13414412800</v>
      </c>
      <c r="J2124" s="20" t="s">
        <v>924</v>
      </c>
      <c r="K2124" s="20" t="s">
        <v>1006</v>
      </c>
      <c r="L2124" s="20" t="s">
        <v>1960</v>
      </c>
      <c r="M2124" s="20">
        <v>400</v>
      </c>
      <c r="N2124" s="20">
        <v>400</v>
      </c>
      <c r="O2124" s="20" t="s">
        <v>927</v>
      </c>
      <c r="P2124" s="20" t="s">
        <v>50</v>
      </c>
      <c r="Q2124" s="28"/>
      <c r="R2124" s="21" t="s">
        <v>989</v>
      </c>
      <c r="S2124" s="25" t="s">
        <v>1007</v>
      </c>
      <c r="T2124" s="21" t="s">
        <v>53</v>
      </c>
      <c r="U2124" s="21" t="s">
        <v>1008</v>
      </c>
      <c r="V2124" s="46">
        <v>0.5</v>
      </c>
      <c r="W2124" s="26">
        <f t="shared" si="1242"/>
        <v>0.5</v>
      </c>
      <c r="Y2124" s="21">
        <v>4</v>
      </c>
      <c r="Z2124" s="22">
        <f t="shared" si="1241"/>
        <v>400</v>
      </c>
      <c r="AA2124" s="20" t="s">
        <v>2195</v>
      </c>
      <c r="AB2124" s="22">
        <v>1</v>
      </c>
      <c r="AC2124" s="22"/>
      <c r="AD2124" s="22">
        <f t="shared" si="1256"/>
        <v>400</v>
      </c>
      <c r="AE2124" s="22"/>
      <c r="AF2124" s="22">
        <f t="shared" si="1245"/>
        <v>400</v>
      </c>
      <c r="AG2124" s="20"/>
      <c r="AH2124" s="22"/>
      <c r="AI2124" s="22"/>
      <c r="AJ2124" s="22">
        <f t="shared" si="1257"/>
        <v>400</v>
      </c>
      <c r="AK2124" s="22">
        <f>IF(O2124="(传统)XDSL",VLOOKUP(S2124,[2]直销续费率明细!C:I,7,FALSE)*1,IF(O2124="GPON+XDSL",VLOOKUP(S2124,[2]直销续费率明细!C:I,7,FALSE)*1,VLOOKUP(S2124,[2]直销续费率明细!C:I,5,FALSE)*1))</f>
        <v>15</v>
      </c>
      <c r="AL2124" s="22" t="s">
        <v>1309</v>
      </c>
      <c r="AM2124" s="22"/>
      <c r="AN2124" s="22"/>
      <c r="AO2124" s="22" t="s">
        <v>2196</v>
      </c>
      <c r="AP2124" s="22" t="s">
        <v>1961</v>
      </c>
      <c r="AS2124" s="20">
        <f>IF(Y2124&gt;=10,VLOOKUP(U2124,[2]提成计算!B:T,19,FALSE),VLOOKUP(U2124,[2]提成计算!B:T,18,FALSE))</f>
        <v>7.0000000000000007E-2</v>
      </c>
      <c r="AT2124" s="20">
        <f t="shared" si="1258"/>
        <v>28.000000000000004</v>
      </c>
      <c r="AU2124" s="20">
        <f t="shared" si="1259"/>
        <v>15</v>
      </c>
    </row>
    <row r="2125" spans="1:47" x14ac:dyDescent="0.15">
      <c r="A2125" s="21" t="s">
        <v>1273</v>
      </c>
      <c r="B2125" s="20" t="s">
        <v>918</v>
      </c>
      <c r="C2125" s="20" t="s">
        <v>984</v>
      </c>
      <c r="D2125" s="20" t="s">
        <v>985</v>
      </c>
      <c r="E2125" s="20" t="s">
        <v>1004</v>
      </c>
      <c r="F2125" s="20" t="s">
        <v>1250</v>
      </c>
      <c r="G2125" s="20" t="s">
        <v>3200</v>
      </c>
      <c r="H2125" s="20"/>
      <c r="I2125" s="20">
        <v>18903033709</v>
      </c>
      <c r="J2125" s="20" t="s">
        <v>1268</v>
      </c>
      <c r="K2125" s="20" t="s">
        <v>2975</v>
      </c>
      <c r="L2125" s="20" t="s">
        <v>1891</v>
      </c>
      <c r="M2125" s="20">
        <v>1088</v>
      </c>
      <c r="N2125" s="20">
        <v>1088</v>
      </c>
      <c r="O2125" s="20" t="s">
        <v>927</v>
      </c>
      <c r="P2125" s="20" t="s">
        <v>50</v>
      </c>
      <c r="Q2125" s="28"/>
      <c r="R2125" s="21" t="s">
        <v>989</v>
      </c>
      <c r="S2125" s="21"/>
      <c r="T2125" s="21" t="s">
        <v>53</v>
      </c>
      <c r="U2125" s="21" t="s">
        <v>1008</v>
      </c>
      <c r="V2125" s="46">
        <v>1</v>
      </c>
      <c r="W2125" s="26">
        <f t="shared" si="1242"/>
        <v>1</v>
      </c>
      <c r="X2125" s="26">
        <f t="shared" si="1243"/>
        <v>1</v>
      </c>
      <c r="Y2125" s="21">
        <v>10</v>
      </c>
      <c r="Z2125" s="22">
        <f t="shared" si="1241"/>
        <v>1088</v>
      </c>
      <c r="AA2125" s="20" t="s">
        <v>2195</v>
      </c>
      <c r="AB2125" s="22"/>
      <c r="AC2125" s="22">
        <v>1</v>
      </c>
      <c r="AD2125" s="22"/>
      <c r="AE2125" s="22">
        <f t="shared" ref="AE2125:AE2126" si="1260">N2125</f>
        <v>1088</v>
      </c>
      <c r="AF2125" s="22">
        <f t="shared" si="1245"/>
        <v>1088</v>
      </c>
      <c r="AG2125" s="20">
        <f>N2125</f>
        <v>1088</v>
      </c>
      <c r="AH2125" s="20" t="str">
        <f>VLOOKUP(U2125,[1]提成计算!B:I,8,FALSE)</f>
        <v xml:space="preserve"> </v>
      </c>
      <c r="AI2125" s="20"/>
      <c r="AJ2125" s="22"/>
      <c r="AK2125" s="22"/>
      <c r="AM2125" s="22"/>
      <c r="AN2125" s="22"/>
      <c r="AO2125" s="22" t="s">
        <v>2196</v>
      </c>
      <c r="AP2125" s="22" t="s">
        <v>1301</v>
      </c>
      <c r="AS2125" s="20"/>
      <c r="AT2125" s="20"/>
      <c r="AU2125" s="20"/>
    </row>
    <row r="2126" spans="1:47" x14ac:dyDescent="0.15">
      <c r="A2126" s="21" t="s">
        <v>1273</v>
      </c>
      <c r="B2126" s="20" t="s">
        <v>918</v>
      </c>
      <c r="C2126" s="20" t="s">
        <v>984</v>
      </c>
      <c r="D2126" s="20" t="s">
        <v>1029</v>
      </c>
      <c r="E2126" s="20" t="s">
        <v>996</v>
      </c>
      <c r="F2126" s="20" t="s">
        <v>1250</v>
      </c>
      <c r="G2126" s="20" t="s">
        <v>3201</v>
      </c>
      <c r="H2126" s="20"/>
      <c r="I2126" s="20">
        <v>13728122246</v>
      </c>
      <c r="J2126" s="20" t="s">
        <v>924</v>
      </c>
      <c r="K2126" s="20" t="s">
        <v>220</v>
      </c>
      <c r="L2126" s="20" t="s">
        <v>1376</v>
      </c>
      <c r="M2126" s="20">
        <v>1088</v>
      </c>
      <c r="N2126" s="20">
        <v>1088</v>
      </c>
      <c r="O2126" s="20" t="s">
        <v>927</v>
      </c>
      <c r="P2126" s="20" t="s">
        <v>50</v>
      </c>
      <c r="Q2126" s="28"/>
      <c r="R2126" s="21" t="s">
        <v>221</v>
      </c>
      <c r="S2126" s="25" t="s">
        <v>1423</v>
      </c>
      <c r="T2126" s="21" t="s">
        <v>53</v>
      </c>
      <c r="U2126" s="21" t="s">
        <v>222</v>
      </c>
      <c r="V2126" s="46">
        <v>1</v>
      </c>
      <c r="W2126" s="26">
        <f t="shared" si="1242"/>
        <v>1</v>
      </c>
      <c r="Y2126" s="21">
        <v>10</v>
      </c>
      <c r="Z2126" s="22">
        <f t="shared" si="1241"/>
        <v>1088</v>
      </c>
      <c r="AA2126" s="20" t="s">
        <v>2195</v>
      </c>
      <c r="AB2126" s="22"/>
      <c r="AC2126" s="22">
        <v>1</v>
      </c>
      <c r="AD2126" s="22"/>
      <c r="AE2126" s="22">
        <f t="shared" si="1260"/>
        <v>1088</v>
      </c>
      <c r="AF2126" s="22">
        <f t="shared" si="1245"/>
        <v>1088</v>
      </c>
      <c r="AG2126" s="20"/>
      <c r="AH2126" s="22"/>
      <c r="AI2126" s="22"/>
      <c r="AJ2126" s="22">
        <f t="shared" ref="AJ2126:AJ2127" si="1261">N2126</f>
        <v>1088</v>
      </c>
      <c r="AK2126" s="22"/>
      <c r="AL2126" s="22" t="s">
        <v>1871</v>
      </c>
      <c r="AM2126" s="22"/>
      <c r="AN2126" s="22"/>
      <c r="AO2126" s="22" t="s">
        <v>2196</v>
      </c>
      <c r="AP2126" s="22" t="s">
        <v>1301</v>
      </c>
      <c r="AS2126" s="20">
        <f>IF(Y2126&gt;=10,VLOOKUP(U2126,[2]提成计算!B:T,19,FALSE),VLOOKUP(U2126,[2]提成计算!B:T,18,FALSE))</f>
        <v>0.1</v>
      </c>
      <c r="AT2126" s="20">
        <f t="shared" ref="AT2126:AT2127" si="1262">IF(AD2126*AS2126&gt;0,AD2126*AS2126,AE2126*AS2126)</f>
        <v>108.80000000000001</v>
      </c>
      <c r="AU2126" s="20">
        <f t="shared" ref="AU2126" si="1263">IF(AND(AK2126&lt;0,AK2126+AT2126&lt;0),AT2126,AK2126)</f>
        <v>0</v>
      </c>
    </row>
    <row r="2127" spans="1:47" x14ac:dyDescent="0.15">
      <c r="A2127" s="21" t="s">
        <v>1273</v>
      </c>
      <c r="B2127" s="20" t="s">
        <v>918</v>
      </c>
      <c r="C2127" s="20" t="s">
        <v>984</v>
      </c>
      <c r="D2127" s="20" t="s">
        <v>992</v>
      </c>
      <c r="E2127" s="20" t="s">
        <v>993</v>
      </c>
      <c r="F2127" s="20" t="s">
        <v>1250</v>
      </c>
      <c r="G2127" s="20" t="s">
        <v>3202</v>
      </c>
      <c r="H2127" s="20"/>
      <c r="I2127" s="20">
        <v>13790335909</v>
      </c>
      <c r="J2127" s="20" t="s">
        <v>924</v>
      </c>
      <c r="K2127" s="20" t="s">
        <v>94</v>
      </c>
      <c r="L2127" s="20" t="s">
        <v>2119</v>
      </c>
      <c r="M2127" s="20">
        <v>768</v>
      </c>
      <c r="N2127" s="20">
        <v>768</v>
      </c>
      <c r="O2127" s="20" t="s">
        <v>1262</v>
      </c>
      <c r="P2127" s="20" t="s">
        <v>50</v>
      </c>
      <c r="Q2127" s="28"/>
      <c r="R2127" s="21" t="s">
        <v>95</v>
      </c>
      <c r="S2127" s="25" t="s">
        <v>1023</v>
      </c>
      <c r="T2127" s="21" t="s">
        <v>53</v>
      </c>
      <c r="U2127" s="21" t="s">
        <v>96</v>
      </c>
      <c r="V2127" s="46">
        <v>1</v>
      </c>
      <c r="W2127" s="26">
        <f t="shared" si="1242"/>
        <v>1</v>
      </c>
      <c r="Y2127" s="21">
        <v>4</v>
      </c>
      <c r="Z2127" s="22">
        <f t="shared" si="1241"/>
        <v>768</v>
      </c>
      <c r="AA2127" s="20" t="s">
        <v>2195</v>
      </c>
      <c r="AB2127" s="22">
        <v>1</v>
      </c>
      <c r="AC2127" s="22"/>
      <c r="AD2127" s="22">
        <f>N2127</f>
        <v>768</v>
      </c>
      <c r="AE2127" s="22"/>
      <c r="AF2127" s="22">
        <f t="shared" si="1245"/>
        <v>768</v>
      </c>
      <c r="AG2127" s="20"/>
      <c r="AH2127" s="22"/>
      <c r="AI2127" s="22"/>
      <c r="AJ2127" s="22">
        <f t="shared" si="1261"/>
        <v>768</v>
      </c>
      <c r="AK2127" s="22">
        <f>IF(O2127="(传统)XDSL",VLOOKUP(S2127,[2]直销续费率明细!C:I,7,FALSE)*1,IF(O2127="GPON+XDSL",VLOOKUP(S2127,[2]直销续费率明细!C:I,7,FALSE)*1,VLOOKUP(S2127,[2]直销续费率明细!C:I,5,FALSE)*1))</f>
        <v>-20</v>
      </c>
      <c r="AL2127" s="22" t="s">
        <v>1300</v>
      </c>
      <c r="AM2127" s="22"/>
      <c r="AN2127" s="22"/>
      <c r="AO2127" s="22" t="s">
        <v>2216</v>
      </c>
      <c r="AP2127" s="22" t="s">
        <v>1301</v>
      </c>
      <c r="AS2127" s="20">
        <f>IF(Y2127&gt;=10,VLOOKUP(U2127,[2]提成计算!B:T,19,FALSE),VLOOKUP(U2127,[2]提成计算!B:T,18,FALSE))</f>
        <v>7.0000000000000007E-2</v>
      </c>
      <c r="AT2127" s="20">
        <f t="shared" si="1262"/>
        <v>53.760000000000005</v>
      </c>
      <c r="AU2127" s="20">
        <f t="shared" ref="AU2127" si="1264">IF(AND(AK2127&lt;0,AK2127+AT2127&lt;0),-AT2127,AK2127)</f>
        <v>-20</v>
      </c>
    </row>
    <row r="2128" spans="1:47" x14ac:dyDescent="0.15">
      <c r="A2128" s="21" t="s">
        <v>1273</v>
      </c>
      <c r="B2128" s="20" t="s">
        <v>918</v>
      </c>
      <c r="C2128" s="20" t="s">
        <v>984</v>
      </c>
      <c r="D2128" s="20" t="s">
        <v>995</v>
      </c>
      <c r="E2128" s="20" t="s">
        <v>1009</v>
      </c>
      <c r="F2128" s="20" t="s">
        <v>1250</v>
      </c>
      <c r="G2128" s="20" t="s">
        <v>3203</v>
      </c>
      <c r="H2128" s="20"/>
      <c r="I2128" s="20">
        <v>13925830958</v>
      </c>
      <c r="J2128" s="20" t="s">
        <v>1268</v>
      </c>
      <c r="K2128" s="20" t="s">
        <v>2877</v>
      </c>
      <c r="L2128" s="20" t="s">
        <v>1358</v>
      </c>
      <c r="M2128" s="20">
        <v>1088</v>
      </c>
      <c r="N2128" s="20">
        <v>1088</v>
      </c>
      <c r="O2128" s="20" t="s">
        <v>927</v>
      </c>
      <c r="P2128" s="20" t="s">
        <v>50</v>
      </c>
      <c r="Q2128" s="28"/>
      <c r="R2128" s="21" t="s">
        <v>65</v>
      </c>
      <c r="S2128" s="21"/>
      <c r="T2128" s="21" t="s">
        <v>53</v>
      </c>
      <c r="U2128" s="21" t="s">
        <v>1757</v>
      </c>
      <c r="V2128" s="46">
        <v>1</v>
      </c>
      <c r="W2128" s="26">
        <f t="shared" si="1242"/>
        <v>1</v>
      </c>
      <c r="X2128" s="26">
        <f t="shared" si="1243"/>
        <v>1</v>
      </c>
      <c r="Y2128" s="21">
        <v>10</v>
      </c>
      <c r="Z2128" s="22">
        <f t="shared" si="1241"/>
        <v>1088</v>
      </c>
      <c r="AA2128" s="20" t="s">
        <v>2218</v>
      </c>
      <c r="AB2128" s="22"/>
      <c r="AC2128" s="22">
        <v>1</v>
      </c>
      <c r="AD2128" s="22"/>
      <c r="AE2128" s="22">
        <f>N2128</f>
        <v>1088</v>
      </c>
      <c r="AF2128" s="22">
        <f t="shared" si="1245"/>
        <v>1088</v>
      </c>
      <c r="AG2128" s="20">
        <f>N2128</f>
        <v>1088</v>
      </c>
      <c r="AH2128" s="20" t="str">
        <f>VLOOKUP(U2128,[1]提成计算!B:I,8,FALSE)</f>
        <v>否</v>
      </c>
      <c r="AI2128" s="20"/>
      <c r="AJ2128" s="22"/>
      <c r="AK2128" s="22"/>
      <c r="AM2128" s="22"/>
      <c r="AN2128" s="22"/>
      <c r="AO2128" s="22" t="s">
        <v>2196</v>
      </c>
      <c r="AP2128" s="22" t="s">
        <v>1301</v>
      </c>
      <c r="AS2128" s="20"/>
      <c r="AT2128" s="20"/>
      <c r="AU2128" s="20"/>
    </row>
    <row r="2129" spans="1:47" x14ac:dyDescent="0.15">
      <c r="A2129" s="21" t="s">
        <v>1273</v>
      </c>
      <c r="B2129" s="20" t="s">
        <v>918</v>
      </c>
      <c r="C2129" s="20" t="s">
        <v>984</v>
      </c>
      <c r="D2129" s="20" t="s">
        <v>985</v>
      </c>
      <c r="E2129" s="20" t="s">
        <v>1041</v>
      </c>
      <c r="F2129" s="20" t="s">
        <v>1250</v>
      </c>
      <c r="G2129" s="20" t="s">
        <v>3204</v>
      </c>
      <c r="H2129" s="20"/>
      <c r="I2129" s="20">
        <v>13432995658</v>
      </c>
      <c r="J2129" s="20" t="s">
        <v>924</v>
      </c>
      <c r="K2129" s="20" t="s">
        <v>2944</v>
      </c>
      <c r="L2129" s="20" t="s">
        <v>2119</v>
      </c>
      <c r="M2129" s="20">
        <v>768</v>
      </c>
      <c r="N2129" s="20">
        <v>768</v>
      </c>
      <c r="O2129" s="20" t="s">
        <v>927</v>
      </c>
      <c r="P2129" s="20" t="s">
        <v>50</v>
      </c>
      <c r="Q2129" s="28"/>
      <c r="R2129" s="21" t="s">
        <v>989</v>
      </c>
      <c r="S2129" s="25" t="s">
        <v>1643</v>
      </c>
      <c r="T2129" s="21" t="s">
        <v>53</v>
      </c>
      <c r="U2129" s="21" t="s">
        <v>991</v>
      </c>
      <c r="V2129" s="46">
        <v>1</v>
      </c>
      <c r="W2129" s="26">
        <f t="shared" si="1242"/>
        <v>1</v>
      </c>
      <c r="Y2129" s="21">
        <v>4</v>
      </c>
      <c r="Z2129" s="22">
        <f t="shared" si="1241"/>
        <v>768</v>
      </c>
      <c r="AA2129" s="20" t="s">
        <v>2195</v>
      </c>
      <c r="AB2129" s="22">
        <v>1</v>
      </c>
      <c r="AC2129" s="22"/>
      <c r="AD2129" s="22">
        <f t="shared" ref="AD2129:AD2130" si="1265">N2129</f>
        <v>768</v>
      </c>
      <c r="AE2129" s="22"/>
      <c r="AF2129" s="22">
        <f t="shared" si="1245"/>
        <v>768</v>
      </c>
      <c r="AG2129" s="20"/>
      <c r="AH2129" s="22"/>
      <c r="AI2129" s="22"/>
      <c r="AJ2129" s="22">
        <f>N2129</f>
        <v>768</v>
      </c>
      <c r="AK2129" s="22">
        <f>IF(O2129="(传统)XDSL",VLOOKUP(S2129,[2]直销续费率明细!C:I,7,FALSE)*1,IF(O2129="GPON+XDSL",VLOOKUP(S2129,[2]直销续费率明细!C:I,7,FALSE)*1,VLOOKUP(S2129,[2]直销续费率明细!C:I,5,FALSE)*1))</f>
        <v>0</v>
      </c>
      <c r="AL2129" s="22" t="s">
        <v>1309</v>
      </c>
      <c r="AM2129" s="22"/>
      <c r="AN2129" s="22"/>
      <c r="AO2129" s="22" t="s">
        <v>2196</v>
      </c>
      <c r="AP2129" s="22" t="s">
        <v>1301</v>
      </c>
      <c r="AS2129" s="20">
        <f>IF(Y2129&gt;=10,VLOOKUP(U2129,[2]提成计算!B:T,19,FALSE),VLOOKUP(U2129,[2]提成计算!B:T,18,FALSE))</f>
        <v>7.0000000000000007E-2</v>
      </c>
      <c r="AT2129" s="20">
        <f t="shared" ref="AT2129" si="1266">IF(AD2129*AS2129&gt;0,AD2129*AS2129,AE2129*AS2129)</f>
        <v>53.760000000000005</v>
      </c>
      <c r="AU2129" s="20">
        <f t="shared" ref="AU2129" si="1267">IF(AND(AK2129&lt;0,AK2129+AT2129&lt;0),-AT2129,AK2129)</f>
        <v>0</v>
      </c>
    </row>
    <row r="2130" spans="1:47" x14ac:dyDescent="0.15">
      <c r="A2130" s="21" t="s">
        <v>1273</v>
      </c>
      <c r="B2130" s="20" t="s">
        <v>918</v>
      </c>
      <c r="C2130" s="20" t="s">
        <v>984</v>
      </c>
      <c r="D2130" s="20" t="s">
        <v>995</v>
      </c>
      <c r="E2130" s="20" t="s">
        <v>996</v>
      </c>
      <c r="F2130" s="20" t="s">
        <v>1250</v>
      </c>
      <c r="G2130" s="20" t="s">
        <v>3205</v>
      </c>
      <c r="H2130" s="20"/>
      <c r="I2130" s="20">
        <v>18681198217</v>
      </c>
      <c r="J2130" s="20" t="s">
        <v>1268</v>
      </c>
      <c r="K2130" s="20" t="s">
        <v>3023</v>
      </c>
      <c r="L2130" s="20" t="s">
        <v>1960</v>
      </c>
      <c r="M2130" s="20">
        <v>400</v>
      </c>
      <c r="N2130" s="20">
        <v>400</v>
      </c>
      <c r="O2130" s="20" t="s">
        <v>927</v>
      </c>
      <c r="P2130" s="20" t="s">
        <v>50</v>
      </c>
      <c r="Q2130" s="28"/>
      <c r="R2130" s="21" t="s">
        <v>1001</v>
      </c>
      <c r="S2130" s="21"/>
      <c r="T2130" s="21" t="s">
        <v>53</v>
      </c>
      <c r="U2130" s="21" t="s">
        <v>1018</v>
      </c>
      <c r="V2130" s="46">
        <v>0.5</v>
      </c>
      <c r="W2130" s="26">
        <f t="shared" si="1242"/>
        <v>0.5</v>
      </c>
      <c r="X2130" s="26">
        <f t="shared" si="1243"/>
        <v>0.5</v>
      </c>
      <c r="Y2130" s="21">
        <v>4</v>
      </c>
      <c r="Z2130" s="22">
        <f t="shared" si="1241"/>
        <v>400</v>
      </c>
      <c r="AA2130" s="20" t="s">
        <v>2195</v>
      </c>
      <c r="AB2130" s="22">
        <v>1</v>
      </c>
      <c r="AC2130" s="22"/>
      <c r="AD2130" s="22">
        <f t="shared" si="1265"/>
        <v>400</v>
      </c>
      <c r="AE2130" s="22"/>
      <c r="AF2130" s="22">
        <f t="shared" si="1245"/>
        <v>400</v>
      </c>
      <c r="AG2130" s="20">
        <f t="shared" ref="AG2130:AG2131" si="1268">N2130</f>
        <v>400</v>
      </c>
      <c r="AH2130" s="20" t="str">
        <f>VLOOKUP(U2130,[1]提成计算!B:I,8,FALSE)</f>
        <v xml:space="preserve"> </v>
      </c>
      <c r="AI2130" s="20"/>
      <c r="AJ2130" s="22"/>
      <c r="AK2130" s="22"/>
      <c r="AM2130" s="22"/>
      <c r="AN2130" s="22"/>
      <c r="AO2130" s="22" t="s">
        <v>2216</v>
      </c>
      <c r="AP2130" s="22" t="s">
        <v>1961</v>
      </c>
      <c r="AS2130" s="20"/>
      <c r="AT2130" s="20"/>
      <c r="AU2130" s="20"/>
    </row>
    <row r="2131" spans="1:47" x14ac:dyDescent="0.15">
      <c r="A2131" s="21" t="s">
        <v>1273</v>
      </c>
      <c r="B2131" s="20" t="s">
        <v>918</v>
      </c>
      <c r="C2131" s="20" t="s">
        <v>984</v>
      </c>
      <c r="D2131" s="20" t="s">
        <v>985</v>
      </c>
      <c r="E2131" s="20" t="s">
        <v>1041</v>
      </c>
      <c r="F2131" s="20" t="s">
        <v>1250</v>
      </c>
      <c r="G2131" s="20" t="s">
        <v>3206</v>
      </c>
      <c r="H2131" s="20"/>
      <c r="I2131" s="20">
        <v>18673678377</v>
      </c>
      <c r="J2131" s="20" t="s">
        <v>1268</v>
      </c>
      <c r="K2131" s="20" t="s">
        <v>2882</v>
      </c>
      <c r="L2131" s="20" t="s">
        <v>1891</v>
      </c>
      <c r="M2131" s="20">
        <v>1088</v>
      </c>
      <c r="N2131" s="20">
        <v>1088</v>
      </c>
      <c r="O2131" s="20" t="s">
        <v>927</v>
      </c>
      <c r="P2131" s="20" t="s">
        <v>50</v>
      </c>
      <c r="Q2131" s="28"/>
      <c r="R2131" s="21" t="s">
        <v>989</v>
      </c>
      <c r="S2131" s="21"/>
      <c r="T2131" s="21" t="s">
        <v>53</v>
      </c>
      <c r="U2131" s="21" t="s">
        <v>1833</v>
      </c>
      <c r="V2131" s="46">
        <v>1</v>
      </c>
      <c r="W2131" s="26">
        <f t="shared" si="1242"/>
        <v>1</v>
      </c>
      <c r="X2131" s="26">
        <f t="shared" si="1243"/>
        <v>1</v>
      </c>
      <c r="Y2131" s="21">
        <v>10</v>
      </c>
      <c r="Z2131" s="22">
        <f t="shared" si="1241"/>
        <v>1088</v>
      </c>
      <c r="AA2131" s="20" t="s">
        <v>2218</v>
      </c>
      <c r="AB2131" s="22"/>
      <c r="AC2131" s="22">
        <v>1</v>
      </c>
      <c r="AD2131" s="22"/>
      <c r="AE2131" s="22">
        <f t="shared" ref="AE2131:AE2134" si="1269">N2131</f>
        <v>1088</v>
      </c>
      <c r="AF2131" s="22">
        <f t="shared" si="1245"/>
        <v>1088</v>
      </c>
      <c r="AG2131" s="20">
        <f t="shared" si="1268"/>
        <v>1088</v>
      </c>
      <c r="AH2131" s="20" t="str">
        <f>VLOOKUP(U2131,[1]提成计算!B:I,8,FALSE)</f>
        <v>否</v>
      </c>
      <c r="AI2131" s="20"/>
      <c r="AJ2131" s="22"/>
      <c r="AK2131" s="22"/>
      <c r="AM2131" s="22"/>
      <c r="AN2131" s="22"/>
      <c r="AO2131" s="22" t="s">
        <v>2196</v>
      </c>
      <c r="AP2131" s="22" t="s">
        <v>1301</v>
      </c>
      <c r="AS2131" s="20"/>
      <c r="AT2131" s="20"/>
      <c r="AU2131" s="20"/>
    </row>
    <row r="2132" spans="1:47" x14ac:dyDescent="0.15">
      <c r="A2132" s="21" t="s">
        <v>1273</v>
      </c>
      <c r="B2132" s="20" t="s">
        <v>918</v>
      </c>
      <c r="C2132" s="20" t="s">
        <v>984</v>
      </c>
      <c r="D2132" s="20" t="s">
        <v>1029</v>
      </c>
      <c r="E2132" s="20" t="s">
        <v>1038</v>
      </c>
      <c r="F2132" s="20" t="s">
        <v>1250</v>
      </c>
      <c r="G2132" s="20" t="s">
        <v>3207</v>
      </c>
      <c r="H2132" s="20"/>
      <c r="I2132" s="20">
        <v>13790593398</v>
      </c>
      <c r="J2132" s="20" t="s">
        <v>924</v>
      </c>
      <c r="K2132" s="20" t="s">
        <v>298</v>
      </c>
      <c r="L2132" s="20" t="s">
        <v>1376</v>
      </c>
      <c r="M2132" s="20">
        <v>1088</v>
      </c>
      <c r="N2132" s="20">
        <v>1088</v>
      </c>
      <c r="O2132" s="20" t="s">
        <v>927</v>
      </c>
      <c r="P2132" s="20" t="s">
        <v>50</v>
      </c>
      <c r="Q2132" s="28"/>
      <c r="R2132" s="21" t="s">
        <v>221</v>
      </c>
      <c r="S2132" s="25" t="s">
        <v>1040</v>
      </c>
      <c r="T2132" s="21" t="s">
        <v>53</v>
      </c>
      <c r="U2132" s="21" t="s">
        <v>299</v>
      </c>
      <c r="V2132" s="46">
        <v>1</v>
      </c>
      <c r="W2132" s="26">
        <f t="shared" si="1242"/>
        <v>1</v>
      </c>
      <c r="Y2132" s="21">
        <v>10</v>
      </c>
      <c r="Z2132" s="22">
        <f t="shared" si="1241"/>
        <v>1088</v>
      </c>
      <c r="AA2132" s="20" t="s">
        <v>2195</v>
      </c>
      <c r="AB2132" s="22"/>
      <c r="AC2132" s="22">
        <v>1</v>
      </c>
      <c r="AD2132" s="22"/>
      <c r="AE2132" s="22">
        <f t="shared" si="1269"/>
        <v>1088</v>
      </c>
      <c r="AF2132" s="22">
        <f t="shared" si="1245"/>
        <v>1088</v>
      </c>
      <c r="AG2132" s="20"/>
      <c r="AH2132" s="22"/>
      <c r="AI2132" s="22"/>
      <c r="AJ2132" s="22">
        <f t="shared" ref="AJ2132:AJ2135" si="1270">N2132</f>
        <v>1088</v>
      </c>
      <c r="AK2132" s="22">
        <f>IF(O2132="(传统)XDSL",VLOOKUP(S2132,[2]直销续费率明细!C:I,7,FALSE)*1,IF(O2132="GPON+XDSL",VLOOKUP(S2132,[2]直销续费率明细!C:I,7,FALSE)*1,VLOOKUP(S2132,[2]直销续费率明细!C:I,5,FALSE)*1))</f>
        <v>-40</v>
      </c>
      <c r="AL2132" s="22" t="s">
        <v>1300</v>
      </c>
      <c r="AM2132" s="22"/>
      <c r="AN2132" s="22"/>
      <c r="AO2132" s="22" t="s">
        <v>2196</v>
      </c>
      <c r="AP2132" s="22" t="s">
        <v>1301</v>
      </c>
      <c r="AS2132" s="20">
        <f>IF(Y2132&gt;=10,VLOOKUP(U2132,[2]提成计算!B:T,19,FALSE),VLOOKUP(U2132,[2]提成计算!B:T,18,FALSE))</f>
        <v>0.09</v>
      </c>
      <c r="AT2132" s="20">
        <f t="shared" ref="AT2132:AT2135" si="1271">IF(AD2132*AS2132&gt;0,AD2132*AS2132,AE2132*AS2132)</f>
        <v>97.92</v>
      </c>
      <c r="AU2132" s="20">
        <f t="shared" ref="AU2132:AU2135" si="1272">IF(AND(AK2132&lt;0,AK2132+AT2132&lt;0),-AT2132,AK2132)</f>
        <v>-40</v>
      </c>
    </row>
    <row r="2133" spans="1:47" x14ac:dyDescent="0.15">
      <c r="A2133" s="21" t="s">
        <v>1273</v>
      </c>
      <c r="B2133" s="20" t="s">
        <v>918</v>
      </c>
      <c r="C2133" s="20" t="s">
        <v>984</v>
      </c>
      <c r="D2133" s="20" t="s">
        <v>995</v>
      </c>
      <c r="E2133" s="20" t="s">
        <v>1418</v>
      </c>
      <c r="F2133" s="20" t="s">
        <v>1250</v>
      </c>
      <c r="G2133" s="20" t="s">
        <v>3208</v>
      </c>
      <c r="H2133" s="20"/>
      <c r="I2133" s="20">
        <v>13824356245</v>
      </c>
      <c r="J2133" s="20" t="s">
        <v>924</v>
      </c>
      <c r="K2133" s="20" t="s">
        <v>63</v>
      </c>
      <c r="L2133" s="20" t="s">
        <v>1299</v>
      </c>
      <c r="M2133" s="20">
        <v>888</v>
      </c>
      <c r="N2133" s="20">
        <v>888</v>
      </c>
      <c r="O2133" s="20" t="s">
        <v>927</v>
      </c>
      <c r="P2133" s="20" t="s">
        <v>50</v>
      </c>
      <c r="Q2133" s="28"/>
      <c r="R2133" s="21" t="s">
        <v>65</v>
      </c>
      <c r="S2133" s="25" t="s">
        <v>1420</v>
      </c>
      <c r="T2133" s="21" t="s">
        <v>53</v>
      </c>
      <c r="U2133" s="21" t="s">
        <v>66</v>
      </c>
      <c r="V2133" s="46">
        <v>1</v>
      </c>
      <c r="W2133" s="26">
        <f t="shared" si="1242"/>
        <v>1</v>
      </c>
      <c r="Y2133" s="21">
        <v>12</v>
      </c>
      <c r="Z2133" s="22">
        <f t="shared" si="1241"/>
        <v>888</v>
      </c>
      <c r="AA2133" s="20" t="s">
        <v>2195</v>
      </c>
      <c r="AB2133" s="22"/>
      <c r="AC2133" s="22">
        <v>1</v>
      </c>
      <c r="AD2133" s="22"/>
      <c r="AE2133" s="22">
        <f t="shared" si="1269"/>
        <v>888</v>
      </c>
      <c r="AF2133" s="22">
        <f t="shared" si="1245"/>
        <v>888</v>
      </c>
      <c r="AG2133" s="20"/>
      <c r="AH2133" s="22"/>
      <c r="AI2133" s="22"/>
      <c r="AJ2133" s="22">
        <f t="shared" si="1270"/>
        <v>888</v>
      </c>
      <c r="AK2133" s="22">
        <f>IF(O2133="(传统)XDSL",VLOOKUP(S2133,[2]直销续费率明细!C:I,7,FALSE)*1,IF(O2133="GPON+XDSL",VLOOKUP(S2133,[2]直销续费率明细!C:I,7,FALSE)*1,VLOOKUP(S2133,[2]直销续费率明细!C:I,5,FALSE)*1))</f>
        <v>-40</v>
      </c>
      <c r="AL2133" s="22" t="s">
        <v>1309</v>
      </c>
      <c r="AM2133" s="22"/>
      <c r="AN2133" s="22"/>
      <c r="AO2133" s="22" t="s">
        <v>2196</v>
      </c>
      <c r="AP2133" s="22" t="s">
        <v>1301</v>
      </c>
      <c r="AS2133" s="20">
        <f>IF(Y2133&gt;=10,VLOOKUP(U2133,[2]提成计算!B:T,19,FALSE),VLOOKUP(U2133,[2]提成计算!B:T,18,FALSE))</f>
        <v>0.1</v>
      </c>
      <c r="AT2133" s="20">
        <f t="shared" si="1271"/>
        <v>88.800000000000011</v>
      </c>
      <c r="AU2133" s="20">
        <f t="shared" si="1272"/>
        <v>-40</v>
      </c>
    </row>
    <row r="2134" spans="1:47" x14ac:dyDescent="0.15">
      <c r="A2134" s="21" t="s">
        <v>1273</v>
      </c>
      <c r="B2134" s="20" t="s">
        <v>918</v>
      </c>
      <c r="C2134" s="20" t="s">
        <v>984</v>
      </c>
      <c r="D2134" s="20" t="s">
        <v>985</v>
      </c>
      <c r="E2134" s="20" t="s">
        <v>1041</v>
      </c>
      <c r="F2134" s="20" t="s">
        <v>1250</v>
      </c>
      <c r="G2134" s="20" t="s">
        <v>3209</v>
      </c>
      <c r="H2134" s="20"/>
      <c r="I2134" s="20">
        <v>13556640279</v>
      </c>
      <c r="J2134" s="20" t="s">
        <v>924</v>
      </c>
      <c r="K2134" s="20" t="s">
        <v>988</v>
      </c>
      <c r="L2134" s="20" t="s">
        <v>1299</v>
      </c>
      <c r="M2134" s="20">
        <v>888</v>
      </c>
      <c r="N2134" s="20">
        <v>888</v>
      </c>
      <c r="O2134" s="20" t="s">
        <v>927</v>
      </c>
      <c r="P2134" s="20" t="s">
        <v>50</v>
      </c>
      <c r="Q2134" s="28"/>
      <c r="R2134" s="21" t="s">
        <v>989</v>
      </c>
      <c r="S2134" s="25" t="s">
        <v>990</v>
      </c>
      <c r="T2134" s="21" t="s">
        <v>53</v>
      </c>
      <c r="U2134" s="21" t="s">
        <v>991</v>
      </c>
      <c r="V2134" s="46">
        <v>1</v>
      </c>
      <c r="W2134" s="26">
        <f t="shared" si="1242"/>
        <v>1</v>
      </c>
      <c r="Y2134" s="21">
        <v>12</v>
      </c>
      <c r="Z2134" s="22">
        <f t="shared" si="1241"/>
        <v>888</v>
      </c>
      <c r="AA2134" s="20" t="s">
        <v>2195</v>
      </c>
      <c r="AB2134" s="22"/>
      <c r="AC2134" s="22">
        <v>1</v>
      </c>
      <c r="AD2134" s="22"/>
      <c r="AE2134" s="22">
        <f t="shared" si="1269"/>
        <v>888</v>
      </c>
      <c r="AF2134" s="22">
        <f t="shared" si="1245"/>
        <v>888</v>
      </c>
      <c r="AG2134" s="20"/>
      <c r="AH2134" s="22"/>
      <c r="AI2134" s="22"/>
      <c r="AJ2134" s="22">
        <f t="shared" si="1270"/>
        <v>888</v>
      </c>
      <c r="AK2134" s="22">
        <f>IF(O2134="(传统)XDSL",VLOOKUP(S2134,[2]直销续费率明细!C:I,7,FALSE)*1,IF(O2134="GPON+XDSL",VLOOKUP(S2134,[2]直销续费率明细!C:I,7,FALSE)*1,VLOOKUP(S2134,[2]直销续费率明细!C:I,5,FALSE)*1))</f>
        <v>25</v>
      </c>
      <c r="AL2134" s="22" t="s">
        <v>1300</v>
      </c>
      <c r="AM2134" s="22"/>
      <c r="AN2134" s="22"/>
      <c r="AO2134" s="22" t="s">
        <v>2196</v>
      </c>
      <c r="AP2134" s="22" t="s">
        <v>1301</v>
      </c>
      <c r="AS2134" s="20">
        <f>IF(Y2134&gt;=10,VLOOKUP(U2134,[2]提成计算!B:T,19,FALSE),VLOOKUP(U2134,[2]提成计算!B:T,18,FALSE))</f>
        <v>0.1</v>
      </c>
      <c r="AT2134" s="20">
        <f t="shared" si="1271"/>
        <v>88.800000000000011</v>
      </c>
      <c r="AU2134" s="20">
        <f t="shared" si="1272"/>
        <v>25</v>
      </c>
    </row>
    <row r="2135" spans="1:47" x14ac:dyDescent="0.15">
      <c r="A2135" s="21" t="s">
        <v>1273</v>
      </c>
      <c r="B2135" s="20" t="s">
        <v>918</v>
      </c>
      <c r="C2135" s="20" t="s">
        <v>984</v>
      </c>
      <c r="D2135" s="20" t="s">
        <v>995</v>
      </c>
      <c r="E2135" s="20" t="s">
        <v>1013</v>
      </c>
      <c r="F2135" s="20" t="s">
        <v>1250</v>
      </c>
      <c r="G2135" s="20" t="s">
        <v>3210</v>
      </c>
      <c r="H2135" s="20"/>
      <c r="I2135" s="20">
        <v>13532929596</v>
      </c>
      <c r="J2135" s="20" t="s">
        <v>924</v>
      </c>
      <c r="K2135" s="20" t="s">
        <v>1016</v>
      </c>
      <c r="L2135" s="20" t="s">
        <v>1918</v>
      </c>
      <c r="M2135" s="20">
        <v>680</v>
      </c>
      <c r="N2135" s="20">
        <v>680</v>
      </c>
      <c r="O2135" s="20" t="s">
        <v>927</v>
      </c>
      <c r="P2135" s="20" t="s">
        <v>50</v>
      </c>
      <c r="Q2135" s="28"/>
      <c r="R2135" s="21" t="s">
        <v>1001</v>
      </c>
      <c r="S2135" s="25" t="s">
        <v>1017</v>
      </c>
      <c r="T2135" s="21" t="s">
        <v>53</v>
      </c>
      <c r="U2135" s="21" t="s">
        <v>1018</v>
      </c>
      <c r="V2135" s="46">
        <v>1</v>
      </c>
      <c r="W2135" s="26">
        <f t="shared" si="1242"/>
        <v>1</v>
      </c>
      <c r="Y2135" s="21">
        <v>4</v>
      </c>
      <c r="Z2135" s="22">
        <f t="shared" si="1241"/>
        <v>680</v>
      </c>
      <c r="AA2135" s="20" t="s">
        <v>2195</v>
      </c>
      <c r="AB2135" s="22">
        <v>1</v>
      </c>
      <c r="AC2135" s="22"/>
      <c r="AD2135" s="22">
        <f>N2135</f>
        <v>680</v>
      </c>
      <c r="AE2135" s="22"/>
      <c r="AF2135" s="22">
        <f t="shared" si="1245"/>
        <v>680</v>
      </c>
      <c r="AG2135" s="20"/>
      <c r="AH2135" s="22"/>
      <c r="AI2135" s="22"/>
      <c r="AJ2135" s="22">
        <f t="shared" si="1270"/>
        <v>680</v>
      </c>
      <c r="AK2135" s="22">
        <f>IF(O2135="(传统)XDSL",VLOOKUP(S2135,[2]直销续费率明细!C:I,7,FALSE)*1,IF(O2135="GPON+XDSL",VLOOKUP(S2135,[2]直销续费率明细!C:I,7,FALSE)*1,VLOOKUP(S2135,[2]直销续费率明细!C:I,5,FALSE)*1))</f>
        <v>25</v>
      </c>
      <c r="AL2135" s="22" t="s">
        <v>1309</v>
      </c>
      <c r="AM2135" s="22"/>
      <c r="AN2135" s="22"/>
      <c r="AO2135" s="22" t="s">
        <v>2196</v>
      </c>
      <c r="AP2135" s="22" t="s">
        <v>2202</v>
      </c>
      <c r="AS2135" s="20">
        <f>IF(Y2135&gt;=10,VLOOKUP(U2135,[2]提成计算!B:T,19,FALSE),VLOOKUP(U2135,[2]提成计算!B:T,18,FALSE))</f>
        <v>0.06</v>
      </c>
      <c r="AT2135" s="20">
        <f t="shared" si="1271"/>
        <v>40.799999999999997</v>
      </c>
      <c r="AU2135" s="20">
        <f t="shared" si="1272"/>
        <v>25</v>
      </c>
    </row>
    <row r="2136" spans="1:47" x14ac:dyDescent="0.15">
      <c r="A2136" s="21" t="s">
        <v>1273</v>
      </c>
      <c r="B2136" s="20" t="s">
        <v>918</v>
      </c>
      <c r="C2136" s="20" t="s">
        <v>984</v>
      </c>
      <c r="D2136" s="20" t="s">
        <v>995</v>
      </c>
      <c r="E2136" s="20" t="s">
        <v>996</v>
      </c>
      <c r="F2136" s="20" t="s">
        <v>1250</v>
      </c>
      <c r="G2136" s="20" t="s">
        <v>3211</v>
      </c>
      <c r="H2136" s="20"/>
      <c r="I2136" s="20">
        <v>13929459107</v>
      </c>
      <c r="J2136" s="20" t="s">
        <v>1268</v>
      </c>
      <c r="K2136" s="20" t="s">
        <v>3130</v>
      </c>
      <c r="L2136" s="20" t="s">
        <v>1358</v>
      </c>
      <c r="M2136" s="20">
        <v>1088</v>
      </c>
      <c r="N2136" s="20">
        <v>544</v>
      </c>
      <c r="O2136" s="20" t="s">
        <v>927</v>
      </c>
      <c r="P2136" s="20" t="s">
        <v>50</v>
      </c>
      <c r="Q2136" s="28"/>
      <c r="R2136" s="22" t="s">
        <v>1001</v>
      </c>
      <c r="S2136" s="21"/>
      <c r="T2136" s="21" t="s">
        <v>948</v>
      </c>
      <c r="U2136" s="22" t="s">
        <v>1001</v>
      </c>
      <c r="V2136" s="46">
        <v>1</v>
      </c>
      <c r="W2136" s="26">
        <f t="shared" si="1242"/>
        <v>1</v>
      </c>
      <c r="X2136" s="26">
        <f t="shared" si="1243"/>
        <v>1</v>
      </c>
      <c r="Y2136" s="21">
        <v>10</v>
      </c>
      <c r="Z2136" s="22">
        <f t="shared" si="1241"/>
        <v>544</v>
      </c>
      <c r="AA2136" s="20" t="s">
        <v>2195</v>
      </c>
      <c r="AB2136" s="22"/>
      <c r="AC2136" s="22">
        <v>1</v>
      </c>
      <c r="AD2136" s="22"/>
      <c r="AE2136" s="22">
        <f t="shared" ref="AE2136:AE2147" si="1273">N2136</f>
        <v>544</v>
      </c>
      <c r="AF2136" s="22">
        <f t="shared" si="1245"/>
        <v>544</v>
      </c>
      <c r="AG2136" s="20">
        <f t="shared" ref="AG2136:AG2137" si="1274">N2136</f>
        <v>544</v>
      </c>
      <c r="AH2136" s="20"/>
      <c r="AI2136" s="20"/>
      <c r="AJ2136" s="22"/>
      <c r="AK2136" s="22"/>
      <c r="AM2136" s="22"/>
      <c r="AN2136" s="22"/>
      <c r="AO2136" s="22" t="s">
        <v>2216</v>
      </c>
      <c r="AP2136" s="22" t="s">
        <v>1301</v>
      </c>
      <c r="AS2136" s="20"/>
      <c r="AT2136" s="20"/>
      <c r="AU2136" s="20"/>
    </row>
    <row r="2137" spans="1:47" x14ac:dyDescent="0.15">
      <c r="A2137" s="21" t="s">
        <v>1273</v>
      </c>
      <c r="B2137" s="20" t="s">
        <v>918</v>
      </c>
      <c r="C2137" s="20" t="s">
        <v>984</v>
      </c>
      <c r="D2137" s="20" t="s">
        <v>1029</v>
      </c>
      <c r="E2137" s="20" t="s">
        <v>1038</v>
      </c>
      <c r="F2137" s="20" t="s">
        <v>1250</v>
      </c>
      <c r="G2137" s="20" t="s">
        <v>3212</v>
      </c>
      <c r="H2137" s="20"/>
      <c r="I2137" s="20">
        <v>15278505497</v>
      </c>
      <c r="J2137" s="20" t="s">
        <v>1268</v>
      </c>
      <c r="K2137" s="20" t="s">
        <v>220</v>
      </c>
      <c r="L2137" s="20" t="s">
        <v>1358</v>
      </c>
      <c r="M2137" s="20">
        <v>1088</v>
      </c>
      <c r="N2137" s="20">
        <v>1088</v>
      </c>
      <c r="O2137" s="20" t="s">
        <v>927</v>
      </c>
      <c r="P2137" s="20" t="s">
        <v>50</v>
      </c>
      <c r="Q2137" s="28"/>
      <c r="R2137" s="21" t="s">
        <v>221</v>
      </c>
      <c r="S2137" s="21"/>
      <c r="T2137" s="21" t="s">
        <v>53</v>
      </c>
      <c r="U2137" s="21" t="s">
        <v>222</v>
      </c>
      <c r="V2137" s="46">
        <v>1</v>
      </c>
      <c r="W2137" s="26">
        <f t="shared" si="1242"/>
        <v>1</v>
      </c>
      <c r="X2137" s="26">
        <f t="shared" si="1243"/>
        <v>1</v>
      </c>
      <c r="Y2137" s="21">
        <v>10</v>
      </c>
      <c r="Z2137" s="22">
        <f t="shared" si="1241"/>
        <v>1088</v>
      </c>
      <c r="AA2137" s="20" t="s">
        <v>2218</v>
      </c>
      <c r="AB2137" s="22"/>
      <c r="AC2137" s="22">
        <v>1</v>
      </c>
      <c r="AD2137" s="22"/>
      <c r="AE2137" s="22">
        <f t="shared" si="1273"/>
        <v>1088</v>
      </c>
      <c r="AF2137" s="22">
        <f t="shared" si="1245"/>
        <v>1088</v>
      </c>
      <c r="AG2137" s="20">
        <f t="shared" si="1274"/>
        <v>1088</v>
      </c>
      <c r="AH2137" s="20" t="str">
        <f>VLOOKUP(U2137,[1]提成计算!B:I,8,FALSE)</f>
        <v xml:space="preserve"> </v>
      </c>
      <c r="AI2137" s="20"/>
      <c r="AJ2137" s="22"/>
      <c r="AK2137" s="22"/>
      <c r="AM2137" s="22"/>
      <c r="AN2137" s="22"/>
      <c r="AO2137" s="22" t="s">
        <v>2216</v>
      </c>
      <c r="AP2137" s="22" t="s">
        <v>1301</v>
      </c>
      <c r="AS2137" s="20"/>
      <c r="AT2137" s="20"/>
      <c r="AU2137" s="20"/>
    </row>
    <row r="2138" spans="1:47" x14ac:dyDescent="0.15">
      <c r="A2138" s="21" t="s">
        <v>1273</v>
      </c>
      <c r="B2138" s="20" t="s">
        <v>918</v>
      </c>
      <c r="C2138" s="20" t="s">
        <v>984</v>
      </c>
      <c r="D2138" s="20" t="s">
        <v>985</v>
      </c>
      <c r="E2138" s="20" t="s">
        <v>1004</v>
      </c>
      <c r="F2138" s="20" t="s">
        <v>1250</v>
      </c>
      <c r="G2138" s="20" t="s">
        <v>3213</v>
      </c>
      <c r="H2138" s="20"/>
      <c r="I2138" s="20">
        <v>13712175873</v>
      </c>
      <c r="J2138" s="20" t="s">
        <v>924</v>
      </c>
      <c r="K2138" s="20" t="s">
        <v>1006</v>
      </c>
      <c r="L2138" s="20" t="s">
        <v>2268</v>
      </c>
      <c r="M2138" s="20">
        <v>1398</v>
      </c>
      <c r="N2138" s="20">
        <v>1398</v>
      </c>
      <c r="O2138" s="20" t="s">
        <v>927</v>
      </c>
      <c r="P2138" s="20" t="s">
        <v>50</v>
      </c>
      <c r="Q2138" s="28"/>
      <c r="R2138" s="21" t="s">
        <v>989</v>
      </c>
      <c r="S2138" s="25" t="s">
        <v>1007</v>
      </c>
      <c r="T2138" s="21" t="s">
        <v>53</v>
      </c>
      <c r="U2138" s="21" t="s">
        <v>1008</v>
      </c>
      <c r="V2138" s="46">
        <v>1</v>
      </c>
      <c r="W2138" s="26">
        <f t="shared" si="1242"/>
        <v>1</v>
      </c>
      <c r="Y2138" s="21">
        <v>20</v>
      </c>
      <c r="Z2138" s="22">
        <f t="shared" si="1241"/>
        <v>1398</v>
      </c>
      <c r="AA2138" s="20" t="s">
        <v>2218</v>
      </c>
      <c r="AB2138" s="22"/>
      <c r="AC2138" s="22">
        <v>1</v>
      </c>
      <c r="AD2138" s="22"/>
      <c r="AE2138" s="22">
        <f t="shared" si="1273"/>
        <v>1398</v>
      </c>
      <c r="AF2138" s="22">
        <f t="shared" si="1245"/>
        <v>1398</v>
      </c>
      <c r="AG2138" s="20"/>
      <c r="AH2138" s="22"/>
      <c r="AI2138" s="22"/>
      <c r="AJ2138" s="22">
        <f>N2138</f>
        <v>1398</v>
      </c>
      <c r="AK2138" s="22">
        <f>IF(O2138="(传统)XDSL",VLOOKUP(S2138,[2]直销续费率明细!C:I,7,FALSE)*1,IF(O2138="GPON+XDSL",VLOOKUP(S2138,[2]直销续费率明细!C:I,7,FALSE)*1,VLOOKUP(S2138,[2]直销续费率明细!C:I,5,FALSE)*1))</f>
        <v>15</v>
      </c>
      <c r="AL2138" s="22" t="s">
        <v>1309</v>
      </c>
      <c r="AM2138" s="22"/>
      <c r="AN2138" s="22"/>
      <c r="AO2138" s="22" t="s">
        <v>2196</v>
      </c>
      <c r="AP2138" s="22" t="s">
        <v>1301</v>
      </c>
      <c r="AS2138" s="20">
        <f>IF(Y2138&gt;=10,VLOOKUP(U2138,[2]提成计算!B:T,19,FALSE),VLOOKUP(U2138,[2]提成计算!B:T,18,FALSE))</f>
        <v>0.1</v>
      </c>
      <c r="AT2138" s="20">
        <f t="shared" ref="AT2138" si="1275">IF(AD2138*AS2138&gt;0,AD2138*AS2138,AE2138*AS2138)</f>
        <v>139.80000000000001</v>
      </c>
      <c r="AU2138" s="20">
        <f t="shared" ref="AU2138" si="1276">IF(AND(AK2138&lt;0,AK2138+AT2138&lt;0),-AT2138,AK2138)</f>
        <v>15</v>
      </c>
    </row>
    <row r="2139" spans="1:47" s="31" customFormat="1" x14ac:dyDescent="0.15">
      <c r="A2139" s="30" t="s">
        <v>1273</v>
      </c>
      <c r="B2139" s="36" t="s">
        <v>918</v>
      </c>
      <c r="C2139" s="36" t="s">
        <v>984</v>
      </c>
      <c r="D2139" s="36" t="s">
        <v>985</v>
      </c>
      <c r="E2139" s="36" t="s">
        <v>1004</v>
      </c>
      <c r="F2139" s="36" t="s">
        <v>1250</v>
      </c>
      <c r="G2139" s="36" t="s">
        <v>3214</v>
      </c>
      <c r="H2139" s="36"/>
      <c r="I2139" s="36">
        <v>13148578987</v>
      </c>
      <c r="J2139" s="36" t="s">
        <v>1268</v>
      </c>
      <c r="K2139" s="36" t="s">
        <v>2856</v>
      </c>
      <c r="L2139" s="36" t="s">
        <v>1891</v>
      </c>
      <c r="M2139" s="36">
        <v>1088</v>
      </c>
      <c r="N2139" s="36">
        <v>1088</v>
      </c>
      <c r="O2139" s="36" t="s">
        <v>927</v>
      </c>
      <c r="P2139" s="36" t="s">
        <v>50</v>
      </c>
      <c r="Q2139" s="35"/>
      <c r="R2139" s="31" t="s">
        <v>2857</v>
      </c>
      <c r="S2139" s="30"/>
      <c r="T2139" s="30" t="s">
        <v>948</v>
      </c>
      <c r="U2139" s="31" t="s">
        <v>989</v>
      </c>
      <c r="V2139" s="47">
        <v>1</v>
      </c>
      <c r="W2139" s="33">
        <f t="shared" si="1242"/>
        <v>1</v>
      </c>
      <c r="X2139" s="33">
        <f t="shared" si="1243"/>
        <v>1</v>
      </c>
      <c r="Y2139" s="30">
        <v>10</v>
      </c>
      <c r="Z2139" s="31">
        <f t="shared" si="1241"/>
        <v>1088</v>
      </c>
      <c r="AA2139" s="36" t="s">
        <v>2195</v>
      </c>
      <c r="AC2139" s="31">
        <v>1</v>
      </c>
      <c r="AG2139" s="36"/>
      <c r="AH2139" s="36"/>
      <c r="AI2139" s="36"/>
      <c r="AO2139" s="31" t="s">
        <v>2196</v>
      </c>
      <c r="AP2139" s="31" t="s">
        <v>1301</v>
      </c>
      <c r="AS2139" s="36"/>
      <c r="AT2139" s="36"/>
      <c r="AU2139" s="36"/>
    </row>
    <row r="2140" spans="1:47" x14ac:dyDescent="0.15">
      <c r="A2140" s="21" t="s">
        <v>1273</v>
      </c>
      <c r="B2140" s="20" t="s">
        <v>918</v>
      </c>
      <c r="C2140" s="20" t="s">
        <v>984</v>
      </c>
      <c r="D2140" s="20" t="s">
        <v>985</v>
      </c>
      <c r="E2140" s="20" t="s">
        <v>1041</v>
      </c>
      <c r="F2140" s="20" t="s">
        <v>1250</v>
      </c>
      <c r="G2140" s="20" t="s">
        <v>3215</v>
      </c>
      <c r="H2140" s="20"/>
      <c r="I2140" s="20">
        <v>13798854258</v>
      </c>
      <c r="J2140" s="20" t="s">
        <v>1268</v>
      </c>
      <c r="K2140" s="20" t="s">
        <v>2882</v>
      </c>
      <c r="L2140" s="20" t="s">
        <v>1891</v>
      </c>
      <c r="M2140" s="20">
        <v>1088</v>
      </c>
      <c r="N2140" s="20">
        <v>1088</v>
      </c>
      <c r="O2140" s="20" t="s">
        <v>927</v>
      </c>
      <c r="P2140" s="20" t="s">
        <v>50</v>
      </c>
      <c r="Q2140" s="28"/>
      <c r="R2140" s="21" t="s">
        <v>989</v>
      </c>
      <c r="S2140" s="21"/>
      <c r="T2140" s="21" t="s">
        <v>53</v>
      </c>
      <c r="U2140" s="21" t="s">
        <v>1833</v>
      </c>
      <c r="V2140" s="46">
        <v>1</v>
      </c>
      <c r="W2140" s="26">
        <f t="shared" si="1242"/>
        <v>1</v>
      </c>
      <c r="X2140" s="26">
        <f t="shared" si="1243"/>
        <v>1</v>
      </c>
      <c r="Y2140" s="21">
        <v>10</v>
      </c>
      <c r="Z2140" s="22">
        <f t="shared" si="1241"/>
        <v>1088</v>
      </c>
      <c r="AA2140" s="20" t="s">
        <v>2195</v>
      </c>
      <c r="AB2140" s="22"/>
      <c r="AC2140" s="22">
        <v>1</v>
      </c>
      <c r="AD2140" s="22"/>
      <c r="AE2140" s="22">
        <f t="shared" si="1273"/>
        <v>1088</v>
      </c>
      <c r="AF2140" s="22">
        <f t="shared" si="1245"/>
        <v>1088</v>
      </c>
      <c r="AG2140" s="20">
        <f t="shared" ref="AG2140" si="1277">N2140</f>
        <v>1088</v>
      </c>
      <c r="AH2140" s="20" t="str">
        <f>VLOOKUP(U2140,[1]提成计算!B:I,8,FALSE)</f>
        <v>否</v>
      </c>
      <c r="AI2140" s="20"/>
      <c r="AJ2140" s="22"/>
      <c r="AK2140" s="22"/>
      <c r="AM2140" s="22"/>
      <c r="AN2140" s="22"/>
      <c r="AO2140" s="22" t="s">
        <v>2196</v>
      </c>
      <c r="AP2140" s="22" t="s">
        <v>1301</v>
      </c>
      <c r="AS2140" s="20"/>
      <c r="AT2140" s="20"/>
      <c r="AU2140" s="20"/>
    </row>
    <row r="2141" spans="1:47" x14ac:dyDescent="0.15">
      <c r="A2141" s="21" t="s">
        <v>1273</v>
      </c>
      <c r="B2141" s="20" t="s">
        <v>918</v>
      </c>
      <c r="C2141" s="20" t="s">
        <v>984</v>
      </c>
      <c r="D2141" s="20" t="s">
        <v>995</v>
      </c>
      <c r="E2141" s="20" t="s">
        <v>996</v>
      </c>
      <c r="F2141" s="20" t="s">
        <v>1250</v>
      </c>
      <c r="G2141" s="20" t="s">
        <v>3216</v>
      </c>
      <c r="H2141" s="20"/>
      <c r="I2141" s="20">
        <v>13711974930</v>
      </c>
      <c r="J2141" s="20" t="s">
        <v>924</v>
      </c>
      <c r="K2141" s="20" t="s">
        <v>1016</v>
      </c>
      <c r="L2141" s="20" t="s">
        <v>1299</v>
      </c>
      <c r="M2141" s="20">
        <v>888</v>
      </c>
      <c r="N2141" s="20">
        <v>888</v>
      </c>
      <c r="O2141" s="20" t="s">
        <v>927</v>
      </c>
      <c r="P2141" s="20" t="s">
        <v>50</v>
      </c>
      <c r="Q2141" s="28"/>
      <c r="R2141" s="21" t="s">
        <v>1001</v>
      </c>
      <c r="S2141" s="25" t="s">
        <v>1002</v>
      </c>
      <c r="T2141" s="21" t="s">
        <v>53</v>
      </c>
      <c r="U2141" s="21" t="s">
        <v>1018</v>
      </c>
      <c r="V2141" s="46">
        <v>1</v>
      </c>
      <c r="W2141" s="26">
        <f t="shared" si="1242"/>
        <v>1</v>
      </c>
      <c r="Y2141" s="21">
        <v>12</v>
      </c>
      <c r="Z2141" s="22">
        <f t="shared" si="1241"/>
        <v>888</v>
      </c>
      <c r="AA2141" s="20" t="s">
        <v>2195</v>
      </c>
      <c r="AB2141" s="22"/>
      <c r="AC2141" s="22">
        <v>1</v>
      </c>
      <c r="AD2141" s="22"/>
      <c r="AE2141" s="22">
        <f t="shared" si="1273"/>
        <v>888</v>
      </c>
      <c r="AF2141" s="22">
        <f t="shared" si="1245"/>
        <v>888</v>
      </c>
      <c r="AG2141" s="20"/>
      <c r="AH2141" s="22"/>
      <c r="AI2141" s="22"/>
      <c r="AJ2141" s="22">
        <f t="shared" ref="AJ2141:AJ2143" si="1278">N2141</f>
        <v>888</v>
      </c>
      <c r="AK2141" s="22">
        <f>IF(O2141="(传统)XDSL",VLOOKUP(S2141,[2]直销续费率明细!C:I,7,FALSE)*1,IF(O2141="GPON+XDSL",VLOOKUP(S2141,[2]直销续费率明细!C:I,7,FALSE)*1,VLOOKUP(S2141,[2]直销续费率明细!C:I,5,FALSE)*1))</f>
        <v>25</v>
      </c>
      <c r="AL2141" s="22" t="s">
        <v>1309</v>
      </c>
      <c r="AM2141" s="22"/>
      <c r="AN2141" s="22"/>
      <c r="AO2141" s="22" t="s">
        <v>2196</v>
      </c>
      <c r="AP2141" s="22" t="s">
        <v>1301</v>
      </c>
      <c r="AS2141" s="20">
        <f>IF(Y2141&gt;=10,VLOOKUP(U2141,[2]提成计算!B:T,19,FALSE),VLOOKUP(U2141,[2]提成计算!B:T,18,FALSE))</f>
        <v>0.09</v>
      </c>
      <c r="AT2141" s="20">
        <f t="shared" ref="AT2141:AT2143" si="1279">IF(AD2141*AS2141&gt;0,AD2141*AS2141,AE2141*AS2141)</f>
        <v>79.92</v>
      </c>
      <c r="AU2141" s="20">
        <f t="shared" ref="AU2141:AU2143" si="1280">IF(AND(AK2141&lt;0,AK2141+AT2141&lt;0),-AT2141,AK2141)</f>
        <v>25</v>
      </c>
    </row>
    <row r="2142" spans="1:47" x14ac:dyDescent="0.15">
      <c r="A2142" s="21" t="s">
        <v>1273</v>
      </c>
      <c r="B2142" s="20" t="s">
        <v>918</v>
      </c>
      <c r="C2142" s="20" t="s">
        <v>984</v>
      </c>
      <c r="D2142" s="20" t="s">
        <v>992</v>
      </c>
      <c r="E2142" s="20" t="s">
        <v>1043</v>
      </c>
      <c r="F2142" s="20" t="s">
        <v>1250</v>
      </c>
      <c r="G2142" s="20" t="s">
        <v>3217</v>
      </c>
      <c r="H2142" s="20"/>
      <c r="I2142" s="20" t="s">
        <v>3218</v>
      </c>
      <c r="J2142" s="20" t="s">
        <v>924</v>
      </c>
      <c r="K2142" s="20" t="s">
        <v>1022</v>
      </c>
      <c r="L2142" s="20" t="s">
        <v>1299</v>
      </c>
      <c r="M2142" s="20">
        <v>888</v>
      </c>
      <c r="N2142" s="20">
        <v>888</v>
      </c>
      <c r="O2142" s="20" t="s">
        <v>927</v>
      </c>
      <c r="P2142" s="20" t="s">
        <v>50</v>
      </c>
      <c r="Q2142" s="28"/>
      <c r="R2142" s="21" t="s">
        <v>95</v>
      </c>
      <c r="S2142" s="25" t="s">
        <v>1046</v>
      </c>
      <c r="T2142" s="21" t="s">
        <v>53</v>
      </c>
      <c r="U2142" s="21" t="s">
        <v>96</v>
      </c>
      <c r="V2142" s="46">
        <v>1</v>
      </c>
      <c r="W2142" s="26">
        <f t="shared" si="1242"/>
        <v>1</v>
      </c>
      <c r="Y2142" s="21">
        <v>12</v>
      </c>
      <c r="Z2142" s="22">
        <f t="shared" si="1241"/>
        <v>888</v>
      </c>
      <c r="AA2142" s="20" t="s">
        <v>2195</v>
      </c>
      <c r="AB2142" s="22"/>
      <c r="AC2142" s="22">
        <v>1</v>
      </c>
      <c r="AD2142" s="22"/>
      <c r="AE2142" s="22">
        <f t="shared" si="1273"/>
        <v>888</v>
      </c>
      <c r="AF2142" s="22">
        <f t="shared" si="1245"/>
        <v>888</v>
      </c>
      <c r="AG2142" s="20"/>
      <c r="AH2142" s="22"/>
      <c r="AI2142" s="22"/>
      <c r="AJ2142" s="22">
        <f t="shared" si="1278"/>
        <v>888</v>
      </c>
      <c r="AK2142" s="22">
        <f>IF(O2142="(传统)XDSL",VLOOKUP(S2142,[2]直销续费率明细!C:I,7,FALSE)*1,IF(O2142="GPON+XDSL",VLOOKUP(S2142,[2]直销续费率明细!C:I,7,FALSE)*1,VLOOKUP(S2142,[2]直销续费率明细!C:I,5,FALSE)*1))</f>
        <v>25</v>
      </c>
      <c r="AL2142" s="22" t="s">
        <v>1309</v>
      </c>
      <c r="AM2142" s="22"/>
      <c r="AN2142" s="22"/>
      <c r="AO2142" s="22" t="s">
        <v>2196</v>
      </c>
      <c r="AP2142" s="22" t="s">
        <v>1301</v>
      </c>
      <c r="AS2142" s="20">
        <f>IF(Y2142&gt;=10,VLOOKUP(U2142,[2]提成计算!B:T,19,FALSE),VLOOKUP(U2142,[2]提成计算!B:T,18,FALSE))</f>
        <v>0.1</v>
      </c>
      <c r="AT2142" s="20">
        <f t="shared" si="1279"/>
        <v>88.800000000000011</v>
      </c>
      <c r="AU2142" s="20">
        <f t="shared" si="1280"/>
        <v>25</v>
      </c>
    </row>
    <row r="2143" spans="1:47" x14ac:dyDescent="0.15">
      <c r="A2143" s="21" t="s">
        <v>1273</v>
      </c>
      <c r="B2143" s="20" t="s">
        <v>918</v>
      </c>
      <c r="C2143" s="20" t="s">
        <v>984</v>
      </c>
      <c r="D2143" s="20" t="s">
        <v>992</v>
      </c>
      <c r="E2143" s="20" t="s">
        <v>2914</v>
      </c>
      <c r="F2143" s="20" t="s">
        <v>1250</v>
      </c>
      <c r="G2143" s="20" t="s">
        <v>3219</v>
      </c>
      <c r="H2143" s="20"/>
      <c r="I2143" s="20">
        <v>13509223716</v>
      </c>
      <c r="J2143" s="20" t="s">
        <v>924</v>
      </c>
      <c r="K2143" s="20" t="s">
        <v>94</v>
      </c>
      <c r="L2143" s="20" t="s">
        <v>1376</v>
      </c>
      <c r="M2143" s="20">
        <v>1088</v>
      </c>
      <c r="N2143" s="20">
        <v>1088</v>
      </c>
      <c r="O2143" s="20" t="s">
        <v>927</v>
      </c>
      <c r="P2143" s="20" t="s">
        <v>50</v>
      </c>
      <c r="Q2143" s="28"/>
      <c r="R2143" s="21" t="s">
        <v>95</v>
      </c>
      <c r="S2143" s="25" t="s">
        <v>1046</v>
      </c>
      <c r="T2143" s="21" t="s">
        <v>53</v>
      </c>
      <c r="U2143" s="21" t="s">
        <v>96</v>
      </c>
      <c r="V2143" s="46">
        <v>1</v>
      </c>
      <c r="W2143" s="26">
        <f t="shared" si="1242"/>
        <v>1</v>
      </c>
      <c r="Y2143" s="21">
        <v>10</v>
      </c>
      <c r="Z2143" s="22">
        <f t="shared" si="1241"/>
        <v>1088</v>
      </c>
      <c r="AA2143" s="20" t="s">
        <v>2195</v>
      </c>
      <c r="AB2143" s="22"/>
      <c r="AC2143" s="22">
        <v>1</v>
      </c>
      <c r="AD2143" s="22"/>
      <c r="AE2143" s="22">
        <f t="shared" si="1273"/>
        <v>1088</v>
      </c>
      <c r="AF2143" s="22">
        <f t="shared" si="1245"/>
        <v>1088</v>
      </c>
      <c r="AG2143" s="20"/>
      <c r="AH2143" s="22"/>
      <c r="AI2143" s="22"/>
      <c r="AJ2143" s="22">
        <f t="shared" si="1278"/>
        <v>1088</v>
      </c>
      <c r="AK2143" s="22">
        <f>IF(O2143="(传统)XDSL",VLOOKUP(S2143,[2]直销续费率明细!C:I,7,FALSE)*1,IF(O2143="GPON+XDSL",VLOOKUP(S2143,[2]直销续费率明细!C:I,7,FALSE)*1,VLOOKUP(S2143,[2]直销续费率明细!C:I,5,FALSE)*1))</f>
        <v>25</v>
      </c>
      <c r="AL2143" s="22" t="s">
        <v>1309</v>
      </c>
      <c r="AM2143" s="22"/>
      <c r="AN2143" s="22"/>
      <c r="AO2143" s="22" t="s">
        <v>2196</v>
      </c>
      <c r="AP2143" s="22" t="s">
        <v>1301</v>
      </c>
      <c r="AS2143" s="20">
        <f>IF(Y2143&gt;=10,VLOOKUP(U2143,[2]提成计算!B:T,19,FALSE),VLOOKUP(U2143,[2]提成计算!B:T,18,FALSE))</f>
        <v>0.1</v>
      </c>
      <c r="AT2143" s="20">
        <f t="shared" si="1279"/>
        <v>108.80000000000001</v>
      </c>
      <c r="AU2143" s="20">
        <f t="shared" si="1280"/>
        <v>25</v>
      </c>
    </row>
    <row r="2144" spans="1:47" x14ac:dyDescent="0.15">
      <c r="A2144" s="21" t="s">
        <v>1273</v>
      </c>
      <c r="B2144" s="20" t="s">
        <v>918</v>
      </c>
      <c r="C2144" s="20" t="s">
        <v>984</v>
      </c>
      <c r="D2144" s="20" t="s">
        <v>995</v>
      </c>
      <c r="E2144" s="20" t="s">
        <v>1009</v>
      </c>
      <c r="F2144" s="20" t="s">
        <v>1250</v>
      </c>
      <c r="G2144" s="20" t="s">
        <v>3220</v>
      </c>
      <c r="H2144" s="20"/>
      <c r="I2144" s="20">
        <v>15828832663</v>
      </c>
      <c r="J2144" s="20" t="s">
        <v>1268</v>
      </c>
      <c r="K2144" s="20" t="s">
        <v>2934</v>
      </c>
      <c r="L2144" s="20" t="s">
        <v>1358</v>
      </c>
      <c r="M2144" s="20">
        <v>1088</v>
      </c>
      <c r="N2144" s="20">
        <v>1088</v>
      </c>
      <c r="O2144" s="20" t="s">
        <v>927</v>
      </c>
      <c r="P2144" s="20" t="s">
        <v>50</v>
      </c>
      <c r="Q2144" s="28"/>
      <c r="R2144" s="21" t="s">
        <v>65</v>
      </c>
      <c r="S2144" s="21"/>
      <c r="T2144" s="21" t="s">
        <v>53</v>
      </c>
      <c r="U2144" s="21" t="s">
        <v>1757</v>
      </c>
      <c r="V2144" s="46">
        <v>1</v>
      </c>
      <c r="W2144" s="26">
        <f t="shared" si="1242"/>
        <v>1</v>
      </c>
      <c r="X2144" s="26">
        <f t="shared" si="1243"/>
        <v>1</v>
      </c>
      <c r="Y2144" s="21">
        <v>10</v>
      </c>
      <c r="Z2144" s="22">
        <f t="shared" si="1241"/>
        <v>1088</v>
      </c>
      <c r="AA2144" s="20" t="s">
        <v>2195</v>
      </c>
      <c r="AB2144" s="22"/>
      <c r="AC2144" s="22">
        <v>1</v>
      </c>
      <c r="AD2144" s="22"/>
      <c r="AE2144" s="22">
        <f t="shared" si="1273"/>
        <v>1088</v>
      </c>
      <c r="AF2144" s="22">
        <f t="shared" si="1245"/>
        <v>1088</v>
      </c>
      <c r="AG2144" s="20">
        <f>N2144</f>
        <v>1088</v>
      </c>
      <c r="AH2144" s="20" t="str">
        <f>VLOOKUP(U2144,[1]提成计算!B:I,8,FALSE)</f>
        <v>否</v>
      </c>
      <c r="AI2144" s="20"/>
      <c r="AJ2144" s="22"/>
      <c r="AK2144" s="22"/>
      <c r="AM2144" s="22"/>
      <c r="AN2144" s="22"/>
      <c r="AO2144" s="22" t="s">
        <v>2196</v>
      </c>
      <c r="AP2144" s="22" t="s">
        <v>1301</v>
      </c>
      <c r="AS2144" s="20"/>
      <c r="AT2144" s="20"/>
      <c r="AU2144" s="20"/>
    </row>
    <row r="2145" spans="1:47" x14ac:dyDescent="0.15">
      <c r="A2145" s="21" t="s">
        <v>1273</v>
      </c>
      <c r="B2145" s="20" t="s">
        <v>918</v>
      </c>
      <c r="C2145" s="20" t="s">
        <v>984</v>
      </c>
      <c r="D2145" s="20" t="s">
        <v>992</v>
      </c>
      <c r="E2145" s="20" t="s">
        <v>1296</v>
      </c>
      <c r="F2145" s="20" t="s">
        <v>1250</v>
      </c>
      <c r="G2145" s="20" t="s">
        <v>3221</v>
      </c>
      <c r="H2145" s="20"/>
      <c r="I2145" s="20">
        <v>13650198209</v>
      </c>
      <c r="J2145" s="20" t="s">
        <v>924</v>
      </c>
      <c r="K2145" s="20" t="s">
        <v>1022</v>
      </c>
      <c r="L2145" s="20" t="s">
        <v>1299</v>
      </c>
      <c r="M2145" s="20">
        <v>888</v>
      </c>
      <c r="N2145" s="20">
        <v>888</v>
      </c>
      <c r="O2145" s="20" t="s">
        <v>927</v>
      </c>
      <c r="P2145" s="20" t="s">
        <v>50</v>
      </c>
      <c r="Q2145" s="28"/>
      <c r="R2145" s="21" t="s">
        <v>95</v>
      </c>
      <c r="S2145" s="25" t="s">
        <v>1023</v>
      </c>
      <c r="T2145" s="21" t="s">
        <v>53</v>
      </c>
      <c r="U2145" s="21" t="s">
        <v>96</v>
      </c>
      <c r="V2145" s="46">
        <v>1</v>
      </c>
      <c r="W2145" s="26">
        <f t="shared" si="1242"/>
        <v>1</v>
      </c>
      <c r="Y2145" s="21">
        <v>12</v>
      </c>
      <c r="Z2145" s="22">
        <f t="shared" si="1241"/>
        <v>888</v>
      </c>
      <c r="AA2145" s="20" t="s">
        <v>2195</v>
      </c>
      <c r="AB2145" s="22"/>
      <c r="AC2145" s="22">
        <v>1</v>
      </c>
      <c r="AD2145" s="22"/>
      <c r="AE2145" s="22">
        <f t="shared" si="1273"/>
        <v>888</v>
      </c>
      <c r="AF2145" s="22">
        <f t="shared" si="1245"/>
        <v>888</v>
      </c>
      <c r="AG2145" s="20"/>
      <c r="AH2145" s="22"/>
      <c r="AI2145" s="22"/>
      <c r="AJ2145" s="22">
        <f t="shared" ref="AJ2145:AJ2146" si="1281">N2145</f>
        <v>888</v>
      </c>
      <c r="AK2145" s="22">
        <f>IF(O2145="(传统)XDSL",VLOOKUP(S2145,[2]直销续费率明细!C:I,7,FALSE)*1,IF(O2145="GPON+XDSL",VLOOKUP(S2145,[2]直销续费率明细!C:I,7,FALSE)*1,VLOOKUP(S2145,[2]直销续费率明细!C:I,5,FALSE)*1))</f>
        <v>0</v>
      </c>
      <c r="AL2145" s="22" t="s">
        <v>1300</v>
      </c>
      <c r="AM2145" s="22"/>
      <c r="AN2145" s="22"/>
      <c r="AO2145" s="22" t="s">
        <v>2216</v>
      </c>
      <c r="AP2145" s="22" t="s">
        <v>1301</v>
      </c>
      <c r="AS2145" s="20">
        <f>IF(Y2145&gt;=10,VLOOKUP(U2145,[2]提成计算!B:T,19,FALSE),VLOOKUP(U2145,[2]提成计算!B:T,18,FALSE))</f>
        <v>0.1</v>
      </c>
      <c r="AT2145" s="20">
        <f t="shared" ref="AT2145:AT2146" si="1282">IF(AD2145*AS2145&gt;0,AD2145*AS2145,AE2145*AS2145)</f>
        <v>88.800000000000011</v>
      </c>
      <c r="AU2145" s="20">
        <f t="shared" ref="AU2145:AU2146" si="1283">IF(AND(AK2145&lt;0,AK2145+AT2145&lt;0),-AT2145,AK2145)</f>
        <v>0</v>
      </c>
    </row>
    <row r="2146" spans="1:47" x14ac:dyDescent="0.15">
      <c r="A2146" s="21" t="s">
        <v>1273</v>
      </c>
      <c r="B2146" s="20" t="s">
        <v>918</v>
      </c>
      <c r="C2146" s="20" t="s">
        <v>984</v>
      </c>
      <c r="D2146" s="20" t="s">
        <v>995</v>
      </c>
      <c r="E2146" s="20" t="s">
        <v>3222</v>
      </c>
      <c r="F2146" s="20" t="s">
        <v>1250</v>
      </c>
      <c r="G2146" s="20" t="s">
        <v>3223</v>
      </c>
      <c r="H2146" s="20"/>
      <c r="I2146" s="20">
        <v>13925554616</v>
      </c>
      <c r="J2146" s="20" t="s">
        <v>924</v>
      </c>
      <c r="K2146" s="20" t="s">
        <v>2934</v>
      </c>
      <c r="L2146" s="20" t="s">
        <v>1299</v>
      </c>
      <c r="M2146" s="20">
        <v>888</v>
      </c>
      <c r="N2146" s="20">
        <v>888</v>
      </c>
      <c r="O2146" s="20" t="s">
        <v>1334</v>
      </c>
      <c r="P2146" s="20" t="s">
        <v>50</v>
      </c>
      <c r="Q2146" s="28"/>
      <c r="R2146" s="21" t="s">
        <v>65</v>
      </c>
      <c r="S2146" s="25" t="s">
        <v>1504</v>
      </c>
      <c r="T2146" s="21" t="s">
        <v>53</v>
      </c>
      <c r="U2146" s="21" t="s">
        <v>1757</v>
      </c>
      <c r="V2146" s="46">
        <v>1</v>
      </c>
      <c r="W2146" s="26">
        <f t="shared" si="1242"/>
        <v>1</v>
      </c>
      <c r="Y2146" s="21">
        <v>12</v>
      </c>
      <c r="Z2146" s="22">
        <f t="shared" si="1241"/>
        <v>888</v>
      </c>
      <c r="AA2146" s="20" t="s">
        <v>2218</v>
      </c>
      <c r="AB2146" s="22"/>
      <c r="AC2146" s="22">
        <v>1</v>
      </c>
      <c r="AD2146" s="22"/>
      <c r="AE2146" s="22">
        <f t="shared" si="1273"/>
        <v>888</v>
      </c>
      <c r="AF2146" s="22">
        <f t="shared" si="1245"/>
        <v>888</v>
      </c>
      <c r="AG2146" s="20"/>
      <c r="AH2146" s="22"/>
      <c r="AI2146" s="22"/>
      <c r="AJ2146" s="22">
        <f t="shared" si="1281"/>
        <v>888</v>
      </c>
      <c r="AK2146" s="22">
        <f>IF(O2146="(传统)XDSL",VLOOKUP(S2146,[2]直销续费率明细!C:I,7,FALSE)*1,IF(O2146="GPON+XDSL",VLOOKUP(S2146,[2]直销续费率明细!C:I,7,FALSE)*1,VLOOKUP(S2146,[2]直销续费率明细!C:I,5,FALSE)*1))</f>
        <v>-40</v>
      </c>
      <c r="AL2146" s="22" t="s">
        <v>1309</v>
      </c>
      <c r="AM2146" s="22"/>
      <c r="AN2146" s="22"/>
      <c r="AO2146" s="22" t="s">
        <v>2216</v>
      </c>
      <c r="AP2146" s="22" t="s">
        <v>1301</v>
      </c>
      <c r="AS2146" s="20">
        <f>IF(Y2146&gt;=10,VLOOKUP(U2146,[2]提成计算!B:T,19,FALSE),VLOOKUP(U2146,[2]提成计算!B:T,18,FALSE))</f>
        <v>0.09</v>
      </c>
      <c r="AT2146" s="20">
        <f t="shared" si="1282"/>
        <v>79.92</v>
      </c>
      <c r="AU2146" s="20">
        <f t="shared" si="1283"/>
        <v>-40</v>
      </c>
    </row>
    <row r="2147" spans="1:47" x14ac:dyDescent="0.15">
      <c r="A2147" s="21" t="s">
        <v>1273</v>
      </c>
      <c r="B2147" s="20" t="s">
        <v>918</v>
      </c>
      <c r="C2147" s="20" t="s">
        <v>984</v>
      </c>
      <c r="D2147" s="20" t="s">
        <v>995</v>
      </c>
      <c r="E2147" s="20" t="s">
        <v>1013</v>
      </c>
      <c r="F2147" s="20" t="s">
        <v>1250</v>
      </c>
      <c r="G2147" s="20" t="s">
        <v>3224</v>
      </c>
      <c r="H2147" s="20"/>
      <c r="I2147" s="20">
        <v>18602099199</v>
      </c>
      <c r="J2147" s="20" t="s">
        <v>1268</v>
      </c>
      <c r="K2147" s="20" t="s">
        <v>999</v>
      </c>
      <c r="L2147" s="20" t="s">
        <v>1966</v>
      </c>
      <c r="M2147" s="20">
        <v>1598</v>
      </c>
      <c r="N2147" s="20">
        <v>1598</v>
      </c>
      <c r="O2147" s="20" t="s">
        <v>927</v>
      </c>
      <c r="P2147" s="20" t="s">
        <v>50</v>
      </c>
      <c r="Q2147" s="28"/>
      <c r="R2147" s="21" t="s">
        <v>1001</v>
      </c>
      <c r="S2147" s="21"/>
      <c r="T2147" s="21" t="s">
        <v>53</v>
      </c>
      <c r="U2147" s="21" t="s">
        <v>1003</v>
      </c>
      <c r="V2147" s="46">
        <v>1</v>
      </c>
      <c r="W2147" s="26">
        <f t="shared" si="1242"/>
        <v>1</v>
      </c>
      <c r="X2147" s="26">
        <f t="shared" si="1243"/>
        <v>1</v>
      </c>
      <c r="Y2147" s="21">
        <v>50</v>
      </c>
      <c r="Z2147" s="22">
        <f t="shared" si="1241"/>
        <v>1598</v>
      </c>
      <c r="AA2147" s="20" t="s">
        <v>2218</v>
      </c>
      <c r="AB2147" s="22"/>
      <c r="AC2147" s="22">
        <v>1</v>
      </c>
      <c r="AD2147" s="22"/>
      <c r="AE2147" s="22">
        <f t="shared" si="1273"/>
        <v>1598</v>
      </c>
      <c r="AF2147" s="22">
        <f t="shared" si="1245"/>
        <v>1598</v>
      </c>
      <c r="AG2147" s="20">
        <f>N2147</f>
        <v>1598</v>
      </c>
      <c r="AH2147" s="20" t="str">
        <f>VLOOKUP(U2147,[1]提成计算!B:I,8,FALSE)</f>
        <v xml:space="preserve"> </v>
      </c>
      <c r="AI2147" s="20"/>
      <c r="AJ2147" s="22"/>
      <c r="AK2147" s="22"/>
      <c r="AM2147" s="22"/>
      <c r="AN2147" s="22"/>
      <c r="AO2147" s="22" t="s">
        <v>2196</v>
      </c>
      <c r="AP2147" s="22" t="s">
        <v>1301</v>
      </c>
      <c r="AS2147" s="20"/>
      <c r="AT2147" s="20"/>
      <c r="AU2147" s="20"/>
    </row>
    <row r="2148" spans="1:47" x14ac:dyDescent="0.15">
      <c r="A2148" s="21" t="s">
        <v>1273</v>
      </c>
      <c r="B2148" s="20" t="s">
        <v>918</v>
      </c>
      <c r="C2148" s="20" t="s">
        <v>984</v>
      </c>
      <c r="D2148" s="20" t="s">
        <v>995</v>
      </c>
      <c r="E2148" s="20" t="s">
        <v>1013</v>
      </c>
      <c r="F2148" s="20" t="s">
        <v>1250</v>
      </c>
      <c r="G2148" s="20" t="s">
        <v>3225</v>
      </c>
      <c r="H2148" s="20"/>
      <c r="I2148" s="20">
        <v>13728459128</v>
      </c>
      <c r="J2148" s="20" t="s">
        <v>924</v>
      </c>
      <c r="K2148" s="20" t="s">
        <v>999</v>
      </c>
      <c r="L2148" s="20" t="s">
        <v>1918</v>
      </c>
      <c r="M2148" s="20">
        <v>680</v>
      </c>
      <c r="N2148" s="20">
        <v>680</v>
      </c>
      <c r="O2148" s="20" t="s">
        <v>927</v>
      </c>
      <c r="P2148" s="20" t="s">
        <v>50</v>
      </c>
      <c r="Q2148" s="28"/>
      <c r="R2148" s="21" t="s">
        <v>1001</v>
      </c>
      <c r="S2148" s="25" t="s">
        <v>1017</v>
      </c>
      <c r="T2148" s="21" t="s">
        <v>53</v>
      </c>
      <c r="U2148" s="21" t="s">
        <v>1003</v>
      </c>
      <c r="V2148" s="46">
        <v>1</v>
      </c>
      <c r="W2148" s="26">
        <f t="shared" si="1242"/>
        <v>1</v>
      </c>
      <c r="Y2148" s="21">
        <v>4</v>
      </c>
      <c r="Z2148" s="22">
        <f t="shared" si="1241"/>
        <v>680</v>
      </c>
      <c r="AA2148" s="20" t="s">
        <v>2195</v>
      </c>
      <c r="AB2148" s="22">
        <v>1</v>
      </c>
      <c r="AC2148" s="22"/>
      <c r="AD2148" s="22">
        <f t="shared" ref="AD2148:AD2149" si="1284">N2148</f>
        <v>680</v>
      </c>
      <c r="AE2148" s="22"/>
      <c r="AF2148" s="22">
        <f t="shared" si="1245"/>
        <v>680</v>
      </c>
      <c r="AG2148" s="20"/>
      <c r="AH2148" s="22"/>
      <c r="AI2148" s="22"/>
      <c r="AJ2148" s="22">
        <f t="shared" ref="AJ2148:AJ2149" si="1285">N2148</f>
        <v>680</v>
      </c>
      <c r="AK2148" s="22">
        <f>IF(O2148="(传统)XDSL",VLOOKUP(S2148,[2]直销续费率明细!C:I,7,FALSE)*1,IF(O2148="GPON+XDSL",VLOOKUP(S2148,[2]直销续费率明细!C:I,7,FALSE)*1,VLOOKUP(S2148,[2]直销续费率明细!C:I,5,FALSE)*1))</f>
        <v>25</v>
      </c>
      <c r="AL2148" s="22" t="s">
        <v>1300</v>
      </c>
      <c r="AM2148" s="22"/>
      <c r="AN2148" s="22"/>
      <c r="AO2148" s="22" t="s">
        <v>2196</v>
      </c>
      <c r="AP2148" s="22" t="s">
        <v>2202</v>
      </c>
      <c r="AS2148" s="20">
        <f>IF(Y2148&gt;=10,VLOOKUP(U2148,[2]提成计算!B:T,19,FALSE),VLOOKUP(U2148,[2]提成计算!B:T,18,FALSE))</f>
        <v>0.06</v>
      </c>
      <c r="AT2148" s="20">
        <f t="shared" ref="AT2148:AT2149" si="1286">IF(AD2148*AS2148&gt;0,AD2148*AS2148,AE2148*AS2148)</f>
        <v>40.799999999999997</v>
      </c>
      <c r="AU2148" s="20">
        <f t="shared" ref="AU2148:AU2149" si="1287">IF(AND(AK2148&lt;0,AK2148+AT2148&lt;0),-AT2148,AK2148)</f>
        <v>25</v>
      </c>
    </row>
    <row r="2149" spans="1:47" x14ac:dyDescent="0.15">
      <c r="A2149" s="21" t="s">
        <v>1273</v>
      </c>
      <c r="B2149" s="20" t="s">
        <v>918</v>
      </c>
      <c r="C2149" s="20" t="s">
        <v>984</v>
      </c>
      <c r="D2149" s="20" t="s">
        <v>1029</v>
      </c>
      <c r="E2149" s="20" t="s">
        <v>1047</v>
      </c>
      <c r="F2149" s="20" t="s">
        <v>1250</v>
      </c>
      <c r="G2149" s="20" t="s">
        <v>3226</v>
      </c>
      <c r="H2149" s="20"/>
      <c r="I2149" s="20">
        <v>13712296101</v>
      </c>
      <c r="J2149" s="20" t="s">
        <v>924</v>
      </c>
      <c r="K2149" s="20" t="s">
        <v>220</v>
      </c>
      <c r="L2149" s="20" t="s">
        <v>1918</v>
      </c>
      <c r="M2149" s="20">
        <v>680</v>
      </c>
      <c r="N2149" s="20">
        <v>680</v>
      </c>
      <c r="O2149" s="20" t="s">
        <v>1262</v>
      </c>
      <c r="P2149" s="20" t="s">
        <v>50</v>
      </c>
      <c r="Q2149" s="28"/>
      <c r="R2149" s="21" t="s">
        <v>221</v>
      </c>
      <c r="S2149" s="25" t="s">
        <v>1423</v>
      </c>
      <c r="T2149" s="21" t="s">
        <v>53</v>
      </c>
      <c r="U2149" s="21" t="s">
        <v>222</v>
      </c>
      <c r="V2149" s="46">
        <v>1</v>
      </c>
      <c r="W2149" s="26">
        <f t="shared" si="1242"/>
        <v>1</v>
      </c>
      <c r="Y2149" s="21">
        <v>4</v>
      </c>
      <c r="Z2149" s="22">
        <f t="shared" si="1241"/>
        <v>680</v>
      </c>
      <c r="AA2149" s="20" t="s">
        <v>2195</v>
      </c>
      <c r="AB2149" s="22">
        <v>1</v>
      </c>
      <c r="AC2149" s="22"/>
      <c r="AD2149" s="22">
        <f t="shared" si="1284"/>
        <v>680</v>
      </c>
      <c r="AE2149" s="22"/>
      <c r="AF2149" s="22">
        <f t="shared" si="1245"/>
        <v>680</v>
      </c>
      <c r="AG2149" s="20"/>
      <c r="AH2149" s="22"/>
      <c r="AI2149" s="22"/>
      <c r="AJ2149" s="22">
        <f t="shared" si="1285"/>
        <v>680</v>
      </c>
      <c r="AK2149" s="22">
        <f>IF(O2149="(传统)XDSL",VLOOKUP(S2149,[2]直销续费率明细!C:I,7,FALSE)*1,IF(O2149="GPON+XDSL",VLOOKUP(S2149,[2]直销续费率明细!C:I,7,FALSE)*1,VLOOKUP(S2149,[2]直销续费率明细!C:I,5,FALSE)*1))</f>
        <v>25</v>
      </c>
      <c r="AL2149" s="22" t="s">
        <v>1309</v>
      </c>
      <c r="AM2149" s="22"/>
      <c r="AN2149" s="22"/>
      <c r="AO2149" s="22" t="s">
        <v>2196</v>
      </c>
      <c r="AP2149" s="22" t="s">
        <v>2202</v>
      </c>
      <c r="AS2149" s="20">
        <f>IF(Y2149&gt;=10,VLOOKUP(U2149,[2]提成计算!B:T,19,FALSE),VLOOKUP(U2149,[2]提成计算!B:T,18,FALSE))</f>
        <v>7.0000000000000007E-2</v>
      </c>
      <c r="AT2149" s="20">
        <f t="shared" si="1286"/>
        <v>47.6</v>
      </c>
      <c r="AU2149" s="20">
        <f t="shared" si="1287"/>
        <v>25</v>
      </c>
    </row>
    <row r="2150" spans="1:47" x14ac:dyDescent="0.15">
      <c r="A2150" s="21" t="s">
        <v>1273</v>
      </c>
      <c r="B2150" s="20" t="s">
        <v>918</v>
      </c>
      <c r="C2150" s="20" t="s">
        <v>984</v>
      </c>
      <c r="D2150" s="20" t="s">
        <v>995</v>
      </c>
      <c r="E2150" s="20" t="s">
        <v>1009</v>
      </c>
      <c r="F2150" s="20" t="s">
        <v>1250</v>
      </c>
      <c r="G2150" s="20" t="s">
        <v>3227</v>
      </c>
      <c r="H2150" s="20"/>
      <c r="I2150" s="20">
        <v>13416722716</v>
      </c>
      <c r="J2150" s="20" t="s">
        <v>1268</v>
      </c>
      <c r="K2150" s="20" t="s">
        <v>1011</v>
      </c>
      <c r="L2150" s="20" t="s">
        <v>1898</v>
      </c>
      <c r="M2150" s="20">
        <v>1398</v>
      </c>
      <c r="N2150" s="20">
        <v>1398</v>
      </c>
      <c r="O2150" s="20" t="s">
        <v>927</v>
      </c>
      <c r="P2150" s="20" t="s">
        <v>50</v>
      </c>
      <c r="Q2150" s="28"/>
      <c r="R2150" s="21" t="s">
        <v>65</v>
      </c>
      <c r="S2150" s="21"/>
      <c r="T2150" s="21" t="s">
        <v>53</v>
      </c>
      <c r="U2150" s="21" t="s">
        <v>1012</v>
      </c>
      <c r="V2150" s="46">
        <v>1</v>
      </c>
      <c r="W2150" s="26">
        <f t="shared" si="1242"/>
        <v>1</v>
      </c>
      <c r="X2150" s="26">
        <f t="shared" si="1243"/>
        <v>1</v>
      </c>
      <c r="Y2150" s="21">
        <v>20</v>
      </c>
      <c r="Z2150" s="22">
        <f t="shared" si="1241"/>
        <v>1398</v>
      </c>
      <c r="AA2150" s="20" t="s">
        <v>2195</v>
      </c>
      <c r="AB2150" s="22"/>
      <c r="AC2150" s="22">
        <v>1</v>
      </c>
      <c r="AD2150" s="22"/>
      <c r="AE2150" s="22">
        <f t="shared" ref="AE2150:AE2151" si="1288">N2150</f>
        <v>1398</v>
      </c>
      <c r="AF2150" s="22">
        <f t="shared" si="1245"/>
        <v>1398</v>
      </c>
      <c r="AG2150" s="20">
        <f>N2150</f>
        <v>1398</v>
      </c>
      <c r="AH2150" s="20" t="str">
        <f>VLOOKUP(U2150,[1]提成计算!B:I,8,FALSE)</f>
        <v>否</v>
      </c>
      <c r="AI2150" s="20"/>
      <c r="AJ2150" s="22"/>
      <c r="AK2150" s="22"/>
      <c r="AM2150" s="22"/>
      <c r="AN2150" s="22"/>
      <c r="AO2150" s="22" t="s">
        <v>2216</v>
      </c>
      <c r="AP2150" s="22" t="s">
        <v>1301</v>
      </c>
      <c r="AS2150" s="20"/>
      <c r="AT2150" s="20"/>
      <c r="AU2150" s="20"/>
    </row>
    <row r="2151" spans="1:47" x14ac:dyDescent="0.15">
      <c r="A2151" s="21" t="s">
        <v>1273</v>
      </c>
      <c r="B2151" s="20" t="s">
        <v>918</v>
      </c>
      <c r="C2151" s="20" t="s">
        <v>984</v>
      </c>
      <c r="D2151" s="20" t="s">
        <v>1029</v>
      </c>
      <c r="E2151" s="20" t="s">
        <v>1030</v>
      </c>
      <c r="F2151" s="20" t="s">
        <v>1250</v>
      </c>
      <c r="G2151" s="20" t="s">
        <v>3228</v>
      </c>
      <c r="H2151" s="20"/>
      <c r="I2151" s="20">
        <v>13829132892</v>
      </c>
      <c r="J2151" s="20" t="s">
        <v>924</v>
      </c>
      <c r="K2151" s="20" t="s">
        <v>3114</v>
      </c>
      <c r="L2151" s="20" t="s">
        <v>1376</v>
      </c>
      <c r="M2151" s="20">
        <v>1088</v>
      </c>
      <c r="N2151" s="20">
        <v>1088</v>
      </c>
      <c r="O2151" s="20" t="s">
        <v>927</v>
      </c>
      <c r="P2151" s="20" t="s">
        <v>50</v>
      </c>
      <c r="Q2151" s="28"/>
      <c r="R2151" s="21" t="s">
        <v>221</v>
      </c>
      <c r="S2151" s="25" t="s">
        <v>1033</v>
      </c>
      <c r="T2151" s="21" t="s">
        <v>53</v>
      </c>
      <c r="U2151" s="21" t="s">
        <v>1034</v>
      </c>
      <c r="V2151" s="46">
        <v>1</v>
      </c>
      <c r="W2151" s="26">
        <f t="shared" si="1242"/>
        <v>1</v>
      </c>
      <c r="Y2151" s="21">
        <v>10</v>
      </c>
      <c r="Z2151" s="22">
        <f t="shared" si="1241"/>
        <v>1088</v>
      </c>
      <c r="AA2151" s="20" t="s">
        <v>2218</v>
      </c>
      <c r="AB2151" s="22"/>
      <c r="AC2151" s="22">
        <v>1</v>
      </c>
      <c r="AD2151" s="22"/>
      <c r="AE2151" s="22">
        <f t="shared" si="1288"/>
        <v>1088</v>
      </c>
      <c r="AF2151" s="22">
        <f t="shared" si="1245"/>
        <v>1088</v>
      </c>
      <c r="AG2151" s="20"/>
      <c r="AH2151" s="22"/>
      <c r="AI2151" s="22"/>
      <c r="AJ2151" s="22">
        <f t="shared" ref="AJ2151:AJ2159" si="1289">N2151</f>
        <v>1088</v>
      </c>
      <c r="AK2151" s="22">
        <f>IF(O2151="(传统)XDSL",VLOOKUP(S2151,[2]直销续费率明细!C:I,7,FALSE)*1,IF(O2151="GPON+XDSL",VLOOKUP(S2151,[2]直销续费率明细!C:I,7,FALSE)*1,VLOOKUP(S2151,[2]直销续费率明细!C:I,5,FALSE)*1))</f>
        <v>-40</v>
      </c>
      <c r="AL2151" s="22" t="s">
        <v>1309</v>
      </c>
      <c r="AM2151" s="22"/>
      <c r="AN2151" s="22"/>
      <c r="AO2151" s="22" t="s">
        <v>2196</v>
      </c>
      <c r="AP2151" s="22" t="s">
        <v>1301</v>
      </c>
      <c r="AS2151" s="20">
        <f>IF(Y2151&gt;=10,VLOOKUP(U2151,[2]提成计算!B:T,19,FALSE),VLOOKUP(U2151,[2]提成计算!B:T,18,FALSE))</f>
        <v>0.09</v>
      </c>
      <c r="AT2151" s="20">
        <f t="shared" ref="AT2151:AT2159" si="1290">IF(AD2151*AS2151&gt;0,AD2151*AS2151,AE2151*AS2151)</f>
        <v>97.92</v>
      </c>
      <c r="AU2151" s="20">
        <f t="shared" ref="AU2151:AU2159" si="1291">IF(AND(AK2151&lt;0,AK2151+AT2151&lt;0),-AT2151,AK2151)</f>
        <v>-40</v>
      </c>
    </row>
    <row r="2152" spans="1:47" x14ac:dyDescent="0.15">
      <c r="A2152" s="21" t="s">
        <v>1273</v>
      </c>
      <c r="B2152" s="20" t="s">
        <v>918</v>
      </c>
      <c r="C2152" s="20" t="s">
        <v>984</v>
      </c>
      <c r="D2152" s="20" t="s">
        <v>992</v>
      </c>
      <c r="E2152" s="20" t="s">
        <v>2930</v>
      </c>
      <c r="F2152" s="20" t="s">
        <v>1250</v>
      </c>
      <c r="G2152" s="20" t="s">
        <v>3229</v>
      </c>
      <c r="H2152" s="20"/>
      <c r="I2152" s="20" t="s">
        <v>3230</v>
      </c>
      <c r="J2152" s="20" t="s">
        <v>924</v>
      </c>
      <c r="K2152" s="20" t="s">
        <v>1022</v>
      </c>
      <c r="L2152" s="20" t="s">
        <v>1918</v>
      </c>
      <c r="M2152" s="20">
        <v>680</v>
      </c>
      <c r="N2152" s="20">
        <v>680</v>
      </c>
      <c r="O2152" s="20" t="s">
        <v>1262</v>
      </c>
      <c r="P2152" s="20" t="s">
        <v>50</v>
      </c>
      <c r="Q2152" s="28"/>
      <c r="R2152" s="21" t="s">
        <v>95</v>
      </c>
      <c r="S2152" s="25" t="s">
        <v>1023</v>
      </c>
      <c r="T2152" s="21" t="s">
        <v>53</v>
      </c>
      <c r="U2152" s="21" t="s">
        <v>96</v>
      </c>
      <c r="V2152" s="46">
        <v>1</v>
      </c>
      <c r="W2152" s="26">
        <f t="shared" si="1242"/>
        <v>1</v>
      </c>
      <c r="Y2152" s="21">
        <v>4</v>
      </c>
      <c r="Z2152" s="22">
        <f t="shared" si="1241"/>
        <v>680</v>
      </c>
      <c r="AA2152" s="20" t="s">
        <v>2195</v>
      </c>
      <c r="AB2152" s="22">
        <v>1</v>
      </c>
      <c r="AC2152" s="22"/>
      <c r="AD2152" s="22">
        <f>N2152</f>
        <v>680</v>
      </c>
      <c r="AE2152" s="22"/>
      <c r="AF2152" s="22">
        <f t="shared" si="1245"/>
        <v>680</v>
      </c>
      <c r="AG2152" s="20"/>
      <c r="AH2152" s="22"/>
      <c r="AI2152" s="22"/>
      <c r="AJ2152" s="22">
        <f t="shared" si="1289"/>
        <v>680</v>
      </c>
      <c r="AK2152" s="22">
        <f>IF(O2152="(传统)XDSL",VLOOKUP(S2152,[2]直销续费率明细!C:I,7,FALSE)*1,IF(O2152="GPON+XDSL",VLOOKUP(S2152,[2]直销续费率明细!C:I,7,FALSE)*1,VLOOKUP(S2152,[2]直销续费率明细!C:I,5,FALSE)*1))</f>
        <v>-20</v>
      </c>
      <c r="AL2152" s="22" t="s">
        <v>1309</v>
      </c>
      <c r="AM2152" s="22"/>
      <c r="AN2152" s="22"/>
      <c r="AO2152" s="22" t="s">
        <v>2196</v>
      </c>
      <c r="AP2152" s="22" t="s">
        <v>2202</v>
      </c>
      <c r="AS2152" s="20">
        <f>IF(Y2152&gt;=10,VLOOKUP(U2152,[2]提成计算!B:T,19,FALSE),VLOOKUP(U2152,[2]提成计算!B:T,18,FALSE))</f>
        <v>7.0000000000000007E-2</v>
      </c>
      <c r="AT2152" s="20">
        <f t="shared" si="1290"/>
        <v>47.6</v>
      </c>
      <c r="AU2152" s="20">
        <f t="shared" si="1291"/>
        <v>-20</v>
      </c>
    </row>
    <row r="2153" spans="1:47" x14ac:dyDescent="0.15">
      <c r="A2153" s="21" t="s">
        <v>1273</v>
      </c>
      <c r="B2153" s="20" t="s">
        <v>918</v>
      </c>
      <c r="C2153" s="20" t="s">
        <v>984</v>
      </c>
      <c r="D2153" s="20" t="s">
        <v>985</v>
      </c>
      <c r="E2153" s="20" t="s">
        <v>1004</v>
      </c>
      <c r="F2153" s="20" t="s">
        <v>1250</v>
      </c>
      <c r="G2153" s="20" t="s">
        <v>3231</v>
      </c>
      <c r="H2153" s="20"/>
      <c r="I2153" s="20">
        <v>15112861717</v>
      </c>
      <c r="J2153" s="20" t="s">
        <v>924</v>
      </c>
      <c r="K2153" s="20" t="s">
        <v>1006</v>
      </c>
      <c r="L2153" s="20" t="s">
        <v>1299</v>
      </c>
      <c r="M2153" s="20">
        <v>888</v>
      </c>
      <c r="N2153" s="20">
        <v>888</v>
      </c>
      <c r="O2153" s="20" t="s">
        <v>927</v>
      </c>
      <c r="P2153" s="20" t="s">
        <v>50</v>
      </c>
      <c r="Q2153" s="28"/>
      <c r="R2153" s="21" t="s">
        <v>989</v>
      </c>
      <c r="S2153" s="25" t="s">
        <v>1007</v>
      </c>
      <c r="T2153" s="21" t="s">
        <v>53</v>
      </c>
      <c r="U2153" s="21" t="s">
        <v>1008</v>
      </c>
      <c r="V2153" s="46">
        <v>1</v>
      </c>
      <c r="W2153" s="26">
        <f t="shared" si="1242"/>
        <v>1</v>
      </c>
      <c r="Y2153" s="21">
        <v>12</v>
      </c>
      <c r="Z2153" s="22">
        <f t="shared" si="1241"/>
        <v>888</v>
      </c>
      <c r="AA2153" s="20" t="s">
        <v>2195</v>
      </c>
      <c r="AB2153" s="22"/>
      <c r="AC2153" s="22">
        <v>1</v>
      </c>
      <c r="AD2153" s="22"/>
      <c r="AE2153" s="22">
        <f t="shared" ref="AE2153:AE2162" si="1292">N2153</f>
        <v>888</v>
      </c>
      <c r="AF2153" s="22">
        <f t="shared" si="1245"/>
        <v>888</v>
      </c>
      <c r="AG2153" s="20"/>
      <c r="AH2153" s="22"/>
      <c r="AI2153" s="22"/>
      <c r="AJ2153" s="22">
        <f t="shared" si="1289"/>
        <v>888</v>
      </c>
      <c r="AK2153" s="22">
        <f>IF(O2153="(传统)XDSL",VLOOKUP(S2153,[2]直销续费率明细!C:I,7,FALSE)*1,IF(O2153="GPON+XDSL",VLOOKUP(S2153,[2]直销续费率明细!C:I,7,FALSE)*1,VLOOKUP(S2153,[2]直销续费率明细!C:I,5,FALSE)*1))</f>
        <v>15</v>
      </c>
      <c r="AL2153" s="22" t="s">
        <v>1309</v>
      </c>
      <c r="AM2153" s="22"/>
      <c r="AN2153" s="22"/>
      <c r="AO2153" s="22" t="s">
        <v>2196</v>
      </c>
      <c r="AP2153" s="22" t="s">
        <v>1301</v>
      </c>
      <c r="AS2153" s="20">
        <f>IF(Y2153&gt;=10,VLOOKUP(U2153,[2]提成计算!B:T,19,FALSE),VLOOKUP(U2153,[2]提成计算!B:T,18,FALSE))</f>
        <v>0.1</v>
      </c>
      <c r="AT2153" s="20">
        <f t="shared" si="1290"/>
        <v>88.800000000000011</v>
      </c>
      <c r="AU2153" s="20">
        <f t="shared" si="1291"/>
        <v>15</v>
      </c>
    </row>
    <row r="2154" spans="1:47" x14ac:dyDescent="0.15">
      <c r="A2154" s="21" t="s">
        <v>1273</v>
      </c>
      <c r="B2154" s="20" t="s">
        <v>918</v>
      </c>
      <c r="C2154" s="20" t="s">
        <v>984</v>
      </c>
      <c r="D2154" s="20" t="s">
        <v>995</v>
      </c>
      <c r="E2154" s="20" t="s">
        <v>996</v>
      </c>
      <c r="F2154" s="20" t="s">
        <v>1250</v>
      </c>
      <c r="G2154" s="20" t="s">
        <v>651</v>
      </c>
      <c r="H2154" s="20"/>
      <c r="I2154" s="20">
        <v>13556659278</v>
      </c>
      <c r="J2154" s="20" t="s">
        <v>924</v>
      </c>
      <c r="K2154" s="20" t="s">
        <v>1016</v>
      </c>
      <c r="L2154" s="20" t="s">
        <v>2137</v>
      </c>
      <c r="M2154" s="20">
        <v>1408</v>
      </c>
      <c r="N2154" s="20">
        <v>1408</v>
      </c>
      <c r="O2154" s="20" t="s">
        <v>927</v>
      </c>
      <c r="P2154" s="20" t="s">
        <v>50</v>
      </c>
      <c r="Q2154" s="28"/>
      <c r="R2154" s="21" t="s">
        <v>1001</v>
      </c>
      <c r="S2154" s="25" t="s">
        <v>1002</v>
      </c>
      <c r="T2154" s="21" t="s">
        <v>53</v>
      </c>
      <c r="U2154" s="21" t="s">
        <v>1018</v>
      </c>
      <c r="V2154" s="46">
        <v>1</v>
      </c>
      <c r="W2154" s="26">
        <f t="shared" si="1242"/>
        <v>1</v>
      </c>
      <c r="Y2154" s="21">
        <v>12</v>
      </c>
      <c r="Z2154" s="22">
        <f t="shared" si="1241"/>
        <v>1408</v>
      </c>
      <c r="AA2154" s="20" t="s">
        <v>2195</v>
      </c>
      <c r="AB2154" s="22"/>
      <c r="AC2154" s="22">
        <v>1</v>
      </c>
      <c r="AD2154" s="22"/>
      <c r="AE2154" s="22">
        <f t="shared" si="1292"/>
        <v>1408</v>
      </c>
      <c r="AF2154" s="22">
        <f t="shared" si="1245"/>
        <v>1408</v>
      </c>
      <c r="AG2154" s="20"/>
      <c r="AH2154" s="22"/>
      <c r="AI2154" s="22"/>
      <c r="AJ2154" s="22">
        <f t="shared" si="1289"/>
        <v>1408</v>
      </c>
      <c r="AK2154" s="22">
        <f>IF(O2154="(传统)XDSL",VLOOKUP(S2154,[2]直销续费率明细!C:I,7,FALSE)*1,IF(O2154="GPON+XDSL",VLOOKUP(S2154,[2]直销续费率明细!C:I,7,FALSE)*1,VLOOKUP(S2154,[2]直销续费率明细!C:I,5,FALSE)*1))</f>
        <v>25</v>
      </c>
      <c r="AL2154" s="22" t="s">
        <v>1300</v>
      </c>
      <c r="AM2154" s="22"/>
      <c r="AN2154" s="22"/>
      <c r="AO2154" s="22" t="s">
        <v>2196</v>
      </c>
      <c r="AP2154" s="22" t="s">
        <v>1301</v>
      </c>
      <c r="AS2154" s="20">
        <f>IF(Y2154&gt;=10,VLOOKUP(U2154,[2]提成计算!B:T,19,FALSE),VLOOKUP(U2154,[2]提成计算!B:T,18,FALSE))</f>
        <v>0.09</v>
      </c>
      <c r="AT2154" s="20">
        <f t="shared" si="1290"/>
        <v>126.72</v>
      </c>
      <c r="AU2154" s="20">
        <f t="shared" si="1291"/>
        <v>25</v>
      </c>
    </row>
    <row r="2155" spans="1:47" x14ac:dyDescent="0.15">
      <c r="A2155" s="21" t="s">
        <v>1273</v>
      </c>
      <c r="B2155" s="20" t="s">
        <v>918</v>
      </c>
      <c r="C2155" s="20" t="s">
        <v>984</v>
      </c>
      <c r="D2155" s="20" t="s">
        <v>985</v>
      </c>
      <c r="E2155" s="20" t="s">
        <v>1004</v>
      </c>
      <c r="F2155" s="20" t="s">
        <v>1250</v>
      </c>
      <c r="G2155" s="20" t="s">
        <v>3232</v>
      </c>
      <c r="H2155" s="20"/>
      <c r="I2155" s="20">
        <v>15016969813</v>
      </c>
      <c r="J2155" s="20" t="s">
        <v>924</v>
      </c>
      <c r="K2155" s="20" t="s">
        <v>2975</v>
      </c>
      <c r="L2155" s="20" t="s">
        <v>1299</v>
      </c>
      <c r="M2155" s="20">
        <v>888</v>
      </c>
      <c r="N2155" s="20">
        <v>888</v>
      </c>
      <c r="O2155" s="20" t="s">
        <v>927</v>
      </c>
      <c r="P2155" s="20" t="s">
        <v>50</v>
      </c>
      <c r="Q2155" s="28"/>
      <c r="R2155" s="21" t="s">
        <v>989</v>
      </c>
      <c r="S2155" s="25" t="s">
        <v>1007</v>
      </c>
      <c r="T2155" s="21" t="s">
        <v>53</v>
      </c>
      <c r="U2155" s="21" t="s">
        <v>1008</v>
      </c>
      <c r="V2155" s="46">
        <v>1</v>
      </c>
      <c r="W2155" s="26">
        <f t="shared" si="1242"/>
        <v>1</v>
      </c>
      <c r="Y2155" s="21">
        <v>12</v>
      </c>
      <c r="Z2155" s="22">
        <f t="shared" si="1241"/>
        <v>888</v>
      </c>
      <c r="AA2155" s="20" t="s">
        <v>2195</v>
      </c>
      <c r="AB2155" s="22"/>
      <c r="AC2155" s="22">
        <v>1</v>
      </c>
      <c r="AD2155" s="22"/>
      <c r="AE2155" s="22">
        <f t="shared" si="1292"/>
        <v>888</v>
      </c>
      <c r="AF2155" s="22">
        <f t="shared" si="1245"/>
        <v>888</v>
      </c>
      <c r="AG2155" s="20"/>
      <c r="AH2155" s="22"/>
      <c r="AI2155" s="22"/>
      <c r="AJ2155" s="22">
        <f t="shared" si="1289"/>
        <v>888</v>
      </c>
      <c r="AK2155" s="22">
        <f>IF(O2155="(传统)XDSL",VLOOKUP(S2155,[2]直销续费率明细!C:I,7,FALSE)*1,IF(O2155="GPON+XDSL",VLOOKUP(S2155,[2]直销续费率明细!C:I,7,FALSE)*1,VLOOKUP(S2155,[2]直销续费率明细!C:I,5,FALSE)*1))</f>
        <v>15</v>
      </c>
      <c r="AL2155" s="22" t="s">
        <v>1309</v>
      </c>
      <c r="AM2155" s="22"/>
      <c r="AN2155" s="22"/>
      <c r="AO2155" s="22" t="s">
        <v>2196</v>
      </c>
      <c r="AP2155" s="22" t="s">
        <v>1301</v>
      </c>
      <c r="AS2155" s="20">
        <f>IF(Y2155&gt;=10,VLOOKUP(U2155,[2]提成计算!B:T,19,FALSE),VLOOKUP(U2155,[2]提成计算!B:T,18,FALSE))</f>
        <v>0.1</v>
      </c>
      <c r="AT2155" s="20">
        <f t="shared" si="1290"/>
        <v>88.800000000000011</v>
      </c>
      <c r="AU2155" s="20">
        <f t="shared" si="1291"/>
        <v>15</v>
      </c>
    </row>
    <row r="2156" spans="1:47" x14ac:dyDescent="0.15">
      <c r="A2156" s="21" t="s">
        <v>1273</v>
      </c>
      <c r="B2156" s="20" t="s">
        <v>918</v>
      </c>
      <c r="C2156" s="20" t="s">
        <v>984</v>
      </c>
      <c r="D2156" s="20" t="s">
        <v>992</v>
      </c>
      <c r="E2156" s="20" t="s">
        <v>1043</v>
      </c>
      <c r="F2156" s="20" t="s">
        <v>1250</v>
      </c>
      <c r="G2156" s="20" t="s">
        <v>3233</v>
      </c>
      <c r="H2156" s="20"/>
      <c r="I2156" s="20">
        <v>13622604374</v>
      </c>
      <c r="J2156" s="20" t="s">
        <v>924</v>
      </c>
      <c r="K2156" s="20" t="s">
        <v>94</v>
      </c>
      <c r="L2156" s="20" t="s">
        <v>1299</v>
      </c>
      <c r="M2156" s="20">
        <v>888</v>
      </c>
      <c r="N2156" s="20">
        <v>888</v>
      </c>
      <c r="O2156" s="20" t="s">
        <v>927</v>
      </c>
      <c r="P2156" s="20" t="s">
        <v>50</v>
      </c>
      <c r="Q2156" s="28"/>
      <c r="R2156" s="21" t="s">
        <v>95</v>
      </c>
      <c r="S2156" s="25" t="s">
        <v>1046</v>
      </c>
      <c r="T2156" s="21" t="s">
        <v>53</v>
      </c>
      <c r="U2156" s="21" t="s">
        <v>96</v>
      </c>
      <c r="V2156" s="46">
        <v>1</v>
      </c>
      <c r="W2156" s="26">
        <f t="shared" si="1242"/>
        <v>1</v>
      </c>
      <c r="Y2156" s="21">
        <v>12</v>
      </c>
      <c r="Z2156" s="22">
        <f t="shared" si="1241"/>
        <v>888</v>
      </c>
      <c r="AA2156" s="20" t="s">
        <v>2195</v>
      </c>
      <c r="AB2156" s="22"/>
      <c r="AC2156" s="22">
        <v>1</v>
      </c>
      <c r="AD2156" s="22"/>
      <c r="AE2156" s="22">
        <f t="shared" si="1292"/>
        <v>888</v>
      </c>
      <c r="AF2156" s="22">
        <f t="shared" si="1245"/>
        <v>888</v>
      </c>
      <c r="AG2156" s="20"/>
      <c r="AH2156" s="22"/>
      <c r="AI2156" s="22"/>
      <c r="AJ2156" s="22">
        <f t="shared" si="1289"/>
        <v>888</v>
      </c>
      <c r="AK2156" s="22">
        <f>IF(O2156="(传统)XDSL",VLOOKUP(S2156,[2]直销续费率明细!C:I,7,FALSE)*1,IF(O2156="GPON+XDSL",VLOOKUP(S2156,[2]直销续费率明细!C:I,7,FALSE)*1,VLOOKUP(S2156,[2]直销续费率明细!C:I,5,FALSE)*1))</f>
        <v>25</v>
      </c>
      <c r="AL2156" s="22" t="s">
        <v>1300</v>
      </c>
      <c r="AM2156" s="22"/>
      <c r="AN2156" s="22"/>
      <c r="AO2156" s="22" t="s">
        <v>2196</v>
      </c>
      <c r="AP2156" s="22" t="s">
        <v>1301</v>
      </c>
      <c r="AS2156" s="20">
        <f>IF(Y2156&gt;=10,VLOOKUP(U2156,[2]提成计算!B:T,19,FALSE),VLOOKUP(U2156,[2]提成计算!B:T,18,FALSE))</f>
        <v>0.1</v>
      </c>
      <c r="AT2156" s="20">
        <f t="shared" si="1290"/>
        <v>88.800000000000011</v>
      </c>
      <c r="AU2156" s="20">
        <f t="shared" si="1291"/>
        <v>25</v>
      </c>
    </row>
    <row r="2157" spans="1:47" x14ac:dyDescent="0.15">
      <c r="A2157" s="21" t="s">
        <v>1273</v>
      </c>
      <c r="B2157" s="20" t="s">
        <v>918</v>
      </c>
      <c r="C2157" s="20" t="s">
        <v>984</v>
      </c>
      <c r="D2157" s="20" t="s">
        <v>1029</v>
      </c>
      <c r="E2157" s="20" t="s">
        <v>1038</v>
      </c>
      <c r="F2157" s="20" t="s">
        <v>1250</v>
      </c>
      <c r="G2157" s="20" t="s">
        <v>3234</v>
      </c>
      <c r="H2157" s="20"/>
      <c r="I2157" s="20">
        <v>15899912810</v>
      </c>
      <c r="J2157" s="20" t="s">
        <v>924</v>
      </c>
      <c r="K2157" s="20" t="s">
        <v>3235</v>
      </c>
      <c r="L2157" s="20" t="s">
        <v>2137</v>
      </c>
      <c r="M2157" s="20">
        <v>1408</v>
      </c>
      <c r="N2157" s="20">
        <v>1408</v>
      </c>
      <c r="O2157" s="20" t="s">
        <v>927</v>
      </c>
      <c r="P2157" s="20" t="s">
        <v>50</v>
      </c>
      <c r="Q2157" s="28"/>
      <c r="R2157" s="21" t="s">
        <v>221</v>
      </c>
      <c r="S2157" s="25" t="s">
        <v>1370</v>
      </c>
      <c r="T2157" s="21" t="s">
        <v>53</v>
      </c>
      <c r="U2157" s="21" t="s">
        <v>608</v>
      </c>
      <c r="V2157" s="46">
        <v>1</v>
      </c>
      <c r="W2157" s="26">
        <f t="shared" si="1242"/>
        <v>1</v>
      </c>
      <c r="Y2157" s="21">
        <v>12</v>
      </c>
      <c r="Z2157" s="22">
        <f t="shared" si="1241"/>
        <v>1408</v>
      </c>
      <c r="AA2157" s="20" t="s">
        <v>2195</v>
      </c>
      <c r="AB2157" s="22"/>
      <c r="AC2157" s="22">
        <v>1</v>
      </c>
      <c r="AD2157" s="22"/>
      <c r="AE2157" s="22">
        <f t="shared" si="1292"/>
        <v>1408</v>
      </c>
      <c r="AF2157" s="22">
        <f t="shared" si="1245"/>
        <v>1408</v>
      </c>
      <c r="AG2157" s="20"/>
      <c r="AH2157" s="22"/>
      <c r="AI2157" s="22"/>
      <c r="AJ2157" s="22">
        <f t="shared" si="1289"/>
        <v>1408</v>
      </c>
      <c r="AK2157" s="22">
        <f>IF(O2157="(传统)XDSL",VLOOKUP(S2157,[2]直销续费率明细!C:I,7,FALSE)*1,IF(O2157="GPON+XDSL",VLOOKUP(S2157,[2]直销续费率明细!C:I,7,FALSE)*1,VLOOKUP(S2157,[2]直销续费率明细!C:I,5,FALSE)*1))</f>
        <v>-40</v>
      </c>
      <c r="AL2157" s="22" t="s">
        <v>1300</v>
      </c>
      <c r="AM2157" s="22"/>
      <c r="AN2157" s="22"/>
      <c r="AO2157" s="22" t="s">
        <v>2196</v>
      </c>
      <c r="AP2157" s="22" t="s">
        <v>1301</v>
      </c>
      <c r="AS2157" s="20">
        <f>IF(Y2157&gt;=10,VLOOKUP(U2157,[2]提成计算!B:T,19,FALSE),VLOOKUP(U2157,[2]提成计算!B:T,18,FALSE))</f>
        <v>0.09</v>
      </c>
      <c r="AT2157" s="20">
        <f t="shared" si="1290"/>
        <v>126.72</v>
      </c>
      <c r="AU2157" s="20">
        <f t="shared" si="1291"/>
        <v>-40</v>
      </c>
    </row>
    <row r="2158" spans="1:47" x14ac:dyDescent="0.15">
      <c r="A2158" s="21" t="s">
        <v>1273</v>
      </c>
      <c r="B2158" s="20" t="s">
        <v>918</v>
      </c>
      <c r="C2158" s="20" t="s">
        <v>984</v>
      </c>
      <c r="D2158" s="20" t="s">
        <v>985</v>
      </c>
      <c r="E2158" s="20" t="s">
        <v>1041</v>
      </c>
      <c r="F2158" s="20" t="s">
        <v>1250</v>
      </c>
      <c r="G2158" s="20" t="s">
        <v>3236</v>
      </c>
      <c r="H2158" s="20"/>
      <c r="I2158" s="20">
        <v>13412779787</v>
      </c>
      <c r="J2158" s="20" t="s">
        <v>924</v>
      </c>
      <c r="K2158" s="20" t="s">
        <v>2944</v>
      </c>
      <c r="L2158" s="20" t="s">
        <v>2166</v>
      </c>
      <c r="M2158" s="20">
        <v>1088</v>
      </c>
      <c r="N2158" s="20">
        <v>1088</v>
      </c>
      <c r="O2158" s="20" t="s">
        <v>927</v>
      </c>
      <c r="P2158" s="20" t="s">
        <v>50</v>
      </c>
      <c r="Q2158" s="28"/>
      <c r="R2158" s="21" t="s">
        <v>989</v>
      </c>
      <c r="S2158" s="25" t="s">
        <v>990</v>
      </c>
      <c r="T2158" s="21" t="s">
        <v>53</v>
      </c>
      <c r="U2158" s="21" t="s">
        <v>991</v>
      </c>
      <c r="V2158" s="46">
        <v>1</v>
      </c>
      <c r="W2158" s="26">
        <f t="shared" si="1242"/>
        <v>1</v>
      </c>
      <c r="Y2158" s="21">
        <v>20</v>
      </c>
      <c r="Z2158" s="22">
        <f t="shared" si="1241"/>
        <v>1088</v>
      </c>
      <c r="AA2158" s="20" t="s">
        <v>2195</v>
      </c>
      <c r="AB2158" s="22"/>
      <c r="AC2158" s="22">
        <v>1</v>
      </c>
      <c r="AD2158" s="22"/>
      <c r="AE2158" s="22">
        <f t="shared" si="1292"/>
        <v>1088</v>
      </c>
      <c r="AF2158" s="22">
        <f t="shared" si="1245"/>
        <v>1088</v>
      </c>
      <c r="AG2158" s="20"/>
      <c r="AH2158" s="22"/>
      <c r="AI2158" s="22"/>
      <c r="AJ2158" s="22">
        <f t="shared" si="1289"/>
        <v>1088</v>
      </c>
      <c r="AK2158" s="22">
        <f>IF(O2158="(传统)XDSL",VLOOKUP(S2158,[2]直销续费率明细!C:I,7,FALSE)*1,IF(O2158="GPON+XDSL",VLOOKUP(S2158,[2]直销续费率明细!C:I,7,FALSE)*1,VLOOKUP(S2158,[2]直销续费率明细!C:I,5,FALSE)*1))</f>
        <v>25</v>
      </c>
      <c r="AL2158" s="22" t="s">
        <v>1300</v>
      </c>
      <c r="AM2158" s="22"/>
      <c r="AN2158" s="22"/>
      <c r="AO2158" s="22" t="s">
        <v>2196</v>
      </c>
      <c r="AP2158" s="22" t="s">
        <v>1301</v>
      </c>
      <c r="AS2158" s="20">
        <f>IF(Y2158&gt;=10,VLOOKUP(U2158,[2]提成计算!B:T,19,FALSE),VLOOKUP(U2158,[2]提成计算!B:T,18,FALSE))</f>
        <v>0.1</v>
      </c>
      <c r="AT2158" s="20">
        <f t="shared" si="1290"/>
        <v>108.80000000000001</v>
      </c>
      <c r="AU2158" s="20">
        <f t="shared" si="1291"/>
        <v>25</v>
      </c>
    </row>
    <row r="2159" spans="1:47" x14ac:dyDescent="0.15">
      <c r="A2159" s="21" t="s">
        <v>1273</v>
      </c>
      <c r="B2159" s="20" t="s">
        <v>918</v>
      </c>
      <c r="C2159" s="20" t="s">
        <v>984</v>
      </c>
      <c r="D2159" s="20" t="s">
        <v>985</v>
      </c>
      <c r="E2159" s="20" t="s">
        <v>1004</v>
      </c>
      <c r="F2159" s="20" t="s">
        <v>1250</v>
      </c>
      <c r="G2159" s="20" t="s">
        <v>3237</v>
      </c>
      <c r="H2159" s="20"/>
      <c r="I2159" s="20">
        <v>18865341924</v>
      </c>
      <c r="J2159" s="20" t="s">
        <v>924</v>
      </c>
      <c r="K2159" s="20" t="s">
        <v>1006</v>
      </c>
      <c r="L2159" s="20" t="s">
        <v>1299</v>
      </c>
      <c r="M2159" s="20">
        <v>888</v>
      </c>
      <c r="N2159" s="20">
        <v>888</v>
      </c>
      <c r="O2159" s="20" t="s">
        <v>927</v>
      </c>
      <c r="P2159" s="20" t="s">
        <v>50</v>
      </c>
      <c r="Q2159" s="28"/>
      <c r="R2159" s="21" t="s">
        <v>989</v>
      </c>
      <c r="S2159" s="25" t="s">
        <v>1007</v>
      </c>
      <c r="T2159" s="21" t="s">
        <v>53</v>
      </c>
      <c r="U2159" s="21" t="s">
        <v>1008</v>
      </c>
      <c r="V2159" s="46">
        <v>1</v>
      </c>
      <c r="W2159" s="26">
        <f t="shared" si="1242"/>
        <v>1</v>
      </c>
      <c r="Y2159" s="21">
        <v>12</v>
      </c>
      <c r="Z2159" s="22">
        <f t="shared" si="1241"/>
        <v>888</v>
      </c>
      <c r="AA2159" s="20" t="s">
        <v>2195</v>
      </c>
      <c r="AB2159" s="22"/>
      <c r="AC2159" s="22">
        <v>1</v>
      </c>
      <c r="AD2159" s="22"/>
      <c r="AE2159" s="22">
        <f t="shared" si="1292"/>
        <v>888</v>
      </c>
      <c r="AF2159" s="22">
        <f t="shared" si="1245"/>
        <v>888</v>
      </c>
      <c r="AG2159" s="20"/>
      <c r="AH2159" s="22"/>
      <c r="AI2159" s="22"/>
      <c r="AJ2159" s="22">
        <f t="shared" si="1289"/>
        <v>888</v>
      </c>
      <c r="AK2159" s="22">
        <f>IF(O2159="(传统)XDSL",VLOOKUP(S2159,[2]直销续费率明细!C:I,7,FALSE)*1,IF(O2159="GPON+XDSL",VLOOKUP(S2159,[2]直销续费率明细!C:I,7,FALSE)*1,VLOOKUP(S2159,[2]直销续费率明细!C:I,5,FALSE)*1))</f>
        <v>15</v>
      </c>
      <c r="AL2159" s="22" t="s">
        <v>1309</v>
      </c>
      <c r="AM2159" s="22"/>
      <c r="AN2159" s="22"/>
      <c r="AO2159" s="22" t="s">
        <v>2196</v>
      </c>
      <c r="AP2159" s="22" t="s">
        <v>1301</v>
      </c>
      <c r="AS2159" s="20">
        <f>IF(Y2159&gt;=10,VLOOKUP(U2159,[2]提成计算!B:T,19,FALSE),VLOOKUP(U2159,[2]提成计算!B:T,18,FALSE))</f>
        <v>0.1</v>
      </c>
      <c r="AT2159" s="20">
        <f t="shared" si="1290"/>
        <v>88.800000000000011</v>
      </c>
      <c r="AU2159" s="20">
        <f t="shared" si="1291"/>
        <v>15</v>
      </c>
    </row>
    <row r="2160" spans="1:47" x14ac:dyDescent="0.15">
      <c r="A2160" s="21" t="s">
        <v>1273</v>
      </c>
      <c r="B2160" s="20" t="s">
        <v>918</v>
      </c>
      <c r="C2160" s="20" t="s">
        <v>984</v>
      </c>
      <c r="D2160" s="20" t="s">
        <v>995</v>
      </c>
      <c r="E2160" s="20" t="s">
        <v>1502</v>
      </c>
      <c r="F2160" s="20" t="s">
        <v>1250</v>
      </c>
      <c r="G2160" s="20" t="s">
        <v>3238</v>
      </c>
      <c r="H2160" s="20"/>
      <c r="I2160" s="20">
        <v>13712651248</v>
      </c>
      <c r="J2160" s="20" t="s">
        <v>1268</v>
      </c>
      <c r="K2160" s="20" t="s">
        <v>1011</v>
      </c>
      <c r="L2160" s="20" t="s">
        <v>1358</v>
      </c>
      <c r="M2160" s="20">
        <v>1088</v>
      </c>
      <c r="N2160" s="20">
        <v>1088</v>
      </c>
      <c r="O2160" s="20" t="s">
        <v>927</v>
      </c>
      <c r="P2160" s="20" t="s">
        <v>50</v>
      </c>
      <c r="Q2160" s="28"/>
      <c r="R2160" s="21" t="s">
        <v>65</v>
      </c>
      <c r="S2160" s="21"/>
      <c r="T2160" s="21" t="s">
        <v>53</v>
      </c>
      <c r="U2160" s="21" t="s">
        <v>1012</v>
      </c>
      <c r="V2160" s="46">
        <v>1</v>
      </c>
      <c r="W2160" s="26">
        <f t="shared" si="1242"/>
        <v>1</v>
      </c>
      <c r="X2160" s="26">
        <f t="shared" si="1243"/>
        <v>1</v>
      </c>
      <c r="Y2160" s="21">
        <v>10</v>
      </c>
      <c r="Z2160" s="22">
        <f t="shared" si="1241"/>
        <v>1088</v>
      </c>
      <c r="AA2160" s="20" t="s">
        <v>2195</v>
      </c>
      <c r="AB2160" s="22"/>
      <c r="AC2160" s="22">
        <v>1</v>
      </c>
      <c r="AD2160" s="22"/>
      <c r="AE2160" s="22">
        <f t="shared" si="1292"/>
        <v>1088</v>
      </c>
      <c r="AF2160" s="22">
        <f t="shared" si="1245"/>
        <v>1088</v>
      </c>
      <c r="AG2160" s="20">
        <f>N2160</f>
        <v>1088</v>
      </c>
      <c r="AH2160" s="20" t="str">
        <f>VLOOKUP(U2160,[1]提成计算!B:I,8,FALSE)</f>
        <v>否</v>
      </c>
      <c r="AI2160" s="20"/>
      <c r="AJ2160" s="22"/>
      <c r="AK2160" s="22"/>
      <c r="AM2160" s="22"/>
      <c r="AN2160" s="22"/>
      <c r="AO2160" s="22" t="s">
        <v>2196</v>
      </c>
      <c r="AP2160" s="22" t="s">
        <v>1301</v>
      </c>
      <c r="AS2160" s="20"/>
      <c r="AT2160" s="20"/>
      <c r="AU2160" s="20"/>
    </row>
    <row r="2161" spans="1:47" x14ac:dyDescent="0.15">
      <c r="A2161" s="21" t="s">
        <v>1273</v>
      </c>
      <c r="B2161" s="20" t="s">
        <v>918</v>
      </c>
      <c r="C2161" s="20" t="s">
        <v>984</v>
      </c>
      <c r="D2161" s="20" t="s">
        <v>995</v>
      </c>
      <c r="E2161" s="20" t="s">
        <v>996</v>
      </c>
      <c r="F2161" s="20" t="s">
        <v>1250</v>
      </c>
      <c r="G2161" s="20" t="s">
        <v>3239</v>
      </c>
      <c r="H2161" s="20"/>
      <c r="I2161" s="20">
        <v>13480834551</v>
      </c>
      <c r="J2161" s="20" t="s">
        <v>924</v>
      </c>
      <c r="K2161" s="20" t="s">
        <v>3240</v>
      </c>
      <c r="L2161" s="20" t="s">
        <v>1299</v>
      </c>
      <c r="M2161" s="20">
        <v>888</v>
      </c>
      <c r="N2161" s="20">
        <v>888</v>
      </c>
      <c r="O2161" s="20" t="s">
        <v>927</v>
      </c>
      <c r="P2161" s="20" t="s">
        <v>50</v>
      </c>
      <c r="Q2161" s="28"/>
      <c r="R2161" s="21" t="s">
        <v>1001</v>
      </c>
      <c r="S2161" s="25" t="s">
        <v>1002</v>
      </c>
      <c r="T2161" s="21" t="s">
        <v>53</v>
      </c>
      <c r="U2161" s="21" t="s">
        <v>1003</v>
      </c>
      <c r="V2161" s="46">
        <v>1</v>
      </c>
      <c r="W2161" s="26">
        <f t="shared" si="1242"/>
        <v>1</v>
      </c>
      <c r="Y2161" s="21">
        <v>12</v>
      </c>
      <c r="Z2161" s="22">
        <f t="shared" si="1241"/>
        <v>888</v>
      </c>
      <c r="AA2161" s="20" t="s">
        <v>2195</v>
      </c>
      <c r="AB2161" s="22"/>
      <c r="AC2161" s="22">
        <v>1</v>
      </c>
      <c r="AD2161" s="22"/>
      <c r="AE2161" s="22">
        <f t="shared" si="1292"/>
        <v>888</v>
      </c>
      <c r="AF2161" s="22">
        <f t="shared" si="1245"/>
        <v>888</v>
      </c>
      <c r="AG2161" s="20"/>
      <c r="AH2161" s="22"/>
      <c r="AI2161" s="22"/>
      <c r="AJ2161" s="22">
        <f t="shared" ref="AJ2161:AJ2163" si="1293">N2161</f>
        <v>888</v>
      </c>
      <c r="AK2161" s="22">
        <f>IF(O2161="(传统)XDSL",VLOOKUP(S2161,[2]直销续费率明细!C:I,7,FALSE)*1,IF(O2161="GPON+XDSL",VLOOKUP(S2161,[2]直销续费率明细!C:I,7,FALSE)*1,VLOOKUP(S2161,[2]直销续费率明细!C:I,5,FALSE)*1))</f>
        <v>25</v>
      </c>
      <c r="AL2161" s="22" t="s">
        <v>1300</v>
      </c>
      <c r="AM2161" s="22"/>
      <c r="AN2161" s="22"/>
      <c r="AO2161" s="22" t="s">
        <v>2216</v>
      </c>
      <c r="AP2161" s="22" t="s">
        <v>1301</v>
      </c>
      <c r="AS2161" s="20">
        <f>IF(Y2161&gt;=10,VLOOKUP(U2161,[2]提成计算!B:T,19,FALSE),VLOOKUP(U2161,[2]提成计算!B:T,18,FALSE))</f>
        <v>0.09</v>
      </c>
      <c r="AT2161" s="20">
        <f t="shared" ref="AT2161:AT2163" si="1294">IF(AD2161*AS2161&gt;0,AD2161*AS2161,AE2161*AS2161)</f>
        <v>79.92</v>
      </c>
      <c r="AU2161" s="20">
        <f t="shared" ref="AU2161:AU2163" si="1295">IF(AND(AK2161&lt;0,AK2161+AT2161&lt;0),-AT2161,AK2161)</f>
        <v>25</v>
      </c>
    </row>
    <row r="2162" spans="1:47" x14ac:dyDescent="0.15">
      <c r="A2162" s="21" t="s">
        <v>1273</v>
      </c>
      <c r="B2162" s="20" t="s">
        <v>918</v>
      </c>
      <c r="C2162" s="20" t="s">
        <v>984</v>
      </c>
      <c r="D2162" s="20" t="s">
        <v>995</v>
      </c>
      <c r="E2162" s="20" t="s">
        <v>1502</v>
      </c>
      <c r="F2162" s="20" t="s">
        <v>1250</v>
      </c>
      <c r="G2162" s="20" t="s">
        <v>3241</v>
      </c>
      <c r="H2162" s="20"/>
      <c r="I2162" s="20">
        <v>13751268598</v>
      </c>
      <c r="J2162" s="20" t="s">
        <v>924</v>
      </c>
      <c r="K2162" s="20" t="s">
        <v>1011</v>
      </c>
      <c r="L2162" s="20" t="s">
        <v>1299</v>
      </c>
      <c r="M2162" s="20">
        <v>888</v>
      </c>
      <c r="N2162" s="20">
        <v>888</v>
      </c>
      <c r="O2162" s="20" t="s">
        <v>927</v>
      </c>
      <c r="P2162" s="20" t="s">
        <v>50</v>
      </c>
      <c r="Q2162" s="28"/>
      <c r="R2162" s="21" t="s">
        <v>65</v>
      </c>
      <c r="S2162" s="25" t="s">
        <v>1504</v>
      </c>
      <c r="T2162" s="21" t="s">
        <v>53</v>
      </c>
      <c r="U2162" s="21" t="s">
        <v>1012</v>
      </c>
      <c r="V2162" s="46">
        <v>1</v>
      </c>
      <c r="W2162" s="26">
        <f t="shared" si="1242"/>
        <v>1</v>
      </c>
      <c r="Y2162" s="21">
        <v>12</v>
      </c>
      <c r="Z2162" s="22">
        <f t="shared" si="1241"/>
        <v>888</v>
      </c>
      <c r="AA2162" s="20" t="s">
        <v>2218</v>
      </c>
      <c r="AB2162" s="22"/>
      <c r="AC2162" s="22">
        <v>1</v>
      </c>
      <c r="AD2162" s="22"/>
      <c r="AE2162" s="22">
        <f t="shared" si="1292"/>
        <v>888</v>
      </c>
      <c r="AF2162" s="22">
        <f t="shared" si="1245"/>
        <v>888</v>
      </c>
      <c r="AG2162" s="20"/>
      <c r="AH2162" s="22"/>
      <c r="AI2162" s="22"/>
      <c r="AJ2162" s="22">
        <f t="shared" si="1293"/>
        <v>888</v>
      </c>
      <c r="AK2162" s="22">
        <f>IF(O2162="(传统)XDSL",VLOOKUP(S2162,[2]直销续费率明细!C:I,7,FALSE)*1,IF(O2162="GPON+XDSL",VLOOKUP(S2162,[2]直销续费率明细!C:I,7,FALSE)*1,VLOOKUP(S2162,[2]直销续费率明细!C:I,5,FALSE)*1))</f>
        <v>-40</v>
      </c>
      <c r="AL2162" s="22" t="s">
        <v>1309</v>
      </c>
      <c r="AM2162" s="22"/>
      <c r="AN2162" s="22"/>
      <c r="AO2162" s="22" t="s">
        <v>2216</v>
      </c>
      <c r="AP2162" s="22" t="s">
        <v>1301</v>
      </c>
      <c r="AS2162" s="20">
        <f>IF(Y2162&gt;=10,VLOOKUP(U2162,[2]提成计算!B:T,19,FALSE),VLOOKUP(U2162,[2]提成计算!B:T,18,FALSE))</f>
        <v>0.09</v>
      </c>
      <c r="AT2162" s="20">
        <f t="shared" si="1294"/>
        <v>79.92</v>
      </c>
      <c r="AU2162" s="20">
        <f t="shared" si="1295"/>
        <v>-40</v>
      </c>
    </row>
    <row r="2163" spans="1:47" x14ac:dyDescent="0.15">
      <c r="A2163" s="21" t="s">
        <v>1273</v>
      </c>
      <c r="B2163" s="20" t="s">
        <v>918</v>
      </c>
      <c r="C2163" s="20" t="s">
        <v>984</v>
      </c>
      <c r="D2163" s="20" t="s">
        <v>995</v>
      </c>
      <c r="E2163" s="20" t="s">
        <v>1009</v>
      </c>
      <c r="F2163" s="20" t="s">
        <v>1250</v>
      </c>
      <c r="G2163" s="20" t="s">
        <v>3242</v>
      </c>
      <c r="H2163" s="20"/>
      <c r="I2163" s="20">
        <v>13423427391</v>
      </c>
      <c r="J2163" s="20" t="s">
        <v>924</v>
      </c>
      <c r="K2163" s="20" t="s">
        <v>2877</v>
      </c>
      <c r="L2163" s="20" t="s">
        <v>1918</v>
      </c>
      <c r="M2163" s="20">
        <v>680</v>
      </c>
      <c r="N2163" s="20">
        <v>680</v>
      </c>
      <c r="O2163" s="20" t="s">
        <v>1262</v>
      </c>
      <c r="P2163" s="20" t="s">
        <v>50</v>
      </c>
      <c r="Q2163" s="28"/>
      <c r="R2163" s="21" t="s">
        <v>65</v>
      </c>
      <c r="S2163" s="25" t="s">
        <v>1504</v>
      </c>
      <c r="T2163" s="21" t="s">
        <v>53</v>
      </c>
      <c r="U2163" s="21" t="s">
        <v>1757</v>
      </c>
      <c r="V2163" s="46">
        <v>1</v>
      </c>
      <c r="W2163" s="26">
        <f t="shared" si="1242"/>
        <v>1</v>
      </c>
      <c r="Y2163" s="21">
        <v>4</v>
      </c>
      <c r="Z2163" s="22">
        <f t="shared" si="1241"/>
        <v>680</v>
      </c>
      <c r="AA2163" s="20" t="s">
        <v>2218</v>
      </c>
      <c r="AB2163" s="22">
        <v>1</v>
      </c>
      <c r="AC2163" s="22"/>
      <c r="AD2163" s="22">
        <f>N2163</f>
        <v>680</v>
      </c>
      <c r="AE2163" s="22"/>
      <c r="AF2163" s="22">
        <f t="shared" si="1245"/>
        <v>680</v>
      </c>
      <c r="AG2163" s="20"/>
      <c r="AH2163" s="22"/>
      <c r="AI2163" s="22"/>
      <c r="AJ2163" s="22">
        <f t="shared" si="1293"/>
        <v>680</v>
      </c>
      <c r="AK2163" s="22">
        <f>IF(O2163="(传统)XDSL",VLOOKUP(S2163,[2]直销续费率明细!C:I,7,FALSE)*1,IF(O2163="GPON+XDSL",VLOOKUP(S2163,[2]直销续费率明细!C:I,7,FALSE)*1,VLOOKUP(S2163,[2]直销续费率明细!C:I,5,FALSE)*1))</f>
        <v>-20</v>
      </c>
      <c r="AL2163" s="22" t="s">
        <v>1309</v>
      </c>
      <c r="AM2163" s="22"/>
      <c r="AN2163" s="22"/>
      <c r="AO2163" s="22" t="s">
        <v>2196</v>
      </c>
      <c r="AP2163" s="22" t="s">
        <v>2202</v>
      </c>
      <c r="AS2163" s="20">
        <f>IF(Y2163&gt;=10,VLOOKUP(U2163,[2]提成计算!B:T,19,FALSE),VLOOKUP(U2163,[2]提成计算!B:T,18,FALSE))</f>
        <v>0.06</v>
      </c>
      <c r="AT2163" s="20">
        <f t="shared" si="1294"/>
        <v>40.799999999999997</v>
      </c>
      <c r="AU2163" s="20">
        <f t="shared" si="1295"/>
        <v>-20</v>
      </c>
    </row>
    <row r="2164" spans="1:47" x14ac:dyDescent="0.15">
      <c r="A2164" s="21" t="s">
        <v>1273</v>
      </c>
      <c r="B2164" s="20" t="s">
        <v>918</v>
      </c>
      <c r="C2164" s="20" t="s">
        <v>984</v>
      </c>
      <c r="D2164" s="20" t="s">
        <v>995</v>
      </c>
      <c r="E2164" s="20" t="s">
        <v>1009</v>
      </c>
      <c r="F2164" s="20" t="s">
        <v>1250</v>
      </c>
      <c r="G2164" s="20" t="s">
        <v>3243</v>
      </c>
      <c r="H2164" s="20"/>
      <c r="I2164" s="20" t="s">
        <v>3244</v>
      </c>
      <c r="J2164" s="20" t="s">
        <v>1268</v>
      </c>
      <c r="K2164" s="20" t="s">
        <v>2877</v>
      </c>
      <c r="L2164" s="20" t="s">
        <v>1358</v>
      </c>
      <c r="M2164" s="20">
        <v>1088</v>
      </c>
      <c r="N2164" s="20">
        <v>1088</v>
      </c>
      <c r="O2164" s="20" t="s">
        <v>927</v>
      </c>
      <c r="P2164" s="20" t="s">
        <v>50</v>
      </c>
      <c r="Q2164" s="28"/>
      <c r="R2164" s="21" t="s">
        <v>65</v>
      </c>
      <c r="S2164" s="21"/>
      <c r="T2164" s="21" t="s">
        <v>53</v>
      </c>
      <c r="U2164" s="21" t="s">
        <v>1757</v>
      </c>
      <c r="V2164" s="46">
        <v>1</v>
      </c>
      <c r="W2164" s="26">
        <f t="shared" si="1242"/>
        <v>1</v>
      </c>
      <c r="X2164" s="26">
        <f t="shared" si="1243"/>
        <v>1</v>
      </c>
      <c r="Y2164" s="21">
        <v>10</v>
      </c>
      <c r="Z2164" s="22">
        <f t="shared" si="1241"/>
        <v>1088</v>
      </c>
      <c r="AA2164" s="20" t="s">
        <v>2195</v>
      </c>
      <c r="AB2164" s="22"/>
      <c r="AC2164" s="22">
        <v>1</v>
      </c>
      <c r="AD2164" s="22"/>
      <c r="AE2164" s="22">
        <f t="shared" ref="AE2164:AE2169" si="1296">N2164</f>
        <v>1088</v>
      </c>
      <c r="AF2164" s="22">
        <f t="shared" si="1245"/>
        <v>1088</v>
      </c>
      <c r="AG2164" s="20">
        <f t="shared" ref="AG2164:AG2165" si="1297">N2164</f>
        <v>1088</v>
      </c>
      <c r="AH2164" s="20" t="str">
        <f>VLOOKUP(U2164,[1]提成计算!B:I,8,FALSE)</f>
        <v>否</v>
      </c>
      <c r="AI2164" s="20"/>
      <c r="AJ2164" s="22"/>
      <c r="AK2164" s="22"/>
      <c r="AM2164" s="22"/>
      <c r="AN2164" s="22"/>
      <c r="AO2164" s="22" t="s">
        <v>2196</v>
      </c>
      <c r="AP2164" s="22" t="s">
        <v>1301</v>
      </c>
      <c r="AS2164" s="20"/>
      <c r="AT2164" s="20"/>
      <c r="AU2164" s="20"/>
    </row>
    <row r="2165" spans="1:47" x14ac:dyDescent="0.15">
      <c r="A2165" s="21" t="s">
        <v>1273</v>
      </c>
      <c r="B2165" s="20" t="s">
        <v>918</v>
      </c>
      <c r="C2165" s="20" t="s">
        <v>984</v>
      </c>
      <c r="D2165" s="20" t="s">
        <v>995</v>
      </c>
      <c r="E2165" s="20" t="s">
        <v>1009</v>
      </c>
      <c r="F2165" s="20" t="s">
        <v>1250</v>
      </c>
      <c r="G2165" s="20" t="s">
        <v>3245</v>
      </c>
      <c r="H2165" s="20"/>
      <c r="I2165" s="20">
        <v>13712771360</v>
      </c>
      <c r="J2165" s="20" t="s">
        <v>1268</v>
      </c>
      <c r="K2165" s="20" t="s">
        <v>2877</v>
      </c>
      <c r="L2165" s="20" t="s">
        <v>1898</v>
      </c>
      <c r="M2165" s="20">
        <v>1398</v>
      </c>
      <c r="N2165" s="20">
        <v>1398</v>
      </c>
      <c r="O2165" s="20" t="s">
        <v>927</v>
      </c>
      <c r="P2165" s="20" t="s">
        <v>50</v>
      </c>
      <c r="Q2165" s="28"/>
      <c r="R2165" s="21" t="s">
        <v>65</v>
      </c>
      <c r="S2165" s="21"/>
      <c r="T2165" s="21" t="s">
        <v>53</v>
      </c>
      <c r="U2165" s="21" t="s">
        <v>1757</v>
      </c>
      <c r="V2165" s="46">
        <v>1</v>
      </c>
      <c r="W2165" s="26">
        <f t="shared" si="1242"/>
        <v>1</v>
      </c>
      <c r="X2165" s="26">
        <f t="shared" si="1243"/>
        <v>1</v>
      </c>
      <c r="Y2165" s="21">
        <v>20</v>
      </c>
      <c r="Z2165" s="22">
        <f t="shared" si="1241"/>
        <v>1398</v>
      </c>
      <c r="AA2165" s="20" t="s">
        <v>2195</v>
      </c>
      <c r="AB2165" s="22"/>
      <c r="AC2165" s="22">
        <v>1</v>
      </c>
      <c r="AD2165" s="22"/>
      <c r="AE2165" s="22">
        <f t="shared" si="1296"/>
        <v>1398</v>
      </c>
      <c r="AF2165" s="22">
        <f t="shared" si="1245"/>
        <v>1398</v>
      </c>
      <c r="AG2165" s="20">
        <f t="shared" si="1297"/>
        <v>1398</v>
      </c>
      <c r="AH2165" s="20" t="str">
        <f>VLOOKUP(U2165,[1]提成计算!B:I,8,FALSE)</f>
        <v>否</v>
      </c>
      <c r="AI2165" s="20"/>
      <c r="AJ2165" s="22"/>
      <c r="AK2165" s="22"/>
      <c r="AM2165" s="22"/>
      <c r="AN2165" s="22"/>
      <c r="AO2165" s="22" t="s">
        <v>2196</v>
      </c>
      <c r="AP2165" s="22" t="s">
        <v>1301</v>
      </c>
      <c r="AS2165" s="20"/>
      <c r="AT2165" s="20"/>
      <c r="AU2165" s="20"/>
    </row>
    <row r="2166" spans="1:47" x14ac:dyDescent="0.15">
      <c r="A2166" s="21" t="s">
        <v>1273</v>
      </c>
      <c r="B2166" s="20" t="s">
        <v>918</v>
      </c>
      <c r="C2166" s="20" t="s">
        <v>984</v>
      </c>
      <c r="D2166" s="20" t="s">
        <v>985</v>
      </c>
      <c r="E2166" s="20" t="s">
        <v>1041</v>
      </c>
      <c r="F2166" s="20" t="s">
        <v>1250</v>
      </c>
      <c r="G2166" s="20" t="s">
        <v>3246</v>
      </c>
      <c r="H2166" s="20"/>
      <c r="I2166" s="20">
        <v>13537321742</v>
      </c>
      <c r="J2166" s="20" t="s">
        <v>924</v>
      </c>
      <c r="K2166" s="20" t="s">
        <v>2882</v>
      </c>
      <c r="L2166" s="20" t="s">
        <v>1376</v>
      </c>
      <c r="M2166" s="20">
        <v>1088</v>
      </c>
      <c r="N2166" s="20">
        <v>1088</v>
      </c>
      <c r="O2166" s="20" t="s">
        <v>927</v>
      </c>
      <c r="P2166" s="20" t="s">
        <v>50</v>
      </c>
      <c r="Q2166" s="28"/>
      <c r="R2166" s="21" t="s">
        <v>989</v>
      </c>
      <c r="S2166" s="25" t="s">
        <v>1643</v>
      </c>
      <c r="T2166" s="21" t="s">
        <v>53</v>
      </c>
      <c r="U2166" s="21" t="s">
        <v>1833</v>
      </c>
      <c r="V2166" s="46">
        <v>1</v>
      </c>
      <c r="W2166" s="26">
        <f t="shared" si="1242"/>
        <v>1</v>
      </c>
      <c r="Y2166" s="21">
        <v>10</v>
      </c>
      <c r="Z2166" s="22">
        <f t="shared" si="1241"/>
        <v>1088</v>
      </c>
      <c r="AA2166" s="20" t="s">
        <v>2195</v>
      </c>
      <c r="AB2166" s="22"/>
      <c r="AC2166" s="22">
        <v>1</v>
      </c>
      <c r="AD2166" s="22"/>
      <c r="AE2166" s="22">
        <f t="shared" si="1296"/>
        <v>1088</v>
      </c>
      <c r="AF2166" s="22">
        <f t="shared" si="1245"/>
        <v>1088</v>
      </c>
      <c r="AG2166" s="20"/>
      <c r="AH2166" s="22"/>
      <c r="AI2166" s="22"/>
      <c r="AJ2166" s="22">
        <f>N2166</f>
        <v>1088</v>
      </c>
      <c r="AK2166" s="22">
        <f>IF(O2166="(传统)XDSL",VLOOKUP(S2166,[2]直销续费率明细!C:I,7,FALSE)*1,IF(O2166="GPON+XDSL",VLOOKUP(S2166,[2]直销续费率明细!C:I,7,FALSE)*1,VLOOKUP(S2166,[2]直销续费率明细!C:I,5,FALSE)*1))</f>
        <v>0</v>
      </c>
      <c r="AL2166" s="22" t="s">
        <v>1309</v>
      </c>
      <c r="AM2166" s="22"/>
      <c r="AN2166" s="22"/>
      <c r="AO2166" s="22" t="s">
        <v>2196</v>
      </c>
      <c r="AP2166" s="22" t="s">
        <v>1301</v>
      </c>
      <c r="AS2166" s="20">
        <f>IF(Y2166&gt;=10,VLOOKUP(U2166,[2]提成计算!B:T,19,FALSE),VLOOKUP(U2166,[2]提成计算!B:T,18,FALSE))</f>
        <v>0.09</v>
      </c>
      <c r="AT2166" s="20">
        <f t="shared" ref="AT2166" si="1298">IF(AD2166*AS2166&gt;0,AD2166*AS2166,AE2166*AS2166)</f>
        <v>97.92</v>
      </c>
      <c r="AU2166" s="20">
        <f t="shared" ref="AU2166" si="1299">IF(AND(AK2166&lt;0,AK2166+AT2166&lt;0),-AT2166,AK2166)</f>
        <v>0</v>
      </c>
    </row>
    <row r="2167" spans="1:47" x14ac:dyDescent="0.15">
      <c r="A2167" s="21" t="s">
        <v>1273</v>
      </c>
      <c r="B2167" s="20" t="s">
        <v>918</v>
      </c>
      <c r="C2167" s="20" t="s">
        <v>984</v>
      </c>
      <c r="D2167" s="20" t="s">
        <v>1029</v>
      </c>
      <c r="E2167" s="20" t="s">
        <v>1030</v>
      </c>
      <c r="F2167" s="20" t="s">
        <v>1250</v>
      </c>
      <c r="G2167" s="20" t="s">
        <v>3247</v>
      </c>
      <c r="H2167" s="20"/>
      <c r="I2167" s="20">
        <v>13711622667</v>
      </c>
      <c r="J2167" s="20" t="s">
        <v>1268</v>
      </c>
      <c r="K2167" s="20" t="s">
        <v>1032</v>
      </c>
      <c r="L2167" s="20" t="s">
        <v>1358</v>
      </c>
      <c r="M2167" s="20">
        <v>1088</v>
      </c>
      <c r="N2167" s="20">
        <v>1088</v>
      </c>
      <c r="O2167" s="20" t="s">
        <v>927</v>
      </c>
      <c r="P2167" s="20" t="s">
        <v>50</v>
      </c>
      <c r="Q2167" s="28"/>
      <c r="R2167" s="21" t="s">
        <v>221</v>
      </c>
      <c r="S2167" s="21"/>
      <c r="T2167" s="21" t="s">
        <v>53</v>
      </c>
      <c r="U2167" s="21" t="s">
        <v>1034</v>
      </c>
      <c r="V2167" s="46">
        <v>1</v>
      </c>
      <c r="W2167" s="26">
        <f t="shared" si="1242"/>
        <v>1</v>
      </c>
      <c r="X2167" s="26">
        <f t="shared" si="1243"/>
        <v>1</v>
      </c>
      <c r="Y2167" s="21">
        <v>10</v>
      </c>
      <c r="Z2167" s="22">
        <f t="shared" si="1241"/>
        <v>1088</v>
      </c>
      <c r="AA2167" s="20" t="s">
        <v>2195</v>
      </c>
      <c r="AB2167" s="22"/>
      <c r="AC2167" s="22">
        <v>1</v>
      </c>
      <c r="AD2167" s="22"/>
      <c r="AE2167" s="22">
        <f t="shared" si="1296"/>
        <v>1088</v>
      </c>
      <c r="AF2167" s="22">
        <f t="shared" si="1245"/>
        <v>1088</v>
      </c>
      <c r="AG2167" s="20">
        <f t="shared" ref="AG2167:AG2168" si="1300">N2167</f>
        <v>1088</v>
      </c>
      <c r="AH2167" s="20" t="str">
        <f>VLOOKUP(U2167,[1]提成计算!B:I,8,FALSE)</f>
        <v xml:space="preserve"> </v>
      </c>
      <c r="AI2167" s="20"/>
      <c r="AJ2167" s="22"/>
      <c r="AK2167" s="22"/>
      <c r="AM2167" s="22"/>
      <c r="AN2167" s="22"/>
      <c r="AO2167" s="22" t="s">
        <v>2216</v>
      </c>
      <c r="AP2167" s="22" t="s">
        <v>1301</v>
      </c>
      <c r="AS2167" s="20"/>
      <c r="AT2167" s="20"/>
      <c r="AU2167" s="20"/>
    </row>
    <row r="2168" spans="1:47" x14ac:dyDescent="0.15">
      <c r="A2168" s="21" t="s">
        <v>1273</v>
      </c>
      <c r="B2168" s="20" t="s">
        <v>918</v>
      </c>
      <c r="C2168" s="20" t="s">
        <v>984</v>
      </c>
      <c r="D2168" s="20" t="s">
        <v>1029</v>
      </c>
      <c r="E2168" s="20" t="s">
        <v>1030</v>
      </c>
      <c r="F2168" s="20" t="s">
        <v>1250</v>
      </c>
      <c r="G2168" s="20" t="s">
        <v>3248</v>
      </c>
      <c r="H2168" s="20"/>
      <c r="I2168" s="20">
        <v>13712221071</v>
      </c>
      <c r="J2168" s="20" t="s">
        <v>1268</v>
      </c>
      <c r="K2168" s="20" t="s">
        <v>1032</v>
      </c>
      <c r="L2168" s="20" t="s">
        <v>1358</v>
      </c>
      <c r="M2168" s="20">
        <v>1088</v>
      </c>
      <c r="N2168" s="20">
        <v>1088</v>
      </c>
      <c r="O2168" s="20" t="s">
        <v>927</v>
      </c>
      <c r="P2168" s="20" t="s">
        <v>50</v>
      </c>
      <c r="Q2168" s="28"/>
      <c r="R2168" s="21" t="s">
        <v>221</v>
      </c>
      <c r="S2168" s="21"/>
      <c r="T2168" s="21" t="s">
        <v>53</v>
      </c>
      <c r="U2168" s="21" t="s">
        <v>1034</v>
      </c>
      <c r="V2168" s="46">
        <v>1</v>
      </c>
      <c r="W2168" s="26">
        <f t="shared" si="1242"/>
        <v>1</v>
      </c>
      <c r="X2168" s="26">
        <f t="shared" si="1243"/>
        <v>1</v>
      </c>
      <c r="Y2168" s="21">
        <v>10</v>
      </c>
      <c r="Z2168" s="22">
        <f t="shared" si="1241"/>
        <v>1088</v>
      </c>
      <c r="AA2168" s="20" t="s">
        <v>2218</v>
      </c>
      <c r="AB2168" s="22"/>
      <c r="AC2168" s="22">
        <v>1</v>
      </c>
      <c r="AD2168" s="22"/>
      <c r="AE2168" s="22">
        <f t="shared" si="1296"/>
        <v>1088</v>
      </c>
      <c r="AF2168" s="22">
        <f t="shared" si="1245"/>
        <v>1088</v>
      </c>
      <c r="AG2168" s="20">
        <f t="shared" si="1300"/>
        <v>1088</v>
      </c>
      <c r="AH2168" s="20" t="str">
        <f>VLOOKUP(U2168,[1]提成计算!B:I,8,FALSE)</f>
        <v xml:space="preserve"> </v>
      </c>
      <c r="AI2168" s="20"/>
      <c r="AJ2168" s="22"/>
      <c r="AK2168" s="22"/>
      <c r="AM2168" s="22"/>
      <c r="AN2168" s="22"/>
      <c r="AO2168" s="22" t="s">
        <v>2216</v>
      </c>
      <c r="AP2168" s="22" t="s">
        <v>1301</v>
      </c>
      <c r="AS2168" s="20"/>
      <c r="AT2168" s="20"/>
      <c r="AU2168" s="20"/>
    </row>
    <row r="2169" spans="1:47" x14ac:dyDescent="0.15">
      <c r="A2169" s="21" t="s">
        <v>1273</v>
      </c>
      <c r="B2169" s="20" t="s">
        <v>918</v>
      </c>
      <c r="C2169" s="20" t="s">
        <v>984</v>
      </c>
      <c r="D2169" s="20" t="s">
        <v>1029</v>
      </c>
      <c r="E2169" s="20" t="s">
        <v>1030</v>
      </c>
      <c r="F2169" s="20" t="s">
        <v>1250</v>
      </c>
      <c r="G2169" s="20" t="s">
        <v>3249</v>
      </c>
      <c r="H2169" s="20"/>
      <c r="I2169" s="20">
        <v>13751422217</v>
      </c>
      <c r="J2169" s="20" t="s">
        <v>924</v>
      </c>
      <c r="K2169" s="20" t="s">
        <v>3114</v>
      </c>
      <c r="L2169" s="20" t="s">
        <v>1299</v>
      </c>
      <c r="M2169" s="20">
        <v>888</v>
      </c>
      <c r="N2169" s="20">
        <v>888</v>
      </c>
      <c r="O2169" s="20" t="s">
        <v>927</v>
      </c>
      <c r="P2169" s="20" t="s">
        <v>50</v>
      </c>
      <c r="Q2169" s="28"/>
      <c r="R2169" s="21" t="s">
        <v>221</v>
      </c>
      <c r="S2169" s="25" t="s">
        <v>1033</v>
      </c>
      <c r="T2169" s="21" t="s">
        <v>53</v>
      </c>
      <c r="U2169" s="21" t="s">
        <v>1034</v>
      </c>
      <c r="V2169" s="46">
        <v>1</v>
      </c>
      <c r="W2169" s="26">
        <f t="shared" si="1242"/>
        <v>1</v>
      </c>
      <c r="Y2169" s="21">
        <v>12</v>
      </c>
      <c r="Z2169" s="22">
        <f t="shared" si="1241"/>
        <v>888</v>
      </c>
      <c r="AA2169" s="20" t="s">
        <v>2218</v>
      </c>
      <c r="AB2169" s="22"/>
      <c r="AC2169" s="22">
        <v>1</v>
      </c>
      <c r="AD2169" s="22"/>
      <c r="AE2169" s="22">
        <f t="shared" si="1296"/>
        <v>888</v>
      </c>
      <c r="AF2169" s="22">
        <f t="shared" si="1245"/>
        <v>888</v>
      </c>
      <c r="AG2169" s="20"/>
      <c r="AH2169" s="22"/>
      <c r="AI2169" s="22"/>
      <c r="AJ2169" s="22">
        <f t="shared" ref="AJ2169:AJ2172" si="1301">N2169</f>
        <v>888</v>
      </c>
      <c r="AK2169" s="22">
        <f>IF(O2169="(传统)XDSL",VLOOKUP(S2169,[2]直销续费率明细!C:I,7,FALSE)*1,IF(O2169="GPON+XDSL",VLOOKUP(S2169,[2]直销续费率明细!C:I,7,FALSE)*1,VLOOKUP(S2169,[2]直销续费率明细!C:I,5,FALSE)*1))</f>
        <v>-40</v>
      </c>
      <c r="AL2169" s="22" t="s">
        <v>1300</v>
      </c>
      <c r="AM2169" s="22"/>
      <c r="AN2169" s="22"/>
      <c r="AO2169" s="22" t="s">
        <v>2196</v>
      </c>
      <c r="AP2169" s="22" t="s">
        <v>1301</v>
      </c>
      <c r="AS2169" s="20">
        <f>IF(Y2169&gt;=10,VLOOKUP(U2169,[2]提成计算!B:T,19,FALSE),VLOOKUP(U2169,[2]提成计算!B:T,18,FALSE))</f>
        <v>0.09</v>
      </c>
      <c r="AT2169" s="20">
        <f t="shared" ref="AT2169:AT2172" si="1302">IF(AD2169*AS2169&gt;0,AD2169*AS2169,AE2169*AS2169)</f>
        <v>79.92</v>
      </c>
      <c r="AU2169" s="20">
        <f t="shared" ref="AU2169:AU2172" si="1303">IF(AND(AK2169&lt;0,AK2169+AT2169&lt;0),-AT2169,AK2169)</f>
        <v>-40</v>
      </c>
    </row>
    <row r="2170" spans="1:47" x14ac:dyDescent="0.15">
      <c r="A2170" s="21" t="s">
        <v>1273</v>
      </c>
      <c r="B2170" s="20" t="s">
        <v>918</v>
      </c>
      <c r="C2170" s="20" t="s">
        <v>984</v>
      </c>
      <c r="D2170" s="20" t="s">
        <v>992</v>
      </c>
      <c r="E2170" s="20" t="s">
        <v>1809</v>
      </c>
      <c r="F2170" s="20" t="s">
        <v>1250</v>
      </c>
      <c r="G2170" s="20" t="s">
        <v>3250</v>
      </c>
      <c r="H2170" s="20"/>
      <c r="I2170" s="20">
        <v>13580730368</v>
      </c>
      <c r="J2170" s="20" t="s">
        <v>924</v>
      </c>
      <c r="K2170" s="20" t="s">
        <v>94</v>
      </c>
      <c r="L2170" s="20" t="s">
        <v>1858</v>
      </c>
      <c r="M2170" s="20">
        <v>728</v>
      </c>
      <c r="N2170" s="20">
        <v>728</v>
      </c>
      <c r="O2170" s="20" t="s">
        <v>1262</v>
      </c>
      <c r="P2170" s="20" t="s">
        <v>50</v>
      </c>
      <c r="Q2170" s="28"/>
      <c r="R2170" s="21" t="s">
        <v>95</v>
      </c>
      <c r="S2170" s="25" t="s">
        <v>1811</v>
      </c>
      <c r="T2170" s="21" t="s">
        <v>53</v>
      </c>
      <c r="U2170" s="21" t="s">
        <v>96</v>
      </c>
      <c r="V2170" s="46">
        <v>1</v>
      </c>
      <c r="W2170" s="26">
        <f t="shared" si="1242"/>
        <v>1</v>
      </c>
      <c r="Y2170" s="21">
        <v>4</v>
      </c>
      <c r="Z2170" s="22">
        <f t="shared" si="1241"/>
        <v>728</v>
      </c>
      <c r="AA2170" s="20" t="s">
        <v>2195</v>
      </c>
      <c r="AB2170" s="22">
        <v>1</v>
      </c>
      <c r="AC2170" s="22"/>
      <c r="AD2170" s="22">
        <f>N2170</f>
        <v>728</v>
      </c>
      <c r="AE2170" s="22"/>
      <c r="AF2170" s="22">
        <f t="shared" si="1245"/>
        <v>728</v>
      </c>
      <c r="AG2170" s="20"/>
      <c r="AH2170" s="22"/>
      <c r="AI2170" s="22"/>
      <c r="AJ2170" s="22">
        <f t="shared" si="1301"/>
        <v>728</v>
      </c>
      <c r="AK2170" s="22">
        <f>IF(O2170="(传统)XDSL",VLOOKUP(S2170,[2]直销续费率明细!C:I,7,FALSE)*1,IF(O2170="GPON+XDSL",VLOOKUP(S2170,[2]直销续费率明细!C:I,7,FALSE)*1,VLOOKUP(S2170,[2]直销续费率明细!C:I,5,FALSE)*1))</f>
        <v>25</v>
      </c>
      <c r="AL2170" s="22" t="s">
        <v>1309</v>
      </c>
      <c r="AM2170" s="22"/>
      <c r="AN2170" s="22"/>
      <c r="AO2170" s="22" t="s">
        <v>2196</v>
      </c>
      <c r="AP2170" s="22" t="s">
        <v>1301</v>
      </c>
      <c r="AS2170" s="20">
        <f>IF(Y2170&gt;=10,VLOOKUP(U2170,[2]提成计算!B:T,19,FALSE),VLOOKUP(U2170,[2]提成计算!B:T,18,FALSE))</f>
        <v>7.0000000000000007E-2</v>
      </c>
      <c r="AT2170" s="20">
        <f t="shared" si="1302"/>
        <v>50.960000000000008</v>
      </c>
      <c r="AU2170" s="20">
        <f t="shared" si="1303"/>
        <v>25</v>
      </c>
    </row>
    <row r="2171" spans="1:47" x14ac:dyDescent="0.15">
      <c r="A2171" s="21" t="s">
        <v>1273</v>
      </c>
      <c r="B2171" s="20" t="s">
        <v>918</v>
      </c>
      <c r="C2171" s="20" t="s">
        <v>984</v>
      </c>
      <c r="D2171" s="20" t="s">
        <v>985</v>
      </c>
      <c r="E2171" s="20" t="s">
        <v>1025</v>
      </c>
      <c r="F2171" s="20" t="s">
        <v>1250</v>
      </c>
      <c r="G2171" s="20" t="s">
        <v>3251</v>
      </c>
      <c r="H2171" s="20"/>
      <c r="I2171" s="20">
        <v>15015250013</v>
      </c>
      <c r="J2171" s="20" t="s">
        <v>924</v>
      </c>
      <c r="K2171" s="20" t="s">
        <v>2880</v>
      </c>
      <c r="L2171" s="20" t="s">
        <v>1299</v>
      </c>
      <c r="M2171" s="20">
        <v>888</v>
      </c>
      <c r="N2171" s="20">
        <v>888</v>
      </c>
      <c r="O2171" s="20" t="s">
        <v>927</v>
      </c>
      <c r="P2171" s="20" t="s">
        <v>50</v>
      </c>
      <c r="Q2171" s="28"/>
      <c r="R2171" s="21" t="s">
        <v>989</v>
      </c>
      <c r="S2171" s="25" t="s">
        <v>1386</v>
      </c>
      <c r="T2171" s="21" t="s">
        <v>53</v>
      </c>
      <c r="U2171" s="21" t="s">
        <v>1028</v>
      </c>
      <c r="V2171" s="46">
        <v>1</v>
      </c>
      <c r="W2171" s="26">
        <f t="shared" si="1242"/>
        <v>1</v>
      </c>
      <c r="Y2171" s="21">
        <v>12</v>
      </c>
      <c r="Z2171" s="22">
        <f t="shared" si="1241"/>
        <v>888</v>
      </c>
      <c r="AA2171" s="20" t="s">
        <v>2195</v>
      </c>
      <c r="AB2171" s="22"/>
      <c r="AC2171" s="22">
        <v>1</v>
      </c>
      <c r="AD2171" s="22"/>
      <c r="AE2171" s="22">
        <f t="shared" ref="AE2171:AE2172" si="1304">N2171</f>
        <v>888</v>
      </c>
      <c r="AF2171" s="22">
        <f t="shared" si="1245"/>
        <v>888</v>
      </c>
      <c r="AG2171" s="20"/>
      <c r="AH2171" s="22"/>
      <c r="AI2171" s="22"/>
      <c r="AJ2171" s="22">
        <f t="shared" si="1301"/>
        <v>888</v>
      </c>
      <c r="AK2171" s="22">
        <f>IF(O2171="(传统)XDSL",VLOOKUP(S2171,[2]直销续费率明细!C:I,7,FALSE)*1,IF(O2171="GPON+XDSL",VLOOKUP(S2171,[2]直销续费率明细!C:I,7,FALSE)*1,VLOOKUP(S2171,[2]直销续费率明细!C:I,5,FALSE)*1))</f>
        <v>15</v>
      </c>
      <c r="AL2171" s="22" t="s">
        <v>1309</v>
      </c>
      <c r="AM2171" s="22"/>
      <c r="AN2171" s="22"/>
      <c r="AO2171" s="22" t="s">
        <v>2196</v>
      </c>
      <c r="AP2171" s="22" t="s">
        <v>1301</v>
      </c>
      <c r="AS2171" s="20">
        <f>IF(Y2171&gt;=10,VLOOKUP(U2171,[2]提成计算!B:T,19,FALSE),VLOOKUP(U2171,[2]提成计算!B:T,18,FALSE))</f>
        <v>0.09</v>
      </c>
      <c r="AT2171" s="20">
        <f t="shared" si="1302"/>
        <v>79.92</v>
      </c>
      <c r="AU2171" s="20">
        <f t="shared" si="1303"/>
        <v>15</v>
      </c>
    </row>
    <row r="2172" spans="1:47" x14ac:dyDescent="0.15">
      <c r="A2172" s="21" t="s">
        <v>1273</v>
      </c>
      <c r="B2172" s="20" t="s">
        <v>918</v>
      </c>
      <c r="C2172" s="20" t="s">
        <v>984</v>
      </c>
      <c r="D2172" s="20" t="s">
        <v>992</v>
      </c>
      <c r="E2172" s="20" t="s">
        <v>1809</v>
      </c>
      <c r="F2172" s="20" t="s">
        <v>1250</v>
      </c>
      <c r="G2172" s="20" t="s">
        <v>3252</v>
      </c>
      <c r="H2172" s="20"/>
      <c r="I2172" s="20" t="s">
        <v>3253</v>
      </c>
      <c r="J2172" s="20" t="s">
        <v>924</v>
      </c>
      <c r="K2172" s="20" t="s">
        <v>94</v>
      </c>
      <c r="L2172" s="20" t="s">
        <v>1299</v>
      </c>
      <c r="M2172" s="20">
        <v>888</v>
      </c>
      <c r="N2172" s="20">
        <v>888</v>
      </c>
      <c r="O2172" s="20" t="s">
        <v>927</v>
      </c>
      <c r="P2172" s="20" t="s">
        <v>50</v>
      </c>
      <c r="Q2172" s="28"/>
      <c r="R2172" s="21" t="s">
        <v>95</v>
      </c>
      <c r="S2172" s="25" t="s">
        <v>1811</v>
      </c>
      <c r="T2172" s="21" t="s">
        <v>53</v>
      </c>
      <c r="U2172" s="21" t="s">
        <v>96</v>
      </c>
      <c r="V2172" s="46">
        <v>1</v>
      </c>
      <c r="W2172" s="26">
        <f t="shared" si="1242"/>
        <v>1</v>
      </c>
      <c r="Y2172" s="21">
        <v>12</v>
      </c>
      <c r="Z2172" s="22">
        <f t="shared" si="1241"/>
        <v>888</v>
      </c>
      <c r="AA2172" s="20" t="s">
        <v>2195</v>
      </c>
      <c r="AB2172" s="22"/>
      <c r="AC2172" s="22">
        <v>1</v>
      </c>
      <c r="AD2172" s="22"/>
      <c r="AE2172" s="22">
        <f t="shared" si="1304"/>
        <v>888</v>
      </c>
      <c r="AF2172" s="22">
        <f t="shared" si="1245"/>
        <v>888</v>
      </c>
      <c r="AG2172" s="20"/>
      <c r="AH2172" s="22"/>
      <c r="AI2172" s="22"/>
      <c r="AJ2172" s="22">
        <f t="shared" si="1301"/>
        <v>888</v>
      </c>
      <c r="AK2172" s="22">
        <f>IF(O2172="(传统)XDSL",VLOOKUP(S2172,[2]直销续费率明细!C:I,7,FALSE)*1,IF(O2172="GPON+XDSL",VLOOKUP(S2172,[2]直销续费率明细!C:I,7,FALSE)*1,VLOOKUP(S2172,[2]直销续费率明细!C:I,5,FALSE)*1))</f>
        <v>-40</v>
      </c>
      <c r="AL2172" s="22" t="s">
        <v>1300</v>
      </c>
      <c r="AM2172" s="22"/>
      <c r="AN2172" s="22"/>
      <c r="AO2172" s="22" t="s">
        <v>2196</v>
      </c>
      <c r="AP2172" s="22" t="s">
        <v>1301</v>
      </c>
      <c r="AS2172" s="20">
        <f>IF(Y2172&gt;=10,VLOOKUP(U2172,[2]提成计算!B:T,19,FALSE),VLOOKUP(U2172,[2]提成计算!B:T,18,FALSE))</f>
        <v>0.1</v>
      </c>
      <c r="AT2172" s="20">
        <f t="shared" si="1302"/>
        <v>88.800000000000011</v>
      </c>
      <c r="AU2172" s="20">
        <f t="shared" si="1303"/>
        <v>-40</v>
      </c>
    </row>
    <row r="2173" spans="1:47" x14ac:dyDescent="0.15">
      <c r="A2173" s="21" t="s">
        <v>1273</v>
      </c>
      <c r="B2173" s="20" t="s">
        <v>918</v>
      </c>
      <c r="C2173" s="20" t="s">
        <v>984</v>
      </c>
      <c r="D2173" s="20" t="s">
        <v>992</v>
      </c>
      <c r="E2173" s="20" t="s">
        <v>3027</v>
      </c>
      <c r="F2173" s="20" t="s">
        <v>1250</v>
      </c>
      <c r="G2173" s="20" t="s">
        <v>3254</v>
      </c>
      <c r="H2173" s="20"/>
      <c r="I2173" s="20">
        <v>13538442262</v>
      </c>
      <c r="J2173" s="20" t="s">
        <v>1268</v>
      </c>
      <c r="K2173" s="20" t="s">
        <v>94</v>
      </c>
      <c r="L2173" s="20" t="s">
        <v>1939</v>
      </c>
      <c r="M2173" s="20">
        <v>680</v>
      </c>
      <c r="N2173" s="20">
        <v>680</v>
      </c>
      <c r="O2173" s="20" t="s">
        <v>1262</v>
      </c>
      <c r="P2173" s="20" t="s">
        <v>50</v>
      </c>
      <c r="Q2173" s="28"/>
      <c r="R2173" s="21" t="s">
        <v>95</v>
      </c>
      <c r="S2173" s="21"/>
      <c r="T2173" s="21" t="s">
        <v>53</v>
      </c>
      <c r="U2173" s="21" t="s">
        <v>96</v>
      </c>
      <c r="V2173" s="46">
        <v>1</v>
      </c>
      <c r="W2173" s="26">
        <f t="shared" si="1242"/>
        <v>1</v>
      </c>
      <c r="X2173" s="26">
        <f t="shared" si="1243"/>
        <v>1</v>
      </c>
      <c r="Y2173" s="21">
        <v>4</v>
      </c>
      <c r="Z2173" s="22">
        <f t="shared" si="1241"/>
        <v>680</v>
      </c>
      <c r="AA2173" s="20" t="s">
        <v>2195</v>
      </c>
      <c r="AB2173" s="22">
        <v>1</v>
      </c>
      <c r="AC2173" s="22"/>
      <c r="AD2173" s="22">
        <f t="shared" ref="AD2173:AD2175" si="1305">N2173</f>
        <v>680</v>
      </c>
      <c r="AE2173" s="22"/>
      <c r="AF2173" s="22">
        <f t="shared" si="1245"/>
        <v>680</v>
      </c>
      <c r="AG2173" s="20">
        <f>N2173</f>
        <v>680</v>
      </c>
      <c r="AH2173" s="20" t="str">
        <f>VLOOKUP(U2173,[1]提成计算!B:I,8,FALSE)</f>
        <v xml:space="preserve"> </v>
      </c>
      <c r="AI2173" s="20"/>
      <c r="AJ2173" s="22"/>
      <c r="AK2173" s="22"/>
      <c r="AM2173" s="22"/>
      <c r="AN2173" s="22"/>
      <c r="AO2173" s="22" t="s">
        <v>2216</v>
      </c>
      <c r="AP2173" s="22" t="s">
        <v>1301</v>
      </c>
      <c r="AS2173" s="20"/>
      <c r="AT2173" s="20"/>
      <c r="AU2173" s="20"/>
    </row>
    <row r="2174" spans="1:47" x14ac:dyDescent="0.15">
      <c r="A2174" s="21" t="s">
        <v>1273</v>
      </c>
      <c r="B2174" s="20" t="s">
        <v>918</v>
      </c>
      <c r="C2174" s="20" t="s">
        <v>984</v>
      </c>
      <c r="D2174" s="20" t="s">
        <v>1029</v>
      </c>
      <c r="E2174" s="20" t="s">
        <v>1047</v>
      </c>
      <c r="F2174" s="20" t="s">
        <v>1250</v>
      </c>
      <c r="G2174" s="20" t="s">
        <v>3255</v>
      </c>
      <c r="H2174" s="20"/>
      <c r="I2174" s="20" t="s">
        <v>3256</v>
      </c>
      <c r="J2174" s="20" t="s">
        <v>924</v>
      </c>
      <c r="K2174" s="20" t="s">
        <v>1298</v>
      </c>
      <c r="L2174" s="20" t="s">
        <v>2119</v>
      </c>
      <c r="M2174" s="20">
        <v>768</v>
      </c>
      <c r="N2174" s="20">
        <v>768</v>
      </c>
      <c r="O2174" s="20" t="s">
        <v>927</v>
      </c>
      <c r="P2174" s="20" t="s">
        <v>50</v>
      </c>
      <c r="Q2174" s="28"/>
      <c r="R2174" s="21"/>
      <c r="S2174" s="25" t="s">
        <v>1423</v>
      </c>
      <c r="T2174" s="21" t="s">
        <v>1311</v>
      </c>
      <c r="U2174" s="21" t="s">
        <v>1298</v>
      </c>
      <c r="V2174" s="46">
        <v>1</v>
      </c>
      <c r="W2174" s="26">
        <f t="shared" si="1242"/>
        <v>1</v>
      </c>
      <c r="Y2174" s="21">
        <v>4</v>
      </c>
      <c r="Z2174" s="22">
        <f t="shared" ref="Z2174:Z2237" si="1306">N2174</f>
        <v>768</v>
      </c>
      <c r="AA2174" s="20" t="s">
        <v>2195</v>
      </c>
      <c r="AB2174" s="22">
        <v>1</v>
      </c>
      <c r="AC2174" s="22"/>
      <c r="AD2174" s="22">
        <f t="shared" si="1305"/>
        <v>768</v>
      </c>
      <c r="AE2174" s="22"/>
      <c r="AF2174" s="22">
        <f t="shared" si="1245"/>
        <v>768</v>
      </c>
      <c r="AG2174" s="20"/>
      <c r="AH2174" s="22"/>
      <c r="AI2174" s="22"/>
      <c r="AJ2174" s="22">
        <f t="shared" ref="AJ2174:AJ2175" si="1307">N2174</f>
        <v>768</v>
      </c>
      <c r="AK2174" s="22">
        <f>IF(O2174="(传统)XDSL",VLOOKUP(S2174,[1]续费率明细!C:I,7,FALSE)*1,IF(O2174="GPON+XDSL",VLOOKUP(S2174,[1]续费率明细!C:I,7,FALSE)*1,VLOOKUP(S2174,[1]续费率明细!C:I,5,FALSE)*1))</f>
        <v>25</v>
      </c>
      <c r="AL2174" s="22" t="s">
        <v>1300</v>
      </c>
      <c r="AM2174" s="22"/>
      <c r="AN2174" s="22"/>
      <c r="AO2174" s="22" t="s">
        <v>2196</v>
      </c>
      <c r="AP2174" s="22" t="s">
        <v>1301</v>
      </c>
      <c r="AS2174" s="20"/>
      <c r="AT2174" s="20"/>
      <c r="AU2174" s="20"/>
    </row>
    <row r="2175" spans="1:47" x14ac:dyDescent="0.15">
      <c r="A2175" s="21" t="s">
        <v>1273</v>
      </c>
      <c r="B2175" s="20" t="s">
        <v>918</v>
      </c>
      <c r="C2175" s="20" t="s">
        <v>984</v>
      </c>
      <c r="D2175" s="20" t="s">
        <v>995</v>
      </c>
      <c r="E2175" s="20" t="s">
        <v>996</v>
      </c>
      <c r="F2175" s="20" t="s">
        <v>1250</v>
      </c>
      <c r="G2175" s="20" t="s">
        <v>3257</v>
      </c>
      <c r="H2175" s="20"/>
      <c r="I2175" s="20">
        <v>13480043030</v>
      </c>
      <c r="J2175" s="20" t="s">
        <v>924</v>
      </c>
      <c r="K2175" s="20" t="s">
        <v>999</v>
      </c>
      <c r="L2175" s="20" t="s">
        <v>1918</v>
      </c>
      <c r="M2175" s="20">
        <v>680</v>
      </c>
      <c r="N2175" s="20">
        <v>680</v>
      </c>
      <c r="O2175" s="20" t="s">
        <v>1262</v>
      </c>
      <c r="P2175" s="20" t="s">
        <v>50</v>
      </c>
      <c r="Q2175" s="28"/>
      <c r="R2175" s="21" t="s">
        <v>1001</v>
      </c>
      <c r="S2175" s="25" t="s">
        <v>1017</v>
      </c>
      <c r="T2175" s="21" t="s">
        <v>53</v>
      </c>
      <c r="U2175" s="21" t="s">
        <v>1003</v>
      </c>
      <c r="V2175" s="46">
        <v>1</v>
      </c>
      <c r="W2175" s="26">
        <f t="shared" si="1242"/>
        <v>1</v>
      </c>
      <c r="Y2175" s="21">
        <v>4</v>
      </c>
      <c r="Z2175" s="22">
        <f t="shared" si="1306"/>
        <v>680</v>
      </c>
      <c r="AA2175" s="20" t="s">
        <v>2195</v>
      </c>
      <c r="AB2175" s="22">
        <v>1</v>
      </c>
      <c r="AC2175" s="22"/>
      <c r="AD2175" s="22">
        <f t="shared" si="1305"/>
        <v>680</v>
      </c>
      <c r="AE2175" s="22"/>
      <c r="AF2175" s="22">
        <f t="shared" si="1245"/>
        <v>680</v>
      </c>
      <c r="AG2175" s="20"/>
      <c r="AH2175" s="22"/>
      <c r="AI2175" s="22"/>
      <c r="AJ2175" s="22">
        <f t="shared" si="1307"/>
        <v>680</v>
      </c>
      <c r="AK2175" s="22">
        <f>IF(O2175="(传统)XDSL",VLOOKUP(S2175,[2]直销续费率明细!C:I,7,FALSE)*1,IF(O2175="GPON+XDSL",VLOOKUP(S2175,[2]直销续费率明细!C:I,7,FALSE)*1,VLOOKUP(S2175,[2]直销续费率明细!C:I,5,FALSE)*1))</f>
        <v>25</v>
      </c>
      <c r="AL2175" s="22" t="s">
        <v>1309</v>
      </c>
      <c r="AM2175" s="22"/>
      <c r="AN2175" s="22"/>
      <c r="AO2175" s="22" t="s">
        <v>2196</v>
      </c>
      <c r="AP2175" s="22" t="s">
        <v>2202</v>
      </c>
      <c r="AS2175" s="20">
        <f>IF(Y2175&gt;=10,VLOOKUP(U2175,[2]提成计算!B:T,19,FALSE),VLOOKUP(U2175,[2]提成计算!B:T,18,FALSE))</f>
        <v>0.06</v>
      </c>
      <c r="AT2175" s="20">
        <f t="shared" ref="AT2175" si="1308">IF(AD2175*AS2175&gt;0,AD2175*AS2175,AE2175*AS2175)</f>
        <v>40.799999999999997</v>
      </c>
      <c r="AU2175" s="20">
        <f t="shared" ref="AU2175" si="1309">IF(AND(AK2175&lt;0,AK2175+AT2175&lt;0),-AT2175,AK2175)</f>
        <v>25</v>
      </c>
    </row>
    <row r="2176" spans="1:47" s="31" customFormat="1" x14ac:dyDescent="0.15">
      <c r="A2176" s="30" t="s">
        <v>1273</v>
      </c>
      <c r="B2176" s="36" t="s">
        <v>918</v>
      </c>
      <c r="C2176" s="36" t="s">
        <v>984</v>
      </c>
      <c r="D2176" s="36" t="s">
        <v>985</v>
      </c>
      <c r="E2176" s="36" t="s">
        <v>1004</v>
      </c>
      <c r="F2176" s="36" t="s">
        <v>1250</v>
      </c>
      <c r="G2176" s="36" t="s">
        <v>3258</v>
      </c>
      <c r="H2176" s="36"/>
      <c r="I2176" s="36">
        <v>15818256651</v>
      </c>
      <c r="J2176" s="36" t="s">
        <v>1268</v>
      </c>
      <c r="K2176" s="36" t="s">
        <v>2856</v>
      </c>
      <c r="L2176" s="36" t="s">
        <v>1891</v>
      </c>
      <c r="M2176" s="36">
        <v>1088</v>
      </c>
      <c r="N2176" s="36">
        <v>1088</v>
      </c>
      <c r="O2176" s="36" t="s">
        <v>927</v>
      </c>
      <c r="P2176" s="36" t="s">
        <v>50</v>
      </c>
      <c r="Q2176" s="35"/>
      <c r="R2176" s="31" t="s">
        <v>2857</v>
      </c>
      <c r="S2176" s="30"/>
      <c r="T2176" s="30" t="s">
        <v>948</v>
      </c>
      <c r="U2176" s="31" t="s">
        <v>989</v>
      </c>
      <c r="V2176" s="47">
        <v>1</v>
      </c>
      <c r="W2176" s="33">
        <f t="shared" si="1242"/>
        <v>1</v>
      </c>
      <c r="X2176" s="33">
        <f t="shared" si="1243"/>
        <v>1</v>
      </c>
      <c r="Y2176" s="30">
        <v>10</v>
      </c>
      <c r="Z2176" s="31">
        <f t="shared" si="1306"/>
        <v>1088</v>
      </c>
      <c r="AA2176" s="36" t="s">
        <v>2195</v>
      </c>
      <c r="AC2176" s="31">
        <v>1</v>
      </c>
      <c r="AG2176" s="36"/>
      <c r="AH2176" s="36"/>
      <c r="AI2176" s="36"/>
      <c r="AO2176" s="31" t="s">
        <v>2196</v>
      </c>
      <c r="AP2176" s="31" t="s">
        <v>1301</v>
      </c>
      <c r="AS2176" s="36"/>
      <c r="AT2176" s="36"/>
      <c r="AU2176" s="36"/>
    </row>
    <row r="2177" spans="1:47" x14ac:dyDescent="0.15">
      <c r="A2177" s="21" t="s">
        <v>1273</v>
      </c>
      <c r="B2177" s="20" t="s">
        <v>918</v>
      </c>
      <c r="C2177" s="20" t="s">
        <v>984</v>
      </c>
      <c r="D2177" s="20" t="s">
        <v>985</v>
      </c>
      <c r="E2177" s="20" t="s">
        <v>1041</v>
      </c>
      <c r="F2177" s="20" t="s">
        <v>1250</v>
      </c>
      <c r="G2177" s="20" t="s">
        <v>3259</v>
      </c>
      <c r="H2177" s="20"/>
      <c r="I2177" s="20">
        <v>18825567270</v>
      </c>
      <c r="J2177" s="20" t="s">
        <v>924</v>
      </c>
      <c r="K2177" s="20" t="s">
        <v>2944</v>
      </c>
      <c r="L2177" s="20" t="s">
        <v>2166</v>
      </c>
      <c r="M2177" s="20">
        <v>1088</v>
      </c>
      <c r="N2177" s="20">
        <v>1088</v>
      </c>
      <c r="O2177" s="20" t="s">
        <v>927</v>
      </c>
      <c r="P2177" s="20" t="s">
        <v>50</v>
      </c>
      <c r="Q2177" s="28"/>
      <c r="R2177" s="21" t="s">
        <v>989</v>
      </c>
      <c r="S2177" s="25" t="s">
        <v>990</v>
      </c>
      <c r="T2177" s="21" t="s">
        <v>53</v>
      </c>
      <c r="U2177" s="21" t="s">
        <v>991</v>
      </c>
      <c r="V2177" s="46">
        <v>1</v>
      </c>
      <c r="W2177" s="26">
        <f t="shared" ref="W2177:W2191" si="1310">V2177</f>
        <v>1</v>
      </c>
      <c r="Y2177" s="21">
        <v>20</v>
      </c>
      <c r="Z2177" s="22">
        <f t="shared" si="1306"/>
        <v>1088</v>
      </c>
      <c r="AA2177" s="20" t="s">
        <v>2195</v>
      </c>
      <c r="AB2177" s="22"/>
      <c r="AC2177" s="22">
        <v>1</v>
      </c>
      <c r="AD2177" s="22"/>
      <c r="AE2177" s="22">
        <f t="shared" ref="AE2177" si="1311">N2177</f>
        <v>1088</v>
      </c>
      <c r="AF2177" s="22">
        <f t="shared" ref="AF2177:AF2191" si="1312">N2177</f>
        <v>1088</v>
      </c>
      <c r="AG2177" s="20"/>
      <c r="AH2177" s="22"/>
      <c r="AI2177" s="22"/>
      <c r="AJ2177" s="22">
        <f t="shared" ref="AJ2177:AJ2179" si="1313">N2177</f>
        <v>1088</v>
      </c>
      <c r="AK2177" s="22">
        <f>IF(O2177="(传统)XDSL",VLOOKUP(S2177,[2]直销续费率明细!C:I,7,FALSE)*1,IF(O2177="GPON+XDSL",VLOOKUP(S2177,[2]直销续费率明细!C:I,7,FALSE)*1,VLOOKUP(S2177,[2]直销续费率明细!C:I,5,FALSE)*1))</f>
        <v>25</v>
      </c>
      <c r="AL2177" s="22" t="s">
        <v>1300</v>
      </c>
      <c r="AM2177" s="22"/>
      <c r="AN2177" s="22"/>
      <c r="AO2177" s="22" t="s">
        <v>2196</v>
      </c>
      <c r="AP2177" s="22" t="s">
        <v>1301</v>
      </c>
      <c r="AS2177" s="20">
        <f>IF(Y2177&gt;=10,VLOOKUP(U2177,[2]提成计算!B:T,19,FALSE),VLOOKUP(U2177,[2]提成计算!B:T,18,FALSE))</f>
        <v>0.1</v>
      </c>
      <c r="AT2177" s="20">
        <f t="shared" ref="AT2177:AT2179" si="1314">IF(AD2177*AS2177&gt;0,AD2177*AS2177,AE2177*AS2177)</f>
        <v>108.80000000000001</v>
      </c>
      <c r="AU2177" s="20">
        <f t="shared" ref="AU2177:AU2179" si="1315">IF(AND(AK2177&lt;0,AK2177+AT2177&lt;0),-AT2177,AK2177)</f>
        <v>25</v>
      </c>
    </row>
    <row r="2178" spans="1:47" x14ac:dyDescent="0.15">
      <c r="A2178" s="21" t="s">
        <v>1273</v>
      </c>
      <c r="B2178" s="20" t="s">
        <v>918</v>
      </c>
      <c r="C2178" s="20" t="s">
        <v>984</v>
      </c>
      <c r="D2178" s="20" t="s">
        <v>992</v>
      </c>
      <c r="E2178" s="20" t="s">
        <v>993</v>
      </c>
      <c r="F2178" s="20" t="s">
        <v>1250</v>
      </c>
      <c r="G2178" s="20" t="s">
        <v>3260</v>
      </c>
      <c r="H2178" s="20"/>
      <c r="I2178" s="20">
        <v>13925788858</v>
      </c>
      <c r="J2178" s="20" t="s">
        <v>924</v>
      </c>
      <c r="K2178" s="20" t="s">
        <v>94</v>
      </c>
      <c r="L2178" s="20" t="s">
        <v>1918</v>
      </c>
      <c r="M2178" s="20">
        <v>680</v>
      </c>
      <c r="N2178" s="20">
        <v>680</v>
      </c>
      <c r="O2178" s="20" t="s">
        <v>1262</v>
      </c>
      <c r="P2178" s="20" t="s">
        <v>50</v>
      </c>
      <c r="Q2178" s="28"/>
      <c r="R2178" s="21" t="s">
        <v>95</v>
      </c>
      <c r="S2178" s="25" t="s">
        <v>1023</v>
      </c>
      <c r="T2178" s="21" t="s">
        <v>53</v>
      </c>
      <c r="U2178" s="21" t="s">
        <v>96</v>
      </c>
      <c r="V2178" s="46">
        <v>1</v>
      </c>
      <c r="W2178" s="26">
        <f t="shared" si="1310"/>
        <v>1</v>
      </c>
      <c r="Y2178" s="21">
        <v>4</v>
      </c>
      <c r="Z2178" s="22">
        <f t="shared" si="1306"/>
        <v>680</v>
      </c>
      <c r="AA2178" s="20" t="s">
        <v>2195</v>
      </c>
      <c r="AB2178" s="22">
        <v>1</v>
      </c>
      <c r="AC2178" s="22"/>
      <c r="AD2178" s="22">
        <f t="shared" ref="AD2178:AD2179" si="1316">N2178</f>
        <v>680</v>
      </c>
      <c r="AE2178" s="22"/>
      <c r="AF2178" s="22">
        <f t="shared" si="1312"/>
        <v>680</v>
      </c>
      <c r="AG2178" s="20"/>
      <c r="AH2178" s="22"/>
      <c r="AI2178" s="22"/>
      <c r="AJ2178" s="22">
        <f t="shared" si="1313"/>
        <v>680</v>
      </c>
      <c r="AK2178" s="22">
        <f>IF(O2178="(传统)XDSL",VLOOKUP(S2178,[2]直销续费率明细!C:I,7,FALSE)*1,IF(O2178="GPON+XDSL",VLOOKUP(S2178,[2]直销续费率明细!C:I,7,FALSE)*1,VLOOKUP(S2178,[2]直销续费率明细!C:I,5,FALSE)*1))</f>
        <v>-20</v>
      </c>
      <c r="AL2178" s="22" t="s">
        <v>1309</v>
      </c>
      <c r="AM2178" s="22"/>
      <c r="AN2178" s="22"/>
      <c r="AO2178" s="22" t="s">
        <v>2196</v>
      </c>
      <c r="AP2178" s="22" t="s">
        <v>2202</v>
      </c>
      <c r="AS2178" s="20">
        <f>IF(Y2178&gt;=10,VLOOKUP(U2178,[2]提成计算!B:T,19,FALSE),VLOOKUP(U2178,[2]提成计算!B:T,18,FALSE))</f>
        <v>7.0000000000000007E-2</v>
      </c>
      <c r="AT2178" s="20">
        <f t="shared" si="1314"/>
        <v>47.6</v>
      </c>
      <c r="AU2178" s="20">
        <f t="shared" si="1315"/>
        <v>-20</v>
      </c>
    </row>
    <row r="2179" spans="1:47" x14ac:dyDescent="0.15">
      <c r="A2179" s="21" t="s">
        <v>1273</v>
      </c>
      <c r="B2179" s="20" t="s">
        <v>918</v>
      </c>
      <c r="C2179" s="20" t="s">
        <v>984</v>
      </c>
      <c r="D2179" s="20" t="s">
        <v>992</v>
      </c>
      <c r="E2179" s="20" t="s">
        <v>1043</v>
      </c>
      <c r="F2179" s="20" t="s">
        <v>1250</v>
      </c>
      <c r="G2179" s="20" t="s">
        <v>3261</v>
      </c>
      <c r="H2179" s="20"/>
      <c r="I2179" s="20">
        <v>13415882289</v>
      </c>
      <c r="J2179" s="20" t="s">
        <v>924</v>
      </c>
      <c r="K2179" s="20" t="s">
        <v>94</v>
      </c>
      <c r="L2179" s="20" t="s">
        <v>1918</v>
      </c>
      <c r="M2179" s="20">
        <v>680</v>
      </c>
      <c r="N2179" s="20">
        <v>680</v>
      </c>
      <c r="O2179" s="20" t="s">
        <v>1262</v>
      </c>
      <c r="P2179" s="20" t="s">
        <v>50</v>
      </c>
      <c r="Q2179" s="28"/>
      <c r="R2179" s="21" t="s">
        <v>95</v>
      </c>
      <c r="S2179" s="25" t="s">
        <v>1046</v>
      </c>
      <c r="T2179" s="21" t="s">
        <v>53</v>
      </c>
      <c r="U2179" s="21" t="s">
        <v>96</v>
      </c>
      <c r="V2179" s="46">
        <v>1</v>
      </c>
      <c r="W2179" s="26">
        <f t="shared" si="1310"/>
        <v>1</v>
      </c>
      <c r="Y2179" s="21">
        <v>4</v>
      </c>
      <c r="Z2179" s="22">
        <f t="shared" si="1306"/>
        <v>680</v>
      </c>
      <c r="AA2179" s="20" t="s">
        <v>2195</v>
      </c>
      <c r="AB2179" s="22">
        <v>1</v>
      </c>
      <c r="AC2179" s="22"/>
      <c r="AD2179" s="22">
        <f t="shared" si="1316"/>
        <v>680</v>
      </c>
      <c r="AE2179" s="22"/>
      <c r="AF2179" s="22">
        <f t="shared" si="1312"/>
        <v>680</v>
      </c>
      <c r="AG2179" s="20"/>
      <c r="AH2179" s="22"/>
      <c r="AI2179" s="22"/>
      <c r="AJ2179" s="22">
        <f t="shared" si="1313"/>
        <v>680</v>
      </c>
      <c r="AK2179" s="22">
        <f>IF(O2179="(传统)XDSL",VLOOKUP(S2179,[2]直销续费率明细!C:I,7,FALSE)*1,IF(O2179="GPON+XDSL",VLOOKUP(S2179,[2]直销续费率明细!C:I,7,FALSE)*1,VLOOKUP(S2179,[2]直销续费率明细!C:I,5,FALSE)*1))</f>
        <v>-40</v>
      </c>
      <c r="AL2179" s="22" t="s">
        <v>1309</v>
      </c>
      <c r="AM2179" s="22"/>
      <c r="AN2179" s="22"/>
      <c r="AO2179" s="22" t="s">
        <v>2196</v>
      </c>
      <c r="AP2179" s="22" t="s">
        <v>2202</v>
      </c>
      <c r="AS2179" s="20">
        <f>IF(Y2179&gt;=10,VLOOKUP(U2179,[2]提成计算!B:T,19,FALSE),VLOOKUP(U2179,[2]提成计算!B:T,18,FALSE))</f>
        <v>7.0000000000000007E-2</v>
      </c>
      <c r="AT2179" s="20">
        <f t="shared" si="1314"/>
        <v>47.6</v>
      </c>
      <c r="AU2179" s="20">
        <f t="shared" si="1315"/>
        <v>-40</v>
      </c>
    </row>
    <row r="2180" spans="1:47" x14ac:dyDescent="0.15">
      <c r="A2180" s="21" t="s">
        <v>1273</v>
      </c>
      <c r="B2180" s="20" t="s">
        <v>918</v>
      </c>
      <c r="C2180" s="20" t="s">
        <v>984</v>
      </c>
      <c r="D2180" s="20" t="s">
        <v>1029</v>
      </c>
      <c r="E2180" s="20" t="s">
        <v>1047</v>
      </c>
      <c r="F2180" s="20" t="s">
        <v>1250</v>
      </c>
      <c r="G2180" s="20" t="s">
        <v>3262</v>
      </c>
      <c r="H2180" s="20"/>
      <c r="I2180" s="20">
        <v>15338375726</v>
      </c>
      <c r="J2180" s="20" t="s">
        <v>1268</v>
      </c>
      <c r="K2180" s="20" t="s">
        <v>220</v>
      </c>
      <c r="L2180" s="20" t="s">
        <v>1376</v>
      </c>
      <c r="M2180" s="20">
        <v>1088</v>
      </c>
      <c r="N2180" s="20">
        <v>544</v>
      </c>
      <c r="O2180" s="20" t="s">
        <v>927</v>
      </c>
      <c r="P2180" s="20" t="s">
        <v>50</v>
      </c>
      <c r="Q2180" s="28"/>
      <c r="R2180" s="21" t="s">
        <v>221</v>
      </c>
      <c r="S2180" s="21"/>
      <c r="T2180" s="21" t="s">
        <v>53</v>
      </c>
      <c r="U2180" s="21" t="s">
        <v>222</v>
      </c>
      <c r="V2180" s="46">
        <v>1</v>
      </c>
      <c r="W2180" s="26">
        <f t="shared" si="1310"/>
        <v>1</v>
      </c>
      <c r="X2180" s="26">
        <f t="shared" ref="X2180:X2189" si="1317">V2180</f>
        <v>1</v>
      </c>
      <c r="Y2180" s="21">
        <v>10</v>
      </c>
      <c r="Z2180" s="22">
        <f t="shared" si="1306"/>
        <v>544</v>
      </c>
      <c r="AA2180" s="20" t="s">
        <v>2195</v>
      </c>
      <c r="AB2180" s="22"/>
      <c r="AC2180" s="22">
        <v>1</v>
      </c>
      <c r="AD2180" s="22"/>
      <c r="AE2180" s="22">
        <f t="shared" ref="AE2180:AE2181" si="1318">N2180</f>
        <v>544</v>
      </c>
      <c r="AF2180" s="22">
        <f t="shared" si="1312"/>
        <v>544</v>
      </c>
      <c r="AG2180" s="20">
        <f>N2180</f>
        <v>544</v>
      </c>
      <c r="AH2180" s="20" t="str">
        <f>VLOOKUP(U2180,[1]提成计算!B:I,8,FALSE)</f>
        <v xml:space="preserve"> </v>
      </c>
      <c r="AI2180" s="20"/>
      <c r="AJ2180" s="22"/>
      <c r="AK2180" s="22"/>
      <c r="AM2180" s="22"/>
      <c r="AN2180" s="22"/>
      <c r="AO2180" s="22" t="s">
        <v>2216</v>
      </c>
      <c r="AP2180" s="22" t="s">
        <v>1301</v>
      </c>
      <c r="AS2180" s="20"/>
      <c r="AT2180" s="20"/>
      <c r="AU2180" s="20"/>
    </row>
    <row r="2181" spans="1:47" x14ac:dyDescent="0.15">
      <c r="A2181" s="21" t="s">
        <v>1273</v>
      </c>
      <c r="B2181" s="20" t="s">
        <v>918</v>
      </c>
      <c r="C2181" s="20" t="s">
        <v>984</v>
      </c>
      <c r="D2181" s="20" t="s">
        <v>995</v>
      </c>
      <c r="E2181" s="20" t="s">
        <v>1013</v>
      </c>
      <c r="F2181" s="20" t="s">
        <v>1250</v>
      </c>
      <c r="G2181" s="20" t="s">
        <v>3263</v>
      </c>
      <c r="H2181" s="20"/>
      <c r="I2181" s="20">
        <v>13723539324</v>
      </c>
      <c r="J2181" s="20" t="s">
        <v>924</v>
      </c>
      <c r="K2181" s="20" t="s">
        <v>1016</v>
      </c>
      <c r="L2181" s="20" t="s">
        <v>1299</v>
      </c>
      <c r="M2181" s="20">
        <v>888</v>
      </c>
      <c r="N2181" s="20">
        <v>888</v>
      </c>
      <c r="O2181" s="20" t="s">
        <v>927</v>
      </c>
      <c r="P2181" s="20" t="s">
        <v>50</v>
      </c>
      <c r="Q2181" s="28"/>
      <c r="R2181" s="21" t="s">
        <v>1001</v>
      </c>
      <c r="S2181" s="25" t="s">
        <v>1017</v>
      </c>
      <c r="T2181" s="21" t="s">
        <v>53</v>
      </c>
      <c r="U2181" s="21" t="s">
        <v>1018</v>
      </c>
      <c r="V2181" s="46">
        <v>1</v>
      </c>
      <c r="W2181" s="26">
        <f t="shared" si="1310"/>
        <v>1</v>
      </c>
      <c r="Y2181" s="21">
        <v>12</v>
      </c>
      <c r="Z2181" s="22">
        <f t="shared" si="1306"/>
        <v>888</v>
      </c>
      <c r="AA2181" s="20" t="s">
        <v>2218</v>
      </c>
      <c r="AB2181" s="22"/>
      <c r="AC2181" s="22">
        <v>1</v>
      </c>
      <c r="AD2181" s="22"/>
      <c r="AE2181" s="22">
        <f t="shared" si="1318"/>
        <v>888</v>
      </c>
      <c r="AF2181" s="22">
        <f t="shared" si="1312"/>
        <v>888</v>
      </c>
      <c r="AG2181" s="20"/>
      <c r="AH2181" s="22"/>
      <c r="AI2181" s="22"/>
      <c r="AJ2181" s="22">
        <f t="shared" ref="AJ2181:AJ2184" si="1319">N2181</f>
        <v>888</v>
      </c>
      <c r="AK2181" s="22">
        <f>IF(O2181="(传统)XDSL",VLOOKUP(S2181,[2]直销续费率明细!C:I,7,FALSE)*1,IF(O2181="GPON+XDSL",VLOOKUP(S2181,[2]直销续费率明细!C:I,7,FALSE)*1,VLOOKUP(S2181,[2]直销续费率明细!C:I,5,FALSE)*1))</f>
        <v>25</v>
      </c>
      <c r="AL2181" s="22" t="s">
        <v>1309</v>
      </c>
      <c r="AM2181" s="22"/>
      <c r="AN2181" s="22"/>
      <c r="AO2181" s="22" t="s">
        <v>2196</v>
      </c>
      <c r="AP2181" s="22" t="s">
        <v>1301</v>
      </c>
      <c r="AS2181" s="20">
        <f>IF(Y2181&gt;=10,VLOOKUP(U2181,[2]提成计算!B:T,19,FALSE),VLOOKUP(U2181,[2]提成计算!B:T,18,FALSE))</f>
        <v>0.09</v>
      </c>
      <c r="AT2181" s="20">
        <f t="shared" ref="AT2181:AT2184" si="1320">IF(AD2181*AS2181&gt;0,AD2181*AS2181,AE2181*AS2181)</f>
        <v>79.92</v>
      </c>
      <c r="AU2181" s="20">
        <f t="shared" ref="AU2181:AU2184" si="1321">IF(AND(AK2181&lt;0,AK2181+AT2181&lt;0),-AT2181,AK2181)</f>
        <v>25</v>
      </c>
    </row>
    <row r="2182" spans="1:47" x14ac:dyDescent="0.15">
      <c r="A2182" s="21" t="s">
        <v>1273</v>
      </c>
      <c r="B2182" s="20" t="s">
        <v>918</v>
      </c>
      <c r="C2182" s="20" t="s">
        <v>984</v>
      </c>
      <c r="D2182" s="20" t="s">
        <v>995</v>
      </c>
      <c r="E2182" s="20" t="s">
        <v>3264</v>
      </c>
      <c r="F2182" s="20" t="s">
        <v>1250</v>
      </c>
      <c r="G2182" s="20" t="s">
        <v>3265</v>
      </c>
      <c r="H2182" s="20"/>
      <c r="I2182" s="20">
        <v>13724426627</v>
      </c>
      <c r="J2182" s="20" t="s">
        <v>924</v>
      </c>
      <c r="K2182" s="20" t="s">
        <v>1016</v>
      </c>
      <c r="L2182" s="20" t="s">
        <v>2365</v>
      </c>
      <c r="M2182" s="20">
        <v>600</v>
      </c>
      <c r="N2182" s="20">
        <v>600</v>
      </c>
      <c r="O2182" s="20" t="s">
        <v>1262</v>
      </c>
      <c r="P2182" s="20" t="s">
        <v>50</v>
      </c>
      <c r="Q2182" s="28"/>
      <c r="R2182" s="21" t="s">
        <v>1001</v>
      </c>
      <c r="S2182" s="25" t="s">
        <v>1002</v>
      </c>
      <c r="T2182" s="21" t="s">
        <v>53</v>
      </c>
      <c r="U2182" s="21" t="s">
        <v>1018</v>
      </c>
      <c r="V2182" s="46">
        <v>1</v>
      </c>
      <c r="W2182" s="26">
        <f t="shared" si="1310"/>
        <v>1</v>
      </c>
      <c r="Y2182" s="21">
        <v>2</v>
      </c>
      <c r="Z2182" s="22">
        <f t="shared" si="1306"/>
        <v>600</v>
      </c>
      <c r="AA2182" s="20" t="s">
        <v>2195</v>
      </c>
      <c r="AB2182" s="22">
        <v>1</v>
      </c>
      <c r="AC2182" s="22"/>
      <c r="AD2182" s="22">
        <f>N2182</f>
        <v>600</v>
      </c>
      <c r="AE2182" s="22"/>
      <c r="AF2182" s="22">
        <f t="shared" si="1312"/>
        <v>600</v>
      </c>
      <c r="AG2182" s="20"/>
      <c r="AH2182" s="22"/>
      <c r="AI2182" s="22"/>
      <c r="AJ2182" s="22">
        <f t="shared" si="1319"/>
        <v>600</v>
      </c>
      <c r="AK2182" s="22">
        <f>IF(O2182="(传统)XDSL",VLOOKUP(S2182,[2]直销续费率明细!C:I,7,FALSE)*1,IF(O2182="GPON+XDSL",VLOOKUP(S2182,[2]直销续费率明细!C:I,7,FALSE)*1,VLOOKUP(S2182,[2]直销续费率明细!C:I,5,FALSE)*1))</f>
        <v>0</v>
      </c>
      <c r="AL2182" s="22" t="s">
        <v>1309</v>
      </c>
      <c r="AM2182" s="22"/>
      <c r="AN2182" s="22"/>
      <c r="AO2182" s="22" t="s">
        <v>2196</v>
      </c>
      <c r="AP2182" s="22" t="s">
        <v>1301</v>
      </c>
      <c r="AS2182" s="20">
        <f>IF(Y2182&gt;=10,VLOOKUP(U2182,[2]提成计算!B:T,19,FALSE),VLOOKUP(U2182,[2]提成计算!B:T,18,FALSE))</f>
        <v>0.06</v>
      </c>
      <c r="AT2182" s="20">
        <f t="shared" si="1320"/>
        <v>36</v>
      </c>
      <c r="AU2182" s="20">
        <f t="shared" si="1321"/>
        <v>0</v>
      </c>
    </row>
    <row r="2183" spans="1:47" x14ac:dyDescent="0.15">
      <c r="A2183" s="21" t="s">
        <v>1273</v>
      </c>
      <c r="B2183" s="20" t="s">
        <v>918</v>
      </c>
      <c r="C2183" s="20" t="s">
        <v>984</v>
      </c>
      <c r="D2183" s="20" t="s">
        <v>995</v>
      </c>
      <c r="E2183" s="20" t="s">
        <v>1382</v>
      </c>
      <c r="F2183" s="20" t="s">
        <v>1250</v>
      </c>
      <c r="G2183" s="20" t="s">
        <v>3266</v>
      </c>
      <c r="H2183" s="20"/>
      <c r="I2183" s="20">
        <v>13809613369</v>
      </c>
      <c r="J2183" s="20" t="s">
        <v>924</v>
      </c>
      <c r="K2183" s="20" t="s">
        <v>607</v>
      </c>
      <c r="L2183" s="20" t="s">
        <v>1299</v>
      </c>
      <c r="M2183" s="20">
        <v>888</v>
      </c>
      <c r="N2183" s="20">
        <v>888</v>
      </c>
      <c r="O2183" s="20" t="s">
        <v>927</v>
      </c>
      <c r="P2183" s="20" t="s">
        <v>50</v>
      </c>
      <c r="Q2183" s="28"/>
      <c r="R2183" s="21" t="s">
        <v>221</v>
      </c>
      <c r="S2183" s="25" t="s">
        <v>1370</v>
      </c>
      <c r="T2183" s="21" t="s">
        <v>53</v>
      </c>
      <c r="U2183" s="21" t="s">
        <v>608</v>
      </c>
      <c r="V2183" s="46">
        <v>1</v>
      </c>
      <c r="W2183" s="26">
        <f t="shared" si="1310"/>
        <v>1</v>
      </c>
      <c r="Y2183" s="21">
        <v>12</v>
      </c>
      <c r="Z2183" s="22">
        <f t="shared" si="1306"/>
        <v>888</v>
      </c>
      <c r="AA2183" s="20" t="s">
        <v>2195</v>
      </c>
      <c r="AB2183" s="22"/>
      <c r="AC2183" s="22">
        <v>1</v>
      </c>
      <c r="AD2183" s="22"/>
      <c r="AE2183" s="22">
        <f t="shared" ref="AE2183:AE2189" si="1322">N2183</f>
        <v>888</v>
      </c>
      <c r="AF2183" s="22">
        <f t="shared" si="1312"/>
        <v>888</v>
      </c>
      <c r="AG2183" s="20"/>
      <c r="AH2183" s="22"/>
      <c r="AI2183" s="22"/>
      <c r="AJ2183" s="22">
        <f t="shared" si="1319"/>
        <v>888</v>
      </c>
      <c r="AK2183" s="22">
        <f>IF(O2183="(传统)XDSL",VLOOKUP(S2183,[2]直销续费率明细!C:I,7,FALSE)*1,IF(O2183="GPON+XDSL",VLOOKUP(S2183,[2]直销续费率明细!C:I,7,FALSE)*1,VLOOKUP(S2183,[2]直销续费率明细!C:I,5,FALSE)*1))</f>
        <v>-40</v>
      </c>
      <c r="AL2183" s="22" t="s">
        <v>1309</v>
      </c>
      <c r="AM2183" s="22"/>
      <c r="AN2183" s="22"/>
      <c r="AO2183" s="22" t="s">
        <v>2196</v>
      </c>
      <c r="AP2183" s="22" t="s">
        <v>1301</v>
      </c>
      <c r="AS2183" s="20">
        <f>IF(Y2183&gt;=10,VLOOKUP(U2183,[2]提成计算!B:T,19,FALSE),VLOOKUP(U2183,[2]提成计算!B:T,18,FALSE))</f>
        <v>0.09</v>
      </c>
      <c r="AT2183" s="20">
        <f t="shared" si="1320"/>
        <v>79.92</v>
      </c>
      <c r="AU2183" s="20">
        <f t="shared" si="1321"/>
        <v>-40</v>
      </c>
    </row>
    <row r="2184" spans="1:47" x14ac:dyDescent="0.15">
      <c r="A2184" s="21" t="s">
        <v>1273</v>
      </c>
      <c r="B2184" s="20" t="s">
        <v>918</v>
      </c>
      <c r="C2184" s="20" t="s">
        <v>984</v>
      </c>
      <c r="D2184" s="20" t="s">
        <v>985</v>
      </c>
      <c r="E2184" s="20" t="s">
        <v>1041</v>
      </c>
      <c r="F2184" s="20" t="s">
        <v>1250</v>
      </c>
      <c r="G2184" s="20" t="s">
        <v>3267</v>
      </c>
      <c r="H2184" s="20"/>
      <c r="I2184" s="20">
        <v>13560889832</v>
      </c>
      <c r="J2184" s="20" t="s">
        <v>924</v>
      </c>
      <c r="K2184" s="20" t="s">
        <v>2944</v>
      </c>
      <c r="L2184" s="20" t="s">
        <v>2166</v>
      </c>
      <c r="M2184" s="20">
        <v>1088</v>
      </c>
      <c r="N2184" s="20">
        <v>1088</v>
      </c>
      <c r="O2184" s="20" t="s">
        <v>927</v>
      </c>
      <c r="P2184" s="20" t="s">
        <v>50</v>
      </c>
      <c r="Q2184" s="28"/>
      <c r="R2184" s="21" t="s">
        <v>989</v>
      </c>
      <c r="S2184" s="25" t="s">
        <v>990</v>
      </c>
      <c r="T2184" s="21" t="s">
        <v>53</v>
      </c>
      <c r="U2184" s="21" t="s">
        <v>991</v>
      </c>
      <c r="V2184" s="46">
        <v>1</v>
      </c>
      <c r="W2184" s="26">
        <f t="shared" si="1310"/>
        <v>1</v>
      </c>
      <c r="Y2184" s="21">
        <v>20</v>
      </c>
      <c r="Z2184" s="22">
        <f t="shared" si="1306"/>
        <v>1088</v>
      </c>
      <c r="AA2184" s="20" t="s">
        <v>2195</v>
      </c>
      <c r="AB2184" s="22"/>
      <c r="AC2184" s="22">
        <v>1</v>
      </c>
      <c r="AD2184" s="22"/>
      <c r="AE2184" s="22">
        <f t="shared" si="1322"/>
        <v>1088</v>
      </c>
      <c r="AF2184" s="22">
        <f t="shared" si="1312"/>
        <v>1088</v>
      </c>
      <c r="AG2184" s="20"/>
      <c r="AH2184" s="22"/>
      <c r="AI2184" s="22"/>
      <c r="AJ2184" s="22">
        <f t="shared" si="1319"/>
        <v>1088</v>
      </c>
      <c r="AK2184" s="22">
        <f>IF(O2184="(传统)XDSL",VLOOKUP(S2184,[2]直销续费率明细!C:I,7,FALSE)*1,IF(O2184="GPON+XDSL",VLOOKUP(S2184,[2]直销续费率明细!C:I,7,FALSE)*1,VLOOKUP(S2184,[2]直销续费率明细!C:I,5,FALSE)*1))</f>
        <v>25</v>
      </c>
      <c r="AL2184" s="22" t="s">
        <v>1300</v>
      </c>
      <c r="AM2184" s="22"/>
      <c r="AN2184" s="22"/>
      <c r="AO2184" s="22" t="s">
        <v>2196</v>
      </c>
      <c r="AP2184" s="22" t="s">
        <v>1301</v>
      </c>
      <c r="AS2184" s="20">
        <f>IF(Y2184&gt;=10,VLOOKUP(U2184,[2]提成计算!B:T,19,FALSE),VLOOKUP(U2184,[2]提成计算!B:T,18,FALSE))</f>
        <v>0.1</v>
      </c>
      <c r="AT2184" s="20">
        <f t="shared" si="1320"/>
        <v>108.80000000000001</v>
      </c>
      <c r="AU2184" s="20">
        <f t="shared" si="1321"/>
        <v>25</v>
      </c>
    </row>
    <row r="2185" spans="1:47" x14ac:dyDescent="0.15">
      <c r="A2185" s="21" t="s">
        <v>1273</v>
      </c>
      <c r="B2185" s="20" t="s">
        <v>918</v>
      </c>
      <c r="C2185" s="20" t="s">
        <v>984</v>
      </c>
      <c r="D2185" s="20" t="s">
        <v>985</v>
      </c>
      <c r="E2185" s="20" t="s">
        <v>1041</v>
      </c>
      <c r="F2185" s="20" t="s">
        <v>1250</v>
      </c>
      <c r="G2185" s="20" t="s">
        <v>3268</v>
      </c>
      <c r="H2185" s="20"/>
      <c r="I2185" s="20">
        <v>13826941459</v>
      </c>
      <c r="J2185" s="20" t="s">
        <v>1268</v>
      </c>
      <c r="K2185" s="20" t="s">
        <v>1618</v>
      </c>
      <c r="L2185" s="20" t="s">
        <v>1891</v>
      </c>
      <c r="M2185" s="20">
        <v>1088</v>
      </c>
      <c r="N2185" s="20">
        <v>1088</v>
      </c>
      <c r="O2185" s="20" t="s">
        <v>927</v>
      </c>
      <c r="P2185" s="20" t="s">
        <v>50</v>
      </c>
      <c r="Q2185" s="28"/>
      <c r="R2185" s="21" t="s">
        <v>989</v>
      </c>
      <c r="S2185" s="21"/>
      <c r="T2185" s="21" t="s">
        <v>53</v>
      </c>
      <c r="U2185" s="21" t="s">
        <v>1833</v>
      </c>
      <c r="V2185" s="46">
        <v>1</v>
      </c>
      <c r="W2185" s="26">
        <f t="shared" si="1310"/>
        <v>1</v>
      </c>
      <c r="X2185" s="26">
        <f t="shared" si="1317"/>
        <v>1</v>
      </c>
      <c r="Y2185" s="21">
        <v>10</v>
      </c>
      <c r="Z2185" s="22">
        <f t="shared" si="1306"/>
        <v>1088</v>
      </c>
      <c r="AA2185" s="20" t="s">
        <v>2195</v>
      </c>
      <c r="AB2185" s="22"/>
      <c r="AC2185" s="22">
        <v>1</v>
      </c>
      <c r="AD2185" s="22"/>
      <c r="AE2185" s="22">
        <f t="shared" si="1322"/>
        <v>1088</v>
      </c>
      <c r="AF2185" s="22">
        <f t="shared" si="1312"/>
        <v>1088</v>
      </c>
      <c r="AG2185" s="20">
        <f t="shared" ref="AG2185:AG2186" si="1323">N2185</f>
        <v>1088</v>
      </c>
      <c r="AH2185" s="20" t="str">
        <f>VLOOKUP(U2185,[1]提成计算!B:I,8,FALSE)</f>
        <v>否</v>
      </c>
      <c r="AI2185" s="20"/>
      <c r="AJ2185" s="22"/>
      <c r="AK2185" s="22"/>
      <c r="AM2185" s="22"/>
      <c r="AN2185" s="22"/>
      <c r="AO2185" s="22" t="s">
        <v>2196</v>
      </c>
      <c r="AP2185" s="22" t="s">
        <v>1301</v>
      </c>
      <c r="AS2185" s="20"/>
      <c r="AT2185" s="20"/>
      <c r="AU2185" s="20"/>
    </row>
    <row r="2186" spans="1:47" x14ac:dyDescent="0.15">
      <c r="A2186" s="21" t="s">
        <v>1273</v>
      </c>
      <c r="B2186" s="20" t="s">
        <v>918</v>
      </c>
      <c r="C2186" s="20" t="s">
        <v>984</v>
      </c>
      <c r="D2186" s="20" t="s">
        <v>985</v>
      </c>
      <c r="E2186" s="20" t="s">
        <v>1041</v>
      </c>
      <c r="F2186" s="20" t="s">
        <v>1250</v>
      </c>
      <c r="G2186" s="20" t="s">
        <v>3269</v>
      </c>
      <c r="H2186" s="20"/>
      <c r="I2186" s="20">
        <v>15007306044</v>
      </c>
      <c r="J2186" s="20" t="s">
        <v>2340</v>
      </c>
      <c r="K2186" s="20" t="s">
        <v>2882</v>
      </c>
      <c r="L2186" s="20" t="s">
        <v>1891</v>
      </c>
      <c r="M2186" s="20">
        <v>1088</v>
      </c>
      <c r="N2186" s="20">
        <v>1088</v>
      </c>
      <c r="O2186" s="20" t="s">
        <v>927</v>
      </c>
      <c r="P2186" s="20" t="s">
        <v>50</v>
      </c>
      <c r="Q2186" s="28" t="s">
        <v>2340</v>
      </c>
      <c r="R2186" s="21" t="s">
        <v>989</v>
      </c>
      <c r="S2186" s="21"/>
      <c r="T2186" s="21" t="s">
        <v>53</v>
      </c>
      <c r="U2186" s="21" t="s">
        <v>1833</v>
      </c>
      <c r="V2186" s="46">
        <v>1</v>
      </c>
      <c r="W2186" s="26">
        <f t="shared" si="1310"/>
        <v>1</v>
      </c>
      <c r="X2186" s="26">
        <f t="shared" si="1317"/>
        <v>1</v>
      </c>
      <c r="Y2186" s="21">
        <v>10</v>
      </c>
      <c r="Z2186" s="22">
        <f t="shared" si="1306"/>
        <v>1088</v>
      </c>
      <c r="AA2186" s="20" t="s">
        <v>2195</v>
      </c>
      <c r="AB2186" s="22"/>
      <c r="AC2186" s="22">
        <v>1</v>
      </c>
      <c r="AD2186" s="22"/>
      <c r="AE2186" s="22">
        <f t="shared" si="1322"/>
        <v>1088</v>
      </c>
      <c r="AF2186" s="22">
        <f t="shared" si="1312"/>
        <v>1088</v>
      </c>
      <c r="AG2186" s="20">
        <f t="shared" si="1323"/>
        <v>1088</v>
      </c>
      <c r="AH2186" s="20" t="str">
        <f>VLOOKUP(U2186,[1]提成计算!B:I,8,FALSE)</f>
        <v>否</v>
      </c>
      <c r="AI2186" s="20"/>
      <c r="AJ2186" s="22"/>
      <c r="AK2186" s="22"/>
      <c r="AM2186" s="22"/>
      <c r="AN2186" s="22"/>
      <c r="AO2186" s="22" t="s">
        <v>2196</v>
      </c>
      <c r="AP2186" s="22" t="s">
        <v>1301</v>
      </c>
      <c r="AS2186" s="20"/>
      <c r="AT2186" s="20"/>
      <c r="AU2186" s="20"/>
    </row>
    <row r="2187" spans="1:47" x14ac:dyDescent="0.15">
      <c r="A2187" s="21" t="s">
        <v>1273</v>
      </c>
      <c r="B2187" s="20" t="s">
        <v>918</v>
      </c>
      <c r="C2187" s="20" t="s">
        <v>984</v>
      </c>
      <c r="D2187" s="20" t="s">
        <v>995</v>
      </c>
      <c r="E2187" s="20" t="s">
        <v>1296</v>
      </c>
      <c r="F2187" s="20" t="s">
        <v>1250</v>
      </c>
      <c r="G2187" s="20" t="s">
        <v>3270</v>
      </c>
      <c r="H2187" s="20"/>
      <c r="I2187" s="20">
        <v>13580782341</v>
      </c>
      <c r="J2187" s="20" t="s">
        <v>924</v>
      </c>
      <c r="K2187" s="20" t="s">
        <v>1022</v>
      </c>
      <c r="L2187" s="20" t="s">
        <v>1299</v>
      </c>
      <c r="M2187" s="20">
        <v>888</v>
      </c>
      <c r="N2187" s="20">
        <v>888</v>
      </c>
      <c r="O2187" s="20" t="s">
        <v>927</v>
      </c>
      <c r="P2187" s="20" t="s">
        <v>50</v>
      </c>
      <c r="Q2187" s="28"/>
      <c r="R2187" s="21" t="s">
        <v>95</v>
      </c>
      <c r="S2187" s="25" t="s">
        <v>1023</v>
      </c>
      <c r="T2187" s="21" t="s">
        <v>53</v>
      </c>
      <c r="U2187" s="21" t="s">
        <v>96</v>
      </c>
      <c r="V2187" s="46">
        <v>1</v>
      </c>
      <c r="W2187" s="26">
        <f t="shared" si="1310"/>
        <v>1</v>
      </c>
      <c r="Y2187" s="21">
        <v>12</v>
      </c>
      <c r="Z2187" s="22">
        <f t="shared" si="1306"/>
        <v>888</v>
      </c>
      <c r="AA2187" s="20" t="s">
        <v>2195</v>
      </c>
      <c r="AB2187" s="22"/>
      <c r="AC2187" s="22">
        <v>1</v>
      </c>
      <c r="AD2187" s="22"/>
      <c r="AE2187" s="22">
        <f t="shared" si="1322"/>
        <v>888</v>
      </c>
      <c r="AF2187" s="22">
        <f t="shared" si="1312"/>
        <v>888</v>
      </c>
      <c r="AG2187" s="20"/>
      <c r="AH2187" s="22"/>
      <c r="AI2187" s="22"/>
      <c r="AJ2187" s="22">
        <f>N2187</f>
        <v>888</v>
      </c>
      <c r="AK2187" s="22">
        <f>IF(O2187="(传统)XDSL",VLOOKUP(S2187,[2]直销续费率明细!C:I,7,FALSE)*1,IF(O2187="GPON+XDSL",VLOOKUP(S2187,[2]直销续费率明细!C:I,7,FALSE)*1,VLOOKUP(S2187,[2]直销续费率明细!C:I,5,FALSE)*1))</f>
        <v>0</v>
      </c>
      <c r="AL2187" s="22" t="s">
        <v>1309</v>
      </c>
      <c r="AM2187" s="22"/>
      <c r="AN2187" s="22"/>
      <c r="AO2187" s="22" t="s">
        <v>2216</v>
      </c>
      <c r="AP2187" s="22" t="s">
        <v>1301</v>
      </c>
      <c r="AS2187" s="20">
        <f>IF(Y2187&gt;=10,VLOOKUP(U2187,[2]提成计算!B:T,19,FALSE),VLOOKUP(U2187,[2]提成计算!B:T,18,FALSE))</f>
        <v>0.1</v>
      </c>
      <c r="AT2187" s="20">
        <f t="shared" ref="AT2187" si="1324">IF(AD2187*AS2187&gt;0,AD2187*AS2187,AE2187*AS2187)</f>
        <v>88.800000000000011</v>
      </c>
      <c r="AU2187" s="20">
        <f t="shared" ref="AU2187" si="1325">IF(AND(AK2187&lt;0,AK2187+AT2187&lt;0),-AT2187,AK2187)</f>
        <v>0</v>
      </c>
    </row>
    <row r="2188" spans="1:47" x14ac:dyDescent="0.15">
      <c r="A2188" s="21" t="s">
        <v>1273</v>
      </c>
      <c r="B2188" s="20" t="s">
        <v>918</v>
      </c>
      <c r="C2188" s="20" t="s">
        <v>984</v>
      </c>
      <c r="D2188" s="20" t="s">
        <v>985</v>
      </c>
      <c r="E2188" s="20" t="s">
        <v>1041</v>
      </c>
      <c r="F2188" s="20" t="s">
        <v>1250</v>
      </c>
      <c r="G2188" s="20" t="s">
        <v>3271</v>
      </c>
      <c r="H2188" s="20"/>
      <c r="I2188" s="20">
        <v>13981929279</v>
      </c>
      <c r="J2188" s="20" t="s">
        <v>1268</v>
      </c>
      <c r="K2188" s="20" t="s">
        <v>2944</v>
      </c>
      <c r="L2188" s="20" t="s">
        <v>1891</v>
      </c>
      <c r="M2188" s="20">
        <v>1088</v>
      </c>
      <c r="N2188" s="20">
        <v>1088</v>
      </c>
      <c r="O2188" s="20" t="s">
        <v>927</v>
      </c>
      <c r="P2188" s="20" t="s">
        <v>50</v>
      </c>
      <c r="Q2188" s="28"/>
      <c r="R2188" s="21" t="s">
        <v>989</v>
      </c>
      <c r="S2188" s="21"/>
      <c r="T2188" s="21" t="s">
        <v>53</v>
      </c>
      <c r="U2188" s="21" t="s">
        <v>991</v>
      </c>
      <c r="V2188" s="46">
        <v>1</v>
      </c>
      <c r="W2188" s="26">
        <f t="shared" si="1310"/>
        <v>1</v>
      </c>
      <c r="X2188" s="26">
        <f t="shared" si="1317"/>
        <v>1</v>
      </c>
      <c r="Y2188" s="21">
        <v>10</v>
      </c>
      <c r="Z2188" s="22">
        <f t="shared" si="1306"/>
        <v>1088</v>
      </c>
      <c r="AA2188" s="20" t="s">
        <v>2218</v>
      </c>
      <c r="AB2188" s="22"/>
      <c r="AC2188" s="22">
        <v>1</v>
      </c>
      <c r="AD2188" s="22"/>
      <c r="AE2188" s="22">
        <f t="shared" si="1322"/>
        <v>1088</v>
      </c>
      <c r="AF2188" s="22">
        <f t="shared" si="1312"/>
        <v>1088</v>
      </c>
      <c r="AG2188" s="20">
        <f t="shared" ref="AG2188:AG2189" si="1326">N2188</f>
        <v>1088</v>
      </c>
      <c r="AH2188" s="20" t="str">
        <f>VLOOKUP(U2188,[1]提成计算!B:I,8,FALSE)</f>
        <v xml:space="preserve"> </v>
      </c>
      <c r="AI2188" s="20"/>
      <c r="AJ2188" s="22"/>
      <c r="AK2188" s="22"/>
      <c r="AM2188" s="22"/>
      <c r="AN2188" s="22"/>
      <c r="AO2188" s="22" t="s">
        <v>2196</v>
      </c>
      <c r="AP2188" s="22" t="s">
        <v>1301</v>
      </c>
      <c r="AS2188" s="20"/>
      <c r="AT2188" s="20"/>
      <c r="AU2188" s="20"/>
    </row>
    <row r="2189" spans="1:47" x14ac:dyDescent="0.15">
      <c r="A2189" s="21" t="s">
        <v>1273</v>
      </c>
      <c r="B2189" s="20" t="s">
        <v>918</v>
      </c>
      <c r="C2189" s="20" t="s">
        <v>984</v>
      </c>
      <c r="D2189" s="20" t="s">
        <v>995</v>
      </c>
      <c r="E2189" s="20" t="s">
        <v>1038</v>
      </c>
      <c r="F2189" s="20" t="s">
        <v>1250</v>
      </c>
      <c r="G2189" s="20" t="s">
        <v>3272</v>
      </c>
      <c r="H2189" s="20"/>
      <c r="I2189" s="20">
        <v>13790196030</v>
      </c>
      <c r="J2189" s="20" t="s">
        <v>1268</v>
      </c>
      <c r="K2189" s="20" t="s">
        <v>220</v>
      </c>
      <c r="L2189" s="20" t="s">
        <v>1358</v>
      </c>
      <c r="M2189" s="20">
        <v>1088</v>
      </c>
      <c r="N2189" s="20">
        <v>1088</v>
      </c>
      <c r="O2189" s="20" t="s">
        <v>927</v>
      </c>
      <c r="P2189" s="20" t="s">
        <v>50</v>
      </c>
      <c r="Q2189" s="28"/>
      <c r="R2189" s="21" t="s">
        <v>221</v>
      </c>
      <c r="S2189" s="21"/>
      <c r="T2189" s="21" t="s">
        <v>53</v>
      </c>
      <c r="U2189" s="21" t="s">
        <v>222</v>
      </c>
      <c r="V2189" s="46">
        <v>1</v>
      </c>
      <c r="W2189" s="26">
        <f t="shared" si="1310"/>
        <v>1</v>
      </c>
      <c r="X2189" s="26">
        <f t="shared" si="1317"/>
        <v>1</v>
      </c>
      <c r="Y2189" s="21">
        <v>10</v>
      </c>
      <c r="Z2189" s="22">
        <f t="shared" si="1306"/>
        <v>1088</v>
      </c>
      <c r="AA2189" s="20" t="s">
        <v>2195</v>
      </c>
      <c r="AB2189" s="22"/>
      <c r="AC2189" s="22">
        <v>1</v>
      </c>
      <c r="AD2189" s="22"/>
      <c r="AE2189" s="22">
        <f t="shared" si="1322"/>
        <v>1088</v>
      </c>
      <c r="AF2189" s="22">
        <f t="shared" si="1312"/>
        <v>1088</v>
      </c>
      <c r="AG2189" s="20">
        <f t="shared" si="1326"/>
        <v>1088</v>
      </c>
      <c r="AH2189" s="20" t="str">
        <f>VLOOKUP(U2189,[1]提成计算!B:I,8,FALSE)</f>
        <v xml:space="preserve"> </v>
      </c>
      <c r="AI2189" s="20"/>
      <c r="AJ2189" s="22"/>
      <c r="AK2189" s="22"/>
      <c r="AM2189" s="22"/>
      <c r="AN2189" s="22"/>
      <c r="AO2189" s="22" t="s">
        <v>2196</v>
      </c>
      <c r="AP2189" s="22" t="s">
        <v>1301</v>
      </c>
      <c r="AS2189" s="20"/>
      <c r="AT2189" s="20"/>
      <c r="AU2189" s="20"/>
    </row>
    <row r="2190" spans="1:47" x14ac:dyDescent="0.15">
      <c r="A2190" s="21" t="s">
        <v>1273</v>
      </c>
      <c r="B2190" s="20" t="s">
        <v>918</v>
      </c>
      <c r="C2190" s="20" t="s">
        <v>984</v>
      </c>
      <c r="D2190" s="20" t="s">
        <v>995</v>
      </c>
      <c r="E2190" s="20" t="s">
        <v>1809</v>
      </c>
      <c r="F2190" s="20" t="s">
        <v>1250</v>
      </c>
      <c r="G2190" s="20" t="s">
        <v>3273</v>
      </c>
      <c r="H2190" s="20"/>
      <c r="I2190" s="20">
        <v>13713138987</v>
      </c>
      <c r="J2190" s="20" t="s">
        <v>924</v>
      </c>
      <c r="K2190" s="20" t="s">
        <v>1022</v>
      </c>
      <c r="L2190" s="20" t="s">
        <v>1918</v>
      </c>
      <c r="M2190" s="20">
        <v>680</v>
      </c>
      <c r="N2190" s="20">
        <v>680</v>
      </c>
      <c r="O2190" s="20" t="s">
        <v>1262</v>
      </c>
      <c r="P2190" s="20" t="s">
        <v>50</v>
      </c>
      <c r="Q2190" s="28"/>
      <c r="R2190" s="21" t="s">
        <v>95</v>
      </c>
      <c r="S2190" s="25" t="s">
        <v>1811</v>
      </c>
      <c r="T2190" s="21" t="s">
        <v>53</v>
      </c>
      <c r="U2190" s="21" t="s">
        <v>96</v>
      </c>
      <c r="V2190" s="46">
        <v>1</v>
      </c>
      <c r="W2190" s="26">
        <f t="shared" si="1310"/>
        <v>1</v>
      </c>
      <c r="Y2190" s="21">
        <v>4</v>
      </c>
      <c r="Z2190" s="22">
        <f t="shared" si="1306"/>
        <v>680</v>
      </c>
      <c r="AA2190" s="20" t="s">
        <v>2195</v>
      </c>
      <c r="AB2190" s="22">
        <v>1</v>
      </c>
      <c r="AC2190" s="22"/>
      <c r="AD2190" s="22">
        <f>N2190</f>
        <v>680</v>
      </c>
      <c r="AE2190" s="22"/>
      <c r="AF2190" s="22">
        <f t="shared" si="1312"/>
        <v>680</v>
      </c>
      <c r="AG2190" s="20"/>
      <c r="AH2190" s="22"/>
      <c r="AI2190" s="22"/>
      <c r="AJ2190" s="22">
        <f t="shared" ref="AJ2190:AJ2191" si="1327">N2190</f>
        <v>680</v>
      </c>
      <c r="AK2190" s="22">
        <f>IF(O2190="(传统)XDSL",VLOOKUP(S2190,[2]直销续费率明细!C:I,7,FALSE)*1,IF(O2190="GPON+XDSL",VLOOKUP(S2190,[2]直销续费率明细!C:I,7,FALSE)*1,VLOOKUP(S2190,[2]直销续费率明细!C:I,5,FALSE)*1))</f>
        <v>25</v>
      </c>
      <c r="AL2190" s="22" t="s">
        <v>1300</v>
      </c>
      <c r="AM2190" s="22"/>
      <c r="AN2190" s="22"/>
      <c r="AO2190" s="22" t="s">
        <v>2196</v>
      </c>
      <c r="AP2190" s="22" t="s">
        <v>2202</v>
      </c>
      <c r="AS2190" s="20">
        <f>IF(Y2190&gt;=10,VLOOKUP(U2190,[2]提成计算!B:T,19,FALSE),VLOOKUP(U2190,[2]提成计算!B:T,18,FALSE))</f>
        <v>7.0000000000000007E-2</v>
      </c>
      <c r="AT2190" s="20">
        <f t="shared" ref="AT2190:AT2191" si="1328">IF(AD2190*AS2190&gt;0,AD2190*AS2190,AE2190*AS2190)</f>
        <v>47.6</v>
      </c>
      <c r="AU2190" s="20">
        <f t="shared" ref="AU2190:AU2191" si="1329">IF(AND(AK2190&lt;0,AK2190+AT2190&lt;0),-AT2190,AK2190)</f>
        <v>25</v>
      </c>
    </row>
    <row r="2191" spans="1:47" x14ac:dyDescent="0.15">
      <c r="A2191" s="21" t="s">
        <v>1273</v>
      </c>
      <c r="B2191" s="20" t="s">
        <v>918</v>
      </c>
      <c r="C2191" s="20" t="s">
        <v>984</v>
      </c>
      <c r="D2191" s="20" t="s">
        <v>985</v>
      </c>
      <c r="E2191" s="20" t="s">
        <v>1041</v>
      </c>
      <c r="F2191" s="20" t="s">
        <v>1250</v>
      </c>
      <c r="G2191" s="20" t="s">
        <v>3274</v>
      </c>
      <c r="H2191" s="20"/>
      <c r="I2191" s="20">
        <v>15822465218</v>
      </c>
      <c r="J2191" s="20" t="s">
        <v>924</v>
      </c>
      <c r="K2191" s="20" t="s">
        <v>1618</v>
      </c>
      <c r="L2191" s="20" t="s">
        <v>2137</v>
      </c>
      <c r="M2191" s="20">
        <v>1408</v>
      </c>
      <c r="N2191" s="20">
        <v>1408</v>
      </c>
      <c r="O2191" s="20" t="s">
        <v>927</v>
      </c>
      <c r="P2191" s="20" t="s">
        <v>50</v>
      </c>
      <c r="Q2191" s="28"/>
      <c r="R2191" s="21" t="s">
        <v>989</v>
      </c>
      <c r="S2191" s="25" t="s">
        <v>1643</v>
      </c>
      <c r="T2191" s="21" t="s">
        <v>53</v>
      </c>
      <c r="U2191" s="21" t="s">
        <v>1833</v>
      </c>
      <c r="V2191" s="46">
        <v>1</v>
      </c>
      <c r="W2191" s="26">
        <f t="shared" si="1310"/>
        <v>1</v>
      </c>
      <c r="Y2191" s="21">
        <v>12</v>
      </c>
      <c r="Z2191" s="22">
        <f t="shared" si="1306"/>
        <v>1408</v>
      </c>
      <c r="AA2191" s="20" t="s">
        <v>2195</v>
      </c>
      <c r="AB2191" s="22"/>
      <c r="AC2191" s="22">
        <v>1</v>
      </c>
      <c r="AD2191" s="22"/>
      <c r="AE2191" s="22">
        <f>N2191</f>
        <v>1408</v>
      </c>
      <c r="AF2191" s="22">
        <f t="shared" si="1312"/>
        <v>1408</v>
      </c>
      <c r="AG2191" s="20"/>
      <c r="AH2191" s="22"/>
      <c r="AI2191" s="22"/>
      <c r="AJ2191" s="22">
        <f t="shared" si="1327"/>
        <v>1408</v>
      </c>
      <c r="AK2191" s="22">
        <f>IF(O2191="(传统)XDSL",VLOOKUP(S2191,[2]直销续费率明细!C:I,7,FALSE)*1,IF(O2191="GPON+XDSL",VLOOKUP(S2191,[2]直销续费率明细!C:I,7,FALSE)*1,VLOOKUP(S2191,[2]直销续费率明细!C:I,5,FALSE)*1))</f>
        <v>0</v>
      </c>
      <c r="AL2191" s="22" t="s">
        <v>1309</v>
      </c>
      <c r="AM2191" s="22"/>
      <c r="AN2191" s="22"/>
      <c r="AO2191" s="22" t="s">
        <v>2196</v>
      </c>
      <c r="AP2191" s="22" t="s">
        <v>1301</v>
      </c>
      <c r="AS2191" s="20">
        <f>IF(Y2191&gt;=10,VLOOKUP(U2191,[2]提成计算!B:T,19,FALSE),VLOOKUP(U2191,[2]提成计算!B:T,18,FALSE))</f>
        <v>0.09</v>
      </c>
      <c r="AT2191" s="20">
        <f t="shared" si="1328"/>
        <v>126.72</v>
      </c>
      <c r="AU2191" s="20">
        <f t="shared" si="1329"/>
        <v>0</v>
      </c>
    </row>
    <row r="2192" spans="1:47" x14ac:dyDescent="0.15">
      <c r="A2192" s="21" t="s">
        <v>1273</v>
      </c>
      <c r="B2192" s="20" t="s">
        <v>918</v>
      </c>
      <c r="C2192" s="20" t="s">
        <v>984</v>
      </c>
      <c r="D2192" s="20" t="s">
        <v>985</v>
      </c>
      <c r="E2192" s="20" t="s">
        <v>1041</v>
      </c>
      <c r="F2192" s="20" t="s">
        <v>1250</v>
      </c>
      <c r="G2192" s="20" t="s">
        <v>3275</v>
      </c>
      <c r="H2192" s="20"/>
      <c r="I2192" s="20" t="s">
        <v>3276</v>
      </c>
      <c r="J2192" s="20" t="s">
        <v>1500</v>
      </c>
      <c r="K2192" s="20" t="s">
        <v>1618</v>
      </c>
      <c r="L2192" s="20" t="s">
        <v>1277</v>
      </c>
      <c r="M2192" s="20">
        <v>-150</v>
      </c>
      <c r="N2192" s="20">
        <v>-150</v>
      </c>
      <c r="O2192" s="20" t="s">
        <v>1262</v>
      </c>
      <c r="P2192" s="20" t="s">
        <v>1910</v>
      </c>
      <c r="Q2192" s="28"/>
      <c r="R2192" s="21" t="s">
        <v>989</v>
      </c>
      <c r="S2192" s="21"/>
      <c r="T2192" s="21" t="s">
        <v>53</v>
      </c>
      <c r="U2192" s="21" t="s">
        <v>1833</v>
      </c>
      <c r="V2192" s="46"/>
      <c r="Y2192" s="21">
        <v>2</v>
      </c>
      <c r="Z2192" s="22">
        <f t="shared" si="1306"/>
        <v>-150</v>
      </c>
      <c r="AA2192" s="20" t="s">
        <v>1911</v>
      </c>
      <c r="AB2192" s="22"/>
      <c r="AC2192" s="22"/>
      <c r="AD2192" s="22"/>
      <c r="AE2192" s="22"/>
      <c r="AF2192" s="22"/>
      <c r="AG2192" s="20"/>
      <c r="AH2192" s="22"/>
      <c r="AI2192" s="22"/>
      <c r="AJ2192" s="22"/>
      <c r="AK2192" s="22"/>
      <c r="AM2192" s="22"/>
      <c r="AN2192" s="22"/>
      <c r="AO2192" s="22" t="s">
        <v>2196</v>
      </c>
      <c r="AP2192" s="22">
        <v>0</v>
      </c>
      <c r="AS2192" s="20"/>
      <c r="AT2192" s="20"/>
      <c r="AU2192" s="20"/>
    </row>
    <row r="2193" spans="1:47" x14ac:dyDescent="0.15">
      <c r="A2193" s="21" t="s">
        <v>1273</v>
      </c>
      <c r="B2193" s="20" t="s">
        <v>918</v>
      </c>
      <c r="C2193" s="20" t="s">
        <v>984</v>
      </c>
      <c r="D2193" s="20" t="s">
        <v>995</v>
      </c>
      <c r="E2193" s="20" t="s">
        <v>1043</v>
      </c>
      <c r="F2193" s="20" t="s">
        <v>1250</v>
      </c>
      <c r="G2193" s="20" t="s">
        <v>3277</v>
      </c>
      <c r="H2193" s="20"/>
      <c r="I2193" s="20">
        <v>13829296508</v>
      </c>
      <c r="J2193" s="20" t="s">
        <v>1268</v>
      </c>
      <c r="K2193" s="20" t="s">
        <v>94</v>
      </c>
      <c r="L2193" s="20" t="s">
        <v>1898</v>
      </c>
      <c r="M2193" s="20">
        <v>1398</v>
      </c>
      <c r="N2193" s="20">
        <v>1398</v>
      </c>
      <c r="O2193" s="20" t="s">
        <v>927</v>
      </c>
      <c r="P2193" s="20" t="s">
        <v>50</v>
      </c>
      <c r="Q2193" s="28"/>
      <c r="R2193" s="21" t="s">
        <v>95</v>
      </c>
      <c r="S2193" s="21"/>
      <c r="T2193" s="21" t="s">
        <v>53</v>
      </c>
      <c r="U2193" s="21" t="s">
        <v>96</v>
      </c>
      <c r="V2193" s="46">
        <v>1</v>
      </c>
      <c r="W2193" s="26">
        <f t="shared" ref="W2193:W2223" si="1330">V2193</f>
        <v>1</v>
      </c>
      <c r="X2193" s="26">
        <f t="shared" ref="X2193:X2223" si="1331">V2193</f>
        <v>1</v>
      </c>
      <c r="Y2193" s="21">
        <v>20</v>
      </c>
      <c r="Z2193" s="22">
        <f t="shared" si="1306"/>
        <v>1398</v>
      </c>
      <c r="AA2193" s="20" t="s">
        <v>2195</v>
      </c>
      <c r="AB2193" s="22"/>
      <c r="AC2193" s="22">
        <v>1</v>
      </c>
      <c r="AD2193" s="22"/>
      <c r="AE2193" s="22">
        <f t="shared" ref="AE2193:AE2201" si="1332">N2193</f>
        <v>1398</v>
      </c>
      <c r="AF2193" s="22">
        <f t="shared" ref="AF2193:AF2223" si="1333">N2193</f>
        <v>1398</v>
      </c>
      <c r="AG2193" s="20">
        <f>N2193</f>
        <v>1398</v>
      </c>
      <c r="AH2193" s="20" t="str">
        <f>VLOOKUP(U2193,[1]提成计算!B:I,8,FALSE)</f>
        <v xml:space="preserve"> </v>
      </c>
      <c r="AI2193" s="20"/>
      <c r="AJ2193" s="22"/>
      <c r="AK2193" s="22"/>
      <c r="AM2193" s="22"/>
      <c r="AN2193" s="22"/>
      <c r="AO2193" s="22" t="s">
        <v>2196</v>
      </c>
      <c r="AP2193" s="22" t="s">
        <v>1301</v>
      </c>
      <c r="AS2193" s="20"/>
      <c r="AT2193" s="20"/>
      <c r="AU2193" s="20"/>
    </row>
    <row r="2194" spans="1:47" x14ac:dyDescent="0.15">
      <c r="A2194" s="21" t="s">
        <v>1273</v>
      </c>
      <c r="B2194" s="20" t="s">
        <v>918</v>
      </c>
      <c r="C2194" s="20" t="s">
        <v>984</v>
      </c>
      <c r="D2194" s="20" t="s">
        <v>985</v>
      </c>
      <c r="E2194" s="20" t="s">
        <v>1004</v>
      </c>
      <c r="F2194" s="20" t="s">
        <v>1250</v>
      </c>
      <c r="G2194" s="20" t="s">
        <v>3278</v>
      </c>
      <c r="H2194" s="20"/>
      <c r="I2194" s="20">
        <v>13825753206</v>
      </c>
      <c r="J2194" s="20" t="s">
        <v>924</v>
      </c>
      <c r="K2194" s="20" t="s">
        <v>1006</v>
      </c>
      <c r="L2194" s="20" t="s">
        <v>1299</v>
      </c>
      <c r="M2194" s="20">
        <v>888</v>
      </c>
      <c r="N2194" s="20">
        <v>888</v>
      </c>
      <c r="O2194" s="20" t="s">
        <v>927</v>
      </c>
      <c r="P2194" s="20" t="s">
        <v>50</v>
      </c>
      <c r="Q2194" s="28"/>
      <c r="R2194" s="21" t="s">
        <v>989</v>
      </c>
      <c r="S2194" s="25" t="s">
        <v>1007</v>
      </c>
      <c r="T2194" s="21" t="s">
        <v>53</v>
      </c>
      <c r="U2194" s="21" t="s">
        <v>1008</v>
      </c>
      <c r="V2194" s="46">
        <v>1</v>
      </c>
      <c r="W2194" s="26">
        <f t="shared" si="1330"/>
        <v>1</v>
      </c>
      <c r="Y2194" s="21">
        <v>12</v>
      </c>
      <c r="Z2194" s="22">
        <f t="shared" si="1306"/>
        <v>888</v>
      </c>
      <c r="AA2194" s="20" t="s">
        <v>2195</v>
      </c>
      <c r="AB2194" s="22"/>
      <c r="AC2194" s="22">
        <v>1</v>
      </c>
      <c r="AD2194" s="22"/>
      <c r="AE2194" s="22">
        <f t="shared" si="1332"/>
        <v>888</v>
      </c>
      <c r="AF2194" s="22">
        <f t="shared" si="1333"/>
        <v>888</v>
      </c>
      <c r="AG2194" s="20"/>
      <c r="AH2194" s="22"/>
      <c r="AI2194" s="22"/>
      <c r="AJ2194" s="22">
        <f t="shared" ref="AJ2194:AJ2195" si="1334">N2194</f>
        <v>888</v>
      </c>
      <c r="AK2194" s="22">
        <f>IF(O2194="(传统)XDSL",VLOOKUP(S2194,[2]直销续费率明细!C:I,7,FALSE)*1,IF(O2194="GPON+XDSL",VLOOKUP(S2194,[2]直销续费率明细!C:I,7,FALSE)*1,VLOOKUP(S2194,[2]直销续费率明细!C:I,5,FALSE)*1))</f>
        <v>15</v>
      </c>
      <c r="AL2194" s="22" t="s">
        <v>1309</v>
      </c>
      <c r="AM2194" s="22"/>
      <c r="AN2194" s="22"/>
      <c r="AO2194" s="22" t="s">
        <v>2216</v>
      </c>
      <c r="AP2194" s="22" t="s">
        <v>1301</v>
      </c>
      <c r="AS2194" s="20">
        <f>IF(Y2194&gt;=10,VLOOKUP(U2194,[2]提成计算!B:T,19,FALSE),VLOOKUP(U2194,[2]提成计算!B:T,18,FALSE))</f>
        <v>0.1</v>
      </c>
      <c r="AT2194" s="20">
        <f t="shared" ref="AT2194:AT2195" si="1335">IF(AD2194*AS2194&gt;0,AD2194*AS2194,AE2194*AS2194)</f>
        <v>88.800000000000011</v>
      </c>
      <c r="AU2194" s="20">
        <f t="shared" ref="AU2194:AU2195" si="1336">IF(AND(AK2194&lt;0,AK2194+AT2194&lt;0),-AT2194,AK2194)</f>
        <v>15</v>
      </c>
    </row>
    <row r="2195" spans="1:47" x14ac:dyDescent="0.15">
      <c r="A2195" s="21" t="s">
        <v>1273</v>
      </c>
      <c r="B2195" s="20" t="s">
        <v>918</v>
      </c>
      <c r="C2195" s="20" t="s">
        <v>984</v>
      </c>
      <c r="D2195" s="20" t="s">
        <v>985</v>
      </c>
      <c r="E2195" s="20" t="s">
        <v>1004</v>
      </c>
      <c r="F2195" s="20" t="s">
        <v>1250</v>
      </c>
      <c r="G2195" s="20" t="s">
        <v>3279</v>
      </c>
      <c r="H2195" s="20"/>
      <c r="I2195" s="20">
        <v>13809629742</v>
      </c>
      <c r="J2195" s="20" t="s">
        <v>924</v>
      </c>
      <c r="K2195" s="20" t="s">
        <v>1006</v>
      </c>
      <c r="L2195" s="20" t="s">
        <v>1299</v>
      </c>
      <c r="M2195" s="20">
        <v>888</v>
      </c>
      <c r="N2195" s="20">
        <v>888</v>
      </c>
      <c r="O2195" s="20" t="s">
        <v>927</v>
      </c>
      <c r="P2195" s="20" t="s">
        <v>50</v>
      </c>
      <c r="Q2195" s="28"/>
      <c r="R2195" s="21" t="s">
        <v>989</v>
      </c>
      <c r="S2195" s="25" t="s">
        <v>1007</v>
      </c>
      <c r="T2195" s="21" t="s">
        <v>53</v>
      </c>
      <c r="U2195" s="21" t="s">
        <v>1008</v>
      </c>
      <c r="V2195" s="46">
        <v>1</v>
      </c>
      <c r="W2195" s="26">
        <f t="shared" si="1330"/>
        <v>1</v>
      </c>
      <c r="Y2195" s="21">
        <v>12</v>
      </c>
      <c r="Z2195" s="22">
        <f t="shared" si="1306"/>
        <v>888</v>
      </c>
      <c r="AA2195" s="20" t="s">
        <v>2218</v>
      </c>
      <c r="AB2195" s="22"/>
      <c r="AC2195" s="22">
        <v>1</v>
      </c>
      <c r="AD2195" s="22"/>
      <c r="AE2195" s="22">
        <f t="shared" si="1332"/>
        <v>888</v>
      </c>
      <c r="AF2195" s="22">
        <f t="shared" si="1333"/>
        <v>888</v>
      </c>
      <c r="AG2195" s="20"/>
      <c r="AH2195" s="22"/>
      <c r="AI2195" s="22"/>
      <c r="AJ2195" s="22">
        <f t="shared" si="1334"/>
        <v>888</v>
      </c>
      <c r="AK2195" s="22">
        <f>IF(O2195="(传统)XDSL",VLOOKUP(S2195,[2]直销续费率明细!C:I,7,FALSE)*1,IF(O2195="GPON+XDSL",VLOOKUP(S2195,[2]直销续费率明细!C:I,7,FALSE)*1,VLOOKUP(S2195,[2]直销续费率明细!C:I,5,FALSE)*1))</f>
        <v>15</v>
      </c>
      <c r="AL2195" s="22" t="s">
        <v>1309</v>
      </c>
      <c r="AM2195" s="22"/>
      <c r="AN2195" s="22"/>
      <c r="AO2195" s="22" t="s">
        <v>2216</v>
      </c>
      <c r="AP2195" s="22" t="s">
        <v>1301</v>
      </c>
      <c r="AS2195" s="20">
        <f>IF(Y2195&gt;=10,VLOOKUP(U2195,[2]提成计算!B:T,19,FALSE),VLOOKUP(U2195,[2]提成计算!B:T,18,FALSE))</f>
        <v>0.1</v>
      </c>
      <c r="AT2195" s="20">
        <f t="shared" si="1335"/>
        <v>88.800000000000011</v>
      </c>
      <c r="AU2195" s="20">
        <f t="shared" si="1336"/>
        <v>15</v>
      </c>
    </row>
    <row r="2196" spans="1:47" x14ac:dyDescent="0.15">
      <c r="A2196" s="21" t="s">
        <v>1273</v>
      </c>
      <c r="B2196" s="20" t="s">
        <v>918</v>
      </c>
      <c r="C2196" s="20" t="s">
        <v>984</v>
      </c>
      <c r="D2196" s="20" t="s">
        <v>995</v>
      </c>
      <c r="E2196" s="20" t="s">
        <v>996</v>
      </c>
      <c r="F2196" s="20" t="s">
        <v>1250</v>
      </c>
      <c r="G2196" s="20" t="s">
        <v>3280</v>
      </c>
      <c r="H2196" s="20"/>
      <c r="I2196" s="20">
        <v>13532381195</v>
      </c>
      <c r="J2196" s="20" t="s">
        <v>1268</v>
      </c>
      <c r="K2196" s="20" t="s">
        <v>1016</v>
      </c>
      <c r="L2196" s="20" t="s">
        <v>1358</v>
      </c>
      <c r="M2196" s="20">
        <v>1088</v>
      </c>
      <c r="N2196" s="20">
        <v>1088</v>
      </c>
      <c r="O2196" s="20" t="s">
        <v>927</v>
      </c>
      <c r="P2196" s="20" t="s">
        <v>50</v>
      </c>
      <c r="Q2196" s="28"/>
      <c r="R2196" s="21" t="s">
        <v>1001</v>
      </c>
      <c r="S2196" s="21"/>
      <c r="T2196" s="21" t="s">
        <v>53</v>
      </c>
      <c r="U2196" s="21" t="s">
        <v>1018</v>
      </c>
      <c r="V2196" s="46">
        <v>1</v>
      </c>
      <c r="W2196" s="26">
        <f t="shared" si="1330"/>
        <v>1</v>
      </c>
      <c r="X2196" s="26">
        <f t="shared" si="1331"/>
        <v>1</v>
      </c>
      <c r="Y2196" s="21">
        <v>10</v>
      </c>
      <c r="Z2196" s="22">
        <f t="shared" si="1306"/>
        <v>1088</v>
      </c>
      <c r="AA2196" s="20" t="s">
        <v>2218</v>
      </c>
      <c r="AB2196" s="22"/>
      <c r="AC2196" s="22">
        <v>1</v>
      </c>
      <c r="AD2196" s="22"/>
      <c r="AE2196" s="22">
        <f t="shared" si="1332"/>
        <v>1088</v>
      </c>
      <c r="AF2196" s="22">
        <f t="shared" si="1333"/>
        <v>1088</v>
      </c>
      <c r="AG2196" s="20">
        <f>N2196</f>
        <v>1088</v>
      </c>
      <c r="AH2196" s="20" t="str">
        <f>VLOOKUP(U2196,[1]提成计算!B:I,8,FALSE)</f>
        <v xml:space="preserve"> </v>
      </c>
      <c r="AI2196" s="20"/>
      <c r="AJ2196" s="22"/>
      <c r="AK2196" s="22"/>
      <c r="AM2196" s="22"/>
      <c r="AN2196" s="22"/>
      <c r="AO2196" s="22" t="s">
        <v>2196</v>
      </c>
      <c r="AP2196" s="22" t="s">
        <v>1301</v>
      </c>
      <c r="AS2196" s="20"/>
      <c r="AT2196" s="20"/>
      <c r="AU2196" s="20"/>
    </row>
    <row r="2197" spans="1:47" x14ac:dyDescent="0.15">
      <c r="A2197" s="21" t="s">
        <v>1273</v>
      </c>
      <c r="B2197" s="20" t="s">
        <v>918</v>
      </c>
      <c r="C2197" s="20" t="s">
        <v>984</v>
      </c>
      <c r="D2197" s="20" t="s">
        <v>985</v>
      </c>
      <c r="E2197" s="20" t="s">
        <v>1041</v>
      </c>
      <c r="F2197" s="20" t="s">
        <v>1250</v>
      </c>
      <c r="G2197" s="20" t="s">
        <v>3281</v>
      </c>
      <c r="H2197" s="20"/>
      <c r="I2197" s="20">
        <v>13763205378</v>
      </c>
      <c r="J2197" s="20" t="s">
        <v>924</v>
      </c>
      <c r="K2197" s="20" t="s">
        <v>2944</v>
      </c>
      <c r="L2197" s="20" t="s">
        <v>1299</v>
      </c>
      <c r="M2197" s="20">
        <v>888</v>
      </c>
      <c r="N2197" s="20">
        <v>888</v>
      </c>
      <c r="O2197" s="20" t="s">
        <v>927</v>
      </c>
      <c r="P2197" s="20" t="s">
        <v>50</v>
      </c>
      <c r="Q2197" s="28"/>
      <c r="R2197" s="21" t="s">
        <v>989</v>
      </c>
      <c r="S2197" s="25" t="s">
        <v>990</v>
      </c>
      <c r="T2197" s="21" t="s">
        <v>53</v>
      </c>
      <c r="U2197" s="21" t="s">
        <v>991</v>
      </c>
      <c r="V2197" s="46">
        <v>1</v>
      </c>
      <c r="W2197" s="26">
        <f t="shared" si="1330"/>
        <v>1</v>
      </c>
      <c r="Y2197" s="21">
        <v>12</v>
      </c>
      <c r="Z2197" s="22">
        <f t="shared" si="1306"/>
        <v>888</v>
      </c>
      <c r="AA2197" s="20" t="s">
        <v>2195</v>
      </c>
      <c r="AB2197" s="22"/>
      <c r="AC2197" s="22">
        <v>1</v>
      </c>
      <c r="AD2197" s="22"/>
      <c r="AE2197" s="22">
        <f t="shared" si="1332"/>
        <v>888</v>
      </c>
      <c r="AF2197" s="22">
        <f t="shared" si="1333"/>
        <v>888</v>
      </c>
      <c r="AG2197" s="20"/>
      <c r="AH2197" s="22"/>
      <c r="AI2197" s="22"/>
      <c r="AJ2197" s="22">
        <f>N2197</f>
        <v>888</v>
      </c>
      <c r="AK2197" s="22">
        <f>IF(O2197="(传统)XDSL",VLOOKUP(S2197,[2]直销续费率明细!C:I,7,FALSE)*1,IF(O2197="GPON+XDSL",VLOOKUP(S2197,[2]直销续费率明细!C:I,7,FALSE)*1,VLOOKUP(S2197,[2]直销续费率明细!C:I,5,FALSE)*1))</f>
        <v>25</v>
      </c>
      <c r="AL2197" s="22" t="s">
        <v>1300</v>
      </c>
      <c r="AM2197" s="22"/>
      <c r="AN2197" s="22"/>
      <c r="AO2197" s="22" t="s">
        <v>2196</v>
      </c>
      <c r="AP2197" s="22" t="s">
        <v>1301</v>
      </c>
      <c r="AS2197" s="20">
        <f>IF(Y2197&gt;=10,VLOOKUP(U2197,[2]提成计算!B:T,19,FALSE),VLOOKUP(U2197,[2]提成计算!B:T,18,FALSE))</f>
        <v>0.1</v>
      </c>
      <c r="AT2197" s="20">
        <f t="shared" ref="AT2197" si="1337">IF(AD2197*AS2197&gt;0,AD2197*AS2197,AE2197*AS2197)</f>
        <v>88.800000000000011</v>
      </c>
      <c r="AU2197" s="20">
        <f t="shared" ref="AU2197" si="1338">IF(AND(AK2197&lt;0,AK2197+AT2197&lt;0),-AT2197,AK2197)</f>
        <v>25</v>
      </c>
    </row>
    <row r="2198" spans="1:47" x14ac:dyDescent="0.15">
      <c r="A2198" s="21" t="s">
        <v>1273</v>
      </c>
      <c r="B2198" s="20" t="s">
        <v>918</v>
      </c>
      <c r="C2198" s="20" t="s">
        <v>984</v>
      </c>
      <c r="D2198" s="20" t="s">
        <v>985</v>
      </c>
      <c r="E2198" s="20" t="s">
        <v>1025</v>
      </c>
      <c r="F2198" s="20" t="s">
        <v>1250</v>
      </c>
      <c r="G2198" s="20" t="s">
        <v>3282</v>
      </c>
      <c r="H2198" s="20"/>
      <c r="I2198" s="20">
        <v>13713422801</v>
      </c>
      <c r="J2198" s="20" t="s">
        <v>1268</v>
      </c>
      <c r="K2198" s="20" t="s">
        <v>1027</v>
      </c>
      <c r="L2198" s="20" t="s">
        <v>1891</v>
      </c>
      <c r="M2198" s="20">
        <v>1088</v>
      </c>
      <c r="N2198" s="20">
        <v>1088</v>
      </c>
      <c r="O2198" s="20" t="s">
        <v>927</v>
      </c>
      <c r="P2198" s="20" t="s">
        <v>50</v>
      </c>
      <c r="Q2198" s="28"/>
      <c r="R2198" s="21" t="s">
        <v>989</v>
      </c>
      <c r="S2198" s="21"/>
      <c r="T2198" s="21" t="s">
        <v>53</v>
      </c>
      <c r="U2198" s="21" t="s">
        <v>1028</v>
      </c>
      <c r="V2198" s="46">
        <v>1</v>
      </c>
      <c r="W2198" s="26">
        <f t="shared" si="1330"/>
        <v>1</v>
      </c>
      <c r="X2198" s="26">
        <f t="shared" si="1331"/>
        <v>1</v>
      </c>
      <c r="Y2198" s="21">
        <v>10</v>
      </c>
      <c r="Z2198" s="22">
        <f t="shared" si="1306"/>
        <v>1088</v>
      </c>
      <c r="AA2198" s="20" t="s">
        <v>2195</v>
      </c>
      <c r="AB2198" s="22"/>
      <c r="AC2198" s="22">
        <v>1</v>
      </c>
      <c r="AD2198" s="22"/>
      <c r="AE2198" s="22">
        <f t="shared" si="1332"/>
        <v>1088</v>
      </c>
      <c r="AF2198" s="22">
        <f t="shared" si="1333"/>
        <v>1088</v>
      </c>
      <c r="AG2198" s="20">
        <f>N2198</f>
        <v>1088</v>
      </c>
      <c r="AH2198" s="20" t="str">
        <f>VLOOKUP(U2198,[1]提成计算!B:I,8,FALSE)</f>
        <v xml:space="preserve"> </v>
      </c>
      <c r="AI2198" s="20"/>
      <c r="AJ2198" s="22"/>
      <c r="AK2198" s="22"/>
      <c r="AM2198" s="22"/>
      <c r="AN2198" s="22"/>
      <c r="AO2198" s="22" t="s">
        <v>2196</v>
      </c>
      <c r="AP2198" s="22" t="s">
        <v>1301</v>
      </c>
      <c r="AS2198" s="20"/>
      <c r="AT2198" s="20"/>
      <c r="AU2198" s="20"/>
    </row>
    <row r="2199" spans="1:47" x14ac:dyDescent="0.15">
      <c r="A2199" s="21" t="s">
        <v>1273</v>
      </c>
      <c r="B2199" s="20" t="s">
        <v>918</v>
      </c>
      <c r="C2199" s="20" t="s">
        <v>984</v>
      </c>
      <c r="D2199" s="20" t="s">
        <v>985</v>
      </c>
      <c r="E2199" s="20" t="s">
        <v>1004</v>
      </c>
      <c r="F2199" s="20" t="s">
        <v>1250</v>
      </c>
      <c r="G2199" s="20" t="s">
        <v>3283</v>
      </c>
      <c r="H2199" s="20"/>
      <c r="I2199" s="20">
        <v>13760701370</v>
      </c>
      <c r="J2199" s="20" t="s">
        <v>924</v>
      </c>
      <c r="K2199" s="20" t="s">
        <v>1006</v>
      </c>
      <c r="L2199" s="20" t="s">
        <v>2268</v>
      </c>
      <c r="M2199" s="20">
        <v>1398</v>
      </c>
      <c r="N2199" s="20">
        <v>1398</v>
      </c>
      <c r="O2199" s="20" t="s">
        <v>927</v>
      </c>
      <c r="P2199" s="20" t="s">
        <v>50</v>
      </c>
      <c r="Q2199" s="28"/>
      <c r="R2199" s="21" t="s">
        <v>989</v>
      </c>
      <c r="S2199" s="25" t="s">
        <v>1007</v>
      </c>
      <c r="T2199" s="21" t="s">
        <v>53</v>
      </c>
      <c r="U2199" s="21" t="s">
        <v>1008</v>
      </c>
      <c r="V2199" s="46">
        <v>1</v>
      </c>
      <c r="W2199" s="26">
        <f t="shared" si="1330"/>
        <v>1</v>
      </c>
      <c r="Y2199" s="21">
        <v>20</v>
      </c>
      <c r="Z2199" s="22">
        <f t="shared" si="1306"/>
        <v>1398</v>
      </c>
      <c r="AA2199" s="20" t="s">
        <v>2195</v>
      </c>
      <c r="AB2199" s="22"/>
      <c r="AC2199" s="22">
        <v>1</v>
      </c>
      <c r="AD2199" s="22"/>
      <c r="AE2199" s="22">
        <f t="shared" si="1332"/>
        <v>1398</v>
      </c>
      <c r="AF2199" s="22">
        <f t="shared" si="1333"/>
        <v>1398</v>
      </c>
      <c r="AG2199" s="20"/>
      <c r="AH2199" s="22"/>
      <c r="AI2199" s="22"/>
      <c r="AJ2199" s="22">
        <f>N2199</f>
        <v>1398</v>
      </c>
      <c r="AK2199" s="22">
        <f>IF(O2199="(传统)XDSL",VLOOKUP(S2199,[2]直销续费率明细!C:I,7,FALSE)*1,IF(O2199="GPON+XDSL",VLOOKUP(S2199,[2]直销续费率明细!C:I,7,FALSE)*1,VLOOKUP(S2199,[2]直销续费率明细!C:I,5,FALSE)*1))</f>
        <v>15</v>
      </c>
      <c r="AL2199" s="22" t="s">
        <v>1309</v>
      </c>
      <c r="AM2199" s="22"/>
      <c r="AN2199" s="22"/>
      <c r="AO2199" s="22" t="s">
        <v>2196</v>
      </c>
      <c r="AP2199" s="22" t="s">
        <v>1301</v>
      </c>
      <c r="AS2199" s="20">
        <f>IF(Y2199&gt;=10,VLOOKUP(U2199,[2]提成计算!B:T,19,FALSE),VLOOKUP(U2199,[2]提成计算!B:T,18,FALSE))</f>
        <v>0.1</v>
      </c>
      <c r="AT2199" s="20">
        <f t="shared" ref="AT2199" si="1339">IF(AD2199*AS2199&gt;0,AD2199*AS2199,AE2199*AS2199)</f>
        <v>139.80000000000001</v>
      </c>
      <c r="AU2199" s="20">
        <f t="shared" ref="AU2199" si="1340">IF(AND(AK2199&lt;0,AK2199+AT2199&lt;0),-AT2199,AK2199)</f>
        <v>15</v>
      </c>
    </row>
    <row r="2200" spans="1:47" x14ac:dyDescent="0.15">
      <c r="A2200" s="21" t="s">
        <v>1273</v>
      </c>
      <c r="B2200" s="20" t="s">
        <v>918</v>
      </c>
      <c r="C2200" s="20" t="s">
        <v>984</v>
      </c>
      <c r="D2200" s="20" t="s">
        <v>995</v>
      </c>
      <c r="E2200" s="20" t="s">
        <v>1009</v>
      </c>
      <c r="F2200" s="20" t="s">
        <v>1250</v>
      </c>
      <c r="G2200" s="20" t="s">
        <v>3284</v>
      </c>
      <c r="H2200" s="20"/>
      <c r="I2200" s="20">
        <v>13528503094</v>
      </c>
      <c r="J2200" s="20" t="s">
        <v>1268</v>
      </c>
      <c r="K2200" s="20" t="s">
        <v>1011</v>
      </c>
      <c r="L2200" s="20" t="s">
        <v>1898</v>
      </c>
      <c r="M2200" s="20">
        <v>1398</v>
      </c>
      <c r="N2200" s="20">
        <v>1398</v>
      </c>
      <c r="O2200" s="20" t="s">
        <v>927</v>
      </c>
      <c r="P2200" s="20" t="s">
        <v>50</v>
      </c>
      <c r="Q2200" s="28"/>
      <c r="R2200" s="21" t="s">
        <v>65</v>
      </c>
      <c r="S2200" s="21"/>
      <c r="T2200" s="21" t="s">
        <v>53</v>
      </c>
      <c r="U2200" s="21" t="s">
        <v>1012</v>
      </c>
      <c r="V2200" s="46">
        <v>1</v>
      </c>
      <c r="W2200" s="26">
        <f t="shared" si="1330"/>
        <v>1</v>
      </c>
      <c r="X2200" s="26">
        <f t="shared" si="1331"/>
        <v>1</v>
      </c>
      <c r="Y2200" s="21">
        <v>20</v>
      </c>
      <c r="Z2200" s="22">
        <f t="shared" si="1306"/>
        <v>1398</v>
      </c>
      <c r="AA2200" s="20" t="s">
        <v>2195</v>
      </c>
      <c r="AB2200" s="22"/>
      <c r="AC2200" s="22">
        <v>1</v>
      </c>
      <c r="AD2200" s="22"/>
      <c r="AE2200" s="22">
        <f t="shared" si="1332"/>
        <v>1398</v>
      </c>
      <c r="AF2200" s="22">
        <f t="shared" si="1333"/>
        <v>1398</v>
      </c>
      <c r="AG2200" s="20">
        <f t="shared" ref="AG2200:AG2201" si="1341">N2200</f>
        <v>1398</v>
      </c>
      <c r="AH2200" s="20" t="str">
        <f>VLOOKUP(U2200,[1]提成计算!B:I,8,FALSE)</f>
        <v>否</v>
      </c>
      <c r="AI2200" s="20"/>
      <c r="AJ2200" s="22"/>
      <c r="AK2200" s="22"/>
      <c r="AM2200" s="22"/>
      <c r="AN2200" s="22"/>
      <c r="AO2200" s="22" t="s">
        <v>2216</v>
      </c>
      <c r="AP2200" s="22" t="s">
        <v>1301</v>
      </c>
      <c r="AS2200" s="20"/>
      <c r="AT2200" s="20"/>
      <c r="AU2200" s="20"/>
    </row>
    <row r="2201" spans="1:47" x14ac:dyDescent="0.15">
      <c r="A2201" s="21" t="s">
        <v>1273</v>
      </c>
      <c r="B2201" s="20" t="s">
        <v>918</v>
      </c>
      <c r="C2201" s="20" t="s">
        <v>984</v>
      </c>
      <c r="D2201" s="20" t="s">
        <v>985</v>
      </c>
      <c r="E2201" s="20" t="s">
        <v>1041</v>
      </c>
      <c r="F2201" s="20" t="s">
        <v>1250</v>
      </c>
      <c r="G2201" s="20" t="s">
        <v>3285</v>
      </c>
      <c r="H2201" s="20"/>
      <c r="I2201" s="20">
        <v>15019176040</v>
      </c>
      <c r="J2201" s="20" t="s">
        <v>1268</v>
      </c>
      <c r="K2201" s="20" t="s">
        <v>2882</v>
      </c>
      <c r="L2201" s="20" t="s">
        <v>1891</v>
      </c>
      <c r="M2201" s="20">
        <v>1088</v>
      </c>
      <c r="N2201" s="20">
        <v>1088</v>
      </c>
      <c r="O2201" s="20" t="s">
        <v>927</v>
      </c>
      <c r="P2201" s="20" t="s">
        <v>50</v>
      </c>
      <c r="Q2201" s="28"/>
      <c r="R2201" s="21" t="s">
        <v>989</v>
      </c>
      <c r="S2201" s="21"/>
      <c r="T2201" s="21" t="s">
        <v>53</v>
      </c>
      <c r="U2201" s="21" t="s">
        <v>1833</v>
      </c>
      <c r="V2201" s="46">
        <v>1</v>
      </c>
      <c r="W2201" s="26">
        <f t="shared" si="1330"/>
        <v>1</v>
      </c>
      <c r="X2201" s="26">
        <f t="shared" si="1331"/>
        <v>1</v>
      </c>
      <c r="Y2201" s="21">
        <v>10</v>
      </c>
      <c r="Z2201" s="22">
        <f t="shared" si="1306"/>
        <v>1088</v>
      </c>
      <c r="AA2201" s="20" t="s">
        <v>2218</v>
      </c>
      <c r="AB2201" s="22"/>
      <c r="AC2201" s="22">
        <v>1</v>
      </c>
      <c r="AD2201" s="22"/>
      <c r="AE2201" s="22">
        <f t="shared" si="1332"/>
        <v>1088</v>
      </c>
      <c r="AF2201" s="22">
        <f t="shared" si="1333"/>
        <v>1088</v>
      </c>
      <c r="AG2201" s="20">
        <f t="shared" si="1341"/>
        <v>1088</v>
      </c>
      <c r="AH2201" s="20" t="str">
        <f>VLOOKUP(U2201,[1]提成计算!B:I,8,FALSE)</f>
        <v>否</v>
      </c>
      <c r="AI2201" s="20"/>
      <c r="AJ2201" s="22"/>
      <c r="AK2201" s="22"/>
      <c r="AM2201" s="22"/>
      <c r="AN2201" s="22"/>
      <c r="AO2201" s="22" t="s">
        <v>2216</v>
      </c>
      <c r="AP2201" s="22" t="s">
        <v>1301</v>
      </c>
      <c r="AS2201" s="20"/>
      <c r="AT2201" s="20"/>
      <c r="AU2201" s="20"/>
    </row>
    <row r="2202" spans="1:47" x14ac:dyDescent="0.15">
      <c r="A2202" s="21" t="s">
        <v>1273</v>
      </c>
      <c r="B2202" s="20" t="s">
        <v>918</v>
      </c>
      <c r="C2202" s="20" t="s">
        <v>984</v>
      </c>
      <c r="D2202" s="20" t="s">
        <v>995</v>
      </c>
      <c r="E2202" s="20" t="s">
        <v>2923</v>
      </c>
      <c r="F2202" s="20" t="s">
        <v>1250</v>
      </c>
      <c r="G2202" s="20" t="s">
        <v>3286</v>
      </c>
      <c r="H2202" s="20"/>
      <c r="I2202" s="20">
        <v>15971601298</v>
      </c>
      <c r="J2202" s="20" t="s">
        <v>924</v>
      </c>
      <c r="K2202" s="20" t="s">
        <v>63</v>
      </c>
      <c r="L2202" s="20" t="s">
        <v>1918</v>
      </c>
      <c r="M2202" s="20">
        <v>680</v>
      </c>
      <c r="N2202" s="20">
        <v>680</v>
      </c>
      <c r="O2202" s="20" t="s">
        <v>1262</v>
      </c>
      <c r="P2202" s="20" t="s">
        <v>50</v>
      </c>
      <c r="Q2202" s="28"/>
      <c r="R2202" s="21" t="s">
        <v>65</v>
      </c>
      <c r="S2202" s="25" t="s">
        <v>1420</v>
      </c>
      <c r="T2202" s="21" t="s">
        <v>53</v>
      </c>
      <c r="U2202" s="21" t="s">
        <v>66</v>
      </c>
      <c r="V2202" s="46">
        <v>1</v>
      </c>
      <c r="W2202" s="26">
        <f t="shared" si="1330"/>
        <v>1</v>
      </c>
      <c r="Y2202" s="21">
        <v>4</v>
      </c>
      <c r="Z2202" s="22">
        <f t="shared" si="1306"/>
        <v>680</v>
      </c>
      <c r="AA2202" s="20" t="s">
        <v>2218</v>
      </c>
      <c r="AB2202" s="22">
        <v>1</v>
      </c>
      <c r="AC2202" s="22"/>
      <c r="AD2202" s="22">
        <f>N2202</f>
        <v>680</v>
      </c>
      <c r="AE2202" s="22"/>
      <c r="AF2202" s="22">
        <f t="shared" si="1333"/>
        <v>680</v>
      </c>
      <c r="AG2202" s="20"/>
      <c r="AH2202" s="22"/>
      <c r="AI2202" s="22"/>
      <c r="AJ2202" s="22">
        <f>N2202</f>
        <v>680</v>
      </c>
      <c r="AK2202" s="22">
        <f>IF(O2202="(传统)XDSL",VLOOKUP(S2202,[2]直销续费率明细!C:I,7,FALSE)*1,IF(O2202="GPON+XDSL",VLOOKUP(S2202,[2]直销续费率明细!C:I,7,FALSE)*1,VLOOKUP(S2202,[2]直销续费率明细!C:I,5,FALSE)*1))</f>
        <v>-40</v>
      </c>
      <c r="AL2202" s="22" t="s">
        <v>1309</v>
      </c>
      <c r="AM2202" s="22"/>
      <c r="AN2202" s="22"/>
      <c r="AO2202" s="22" t="s">
        <v>2196</v>
      </c>
      <c r="AP2202" s="22" t="s">
        <v>2202</v>
      </c>
      <c r="AS2202" s="20">
        <f>IF(Y2202&gt;=10,VLOOKUP(U2202,[2]提成计算!B:T,19,FALSE),VLOOKUP(U2202,[2]提成计算!B:T,18,FALSE))</f>
        <v>7.0000000000000007E-2</v>
      </c>
      <c r="AT2202" s="20">
        <f t="shared" ref="AT2202" si="1342">IF(AD2202*AS2202&gt;0,AD2202*AS2202,AE2202*AS2202)</f>
        <v>47.6</v>
      </c>
      <c r="AU2202" s="20">
        <f t="shared" ref="AU2202" si="1343">IF(AND(AK2202&lt;0,AK2202+AT2202&lt;0),-AT2202,AK2202)</f>
        <v>-40</v>
      </c>
    </row>
    <row r="2203" spans="1:47" x14ac:dyDescent="0.15">
      <c r="A2203" s="21" t="s">
        <v>1273</v>
      </c>
      <c r="B2203" s="20" t="s">
        <v>918</v>
      </c>
      <c r="C2203" s="20" t="s">
        <v>984</v>
      </c>
      <c r="D2203" s="20" t="s">
        <v>985</v>
      </c>
      <c r="E2203" s="20" t="s">
        <v>1004</v>
      </c>
      <c r="F2203" s="20" t="s">
        <v>1250</v>
      </c>
      <c r="G2203" s="20" t="s">
        <v>3287</v>
      </c>
      <c r="H2203" s="20"/>
      <c r="I2203" s="20">
        <v>13728449390</v>
      </c>
      <c r="J2203" s="20" t="s">
        <v>1268</v>
      </c>
      <c r="K2203" s="20" t="s">
        <v>1006</v>
      </c>
      <c r="L2203" s="20" t="s">
        <v>1891</v>
      </c>
      <c r="M2203" s="20">
        <v>1088</v>
      </c>
      <c r="N2203" s="20">
        <v>1088</v>
      </c>
      <c r="O2203" s="20" t="s">
        <v>927</v>
      </c>
      <c r="P2203" s="20" t="s">
        <v>50</v>
      </c>
      <c r="Q2203" s="28"/>
      <c r="R2203" s="21" t="s">
        <v>989</v>
      </c>
      <c r="S2203" s="21"/>
      <c r="T2203" s="21" t="s">
        <v>53</v>
      </c>
      <c r="U2203" s="21" t="s">
        <v>1008</v>
      </c>
      <c r="V2203" s="46">
        <v>1</v>
      </c>
      <c r="W2203" s="26">
        <f t="shared" si="1330"/>
        <v>1</v>
      </c>
      <c r="X2203" s="26">
        <f t="shared" si="1331"/>
        <v>1</v>
      </c>
      <c r="Y2203" s="21">
        <v>10</v>
      </c>
      <c r="Z2203" s="22">
        <f t="shared" si="1306"/>
        <v>1088</v>
      </c>
      <c r="AA2203" s="20" t="s">
        <v>2195</v>
      </c>
      <c r="AB2203" s="22"/>
      <c r="AC2203" s="22">
        <v>1</v>
      </c>
      <c r="AD2203" s="22"/>
      <c r="AE2203" s="22">
        <f t="shared" ref="AE2203:AE2204" si="1344">N2203</f>
        <v>1088</v>
      </c>
      <c r="AF2203" s="22">
        <f t="shared" si="1333"/>
        <v>1088</v>
      </c>
      <c r="AG2203" s="20">
        <f t="shared" ref="AG2203:AG2204" si="1345">N2203</f>
        <v>1088</v>
      </c>
      <c r="AH2203" s="20" t="str">
        <f>VLOOKUP(U2203,[1]提成计算!B:I,8,FALSE)</f>
        <v xml:space="preserve"> </v>
      </c>
      <c r="AI2203" s="20"/>
      <c r="AJ2203" s="22"/>
      <c r="AK2203" s="22"/>
      <c r="AM2203" s="22"/>
      <c r="AN2203" s="22"/>
      <c r="AO2203" s="22" t="s">
        <v>2196</v>
      </c>
      <c r="AP2203" s="22" t="s">
        <v>1301</v>
      </c>
      <c r="AS2203" s="20"/>
      <c r="AT2203" s="20"/>
      <c r="AU2203" s="20"/>
    </row>
    <row r="2204" spans="1:47" x14ac:dyDescent="0.15">
      <c r="A2204" s="21" t="s">
        <v>1273</v>
      </c>
      <c r="B2204" s="20" t="s">
        <v>918</v>
      </c>
      <c r="C2204" s="20" t="s">
        <v>984</v>
      </c>
      <c r="D2204" s="20" t="s">
        <v>985</v>
      </c>
      <c r="E2204" s="20" t="s">
        <v>1025</v>
      </c>
      <c r="F2204" s="20" t="s">
        <v>1250</v>
      </c>
      <c r="G2204" s="20" t="s">
        <v>3288</v>
      </c>
      <c r="H2204" s="20"/>
      <c r="I2204" s="20">
        <v>13556606684</v>
      </c>
      <c r="J2204" s="20" t="s">
        <v>1268</v>
      </c>
      <c r="K2204" s="20" t="s">
        <v>2880</v>
      </c>
      <c r="L2204" s="20" t="s">
        <v>1891</v>
      </c>
      <c r="M2204" s="20">
        <v>1088</v>
      </c>
      <c r="N2204" s="20">
        <v>1088</v>
      </c>
      <c r="O2204" s="20" t="s">
        <v>927</v>
      </c>
      <c r="P2204" s="20" t="s">
        <v>50</v>
      </c>
      <c r="Q2204" s="28"/>
      <c r="R2204" s="21" t="s">
        <v>989</v>
      </c>
      <c r="S2204" s="21"/>
      <c r="T2204" s="21" t="s">
        <v>53</v>
      </c>
      <c r="U2204" s="21" t="s">
        <v>1028</v>
      </c>
      <c r="V2204" s="46">
        <v>1</v>
      </c>
      <c r="W2204" s="26">
        <f t="shared" si="1330"/>
        <v>1</v>
      </c>
      <c r="X2204" s="26">
        <f t="shared" si="1331"/>
        <v>1</v>
      </c>
      <c r="Y2204" s="21">
        <v>10</v>
      </c>
      <c r="Z2204" s="22">
        <f t="shared" si="1306"/>
        <v>1088</v>
      </c>
      <c r="AA2204" s="20" t="s">
        <v>2195</v>
      </c>
      <c r="AB2204" s="22"/>
      <c r="AC2204" s="22">
        <v>1</v>
      </c>
      <c r="AD2204" s="22"/>
      <c r="AE2204" s="22">
        <f t="shared" si="1344"/>
        <v>1088</v>
      </c>
      <c r="AF2204" s="22">
        <f t="shared" si="1333"/>
        <v>1088</v>
      </c>
      <c r="AG2204" s="20">
        <f t="shared" si="1345"/>
        <v>1088</v>
      </c>
      <c r="AH2204" s="20" t="str">
        <f>VLOOKUP(U2204,[1]提成计算!B:I,8,FALSE)</f>
        <v xml:space="preserve"> </v>
      </c>
      <c r="AI2204" s="20"/>
      <c r="AJ2204" s="22"/>
      <c r="AK2204" s="22"/>
      <c r="AM2204" s="22"/>
      <c r="AN2204" s="22"/>
      <c r="AO2204" s="22" t="s">
        <v>2196</v>
      </c>
      <c r="AP2204" s="22" t="s">
        <v>1301</v>
      </c>
      <c r="AS2204" s="20"/>
      <c r="AT2204" s="20"/>
      <c r="AU2204" s="20"/>
    </row>
    <row r="2205" spans="1:47" x14ac:dyDescent="0.15">
      <c r="A2205" s="21" t="s">
        <v>1273</v>
      </c>
      <c r="B2205" s="20" t="s">
        <v>918</v>
      </c>
      <c r="C2205" s="20" t="s">
        <v>984</v>
      </c>
      <c r="D2205" s="20" t="s">
        <v>995</v>
      </c>
      <c r="E2205" s="20" t="s">
        <v>2937</v>
      </c>
      <c r="F2205" s="20" t="s">
        <v>1250</v>
      </c>
      <c r="G2205" s="20" t="s">
        <v>1739</v>
      </c>
      <c r="H2205" s="20"/>
      <c r="I2205" s="20">
        <v>13580918601</v>
      </c>
      <c r="J2205" s="20" t="s">
        <v>924</v>
      </c>
      <c r="K2205" s="20" t="s">
        <v>94</v>
      </c>
      <c r="L2205" s="20" t="s">
        <v>1918</v>
      </c>
      <c r="M2205" s="20">
        <v>680</v>
      </c>
      <c r="N2205" s="20">
        <v>680</v>
      </c>
      <c r="O2205" s="20" t="s">
        <v>1262</v>
      </c>
      <c r="P2205" s="20" t="s">
        <v>50</v>
      </c>
      <c r="Q2205" s="28"/>
      <c r="R2205" s="21" t="s">
        <v>95</v>
      </c>
      <c r="S2205" s="25" t="s">
        <v>1046</v>
      </c>
      <c r="T2205" s="21" t="s">
        <v>53</v>
      </c>
      <c r="U2205" s="21" t="s">
        <v>96</v>
      </c>
      <c r="V2205" s="46">
        <v>1</v>
      </c>
      <c r="W2205" s="26">
        <f t="shared" si="1330"/>
        <v>1</v>
      </c>
      <c r="Y2205" s="21">
        <v>4</v>
      </c>
      <c r="Z2205" s="22">
        <f t="shared" si="1306"/>
        <v>680</v>
      </c>
      <c r="AA2205" s="20" t="s">
        <v>2195</v>
      </c>
      <c r="AB2205" s="22">
        <v>1</v>
      </c>
      <c r="AC2205" s="22"/>
      <c r="AD2205" s="22">
        <f>N2205</f>
        <v>680</v>
      </c>
      <c r="AE2205" s="22"/>
      <c r="AF2205" s="22">
        <f t="shared" si="1333"/>
        <v>680</v>
      </c>
      <c r="AG2205" s="20"/>
      <c r="AH2205" s="22"/>
      <c r="AI2205" s="22"/>
      <c r="AJ2205" s="22">
        <f t="shared" ref="AJ2205:AJ2207" si="1346">N2205</f>
        <v>680</v>
      </c>
      <c r="AK2205" s="22">
        <f>IF(O2205="(传统)XDSL",VLOOKUP(S2205,[2]直销续费率明细!C:I,7,FALSE)*1,IF(O2205="GPON+XDSL",VLOOKUP(S2205,[2]直销续费率明细!C:I,7,FALSE)*1,VLOOKUP(S2205,[2]直销续费率明细!C:I,5,FALSE)*1))</f>
        <v>-40</v>
      </c>
      <c r="AL2205" s="22" t="s">
        <v>1309</v>
      </c>
      <c r="AM2205" s="22"/>
      <c r="AN2205" s="22"/>
      <c r="AO2205" s="22" t="s">
        <v>2196</v>
      </c>
      <c r="AP2205" s="22" t="s">
        <v>2202</v>
      </c>
      <c r="AS2205" s="20">
        <f>IF(Y2205&gt;=10,VLOOKUP(U2205,[2]提成计算!B:T,19,FALSE),VLOOKUP(U2205,[2]提成计算!B:T,18,FALSE))</f>
        <v>7.0000000000000007E-2</v>
      </c>
      <c r="AT2205" s="20">
        <f t="shared" ref="AT2205:AT2207" si="1347">IF(AD2205*AS2205&gt;0,AD2205*AS2205,AE2205*AS2205)</f>
        <v>47.6</v>
      </c>
      <c r="AU2205" s="20">
        <f t="shared" ref="AU2205:AU2207" si="1348">IF(AND(AK2205&lt;0,AK2205+AT2205&lt;0),-AT2205,AK2205)</f>
        <v>-40</v>
      </c>
    </row>
    <row r="2206" spans="1:47" x14ac:dyDescent="0.15">
      <c r="A2206" s="21" t="s">
        <v>1273</v>
      </c>
      <c r="B2206" s="20" t="s">
        <v>918</v>
      </c>
      <c r="C2206" s="20" t="s">
        <v>984</v>
      </c>
      <c r="D2206" s="20" t="s">
        <v>995</v>
      </c>
      <c r="E2206" s="20" t="s">
        <v>2914</v>
      </c>
      <c r="F2206" s="20" t="s">
        <v>1250</v>
      </c>
      <c r="G2206" s="20" t="s">
        <v>3289</v>
      </c>
      <c r="H2206" s="20"/>
      <c r="I2206" s="20">
        <v>13431257268</v>
      </c>
      <c r="J2206" s="20" t="s">
        <v>924</v>
      </c>
      <c r="K2206" s="20" t="s">
        <v>94</v>
      </c>
      <c r="L2206" s="20" t="s">
        <v>1299</v>
      </c>
      <c r="M2206" s="20">
        <v>888</v>
      </c>
      <c r="N2206" s="20">
        <v>888</v>
      </c>
      <c r="O2206" s="20" t="s">
        <v>927</v>
      </c>
      <c r="P2206" s="20" t="s">
        <v>50</v>
      </c>
      <c r="Q2206" s="28"/>
      <c r="R2206" s="21" t="s">
        <v>95</v>
      </c>
      <c r="S2206" s="25" t="s">
        <v>1046</v>
      </c>
      <c r="T2206" s="21" t="s">
        <v>53</v>
      </c>
      <c r="U2206" s="21" t="s">
        <v>96</v>
      </c>
      <c r="V2206" s="46">
        <v>1</v>
      </c>
      <c r="W2206" s="26">
        <f t="shared" si="1330"/>
        <v>1</v>
      </c>
      <c r="Y2206" s="21">
        <v>12</v>
      </c>
      <c r="Z2206" s="22">
        <f t="shared" si="1306"/>
        <v>888</v>
      </c>
      <c r="AA2206" s="20" t="s">
        <v>2195</v>
      </c>
      <c r="AB2206" s="22"/>
      <c r="AC2206" s="22">
        <v>1</v>
      </c>
      <c r="AD2206" s="22"/>
      <c r="AE2206" s="22">
        <f t="shared" ref="AE2206:AE2207" si="1349">N2206</f>
        <v>888</v>
      </c>
      <c r="AF2206" s="22">
        <f t="shared" si="1333"/>
        <v>888</v>
      </c>
      <c r="AG2206" s="20"/>
      <c r="AH2206" s="22"/>
      <c r="AI2206" s="22"/>
      <c r="AJ2206" s="22">
        <f t="shared" si="1346"/>
        <v>888</v>
      </c>
      <c r="AK2206" s="22">
        <f>IF(O2206="(传统)XDSL",VLOOKUP(S2206,[2]直销续费率明细!C:I,7,FALSE)*1,IF(O2206="GPON+XDSL",VLOOKUP(S2206,[2]直销续费率明细!C:I,7,FALSE)*1,VLOOKUP(S2206,[2]直销续费率明细!C:I,5,FALSE)*1))</f>
        <v>25</v>
      </c>
      <c r="AL2206" s="22" t="s">
        <v>1300</v>
      </c>
      <c r="AM2206" s="22"/>
      <c r="AN2206" s="22"/>
      <c r="AO2206" s="22" t="s">
        <v>2196</v>
      </c>
      <c r="AP2206" s="22" t="s">
        <v>1301</v>
      </c>
      <c r="AS2206" s="20">
        <f>IF(Y2206&gt;=10,VLOOKUP(U2206,[2]提成计算!B:T,19,FALSE),VLOOKUP(U2206,[2]提成计算!B:T,18,FALSE))</f>
        <v>0.1</v>
      </c>
      <c r="AT2206" s="20">
        <f t="shared" si="1347"/>
        <v>88.800000000000011</v>
      </c>
      <c r="AU2206" s="20">
        <f t="shared" si="1348"/>
        <v>25</v>
      </c>
    </row>
    <row r="2207" spans="1:47" x14ac:dyDescent="0.15">
      <c r="A2207" s="21" t="s">
        <v>1273</v>
      </c>
      <c r="B2207" s="20" t="s">
        <v>918</v>
      </c>
      <c r="C2207" s="20" t="s">
        <v>984</v>
      </c>
      <c r="D2207" s="20" t="s">
        <v>985</v>
      </c>
      <c r="E2207" s="20" t="s">
        <v>1004</v>
      </c>
      <c r="F2207" s="20" t="s">
        <v>1250</v>
      </c>
      <c r="G2207" s="20" t="s">
        <v>3290</v>
      </c>
      <c r="H2207" s="20"/>
      <c r="I2207" s="20">
        <v>13412260007</v>
      </c>
      <c r="J2207" s="20" t="s">
        <v>924</v>
      </c>
      <c r="K2207" s="20" t="s">
        <v>1006</v>
      </c>
      <c r="L2207" s="20" t="s">
        <v>1299</v>
      </c>
      <c r="M2207" s="20">
        <v>888</v>
      </c>
      <c r="N2207" s="20">
        <v>888</v>
      </c>
      <c r="O2207" s="20" t="s">
        <v>927</v>
      </c>
      <c r="P2207" s="20" t="s">
        <v>50</v>
      </c>
      <c r="Q2207" s="28"/>
      <c r="R2207" s="21" t="s">
        <v>989</v>
      </c>
      <c r="S2207" s="25" t="s">
        <v>1007</v>
      </c>
      <c r="T2207" s="21" t="s">
        <v>53</v>
      </c>
      <c r="U2207" s="21" t="s">
        <v>1008</v>
      </c>
      <c r="V2207" s="46">
        <v>1</v>
      </c>
      <c r="W2207" s="26">
        <f t="shared" si="1330"/>
        <v>1</v>
      </c>
      <c r="Y2207" s="21">
        <v>12</v>
      </c>
      <c r="Z2207" s="22">
        <f t="shared" si="1306"/>
        <v>888</v>
      </c>
      <c r="AA2207" s="20" t="s">
        <v>2195</v>
      </c>
      <c r="AB2207" s="22"/>
      <c r="AC2207" s="22">
        <v>1</v>
      </c>
      <c r="AD2207" s="22"/>
      <c r="AE2207" s="22">
        <f t="shared" si="1349"/>
        <v>888</v>
      </c>
      <c r="AF2207" s="22">
        <f t="shared" si="1333"/>
        <v>888</v>
      </c>
      <c r="AG2207" s="20"/>
      <c r="AH2207" s="22"/>
      <c r="AI2207" s="22"/>
      <c r="AJ2207" s="22">
        <f t="shared" si="1346"/>
        <v>888</v>
      </c>
      <c r="AK2207" s="22">
        <f>IF(O2207="(传统)XDSL",VLOOKUP(S2207,[2]直销续费率明细!C:I,7,FALSE)*1,IF(O2207="GPON+XDSL",VLOOKUP(S2207,[2]直销续费率明细!C:I,7,FALSE)*1,VLOOKUP(S2207,[2]直销续费率明细!C:I,5,FALSE)*1))</f>
        <v>15</v>
      </c>
      <c r="AL2207" s="22" t="s">
        <v>1309</v>
      </c>
      <c r="AM2207" s="22"/>
      <c r="AN2207" s="22"/>
      <c r="AO2207" s="22" t="s">
        <v>2196</v>
      </c>
      <c r="AP2207" s="22" t="s">
        <v>1301</v>
      </c>
      <c r="AS2207" s="20">
        <f>IF(Y2207&gt;=10,VLOOKUP(U2207,[2]提成计算!B:T,19,FALSE),VLOOKUP(U2207,[2]提成计算!B:T,18,FALSE))</f>
        <v>0.1</v>
      </c>
      <c r="AT2207" s="20">
        <f t="shared" si="1347"/>
        <v>88.800000000000011</v>
      </c>
      <c r="AU2207" s="20">
        <f t="shared" si="1348"/>
        <v>15</v>
      </c>
    </row>
    <row r="2208" spans="1:47" x14ac:dyDescent="0.15">
      <c r="A2208" s="21" t="s">
        <v>1273</v>
      </c>
      <c r="B2208" s="20" t="s">
        <v>918</v>
      </c>
      <c r="C2208" s="20" t="s">
        <v>984</v>
      </c>
      <c r="D2208" s="20" t="s">
        <v>995</v>
      </c>
      <c r="E2208" s="20" t="s">
        <v>1038</v>
      </c>
      <c r="F2208" s="20" t="s">
        <v>1250</v>
      </c>
      <c r="G2208" s="20" t="s">
        <v>3291</v>
      </c>
      <c r="H2208" s="20"/>
      <c r="I2208" s="20">
        <v>13798739962</v>
      </c>
      <c r="J2208" s="20" t="s">
        <v>2340</v>
      </c>
      <c r="K2208" s="20" t="s">
        <v>220</v>
      </c>
      <c r="L2208" s="20" t="s">
        <v>1960</v>
      </c>
      <c r="M2208" s="20">
        <v>400</v>
      </c>
      <c r="N2208" s="20">
        <v>400</v>
      </c>
      <c r="O2208" s="20" t="s">
        <v>927</v>
      </c>
      <c r="P2208" s="20" t="s">
        <v>50</v>
      </c>
      <c r="Q2208" s="28" t="s">
        <v>2340</v>
      </c>
      <c r="R2208" s="21" t="s">
        <v>221</v>
      </c>
      <c r="S2208" s="21"/>
      <c r="T2208" s="21" t="s">
        <v>53</v>
      </c>
      <c r="U2208" s="21" t="s">
        <v>222</v>
      </c>
      <c r="V2208" s="46">
        <v>0.5</v>
      </c>
      <c r="W2208" s="26">
        <f t="shared" si="1330"/>
        <v>0.5</v>
      </c>
      <c r="X2208" s="26">
        <f t="shared" si="1331"/>
        <v>0.5</v>
      </c>
      <c r="Y2208" s="21">
        <v>4</v>
      </c>
      <c r="Z2208" s="22">
        <f t="shared" si="1306"/>
        <v>400</v>
      </c>
      <c r="AA2208" s="20" t="s">
        <v>2195</v>
      </c>
      <c r="AB2208" s="22">
        <v>1</v>
      </c>
      <c r="AC2208" s="22"/>
      <c r="AD2208" s="22">
        <f>N2208</f>
        <v>400</v>
      </c>
      <c r="AE2208" s="22"/>
      <c r="AF2208" s="22">
        <f t="shared" si="1333"/>
        <v>400</v>
      </c>
      <c r="AG2208" s="20">
        <f t="shared" ref="AG2208:AG2210" si="1350">N2208</f>
        <v>400</v>
      </c>
      <c r="AH2208" s="20" t="str">
        <f>VLOOKUP(U2208,[1]提成计算!B:I,8,FALSE)</f>
        <v xml:space="preserve"> </v>
      </c>
      <c r="AI2208" s="20"/>
      <c r="AJ2208" s="22"/>
      <c r="AK2208" s="22"/>
      <c r="AM2208" s="22"/>
      <c r="AN2208" s="22"/>
      <c r="AO2208" s="22" t="s">
        <v>2196</v>
      </c>
      <c r="AP2208" s="22" t="s">
        <v>1961</v>
      </c>
      <c r="AS2208" s="20"/>
      <c r="AT2208" s="20"/>
      <c r="AU2208" s="20"/>
    </row>
    <row r="2209" spans="1:47" x14ac:dyDescent="0.15">
      <c r="A2209" s="21" t="s">
        <v>1273</v>
      </c>
      <c r="B2209" s="20" t="s">
        <v>918</v>
      </c>
      <c r="C2209" s="20" t="s">
        <v>984</v>
      </c>
      <c r="D2209" s="20" t="s">
        <v>995</v>
      </c>
      <c r="E2209" s="20" t="s">
        <v>1009</v>
      </c>
      <c r="F2209" s="20" t="s">
        <v>1250</v>
      </c>
      <c r="G2209" s="20" t="s">
        <v>3292</v>
      </c>
      <c r="H2209" s="20"/>
      <c r="I2209" s="20">
        <v>13790162302</v>
      </c>
      <c r="J2209" s="20" t="s">
        <v>1268</v>
      </c>
      <c r="K2209" s="20" t="s">
        <v>1011</v>
      </c>
      <c r="L2209" s="20" t="s">
        <v>1358</v>
      </c>
      <c r="M2209" s="20">
        <v>1088</v>
      </c>
      <c r="N2209" s="20">
        <v>1088</v>
      </c>
      <c r="O2209" s="20" t="s">
        <v>927</v>
      </c>
      <c r="P2209" s="20" t="s">
        <v>50</v>
      </c>
      <c r="Q2209" s="28"/>
      <c r="R2209" s="21" t="s">
        <v>65</v>
      </c>
      <c r="S2209" s="21"/>
      <c r="T2209" s="21" t="s">
        <v>53</v>
      </c>
      <c r="U2209" s="21" t="s">
        <v>1012</v>
      </c>
      <c r="V2209" s="46">
        <v>1</v>
      </c>
      <c r="W2209" s="26">
        <f t="shared" si="1330"/>
        <v>1</v>
      </c>
      <c r="X2209" s="26">
        <f t="shared" si="1331"/>
        <v>1</v>
      </c>
      <c r="Y2209" s="21">
        <v>10</v>
      </c>
      <c r="Z2209" s="22">
        <f t="shared" si="1306"/>
        <v>1088</v>
      </c>
      <c r="AA2209" s="20" t="s">
        <v>2195</v>
      </c>
      <c r="AB2209" s="22"/>
      <c r="AC2209" s="22">
        <v>1</v>
      </c>
      <c r="AD2209" s="22"/>
      <c r="AE2209" s="22">
        <f>N2209</f>
        <v>1088</v>
      </c>
      <c r="AF2209" s="22">
        <f t="shared" si="1333"/>
        <v>1088</v>
      </c>
      <c r="AG2209" s="20">
        <f t="shared" si="1350"/>
        <v>1088</v>
      </c>
      <c r="AH2209" s="20" t="str">
        <f>VLOOKUP(U2209,[1]提成计算!B:I,8,FALSE)</f>
        <v>否</v>
      </c>
      <c r="AI2209" s="20"/>
      <c r="AJ2209" s="22"/>
      <c r="AK2209" s="22"/>
      <c r="AM2209" s="22"/>
      <c r="AN2209" s="22"/>
      <c r="AO2209" s="22" t="s">
        <v>2216</v>
      </c>
      <c r="AP2209" s="22" t="s">
        <v>1301</v>
      </c>
      <c r="AS2209" s="20"/>
      <c r="AT2209" s="20"/>
      <c r="AU2209" s="20"/>
    </row>
    <row r="2210" spans="1:47" x14ac:dyDescent="0.15">
      <c r="A2210" s="21" t="s">
        <v>1273</v>
      </c>
      <c r="B2210" s="20" t="s">
        <v>918</v>
      </c>
      <c r="C2210" s="20" t="s">
        <v>984</v>
      </c>
      <c r="D2210" s="20" t="s">
        <v>995</v>
      </c>
      <c r="E2210" s="20" t="s">
        <v>1038</v>
      </c>
      <c r="F2210" s="20" t="s">
        <v>1250</v>
      </c>
      <c r="G2210" s="20" t="s">
        <v>3293</v>
      </c>
      <c r="H2210" s="20"/>
      <c r="I2210" s="20">
        <v>13532662476</v>
      </c>
      <c r="J2210" s="20" t="s">
        <v>2335</v>
      </c>
      <c r="K2210" s="20" t="s">
        <v>220</v>
      </c>
      <c r="L2210" s="20" t="s">
        <v>1960</v>
      </c>
      <c r="M2210" s="20">
        <v>400</v>
      </c>
      <c r="N2210" s="20">
        <v>400</v>
      </c>
      <c r="O2210" s="20" t="s">
        <v>927</v>
      </c>
      <c r="P2210" s="20" t="s">
        <v>50</v>
      </c>
      <c r="Q2210" s="28" t="s">
        <v>2335</v>
      </c>
      <c r="R2210" s="21" t="s">
        <v>221</v>
      </c>
      <c r="S2210" s="21"/>
      <c r="T2210" s="21" t="s">
        <v>53</v>
      </c>
      <c r="U2210" s="21" t="s">
        <v>222</v>
      </c>
      <c r="V2210" s="46">
        <v>0.5</v>
      </c>
      <c r="W2210" s="26">
        <f t="shared" si="1330"/>
        <v>0.5</v>
      </c>
      <c r="X2210" s="26">
        <f t="shared" si="1331"/>
        <v>0.5</v>
      </c>
      <c r="Y2210" s="21">
        <v>4</v>
      </c>
      <c r="Z2210" s="22">
        <f t="shared" si="1306"/>
        <v>400</v>
      </c>
      <c r="AA2210" s="20" t="s">
        <v>2218</v>
      </c>
      <c r="AB2210" s="22">
        <v>1</v>
      </c>
      <c r="AC2210" s="22"/>
      <c r="AD2210" s="22">
        <f t="shared" ref="AD2210:AD2211" si="1351">N2210</f>
        <v>400</v>
      </c>
      <c r="AE2210" s="22"/>
      <c r="AF2210" s="22">
        <f t="shared" si="1333"/>
        <v>400</v>
      </c>
      <c r="AG2210" s="20">
        <f t="shared" si="1350"/>
        <v>400</v>
      </c>
      <c r="AH2210" s="20" t="str">
        <f>VLOOKUP(U2210,[1]提成计算!B:I,8,FALSE)</f>
        <v xml:space="preserve"> </v>
      </c>
      <c r="AI2210" s="20"/>
      <c r="AJ2210" s="22"/>
      <c r="AK2210" s="22"/>
      <c r="AM2210" s="22"/>
      <c r="AN2210" s="22"/>
      <c r="AO2210" s="22" t="s">
        <v>2196</v>
      </c>
      <c r="AP2210" s="22" t="s">
        <v>1961</v>
      </c>
      <c r="AS2210" s="20"/>
      <c r="AT2210" s="20"/>
      <c r="AU2210" s="20"/>
    </row>
    <row r="2211" spans="1:47" x14ac:dyDescent="0.15">
      <c r="A2211" s="21" t="s">
        <v>1273</v>
      </c>
      <c r="B2211" s="20" t="s">
        <v>918</v>
      </c>
      <c r="C2211" s="20" t="s">
        <v>984</v>
      </c>
      <c r="D2211" s="20" t="s">
        <v>985</v>
      </c>
      <c r="E2211" s="20" t="s">
        <v>1041</v>
      </c>
      <c r="F2211" s="20" t="s">
        <v>1250</v>
      </c>
      <c r="G2211" s="20" t="s">
        <v>3294</v>
      </c>
      <c r="H2211" s="20"/>
      <c r="I2211" s="20">
        <v>15876463802</v>
      </c>
      <c r="J2211" s="20" t="s">
        <v>924</v>
      </c>
      <c r="K2211" s="20" t="s">
        <v>2882</v>
      </c>
      <c r="L2211" s="20" t="s">
        <v>1947</v>
      </c>
      <c r="M2211" s="20">
        <v>400</v>
      </c>
      <c r="N2211" s="20">
        <v>400</v>
      </c>
      <c r="O2211" s="20" t="s">
        <v>927</v>
      </c>
      <c r="P2211" s="20" t="s">
        <v>50</v>
      </c>
      <c r="Q2211" s="28"/>
      <c r="R2211" s="21" t="s">
        <v>989</v>
      </c>
      <c r="S2211" s="25" t="s">
        <v>1643</v>
      </c>
      <c r="T2211" s="21" t="s">
        <v>53</v>
      </c>
      <c r="U2211" s="21" t="s">
        <v>1833</v>
      </c>
      <c r="V2211" s="46">
        <v>0.5</v>
      </c>
      <c r="W2211" s="26">
        <f t="shared" si="1330"/>
        <v>0.5</v>
      </c>
      <c r="Y2211" s="21">
        <v>4</v>
      </c>
      <c r="Z2211" s="22">
        <f t="shared" si="1306"/>
        <v>400</v>
      </c>
      <c r="AA2211" s="20" t="s">
        <v>2195</v>
      </c>
      <c r="AB2211" s="22">
        <v>1</v>
      </c>
      <c r="AC2211" s="22"/>
      <c r="AD2211" s="22">
        <f t="shared" si="1351"/>
        <v>400</v>
      </c>
      <c r="AE2211" s="22"/>
      <c r="AF2211" s="22">
        <f t="shared" si="1333"/>
        <v>400</v>
      </c>
      <c r="AG2211" s="20"/>
      <c r="AH2211" s="22"/>
      <c r="AI2211" s="22"/>
      <c r="AJ2211" s="22">
        <f t="shared" ref="AJ2211:AJ2216" si="1352">N2211</f>
        <v>400</v>
      </c>
      <c r="AK2211" s="22">
        <f>IF(O2211="(传统)XDSL",VLOOKUP(S2211,[2]直销续费率明细!C:I,7,FALSE)*1,IF(O2211="GPON+XDSL",VLOOKUP(S2211,[2]直销续费率明细!C:I,7,FALSE)*1,VLOOKUP(S2211,[2]直销续费率明细!C:I,5,FALSE)*1))</f>
        <v>0</v>
      </c>
      <c r="AL2211" s="22" t="s">
        <v>1309</v>
      </c>
      <c r="AM2211" s="22"/>
      <c r="AN2211" s="22"/>
      <c r="AO2211" s="22" t="s">
        <v>2196</v>
      </c>
      <c r="AP2211" s="22" t="s">
        <v>2206</v>
      </c>
      <c r="AS2211" s="20">
        <f>IF(Y2211&gt;=10,VLOOKUP(U2211,[2]提成计算!B:T,19,FALSE),VLOOKUP(U2211,[2]提成计算!B:T,18,FALSE))</f>
        <v>0.06</v>
      </c>
      <c r="AT2211" s="20">
        <f t="shared" ref="AT2211:AT2216" si="1353">IF(AD2211*AS2211&gt;0,AD2211*AS2211,AE2211*AS2211)</f>
        <v>24</v>
      </c>
      <c r="AU2211" s="20">
        <f t="shared" ref="AU2211:AU2215" si="1354">IF(AND(AK2211&lt;0,AK2211+AT2211&lt;0),-AT2211,AK2211)</f>
        <v>0</v>
      </c>
    </row>
    <row r="2212" spans="1:47" x14ac:dyDescent="0.15">
      <c r="A2212" s="21" t="s">
        <v>1273</v>
      </c>
      <c r="B2212" s="20" t="s">
        <v>918</v>
      </c>
      <c r="C2212" s="20" t="s">
        <v>984</v>
      </c>
      <c r="D2212" s="20" t="s">
        <v>995</v>
      </c>
      <c r="E2212" s="20" t="s">
        <v>996</v>
      </c>
      <c r="F2212" s="20" t="s">
        <v>1250</v>
      </c>
      <c r="G2212" s="20" t="s">
        <v>3295</v>
      </c>
      <c r="H2212" s="20"/>
      <c r="I2212" s="20" t="s">
        <v>3296</v>
      </c>
      <c r="J2212" s="20" t="s">
        <v>924</v>
      </c>
      <c r="K2212" s="20" t="s">
        <v>999</v>
      </c>
      <c r="L2212" s="20" t="s">
        <v>2268</v>
      </c>
      <c r="M2212" s="20">
        <v>1398</v>
      </c>
      <c r="N2212" s="20">
        <v>1398</v>
      </c>
      <c r="O2212" s="20" t="s">
        <v>927</v>
      </c>
      <c r="P2212" s="20" t="s">
        <v>50</v>
      </c>
      <c r="Q2212" s="28"/>
      <c r="R2212" s="21" t="s">
        <v>1001</v>
      </c>
      <c r="S2212" s="25" t="s">
        <v>1002</v>
      </c>
      <c r="T2212" s="21" t="s">
        <v>53</v>
      </c>
      <c r="U2212" s="21" t="s">
        <v>1003</v>
      </c>
      <c r="V2212" s="46">
        <v>1</v>
      </c>
      <c r="W2212" s="26">
        <f t="shared" si="1330"/>
        <v>1</v>
      </c>
      <c r="Y2212" s="21">
        <v>20</v>
      </c>
      <c r="Z2212" s="22">
        <f t="shared" si="1306"/>
        <v>1398</v>
      </c>
      <c r="AA2212" s="20" t="s">
        <v>2195</v>
      </c>
      <c r="AB2212" s="22"/>
      <c r="AC2212" s="22">
        <v>1</v>
      </c>
      <c r="AD2212" s="22"/>
      <c r="AE2212" s="22">
        <f t="shared" ref="AE2212:AE2218" si="1355">N2212</f>
        <v>1398</v>
      </c>
      <c r="AF2212" s="22">
        <f t="shared" si="1333"/>
        <v>1398</v>
      </c>
      <c r="AG2212" s="20"/>
      <c r="AH2212" s="22"/>
      <c r="AI2212" s="22"/>
      <c r="AJ2212" s="22">
        <f t="shared" si="1352"/>
        <v>1398</v>
      </c>
      <c r="AK2212" s="22">
        <f>IF(O2212="(传统)XDSL",VLOOKUP(S2212,[2]直销续费率明细!C:I,7,FALSE)*1,IF(O2212="GPON+XDSL",VLOOKUP(S2212,[2]直销续费率明细!C:I,7,FALSE)*1,VLOOKUP(S2212,[2]直销续费率明细!C:I,5,FALSE)*1))</f>
        <v>25</v>
      </c>
      <c r="AL2212" s="22" t="s">
        <v>1309</v>
      </c>
      <c r="AM2212" s="22"/>
      <c r="AN2212" s="22"/>
      <c r="AO2212" s="22" t="s">
        <v>2196</v>
      </c>
      <c r="AP2212" s="22" t="s">
        <v>1301</v>
      </c>
      <c r="AS2212" s="20">
        <f>IF(Y2212&gt;=10,VLOOKUP(U2212,[2]提成计算!B:T,19,FALSE),VLOOKUP(U2212,[2]提成计算!B:T,18,FALSE))</f>
        <v>0.09</v>
      </c>
      <c r="AT2212" s="20">
        <f t="shared" si="1353"/>
        <v>125.82</v>
      </c>
      <c r="AU2212" s="20">
        <f t="shared" si="1354"/>
        <v>25</v>
      </c>
    </row>
    <row r="2213" spans="1:47" x14ac:dyDescent="0.15">
      <c r="A2213" s="21" t="s">
        <v>1273</v>
      </c>
      <c r="B2213" s="20" t="s">
        <v>918</v>
      </c>
      <c r="C2213" s="20" t="s">
        <v>984</v>
      </c>
      <c r="D2213" s="20" t="s">
        <v>995</v>
      </c>
      <c r="E2213" s="20" t="s">
        <v>996</v>
      </c>
      <c r="F2213" s="20" t="s">
        <v>1250</v>
      </c>
      <c r="G2213" s="20" t="s">
        <v>3297</v>
      </c>
      <c r="H2213" s="20"/>
      <c r="I2213" s="20">
        <v>15973387863</v>
      </c>
      <c r="J2213" s="20" t="s">
        <v>924</v>
      </c>
      <c r="K2213" s="20" t="s">
        <v>999</v>
      </c>
      <c r="L2213" s="20" t="s">
        <v>2137</v>
      </c>
      <c r="M2213" s="20">
        <v>1408</v>
      </c>
      <c r="N2213" s="20">
        <v>1408</v>
      </c>
      <c r="O2213" s="20" t="s">
        <v>927</v>
      </c>
      <c r="P2213" s="20" t="s">
        <v>50</v>
      </c>
      <c r="Q2213" s="28"/>
      <c r="R2213" s="21" t="s">
        <v>1001</v>
      </c>
      <c r="S2213" s="25" t="s">
        <v>1002</v>
      </c>
      <c r="T2213" s="21" t="s">
        <v>53</v>
      </c>
      <c r="U2213" s="21" t="s">
        <v>1003</v>
      </c>
      <c r="V2213" s="46">
        <v>1</v>
      </c>
      <c r="W2213" s="26">
        <f t="shared" si="1330"/>
        <v>1</v>
      </c>
      <c r="Y2213" s="21">
        <v>12</v>
      </c>
      <c r="Z2213" s="22">
        <f t="shared" si="1306"/>
        <v>1408</v>
      </c>
      <c r="AA2213" s="20" t="s">
        <v>2195</v>
      </c>
      <c r="AB2213" s="22"/>
      <c r="AC2213" s="22">
        <v>1</v>
      </c>
      <c r="AD2213" s="22"/>
      <c r="AE2213" s="22">
        <f t="shared" si="1355"/>
        <v>1408</v>
      </c>
      <c r="AF2213" s="22">
        <f t="shared" si="1333"/>
        <v>1408</v>
      </c>
      <c r="AG2213" s="20"/>
      <c r="AH2213" s="22"/>
      <c r="AI2213" s="22"/>
      <c r="AJ2213" s="22">
        <f t="shared" si="1352"/>
        <v>1408</v>
      </c>
      <c r="AK2213" s="22">
        <f>IF(O2213="(传统)XDSL",VLOOKUP(S2213,[2]直销续费率明细!C:I,7,FALSE)*1,IF(O2213="GPON+XDSL",VLOOKUP(S2213,[2]直销续费率明细!C:I,7,FALSE)*1,VLOOKUP(S2213,[2]直销续费率明细!C:I,5,FALSE)*1))</f>
        <v>25</v>
      </c>
      <c r="AL2213" s="22" t="s">
        <v>1309</v>
      </c>
      <c r="AM2213" s="22"/>
      <c r="AN2213" s="22"/>
      <c r="AO2213" s="22" t="s">
        <v>2196</v>
      </c>
      <c r="AP2213" s="22" t="s">
        <v>1301</v>
      </c>
      <c r="AS2213" s="20">
        <f>IF(Y2213&gt;=10,VLOOKUP(U2213,[2]提成计算!B:T,19,FALSE),VLOOKUP(U2213,[2]提成计算!B:T,18,FALSE))</f>
        <v>0.09</v>
      </c>
      <c r="AT2213" s="20">
        <f t="shared" si="1353"/>
        <v>126.72</v>
      </c>
      <c r="AU2213" s="20">
        <f t="shared" si="1354"/>
        <v>25</v>
      </c>
    </row>
    <row r="2214" spans="1:47" x14ac:dyDescent="0.15">
      <c r="A2214" s="21" t="s">
        <v>1273</v>
      </c>
      <c r="B2214" s="20" t="s">
        <v>918</v>
      </c>
      <c r="C2214" s="20" t="s">
        <v>984</v>
      </c>
      <c r="D2214" s="20" t="s">
        <v>995</v>
      </c>
      <c r="E2214" s="20" t="s">
        <v>1009</v>
      </c>
      <c r="F2214" s="20" t="s">
        <v>1250</v>
      </c>
      <c r="G2214" s="20" t="s">
        <v>3298</v>
      </c>
      <c r="H2214" s="20"/>
      <c r="I2214" s="20">
        <v>13724533901</v>
      </c>
      <c r="J2214" s="20" t="s">
        <v>924</v>
      </c>
      <c r="K2214" s="20" t="s">
        <v>2877</v>
      </c>
      <c r="L2214" s="20" t="s">
        <v>1299</v>
      </c>
      <c r="M2214" s="20">
        <v>888</v>
      </c>
      <c r="N2214" s="20">
        <v>888</v>
      </c>
      <c r="O2214" s="20" t="s">
        <v>927</v>
      </c>
      <c r="P2214" s="20" t="s">
        <v>50</v>
      </c>
      <c r="Q2214" s="28"/>
      <c r="R2214" s="21" t="s">
        <v>65</v>
      </c>
      <c r="S2214" s="25" t="s">
        <v>1504</v>
      </c>
      <c r="T2214" s="21" t="s">
        <v>53</v>
      </c>
      <c r="U2214" s="21" t="s">
        <v>1757</v>
      </c>
      <c r="V2214" s="46">
        <v>1</v>
      </c>
      <c r="W2214" s="26">
        <f t="shared" si="1330"/>
        <v>1</v>
      </c>
      <c r="Y2214" s="21">
        <v>12</v>
      </c>
      <c r="Z2214" s="22">
        <f t="shared" si="1306"/>
        <v>888</v>
      </c>
      <c r="AA2214" s="20" t="s">
        <v>2195</v>
      </c>
      <c r="AB2214" s="22"/>
      <c r="AC2214" s="22">
        <v>1</v>
      </c>
      <c r="AD2214" s="22"/>
      <c r="AE2214" s="22">
        <f t="shared" si="1355"/>
        <v>888</v>
      </c>
      <c r="AF2214" s="22">
        <f t="shared" si="1333"/>
        <v>888</v>
      </c>
      <c r="AG2214" s="20"/>
      <c r="AH2214" s="22"/>
      <c r="AI2214" s="22"/>
      <c r="AJ2214" s="22">
        <f t="shared" si="1352"/>
        <v>888</v>
      </c>
      <c r="AK2214" s="22">
        <f>IF(O2214="(传统)XDSL",VLOOKUP(S2214,[2]直销续费率明细!C:I,7,FALSE)*1,IF(O2214="GPON+XDSL",VLOOKUP(S2214,[2]直销续费率明细!C:I,7,FALSE)*1,VLOOKUP(S2214,[2]直销续费率明细!C:I,5,FALSE)*1))</f>
        <v>-40</v>
      </c>
      <c r="AL2214" s="22" t="s">
        <v>1309</v>
      </c>
      <c r="AM2214" s="22"/>
      <c r="AN2214" s="22"/>
      <c r="AO2214" s="22" t="s">
        <v>2196</v>
      </c>
      <c r="AP2214" s="22" t="s">
        <v>1301</v>
      </c>
      <c r="AS2214" s="20">
        <f>IF(Y2214&gt;=10,VLOOKUP(U2214,[2]提成计算!B:T,19,FALSE),VLOOKUP(U2214,[2]提成计算!B:T,18,FALSE))</f>
        <v>0.09</v>
      </c>
      <c r="AT2214" s="20">
        <f t="shared" si="1353"/>
        <v>79.92</v>
      </c>
      <c r="AU2214" s="20">
        <f t="shared" si="1354"/>
        <v>-40</v>
      </c>
    </row>
    <row r="2215" spans="1:47" x14ac:dyDescent="0.15">
      <c r="A2215" s="21" t="s">
        <v>1273</v>
      </c>
      <c r="B2215" s="20" t="s">
        <v>918</v>
      </c>
      <c r="C2215" s="20" t="s">
        <v>984</v>
      </c>
      <c r="D2215" s="20" t="s">
        <v>995</v>
      </c>
      <c r="E2215" s="20" t="s">
        <v>1013</v>
      </c>
      <c r="F2215" s="20" t="s">
        <v>1250</v>
      </c>
      <c r="G2215" s="20" t="s">
        <v>3299</v>
      </c>
      <c r="H2215" s="20"/>
      <c r="I2215" s="20">
        <v>13532876288</v>
      </c>
      <c r="J2215" s="20" t="s">
        <v>924</v>
      </c>
      <c r="K2215" s="20" t="s">
        <v>1016</v>
      </c>
      <c r="L2215" s="20" t="s">
        <v>1299</v>
      </c>
      <c r="M2215" s="20">
        <v>888</v>
      </c>
      <c r="N2215" s="20">
        <v>888</v>
      </c>
      <c r="O2215" s="20" t="s">
        <v>927</v>
      </c>
      <c r="P2215" s="20" t="s">
        <v>50</v>
      </c>
      <c r="Q2215" s="28"/>
      <c r="R2215" s="21" t="s">
        <v>1001</v>
      </c>
      <c r="S2215" s="25" t="s">
        <v>1017</v>
      </c>
      <c r="T2215" s="21" t="s">
        <v>53</v>
      </c>
      <c r="U2215" s="21" t="s">
        <v>1018</v>
      </c>
      <c r="V2215" s="46">
        <v>1</v>
      </c>
      <c r="W2215" s="26">
        <f t="shared" si="1330"/>
        <v>1</v>
      </c>
      <c r="Y2215" s="21">
        <v>12</v>
      </c>
      <c r="Z2215" s="22">
        <f t="shared" si="1306"/>
        <v>888</v>
      </c>
      <c r="AA2215" s="20" t="s">
        <v>2195</v>
      </c>
      <c r="AB2215" s="22"/>
      <c r="AC2215" s="22">
        <v>1</v>
      </c>
      <c r="AD2215" s="22"/>
      <c r="AE2215" s="22">
        <f t="shared" si="1355"/>
        <v>888</v>
      </c>
      <c r="AF2215" s="22">
        <f t="shared" si="1333"/>
        <v>888</v>
      </c>
      <c r="AG2215" s="20"/>
      <c r="AH2215" s="22"/>
      <c r="AI2215" s="22"/>
      <c r="AJ2215" s="22">
        <f t="shared" si="1352"/>
        <v>888</v>
      </c>
      <c r="AK2215" s="22">
        <f>IF(O2215="(传统)XDSL",VLOOKUP(S2215,[2]直销续费率明细!C:I,7,FALSE)*1,IF(O2215="GPON+XDSL",VLOOKUP(S2215,[2]直销续费率明细!C:I,7,FALSE)*1,VLOOKUP(S2215,[2]直销续费率明细!C:I,5,FALSE)*1))</f>
        <v>25</v>
      </c>
      <c r="AL2215" s="22" t="s">
        <v>1300</v>
      </c>
      <c r="AM2215" s="22"/>
      <c r="AN2215" s="22"/>
      <c r="AO2215" s="22" t="s">
        <v>2196</v>
      </c>
      <c r="AP2215" s="22" t="s">
        <v>1301</v>
      </c>
      <c r="AS2215" s="20">
        <f>IF(Y2215&gt;=10,VLOOKUP(U2215,[2]提成计算!B:T,19,FALSE),VLOOKUP(U2215,[2]提成计算!B:T,18,FALSE))</f>
        <v>0.09</v>
      </c>
      <c r="AT2215" s="20">
        <f t="shared" si="1353"/>
        <v>79.92</v>
      </c>
      <c r="AU2215" s="20">
        <f t="shared" si="1354"/>
        <v>25</v>
      </c>
    </row>
    <row r="2216" spans="1:47" x14ac:dyDescent="0.15">
      <c r="A2216" s="21" t="s">
        <v>1273</v>
      </c>
      <c r="B2216" s="20" t="s">
        <v>918</v>
      </c>
      <c r="C2216" s="20" t="s">
        <v>984</v>
      </c>
      <c r="D2216" s="20" t="s">
        <v>985</v>
      </c>
      <c r="E2216" s="20" t="s">
        <v>986</v>
      </c>
      <c r="F2216" s="20" t="s">
        <v>1250</v>
      </c>
      <c r="G2216" s="20" t="s">
        <v>3300</v>
      </c>
      <c r="H2216" s="20"/>
      <c r="I2216" s="20" t="s">
        <v>3301</v>
      </c>
      <c r="J2216" s="20" t="s">
        <v>924</v>
      </c>
      <c r="K2216" s="20" t="s">
        <v>2856</v>
      </c>
      <c r="L2216" s="20" t="s">
        <v>1299</v>
      </c>
      <c r="M2216" s="20">
        <v>888</v>
      </c>
      <c r="N2216" s="20">
        <v>888</v>
      </c>
      <c r="O2216" s="20" t="s">
        <v>927</v>
      </c>
      <c r="P2216" s="20" t="s">
        <v>50</v>
      </c>
      <c r="Q2216" s="28"/>
      <c r="R2216" s="22" t="s">
        <v>989</v>
      </c>
      <c r="T2216" s="21" t="s">
        <v>948</v>
      </c>
      <c r="U2216" s="22" t="s">
        <v>989</v>
      </c>
      <c r="V2216" s="46">
        <v>1</v>
      </c>
      <c r="W2216" s="26">
        <f t="shared" si="1330"/>
        <v>1</v>
      </c>
      <c r="Y2216" s="21">
        <v>12</v>
      </c>
      <c r="Z2216" s="22">
        <f t="shared" si="1306"/>
        <v>888</v>
      </c>
      <c r="AA2216" s="20" t="s">
        <v>2195</v>
      </c>
      <c r="AB2216" s="22"/>
      <c r="AC2216" s="22">
        <v>1</v>
      </c>
      <c r="AD2216" s="22"/>
      <c r="AE2216" s="22">
        <f t="shared" si="1355"/>
        <v>888</v>
      </c>
      <c r="AF2216" s="22">
        <f t="shared" si="1333"/>
        <v>888</v>
      </c>
      <c r="AG2216" s="20"/>
      <c r="AH2216" s="22"/>
      <c r="AI2216" s="22"/>
      <c r="AJ2216" s="22">
        <f t="shared" si="1352"/>
        <v>888</v>
      </c>
      <c r="AK2216" s="22">
        <f>IF(O2216="(传统)XDSL",VLOOKUP(U2216,[2]自营续费率!B:G,6,FALSE)*1,IF(O2216="GPON+XDSL",VLOOKUP(U2216,[2]自营续费率!B:G,6,FALSE)*1,VLOOKUP(U2216,[2]自营续费率!B:G,4,FALSE)*1))</f>
        <v>0</v>
      </c>
      <c r="AL2216" s="22" t="s">
        <v>1300</v>
      </c>
      <c r="AM2216" s="22"/>
      <c r="AN2216" s="22"/>
      <c r="AO2216" s="22" t="s">
        <v>2196</v>
      </c>
      <c r="AP2216" s="22" t="s">
        <v>1301</v>
      </c>
      <c r="AS2216" s="20">
        <f>IF(Y2216&gt;=10,VLOOKUP(U2216,[2]自营提成!C:Z,6,FALSE),VLOOKUP(U2216,[2]自营提成!C:Z,5,FALSE))</f>
        <v>0.12</v>
      </c>
      <c r="AT2216" s="20">
        <f t="shared" si="1353"/>
        <v>106.56</v>
      </c>
      <c r="AU2216" s="20">
        <f>IF(AND(AK2216&lt;0,AK2216+AT2216&lt;0),-AT2216,AK2216)</f>
        <v>0</v>
      </c>
    </row>
    <row r="2217" spans="1:47" x14ac:dyDescent="0.15">
      <c r="A2217" s="21" t="s">
        <v>1273</v>
      </c>
      <c r="B2217" s="20" t="s">
        <v>918</v>
      </c>
      <c r="C2217" s="20" t="s">
        <v>984</v>
      </c>
      <c r="D2217" s="20" t="s">
        <v>995</v>
      </c>
      <c r="E2217" s="20" t="s">
        <v>1009</v>
      </c>
      <c r="F2217" s="20" t="s">
        <v>1250</v>
      </c>
      <c r="G2217" s="20" t="s">
        <v>3302</v>
      </c>
      <c r="H2217" s="20"/>
      <c r="I2217" s="20">
        <v>15016893783</v>
      </c>
      <c r="J2217" s="20" t="s">
        <v>1268</v>
      </c>
      <c r="K2217" s="20" t="s">
        <v>1011</v>
      </c>
      <c r="L2217" s="20" t="s">
        <v>1898</v>
      </c>
      <c r="M2217" s="20">
        <v>1398</v>
      </c>
      <c r="N2217" s="20">
        <v>1398</v>
      </c>
      <c r="O2217" s="20" t="s">
        <v>927</v>
      </c>
      <c r="P2217" s="20" t="s">
        <v>50</v>
      </c>
      <c r="Q2217" s="28"/>
      <c r="R2217" s="21" t="s">
        <v>65</v>
      </c>
      <c r="S2217" s="21"/>
      <c r="T2217" s="21" t="s">
        <v>53</v>
      </c>
      <c r="U2217" s="21" t="s">
        <v>1012</v>
      </c>
      <c r="V2217" s="46">
        <v>1</v>
      </c>
      <c r="W2217" s="26">
        <f t="shared" si="1330"/>
        <v>1</v>
      </c>
      <c r="X2217" s="26">
        <f t="shared" si="1331"/>
        <v>1</v>
      </c>
      <c r="Y2217" s="21">
        <v>20</v>
      </c>
      <c r="Z2217" s="22">
        <f t="shared" si="1306"/>
        <v>1398</v>
      </c>
      <c r="AA2217" s="20" t="s">
        <v>2195</v>
      </c>
      <c r="AB2217" s="22"/>
      <c r="AC2217" s="22">
        <v>1</v>
      </c>
      <c r="AD2217" s="22"/>
      <c r="AE2217" s="22">
        <f t="shared" si="1355"/>
        <v>1398</v>
      </c>
      <c r="AF2217" s="22">
        <f t="shared" si="1333"/>
        <v>1398</v>
      </c>
      <c r="AG2217" s="20">
        <f>N2217</f>
        <v>1398</v>
      </c>
      <c r="AH2217" s="20" t="str">
        <f>VLOOKUP(U2217,[1]提成计算!B:I,8,FALSE)</f>
        <v>否</v>
      </c>
      <c r="AI2217" s="20"/>
      <c r="AJ2217" s="22"/>
      <c r="AK2217" s="22"/>
      <c r="AM2217" s="22"/>
      <c r="AN2217" s="22"/>
      <c r="AO2217" s="22" t="s">
        <v>2196</v>
      </c>
      <c r="AP2217" s="22" t="s">
        <v>1301</v>
      </c>
      <c r="AS2217" s="20"/>
      <c r="AT2217" s="20"/>
      <c r="AU2217" s="20"/>
    </row>
    <row r="2218" spans="1:47" x14ac:dyDescent="0.15">
      <c r="A2218" s="21" t="s">
        <v>1273</v>
      </c>
      <c r="B2218" s="20" t="s">
        <v>918</v>
      </c>
      <c r="C2218" s="20" t="s">
        <v>984</v>
      </c>
      <c r="D2218" s="20" t="s">
        <v>985</v>
      </c>
      <c r="E2218" s="20" t="s">
        <v>1004</v>
      </c>
      <c r="F2218" s="20" t="s">
        <v>1250</v>
      </c>
      <c r="G2218" s="20" t="s">
        <v>3303</v>
      </c>
      <c r="H2218" s="20"/>
      <c r="I2218" s="20">
        <v>18765186646</v>
      </c>
      <c r="J2218" s="20" t="s">
        <v>924</v>
      </c>
      <c r="K2218" s="20" t="s">
        <v>2856</v>
      </c>
      <c r="L2218" s="20" t="s">
        <v>1299</v>
      </c>
      <c r="M2218" s="20">
        <v>888</v>
      </c>
      <c r="N2218" s="20">
        <v>888</v>
      </c>
      <c r="O2218" s="20" t="s">
        <v>927</v>
      </c>
      <c r="P2218" s="20" t="s">
        <v>50</v>
      </c>
      <c r="Q2218" s="28"/>
      <c r="R2218" s="22" t="s">
        <v>989</v>
      </c>
      <c r="T2218" s="21" t="s">
        <v>948</v>
      </c>
      <c r="U2218" s="22" t="s">
        <v>989</v>
      </c>
      <c r="V2218" s="46">
        <v>1</v>
      </c>
      <c r="W2218" s="26">
        <f t="shared" si="1330"/>
        <v>1</v>
      </c>
      <c r="Y2218" s="21">
        <v>12</v>
      </c>
      <c r="Z2218" s="22">
        <f t="shared" si="1306"/>
        <v>888</v>
      </c>
      <c r="AA2218" s="20" t="s">
        <v>2195</v>
      </c>
      <c r="AB2218" s="22"/>
      <c r="AC2218" s="22">
        <v>1</v>
      </c>
      <c r="AD2218" s="22"/>
      <c r="AE2218" s="22">
        <f t="shared" si="1355"/>
        <v>888</v>
      </c>
      <c r="AF2218" s="22">
        <f t="shared" si="1333"/>
        <v>888</v>
      </c>
      <c r="AG2218" s="20"/>
      <c r="AH2218" s="22"/>
      <c r="AI2218" s="22"/>
      <c r="AJ2218" s="22">
        <f>N2218</f>
        <v>888</v>
      </c>
      <c r="AK2218" s="22">
        <f>IF(O2218="(传统)XDSL",VLOOKUP(U2218,[2]自营续费率!B:G,6,FALSE)*1,IF(O2218="GPON+XDSL",VLOOKUP(U2218,[2]自营续费率!B:G,6,FALSE)*1,VLOOKUP(U2218,[2]自营续费率!B:G,4,FALSE)*1))</f>
        <v>0</v>
      </c>
      <c r="AL2218" s="22" t="s">
        <v>1309</v>
      </c>
      <c r="AM2218" s="22"/>
      <c r="AN2218" s="22"/>
      <c r="AO2218" s="22" t="s">
        <v>2216</v>
      </c>
      <c r="AP2218" s="22" t="s">
        <v>1301</v>
      </c>
      <c r="AS2218" s="20">
        <f>IF(Y2218&gt;=10,VLOOKUP(U2218,[2]自营提成!C:Z,6,FALSE),VLOOKUP(U2218,[2]自营提成!C:Z,5,FALSE))</f>
        <v>0.12</v>
      </c>
      <c r="AT2218" s="20">
        <f t="shared" ref="AT2218" si="1356">IF(AD2218*AS2218&gt;0,AD2218*AS2218,AE2218*AS2218)</f>
        <v>106.56</v>
      </c>
      <c r="AU2218" s="20">
        <f>IF(AND(AK2218&lt;0,AK2218+AT2218&lt;0),-AT2218,AK2218)</f>
        <v>0</v>
      </c>
    </row>
    <row r="2219" spans="1:47" x14ac:dyDescent="0.15">
      <c r="A2219" s="21" t="s">
        <v>1273</v>
      </c>
      <c r="B2219" s="20" t="s">
        <v>918</v>
      </c>
      <c r="C2219" s="20" t="s">
        <v>984</v>
      </c>
      <c r="D2219" s="20" t="s">
        <v>985</v>
      </c>
      <c r="E2219" s="20" t="s">
        <v>1004</v>
      </c>
      <c r="F2219" s="20" t="s">
        <v>1250</v>
      </c>
      <c r="G2219" s="20" t="s">
        <v>3304</v>
      </c>
      <c r="H2219" s="20"/>
      <c r="I2219" s="20">
        <v>13809274303</v>
      </c>
      <c r="J2219" s="20" t="s">
        <v>2335</v>
      </c>
      <c r="K2219" s="20" t="s">
        <v>1006</v>
      </c>
      <c r="L2219" s="20" t="s">
        <v>2119</v>
      </c>
      <c r="M2219" s="20">
        <v>768</v>
      </c>
      <c r="N2219" s="20">
        <v>768</v>
      </c>
      <c r="O2219" s="20" t="s">
        <v>1262</v>
      </c>
      <c r="P2219" s="20" t="s">
        <v>50</v>
      </c>
      <c r="Q2219" s="28" t="s">
        <v>2335</v>
      </c>
      <c r="R2219" s="21" t="s">
        <v>989</v>
      </c>
      <c r="S2219" s="21"/>
      <c r="T2219" s="21" t="s">
        <v>53</v>
      </c>
      <c r="U2219" s="21" t="s">
        <v>1008</v>
      </c>
      <c r="V2219" s="46">
        <v>1</v>
      </c>
      <c r="W2219" s="26">
        <f t="shared" si="1330"/>
        <v>1</v>
      </c>
      <c r="X2219" s="26">
        <f t="shared" si="1331"/>
        <v>1</v>
      </c>
      <c r="Y2219" s="21">
        <v>4</v>
      </c>
      <c r="Z2219" s="22">
        <f t="shared" si="1306"/>
        <v>768</v>
      </c>
      <c r="AA2219" s="20" t="s">
        <v>2218</v>
      </c>
      <c r="AB2219" s="22">
        <v>1</v>
      </c>
      <c r="AC2219" s="22"/>
      <c r="AD2219" s="22">
        <f>N2219</f>
        <v>768</v>
      </c>
      <c r="AE2219" s="22"/>
      <c r="AF2219" s="22">
        <f t="shared" si="1333"/>
        <v>768</v>
      </c>
      <c r="AG2219" s="20">
        <f t="shared" ref="AG2219:AG2223" si="1357">N2219</f>
        <v>768</v>
      </c>
      <c r="AH2219" s="20" t="str">
        <f>VLOOKUP(U2219,[1]提成计算!B:I,8,FALSE)</f>
        <v xml:space="preserve"> </v>
      </c>
      <c r="AI2219" s="20"/>
      <c r="AJ2219" s="22"/>
      <c r="AK2219" s="22"/>
      <c r="AM2219" s="22"/>
      <c r="AN2219" s="22"/>
      <c r="AO2219" s="22" t="s">
        <v>2196</v>
      </c>
      <c r="AP2219" s="22" t="s">
        <v>1301</v>
      </c>
      <c r="AS2219" s="20"/>
      <c r="AT2219" s="20"/>
      <c r="AU2219" s="20"/>
    </row>
    <row r="2220" spans="1:47" x14ac:dyDescent="0.15">
      <c r="A2220" s="21" t="s">
        <v>1273</v>
      </c>
      <c r="B2220" s="20" t="s">
        <v>918</v>
      </c>
      <c r="C2220" s="20" t="s">
        <v>984</v>
      </c>
      <c r="D2220" s="20" t="s">
        <v>985</v>
      </c>
      <c r="E2220" s="20" t="s">
        <v>1025</v>
      </c>
      <c r="F2220" s="20" t="s">
        <v>1250</v>
      </c>
      <c r="G2220" s="20" t="s">
        <v>3305</v>
      </c>
      <c r="H2220" s="20"/>
      <c r="I2220" s="20">
        <v>13798721702</v>
      </c>
      <c r="J2220" s="20" t="s">
        <v>1268</v>
      </c>
      <c r="K2220" s="20" t="s">
        <v>2880</v>
      </c>
      <c r="L2220" s="20" t="s">
        <v>1891</v>
      </c>
      <c r="M2220" s="20">
        <v>1088</v>
      </c>
      <c r="N2220" s="20">
        <v>1088</v>
      </c>
      <c r="O2220" s="20" t="s">
        <v>927</v>
      </c>
      <c r="P2220" s="20" t="s">
        <v>50</v>
      </c>
      <c r="Q2220" s="28"/>
      <c r="R2220" s="21" t="s">
        <v>989</v>
      </c>
      <c r="S2220" s="21"/>
      <c r="T2220" s="21" t="s">
        <v>53</v>
      </c>
      <c r="U2220" s="21" t="s">
        <v>1028</v>
      </c>
      <c r="V2220" s="46">
        <v>1</v>
      </c>
      <c r="W2220" s="26">
        <f t="shared" si="1330"/>
        <v>1</v>
      </c>
      <c r="X2220" s="26">
        <f t="shared" si="1331"/>
        <v>1</v>
      </c>
      <c r="Y2220" s="21">
        <v>10</v>
      </c>
      <c r="Z2220" s="22">
        <f t="shared" si="1306"/>
        <v>1088</v>
      </c>
      <c r="AA2220" s="20" t="s">
        <v>2195</v>
      </c>
      <c r="AB2220" s="22"/>
      <c r="AC2220" s="22">
        <v>1</v>
      </c>
      <c r="AD2220" s="22"/>
      <c r="AE2220" s="22">
        <f t="shared" ref="AE2220:AE2221" si="1358">N2220</f>
        <v>1088</v>
      </c>
      <c r="AF2220" s="22">
        <f t="shared" si="1333"/>
        <v>1088</v>
      </c>
      <c r="AG2220" s="20">
        <f t="shared" si="1357"/>
        <v>1088</v>
      </c>
      <c r="AH2220" s="20" t="str">
        <f>VLOOKUP(U2220,[1]提成计算!B:I,8,FALSE)</f>
        <v xml:space="preserve"> </v>
      </c>
      <c r="AI2220" s="20"/>
      <c r="AJ2220" s="22"/>
      <c r="AK2220" s="22"/>
      <c r="AM2220" s="22"/>
      <c r="AN2220" s="22"/>
      <c r="AO2220" s="22" t="s">
        <v>2196</v>
      </c>
      <c r="AP2220" s="22" t="s">
        <v>1301</v>
      </c>
      <c r="AS2220" s="20"/>
      <c r="AT2220" s="20"/>
      <c r="AU2220" s="20"/>
    </row>
    <row r="2221" spans="1:47" x14ac:dyDescent="0.15">
      <c r="A2221" s="21" t="s">
        <v>1273</v>
      </c>
      <c r="B2221" s="20" t="s">
        <v>918</v>
      </c>
      <c r="C2221" s="20" t="s">
        <v>984</v>
      </c>
      <c r="D2221" s="20" t="s">
        <v>995</v>
      </c>
      <c r="E2221" s="20" t="s">
        <v>1368</v>
      </c>
      <c r="F2221" s="20" t="s">
        <v>1250</v>
      </c>
      <c r="G2221" s="20" t="s">
        <v>3306</v>
      </c>
      <c r="H2221" s="20"/>
      <c r="I2221" s="20">
        <v>13632461046</v>
      </c>
      <c r="J2221" s="20" t="s">
        <v>1268</v>
      </c>
      <c r="K2221" s="20" t="s">
        <v>607</v>
      </c>
      <c r="L2221" s="20" t="s">
        <v>1358</v>
      </c>
      <c r="M2221" s="20">
        <v>1088</v>
      </c>
      <c r="N2221" s="20">
        <v>1088</v>
      </c>
      <c r="O2221" s="20" t="s">
        <v>927</v>
      </c>
      <c r="P2221" s="20" t="s">
        <v>50</v>
      </c>
      <c r="Q2221" s="28"/>
      <c r="R2221" s="21" t="s">
        <v>221</v>
      </c>
      <c r="S2221" s="21"/>
      <c r="T2221" s="21" t="s">
        <v>53</v>
      </c>
      <c r="U2221" s="21" t="s">
        <v>608</v>
      </c>
      <c r="V2221" s="46">
        <v>1</v>
      </c>
      <c r="W2221" s="26">
        <f t="shared" si="1330"/>
        <v>1</v>
      </c>
      <c r="X2221" s="26">
        <f t="shared" si="1331"/>
        <v>1</v>
      </c>
      <c r="Y2221" s="21">
        <v>10</v>
      </c>
      <c r="Z2221" s="22">
        <f t="shared" si="1306"/>
        <v>1088</v>
      </c>
      <c r="AA2221" s="20" t="s">
        <v>2195</v>
      </c>
      <c r="AB2221" s="22"/>
      <c r="AC2221" s="22">
        <v>1</v>
      </c>
      <c r="AD2221" s="22"/>
      <c r="AE2221" s="22">
        <f t="shared" si="1358"/>
        <v>1088</v>
      </c>
      <c r="AF2221" s="22">
        <f t="shared" si="1333"/>
        <v>1088</v>
      </c>
      <c r="AG2221" s="20">
        <f t="shared" si="1357"/>
        <v>1088</v>
      </c>
      <c r="AH2221" s="20" t="str">
        <f>VLOOKUP(U2221,[1]提成计算!B:I,8,FALSE)</f>
        <v xml:space="preserve"> </v>
      </c>
      <c r="AI2221" s="20"/>
      <c r="AJ2221" s="22"/>
      <c r="AK2221" s="22"/>
      <c r="AM2221" s="22"/>
      <c r="AN2221" s="22"/>
      <c r="AO2221" s="22" t="s">
        <v>2196</v>
      </c>
      <c r="AP2221" s="22" t="s">
        <v>1301</v>
      </c>
      <c r="AS2221" s="20"/>
      <c r="AT2221" s="20"/>
      <c r="AU2221" s="20"/>
    </row>
    <row r="2222" spans="1:47" x14ac:dyDescent="0.15">
      <c r="A2222" s="21" t="s">
        <v>1273</v>
      </c>
      <c r="B2222" s="20" t="s">
        <v>918</v>
      </c>
      <c r="C2222" s="20" t="s">
        <v>984</v>
      </c>
      <c r="D2222" s="20" t="s">
        <v>995</v>
      </c>
      <c r="E2222" s="20" t="s">
        <v>1368</v>
      </c>
      <c r="F2222" s="20" t="s">
        <v>1250</v>
      </c>
      <c r="G2222" s="20" t="s">
        <v>3307</v>
      </c>
      <c r="H2222" s="20"/>
      <c r="I2222" s="20">
        <v>13609578820</v>
      </c>
      <c r="J2222" s="20" t="s">
        <v>2340</v>
      </c>
      <c r="K2222" s="20" t="s">
        <v>607</v>
      </c>
      <c r="L2222" s="20" t="s">
        <v>1960</v>
      </c>
      <c r="M2222" s="20">
        <v>400</v>
      </c>
      <c r="N2222" s="20">
        <v>400</v>
      </c>
      <c r="O2222" s="20" t="s">
        <v>1262</v>
      </c>
      <c r="P2222" s="20" t="s">
        <v>50</v>
      </c>
      <c r="Q2222" s="28" t="s">
        <v>2340</v>
      </c>
      <c r="R2222" s="21" t="s">
        <v>221</v>
      </c>
      <c r="S2222" s="21"/>
      <c r="T2222" s="21" t="s">
        <v>53</v>
      </c>
      <c r="U2222" s="21" t="s">
        <v>608</v>
      </c>
      <c r="V2222" s="46">
        <v>0.5</v>
      </c>
      <c r="W2222" s="26">
        <f t="shared" si="1330"/>
        <v>0.5</v>
      </c>
      <c r="X2222" s="26">
        <f t="shared" si="1331"/>
        <v>0.5</v>
      </c>
      <c r="Y2222" s="21">
        <v>4</v>
      </c>
      <c r="Z2222" s="22">
        <f t="shared" si="1306"/>
        <v>400</v>
      </c>
      <c r="AA2222" s="20" t="s">
        <v>2195</v>
      </c>
      <c r="AB2222" s="22">
        <v>1</v>
      </c>
      <c r="AC2222" s="22"/>
      <c r="AD2222" s="22">
        <f>N2222</f>
        <v>400</v>
      </c>
      <c r="AE2222" s="22"/>
      <c r="AF2222" s="22">
        <f t="shared" si="1333"/>
        <v>400</v>
      </c>
      <c r="AG2222" s="20">
        <f t="shared" si="1357"/>
        <v>400</v>
      </c>
      <c r="AH2222" s="20" t="str">
        <f>VLOOKUP(U2222,[1]提成计算!B:I,8,FALSE)</f>
        <v xml:space="preserve"> </v>
      </c>
      <c r="AI2222" s="20"/>
      <c r="AJ2222" s="22"/>
      <c r="AK2222" s="22"/>
      <c r="AM2222" s="22"/>
      <c r="AN2222" s="22"/>
      <c r="AO2222" s="22" t="s">
        <v>2196</v>
      </c>
      <c r="AP2222" s="22" t="s">
        <v>1961</v>
      </c>
      <c r="AS2222" s="20"/>
      <c r="AT2222" s="20"/>
      <c r="AU2222" s="20"/>
    </row>
    <row r="2223" spans="1:47" x14ac:dyDescent="0.15">
      <c r="A2223" s="21" t="s">
        <v>1273</v>
      </c>
      <c r="B2223" s="20" t="s">
        <v>918</v>
      </c>
      <c r="C2223" s="20" t="s">
        <v>984</v>
      </c>
      <c r="D2223" s="20" t="s">
        <v>985</v>
      </c>
      <c r="E2223" s="20" t="s">
        <v>1041</v>
      </c>
      <c r="F2223" s="20" t="s">
        <v>1250</v>
      </c>
      <c r="G2223" s="20" t="s">
        <v>3308</v>
      </c>
      <c r="H2223" s="20"/>
      <c r="I2223" s="20">
        <v>15015395596</v>
      </c>
      <c r="J2223" s="20" t="s">
        <v>1268</v>
      </c>
      <c r="K2223" s="20" t="s">
        <v>2944</v>
      </c>
      <c r="L2223" s="20" t="s">
        <v>1891</v>
      </c>
      <c r="M2223" s="20">
        <v>1088</v>
      </c>
      <c r="N2223" s="20">
        <v>1088</v>
      </c>
      <c r="O2223" s="20" t="s">
        <v>927</v>
      </c>
      <c r="P2223" s="20" t="s">
        <v>50</v>
      </c>
      <c r="Q2223" s="28"/>
      <c r="R2223" s="21" t="s">
        <v>989</v>
      </c>
      <c r="S2223" s="21"/>
      <c r="T2223" s="21" t="s">
        <v>53</v>
      </c>
      <c r="U2223" s="21" t="s">
        <v>991</v>
      </c>
      <c r="V2223" s="46">
        <v>1</v>
      </c>
      <c r="W2223" s="26">
        <f t="shared" si="1330"/>
        <v>1</v>
      </c>
      <c r="X2223" s="26">
        <f t="shared" si="1331"/>
        <v>1</v>
      </c>
      <c r="Y2223" s="21">
        <v>10</v>
      </c>
      <c r="Z2223" s="22">
        <f t="shared" si="1306"/>
        <v>1088</v>
      </c>
      <c r="AA2223" s="20" t="s">
        <v>2195</v>
      </c>
      <c r="AB2223" s="22"/>
      <c r="AC2223" s="22">
        <v>1</v>
      </c>
      <c r="AD2223" s="22"/>
      <c r="AE2223" s="22">
        <f>N2223</f>
        <v>1088</v>
      </c>
      <c r="AF2223" s="22">
        <f t="shared" si="1333"/>
        <v>1088</v>
      </c>
      <c r="AG2223" s="20">
        <f t="shared" si="1357"/>
        <v>1088</v>
      </c>
      <c r="AH2223" s="20" t="str">
        <f>VLOOKUP(U2223,[1]提成计算!B:I,8,FALSE)</f>
        <v xml:space="preserve"> </v>
      </c>
      <c r="AI2223" s="20"/>
      <c r="AJ2223" s="22"/>
      <c r="AK2223" s="22"/>
      <c r="AM2223" s="22"/>
      <c r="AN2223" s="22"/>
      <c r="AO2223" s="22" t="s">
        <v>2216</v>
      </c>
      <c r="AP2223" s="22" t="s">
        <v>1301</v>
      </c>
      <c r="AS2223" s="20"/>
      <c r="AT2223" s="20"/>
      <c r="AU2223" s="20"/>
    </row>
    <row r="2224" spans="1:47" x14ac:dyDescent="0.15">
      <c r="A2224" s="21" t="s">
        <v>1273</v>
      </c>
      <c r="B2224" s="20" t="s">
        <v>918</v>
      </c>
      <c r="C2224" s="20" t="s">
        <v>984</v>
      </c>
      <c r="D2224" s="20" t="s">
        <v>985</v>
      </c>
      <c r="E2224" s="20" t="s">
        <v>1041</v>
      </c>
      <c r="F2224" s="20" t="s">
        <v>1250</v>
      </c>
      <c r="G2224" s="20" t="s">
        <v>3309</v>
      </c>
      <c r="H2224" s="20"/>
      <c r="I2224" s="20">
        <v>15207690792</v>
      </c>
      <c r="J2224" s="20" t="s">
        <v>1275</v>
      </c>
      <c r="K2224" s="20" t="s">
        <v>2944</v>
      </c>
      <c r="L2224" s="20" t="s">
        <v>1277</v>
      </c>
      <c r="M2224" s="20">
        <v>509</v>
      </c>
      <c r="N2224" s="20">
        <v>509</v>
      </c>
      <c r="O2224" s="20" t="s">
        <v>927</v>
      </c>
      <c r="P2224" s="20" t="s">
        <v>50</v>
      </c>
      <c r="Q2224" s="28"/>
      <c r="R2224" s="21" t="s">
        <v>989</v>
      </c>
      <c r="S2224" s="21"/>
      <c r="T2224" s="21" t="s">
        <v>53</v>
      </c>
      <c r="U2224" s="21" t="s">
        <v>991</v>
      </c>
      <c r="V2224" s="46"/>
      <c r="Y2224" s="21">
        <v>2</v>
      </c>
      <c r="Z2224" s="22">
        <f t="shared" si="1306"/>
        <v>509</v>
      </c>
      <c r="AA2224" s="20" t="s">
        <v>2218</v>
      </c>
      <c r="AB2224" s="22"/>
      <c r="AC2224" s="22"/>
      <c r="AD2224" s="22"/>
      <c r="AE2224" s="22"/>
      <c r="AF2224" s="22"/>
      <c r="AG2224" s="20"/>
      <c r="AH2224" s="22"/>
      <c r="AI2224" s="22"/>
      <c r="AJ2224" s="22"/>
      <c r="AK2224" s="22"/>
      <c r="AM2224" s="22"/>
      <c r="AN2224" s="22"/>
      <c r="AO2224" s="22" t="s">
        <v>2216</v>
      </c>
      <c r="AP2224" s="22">
        <v>0</v>
      </c>
      <c r="AS2224" s="20"/>
      <c r="AT2224" s="20"/>
      <c r="AU2224" s="20"/>
    </row>
    <row r="2225" spans="1:47" x14ac:dyDescent="0.15">
      <c r="A2225" s="21" t="s">
        <v>1273</v>
      </c>
      <c r="B2225" s="20" t="s">
        <v>918</v>
      </c>
      <c r="C2225" s="20" t="s">
        <v>984</v>
      </c>
      <c r="D2225" s="20" t="s">
        <v>985</v>
      </c>
      <c r="E2225" s="20" t="s">
        <v>1041</v>
      </c>
      <c r="F2225" s="20" t="s">
        <v>1250</v>
      </c>
      <c r="G2225" s="20" t="s">
        <v>3310</v>
      </c>
      <c r="H2225" s="20"/>
      <c r="I2225" s="20">
        <v>15217353123</v>
      </c>
      <c r="J2225" s="20" t="s">
        <v>924</v>
      </c>
      <c r="K2225" s="20" t="s">
        <v>2882</v>
      </c>
      <c r="L2225" s="20" t="s">
        <v>1299</v>
      </c>
      <c r="M2225" s="20">
        <v>888</v>
      </c>
      <c r="N2225" s="20">
        <v>888</v>
      </c>
      <c r="O2225" s="20" t="s">
        <v>927</v>
      </c>
      <c r="P2225" s="20" t="s">
        <v>50</v>
      </c>
      <c r="Q2225" s="28"/>
      <c r="R2225" s="21" t="s">
        <v>989</v>
      </c>
      <c r="S2225" s="25" t="s">
        <v>1643</v>
      </c>
      <c r="T2225" s="21" t="s">
        <v>53</v>
      </c>
      <c r="U2225" s="21" t="s">
        <v>1833</v>
      </c>
      <c r="V2225" s="46">
        <v>1</v>
      </c>
      <c r="W2225" s="26">
        <f t="shared" ref="W2225:W2288" si="1359">V2225</f>
        <v>1</v>
      </c>
      <c r="Y2225" s="21">
        <v>12</v>
      </c>
      <c r="Z2225" s="22">
        <f t="shared" si="1306"/>
        <v>888</v>
      </c>
      <c r="AA2225" s="20" t="s">
        <v>2195</v>
      </c>
      <c r="AB2225" s="22"/>
      <c r="AC2225" s="22">
        <v>1</v>
      </c>
      <c r="AD2225" s="22"/>
      <c r="AE2225" s="22">
        <f t="shared" ref="AE2225:AE2229" si="1360">N2225</f>
        <v>888</v>
      </c>
      <c r="AF2225" s="22">
        <f t="shared" ref="AF2225:AF2288" si="1361">N2225</f>
        <v>888</v>
      </c>
      <c r="AG2225" s="20"/>
      <c r="AH2225" s="22"/>
      <c r="AI2225" s="22"/>
      <c r="AJ2225" s="22">
        <f t="shared" ref="AJ2225:AJ2226" si="1362">N2225</f>
        <v>888</v>
      </c>
      <c r="AK2225" s="22">
        <f>IF(O2225="(传统)XDSL",VLOOKUP(S2225,[2]直销续费率明细!C:I,7,FALSE)*1,IF(O2225="GPON+XDSL",VLOOKUP(S2225,[2]直销续费率明细!C:I,7,FALSE)*1,VLOOKUP(S2225,[2]直销续费率明细!C:I,5,FALSE)*1))</f>
        <v>0</v>
      </c>
      <c r="AL2225" s="22" t="s">
        <v>1309</v>
      </c>
      <c r="AM2225" s="22"/>
      <c r="AN2225" s="22"/>
      <c r="AO2225" s="22" t="s">
        <v>2196</v>
      </c>
      <c r="AP2225" s="22" t="s">
        <v>1301</v>
      </c>
      <c r="AS2225" s="20">
        <f>IF(Y2225&gt;=10,VLOOKUP(U2225,[2]提成计算!B:T,19,FALSE),VLOOKUP(U2225,[2]提成计算!B:T,18,FALSE))</f>
        <v>0.09</v>
      </c>
      <c r="AT2225" s="20">
        <f t="shared" ref="AT2225:AT2226" si="1363">IF(AD2225*AS2225&gt;0,AD2225*AS2225,AE2225*AS2225)</f>
        <v>79.92</v>
      </c>
      <c r="AU2225" s="20">
        <f t="shared" ref="AU2225:AU2226" si="1364">IF(AND(AK2225&lt;0,AK2225+AT2225&lt;0),-AT2225,AK2225)</f>
        <v>0</v>
      </c>
    </row>
    <row r="2226" spans="1:47" x14ac:dyDescent="0.15">
      <c r="A2226" s="21" t="s">
        <v>1273</v>
      </c>
      <c r="B2226" s="20" t="s">
        <v>918</v>
      </c>
      <c r="C2226" s="20" t="s">
        <v>984</v>
      </c>
      <c r="D2226" s="20" t="s">
        <v>985</v>
      </c>
      <c r="E2226" s="20" t="s">
        <v>1025</v>
      </c>
      <c r="F2226" s="20" t="s">
        <v>1250</v>
      </c>
      <c r="G2226" s="20" t="s">
        <v>3311</v>
      </c>
      <c r="H2226" s="20"/>
      <c r="I2226" s="20">
        <v>15099761551</v>
      </c>
      <c r="J2226" s="20" t="s">
        <v>924</v>
      </c>
      <c r="K2226" s="20" t="s">
        <v>2880</v>
      </c>
      <c r="L2226" s="20" t="s">
        <v>2166</v>
      </c>
      <c r="M2226" s="20">
        <v>1088</v>
      </c>
      <c r="N2226" s="20">
        <v>1088</v>
      </c>
      <c r="O2226" s="20" t="s">
        <v>927</v>
      </c>
      <c r="P2226" s="20" t="s">
        <v>50</v>
      </c>
      <c r="Q2226" s="28"/>
      <c r="R2226" s="21" t="s">
        <v>989</v>
      </c>
      <c r="S2226" s="25" t="s">
        <v>1386</v>
      </c>
      <c r="T2226" s="21" t="s">
        <v>53</v>
      </c>
      <c r="U2226" s="21" t="s">
        <v>1028</v>
      </c>
      <c r="V2226" s="46">
        <v>1</v>
      </c>
      <c r="W2226" s="26">
        <f t="shared" si="1359"/>
        <v>1</v>
      </c>
      <c r="Y2226" s="21">
        <v>20</v>
      </c>
      <c r="Z2226" s="22">
        <f t="shared" si="1306"/>
        <v>1088</v>
      </c>
      <c r="AA2226" s="20" t="s">
        <v>2195</v>
      </c>
      <c r="AB2226" s="22"/>
      <c r="AC2226" s="22">
        <v>1</v>
      </c>
      <c r="AD2226" s="22"/>
      <c r="AE2226" s="22">
        <f t="shared" si="1360"/>
        <v>1088</v>
      </c>
      <c r="AF2226" s="22">
        <f t="shared" si="1361"/>
        <v>1088</v>
      </c>
      <c r="AG2226" s="20"/>
      <c r="AH2226" s="22"/>
      <c r="AI2226" s="22"/>
      <c r="AJ2226" s="22">
        <f t="shared" si="1362"/>
        <v>1088</v>
      </c>
      <c r="AK2226" s="22">
        <f>IF(O2226="(传统)XDSL",VLOOKUP(S2226,[2]直销续费率明细!C:I,7,FALSE)*1,IF(O2226="GPON+XDSL",VLOOKUP(S2226,[2]直销续费率明细!C:I,7,FALSE)*1,VLOOKUP(S2226,[2]直销续费率明细!C:I,5,FALSE)*1))</f>
        <v>15</v>
      </c>
      <c r="AL2226" s="22" t="s">
        <v>1309</v>
      </c>
      <c r="AM2226" s="22"/>
      <c r="AN2226" s="22"/>
      <c r="AO2226" s="22" t="s">
        <v>2196</v>
      </c>
      <c r="AP2226" s="22" t="s">
        <v>1301</v>
      </c>
      <c r="AS2226" s="20">
        <f>IF(Y2226&gt;=10,VLOOKUP(U2226,[2]提成计算!B:T,19,FALSE),VLOOKUP(U2226,[2]提成计算!B:T,18,FALSE))</f>
        <v>0.09</v>
      </c>
      <c r="AT2226" s="20">
        <f t="shared" si="1363"/>
        <v>97.92</v>
      </c>
      <c r="AU2226" s="20">
        <f t="shared" si="1364"/>
        <v>15</v>
      </c>
    </row>
    <row r="2227" spans="1:47" x14ac:dyDescent="0.15">
      <c r="A2227" s="21" t="s">
        <v>1273</v>
      </c>
      <c r="B2227" s="20" t="s">
        <v>918</v>
      </c>
      <c r="C2227" s="20" t="s">
        <v>984</v>
      </c>
      <c r="D2227" s="20" t="s">
        <v>985</v>
      </c>
      <c r="E2227" s="20" t="s">
        <v>1025</v>
      </c>
      <c r="F2227" s="20" t="s">
        <v>1250</v>
      </c>
      <c r="G2227" s="20" t="s">
        <v>3312</v>
      </c>
      <c r="H2227" s="20"/>
      <c r="I2227" s="20">
        <v>18728254342</v>
      </c>
      <c r="J2227" s="20" t="s">
        <v>1268</v>
      </c>
      <c r="K2227" s="20" t="s">
        <v>2880</v>
      </c>
      <c r="L2227" s="20" t="s">
        <v>1891</v>
      </c>
      <c r="M2227" s="20">
        <v>1088</v>
      </c>
      <c r="N2227" s="20">
        <v>1088</v>
      </c>
      <c r="O2227" s="20" t="s">
        <v>927</v>
      </c>
      <c r="P2227" s="20" t="s">
        <v>50</v>
      </c>
      <c r="Q2227" s="28"/>
      <c r="R2227" s="21" t="s">
        <v>989</v>
      </c>
      <c r="S2227" s="21"/>
      <c r="T2227" s="21" t="s">
        <v>53</v>
      </c>
      <c r="U2227" s="21" t="s">
        <v>1028</v>
      </c>
      <c r="V2227" s="46">
        <v>1</v>
      </c>
      <c r="W2227" s="26">
        <f t="shared" si="1359"/>
        <v>1</v>
      </c>
      <c r="X2227" s="26">
        <f t="shared" ref="X2227:X2288" si="1365">V2227</f>
        <v>1</v>
      </c>
      <c r="Y2227" s="21">
        <v>10</v>
      </c>
      <c r="Z2227" s="22">
        <f t="shared" si="1306"/>
        <v>1088</v>
      </c>
      <c r="AA2227" s="20" t="s">
        <v>2218</v>
      </c>
      <c r="AB2227" s="22"/>
      <c r="AC2227" s="22">
        <v>1</v>
      </c>
      <c r="AD2227" s="22"/>
      <c r="AE2227" s="22">
        <f t="shared" si="1360"/>
        <v>1088</v>
      </c>
      <c r="AF2227" s="22">
        <f t="shared" si="1361"/>
        <v>1088</v>
      </c>
      <c r="AG2227" s="20">
        <f t="shared" ref="AG2227:AG2228" si="1366">N2227</f>
        <v>1088</v>
      </c>
      <c r="AH2227" s="20" t="str">
        <f>VLOOKUP(U2227,[1]提成计算!B:I,8,FALSE)</f>
        <v xml:space="preserve"> </v>
      </c>
      <c r="AI2227" s="20"/>
      <c r="AJ2227" s="22"/>
      <c r="AK2227" s="22"/>
      <c r="AM2227" s="22"/>
      <c r="AN2227" s="22"/>
      <c r="AO2227" s="22" t="s">
        <v>2196</v>
      </c>
      <c r="AP2227" s="22" t="s">
        <v>1301</v>
      </c>
      <c r="AS2227" s="20"/>
      <c r="AT2227" s="20"/>
      <c r="AU2227" s="20"/>
    </row>
    <row r="2228" spans="1:47" x14ac:dyDescent="0.15">
      <c r="A2228" s="21" t="s">
        <v>1273</v>
      </c>
      <c r="B2228" s="20" t="s">
        <v>918</v>
      </c>
      <c r="C2228" s="20" t="s">
        <v>984</v>
      </c>
      <c r="D2228" s="20" t="s">
        <v>995</v>
      </c>
      <c r="E2228" s="20" t="s">
        <v>1502</v>
      </c>
      <c r="F2228" s="20" t="s">
        <v>1250</v>
      </c>
      <c r="G2228" s="20" t="s">
        <v>3313</v>
      </c>
      <c r="H2228" s="20"/>
      <c r="I2228" s="20">
        <v>13649845432</v>
      </c>
      <c r="J2228" s="20" t="s">
        <v>1268</v>
      </c>
      <c r="K2228" s="20" t="s">
        <v>1011</v>
      </c>
      <c r="L2228" s="20" t="s">
        <v>1358</v>
      </c>
      <c r="M2228" s="20">
        <v>1088</v>
      </c>
      <c r="N2228" s="20">
        <v>1088</v>
      </c>
      <c r="O2228" s="20" t="s">
        <v>927</v>
      </c>
      <c r="P2228" s="20" t="s">
        <v>50</v>
      </c>
      <c r="Q2228" s="28"/>
      <c r="R2228" s="21" t="s">
        <v>65</v>
      </c>
      <c r="S2228" s="21"/>
      <c r="T2228" s="21" t="s">
        <v>53</v>
      </c>
      <c r="U2228" s="21" t="s">
        <v>1012</v>
      </c>
      <c r="V2228" s="46">
        <v>1</v>
      </c>
      <c r="W2228" s="26">
        <f t="shared" si="1359"/>
        <v>1</v>
      </c>
      <c r="X2228" s="26">
        <f t="shared" si="1365"/>
        <v>1</v>
      </c>
      <c r="Y2228" s="21">
        <v>10</v>
      </c>
      <c r="Z2228" s="22">
        <f t="shared" si="1306"/>
        <v>1088</v>
      </c>
      <c r="AA2228" s="20" t="s">
        <v>2195</v>
      </c>
      <c r="AB2228" s="22"/>
      <c r="AC2228" s="22">
        <v>1</v>
      </c>
      <c r="AD2228" s="22"/>
      <c r="AE2228" s="22">
        <f t="shared" si="1360"/>
        <v>1088</v>
      </c>
      <c r="AF2228" s="22">
        <f t="shared" si="1361"/>
        <v>1088</v>
      </c>
      <c r="AG2228" s="20">
        <f t="shared" si="1366"/>
        <v>1088</v>
      </c>
      <c r="AH2228" s="20" t="str">
        <f>VLOOKUP(U2228,[1]提成计算!B:I,8,FALSE)</f>
        <v>否</v>
      </c>
      <c r="AI2228" s="20"/>
      <c r="AJ2228" s="22"/>
      <c r="AK2228" s="22"/>
      <c r="AM2228" s="22"/>
      <c r="AN2228" s="22"/>
      <c r="AO2228" s="22" t="s">
        <v>2196</v>
      </c>
      <c r="AP2228" s="22" t="s">
        <v>1301</v>
      </c>
      <c r="AS2228" s="20"/>
      <c r="AT2228" s="20"/>
      <c r="AU2228" s="20"/>
    </row>
    <row r="2229" spans="1:47" x14ac:dyDescent="0.15">
      <c r="A2229" s="21" t="s">
        <v>1273</v>
      </c>
      <c r="B2229" s="20" t="s">
        <v>918</v>
      </c>
      <c r="C2229" s="20" t="s">
        <v>984</v>
      </c>
      <c r="D2229" s="20" t="s">
        <v>995</v>
      </c>
      <c r="E2229" s="20" t="s">
        <v>3314</v>
      </c>
      <c r="F2229" s="20" t="s">
        <v>1250</v>
      </c>
      <c r="G2229" s="20" t="s">
        <v>3315</v>
      </c>
      <c r="H2229" s="20"/>
      <c r="I2229" s="20">
        <v>13712210259</v>
      </c>
      <c r="J2229" s="20" t="s">
        <v>924</v>
      </c>
      <c r="K2229" s="20" t="s">
        <v>999</v>
      </c>
      <c r="L2229" s="20" t="s">
        <v>2137</v>
      </c>
      <c r="M2229" s="20">
        <v>1408</v>
      </c>
      <c r="N2229" s="20">
        <v>1408</v>
      </c>
      <c r="O2229" s="20" t="s">
        <v>927</v>
      </c>
      <c r="P2229" s="20" t="s">
        <v>50</v>
      </c>
      <c r="Q2229" s="28"/>
      <c r="R2229" s="21" t="s">
        <v>1001</v>
      </c>
      <c r="S2229" s="25" t="s">
        <v>1002</v>
      </c>
      <c r="T2229" s="21" t="s">
        <v>53</v>
      </c>
      <c r="U2229" s="21" t="s">
        <v>1003</v>
      </c>
      <c r="V2229" s="46">
        <v>1</v>
      </c>
      <c r="W2229" s="26">
        <f t="shared" si="1359"/>
        <v>1</v>
      </c>
      <c r="Y2229" s="21">
        <v>12</v>
      </c>
      <c r="Z2229" s="22">
        <f t="shared" si="1306"/>
        <v>1408</v>
      </c>
      <c r="AA2229" s="20" t="s">
        <v>2195</v>
      </c>
      <c r="AB2229" s="22"/>
      <c r="AC2229" s="22">
        <v>1</v>
      </c>
      <c r="AD2229" s="22"/>
      <c r="AE2229" s="22">
        <f t="shared" si="1360"/>
        <v>1408</v>
      </c>
      <c r="AF2229" s="22">
        <f t="shared" si="1361"/>
        <v>1408</v>
      </c>
      <c r="AG2229" s="20"/>
      <c r="AH2229" s="22"/>
      <c r="AI2229" s="22"/>
      <c r="AJ2229" s="22">
        <f t="shared" ref="AJ2229:AJ2231" si="1367">N2229</f>
        <v>1408</v>
      </c>
      <c r="AK2229" s="22">
        <f>IF(O2229="(传统)XDSL",VLOOKUP(S2229,[2]直销续费率明细!C:I,7,FALSE)*1,IF(O2229="GPON+XDSL",VLOOKUP(S2229,[2]直销续费率明细!C:I,7,FALSE)*1,VLOOKUP(S2229,[2]直销续费率明细!C:I,5,FALSE)*1))</f>
        <v>25</v>
      </c>
      <c r="AL2229" s="22" t="s">
        <v>1309</v>
      </c>
      <c r="AM2229" s="22"/>
      <c r="AN2229" s="22"/>
      <c r="AO2229" s="22" t="s">
        <v>2196</v>
      </c>
      <c r="AP2229" s="22" t="s">
        <v>1301</v>
      </c>
      <c r="AS2229" s="20">
        <f>IF(Y2229&gt;=10,VLOOKUP(U2229,[2]提成计算!B:T,19,FALSE),VLOOKUP(U2229,[2]提成计算!B:T,18,FALSE))</f>
        <v>0.09</v>
      </c>
      <c r="AT2229" s="20">
        <f t="shared" ref="AT2229" si="1368">IF(AD2229*AS2229&gt;0,AD2229*AS2229,AE2229*AS2229)</f>
        <v>126.72</v>
      </c>
      <c r="AU2229" s="20">
        <f t="shared" ref="AU2229" si="1369">IF(AND(AK2229&lt;0,AK2229+AT2229&lt;0),-AT2229,AK2229)</f>
        <v>25</v>
      </c>
    </row>
    <row r="2230" spans="1:47" s="31" customFormat="1" x14ac:dyDescent="0.15">
      <c r="A2230" s="30" t="s">
        <v>1273</v>
      </c>
      <c r="B2230" s="36" t="s">
        <v>918</v>
      </c>
      <c r="C2230" s="36" t="s">
        <v>984</v>
      </c>
      <c r="D2230" s="36" t="s">
        <v>1029</v>
      </c>
      <c r="E2230" s="36" t="s">
        <v>1030</v>
      </c>
      <c r="F2230" s="36" t="s">
        <v>1250</v>
      </c>
      <c r="G2230" s="36" t="s">
        <v>3316</v>
      </c>
      <c r="H2230" s="36"/>
      <c r="I2230" s="36">
        <v>13712342451</v>
      </c>
      <c r="J2230" s="36" t="s">
        <v>924</v>
      </c>
      <c r="K2230" s="36" t="s">
        <v>2860</v>
      </c>
      <c r="L2230" s="36" t="s">
        <v>2119</v>
      </c>
      <c r="M2230" s="36">
        <v>768</v>
      </c>
      <c r="N2230" s="36">
        <v>768</v>
      </c>
      <c r="O2230" s="36" t="s">
        <v>927</v>
      </c>
      <c r="P2230" s="36" t="s">
        <v>50</v>
      </c>
      <c r="Q2230" s="35"/>
      <c r="R2230" s="31" t="s">
        <v>2861</v>
      </c>
      <c r="S2230" s="30"/>
      <c r="T2230" s="30" t="s">
        <v>948</v>
      </c>
      <c r="U2230" s="31" t="s">
        <v>2862</v>
      </c>
      <c r="V2230" s="47">
        <v>1</v>
      </c>
      <c r="W2230" s="33">
        <f t="shared" si="1359"/>
        <v>1</v>
      </c>
      <c r="X2230" s="33"/>
      <c r="Y2230" s="30">
        <v>4</v>
      </c>
      <c r="Z2230" s="31">
        <f t="shared" si="1306"/>
        <v>768</v>
      </c>
      <c r="AA2230" s="36" t="s">
        <v>2195</v>
      </c>
      <c r="AB2230" s="31">
        <v>1</v>
      </c>
      <c r="AG2230" s="36"/>
      <c r="AL2230" s="31" t="s">
        <v>1309</v>
      </c>
      <c r="AO2230" s="31" t="s">
        <v>2196</v>
      </c>
      <c r="AP2230" s="31" t="s">
        <v>1301</v>
      </c>
      <c r="AS2230" s="36"/>
      <c r="AT2230" s="36"/>
      <c r="AU2230" s="36"/>
    </row>
    <row r="2231" spans="1:47" x14ac:dyDescent="0.15">
      <c r="A2231" s="21" t="s">
        <v>1273</v>
      </c>
      <c r="B2231" s="20" t="s">
        <v>918</v>
      </c>
      <c r="C2231" s="20" t="s">
        <v>984</v>
      </c>
      <c r="D2231" s="20" t="s">
        <v>985</v>
      </c>
      <c r="E2231" s="20" t="s">
        <v>986</v>
      </c>
      <c r="F2231" s="20" t="s">
        <v>1250</v>
      </c>
      <c r="G2231" s="20" t="s">
        <v>3317</v>
      </c>
      <c r="H2231" s="20"/>
      <c r="I2231" s="20">
        <v>15918356739</v>
      </c>
      <c r="J2231" s="20" t="s">
        <v>924</v>
      </c>
      <c r="K2231" s="20" t="s">
        <v>2856</v>
      </c>
      <c r="L2231" s="20" t="s">
        <v>1299</v>
      </c>
      <c r="M2231" s="20">
        <v>888</v>
      </c>
      <c r="N2231" s="20">
        <v>888</v>
      </c>
      <c r="O2231" s="20" t="s">
        <v>927</v>
      </c>
      <c r="P2231" s="20" t="s">
        <v>50</v>
      </c>
      <c r="Q2231" s="28"/>
      <c r="R2231" s="22" t="s">
        <v>989</v>
      </c>
      <c r="T2231" s="21" t="s">
        <v>948</v>
      </c>
      <c r="U2231" s="22" t="s">
        <v>989</v>
      </c>
      <c r="V2231" s="46">
        <v>1</v>
      </c>
      <c r="W2231" s="26">
        <f t="shared" si="1359"/>
        <v>1</v>
      </c>
      <c r="Y2231" s="21">
        <v>12</v>
      </c>
      <c r="Z2231" s="22">
        <f t="shared" si="1306"/>
        <v>888</v>
      </c>
      <c r="AA2231" s="20" t="s">
        <v>2195</v>
      </c>
      <c r="AB2231" s="22"/>
      <c r="AC2231" s="22">
        <v>1</v>
      </c>
      <c r="AD2231" s="22"/>
      <c r="AE2231" s="22">
        <f t="shared" ref="AE2231:AE2232" si="1370">N2231</f>
        <v>888</v>
      </c>
      <c r="AF2231" s="22">
        <f t="shared" si="1361"/>
        <v>888</v>
      </c>
      <c r="AG2231" s="20"/>
      <c r="AH2231" s="22"/>
      <c r="AI2231" s="22"/>
      <c r="AJ2231" s="22">
        <f t="shared" si="1367"/>
        <v>888</v>
      </c>
      <c r="AK2231" s="22">
        <f>IF(O2231="(传统)XDSL",VLOOKUP(U2231,[2]自营续费率!B:G,6,FALSE)*1,IF(O2231="GPON+XDSL",VLOOKUP(U2231,[2]自营续费率!B:G,6,FALSE)*1,VLOOKUP(U2231,[2]自营续费率!B:G,4,FALSE)*1))</f>
        <v>0</v>
      </c>
      <c r="AL2231" s="22" t="s">
        <v>1309</v>
      </c>
      <c r="AM2231" s="22"/>
      <c r="AN2231" s="22"/>
      <c r="AO2231" s="22" t="s">
        <v>2196</v>
      </c>
      <c r="AP2231" s="22" t="s">
        <v>1301</v>
      </c>
      <c r="AS2231" s="20">
        <f>IF(Y2231&gt;=10,VLOOKUP(U2231,[2]自营提成!C:Z,6,FALSE),VLOOKUP(U2231,[2]自营提成!C:Z,5,FALSE))</f>
        <v>0.12</v>
      </c>
      <c r="AT2231" s="20">
        <f t="shared" ref="AT2231" si="1371">IF(AD2231*AS2231&gt;0,AD2231*AS2231,AE2231*AS2231)</f>
        <v>106.56</v>
      </c>
      <c r="AU2231" s="20">
        <f>IF(AND(AK2231&lt;0,AK2231+AT2231&lt;0),-AT2231,AK2231)</f>
        <v>0</v>
      </c>
    </row>
    <row r="2232" spans="1:47" x14ac:dyDescent="0.15">
      <c r="A2232" s="21" t="s">
        <v>1273</v>
      </c>
      <c r="B2232" s="20" t="s">
        <v>918</v>
      </c>
      <c r="C2232" s="20" t="s">
        <v>984</v>
      </c>
      <c r="D2232" s="20" t="s">
        <v>985</v>
      </c>
      <c r="E2232" s="20" t="s">
        <v>1041</v>
      </c>
      <c r="F2232" s="20" t="s">
        <v>1250</v>
      </c>
      <c r="G2232" s="20" t="s">
        <v>3318</v>
      </c>
      <c r="H2232" s="20"/>
      <c r="I2232" s="20">
        <v>18221307743</v>
      </c>
      <c r="J2232" s="20" t="s">
        <v>1268</v>
      </c>
      <c r="K2232" s="20" t="s">
        <v>988</v>
      </c>
      <c r="L2232" s="20" t="s">
        <v>1898</v>
      </c>
      <c r="M2232" s="20">
        <v>1398</v>
      </c>
      <c r="N2232" s="20">
        <v>1398</v>
      </c>
      <c r="O2232" s="20" t="s">
        <v>927</v>
      </c>
      <c r="P2232" s="20" t="s">
        <v>50</v>
      </c>
      <c r="Q2232" s="28"/>
      <c r="R2232" s="21" t="s">
        <v>989</v>
      </c>
      <c r="S2232" s="21"/>
      <c r="T2232" s="21" t="s">
        <v>53</v>
      </c>
      <c r="U2232" s="21" t="s">
        <v>991</v>
      </c>
      <c r="V2232" s="46">
        <v>1</v>
      </c>
      <c r="W2232" s="26">
        <f t="shared" si="1359"/>
        <v>1</v>
      </c>
      <c r="X2232" s="26">
        <f t="shared" si="1365"/>
        <v>1</v>
      </c>
      <c r="Y2232" s="21">
        <v>20</v>
      </c>
      <c r="Z2232" s="22">
        <f t="shared" si="1306"/>
        <v>1398</v>
      </c>
      <c r="AA2232" s="20" t="s">
        <v>2195</v>
      </c>
      <c r="AB2232" s="22"/>
      <c r="AC2232" s="22">
        <v>1</v>
      </c>
      <c r="AD2232" s="22"/>
      <c r="AE2232" s="22">
        <f t="shared" si="1370"/>
        <v>1398</v>
      </c>
      <c r="AF2232" s="22">
        <f t="shared" si="1361"/>
        <v>1398</v>
      </c>
      <c r="AG2232" s="20">
        <f>N2232</f>
        <v>1398</v>
      </c>
      <c r="AH2232" s="20" t="str">
        <f>VLOOKUP(U2232,[1]提成计算!B:I,8,FALSE)</f>
        <v xml:space="preserve"> </v>
      </c>
      <c r="AI2232" s="20"/>
      <c r="AJ2232" s="22"/>
      <c r="AK2232" s="22"/>
      <c r="AM2232" s="22"/>
      <c r="AN2232" s="22"/>
      <c r="AO2232" s="22" t="s">
        <v>2196</v>
      </c>
      <c r="AP2232" s="22" t="s">
        <v>1301</v>
      </c>
      <c r="AS2232" s="20"/>
      <c r="AT2232" s="20"/>
      <c r="AU2232" s="20"/>
    </row>
    <row r="2233" spans="1:47" x14ac:dyDescent="0.15">
      <c r="A2233" s="21" t="s">
        <v>1273</v>
      </c>
      <c r="B2233" s="20" t="s">
        <v>918</v>
      </c>
      <c r="C2233" s="20" t="s">
        <v>984</v>
      </c>
      <c r="D2233" s="20" t="s">
        <v>1029</v>
      </c>
      <c r="E2233" s="20" t="s">
        <v>1038</v>
      </c>
      <c r="F2233" s="20" t="s">
        <v>1250</v>
      </c>
      <c r="G2233" s="20" t="s">
        <v>3319</v>
      </c>
      <c r="H2233" s="20"/>
      <c r="I2233" s="20">
        <v>15999732818</v>
      </c>
      <c r="J2233" s="20" t="s">
        <v>924</v>
      </c>
      <c r="K2233" s="20" t="s">
        <v>1032</v>
      </c>
      <c r="L2233" s="20" t="s">
        <v>2119</v>
      </c>
      <c r="M2233" s="20">
        <v>768</v>
      </c>
      <c r="N2233" s="20">
        <v>768</v>
      </c>
      <c r="O2233" s="20" t="s">
        <v>927</v>
      </c>
      <c r="P2233" s="20" t="s">
        <v>50</v>
      </c>
      <c r="Q2233" s="28"/>
      <c r="R2233" s="21" t="s">
        <v>221</v>
      </c>
      <c r="S2233" s="25" t="s">
        <v>1040</v>
      </c>
      <c r="T2233" s="21" t="s">
        <v>53</v>
      </c>
      <c r="U2233" s="21" t="s">
        <v>1034</v>
      </c>
      <c r="V2233" s="46">
        <v>1</v>
      </c>
      <c r="W2233" s="26">
        <f t="shared" si="1359"/>
        <v>1</v>
      </c>
      <c r="Y2233" s="21">
        <v>4</v>
      </c>
      <c r="Z2233" s="22">
        <f t="shared" si="1306"/>
        <v>768</v>
      </c>
      <c r="AA2233" s="20" t="s">
        <v>2195</v>
      </c>
      <c r="AB2233" s="22">
        <v>1</v>
      </c>
      <c r="AC2233" s="22"/>
      <c r="AD2233" s="22">
        <f>N2233</f>
        <v>768</v>
      </c>
      <c r="AE2233" s="22"/>
      <c r="AF2233" s="22">
        <f t="shared" si="1361"/>
        <v>768</v>
      </c>
      <c r="AG2233" s="20"/>
      <c r="AH2233" s="22"/>
      <c r="AI2233" s="22"/>
      <c r="AJ2233" s="22">
        <f t="shared" ref="AJ2233:AJ2236" si="1372">N2233</f>
        <v>768</v>
      </c>
      <c r="AK2233" s="22">
        <f>IF(O2233="(传统)XDSL",VLOOKUP(S2233,[2]直销续费率明细!C:I,7,FALSE)*1,IF(O2233="GPON+XDSL",VLOOKUP(S2233,[2]直销续费率明细!C:I,7,FALSE)*1,VLOOKUP(S2233,[2]直销续费率明细!C:I,5,FALSE)*1))</f>
        <v>-40</v>
      </c>
      <c r="AL2233" s="22" t="s">
        <v>1309</v>
      </c>
      <c r="AM2233" s="22"/>
      <c r="AN2233" s="22"/>
      <c r="AO2233" s="22" t="s">
        <v>2196</v>
      </c>
      <c r="AP2233" s="22" t="s">
        <v>1301</v>
      </c>
      <c r="AS2233" s="20">
        <f>IF(Y2233&gt;=10,VLOOKUP(U2233,[2]提成计算!B:T,19,FALSE),VLOOKUP(U2233,[2]提成计算!B:T,18,FALSE))</f>
        <v>0.06</v>
      </c>
      <c r="AT2233" s="20">
        <f t="shared" ref="AT2233:AT2236" si="1373">IF(AD2233*AS2233&gt;0,AD2233*AS2233,AE2233*AS2233)</f>
        <v>46.08</v>
      </c>
      <c r="AU2233" s="20">
        <f t="shared" ref="AU2233:AU2235" si="1374">IF(AND(AK2233&lt;0,AK2233+AT2233&lt;0),-AT2233,AK2233)</f>
        <v>-40</v>
      </c>
    </row>
    <row r="2234" spans="1:47" x14ac:dyDescent="0.15">
      <c r="A2234" s="21" t="s">
        <v>1273</v>
      </c>
      <c r="B2234" s="20" t="s">
        <v>918</v>
      </c>
      <c r="C2234" s="20" t="s">
        <v>984</v>
      </c>
      <c r="D2234" s="20" t="s">
        <v>995</v>
      </c>
      <c r="E2234" s="20" t="s">
        <v>1296</v>
      </c>
      <c r="F2234" s="20" t="s">
        <v>1250</v>
      </c>
      <c r="G2234" s="20" t="s">
        <v>3320</v>
      </c>
      <c r="H2234" s="20"/>
      <c r="I2234" s="20">
        <v>13532812108</v>
      </c>
      <c r="J2234" s="20" t="s">
        <v>924</v>
      </c>
      <c r="K2234" s="20" t="s">
        <v>94</v>
      </c>
      <c r="L2234" s="20" t="s">
        <v>1299</v>
      </c>
      <c r="M2234" s="20">
        <v>888</v>
      </c>
      <c r="N2234" s="20">
        <v>888</v>
      </c>
      <c r="O2234" s="20" t="s">
        <v>1262</v>
      </c>
      <c r="P2234" s="20" t="s">
        <v>50</v>
      </c>
      <c r="Q2234" s="28"/>
      <c r="R2234" s="21" t="s">
        <v>95</v>
      </c>
      <c r="S2234" s="25" t="s">
        <v>1023</v>
      </c>
      <c r="T2234" s="21" t="s">
        <v>53</v>
      </c>
      <c r="U2234" s="21" t="s">
        <v>96</v>
      </c>
      <c r="V2234" s="46">
        <v>1</v>
      </c>
      <c r="W2234" s="26">
        <f t="shared" si="1359"/>
        <v>1</v>
      </c>
      <c r="Y2234" s="21">
        <v>12</v>
      </c>
      <c r="Z2234" s="22">
        <f t="shared" si="1306"/>
        <v>888</v>
      </c>
      <c r="AA2234" s="20" t="s">
        <v>2195</v>
      </c>
      <c r="AB2234" s="22"/>
      <c r="AC2234" s="22">
        <v>1</v>
      </c>
      <c r="AD2234" s="22"/>
      <c r="AE2234" s="22">
        <f t="shared" ref="AE2234:AE2239" si="1375">N2234</f>
        <v>888</v>
      </c>
      <c r="AF2234" s="22">
        <f t="shared" si="1361"/>
        <v>888</v>
      </c>
      <c r="AG2234" s="20"/>
      <c r="AH2234" s="22"/>
      <c r="AI2234" s="22"/>
      <c r="AJ2234" s="22">
        <f t="shared" si="1372"/>
        <v>888</v>
      </c>
      <c r="AK2234" s="22">
        <f>IF(O2234="(传统)XDSL",VLOOKUP(S2234,[2]直销续费率明细!C:I,7,FALSE)*1,IF(O2234="GPON+XDSL",VLOOKUP(S2234,[2]直销续费率明细!C:I,7,FALSE)*1,VLOOKUP(S2234,[2]直销续费率明细!C:I,5,FALSE)*1))</f>
        <v>-20</v>
      </c>
      <c r="AL2234" s="22" t="s">
        <v>1309</v>
      </c>
      <c r="AM2234" s="22"/>
      <c r="AN2234" s="22"/>
      <c r="AO2234" s="22" t="s">
        <v>2196</v>
      </c>
      <c r="AP2234" s="22" t="s">
        <v>1301</v>
      </c>
      <c r="AS2234" s="20">
        <f>IF(Y2234&gt;=10,VLOOKUP(U2234,[2]提成计算!B:T,19,FALSE),VLOOKUP(U2234,[2]提成计算!B:T,18,FALSE))</f>
        <v>0.1</v>
      </c>
      <c r="AT2234" s="20">
        <f t="shared" si="1373"/>
        <v>88.800000000000011</v>
      </c>
      <c r="AU2234" s="20">
        <f t="shared" si="1374"/>
        <v>-20</v>
      </c>
    </row>
    <row r="2235" spans="1:47" x14ac:dyDescent="0.15">
      <c r="A2235" s="21" t="s">
        <v>1273</v>
      </c>
      <c r="B2235" s="20" t="s">
        <v>918</v>
      </c>
      <c r="C2235" s="20" t="s">
        <v>984</v>
      </c>
      <c r="D2235" s="20" t="s">
        <v>985</v>
      </c>
      <c r="E2235" s="20" t="s">
        <v>1025</v>
      </c>
      <c r="F2235" s="20" t="s">
        <v>1250</v>
      </c>
      <c r="G2235" s="20" t="s">
        <v>3321</v>
      </c>
      <c r="H2235" s="20"/>
      <c r="I2235" s="20">
        <v>13925514421</v>
      </c>
      <c r="J2235" s="20" t="s">
        <v>924</v>
      </c>
      <c r="K2235" s="20" t="s">
        <v>1027</v>
      </c>
      <c r="L2235" s="20" t="s">
        <v>1299</v>
      </c>
      <c r="M2235" s="20">
        <v>888</v>
      </c>
      <c r="N2235" s="20">
        <v>888</v>
      </c>
      <c r="O2235" s="20" t="s">
        <v>927</v>
      </c>
      <c r="P2235" s="20" t="s">
        <v>50</v>
      </c>
      <c r="Q2235" s="28"/>
      <c r="R2235" s="21" t="s">
        <v>989</v>
      </c>
      <c r="S2235" s="25" t="s">
        <v>1386</v>
      </c>
      <c r="T2235" s="21" t="s">
        <v>53</v>
      </c>
      <c r="U2235" s="21" t="s">
        <v>1028</v>
      </c>
      <c r="V2235" s="46">
        <v>1</v>
      </c>
      <c r="W2235" s="26">
        <f t="shared" si="1359"/>
        <v>1</v>
      </c>
      <c r="Y2235" s="21">
        <v>12</v>
      </c>
      <c r="Z2235" s="22">
        <f t="shared" si="1306"/>
        <v>888</v>
      </c>
      <c r="AA2235" s="20" t="s">
        <v>2195</v>
      </c>
      <c r="AB2235" s="22"/>
      <c r="AC2235" s="22">
        <v>1</v>
      </c>
      <c r="AD2235" s="22"/>
      <c r="AE2235" s="22">
        <f t="shared" si="1375"/>
        <v>888</v>
      </c>
      <c r="AF2235" s="22">
        <f t="shared" si="1361"/>
        <v>888</v>
      </c>
      <c r="AG2235" s="20"/>
      <c r="AH2235" s="22"/>
      <c r="AI2235" s="22"/>
      <c r="AJ2235" s="22">
        <f t="shared" si="1372"/>
        <v>888</v>
      </c>
      <c r="AK2235" s="22">
        <f>IF(O2235="(传统)XDSL",VLOOKUP(S2235,[2]直销续费率明细!C:I,7,FALSE)*1,IF(O2235="GPON+XDSL",VLOOKUP(S2235,[2]直销续费率明细!C:I,7,FALSE)*1,VLOOKUP(S2235,[2]直销续费率明细!C:I,5,FALSE)*1))</f>
        <v>15</v>
      </c>
      <c r="AL2235" s="22" t="s">
        <v>1309</v>
      </c>
      <c r="AM2235" s="22"/>
      <c r="AN2235" s="22"/>
      <c r="AO2235" s="22" t="s">
        <v>2196</v>
      </c>
      <c r="AP2235" s="22" t="s">
        <v>1301</v>
      </c>
      <c r="AS2235" s="20">
        <f>IF(Y2235&gt;=10,VLOOKUP(U2235,[2]提成计算!B:T,19,FALSE),VLOOKUP(U2235,[2]提成计算!B:T,18,FALSE))</f>
        <v>0.09</v>
      </c>
      <c r="AT2235" s="20">
        <f t="shared" si="1373"/>
        <v>79.92</v>
      </c>
      <c r="AU2235" s="20">
        <f t="shared" si="1374"/>
        <v>15</v>
      </c>
    </row>
    <row r="2236" spans="1:47" x14ac:dyDescent="0.15">
      <c r="A2236" s="21" t="s">
        <v>1273</v>
      </c>
      <c r="B2236" s="20" t="s">
        <v>918</v>
      </c>
      <c r="C2236" s="20" t="s">
        <v>984</v>
      </c>
      <c r="D2236" s="20" t="s">
        <v>985</v>
      </c>
      <c r="E2236" s="20" t="s">
        <v>1004</v>
      </c>
      <c r="F2236" s="20" t="s">
        <v>1250</v>
      </c>
      <c r="G2236" s="20" t="s">
        <v>3322</v>
      </c>
      <c r="H2236" s="20"/>
      <c r="I2236" s="20">
        <v>13559797990</v>
      </c>
      <c r="J2236" s="20" t="s">
        <v>924</v>
      </c>
      <c r="K2236" s="20" t="s">
        <v>2856</v>
      </c>
      <c r="L2236" s="20" t="s">
        <v>1299</v>
      </c>
      <c r="M2236" s="20">
        <v>888</v>
      </c>
      <c r="N2236" s="20">
        <v>888</v>
      </c>
      <c r="O2236" s="20" t="s">
        <v>927</v>
      </c>
      <c r="P2236" s="20" t="s">
        <v>50</v>
      </c>
      <c r="Q2236" s="28"/>
      <c r="R2236" s="22" t="s">
        <v>989</v>
      </c>
      <c r="T2236" s="21" t="s">
        <v>948</v>
      </c>
      <c r="U2236" s="22" t="s">
        <v>989</v>
      </c>
      <c r="V2236" s="46">
        <v>1</v>
      </c>
      <c r="W2236" s="26">
        <f t="shared" si="1359"/>
        <v>1</v>
      </c>
      <c r="Y2236" s="21">
        <v>12</v>
      </c>
      <c r="Z2236" s="22">
        <f t="shared" si="1306"/>
        <v>888</v>
      </c>
      <c r="AA2236" s="20" t="s">
        <v>2195</v>
      </c>
      <c r="AB2236" s="22"/>
      <c r="AC2236" s="22">
        <v>1</v>
      </c>
      <c r="AD2236" s="22"/>
      <c r="AE2236" s="22">
        <f t="shared" si="1375"/>
        <v>888</v>
      </c>
      <c r="AF2236" s="22">
        <f t="shared" si="1361"/>
        <v>888</v>
      </c>
      <c r="AG2236" s="20"/>
      <c r="AH2236" s="22"/>
      <c r="AI2236" s="22"/>
      <c r="AJ2236" s="22">
        <f t="shared" si="1372"/>
        <v>888</v>
      </c>
      <c r="AK2236" s="22">
        <f>IF(O2236="(传统)XDSL",VLOOKUP(U2236,[2]自营续费率!B:G,6,FALSE)*1,IF(O2236="GPON+XDSL",VLOOKUP(U2236,[2]自营续费率!B:G,6,FALSE)*1,VLOOKUP(U2236,[2]自营续费率!B:G,4,FALSE)*1))</f>
        <v>0</v>
      </c>
      <c r="AL2236" s="22" t="s">
        <v>1309</v>
      </c>
      <c r="AM2236" s="22"/>
      <c r="AN2236" s="22"/>
      <c r="AO2236" s="22" t="s">
        <v>2196</v>
      </c>
      <c r="AP2236" s="22" t="s">
        <v>1301</v>
      </c>
      <c r="AS2236" s="20">
        <f>IF(Y2236&gt;=10,VLOOKUP(U2236,[2]自营提成!C:Z,6,FALSE),VLOOKUP(U2236,[2]自营提成!C:Z,5,FALSE))</f>
        <v>0.12</v>
      </c>
      <c r="AT2236" s="20">
        <f t="shared" si="1373"/>
        <v>106.56</v>
      </c>
      <c r="AU2236" s="20">
        <f>IF(AND(AK2236&lt;0,AK2236+AT2236&lt;0),-AT2236,AK2236)</f>
        <v>0</v>
      </c>
    </row>
    <row r="2237" spans="1:47" x14ac:dyDescent="0.15">
      <c r="A2237" s="21" t="s">
        <v>1273</v>
      </c>
      <c r="B2237" s="20" t="s">
        <v>918</v>
      </c>
      <c r="C2237" s="20" t="s">
        <v>984</v>
      </c>
      <c r="D2237" s="20" t="s">
        <v>1029</v>
      </c>
      <c r="E2237" s="20" t="s">
        <v>1038</v>
      </c>
      <c r="F2237" s="20" t="s">
        <v>1250</v>
      </c>
      <c r="G2237" s="20" t="s">
        <v>3323</v>
      </c>
      <c r="H2237" s="20"/>
      <c r="I2237" s="20">
        <v>15999756736</v>
      </c>
      <c r="J2237" s="20" t="s">
        <v>1268</v>
      </c>
      <c r="K2237" s="20" t="s">
        <v>1032</v>
      </c>
      <c r="L2237" s="20" t="s">
        <v>1358</v>
      </c>
      <c r="M2237" s="20">
        <v>1088</v>
      </c>
      <c r="N2237" s="20">
        <v>1088</v>
      </c>
      <c r="O2237" s="20" t="s">
        <v>927</v>
      </c>
      <c r="P2237" s="20" t="s">
        <v>50</v>
      </c>
      <c r="Q2237" s="28"/>
      <c r="R2237" s="21" t="s">
        <v>221</v>
      </c>
      <c r="S2237" s="21"/>
      <c r="T2237" s="21" t="s">
        <v>53</v>
      </c>
      <c r="U2237" s="21" t="s">
        <v>1034</v>
      </c>
      <c r="V2237" s="46">
        <v>1</v>
      </c>
      <c r="W2237" s="26">
        <f t="shared" si="1359"/>
        <v>1</v>
      </c>
      <c r="X2237" s="26">
        <f t="shared" si="1365"/>
        <v>1</v>
      </c>
      <c r="Y2237" s="21">
        <v>10</v>
      </c>
      <c r="Z2237" s="22">
        <f t="shared" si="1306"/>
        <v>1088</v>
      </c>
      <c r="AA2237" s="20" t="s">
        <v>2195</v>
      </c>
      <c r="AB2237" s="22"/>
      <c r="AC2237" s="22">
        <v>1</v>
      </c>
      <c r="AD2237" s="22"/>
      <c r="AE2237" s="22">
        <f t="shared" si="1375"/>
        <v>1088</v>
      </c>
      <c r="AF2237" s="22">
        <f t="shared" si="1361"/>
        <v>1088</v>
      </c>
      <c r="AG2237" s="20">
        <f t="shared" ref="AG2237:AG2239" si="1376">N2237</f>
        <v>1088</v>
      </c>
      <c r="AH2237" s="20" t="str">
        <f>VLOOKUP(U2237,[1]提成计算!B:I,8,FALSE)</f>
        <v xml:space="preserve"> </v>
      </c>
      <c r="AI2237" s="20"/>
      <c r="AJ2237" s="22"/>
      <c r="AK2237" s="22"/>
      <c r="AM2237" s="22"/>
      <c r="AN2237" s="22"/>
      <c r="AO2237" s="22" t="s">
        <v>2196</v>
      </c>
      <c r="AP2237" s="22" t="s">
        <v>1301</v>
      </c>
      <c r="AS2237" s="20"/>
      <c r="AT2237" s="20"/>
      <c r="AU2237" s="20"/>
    </row>
    <row r="2238" spans="1:47" x14ac:dyDescent="0.15">
      <c r="A2238" s="21" t="s">
        <v>1273</v>
      </c>
      <c r="B2238" s="20" t="s">
        <v>918</v>
      </c>
      <c r="C2238" s="20" t="s">
        <v>984</v>
      </c>
      <c r="D2238" s="20" t="s">
        <v>995</v>
      </c>
      <c r="E2238" s="20" t="s">
        <v>1009</v>
      </c>
      <c r="F2238" s="20" t="s">
        <v>1250</v>
      </c>
      <c r="G2238" s="20" t="s">
        <v>3324</v>
      </c>
      <c r="H2238" s="20"/>
      <c r="I2238" s="20">
        <v>13580825446</v>
      </c>
      <c r="J2238" s="20" t="s">
        <v>1268</v>
      </c>
      <c r="K2238" s="20" t="s">
        <v>2877</v>
      </c>
      <c r="L2238" s="20" t="s">
        <v>1358</v>
      </c>
      <c r="M2238" s="20">
        <v>1088</v>
      </c>
      <c r="N2238" s="20">
        <v>1088</v>
      </c>
      <c r="O2238" s="20" t="s">
        <v>927</v>
      </c>
      <c r="P2238" s="20" t="s">
        <v>50</v>
      </c>
      <c r="Q2238" s="28"/>
      <c r="R2238" s="21" t="s">
        <v>65</v>
      </c>
      <c r="S2238" s="21"/>
      <c r="T2238" s="21" t="s">
        <v>53</v>
      </c>
      <c r="U2238" s="21" t="s">
        <v>1757</v>
      </c>
      <c r="V2238" s="46">
        <v>1</v>
      </c>
      <c r="W2238" s="26">
        <f t="shared" si="1359"/>
        <v>1</v>
      </c>
      <c r="X2238" s="26">
        <f t="shared" si="1365"/>
        <v>1</v>
      </c>
      <c r="Y2238" s="21">
        <v>10</v>
      </c>
      <c r="Z2238" s="22">
        <f t="shared" ref="Z2238:Z2301" si="1377">N2238</f>
        <v>1088</v>
      </c>
      <c r="AA2238" s="20" t="s">
        <v>2195</v>
      </c>
      <c r="AB2238" s="22"/>
      <c r="AC2238" s="22">
        <v>1</v>
      </c>
      <c r="AD2238" s="22"/>
      <c r="AE2238" s="22">
        <f t="shared" si="1375"/>
        <v>1088</v>
      </c>
      <c r="AF2238" s="22">
        <f t="shared" si="1361"/>
        <v>1088</v>
      </c>
      <c r="AG2238" s="20">
        <f t="shared" si="1376"/>
        <v>1088</v>
      </c>
      <c r="AH2238" s="20" t="str">
        <f>VLOOKUP(U2238,[1]提成计算!B:I,8,FALSE)</f>
        <v>否</v>
      </c>
      <c r="AI2238" s="20"/>
      <c r="AJ2238" s="22"/>
      <c r="AK2238" s="22"/>
      <c r="AM2238" s="22"/>
      <c r="AN2238" s="22"/>
      <c r="AO2238" s="22" t="s">
        <v>2196</v>
      </c>
      <c r="AP2238" s="22" t="s">
        <v>1301</v>
      </c>
      <c r="AS2238" s="20"/>
      <c r="AT2238" s="20"/>
      <c r="AU2238" s="20"/>
    </row>
    <row r="2239" spans="1:47" x14ac:dyDescent="0.15">
      <c r="A2239" s="21" t="s">
        <v>1273</v>
      </c>
      <c r="B2239" s="20" t="s">
        <v>918</v>
      </c>
      <c r="C2239" s="20" t="s">
        <v>984</v>
      </c>
      <c r="D2239" s="20" t="s">
        <v>985</v>
      </c>
      <c r="E2239" s="20" t="s">
        <v>1004</v>
      </c>
      <c r="F2239" s="20" t="s">
        <v>1250</v>
      </c>
      <c r="G2239" s="20" t="s">
        <v>3325</v>
      </c>
      <c r="H2239" s="20"/>
      <c r="I2239" s="20">
        <v>13713438751</v>
      </c>
      <c r="J2239" s="20" t="s">
        <v>1268</v>
      </c>
      <c r="K2239" s="20" t="s">
        <v>1006</v>
      </c>
      <c r="L2239" s="20" t="s">
        <v>1891</v>
      </c>
      <c r="M2239" s="20">
        <v>1088</v>
      </c>
      <c r="N2239" s="20">
        <v>1088</v>
      </c>
      <c r="O2239" s="20" t="s">
        <v>927</v>
      </c>
      <c r="P2239" s="20" t="s">
        <v>50</v>
      </c>
      <c r="Q2239" s="28"/>
      <c r="R2239" s="21" t="s">
        <v>989</v>
      </c>
      <c r="S2239" s="21"/>
      <c r="T2239" s="21" t="s">
        <v>53</v>
      </c>
      <c r="U2239" s="21" t="s">
        <v>1008</v>
      </c>
      <c r="V2239" s="46">
        <v>1</v>
      </c>
      <c r="W2239" s="26">
        <f t="shared" si="1359"/>
        <v>1</v>
      </c>
      <c r="X2239" s="26">
        <f t="shared" si="1365"/>
        <v>1</v>
      </c>
      <c r="Y2239" s="21">
        <v>10</v>
      </c>
      <c r="Z2239" s="22">
        <f t="shared" si="1377"/>
        <v>1088</v>
      </c>
      <c r="AA2239" s="20" t="s">
        <v>2195</v>
      </c>
      <c r="AB2239" s="22"/>
      <c r="AC2239" s="22">
        <v>1</v>
      </c>
      <c r="AD2239" s="22"/>
      <c r="AE2239" s="22">
        <f t="shared" si="1375"/>
        <v>1088</v>
      </c>
      <c r="AF2239" s="22">
        <f t="shared" si="1361"/>
        <v>1088</v>
      </c>
      <c r="AG2239" s="20">
        <f t="shared" si="1376"/>
        <v>1088</v>
      </c>
      <c r="AH2239" s="20" t="str">
        <f>VLOOKUP(U2239,[1]提成计算!B:I,8,FALSE)</f>
        <v xml:space="preserve"> </v>
      </c>
      <c r="AI2239" s="20"/>
      <c r="AJ2239" s="22"/>
      <c r="AK2239" s="22"/>
      <c r="AM2239" s="22"/>
      <c r="AN2239" s="22"/>
      <c r="AO2239" s="22" t="s">
        <v>2196</v>
      </c>
      <c r="AP2239" s="22" t="s">
        <v>1301</v>
      </c>
      <c r="AS2239" s="20"/>
      <c r="AT2239" s="20"/>
      <c r="AU2239" s="20"/>
    </row>
    <row r="2240" spans="1:47" x14ac:dyDescent="0.15">
      <c r="A2240" s="21" t="s">
        <v>1273</v>
      </c>
      <c r="B2240" s="20" t="s">
        <v>918</v>
      </c>
      <c r="C2240" s="20" t="s">
        <v>984</v>
      </c>
      <c r="D2240" s="20" t="s">
        <v>995</v>
      </c>
      <c r="E2240" s="20" t="s">
        <v>1809</v>
      </c>
      <c r="F2240" s="20" t="s">
        <v>1250</v>
      </c>
      <c r="G2240" s="20" t="s">
        <v>3326</v>
      </c>
      <c r="H2240" s="20"/>
      <c r="I2240" s="20">
        <v>13712100201</v>
      </c>
      <c r="J2240" s="20" t="s">
        <v>924</v>
      </c>
      <c r="K2240" s="20" t="s">
        <v>1022</v>
      </c>
      <c r="L2240" s="20" t="s">
        <v>1918</v>
      </c>
      <c r="M2240" s="20">
        <v>680</v>
      </c>
      <c r="N2240" s="20">
        <v>680</v>
      </c>
      <c r="O2240" s="20" t="s">
        <v>1262</v>
      </c>
      <c r="P2240" s="20" t="s">
        <v>50</v>
      </c>
      <c r="Q2240" s="28"/>
      <c r="R2240" s="21" t="s">
        <v>95</v>
      </c>
      <c r="S2240" s="25" t="s">
        <v>1811</v>
      </c>
      <c r="T2240" s="21" t="s">
        <v>53</v>
      </c>
      <c r="U2240" s="21" t="s">
        <v>96</v>
      </c>
      <c r="V2240" s="46">
        <v>1</v>
      </c>
      <c r="W2240" s="26">
        <f t="shared" si="1359"/>
        <v>1</v>
      </c>
      <c r="Y2240" s="21">
        <v>4</v>
      </c>
      <c r="Z2240" s="22">
        <f t="shared" si="1377"/>
        <v>680</v>
      </c>
      <c r="AA2240" s="20" t="s">
        <v>2195</v>
      </c>
      <c r="AB2240" s="22">
        <v>1</v>
      </c>
      <c r="AC2240" s="22"/>
      <c r="AD2240" s="22">
        <f t="shared" ref="AD2240:AD2241" si="1378">N2240</f>
        <v>680</v>
      </c>
      <c r="AE2240" s="22"/>
      <c r="AF2240" s="22">
        <f t="shared" si="1361"/>
        <v>680</v>
      </c>
      <c r="AG2240" s="20"/>
      <c r="AH2240" s="22"/>
      <c r="AI2240" s="22"/>
      <c r="AJ2240" s="22">
        <f t="shared" ref="AJ2240:AJ2252" si="1379">N2240</f>
        <v>680</v>
      </c>
      <c r="AK2240" s="22">
        <f>IF(O2240="(传统)XDSL",VLOOKUP(S2240,[2]直销续费率明细!C:I,7,FALSE)*1,IF(O2240="GPON+XDSL",VLOOKUP(S2240,[2]直销续费率明细!C:I,7,FALSE)*1,VLOOKUP(S2240,[2]直销续费率明细!C:I,5,FALSE)*1))</f>
        <v>25</v>
      </c>
      <c r="AL2240" s="22" t="s">
        <v>1309</v>
      </c>
      <c r="AM2240" s="22"/>
      <c r="AN2240" s="22"/>
      <c r="AO2240" s="22" t="s">
        <v>2196</v>
      </c>
      <c r="AP2240" s="22" t="s">
        <v>2202</v>
      </c>
      <c r="AS2240" s="20">
        <f>IF(Y2240&gt;=10,VLOOKUP(U2240,[2]提成计算!B:T,19,FALSE),VLOOKUP(U2240,[2]提成计算!B:T,18,FALSE))</f>
        <v>7.0000000000000007E-2</v>
      </c>
      <c r="AT2240" s="20">
        <f t="shared" ref="AT2240:AT2245" si="1380">IF(AD2240*AS2240&gt;0,AD2240*AS2240,AE2240*AS2240)</f>
        <v>47.6</v>
      </c>
      <c r="AU2240" s="20">
        <f t="shared" ref="AU2240:AU2245" si="1381">IF(AND(AK2240&lt;0,AK2240+AT2240&lt;0),-AT2240,AK2240)</f>
        <v>25</v>
      </c>
    </row>
    <row r="2241" spans="1:47" x14ac:dyDescent="0.15">
      <c r="A2241" s="21" t="s">
        <v>1273</v>
      </c>
      <c r="B2241" s="20" t="s">
        <v>918</v>
      </c>
      <c r="C2241" s="20" t="s">
        <v>984</v>
      </c>
      <c r="D2241" s="20" t="s">
        <v>995</v>
      </c>
      <c r="E2241" s="20" t="s">
        <v>1296</v>
      </c>
      <c r="F2241" s="20" t="s">
        <v>1250</v>
      </c>
      <c r="G2241" s="20" t="s">
        <v>3327</v>
      </c>
      <c r="H2241" s="20"/>
      <c r="I2241" s="20" t="s">
        <v>3328</v>
      </c>
      <c r="J2241" s="20" t="s">
        <v>924</v>
      </c>
      <c r="K2241" s="20" t="s">
        <v>94</v>
      </c>
      <c r="L2241" s="20" t="s">
        <v>1918</v>
      </c>
      <c r="M2241" s="20">
        <v>680</v>
      </c>
      <c r="N2241" s="20">
        <v>680</v>
      </c>
      <c r="O2241" s="20" t="s">
        <v>1262</v>
      </c>
      <c r="P2241" s="20" t="s">
        <v>50</v>
      </c>
      <c r="Q2241" s="28"/>
      <c r="R2241" s="21" t="s">
        <v>95</v>
      </c>
      <c r="S2241" s="25" t="s">
        <v>1023</v>
      </c>
      <c r="T2241" s="21" t="s">
        <v>53</v>
      </c>
      <c r="U2241" s="21" t="s">
        <v>96</v>
      </c>
      <c r="V2241" s="46">
        <v>1</v>
      </c>
      <c r="W2241" s="26">
        <f t="shared" si="1359"/>
        <v>1</v>
      </c>
      <c r="Y2241" s="21">
        <v>4</v>
      </c>
      <c r="Z2241" s="22">
        <f t="shared" si="1377"/>
        <v>680</v>
      </c>
      <c r="AA2241" s="20" t="s">
        <v>2195</v>
      </c>
      <c r="AB2241" s="22">
        <v>1</v>
      </c>
      <c r="AC2241" s="22"/>
      <c r="AD2241" s="22">
        <f t="shared" si="1378"/>
        <v>680</v>
      </c>
      <c r="AE2241" s="22"/>
      <c r="AF2241" s="22">
        <f t="shared" si="1361"/>
        <v>680</v>
      </c>
      <c r="AG2241" s="20"/>
      <c r="AH2241" s="22"/>
      <c r="AI2241" s="22"/>
      <c r="AJ2241" s="22">
        <f t="shared" si="1379"/>
        <v>680</v>
      </c>
      <c r="AK2241" s="22">
        <f>IF(O2241="(传统)XDSL",VLOOKUP(S2241,[2]直销续费率明细!C:I,7,FALSE)*1,IF(O2241="GPON+XDSL",VLOOKUP(S2241,[2]直销续费率明细!C:I,7,FALSE)*1,VLOOKUP(S2241,[2]直销续费率明细!C:I,5,FALSE)*1))</f>
        <v>-20</v>
      </c>
      <c r="AL2241" s="22" t="s">
        <v>1309</v>
      </c>
      <c r="AM2241" s="22"/>
      <c r="AN2241" s="22"/>
      <c r="AO2241" s="22" t="s">
        <v>2196</v>
      </c>
      <c r="AP2241" s="22" t="s">
        <v>2202</v>
      </c>
      <c r="AS2241" s="20">
        <f>IF(Y2241&gt;=10,VLOOKUP(U2241,[2]提成计算!B:T,19,FALSE),VLOOKUP(U2241,[2]提成计算!B:T,18,FALSE))</f>
        <v>7.0000000000000007E-2</v>
      </c>
      <c r="AT2241" s="20">
        <f t="shared" si="1380"/>
        <v>47.6</v>
      </c>
      <c r="AU2241" s="20">
        <f t="shared" si="1381"/>
        <v>-20</v>
      </c>
    </row>
    <row r="2242" spans="1:47" x14ac:dyDescent="0.15">
      <c r="A2242" s="21" t="s">
        <v>1273</v>
      </c>
      <c r="B2242" s="20" t="s">
        <v>918</v>
      </c>
      <c r="C2242" s="20" t="s">
        <v>984</v>
      </c>
      <c r="D2242" s="20" t="s">
        <v>995</v>
      </c>
      <c r="E2242" s="20" t="s">
        <v>1009</v>
      </c>
      <c r="F2242" s="20" t="s">
        <v>1250</v>
      </c>
      <c r="G2242" s="20" t="s">
        <v>3329</v>
      </c>
      <c r="H2242" s="20"/>
      <c r="I2242" s="20">
        <v>13580847053</v>
      </c>
      <c r="J2242" s="20" t="s">
        <v>924</v>
      </c>
      <c r="K2242" s="20" t="s">
        <v>2877</v>
      </c>
      <c r="L2242" s="20" t="s">
        <v>1299</v>
      </c>
      <c r="M2242" s="20">
        <v>888</v>
      </c>
      <c r="N2242" s="20">
        <v>888</v>
      </c>
      <c r="O2242" s="20" t="s">
        <v>927</v>
      </c>
      <c r="P2242" s="20" t="s">
        <v>50</v>
      </c>
      <c r="Q2242" s="28"/>
      <c r="R2242" s="21" t="s">
        <v>65</v>
      </c>
      <c r="S2242" s="25" t="s">
        <v>1504</v>
      </c>
      <c r="T2242" s="21" t="s">
        <v>53</v>
      </c>
      <c r="U2242" s="21" t="s">
        <v>1757</v>
      </c>
      <c r="V2242" s="46">
        <v>1</v>
      </c>
      <c r="W2242" s="26">
        <f t="shared" si="1359"/>
        <v>1</v>
      </c>
      <c r="Y2242" s="21">
        <v>12</v>
      </c>
      <c r="Z2242" s="22">
        <f t="shared" si="1377"/>
        <v>888</v>
      </c>
      <c r="AA2242" s="20" t="s">
        <v>2195</v>
      </c>
      <c r="AB2242" s="22"/>
      <c r="AC2242" s="22">
        <v>1</v>
      </c>
      <c r="AD2242" s="22"/>
      <c r="AE2242" s="22">
        <f t="shared" ref="AE2242:AE2244" si="1382">N2242</f>
        <v>888</v>
      </c>
      <c r="AF2242" s="22">
        <f t="shared" si="1361"/>
        <v>888</v>
      </c>
      <c r="AG2242" s="20"/>
      <c r="AH2242" s="22"/>
      <c r="AI2242" s="22"/>
      <c r="AJ2242" s="22">
        <f t="shared" si="1379"/>
        <v>888</v>
      </c>
      <c r="AK2242" s="22">
        <f>IF(O2242="(传统)XDSL",VLOOKUP(S2242,[2]直销续费率明细!C:I,7,FALSE)*1,IF(O2242="GPON+XDSL",VLOOKUP(S2242,[2]直销续费率明细!C:I,7,FALSE)*1,VLOOKUP(S2242,[2]直销续费率明细!C:I,5,FALSE)*1))</f>
        <v>-40</v>
      </c>
      <c r="AL2242" s="22" t="s">
        <v>1309</v>
      </c>
      <c r="AM2242" s="22"/>
      <c r="AN2242" s="22"/>
      <c r="AO2242" s="22" t="s">
        <v>2196</v>
      </c>
      <c r="AP2242" s="22" t="s">
        <v>1301</v>
      </c>
      <c r="AS2242" s="20">
        <f>IF(Y2242&gt;=10,VLOOKUP(U2242,[2]提成计算!B:T,19,FALSE),VLOOKUP(U2242,[2]提成计算!B:T,18,FALSE))</f>
        <v>0.09</v>
      </c>
      <c r="AT2242" s="20">
        <f t="shared" si="1380"/>
        <v>79.92</v>
      </c>
      <c r="AU2242" s="20">
        <f t="shared" si="1381"/>
        <v>-40</v>
      </c>
    </row>
    <row r="2243" spans="1:47" x14ac:dyDescent="0.15">
      <c r="A2243" s="21" t="s">
        <v>1273</v>
      </c>
      <c r="B2243" s="20" t="s">
        <v>918</v>
      </c>
      <c r="C2243" s="20" t="s">
        <v>984</v>
      </c>
      <c r="D2243" s="20" t="s">
        <v>995</v>
      </c>
      <c r="E2243" s="20" t="s">
        <v>1030</v>
      </c>
      <c r="F2243" s="20" t="s">
        <v>1250</v>
      </c>
      <c r="G2243" s="20" t="s">
        <v>3330</v>
      </c>
      <c r="H2243" s="20"/>
      <c r="I2243" s="20">
        <v>13662964788</v>
      </c>
      <c r="J2243" s="20" t="s">
        <v>924</v>
      </c>
      <c r="K2243" s="20" t="s">
        <v>1032</v>
      </c>
      <c r="L2243" s="20" t="s">
        <v>1299</v>
      </c>
      <c r="M2243" s="20">
        <v>888</v>
      </c>
      <c r="N2243" s="20">
        <v>888</v>
      </c>
      <c r="O2243" s="20" t="s">
        <v>927</v>
      </c>
      <c r="P2243" s="20" t="s">
        <v>50</v>
      </c>
      <c r="Q2243" s="28"/>
      <c r="R2243" s="21" t="s">
        <v>221</v>
      </c>
      <c r="S2243" s="25" t="s">
        <v>1033</v>
      </c>
      <c r="T2243" s="21" t="s">
        <v>53</v>
      </c>
      <c r="U2243" s="21" t="s">
        <v>1034</v>
      </c>
      <c r="V2243" s="46">
        <v>1</v>
      </c>
      <c r="W2243" s="26">
        <f t="shared" si="1359"/>
        <v>1</v>
      </c>
      <c r="Y2243" s="21">
        <v>12</v>
      </c>
      <c r="Z2243" s="22">
        <f t="shared" si="1377"/>
        <v>888</v>
      </c>
      <c r="AA2243" s="20" t="s">
        <v>2195</v>
      </c>
      <c r="AB2243" s="22"/>
      <c r="AC2243" s="22">
        <v>1</v>
      </c>
      <c r="AD2243" s="22"/>
      <c r="AE2243" s="22">
        <f t="shared" si="1382"/>
        <v>888</v>
      </c>
      <c r="AF2243" s="22">
        <f t="shared" si="1361"/>
        <v>888</v>
      </c>
      <c r="AG2243" s="20"/>
      <c r="AH2243" s="22"/>
      <c r="AI2243" s="22"/>
      <c r="AJ2243" s="22">
        <f t="shared" si="1379"/>
        <v>888</v>
      </c>
      <c r="AK2243" s="22">
        <f>IF(O2243="(传统)XDSL",VLOOKUP(S2243,[2]直销续费率明细!C:I,7,FALSE)*1,IF(O2243="GPON+XDSL",VLOOKUP(S2243,[2]直销续费率明细!C:I,7,FALSE)*1,VLOOKUP(S2243,[2]直销续费率明细!C:I,5,FALSE)*1))</f>
        <v>-40</v>
      </c>
      <c r="AL2243" s="22" t="s">
        <v>1300</v>
      </c>
      <c r="AM2243" s="22"/>
      <c r="AN2243" s="22"/>
      <c r="AO2243" s="22" t="s">
        <v>2196</v>
      </c>
      <c r="AP2243" s="22" t="s">
        <v>1301</v>
      </c>
      <c r="AS2243" s="20">
        <f>IF(Y2243&gt;=10,VLOOKUP(U2243,[2]提成计算!B:T,19,FALSE),VLOOKUP(U2243,[2]提成计算!B:T,18,FALSE))</f>
        <v>0.09</v>
      </c>
      <c r="AT2243" s="20">
        <f t="shared" si="1380"/>
        <v>79.92</v>
      </c>
      <c r="AU2243" s="20">
        <f t="shared" si="1381"/>
        <v>-40</v>
      </c>
    </row>
    <row r="2244" spans="1:47" x14ac:dyDescent="0.15">
      <c r="A2244" s="21" t="s">
        <v>1273</v>
      </c>
      <c r="B2244" s="20" t="s">
        <v>918</v>
      </c>
      <c r="C2244" s="20" t="s">
        <v>984</v>
      </c>
      <c r="D2244" s="20" t="s">
        <v>995</v>
      </c>
      <c r="E2244" s="20" t="s">
        <v>1296</v>
      </c>
      <c r="F2244" s="20" t="s">
        <v>1250</v>
      </c>
      <c r="G2244" s="20" t="s">
        <v>3331</v>
      </c>
      <c r="H2244" s="20"/>
      <c r="I2244" s="20">
        <v>13825763221</v>
      </c>
      <c r="J2244" s="20" t="s">
        <v>924</v>
      </c>
      <c r="K2244" s="20" t="s">
        <v>94</v>
      </c>
      <c r="L2244" s="20" t="s">
        <v>1299</v>
      </c>
      <c r="M2244" s="20">
        <v>888</v>
      </c>
      <c r="N2244" s="20">
        <v>888</v>
      </c>
      <c r="O2244" s="20" t="s">
        <v>927</v>
      </c>
      <c r="P2244" s="20" t="s">
        <v>50</v>
      </c>
      <c r="Q2244" s="28"/>
      <c r="R2244" s="21" t="s">
        <v>95</v>
      </c>
      <c r="S2244" s="25" t="s">
        <v>1023</v>
      </c>
      <c r="T2244" s="21" t="s">
        <v>53</v>
      </c>
      <c r="U2244" s="21" t="s">
        <v>96</v>
      </c>
      <c r="V2244" s="46">
        <v>1</v>
      </c>
      <c r="W2244" s="26">
        <f t="shared" si="1359"/>
        <v>1</v>
      </c>
      <c r="Y2244" s="21">
        <v>12</v>
      </c>
      <c r="Z2244" s="22">
        <f t="shared" si="1377"/>
        <v>888</v>
      </c>
      <c r="AA2244" s="20" t="s">
        <v>2195</v>
      </c>
      <c r="AB2244" s="22"/>
      <c r="AC2244" s="22">
        <v>1</v>
      </c>
      <c r="AD2244" s="22"/>
      <c r="AE2244" s="22">
        <f t="shared" si="1382"/>
        <v>888</v>
      </c>
      <c r="AF2244" s="22">
        <f t="shared" si="1361"/>
        <v>888</v>
      </c>
      <c r="AG2244" s="20"/>
      <c r="AH2244" s="22"/>
      <c r="AI2244" s="22"/>
      <c r="AJ2244" s="22">
        <f t="shared" si="1379"/>
        <v>888</v>
      </c>
      <c r="AK2244" s="22">
        <f>IF(O2244="(传统)XDSL",VLOOKUP(S2244,[2]直销续费率明细!C:I,7,FALSE)*1,IF(O2244="GPON+XDSL",VLOOKUP(S2244,[2]直销续费率明细!C:I,7,FALSE)*1,VLOOKUP(S2244,[2]直销续费率明细!C:I,5,FALSE)*1))</f>
        <v>0</v>
      </c>
      <c r="AL2244" s="22" t="s">
        <v>1300</v>
      </c>
      <c r="AM2244" s="22"/>
      <c r="AN2244" s="22"/>
      <c r="AO2244" s="22" t="s">
        <v>2196</v>
      </c>
      <c r="AP2244" s="22" t="s">
        <v>1301</v>
      </c>
      <c r="AS2244" s="20">
        <f>IF(Y2244&gt;=10,VLOOKUP(U2244,[2]提成计算!B:T,19,FALSE),VLOOKUP(U2244,[2]提成计算!B:T,18,FALSE))</f>
        <v>0.1</v>
      </c>
      <c r="AT2244" s="20">
        <f t="shared" si="1380"/>
        <v>88.800000000000011</v>
      </c>
      <c r="AU2244" s="20">
        <f t="shared" si="1381"/>
        <v>0</v>
      </c>
    </row>
    <row r="2245" spans="1:47" x14ac:dyDescent="0.15">
      <c r="A2245" s="21" t="s">
        <v>1273</v>
      </c>
      <c r="B2245" s="20" t="s">
        <v>918</v>
      </c>
      <c r="C2245" s="20" t="s">
        <v>984</v>
      </c>
      <c r="D2245" s="20" t="s">
        <v>995</v>
      </c>
      <c r="E2245" s="20" t="s">
        <v>1043</v>
      </c>
      <c r="F2245" s="20" t="s">
        <v>1250</v>
      </c>
      <c r="G2245" s="20" t="s">
        <v>3332</v>
      </c>
      <c r="H2245" s="20"/>
      <c r="I2245" s="20">
        <v>13829209194</v>
      </c>
      <c r="J2245" s="20" t="s">
        <v>924</v>
      </c>
      <c r="K2245" s="20" t="s">
        <v>94</v>
      </c>
      <c r="L2245" s="20" t="s">
        <v>1918</v>
      </c>
      <c r="M2245" s="20">
        <v>680</v>
      </c>
      <c r="N2245" s="20">
        <v>680</v>
      </c>
      <c r="O2245" s="20" t="s">
        <v>1262</v>
      </c>
      <c r="P2245" s="20" t="s">
        <v>50</v>
      </c>
      <c r="Q2245" s="28"/>
      <c r="R2245" s="21" t="s">
        <v>95</v>
      </c>
      <c r="S2245" s="25" t="s">
        <v>1046</v>
      </c>
      <c r="T2245" s="21" t="s">
        <v>53</v>
      </c>
      <c r="U2245" s="21" t="s">
        <v>96</v>
      </c>
      <c r="V2245" s="46">
        <v>1</v>
      </c>
      <c r="W2245" s="26">
        <f t="shared" si="1359"/>
        <v>1</v>
      </c>
      <c r="Y2245" s="21">
        <v>4</v>
      </c>
      <c r="Z2245" s="22">
        <f t="shared" si="1377"/>
        <v>680</v>
      </c>
      <c r="AA2245" s="20" t="s">
        <v>2195</v>
      </c>
      <c r="AB2245" s="22">
        <v>1</v>
      </c>
      <c r="AC2245" s="22"/>
      <c r="AD2245" s="22">
        <f>N2245</f>
        <v>680</v>
      </c>
      <c r="AE2245" s="22"/>
      <c r="AF2245" s="22">
        <f t="shared" si="1361"/>
        <v>680</v>
      </c>
      <c r="AG2245" s="20"/>
      <c r="AH2245" s="22"/>
      <c r="AI2245" s="22"/>
      <c r="AJ2245" s="22">
        <f t="shared" si="1379"/>
        <v>680</v>
      </c>
      <c r="AK2245" s="22">
        <f>IF(O2245="(传统)XDSL",VLOOKUP(S2245,[2]直销续费率明细!C:I,7,FALSE)*1,IF(O2245="GPON+XDSL",VLOOKUP(S2245,[2]直销续费率明细!C:I,7,FALSE)*1,VLOOKUP(S2245,[2]直销续费率明细!C:I,5,FALSE)*1))</f>
        <v>-40</v>
      </c>
      <c r="AL2245" s="22" t="s">
        <v>1309</v>
      </c>
      <c r="AM2245" s="22"/>
      <c r="AN2245" s="22"/>
      <c r="AO2245" s="22" t="s">
        <v>2196</v>
      </c>
      <c r="AP2245" s="22" t="s">
        <v>2202</v>
      </c>
      <c r="AS2245" s="20">
        <f>IF(Y2245&gt;=10,VLOOKUP(U2245,[2]提成计算!B:T,19,FALSE),VLOOKUP(U2245,[2]提成计算!B:T,18,FALSE))</f>
        <v>7.0000000000000007E-2</v>
      </c>
      <c r="AT2245" s="20">
        <f t="shared" si="1380"/>
        <v>47.6</v>
      </c>
      <c r="AU2245" s="20">
        <f t="shared" si="1381"/>
        <v>-40</v>
      </c>
    </row>
    <row r="2246" spans="1:47" x14ac:dyDescent="0.15">
      <c r="A2246" s="21" t="s">
        <v>1273</v>
      </c>
      <c r="B2246" s="20" t="s">
        <v>918</v>
      </c>
      <c r="C2246" s="20" t="s">
        <v>984</v>
      </c>
      <c r="D2246" s="20" t="s">
        <v>995</v>
      </c>
      <c r="E2246" s="20" t="s">
        <v>1038</v>
      </c>
      <c r="F2246" s="20" t="s">
        <v>1250</v>
      </c>
      <c r="G2246" s="20" t="s">
        <v>3333</v>
      </c>
      <c r="H2246" s="20"/>
      <c r="I2246" s="20">
        <v>13686648833</v>
      </c>
      <c r="J2246" s="20" t="s">
        <v>924</v>
      </c>
      <c r="K2246" s="20" t="s">
        <v>174</v>
      </c>
      <c r="L2246" s="20" t="s">
        <v>1299</v>
      </c>
      <c r="M2246" s="20">
        <v>888</v>
      </c>
      <c r="N2246" s="20">
        <v>888</v>
      </c>
      <c r="O2246" s="20" t="s">
        <v>1262</v>
      </c>
      <c r="P2246" s="20" t="s">
        <v>50</v>
      </c>
      <c r="Q2246" s="28"/>
      <c r="R2246" s="21" t="s">
        <v>221</v>
      </c>
      <c r="S2246" s="25" t="s">
        <v>1040</v>
      </c>
      <c r="T2246" s="21" t="s">
        <v>2204</v>
      </c>
      <c r="U2246" s="21"/>
      <c r="V2246" s="46">
        <v>1</v>
      </c>
      <c r="W2246" s="26">
        <f t="shared" si="1359"/>
        <v>1</v>
      </c>
      <c r="Y2246" s="21">
        <v>12</v>
      </c>
      <c r="Z2246" s="22">
        <f t="shared" si="1377"/>
        <v>888</v>
      </c>
      <c r="AA2246" s="20" t="s">
        <v>2195</v>
      </c>
      <c r="AB2246" s="22"/>
      <c r="AC2246" s="22">
        <v>1</v>
      </c>
      <c r="AD2246" s="22"/>
      <c r="AE2246" s="22">
        <f t="shared" ref="AE2246:AE2250" si="1383">N2246</f>
        <v>888</v>
      </c>
      <c r="AF2246" s="22">
        <f t="shared" si="1361"/>
        <v>888</v>
      </c>
      <c r="AG2246" s="20"/>
      <c r="AH2246" s="22"/>
      <c r="AI2246" s="22"/>
      <c r="AJ2246" s="22">
        <f t="shared" si="1379"/>
        <v>888</v>
      </c>
      <c r="AK2246" s="22">
        <f>IF(O2246="(传统)XDSL",VLOOKUP(S2246,[1]续费率明细!C:I,7,FALSE)*1,IF(O2246="GPON+XDSL",VLOOKUP(S2246,[1]续费率明细!C:I,7,FALSE)*1,VLOOKUP(S2246,[1]续费率明细!C:I,5,FALSE)*1))</f>
        <v>25</v>
      </c>
      <c r="AL2246" s="22" t="s">
        <v>1309</v>
      </c>
      <c r="AM2246" s="22"/>
      <c r="AN2246" s="22"/>
      <c r="AO2246" s="22" t="s">
        <v>2196</v>
      </c>
      <c r="AP2246" s="22" t="s">
        <v>1301</v>
      </c>
      <c r="AS2246" s="20"/>
      <c r="AT2246" s="20"/>
      <c r="AU2246" s="20"/>
    </row>
    <row r="2247" spans="1:47" x14ac:dyDescent="0.15">
      <c r="A2247" s="21" t="s">
        <v>1273</v>
      </c>
      <c r="B2247" s="20" t="s">
        <v>918</v>
      </c>
      <c r="C2247" s="20" t="s">
        <v>984</v>
      </c>
      <c r="D2247" s="20" t="s">
        <v>985</v>
      </c>
      <c r="E2247" s="20" t="s">
        <v>1004</v>
      </c>
      <c r="F2247" s="20" t="s">
        <v>1250</v>
      </c>
      <c r="G2247" s="20" t="s">
        <v>3334</v>
      </c>
      <c r="H2247" s="20"/>
      <c r="I2247" s="20">
        <v>13532680861</v>
      </c>
      <c r="J2247" s="20" t="s">
        <v>924</v>
      </c>
      <c r="K2247" s="20" t="s">
        <v>2975</v>
      </c>
      <c r="L2247" s="20" t="s">
        <v>1299</v>
      </c>
      <c r="M2247" s="20">
        <v>888</v>
      </c>
      <c r="N2247" s="20">
        <v>888</v>
      </c>
      <c r="O2247" s="20" t="s">
        <v>927</v>
      </c>
      <c r="P2247" s="20" t="s">
        <v>50</v>
      </c>
      <c r="Q2247" s="28"/>
      <c r="R2247" s="21" t="s">
        <v>989</v>
      </c>
      <c r="S2247" s="25" t="s">
        <v>1007</v>
      </c>
      <c r="T2247" s="21" t="s">
        <v>53</v>
      </c>
      <c r="U2247" s="21" t="s">
        <v>1008</v>
      </c>
      <c r="V2247" s="46">
        <v>1</v>
      </c>
      <c r="W2247" s="26">
        <f t="shared" si="1359"/>
        <v>1</v>
      </c>
      <c r="Y2247" s="21">
        <v>12</v>
      </c>
      <c r="Z2247" s="22">
        <f t="shared" si="1377"/>
        <v>888</v>
      </c>
      <c r="AA2247" s="20" t="s">
        <v>2195</v>
      </c>
      <c r="AB2247" s="22"/>
      <c r="AC2247" s="22">
        <v>1</v>
      </c>
      <c r="AD2247" s="22"/>
      <c r="AE2247" s="22">
        <f t="shared" si="1383"/>
        <v>888</v>
      </c>
      <c r="AF2247" s="22">
        <f t="shared" si="1361"/>
        <v>888</v>
      </c>
      <c r="AG2247" s="20"/>
      <c r="AH2247" s="22"/>
      <c r="AI2247" s="22"/>
      <c r="AJ2247" s="22">
        <f t="shared" si="1379"/>
        <v>888</v>
      </c>
      <c r="AK2247" s="22">
        <f>IF(O2247="(传统)XDSL",VLOOKUP(S2247,[2]直销续费率明细!C:I,7,FALSE)*1,IF(O2247="GPON+XDSL",VLOOKUP(S2247,[2]直销续费率明细!C:I,7,FALSE)*1,VLOOKUP(S2247,[2]直销续费率明细!C:I,5,FALSE)*1))</f>
        <v>15</v>
      </c>
      <c r="AL2247" s="22" t="s">
        <v>1300</v>
      </c>
      <c r="AM2247" s="22"/>
      <c r="AN2247" s="22"/>
      <c r="AO2247" s="22" t="s">
        <v>2196</v>
      </c>
      <c r="AP2247" s="22" t="s">
        <v>1301</v>
      </c>
      <c r="AS2247" s="20">
        <f>IF(Y2247&gt;=10,VLOOKUP(U2247,[2]提成计算!B:T,19,FALSE),VLOOKUP(U2247,[2]提成计算!B:T,18,FALSE))</f>
        <v>0.1</v>
      </c>
      <c r="AT2247" s="20">
        <f t="shared" ref="AT2247:AT2252" si="1384">IF(AD2247*AS2247&gt;0,AD2247*AS2247,AE2247*AS2247)</f>
        <v>88.800000000000011</v>
      </c>
      <c r="AU2247" s="20">
        <f t="shared" ref="AU2247:AU2252" si="1385">IF(AND(AK2247&lt;0,AK2247+AT2247&lt;0),-AT2247,AK2247)</f>
        <v>15</v>
      </c>
    </row>
    <row r="2248" spans="1:47" x14ac:dyDescent="0.15">
      <c r="A2248" s="21" t="s">
        <v>1273</v>
      </c>
      <c r="B2248" s="20" t="s">
        <v>918</v>
      </c>
      <c r="C2248" s="20" t="s">
        <v>984</v>
      </c>
      <c r="D2248" s="20" t="s">
        <v>985</v>
      </c>
      <c r="E2248" s="20" t="s">
        <v>1025</v>
      </c>
      <c r="F2248" s="20" t="s">
        <v>1250</v>
      </c>
      <c r="G2248" s="20" t="s">
        <v>3335</v>
      </c>
      <c r="H2248" s="20"/>
      <c r="I2248" s="20">
        <v>13711820856</v>
      </c>
      <c r="J2248" s="20" t="s">
        <v>924</v>
      </c>
      <c r="K2248" s="20" t="s">
        <v>2880</v>
      </c>
      <c r="L2248" s="20" t="s">
        <v>1299</v>
      </c>
      <c r="M2248" s="20">
        <v>888</v>
      </c>
      <c r="N2248" s="20">
        <v>888</v>
      </c>
      <c r="O2248" s="20" t="s">
        <v>927</v>
      </c>
      <c r="P2248" s="20" t="s">
        <v>50</v>
      </c>
      <c r="Q2248" s="28"/>
      <c r="R2248" s="21" t="s">
        <v>989</v>
      </c>
      <c r="S2248" s="25" t="s">
        <v>1386</v>
      </c>
      <c r="T2248" s="21" t="s">
        <v>53</v>
      </c>
      <c r="U2248" s="21" t="s">
        <v>1028</v>
      </c>
      <c r="V2248" s="46">
        <v>1</v>
      </c>
      <c r="W2248" s="26">
        <f t="shared" si="1359"/>
        <v>1</v>
      </c>
      <c r="Y2248" s="21">
        <v>12</v>
      </c>
      <c r="Z2248" s="22">
        <f t="shared" si="1377"/>
        <v>888</v>
      </c>
      <c r="AA2248" s="20" t="s">
        <v>2195</v>
      </c>
      <c r="AB2248" s="22"/>
      <c r="AC2248" s="22">
        <v>1</v>
      </c>
      <c r="AD2248" s="22"/>
      <c r="AE2248" s="22">
        <f t="shared" si="1383"/>
        <v>888</v>
      </c>
      <c r="AF2248" s="22">
        <f t="shared" si="1361"/>
        <v>888</v>
      </c>
      <c r="AG2248" s="20"/>
      <c r="AH2248" s="22"/>
      <c r="AI2248" s="22"/>
      <c r="AJ2248" s="22">
        <f t="shared" si="1379"/>
        <v>888</v>
      </c>
      <c r="AK2248" s="22">
        <f>IF(O2248="(传统)XDSL",VLOOKUP(S2248,[2]直销续费率明细!C:I,7,FALSE)*1,IF(O2248="GPON+XDSL",VLOOKUP(S2248,[2]直销续费率明细!C:I,7,FALSE)*1,VLOOKUP(S2248,[2]直销续费率明细!C:I,5,FALSE)*1))</f>
        <v>15</v>
      </c>
      <c r="AL2248" s="22" t="s">
        <v>1309</v>
      </c>
      <c r="AM2248" s="22"/>
      <c r="AN2248" s="22"/>
      <c r="AO2248" s="22" t="s">
        <v>2196</v>
      </c>
      <c r="AP2248" s="22" t="s">
        <v>1301</v>
      </c>
      <c r="AS2248" s="20">
        <f>IF(Y2248&gt;=10,VLOOKUP(U2248,[2]提成计算!B:T,19,FALSE),VLOOKUP(U2248,[2]提成计算!B:T,18,FALSE))</f>
        <v>0.09</v>
      </c>
      <c r="AT2248" s="20">
        <f t="shared" si="1384"/>
        <v>79.92</v>
      </c>
      <c r="AU2248" s="20">
        <f t="shared" si="1385"/>
        <v>15</v>
      </c>
    </row>
    <row r="2249" spans="1:47" x14ac:dyDescent="0.15">
      <c r="A2249" s="21" t="s">
        <v>1273</v>
      </c>
      <c r="B2249" s="20" t="s">
        <v>918</v>
      </c>
      <c r="C2249" s="20" t="s">
        <v>984</v>
      </c>
      <c r="D2249" s="20" t="s">
        <v>995</v>
      </c>
      <c r="E2249" s="20" t="s">
        <v>1009</v>
      </c>
      <c r="F2249" s="20" t="s">
        <v>1250</v>
      </c>
      <c r="G2249" s="20" t="s">
        <v>3336</v>
      </c>
      <c r="H2249" s="20"/>
      <c r="I2249" s="20">
        <v>13790408899</v>
      </c>
      <c r="J2249" s="20" t="s">
        <v>924</v>
      </c>
      <c r="K2249" s="20" t="s">
        <v>2877</v>
      </c>
      <c r="L2249" s="20" t="s">
        <v>1299</v>
      </c>
      <c r="M2249" s="20">
        <v>888</v>
      </c>
      <c r="N2249" s="20">
        <v>888</v>
      </c>
      <c r="O2249" s="20" t="s">
        <v>927</v>
      </c>
      <c r="P2249" s="20" t="s">
        <v>50</v>
      </c>
      <c r="Q2249" s="28"/>
      <c r="R2249" s="21" t="s">
        <v>65</v>
      </c>
      <c r="S2249" s="25" t="s">
        <v>1504</v>
      </c>
      <c r="T2249" s="21" t="s">
        <v>53</v>
      </c>
      <c r="U2249" s="21" t="s">
        <v>1757</v>
      </c>
      <c r="V2249" s="46">
        <v>1</v>
      </c>
      <c r="W2249" s="26">
        <f t="shared" si="1359"/>
        <v>1</v>
      </c>
      <c r="Y2249" s="21">
        <v>12</v>
      </c>
      <c r="Z2249" s="22">
        <f t="shared" si="1377"/>
        <v>888</v>
      </c>
      <c r="AA2249" s="20" t="s">
        <v>2195</v>
      </c>
      <c r="AB2249" s="22"/>
      <c r="AC2249" s="22">
        <v>1</v>
      </c>
      <c r="AD2249" s="22"/>
      <c r="AE2249" s="22">
        <f t="shared" si="1383"/>
        <v>888</v>
      </c>
      <c r="AF2249" s="22">
        <f t="shared" si="1361"/>
        <v>888</v>
      </c>
      <c r="AG2249" s="20"/>
      <c r="AH2249" s="22"/>
      <c r="AI2249" s="22"/>
      <c r="AJ2249" s="22">
        <f t="shared" si="1379"/>
        <v>888</v>
      </c>
      <c r="AK2249" s="22">
        <f>IF(O2249="(传统)XDSL",VLOOKUP(S2249,[2]直销续费率明细!C:I,7,FALSE)*1,IF(O2249="GPON+XDSL",VLOOKUP(S2249,[2]直销续费率明细!C:I,7,FALSE)*1,VLOOKUP(S2249,[2]直销续费率明细!C:I,5,FALSE)*1))</f>
        <v>-40</v>
      </c>
      <c r="AL2249" s="22" t="s">
        <v>1309</v>
      </c>
      <c r="AM2249" s="22"/>
      <c r="AN2249" s="22"/>
      <c r="AO2249" s="22" t="s">
        <v>2196</v>
      </c>
      <c r="AP2249" s="22" t="s">
        <v>1301</v>
      </c>
      <c r="AS2249" s="20">
        <f>IF(Y2249&gt;=10,VLOOKUP(U2249,[2]提成计算!B:T,19,FALSE),VLOOKUP(U2249,[2]提成计算!B:T,18,FALSE))</f>
        <v>0.09</v>
      </c>
      <c r="AT2249" s="20">
        <f t="shared" si="1384"/>
        <v>79.92</v>
      </c>
      <c r="AU2249" s="20">
        <f t="shared" si="1385"/>
        <v>-40</v>
      </c>
    </row>
    <row r="2250" spans="1:47" x14ac:dyDescent="0.15">
      <c r="A2250" s="21" t="s">
        <v>1273</v>
      </c>
      <c r="B2250" s="20" t="s">
        <v>918</v>
      </c>
      <c r="C2250" s="20" t="s">
        <v>984</v>
      </c>
      <c r="D2250" s="20" t="s">
        <v>995</v>
      </c>
      <c r="E2250" s="20" t="s">
        <v>1418</v>
      </c>
      <c r="F2250" s="20" t="s">
        <v>1250</v>
      </c>
      <c r="G2250" s="20" t="s">
        <v>3337</v>
      </c>
      <c r="H2250" s="20"/>
      <c r="I2250" s="20">
        <v>13549470964</v>
      </c>
      <c r="J2250" s="20" t="s">
        <v>924</v>
      </c>
      <c r="K2250" s="20" t="s">
        <v>63</v>
      </c>
      <c r="L2250" s="20" t="s">
        <v>1299</v>
      </c>
      <c r="M2250" s="20">
        <v>888</v>
      </c>
      <c r="N2250" s="20">
        <v>888</v>
      </c>
      <c r="O2250" s="20" t="s">
        <v>927</v>
      </c>
      <c r="P2250" s="20" t="s">
        <v>50</v>
      </c>
      <c r="Q2250" s="28"/>
      <c r="R2250" s="21" t="s">
        <v>65</v>
      </c>
      <c r="S2250" s="25" t="s">
        <v>1420</v>
      </c>
      <c r="T2250" s="21" t="s">
        <v>53</v>
      </c>
      <c r="U2250" s="21" t="s">
        <v>66</v>
      </c>
      <c r="V2250" s="46">
        <v>1</v>
      </c>
      <c r="W2250" s="26">
        <f t="shared" si="1359"/>
        <v>1</v>
      </c>
      <c r="Y2250" s="21">
        <v>12</v>
      </c>
      <c r="Z2250" s="22">
        <f t="shared" si="1377"/>
        <v>888</v>
      </c>
      <c r="AA2250" s="20" t="s">
        <v>2195</v>
      </c>
      <c r="AB2250" s="22"/>
      <c r="AC2250" s="22">
        <v>1</v>
      </c>
      <c r="AD2250" s="22"/>
      <c r="AE2250" s="22">
        <f t="shared" si="1383"/>
        <v>888</v>
      </c>
      <c r="AF2250" s="22">
        <f t="shared" si="1361"/>
        <v>888</v>
      </c>
      <c r="AG2250" s="20"/>
      <c r="AH2250" s="22"/>
      <c r="AI2250" s="22"/>
      <c r="AJ2250" s="22">
        <f t="shared" si="1379"/>
        <v>888</v>
      </c>
      <c r="AK2250" s="22">
        <f>IF(O2250="(传统)XDSL",VLOOKUP(S2250,[2]直销续费率明细!C:I,7,FALSE)*1,IF(O2250="GPON+XDSL",VLOOKUP(S2250,[2]直销续费率明细!C:I,7,FALSE)*1,VLOOKUP(S2250,[2]直销续费率明细!C:I,5,FALSE)*1))</f>
        <v>-40</v>
      </c>
      <c r="AL2250" s="22" t="s">
        <v>1309</v>
      </c>
      <c r="AM2250" s="22"/>
      <c r="AN2250" s="22"/>
      <c r="AO2250" s="22" t="s">
        <v>2196</v>
      </c>
      <c r="AP2250" s="22" t="s">
        <v>1301</v>
      </c>
      <c r="AS2250" s="20">
        <f>IF(Y2250&gt;=10,VLOOKUP(U2250,[2]提成计算!B:T,19,FALSE),VLOOKUP(U2250,[2]提成计算!B:T,18,FALSE))</f>
        <v>0.1</v>
      </c>
      <c r="AT2250" s="20">
        <f t="shared" si="1384"/>
        <v>88.800000000000011</v>
      </c>
      <c r="AU2250" s="20">
        <f t="shared" si="1385"/>
        <v>-40</v>
      </c>
    </row>
    <row r="2251" spans="1:47" x14ac:dyDescent="0.15">
      <c r="A2251" s="21" t="s">
        <v>1273</v>
      </c>
      <c r="B2251" s="20" t="s">
        <v>918</v>
      </c>
      <c r="C2251" s="20" t="s">
        <v>984</v>
      </c>
      <c r="D2251" s="20" t="s">
        <v>995</v>
      </c>
      <c r="E2251" s="20" t="s">
        <v>996</v>
      </c>
      <c r="F2251" s="20" t="s">
        <v>1250</v>
      </c>
      <c r="G2251" s="20" t="s">
        <v>3338</v>
      </c>
      <c r="H2251" s="20"/>
      <c r="I2251" s="20">
        <v>13829206484</v>
      </c>
      <c r="J2251" s="20" t="s">
        <v>924</v>
      </c>
      <c r="K2251" s="20" t="s">
        <v>1016</v>
      </c>
      <c r="L2251" s="20" t="s">
        <v>2119</v>
      </c>
      <c r="M2251" s="20">
        <v>768</v>
      </c>
      <c r="N2251" s="20">
        <v>768</v>
      </c>
      <c r="O2251" s="20" t="s">
        <v>927</v>
      </c>
      <c r="P2251" s="20" t="s">
        <v>50</v>
      </c>
      <c r="Q2251" s="28"/>
      <c r="R2251" s="21" t="s">
        <v>1001</v>
      </c>
      <c r="S2251" s="25" t="s">
        <v>1002</v>
      </c>
      <c r="T2251" s="21" t="s">
        <v>53</v>
      </c>
      <c r="U2251" s="21" t="s">
        <v>1018</v>
      </c>
      <c r="V2251" s="46">
        <v>1</v>
      </c>
      <c r="W2251" s="26">
        <f t="shared" si="1359"/>
        <v>1</v>
      </c>
      <c r="Y2251" s="21">
        <v>4</v>
      </c>
      <c r="Z2251" s="22">
        <f t="shared" si="1377"/>
        <v>768</v>
      </c>
      <c r="AA2251" s="20" t="s">
        <v>2195</v>
      </c>
      <c r="AB2251" s="22">
        <v>1</v>
      </c>
      <c r="AC2251" s="22"/>
      <c r="AD2251" s="22">
        <f>N2251</f>
        <v>768</v>
      </c>
      <c r="AE2251" s="22"/>
      <c r="AF2251" s="22">
        <f t="shared" si="1361"/>
        <v>768</v>
      </c>
      <c r="AG2251" s="20"/>
      <c r="AH2251" s="22"/>
      <c r="AI2251" s="22"/>
      <c r="AJ2251" s="22">
        <f t="shared" si="1379"/>
        <v>768</v>
      </c>
      <c r="AK2251" s="22">
        <f>IF(O2251="(传统)XDSL",VLOOKUP(S2251,[2]直销续费率明细!C:I,7,FALSE)*1,IF(O2251="GPON+XDSL",VLOOKUP(S2251,[2]直销续费率明细!C:I,7,FALSE)*1,VLOOKUP(S2251,[2]直销续费率明细!C:I,5,FALSE)*1))</f>
        <v>25</v>
      </c>
      <c r="AL2251" s="22" t="s">
        <v>1309</v>
      </c>
      <c r="AM2251" s="22"/>
      <c r="AN2251" s="22"/>
      <c r="AO2251" s="22" t="s">
        <v>2216</v>
      </c>
      <c r="AP2251" s="22" t="s">
        <v>1301</v>
      </c>
      <c r="AS2251" s="20">
        <f>IF(Y2251&gt;=10,VLOOKUP(U2251,[2]提成计算!B:T,19,FALSE),VLOOKUP(U2251,[2]提成计算!B:T,18,FALSE))</f>
        <v>0.06</v>
      </c>
      <c r="AT2251" s="20">
        <f t="shared" si="1384"/>
        <v>46.08</v>
      </c>
      <c r="AU2251" s="20">
        <f t="shared" si="1385"/>
        <v>25</v>
      </c>
    </row>
    <row r="2252" spans="1:47" x14ac:dyDescent="0.15">
      <c r="A2252" s="21" t="s">
        <v>1273</v>
      </c>
      <c r="B2252" s="20" t="s">
        <v>918</v>
      </c>
      <c r="C2252" s="20" t="s">
        <v>984</v>
      </c>
      <c r="D2252" s="20" t="s">
        <v>995</v>
      </c>
      <c r="E2252" s="20" t="s">
        <v>1418</v>
      </c>
      <c r="F2252" s="20" t="s">
        <v>1250</v>
      </c>
      <c r="G2252" s="20" t="s">
        <v>3339</v>
      </c>
      <c r="H2252" s="20"/>
      <c r="I2252" s="20">
        <v>13544749056</v>
      </c>
      <c r="J2252" s="20" t="s">
        <v>924</v>
      </c>
      <c r="K2252" s="20" t="s">
        <v>63</v>
      </c>
      <c r="L2252" s="20" t="s">
        <v>1299</v>
      </c>
      <c r="M2252" s="20">
        <v>888</v>
      </c>
      <c r="N2252" s="20">
        <v>888</v>
      </c>
      <c r="O2252" s="20" t="s">
        <v>927</v>
      </c>
      <c r="P2252" s="20" t="s">
        <v>50</v>
      </c>
      <c r="Q2252" s="28"/>
      <c r="R2252" s="21" t="s">
        <v>65</v>
      </c>
      <c r="S2252" s="25" t="s">
        <v>1420</v>
      </c>
      <c r="T2252" s="21" t="s">
        <v>53</v>
      </c>
      <c r="U2252" s="21" t="s">
        <v>66</v>
      </c>
      <c r="V2252" s="46">
        <v>1</v>
      </c>
      <c r="W2252" s="26">
        <f t="shared" si="1359"/>
        <v>1</v>
      </c>
      <c r="Y2252" s="21">
        <v>12</v>
      </c>
      <c r="Z2252" s="22">
        <f t="shared" si="1377"/>
        <v>888</v>
      </c>
      <c r="AA2252" s="20" t="s">
        <v>2218</v>
      </c>
      <c r="AB2252" s="22"/>
      <c r="AC2252" s="22">
        <v>1</v>
      </c>
      <c r="AD2252" s="22"/>
      <c r="AE2252" s="22">
        <f t="shared" ref="AE2252:AE2257" si="1386">N2252</f>
        <v>888</v>
      </c>
      <c r="AF2252" s="22">
        <f t="shared" si="1361"/>
        <v>888</v>
      </c>
      <c r="AG2252" s="20"/>
      <c r="AH2252" s="22"/>
      <c r="AI2252" s="22"/>
      <c r="AJ2252" s="22">
        <f t="shared" si="1379"/>
        <v>888</v>
      </c>
      <c r="AK2252" s="22">
        <f>IF(O2252="(传统)XDSL",VLOOKUP(S2252,[2]直销续费率明细!C:I,7,FALSE)*1,IF(O2252="GPON+XDSL",VLOOKUP(S2252,[2]直销续费率明细!C:I,7,FALSE)*1,VLOOKUP(S2252,[2]直销续费率明细!C:I,5,FALSE)*1))</f>
        <v>-40</v>
      </c>
      <c r="AL2252" s="22" t="s">
        <v>1300</v>
      </c>
      <c r="AM2252" s="22"/>
      <c r="AN2252" s="22"/>
      <c r="AO2252" s="22" t="s">
        <v>2196</v>
      </c>
      <c r="AP2252" s="22" t="s">
        <v>1301</v>
      </c>
      <c r="AS2252" s="20">
        <f>IF(Y2252&gt;=10,VLOOKUP(U2252,[2]提成计算!B:T,19,FALSE),VLOOKUP(U2252,[2]提成计算!B:T,18,FALSE))</f>
        <v>0.1</v>
      </c>
      <c r="AT2252" s="20">
        <f t="shared" si="1384"/>
        <v>88.800000000000011</v>
      </c>
      <c r="AU2252" s="20">
        <f t="shared" si="1385"/>
        <v>-40</v>
      </c>
    </row>
    <row r="2253" spans="1:47" x14ac:dyDescent="0.15">
      <c r="A2253" s="21" t="s">
        <v>1273</v>
      </c>
      <c r="B2253" s="20" t="s">
        <v>918</v>
      </c>
      <c r="C2253" s="20" t="s">
        <v>984</v>
      </c>
      <c r="D2253" s="20" t="s">
        <v>985</v>
      </c>
      <c r="E2253" s="20" t="s">
        <v>1041</v>
      </c>
      <c r="F2253" s="20" t="s">
        <v>1250</v>
      </c>
      <c r="G2253" s="20" t="s">
        <v>3340</v>
      </c>
      <c r="H2253" s="20"/>
      <c r="I2253" s="20">
        <v>18819090997</v>
      </c>
      <c r="J2253" s="20" t="s">
        <v>1268</v>
      </c>
      <c r="K2253" s="20" t="s">
        <v>988</v>
      </c>
      <c r="L2253" s="20" t="s">
        <v>1891</v>
      </c>
      <c r="M2253" s="20">
        <v>1088</v>
      </c>
      <c r="N2253" s="20">
        <v>1088</v>
      </c>
      <c r="O2253" s="20" t="s">
        <v>927</v>
      </c>
      <c r="P2253" s="20" t="s">
        <v>50</v>
      </c>
      <c r="Q2253" s="28"/>
      <c r="R2253" s="21" t="s">
        <v>989</v>
      </c>
      <c r="S2253" s="21"/>
      <c r="T2253" s="21" t="s">
        <v>53</v>
      </c>
      <c r="U2253" s="21" t="s">
        <v>991</v>
      </c>
      <c r="V2253" s="46">
        <v>1</v>
      </c>
      <c r="W2253" s="26">
        <f t="shared" si="1359"/>
        <v>1</v>
      </c>
      <c r="X2253" s="26">
        <f t="shared" si="1365"/>
        <v>1</v>
      </c>
      <c r="Y2253" s="21">
        <v>10</v>
      </c>
      <c r="Z2253" s="22">
        <f t="shared" si="1377"/>
        <v>1088</v>
      </c>
      <c r="AA2253" s="20" t="s">
        <v>2195</v>
      </c>
      <c r="AB2253" s="22"/>
      <c r="AC2253" s="22">
        <v>1</v>
      </c>
      <c r="AD2253" s="22"/>
      <c r="AE2253" s="22">
        <f t="shared" si="1386"/>
        <v>1088</v>
      </c>
      <c r="AF2253" s="22">
        <f t="shared" si="1361"/>
        <v>1088</v>
      </c>
      <c r="AG2253" s="20">
        <f t="shared" ref="AG2253:AG2255" si="1387">N2253</f>
        <v>1088</v>
      </c>
      <c r="AH2253" s="20" t="str">
        <f>VLOOKUP(U2253,[1]提成计算!B:I,8,FALSE)</f>
        <v xml:space="preserve"> </v>
      </c>
      <c r="AI2253" s="20"/>
      <c r="AJ2253" s="22"/>
      <c r="AK2253" s="22"/>
      <c r="AM2253" s="22"/>
      <c r="AN2253" s="22"/>
      <c r="AO2253" s="22" t="s">
        <v>2196</v>
      </c>
      <c r="AP2253" s="22" t="s">
        <v>1301</v>
      </c>
      <c r="AS2253" s="20"/>
      <c r="AT2253" s="20"/>
      <c r="AU2253" s="20"/>
    </row>
    <row r="2254" spans="1:47" x14ac:dyDescent="0.15">
      <c r="A2254" s="21" t="s">
        <v>1273</v>
      </c>
      <c r="B2254" s="20" t="s">
        <v>918</v>
      </c>
      <c r="C2254" s="20" t="s">
        <v>984</v>
      </c>
      <c r="D2254" s="20" t="s">
        <v>995</v>
      </c>
      <c r="E2254" s="20" t="s">
        <v>1013</v>
      </c>
      <c r="F2254" s="20" t="s">
        <v>1250</v>
      </c>
      <c r="G2254" s="20" t="s">
        <v>3341</v>
      </c>
      <c r="H2254" s="20"/>
      <c r="I2254" s="20">
        <v>18825774326</v>
      </c>
      <c r="J2254" s="20" t="s">
        <v>1268</v>
      </c>
      <c r="K2254" s="20" t="s">
        <v>3240</v>
      </c>
      <c r="L2254" s="20" t="s">
        <v>1566</v>
      </c>
      <c r="M2254" s="20">
        <v>1088</v>
      </c>
      <c r="N2254" s="20">
        <v>1088</v>
      </c>
      <c r="O2254" s="20" t="s">
        <v>927</v>
      </c>
      <c r="P2254" s="20" t="s">
        <v>50</v>
      </c>
      <c r="Q2254" s="28"/>
      <c r="R2254" s="21" t="s">
        <v>1001</v>
      </c>
      <c r="S2254" s="21"/>
      <c r="T2254" s="21" t="s">
        <v>53</v>
      </c>
      <c r="U2254" s="21" t="s">
        <v>1003</v>
      </c>
      <c r="V2254" s="46">
        <v>1</v>
      </c>
      <c r="W2254" s="26">
        <f t="shared" si="1359"/>
        <v>1</v>
      </c>
      <c r="X2254" s="26">
        <f t="shared" si="1365"/>
        <v>1</v>
      </c>
      <c r="Y2254" s="21">
        <v>12</v>
      </c>
      <c r="Z2254" s="22">
        <f t="shared" si="1377"/>
        <v>1088</v>
      </c>
      <c r="AA2254" s="20" t="s">
        <v>2195</v>
      </c>
      <c r="AB2254" s="22"/>
      <c r="AC2254" s="22">
        <v>1</v>
      </c>
      <c r="AD2254" s="22"/>
      <c r="AE2254" s="22">
        <f t="shared" si="1386"/>
        <v>1088</v>
      </c>
      <c r="AF2254" s="22">
        <f t="shared" si="1361"/>
        <v>1088</v>
      </c>
      <c r="AG2254" s="20">
        <f t="shared" si="1387"/>
        <v>1088</v>
      </c>
      <c r="AH2254" s="20" t="str">
        <f>VLOOKUP(U2254,[1]提成计算!B:I,8,FALSE)</f>
        <v xml:space="preserve"> </v>
      </c>
      <c r="AI2254" s="20"/>
      <c r="AJ2254" s="22"/>
      <c r="AK2254" s="22"/>
      <c r="AM2254" s="22"/>
      <c r="AN2254" s="22"/>
      <c r="AO2254" s="22" t="s">
        <v>2196</v>
      </c>
      <c r="AP2254" s="22" t="s">
        <v>1301</v>
      </c>
      <c r="AS2254" s="20"/>
      <c r="AT2254" s="20"/>
      <c r="AU2254" s="20"/>
    </row>
    <row r="2255" spans="1:47" x14ac:dyDescent="0.15">
      <c r="A2255" s="21" t="s">
        <v>1273</v>
      </c>
      <c r="B2255" s="20" t="s">
        <v>918</v>
      </c>
      <c r="C2255" s="20" t="s">
        <v>984</v>
      </c>
      <c r="D2255" s="20" t="s">
        <v>985</v>
      </c>
      <c r="E2255" s="20" t="s">
        <v>1041</v>
      </c>
      <c r="F2255" s="20" t="s">
        <v>1250</v>
      </c>
      <c r="G2255" s="20" t="s">
        <v>3342</v>
      </c>
      <c r="H2255" s="20"/>
      <c r="I2255" s="20">
        <v>18666461706</v>
      </c>
      <c r="J2255" s="20" t="s">
        <v>1268</v>
      </c>
      <c r="K2255" s="20" t="s">
        <v>988</v>
      </c>
      <c r="L2255" s="20" t="s">
        <v>1891</v>
      </c>
      <c r="M2255" s="20">
        <v>1088</v>
      </c>
      <c r="N2255" s="20">
        <v>1088</v>
      </c>
      <c r="O2255" s="20" t="s">
        <v>927</v>
      </c>
      <c r="P2255" s="20" t="s">
        <v>50</v>
      </c>
      <c r="Q2255" s="28"/>
      <c r="R2255" s="21" t="s">
        <v>989</v>
      </c>
      <c r="S2255" s="21"/>
      <c r="T2255" s="21" t="s">
        <v>53</v>
      </c>
      <c r="U2255" s="21" t="s">
        <v>991</v>
      </c>
      <c r="V2255" s="46">
        <v>1</v>
      </c>
      <c r="W2255" s="26">
        <f t="shared" si="1359"/>
        <v>1</v>
      </c>
      <c r="X2255" s="26">
        <f t="shared" si="1365"/>
        <v>1</v>
      </c>
      <c r="Y2255" s="21">
        <v>10</v>
      </c>
      <c r="Z2255" s="22">
        <f t="shared" si="1377"/>
        <v>1088</v>
      </c>
      <c r="AA2255" s="20" t="s">
        <v>2195</v>
      </c>
      <c r="AB2255" s="22"/>
      <c r="AC2255" s="22">
        <v>1</v>
      </c>
      <c r="AD2255" s="22"/>
      <c r="AE2255" s="22">
        <f t="shared" si="1386"/>
        <v>1088</v>
      </c>
      <c r="AF2255" s="22">
        <f t="shared" si="1361"/>
        <v>1088</v>
      </c>
      <c r="AG2255" s="20">
        <f t="shared" si="1387"/>
        <v>1088</v>
      </c>
      <c r="AH2255" s="20" t="str">
        <f>VLOOKUP(U2255,[1]提成计算!B:I,8,FALSE)</f>
        <v xml:space="preserve"> </v>
      </c>
      <c r="AI2255" s="20"/>
      <c r="AJ2255" s="22"/>
      <c r="AK2255" s="22"/>
      <c r="AM2255" s="22"/>
      <c r="AN2255" s="22"/>
      <c r="AO2255" s="22" t="s">
        <v>2196</v>
      </c>
      <c r="AP2255" s="22" t="s">
        <v>1301</v>
      </c>
      <c r="AS2255" s="20"/>
      <c r="AT2255" s="20"/>
      <c r="AU2255" s="20"/>
    </row>
    <row r="2256" spans="1:47" x14ac:dyDescent="0.15">
      <c r="A2256" s="21" t="s">
        <v>1273</v>
      </c>
      <c r="B2256" s="20" t="s">
        <v>918</v>
      </c>
      <c r="C2256" s="20" t="s">
        <v>984</v>
      </c>
      <c r="D2256" s="20" t="s">
        <v>985</v>
      </c>
      <c r="E2256" s="20" t="s">
        <v>1041</v>
      </c>
      <c r="F2256" s="20" t="s">
        <v>1250</v>
      </c>
      <c r="G2256" s="20" t="s">
        <v>3343</v>
      </c>
      <c r="H2256" s="20"/>
      <c r="I2256" s="20">
        <v>13725884248</v>
      </c>
      <c r="J2256" s="20" t="s">
        <v>924</v>
      </c>
      <c r="K2256" s="20" t="s">
        <v>2856</v>
      </c>
      <c r="L2256" s="20" t="s">
        <v>1299</v>
      </c>
      <c r="M2256" s="20">
        <v>888</v>
      </c>
      <c r="N2256" s="20">
        <v>888</v>
      </c>
      <c r="O2256" s="20" t="s">
        <v>927</v>
      </c>
      <c r="P2256" s="20" t="s">
        <v>50</v>
      </c>
      <c r="Q2256" s="28"/>
      <c r="R2256" s="22" t="s">
        <v>989</v>
      </c>
      <c r="T2256" s="21" t="s">
        <v>948</v>
      </c>
      <c r="U2256" s="22" t="s">
        <v>989</v>
      </c>
      <c r="V2256" s="46">
        <v>1</v>
      </c>
      <c r="W2256" s="26">
        <f t="shared" si="1359"/>
        <v>1</v>
      </c>
      <c r="Y2256" s="21">
        <v>12</v>
      </c>
      <c r="Z2256" s="22">
        <f t="shared" si="1377"/>
        <v>888</v>
      </c>
      <c r="AA2256" s="20" t="s">
        <v>2195</v>
      </c>
      <c r="AB2256" s="22"/>
      <c r="AC2256" s="22">
        <v>1</v>
      </c>
      <c r="AD2256" s="22"/>
      <c r="AE2256" s="22">
        <f t="shared" si="1386"/>
        <v>888</v>
      </c>
      <c r="AF2256" s="22">
        <f t="shared" si="1361"/>
        <v>888</v>
      </c>
      <c r="AG2256" s="20"/>
      <c r="AH2256" s="22"/>
      <c r="AI2256" s="22"/>
      <c r="AJ2256" s="22">
        <f t="shared" ref="AJ2256:AJ2259" si="1388">N2256</f>
        <v>888</v>
      </c>
      <c r="AK2256" s="22">
        <f>IF(O2256="(传统)XDSL",VLOOKUP(U2256,[2]自营续费率!B:G,6,FALSE)*1,IF(O2256="GPON+XDSL",VLOOKUP(U2256,[2]自营续费率!B:G,6,FALSE)*1,VLOOKUP(U2256,[2]自营续费率!B:G,4,FALSE)*1))</f>
        <v>0</v>
      </c>
      <c r="AL2256" s="22" t="s">
        <v>1309</v>
      </c>
      <c r="AM2256" s="22"/>
      <c r="AN2256" s="22"/>
      <c r="AO2256" s="22" t="s">
        <v>2196</v>
      </c>
      <c r="AP2256" s="22" t="s">
        <v>1301</v>
      </c>
      <c r="AS2256" s="20">
        <f>IF(Y2256&gt;=10,VLOOKUP(U2256,[2]自营提成!C:Z,6,FALSE),VLOOKUP(U2256,[2]自营提成!C:Z,5,FALSE))</f>
        <v>0.12</v>
      </c>
      <c r="AT2256" s="20">
        <f t="shared" ref="AT2256:AT2259" si="1389">IF(AD2256*AS2256&gt;0,AD2256*AS2256,AE2256*AS2256)</f>
        <v>106.56</v>
      </c>
      <c r="AU2256" s="20">
        <f t="shared" ref="AU2256:AU2259" si="1390">IF(AND(AK2256&lt;0,AK2256+AT2256&lt;0),-AT2256,AK2256)</f>
        <v>0</v>
      </c>
    </row>
    <row r="2257" spans="1:47" x14ac:dyDescent="0.15">
      <c r="A2257" s="21" t="s">
        <v>1273</v>
      </c>
      <c r="B2257" s="20" t="s">
        <v>918</v>
      </c>
      <c r="C2257" s="20" t="s">
        <v>984</v>
      </c>
      <c r="D2257" s="20" t="s">
        <v>995</v>
      </c>
      <c r="E2257" s="20" t="s">
        <v>1043</v>
      </c>
      <c r="F2257" s="20" t="s">
        <v>1250</v>
      </c>
      <c r="G2257" s="20" t="s">
        <v>3344</v>
      </c>
      <c r="H2257" s="20"/>
      <c r="I2257" s="20">
        <v>13686185545</v>
      </c>
      <c r="J2257" s="20" t="s">
        <v>924</v>
      </c>
      <c r="K2257" s="20" t="s">
        <v>3130</v>
      </c>
      <c r="L2257" s="20" t="s">
        <v>1299</v>
      </c>
      <c r="M2257" s="20">
        <v>888</v>
      </c>
      <c r="N2257" s="20">
        <v>888</v>
      </c>
      <c r="O2257" s="20" t="s">
        <v>927</v>
      </c>
      <c r="P2257" s="20" t="s">
        <v>50</v>
      </c>
      <c r="Q2257" s="28"/>
      <c r="R2257" s="22" t="s">
        <v>95</v>
      </c>
      <c r="S2257" s="25" t="s">
        <v>1002</v>
      </c>
      <c r="T2257" s="21" t="s">
        <v>53</v>
      </c>
      <c r="U2257" s="21" t="s">
        <v>1018</v>
      </c>
      <c r="V2257" s="46">
        <v>1</v>
      </c>
      <c r="W2257" s="26">
        <f t="shared" si="1359"/>
        <v>1</v>
      </c>
      <c r="Y2257" s="21">
        <v>12</v>
      </c>
      <c r="Z2257" s="22">
        <f t="shared" si="1377"/>
        <v>888</v>
      </c>
      <c r="AA2257" s="20" t="s">
        <v>2195</v>
      </c>
      <c r="AB2257" s="22"/>
      <c r="AC2257" s="22">
        <v>1</v>
      </c>
      <c r="AD2257" s="22"/>
      <c r="AE2257" s="22">
        <f t="shared" si="1386"/>
        <v>888</v>
      </c>
      <c r="AF2257" s="22">
        <f t="shared" si="1361"/>
        <v>888</v>
      </c>
      <c r="AG2257" s="20"/>
      <c r="AH2257" s="22"/>
      <c r="AI2257" s="22"/>
      <c r="AJ2257" s="22">
        <f t="shared" si="1388"/>
        <v>888</v>
      </c>
      <c r="AK2257" s="22">
        <f>IF(O2257="(传统)XDSL",VLOOKUP(S2257,[2]直销续费率明细!C:I,7,FALSE)*1,IF(O2257="GPON+XDSL",VLOOKUP(S2257,[2]直销续费率明细!C:I,7,FALSE)*1,VLOOKUP(S2257,[2]直销续费率明细!C:I,5,FALSE)*1))</f>
        <v>25</v>
      </c>
      <c r="AL2257" s="22" t="s">
        <v>1300</v>
      </c>
      <c r="AM2257" s="22"/>
      <c r="AN2257" s="22"/>
      <c r="AO2257" s="22" t="s">
        <v>2196</v>
      </c>
      <c r="AP2257" s="22" t="s">
        <v>1301</v>
      </c>
      <c r="AS2257" s="20">
        <f>IF(Y2257&gt;=10,VLOOKUP(U2257,[2]提成计算!B:T,19,FALSE),VLOOKUP(U2257,[2]提成计算!B:T,18,FALSE))</f>
        <v>0.09</v>
      </c>
      <c r="AT2257" s="20">
        <f t="shared" si="1389"/>
        <v>79.92</v>
      </c>
      <c r="AU2257" s="20">
        <f t="shared" si="1390"/>
        <v>25</v>
      </c>
    </row>
    <row r="2258" spans="1:47" x14ac:dyDescent="0.15">
      <c r="A2258" s="21" t="s">
        <v>1273</v>
      </c>
      <c r="B2258" s="20" t="s">
        <v>918</v>
      </c>
      <c r="C2258" s="20" t="s">
        <v>984</v>
      </c>
      <c r="D2258" s="20" t="s">
        <v>1029</v>
      </c>
      <c r="E2258" s="20" t="s">
        <v>1368</v>
      </c>
      <c r="F2258" s="20" t="s">
        <v>1250</v>
      </c>
      <c r="G2258" s="20" t="s">
        <v>3345</v>
      </c>
      <c r="H2258" s="20"/>
      <c r="I2258" s="20">
        <v>13631754876</v>
      </c>
      <c r="J2258" s="20" t="s">
        <v>924</v>
      </c>
      <c r="K2258" s="20" t="s">
        <v>607</v>
      </c>
      <c r="L2258" s="20" t="s">
        <v>2119</v>
      </c>
      <c r="M2258" s="20">
        <v>768</v>
      </c>
      <c r="N2258" s="20">
        <v>768</v>
      </c>
      <c r="O2258" s="20" t="s">
        <v>927</v>
      </c>
      <c r="P2258" s="20" t="s">
        <v>50</v>
      </c>
      <c r="Q2258" s="28"/>
      <c r="R2258" s="21" t="s">
        <v>221</v>
      </c>
      <c r="S2258" s="25" t="s">
        <v>1370</v>
      </c>
      <c r="T2258" s="21" t="s">
        <v>53</v>
      </c>
      <c r="U2258" s="21" t="s">
        <v>608</v>
      </c>
      <c r="V2258" s="46">
        <v>1</v>
      </c>
      <c r="W2258" s="26">
        <f t="shared" si="1359"/>
        <v>1</v>
      </c>
      <c r="Y2258" s="21">
        <v>4</v>
      </c>
      <c r="Z2258" s="22">
        <f t="shared" si="1377"/>
        <v>768</v>
      </c>
      <c r="AA2258" s="20" t="s">
        <v>2195</v>
      </c>
      <c r="AB2258" s="22">
        <v>1</v>
      </c>
      <c r="AC2258" s="22"/>
      <c r="AD2258" s="22">
        <f>N2258</f>
        <v>768</v>
      </c>
      <c r="AE2258" s="22"/>
      <c r="AF2258" s="22">
        <f t="shared" si="1361"/>
        <v>768</v>
      </c>
      <c r="AG2258" s="20"/>
      <c r="AH2258" s="22"/>
      <c r="AI2258" s="22"/>
      <c r="AJ2258" s="22">
        <f t="shared" si="1388"/>
        <v>768</v>
      </c>
      <c r="AK2258" s="22">
        <f>IF(O2258="(传统)XDSL",VLOOKUP(S2258,[2]直销续费率明细!C:I,7,FALSE)*1,IF(O2258="GPON+XDSL",VLOOKUP(S2258,[2]直销续费率明细!C:I,7,FALSE)*1,VLOOKUP(S2258,[2]直销续费率明细!C:I,5,FALSE)*1))</f>
        <v>-40</v>
      </c>
      <c r="AL2258" s="22" t="s">
        <v>1309</v>
      </c>
      <c r="AM2258" s="22"/>
      <c r="AN2258" s="22"/>
      <c r="AO2258" s="22" t="s">
        <v>2196</v>
      </c>
      <c r="AP2258" s="22" t="s">
        <v>1301</v>
      </c>
      <c r="AS2258" s="20">
        <f>IF(Y2258&gt;=10,VLOOKUP(U2258,[2]提成计算!B:T,19,FALSE),VLOOKUP(U2258,[2]提成计算!B:T,18,FALSE))</f>
        <v>0.06</v>
      </c>
      <c r="AT2258" s="20">
        <f t="shared" si="1389"/>
        <v>46.08</v>
      </c>
      <c r="AU2258" s="20">
        <f t="shared" si="1390"/>
        <v>-40</v>
      </c>
    </row>
    <row r="2259" spans="1:47" x14ac:dyDescent="0.15">
      <c r="A2259" s="21" t="s">
        <v>1273</v>
      </c>
      <c r="B2259" s="20" t="s">
        <v>918</v>
      </c>
      <c r="C2259" s="20" t="s">
        <v>984</v>
      </c>
      <c r="D2259" s="20" t="s">
        <v>1029</v>
      </c>
      <c r="E2259" s="20" t="s">
        <v>1368</v>
      </c>
      <c r="F2259" s="20" t="s">
        <v>1250</v>
      </c>
      <c r="G2259" s="20" t="s">
        <v>3346</v>
      </c>
      <c r="H2259" s="20"/>
      <c r="I2259" s="20">
        <v>15814172020</v>
      </c>
      <c r="J2259" s="20" t="s">
        <v>924</v>
      </c>
      <c r="K2259" s="20" t="s">
        <v>607</v>
      </c>
      <c r="L2259" s="20" t="s">
        <v>2137</v>
      </c>
      <c r="M2259" s="20">
        <v>1408</v>
      </c>
      <c r="N2259" s="20">
        <v>1408</v>
      </c>
      <c r="O2259" s="20" t="s">
        <v>927</v>
      </c>
      <c r="P2259" s="20" t="s">
        <v>50</v>
      </c>
      <c r="Q2259" s="28"/>
      <c r="R2259" s="21" t="s">
        <v>221</v>
      </c>
      <c r="S2259" s="25" t="s">
        <v>1370</v>
      </c>
      <c r="T2259" s="21" t="s">
        <v>53</v>
      </c>
      <c r="U2259" s="21" t="s">
        <v>608</v>
      </c>
      <c r="V2259" s="46">
        <v>1</v>
      </c>
      <c r="W2259" s="26">
        <f t="shared" si="1359"/>
        <v>1</v>
      </c>
      <c r="Y2259" s="21">
        <v>12</v>
      </c>
      <c r="Z2259" s="22">
        <f t="shared" si="1377"/>
        <v>1408</v>
      </c>
      <c r="AA2259" s="20" t="s">
        <v>2195</v>
      </c>
      <c r="AB2259" s="22"/>
      <c r="AC2259" s="22">
        <v>1</v>
      </c>
      <c r="AD2259" s="22"/>
      <c r="AE2259" s="22">
        <f t="shared" ref="AE2259:AE2268" si="1391">N2259</f>
        <v>1408</v>
      </c>
      <c r="AF2259" s="22">
        <f t="shared" si="1361"/>
        <v>1408</v>
      </c>
      <c r="AG2259" s="20"/>
      <c r="AH2259" s="22"/>
      <c r="AI2259" s="22"/>
      <c r="AJ2259" s="22">
        <f t="shared" si="1388"/>
        <v>1408</v>
      </c>
      <c r="AK2259" s="22">
        <f>IF(O2259="(传统)XDSL",VLOOKUP(S2259,[2]直销续费率明细!C:I,7,FALSE)*1,IF(O2259="GPON+XDSL",VLOOKUP(S2259,[2]直销续费率明细!C:I,7,FALSE)*1,VLOOKUP(S2259,[2]直销续费率明细!C:I,5,FALSE)*1))</f>
        <v>-40</v>
      </c>
      <c r="AL2259" s="22" t="s">
        <v>1309</v>
      </c>
      <c r="AM2259" s="22"/>
      <c r="AN2259" s="22"/>
      <c r="AO2259" s="22" t="s">
        <v>2216</v>
      </c>
      <c r="AP2259" s="22" t="s">
        <v>1301</v>
      </c>
      <c r="AS2259" s="20">
        <f>IF(Y2259&gt;=10,VLOOKUP(U2259,[2]提成计算!B:T,19,FALSE),VLOOKUP(U2259,[2]提成计算!B:T,18,FALSE))</f>
        <v>0.09</v>
      </c>
      <c r="AT2259" s="20">
        <f t="shared" si="1389"/>
        <v>126.72</v>
      </c>
      <c r="AU2259" s="20">
        <f t="shared" si="1390"/>
        <v>-40</v>
      </c>
    </row>
    <row r="2260" spans="1:47" x14ac:dyDescent="0.15">
      <c r="A2260" s="21" t="s">
        <v>1273</v>
      </c>
      <c r="B2260" s="20" t="s">
        <v>918</v>
      </c>
      <c r="C2260" s="20" t="s">
        <v>984</v>
      </c>
      <c r="D2260" s="20" t="s">
        <v>995</v>
      </c>
      <c r="E2260" s="20" t="s">
        <v>1009</v>
      </c>
      <c r="F2260" s="20" t="s">
        <v>1250</v>
      </c>
      <c r="G2260" s="20" t="s">
        <v>3347</v>
      </c>
      <c r="H2260" s="20"/>
      <c r="I2260" s="20">
        <v>13686006237</v>
      </c>
      <c r="J2260" s="20" t="s">
        <v>1268</v>
      </c>
      <c r="K2260" s="20" t="s">
        <v>1011</v>
      </c>
      <c r="L2260" s="20" t="s">
        <v>1358</v>
      </c>
      <c r="M2260" s="20">
        <v>1088</v>
      </c>
      <c r="N2260" s="20">
        <v>1088</v>
      </c>
      <c r="O2260" s="20" t="s">
        <v>927</v>
      </c>
      <c r="P2260" s="20" t="s">
        <v>50</v>
      </c>
      <c r="Q2260" s="28"/>
      <c r="R2260" s="21" t="s">
        <v>65</v>
      </c>
      <c r="S2260" s="21"/>
      <c r="T2260" s="21" t="s">
        <v>53</v>
      </c>
      <c r="U2260" s="21" t="s">
        <v>1012</v>
      </c>
      <c r="V2260" s="46">
        <v>1</v>
      </c>
      <c r="W2260" s="26">
        <f t="shared" si="1359"/>
        <v>1</v>
      </c>
      <c r="X2260" s="26">
        <f t="shared" si="1365"/>
        <v>1</v>
      </c>
      <c r="Y2260" s="21">
        <v>10</v>
      </c>
      <c r="Z2260" s="22">
        <f t="shared" si="1377"/>
        <v>1088</v>
      </c>
      <c r="AA2260" s="20" t="s">
        <v>2218</v>
      </c>
      <c r="AB2260" s="22"/>
      <c r="AC2260" s="22">
        <v>1</v>
      </c>
      <c r="AD2260" s="22"/>
      <c r="AE2260" s="22">
        <f t="shared" si="1391"/>
        <v>1088</v>
      </c>
      <c r="AF2260" s="22">
        <f t="shared" si="1361"/>
        <v>1088</v>
      </c>
      <c r="AG2260" s="20">
        <f t="shared" ref="AG2260:AG2262" si="1392">N2260</f>
        <v>1088</v>
      </c>
      <c r="AH2260" s="20" t="str">
        <f>VLOOKUP(U2260,[1]提成计算!B:I,8,FALSE)</f>
        <v>否</v>
      </c>
      <c r="AI2260" s="20"/>
      <c r="AJ2260" s="22"/>
      <c r="AK2260" s="22"/>
      <c r="AM2260" s="22"/>
      <c r="AN2260" s="22"/>
      <c r="AO2260" s="22" t="s">
        <v>2196</v>
      </c>
      <c r="AP2260" s="22" t="s">
        <v>1301</v>
      </c>
      <c r="AS2260" s="20"/>
      <c r="AT2260" s="20"/>
      <c r="AU2260" s="20"/>
    </row>
    <row r="2261" spans="1:47" x14ac:dyDescent="0.15">
      <c r="A2261" s="21" t="s">
        <v>1273</v>
      </c>
      <c r="B2261" s="20" t="s">
        <v>918</v>
      </c>
      <c r="C2261" s="20" t="s">
        <v>984</v>
      </c>
      <c r="D2261" s="20" t="s">
        <v>1029</v>
      </c>
      <c r="E2261" s="20" t="s">
        <v>1030</v>
      </c>
      <c r="F2261" s="20" t="s">
        <v>1250</v>
      </c>
      <c r="G2261" s="20" t="s">
        <v>3348</v>
      </c>
      <c r="H2261" s="20"/>
      <c r="I2261" s="20">
        <v>18819754578</v>
      </c>
      <c r="J2261" s="20" t="s">
        <v>1268</v>
      </c>
      <c r="K2261" s="20" t="s">
        <v>1032</v>
      </c>
      <c r="L2261" s="20" t="s">
        <v>1358</v>
      </c>
      <c r="M2261" s="20">
        <v>1088</v>
      </c>
      <c r="N2261" s="20">
        <v>1088</v>
      </c>
      <c r="O2261" s="20" t="s">
        <v>927</v>
      </c>
      <c r="P2261" s="20" t="s">
        <v>50</v>
      </c>
      <c r="Q2261" s="28"/>
      <c r="R2261" s="21" t="s">
        <v>221</v>
      </c>
      <c r="S2261" s="21"/>
      <c r="T2261" s="21" t="s">
        <v>53</v>
      </c>
      <c r="U2261" s="21" t="s">
        <v>1034</v>
      </c>
      <c r="V2261" s="46">
        <v>1</v>
      </c>
      <c r="W2261" s="26">
        <f t="shared" si="1359"/>
        <v>1</v>
      </c>
      <c r="X2261" s="26">
        <f t="shared" si="1365"/>
        <v>1</v>
      </c>
      <c r="Y2261" s="21">
        <v>10</v>
      </c>
      <c r="Z2261" s="22">
        <f t="shared" si="1377"/>
        <v>1088</v>
      </c>
      <c r="AA2261" s="20" t="s">
        <v>2195</v>
      </c>
      <c r="AB2261" s="22"/>
      <c r="AC2261" s="22">
        <v>1</v>
      </c>
      <c r="AD2261" s="22"/>
      <c r="AE2261" s="22">
        <f t="shared" si="1391"/>
        <v>1088</v>
      </c>
      <c r="AF2261" s="22">
        <f t="shared" si="1361"/>
        <v>1088</v>
      </c>
      <c r="AG2261" s="20">
        <f t="shared" si="1392"/>
        <v>1088</v>
      </c>
      <c r="AH2261" s="20" t="str">
        <f>VLOOKUP(U2261,[1]提成计算!B:I,8,FALSE)</f>
        <v xml:space="preserve"> </v>
      </c>
      <c r="AI2261" s="20"/>
      <c r="AJ2261" s="22"/>
      <c r="AK2261" s="22"/>
      <c r="AM2261" s="22"/>
      <c r="AN2261" s="22"/>
      <c r="AO2261" s="22" t="s">
        <v>2196</v>
      </c>
      <c r="AP2261" s="22" t="s">
        <v>1301</v>
      </c>
      <c r="AS2261" s="20"/>
      <c r="AT2261" s="20"/>
      <c r="AU2261" s="20"/>
    </row>
    <row r="2262" spans="1:47" x14ac:dyDescent="0.15">
      <c r="A2262" s="21" t="s">
        <v>1273</v>
      </c>
      <c r="B2262" s="20" t="s">
        <v>918</v>
      </c>
      <c r="C2262" s="20" t="s">
        <v>984</v>
      </c>
      <c r="D2262" s="20" t="s">
        <v>1029</v>
      </c>
      <c r="E2262" s="20" t="s">
        <v>1030</v>
      </c>
      <c r="F2262" s="20" t="s">
        <v>1250</v>
      </c>
      <c r="G2262" s="20" t="s">
        <v>3349</v>
      </c>
      <c r="H2262" s="20"/>
      <c r="I2262" s="20">
        <v>18692196080</v>
      </c>
      <c r="J2262" s="20" t="s">
        <v>1268</v>
      </c>
      <c r="K2262" s="20" t="s">
        <v>1032</v>
      </c>
      <c r="L2262" s="20" t="s">
        <v>1358</v>
      </c>
      <c r="M2262" s="20">
        <v>1088</v>
      </c>
      <c r="N2262" s="20">
        <v>1088</v>
      </c>
      <c r="O2262" s="20" t="s">
        <v>927</v>
      </c>
      <c r="P2262" s="20" t="s">
        <v>50</v>
      </c>
      <c r="Q2262" s="28"/>
      <c r="R2262" s="21" t="s">
        <v>221</v>
      </c>
      <c r="S2262" s="21"/>
      <c r="T2262" s="21" t="s">
        <v>53</v>
      </c>
      <c r="U2262" s="21" t="s">
        <v>1034</v>
      </c>
      <c r="V2262" s="46">
        <v>1</v>
      </c>
      <c r="W2262" s="26">
        <f t="shared" si="1359"/>
        <v>1</v>
      </c>
      <c r="X2262" s="26">
        <f t="shared" si="1365"/>
        <v>1</v>
      </c>
      <c r="Y2262" s="21">
        <v>10</v>
      </c>
      <c r="Z2262" s="22">
        <f t="shared" si="1377"/>
        <v>1088</v>
      </c>
      <c r="AA2262" s="20" t="s">
        <v>2195</v>
      </c>
      <c r="AB2262" s="22"/>
      <c r="AC2262" s="22">
        <v>1</v>
      </c>
      <c r="AD2262" s="22"/>
      <c r="AE2262" s="22">
        <f t="shared" si="1391"/>
        <v>1088</v>
      </c>
      <c r="AF2262" s="22">
        <f t="shared" si="1361"/>
        <v>1088</v>
      </c>
      <c r="AG2262" s="20">
        <f t="shared" si="1392"/>
        <v>1088</v>
      </c>
      <c r="AH2262" s="20" t="str">
        <f>VLOOKUP(U2262,[1]提成计算!B:I,8,FALSE)</f>
        <v xml:space="preserve"> </v>
      </c>
      <c r="AI2262" s="20"/>
      <c r="AJ2262" s="22"/>
      <c r="AK2262" s="22"/>
      <c r="AM2262" s="22"/>
      <c r="AN2262" s="22"/>
      <c r="AO2262" s="22" t="s">
        <v>2196</v>
      </c>
      <c r="AP2262" s="22" t="s">
        <v>1301</v>
      </c>
      <c r="AS2262" s="20"/>
      <c r="AT2262" s="20"/>
      <c r="AU2262" s="20"/>
    </row>
    <row r="2263" spans="1:47" x14ac:dyDescent="0.15">
      <c r="A2263" s="21" t="s">
        <v>1273</v>
      </c>
      <c r="B2263" s="20" t="s">
        <v>918</v>
      </c>
      <c r="C2263" s="20" t="s">
        <v>984</v>
      </c>
      <c r="D2263" s="20" t="s">
        <v>985</v>
      </c>
      <c r="E2263" s="20" t="s">
        <v>1041</v>
      </c>
      <c r="F2263" s="20" t="s">
        <v>1250</v>
      </c>
      <c r="G2263" s="20" t="s">
        <v>3350</v>
      </c>
      <c r="H2263" s="20"/>
      <c r="I2263" s="20">
        <v>13537372462</v>
      </c>
      <c r="J2263" s="20" t="s">
        <v>924</v>
      </c>
      <c r="K2263" s="20" t="s">
        <v>2882</v>
      </c>
      <c r="L2263" s="20" t="s">
        <v>1299</v>
      </c>
      <c r="M2263" s="20">
        <v>888</v>
      </c>
      <c r="N2263" s="20">
        <v>888</v>
      </c>
      <c r="O2263" s="20" t="s">
        <v>927</v>
      </c>
      <c r="P2263" s="20" t="s">
        <v>50</v>
      </c>
      <c r="Q2263" s="28"/>
      <c r="R2263" s="21" t="s">
        <v>989</v>
      </c>
      <c r="S2263" s="25" t="s">
        <v>1643</v>
      </c>
      <c r="T2263" s="21" t="s">
        <v>53</v>
      </c>
      <c r="U2263" s="21" t="s">
        <v>1833</v>
      </c>
      <c r="V2263" s="46">
        <v>1</v>
      </c>
      <c r="W2263" s="26">
        <f t="shared" si="1359"/>
        <v>1</v>
      </c>
      <c r="Y2263" s="21">
        <v>12</v>
      </c>
      <c r="Z2263" s="22">
        <f t="shared" si="1377"/>
        <v>888</v>
      </c>
      <c r="AA2263" s="20" t="s">
        <v>2195</v>
      </c>
      <c r="AB2263" s="22"/>
      <c r="AC2263" s="22">
        <v>1</v>
      </c>
      <c r="AD2263" s="22"/>
      <c r="AE2263" s="22">
        <f t="shared" si="1391"/>
        <v>888</v>
      </c>
      <c r="AF2263" s="22">
        <f t="shared" si="1361"/>
        <v>888</v>
      </c>
      <c r="AG2263" s="20"/>
      <c r="AH2263" s="22"/>
      <c r="AI2263" s="22"/>
      <c r="AJ2263" s="22">
        <f>N2263</f>
        <v>888</v>
      </c>
      <c r="AK2263" s="22">
        <f>IF(O2263="(传统)XDSL",VLOOKUP(S2263,[2]直销续费率明细!C:I,7,FALSE)*1,IF(O2263="GPON+XDSL",VLOOKUP(S2263,[2]直销续费率明细!C:I,7,FALSE)*1,VLOOKUP(S2263,[2]直销续费率明细!C:I,5,FALSE)*1))</f>
        <v>0</v>
      </c>
      <c r="AL2263" s="22" t="s">
        <v>1300</v>
      </c>
      <c r="AM2263" s="22"/>
      <c r="AN2263" s="22"/>
      <c r="AO2263" s="22" t="s">
        <v>2196</v>
      </c>
      <c r="AP2263" s="22" t="s">
        <v>1301</v>
      </c>
      <c r="AS2263" s="20">
        <f>IF(Y2263&gt;=10,VLOOKUP(U2263,[2]提成计算!B:T,19,FALSE),VLOOKUP(U2263,[2]提成计算!B:T,18,FALSE))</f>
        <v>0.09</v>
      </c>
      <c r="AT2263" s="20">
        <f t="shared" ref="AT2263" si="1393">IF(AD2263*AS2263&gt;0,AD2263*AS2263,AE2263*AS2263)</f>
        <v>79.92</v>
      </c>
      <c r="AU2263" s="20">
        <f t="shared" ref="AU2263" si="1394">IF(AND(AK2263&lt;0,AK2263+AT2263&lt;0),-AT2263,AK2263)</f>
        <v>0</v>
      </c>
    </row>
    <row r="2264" spans="1:47" x14ac:dyDescent="0.15">
      <c r="A2264" s="21" t="s">
        <v>1273</v>
      </c>
      <c r="B2264" s="20" t="s">
        <v>918</v>
      </c>
      <c r="C2264" s="20" t="s">
        <v>984</v>
      </c>
      <c r="D2264" s="20" t="s">
        <v>985</v>
      </c>
      <c r="E2264" s="20" t="s">
        <v>1041</v>
      </c>
      <c r="F2264" s="20" t="s">
        <v>1250</v>
      </c>
      <c r="G2264" s="20" t="s">
        <v>3351</v>
      </c>
      <c r="H2264" s="20"/>
      <c r="I2264" s="20">
        <v>15817778298</v>
      </c>
      <c r="J2264" s="20" t="s">
        <v>1268</v>
      </c>
      <c r="K2264" s="20" t="s">
        <v>2944</v>
      </c>
      <c r="L2264" s="20" t="s">
        <v>1891</v>
      </c>
      <c r="M2264" s="20">
        <v>1088</v>
      </c>
      <c r="N2264" s="20">
        <v>1088</v>
      </c>
      <c r="O2264" s="20" t="s">
        <v>927</v>
      </c>
      <c r="P2264" s="20" t="s">
        <v>50</v>
      </c>
      <c r="Q2264" s="28"/>
      <c r="R2264" s="21" t="s">
        <v>989</v>
      </c>
      <c r="S2264" s="21"/>
      <c r="T2264" s="21" t="s">
        <v>53</v>
      </c>
      <c r="U2264" s="21" t="s">
        <v>991</v>
      </c>
      <c r="V2264" s="46">
        <v>1</v>
      </c>
      <c r="W2264" s="26">
        <f t="shared" si="1359"/>
        <v>1</v>
      </c>
      <c r="X2264" s="26">
        <f t="shared" si="1365"/>
        <v>1</v>
      </c>
      <c r="Y2264" s="21">
        <v>10</v>
      </c>
      <c r="Z2264" s="22">
        <f t="shared" si="1377"/>
        <v>1088</v>
      </c>
      <c r="AA2264" s="20" t="s">
        <v>2195</v>
      </c>
      <c r="AB2264" s="22"/>
      <c r="AC2264" s="22">
        <v>1</v>
      </c>
      <c r="AD2264" s="22"/>
      <c r="AE2264" s="22">
        <f t="shared" si="1391"/>
        <v>1088</v>
      </c>
      <c r="AF2264" s="22">
        <f t="shared" si="1361"/>
        <v>1088</v>
      </c>
      <c r="AG2264" s="20">
        <f>N2264</f>
        <v>1088</v>
      </c>
      <c r="AH2264" s="20" t="str">
        <f>VLOOKUP(U2264,[1]提成计算!B:I,8,FALSE)</f>
        <v xml:space="preserve"> </v>
      </c>
      <c r="AI2264" s="20"/>
      <c r="AJ2264" s="22"/>
      <c r="AK2264" s="22"/>
      <c r="AM2264" s="22"/>
      <c r="AN2264" s="22"/>
      <c r="AO2264" s="22" t="s">
        <v>2196</v>
      </c>
      <c r="AP2264" s="22" t="s">
        <v>1301</v>
      </c>
      <c r="AS2264" s="20"/>
      <c r="AT2264" s="20"/>
      <c r="AU2264" s="20"/>
    </row>
    <row r="2265" spans="1:47" x14ac:dyDescent="0.15">
      <c r="A2265" s="21" t="s">
        <v>1273</v>
      </c>
      <c r="B2265" s="20" t="s">
        <v>918</v>
      </c>
      <c r="C2265" s="20" t="s">
        <v>984</v>
      </c>
      <c r="D2265" s="20" t="s">
        <v>995</v>
      </c>
      <c r="E2265" s="20" t="s">
        <v>996</v>
      </c>
      <c r="F2265" s="20" t="s">
        <v>1250</v>
      </c>
      <c r="G2265" s="20" t="s">
        <v>3352</v>
      </c>
      <c r="H2265" s="20"/>
      <c r="I2265" s="20">
        <v>13925781924</v>
      </c>
      <c r="J2265" s="20" t="s">
        <v>924</v>
      </c>
      <c r="K2265" s="20" t="s">
        <v>999</v>
      </c>
      <c r="L2265" s="20" t="s">
        <v>2137</v>
      </c>
      <c r="M2265" s="20">
        <v>1408</v>
      </c>
      <c r="N2265" s="20">
        <v>1408</v>
      </c>
      <c r="O2265" s="20" t="s">
        <v>927</v>
      </c>
      <c r="P2265" s="20" t="s">
        <v>50</v>
      </c>
      <c r="Q2265" s="28"/>
      <c r="R2265" s="21" t="s">
        <v>1001</v>
      </c>
      <c r="S2265" s="25" t="s">
        <v>1002</v>
      </c>
      <c r="T2265" s="21" t="s">
        <v>53</v>
      </c>
      <c r="U2265" s="21" t="s">
        <v>1003</v>
      </c>
      <c r="V2265" s="46">
        <v>1</v>
      </c>
      <c r="W2265" s="26">
        <f t="shared" si="1359"/>
        <v>1</v>
      </c>
      <c r="Y2265" s="21">
        <v>12</v>
      </c>
      <c r="Z2265" s="22">
        <f t="shared" si="1377"/>
        <v>1408</v>
      </c>
      <c r="AA2265" s="20" t="s">
        <v>2195</v>
      </c>
      <c r="AB2265" s="22"/>
      <c r="AC2265" s="22">
        <v>1</v>
      </c>
      <c r="AD2265" s="22"/>
      <c r="AE2265" s="22">
        <f t="shared" si="1391"/>
        <v>1408</v>
      </c>
      <c r="AF2265" s="22">
        <f t="shared" si="1361"/>
        <v>1408</v>
      </c>
      <c r="AG2265" s="20"/>
      <c r="AH2265" s="22"/>
      <c r="AI2265" s="22"/>
      <c r="AJ2265" s="22">
        <f t="shared" ref="AJ2265:AJ2266" si="1395">N2265</f>
        <v>1408</v>
      </c>
      <c r="AK2265" s="22">
        <f>IF(O2265="(传统)XDSL",VLOOKUP(S2265,[2]直销续费率明细!C:I,7,FALSE)*1,IF(O2265="GPON+XDSL",VLOOKUP(S2265,[2]直销续费率明细!C:I,7,FALSE)*1,VLOOKUP(S2265,[2]直销续费率明细!C:I,5,FALSE)*1))</f>
        <v>25</v>
      </c>
      <c r="AL2265" s="22" t="s">
        <v>1300</v>
      </c>
      <c r="AM2265" s="22"/>
      <c r="AN2265" s="22"/>
      <c r="AO2265" s="22" t="s">
        <v>2196</v>
      </c>
      <c r="AP2265" s="22" t="s">
        <v>1301</v>
      </c>
      <c r="AS2265" s="20">
        <f>IF(Y2265&gt;=10,VLOOKUP(U2265,[2]提成计算!B:T,19,FALSE),VLOOKUP(U2265,[2]提成计算!B:T,18,FALSE))</f>
        <v>0.09</v>
      </c>
      <c r="AT2265" s="20">
        <f t="shared" ref="AT2265:AT2266" si="1396">IF(AD2265*AS2265&gt;0,AD2265*AS2265,AE2265*AS2265)</f>
        <v>126.72</v>
      </c>
      <c r="AU2265" s="20">
        <f t="shared" ref="AU2265:AU2266" si="1397">IF(AND(AK2265&lt;0,AK2265+AT2265&lt;0),-AT2265,AK2265)</f>
        <v>25</v>
      </c>
    </row>
    <row r="2266" spans="1:47" x14ac:dyDescent="0.15">
      <c r="A2266" s="21" t="s">
        <v>1273</v>
      </c>
      <c r="B2266" s="20" t="s">
        <v>918</v>
      </c>
      <c r="C2266" s="20" t="s">
        <v>984</v>
      </c>
      <c r="D2266" s="20" t="s">
        <v>985</v>
      </c>
      <c r="E2266" s="20" t="s">
        <v>1041</v>
      </c>
      <c r="F2266" s="20" t="s">
        <v>1250</v>
      </c>
      <c r="G2266" s="20" t="s">
        <v>3353</v>
      </c>
      <c r="H2266" s="20"/>
      <c r="I2266" s="20">
        <v>13431201234</v>
      </c>
      <c r="J2266" s="20" t="s">
        <v>924</v>
      </c>
      <c r="K2266" s="20" t="s">
        <v>2944</v>
      </c>
      <c r="L2266" s="20" t="s">
        <v>1299</v>
      </c>
      <c r="M2266" s="20">
        <v>888</v>
      </c>
      <c r="N2266" s="20">
        <v>888</v>
      </c>
      <c r="O2266" s="20" t="s">
        <v>927</v>
      </c>
      <c r="P2266" s="20" t="s">
        <v>50</v>
      </c>
      <c r="Q2266" s="28"/>
      <c r="R2266" s="21" t="s">
        <v>989</v>
      </c>
      <c r="S2266" s="25" t="s">
        <v>990</v>
      </c>
      <c r="T2266" s="21" t="s">
        <v>53</v>
      </c>
      <c r="U2266" s="21" t="s">
        <v>991</v>
      </c>
      <c r="V2266" s="46">
        <v>1</v>
      </c>
      <c r="W2266" s="26">
        <f t="shared" si="1359"/>
        <v>1</v>
      </c>
      <c r="Y2266" s="21">
        <v>12</v>
      </c>
      <c r="Z2266" s="22">
        <f t="shared" si="1377"/>
        <v>888</v>
      </c>
      <c r="AA2266" s="20" t="s">
        <v>2195</v>
      </c>
      <c r="AB2266" s="22"/>
      <c r="AC2266" s="22">
        <v>1</v>
      </c>
      <c r="AD2266" s="22"/>
      <c r="AE2266" s="22">
        <f t="shared" si="1391"/>
        <v>888</v>
      </c>
      <c r="AF2266" s="22">
        <f t="shared" si="1361"/>
        <v>888</v>
      </c>
      <c r="AG2266" s="20"/>
      <c r="AH2266" s="22"/>
      <c r="AI2266" s="22"/>
      <c r="AJ2266" s="22">
        <f t="shared" si="1395"/>
        <v>888</v>
      </c>
      <c r="AK2266" s="22">
        <f>IF(O2266="(传统)XDSL",VLOOKUP(S2266,[2]直销续费率明细!C:I,7,FALSE)*1,IF(O2266="GPON+XDSL",VLOOKUP(S2266,[2]直销续费率明细!C:I,7,FALSE)*1,VLOOKUP(S2266,[2]直销续费率明细!C:I,5,FALSE)*1))</f>
        <v>25</v>
      </c>
      <c r="AL2266" s="22" t="s">
        <v>1309</v>
      </c>
      <c r="AM2266" s="22"/>
      <c r="AN2266" s="22"/>
      <c r="AO2266" s="22" t="s">
        <v>2196</v>
      </c>
      <c r="AP2266" s="22" t="s">
        <v>1301</v>
      </c>
      <c r="AS2266" s="20">
        <f>IF(Y2266&gt;=10,VLOOKUP(U2266,[2]提成计算!B:T,19,FALSE),VLOOKUP(U2266,[2]提成计算!B:T,18,FALSE))</f>
        <v>0.1</v>
      </c>
      <c r="AT2266" s="20">
        <f t="shared" si="1396"/>
        <v>88.800000000000011</v>
      </c>
      <c r="AU2266" s="20">
        <f t="shared" si="1397"/>
        <v>25</v>
      </c>
    </row>
    <row r="2267" spans="1:47" x14ac:dyDescent="0.15">
      <c r="A2267" s="21" t="s">
        <v>1273</v>
      </c>
      <c r="B2267" s="20" t="s">
        <v>918</v>
      </c>
      <c r="C2267" s="20" t="s">
        <v>984</v>
      </c>
      <c r="D2267" s="20" t="s">
        <v>992</v>
      </c>
      <c r="E2267" s="20" t="s">
        <v>1030</v>
      </c>
      <c r="F2267" s="20" t="s">
        <v>1250</v>
      </c>
      <c r="G2267" s="20" t="s">
        <v>3354</v>
      </c>
      <c r="H2267" s="20"/>
      <c r="I2267" s="20">
        <v>13829285583</v>
      </c>
      <c r="J2267" s="20" t="s">
        <v>1268</v>
      </c>
      <c r="K2267" s="20" t="s">
        <v>1032</v>
      </c>
      <c r="L2267" s="20" t="s">
        <v>1358</v>
      </c>
      <c r="M2267" s="20">
        <v>1088</v>
      </c>
      <c r="N2267" s="20">
        <v>1088</v>
      </c>
      <c r="O2267" s="20" t="s">
        <v>927</v>
      </c>
      <c r="P2267" s="20" t="s">
        <v>50</v>
      </c>
      <c r="Q2267" s="28"/>
      <c r="R2267" s="21" t="s">
        <v>221</v>
      </c>
      <c r="S2267" s="21"/>
      <c r="T2267" s="21" t="s">
        <v>53</v>
      </c>
      <c r="U2267" s="21" t="s">
        <v>1034</v>
      </c>
      <c r="V2267" s="46">
        <v>1</v>
      </c>
      <c r="W2267" s="26">
        <f t="shared" si="1359"/>
        <v>1</v>
      </c>
      <c r="X2267" s="26">
        <f t="shared" si="1365"/>
        <v>1</v>
      </c>
      <c r="Y2267" s="21">
        <v>10</v>
      </c>
      <c r="Z2267" s="22">
        <f t="shared" si="1377"/>
        <v>1088</v>
      </c>
      <c r="AA2267" s="20" t="s">
        <v>2195</v>
      </c>
      <c r="AB2267" s="22"/>
      <c r="AC2267" s="22">
        <v>1</v>
      </c>
      <c r="AD2267" s="22"/>
      <c r="AE2267" s="22">
        <f t="shared" si="1391"/>
        <v>1088</v>
      </c>
      <c r="AF2267" s="22">
        <f t="shared" si="1361"/>
        <v>1088</v>
      </c>
      <c r="AG2267" s="20">
        <f>N2267</f>
        <v>1088</v>
      </c>
      <c r="AH2267" s="20" t="str">
        <f>VLOOKUP(U2267,[1]提成计算!B:I,8,FALSE)</f>
        <v xml:space="preserve"> </v>
      </c>
      <c r="AI2267" s="20"/>
      <c r="AJ2267" s="22"/>
      <c r="AK2267" s="22"/>
      <c r="AM2267" s="22"/>
      <c r="AN2267" s="22"/>
      <c r="AO2267" s="22" t="s">
        <v>2216</v>
      </c>
      <c r="AP2267" s="22" t="s">
        <v>1301</v>
      </c>
      <c r="AS2267" s="20"/>
      <c r="AT2267" s="20"/>
      <c r="AU2267" s="20"/>
    </row>
    <row r="2268" spans="1:47" x14ac:dyDescent="0.15">
      <c r="A2268" s="21" t="s">
        <v>1273</v>
      </c>
      <c r="B2268" s="20" t="s">
        <v>918</v>
      </c>
      <c r="C2268" s="20" t="s">
        <v>984</v>
      </c>
      <c r="D2268" s="20" t="s">
        <v>995</v>
      </c>
      <c r="E2268" s="20" t="s">
        <v>1502</v>
      </c>
      <c r="F2268" s="20" t="s">
        <v>1250</v>
      </c>
      <c r="G2268" s="20" t="s">
        <v>3355</v>
      </c>
      <c r="H2268" s="20"/>
      <c r="I2268" s="20">
        <v>13712357886</v>
      </c>
      <c r="J2268" s="20" t="s">
        <v>924</v>
      </c>
      <c r="K2268" s="20" t="s">
        <v>2877</v>
      </c>
      <c r="L2268" s="20" t="s">
        <v>2268</v>
      </c>
      <c r="M2268" s="20">
        <v>1398</v>
      </c>
      <c r="N2268" s="20">
        <v>1398</v>
      </c>
      <c r="O2268" s="20" t="s">
        <v>927</v>
      </c>
      <c r="P2268" s="20" t="s">
        <v>50</v>
      </c>
      <c r="Q2268" s="28"/>
      <c r="R2268" s="21" t="s">
        <v>65</v>
      </c>
      <c r="S2268" s="25" t="s">
        <v>1504</v>
      </c>
      <c r="T2268" s="21" t="s">
        <v>53</v>
      </c>
      <c r="U2268" s="21" t="s">
        <v>1757</v>
      </c>
      <c r="V2268" s="46">
        <v>1</v>
      </c>
      <c r="W2268" s="26">
        <f t="shared" si="1359"/>
        <v>1</v>
      </c>
      <c r="Y2268" s="21">
        <v>20</v>
      </c>
      <c r="Z2268" s="22">
        <f t="shared" si="1377"/>
        <v>1398</v>
      </c>
      <c r="AA2268" s="20" t="s">
        <v>2218</v>
      </c>
      <c r="AB2268" s="22"/>
      <c r="AC2268" s="22">
        <v>1</v>
      </c>
      <c r="AD2268" s="22"/>
      <c r="AE2268" s="22">
        <f t="shared" si="1391"/>
        <v>1398</v>
      </c>
      <c r="AF2268" s="22">
        <f t="shared" si="1361"/>
        <v>1398</v>
      </c>
      <c r="AG2268" s="20"/>
      <c r="AH2268" s="22"/>
      <c r="AI2268" s="22"/>
      <c r="AJ2268" s="22">
        <f>N2268</f>
        <v>1398</v>
      </c>
      <c r="AK2268" s="22">
        <f>IF(O2268="(传统)XDSL",VLOOKUP(S2268,[2]直销续费率明细!C:I,7,FALSE)*1,IF(O2268="GPON+XDSL",VLOOKUP(S2268,[2]直销续费率明细!C:I,7,FALSE)*1,VLOOKUP(S2268,[2]直销续费率明细!C:I,5,FALSE)*1))</f>
        <v>-40</v>
      </c>
      <c r="AL2268" s="22" t="s">
        <v>1300</v>
      </c>
      <c r="AM2268" s="22"/>
      <c r="AN2268" s="22"/>
      <c r="AO2268" s="22" t="s">
        <v>2196</v>
      </c>
      <c r="AP2268" s="22" t="s">
        <v>1301</v>
      </c>
      <c r="AS2268" s="20">
        <f>IF(Y2268&gt;=10,VLOOKUP(U2268,[2]提成计算!B:T,19,FALSE),VLOOKUP(U2268,[2]提成计算!B:T,18,FALSE))</f>
        <v>0.09</v>
      </c>
      <c r="AT2268" s="20">
        <f t="shared" ref="AT2268" si="1398">IF(AD2268*AS2268&gt;0,AD2268*AS2268,AE2268*AS2268)</f>
        <v>125.82</v>
      </c>
      <c r="AU2268" s="20">
        <f t="shared" ref="AU2268" si="1399">IF(AND(AK2268&lt;0,AK2268+AT2268&lt;0),-AT2268,AK2268)</f>
        <v>-40</v>
      </c>
    </row>
    <row r="2269" spans="1:47" x14ac:dyDescent="0.15">
      <c r="A2269" s="21" t="s">
        <v>1273</v>
      </c>
      <c r="B2269" s="20" t="s">
        <v>918</v>
      </c>
      <c r="C2269" s="20" t="s">
        <v>984</v>
      </c>
      <c r="D2269" s="20" t="s">
        <v>992</v>
      </c>
      <c r="E2269" s="20" t="s">
        <v>993</v>
      </c>
      <c r="F2269" s="20" t="s">
        <v>1250</v>
      </c>
      <c r="G2269" s="20" t="s">
        <v>3356</v>
      </c>
      <c r="H2269" s="20"/>
      <c r="I2269" s="20">
        <v>13537025223</v>
      </c>
      <c r="J2269" s="20" t="s">
        <v>2340</v>
      </c>
      <c r="K2269" s="20" t="s">
        <v>1022</v>
      </c>
      <c r="L2269" s="20" t="s">
        <v>2144</v>
      </c>
      <c r="M2269" s="20">
        <v>730</v>
      </c>
      <c r="N2269" s="20">
        <v>730</v>
      </c>
      <c r="O2269" s="20" t="s">
        <v>1262</v>
      </c>
      <c r="P2269" s="20" t="s">
        <v>50</v>
      </c>
      <c r="Q2269" s="28" t="s">
        <v>2340</v>
      </c>
      <c r="R2269" s="21" t="s">
        <v>95</v>
      </c>
      <c r="S2269" s="21"/>
      <c r="T2269" s="21" t="s">
        <v>53</v>
      </c>
      <c r="U2269" s="21" t="s">
        <v>96</v>
      </c>
      <c r="V2269" s="46">
        <v>1</v>
      </c>
      <c r="W2269" s="26">
        <f t="shared" si="1359"/>
        <v>1</v>
      </c>
      <c r="X2269" s="26">
        <f t="shared" si="1365"/>
        <v>1</v>
      </c>
      <c r="Y2269" s="21">
        <v>4</v>
      </c>
      <c r="Z2269" s="22">
        <f t="shared" si="1377"/>
        <v>730</v>
      </c>
      <c r="AA2269" s="20" t="s">
        <v>2195</v>
      </c>
      <c r="AB2269" s="22">
        <v>1</v>
      </c>
      <c r="AC2269" s="22"/>
      <c r="AD2269" s="22">
        <f t="shared" ref="AD2269:AD2274" si="1400">N2269</f>
        <v>730</v>
      </c>
      <c r="AE2269" s="22"/>
      <c r="AF2269" s="22">
        <f t="shared" si="1361"/>
        <v>730</v>
      </c>
      <c r="AG2269" s="20">
        <f>N2269</f>
        <v>730</v>
      </c>
      <c r="AH2269" s="20" t="str">
        <f>VLOOKUP(U2269,[1]提成计算!B:I,8,FALSE)</f>
        <v xml:space="preserve"> </v>
      </c>
      <c r="AI2269" s="20"/>
      <c r="AJ2269" s="22"/>
      <c r="AK2269" s="22"/>
      <c r="AM2269" s="22"/>
      <c r="AN2269" s="22"/>
      <c r="AO2269" s="22" t="s">
        <v>2196</v>
      </c>
      <c r="AP2269" s="22" t="s">
        <v>1301</v>
      </c>
      <c r="AS2269" s="20"/>
      <c r="AT2269" s="20"/>
      <c r="AU2269" s="20"/>
    </row>
    <row r="2270" spans="1:47" x14ac:dyDescent="0.15">
      <c r="A2270" s="21" t="s">
        <v>1273</v>
      </c>
      <c r="B2270" s="20" t="s">
        <v>918</v>
      </c>
      <c r="C2270" s="20" t="s">
        <v>984</v>
      </c>
      <c r="D2270" s="20" t="s">
        <v>985</v>
      </c>
      <c r="E2270" s="20" t="s">
        <v>1025</v>
      </c>
      <c r="F2270" s="20" t="s">
        <v>1250</v>
      </c>
      <c r="G2270" s="20" t="s">
        <v>3357</v>
      </c>
      <c r="H2270" s="20"/>
      <c r="I2270" s="20">
        <v>13450627643</v>
      </c>
      <c r="J2270" s="20" t="s">
        <v>924</v>
      </c>
      <c r="K2270" s="20" t="s">
        <v>2880</v>
      </c>
      <c r="L2270" s="20" t="s">
        <v>2228</v>
      </c>
      <c r="M2270" s="20">
        <v>100</v>
      </c>
      <c r="N2270" s="20">
        <v>100</v>
      </c>
      <c r="O2270" s="20" t="s">
        <v>927</v>
      </c>
      <c r="P2270" s="20" t="s">
        <v>50</v>
      </c>
      <c r="Q2270" s="28"/>
      <c r="R2270" s="21" t="s">
        <v>989</v>
      </c>
      <c r="S2270" s="25" t="s">
        <v>1386</v>
      </c>
      <c r="T2270" s="21" t="s">
        <v>53</v>
      </c>
      <c r="U2270" s="21" t="s">
        <v>1028</v>
      </c>
      <c r="V2270" s="26">
        <f>1/12</f>
        <v>8.3333333333333329E-2</v>
      </c>
      <c r="W2270" s="26">
        <f t="shared" si="1359"/>
        <v>8.3333333333333329E-2</v>
      </c>
      <c r="Y2270" s="21">
        <v>4</v>
      </c>
      <c r="Z2270" s="22">
        <f t="shared" si="1377"/>
        <v>100</v>
      </c>
      <c r="AA2270" s="20" t="s">
        <v>2195</v>
      </c>
      <c r="AB2270" s="22">
        <v>1</v>
      </c>
      <c r="AC2270" s="22"/>
      <c r="AD2270" s="22">
        <f t="shared" si="1400"/>
        <v>100</v>
      </c>
      <c r="AE2270" s="22"/>
      <c r="AF2270" s="22">
        <f t="shared" si="1361"/>
        <v>100</v>
      </c>
      <c r="AG2270" s="20"/>
      <c r="AH2270" s="22"/>
      <c r="AI2270" s="22"/>
      <c r="AJ2270" s="22">
        <f>N2270</f>
        <v>100</v>
      </c>
      <c r="AK2270" s="22">
        <f>IF(O2270="(传统)XDSL",VLOOKUP(S2270,[2]直销续费率明细!C:I,7,FALSE)*1,IF(O2270="GPON+XDSL",VLOOKUP(S2270,[2]直销续费率明细!C:I,7,FALSE)*1,VLOOKUP(S2270,[2]直销续费率明细!C:I,5,FALSE)*1))</f>
        <v>15</v>
      </c>
      <c r="AL2270" s="22" t="s">
        <v>1309</v>
      </c>
      <c r="AM2270" s="22"/>
      <c r="AN2270" s="22"/>
      <c r="AO2270" s="22" t="s">
        <v>2216</v>
      </c>
      <c r="AP2270" s="22" t="s">
        <v>2230</v>
      </c>
      <c r="AS2270" s="20">
        <f>IF(Y2270&gt;=10,VLOOKUP(U2270,[2]提成计算!B:T,19,FALSE),VLOOKUP(U2270,[2]提成计算!B:T,18,FALSE))</f>
        <v>0.06</v>
      </c>
      <c r="AT2270" s="20">
        <f t="shared" ref="AT2270" si="1401">IF(AD2270*AS2270&gt;0,AD2270*AS2270,AE2270*AS2270)</f>
        <v>6</v>
      </c>
      <c r="AU2270" s="20">
        <f t="shared" ref="AU2270" si="1402">IF(AND(AK2270&lt;0,AK2270+AT2270&lt;0),-AT2270,AK2270)</f>
        <v>15</v>
      </c>
    </row>
    <row r="2271" spans="1:47" x14ac:dyDescent="0.15">
      <c r="A2271" s="21" t="s">
        <v>1273</v>
      </c>
      <c r="B2271" s="20" t="s">
        <v>918</v>
      </c>
      <c r="C2271" s="20" t="s">
        <v>984</v>
      </c>
      <c r="D2271" s="20" t="s">
        <v>992</v>
      </c>
      <c r="E2271" s="20" t="s">
        <v>1043</v>
      </c>
      <c r="F2271" s="20" t="s">
        <v>1250</v>
      </c>
      <c r="G2271" s="20" t="s">
        <v>3358</v>
      </c>
      <c r="H2271" s="20"/>
      <c r="I2271" s="20">
        <v>13192002165</v>
      </c>
      <c r="J2271" s="20" t="s">
        <v>2335</v>
      </c>
      <c r="K2271" s="20" t="s">
        <v>94</v>
      </c>
      <c r="L2271" s="20" t="s">
        <v>2875</v>
      </c>
      <c r="M2271" s="20">
        <v>800</v>
      </c>
      <c r="N2271" s="20">
        <v>800</v>
      </c>
      <c r="O2271" s="20" t="s">
        <v>1262</v>
      </c>
      <c r="P2271" s="20" t="s">
        <v>50</v>
      </c>
      <c r="Q2271" s="28" t="s">
        <v>2335</v>
      </c>
      <c r="R2271" s="21" t="s">
        <v>95</v>
      </c>
      <c r="S2271" s="21"/>
      <c r="T2271" s="21" t="s">
        <v>53</v>
      </c>
      <c r="U2271" s="21" t="s">
        <v>96</v>
      </c>
      <c r="V2271" s="46">
        <v>1</v>
      </c>
      <c r="W2271" s="26">
        <f t="shared" si="1359"/>
        <v>1</v>
      </c>
      <c r="X2271" s="26">
        <f t="shared" si="1365"/>
        <v>1</v>
      </c>
      <c r="Y2271" s="21">
        <v>6</v>
      </c>
      <c r="Z2271" s="22">
        <f t="shared" si="1377"/>
        <v>800</v>
      </c>
      <c r="AA2271" s="20" t="s">
        <v>2218</v>
      </c>
      <c r="AB2271" s="22">
        <v>1</v>
      </c>
      <c r="AC2271" s="22"/>
      <c r="AD2271" s="22">
        <f t="shared" si="1400"/>
        <v>800</v>
      </c>
      <c r="AE2271" s="22"/>
      <c r="AF2271" s="22">
        <f t="shared" si="1361"/>
        <v>800</v>
      </c>
      <c r="AG2271" s="20">
        <f>N2271</f>
        <v>800</v>
      </c>
      <c r="AH2271" s="20" t="str">
        <f>VLOOKUP(U2271,[1]提成计算!B:I,8,FALSE)</f>
        <v xml:space="preserve"> </v>
      </c>
      <c r="AI2271" s="20"/>
      <c r="AJ2271" s="22"/>
      <c r="AK2271" s="22"/>
      <c r="AM2271" s="22"/>
      <c r="AN2271" s="22"/>
      <c r="AO2271" s="22" t="s">
        <v>2196</v>
      </c>
      <c r="AP2271" s="22" t="s">
        <v>1301</v>
      </c>
      <c r="AS2271" s="20"/>
      <c r="AT2271" s="20"/>
      <c r="AU2271" s="20"/>
    </row>
    <row r="2272" spans="1:47" x14ac:dyDescent="0.15">
      <c r="A2272" s="21" t="s">
        <v>1273</v>
      </c>
      <c r="B2272" s="20" t="s">
        <v>918</v>
      </c>
      <c r="C2272" s="20" t="s">
        <v>984</v>
      </c>
      <c r="D2272" s="20" t="s">
        <v>992</v>
      </c>
      <c r="E2272" s="20" t="s">
        <v>1043</v>
      </c>
      <c r="F2272" s="20" t="s">
        <v>1250</v>
      </c>
      <c r="G2272" s="20" t="s">
        <v>3359</v>
      </c>
      <c r="H2272" s="20"/>
      <c r="I2272" s="20">
        <v>13546938963</v>
      </c>
      <c r="J2272" s="20" t="s">
        <v>924</v>
      </c>
      <c r="K2272" s="20" t="s">
        <v>3029</v>
      </c>
      <c r="L2272" s="20" t="s">
        <v>2228</v>
      </c>
      <c r="M2272" s="20">
        <v>100</v>
      </c>
      <c r="N2272" s="20">
        <v>100</v>
      </c>
      <c r="O2272" s="20" t="s">
        <v>1262</v>
      </c>
      <c r="P2272" s="20" t="s">
        <v>50</v>
      </c>
      <c r="Q2272" s="28"/>
      <c r="R2272" s="22" t="s">
        <v>95</v>
      </c>
      <c r="T2272" s="21" t="s">
        <v>948</v>
      </c>
      <c r="U2272" s="22" t="s">
        <v>95</v>
      </c>
      <c r="V2272" s="26">
        <f>1/12</f>
        <v>8.3333333333333329E-2</v>
      </c>
      <c r="W2272" s="26">
        <f t="shared" si="1359"/>
        <v>8.3333333333333329E-2</v>
      </c>
      <c r="Y2272" s="21">
        <v>4</v>
      </c>
      <c r="Z2272" s="22">
        <f t="shared" si="1377"/>
        <v>100</v>
      </c>
      <c r="AA2272" s="20" t="s">
        <v>2195</v>
      </c>
      <c r="AB2272" s="22">
        <v>1</v>
      </c>
      <c r="AC2272" s="22"/>
      <c r="AD2272" s="22">
        <f t="shared" si="1400"/>
        <v>100</v>
      </c>
      <c r="AE2272" s="22"/>
      <c r="AF2272" s="22">
        <f t="shared" si="1361"/>
        <v>100</v>
      </c>
      <c r="AG2272" s="20"/>
      <c r="AH2272" s="22"/>
      <c r="AI2272" s="22"/>
      <c r="AJ2272" s="22">
        <f t="shared" ref="AJ2272:AJ2278" si="1403">N2272</f>
        <v>100</v>
      </c>
      <c r="AK2272" s="22">
        <f>IF(O2272="(传统)XDSL",VLOOKUP(U2272,[2]自营续费率!B:G,6,FALSE)*1,IF(O2272="GPON+XDSL",VLOOKUP(U2272,[2]自营续费率!B:G,6,FALSE)*1,VLOOKUP(U2272,[2]自营续费率!B:G,4,FALSE)*1))</f>
        <v>10</v>
      </c>
      <c r="AL2272" s="22" t="s">
        <v>1309</v>
      </c>
      <c r="AM2272" s="22"/>
      <c r="AN2272" s="22"/>
      <c r="AO2272" s="22" t="s">
        <v>2196</v>
      </c>
      <c r="AP2272" s="22" t="s">
        <v>2811</v>
      </c>
      <c r="AS2272" s="20">
        <f>IF(Y2272&gt;=10,VLOOKUP(U2272,[2]自营提成!C:Z,6,FALSE),VLOOKUP(U2272,[2]自营提成!C:Z,5,FALSE))</f>
        <v>7.0000000000000007E-2</v>
      </c>
      <c r="AT2272" s="20">
        <f t="shared" ref="AT2272:AT2278" si="1404">IF(AD2272*AS2272&gt;0,AD2272*AS2272,AE2272*AS2272)</f>
        <v>7.0000000000000009</v>
      </c>
      <c r="AU2272" s="20">
        <f>IF(AND(AK2272&lt;0,AK2272+AT2272&lt;0),-AT2272,AK2272)</f>
        <v>10</v>
      </c>
    </row>
    <row r="2273" spans="1:47" x14ac:dyDescent="0.15">
      <c r="A2273" s="21" t="s">
        <v>1273</v>
      </c>
      <c r="B2273" s="20" t="s">
        <v>918</v>
      </c>
      <c r="C2273" s="20" t="s">
        <v>984</v>
      </c>
      <c r="D2273" s="20" t="s">
        <v>992</v>
      </c>
      <c r="E2273" s="20" t="s">
        <v>1296</v>
      </c>
      <c r="F2273" s="20" t="s">
        <v>1250</v>
      </c>
      <c r="G2273" s="20" t="s">
        <v>3360</v>
      </c>
      <c r="H2273" s="20"/>
      <c r="I2273" s="20">
        <v>13423268567</v>
      </c>
      <c r="J2273" s="20" t="s">
        <v>924</v>
      </c>
      <c r="K2273" s="20" t="s">
        <v>1022</v>
      </c>
      <c r="L2273" s="20" t="s">
        <v>1918</v>
      </c>
      <c r="M2273" s="20">
        <v>680</v>
      </c>
      <c r="N2273" s="20">
        <v>680</v>
      </c>
      <c r="O2273" s="20" t="s">
        <v>1262</v>
      </c>
      <c r="P2273" s="20" t="s">
        <v>50</v>
      </c>
      <c r="Q2273" s="28"/>
      <c r="R2273" s="21" t="s">
        <v>95</v>
      </c>
      <c r="S2273" s="25" t="s">
        <v>1023</v>
      </c>
      <c r="T2273" s="21" t="s">
        <v>53</v>
      </c>
      <c r="U2273" s="21" t="s">
        <v>96</v>
      </c>
      <c r="V2273" s="46">
        <v>1</v>
      </c>
      <c r="W2273" s="26">
        <f t="shared" si="1359"/>
        <v>1</v>
      </c>
      <c r="Y2273" s="21">
        <v>4</v>
      </c>
      <c r="Z2273" s="22">
        <f t="shared" si="1377"/>
        <v>680</v>
      </c>
      <c r="AA2273" s="20" t="s">
        <v>2195</v>
      </c>
      <c r="AB2273" s="22">
        <v>1</v>
      </c>
      <c r="AC2273" s="22"/>
      <c r="AD2273" s="22">
        <f t="shared" si="1400"/>
        <v>680</v>
      </c>
      <c r="AE2273" s="22"/>
      <c r="AF2273" s="22">
        <f t="shared" si="1361"/>
        <v>680</v>
      </c>
      <c r="AG2273" s="20"/>
      <c r="AH2273" s="22"/>
      <c r="AI2273" s="22"/>
      <c r="AJ2273" s="22">
        <f t="shared" si="1403"/>
        <v>680</v>
      </c>
      <c r="AK2273" s="22"/>
      <c r="AL2273" s="22" t="s">
        <v>1871</v>
      </c>
      <c r="AM2273" s="22"/>
      <c r="AN2273" s="22"/>
      <c r="AO2273" s="22" t="s">
        <v>2196</v>
      </c>
      <c r="AP2273" s="22" t="s">
        <v>2202</v>
      </c>
      <c r="AS2273" s="20">
        <f>IF(Y2273&gt;=10,VLOOKUP(U2273,[2]提成计算!B:T,19,FALSE),VLOOKUP(U2273,[2]提成计算!B:T,18,FALSE))</f>
        <v>7.0000000000000007E-2</v>
      </c>
      <c r="AT2273" s="20">
        <f t="shared" si="1404"/>
        <v>47.6</v>
      </c>
      <c r="AU2273" s="20">
        <f t="shared" ref="AU2273" si="1405">IF(AND(AK2273&lt;0,AK2273+AT2273&lt;0),AT2273,AK2273)</f>
        <v>0</v>
      </c>
    </row>
    <row r="2274" spans="1:47" x14ac:dyDescent="0.15">
      <c r="A2274" s="21" t="s">
        <v>1273</v>
      </c>
      <c r="B2274" s="20" t="s">
        <v>918</v>
      </c>
      <c r="C2274" s="20" t="s">
        <v>984</v>
      </c>
      <c r="D2274" s="20" t="s">
        <v>985</v>
      </c>
      <c r="E2274" s="20" t="s">
        <v>1025</v>
      </c>
      <c r="F2274" s="20" t="s">
        <v>1250</v>
      </c>
      <c r="G2274" s="20" t="s">
        <v>3361</v>
      </c>
      <c r="H2274" s="20"/>
      <c r="I2274" s="20">
        <v>15112894786</v>
      </c>
      <c r="J2274" s="20" t="s">
        <v>924</v>
      </c>
      <c r="K2274" s="20" t="s">
        <v>2880</v>
      </c>
      <c r="L2274" s="20" t="s">
        <v>1918</v>
      </c>
      <c r="M2274" s="20">
        <v>680</v>
      </c>
      <c r="N2274" s="20">
        <v>680</v>
      </c>
      <c r="O2274" s="20" t="s">
        <v>1262</v>
      </c>
      <c r="P2274" s="20" t="s">
        <v>50</v>
      </c>
      <c r="Q2274" s="28"/>
      <c r="R2274" s="21" t="s">
        <v>989</v>
      </c>
      <c r="S2274" s="25" t="s">
        <v>1386</v>
      </c>
      <c r="T2274" s="21" t="s">
        <v>53</v>
      </c>
      <c r="U2274" s="21" t="s">
        <v>1028</v>
      </c>
      <c r="V2274" s="46">
        <v>1</v>
      </c>
      <c r="W2274" s="26">
        <f t="shared" si="1359"/>
        <v>1</v>
      </c>
      <c r="Y2274" s="21">
        <v>4</v>
      </c>
      <c r="Z2274" s="22">
        <f t="shared" si="1377"/>
        <v>680</v>
      </c>
      <c r="AA2274" s="20" t="s">
        <v>2195</v>
      </c>
      <c r="AB2274" s="22">
        <v>1</v>
      </c>
      <c r="AC2274" s="22"/>
      <c r="AD2274" s="22">
        <f t="shared" si="1400"/>
        <v>680</v>
      </c>
      <c r="AE2274" s="22"/>
      <c r="AF2274" s="22">
        <f t="shared" si="1361"/>
        <v>680</v>
      </c>
      <c r="AG2274" s="20"/>
      <c r="AH2274" s="22"/>
      <c r="AI2274" s="22"/>
      <c r="AJ2274" s="22">
        <f t="shared" si="1403"/>
        <v>680</v>
      </c>
      <c r="AK2274" s="22">
        <f>IF(O2274="(传统)XDSL",VLOOKUP(S2274,[2]直销续费率明细!C:I,7,FALSE)*1,IF(O2274="GPON+XDSL",VLOOKUP(S2274,[2]直销续费率明细!C:I,7,FALSE)*1,VLOOKUP(S2274,[2]直销续费率明细!C:I,5,FALSE)*1))</f>
        <v>25</v>
      </c>
      <c r="AL2274" s="22" t="s">
        <v>1309</v>
      </c>
      <c r="AM2274" s="22"/>
      <c r="AN2274" s="22"/>
      <c r="AO2274" s="22" t="s">
        <v>2196</v>
      </c>
      <c r="AP2274" s="22" t="s">
        <v>2202</v>
      </c>
      <c r="AS2274" s="20">
        <f>IF(Y2274&gt;=10,VLOOKUP(U2274,[2]提成计算!B:T,19,FALSE),VLOOKUP(U2274,[2]提成计算!B:T,18,FALSE))</f>
        <v>0.06</v>
      </c>
      <c r="AT2274" s="20">
        <f t="shared" si="1404"/>
        <v>40.799999999999997</v>
      </c>
      <c r="AU2274" s="20">
        <f t="shared" ref="AU2274:AU2278" si="1406">IF(AND(AK2274&lt;0,AK2274+AT2274&lt;0),-AT2274,AK2274)</f>
        <v>25</v>
      </c>
    </row>
    <row r="2275" spans="1:47" x14ac:dyDescent="0.15">
      <c r="A2275" s="21" t="s">
        <v>1273</v>
      </c>
      <c r="B2275" s="20" t="s">
        <v>918</v>
      </c>
      <c r="C2275" s="20" t="s">
        <v>984</v>
      </c>
      <c r="D2275" s="20" t="s">
        <v>985</v>
      </c>
      <c r="E2275" s="20" t="s">
        <v>986</v>
      </c>
      <c r="F2275" s="20" t="s">
        <v>1250</v>
      </c>
      <c r="G2275" s="20" t="s">
        <v>3362</v>
      </c>
      <c r="H2275" s="20"/>
      <c r="I2275" s="20">
        <v>15817538035</v>
      </c>
      <c r="J2275" s="20" t="s">
        <v>924</v>
      </c>
      <c r="K2275" s="20" t="s">
        <v>1006</v>
      </c>
      <c r="L2275" s="20" t="s">
        <v>1299</v>
      </c>
      <c r="M2275" s="20">
        <v>888</v>
      </c>
      <c r="N2275" s="20">
        <v>888</v>
      </c>
      <c r="O2275" s="20" t="s">
        <v>927</v>
      </c>
      <c r="P2275" s="20" t="s">
        <v>50</v>
      </c>
      <c r="Q2275" s="28"/>
      <c r="R2275" s="21" t="s">
        <v>989</v>
      </c>
      <c r="S2275" s="25" t="s">
        <v>1007</v>
      </c>
      <c r="T2275" s="21" t="s">
        <v>53</v>
      </c>
      <c r="U2275" s="21" t="s">
        <v>1008</v>
      </c>
      <c r="V2275" s="46">
        <v>1</v>
      </c>
      <c r="W2275" s="26">
        <f t="shared" si="1359"/>
        <v>1</v>
      </c>
      <c r="Y2275" s="21">
        <v>12</v>
      </c>
      <c r="Z2275" s="22">
        <f t="shared" si="1377"/>
        <v>888</v>
      </c>
      <c r="AA2275" s="20" t="s">
        <v>2195</v>
      </c>
      <c r="AB2275" s="22"/>
      <c r="AC2275" s="22">
        <v>1</v>
      </c>
      <c r="AD2275" s="22"/>
      <c r="AE2275" s="22">
        <f>N2275</f>
        <v>888</v>
      </c>
      <c r="AF2275" s="22">
        <f t="shared" si="1361"/>
        <v>888</v>
      </c>
      <c r="AG2275" s="20"/>
      <c r="AH2275" s="22"/>
      <c r="AI2275" s="22"/>
      <c r="AJ2275" s="22">
        <f t="shared" si="1403"/>
        <v>888</v>
      </c>
      <c r="AK2275" s="22">
        <f>IF(O2275="(传统)XDSL",VLOOKUP(S2275,[2]直销续费率明细!C:I,7,FALSE)*1,IF(O2275="GPON+XDSL",VLOOKUP(S2275,[2]直销续费率明细!C:I,7,FALSE)*1,VLOOKUP(S2275,[2]直销续费率明细!C:I,5,FALSE)*1))</f>
        <v>15</v>
      </c>
      <c r="AL2275" s="22" t="s">
        <v>1309</v>
      </c>
      <c r="AM2275" s="22"/>
      <c r="AN2275" s="22"/>
      <c r="AO2275" s="22" t="s">
        <v>2196</v>
      </c>
      <c r="AP2275" s="22" t="s">
        <v>1301</v>
      </c>
      <c r="AS2275" s="20">
        <f>IF(Y2275&gt;=10,VLOOKUP(U2275,[2]提成计算!B:T,19,FALSE),VLOOKUP(U2275,[2]提成计算!B:T,18,FALSE))</f>
        <v>0.1</v>
      </c>
      <c r="AT2275" s="20">
        <f t="shared" si="1404"/>
        <v>88.800000000000011</v>
      </c>
      <c r="AU2275" s="20">
        <f t="shared" si="1406"/>
        <v>15</v>
      </c>
    </row>
    <row r="2276" spans="1:47" x14ac:dyDescent="0.15">
      <c r="A2276" s="21" t="s">
        <v>1273</v>
      </c>
      <c r="B2276" s="20" t="s">
        <v>918</v>
      </c>
      <c r="C2276" s="20" t="s">
        <v>984</v>
      </c>
      <c r="D2276" s="20" t="s">
        <v>995</v>
      </c>
      <c r="E2276" s="20" t="s">
        <v>996</v>
      </c>
      <c r="F2276" s="20" t="s">
        <v>1250</v>
      </c>
      <c r="G2276" s="20" t="s">
        <v>3363</v>
      </c>
      <c r="H2276" s="20"/>
      <c r="I2276" s="20">
        <v>13556705683</v>
      </c>
      <c r="J2276" s="20" t="s">
        <v>924</v>
      </c>
      <c r="K2276" s="20" t="s">
        <v>1016</v>
      </c>
      <c r="L2276" s="20" t="s">
        <v>1918</v>
      </c>
      <c r="M2276" s="20">
        <v>680</v>
      </c>
      <c r="N2276" s="20">
        <v>680</v>
      </c>
      <c r="O2276" s="20" t="s">
        <v>927</v>
      </c>
      <c r="P2276" s="20" t="s">
        <v>50</v>
      </c>
      <c r="Q2276" s="28"/>
      <c r="R2276" s="21" t="s">
        <v>1001</v>
      </c>
      <c r="S2276" s="25" t="s">
        <v>1002</v>
      </c>
      <c r="T2276" s="21" t="s">
        <v>53</v>
      </c>
      <c r="U2276" s="21" t="s">
        <v>1018</v>
      </c>
      <c r="V2276" s="46">
        <v>1</v>
      </c>
      <c r="W2276" s="26">
        <f t="shared" si="1359"/>
        <v>1</v>
      </c>
      <c r="Y2276" s="21">
        <v>4</v>
      </c>
      <c r="Z2276" s="22">
        <f t="shared" si="1377"/>
        <v>680</v>
      </c>
      <c r="AA2276" s="20" t="s">
        <v>2195</v>
      </c>
      <c r="AB2276" s="22">
        <v>1</v>
      </c>
      <c r="AC2276" s="22"/>
      <c r="AD2276" s="22">
        <f>N2276</f>
        <v>680</v>
      </c>
      <c r="AE2276" s="22"/>
      <c r="AF2276" s="22">
        <f t="shared" si="1361"/>
        <v>680</v>
      </c>
      <c r="AG2276" s="20"/>
      <c r="AH2276" s="22"/>
      <c r="AI2276" s="22"/>
      <c r="AJ2276" s="22">
        <f t="shared" si="1403"/>
        <v>680</v>
      </c>
      <c r="AK2276" s="22">
        <f>IF(O2276="(传统)XDSL",VLOOKUP(S2276,[2]直销续费率明细!C:I,7,FALSE)*1,IF(O2276="GPON+XDSL",VLOOKUP(S2276,[2]直销续费率明细!C:I,7,FALSE)*1,VLOOKUP(S2276,[2]直销续费率明细!C:I,5,FALSE)*1))</f>
        <v>25</v>
      </c>
      <c r="AL2276" s="22" t="s">
        <v>1300</v>
      </c>
      <c r="AM2276" s="22"/>
      <c r="AN2276" s="22"/>
      <c r="AO2276" s="22" t="s">
        <v>2216</v>
      </c>
      <c r="AP2276" s="22" t="s">
        <v>2261</v>
      </c>
      <c r="AS2276" s="20">
        <f>IF(Y2276&gt;=10,VLOOKUP(U2276,[2]提成计算!B:T,19,FALSE),VLOOKUP(U2276,[2]提成计算!B:T,18,FALSE))</f>
        <v>0.06</v>
      </c>
      <c r="AT2276" s="20">
        <f t="shared" si="1404"/>
        <v>40.799999999999997</v>
      </c>
      <c r="AU2276" s="20">
        <f t="shared" si="1406"/>
        <v>25</v>
      </c>
    </row>
    <row r="2277" spans="1:47" x14ac:dyDescent="0.15">
      <c r="A2277" s="21" t="s">
        <v>1273</v>
      </c>
      <c r="B2277" s="20" t="s">
        <v>918</v>
      </c>
      <c r="C2277" s="20" t="s">
        <v>984</v>
      </c>
      <c r="D2277" s="20" t="s">
        <v>985</v>
      </c>
      <c r="E2277" s="20" t="s">
        <v>1004</v>
      </c>
      <c r="F2277" s="20" t="s">
        <v>1250</v>
      </c>
      <c r="G2277" s="20" t="s">
        <v>3364</v>
      </c>
      <c r="H2277" s="20"/>
      <c r="I2277" s="20">
        <v>18825217635</v>
      </c>
      <c r="J2277" s="20" t="s">
        <v>924</v>
      </c>
      <c r="K2277" s="20" t="s">
        <v>1006</v>
      </c>
      <c r="L2277" s="20" t="s">
        <v>2268</v>
      </c>
      <c r="M2277" s="20">
        <v>1398</v>
      </c>
      <c r="N2277" s="20">
        <v>1398</v>
      </c>
      <c r="O2277" s="20" t="s">
        <v>927</v>
      </c>
      <c r="P2277" s="20" t="s">
        <v>50</v>
      </c>
      <c r="Q2277" s="28"/>
      <c r="R2277" s="21" t="s">
        <v>989</v>
      </c>
      <c r="S2277" s="25" t="s">
        <v>1007</v>
      </c>
      <c r="T2277" s="21" t="s">
        <v>53</v>
      </c>
      <c r="U2277" s="21" t="s">
        <v>1008</v>
      </c>
      <c r="V2277" s="46">
        <v>1</v>
      </c>
      <c r="W2277" s="26">
        <f t="shared" si="1359"/>
        <v>1</v>
      </c>
      <c r="Y2277" s="21">
        <v>20</v>
      </c>
      <c r="Z2277" s="22">
        <f t="shared" si="1377"/>
        <v>1398</v>
      </c>
      <c r="AA2277" s="20" t="s">
        <v>2218</v>
      </c>
      <c r="AB2277" s="22"/>
      <c r="AC2277" s="22">
        <v>1</v>
      </c>
      <c r="AD2277" s="22"/>
      <c r="AE2277" s="22">
        <f t="shared" ref="AE2277:AE2286" si="1407">N2277</f>
        <v>1398</v>
      </c>
      <c r="AF2277" s="22">
        <f t="shared" si="1361"/>
        <v>1398</v>
      </c>
      <c r="AG2277" s="20"/>
      <c r="AH2277" s="22"/>
      <c r="AI2277" s="22"/>
      <c r="AJ2277" s="22">
        <f t="shared" si="1403"/>
        <v>1398</v>
      </c>
      <c r="AK2277" s="22">
        <f>IF(O2277="(传统)XDSL",VLOOKUP(S2277,[2]直销续费率明细!C:I,7,FALSE)*1,IF(O2277="GPON+XDSL",VLOOKUP(S2277,[2]直销续费率明细!C:I,7,FALSE)*1,VLOOKUP(S2277,[2]直销续费率明细!C:I,5,FALSE)*1))</f>
        <v>15</v>
      </c>
      <c r="AL2277" s="22" t="s">
        <v>1300</v>
      </c>
      <c r="AM2277" s="22"/>
      <c r="AN2277" s="22"/>
      <c r="AO2277" s="22" t="s">
        <v>2196</v>
      </c>
      <c r="AP2277" s="22" t="s">
        <v>1301</v>
      </c>
      <c r="AS2277" s="20">
        <f>IF(Y2277&gt;=10,VLOOKUP(U2277,[2]提成计算!B:T,19,FALSE),VLOOKUP(U2277,[2]提成计算!B:T,18,FALSE))</f>
        <v>0.1</v>
      </c>
      <c r="AT2277" s="20">
        <f t="shared" si="1404"/>
        <v>139.80000000000001</v>
      </c>
      <c r="AU2277" s="20">
        <f t="shared" si="1406"/>
        <v>15</v>
      </c>
    </row>
    <row r="2278" spans="1:47" x14ac:dyDescent="0.15">
      <c r="A2278" s="21" t="s">
        <v>1273</v>
      </c>
      <c r="B2278" s="20" t="s">
        <v>918</v>
      </c>
      <c r="C2278" s="20" t="s">
        <v>984</v>
      </c>
      <c r="D2278" s="20" t="s">
        <v>985</v>
      </c>
      <c r="E2278" s="20" t="s">
        <v>1041</v>
      </c>
      <c r="F2278" s="20" t="s">
        <v>1250</v>
      </c>
      <c r="G2278" s="20" t="s">
        <v>3365</v>
      </c>
      <c r="H2278" s="20"/>
      <c r="I2278" s="20">
        <v>13650144426</v>
      </c>
      <c r="J2278" s="20" t="s">
        <v>924</v>
      </c>
      <c r="K2278" s="20" t="s">
        <v>2882</v>
      </c>
      <c r="L2278" s="20" t="s">
        <v>1299</v>
      </c>
      <c r="M2278" s="20">
        <v>888</v>
      </c>
      <c r="N2278" s="20">
        <v>888</v>
      </c>
      <c r="O2278" s="20" t="s">
        <v>927</v>
      </c>
      <c r="P2278" s="20" t="s">
        <v>50</v>
      </c>
      <c r="Q2278" s="28"/>
      <c r="R2278" s="21" t="s">
        <v>989</v>
      </c>
      <c r="S2278" s="25" t="s">
        <v>1643</v>
      </c>
      <c r="T2278" s="21" t="s">
        <v>53</v>
      </c>
      <c r="U2278" s="21" t="s">
        <v>1833</v>
      </c>
      <c r="V2278" s="46">
        <v>1</v>
      </c>
      <c r="W2278" s="26">
        <f t="shared" si="1359"/>
        <v>1</v>
      </c>
      <c r="Y2278" s="21">
        <v>12</v>
      </c>
      <c r="Z2278" s="22">
        <f t="shared" si="1377"/>
        <v>888</v>
      </c>
      <c r="AA2278" s="20" t="s">
        <v>2195</v>
      </c>
      <c r="AB2278" s="22"/>
      <c r="AC2278" s="22">
        <v>1</v>
      </c>
      <c r="AD2278" s="22"/>
      <c r="AE2278" s="22">
        <f t="shared" si="1407"/>
        <v>888</v>
      </c>
      <c r="AF2278" s="22">
        <f t="shared" si="1361"/>
        <v>888</v>
      </c>
      <c r="AG2278" s="20"/>
      <c r="AH2278" s="22"/>
      <c r="AI2278" s="22"/>
      <c r="AJ2278" s="22">
        <f t="shared" si="1403"/>
        <v>888</v>
      </c>
      <c r="AK2278" s="22">
        <f>IF(O2278="(传统)XDSL",VLOOKUP(S2278,[2]直销续费率明细!C:I,7,FALSE)*1,IF(O2278="GPON+XDSL",VLOOKUP(S2278,[2]直销续费率明细!C:I,7,FALSE)*1,VLOOKUP(S2278,[2]直销续费率明细!C:I,5,FALSE)*1))</f>
        <v>0</v>
      </c>
      <c r="AL2278" s="22" t="s">
        <v>1309</v>
      </c>
      <c r="AM2278" s="22"/>
      <c r="AN2278" s="22"/>
      <c r="AO2278" s="22" t="s">
        <v>2196</v>
      </c>
      <c r="AP2278" s="22" t="s">
        <v>1301</v>
      </c>
      <c r="AS2278" s="20">
        <f>IF(Y2278&gt;=10,VLOOKUP(U2278,[2]提成计算!B:T,19,FALSE),VLOOKUP(U2278,[2]提成计算!B:T,18,FALSE))</f>
        <v>0.09</v>
      </c>
      <c r="AT2278" s="20">
        <f t="shared" si="1404"/>
        <v>79.92</v>
      </c>
      <c r="AU2278" s="20">
        <f t="shared" si="1406"/>
        <v>0</v>
      </c>
    </row>
    <row r="2279" spans="1:47" x14ac:dyDescent="0.15">
      <c r="A2279" s="21" t="s">
        <v>1273</v>
      </c>
      <c r="B2279" s="20" t="s">
        <v>918</v>
      </c>
      <c r="C2279" s="20" t="s">
        <v>984</v>
      </c>
      <c r="D2279" s="20" t="s">
        <v>985</v>
      </c>
      <c r="E2279" s="20" t="s">
        <v>1041</v>
      </c>
      <c r="F2279" s="20" t="s">
        <v>1250</v>
      </c>
      <c r="G2279" s="20" t="s">
        <v>3366</v>
      </c>
      <c r="H2279" s="20"/>
      <c r="I2279" s="20">
        <v>13266256274</v>
      </c>
      <c r="J2279" s="20" t="s">
        <v>1268</v>
      </c>
      <c r="K2279" s="20" t="s">
        <v>2944</v>
      </c>
      <c r="L2279" s="20" t="s">
        <v>1891</v>
      </c>
      <c r="M2279" s="20">
        <v>1088</v>
      </c>
      <c r="N2279" s="20">
        <v>1088</v>
      </c>
      <c r="O2279" s="20" t="s">
        <v>927</v>
      </c>
      <c r="P2279" s="20" t="s">
        <v>50</v>
      </c>
      <c r="Q2279" s="28"/>
      <c r="R2279" s="21" t="s">
        <v>989</v>
      </c>
      <c r="S2279" s="21"/>
      <c r="T2279" s="21" t="s">
        <v>53</v>
      </c>
      <c r="U2279" s="21" t="s">
        <v>991</v>
      </c>
      <c r="V2279" s="46">
        <v>1</v>
      </c>
      <c r="W2279" s="26">
        <f t="shared" si="1359"/>
        <v>1</v>
      </c>
      <c r="X2279" s="26">
        <f t="shared" si="1365"/>
        <v>1</v>
      </c>
      <c r="Y2279" s="21">
        <v>10</v>
      </c>
      <c r="Z2279" s="22">
        <f t="shared" si="1377"/>
        <v>1088</v>
      </c>
      <c r="AA2279" s="20" t="s">
        <v>2195</v>
      </c>
      <c r="AB2279" s="22"/>
      <c r="AC2279" s="22">
        <v>1</v>
      </c>
      <c r="AD2279" s="22"/>
      <c r="AE2279" s="22">
        <f t="shared" si="1407"/>
        <v>1088</v>
      </c>
      <c r="AF2279" s="22">
        <f t="shared" si="1361"/>
        <v>1088</v>
      </c>
      <c r="AG2279" s="20">
        <f t="shared" ref="AG2279:AG2281" si="1408">N2279</f>
        <v>1088</v>
      </c>
      <c r="AH2279" s="20" t="str">
        <f>VLOOKUP(U2279,[1]提成计算!B:I,8,FALSE)</f>
        <v xml:space="preserve"> </v>
      </c>
      <c r="AI2279" s="20"/>
      <c r="AJ2279" s="22"/>
      <c r="AK2279" s="22"/>
      <c r="AM2279" s="22"/>
      <c r="AN2279" s="22"/>
      <c r="AO2279" s="22" t="s">
        <v>2196</v>
      </c>
      <c r="AP2279" s="22" t="s">
        <v>1301</v>
      </c>
      <c r="AS2279" s="20"/>
      <c r="AT2279" s="20"/>
      <c r="AU2279" s="20"/>
    </row>
    <row r="2280" spans="1:47" x14ac:dyDescent="0.15">
      <c r="A2280" s="21" t="s">
        <v>1273</v>
      </c>
      <c r="B2280" s="20" t="s">
        <v>918</v>
      </c>
      <c r="C2280" s="20" t="s">
        <v>984</v>
      </c>
      <c r="D2280" s="20" t="s">
        <v>992</v>
      </c>
      <c r="E2280" s="20" t="s">
        <v>2930</v>
      </c>
      <c r="F2280" s="20" t="s">
        <v>1250</v>
      </c>
      <c r="G2280" s="20" t="s">
        <v>3367</v>
      </c>
      <c r="H2280" s="20"/>
      <c r="I2280" s="20">
        <v>13827238186</v>
      </c>
      <c r="J2280" s="20" t="s">
        <v>1268</v>
      </c>
      <c r="K2280" s="20" t="s">
        <v>94</v>
      </c>
      <c r="L2280" s="20" t="s">
        <v>1358</v>
      </c>
      <c r="M2280" s="20">
        <v>1088</v>
      </c>
      <c r="N2280" s="20">
        <v>1088</v>
      </c>
      <c r="O2280" s="20" t="s">
        <v>927</v>
      </c>
      <c r="P2280" s="20" t="s">
        <v>50</v>
      </c>
      <c r="Q2280" s="28"/>
      <c r="R2280" s="21" t="s">
        <v>95</v>
      </c>
      <c r="S2280" s="21"/>
      <c r="T2280" s="21" t="s">
        <v>53</v>
      </c>
      <c r="U2280" s="21" t="s">
        <v>96</v>
      </c>
      <c r="V2280" s="46">
        <v>1</v>
      </c>
      <c r="W2280" s="26">
        <f t="shared" si="1359"/>
        <v>1</v>
      </c>
      <c r="X2280" s="26">
        <f t="shared" si="1365"/>
        <v>1</v>
      </c>
      <c r="Y2280" s="21">
        <v>10</v>
      </c>
      <c r="Z2280" s="22">
        <f t="shared" si="1377"/>
        <v>1088</v>
      </c>
      <c r="AA2280" s="20" t="s">
        <v>2195</v>
      </c>
      <c r="AB2280" s="22"/>
      <c r="AC2280" s="22">
        <v>1</v>
      </c>
      <c r="AD2280" s="22"/>
      <c r="AE2280" s="22">
        <f t="shared" si="1407"/>
        <v>1088</v>
      </c>
      <c r="AF2280" s="22">
        <f t="shared" si="1361"/>
        <v>1088</v>
      </c>
      <c r="AG2280" s="20">
        <f t="shared" si="1408"/>
        <v>1088</v>
      </c>
      <c r="AH2280" s="20" t="str">
        <f>VLOOKUP(U2280,[1]提成计算!B:I,8,FALSE)</f>
        <v xml:space="preserve"> </v>
      </c>
      <c r="AI2280" s="20"/>
      <c r="AJ2280" s="22"/>
      <c r="AK2280" s="22"/>
      <c r="AM2280" s="22"/>
      <c r="AN2280" s="22"/>
      <c r="AO2280" s="22" t="s">
        <v>2196</v>
      </c>
      <c r="AP2280" s="22" t="s">
        <v>1301</v>
      </c>
      <c r="AS2280" s="20"/>
      <c r="AT2280" s="20"/>
      <c r="AU2280" s="20"/>
    </row>
    <row r="2281" spans="1:47" x14ac:dyDescent="0.15">
      <c r="A2281" s="21" t="s">
        <v>1273</v>
      </c>
      <c r="B2281" s="20" t="s">
        <v>918</v>
      </c>
      <c r="C2281" s="20" t="s">
        <v>984</v>
      </c>
      <c r="D2281" s="20" t="s">
        <v>992</v>
      </c>
      <c r="E2281" s="20" t="s">
        <v>1296</v>
      </c>
      <c r="F2281" s="20" t="s">
        <v>1250</v>
      </c>
      <c r="G2281" s="20" t="s">
        <v>3368</v>
      </c>
      <c r="H2281" s="20"/>
      <c r="I2281" s="20">
        <v>13712288789</v>
      </c>
      <c r="J2281" s="20" t="s">
        <v>1268</v>
      </c>
      <c r="K2281" s="20" t="s">
        <v>94</v>
      </c>
      <c r="L2281" s="20" t="s">
        <v>1358</v>
      </c>
      <c r="M2281" s="20">
        <v>1088</v>
      </c>
      <c r="N2281" s="20">
        <v>1088</v>
      </c>
      <c r="O2281" s="20" t="s">
        <v>927</v>
      </c>
      <c r="P2281" s="20" t="s">
        <v>50</v>
      </c>
      <c r="Q2281" s="28"/>
      <c r="R2281" s="21" t="s">
        <v>95</v>
      </c>
      <c r="S2281" s="21"/>
      <c r="T2281" s="21" t="s">
        <v>53</v>
      </c>
      <c r="U2281" s="21" t="s">
        <v>96</v>
      </c>
      <c r="V2281" s="46">
        <v>1</v>
      </c>
      <c r="W2281" s="26">
        <f t="shared" si="1359"/>
        <v>1</v>
      </c>
      <c r="X2281" s="26">
        <f t="shared" si="1365"/>
        <v>1</v>
      </c>
      <c r="Y2281" s="21">
        <v>10</v>
      </c>
      <c r="Z2281" s="22">
        <f t="shared" si="1377"/>
        <v>1088</v>
      </c>
      <c r="AA2281" s="20" t="s">
        <v>2195</v>
      </c>
      <c r="AB2281" s="22"/>
      <c r="AC2281" s="22">
        <v>1</v>
      </c>
      <c r="AD2281" s="22"/>
      <c r="AE2281" s="22">
        <f t="shared" si="1407"/>
        <v>1088</v>
      </c>
      <c r="AF2281" s="22">
        <f t="shared" si="1361"/>
        <v>1088</v>
      </c>
      <c r="AG2281" s="20">
        <f t="shared" si="1408"/>
        <v>1088</v>
      </c>
      <c r="AH2281" s="20" t="str">
        <f>VLOOKUP(U2281,[1]提成计算!B:I,8,FALSE)</f>
        <v xml:space="preserve"> </v>
      </c>
      <c r="AI2281" s="20"/>
      <c r="AJ2281" s="22"/>
      <c r="AK2281" s="22"/>
      <c r="AM2281" s="22"/>
      <c r="AN2281" s="22"/>
      <c r="AO2281" s="22" t="s">
        <v>2196</v>
      </c>
      <c r="AP2281" s="22" t="s">
        <v>1301</v>
      </c>
      <c r="AS2281" s="20"/>
      <c r="AT2281" s="20"/>
      <c r="AU2281" s="20"/>
    </row>
    <row r="2282" spans="1:47" x14ac:dyDescent="0.15">
      <c r="A2282" s="21" t="s">
        <v>1273</v>
      </c>
      <c r="B2282" s="20" t="s">
        <v>918</v>
      </c>
      <c r="C2282" s="20" t="s">
        <v>984</v>
      </c>
      <c r="D2282" s="20" t="s">
        <v>985</v>
      </c>
      <c r="E2282" s="20" t="s">
        <v>1041</v>
      </c>
      <c r="F2282" s="20" t="s">
        <v>1250</v>
      </c>
      <c r="G2282" s="20" t="s">
        <v>3369</v>
      </c>
      <c r="H2282" s="20"/>
      <c r="I2282" s="20">
        <v>13790224217</v>
      </c>
      <c r="J2282" s="20" t="s">
        <v>924</v>
      </c>
      <c r="K2282" s="20" t="s">
        <v>988</v>
      </c>
      <c r="L2282" s="20" t="s">
        <v>1299</v>
      </c>
      <c r="M2282" s="20">
        <v>888</v>
      </c>
      <c r="N2282" s="20">
        <v>888</v>
      </c>
      <c r="O2282" s="20" t="s">
        <v>927</v>
      </c>
      <c r="P2282" s="20" t="s">
        <v>50</v>
      </c>
      <c r="Q2282" s="28"/>
      <c r="R2282" s="21" t="s">
        <v>989</v>
      </c>
      <c r="S2282" s="25" t="s">
        <v>990</v>
      </c>
      <c r="T2282" s="21" t="s">
        <v>53</v>
      </c>
      <c r="U2282" s="21" t="s">
        <v>991</v>
      </c>
      <c r="V2282" s="46">
        <v>1</v>
      </c>
      <c r="W2282" s="26">
        <f t="shared" si="1359"/>
        <v>1</v>
      </c>
      <c r="Y2282" s="21">
        <v>12</v>
      </c>
      <c r="Z2282" s="22">
        <f t="shared" si="1377"/>
        <v>888</v>
      </c>
      <c r="AA2282" s="20" t="s">
        <v>2195</v>
      </c>
      <c r="AB2282" s="22"/>
      <c r="AC2282" s="22">
        <v>1</v>
      </c>
      <c r="AD2282" s="22"/>
      <c r="AE2282" s="22">
        <f t="shared" si="1407"/>
        <v>888</v>
      </c>
      <c r="AF2282" s="22">
        <f t="shared" si="1361"/>
        <v>888</v>
      </c>
      <c r="AG2282" s="20"/>
      <c r="AH2282" s="22"/>
      <c r="AI2282" s="22"/>
      <c r="AJ2282" s="22">
        <f t="shared" ref="AJ2282:AJ2284" si="1409">N2282</f>
        <v>888</v>
      </c>
      <c r="AK2282" s="22">
        <f>IF(O2282="(传统)XDSL",VLOOKUP(S2282,[2]直销续费率明细!C:I,7,FALSE)*1,IF(O2282="GPON+XDSL",VLOOKUP(S2282,[2]直销续费率明细!C:I,7,FALSE)*1,VLOOKUP(S2282,[2]直销续费率明细!C:I,5,FALSE)*1))</f>
        <v>25</v>
      </c>
      <c r="AL2282" s="22" t="s">
        <v>1309</v>
      </c>
      <c r="AM2282" s="22"/>
      <c r="AN2282" s="22"/>
      <c r="AO2282" s="22" t="s">
        <v>2196</v>
      </c>
      <c r="AP2282" s="22" t="s">
        <v>1301</v>
      </c>
      <c r="AS2282" s="20">
        <f>IF(Y2282&gt;=10,VLOOKUP(U2282,[2]提成计算!B:T,19,FALSE),VLOOKUP(U2282,[2]提成计算!B:T,18,FALSE))</f>
        <v>0.1</v>
      </c>
      <c r="AT2282" s="20">
        <f t="shared" ref="AT2282:AT2284" si="1410">IF(AD2282*AS2282&gt;0,AD2282*AS2282,AE2282*AS2282)</f>
        <v>88.800000000000011</v>
      </c>
      <c r="AU2282" s="20">
        <f t="shared" ref="AU2282:AU2284" si="1411">IF(AND(AK2282&lt;0,AK2282+AT2282&lt;0),-AT2282,AK2282)</f>
        <v>25</v>
      </c>
    </row>
    <row r="2283" spans="1:47" x14ac:dyDescent="0.15">
      <c r="A2283" s="21" t="s">
        <v>1273</v>
      </c>
      <c r="B2283" s="20" t="s">
        <v>918</v>
      </c>
      <c r="C2283" s="20" t="s">
        <v>984</v>
      </c>
      <c r="D2283" s="20" t="s">
        <v>985</v>
      </c>
      <c r="E2283" s="20" t="s">
        <v>1041</v>
      </c>
      <c r="F2283" s="20" t="s">
        <v>1250</v>
      </c>
      <c r="G2283" s="20" t="s">
        <v>3370</v>
      </c>
      <c r="H2283" s="20"/>
      <c r="I2283" s="20">
        <v>15024028216</v>
      </c>
      <c r="J2283" s="20" t="s">
        <v>924</v>
      </c>
      <c r="K2283" s="20" t="s">
        <v>988</v>
      </c>
      <c r="L2283" s="20" t="s">
        <v>1299</v>
      </c>
      <c r="M2283" s="20">
        <v>888</v>
      </c>
      <c r="N2283" s="20">
        <v>888</v>
      </c>
      <c r="O2283" s="20" t="s">
        <v>927</v>
      </c>
      <c r="P2283" s="20" t="s">
        <v>50</v>
      </c>
      <c r="Q2283" s="28"/>
      <c r="R2283" s="21" t="s">
        <v>989</v>
      </c>
      <c r="S2283" s="25" t="s">
        <v>990</v>
      </c>
      <c r="T2283" s="21" t="s">
        <v>53</v>
      </c>
      <c r="U2283" s="21" t="s">
        <v>991</v>
      </c>
      <c r="V2283" s="46">
        <v>1</v>
      </c>
      <c r="W2283" s="26">
        <f t="shared" si="1359"/>
        <v>1</v>
      </c>
      <c r="Y2283" s="21">
        <v>12</v>
      </c>
      <c r="Z2283" s="22">
        <f t="shared" si="1377"/>
        <v>888</v>
      </c>
      <c r="AA2283" s="20" t="s">
        <v>2195</v>
      </c>
      <c r="AB2283" s="22"/>
      <c r="AC2283" s="22">
        <v>1</v>
      </c>
      <c r="AD2283" s="22"/>
      <c r="AE2283" s="22">
        <f t="shared" si="1407"/>
        <v>888</v>
      </c>
      <c r="AF2283" s="22">
        <f t="shared" si="1361"/>
        <v>888</v>
      </c>
      <c r="AG2283" s="20"/>
      <c r="AH2283" s="22"/>
      <c r="AI2283" s="22"/>
      <c r="AJ2283" s="22">
        <f t="shared" si="1409"/>
        <v>888</v>
      </c>
      <c r="AK2283" s="22">
        <f>IF(O2283="(传统)XDSL",VLOOKUP(S2283,[2]直销续费率明细!C:I,7,FALSE)*1,IF(O2283="GPON+XDSL",VLOOKUP(S2283,[2]直销续费率明细!C:I,7,FALSE)*1,VLOOKUP(S2283,[2]直销续费率明细!C:I,5,FALSE)*1))</f>
        <v>25</v>
      </c>
      <c r="AL2283" s="22" t="s">
        <v>1300</v>
      </c>
      <c r="AM2283" s="22"/>
      <c r="AN2283" s="22"/>
      <c r="AO2283" s="22" t="s">
        <v>2196</v>
      </c>
      <c r="AP2283" s="22" t="s">
        <v>1301</v>
      </c>
      <c r="AS2283" s="20">
        <f>IF(Y2283&gt;=10,VLOOKUP(U2283,[2]提成计算!B:T,19,FALSE),VLOOKUP(U2283,[2]提成计算!B:T,18,FALSE))</f>
        <v>0.1</v>
      </c>
      <c r="AT2283" s="20">
        <f t="shared" si="1410"/>
        <v>88.800000000000011</v>
      </c>
      <c r="AU2283" s="20">
        <f t="shared" si="1411"/>
        <v>25</v>
      </c>
    </row>
    <row r="2284" spans="1:47" x14ac:dyDescent="0.15">
      <c r="A2284" s="21" t="s">
        <v>1273</v>
      </c>
      <c r="B2284" s="20" t="s">
        <v>918</v>
      </c>
      <c r="C2284" s="20" t="s">
        <v>984</v>
      </c>
      <c r="D2284" s="20" t="s">
        <v>985</v>
      </c>
      <c r="E2284" s="20" t="s">
        <v>986</v>
      </c>
      <c r="F2284" s="20" t="s">
        <v>1250</v>
      </c>
      <c r="G2284" s="20" t="s">
        <v>3371</v>
      </c>
      <c r="H2284" s="20"/>
      <c r="I2284" s="20">
        <v>13763113121</v>
      </c>
      <c r="J2284" s="20" t="s">
        <v>924</v>
      </c>
      <c r="K2284" s="20" t="s">
        <v>2975</v>
      </c>
      <c r="L2284" s="20" t="s">
        <v>1930</v>
      </c>
      <c r="M2284" s="20">
        <v>1088</v>
      </c>
      <c r="N2284" s="20">
        <v>1088</v>
      </c>
      <c r="O2284" s="20" t="s">
        <v>927</v>
      </c>
      <c r="P2284" s="20" t="s">
        <v>50</v>
      </c>
      <c r="Q2284" s="28"/>
      <c r="R2284" s="21" t="s">
        <v>989</v>
      </c>
      <c r="S2284" s="25" t="s">
        <v>1007</v>
      </c>
      <c r="T2284" s="21" t="s">
        <v>53</v>
      </c>
      <c r="U2284" s="21" t="s">
        <v>1008</v>
      </c>
      <c r="V2284" s="46">
        <v>1</v>
      </c>
      <c r="W2284" s="26">
        <f t="shared" si="1359"/>
        <v>1</v>
      </c>
      <c r="Y2284" s="21">
        <v>10</v>
      </c>
      <c r="Z2284" s="22">
        <f t="shared" si="1377"/>
        <v>1088</v>
      </c>
      <c r="AA2284" s="20" t="s">
        <v>2195</v>
      </c>
      <c r="AB2284" s="22"/>
      <c r="AC2284" s="22">
        <v>1</v>
      </c>
      <c r="AD2284" s="22"/>
      <c r="AE2284" s="22">
        <f t="shared" si="1407"/>
        <v>1088</v>
      </c>
      <c r="AF2284" s="22">
        <f t="shared" si="1361"/>
        <v>1088</v>
      </c>
      <c r="AG2284" s="20"/>
      <c r="AH2284" s="22"/>
      <c r="AI2284" s="22"/>
      <c r="AJ2284" s="22">
        <f t="shared" si="1409"/>
        <v>1088</v>
      </c>
      <c r="AK2284" s="22">
        <f>IF(O2284="(传统)XDSL",VLOOKUP(S2284,[2]直销续费率明细!C:I,7,FALSE)*1,IF(O2284="GPON+XDSL",VLOOKUP(S2284,[2]直销续费率明细!C:I,7,FALSE)*1,VLOOKUP(S2284,[2]直销续费率明细!C:I,5,FALSE)*1))</f>
        <v>15</v>
      </c>
      <c r="AL2284" s="22" t="s">
        <v>1309</v>
      </c>
      <c r="AM2284" s="22"/>
      <c r="AN2284" s="22"/>
      <c r="AO2284" s="22" t="s">
        <v>2196</v>
      </c>
      <c r="AP2284" s="22" t="s">
        <v>1301</v>
      </c>
      <c r="AS2284" s="20">
        <f>IF(Y2284&gt;=10,VLOOKUP(U2284,[2]提成计算!B:T,19,FALSE),VLOOKUP(U2284,[2]提成计算!B:T,18,FALSE))</f>
        <v>0.1</v>
      </c>
      <c r="AT2284" s="20">
        <f t="shared" si="1410"/>
        <v>108.80000000000001</v>
      </c>
      <c r="AU2284" s="20">
        <f t="shared" si="1411"/>
        <v>15</v>
      </c>
    </row>
    <row r="2285" spans="1:47" x14ac:dyDescent="0.15">
      <c r="A2285" s="21" t="s">
        <v>1273</v>
      </c>
      <c r="B2285" s="20" t="s">
        <v>918</v>
      </c>
      <c r="C2285" s="20" t="s">
        <v>984</v>
      </c>
      <c r="D2285" s="20" t="s">
        <v>1029</v>
      </c>
      <c r="E2285" s="20" t="s">
        <v>1030</v>
      </c>
      <c r="F2285" s="20" t="s">
        <v>1250</v>
      </c>
      <c r="G2285" s="20" t="s">
        <v>3372</v>
      </c>
      <c r="H2285" s="20"/>
      <c r="I2285" s="20">
        <v>18998013583</v>
      </c>
      <c r="J2285" s="20" t="s">
        <v>1268</v>
      </c>
      <c r="K2285" s="20" t="s">
        <v>1032</v>
      </c>
      <c r="L2285" s="20" t="s">
        <v>1358</v>
      </c>
      <c r="M2285" s="20">
        <v>1088</v>
      </c>
      <c r="N2285" s="20">
        <v>1088</v>
      </c>
      <c r="O2285" s="20" t="s">
        <v>927</v>
      </c>
      <c r="P2285" s="20" t="s">
        <v>50</v>
      </c>
      <c r="Q2285" s="28"/>
      <c r="R2285" s="21" t="s">
        <v>221</v>
      </c>
      <c r="S2285" s="21"/>
      <c r="T2285" s="21" t="s">
        <v>53</v>
      </c>
      <c r="U2285" s="21" t="s">
        <v>1034</v>
      </c>
      <c r="V2285" s="46">
        <v>1</v>
      </c>
      <c r="W2285" s="26">
        <f t="shared" si="1359"/>
        <v>1</v>
      </c>
      <c r="X2285" s="26">
        <f t="shared" si="1365"/>
        <v>1</v>
      </c>
      <c r="Y2285" s="21">
        <v>10</v>
      </c>
      <c r="Z2285" s="22">
        <f t="shared" si="1377"/>
        <v>1088</v>
      </c>
      <c r="AA2285" s="20" t="s">
        <v>2195</v>
      </c>
      <c r="AB2285" s="22"/>
      <c r="AC2285" s="22">
        <v>1</v>
      </c>
      <c r="AD2285" s="22"/>
      <c r="AE2285" s="22">
        <f t="shared" si="1407"/>
        <v>1088</v>
      </c>
      <c r="AF2285" s="22">
        <f t="shared" si="1361"/>
        <v>1088</v>
      </c>
      <c r="AG2285" s="20">
        <f>N2285</f>
        <v>1088</v>
      </c>
      <c r="AH2285" s="20" t="str">
        <f>VLOOKUP(U2285,[1]提成计算!B:I,8,FALSE)</f>
        <v xml:space="preserve"> </v>
      </c>
      <c r="AI2285" s="20"/>
      <c r="AJ2285" s="22"/>
      <c r="AK2285" s="22"/>
      <c r="AM2285" s="22"/>
      <c r="AN2285" s="22"/>
      <c r="AO2285" s="22" t="s">
        <v>2196</v>
      </c>
      <c r="AP2285" s="22" t="s">
        <v>1301</v>
      </c>
      <c r="AS2285" s="20"/>
      <c r="AT2285" s="20"/>
      <c r="AU2285" s="20"/>
    </row>
    <row r="2286" spans="1:47" x14ac:dyDescent="0.15">
      <c r="A2286" s="21" t="s">
        <v>1273</v>
      </c>
      <c r="B2286" s="20" t="s">
        <v>918</v>
      </c>
      <c r="C2286" s="20" t="s">
        <v>984</v>
      </c>
      <c r="D2286" s="20" t="s">
        <v>985</v>
      </c>
      <c r="E2286" s="20" t="s">
        <v>1004</v>
      </c>
      <c r="F2286" s="20" t="s">
        <v>1250</v>
      </c>
      <c r="G2286" s="20" t="s">
        <v>3373</v>
      </c>
      <c r="H2286" s="20"/>
      <c r="I2286" s="20">
        <v>13728157883</v>
      </c>
      <c r="J2286" s="20" t="s">
        <v>924</v>
      </c>
      <c r="K2286" s="20" t="s">
        <v>1006</v>
      </c>
      <c r="L2286" s="20" t="s">
        <v>3374</v>
      </c>
      <c r="M2286" s="20">
        <v>2480</v>
      </c>
      <c r="N2286" s="20">
        <v>2480</v>
      </c>
      <c r="O2286" s="20" t="s">
        <v>927</v>
      </c>
      <c r="P2286" s="20" t="s">
        <v>50</v>
      </c>
      <c r="Q2286" s="28"/>
      <c r="R2286" s="21" t="s">
        <v>989</v>
      </c>
      <c r="S2286" s="25" t="s">
        <v>1007</v>
      </c>
      <c r="T2286" s="21" t="s">
        <v>53</v>
      </c>
      <c r="U2286" s="21" t="s">
        <v>1008</v>
      </c>
      <c r="V2286" s="46">
        <v>1</v>
      </c>
      <c r="W2286" s="26">
        <f t="shared" si="1359"/>
        <v>1</v>
      </c>
      <c r="Y2286" s="21">
        <v>50</v>
      </c>
      <c r="Z2286" s="22">
        <f t="shared" si="1377"/>
        <v>2480</v>
      </c>
      <c r="AA2286" s="20" t="s">
        <v>2195</v>
      </c>
      <c r="AB2286" s="22"/>
      <c r="AC2286" s="22">
        <v>1</v>
      </c>
      <c r="AD2286" s="22"/>
      <c r="AE2286" s="22">
        <f t="shared" si="1407"/>
        <v>2480</v>
      </c>
      <c r="AF2286" s="22">
        <f t="shared" si="1361"/>
        <v>2480</v>
      </c>
      <c r="AG2286" s="20"/>
      <c r="AH2286" s="22"/>
      <c r="AI2286" s="22"/>
      <c r="AJ2286" s="22">
        <f t="shared" ref="AJ2286:AJ2287" si="1412">N2286</f>
        <v>2480</v>
      </c>
      <c r="AK2286" s="22">
        <f>IF(O2286="(传统)XDSL",VLOOKUP(S2286,[2]直销续费率明细!C:I,7,FALSE)*1,IF(O2286="GPON+XDSL",VLOOKUP(S2286,[2]直销续费率明细!C:I,7,FALSE)*1,VLOOKUP(S2286,[2]直销续费率明细!C:I,5,FALSE)*1))</f>
        <v>15</v>
      </c>
      <c r="AL2286" s="22" t="s">
        <v>1300</v>
      </c>
      <c r="AM2286" s="22"/>
      <c r="AN2286" s="22"/>
      <c r="AO2286" s="22" t="s">
        <v>2216</v>
      </c>
      <c r="AP2286" s="22" t="s">
        <v>1301</v>
      </c>
      <c r="AS2286" s="20">
        <f>IF(Y2286&gt;=10,VLOOKUP(U2286,[2]提成计算!B:T,19,FALSE),VLOOKUP(U2286,[2]提成计算!B:T,18,FALSE))</f>
        <v>0.1</v>
      </c>
      <c r="AT2286" s="20">
        <f t="shared" ref="AT2286:AT2287" si="1413">IF(AD2286*AS2286&gt;0,AD2286*AS2286,AE2286*AS2286)</f>
        <v>248</v>
      </c>
      <c r="AU2286" s="20">
        <f t="shared" ref="AU2286:AU2287" si="1414">IF(AND(AK2286&lt;0,AK2286+AT2286&lt;0),-AT2286,AK2286)</f>
        <v>15</v>
      </c>
    </row>
    <row r="2287" spans="1:47" x14ac:dyDescent="0.15">
      <c r="A2287" s="21" t="s">
        <v>1273</v>
      </c>
      <c r="B2287" s="20" t="s">
        <v>918</v>
      </c>
      <c r="C2287" s="20" t="s">
        <v>984</v>
      </c>
      <c r="D2287" s="20" t="s">
        <v>992</v>
      </c>
      <c r="E2287" s="20" t="s">
        <v>1296</v>
      </c>
      <c r="F2287" s="20" t="s">
        <v>1250</v>
      </c>
      <c r="G2287" s="20" t="s">
        <v>3375</v>
      </c>
      <c r="H2287" s="20"/>
      <c r="I2287" s="20">
        <v>13717367284</v>
      </c>
      <c r="J2287" s="20" t="s">
        <v>924</v>
      </c>
      <c r="K2287" s="20" t="s">
        <v>94</v>
      </c>
      <c r="L2287" s="20" t="s">
        <v>1918</v>
      </c>
      <c r="M2287" s="20">
        <v>680</v>
      </c>
      <c r="N2287" s="20">
        <v>680</v>
      </c>
      <c r="O2287" s="20" t="s">
        <v>1262</v>
      </c>
      <c r="P2287" s="20" t="s">
        <v>50</v>
      </c>
      <c r="Q2287" s="28"/>
      <c r="R2287" s="21" t="s">
        <v>95</v>
      </c>
      <c r="S2287" s="25" t="s">
        <v>1023</v>
      </c>
      <c r="T2287" s="21" t="s">
        <v>53</v>
      </c>
      <c r="U2287" s="21" t="s">
        <v>96</v>
      </c>
      <c r="V2287" s="46">
        <v>1</v>
      </c>
      <c r="W2287" s="26">
        <f t="shared" si="1359"/>
        <v>1</v>
      </c>
      <c r="Y2287" s="21">
        <v>4</v>
      </c>
      <c r="Z2287" s="22">
        <f t="shared" si="1377"/>
        <v>680</v>
      </c>
      <c r="AA2287" s="20" t="s">
        <v>2218</v>
      </c>
      <c r="AB2287" s="22">
        <v>1</v>
      </c>
      <c r="AC2287" s="22"/>
      <c r="AD2287" s="22">
        <f>N2287</f>
        <v>680</v>
      </c>
      <c r="AE2287" s="22"/>
      <c r="AF2287" s="22">
        <f t="shared" si="1361"/>
        <v>680</v>
      </c>
      <c r="AG2287" s="20"/>
      <c r="AH2287" s="22"/>
      <c r="AI2287" s="22"/>
      <c r="AJ2287" s="22">
        <f t="shared" si="1412"/>
        <v>680</v>
      </c>
      <c r="AK2287" s="22">
        <f>IF(O2287="(传统)XDSL",VLOOKUP(S2287,[2]直销续费率明细!C:I,7,FALSE)*1,IF(O2287="GPON+XDSL",VLOOKUP(S2287,[2]直销续费率明细!C:I,7,FALSE)*1,VLOOKUP(S2287,[2]直销续费率明细!C:I,5,FALSE)*1))</f>
        <v>-20</v>
      </c>
      <c r="AL2287" s="22" t="s">
        <v>1300</v>
      </c>
      <c r="AM2287" s="22"/>
      <c r="AN2287" s="22"/>
      <c r="AO2287" s="22" t="s">
        <v>2196</v>
      </c>
      <c r="AP2287" s="22" t="s">
        <v>2202</v>
      </c>
      <c r="AS2287" s="20">
        <f>IF(Y2287&gt;=10,VLOOKUP(U2287,[2]提成计算!B:T,19,FALSE),VLOOKUP(U2287,[2]提成计算!B:T,18,FALSE))</f>
        <v>7.0000000000000007E-2</v>
      </c>
      <c r="AT2287" s="20">
        <f t="shared" si="1413"/>
        <v>47.6</v>
      </c>
      <c r="AU2287" s="20">
        <f t="shared" si="1414"/>
        <v>-20</v>
      </c>
    </row>
    <row r="2288" spans="1:47" x14ac:dyDescent="0.15">
      <c r="A2288" s="21" t="s">
        <v>1273</v>
      </c>
      <c r="B2288" s="20" t="s">
        <v>918</v>
      </c>
      <c r="C2288" s="20" t="s">
        <v>984</v>
      </c>
      <c r="D2288" s="20" t="s">
        <v>995</v>
      </c>
      <c r="E2288" s="20" t="s">
        <v>1013</v>
      </c>
      <c r="F2288" s="20" t="s">
        <v>1250</v>
      </c>
      <c r="G2288" s="20" t="s">
        <v>3376</v>
      </c>
      <c r="H2288" s="20"/>
      <c r="I2288" s="20">
        <v>15973118081</v>
      </c>
      <c r="J2288" s="20" t="s">
        <v>1268</v>
      </c>
      <c r="K2288" s="20" t="s">
        <v>1016</v>
      </c>
      <c r="L2288" s="20" t="s">
        <v>1358</v>
      </c>
      <c r="M2288" s="20">
        <v>1088</v>
      </c>
      <c r="N2288" s="20">
        <v>1088</v>
      </c>
      <c r="O2288" s="20" t="s">
        <v>927</v>
      </c>
      <c r="P2288" s="20" t="s">
        <v>50</v>
      </c>
      <c r="Q2288" s="28"/>
      <c r="R2288" s="21" t="s">
        <v>1001</v>
      </c>
      <c r="S2288" s="21"/>
      <c r="T2288" s="21" t="s">
        <v>53</v>
      </c>
      <c r="U2288" s="21" t="s">
        <v>1018</v>
      </c>
      <c r="V2288" s="46">
        <v>1</v>
      </c>
      <c r="W2288" s="26">
        <f t="shared" si="1359"/>
        <v>1</v>
      </c>
      <c r="X2288" s="26">
        <f t="shared" si="1365"/>
        <v>1</v>
      </c>
      <c r="Y2288" s="21">
        <v>10</v>
      </c>
      <c r="Z2288" s="22">
        <f t="shared" si="1377"/>
        <v>1088</v>
      </c>
      <c r="AA2288" s="20" t="s">
        <v>2195</v>
      </c>
      <c r="AB2288" s="22"/>
      <c r="AC2288" s="22">
        <v>1</v>
      </c>
      <c r="AD2288" s="22"/>
      <c r="AE2288" s="22">
        <f>N2288</f>
        <v>1088</v>
      </c>
      <c r="AF2288" s="22">
        <f t="shared" si="1361"/>
        <v>1088</v>
      </c>
      <c r="AG2288" s="20">
        <f>N2288</f>
        <v>1088</v>
      </c>
      <c r="AH2288" s="20" t="str">
        <f>VLOOKUP(U2288,[1]提成计算!B:I,8,FALSE)</f>
        <v xml:space="preserve"> </v>
      </c>
      <c r="AI2288" s="20"/>
      <c r="AJ2288" s="22"/>
      <c r="AK2288" s="22"/>
      <c r="AM2288" s="22"/>
      <c r="AN2288" s="22"/>
      <c r="AO2288" s="22" t="s">
        <v>2196</v>
      </c>
      <c r="AP2288" s="22" t="s">
        <v>1301</v>
      </c>
      <c r="AS2288" s="20"/>
      <c r="AT2288" s="20"/>
      <c r="AU2288" s="20"/>
    </row>
    <row r="2289" spans="1:47" x14ac:dyDescent="0.15">
      <c r="A2289" s="21" t="s">
        <v>1273</v>
      </c>
      <c r="B2289" s="20" t="s">
        <v>918</v>
      </c>
      <c r="C2289" s="20" t="s">
        <v>984</v>
      </c>
      <c r="D2289" s="20" t="s">
        <v>992</v>
      </c>
      <c r="E2289" s="20" t="s">
        <v>3027</v>
      </c>
      <c r="F2289" s="20" t="s">
        <v>1250</v>
      </c>
      <c r="G2289" s="20" t="s">
        <v>3377</v>
      </c>
      <c r="H2289" s="20"/>
      <c r="I2289" s="20">
        <v>13412983368</v>
      </c>
      <c r="J2289" s="20" t="s">
        <v>924</v>
      </c>
      <c r="K2289" s="20" t="s">
        <v>3029</v>
      </c>
      <c r="L2289" s="20" t="s">
        <v>1918</v>
      </c>
      <c r="M2289" s="20">
        <v>680</v>
      </c>
      <c r="N2289" s="20">
        <v>680</v>
      </c>
      <c r="O2289" s="20" t="s">
        <v>1262</v>
      </c>
      <c r="P2289" s="20" t="s">
        <v>50</v>
      </c>
      <c r="Q2289" s="28"/>
      <c r="R2289" s="22" t="s">
        <v>95</v>
      </c>
      <c r="T2289" s="21" t="s">
        <v>948</v>
      </c>
      <c r="U2289" s="22" t="s">
        <v>95</v>
      </c>
      <c r="V2289" s="46">
        <v>1</v>
      </c>
      <c r="W2289" s="26">
        <f t="shared" ref="W2289:W2329" si="1415">V2289</f>
        <v>1</v>
      </c>
      <c r="Y2289" s="21">
        <v>4</v>
      </c>
      <c r="Z2289" s="22">
        <f t="shared" si="1377"/>
        <v>680</v>
      </c>
      <c r="AA2289" s="20" t="s">
        <v>2195</v>
      </c>
      <c r="AB2289" s="22">
        <v>1</v>
      </c>
      <c r="AC2289" s="22"/>
      <c r="AD2289" s="22">
        <f>N2289</f>
        <v>680</v>
      </c>
      <c r="AE2289" s="22"/>
      <c r="AF2289" s="22">
        <f t="shared" ref="AF2289:AF2329" si="1416">N2289</f>
        <v>680</v>
      </c>
      <c r="AG2289" s="20"/>
      <c r="AH2289" s="22"/>
      <c r="AI2289" s="22"/>
      <c r="AJ2289" s="22">
        <f>N2289</f>
        <v>680</v>
      </c>
      <c r="AK2289" s="22">
        <f>IF(O2289="(传统)XDSL",VLOOKUP(U2289,[2]自营续费率!B:G,6,FALSE)*1,IF(O2289="GPON+XDSL",VLOOKUP(U2289,[2]自营续费率!B:G,6,FALSE)*1,VLOOKUP(U2289,[2]自营续费率!B:G,4,FALSE)*1))</f>
        <v>10</v>
      </c>
      <c r="AL2289" s="22" t="s">
        <v>1309</v>
      </c>
      <c r="AM2289" s="22"/>
      <c r="AN2289" s="22"/>
      <c r="AO2289" s="22" t="s">
        <v>2196</v>
      </c>
      <c r="AP2289" s="22" t="s">
        <v>2202</v>
      </c>
      <c r="AS2289" s="20">
        <f>IF(Y2289&gt;=10,VLOOKUP(U2289,[2]自营提成!C:Z,6,FALSE),VLOOKUP(U2289,[2]自营提成!C:Z,5,FALSE))</f>
        <v>7.0000000000000007E-2</v>
      </c>
      <c r="AT2289" s="20">
        <f t="shared" ref="AT2289" si="1417">IF(AD2289*AS2289&gt;0,AD2289*AS2289,AE2289*AS2289)</f>
        <v>47.6</v>
      </c>
      <c r="AU2289" s="20">
        <f>IF(AND(AK2289&lt;0,AK2289+AT2289&lt;0),-AT2289,AK2289)</f>
        <v>10</v>
      </c>
    </row>
    <row r="2290" spans="1:47" x14ac:dyDescent="0.15">
      <c r="A2290" s="21" t="s">
        <v>1273</v>
      </c>
      <c r="B2290" s="20" t="s">
        <v>918</v>
      </c>
      <c r="C2290" s="20" t="s">
        <v>984</v>
      </c>
      <c r="D2290" s="20" t="s">
        <v>1029</v>
      </c>
      <c r="E2290" s="20" t="s">
        <v>1038</v>
      </c>
      <c r="F2290" s="20" t="s">
        <v>1250</v>
      </c>
      <c r="G2290" s="20" t="s">
        <v>3378</v>
      </c>
      <c r="H2290" s="20"/>
      <c r="I2290" s="20">
        <v>15112574078</v>
      </c>
      <c r="J2290" s="20" t="s">
        <v>1268</v>
      </c>
      <c r="K2290" s="20" t="s">
        <v>220</v>
      </c>
      <c r="L2290" s="20" t="s">
        <v>1358</v>
      </c>
      <c r="M2290" s="20">
        <v>1088</v>
      </c>
      <c r="N2290" s="20">
        <v>1088</v>
      </c>
      <c r="O2290" s="20" t="s">
        <v>927</v>
      </c>
      <c r="P2290" s="20" t="s">
        <v>50</v>
      </c>
      <c r="Q2290" s="28"/>
      <c r="R2290" s="21" t="s">
        <v>221</v>
      </c>
      <c r="S2290" s="21"/>
      <c r="T2290" s="21" t="s">
        <v>53</v>
      </c>
      <c r="U2290" s="21" t="s">
        <v>222</v>
      </c>
      <c r="V2290" s="46">
        <v>1</v>
      </c>
      <c r="W2290" s="26">
        <f t="shared" si="1415"/>
        <v>1</v>
      </c>
      <c r="X2290" s="26">
        <f t="shared" ref="X2290:X2327" si="1418">V2290</f>
        <v>1</v>
      </c>
      <c r="Y2290" s="21">
        <v>10</v>
      </c>
      <c r="Z2290" s="22">
        <f t="shared" si="1377"/>
        <v>1088</v>
      </c>
      <c r="AA2290" s="20" t="s">
        <v>2195</v>
      </c>
      <c r="AB2290" s="22"/>
      <c r="AC2290" s="22">
        <v>1</v>
      </c>
      <c r="AD2290" s="22"/>
      <c r="AE2290" s="22">
        <f t="shared" ref="AE2290:AE2294" si="1419">N2290</f>
        <v>1088</v>
      </c>
      <c r="AF2290" s="22">
        <f t="shared" si="1416"/>
        <v>1088</v>
      </c>
      <c r="AG2290" s="20">
        <f>N2290</f>
        <v>1088</v>
      </c>
      <c r="AH2290" s="20" t="str">
        <f>VLOOKUP(U2290,[1]提成计算!B:I,8,FALSE)</f>
        <v xml:space="preserve"> </v>
      </c>
      <c r="AI2290" s="20"/>
      <c r="AJ2290" s="22"/>
      <c r="AK2290" s="22"/>
      <c r="AM2290" s="22"/>
      <c r="AN2290" s="22"/>
      <c r="AO2290" s="22" t="s">
        <v>2216</v>
      </c>
      <c r="AP2290" s="22" t="s">
        <v>1301</v>
      </c>
      <c r="AS2290" s="20"/>
      <c r="AT2290" s="20"/>
      <c r="AU2290" s="20"/>
    </row>
    <row r="2291" spans="1:47" x14ac:dyDescent="0.15">
      <c r="A2291" s="21" t="s">
        <v>1273</v>
      </c>
      <c r="B2291" s="20" t="s">
        <v>918</v>
      </c>
      <c r="C2291" s="20" t="s">
        <v>984</v>
      </c>
      <c r="D2291" s="20" t="s">
        <v>995</v>
      </c>
      <c r="E2291" s="20" t="s">
        <v>1009</v>
      </c>
      <c r="F2291" s="20" t="s">
        <v>1250</v>
      </c>
      <c r="G2291" s="20" t="s">
        <v>3379</v>
      </c>
      <c r="H2291" s="20"/>
      <c r="I2291" s="20">
        <v>13660052444</v>
      </c>
      <c r="J2291" s="20" t="s">
        <v>924</v>
      </c>
      <c r="K2291" s="20" t="s">
        <v>2877</v>
      </c>
      <c r="L2291" s="20" t="s">
        <v>1299</v>
      </c>
      <c r="M2291" s="20">
        <v>888</v>
      </c>
      <c r="N2291" s="20">
        <v>888</v>
      </c>
      <c r="O2291" s="20" t="s">
        <v>927</v>
      </c>
      <c r="P2291" s="20" t="s">
        <v>50</v>
      </c>
      <c r="Q2291" s="28"/>
      <c r="R2291" s="21" t="s">
        <v>65</v>
      </c>
      <c r="S2291" s="25" t="s">
        <v>1504</v>
      </c>
      <c r="T2291" s="21" t="s">
        <v>53</v>
      </c>
      <c r="U2291" s="21" t="s">
        <v>1757</v>
      </c>
      <c r="V2291" s="46">
        <v>1</v>
      </c>
      <c r="W2291" s="26">
        <f t="shared" si="1415"/>
        <v>1</v>
      </c>
      <c r="Y2291" s="21">
        <v>12</v>
      </c>
      <c r="Z2291" s="22">
        <f t="shared" si="1377"/>
        <v>888</v>
      </c>
      <c r="AA2291" s="20" t="s">
        <v>2218</v>
      </c>
      <c r="AB2291" s="22"/>
      <c r="AC2291" s="22">
        <v>1</v>
      </c>
      <c r="AD2291" s="22"/>
      <c r="AE2291" s="22">
        <f t="shared" si="1419"/>
        <v>888</v>
      </c>
      <c r="AF2291" s="22">
        <f t="shared" si="1416"/>
        <v>888</v>
      </c>
      <c r="AG2291" s="20"/>
      <c r="AH2291" s="22"/>
      <c r="AI2291" s="22"/>
      <c r="AJ2291" s="22">
        <f t="shared" ref="AJ2291:AJ2296" si="1420">N2291</f>
        <v>888</v>
      </c>
      <c r="AK2291" s="22">
        <f>IF(O2291="(传统)XDSL",VLOOKUP(S2291,[2]直销续费率明细!C:I,7,FALSE)*1,IF(O2291="GPON+XDSL",VLOOKUP(S2291,[2]直销续费率明细!C:I,7,FALSE)*1,VLOOKUP(S2291,[2]直销续费率明细!C:I,5,FALSE)*1))</f>
        <v>-40</v>
      </c>
      <c r="AL2291" s="22" t="s">
        <v>1309</v>
      </c>
      <c r="AM2291" s="22"/>
      <c r="AN2291" s="22"/>
      <c r="AO2291" s="22" t="s">
        <v>2196</v>
      </c>
      <c r="AP2291" s="22" t="s">
        <v>1301</v>
      </c>
      <c r="AS2291" s="20">
        <f>IF(Y2291&gt;=10,VLOOKUP(U2291,[2]提成计算!B:T,19,FALSE),VLOOKUP(U2291,[2]提成计算!B:T,18,FALSE))</f>
        <v>0.09</v>
      </c>
      <c r="AT2291" s="20">
        <f t="shared" ref="AT2291:AT2296" si="1421">IF(AD2291*AS2291&gt;0,AD2291*AS2291,AE2291*AS2291)</f>
        <v>79.92</v>
      </c>
      <c r="AU2291" s="20">
        <f t="shared" ref="AU2291:AU2296" si="1422">IF(AND(AK2291&lt;0,AK2291+AT2291&lt;0),-AT2291,AK2291)</f>
        <v>-40</v>
      </c>
    </row>
    <row r="2292" spans="1:47" x14ac:dyDescent="0.15">
      <c r="A2292" s="21" t="s">
        <v>1273</v>
      </c>
      <c r="B2292" s="20" t="s">
        <v>918</v>
      </c>
      <c r="C2292" s="20" t="s">
        <v>984</v>
      </c>
      <c r="D2292" s="20" t="s">
        <v>985</v>
      </c>
      <c r="E2292" s="20" t="s">
        <v>1041</v>
      </c>
      <c r="F2292" s="20" t="s">
        <v>1250</v>
      </c>
      <c r="G2292" s="20" t="s">
        <v>3380</v>
      </c>
      <c r="H2292" s="20"/>
      <c r="I2292" s="20">
        <v>13423002357</v>
      </c>
      <c r="J2292" s="20" t="s">
        <v>924</v>
      </c>
      <c r="K2292" s="20" t="s">
        <v>2880</v>
      </c>
      <c r="L2292" s="20" t="s">
        <v>1299</v>
      </c>
      <c r="M2292" s="20">
        <v>888</v>
      </c>
      <c r="N2292" s="20">
        <v>888</v>
      </c>
      <c r="O2292" s="20" t="s">
        <v>927</v>
      </c>
      <c r="P2292" s="20" t="s">
        <v>50</v>
      </c>
      <c r="Q2292" s="28"/>
      <c r="R2292" s="21" t="s">
        <v>989</v>
      </c>
      <c r="S2292" s="25" t="s">
        <v>1643</v>
      </c>
      <c r="T2292" s="21" t="s">
        <v>53</v>
      </c>
      <c r="U2292" s="21" t="s">
        <v>1028</v>
      </c>
      <c r="V2292" s="46">
        <v>1</v>
      </c>
      <c r="W2292" s="26">
        <f t="shared" si="1415"/>
        <v>1</v>
      </c>
      <c r="Y2292" s="21">
        <v>12</v>
      </c>
      <c r="Z2292" s="22">
        <f t="shared" si="1377"/>
        <v>888</v>
      </c>
      <c r="AA2292" s="20" t="s">
        <v>2195</v>
      </c>
      <c r="AB2292" s="22"/>
      <c r="AC2292" s="22">
        <v>1</v>
      </c>
      <c r="AD2292" s="22"/>
      <c r="AE2292" s="22">
        <f t="shared" si="1419"/>
        <v>888</v>
      </c>
      <c r="AF2292" s="22">
        <f t="shared" si="1416"/>
        <v>888</v>
      </c>
      <c r="AG2292" s="20"/>
      <c r="AH2292" s="22"/>
      <c r="AI2292" s="22"/>
      <c r="AJ2292" s="22">
        <f t="shared" si="1420"/>
        <v>888</v>
      </c>
      <c r="AK2292" s="22">
        <f>IF(O2292="(传统)XDSL",VLOOKUP(S2292,[2]直销续费率明细!C:I,7,FALSE)*1,IF(O2292="GPON+XDSL",VLOOKUP(S2292,[2]直销续费率明细!C:I,7,FALSE)*1,VLOOKUP(S2292,[2]直销续费率明细!C:I,5,FALSE)*1))</f>
        <v>0</v>
      </c>
      <c r="AL2292" s="22" t="s">
        <v>1309</v>
      </c>
      <c r="AM2292" s="22"/>
      <c r="AN2292" s="22"/>
      <c r="AO2292" s="22" t="s">
        <v>2196</v>
      </c>
      <c r="AP2292" s="22" t="s">
        <v>1301</v>
      </c>
      <c r="AS2292" s="20">
        <f>IF(Y2292&gt;=10,VLOOKUP(U2292,[2]提成计算!B:T,19,FALSE),VLOOKUP(U2292,[2]提成计算!B:T,18,FALSE))</f>
        <v>0.09</v>
      </c>
      <c r="AT2292" s="20">
        <f t="shared" si="1421"/>
        <v>79.92</v>
      </c>
      <c r="AU2292" s="20">
        <f t="shared" si="1422"/>
        <v>0</v>
      </c>
    </row>
    <row r="2293" spans="1:47" x14ac:dyDescent="0.15">
      <c r="A2293" s="21" t="s">
        <v>1273</v>
      </c>
      <c r="B2293" s="20" t="s">
        <v>918</v>
      </c>
      <c r="C2293" s="20" t="s">
        <v>984</v>
      </c>
      <c r="D2293" s="20" t="s">
        <v>985</v>
      </c>
      <c r="E2293" s="20" t="s">
        <v>1041</v>
      </c>
      <c r="F2293" s="20" t="s">
        <v>1250</v>
      </c>
      <c r="G2293" s="20" t="s">
        <v>3381</v>
      </c>
      <c r="H2293" s="20"/>
      <c r="I2293" s="20">
        <v>13642988377</v>
      </c>
      <c r="J2293" s="20" t="s">
        <v>924</v>
      </c>
      <c r="K2293" s="20" t="s">
        <v>2944</v>
      </c>
      <c r="L2293" s="20" t="s">
        <v>1299</v>
      </c>
      <c r="M2293" s="20">
        <v>888</v>
      </c>
      <c r="N2293" s="20">
        <v>888</v>
      </c>
      <c r="O2293" s="20" t="s">
        <v>927</v>
      </c>
      <c r="P2293" s="20" t="s">
        <v>50</v>
      </c>
      <c r="Q2293" s="28"/>
      <c r="R2293" s="21" t="s">
        <v>989</v>
      </c>
      <c r="S2293" s="25" t="s">
        <v>990</v>
      </c>
      <c r="T2293" s="21" t="s">
        <v>53</v>
      </c>
      <c r="U2293" s="21" t="s">
        <v>991</v>
      </c>
      <c r="V2293" s="46">
        <v>1</v>
      </c>
      <c r="W2293" s="26">
        <f t="shared" si="1415"/>
        <v>1</v>
      </c>
      <c r="Y2293" s="21">
        <v>12</v>
      </c>
      <c r="Z2293" s="22">
        <f t="shared" si="1377"/>
        <v>888</v>
      </c>
      <c r="AA2293" s="20" t="s">
        <v>2195</v>
      </c>
      <c r="AB2293" s="22"/>
      <c r="AC2293" s="22">
        <v>1</v>
      </c>
      <c r="AD2293" s="22"/>
      <c r="AE2293" s="22">
        <f t="shared" si="1419"/>
        <v>888</v>
      </c>
      <c r="AF2293" s="22">
        <f t="shared" si="1416"/>
        <v>888</v>
      </c>
      <c r="AG2293" s="20"/>
      <c r="AH2293" s="22"/>
      <c r="AI2293" s="22"/>
      <c r="AJ2293" s="22">
        <f t="shared" si="1420"/>
        <v>888</v>
      </c>
      <c r="AK2293" s="22">
        <f>IF(O2293="(传统)XDSL",VLOOKUP(S2293,[2]直销续费率明细!C:I,7,FALSE)*1,IF(O2293="GPON+XDSL",VLOOKUP(S2293,[2]直销续费率明细!C:I,7,FALSE)*1,VLOOKUP(S2293,[2]直销续费率明细!C:I,5,FALSE)*1))</f>
        <v>25</v>
      </c>
      <c r="AL2293" s="22" t="s">
        <v>1309</v>
      </c>
      <c r="AM2293" s="22"/>
      <c r="AN2293" s="22"/>
      <c r="AO2293" s="22" t="s">
        <v>2196</v>
      </c>
      <c r="AP2293" s="22" t="s">
        <v>1301</v>
      </c>
      <c r="AS2293" s="20">
        <f>IF(Y2293&gt;=10,VLOOKUP(U2293,[2]提成计算!B:T,19,FALSE),VLOOKUP(U2293,[2]提成计算!B:T,18,FALSE))</f>
        <v>0.1</v>
      </c>
      <c r="AT2293" s="20">
        <f t="shared" si="1421"/>
        <v>88.800000000000011</v>
      </c>
      <c r="AU2293" s="20">
        <f t="shared" si="1422"/>
        <v>25</v>
      </c>
    </row>
    <row r="2294" spans="1:47" x14ac:dyDescent="0.15">
      <c r="A2294" s="21" t="s">
        <v>1273</v>
      </c>
      <c r="B2294" s="20" t="s">
        <v>918</v>
      </c>
      <c r="C2294" s="20" t="s">
        <v>984</v>
      </c>
      <c r="D2294" s="20" t="s">
        <v>995</v>
      </c>
      <c r="E2294" s="20" t="s">
        <v>1013</v>
      </c>
      <c r="F2294" s="20" t="s">
        <v>1250</v>
      </c>
      <c r="G2294" s="20" t="s">
        <v>3382</v>
      </c>
      <c r="H2294" s="20"/>
      <c r="I2294" s="20">
        <v>13556625977</v>
      </c>
      <c r="J2294" s="20" t="s">
        <v>924</v>
      </c>
      <c r="K2294" s="20" t="s">
        <v>3023</v>
      </c>
      <c r="L2294" s="20" t="s">
        <v>2137</v>
      </c>
      <c r="M2294" s="20">
        <v>1408</v>
      </c>
      <c r="N2294" s="20">
        <v>1408</v>
      </c>
      <c r="O2294" s="20" t="s">
        <v>927</v>
      </c>
      <c r="P2294" s="20" t="s">
        <v>50</v>
      </c>
      <c r="Q2294" s="28"/>
      <c r="R2294" s="21" t="s">
        <v>1001</v>
      </c>
      <c r="S2294" s="25" t="s">
        <v>1017</v>
      </c>
      <c r="T2294" s="21" t="s">
        <v>53</v>
      </c>
      <c r="U2294" s="21" t="s">
        <v>1018</v>
      </c>
      <c r="V2294" s="46">
        <v>1</v>
      </c>
      <c r="W2294" s="26">
        <f t="shared" si="1415"/>
        <v>1</v>
      </c>
      <c r="Y2294" s="21">
        <v>12</v>
      </c>
      <c r="Z2294" s="22">
        <f t="shared" si="1377"/>
        <v>1408</v>
      </c>
      <c r="AA2294" s="20" t="s">
        <v>2195</v>
      </c>
      <c r="AB2294" s="22"/>
      <c r="AC2294" s="22">
        <v>1</v>
      </c>
      <c r="AD2294" s="22"/>
      <c r="AE2294" s="22">
        <f t="shared" si="1419"/>
        <v>1408</v>
      </c>
      <c r="AF2294" s="22">
        <f t="shared" si="1416"/>
        <v>1408</v>
      </c>
      <c r="AG2294" s="20"/>
      <c r="AH2294" s="22"/>
      <c r="AI2294" s="22"/>
      <c r="AJ2294" s="22">
        <f t="shared" si="1420"/>
        <v>1408</v>
      </c>
      <c r="AK2294" s="22">
        <f>IF(O2294="(传统)XDSL",VLOOKUP(S2294,[2]直销续费率明细!C:I,7,FALSE)*1,IF(O2294="GPON+XDSL",VLOOKUP(S2294,[2]直销续费率明细!C:I,7,FALSE)*1,VLOOKUP(S2294,[2]直销续费率明细!C:I,5,FALSE)*1))</f>
        <v>25</v>
      </c>
      <c r="AL2294" s="22" t="s">
        <v>1309</v>
      </c>
      <c r="AM2294" s="22"/>
      <c r="AN2294" s="22"/>
      <c r="AO2294" s="22" t="s">
        <v>2196</v>
      </c>
      <c r="AP2294" s="22" t="s">
        <v>1301</v>
      </c>
      <c r="AS2294" s="20">
        <f>IF(Y2294&gt;=10,VLOOKUP(U2294,[2]提成计算!B:T,19,FALSE),VLOOKUP(U2294,[2]提成计算!B:T,18,FALSE))</f>
        <v>0.09</v>
      </c>
      <c r="AT2294" s="20">
        <f t="shared" si="1421"/>
        <v>126.72</v>
      </c>
      <c r="AU2294" s="20">
        <f t="shared" si="1422"/>
        <v>25</v>
      </c>
    </row>
    <row r="2295" spans="1:47" x14ac:dyDescent="0.15">
      <c r="A2295" s="21" t="s">
        <v>1273</v>
      </c>
      <c r="B2295" s="20" t="s">
        <v>918</v>
      </c>
      <c r="C2295" s="20" t="s">
        <v>984</v>
      </c>
      <c r="D2295" s="20" t="s">
        <v>995</v>
      </c>
      <c r="E2295" s="20" t="s">
        <v>1013</v>
      </c>
      <c r="F2295" s="20" t="s">
        <v>1250</v>
      </c>
      <c r="G2295" s="20" t="s">
        <v>3383</v>
      </c>
      <c r="H2295" s="20"/>
      <c r="I2295" s="20">
        <v>13968748054</v>
      </c>
      <c r="J2295" s="20" t="s">
        <v>924</v>
      </c>
      <c r="K2295" s="20" t="s">
        <v>1016</v>
      </c>
      <c r="L2295" s="20" t="s">
        <v>1947</v>
      </c>
      <c r="M2295" s="20">
        <v>400</v>
      </c>
      <c r="N2295" s="20">
        <v>400</v>
      </c>
      <c r="O2295" s="20" t="s">
        <v>927</v>
      </c>
      <c r="P2295" s="20" t="s">
        <v>50</v>
      </c>
      <c r="Q2295" s="28"/>
      <c r="R2295" s="21" t="s">
        <v>1001</v>
      </c>
      <c r="S2295" s="25" t="s">
        <v>1017</v>
      </c>
      <c r="T2295" s="21" t="s">
        <v>53</v>
      </c>
      <c r="U2295" s="21" t="s">
        <v>1018</v>
      </c>
      <c r="V2295" s="46">
        <v>0.5</v>
      </c>
      <c r="W2295" s="26">
        <f t="shared" si="1415"/>
        <v>0.5</v>
      </c>
      <c r="Y2295" s="21">
        <v>4</v>
      </c>
      <c r="Z2295" s="22">
        <f t="shared" si="1377"/>
        <v>400</v>
      </c>
      <c r="AA2295" s="20" t="s">
        <v>2195</v>
      </c>
      <c r="AB2295" s="22">
        <v>1</v>
      </c>
      <c r="AC2295" s="22"/>
      <c r="AD2295" s="22">
        <f>N2295</f>
        <v>400</v>
      </c>
      <c r="AE2295" s="22"/>
      <c r="AF2295" s="22">
        <f t="shared" si="1416"/>
        <v>400</v>
      </c>
      <c r="AG2295" s="20"/>
      <c r="AH2295" s="22"/>
      <c r="AI2295" s="22"/>
      <c r="AJ2295" s="22">
        <f t="shared" si="1420"/>
        <v>400</v>
      </c>
      <c r="AK2295" s="22">
        <f>IF(O2295="(传统)XDSL",VLOOKUP(S2295,[2]直销续费率明细!C:I,7,FALSE)*1,IF(O2295="GPON+XDSL",VLOOKUP(S2295,[2]直销续费率明细!C:I,7,FALSE)*1,VLOOKUP(S2295,[2]直销续费率明细!C:I,5,FALSE)*1))</f>
        <v>25</v>
      </c>
      <c r="AL2295" s="22" t="s">
        <v>1309</v>
      </c>
      <c r="AM2295" s="22"/>
      <c r="AN2295" s="22"/>
      <c r="AO2295" s="22" t="s">
        <v>2196</v>
      </c>
      <c r="AP2295" s="22" t="s">
        <v>2206</v>
      </c>
      <c r="AS2295" s="20">
        <f>IF(Y2295&gt;=10,VLOOKUP(U2295,[2]提成计算!B:T,19,FALSE),VLOOKUP(U2295,[2]提成计算!B:T,18,FALSE))</f>
        <v>0.06</v>
      </c>
      <c r="AT2295" s="20">
        <f t="shared" si="1421"/>
        <v>24</v>
      </c>
      <c r="AU2295" s="20">
        <f t="shared" si="1422"/>
        <v>25</v>
      </c>
    </row>
    <row r="2296" spans="1:47" x14ac:dyDescent="0.15">
      <c r="A2296" s="21" t="s">
        <v>1273</v>
      </c>
      <c r="B2296" s="20" t="s">
        <v>918</v>
      </c>
      <c r="C2296" s="20" t="s">
        <v>984</v>
      </c>
      <c r="D2296" s="20" t="s">
        <v>995</v>
      </c>
      <c r="E2296" s="20" t="s">
        <v>996</v>
      </c>
      <c r="F2296" s="20" t="s">
        <v>1250</v>
      </c>
      <c r="G2296" s="20" t="s">
        <v>3384</v>
      </c>
      <c r="H2296" s="20"/>
      <c r="I2296" s="20">
        <v>13790424448</v>
      </c>
      <c r="J2296" s="20" t="s">
        <v>924</v>
      </c>
      <c r="K2296" s="20" t="s">
        <v>999</v>
      </c>
      <c r="L2296" s="20" t="s">
        <v>2137</v>
      </c>
      <c r="M2296" s="20">
        <v>1408</v>
      </c>
      <c r="N2296" s="20">
        <v>1408</v>
      </c>
      <c r="O2296" s="20" t="s">
        <v>927</v>
      </c>
      <c r="P2296" s="20" t="s">
        <v>50</v>
      </c>
      <c r="Q2296" s="28"/>
      <c r="R2296" s="21" t="s">
        <v>1001</v>
      </c>
      <c r="S2296" s="25" t="s">
        <v>1002</v>
      </c>
      <c r="T2296" s="21" t="s">
        <v>53</v>
      </c>
      <c r="U2296" s="21" t="s">
        <v>1003</v>
      </c>
      <c r="V2296" s="46">
        <v>1</v>
      </c>
      <c r="W2296" s="26">
        <f t="shared" si="1415"/>
        <v>1</v>
      </c>
      <c r="Y2296" s="21">
        <v>12</v>
      </c>
      <c r="Z2296" s="22">
        <f t="shared" si="1377"/>
        <v>1408</v>
      </c>
      <c r="AA2296" s="20" t="s">
        <v>2195</v>
      </c>
      <c r="AB2296" s="22"/>
      <c r="AC2296" s="22">
        <v>1</v>
      </c>
      <c r="AD2296" s="22"/>
      <c r="AE2296" s="22">
        <f t="shared" ref="AE2296:AE2297" si="1423">N2296</f>
        <v>1408</v>
      </c>
      <c r="AF2296" s="22">
        <f t="shared" si="1416"/>
        <v>1408</v>
      </c>
      <c r="AG2296" s="20"/>
      <c r="AH2296" s="22"/>
      <c r="AI2296" s="22"/>
      <c r="AJ2296" s="22">
        <f t="shared" si="1420"/>
        <v>1408</v>
      </c>
      <c r="AK2296" s="22">
        <f>IF(O2296="(传统)XDSL",VLOOKUP(S2296,[2]直销续费率明细!C:I,7,FALSE)*1,IF(O2296="GPON+XDSL",VLOOKUP(S2296,[2]直销续费率明细!C:I,7,FALSE)*1,VLOOKUP(S2296,[2]直销续费率明细!C:I,5,FALSE)*1))</f>
        <v>25</v>
      </c>
      <c r="AL2296" s="22" t="s">
        <v>1300</v>
      </c>
      <c r="AM2296" s="22"/>
      <c r="AN2296" s="22"/>
      <c r="AO2296" s="22" t="s">
        <v>2196</v>
      </c>
      <c r="AP2296" s="22" t="s">
        <v>1301</v>
      </c>
      <c r="AS2296" s="20">
        <f>IF(Y2296&gt;=10,VLOOKUP(U2296,[2]提成计算!B:T,19,FALSE),VLOOKUP(U2296,[2]提成计算!B:T,18,FALSE))</f>
        <v>0.09</v>
      </c>
      <c r="AT2296" s="20">
        <f t="shared" si="1421"/>
        <v>126.72</v>
      </c>
      <c r="AU2296" s="20">
        <f t="shared" si="1422"/>
        <v>25</v>
      </c>
    </row>
    <row r="2297" spans="1:47" x14ac:dyDescent="0.15">
      <c r="A2297" s="21" t="s">
        <v>1273</v>
      </c>
      <c r="B2297" s="20" t="s">
        <v>918</v>
      </c>
      <c r="C2297" s="20" t="s">
        <v>984</v>
      </c>
      <c r="D2297" s="20" t="s">
        <v>1029</v>
      </c>
      <c r="E2297" s="20" t="s">
        <v>1038</v>
      </c>
      <c r="F2297" s="20" t="s">
        <v>1250</v>
      </c>
      <c r="G2297" s="20" t="s">
        <v>3385</v>
      </c>
      <c r="H2297" s="20"/>
      <c r="I2297" s="20" t="s">
        <v>3386</v>
      </c>
      <c r="J2297" s="20" t="s">
        <v>1268</v>
      </c>
      <c r="K2297" s="20" t="s">
        <v>220</v>
      </c>
      <c r="L2297" s="20" t="s">
        <v>1358</v>
      </c>
      <c r="M2297" s="20">
        <v>1088</v>
      </c>
      <c r="N2297" s="20">
        <v>1088</v>
      </c>
      <c r="O2297" s="20" t="s">
        <v>927</v>
      </c>
      <c r="P2297" s="20" t="s">
        <v>50</v>
      </c>
      <c r="Q2297" s="28"/>
      <c r="R2297" s="21" t="s">
        <v>221</v>
      </c>
      <c r="S2297" s="21"/>
      <c r="T2297" s="21" t="s">
        <v>53</v>
      </c>
      <c r="U2297" s="21" t="s">
        <v>222</v>
      </c>
      <c r="V2297" s="46">
        <v>1</v>
      </c>
      <c r="W2297" s="26">
        <f t="shared" si="1415"/>
        <v>1</v>
      </c>
      <c r="X2297" s="26">
        <f t="shared" si="1418"/>
        <v>1</v>
      </c>
      <c r="Y2297" s="21">
        <v>10</v>
      </c>
      <c r="Z2297" s="22">
        <f t="shared" si="1377"/>
        <v>1088</v>
      </c>
      <c r="AA2297" s="20" t="s">
        <v>2195</v>
      </c>
      <c r="AB2297" s="22"/>
      <c r="AC2297" s="22">
        <v>1</v>
      </c>
      <c r="AD2297" s="22"/>
      <c r="AE2297" s="22">
        <f t="shared" si="1423"/>
        <v>1088</v>
      </c>
      <c r="AF2297" s="22">
        <f t="shared" si="1416"/>
        <v>1088</v>
      </c>
      <c r="AG2297" s="20">
        <f>N2297</f>
        <v>1088</v>
      </c>
      <c r="AH2297" s="20" t="str">
        <f>VLOOKUP(U2297,[1]提成计算!B:I,8,FALSE)</f>
        <v xml:space="preserve"> </v>
      </c>
      <c r="AI2297" s="20"/>
      <c r="AJ2297" s="22"/>
      <c r="AK2297" s="22"/>
      <c r="AM2297" s="22"/>
      <c r="AN2297" s="22"/>
      <c r="AO2297" s="22" t="s">
        <v>2196</v>
      </c>
      <c r="AP2297" s="22" t="s">
        <v>1301</v>
      </c>
      <c r="AS2297" s="20"/>
      <c r="AT2297" s="20"/>
      <c r="AU2297" s="20"/>
    </row>
    <row r="2298" spans="1:47" x14ac:dyDescent="0.15">
      <c r="A2298" s="21" t="s">
        <v>1273</v>
      </c>
      <c r="B2298" s="20" t="s">
        <v>918</v>
      </c>
      <c r="C2298" s="20" t="s">
        <v>984</v>
      </c>
      <c r="D2298" s="20" t="s">
        <v>992</v>
      </c>
      <c r="E2298" s="20" t="s">
        <v>3027</v>
      </c>
      <c r="F2298" s="20" t="s">
        <v>1250</v>
      </c>
      <c r="G2298" s="20" t="s">
        <v>3387</v>
      </c>
      <c r="H2298" s="20"/>
      <c r="I2298" s="20">
        <v>15899944409</v>
      </c>
      <c r="J2298" s="20" t="s">
        <v>924</v>
      </c>
      <c r="K2298" s="20" t="s">
        <v>1022</v>
      </c>
      <c r="L2298" s="20" t="s">
        <v>1947</v>
      </c>
      <c r="M2298" s="20">
        <v>400</v>
      </c>
      <c r="N2298" s="20">
        <v>400</v>
      </c>
      <c r="O2298" s="20" t="s">
        <v>1262</v>
      </c>
      <c r="P2298" s="20" t="s">
        <v>50</v>
      </c>
      <c r="Q2298" s="28"/>
      <c r="R2298" s="21" t="s">
        <v>95</v>
      </c>
      <c r="S2298" s="25" t="s">
        <v>1023</v>
      </c>
      <c r="T2298" s="21" t="s">
        <v>53</v>
      </c>
      <c r="U2298" s="21" t="s">
        <v>96</v>
      </c>
      <c r="V2298" s="46">
        <v>0.5</v>
      </c>
      <c r="W2298" s="26">
        <f t="shared" si="1415"/>
        <v>0.5</v>
      </c>
      <c r="Y2298" s="21">
        <v>4</v>
      </c>
      <c r="Z2298" s="22">
        <f t="shared" si="1377"/>
        <v>400</v>
      </c>
      <c r="AA2298" s="20" t="s">
        <v>2195</v>
      </c>
      <c r="AB2298" s="22">
        <v>1</v>
      </c>
      <c r="AC2298" s="22"/>
      <c r="AD2298" s="22">
        <f t="shared" ref="AD2298:AD2299" si="1424">N2298</f>
        <v>400</v>
      </c>
      <c r="AE2298" s="22"/>
      <c r="AF2298" s="22">
        <f t="shared" si="1416"/>
        <v>400</v>
      </c>
      <c r="AG2298" s="20"/>
      <c r="AH2298" s="22"/>
      <c r="AI2298" s="22"/>
      <c r="AJ2298" s="22">
        <f t="shared" ref="AJ2298:AJ2303" si="1425">N2298</f>
        <v>400</v>
      </c>
      <c r="AK2298" s="22">
        <f>IF(O2298="(传统)XDSL",VLOOKUP(S2298,[2]直销续费率明细!C:I,7,FALSE)*1,IF(O2298="GPON+XDSL",VLOOKUP(S2298,[2]直销续费率明细!C:I,7,FALSE)*1,VLOOKUP(S2298,[2]直销续费率明细!C:I,5,FALSE)*1))</f>
        <v>-20</v>
      </c>
      <c r="AL2298" s="22" t="s">
        <v>1300</v>
      </c>
      <c r="AM2298" s="22"/>
      <c r="AN2298" s="22"/>
      <c r="AO2298" s="22" t="s">
        <v>2196</v>
      </c>
      <c r="AP2298" s="22" t="s">
        <v>2206</v>
      </c>
      <c r="AS2298" s="20">
        <f>IF(Y2298&gt;=10,VLOOKUP(U2298,[2]提成计算!B:T,19,FALSE),VLOOKUP(U2298,[2]提成计算!B:T,18,FALSE))</f>
        <v>7.0000000000000007E-2</v>
      </c>
      <c r="AT2298" s="20">
        <f t="shared" ref="AT2298:AT2303" si="1426">IF(AD2298*AS2298&gt;0,AD2298*AS2298,AE2298*AS2298)</f>
        <v>28.000000000000004</v>
      </c>
      <c r="AU2298" s="20">
        <f t="shared" ref="AU2298:AU2303" si="1427">IF(AND(AK2298&lt;0,AK2298+AT2298&lt;0),-AT2298,AK2298)</f>
        <v>-20</v>
      </c>
    </row>
    <row r="2299" spans="1:47" x14ac:dyDescent="0.15">
      <c r="A2299" s="21" t="s">
        <v>1273</v>
      </c>
      <c r="B2299" s="20" t="s">
        <v>918</v>
      </c>
      <c r="C2299" s="20" t="s">
        <v>984</v>
      </c>
      <c r="D2299" s="20" t="s">
        <v>992</v>
      </c>
      <c r="E2299" s="20" t="s">
        <v>993</v>
      </c>
      <c r="F2299" s="20" t="s">
        <v>1250</v>
      </c>
      <c r="G2299" s="20" t="s">
        <v>3388</v>
      </c>
      <c r="H2299" s="20"/>
      <c r="I2299" s="20">
        <v>15899944156</v>
      </c>
      <c r="J2299" s="20" t="s">
        <v>924</v>
      </c>
      <c r="K2299" s="20" t="s">
        <v>1022</v>
      </c>
      <c r="L2299" s="20" t="s">
        <v>1918</v>
      </c>
      <c r="M2299" s="20">
        <v>680</v>
      </c>
      <c r="N2299" s="20">
        <v>680</v>
      </c>
      <c r="O2299" s="20" t="s">
        <v>1262</v>
      </c>
      <c r="P2299" s="20" t="s">
        <v>50</v>
      </c>
      <c r="Q2299" s="28"/>
      <c r="R2299" s="21" t="s">
        <v>95</v>
      </c>
      <c r="S2299" s="25" t="s">
        <v>1023</v>
      </c>
      <c r="T2299" s="21" t="s">
        <v>53</v>
      </c>
      <c r="U2299" s="21" t="s">
        <v>96</v>
      </c>
      <c r="V2299" s="46">
        <v>1</v>
      </c>
      <c r="W2299" s="26">
        <f t="shared" si="1415"/>
        <v>1</v>
      </c>
      <c r="Y2299" s="21">
        <v>4</v>
      </c>
      <c r="Z2299" s="22">
        <f t="shared" si="1377"/>
        <v>680</v>
      </c>
      <c r="AA2299" s="20" t="s">
        <v>2195</v>
      </c>
      <c r="AB2299" s="22">
        <v>1</v>
      </c>
      <c r="AC2299" s="22"/>
      <c r="AD2299" s="22">
        <f t="shared" si="1424"/>
        <v>680</v>
      </c>
      <c r="AE2299" s="22"/>
      <c r="AF2299" s="22">
        <f t="shared" si="1416"/>
        <v>680</v>
      </c>
      <c r="AG2299" s="20"/>
      <c r="AH2299" s="22"/>
      <c r="AI2299" s="22"/>
      <c r="AJ2299" s="22">
        <f t="shared" si="1425"/>
        <v>680</v>
      </c>
      <c r="AK2299" s="22">
        <f>IF(O2299="(传统)XDSL",VLOOKUP(S2299,[2]直销续费率明细!C:I,7,FALSE)*1,IF(O2299="GPON+XDSL",VLOOKUP(S2299,[2]直销续费率明细!C:I,7,FALSE)*1,VLOOKUP(S2299,[2]直销续费率明细!C:I,5,FALSE)*1))</f>
        <v>-20</v>
      </c>
      <c r="AL2299" s="22" t="s">
        <v>1309</v>
      </c>
      <c r="AM2299" s="22"/>
      <c r="AN2299" s="22"/>
      <c r="AO2299" s="22" t="s">
        <v>2196</v>
      </c>
      <c r="AP2299" s="22" t="s">
        <v>2202</v>
      </c>
      <c r="AS2299" s="20">
        <f>IF(Y2299&gt;=10,VLOOKUP(U2299,[2]提成计算!B:T,19,FALSE),VLOOKUP(U2299,[2]提成计算!B:T,18,FALSE))</f>
        <v>7.0000000000000007E-2</v>
      </c>
      <c r="AT2299" s="20">
        <f t="shared" si="1426"/>
        <v>47.6</v>
      </c>
      <c r="AU2299" s="20">
        <f t="shared" si="1427"/>
        <v>-20</v>
      </c>
    </row>
    <row r="2300" spans="1:47" x14ac:dyDescent="0.15">
      <c r="A2300" s="21" t="s">
        <v>1273</v>
      </c>
      <c r="B2300" s="20" t="s">
        <v>918</v>
      </c>
      <c r="C2300" s="20" t="s">
        <v>984</v>
      </c>
      <c r="D2300" s="20" t="s">
        <v>992</v>
      </c>
      <c r="E2300" s="20" t="s">
        <v>1296</v>
      </c>
      <c r="F2300" s="20" t="s">
        <v>1250</v>
      </c>
      <c r="G2300" s="20" t="s">
        <v>3389</v>
      </c>
      <c r="H2300" s="20"/>
      <c r="I2300" s="20">
        <v>13650485232</v>
      </c>
      <c r="J2300" s="20" t="s">
        <v>924</v>
      </c>
      <c r="K2300" s="20" t="s">
        <v>94</v>
      </c>
      <c r="L2300" s="20" t="s">
        <v>2268</v>
      </c>
      <c r="M2300" s="20">
        <v>1398</v>
      </c>
      <c r="N2300" s="20">
        <v>1398</v>
      </c>
      <c r="O2300" s="20" t="s">
        <v>927</v>
      </c>
      <c r="P2300" s="20" t="s">
        <v>50</v>
      </c>
      <c r="Q2300" s="28"/>
      <c r="R2300" s="21" t="s">
        <v>95</v>
      </c>
      <c r="S2300" s="25" t="s">
        <v>1023</v>
      </c>
      <c r="T2300" s="21" t="s">
        <v>53</v>
      </c>
      <c r="U2300" s="21" t="s">
        <v>96</v>
      </c>
      <c r="V2300" s="46">
        <v>1</v>
      </c>
      <c r="W2300" s="26">
        <f t="shared" si="1415"/>
        <v>1</v>
      </c>
      <c r="Y2300" s="21">
        <v>20</v>
      </c>
      <c r="Z2300" s="22">
        <f t="shared" si="1377"/>
        <v>1398</v>
      </c>
      <c r="AA2300" s="20" t="s">
        <v>2195</v>
      </c>
      <c r="AB2300" s="22"/>
      <c r="AC2300" s="22">
        <v>1</v>
      </c>
      <c r="AD2300" s="22"/>
      <c r="AE2300" s="22">
        <f t="shared" ref="AE2300:AE2308" si="1428">N2300</f>
        <v>1398</v>
      </c>
      <c r="AF2300" s="22">
        <f t="shared" si="1416"/>
        <v>1398</v>
      </c>
      <c r="AG2300" s="20"/>
      <c r="AH2300" s="22"/>
      <c r="AI2300" s="22"/>
      <c r="AJ2300" s="22">
        <f t="shared" si="1425"/>
        <v>1398</v>
      </c>
      <c r="AK2300" s="22">
        <f>IF(O2300="(传统)XDSL",VLOOKUP(S2300,[2]直销续费率明细!C:I,7,FALSE)*1,IF(O2300="GPON+XDSL",VLOOKUP(S2300,[2]直销续费率明细!C:I,7,FALSE)*1,VLOOKUP(S2300,[2]直销续费率明细!C:I,5,FALSE)*1))</f>
        <v>0</v>
      </c>
      <c r="AL2300" s="22" t="s">
        <v>1300</v>
      </c>
      <c r="AM2300" s="22"/>
      <c r="AN2300" s="22"/>
      <c r="AO2300" s="22" t="s">
        <v>2196</v>
      </c>
      <c r="AP2300" s="22" t="s">
        <v>1301</v>
      </c>
      <c r="AS2300" s="20">
        <f>IF(Y2300&gt;=10,VLOOKUP(U2300,[2]提成计算!B:T,19,FALSE),VLOOKUP(U2300,[2]提成计算!B:T,18,FALSE))</f>
        <v>0.1</v>
      </c>
      <c r="AT2300" s="20">
        <f t="shared" si="1426"/>
        <v>139.80000000000001</v>
      </c>
      <c r="AU2300" s="20">
        <f t="shared" si="1427"/>
        <v>0</v>
      </c>
    </row>
    <row r="2301" spans="1:47" x14ac:dyDescent="0.15">
      <c r="A2301" s="21" t="s">
        <v>1273</v>
      </c>
      <c r="B2301" s="20" t="s">
        <v>918</v>
      </c>
      <c r="C2301" s="20" t="s">
        <v>984</v>
      </c>
      <c r="D2301" s="20" t="s">
        <v>985</v>
      </c>
      <c r="E2301" s="20" t="s">
        <v>1004</v>
      </c>
      <c r="F2301" s="20" t="s">
        <v>1250</v>
      </c>
      <c r="G2301" s="20" t="s">
        <v>3390</v>
      </c>
      <c r="H2301" s="20"/>
      <c r="I2301" s="20">
        <v>13412656141</v>
      </c>
      <c r="J2301" s="20" t="s">
        <v>924</v>
      </c>
      <c r="K2301" s="20" t="s">
        <v>1006</v>
      </c>
      <c r="L2301" s="20" t="s">
        <v>1299</v>
      </c>
      <c r="M2301" s="20">
        <v>888</v>
      </c>
      <c r="N2301" s="20">
        <v>888</v>
      </c>
      <c r="O2301" s="20" t="s">
        <v>927</v>
      </c>
      <c r="P2301" s="20" t="s">
        <v>50</v>
      </c>
      <c r="Q2301" s="28"/>
      <c r="R2301" s="21" t="s">
        <v>989</v>
      </c>
      <c r="S2301" s="25" t="s">
        <v>1007</v>
      </c>
      <c r="T2301" s="21" t="s">
        <v>53</v>
      </c>
      <c r="U2301" s="21" t="s">
        <v>1008</v>
      </c>
      <c r="V2301" s="46">
        <v>1</v>
      </c>
      <c r="W2301" s="26">
        <f t="shared" si="1415"/>
        <v>1</v>
      </c>
      <c r="Y2301" s="21">
        <v>12</v>
      </c>
      <c r="Z2301" s="22">
        <f t="shared" si="1377"/>
        <v>888</v>
      </c>
      <c r="AA2301" s="20" t="s">
        <v>2195</v>
      </c>
      <c r="AB2301" s="22"/>
      <c r="AC2301" s="22">
        <v>1</v>
      </c>
      <c r="AD2301" s="22"/>
      <c r="AE2301" s="22">
        <f t="shared" si="1428"/>
        <v>888</v>
      </c>
      <c r="AF2301" s="22">
        <f t="shared" si="1416"/>
        <v>888</v>
      </c>
      <c r="AG2301" s="20"/>
      <c r="AH2301" s="22"/>
      <c r="AI2301" s="22"/>
      <c r="AJ2301" s="22">
        <f t="shared" si="1425"/>
        <v>888</v>
      </c>
      <c r="AK2301" s="22">
        <f>IF(O2301="(传统)XDSL",VLOOKUP(S2301,[2]直销续费率明细!C:I,7,FALSE)*1,IF(O2301="GPON+XDSL",VLOOKUP(S2301,[2]直销续费率明细!C:I,7,FALSE)*1,VLOOKUP(S2301,[2]直销续费率明细!C:I,5,FALSE)*1))</f>
        <v>15</v>
      </c>
      <c r="AL2301" s="22" t="s">
        <v>1300</v>
      </c>
      <c r="AM2301" s="22"/>
      <c r="AN2301" s="22"/>
      <c r="AO2301" s="22" t="s">
        <v>2196</v>
      </c>
      <c r="AP2301" s="22" t="s">
        <v>1301</v>
      </c>
      <c r="AS2301" s="20">
        <f>IF(Y2301&gt;=10,VLOOKUP(U2301,[2]提成计算!B:T,19,FALSE),VLOOKUP(U2301,[2]提成计算!B:T,18,FALSE))</f>
        <v>0.1</v>
      </c>
      <c r="AT2301" s="20">
        <f t="shared" si="1426"/>
        <v>88.800000000000011</v>
      </c>
      <c r="AU2301" s="20">
        <f t="shared" si="1427"/>
        <v>15</v>
      </c>
    </row>
    <row r="2302" spans="1:47" x14ac:dyDescent="0.15">
      <c r="A2302" s="21" t="s">
        <v>1273</v>
      </c>
      <c r="B2302" s="20" t="s">
        <v>918</v>
      </c>
      <c r="C2302" s="20" t="s">
        <v>984</v>
      </c>
      <c r="D2302" s="20" t="s">
        <v>985</v>
      </c>
      <c r="E2302" s="20" t="s">
        <v>1004</v>
      </c>
      <c r="F2302" s="20" t="s">
        <v>1250</v>
      </c>
      <c r="G2302" s="20" t="s">
        <v>3391</v>
      </c>
      <c r="H2302" s="20"/>
      <c r="I2302" s="20">
        <v>13723575444</v>
      </c>
      <c r="J2302" s="20" t="s">
        <v>924</v>
      </c>
      <c r="K2302" s="20" t="s">
        <v>1006</v>
      </c>
      <c r="L2302" s="20" t="s">
        <v>1299</v>
      </c>
      <c r="M2302" s="20">
        <v>888</v>
      </c>
      <c r="N2302" s="20">
        <v>888</v>
      </c>
      <c r="O2302" s="20" t="s">
        <v>927</v>
      </c>
      <c r="P2302" s="20" t="s">
        <v>50</v>
      </c>
      <c r="Q2302" s="28"/>
      <c r="R2302" s="21" t="s">
        <v>989</v>
      </c>
      <c r="S2302" s="25" t="s">
        <v>1007</v>
      </c>
      <c r="T2302" s="21" t="s">
        <v>53</v>
      </c>
      <c r="U2302" s="21" t="s">
        <v>1008</v>
      </c>
      <c r="V2302" s="46">
        <v>1</v>
      </c>
      <c r="W2302" s="26">
        <f t="shared" si="1415"/>
        <v>1</v>
      </c>
      <c r="Y2302" s="21">
        <v>12</v>
      </c>
      <c r="Z2302" s="22">
        <f t="shared" ref="Z2302:Z2365" si="1429">N2302</f>
        <v>888</v>
      </c>
      <c r="AA2302" s="20" t="s">
        <v>2195</v>
      </c>
      <c r="AB2302" s="22"/>
      <c r="AC2302" s="22">
        <v>1</v>
      </c>
      <c r="AD2302" s="22"/>
      <c r="AE2302" s="22">
        <f t="shared" si="1428"/>
        <v>888</v>
      </c>
      <c r="AF2302" s="22">
        <f t="shared" si="1416"/>
        <v>888</v>
      </c>
      <c r="AG2302" s="20"/>
      <c r="AH2302" s="22"/>
      <c r="AI2302" s="22"/>
      <c r="AJ2302" s="22">
        <f t="shared" si="1425"/>
        <v>888</v>
      </c>
      <c r="AK2302" s="22">
        <f>IF(O2302="(传统)XDSL",VLOOKUP(S2302,[2]直销续费率明细!C:I,7,FALSE)*1,IF(O2302="GPON+XDSL",VLOOKUP(S2302,[2]直销续费率明细!C:I,7,FALSE)*1,VLOOKUP(S2302,[2]直销续费率明细!C:I,5,FALSE)*1))</f>
        <v>15</v>
      </c>
      <c r="AL2302" s="22" t="s">
        <v>1309</v>
      </c>
      <c r="AM2302" s="22"/>
      <c r="AN2302" s="22"/>
      <c r="AO2302" s="22" t="s">
        <v>2196</v>
      </c>
      <c r="AP2302" s="22" t="s">
        <v>1301</v>
      </c>
      <c r="AS2302" s="20">
        <f>IF(Y2302&gt;=10,VLOOKUP(U2302,[2]提成计算!B:T,19,FALSE),VLOOKUP(U2302,[2]提成计算!B:T,18,FALSE))</f>
        <v>0.1</v>
      </c>
      <c r="AT2302" s="20">
        <f t="shared" si="1426"/>
        <v>88.800000000000011</v>
      </c>
      <c r="AU2302" s="20">
        <f t="shared" si="1427"/>
        <v>15</v>
      </c>
    </row>
    <row r="2303" spans="1:47" x14ac:dyDescent="0.15">
      <c r="A2303" s="21" t="s">
        <v>1273</v>
      </c>
      <c r="B2303" s="20" t="s">
        <v>918</v>
      </c>
      <c r="C2303" s="20" t="s">
        <v>984</v>
      </c>
      <c r="D2303" s="20" t="s">
        <v>995</v>
      </c>
      <c r="E2303" s="20" t="s">
        <v>1418</v>
      </c>
      <c r="F2303" s="20" t="s">
        <v>1250</v>
      </c>
      <c r="G2303" s="20" t="s">
        <v>3392</v>
      </c>
      <c r="H2303" s="20"/>
      <c r="I2303" s="20">
        <v>13925868784</v>
      </c>
      <c r="J2303" s="20" t="s">
        <v>924</v>
      </c>
      <c r="K2303" s="20" t="s">
        <v>63</v>
      </c>
      <c r="L2303" s="20" t="s">
        <v>1299</v>
      </c>
      <c r="M2303" s="20">
        <v>888</v>
      </c>
      <c r="N2303" s="20">
        <v>888</v>
      </c>
      <c r="O2303" s="20" t="s">
        <v>927</v>
      </c>
      <c r="P2303" s="20" t="s">
        <v>50</v>
      </c>
      <c r="Q2303" s="28"/>
      <c r="R2303" s="21" t="s">
        <v>65</v>
      </c>
      <c r="S2303" s="25" t="s">
        <v>1420</v>
      </c>
      <c r="T2303" s="21" t="s">
        <v>53</v>
      </c>
      <c r="U2303" s="21" t="s">
        <v>66</v>
      </c>
      <c r="V2303" s="46">
        <v>1</v>
      </c>
      <c r="W2303" s="26">
        <f t="shared" si="1415"/>
        <v>1</v>
      </c>
      <c r="Y2303" s="21">
        <v>12</v>
      </c>
      <c r="Z2303" s="22">
        <f t="shared" si="1429"/>
        <v>888</v>
      </c>
      <c r="AA2303" s="20" t="s">
        <v>2195</v>
      </c>
      <c r="AB2303" s="22"/>
      <c r="AC2303" s="22">
        <v>1</v>
      </c>
      <c r="AD2303" s="22"/>
      <c r="AE2303" s="22">
        <f t="shared" si="1428"/>
        <v>888</v>
      </c>
      <c r="AF2303" s="22">
        <f t="shared" si="1416"/>
        <v>888</v>
      </c>
      <c r="AG2303" s="20"/>
      <c r="AH2303" s="22"/>
      <c r="AI2303" s="22"/>
      <c r="AJ2303" s="22">
        <f t="shared" si="1425"/>
        <v>888</v>
      </c>
      <c r="AK2303" s="22">
        <f>IF(O2303="(传统)XDSL",VLOOKUP(S2303,[2]直销续费率明细!C:I,7,FALSE)*1,IF(O2303="GPON+XDSL",VLOOKUP(S2303,[2]直销续费率明细!C:I,7,FALSE)*1,VLOOKUP(S2303,[2]直销续费率明细!C:I,5,FALSE)*1))</f>
        <v>-40</v>
      </c>
      <c r="AL2303" s="22" t="s">
        <v>1309</v>
      </c>
      <c r="AM2303" s="22"/>
      <c r="AN2303" s="22"/>
      <c r="AO2303" s="22" t="s">
        <v>2196</v>
      </c>
      <c r="AP2303" s="22" t="s">
        <v>1301</v>
      </c>
      <c r="AS2303" s="20">
        <f>IF(Y2303&gt;=10,VLOOKUP(U2303,[2]提成计算!B:T,19,FALSE),VLOOKUP(U2303,[2]提成计算!B:T,18,FALSE))</f>
        <v>0.1</v>
      </c>
      <c r="AT2303" s="20">
        <f t="shared" si="1426"/>
        <v>88.800000000000011</v>
      </c>
      <c r="AU2303" s="20">
        <f t="shared" si="1427"/>
        <v>-40</v>
      </c>
    </row>
    <row r="2304" spans="1:47" x14ac:dyDescent="0.15">
      <c r="A2304" s="21" t="s">
        <v>1273</v>
      </c>
      <c r="B2304" s="20" t="s">
        <v>918</v>
      </c>
      <c r="C2304" s="20" t="s">
        <v>984</v>
      </c>
      <c r="D2304" s="20" t="s">
        <v>985</v>
      </c>
      <c r="E2304" s="20" t="s">
        <v>1004</v>
      </c>
      <c r="F2304" s="20" t="s">
        <v>1250</v>
      </c>
      <c r="G2304" s="20" t="s">
        <v>3393</v>
      </c>
      <c r="H2304" s="20"/>
      <c r="I2304" s="20">
        <v>13798885169</v>
      </c>
      <c r="J2304" s="20" t="s">
        <v>2340</v>
      </c>
      <c r="K2304" s="20" t="s">
        <v>1006</v>
      </c>
      <c r="L2304" s="20" t="s">
        <v>1891</v>
      </c>
      <c r="M2304" s="20">
        <v>1088</v>
      </c>
      <c r="N2304" s="20">
        <v>1088</v>
      </c>
      <c r="O2304" s="20" t="s">
        <v>927</v>
      </c>
      <c r="P2304" s="20" t="s">
        <v>50</v>
      </c>
      <c r="Q2304" s="28" t="s">
        <v>2340</v>
      </c>
      <c r="R2304" s="21" t="s">
        <v>989</v>
      </c>
      <c r="S2304" s="21"/>
      <c r="T2304" s="21" t="s">
        <v>53</v>
      </c>
      <c r="U2304" s="21" t="s">
        <v>1008</v>
      </c>
      <c r="V2304" s="46">
        <v>1</v>
      </c>
      <c r="W2304" s="26">
        <f t="shared" si="1415"/>
        <v>1</v>
      </c>
      <c r="X2304" s="26">
        <f t="shared" si="1418"/>
        <v>1</v>
      </c>
      <c r="Y2304" s="21">
        <v>10</v>
      </c>
      <c r="Z2304" s="22">
        <f t="shared" si="1429"/>
        <v>1088</v>
      </c>
      <c r="AA2304" s="20" t="s">
        <v>2195</v>
      </c>
      <c r="AB2304" s="22"/>
      <c r="AC2304" s="22">
        <v>1</v>
      </c>
      <c r="AD2304" s="22"/>
      <c r="AE2304" s="22">
        <f t="shared" si="1428"/>
        <v>1088</v>
      </c>
      <c r="AF2304" s="22">
        <f t="shared" si="1416"/>
        <v>1088</v>
      </c>
      <c r="AG2304" s="20">
        <f t="shared" ref="AG2304:AG2305" si="1430">N2304</f>
        <v>1088</v>
      </c>
      <c r="AH2304" s="20" t="str">
        <f>VLOOKUP(U2304,[1]提成计算!B:I,8,FALSE)</f>
        <v xml:space="preserve"> </v>
      </c>
      <c r="AI2304" s="20"/>
      <c r="AJ2304" s="22"/>
      <c r="AK2304" s="22"/>
      <c r="AM2304" s="22"/>
      <c r="AN2304" s="22"/>
      <c r="AO2304" s="22" t="s">
        <v>2196</v>
      </c>
      <c r="AP2304" s="22" t="s">
        <v>1301</v>
      </c>
      <c r="AS2304" s="20"/>
      <c r="AT2304" s="20"/>
      <c r="AU2304" s="20"/>
    </row>
    <row r="2305" spans="1:47" x14ac:dyDescent="0.15">
      <c r="A2305" s="21" t="s">
        <v>1273</v>
      </c>
      <c r="B2305" s="20" t="s">
        <v>918</v>
      </c>
      <c r="C2305" s="20" t="s">
        <v>984</v>
      </c>
      <c r="D2305" s="20" t="s">
        <v>985</v>
      </c>
      <c r="E2305" s="20" t="s">
        <v>1041</v>
      </c>
      <c r="F2305" s="20" t="s">
        <v>1250</v>
      </c>
      <c r="G2305" s="20" t="s">
        <v>3394</v>
      </c>
      <c r="H2305" s="20"/>
      <c r="I2305" s="20">
        <v>13713276555</v>
      </c>
      <c r="J2305" s="20" t="s">
        <v>1268</v>
      </c>
      <c r="K2305" s="20" t="s">
        <v>1618</v>
      </c>
      <c r="L2305" s="20" t="s">
        <v>1898</v>
      </c>
      <c r="M2305" s="20">
        <v>1398</v>
      </c>
      <c r="N2305" s="20">
        <v>1398</v>
      </c>
      <c r="O2305" s="20" t="s">
        <v>927</v>
      </c>
      <c r="P2305" s="20" t="s">
        <v>50</v>
      </c>
      <c r="Q2305" s="28"/>
      <c r="R2305" s="21" t="s">
        <v>989</v>
      </c>
      <c r="S2305" s="21"/>
      <c r="T2305" s="21" t="s">
        <v>53</v>
      </c>
      <c r="U2305" s="21" t="s">
        <v>1833</v>
      </c>
      <c r="V2305" s="46">
        <v>1</v>
      </c>
      <c r="W2305" s="26">
        <f t="shared" si="1415"/>
        <v>1</v>
      </c>
      <c r="X2305" s="26">
        <f t="shared" si="1418"/>
        <v>1</v>
      </c>
      <c r="Y2305" s="21">
        <v>20</v>
      </c>
      <c r="Z2305" s="22">
        <f t="shared" si="1429"/>
        <v>1398</v>
      </c>
      <c r="AA2305" s="20" t="s">
        <v>2195</v>
      </c>
      <c r="AB2305" s="22"/>
      <c r="AC2305" s="22">
        <v>1</v>
      </c>
      <c r="AD2305" s="22"/>
      <c r="AE2305" s="22">
        <f t="shared" si="1428"/>
        <v>1398</v>
      </c>
      <c r="AF2305" s="22">
        <f t="shared" si="1416"/>
        <v>1398</v>
      </c>
      <c r="AG2305" s="20">
        <f t="shared" si="1430"/>
        <v>1398</v>
      </c>
      <c r="AH2305" s="20" t="str">
        <f>VLOOKUP(U2305,[1]提成计算!B:I,8,FALSE)</f>
        <v>否</v>
      </c>
      <c r="AI2305" s="20"/>
      <c r="AJ2305" s="22"/>
      <c r="AK2305" s="22"/>
      <c r="AM2305" s="22"/>
      <c r="AN2305" s="22"/>
      <c r="AO2305" s="22" t="s">
        <v>2196</v>
      </c>
      <c r="AP2305" s="22" t="s">
        <v>1301</v>
      </c>
      <c r="AS2305" s="20"/>
      <c r="AT2305" s="20"/>
      <c r="AU2305" s="20"/>
    </row>
    <row r="2306" spans="1:47" x14ac:dyDescent="0.15">
      <c r="A2306" s="21" t="s">
        <v>1273</v>
      </c>
      <c r="B2306" s="20" t="s">
        <v>918</v>
      </c>
      <c r="C2306" s="20" t="s">
        <v>984</v>
      </c>
      <c r="D2306" s="20" t="s">
        <v>985</v>
      </c>
      <c r="E2306" s="20" t="s">
        <v>1041</v>
      </c>
      <c r="F2306" s="20" t="s">
        <v>1250</v>
      </c>
      <c r="G2306" s="20" t="s">
        <v>3395</v>
      </c>
      <c r="H2306" s="20"/>
      <c r="I2306" s="20">
        <v>13602379428</v>
      </c>
      <c r="J2306" s="20" t="s">
        <v>924</v>
      </c>
      <c r="K2306" s="20" t="s">
        <v>1618</v>
      </c>
      <c r="L2306" s="20" t="s">
        <v>1299</v>
      </c>
      <c r="M2306" s="20">
        <v>888</v>
      </c>
      <c r="N2306" s="20">
        <v>888</v>
      </c>
      <c r="O2306" s="20" t="s">
        <v>927</v>
      </c>
      <c r="P2306" s="20" t="s">
        <v>50</v>
      </c>
      <c r="Q2306" s="28"/>
      <c r="R2306" s="21" t="s">
        <v>989</v>
      </c>
      <c r="S2306" s="25" t="s">
        <v>1643</v>
      </c>
      <c r="T2306" s="21" t="s">
        <v>53</v>
      </c>
      <c r="U2306" s="21" t="s">
        <v>1833</v>
      </c>
      <c r="V2306" s="46">
        <v>1</v>
      </c>
      <c r="W2306" s="26">
        <f t="shared" si="1415"/>
        <v>1</v>
      </c>
      <c r="Y2306" s="21">
        <v>12</v>
      </c>
      <c r="Z2306" s="22">
        <f t="shared" si="1429"/>
        <v>888</v>
      </c>
      <c r="AA2306" s="20" t="s">
        <v>2195</v>
      </c>
      <c r="AB2306" s="22"/>
      <c r="AC2306" s="22">
        <v>1</v>
      </c>
      <c r="AD2306" s="22"/>
      <c r="AE2306" s="22">
        <f t="shared" si="1428"/>
        <v>888</v>
      </c>
      <c r="AF2306" s="22">
        <f t="shared" si="1416"/>
        <v>888</v>
      </c>
      <c r="AG2306" s="20"/>
      <c r="AH2306" s="22"/>
      <c r="AI2306" s="22"/>
      <c r="AJ2306" s="22">
        <f>N2306</f>
        <v>888</v>
      </c>
      <c r="AK2306" s="22">
        <f>IF(O2306="(传统)XDSL",VLOOKUP(S2306,[2]直销续费率明细!C:I,7,FALSE)*1,IF(O2306="GPON+XDSL",VLOOKUP(S2306,[2]直销续费率明细!C:I,7,FALSE)*1,VLOOKUP(S2306,[2]直销续费率明细!C:I,5,FALSE)*1))</f>
        <v>0</v>
      </c>
      <c r="AL2306" s="22" t="s">
        <v>1300</v>
      </c>
      <c r="AM2306" s="22"/>
      <c r="AN2306" s="22"/>
      <c r="AO2306" s="22" t="s">
        <v>2216</v>
      </c>
      <c r="AP2306" s="22" t="s">
        <v>1301</v>
      </c>
      <c r="AS2306" s="20">
        <f>IF(Y2306&gt;=10,VLOOKUP(U2306,[2]提成计算!B:T,19,FALSE),VLOOKUP(U2306,[2]提成计算!B:T,18,FALSE))</f>
        <v>0.09</v>
      </c>
      <c r="AT2306" s="20">
        <f t="shared" ref="AT2306" si="1431">IF(AD2306*AS2306&gt;0,AD2306*AS2306,AE2306*AS2306)</f>
        <v>79.92</v>
      </c>
      <c r="AU2306" s="20">
        <f t="shared" ref="AU2306" si="1432">IF(AND(AK2306&lt;0,AK2306+AT2306&lt;0),-AT2306,AK2306)</f>
        <v>0</v>
      </c>
    </row>
    <row r="2307" spans="1:47" x14ac:dyDescent="0.15">
      <c r="A2307" s="21" t="s">
        <v>1273</v>
      </c>
      <c r="B2307" s="20" t="s">
        <v>918</v>
      </c>
      <c r="C2307" s="20" t="s">
        <v>984</v>
      </c>
      <c r="D2307" s="20" t="s">
        <v>1029</v>
      </c>
      <c r="E2307" s="20" t="s">
        <v>1038</v>
      </c>
      <c r="F2307" s="20" t="s">
        <v>1250</v>
      </c>
      <c r="G2307" s="20" t="s">
        <v>3396</v>
      </c>
      <c r="H2307" s="20"/>
      <c r="I2307" s="20">
        <v>13807997413</v>
      </c>
      <c r="J2307" s="20" t="s">
        <v>1268</v>
      </c>
      <c r="K2307" s="20" t="s">
        <v>607</v>
      </c>
      <c r="L2307" s="20" t="s">
        <v>2838</v>
      </c>
      <c r="M2307" s="20">
        <v>2098</v>
      </c>
      <c r="N2307" s="20">
        <v>2098</v>
      </c>
      <c r="O2307" s="20" t="s">
        <v>927</v>
      </c>
      <c r="P2307" s="20" t="s">
        <v>50</v>
      </c>
      <c r="Q2307" s="28"/>
      <c r="R2307" s="21" t="s">
        <v>221</v>
      </c>
      <c r="S2307" s="21"/>
      <c r="T2307" s="21" t="s">
        <v>53</v>
      </c>
      <c r="U2307" s="21" t="s">
        <v>608</v>
      </c>
      <c r="V2307" s="46">
        <v>1</v>
      </c>
      <c r="W2307" s="26">
        <f t="shared" si="1415"/>
        <v>1</v>
      </c>
      <c r="X2307" s="26">
        <f t="shared" si="1418"/>
        <v>1</v>
      </c>
      <c r="Y2307" s="21">
        <v>10</v>
      </c>
      <c r="Z2307" s="22">
        <f t="shared" si="1429"/>
        <v>2098</v>
      </c>
      <c r="AA2307" s="20" t="s">
        <v>2218</v>
      </c>
      <c r="AB2307" s="22"/>
      <c r="AC2307" s="22">
        <v>1</v>
      </c>
      <c r="AD2307" s="22"/>
      <c r="AE2307" s="22">
        <f t="shared" si="1428"/>
        <v>2098</v>
      </c>
      <c r="AF2307" s="22">
        <f t="shared" si="1416"/>
        <v>2098</v>
      </c>
      <c r="AG2307" s="20">
        <f t="shared" ref="AG2307:AG2308" si="1433">N2307</f>
        <v>2098</v>
      </c>
      <c r="AH2307" s="20" t="str">
        <f>VLOOKUP(U2307,[1]提成计算!B:I,8,FALSE)</f>
        <v xml:space="preserve"> </v>
      </c>
      <c r="AI2307" s="20"/>
      <c r="AJ2307" s="22"/>
      <c r="AK2307" s="22"/>
      <c r="AM2307" s="22"/>
      <c r="AN2307" s="22"/>
      <c r="AO2307" s="22" t="s">
        <v>2196</v>
      </c>
      <c r="AP2307" s="22" t="s">
        <v>1301</v>
      </c>
      <c r="AS2307" s="20"/>
      <c r="AT2307" s="20"/>
      <c r="AU2307" s="20"/>
    </row>
    <row r="2308" spans="1:47" x14ac:dyDescent="0.15">
      <c r="A2308" s="21" t="s">
        <v>1273</v>
      </c>
      <c r="B2308" s="20" t="s">
        <v>918</v>
      </c>
      <c r="C2308" s="20" t="s">
        <v>984</v>
      </c>
      <c r="D2308" s="20" t="s">
        <v>992</v>
      </c>
      <c r="E2308" s="20" t="s">
        <v>1296</v>
      </c>
      <c r="F2308" s="20" t="s">
        <v>1250</v>
      </c>
      <c r="G2308" s="20" t="s">
        <v>3397</v>
      </c>
      <c r="H2308" s="20"/>
      <c r="I2308" s="20" t="s">
        <v>3398</v>
      </c>
      <c r="J2308" s="20" t="s">
        <v>1268</v>
      </c>
      <c r="K2308" s="20" t="s">
        <v>94</v>
      </c>
      <c r="L2308" s="20" t="s">
        <v>1358</v>
      </c>
      <c r="M2308" s="20">
        <v>1088</v>
      </c>
      <c r="N2308" s="20">
        <v>1088</v>
      </c>
      <c r="O2308" s="20" t="s">
        <v>927</v>
      </c>
      <c r="P2308" s="20" t="s">
        <v>50</v>
      </c>
      <c r="Q2308" s="28"/>
      <c r="R2308" s="21" t="s">
        <v>95</v>
      </c>
      <c r="S2308" s="21"/>
      <c r="T2308" s="21" t="s">
        <v>53</v>
      </c>
      <c r="U2308" s="21" t="s">
        <v>96</v>
      </c>
      <c r="V2308" s="46">
        <v>1</v>
      </c>
      <c r="W2308" s="26">
        <f t="shared" si="1415"/>
        <v>1</v>
      </c>
      <c r="X2308" s="26">
        <f t="shared" si="1418"/>
        <v>1</v>
      </c>
      <c r="Y2308" s="21">
        <v>10</v>
      </c>
      <c r="Z2308" s="22">
        <f t="shared" si="1429"/>
        <v>1088</v>
      </c>
      <c r="AA2308" s="20" t="s">
        <v>2195</v>
      </c>
      <c r="AB2308" s="22"/>
      <c r="AC2308" s="22">
        <v>1</v>
      </c>
      <c r="AD2308" s="22"/>
      <c r="AE2308" s="22">
        <f t="shared" si="1428"/>
        <v>1088</v>
      </c>
      <c r="AF2308" s="22">
        <f t="shared" si="1416"/>
        <v>1088</v>
      </c>
      <c r="AG2308" s="20">
        <f t="shared" si="1433"/>
        <v>1088</v>
      </c>
      <c r="AH2308" s="20" t="str">
        <f>VLOOKUP(U2308,[1]提成计算!B:I,8,FALSE)</f>
        <v xml:space="preserve"> </v>
      </c>
      <c r="AI2308" s="20"/>
      <c r="AJ2308" s="22"/>
      <c r="AK2308" s="22"/>
      <c r="AM2308" s="22"/>
      <c r="AN2308" s="22"/>
      <c r="AO2308" s="22" t="s">
        <v>2196</v>
      </c>
      <c r="AP2308" s="22" t="s">
        <v>1301</v>
      </c>
      <c r="AS2308" s="20"/>
      <c r="AT2308" s="20"/>
      <c r="AU2308" s="20"/>
    </row>
    <row r="2309" spans="1:47" s="31" customFormat="1" x14ac:dyDescent="0.15">
      <c r="A2309" s="30" t="s">
        <v>1273</v>
      </c>
      <c r="B2309" s="36" t="s">
        <v>918</v>
      </c>
      <c r="C2309" s="36" t="s">
        <v>984</v>
      </c>
      <c r="D2309" s="36" t="s">
        <v>1029</v>
      </c>
      <c r="E2309" s="36" t="s">
        <v>1030</v>
      </c>
      <c r="F2309" s="36" t="s">
        <v>1250</v>
      </c>
      <c r="G2309" s="36" t="s">
        <v>3399</v>
      </c>
      <c r="H2309" s="36"/>
      <c r="I2309" s="36">
        <v>13528584560</v>
      </c>
      <c r="J2309" s="36" t="s">
        <v>924</v>
      </c>
      <c r="K2309" s="36" t="s">
        <v>2860</v>
      </c>
      <c r="L2309" s="36" t="s">
        <v>2119</v>
      </c>
      <c r="M2309" s="36">
        <v>768</v>
      </c>
      <c r="N2309" s="36">
        <v>768</v>
      </c>
      <c r="O2309" s="36" t="s">
        <v>927</v>
      </c>
      <c r="P2309" s="36" t="s">
        <v>50</v>
      </c>
      <c r="Q2309" s="35"/>
      <c r="R2309" s="31" t="s">
        <v>2861</v>
      </c>
      <c r="S2309" s="30"/>
      <c r="T2309" s="30" t="s">
        <v>948</v>
      </c>
      <c r="U2309" s="31" t="s">
        <v>2862</v>
      </c>
      <c r="V2309" s="47">
        <v>1</v>
      </c>
      <c r="W2309" s="33">
        <f t="shared" si="1415"/>
        <v>1</v>
      </c>
      <c r="X2309" s="33"/>
      <c r="Y2309" s="30">
        <v>4</v>
      </c>
      <c r="Z2309" s="31">
        <f t="shared" si="1429"/>
        <v>768</v>
      </c>
      <c r="AA2309" s="36" t="s">
        <v>2195</v>
      </c>
      <c r="AB2309" s="31">
        <v>1</v>
      </c>
      <c r="AG2309" s="36"/>
      <c r="AL2309" s="31" t="s">
        <v>1309</v>
      </c>
      <c r="AO2309" s="31" t="s">
        <v>2196</v>
      </c>
      <c r="AP2309" s="31" t="s">
        <v>1301</v>
      </c>
      <c r="AS2309" s="36"/>
      <c r="AT2309" s="36"/>
      <c r="AU2309" s="36"/>
    </row>
    <row r="2310" spans="1:47" x14ac:dyDescent="0.15">
      <c r="A2310" s="21" t="s">
        <v>1273</v>
      </c>
      <c r="B2310" s="20" t="s">
        <v>918</v>
      </c>
      <c r="C2310" s="20" t="s">
        <v>984</v>
      </c>
      <c r="D2310" s="20" t="s">
        <v>985</v>
      </c>
      <c r="E2310" s="20" t="s">
        <v>1041</v>
      </c>
      <c r="F2310" s="20" t="s">
        <v>1250</v>
      </c>
      <c r="G2310" s="20" t="s">
        <v>3400</v>
      </c>
      <c r="H2310" s="20"/>
      <c r="I2310" s="20">
        <v>13929425918</v>
      </c>
      <c r="J2310" s="20" t="s">
        <v>1268</v>
      </c>
      <c r="K2310" s="20" t="s">
        <v>2944</v>
      </c>
      <c r="L2310" s="20" t="s">
        <v>1898</v>
      </c>
      <c r="M2310" s="20">
        <v>1398</v>
      </c>
      <c r="N2310" s="20">
        <v>1398</v>
      </c>
      <c r="O2310" s="20" t="s">
        <v>927</v>
      </c>
      <c r="P2310" s="20" t="s">
        <v>50</v>
      </c>
      <c r="Q2310" s="28"/>
      <c r="R2310" s="21" t="s">
        <v>989</v>
      </c>
      <c r="S2310" s="21"/>
      <c r="T2310" s="21" t="s">
        <v>53</v>
      </c>
      <c r="U2310" s="21" t="s">
        <v>991</v>
      </c>
      <c r="V2310" s="46">
        <v>1</v>
      </c>
      <c r="W2310" s="26">
        <f t="shared" si="1415"/>
        <v>1</v>
      </c>
      <c r="X2310" s="26">
        <f t="shared" si="1418"/>
        <v>1</v>
      </c>
      <c r="Y2310" s="21">
        <v>20</v>
      </c>
      <c r="Z2310" s="22">
        <f t="shared" si="1429"/>
        <v>1398</v>
      </c>
      <c r="AA2310" s="20" t="s">
        <v>2195</v>
      </c>
      <c r="AB2310" s="22"/>
      <c r="AC2310" s="22">
        <v>1</v>
      </c>
      <c r="AD2310" s="22"/>
      <c r="AE2310" s="22">
        <f t="shared" ref="AE2310:AE2322" si="1434">N2310</f>
        <v>1398</v>
      </c>
      <c r="AF2310" s="22">
        <f t="shared" si="1416"/>
        <v>1398</v>
      </c>
      <c r="AG2310" s="20">
        <f>N2310</f>
        <v>1398</v>
      </c>
      <c r="AH2310" s="20" t="str">
        <f>VLOOKUP(U2310,[1]提成计算!B:I,8,FALSE)</f>
        <v xml:space="preserve"> </v>
      </c>
      <c r="AI2310" s="20"/>
      <c r="AJ2310" s="22"/>
      <c r="AK2310" s="22"/>
      <c r="AM2310" s="22"/>
      <c r="AN2310" s="22"/>
      <c r="AO2310" s="22" t="s">
        <v>2196</v>
      </c>
      <c r="AP2310" s="22" t="s">
        <v>1301</v>
      </c>
      <c r="AS2310" s="20"/>
      <c r="AT2310" s="20"/>
      <c r="AU2310" s="20"/>
    </row>
    <row r="2311" spans="1:47" x14ac:dyDescent="0.15">
      <c r="A2311" s="21" t="s">
        <v>1273</v>
      </c>
      <c r="B2311" s="20" t="s">
        <v>918</v>
      </c>
      <c r="C2311" s="20" t="s">
        <v>984</v>
      </c>
      <c r="D2311" s="20" t="s">
        <v>985</v>
      </c>
      <c r="E2311" s="20" t="s">
        <v>986</v>
      </c>
      <c r="F2311" s="20" t="s">
        <v>1250</v>
      </c>
      <c r="G2311" s="20" t="s">
        <v>3401</v>
      </c>
      <c r="H2311" s="20"/>
      <c r="I2311" s="20">
        <v>13592789178</v>
      </c>
      <c r="J2311" s="20" t="s">
        <v>924</v>
      </c>
      <c r="K2311" s="20" t="s">
        <v>1006</v>
      </c>
      <c r="L2311" s="20" t="s">
        <v>1299</v>
      </c>
      <c r="M2311" s="20">
        <v>888</v>
      </c>
      <c r="N2311" s="20">
        <v>888</v>
      </c>
      <c r="O2311" s="20" t="s">
        <v>927</v>
      </c>
      <c r="P2311" s="20" t="s">
        <v>50</v>
      </c>
      <c r="Q2311" s="28"/>
      <c r="R2311" s="21" t="s">
        <v>989</v>
      </c>
      <c r="S2311" s="25" t="s">
        <v>1007</v>
      </c>
      <c r="T2311" s="21" t="s">
        <v>53</v>
      </c>
      <c r="U2311" s="21" t="s">
        <v>1008</v>
      </c>
      <c r="V2311" s="46">
        <v>1</v>
      </c>
      <c r="W2311" s="26">
        <f t="shared" si="1415"/>
        <v>1</v>
      </c>
      <c r="Y2311" s="21">
        <v>12</v>
      </c>
      <c r="Z2311" s="22">
        <f t="shared" si="1429"/>
        <v>888</v>
      </c>
      <c r="AA2311" s="20" t="s">
        <v>2195</v>
      </c>
      <c r="AB2311" s="22"/>
      <c r="AC2311" s="22">
        <v>1</v>
      </c>
      <c r="AD2311" s="22"/>
      <c r="AE2311" s="22">
        <f t="shared" si="1434"/>
        <v>888</v>
      </c>
      <c r="AF2311" s="22">
        <f t="shared" si="1416"/>
        <v>888</v>
      </c>
      <c r="AG2311" s="20"/>
      <c r="AH2311" s="22"/>
      <c r="AI2311" s="22"/>
      <c r="AJ2311" s="22">
        <f t="shared" ref="AJ2311:AJ2314" si="1435">N2311</f>
        <v>888</v>
      </c>
      <c r="AK2311" s="22">
        <f>IF(O2311="(传统)XDSL",VLOOKUP(S2311,[2]直销续费率明细!C:I,7,FALSE)*1,IF(O2311="GPON+XDSL",VLOOKUP(S2311,[2]直销续费率明细!C:I,7,FALSE)*1,VLOOKUP(S2311,[2]直销续费率明细!C:I,5,FALSE)*1))</f>
        <v>15</v>
      </c>
      <c r="AL2311" s="22" t="s">
        <v>1309</v>
      </c>
      <c r="AM2311" s="22"/>
      <c r="AN2311" s="22"/>
      <c r="AO2311" s="22" t="s">
        <v>2196</v>
      </c>
      <c r="AP2311" s="22" t="s">
        <v>1301</v>
      </c>
      <c r="AS2311" s="20">
        <f>IF(Y2311&gt;=10,VLOOKUP(U2311,[2]提成计算!B:T,19,FALSE),VLOOKUP(U2311,[2]提成计算!B:T,18,FALSE))</f>
        <v>0.1</v>
      </c>
      <c r="AT2311" s="20">
        <f t="shared" ref="AT2311:AT2314" si="1436">IF(AD2311*AS2311&gt;0,AD2311*AS2311,AE2311*AS2311)</f>
        <v>88.800000000000011</v>
      </c>
      <c r="AU2311" s="20">
        <f t="shared" ref="AU2311:AU2314" si="1437">IF(AND(AK2311&lt;0,AK2311+AT2311&lt;0),-AT2311,AK2311)</f>
        <v>15</v>
      </c>
    </row>
    <row r="2312" spans="1:47" x14ac:dyDescent="0.15">
      <c r="A2312" s="21" t="s">
        <v>1273</v>
      </c>
      <c r="B2312" s="20" t="s">
        <v>918</v>
      </c>
      <c r="C2312" s="20" t="s">
        <v>984</v>
      </c>
      <c r="D2312" s="20" t="s">
        <v>985</v>
      </c>
      <c r="E2312" s="20" t="s">
        <v>1041</v>
      </c>
      <c r="F2312" s="20" t="s">
        <v>1250</v>
      </c>
      <c r="G2312" s="20" t="s">
        <v>3402</v>
      </c>
      <c r="H2312" s="20"/>
      <c r="I2312" s="20">
        <v>13544787999</v>
      </c>
      <c r="J2312" s="20" t="s">
        <v>924</v>
      </c>
      <c r="K2312" s="20" t="s">
        <v>2944</v>
      </c>
      <c r="L2312" s="20" t="s">
        <v>1299</v>
      </c>
      <c r="M2312" s="20">
        <v>888</v>
      </c>
      <c r="N2312" s="20">
        <v>888</v>
      </c>
      <c r="O2312" s="20" t="s">
        <v>1334</v>
      </c>
      <c r="P2312" s="20" t="s">
        <v>50</v>
      </c>
      <c r="Q2312" s="28"/>
      <c r="R2312" s="21" t="s">
        <v>989</v>
      </c>
      <c r="S2312" s="25" t="s">
        <v>990</v>
      </c>
      <c r="T2312" s="21" t="s">
        <v>53</v>
      </c>
      <c r="U2312" s="21" t="s">
        <v>991</v>
      </c>
      <c r="V2312" s="46">
        <v>1</v>
      </c>
      <c r="W2312" s="26">
        <f t="shared" si="1415"/>
        <v>1</v>
      </c>
      <c r="Y2312" s="21">
        <v>12</v>
      </c>
      <c r="Z2312" s="22">
        <f t="shared" si="1429"/>
        <v>888</v>
      </c>
      <c r="AA2312" s="20" t="s">
        <v>2195</v>
      </c>
      <c r="AB2312" s="22"/>
      <c r="AC2312" s="22">
        <v>1</v>
      </c>
      <c r="AD2312" s="22"/>
      <c r="AE2312" s="22">
        <f t="shared" si="1434"/>
        <v>888</v>
      </c>
      <c r="AF2312" s="22">
        <f t="shared" si="1416"/>
        <v>888</v>
      </c>
      <c r="AG2312" s="20"/>
      <c r="AH2312" s="22"/>
      <c r="AI2312" s="22"/>
      <c r="AJ2312" s="22">
        <f t="shared" si="1435"/>
        <v>888</v>
      </c>
      <c r="AK2312" s="22">
        <f>IF(O2312="(传统)XDSL",VLOOKUP(S2312,[2]直销续费率明细!C:I,7,FALSE)*1,IF(O2312="GPON+XDSL",VLOOKUP(S2312,[2]直销续费率明细!C:I,7,FALSE)*1,VLOOKUP(S2312,[2]直销续费率明细!C:I,5,FALSE)*1))</f>
        <v>25</v>
      </c>
      <c r="AL2312" s="22" t="s">
        <v>1309</v>
      </c>
      <c r="AM2312" s="22"/>
      <c r="AN2312" s="22"/>
      <c r="AO2312" s="22" t="s">
        <v>2196</v>
      </c>
      <c r="AP2312" s="22" t="s">
        <v>1301</v>
      </c>
      <c r="AS2312" s="20">
        <f>IF(Y2312&gt;=10,VLOOKUP(U2312,[2]提成计算!B:T,19,FALSE),VLOOKUP(U2312,[2]提成计算!B:T,18,FALSE))</f>
        <v>0.1</v>
      </c>
      <c r="AT2312" s="20">
        <f t="shared" si="1436"/>
        <v>88.800000000000011</v>
      </c>
      <c r="AU2312" s="20">
        <f t="shared" si="1437"/>
        <v>25</v>
      </c>
    </row>
    <row r="2313" spans="1:47" x14ac:dyDescent="0.15">
      <c r="A2313" s="21" t="s">
        <v>1273</v>
      </c>
      <c r="B2313" s="20" t="s">
        <v>918</v>
      </c>
      <c r="C2313" s="20" t="s">
        <v>984</v>
      </c>
      <c r="D2313" s="20" t="s">
        <v>995</v>
      </c>
      <c r="E2313" s="20" t="s">
        <v>1013</v>
      </c>
      <c r="F2313" s="20" t="s">
        <v>1250</v>
      </c>
      <c r="G2313" s="20" t="s">
        <v>3403</v>
      </c>
      <c r="H2313" s="20"/>
      <c r="I2313" s="20">
        <v>13711993580</v>
      </c>
      <c r="J2313" s="20" t="s">
        <v>924</v>
      </c>
      <c r="K2313" s="20" t="s">
        <v>1016</v>
      </c>
      <c r="L2313" s="20" t="s">
        <v>1376</v>
      </c>
      <c r="M2313" s="20">
        <v>1088</v>
      </c>
      <c r="N2313" s="20">
        <v>1088</v>
      </c>
      <c r="O2313" s="20" t="s">
        <v>927</v>
      </c>
      <c r="P2313" s="20" t="s">
        <v>50</v>
      </c>
      <c r="Q2313" s="28"/>
      <c r="R2313" s="21" t="s">
        <v>1001</v>
      </c>
      <c r="S2313" s="25" t="s">
        <v>1017</v>
      </c>
      <c r="T2313" s="21" t="s">
        <v>53</v>
      </c>
      <c r="U2313" s="21" t="s">
        <v>1018</v>
      </c>
      <c r="V2313" s="46">
        <v>1</v>
      </c>
      <c r="W2313" s="26">
        <f t="shared" si="1415"/>
        <v>1</v>
      </c>
      <c r="Y2313" s="21">
        <v>10</v>
      </c>
      <c r="Z2313" s="22">
        <f t="shared" si="1429"/>
        <v>1088</v>
      </c>
      <c r="AA2313" s="20" t="s">
        <v>2195</v>
      </c>
      <c r="AB2313" s="22"/>
      <c r="AC2313" s="22">
        <v>1</v>
      </c>
      <c r="AD2313" s="22"/>
      <c r="AE2313" s="22">
        <f t="shared" si="1434"/>
        <v>1088</v>
      </c>
      <c r="AF2313" s="22">
        <f t="shared" si="1416"/>
        <v>1088</v>
      </c>
      <c r="AG2313" s="20"/>
      <c r="AH2313" s="22"/>
      <c r="AI2313" s="22"/>
      <c r="AJ2313" s="22">
        <f t="shared" si="1435"/>
        <v>1088</v>
      </c>
      <c r="AK2313" s="22">
        <f>IF(O2313="(传统)XDSL",VLOOKUP(S2313,[2]直销续费率明细!C:I,7,FALSE)*1,IF(O2313="GPON+XDSL",VLOOKUP(S2313,[2]直销续费率明细!C:I,7,FALSE)*1,VLOOKUP(S2313,[2]直销续费率明细!C:I,5,FALSE)*1))</f>
        <v>25</v>
      </c>
      <c r="AL2313" s="22" t="s">
        <v>1300</v>
      </c>
      <c r="AM2313" s="22"/>
      <c r="AN2313" s="22"/>
      <c r="AO2313" s="22" t="s">
        <v>2196</v>
      </c>
      <c r="AP2313" s="22" t="s">
        <v>1301</v>
      </c>
      <c r="AS2313" s="20">
        <f>IF(Y2313&gt;=10,VLOOKUP(U2313,[2]提成计算!B:T,19,FALSE),VLOOKUP(U2313,[2]提成计算!B:T,18,FALSE))</f>
        <v>0.09</v>
      </c>
      <c r="AT2313" s="20">
        <f t="shared" si="1436"/>
        <v>97.92</v>
      </c>
      <c r="AU2313" s="20">
        <f t="shared" si="1437"/>
        <v>25</v>
      </c>
    </row>
    <row r="2314" spans="1:47" x14ac:dyDescent="0.15">
      <c r="A2314" s="21" t="s">
        <v>1273</v>
      </c>
      <c r="B2314" s="20" t="s">
        <v>918</v>
      </c>
      <c r="C2314" s="20" t="s">
        <v>984</v>
      </c>
      <c r="D2314" s="20" t="s">
        <v>995</v>
      </c>
      <c r="E2314" s="20" t="s">
        <v>996</v>
      </c>
      <c r="F2314" s="20" t="s">
        <v>1250</v>
      </c>
      <c r="G2314" s="20" t="s">
        <v>3404</v>
      </c>
      <c r="H2314" s="20"/>
      <c r="I2314" s="20">
        <v>13532522066</v>
      </c>
      <c r="J2314" s="20" t="s">
        <v>924</v>
      </c>
      <c r="K2314" s="20" t="s">
        <v>999</v>
      </c>
      <c r="L2314" s="20" t="s">
        <v>1299</v>
      </c>
      <c r="M2314" s="20">
        <v>888</v>
      </c>
      <c r="N2314" s="20">
        <v>888</v>
      </c>
      <c r="O2314" s="20" t="s">
        <v>927</v>
      </c>
      <c r="P2314" s="20" t="s">
        <v>50</v>
      </c>
      <c r="Q2314" s="28"/>
      <c r="R2314" s="21" t="s">
        <v>1001</v>
      </c>
      <c r="S2314" s="25" t="s">
        <v>1002</v>
      </c>
      <c r="T2314" s="21" t="s">
        <v>53</v>
      </c>
      <c r="U2314" s="21" t="s">
        <v>1003</v>
      </c>
      <c r="V2314" s="46">
        <v>1</v>
      </c>
      <c r="W2314" s="26">
        <f t="shared" si="1415"/>
        <v>1</v>
      </c>
      <c r="Y2314" s="21">
        <v>12</v>
      </c>
      <c r="Z2314" s="22">
        <f t="shared" si="1429"/>
        <v>888</v>
      </c>
      <c r="AA2314" s="20" t="s">
        <v>2195</v>
      </c>
      <c r="AB2314" s="22"/>
      <c r="AC2314" s="22">
        <v>1</v>
      </c>
      <c r="AD2314" s="22"/>
      <c r="AE2314" s="22">
        <f t="shared" si="1434"/>
        <v>888</v>
      </c>
      <c r="AF2314" s="22">
        <f t="shared" si="1416"/>
        <v>888</v>
      </c>
      <c r="AG2314" s="20"/>
      <c r="AH2314" s="22"/>
      <c r="AI2314" s="22"/>
      <c r="AJ2314" s="22">
        <f t="shared" si="1435"/>
        <v>888</v>
      </c>
      <c r="AK2314" s="22">
        <f>IF(O2314="(传统)XDSL",VLOOKUP(S2314,[2]直销续费率明细!C:I,7,FALSE)*1,IF(O2314="GPON+XDSL",VLOOKUP(S2314,[2]直销续费率明细!C:I,7,FALSE)*1,VLOOKUP(S2314,[2]直销续费率明细!C:I,5,FALSE)*1))</f>
        <v>25</v>
      </c>
      <c r="AL2314" s="22" t="s">
        <v>1309</v>
      </c>
      <c r="AM2314" s="22"/>
      <c r="AN2314" s="22"/>
      <c r="AO2314" s="22" t="s">
        <v>2196</v>
      </c>
      <c r="AP2314" s="22" t="s">
        <v>1301</v>
      </c>
      <c r="AS2314" s="20">
        <f>IF(Y2314&gt;=10,VLOOKUP(U2314,[2]提成计算!B:T,19,FALSE),VLOOKUP(U2314,[2]提成计算!B:T,18,FALSE))</f>
        <v>0.09</v>
      </c>
      <c r="AT2314" s="20">
        <f t="shared" si="1436"/>
        <v>79.92</v>
      </c>
      <c r="AU2314" s="20">
        <f t="shared" si="1437"/>
        <v>25</v>
      </c>
    </row>
    <row r="2315" spans="1:47" x14ac:dyDescent="0.15">
      <c r="A2315" s="21" t="s">
        <v>1273</v>
      </c>
      <c r="B2315" s="20" t="s">
        <v>918</v>
      </c>
      <c r="C2315" s="20" t="s">
        <v>984</v>
      </c>
      <c r="D2315" s="20" t="s">
        <v>985</v>
      </c>
      <c r="E2315" s="20" t="s">
        <v>1025</v>
      </c>
      <c r="F2315" s="20" t="s">
        <v>1250</v>
      </c>
      <c r="G2315" s="20" t="s">
        <v>3405</v>
      </c>
      <c r="H2315" s="20"/>
      <c r="I2315" s="20">
        <v>13620069117</v>
      </c>
      <c r="J2315" s="20" t="s">
        <v>2340</v>
      </c>
      <c r="K2315" s="20" t="s">
        <v>2880</v>
      </c>
      <c r="L2315" s="20" t="s">
        <v>1891</v>
      </c>
      <c r="M2315" s="20">
        <v>1088</v>
      </c>
      <c r="N2315" s="20">
        <v>1088</v>
      </c>
      <c r="O2315" s="20" t="s">
        <v>927</v>
      </c>
      <c r="P2315" s="20" t="s">
        <v>50</v>
      </c>
      <c r="Q2315" s="28" t="s">
        <v>2340</v>
      </c>
      <c r="R2315" s="21" t="s">
        <v>989</v>
      </c>
      <c r="S2315" s="21"/>
      <c r="T2315" s="21" t="s">
        <v>53</v>
      </c>
      <c r="U2315" s="21" t="s">
        <v>1028</v>
      </c>
      <c r="V2315" s="46">
        <v>1</v>
      </c>
      <c r="W2315" s="26">
        <f t="shared" si="1415"/>
        <v>1</v>
      </c>
      <c r="X2315" s="26">
        <f t="shared" si="1418"/>
        <v>1</v>
      </c>
      <c r="Y2315" s="21">
        <v>10</v>
      </c>
      <c r="Z2315" s="22">
        <f t="shared" si="1429"/>
        <v>1088</v>
      </c>
      <c r="AA2315" s="20" t="s">
        <v>2195</v>
      </c>
      <c r="AB2315" s="22"/>
      <c r="AC2315" s="22">
        <v>1</v>
      </c>
      <c r="AD2315" s="22"/>
      <c r="AE2315" s="22">
        <f t="shared" si="1434"/>
        <v>1088</v>
      </c>
      <c r="AF2315" s="22">
        <f t="shared" si="1416"/>
        <v>1088</v>
      </c>
      <c r="AG2315" s="20">
        <f t="shared" ref="AG2315:AG2316" si="1438">N2315</f>
        <v>1088</v>
      </c>
      <c r="AH2315" s="20" t="str">
        <f>VLOOKUP(U2315,[1]提成计算!B:I,8,FALSE)</f>
        <v xml:space="preserve"> </v>
      </c>
      <c r="AI2315" s="20"/>
      <c r="AJ2315" s="22"/>
      <c r="AK2315" s="22"/>
      <c r="AM2315" s="22"/>
      <c r="AN2315" s="22"/>
      <c r="AO2315" s="22" t="s">
        <v>2216</v>
      </c>
      <c r="AP2315" s="22" t="s">
        <v>1301</v>
      </c>
      <c r="AS2315" s="20"/>
      <c r="AT2315" s="20"/>
      <c r="AU2315" s="20"/>
    </row>
    <row r="2316" spans="1:47" x14ac:dyDescent="0.15">
      <c r="A2316" s="21" t="s">
        <v>1273</v>
      </c>
      <c r="B2316" s="20" t="s">
        <v>918</v>
      </c>
      <c r="C2316" s="20" t="s">
        <v>984</v>
      </c>
      <c r="D2316" s="20" t="s">
        <v>985</v>
      </c>
      <c r="E2316" s="20" t="s">
        <v>1004</v>
      </c>
      <c r="F2316" s="20" t="s">
        <v>1250</v>
      </c>
      <c r="G2316" s="20" t="s">
        <v>3406</v>
      </c>
      <c r="H2316" s="20"/>
      <c r="I2316" s="20">
        <v>18666870677</v>
      </c>
      <c r="J2316" s="20" t="s">
        <v>1268</v>
      </c>
      <c r="K2316" s="20" t="s">
        <v>1006</v>
      </c>
      <c r="L2316" s="20" t="s">
        <v>1930</v>
      </c>
      <c r="M2316" s="20">
        <v>1088</v>
      </c>
      <c r="N2316" s="20">
        <v>1088</v>
      </c>
      <c r="O2316" s="20" t="s">
        <v>927</v>
      </c>
      <c r="P2316" s="20" t="s">
        <v>50</v>
      </c>
      <c r="Q2316" s="28"/>
      <c r="R2316" s="21" t="s">
        <v>989</v>
      </c>
      <c r="S2316" s="21"/>
      <c r="T2316" s="21" t="s">
        <v>53</v>
      </c>
      <c r="U2316" s="21" t="s">
        <v>1008</v>
      </c>
      <c r="V2316" s="46">
        <v>1</v>
      </c>
      <c r="W2316" s="26">
        <f t="shared" si="1415"/>
        <v>1</v>
      </c>
      <c r="X2316" s="26">
        <f t="shared" si="1418"/>
        <v>1</v>
      </c>
      <c r="Y2316" s="21">
        <v>10</v>
      </c>
      <c r="Z2316" s="22">
        <f t="shared" si="1429"/>
        <v>1088</v>
      </c>
      <c r="AA2316" s="20" t="s">
        <v>2218</v>
      </c>
      <c r="AB2316" s="22"/>
      <c r="AC2316" s="22">
        <v>1</v>
      </c>
      <c r="AD2316" s="22"/>
      <c r="AE2316" s="22">
        <f t="shared" si="1434"/>
        <v>1088</v>
      </c>
      <c r="AF2316" s="22">
        <f t="shared" si="1416"/>
        <v>1088</v>
      </c>
      <c r="AG2316" s="20">
        <f t="shared" si="1438"/>
        <v>1088</v>
      </c>
      <c r="AH2316" s="20" t="str">
        <f>VLOOKUP(U2316,[1]提成计算!B:I,8,FALSE)</f>
        <v xml:space="preserve"> </v>
      </c>
      <c r="AI2316" s="20"/>
      <c r="AJ2316" s="22"/>
      <c r="AK2316" s="22"/>
      <c r="AM2316" s="22"/>
      <c r="AN2316" s="22"/>
      <c r="AO2316" s="22" t="s">
        <v>2216</v>
      </c>
      <c r="AP2316" s="22" t="s">
        <v>1301</v>
      </c>
      <c r="AS2316" s="20"/>
      <c r="AT2316" s="20"/>
      <c r="AU2316" s="20"/>
    </row>
    <row r="2317" spans="1:47" x14ac:dyDescent="0.15">
      <c r="A2317" s="21" t="s">
        <v>1273</v>
      </c>
      <c r="B2317" s="20" t="s">
        <v>918</v>
      </c>
      <c r="C2317" s="20" t="s">
        <v>984</v>
      </c>
      <c r="D2317" s="20" t="s">
        <v>995</v>
      </c>
      <c r="E2317" s="20" t="s">
        <v>1502</v>
      </c>
      <c r="F2317" s="20" t="s">
        <v>1250</v>
      </c>
      <c r="G2317" s="20" t="s">
        <v>3407</v>
      </c>
      <c r="H2317" s="20"/>
      <c r="I2317" s="20">
        <v>13712749213</v>
      </c>
      <c r="J2317" s="20" t="s">
        <v>924</v>
      </c>
      <c r="K2317" s="20" t="s">
        <v>1011</v>
      </c>
      <c r="L2317" s="20" t="s">
        <v>1299</v>
      </c>
      <c r="M2317" s="20">
        <v>888</v>
      </c>
      <c r="N2317" s="20">
        <v>888</v>
      </c>
      <c r="O2317" s="20" t="s">
        <v>927</v>
      </c>
      <c r="P2317" s="20" t="s">
        <v>50</v>
      </c>
      <c r="Q2317" s="28"/>
      <c r="R2317" s="21" t="s">
        <v>65</v>
      </c>
      <c r="S2317" s="25" t="s">
        <v>1504</v>
      </c>
      <c r="T2317" s="21" t="s">
        <v>53</v>
      </c>
      <c r="U2317" s="21" t="s">
        <v>1012</v>
      </c>
      <c r="V2317" s="46">
        <v>1</v>
      </c>
      <c r="W2317" s="26">
        <f t="shared" si="1415"/>
        <v>1</v>
      </c>
      <c r="Y2317" s="21">
        <v>12</v>
      </c>
      <c r="Z2317" s="22">
        <f t="shared" si="1429"/>
        <v>888</v>
      </c>
      <c r="AA2317" s="20" t="s">
        <v>2218</v>
      </c>
      <c r="AB2317" s="22"/>
      <c r="AC2317" s="22">
        <v>1</v>
      </c>
      <c r="AD2317" s="22"/>
      <c r="AE2317" s="22">
        <f t="shared" si="1434"/>
        <v>888</v>
      </c>
      <c r="AF2317" s="22">
        <f t="shared" si="1416"/>
        <v>888</v>
      </c>
      <c r="AG2317" s="20"/>
      <c r="AH2317" s="22"/>
      <c r="AI2317" s="22"/>
      <c r="AJ2317" s="22">
        <f>N2317</f>
        <v>888</v>
      </c>
      <c r="AK2317" s="22">
        <f>IF(O2317="(传统)XDSL",VLOOKUP(S2317,[2]直销续费率明细!C:I,7,FALSE)*1,IF(O2317="GPON+XDSL",VLOOKUP(S2317,[2]直销续费率明细!C:I,7,FALSE)*1,VLOOKUP(S2317,[2]直销续费率明细!C:I,5,FALSE)*1))</f>
        <v>-40</v>
      </c>
      <c r="AL2317" s="22" t="s">
        <v>1300</v>
      </c>
      <c r="AM2317" s="22"/>
      <c r="AN2317" s="22"/>
      <c r="AO2317" s="22" t="s">
        <v>2196</v>
      </c>
      <c r="AP2317" s="22" t="s">
        <v>1301</v>
      </c>
      <c r="AS2317" s="20">
        <f>IF(Y2317&gt;=10,VLOOKUP(U2317,[2]提成计算!B:T,19,FALSE),VLOOKUP(U2317,[2]提成计算!B:T,18,FALSE))</f>
        <v>0.09</v>
      </c>
      <c r="AT2317" s="20">
        <f t="shared" ref="AT2317" si="1439">IF(AD2317*AS2317&gt;0,AD2317*AS2317,AE2317*AS2317)</f>
        <v>79.92</v>
      </c>
      <c r="AU2317" s="20">
        <f t="shared" ref="AU2317" si="1440">IF(AND(AK2317&lt;0,AK2317+AT2317&lt;0),-AT2317,AK2317)</f>
        <v>-40</v>
      </c>
    </row>
    <row r="2318" spans="1:47" x14ac:dyDescent="0.15">
      <c r="A2318" s="21" t="s">
        <v>1273</v>
      </c>
      <c r="B2318" s="20" t="s">
        <v>918</v>
      </c>
      <c r="C2318" s="20" t="s">
        <v>984</v>
      </c>
      <c r="D2318" s="20" t="s">
        <v>985</v>
      </c>
      <c r="E2318" s="20" t="s">
        <v>1004</v>
      </c>
      <c r="F2318" s="20" t="s">
        <v>1250</v>
      </c>
      <c r="G2318" s="20" t="s">
        <v>3408</v>
      </c>
      <c r="H2318" s="20"/>
      <c r="I2318" s="20">
        <v>15016895008</v>
      </c>
      <c r="J2318" s="20" t="s">
        <v>1268</v>
      </c>
      <c r="K2318" s="20" t="s">
        <v>1006</v>
      </c>
      <c r="L2318" s="20" t="s">
        <v>1891</v>
      </c>
      <c r="M2318" s="20">
        <v>1088</v>
      </c>
      <c r="N2318" s="20">
        <v>1088</v>
      </c>
      <c r="O2318" s="20" t="s">
        <v>927</v>
      </c>
      <c r="P2318" s="20" t="s">
        <v>50</v>
      </c>
      <c r="Q2318" s="28"/>
      <c r="R2318" s="21" t="s">
        <v>989</v>
      </c>
      <c r="S2318" s="21"/>
      <c r="T2318" s="21" t="s">
        <v>53</v>
      </c>
      <c r="U2318" s="21" t="s">
        <v>1008</v>
      </c>
      <c r="V2318" s="46">
        <v>1</v>
      </c>
      <c r="W2318" s="26">
        <f t="shared" si="1415"/>
        <v>1</v>
      </c>
      <c r="X2318" s="26">
        <f t="shared" si="1418"/>
        <v>1</v>
      </c>
      <c r="Y2318" s="21">
        <v>10</v>
      </c>
      <c r="Z2318" s="22">
        <f t="shared" si="1429"/>
        <v>1088</v>
      </c>
      <c r="AA2318" s="20" t="s">
        <v>2195</v>
      </c>
      <c r="AB2318" s="22"/>
      <c r="AC2318" s="22">
        <v>1</v>
      </c>
      <c r="AD2318" s="22"/>
      <c r="AE2318" s="22">
        <f t="shared" si="1434"/>
        <v>1088</v>
      </c>
      <c r="AF2318" s="22">
        <f t="shared" si="1416"/>
        <v>1088</v>
      </c>
      <c r="AG2318" s="20">
        <f>N2318</f>
        <v>1088</v>
      </c>
      <c r="AH2318" s="20" t="str">
        <f>VLOOKUP(U2318,[1]提成计算!B:I,8,FALSE)</f>
        <v xml:space="preserve"> </v>
      </c>
      <c r="AI2318" s="20"/>
      <c r="AJ2318" s="22"/>
      <c r="AK2318" s="22"/>
      <c r="AM2318" s="22"/>
      <c r="AN2318" s="22"/>
      <c r="AO2318" s="22" t="s">
        <v>2196</v>
      </c>
      <c r="AP2318" s="22" t="s">
        <v>1301</v>
      </c>
      <c r="AS2318" s="20"/>
      <c r="AT2318" s="20"/>
      <c r="AU2318" s="20"/>
    </row>
    <row r="2319" spans="1:47" x14ac:dyDescent="0.15">
      <c r="A2319" s="21" t="s">
        <v>1273</v>
      </c>
      <c r="B2319" s="20" t="s">
        <v>918</v>
      </c>
      <c r="C2319" s="20" t="s">
        <v>984</v>
      </c>
      <c r="D2319" s="20" t="s">
        <v>1029</v>
      </c>
      <c r="E2319" s="20" t="s">
        <v>1038</v>
      </c>
      <c r="F2319" s="20" t="s">
        <v>1250</v>
      </c>
      <c r="G2319" s="20" t="s">
        <v>3409</v>
      </c>
      <c r="H2319" s="20"/>
      <c r="I2319" s="20">
        <v>13527922681</v>
      </c>
      <c r="J2319" s="20" t="s">
        <v>924</v>
      </c>
      <c r="K2319" s="20" t="s">
        <v>1298</v>
      </c>
      <c r="L2319" s="20" t="s">
        <v>2268</v>
      </c>
      <c r="M2319" s="20">
        <v>1398</v>
      </c>
      <c r="N2319" s="20">
        <v>1398</v>
      </c>
      <c r="O2319" s="20" t="s">
        <v>927</v>
      </c>
      <c r="P2319" s="20" t="s">
        <v>50</v>
      </c>
      <c r="Q2319" s="28"/>
      <c r="R2319" s="21"/>
      <c r="S2319" s="25" t="s">
        <v>1040</v>
      </c>
      <c r="T2319" s="21" t="s">
        <v>1311</v>
      </c>
      <c r="U2319" s="21" t="s">
        <v>1298</v>
      </c>
      <c r="V2319" s="46">
        <v>1</v>
      </c>
      <c r="W2319" s="26">
        <f t="shared" si="1415"/>
        <v>1</v>
      </c>
      <c r="Y2319" s="21">
        <v>20</v>
      </c>
      <c r="Z2319" s="22">
        <f t="shared" si="1429"/>
        <v>1398</v>
      </c>
      <c r="AA2319" s="20" t="s">
        <v>2195</v>
      </c>
      <c r="AB2319" s="22"/>
      <c r="AC2319" s="22">
        <v>1</v>
      </c>
      <c r="AD2319" s="22"/>
      <c r="AE2319" s="22">
        <f t="shared" si="1434"/>
        <v>1398</v>
      </c>
      <c r="AF2319" s="22">
        <f t="shared" si="1416"/>
        <v>1398</v>
      </c>
      <c r="AG2319" s="20"/>
      <c r="AH2319" s="22"/>
      <c r="AI2319" s="22"/>
      <c r="AJ2319" s="22">
        <f t="shared" ref="AJ2319:AJ2326" si="1441">N2319</f>
        <v>1398</v>
      </c>
      <c r="AK2319" s="22">
        <f>IF(O2319="(传统)XDSL",VLOOKUP(S2319,[1]续费率明细!C:I,7,FALSE)*1,IF(O2319="GPON+XDSL",VLOOKUP(S2319,[1]续费率明细!C:I,7,FALSE)*1,VLOOKUP(S2319,[1]续费率明细!C:I,5,FALSE)*1))</f>
        <v>-40</v>
      </c>
      <c r="AL2319" s="22" t="s">
        <v>1300</v>
      </c>
      <c r="AM2319" s="22"/>
      <c r="AN2319" s="22"/>
      <c r="AO2319" s="22" t="s">
        <v>2196</v>
      </c>
      <c r="AP2319" s="22" t="s">
        <v>1301</v>
      </c>
      <c r="AS2319" s="20"/>
      <c r="AT2319" s="20"/>
      <c r="AU2319" s="20"/>
    </row>
    <row r="2320" spans="1:47" x14ac:dyDescent="0.15">
      <c r="A2320" s="21" t="s">
        <v>1273</v>
      </c>
      <c r="B2320" s="20" t="s">
        <v>918</v>
      </c>
      <c r="C2320" s="20" t="s">
        <v>984</v>
      </c>
      <c r="D2320" s="20" t="s">
        <v>995</v>
      </c>
      <c r="E2320" s="20" t="s">
        <v>1009</v>
      </c>
      <c r="F2320" s="20" t="s">
        <v>1250</v>
      </c>
      <c r="G2320" s="20" t="s">
        <v>3410</v>
      </c>
      <c r="H2320" s="20"/>
      <c r="I2320" s="20">
        <v>13538325130</v>
      </c>
      <c r="J2320" s="20" t="s">
        <v>924</v>
      </c>
      <c r="K2320" s="20" t="s">
        <v>2877</v>
      </c>
      <c r="L2320" s="20" t="s">
        <v>1299</v>
      </c>
      <c r="M2320" s="20">
        <v>888</v>
      </c>
      <c r="N2320" s="20">
        <v>888</v>
      </c>
      <c r="O2320" s="20" t="s">
        <v>1262</v>
      </c>
      <c r="P2320" s="20" t="s">
        <v>50</v>
      </c>
      <c r="Q2320" s="28"/>
      <c r="R2320" s="21" t="s">
        <v>65</v>
      </c>
      <c r="S2320" s="25" t="s">
        <v>1504</v>
      </c>
      <c r="T2320" s="21" t="s">
        <v>53</v>
      </c>
      <c r="U2320" s="21" t="s">
        <v>1757</v>
      </c>
      <c r="V2320" s="46">
        <v>1</v>
      </c>
      <c r="W2320" s="26">
        <f t="shared" si="1415"/>
        <v>1</v>
      </c>
      <c r="Y2320" s="21">
        <v>12</v>
      </c>
      <c r="Z2320" s="22">
        <f t="shared" si="1429"/>
        <v>888</v>
      </c>
      <c r="AA2320" s="20" t="s">
        <v>2195</v>
      </c>
      <c r="AB2320" s="22"/>
      <c r="AC2320" s="22">
        <v>1</v>
      </c>
      <c r="AD2320" s="22"/>
      <c r="AE2320" s="22">
        <f t="shared" si="1434"/>
        <v>888</v>
      </c>
      <c r="AF2320" s="22">
        <f t="shared" si="1416"/>
        <v>888</v>
      </c>
      <c r="AG2320" s="20"/>
      <c r="AH2320" s="22"/>
      <c r="AI2320" s="22"/>
      <c r="AJ2320" s="22">
        <f t="shared" si="1441"/>
        <v>888</v>
      </c>
      <c r="AK2320" s="22">
        <f>IF(O2320="(传统)XDSL",VLOOKUP(S2320,[2]直销续费率明细!C:I,7,FALSE)*1,IF(O2320="GPON+XDSL",VLOOKUP(S2320,[2]直销续费率明细!C:I,7,FALSE)*1,VLOOKUP(S2320,[2]直销续费率明细!C:I,5,FALSE)*1))</f>
        <v>-20</v>
      </c>
      <c r="AL2320" s="22" t="s">
        <v>1300</v>
      </c>
      <c r="AM2320" s="22"/>
      <c r="AN2320" s="22"/>
      <c r="AO2320" s="22" t="s">
        <v>2196</v>
      </c>
      <c r="AP2320" s="22" t="s">
        <v>1301</v>
      </c>
      <c r="AS2320" s="20">
        <f>IF(Y2320&gt;=10,VLOOKUP(U2320,[2]提成计算!B:T,19,FALSE),VLOOKUP(U2320,[2]提成计算!B:T,18,FALSE))</f>
        <v>0.09</v>
      </c>
      <c r="AT2320" s="20">
        <f t="shared" ref="AT2320:AT2326" si="1442">IF(AD2320*AS2320&gt;0,AD2320*AS2320,AE2320*AS2320)</f>
        <v>79.92</v>
      </c>
      <c r="AU2320" s="20">
        <f t="shared" ref="AU2320:AU2323" si="1443">IF(AND(AK2320&lt;0,AK2320+AT2320&lt;0),-AT2320,AK2320)</f>
        <v>-20</v>
      </c>
    </row>
    <row r="2321" spans="1:47" x14ac:dyDescent="0.15">
      <c r="A2321" s="21" t="s">
        <v>1273</v>
      </c>
      <c r="B2321" s="20" t="s">
        <v>918</v>
      </c>
      <c r="C2321" s="20" t="s">
        <v>984</v>
      </c>
      <c r="D2321" s="20" t="s">
        <v>985</v>
      </c>
      <c r="E2321" s="20" t="s">
        <v>1041</v>
      </c>
      <c r="F2321" s="20" t="s">
        <v>1250</v>
      </c>
      <c r="G2321" s="20" t="s">
        <v>3411</v>
      </c>
      <c r="H2321" s="20"/>
      <c r="I2321" s="20">
        <v>15019950001</v>
      </c>
      <c r="J2321" s="20" t="s">
        <v>924</v>
      </c>
      <c r="K2321" s="20" t="s">
        <v>2880</v>
      </c>
      <c r="L2321" s="20" t="s">
        <v>1299</v>
      </c>
      <c r="M2321" s="20">
        <v>888</v>
      </c>
      <c r="N2321" s="20">
        <v>888</v>
      </c>
      <c r="O2321" s="20" t="s">
        <v>927</v>
      </c>
      <c r="P2321" s="20" t="s">
        <v>50</v>
      </c>
      <c r="Q2321" s="28"/>
      <c r="R2321" s="21" t="s">
        <v>989</v>
      </c>
      <c r="S2321" s="25" t="s">
        <v>990</v>
      </c>
      <c r="T2321" s="21" t="s">
        <v>53</v>
      </c>
      <c r="U2321" s="21" t="s">
        <v>1028</v>
      </c>
      <c r="V2321" s="46">
        <v>1</v>
      </c>
      <c r="W2321" s="26">
        <f t="shared" si="1415"/>
        <v>1</v>
      </c>
      <c r="Y2321" s="21">
        <v>12</v>
      </c>
      <c r="Z2321" s="22">
        <f t="shared" si="1429"/>
        <v>888</v>
      </c>
      <c r="AA2321" s="20" t="s">
        <v>2195</v>
      </c>
      <c r="AB2321" s="22"/>
      <c r="AC2321" s="22">
        <v>1</v>
      </c>
      <c r="AD2321" s="22"/>
      <c r="AE2321" s="22">
        <f t="shared" si="1434"/>
        <v>888</v>
      </c>
      <c r="AF2321" s="22">
        <f t="shared" si="1416"/>
        <v>888</v>
      </c>
      <c r="AG2321" s="20"/>
      <c r="AH2321" s="22"/>
      <c r="AI2321" s="22"/>
      <c r="AJ2321" s="22">
        <f t="shared" si="1441"/>
        <v>888</v>
      </c>
      <c r="AK2321" s="22">
        <f>IF(O2321="(传统)XDSL",VLOOKUP(S2321,[2]直销续费率明细!C:I,7,FALSE)*1,IF(O2321="GPON+XDSL",VLOOKUP(S2321,[2]直销续费率明细!C:I,7,FALSE)*1,VLOOKUP(S2321,[2]直销续费率明细!C:I,5,FALSE)*1))</f>
        <v>25</v>
      </c>
      <c r="AL2321" s="22" t="s">
        <v>1300</v>
      </c>
      <c r="AM2321" s="22"/>
      <c r="AN2321" s="22"/>
      <c r="AO2321" s="22" t="s">
        <v>2196</v>
      </c>
      <c r="AP2321" s="22" t="s">
        <v>1301</v>
      </c>
      <c r="AS2321" s="20">
        <f>IF(Y2321&gt;=10,VLOOKUP(U2321,[2]提成计算!B:T,19,FALSE),VLOOKUP(U2321,[2]提成计算!B:T,18,FALSE))</f>
        <v>0.09</v>
      </c>
      <c r="AT2321" s="20">
        <f t="shared" si="1442"/>
        <v>79.92</v>
      </c>
      <c r="AU2321" s="20">
        <f t="shared" si="1443"/>
        <v>25</v>
      </c>
    </row>
    <row r="2322" spans="1:47" x14ac:dyDescent="0.15">
      <c r="A2322" s="21" t="s">
        <v>1273</v>
      </c>
      <c r="B2322" s="20" t="s">
        <v>918</v>
      </c>
      <c r="C2322" s="20" t="s">
        <v>984</v>
      </c>
      <c r="D2322" s="20" t="s">
        <v>995</v>
      </c>
      <c r="E2322" s="20" t="s">
        <v>996</v>
      </c>
      <c r="F2322" s="20" t="s">
        <v>1250</v>
      </c>
      <c r="G2322" s="20" t="s">
        <v>3412</v>
      </c>
      <c r="H2322" s="20"/>
      <c r="I2322" s="20">
        <v>13713469845</v>
      </c>
      <c r="J2322" s="20" t="s">
        <v>924</v>
      </c>
      <c r="K2322" s="20" t="s">
        <v>999</v>
      </c>
      <c r="L2322" s="20" t="s">
        <v>2137</v>
      </c>
      <c r="M2322" s="20">
        <v>1408</v>
      </c>
      <c r="N2322" s="20">
        <v>1408</v>
      </c>
      <c r="O2322" s="20" t="s">
        <v>927</v>
      </c>
      <c r="P2322" s="20" t="s">
        <v>50</v>
      </c>
      <c r="Q2322" s="28"/>
      <c r="R2322" s="21" t="s">
        <v>1001</v>
      </c>
      <c r="S2322" s="25" t="s">
        <v>1002</v>
      </c>
      <c r="T2322" s="21" t="s">
        <v>53</v>
      </c>
      <c r="U2322" s="21" t="s">
        <v>1003</v>
      </c>
      <c r="V2322" s="46">
        <v>1</v>
      </c>
      <c r="W2322" s="26">
        <f t="shared" si="1415"/>
        <v>1</v>
      </c>
      <c r="Y2322" s="21">
        <v>12</v>
      </c>
      <c r="Z2322" s="22">
        <f t="shared" si="1429"/>
        <v>1408</v>
      </c>
      <c r="AA2322" s="20" t="s">
        <v>2195</v>
      </c>
      <c r="AB2322" s="22"/>
      <c r="AC2322" s="22">
        <v>1</v>
      </c>
      <c r="AD2322" s="22"/>
      <c r="AE2322" s="22">
        <f t="shared" si="1434"/>
        <v>1408</v>
      </c>
      <c r="AF2322" s="22">
        <f t="shared" si="1416"/>
        <v>1408</v>
      </c>
      <c r="AG2322" s="20"/>
      <c r="AH2322" s="22"/>
      <c r="AI2322" s="22"/>
      <c r="AJ2322" s="22">
        <f t="shared" si="1441"/>
        <v>1408</v>
      </c>
      <c r="AK2322" s="22">
        <f>IF(O2322="(传统)XDSL",VLOOKUP(S2322,[2]直销续费率明细!C:I,7,FALSE)*1,IF(O2322="GPON+XDSL",VLOOKUP(S2322,[2]直销续费率明细!C:I,7,FALSE)*1,VLOOKUP(S2322,[2]直销续费率明细!C:I,5,FALSE)*1))</f>
        <v>25</v>
      </c>
      <c r="AL2322" s="22" t="s">
        <v>1309</v>
      </c>
      <c r="AM2322" s="22"/>
      <c r="AN2322" s="22"/>
      <c r="AO2322" s="22" t="s">
        <v>2196</v>
      </c>
      <c r="AP2322" s="22" t="s">
        <v>1301</v>
      </c>
      <c r="AS2322" s="20">
        <f>IF(Y2322&gt;=10,VLOOKUP(U2322,[2]提成计算!B:T,19,FALSE),VLOOKUP(U2322,[2]提成计算!B:T,18,FALSE))</f>
        <v>0.09</v>
      </c>
      <c r="AT2322" s="20">
        <f t="shared" si="1442"/>
        <v>126.72</v>
      </c>
      <c r="AU2322" s="20">
        <f t="shared" si="1443"/>
        <v>25</v>
      </c>
    </row>
    <row r="2323" spans="1:47" x14ac:dyDescent="0.15">
      <c r="A2323" s="21" t="s">
        <v>1273</v>
      </c>
      <c r="B2323" s="20" t="s">
        <v>918</v>
      </c>
      <c r="C2323" s="20" t="s">
        <v>984</v>
      </c>
      <c r="D2323" s="20" t="s">
        <v>992</v>
      </c>
      <c r="E2323" s="20" t="s">
        <v>1296</v>
      </c>
      <c r="F2323" s="20" t="s">
        <v>1250</v>
      </c>
      <c r="G2323" s="20" t="s">
        <v>3413</v>
      </c>
      <c r="H2323" s="20"/>
      <c r="I2323" s="20">
        <v>13723598425</v>
      </c>
      <c r="J2323" s="20" t="s">
        <v>924</v>
      </c>
      <c r="K2323" s="20" t="s">
        <v>1022</v>
      </c>
      <c r="L2323" s="20" t="s">
        <v>1918</v>
      </c>
      <c r="M2323" s="20">
        <v>680</v>
      </c>
      <c r="N2323" s="20">
        <v>680</v>
      </c>
      <c r="O2323" s="20" t="s">
        <v>1262</v>
      </c>
      <c r="P2323" s="20" t="s">
        <v>50</v>
      </c>
      <c r="Q2323" s="28"/>
      <c r="R2323" s="21" t="s">
        <v>95</v>
      </c>
      <c r="S2323" s="25" t="s">
        <v>1023</v>
      </c>
      <c r="T2323" s="21" t="s">
        <v>53</v>
      </c>
      <c r="U2323" s="21" t="s">
        <v>96</v>
      </c>
      <c r="V2323" s="46">
        <v>1</v>
      </c>
      <c r="W2323" s="26">
        <f t="shared" si="1415"/>
        <v>1</v>
      </c>
      <c r="Y2323" s="21">
        <v>4</v>
      </c>
      <c r="Z2323" s="22">
        <f t="shared" si="1429"/>
        <v>680</v>
      </c>
      <c r="AA2323" s="20" t="s">
        <v>2195</v>
      </c>
      <c r="AB2323" s="22">
        <v>1</v>
      </c>
      <c r="AC2323" s="22"/>
      <c r="AD2323" s="22">
        <f>N2323</f>
        <v>680</v>
      </c>
      <c r="AE2323" s="22"/>
      <c r="AF2323" s="22">
        <f t="shared" si="1416"/>
        <v>680</v>
      </c>
      <c r="AG2323" s="20"/>
      <c r="AH2323" s="22"/>
      <c r="AI2323" s="22"/>
      <c r="AJ2323" s="22">
        <f t="shared" si="1441"/>
        <v>680</v>
      </c>
      <c r="AK2323" s="22">
        <f>IF(O2323="(传统)XDSL",VLOOKUP(S2323,[2]直销续费率明细!C:I,7,FALSE)*1,IF(O2323="GPON+XDSL",VLOOKUP(S2323,[2]直销续费率明细!C:I,7,FALSE)*1,VLOOKUP(S2323,[2]直销续费率明细!C:I,5,FALSE)*1))</f>
        <v>-20</v>
      </c>
      <c r="AL2323" s="22" t="s">
        <v>1309</v>
      </c>
      <c r="AM2323" s="22"/>
      <c r="AN2323" s="22"/>
      <c r="AO2323" s="22" t="s">
        <v>2196</v>
      </c>
      <c r="AP2323" s="22" t="s">
        <v>2202</v>
      </c>
      <c r="AS2323" s="20">
        <f>IF(Y2323&gt;=10,VLOOKUP(U2323,[2]提成计算!B:T,19,FALSE),VLOOKUP(U2323,[2]提成计算!B:T,18,FALSE))</f>
        <v>7.0000000000000007E-2</v>
      </c>
      <c r="AT2323" s="20">
        <f t="shared" si="1442"/>
        <v>47.6</v>
      </c>
      <c r="AU2323" s="20">
        <f t="shared" si="1443"/>
        <v>-20</v>
      </c>
    </row>
    <row r="2324" spans="1:47" x14ac:dyDescent="0.15">
      <c r="A2324" s="21" t="s">
        <v>1273</v>
      </c>
      <c r="B2324" s="20" t="s">
        <v>918</v>
      </c>
      <c r="C2324" s="20" t="s">
        <v>984</v>
      </c>
      <c r="D2324" s="20" t="s">
        <v>985</v>
      </c>
      <c r="E2324" s="20" t="s">
        <v>986</v>
      </c>
      <c r="F2324" s="20" t="s">
        <v>1250</v>
      </c>
      <c r="G2324" s="20" t="s">
        <v>3414</v>
      </c>
      <c r="H2324" s="20"/>
      <c r="I2324" s="20">
        <v>13751376941</v>
      </c>
      <c r="J2324" s="20" t="s">
        <v>924</v>
      </c>
      <c r="K2324" s="20" t="s">
        <v>2856</v>
      </c>
      <c r="L2324" s="20" t="s">
        <v>1299</v>
      </c>
      <c r="M2324" s="20">
        <v>888</v>
      </c>
      <c r="N2324" s="20">
        <v>888</v>
      </c>
      <c r="O2324" s="20" t="s">
        <v>927</v>
      </c>
      <c r="P2324" s="20" t="s">
        <v>50</v>
      </c>
      <c r="Q2324" s="28"/>
      <c r="R2324" s="22" t="s">
        <v>989</v>
      </c>
      <c r="T2324" s="21" t="s">
        <v>948</v>
      </c>
      <c r="U2324" s="22" t="s">
        <v>989</v>
      </c>
      <c r="V2324" s="46">
        <v>1</v>
      </c>
      <c r="W2324" s="26">
        <f t="shared" si="1415"/>
        <v>1</v>
      </c>
      <c r="Y2324" s="21">
        <v>12</v>
      </c>
      <c r="Z2324" s="22">
        <f t="shared" si="1429"/>
        <v>888</v>
      </c>
      <c r="AA2324" s="20" t="s">
        <v>2195</v>
      </c>
      <c r="AB2324" s="22"/>
      <c r="AC2324" s="22">
        <v>1</v>
      </c>
      <c r="AD2324" s="22"/>
      <c r="AE2324" s="22">
        <f>N2324</f>
        <v>888</v>
      </c>
      <c r="AF2324" s="22">
        <f t="shared" si="1416"/>
        <v>888</v>
      </c>
      <c r="AG2324" s="20"/>
      <c r="AH2324" s="22"/>
      <c r="AI2324" s="22"/>
      <c r="AJ2324" s="22">
        <f t="shared" si="1441"/>
        <v>888</v>
      </c>
      <c r="AK2324" s="22">
        <f>IF(O2324="(传统)XDSL",VLOOKUP(U2324,[2]自营续费率!B:G,6,FALSE)*1,IF(O2324="GPON+XDSL",VLOOKUP(U2324,[2]自营续费率!B:G,6,FALSE)*1,VLOOKUP(U2324,[2]自营续费率!B:G,4,FALSE)*1))</f>
        <v>0</v>
      </c>
      <c r="AL2324" s="22" t="s">
        <v>1300</v>
      </c>
      <c r="AM2324" s="22"/>
      <c r="AN2324" s="22"/>
      <c r="AO2324" s="22" t="s">
        <v>2216</v>
      </c>
      <c r="AP2324" s="22" t="s">
        <v>1301</v>
      </c>
      <c r="AS2324" s="20">
        <f>IF(Y2324&gt;=10,VLOOKUP(U2324,[2]自营提成!C:Z,6,FALSE),VLOOKUP(U2324,[2]自营提成!C:Z,5,FALSE))</f>
        <v>0.12</v>
      </c>
      <c r="AT2324" s="20">
        <f t="shared" si="1442"/>
        <v>106.56</v>
      </c>
      <c r="AU2324" s="20">
        <f>IF(AND(AK2324&lt;0,AK2324+AT2324&lt;0),-AT2324,AK2324)</f>
        <v>0</v>
      </c>
    </row>
    <row r="2325" spans="1:47" x14ac:dyDescent="0.15">
      <c r="A2325" s="21" t="s">
        <v>1273</v>
      </c>
      <c r="B2325" s="20" t="s">
        <v>918</v>
      </c>
      <c r="C2325" s="20" t="s">
        <v>984</v>
      </c>
      <c r="D2325" s="20" t="s">
        <v>992</v>
      </c>
      <c r="E2325" s="20" t="s">
        <v>1296</v>
      </c>
      <c r="F2325" s="20" t="s">
        <v>1250</v>
      </c>
      <c r="G2325" s="20" t="s">
        <v>3415</v>
      </c>
      <c r="H2325" s="20"/>
      <c r="I2325" s="20">
        <v>13798818298</v>
      </c>
      <c r="J2325" s="20" t="s">
        <v>924</v>
      </c>
      <c r="K2325" s="20" t="s">
        <v>1022</v>
      </c>
      <c r="L2325" s="20" t="s">
        <v>1918</v>
      </c>
      <c r="M2325" s="20">
        <v>680</v>
      </c>
      <c r="N2325" s="20">
        <v>680</v>
      </c>
      <c r="O2325" s="20" t="s">
        <v>1262</v>
      </c>
      <c r="P2325" s="20" t="s">
        <v>50</v>
      </c>
      <c r="Q2325" s="28"/>
      <c r="R2325" s="21" t="s">
        <v>95</v>
      </c>
      <c r="S2325" s="25" t="s">
        <v>1023</v>
      </c>
      <c r="T2325" s="21" t="s">
        <v>53</v>
      </c>
      <c r="U2325" s="21" t="s">
        <v>96</v>
      </c>
      <c r="V2325" s="46">
        <v>1</v>
      </c>
      <c r="W2325" s="26">
        <f t="shared" si="1415"/>
        <v>1</v>
      </c>
      <c r="Y2325" s="21">
        <v>4</v>
      </c>
      <c r="Z2325" s="22">
        <f t="shared" si="1429"/>
        <v>680</v>
      </c>
      <c r="AA2325" s="20" t="s">
        <v>2218</v>
      </c>
      <c r="AB2325" s="22">
        <v>1</v>
      </c>
      <c r="AC2325" s="22"/>
      <c r="AD2325" s="22">
        <f>N2325</f>
        <v>680</v>
      </c>
      <c r="AE2325" s="22"/>
      <c r="AF2325" s="22">
        <f t="shared" si="1416"/>
        <v>680</v>
      </c>
      <c r="AG2325" s="20"/>
      <c r="AH2325" s="22"/>
      <c r="AI2325" s="22"/>
      <c r="AJ2325" s="22">
        <f t="shared" si="1441"/>
        <v>680</v>
      </c>
      <c r="AK2325" s="22">
        <f>IF(O2325="(传统)XDSL",VLOOKUP(S2325,[2]直销续费率明细!C:I,7,FALSE)*1,IF(O2325="GPON+XDSL",VLOOKUP(S2325,[2]直销续费率明细!C:I,7,FALSE)*1,VLOOKUP(S2325,[2]直销续费率明细!C:I,5,FALSE)*1))</f>
        <v>-20</v>
      </c>
      <c r="AL2325" s="22" t="s">
        <v>1309</v>
      </c>
      <c r="AM2325" s="22"/>
      <c r="AN2325" s="22"/>
      <c r="AO2325" s="22" t="s">
        <v>2196</v>
      </c>
      <c r="AP2325" s="22" t="s">
        <v>2202</v>
      </c>
      <c r="AS2325" s="20">
        <f>IF(Y2325&gt;=10,VLOOKUP(U2325,[2]提成计算!B:T,19,FALSE),VLOOKUP(U2325,[2]提成计算!B:T,18,FALSE))</f>
        <v>7.0000000000000007E-2</v>
      </c>
      <c r="AT2325" s="20">
        <f t="shared" si="1442"/>
        <v>47.6</v>
      </c>
      <c r="AU2325" s="20">
        <f t="shared" ref="AU2325:AU2326" si="1444">IF(AND(AK2325&lt;0,AK2325+AT2325&lt;0),-AT2325,AK2325)</f>
        <v>-20</v>
      </c>
    </row>
    <row r="2326" spans="1:47" x14ac:dyDescent="0.15">
      <c r="A2326" s="21" t="s">
        <v>1273</v>
      </c>
      <c r="B2326" s="20" t="s">
        <v>918</v>
      </c>
      <c r="C2326" s="20" t="s">
        <v>984</v>
      </c>
      <c r="D2326" s="20" t="s">
        <v>985</v>
      </c>
      <c r="E2326" s="20" t="s">
        <v>1041</v>
      </c>
      <c r="F2326" s="20" t="s">
        <v>1250</v>
      </c>
      <c r="G2326" s="20" t="s">
        <v>3416</v>
      </c>
      <c r="H2326" s="20"/>
      <c r="I2326" s="20">
        <v>13412939168</v>
      </c>
      <c r="J2326" s="20" t="s">
        <v>924</v>
      </c>
      <c r="K2326" s="20" t="s">
        <v>988</v>
      </c>
      <c r="L2326" s="20" t="s">
        <v>1299</v>
      </c>
      <c r="M2326" s="20">
        <v>888</v>
      </c>
      <c r="N2326" s="20">
        <v>888</v>
      </c>
      <c r="O2326" s="20" t="s">
        <v>927</v>
      </c>
      <c r="P2326" s="20" t="s">
        <v>50</v>
      </c>
      <c r="Q2326" s="28"/>
      <c r="R2326" s="21" t="s">
        <v>989</v>
      </c>
      <c r="S2326" s="25" t="s">
        <v>990</v>
      </c>
      <c r="T2326" s="21" t="s">
        <v>53</v>
      </c>
      <c r="U2326" s="21" t="s">
        <v>991</v>
      </c>
      <c r="V2326" s="46">
        <v>1</v>
      </c>
      <c r="W2326" s="26">
        <f t="shared" si="1415"/>
        <v>1</v>
      </c>
      <c r="Y2326" s="21">
        <v>12</v>
      </c>
      <c r="Z2326" s="22">
        <f t="shared" si="1429"/>
        <v>888</v>
      </c>
      <c r="AA2326" s="20" t="s">
        <v>2195</v>
      </c>
      <c r="AB2326" s="22"/>
      <c r="AC2326" s="22">
        <v>1</v>
      </c>
      <c r="AD2326" s="22"/>
      <c r="AE2326" s="22">
        <f>N2326</f>
        <v>888</v>
      </c>
      <c r="AF2326" s="22">
        <f t="shared" si="1416"/>
        <v>888</v>
      </c>
      <c r="AG2326" s="20"/>
      <c r="AH2326" s="22"/>
      <c r="AI2326" s="22"/>
      <c r="AJ2326" s="22">
        <f t="shared" si="1441"/>
        <v>888</v>
      </c>
      <c r="AK2326" s="22">
        <f>IF(O2326="(传统)XDSL",VLOOKUP(S2326,[2]直销续费率明细!C:I,7,FALSE)*1,IF(O2326="GPON+XDSL",VLOOKUP(S2326,[2]直销续费率明细!C:I,7,FALSE)*1,VLOOKUP(S2326,[2]直销续费率明细!C:I,5,FALSE)*1))</f>
        <v>25</v>
      </c>
      <c r="AL2326" s="22" t="s">
        <v>1300</v>
      </c>
      <c r="AM2326" s="22"/>
      <c r="AN2326" s="22"/>
      <c r="AO2326" s="22" t="s">
        <v>2196</v>
      </c>
      <c r="AP2326" s="22" t="s">
        <v>1301</v>
      </c>
      <c r="AS2326" s="20">
        <f>IF(Y2326&gt;=10,VLOOKUP(U2326,[2]提成计算!B:T,19,FALSE),VLOOKUP(U2326,[2]提成计算!B:T,18,FALSE))</f>
        <v>0.1</v>
      </c>
      <c r="AT2326" s="20">
        <f t="shared" si="1442"/>
        <v>88.800000000000011</v>
      </c>
      <c r="AU2326" s="20">
        <f t="shared" si="1444"/>
        <v>25</v>
      </c>
    </row>
    <row r="2327" spans="1:47" x14ac:dyDescent="0.15">
      <c r="A2327" s="21" t="s">
        <v>1273</v>
      </c>
      <c r="B2327" s="20" t="s">
        <v>918</v>
      </c>
      <c r="C2327" s="20" t="s">
        <v>984</v>
      </c>
      <c r="D2327" s="20" t="s">
        <v>985</v>
      </c>
      <c r="E2327" s="20" t="s">
        <v>1041</v>
      </c>
      <c r="F2327" s="20" t="s">
        <v>1250</v>
      </c>
      <c r="G2327" s="20" t="s">
        <v>3417</v>
      </c>
      <c r="H2327" s="20"/>
      <c r="I2327" s="20">
        <v>13790699923</v>
      </c>
      <c r="J2327" s="20" t="s">
        <v>2340</v>
      </c>
      <c r="K2327" s="20" t="s">
        <v>988</v>
      </c>
      <c r="L2327" s="20" t="s">
        <v>1914</v>
      </c>
      <c r="M2327" s="20">
        <v>828</v>
      </c>
      <c r="N2327" s="20">
        <v>828</v>
      </c>
      <c r="O2327" s="20" t="s">
        <v>1262</v>
      </c>
      <c r="P2327" s="20" t="s">
        <v>50</v>
      </c>
      <c r="Q2327" s="28" t="s">
        <v>2340</v>
      </c>
      <c r="R2327" s="21" t="s">
        <v>989</v>
      </c>
      <c r="S2327" s="21"/>
      <c r="T2327" s="21" t="s">
        <v>53</v>
      </c>
      <c r="U2327" s="21" t="s">
        <v>991</v>
      </c>
      <c r="V2327" s="46">
        <v>1</v>
      </c>
      <c r="W2327" s="26">
        <f t="shared" si="1415"/>
        <v>1</v>
      </c>
      <c r="X2327" s="26">
        <f t="shared" si="1418"/>
        <v>1</v>
      </c>
      <c r="Y2327" s="21">
        <v>4</v>
      </c>
      <c r="Z2327" s="22">
        <f t="shared" si="1429"/>
        <v>828</v>
      </c>
      <c r="AA2327" s="20" t="s">
        <v>2195</v>
      </c>
      <c r="AB2327" s="22">
        <v>1</v>
      </c>
      <c r="AC2327" s="22"/>
      <c r="AD2327" s="22">
        <f>N2327</f>
        <v>828</v>
      </c>
      <c r="AE2327" s="22"/>
      <c r="AF2327" s="22">
        <f t="shared" si="1416"/>
        <v>828</v>
      </c>
      <c r="AG2327" s="20">
        <f>N2327</f>
        <v>828</v>
      </c>
      <c r="AH2327" s="20" t="str">
        <f>VLOOKUP(U2327,[1]提成计算!B:I,8,FALSE)</f>
        <v xml:space="preserve"> </v>
      </c>
      <c r="AI2327" s="20"/>
      <c r="AJ2327" s="22"/>
      <c r="AK2327" s="22"/>
      <c r="AM2327" s="22"/>
      <c r="AN2327" s="22"/>
      <c r="AO2327" s="22" t="s">
        <v>2196</v>
      </c>
      <c r="AP2327" s="22" t="s">
        <v>1301</v>
      </c>
      <c r="AS2327" s="20"/>
      <c r="AT2327" s="20"/>
      <c r="AU2327" s="20"/>
    </row>
    <row r="2328" spans="1:47" x14ac:dyDescent="0.15">
      <c r="A2328" s="21" t="s">
        <v>1273</v>
      </c>
      <c r="B2328" s="20" t="s">
        <v>918</v>
      </c>
      <c r="C2328" s="20" t="s">
        <v>984</v>
      </c>
      <c r="D2328" s="20" t="s">
        <v>985</v>
      </c>
      <c r="E2328" s="20" t="s">
        <v>1004</v>
      </c>
      <c r="F2328" s="20" t="s">
        <v>1250</v>
      </c>
      <c r="G2328" s="20" t="s">
        <v>3418</v>
      </c>
      <c r="H2328" s="20"/>
      <c r="I2328" s="20">
        <v>13537717702</v>
      </c>
      <c r="J2328" s="20" t="s">
        <v>924</v>
      </c>
      <c r="K2328" s="20" t="s">
        <v>1006</v>
      </c>
      <c r="L2328" s="20" t="s">
        <v>1299</v>
      </c>
      <c r="M2328" s="20">
        <v>888</v>
      </c>
      <c r="N2328" s="20">
        <v>888</v>
      </c>
      <c r="O2328" s="20" t="s">
        <v>927</v>
      </c>
      <c r="P2328" s="20" t="s">
        <v>50</v>
      </c>
      <c r="Q2328" s="28"/>
      <c r="R2328" s="21" t="s">
        <v>989</v>
      </c>
      <c r="S2328" s="25" t="s">
        <v>1007</v>
      </c>
      <c r="T2328" s="21" t="s">
        <v>53</v>
      </c>
      <c r="U2328" s="21" t="s">
        <v>1008</v>
      </c>
      <c r="V2328" s="46">
        <v>1</v>
      </c>
      <c r="W2328" s="26">
        <f t="shared" si="1415"/>
        <v>1</v>
      </c>
      <c r="Y2328" s="21">
        <v>12</v>
      </c>
      <c r="Z2328" s="22">
        <f t="shared" si="1429"/>
        <v>888</v>
      </c>
      <c r="AA2328" s="20" t="s">
        <v>2195</v>
      </c>
      <c r="AB2328" s="22"/>
      <c r="AC2328" s="22">
        <v>1</v>
      </c>
      <c r="AD2328" s="22"/>
      <c r="AE2328" s="22">
        <f t="shared" ref="AE2328:AE2329" si="1445">N2328</f>
        <v>888</v>
      </c>
      <c r="AF2328" s="22">
        <f t="shared" si="1416"/>
        <v>888</v>
      </c>
      <c r="AG2328" s="20"/>
      <c r="AH2328" s="22"/>
      <c r="AI2328" s="22"/>
      <c r="AJ2328" s="22">
        <f t="shared" ref="AJ2328:AJ2329" si="1446">N2328</f>
        <v>888</v>
      </c>
      <c r="AK2328" s="22">
        <f>IF(O2328="(传统)XDSL",VLOOKUP(S2328,[2]直销续费率明细!C:I,7,FALSE)*1,IF(O2328="GPON+XDSL",VLOOKUP(S2328,[2]直销续费率明细!C:I,7,FALSE)*1,VLOOKUP(S2328,[2]直销续费率明细!C:I,5,FALSE)*1))</f>
        <v>15</v>
      </c>
      <c r="AL2328" s="22" t="s">
        <v>1300</v>
      </c>
      <c r="AM2328" s="22"/>
      <c r="AN2328" s="22"/>
      <c r="AO2328" s="22" t="s">
        <v>2196</v>
      </c>
      <c r="AP2328" s="22" t="s">
        <v>1301</v>
      </c>
      <c r="AS2328" s="20">
        <f>IF(Y2328&gt;=10,VLOOKUP(U2328,[2]提成计算!B:T,19,FALSE),VLOOKUP(U2328,[2]提成计算!B:T,18,FALSE))</f>
        <v>0.1</v>
      </c>
      <c r="AT2328" s="20">
        <f t="shared" ref="AT2328:AT2329" si="1447">IF(AD2328*AS2328&gt;0,AD2328*AS2328,AE2328*AS2328)</f>
        <v>88.800000000000011</v>
      </c>
      <c r="AU2328" s="20">
        <f t="shared" ref="AU2328:AU2329" si="1448">IF(AND(AK2328&lt;0,AK2328+AT2328&lt;0),-AT2328,AK2328)</f>
        <v>15</v>
      </c>
    </row>
    <row r="2329" spans="1:47" x14ac:dyDescent="0.15">
      <c r="A2329" s="21" t="s">
        <v>1273</v>
      </c>
      <c r="B2329" s="20" t="s">
        <v>918</v>
      </c>
      <c r="C2329" s="20" t="s">
        <v>984</v>
      </c>
      <c r="D2329" s="20" t="s">
        <v>995</v>
      </c>
      <c r="E2329" s="20" t="s">
        <v>1009</v>
      </c>
      <c r="F2329" s="20" t="s">
        <v>1250</v>
      </c>
      <c r="G2329" s="20" t="s">
        <v>3419</v>
      </c>
      <c r="H2329" s="20"/>
      <c r="I2329" s="20" t="s">
        <v>3420</v>
      </c>
      <c r="J2329" s="20" t="s">
        <v>924</v>
      </c>
      <c r="K2329" s="20" t="s">
        <v>2877</v>
      </c>
      <c r="L2329" s="20" t="s">
        <v>1299</v>
      </c>
      <c r="M2329" s="20">
        <v>888</v>
      </c>
      <c r="N2329" s="20">
        <v>888</v>
      </c>
      <c r="O2329" s="20" t="s">
        <v>927</v>
      </c>
      <c r="P2329" s="20" t="s">
        <v>50</v>
      </c>
      <c r="Q2329" s="28"/>
      <c r="R2329" s="21" t="s">
        <v>65</v>
      </c>
      <c r="S2329" s="25" t="s">
        <v>1504</v>
      </c>
      <c r="T2329" s="21" t="s">
        <v>53</v>
      </c>
      <c r="U2329" s="21" t="s">
        <v>1757</v>
      </c>
      <c r="V2329" s="46">
        <v>1</v>
      </c>
      <c r="W2329" s="26">
        <f t="shared" si="1415"/>
        <v>1</v>
      </c>
      <c r="Y2329" s="21">
        <v>12</v>
      </c>
      <c r="Z2329" s="22">
        <f t="shared" si="1429"/>
        <v>888</v>
      </c>
      <c r="AA2329" s="20" t="s">
        <v>2195</v>
      </c>
      <c r="AB2329" s="22"/>
      <c r="AC2329" s="22">
        <v>1</v>
      </c>
      <c r="AD2329" s="22"/>
      <c r="AE2329" s="22">
        <f t="shared" si="1445"/>
        <v>888</v>
      </c>
      <c r="AF2329" s="22">
        <f t="shared" si="1416"/>
        <v>888</v>
      </c>
      <c r="AG2329" s="20"/>
      <c r="AH2329" s="22"/>
      <c r="AI2329" s="22"/>
      <c r="AJ2329" s="22">
        <f t="shared" si="1446"/>
        <v>888</v>
      </c>
      <c r="AK2329" s="22">
        <f>IF(O2329="(传统)XDSL",VLOOKUP(S2329,[2]直销续费率明细!C:I,7,FALSE)*1,IF(O2329="GPON+XDSL",VLOOKUP(S2329,[2]直销续费率明细!C:I,7,FALSE)*1,VLOOKUP(S2329,[2]直销续费率明细!C:I,5,FALSE)*1))</f>
        <v>-40</v>
      </c>
      <c r="AL2329" s="22" t="s">
        <v>1300</v>
      </c>
      <c r="AM2329" s="22"/>
      <c r="AN2329" s="22"/>
      <c r="AO2329" s="22" t="s">
        <v>2196</v>
      </c>
      <c r="AP2329" s="22" t="s">
        <v>1301</v>
      </c>
      <c r="AS2329" s="20">
        <f>IF(Y2329&gt;=10,VLOOKUP(U2329,[2]提成计算!B:T,19,FALSE),VLOOKUP(U2329,[2]提成计算!B:T,18,FALSE))</f>
        <v>0.09</v>
      </c>
      <c r="AT2329" s="20">
        <f t="shared" si="1447"/>
        <v>79.92</v>
      </c>
      <c r="AU2329" s="20">
        <f t="shared" si="1448"/>
        <v>-40</v>
      </c>
    </row>
    <row r="2330" spans="1:47" x14ac:dyDescent="0.15">
      <c r="A2330" s="21" t="s">
        <v>1273</v>
      </c>
      <c r="B2330" s="20" t="s">
        <v>918</v>
      </c>
      <c r="C2330" s="20" t="s">
        <v>984</v>
      </c>
      <c r="D2330" s="20" t="s">
        <v>985</v>
      </c>
      <c r="E2330" s="20" t="s">
        <v>1004</v>
      </c>
      <c r="F2330" s="20" t="s">
        <v>1250</v>
      </c>
      <c r="G2330" s="20" t="s">
        <v>3421</v>
      </c>
      <c r="H2330" s="20"/>
      <c r="I2330" s="20">
        <v>13947677291</v>
      </c>
      <c r="J2330" s="20" t="s">
        <v>1500</v>
      </c>
      <c r="K2330" s="20" t="s">
        <v>2856</v>
      </c>
      <c r="L2330" s="20" t="s">
        <v>1277</v>
      </c>
      <c r="M2330" s="20">
        <v>-509</v>
      </c>
      <c r="N2330" s="20">
        <v>-509</v>
      </c>
      <c r="O2330" s="20" t="s">
        <v>1262</v>
      </c>
      <c r="P2330" s="20" t="s">
        <v>1910</v>
      </c>
      <c r="Q2330" s="28"/>
      <c r="R2330" s="22" t="s">
        <v>989</v>
      </c>
      <c r="S2330" s="21"/>
      <c r="T2330" s="21" t="s">
        <v>948</v>
      </c>
      <c r="U2330" s="22" t="s">
        <v>989</v>
      </c>
      <c r="V2330" s="46"/>
      <c r="Y2330" s="21">
        <v>2</v>
      </c>
      <c r="Z2330" s="22">
        <f t="shared" si="1429"/>
        <v>-509</v>
      </c>
      <c r="AA2330" s="20" t="s">
        <v>1911</v>
      </c>
      <c r="AB2330" s="22"/>
      <c r="AC2330" s="22"/>
      <c r="AD2330" s="22"/>
      <c r="AE2330" s="22"/>
      <c r="AF2330" s="22"/>
      <c r="AG2330" s="20"/>
      <c r="AH2330" s="22"/>
      <c r="AI2330" s="22"/>
      <c r="AJ2330" s="22"/>
      <c r="AK2330" s="22"/>
      <c r="AM2330" s="22"/>
      <c r="AN2330" s="22"/>
      <c r="AO2330" s="22" t="s">
        <v>2196</v>
      </c>
      <c r="AP2330" s="22">
        <v>0</v>
      </c>
      <c r="AS2330" s="20"/>
      <c r="AT2330" s="20"/>
      <c r="AU2330" s="20"/>
    </row>
    <row r="2331" spans="1:47" x14ac:dyDescent="0.15">
      <c r="A2331" s="21" t="s">
        <v>1273</v>
      </c>
      <c r="B2331" s="20" t="s">
        <v>918</v>
      </c>
      <c r="C2331" s="20" t="s">
        <v>984</v>
      </c>
      <c r="D2331" s="20" t="s">
        <v>995</v>
      </c>
      <c r="E2331" s="20" t="s">
        <v>1418</v>
      </c>
      <c r="F2331" s="20" t="s">
        <v>1250</v>
      </c>
      <c r="G2331" s="20" t="s">
        <v>3422</v>
      </c>
      <c r="H2331" s="20"/>
      <c r="I2331" s="20">
        <v>13694911349</v>
      </c>
      <c r="J2331" s="20" t="s">
        <v>924</v>
      </c>
      <c r="K2331" s="20" t="s">
        <v>3423</v>
      </c>
      <c r="L2331" s="20" t="s">
        <v>1299</v>
      </c>
      <c r="M2331" s="20">
        <v>888</v>
      </c>
      <c r="N2331" s="20">
        <v>888</v>
      </c>
      <c r="O2331" s="20" t="s">
        <v>927</v>
      </c>
      <c r="P2331" s="20" t="s">
        <v>50</v>
      </c>
      <c r="Q2331" s="28"/>
      <c r="R2331" s="21" t="s">
        <v>65</v>
      </c>
      <c r="S2331" s="25" t="s">
        <v>1420</v>
      </c>
      <c r="T2331" s="21" t="s">
        <v>2198</v>
      </c>
      <c r="U2331" s="21" t="s">
        <v>66</v>
      </c>
      <c r="V2331" s="46">
        <v>1</v>
      </c>
      <c r="W2331" s="26">
        <f t="shared" ref="W2331:W2333" si="1449">V2331</f>
        <v>1</v>
      </c>
      <c r="Y2331" s="21">
        <v>12</v>
      </c>
      <c r="Z2331" s="22">
        <f t="shared" si="1429"/>
        <v>888</v>
      </c>
      <c r="AA2331" s="20" t="s">
        <v>2195</v>
      </c>
      <c r="AB2331" s="22"/>
      <c r="AC2331" s="22">
        <v>1</v>
      </c>
      <c r="AD2331" s="22"/>
      <c r="AE2331" s="22">
        <f t="shared" ref="AE2331:AE2332" si="1450">N2331</f>
        <v>888</v>
      </c>
      <c r="AF2331" s="22">
        <f t="shared" ref="AF2331:AF2332" si="1451">N2331</f>
        <v>888</v>
      </c>
      <c r="AG2331" s="20"/>
      <c r="AH2331" s="22"/>
      <c r="AI2331" s="22"/>
      <c r="AJ2331" s="22">
        <f>N2331</f>
        <v>888</v>
      </c>
      <c r="AK2331" s="22">
        <f>IF(O2331="(传统)XDSL",VLOOKUP(S2331,[2]直销续费率明细!C:I,7,FALSE)*1,IF(O2331="GPON+XDSL",VLOOKUP(S2331,[2]直销续费率明细!C:I,7,FALSE)*1,VLOOKUP(S2331,[2]直销续费率明细!C:I,5,FALSE)*1))</f>
        <v>-40</v>
      </c>
      <c r="AL2331" s="22" t="s">
        <v>1300</v>
      </c>
      <c r="AM2331" s="22"/>
      <c r="AN2331" s="22"/>
      <c r="AO2331" s="22" t="s">
        <v>2216</v>
      </c>
      <c r="AP2331" s="22" t="s">
        <v>1301</v>
      </c>
      <c r="AS2331" s="20">
        <f>IF(Y2331&gt;=10,VLOOKUP(U2331,[2]提成计算!B:T,19,FALSE),VLOOKUP(U2331,[2]提成计算!B:T,18,FALSE))</f>
        <v>0.1</v>
      </c>
      <c r="AT2331" s="20">
        <f t="shared" ref="AT2331" si="1452">IF(AD2331*AS2331&gt;0,AD2331*AS2331,AE2331*AS2331)</f>
        <v>88.800000000000011</v>
      </c>
      <c r="AU2331" s="20">
        <f t="shared" ref="AU2331" si="1453">IF(AND(AK2331&lt;0,AK2331+AT2331&lt;0),-AT2331,AK2331)</f>
        <v>-40</v>
      </c>
    </row>
    <row r="2332" spans="1:47" x14ac:dyDescent="0.15">
      <c r="A2332" s="21" t="s">
        <v>1273</v>
      </c>
      <c r="B2332" s="20" t="s">
        <v>918</v>
      </c>
      <c r="C2332" s="20" t="s">
        <v>984</v>
      </c>
      <c r="D2332" s="20" t="s">
        <v>1029</v>
      </c>
      <c r="E2332" s="20" t="s">
        <v>1038</v>
      </c>
      <c r="F2332" s="20" t="s">
        <v>1250</v>
      </c>
      <c r="G2332" s="20" t="s">
        <v>3424</v>
      </c>
      <c r="H2332" s="20"/>
      <c r="I2332" s="20">
        <v>13602364931</v>
      </c>
      <c r="J2332" s="20" t="s">
        <v>1268</v>
      </c>
      <c r="K2332" s="20" t="s">
        <v>607</v>
      </c>
      <c r="L2332" s="20" t="s">
        <v>2838</v>
      </c>
      <c r="M2332" s="20">
        <v>2098</v>
      </c>
      <c r="N2332" s="20">
        <v>2098</v>
      </c>
      <c r="O2332" s="20" t="s">
        <v>927</v>
      </c>
      <c r="P2332" s="20" t="s">
        <v>50</v>
      </c>
      <c r="Q2332" s="28"/>
      <c r="R2332" s="21" t="s">
        <v>221</v>
      </c>
      <c r="S2332" s="21"/>
      <c r="T2332" s="21" t="s">
        <v>53</v>
      </c>
      <c r="U2332" s="21" t="s">
        <v>608</v>
      </c>
      <c r="V2332" s="46">
        <v>1</v>
      </c>
      <c r="W2332" s="26">
        <f t="shared" si="1449"/>
        <v>1</v>
      </c>
      <c r="X2332" s="26">
        <f t="shared" ref="X2332" si="1454">V2332</f>
        <v>1</v>
      </c>
      <c r="Y2332" s="21">
        <v>10</v>
      </c>
      <c r="Z2332" s="22">
        <f t="shared" si="1429"/>
        <v>2098</v>
      </c>
      <c r="AA2332" s="20" t="s">
        <v>2195</v>
      </c>
      <c r="AB2332" s="22"/>
      <c r="AC2332" s="22">
        <v>1</v>
      </c>
      <c r="AD2332" s="22"/>
      <c r="AE2332" s="22">
        <f t="shared" si="1450"/>
        <v>2098</v>
      </c>
      <c r="AF2332" s="22">
        <f t="shared" si="1451"/>
        <v>2098</v>
      </c>
      <c r="AG2332" s="20">
        <f>N2332</f>
        <v>2098</v>
      </c>
      <c r="AH2332" s="20" t="str">
        <f>VLOOKUP(U2332,[1]提成计算!B:I,8,FALSE)</f>
        <v xml:space="preserve"> </v>
      </c>
      <c r="AI2332" s="20"/>
      <c r="AJ2332" s="22"/>
      <c r="AK2332" s="22"/>
      <c r="AM2332" s="22"/>
      <c r="AN2332" s="22"/>
      <c r="AO2332" s="22" t="s">
        <v>2196</v>
      </c>
      <c r="AP2332" s="22" t="s">
        <v>1301</v>
      </c>
      <c r="AS2332" s="20"/>
      <c r="AT2332" s="20"/>
      <c r="AU2332" s="20"/>
    </row>
    <row r="2333" spans="1:47" s="31" customFormat="1" x14ac:dyDescent="0.15">
      <c r="A2333" s="30" t="s">
        <v>1273</v>
      </c>
      <c r="B2333" s="36" t="s">
        <v>918</v>
      </c>
      <c r="C2333" s="36" t="s">
        <v>984</v>
      </c>
      <c r="D2333" s="36" t="s">
        <v>1029</v>
      </c>
      <c r="E2333" s="36" t="s">
        <v>1038</v>
      </c>
      <c r="F2333" s="36" t="s">
        <v>1250</v>
      </c>
      <c r="G2333" s="36" t="s">
        <v>3425</v>
      </c>
      <c r="H2333" s="36"/>
      <c r="I2333" s="36">
        <v>15019167577</v>
      </c>
      <c r="J2333" s="36" t="s">
        <v>924</v>
      </c>
      <c r="K2333" s="36" t="s">
        <v>2860</v>
      </c>
      <c r="L2333" s="36" t="s">
        <v>1299</v>
      </c>
      <c r="M2333" s="36">
        <v>888</v>
      </c>
      <c r="N2333" s="36">
        <v>888</v>
      </c>
      <c r="O2333" s="36" t="s">
        <v>927</v>
      </c>
      <c r="P2333" s="36" t="s">
        <v>50</v>
      </c>
      <c r="Q2333" s="35"/>
      <c r="R2333" s="31" t="s">
        <v>2861</v>
      </c>
      <c r="S2333" s="30"/>
      <c r="T2333" s="30" t="s">
        <v>948</v>
      </c>
      <c r="U2333" s="31" t="s">
        <v>2862</v>
      </c>
      <c r="V2333" s="47">
        <v>1</v>
      </c>
      <c r="W2333" s="33">
        <f t="shared" si="1449"/>
        <v>1</v>
      </c>
      <c r="X2333" s="33"/>
      <c r="Y2333" s="30">
        <v>12</v>
      </c>
      <c r="Z2333" s="31">
        <f t="shared" si="1429"/>
        <v>888</v>
      </c>
      <c r="AA2333" s="36" t="s">
        <v>2195</v>
      </c>
      <c r="AC2333" s="31">
        <v>1</v>
      </c>
      <c r="AG2333" s="36"/>
      <c r="AL2333" s="31" t="s">
        <v>1309</v>
      </c>
      <c r="AO2333" s="31" t="s">
        <v>2196</v>
      </c>
      <c r="AP2333" s="31" t="s">
        <v>1301</v>
      </c>
      <c r="AS2333" s="36"/>
      <c r="AT2333" s="36"/>
      <c r="AU2333" s="36"/>
    </row>
    <row r="2334" spans="1:47" x14ac:dyDescent="0.15">
      <c r="A2334" s="21" t="s">
        <v>1273</v>
      </c>
      <c r="B2334" s="20" t="s">
        <v>918</v>
      </c>
      <c r="C2334" s="20" t="s">
        <v>984</v>
      </c>
      <c r="D2334" s="20" t="s">
        <v>1029</v>
      </c>
      <c r="E2334" s="20" t="s">
        <v>1368</v>
      </c>
      <c r="F2334" s="20" t="s">
        <v>1250</v>
      </c>
      <c r="G2334" s="20" t="s">
        <v>3426</v>
      </c>
      <c r="H2334" s="20"/>
      <c r="I2334" s="20">
        <v>15015361716</v>
      </c>
      <c r="J2334" s="20" t="s">
        <v>1500</v>
      </c>
      <c r="K2334" s="20" t="s">
        <v>607</v>
      </c>
      <c r="L2334" s="20" t="s">
        <v>1277</v>
      </c>
      <c r="M2334" s="20">
        <v>-249</v>
      </c>
      <c r="N2334" s="20">
        <v>-249</v>
      </c>
      <c r="O2334" s="20" t="s">
        <v>1262</v>
      </c>
      <c r="P2334" s="20" t="s">
        <v>1910</v>
      </c>
      <c r="Q2334" s="28"/>
      <c r="R2334" s="21" t="s">
        <v>221</v>
      </c>
      <c r="S2334" s="21"/>
      <c r="T2334" s="21" t="s">
        <v>53</v>
      </c>
      <c r="U2334" s="21" t="s">
        <v>608</v>
      </c>
      <c r="V2334" s="46"/>
      <c r="Y2334" s="21">
        <v>2</v>
      </c>
      <c r="Z2334" s="22">
        <f t="shared" si="1429"/>
        <v>-249</v>
      </c>
      <c r="AA2334" s="20" t="s">
        <v>1911</v>
      </c>
      <c r="AB2334" s="22"/>
      <c r="AC2334" s="22"/>
      <c r="AD2334" s="22"/>
      <c r="AE2334" s="22"/>
      <c r="AF2334" s="22"/>
      <c r="AG2334" s="20"/>
      <c r="AH2334" s="22"/>
      <c r="AI2334" s="22"/>
      <c r="AJ2334" s="22"/>
      <c r="AK2334" s="22"/>
      <c r="AM2334" s="22"/>
      <c r="AN2334" s="22"/>
      <c r="AO2334" s="22" t="s">
        <v>2196</v>
      </c>
      <c r="AP2334" s="22">
        <v>0</v>
      </c>
      <c r="AS2334" s="20"/>
      <c r="AT2334" s="20"/>
      <c r="AU2334" s="20"/>
    </row>
    <row r="2335" spans="1:47" s="31" customFormat="1" x14ac:dyDescent="0.15">
      <c r="A2335" s="30" t="s">
        <v>1273</v>
      </c>
      <c r="B2335" s="36" t="s">
        <v>918</v>
      </c>
      <c r="C2335" s="36" t="s">
        <v>984</v>
      </c>
      <c r="D2335" s="36" t="s">
        <v>985</v>
      </c>
      <c r="E2335" s="36" t="s">
        <v>1004</v>
      </c>
      <c r="F2335" s="36" t="s">
        <v>1250</v>
      </c>
      <c r="G2335" s="36" t="s">
        <v>3427</v>
      </c>
      <c r="H2335" s="36"/>
      <c r="I2335" s="36">
        <v>18819701690</v>
      </c>
      <c r="J2335" s="36" t="s">
        <v>1268</v>
      </c>
      <c r="K2335" s="36" t="s">
        <v>2856</v>
      </c>
      <c r="L2335" s="36" t="s">
        <v>1891</v>
      </c>
      <c r="M2335" s="36">
        <v>1088</v>
      </c>
      <c r="N2335" s="36">
        <v>1088</v>
      </c>
      <c r="O2335" s="36" t="s">
        <v>927</v>
      </c>
      <c r="P2335" s="36" t="s">
        <v>50</v>
      </c>
      <c r="Q2335" s="35"/>
      <c r="R2335" s="31" t="s">
        <v>2857</v>
      </c>
      <c r="S2335" s="30"/>
      <c r="T2335" s="30" t="s">
        <v>948</v>
      </c>
      <c r="U2335" s="31" t="s">
        <v>989</v>
      </c>
      <c r="V2335" s="47">
        <v>1</v>
      </c>
      <c r="W2335" s="33">
        <f t="shared" ref="W2335:W2362" si="1455">V2335</f>
        <v>1</v>
      </c>
      <c r="X2335" s="33">
        <f t="shared" ref="X2335:X2362" si="1456">V2335</f>
        <v>1</v>
      </c>
      <c r="Y2335" s="30">
        <v>10</v>
      </c>
      <c r="Z2335" s="31">
        <f t="shared" si="1429"/>
        <v>1088</v>
      </c>
      <c r="AA2335" s="36" t="s">
        <v>2195</v>
      </c>
      <c r="AC2335" s="31">
        <v>1</v>
      </c>
      <c r="AG2335" s="36"/>
      <c r="AH2335" s="36"/>
      <c r="AI2335" s="36"/>
      <c r="AO2335" s="31" t="s">
        <v>2196</v>
      </c>
      <c r="AP2335" s="31" t="s">
        <v>1301</v>
      </c>
      <c r="AS2335" s="36"/>
      <c r="AT2335" s="36"/>
      <c r="AU2335" s="36"/>
    </row>
    <row r="2336" spans="1:47" x14ac:dyDescent="0.15">
      <c r="A2336" s="21" t="s">
        <v>1273</v>
      </c>
      <c r="B2336" s="20" t="s">
        <v>918</v>
      </c>
      <c r="C2336" s="20" t="s">
        <v>984</v>
      </c>
      <c r="D2336" s="20" t="s">
        <v>1029</v>
      </c>
      <c r="E2336" s="20" t="s">
        <v>1038</v>
      </c>
      <c r="F2336" s="20" t="s">
        <v>1250</v>
      </c>
      <c r="G2336" s="20" t="s">
        <v>3428</v>
      </c>
      <c r="H2336" s="20"/>
      <c r="I2336" s="20">
        <v>13712439468</v>
      </c>
      <c r="J2336" s="20" t="s">
        <v>924</v>
      </c>
      <c r="K2336" s="20" t="s">
        <v>220</v>
      </c>
      <c r="L2336" s="20" t="s">
        <v>3080</v>
      </c>
      <c r="M2336" s="20">
        <v>80</v>
      </c>
      <c r="N2336" s="20">
        <v>80</v>
      </c>
      <c r="O2336" s="20" t="s">
        <v>1262</v>
      </c>
      <c r="P2336" s="20" t="s">
        <v>50</v>
      </c>
      <c r="Q2336" s="28"/>
      <c r="R2336" s="21" t="s">
        <v>221</v>
      </c>
      <c r="S2336" s="25" t="s">
        <v>1040</v>
      </c>
      <c r="T2336" s="21" t="s">
        <v>53</v>
      </c>
      <c r="U2336" s="21" t="s">
        <v>222</v>
      </c>
      <c r="V2336" s="26">
        <f t="shared" ref="V2336:V2337" si="1457">1/12</f>
        <v>8.3333333333333329E-2</v>
      </c>
      <c r="W2336" s="26">
        <f t="shared" si="1455"/>
        <v>8.3333333333333329E-2</v>
      </c>
      <c r="Y2336" s="21">
        <v>4</v>
      </c>
      <c r="Z2336" s="22">
        <f t="shared" si="1429"/>
        <v>80</v>
      </c>
      <c r="AA2336" s="20" t="s">
        <v>2218</v>
      </c>
      <c r="AB2336" s="22">
        <v>1</v>
      </c>
      <c r="AC2336" s="22"/>
      <c r="AD2336" s="22">
        <f t="shared" ref="AD2336:AD2337" si="1458">N2336</f>
        <v>80</v>
      </c>
      <c r="AE2336" s="22"/>
      <c r="AF2336" s="22">
        <f t="shared" ref="AF2336:AF2362" si="1459">N2336</f>
        <v>80</v>
      </c>
      <c r="AG2336" s="20"/>
      <c r="AH2336" s="22"/>
      <c r="AI2336" s="22"/>
      <c r="AJ2336" s="22">
        <f t="shared" ref="AJ2336:AJ2337" si="1460">N2336</f>
        <v>80</v>
      </c>
      <c r="AK2336" s="22">
        <f>IF(O2336="(传统)XDSL",VLOOKUP(S2336,[2]直销续费率明细!C:I,7,FALSE)*1,IF(O2336="GPON+XDSL",VLOOKUP(S2336,[2]直销续费率明细!C:I,7,FALSE)*1,VLOOKUP(S2336,[2]直销续费率明细!C:I,5,FALSE)*1))</f>
        <v>25</v>
      </c>
      <c r="AL2336" s="22" t="s">
        <v>1309</v>
      </c>
      <c r="AM2336" s="22"/>
      <c r="AN2336" s="22"/>
      <c r="AO2336" s="22" t="s">
        <v>2196</v>
      </c>
      <c r="AP2336" s="22" t="s">
        <v>2811</v>
      </c>
      <c r="AS2336" s="20">
        <f>IF(Y2336&gt;=10,VLOOKUP(U2336,[2]提成计算!B:T,19,FALSE),VLOOKUP(U2336,[2]提成计算!B:T,18,FALSE))</f>
        <v>7.0000000000000007E-2</v>
      </c>
      <c r="AT2336" s="20">
        <f t="shared" ref="AT2336:AT2337" si="1461">IF(AD2336*AS2336&gt;0,AD2336*AS2336,AE2336*AS2336)</f>
        <v>5.6000000000000005</v>
      </c>
      <c r="AU2336" s="20">
        <f t="shared" ref="AU2336:AU2337" si="1462">IF(AND(AK2336&lt;0,AK2336+AT2336&lt;0),-AT2336,AK2336)</f>
        <v>25</v>
      </c>
    </row>
    <row r="2337" spans="1:47" x14ac:dyDescent="0.15">
      <c r="A2337" s="21" t="s">
        <v>1273</v>
      </c>
      <c r="B2337" s="20" t="s">
        <v>918</v>
      </c>
      <c r="C2337" s="20" t="s">
        <v>984</v>
      </c>
      <c r="D2337" s="20" t="s">
        <v>1029</v>
      </c>
      <c r="E2337" s="20" t="s">
        <v>1038</v>
      </c>
      <c r="F2337" s="20" t="s">
        <v>1250</v>
      </c>
      <c r="G2337" s="20" t="s">
        <v>3428</v>
      </c>
      <c r="H2337" s="20"/>
      <c r="I2337" s="20">
        <v>13712439468</v>
      </c>
      <c r="J2337" s="20" t="s">
        <v>924</v>
      </c>
      <c r="K2337" s="20" t="s">
        <v>220</v>
      </c>
      <c r="L2337" s="20" t="s">
        <v>3080</v>
      </c>
      <c r="M2337" s="20">
        <v>80</v>
      </c>
      <c r="N2337" s="20">
        <v>80</v>
      </c>
      <c r="O2337" s="20" t="s">
        <v>1262</v>
      </c>
      <c r="P2337" s="20" t="s">
        <v>50</v>
      </c>
      <c r="Q2337" s="28"/>
      <c r="R2337" s="21" t="s">
        <v>221</v>
      </c>
      <c r="S2337" s="25" t="s">
        <v>1040</v>
      </c>
      <c r="T2337" s="21" t="s">
        <v>53</v>
      </c>
      <c r="U2337" s="21" t="s">
        <v>222</v>
      </c>
      <c r="V2337" s="26">
        <f t="shared" si="1457"/>
        <v>8.3333333333333329E-2</v>
      </c>
      <c r="W2337" s="26">
        <f t="shared" si="1455"/>
        <v>8.3333333333333329E-2</v>
      </c>
      <c r="Y2337" s="21">
        <v>4</v>
      </c>
      <c r="Z2337" s="22">
        <f t="shared" si="1429"/>
        <v>80</v>
      </c>
      <c r="AA2337" s="20" t="s">
        <v>2195</v>
      </c>
      <c r="AB2337" s="22">
        <v>1</v>
      </c>
      <c r="AC2337" s="22"/>
      <c r="AD2337" s="22">
        <f t="shared" si="1458"/>
        <v>80</v>
      </c>
      <c r="AE2337" s="22"/>
      <c r="AF2337" s="22">
        <f t="shared" si="1459"/>
        <v>80</v>
      </c>
      <c r="AG2337" s="20"/>
      <c r="AH2337" s="22"/>
      <c r="AI2337" s="22"/>
      <c r="AJ2337" s="22">
        <f t="shared" si="1460"/>
        <v>80</v>
      </c>
      <c r="AK2337" s="22">
        <f>IF(O2337="(传统)XDSL",VLOOKUP(S2337,[2]直销续费率明细!C:I,7,FALSE)*1,IF(O2337="GPON+XDSL",VLOOKUP(S2337,[2]直销续费率明细!C:I,7,FALSE)*1,VLOOKUP(S2337,[2]直销续费率明细!C:I,5,FALSE)*1))</f>
        <v>25</v>
      </c>
      <c r="AL2337" s="22" t="s">
        <v>1309</v>
      </c>
      <c r="AM2337" s="22"/>
      <c r="AN2337" s="22"/>
      <c r="AO2337" s="22" t="s">
        <v>2196</v>
      </c>
      <c r="AP2337" s="22" t="s">
        <v>2811</v>
      </c>
      <c r="AS2337" s="20">
        <f>IF(Y2337&gt;=10,VLOOKUP(U2337,[2]提成计算!B:T,19,FALSE),VLOOKUP(U2337,[2]提成计算!B:T,18,FALSE))</f>
        <v>7.0000000000000007E-2</v>
      </c>
      <c r="AT2337" s="20">
        <f t="shared" si="1461"/>
        <v>5.6000000000000005</v>
      </c>
      <c r="AU2337" s="20">
        <f t="shared" si="1462"/>
        <v>25</v>
      </c>
    </row>
    <row r="2338" spans="1:47" x14ac:dyDescent="0.15">
      <c r="A2338" s="21" t="s">
        <v>1273</v>
      </c>
      <c r="B2338" s="20" t="s">
        <v>918</v>
      </c>
      <c r="C2338" s="20" t="s">
        <v>984</v>
      </c>
      <c r="D2338" s="20" t="s">
        <v>995</v>
      </c>
      <c r="E2338" s="20" t="s">
        <v>1418</v>
      </c>
      <c r="F2338" s="20" t="s">
        <v>1250</v>
      </c>
      <c r="G2338" s="20" t="s">
        <v>3429</v>
      </c>
      <c r="H2338" s="20"/>
      <c r="I2338" s="20">
        <v>13686109183</v>
      </c>
      <c r="J2338" s="20" t="s">
        <v>2340</v>
      </c>
      <c r="K2338" s="20" t="s">
        <v>63</v>
      </c>
      <c r="L2338" s="20" t="s">
        <v>1376</v>
      </c>
      <c r="M2338" s="20">
        <v>1088</v>
      </c>
      <c r="N2338" s="20">
        <v>1088</v>
      </c>
      <c r="O2338" s="20" t="s">
        <v>927</v>
      </c>
      <c r="P2338" s="20" t="s">
        <v>50</v>
      </c>
      <c r="Q2338" s="28" t="s">
        <v>2340</v>
      </c>
      <c r="R2338" s="21" t="s">
        <v>65</v>
      </c>
      <c r="S2338" s="21"/>
      <c r="T2338" s="21" t="s">
        <v>53</v>
      </c>
      <c r="U2338" s="21" t="s">
        <v>66</v>
      </c>
      <c r="V2338" s="46">
        <v>1</v>
      </c>
      <c r="W2338" s="26">
        <f t="shared" si="1455"/>
        <v>1</v>
      </c>
      <c r="X2338" s="26">
        <f t="shared" si="1456"/>
        <v>1</v>
      </c>
      <c r="Y2338" s="21">
        <v>10</v>
      </c>
      <c r="Z2338" s="22">
        <f t="shared" si="1429"/>
        <v>1088</v>
      </c>
      <c r="AA2338" s="20" t="s">
        <v>2195</v>
      </c>
      <c r="AB2338" s="22"/>
      <c r="AC2338" s="22">
        <v>1</v>
      </c>
      <c r="AD2338" s="22"/>
      <c r="AE2338" s="22">
        <f>N2338</f>
        <v>1088</v>
      </c>
      <c r="AF2338" s="22">
        <f t="shared" si="1459"/>
        <v>1088</v>
      </c>
      <c r="AG2338" s="20">
        <f>N2338</f>
        <v>1088</v>
      </c>
      <c r="AH2338" s="20" t="str">
        <f>VLOOKUP(U2338,[1]提成计算!B:I,8,FALSE)</f>
        <v xml:space="preserve"> </v>
      </c>
      <c r="AI2338" s="20"/>
      <c r="AJ2338" s="22"/>
      <c r="AK2338" s="22"/>
      <c r="AM2338" s="22"/>
      <c r="AN2338" s="22"/>
      <c r="AO2338" s="22" t="s">
        <v>2216</v>
      </c>
      <c r="AP2338" s="22" t="s">
        <v>1301</v>
      </c>
      <c r="AS2338" s="20"/>
      <c r="AT2338" s="20"/>
      <c r="AU2338" s="20"/>
    </row>
    <row r="2339" spans="1:47" x14ac:dyDescent="0.15">
      <c r="A2339" s="21" t="s">
        <v>1273</v>
      </c>
      <c r="B2339" s="20" t="s">
        <v>918</v>
      </c>
      <c r="C2339" s="20" t="s">
        <v>984</v>
      </c>
      <c r="D2339" s="20" t="s">
        <v>985</v>
      </c>
      <c r="E2339" s="20" t="s">
        <v>1041</v>
      </c>
      <c r="F2339" s="20" t="s">
        <v>1250</v>
      </c>
      <c r="G2339" s="20" t="s">
        <v>3430</v>
      </c>
      <c r="H2339" s="20"/>
      <c r="I2339" s="20">
        <v>13662881202</v>
      </c>
      <c r="J2339" s="20" t="s">
        <v>924</v>
      </c>
      <c r="K2339" s="20" t="s">
        <v>2882</v>
      </c>
      <c r="L2339" s="20" t="s">
        <v>2119</v>
      </c>
      <c r="M2339" s="20">
        <v>768</v>
      </c>
      <c r="N2339" s="20">
        <v>768</v>
      </c>
      <c r="O2339" s="20" t="s">
        <v>927</v>
      </c>
      <c r="P2339" s="20" t="s">
        <v>50</v>
      </c>
      <c r="Q2339" s="28"/>
      <c r="R2339" s="21" t="s">
        <v>989</v>
      </c>
      <c r="S2339" s="25" t="s">
        <v>1643</v>
      </c>
      <c r="T2339" s="21" t="s">
        <v>53</v>
      </c>
      <c r="U2339" s="21" t="s">
        <v>1833</v>
      </c>
      <c r="V2339" s="46">
        <v>1</v>
      </c>
      <c r="W2339" s="26">
        <f t="shared" si="1455"/>
        <v>1</v>
      </c>
      <c r="Y2339" s="21">
        <v>4</v>
      </c>
      <c r="Z2339" s="22">
        <f t="shared" si="1429"/>
        <v>768</v>
      </c>
      <c r="AA2339" s="20" t="s">
        <v>2218</v>
      </c>
      <c r="AB2339" s="22">
        <v>1</v>
      </c>
      <c r="AC2339" s="22"/>
      <c r="AD2339" s="22">
        <f>N2339</f>
        <v>768</v>
      </c>
      <c r="AE2339" s="22"/>
      <c r="AF2339" s="22">
        <f t="shared" si="1459"/>
        <v>768</v>
      </c>
      <c r="AG2339" s="20"/>
      <c r="AH2339" s="22"/>
      <c r="AI2339" s="22"/>
      <c r="AJ2339" s="22">
        <f t="shared" ref="AJ2339:AJ2343" si="1463">N2339</f>
        <v>768</v>
      </c>
      <c r="AK2339" s="22">
        <f>IF(O2339="(传统)XDSL",VLOOKUP(S2339,[2]直销续费率明细!C:I,7,FALSE)*1,IF(O2339="GPON+XDSL",VLOOKUP(S2339,[2]直销续费率明细!C:I,7,FALSE)*1,VLOOKUP(S2339,[2]直销续费率明细!C:I,5,FALSE)*1))</f>
        <v>0</v>
      </c>
      <c r="AL2339" s="22" t="s">
        <v>1309</v>
      </c>
      <c r="AM2339" s="22"/>
      <c r="AN2339" s="22"/>
      <c r="AO2339" s="22" t="s">
        <v>2196</v>
      </c>
      <c r="AP2339" s="22" t="s">
        <v>1301</v>
      </c>
      <c r="AS2339" s="20">
        <f>IF(Y2339&gt;=10,VLOOKUP(U2339,[2]提成计算!B:T,19,FALSE),VLOOKUP(U2339,[2]提成计算!B:T,18,FALSE))</f>
        <v>0.06</v>
      </c>
      <c r="AT2339" s="20">
        <f t="shared" ref="AT2339:AT2343" si="1464">IF(AD2339*AS2339&gt;0,AD2339*AS2339,AE2339*AS2339)</f>
        <v>46.08</v>
      </c>
      <c r="AU2339" s="20">
        <f t="shared" ref="AU2339" si="1465">IF(AND(AK2339&lt;0,AK2339+AT2339&lt;0),-AT2339,AK2339)</f>
        <v>0</v>
      </c>
    </row>
    <row r="2340" spans="1:47" x14ac:dyDescent="0.15">
      <c r="A2340" s="21" t="s">
        <v>1273</v>
      </c>
      <c r="B2340" s="20" t="s">
        <v>918</v>
      </c>
      <c r="C2340" s="20" t="s">
        <v>984</v>
      </c>
      <c r="D2340" s="20" t="s">
        <v>985</v>
      </c>
      <c r="E2340" s="20" t="s">
        <v>986</v>
      </c>
      <c r="F2340" s="20" t="s">
        <v>1250</v>
      </c>
      <c r="G2340" s="20" t="s">
        <v>3431</v>
      </c>
      <c r="H2340" s="20"/>
      <c r="I2340" s="20">
        <v>15899619351</v>
      </c>
      <c r="J2340" s="20" t="s">
        <v>924</v>
      </c>
      <c r="K2340" s="20" t="s">
        <v>2856</v>
      </c>
      <c r="L2340" s="20" t="s">
        <v>1299</v>
      </c>
      <c r="M2340" s="20">
        <v>888</v>
      </c>
      <c r="N2340" s="20">
        <v>888</v>
      </c>
      <c r="O2340" s="20" t="s">
        <v>927</v>
      </c>
      <c r="P2340" s="20" t="s">
        <v>50</v>
      </c>
      <c r="Q2340" s="28"/>
      <c r="R2340" s="22" t="s">
        <v>989</v>
      </c>
      <c r="T2340" s="21" t="s">
        <v>948</v>
      </c>
      <c r="U2340" s="22" t="s">
        <v>989</v>
      </c>
      <c r="V2340" s="46">
        <v>1</v>
      </c>
      <c r="W2340" s="26">
        <f t="shared" si="1455"/>
        <v>1</v>
      </c>
      <c r="Y2340" s="21">
        <v>12</v>
      </c>
      <c r="Z2340" s="22">
        <f t="shared" si="1429"/>
        <v>888</v>
      </c>
      <c r="AA2340" s="20" t="s">
        <v>2195</v>
      </c>
      <c r="AB2340" s="22"/>
      <c r="AC2340" s="22">
        <v>1</v>
      </c>
      <c r="AD2340" s="22"/>
      <c r="AE2340" s="22">
        <f t="shared" ref="AE2340:AE2341" si="1466">N2340</f>
        <v>888</v>
      </c>
      <c r="AF2340" s="22">
        <f t="shared" si="1459"/>
        <v>888</v>
      </c>
      <c r="AG2340" s="20"/>
      <c r="AH2340" s="22"/>
      <c r="AI2340" s="22"/>
      <c r="AJ2340" s="22">
        <f t="shared" si="1463"/>
        <v>888</v>
      </c>
      <c r="AK2340" s="22">
        <f>IF(O2340="(传统)XDSL",VLOOKUP(U2340,[2]自营续费率!B:G,6,FALSE)*1,IF(O2340="GPON+XDSL",VLOOKUP(U2340,[2]自营续费率!B:G,6,FALSE)*1,VLOOKUP(U2340,[2]自营续费率!B:G,4,FALSE)*1))</f>
        <v>0</v>
      </c>
      <c r="AL2340" s="22" t="s">
        <v>1309</v>
      </c>
      <c r="AM2340" s="22"/>
      <c r="AN2340" s="22"/>
      <c r="AO2340" s="22" t="s">
        <v>2196</v>
      </c>
      <c r="AP2340" s="22" t="s">
        <v>1301</v>
      </c>
      <c r="AS2340" s="20">
        <f>IF(Y2340&gt;=10,VLOOKUP(U2340,[2]自营提成!C:Z,6,FALSE),VLOOKUP(U2340,[2]自营提成!C:Z,5,FALSE))</f>
        <v>0.12</v>
      </c>
      <c r="AT2340" s="20">
        <f t="shared" si="1464"/>
        <v>106.56</v>
      </c>
      <c r="AU2340" s="20">
        <f>IF(AND(AK2340&lt;0,AK2340+AT2340&lt;0),-AT2340,AK2340)</f>
        <v>0</v>
      </c>
    </row>
    <row r="2341" spans="1:47" x14ac:dyDescent="0.15">
      <c r="A2341" s="21" t="s">
        <v>1273</v>
      </c>
      <c r="B2341" s="20" t="s">
        <v>918</v>
      </c>
      <c r="C2341" s="20" t="s">
        <v>984</v>
      </c>
      <c r="D2341" s="20" t="s">
        <v>985</v>
      </c>
      <c r="E2341" s="20" t="s">
        <v>1004</v>
      </c>
      <c r="F2341" s="20" t="s">
        <v>1250</v>
      </c>
      <c r="G2341" s="20" t="s">
        <v>3432</v>
      </c>
      <c r="H2341" s="20"/>
      <c r="I2341" s="20">
        <v>13543720599</v>
      </c>
      <c r="J2341" s="20" t="s">
        <v>924</v>
      </c>
      <c r="K2341" s="20" t="s">
        <v>1006</v>
      </c>
      <c r="L2341" s="20" t="s">
        <v>2268</v>
      </c>
      <c r="M2341" s="20">
        <v>1398</v>
      </c>
      <c r="N2341" s="20">
        <v>1398</v>
      </c>
      <c r="O2341" s="20" t="s">
        <v>927</v>
      </c>
      <c r="P2341" s="20" t="s">
        <v>50</v>
      </c>
      <c r="Q2341" s="28"/>
      <c r="R2341" s="21" t="s">
        <v>989</v>
      </c>
      <c r="S2341" s="25" t="s">
        <v>1007</v>
      </c>
      <c r="T2341" s="21" t="s">
        <v>53</v>
      </c>
      <c r="U2341" s="21" t="s">
        <v>1008</v>
      </c>
      <c r="V2341" s="46">
        <v>1</v>
      </c>
      <c r="W2341" s="26">
        <f t="shared" si="1455"/>
        <v>1</v>
      </c>
      <c r="Y2341" s="21">
        <v>20</v>
      </c>
      <c r="Z2341" s="22">
        <f t="shared" si="1429"/>
        <v>1398</v>
      </c>
      <c r="AA2341" s="20" t="s">
        <v>2195</v>
      </c>
      <c r="AB2341" s="22"/>
      <c r="AC2341" s="22">
        <v>1</v>
      </c>
      <c r="AD2341" s="22"/>
      <c r="AE2341" s="22">
        <f t="shared" si="1466"/>
        <v>1398</v>
      </c>
      <c r="AF2341" s="22">
        <f t="shared" si="1459"/>
        <v>1398</v>
      </c>
      <c r="AG2341" s="20"/>
      <c r="AH2341" s="22"/>
      <c r="AI2341" s="22"/>
      <c r="AJ2341" s="22">
        <f t="shared" si="1463"/>
        <v>1398</v>
      </c>
      <c r="AK2341" s="22">
        <f>IF(O2341="(传统)XDSL",VLOOKUP(S2341,[2]直销续费率明细!C:I,7,FALSE)*1,IF(O2341="GPON+XDSL",VLOOKUP(S2341,[2]直销续费率明细!C:I,7,FALSE)*1,VLOOKUP(S2341,[2]直销续费率明细!C:I,5,FALSE)*1))</f>
        <v>15</v>
      </c>
      <c r="AL2341" s="22" t="s">
        <v>1309</v>
      </c>
      <c r="AM2341" s="22"/>
      <c r="AN2341" s="22"/>
      <c r="AO2341" s="22" t="s">
        <v>2196</v>
      </c>
      <c r="AP2341" s="22" t="s">
        <v>1301</v>
      </c>
      <c r="AS2341" s="20">
        <f>IF(Y2341&gt;=10,VLOOKUP(U2341,[2]提成计算!B:T,19,FALSE),VLOOKUP(U2341,[2]提成计算!B:T,18,FALSE))</f>
        <v>0.1</v>
      </c>
      <c r="AT2341" s="20">
        <f t="shared" si="1464"/>
        <v>139.80000000000001</v>
      </c>
      <c r="AU2341" s="20">
        <f t="shared" ref="AU2341:AU2343" si="1467">IF(AND(AK2341&lt;0,AK2341+AT2341&lt;0),-AT2341,AK2341)</f>
        <v>15</v>
      </c>
    </row>
    <row r="2342" spans="1:47" x14ac:dyDescent="0.15">
      <c r="A2342" s="21" t="s">
        <v>1273</v>
      </c>
      <c r="B2342" s="20" t="s">
        <v>918</v>
      </c>
      <c r="C2342" s="20" t="s">
        <v>984</v>
      </c>
      <c r="D2342" s="20" t="s">
        <v>992</v>
      </c>
      <c r="E2342" s="20" t="s">
        <v>2930</v>
      </c>
      <c r="F2342" s="20" t="s">
        <v>1250</v>
      </c>
      <c r="G2342" s="20" t="s">
        <v>3433</v>
      </c>
      <c r="H2342" s="20"/>
      <c r="I2342" s="20" t="s">
        <v>3434</v>
      </c>
      <c r="J2342" s="20" t="s">
        <v>924</v>
      </c>
      <c r="K2342" s="20" t="s">
        <v>3029</v>
      </c>
      <c r="L2342" s="20" t="s">
        <v>2228</v>
      </c>
      <c r="M2342" s="20">
        <v>100</v>
      </c>
      <c r="N2342" s="20">
        <v>100</v>
      </c>
      <c r="O2342" s="20" t="s">
        <v>1262</v>
      </c>
      <c r="P2342" s="20" t="s">
        <v>50</v>
      </c>
      <c r="Q2342" s="28"/>
      <c r="R2342" s="22" t="s">
        <v>95</v>
      </c>
      <c r="T2342" s="21" t="s">
        <v>948</v>
      </c>
      <c r="U2342" s="22" t="s">
        <v>95</v>
      </c>
      <c r="V2342" s="26">
        <f>1/12</f>
        <v>8.3333333333333329E-2</v>
      </c>
      <c r="W2342" s="26">
        <f t="shared" si="1455"/>
        <v>8.3333333333333329E-2</v>
      </c>
      <c r="Y2342" s="21">
        <v>4</v>
      </c>
      <c r="Z2342" s="22">
        <f t="shared" si="1429"/>
        <v>100</v>
      </c>
      <c r="AA2342" s="20" t="s">
        <v>2195</v>
      </c>
      <c r="AB2342" s="22">
        <v>1</v>
      </c>
      <c r="AC2342" s="22"/>
      <c r="AD2342" s="22">
        <f>N2342</f>
        <v>100</v>
      </c>
      <c r="AE2342" s="22"/>
      <c r="AF2342" s="22">
        <f t="shared" si="1459"/>
        <v>100</v>
      </c>
      <c r="AG2342" s="20"/>
      <c r="AH2342" s="22"/>
      <c r="AI2342" s="22"/>
      <c r="AJ2342" s="22">
        <f t="shared" si="1463"/>
        <v>100</v>
      </c>
      <c r="AK2342" s="22">
        <f>IF(O2342="(传统)XDSL",VLOOKUP(U2342,[2]自营续费率!B:G,6,FALSE)*1,IF(O2342="GPON+XDSL",VLOOKUP(U2342,[2]自营续费率!B:G,6,FALSE)*1,VLOOKUP(U2342,[2]自营续费率!B:G,4,FALSE)*1))</f>
        <v>10</v>
      </c>
      <c r="AL2342" s="22" t="s">
        <v>1309</v>
      </c>
      <c r="AM2342" s="22"/>
      <c r="AN2342" s="22"/>
      <c r="AO2342" s="22" t="s">
        <v>2216</v>
      </c>
      <c r="AP2342" s="22" t="s">
        <v>2230</v>
      </c>
      <c r="AS2342" s="20">
        <f>IF(Y2342&gt;=10,VLOOKUP(U2342,[2]自营提成!C:Z,6,FALSE),VLOOKUP(U2342,[2]自营提成!C:Z,5,FALSE))</f>
        <v>7.0000000000000007E-2</v>
      </c>
      <c r="AT2342" s="20">
        <f t="shared" si="1464"/>
        <v>7.0000000000000009</v>
      </c>
      <c r="AU2342" s="20">
        <f t="shared" si="1467"/>
        <v>10</v>
      </c>
    </row>
    <row r="2343" spans="1:47" x14ac:dyDescent="0.15">
      <c r="A2343" s="21" t="s">
        <v>1273</v>
      </c>
      <c r="B2343" s="20" t="s">
        <v>918</v>
      </c>
      <c r="C2343" s="20" t="s">
        <v>984</v>
      </c>
      <c r="D2343" s="20" t="s">
        <v>985</v>
      </c>
      <c r="E2343" s="20" t="s">
        <v>986</v>
      </c>
      <c r="F2343" s="20" t="s">
        <v>1250</v>
      </c>
      <c r="G2343" s="20" t="s">
        <v>3435</v>
      </c>
      <c r="H2343" s="20"/>
      <c r="I2343" s="20">
        <v>15218357750</v>
      </c>
      <c r="J2343" s="20" t="s">
        <v>924</v>
      </c>
      <c r="K2343" s="20" t="s">
        <v>2856</v>
      </c>
      <c r="L2343" s="20" t="s">
        <v>1376</v>
      </c>
      <c r="M2343" s="20">
        <v>1088</v>
      </c>
      <c r="N2343" s="20">
        <v>1088</v>
      </c>
      <c r="O2343" s="20" t="s">
        <v>927</v>
      </c>
      <c r="P2343" s="20" t="s">
        <v>50</v>
      </c>
      <c r="Q2343" s="28"/>
      <c r="R2343" s="22" t="s">
        <v>989</v>
      </c>
      <c r="T2343" s="21" t="s">
        <v>948</v>
      </c>
      <c r="U2343" s="22" t="s">
        <v>989</v>
      </c>
      <c r="V2343" s="46">
        <v>1</v>
      </c>
      <c r="W2343" s="26">
        <f t="shared" si="1455"/>
        <v>1</v>
      </c>
      <c r="Y2343" s="21">
        <v>10</v>
      </c>
      <c r="Z2343" s="22">
        <f t="shared" si="1429"/>
        <v>1088</v>
      </c>
      <c r="AA2343" s="20" t="s">
        <v>2218</v>
      </c>
      <c r="AB2343" s="22"/>
      <c r="AC2343" s="22">
        <v>1</v>
      </c>
      <c r="AD2343" s="22"/>
      <c r="AE2343" s="22">
        <f t="shared" ref="AE2343:AE2345" si="1468">N2343</f>
        <v>1088</v>
      </c>
      <c r="AF2343" s="22">
        <f t="shared" si="1459"/>
        <v>1088</v>
      </c>
      <c r="AG2343" s="20"/>
      <c r="AH2343" s="22"/>
      <c r="AI2343" s="22"/>
      <c r="AJ2343" s="22">
        <f t="shared" si="1463"/>
        <v>1088</v>
      </c>
      <c r="AK2343" s="22">
        <f>IF(O2343="(传统)XDSL",VLOOKUP(U2343,[2]自营续费率!B:G,6,FALSE)*1,IF(O2343="GPON+XDSL",VLOOKUP(U2343,[2]自营续费率!B:G,6,FALSE)*1,VLOOKUP(U2343,[2]自营续费率!B:G,4,FALSE)*1))</f>
        <v>0</v>
      </c>
      <c r="AL2343" s="22" t="s">
        <v>1309</v>
      </c>
      <c r="AM2343" s="22"/>
      <c r="AN2343" s="22"/>
      <c r="AO2343" s="22" t="s">
        <v>2196</v>
      </c>
      <c r="AP2343" s="22" t="s">
        <v>1301</v>
      </c>
      <c r="AS2343" s="20">
        <f>IF(Y2343&gt;=10,VLOOKUP(U2343,[2]自营提成!C:Z,6,FALSE),VLOOKUP(U2343,[2]自营提成!C:Z,5,FALSE))</f>
        <v>0.12</v>
      </c>
      <c r="AT2343" s="20">
        <f t="shared" si="1464"/>
        <v>130.56</v>
      </c>
      <c r="AU2343" s="20">
        <f t="shared" si="1467"/>
        <v>0</v>
      </c>
    </row>
    <row r="2344" spans="1:47" x14ac:dyDescent="0.15">
      <c r="A2344" s="21" t="s">
        <v>1273</v>
      </c>
      <c r="B2344" s="20" t="s">
        <v>918</v>
      </c>
      <c r="C2344" s="20" t="s">
        <v>984</v>
      </c>
      <c r="D2344" s="20" t="s">
        <v>995</v>
      </c>
      <c r="E2344" s="20" t="s">
        <v>1418</v>
      </c>
      <c r="F2344" s="20" t="s">
        <v>1250</v>
      </c>
      <c r="G2344" s="20" t="s">
        <v>3436</v>
      </c>
      <c r="H2344" s="20"/>
      <c r="I2344" s="20">
        <v>13414427709</v>
      </c>
      <c r="J2344" s="20" t="s">
        <v>2340</v>
      </c>
      <c r="K2344" s="20" t="s">
        <v>63</v>
      </c>
      <c r="L2344" s="20" t="s">
        <v>1358</v>
      </c>
      <c r="M2344" s="20">
        <v>1088</v>
      </c>
      <c r="N2344" s="20">
        <v>1088</v>
      </c>
      <c r="O2344" s="20" t="s">
        <v>927</v>
      </c>
      <c r="P2344" s="20" t="s">
        <v>50</v>
      </c>
      <c r="Q2344" s="28" t="s">
        <v>2340</v>
      </c>
      <c r="R2344" s="21" t="s">
        <v>65</v>
      </c>
      <c r="S2344" s="21"/>
      <c r="T2344" s="21" t="s">
        <v>53</v>
      </c>
      <c r="U2344" s="21" t="s">
        <v>66</v>
      </c>
      <c r="V2344" s="46">
        <v>1</v>
      </c>
      <c r="W2344" s="26">
        <f t="shared" si="1455"/>
        <v>1</v>
      </c>
      <c r="X2344" s="26">
        <f t="shared" si="1456"/>
        <v>1</v>
      </c>
      <c r="Y2344" s="21">
        <v>10</v>
      </c>
      <c r="Z2344" s="22">
        <f t="shared" si="1429"/>
        <v>1088</v>
      </c>
      <c r="AA2344" s="20" t="s">
        <v>2195</v>
      </c>
      <c r="AB2344" s="22"/>
      <c r="AC2344" s="22">
        <v>1</v>
      </c>
      <c r="AD2344" s="22"/>
      <c r="AE2344" s="22">
        <f t="shared" si="1468"/>
        <v>1088</v>
      </c>
      <c r="AF2344" s="22">
        <f t="shared" si="1459"/>
        <v>1088</v>
      </c>
      <c r="AG2344" s="20">
        <f>N2344</f>
        <v>1088</v>
      </c>
      <c r="AH2344" s="20" t="str">
        <f>VLOOKUP(U2344,[1]提成计算!B:I,8,FALSE)</f>
        <v xml:space="preserve"> </v>
      </c>
      <c r="AI2344" s="20"/>
      <c r="AJ2344" s="22"/>
      <c r="AK2344" s="22"/>
      <c r="AM2344" s="22"/>
      <c r="AN2344" s="22"/>
      <c r="AO2344" s="22" t="s">
        <v>2196</v>
      </c>
      <c r="AP2344" s="22" t="s">
        <v>1301</v>
      </c>
      <c r="AS2344" s="20"/>
      <c r="AT2344" s="20"/>
      <c r="AU2344" s="20"/>
    </row>
    <row r="2345" spans="1:47" x14ac:dyDescent="0.15">
      <c r="A2345" s="21" t="s">
        <v>1273</v>
      </c>
      <c r="B2345" s="20" t="s">
        <v>918</v>
      </c>
      <c r="C2345" s="20" t="s">
        <v>984</v>
      </c>
      <c r="D2345" s="20" t="s">
        <v>985</v>
      </c>
      <c r="E2345" s="20" t="s">
        <v>1041</v>
      </c>
      <c r="F2345" s="20" t="s">
        <v>1250</v>
      </c>
      <c r="G2345" s="20" t="s">
        <v>3437</v>
      </c>
      <c r="H2345" s="20"/>
      <c r="I2345" s="20">
        <v>13925821697</v>
      </c>
      <c r="J2345" s="20" t="s">
        <v>924</v>
      </c>
      <c r="K2345" s="20" t="s">
        <v>2882</v>
      </c>
      <c r="L2345" s="20" t="s">
        <v>1299</v>
      </c>
      <c r="M2345" s="20">
        <v>888</v>
      </c>
      <c r="N2345" s="20">
        <v>888</v>
      </c>
      <c r="O2345" s="20" t="s">
        <v>927</v>
      </c>
      <c r="P2345" s="20" t="s">
        <v>50</v>
      </c>
      <c r="Q2345" s="28"/>
      <c r="R2345" s="21" t="s">
        <v>989</v>
      </c>
      <c r="S2345" s="25" t="s">
        <v>1643</v>
      </c>
      <c r="T2345" s="21" t="s">
        <v>53</v>
      </c>
      <c r="U2345" s="21" t="s">
        <v>1833</v>
      </c>
      <c r="V2345" s="46">
        <v>1</v>
      </c>
      <c r="W2345" s="26">
        <f t="shared" si="1455"/>
        <v>1</v>
      </c>
      <c r="Y2345" s="21">
        <v>12</v>
      </c>
      <c r="Z2345" s="22">
        <f t="shared" si="1429"/>
        <v>888</v>
      </c>
      <c r="AA2345" s="20" t="s">
        <v>2195</v>
      </c>
      <c r="AB2345" s="22"/>
      <c r="AC2345" s="22">
        <v>1</v>
      </c>
      <c r="AD2345" s="22"/>
      <c r="AE2345" s="22">
        <f t="shared" si="1468"/>
        <v>888</v>
      </c>
      <c r="AF2345" s="22">
        <f t="shared" si="1459"/>
        <v>888</v>
      </c>
      <c r="AG2345" s="20"/>
      <c r="AH2345" s="22"/>
      <c r="AI2345" s="22"/>
      <c r="AJ2345" s="22">
        <f t="shared" ref="AJ2345:AJ2346" si="1469">N2345</f>
        <v>888</v>
      </c>
      <c r="AK2345" s="22">
        <f>IF(O2345="(传统)XDSL",VLOOKUP(S2345,[2]直销续费率明细!C:I,7,FALSE)*1,IF(O2345="GPON+XDSL",VLOOKUP(S2345,[2]直销续费率明细!C:I,7,FALSE)*1,VLOOKUP(S2345,[2]直销续费率明细!C:I,5,FALSE)*1))</f>
        <v>0</v>
      </c>
      <c r="AL2345" s="22" t="s">
        <v>1309</v>
      </c>
      <c r="AM2345" s="22"/>
      <c r="AN2345" s="22"/>
      <c r="AO2345" s="22" t="s">
        <v>2216</v>
      </c>
      <c r="AP2345" s="22" t="s">
        <v>1301</v>
      </c>
      <c r="AS2345" s="20">
        <f>IF(Y2345&gt;=10,VLOOKUP(U2345,[2]提成计算!B:T,19,FALSE),VLOOKUP(U2345,[2]提成计算!B:T,18,FALSE))</f>
        <v>0.09</v>
      </c>
      <c r="AT2345" s="20">
        <f t="shared" ref="AT2345:AT2346" si="1470">IF(AD2345*AS2345&gt;0,AD2345*AS2345,AE2345*AS2345)</f>
        <v>79.92</v>
      </c>
      <c r="AU2345" s="20">
        <f t="shared" ref="AU2345" si="1471">IF(AND(AK2345&lt;0,AK2345+AT2345&lt;0),-AT2345,AK2345)</f>
        <v>0</v>
      </c>
    </row>
    <row r="2346" spans="1:47" x14ac:dyDescent="0.15">
      <c r="A2346" s="21" t="s">
        <v>1273</v>
      </c>
      <c r="B2346" s="20" t="s">
        <v>918</v>
      </c>
      <c r="C2346" s="20" t="s">
        <v>984</v>
      </c>
      <c r="D2346" s="20" t="s">
        <v>992</v>
      </c>
      <c r="E2346" s="20" t="s">
        <v>2937</v>
      </c>
      <c r="F2346" s="20" t="s">
        <v>1250</v>
      </c>
      <c r="G2346" s="20" t="s">
        <v>3438</v>
      </c>
      <c r="H2346" s="20"/>
      <c r="I2346" s="20" t="s">
        <v>3439</v>
      </c>
      <c r="J2346" s="20" t="s">
        <v>924</v>
      </c>
      <c r="K2346" s="20" t="s">
        <v>3029</v>
      </c>
      <c r="L2346" s="20" t="s">
        <v>2228</v>
      </c>
      <c r="M2346" s="20">
        <v>100</v>
      </c>
      <c r="N2346" s="20">
        <v>100</v>
      </c>
      <c r="O2346" s="20" t="s">
        <v>1262</v>
      </c>
      <c r="P2346" s="20" t="s">
        <v>50</v>
      </c>
      <c r="Q2346" s="28"/>
      <c r="R2346" s="22" t="s">
        <v>95</v>
      </c>
      <c r="T2346" s="21" t="s">
        <v>948</v>
      </c>
      <c r="U2346" s="22" t="s">
        <v>95</v>
      </c>
      <c r="V2346" s="26">
        <f>1/12</f>
        <v>8.3333333333333329E-2</v>
      </c>
      <c r="W2346" s="26">
        <f t="shared" si="1455"/>
        <v>8.3333333333333329E-2</v>
      </c>
      <c r="Y2346" s="21">
        <v>4</v>
      </c>
      <c r="Z2346" s="22">
        <f t="shared" si="1429"/>
        <v>100</v>
      </c>
      <c r="AA2346" s="20" t="s">
        <v>3440</v>
      </c>
      <c r="AB2346" s="22">
        <v>1</v>
      </c>
      <c r="AC2346" s="22"/>
      <c r="AD2346" s="22">
        <f>N2346</f>
        <v>100</v>
      </c>
      <c r="AE2346" s="22"/>
      <c r="AF2346" s="22">
        <f t="shared" si="1459"/>
        <v>100</v>
      </c>
      <c r="AG2346" s="20"/>
      <c r="AH2346" s="22"/>
      <c r="AI2346" s="22"/>
      <c r="AJ2346" s="22">
        <f t="shared" si="1469"/>
        <v>100</v>
      </c>
      <c r="AK2346" s="22">
        <f>IF(O2346="(传统)XDSL",VLOOKUP(U2346,[2]自营续费率!B:G,6,FALSE)*1,IF(O2346="GPON+XDSL",VLOOKUP(U2346,[2]自营续费率!B:G,6,FALSE)*1,VLOOKUP(U2346,[2]自营续费率!B:G,4,FALSE)*1))</f>
        <v>10</v>
      </c>
      <c r="AL2346" s="22" t="s">
        <v>1309</v>
      </c>
      <c r="AM2346" s="22"/>
      <c r="AN2346" s="22"/>
      <c r="AO2346" s="22" t="s">
        <v>3441</v>
      </c>
      <c r="AP2346" s="22" t="s">
        <v>3442</v>
      </c>
      <c r="AS2346" s="20">
        <f>IF(Y2346&gt;=10,VLOOKUP(U2346,[2]自营提成!C:Z,6,FALSE),VLOOKUP(U2346,[2]自营提成!C:Z,5,FALSE))</f>
        <v>7.0000000000000007E-2</v>
      </c>
      <c r="AT2346" s="20">
        <f t="shared" si="1470"/>
        <v>7.0000000000000009</v>
      </c>
      <c r="AU2346" s="20">
        <f>IF(AND(AK2346&lt;0,AK2346+AT2346&lt;0),-AT2346,AK2346)</f>
        <v>10</v>
      </c>
    </row>
    <row r="2347" spans="1:47" x14ac:dyDescent="0.15">
      <c r="A2347" s="21" t="s">
        <v>1273</v>
      </c>
      <c r="B2347" s="20" t="s">
        <v>918</v>
      </c>
      <c r="C2347" s="20" t="s">
        <v>984</v>
      </c>
      <c r="D2347" s="20" t="s">
        <v>995</v>
      </c>
      <c r="E2347" s="20" t="s">
        <v>1009</v>
      </c>
      <c r="F2347" s="20" t="s">
        <v>1250</v>
      </c>
      <c r="G2347" s="20" t="s">
        <v>3443</v>
      </c>
      <c r="H2347" s="20"/>
      <c r="I2347" s="20">
        <v>13652570858</v>
      </c>
      <c r="J2347" s="20" t="s">
        <v>3444</v>
      </c>
      <c r="K2347" s="20" t="s">
        <v>2877</v>
      </c>
      <c r="L2347" s="20" t="s">
        <v>1358</v>
      </c>
      <c r="M2347" s="20">
        <v>1088</v>
      </c>
      <c r="N2347" s="20">
        <v>1088</v>
      </c>
      <c r="O2347" s="20" t="s">
        <v>927</v>
      </c>
      <c r="P2347" s="20" t="s">
        <v>50</v>
      </c>
      <c r="Q2347" s="28" t="s">
        <v>3444</v>
      </c>
      <c r="R2347" s="21" t="s">
        <v>65</v>
      </c>
      <c r="S2347" s="21"/>
      <c r="T2347" s="21" t="s">
        <v>53</v>
      </c>
      <c r="U2347" s="21" t="s">
        <v>1757</v>
      </c>
      <c r="V2347" s="46">
        <v>1</v>
      </c>
      <c r="W2347" s="26">
        <f t="shared" si="1455"/>
        <v>1</v>
      </c>
      <c r="X2347" s="26">
        <f t="shared" si="1456"/>
        <v>1</v>
      </c>
      <c r="Y2347" s="21">
        <v>10</v>
      </c>
      <c r="Z2347" s="22">
        <f t="shared" si="1429"/>
        <v>1088</v>
      </c>
      <c r="AA2347" s="20" t="s">
        <v>3440</v>
      </c>
      <c r="AB2347" s="22"/>
      <c r="AC2347" s="22">
        <v>1</v>
      </c>
      <c r="AD2347" s="22"/>
      <c r="AE2347" s="22">
        <f t="shared" ref="AE2347:AE2349" si="1472">N2347</f>
        <v>1088</v>
      </c>
      <c r="AF2347" s="22">
        <f t="shared" si="1459"/>
        <v>1088</v>
      </c>
      <c r="AG2347" s="20">
        <f t="shared" ref="AG2347:AG2349" si="1473">N2347</f>
        <v>1088</v>
      </c>
      <c r="AH2347" s="20" t="str">
        <f>VLOOKUP(U2347,[1]提成计算!B:I,8,FALSE)</f>
        <v>否</v>
      </c>
      <c r="AI2347" s="20"/>
      <c r="AJ2347" s="22"/>
      <c r="AK2347" s="22"/>
      <c r="AM2347" s="22"/>
      <c r="AN2347" s="22"/>
      <c r="AO2347" s="22" t="s">
        <v>3441</v>
      </c>
      <c r="AP2347" s="22" t="s">
        <v>1301</v>
      </c>
      <c r="AS2347" s="20"/>
      <c r="AT2347" s="20"/>
      <c r="AU2347" s="20"/>
    </row>
    <row r="2348" spans="1:47" x14ac:dyDescent="0.15">
      <c r="A2348" s="21" t="s">
        <v>1273</v>
      </c>
      <c r="B2348" s="20" t="s">
        <v>918</v>
      </c>
      <c r="C2348" s="20" t="s">
        <v>984</v>
      </c>
      <c r="D2348" s="20" t="s">
        <v>985</v>
      </c>
      <c r="E2348" s="20" t="s">
        <v>1041</v>
      </c>
      <c r="F2348" s="20" t="s">
        <v>1250</v>
      </c>
      <c r="G2348" s="20" t="s">
        <v>3445</v>
      </c>
      <c r="H2348" s="20"/>
      <c r="I2348" s="20">
        <v>13528596749</v>
      </c>
      <c r="J2348" s="20" t="s">
        <v>1268</v>
      </c>
      <c r="K2348" s="20" t="s">
        <v>2944</v>
      </c>
      <c r="L2348" s="20" t="s">
        <v>1891</v>
      </c>
      <c r="M2348" s="20">
        <v>1088</v>
      </c>
      <c r="N2348" s="20">
        <v>1088</v>
      </c>
      <c r="O2348" s="20" t="s">
        <v>927</v>
      </c>
      <c r="P2348" s="20" t="s">
        <v>50</v>
      </c>
      <c r="Q2348" s="28"/>
      <c r="R2348" s="21" t="s">
        <v>989</v>
      </c>
      <c r="S2348" s="21"/>
      <c r="T2348" s="21" t="s">
        <v>53</v>
      </c>
      <c r="U2348" s="21" t="s">
        <v>991</v>
      </c>
      <c r="V2348" s="46">
        <v>1</v>
      </c>
      <c r="W2348" s="26">
        <f t="shared" si="1455"/>
        <v>1</v>
      </c>
      <c r="X2348" s="26">
        <f t="shared" si="1456"/>
        <v>1</v>
      </c>
      <c r="Y2348" s="21">
        <v>10</v>
      </c>
      <c r="Z2348" s="22">
        <f t="shared" si="1429"/>
        <v>1088</v>
      </c>
      <c r="AA2348" s="20" t="s">
        <v>3440</v>
      </c>
      <c r="AB2348" s="22"/>
      <c r="AC2348" s="22">
        <v>1</v>
      </c>
      <c r="AD2348" s="22"/>
      <c r="AE2348" s="22">
        <f t="shared" si="1472"/>
        <v>1088</v>
      </c>
      <c r="AF2348" s="22">
        <f t="shared" si="1459"/>
        <v>1088</v>
      </c>
      <c r="AG2348" s="20">
        <f t="shared" si="1473"/>
        <v>1088</v>
      </c>
      <c r="AH2348" s="20" t="str">
        <f>VLOOKUP(U2348,[1]提成计算!B:I,8,FALSE)</f>
        <v xml:space="preserve"> </v>
      </c>
      <c r="AI2348" s="20"/>
      <c r="AJ2348" s="22"/>
      <c r="AK2348" s="22"/>
      <c r="AM2348" s="22"/>
      <c r="AN2348" s="22"/>
      <c r="AO2348" s="22" t="s">
        <v>3441</v>
      </c>
      <c r="AP2348" s="22" t="s">
        <v>1301</v>
      </c>
      <c r="AS2348" s="20"/>
      <c r="AT2348" s="20"/>
      <c r="AU2348" s="20"/>
    </row>
    <row r="2349" spans="1:47" x14ac:dyDescent="0.15">
      <c r="A2349" s="21" t="s">
        <v>1273</v>
      </c>
      <c r="B2349" s="20" t="s">
        <v>918</v>
      </c>
      <c r="C2349" s="20" t="s">
        <v>984</v>
      </c>
      <c r="D2349" s="20" t="s">
        <v>985</v>
      </c>
      <c r="E2349" s="20" t="s">
        <v>1004</v>
      </c>
      <c r="F2349" s="20" t="s">
        <v>1250</v>
      </c>
      <c r="G2349" s="20" t="s">
        <v>3446</v>
      </c>
      <c r="H2349" s="20"/>
      <c r="I2349" s="20">
        <v>13828901069</v>
      </c>
      <c r="J2349" s="20" t="s">
        <v>1268</v>
      </c>
      <c r="K2349" s="20" t="s">
        <v>1006</v>
      </c>
      <c r="L2349" s="20" t="s">
        <v>1891</v>
      </c>
      <c r="M2349" s="20">
        <v>1088</v>
      </c>
      <c r="N2349" s="20">
        <v>1088</v>
      </c>
      <c r="O2349" s="20" t="s">
        <v>927</v>
      </c>
      <c r="P2349" s="20" t="s">
        <v>50</v>
      </c>
      <c r="Q2349" s="28"/>
      <c r="R2349" s="21" t="s">
        <v>989</v>
      </c>
      <c r="S2349" s="21"/>
      <c r="T2349" s="21" t="s">
        <v>53</v>
      </c>
      <c r="U2349" s="21" t="s">
        <v>1008</v>
      </c>
      <c r="V2349" s="46">
        <v>1</v>
      </c>
      <c r="W2349" s="26">
        <f t="shared" si="1455"/>
        <v>1</v>
      </c>
      <c r="X2349" s="26">
        <f t="shared" si="1456"/>
        <v>1</v>
      </c>
      <c r="Y2349" s="21">
        <v>10</v>
      </c>
      <c r="Z2349" s="22">
        <f t="shared" si="1429"/>
        <v>1088</v>
      </c>
      <c r="AA2349" s="20" t="s">
        <v>3440</v>
      </c>
      <c r="AB2349" s="22"/>
      <c r="AC2349" s="22">
        <v>1</v>
      </c>
      <c r="AD2349" s="22"/>
      <c r="AE2349" s="22">
        <f t="shared" si="1472"/>
        <v>1088</v>
      </c>
      <c r="AF2349" s="22">
        <f t="shared" si="1459"/>
        <v>1088</v>
      </c>
      <c r="AG2349" s="20">
        <f t="shared" si="1473"/>
        <v>1088</v>
      </c>
      <c r="AH2349" s="20" t="str">
        <f>VLOOKUP(U2349,[1]提成计算!B:I,8,FALSE)</f>
        <v xml:space="preserve"> </v>
      </c>
      <c r="AI2349" s="20"/>
      <c r="AJ2349" s="22"/>
      <c r="AK2349" s="22"/>
      <c r="AM2349" s="22"/>
      <c r="AN2349" s="22"/>
      <c r="AO2349" s="22" t="s">
        <v>3441</v>
      </c>
      <c r="AP2349" s="22" t="s">
        <v>1301</v>
      </c>
      <c r="AS2349" s="20"/>
      <c r="AT2349" s="20"/>
      <c r="AU2349" s="20"/>
    </row>
    <row r="2350" spans="1:47" x14ac:dyDescent="0.15">
      <c r="A2350" s="21" t="s">
        <v>1273</v>
      </c>
      <c r="B2350" s="20" t="s">
        <v>918</v>
      </c>
      <c r="C2350" s="20" t="s">
        <v>984</v>
      </c>
      <c r="D2350" s="20" t="s">
        <v>1029</v>
      </c>
      <c r="E2350" s="20" t="s">
        <v>1038</v>
      </c>
      <c r="F2350" s="20" t="s">
        <v>1250</v>
      </c>
      <c r="G2350" s="20" t="s">
        <v>3447</v>
      </c>
      <c r="H2350" s="20"/>
      <c r="I2350" s="20">
        <v>13544698070</v>
      </c>
      <c r="J2350" s="20" t="s">
        <v>924</v>
      </c>
      <c r="K2350" s="20" t="s">
        <v>220</v>
      </c>
      <c r="L2350" s="20" t="s">
        <v>1947</v>
      </c>
      <c r="M2350" s="20">
        <v>400</v>
      </c>
      <c r="N2350" s="20">
        <v>400</v>
      </c>
      <c r="O2350" s="20" t="s">
        <v>1262</v>
      </c>
      <c r="P2350" s="20" t="s">
        <v>50</v>
      </c>
      <c r="Q2350" s="28"/>
      <c r="R2350" s="21" t="s">
        <v>221</v>
      </c>
      <c r="S2350" s="25" t="s">
        <v>1040</v>
      </c>
      <c r="T2350" s="21" t="s">
        <v>53</v>
      </c>
      <c r="U2350" s="21" t="s">
        <v>222</v>
      </c>
      <c r="V2350" s="46">
        <v>0.5</v>
      </c>
      <c r="W2350" s="26">
        <f t="shared" si="1455"/>
        <v>0.5</v>
      </c>
      <c r="Y2350" s="21">
        <v>4</v>
      </c>
      <c r="Z2350" s="22">
        <f t="shared" si="1429"/>
        <v>400</v>
      </c>
      <c r="AA2350" s="20" t="s">
        <v>3440</v>
      </c>
      <c r="AB2350" s="22">
        <v>1</v>
      </c>
      <c r="AC2350" s="22"/>
      <c r="AD2350" s="22">
        <f>N2350</f>
        <v>400</v>
      </c>
      <c r="AE2350" s="22"/>
      <c r="AF2350" s="22">
        <f t="shared" si="1459"/>
        <v>400</v>
      </c>
      <c r="AG2350" s="20"/>
      <c r="AH2350" s="22"/>
      <c r="AI2350" s="22"/>
      <c r="AJ2350" s="22">
        <f t="shared" ref="AJ2350:AJ2352" si="1474">N2350</f>
        <v>400</v>
      </c>
      <c r="AK2350" s="22">
        <f>IF(O2350="(传统)XDSL",VLOOKUP(S2350,[2]直销续费率明细!C:I,7,FALSE)*1,IF(O2350="GPON+XDSL",VLOOKUP(S2350,[2]直销续费率明细!C:I,7,FALSE)*1,VLOOKUP(S2350,[2]直销续费率明细!C:I,5,FALSE)*1))</f>
        <v>25</v>
      </c>
      <c r="AL2350" s="22" t="s">
        <v>1309</v>
      </c>
      <c r="AM2350" s="22"/>
      <c r="AN2350" s="22"/>
      <c r="AO2350" s="22" t="s">
        <v>3441</v>
      </c>
      <c r="AP2350" s="22" t="s">
        <v>3448</v>
      </c>
      <c r="AS2350" s="20">
        <f>IF(Y2350&gt;=10,VLOOKUP(U2350,[2]提成计算!B:T,19,FALSE),VLOOKUP(U2350,[2]提成计算!B:T,18,FALSE))</f>
        <v>7.0000000000000007E-2</v>
      </c>
      <c r="AT2350" s="20">
        <f t="shared" ref="AT2350:AT2352" si="1475">IF(AD2350*AS2350&gt;0,AD2350*AS2350,AE2350*AS2350)</f>
        <v>28.000000000000004</v>
      </c>
      <c r="AU2350" s="20">
        <f t="shared" ref="AU2350:AU2352" si="1476">IF(AND(AK2350&lt;0,AK2350+AT2350&lt;0),-AT2350,AK2350)</f>
        <v>25</v>
      </c>
    </row>
    <row r="2351" spans="1:47" x14ac:dyDescent="0.15">
      <c r="A2351" s="21" t="s">
        <v>1273</v>
      </c>
      <c r="B2351" s="20" t="s">
        <v>918</v>
      </c>
      <c r="C2351" s="20" t="s">
        <v>984</v>
      </c>
      <c r="D2351" s="20" t="s">
        <v>995</v>
      </c>
      <c r="E2351" s="20" t="s">
        <v>1009</v>
      </c>
      <c r="F2351" s="20" t="s">
        <v>1250</v>
      </c>
      <c r="G2351" s="20" t="s">
        <v>3449</v>
      </c>
      <c r="H2351" s="20"/>
      <c r="I2351" s="20">
        <v>13686002615</v>
      </c>
      <c r="J2351" s="20" t="s">
        <v>924</v>
      </c>
      <c r="K2351" s="20" t="s">
        <v>1011</v>
      </c>
      <c r="L2351" s="20" t="s">
        <v>1299</v>
      </c>
      <c r="M2351" s="20">
        <v>888</v>
      </c>
      <c r="N2351" s="20">
        <v>888</v>
      </c>
      <c r="O2351" s="20" t="s">
        <v>927</v>
      </c>
      <c r="P2351" s="20" t="s">
        <v>50</v>
      </c>
      <c r="Q2351" s="28"/>
      <c r="R2351" s="21" t="s">
        <v>65</v>
      </c>
      <c r="S2351" s="25" t="s">
        <v>1504</v>
      </c>
      <c r="T2351" s="21" t="s">
        <v>53</v>
      </c>
      <c r="U2351" s="21" t="s">
        <v>1012</v>
      </c>
      <c r="V2351" s="46">
        <v>1</v>
      </c>
      <c r="W2351" s="26">
        <f t="shared" si="1455"/>
        <v>1</v>
      </c>
      <c r="Y2351" s="21">
        <v>12</v>
      </c>
      <c r="Z2351" s="22">
        <f t="shared" si="1429"/>
        <v>888</v>
      </c>
      <c r="AA2351" s="20" t="s">
        <v>3440</v>
      </c>
      <c r="AB2351" s="22"/>
      <c r="AC2351" s="22">
        <v>1</v>
      </c>
      <c r="AD2351" s="22"/>
      <c r="AE2351" s="22">
        <f t="shared" ref="AE2351:AE2359" si="1477">N2351</f>
        <v>888</v>
      </c>
      <c r="AF2351" s="22">
        <f t="shared" si="1459"/>
        <v>888</v>
      </c>
      <c r="AG2351" s="20"/>
      <c r="AH2351" s="22"/>
      <c r="AI2351" s="22"/>
      <c r="AJ2351" s="22">
        <f t="shared" si="1474"/>
        <v>888</v>
      </c>
      <c r="AK2351" s="22">
        <f>IF(O2351="(传统)XDSL",VLOOKUP(S2351,[2]直销续费率明细!C:I,7,FALSE)*1,IF(O2351="GPON+XDSL",VLOOKUP(S2351,[2]直销续费率明细!C:I,7,FALSE)*1,VLOOKUP(S2351,[2]直销续费率明细!C:I,5,FALSE)*1))</f>
        <v>-40</v>
      </c>
      <c r="AL2351" s="22" t="s">
        <v>1300</v>
      </c>
      <c r="AM2351" s="22"/>
      <c r="AN2351" s="22"/>
      <c r="AO2351" s="22" t="s">
        <v>3441</v>
      </c>
      <c r="AP2351" s="22" t="s">
        <v>1301</v>
      </c>
      <c r="AS2351" s="20">
        <f>IF(Y2351&gt;=10,VLOOKUP(U2351,[2]提成计算!B:T,19,FALSE),VLOOKUP(U2351,[2]提成计算!B:T,18,FALSE))</f>
        <v>0.09</v>
      </c>
      <c r="AT2351" s="20">
        <f t="shared" si="1475"/>
        <v>79.92</v>
      </c>
      <c r="AU2351" s="20">
        <f t="shared" si="1476"/>
        <v>-40</v>
      </c>
    </row>
    <row r="2352" spans="1:47" x14ac:dyDescent="0.15">
      <c r="A2352" s="21" t="s">
        <v>1273</v>
      </c>
      <c r="B2352" s="20" t="s">
        <v>918</v>
      </c>
      <c r="C2352" s="20" t="s">
        <v>984</v>
      </c>
      <c r="D2352" s="20" t="s">
        <v>985</v>
      </c>
      <c r="E2352" s="20" t="s">
        <v>986</v>
      </c>
      <c r="F2352" s="20" t="s">
        <v>1250</v>
      </c>
      <c r="G2352" s="20" t="s">
        <v>3450</v>
      </c>
      <c r="H2352" s="20"/>
      <c r="I2352" s="20">
        <v>13546886748</v>
      </c>
      <c r="J2352" s="20" t="s">
        <v>924</v>
      </c>
      <c r="K2352" s="20" t="s">
        <v>1006</v>
      </c>
      <c r="L2352" s="20" t="s">
        <v>1299</v>
      </c>
      <c r="M2352" s="20">
        <v>888</v>
      </c>
      <c r="N2352" s="20">
        <v>888</v>
      </c>
      <c r="O2352" s="20" t="s">
        <v>927</v>
      </c>
      <c r="P2352" s="20" t="s">
        <v>50</v>
      </c>
      <c r="Q2352" s="28"/>
      <c r="R2352" s="21" t="s">
        <v>989</v>
      </c>
      <c r="S2352" s="25" t="s">
        <v>1007</v>
      </c>
      <c r="T2352" s="21" t="s">
        <v>53</v>
      </c>
      <c r="U2352" s="21" t="s">
        <v>1008</v>
      </c>
      <c r="V2352" s="46">
        <v>1</v>
      </c>
      <c r="W2352" s="26">
        <f t="shared" si="1455"/>
        <v>1</v>
      </c>
      <c r="Y2352" s="21">
        <v>12</v>
      </c>
      <c r="Z2352" s="22">
        <f t="shared" si="1429"/>
        <v>888</v>
      </c>
      <c r="AA2352" s="20" t="s">
        <v>3440</v>
      </c>
      <c r="AB2352" s="22"/>
      <c r="AC2352" s="22">
        <v>1</v>
      </c>
      <c r="AD2352" s="22"/>
      <c r="AE2352" s="22">
        <f t="shared" si="1477"/>
        <v>888</v>
      </c>
      <c r="AF2352" s="22">
        <f t="shared" si="1459"/>
        <v>888</v>
      </c>
      <c r="AG2352" s="20"/>
      <c r="AH2352" s="22"/>
      <c r="AI2352" s="22"/>
      <c r="AJ2352" s="22">
        <f t="shared" si="1474"/>
        <v>888</v>
      </c>
      <c r="AK2352" s="22">
        <f>IF(O2352="(传统)XDSL",VLOOKUP(S2352,[2]直销续费率明细!C:I,7,FALSE)*1,IF(O2352="GPON+XDSL",VLOOKUP(S2352,[2]直销续费率明细!C:I,7,FALSE)*1,VLOOKUP(S2352,[2]直销续费率明细!C:I,5,FALSE)*1))</f>
        <v>15</v>
      </c>
      <c r="AL2352" s="22" t="s">
        <v>1309</v>
      </c>
      <c r="AM2352" s="22"/>
      <c r="AN2352" s="22"/>
      <c r="AO2352" s="22" t="s">
        <v>3441</v>
      </c>
      <c r="AP2352" s="22" t="s">
        <v>1301</v>
      </c>
      <c r="AS2352" s="20">
        <f>IF(Y2352&gt;=10,VLOOKUP(U2352,[2]提成计算!B:T,19,FALSE),VLOOKUP(U2352,[2]提成计算!B:T,18,FALSE))</f>
        <v>0.1</v>
      </c>
      <c r="AT2352" s="20">
        <f t="shared" si="1475"/>
        <v>88.800000000000011</v>
      </c>
      <c r="AU2352" s="20">
        <f t="shared" si="1476"/>
        <v>15</v>
      </c>
    </row>
    <row r="2353" spans="1:47" x14ac:dyDescent="0.15">
      <c r="A2353" s="21" t="s">
        <v>1273</v>
      </c>
      <c r="B2353" s="20" t="s">
        <v>918</v>
      </c>
      <c r="C2353" s="20" t="s">
        <v>984</v>
      </c>
      <c r="D2353" s="20" t="s">
        <v>1029</v>
      </c>
      <c r="E2353" s="20" t="s">
        <v>1038</v>
      </c>
      <c r="F2353" s="20" t="s">
        <v>1250</v>
      </c>
      <c r="G2353" s="20" t="s">
        <v>3451</v>
      </c>
      <c r="H2353" s="20"/>
      <c r="I2353" s="20">
        <v>13431198789</v>
      </c>
      <c r="J2353" s="20" t="s">
        <v>3444</v>
      </c>
      <c r="K2353" s="20" t="s">
        <v>607</v>
      </c>
      <c r="L2353" s="20" t="s">
        <v>3083</v>
      </c>
      <c r="M2353" s="20">
        <v>2598</v>
      </c>
      <c r="N2353" s="20">
        <v>2598</v>
      </c>
      <c r="O2353" s="20" t="s">
        <v>927</v>
      </c>
      <c r="P2353" s="20" t="s">
        <v>50</v>
      </c>
      <c r="Q2353" s="28" t="s">
        <v>3444</v>
      </c>
      <c r="R2353" s="21" t="s">
        <v>221</v>
      </c>
      <c r="S2353" s="21"/>
      <c r="T2353" s="21" t="s">
        <v>53</v>
      </c>
      <c r="U2353" s="21" t="s">
        <v>608</v>
      </c>
      <c r="V2353" s="46">
        <v>1</v>
      </c>
      <c r="W2353" s="26">
        <f t="shared" si="1455"/>
        <v>1</v>
      </c>
      <c r="X2353" s="26">
        <f t="shared" si="1456"/>
        <v>1</v>
      </c>
      <c r="Y2353" s="21">
        <v>20</v>
      </c>
      <c r="Z2353" s="22">
        <f t="shared" si="1429"/>
        <v>2598</v>
      </c>
      <c r="AA2353" s="20" t="s">
        <v>3440</v>
      </c>
      <c r="AB2353" s="22"/>
      <c r="AC2353" s="22">
        <v>1</v>
      </c>
      <c r="AD2353" s="22"/>
      <c r="AE2353" s="22">
        <f t="shared" si="1477"/>
        <v>2598</v>
      </c>
      <c r="AF2353" s="22">
        <f t="shared" si="1459"/>
        <v>2598</v>
      </c>
      <c r="AG2353" s="20">
        <f>N2353</f>
        <v>2598</v>
      </c>
      <c r="AH2353" s="20" t="str">
        <f>VLOOKUP(U2353,[1]提成计算!B:I,8,FALSE)</f>
        <v xml:space="preserve"> </v>
      </c>
      <c r="AI2353" s="20"/>
      <c r="AJ2353" s="22"/>
      <c r="AK2353" s="22"/>
      <c r="AM2353" s="22"/>
      <c r="AN2353" s="22"/>
      <c r="AO2353" s="22" t="s">
        <v>2216</v>
      </c>
      <c r="AP2353" s="22" t="s">
        <v>1301</v>
      </c>
      <c r="AS2353" s="20"/>
      <c r="AT2353" s="20"/>
      <c r="AU2353" s="20"/>
    </row>
    <row r="2354" spans="1:47" x14ac:dyDescent="0.15">
      <c r="A2354" s="21" t="s">
        <v>1273</v>
      </c>
      <c r="B2354" s="20" t="s">
        <v>918</v>
      </c>
      <c r="C2354" s="20" t="s">
        <v>984</v>
      </c>
      <c r="D2354" s="20" t="s">
        <v>995</v>
      </c>
      <c r="E2354" s="20" t="s">
        <v>996</v>
      </c>
      <c r="F2354" s="20" t="s">
        <v>1250</v>
      </c>
      <c r="G2354" s="20" t="s">
        <v>3452</v>
      </c>
      <c r="H2354" s="20"/>
      <c r="I2354" s="20" t="s">
        <v>3453</v>
      </c>
      <c r="J2354" s="20" t="s">
        <v>924</v>
      </c>
      <c r="K2354" s="20" t="s">
        <v>1016</v>
      </c>
      <c r="L2354" s="20" t="s">
        <v>1299</v>
      </c>
      <c r="M2354" s="20">
        <v>888</v>
      </c>
      <c r="N2354" s="20">
        <v>888</v>
      </c>
      <c r="O2354" s="20" t="s">
        <v>927</v>
      </c>
      <c r="P2354" s="20" t="s">
        <v>50</v>
      </c>
      <c r="Q2354" s="28"/>
      <c r="R2354" s="21" t="s">
        <v>1001</v>
      </c>
      <c r="S2354" s="25" t="s">
        <v>1002</v>
      </c>
      <c r="T2354" s="21" t="s">
        <v>53</v>
      </c>
      <c r="U2354" s="21" t="s">
        <v>1018</v>
      </c>
      <c r="V2354" s="46">
        <v>1</v>
      </c>
      <c r="W2354" s="26">
        <f t="shared" si="1455"/>
        <v>1</v>
      </c>
      <c r="Y2354" s="21">
        <v>12</v>
      </c>
      <c r="Z2354" s="22">
        <f t="shared" si="1429"/>
        <v>888</v>
      </c>
      <c r="AA2354" s="20" t="s">
        <v>2218</v>
      </c>
      <c r="AB2354" s="22"/>
      <c r="AC2354" s="22">
        <v>1</v>
      </c>
      <c r="AD2354" s="22"/>
      <c r="AE2354" s="22">
        <f t="shared" si="1477"/>
        <v>888</v>
      </c>
      <c r="AF2354" s="22">
        <f t="shared" si="1459"/>
        <v>888</v>
      </c>
      <c r="AG2354" s="20"/>
      <c r="AH2354" s="22"/>
      <c r="AI2354" s="22"/>
      <c r="AJ2354" s="22">
        <f>N2354</f>
        <v>888</v>
      </c>
      <c r="AK2354" s="22">
        <f>IF(O2354="(传统)XDSL",VLOOKUP(S2354,[2]直销续费率明细!C:I,7,FALSE)*1,IF(O2354="GPON+XDSL",VLOOKUP(S2354,[2]直销续费率明细!C:I,7,FALSE)*1,VLOOKUP(S2354,[2]直销续费率明细!C:I,5,FALSE)*1))</f>
        <v>25</v>
      </c>
      <c r="AL2354" s="22" t="s">
        <v>1300</v>
      </c>
      <c r="AM2354" s="22"/>
      <c r="AN2354" s="22"/>
      <c r="AO2354" s="22" t="s">
        <v>3441</v>
      </c>
      <c r="AP2354" s="22" t="s">
        <v>1301</v>
      </c>
      <c r="AS2354" s="20">
        <f>IF(Y2354&gt;=10,VLOOKUP(U2354,[2]提成计算!B:T,19,FALSE),VLOOKUP(U2354,[2]提成计算!B:T,18,FALSE))</f>
        <v>0.09</v>
      </c>
      <c r="AT2354" s="20">
        <f t="shared" ref="AT2354" si="1478">IF(AD2354*AS2354&gt;0,AD2354*AS2354,AE2354*AS2354)</f>
        <v>79.92</v>
      </c>
      <c r="AU2354" s="20">
        <f t="shared" ref="AU2354" si="1479">IF(AND(AK2354&lt;0,AK2354+AT2354&lt;0),-AT2354,AK2354)</f>
        <v>25</v>
      </c>
    </row>
    <row r="2355" spans="1:47" x14ac:dyDescent="0.15">
      <c r="A2355" s="21" t="s">
        <v>1273</v>
      </c>
      <c r="B2355" s="20" t="s">
        <v>918</v>
      </c>
      <c r="C2355" s="20" t="s">
        <v>984</v>
      </c>
      <c r="D2355" s="20" t="s">
        <v>985</v>
      </c>
      <c r="E2355" s="20" t="s">
        <v>1004</v>
      </c>
      <c r="F2355" s="20" t="s">
        <v>1250</v>
      </c>
      <c r="G2355" s="20" t="s">
        <v>3450</v>
      </c>
      <c r="H2355" s="20"/>
      <c r="I2355" s="20">
        <v>13650092077</v>
      </c>
      <c r="J2355" s="20" t="s">
        <v>1268</v>
      </c>
      <c r="K2355" s="20" t="s">
        <v>1006</v>
      </c>
      <c r="L2355" s="20" t="s">
        <v>1898</v>
      </c>
      <c r="M2355" s="20">
        <v>1398</v>
      </c>
      <c r="N2355" s="20">
        <v>1398</v>
      </c>
      <c r="O2355" s="20" t="s">
        <v>927</v>
      </c>
      <c r="P2355" s="20" t="s">
        <v>50</v>
      </c>
      <c r="Q2355" s="28"/>
      <c r="R2355" s="21" t="s">
        <v>989</v>
      </c>
      <c r="S2355" s="21"/>
      <c r="T2355" s="21" t="s">
        <v>53</v>
      </c>
      <c r="U2355" s="21" t="s">
        <v>1008</v>
      </c>
      <c r="V2355" s="46">
        <v>1</v>
      </c>
      <c r="W2355" s="26">
        <f t="shared" si="1455"/>
        <v>1</v>
      </c>
      <c r="X2355" s="26">
        <f t="shared" si="1456"/>
        <v>1</v>
      </c>
      <c r="Y2355" s="21">
        <v>20</v>
      </c>
      <c r="Z2355" s="22">
        <f t="shared" si="1429"/>
        <v>1398</v>
      </c>
      <c r="AA2355" s="20" t="s">
        <v>3440</v>
      </c>
      <c r="AB2355" s="22"/>
      <c r="AC2355" s="22">
        <v>1</v>
      </c>
      <c r="AD2355" s="22"/>
      <c r="AE2355" s="22">
        <f t="shared" si="1477"/>
        <v>1398</v>
      </c>
      <c r="AF2355" s="22">
        <f t="shared" si="1459"/>
        <v>1398</v>
      </c>
      <c r="AG2355" s="20">
        <f t="shared" ref="AG2355:AG2356" si="1480">N2355</f>
        <v>1398</v>
      </c>
      <c r="AH2355" s="20" t="str">
        <f>VLOOKUP(U2355,[1]提成计算!B:I,8,FALSE)</f>
        <v xml:space="preserve"> </v>
      </c>
      <c r="AI2355" s="20"/>
      <c r="AJ2355" s="22"/>
      <c r="AK2355" s="22"/>
      <c r="AM2355" s="22"/>
      <c r="AN2355" s="22"/>
      <c r="AO2355" s="22" t="s">
        <v>3441</v>
      </c>
      <c r="AP2355" s="22" t="s">
        <v>1301</v>
      </c>
      <c r="AS2355" s="20"/>
      <c r="AT2355" s="20"/>
      <c r="AU2355" s="20"/>
    </row>
    <row r="2356" spans="1:47" x14ac:dyDescent="0.15">
      <c r="A2356" s="21" t="s">
        <v>1273</v>
      </c>
      <c r="B2356" s="20" t="s">
        <v>918</v>
      </c>
      <c r="C2356" s="20" t="s">
        <v>984</v>
      </c>
      <c r="D2356" s="20" t="s">
        <v>995</v>
      </c>
      <c r="E2356" s="20" t="s">
        <v>1009</v>
      </c>
      <c r="F2356" s="20" t="s">
        <v>1250</v>
      </c>
      <c r="G2356" s="20" t="s">
        <v>3454</v>
      </c>
      <c r="H2356" s="20"/>
      <c r="I2356" s="20">
        <v>13560835604</v>
      </c>
      <c r="J2356" s="20" t="s">
        <v>3444</v>
      </c>
      <c r="K2356" s="20" t="s">
        <v>1011</v>
      </c>
      <c r="L2356" s="20" t="s">
        <v>1358</v>
      </c>
      <c r="M2356" s="20">
        <v>1088</v>
      </c>
      <c r="N2356" s="20">
        <v>1088</v>
      </c>
      <c r="O2356" s="20" t="s">
        <v>927</v>
      </c>
      <c r="P2356" s="20" t="s">
        <v>50</v>
      </c>
      <c r="Q2356" s="28" t="s">
        <v>3444</v>
      </c>
      <c r="R2356" s="21" t="s">
        <v>65</v>
      </c>
      <c r="S2356" s="21"/>
      <c r="T2356" s="21" t="s">
        <v>53</v>
      </c>
      <c r="U2356" s="21" t="s">
        <v>1012</v>
      </c>
      <c r="V2356" s="46">
        <v>1</v>
      </c>
      <c r="W2356" s="26">
        <f t="shared" si="1455"/>
        <v>1</v>
      </c>
      <c r="X2356" s="26">
        <f t="shared" si="1456"/>
        <v>1</v>
      </c>
      <c r="Y2356" s="21">
        <v>10</v>
      </c>
      <c r="Z2356" s="22">
        <f t="shared" si="1429"/>
        <v>1088</v>
      </c>
      <c r="AA2356" s="20" t="s">
        <v>3440</v>
      </c>
      <c r="AB2356" s="22"/>
      <c r="AC2356" s="22">
        <v>1</v>
      </c>
      <c r="AD2356" s="22"/>
      <c r="AE2356" s="22">
        <f t="shared" si="1477"/>
        <v>1088</v>
      </c>
      <c r="AF2356" s="22">
        <f t="shared" si="1459"/>
        <v>1088</v>
      </c>
      <c r="AG2356" s="20">
        <f t="shared" si="1480"/>
        <v>1088</v>
      </c>
      <c r="AH2356" s="20" t="str">
        <f>VLOOKUP(U2356,[1]提成计算!B:I,8,FALSE)</f>
        <v>否</v>
      </c>
      <c r="AI2356" s="20"/>
      <c r="AJ2356" s="22"/>
      <c r="AK2356" s="22"/>
      <c r="AM2356" s="22"/>
      <c r="AN2356" s="22"/>
      <c r="AO2356" s="22" t="s">
        <v>3441</v>
      </c>
      <c r="AP2356" s="22" t="s">
        <v>1301</v>
      </c>
      <c r="AS2356" s="20"/>
      <c r="AT2356" s="20"/>
      <c r="AU2356" s="20"/>
    </row>
    <row r="2357" spans="1:47" x14ac:dyDescent="0.15">
      <c r="A2357" s="21" t="s">
        <v>1273</v>
      </c>
      <c r="B2357" s="20" t="s">
        <v>918</v>
      </c>
      <c r="C2357" s="20" t="s">
        <v>984</v>
      </c>
      <c r="D2357" s="20" t="s">
        <v>985</v>
      </c>
      <c r="E2357" s="20" t="s">
        <v>1041</v>
      </c>
      <c r="F2357" s="20" t="s">
        <v>1250</v>
      </c>
      <c r="G2357" s="20" t="s">
        <v>3455</v>
      </c>
      <c r="H2357" s="20"/>
      <c r="I2357" s="20">
        <v>15820802865</v>
      </c>
      <c r="J2357" s="20" t="s">
        <v>924</v>
      </c>
      <c r="K2357" s="20" t="s">
        <v>2944</v>
      </c>
      <c r="L2357" s="20" t="s">
        <v>1299</v>
      </c>
      <c r="M2357" s="20">
        <v>888</v>
      </c>
      <c r="N2357" s="20">
        <v>888</v>
      </c>
      <c r="O2357" s="20" t="s">
        <v>927</v>
      </c>
      <c r="P2357" s="20" t="s">
        <v>50</v>
      </c>
      <c r="Q2357" s="28"/>
      <c r="R2357" s="21" t="s">
        <v>989</v>
      </c>
      <c r="S2357" s="25" t="s">
        <v>990</v>
      </c>
      <c r="T2357" s="21" t="s">
        <v>53</v>
      </c>
      <c r="U2357" s="21" t="s">
        <v>991</v>
      </c>
      <c r="V2357" s="46">
        <v>1</v>
      </c>
      <c r="W2357" s="26">
        <f t="shared" si="1455"/>
        <v>1</v>
      </c>
      <c r="Y2357" s="21">
        <v>12</v>
      </c>
      <c r="Z2357" s="22">
        <f t="shared" si="1429"/>
        <v>888</v>
      </c>
      <c r="AA2357" s="20" t="s">
        <v>3440</v>
      </c>
      <c r="AB2357" s="22"/>
      <c r="AC2357" s="22">
        <v>1</v>
      </c>
      <c r="AD2357" s="22"/>
      <c r="AE2357" s="22">
        <f t="shared" si="1477"/>
        <v>888</v>
      </c>
      <c r="AF2357" s="22">
        <f t="shared" si="1459"/>
        <v>888</v>
      </c>
      <c r="AG2357" s="20"/>
      <c r="AH2357" s="22"/>
      <c r="AI2357" s="22"/>
      <c r="AJ2357" s="22">
        <f t="shared" ref="AJ2357:AJ2361" si="1481">N2357</f>
        <v>888</v>
      </c>
      <c r="AK2357" s="22">
        <f>IF(O2357="(传统)XDSL",VLOOKUP(S2357,[2]直销续费率明细!C:I,7,FALSE)*1,IF(O2357="GPON+XDSL",VLOOKUP(S2357,[2]直销续费率明细!C:I,7,FALSE)*1,VLOOKUP(S2357,[2]直销续费率明细!C:I,5,FALSE)*1))</f>
        <v>25</v>
      </c>
      <c r="AL2357" s="22" t="s">
        <v>1309</v>
      </c>
      <c r="AM2357" s="22"/>
      <c r="AN2357" s="22"/>
      <c r="AO2357" s="22" t="s">
        <v>3441</v>
      </c>
      <c r="AP2357" s="22" t="s">
        <v>1301</v>
      </c>
      <c r="AS2357" s="20">
        <f>IF(Y2357&gt;=10,VLOOKUP(U2357,[2]提成计算!B:T,19,FALSE),VLOOKUP(U2357,[2]提成计算!B:T,18,FALSE))</f>
        <v>0.1</v>
      </c>
      <c r="AT2357" s="20">
        <f t="shared" ref="AT2357:AT2361" si="1482">IF(AD2357*AS2357&gt;0,AD2357*AS2357,AE2357*AS2357)</f>
        <v>88.800000000000011</v>
      </c>
      <c r="AU2357" s="20">
        <f t="shared" ref="AU2357:AU2359" si="1483">IF(AND(AK2357&lt;0,AK2357+AT2357&lt;0),-AT2357,AK2357)</f>
        <v>25</v>
      </c>
    </row>
    <row r="2358" spans="1:47" x14ac:dyDescent="0.15">
      <c r="A2358" s="21" t="s">
        <v>1273</v>
      </c>
      <c r="B2358" s="20" t="s">
        <v>918</v>
      </c>
      <c r="C2358" s="20" t="s">
        <v>984</v>
      </c>
      <c r="D2358" s="20" t="s">
        <v>992</v>
      </c>
      <c r="E2358" s="20" t="s">
        <v>1043</v>
      </c>
      <c r="F2358" s="20" t="s">
        <v>1250</v>
      </c>
      <c r="G2358" s="20" t="s">
        <v>3456</v>
      </c>
      <c r="H2358" s="20"/>
      <c r="I2358" s="20">
        <v>13609660052</v>
      </c>
      <c r="J2358" s="20" t="s">
        <v>924</v>
      </c>
      <c r="K2358" s="20" t="s">
        <v>1022</v>
      </c>
      <c r="L2358" s="20" t="s">
        <v>2268</v>
      </c>
      <c r="M2358" s="20">
        <v>1398</v>
      </c>
      <c r="N2358" s="20">
        <v>1398</v>
      </c>
      <c r="O2358" s="20" t="s">
        <v>927</v>
      </c>
      <c r="P2358" s="20" t="s">
        <v>50</v>
      </c>
      <c r="Q2358" s="28"/>
      <c r="R2358" s="21" t="s">
        <v>95</v>
      </c>
      <c r="S2358" s="25" t="s">
        <v>1046</v>
      </c>
      <c r="T2358" s="21" t="s">
        <v>53</v>
      </c>
      <c r="U2358" s="21" t="s">
        <v>96</v>
      </c>
      <c r="V2358" s="46">
        <v>1</v>
      </c>
      <c r="W2358" s="26">
        <f t="shared" si="1455"/>
        <v>1</v>
      </c>
      <c r="Y2358" s="21">
        <v>20</v>
      </c>
      <c r="Z2358" s="22">
        <f t="shared" si="1429"/>
        <v>1398</v>
      </c>
      <c r="AA2358" s="20" t="s">
        <v>3440</v>
      </c>
      <c r="AB2358" s="22"/>
      <c r="AC2358" s="22">
        <v>1</v>
      </c>
      <c r="AD2358" s="22"/>
      <c r="AE2358" s="22">
        <f t="shared" si="1477"/>
        <v>1398</v>
      </c>
      <c r="AF2358" s="22">
        <f t="shared" si="1459"/>
        <v>1398</v>
      </c>
      <c r="AG2358" s="20"/>
      <c r="AH2358" s="22"/>
      <c r="AI2358" s="22"/>
      <c r="AJ2358" s="22">
        <f t="shared" si="1481"/>
        <v>1398</v>
      </c>
      <c r="AK2358" s="22">
        <f>IF(O2358="(传统)XDSL",VLOOKUP(S2358,[2]直销续费率明细!C:I,7,FALSE)*1,IF(O2358="GPON+XDSL",VLOOKUP(S2358,[2]直销续费率明细!C:I,7,FALSE)*1,VLOOKUP(S2358,[2]直销续费率明细!C:I,5,FALSE)*1))</f>
        <v>25</v>
      </c>
      <c r="AL2358" s="22" t="s">
        <v>1309</v>
      </c>
      <c r="AM2358" s="22"/>
      <c r="AN2358" s="22"/>
      <c r="AO2358" s="22" t="s">
        <v>3441</v>
      </c>
      <c r="AP2358" s="22" t="s">
        <v>1301</v>
      </c>
      <c r="AS2358" s="20">
        <f>IF(Y2358&gt;=10,VLOOKUP(U2358,[2]提成计算!B:T,19,FALSE),VLOOKUP(U2358,[2]提成计算!B:T,18,FALSE))</f>
        <v>0.1</v>
      </c>
      <c r="AT2358" s="20">
        <f t="shared" si="1482"/>
        <v>139.80000000000001</v>
      </c>
      <c r="AU2358" s="20">
        <f t="shared" si="1483"/>
        <v>25</v>
      </c>
    </row>
    <row r="2359" spans="1:47" x14ac:dyDescent="0.15">
      <c r="A2359" s="21" t="s">
        <v>1273</v>
      </c>
      <c r="B2359" s="20" t="s">
        <v>918</v>
      </c>
      <c r="C2359" s="20" t="s">
        <v>984</v>
      </c>
      <c r="D2359" s="20" t="s">
        <v>995</v>
      </c>
      <c r="E2359" s="20" t="s">
        <v>1502</v>
      </c>
      <c r="F2359" s="20" t="s">
        <v>1250</v>
      </c>
      <c r="G2359" s="20" t="s">
        <v>3457</v>
      </c>
      <c r="H2359" s="20"/>
      <c r="I2359" s="20" t="s">
        <v>3458</v>
      </c>
      <c r="J2359" s="20" t="s">
        <v>924</v>
      </c>
      <c r="K2359" s="20" t="s">
        <v>2877</v>
      </c>
      <c r="L2359" s="20" t="s">
        <v>1299</v>
      </c>
      <c r="M2359" s="20">
        <v>888</v>
      </c>
      <c r="N2359" s="20">
        <v>888</v>
      </c>
      <c r="O2359" s="20" t="s">
        <v>927</v>
      </c>
      <c r="P2359" s="20" t="s">
        <v>50</v>
      </c>
      <c r="Q2359" s="28"/>
      <c r="R2359" s="21" t="s">
        <v>65</v>
      </c>
      <c r="S2359" s="25" t="s">
        <v>1504</v>
      </c>
      <c r="T2359" s="21" t="s">
        <v>53</v>
      </c>
      <c r="U2359" s="21" t="s">
        <v>1757</v>
      </c>
      <c r="V2359" s="46">
        <v>1</v>
      </c>
      <c r="W2359" s="26">
        <f t="shared" si="1455"/>
        <v>1</v>
      </c>
      <c r="Y2359" s="21">
        <v>12</v>
      </c>
      <c r="Z2359" s="22">
        <f t="shared" si="1429"/>
        <v>888</v>
      </c>
      <c r="AA2359" s="20" t="s">
        <v>3440</v>
      </c>
      <c r="AB2359" s="22"/>
      <c r="AC2359" s="22">
        <v>1</v>
      </c>
      <c r="AD2359" s="22"/>
      <c r="AE2359" s="22">
        <f t="shared" si="1477"/>
        <v>888</v>
      </c>
      <c r="AF2359" s="22">
        <f t="shared" si="1459"/>
        <v>888</v>
      </c>
      <c r="AG2359" s="20"/>
      <c r="AH2359" s="22"/>
      <c r="AI2359" s="22"/>
      <c r="AJ2359" s="22">
        <f t="shared" si="1481"/>
        <v>888</v>
      </c>
      <c r="AK2359" s="22">
        <f>IF(O2359="(传统)XDSL",VLOOKUP(S2359,[2]直销续费率明细!C:I,7,FALSE)*1,IF(O2359="GPON+XDSL",VLOOKUP(S2359,[2]直销续费率明细!C:I,7,FALSE)*1,VLOOKUP(S2359,[2]直销续费率明细!C:I,5,FALSE)*1))</f>
        <v>-40</v>
      </c>
      <c r="AL2359" s="22" t="s">
        <v>1309</v>
      </c>
      <c r="AM2359" s="22"/>
      <c r="AN2359" s="22"/>
      <c r="AO2359" s="22" t="s">
        <v>3441</v>
      </c>
      <c r="AP2359" s="22" t="s">
        <v>1301</v>
      </c>
      <c r="AS2359" s="20">
        <f>IF(Y2359&gt;=10,VLOOKUP(U2359,[2]提成计算!B:T,19,FALSE),VLOOKUP(U2359,[2]提成计算!B:T,18,FALSE))</f>
        <v>0.09</v>
      </c>
      <c r="AT2359" s="20">
        <f t="shared" si="1482"/>
        <v>79.92</v>
      </c>
      <c r="AU2359" s="20">
        <f t="shared" si="1483"/>
        <v>-40</v>
      </c>
    </row>
    <row r="2360" spans="1:47" x14ac:dyDescent="0.15">
      <c r="A2360" s="21" t="s">
        <v>1273</v>
      </c>
      <c r="B2360" s="20" t="s">
        <v>918</v>
      </c>
      <c r="C2360" s="20" t="s">
        <v>984</v>
      </c>
      <c r="D2360" s="20" t="s">
        <v>992</v>
      </c>
      <c r="E2360" s="20" t="s">
        <v>993</v>
      </c>
      <c r="F2360" s="20" t="s">
        <v>1250</v>
      </c>
      <c r="G2360" s="20" t="s">
        <v>3459</v>
      </c>
      <c r="H2360" s="20"/>
      <c r="I2360" s="20">
        <v>13544607680</v>
      </c>
      <c r="J2360" s="20" t="s">
        <v>924</v>
      </c>
      <c r="K2360" s="20" t="s">
        <v>3029</v>
      </c>
      <c r="L2360" s="20" t="s">
        <v>1918</v>
      </c>
      <c r="M2360" s="20">
        <v>680</v>
      </c>
      <c r="N2360" s="20">
        <v>680</v>
      </c>
      <c r="O2360" s="20" t="s">
        <v>1262</v>
      </c>
      <c r="P2360" s="20" t="s">
        <v>50</v>
      </c>
      <c r="Q2360" s="28"/>
      <c r="R2360" s="22" t="s">
        <v>95</v>
      </c>
      <c r="T2360" s="21" t="s">
        <v>948</v>
      </c>
      <c r="U2360" s="22" t="s">
        <v>95</v>
      </c>
      <c r="V2360" s="46">
        <v>1</v>
      </c>
      <c r="W2360" s="26">
        <f t="shared" si="1455"/>
        <v>1</v>
      </c>
      <c r="Y2360" s="21">
        <v>4</v>
      </c>
      <c r="Z2360" s="22">
        <f t="shared" si="1429"/>
        <v>680</v>
      </c>
      <c r="AA2360" s="20" t="s">
        <v>3440</v>
      </c>
      <c r="AB2360" s="22">
        <v>1</v>
      </c>
      <c r="AC2360" s="22"/>
      <c r="AD2360" s="22">
        <f>N2360</f>
        <v>680</v>
      </c>
      <c r="AE2360" s="22"/>
      <c r="AF2360" s="22">
        <f t="shared" si="1459"/>
        <v>680</v>
      </c>
      <c r="AG2360" s="20"/>
      <c r="AH2360" s="22"/>
      <c r="AI2360" s="22"/>
      <c r="AJ2360" s="22">
        <f t="shared" si="1481"/>
        <v>680</v>
      </c>
      <c r="AK2360" s="22">
        <f>IF(O2360="(传统)XDSL",VLOOKUP(U2360,[2]自营续费率!B:G,6,FALSE)*1,IF(O2360="GPON+XDSL",VLOOKUP(U2360,[2]自营续费率!B:G,6,FALSE)*1,VLOOKUP(U2360,[2]自营续费率!B:G,4,FALSE)*1))</f>
        <v>10</v>
      </c>
      <c r="AL2360" s="22" t="s">
        <v>1309</v>
      </c>
      <c r="AM2360" s="22"/>
      <c r="AN2360" s="22"/>
      <c r="AO2360" s="22" t="s">
        <v>3441</v>
      </c>
      <c r="AP2360" s="22" t="s">
        <v>3460</v>
      </c>
      <c r="AS2360" s="20">
        <f>IF(Y2360&gt;=10,VLOOKUP(U2360,[2]自营提成!C:Z,6,FALSE),VLOOKUP(U2360,[2]自营提成!C:Z,5,FALSE))</f>
        <v>7.0000000000000007E-2</v>
      </c>
      <c r="AT2360" s="20">
        <f t="shared" si="1482"/>
        <v>47.6</v>
      </c>
      <c r="AU2360" s="20">
        <f>IF(AND(AK2360&lt;0,AK2360+AT2360&lt;0),-AT2360,AK2360)</f>
        <v>10</v>
      </c>
    </row>
    <row r="2361" spans="1:47" x14ac:dyDescent="0.15">
      <c r="A2361" s="21" t="s">
        <v>1273</v>
      </c>
      <c r="B2361" s="20" t="s">
        <v>918</v>
      </c>
      <c r="C2361" s="20" t="s">
        <v>984</v>
      </c>
      <c r="D2361" s="20" t="s">
        <v>995</v>
      </c>
      <c r="E2361" s="20" t="s">
        <v>1418</v>
      </c>
      <c r="F2361" s="20" t="s">
        <v>1250</v>
      </c>
      <c r="G2361" s="20" t="s">
        <v>3461</v>
      </c>
      <c r="H2361" s="20"/>
      <c r="I2361" s="20">
        <v>13437460877</v>
      </c>
      <c r="J2361" s="20" t="s">
        <v>924</v>
      </c>
      <c r="K2361" s="20" t="s">
        <v>63</v>
      </c>
      <c r="L2361" s="20" t="s">
        <v>2137</v>
      </c>
      <c r="M2361" s="20">
        <v>1408</v>
      </c>
      <c r="N2361" s="20">
        <v>1408</v>
      </c>
      <c r="O2361" s="20" t="s">
        <v>927</v>
      </c>
      <c r="P2361" s="20" t="s">
        <v>50</v>
      </c>
      <c r="Q2361" s="28"/>
      <c r="R2361" s="21" t="s">
        <v>65</v>
      </c>
      <c r="S2361" s="25" t="s">
        <v>1420</v>
      </c>
      <c r="T2361" s="21" t="s">
        <v>53</v>
      </c>
      <c r="U2361" s="21" t="s">
        <v>66</v>
      </c>
      <c r="V2361" s="46">
        <v>1</v>
      </c>
      <c r="W2361" s="26">
        <f t="shared" si="1455"/>
        <v>1</v>
      </c>
      <c r="Y2361" s="21">
        <v>12</v>
      </c>
      <c r="Z2361" s="22">
        <f t="shared" si="1429"/>
        <v>1408</v>
      </c>
      <c r="AA2361" s="20" t="s">
        <v>3440</v>
      </c>
      <c r="AB2361" s="22"/>
      <c r="AC2361" s="22">
        <v>1</v>
      </c>
      <c r="AD2361" s="22"/>
      <c r="AE2361" s="22">
        <f t="shared" ref="AE2361:AE2362" si="1484">N2361</f>
        <v>1408</v>
      </c>
      <c r="AF2361" s="22">
        <f t="shared" si="1459"/>
        <v>1408</v>
      </c>
      <c r="AG2361" s="20"/>
      <c r="AH2361" s="22"/>
      <c r="AI2361" s="22"/>
      <c r="AJ2361" s="22">
        <f t="shared" si="1481"/>
        <v>1408</v>
      </c>
      <c r="AK2361" s="22">
        <f>IF(O2361="(传统)XDSL",VLOOKUP(S2361,[2]直销续费率明细!C:I,7,FALSE)*1,IF(O2361="GPON+XDSL",VLOOKUP(S2361,[2]直销续费率明细!C:I,7,FALSE)*1,VLOOKUP(S2361,[2]直销续费率明细!C:I,5,FALSE)*1))</f>
        <v>-40</v>
      </c>
      <c r="AL2361" s="22" t="s">
        <v>1309</v>
      </c>
      <c r="AM2361" s="22"/>
      <c r="AN2361" s="22"/>
      <c r="AO2361" s="22" t="s">
        <v>2216</v>
      </c>
      <c r="AP2361" s="22" t="s">
        <v>1301</v>
      </c>
      <c r="AS2361" s="20">
        <f>IF(Y2361&gt;=10,VLOOKUP(U2361,[2]提成计算!B:T,19,FALSE),VLOOKUP(U2361,[2]提成计算!B:T,18,FALSE))</f>
        <v>0.1</v>
      </c>
      <c r="AT2361" s="20">
        <f t="shared" si="1482"/>
        <v>140.80000000000001</v>
      </c>
      <c r="AU2361" s="20">
        <f t="shared" ref="AU2361" si="1485">IF(AND(AK2361&lt;0,AK2361+AT2361&lt;0),-AT2361,AK2361)</f>
        <v>-40</v>
      </c>
    </row>
    <row r="2362" spans="1:47" x14ac:dyDescent="0.15">
      <c r="A2362" s="21" t="s">
        <v>1273</v>
      </c>
      <c r="B2362" s="20" t="s">
        <v>918</v>
      </c>
      <c r="C2362" s="20" t="s">
        <v>984</v>
      </c>
      <c r="D2362" s="20" t="s">
        <v>995</v>
      </c>
      <c r="E2362" s="20" t="s">
        <v>1009</v>
      </c>
      <c r="F2362" s="20" t="s">
        <v>1250</v>
      </c>
      <c r="G2362" s="20" t="s">
        <v>3462</v>
      </c>
      <c r="H2362" s="20"/>
      <c r="I2362" s="20">
        <v>13416810918</v>
      </c>
      <c r="J2362" s="20" t="s">
        <v>2335</v>
      </c>
      <c r="K2362" s="20" t="s">
        <v>1011</v>
      </c>
      <c r="L2362" s="20" t="s">
        <v>1358</v>
      </c>
      <c r="M2362" s="20">
        <v>1088</v>
      </c>
      <c r="N2362" s="20">
        <v>1088</v>
      </c>
      <c r="O2362" s="20" t="s">
        <v>927</v>
      </c>
      <c r="P2362" s="20" t="s">
        <v>50</v>
      </c>
      <c r="Q2362" s="28" t="s">
        <v>2335</v>
      </c>
      <c r="R2362" s="21" t="s">
        <v>65</v>
      </c>
      <c r="S2362" s="21"/>
      <c r="T2362" s="21" t="s">
        <v>53</v>
      </c>
      <c r="U2362" s="21" t="s">
        <v>1012</v>
      </c>
      <c r="V2362" s="46">
        <v>1</v>
      </c>
      <c r="W2362" s="26">
        <f t="shared" si="1455"/>
        <v>1</v>
      </c>
      <c r="X2362" s="26">
        <f t="shared" si="1456"/>
        <v>1</v>
      </c>
      <c r="Y2362" s="21">
        <v>10</v>
      </c>
      <c r="Z2362" s="22">
        <f t="shared" si="1429"/>
        <v>1088</v>
      </c>
      <c r="AA2362" s="20" t="s">
        <v>2218</v>
      </c>
      <c r="AB2362" s="22"/>
      <c r="AC2362" s="22">
        <v>1</v>
      </c>
      <c r="AD2362" s="22"/>
      <c r="AE2362" s="22">
        <f t="shared" si="1484"/>
        <v>1088</v>
      </c>
      <c r="AF2362" s="22">
        <f t="shared" si="1459"/>
        <v>1088</v>
      </c>
      <c r="AG2362" s="20">
        <f>N2362</f>
        <v>1088</v>
      </c>
      <c r="AH2362" s="20" t="str">
        <f>VLOOKUP(U2362,[1]提成计算!B:I,8,FALSE)</f>
        <v>否</v>
      </c>
      <c r="AI2362" s="20"/>
      <c r="AJ2362" s="22"/>
      <c r="AK2362" s="22"/>
      <c r="AM2362" s="22"/>
      <c r="AN2362" s="22"/>
      <c r="AO2362" s="22" t="s">
        <v>3441</v>
      </c>
      <c r="AP2362" s="22" t="s">
        <v>1301</v>
      </c>
      <c r="AS2362" s="20"/>
      <c r="AT2362" s="20"/>
      <c r="AU2362" s="20"/>
    </row>
    <row r="2363" spans="1:47" x14ac:dyDescent="0.15">
      <c r="A2363" s="21" t="s">
        <v>1273</v>
      </c>
      <c r="B2363" s="20" t="s">
        <v>918</v>
      </c>
      <c r="C2363" s="20" t="s">
        <v>984</v>
      </c>
      <c r="D2363" s="20" t="s">
        <v>992</v>
      </c>
      <c r="E2363" s="20" t="s">
        <v>2930</v>
      </c>
      <c r="F2363" s="20" t="s">
        <v>1250</v>
      </c>
      <c r="G2363" s="20" t="s">
        <v>3463</v>
      </c>
      <c r="H2363" s="20"/>
      <c r="I2363" s="20" t="s">
        <v>3464</v>
      </c>
      <c r="J2363" s="20" t="s">
        <v>1500</v>
      </c>
      <c r="K2363" s="20" t="s">
        <v>94</v>
      </c>
      <c r="L2363" s="20" t="s">
        <v>1277</v>
      </c>
      <c r="M2363" s="20">
        <v>-509</v>
      </c>
      <c r="N2363" s="20">
        <v>-509</v>
      </c>
      <c r="O2363" s="20" t="s">
        <v>1262</v>
      </c>
      <c r="P2363" s="20" t="s">
        <v>1910</v>
      </c>
      <c r="Q2363" s="28"/>
      <c r="R2363" s="21" t="s">
        <v>95</v>
      </c>
      <c r="S2363" s="21"/>
      <c r="T2363" s="21" t="s">
        <v>53</v>
      </c>
      <c r="U2363" s="21" t="s">
        <v>96</v>
      </c>
      <c r="V2363" s="46"/>
      <c r="Y2363" s="21">
        <v>2</v>
      </c>
      <c r="Z2363" s="22">
        <f t="shared" si="1429"/>
        <v>-509</v>
      </c>
      <c r="AA2363" s="20" t="s">
        <v>1911</v>
      </c>
      <c r="AB2363" s="22"/>
      <c r="AC2363" s="22"/>
      <c r="AD2363" s="22"/>
      <c r="AE2363" s="22"/>
      <c r="AF2363" s="22"/>
      <c r="AG2363" s="20"/>
      <c r="AH2363" s="22"/>
      <c r="AI2363" s="22"/>
      <c r="AJ2363" s="22"/>
      <c r="AK2363" s="22"/>
      <c r="AM2363" s="22"/>
      <c r="AN2363" s="22"/>
      <c r="AO2363" s="22" t="s">
        <v>3441</v>
      </c>
      <c r="AP2363" s="22">
        <v>0</v>
      </c>
      <c r="AS2363" s="20"/>
      <c r="AT2363" s="20"/>
      <c r="AU2363" s="20"/>
    </row>
    <row r="2364" spans="1:47" x14ac:dyDescent="0.15">
      <c r="A2364" s="21" t="s">
        <v>1273</v>
      </c>
      <c r="B2364" s="20" t="s">
        <v>918</v>
      </c>
      <c r="C2364" s="20" t="s">
        <v>984</v>
      </c>
      <c r="D2364" s="20" t="s">
        <v>992</v>
      </c>
      <c r="E2364" s="20" t="s">
        <v>1043</v>
      </c>
      <c r="F2364" s="20" t="s">
        <v>1250</v>
      </c>
      <c r="G2364" s="20" t="s">
        <v>3465</v>
      </c>
      <c r="H2364" s="20"/>
      <c r="I2364" s="20">
        <v>15017073965</v>
      </c>
      <c r="J2364" s="20" t="s">
        <v>1500</v>
      </c>
      <c r="K2364" s="20" t="s">
        <v>94</v>
      </c>
      <c r="L2364" s="20" t="s">
        <v>1277</v>
      </c>
      <c r="M2364" s="20">
        <v>-509</v>
      </c>
      <c r="N2364" s="20">
        <v>-509</v>
      </c>
      <c r="O2364" s="20" t="s">
        <v>1262</v>
      </c>
      <c r="P2364" s="20" t="s">
        <v>1910</v>
      </c>
      <c r="Q2364" s="28"/>
      <c r="R2364" s="21" t="s">
        <v>95</v>
      </c>
      <c r="S2364" s="21"/>
      <c r="T2364" s="21" t="s">
        <v>53</v>
      </c>
      <c r="U2364" s="21" t="s">
        <v>96</v>
      </c>
      <c r="V2364" s="46"/>
      <c r="Y2364" s="21">
        <v>2</v>
      </c>
      <c r="Z2364" s="22">
        <f t="shared" si="1429"/>
        <v>-509</v>
      </c>
      <c r="AA2364" s="20" t="s">
        <v>1911</v>
      </c>
      <c r="AB2364" s="22"/>
      <c r="AC2364" s="22"/>
      <c r="AD2364" s="22"/>
      <c r="AE2364" s="22"/>
      <c r="AF2364" s="22"/>
      <c r="AG2364" s="20"/>
      <c r="AH2364" s="22"/>
      <c r="AI2364" s="22"/>
      <c r="AJ2364" s="22"/>
      <c r="AK2364" s="22"/>
      <c r="AM2364" s="22"/>
      <c r="AN2364" s="22"/>
      <c r="AO2364" s="22" t="s">
        <v>3441</v>
      </c>
      <c r="AP2364" s="22">
        <v>0</v>
      </c>
      <c r="AS2364" s="20"/>
      <c r="AT2364" s="20"/>
      <c r="AU2364" s="20"/>
    </row>
    <row r="2365" spans="1:47" x14ac:dyDescent="0.15">
      <c r="A2365" s="21" t="s">
        <v>1273</v>
      </c>
      <c r="B2365" s="20" t="s">
        <v>918</v>
      </c>
      <c r="C2365" s="20" t="s">
        <v>984</v>
      </c>
      <c r="D2365" s="20" t="s">
        <v>995</v>
      </c>
      <c r="E2365" s="20" t="s">
        <v>1418</v>
      </c>
      <c r="F2365" s="20" t="s">
        <v>1250</v>
      </c>
      <c r="G2365" s="20" t="s">
        <v>3466</v>
      </c>
      <c r="H2365" s="20"/>
      <c r="I2365" s="20">
        <v>13543717452</v>
      </c>
      <c r="J2365" s="20" t="s">
        <v>1500</v>
      </c>
      <c r="K2365" s="20" t="s">
        <v>470</v>
      </c>
      <c r="L2365" s="20" t="s">
        <v>1277</v>
      </c>
      <c r="M2365" s="20">
        <v>-509</v>
      </c>
      <c r="N2365" s="20">
        <v>-509</v>
      </c>
      <c r="O2365" s="20" t="s">
        <v>1262</v>
      </c>
      <c r="P2365" s="20" t="s">
        <v>1910</v>
      </c>
      <c r="Q2365" s="28"/>
      <c r="R2365" s="21" t="s">
        <v>65</v>
      </c>
      <c r="S2365" s="21"/>
      <c r="T2365" s="21" t="s">
        <v>53</v>
      </c>
      <c r="U2365" s="21" t="s">
        <v>471</v>
      </c>
      <c r="V2365" s="46"/>
      <c r="Y2365" s="21">
        <v>2</v>
      </c>
      <c r="Z2365" s="22">
        <f t="shared" si="1429"/>
        <v>-509</v>
      </c>
      <c r="AA2365" s="20" t="s">
        <v>1911</v>
      </c>
      <c r="AB2365" s="22"/>
      <c r="AC2365" s="22"/>
      <c r="AD2365" s="22"/>
      <c r="AE2365" s="22"/>
      <c r="AF2365" s="22"/>
      <c r="AG2365" s="20"/>
      <c r="AH2365" s="22"/>
      <c r="AI2365" s="22"/>
      <c r="AJ2365" s="22"/>
      <c r="AK2365" s="22"/>
      <c r="AM2365" s="22"/>
      <c r="AN2365" s="22"/>
      <c r="AO2365" s="22" t="s">
        <v>3441</v>
      </c>
      <c r="AP2365" s="22">
        <v>0</v>
      </c>
      <c r="AS2365" s="20"/>
      <c r="AT2365" s="20"/>
      <c r="AU2365" s="20"/>
    </row>
    <row r="2366" spans="1:47" x14ac:dyDescent="0.15">
      <c r="A2366" s="21" t="s">
        <v>1273</v>
      </c>
      <c r="B2366" s="20" t="s">
        <v>918</v>
      </c>
      <c r="C2366" s="20" t="s">
        <v>984</v>
      </c>
      <c r="D2366" s="20" t="s">
        <v>995</v>
      </c>
      <c r="E2366" s="20" t="s">
        <v>1009</v>
      </c>
      <c r="F2366" s="20" t="s">
        <v>1250</v>
      </c>
      <c r="G2366" s="20" t="s">
        <v>3467</v>
      </c>
      <c r="H2366" s="20"/>
      <c r="I2366" s="20">
        <v>13790501841</v>
      </c>
      <c r="J2366" s="20" t="s">
        <v>1500</v>
      </c>
      <c r="K2366" s="20" t="s">
        <v>2877</v>
      </c>
      <c r="L2366" s="20" t="s">
        <v>1277</v>
      </c>
      <c r="M2366" s="20">
        <v>-669</v>
      </c>
      <c r="N2366" s="20">
        <v>-669</v>
      </c>
      <c r="O2366" s="20" t="s">
        <v>1262</v>
      </c>
      <c r="P2366" s="20" t="s">
        <v>1910</v>
      </c>
      <c r="Q2366" s="28"/>
      <c r="R2366" s="21" t="s">
        <v>65</v>
      </c>
      <c r="S2366" s="21"/>
      <c r="T2366" s="21" t="s">
        <v>53</v>
      </c>
      <c r="U2366" s="21" t="s">
        <v>1757</v>
      </c>
      <c r="V2366" s="46"/>
      <c r="Y2366" s="21">
        <v>2</v>
      </c>
      <c r="Z2366" s="22">
        <f t="shared" ref="Z2366:Z2429" si="1486">N2366</f>
        <v>-669</v>
      </c>
      <c r="AA2366" s="20" t="s">
        <v>1911</v>
      </c>
      <c r="AB2366" s="22"/>
      <c r="AC2366" s="22"/>
      <c r="AD2366" s="22"/>
      <c r="AE2366" s="22"/>
      <c r="AF2366" s="22"/>
      <c r="AG2366" s="20"/>
      <c r="AH2366" s="22"/>
      <c r="AI2366" s="22"/>
      <c r="AJ2366" s="22"/>
      <c r="AK2366" s="22"/>
      <c r="AM2366" s="22"/>
      <c r="AN2366" s="22"/>
      <c r="AO2366" s="22" t="s">
        <v>3441</v>
      </c>
      <c r="AP2366" s="22">
        <v>0</v>
      </c>
      <c r="AS2366" s="20"/>
      <c r="AT2366" s="20"/>
      <c r="AU2366" s="20"/>
    </row>
    <row r="2367" spans="1:47" x14ac:dyDescent="0.15">
      <c r="A2367" s="21" t="s">
        <v>1273</v>
      </c>
      <c r="B2367" s="20" t="s">
        <v>918</v>
      </c>
      <c r="C2367" s="20" t="s">
        <v>984</v>
      </c>
      <c r="D2367" s="20" t="s">
        <v>995</v>
      </c>
      <c r="E2367" s="20" t="s">
        <v>3468</v>
      </c>
      <c r="F2367" s="20" t="s">
        <v>1250</v>
      </c>
      <c r="G2367" s="20" t="s">
        <v>3469</v>
      </c>
      <c r="H2367" s="20"/>
      <c r="I2367" s="20">
        <v>13922991256</v>
      </c>
      <c r="J2367" s="20" t="s">
        <v>924</v>
      </c>
      <c r="K2367" s="20" t="s">
        <v>999</v>
      </c>
      <c r="L2367" s="20" t="s">
        <v>2137</v>
      </c>
      <c r="M2367" s="20">
        <v>1408</v>
      </c>
      <c r="N2367" s="20">
        <v>1408</v>
      </c>
      <c r="O2367" s="20" t="s">
        <v>927</v>
      </c>
      <c r="P2367" s="20" t="s">
        <v>50</v>
      </c>
      <c r="Q2367" s="28"/>
      <c r="R2367" s="21" t="s">
        <v>1001</v>
      </c>
      <c r="S2367" s="25" t="s">
        <v>1017</v>
      </c>
      <c r="T2367" s="21" t="s">
        <v>53</v>
      </c>
      <c r="U2367" s="21" t="s">
        <v>1003</v>
      </c>
      <c r="V2367" s="46">
        <v>1</v>
      </c>
      <c r="W2367" s="26">
        <f t="shared" ref="W2367:W2378" si="1487">V2367</f>
        <v>1</v>
      </c>
      <c r="Y2367" s="21">
        <v>12</v>
      </c>
      <c r="Z2367" s="22">
        <f t="shared" si="1486"/>
        <v>1408</v>
      </c>
      <c r="AA2367" s="20" t="s">
        <v>3440</v>
      </c>
      <c r="AB2367" s="22"/>
      <c r="AC2367" s="22">
        <v>1</v>
      </c>
      <c r="AD2367" s="22"/>
      <c r="AE2367" s="22">
        <f t="shared" ref="AE2367:AE2370" si="1488">N2367</f>
        <v>1408</v>
      </c>
      <c r="AF2367" s="22">
        <f t="shared" ref="AF2367:AF2378" si="1489">N2367</f>
        <v>1408</v>
      </c>
      <c r="AG2367" s="20"/>
      <c r="AH2367" s="22"/>
      <c r="AI2367" s="22"/>
      <c r="AJ2367" s="22">
        <f>N2367</f>
        <v>1408</v>
      </c>
      <c r="AK2367" s="22">
        <f>IF(O2367="(传统)XDSL",VLOOKUP(S2367,[2]直销续费率明细!C:I,7,FALSE)*1,IF(O2367="GPON+XDSL",VLOOKUP(S2367,[2]直销续费率明细!C:I,7,FALSE)*1,VLOOKUP(S2367,[2]直销续费率明细!C:I,5,FALSE)*1))</f>
        <v>25</v>
      </c>
      <c r="AL2367" s="22" t="s">
        <v>1309</v>
      </c>
      <c r="AM2367" s="22"/>
      <c r="AN2367" s="22"/>
      <c r="AO2367" s="22" t="s">
        <v>3441</v>
      </c>
      <c r="AP2367" s="22" t="s">
        <v>1301</v>
      </c>
      <c r="AS2367" s="20">
        <f>IF(Y2367&gt;=10,VLOOKUP(U2367,[2]提成计算!B:T,19,FALSE),VLOOKUP(U2367,[2]提成计算!B:T,18,FALSE))</f>
        <v>0.09</v>
      </c>
      <c r="AT2367" s="20">
        <f t="shared" ref="AT2367" si="1490">IF(AD2367*AS2367&gt;0,AD2367*AS2367,AE2367*AS2367)</f>
        <v>126.72</v>
      </c>
      <c r="AU2367" s="20">
        <f t="shared" ref="AU2367" si="1491">IF(AND(AK2367&lt;0,AK2367+AT2367&lt;0),-AT2367,AK2367)</f>
        <v>25</v>
      </c>
    </row>
    <row r="2368" spans="1:47" x14ac:dyDescent="0.15">
      <c r="A2368" s="21" t="s">
        <v>1273</v>
      </c>
      <c r="B2368" s="20" t="s">
        <v>918</v>
      </c>
      <c r="C2368" s="20" t="s">
        <v>984</v>
      </c>
      <c r="D2368" s="20" t="s">
        <v>985</v>
      </c>
      <c r="E2368" s="20" t="s">
        <v>1041</v>
      </c>
      <c r="F2368" s="20" t="s">
        <v>1250</v>
      </c>
      <c r="G2368" s="20" t="s">
        <v>3470</v>
      </c>
      <c r="H2368" s="20"/>
      <c r="I2368" s="20">
        <v>13631729408</v>
      </c>
      <c r="J2368" s="20" t="s">
        <v>1268</v>
      </c>
      <c r="K2368" s="20" t="s">
        <v>2944</v>
      </c>
      <c r="L2368" s="20" t="s">
        <v>1358</v>
      </c>
      <c r="M2368" s="20">
        <v>1088</v>
      </c>
      <c r="N2368" s="20">
        <v>1088</v>
      </c>
      <c r="O2368" s="20" t="s">
        <v>927</v>
      </c>
      <c r="P2368" s="20" t="s">
        <v>50</v>
      </c>
      <c r="Q2368" s="28"/>
      <c r="R2368" s="21" t="s">
        <v>989</v>
      </c>
      <c r="S2368" s="21"/>
      <c r="T2368" s="21" t="s">
        <v>53</v>
      </c>
      <c r="U2368" s="21" t="s">
        <v>991</v>
      </c>
      <c r="V2368" s="46">
        <v>1</v>
      </c>
      <c r="W2368" s="26">
        <f t="shared" si="1487"/>
        <v>1</v>
      </c>
      <c r="X2368" s="26">
        <f t="shared" ref="X2368:X2378" si="1492">V2368</f>
        <v>1</v>
      </c>
      <c r="Y2368" s="21">
        <v>10</v>
      </c>
      <c r="Z2368" s="22">
        <f t="shared" si="1486"/>
        <v>1088</v>
      </c>
      <c r="AA2368" s="20" t="s">
        <v>3440</v>
      </c>
      <c r="AB2368" s="22"/>
      <c r="AC2368" s="22">
        <v>1</v>
      </c>
      <c r="AD2368" s="22"/>
      <c r="AE2368" s="22">
        <f t="shared" si="1488"/>
        <v>1088</v>
      </c>
      <c r="AF2368" s="22">
        <f t="shared" si="1489"/>
        <v>1088</v>
      </c>
      <c r="AG2368" s="20">
        <f>N2368</f>
        <v>1088</v>
      </c>
      <c r="AH2368" s="20" t="str">
        <f>VLOOKUP(U2368,[1]提成计算!B:I,8,FALSE)</f>
        <v xml:space="preserve"> </v>
      </c>
      <c r="AI2368" s="20"/>
      <c r="AJ2368" s="22"/>
      <c r="AK2368" s="22"/>
      <c r="AM2368" s="22"/>
      <c r="AN2368" s="22"/>
      <c r="AO2368" s="22" t="s">
        <v>3441</v>
      </c>
      <c r="AP2368" s="22" t="s">
        <v>1301</v>
      </c>
      <c r="AS2368" s="20"/>
      <c r="AT2368" s="20"/>
      <c r="AU2368" s="20"/>
    </row>
    <row r="2369" spans="1:47" x14ac:dyDescent="0.15">
      <c r="A2369" s="21" t="s">
        <v>1273</v>
      </c>
      <c r="B2369" s="20" t="s">
        <v>918</v>
      </c>
      <c r="C2369" s="20" t="s">
        <v>984</v>
      </c>
      <c r="D2369" s="20" t="s">
        <v>985</v>
      </c>
      <c r="E2369" s="20" t="s">
        <v>1041</v>
      </c>
      <c r="F2369" s="20" t="s">
        <v>1250</v>
      </c>
      <c r="G2369" s="20" t="s">
        <v>3471</v>
      </c>
      <c r="H2369" s="20"/>
      <c r="I2369" s="20">
        <v>13728332972</v>
      </c>
      <c r="J2369" s="20" t="s">
        <v>924</v>
      </c>
      <c r="K2369" s="20" t="s">
        <v>2856</v>
      </c>
      <c r="L2369" s="20" t="s">
        <v>1299</v>
      </c>
      <c r="M2369" s="20">
        <v>888</v>
      </c>
      <c r="N2369" s="20">
        <v>888</v>
      </c>
      <c r="O2369" s="20" t="s">
        <v>927</v>
      </c>
      <c r="P2369" s="20" t="s">
        <v>50</v>
      </c>
      <c r="Q2369" s="28"/>
      <c r="R2369" s="22" t="s">
        <v>989</v>
      </c>
      <c r="T2369" s="21" t="s">
        <v>948</v>
      </c>
      <c r="U2369" s="22" t="s">
        <v>989</v>
      </c>
      <c r="V2369" s="46">
        <v>1</v>
      </c>
      <c r="W2369" s="26">
        <f t="shared" si="1487"/>
        <v>1</v>
      </c>
      <c r="Y2369" s="21">
        <v>12</v>
      </c>
      <c r="Z2369" s="22">
        <f t="shared" si="1486"/>
        <v>888</v>
      </c>
      <c r="AA2369" s="20" t="s">
        <v>3440</v>
      </c>
      <c r="AB2369" s="22"/>
      <c r="AC2369" s="22">
        <v>1</v>
      </c>
      <c r="AD2369" s="22"/>
      <c r="AE2369" s="22">
        <f t="shared" si="1488"/>
        <v>888</v>
      </c>
      <c r="AF2369" s="22">
        <f t="shared" si="1489"/>
        <v>888</v>
      </c>
      <c r="AG2369" s="20"/>
      <c r="AH2369" s="22"/>
      <c r="AI2369" s="22"/>
      <c r="AJ2369" s="22">
        <f t="shared" ref="AJ2369:AJ2371" si="1493">N2369</f>
        <v>888</v>
      </c>
      <c r="AK2369" s="22">
        <f>IF(O2369="(传统)XDSL",VLOOKUP(U2369,[2]自营续费率!B:G,6,FALSE)*1,IF(O2369="GPON+XDSL",VLOOKUP(U2369,[2]自营续费率!B:G,6,FALSE)*1,VLOOKUP(U2369,[2]自营续费率!B:G,4,FALSE)*1))</f>
        <v>0</v>
      </c>
      <c r="AL2369" s="22" t="s">
        <v>1309</v>
      </c>
      <c r="AM2369" s="22"/>
      <c r="AN2369" s="22"/>
      <c r="AO2369" s="22" t="s">
        <v>3441</v>
      </c>
      <c r="AP2369" s="22" t="s">
        <v>1301</v>
      </c>
      <c r="AS2369" s="20">
        <f>IF(Y2369&gt;=10,VLOOKUP(U2369,[2]自营提成!C:Z,6,FALSE),VLOOKUP(U2369,[2]自营提成!C:Z,5,FALSE))</f>
        <v>0.12</v>
      </c>
      <c r="AT2369" s="20">
        <f t="shared" ref="AT2369:AT2371" si="1494">IF(AD2369*AS2369&gt;0,AD2369*AS2369,AE2369*AS2369)</f>
        <v>106.56</v>
      </c>
      <c r="AU2369" s="20">
        <f>IF(AND(AK2369&lt;0,AK2369+AT2369&lt;0),-AT2369,AK2369)</f>
        <v>0</v>
      </c>
    </row>
    <row r="2370" spans="1:47" x14ac:dyDescent="0.15">
      <c r="A2370" s="21" t="s">
        <v>1273</v>
      </c>
      <c r="B2370" s="20" t="s">
        <v>918</v>
      </c>
      <c r="C2370" s="20" t="s">
        <v>984</v>
      </c>
      <c r="D2370" s="20" t="s">
        <v>985</v>
      </c>
      <c r="E2370" s="20" t="s">
        <v>986</v>
      </c>
      <c r="F2370" s="20" t="s">
        <v>1250</v>
      </c>
      <c r="G2370" s="20" t="s">
        <v>3472</v>
      </c>
      <c r="H2370" s="20"/>
      <c r="I2370" s="20">
        <v>18824657706</v>
      </c>
      <c r="J2370" s="20" t="s">
        <v>924</v>
      </c>
      <c r="K2370" s="20" t="s">
        <v>1006</v>
      </c>
      <c r="L2370" s="20" t="s">
        <v>1299</v>
      </c>
      <c r="M2370" s="20">
        <v>888</v>
      </c>
      <c r="N2370" s="20">
        <v>888</v>
      </c>
      <c r="O2370" s="20" t="s">
        <v>927</v>
      </c>
      <c r="P2370" s="20" t="s">
        <v>50</v>
      </c>
      <c r="Q2370" s="28"/>
      <c r="R2370" s="21" t="s">
        <v>989</v>
      </c>
      <c r="S2370" s="25" t="s">
        <v>1007</v>
      </c>
      <c r="T2370" s="21" t="s">
        <v>53</v>
      </c>
      <c r="U2370" s="21" t="s">
        <v>1008</v>
      </c>
      <c r="V2370" s="46">
        <v>1</v>
      </c>
      <c r="W2370" s="26">
        <f t="shared" si="1487"/>
        <v>1</v>
      </c>
      <c r="Y2370" s="21">
        <v>12</v>
      </c>
      <c r="Z2370" s="22">
        <f t="shared" si="1486"/>
        <v>888</v>
      </c>
      <c r="AA2370" s="20" t="s">
        <v>3440</v>
      </c>
      <c r="AB2370" s="22"/>
      <c r="AC2370" s="22">
        <v>1</v>
      </c>
      <c r="AD2370" s="22"/>
      <c r="AE2370" s="22">
        <f t="shared" si="1488"/>
        <v>888</v>
      </c>
      <c r="AF2370" s="22">
        <f t="shared" si="1489"/>
        <v>888</v>
      </c>
      <c r="AG2370" s="20"/>
      <c r="AH2370" s="22"/>
      <c r="AI2370" s="22"/>
      <c r="AJ2370" s="22">
        <f t="shared" si="1493"/>
        <v>888</v>
      </c>
      <c r="AK2370" s="22">
        <f>IF(O2370="(传统)XDSL",VLOOKUP(S2370,[2]直销续费率明细!C:I,7,FALSE)*1,IF(O2370="GPON+XDSL",VLOOKUP(S2370,[2]直销续费率明细!C:I,7,FALSE)*1,VLOOKUP(S2370,[2]直销续费率明细!C:I,5,FALSE)*1))</f>
        <v>15</v>
      </c>
      <c r="AL2370" s="22" t="s">
        <v>1309</v>
      </c>
      <c r="AM2370" s="22"/>
      <c r="AN2370" s="22"/>
      <c r="AO2370" s="22" t="s">
        <v>3441</v>
      </c>
      <c r="AP2370" s="22" t="s">
        <v>1301</v>
      </c>
      <c r="AS2370" s="20">
        <f>IF(Y2370&gt;=10,VLOOKUP(U2370,[2]提成计算!B:T,19,FALSE),VLOOKUP(U2370,[2]提成计算!B:T,18,FALSE))</f>
        <v>0.1</v>
      </c>
      <c r="AT2370" s="20">
        <f t="shared" si="1494"/>
        <v>88.800000000000011</v>
      </c>
      <c r="AU2370" s="20">
        <f t="shared" ref="AU2370:AU2371" si="1495">IF(AND(AK2370&lt;0,AK2370+AT2370&lt;0),-AT2370,AK2370)</f>
        <v>15</v>
      </c>
    </row>
    <row r="2371" spans="1:47" x14ac:dyDescent="0.15">
      <c r="A2371" s="21" t="s">
        <v>1273</v>
      </c>
      <c r="B2371" s="20" t="s">
        <v>918</v>
      </c>
      <c r="C2371" s="20" t="s">
        <v>984</v>
      </c>
      <c r="D2371" s="20" t="s">
        <v>995</v>
      </c>
      <c r="E2371" s="20" t="s">
        <v>1809</v>
      </c>
      <c r="F2371" s="20" t="s">
        <v>1250</v>
      </c>
      <c r="G2371" s="20" t="s">
        <v>3473</v>
      </c>
      <c r="H2371" s="20"/>
      <c r="I2371" s="20">
        <v>13421985774</v>
      </c>
      <c r="J2371" s="20" t="s">
        <v>924</v>
      </c>
      <c r="K2371" s="20" t="s">
        <v>94</v>
      </c>
      <c r="L2371" s="20" t="s">
        <v>2119</v>
      </c>
      <c r="M2371" s="20">
        <v>768</v>
      </c>
      <c r="N2371" s="20">
        <v>768</v>
      </c>
      <c r="O2371" s="20" t="s">
        <v>927</v>
      </c>
      <c r="P2371" s="20" t="s">
        <v>50</v>
      </c>
      <c r="Q2371" s="28"/>
      <c r="R2371" s="21" t="s">
        <v>95</v>
      </c>
      <c r="S2371" s="25" t="s">
        <v>1811</v>
      </c>
      <c r="T2371" s="21" t="s">
        <v>53</v>
      </c>
      <c r="U2371" s="21" t="s">
        <v>96</v>
      </c>
      <c r="V2371" s="46">
        <v>1</v>
      </c>
      <c r="W2371" s="26">
        <f t="shared" si="1487"/>
        <v>1</v>
      </c>
      <c r="Y2371" s="21">
        <v>4</v>
      </c>
      <c r="Z2371" s="22">
        <f t="shared" si="1486"/>
        <v>768</v>
      </c>
      <c r="AA2371" s="20" t="s">
        <v>3440</v>
      </c>
      <c r="AB2371" s="22">
        <v>1</v>
      </c>
      <c r="AC2371" s="22"/>
      <c r="AD2371" s="22">
        <f>N2371</f>
        <v>768</v>
      </c>
      <c r="AE2371" s="22"/>
      <c r="AF2371" s="22">
        <f t="shared" si="1489"/>
        <v>768</v>
      </c>
      <c r="AG2371" s="20"/>
      <c r="AH2371" s="22"/>
      <c r="AI2371" s="22"/>
      <c r="AJ2371" s="22">
        <f t="shared" si="1493"/>
        <v>768</v>
      </c>
      <c r="AK2371" s="22">
        <f>IF(O2371="(传统)XDSL",VLOOKUP(S2371,[2]直销续费率明细!C:I,7,FALSE)*1,IF(O2371="GPON+XDSL",VLOOKUP(S2371,[2]直销续费率明细!C:I,7,FALSE)*1,VLOOKUP(S2371,[2]直销续费率明细!C:I,5,FALSE)*1))</f>
        <v>-40</v>
      </c>
      <c r="AL2371" s="22" t="s">
        <v>1309</v>
      </c>
      <c r="AM2371" s="22"/>
      <c r="AN2371" s="22"/>
      <c r="AO2371" s="22" t="s">
        <v>2216</v>
      </c>
      <c r="AP2371" s="22" t="s">
        <v>1301</v>
      </c>
      <c r="AS2371" s="20">
        <f>IF(Y2371&gt;=10,VLOOKUP(U2371,[2]提成计算!B:T,19,FALSE),VLOOKUP(U2371,[2]提成计算!B:T,18,FALSE))</f>
        <v>7.0000000000000007E-2</v>
      </c>
      <c r="AT2371" s="20">
        <f t="shared" si="1494"/>
        <v>53.760000000000005</v>
      </c>
      <c r="AU2371" s="20">
        <f t="shared" si="1495"/>
        <v>-40</v>
      </c>
    </row>
    <row r="2372" spans="1:47" x14ac:dyDescent="0.15">
      <c r="A2372" s="21" t="s">
        <v>1273</v>
      </c>
      <c r="B2372" s="20" t="s">
        <v>918</v>
      </c>
      <c r="C2372" s="20" t="s">
        <v>984</v>
      </c>
      <c r="D2372" s="20" t="s">
        <v>985</v>
      </c>
      <c r="E2372" s="20" t="s">
        <v>1041</v>
      </c>
      <c r="F2372" s="20" t="s">
        <v>1250</v>
      </c>
      <c r="G2372" s="20" t="s">
        <v>3474</v>
      </c>
      <c r="H2372" s="20"/>
      <c r="I2372" s="20">
        <v>15118388130</v>
      </c>
      <c r="J2372" s="20" t="s">
        <v>1268</v>
      </c>
      <c r="K2372" s="20" t="s">
        <v>2944</v>
      </c>
      <c r="L2372" s="20" t="s">
        <v>1358</v>
      </c>
      <c r="M2372" s="20">
        <v>1088</v>
      </c>
      <c r="N2372" s="20">
        <v>1088</v>
      </c>
      <c r="O2372" s="20" t="s">
        <v>927</v>
      </c>
      <c r="P2372" s="20" t="s">
        <v>50</v>
      </c>
      <c r="Q2372" s="28"/>
      <c r="R2372" s="21" t="s">
        <v>989</v>
      </c>
      <c r="S2372" s="21"/>
      <c r="T2372" s="21" t="s">
        <v>53</v>
      </c>
      <c r="U2372" s="21" t="s">
        <v>991</v>
      </c>
      <c r="V2372" s="46">
        <v>1</v>
      </c>
      <c r="W2372" s="26">
        <f t="shared" si="1487"/>
        <v>1</v>
      </c>
      <c r="X2372" s="26">
        <f t="shared" si="1492"/>
        <v>1</v>
      </c>
      <c r="Y2372" s="21">
        <v>10</v>
      </c>
      <c r="Z2372" s="22">
        <f t="shared" si="1486"/>
        <v>1088</v>
      </c>
      <c r="AA2372" s="20" t="s">
        <v>2218</v>
      </c>
      <c r="AB2372" s="22"/>
      <c r="AC2372" s="22">
        <v>1</v>
      </c>
      <c r="AD2372" s="22"/>
      <c r="AE2372" s="22">
        <f t="shared" ref="AE2372:AE2378" si="1496">N2372</f>
        <v>1088</v>
      </c>
      <c r="AF2372" s="22">
        <f t="shared" si="1489"/>
        <v>1088</v>
      </c>
      <c r="AG2372" s="20">
        <f>N2372</f>
        <v>1088</v>
      </c>
      <c r="AH2372" s="20" t="str">
        <f>VLOOKUP(U2372,[1]提成计算!B:I,8,FALSE)</f>
        <v xml:space="preserve"> </v>
      </c>
      <c r="AI2372" s="20"/>
      <c r="AJ2372" s="22"/>
      <c r="AK2372" s="22"/>
      <c r="AM2372" s="22"/>
      <c r="AN2372" s="22"/>
      <c r="AO2372" s="22" t="s">
        <v>3441</v>
      </c>
      <c r="AP2372" s="22" t="s">
        <v>1301</v>
      </c>
      <c r="AS2372" s="20"/>
      <c r="AT2372" s="20"/>
      <c r="AU2372" s="20"/>
    </row>
    <row r="2373" spans="1:47" x14ac:dyDescent="0.15">
      <c r="A2373" s="21" t="s">
        <v>1273</v>
      </c>
      <c r="B2373" s="20" t="s">
        <v>918</v>
      </c>
      <c r="C2373" s="20" t="s">
        <v>984</v>
      </c>
      <c r="D2373" s="20" t="s">
        <v>985</v>
      </c>
      <c r="E2373" s="20" t="s">
        <v>1041</v>
      </c>
      <c r="F2373" s="20" t="s">
        <v>1250</v>
      </c>
      <c r="G2373" s="20" t="s">
        <v>3475</v>
      </c>
      <c r="H2373" s="20"/>
      <c r="I2373" s="20">
        <v>15920612059</v>
      </c>
      <c r="J2373" s="20" t="s">
        <v>924</v>
      </c>
      <c r="K2373" s="20" t="s">
        <v>2944</v>
      </c>
      <c r="L2373" s="20" t="s">
        <v>1299</v>
      </c>
      <c r="M2373" s="20">
        <v>888</v>
      </c>
      <c r="N2373" s="20">
        <v>888</v>
      </c>
      <c r="O2373" s="20" t="s">
        <v>927</v>
      </c>
      <c r="P2373" s="20" t="s">
        <v>50</v>
      </c>
      <c r="Q2373" s="28"/>
      <c r="R2373" s="21" t="s">
        <v>989</v>
      </c>
      <c r="S2373" s="25" t="s">
        <v>990</v>
      </c>
      <c r="T2373" s="21" t="s">
        <v>53</v>
      </c>
      <c r="U2373" s="21" t="s">
        <v>991</v>
      </c>
      <c r="V2373" s="46">
        <v>1</v>
      </c>
      <c r="W2373" s="26">
        <f t="shared" si="1487"/>
        <v>1</v>
      </c>
      <c r="Y2373" s="21">
        <v>12</v>
      </c>
      <c r="Z2373" s="22">
        <f t="shared" si="1486"/>
        <v>888</v>
      </c>
      <c r="AA2373" s="20" t="s">
        <v>3440</v>
      </c>
      <c r="AB2373" s="22"/>
      <c r="AC2373" s="22">
        <v>1</v>
      </c>
      <c r="AD2373" s="22"/>
      <c r="AE2373" s="22">
        <f t="shared" si="1496"/>
        <v>888</v>
      </c>
      <c r="AF2373" s="22">
        <f t="shared" si="1489"/>
        <v>888</v>
      </c>
      <c r="AG2373" s="20"/>
      <c r="AH2373" s="22"/>
      <c r="AI2373" s="22"/>
      <c r="AJ2373" s="22">
        <f>N2373</f>
        <v>888</v>
      </c>
      <c r="AK2373" s="22">
        <f>IF(O2373="(传统)XDSL",VLOOKUP(S2373,[2]直销续费率明细!C:I,7,FALSE)*1,IF(O2373="GPON+XDSL",VLOOKUP(S2373,[2]直销续费率明细!C:I,7,FALSE)*1,VLOOKUP(S2373,[2]直销续费率明细!C:I,5,FALSE)*1))</f>
        <v>25</v>
      </c>
      <c r="AL2373" s="22" t="s">
        <v>1309</v>
      </c>
      <c r="AM2373" s="22"/>
      <c r="AN2373" s="22"/>
      <c r="AO2373" s="22" t="s">
        <v>3441</v>
      </c>
      <c r="AP2373" s="22" t="s">
        <v>1301</v>
      </c>
      <c r="AS2373" s="20">
        <f>IF(Y2373&gt;=10,VLOOKUP(U2373,[2]提成计算!B:T,19,FALSE),VLOOKUP(U2373,[2]提成计算!B:T,18,FALSE))</f>
        <v>0.1</v>
      </c>
      <c r="AT2373" s="20">
        <f t="shared" ref="AT2373" si="1497">IF(AD2373*AS2373&gt;0,AD2373*AS2373,AE2373*AS2373)</f>
        <v>88.800000000000011</v>
      </c>
      <c r="AU2373" s="20">
        <f t="shared" ref="AU2373" si="1498">IF(AND(AK2373&lt;0,AK2373+AT2373&lt;0),-AT2373,AK2373)</f>
        <v>25</v>
      </c>
    </row>
    <row r="2374" spans="1:47" x14ac:dyDescent="0.15">
      <c r="A2374" s="21" t="s">
        <v>1273</v>
      </c>
      <c r="B2374" s="20" t="s">
        <v>918</v>
      </c>
      <c r="C2374" s="20" t="s">
        <v>984</v>
      </c>
      <c r="D2374" s="20" t="s">
        <v>985</v>
      </c>
      <c r="E2374" s="20" t="s">
        <v>1025</v>
      </c>
      <c r="F2374" s="20" t="s">
        <v>1250</v>
      </c>
      <c r="G2374" s="20" t="s">
        <v>3476</v>
      </c>
      <c r="H2374" s="20"/>
      <c r="I2374" s="20">
        <v>13723511659</v>
      </c>
      <c r="J2374" s="20" t="s">
        <v>1268</v>
      </c>
      <c r="K2374" s="20" t="s">
        <v>2880</v>
      </c>
      <c r="L2374" s="20" t="s">
        <v>1358</v>
      </c>
      <c r="M2374" s="20">
        <v>1088</v>
      </c>
      <c r="N2374" s="20">
        <v>1088</v>
      </c>
      <c r="O2374" s="20" t="s">
        <v>927</v>
      </c>
      <c r="P2374" s="20" t="s">
        <v>50</v>
      </c>
      <c r="Q2374" s="28"/>
      <c r="R2374" s="21" t="s">
        <v>989</v>
      </c>
      <c r="S2374" s="21"/>
      <c r="T2374" s="21" t="s">
        <v>53</v>
      </c>
      <c r="U2374" s="21" t="s">
        <v>1028</v>
      </c>
      <c r="V2374" s="46">
        <v>1</v>
      </c>
      <c r="W2374" s="26">
        <f t="shared" si="1487"/>
        <v>1</v>
      </c>
      <c r="X2374" s="26">
        <f t="shared" si="1492"/>
        <v>1</v>
      </c>
      <c r="Y2374" s="21">
        <v>10</v>
      </c>
      <c r="Z2374" s="22">
        <f t="shared" si="1486"/>
        <v>1088</v>
      </c>
      <c r="AA2374" s="20" t="s">
        <v>3440</v>
      </c>
      <c r="AB2374" s="22"/>
      <c r="AC2374" s="22">
        <v>1</v>
      </c>
      <c r="AD2374" s="22"/>
      <c r="AE2374" s="22">
        <f t="shared" si="1496"/>
        <v>1088</v>
      </c>
      <c r="AF2374" s="22">
        <f t="shared" si="1489"/>
        <v>1088</v>
      </c>
      <c r="AG2374" s="20">
        <f>N2374</f>
        <v>1088</v>
      </c>
      <c r="AH2374" s="20" t="str">
        <f>VLOOKUP(U2374,[1]提成计算!B:I,8,FALSE)</f>
        <v xml:space="preserve"> </v>
      </c>
      <c r="AI2374" s="20"/>
      <c r="AJ2374" s="22"/>
      <c r="AK2374" s="22"/>
      <c r="AM2374" s="22"/>
      <c r="AN2374" s="22"/>
      <c r="AO2374" s="22" t="s">
        <v>3441</v>
      </c>
      <c r="AP2374" s="22" t="s">
        <v>1301</v>
      </c>
      <c r="AS2374" s="20"/>
      <c r="AT2374" s="20"/>
      <c r="AU2374" s="20"/>
    </row>
    <row r="2375" spans="1:47" x14ac:dyDescent="0.15">
      <c r="A2375" s="21" t="s">
        <v>1273</v>
      </c>
      <c r="B2375" s="20" t="s">
        <v>918</v>
      </c>
      <c r="C2375" s="20" t="s">
        <v>984</v>
      </c>
      <c r="D2375" s="20" t="s">
        <v>995</v>
      </c>
      <c r="E2375" s="20" t="s">
        <v>1009</v>
      </c>
      <c r="F2375" s="20" t="s">
        <v>1250</v>
      </c>
      <c r="G2375" s="20" t="s">
        <v>3477</v>
      </c>
      <c r="H2375" s="20"/>
      <c r="I2375" s="20">
        <v>13829243510</v>
      </c>
      <c r="J2375" s="20" t="s">
        <v>924</v>
      </c>
      <c r="K2375" s="20" t="s">
        <v>2877</v>
      </c>
      <c r="L2375" s="20" t="s">
        <v>1299</v>
      </c>
      <c r="M2375" s="20">
        <v>888</v>
      </c>
      <c r="N2375" s="20">
        <v>888</v>
      </c>
      <c r="O2375" s="20" t="s">
        <v>927</v>
      </c>
      <c r="P2375" s="20" t="s">
        <v>50</v>
      </c>
      <c r="Q2375" s="28"/>
      <c r="R2375" s="21" t="s">
        <v>65</v>
      </c>
      <c r="S2375" s="25" t="s">
        <v>1504</v>
      </c>
      <c r="T2375" s="21" t="s">
        <v>53</v>
      </c>
      <c r="U2375" s="21" t="s">
        <v>1757</v>
      </c>
      <c r="V2375" s="46">
        <v>1</v>
      </c>
      <c r="W2375" s="26">
        <f t="shared" si="1487"/>
        <v>1</v>
      </c>
      <c r="Y2375" s="21">
        <v>12</v>
      </c>
      <c r="Z2375" s="22">
        <f t="shared" si="1486"/>
        <v>888</v>
      </c>
      <c r="AA2375" s="20" t="s">
        <v>3440</v>
      </c>
      <c r="AB2375" s="22"/>
      <c r="AC2375" s="22">
        <v>1</v>
      </c>
      <c r="AD2375" s="22"/>
      <c r="AE2375" s="22">
        <f t="shared" si="1496"/>
        <v>888</v>
      </c>
      <c r="AF2375" s="22">
        <f t="shared" si="1489"/>
        <v>888</v>
      </c>
      <c r="AG2375" s="20"/>
      <c r="AH2375" s="22"/>
      <c r="AI2375" s="22"/>
      <c r="AJ2375" s="22">
        <f>N2375</f>
        <v>888</v>
      </c>
      <c r="AK2375" s="22">
        <f>IF(O2375="(传统)XDSL",VLOOKUP(S2375,[2]直销续费率明细!C:I,7,FALSE)*1,IF(O2375="GPON+XDSL",VLOOKUP(S2375,[2]直销续费率明细!C:I,7,FALSE)*1,VLOOKUP(S2375,[2]直销续费率明细!C:I,5,FALSE)*1))</f>
        <v>-40</v>
      </c>
      <c r="AL2375" s="22" t="s">
        <v>1300</v>
      </c>
      <c r="AM2375" s="22"/>
      <c r="AN2375" s="22"/>
      <c r="AO2375" s="22" t="s">
        <v>2216</v>
      </c>
      <c r="AP2375" s="22" t="s">
        <v>1301</v>
      </c>
      <c r="AS2375" s="20">
        <f>IF(Y2375&gt;=10,VLOOKUP(U2375,[2]提成计算!B:T,19,FALSE),VLOOKUP(U2375,[2]提成计算!B:T,18,FALSE))</f>
        <v>0.09</v>
      </c>
      <c r="AT2375" s="20">
        <f t="shared" ref="AT2375" si="1499">IF(AD2375*AS2375&gt;0,AD2375*AS2375,AE2375*AS2375)</f>
        <v>79.92</v>
      </c>
      <c r="AU2375" s="20">
        <f t="shared" ref="AU2375" si="1500">IF(AND(AK2375&lt;0,AK2375+AT2375&lt;0),-AT2375,AK2375)</f>
        <v>-40</v>
      </c>
    </row>
    <row r="2376" spans="1:47" x14ac:dyDescent="0.15">
      <c r="A2376" s="21" t="s">
        <v>1273</v>
      </c>
      <c r="B2376" s="20" t="s">
        <v>918</v>
      </c>
      <c r="C2376" s="20" t="s">
        <v>984</v>
      </c>
      <c r="D2376" s="20" t="s">
        <v>985</v>
      </c>
      <c r="E2376" s="20" t="s">
        <v>1004</v>
      </c>
      <c r="F2376" s="20" t="s">
        <v>1250</v>
      </c>
      <c r="G2376" s="20" t="s">
        <v>3478</v>
      </c>
      <c r="H2376" s="20"/>
      <c r="I2376" s="20">
        <v>13713142584</v>
      </c>
      <c r="J2376" s="20" t="s">
        <v>1268</v>
      </c>
      <c r="K2376" s="20" t="s">
        <v>1006</v>
      </c>
      <c r="L2376" s="20" t="s">
        <v>1358</v>
      </c>
      <c r="M2376" s="20">
        <v>1088</v>
      </c>
      <c r="N2376" s="20">
        <v>1088</v>
      </c>
      <c r="O2376" s="20" t="s">
        <v>927</v>
      </c>
      <c r="P2376" s="20" t="s">
        <v>50</v>
      </c>
      <c r="Q2376" s="28"/>
      <c r="R2376" s="21" t="s">
        <v>989</v>
      </c>
      <c r="S2376" s="21"/>
      <c r="T2376" s="21" t="s">
        <v>53</v>
      </c>
      <c r="U2376" s="21" t="s">
        <v>1008</v>
      </c>
      <c r="V2376" s="46">
        <v>1</v>
      </c>
      <c r="W2376" s="26">
        <f t="shared" si="1487"/>
        <v>1</v>
      </c>
      <c r="X2376" s="26">
        <f t="shared" si="1492"/>
        <v>1</v>
      </c>
      <c r="Y2376" s="21">
        <v>10</v>
      </c>
      <c r="Z2376" s="22">
        <f t="shared" si="1486"/>
        <v>1088</v>
      </c>
      <c r="AA2376" s="20" t="s">
        <v>2218</v>
      </c>
      <c r="AB2376" s="22"/>
      <c r="AC2376" s="22">
        <v>1</v>
      </c>
      <c r="AD2376" s="22"/>
      <c r="AE2376" s="22">
        <f t="shared" si="1496"/>
        <v>1088</v>
      </c>
      <c r="AF2376" s="22">
        <f t="shared" si="1489"/>
        <v>1088</v>
      </c>
      <c r="AG2376" s="20">
        <f>N2376</f>
        <v>1088</v>
      </c>
      <c r="AH2376" s="20" t="str">
        <f>VLOOKUP(U2376,[1]提成计算!B:I,8,FALSE)</f>
        <v xml:space="preserve"> </v>
      </c>
      <c r="AI2376" s="20"/>
      <c r="AJ2376" s="22"/>
      <c r="AK2376" s="22"/>
      <c r="AM2376" s="22"/>
      <c r="AN2376" s="22"/>
      <c r="AO2376" s="22" t="s">
        <v>3441</v>
      </c>
      <c r="AP2376" s="22" t="s">
        <v>1301</v>
      </c>
      <c r="AS2376" s="20"/>
      <c r="AT2376" s="20"/>
      <c r="AU2376" s="20"/>
    </row>
    <row r="2377" spans="1:47" x14ac:dyDescent="0.15">
      <c r="A2377" s="21" t="s">
        <v>1273</v>
      </c>
      <c r="B2377" s="20" t="s">
        <v>918</v>
      </c>
      <c r="C2377" s="20" t="s">
        <v>984</v>
      </c>
      <c r="D2377" s="20" t="s">
        <v>995</v>
      </c>
      <c r="E2377" s="20" t="s">
        <v>1038</v>
      </c>
      <c r="F2377" s="20" t="s">
        <v>1250</v>
      </c>
      <c r="G2377" s="20" t="s">
        <v>3479</v>
      </c>
      <c r="H2377" s="20"/>
      <c r="I2377" s="20">
        <v>13650366730</v>
      </c>
      <c r="J2377" s="20" t="s">
        <v>924</v>
      </c>
      <c r="K2377" s="20" t="s">
        <v>2910</v>
      </c>
      <c r="L2377" s="20" t="s">
        <v>2133</v>
      </c>
      <c r="M2377" s="20">
        <v>1998</v>
      </c>
      <c r="N2377" s="20">
        <v>1998</v>
      </c>
      <c r="O2377" s="20" t="s">
        <v>927</v>
      </c>
      <c r="P2377" s="20" t="s">
        <v>50</v>
      </c>
      <c r="Q2377" s="28"/>
      <c r="R2377" s="21" t="s">
        <v>221</v>
      </c>
      <c r="S2377" s="25" t="s">
        <v>1040</v>
      </c>
      <c r="T2377" s="21" t="s">
        <v>53</v>
      </c>
      <c r="U2377" s="21" t="s">
        <v>222</v>
      </c>
      <c r="V2377" s="46">
        <v>1</v>
      </c>
      <c r="W2377" s="26">
        <f t="shared" si="1487"/>
        <v>1</v>
      </c>
      <c r="Y2377" s="21">
        <v>10</v>
      </c>
      <c r="Z2377" s="22">
        <f t="shared" si="1486"/>
        <v>1998</v>
      </c>
      <c r="AA2377" s="20" t="s">
        <v>3440</v>
      </c>
      <c r="AB2377" s="22"/>
      <c r="AC2377" s="22">
        <v>1</v>
      </c>
      <c r="AD2377" s="22"/>
      <c r="AE2377" s="22">
        <f t="shared" si="1496"/>
        <v>1998</v>
      </c>
      <c r="AF2377" s="22">
        <f t="shared" si="1489"/>
        <v>1998</v>
      </c>
      <c r="AG2377" s="20"/>
      <c r="AH2377" s="22"/>
      <c r="AI2377" s="22"/>
      <c r="AJ2377" s="22">
        <f>N2377</f>
        <v>1998</v>
      </c>
      <c r="AK2377" s="22">
        <f>IF(O2377="(传统)XDSL",VLOOKUP(S2377,[2]直销续费率明细!C:I,7,FALSE)*1,IF(O2377="GPON+XDSL",VLOOKUP(S2377,[2]直销续费率明细!C:I,7,FALSE)*1,VLOOKUP(S2377,[2]直销续费率明细!C:I,5,FALSE)*1))</f>
        <v>-40</v>
      </c>
      <c r="AL2377" s="22" t="s">
        <v>1309</v>
      </c>
      <c r="AM2377" s="22"/>
      <c r="AN2377" s="22"/>
      <c r="AO2377" s="22" t="s">
        <v>3441</v>
      </c>
      <c r="AP2377" s="22" t="s">
        <v>1301</v>
      </c>
      <c r="AS2377" s="20">
        <f>IF(Y2377&gt;=10,VLOOKUP(U2377,[2]提成计算!B:T,19,FALSE),VLOOKUP(U2377,[2]提成计算!B:T,18,FALSE))</f>
        <v>0.1</v>
      </c>
      <c r="AT2377" s="20">
        <f t="shared" ref="AT2377" si="1501">IF(AD2377*AS2377&gt;0,AD2377*AS2377,AE2377*AS2377)</f>
        <v>199.8</v>
      </c>
      <c r="AU2377" s="20">
        <f t="shared" ref="AU2377" si="1502">IF(AND(AK2377&lt;0,AK2377+AT2377&lt;0),-AT2377,AK2377)</f>
        <v>-40</v>
      </c>
    </row>
    <row r="2378" spans="1:47" x14ac:dyDescent="0.15">
      <c r="A2378" s="21" t="s">
        <v>1273</v>
      </c>
      <c r="B2378" s="20" t="s">
        <v>918</v>
      </c>
      <c r="C2378" s="20" t="s">
        <v>984</v>
      </c>
      <c r="D2378" s="20" t="s">
        <v>995</v>
      </c>
      <c r="E2378" s="20" t="s">
        <v>1418</v>
      </c>
      <c r="F2378" s="20" t="s">
        <v>1250</v>
      </c>
      <c r="G2378" s="20" t="s">
        <v>3480</v>
      </c>
      <c r="H2378" s="20"/>
      <c r="I2378" s="20">
        <v>13649899610</v>
      </c>
      <c r="J2378" s="20" t="s">
        <v>3444</v>
      </c>
      <c r="K2378" s="20" t="s">
        <v>63</v>
      </c>
      <c r="L2378" s="20" t="s">
        <v>1358</v>
      </c>
      <c r="M2378" s="20">
        <v>1088</v>
      </c>
      <c r="N2378" s="20">
        <v>1088</v>
      </c>
      <c r="O2378" s="20" t="s">
        <v>927</v>
      </c>
      <c r="P2378" s="20" t="s">
        <v>50</v>
      </c>
      <c r="Q2378" s="28" t="s">
        <v>3444</v>
      </c>
      <c r="R2378" s="21" t="s">
        <v>65</v>
      </c>
      <c r="S2378" s="21"/>
      <c r="T2378" s="21" t="s">
        <v>53</v>
      </c>
      <c r="U2378" s="21" t="s">
        <v>66</v>
      </c>
      <c r="V2378" s="46">
        <v>1</v>
      </c>
      <c r="W2378" s="26">
        <f t="shared" si="1487"/>
        <v>1</v>
      </c>
      <c r="X2378" s="26">
        <f t="shared" si="1492"/>
        <v>1</v>
      </c>
      <c r="Y2378" s="21">
        <v>10</v>
      </c>
      <c r="Z2378" s="22">
        <f t="shared" si="1486"/>
        <v>1088</v>
      </c>
      <c r="AA2378" s="20" t="s">
        <v>3440</v>
      </c>
      <c r="AB2378" s="22"/>
      <c r="AC2378" s="22">
        <v>1</v>
      </c>
      <c r="AD2378" s="22"/>
      <c r="AE2378" s="22">
        <f t="shared" si="1496"/>
        <v>1088</v>
      </c>
      <c r="AF2378" s="22">
        <f t="shared" si="1489"/>
        <v>1088</v>
      </c>
      <c r="AG2378" s="20">
        <f>N2378</f>
        <v>1088</v>
      </c>
      <c r="AH2378" s="20" t="str">
        <f>VLOOKUP(U2378,[1]提成计算!B:I,8,FALSE)</f>
        <v xml:space="preserve"> </v>
      </c>
      <c r="AI2378" s="20"/>
      <c r="AJ2378" s="22"/>
      <c r="AK2378" s="22"/>
      <c r="AM2378" s="22"/>
      <c r="AN2378" s="22"/>
      <c r="AO2378" s="22" t="s">
        <v>3441</v>
      </c>
      <c r="AP2378" s="22" t="s">
        <v>1301</v>
      </c>
      <c r="AS2378" s="20"/>
      <c r="AT2378" s="20"/>
      <c r="AU2378" s="20"/>
    </row>
    <row r="2379" spans="1:47" x14ac:dyDescent="0.15">
      <c r="A2379" s="21" t="s">
        <v>1273</v>
      </c>
      <c r="B2379" s="20" t="s">
        <v>918</v>
      </c>
      <c r="C2379" s="20" t="s">
        <v>984</v>
      </c>
      <c r="D2379" s="20" t="s">
        <v>985</v>
      </c>
      <c r="E2379" s="20" t="s">
        <v>3071</v>
      </c>
      <c r="F2379" s="20" t="s">
        <v>1250</v>
      </c>
      <c r="G2379" s="20" t="s">
        <v>3481</v>
      </c>
      <c r="H2379" s="20"/>
      <c r="I2379" s="20">
        <v>13925758665</v>
      </c>
      <c r="J2379" s="20" t="s">
        <v>1500</v>
      </c>
      <c r="K2379" s="20" t="s">
        <v>1618</v>
      </c>
      <c r="L2379" s="20" t="s">
        <v>1277</v>
      </c>
      <c r="M2379" s="20">
        <v>-226</v>
      </c>
      <c r="N2379" s="20">
        <v>-226</v>
      </c>
      <c r="O2379" s="20" t="s">
        <v>1262</v>
      </c>
      <c r="P2379" s="20" t="s">
        <v>1910</v>
      </c>
      <c r="Q2379" s="28"/>
      <c r="R2379" s="21" t="s">
        <v>989</v>
      </c>
      <c r="S2379" s="21"/>
      <c r="T2379" s="21" t="s">
        <v>53</v>
      </c>
      <c r="U2379" s="21" t="s">
        <v>1833</v>
      </c>
      <c r="V2379" s="46"/>
      <c r="Y2379" s="21">
        <v>2</v>
      </c>
      <c r="Z2379" s="22">
        <f t="shared" si="1486"/>
        <v>-226</v>
      </c>
      <c r="AA2379" s="20" t="s">
        <v>1911</v>
      </c>
      <c r="AB2379" s="22"/>
      <c r="AC2379" s="22"/>
      <c r="AD2379" s="22"/>
      <c r="AE2379" s="22"/>
      <c r="AF2379" s="22"/>
      <c r="AG2379" s="20"/>
      <c r="AH2379" s="22"/>
      <c r="AI2379" s="22"/>
      <c r="AJ2379" s="22"/>
      <c r="AK2379" s="22"/>
      <c r="AM2379" s="22"/>
      <c r="AN2379" s="22"/>
      <c r="AO2379" s="22" t="s">
        <v>3441</v>
      </c>
      <c r="AP2379" s="22">
        <v>0</v>
      </c>
      <c r="AS2379" s="20"/>
      <c r="AT2379" s="20"/>
      <c r="AU2379" s="20"/>
    </row>
    <row r="2380" spans="1:47" x14ac:dyDescent="0.15">
      <c r="A2380" s="21" t="s">
        <v>1273</v>
      </c>
      <c r="B2380" s="20" t="s">
        <v>918</v>
      </c>
      <c r="C2380" s="20" t="s">
        <v>984</v>
      </c>
      <c r="D2380" s="20" t="s">
        <v>985</v>
      </c>
      <c r="E2380" s="20" t="s">
        <v>986</v>
      </c>
      <c r="F2380" s="20" t="s">
        <v>1250</v>
      </c>
      <c r="G2380" s="20" t="s">
        <v>3482</v>
      </c>
      <c r="H2380" s="20"/>
      <c r="I2380" s="20">
        <v>13713135381</v>
      </c>
      <c r="J2380" s="20" t="s">
        <v>924</v>
      </c>
      <c r="K2380" s="20" t="s">
        <v>2975</v>
      </c>
      <c r="L2380" s="20" t="s">
        <v>2137</v>
      </c>
      <c r="M2380" s="20">
        <v>1408</v>
      </c>
      <c r="N2380" s="20">
        <v>1408</v>
      </c>
      <c r="O2380" s="20" t="s">
        <v>927</v>
      </c>
      <c r="P2380" s="20" t="s">
        <v>50</v>
      </c>
      <c r="Q2380" s="28"/>
      <c r="R2380" s="21" t="s">
        <v>989</v>
      </c>
      <c r="S2380" s="25" t="s">
        <v>1007</v>
      </c>
      <c r="T2380" s="21" t="s">
        <v>53</v>
      </c>
      <c r="U2380" s="21" t="s">
        <v>1008</v>
      </c>
      <c r="V2380" s="46">
        <v>1</v>
      </c>
      <c r="W2380" s="26">
        <f t="shared" ref="W2380:W2414" si="1503">V2380</f>
        <v>1</v>
      </c>
      <c r="Y2380" s="21">
        <v>12</v>
      </c>
      <c r="Z2380" s="22">
        <f t="shared" si="1486"/>
        <v>1408</v>
      </c>
      <c r="AA2380" s="20" t="s">
        <v>3440</v>
      </c>
      <c r="AB2380" s="22"/>
      <c r="AC2380" s="22">
        <v>1</v>
      </c>
      <c r="AD2380" s="22"/>
      <c r="AE2380" s="22">
        <f>N2380</f>
        <v>1408</v>
      </c>
      <c r="AF2380" s="22">
        <f t="shared" ref="AF2380:AF2414" si="1504">N2380</f>
        <v>1408</v>
      </c>
      <c r="AG2380" s="20"/>
      <c r="AH2380" s="22"/>
      <c r="AI2380" s="22"/>
      <c r="AJ2380" s="22">
        <f t="shared" ref="AJ2380:AJ2385" si="1505">N2380</f>
        <v>1408</v>
      </c>
      <c r="AK2380" s="22">
        <f>IF(O2380="(传统)XDSL",VLOOKUP(S2380,[2]直销续费率明细!C:I,7,FALSE)*1,IF(O2380="GPON+XDSL",VLOOKUP(S2380,[2]直销续费率明细!C:I,7,FALSE)*1,VLOOKUP(S2380,[2]直销续费率明细!C:I,5,FALSE)*1))</f>
        <v>15</v>
      </c>
      <c r="AL2380" s="22" t="s">
        <v>1309</v>
      </c>
      <c r="AM2380" s="22"/>
      <c r="AN2380" s="22"/>
      <c r="AO2380" s="22" t="s">
        <v>3441</v>
      </c>
      <c r="AP2380" s="22" t="s">
        <v>1301</v>
      </c>
      <c r="AS2380" s="20">
        <f>IF(Y2380&gt;=10,VLOOKUP(U2380,[2]提成计算!B:T,19,FALSE),VLOOKUP(U2380,[2]提成计算!B:T,18,FALSE))</f>
        <v>0.1</v>
      </c>
      <c r="AT2380" s="20">
        <f t="shared" ref="AT2380:AT2385" si="1506">IF(AD2380*AS2380&gt;0,AD2380*AS2380,AE2380*AS2380)</f>
        <v>140.80000000000001</v>
      </c>
      <c r="AU2380" s="20">
        <f t="shared" ref="AU2380:AU2385" si="1507">IF(AND(AK2380&lt;0,AK2380+AT2380&lt;0),-AT2380,AK2380)</f>
        <v>15</v>
      </c>
    </row>
    <row r="2381" spans="1:47" x14ac:dyDescent="0.15">
      <c r="A2381" s="21" t="s">
        <v>1273</v>
      </c>
      <c r="B2381" s="20" t="s">
        <v>918</v>
      </c>
      <c r="C2381" s="20" t="s">
        <v>984</v>
      </c>
      <c r="D2381" s="20" t="s">
        <v>995</v>
      </c>
      <c r="E2381" s="20" t="s">
        <v>1368</v>
      </c>
      <c r="F2381" s="20" t="s">
        <v>1250</v>
      </c>
      <c r="G2381" s="20" t="s">
        <v>3483</v>
      </c>
      <c r="H2381" s="20"/>
      <c r="I2381" s="20">
        <v>18820316260</v>
      </c>
      <c r="J2381" s="20" t="s">
        <v>924</v>
      </c>
      <c r="K2381" s="20" t="s">
        <v>607</v>
      </c>
      <c r="L2381" s="20" t="s">
        <v>1918</v>
      </c>
      <c r="M2381" s="20">
        <v>680</v>
      </c>
      <c r="N2381" s="20">
        <v>680</v>
      </c>
      <c r="O2381" s="20" t="s">
        <v>1262</v>
      </c>
      <c r="P2381" s="20" t="s">
        <v>50</v>
      </c>
      <c r="Q2381" s="28"/>
      <c r="R2381" s="21" t="s">
        <v>221</v>
      </c>
      <c r="S2381" s="25" t="s">
        <v>1370</v>
      </c>
      <c r="T2381" s="21" t="s">
        <v>53</v>
      </c>
      <c r="U2381" s="21" t="s">
        <v>608</v>
      </c>
      <c r="V2381" s="46">
        <v>1</v>
      </c>
      <c r="W2381" s="26">
        <f t="shared" si="1503"/>
        <v>1</v>
      </c>
      <c r="Y2381" s="21">
        <v>4</v>
      </c>
      <c r="Z2381" s="22">
        <f t="shared" si="1486"/>
        <v>680</v>
      </c>
      <c r="AA2381" s="20" t="s">
        <v>3440</v>
      </c>
      <c r="AB2381" s="22">
        <v>1</v>
      </c>
      <c r="AC2381" s="22"/>
      <c r="AD2381" s="22">
        <f>N2381</f>
        <v>680</v>
      </c>
      <c r="AE2381" s="22"/>
      <c r="AF2381" s="22">
        <f t="shared" si="1504"/>
        <v>680</v>
      </c>
      <c r="AG2381" s="20"/>
      <c r="AH2381" s="22"/>
      <c r="AI2381" s="22"/>
      <c r="AJ2381" s="22">
        <f t="shared" si="1505"/>
        <v>680</v>
      </c>
      <c r="AK2381" s="22">
        <f>IF(O2381="(传统)XDSL",VLOOKUP(S2381,[2]直销续费率明细!C:I,7,FALSE)*1,IF(O2381="GPON+XDSL",VLOOKUP(S2381,[2]直销续费率明细!C:I,7,FALSE)*1,VLOOKUP(S2381,[2]直销续费率明细!C:I,5,FALSE)*1))</f>
        <v>25</v>
      </c>
      <c r="AL2381" s="22" t="s">
        <v>1309</v>
      </c>
      <c r="AM2381" s="22"/>
      <c r="AN2381" s="22"/>
      <c r="AO2381" s="22" t="s">
        <v>3441</v>
      </c>
      <c r="AP2381" s="22" t="s">
        <v>3460</v>
      </c>
      <c r="AS2381" s="20">
        <f>IF(Y2381&gt;=10,VLOOKUP(U2381,[2]提成计算!B:T,19,FALSE),VLOOKUP(U2381,[2]提成计算!B:T,18,FALSE))</f>
        <v>0.06</v>
      </c>
      <c r="AT2381" s="20">
        <f t="shared" si="1506"/>
        <v>40.799999999999997</v>
      </c>
      <c r="AU2381" s="20">
        <f t="shared" si="1507"/>
        <v>25</v>
      </c>
    </row>
    <row r="2382" spans="1:47" x14ac:dyDescent="0.15">
      <c r="A2382" s="21" t="s">
        <v>1273</v>
      </c>
      <c r="B2382" s="20" t="s">
        <v>918</v>
      </c>
      <c r="C2382" s="20" t="s">
        <v>984</v>
      </c>
      <c r="D2382" s="20" t="s">
        <v>995</v>
      </c>
      <c r="E2382" s="20" t="s">
        <v>1368</v>
      </c>
      <c r="F2382" s="20" t="s">
        <v>1250</v>
      </c>
      <c r="G2382" s="20" t="s">
        <v>3484</v>
      </c>
      <c r="H2382" s="20"/>
      <c r="I2382" s="20">
        <v>13414379390</v>
      </c>
      <c r="J2382" s="20" t="s">
        <v>924</v>
      </c>
      <c r="K2382" s="20" t="s">
        <v>3235</v>
      </c>
      <c r="L2382" s="20" t="s">
        <v>1299</v>
      </c>
      <c r="M2382" s="20">
        <v>888</v>
      </c>
      <c r="N2382" s="20">
        <v>888</v>
      </c>
      <c r="O2382" s="20" t="s">
        <v>927</v>
      </c>
      <c r="P2382" s="20" t="s">
        <v>50</v>
      </c>
      <c r="Q2382" s="28"/>
      <c r="R2382" s="21" t="s">
        <v>221</v>
      </c>
      <c r="S2382" s="25" t="s">
        <v>1370</v>
      </c>
      <c r="T2382" s="21" t="s">
        <v>53</v>
      </c>
      <c r="U2382" s="21" t="s">
        <v>608</v>
      </c>
      <c r="V2382" s="46">
        <v>1</v>
      </c>
      <c r="W2382" s="26">
        <f t="shared" si="1503"/>
        <v>1</v>
      </c>
      <c r="Y2382" s="21">
        <v>12</v>
      </c>
      <c r="Z2382" s="22">
        <f t="shared" si="1486"/>
        <v>888</v>
      </c>
      <c r="AA2382" s="20" t="s">
        <v>3440</v>
      </c>
      <c r="AB2382" s="22"/>
      <c r="AC2382" s="22">
        <v>1</v>
      </c>
      <c r="AD2382" s="22"/>
      <c r="AE2382" s="22">
        <f>N2382</f>
        <v>888</v>
      </c>
      <c r="AF2382" s="22">
        <f t="shared" si="1504"/>
        <v>888</v>
      </c>
      <c r="AG2382" s="20"/>
      <c r="AH2382" s="22"/>
      <c r="AI2382" s="22"/>
      <c r="AJ2382" s="22">
        <f t="shared" si="1505"/>
        <v>888</v>
      </c>
      <c r="AK2382" s="22">
        <f>IF(O2382="(传统)XDSL",VLOOKUP(S2382,[2]直销续费率明细!C:I,7,FALSE)*1,IF(O2382="GPON+XDSL",VLOOKUP(S2382,[2]直销续费率明细!C:I,7,FALSE)*1,VLOOKUP(S2382,[2]直销续费率明细!C:I,5,FALSE)*1))</f>
        <v>-40</v>
      </c>
      <c r="AL2382" s="22" t="s">
        <v>1309</v>
      </c>
      <c r="AM2382" s="22"/>
      <c r="AN2382" s="22"/>
      <c r="AO2382" s="22" t="s">
        <v>3441</v>
      </c>
      <c r="AP2382" s="22" t="s">
        <v>1301</v>
      </c>
      <c r="AS2382" s="20">
        <f>IF(Y2382&gt;=10,VLOOKUP(U2382,[2]提成计算!B:T,19,FALSE),VLOOKUP(U2382,[2]提成计算!B:T,18,FALSE))</f>
        <v>0.09</v>
      </c>
      <c r="AT2382" s="20">
        <f t="shared" si="1506"/>
        <v>79.92</v>
      </c>
      <c r="AU2382" s="20">
        <f t="shared" si="1507"/>
        <v>-40</v>
      </c>
    </row>
    <row r="2383" spans="1:47" x14ac:dyDescent="0.15">
      <c r="A2383" s="21" t="s">
        <v>1273</v>
      </c>
      <c r="B2383" s="20" t="s">
        <v>918</v>
      </c>
      <c r="C2383" s="20" t="s">
        <v>984</v>
      </c>
      <c r="D2383" s="20" t="s">
        <v>995</v>
      </c>
      <c r="E2383" s="20" t="s">
        <v>1418</v>
      </c>
      <c r="F2383" s="20" t="s">
        <v>1250</v>
      </c>
      <c r="G2383" s="20" t="s">
        <v>3485</v>
      </c>
      <c r="H2383" s="20"/>
      <c r="I2383" s="20">
        <v>13671461671</v>
      </c>
      <c r="J2383" s="20" t="s">
        <v>924</v>
      </c>
      <c r="K2383" s="20" t="s">
        <v>63</v>
      </c>
      <c r="L2383" s="20" t="s">
        <v>2119</v>
      </c>
      <c r="M2383" s="20">
        <v>768</v>
      </c>
      <c r="N2383" s="20">
        <v>768</v>
      </c>
      <c r="O2383" s="20" t="s">
        <v>927</v>
      </c>
      <c r="P2383" s="20" t="s">
        <v>50</v>
      </c>
      <c r="Q2383" s="28"/>
      <c r="R2383" s="21" t="s">
        <v>65</v>
      </c>
      <c r="S2383" s="25" t="s">
        <v>1420</v>
      </c>
      <c r="T2383" s="21" t="s">
        <v>53</v>
      </c>
      <c r="U2383" s="21" t="s">
        <v>66</v>
      </c>
      <c r="V2383" s="46">
        <v>1</v>
      </c>
      <c r="W2383" s="26">
        <f t="shared" si="1503"/>
        <v>1</v>
      </c>
      <c r="Y2383" s="21">
        <v>4</v>
      </c>
      <c r="Z2383" s="22">
        <f t="shared" si="1486"/>
        <v>768</v>
      </c>
      <c r="AA2383" s="20" t="s">
        <v>3440</v>
      </c>
      <c r="AB2383" s="22">
        <v>1</v>
      </c>
      <c r="AC2383" s="22"/>
      <c r="AD2383" s="22">
        <f>N2383</f>
        <v>768</v>
      </c>
      <c r="AE2383" s="22"/>
      <c r="AF2383" s="22">
        <f t="shared" si="1504"/>
        <v>768</v>
      </c>
      <c r="AG2383" s="20"/>
      <c r="AH2383" s="22"/>
      <c r="AI2383" s="22"/>
      <c r="AJ2383" s="22">
        <f t="shared" si="1505"/>
        <v>768</v>
      </c>
      <c r="AK2383" s="22">
        <f>IF(O2383="(传统)XDSL",VLOOKUP(S2383,[2]直销续费率明细!C:I,7,FALSE)*1,IF(O2383="GPON+XDSL",VLOOKUP(S2383,[2]直销续费率明细!C:I,7,FALSE)*1,VLOOKUP(S2383,[2]直销续费率明细!C:I,5,FALSE)*1))</f>
        <v>-40</v>
      </c>
      <c r="AL2383" s="22" t="s">
        <v>1309</v>
      </c>
      <c r="AM2383" s="22"/>
      <c r="AN2383" s="22"/>
      <c r="AO2383" s="22" t="s">
        <v>2216</v>
      </c>
      <c r="AP2383" s="22" t="s">
        <v>1301</v>
      </c>
      <c r="AS2383" s="20">
        <f>IF(Y2383&gt;=10,VLOOKUP(U2383,[2]提成计算!B:T,19,FALSE),VLOOKUP(U2383,[2]提成计算!B:T,18,FALSE))</f>
        <v>7.0000000000000007E-2</v>
      </c>
      <c r="AT2383" s="20">
        <f t="shared" si="1506"/>
        <v>53.760000000000005</v>
      </c>
      <c r="AU2383" s="20">
        <f t="shared" si="1507"/>
        <v>-40</v>
      </c>
    </row>
    <row r="2384" spans="1:47" x14ac:dyDescent="0.15">
      <c r="A2384" s="21" t="s">
        <v>1273</v>
      </c>
      <c r="B2384" s="20" t="s">
        <v>918</v>
      </c>
      <c r="C2384" s="20" t="s">
        <v>984</v>
      </c>
      <c r="D2384" s="20" t="s">
        <v>985</v>
      </c>
      <c r="E2384" s="20" t="s">
        <v>1004</v>
      </c>
      <c r="F2384" s="20" t="s">
        <v>1250</v>
      </c>
      <c r="G2384" s="20" t="s">
        <v>3486</v>
      </c>
      <c r="H2384" s="20"/>
      <c r="I2384" s="20">
        <v>18866429510</v>
      </c>
      <c r="J2384" s="20" t="s">
        <v>924</v>
      </c>
      <c r="K2384" s="20" t="s">
        <v>1006</v>
      </c>
      <c r="L2384" s="20" t="s">
        <v>1299</v>
      </c>
      <c r="M2384" s="20">
        <v>888</v>
      </c>
      <c r="N2384" s="20">
        <v>888</v>
      </c>
      <c r="O2384" s="20" t="s">
        <v>927</v>
      </c>
      <c r="P2384" s="20" t="s">
        <v>50</v>
      </c>
      <c r="Q2384" s="28"/>
      <c r="R2384" s="21" t="s">
        <v>989</v>
      </c>
      <c r="S2384" s="25" t="s">
        <v>1007</v>
      </c>
      <c r="T2384" s="21" t="s">
        <v>53</v>
      </c>
      <c r="U2384" s="21" t="s">
        <v>1008</v>
      </c>
      <c r="V2384" s="46">
        <v>1</v>
      </c>
      <c r="W2384" s="26">
        <f t="shared" si="1503"/>
        <v>1</v>
      </c>
      <c r="Y2384" s="21">
        <v>12</v>
      </c>
      <c r="Z2384" s="22">
        <f t="shared" si="1486"/>
        <v>888</v>
      </c>
      <c r="AA2384" s="20" t="s">
        <v>2218</v>
      </c>
      <c r="AB2384" s="22"/>
      <c r="AC2384" s="22">
        <v>1</v>
      </c>
      <c r="AD2384" s="22"/>
      <c r="AE2384" s="22">
        <f t="shared" ref="AE2384:AE2387" si="1508">N2384</f>
        <v>888</v>
      </c>
      <c r="AF2384" s="22">
        <f t="shared" si="1504"/>
        <v>888</v>
      </c>
      <c r="AG2384" s="20"/>
      <c r="AH2384" s="22"/>
      <c r="AI2384" s="22"/>
      <c r="AJ2384" s="22">
        <f t="shared" si="1505"/>
        <v>888</v>
      </c>
      <c r="AK2384" s="22">
        <f>IF(O2384="(传统)XDSL",VLOOKUP(S2384,[2]直销续费率明细!C:I,7,FALSE)*1,IF(O2384="GPON+XDSL",VLOOKUP(S2384,[2]直销续费率明细!C:I,7,FALSE)*1,VLOOKUP(S2384,[2]直销续费率明细!C:I,5,FALSE)*1))</f>
        <v>15</v>
      </c>
      <c r="AL2384" s="22" t="s">
        <v>1309</v>
      </c>
      <c r="AM2384" s="22"/>
      <c r="AN2384" s="22"/>
      <c r="AO2384" s="22" t="s">
        <v>3441</v>
      </c>
      <c r="AP2384" s="22" t="s">
        <v>1301</v>
      </c>
      <c r="AS2384" s="20">
        <f>IF(Y2384&gt;=10,VLOOKUP(U2384,[2]提成计算!B:T,19,FALSE),VLOOKUP(U2384,[2]提成计算!B:T,18,FALSE))</f>
        <v>0.1</v>
      </c>
      <c r="AT2384" s="20">
        <f t="shared" si="1506"/>
        <v>88.800000000000011</v>
      </c>
      <c r="AU2384" s="20">
        <f t="shared" si="1507"/>
        <v>15</v>
      </c>
    </row>
    <row r="2385" spans="1:47" x14ac:dyDescent="0.15">
      <c r="A2385" s="21" t="s">
        <v>1273</v>
      </c>
      <c r="B2385" s="20" t="s">
        <v>918</v>
      </c>
      <c r="C2385" s="20" t="s">
        <v>984</v>
      </c>
      <c r="D2385" s="20" t="s">
        <v>985</v>
      </c>
      <c r="E2385" s="20" t="s">
        <v>1025</v>
      </c>
      <c r="F2385" s="20" t="s">
        <v>1250</v>
      </c>
      <c r="G2385" s="20" t="s">
        <v>3487</v>
      </c>
      <c r="H2385" s="20"/>
      <c r="I2385" s="20">
        <v>13712985738</v>
      </c>
      <c r="J2385" s="20" t="s">
        <v>924</v>
      </c>
      <c r="K2385" s="20" t="s">
        <v>2880</v>
      </c>
      <c r="L2385" s="20" t="s">
        <v>1299</v>
      </c>
      <c r="M2385" s="20">
        <v>888</v>
      </c>
      <c r="N2385" s="20">
        <v>888</v>
      </c>
      <c r="O2385" s="20" t="s">
        <v>927</v>
      </c>
      <c r="P2385" s="20" t="s">
        <v>50</v>
      </c>
      <c r="Q2385" s="28"/>
      <c r="R2385" s="21" t="s">
        <v>989</v>
      </c>
      <c r="S2385" s="25" t="s">
        <v>1386</v>
      </c>
      <c r="T2385" s="21" t="s">
        <v>53</v>
      </c>
      <c r="U2385" s="21" t="s">
        <v>1028</v>
      </c>
      <c r="V2385" s="46">
        <v>1</v>
      </c>
      <c r="W2385" s="26">
        <f t="shared" si="1503"/>
        <v>1</v>
      </c>
      <c r="Y2385" s="21">
        <v>12</v>
      </c>
      <c r="Z2385" s="22">
        <f t="shared" si="1486"/>
        <v>888</v>
      </c>
      <c r="AA2385" s="20" t="s">
        <v>3440</v>
      </c>
      <c r="AB2385" s="22"/>
      <c r="AC2385" s="22">
        <v>1</v>
      </c>
      <c r="AD2385" s="22"/>
      <c r="AE2385" s="22">
        <f t="shared" si="1508"/>
        <v>888</v>
      </c>
      <c r="AF2385" s="22">
        <f t="shared" si="1504"/>
        <v>888</v>
      </c>
      <c r="AG2385" s="20"/>
      <c r="AH2385" s="22"/>
      <c r="AI2385" s="22"/>
      <c r="AJ2385" s="22">
        <f t="shared" si="1505"/>
        <v>888</v>
      </c>
      <c r="AK2385" s="22">
        <f>IF(O2385="(传统)XDSL",VLOOKUP(S2385,[2]直销续费率明细!C:I,7,FALSE)*1,IF(O2385="GPON+XDSL",VLOOKUP(S2385,[2]直销续费率明细!C:I,7,FALSE)*1,VLOOKUP(S2385,[2]直销续费率明细!C:I,5,FALSE)*1))</f>
        <v>15</v>
      </c>
      <c r="AL2385" s="22" t="s">
        <v>1309</v>
      </c>
      <c r="AM2385" s="22"/>
      <c r="AN2385" s="22"/>
      <c r="AO2385" s="22" t="s">
        <v>3441</v>
      </c>
      <c r="AP2385" s="22" t="s">
        <v>1301</v>
      </c>
      <c r="AS2385" s="20">
        <f>IF(Y2385&gt;=10,VLOOKUP(U2385,[2]提成计算!B:T,19,FALSE),VLOOKUP(U2385,[2]提成计算!B:T,18,FALSE))</f>
        <v>0.09</v>
      </c>
      <c r="AT2385" s="20">
        <f t="shared" si="1506"/>
        <v>79.92</v>
      </c>
      <c r="AU2385" s="20">
        <f t="shared" si="1507"/>
        <v>15</v>
      </c>
    </row>
    <row r="2386" spans="1:47" x14ac:dyDescent="0.15">
      <c r="A2386" s="21" t="s">
        <v>1273</v>
      </c>
      <c r="B2386" s="20" t="s">
        <v>918</v>
      </c>
      <c r="C2386" s="20" t="s">
        <v>984</v>
      </c>
      <c r="D2386" s="20" t="s">
        <v>985</v>
      </c>
      <c r="E2386" s="20" t="s">
        <v>1041</v>
      </c>
      <c r="F2386" s="20" t="s">
        <v>1250</v>
      </c>
      <c r="G2386" s="20" t="s">
        <v>3488</v>
      </c>
      <c r="H2386" s="20"/>
      <c r="I2386" s="20">
        <v>13662838442</v>
      </c>
      <c r="J2386" s="20" t="s">
        <v>1268</v>
      </c>
      <c r="K2386" s="20" t="s">
        <v>2944</v>
      </c>
      <c r="L2386" s="20" t="s">
        <v>1358</v>
      </c>
      <c r="M2386" s="20">
        <v>1088</v>
      </c>
      <c r="N2386" s="20">
        <v>1088</v>
      </c>
      <c r="O2386" s="20" t="s">
        <v>927</v>
      </c>
      <c r="P2386" s="20" t="s">
        <v>50</v>
      </c>
      <c r="Q2386" s="28"/>
      <c r="R2386" s="21" t="s">
        <v>989</v>
      </c>
      <c r="S2386" s="21"/>
      <c r="T2386" s="21" t="s">
        <v>53</v>
      </c>
      <c r="U2386" s="21" t="s">
        <v>991</v>
      </c>
      <c r="V2386" s="46">
        <v>1</v>
      </c>
      <c r="W2386" s="26">
        <f t="shared" si="1503"/>
        <v>1</v>
      </c>
      <c r="X2386" s="26">
        <f t="shared" ref="X2386:X2414" si="1509">V2386</f>
        <v>1</v>
      </c>
      <c r="Y2386" s="21">
        <v>10</v>
      </c>
      <c r="Z2386" s="22">
        <f t="shared" si="1486"/>
        <v>1088</v>
      </c>
      <c r="AA2386" s="20" t="s">
        <v>3440</v>
      </c>
      <c r="AB2386" s="22"/>
      <c r="AC2386" s="22">
        <v>1</v>
      </c>
      <c r="AD2386" s="22"/>
      <c r="AE2386" s="22">
        <f t="shared" si="1508"/>
        <v>1088</v>
      </c>
      <c r="AF2386" s="22">
        <f t="shared" si="1504"/>
        <v>1088</v>
      </c>
      <c r="AG2386" s="20">
        <f>N2386</f>
        <v>1088</v>
      </c>
      <c r="AH2386" s="20" t="str">
        <f>VLOOKUP(U2386,[1]提成计算!B:I,8,FALSE)</f>
        <v xml:space="preserve"> </v>
      </c>
      <c r="AI2386" s="20"/>
      <c r="AJ2386" s="22"/>
      <c r="AK2386" s="22"/>
      <c r="AM2386" s="22"/>
      <c r="AN2386" s="22"/>
      <c r="AO2386" s="22" t="s">
        <v>3441</v>
      </c>
      <c r="AP2386" s="22" t="s">
        <v>1301</v>
      </c>
      <c r="AS2386" s="20"/>
      <c r="AT2386" s="20"/>
      <c r="AU2386" s="20"/>
    </row>
    <row r="2387" spans="1:47" x14ac:dyDescent="0.15">
      <c r="A2387" s="21" t="s">
        <v>1273</v>
      </c>
      <c r="B2387" s="20" t="s">
        <v>918</v>
      </c>
      <c r="C2387" s="20" t="s">
        <v>984</v>
      </c>
      <c r="D2387" s="20" t="s">
        <v>995</v>
      </c>
      <c r="E2387" s="20" t="s">
        <v>1418</v>
      </c>
      <c r="F2387" s="20" t="s">
        <v>1250</v>
      </c>
      <c r="G2387" s="20" t="s">
        <v>3489</v>
      </c>
      <c r="H2387" s="20"/>
      <c r="I2387" s="20">
        <v>13712002859</v>
      </c>
      <c r="J2387" s="20" t="s">
        <v>924</v>
      </c>
      <c r="K2387" s="20" t="s">
        <v>63</v>
      </c>
      <c r="L2387" s="20" t="s">
        <v>1299</v>
      </c>
      <c r="M2387" s="20">
        <v>888</v>
      </c>
      <c r="N2387" s="20">
        <v>888</v>
      </c>
      <c r="O2387" s="20" t="s">
        <v>927</v>
      </c>
      <c r="P2387" s="20" t="s">
        <v>50</v>
      </c>
      <c r="Q2387" s="28"/>
      <c r="R2387" s="21" t="s">
        <v>65</v>
      </c>
      <c r="S2387" s="25" t="s">
        <v>1420</v>
      </c>
      <c r="T2387" s="21" t="s">
        <v>53</v>
      </c>
      <c r="U2387" s="21" t="s">
        <v>66</v>
      </c>
      <c r="V2387" s="46">
        <v>1</v>
      </c>
      <c r="W2387" s="26">
        <f t="shared" si="1503"/>
        <v>1</v>
      </c>
      <c r="Y2387" s="21">
        <v>12</v>
      </c>
      <c r="Z2387" s="22">
        <f t="shared" si="1486"/>
        <v>888</v>
      </c>
      <c r="AA2387" s="20" t="s">
        <v>3440</v>
      </c>
      <c r="AB2387" s="22"/>
      <c r="AC2387" s="22">
        <v>1</v>
      </c>
      <c r="AD2387" s="22"/>
      <c r="AE2387" s="22">
        <f t="shared" si="1508"/>
        <v>888</v>
      </c>
      <c r="AF2387" s="22">
        <f t="shared" si="1504"/>
        <v>888</v>
      </c>
      <c r="AG2387" s="20"/>
      <c r="AH2387" s="22"/>
      <c r="AI2387" s="22"/>
      <c r="AJ2387" s="22">
        <f>N2387</f>
        <v>888</v>
      </c>
      <c r="AK2387" s="22">
        <f>IF(O2387="(传统)XDSL",VLOOKUP(S2387,[2]直销续费率明细!C:I,7,FALSE)*1,IF(O2387="GPON+XDSL",VLOOKUP(S2387,[2]直销续费率明细!C:I,7,FALSE)*1,VLOOKUP(S2387,[2]直销续费率明细!C:I,5,FALSE)*1))</f>
        <v>-40</v>
      </c>
      <c r="AL2387" s="22" t="s">
        <v>1309</v>
      </c>
      <c r="AM2387" s="22"/>
      <c r="AN2387" s="22"/>
      <c r="AO2387" s="22" t="s">
        <v>3441</v>
      </c>
      <c r="AP2387" s="22" t="s">
        <v>1301</v>
      </c>
      <c r="AS2387" s="20">
        <f>IF(Y2387&gt;=10,VLOOKUP(U2387,[2]提成计算!B:T,19,FALSE),VLOOKUP(U2387,[2]提成计算!B:T,18,FALSE))</f>
        <v>0.1</v>
      </c>
      <c r="AT2387" s="20">
        <f t="shared" ref="AT2387" si="1510">IF(AD2387*AS2387&gt;0,AD2387*AS2387,AE2387*AS2387)</f>
        <v>88.800000000000011</v>
      </c>
      <c r="AU2387" s="20">
        <f t="shared" ref="AU2387" si="1511">IF(AND(AK2387&lt;0,AK2387+AT2387&lt;0),-AT2387,AK2387)</f>
        <v>-40</v>
      </c>
    </row>
    <row r="2388" spans="1:47" x14ac:dyDescent="0.15">
      <c r="A2388" s="21" t="s">
        <v>1273</v>
      </c>
      <c r="B2388" s="20" t="s">
        <v>918</v>
      </c>
      <c r="C2388" s="20" t="s">
        <v>984</v>
      </c>
      <c r="D2388" s="20" t="s">
        <v>995</v>
      </c>
      <c r="E2388" s="20" t="s">
        <v>2937</v>
      </c>
      <c r="F2388" s="20" t="s">
        <v>1250</v>
      </c>
      <c r="G2388" s="20" t="s">
        <v>3490</v>
      </c>
      <c r="H2388" s="20"/>
      <c r="I2388" s="20">
        <v>13650126334</v>
      </c>
      <c r="J2388" s="20" t="s">
        <v>3444</v>
      </c>
      <c r="K2388" s="20" t="s">
        <v>1022</v>
      </c>
      <c r="L2388" s="20" t="s">
        <v>2144</v>
      </c>
      <c r="M2388" s="20">
        <v>730</v>
      </c>
      <c r="N2388" s="20">
        <v>730</v>
      </c>
      <c r="O2388" s="20" t="s">
        <v>1262</v>
      </c>
      <c r="P2388" s="20" t="s">
        <v>50</v>
      </c>
      <c r="Q2388" s="28" t="s">
        <v>3444</v>
      </c>
      <c r="R2388" s="21" t="s">
        <v>95</v>
      </c>
      <c r="S2388" s="21"/>
      <c r="T2388" s="21" t="s">
        <v>53</v>
      </c>
      <c r="U2388" s="21" t="s">
        <v>96</v>
      </c>
      <c r="V2388" s="46">
        <v>1</v>
      </c>
      <c r="W2388" s="26">
        <f t="shared" si="1503"/>
        <v>1</v>
      </c>
      <c r="X2388" s="26">
        <f t="shared" si="1509"/>
        <v>1</v>
      </c>
      <c r="Y2388" s="21">
        <v>4</v>
      </c>
      <c r="Z2388" s="22">
        <f t="shared" si="1486"/>
        <v>730</v>
      </c>
      <c r="AA2388" s="20" t="s">
        <v>3440</v>
      </c>
      <c r="AB2388" s="22">
        <v>1</v>
      </c>
      <c r="AC2388" s="22"/>
      <c r="AD2388" s="22">
        <f>N2388</f>
        <v>730</v>
      </c>
      <c r="AE2388" s="22"/>
      <c r="AF2388" s="22">
        <f t="shared" si="1504"/>
        <v>730</v>
      </c>
      <c r="AG2388" s="20">
        <f>N2388</f>
        <v>730</v>
      </c>
      <c r="AH2388" s="20" t="str">
        <f>VLOOKUP(U2388,[1]提成计算!B:I,8,FALSE)</f>
        <v xml:space="preserve"> </v>
      </c>
      <c r="AI2388" s="20"/>
      <c r="AJ2388" s="22"/>
      <c r="AK2388" s="22"/>
      <c r="AM2388" s="22"/>
      <c r="AN2388" s="22"/>
      <c r="AO2388" s="22" t="s">
        <v>3441</v>
      </c>
      <c r="AP2388" s="22" t="s">
        <v>1301</v>
      </c>
      <c r="AS2388" s="20"/>
      <c r="AT2388" s="20"/>
      <c r="AU2388" s="20"/>
    </row>
    <row r="2389" spans="1:47" x14ac:dyDescent="0.15">
      <c r="A2389" s="21" t="s">
        <v>1273</v>
      </c>
      <c r="B2389" s="20" t="s">
        <v>918</v>
      </c>
      <c r="C2389" s="20" t="s">
        <v>984</v>
      </c>
      <c r="D2389" s="20" t="s">
        <v>985</v>
      </c>
      <c r="E2389" s="20" t="s">
        <v>1041</v>
      </c>
      <c r="F2389" s="20" t="s">
        <v>1250</v>
      </c>
      <c r="G2389" s="20" t="s">
        <v>3491</v>
      </c>
      <c r="H2389" s="20"/>
      <c r="I2389" s="20">
        <v>15920249561</v>
      </c>
      <c r="J2389" s="20" t="s">
        <v>924</v>
      </c>
      <c r="K2389" s="20" t="s">
        <v>2856</v>
      </c>
      <c r="L2389" s="20" t="s">
        <v>1299</v>
      </c>
      <c r="M2389" s="20">
        <v>888</v>
      </c>
      <c r="N2389" s="20">
        <v>888</v>
      </c>
      <c r="O2389" s="20" t="s">
        <v>927</v>
      </c>
      <c r="P2389" s="20" t="s">
        <v>50</v>
      </c>
      <c r="Q2389" s="28"/>
      <c r="R2389" s="22" t="s">
        <v>989</v>
      </c>
      <c r="T2389" s="21" t="s">
        <v>948</v>
      </c>
      <c r="U2389" s="22" t="s">
        <v>989</v>
      </c>
      <c r="V2389" s="46">
        <v>1</v>
      </c>
      <c r="W2389" s="26">
        <f t="shared" si="1503"/>
        <v>1</v>
      </c>
      <c r="Y2389" s="21">
        <v>12</v>
      </c>
      <c r="Z2389" s="22">
        <f t="shared" si="1486"/>
        <v>888</v>
      </c>
      <c r="AA2389" s="20" t="s">
        <v>3440</v>
      </c>
      <c r="AB2389" s="22"/>
      <c r="AC2389" s="22">
        <v>1</v>
      </c>
      <c r="AD2389" s="22"/>
      <c r="AE2389" s="22">
        <f t="shared" ref="AE2389:AE2396" si="1512">N2389</f>
        <v>888</v>
      </c>
      <c r="AF2389" s="22">
        <f t="shared" si="1504"/>
        <v>888</v>
      </c>
      <c r="AG2389" s="20"/>
      <c r="AH2389" s="22"/>
      <c r="AI2389" s="22"/>
      <c r="AJ2389" s="22">
        <f>N2389</f>
        <v>888</v>
      </c>
      <c r="AK2389" s="22">
        <f>IF(O2389="(传统)XDSL",VLOOKUP(U2389,[2]自营续费率!B:G,6,FALSE)*1,IF(O2389="GPON+XDSL",VLOOKUP(U2389,[2]自营续费率!B:G,6,FALSE)*1,VLOOKUP(U2389,[2]自营续费率!B:G,4,FALSE)*1))</f>
        <v>0</v>
      </c>
      <c r="AL2389" s="22" t="s">
        <v>1300</v>
      </c>
      <c r="AM2389" s="22"/>
      <c r="AN2389" s="22"/>
      <c r="AO2389" s="22" t="s">
        <v>3441</v>
      </c>
      <c r="AP2389" s="22" t="s">
        <v>1301</v>
      </c>
      <c r="AS2389" s="20">
        <f>IF(Y2389&gt;=10,VLOOKUP(U2389,[2]自营提成!C:Z,6,FALSE),VLOOKUP(U2389,[2]自营提成!C:Z,5,FALSE))</f>
        <v>0.12</v>
      </c>
      <c r="AT2389" s="20">
        <f t="shared" ref="AT2389" si="1513">IF(AD2389*AS2389&gt;0,AD2389*AS2389,AE2389*AS2389)</f>
        <v>106.56</v>
      </c>
      <c r="AU2389" s="20">
        <f>IF(AND(AK2389&lt;0,AK2389+AT2389&lt;0),-AT2389,AK2389)</f>
        <v>0</v>
      </c>
    </row>
    <row r="2390" spans="1:47" x14ac:dyDescent="0.15">
      <c r="A2390" s="21" t="s">
        <v>1273</v>
      </c>
      <c r="B2390" s="20" t="s">
        <v>918</v>
      </c>
      <c r="C2390" s="20" t="s">
        <v>984</v>
      </c>
      <c r="D2390" s="20" t="s">
        <v>985</v>
      </c>
      <c r="E2390" s="20" t="s">
        <v>986</v>
      </c>
      <c r="F2390" s="20" t="s">
        <v>1250</v>
      </c>
      <c r="G2390" s="20" t="s">
        <v>3492</v>
      </c>
      <c r="H2390" s="20"/>
      <c r="I2390" s="20">
        <v>13423177691</v>
      </c>
      <c r="J2390" s="20" t="s">
        <v>1268</v>
      </c>
      <c r="K2390" s="20" t="s">
        <v>2944</v>
      </c>
      <c r="L2390" s="20" t="s">
        <v>1358</v>
      </c>
      <c r="M2390" s="20">
        <v>1088</v>
      </c>
      <c r="N2390" s="20">
        <v>1088</v>
      </c>
      <c r="O2390" s="20" t="s">
        <v>927</v>
      </c>
      <c r="P2390" s="20" t="s">
        <v>50</v>
      </c>
      <c r="Q2390" s="28"/>
      <c r="R2390" s="21" t="s">
        <v>989</v>
      </c>
      <c r="S2390" s="21"/>
      <c r="T2390" s="21" t="s">
        <v>53</v>
      </c>
      <c r="U2390" s="21" t="s">
        <v>991</v>
      </c>
      <c r="V2390" s="46">
        <v>1</v>
      </c>
      <c r="W2390" s="26">
        <f t="shared" si="1503"/>
        <v>1</v>
      </c>
      <c r="X2390" s="26">
        <f t="shared" si="1509"/>
        <v>1</v>
      </c>
      <c r="Y2390" s="21">
        <v>10</v>
      </c>
      <c r="Z2390" s="22">
        <f t="shared" si="1486"/>
        <v>1088</v>
      </c>
      <c r="AA2390" s="20" t="s">
        <v>3440</v>
      </c>
      <c r="AB2390" s="22"/>
      <c r="AC2390" s="22">
        <v>1</v>
      </c>
      <c r="AD2390" s="22"/>
      <c r="AE2390" s="22">
        <f t="shared" si="1512"/>
        <v>1088</v>
      </c>
      <c r="AF2390" s="22">
        <f t="shared" si="1504"/>
        <v>1088</v>
      </c>
      <c r="AG2390" s="20">
        <f t="shared" ref="AG2390:AG2391" si="1514">N2390</f>
        <v>1088</v>
      </c>
      <c r="AH2390" s="20" t="str">
        <f>VLOOKUP(U2390,[1]提成计算!B:I,8,FALSE)</f>
        <v xml:space="preserve"> </v>
      </c>
      <c r="AI2390" s="20"/>
      <c r="AJ2390" s="22"/>
      <c r="AK2390" s="22"/>
      <c r="AM2390" s="22"/>
      <c r="AN2390" s="22"/>
      <c r="AO2390" s="22" t="s">
        <v>3441</v>
      </c>
      <c r="AP2390" s="22" t="s">
        <v>1301</v>
      </c>
      <c r="AS2390" s="20"/>
      <c r="AT2390" s="20"/>
      <c r="AU2390" s="20"/>
    </row>
    <row r="2391" spans="1:47" x14ac:dyDescent="0.15">
      <c r="A2391" s="21" t="s">
        <v>1273</v>
      </c>
      <c r="B2391" s="20" t="s">
        <v>918</v>
      </c>
      <c r="C2391" s="20" t="s">
        <v>984</v>
      </c>
      <c r="D2391" s="20" t="s">
        <v>985</v>
      </c>
      <c r="E2391" s="20" t="s">
        <v>1041</v>
      </c>
      <c r="F2391" s="20" t="s">
        <v>1250</v>
      </c>
      <c r="G2391" s="20" t="s">
        <v>3493</v>
      </c>
      <c r="H2391" s="20"/>
      <c r="I2391" s="20">
        <v>13725808763</v>
      </c>
      <c r="J2391" s="20" t="s">
        <v>1268</v>
      </c>
      <c r="K2391" s="20" t="s">
        <v>2944</v>
      </c>
      <c r="L2391" s="20" t="s">
        <v>1358</v>
      </c>
      <c r="M2391" s="20">
        <v>1088</v>
      </c>
      <c r="N2391" s="20">
        <v>1088</v>
      </c>
      <c r="O2391" s="20" t="s">
        <v>927</v>
      </c>
      <c r="P2391" s="20" t="s">
        <v>50</v>
      </c>
      <c r="Q2391" s="28"/>
      <c r="R2391" s="21" t="s">
        <v>989</v>
      </c>
      <c r="S2391" s="21"/>
      <c r="T2391" s="21" t="s">
        <v>53</v>
      </c>
      <c r="U2391" s="21" t="s">
        <v>991</v>
      </c>
      <c r="V2391" s="46">
        <v>1</v>
      </c>
      <c r="W2391" s="26">
        <f t="shared" si="1503"/>
        <v>1</v>
      </c>
      <c r="X2391" s="26">
        <f t="shared" si="1509"/>
        <v>1</v>
      </c>
      <c r="Y2391" s="21">
        <v>10</v>
      </c>
      <c r="Z2391" s="22">
        <f t="shared" si="1486"/>
        <v>1088</v>
      </c>
      <c r="AA2391" s="20" t="s">
        <v>3440</v>
      </c>
      <c r="AB2391" s="22"/>
      <c r="AC2391" s="22">
        <v>1</v>
      </c>
      <c r="AD2391" s="22"/>
      <c r="AE2391" s="22">
        <f t="shared" si="1512"/>
        <v>1088</v>
      </c>
      <c r="AF2391" s="22">
        <f t="shared" si="1504"/>
        <v>1088</v>
      </c>
      <c r="AG2391" s="20">
        <f t="shared" si="1514"/>
        <v>1088</v>
      </c>
      <c r="AH2391" s="20" t="str">
        <f>VLOOKUP(U2391,[1]提成计算!B:I,8,FALSE)</f>
        <v xml:space="preserve"> </v>
      </c>
      <c r="AI2391" s="20"/>
      <c r="AJ2391" s="22"/>
      <c r="AK2391" s="22"/>
      <c r="AM2391" s="22"/>
      <c r="AN2391" s="22"/>
      <c r="AO2391" s="22" t="s">
        <v>3441</v>
      </c>
      <c r="AP2391" s="22" t="s">
        <v>1301</v>
      </c>
      <c r="AS2391" s="20"/>
      <c r="AT2391" s="20"/>
      <c r="AU2391" s="20"/>
    </row>
    <row r="2392" spans="1:47" x14ac:dyDescent="0.15">
      <c r="A2392" s="21" t="s">
        <v>1273</v>
      </c>
      <c r="B2392" s="20" t="s">
        <v>918</v>
      </c>
      <c r="C2392" s="20" t="s">
        <v>984</v>
      </c>
      <c r="D2392" s="20" t="s">
        <v>985</v>
      </c>
      <c r="E2392" s="20" t="s">
        <v>1004</v>
      </c>
      <c r="F2392" s="20" t="s">
        <v>1250</v>
      </c>
      <c r="G2392" s="20" t="s">
        <v>3494</v>
      </c>
      <c r="H2392" s="20"/>
      <c r="I2392" s="20">
        <v>13524744585</v>
      </c>
      <c r="J2392" s="20" t="s">
        <v>924</v>
      </c>
      <c r="K2392" s="20" t="s">
        <v>2856</v>
      </c>
      <c r="L2392" s="20" t="s">
        <v>1299</v>
      </c>
      <c r="M2392" s="20">
        <v>888</v>
      </c>
      <c r="N2392" s="20">
        <v>888</v>
      </c>
      <c r="O2392" s="20" t="s">
        <v>927</v>
      </c>
      <c r="P2392" s="20" t="s">
        <v>50</v>
      </c>
      <c r="Q2392" s="28"/>
      <c r="R2392" s="22" t="s">
        <v>989</v>
      </c>
      <c r="T2392" s="21" t="s">
        <v>948</v>
      </c>
      <c r="U2392" s="22" t="s">
        <v>989</v>
      </c>
      <c r="V2392" s="46">
        <v>1</v>
      </c>
      <c r="W2392" s="26">
        <f t="shared" si="1503"/>
        <v>1</v>
      </c>
      <c r="Y2392" s="21">
        <v>12</v>
      </c>
      <c r="Z2392" s="22">
        <f t="shared" si="1486"/>
        <v>888</v>
      </c>
      <c r="AA2392" s="20" t="s">
        <v>3440</v>
      </c>
      <c r="AB2392" s="22"/>
      <c r="AC2392" s="22">
        <v>1</v>
      </c>
      <c r="AD2392" s="22"/>
      <c r="AE2392" s="22">
        <f t="shared" si="1512"/>
        <v>888</v>
      </c>
      <c r="AF2392" s="22">
        <f t="shared" si="1504"/>
        <v>888</v>
      </c>
      <c r="AG2392" s="20"/>
      <c r="AH2392" s="22"/>
      <c r="AI2392" s="22"/>
      <c r="AJ2392" s="22">
        <f t="shared" ref="AJ2392:AJ2393" si="1515">N2392</f>
        <v>888</v>
      </c>
      <c r="AK2392" s="22">
        <f>IF(O2392="(传统)XDSL",VLOOKUP(U2392,[2]自营续费率!B:G,6,FALSE)*1,IF(O2392="GPON+XDSL",VLOOKUP(U2392,[2]自营续费率!B:G,6,FALSE)*1,VLOOKUP(U2392,[2]自营续费率!B:G,4,FALSE)*1))</f>
        <v>0</v>
      </c>
      <c r="AL2392" s="22" t="s">
        <v>1300</v>
      </c>
      <c r="AM2392" s="22"/>
      <c r="AN2392" s="22"/>
      <c r="AO2392" s="22" t="s">
        <v>2216</v>
      </c>
      <c r="AP2392" s="22" t="s">
        <v>1301</v>
      </c>
      <c r="AS2392" s="20">
        <f>IF(Y2392&gt;=10,VLOOKUP(U2392,[2]自营提成!C:Z,6,FALSE),VLOOKUP(U2392,[2]自营提成!C:Z,5,FALSE))</f>
        <v>0.12</v>
      </c>
      <c r="AT2392" s="20">
        <f t="shared" ref="AT2392:AT2393" si="1516">IF(AD2392*AS2392&gt;0,AD2392*AS2392,AE2392*AS2392)</f>
        <v>106.56</v>
      </c>
      <c r="AU2392" s="20">
        <f>IF(AND(AK2392&lt;0,AK2392+AT2392&lt;0),-AT2392,AK2392)</f>
        <v>0</v>
      </c>
    </row>
    <row r="2393" spans="1:47" x14ac:dyDescent="0.15">
      <c r="A2393" s="21" t="s">
        <v>1273</v>
      </c>
      <c r="B2393" s="20" t="s">
        <v>918</v>
      </c>
      <c r="C2393" s="20" t="s">
        <v>984</v>
      </c>
      <c r="D2393" s="20" t="s">
        <v>995</v>
      </c>
      <c r="E2393" s="20" t="s">
        <v>1047</v>
      </c>
      <c r="F2393" s="20" t="s">
        <v>1250</v>
      </c>
      <c r="G2393" s="20" t="s">
        <v>3495</v>
      </c>
      <c r="H2393" s="20"/>
      <c r="I2393" s="20">
        <v>15820912503</v>
      </c>
      <c r="J2393" s="20" t="s">
        <v>924</v>
      </c>
      <c r="K2393" s="20" t="s">
        <v>220</v>
      </c>
      <c r="L2393" s="20" t="s">
        <v>1299</v>
      </c>
      <c r="M2393" s="20">
        <v>888</v>
      </c>
      <c r="N2393" s="20">
        <v>888</v>
      </c>
      <c r="O2393" s="20" t="s">
        <v>927</v>
      </c>
      <c r="P2393" s="20" t="s">
        <v>50</v>
      </c>
      <c r="Q2393" s="28"/>
      <c r="R2393" s="21" t="s">
        <v>221</v>
      </c>
      <c r="S2393" s="25" t="s">
        <v>1423</v>
      </c>
      <c r="T2393" s="21" t="s">
        <v>53</v>
      </c>
      <c r="U2393" s="21" t="s">
        <v>222</v>
      </c>
      <c r="V2393" s="46">
        <v>1</v>
      </c>
      <c r="W2393" s="26">
        <f t="shared" si="1503"/>
        <v>1</v>
      </c>
      <c r="Y2393" s="21">
        <v>12</v>
      </c>
      <c r="Z2393" s="22">
        <f t="shared" si="1486"/>
        <v>888</v>
      </c>
      <c r="AA2393" s="20" t="s">
        <v>2218</v>
      </c>
      <c r="AB2393" s="22"/>
      <c r="AC2393" s="22">
        <v>1</v>
      </c>
      <c r="AD2393" s="22"/>
      <c r="AE2393" s="22">
        <f t="shared" si="1512"/>
        <v>888</v>
      </c>
      <c r="AF2393" s="22">
        <f t="shared" si="1504"/>
        <v>888</v>
      </c>
      <c r="AG2393" s="20"/>
      <c r="AH2393" s="22"/>
      <c r="AI2393" s="22"/>
      <c r="AJ2393" s="22">
        <f t="shared" si="1515"/>
        <v>888</v>
      </c>
      <c r="AK2393" s="22">
        <f>IF(O2393="(传统)XDSL",VLOOKUP(S2393,[2]直销续费率明细!C:I,7,FALSE)*1,IF(O2393="GPON+XDSL",VLOOKUP(S2393,[2]直销续费率明细!C:I,7,FALSE)*1,VLOOKUP(S2393,[2]直销续费率明细!C:I,5,FALSE)*1))</f>
        <v>25</v>
      </c>
      <c r="AL2393" s="22" t="s">
        <v>1309</v>
      </c>
      <c r="AM2393" s="22"/>
      <c r="AN2393" s="22"/>
      <c r="AO2393" s="22" t="s">
        <v>2216</v>
      </c>
      <c r="AP2393" s="22" t="s">
        <v>1301</v>
      </c>
      <c r="AS2393" s="20">
        <f>IF(Y2393&gt;=10,VLOOKUP(U2393,[2]提成计算!B:T,19,FALSE),VLOOKUP(U2393,[2]提成计算!B:T,18,FALSE))</f>
        <v>0.1</v>
      </c>
      <c r="AT2393" s="20">
        <f t="shared" si="1516"/>
        <v>88.800000000000011</v>
      </c>
      <c r="AU2393" s="20">
        <f t="shared" ref="AU2393" si="1517">IF(AND(AK2393&lt;0,AK2393+AT2393&lt;0),-AT2393,AK2393)</f>
        <v>25</v>
      </c>
    </row>
    <row r="2394" spans="1:47" x14ac:dyDescent="0.15">
      <c r="A2394" s="21" t="s">
        <v>1273</v>
      </c>
      <c r="B2394" s="20" t="s">
        <v>918</v>
      </c>
      <c r="C2394" s="20" t="s">
        <v>984</v>
      </c>
      <c r="D2394" s="20" t="s">
        <v>985</v>
      </c>
      <c r="E2394" s="20" t="s">
        <v>1004</v>
      </c>
      <c r="F2394" s="20" t="s">
        <v>1250</v>
      </c>
      <c r="G2394" s="20" t="s">
        <v>3496</v>
      </c>
      <c r="H2394" s="20"/>
      <c r="I2394" s="20">
        <v>15918345970</v>
      </c>
      <c r="J2394" s="20" t="s">
        <v>1268</v>
      </c>
      <c r="K2394" s="20" t="s">
        <v>1006</v>
      </c>
      <c r="L2394" s="20" t="s">
        <v>1358</v>
      </c>
      <c r="M2394" s="20">
        <v>1088</v>
      </c>
      <c r="N2394" s="20">
        <v>1088</v>
      </c>
      <c r="O2394" s="20" t="s">
        <v>927</v>
      </c>
      <c r="P2394" s="20" t="s">
        <v>50</v>
      </c>
      <c r="Q2394" s="28"/>
      <c r="R2394" s="21" t="s">
        <v>989</v>
      </c>
      <c r="S2394" s="21"/>
      <c r="T2394" s="21" t="s">
        <v>53</v>
      </c>
      <c r="U2394" s="21" t="s">
        <v>1008</v>
      </c>
      <c r="V2394" s="46">
        <v>1</v>
      </c>
      <c r="W2394" s="26">
        <f t="shared" si="1503"/>
        <v>1</v>
      </c>
      <c r="X2394" s="26">
        <f t="shared" si="1509"/>
        <v>1</v>
      </c>
      <c r="Y2394" s="21">
        <v>10</v>
      </c>
      <c r="Z2394" s="22">
        <f t="shared" si="1486"/>
        <v>1088</v>
      </c>
      <c r="AA2394" s="20" t="s">
        <v>2218</v>
      </c>
      <c r="AB2394" s="22"/>
      <c r="AC2394" s="22">
        <v>1</v>
      </c>
      <c r="AD2394" s="22"/>
      <c r="AE2394" s="22">
        <f t="shared" si="1512"/>
        <v>1088</v>
      </c>
      <c r="AF2394" s="22">
        <f t="shared" si="1504"/>
        <v>1088</v>
      </c>
      <c r="AG2394" s="20">
        <f>N2394</f>
        <v>1088</v>
      </c>
      <c r="AH2394" s="20" t="str">
        <f>VLOOKUP(U2394,[1]提成计算!B:I,8,FALSE)</f>
        <v xml:space="preserve"> </v>
      </c>
      <c r="AI2394" s="20"/>
      <c r="AJ2394" s="22"/>
      <c r="AK2394" s="22"/>
      <c r="AM2394" s="22"/>
      <c r="AN2394" s="22"/>
      <c r="AO2394" s="22" t="s">
        <v>3441</v>
      </c>
      <c r="AP2394" s="22" t="s">
        <v>1301</v>
      </c>
      <c r="AS2394" s="20"/>
      <c r="AT2394" s="20"/>
      <c r="AU2394" s="20"/>
    </row>
    <row r="2395" spans="1:47" x14ac:dyDescent="0.15">
      <c r="A2395" s="21" t="s">
        <v>1273</v>
      </c>
      <c r="B2395" s="20" t="s">
        <v>918</v>
      </c>
      <c r="C2395" s="20" t="s">
        <v>984</v>
      </c>
      <c r="D2395" s="20" t="s">
        <v>995</v>
      </c>
      <c r="E2395" s="20" t="s">
        <v>1047</v>
      </c>
      <c r="F2395" s="20" t="s">
        <v>1250</v>
      </c>
      <c r="G2395" s="20" t="s">
        <v>3497</v>
      </c>
      <c r="H2395" s="20"/>
      <c r="I2395" s="20">
        <v>13527923818</v>
      </c>
      <c r="J2395" s="20" t="s">
        <v>924</v>
      </c>
      <c r="K2395" s="20" t="s">
        <v>220</v>
      </c>
      <c r="L2395" s="20" t="s">
        <v>1299</v>
      </c>
      <c r="M2395" s="20">
        <v>888</v>
      </c>
      <c r="N2395" s="20">
        <v>888</v>
      </c>
      <c r="O2395" s="20" t="s">
        <v>927</v>
      </c>
      <c r="P2395" s="20" t="s">
        <v>50</v>
      </c>
      <c r="Q2395" s="28"/>
      <c r="R2395" s="21" t="s">
        <v>221</v>
      </c>
      <c r="S2395" s="25" t="s">
        <v>1423</v>
      </c>
      <c r="T2395" s="21" t="s">
        <v>53</v>
      </c>
      <c r="U2395" s="21" t="s">
        <v>222</v>
      </c>
      <c r="V2395" s="46">
        <v>1</v>
      </c>
      <c r="W2395" s="26">
        <f t="shared" si="1503"/>
        <v>1</v>
      </c>
      <c r="Y2395" s="21">
        <v>12</v>
      </c>
      <c r="Z2395" s="22">
        <f t="shared" si="1486"/>
        <v>888</v>
      </c>
      <c r="AA2395" s="20" t="s">
        <v>3440</v>
      </c>
      <c r="AB2395" s="22"/>
      <c r="AC2395" s="22">
        <v>1</v>
      </c>
      <c r="AD2395" s="22"/>
      <c r="AE2395" s="22">
        <f t="shared" si="1512"/>
        <v>888</v>
      </c>
      <c r="AF2395" s="22">
        <f t="shared" si="1504"/>
        <v>888</v>
      </c>
      <c r="AG2395" s="20"/>
      <c r="AH2395" s="22"/>
      <c r="AI2395" s="22"/>
      <c r="AJ2395" s="22">
        <f t="shared" ref="AJ2395:AJ2400" si="1518">N2395</f>
        <v>888</v>
      </c>
      <c r="AK2395" s="22"/>
      <c r="AL2395" s="22" t="s">
        <v>1871</v>
      </c>
      <c r="AM2395" s="22"/>
      <c r="AN2395" s="22"/>
      <c r="AO2395" s="22" t="s">
        <v>3441</v>
      </c>
      <c r="AP2395" s="22" t="s">
        <v>1301</v>
      </c>
      <c r="AS2395" s="20">
        <f>IF(Y2395&gt;=10,VLOOKUP(U2395,[2]提成计算!B:T,19,FALSE),VLOOKUP(U2395,[2]提成计算!B:T,18,FALSE))</f>
        <v>0.1</v>
      </c>
      <c r="AT2395" s="20">
        <f t="shared" ref="AT2395:AT2400" si="1519">IF(AD2395*AS2395&gt;0,AD2395*AS2395,AE2395*AS2395)</f>
        <v>88.800000000000011</v>
      </c>
      <c r="AU2395" s="20">
        <f t="shared" ref="AU2395" si="1520">IF(AND(AK2395&lt;0,AK2395+AT2395&lt;0),AT2395,AK2395)</f>
        <v>0</v>
      </c>
    </row>
    <row r="2396" spans="1:47" x14ac:dyDescent="0.15">
      <c r="A2396" s="21" t="s">
        <v>1273</v>
      </c>
      <c r="B2396" s="20" t="s">
        <v>918</v>
      </c>
      <c r="C2396" s="20" t="s">
        <v>984</v>
      </c>
      <c r="D2396" s="20" t="s">
        <v>985</v>
      </c>
      <c r="E2396" s="20" t="s">
        <v>1004</v>
      </c>
      <c r="F2396" s="20" t="s">
        <v>1250</v>
      </c>
      <c r="G2396" s="20" t="s">
        <v>3498</v>
      </c>
      <c r="H2396" s="20"/>
      <c r="I2396" s="20">
        <v>13642909666</v>
      </c>
      <c r="J2396" s="20" t="s">
        <v>924</v>
      </c>
      <c r="K2396" s="20" t="s">
        <v>2975</v>
      </c>
      <c r="L2396" s="20" t="s">
        <v>1299</v>
      </c>
      <c r="M2396" s="20">
        <v>888</v>
      </c>
      <c r="N2396" s="20">
        <v>888</v>
      </c>
      <c r="O2396" s="20" t="s">
        <v>1262</v>
      </c>
      <c r="P2396" s="20" t="s">
        <v>50</v>
      </c>
      <c r="Q2396" s="28"/>
      <c r="R2396" s="21" t="s">
        <v>989</v>
      </c>
      <c r="S2396" s="25" t="s">
        <v>1007</v>
      </c>
      <c r="T2396" s="21" t="s">
        <v>53</v>
      </c>
      <c r="U2396" s="21" t="s">
        <v>1008</v>
      </c>
      <c r="V2396" s="46">
        <v>1</v>
      </c>
      <c r="W2396" s="26">
        <f t="shared" si="1503"/>
        <v>1</v>
      </c>
      <c r="Y2396" s="21">
        <v>12</v>
      </c>
      <c r="Z2396" s="22">
        <f t="shared" si="1486"/>
        <v>888</v>
      </c>
      <c r="AA2396" s="20" t="s">
        <v>3440</v>
      </c>
      <c r="AB2396" s="22"/>
      <c r="AC2396" s="22">
        <v>1</v>
      </c>
      <c r="AD2396" s="22"/>
      <c r="AE2396" s="22">
        <f t="shared" si="1512"/>
        <v>888</v>
      </c>
      <c r="AF2396" s="22">
        <f t="shared" si="1504"/>
        <v>888</v>
      </c>
      <c r="AG2396" s="20"/>
      <c r="AH2396" s="22"/>
      <c r="AI2396" s="22"/>
      <c r="AJ2396" s="22">
        <f t="shared" si="1518"/>
        <v>888</v>
      </c>
      <c r="AK2396" s="22">
        <f>IF(O2396="(传统)XDSL",VLOOKUP(S2396,[2]直销续费率明细!C:I,7,FALSE)*1,IF(O2396="GPON+XDSL",VLOOKUP(S2396,[2]直销续费率明细!C:I,7,FALSE)*1,VLOOKUP(S2396,[2]直销续费率明细!C:I,5,FALSE)*1))</f>
        <v>25</v>
      </c>
      <c r="AL2396" s="22" t="s">
        <v>1309</v>
      </c>
      <c r="AM2396" s="22"/>
      <c r="AN2396" s="22"/>
      <c r="AO2396" s="22" t="s">
        <v>3441</v>
      </c>
      <c r="AP2396" s="22" t="s">
        <v>1301</v>
      </c>
      <c r="AS2396" s="20">
        <f>IF(Y2396&gt;=10,VLOOKUP(U2396,[2]提成计算!B:T,19,FALSE),VLOOKUP(U2396,[2]提成计算!B:T,18,FALSE))</f>
        <v>0.1</v>
      </c>
      <c r="AT2396" s="20">
        <f t="shared" si="1519"/>
        <v>88.800000000000011</v>
      </c>
      <c r="AU2396" s="20">
        <f t="shared" ref="AU2396:AU2400" si="1521">IF(AND(AK2396&lt;0,AK2396+AT2396&lt;0),-AT2396,AK2396)</f>
        <v>25</v>
      </c>
    </row>
    <row r="2397" spans="1:47" x14ac:dyDescent="0.15">
      <c r="A2397" s="21" t="s">
        <v>1273</v>
      </c>
      <c r="B2397" s="20" t="s">
        <v>918</v>
      </c>
      <c r="C2397" s="20" t="s">
        <v>984</v>
      </c>
      <c r="D2397" s="20" t="s">
        <v>995</v>
      </c>
      <c r="E2397" s="20" t="s">
        <v>996</v>
      </c>
      <c r="F2397" s="20" t="s">
        <v>1250</v>
      </c>
      <c r="G2397" s="20" t="s">
        <v>3499</v>
      </c>
      <c r="H2397" s="20"/>
      <c r="I2397" s="20">
        <v>15019197106</v>
      </c>
      <c r="J2397" s="20" t="s">
        <v>924</v>
      </c>
      <c r="K2397" s="20" t="s">
        <v>999</v>
      </c>
      <c r="L2397" s="20" t="s">
        <v>1918</v>
      </c>
      <c r="M2397" s="20">
        <v>680</v>
      </c>
      <c r="N2397" s="20">
        <v>680</v>
      </c>
      <c r="O2397" s="20" t="s">
        <v>1262</v>
      </c>
      <c r="P2397" s="20" t="s">
        <v>50</v>
      </c>
      <c r="Q2397" s="28"/>
      <c r="R2397" s="21" t="s">
        <v>1001</v>
      </c>
      <c r="S2397" s="25" t="s">
        <v>1002</v>
      </c>
      <c r="T2397" s="21" t="s">
        <v>53</v>
      </c>
      <c r="U2397" s="21" t="s">
        <v>1003</v>
      </c>
      <c r="V2397" s="46">
        <v>1</v>
      </c>
      <c r="W2397" s="26">
        <f t="shared" si="1503"/>
        <v>1</v>
      </c>
      <c r="Y2397" s="21">
        <v>4</v>
      </c>
      <c r="Z2397" s="22">
        <f t="shared" si="1486"/>
        <v>680</v>
      </c>
      <c r="AA2397" s="20" t="s">
        <v>3440</v>
      </c>
      <c r="AB2397" s="22">
        <v>1</v>
      </c>
      <c r="AC2397" s="22"/>
      <c r="AD2397" s="22">
        <f>N2397</f>
        <v>680</v>
      </c>
      <c r="AE2397" s="22"/>
      <c r="AF2397" s="22">
        <f t="shared" si="1504"/>
        <v>680</v>
      </c>
      <c r="AG2397" s="20"/>
      <c r="AH2397" s="22"/>
      <c r="AI2397" s="22"/>
      <c r="AJ2397" s="22">
        <f t="shared" si="1518"/>
        <v>680</v>
      </c>
      <c r="AK2397" s="22">
        <f>IF(O2397="(传统)XDSL",VLOOKUP(S2397,[2]直销续费率明细!C:I,7,FALSE)*1,IF(O2397="GPON+XDSL",VLOOKUP(S2397,[2]直销续费率明细!C:I,7,FALSE)*1,VLOOKUP(S2397,[2]直销续费率明细!C:I,5,FALSE)*1))</f>
        <v>0</v>
      </c>
      <c r="AL2397" s="22" t="s">
        <v>1300</v>
      </c>
      <c r="AM2397" s="22"/>
      <c r="AN2397" s="22"/>
      <c r="AO2397" s="22" t="s">
        <v>3441</v>
      </c>
      <c r="AP2397" s="22" t="s">
        <v>3460</v>
      </c>
      <c r="AS2397" s="20">
        <f>IF(Y2397&gt;=10,VLOOKUP(U2397,[2]提成计算!B:T,19,FALSE),VLOOKUP(U2397,[2]提成计算!B:T,18,FALSE))</f>
        <v>0.06</v>
      </c>
      <c r="AT2397" s="20">
        <f t="shared" si="1519"/>
        <v>40.799999999999997</v>
      </c>
      <c r="AU2397" s="20">
        <f t="shared" si="1521"/>
        <v>0</v>
      </c>
    </row>
    <row r="2398" spans="1:47" x14ac:dyDescent="0.15">
      <c r="A2398" s="21" t="s">
        <v>1273</v>
      </c>
      <c r="B2398" s="20" t="s">
        <v>918</v>
      </c>
      <c r="C2398" s="20" t="s">
        <v>984</v>
      </c>
      <c r="D2398" s="20" t="s">
        <v>985</v>
      </c>
      <c r="E2398" s="20" t="s">
        <v>1041</v>
      </c>
      <c r="F2398" s="20" t="s">
        <v>1250</v>
      </c>
      <c r="G2398" s="20" t="s">
        <v>3500</v>
      </c>
      <c r="H2398" s="20"/>
      <c r="I2398" s="20">
        <v>13670793372</v>
      </c>
      <c r="J2398" s="20" t="s">
        <v>924</v>
      </c>
      <c r="K2398" s="20" t="s">
        <v>2882</v>
      </c>
      <c r="L2398" s="20" t="s">
        <v>1299</v>
      </c>
      <c r="M2398" s="20">
        <v>888</v>
      </c>
      <c r="N2398" s="20">
        <v>888</v>
      </c>
      <c r="O2398" s="20" t="s">
        <v>927</v>
      </c>
      <c r="P2398" s="20" t="s">
        <v>50</v>
      </c>
      <c r="Q2398" s="28"/>
      <c r="R2398" s="21" t="s">
        <v>989</v>
      </c>
      <c r="S2398" s="25" t="s">
        <v>990</v>
      </c>
      <c r="T2398" s="21" t="s">
        <v>53</v>
      </c>
      <c r="U2398" s="21" t="s">
        <v>1833</v>
      </c>
      <c r="V2398" s="46">
        <v>1</v>
      </c>
      <c r="W2398" s="26">
        <f t="shared" si="1503"/>
        <v>1</v>
      </c>
      <c r="Y2398" s="21">
        <v>12</v>
      </c>
      <c r="Z2398" s="22">
        <f t="shared" si="1486"/>
        <v>888</v>
      </c>
      <c r="AA2398" s="20" t="s">
        <v>3440</v>
      </c>
      <c r="AB2398" s="22"/>
      <c r="AC2398" s="22">
        <v>1</v>
      </c>
      <c r="AD2398" s="22"/>
      <c r="AE2398" s="22">
        <f t="shared" ref="AE2398:AE2401" si="1522">N2398</f>
        <v>888</v>
      </c>
      <c r="AF2398" s="22">
        <f t="shared" si="1504"/>
        <v>888</v>
      </c>
      <c r="AG2398" s="20"/>
      <c r="AH2398" s="22"/>
      <c r="AI2398" s="22"/>
      <c r="AJ2398" s="22">
        <f t="shared" si="1518"/>
        <v>888</v>
      </c>
      <c r="AK2398" s="22">
        <f>IF(O2398="(传统)XDSL",VLOOKUP(S2398,[2]直销续费率明细!C:I,7,FALSE)*1,IF(O2398="GPON+XDSL",VLOOKUP(S2398,[2]直销续费率明细!C:I,7,FALSE)*1,VLOOKUP(S2398,[2]直销续费率明细!C:I,5,FALSE)*1))</f>
        <v>25</v>
      </c>
      <c r="AL2398" s="22" t="s">
        <v>1309</v>
      </c>
      <c r="AM2398" s="22"/>
      <c r="AN2398" s="22"/>
      <c r="AO2398" s="22" t="s">
        <v>3441</v>
      </c>
      <c r="AP2398" s="22" t="s">
        <v>1301</v>
      </c>
      <c r="AS2398" s="20">
        <f>IF(Y2398&gt;=10,VLOOKUP(U2398,[2]提成计算!B:T,19,FALSE),VLOOKUP(U2398,[2]提成计算!B:T,18,FALSE))</f>
        <v>0.09</v>
      </c>
      <c r="AT2398" s="20">
        <f t="shared" si="1519"/>
        <v>79.92</v>
      </c>
      <c r="AU2398" s="20">
        <f t="shared" si="1521"/>
        <v>25</v>
      </c>
    </row>
    <row r="2399" spans="1:47" x14ac:dyDescent="0.15">
      <c r="A2399" s="21" t="s">
        <v>1273</v>
      </c>
      <c r="B2399" s="20" t="s">
        <v>918</v>
      </c>
      <c r="C2399" s="20" t="s">
        <v>984</v>
      </c>
      <c r="D2399" s="20" t="s">
        <v>995</v>
      </c>
      <c r="E2399" s="20" t="s">
        <v>1809</v>
      </c>
      <c r="F2399" s="20" t="s">
        <v>1250</v>
      </c>
      <c r="G2399" s="20" t="s">
        <v>3501</v>
      </c>
      <c r="H2399" s="20"/>
      <c r="I2399" s="20">
        <v>15899911782</v>
      </c>
      <c r="J2399" s="20" t="s">
        <v>924</v>
      </c>
      <c r="K2399" s="20" t="s">
        <v>1022</v>
      </c>
      <c r="L2399" s="20" t="s">
        <v>1299</v>
      </c>
      <c r="M2399" s="20">
        <v>888</v>
      </c>
      <c r="N2399" s="20">
        <v>888</v>
      </c>
      <c r="O2399" s="20" t="s">
        <v>927</v>
      </c>
      <c r="P2399" s="20" t="s">
        <v>50</v>
      </c>
      <c r="Q2399" s="28"/>
      <c r="R2399" s="21" t="s">
        <v>95</v>
      </c>
      <c r="S2399" s="25" t="s">
        <v>1811</v>
      </c>
      <c r="T2399" s="21" t="s">
        <v>53</v>
      </c>
      <c r="U2399" s="21" t="s">
        <v>96</v>
      </c>
      <c r="V2399" s="46">
        <v>1</v>
      </c>
      <c r="W2399" s="26">
        <f t="shared" si="1503"/>
        <v>1</v>
      </c>
      <c r="Y2399" s="21">
        <v>12</v>
      </c>
      <c r="Z2399" s="22">
        <f t="shared" si="1486"/>
        <v>888</v>
      </c>
      <c r="AA2399" s="20" t="s">
        <v>3440</v>
      </c>
      <c r="AB2399" s="22"/>
      <c r="AC2399" s="22">
        <v>1</v>
      </c>
      <c r="AD2399" s="22"/>
      <c r="AE2399" s="22">
        <f t="shared" si="1522"/>
        <v>888</v>
      </c>
      <c r="AF2399" s="22">
        <f t="shared" si="1504"/>
        <v>888</v>
      </c>
      <c r="AG2399" s="20"/>
      <c r="AH2399" s="22"/>
      <c r="AI2399" s="22"/>
      <c r="AJ2399" s="22">
        <f t="shared" si="1518"/>
        <v>888</v>
      </c>
      <c r="AK2399" s="22">
        <f>IF(O2399="(传统)XDSL",VLOOKUP(S2399,[2]直销续费率明细!C:I,7,FALSE)*1,IF(O2399="GPON+XDSL",VLOOKUP(S2399,[2]直销续费率明细!C:I,7,FALSE)*1,VLOOKUP(S2399,[2]直销续费率明细!C:I,5,FALSE)*1))</f>
        <v>-40</v>
      </c>
      <c r="AL2399" s="22" t="s">
        <v>1300</v>
      </c>
      <c r="AM2399" s="22"/>
      <c r="AN2399" s="22"/>
      <c r="AO2399" s="22" t="s">
        <v>3441</v>
      </c>
      <c r="AP2399" s="22" t="s">
        <v>1301</v>
      </c>
      <c r="AS2399" s="20">
        <f>IF(Y2399&gt;=10,VLOOKUP(U2399,[2]提成计算!B:T,19,FALSE),VLOOKUP(U2399,[2]提成计算!B:T,18,FALSE))</f>
        <v>0.1</v>
      </c>
      <c r="AT2399" s="20">
        <f t="shared" si="1519"/>
        <v>88.800000000000011</v>
      </c>
      <c r="AU2399" s="20">
        <f t="shared" si="1521"/>
        <v>-40</v>
      </c>
    </row>
    <row r="2400" spans="1:47" x14ac:dyDescent="0.15">
      <c r="A2400" s="21" t="s">
        <v>1273</v>
      </c>
      <c r="B2400" s="20" t="s">
        <v>918</v>
      </c>
      <c r="C2400" s="20" t="s">
        <v>984</v>
      </c>
      <c r="D2400" s="20" t="s">
        <v>995</v>
      </c>
      <c r="E2400" s="20" t="s">
        <v>1009</v>
      </c>
      <c r="F2400" s="20" t="s">
        <v>1250</v>
      </c>
      <c r="G2400" s="20" t="s">
        <v>3502</v>
      </c>
      <c r="H2400" s="20"/>
      <c r="I2400" s="20">
        <v>13412098898</v>
      </c>
      <c r="J2400" s="20" t="s">
        <v>924</v>
      </c>
      <c r="K2400" s="20" t="s">
        <v>2877</v>
      </c>
      <c r="L2400" s="20" t="s">
        <v>1299</v>
      </c>
      <c r="M2400" s="20">
        <v>888</v>
      </c>
      <c r="N2400" s="20">
        <v>888</v>
      </c>
      <c r="O2400" s="20" t="s">
        <v>927</v>
      </c>
      <c r="P2400" s="20" t="s">
        <v>50</v>
      </c>
      <c r="Q2400" s="28"/>
      <c r="R2400" s="21" t="s">
        <v>65</v>
      </c>
      <c r="S2400" s="25" t="s">
        <v>1504</v>
      </c>
      <c r="T2400" s="21" t="s">
        <v>53</v>
      </c>
      <c r="U2400" s="21" t="s">
        <v>1757</v>
      </c>
      <c r="V2400" s="46">
        <v>1</v>
      </c>
      <c r="W2400" s="26">
        <f t="shared" si="1503"/>
        <v>1</v>
      </c>
      <c r="Y2400" s="21">
        <v>12</v>
      </c>
      <c r="Z2400" s="22">
        <f t="shared" si="1486"/>
        <v>888</v>
      </c>
      <c r="AA2400" s="20" t="s">
        <v>3440</v>
      </c>
      <c r="AB2400" s="22"/>
      <c r="AC2400" s="22">
        <v>1</v>
      </c>
      <c r="AD2400" s="22"/>
      <c r="AE2400" s="22">
        <f t="shared" si="1522"/>
        <v>888</v>
      </c>
      <c r="AF2400" s="22">
        <f t="shared" si="1504"/>
        <v>888</v>
      </c>
      <c r="AG2400" s="20"/>
      <c r="AH2400" s="22"/>
      <c r="AI2400" s="22"/>
      <c r="AJ2400" s="22">
        <f t="shared" si="1518"/>
        <v>888</v>
      </c>
      <c r="AK2400" s="22">
        <f>IF(O2400="(传统)XDSL",VLOOKUP(S2400,[2]直销续费率明细!C:I,7,FALSE)*1,IF(O2400="GPON+XDSL",VLOOKUP(S2400,[2]直销续费率明细!C:I,7,FALSE)*1,VLOOKUP(S2400,[2]直销续费率明细!C:I,5,FALSE)*1))</f>
        <v>-40</v>
      </c>
      <c r="AL2400" s="22" t="s">
        <v>1309</v>
      </c>
      <c r="AM2400" s="22"/>
      <c r="AN2400" s="22"/>
      <c r="AO2400" s="22" t="s">
        <v>3441</v>
      </c>
      <c r="AP2400" s="22" t="s">
        <v>1301</v>
      </c>
      <c r="AS2400" s="20">
        <f>IF(Y2400&gt;=10,VLOOKUP(U2400,[2]提成计算!B:T,19,FALSE),VLOOKUP(U2400,[2]提成计算!B:T,18,FALSE))</f>
        <v>0.09</v>
      </c>
      <c r="AT2400" s="20">
        <f t="shared" si="1519"/>
        <v>79.92</v>
      </c>
      <c r="AU2400" s="20">
        <f t="shared" si="1521"/>
        <v>-40</v>
      </c>
    </row>
    <row r="2401" spans="1:47" x14ac:dyDescent="0.15">
      <c r="A2401" s="21" t="s">
        <v>1273</v>
      </c>
      <c r="B2401" s="20" t="s">
        <v>918</v>
      </c>
      <c r="C2401" s="20" t="s">
        <v>984</v>
      </c>
      <c r="D2401" s="20" t="s">
        <v>995</v>
      </c>
      <c r="E2401" s="20" t="s">
        <v>1047</v>
      </c>
      <c r="F2401" s="20" t="s">
        <v>1250</v>
      </c>
      <c r="G2401" s="20" t="s">
        <v>3503</v>
      </c>
      <c r="H2401" s="20"/>
      <c r="I2401" s="20">
        <v>13559704464</v>
      </c>
      <c r="J2401" s="20" t="s">
        <v>1268</v>
      </c>
      <c r="K2401" s="20" t="s">
        <v>220</v>
      </c>
      <c r="L2401" s="20" t="s">
        <v>1358</v>
      </c>
      <c r="M2401" s="20">
        <v>1088</v>
      </c>
      <c r="N2401" s="20">
        <v>1088</v>
      </c>
      <c r="O2401" s="20" t="s">
        <v>927</v>
      </c>
      <c r="P2401" s="20" t="s">
        <v>50</v>
      </c>
      <c r="Q2401" s="28"/>
      <c r="R2401" s="21" t="s">
        <v>221</v>
      </c>
      <c r="S2401" s="21"/>
      <c r="T2401" s="21" t="s">
        <v>53</v>
      </c>
      <c r="U2401" s="21" t="s">
        <v>222</v>
      </c>
      <c r="V2401" s="46">
        <v>1</v>
      </c>
      <c r="W2401" s="26">
        <f t="shared" si="1503"/>
        <v>1</v>
      </c>
      <c r="X2401" s="26">
        <f t="shared" si="1509"/>
        <v>1</v>
      </c>
      <c r="Y2401" s="21">
        <v>10</v>
      </c>
      <c r="Z2401" s="22">
        <f t="shared" si="1486"/>
        <v>1088</v>
      </c>
      <c r="AA2401" s="20" t="s">
        <v>3440</v>
      </c>
      <c r="AB2401" s="22"/>
      <c r="AC2401" s="22">
        <v>1</v>
      </c>
      <c r="AD2401" s="22"/>
      <c r="AE2401" s="22">
        <f t="shared" si="1522"/>
        <v>1088</v>
      </c>
      <c r="AF2401" s="22">
        <f t="shared" si="1504"/>
        <v>1088</v>
      </c>
      <c r="AG2401" s="20">
        <f t="shared" ref="AG2401:AG2404" si="1523">N2401</f>
        <v>1088</v>
      </c>
      <c r="AH2401" s="20" t="str">
        <f>VLOOKUP(U2401,[1]提成计算!B:I,8,FALSE)</f>
        <v xml:space="preserve"> </v>
      </c>
      <c r="AI2401" s="20"/>
      <c r="AJ2401" s="22"/>
      <c r="AK2401" s="22"/>
      <c r="AM2401" s="22"/>
      <c r="AN2401" s="22"/>
      <c r="AO2401" s="22" t="s">
        <v>2216</v>
      </c>
      <c r="AP2401" s="22" t="s">
        <v>1301</v>
      </c>
      <c r="AS2401" s="20"/>
      <c r="AT2401" s="20"/>
      <c r="AU2401" s="20"/>
    </row>
    <row r="2402" spans="1:47" x14ac:dyDescent="0.15">
      <c r="A2402" s="21" t="s">
        <v>1273</v>
      </c>
      <c r="B2402" s="20" t="s">
        <v>918</v>
      </c>
      <c r="C2402" s="20" t="s">
        <v>984</v>
      </c>
      <c r="D2402" s="20" t="s">
        <v>995</v>
      </c>
      <c r="E2402" s="20" t="s">
        <v>1047</v>
      </c>
      <c r="F2402" s="20" t="s">
        <v>1250</v>
      </c>
      <c r="G2402" s="20" t="s">
        <v>3504</v>
      </c>
      <c r="H2402" s="20"/>
      <c r="I2402" s="20" t="s">
        <v>3505</v>
      </c>
      <c r="J2402" s="20" t="s">
        <v>1268</v>
      </c>
      <c r="K2402" s="20" t="s">
        <v>2910</v>
      </c>
      <c r="L2402" s="20" t="s">
        <v>1914</v>
      </c>
      <c r="M2402" s="20">
        <v>828</v>
      </c>
      <c r="N2402" s="20">
        <v>828</v>
      </c>
      <c r="O2402" s="20" t="s">
        <v>927</v>
      </c>
      <c r="P2402" s="20" t="s">
        <v>50</v>
      </c>
      <c r="Q2402" s="28"/>
      <c r="R2402" s="21" t="s">
        <v>221</v>
      </c>
      <c r="S2402" s="21"/>
      <c r="T2402" s="21" t="s">
        <v>53</v>
      </c>
      <c r="U2402" s="21" t="s">
        <v>222</v>
      </c>
      <c r="V2402" s="46">
        <v>1</v>
      </c>
      <c r="W2402" s="26">
        <f t="shared" si="1503"/>
        <v>1</v>
      </c>
      <c r="X2402" s="26">
        <f t="shared" si="1509"/>
        <v>1</v>
      </c>
      <c r="Y2402" s="21">
        <v>4</v>
      </c>
      <c r="Z2402" s="22">
        <f t="shared" si="1486"/>
        <v>828</v>
      </c>
      <c r="AA2402" s="20" t="s">
        <v>2218</v>
      </c>
      <c r="AB2402" s="22">
        <v>1</v>
      </c>
      <c r="AC2402" s="22"/>
      <c r="AD2402" s="22">
        <f>N2402</f>
        <v>828</v>
      </c>
      <c r="AE2402" s="22"/>
      <c r="AF2402" s="22">
        <f t="shared" si="1504"/>
        <v>828</v>
      </c>
      <c r="AG2402" s="20">
        <f t="shared" si="1523"/>
        <v>828</v>
      </c>
      <c r="AH2402" s="20" t="str">
        <f>VLOOKUP(U2402,[1]提成计算!B:I,8,FALSE)</f>
        <v xml:space="preserve"> </v>
      </c>
      <c r="AI2402" s="20"/>
      <c r="AJ2402" s="22"/>
      <c r="AK2402" s="22"/>
      <c r="AM2402" s="22"/>
      <c r="AN2402" s="22"/>
      <c r="AO2402" s="22" t="s">
        <v>3441</v>
      </c>
      <c r="AP2402" s="22" t="s">
        <v>1301</v>
      </c>
      <c r="AS2402" s="20"/>
      <c r="AT2402" s="20"/>
      <c r="AU2402" s="20"/>
    </row>
    <row r="2403" spans="1:47" x14ac:dyDescent="0.15">
      <c r="A2403" s="21" t="s">
        <v>1273</v>
      </c>
      <c r="B2403" s="20" t="s">
        <v>918</v>
      </c>
      <c r="C2403" s="20" t="s">
        <v>984</v>
      </c>
      <c r="D2403" s="20" t="s">
        <v>985</v>
      </c>
      <c r="E2403" s="20" t="s">
        <v>1041</v>
      </c>
      <c r="F2403" s="20" t="s">
        <v>1250</v>
      </c>
      <c r="G2403" s="20" t="s">
        <v>3506</v>
      </c>
      <c r="H2403" s="20"/>
      <c r="I2403" s="20">
        <v>13650068048</v>
      </c>
      <c r="J2403" s="20" t="s">
        <v>1268</v>
      </c>
      <c r="K2403" s="20" t="s">
        <v>2944</v>
      </c>
      <c r="L2403" s="20" t="s">
        <v>1358</v>
      </c>
      <c r="M2403" s="20">
        <v>1088</v>
      </c>
      <c r="N2403" s="20">
        <v>1088</v>
      </c>
      <c r="O2403" s="20" t="s">
        <v>927</v>
      </c>
      <c r="P2403" s="20" t="s">
        <v>50</v>
      </c>
      <c r="Q2403" s="28"/>
      <c r="R2403" s="21" t="s">
        <v>989</v>
      </c>
      <c r="S2403" s="21"/>
      <c r="T2403" s="21" t="s">
        <v>53</v>
      </c>
      <c r="U2403" s="21" t="s">
        <v>991</v>
      </c>
      <c r="V2403" s="46">
        <v>1</v>
      </c>
      <c r="W2403" s="26">
        <f t="shared" si="1503"/>
        <v>1</v>
      </c>
      <c r="X2403" s="26">
        <f t="shared" si="1509"/>
        <v>1</v>
      </c>
      <c r="Y2403" s="21">
        <v>10</v>
      </c>
      <c r="Z2403" s="22">
        <f t="shared" si="1486"/>
        <v>1088</v>
      </c>
      <c r="AA2403" s="20" t="s">
        <v>3440</v>
      </c>
      <c r="AB2403" s="22"/>
      <c r="AC2403" s="22">
        <v>1</v>
      </c>
      <c r="AD2403" s="22"/>
      <c r="AE2403" s="22">
        <f t="shared" ref="AE2403:AE2406" si="1524">N2403</f>
        <v>1088</v>
      </c>
      <c r="AF2403" s="22">
        <f t="shared" si="1504"/>
        <v>1088</v>
      </c>
      <c r="AG2403" s="20">
        <f t="shared" si="1523"/>
        <v>1088</v>
      </c>
      <c r="AH2403" s="20" t="str">
        <f>VLOOKUP(U2403,[1]提成计算!B:I,8,FALSE)</f>
        <v xml:space="preserve"> </v>
      </c>
      <c r="AI2403" s="20"/>
      <c r="AJ2403" s="22"/>
      <c r="AK2403" s="22"/>
      <c r="AM2403" s="22"/>
      <c r="AN2403" s="22"/>
      <c r="AO2403" s="22" t="s">
        <v>3441</v>
      </c>
      <c r="AP2403" s="22" t="s">
        <v>1301</v>
      </c>
      <c r="AS2403" s="20"/>
      <c r="AT2403" s="20"/>
      <c r="AU2403" s="20"/>
    </row>
    <row r="2404" spans="1:47" x14ac:dyDescent="0.15">
      <c r="A2404" s="21" t="s">
        <v>1273</v>
      </c>
      <c r="B2404" s="20" t="s">
        <v>918</v>
      </c>
      <c r="C2404" s="20" t="s">
        <v>984</v>
      </c>
      <c r="D2404" s="20" t="s">
        <v>985</v>
      </c>
      <c r="E2404" s="20" t="s">
        <v>1025</v>
      </c>
      <c r="F2404" s="20" t="s">
        <v>1250</v>
      </c>
      <c r="G2404" s="20" t="s">
        <v>3507</v>
      </c>
      <c r="H2404" s="20"/>
      <c r="I2404" s="20">
        <v>13712776856</v>
      </c>
      <c r="J2404" s="20" t="s">
        <v>1268</v>
      </c>
      <c r="K2404" s="20" t="s">
        <v>2880</v>
      </c>
      <c r="L2404" s="20" t="s">
        <v>1898</v>
      </c>
      <c r="M2404" s="20">
        <v>1398</v>
      </c>
      <c r="N2404" s="20">
        <v>1398</v>
      </c>
      <c r="O2404" s="20" t="s">
        <v>927</v>
      </c>
      <c r="P2404" s="20" t="s">
        <v>50</v>
      </c>
      <c r="Q2404" s="28"/>
      <c r="R2404" s="21" t="s">
        <v>989</v>
      </c>
      <c r="S2404" s="21"/>
      <c r="T2404" s="21" t="s">
        <v>53</v>
      </c>
      <c r="U2404" s="21" t="s">
        <v>1028</v>
      </c>
      <c r="V2404" s="46">
        <v>1</v>
      </c>
      <c r="W2404" s="26">
        <f t="shared" si="1503"/>
        <v>1</v>
      </c>
      <c r="X2404" s="26">
        <f t="shared" si="1509"/>
        <v>1</v>
      </c>
      <c r="Y2404" s="21">
        <v>20</v>
      </c>
      <c r="Z2404" s="22">
        <f t="shared" si="1486"/>
        <v>1398</v>
      </c>
      <c r="AA2404" s="20" t="s">
        <v>3440</v>
      </c>
      <c r="AB2404" s="22"/>
      <c r="AC2404" s="22">
        <v>1</v>
      </c>
      <c r="AD2404" s="22"/>
      <c r="AE2404" s="22">
        <f t="shared" si="1524"/>
        <v>1398</v>
      </c>
      <c r="AF2404" s="22">
        <f t="shared" si="1504"/>
        <v>1398</v>
      </c>
      <c r="AG2404" s="20">
        <f t="shared" si="1523"/>
        <v>1398</v>
      </c>
      <c r="AH2404" s="20" t="str">
        <f>VLOOKUP(U2404,[1]提成计算!B:I,8,FALSE)</f>
        <v xml:space="preserve"> </v>
      </c>
      <c r="AI2404" s="20"/>
      <c r="AJ2404" s="22"/>
      <c r="AK2404" s="22"/>
      <c r="AM2404" s="22"/>
      <c r="AN2404" s="22"/>
      <c r="AO2404" s="22" t="s">
        <v>3441</v>
      </c>
      <c r="AP2404" s="22" t="s">
        <v>1301</v>
      </c>
      <c r="AS2404" s="20"/>
      <c r="AT2404" s="20"/>
      <c r="AU2404" s="20"/>
    </row>
    <row r="2405" spans="1:47" x14ac:dyDescent="0.15">
      <c r="A2405" s="21" t="s">
        <v>1273</v>
      </c>
      <c r="B2405" s="20" t="s">
        <v>918</v>
      </c>
      <c r="C2405" s="20" t="s">
        <v>984</v>
      </c>
      <c r="D2405" s="20" t="s">
        <v>985</v>
      </c>
      <c r="E2405" s="20" t="s">
        <v>1025</v>
      </c>
      <c r="F2405" s="20" t="s">
        <v>1250</v>
      </c>
      <c r="G2405" s="20" t="s">
        <v>3508</v>
      </c>
      <c r="H2405" s="20"/>
      <c r="I2405" s="20">
        <v>13514305835</v>
      </c>
      <c r="J2405" s="20" t="s">
        <v>924</v>
      </c>
      <c r="K2405" s="20" t="s">
        <v>2880</v>
      </c>
      <c r="L2405" s="20" t="s">
        <v>1299</v>
      </c>
      <c r="M2405" s="20">
        <v>888</v>
      </c>
      <c r="N2405" s="20">
        <v>888</v>
      </c>
      <c r="O2405" s="20" t="s">
        <v>927</v>
      </c>
      <c r="P2405" s="20" t="s">
        <v>50</v>
      </c>
      <c r="Q2405" s="28"/>
      <c r="R2405" s="21" t="s">
        <v>989</v>
      </c>
      <c r="S2405" s="25" t="s">
        <v>1386</v>
      </c>
      <c r="T2405" s="21" t="s">
        <v>53</v>
      </c>
      <c r="U2405" s="21" t="s">
        <v>1028</v>
      </c>
      <c r="V2405" s="46">
        <v>1</v>
      </c>
      <c r="W2405" s="26">
        <f t="shared" si="1503"/>
        <v>1</v>
      </c>
      <c r="Y2405" s="21">
        <v>12</v>
      </c>
      <c r="Z2405" s="22">
        <f t="shared" si="1486"/>
        <v>888</v>
      </c>
      <c r="AA2405" s="20" t="s">
        <v>3440</v>
      </c>
      <c r="AB2405" s="22"/>
      <c r="AC2405" s="22">
        <v>1</v>
      </c>
      <c r="AD2405" s="22"/>
      <c r="AE2405" s="22">
        <f t="shared" si="1524"/>
        <v>888</v>
      </c>
      <c r="AF2405" s="22">
        <f t="shared" si="1504"/>
        <v>888</v>
      </c>
      <c r="AG2405" s="20"/>
      <c r="AH2405" s="22"/>
      <c r="AI2405" s="22"/>
      <c r="AJ2405" s="22">
        <f>N2405</f>
        <v>888</v>
      </c>
      <c r="AK2405" s="22">
        <f>IF(O2405="(传统)XDSL",VLOOKUP(S2405,[2]直销续费率明细!C:I,7,FALSE)*1,IF(O2405="GPON+XDSL",VLOOKUP(S2405,[2]直销续费率明细!C:I,7,FALSE)*1,VLOOKUP(S2405,[2]直销续费率明细!C:I,5,FALSE)*1))</f>
        <v>15</v>
      </c>
      <c r="AL2405" s="22" t="s">
        <v>1300</v>
      </c>
      <c r="AM2405" s="22"/>
      <c r="AN2405" s="22"/>
      <c r="AO2405" s="22" t="s">
        <v>3441</v>
      </c>
      <c r="AP2405" s="22" t="s">
        <v>1301</v>
      </c>
      <c r="AS2405" s="20">
        <f>IF(Y2405&gt;=10,VLOOKUP(U2405,[2]提成计算!B:T,19,FALSE),VLOOKUP(U2405,[2]提成计算!B:T,18,FALSE))</f>
        <v>0.09</v>
      </c>
      <c r="AT2405" s="20">
        <f t="shared" ref="AT2405" si="1525">IF(AD2405*AS2405&gt;0,AD2405*AS2405,AE2405*AS2405)</f>
        <v>79.92</v>
      </c>
      <c r="AU2405" s="20">
        <f t="shared" ref="AU2405" si="1526">IF(AND(AK2405&lt;0,AK2405+AT2405&lt;0),-AT2405,AK2405)</f>
        <v>15</v>
      </c>
    </row>
    <row r="2406" spans="1:47" x14ac:dyDescent="0.15">
      <c r="A2406" s="21" t="s">
        <v>1273</v>
      </c>
      <c r="B2406" s="20" t="s">
        <v>918</v>
      </c>
      <c r="C2406" s="20" t="s">
        <v>984</v>
      </c>
      <c r="D2406" s="20" t="s">
        <v>995</v>
      </c>
      <c r="E2406" s="20" t="s">
        <v>1502</v>
      </c>
      <c r="F2406" s="20" t="s">
        <v>1250</v>
      </c>
      <c r="G2406" s="20" t="s">
        <v>3509</v>
      </c>
      <c r="H2406" s="20"/>
      <c r="I2406" s="20">
        <v>13415957288</v>
      </c>
      <c r="J2406" s="20" t="s">
        <v>1268</v>
      </c>
      <c r="K2406" s="20" t="s">
        <v>2877</v>
      </c>
      <c r="L2406" s="20" t="s">
        <v>2838</v>
      </c>
      <c r="M2406" s="20">
        <v>2098</v>
      </c>
      <c r="N2406" s="20">
        <v>2098</v>
      </c>
      <c r="O2406" s="20" t="s">
        <v>927</v>
      </c>
      <c r="P2406" s="20" t="s">
        <v>50</v>
      </c>
      <c r="Q2406" s="28"/>
      <c r="R2406" s="21" t="s">
        <v>65</v>
      </c>
      <c r="S2406" s="21"/>
      <c r="T2406" s="21" t="s">
        <v>53</v>
      </c>
      <c r="U2406" s="21" t="s">
        <v>1757</v>
      </c>
      <c r="V2406" s="46">
        <v>1</v>
      </c>
      <c r="W2406" s="26">
        <f t="shared" si="1503"/>
        <v>1</v>
      </c>
      <c r="X2406" s="26">
        <f t="shared" si="1509"/>
        <v>1</v>
      </c>
      <c r="Y2406" s="21">
        <v>10</v>
      </c>
      <c r="Z2406" s="22">
        <f t="shared" si="1486"/>
        <v>2098</v>
      </c>
      <c r="AA2406" s="20" t="s">
        <v>3440</v>
      </c>
      <c r="AB2406" s="22"/>
      <c r="AC2406" s="22">
        <v>1</v>
      </c>
      <c r="AD2406" s="22"/>
      <c r="AE2406" s="22">
        <f t="shared" si="1524"/>
        <v>2098</v>
      </c>
      <c r="AF2406" s="22">
        <f t="shared" si="1504"/>
        <v>2098</v>
      </c>
      <c r="AG2406" s="20">
        <f>N2406</f>
        <v>2098</v>
      </c>
      <c r="AH2406" s="20" t="str">
        <f>VLOOKUP(U2406,[1]提成计算!B:I,8,FALSE)</f>
        <v>否</v>
      </c>
      <c r="AI2406" s="20"/>
      <c r="AJ2406" s="22"/>
      <c r="AK2406" s="22"/>
      <c r="AM2406" s="22"/>
      <c r="AN2406" s="22"/>
      <c r="AO2406" s="22" t="s">
        <v>3441</v>
      </c>
      <c r="AP2406" s="22" t="s">
        <v>1301</v>
      </c>
      <c r="AS2406" s="20"/>
      <c r="AT2406" s="20"/>
      <c r="AU2406" s="20"/>
    </row>
    <row r="2407" spans="1:47" x14ac:dyDescent="0.15">
      <c r="A2407" s="21" t="s">
        <v>1273</v>
      </c>
      <c r="B2407" s="20" t="s">
        <v>918</v>
      </c>
      <c r="C2407" s="20" t="s">
        <v>984</v>
      </c>
      <c r="D2407" s="20" t="s">
        <v>995</v>
      </c>
      <c r="E2407" s="20" t="s">
        <v>3060</v>
      </c>
      <c r="F2407" s="20" t="s">
        <v>1250</v>
      </c>
      <c r="G2407" s="20" t="s">
        <v>3510</v>
      </c>
      <c r="H2407" s="20"/>
      <c r="I2407" s="20">
        <v>13560451631</v>
      </c>
      <c r="J2407" s="20" t="s">
        <v>924</v>
      </c>
      <c r="K2407" s="20" t="s">
        <v>999</v>
      </c>
      <c r="L2407" s="20" t="s">
        <v>1918</v>
      </c>
      <c r="M2407" s="20">
        <v>680</v>
      </c>
      <c r="N2407" s="20">
        <v>680</v>
      </c>
      <c r="O2407" s="20" t="s">
        <v>1262</v>
      </c>
      <c r="P2407" s="20" t="s">
        <v>50</v>
      </c>
      <c r="Q2407" s="28"/>
      <c r="R2407" s="21" t="s">
        <v>1001</v>
      </c>
      <c r="S2407" s="25" t="s">
        <v>1002</v>
      </c>
      <c r="T2407" s="21" t="s">
        <v>53</v>
      </c>
      <c r="U2407" s="21" t="s">
        <v>1003</v>
      </c>
      <c r="V2407" s="46">
        <v>1</v>
      </c>
      <c r="W2407" s="26">
        <f t="shared" si="1503"/>
        <v>1</v>
      </c>
      <c r="Y2407" s="21">
        <v>4</v>
      </c>
      <c r="Z2407" s="22">
        <f t="shared" si="1486"/>
        <v>680</v>
      </c>
      <c r="AA2407" s="20" t="s">
        <v>3440</v>
      </c>
      <c r="AB2407" s="22">
        <v>1</v>
      </c>
      <c r="AC2407" s="22"/>
      <c r="AD2407" s="22">
        <f>N2407</f>
        <v>680</v>
      </c>
      <c r="AE2407" s="22"/>
      <c r="AF2407" s="22">
        <f t="shared" si="1504"/>
        <v>680</v>
      </c>
      <c r="AG2407" s="20"/>
      <c r="AH2407" s="22"/>
      <c r="AI2407" s="22"/>
      <c r="AJ2407" s="22">
        <f t="shared" ref="AJ2407:AJ2408" si="1527">N2407</f>
        <v>680</v>
      </c>
      <c r="AK2407" s="22">
        <f>IF(O2407="(传统)XDSL",VLOOKUP(S2407,[2]直销续费率明细!C:I,7,FALSE)*1,IF(O2407="GPON+XDSL",VLOOKUP(S2407,[2]直销续费率明细!C:I,7,FALSE)*1,VLOOKUP(S2407,[2]直销续费率明细!C:I,5,FALSE)*1))</f>
        <v>0</v>
      </c>
      <c r="AL2407" s="22" t="s">
        <v>1309</v>
      </c>
      <c r="AM2407" s="22"/>
      <c r="AN2407" s="22"/>
      <c r="AO2407" s="22" t="s">
        <v>3441</v>
      </c>
      <c r="AP2407" s="22" t="s">
        <v>3460</v>
      </c>
      <c r="AS2407" s="20">
        <f>IF(Y2407&gt;=10,VLOOKUP(U2407,[2]提成计算!B:T,19,FALSE),VLOOKUP(U2407,[2]提成计算!B:T,18,FALSE))</f>
        <v>0.06</v>
      </c>
      <c r="AT2407" s="20">
        <f t="shared" ref="AT2407:AT2408" si="1528">IF(AD2407*AS2407&gt;0,AD2407*AS2407,AE2407*AS2407)</f>
        <v>40.799999999999997</v>
      </c>
      <c r="AU2407" s="20">
        <f t="shared" ref="AU2407" si="1529">IF(AND(AK2407&lt;0,AK2407+AT2407&lt;0),-AT2407,AK2407)</f>
        <v>0</v>
      </c>
    </row>
    <row r="2408" spans="1:47" x14ac:dyDescent="0.15">
      <c r="A2408" s="21" t="s">
        <v>1273</v>
      </c>
      <c r="B2408" s="20" t="s">
        <v>918</v>
      </c>
      <c r="C2408" s="20" t="s">
        <v>984</v>
      </c>
      <c r="D2408" s="20" t="s">
        <v>985</v>
      </c>
      <c r="E2408" s="20" t="s">
        <v>1004</v>
      </c>
      <c r="F2408" s="20" t="s">
        <v>1250</v>
      </c>
      <c r="G2408" s="20" t="s">
        <v>3511</v>
      </c>
      <c r="H2408" s="20"/>
      <c r="I2408" s="20">
        <v>13437386425</v>
      </c>
      <c r="J2408" s="20" t="s">
        <v>924</v>
      </c>
      <c r="K2408" s="20" t="s">
        <v>2856</v>
      </c>
      <c r="L2408" s="20" t="s">
        <v>1299</v>
      </c>
      <c r="M2408" s="20">
        <v>888</v>
      </c>
      <c r="N2408" s="20">
        <v>888</v>
      </c>
      <c r="O2408" s="20" t="s">
        <v>927</v>
      </c>
      <c r="P2408" s="20" t="s">
        <v>50</v>
      </c>
      <c r="Q2408" s="28"/>
      <c r="R2408" s="22" t="s">
        <v>989</v>
      </c>
      <c r="T2408" s="21" t="s">
        <v>948</v>
      </c>
      <c r="U2408" s="22" t="s">
        <v>989</v>
      </c>
      <c r="V2408" s="46">
        <v>1</v>
      </c>
      <c r="W2408" s="26">
        <f t="shared" si="1503"/>
        <v>1</v>
      </c>
      <c r="Y2408" s="21">
        <v>12</v>
      </c>
      <c r="Z2408" s="22">
        <f t="shared" si="1486"/>
        <v>888</v>
      </c>
      <c r="AA2408" s="20" t="s">
        <v>3440</v>
      </c>
      <c r="AB2408" s="22"/>
      <c r="AC2408" s="22">
        <v>1</v>
      </c>
      <c r="AD2408" s="22"/>
      <c r="AE2408" s="22">
        <f t="shared" ref="AE2408:AE2410" si="1530">N2408</f>
        <v>888</v>
      </c>
      <c r="AF2408" s="22">
        <f t="shared" si="1504"/>
        <v>888</v>
      </c>
      <c r="AG2408" s="20"/>
      <c r="AH2408" s="22"/>
      <c r="AI2408" s="22"/>
      <c r="AJ2408" s="22">
        <f t="shared" si="1527"/>
        <v>888</v>
      </c>
      <c r="AK2408" s="22">
        <f>IF(O2408="(传统)XDSL",VLOOKUP(U2408,[2]自营续费率!B:G,6,FALSE)*1,IF(O2408="GPON+XDSL",VLOOKUP(U2408,[2]自营续费率!B:G,6,FALSE)*1,VLOOKUP(U2408,[2]自营续费率!B:G,4,FALSE)*1))</f>
        <v>0</v>
      </c>
      <c r="AL2408" s="22" t="s">
        <v>1309</v>
      </c>
      <c r="AM2408" s="22"/>
      <c r="AN2408" s="22"/>
      <c r="AO2408" s="22" t="s">
        <v>3441</v>
      </c>
      <c r="AP2408" s="22" t="s">
        <v>1301</v>
      </c>
      <c r="AS2408" s="20">
        <f>IF(Y2408&gt;=10,VLOOKUP(U2408,[2]自营提成!C:Z,6,FALSE),VLOOKUP(U2408,[2]自营提成!C:Z,5,FALSE))</f>
        <v>0.12</v>
      </c>
      <c r="AT2408" s="20">
        <f t="shared" si="1528"/>
        <v>106.56</v>
      </c>
      <c r="AU2408" s="20">
        <f>IF(AND(AK2408&lt;0,AK2408+AT2408&lt;0),-AT2408,AK2408)</f>
        <v>0</v>
      </c>
    </row>
    <row r="2409" spans="1:47" x14ac:dyDescent="0.15">
      <c r="A2409" s="21" t="s">
        <v>1273</v>
      </c>
      <c r="B2409" s="20" t="s">
        <v>918</v>
      </c>
      <c r="C2409" s="20" t="s">
        <v>984</v>
      </c>
      <c r="D2409" s="20" t="s">
        <v>995</v>
      </c>
      <c r="E2409" s="20" t="s">
        <v>1418</v>
      </c>
      <c r="F2409" s="20" t="s">
        <v>1250</v>
      </c>
      <c r="G2409" s="20" t="s">
        <v>3512</v>
      </c>
      <c r="H2409" s="20"/>
      <c r="I2409" s="20">
        <v>13556655011</v>
      </c>
      <c r="J2409" s="20" t="s">
        <v>1268</v>
      </c>
      <c r="K2409" s="20" t="s">
        <v>63</v>
      </c>
      <c r="L2409" s="20" t="s">
        <v>1898</v>
      </c>
      <c r="M2409" s="20">
        <v>1398</v>
      </c>
      <c r="N2409" s="20">
        <v>1398</v>
      </c>
      <c r="O2409" s="20" t="s">
        <v>927</v>
      </c>
      <c r="P2409" s="20" t="s">
        <v>50</v>
      </c>
      <c r="Q2409" s="28"/>
      <c r="R2409" s="21" t="s">
        <v>65</v>
      </c>
      <c r="S2409" s="21"/>
      <c r="T2409" s="21" t="s">
        <v>53</v>
      </c>
      <c r="U2409" s="21" t="s">
        <v>66</v>
      </c>
      <c r="V2409" s="46">
        <v>1</v>
      </c>
      <c r="W2409" s="26">
        <f t="shared" si="1503"/>
        <v>1</v>
      </c>
      <c r="X2409" s="26">
        <f t="shared" si="1509"/>
        <v>1</v>
      </c>
      <c r="Y2409" s="21">
        <v>20</v>
      </c>
      <c r="Z2409" s="22">
        <f t="shared" si="1486"/>
        <v>1398</v>
      </c>
      <c r="AA2409" s="20" t="s">
        <v>3440</v>
      </c>
      <c r="AB2409" s="22"/>
      <c r="AC2409" s="22">
        <v>1</v>
      </c>
      <c r="AD2409" s="22"/>
      <c r="AE2409" s="22">
        <f t="shared" si="1530"/>
        <v>1398</v>
      </c>
      <c r="AF2409" s="22">
        <f t="shared" si="1504"/>
        <v>1398</v>
      </c>
      <c r="AG2409" s="20">
        <f>N2409</f>
        <v>1398</v>
      </c>
      <c r="AH2409" s="20" t="str">
        <f>VLOOKUP(U2409,[1]提成计算!B:I,8,FALSE)</f>
        <v xml:space="preserve"> </v>
      </c>
      <c r="AI2409" s="20"/>
      <c r="AJ2409" s="22"/>
      <c r="AK2409" s="22"/>
      <c r="AM2409" s="22"/>
      <c r="AN2409" s="22"/>
      <c r="AO2409" s="22" t="s">
        <v>3441</v>
      </c>
      <c r="AP2409" s="22" t="s">
        <v>1301</v>
      </c>
      <c r="AS2409" s="20"/>
      <c r="AT2409" s="20"/>
      <c r="AU2409" s="20"/>
    </row>
    <row r="2410" spans="1:47" x14ac:dyDescent="0.15">
      <c r="A2410" s="21" t="s">
        <v>1273</v>
      </c>
      <c r="B2410" s="20" t="s">
        <v>918</v>
      </c>
      <c r="C2410" s="20" t="s">
        <v>984</v>
      </c>
      <c r="D2410" s="20" t="s">
        <v>985</v>
      </c>
      <c r="E2410" s="20" t="s">
        <v>986</v>
      </c>
      <c r="F2410" s="20" t="s">
        <v>1250</v>
      </c>
      <c r="G2410" s="20" t="s">
        <v>3513</v>
      </c>
      <c r="H2410" s="20"/>
      <c r="I2410" s="20">
        <v>13926810407</v>
      </c>
      <c r="J2410" s="20" t="s">
        <v>924</v>
      </c>
      <c r="K2410" s="20" t="s">
        <v>2856</v>
      </c>
      <c r="L2410" s="20" t="s">
        <v>1299</v>
      </c>
      <c r="M2410" s="20">
        <v>888</v>
      </c>
      <c r="N2410" s="20">
        <v>888</v>
      </c>
      <c r="O2410" s="20" t="s">
        <v>927</v>
      </c>
      <c r="P2410" s="20" t="s">
        <v>50</v>
      </c>
      <c r="Q2410" s="28"/>
      <c r="R2410" s="22" t="s">
        <v>989</v>
      </c>
      <c r="T2410" s="21" t="s">
        <v>948</v>
      </c>
      <c r="U2410" s="22" t="s">
        <v>989</v>
      </c>
      <c r="V2410" s="46">
        <v>1</v>
      </c>
      <c r="W2410" s="26">
        <f t="shared" si="1503"/>
        <v>1</v>
      </c>
      <c r="Y2410" s="21">
        <v>12</v>
      </c>
      <c r="Z2410" s="22">
        <f t="shared" si="1486"/>
        <v>888</v>
      </c>
      <c r="AA2410" s="20" t="s">
        <v>3440</v>
      </c>
      <c r="AB2410" s="22"/>
      <c r="AC2410" s="22">
        <v>1</v>
      </c>
      <c r="AD2410" s="22"/>
      <c r="AE2410" s="22">
        <f t="shared" si="1530"/>
        <v>888</v>
      </c>
      <c r="AF2410" s="22">
        <f t="shared" si="1504"/>
        <v>888</v>
      </c>
      <c r="AG2410" s="20"/>
      <c r="AH2410" s="22"/>
      <c r="AI2410" s="22"/>
      <c r="AJ2410" s="22">
        <f t="shared" ref="AJ2410:AJ2413" si="1531">N2410</f>
        <v>888</v>
      </c>
      <c r="AK2410" s="22">
        <f>IF(O2410="(传统)XDSL",VLOOKUP(U2410,[2]自营续费率!B:G,6,FALSE)*1,IF(O2410="GPON+XDSL",VLOOKUP(U2410,[2]自营续费率!B:G,6,FALSE)*1,VLOOKUP(U2410,[2]自营续费率!B:G,4,FALSE)*1))</f>
        <v>0</v>
      </c>
      <c r="AL2410" s="22" t="s">
        <v>1300</v>
      </c>
      <c r="AM2410" s="22"/>
      <c r="AN2410" s="22"/>
      <c r="AO2410" s="22" t="s">
        <v>3441</v>
      </c>
      <c r="AP2410" s="22" t="s">
        <v>1301</v>
      </c>
      <c r="AS2410" s="20">
        <f>IF(Y2410&gt;=10,VLOOKUP(U2410,[2]自营提成!C:Z,6,FALSE),VLOOKUP(U2410,[2]自营提成!C:Z,5,FALSE))</f>
        <v>0.12</v>
      </c>
      <c r="AT2410" s="20">
        <f t="shared" ref="AT2410:AT2413" si="1532">IF(AD2410*AS2410&gt;0,AD2410*AS2410,AE2410*AS2410)</f>
        <v>106.56</v>
      </c>
      <c r="AU2410" s="20">
        <f>IF(AND(AK2410&lt;0,AK2410+AT2410&lt;0),-AT2410,AK2410)</f>
        <v>0</v>
      </c>
    </row>
    <row r="2411" spans="1:47" x14ac:dyDescent="0.15">
      <c r="A2411" s="21" t="s">
        <v>1273</v>
      </c>
      <c r="B2411" s="20" t="s">
        <v>918</v>
      </c>
      <c r="C2411" s="20" t="s">
        <v>984</v>
      </c>
      <c r="D2411" s="20" t="s">
        <v>995</v>
      </c>
      <c r="E2411" s="20" t="s">
        <v>1043</v>
      </c>
      <c r="F2411" s="20" t="s">
        <v>1250</v>
      </c>
      <c r="G2411" s="20" t="s">
        <v>3514</v>
      </c>
      <c r="H2411" s="20"/>
      <c r="I2411" s="20">
        <v>13537128015</v>
      </c>
      <c r="J2411" s="20" t="s">
        <v>924</v>
      </c>
      <c r="K2411" s="20" t="s">
        <v>94</v>
      </c>
      <c r="L2411" s="20" t="s">
        <v>2119</v>
      </c>
      <c r="M2411" s="20">
        <v>768</v>
      </c>
      <c r="N2411" s="20">
        <v>768</v>
      </c>
      <c r="O2411" s="20" t="s">
        <v>927</v>
      </c>
      <c r="P2411" s="20" t="s">
        <v>50</v>
      </c>
      <c r="Q2411" s="28"/>
      <c r="R2411" s="21" t="s">
        <v>95</v>
      </c>
      <c r="S2411" s="25" t="s">
        <v>1046</v>
      </c>
      <c r="T2411" s="21" t="s">
        <v>53</v>
      </c>
      <c r="U2411" s="21" t="s">
        <v>96</v>
      </c>
      <c r="V2411" s="46">
        <v>1</v>
      </c>
      <c r="W2411" s="26">
        <f t="shared" si="1503"/>
        <v>1</v>
      </c>
      <c r="Y2411" s="21">
        <v>4</v>
      </c>
      <c r="Z2411" s="22">
        <f t="shared" si="1486"/>
        <v>768</v>
      </c>
      <c r="AA2411" s="20" t="s">
        <v>3440</v>
      </c>
      <c r="AB2411" s="22">
        <v>1</v>
      </c>
      <c r="AC2411" s="22"/>
      <c r="AD2411" s="22">
        <f t="shared" ref="AD2411:AD2412" si="1533">N2411</f>
        <v>768</v>
      </c>
      <c r="AE2411" s="22"/>
      <c r="AF2411" s="22">
        <f t="shared" si="1504"/>
        <v>768</v>
      </c>
      <c r="AG2411" s="20"/>
      <c r="AH2411" s="22"/>
      <c r="AI2411" s="22"/>
      <c r="AJ2411" s="22">
        <f t="shared" si="1531"/>
        <v>768</v>
      </c>
      <c r="AK2411" s="22">
        <f>IF(O2411="(传统)XDSL",VLOOKUP(S2411,[2]直销续费率明细!C:I,7,FALSE)*1,IF(O2411="GPON+XDSL",VLOOKUP(S2411,[2]直销续费率明细!C:I,7,FALSE)*1,VLOOKUP(S2411,[2]直销续费率明细!C:I,5,FALSE)*1))</f>
        <v>25</v>
      </c>
      <c r="AL2411" s="22" t="s">
        <v>1309</v>
      </c>
      <c r="AM2411" s="22"/>
      <c r="AN2411" s="22"/>
      <c r="AO2411" s="22" t="s">
        <v>2216</v>
      </c>
      <c r="AP2411" s="22" t="s">
        <v>1301</v>
      </c>
      <c r="AS2411" s="20">
        <f>IF(Y2411&gt;=10,VLOOKUP(U2411,[2]提成计算!B:T,19,FALSE),VLOOKUP(U2411,[2]提成计算!B:T,18,FALSE))</f>
        <v>7.0000000000000007E-2</v>
      </c>
      <c r="AT2411" s="20">
        <f t="shared" si="1532"/>
        <v>53.760000000000005</v>
      </c>
      <c r="AU2411" s="20">
        <f t="shared" ref="AU2411:AU2413" si="1534">IF(AND(AK2411&lt;0,AK2411+AT2411&lt;0),-AT2411,AK2411)</f>
        <v>25</v>
      </c>
    </row>
    <row r="2412" spans="1:47" x14ac:dyDescent="0.15">
      <c r="A2412" s="21" t="s">
        <v>1273</v>
      </c>
      <c r="B2412" s="20" t="s">
        <v>918</v>
      </c>
      <c r="C2412" s="20" t="s">
        <v>984</v>
      </c>
      <c r="D2412" s="20" t="s">
        <v>995</v>
      </c>
      <c r="E2412" s="20" t="s">
        <v>1809</v>
      </c>
      <c r="F2412" s="20" t="s">
        <v>1250</v>
      </c>
      <c r="G2412" s="20" t="s">
        <v>3515</v>
      </c>
      <c r="H2412" s="20"/>
      <c r="I2412" s="20">
        <v>15876918633</v>
      </c>
      <c r="J2412" s="20" t="s">
        <v>924</v>
      </c>
      <c r="K2412" s="20" t="s">
        <v>94</v>
      </c>
      <c r="L2412" s="20" t="s">
        <v>1918</v>
      </c>
      <c r="M2412" s="20">
        <v>680</v>
      </c>
      <c r="N2412" s="20">
        <v>680</v>
      </c>
      <c r="O2412" s="20" t="s">
        <v>1262</v>
      </c>
      <c r="P2412" s="20" t="s">
        <v>50</v>
      </c>
      <c r="Q2412" s="28"/>
      <c r="R2412" s="21" t="s">
        <v>95</v>
      </c>
      <c r="S2412" s="25" t="s">
        <v>1811</v>
      </c>
      <c r="T2412" s="21" t="s">
        <v>53</v>
      </c>
      <c r="U2412" s="21" t="s">
        <v>96</v>
      </c>
      <c r="V2412" s="46">
        <v>1</v>
      </c>
      <c r="W2412" s="26">
        <f t="shared" si="1503"/>
        <v>1</v>
      </c>
      <c r="Y2412" s="21">
        <v>4</v>
      </c>
      <c r="Z2412" s="22">
        <f t="shared" si="1486"/>
        <v>680</v>
      </c>
      <c r="AA2412" s="20" t="s">
        <v>2218</v>
      </c>
      <c r="AB2412" s="22">
        <v>1</v>
      </c>
      <c r="AC2412" s="22"/>
      <c r="AD2412" s="22">
        <f t="shared" si="1533"/>
        <v>680</v>
      </c>
      <c r="AE2412" s="22"/>
      <c r="AF2412" s="22">
        <f t="shared" si="1504"/>
        <v>680</v>
      </c>
      <c r="AG2412" s="20"/>
      <c r="AH2412" s="22"/>
      <c r="AI2412" s="22"/>
      <c r="AJ2412" s="22">
        <f t="shared" si="1531"/>
        <v>680</v>
      </c>
      <c r="AK2412" s="22">
        <f>IF(O2412="(传统)XDSL",VLOOKUP(S2412,[2]直销续费率明细!C:I,7,FALSE)*1,IF(O2412="GPON+XDSL",VLOOKUP(S2412,[2]直销续费率明细!C:I,7,FALSE)*1,VLOOKUP(S2412,[2]直销续费率明细!C:I,5,FALSE)*1))</f>
        <v>25</v>
      </c>
      <c r="AL2412" s="22" t="s">
        <v>1309</v>
      </c>
      <c r="AM2412" s="22"/>
      <c r="AN2412" s="22"/>
      <c r="AO2412" s="22" t="s">
        <v>2216</v>
      </c>
      <c r="AP2412" s="22" t="s">
        <v>2261</v>
      </c>
      <c r="AS2412" s="20">
        <f>IF(Y2412&gt;=10,VLOOKUP(U2412,[2]提成计算!B:T,19,FALSE),VLOOKUP(U2412,[2]提成计算!B:T,18,FALSE))</f>
        <v>7.0000000000000007E-2</v>
      </c>
      <c r="AT2412" s="20">
        <f t="shared" si="1532"/>
        <v>47.6</v>
      </c>
      <c r="AU2412" s="20">
        <f t="shared" si="1534"/>
        <v>25</v>
      </c>
    </row>
    <row r="2413" spans="1:47" x14ac:dyDescent="0.15">
      <c r="A2413" s="21" t="s">
        <v>1273</v>
      </c>
      <c r="B2413" s="20" t="s">
        <v>918</v>
      </c>
      <c r="C2413" s="20" t="s">
        <v>984</v>
      </c>
      <c r="D2413" s="20" t="s">
        <v>985</v>
      </c>
      <c r="E2413" s="20" t="s">
        <v>1025</v>
      </c>
      <c r="F2413" s="20" t="s">
        <v>1250</v>
      </c>
      <c r="G2413" s="20" t="s">
        <v>3516</v>
      </c>
      <c r="H2413" s="20"/>
      <c r="I2413" s="20">
        <v>15820935007</v>
      </c>
      <c r="J2413" s="20" t="s">
        <v>924</v>
      </c>
      <c r="K2413" s="20" t="s">
        <v>1027</v>
      </c>
      <c r="L2413" s="20" t="s">
        <v>1299</v>
      </c>
      <c r="M2413" s="20">
        <v>888</v>
      </c>
      <c r="N2413" s="20">
        <v>888</v>
      </c>
      <c r="O2413" s="20" t="s">
        <v>927</v>
      </c>
      <c r="P2413" s="20" t="s">
        <v>50</v>
      </c>
      <c r="Q2413" s="28"/>
      <c r="R2413" s="21" t="s">
        <v>989</v>
      </c>
      <c r="S2413" s="25" t="s">
        <v>1386</v>
      </c>
      <c r="T2413" s="21" t="s">
        <v>53</v>
      </c>
      <c r="U2413" s="21" t="s">
        <v>1028</v>
      </c>
      <c r="V2413" s="46">
        <v>1</v>
      </c>
      <c r="W2413" s="26">
        <f t="shared" si="1503"/>
        <v>1</v>
      </c>
      <c r="Y2413" s="21">
        <v>12</v>
      </c>
      <c r="Z2413" s="22">
        <f t="shared" si="1486"/>
        <v>888</v>
      </c>
      <c r="AA2413" s="20" t="s">
        <v>2218</v>
      </c>
      <c r="AB2413" s="22"/>
      <c r="AC2413" s="22">
        <v>1</v>
      </c>
      <c r="AD2413" s="22"/>
      <c r="AE2413" s="22">
        <f t="shared" ref="AE2413:AE2414" si="1535">N2413</f>
        <v>888</v>
      </c>
      <c r="AF2413" s="22">
        <f t="shared" si="1504"/>
        <v>888</v>
      </c>
      <c r="AG2413" s="20"/>
      <c r="AH2413" s="22"/>
      <c r="AI2413" s="22"/>
      <c r="AJ2413" s="22">
        <f t="shared" si="1531"/>
        <v>888</v>
      </c>
      <c r="AK2413" s="22">
        <f>IF(O2413="(传统)XDSL",VLOOKUP(S2413,[2]直销续费率明细!C:I,7,FALSE)*1,IF(O2413="GPON+XDSL",VLOOKUP(S2413,[2]直销续费率明细!C:I,7,FALSE)*1,VLOOKUP(S2413,[2]直销续费率明细!C:I,5,FALSE)*1))</f>
        <v>15</v>
      </c>
      <c r="AL2413" s="22" t="s">
        <v>1309</v>
      </c>
      <c r="AM2413" s="22"/>
      <c r="AN2413" s="22"/>
      <c r="AO2413" s="22" t="s">
        <v>3441</v>
      </c>
      <c r="AP2413" s="22" t="s">
        <v>1301</v>
      </c>
      <c r="AS2413" s="20">
        <f>IF(Y2413&gt;=10,VLOOKUP(U2413,[2]提成计算!B:T,19,FALSE),VLOOKUP(U2413,[2]提成计算!B:T,18,FALSE))</f>
        <v>0.09</v>
      </c>
      <c r="AT2413" s="20">
        <f t="shared" si="1532"/>
        <v>79.92</v>
      </c>
      <c r="AU2413" s="20">
        <f t="shared" si="1534"/>
        <v>15</v>
      </c>
    </row>
    <row r="2414" spans="1:47" x14ac:dyDescent="0.15">
      <c r="A2414" s="21" t="s">
        <v>1273</v>
      </c>
      <c r="B2414" s="20" t="s">
        <v>918</v>
      </c>
      <c r="C2414" s="20" t="s">
        <v>984</v>
      </c>
      <c r="D2414" s="20" t="s">
        <v>985</v>
      </c>
      <c r="E2414" s="20" t="s">
        <v>1041</v>
      </c>
      <c r="F2414" s="20" t="s">
        <v>1250</v>
      </c>
      <c r="G2414" s="20" t="s">
        <v>3517</v>
      </c>
      <c r="H2414" s="20"/>
      <c r="I2414" s="20">
        <v>13532800360</v>
      </c>
      <c r="J2414" s="20" t="s">
        <v>1268</v>
      </c>
      <c r="K2414" s="20" t="s">
        <v>2882</v>
      </c>
      <c r="L2414" s="20" t="s">
        <v>1358</v>
      </c>
      <c r="M2414" s="20">
        <v>1088</v>
      </c>
      <c r="N2414" s="20">
        <v>1088</v>
      </c>
      <c r="O2414" s="20" t="s">
        <v>927</v>
      </c>
      <c r="P2414" s="20" t="s">
        <v>50</v>
      </c>
      <c r="Q2414" s="28"/>
      <c r="R2414" s="21" t="s">
        <v>989</v>
      </c>
      <c r="S2414" s="21"/>
      <c r="T2414" s="21" t="s">
        <v>53</v>
      </c>
      <c r="U2414" s="21" t="s">
        <v>1833</v>
      </c>
      <c r="V2414" s="46">
        <v>1</v>
      </c>
      <c r="W2414" s="26">
        <f t="shared" si="1503"/>
        <v>1</v>
      </c>
      <c r="X2414" s="26">
        <f t="shared" si="1509"/>
        <v>1</v>
      </c>
      <c r="Y2414" s="21">
        <v>10</v>
      </c>
      <c r="Z2414" s="22">
        <f t="shared" si="1486"/>
        <v>1088</v>
      </c>
      <c r="AA2414" s="20" t="s">
        <v>3440</v>
      </c>
      <c r="AB2414" s="22"/>
      <c r="AC2414" s="22">
        <v>1</v>
      </c>
      <c r="AD2414" s="22"/>
      <c r="AE2414" s="22">
        <f t="shared" si="1535"/>
        <v>1088</v>
      </c>
      <c r="AF2414" s="22">
        <f t="shared" si="1504"/>
        <v>1088</v>
      </c>
      <c r="AG2414" s="20">
        <f>N2414</f>
        <v>1088</v>
      </c>
      <c r="AH2414" s="20" t="str">
        <f>VLOOKUP(U2414,[1]提成计算!B:I,8,FALSE)</f>
        <v>否</v>
      </c>
      <c r="AI2414" s="20"/>
      <c r="AJ2414" s="22"/>
      <c r="AK2414" s="22"/>
      <c r="AM2414" s="22"/>
      <c r="AN2414" s="22"/>
      <c r="AO2414" s="22" t="s">
        <v>3441</v>
      </c>
      <c r="AP2414" s="22" t="s">
        <v>1301</v>
      </c>
      <c r="AS2414" s="20"/>
      <c r="AT2414" s="20"/>
      <c r="AU2414" s="20"/>
    </row>
    <row r="2415" spans="1:47" x14ac:dyDescent="0.15">
      <c r="A2415" s="21" t="s">
        <v>1273</v>
      </c>
      <c r="B2415" s="20" t="s">
        <v>918</v>
      </c>
      <c r="C2415" s="20" t="s">
        <v>984</v>
      </c>
      <c r="D2415" s="20" t="s">
        <v>985</v>
      </c>
      <c r="E2415" s="20" t="s">
        <v>1004</v>
      </c>
      <c r="F2415" s="20" t="s">
        <v>1250</v>
      </c>
      <c r="G2415" s="20" t="s">
        <v>2870</v>
      </c>
      <c r="H2415" s="20"/>
      <c r="I2415" s="20">
        <v>13556791409</v>
      </c>
      <c r="J2415" s="20" t="s">
        <v>1275</v>
      </c>
      <c r="K2415" s="20" t="s">
        <v>1006</v>
      </c>
      <c r="L2415" s="20" t="s">
        <v>1277</v>
      </c>
      <c r="M2415" s="20">
        <v>200</v>
      </c>
      <c r="N2415" s="20">
        <v>200</v>
      </c>
      <c r="O2415" s="20" t="s">
        <v>927</v>
      </c>
      <c r="P2415" s="20" t="s">
        <v>50</v>
      </c>
      <c r="Q2415" s="28"/>
      <c r="R2415" s="21" t="s">
        <v>989</v>
      </c>
      <c r="S2415" s="21"/>
      <c r="T2415" s="21" t="s">
        <v>53</v>
      </c>
      <c r="U2415" s="21" t="s">
        <v>1008</v>
      </c>
      <c r="V2415" s="46"/>
      <c r="Y2415" s="21">
        <v>2</v>
      </c>
      <c r="Z2415" s="22">
        <f t="shared" si="1486"/>
        <v>200</v>
      </c>
      <c r="AA2415" s="20" t="s">
        <v>3440</v>
      </c>
      <c r="AB2415" s="22"/>
      <c r="AC2415" s="22"/>
      <c r="AD2415" s="22"/>
      <c r="AE2415" s="22"/>
      <c r="AF2415" s="22"/>
      <c r="AG2415" s="20"/>
      <c r="AH2415" s="22"/>
      <c r="AI2415" s="22"/>
      <c r="AJ2415" s="22"/>
      <c r="AK2415" s="22"/>
      <c r="AM2415" s="22"/>
      <c r="AN2415" s="22"/>
      <c r="AO2415" s="22" t="s">
        <v>3441</v>
      </c>
      <c r="AP2415" s="22">
        <v>0</v>
      </c>
      <c r="AS2415" s="20"/>
      <c r="AT2415" s="20"/>
      <c r="AU2415" s="20"/>
    </row>
    <row r="2416" spans="1:47" x14ac:dyDescent="0.15">
      <c r="A2416" s="21" t="s">
        <v>1273</v>
      </c>
      <c r="B2416" s="20" t="s">
        <v>918</v>
      </c>
      <c r="C2416" s="20" t="s">
        <v>984</v>
      </c>
      <c r="D2416" s="20" t="s">
        <v>985</v>
      </c>
      <c r="E2416" s="20" t="s">
        <v>1004</v>
      </c>
      <c r="F2416" s="20" t="s">
        <v>1250</v>
      </c>
      <c r="G2416" s="20" t="s">
        <v>3518</v>
      </c>
      <c r="H2416" s="20"/>
      <c r="I2416" s="20">
        <v>13717356907</v>
      </c>
      <c r="J2416" s="20" t="s">
        <v>924</v>
      </c>
      <c r="K2416" s="20" t="s">
        <v>1006</v>
      </c>
      <c r="L2416" s="20" t="s">
        <v>1299</v>
      </c>
      <c r="M2416" s="20">
        <v>888</v>
      </c>
      <c r="N2416" s="20">
        <v>888</v>
      </c>
      <c r="O2416" s="20" t="s">
        <v>927</v>
      </c>
      <c r="P2416" s="20" t="s">
        <v>50</v>
      </c>
      <c r="Q2416" s="28"/>
      <c r="R2416" s="21" t="s">
        <v>989</v>
      </c>
      <c r="S2416" s="25" t="s">
        <v>1007</v>
      </c>
      <c r="T2416" s="21" t="s">
        <v>53</v>
      </c>
      <c r="U2416" s="21" t="s">
        <v>1008</v>
      </c>
      <c r="V2416" s="46">
        <v>1</v>
      </c>
      <c r="W2416" s="26">
        <f t="shared" ref="W2416:W2479" si="1536">V2416</f>
        <v>1</v>
      </c>
      <c r="Y2416" s="21">
        <v>12</v>
      </c>
      <c r="Z2416" s="22">
        <f t="shared" si="1486"/>
        <v>888</v>
      </c>
      <c r="AA2416" s="20" t="s">
        <v>3440</v>
      </c>
      <c r="AB2416" s="22"/>
      <c r="AC2416" s="22">
        <v>1</v>
      </c>
      <c r="AD2416" s="22"/>
      <c r="AE2416" s="22">
        <f t="shared" ref="AE2416:AE2418" si="1537">N2416</f>
        <v>888</v>
      </c>
      <c r="AF2416" s="22">
        <f t="shared" ref="AF2416:AF2479" si="1538">N2416</f>
        <v>888</v>
      </c>
      <c r="AG2416" s="20"/>
      <c r="AH2416" s="22"/>
      <c r="AI2416" s="22"/>
      <c r="AJ2416" s="22">
        <f t="shared" ref="AJ2416:AJ2417" si="1539">N2416</f>
        <v>888</v>
      </c>
      <c r="AK2416" s="22">
        <f>IF(O2416="(传统)XDSL",VLOOKUP(S2416,[2]直销续费率明细!C:I,7,FALSE)*1,IF(O2416="GPON+XDSL",VLOOKUP(S2416,[2]直销续费率明细!C:I,7,FALSE)*1,VLOOKUP(S2416,[2]直销续费率明细!C:I,5,FALSE)*1))</f>
        <v>15</v>
      </c>
      <c r="AL2416" s="22" t="s">
        <v>1309</v>
      </c>
      <c r="AM2416" s="22"/>
      <c r="AN2416" s="22"/>
      <c r="AO2416" s="22" t="s">
        <v>3441</v>
      </c>
      <c r="AP2416" s="22" t="s">
        <v>1301</v>
      </c>
      <c r="AS2416" s="20">
        <f>IF(Y2416&gt;=10,VLOOKUP(U2416,[2]提成计算!B:T,19,FALSE),VLOOKUP(U2416,[2]提成计算!B:T,18,FALSE))</f>
        <v>0.1</v>
      </c>
      <c r="AT2416" s="20">
        <f t="shared" ref="AT2416:AT2417" si="1540">IF(AD2416*AS2416&gt;0,AD2416*AS2416,AE2416*AS2416)</f>
        <v>88.800000000000011</v>
      </c>
      <c r="AU2416" s="20">
        <f t="shared" ref="AU2416:AU2417" si="1541">IF(AND(AK2416&lt;0,AK2416+AT2416&lt;0),-AT2416,AK2416)</f>
        <v>15</v>
      </c>
    </row>
    <row r="2417" spans="1:47" x14ac:dyDescent="0.15">
      <c r="A2417" s="21" t="s">
        <v>1273</v>
      </c>
      <c r="B2417" s="20" t="s">
        <v>918</v>
      </c>
      <c r="C2417" s="20" t="s">
        <v>984</v>
      </c>
      <c r="D2417" s="20" t="s">
        <v>995</v>
      </c>
      <c r="E2417" s="20" t="s">
        <v>996</v>
      </c>
      <c r="F2417" s="20" t="s">
        <v>1250</v>
      </c>
      <c r="G2417" s="20" t="s">
        <v>3519</v>
      </c>
      <c r="H2417" s="20"/>
      <c r="I2417" s="20">
        <v>15112826835</v>
      </c>
      <c r="J2417" s="20" t="s">
        <v>924</v>
      </c>
      <c r="K2417" s="20" t="s">
        <v>1016</v>
      </c>
      <c r="L2417" s="20" t="s">
        <v>2137</v>
      </c>
      <c r="M2417" s="20">
        <v>1408</v>
      </c>
      <c r="N2417" s="20">
        <v>1408</v>
      </c>
      <c r="O2417" s="20" t="s">
        <v>927</v>
      </c>
      <c r="P2417" s="20" t="s">
        <v>50</v>
      </c>
      <c r="Q2417" s="28"/>
      <c r="R2417" s="21" t="s">
        <v>1001</v>
      </c>
      <c r="S2417" s="25" t="s">
        <v>1002</v>
      </c>
      <c r="T2417" s="21" t="s">
        <v>53</v>
      </c>
      <c r="U2417" s="21" t="s">
        <v>1018</v>
      </c>
      <c r="V2417" s="46">
        <v>1</v>
      </c>
      <c r="W2417" s="26">
        <f t="shared" si="1536"/>
        <v>1</v>
      </c>
      <c r="Y2417" s="21">
        <v>12</v>
      </c>
      <c r="Z2417" s="22">
        <f t="shared" si="1486"/>
        <v>1408</v>
      </c>
      <c r="AA2417" s="20" t="s">
        <v>3440</v>
      </c>
      <c r="AB2417" s="22"/>
      <c r="AC2417" s="22">
        <v>1</v>
      </c>
      <c r="AD2417" s="22"/>
      <c r="AE2417" s="22">
        <f t="shared" si="1537"/>
        <v>1408</v>
      </c>
      <c r="AF2417" s="22">
        <f t="shared" si="1538"/>
        <v>1408</v>
      </c>
      <c r="AG2417" s="20"/>
      <c r="AH2417" s="22"/>
      <c r="AI2417" s="22"/>
      <c r="AJ2417" s="22">
        <f t="shared" si="1539"/>
        <v>1408</v>
      </c>
      <c r="AK2417" s="22">
        <f>IF(O2417="(传统)XDSL",VLOOKUP(S2417,[2]直销续费率明细!C:I,7,FALSE)*1,IF(O2417="GPON+XDSL",VLOOKUP(S2417,[2]直销续费率明细!C:I,7,FALSE)*1,VLOOKUP(S2417,[2]直销续费率明细!C:I,5,FALSE)*1))</f>
        <v>25</v>
      </c>
      <c r="AL2417" s="22" t="s">
        <v>1309</v>
      </c>
      <c r="AM2417" s="22"/>
      <c r="AN2417" s="22"/>
      <c r="AO2417" s="22" t="s">
        <v>3441</v>
      </c>
      <c r="AP2417" s="22" t="s">
        <v>1301</v>
      </c>
      <c r="AS2417" s="20">
        <f>IF(Y2417&gt;=10,VLOOKUP(U2417,[2]提成计算!B:T,19,FALSE),VLOOKUP(U2417,[2]提成计算!B:T,18,FALSE))</f>
        <v>0.09</v>
      </c>
      <c r="AT2417" s="20">
        <f t="shared" si="1540"/>
        <v>126.72</v>
      </c>
      <c r="AU2417" s="20">
        <f t="shared" si="1541"/>
        <v>25</v>
      </c>
    </row>
    <row r="2418" spans="1:47" x14ac:dyDescent="0.15">
      <c r="A2418" s="21" t="s">
        <v>1273</v>
      </c>
      <c r="B2418" s="20" t="s">
        <v>918</v>
      </c>
      <c r="C2418" s="20" t="s">
        <v>984</v>
      </c>
      <c r="D2418" s="20" t="s">
        <v>985</v>
      </c>
      <c r="E2418" s="20" t="s">
        <v>1025</v>
      </c>
      <c r="F2418" s="20" t="s">
        <v>1250</v>
      </c>
      <c r="G2418" s="20" t="s">
        <v>3520</v>
      </c>
      <c r="H2418" s="20"/>
      <c r="I2418" s="20">
        <v>13418303191</v>
      </c>
      <c r="J2418" s="20" t="s">
        <v>1268</v>
      </c>
      <c r="K2418" s="20" t="s">
        <v>2880</v>
      </c>
      <c r="L2418" s="20" t="s">
        <v>1891</v>
      </c>
      <c r="M2418" s="20">
        <v>1088</v>
      </c>
      <c r="N2418" s="20">
        <v>1088</v>
      </c>
      <c r="O2418" s="20" t="s">
        <v>927</v>
      </c>
      <c r="P2418" s="20" t="s">
        <v>50</v>
      </c>
      <c r="Q2418" s="28"/>
      <c r="R2418" s="21" t="s">
        <v>989</v>
      </c>
      <c r="S2418" s="21"/>
      <c r="T2418" s="21" t="s">
        <v>53</v>
      </c>
      <c r="U2418" s="21" t="s">
        <v>1028</v>
      </c>
      <c r="V2418" s="46">
        <v>1</v>
      </c>
      <c r="W2418" s="26">
        <f t="shared" si="1536"/>
        <v>1</v>
      </c>
      <c r="X2418" s="26">
        <f t="shared" ref="X2418:X2467" si="1542">V2418</f>
        <v>1</v>
      </c>
      <c r="Y2418" s="21">
        <v>10</v>
      </c>
      <c r="Z2418" s="22">
        <f t="shared" si="1486"/>
        <v>1088</v>
      </c>
      <c r="AA2418" s="20" t="s">
        <v>3440</v>
      </c>
      <c r="AB2418" s="22"/>
      <c r="AC2418" s="22">
        <v>1</v>
      </c>
      <c r="AD2418" s="22"/>
      <c r="AE2418" s="22">
        <f t="shared" si="1537"/>
        <v>1088</v>
      </c>
      <c r="AF2418" s="22">
        <f t="shared" si="1538"/>
        <v>1088</v>
      </c>
      <c r="AG2418" s="20">
        <f>N2418</f>
        <v>1088</v>
      </c>
      <c r="AH2418" s="20" t="str">
        <f>VLOOKUP(U2418,[1]提成计算!B:I,8,FALSE)</f>
        <v xml:space="preserve"> </v>
      </c>
      <c r="AI2418" s="20"/>
      <c r="AJ2418" s="22"/>
      <c r="AK2418" s="22"/>
      <c r="AM2418" s="22"/>
      <c r="AN2418" s="22"/>
      <c r="AO2418" s="22" t="s">
        <v>3441</v>
      </c>
      <c r="AP2418" s="22" t="s">
        <v>1301</v>
      </c>
      <c r="AS2418" s="20"/>
      <c r="AT2418" s="20"/>
      <c r="AU2418" s="20"/>
    </row>
    <row r="2419" spans="1:47" s="31" customFormat="1" x14ac:dyDescent="0.15">
      <c r="A2419" s="30" t="s">
        <v>1273</v>
      </c>
      <c r="B2419" s="36" t="s">
        <v>918</v>
      </c>
      <c r="C2419" s="36" t="s">
        <v>984</v>
      </c>
      <c r="D2419" s="36" t="s">
        <v>1029</v>
      </c>
      <c r="E2419" s="36" t="s">
        <v>1038</v>
      </c>
      <c r="F2419" s="36" t="s">
        <v>1250</v>
      </c>
      <c r="G2419" s="36" t="s">
        <v>3521</v>
      </c>
      <c r="H2419" s="36"/>
      <c r="I2419" s="36" t="s">
        <v>3522</v>
      </c>
      <c r="J2419" s="36" t="s">
        <v>924</v>
      </c>
      <c r="K2419" s="36" t="s">
        <v>2860</v>
      </c>
      <c r="L2419" s="36" t="s">
        <v>2119</v>
      </c>
      <c r="M2419" s="36">
        <v>768</v>
      </c>
      <c r="N2419" s="36">
        <v>768</v>
      </c>
      <c r="O2419" s="36" t="s">
        <v>927</v>
      </c>
      <c r="P2419" s="36" t="s">
        <v>50</v>
      </c>
      <c r="Q2419" s="35"/>
      <c r="R2419" s="31" t="s">
        <v>3523</v>
      </c>
      <c r="S2419" s="30"/>
      <c r="T2419" s="30" t="s">
        <v>948</v>
      </c>
      <c r="U2419" s="31" t="s">
        <v>3524</v>
      </c>
      <c r="V2419" s="47">
        <v>1</v>
      </c>
      <c r="W2419" s="33">
        <f t="shared" si="1536"/>
        <v>1</v>
      </c>
      <c r="X2419" s="33"/>
      <c r="Y2419" s="30">
        <v>4</v>
      </c>
      <c r="Z2419" s="31">
        <f t="shared" si="1486"/>
        <v>768</v>
      </c>
      <c r="AA2419" s="36" t="s">
        <v>3440</v>
      </c>
      <c r="AB2419" s="31">
        <v>1</v>
      </c>
      <c r="AG2419" s="36"/>
      <c r="AL2419" s="31" t="s">
        <v>1309</v>
      </c>
      <c r="AO2419" s="31" t="s">
        <v>3441</v>
      </c>
      <c r="AP2419" s="31" t="s">
        <v>1301</v>
      </c>
      <c r="AS2419" s="36"/>
      <c r="AT2419" s="36"/>
      <c r="AU2419" s="36"/>
    </row>
    <row r="2420" spans="1:47" x14ac:dyDescent="0.15">
      <c r="A2420" s="21" t="s">
        <v>1273</v>
      </c>
      <c r="B2420" s="20" t="s">
        <v>918</v>
      </c>
      <c r="C2420" s="20" t="s">
        <v>984</v>
      </c>
      <c r="D2420" s="20" t="s">
        <v>995</v>
      </c>
      <c r="E2420" s="20" t="s">
        <v>996</v>
      </c>
      <c r="F2420" s="20" t="s">
        <v>1250</v>
      </c>
      <c r="G2420" s="20" t="s">
        <v>3525</v>
      </c>
      <c r="H2420" s="20"/>
      <c r="I2420" s="20">
        <v>13686086649</v>
      </c>
      <c r="J2420" s="20" t="s">
        <v>924</v>
      </c>
      <c r="K2420" s="20" t="s">
        <v>3130</v>
      </c>
      <c r="L2420" s="20" t="s">
        <v>2137</v>
      </c>
      <c r="M2420" s="20">
        <v>1408</v>
      </c>
      <c r="N2420" s="20">
        <v>1408</v>
      </c>
      <c r="O2420" s="20" t="s">
        <v>927</v>
      </c>
      <c r="P2420" s="20" t="s">
        <v>50</v>
      </c>
      <c r="Q2420" s="28"/>
      <c r="R2420" s="21" t="s">
        <v>1001</v>
      </c>
      <c r="S2420" s="25" t="s">
        <v>1002</v>
      </c>
      <c r="T2420" s="21" t="s">
        <v>53</v>
      </c>
      <c r="U2420" s="21" t="s">
        <v>1018</v>
      </c>
      <c r="V2420" s="46">
        <v>1</v>
      </c>
      <c r="W2420" s="26">
        <f t="shared" si="1536"/>
        <v>1</v>
      </c>
      <c r="Y2420" s="21">
        <v>12</v>
      </c>
      <c r="Z2420" s="22">
        <f t="shared" si="1486"/>
        <v>1408</v>
      </c>
      <c r="AA2420" s="20" t="s">
        <v>3440</v>
      </c>
      <c r="AB2420" s="22"/>
      <c r="AC2420" s="22">
        <v>1</v>
      </c>
      <c r="AD2420" s="22"/>
      <c r="AE2420" s="22">
        <f>N2420</f>
        <v>1408</v>
      </c>
      <c r="AF2420" s="22">
        <f t="shared" si="1538"/>
        <v>1408</v>
      </c>
      <c r="AG2420" s="20"/>
      <c r="AH2420" s="22"/>
      <c r="AI2420" s="22"/>
      <c r="AJ2420" s="22">
        <f t="shared" ref="AJ2420:AJ2425" si="1543">N2420</f>
        <v>1408</v>
      </c>
      <c r="AK2420" s="22">
        <f>IF(O2420="(传统)XDSL",VLOOKUP(S2420,[2]直销续费率明细!C:I,7,FALSE)*1,IF(O2420="GPON+XDSL",VLOOKUP(S2420,[2]直销续费率明细!C:I,7,FALSE)*1,VLOOKUP(S2420,[2]直销续费率明细!C:I,5,FALSE)*1))</f>
        <v>25</v>
      </c>
      <c r="AL2420" s="22" t="s">
        <v>1300</v>
      </c>
      <c r="AM2420" s="22"/>
      <c r="AN2420" s="22"/>
      <c r="AO2420" s="22" t="s">
        <v>2216</v>
      </c>
      <c r="AP2420" s="22" t="s">
        <v>1301</v>
      </c>
      <c r="AS2420" s="20">
        <f>IF(Y2420&gt;=10,VLOOKUP(U2420,[2]提成计算!B:T,19,FALSE),VLOOKUP(U2420,[2]提成计算!B:T,18,FALSE))</f>
        <v>0.09</v>
      </c>
      <c r="AT2420" s="20">
        <f t="shared" ref="AT2420:AT2425" si="1544">IF(AD2420*AS2420&gt;0,AD2420*AS2420,AE2420*AS2420)</f>
        <v>126.72</v>
      </c>
      <c r="AU2420" s="20">
        <f t="shared" ref="AU2420:AU2422" si="1545">IF(AND(AK2420&lt;0,AK2420+AT2420&lt;0),-AT2420,AK2420)</f>
        <v>25</v>
      </c>
    </row>
    <row r="2421" spans="1:47" x14ac:dyDescent="0.15">
      <c r="A2421" s="21" t="s">
        <v>1273</v>
      </c>
      <c r="B2421" s="20" t="s">
        <v>918</v>
      </c>
      <c r="C2421" s="20" t="s">
        <v>984</v>
      </c>
      <c r="D2421" s="20" t="s">
        <v>995</v>
      </c>
      <c r="E2421" s="20" t="s">
        <v>996</v>
      </c>
      <c r="F2421" s="20" t="s">
        <v>1250</v>
      </c>
      <c r="G2421" s="20" t="s">
        <v>3526</v>
      </c>
      <c r="H2421" s="20"/>
      <c r="I2421" s="20">
        <v>13712348222</v>
      </c>
      <c r="J2421" s="20" t="s">
        <v>924</v>
      </c>
      <c r="K2421" s="20" t="s">
        <v>999</v>
      </c>
      <c r="L2421" s="20" t="s">
        <v>1918</v>
      </c>
      <c r="M2421" s="20">
        <v>680</v>
      </c>
      <c r="N2421" s="20">
        <v>680</v>
      </c>
      <c r="O2421" s="20" t="s">
        <v>927</v>
      </c>
      <c r="P2421" s="20" t="s">
        <v>50</v>
      </c>
      <c r="Q2421" s="28"/>
      <c r="R2421" s="21" t="s">
        <v>1001</v>
      </c>
      <c r="S2421" s="25" t="s">
        <v>1002</v>
      </c>
      <c r="T2421" s="21" t="s">
        <v>53</v>
      </c>
      <c r="U2421" s="21" t="s">
        <v>1003</v>
      </c>
      <c r="V2421" s="46">
        <v>1</v>
      </c>
      <c r="W2421" s="26">
        <f t="shared" si="1536"/>
        <v>1</v>
      </c>
      <c r="Y2421" s="21">
        <v>4</v>
      </c>
      <c r="Z2421" s="22">
        <f t="shared" si="1486"/>
        <v>680</v>
      </c>
      <c r="AA2421" s="20" t="s">
        <v>2218</v>
      </c>
      <c r="AB2421" s="22">
        <v>1</v>
      </c>
      <c r="AC2421" s="22"/>
      <c r="AD2421" s="22">
        <f>N2421</f>
        <v>680</v>
      </c>
      <c r="AE2421" s="22"/>
      <c r="AF2421" s="22">
        <f t="shared" si="1538"/>
        <v>680</v>
      </c>
      <c r="AG2421" s="20"/>
      <c r="AH2421" s="22"/>
      <c r="AI2421" s="22"/>
      <c r="AJ2421" s="22">
        <f t="shared" si="1543"/>
        <v>680</v>
      </c>
      <c r="AK2421" s="22">
        <f>IF(O2421="(传统)XDSL",VLOOKUP(S2421,[2]直销续费率明细!C:I,7,FALSE)*1,IF(O2421="GPON+XDSL",VLOOKUP(S2421,[2]直销续费率明细!C:I,7,FALSE)*1,VLOOKUP(S2421,[2]直销续费率明细!C:I,5,FALSE)*1))</f>
        <v>25</v>
      </c>
      <c r="AL2421" s="22" t="s">
        <v>1300</v>
      </c>
      <c r="AM2421" s="22"/>
      <c r="AN2421" s="22"/>
      <c r="AO2421" s="22" t="s">
        <v>3441</v>
      </c>
      <c r="AP2421" s="22" t="s">
        <v>3460</v>
      </c>
      <c r="AS2421" s="20">
        <f>IF(Y2421&gt;=10,VLOOKUP(U2421,[2]提成计算!B:T,19,FALSE),VLOOKUP(U2421,[2]提成计算!B:T,18,FALSE))</f>
        <v>0.06</v>
      </c>
      <c r="AT2421" s="20">
        <f t="shared" si="1544"/>
        <v>40.799999999999997</v>
      </c>
      <c r="AU2421" s="20">
        <f t="shared" si="1545"/>
        <v>25</v>
      </c>
    </row>
    <row r="2422" spans="1:47" x14ac:dyDescent="0.15">
      <c r="A2422" s="21" t="s">
        <v>1273</v>
      </c>
      <c r="B2422" s="20" t="s">
        <v>918</v>
      </c>
      <c r="C2422" s="20" t="s">
        <v>984</v>
      </c>
      <c r="D2422" s="20" t="s">
        <v>995</v>
      </c>
      <c r="E2422" s="20" t="s">
        <v>1009</v>
      </c>
      <c r="F2422" s="20" t="s">
        <v>1250</v>
      </c>
      <c r="G2422" s="20" t="s">
        <v>3527</v>
      </c>
      <c r="H2422" s="20"/>
      <c r="I2422" s="20">
        <v>13712353386</v>
      </c>
      <c r="J2422" s="20" t="s">
        <v>924</v>
      </c>
      <c r="K2422" s="20" t="s">
        <v>2877</v>
      </c>
      <c r="L2422" s="20" t="s">
        <v>1299</v>
      </c>
      <c r="M2422" s="20">
        <v>888</v>
      </c>
      <c r="N2422" s="20">
        <v>888</v>
      </c>
      <c r="O2422" s="20" t="s">
        <v>927</v>
      </c>
      <c r="P2422" s="20" t="s">
        <v>50</v>
      </c>
      <c r="Q2422" s="28"/>
      <c r="R2422" s="21" t="s">
        <v>65</v>
      </c>
      <c r="S2422" s="25" t="s">
        <v>1504</v>
      </c>
      <c r="T2422" s="21" t="s">
        <v>53</v>
      </c>
      <c r="U2422" s="21" t="s">
        <v>1757</v>
      </c>
      <c r="V2422" s="46">
        <v>1</v>
      </c>
      <c r="W2422" s="26">
        <f t="shared" si="1536"/>
        <v>1</v>
      </c>
      <c r="Y2422" s="21">
        <v>12</v>
      </c>
      <c r="Z2422" s="22">
        <f t="shared" si="1486"/>
        <v>888</v>
      </c>
      <c r="AA2422" s="20" t="s">
        <v>3440</v>
      </c>
      <c r="AB2422" s="22"/>
      <c r="AC2422" s="22">
        <v>1</v>
      </c>
      <c r="AD2422" s="22"/>
      <c r="AE2422" s="22">
        <f>N2422</f>
        <v>888</v>
      </c>
      <c r="AF2422" s="22">
        <f t="shared" si="1538"/>
        <v>888</v>
      </c>
      <c r="AG2422" s="20"/>
      <c r="AH2422" s="22"/>
      <c r="AI2422" s="22"/>
      <c r="AJ2422" s="22">
        <f t="shared" si="1543"/>
        <v>888</v>
      </c>
      <c r="AK2422" s="22">
        <f>IF(O2422="(传统)XDSL",VLOOKUP(S2422,[2]直销续费率明细!C:I,7,FALSE)*1,IF(O2422="GPON+XDSL",VLOOKUP(S2422,[2]直销续费率明细!C:I,7,FALSE)*1,VLOOKUP(S2422,[2]直销续费率明细!C:I,5,FALSE)*1))</f>
        <v>-40</v>
      </c>
      <c r="AL2422" s="22" t="s">
        <v>1309</v>
      </c>
      <c r="AM2422" s="22"/>
      <c r="AN2422" s="22"/>
      <c r="AO2422" s="22" t="s">
        <v>3441</v>
      </c>
      <c r="AP2422" s="22" t="s">
        <v>1301</v>
      </c>
      <c r="AS2422" s="20">
        <f>IF(Y2422&gt;=10,VLOOKUP(U2422,[2]提成计算!B:T,19,FALSE),VLOOKUP(U2422,[2]提成计算!B:T,18,FALSE))</f>
        <v>0.09</v>
      </c>
      <c r="AT2422" s="20">
        <f t="shared" si="1544"/>
        <v>79.92</v>
      </c>
      <c r="AU2422" s="20">
        <f t="shared" si="1545"/>
        <v>-40</v>
      </c>
    </row>
    <row r="2423" spans="1:47" x14ac:dyDescent="0.15">
      <c r="A2423" s="21" t="s">
        <v>1273</v>
      </c>
      <c r="B2423" s="20" t="s">
        <v>918</v>
      </c>
      <c r="C2423" s="20" t="s">
        <v>984</v>
      </c>
      <c r="D2423" s="20" t="s">
        <v>1029</v>
      </c>
      <c r="E2423" s="20" t="s">
        <v>1038</v>
      </c>
      <c r="F2423" s="20" t="s">
        <v>1250</v>
      </c>
      <c r="G2423" s="20" t="s">
        <v>3528</v>
      </c>
      <c r="H2423" s="20"/>
      <c r="I2423" s="20" t="s">
        <v>3529</v>
      </c>
      <c r="J2423" s="20" t="s">
        <v>924</v>
      </c>
      <c r="K2423" s="20" t="s">
        <v>2860</v>
      </c>
      <c r="L2423" s="20" t="s">
        <v>1918</v>
      </c>
      <c r="M2423" s="20">
        <v>680</v>
      </c>
      <c r="N2423" s="20">
        <v>680</v>
      </c>
      <c r="O2423" s="20" t="s">
        <v>1262</v>
      </c>
      <c r="P2423" s="20" t="s">
        <v>50</v>
      </c>
      <c r="Q2423" s="28"/>
      <c r="R2423" s="22" t="s">
        <v>221</v>
      </c>
      <c r="T2423" s="21" t="s">
        <v>948</v>
      </c>
      <c r="U2423" s="22" t="s">
        <v>221</v>
      </c>
      <c r="V2423" s="46">
        <v>1</v>
      </c>
      <c r="W2423" s="26">
        <f t="shared" si="1536"/>
        <v>1</v>
      </c>
      <c r="Y2423" s="21">
        <v>4</v>
      </c>
      <c r="Z2423" s="22">
        <f t="shared" si="1486"/>
        <v>680</v>
      </c>
      <c r="AA2423" s="20" t="s">
        <v>3440</v>
      </c>
      <c r="AB2423" s="22">
        <v>1</v>
      </c>
      <c r="AC2423" s="22"/>
      <c r="AD2423" s="22">
        <f>N2423</f>
        <v>680</v>
      </c>
      <c r="AE2423" s="22"/>
      <c r="AF2423" s="22">
        <f t="shared" si="1538"/>
        <v>680</v>
      </c>
      <c r="AG2423" s="20"/>
      <c r="AH2423" s="22"/>
      <c r="AI2423" s="22"/>
      <c r="AJ2423" s="22">
        <f t="shared" si="1543"/>
        <v>680</v>
      </c>
      <c r="AK2423" s="22">
        <f>IF(O2423="(传统)XDSL",VLOOKUP(U2423,[2]自营续费率!B:G,6,FALSE)*1,IF(O2423="GPON+XDSL",VLOOKUP(U2423,[2]自营续费率!B:G,6,FALSE)*1,VLOOKUP(U2423,[2]自营续费率!B:G,4,FALSE)*1))</f>
        <v>-40</v>
      </c>
      <c r="AL2423" s="22" t="s">
        <v>1309</v>
      </c>
      <c r="AM2423" s="22"/>
      <c r="AN2423" s="22"/>
      <c r="AO2423" s="22" t="s">
        <v>3441</v>
      </c>
      <c r="AP2423" s="22" t="s">
        <v>3460</v>
      </c>
      <c r="AS2423" s="20">
        <f>IF(Y2423&gt;=10,VLOOKUP(U2423,[2]自营提成!C:Z,6,FALSE),VLOOKUP(U2423,[2]自营提成!C:Z,5,FALSE))</f>
        <v>0.09</v>
      </c>
      <c r="AT2423" s="20">
        <f t="shared" si="1544"/>
        <v>61.199999999999996</v>
      </c>
      <c r="AU2423" s="20">
        <f>IF(AND(AK2423&lt;0,AK2423+AT2423&lt;0),-AT2423,AK2423)</f>
        <v>-40</v>
      </c>
    </row>
    <row r="2424" spans="1:47" x14ac:dyDescent="0.15">
      <c r="A2424" s="21" t="s">
        <v>1273</v>
      </c>
      <c r="B2424" s="20" t="s">
        <v>918</v>
      </c>
      <c r="C2424" s="20" t="s">
        <v>984</v>
      </c>
      <c r="D2424" s="20" t="s">
        <v>985</v>
      </c>
      <c r="E2424" s="20" t="s">
        <v>1004</v>
      </c>
      <c r="F2424" s="20" t="s">
        <v>1250</v>
      </c>
      <c r="G2424" s="20" t="s">
        <v>3530</v>
      </c>
      <c r="H2424" s="20"/>
      <c r="I2424" s="20">
        <v>13798907262</v>
      </c>
      <c r="J2424" s="20" t="s">
        <v>924</v>
      </c>
      <c r="K2424" s="20" t="s">
        <v>1006</v>
      </c>
      <c r="L2424" s="20" t="s">
        <v>1299</v>
      </c>
      <c r="M2424" s="20">
        <v>888</v>
      </c>
      <c r="N2424" s="20">
        <v>888</v>
      </c>
      <c r="O2424" s="20" t="s">
        <v>927</v>
      </c>
      <c r="P2424" s="20" t="s">
        <v>50</v>
      </c>
      <c r="Q2424" s="28"/>
      <c r="R2424" s="21" t="s">
        <v>989</v>
      </c>
      <c r="S2424" s="25" t="s">
        <v>1007</v>
      </c>
      <c r="T2424" s="21" t="s">
        <v>53</v>
      </c>
      <c r="U2424" s="21" t="s">
        <v>1008</v>
      </c>
      <c r="V2424" s="46">
        <v>1</v>
      </c>
      <c r="W2424" s="26">
        <f t="shared" si="1536"/>
        <v>1</v>
      </c>
      <c r="Y2424" s="21">
        <v>12</v>
      </c>
      <c r="Z2424" s="22">
        <f t="shared" si="1486"/>
        <v>888</v>
      </c>
      <c r="AA2424" s="20" t="s">
        <v>3440</v>
      </c>
      <c r="AB2424" s="22"/>
      <c r="AC2424" s="22">
        <v>1</v>
      </c>
      <c r="AD2424" s="22"/>
      <c r="AE2424" s="22">
        <f t="shared" ref="AE2424:AE2431" si="1546">N2424</f>
        <v>888</v>
      </c>
      <c r="AF2424" s="22">
        <f t="shared" si="1538"/>
        <v>888</v>
      </c>
      <c r="AG2424" s="20"/>
      <c r="AH2424" s="22"/>
      <c r="AI2424" s="22"/>
      <c r="AJ2424" s="22">
        <f t="shared" si="1543"/>
        <v>888</v>
      </c>
      <c r="AK2424" s="22">
        <f>IF(O2424="(传统)XDSL",VLOOKUP(S2424,[2]直销续费率明细!C:I,7,FALSE)*1,IF(O2424="GPON+XDSL",VLOOKUP(S2424,[2]直销续费率明细!C:I,7,FALSE)*1,VLOOKUP(S2424,[2]直销续费率明细!C:I,5,FALSE)*1))</f>
        <v>15</v>
      </c>
      <c r="AL2424" s="22" t="s">
        <v>1300</v>
      </c>
      <c r="AM2424" s="22"/>
      <c r="AN2424" s="22"/>
      <c r="AO2424" s="22" t="s">
        <v>3441</v>
      </c>
      <c r="AP2424" s="22" t="s">
        <v>1301</v>
      </c>
      <c r="AS2424" s="20">
        <f>IF(Y2424&gt;=10,VLOOKUP(U2424,[2]提成计算!B:T,19,FALSE),VLOOKUP(U2424,[2]提成计算!B:T,18,FALSE))</f>
        <v>0.1</v>
      </c>
      <c r="AT2424" s="20">
        <f t="shared" si="1544"/>
        <v>88.800000000000011</v>
      </c>
      <c r="AU2424" s="20">
        <f t="shared" ref="AU2424:AU2425" si="1547">IF(AND(AK2424&lt;0,AK2424+AT2424&lt;0),-AT2424,AK2424)</f>
        <v>15</v>
      </c>
    </row>
    <row r="2425" spans="1:47" x14ac:dyDescent="0.15">
      <c r="A2425" s="21" t="s">
        <v>1273</v>
      </c>
      <c r="B2425" s="20" t="s">
        <v>918</v>
      </c>
      <c r="C2425" s="20" t="s">
        <v>984</v>
      </c>
      <c r="D2425" s="20" t="s">
        <v>1029</v>
      </c>
      <c r="E2425" s="20" t="s">
        <v>1038</v>
      </c>
      <c r="F2425" s="20" t="s">
        <v>1250</v>
      </c>
      <c r="G2425" s="20" t="s">
        <v>3531</v>
      </c>
      <c r="H2425" s="20"/>
      <c r="I2425" s="20">
        <v>13428545832</v>
      </c>
      <c r="J2425" s="20" t="s">
        <v>924</v>
      </c>
      <c r="K2425" s="20" t="s">
        <v>220</v>
      </c>
      <c r="L2425" s="20" t="s">
        <v>1299</v>
      </c>
      <c r="M2425" s="20">
        <v>888</v>
      </c>
      <c r="N2425" s="20">
        <v>888</v>
      </c>
      <c r="O2425" s="20" t="s">
        <v>927</v>
      </c>
      <c r="P2425" s="20" t="s">
        <v>50</v>
      </c>
      <c r="Q2425" s="28"/>
      <c r="R2425" s="21" t="s">
        <v>221</v>
      </c>
      <c r="S2425" s="25" t="s">
        <v>1040</v>
      </c>
      <c r="T2425" s="21" t="s">
        <v>53</v>
      </c>
      <c r="U2425" s="21" t="s">
        <v>222</v>
      </c>
      <c r="V2425" s="46">
        <v>1</v>
      </c>
      <c r="W2425" s="26">
        <f t="shared" si="1536"/>
        <v>1</v>
      </c>
      <c r="Y2425" s="21">
        <v>12</v>
      </c>
      <c r="Z2425" s="22">
        <f t="shared" si="1486"/>
        <v>888</v>
      </c>
      <c r="AA2425" s="20" t="s">
        <v>3440</v>
      </c>
      <c r="AB2425" s="22"/>
      <c r="AC2425" s="22">
        <v>1</v>
      </c>
      <c r="AD2425" s="22"/>
      <c r="AE2425" s="22">
        <f t="shared" si="1546"/>
        <v>888</v>
      </c>
      <c r="AF2425" s="22">
        <f t="shared" si="1538"/>
        <v>888</v>
      </c>
      <c r="AG2425" s="20"/>
      <c r="AH2425" s="22"/>
      <c r="AI2425" s="22"/>
      <c r="AJ2425" s="22">
        <f t="shared" si="1543"/>
        <v>888</v>
      </c>
      <c r="AK2425" s="22">
        <f>IF(O2425="(传统)XDSL",VLOOKUP(S2425,[2]直销续费率明细!C:I,7,FALSE)*1,IF(O2425="GPON+XDSL",VLOOKUP(S2425,[2]直销续费率明细!C:I,7,FALSE)*1,VLOOKUP(S2425,[2]直销续费率明细!C:I,5,FALSE)*1))</f>
        <v>-40</v>
      </c>
      <c r="AL2425" s="22" t="s">
        <v>1300</v>
      </c>
      <c r="AM2425" s="22"/>
      <c r="AN2425" s="22"/>
      <c r="AO2425" s="22" t="s">
        <v>3441</v>
      </c>
      <c r="AP2425" s="22" t="s">
        <v>1301</v>
      </c>
      <c r="AS2425" s="20">
        <f>IF(Y2425&gt;=10,VLOOKUP(U2425,[2]提成计算!B:T,19,FALSE),VLOOKUP(U2425,[2]提成计算!B:T,18,FALSE))</f>
        <v>0.1</v>
      </c>
      <c r="AT2425" s="20">
        <f t="shared" si="1544"/>
        <v>88.800000000000011</v>
      </c>
      <c r="AU2425" s="20">
        <f t="shared" si="1547"/>
        <v>-40</v>
      </c>
    </row>
    <row r="2426" spans="1:47" x14ac:dyDescent="0.15">
      <c r="A2426" s="21" t="s">
        <v>1273</v>
      </c>
      <c r="B2426" s="20" t="s">
        <v>918</v>
      </c>
      <c r="C2426" s="20" t="s">
        <v>984</v>
      </c>
      <c r="D2426" s="20" t="s">
        <v>985</v>
      </c>
      <c r="E2426" s="20" t="s">
        <v>1041</v>
      </c>
      <c r="F2426" s="20" t="s">
        <v>1250</v>
      </c>
      <c r="G2426" s="20" t="s">
        <v>3532</v>
      </c>
      <c r="H2426" s="20"/>
      <c r="I2426" s="20">
        <v>13434024986</v>
      </c>
      <c r="J2426" s="20" t="s">
        <v>3444</v>
      </c>
      <c r="K2426" s="20" t="s">
        <v>2944</v>
      </c>
      <c r="L2426" s="20" t="s">
        <v>1891</v>
      </c>
      <c r="M2426" s="20">
        <v>1088</v>
      </c>
      <c r="N2426" s="20">
        <v>1088</v>
      </c>
      <c r="O2426" s="20" t="s">
        <v>927</v>
      </c>
      <c r="P2426" s="20" t="s">
        <v>50</v>
      </c>
      <c r="Q2426" s="28" t="s">
        <v>3444</v>
      </c>
      <c r="R2426" s="21" t="s">
        <v>989</v>
      </c>
      <c r="S2426" s="21"/>
      <c r="T2426" s="21" t="s">
        <v>53</v>
      </c>
      <c r="U2426" s="21" t="s">
        <v>991</v>
      </c>
      <c r="V2426" s="46">
        <v>1</v>
      </c>
      <c r="W2426" s="26">
        <f t="shared" si="1536"/>
        <v>1</v>
      </c>
      <c r="X2426" s="26">
        <f t="shared" si="1542"/>
        <v>1</v>
      </c>
      <c r="Y2426" s="21">
        <v>10</v>
      </c>
      <c r="Z2426" s="22">
        <f t="shared" si="1486"/>
        <v>1088</v>
      </c>
      <c r="AA2426" s="20" t="s">
        <v>3440</v>
      </c>
      <c r="AB2426" s="22"/>
      <c r="AC2426" s="22">
        <v>1</v>
      </c>
      <c r="AD2426" s="22"/>
      <c r="AE2426" s="22">
        <f t="shared" si="1546"/>
        <v>1088</v>
      </c>
      <c r="AF2426" s="22">
        <f t="shared" si="1538"/>
        <v>1088</v>
      </c>
      <c r="AG2426" s="20">
        <f>N2426</f>
        <v>1088</v>
      </c>
      <c r="AH2426" s="20" t="str">
        <f>VLOOKUP(U2426,[1]提成计算!B:I,8,FALSE)</f>
        <v xml:space="preserve"> </v>
      </c>
      <c r="AI2426" s="20"/>
      <c r="AJ2426" s="22"/>
      <c r="AK2426" s="22"/>
      <c r="AM2426" s="22"/>
      <c r="AN2426" s="22"/>
      <c r="AO2426" s="22" t="s">
        <v>2216</v>
      </c>
      <c r="AP2426" s="22" t="s">
        <v>1301</v>
      </c>
      <c r="AS2426" s="20"/>
      <c r="AT2426" s="20"/>
      <c r="AU2426" s="20"/>
    </row>
    <row r="2427" spans="1:47" x14ac:dyDescent="0.15">
      <c r="A2427" s="21" t="s">
        <v>1273</v>
      </c>
      <c r="B2427" s="20" t="s">
        <v>918</v>
      </c>
      <c r="C2427" s="20" t="s">
        <v>984</v>
      </c>
      <c r="D2427" s="20" t="s">
        <v>1029</v>
      </c>
      <c r="E2427" s="20" t="s">
        <v>1038</v>
      </c>
      <c r="F2427" s="20" t="s">
        <v>1250</v>
      </c>
      <c r="G2427" s="20" t="s">
        <v>3533</v>
      </c>
      <c r="H2427" s="20"/>
      <c r="I2427" s="20">
        <v>13712390321</v>
      </c>
      <c r="J2427" s="20" t="s">
        <v>924</v>
      </c>
      <c r="K2427" s="20" t="s">
        <v>1298</v>
      </c>
      <c r="L2427" s="20" t="s">
        <v>1299</v>
      </c>
      <c r="M2427" s="20">
        <v>888</v>
      </c>
      <c r="N2427" s="20">
        <v>888</v>
      </c>
      <c r="O2427" s="20" t="s">
        <v>927</v>
      </c>
      <c r="P2427" s="20" t="s">
        <v>50</v>
      </c>
      <c r="Q2427" s="28"/>
      <c r="R2427" s="21"/>
      <c r="S2427" s="25" t="s">
        <v>1040</v>
      </c>
      <c r="T2427" s="21" t="s">
        <v>1311</v>
      </c>
      <c r="U2427" s="21" t="s">
        <v>1298</v>
      </c>
      <c r="V2427" s="46">
        <v>1</v>
      </c>
      <c r="W2427" s="26">
        <f t="shared" si="1536"/>
        <v>1</v>
      </c>
      <c r="Y2427" s="21">
        <v>12</v>
      </c>
      <c r="Z2427" s="22">
        <f t="shared" si="1486"/>
        <v>888</v>
      </c>
      <c r="AA2427" s="20" t="s">
        <v>2218</v>
      </c>
      <c r="AB2427" s="22"/>
      <c r="AC2427" s="22">
        <v>1</v>
      </c>
      <c r="AD2427" s="22"/>
      <c r="AE2427" s="22">
        <f t="shared" si="1546"/>
        <v>888</v>
      </c>
      <c r="AF2427" s="22">
        <f t="shared" si="1538"/>
        <v>888</v>
      </c>
      <c r="AG2427" s="20"/>
      <c r="AH2427" s="22"/>
      <c r="AI2427" s="22"/>
      <c r="AJ2427" s="22">
        <f t="shared" ref="AJ2427:AJ2428" si="1548">N2427</f>
        <v>888</v>
      </c>
      <c r="AK2427" s="22">
        <f>IF(O2427="(传统)XDSL",VLOOKUP(S2427,[1]续费率明细!C:I,7,FALSE)*1,IF(O2427="GPON+XDSL",VLOOKUP(S2427,[1]续费率明细!C:I,7,FALSE)*1,VLOOKUP(S2427,[1]续费率明细!C:I,5,FALSE)*1))</f>
        <v>-40</v>
      </c>
      <c r="AL2427" s="22" t="s">
        <v>1300</v>
      </c>
      <c r="AM2427" s="22"/>
      <c r="AN2427" s="22"/>
      <c r="AO2427" s="22" t="s">
        <v>3441</v>
      </c>
      <c r="AP2427" s="22" t="s">
        <v>1301</v>
      </c>
      <c r="AS2427" s="20"/>
      <c r="AT2427" s="20"/>
      <c r="AU2427" s="20"/>
    </row>
    <row r="2428" spans="1:47" x14ac:dyDescent="0.15">
      <c r="A2428" s="21" t="s">
        <v>1273</v>
      </c>
      <c r="B2428" s="20" t="s">
        <v>918</v>
      </c>
      <c r="C2428" s="20" t="s">
        <v>984</v>
      </c>
      <c r="D2428" s="20" t="s">
        <v>1029</v>
      </c>
      <c r="E2428" s="20" t="s">
        <v>1047</v>
      </c>
      <c r="F2428" s="20" t="s">
        <v>1250</v>
      </c>
      <c r="G2428" s="20" t="s">
        <v>3534</v>
      </c>
      <c r="H2428" s="20"/>
      <c r="I2428" s="20">
        <v>13711899273</v>
      </c>
      <c r="J2428" s="20" t="s">
        <v>924</v>
      </c>
      <c r="K2428" s="20" t="s">
        <v>220</v>
      </c>
      <c r="L2428" s="20" t="s">
        <v>1376</v>
      </c>
      <c r="M2428" s="20">
        <v>1088</v>
      </c>
      <c r="N2428" s="20">
        <v>1088</v>
      </c>
      <c r="O2428" s="20" t="s">
        <v>927</v>
      </c>
      <c r="P2428" s="20" t="s">
        <v>50</v>
      </c>
      <c r="Q2428" s="28"/>
      <c r="R2428" s="21" t="s">
        <v>221</v>
      </c>
      <c r="S2428" s="25" t="s">
        <v>1423</v>
      </c>
      <c r="T2428" s="21" t="s">
        <v>53</v>
      </c>
      <c r="U2428" s="21" t="s">
        <v>222</v>
      </c>
      <c r="V2428" s="46">
        <v>1</v>
      </c>
      <c r="W2428" s="26">
        <f t="shared" si="1536"/>
        <v>1</v>
      </c>
      <c r="Y2428" s="21">
        <v>10</v>
      </c>
      <c r="Z2428" s="22">
        <f t="shared" si="1486"/>
        <v>1088</v>
      </c>
      <c r="AA2428" s="20" t="s">
        <v>3440</v>
      </c>
      <c r="AB2428" s="22"/>
      <c r="AC2428" s="22">
        <v>1</v>
      </c>
      <c r="AD2428" s="22"/>
      <c r="AE2428" s="22">
        <f t="shared" si="1546"/>
        <v>1088</v>
      </c>
      <c r="AF2428" s="22">
        <f t="shared" si="1538"/>
        <v>1088</v>
      </c>
      <c r="AG2428" s="20"/>
      <c r="AH2428" s="22"/>
      <c r="AI2428" s="22"/>
      <c r="AJ2428" s="22">
        <f t="shared" si="1548"/>
        <v>1088</v>
      </c>
      <c r="AK2428" s="22">
        <f>IF(O2428="(传统)XDSL",VLOOKUP(S2428,[2]直销续费率明细!C:I,7,FALSE)*1,IF(O2428="GPON+XDSL",VLOOKUP(S2428,[2]直销续费率明细!C:I,7,FALSE)*1,VLOOKUP(S2428,[2]直销续费率明细!C:I,5,FALSE)*1))</f>
        <v>25</v>
      </c>
      <c r="AL2428" s="22" t="s">
        <v>1300</v>
      </c>
      <c r="AM2428" s="22"/>
      <c r="AN2428" s="22"/>
      <c r="AO2428" s="22" t="s">
        <v>3441</v>
      </c>
      <c r="AP2428" s="22" t="s">
        <v>1301</v>
      </c>
      <c r="AS2428" s="20">
        <f>IF(Y2428&gt;=10,VLOOKUP(U2428,[2]提成计算!B:T,19,FALSE),VLOOKUP(U2428,[2]提成计算!B:T,18,FALSE))</f>
        <v>0.1</v>
      </c>
      <c r="AT2428" s="20">
        <f t="shared" ref="AT2428" si="1549">IF(AD2428*AS2428&gt;0,AD2428*AS2428,AE2428*AS2428)</f>
        <v>108.80000000000001</v>
      </c>
      <c r="AU2428" s="20">
        <f t="shared" ref="AU2428" si="1550">IF(AND(AK2428&lt;0,AK2428+AT2428&lt;0),-AT2428,AK2428)</f>
        <v>25</v>
      </c>
    </row>
    <row r="2429" spans="1:47" x14ac:dyDescent="0.15">
      <c r="A2429" s="21" t="s">
        <v>1273</v>
      </c>
      <c r="B2429" s="20" t="s">
        <v>918</v>
      </c>
      <c r="C2429" s="20" t="s">
        <v>984</v>
      </c>
      <c r="D2429" s="20" t="s">
        <v>995</v>
      </c>
      <c r="E2429" s="20" t="s">
        <v>1502</v>
      </c>
      <c r="F2429" s="20" t="s">
        <v>1250</v>
      </c>
      <c r="G2429" s="20" t="s">
        <v>3535</v>
      </c>
      <c r="H2429" s="20"/>
      <c r="I2429" s="20">
        <v>13686061857</v>
      </c>
      <c r="J2429" s="20" t="s">
        <v>1268</v>
      </c>
      <c r="K2429" s="20" t="s">
        <v>2877</v>
      </c>
      <c r="L2429" s="20" t="s">
        <v>1358</v>
      </c>
      <c r="M2429" s="20">
        <v>1088</v>
      </c>
      <c r="N2429" s="20">
        <v>1088</v>
      </c>
      <c r="O2429" s="20" t="s">
        <v>927</v>
      </c>
      <c r="P2429" s="20" t="s">
        <v>50</v>
      </c>
      <c r="Q2429" s="28"/>
      <c r="R2429" s="21" t="s">
        <v>65</v>
      </c>
      <c r="S2429" s="21"/>
      <c r="T2429" s="21" t="s">
        <v>53</v>
      </c>
      <c r="U2429" s="21" t="s">
        <v>1757</v>
      </c>
      <c r="V2429" s="46">
        <v>1</v>
      </c>
      <c r="W2429" s="26">
        <f t="shared" si="1536"/>
        <v>1</v>
      </c>
      <c r="X2429" s="26">
        <f t="shared" si="1542"/>
        <v>1</v>
      </c>
      <c r="Y2429" s="21">
        <v>10</v>
      </c>
      <c r="Z2429" s="22">
        <f t="shared" si="1486"/>
        <v>1088</v>
      </c>
      <c r="AA2429" s="20" t="s">
        <v>3440</v>
      </c>
      <c r="AB2429" s="22"/>
      <c r="AC2429" s="22">
        <v>1</v>
      </c>
      <c r="AD2429" s="22"/>
      <c r="AE2429" s="22">
        <f t="shared" si="1546"/>
        <v>1088</v>
      </c>
      <c r="AF2429" s="22">
        <f t="shared" si="1538"/>
        <v>1088</v>
      </c>
      <c r="AG2429" s="20">
        <f t="shared" ref="AG2429:AG2431" si="1551">N2429</f>
        <v>1088</v>
      </c>
      <c r="AH2429" s="20" t="str">
        <f>VLOOKUP(U2429,[1]提成计算!B:I,8,FALSE)</f>
        <v>否</v>
      </c>
      <c r="AI2429" s="20"/>
      <c r="AJ2429" s="22"/>
      <c r="AK2429" s="22"/>
      <c r="AM2429" s="22"/>
      <c r="AN2429" s="22"/>
      <c r="AO2429" s="22" t="s">
        <v>3441</v>
      </c>
      <c r="AP2429" s="22" t="s">
        <v>1301</v>
      </c>
      <c r="AS2429" s="20"/>
      <c r="AT2429" s="20"/>
      <c r="AU2429" s="20"/>
    </row>
    <row r="2430" spans="1:47" x14ac:dyDescent="0.15">
      <c r="A2430" s="21" t="s">
        <v>1273</v>
      </c>
      <c r="B2430" s="20" t="s">
        <v>918</v>
      </c>
      <c r="C2430" s="20" t="s">
        <v>984</v>
      </c>
      <c r="D2430" s="20" t="s">
        <v>985</v>
      </c>
      <c r="E2430" s="20" t="s">
        <v>1025</v>
      </c>
      <c r="F2430" s="20" t="s">
        <v>1250</v>
      </c>
      <c r="G2430" s="20" t="s">
        <v>3536</v>
      </c>
      <c r="H2430" s="20"/>
      <c r="I2430" s="20">
        <v>13412141385</v>
      </c>
      <c r="J2430" s="20" t="s">
        <v>1268</v>
      </c>
      <c r="K2430" s="20" t="s">
        <v>2880</v>
      </c>
      <c r="L2430" s="20" t="s">
        <v>1891</v>
      </c>
      <c r="M2430" s="20">
        <v>1088</v>
      </c>
      <c r="N2430" s="20">
        <v>1088</v>
      </c>
      <c r="O2430" s="20" t="s">
        <v>927</v>
      </c>
      <c r="P2430" s="20" t="s">
        <v>50</v>
      </c>
      <c r="Q2430" s="28"/>
      <c r="R2430" s="21" t="s">
        <v>989</v>
      </c>
      <c r="S2430" s="21"/>
      <c r="T2430" s="21" t="s">
        <v>53</v>
      </c>
      <c r="U2430" s="21" t="s">
        <v>1028</v>
      </c>
      <c r="V2430" s="46">
        <v>1</v>
      </c>
      <c r="W2430" s="26">
        <f t="shared" si="1536"/>
        <v>1</v>
      </c>
      <c r="X2430" s="26">
        <f t="shared" si="1542"/>
        <v>1</v>
      </c>
      <c r="Y2430" s="21">
        <v>10</v>
      </c>
      <c r="Z2430" s="22">
        <f t="shared" ref="Z2430:Z2493" si="1552">N2430</f>
        <v>1088</v>
      </c>
      <c r="AA2430" s="20" t="s">
        <v>3440</v>
      </c>
      <c r="AB2430" s="22"/>
      <c r="AC2430" s="22">
        <v>1</v>
      </c>
      <c r="AD2430" s="22"/>
      <c r="AE2430" s="22">
        <f t="shared" si="1546"/>
        <v>1088</v>
      </c>
      <c r="AF2430" s="22">
        <f t="shared" si="1538"/>
        <v>1088</v>
      </c>
      <c r="AG2430" s="20">
        <f t="shared" si="1551"/>
        <v>1088</v>
      </c>
      <c r="AH2430" s="20" t="str">
        <f>VLOOKUP(U2430,[1]提成计算!B:I,8,FALSE)</f>
        <v xml:space="preserve"> </v>
      </c>
      <c r="AI2430" s="20"/>
      <c r="AJ2430" s="22"/>
      <c r="AK2430" s="22"/>
      <c r="AM2430" s="22"/>
      <c r="AN2430" s="22"/>
      <c r="AO2430" s="22" t="s">
        <v>3441</v>
      </c>
      <c r="AP2430" s="22" t="s">
        <v>1301</v>
      </c>
      <c r="AS2430" s="20"/>
      <c r="AT2430" s="20"/>
      <c r="AU2430" s="20"/>
    </row>
    <row r="2431" spans="1:47" x14ac:dyDescent="0.15">
      <c r="A2431" s="21" t="s">
        <v>1273</v>
      </c>
      <c r="B2431" s="20" t="s">
        <v>918</v>
      </c>
      <c r="C2431" s="20" t="s">
        <v>984</v>
      </c>
      <c r="D2431" s="20" t="s">
        <v>995</v>
      </c>
      <c r="E2431" s="20" t="s">
        <v>1430</v>
      </c>
      <c r="F2431" s="20" t="s">
        <v>1250</v>
      </c>
      <c r="G2431" s="20" t="s">
        <v>3537</v>
      </c>
      <c r="H2431" s="20"/>
      <c r="I2431" s="20">
        <v>13926867763</v>
      </c>
      <c r="J2431" s="20" t="s">
        <v>1268</v>
      </c>
      <c r="K2431" s="20" t="s">
        <v>2877</v>
      </c>
      <c r="L2431" s="20" t="s">
        <v>1358</v>
      </c>
      <c r="M2431" s="20">
        <v>1088</v>
      </c>
      <c r="N2431" s="20">
        <v>1088</v>
      </c>
      <c r="O2431" s="20" t="s">
        <v>927</v>
      </c>
      <c r="P2431" s="20" t="s">
        <v>50</v>
      </c>
      <c r="Q2431" s="28"/>
      <c r="R2431" s="21" t="s">
        <v>65</v>
      </c>
      <c r="S2431" s="21"/>
      <c r="T2431" s="21" t="s">
        <v>53</v>
      </c>
      <c r="U2431" s="21" t="s">
        <v>1757</v>
      </c>
      <c r="V2431" s="46">
        <v>1</v>
      </c>
      <c r="W2431" s="26">
        <f t="shared" si="1536"/>
        <v>1</v>
      </c>
      <c r="X2431" s="26">
        <f t="shared" si="1542"/>
        <v>1</v>
      </c>
      <c r="Y2431" s="21">
        <v>10</v>
      </c>
      <c r="Z2431" s="22">
        <f t="shared" si="1552"/>
        <v>1088</v>
      </c>
      <c r="AA2431" s="20" t="s">
        <v>3440</v>
      </c>
      <c r="AB2431" s="22"/>
      <c r="AC2431" s="22">
        <v>1</v>
      </c>
      <c r="AD2431" s="22"/>
      <c r="AE2431" s="22">
        <f t="shared" si="1546"/>
        <v>1088</v>
      </c>
      <c r="AF2431" s="22">
        <f t="shared" si="1538"/>
        <v>1088</v>
      </c>
      <c r="AG2431" s="20">
        <f t="shared" si="1551"/>
        <v>1088</v>
      </c>
      <c r="AH2431" s="20" t="str">
        <f>VLOOKUP(U2431,[1]提成计算!B:I,8,FALSE)</f>
        <v>否</v>
      </c>
      <c r="AI2431" s="20"/>
      <c r="AJ2431" s="22"/>
      <c r="AK2431" s="22"/>
      <c r="AM2431" s="22"/>
      <c r="AN2431" s="22"/>
      <c r="AO2431" s="22" t="s">
        <v>3441</v>
      </c>
      <c r="AP2431" s="22" t="s">
        <v>1301</v>
      </c>
      <c r="AS2431" s="20"/>
      <c r="AT2431" s="20"/>
      <c r="AU2431" s="20"/>
    </row>
    <row r="2432" spans="1:47" x14ac:dyDescent="0.15">
      <c r="A2432" s="21" t="s">
        <v>1273</v>
      </c>
      <c r="B2432" s="20" t="s">
        <v>918</v>
      </c>
      <c r="C2432" s="20" t="s">
        <v>984</v>
      </c>
      <c r="D2432" s="20" t="s">
        <v>992</v>
      </c>
      <c r="E2432" s="20" t="s">
        <v>2914</v>
      </c>
      <c r="F2432" s="20" t="s">
        <v>1250</v>
      </c>
      <c r="G2432" s="20" t="s">
        <v>3538</v>
      </c>
      <c r="H2432" s="20"/>
      <c r="I2432" s="20">
        <v>13662870973</v>
      </c>
      <c r="J2432" s="20" t="s">
        <v>924</v>
      </c>
      <c r="K2432" s="20" t="s">
        <v>3029</v>
      </c>
      <c r="L2432" s="20" t="s">
        <v>2119</v>
      </c>
      <c r="M2432" s="20">
        <v>768</v>
      </c>
      <c r="N2432" s="20">
        <v>768</v>
      </c>
      <c r="O2432" s="20" t="s">
        <v>927</v>
      </c>
      <c r="P2432" s="20" t="s">
        <v>50</v>
      </c>
      <c r="Q2432" s="28"/>
      <c r="R2432" s="22" t="s">
        <v>95</v>
      </c>
      <c r="T2432" s="21" t="s">
        <v>948</v>
      </c>
      <c r="U2432" s="22" t="s">
        <v>95</v>
      </c>
      <c r="V2432" s="46">
        <v>1</v>
      </c>
      <c r="W2432" s="26">
        <f t="shared" si="1536"/>
        <v>1</v>
      </c>
      <c r="Y2432" s="21">
        <v>4</v>
      </c>
      <c r="Z2432" s="22">
        <f t="shared" si="1552"/>
        <v>768</v>
      </c>
      <c r="AA2432" s="20" t="s">
        <v>3440</v>
      </c>
      <c r="AB2432" s="22">
        <v>1</v>
      </c>
      <c r="AC2432" s="22"/>
      <c r="AD2432" s="22">
        <f>N2432</f>
        <v>768</v>
      </c>
      <c r="AE2432" s="22"/>
      <c r="AF2432" s="22">
        <f t="shared" si="1538"/>
        <v>768</v>
      </c>
      <c r="AG2432" s="20"/>
      <c r="AH2432" s="22"/>
      <c r="AI2432" s="22"/>
      <c r="AJ2432" s="22">
        <f t="shared" ref="AJ2432:AJ2433" si="1553">N2432</f>
        <v>768</v>
      </c>
      <c r="AK2432" s="22">
        <f>IF(O2432="(传统)XDSL",VLOOKUP(U2432,[2]自营续费率!B:G,6,FALSE)*1,IF(O2432="GPON+XDSL",VLOOKUP(U2432,[2]自营续费率!B:G,6,FALSE)*1,VLOOKUP(U2432,[2]自营续费率!B:G,4,FALSE)*1))</f>
        <v>-40</v>
      </c>
      <c r="AL2432" s="22" t="s">
        <v>1300</v>
      </c>
      <c r="AM2432" s="22"/>
      <c r="AN2432" s="22"/>
      <c r="AO2432" s="22" t="s">
        <v>2216</v>
      </c>
      <c r="AP2432" s="22" t="s">
        <v>1301</v>
      </c>
      <c r="AS2432" s="20">
        <f>IF(Y2432&gt;=10,VLOOKUP(U2432,[2]自营提成!C:Z,6,FALSE),VLOOKUP(U2432,[2]自营提成!C:Z,5,FALSE))</f>
        <v>7.0000000000000007E-2</v>
      </c>
      <c r="AT2432" s="20">
        <f t="shared" ref="AT2432:AT2433" si="1554">IF(AD2432*AS2432&gt;0,AD2432*AS2432,AE2432*AS2432)</f>
        <v>53.760000000000005</v>
      </c>
      <c r="AU2432" s="20">
        <f>IF(AND(AK2432&lt;0,AK2432+AT2432&lt;0),-AT2432,AK2432)</f>
        <v>-40</v>
      </c>
    </row>
    <row r="2433" spans="1:47" x14ac:dyDescent="0.15">
      <c r="A2433" s="21" t="s">
        <v>1273</v>
      </c>
      <c r="B2433" s="20" t="s">
        <v>918</v>
      </c>
      <c r="C2433" s="20" t="s">
        <v>984</v>
      </c>
      <c r="D2433" s="20" t="s">
        <v>995</v>
      </c>
      <c r="E2433" s="20" t="s">
        <v>1009</v>
      </c>
      <c r="F2433" s="20" t="s">
        <v>1250</v>
      </c>
      <c r="G2433" s="20" t="s">
        <v>3539</v>
      </c>
      <c r="H2433" s="20"/>
      <c r="I2433" s="20">
        <v>13528637653</v>
      </c>
      <c r="J2433" s="20" t="s">
        <v>924</v>
      </c>
      <c r="K2433" s="20" t="s">
        <v>1011</v>
      </c>
      <c r="L2433" s="20" t="s">
        <v>1299</v>
      </c>
      <c r="M2433" s="20">
        <v>888</v>
      </c>
      <c r="N2433" s="20">
        <v>888</v>
      </c>
      <c r="O2433" s="20" t="s">
        <v>927</v>
      </c>
      <c r="P2433" s="20" t="s">
        <v>50</v>
      </c>
      <c r="Q2433" s="28"/>
      <c r="R2433" s="21" t="s">
        <v>65</v>
      </c>
      <c r="S2433" s="25" t="s">
        <v>1504</v>
      </c>
      <c r="T2433" s="21" t="s">
        <v>53</v>
      </c>
      <c r="U2433" s="21" t="s">
        <v>1012</v>
      </c>
      <c r="V2433" s="46">
        <v>1</v>
      </c>
      <c r="W2433" s="26">
        <f t="shared" si="1536"/>
        <v>1</v>
      </c>
      <c r="Y2433" s="21">
        <v>12</v>
      </c>
      <c r="Z2433" s="22">
        <f t="shared" si="1552"/>
        <v>888</v>
      </c>
      <c r="AA2433" s="20" t="s">
        <v>2218</v>
      </c>
      <c r="AB2433" s="22"/>
      <c r="AC2433" s="22">
        <v>1</v>
      </c>
      <c r="AD2433" s="22"/>
      <c r="AE2433" s="22">
        <f t="shared" ref="AE2433:AE2435" si="1555">N2433</f>
        <v>888</v>
      </c>
      <c r="AF2433" s="22">
        <f t="shared" si="1538"/>
        <v>888</v>
      </c>
      <c r="AG2433" s="20"/>
      <c r="AH2433" s="22"/>
      <c r="AI2433" s="22"/>
      <c r="AJ2433" s="22">
        <f t="shared" si="1553"/>
        <v>888</v>
      </c>
      <c r="AK2433" s="22">
        <f>IF(O2433="(传统)XDSL",VLOOKUP(S2433,[2]直销续费率明细!C:I,7,FALSE)*1,IF(O2433="GPON+XDSL",VLOOKUP(S2433,[2]直销续费率明细!C:I,7,FALSE)*1,VLOOKUP(S2433,[2]直销续费率明细!C:I,5,FALSE)*1))</f>
        <v>-40</v>
      </c>
      <c r="AL2433" s="22" t="s">
        <v>1309</v>
      </c>
      <c r="AM2433" s="22"/>
      <c r="AN2433" s="22"/>
      <c r="AO2433" s="22" t="s">
        <v>3441</v>
      </c>
      <c r="AP2433" s="22" t="s">
        <v>1301</v>
      </c>
      <c r="AS2433" s="20">
        <f>IF(Y2433&gt;=10,VLOOKUP(U2433,[2]提成计算!B:T,19,FALSE),VLOOKUP(U2433,[2]提成计算!B:T,18,FALSE))</f>
        <v>0.09</v>
      </c>
      <c r="AT2433" s="20">
        <f t="shared" si="1554"/>
        <v>79.92</v>
      </c>
      <c r="AU2433" s="20">
        <f t="shared" ref="AU2433" si="1556">IF(AND(AK2433&lt;0,AK2433+AT2433&lt;0),-AT2433,AK2433)</f>
        <v>-40</v>
      </c>
    </row>
    <row r="2434" spans="1:47" x14ac:dyDescent="0.15">
      <c r="A2434" s="21" t="s">
        <v>1273</v>
      </c>
      <c r="B2434" s="20" t="s">
        <v>918</v>
      </c>
      <c r="C2434" s="20" t="s">
        <v>984</v>
      </c>
      <c r="D2434" s="20" t="s">
        <v>992</v>
      </c>
      <c r="E2434" s="20" t="s">
        <v>1043</v>
      </c>
      <c r="F2434" s="20" t="s">
        <v>1250</v>
      </c>
      <c r="G2434" s="20" t="s">
        <v>3540</v>
      </c>
      <c r="H2434" s="20"/>
      <c r="I2434" s="20">
        <v>13622673314</v>
      </c>
      <c r="J2434" s="20" t="s">
        <v>3444</v>
      </c>
      <c r="K2434" s="20" t="s">
        <v>94</v>
      </c>
      <c r="L2434" s="20" t="s">
        <v>1358</v>
      </c>
      <c r="M2434" s="20">
        <v>1088</v>
      </c>
      <c r="N2434" s="20">
        <v>1088</v>
      </c>
      <c r="O2434" s="20" t="s">
        <v>927</v>
      </c>
      <c r="P2434" s="20" t="s">
        <v>50</v>
      </c>
      <c r="Q2434" s="28" t="s">
        <v>3444</v>
      </c>
      <c r="R2434" s="21" t="s">
        <v>95</v>
      </c>
      <c r="S2434" s="21"/>
      <c r="T2434" s="21" t="s">
        <v>53</v>
      </c>
      <c r="U2434" s="21" t="s">
        <v>96</v>
      </c>
      <c r="V2434" s="46">
        <v>1</v>
      </c>
      <c r="W2434" s="26">
        <f t="shared" si="1536"/>
        <v>1</v>
      </c>
      <c r="X2434" s="26">
        <f t="shared" si="1542"/>
        <v>1</v>
      </c>
      <c r="Y2434" s="21">
        <v>10</v>
      </c>
      <c r="Z2434" s="22">
        <f t="shared" si="1552"/>
        <v>1088</v>
      </c>
      <c r="AA2434" s="20" t="s">
        <v>3440</v>
      </c>
      <c r="AB2434" s="22"/>
      <c r="AC2434" s="22">
        <v>1</v>
      </c>
      <c r="AD2434" s="22"/>
      <c r="AE2434" s="22">
        <f t="shared" si="1555"/>
        <v>1088</v>
      </c>
      <c r="AF2434" s="22">
        <f t="shared" si="1538"/>
        <v>1088</v>
      </c>
      <c r="AG2434" s="20">
        <f>N2434</f>
        <v>1088</v>
      </c>
      <c r="AH2434" s="20" t="str">
        <f>VLOOKUP(U2434,[1]提成计算!B:I,8,FALSE)</f>
        <v xml:space="preserve"> </v>
      </c>
      <c r="AI2434" s="20"/>
      <c r="AJ2434" s="22"/>
      <c r="AK2434" s="22"/>
      <c r="AM2434" s="22"/>
      <c r="AN2434" s="22"/>
      <c r="AO2434" s="22" t="s">
        <v>3441</v>
      </c>
      <c r="AP2434" s="22" t="s">
        <v>1301</v>
      </c>
      <c r="AS2434" s="20"/>
      <c r="AT2434" s="20"/>
      <c r="AU2434" s="20"/>
    </row>
    <row r="2435" spans="1:47" x14ac:dyDescent="0.15">
      <c r="A2435" s="21" t="s">
        <v>1273</v>
      </c>
      <c r="B2435" s="20" t="s">
        <v>918</v>
      </c>
      <c r="C2435" s="20" t="s">
        <v>984</v>
      </c>
      <c r="D2435" s="20" t="s">
        <v>1029</v>
      </c>
      <c r="E2435" s="20" t="s">
        <v>1038</v>
      </c>
      <c r="F2435" s="20" t="s">
        <v>1250</v>
      </c>
      <c r="G2435" s="20" t="s">
        <v>2219</v>
      </c>
      <c r="H2435" s="20"/>
      <c r="I2435" s="20" t="s">
        <v>3541</v>
      </c>
      <c r="J2435" s="20" t="s">
        <v>924</v>
      </c>
      <c r="K2435" s="20" t="s">
        <v>2860</v>
      </c>
      <c r="L2435" s="20" t="s">
        <v>2268</v>
      </c>
      <c r="M2435" s="20">
        <v>1398</v>
      </c>
      <c r="N2435" s="20">
        <v>1398</v>
      </c>
      <c r="O2435" s="20" t="s">
        <v>927</v>
      </c>
      <c r="P2435" s="20" t="s">
        <v>50</v>
      </c>
      <c r="Q2435" s="28"/>
      <c r="R2435" s="22" t="s">
        <v>221</v>
      </c>
      <c r="T2435" s="21" t="s">
        <v>948</v>
      </c>
      <c r="U2435" s="22" t="s">
        <v>221</v>
      </c>
      <c r="V2435" s="46">
        <v>1</v>
      </c>
      <c r="W2435" s="26">
        <f t="shared" si="1536"/>
        <v>1</v>
      </c>
      <c r="Y2435" s="21">
        <v>20</v>
      </c>
      <c r="Z2435" s="22">
        <f t="shared" si="1552"/>
        <v>1398</v>
      </c>
      <c r="AA2435" s="20" t="s">
        <v>3440</v>
      </c>
      <c r="AB2435" s="22"/>
      <c r="AC2435" s="22">
        <v>1</v>
      </c>
      <c r="AD2435" s="22"/>
      <c r="AE2435" s="22">
        <f t="shared" si="1555"/>
        <v>1398</v>
      </c>
      <c r="AF2435" s="22">
        <f t="shared" si="1538"/>
        <v>1398</v>
      </c>
      <c r="AG2435" s="20"/>
      <c r="AH2435" s="22"/>
      <c r="AI2435" s="22"/>
      <c r="AJ2435" s="22">
        <f>N2435</f>
        <v>1398</v>
      </c>
      <c r="AK2435" s="22">
        <f>IF(O2435="(传统)XDSL",VLOOKUP(U2435,[2]自营续费率!B:G,6,FALSE)*1,IF(O2435="GPON+XDSL",VLOOKUP(U2435,[2]自营续费率!B:G,6,FALSE)*1,VLOOKUP(U2435,[2]自营续费率!B:G,4,FALSE)*1))</f>
        <v>-40</v>
      </c>
      <c r="AL2435" s="22" t="s">
        <v>1309</v>
      </c>
      <c r="AM2435" s="22"/>
      <c r="AN2435" s="22"/>
      <c r="AO2435" s="22" t="s">
        <v>3441</v>
      </c>
      <c r="AP2435" s="22" t="s">
        <v>1301</v>
      </c>
      <c r="AS2435" s="20">
        <f>IF(Y2435&gt;=10,VLOOKUP(U2435,[2]自营提成!C:Z,6,FALSE),VLOOKUP(U2435,[2]自营提成!C:Z,5,FALSE))</f>
        <v>0.12</v>
      </c>
      <c r="AT2435" s="20">
        <f t="shared" ref="AT2435" si="1557">IF(AD2435*AS2435&gt;0,AD2435*AS2435,AE2435*AS2435)</f>
        <v>167.76</v>
      </c>
      <c r="AU2435" s="20">
        <f>IF(AND(AK2435&lt;0,AK2435+AT2435&lt;0),-AT2435,AK2435)</f>
        <v>-40</v>
      </c>
    </row>
    <row r="2436" spans="1:47" x14ac:dyDescent="0.15">
      <c r="A2436" s="21" t="s">
        <v>1273</v>
      </c>
      <c r="B2436" s="20" t="s">
        <v>918</v>
      </c>
      <c r="C2436" s="20" t="s">
        <v>984</v>
      </c>
      <c r="D2436" s="20" t="s">
        <v>985</v>
      </c>
      <c r="E2436" s="20" t="s">
        <v>1004</v>
      </c>
      <c r="F2436" s="20" t="s">
        <v>1250</v>
      </c>
      <c r="G2436" s="20" t="s">
        <v>3542</v>
      </c>
      <c r="H2436" s="20"/>
      <c r="I2436" s="20">
        <v>13694909773</v>
      </c>
      <c r="J2436" s="20" t="s">
        <v>3444</v>
      </c>
      <c r="K2436" s="20" t="s">
        <v>1006</v>
      </c>
      <c r="L2436" s="20" t="s">
        <v>1914</v>
      </c>
      <c r="M2436" s="20">
        <v>828</v>
      </c>
      <c r="N2436" s="20">
        <v>828</v>
      </c>
      <c r="O2436" s="20" t="s">
        <v>1262</v>
      </c>
      <c r="P2436" s="20" t="s">
        <v>50</v>
      </c>
      <c r="Q2436" s="28" t="s">
        <v>3444</v>
      </c>
      <c r="R2436" s="21" t="s">
        <v>989</v>
      </c>
      <c r="S2436" s="21"/>
      <c r="T2436" s="21" t="s">
        <v>53</v>
      </c>
      <c r="U2436" s="21" t="s">
        <v>1008</v>
      </c>
      <c r="V2436" s="46">
        <v>1</v>
      </c>
      <c r="W2436" s="26">
        <f t="shared" si="1536"/>
        <v>1</v>
      </c>
      <c r="X2436" s="26">
        <f t="shared" si="1542"/>
        <v>1</v>
      </c>
      <c r="Y2436" s="21">
        <v>4</v>
      </c>
      <c r="Z2436" s="22">
        <f t="shared" si="1552"/>
        <v>828</v>
      </c>
      <c r="AA2436" s="20" t="s">
        <v>3440</v>
      </c>
      <c r="AB2436" s="22">
        <v>1</v>
      </c>
      <c r="AC2436" s="22"/>
      <c r="AD2436" s="22">
        <f>N2436</f>
        <v>828</v>
      </c>
      <c r="AE2436" s="22"/>
      <c r="AF2436" s="22">
        <f t="shared" si="1538"/>
        <v>828</v>
      </c>
      <c r="AG2436" s="20">
        <f>N2436</f>
        <v>828</v>
      </c>
      <c r="AH2436" s="20" t="str">
        <f>VLOOKUP(U2436,[1]提成计算!B:I,8,FALSE)</f>
        <v xml:space="preserve"> </v>
      </c>
      <c r="AI2436" s="20"/>
      <c r="AJ2436" s="22"/>
      <c r="AK2436" s="22"/>
      <c r="AM2436" s="22"/>
      <c r="AN2436" s="22"/>
      <c r="AO2436" s="22" t="s">
        <v>2216</v>
      </c>
      <c r="AP2436" s="22" t="s">
        <v>1301</v>
      </c>
      <c r="AS2436" s="20"/>
      <c r="AT2436" s="20"/>
      <c r="AU2436" s="20"/>
    </row>
    <row r="2437" spans="1:47" x14ac:dyDescent="0.15">
      <c r="A2437" s="21" t="s">
        <v>1273</v>
      </c>
      <c r="B2437" s="20" t="s">
        <v>918</v>
      </c>
      <c r="C2437" s="20" t="s">
        <v>984</v>
      </c>
      <c r="D2437" s="20" t="s">
        <v>992</v>
      </c>
      <c r="E2437" s="20" t="s">
        <v>2868</v>
      </c>
      <c r="F2437" s="20" t="s">
        <v>1250</v>
      </c>
      <c r="G2437" s="20" t="s">
        <v>3543</v>
      </c>
      <c r="H2437" s="20"/>
      <c r="I2437" s="20">
        <v>13412408847</v>
      </c>
      <c r="J2437" s="20" t="s">
        <v>924</v>
      </c>
      <c r="K2437" s="20" t="s">
        <v>94</v>
      </c>
      <c r="L2437" s="20" t="s">
        <v>1299</v>
      </c>
      <c r="M2437" s="20">
        <v>888</v>
      </c>
      <c r="N2437" s="20">
        <v>888</v>
      </c>
      <c r="O2437" s="20" t="s">
        <v>1334</v>
      </c>
      <c r="P2437" s="20" t="s">
        <v>50</v>
      </c>
      <c r="Q2437" s="28"/>
      <c r="R2437" s="21" t="s">
        <v>95</v>
      </c>
      <c r="S2437" s="25" t="s">
        <v>1023</v>
      </c>
      <c r="T2437" s="21" t="s">
        <v>53</v>
      </c>
      <c r="U2437" s="21" t="s">
        <v>96</v>
      </c>
      <c r="V2437" s="46">
        <v>1</v>
      </c>
      <c r="W2437" s="26">
        <f t="shared" si="1536"/>
        <v>1</v>
      </c>
      <c r="Y2437" s="21">
        <v>12</v>
      </c>
      <c r="Z2437" s="22">
        <f t="shared" si="1552"/>
        <v>888</v>
      </c>
      <c r="AA2437" s="20" t="s">
        <v>2218</v>
      </c>
      <c r="AB2437" s="22"/>
      <c r="AC2437" s="22">
        <v>1</v>
      </c>
      <c r="AD2437" s="22"/>
      <c r="AE2437" s="22">
        <f t="shared" ref="AE2437:AE2441" si="1558">N2437</f>
        <v>888</v>
      </c>
      <c r="AF2437" s="22">
        <f t="shared" si="1538"/>
        <v>888</v>
      </c>
      <c r="AG2437" s="20"/>
      <c r="AH2437" s="22"/>
      <c r="AI2437" s="22"/>
      <c r="AJ2437" s="22">
        <f t="shared" ref="AJ2437:AJ2442" si="1559">N2437</f>
        <v>888</v>
      </c>
      <c r="AK2437" s="22">
        <f>IF(O2437="(传统)XDSL",VLOOKUP(S2437,[2]直销续费率明细!C:I,7,FALSE)*1,IF(O2437="GPON+XDSL",VLOOKUP(S2437,[2]直销续费率明细!C:I,7,FALSE)*1,VLOOKUP(S2437,[2]直销续费率明细!C:I,5,FALSE)*1))</f>
        <v>0</v>
      </c>
      <c r="AL2437" s="22" t="s">
        <v>1309</v>
      </c>
      <c r="AM2437" s="22"/>
      <c r="AN2437" s="22"/>
      <c r="AO2437" s="22" t="s">
        <v>3441</v>
      </c>
      <c r="AP2437" s="22" t="s">
        <v>1301</v>
      </c>
      <c r="AS2437" s="20">
        <f>IF(Y2437&gt;=10,VLOOKUP(U2437,[2]提成计算!B:T,19,FALSE),VLOOKUP(U2437,[2]提成计算!B:T,18,FALSE))</f>
        <v>0.1</v>
      </c>
      <c r="AT2437" s="20">
        <f t="shared" ref="AT2437" si="1560">IF(AD2437*AS2437&gt;0,AD2437*AS2437,AE2437*AS2437)</f>
        <v>88.800000000000011</v>
      </c>
      <c r="AU2437" s="20">
        <f t="shared" ref="AU2437" si="1561">IF(AND(AK2437&lt;0,AK2437+AT2437&lt;0),-AT2437,AK2437)</f>
        <v>0</v>
      </c>
    </row>
    <row r="2438" spans="1:47" x14ac:dyDescent="0.15">
      <c r="A2438" s="21" t="s">
        <v>1273</v>
      </c>
      <c r="B2438" s="20" t="s">
        <v>918</v>
      </c>
      <c r="C2438" s="20" t="s">
        <v>984</v>
      </c>
      <c r="D2438" s="20" t="s">
        <v>1029</v>
      </c>
      <c r="E2438" s="20" t="s">
        <v>1038</v>
      </c>
      <c r="F2438" s="20" t="s">
        <v>1250</v>
      </c>
      <c r="G2438" s="20" t="s">
        <v>3544</v>
      </c>
      <c r="H2438" s="20"/>
      <c r="I2438" s="20" t="s">
        <v>3545</v>
      </c>
      <c r="J2438" s="20" t="s">
        <v>924</v>
      </c>
      <c r="K2438" s="20" t="s">
        <v>1298</v>
      </c>
      <c r="L2438" s="20" t="s">
        <v>2268</v>
      </c>
      <c r="M2438" s="20">
        <v>1398</v>
      </c>
      <c r="N2438" s="20">
        <v>1398</v>
      </c>
      <c r="O2438" s="20" t="s">
        <v>927</v>
      </c>
      <c r="P2438" s="20" t="s">
        <v>50</v>
      </c>
      <c r="Q2438" s="28"/>
      <c r="R2438" s="21"/>
      <c r="S2438" s="25" t="s">
        <v>1040</v>
      </c>
      <c r="T2438" s="21" t="s">
        <v>1311</v>
      </c>
      <c r="U2438" s="21" t="s">
        <v>1298</v>
      </c>
      <c r="V2438" s="46">
        <v>1</v>
      </c>
      <c r="W2438" s="26">
        <f t="shared" si="1536"/>
        <v>1</v>
      </c>
      <c r="Y2438" s="21">
        <v>20</v>
      </c>
      <c r="Z2438" s="22">
        <f t="shared" si="1552"/>
        <v>1398</v>
      </c>
      <c r="AA2438" s="20" t="s">
        <v>3440</v>
      </c>
      <c r="AB2438" s="22"/>
      <c r="AC2438" s="22">
        <v>1</v>
      </c>
      <c r="AD2438" s="22"/>
      <c r="AE2438" s="22">
        <f t="shared" si="1558"/>
        <v>1398</v>
      </c>
      <c r="AF2438" s="22">
        <f t="shared" si="1538"/>
        <v>1398</v>
      </c>
      <c r="AG2438" s="20"/>
      <c r="AH2438" s="22"/>
      <c r="AI2438" s="22"/>
      <c r="AJ2438" s="22">
        <f t="shared" si="1559"/>
        <v>1398</v>
      </c>
      <c r="AK2438" s="22">
        <f>IF(O2438="(传统)XDSL",VLOOKUP(S2438,[1]续费率明细!C:I,7,FALSE)*1,IF(O2438="GPON+XDSL",VLOOKUP(S2438,[1]续费率明细!C:I,7,FALSE)*1,VLOOKUP(S2438,[1]续费率明细!C:I,5,FALSE)*1))</f>
        <v>-40</v>
      </c>
      <c r="AL2438" s="22" t="s">
        <v>1309</v>
      </c>
      <c r="AM2438" s="22"/>
      <c r="AN2438" s="22"/>
      <c r="AO2438" s="22" t="s">
        <v>3441</v>
      </c>
      <c r="AP2438" s="22" t="s">
        <v>1301</v>
      </c>
      <c r="AS2438" s="20"/>
      <c r="AT2438" s="20"/>
      <c r="AU2438" s="20"/>
    </row>
    <row r="2439" spans="1:47" x14ac:dyDescent="0.15">
      <c r="A2439" s="21" t="s">
        <v>1273</v>
      </c>
      <c r="B2439" s="20" t="s">
        <v>918</v>
      </c>
      <c r="C2439" s="20" t="s">
        <v>984</v>
      </c>
      <c r="D2439" s="20" t="s">
        <v>985</v>
      </c>
      <c r="E2439" s="20" t="s">
        <v>1004</v>
      </c>
      <c r="F2439" s="20" t="s">
        <v>1250</v>
      </c>
      <c r="G2439" s="20" t="s">
        <v>3546</v>
      </c>
      <c r="H2439" s="20"/>
      <c r="I2439" s="20">
        <v>13580804248</v>
      </c>
      <c r="J2439" s="20" t="s">
        <v>924</v>
      </c>
      <c r="K2439" s="20" t="s">
        <v>1006</v>
      </c>
      <c r="L2439" s="20" t="s">
        <v>1299</v>
      </c>
      <c r="M2439" s="20">
        <v>888</v>
      </c>
      <c r="N2439" s="20">
        <v>888</v>
      </c>
      <c r="O2439" s="20" t="s">
        <v>1262</v>
      </c>
      <c r="P2439" s="20" t="s">
        <v>50</v>
      </c>
      <c r="Q2439" s="28"/>
      <c r="R2439" s="21" t="s">
        <v>989</v>
      </c>
      <c r="S2439" s="25" t="s">
        <v>1007</v>
      </c>
      <c r="T2439" s="21" t="s">
        <v>53</v>
      </c>
      <c r="U2439" s="21" t="s">
        <v>1008</v>
      </c>
      <c r="V2439" s="46">
        <v>1</v>
      </c>
      <c r="W2439" s="26">
        <f t="shared" si="1536"/>
        <v>1</v>
      </c>
      <c r="Y2439" s="21">
        <v>12</v>
      </c>
      <c r="Z2439" s="22">
        <f t="shared" si="1552"/>
        <v>888</v>
      </c>
      <c r="AA2439" s="20" t="s">
        <v>3440</v>
      </c>
      <c r="AB2439" s="22"/>
      <c r="AC2439" s="22">
        <v>1</v>
      </c>
      <c r="AD2439" s="22"/>
      <c r="AE2439" s="22">
        <f t="shared" si="1558"/>
        <v>888</v>
      </c>
      <c r="AF2439" s="22">
        <f t="shared" si="1538"/>
        <v>888</v>
      </c>
      <c r="AG2439" s="20"/>
      <c r="AH2439" s="22"/>
      <c r="AI2439" s="22"/>
      <c r="AJ2439" s="22">
        <f t="shared" si="1559"/>
        <v>888</v>
      </c>
      <c r="AK2439" s="22">
        <f>IF(O2439="(传统)XDSL",VLOOKUP(S2439,[2]直销续费率明细!C:I,7,FALSE)*1,IF(O2439="GPON+XDSL",VLOOKUP(S2439,[2]直销续费率明细!C:I,7,FALSE)*1,VLOOKUP(S2439,[2]直销续费率明细!C:I,5,FALSE)*1))</f>
        <v>25</v>
      </c>
      <c r="AL2439" s="22" t="s">
        <v>1300</v>
      </c>
      <c r="AM2439" s="22"/>
      <c r="AN2439" s="22"/>
      <c r="AO2439" s="22" t="s">
        <v>3441</v>
      </c>
      <c r="AP2439" s="22" t="s">
        <v>1301</v>
      </c>
      <c r="AS2439" s="20">
        <f>IF(Y2439&gt;=10,VLOOKUP(U2439,[2]提成计算!B:T,19,FALSE),VLOOKUP(U2439,[2]提成计算!B:T,18,FALSE))</f>
        <v>0.1</v>
      </c>
      <c r="AT2439" s="20">
        <f t="shared" ref="AT2439:AT2442" si="1562">IF(AD2439*AS2439&gt;0,AD2439*AS2439,AE2439*AS2439)</f>
        <v>88.800000000000011</v>
      </c>
      <c r="AU2439" s="20">
        <f t="shared" ref="AU2439:AU2442" si="1563">IF(AND(AK2439&lt;0,AK2439+AT2439&lt;0),-AT2439,AK2439)</f>
        <v>25</v>
      </c>
    </row>
    <row r="2440" spans="1:47" x14ac:dyDescent="0.15">
      <c r="A2440" s="21" t="s">
        <v>1273</v>
      </c>
      <c r="B2440" s="20" t="s">
        <v>918</v>
      </c>
      <c r="C2440" s="20" t="s">
        <v>984</v>
      </c>
      <c r="D2440" s="20" t="s">
        <v>985</v>
      </c>
      <c r="E2440" s="20" t="s">
        <v>1004</v>
      </c>
      <c r="F2440" s="20" t="s">
        <v>1250</v>
      </c>
      <c r="G2440" s="20" t="s">
        <v>3547</v>
      </c>
      <c r="H2440" s="20"/>
      <c r="I2440" s="20">
        <v>13790569826</v>
      </c>
      <c r="J2440" s="20" t="s">
        <v>924</v>
      </c>
      <c r="K2440" s="20" t="s">
        <v>1006</v>
      </c>
      <c r="L2440" s="20" t="s">
        <v>1299</v>
      </c>
      <c r="M2440" s="20">
        <v>888</v>
      </c>
      <c r="N2440" s="20">
        <v>888</v>
      </c>
      <c r="O2440" s="20" t="s">
        <v>927</v>
      </c>
      <c r="P2440" s="20" t="s">
        <v>50</v>
      </c>
      <c r="Q2440" s="28"/>
      <c r="R2440" s="21" t="s">
        <v>989</v>
      </c>
      <c r="S2440" s="25" t="s">
        <v>1007</v>
      </c>
      <c r="T2440" s="21" t="s">
        <v>53</v>
      </c>
      <c r="U2440" s="21" t="s">
        <v>1008</v>
      </c>
      <c r="V2440" s="46">
        <v>1</v>
      </c>
      <c r="W2440" s="26">
        <f t="shared" si="1536"/>
        <v>1</v>
      </c>
      <c r="Y2440" s="21">
        <v>12</v>
      </c>
      <c r="Z2440" s="22">
        <f t="shared" si="1552"/>
        <v>888</v>
      </c>
      <c r="AA2440" s="20" t="s">
        <v>3440</v>
      </c>
      <c r="AB2440" s="22"/>
      <c r="AC2440" s="22">
        <v>1</v>
      </c>
      <c r="AD2440" s="22"/>
      <c r="AE2440" s="22">
        <f t="shared" si="1558"/>
        <v>888</v>
      </c>
      <c r="AF2440" s="22">
        <f t="shared" si="1538"/>
        <v>888</v>
      </c>
      <c r="AG2440" s="20"/>
      <c r="AH2440" s="22"/>
      <c r="AI2440" s="22"/>
      <c r="AJ2440" s="22">
        <f t="shared" si="1559"/>
        <v>888</v>
      </c>
      <c r="AK2440" s="22">
        <f>IF(O2440="(传统)XDSL",VLOOKUP(S2440,[2]直销续费率明细!C:I,7,FALSE)*1,IF(O2440="GPON+XDSL",VLOOKUP(S2440,[2]直销续费率明细!C:I,7,FALSE)*1,VLOOKUP(S2440,[2]直销续费率明细!C:I,5,FALSE)*1))</f>
        <v>15</v>
      </c>
      <c r="AL2440" s="22" t="s">
        <v>1300</v>
      </c>
      <c r="AM2440" s="22"/>
      <c r="AN2440" s="22"/>
      <c r="AO2440" s="22" t="s">
        <v>3441</v>
      </c>
      <c r="AP2440" s="22" t="s">
        <v>1301</v>
      </c>
      <c r="AS2440" s="20">
        <f>IF(Y2440&gt;=10,VLOOKUP(U2440,[2]提成计算!B:T,19,FALSE),VLOOKUP(U2440,[2]提成计算!B:T,18,FALSE))</f>
        <v>0.1</v>
      </c>
      <c r="AT2440" s="20">
        <f t="shared" si="1562"/>
        <v>88.800000000000011</v>
      </c>
      <c r="AU2440" s="20">
        <f t="shared" si="1563"/>
        <v>15</v>
      </c>
    </row>
    <row r="2441" spans="1:47" x14ac:dyDescent="0.15">
      <c r="A2441" s="21" t="s">
        <v>1273</v>
      </c>
      <c r="B2441" s="20" t="s">
        <v>918</v>
      </c>
      <c r="C2441" s="20" t="s">
        <v>984</v>
      </c>
      <c r="D2441" s="20" t="s">
        <v>985</v>
      </c>
      <c r="E2441" s="20" t="s">
        <v>986</v>
      </c>
      <c r="F2441" s="20" t="s">
        <v>1250</v>
      </c>
      <c r="G2441" s="20" t="s">
        <v>3548</v>
      </c>
      <c r="H2441" s="20"/>
      <c r="I2441" s="20">
        <v>13424728430</v>
      </c>
      <c r="J2441" s="20" t="s">
        <v>924</v>
      </c>
      <c r="K2441" s="20" t="s">
        <v>1006</v>
      </c>
      <c r="L2441" s="20" t="s">
        <v>2268</v>
      </c>
      <c r="M2441" s="20">
        <v>1398</v>
      </c>
      <c r="N2441" s="20">
        <v>1398</v>
      </c>
      <c r="O2441" s="20" t="s">
        <v>927</v>
      </c>
      <c r="P2441" s="20" t="s">
        <v>50</v>
      </c>
      <c r="Q2441" s="28"/>
      <c r="R2441" s="21" t="s">
        <v>989</v>
      </c>
      <c r="S2441" s="25" t="s">
        <v>1007</v>
      </c>
      <c r="T2441" s="21" t="s">
        <v>53</v>
      </c>
      <c r="U2441" s="21" t="s">
        <v>1008</v>
      </c>
      <c r="V2441" s="46">
        <v>1</v>
      </c>
      <c r="W2441" s="26">
        <f t="shared" si="1536"/>
        <v>1</v>
      </c>
      <c r="Y2441" s="21">
        <v>20</v>
      </c>
      <c r="Z2441" s="22">
        <f t="shared" si="1552"/>
        <v>1398</v>
      </c>
      <c r="AA2441" s="20" t="s">
        <v>3440</v>
      </c>
      <c r="AB2441" s="22"/>
      <c r="AC2441" s="22">
        <v>1</v>
      </c>
      <c r="AD2441" s="22"/>
      <c r="AE2441" s="22">
        <f t="shared" si="1558"/>
        <v>1398</v>
      </c>
      <c r="AF2441" s="22">
        <f t="shared" si="1538"/>
        <v>1398</v>
      </c>
      <c r="AG2441" s="20"/>
      <c r="AH2441" s="22"/>
      <c r="AI2441" s="22"/>
      <c r="AJ2441" s="22">
        <f t="shared" si="1559"/>
        <v>1398</v>
      </c>
      <c r="AK2441" s="22">
        <f>IF(O2441="(传统)XDSL",VLOOKUP(S2441,[2]直销续费率明细!C:I,7,FALSE)*1,IF(O2441="GPON+XDSL",VLOOKUP(S2441,[2]直销续费率明细!C:I,7,FALSE)*1,VLOOKUP(S2441,[2]直销续费率明细!C:I,5,FALSE)*1))</f>
        <v>15</v>
      </c>
      <c r="AL2441" s="22" t="s">
        <v>1300</v>
      </c>
      <c r="AM2441" s="22"/>
      <c r="AN2441" s="22"/>
      <c r="AO2441" s="22" t="s">
        <v>3441</v>
      </c>
      <c r="AP2441" s="22" t="s">
        <v>1301</v>
      </c>
      <c r="AS2441" s="20">
        <f>IF(Y2441&gt;=10,VLOOKUP(U2441,[2]提成计算!B:T,19,FALSE),VLOOKUP(U2441,[2]提成计算!B:T,18,FALSE))</f>
        <v>0.1</v>
      </c>
      <c r="AT2441" s="20">
        <f t="shared" si="1562"/>
        <v>139.80000000000001</v>
      </c>
      <c r="AU2441" s="20">
        <f t="shared" si="1563"/>
        <v>15</v>
      </c>
    </row>
    <row r="2442" spans="1:47" x14ac:dyDescent="0.15">
      <c r="A2442" s="21" t="s">
        <v>1273</v>
      </c>
      <c r="B2442" s="20" t="s">
        <v>918</v>
      </c>
      <c r="C2442" s="20" t="s">
        <v>984</v>
      </c>
      <c r="D2442" s="20" t="s">
        <v>985</v>
      </c>
      <c r="E2442" s="20" t="s">
        <v>1004</v>
      </c>
      <c r="F2442" s="20" t="s">
        <v>1250</v>
      </c>
      <c r="G2442" s="20" t="s">
        <v>3549</v>
      </c>
      <c r="H2442" s="20"/>
      <c r="I2442" s="20">
        <v>13880129427</v>
      </c>
      <c r="J2442" s="20" t="s">
        <v>924</v>
      </c>
      <c r="K2442" s="20" t="s">
        <v>1006</v>
      </c>
      <c r="L2442" s="20" t="s">
        <v>1918</v>
      </c>
      <c r="M2442" s="20">
        <v>680</v>
      </c>
      <c r="N2442" s="20">
        <v>680</v>
      </c>
      <c r="O2442" s="20" t="s">
        <v>1262</v>
      </c>
      <c r="P2442" s="20" t="s">
        <v>50</v>
      </c>
      <c r="Q2442" s="28"/>
      <c r="R2442" s="21" t="s">
        <v>989</v>
      </c>
      <c r="S2442" s="25" t="s">
        <v>1007</v>
      </c>
      <c r="T2442" s="21" t="s">
        <v>53</v>
      </c>
      <c r="U2442" s="21" t="s">
        <v>1008</v>
      </c>
      <c r="V2442" s="46">
        <v>1</v>
      </c>
      <c r="W2442" s="26">
        <f t="shared" si="1536"/>
        <v>1</v>
      </c>
      <c r="Y2442" s="21">
        <v>4</v>
      </c>
      <c r="Z2442" s="22">
        <f t="shared" si="1552"/>
        <v>680</v>
      </c>
      <c r="AA2442" s="20" t="s">
        <v>3440</v>
      </c>
      <c r="AB2442" s="22">
        <v>1</v>
      </c>
      <c r="AC2442" s="22"/>
      <c r="AD2442" s="22">
        <f>N2442</f>
        <v>680</v>
      </c>
      <c r="AE2442" s="22"/>
      <c r="AF2442" s="22">
        <f t="shared" si="1538"/>
        <v>680</v>
      </c>
      <c r="AG2442" s="20"/>
      <c r="AH2442" s="22"/>
      <c r="AI2442" s="22"/>
      <c r="AJ2442" s="22">
        <f t="shared" si="1559"/>
        <v>680</v>
      </c>
      <c r="AK2442" s="22">
        <f>IF(O2442="(传统)XDSL",VLOOKUP(S2442,[2]直销续费率明细!C:I,7,FALSE)*1,IF(O2442="GPON+XDSL",VLOOKUP(S2442,[2]直销续费率明细!C:I,7,FALSE)*1,VLOOKUP(S2442,[2]直销续费率明细!C:I,5,FALSE)*1))</f>
        <v>25</v>
      </c>
      <c r="AL2442" s="22" t="s">
        <v>1309</v>
      </c>
      <c r="AM2442" s="22"/>
      <c r="AN2442" s="22"/>
      <c r="AO2442" s="22" t="s">
        <v>3441</v>
      </c>
      <c r="AP2442" s="22" t="s">
        <v>3460</v>
      </c>
      <c r="AS2442" s="20">
        <f>IF(Y2442&gt;=10,VLOOKUP(U2442,[2]提成计算!B:T,19,FALSE),VLOOKUP(U2442,[2]提成计算!B:T,18,FALSE))</f>
        <v>7.0000000000000007E-2</v>
      </c>
      <c r="AT2442" s="20">
        <f t="shared" si="1562"/>
        <v>47.6</v>
      </c>
      <c r="AU2442" s="20">
        <f t="shared" si="1563"/>
        <v>25</v>
      </c>
    </row>
    <row r="2443" spans="1:47" x14ac:dyDescent="0.15">
      <c r="A2443" s="21" t="s">
        <v>1273</v>
      </c>
      <c r="B2443" s="20" t="s">
        <v>918</v>
      </c>
      <c r="C2443" s="20" t="s">
        <v>984</v>
      </c>
      <c r="D2443" s="20" t="s">
        <v>995</v>
      </c>
      <c r="E2443" s="20" t="s">
        <v>1009</v>
      </c>
      <c r="F2443" s="20" t="s">
        <v>1250</v>
      </c>
      <c r="G2443" s="20" t="s">
        <v>3550</v>
      </c>
      <c r="H2443" s="20"/>
      <c r="I2443" s="20">
        <v>18002950084</v>
      </c>
      <c r="J2443" s="20" t="s">
        <v>1268</v>
      </c>
      <c r="K2443" s="20" t="s">
        <v>2877</v>
      </c>
      <c r="L2443" s="20" t="s">
        <v>1358</v>
      </c>
      <c r="M2443" s="20">
        <v>1088</v>
      </c>
      <c r="N2443" s="20">
        <v>1088</v>
      </c>
      <c r="O2443" s="20" t="s">
        <v>927</v>
      </c>
      <c r="P2443" s="20" t="s">
        <v>50</v>
      </c>
      <c r="Q2443" s="28"/>
      <c r="R2443" s="21" t="s">
        <v>65</v>
      </c>
      <c r="S2443" s="21"/>
      <c r="T2443" s="21" t="s">
        <v>53</v>
      </c>
      <c r="U2443" s="21" t="s">
        <v>1757</v>
      </c>
      <c r="V2443" s="46">
        <v>1</v>
      </c>
      <c r="W2443" s="26">
        <f t="shared" si="1536"/>
        <v>1</v>
      </c>
      <c r="X2443" s="26">
        <f t="shared" si="1542"/>
        <v>1</v>
      </c>
      <c r="Y2443" s="21">
        <v>10</v>
      </c>
      <c r="Z2443" s="22">
        <f t="shared" si="1552"/>
        <v>1088</v>
      </c>
      <c r="AA2443" s="20" t="s">
        <v>3440</v>
      </c>
      <c r="AB2443" s="22"/>
      <c r="AC2443" s="22">
        <v>1</v>
      </c>
      <c r="AD2443" s="22"/>
      <c r="AE2443" s="22">
        <f t="shared" ref="AE2443:AE2444" si="1564">N2443</f>
        <v>1088</v>
      </c>
      <c r="AF2443" s="22">
        <f t="shared" si="1538"/>
        <v>1088</v>
      </c>
      <c r="AG2443" s="20">
        <f t="shared" ref="AG2443:AG2444" si="1565">N2443</f>
        <v>1088</v>
      </c>
      <c r="AH2443" s="20" t="str">
        <f>VLOOKUP(U2443,[1]提成计算!B:I,8,FALSE)</f>
        <v>否</v>
      </c>
      <c r="AI2443" s="20"/>
      <c r="AJ2443" s="22"/>
      <c r="AK2443" s="22"/>
      <c r="AM2443" s="22"/>
      <c r="AN2443" s="22"/>
      <c r="AO2443" s="22" t="s">
        <v>2216</v>
      </c>
      <c r="AP2443" s="22" t="s">
        <v>1301</v>
      </c>
      <c r="AS2443" s="20"/>
      <c r="AT2443" s="20"/>
      <c r="AU2443" s="20"/>
    </row>
    <row r="2444" spans="1:47" x14ac:dyDescent="0.15">
      <c r="A2444" s="21" t="s">
        <v>1273</v>
      </c>
      <c r="B2444" s="20" t="s">
        <v>918</v>
      </c>
      <c r="C2444" s="20" t="s">
        <v>984</v>
      </c>
      <c r="D2444" s="20" t="s">
        <v>995</v>
      </c>
      <c r="E2444" s="20" t="s">
        <v>1009</v>
      </c>
      <c r="F2444" s="20" t="s">
        <v>1250</v>
      </c>
      <c r="G2444" s="20" t="s">
        <v>3551</v>
      </c>
      <c r="H2444" s="20"/>
      <c r="I2444" s="20">
        <v>13712864765</v>
      </c>
      <c r="J2444" s="20" t="s">
        <v>1268</v>
      </c>
      <c r="K2444" s="20" t="s">
        <v>2877</v>
      </c>
      <c r="L2444" s="20" t="s">
        <v>1358</v>
      </c>
      <c r="M2444" s="20">
        <v>1088</v>
      </c>
      <c r="N2444" s="20">
        <v>1088</v>
      </c>
      <c r="O2444" s="20" t="s">
        <v>927</v>
      </c>
      <c r="P2444" s="20" t="s">
        <v>50</v>
      </c>
      <c r="Q2444" s="28"/>
      <c r="R2444" s="21" t="s">
        <v>65</v>
      </c>
      <c r="S2444" s="21"/>
      <c r="T2444" s="21" t="s">
        <v>53</v>
      </c>
      <c r="U2444" s="21" t="s">
        <v>1757</v>
      </c>
      <c r="V2444" s="46">
        <v>1</v>
      </c>
      <c r="W2444" s="26">
        <f t="shared" si="1536"/>
        <v>1</v>
      </c>
      <c r="X2444" s="26">
        <f t="shared" si="1542"/>
        <v>1</v>
      </c>
      <c r="Y2444" s="21">
        <v>10</v>
      </c>
      <c r="Z2444" s="22">
        <f t="shared" si="1552"/>
        <v>1088</v>
      </c>
      <c r="AA2444" s="20" t="s">
        <v>2218</v>
      </c>
      <c r="AB2444" s="22"/>
      <c r="AC2444" s="22">
        <v>1</v>
      </c>
      <c r="AD2444" s="22"/>
      <c r="AE2444" s="22">
        <f t="shared" si="1564"/>
        <v>1088</v>
      </c>
      <c r="AF2444" s="22">
        <f t="shared" si="1538"/>
        <v>1088</v>
      </c>
      <c r="AG2444" s="20">
        <f t="shared" si="1565"/>
        <v>1088</v>
      </c>
      <c r="AH2444" s="20" t="str">
        <f>VLOOKUP(U2444,[1]提成计算!B:I,8,FALSE)</f>
        <v>否</v>
      </c>
      <c r="AI2444" s="20"/>
      <c r="AJ2444" s="22"/>
      <c r="AK2444" s="22"/>
      <c r="AM2444" s="22"/>
      <c r="AN2444" s="22"/>
      <c r="AO2444" s="22" t="s">
        <v>2216</v>
      </c>
      <c r="AP2444" s="22" t="s">
        <v>1301</v>
      </c>
      <c r="AS2444" s="20"/>
      <c r="AT2444" s="20"/>
      <c r="AU2444" s="20"/>
    </row>
    <row r="2445" spans="1:47" x14ac:dyDescent="0.15">
      <c r="A2445" s="21" t="s">
        <v>1273</v>
      </c>
      <c r="B2445" s="20" t="s">
        <v>918</v>
      </c>
      <c r="C2445" s="20" t="s">
        <v>984</v>
      </c>
      <c r="D2445" s="20" t="s">
        <v>992</v>
      </c>
      <c r="E2445" s="20" t="s">
        <v>1043</v>
      </c>
      <c r="F2445" s="20" t="s">
        <v>1250</v>
      </c>
      <c r="G2445" s="20" t="s">
        <v>3552</v>
      </c>
      <c r="H2445" s="20"/>
      <c r="I2445" s="20">
        <v>13650330316</v>
      </c>
      <c r="J2445" s="20" t="s">
        <v>924</v>
      </c>
      <c r="K2445" s="20" t="s">
        <v>94</v>
      </c>
      <c r="L2445" s="20" t="s">
        <v>1918</v>
      </c>
      <c r="M2445" s="20">
        <v>680</v>
      </c>
      <c r="N2445" s="20">
        <v>680</v>
      </c>
      <c r="O2445" s="20" t="s">
        <v>1262</v>
      </c>
      <c r="P2445" s="20" t="s">
        <v>50</v>
      </c>
      <c r="Q2445" s="28"/>
      <c r="R2445" s="21" t="s">
        <v>95</v>
      </c>
      <c r="S2445" s="25" t="s">
        <v>1046</v>
      </c>
      <c r="T2445" s="21" t="s">
        <v>53</v>
      </c>
      <c r="U2445" s="21" t="s">
        <v>96</v>
      </c>
      <c r="V2445" s="46">
        <v>1</v>
      </c>
      <c r="W2445" s="26">
        <f t="shared" si="1536"/>
        <v>1</v>
      </c>
      <c r="Y2445" s="21">
        <v>4</v>
      </c>
      <c r="Z2445" s="22">
        <f t="shared" si="1552"/>
        <v>680</v>
      </c>
      <c r="AA2445" s="20" t="s">
        <v>2218</v>
      </c>
      <c r="AB2445" s="22">
        <v>1</v>
      </c>
      <c r="AC2445" s="22"/>
      <c r="AD2445" s="22">
        <f>N2445</f>
        <v>680</v>
      </c>
      <c r="AE2445" s="22"/>
      <c r="AF2445" s="22">
        <f t="shared" si="1538"/>
        <v>680</v>
      </c>
      <c r="AG2445" s="20"/>
      <c r="AH2445" s="22"/>
      <c r="AI2445" s="22"/>
      <c r="AJ2445" s="22">
        <f t="shared" ref="AJ2445:AJ2456" si="1566">N2445</f>
        <v>680</v>
      </c>
      <c r="AK2445" s="22">
        <f>IF(O2445="(传统)XDSL",VLOOKUP(S2445,[2]直销续费率明细!C:I,7,FALSE)*1,IF(O2445="GPON+XDSL",VLOOKUP(S2445,[2]直销续费率明细!C:I,7,FALSE)*1,VLOOKUP(S2445,[2]直销续费率明细!C:I,5,FALSE)*1))</f>
        <v>-40</v>
      </c>
      <c r="AL2445" s="22" t="s">
        <v>1309</v>
      </c>
      <c r="AM2445" s="22"/>
      <c r="AN2445" s="22"/>
      <c r="AO2445" s="22" t="s">
        <v>3441</v>
      </c>
      <c r="AP2445" s="22" t="s">
        <v>3460</v>
      </c>
      <c r="AS2445" s="20">
        <f>IF(Y2445&gt;=10,VLOOKUP(U2445,[2]提成计算!B:T,19,FALSE),VLOOKUP(U2445,[2]提成计算!B:T,18,FALSE))</f>
        <v>7.0000000000000007E-2</v>
      </c>
      <c r="AT2445" s="20">
        <f t="shared" ref="AT2445:AT2456" si="1567">IF(AD2445*AS2445&gt;0,AD2445*AS2445,AE2445*AS2445)</f>
        <v>47.6</v>
      </c>
      <c r="AU2445" s="20">
        <f t="shared" ref="AU2445:AU2453" si="1568">IF(AND(AK2445&lt;0,AK2445+AT2445&lt;0),-AT2445,AK2445)</f>
        <v>-40</v>
      </c>
    </row>
    <row r="2446" spans="1:47" x14ac:dyDescent="0.15">
      <c r="A2446" s="21" t="s">
        <v>1273</v>
      </c>
      <c r="B2446" s="20" t="s">
        <v>918</v>
      </c>
      <c r="C2446" s="20" t="s">
        <v>984</v>
      </c>
      <c r="D2446" s="20" t="s">
        <v>985</v>
      </c>
      <c r="E2446" s="20" t="s">
        <v>1041</v>
      </c>
      <c r="F2446" s="20" t="s">
        <v>1250</v>
      </c>
      <c r="G2446" s="20" t="s">
        <v>3553</v>
      </c>
      <c r="H2446" s="20"/>
      <c r="I2446" s="20">
        <v>15024138558</v>
      </c>
      <c r="J2446" s="20" t="s">
        <v>924</v>
      </c>
      <c r="K2446" s="20" t="s">
        <v>2944</v>
      </c>
      <c r="L2446" s="20" t="s">
        <v>1299</v>
      </c>
      <c r="M2446" s="20">
        <v>888</v>
      </c>
      <c r="N2446" s="20">
        <v>888</v>
      </c>
      <c r="O2446" s="20" t="s">
        <v>927</v>
      </c>
      <c r="P2446" s="20" t="s">
        <v>50</v>
      </c>
      <c r="Q2446" s="28"/>
      <c r="R2446" s="21" t="s">
        <v>989</v>
      </c>
      <c r="S2446" s="25" t="s">
        <v>1643</v>
      </c>
      <c r="T2446" s="21" t="s">
        <v>53</v>
      </c>
      <c r="U2446" s="21" t="s">
        <v>991</v>
      </c>
      <c r="V2446" s="46">
        <v>1</v>
      </c>
      <c r="W2446" s="26">
        <f t="shared" si="1536"/>
        <v>1</v>
      </c>
      <c r="Y2446" s="21">
        <v>12</v>
      </c>
      <c r="Z2446" s="22">
        <f t="shared" si="1552"/>
        <v>888</v>
      </c>
      <c r="AA2446" s="20" t="s">
        <v>3440</v>
      </c>
      <c r="AB2446" s="22"/>
      <c r="AC2446" s="22">
        <v>1</v>
      </c>
      <c r="AD2446" s="22"/>
      <c r="AE2446" s="22">
        <f t="shared" ref="AE2446:AE2449" si="1569">N2446</f>
        <v>888</v>
      </c>
      <c r="AF2446" s="22">
        <f t="shared" si="1538"/>
        <v>888</v>
      </c>
      <c r="AG2446" s="20"/>
      <c r="AH2446" s="22"/>
      <c r="AI2446" s="22"/>
      <c r="AJ2446" s="22">
        <f t="shared" si="1566"/>
        <v>888</v>
      </c>
      <c r="AK2446" s="22">
        <f>IF(O2446="(传统)XDSL",VLOOKUP(S2446,[2]直销续费率明细!C:I,7,FALSE)*1,IF(O2446="GPON+XDSL",VLOOKUP(S2446,[2]直销续费率明细!C:I,7,FALSE)*1,VLOOKUP(S2446,[2]直销续费率明细!C:I,5,FALSE)*1))</f>
        <v>0</v>
      </c>
      <c r="AL2446" s="22" t="s">
        <v>1300</v>
      </c>
      <c r="AM2446" s="22"/>
      <c r="AN2446" s="22"/>
      <c r="AO2446" s="22" t="s">
        <v>3441</v>
      </c>
      <c r="AP2446" s="22" t="s">
        <v>1301</v>
      </c>
      <c r="AS2446" s="20">
        <f>IF(Y2446&gt;=10,VLOOKUP(U2446,[2]提成计算!B:T,19,FALSE),VLOOKUP(U2446,[2]提成计算!B:T,18,FALSE))</f>
        <v>0.1</v>
      </c>
      <c r="AT2446" s="20">
        <f t="shared" si="1567"/>
        <v>88.800000000000011</v>
      </c>
      <c r="AU2446" s="20">
        <f t="shared" si="1568"/>
        <v>0</v>
      </c>
    </row>
    <row r="2447" spans="1:47" x14ac:dyDescent="0.15">
      <c r="A2447" s="21" t="s">
        <v>1273</v>
      </c>
      <c r="B2447" s="20" t="s">
        <v>918</v>
      </c>
      <c r="C2447" s="20" t="s">
        <v>984</v>
      </c>
      <c r="D2447" s="20" t="s">
        <v>985</v>
      </c>
      <c r="E2447" s="20" t="s">
        <v>1041</v>
      </c>
      <c r="F2447" s="20" t="s">
        <v>1250</v>
      </c>
      <c r="G2447" s="20" t="s">
        <v>3554</v>
      </c>
      <c r="H2447" s="20"/>
      <c r="I2447" s="20">
        <v>13415969131</v>
      </c>
      <c r="J2447" s="20" t="s">
        <v>924</v>
      </c>
      <c r="K2447" s="20" t="s">
        <v>2882</v>
      </c>
      <c r="L2447" s="20" t="s">
        <v>1299</v>
      </c>
      <c r="M2447" s="20">
        <v>888</v>
      </c>
      <c r="N2447" s="20">
        <v>888</v>
      </c>
      <c r="O2447" s="20" t="s">
        <v>927</v>
      </c>
      <c r="P2447" s="20" t="s">
        <v>50</v>
      </c>
      <c r="Q2447" s="28"/>
      <c r="R2447" s="21" t="s">
        <v>989</v>
      </c>
      <c r="S2447" s="25" t="s">
        <v>1643</v>
      </c>
      <c r="T2447" s="21" t="s">
        <v>53</v>
      </c>
      <c r="U2447" s="21" t="s">
        <v>1833</v>
      </c>
      <c r="V2447" s="46">
        <v>1</v>
      </c>
      <c r="W2447" s="26">
        <f t="shared" si="1536"/>
        <v>1</v>
      </c>
      <c r="Y2447" s="21">
        <v>12</v>
      </c>
      <c r="Z2447" s="22">
        <f t="shared" si="1552"/>
        <v>888</v>
      </c>
      <c r="AA2447" s="20" t="s">
        <v>3440</v>
      </c>
      <c r="AB2447" s="22"/>
      <c r="AC2447" s="22">
        <v>1</v>
      </c>
      <c r="AD2447" s="22"/>
      <c r="AE2447" s="22">
        <f t="shared" si="1569"/>
        <v>888</v>
      </c>
      <c r="AF2447" s="22">
        <f t="shared" si="1538"/>
        <v>888</v>
      </c>
      <c r="AG2447" s="20"/>
      <c r="AH2447" s="22"/>
      <c r="AI2447" s="22"/>
      <c r="AJ2447" s="22">
        <f t="shared" si="1566"/>
        <v>888</v>
      </c>
      <c r="AK2447" s="22">
        <f>IF(O2447="(传统)XDSL",VLOOKUP(S2447,[2]直销续费率明细!C:I,7,FALSE)*1,IF(O2447="GPON+XDSL",VLOOKUP(S2447,[2]直销续费率明细!C:I,7,FALSE)*1,VLOOKUP(S2447,[2]直销续费率明细!C:I,5,FALSE)*1))</f>
        <v>0</v>
      </c>
      <c r="AL2447" s="22" t="s">
        <v>1309</v>
      </c>
      <c r="AM2447" s="22"/>
      <c r="AN2447" s="22"/>
      <c r="AO2447" s="22" t="s">
        <v>3441</v>
      </c>
      <c r="AP2447" s="22" t="s">
        <v>1301</v>
      </c>
      <c r="AS2447" s="20">
        <f>IF(Y2447&gt;=10,VLOOKUP(U2447,[2]提成计算!B:T,19,FALSE),VLOOKUP(U2447,[2]提成计算!B:T,18,FALSE))</f>
        <v>0.09</v>
      </c>
      <c r="AT2447" s="20">
        <f t="shared" si="1567"/>
        <v>79.92</v>
      </c>
      <c r="AU2447" s="20">
        <f t="shared" si="1568"/>
        <v>0</v>
      </c>
    </row>
    <row r="2448" spans="1:47" x14ac:dyDescent="0.15">
      <c r="A2448" s="21" t="s">
        <v>1273</v>
      </c>
      <c r="B2448" s="20" t="s">
        <v>918</v>
      </c>
      <c r="C2448" s="20" t="s">
        <v>984</v>
      </c>
      <c r="D2448" s="20" t="s">
        <v>995</v>
      </c>
      <c r="E2448" s="20" t="s">
        <v>1013</v>
      </c>
      <c r="F2448" s="20" t="s">
        <v>1250</v>
      </c>
      <c r="G2448" s="20" t="s">
        <v>3555</v>
      </c>
      <c r="H2448" s="20"/>
      <c r="I2448" s="20">
        <v>13412410186</v>
      </c>
      <c r="J2448" s="20" t="s">
        <v>924</v>
      </c>
      <c r="K2448" s="20" t="s">
        <v>999</v>
      </c>
      <c r="L2448" s="20" t="s">
        <v>1299</v>
      </c>
      <c r="M2448" s="20">
        <v>888</v>
      </c>
      <c r="N2448" s="20">
        <v>888</v>
      </c>
      <c r="O2448" s="20" t="s">
        <v>927</v>
      </c>
      <c r="P2448" s="20" t="s">
        <v>50</v>
      </c>
      <c r="Q2448" s="28"/>
      <c r="R2448" s="21" t="s">
        <v>1001</v>
      </c>
      <c r="S2448" s="25" t="s">
        <v>1017</v>
      </c>
      <c r="T2448" s="21" t="s">
        <v>53</v>
      </c>
      <c r="U2448" s="21" t="s">
        <v>1003</v>
      </c>
      <c r="V2448" s="46">
        <v>1</v>
      </c>
      <c r="W2448" s="26">
        <f t="shared" si="1536"/>
        <v>1</v>
      </c>
      <c r="Y2448" s="21">
        <v>12</v>
      </c>
      <c r="Z2448" s="22">
        <f t="shared" si="1552"/>
        <v>888</v>
      </c>
      <c r="AA2448" s="20" t="s">
        <v>3440</v>
      </c>
      <c r="AB2448" s="22"/>
      <c r="AC2448" s="22">
        <v>1</v>
      </c>
      <c r="AD2448" s="22"/>
      <c r="AE2448" s="22">
        <f t="shared" si="1569"/>
        <v>888</v>
      </c>
      <c r="AF2448" s="22">
        <f t="shared" si="1538"/>
        <v>888</v>
      </c>
      <c r="AG2448" s="20"/>
      <c r="AH2448" s="22"/>
      <c r="AI2448" s="22"/>
      <c r="AJ2448" s="22">
        <f t="shared" si="1566"/>
        <v>888</v>
      </c>
      <c r="AK2448" s="22">
        <f>IF(O2448="(传统)XDSL",VLOOKUP(S2448,[2]直销续费率明细!C:I,7,FALSE)*1,IF(O2448="GPON+XDSL",VLOOKUP(S2448,[2]直销续费率明细!C:I,7,FALSE)*1,VLOOKUP(S2448,[2]直销续费率明细!C:I,5,FALSE)*1))</f>
        <v>25</v>
      </c>
      <c r="AL2448" s="22" t="s">
        <v>1309</v>
      </c>
      <c r="AM2448" s="22"/>
      <c r="AN2448" s="22"/>
      <c r="AO2448" s="22" t="s">
        <v>3441</v>
      </c>
      <c r="AP2448" s="22" t="s">
        <v>1301</v>
      </c>
      <c r="AS2448" s="20">
        <f>IF(Y2448&gt;=10,VLOOKUP(U2448,[2]提成计算!B:T,19,FALSE),VLOOKUP(U2448,[2]提成计算!B:T,18,FALSE))</f>
        <v>0.09</v>
      </c>
      <c r="AT2448" s="20">
        <f t="shared" si="1567"/>
        <v>79.92</v>
      </c>
      <c r="AU2448" s="20">
        <f t="shared" si="1568"/>
        <v>25</v>
      </c>
    </row>
    <row r="2449" spans="1:47" x14ac:dyDescent="0.15">
      <c r="A2449" s="21" t="s">
        <v>1273</v>
      </c>
      <c r="B2449" s="20" t="s">
        <v>918</v>
      </c>
      <c r="C2449" s="20" t="s">
        <v>984</v>
      </c>
      <c r="D2449" s="20" t="s">
        <v>992</v>
      </c>
      <c r="E2449" s="20" t="s">
        <v>2986</v>
      </c>
      <c r="F2449" s="20" t="s">
        <v>1250</v>
      </c>
      <c r="G2449" s="20" t="s">
        <v>3556</v>
      </c>
      <c r="H2449" s="20"/>
      <c r="I2449" s="20">
        <v>15989900500</v>
      </c>
      <c r="J2449" s="20" t="s">
        <v>924</v>
      </c>
      <c r="K2449" s="20" t="s">
        <v>94</v>
      </c>
      <c r="L2449" s="20" t="s">
        <v>1299</v>
      </c>
      <c r="M2449" s="20">
        <v>888</v>
      </c>
      <c r="N2449" s="20">
        <v>888</v>
      </c>
      <c r="O2449" s="20" t="s">
        <v>927</v>
      </c>
      <c r="P2449" s="20" t="s">
        <v>50</v>
      </c>
      <c r="Q2449" s="28"/>
      <c r="R2449" s="21" t="s">
        <v>95</v>
      </c>
      <c r="S2449" s="25" t="s">
        <v>1811</v>
      </c>
      <c r="T2449" s="21" t="s">
        <v>53</v>
      </c>
      <c r="U2449" s="21" t="s">
        <v>96</v>
      </c>
      <c r="V2449" s="46">
        <v>1</v>
      </c>
      <c r="W2449" s="26">
        <f t="shared" si="1536"/>
        <v>1</v>
      </c>
      <c r="Y2449" s="21">
        <v>12</v>
      </c>
      <c r="Z2449" s="22">
        <f t="shared" si="1552"/>
        <v>888</v>
      </c>
      <c r="AA2449" s="20" t="s">
        <v>3440</v>
      </c>
      <c r="AB2449" s="22"/>
      <c r="AC2449" s="22">
        <v>1</v>
      </c>
      <c r="AD2449" s="22"/>
      <c r="AE2449" s="22">
        <f t="shared" si="1569"/>
        <v>888</v>
      </c>
      <c r="AF2449" s="22">
        <f t="shared" si="1538"/>
        <v>888</v>
      </c>
      <c r="AG2449" s="20"/>
      <c r="AH2449" s="22"/>
      <c r="AI2449" s="22"/>
      <c r="AJ2449" s="22">
        <f t="shared" si="1566"/>
        <v>888</v>
      </c>
      <c r="AK2449" s="22">
        <f>IF(O2449="(传统)XDSL",VLOOKUP(S2449,[2]直销续费率明细!C:I,7,FALSE)*1,IF(O2449="GPON+XDSL",VLOOKUP(S2449,[2]直销续费率明细!C:I,7,FALSE)*1,VLOOKUP(S2449,[2]直销续费率明细!C:I,5,FALSE)*1))</f>
        <v>-40</v>
      </c>
      <c r="AL2449" s="22" t="s">
        <v>1309</v>
      </c>
      <c r="AM2449" s="22"/>
      <c r="AN2449" s="22"/>
      <c r="AO2449" s="22" t="s">
        <v>3441</v>
      </c>
      <c r="AP2449" s="22" t="s">
        <v>1301</v>
      </c>
      <c r="AS2449" s="20">
        <f>IF(Y2449&gt;=10,VLOOKUP(U2449,[2]提成计算!B:T,19,FALSE),VLOOKUP(U2449,[2]提成计算!B:T,18,FALSE))</f>
        <v>0.1</v>
      </c>
      <c r="AT2449" s="20">
        <f t="shared" si="1567"/>
        <v>88.800000000000011</v>
      </c>
      <c r="AU2449" s="20">
        <f t="shared" si="1568"/>
        <v>-40</v>
      </c>
    </row>
    <row r="2450" spans="1:47" x14ac:dyDescent="0.15">
      <c r="A2450" s="21" t="s">
        <v>1273</v>
      </c>
      <c r="B2450" s="20" t="s">
        <v>918</v>
      </c>
      <c r="C2450" s="20" t="s">
        <v>984</v>
      </c>
      <c r="D2450" s="20" t="s">
        <v>992</v>
      </c>
      <c r="E2450" s="20" t="s">
        <v>993</v>
      </c>
      <c r="F2450" s="20" t="s">
        <v>1250</v>
      </c>
      <c r="G2450" s="20" t="s">
        <v>3557</v>
      </c>
      <c r="H2450" s="20"/>
      <c r="I2450" s="20">
        <v>13537070314</v>
      </c>
      <c r="J2450" s="20" t="s">
        <v>924</v>
      </c>
      <c r="K2450" s="20" t="s">
        <v>94</v>
      </c>
      <c r="L2450" s="20" t="s">
        <v>1947</v>
      </c>
      <c r="M2450" s="20">
        <v>400</v>
      </c>
      <c r="N2450" s="20">
        <v>400</v>
      </c>
      <c r="O2450" s="20" t="s">
        <v>1262</v>
      </c>
      <c r="P2450" s="20" t="s">
        <v>50</v>
      </c>
      <c r="Q2450" s="28"/>
      <c r="R2450" s="21" t="s">
        <v>95</v>
      </c>
      <c r="S2450" s="25" t="s">
        <v>1023</v>
      </c>
      <c r="T2450" s="21" t="s">
        <v>53</v>
      </c>
      <c r="U2450" s="21" t="s">
        <v>96</v>
      </c>
      <c r="V2450" s="46">
        <v>0.5</v>
      </c>
      <c r="W2450" s="26">
        <f t="shared" si="1536"/>
        <v>0.5</v>
      </c>
      <c r="Y2450" s="21">
        <v>4</v>
      </c>
      <c r="Z2450" s="22">
        <f t="shared" si="1552"/>
        <v>400</v>
      </c>
      <c r="AA2450" s="20" t="s">
        <v>3440</v>
      </c>
      <c r="AB2450" s="22">
        <v>1</v>
      </c>
      <c r="AC2450" s="22"/>
      <c r="AD2450" s="22">
        <f>N2450</f>
        <v>400</v>
      </c>
      <c r="AE2450" s="22"/>
      <c r="AF2450" s="22">
        <f t="shared" si="1538"/>
        <v>400</v>
      </c>
      <c r="AG2450" s="20"/>
      <c r="AH2450" s="22"/>
      <c r="AI2450" s="22"/>
      <c r="AJ2450" s="22">
        <f t="shared" si="1566"/>
        <v>400</v>
      </c>
      <c r="AK2450" s="22">
        <f>IF(O2450="(传统)XDSL",VLOOKUP(S2450,[2]直销续费率明细!C:I,7,FALSE)*1,IF(O2450="GPON+XDSL",VLOOKUP(S2450,[2]直销续费率明细!C:I,7,FALSE)*1,VLOOKUP(S2450,[2]直销续费率明细!C:I,5,FALSE)*1))</f>
        <v>-20</v>
      </c>
      <c r="AL2450" s="22" t="s">
        <v>1309</v>
      </c>
      <c r="AM2450" s="22"/>
      <c r="AN2450" s="22"/>
      <c r="AO2450" s="22" t="s">
        <v>3441</v>
      </c>
      <c r="AP2450" s="22" t="s">
        <v>3448</v>
      </c>
      <c r="AS2450" s="20">
        <f>IF(Y2450&gt;=10,VLOOKUP(U2450,[2]提成计算!B:T,19,FALSE),VLOOKUP(U2450,[2]提成计算!B:T,18,FALSE))</f>
        <v>7.0000000000000007E-2</v>
      </c>
      <c r="AT2450" s="20">
        <f t="shared" si="1567"/>
        <v>28.000000000000004</v>
      </c>
      <c r="AU2450" s="20">
        <f t="shared" si="1568"/>
        <v>-20</v>
      </c>
    </row>
    <row r="2451" spans="1:47" x14ac:dyDescent="0.15">
      <c r="A2451" s="21" t="s">
        <v>1273</v>
      </c>
      <c r="B2451" s="20" t="s">
        <v>918</v>
      </c>
      <c r="C2451" s="20" t="s">
        <v>984</v>
      </c>
      <c r="D2451" s="20" t="s">
        <v>995</v>
      </c>
      <c r="E2451" s="20" t="s">
        <v>996</v>
      </c>
      <c r="F2451" s="20" t="s">
        <v>1250</v>
      </c>
      <c r="G2451" s="20" t="s">
        <v>3558</v>
      </c>
      <c r="H2451" s="20"/>
      <c r="I2451" s="20">
        <v>13922522158</v>
      </c>
      <c r="J2451" s="20" t="s">
        <v>924</v>
      </c>
      <c r="K2451" s="20" t="s">
        <v>999</v>
      </c>
      <c r="L2451" s="20" t="s">
        <v>2137</v>
      </c>
      <c r="M2451" s="20">
        <v>1408</v>
      </c>
      <c r="N2451" s="20">
        <v>1408</v>
      </c>
      <c r="O2451" s="20" t="s">
        <v>927</v>
      </c>
      <c r="P2451" s="20" t="s">
        <v>50</v>
      </c>
      <c r="Q2451" s="28"/>
      <c r="R2451" s="21" t="s">
        <v>1001</v>
      </c>
      <c r="S2451" s="25" t="s">
        <v>1002</v>
      </c>
      <c r="T2451" s="21" t="s">
        <v>53</v>
      </c>
      <c r="U2451" s="21" t="s">
        <v>1003</v>
      </c>
      <c r="V2451" s="46">
        <v>1</v>
      </c>
      <c r="W2451" s="26">
        <f t="shared" si="1536"/>
        <v>1</v>
      </c>
      <c r="Y2451" s="21">
        <v>12</v>
      </c>
      <c r="Z2451" s="22">
        <f t="shared" si="1552"/>
        <v>1408</v>
      </c>
      <c r="AA2451" s="20" t="s">
        <v>3440</v>
      </c>
      <c r="AB2451" s="22"/>
      <c r="AC2451" s="22">
        <v>1</v>
      </c>
      <c r="AD2451" s="22"/>
      <c r="AE2451" s="22">
        <f>N2451</f>
        <v>1408</v>
      </c>
      <c r="AF2451" s="22">
        <f t="shared" si="1538"/>
        <v>1408</v>
      </c>
      <c r="AG2451" s="20"/>
      <c r="AH2451" s="22"/>
      <c r="AI2451" s="22"/>
      <c r="AJ2451" s="22">
        <f t="shared" si="1566"/>
        <v>1408</v>
      </c>
      <c r="AK2451" s="22">
        <f>IF(O2451="(传统)XDSL",VLOOKUP(S2451,[2]直销续费率明细!C:I,7,FALSE)*1,IF(O2451="GPON+XDSL",VLOOKUP(S2451,[2]直销续费率明细!C:I,7,FALSE)*1,VLOOKUP(S2451,[2]直销续费率明细!C:I,5,FALSE)*1))</f>
        <v>25</v>
      </c>
      <c r="AL2451" s="22" t="s">
        <v>1309</v>
      </c>
      <c r="AM2451" s="22"/>
      <c r="AN2451" s="22"/>
      <c r="AO2451" s="22" t="s">
        <v>2216</v>
      </c>
      <c r="AP2451" s="22" t="s">
        <v>1301</v>
      </c>
      <c r="AS2451" s="20">
        <f>IF(Y2451&gt;=10,VLOOKUP(U2451,[2]提成计算!B:T,19,FALSE),VLOOKUP(U2451,[2]提成计算!B:T,18,FALSE))</f>
        <v>0.09</v>
      </c>
      <c r="AT2451" s="20">
        <f t="shared" si="1567"/>
        <v>126.72</v>
      </c>
      <c r="AU2451" s="20">
        <f t="shared" si="1568"/>
        <v>25</v>
      </c>
    </row>
    <row r="2452" spans="1:47" x14ac:dyDescent="0.15">
      <c r="A2452" s="21" t="s">
        <v>1273</v>
      </c>
      <c r="B2452" s="20" t="s">
        <v>918</v>
      </c>
      <c r="C2452" s="20" t="s">
        <v>984</v>
      </c>
      <c r="D2452" s="20" t="s">
        <v>995</v>
      </c>
      <c r="E2452" s="20" t="s">
        <v>1418</v>
      </c>
      <c r="F2452" s="20" t="s">
        <v>1250</v>
      </c>
      <c r="G2452" s="20" t="s">
        <v>3559</v>
      </c>
      <c r="H2452" s="20"/>
      <c r="I2452" s="20">
        <v>13669885890</v>
      </c>
      <c r="J2452" s="20" t="s">
        <v>924</v>
      </c>
      <c r="K2452" s="20" t="s">
        <v>63</v>
      </c>
      <c r="L2452" s="20" t="s">
        <v>2119</v>
      </c>
      <c r="M2452" s="20">
        <v>768</v>
      </c>
      <c r="N2452" s="20">
        <v>768</v>
      </c>
      <c r="O2452" s="20" t="s">
        <v>927</v>
      </c>
      <c r="P2452" s="20" t="s">
        <v>50</v>
      </c>
      <c r="Q2452" s="28"/>
      <c r="R2452" s="21" t="s">
        <v>65</v>
      </c>
      <c r="S2452" s="25" t="s">
        <v>1420</v>
      </c>
      <c r="T2452" s="21" t="s">
        <v>53</v>
      </c>
      <c r="U2452" s="21" t="s">
        <v>66</v>
      </c>
      <c r="V2452" s="46">
        <v>1</v>
      </c>
      <c r="W2452" s="26">
        <f t="shared" si="1536"/>
        <v>1</v>
      </c>
      <c r="Y2452" s="21">
        <v>4</v>
      </c>
      <c r="Z2452" s="22">
        <f t="shared" si="1552"/>
        <v>768</v>
      </c>
      <c r="AA2452" s="20" t="s">
        <v>2218</v>
      </c>
      <c r="AB2452" s="22">
        <v>1</v>
      </c>
      <c r="AC2452" s="22"/>
      <c r="AD2452" s="22">
        <f>N2452</f>
        <v>768</v>
      </c>
      <c r="AE2452" s="22"/>
      <c r="AF2452" s="22">
        <f t="shared" si="1538"/>
        <v>768</v>
      </c>
      <c r="AG2452" s="20"/>
      <c r="AH2452" s="22"/>
      <c r="AI2452" s="22"/>
      <c r="AJ2452" s="22">
        <f t="shared" si="1566"/>
        <v>768</v>
      </c>
      <c r="AK2452" s="22">
        <f>IF(O2452="(传统)XDSL",VLOOKUP(S2452,[2]直销续费率明细!C:I,7,FALSE)*1,IF(O2452="GPON+XDSL",VLOOKUP(S2452,[2]直销续费率明细!C:I,7,FALSE)*1,VLOOKUP(S2452,[2]直销续费率明细!C:I,5,FALSE)*1))</f>
        <v>-40</v>
      </c>
      <c r="AL2452" s="22" t="s">
        <v>1309</v>
      </c>
      <c r="AM2452" s="22"/>
      <c r="AN2452" s="22"/>
      <c r="AO2452" s="22" t="s">
        <v>3441</v>
      </c>
      <c r="AP2452" s="22" t="s">
        <v>1301</v>
      </c>
      <c r="AS2452" s="20">
        <f>IF(Y2452&gt;=10,VLOOKUP(U2452,[2]提成计算!B:T,19,FALSE),VLOOKUP(U2452,[2]提成计算!B:T,18,FALSE))</f>
        <v>7.0000000000000007E-2</v>
      </c>
      <c r="AT2452" s="20">
        <f t="shared" si="1567"/>
        <v>53.760000000000005</v>
      </c>
      <c r="AU2452" s="20">
        <f t="shared" si="1568"/>
        <v>-40</v>
      </c>
    </row>
    <row r="2453" spans="1:47" x14ac:dyDescent="0.15">
      <c r="A2453" s="21" t="s">
        <v>1273</v>
      </c>
      <c r="B2453" s="20" t="s">
        <v>918</v>
      </c>
      <c r="C2453" s="20" t="s">
        <v>984</v>
      </c>
      <c r="D2453" s="20" t="s">
        <v>985</v>
      </c>
      <c r="E2453" s="20" t="s">
        <v>1041</v>
      </c>
      <c r="F2453" s="20" t="s">
        <v>1250</v>
      </c>
      <c r="G2453" s="20" t="s">
        <v>3560</v>
      </c>
      <c r="H2453" s="20"/>
      <c r="I2453" s="20">
        <v>13549352226</v>
      </c>
      <c r="J2453" s="20" t="s">
        <v>924</v>
      </c>
      <c r="K2453" s="20" t="s">
        <v>2882</v>
      </c>
      <c r="L2453" s="20" t="s">
        <v>1299</v>
      </c>
      <c r="M2453" s="20">
        <v>888</v>
      </c>
      <c r="N2453" s="20">
        <v>888</v>
      </c>
      <c r="O2453" s="20" t="s">
        <v>927</v>
      </c>
      <c r="P2453" s="20" t="s">
        <v>50</v>
      </c>
      <c r="Q2453" s="28"/>
      <c r="R2453" s="21" t="s">
        <v>989</v>
      </c>
      <c r="S2453" s="25" t="s">
        <v>1643</v>
      </c>
      <c r="T2453" s="21" t="s">
        <v>53</v>
      </c>
      <c r="U2453" s="21" t="s">
        <v>1833</v>
      </c>
      <c r="V2453" s="46">
        <v>1</v>
      </c>
      <c r="W2453" s="26">
        <f t="shared" si="1536"/>
        <v>1</v>
      </c>
      <c r="Y2453" s="21">
        <v>12</v>
      </c>
      <c r="Z2453" s="22">
        <f t="shared" si="1552"/>
        <v>888</v>
      </c>
      <c r="AA2453" s="20" t="s">
        <v>3440</v>
      </c>
      <c r="AB2453" s="22"/>
      <c r="AC2453" s="22">
        <v>1</v>
      </c>
      <c r="AD2453" s="22"/>
      <c r="AE2453" s="22">
        <f t="shared" ref="AE2453:AE2454" si="1570">N2453</f>
        <v>888</v>
      </c>
      <c r="AF2453" s="22">
        <f t="shared" si="1538"/>
        <v>888</v>
      </c>
      <c r="AG2453" s="20"/>
      <c r="AH2453" s="22"/>
      <c r="AI2453" s="22"/>
      <c r="AJ2453" s="22">
        <f t="shared" si="1566"/>
        <v>888</v>
      </c>
      <c r="AK2453" s="22">
        <f>IF(O2453="(传统)XDSL",VLOOKUP(S2453,[2]直销续费率明细!C:I,7,FALSE)*1,IF(O2453="GPON+XDSL",VLOOKUP(S2453,[2]直销续费率明细!C:I,7,FALSE)*1,VLOOKUP(S2453,[2]直销续费率明细!C:I,5,FALSE)*1))</f>
        <v>0</v>
      </c>
      <c r="AL2453" s="22" t="s">
        <v>1300</v>
      </c>
      <c r="AM2453" s="22"/>
      <c r="AN2453" s="22"/>
      <c r="AO2453" s="22" t="s">
        <v>3441</v>
      </c>
      <c r="AP2453" s="22" t="s">
        <v>1301</v>
      </c>
      <c r="AS2453" s="20">
        <f>IF(Y2453&gt;=10,VLOOKUP(U2453,[2]提成计算!B:T,19,FALSE),VLOOKUP(U2453,[2]提成计算!B:T,18,FALSE))</f>
        <v>0.09</v>
      </c>
      <c r="AT2453" s="20">
        <f t="shared" si="1567"/>
        <v>79.92</v>
      </c>
      <c r="AU2453" s="20">
        <f t="shared" si="1568"/>
        <v>0</v>
      </c>
    </row>
    <row r="2454" spans="1:47" x14ac:dyDescent="0.15">
      <c r="A2454" s="21" t="s">
        <v>1273</v>
      </c>
      <c r="B2454" s="20" t="s">
        <v>918</v>
      </c>
      <c r="C2454" s="20" t="s">
        <v>984</v>
      </c>
      <c r="D2454" s="20" t="s">
        <v>985</v>
      </c>
      <c r="E2454" s="20" t="s">
        <v>1004</v>
      </c>
      <c r="F2454" s="20" t="s">
        <v>1250</v>
      </c>
      <c r="G2454" s="20" t="s">
        <v>3561</v>
      </c>
      <c r="H2454" s="20"/>
      <c r="I2454" s="20">
        <v>13612729186</v>
      </c>
      <c r="J2454" s="20" t="s">
        <v>924</v>
      </c>
      <c r="K2454" s="20" t="s">
        <v>2856</v>
      </c>
      <c r="L2454" s="20" t="s">
        <v>1299</v>
      </c>
      <c r="M2454" s="20">
        <v>888</v>
      </c>
      <c r="N2454" s="20">
        <v>888</v>
      </c>
      <c r="O2454" s="20" t="s">
        <v>927</v>
      </c>
      <c r="P2454" s="20" t="s">
        <v>50</v>
      </c>
      <c r="Q2454" s="28"/>
      <c r="R2454" s="22" t="s">
        <v>989</v>
      </c>
      <c r="T2454" s="21" t="s">
        <v>948</v>
      </c>
      <c r="U2454" s="22" t="s">
        <v>989</v>
      </c>
      <c r="V2454" s="46">
        <v>1</v>
      </c>
      <c r="W2454" s="26">
        <f t="shared" si="1536"/>
        <v>1</v>
      </c>
      <c r="Y2454" s="21">
        <v>12</v>
      </c>
      <c r="Z2454" s="22">
        <f t="shared" si="1552"/>
        <v>888</v>
      </c>
      <c r="AA2454" s="20" t="s">
        <v>3440</v>
      </c>
      <c r="AB2454" s="22"/>
      <c r="AC2454" s="22">
        <v>1</v>
      </c>
      <c r="AD2454" s="22"/>
      <c r="AE2454" s="22">
        <f t="shared" si="1570"/>
        <v>888</v>
      </c>
      <c r="AF2454" s="22">
        <f t="shared" si="1538"/>
        <v>888</v>
      </c>
      <c r="AG2454" s="20"/>
      <c r="AH2454" s="22"/>
      <c r="AI2454" s="22"/>
      <c r="AJ2454" s="22">
        <f t="shared" si="1566"/>
        <v>888</v>
      </c>
      <c r="AK2454" s="22">
        <f>IF(O2454="(传统)XDSL",VLOOKUP(U2454,[2]自营续费率!B:G,6,FALSE)*1,IF(O2454="GPON+XDSL",VLOOKUP(U2454,[2]自营续费率!B:G,6,FALSE)*1,VLOOKUP(U2454,[2]自营续费率!B:G,4,FALSE)*1))</f>
        <v>0</v>
      </c>
      <c r="AL2454" s="22" t="s">
        <v>1309</v>
      </c>
      <c r="AM2454" s="22"/>
      <c r="AN2454" s="22"/>
      <c r="AO2454" s="22" t="s">
        <v>3441</v>
      </c>
      <c r="AP2454" s="22" t="s">
        <v>1301</v>
      </c>
      <c r="AS2454" s="20">
        <f>IF(Y2454&gt;=10,VLOOKUP(U2454,[2]自营提成!C:Z,6,FALSE),VLOOKUP(U2454,[2]自营提成!C:Z,5,FALSE))</f>
        <v>0.12</v>
      </c>
      <c r="AT2454" s="20">
        <f t="shared" si="1567"/>
        <v>106.56</v>
      </c>
      <c r="AU2454" s="20">
        <f>IF(AND(AK2454&lt;0,AK2454+AT2454&lt;0),-AT2454,AK2454)</f>
        <v>0</v>
      </c>
    </row>
    <row r="2455" spans="1:47" x14ac:dyDescent="0.15">
      <c r="A2455" s="21" t="s">
        <v>1273</v>
      </c>
      <c r="B2455" s="20" t="s">
        <v>918</v>
      </c>
      <c r="C2455" s="20" t="s">
        <v>984</v>
      </c>
      <c r="D2455" s="20" t="s">
        <v>1029</v>
      </c>
      <c r="E2455" s="20" t="s">
        <v>1368</v>
      </c>
      <c r="F2455" s="20" t="s">
        <v>1250</v>
      </c>
      <c r="G2455" s="20" t="s">
        <v>3562</v>
      </c>
      <c r="H2455" s="20"/>
      <c r="I2455" s="20">
        <v>15814205038</v>
      </c>
      <c r="J2455" s="20" t="s">
        <v>924</v>
      </c>
      <c r="K2455" s="20" t="s">
        <v>607</v>
      </c>
      <c r="L2455" s="20" t="s">
        <v>1858</v>
      </c>
      <c r="M2455" s="20">
        <v>728</v>
      </c>
      <c r="N2455" s="20">
        <v>728</v>
      </c>
      <c r="O2455" s="20" t="s">
        <v>927</v>
      </c>
      <c r="P2455" s="20" t="s">
        <v>50</v>
      </c>
      <c r="Q2455" s="28"/>
      <c r="R2455" s="21" t="s">
        <v>221</v>
      </c>
      <c r="S2455" s="25" t="s">
        <v>1370</v>
      </c>
      <c r="T2455" s="21" t="s">
        <v>53</v>
      </c>
      <c r="U2455" s="21" t="s">
        <v>608</v>
      </c>
      <c r="V2455" s="46">
        <v>1</v>
      </c>
      <c r="W2455" s="26">
        <f t="shared" si="1536"/>
        <v>1</v>
      </c>
      <c r="Y2455" s="21">
        <v>4</v>
      </c>
      <c r="Z2455" s="22">
        <f t="shared" si="1552"/>
        <v>728</v>
      </c>
      <c r="AA2455" s="20" t="s">
        <v>3440</v>
      </c>
      <c r="AB2455" s="22">
        <v>1</v>
      </c>
      <c r="AC2455" s="22"/>
      <c r="AD2455" s="22">
        <f>N2455</f>
        <v>728</v>
      </c>
      <c r="AE2455" s="22"/>
      <c r="AF2455" s="22">
        <f t="shared" si="1538"/>
        <v>728</v>
      </c>
      <c r="AG2455" s="20"/>
      <c r="AH2455" s="22"/>
      <c r="AI2455" s="22"/>
      <c r="AJ2455" s="22">
        <f t="shared" si="1566"/>
        <v>728</v>
      </c>
      <c r="AK2455" s="22">
        <f>IF(O2455="(传统)XDSL",VLOOKUP(S2455,[2]直销续费率明细!C:I,7,FALSE)*1,IF(O2455="GPON+XDSL",VLOOKUP(S2455,[2]直销续费率明细!C:I,7,FALSE)*1,VLOOKUP(S2455,[2]直销续费率明细!C:I,5,FALSE)*1))</f>
        <v>-40</v>
      </c>
      <c r="AL2455" s="22" t="s">
        <v>1309</v>
      </c>
      <c r="AM2455" s="22"/>
      <c r="AN2455" s="22"/>
      <c r="AO2455" s="22" t="s">
        <v>3441</v>
      </c>
      <c r="AP2455" s="22" t="s">
        <v>1301</v>
      </c>
      <c r="AS2455" s="20">
        <f>IF(Y2455&gt;=10,VLOOKUP(U2455,[2]提成计算!B:T,19,FALSE),VLOOKUP(U2455,[2]提成计算!B:T,18,FALSE))</f>
        <v>0.06</v>
      </c>
      <c r="AT2455" s="20">
        <f t="shared" si="1567"/>
        <v>43.68</v>
      </c>
      <c r="AU2455" s="20">
        <f t="shared" ref="AU2455:AU2456" si="1571">IF(AND(AK2455&lt;0,AK2455+AT2455&lt;0),-AT2455,AK2455)</f>
        <v>-40</v>
      </c>
    </row>
    <row r="2456" spans="1:47" x14ac:dyDescent="0.15">
      <c r="A2456" s="21" t="s">
        <v>1273</v>
      </c>
      <c r="B2456" s="20" t="s">
        <v>918</v>
      </c>
      <c r="C2456" s="20" t="s">
        <v>984</v>
      </c>
      <c r="D2456" s="20" t="s">
        <v>1029</v>
      </c>
      <c r="E2456" s="20" t="s">
        <v>1038</v>
      </c>
      <c r="F2456" s="20" t="s">
        <v>1250</v>
      </c>
      <c r="G2456" s="20" t="s">
        <v>3357</v>
      </c>
      <c r="H2456" s="20"/>
      <c r="I2456" s="20">
        <v>13929205975</v>
      </c>
      <c r="J2456" s="20" t="s">
        <v>924</v>
      </c>
      <c r="K2456" s="20" t="s">
        <v>607</v>
      </c>
      <c r="L2456" s="20" t="s">
        <v>1299</v>
      </c>
      <c r="M2456" s="20">
        <v>888</v>
      </c>
      <c r="N2456" s="20">
        <v>888</v>
      </c>
      <c r="O2456" s="20" t="s">
        <v>927</v>
      </c>
      <c r="P2456" s="20" t="s">
        <v>50</v>
      </c>
      <c r="Q2456" s="28"/>
      <c r="R2456" s="21" t="s">
        <v>221</v>
      </c>
      <c r="S2456" s="25" t="s">
        <v>1370</v>
      </c>
      <c r="T2456" s="21" t="s">
        <v>53</v>
      </c>
      <c r="U2456" s="21" t="s">
        <v>608</v>
      </c>
      <c r="V2456" s="46">
        <v>1</v>
      </c>
      <c r="W2456" s="26">
        <f t="shared" si="1536"/>
        <v>1</v>
      </c>
      <c r="Y2456" s="21">
        <v>12</v>
      </c>
      <c r="Z2456" s="22">
        <f t="shared" si="1552"/>
        <v>888</v>
      </c>
      <c r="AA2456" s="20" t="s">
        <v>3440</v>
      </c>
      <c r="AB2456" s="22"/>
      <c r="AC2456" s="22">
        <v>1</v>
      </c>
      <c r="AD2456" s="22"/>
      <c r="AE2456" s="22">
        <f t="shared" ref="AE2456:AE2457" si="1572">N2456</f>
        <v>888</v>
      </c>
      <c r="AF2456" s="22">
        <f t="shared" si="1538"/>
        <v>888</v>
      </c>
      <c r="AG2456" s="20"/>
      <c r="AH2456" s="22"/>
      <c r="AI2456" s="22"/>
      <c r="AJ2456" s="22">
        <f t="shared" si="1566"/>
        <v>888</v>
      </c>
      <c r="AK2456" s="22">
        <f>IF(O2456="(传统)XDSL",VLOOKUP(S2456,[2]直销续费率明细!C:I,7,FALSE)*1,IF(O2456="GPON+XDSL",VLOOKUP(S2456,[2]直销续费率明细!C:I,7,FALSE)*1,VLOOKUP(S2456,[2]直销续费率明细!C:I,5,FALSE)*1))</f>
        <v>-40</v>
      </c>
      <c r="AL2456" s="22" t="s">
        <v>1309</v>
      </c>
      <c r="AM2456" s="22"/>
      <c r="AN2456" s="22"/>
      <c r="AO2456" s="22" t="s">
        <v>3441</v>
      </c>
      <c r="AP2456" s="22" t="s">
        <v>1301</v>
      </c>
      <c r="AS2456" s="20">
        <f>IF(Y2456&gt;=10,VLOOKUP(U2456,[2]提成计算!B:T,19,FALSE),VLOOKUP(U2456,[2]提成计算!B:T,18,FALSE))</f>
        <v>0.09</v>
      </c>
      <c r="AT2456" s="20">
        <f t="shared" si="1567"/>
        <v>79.92</v>
      </c>
      <c r="AU2456" s="20">
        <f t="shared" si="1571"/>
        <v>-40</v>
      </c>
    </row>
    <row r="2457" spans="1:47" x14ac:dyDescent="0.15">
      <c r="A2457" s="21" t="s">
        <v>1273</v>
      </c>
      <c r="B2457" s="20" t="s">
        <v>918</v>
      </c>
      <c r="C2457" s="20" t="s">
        <v>984</v>
      </c>
      <c r="D2457" s="20" t="s">
        <v>985</v>
      </c>
      <c r="E2457" s="20" t="s">
        <v>1025</v>
      </c>
      <c r="F2457" s="20" t="s">
        <v>1250</v>
      </c>
      <c r="G2457" s="20" t="s">
        <v>3563</v>
      </c>
      <c r="H2457" s="20"/>
      <c r="I2457" s="20">
        <v>13794680288</v>
      </c>
      <c r="J2457" s="20" t="s">
        <v>1268</v>
      </c>
      <c r="K2457" s="20" t="s">
        <v>2880</v>
      </c>
      <c r="L2457" s="20" t="s">
        <v>1891</v>
      </c>
      <c r="M2457" s="20">
        <v>1088</v>
      </c>
      <c r="N2457" s="20">
        <v>1088</v>
      </c>
      <c r="O2457" s="20" t="s">
        <v>927</v>
      </c>
      <c r="P2457" s="20" t="s">
        <v>50</v>
      </c>
      <c r="Q2457" s="28"/>
      <c r="R2457" s="21" t="s">
        <v>989</v>
      </c>
      <c r="S2457" s="21"/>
      <c r="T2457" s="21" t="s">
        <v>53</v>
      </c>
      <c r="U2457" s="21" t="s">
        <v>1028</v>
      </c>
      <c r="V2457" s="46">
        <v>1</v>
      </c>
      <c r="W2457" s="26">
        <f t="shared" si="1536"/>
        <v>1</v>
      </c>
      <c r="X2457" s="26">
        <f t="shared" si="1542"/>
        <v>1</v>
      </c>
      <c r="Y2457" s="21">
        <v>10</v>
      </c>
      <c r="Z2457" s="22">
        <f t="shared" si="1552"/>
        <v>1088</v>
      </c>
      <c r="AA2457" s="20" t="s">
        <v>3440</v>
      </c>
      <c r="AB2457" s="22"/>
      <c r="AC2457" s="22">
        <v>1</v>
      </c>
      <c r="AD2457" s="22"/>
      <c r="AE2457" s="22">
        <f t="shared" si="1572"/>
        <v>1088</v>
      </c>
      <c r="AF2457" s="22">
        <f t="shared" si="1538"/>
        <v>1088</v>
      </c>
      <c r="AG2457" s="20">
        <f>N2457</f>
        <v>1088</v>
      </c>
      <c r="AH2457" s="20" t="str">
        <f>VLOOKUP(U2457,[1]提成计算!B:I,8,FALSE)</f>
        <v xml:space="preserve"> </v>
      </c>
      <c r="AI2457" s="20"/>
      <c r="AJ2457" s="22"/>
      <c r="AK2457" s="22"/>
      <c r="AM2457" s="22"/>
      <c r="AN2457" s="22"/>
      <c r="AO2457" s="22" t="s">
        <v>2216</v>
      </c>
      <c r="AP2457" s="22" t="s">
        <v>1301</v>
      </c>
      <c r="AS2457" s="20"/>
      <c r="AT2457" s="20"/>
      <c r="AU2457" s="20"/>
    </row>
    <row r="2458" spans="1:47" x14ac:dyDescent="0.15">
      <c r="A2458" s="21" t="s">
        <v>1273</v>
      </c>
      <c r="B2458" s="20" t="s">
        <v>918</v>
      </c>
      <c r="C2458" s="20" t="s">
        <v>984</v>
      </c>
      <c r="D2458" s="20" t="s">
        <v>995</v>
      </c>
      <c r="E2458" s="20" t="s">
        <v>1013</v>
      </c>
      <c r="F2458" s="20" t="s">
        <v>1250</v>
      </c>
      <c r="G2458" s="20" t="s">
        <v>3564</v>
      </c>
      <c r="H2458" s="20"/>
      <c r="I2458" s="20">
        <v>13649893254</v>
      </c>
      <c r="J2458" s="20" t="s">
        <v>924</v>
      </c>
      <c r="K2458" s="20" t="s">
        <v>1016</v>
      </c>
      <c r="L2458" s="20" t="s">
        <v>1918</v>
      </c>
      <c r="M2458" s="20">
        <v>680</v>
      </c>
      <c r="N2458" s="20">
        <v>680</v>
      </c>
      <c r="O2458" s="20" t="s">
        <v>927</v>
      </c>
      <c r="P2458" s="20" t="s">
        <v>50</v>
      </c>
      <c r="Q2458" s="28"/>
      <c r="R2458" s="21" t="s">
        <v>1001</v>
      </c>
      <c r="S2458" s="25" t="s">
        <v>1017</v>
      </c>
      <c r="T2458" s="21" t="s">
        <v>53</v>
      </c>
      <c r="U2458" s="21" t="s">
        <v>1018</v>
      </c>
      <c r="V2458" s="46">
        <v>1</v>
      </c>
      <c r="W2458" s="26">
        <f t="shared" si="1536"/>
        <v>1</v>
      </c>
      <c r="Y2458" s="21">
        <v>4</v>
      </c>
      <c r="Z2458" s="22">
        <f t="shared" si="1552"/>
        <v>680</v>
      </c>
      <c r="AA2458" s="20" t="s">
        <v>2218</v>
      </c>
      <c r="AB2458" s="22">
        <v>1</v>
      </c>
      <c r="AC2458" s="22"/>
      <c r="AD2458" s="22">
        <f>N2458</f>
        <v>680</v>
      </c>
      <c r="AE2458" s="22"/>
      <c r="AF2458" s="22">
        <f t="shared" si="1538"/>
        <v>680</v>
      </c>
      <c r="AG2458" s="20"/>
      <c r="AH2458" s="22"/>
      <c r="AI2458" s="22"/>
      <c r="AJ2458" s="22">
        <f t="shared" ref="AJ2458:AJ2460" si="1573">N2458</f>
        <v>680</v>
      </c>
      <c r="AK2458" s="22">
        <f>IF(O2458="(传统)XDSL",VLOOKUP(S2458,[2]直销续费率明细!C:I,7,FALSE)*1,IF(O2458="GPON+XDSL",VLOOKUP(S2458,[2]直销续费率明细!C:I,7,FALSE)*1,VLOOKUP(S2458,[2]直销续费率明细!C:I,5,FALSE)*1))</f>
        <v>25</v>
      </c>
      <c r="AL2458" s="22" t="s">
        <v>1309</v>
      </c>
      <c r="AM2458" s="22"/>
      <c r="AN2458" s="22"/>
      <c r="AO2458" s="22" t="s">
        <v>3441</v>
      </c>
      <c r="AP2458" s="22" t="s">
        <v>3460</v>
      </c>
      <c r="AS2458" s="20">
        <f>IF(Y2458&gt;=10,VLOOKUP(U2458,[2]提成计算!B:T,19,FALSE),VLOOKUP(U2458,[2]提成计算!B:T,18,FALSE))</f>
        <v>0.06</v>
      </c>
      <c r="AT2458" s="20">
        <f t="shared" ref="AT2458:AT2460" si="1574">IF(AD2458*AS2458&gt;0,AD2458*AS2458,AE2458*AS2458)</f>
        <v>40.799999999999997</v>
      </c>
      <c r="AU2458" s="20">
        <f t="shared" ref="AU2458:AU2460" si="1575">IF(AND(AK2458&lt;0,AK2458+AT2458&lt;0),-AT2458,AK2458)</f>
        <v>25</v>
      </c>
    </row>
    <row r="2459" spans="1:47" x14ac:dyDescent="0.15">
      <c r="A2459" s="21" t="s">
        <v>1273</v>
      </c>
      <c r="B2459" s="20" t="s">
        <v>918</v>
      </c>
      <c r="C2459" s="20" t="s">
        <v>984</v>
      </c>
      <c r="D2459" s="20" t="s">
        <v>995</v>
      </c>
      <c r="E2459" s="20" t="s">
        <v>1009</v>
      </c>
      <c r="F2459" s="20" t="s">
        <v>1250</v>
      </c>
      <c r="G2459" s="20" t="s">
        <v>3565</v>
      </c>
      <c r="H2459" s="20"/>
      <c r="I2459" s="20">
        <v>18819724045</v>
      </c>
      <c r="J2459" s="20" t="s">
        <v>924</v>
      </c>
      <c r="K2459" s="20" t="s">
        <v>2877</v>
      </c>
      <c r="L2459" s="20" t="s">
        <v>2137</v>
      </c>
      <c r="M2459" s="20">
        <v>1408</v>
      </c>
      <c r="N2459" s="20">
        <v>1408</v>
      </c>
      <c r="O2459" s="20" t="s">
        <v>927</v>
      </c>
      <c r="P2459" s="20" t="s">
        <v>50</v>
      </c>
      <c r="Q2459" s="28"/>
      <c r="R2459" s="21" t="s">
        <v>65</v>
      </c>
      <c r="S2459" s="25" t="s">
        <v>1504</v>
      </c>
      <c r="T2459" s="21" t="s">
        <v>53</v>
      </c>
      <c r="U2459" s="21" t="s">
        <v>1757</v>
      </c>
      <c r="V2459" s="46">
        <v>1</v>
      </c>
      <c r="W2459" s="26">
        <f t="shared" si="1536"/>
        <v>1</v>
      </c>
      <c r="Y2459" s="21">
        <v>12</v>
      </c>
      <c r="Z2459" s="22">
        <f t="shared" si="1552"/>
        <v>1408</v>
      </c>
      <c r="AA2459" s="20" t="s">
        <v>3440</v>
      </c>
      <c r="AB2459" s="22"/>
      <c r="AC2459" s="22">
        <v>1</v>
      </c>
      <c r="AD2459" s="22"/>
      <c r="AE2459" s="22">
        <f t="shared" ref="AE2459:AE2467" si="1576">N2459</f>
        <v>1408</v>
      </c>
      <c r="AF2459" s="22">
        <f t="shared" si="1538"/>
        <v>1408</v>
      </c>
      <c r="AG2459" s="20"/>
      <c r="AH2459" s="22"/>
      <c r="AI2459" s="22"/>
      <c r="AJ2459" s="22">
        <f t="shared" si="1573"/>
        <v>1408</v>
      </c>
      <c r="AK2459" s="22">
        <f>IF(O2459="(传统)XDSL",VLOOKUP(S2459,[2]直销续费率明细!C:I,7,FALSE)*1,IF(O2459="GPON+XDSL",VLOOKUP(S2459,[2]直销续费率明细!C:I,7,FALSE)*1,VLOOKUP(S2459,[2]直销续费率明细!C:I,5,FALSE)*1))</f>
        <v>-40</v>
      </c>
      <c r="AL2459" s="22" t="s">
        <v>1300</v>
      </c>
      <c r="AM2459" s="22"/>
      <c r="AN2459" s="22"/>
      <c r="AO2459" s="22" t="s">
        <v>3441</v>
      </c>
      <c r="AP2459" s="22" t="s">
        <v>1301</v>
      </c>
      <c r="AS2459" s="20">
        <f>IF(Y2459&gt;=10,VLOOKUP(U2459,[2]提成计算!B:T,19,FALSE),VLOOKUP(U2459,[2]提成计算!B:T,18,FALSE))</f>
        <v>0.09</v>
      </c>
      <c r="AT2459" s="20">
        <f t="shared" si="1574"/>
        <v>126.72</v>
      </c>
      <c r="AU2459" s="20">
        <f t="shared" si="1575"/>
        <v>-40</v>
      </c>
    </row>
    <row r="2460" spans="1:47" x14ac:dyDescent="0.15">
      <c r="A2460" s="21" t="s">
        <v>1273</v>
      </c>
      <c r="B2460" s="20" t="s">
        <v>918</v>
      </c>
      <c r="C2460" s="20" t="s">
        <v>984</v>
      </c>
      <c r="D2460" s="20" t="s">
        <v>985</v>
      </c>
      <c r="E2460" s="20" t="s">
        <v>986</v>
      </c>
      <c r="F2460" s="20" t="s">
        <v>1250</v>
      </c>
      <c r="G2460" s="20" t="s">
        <v>3566</v>
      </c>
      <c r="H2460" s="20"/>
      <c r="I2460" s="20">
        <v>13838867898</v>
      </c>
      <c r="J2460" s="20" t="s">
        <v>924</v>
      </c>
      <c r="K2460" s="20" t="s">
        <v>1006</v>
      </c>
      <c r="L2460" s="20" t="s">
        <v>1299</v>
      </c>
      <c r="M2460" s="20">
        <v>888</v>
      </c>
      <c r="N2460" s="20">
        <v>888</v>
      </c>
      <c r="O2460" s="20" t="s">
        <v>927</v>
      </c>
      <c r="P2460" s="20" t="s">
        <v>50</v>
      </c>
      <c r="Q2460" s="28"/>
      <c r="R2460" s="21" t="s">
        <v>989</v>
      </c>
      <c r="S2460" s="25" t="s">
        <v>1007</v>
      </c>
      <c r="T2460" s="21" t="s">
        <v>53</v>
      </c>
      <c r="U2460" s="21" t="s">
        <v>1008</v>
      </c>
      <c r="V2460" s="46">
        <v>1</v>
      </c>
      <c r="W2460" s="26">
        <f t="shared" si="1536"/>
        <v>1</v>
      </c>
      <c r="Y2460" s="21">
        <v>12</v>
      </c>
      <c r="Z2460" s="22">
        <f t="shared" si="1552"/>
        <v>888</v>
      </c>
      <c r="AA2460" s="20" t="s">
        <v>3440</v>
      </c>
      <c r="AB2460" s="22"/>
      <c r="AC2460" s="22">
        <v>1</v>
      </c>
      <c r="AD2460" s="22"/>
      <c r="AE2460" s="22">
        <f t="shared" si="1576"/>
        <v>888</v>
      </c>
      <c r="AF2460" s="22">
        <f t="shared" si="1538"/>
        <v>888</v>
      </c>
      <c r="AG2460" s="20"/>
      <c r="AH2460" s="22"/>
      <c r="AI2460" s="22"/>
      <c r="AJ2460" s="22">
        <f t="shared" si="1573"/>
        <v>888</v>
      </c>
      <c r="AK2460" s="22">
        <f>IF(O2460="(传统)XDSL",VLOOKUP(S2460,[2]直销续费率明细!C:I,7,FALSE)*1,IF(O2460="GPON+XDSL",VLOOKUP(S2460,[2]直销续费率明细!C:I,7,FALSE)*1,VLOOKUP(S2460,[2]直销续费率明细!C:I,5,FALSE)*1))</f>
        <v>15</v>
      </c>
      <c r="AL2460" s="22" t="s">
        <v>1309</v>
      </c>
      <c r="AM2460" s="22"/>
      <c r="AN2460" s="22"/>
      <c r="AO2460" s="22" t="s">
        <v>3441</v>
      </c>
      <c r="AP2460" s="22" t="s">
        <v>1301</v>
      </c>
      <c r="AS2460" s="20">
        <f>IF(Y2460&gt;=10,VLOOKUP(U2460,[2]提成计算!B:T,19,FALSE),VLOOKUP(U2460,[2]提成计算!B:T,18,FALSE))</f>
        <v>0.1</v>
      </c>
      <c r="AT2460" s="20">
        <f t="shared" si="1574"/>
        <v>88.800000000000011</v>
      </c>
      <c r="AU2460" s="20">
        <f t="shared" si="1575"/>
        <v>15</v>
      </c>
    </row>
    <row r="2461" spans="1:47" x14ac:dyDescent="0.15">
      <c r="A2461" s="21" t="s">
        <v>1273</v>
      </c>
      <c r="B2461" s="20" t="s">
        <v>918</v>
      </c>
      <c r="C2461" s="20" t="s">
        <v>984</v>
      </c>
      <c r="D2461" s="20" t="s">
        <v>992</v>
      </c>
      <c r="E2461" s="20" t="s">
        <v>1809</v>
      </c>
      <c r="F2461" s="20" t="s">
        <v>1250</v>
      </c>
      <c r="G2461" s="20" t="s">
        <v>3567</v>
      </c>
      <c r="H2461" s="20"/>
      <c r="I2461" s="20">
        <v>13712416485</v>
      </c>
      <c r="J2461" s="20" t="s">
        <v>1268</v>
      </c>
      <c r="K2461" s="20" t="s">
        <v>94</v>
      </c>
      <c r="L2461" s="20" t="s">
        <v>1898</v>
      </c>
      <c r="M2461" s="20">
        <v>1398</v>
      </c>
      <c r="N2461" s="20">
        <v>1398</v>
      </c>
      <c r="O2461" s="20" t="s">
        <v>927</v>
      </c>
      <c r="P2461" s="20" t="s">
        <v>50</v>
      </c>
      <c r="Q2461" s="28"/>
      <c r="R2461" s="21" t="s">
        <v>95</v>
      </c>
      <c r="S2461" s="21"/>
      <c r="T2461" s="21" t="s">
        <v>53</v>
      </c>
      <c r="U2461" s="21" t="s">
        <v>96</v>
      </c>
      <c r="V2461" s="46">
        <v>1</v>
      </c>
      <c r="W2461" s="26">
        <f t="shared" si="1536"/>
        <v>1</v>
      </c>
      <c r="X2461" s="26">
        <f t="shared" si="1542"/>
        <v>1</v>
      </c>
      <c r="Y2461" s="21">
        <v>20</v>
      </c>
      <c r="Z2461" s="22">
        <f t="shared" si="1552"/>
        <v>1398</v>
      </c>
      <c r="AA2461" s="20" t="s">
        <v>3440</v>
      </c>
      <c r="AB2461" s="22"/>
      <c r="AC2461" s="22">
        <v>1</v>
      </c>
      <c r="AD2461" s="22"/>
      <c r="AE2461" s="22">
        <f t="shared" si="1576"/>
        <v>1398</v>
      </c>
      <c r="AF2461" s="22">
        <f t="shared" si="1538"/>
        <v>1398</v>
      </c>
      <c r="AG2461" s="20">
        <f>N2461</f>
        <v>1398</v>
      </c>
      <c r="AH2461" s="20" t="str">
        <f>VLOOKUP(U2461,[1]提成计算!B:I,8,FALSE)</f>
        <v xml:space="preserve"> </v>
      </c>
      <c r="AI2461" s="20"/>
      <c r="AJ2461" s="22"/>
      <c r="AK2461" s="22"/>
      <c r="AM2461" s="22"/>
      <c r="AN2461" s="22"/>
      <c r="AO2461" s="22" t="s">
        <v>3441</v>
      </c>
      <c r="AP2461" s="22" t="s">
        <v>1301</v>
      </c>
      <c r="AS2461" s="20"/>
      <c r="AT2461" s="20"/>
      <c r="AU2461" s="20"/>
    </row>
    <row r="2462" spans="1:47" x14ac:dyDescent="0.15">
      <c r="A2462" s="21" t="s">
        <v>1273</v>
      </c>
      <c r="B2462" s="20" t="s">
        <v>918</v>
      </c>
      <c r="C2462" s="20" t="s">
        <v>984</v>
      </c>
      <c r="D2462" s="20" t="s">
        <v>985</v>
      </c>
      <c r="E2462" s="20" t="s">
        <v>986</v>
      </c>
      <c r="F2462" s="20" t="s">
        <v>1250</v>
      </c>
      <c r="G2462" s="20" t="s">
        <v>3568</v>
      </c>
      <c r="H2462" s="20"/>
      <c r="I2462" s="20">
        <v>18727343088</v>
      </c>
      <c r="J2462" s="20" t="s">
        <v>924</v>
      </c>
      <c r="K2462" s="20" t="s">
        <v>1006</v>
      </c>
      <c r="L2462" s="20" t="s">
        <v>2157</v>
      </c>
      <c r="M2462" s="20">
        <v>1498</v>
      </c>
      <c r="N2462" s="20">
        <v>1498</v>
      </c>
      <c r="O2462" s="20" t="s">
        <v>927</v>
      </c>
      <c r="P2462" s="20" t="s">
        <v>50</v>
      </c>
      <c r="Q2462" s="28"/>
      <c r="R2462" s="21" t="s">
        <v>989</v>
      </c>
      <c r="S2462" s="25" t="s">
        <v>1007</v>
      </c>
      <c r="T2462" s="21" t="s">
        <v>53</v>
      </c>
      <c r="U2462" s="21" t="s">
        <v>1008</v>
      </c>
      <c r="V2462" s="46">
        <v>1</v>
      </c>
      <c r="W2462" s="26">
        <f t="shared" si="1536"/>
        <v>1</v>
      </c>
      <c r="Y2462" s="21">
        <v>50</v>
      </c>
      <c r="Z2462" s="22">
        <f t="shared" si="1552"/>
        <v>1498</v>
      </c>
      <c r="AA2462" s="20" t="s">
        <v>3440</v>
      </c>
      <c r="AB2462" s="22"/>
      <c r="AC2462" s="22">
        <v>1</v>
      </c>
      <c r="AD2462" s="22"/>
      <c r="AE2462" s="22">
        <f t="shared" si="1576"/>
        <v>1498</v>
      </c>
      <c r="AF2462" s="22">
        <f t="shared" si="1538"/>
        <v>1498</v>
      </c>
      <c r="AG2462" s="20"/>
      <c r="AH2462" s="22"/>
      <c r="AI2462" s="22"/>
      <c r="AJ2462" s="22">
        <f t="shared" ref="AJ2462:AJ2463" si="1577">N2462</f>
        <v>1498</v>
      </c>
      <c r="AK2462" s="22">
        <f>IF(O2462="(传统)XDSL",VLOOKUP(S2462,[2]直销续费率明细!C:I,7,FALSE)*1,IF(O2462="GPON+XDSL",VLOOKUP(S2462,[2]直销续费率明细!C:I,7,FALSE)*1,VLOOKUP(S2462,[2]直销续费率明细!C:I,5,FALSE)*1))</f>
        <v>15</v>
      </c>
      <c r="AL2462" s="22" t="s">
        <v>1309</v>
      </c>
      <c r="AM2462" s="22"/>
      <c r="AN2462" s="22"/>
      <c r="AO2462" s="22" t="s">
        <v>2216</v>
      </c>
      <c r="AP2462" s="22" t="s">
        <v>1301</v>
      </c>
      <c r="AS2462" s="20">
        <f>IF(Y2462&gt;=10,VLOOKUP(U2462,[2]提成计算!B:T,19,FALSE),VLOOKUP(U2462,[2]提成计算!B:T,18,FALSE))</f>
        <v>0.1</v>
      </c>
      <c r="AT2462" s="20">
        <f t="shared" ref="AT2462:AT2463" si="1578">IF(AD2462*AS2462&gt;0,AD2462*AS2462,AE2462*AS2462)</f>
        <v>149.80000000000001</v>
      </c>
      <c r="AU2462" s="20">
        <f t="shared" ref="AU2462:AU2463" si="1579">IF(AND(AK2462&lt;0,AK2462+AT2462&lt;0),-AT2462,AK2462)</f>
        <v>15</v>
      </c>
    </row>
    <row r="2463" spans="1:47" x14ac:dyDescent="0.15">
      <c r="A2463" s="21" t="s">
        <v>1273</v>
      </c>
      <c r="B2463" s="20" t="s">
        <v>918</v>
      </c>
      <c r="C2463" s="20" t="s">
        <v>984</v>
      </c>
      <c r="D2463" s="20" t="s">
        <v>985</v>
      </c>
      <c r="E2463" s="20" t="s">
        <v>1004</v>
      </c>
      <c r="F2463" s="20" t="s">
        <v>1250</v>
      </c>
      <c r="G2463" s="20" t="s">
        <v>3569</v>
      </c>
      <c r="H2463" s="20"/>
      <c r="I2463" s="20">
        <v>13416688832</v>
      </c>
      <c r="J2463" s="20" t="s">
        <v>924</v>
      </c>
      <c r="K2463" s="20" t="s">
        <v>1006</v>
      </c>
      <c r="L2463" s="20" t="s">
        <v>1299</v>
      </c>
      <c r="M2463" s="20">
        <v>888</v>
      </c>
      <c r="N2463" s="20">
        <v>888</v>
      </c>
      <c r="O2463" s="20" t="s">
        <v>927</v>
      </c>
      <c r="P2463" s="20" t="s">
        <v>50</v>
      </c>
      <c r="Q2463" s="28"/>
      <c r="R2463" s="21" t="s">
        <v>989</v>
      </c>
      <c r="S2463" s="25" t="s">
        <v>1007</v>
      </c>
      <c r="T2463" s="21" t="s">
        <v>53</v>
      </c>
      <c r="U2463" s="21" t="s">
        <v>1008</v>
      </c>
      <c r="V2463" s="46">
        <v>1</v>
      </c>
      <c r="W2463" s="26">
        <f t="shared" si="1536"/>
        <v>1</v>
      </c>
      <c r="Y2463" s="21">
        <v>12</v>
      </c>
      <c r="Z2463" s="22">
        <f t="shared" si="1552"/>
        <v>888</v>
      </c>
      <c r="AA2463" s="20" t="s">
        <v>2218</v>
      </c>
      <c r="AB2463" s="22"/>
      <c r="AC2463" s="22">
        <v>1</v>
      </c>
      <c r="AD2463" s="22"/>
      <c r="AE2463" s="22">
        <f t="shared" si="1576"/>
        <v>888</v>
      </c>
      <c r="AF2463" s="22">
        <f t="shared" si="1538"/>
        <v>888</v>
      </c>
      <c r="AG2463" s="20"/>
      <c r="AH2463" s="22"/>
      <c r="AI2463" s="22"/>
      <c r="AJ2463" s="22">
        <f t="shared" si="1577"/>
        <v>888</v>
      </c>
      <c r="AK2463" s="22">
        <f>IF(O2463="(传统)XDSL",VLOOKUP(S2463,[2]直销续费率明细!C:I,7,FALSE)*1,IF(O2463="GPON+XDSL",VLOOKUP(S2463,[2]直销续费率明细!C:I,7,FALSE)*1,VLOOKUP(S2463,[2]直销续费率明细!C:I,5,FALSE)*1))</f>
        <v>15</v>
      </c>
      <c r="AL2463" s="22" t="s">
        <v>1309</v>
      </c>
      <c r="AM2463" s="22"/>
      <c r="AN2463" s="22"/>
      <c r="AO2463" s="22" t="s">
        <v>2216</v>
      </c>
      <c r="AP2463" s="22" t="s">
        <v>1301</v>
      </c>
      <c r="AS2463" s="20">
        <f>IF(Y2463&gt;=10,VLOOKUP(U2463,[2]提成计算!B:T,19,FALSE),VLOOKUP(U2463,[2]提成计算!B:T,18,FALSE))</f>
        <v>0.1</v>
      </c>
      <c r="AT2463" s="20">
        <f t="shared" si="1578"/>
        <v>88.800000000000011</v>
      </c>
      <c r="AU2463" s="20">
        <f t="shared" si="1579"/>
        <v>15</v>
      </c>
    </row>
    <row r="2464" spans="1:47" x14ac:dyDescent="0.15">
      <c r="A2464" s="21" t="s">
        <v>1273</v>
      </c>
      <c r="B2464" s="20" t="s">
        <v>918</v>
      </c>
      <c r="C2464" s="20" t="s">
        <v>984</v>
      </c>
      <c r="D2464" s="20" t="s">
        <v>995</v>
      </c>
      <c r="E2464" s="20" t="s">
        <v>1009</v>
      </c>
      <c r="F2464" s="20" t="s">
        <v>1250</v>
      </c>
      <c r="G2464" s="20" t="s">
        <v>3570</v>
      </c>
      <c r="H2464" s="20"/>
      <c r="I2464" s="20">
        <v>13669848908</v>
      </c>
      <c r="J2464" s="20" t="s">
        <v>1268</v>
      </c>
      <c r="K2464" s="20" t="s">
        <v>2877</v>
      </c>
      <c r="L2464" s="20" t="s">
        <v>2838</v>
      </c>
      <c r="M2464" s="20">
        <v>2098</v>
      </c>
      <c r="N2464" s="20">
        <v>2098</v>
      </c>
      <c r="O2464" s="20" t="s">
        <v>927</v>
      </c>
      <c r="P2464" s="20" t="s">
        <v>50</v>
      </c>
      <c r="Q2464" s="28"/>
      <c r="R2464" s="21" t="s">
        <v>65</v>
      </c>
      <c r="S2464" s="21"/>
      <c r="T2464" s="21" t="s">
        <v>53</v>
      </c>
      <c r="U2464" s="21" t="s">
        <v>1757</v>
      </c>
      <c r="V2464" s="46">
        <v>1</v>
      </c>
      <c r="W2464" s="26">
        <f t="shared" si="1536"/>
        <v>1</v>
      </c>
      <c r="X2464" s="26">
        <f t="shared" si="1542"/>
        <v>1</v>
      </c>
      <c r="Y2464" s="21">
        <v>10</v>
      </c>
      <c r="Z2464" s="22">
        <f t="shared" si="1552"/>
        <v>2098</v>
      </c>
      <c r="AA2464" s="20" t="s">
        <v>2218</v>
      </c>
      <c r="AB2464" s="22"/>
      <c r="AC2464" s="22">
        <v>1</v>
      </c>
      <c r="AD2464" s="22"/>
      <c r="AE2464" s="22">
        <f t="shared" si="1576"/>
        <v>2098</v>
      </c>
      <c r="AF2464" s="22">
        <f t="shared" si="1538"/>
        <v>2098</v>
      </c>
      <c r="AG2464" s="20">
        <f>N2464</f>
        <v>2098</v>
      </c>
      <c r="AH2464" s="20" t="str">
        <f>VLOOKUP(U2464,[1]提成计算!B:I,8,FALSE)</f>
        <v>否</v>
      </c>
      <c r="AI2464" s="20"/>
      <c r="AJ2464" s="22"/>
      <c r="AK2464" s="22"/>
      <c r="AM2464" s="22"/>
      <c r="AN2464" s="22"/>
      <c r="AO2464" s="22" t="s">
        <v>3441</v>
      </c>
      <c r="AP2464" s="22" t="s">
        <v>1301</v>
      </c>
      <c r="AS2464" s="20"/>
      <c r="AT2464" s="20"/>
      <c r="AU2464" s="20"/>
    </row>
    <row r="2465" spans="1:47" x14ac:dyDescent="0.15">
      <c r="A2465" s="21" t="s">
        <v>1273</v>
      </c>
      <c r="B2465" s="20" t="s">
        <v>918</v>
      </c>
      <c r="C2465" s="20" t="s">
        <v>984</v>
      </c>
      <c r="D2465" s="20" t="s">
        <v>985</v>
      </c>
      <c r="E2465" s="20" t="s">
        <v>1004</v>
      </c>
      <c r="F2465" s="20" t="s">
        <v>1250</v>
      </c>
      <c r="G2465" s="20" t="s">
        <v>3571</v>
      </c>
      <c r="H2465" s="20"/>
      <c r="I2465" s="20">
        <v>13869521805</v>
      </c>
      <c r="J2465" s="20" t="s">
        <v>924</v>
      </c>
      <c r="K2465" s="20" t="s">
        <v>2975</v>
      </c>
      <c r="L2465" s="20" t="s">
        <v>1299</v>
      </c>
      <c r="M2465" s="20">
        <v>888</v>
      </c>
      <c r="N2465" s="20">
        <v>888</v>
      </c>
      <c r="O2465" s="20" t="s">
        <v>927</v>
      </c>
      <c r="P2465" s="20" t="s">
        <v>50</v>
      </c>
      <c r="Q2465" s="28"/>
      <c r="R2465" s="21" t="s">
        <v>989</v>
      </c>
      <c r="S2465" s="25" t="s">
        <v>1007</v>
      </c>
      <c r="T2465" s="21" t="s">
        <v>53</v>
      </c>
      <c r="U2465" s="21" t="s">
        <v>1008</v>
      </c>
      <c r="V2465" s="46">
        <v>1</v>
      </c>
      <c r="W2465" s="26">
        <f t="shared" si="1536"/>
        <v>1</v>
      </c>
      <c r="Y2465" s="21">
        <v>12</v>
      </c>
      <c r="Z2465" s="22">
        <f t="shared" si="1552"/>
        <v>888</v>
      </c>
      <c r="AA2465" s="20" t="s">
        <v>3440</v>
      </c>
      <c r="AB2465" s="22"/>
      <c r="AC2465" s="22">
        <v>1</v>
      </c>
      <c r="AD2465" s="22"/>
      <c r="AE2465" s="22">
        <f t="shared" si="1576"/>
        <v>888</v>
      </c>
      <c r="AF2465" s="22">
        <f t="shared" si="1538"/>
        <v>888</v>
      </c>
      <c r="AG2465" s="20"/>
      <c r="AH2465" s="22"/>
      <c r="AI2465" s="22"/>
      <c r="AJ2465" s="22">
        <f t="shared" ref="AJ2465:AJ2466" si="1580">N2465</f>
        <v>888</v>
      </c>
      <c r="AK2465" s="22">
        <f>IF(O2465="(传统)XDSL",VLOOKUP(S2465,[2]直销续费率明细!C:I,7,FALSE)*1,IF(O2465="GPON+XDSL",VLOOKUP(S2465,[2]直销续费率明细!C:I,7,FALSE)*1,VLOOKUP(S2465,[2]直销续费率明细!C:I,5,FALSE)*1))</f>
        <v>15</v>
      </c>
      <c r="AL2465" s="22" t="s">
        <v>1309</v>
      </c>
      <c r="AM2465" s="22"/>
      <c r="AN2465" s="22"/>
      <c r="AO2465" s="22" t="s">
        <v>3441</v>
      </c>
      <c r="AP2465" s="22" t="s">
        <v>1301</v>
      </c>
      <c r="AS2465" s="20">
        <f>IF(Y2465&gt;=10,VLOOKUP(U2465,[2]提成计算!B:T,19,FALSE),VLOOKUP(U2465,[2]提成计算!B:T,18,FALSE))</f>
        <v>0.1</v>
      </c>
      <c r="AT2465" s="20">
        <f t="shared" ref="AT2465:AT2466" si="1581">IF(AD2465*AS2465&gt;0,AD2465*AS2465,AE2465*AS2465)</f>
        <v>88.800000000000011</v>
      </c>
      <c r="AU2465" s="20">
        <f t="shared" ref="AU2465:AU2466" si="1582">IF(AND(AK2465&lt;0,AK2465+AT2465&lt;0),-AT2465,AK2465)</f>
        <v>15</v>
      </c>
    </row>
    <row r="2466" spans="1:47" x14ac:dyDescent="0.15">
      <c r="A2466" s="21" t="s">
        <v>1273</v>
      </c>
      <c r="B2466" s="20" t="s">
        <v>918</v>
      </c>
      <c r="C2466" s="20" t="s">
        <v>984</v>
      </c>
      <c r="D2466" s="20" t="s">
        <v>985</v>
      </c>
      <c r="E2466" s="20" t="s">
        <v>1041</v>
      </c>
      <c r="F2466" s="20" t="s">
        <v>1250</v>
      </c>
      <c r="G2466" s="20" t="s">
        <v>3572</v>
      </c>
      <c r="H2466" s="20"/>
      <c r="I2466" s="20">
        <v>13724552624</v>
      </c>
      <c r="J2466" s="20" t="s">
        <v>924</v>
      </c>
      <c r="K2466" s="20" t="s">
        <v>1006</v>
      </c>
      <c r="L2466" s="20" t="s">
        <v>1299</v>
      </c>
      <c r="M2466" s="20">
        <v>888</v>
      </c>
      <c r="N2466" s="20">
        <v>888</v>
      </c>
      <c r="O2466" s="20" t="s">
        <v>927</v>
      </c>
      <c r="P2466" s="20" t="s">
        <v>50</v>
      </c>
      <c r="Q2466" s="28"/>
      <c r="R2466" s="21" t="s">
        <v>989</v>
      </c>
      <c r="S2466" s="25" t="s">
        <v>1643</v>
      </c>
      <c r="T2466" s="21" t="s">
        <v>53</v>
      </c>
      <c r="U2466" s="21" t="s">
        <v>1008</v>
      </c>
      <c r="V2466" s="46">
        <v>1</v>
      </c>
      <c r="W2466" s="26">
        <f t="shared" si="1536"/>
        <v>1</v>
      </c>
      <c r="Y2466" s="21">
        <v>12</v>
      </c>
      <c r="Z2466" s="22">
        <f t="shared" si="1552"/>
        <v>888</v>
      </c>
      <c r="AA2466" s="20" t="s">
        <v>3440</v>
      </c>
      <c r="AB2466" s="22"/>
      <c r="AC2466" s="22">
        <v>1</v>
      </c>
      <c r="AD2466" s="22"/>
      <c r="AE2466" s="22">
        <f t="shared" si="1576"/>
        <v>888</v>
      </c>
      <c r="AF2466" s="22">
        <f t="shared" si="1538"/>
        <v>888</v>
      </c>
      <c r="AG2466" s="20"/>
      <c r="AH2466" s="22"/>
      <c r="AI2466" s="22"/>
      <c r="AJ2466" s="22">
        <f t="shared" si="1580"/>
        <v>888</v>
      </c>
      <c r="AK2466" s="22">
        <f>IF(O2466="(传统)XDSL",VLOOKUP(S2466,[2]直销续费率明细!C:I,7,FALSE)*1,IF(O2466="GPON+XDSL",VLOOKUP(S2466,[2]直销续费率明细!C:I,7,FALSE)*1,VLOOKUP(S2466,[2]直销续费率明细!C:I,5,FALSE)*1))</f>
        <v>0</v>
      </c>
      <c r="AL2466" s="22" t="s">
        <v>1300</v>
      </c>
      <c r="AM2466" s="22"/>
      <c r="AN2466" s="22"/>
      <c r="AO2466" s="22" t="s">
        <v>3441</v>
      </c>
      <c r="AP2466" s="22" t="s">
        <v>1301</v>
      </c>
      <c r="AS2466" s="20">
        <f>IF(Y2466&gt;=10,VLOOKUP(U2466,[2]提成计算!B:T,19,FALSE),VLOOKUP(U2466,[2]提成计算!B:T,18,FALSE))</f>
        <v>0.1</v>
      </c>
      <c r="AT2466" s="20">
        <f t="shared" si="1581"/>
        <v>88.800000000000011</v>
      </c>
      <c r="AU2466" s="20">
        <f t="shared" si="1582"/>
        <v>0</v>
      </c>
    </row>
    <row r="2467" spans="1:47" x14ac:dyDescent="0.15">
      <c r="A2467" s="21" t="s">
        <v>1273</v>
      </c>
      <c r="B2467" s="20" t="s">
        <v>918</v>
      </c>
      <c r="C2467" s="20" t="s">
        <v>984</v>
      </c>
      <c r="D2467" s="20" t="s">
        <v>995</v>
      </c>
      <c r="E2467" s="20" t="s">
        <v>1009</v>
      </c>
      <c r="F2467" s="20" t="s">
        <v>1250</v>
      </c>
      <c r="G2467" s="20" t="s">
        <v>3573</v>
      </c>
      <c r="H2467" s="20"/>
      <c r="I2467" s="20">
        <v>13556752295</v>
      </c>
      <c r="J2467" s="20" t="s">
        <v>1268</v>
      </c>
      <c r="K2467" s="20" t="s">
        <v>3574</v>
      </c>
      <c r="L2467" s="20" t="s">
        <v>2838</v>
      </c>
      <c r="M2467" s="20">
        <v>2098</v>
      </c>
      <c r="N2467" s="20">
        <v>2098</v>
      </c>
      <c r="O2467" s="20" t="s">
        <v>927</v>
      </c>
      <c r="P2467" s="20" t="s">
        <v>50</v>
      </c>
      <c r="Q2467" s="28"/>
      <c r="R2467" s="21" t="s">
        <v>65</v>
      </c>
      <c r="S2467" s="21"/>
      <c r="T2467" s="21" t="s">
        <v>3575</v>
      </c>
      <c r="U2467" s="21" t="s">
        <v>1012</v>
      </c>
      <c r="V2467" s="46">
        <v>1</v>
      </c>
      <c r="W2467" s="26">
        <f t="shared" si="1536"/>
        <v>1</v>
      </c>
      <c r="X2467" s="26">
        <f t="shared" si="1542"/>
        <v>1</v>
      </c>
      <c r="Y2467" s="21">
        <v>10</v>
      </c>
      <c r="Z2467" s="22">
        <f t="shared" si="1552"/>
        <v>2098</v>
      </c>
      <c r="AA2467" s="20" t="s">
        <v>3440</v>
      </c>
      <c r="AB2467" s="22"/>
      <c r="AC2467" s="22">
        <v>1</v>
      </c>
      <c r="AD2467" s="22"/>
      <c r="AE2467" s="22">
        <f t="shared" si="1576"/>
        <v>2098</v>
      </c>
      <c r="AF2467" s="22">
        <f t="shared" si="1538"/>
        <v>2098</v>
      </c>
      <c r="AG2467" s="20">
        <f>N2467</f>
        <v>2098</v>
      </c>
      <c r="AH2467" s="20" t="str">
        <f>VLOOKUP(U2467,[1]提成计算!B:I,8,FALSE)</f>
        <v>否</v>
      </c>
      <c r="AI2467" s="20"/>
      <c r="AJ2467" s="22"/>
      <c r="AK2467" s="22"/>
      <c r="AM2467" s="22"/>
      <c r="AN2467" s="22"/>
      <c r="AO2467" s="22" t="s">
        <v>3441</v>
      </c>
      <c r="AP2467" s="22" t="s">
        <v>1301</v>
      </c>
      <c r="AS2467" s="20"/>
      <c r="AT2467" s="20"/>
      <c r="AU2467" s="20"/>
    </row>
    <row r="2468" spans="1:47" x14ac:dyDescent="0.15">
      <c r="A2468" s="21" t="s">
        <v>1273</v>
      </c>
      <c r="B2468" s="20" t="s">
        <v>918</v>
      </c>
      <c r="C2468" s="20" t="s">
        <v>984</v>
      </c>
      <c r="D2468" s="20" t="s">
        <v>985</v>
      </c>
      <c r="E2468" s="20" t="s">
        <v>1041</v>
      </c>
      <c r="F2468" s="20" t="s">
        <v>1250</v>
      </c>
      <c r="G2468" s="20" t="s">
        <v>3576</v>
      </c>
      <c r="H2468" s="20"/>
      <c r="I2468" s="20">
        <v>13418281258</v>
      </c>
      <c r="J2468" s="20" t="s">
        <v>924</v>
      </c>
      <c r="K2468" s="20" t="s">
        <v>1618</v>
      </c>
      <c r="L2468" s="20" t="s">
        <v>2119</v>
      </c>
      <c r="M2468" s="20">
        <v>768</v>
      </c>
      <c r="N2468" s="20">
        <v>768</v>
      </c>
      <c r="O2468" s="20" t="s">
        <v>927</v>
      </c>
      <c r="P2468" s="20" t="s">
        <v>50</v>
      </c>
      <c r="Q2468" s="28"/>
      <c r="R2468" s="21" t="s">
        <v>989</v>
      </c>
      <c r="S2468" s="25" t="s">
        <v>1643</v>
      </c>
      <c r="T2468" s="21" t="s">
        <v>53</v>
      </c>
      <c r="U2468" s="21" t="s">
        <v>1833</v>
      </c>
      <c r="V2468" s="46">
        <v>1</v>
      </c>
      <c r="W2468" s="26">
        <f t="shared" si="1536"/>
        <v>1</v>
      </c>
      <c r="Y2468" s="21">
        <v>4</v>
      </c>
      <c r="Z2468" s="22">
        <f t="shared" si="1552"/>
        <v>768</v>
      </c>
      <c r="AA2468" s="20" t="s">
        <v>3440</v>
      </c>
      <c r="AB2468" s="22">
        <v>1</v>
      </c>
      <c r="AC2468" s="22"/>
      <c r="AD2468" s="22">
        <f>N2468</f>
        <v>768</v>
      </c>
      <c r="AE2468" s="22"/>
      <c r="AF2468" s="22">
        <f t="shared" si="1538"/>
        <v>768</v>
      </c>
      <c r="AG2468" s="20"/>
      <c r="AH2468" s="22"/>
      <c r="AI2468" s="22"/>
      <c r="AJ2468" s="22">
        <f t="shared" ref="AJ2468:AJ2480" si="1583">N2468</f>
        <v>768</v>
      </c>
      <c r="AK2468" s="22">
        <f>IF(O2468="(传统)XDSL",VLOOKUP(S2468,[2]直销续费率明细!C:I,7,FALSE)*1,IF(O2468="GPON+XDSL",VLOOKUP(S2468,[2]直销续费率明细!C:I,7,FALSE)*1,VLOOKUP(S2468,[2]直销续费率明细!C:I,5,FALSE)*1))</f>
        <v>0</v>
      </c>
      <c r="AL2468" s="22" t="s">
        <v>1309</v>
      </c>
      <c r="AM2468" s="22"/>
      <c r="AN2468" s="22"/>
      <c r="AO2468" s="22" t="s">
        <v>2216</v>
      </c>
      <c r="AP2468" s="22" t="s">
        <v>1301</v>
      </c>
      <c r="AS2468" s="20">
        <f>IF(Y2468&gt;=10,VLOOKUP(U2468,[2]提成计算!B:T,19,FALSE),VLOOKUP(U2468,[2]提成计算!B:T,18,FALSE))</f>
        <v>0.06</v>
      </c>
      <c r="AT2468" s="20">
        <f t="shared" ref="AT2468:AT2480" si="1584">IF(AD2468*AS2468&gt;0,AD2468*AS2468,AE2468*AS2468)</f>
        <v>46.08</v>
      </c>
      <c r="AU2468" s="20">
        <f t="shared" ref="AU2468:AU2480" si="1585">IF(AND(AK2468&lt;0,AK2468+AT2468&lt;0),-AT2468,AK2468)</f>
        <v>0</v>
      </c>
    </row>
    <row r="2469" spans="1:47" x14ac:dyDescent="0.15">
      <c r="A2469" s="21" t="s">
        <v>1273</v>
      </c>
      <c r="B2469" s="20" t="s">
        <v>918</v>
      </c>
      <c r="C2469" s="20" t="s">
        <v>984</v>
      </c>
      <c r="D2469" s="20" t="s">
        <v>985</v>
      </c>
      <c r="E2469" s="20" t="s">
        <v>1041</v>
      </c>
      <c r="F2469" s="20" t="s">
        <v>1250</v>
      </c>
      <c r="G2469" s="20" t="s">
        <v>3577</v>
      </c>
      <c r="H2469" s="20"/>
      <c r="I2469" s="20">
        <v>13559792805</v>
      </c>
      <c r="J2469" s="20" t="s">
        <v>924</v>
      </c>
      <c r="K2469" s="20" t="s">
        <v>2944</v>
      </c>
      <c r="L2469" s="20" t="s">
        <v>2166</v>
      </c>
      <c r="M2469" s="20">
        <v>1088</v>
      </c>
      <c r="N2469" s="20">
        <v>1088</v>
      </c>
      <c r="O2469" s="20" t="s">
        <v>927</v>
      </c>
      <c r="P2469" s="20" t="s">
        <v>50</v>
      </c>
      <c r="Q2469" s="28"/>
      <c r="R2469" s="21" t="s">
        <v>989</v>
      </c>
      <c r="S2469" s="25" t="s">
        <v>990</v>
      </c>
      <c r="T2469" s="21" t="s">
        <v>53</v>
      </c>
      <c r="U2469" s="21" t="s">
        <v>991</v>
      </c>
      <c r="V2469" s="46">
        <v>1</v>
      </c>
      <c r="W2469" s="26">
        <f t="shared" si="1536"/>
        <v>1</v>
      </c>
      <c r="Y2469" s="21">
        <v>20</v>
      </c>
      <c r="Z2469" s="22">
        <f t="shared" si="1552"/>
        <v>1088</v>
      </c>
      <c r="AA2469" s="20" t="s">
        <v>2218</v>
      </c>
      <c r="AB2469" s="22"/>
      <c r="AC2469" s="22">
        <v>1</v>
      </c>
      <c r="AD2469" s="22"/>
      <c r="AE2469" s="22">
        <f>N2469</f>
        <v>1088</v>
      </c>
      <c r="AF2469" s="22">
        <f t="shared" si="1538"/>
        <v>1088</v>
      </c>
      <c r="AG2469" s="20"/>
      <c r="AH2469" s="22"/>
      <c r="AI2469" s="22"/>
      <c r="AJ2469" s="22">
        <f t="shared" si="1583"/>
        <v>1088</v>
      </c>
      <c r="AK2469" s="22">
        <f>IF(O2469="(传统)XDSL",VLOOKUP(S2469,[2]直销续费率明细!C:I,7,FALSE)*1,IF(O2469="GPON+XDSL",VLOOKUP(S2469,[2]直销续费率明细!C:I,7,FALSE)*1,VLOOKUP(S2469,[2]直销续费率明细!C:I,5,FALSE)*1))</f>
        <v>25</v>
      </c>
      <c r="AL2469" s="22" t="s">
        <v>1300</v>
      </c>
      <c r="AM2469" s="22"/>
      <c r="AN2469" s="22"/>
      <c r="AO2469" s="22" t="s">
        <v>3441</v>
      </c>
      <c r="AP2469" s="22" t="s">
        <v>1301</v>
      </c>
      <c r="AS2469" s="20">
        <f>IF(Y2469&gt;=10,VLOOKUP(U2469,[2]提成计算!B:T,19,FALSE),VLOOKUP(U2469,[2]提成计算!B:T,18,FALSE))</f>
        <v>0.1</v>
      </c>
      <c r="AT2469" s="20">
        <f t="shared" si="1584"/>
        <v>108.80000000000001</v>
      </c>
      <c r="AU2469" s="20">
        <f t="shared" si="1585"/>
        <v>25</v>
      </c>
    </row>
    <row r="2470" spans="1:47" x14ac:dyDescent="0.15">
      <c r="A2470" s="21" t="s">
        <v>1273</v>
      </c>
      <c r="B2470" s="20" t="s">
        <v>918</v>
      </c>
      <c r="C2470" s="20" t="s">
        <v>984</v>
      </c>
      <c r="D2470" s="20" t="s">
        <v>985</v>
      </c>
      <c r="E2470" s="20" t="s">
        <v>1041</v>
      </c>
      <c r="F2470" s="20" t="s">
        <v>1250</v>
      </c>
      <c r="G2470" s="20" t="s">
        <v>3578</v>
      </c>
      <c r="H2470" s="20"/>
      <c r="I2470" s="20">
        <v>13538615049</v>
      </c>
      <c r="J2470" s="20" t="s">
        <v>924</v>
      </c>
      <c r="K2470" s="20" t="s">
        <v>2944</v>
      </c>
      <c r="L2470" s="20" t="s">
        <v>2119</v>
      </c>
      <c r="M2470" s="20">
        <v>768</v>
      </c>
      <c r="N2470" s="20">
        <v>768</v>
      </c>
      <c r="O2470" s="20" t="s">
        <v>927</v>
      </c>
      <c r="P2470" s="20" t="s">
        <v>50</v>
      </c>
      <c r="Q2470" s="28"/>
      <c r="R2470" s="21" t="s">
        <v>989</v>
      </c>
      <c r="S2470" s="25" t="s">
        <v>990</v>
      </c>
      <c r="T2470" s="21" t="s">
        <v>53</v>
      </c>
      <c r="U2470" s="21" t="s">
        <v>991</v>
      </c>
      <c r="V2470" s="46">
        <v>1</v>
      </c>
      <c r="W2470" s="26">
        <f t="shared" si="1536"/>
        <v>1</v>
      </c>
      <c r="Y2470" s="21">
        <v>4</v>
      </c>
      <c r="Z2470" s="22">
        <f t="shared" si="1552"/>
        <v>768</v>
      </c>
      <c r="AA2470" s="20" t="s">
        <v>3440</v>
      </c>
      <c r="AB2470" s="22">
        <v>1</v>
      </c>
      <c r="AC2470" s="22"/>
      <c r="AD2470" s="22">
        <f t="shared" ref="AD2470:AD2471" si="1586">N2470</f>
        <v>768</v>
      </c>
      <c r="AE2470" s="22"/>
      <c r="AF2470" s="22">
        <f t="shared" si="1538"/>
        <v>768</v>
      </c>
      <c r="AG2470" s="20"/>
      <c r="AH2470" s="22"/>
      <c r="AI2470" s="22"/>
      <c r="AJ2470" s="22">
        <f t="shared" si="1583"/>
        <v>768</v>
      </c>
      <c r="AK2470" s="22">
        <f>IF(O2470="(传统)XDSL",VLOOKUP(S2470,[2]直销续费率明细!C:I,7,FALSE)*1,IF(O2470="GPON+XDSL",VLOOKUP(S2470,[2]直销续费率明细!C:I,7,FALSE)*1,VLOOKUP(S2470,[2]直销续费率明细!C:I,5,FALSE)*1))</f>
        <v>25</v>
      </c>
      <c r="AL2470" s="22" t="s">
        <v>1300</v>
      </c>
      <c r="AM2470" s="22"/>
      <c r="AN2470" s="22"/>
      <c r="AO2470" s="22" t="s">
        <v>3441</v>
      </c>
      <c r="AP2470" s="22" t="s">
        <v>1301</v>
      </c>
      <c r="AS2470" s="20">
        <f>IF(Y2470&gt;=10,VLOOKUP(U2470,[2]提成计算!B:T,19,FALSE),VLOOKUP(U2470,[2]提成计算!B:T,18,FALSE))</f>
        <v>7.0000000000000007E-2</v>
      </c>
      <c r="AT2470" s="20">
        <f t="shared" si="1584"/>
        <v>53.760000000000005</v>
      </c>
      <c r="AU2470" s="20">
        <f t="shared" si="1585"/>
        <v>25</v>
      </c>
    </row>
    <row r="2471" spans="1:47" x14ac:dyDescent="0.15">
      <c r="A2471" s="21" t="s">
        <v>1273</v>
      </c>
      <c r="B2471" s="20" t="s">
        <v>918</v>
      </c>
      <c r="C2471" s="20" t="s">
        <v>984</v>
      </c>
      <c r="D2471" s="20" t="s">
        <v>992</v>
      </c>
      <c r="E2471" s="20" t="s">
        <v>2930</v>
      </c>
      <c r="F2471" s="20" t="s">
        <v>1250</v>
      </c>
      <c r="G2471" s="20" t="s">
        <v>3579</v>
      </c>
      <c r="H2471" s="20"/>
      <c r="I2471" s="20">
        <v>15816800763</v>
      </c>
      <c r="J2471" s="20" t="s">
        <v>924</v>
      </c>
      <c r="K2471" s="20" t="s">
        <v>94</v>
      </c>
      <c r="L2471" s="20" t="s">
        <v>1918</v>
      </c>
      <c r="M2471" s="20">
        <v>680</v>
      </c>
      <c r="N2471" s="20">
        <v>680</v>
      </c>
      <c r="O2471" s="20" t="s">
        <v>1262</v>
      </c>
      <c r="P2471" s="20" t="s">
        <v>50</v>
      </c>
      <c r="Q2471" s="28"/>
      <c r="R2471" s="21" t="s">
        <v>95</v>
      </c>
      <c r="S2471" s="25" t="s">
        <v>1023</v>
      </c>
      <c r="T2471" s="21" t="s">
        <v>53</v>
      </c>
      <c r="U2471" s="21" t="s">
        <v>96</v>
      </c>
      <c r="V2471" s="46">
        <v>1</v>
      </c>
      <c r="W2471" s="26">
        <f t="shared" si="1536"/>
        <v>1</v>
      </c>
      <c r="Y2471" s="21">
        <v>4</v>
      </c>
      <c r="Z2471" s="22">
        <f t="shared" si="1552"/>
        <v>680</v>
      </c>
      <c r="AA2471" s="20" t="s">
        <v>3440</v>
      </c>
      <c r="AB2471" s="22">
        <v>1</v>
      </c>
      <c r="AC2471" s="22"/>
      <c r="AD2471" s="22">
        <f t="shared" si="1586"/>
        <v>680</v>
      </c>
      <c r="AE2471" s="22"/>
      <c r="AF2471" s="22">
        <f t="shared" si="1538"/>
        <v>680</v>
      </c>
      <c r="AG2471" s="20"/>
      <c r="AH2471" s="22"/>
      <c r="AI2471" s="22"/>
      <c r="AJ2471" s="22">
        <f t="shared" si="1583"/>
        <v>680</v>
      </c>
      <c r="AK2471" s="22">
        <f>IF(O2471="(传统)XDSL",VLOOKUP(S2471,[2]直销续费率明细!C:I,7,FALSE)*1,IF(O2471="GPON+XDSL",VLOOKUP(S2471,[2]直销续费率明细!C:I,7,FALSE)*1,VLOOKUP(S2471,[2]直销续费率明细!C:I,5,FALSE)*1))</f>
        <v>-20</v>
      </c>
      <c r="AL2471" s="22" t="s">
        <v>1309</v>
      </c>
      <c r="AM2471" s="22"/>
      <c r="AN2471" s="22"/>
      <c r="AO2471" s="22" t="s">
        <v>3441</v>
      </c>
      <c r="AP2471" s="22" t="s">
        <v>3460</v>
      </c>
      <c r="AS2471" s="20">
        <f>IF(Y2471&gt;=10,VLOOKUP(U2471,[2]提成计算!B:T,19,FALSE),VLOOKUP(U2471,[2]提成计算!B:T,18,FALSE))</f>
        <v>7.0000000000000007E-2</v>
      </c>
      <c r="AT2471" s="20">
        <f t="shared" si="1584"/>
        <v>47.6</v>
      </c>
      <c r="AU2471" s="20">
        <f t="shared" si="1585"/>
        <v>-20</v>
      </c>
    </row>
    <row r="2472" spans="1:47" x14ac:dyDescent="0.15">
      <c r="A2472" s="21" t="s">
        <v>1273</v>
      </c>
      <c r="B2472" s="20" t="s">
        <v>918</v>
      </c>
      <c r="C2472" s="20" t="s">
        <v>984</v>
      </c>
      <c r="D2472" s="20" t="s">
        <v>985</v>
      </c>
      <c r="E2472" s="20" t="s">
        <v>1041</v>
      </c>
      <c r="F2472" s="20" t="s">
        <v>1250</v>
      </c>
      <c r="G2472" s="20" t="s">
        <v>3580</v>
      </c>
      <c r="H2472" s="20"/>
      <c r="I2472" s="20">
        <v>13412729185</v>
      </c>
      <c r="J2472" s="20" t="s">
        <v>924</v>
      </c>
      <c r="K2472" s="20" t="s">
        <v>988</v>
      </c>
      <c r="L2472" s="20" t="s">
        <v>1299</v>
      </c>
      <c r="M2472" s="20">
        <v>888</v>
      </c>
      <c r="N2472" s="20">
        <v>888</v>
      </c>
      <c r="O2472" s="20" t="s">
        <v>927</v>
      </c>
      <c r="P2472" s="20" t="s">
        <v>50</v>
      </c>
      <c r="Q2472" s="28"/>
      <c r="R2472" s="21" t="s">
        <v>989</v>
      </c>
      <c r="S2472" s="25" t="s">
        <v>990</v>
      </c>
      <c r="T2472" s="21" t="s">
        <v>53</v>
      </c>
      <c r="U2472" s="21" t="s">
        <v>991</v>
      </c>
      <c r="V2472" s="46">
        <v>1</v>
      </c>
      <c r="W2472" s="26">
        <f t="shared" si="1536"/>
        <v>1</v>
      </c>
      <c r="Y2472" s="21">
        <v>12</v>
      </c>
      <c r="Z2472" s="22">
        <f t="shared" si="1552"/>
        <v>888</v>
      </c>
      <c r="AA2472" s="20" t="s">
        <v>3440</v>
      </c>
      <c r="AB2472" s="22"/>
      <c r="AC2472" s="22">
        <v>1</v>
      </c>
      <c r="AD2472" s="22"/>
      <c r="AE2472" s="22">
        <f t="shared" ref="AE2472:AE2476" si="1587">N2472</f>
        <v>888</v>
      </c>
      <c r="AF2472" s="22">
        <f t="shared" si="1538"/>
        <v>888</v>
      </c>
      <c r="AG2472" s="20"/>
      <c r="AH2472" s="22"/>
      <c r="AI2472" s="22"/>
      <c r="AJ2472" s="22">
        <f t="shared" si="1583"/>
        <v>888</v>
      </c>
      <c r="AK2472" s="22">
        <f>IF(O2472="(传统)XDSL",VLOOKUP(S2472,[2]直销续费率明细!C:I,7,FALSE)*1,IF(O2472="GPON+XDSL",VLOOKUP(S2472,[2]直销续费率明细!C:I,7,FALSE)*1,VLOOKUP(S2472,[2]直销续费率明细!C:I,5,FALSE)*1))</f>
        <v>25</v>
      </c>
      <c r="AL2472" s="22" t="s">
        <v>1309</v>
      </c>
      <c r="AM2472" s="22"/>
      <c r="AN2472" s="22"/>
      <c r="AO2472" s="22" t="s">
        <v>3441</v>
      </c>
      <c r="AP2472" s="22" t="s">
        <v>1301</v>
      </c>
      <c r="AS2472" s="20">
        <f>IF(Y2472&gt;=10,VLOOKUP(U2472,[2]提成计算!B:T,19,FALSE),VLOOKUP(U2472,[2]提成计算!B:T,18,FALSE))</f>
        <v>0.1</v>
      </c>
      <c r="AT2472" s="20">
        <f t="shared" si="1584"/>
        <v>88.800000000000011</v>
      </c>
      <c r="AU2472" s="20">
        <f t="shared" si="1585"/>
        <v>25</v>
      </c>
    </row>
    <row r="2473" spans="1:47" x14ac:dyDescent="0.15">
      <c r="A2473" s="21" t="s">
        <v>1273</v>
      </c>
      <c r="B2473" s="20" t="s">
        <v>918</v>
      </c>
      <c r="C2473" s="20" t="s">
        <v>984</v>
      </c>
      <c r="D2473" s="20" t="s">
        <v>995</v>
      </c>
      <c r="E2473" s="20" t="s">
        <v>1013</v>
      </c>
      <c r="F2473" s="20" t="s">
        <v>1250</v>
      </c>
      <c r="G2473" s="20" t="s">
        <v>194</v>
      </c>
      <c r="H2473" s="20"/>
      <c r="I2473" s="20">
        <v>13437404742</v>
      </c>
      <c r="J2473" s="20" t="s">
        <v>924</v>
      </c>
      <c r="K2473" s="20" t="s">
        <v>1016</v>
      </c>
      <c r="L2473" s="20" t="s">
        <v>2137</v>
      </c>
      <c r="M2473" s="20">
        <v>1408</v>
      </c>
      <c r="N2473" s="20">
        <v>1408</v>
      </c>
      <c r="O2473" s="20" t="s">
        <v>927</v>
      </c>
      <c r="P2473" s="20" t="s">
        <v>50</v>
      </c>
      <c r="Q2473" s="28"/>
      <c r="R2473" s="21" t="s">
        <v>1001</v>
      </c>
      <c r="S2473" s="25" t="s">
        <v>1017</v>
      </c>
      <c r="T2473" s="21" t="s">
        <v>53</v>
      </c>
      <c r="U2473" s="21" t="s">
        <v>1018</v>
      </c>
      <c r="V2473" s="46">
        <v>1</v>
      </c>
      <c r="W2473" s="26">
        <f t="shared" si="1536"/>
        <v>1</v>
      </c>
      <c r="Y2473" s="21">
        <v>12</v>
      </c>
      <c r="Z2473" s="22">
        <f t="shared" si="1552"/>
        <v>1408</v>
      </c>
      <c r="AA2473" s="20" t="s">
        <v>3440</v>
      </c>
      <c r="AB2473" s="22"/>
      <c r="AC2473" s="22">
        <v>1</v>
      </c>
      <c r="AD2473" s="22"/>
      <c r="AE2473" s="22">
        <f t="shared" si="1587"/>
        <v>1408</v>
      </c>
      <c r="AF2473" s="22">
        <f t="shared" si="1538"/>
        <v>1408</v>
      </c>
      <c r="AG2473" s="20"/>
      <c r="AH2473" s="22"/>
      <c r="AI2473" s="22"/>
      <c r="AJ2473" s="22">
        <f t="shared" si="1583"/>
        <v>1408</v>
      </c>
      <c r="AK2473" s="22">
        <f>IF(O2473="(传统)XDSL",VLOOKUP(S2473,[2]直销续费率明细!C:I,7,FALSE)*1,IF(O2473="GPON+XDSL",VLOOKUP(S2473,[2]直销续费率明细!C:I,7,FALSE)*1,VLOOKUP(S2473,[2]直销续费率明细!C:I,5,FALSE)*1))</f>
        <v>25</v>
      </c>
      <c r="AL2473" s="22" t="s">
        <v>1300</v>
      </c>
      <c r="AM2473" s="22"/>
      <c r="AN2473" s="22"/>
      <c r="AO2473" s="22" t="s">
        <v>3441</v>
      </c>
      <c r="AP2473" s="22" t="s">
        <v>1301</v>
      </c>
      <c r="AS2473" s="20">
        <f>IF(Y2473&gt;=10,VLOOKUP(U2473,[2]提成计算!B:T,19,FALSE),VLOOKUP(U2473,[2]提成计算!B:T,18,FALSE))</f>
        <v>0.09</v>
      </c>
      <c r="AT2473" s="20">
        <f t="shared" si="1584"/>
        <v>126.72</v>
      </c>
      <c r="AU2473" s="20">
        <f t="shared" si="1585"/>
        <v>25</v>
      </c>
    </row>
    <row r="2474" spans="1:47" x14ac:dyDescent="0.15">
      <c r="A2474" s="21" t="s">
        <v>1273</v>
      </c>
      <c r="B2474" s="20" t="s">
        <v>918</v>
      </c>
      <c r="C2474" s="20" t="s">
        <v>984</v>
      </c>
      <c r="D2474" s="20" t="s">
        <v>995</v>
      </c>
      <c r="E2474" s="20" t="s">
        <v>1013</v>
      </c>
      <c r="F2474" s="20" t="s">
        <v>1250</v>
      </c>
      <c r="G2474" s="20" t="s">
        <v>3581</v>
      </c>
      <c r="H2474" s="20"/>
      <c r="I2474" s="20">
        <v>13712644658</v>
      </c>
      <c r="J2474" s="20" t="s">
        <v>924</v>
      </c>
      <c r="K2474" s="20" t="s">
        <v>3023</v>
      </c>
      <c r="L2474" s="20" t="s">
        <v>1299</v>
      </c>
      <c r="M2474" s="20">
        <v>888</v>
      </c>
      <c r="N2474" s="20">
        <v>888</v>
      </c>
      <c r="O2474" s="20" t="s">
        <v>927</v>
      </c>
      <c r="P2474" s="20" t="s">
        <v>50</v>
      </c>
      <c r="Q2474" s="28"/>
      <c r="R2474" s="21" t="s">
        <v>1001</v>
      </c>
      <c r="S2474" s="25" t="s">
        <v>1017</v>
      </c>
      <c r="T2474" s="21" t="s">
        <v>53</v>
      </c>
      <c r="U2474" s="21" t="s">
        <v>1018</v>
      </c>
      <c r="V2474" s="46">
        <v>1</v>
      </c>
      <c r="W2474" s="26">
        <f t="shared" si="1536"/>
        <v>1</v>
      </c>
      <c r="Y2474" s="21">
        <v>12</v>
      </c>
      <c r="Z2474" s="22">
        <f t="shared" si="1552"/>
        <v>888</v>
      </c>
      <c r="AA2474" s="20" t="s">
        <v>3440</v>
      </c>
      <c r="AB2474" s="22"/>
      <c r="AC2474" s="22">
        <v>1</v>
      </c>
      <c r="AD2474" s="22"/>
      <c r="AE2474" s="22">
        <f t="shared" si="1587"/>
        <v>888</v>
      </c>
      <c r="AF2474" s="22">
        <f t="shared" si="1538"/>
        <v>888</v>
      </c>
      <c r="AG2474" s="20"/>
      <c r="AH2474" s="22"/>
      <c r="AI2474" s="22"/>
      <c r="AJ2474" s="22">
        <f t="shared" si="1583"/>
        <v>888</v>
      </c>
      <c r="AK2474" s="22">
        <f>IF(O2474="(传统)XDSL",VLOOKUP(S2474,[2]直销续费率明细!C:I,7,FALSE)*1,IF(O2474="GPON+XDSL",VLOOKUP(S2474,[2]直销续费率明细!C:I,7,FALSE)*1,VLOOKUP(S2474,[2]直销续费率明细!C:I,5,FALSE)*1))</f>
        <v>25</v>
      </c>
      <c r="AL2474" s="22" t="s">
        <v>1309</v>
      </c>
      <c r="AM2474" s="22"/>
      <c r="AN2474" s="22"/>
      <c r="AO2474" s="22" t="s">
        <v>3441</v>
      </c>
      <c r="AP2474" s="22" t="s">
        <v>1301</v>
      </c>
      <c r="AS2474" s="20">
        <f>IF(Y2474&gt;=10,VLOOKUP(U2474,[2]提成计算!B:T,19,FALSE),VLOOKUP(U2474,[2]提成计算!B:T,18,FALSE))</f>
        <v>0.09</v>
      </c>
      <c r="AT2474" s="20">
        <f t="shared" si="1584"/>
        <v>79.92</v>
      </c>
      <c r="AU2474" s="20">
        <f t="shared" si="1585"/>
        <v>25</v>
      </c>
    </row>
    <row r="2475" spans="1:47" x14ac:dyDescent="0.15">
      <c r="A2475" s="21" t="s">
        <v>1273</v>
      </c>
      <c r="B2475" s="20" t="s">
        <v>918</v>
      </c>
      <c r="C2475" s="20" t="s">
        <v>984</v>
      </c>
      <c r="D2475" s="20" t="s">
        <v>985</v>
      </c>
      <c r="E2475" s="20" t="s">
        <v>986</v>
      </c>
      <c r="F2475" s="20" t="s">
        <v>1250</v>
      </c>
      <c r="G2475" s="20" t="s">
        <v>3582</v>
      </c>
      <c r="H2475" s="20"/>
      <c r="I2475" s="20">
        <v>15118235181</v>
      </c>
      <c r="J2475" s="20" t="s">
        <v>924</v>
      </c>
      <c r="K2475" s="20" t="s">
        <v>1006</v>
      </c>
      <c r="L2475" s="20" t="s">
        <v>2268</v>
      </c>
      <c r="M2475" s="20">
        <v>1398</v>
      </c>
      <c r="N2475" s="20">
        <v>1398</v>
      </c>
      <c r="O2475" s="20" t="s">
        <v>927</v>
      </c>
      <c r="P2475" s="20" t="s">
        <v>50</v>
      </c>
      <c r="Q2475" s="28"/>
      <c r="R2475" s="21" t="s">
        <v>989</v>
      </c>
      <c r="S2475" s="25" t="s">
        <v>1007</v>
      </c>
      <c r="T2475" s="21" t="s">
        <v>53</v>
      </c>
      <c r="U2475" s="21" t="s">
        <v>1008</v>
      </c>
      <c r="V2475" s="46">
        <v>1</v>
      </c>
      <c r="W2475" s="26">
        <f t="shared" si="1536"/>
        <v>1</v>
      </c>
      <c r="Y2475" s="21">
        <v>20</v>
      </c>
      <c r="Z2475" s="22">
        <f t="shared" si="1552"/>
        <v>1398</v>
      </c>
      <c r="AA2475" s="20" t="s">
        <v>3440</v>
      </c>
      <c r="AB2475" s="22"/>
      <c r="AC2475" s="22">
        <v>1</v>
      </c>
      <c r="AD2475" s="22"/>
      <c r="AE2475" s="22">
        <f t="shared" si="1587"/>
        <v>1398</v>
      </c>
      <c r="AF2475" s="22">
        <f t="shared" si="1538"/>
        <v>1398</v>
      </c>
      <c r="AG2475" s="20"/>
      <c r="AH2475" s="22"/>
      <c r="AI2475" s="22"/>
      <c r="AJ2475" s="22">
        <f t="shared" si="1583"/>
        <v>1398</v>
      </c>
      <c r="AK2475" s="22">
        <f>IF(O2475="(传统)XDSL",VLOOKUP(S2475,[2]直销续费率明细!C:I,7,FALSE)*1,IF(O2475="GPON+XDSL",VLOOKUP(S2475,[2]直销续费率明细!C:I,7,FALSE)*1,VLOOKUP(S2475,[2]直销续费率明细!C:I,5,FALSE)*1))</f>
        <v>15</v>
      </c>
      <c r="AL2475" s="22" t="s">
        <v>1309</v>
      </c>
      <c r="AM2475" s="22"/>
      <c r="AN2475" s="22"/>
      <c r="AO2475" s="22" t="s">
        <v>3441</v>
      </c>
      <c r="AP2475" s="22" t="s">
        <v>1301</v>
      </c>
      <c r="AS2475" s="20">
        <f>IF(Y2475&gt;=10,VLOOKUP(U2475,[2]提成计算!B:T,19,FALSE),VLOOKUP(U2475,[2]提成计算!B:T,18,FALSE))</f>
        <v>0.1</v>
      </c>
      <c r="AT2475" s="20">
        <f t="shared" si="1584"/>
        <v>139.80000000000001</v>
      </c>
      <c r="AU2475" s="20">
        <f t="shared" si="1585"/>
        <v>15</v>
      </c>
    </row>
    <row r="2476" spans="1:47" x14ac:dyDescent="0.15">
      <c r="A2476" s="21" t="s">
        <v>1273</v>
      </c>
      <c r="B2476" s="20" t="s">
        <v>918</v>
      </c>
      <c r="C2476" s="20" t="s">
        <v>984</v>
      </c>
      <c r="D2476" s="20" t="s">
        <v>995</v>
      </c>
      <c r="E2476" s="20" t="s">
        <v>3060</v>
      </c>
      <c r="F2476" s="20" t="s">
        <v>1250</v>
      </c>
      <c r="G2476" s="20" t="s">
        <v>3583</v>
      </c>
      <c r="H2476" s="20"/>
      <c r="I2476" s="20">
        <v>13427800296</v>
      </c>
      <c r="J2476" s="20" t="s">
        <v>924</v>
      </c>
      <c r="K2476" s="20" t="s">
        <v>3023</v>
      </c>
      <c r="L2476" s="20" t="s">
        <v>1299</v>
      </c>
      <c r="M2476" s="20">
        <v>888</v>
      </c>
      <c r="N2476" s="20">
        <v>888</v>
      </c>
      <c r="O2476" s="20" t="s">
        <v>927</v>
      </c>
      <c r="P2476" s="20" t="s">
        <v>50</v>
      </c>
      <c r="Q2476" s="28"/>
      <c r="R2476" s="21" t="s">
        <v>1001</v>
      </c>
      <c r="S2476" s="25" t="s">
        <v>1002</v>
      </c>
      <c r="T2476" s="21" t="s">
        <v>53</v>
      </c>
      <c r="U2476" s="21" t="s">
        <v>1018</v>
      </c>
      <c r="V2476" s="46">
        <v>1</v>
      </c>
      <c r="W2476" s="26">
        <f t="shared" si="1536"/>
        <v>1</v>
      </c>
      <c r="Y2476" s="21">
        <v>12</v>
      </c>
      <c r="Z2476" s="22">
        <f t="shared" si="1552"/>
        <v>888</v>
      </c>
      <c r="AA2476" s="20" t="s">
        <v>3440</v>
      </c>
      <c r="AB2476" s="22"/>
      <c r="AC2476" s="22">
        <v>1</v>
      </c>
      <c r="AD2476" s="22"/>
      <c r="AE2476" s="22">
        <f t="shared" si="1587"/>
        <v>888</v>
      </c>
      <c r="AF2476" s="22">
        <f t="shared" si="1538"/>
        <v>888</v>
      </c>
      <c r="AG2476" s="20"/>
      <c r="AH2476" s="22"/>
      <c r="AI2476" s="22"/>
      <c r="AJ2476" s="22">
        <f t="shared" si="1583"/>
        <v>888</v>
      </c>
      <c r="AK2476" s="22">
        <f>IF(O2476="(传统)XDSL",VLOOKUP(S2476,[2]直销续费率明细!C:I,7,FALSE)*1,IF(O2476="GPON+XDSL",VLOOKUP(S2476,[2]直销续费率明细!C:I,7,FALSE)*1,VLOOKUP(S2476,[2]直销续费率明细!C:I,5,FALSE)*1))</f>
        <v>25</v>
      </c>
      <c r="AL2476" s="22" t="s">
        <v>1300</v>
      </c>
      <c r="AM2476" s="22"/>
      <c r="AN2476" s="22"/>
      <c r="AO2476" s="22" t="s">
        <v>3441</v>
      </c>
      <c r="AP2476" s="22" t="s">
        <v>1301</v>
      </c>
      <c r="AS2476" s="20">
        <f>IF(Y2476&gt;=10,VLOOKUP(U2476,[2]提成计算!B:T,19,FALSE),VLOOKUP(U2476,[2]提成计算!B:T,18,FALSE))</f>
        <v>0.09</v>
      </c>
      <c r="AT2476" s="20">
        <f t="shared" si="1584"/>
        <v>79.92</v>
      </c>
      <c r="AU2476" s="20">
        <f t="shared" si="1585"/>
        <v>25</v>
      </c>
    </row>
    <row r="2477" spans="1:47" x14ac:dyDescent="0.15">
      <c r="A2477" s="21" t="s">
        <v>1273</v>
      </c>
      <c r="B2477" s="20" t="s">
        <v>918</v>
      </c>
      <c r="C2477" s="20" t="s">
        <v>984</v>
      </c>
      <c r="D2477" s="20" t="s">
        <v>992</v>
      </c>
      <c r="E2477" s="20" t="s">
        <v>1809</v>
      </c>
      <c r="F2477" s="20" t="s">
        <v>1250</v>
      </c>
      <c r="G2477" s="20" t="s">
        <v>3584</v>
      </c>
      <c r="H2477" s="20"/>
      <c r="I2477" s="20">
        <v>13480430912</v>
      </c>
      <c r="J2477" s="20" t="s">
        <v>924</v>
      </c>
      <c r="K2477" s="20" t="s">
        <v>94</v>
      </c>
      <c r="L2477" s="20" t="s">
        <v>1918</v>
      </c>
      <c r="M2477" s="20">
        <v>680</v>
      </c>
      <c r="N2477" s="20">
        <v>680</v>
      </c>
      <c r="O2477" s="20" t="s">
        <v>1262</v>
      </c>
      <c r="P2477" s="20" t="s">
        <v>50</v>
      </c>
      <c r="Q2477" s="28"/>
      <c r="R2477" s="21" t="s">
        <v>95</v>
      </c>
      <c r="S2477" s="25" t="s">
        <v>1811</v>
      </c>
      <c r="T2477" s="21" t="s">
        <v>53</v>
      </c>
      <c r="U2477" s="21" t="s">
        <v>96</v>
      </c>
      <c r="V2477" s="46">
        <v>1</v>
      </c>
      <c r="W2477" s="26">
        <f t="shared" si="1536"/>
        <v>1</v>
      </c>
      <c r="Y2477" s="21">
        <v>4</v>
      </c>
      <c r="Z2477" s="22">
        <f t="shared" si="1552"/>
        <v>680</v>
      </c>
      <c r="AA2477" s="20" t="s">
        <v>3440</v>
      </c>
      <c r="AB2477" s="22">
        <v>1</v>
      </c>
      <c r="AC2477" s="22"/>
      <c r="AD2477" s="22">
        <f>N2477</f>
        <v>680</v>
      </c>
      <c r="AE2477" s="22"/>
      <c r="AF2477" s="22">
        <f t="shared" si="1538"/>
        <v>680</v>
      </c>
      <c r="AG2477" s="20"/>
      <c r="AH2477" s="22"/>
      <c r="AI2477" s="22"/>
      <c r="AJ2477" s="22">
        <f t="shared" si="1583"/>
        <v>680</v>
      </c>
      <c r="AK2477" s="22">
        <f>IF(O2477="(传统)XDSL",VLOOKUP(S2477,[2]直销续费率明细!C:I,7,FALSE)*1,IF(O2477="GPON+XDSL",VLOOKUP(S2477,[2]直销续费率明细!C:I,7,FALSE)*1,VLOOKUP(S2477,[2]直销续费率明细!C:I,5,FALSE)*1))</f>
        <v>25</v>
      </c>
      <c r="AL2477" s="22" t="s">
        <v>1309</v>
      </c>
      <c r="AM2477" s="22"/>
      <c r="AN2477" s="22"/>
      <c r="AO2477" s="22" t="s">
        <v>3441</v>
      </c>
      <c r="AP2477" s="22" t="s">
        <v>3460</v>
      </c>
      <c r="AS2477" s="20">
        <f>IF(Y2477&gt;=10,VLOOKUP(U2477,[2]提成计算!B:T,19,FALSE),VLOOKUP(U2477,[2]提成计算!B:T,18,FALSE))</f>
        <v>7.0000000000000007E-2</v>
      </c>
      <c r="AT2477" s="20">
        <f t="shared" si="1584"/>
        <v>47.6</v>
      </c>
      <c r="AU2477" s="20">
        <f t="shared" si="1585"/>
        <v>25</v>
      </c>
    </row>
    <row r="2478" spans="1:47" x14ac:dyDescent="0.15">
      <c r="A2478" s="21" t="s">
        <v>1273</v>
      </c>
      <c r="B2478" s="20" t="s">
        <v>918</v>
      </c>
      <c r="C2478" s="20" t="s">
        <v>984</v>
      </c>
      <c r="D2478" s="20" t="s">
        <v>995</v>
      </c>
      <c r="E2478" s="20" t="s">
        <v>996</v>
      </c>
      <c r="F2478" s="20" t="s">
        <v>1250</v>
      </c>
      <c r="G2478" s="20" t="s">
        <v>3585</v>
      </c>
      <c r="H2478" s="20"/>
      <c r="I2478" s="20">
        <v>13412349950</v>
      </c>
      <c r="J2478" s="20" t="s">
        <v>924</v>
      </c>
      <c r="K2478" s="20" t="s">
        <v>999</v>
      </c>
      <c r="L2478" s="20" t="s">
        <v>2137</v>
      </c>
      <c r="M2478" s="20">
        <v>1408</v>
      </c>
      <c r="N2478" s="20">
        <v>1408</v>
      </c>
      <c r="O2478" s="20" t="s">
        <v>927</v>
      </c>
      <c r="P2478" s="20" t="s">
        <v>50</v>
      </c>
      <c r="Q2478" s="28"/>
      <c r="R2478" s="21" t="s">
        <v>1001</v>
      </c>
      <c r="S2478" s="25" t="s">
        <v>1017</v>
      </c>
      <c r="T2478" s="21" t="s">
        <v>53</v>
      </c>
      <c r="U2478" s="21" t="s">
        <v>1003</v>
      </c>
      <c r="V2478" s="46">
        <v>1</v>
      </c>
      <c r="W2478" s="26">
        <f t="shared" si="1536"/>
        <v>1</v>
      </c>
      <c r="Y2478" s="21">
        <v>12</v>
      </c>
      <c r="Z2478" s="22">
        <f t="shared" si="1552"/>
        <v>1408</v>
      </c>
      <c r="AA2478" s="20" t="s">
        <v>3440</v>
      </c>
      <c r="AB2478" s="22"/>
      <c r="AC2478" s="22">
        <v>1</v>
      </c>
      <c r="AD2478" s="22"/>
      <c r="AE2478" s="22">
        <f>N2478</f>
        <v>1408</v>
      </c>
      <c r="AF2478" s="22">
        <f t="shared" si="1538"/>
        <v>1408</v>
      </c>
      <c r="AG2478" s="20"/>
      <c r="AH2478" s="22"/>
      <c r="AI2478" s="22"/>
      <c r="AJ2478" s="22">
        <f t="shared" si="1583"/>
        <v>1408</v>
      </c>
      <c r="AK2478" s="22">
        <f>IF(O2478="(传统)XDSL",VLOOKUP(S2478,[2]直销续费率明细!C:I,7,FALSE)*1,IF(O2478="GPON+XDSL",VLOOKUP(S2478,[2]直销续费率明细!C:I,7,FALSE)*1,VLOOKUP(S2478,[2]直销续费率明细!C:I,5,FALSE)*1))</f>
        <v>25</v>
      </c>
      <c r="AL2478" s="22" t="s">
        <v>1300</v>
      </c>
      <c r="AM2478" s="22"/>
      <c r="AN2478" s="22"/>
      <c r="AO2478" s="22" t="s">
        <v>2216</v>
      </c>
      <c r="AP2478" s="22" t="s">
        <v>1301</v>
      </c>
      <c r="AS2478" s="20">
        <f>IF(Y2478&gt;=10,VLOOKUP(U2478,[2]提成计算!B:T,19,FALSE),VLOOKUP(U2478,[2]提成计算!B:T,18,FALSE))</f>
        <v>0.09</v>
      </c>
      <c r="AT2478" s="20">
        <f t="shared" si="1584"/>
        <v>126.72</v>
      </c>
      <c r="AU2478" s="20">
        <f t="shared" si="1585"/>
        <v>25</v>
      </c>
    </row>
    <row r="2479" spans="1:47" x14ac:dyDescent="0.15">
      <c r="A2479" s="21" t="s">
        <v>1273</v>
      </c>
      <c r="B2479" s="20" t="s">
        <v>918</v>
      </c>
      <c r="C2479" s="20" t="s">
        <v>984</v>
      </c>
      <c r="D2479" s="20" t="s">
        <v>995</v>
      </c>
      <c r="E2479" s="20" t="s">
        <v>996</v>
      </c>
      <c r="F2479" s="20" t="s">
        <v>1250</v>
      </c>
      <c r="G2479" s="20" t="s">
        <v>3586</v>
      </c>
      <c r="H2479" s="20"/>
      <c r="I2479" s="20">
        <v>13717342077</v>
      </c>
      <c r="J2479" s="20" t="s">
        <v>924</v>
      </c>
      <c r="K2479" s="20" t="s">
        <v>1016</v>
      </c>
      <c r="L2479" s="20" t="s">
        <v>1918</v>
      </c>
      <c r="M2479" s="20">
        <v>680</v>
      </c>
      <c r="N2479" s="20">
        <v>680</v>
      </c>
      <c r="O2479" s="20" t="s">
        <v>1262</v>
      </c>
      <c r="P2479" s="20" t="s">
        <v>50</v>
      </c>
      <c r="Q2479" s="28"/>
      <c r="R2479" s="21" t="s">
        <v>1001</v>
      </c>
      <c r="S2479" s="25" t="s">
        <v>1002</v>
      </c>
      <c r="T2479" s="21" t="s">
        <v>53</v>
      </c>
      <c r="U2479" s="21" t="s">
        <v>1018</v>
      </c>
      <c r="V2479" s="46">
        <v>1</v>
      </c>
      <c r="W2479" s="26">
        <f t="shared" si="1536"/>
        <v>1</v>
      </c>
      <c r="Y2479" s="21">
        <v>4</v>
      </c>
      <c r="Z2479" s="22">
        <f t="shared" si="1552"/>
        <v>680</v>
      </c>
      <c r="AA2479" s="20" t="s">
        <v>2218</v>
      </c>
      <c r="AB2479" s="22">
        <v>1</v>
      </c>
      <c r="AC2479" s="22"/>
      <c r="AD2479" s="22">
        <f t="shared" ref="AD2479:AD2480" si="1588">N2479</f>
        <v>680</v>
      </c>
      <c r="AE2479" s="22"/>
      <c r="AF2479" s="22">
        <f t="shared" si="1538"/>
        <v>680</v>
      </c>
      <c r="AG2479" s="20"/>
      <c r="AH2479" s="22"/>
      <c r="AI2479" s="22"/>
      <c r="AJ2479" s="22">
        <f t="shared" si="1583"/>
        <v>680</v>
      </c>
      <c r="AK2479" s="22">
        <f>IF(O2479="(传统)XDSL",VLOOKUP(S2479,[2]直销续费率明细!C:I,7,FALSE)*1,IF(O2479="GPON+XDSL",VLOOKUP(S2479,[2]直销续费率明细!C:I,7,FALSE)*1,VLOOKUP(S2479,[2]直销续费率明细!C:I,5,FALSE)*1))</f>
        <v>0</v>
      </c>
      <c r="AL2479" s="22" t="s">
        <v>1309</v>
      </c>
      <c r="AM2479" s="22"/>
      <c r="AN2479" s="22"/>
      <c r="AO2479" s="22" t="s">
        <v>3441</v>
      </c>
      <c r="AP2479" s="22" t="s">
        <v>3460</v>
      </c>
      <c r="AS2479" s="20">
        <f>IF(Y2479&gt;=10,VLOOKUP(U2479,[2]提成计算!B:T,19,FALSE),VLOOKUP(U2479,[2]提成计算!B:T,18,FALSE))</f>
        <v>0.06</v>
      </c>
      <c r="AT2479" s="20">
        <f t="shared" si="1584"/>
        <v>40.799999999999997</v>
      </c>
      <c r="AU2479" s="20">
        <f t="shared" si="1585"/>
        <v>0</v>
      </c>
    </row>
    <row r="2480" spans="1:47" x14ac:dyDescent="0.15">
      <c r="A2480" s="21" t="s">
        <v>1273</v>
      </c>
      <c r="B2480" s="20" t="s">
        <v>918</v>
      </c>
      <c r="C2480" s="20" t="s">
        <v>984</v>
      </c>
      <c r="D2480" s="20" t="s">
        <v>1029</v>
      </c>
      <c r="E2480" s="20" t="s">
        <v>1038</v>
      </c>
      <c r="F2480" s="20" t="s">
        <v>1250</v>
      </c>
      <c r="G2480" s="20" t="s">
        <v>3587</v>
      </c>
      <c r="H2480" s="20"/>
      <c r="I2480" s="20">
        <v>13728481555</v>
      </c>
      <c r="J2480" s="20" t="s">
        <v>924</v>
      </c>
      <c r="K2480" s="20" t="s">
        <v>2910</v>
      </c>
      <c r="L2480" s="20" t="s">
        <v>1918</v>
      </c>
      <c r="M2480" s="20">
        <v>680</v>
      </c>
      <c r="N2480" s="20">
        <v>680</v>
      </c>
      <c r="O2480" s="20" t="s">
        <v>1262</v>
      </c>
      <c r="P2480" s="20" t="s">
        <v>50</v>
      </c>
      <c r="Q2480" s="28"/>
      <c r="R2480" s="21" t="s">
        <v>221</v>
      </c>
      <c r="S2480" s="25" t="s">
        <v>1040</v>
      </c>
      <c r="T2480" s="21" t="s">
        <v>53</v>
      </c>
      <c r="U2480" s="21" t="s">
        <v>222</v>
      </c>
      <c r="V2480" s="46">
        <v>1</v>
      </c>
      <c r="W2480" s="26">
        <f t="shared" ref="W2480:W2514" si="1589">V2480</f>
        <v>1</v>
      </c>
      <c r="Y2480" s="21">
        <v>4</v>
      </c>
      <c r="Z2480" s="22">
        <f t="shared" si="1552"/>
        <v>680</v>
      </c>
      <c r="AA2480" s="20" t="s">
        <v>3440</v>
      </c>
      <c r="AB2480" s="22">
        <v>1</v>
      </c>
      <c r="AC2480" s="22"/>
      <c r="AD2480" s="22">
        <f t="shared" si="1588"/>
        <v>680</v>
      </c>
      <c r="AE2480" s="22"/>
      <c r="AF2480" s="22">
        <f t="shared" ref="AF2480:AF2514" si="1590">N2480</f>
        <v>680</v>
      </c>
      <c r="AG2480" s="20"/>
      <c r="AH2480" s="22"/>
      <c r="AI2480" s="22"/>
      <c r="AJ2480" s="22">
        <f t="shared" si="1583"/>
        <v>680</v>
      </c>
      <c r="AK2480" s="22">
        <f>IF(O2480="(传统)XDSL",VLOOKUP(S2480,[2]直销续费率明细!C:I,7,FALSE)*1,IF(O2480="GPON+XDSL",VLOOKUP(S2480,[2]直销续费率明细!C:I,7,FALSE)*1,VLOOKUP(S2480,[2]直销续费率明细!C:I,5,FALSE)*1))</f>
        <v>25</v>
      </c>
      <c r="AL2480" s="22" t="s">
        <v>1300</v>
      </c>
      <c r="AM2480" s="22"/>
      <c r="AN2480" s="22"/>
      <c r="AO2480" s="22" t="s">
        <v>3441</v>
      </c>
      <c r="AP2480" s="22" t="s">
        <v>3460</v>
      </c>
      <c r="AS2480" s="20">
        <f>IF(Y2480&gt;=10,VLOOKUP(U2480,[2]提成计算!B:T,19,FALSE),VLOOKUP(U2480,[2]提成计算!B:T,18,FALSE))</f>
        <v>7.0000000000000007E-2</v>
      </c>
      <c r="AT2480" s="20">
        <f t="shared" si="1584"/>
        <v>47.6</v>
      </c>
      <c r="AU2480" s="20">
        <f t="shared" si="1585"/>
        <v>25</v>
      </c>
    </row>
    <row r="2481" spans="1:47" x14ac:dyDescent="0.15">
      <c r="A2481" s="21" t="s">
        <v>1273</v>
      </c>
      <c r="B2481" s="20" t="s">
        <v>918</v>
      </c>
      <c r="C2481" s="20" t="s">
        <v>984</v>
      </c>
      <c r="D2481" s="20" t="s">
        <v>992</v>
      </c>
      <c r="E2481" s="20" t="s">
        <v>1809</v>
      </c>
      <c r="F2481" s="20" t="s">
        <v>1250</v>
      </c>
      <c r="G2481" s="20" t="s">
        <v>3588</v>
      </c>
      <c r="H2481" s="20"/>
      <c r="I2481" s="20">
        <v>13826423038</v>
      </c>
      <c r="J2481" s="20" t="s">
        <v>3444</v>
      </c>
      <c r="K2481" s="20" t="s">
        <v>1022</v>
      </c>
      <c r="L2481" s="20" t="s">
        <v>1358</v>
      </c>
      <c r="M2481" s="20">
        <v>1088</v>
      </c>
      <c r="N2481" s="20">
        <v>1088</v>
      </c>
      <c r="O2481" s="20" t="s">
        <v>927</v>
      </c>
      <c r="P2481" s="20" t="s">
        <v>50</v>
      </c>
      <c r="Q2481" s="28" t="s">
        <v>3444</v>
      </c>
      <c r="R2481" s="21" t="s">
        <v>95</v>
      </c>
      <c r="S2481" s="21"/>
      <c r="T2481" s="21" t="s">
        <v>53</v>
      </c>
      <c r="U2481" s="21" t="s">
        <v>96</v>
      </c>
      <c r="V2481" s="46">
        <v>1</v>
      </c>
      <c r="W2481" s="26">
        <f t="shared" si="1589"/>
        <v>1</v>
      </c>
      <c r="X2481" s="26">
        <f t="shared" ref="X2481:X2513" si="1591">V2481</f>
        <v>1</v>
      </c>
      <c r="Y2481" s="21">
        <v>10</v>
      </c>
      <c r="Z2481" s="22">
        <f t="shared" si="1552"/>
        <v>1088</v>
      </c>
      <c r="AA2481" s="20" t="s">
        <v>3440</v>
      </c>
      <c r="AB2481" s="22"/>
      <c r="AC2481" s="22">
        <v>1</v>
      </c>
      <c r="AD2481" s="22"/>
      <c r="AE2481" s="22">
        <f t="shared" ref="AE2481:AE2482" si="1592">N2481</f>
        <v>1088</v>
      </c>
      <c r="AF2481" s="22">
        <f t="shared" si="1590"/>
        <v>1088</v>
      </c>
      <c r="AG2481" s="20">
        <f>N2481</f>
        <v>1088</v>
      </c>
      <c r="AH2481" s="20" t="str">
        <f>VLOOKUP(U2481,[1]提成计算!B:I,8,FALSE)</f>
        <v xml:space="preserve"> </v>
      </c>
      <c r="AI2481" s="20"/>
      <c r="AJ2481" s="22"/>
      <c r="AK2481" s="22"/>
      <c r="AM2481" s="22"/>
      <c r="AN2481" s="22"/>
      <c r="AO2481" s="22" t="s">
        <v>3441</v>
      </c>
      <c r="AP2481" s="22" t="s">
        <v>1301</v>
      </c>
      <c r="AS2481" s="20"/>
      <c r="AT2481" s="20"/>
      <c r="AU2481" s="20"/>
    </row>
    <row r="2482" spans="1:47" x14ac:dyDescent="0.15">
      <c r="A2482" s="21" t="s">
        <v>1273</v>
      </c>
      <c r="B2482" s="20" t="s">
        <v>918</v>
      </c>
      <c r="C2482" s="20" t="s">
        <v>984</v>
      </c>
      <c r="D2482" s="20" t="s">
        <v>995</v>
      </c>
      <c r="E2482" s="20" t="s">
        <v>1009</v>
      </c>
      <c r="F2482" s="20" t="s">
        <v>1250</v>
      </c>
      <c r="G2482" s="20" t="s">
        <v>3589</v>
      </c>
      <c r="H2482" s="20"/>
      <c r="I2482" s="20">
        <v>13694921209</v>
      </c>
      <c r="J2482" s="20" t="s">
        <v>924</v>
      </c>
      <c r="K2482" s="20" t="s">
        <v>1011</v>
      </c>
      <c r="L2482" s="20" t="s">
        <v>2137</v>
      </c>
      <c r="M2482" s="20">
        <v>1408</v>
      </c>
      <c r="N2482" s="20">
        <v>1408</v>
      </c>
      <c r="O2482" s="20" t="s">
        <v>927</v>
      </c>
      <c r="P2482" s="20" t="s">
        <v>50</v>
      </c>
      <c r="Q2482" s="28"/>
      <c r="R2482" s="21" t="s">
        <v>65</v>
      </c>
      <c r="S2482" s="25" t="s">
        <v>1504</v>
      </c>
      <c r="T2482" s="21" t="s">
        <v>53</v>
      </c>
      <c r="U2482" s="21" t="s">
        <v>1012</v>
      </c>
      <c r="V2482" s="46">
        <v>1</v>
      </c>
      <c r="W2482" s="26">
        <f t="shared" si="1589"/>
        <v>1</v>
      </c>
      <c r="Y2482" s="21">
        <v>12</v>
      </c>
      <c r="Z2482" s="22">
        <f t="shared" si="1552"/>
        <v>1408</v>
      </c>
      <c r="AA2482" s="20" t="s">
        <v>3440</v>
      </c>
      <c r="AB2482" s="22"/>
      <c r="AC2482" s="22">
        <v>1</v>
      </c>
      <c r="AD2482" s="22"/>
      <c r="AE2482" s="22">
        <f t="shared" si="1592"/>
        <v>1408</v>
      </c>
      <c r="AF2482" s="22">
        <f t="shared" si="1590"/>
        <v>1408</v>
      </c>
      <c r="AG2482" s="20"/>
      <c r="AH2482" s="22"/>
      <c r="AI2482" s="22"/>
      <c r="AJ2482" s="22">
        <f t="shared" ref="AJ2482:AJ2490" si="1593">N2482</f>
        <v>1408</v>
      </c>
      <c r="AK2482" s="22">
        <f>IF(O2482="(传统)XDSL",VLOOKUP(S2482,[2]直销续费率明细!C:I,7,FALSE)*1,IF(O2482="GPON+XDSL",VLOOKUP(S2482,[2]直销续费率明细!C:I,7,FALSE)*1,VLOOKUP(S2482,[2]直销续费率明细!C:I,5,FALSE)*1))</f>
        <v>-40</v>
      </c>
      <c r="AL2482" s="22" t="s">
        <v>1309</v>
      </c>
      <c r="AM2482" s="22"/>
      <c r="AN2482" s="22"/>
      <c r="AO2482" s="22" t="s">
        <v>3441</v>
      </c>
      <c r="AP2482" s="22" t="s">
        <v>1301</v>
      </c>
      <c r="AS2482" s="20">
        <f>IF(Y2482&gt;=10,VLOOKUP(U2482,[2]提成计算!B:T,19,FALSE),VLOOKUP(U2482,[2]提成计算!B:T,18,FALSE))</f>
        <v>0.09</v>
      </c>
      <c r="AT2482" s="20">
        <f t="shared" ref="AT2482:AT2490" si="1594">IF(AD2482*AS2482&gt;0,AD2482*AS2482,AE2482*AS2482)</f>
        <v>126.72</v>
      </c>
      <c r="AU2482" s="20">
        <f t="shared" ref="AU2482:AU2489" si="1595">IF(AND(AK2482&lt;0,AK2482+AT2482&lt;0),-AT2482,AK2482)</f>
        <v>-40</v>
      </c>
    </row>
    <row r="2483" spans="1:47" x14ac:dyDescent="0.15">
      <c r="A2483" s="21" t="s">
        <v>1273</v>
      </c>
      <c r="B2483" s="20" t="s">
        <v>918</v>
      </c>
      <c r="C2483" s="20" t="s">
        <v>984</v>
      </c>
      <c r="D2483" s="20" t="s">
        <v>995</v>
      </c>
      <c r="E2483" s="20" t="s">
        <v>1009</v>
      </c>
      <c r="F2483" s="20" t="s">
        <v>1250</v>
      </c>
      <c r="G2483" s="20" t="s">
        <v>3590</v>
      </c>
      <c r="H2483" s="20"/>
      <c r="I2483" s="20">
        <v>13600056750</v>
      </c>
      <c r="J2483" s="20" t="s">
        <v>924</v>
      </c>
      <c r="K2483" s="20" t="s">
        <v>2877</v>
      </c>
      <c r="L2483" s="20" t="s">
        <v>1918</v>
      </c>
      <c r="M2483" s="20">
        <v>680</v>
      </c>
      <c r="N2483" s="20">
        <v>680</v>
      </c>
      <c r="O2483" s="20" t="s">
        <v>927</v>
      </c>
      <c r="P2483" s="20" t="s">
        <v>50</v>
      </c>
      <c r="Q2483" s="28"/>
      <c r="R2483" s="21" t="s">
        <v>65</v>
      </c>
      <c r="S2483" s="25" t="s">
        <v>1504</v>
      </c>
      <c r="T2483" s="21" t="s">
        <v>53</v>
      </c>
      <c r="U2483" s="21" t="s">
        <v>1757</v>
      </c>
      <c r="V2483" s="46">
        <v>1</v>
      </c>
      <c r="W2483" s="26">
        <f t="shared" si="1589"/>
        <v>1</v>
      </c>
      <c r="Y2483" s="21">
        <v>4</v>
      </c>
      <c r="Z2483" s="22">
        <f t="shared" si="1552"/>
        <v>680</v>
      </c>
      <c r="AA2483" s="20" t="s">
        <v>3440</v>
      </c>
      <c r="AB2483" s="22">
        <v>1</v>
      </c>
      <c r="AC2483" s="22"/>
      <c r="AD2483" s="22">
        <f>N2483</f>
        <v>680</v>
      </c>
      <c r="AE2483" s="22"/>
      <c r="AF2483" s="22">
        <f t="shared" si="1590"/>
        <v>680</v>
      </c>
      <c r="AG2483" s="20"/>
      <c r="AH2483" s="22"/>
      <c r="AI2483" s="22"/>
      <c r="AJ2483" s="22">
        <f t="shared" si="1593"/>
        <v>680</v>
      </c>
      <c r="AK2483" s="22">
        <f>IF(O2483="(传统)XDSL",VLOOKUP(S2483,[2]直销续费率明细!C:I,7,FALSE)*1,IF(O2483="GPON+XDSL",VLOOKUP(S2483,[2]直销续费率明细!C:I,7,FALSE)*1,VLOOKUP(S2483,[2]直销续费率明细!C:I,5,FALSE)*1))</f>
        <v>-40</v>
      </c>
      <c r="AL2483" s="22" t="s">
        <v>1309</v>
      </c>
      <c r="AM2483" s="22"/>
      <c r="AN2483" s="22"/>
      <c r="AO2483" s="22" t="s">
        <v>3441</v>
      </c>
      <c r="AP2483" s="22" t="s">
        <v>3460</v>
      </c>
      <c r="AS2483" s="20">
        <f>IF(Y2483&gt;=10,VLOOKUP(U2483,[2]提成计算!B:T,19,FALSE),VLOOKUP(U2483,[2]提成计算!B:T,18,FALSE))</f>
        <v>0.06</v>
      </c>
      <c r="AT2483" s="20">
        <f t="shared" si="1594"/>
        <v>40.799999999999997</v>
      </c>
      <c r="AU2483" s="20">
        <f t="shared" si="1595"/>
        <v>-40</v>
      </c>
    </row>
    <row r="2484" spans="1:47" x14ac:dyDescent="0.15">
      <c r="A2484" s="21" t="s">
        <v>1273</v>
      </c>
      <c r="B2484" s="20" t="s">
        <v>918</v>
      </c>
      <c r="C2484" s="20" t="s">
        <v>984</v>
      </c>
      <c r="D2484" s="20" t="s">
        <v>1029</v>
      </c>
      <c r="E2484" s="20" t="s">
        <v>1368</v>
      </c>
      <c r="F2484" s="20" t="s">
        <v>1250</v>
      </c>
      <c r="G2484" s="20" t="s">
        <v>3591</v>
      </c>
      <c r="H2484" s="20"/>
      <c r="I2484" s="20">
        <v>13537022723</v>
      </c>
      <c r="J2484" s="20" t="s">
        <v>924</v>
      </c>
      <c r="K2484" s="20" t="s">
        <v>607</v>
      </c>
      <c r="L2484" s="20" t="s">
        <v>1376</v>
      </c>
      <c r="M2484" s="20">
        <v>1088</v>
      </c>
      <c r="N2484" s="20">
        <v>1088</v>
      </c>
      <c r="O2484" s="20" t="s">
        <v>927</v>
      </c>
      <c r="P2484" s="20" t="s">
        <v>50</v>
      </c>
      <c r="Q2484" s="28"/>
      <c r="R2484" s="21" t="s">
        <v>221</v>
      </c>
      <c r="S2484" s="25" t="s">
        <v>1370</v>
      </c>
      <c r="T2484" s="21" t="s">
        <v>53</v>
      </c>
      <c r="U2484" s="21" t="s">
        <v>608</v>
      </c>
      <c r="V2484" s="46">
        <v>1</v>
      </c>
      <c r="W2484" s="26">
        <f t="shared" si="1589"/>
        <v>1</v>
      </c>
      <c r="Y2484" s="21">
        <v>10</v>
      </c>
      <c r="Z2484" s="22">
        <f t="shared" si="1552"/>
        <v>1088</v>
      </c>
      <c r="AA2484" s="20" t="s">
        <v>3440</v>
      </c>
      <c r="AB2484" s="22"/>
      <c r="AC2484" s="22">
        <v>1</v>
      </c>
      <c r="AD2484" s="22"/>
      <c r="AE2484" s="22">
        <f>N2484</f>
        <v>1088</v>
      </c>
      <c r="AF2484" s="22">
        <f t="shared" si="1590"/>
        <v>1088</v>
      </c>
      <c r="AG2484" s="20"/>
      <c r="AH2484" s="22"/>
      <c r="AI2484" s="22"/>
      <c r="AJ2484" s="22">
        <f t="shared" si="1593"/>
        <v>1088</v>
      </c>
      <c r="AK2484" s="22">
        <f>IF(O2484="(传统)XDSL",VLOOKUP(S2484,[2]直销续费率明细!C:I,7,FALSE)*1,IF(O2484="GPON+XDSL",VLOOKUP(S2484,[2]直销续费率明细!C:I,7,FALSE)*1,VLOOKUP(S2484,[2]直销续费率明细!C:I,5,FALSE)*1))</f>
        <v>-40</v>
      </c>
      <c r="AL2484" s="22" t="s">
        <v>1309</v>
      </c>
      <c r="AM2484" s="22"/>
      <c r="AN2484" s="22"/>
      <c r="AO2484" s="22" t="s">
        <v>3441</v>
      </c>
      <c r="AP2484" s="22" t="s">
        <v>1301</v>
      </c>
      <c r="AS2484" s="20">
        <f>IF(Y2484&gt;=10,VLOOKUP(U2484,[2]提成计算!B:T,19,FALSE),VLOOKUP(U2484,[2]提成计算!B:T,18,FALSE))</f>
        <v>0.09</v>
      </c>
      <c r="AT2484" s="20">
        <f t="shared" si="1594"/>
        <v>97.92</v>
      </c>
      <c r="AU2484" s="20">
        <f t="shared" si="1595"/>
        <v>-40</v>
      </c>
    </row>
    <row r="2485" spans="1:47" x14ac:dyDescent="0.15">
      <c r="A2485" s="21" t="s">
        <v>1273</v>
      </c>
      <c r="B2485" s="20" t="s">
        <v>918</v>
      </c>
      <c r="C2485" s="20" t="s">
        <v>984</v>
      </c>
      <c r="D2485" s="20" t="s">
        <v>995</v>
      </c>
      <c r="E2485" s="20" t="s">
        <v>996</v>
      </c>
      <c r="F2485" s="20" t="s">
        <v>1250</v>
      </c>
      <c r="G2485" s="20" t="s">
        <v>3592</v>
      </c>
      <c r="H2485" s="20"/>
      <c r="I2485" s="20">
        <v>13713422546</v>
      </c>
      <c r="J2485" s="20" t="s">
        <v>924</v>
      </c>
      <c r="K2485" s="20" t="s">
        <v>999</v>
      </c>
      <c r="L2485" s="20" t="s">
        <v>1918</v>
      </c>
      <c r="M2485" s="20">
        <v>680</v>
      </c>
      <c r="N2485" s="20">
        <v>680</v>
      </c>
      <c r="O2485" s="20" t="s">
        <v>1262</v>
      </c>
      <c r="P2485" s="20" t="s">
        <v>50</v>
      </c>
      <c r="Q2485" s="28"/>
      <c r="R2485" s="21" t="s">
        <v>1001</v>
      </c>
      <c r="S2485" s="25" t="s">
        <v>1002</v>
      </c>
      <c r="T2485" s="21" t="s">
        <v>53</v>
      </c>
      <c r="U2485" s="21" t="s">
        <v>1003</v>
      </c>
      <c r="V2485" s="46">
        <v>1</v>
      </c>
      <c r="W2485" s="26">
        <f t="shared" si="1589"/>
        <v>1</v>
      </c>
      <c r="Y2485" s="21">
        <v>4</v>
      </c>
      <c r="Z2485" s="22">
        <f t="shared" si="1552"/>
        <v>680</v>
      </c>
      <c r="AA2485" s="20" t="s">
        <v>3440</v>
      </c>
      <c r="AB2485" s="22">
        <v>1</v>
      </c>
      <c r="AC2485" s="22"/>
      <c r="AD2485" s="22">
        <f t="shared" ref="AD2485:AD2487" si="1596">N2485</f>
        <v>680</v>
      </c>
      <c r="AE2485" s="22"/>
      <c r="AF2485" s="22">
        <f t="shared" si="1590"/>
        <v>680</v>
      </c>
      <c r="AG2485" s="20"/>
      <c r="AH2485" s="22"/>
      <c r="AI2485" s="22"/>
      <c r="AJ2485" s="22">
        <f t="shared" si="1593"/>
        <v>680</v>
      </c>
      <c r="AK2485" s="22">
        <f>IF(O2485="(传统)XDSL",VLOOKUP(S2485,[2]直销续费率明细!C:I,7,FALSE)*1,IF(O2485="GPON+XDSL",VLOOKUP(S2485,[2]直销续费率明细!C:I,7,FALSE)*1,VLOOKUP(S2485,[2]直销续费率明细!C:I,5,FALSE)*1))</f>
        <v>0</v>
      </c>
      <c r="AL2485" s="22" t="s">
        <v>1300</v>
      </c>
      <c r="AM2485" s="22"/>
      <c r="AN2485" s="22"/>
      <c r="AO2485" s="22" t="s">
        <v>2216</v>
      </c>
      <c r="AP2485" s="22" t="s">
        <v>2261</v>
      </c>
      <c r="AS2485" s="20">
        <f>IF(Y2485&gt;=10,VLOOKUP(U2485,[2]提成计算!B:T,19,FALSE),VLOOKUP(U2485,[2]提成计算!B:T,18,FALSE))</f>
        <v>0.06</v>
      </c>
      <c r="AT2485" s="20">
        <f t="shared" si="1594"/>
        <v>40.799999999999997</v>
      </c>
      <c r="AU2485" s="20">
        <f t="shared" si="1595"/>
        <v>0</v>
      </c>
    </row>
    <row r="2486" spans="1:47" x14ac:dyDescent="0.15">
      <c r="A2486" s="21" t="s">
        <v>1273</v>
      </c>
      <c r="B2486" s="20" t="s">
        <v>918</v>
      </c>
      <c r="C2486" s="20" t="s">
        <v>984</v>
      </c>
      <c r="D2486" s="20" t="s">
        <v>992</v>
      </c>
      <c r="E2486" s="20" t="s">
        <v>1809</v>
      </c>
      <c r="F2486" s="20" t="s">
        <v>1250</v>
      </c>
      <c r="G2486" s="20" t="s">
        <v>3593</v>
      </c>
      <c r="H2486" s="20"/>
      <c r="I2486" s="20">
        <v>13825766516</v>
      </c>
      <c r="J2486" s="20" t="s">
        <v>924</v>
      </c>
      <c r="K2486" s="20" t="s">
        <v>94</v>
      </c>
      <c r="L2486" s="20" t="s">
        <v>2875</v>
      </c>
      <c r="M2486" s="20">
        <v>800</v>
      </c>
      <c r="N2486" s="20">
        <v>800</v>
      </c>
      <c r="O2486" s="20" t="s">
        <v>1262</v>
      </c>
      <c r="P2486" s="20" t="s">
        <v>50</v>
      </c>
      <c r="Q2486" s="28"/>
      <c r="R2486" s="21" t="s">
        <v>95</v>
      </c>
      <c r="S2486" s="25" t="s">
        <v>1811</v>
      </c>
      <c r="T2486" s="21" t="s">
        <v>53</v>
      </c>
      <c r="U2486" s="21" t="s">
        <v>96</v>
      </c>
      <c r="V2486" s="46">
        <v>1</v>
      </c>
      <c r="W2486" s="26">
        <f t="shared" si="1589"/>
        <v>1</v>
      </c>
      <c r="Y2486" s="21">
        <v>6</v>
      </c>
      <c r="Z2486" s="22">
        <f t="shared" si="1552"/>
        <v>800</v>
      </c>
      <c r="AA2486" s="20" t="s">
        <v>2218</v>
      </c>
      <c r="AB2486" s="22">
        <v>1</v>
      </c>
      <c r="AC2486" s="22"/>
      <c r="AD2486" s="22">
        <f t="shared" si="1596"/>
        <v>800</v>
      </c>
      <c r="AE2486" s="22"/>
      <c r="AF2486" s="22">
        <f t="shared" si="1590"/>
        <v>800</v>
      </c>
      <c r="AG2486" s="20"/>
      <c r="AH2486" s="22"/>
      <c r="AI2486" s="22"/>
      <c r="AJ2486" s="22">
        <f t="shared" si="1593"/>
        <v>800</v>
      </c>
      <c r="AK2486" s="22">
        <f>IF(O2486="(传统)XDSL",VLOOKUP(S2486,[2]直销续费率明细!C:I,7,FALSE)*1,IF(O2486="GPON+XDSL",VLOOKUP(S2486,[2]直销续费率明细!C:I,7,FALSE)*1,VLOOKUP(S2486,[2]直销续费率明细!C:I,5,FALSE)*1))</f>
        <v>25</v>
      </c>
      <c r="AL2486" s="22" t="s">
        <v>1300</v>
      </c>
      <c r="AM2486" s="22"/>
      <c r="AN2486" s="22"/>
      <c r="AO2486" s="22" t="s">
        <v>2216</v>
      </c>
      <c r="AP2486" s="22" t="s">
        <v>1301</v>
      </c>
      <c r="AS2486" s="20">
        <f>IF(Y2486&gt;=10,VLOOKUP(U2486,[2]提成计算!B:T,19,FALSE),VLOOKUP(U2486,[2]提成计算!B:T,18,FALSE))</f>
        <v>7.0000000000000007E-2</v>
      </c>
      <c r="AT2486" s="20">
        <f t="shared" si="1594"/>
        <v>56.000000000000007</v>
      </c>
      <c r="AU2486" s="20">
        <f t="shared" si="1595"/>
        <v>25</v>
      </c>
    </row>
    <row r="2487" spans="1:47" x14ac:dyDescent="0.15">
      <c r="A2487" s="21" t="s">
        <v>1273</v>
      </c>
      <c r="B2487" s="20" t="s">
        <v>918</v>
      </c>
      <c r="C2487" s="20" t="s">
        <v>984</v>
      </c>
      <c r="D2487" s="20" t="s">
        <v>985</v>
      </c>
      <c r="E2487" s="20" t="s">
        <v>3071</v>
      </c>
      <c r="F2487" s="20" t="s">
        <v>1250</v>
      </c>
      <c r="G2487" s="20" t="s">
        <v>3594</v>
      </c>
      <c r="H2487" s="20"/>
      <c r="I2487" s="20">
        <v>15015246531</v>
      </c>
      <c r="J2487" s="20" t="s">
        <v>924</v>
      </c>
      <c r="K2487" s="20" t="s">
        <v>2944</v>
      </c>
      <c r="L2487" s="20" t="s">
        <v>1918</v>
      </c>
      <c r="M2487" s="20">
        <v>680</v>
      </c>
      <c r="N2487" s="20">
        <v>680</v>
      </c>
      <c r="O2487" s="20" t="s">
        <v>1262</v>
      </c>
      <c r="P2487" s="20" t="s">
        <v>50</v>
      </c>
      <c r="Q2487" s="28"/>
      <c r="R2487" s="21" t="s">
        <v>989</v>
      </c>
      <c r="S2487" s="25" t="s">
        <v>990</v>
      </c>
      <c r="T2487" s="21" t="s">
        <v>53</v>
      </c>
      <c r="U2487" s="21" t="s">
        <v>991</v>
      </c>
      <c r="V2487" s="46">
        <v>1</v>
      </c>
      <c r="W2487" s="26">
        <f t="shared" si="1589"/>
        <v>1</v>
      </c>
      <c r="Y2487" s="21">
        <v>4</v>
      </c>
      <c r="Z2487" s="22">
        <f t="shared" si="1552"/>
        <v>680</v>
      </c>
      <c r="AA2487" s="20" t="s">
        <v>2218</v>
      </c>
      <c r="AB2487" s="22">
        <v>1</v>
      </c>
      <c r="AC2487" s="22"/>
      <c r="AD2487" s="22">
        <f t="shared" si="1596"/>
        <v>680</v>
      </c>
      <c r="AE2487" s="22"/>
      <c r="AF2487" s="22">
        <f t="shared" si="1590"/>
        <v>680</v>
      </c>
      <c r="AG2487" s="20"/>
      <c r="AH2487" s="22"/>
      <c r="AI2487" s="22"/>
      <c r="AJ2487" s="22">
        <f t="shared" si="1593"/>
        <v>680</v>
      </c>
      <c r="AK2487" s="22">
        <f>IF(O2487="(传统)XDSL",VLOOKUP(S2487,[2]直销续费率明细!C:I,7,FALSE)*1,IF(O2487="GPON+XDSL",VLOOKUP(S2487,[2]直销续费率明细!C:I,7,FALSE)*1,VLOOKUP(S2487,[2]直销续费率明细!C:I,5,FALSE)*1))</f>
        <v>25</v>
      </c>
      <c r="AL2487" s="22" t="s">
        <v>1309</v>
      </c>
      <c r="AM2487" s="22"/>
      <c r="AN2487" s="22"/>
      <c r="AO2487" s="22" t="s">
        <v>2216</v>
      </c>
      <c r="AP2487" s="22" t="s">
        <v>2261</v>
      </c>
      <c r="AS2487" s="20">
        <f>IF(Y2487&gt;=10,VLOOKUP(U2487,[2]提成计算!B:T,19,FALSE),VLOOKUP(U2487,[2]提成计算!B:T,18,FALSE))</f>
        <v>7.0000000000000007E-2</v>
      </c>
      <c r="AT2487" s="20">
        <f t="shared" si="1594"/>
        <v>47.6</v>
      </c>
      <c r="AU2487" s="20">
        <f t="shared" si="1595"/>
        <v>25</v>
      </c>
    </row>
    <row r="2488" spans="1:47" x14ac:dyDescent="0.15">
      <c r="A2488" s="21" t="s">
        <v>1273</v>
      </c>
      <c r="B2488" s="20" t="s">
        <v>918</v>
      </c>
      <c r="C2488" s="20" t="s">
        <v>984</v>
      </c>
      <c r="D2488" s="20" t="s">
        <v>992</v>
      </c>
      <c r="E2488" s="20" t="s">
        <v>1809</v>
      </c>
      <c r="F2488" s="20" t="s">
        <v>1250</v>
      </c>
      <c r="G2488" s="20" t="s">
        <v>3595</v>
      </c>
      <c r="H2488" s="20"/>
      <c r="I2488" s="20">
        <v>15999848028</v>
      </c>
      <c r="J2488" s="20" t="s">
        <v>924</v>
      </c>
      <c r="K2488" s="20" t="s">
        <v>94</v>
      </c>
      <c r="L2488" s="20" t="s">
        <v>1376</v>
      </c>
      <c r="M2488" s="20">
        <v>1088</v>
      </c>
      <c r="N2488" s="20">
        <v>1088</v>
      </c>
      <c r="O2488" s="20" t="s">
        <v>927</v>
      </c>
      <c r="P2488" s="20" t="s">
        <v>50</v>
      </c>
      <c r="Q2488" s="28"/>
      <c r="R2488" s="21" t="s">
        <v>95</v>
      </c>
      <c r="S2488" s="25" t="s">
        <v>1811</v>
      </c>
      <c r="T2488" s="21" t="s">
        <v>53</v>
      </c>
      <c r="U2488" s="21" t="s">
        <v>96</v>
      </c>
      <c r="V2488" s="46">
        <v>1</v>
      </c>
      <c r="W2488" s="26">
        <f t="shared" si="1589"/>
        <v>1</v>
      </c>
      <c r="Y2488" s="21">
        <v>10</v>
      </c>
      <c r="Z2488" s="22">
        <f t="shared" si="1552"/>
        <v>1088</v>
      </c>
      <c r="AA2488" s="20" t="s">
        <v>2218</v>
      </c>
      <c r="AB2488" s="22"/>
      <c r="AC2488" s="22">
        <v>1</v>
      </c>
      <c r="AD2488" s="22"/>
      <c r="AE2488" s="22">
        <f t="shared" ref="AE2488:AE2493" si="1597">N2488</f>
        <v>1088</v>
      </c>
      <c r="AF2488" s="22">
        <f t="shared" si="1590"/>
        <v>1088</v>
      </c>
      <c r="AG2488" s="20"/>
      <c r="AH2488" s="22"/>
      <c r="AI2488" s="22"/>
      <c r="AJ2488" s="22">
        <f t="shared" si="1593"/>
        <v>1088</v>
      </c>
      <c r="AK2488" s="22">
        <f>IF(O2488="(传统)XDSL",VLOOKUP(S2488,[2]直销续费率明细!C:I,7,FALSE)*1,IF(O2488="GPON+XDSL",VLOOKUP(S2488,[2]直销续费率明细!C:I,7,FALSE)*1,VLOOKUP(S2488,[2]直销续费率明细!C:I,5,FALSE)*1))</f>
        <v>-40</v>
      </c>
      <c r="AL2488" s="22" t="s">
        <v>1300</v>
      </c>
      <c r="AM2488" s="22"/>
      <c r="AN2488" s="22"/>
      <c r="AO2488" s="22" t="s">
        <v>3441</v>
      </c>
      <c r="AP2488" s="22" t="s">
        <v>1301</v>
      </c>
      <c r="AS2488" s="20">
        <f>IF(Y2488&gt;=10,VLOOKUP(U2488,[2]提成计算!B:T,19,FALSE),VLOOKUP(U2488,[2]提成计算!B:T,18,FALSE))</f>
        <v>0.1</v>
      </c>
      <c r="AT2488" s="20">
        <f t="shared" si="1594"/>
        <v>108.80000000000001</v>
      </c>
      <c r="AU2488" s="20">
        <f t="shared" si="1595"/>
        <v>-40</v>
      </c>
    </row>
    <row r="2489" spans="1:47" x14ac:dyDescent="0.15">
      <c r="A2489" s="21" t="s">
        <v>1273</v>
      </c>
      <c r="B2489" s="20" t="s">
        <v>918</v>
      </c>
      <c r="C2489" s="20" t="s">
        <v>984</v>
      </c>
      <c r="D2489" s="20" t="s">
        <v>985</v>
      </c>
      <c r="E2489" s="20" t="s">
        <v>1004</v>
      </c>
      <c r="F2489" s="20" t="s">
        <v>1250</v>
      </c>
      <c r="G2489" s="20" t="s">
        <v>3596</v>
      </c>
      <c r="H2489" s="20"/>
      <c r="I2489" s="20">
        <v>13637131158</v>
      </c>
      <c r="J2489" s="20" t="s">
        <v>924</v>
      </c>
      <c r="K2489" s="20" t="s">
        <v>1006</v>
      </c>
      <c r="L2489" s="20" t="s">
        <v>2268</v>
      </c>
      <c r="M2489" s="20">
        <v>1398</v>
      </c>
      <c r="N2489" s="20">
        <v>1398</v>
      </c>
      <c r="O2489" s="20" t="s">
        <v>927</v>
      </c>
      <c r="P2489" s="20" t="s">
        <v>50</v>
      </c>
      <c r="Q2489" s="28"/>
      <c r="R2489" s="21" t="s">
        <v>989</v>
      </c>
      <c r="S2489" s="25" t="s">
        <v>1007</v>
      </c>
      <c r="T2489" s="21" t="s">
        <v>53</v>
      </c>
      <c r="U2489" s="21" t="s">
        <v>1008</v>
      </c>
      <c r="V2489" s="46">
        <v>1</v>
      </c>
      <c r="W2489" s="26">
        <f t="shared" si="1589"/>
        <v>1</v>
      </c>
      <c r="Y2489" s="21">
        <v>20</v>
      </c>
      <c r="Z2489" s="22">
        <f t="shared" si="1552"/>
        <v>1398</v>
      </c>
      <c r="AA2489" s="20" t="s">
        <v>3440</v>
      </c>
      <c r="AB2489" s="22"/>
      <c r="AC2489" s="22">
        <v>1</v>
      </c>
      <c r="AD2489" s="22"/>
      <c r="AE2489" s="22">
        <f t="shared" si="1597"/>
        <v>1398</v>
      </c>
      <c r="AF2489" s="22">
        <f t="shared" si="1590"/>
        <v>1398</v>
      </c>
      <c r="AG2489" s="20"/>
      <c r="AH2489" s="22"/>
      <c r="AI2489" s="22"/>
      <c r="AJ2489" s="22">
        <f t="shared" si="1593"/>
        <v>1398</v>
      </c>
      <c r="AK2489" s="22">
        <f>IF(O2489="(传统)XDSL",VLOOKUP(S2489,[2]直销续费率明细!C:I,7,FALSE)*1,IF(O2489="GPON+XDSL",VLOOKUP(S2489,[2]直销续费率明细!C:I,7,FALSE)*1,VLOOKUP(S2489,[2]直销续费率明细!C:I,5,FALSE)*1))</f>
        <v>15</v>
      </c>
      <c r="AL2489" s="22" t="s">
        <v>1309</v>
      </c>
      <c r="AM2489" s="22"/>
      <c r="AN2489" s="22"/>
      <c r="AO2489" s="22" t="s">
        <v>3441</v>
      </c>
      <c r="AP2489" s="22" t="s">
        <v>1301</v>
      </c>
      <c r="AS2489" s="20">
        <f>IF(Y2489&gt;=10,VLOOKUP(U2489,[2]提成计算!B:T,19,FALSE),VLOOKUP(U2489,[2]提成计算!B:T,18,FALSE))</f>
        <v>0.1</v>
      </c>
      <c r="AT2489" s="20">
        <f t="shared" si="1594"/>
        <v>139.80000000000001</v>
      </c>
      <c r="AU2489" s="20">
        <f t="shared" si="1595"/>
        <v>15</v>
      </c>
    </row>
    <row r="2490" spans="1:47" x14ac:dyDescent="0.15">
      <c r="A2490" s="21" t="s">
        <v>1273</v>
      </c>
      <c r="B2490" s="20" t="s">
        <v>918</v>
      </c>
      <c r="C2490" s="20" t="s">
        <v>984</v>
      </c>
      <c r="D2490" s="20" t="s">
        <v>985</v>
      </c>
      <c r="E2490" s="20" t="s">
        <v>1004</v>
      </c>
      <c r="F2490" s="20" t="s">
        <v>1250</v>
      </c>
      <c r="G2490" s="20" t="s">
        <v>3597</v>
      </c>
      <c r="H2490" s="20"/>
      <c r="I2490" s="20">
        <v>13925863396</v>
      </c>
      <c r="J2490" s="20" t="s">
        <v>924</v>
      </c>
      <c r="K2490" s="20" t="s">
        <v>2856</v>
      </c>
      <c r="L2490" s="20" t="s">
        <v>1376</v>
      </c>
      <c r="M2490" s="20">
        <v>1088</v>
      </c>
      <c r="N2490" s="20">
        <v>1088</v>
      </c>
      <c r="O2490" s="20" t="s">
        <v>1262</v>
      </c>
      <c r="P2490" s="20" t="s">
        <v>50</v>
      </c>
      <c r="Q2490" s="28"/>
      <c r="R2490" s="22" t="s">
        <v>989</v>
      </c>
      <c r="T2490" s="21" t="s">
        <v>948</v>
      </c>
      <c r="U2490" s="22" t="s">
        <v>989</v>
      </c>
      <c r="V2490" s="46">
        <v>1</v>
      </c>
      <c r="W2490" s="26">
        <f t="shared" si="1589"/>
        <v>1</v>
      </c>
      <c r="Y2490" s="21">
        <v>10</v>
      </c>
      <c r="Z2490" s="22">
        <f t="shared" si="1552"/>
        <v>1088</v>
      </c>
      <c r="AA2490" s="20" t="s">
        <v>3440</v>
      </c>
      <c r="AB2490" s="22"/>
      <c r="AC2490" s="22">
        <v>1</v>
      </c>
      <c r="AD2490" s="22"/>
      <c r="AE2490" s="22">
        <f t="shared" si="1597"/>
        <v>1088</v>
      </c>
      <c r="AF2490" s="22">
        <f t="shared" si="1590"/>
        <v>1088</v>
      </c>
      <c r="AG2490" s="20"/>
      <c r="AH2490" s="22"/>
      <c r="AI2490" s="22"/>
      <c r="AJ2490" s="22">
        <f t="shared" si="1593"/>
        <v>1088</v>
      </c>
      <c r="AK2490" s="22">
        <f>IF(O2490="(传统)XDSL",VLOOKUP(U2490,[2]自营续费率!B:G,6,FALSE)*1,IF(O2490="GPON+XDSL",VLOOKUP(U2490,[2]自营续费率!B:G,6,FALSE)*1,VLOOKUP(U2490,[2]自营续费率!B:G,4,FALSE)*1))</f>
        <v>0</v>
      </c>
      <c r="AL2490" s="22" t="s">
        <v>1309</v>
      </c>
      <c r="AM2490" s="22"/>
      <c r="AN2490" s="22"/>
      <c r="AO2490" s="22" t="s">
        <v>3441</v>
      </c>
      <c r="AP2490" s="22" t="s">
        <v>1301</v>
      </c>
      <c r="AS2490" s="20">
        <f>IF(Y2490&gt;=10,VLOOKUP(U2490,[2]自营提成!C:Z,6,FALSE),VLOOKUP(U2490,[2]自营提成!C:Z,5,FALSE))</f>
        <v>0.12</v>
      </c>
      <c r="AT2490" s="20">
        <f t="shared" si="1594"/>
        <v>130.56</v>
      </c>
      <c r="AU2490" s="20">
        <f>IF(AND(AK2490&lt;0,AK2490+AT2490&lt;0),-AT2490,AK2490)</f>
        <v>0</v>
      </c>
    </row>
    <row r="2491" spans="1:47" x14ac:dyDescent="0.15">
      <c r="A2491" s="21" t="s">
        <v>1273</v>
      </c>
      <c r="B2491" s="20" t="s">
        <v>918</v>
      </c>
      <c r="C2491" s="20" t="s">
        <v>984</v>
      </c>
      <c r="D2491" s="20" t="s">
        <v>1029</v>
      </c>
      <c r="E2491" s="20" t="s">
        <v>1038</v>
      </c>
      <c r="F2491" s="20" t="s">
        <v>1250</v>
      </c>
      <c r="G2491" s="20" t="s">
        <v>3598</v>
      </c>
      <c r="H2491" s="20"/>
      <c r="I2491" s="20">
        <v>13688999625</v>
      </c>
      <c r="J2491" s="20" t="s">
        <v>3444</v>
      </c>
      <c r="K2491" s="20" t="s">
        <v>1032</v>
      </c>
      <c r="L2491" s="20" t="s">
        <v>1358</v>
      </c>
      <c r="M2491" s="20">
        <v>1088</v>
      </c>
      <c r="N2491" s="20">
        <v>1088</v>
      </c>
      <c r="O2491" s="20" t="s">
        <v>927</v>
      </c>
      <c r="P2491" s="20" t="s">
        <v>50</v>
      </c>
      <c r="Q2491" s="28" t="s">
        <v>3444</v>
      </c>
      <c r="R2491" s="21" t="s">
        <v>221</v>
      </c>
      <c r="S2491" s="21"/>
      <c r="T2491" s="21" t="s">
        <v>53</v>
      </c>
      <c r="U2491" s="21" t="s">
        <v>1034</v>
      </c>
      <c r="V2491" s="46">
        <v>1</v>
      </c>
      <c r="W2491" s="26">
        <f t="shared" si="1589"/>
        <v>1</v>
      </c>
      <c r="X2491" s="26">
        <f t="shared" si="1591"/>
        <v>1</v>
      </c>
      <c r="Y2491" s="21">
        <v>10</v>
      </c>
      <c r="Z2491" s="22">
        <f t="shared" si="1552"/>
        <v>1088</v>
      </c>
      <c r="AA2491" s="20" t="s">
        <v>3440</v>
      </c>
      <c r="AB2491" s="22"/>
      <c r="AC2491" s="22">
        <v>1</v>
      </c>
      <c r="AD2491" s="22"/>
      <c r="AE2491" s="22">
        <f t="shared" si="1597"/>
        <v>1088</v>
      </c>
      <c r="AF2491" s="22">
        <f t="shared" si="1590"/>
        <v>1088</v>
      </c>
      <c r="AG2491" s="20">
        <f>N2491</f>
        <v>1088</v>
      </c>
      <c r="AH2491" s="20" t="str">
        <f>VLOOKUP(U2491,[1]提成计算!B:I,8,FALSE)</f>
        <v xml:space="preserve"> </v>
      </c>
      <c r="AI2491" s="20"/>
      <c r="AJ2491" s="22"/>
      <c r="AK2491" s="22"/>
      <c r="AM2491" s="22"/>
      <c r="AN2491" s="22"/>
      <c r="AO2491" s="22" t="s">
        <v>3441</v>
      </c>
      <c r="AP2491" s="22" t="s">
        <v>1301</v>
      </c>
      <c r="AS2491" s="20"/>
      <c r="AT2491" s="20"/>
      <c r="AU2491" s="20"/>
    </row>
    <row r="2492" spans="1:47" x14ac:dyDescent="0.15">
      <c r="A2492" s="21" t="s">
        <v>1273</v>
      </c>
      <c r="B2492" s="20" t="s">
        <v>918</v>
      </c>
      <c r="C2492" s="20" t="s">
        <v>984</v>
      </c>
      <c r="D2492" s="20" t="s">
        <v>985</v>
      </c>
      <c r="E2492" s="20" t="s">
        <v>1041</v>
      </c>
      <c r="F2492" s="20" t="s">
        <v>1250</v>
      </c>
      <c r="G2492" s="20" t="s">
        <v>3599</v>
      </c>
      <c r="H2492" s="20"/>
      <c r="I2492" s="20">
        <v>15916971782</v>
      </c>
      <c r="J2492" s="20" t="s">
        <v>924</v>
      </c>
      <c r="K2492" s="20" t="s">
        <v>2882</v>
      </c>
      <c r="L2492" s="20" t="s">
        <v>1299</v>
      </c>
      <c r="M2492" s="20">
        <v>888</v>
      </c>
      <c r="N2492" s="20">
        <v>888</v>
      </c>
      <c r="O2492" s="20" t="s">
        <v>927</v>
      </c>
      <c r="P2492" s="20" t="s">
        <v>50</v>
      </c>
      <c r="Q2492" s="28"/>
      <c r="R2492" s="21" t="s">
        <v>989</v>
      </c>
      <c r="S2492" s="25" t="s">
        <v>1643</v>
      </c>
      <c r="T2492" s="21" t="s">
        <v>53</v>
      </c>
      <c r="U2492" s="21" t="s">
        <v>1833</v>
      </c>
      <c r="V2492" s="46">
        <v>1</v>
      </c>
      <c r="W2492" s="26">
        <f t="shared" si="1589"/>
        <v>1</v>
      </c>
      <c r="Y2492" s="21">
        <v>12</v>
      </c>
      <c r="Z2492" s="22">
        <f t="shared" si="1552"/>
        <v>888</v>
      </c>
      <c r="AA2492" s="20" t="s">
        <v>3440</v>
      </c>
      <c r="AB2492" s="22"/>
      <c r="AC2492" s="22">
        <v>1</v>
      </c>
      <c r="AD2492" s="22"/>
      <c r="AE2492" s="22">
        <f t="shared" si="1597"/>
        <v>888</v>
      </c>
      <c r="AF2492" s="22">
        <f t="shared" si="1590"/>
        <v>888</v>
      </c>
      <c r="AG2492" s="20"/>
      <c r="AH2492" s="22"/>
      <c r="AI2492" s="22"/>
      <c r="AJ2492" s="22">
        <f>N2492</f>
        <v>888</v>
      </c>
      <c r="AK2492" s="22">
        <f>IF(O2492="(传统)XDSL",VLOOKUP(S2492,[2]直销续费率明细!C:I,7,FALSE)*1,IF(O2492="GPON+XDSL",VLOOKUP(S2492,[2]直销续费率明细!C:I,7,FALSE)*1,VLOOKUP(S2492,[2]直销续费率明细!C:I,5,FALSE)*1))</f>
        <v>0</v>
      </c>
      <c r="AL2492" s="22" t="s">
        <v>1300</v>
      </c>
      <c r="AM2492" s="22"/>
      <c r="AN2492" s="22"/>
      <c r="AO2492" s="22" t="s">
        <v>3441</v>
      </c>
      <c r="AP2492" s="22" t="s">
        <v>1301</v>
      </c>
      <c r="AS2492" s="20">
        <f>IF(Y2492&gt;=10,VLOOKUP(U2492,[2]提成计算!B:T,19,FALSE),VLOOKUP(U2492,[2]提成计算!B:T,18,FALSE))</f>
        <v>0.09</v>
      </c>
      <c r="AT2492" s="20">
        <f t="shared" ref="AT2492" si="1598">IF(AD2492*AS2492&gt;0,AD2492*AS2492,AE2492*AS2492)</f>
        <v>79.92</v>
      </c>
      <c r="AU2492" s="20">
        <f t="shared" ref="AU2492" si="1599">IF(AND(AK2492&lt;0,AK2492+AT2492&lt;0),-AT2492,AK2492)</f>
        <v>0</v>
      </c>
    </row>
    <row r="2493" spans="1:47" x14ac:dyDescent="0.15">
      <c r="A2493" s="21" t="s">
        <v>1273</v>
      </c>
      <c r="B2493" s="20" t="s">
        <v>918</v>
      </c>
      <c r="C2493" s="20" t="s">
        <v>984</v>
      </c>
      <c r="D2493" s="20" t="s">
        <v>1029</v>
      </c>
      <c r="E2493" s="20" t="s">
        <v>1038</v>
      </c>
      <c r="F2493" s="20" t="s">
        <v>1250</v>
      </c>
      <c r="G2493" s="20" t="s">
        <v>3600</v>
      </c>
      <c r="H2493" s="20"/>
      <c r="I2493" s="20" t="s">
        <v>3601</v>
      </c>
      <c r="J2493" s="20" t="s">
        <v>3444</v>
      </c>
      <c r="K2493" s="20" t="s">
        <v>2860</v>
      </c>
      <c r="L2493" s="20" t="s">
        <v>1358</v>
      </c>
      <c r="M2493" s="20">
        <v>1088</v>
      </c>
      <c r="N2493" s="20">
        <v>1088</v>
      </c>
      <c r="O2493" s="20" t="s">
        <v>927</v>
      </c>
      <c r="P2493" s="20" t="s">
        <v>50</v>
      </c>
      <c r="Q2493" s="28" t="s">
        <v>3444</v>
      </c>
      <c r="R2493" s="22" t="s">
        <v>221</v>
      </c>
      <c r="S2493" s="21"/>
      <c r="T2493" s="21" t="s">
        <v>948</v>
      </c>
      <c r="U2493" s="22" t="s">
        <v>221</v>
      </c>
      <c r="V2493" s="46">
        <v>1</v>
      </c>
      <c r="W2493" s="26">
        <f t="shared" si="1589"/>
        <v>1</v>
      </c>
      <c r="X2493" s="26">
        <f t="shared" si="1591"/>
        <v>1</v>
      </c>
      <c r="Y2493" s="21">
        <v>10</v>
      </c>
      <c r="Z2493" s="22">
        <f t="shared" si="1552"/>
        <v>1088</v>
      </c>
      <c r="AA2493" s="20" t="s">
        <v>3440</v>
      </c>
      <c r="AB2493" s="22"/>
      <c r="AC2493" s="22">
        <v>1</v>
      </c>
      <c r="AD2493" s="22"/>
      <c r="AE2493" s="22">
        <f t="shared" si="1597"/>
        <v>1088</v>
      </c>
      <c r="AF2493" s="22">
        <f t="shared" si="1590"/>
        <v>1088</v>
      </c>
      <c r="AG2493" s="20">
        <f>N2493</f>
        <v>1088</v>
      </c>
      <c r="AH2493" s="20"/>
      <c r="AI2493" s="20"/>
      <c r="AJ2493" s="22"/>
      <c r="AK2493" s="22"/>
      <c r="AM2493" s="22"/>
      <c r="AN2493" s="22"/>
      <c r="AO2493" s="22" t="s">
        <v>3441</v>
      </c>
      <c r="AP2493" s="22" t="s">
        <v>1301</v>
      </c>
      <c r="AS2493" s="20"/>
      <c r="AT2493" s="20"/>
      <c r="AU2493" s="20"/>
    </row>
    <row r="2494" spans="1:47" x14ac:dyDescent="0.15">
      <c r="A2494" s="21" t="s">
        <v>1273</v>
      </c>
      <c r="B2494" s="20" t="s">
        <v>918</v>
      </c>
      <c r="C2494" s="20" t="s">
        <v>984</v>
      </c>
      <c r="D2494" s="20" t="s">
        <v>992</v>
      </c>
      <c r="E2494" s="20" t="s">
        <v>1043</v>
      </c>
      <c r="F2494" s="20" t="s">
        <v>1250</v>
      </c>
      <c r="G2494" s="20" t="s">
        <v>3602</v>
      </c>
      <c r="H2494" s="20"/>
      <c r="I2494" s="20">
        <v>15814290918</v>
      </c>
      <c r="J2494" s="20" t="s">
        <v>924</v>
      </c>
      <c r="K2494" s="20" t="s">
        <v>1022</v>
      </c>
      <c r="L2494" s="20" t="s">
        <v>1947</v>
      </c>
      <c r="M2494" s="20">
        <v>400</v>
      </c>
      <c r="N2494" s="20">
        <v>400</v>
      </c>
      <c r="O2494" s="20" t="s">
        <v>927</v>
      </c>
      <c r="P2494" s="20" t="s">
        <v>50</v>
      </c>
      <c r="Q2494" s="28"/>
      <c r="R2494" s="21" t="s">
        <v>95</v>
      </c>
      <c r="S2494" s="25" t="s">
        <v>1046</v>
      </c>
      <c r="T2494" s="21" t="s">
        <v>53</v>
      </c>
      <c r="U2494" s="21" t="s">
        <v>96</v>
      </c>
      <c r="V2494" s="46">
        <v>0.5</v>
      </c>
      <c r="W2494" s="26">
        <f t="shared" si="1589"/>
        <v>0.5</v>
      </c>
      <c r="Y2494" s="21">
        <v>4</v>
      </c>
      <c r="Z2494" s="22">
        <f t="shared" ref="Z2494:Z2557" si="1600">N2494</f>
        <v>400</v>
      </c>
      <c r="AA2494" s="20" t="s">
        <v>2218</v>
      </c>
      <c r="AB2494" s="22">
        <v>1</v>
      </c>
      <c r="AC2494" s="22"/>
      <c r="AD2494" s="22">
        <f>N2494</f>
        <v>400</v>
      </c>
      <c r="AE2494" s="22"/>
      <c r="AF2494" s="22">
        <f t="shared" si="1590"/>
        <v>400</v>
      </c>
      <c r="AG2494" s="20"/>
      <c r="AH2494" s="22"/>
      <c r="AI2494" s="22"/>
      <c r="AJ2494" s="22">
        <f t="shared" ref="AJ2494:AJ2499" si="1601">N2494</f>
        <v>400</v>
      </c>
      <c r="AK2494" s="22">
        <f>IF(O2494="(传统)XDSL",VLOOKUP(S2494,[2]直销续费率明细!C:I,7,FALSE)*1,IF(O2494="GPON+XDSL",VLOOKUP(S2494,[2]直销续费率明细!C:I,7,FALSE)*1,VLOOKUP(S2494,[2]直销续费率明细!C:I,5,FALSE)*1))</f>
        <v>25</v>
      </c>
      <c r="AL2494" s="22" t="s">
        <v>1309</v>
      </c>
      <c r="AM2494" s="22"/>
      <c r="AN2494" s="22"/>
      <c r="AO2494" s="22" t="s">
        <v>3441</v>
      </c>
      <c r="AP2494" s="22" t="s">
        <v>3448</v>
      </c>
      <c r="AS2494" s="20">
        <f>IF(Y2494&gt;=10,VLOOKUP(U2494,[2]提成计算!B:T,19,FALSE),VLOOKUP(U2494,[2]提成计算!B:T,18,FALSE))</f>
        <v>7.0000000000000007E-2</v>
      </c>
      <c r="AT2494" s="20">
        <f t="shared" ref="AT2494:AT2498" si="1602">IF(AD2494*AS2494&gt;0,AD2494*AS2494,AE2494*AS2494)</f>
        <v>28.000000000000004</v>
      </c>
      <c r="AU2494" s="20">
        <f t="shared" ref="AU2494:AU2498" si="1603">IF(AND(AK2494&lt;0,AK2494+AT2494&lt;0),-AT2494,AK2494)</f>
        <v>25</v>
      </c>
    </row>
    <row r="2495" spans="1:47" x14ac:dyDescent="0.15">
      <c r="A2495" s="21" t="s">
        <v>1273</v>
      </c>
      <c r="B2495" s="20" t="s">
        <v>918</v>
      </c>
      <c r="C2495" s="20" t="s">
        <v>984</v>
      </c>
      <c r="D2495" s="20" t="s">
        <v>985</v>
      </c>
      <c r="E2495" s="20" t="s">
        <v>1041</v>
      </c>
      <c r="F2495" s="20" t="s">
        <v>1250</v>
      </c>
      <c r="G2495" s="20" t="s">
        <v>3603</v>
      </c>
      <c r="H2495" s="20"/>
      <c r="I2495" s="20">
        <v>18889232298</v>
      </c>
      <c r="J2495" s="20" t="s">
        <v>924</v>
      </c>
      <c r="K2495" s="20" t="s">
        <v>2944</v>
      </c>
      <c r="L2495" s="20" t="s">
        <v>2166</v>
      </c>
      <c r="M2495" s="20">
        <v>1088</v>
      </c>
      <c r="N2495" s="20">
        <v>1088</v>
      </c>
      <c r="O2495" s="20" t="s">
        <v>927</v>
      </c>
      <c r="P2495" s="20" t="s">
        <v>50</v>
      </c>
      <c r="Q2495" s="28"/>
      <c r="R2495" s="21" t="s">
        <v>989</v>
      </c>
      <c r="S2495" s="25" t="s">
        <v>990</v>
      </c>
      <c r="T2495" s="21" t="s">
        <v>53</v>
      </c>
      <c r="U2495" s="21" t="s">
        <v>991</v>
      </c>
      <c r="V2495" s="46">
        <v>1</v>
      </c>
      <c r="W2495" s="26">
        <f t="shared" si="1589"/>
        <v>1</v>
      </c>
      <c r="Y2495" s="21">
        <v>20</v>
      </c>
      <c r="Z2495" s="22">
        <f t="shared" si="1600"/>
        <v>1088</v>
      </c>
      <c r="AA2495" s="20" t="s">
        <v>3440</v>
      </c>
      <c r="AB2495" s="22"/>
      <c r="AC2495" s="22">
        <v>1</v>
      </c>
      <c r="AD2495" s="22"/>
      <c r="AE2495" s="22">
        <f>N2495</f>
        <v>1088</v>
      </c>
      <c r="AF2495" s="22">
        <f t="shared" si="1590"/>
        <v>1088</v>
      </c>
      <c r="AG2495" s="20"/>
      <c r="AH2495" s="22"/>
      <c r="AI2495" s="22"/>
      <c r="AJ2495" s="22">
        <f t="shared" si="1601"/>
        <v>1088</v>
      </c>
      <c r="AK2495" s="22">
        <f>IF(O2495="(传统)XDSL",VLOOKUP(S2495,[2]直销续费率明细!C:I,7,FALSE)*1,IF(O2495="GPON+XDSL",VLOOKUP(S2495,[2]直销续费率明细!C:I,7,FALSE)*1,VLOOKUP(S2495,[2]直销续费率明细!C:I,5,FALSE)*1))</f>
        <v>25</v>
      </c>
      <c r="AL2495" s="22" t="s">
        <v>1309</v>
      </c>
      <c r="AM2495" s="22"/>
      <c r="AN2495" s="22"/>
      <c r="AO2495" s="22" t="s">
        <v>3441</v>
      </c>
      <c r="AP2495" s="22" t="s">
        <v>1301</v>
      </c>
      <c r="AS2495" s="20">
        <f>IF(Y2495&gt;=10,VLOOKUP(U2495,[2]提成计算!B:T,19,FALSE),VLOOKUP(U2495,[2]提成计算!B:T,18,FALSE))</f>
        <v>0.1</v>
      </c>
      <c r="AT2495" s="20">
        <f t="shared" si="1602"/>
        <v>108.80000000000001</v>
      </c>
      <c r="AU2495" s="20">
        <f t="shared" si="1603"/>
        <v>25</v>
      </c>
    </row>
    <row r="2496" spans="1:47" x14ac:dyDescent="0.15">
      <c r="A2496" s="21" t="s">
        <v>1273</v>
      </c>
      <c r="B2496" s="20" t="s">
        <v>918</v>
      </c>
      <c r="C2496" s="20" t="s">
        <v>984</v>
      </c>
      <c r="D2496" s="20" t="s">
        <v>995</v>
      </c>
      <c r="E2496" s="20" t="s">
        <v>3264</v>
      </c>
      <c r="F2496" s="20" t="s">
        <v>1250</v>
      </c>
      <c r="G2496" s="20" t="s">
        <v>3604</v>
      </c>
      <c r="H2496" s="20"/>
      <c r="I2496" s="20" t="s">
        <v>3605</v>
      </c>
      <c r="J2496" s="20" t="s">
        <v>924</v>
      </c>
      <c r="K2496" s="20" t="s">
        <v>1016</v>
      </c>
      <c r="L2496" s="20" t="s">
        <v>1918</v>
      </c>
      <c r="M2496" s="20">
        <v>680</v>
      </c>
      <c r="N2496" s="20">
        <v>680</v>
      </c>
      <c r="O2496" s="20" t="s">
        <v>1262</v>
      </c>
      <c r="P2496" s="20" t="s">
        <v>50</v>
      </c>
      <c r="Q2496" s="28"/>
      <c r="R2496" s="21" t="s">
        <v>1001</v>
      </c>
      <c r="S2496" s="25" t="s">
        <v>1002</v>
      </c>
      <c r="T2496" s="21" t="s">
        <v>53</v>
      </c>
      <c r="U2496" s="21" t="s">
        <v>1018</v>
      </c>
      <c r="V2496" s="46">
        <v>1</v>
      </c>
      <c r="W2496" s="26">
        <f t="shared" si="1589"/>
        <v>1</v>
      </c>
      <c r="Y2496" s="21">
        <v>4</v>
      </c>
      <c r="Z2496" s="22">
        <f t="shared" si="1600"/>
        <v>680</v>
      </c>
      <c r="AA2496" s="20" t="s">
        <v>3440</v>
      </c>
      <c r="AB2496" s="22">
        <v>1</v>
      </c>
      <c r="AC2496" s="22"/>
      <c r="AD2496" s="22">
        <f t="shared" ref="AD2496:AD2497" si="1604">N2496</f>
        <v>680</v>
      </c>
      <c r="AE2496" s="22"/>
      <c r="AF2496" s="22">
        <f t="shared" si="1590"/>
        <v>680</v>
      </c>
      <c r="AG2496" s="20"/>
      <c r="AH2496" s="22"/>
      <c r="AI2496" s="22"/>
      <c r="AJ2496" s="22">
        <f t="shared" si="1601"/>
        <v>680</v>
      </c>
      <c r="AK2496" s="22">
        <f>IF(O2496="(传统)XDSL",VLOOKUP(S2496,[2]直销续费率明细!C:I,7,FALSE)*1,IF(O2496="GPON+XDSL",VLOOKUP(S2496,[2]直销续费率明细!C:I,7,FALSE)*1,VLOOKUP(S2496,[2]直销续费率明细!C:I,5,FALSE)*1))</f>
        <v>0</v>
      </c>
      <c r="AL2496" s="22" t="s">
        <v>1309</v>
      </c>
      <c r="AM2496" s="22"/>
      <c r="AN2496" s="22"/>
      <c r="AO2496" s="22" t="s">
        <v>3441</v>
      </c>
      <c r="AP2496" s="22" t="s">
        <v>3460</v>
      </c>
      <c r="AS2496" s="20">
        <f>IF(Y2496&gt;=10,VLOOKUP(U2496,[2]提成计算!B:T,19,FALSE),VLOOKUP(U2496,[2]提成计算!B:T,18,FALSE))</f>
        <v>0.06</v>
      </c>
      <c r="AT2496" s="20">
        <f t="shared" si="1602"/>
        <v>40.799999999999997</v>
      </c>
      <c r="AU2496" s="20">
        <f t="shared" si="1603"/>
        <v>0</v>
      </c>
    </row>
    <row r="2497" spans="1:47" x14ac:dyDescent="0.15">
      <c r="A2497" s="21" t="s">
        <v>1273</v>
      </c>
      <c r="B2497" s="20" t="s">
        <v>918</v>
      </c>
      <c r="C2497" s="20" t="s">
        <v>984</v>
      </c>
      <c r="D2497" s="20" t="s">
        <v>992</v>
      </c>
      <c r="E2497" s="20" t="s">
        <v>1043</v>
      </c>
      <c r="F2497" s="20" t="s">
        <v>1250</v>
      </c>
      <c r="G2497" s="20" t="s">
        <v>3606</v>
      </c>
      <c r="H2497" s="20"/>
      <c r="I2497" s="20">
        <v>13712657774</v>
      </c>
      <c r="J2497" s="20" t="s">
        <v>924</v>
      </c>
      <c r="K2497" s="20" t="s">
        <v>94</v>
      </c>
      <c r="L2497" s="20" t="s">
        <v>1918</v>
      </c>
      <c r="M2497" s="20">
        <v>680</v>
      </c>
      <c r="N2497" s="20">
        <v>680</v>
      </c>
      <c r="O2497" s="20" t="s">
        <v>1262</v>
      </c>
      <c r="P2497" s="20" t="s">
        <v>50</v>
      </c>
      <c r="Q2497" s="28"/>
      <c r="R2497" s="21" t="s">
        <v>95</v>
      </c>
      <c r="S2497" s="25" t="s">
        <v>1046</v>
      </c>
      <c r="T2497" s="21" t="s">
        <v>53</v>
      </c>
      <c r="U2497" s="21" t="s">
        <v>96</v>
      </c>
      <c r="V2497" s="46">
        <v>1</v>
      </c>
      <c r="W2497" s="26">
        <f t="shared" si="1589"/>
        <v>1</v>
      </c>
      <c r="Y2497" s="21">
        <v>4</v>
      </c>
      <c r="Z2497" s="22">
        <f t="shared" si="1600"/>
        <v>680</v>
      </c>
      <c r="AA2497" s="20" t="s">
        <v>3440</v>
      </c>
      <c r="AB2497" s="22">
        <v>1</v>
      </c>
      <c r="AC2497" s="22"/>
      <c r="AD2497" s="22">
        <f t="shared" si="1604"/>
        <v>680</v>
      </c>
      <c r="AE2497" s="22"/>
      <c r="AF2497" s="22">
        <f t="shared" si="1590"/>
        <v>680</v>
      </c>
      <c r="AG2497" s="20"/>
      <c r="AH2497" s="22"/>
      <c r="AI2497" s="22"/>
      <c r="AJ2497" s="22">
        <f t="shared" si="1601"/>
        <v>680</v>
      </c>
      <c r="AK2497" s="22">
        <f>IF(O2497="(传统)XDSL",VLOOKUP(S2497,[2]直销续费率明细!C:I,7,FALSE)*1,IF(O2497="GPON+XDSL",VLOOKUP(S2497,[2]直销续费率明细!C:I,7,FALSE)*1,VLOOKUP(S2497,[2]直销续费率明细!C:I,5,FALSE)*1))</f>
        <v>-40</v>
      </c>
      <c r="AL2497" s="22" t="s">
        <v>1309</v>
      </c>
      <c r="AM2497" s="22"/>
      <c r="AN2497" s="22"/>
      <c r="AO2497" s="22" t="s">
        <v>3441</v>
      </c>
      <c r="AP2497" s="22" t="s">
        <v>3460</v>
      </c>
      <c r="AS2497" s="20">
        <f>IF(Y2497&gt;=10,VLOOKUP(U2497,[2]提成计算!B:T,19,FALSE),VLOOKUP(U2497,[2]提成计算!B:T,18,FALSE))</f>
        <v>7.0000000000000007E-2</v>
      </c>
      <c r="AT2497" s="20">
        <f t="shared" si="1602"/>
        <v>47.6</v>
      </c>
      <c r="AU2497" s="20">
        <f t="shared" si="1603"/>
        <v>-40</v>
      </c>
    </row>
    <row r="2498" spans="1:47" x14ac:dyDescent="0.15">
      <c r="A2498" s="21" t="s">
        <v>1273</v>
      </c>
      <c r="B2498" s="20" t="s">
        <v>918</v>
      </c>
      <c r="C2498" s="20" t="s">
        <v>984</v>
      </c>
      <c r="D2498" s="20" t="s">
        <v>992</v>
      </c>
      <c r="E2498" s="20" t="s">
        <v>1043</v>
      </c>
      <c r="F2498" s="20" t="s">
        <v>1250</v>
      </c>
      <c r="G2498" s="20" t="s">
        <v>3607</v>
      </c>
      <c r="H2498" s="20"/>
      <c r="I2498" s="20">
        <v>13592701877</v>
      </c>
      <c r="J2498" s="20" t="s">
        <v>924</v>
      </c>
      <c r="K2498" s="20" t="s">
        <v>94</v>
      </c>
      <c r="L2498" s="20" t="s">
        <v>2268</v>
      </c>
      <c r="M2498" s="20">
        <v>1398</v>
      </c>
      <c r="N2498" s="20">
        <v>1398</v>
      </c>
      <c r="O2498" s="20" t="s">
        <v>927</v>
      </c>
      <c r="P2498" s="20" t="s">
        <v>50</v>
      </c>
      <c r="Q2498" s="28"/>
      <c r="R2498" s="21" t="s">
        <v>95</v>
      </c>
      <c r="S2498" s="25" t="s">
        <v>1046</v>
      </c>
      <c r="T2498" s="21" t="s">
        <v>53</v>
      </c>
      <c r="U2498" s="21" t="s">
        <v>96</v>
      </c>
      <c r="V2498" s="46">
        <v>1</v>
      </c>
      <c r="W2498" s="26">
        <f t="shared" si="1589"/>
        <v>1</v>
      </c>
      <c r="Y2498" s="21">
        <v>20</v>
      </c>
      <c r="Z2498" s="22">
        <f t="shared" si="1600"/>
        <v>1398</v>
      </c>
      <c r="AA2498" s="20" t="s">
        <v>3440</v>
      </c>
      <c r="AB2498" s="22"/>
      <c r="AC2498" s="22">
        <v>1</v>
      </c>
      <c r="AD2498" s="22"/>
      <c r="AE2498" s="22">
        <f t="shared" ref="AE2498:AE2502" si="1605">N2498</f>
        <v>1398</v>
      </c>
      <c r="AF2498" s="22">
        <f t="shared" si="1590"/>
        <v>1398</v>
      </c>
      <c r="AG2498" s="20"/>
      <c r="AH2498" s="22"/>
      <c r="AI2498" s="22"/>
      <c r="AJ2498" s="22">
        <f t="shared" si="1601"/>
        <v>1398</v>
      </c>
      <c r="AK2498" s="22">
        <f>IF(O2498="(传统)XDSL",VLOOKUP(S2498,[2]直销续费率明细!C:I,7,FALSE)*1,IF(O2498="GPON+XDSL",VLOOKUP(S2498,[2]直销续费率明细!C:I,7,FALSE)*1,VLOOKUP(S2498,[2]直销续费率明细!C:I,5,FALSE)*1))</f>
        <v>25</v>
      </c>
      <c r="AL2498" s="22" t="s">
        <v>1300</v>
      </c>
      <c r="AM2498" s="22"/>
      <c r="AN2498" s="22"/>
      <c r="AO2498" s="22" t="s">
        <v>2216</v>
      </c>
      <c r="AP2498" s="22" t="s">
        <v>1301</v>
      </c>
      <c r="AS2498" s="20">
        <f>IF(Y2498&gt;=10,VLOOKUP(U2498,[2]提成计算!B:T,19,FALSE),VLOOKUP(U2498,[2]提成计算!B:T,18,FALSE))</f>
        <v>0.1</v>
      </c>
      <c r="AT2498" s="20">
        <f t="shared" si="1602"/>
        <v>139.80000000000001</v>
      </c>
      <c r="AU2498" s="20">
        <f t="shared" si="1603"/>
        <v>25</v>
      </c>
    </row>
    <row r="2499" spans="1:47" x14ac:dyDescent="0.15">
      <c r="A2499" s="21" t="s">
        <v>1273</v>
      </c>
      <c r="B2499" s="20" t="s">
        <v>918</v>
      </c>
      <c r="C2499" s="20" t="s">
        <v>984</v>
      </c>
      <c r="D2499" s="20" t="s">
        <v>1029</v>
      </c>
      <c r="E2499" s="20" t="s">
        <v>1030</v>
      </c>
      <c r="F2499" s="20" t="s">
        <v>1250</v>
      </c>
      <c r="G2499" s="20" t="s">
        <v>3608</v>
      </c>
      <c r="H2499" s="20"/>
      <c r="I2499" s="20" t="s">
        <v>3609</v>
      </c>
      <c r="J2499" s="20" t="s">
        <v>924</v>
      </c>
      <c r="K2499" s="20" t="s">
        <v>1298</v>
      </c>
      <c r="L2499" s="20" t="s">
        <v>2268</v>
      </c>
      <c r="M2499" s="20">
        <v>1398</v>
      </c>
      <c r="N2499" s="20">
        <v>1398</v>
      </c>
      <c r="O2499" s="20" t="s">
        <v>927</v>
      </c>
      <c r="P2499" s="20" t="s">
        <v>50</v>
      </c>
      <c r="Q2499" s="28"/>
      <c r="R2499" s="21"/>
      <c r="S2499" s="25" t="s">
        <v>1033</v>
      </c>
      <c r="T2499" s="21" t="s">
        <v>1311</v>
      </c>
      <c r="U2499" s="21" t="s">
        <v>1298</v>
      </c>
      <c r="V2499" s="46">
        <v>1</v>
      </c>
      <c r="W2499" s="26">
        <f t="shared" si="1589"/>
        <v>1</v>
      </c>
      <c r="Y2499" s="21">
        <v>20</v>
      </c>
      <c r="Z2499" s="22">
        <f t="shared" si="1600"/>
        <v>1398</v>
      </c>
      <c r="AA2499" s="20" t="s">
        <v>2218</v>
      </c>
      <c r="AB2499" s="22"/>
      <c r="AC2499" s="22">
        <v>1</v>
      </c>
      <c r="AD2499" s="22"/>
      <c r="AE2499" s="22">
        <f t="shared" si="1605"/>
        <v>1398</v>
      </c>
      <c r="AF2499" s="22">
        <f t="shared" si="1590"/>
        <v>1398</v>
      </c>
      <c r="AG2499" s="20"/>
      <c r="AH2499" s="22"/>
      <c r="AI2499" s="22"/>
      <c r="AJ2499" s="22">
        <f t="shared" si="1601"/>
        <v>1398</v>
      </c>
      <c r="AK2499" s="22">
        <f>IF(O2499="(传统)XDSL",VLOOKUP(S2499,[1]续费率明细!C:I,7,FALSE)*1,IF(O2499="GPON+XDSL",VLOOKUP(S2499,[1]续费率明细!C:I,7,FALSE)*1,VLOOKUP(S2499,[1]续费率明细!C:I,5,FALSE)*1))</f>
        <v>-40</v>
      </c>
      <c r="AL2499" s="22" t="s">
        <v>1309</v>
      </c>
      <c r="AM2499" s="22"/>
      <c r="AN2499" s="22"/>
      <c r="AO2499" s="22" t="s">
        <v>2216</v>
      </c>
      <c r="AP2499" s="22" t="s">
        <v>1301</v>
      </c>
      <c r="AS2499" s="20"/>
      <c r="AT2499" s="20"/>
      <c r="AU2499" s="20"/>
    </row>
    <row r="2500" spans="1:47" x14ac:dyDescent="0.15">
      <c r="A2500" s="21" t="s">
        <v>1273</v>
      </c>
      <c r="B2500" s="20" t="s">
        <v>918</v>
      </c>
      <c r="C2500" s="20" t="s">
        <v>984</v>
      </c>
      <c r="D2500" s="20" t="s">
        <v>1029</v>
      </c>
      <c r="E2500" s="20" t="s">
        <v>1038</v>
      </c>
      <c r="F2500" s="20" t="s">
        <v>1250</v>
      </c>
      <c r="G2500" s="20" t="s">
        <v>3610</v>
      </c>
      <c r="H2500" s="20"/>
      <c r="I2500" s="20">
        <v>13652589339</v>
      </c>
      <c r="J2500" s="20" t="s">
        <v>2335</v>
      </c>
      <c r="K2500" s="20" t="s">
        <v>220</v>
      </c>
      <c r="L2500" s="20" t="s">
        <v>3083</v>
      </c>
      <c r="M2500" s="20">
        <v>2598</v>
      </c>
      <c r="N2500" s="20">
        <v>2598</v>
      </c>
      <c r="O2500" s="20" t="s">
        <v>927</v>
      </c>
      <c r="P2500" s="20" t="s">
        <v>50</v>
      </c>
      <c r="Q2500" s="28" t="s">
        <v>2335</v>
      </c>
      <c r="R2500" s="21" t="s">
        <v>221</v>
      </c>
      <c r="S2500" s="21"/>
      <c r="T2500" s="21" t="s">
        <v>53</v>
      </c>
      <c r="U2500" s="21" t="s">
        <v>222</v>
      </c>
      <c r="V2500" s="46">
        <v>1</v>
      </c>
      <c r="W2500" s="26">
        <f t="shared" si="1589"/>
        <v>1</v>
      </c>
      <c r="X2500" s="26">
        <f t="shared" si="1591"/>
        <v>1</v>
      </c>
      <c r="Y2500" s="21">
        <v>20</v>
      </c>
      <c r="Z2500" s="22">
        <f t="shared" si="1600"/>
        <v>2598</v>
      </c>
      <c r="AA2500" s="20" t="s">
        <v>2218</v>
      </c>
      <c r="AB2500" s="22"/>
      <c r="AC2500" s="22">
        <v>1</v>
      </c>
      <c r="AD2500" s="22"/>
      <c r="AE2500" s="22">
        <f t="shared" si="1605"/>
        <v>2598</v>
      </c>
      <c r="AF2500" s="22">
        <f t="shared" si="1590"/>
        <v>2598</v>
      </c>
      <c r="AG2500" s="20">
        <f t="shared" ref="AG2500:AG2502" si="1606">N2500</f>
        <v>2598</v>
      </c>
      <c r="AH2500" s="20" t="str">
        <f>VLOOKUP(U2500,[1]提成计算!B:I,8,FALSE)</f>
        <v xml:space="preserve"> </v>
      </c>
      <c r="AI2500" s="20"/>
      <c r="AJ2500" s="22"/>
      <c r="AK2500" s="22"/>
      <c r="AM2500" s="22"/>
      <c r="AN2500" s="22"/>
      <c r="AO2500" s="22" t="s">
        <v>3441</v>
      </c>
      <c r="AP2500" s="22" t="s">
        <v>1301</v>
      </c>
      <c r="AS2500" s="20"/>
      <c r="AT2500" s="20"/>
      <c r="AU2500" s="20"/>
    </row>
    <row r="2501" spans="1:47" x14ac:dyDescent="0.15">
      <c r="A2501" s="21" t="s">
        <v>1273</v>
      </c>
      <c r="B2501" s="20" t="s">
        <v>918</v>
      </c>
      <c r="C2501" s="20" t="s">
        <v>984</v>
      </c>
      <c r="D2501" s="20" t="s">
        <v>1029</v>
      </c>
      <c r="E2501" s="20" t="s">
        <v>1038</v>
      </c>
      <c r="F2501" s="20" t="s">
        <v>1250</v>
      </c>
      <c r="G2501" s="20" t="s">
        <v>3611</v>
      </c>
      <c r="H2501" s="20"/>
      <c r="I2501" s="20">
        <v>13412806661</v>
      </c>
      <c r="J2501" s="20" t="s">
        <v>1268</v>
      </c>
      <c r="K2501" s="20" t="s">
        <v>220</v>
      </c>
      <c r="L2501" s="20" t="s">
        <v>1358</v>
      </c>
      <c r="M2501" s="20">
        <v>1088</v>
      </c>
      <c r="N2501" s="20">
        <v>1088</v>
      </c>
      <c r="O2501" s="20" t="s">
        <v>927</v>
      </c>
      <c r="P2501" s="20" t="s">
        <v>50</v>
      </c>
      <c r="Q2501" s="28"/>
      <c r="R2501" s="21" t="s">
        <v>221</v>
      </c>
      <c r="S2501" s="21"/>
      <c r="T2501" s="21" t="s">
        <v>53</v>
      </c>
      <c r="U2501" s="21" t="s">
        <v>222</v>
      </c>
      <c r="V2501" s="46">
        <v>1</v>
      </c>
      <c r="W2501" s="26">
        <f t="shared" si="1589"/>
        <v>1</v>
      </c>
      <c r="X2501" s="26">
        <f t="shared" si="1591"/>
        <v>1</v>
      </c>
      <c r="Y2501" s="21">
        <v>10</v>
      </c>
      <c r="Z2501" s="22">
        <f t="shared" si="1600"/>
        <v>1088</v>
      </c>
      <c r="AA2501" s="20" t="s">
        <v>3440</v>
      </c>
      <c r="AB2501" s="22"/>
      <c r="AC2501" s="22">
        <v>1</v>
      </c>
      <c r="AD2501" s="22"/>
      <c r="AE2501" s="22">
        <f t="shared" si="1605"/>
        <v>1088</v>
      </c>
      <c r="AF2501" s="22">
        <f t="shared" si="1590"/>
        <v>1088</v>
      </c>
      <c r="AG2501" s="20">
        <f t="shared" si="1606"/>
        <v>1088</v>
      </c>
      <c r="AH2501" s="20" t="str">
        <f>VLOOKUP(U2501,[1]提成计算!B:I,8,FALSE)</f>
        <v xml:space="preserve"> </v>
      </c>
      <c r="AI2501" s="20"/>
      <c r="AJ2501" s="22"/>
      <c r="AK2501" s="22"/>
      <c r="AM2501" s="22"/>
      <c r="AN2501" s="22"/>
      <c r="AO2501" s="22" t="s">
        <v>3441</v>
      </c>
      <c r="AP2501" s="22" t="s">
        <v>1301</v>
      </c>
      <c r="AS2501" s="20"/>
      <c r="AT2501" s="20"/>
      <c r="AU2501" s="20"/>
    </row>
    <row r="2502" spans="1:47" x14ac:dyDescent="0.15">
      <c r="A2502" s="21" t="s">
        <v>1273</v>
      </c>
      <c r="B2502" s="20" t="s">
        <v>918</v>
      </c>
      <c r="C2502" s="20" t="s">
        <v>984</v>
      </c>
      <c r="D2502" s="20" t="s">
        <v>995</v>
      </c>
      <c r="E2502" s="20" t="s">
        <v>2923</v>
      </c>
      <c r="F2502" s="20" t="s">
        <v>1250</v>
      </c>
      <c r="G2502" s="20" t="s">
        <v>3612</v>
      </c>
      <c r="H2502" s="20"/>
      <c r="I2502" s="20">
        <v>13412226532</v>
      </c>
      <c r="J2502" s="20" t="s">
        <v>3444</v>
      </c>
      <c r="K2502" s="20" t="s">
        <v>2877</v>
      </c>
      <c r="L2502" s="20" t="s">
        <v>1376</v>
      </c>
      <c r="M2502" s="20">
        <v>1088</v>
      </c>
      <c r="N2502" s="20">
        <v>1088</v>
      </c>
      <c r="O2502" s="20" t="s">
        <v>927</v>
      </c>
      <c r="P2502" s="20" t="s">
        <v>50</v>
      </c>
      <c r="Q2502" s="28" t="s">
        <v>3444</v>
      </c>
      <c r="R2502" s="21" t="s">
        <v>65</v>
      </c>
      <c r="S2502" s="21"/>
      <c r="T2502" s="21" t="s">
        <v>53</v>
      </c>
      <c r="U2502" s="21" t="s">
        <v>1757</v>
      </c>
      <c r="V2502" s="46">
        <v>1</v>
      </c>
      <c r="W2502" s="26">
        <f t="shared" si="1589"/>
        <v>1</v>
      </c>
      <c r="X2502" s="26">
        <f t="shared" si="1591"/>
        <v>1</v>
      </c>
      <c r="Y2502" s="21">
        <v>10</v>
      </c>
      <c r="Z2502" s="22">
        <f t="shared" si="1600"/>
        <v>1088</v>
      </c>
      <c r="AA2502" s="20" t="s">
        <v>3440</v>
      </c>
      <c r="AB2502" s="22"/>
      <c r="AC2502" s="22">
        <v>1</v>
      </c>
      <c r="AD2502" s="22"/>
      <c r="AE2502" s="22">
        <f t="shared" si="1605"/>
        <v>1088</v>
      </c>
      <c r="AF2502" s="22">
        <f t="shared" si="1590"/>
        <v>1088</v>
      </c>
      <c r="AG2502" s="20">
        <f t="shared" si="1606"/>
        <v>1088</v>
      </c>
      <c r="AH2502" s="20" t="str">
        <f>VLOOKUP(U2502,[1]提成计算!B:I,8,FALSE)</f>
        <v>否</v>
      </c>
      <c r="AI2502" s="20"/>
      <c r="AJ2502" s="22"/>
      <c r="AK2502" s="22"/>
      <c r="AM2502" s="22"/>
      <c r="AN2502" s="22"/>
      <c r="AO2502" s="22" t="s">
        <v>3441</v>
      </c>
      <c r="AP2502" s="22" t="s">
        <v>1301</v>
      </c>
      <c r="AS2502" s="20"/>
      <c r="AT2502" s="20"/>
      <c r="AU2502" s="20"/>
    </row>
    <row r="2503" spans="1:47" x14ac:dyDescent="0.15">
      <c r="A2503" s="21" t="s">
        <v>1273</v>
      </c>
      <c r="B2503" s="20" t="s">
        <v>918</v>
      </c>
      <c r="C2503" s="20" t="s">
        <v>984</v>
      </c>
      <c r="D2503" s="20" t="s">
        <v>1029</v>
      </c>
      <c r="E2503" s="20" t="s">
        <v>1038</v>
      </c>
      <c r="F2503" s="20" t="s">
        <v>1250</v>
      </c>
      <c r="G2503" s="20" t="s">
        <v>3613</v>
      </c>
      <c r="H2503" s="20"/>
      <c r="I2503" s="20">
        <v>13423454248</v>
      </c>
      <c r="J2503" s="20" t="s">
        <v>924</v>
      </c>
      <c r="K2503" s="20" t="s">
        <v>220</v>
      </c>
      <c r="L2503" s="20" t="s">
        <v>2119</v>
      </c>
      <c r="M2503" s="20">
        <v>768</v>
      </c>
      <c r="N2503" s="20">
        <v>768</v>
      </c>
      <c r="O2503" s="20" t="s">
        <v>927</v>
      </c>
      <c r="P2503" s="20" t="s">
        <v>50</v>
      </c>
      <c r="Q2503" s="28"/>
      <c r="R2503" s="21" t="s">
        <v>221</v>
      </c>
      <c r="S2503" s="25" t="s">
        <v>1040</v>
      </c>
      <c r="T2503" s="21" t="s">
        <v>53</v>
      </c>
      <c r="U2503" s="21" t="s">
        <v>222</v>
      </c>
      <c r="V2503" s="46">
        <v>1</v>
      </c>
      <c r="W2503" s="26">
        <f t="shared" si="1589"/>
        <v>1</v>
      </c>
      <c r="Y2503" s="21">
        <v>4</v>
      </c>
      <c r="Z2503" s="22">
        <f t="shared" si="1600"/>
        <v>768</v>
      </c>
      <c r="AA2503" s="20" t="s">
        <v>3440</v>
      </c>
      <c r="AB2503" s="22">
        <v>1</v>
      </c>
      <c r="AC2503" s="22"/>
      <c r="AD2503" s="22">
        <f t="shared" ref="AD2503:AD2504" si="1607">N2503</f>
        <v>768</v>
      </c>
      <c r="AE2503" s="22"/>
      <c r="AF2503" s="22">
        <f t="shared" si="1590"/>
        <v>768</v>
      </c>
      <c r="AG2503" s="20"/>
      <c r="AH2503" s="22"/>
      <c r="AI2503" s="22"/>
      <c r="AJ2503" s="22">
        <f t="shared" ref="AJ2503:AJ2504" si="1608">N2503</f>
        <v>768</v>
      </c>
      <c r="AK2503" s="22">
        <f>IF(O2503="(传统)XDSL",VLOOKUP(S2503,[2]直销续费率明细!C:I,7,FALSE)*1,IF(O2503="GPON+XDSL",VLOOKUP(S2503,[2]直销续费率明细!C:I,7,FALSE)*1,VLOOKUP(S2503,[2]直销续费率明细!C:I,5,FALSE)*1))</f>
        <v>-40</v>
      </c>
      <c r="AL2503" s="22" t="s">
        <v>1309</v>
      </c>
      <c r="AM2503" s="22"/>
      <c r="AN2503" s="22"/>
      <c r="AO2503" s="22" t="s">
        <v>3441</v>
      </c>
      <c r="AP2503" s="22" t="s">
        <v>1301</v>
      </c>
      <c r="AS2503" s="20">
        <f>IF(Y2503&gt;=10,VLOOKUP(U2503,[2]提成计算!B:T,19,FALSE),VLOOKUP(U2503,[2]提成计算!B:T,18,FALSE))</f>
        <v>7.0000000000000007E-2</v>
      </c>
      <c r="AT2503" s="20">
        <f t="shared" ref="AT2503:AT2504" si="1609">IF(AD2503*AS2503&gt;0,AD2503*AS2503,AE2503*AS2503)</f>
        <v>53.760000000000005</v>
      </c>
      <c r="AU2503" s="20">
        <f t="shared" ref="AU2503:AU2504" si="1610">IF(AND(AK2503&lt;0,AK2503+AT2503&lt;0),-AT2503,AK2503)</f>
        <v>-40</v>
      </c>
    </row>
    <row r="2504" spans="1:47" x14ac:dyDescent="0.15">
      <c r="A2504" s="21" t="s">
        <v>1273</v>
      </c>
      <c r="B2504" s="20" t="s">
        <v>918</v>
      </c>
      <c r="C2504" s="20" t="s">
        <v>984</v>
      </c>
      <c r="D2504" s="20" t="s">
        <v>995</v>
      </c>
      <c r="E2504" s="20" t="s">
        <v>1418</v>
      </c>
      <c r="F2504" s="20" t="s">
        <v>1250</v>
      </c>
      <c r="G2504" s="20" t="s">
        <v>3614</v>
      </c>
      <c r="H2504" s="20"/>
      <c r="I2504" s="20">
        <v>13688984615</v>
      </c>
      <c r="J2504" s="20" t="s">
        <v>924</v>
      </c>
      <c r="K2504" s="20" t="s">
        <v>63</v>
      </c>
      <c r="L2504" s="20" t="s">
        <v>2119</v>
      </c>
      <c r="M2504" s="20">
        <v>768</v>
      </c>
      <c r="N2504" s="20">
        <v>768</v>
      </c>
      <c r="O2504" s="20" t="s">
        <v>927</v>
      </c>
      <c r="P2504" s="20" t="s">
        <v>50</v>
      </c>
      <c r="Q2504" s="28"/>
      <c r="R2504" s="21" t="s">
        <v>65</v>
      </c>
      <c r="S2504" s="25" t="s">
        <v>1420</v>
      </c>
      <c r="T2504" s="21" t="s">
        <v>53</v>
      </c>
      <c r="U2504" s="21" t="s">
        <v>66</v>
      </c>
      <c r="V2504" s="46">
        <v>1</v>
      </c>
      <c r="W2504" s="26">
        <f t="shared" si="1589"/>
        <v>1</v>
      </c>
      <c r="Y2504" s="21">
        <v>4</v>
      </c>
      <c r="Z2504" s="22">
        <f t="shared" si="1600"/>
        <v>768</v>
      </c>
      <c r="AA2504" s="20" t="s">
        <v>3440</v>
      </c>
      <c r="AB2504" s="22">
        <v>1</v>
      </c>
      <c r="AC2504" s="22"/>
      <c r="AD2504" s="22">
        <f t="shared" si="1607"/>
        <v>768</v>
      </c>
      <c r="AE2504" s="22"/>
      <c r="AF2504" s="22">
        <f t="shared" si="1590"/>
        <v>768</v>
      </c>
      <c r="AG2504" s="20"/>
      <c r="AH2504" s="22"/>
      <c r="AI2504" s="22"/>
      <c r="AJ2504" s="22">
        <f t="shared" si="1608"/>
        <v>768</v>
      </c>
      <c r="AK2504" s="22">
        <f>IF(O2504="(传统)XDSL",VLOOKUP(S2504,[2]直销续费率明细!C:I,7,FALSE)*1,IF(O2504="GPON+XDSL",VLOOKUP(S2504,[2]直销续费率明细!C:I,7,FALSE)*1,VLOOKUP(S2504,[2]直销续费率明细!C:I,5,FALSE)*1))</f>
        <v>-40</v>
      </c>
      <c r="AL2504" s="22" t="s">
        <v>1309</v>
      </c>
      <c r="AM2504" s="22"/>
      <c r="AN2504" s="22"/>
      <c r="AO2504" s="22" t="s">
        <v>3441</v>
      </c>
      <c r="AP2504" s="22" t="s">
        <v>1301</v>
      </c>
      <c r="AS2504" s="20">
        <f>IF(Y2504&gt;=10,VLOOKUP(U2504,[2]提成计算!B:T,19,FALSE),VLOOKUP(U2504,[2]提成计算!B:T,18,FALSE))</f>
        <v>7.0000000000000007E-2</v>
      </c>
      <c r="AT2504" s="20">
        <f t="shared" si="1609"/>
        <v>53.760000000000005</v>
      </c>
      <c r="AU2504" s="20">
        <f t="shared" si="1610"/>
        <v>-40</v>
      </c>
    </row>
    <row r="2505" spans="1:47" x14ac:dyDescent="0.15">
      <c r="A2505" s="21" t="s">
        <v>1273</v>
      </c>
      <c r="B2505" s="20" t="s">
        <v>918</v>
      </c>
      <c r="C2505" s="20" t="s">
        <v>984</v>
      </c>
      <c r="D2505" s="20" t="s">
        <v>995</v>
      </c>
      <c r="E2505" s="20" t="s">
        <v>996</v>
      </c>
      <c r="F2505" s="20" t="s">
        <v>1250</v>
      </c>
      <c r="G2505" s="20" t="s">
        <v>3615</v>
      </c>
      <c r="H2505" s="20"/>
      <c r="I2505" s="20">
        <v>13694968339</v>
      </c>
      <c r="J2505" s="20" t="s">
        <v>1268</v>
      </c>
      <c r="K2505" s="20" t="s">
        <v>1016</v>
      </c>
      <c r="L2505" s="20" t="s">
        <v>1898</v>
      </c>
      <c r="M2505" s="20">
        <v>1398</v>
      </c>
      <c r="N2505" s="20">
        <v>1398</v>
      </c>
      <c r="O2505" s="20" t="s">
        <v>927</v>
      </c>
      <c r="P2505" s="20" t="s">
        <v>50</v>
      </c>
      <c r="Q2505" s="28"/>
      <c r="R2505" s="21" t="s">
        <v>1001</v>
      </c>
      <c r="S2505" s="21"/>
      <c r="T2505" s="21" t="s">
        <v>53</v>
      </c>
      <c r="U2505" s="21" t="s">
        <v>1018</v>
      </c>
      <c r="V2505" s="46">
        <v>1</v>
      </c>
      <c r="W2505" s="26">
        <f t="shared" si="1589"/>
        <v>1</v>
      </c>
      <c r="X2505" s="26">
        <f t="shared" si="1591"/>
        <v>1</v>
      </c>
      <c r="Y2505" s="21">
        <v>20</v>
      </c>
      <c r="Z2505" s="22">
        <f t="shared" si="1600"/>
        <v>1398</v>
      </c>
      <c r="AA2505" s="20" t="s">
        <v>3440</v>
      </c>
      <c r="AB2505" s="22"/>
      <c r="AC2505" s="22">
        <v>1</v>
      </c>
      <c r="AD2505" s="22"/>
      <c r="AE2505" s="22">
        <f t="shared" ref="AE2505:AE2507" si="1611">N2505</f>
        <v>1398</v>
      </c>
      <c r="AF2505" s="22">
        <f t="shared" si="1590"/>
        <v>1398</v>
      </c>
      <c r="AG2505" s="20">
        <f>N2505</f>
        <v>1398</v>
      </c>
      <c r="AH2505" s="20" t="str">
        <f>VLOOKUP(U2505,[1]提成计算!B:I,8,FALSE)</f>
        <v xml:space="preserve"> </v>
      </c>
      <c r="AI2505" s="20"/>
      <c r="AJ2505" s="22"/>
      <c r="AK2505" s="22"/>
      <c r="AM2505" s="22"/>
      <c r="AN2505" s="22"/>
      <c r="AO2505" s="22" t="s">
        <v>2216</v>
      </c>
      <c r="AP2505" s="22" t="s">
        <v>1301</v>
      </c>
      <c r="AS2505" s="20"/>
      <c r="AT2505" s="20"/>
      <c r="AU2505" s="20"/>
    </row>
    <row r="2506" spans="1:47" x14ac:dyDescent="0.15">
      <c r="A2506" s="21" t="s">
        <v>1273</v>
      </c>
      <c r="B2506" s="20" t="s">
        <v>918</v>
      </c>
      <c r="C2506" s="20" t="s">
        <v>984</v>
      </c>
      <c r="D2506" s="20" t="s">
        <v>995</v>
      </c>
      <c r="E2506" s="20" t="s">
        <v>996</v>
      </c>
      <c r="F2506" s="20" t="s">
        <v>1250</v>
      </c>
      <c r="G2506" s="20" t="s">
        <v>3616</v>
      </c>
      <c r="H2506" s="20"/>
      <c r="I2506" s="20">
        <v>13609672232</v>
      </c>
      <c r="J2506" s="20" t="s">
        <v>924</v>
      </c>
      <c r="K2506" s="20" t="s">
        <v>1016</v>
      </c>
      <c r="L2506" s="20" t="s">
        <v>2137</v>
      </c>
      <c r="M2506" s="20">
        <v>1408</v>
      </c>
      <c r="N2506" s="20">
        <v>1408</v>
      </c>
      <c r="O2506" s="20" t="s">
        <v>927</v>
      </c>
      <c r="P2506" s="20" t="s">
        <v>50</v>
      </c>
      <c r="Q2506" s="28"/>
      <c r="R2506" s="21" t="s">
        <v>1001</v>
      </c>
      <c r="S2506" s="25" t="s">
        <v>1002</v>
      </c>
      <c r="T2506" s="21" t="s">
        <v>53</v>
      </c>
      <c r="U2506" s="21" t="s">
        <v>1018</v>
      </c>
      <c r="V2506" s="46">
        <v>1</v>
      </c>
      <c r="W2506" s="26">
        <f t="shared" si="1589"/>
        <v>1</v>
      </c>
      <c r="Y2506" s="21">
        <v>12</v>
      </c>
      <c r="Z2506" s="22">
        <f t="shared" si="1600"/>
        <v>1408</v>
      </c>
      <c r="AA2506" s="20" t="s">
        <v>2218</v>
      </c>
      <c r="AB2506" s="22"/>
      <c r="AC2506" s="22">
        <v>1</v>
      </c>
      <c r="AD2506" s="22"/>
      <c r="AE2506" s="22">
        <f t="shared" si="1611"/>
        <v>1408</v>
      </c>
      <c r="AF2506" s="22">
        <f t="shared" si="1590"/>
        <v>1408</v>
      </c>
      <c r="AG2506" s="20"/>
      <c r="AH2506" s="22"/>
      <c r="AI2506" s="22"/>
      <c r="AJ2506" s="22">
        <f t="shared" ref="AJ2506:AJ2511" si="1612">N2506</f>
        <v>1408</v>
      </c>
      <c r="AK2506" s="22">
        <f>IF(O2506="(传统)XDSL",VLOOKUP(S2506,[2]直销续费率明细!C:I,7,FALSE)*1,IF(O2506="GPON+XDSL",VLOOKUP(S2506,[2]直销续费率明细!C:I,7,FALSE)*1,VLOOKUP(S2506,[2]直销续费率明细!C:I,5,FALSE)*1))</f>
        <v>25</v>
      </c>
      <c r="AL2506" s="22" t="s">
        <v>1309</v>
      </c>
      <c r="AM2506" s="22"/>
      <c r="AN2506" s="22"/>
      <c r="AO2506" s="22" t="s">
        <v>3441</v>
      </c>
      <c r="AP2506" s="22" t="s">
        <v>1301</v>
      </c>
      <c r="AS2506" s="20">
        <f>IF(Y2506&gt;=10,VLOOKUP(U2506,[2]提成计算!B:T,19,FALSE),VLOOKUP(U2506,[2]提成计算!B:T,18,FALSE))</f>
        <v>0.09</v>
      </c>
      <c r="AT2506" s="20">
        <f t="shared" ref="AT2506:AT2510" si="1613">IF(AD2506*AS2506&gt;0,AD2506*AS2506,AE2506*AS2506)</f>
        <v>126.72</v>
      </c>
      <c r="AU2506" s="20">
        <f t="shared" ref="AU2506:AU2510" si="1614">IF(AND(AK2506&lt;0,AK2506+AT2506&lt;0),-AT2506,AK2506)</f>
        <v>25</v>
      </c>
    </row>
    <row r="2507" spans="1:47" x14ac:dyDescent="0.15">
      <c r="A2507" s="21" t="s">
        <v>1273</v>
      </c>
      <c r="B2507" s="20" t="s">
        <v>918</v>
      </c>
      <c r="C2507" s="20" t="s">
        <v>984</v>
      </c>
      <c r="D2507" s="20" t="s">
        <v>995</v>
      </c>
      <c r="E2507" s="20" t="s">
        <v>1009</v>
      </c>
      <c r="F2507" s="20" t="s">
        <v>1250</v>
      </c>
      <c r="G2507" s="20" t="s">
        <v>3617</v>
      </c>
      <c r="H2507" s="20"/>
      <c r="I2507" s="20">
        <v>13649803120</v>
      </c>
      <c r="J2507" s="20" t="s">
        <v>924</v>
      </c>
      <c r="K2507" s="20" t="s">
        <v>2877</v>
      </c>
      <c r="L2507" s="20" t="s">
        <v>2137</v>
      </c>
      <c r="M2507" s="20">
        <v>1408</v>
      </c>
      <c r="N2507" s="20">
        <v>1408</v>
      </c>
      <c r="O2507" s="20" t="s">
        <v>927</v>
      </c>
      <c r="P2507" s="20" t="s">
        <v>50</v>
      </c>
      <c r="Q2507" s="28"/>
      <c r="R2507" s="21" t="s">
        <v>65</v>
      </c>
      <c r="S2507" s="25" t="s">
        <v>1504</v>
      </c>
      <c r="T2507" s="21" t="s">
        <v>53</v>
      </c>
      <c r="U2507" s="21" t="s">
        <v>1757</v>
      </c>
      <c r="V2507" s="46">
        <v>1</v>
      </c>
      <c r="W2507" s="26">
        <f t="shared" si="1589"/>
        <v>1</v>
      </c>
      <c r="Y2507" s="21">
        <v>12</v>
      </c>
      <c r="Z2507" s="22">
        <f t="shared" si="1600"/>
        <v>1408</v>
      </c>
      <c r="AA2507" s="20" t="s">
        <v>3440</v>
      </c>
      <c r="AB2507" s="22"/>
      <c r="AC2507" s="22">
        <v>1</v>
      </c>
      <c r="AD2507" s="22"/>
      <c r="AE2507" s="22">
        <f t="shared" si="1611"/>
        <v>1408</v>
      </c>
      <c r="AF2507" s="22">
        <f t="shared" si="1590"/>
        <v>1408</v>
      </c>
      <c r="AG2507" s="20"/>
      <c r="AH2507" s="22"/>
      <c r="AI2507" s="22"/>
      <c r="AJ2507" s="22">
        <f t="shared" si="1612"/>
        <v>1408</v>
      </c>
      <c r="AK2507" s="22">
        <f>IF(O2507="(传统)XDSL",VLOOKUP(S2507,[2]直销续费率明细!C:I,7,FALSE)*1,IF(O2507="GPON+XDSL",VLOOKUP(S2507,[2]直销续费率明细!C:I,7,FALSE)*1,VLOOKUP(S2507,[2]直销续费率明细!C:I,5,FALSE)*1))</f>
        <v>-40</v>
      </c>
      <c r="AL2507" s="22" t="s">
        <v>1300</v>
      </c>
      <c r="AM2507" s="22"/>
      <c r="AN2507" s="22"/>
      <c r="AO2507" s="22" t="s">
        <v>3441</v>
      </c>
      <c r="AP2507" s="22" t="s">
        <v>1301</v>
      </c>
      <c r="AS2507" s="20">
        <f>IF(Y2507&gt;=10,VLOOKUP(U2507,[2]提成计算!B:T,19,FALSE),VLOOKUP(U2507,[2]提成计算!B:T,18,FALSE))</f>
        <v>0.09</v>
      </c>
      <c r="AT2507" s="20">
        <f t="shared" si="1613"/>
        <v>126.72</v>
      </c>
      <c r="AU2507" s="20">
        <f t="shared" si="1614"/>
        <v>-40</v>
      </c>
    </row>
    <row r="2508" spans="1:47" x14ac:dyDescent="0.15">
      <c r="A2508" s="21" t="s">
        <v>1273</v>
      </c>
      <c r="B2508" s="20" t="s">
        <v>918</v>
      </c>
      <c r="C2508" s="20" t="s">
        <v>984</v>
      </c>
      <c r="D2508" s="20" t="s">
        <v>985</v>
      </c>
      <c r="E2508" s="20" t="s">
        <v>1041</v>
      </c>
      <c r="F2508" s="20" t="s">
        <v>1250</v>
      </c>
      <c r="G2508" s="20" t="s">
        <v>355</v>
      </c>
      <c r="H2508" s="20"/>
      <c r="I2508" s="20">
        <v>13711870245</v>
      </c>
      <c r="J2508" s="20" t="s">
        <v>924</v>
      </c>
      <c r="K2508" s="20" t="s">
        <v>2882</v>
      </c>
      <c r="L2508" s="20" t="s">
        <v>2119</v>
      </c>
      <c r="M2508" s="20">
        <v>768</v>
      </c>
      <c r="N2508" s="20">
        <v>768</v>
      </c>
      <c r="O2508" s="20" t="s">
        <v>927</v>
      </c>
      <c r="P2508" s="20" t="s">
        <v>50</v>
      </c>
      <c r="Q2508" s="28"/>
      <c r="R2508" s="21" t="s">
        <v>989</v>
      </c>
      <c r="S2508" s="25" t="s">
        <v>1643</v>
      </c>
      <c r="T2508" s="21" t="s">
        <v>53</v>
      </c>
      <c r="U2508" s="21" t="s">
        <v>1833</v>
      </c>
      <c r="V2508" s="46">
        <v>1</v>
      </c>
      <c r="W2508" s="26">
        <f t="shared" si="1589"/>
        <v>1</v>
      </c>
      <c r="Y2508" s="21">
        <v>4</v>
      </c>
      <c r="Z2508" s="22">
        <f t="shared" si="1600"/>
        <v>768</v>
      </c>
      <c r="AA2508" s="20" t="s">
        <v>3440</v>
      </c>
      <c r="AB2508" s="22">
        <v>1</v>
      </c>
      <c r="AC2508" s="22"/>
      <c r="AD2508" s="22">
        <f t="shared" ref="AD2508:AD2509" si="1615">N2508</f>
        <v>768</v>
      </c>
      <c r="AE2508" s="22"/>
      <c r="AF2508" s="22">
        <f t="shared" si="1590"/>
        <v>768</v>
      </c>
      <c r="AG2508" s="20"/>
      <c r="AH2508" s="22"/>
      <c r="AI2508" s="22"/>
      <c r="AJ2508" s="22">
        <f t="shared" si="1612"/>
        <v>768</v>
      </c>
      <c r="AK2508" s="22">
        <f>IF(O2508="(传统)XDSL",VLOOKUP(S2508,[2]直销续费率明细!C:I,7,FALSE)*1,IF(O2508="GPON+XDSL",VLOOKUP(S2508,[2]直销续费率明细!C:I,7,FALSE)*1,VLOOKUP(S2508,[2]直销续费率明细!C:I,5,FALSE)*1))</f>
        <v>0</v>
      </c>
      <c r="AL2508" s="22" t="s">
        <v>1309</v>
      </c>
      <c r="AM2508" s="22"/>
      <c r="AN2508" s="22"/>
      <c r="AO2508" s="22" t="s">
        <v>3441</v>
      </c>
      <c r="AP2508" s="22" t="s">
        <v>1301</v>
      </c>
      <c r="AS2508" s="20">
        <f>IF(Y2508&gt;=10,VLOOKUP(U2508,[2]提成计算!B:T,19,FALSE),VLOOKUP(U2508,[2]提成计算!B:T,18,FALSE))</f>
        <v>0.06</v>
      </c>
      <c r="AT2508" s="20">
        <f t="shared" si="1613"/>
        <v>46.08</v>
      </c>
      <c r="AU2508" s="20">
        <f t="shared" si="1614"/>
        <v>0</v>
      </c>
    </row>
    <row r="2509" spans="1:47" x14ac:dyDescent="0.15">
      <c r="A2509" s="21" t="s">
        <v>1273</v>
      </c>
      <c r="B2509" s="20" t="s">
        <v>918</v>
      </c>
      <c r="C2509" s="20" t="s">
        <v>984</v>
      </c>
      <c r="D2509" s="20" t="s">
        <v>992</v>
      </c>
      <c r="E2509" s="20" t="s">
        <v>1809</v>
      </c>
      <c r="F2509" s="20" t="s">
        <v>1250</v>
      </c>
      <c r="G2509" s="20" t="s">
        <v>3618</v>
      </c>
      <c r="H2509" s="20"/>
      <c r="I2509" s="20">
        <v>13412035218</v>
      </c>
      <c r="J2509" s="20" t="s">
        <v>924</v>
      </c>
      <c r="K2509" s="20" t="s">
        <v>1022</v>
      </c>
      <c r="L2509" s="20" t="s">
        <v>1918</v>
      </c>
      <c r="M2509" s="20">
        <v>680</v>
      </c>
      <c r="N2509" s="20">
        <v>680</v>
      </c>
      <c r="O2509" s="20" t="s">
        <v>1262</v>
      </c>
      <c r="P2509" s="20" t="s">
        <v>50</v>
      </c>
      <c r="Q2509" s="28"/>
      <c r="R2509" s="21" t="s">
        <v>95</v>
      </c>
      <c r="S2509" s="25" t="s">
        <v>1811</v>
      </c>
      <c r="T2509" s="21" t="s">
        <v>53</v>
      </c>
      <c r="U2509" s="21" t="s">
        <v>96</v>
      </c>
      <c r="V2509" s="46">
        <v>1</v>
      </c>
      <c r="W2509" s="26">
        <f t="shared" si="1589"/>
        <v>1</v>
      </c>
      <c r="Y2509" s="21">
        <v>4</v>
      </c>
      <c r="Z2509" s="22">
        <f t="shared" si="1600"/>
        <v>680</v>
      </c>
      <c r="AA2509" s="20" t="s">
        <v>3440</v>
      </c>
      <c r="AB2509" s="22">
        <v>1</v>
      </c>
      <c r="AC2509" s="22"/>
      <c r="AD2509" s="22">
        <f t="shared" si="1615"/>
        <v>680</v>
      </c>
      <c r="AE2509" s="22"/>
      <c r="AF2509" s="22">
        <f t="shared" si="1590"/>
        <v>680</v>
      </c>
      <c r="AG2509" s="20"/>
      <c r="AH2509" s="22"/>
      <c r="AI2509" s="22"/>
      <c r="AJ2509" s="22">
        <f t="shared" si="1612"/>
        <v>680</v>
      </c>
      <c r="AK2509" s="22">
        <f>IF(O2509="(传统)XDSL",VLOOKUP(S2509,[2]直销续费率明细!C:I,7,FALSE)*1,IF(O2509="GPON+XDSL",VLOOKUP(S2509,[2]直销续费率明细!C:I,7,FALSE)*1,VLOOKUP(S2509,[2]直销续费率明细!C:I,5,FALSE)*1))</f>
        <v>25</v>
      </c>
      <c r="AL2509" s="22" t="s">
        <v>1309</v>
      </c>
      <c r="AM2509" s="22"/>
      <c r="AN2509" s="22"/>
      <c r="AO2509" s="22" t="s">
        <v>3441</v>
      </c>
      <c r="AP2509" s="22" t="s">
        <v>3460</v>
      </c>
      <c r="AS2509" s="20">
        <f>IF(Y2509&gt;=10,VLOOKUP(U2509,[2]提成计算!B:T,19,FALSE),VLOOKUP(U2509,[2]提成计算!B:T,18,FALSE))</f>
        <v>7.0000000000000007E-2</v>
      </c>
      <c r="AT2509" s="20">
        <f t="shared" si="1613"/>
        <v>47.6</v>
      </c>
      <c r="AU2509" s="20">
        <f t="shared" si="1614"/>
        <v>25</v>
      </c>
    </row>
    <row r="2510" spans="1:47" x14ac:dyDescent="0.15">
      <c r="A2510" s="21" t="s">
        <v>1273</v>
      </c>
      <c r="B2510" s="20" t="s">
        <v>918</v>
      </c>
      <c r="C2510" s="20" t="s">
        <v>984</v>
      </c>
      <c r="D2510" s="20" t="s">
        <v>992</v>
      </c>
      <c r="E2510" s="20" t="s">
        <v>2986</v>
      </c>
      <c r="F2510" s="20" t="s">
        <v>1250</v>
      </c>
      <c r="G2510" s="20" t="s">
        <v>3619</v>
      </c>
      <c r="H2510" s="20"/>
      <c r="I2510" s="20">
        <v>13556777473</v>
      </c>
      <c r="J2510" s="20" t="s">
        <v>924</v>
      </c>
      <c r="K2510" s="20" t="s">
        <v>94</v>
      </c>
      <c r="L2510" s="20" t="s">
        <v>1376</v>
      </c>
      <c r="M2510" s="20">
        <v>1088</v>
      </c>
      <c r="N2510" s="20">
        <v>1088</v>
      </c>
      <c r="O2510" s="20" t="s">
        <v>927</v>
      </c>
      <c r="P2510" s="20" t="s">
        <v>50</v>
      </c>
      <c r="Q2510" s="28"/>
      <c r="R2510" s="21" t="s">
        <v>95</v>
      </c>
      <c r="S2510" s="25" t="s">
        <v>1811</v>
      </c>
      <c r="T2510" s="21" t="s">
        <v>53</v>
      </c>
      <c r="U2510" s="21" t="s">
        <v>96</v>
      </c>
      <c r="V2510" s="46">
        <v>1</v>
      </c>
      <c r="W2510" s="26">
        <f t="shared" si="1589"/>
        <v>1</v>
      </c>
      <c r="Y2510" s="21">
        <v>10</v>
      </c>
      <c r="Z2510" s="22">
        <f t="shared" si="1600"/>
        <v>1088</v>
      </c>
      <c r="AA2510" s="20" t="s">
        <v>3440</v>
      </c>
      <c r="AB2510" s="22"/>
      <c r="AC2510" s="22">
        <v>1</v>
      </c>
      <c r="AD2510" s="22"/>
      <c r="AE2510" s="22">
        <f t="shared" ref="AE2510:AE2513" si="1616">N2510</f>
        <v>1088</v>
      </c>
      <c r="AF2510" s="22">
        <f t="shared" si="1590"/>
        <v>1088</v>
      </c>
      <c r="AG2510" s="20"/>
      <c r="AH2510" s="22"/>
      <c r="AI2510" s="22"/>
      <c r="AJ2510" s="22">
        <f t="shared" si="1612"/>
        <v>1088</v>
      </c>
      <c r="AK2510" s="22">
        <f>IF(O2510="(传统)XDSL",VLOOKUP(S2510,[2]直销续费率明细!C:I,7,FALSE)*1,IF(O2510="GPON+XDSL",VLOOKUP(S2510,[2]直销续费率明细!C:I,7,FALSE)*1,VLOOKUP(S2510,[2]直销续费率明细!C:I,5,FALSE)*1))</f>
        <v>-40</v>
      </c>
      <c r="AL2510" s="22" t="s">
        <v>1300</v>
      </c>
      <c r="AM2510" s="22"/>
      <c r="AN2510" s="22"/>
      <c r="AO2510" s="22" t="s">
        <v>3441</v>
      </c>
      <c r="AP2510" s="22" t="s">
        <v>1301</v>
      </c>
      <c r="AS2510" s="20">
        <f>IF(Y2510&gt;=10,VLOOKUP(U2510,[2]提成计算!B:T,19,FALSE),VLOOKUP(U2510,[2]提成计算!B:T,18,FALSE))</f>
        <v>0.1</v>
      </c>
      <c r="AT2510" s="20">
        <f t="shared" si="1613"/>
        <v>108.80000000000001</v>
      </c>
      <c r="AU2510" s="20">
        <f t="shared" si="1614"/>
        <v>-40</v>
      </c>
    </row>
    <row r="2511" spans="1:47" x14ac:dyDescent="0.15">
      <c r="A2511" s="21" t="s">
        <v>1273</v>
      </c>
      <c r="B2511" s="20" t="s">
        <v>918</v>
      </c>
      <c r="C2511" s="20" t="s">
        <v>984</v>
      </c>
      <c r="D2511" s="20" t="s">
        <v>1029</v>
      </c>
      <c r="E2511" s="20" t="s">
        <v>1038</v>
      </c>
      <c r="F2511" s="20" t="s">
        <v>1250</v>
      </c>
      <c r="G2511" s="20" t="s">
        <v>3620</v>
      </c>
      <c r="H2511" s="20"/>
      <c r="I2511" s="20">
        <v>13712092933</v>
      </c>
      <c r="J2511" s="20" t="s">
        <v>924</v>
      </c>
      <c r="K2511" s="20" t="s">
        <v>1298</v>
      </c>
      <c r="L2511" s="20" t="s">
        <v>2157</v>
      </c>
      <c r="M2511" s="20">
        <v>1498</v>
      </c>
      <c r="N2511" s="20">
        <v>1498</v>
      </c>
      <c r="O2511" s="20" t="s">
        <v>927</v>
      </c>
      <c r="P2511" s="20" t="s">
        <v>50</v>
      </c>
      <c r="Q2511" s="28"/>
      <c r="R2511" s="21"/>
      <c r="S2511" s="25" t="s">
        <v>1040</v>
      </c>
      <c r="T2511" s="21" t="s">
        <v>1311</v>
      </c>
      <c r="U2511" s="21" t="s">
        <v>1298</v>
      </c>
      <c r="V2511" s="46">
        <v>1</v>
      </c>
      <c r="W2511" s="26">
        <f t="shared" si="1589"/>
        <v>1</v>
      </c>
      <c r="Y2511" s="21">
        <v>50</v>
      </c>
      <c r="Z2511" s="22">
        <f t="shared" si="1600"/>
        <v>1498</v>
      </c>
      <c r="AA2511" s="20" t="s">
        <v>3440</v>
      </c>
      <c r="AB2511" s="22"/>
      <c r="AC2511" s="22">
        <v>1</v>
      </c>
      <c r="AD2511" s="22"/>
      <c r="AE2511" s="22">
        <f t="shared" si="1616"/>
        <v>1498</v>
      </c>
      <c r="AF2511" s="22">
        <f t="shared" si="1590"/>
        <v>1498</v>
      </c>
      <c r="AG2511" s="20"/>
      <c r="AH2511" s="22"/>
      <c r="AI2511" s="22"/>
      <c r="AJ2511" s="22">
        <f t="shared" si="1612"/>
        <v>1498</v>
      </c>
      <c r="AK2511" s="22">
        <f>IF(O2511="(传统)XDSL",VLOOKUP(S2511,[1]续费率明细!C:I,7,FALSE)*1,IF(O2511="GPON+XDSL",VLOOKUP(S2511,[1]续费率明细!C:I,7,FALSE)*1,VLOOKUP(S2511,[1]续费率明细!C:I,5,FALSE)*1))</f>
        <v>-40</v>
      </c>
      <c r="AL2511" s="22" t="s">
        <v>1309</v>
      </c>
      <c r="AM2511" s="22"/>
      <c r="AN2511" s="22"/>
      <c r="AO2511" s="22" t="s">
        <v>3441</v>
      </c>
      <c r="AP2511" s="22" t="s">
        <v>1301</v>
      </c>
      <c r="AS2511" s="20"/>
      <c r="AT2511" s="20"/>
      <c r="AU2511" s="20"/>
    </row>
    <row r="2512" spans="1:47" x14ac:dyDescent="0.15">
      <c r="A2512" s="21" t="s">
        <v>1273</v>
      </c>
      <c r="B2512" s="20" t="s">
        <v>918</v>
      </c>
      <c r="C2512" s="20" t="s">
        <v>984</v>
      </c>
      <c r="D2512" s="20" t="s">
        <v>995</v>
      </c>
      <c r="E2512" s="20" t="s">
        <v>996</v>
      </c>
      <c r="F2512" s="20" t="s">
        <v>1250</v>
      </c>
      <c r="G2512" s="20" t="s">
        <v>3621</v>
      </c>
      <c r="H2512" s="20"/>
      <c r="I2512" s="20">
        <v>18666995158</v>
      </c>
      <c r="J2512" s="20" t="s">
        <v>1268</v>
      </c>
      <c r="K2512" s="20" t="s">
        <v>3130</v>
      </c>
      <c r="L2512" s="20" t="s">
        <v>1566</v>
      </c>
      <c r="M2512" s="20">
        <v>1088</v>
      </c>
      <c r="N2512" s="20">
        <v>1088</v>
      </c>
      <c r="O2512" s="20" t="s">
        <v>927</v>
      </c>
      <c r="P2512" s="20" t="s">
        <v>50</v>
      </c>
      <c r="Q2512" s="28"/>
      <c r="R2512" s="22" t="s">
        <v>1001</v>
      </c>
      <c r="S2512" s="21"/>
      <c r="T2512" s="21" t="s">
        <v>948</v>
      </c>
      <c r="U2512" s="22" t="s">
        <v>1001</v>
      </c>
      <c r="V2512" s="46">
        <v>1</v>
      </c>
      <c r="W2512" s="26">
        <f t="shared" si="1589"/>
        <v>1</v>
      </c>
      <c r="X2512" s="26">
        <f t="shared" si="1591"/>
        <v>1</v>
      </c>
      <c r="Y2512" s="21">
        <v>12</v>
      </c>
      <c r="Z2512" s="22">
        <f t="shared" si="1600"/>
        <v>1088</v>
      </c>
      <c r="AA2512" s="20" t="s">
        <v>3440</v>
      </c>
      <c r="AB2512" s="22"/>
      <c r="AC2512" s="22">
        <v>1</v>
      </c>
      <c r="AD2512" s="22"/>
      <c r="AE2512" s="22">
        <f t="shared" si="1616"/>
        <v>1088</v>
      </c>
      <c r="AF2512" s="22">
        <f t="shared" si="1590"/>
        <v>1088</v>
      </c>
      <c r="AG2512" s="20">
        <f t="shared" ref="AG2512:AG2513" si="1617">N2512</f>
        <v>1088</v>
      </c>
      <c r="AH2512" s="20"/>
      <c r="AI2512" s="20"/>
      <c r="AJ2512" s="22"/>
      <c r="AK2512" s="22"/>
      <c r="AM2512" s="22"/>
      <c r="AN2512" s="22"/>
      <c r="AO2512" s="22" t="s">
        <v>3441</v>
      </c>
      <c r="AP2512" s="22" t="s">
        <v>1301</v>
      </c>
      <c r="AS2512" s="20"/>
      <c r="AT2512" s="20"/>
      <c r="AU2512" s="20"/>
    </row>
    <row r="2513" spans="1:47" x14ac:dyDescent="0.15">
      <c r="A2513" s="21" t="s">
        <v>1273</v>
      </c>
      <c r="B2513" s="20" t="s">
        <v>918</v>
      </c>
      <c r="C2513" s="20" t="s">
        <v>984</v>
      </c>
      <c r="D2513" s="20" t="s">
        <v>1029</v>
      </c>
      <c r="E2513" s="20" t="s">
        <v>1030</v>
      </c>
      <c r="F2513" s="20" t="s">
        <v>1250</v>
      </c>
      <c r="G2513" s="20" t="s">
        <v>3622</v>
      </c>
      <c r="H2513" s="20"/>
      <c r="I2513" s="20">
        <v>18972741298</v>
      </c>
      <c r="J2513" s="20" t="s">
        <v>1268</v>
      </c>
      <c r="K2513" s="20" t="s">
        <v>1032</v>
      </c>
      <c r="L2513" s="20" t="s">
        <v>1358</v>
      </c>
      <c r="M2513" s="20">
        <v>1088</v>
      </c>
      <c r="N2513" s="20">
        <v>1088</v>
      </c>
      <c r="O2513" s="20" t="s">
        <v>927</v>
      </c>
      <c r="P2513" s="20" t="s">
        <v>50</v>
      </c>
      <c r="Q2513" s="28"/>
      <c r="R2513" s="21" t="s">
        <v>221</v>
      </c>
      <c r="S2513" s="21"/>
      <c r="T2513" s="21" t="s">
        <v>53</v>
      </c>
      <c r="U2513" s="21" t="s">
        <v>1034</v>
      </c>
      <c r="V2513" s="46">
        <v>1</v>
      </c>
      <c r="W2513" s="26">
        <f t="shared" si="1589"/>
        <v>1</v>
      </c>
      <c r="X2513" s="26">
        <f t="shared" si="1591"/>
        <v>1</v>
      </c>
      <c r="Y2513" s="21">
        <v>10</v>
      </c>
      <c r="Z2513" s="22">
        <f t="shared" si="1600"/>
        <v>1088</v>
      </c>
      <c r="AA2513" s="20" t="s">
        <v>3440</v>
      </c>
      <c r="AB2513" s="22"/>
      <c r="AC2513" s="22">
        <v>1</v>
      </c>
      <c r="AD2513" s="22"/>
      <c r="AE2513" s="22">
        <f t="shared" si="1616"/>
        <v>1088</v>
      </c>
      <c r="AF2513" s="22">
        <f t="shared" si="1590"/>
        <v>1088</v>
      </c>
      <c r="AG2513" s="20">
        <f t="shared" si="1617"/>
        <v>1088</v>
      </c>
      <c r="AH2513" s="20" t="str">
        <f>VLOOKUP(U2513,[1]提成计算!B:I,8,FALSE)</f>
        <v xml:space="preserve"> </v>
      </c>
      <c r="AI2513" s="20"/>
      <c r="AJ2513" s="22"/>
      <c r="AK2513" s="22"/>
      <c r="AM2513" s="22"/>
      <c r="AN2513" s="22"/>
      <c r="AO2513" s="22" t="s">
        <v>3441</v>
      </c>
      <c r="AP2513" s="22" t="s">
        <v>1301</v>
      </c>
      <c r="AS2513" s="20"/>
      <c r="AT2513" s="20"/>
      <c r="AU2513" s="20"/>
    </row>
    <row r="2514" spans="1:47" x14ac:dyDescent="0.15">
      <c r="A2514" s="21" t="s">
        <v>1273</v>
      </c>
      <c r="B2514" s="20" t="s">
        <v>918</v>
      </c>
      <c r="C2514" s="20" t="s">
        <v>984</v>
      </c>
      <c r="D2514" s="20" t="s">
        <v>995</v>
      </c>
      <c r="E2514" s="20" t="s">
        <v>3264</v>
      </c>
      <c r="F2514" s="20" t="s">
        <v>1250</v>
      </c>
      <c r="G2514" s="20" t="s">
        <v>3623</v>
      </c>
      <c r="H2514" s="20"/>
      <c r="I2514" s="20">
        <v>13712328644</v>
      </c>
      <c r="J2514" s="20" t="s">
        <v>924</v>
      </c>
      <c r="K2514" s="20" t="s">
        <v>999</v>
      </c>
      <c r="L2514" s="20" t="s">
        <v>2365</v>
      </c>
      <c r="M2514" s="20">
        <v>600</v>
      </c>
      <c r="N2514" s="20">
        <v>600</v>
      </c>
      <c r="O2514" s="20" t="s">
        <v>1262</v>
      </c>
      <c r="P2514" s="20" t="s">
        <v>50</v>
      </c>
      <c r="Q2514" s="28"/>
      <c r="R2514" s="21" t="s">
        <v>1001</v>
      </c>
      <c r="S2514" s="25" t="s">
        <v>1002</v>
      </c>
      <c r="T2514" s="21" t="s">
        <v>53</v>
      </c>
      <c r="U2514" s="21" t="s">
        <v>1003</v>
      </c>
      <c r="V2514" s="46">
        <v>1</v>
      </c>
      <c r="W2514" s="26">
        <f t="shared" si="1589"/>
        <v>1</v>
      </c>
      <c r="Y2514" s="21">
        <v>2</v>
      </c>
      <c r="Z2514" s="22">
        <f t="shared" si="1600"/>
        <v>600</v>
      </c>
      <c r="AA2514" s="20" t="s">
        <v>3440</v>
      </c>
      <c r="AB2514" s="22">
        <v>1</v>
      </c>
      <c r="AC2514" s="22"/>
      <c r="AD2514" s="22">
        <f>N2514</f>
        <v>600</v>
      </c>
      <c r="AE2514" s="22"/>
      <c r="AF2514" s="22">
        <f t="shared" si="1590"/>
        <v>600</v>
      </c>
      <c r="AG2514" s="20"/>
      <c r="AH2514" s="22"/>
      <c r="AI2514" s="22"/>
      <c r="AJ2514" s="22">
        <f>N2514</f>
        <v>600</v>
      </c>
      <c r="AK2514" s="22">
        <f>IF(O2514="(传统)XDSL",VLOOKUP(S2514,[2]直销续费率明细!C:I,7,FALSE)*1,IF(O2514="GPON+XDSL",VLOOKUP(S2514,[2]直销续费率明细!C:I,7,FALSE)*1,VLOOKUP(S2514,[2]直销续费率明细!C:I,5,FALSE)*1))</f>
        <v>0</v>
      </c>
      <c r="AL2514" s="22" t="s">
        <v>1309</v>
      </c>
      <c r="AM2514" s="22"/>
      <c r="AN2514" s="22"/>
      <c r="AO2514" s="22" t="s">
        <v>3441</v>
      </c>
      <c r="AP2514" s="22" t="s">
        <v>1301</v>
      </c>
      <c r="AS2514" s="20">
        <f>IF(Y2514&gt;=10,VLOOKUP(U2514,[2]提成计算!B:T,19,FALSE),VLOOKUP(U2514,[2]提成计算!B:T,18,FALSE))</f>
        <v>0.06</v>
      </c>
      <c r="AT2514" s="20">
        <f t="shared" ref="AT2514" si="1618">IF(AD2514*AS2514&gt;0,AD2514*AS2514,AE2514*AS2514)</f>
        <v>36</v>
      </c>
      <c r="AU2514" s="20">
        <f t="shared" ref="AU2514" si="1619">IF(AND(AK2514&lt;0,AK2514+AT2514&lt;0),-AT2514,AK2514)</f>
        <v>0</v>
      </c>
    </row>
    <row r="2515" spans="1:47" x14ac:dyDescent="0.15">
      <c r="A2515" s="21" t="s">
        <v>1273</v>
      </c>
      <c r="B2515" s="20" t="s">
        <v>918</v>
      </c>
      <c r="C2515" s="20" t="s">
        <v>984</v>
      </c>
      <c r="D2515" s="20" t="s">
        <v>1029</v>
      </c>
      <c r="E2515" s="20" t="s">
        <v>1368</v>
      </c>
      <c r="F2515" s="20" t="s">
        <v>1250</v>
      </c>
      <c r="G2515" s="20" t="s">
        <v>3624</v>
      </c>
      <c r="H2515" s="20"/>
      <c r="I2515" s="20">
        <v>13713375549</v>
      </c>
      <c r="J2515" s="20" t="s">
        <v>1500</v>
      </c>
      <c r="K2515" s="20" t="s">
        <v>607</v>
      </c>
      <c r="L2515" s="20" t="s">
        <v>1277</v>
      </c>
      <c r="M2515" s="20">
        <v>-90</v>
      </c>
      <c r="N2515" s="20">
        <v>-90</v>
      </c>
      <c r="O2515" s="20" t="s">
        <v>927</v>
      </c>
      <c r="P2515" s="20" t="s">
        <v>1910</v>
      </c>
      <c r="Q2515" s="28"/>
      <c r="R2515" s="21" t="s">
        <v>221</v>
      </c>
      <c r="S2515" s="21"/>
      <c r="T2515" s="21" t="s">
        <v>53</v>
      </c>
      <c r="U2515" s="21" t="s">
        <v>608</v>
      </c>
      <c r="V2515" s="46"/>
      <c r="Y2515" s="21">
        <v>2</v>
      </c>
      <c r="Z2515" s="22">
        <f t="shared" si="1600"/>
        <v>-90</v>
      </c>
      <c r="AA2515" s="20" t="s">
        <v>1911</v>
      </c>
      <c r="AB2515" s="22"/>
      <c r="AC2515" s="22"/>
      <c r="AD2515" s="22"/>
      <c r="AE2515" s="22"/>
      <c r="AF2515" s="22"/>
      <c r="AG2515" s="20"/>
      <c r="AH2515" s="22"/>
      <c r="AI2515" s="22"/>
      <c r="AJ2515" s="22"/>
      <c r="AK2515" s="22"/>
      <c r="AM2515" s="22"/>
      <c r="AN2515" s="22"/>
      <c r="AO2515" s="22" t="s">
        <v>3441</v>
      </c>
      <c r="AP2515" s="22">
        <v>0</v>
      </c>
      <c r="AS2515" s="20"/>
      <c r="AT2515" s="20"/>
      <c r="AU2515" s="20"/>
    </row>
    <row r="2516" spans="1:47" x14ac:dyDescent="0.15">
      <c r="A2516" s="21" t="s">
        <v>1273</v>
      </c>
      <c r="B2516" s="20" t="s">
        <v>918</v>
      </c>
      <c r="C2516" s="20" t="s">
        <v>984</v>
      </c>
      <c r="D2516" s="20" t="s">
        <v>992</v>
      </c>
      <c r="E2516" s="20" t="s">
        <v>993</v>
      </c>
      <c r="F2516" s="20" t="s">
        <v>1250</v>
      </c>
      <c r="G2516" s="20" t="s">
        <v>3625</v>
      </c>
      <c r="H2516" s="20"/>
      <c r="I2516" s="20">
        <v>13423080972</v>
      </c>
      <c r="J2516" s="20" t="s">
        <v>924</v>
      </c>
      <c r="K2516" s="20" t="s">
        <v>94</v>
      </c>
      <c r="L2516" s="20" t="s">
        <v>1918</v>
      </c>
      <c r="M2516" s="20">
        <v>680</v>
      </c>
      <c r="N2516" s="20">
        <v>680</v>
      </c>
      <c r="O2516" s="20" t="s">
        <v>1262</v>
      </c>
      <c r="P2516" s="20" t="s">
        <v>50</v>
      </c>
      <c r="Q2516" s="28"/>
      <c r="R2516" s="21" t="s">
        <v>95</v>
      </c>
      <c r="S2516" s="25" t="s">
        <v>1023</v>
      </c>
      <c r="T2516" s="21" t="s">
        <v>53</v>
      </c>
      <c r="U2516" s="21" t="s">
        <v>96</v>
      </c>
      <c r="V2516" s="46">
        <v>1</v>
      </c>
      <c r="W2516" s="26">
        <f>V2516</f>
        <v>1</v>
      </c>
      <c r="Y2516" s="21">
        <v>4</v>
      </c>
      <c r="Z2516" s="22">
        <f t="shared" si="1600"/>
        <v>680</v>
      </c>
      <c r="AA2516" s="20" t="s">
        <v>3440</v>
      </c>
      <c r="AB2516" s="22">
        <v>1</v>
      </c>
      <c r="AC2516" s="22"/>
      <c r="AD2516" s="22">
        <f>N2516</f>
        <v>680</v>
      </c>
      <c r="AE2516" s="22"/>
      <c r="AF2516" s="22">
        <f>N2516</f>
        <v>680</v>
      </c>
      <c r="AG2516" s="20"/>
      <c r="AH2516" s="22"/>
      <c r="AI2516" s="22"/>
      <c r="AJ2516" s="22">
        <f>N2516</f>
        <v>680</v>
      </c>
      <c r="AK2516" s="22">
        <f>IF(O2516="(传统)XDSL",VLOOKUP(S2516,[2]直销续费率明细!C:I,7,FALSE)*1,IF(O2516="GPON+XDSL",VLOOKUP(S2516,[2]直销续费率明细!C:I,7,FALSE)*1,VLOOKUP(S2516,[2]直销续费率明细!C:I,5,FALSE)*1))</f>
        <v>-20</v>
      </c>
      <c r="AL2516" s="22" t="s">
        <v>1300</v>
      </c>
      <c r="AM2516" s="22"/>
      <c r="AN2516" s="22"/>
      <c r="AO2516" s="22" t="s">
        <v>2216</v>
      </c>
      <c r="AP2516" s="22" t="s">
        <v>2261</v>
      </c>
      <c r="AS2516" s="20">
        <f>IF(Y2516&gt;=10,VLOOKUP(U2516,[2]提成计算!B:T,19,FALSE),VLOOKUP(U2516,[2]提成计算!B:T,18,FALSE))</f>
        <v>7.0000000000000007E-2</v>
      </c>
      <c r="AT2516" s="20">
        <f t="shared" ref="AT2516" si="1620">IF(AD2516*AS2516&gt;0,AD2516*AS2516,AE2516*AS2516)</f>
        <v>47.6</v>
      </c>
      <c r="AU2516" s="20">
        <f t="shared" ref="AU2516" si="1621">IF(AND(AK2516&lt;0,AK2516+AT2516&lt;0),-AT2516,AK2516)</f>
        <v>-20</v>
      </c>
    </row>
    <row r="2517" spans="1:47" x14ac:dyDescent="0.15">
      <c r="A2517" s="21" t="s">
        <v>1273</v>
      </c>
      <c r="B2517" s="20" t="s">
        <v>918</v>
      </c>
      <c r="C2517" s="20" t="s">
        <v>984</v>
      </c>
      <c r="D2517" s="20" t="s">
        <v>1029</v>
      </c>
      <c r="E2517" s="20" t="s">
        <v>1038</v>
      </c>
      <c r="F2517" s="20" t="s">
        <v>1250</v>
      </c>
      <c r="G2517" s="20" t="s">
        <v>3626</v>
      </c>
      <c r="H2517" s="20"/>
      <c r="I2517" s="20">
        <v>13713113652</v>
      </c>
      <c r="J2517" s="20" t="s">
        <v>1500</v>
      </c>
      <c r="K2517" s="20" t="s">
        <v>1298</v>
      </c>
      <c r="L2517" s="20" t="s">
        <v>1277</v>
      </c>
      <c r="M2517" s="20">
        <v>-242</v>
      </c>
      <c r="N2517" s="20">
        <v>-242</v>
      </c>
      <c r="O2517" s="20" t="s">
        <v>927</v>
      </c>
      <c r="P2517" s="20" t="s">
        <v>1910</v>
      </c>
      <c r="Q2517" s="28"/>
      <c r="R2517" s="21"/>
      <c r="S2517" s="21"/>
      <c r="T2517" s="21" t="s">
        <v>1311</v>
      </c>
      <c r="U2517" s="21" t="s">
        <v>1298</v>
      </c>
      <c r="V2517" s="46"/>
      <c r="Y2517" s="21">
        <v>2</v>
      </c>
      <c r="Z2517" s="22">
        <f t="shared" si="1600"/>
        <v>-242</v>
      </c>
      <c r="AA2517" s="20" t="s">
        <v>1911</v>
      </c>
      <c r="AB2517" s="22"/>
      <c r="AC2517" s="22"/>
      <c r="AD2517" s="22"/>
      <c r="AE2517" s="22"/>
      <c r="AF2517" s="22"/>
      <c r="AG2517" s="20"/>
      <c r="AH2517" s="22"/>
      <c r="AI2517" s="22"/>
      <c r="AJ2517" s="22"/>
      <c r="AK2517" s="22"/>
      <c r="AM2517" s="22"/>
      <c r="AN2517" s="22"/>
      <c r="AO2517" s="22" t="s">
        <v>2216</v>
      </c>
      <c r="AP2517" s="22">
        <v>0</v>
      </c>
      <c r="AS2517" s="20"/>
      <c r="AT2517" s="20"/>
      <c r="AU2517" s="20"/>
    </row>
    <row r="2518" spans="1:47" x14ac:dyDescent="0.15">
      <c r="A2518" s="21" t="s">
        <v>1273</v>
      </c>
      <c r="B2518" s="20" t="s">
        <v>918</v>
      </c>
      <c r="C2518" s="20" t="s">
        <v>984</v>
      </c>
      <c r="D2518" s="20" t="s">
        <v>985</v>
      </c>
      <c r="E2518" s="20" t="s">
        <v>1041</v>
      </c>
      <c r="F2518" s="20" t="s">
        <v>1250</v>
      </c>
      <c r="G2518" s="20" t="s">
        <v>3627</v>
      </c>
      <c r="H2518" s="20"/>
      <c r="I2518" s="20">
        <v>13794955152</v>
      </c>
      <c r="J2518" s="20" t="s">
        <v>924</v>
      </c>
      <c r="K2518" s="20" t="s">
        <v>2882</v>
      </c>
      <c r="L2518" s="20" t="s">
        <v>1299</v>
      </c>
      <c r="M2518" s="20">
        <v>888</v>
      </c>
      <c r="N2518" s="20">
        <v>888</v>
      </c>
      <c r="O2518" s="20" t="s">
        <v>927</v>
      </c>
      <c r="P2518" s="20" t="s">
        <v>50</v>
      </c>
      <c r="Q2518" s="28"/>
      <c r="R2518" s="21" t="s">
        <v>989</v>
      </c>
      <c r="S2518" s="25" t="s">
        <v>1643</v>
      </c>
      <c r="T2518" s="21" t="s">
        <v>53</v>
      </c>
      <c r="U2518" s="21" t="s">
        <v>1833</v>
      </c>
      <c r="V2518" s="46">
        <v>1</v>
      </c>
      <c r="W2518" s="26">
        <f t="shared" ref="W2518:W2564" si="1622">V2518</f>
        <v>1</v>
      </c>
      <c r="Y2518" s="21">
        <v>12</v>
      </c>
      <c r="Z2518" s="22">
        <f t="shared" si="1600"/>
        <v>888</v>
      </c>
      <c r="AA2518" s="20" t="s">
        <v>3440</v>
      </c>
      <c r="AB2518" s="22"/>
      <c r="AC2518" s="22">
        <v>1</v>
      </c>
      <c r="AD2518" s="22"/>
      <c r="AE2518" s="22">
        <f t="shared" ref="AE2518:AE2519" si="1623">N2518</f>
        <v>888</v>
      </c>
      <c r="AF2518" s="22">
        <f t="shared" ref="AF2518:AF2564" si="1624">N2518</f>
        <v>888</v>
      </c>
      <c r="AG2518" s="20"/>
      <c r="AH2518" s="22"/>
      <c r="AI2518" s="22"/>
      <c r="AJ2518" s="22">
        <f t="shared" ref="AJ2518:AJ2525" si="1625">N2518</f>
        <v>888</v>
      </c>
      <c r="AK2518" s="22">
        <f>IF(O2518="(传统)XDSL",VLOOKUP(S2518,[2]直销续费率明细!C:I,7,FALSE)*1,IF(O2518="GPON+XDSL",VLOOKUP(S2518,[2]直销续费率明细!C:I,7,FALSE)*1,VLOOKUP(S2518,[2]直销续费率明细!C:I,5,FALSE)*1))</f>
        <v>0</v>
      </c>
      <c r="AL2518" s="22" t="s">
        <v>1309</v>
      </c>
      <c r="AM2518" s="22"/>
      <c r="AN2518" s="22"/>
      <c r="AO2518" s="22" t="s">
        <v>3441</v>
      </c>
      <c r="AP2518" s="22" t="s">
        <v>1301</v>
      </c>
      <c r="AS2518" s="20">
        <f>IF(Y2518&gt;=10,VLOOKUP(U2518,[2]提成计算!B:T,19,FALSE),VLOOKUP(U2518,[2]提成计算!B:T,18,FALSE))</f>
        <v>0.09</v>
      </c>
      <c r="AT2518" s="20">
        <f t="shared" ref="AT2518:AT2525" si="1626">IF(AD2518*AS2518&gt;0,AD2518*AS2518,AE2518*AS2518)</f>
        <v>79.92</v>
      </c>
      <c r="AU2518" s="20">
        <f t="shared" ref="AU2518:AU2525" si="1627">IF(AND(AK2518&lt;0,AK2518+AT2518&lt;0),-AT2518,AK2518)</f>
        <v>0</v>
      </c>
    </row>
    <row r="2519" spans="1:47" x14ac:dyDescent="0.15">
      <c r="A2519" s="21" t="s">
        <v>1273</v>
      </c>
      <c r="B2519" s="20" t="s">
        <v>918</v>
      </c>
      <c r="C2519" s="20" t="s">
        <v>984</v>
      </c>
      <c r="D2519" s="20" t="s">
        <v>995</v>
      </c>
      <c r="E2519" s="20" t="s">
        <v>996</v>
      </c>
      <c r="F2519" s="20" t="s">
        <v>1250</v>
      </c>
      <c r="G2519" s="20" t="s">
        <v>3628</v>
      </c>
      <c r="H2519" s="20"/>
      <c r="I2519" s="20">
        <v>13537108937</v>
      </c>
      <c r="J2519" s="20" t="s">
        <v>924</v>
      </c>
      <c r="K2519" s="20" t="s">
        <v>999</v>
      </c>
      <c r="L2519" s="20" t="s">
        <v>2137</v>
      </c>
      <c r="M2519" s="20">
        <v>1408</v>
      </c>
      <c r="N2519" s="20">
        <v>1408</v>
      </c>
      <c r="O2519" s="20" t="s">
        <v>927</v>
      </c>
      <c r="P2519" s="20" t="s">
        <v>50</v>
      </c>
      <c r="Q2519" s="28"/>
      <c r="R2519" s="21" t="s">
        <v>1001</v>
      </c>
      <c r="S2519" s="25" t="s">
        <v>1002</v>
      </c>
      <c r="T2519" s="21" t="s">
        <v>53</v>
      </c>
      <c r="U2519" s="21" t="s">
        <v>1003</v>
      </c>
      <c r="V2519" s="46">
        <v>1</v>
      </c>
      <c r="W2519" s="26">
        <f t="shared" si="1622"/>
        <v>1</v>
      </c>
      <c r="Y2519" s="21">
        <v>12</v>
      </c>
      <c r="Z2519" s="22">
        <f t="shared" si="1600"/>
        <v>1408</v>
      </c>
      <c r="AA2519" s="20" t="s">
        <v>3440</v>
      </c>
      <c r="AB2519" s="22"/>
      <c r="AC2519" s="22">
        <v>1</v>
      </c>
      <c r="AD2519" s="22"/>
      <c r="AE2519" s="22">
        <f t="shared" si="1623"/>
        <v>1408</v>
      </c>
      <c r="AF2519" s="22">
        <f t="shared" si="1624"/>
        <v>1408</v>
      </c>
      <c r="AG2519" s="20"/>
      <c r="AH2519" s="22"/>
      <c r="AI2519" s="22"/>
      <c r="AJ2519" s="22">
        <f t="shared" si="1625"/>
        <v>1408</v>
      </c>
      <c r="AK2519" s="22">
        <f>IF(O2519="(传统)XDSL",VLOOKUP(S2519,[2]直销续费率明细!C:I,7,FALSE)*1,IF(O2519="GPON+XDSL",VLOOKUP(S2519,[2]直销续费率明细!C:I,7,FALSE)*1,VLOOKUP(S2519,[2]直销续费率明细!C:I,5,FALSE)*1))</f>
        <v>25</v>
      </c>
      <c r="AL2519" s="22" t="s">
        <v>1300</v>
      </c>
      <c r="AM2519" s="22"/>
      <c r="AN2519" s="22"/>
      <c r="AO2519" s="22" t="s">
        <v>3441</v>
      </c>
      <c r="AP2519" s="22" t="s">
        <v>1301</v>
      </c>
      <c r="AS2519" s="20">
        <f>IF(Y2519&gt;=10,VLOOKUP(U2519,[2]提成计算!B:T,19,FALSE),VLOOKUP(U2519,[2]提成计算!B:T,18,FALSE))</f>
        <v>0.09</v>
      </c>
      <c r="AT2519" s="20">
        <f t="shared" si="1626"/>
        <v>126.72</v>
      </c>
      <c r="AU2519" s="20">
        <f t="shared" si="1627"/>
        <v>25</v>
      </c>
    </row>
    <row r="2520" spans="1:47" x14ac:dyDescent="0.15">
      <c r="A2520" s="21" t="s">
        <v>1273</v>
      </c>
      <c r="B2520" s="20" t="s">
        <v>918</v>
      </c>
      <c r="C2520" s="20" t="s">
        <v>984</v>
      </c>
      <c r="D2520" s="20" t="s">
        <v>995</v>
      </c>
      <c r="E2520" s="20" t="s">
        <v>1009</v>
      </c>
      <c r="F2520" s="20" t="s">
        <v>1250</v>
      </c>
      <c r="G2520" s="20" t="s">
        <v>3629</v>
      </c>
      <c r="H2520" s="20"/>
      <c r="I2520" s="20">
        <v>13532468372</v>
      </c>
      <c r="J2520" s="20" t="s">
        <v>924</v>
      </c>
      <c r="K2520" s="20" t="s">
        <v>63</v>
      </c>
      <c r="L2520" s="20" t="s">
        <v>1918</v>
      </c>
      <c r="M2520" s="20">
        <v>680</v>
      </c>
      <c r="N2520" s="20">
        <v>680</v>
      </c>
      <c r="O2520" s="20" t="s">
        <v>1262</v>
      </c>
      <c r="P2520" s="20" t="s">
        <v>50</v>
      </c>
      <c r="Q2520" s="28"/>
      <c r="R2520" s="21" t="s">
        <v>65</v>
      </c>
      <c r="S2520" s="25" t="s">
        <v>1420</v>
      </c>
      <c r="T2520" s="21" t="s">
        <v>53</v>
      </c>
      <c r="U2520" s="21" t="s">
        <v>66</v>
      </c>
      <c r="V2520" s="46">
        <v>1</v>
      </c>
      <c r="W2520" s="26">
        <f t="shared" si="1622"/>
        <v>1</v>
      </c>
      <c r="Y2520" s="21">
        <v>4</v>
      </c>
      <c r="Z2520" s="22">
        <f t="shared" si="1600"/>
        <v>680</v>
      </c>
      <c r="AA2520" s="20" t="s">
        <v>3440</v>
      </c>
      <c r="AB2520" s="22">
        <v>1</v>
      </c>
      <c r="AC2520" s="22"/>
      <c r="AD2520" s="22">
        <f t="shared" ref="AD2520:AD2521" si="1628">N2520</f>
        <v>680</v>
      </c>
      <c r="AE2520" s="22"/>
      <c r="AF2520" s="22">
        <f t="shared" si="1624"/>
        <v>680</v>
      </c>
      <c r="AG2520" s="20"/>
      <c r="AH2520" s="22"/>
      <c r="AI2520" s="22"/>
      <c r="AJ2520" s="22">
        <f t="shared" si="1625"/>
        <v>680</v>
      </c>
      <c r="AK2520" s="22">
        <f>IF(O2520="(传统)XDSL",VLOOKUP(S2520,[2]直销续费率明细!C:I,7,FALSE)*1,IF(O2520="GPON+XDSL",VLOOKUP(S2520,[2]直销续费率明细!C:I,7,FALSE)*1,VLOOKUP(S2520,[2]直销续费率明细!C:I,5,FALSE)*1))</f>
        <v>-40</v>
      </c>
      <c r="AL2520" s="22" t="s">
        <v>1309</v>
      </c>
      <c r="AM2520" s="22"/>
      <c r="AN2520" s="22"/>
      <c r="AO2520" s="22" t="s">
        <v>2216</v>
      </c>
      <c r="AP2520" s="22" t="s">
        <v>2261</v>
      </c>
      <c r="AS2520" s="20">
        <f>IF(Y2520&gt;=10,VLOOKUP(U2520,[2]提成计算!B:T,19,FALSE),VLOOKUP(U2520,[2]提成计算!B:T,18,FALSE))</f>
        <v>7.0000000000000007E-2</v>
      </c>
      <c r="AT2520" s="20">
        <f t="shared" si="1626"/>
        <v>47.6</v>
      </c>
      <c r="AU2520" s="20">
        <f t="shared" si="1627"/>
        <v>-40</v>
      </c>
    </row>
    <row r="2521" spans="1:47" x14ac:dyDescent="0.15">
      <c r="A2521" s="21" t="s">
        <v>1273</v>
      </c>
      <c r="B2521" s="20" t="s">
        <v>918</v>
      </c>
      <c r="C2521" s="20" t="s">
        <v>984</v>
      </c>
      <c r="D2521" s="20" t="s">
        <v>995</v>
      </c>
      <c r="E2521" s="20" t="s">
        <v>1013</v>
      </c>
      <c r="F2521" s="20" t="s">
        <v>1250</v>
      </c>
      <c r="G2521" s="20" t="s">
        <v>3630</v>
      </c>
      <c r="H2521" s="20"/>
      <c r="I2521" s="20">
        <v>13925561946</v>
      </c>
      <c r="J2521" s="20" t="s">
        <v>924</v>
      </c>
      <c r="K2521" s="20" t="s">
        <v>1016</v>
      </c>
      <c r="L2521" s="20" t="s">
        <v>2501</v>
      </c>
      <c r="M2521" s="20">
        <v>240</v>
      </c>
      <c r="N2521" s="20">
        <v>240</v>
      </c>
      <c r="O2521" s="20" t="s">
        <v>1262</v>
      </c>
      <c r="P2521" s="20" t="s">
        <v>50</v>
      </c>
      <c r="Q2521" s="28"/>
      <c r="R2521" s="21" t="s">
        <v>1001</v>
      </c>
      <c r="S2521" s="25" t="s">
        <v>1017</v>
      </c>
      <c r="T2521" s="21" t="s">
        <v>53</v>
      </c>
      <c r="U2521" s="21" t="s">
        <v>1018</v>
      </c>
      <c r="V2521" s="46">
        <f>3/12</f>
        <v>0.25</v>
      </c>
      <c r="W2521" s="26">
        <f t="shared" si="1622"/>
        <v>0.25</v>
      </c>
      <c r="Y2521" s="21">
        <v>4</v>
      </c>
      <c r="Z2521" s="22">
        <f t="shared" si="1600"/>
        <v>240</v>
      </c>
      <c r="AA2521" s="20" t="s">
        <v>3440</v>
      </c>
      <c r="AB2521" s="22">
        <v>1</v>
      </c>
      <c r="AC2521" s="22"/>
      <c r="AD2521" s="22">
        <f t="shared" si="1628"/>
        <v>240</v>
      </c>
      <c r="AE2521" s="22"/>
      <c r="AF2521" s="22">
        <f t="shared" si="1624"/>
        <v>240</v>
      </c>
      <c r="AG2521" s="20"/>
      <c r="AH2521" s="22"/>
      <c r="AI2521" s="22"/>
      <c r="AJ2521" s="22">
        <f t="shared" si="1625"/>
        <v>240</v>
      </c>
      <c r="AK2521" s="22">
        <f>IF(O2521="(传统)XDSL",VLOOKUP(S2521,[2]直销续费率明细!C:I,7,FALSE)*1,IF(O2521="GPON+XDSL",VLOOKUP(S2521,[2]直销续费率明细!C:I,7,FALSE)*1,VLOOKUP(S2521,[2]直销续费率明细!C:I,5,FALSE)*1))</f>
        <v>25</v>
      </c>
      <c r="AL2521" s="22" t="s">
        <v>1309</v>
      </c>
      <c r="AM2521" s="22"/>
      <c r="AN2521" s="22"/>
      <c r="AO2521" s="22" t="s">
        <v>3441</v>
      </c>
      <c r="AP2521" s="22" t="s">
        <v>3631</v>
      </c>
      <c r="AS2521" s="20">
        <f>IF(Y2521&gt;=10,VLOOKUP(U2521,[2]提成计算!B:T,19,FALSE),VLOOKUP(U2521,[2]提成计算!B:T,18,FALSE))</f>
        <v>0.06</v>
      </c>
      <c r="AT2521" s="20">
        <f t="shared" si="1626"/>
        <v>14.399999999999999</v>
      </c>
      <c r="AU2521" s="20">
        <f t="shared" si="1627"/>
        <v>25</v>
      </c>
    </row>
    <row r="2522" spans="1:47" x14ac:dyDescent="0.15">
      <c r="A2522" s="21" t="s">
        <v>1273</v>
      </c>
      <c r="B2522" s="20" t="s">
        <v>918</v>
      </c>
      <c r="C2522" s="20" t="s">
        <v>984</v>
      </c>
      <c r="D2522" s="20" t="s">
        <v>995</v>
      </c>
      <c r="E2522" s="20" t="s">
        <v>996</v>
      </c>
      <c r="F2522" s="20" t="s">
        <v>1250</v>
      </c>
      <c r="G2522" s="20" t="s">
        <v>3632</v>
      </c>
      <c r="H2522" s="20"/>
      <c r="I2522" s="20">
        <v>13925707715</v>
      </c>
      <c r="J2522" s="20" t="s">
        <v>924</v>
      </c>
      <c r="K2522" s="20" t="s">
        <v>3130</v>
      </c>
      <c r="L2522" s="20" t="s">
        <v>2137</v>
      </c>
      <c r="M2522" s="20">
        <v>1408</v>
      </c>
      <c r="N2522" s="20">
        <v>1408</v>
      </c>
      <c r="O2522" s="20" t="s">
        <v>927</v>
      </c>
      <c r="P2522" s="20" t="s">
        <v>50</v>
      </c>
      <c r="Q2522" s="28"/>
      <c r="R2522" s="21" t="s">
        <v>1001</v>
      </c>
      <c r="S2522" s="25" t="s">
        <v>1017</v>
      </c>
      <c r="T2522" s="21" t="s">
        <v>53</v>
      </c>
      <c r="U2522" s="21" t="s">
        <v>1018</v>
      </c>
      <c r="V2522" s="46">
        <v>1</v>
      </c>
      <c r="W2522" s="26">
        <f t="shared" si="1622"/>
        <v>1</v>
      </c>
      <c r="Y2522" s="21">
        <v>12</v>
      </c>
      <c r="Z2522" s="22">
        <f t="shared" si="1600"/>
        <v>1408</v>
      </c>
      <c r="AA2522" s="20" t="s">
        <v>3440</v>
      </c>
      <c r="AB2522" s="22"/>
      <c r="AC2522" s="22">
        <v>1</v>
      </c>
      <c r="AD2522" s="22"/>
      <c r="AE2522" s="22">
        <f>N2522</f>
        <v>1408</v>
      </c>
      <c r="AF2522" s="22">
        <f t="shared" si="1624"/>
        <v>1408</v>
      </c>
      <c r="AG2522" s="20"/>
      <c r="AH2522" s="22"/>
      <c r="AI2522" s="22"/>
      <c r="AJ2522" s="22">
        <f t="shared" si="1625"/>
        <v>1408</v>
      </c>
      <c r="AK2522" s="22">
        <f>IF(O2522="(传统)XDSL",VLOOKUP(S2522,[2]直销续费率明细!C:I,7,FALSE)*1,IF(O2522="GPON+XDSL",VLOOKUP(S2522,[2]直销续费率明细!C:I,7,FALSE)*1,VLOOKUP(S2522,[2]直销续费率明细!C:I,5,FALSE)*1))</f>
        <v>25</v>
      </c>
      <c r="AL2522" s="22" t="s">
        <v>1309</v>
      </c>
      <c r="AM2522" s="22"/>
      <c r="AN2522" s="22"/>
      <c r="AO2522" s="22" t="s">
        <v>3441</v>
      </c>
      <c r="AP2522" s="22" t="s">
        <v>1301</v>
      </c>
      <c r="AS2522" s="20">
        <f>IF(Y2522&gt;=10,VLOOKUP(U2522,[2]提成计算!B:T,19,FALSE),VLOOKUP(U2522,[2]提成计算!B:T,18,FALSE))</f>
        <v>0.09</v>
      </c>
      <c r="AT2522" s="20">
        <f t="shared" si="1626"/>
        <v>126.72</v>
      </c>
      <c r="AU2522" s="20">
        <f t="shared" si="1627"/>
        <v>25</v>
      </c>
    </row>
    <row r="2523" spans="1:47" x14ac:dyDescent="0.15">
      <c r="A2523" s="21" t="s">
        <v>1273</v>
      </c>
      <c r="B2523" s="20" t="s">
        <v>918</v>
      </c>
      <c r="C2523" s="20" t="s">
        <v>984</v>
      </c>
      <c r="D2523" s="20" t="s">
        <v>995</v>
      </c>
      <c r="E2523" s="20" t="s">
        <v>1009</v>
      </c>
      <c r="F2523" s="20" t="s">
        <v>1250</v>
      </c>
      <c r="G2523" s="20" t="s">
        <v>3633</v>
      </c>
      <c r="H2523" s="20"/>
      <c r="I2523" s="20">
        <v>13559760814</v>
      </c>
      <c r="J2523" s="20" t="s">
        <v>924</v>
      </c>
      <c r="K2523" s="20" t="s">
        <v>2877</v>
      </c>
      <c r="L2523" s="20" t="s">
        <v>1918</v>
      </c>
      <c r="M2523" s="20">
        <v>680</v>
      </c>
      <c r="N2523" s="20">
        <v>680</v>
      </c>
      <c r="O2523" s="20" t="s">
        <v>1262</v>
      </c>
      <c r="P2523" s="20" t="s">
        <v>50</v>
      </c>
      <c r="Q2523" s="28"/>
      <c r="R2523" s="21" t="s">
        <v>65</v>
      </c>
      <c r="S2523" s="25" t="s">
        <v>1504</v>
      </c>
      <c r="T2523" s="21" t="s">
        <v>53</v>
      </c>
      <c r="U2523" s="21" t="s">
        <v>1757</v>
      </c>
      <c r="V2523" s="46">
        <v>1</v>
      </c>
      <c r="W2523" s="26">
        <f t="shared" si="1622"/>
        <v>1</v>
      </c>
      <c r="Y2523" s="21">
        <v>4</v>
      </c>
      <c r="Z2523" s="22">
        <f t="shared" si="1600"/>
        <v>680</v>
      </c>
      <c r="AA2523" s="20" t="s">
        <v>3440</v>
      </c>
      <c r="AB2523" s="22">
        <v>1</v>
      </c>
      <c r="AC2523" s="22"/>
      <c r="AD2523" s="22">
        <f t="shared" ref="AD2523:AD2525" si="1629">N2523</f>
        <v>680</v>
      </c>
      <c r="AE2523" s="22"/>
      <c r="AF2523" s="22">
        <f t="shared" si="1624"/>
        <v>680</v>
      </c>
      <c r="AG2523" s="20"/>
      <c r="AH2523" s="22"/>
      <c r="AI2523" s="22"/>
      <c r="AJ2523" s="22">
        <f t="shared" si="1625"/>
        <v>680</v>
      </c>
      <c r="AK2523" s="22">
        <f>IF(O2523="(传统)XDSL",VLOOKUP(S2523,[2]直销续费率明细!C:I,7,FALSE)*1,IF(O2523="GPON+XDSL",VLOOKUP(S2523,[2]直销续费率明细!C:I,7,FALSE)*1,VLOOKUP(S2523,[2]直销续费率明细!C:I,5,FALSE)*1))</f>
        <v>-20</v>
      </c>
      <c r="AL2523" s="22" t="s">
        <v>1309</v>
      </c>
      <c r="AM2523" s="22"/>
      <c r="AN2523" s="22"/>
      <c r="AO2523" s="22" t="s">
        <v>3441</v>
      </c>
      <c r="AP2523" s="22" t="s">
        <v>3460</v>
      </c>
      <c r="AS2523" s="20">
        <f>IF(Y2523&gt;=10,VLOOKUP(U2523,[2]提成计算!B:T,19,FALSE),VLOOKUP(U2523,[2]提成计算!B:T,18,FALSE))</f>
        <v>0.06</v>
      </c>
      <c r="AT2523" s="20">
        <f t="shared" si="1626"/>
        <v>40.799999999999997</v>
      </c>
      <c r="AU2523" s="20">
        <f t="shared" si="1627"/>
        <v>-20</v>
      </c>
    </row>
    <row r="2524" spans="1:47" x14ac:dyDescent="0.15">
      <c r="A2524" s="21" t="s">
        <v>1273</v>
      </c>
      <c r="B2524" s="20" t="s">
        <v>918</v>
      </c>
      <c r="C2524" s="20" t="s">
        <v>984</v>
      </c>
      <c r="D2524" s="20" t="s">
        <v>995</v>
      </c>
      <c r="E2524" s="20" t="s">
        <v>3314</v>
      </c>
      <c r="F2524" s="20" t="s">
        <v>1250</v>
      </c>
      <c r="G2524" s="20" t="s">
        <v>3634</v>
      </c>
      <c r="H2524" s="20"/>
      <c r="I2524" s="20">
        <v>13719127422</v>
      </c>
      <c r="J2524" s="20" t="s">
        <v>924</v>
      </c>
      <c r="K2524" s="20" t="s">
        <v>3078</v>
      </c>
      <c r="L2524" s="20" t="s">
        <v>1947</v>
      </c>
      <c r="M2524" s="20">
        <v>400</v>
      </c>
      <c r="N2524" s="20">
        <v>400</v>
      </c>
      <c r="O2524" s="20" t="s">
        <v>1262</v>
      </c>
      <c r="P2524" s="20" t="s">
        <v>50</v>
      </c>
      <c r="Q2524" s="28"/>
      <c r="R2524" s="21" t="s">
        <v>1001</v>
      </c>
      <c r="S2524" s="25" t="s">
        <v>1017</v>
      </c>
      <c r="T2524" s="21" t="s">
        <v>53</v>
      </c>
      <c r="U2524" s="21" t="s">
        <v>178</v>
      </c>
      <c r="V2524" s="46">
        <v>0.5</v>
      </c>
      <c r="W2524" s="26">
        <f t="shared" si="1622"/>
        <v>0.5</v>
      </c>
      <c r="Y2524" s="21">
        <v>4</v>
      </c>
      <c r="Z2524" s="22">
        <f t="shared" si="1600"/>
        <v>400</v>
      </c>
      <c r="AA2524" s="20" t="s">
        <v>3440</v>
      </c>
      <c r="AB2524" s="22">
        <v>1</v>
      </c>
      <c r="AC2524" s="22"/>
      <c r="AD2524" s="22">
        <f t="shared" si="1629"/>
        <v>400</v>
      </c>
      <c r="AE2524" s="22"/>
      <c r="AF2524" s="22">
        <f t="shared" si="1624"/>
        <v>400</v>
      </c>
      <c r="AG2524" s="20"/>
      <c r="AH2524" s="22"/>
      <c r="AI2524" s="22"/>
      <c r="AJ2524" s="22">
        <f t="shared" si="1625"/>
        <v>400</v>
      </c>
      <c r="AK2524" s="22">
        <f>IF(O2524="(传统)XDSL",VLOOKUP(S2524,[2]直销续费率明细!C:I,7,FALSE)*1,IF(O2524="GPON+XDSL",VLOOKUP(S2524,[2]直销续费率明细!C:I,7,FALSE)*1,VLOOKUP(S2524,[2]直销续费率明细!C:I,5,FALSE)*1))</f>
        <v>25</v>
      </c>
      <c r="AL2524" s="22" t="s">
        <v>1309</v>
      </c>
      <c r="AM2524" s="22"/>
      <c r="AN2524" s="22"/>
      <c r="AO2524" s="22" t="s">
        <v>3441</v>
      </c>
      <c r="AP2524" s="22" t="s">
        <v>3448</v>
      </c>
      <c r="AS2524" s="20">
        <f>IF(Y2524&gt;=10,VLOOKUP(U2524,[2]提成计算!B:T,19,FALSE),VLOOKUP(U2524,[2]提成计算!B:T,18,FALSE))</f>
        <v>7.0000000000000007E-2</v>
      </c>
      <c r="AT2524" s="20">
        <f t="shared" si="1626"/>
        <v>28.000000000000004</v>
      </c>
      <c r="AU2524" s="20">
        <f t="shared" si="1627"/>
        <v>25</v>
      </c>
    </row>
    <row r="2525" spans="1:47" x14ac:dyDescent="0.15">
      <c r="A2525" s="21" t="s">
        <v>1273</v>
      </c>
      <c r="B2525" s="20" t="s">
        <v>918</v>
      </c>
      <c r="C2525" s="20" t="s">
        <v>984</v>
      </c>
      <c r="D2525" s="20" t="s">
        <v>995</v>
      </c>
      <c r="E2525" s="20" t="s">
        <v>1043</v>
      </c>
      <c r="F2525" s="20" t="s">
        <v>1250</v>
      </c>
      <c r="G2525" s="20" t="s">
        <v>3635</v>
      </c>
      <c r="H2525" s="20"/>
      <c r="I2525" s="20">
        <v>13827271450</v>
      </c>
      <c r="J2525" s="20" t="s">
        <v>924</v>
      </c>
      <c r="K2525" s="20" t="s">
        <v>94</v>
      </c>
      <c r="L2525" s="20" t="s">
        <v>1918</v>
      </c>
      <c r="M2525" s="20">
        <v>680</v>
      </c>
      <c r="N2525" s="20">
        <v>680</v>
      </c>
      <c r="O2525" s="20" t="s">
        <v>1262</v>
      </c>
      <c r="P2525" s="20" t="s">
        <v>50</v>
      </c>
      <c r="Q2525" s="28"/>
      <c r="R2525" s="21" t="s">
        <v>95</v>
      </c>
      <c r="S2525" s="25" t="s">
        <v>1046</v>
      </c>
      <c r="T2525" s="21" t="s">
        <v>53</v>
      </c>
      <c r="U2525" s="21" t="s">
        <v>96</v>
      </c>
      <c r="V2525" s="46">
        <v>1</v>
      </c>
      <c r="W2525" s="26">
        <f t="shared" si="1622"/>
        <v>1</v>
      </c>
      <c r="Y2525" s="21">
        <v>4</v>
      </c>
      <c r="Z2525" s="22">
        <f t="shared" si="1600"/>
        <v>680</v>
      </c>
      <c r="AA2525" s="20" t="s">
        <v>3440</v>
      </c>
      <c r="AB2525" s="22">
        <v>1</v>
      </c>
      <c r="AC2525" s="22"/>
      <c r="AD2525" s="22">
        <f t="shared" si="1629"/>
        <v>680</v>
      </c>
      <c r="AE2525" s="22"/>
      <c r="AF2525" s="22">
        <f t="shared" si="1624"/>
        <v>680</v>
      </c>
      <c r="AG2525" s="20"/>
      <c r="AH2525" s="22"/>
      <c r="AI2525" s="22"/>
      <c r="AJ2525" s="22">
        <f t="shared" si="1625"/>
        <v>680</v>
      </c>
      <c r="AK2525" s="22">
        <f>IF(O2525="(传统)XDSL",VLOOKUP(S2525,[2]直销续费率明细!C:I,7,FALSE)*1,IF(O2525="GPON+XDSL",VLOOKUP(S2525,[2]直销续费率明细!C:I,7,FALSE)*1,VLOOKUP(S2525,[2]直销续费率明细!C:I,5,FALSE)*1))</f>
        <v>-40</v>
      </c>
      <c r="AL2525" s="22" t="s">
        <v>1309</v>
      </c>
      <c r="AM2525" s="22"/>
      <c r="AN2525" s="22"/>
      <c r="AO2525" s="22" t="s">
        <v>3441</v>
      </c>
      <c r="AP2525" s="22" t="s">
        <v>3460</v>
      </c>
      <c r="AS2525" s="20">
        <f>IF(Y2525&gt;=10,VLOOKUP(U2525,[2]提成计算!B:T,19,FALSE),VLOOKUP(U2525,[2]提成计算!B:T,18,FALSE))</f>
        <v>7.0000000000000007E-2</v>
      </c>
      <c r="AT2525" s="20">
        <f t="shared" si="1626"/>
        <v>47.6</v>
      </c>
      <c r="AU2525" s="20">
        <f t="shared" si="1627"/>
        <v>-40</v>
      </c>
    </row>
    <row r="2526" spans="1:47" x14ac:dyDescent="0.15">
      <c r="A2526" s="21" t="s">
        <v>1273</v>
      </c>
      <c r="B2526" s="20" t="s">
        <v>918</v>
      </c>
      <c r="C2526" s="20" t="s">
        <v>984</v>
      </c>
      <c r="D2526" s="20" t="s">
        <v>995</v>
      </c>
      <c r="E2526" s="20" t="s">
        <v>1368</v>
      </c>
      <c r="F2526" s="20" t="s">
        <v>1250</v>
      </c>
      <c r="G2526" s="20" t="s">
        <v>3636</v>
      </c>
      <c r="H2526" s="20"/>
      <c r="I2526" s="20">
        <v>13642966945</v>
      </c>
      <c r="J2526" s="20" t="s">
        <v>3444</v>
      </c>
      <c r="K2526" s="20" t="s">
        <v>607</v>
      </c>
      <c r="L2526" s="20" t="s">
        <v>1358</v>
      </c>
      <c r="M2526" s="20">
        <v>1088</v>
      </c>
      <c r="N2526" s="20">
        <v>1088</v>
      </c>
      <c r="O2526" s="20" t="s">
        <v>927</v>
      </c>
      <c r="P2526" s="20" t="s">
        <v>50</v>
      </c>
      <c r="Q2526" s="28" t="s">
        <v>3444</v>
      </c>
      <c r="R2526" s="21" t="s">
        <v>221</v>
      </c>
      <c r="S2526" s="21"/>
      <c r="T2526" s="21" t="s">
        <v>53</v>
      </c>
      <c r="U2526" s="21" t="s">
        <v>608</v>
      </c>
      <c r="V2526" s="46">
        <v>1</v>
      </c>
      <c r="W2526" s="26">
        <f t="shared" si="1622"/>
        <v>1</v>
      </c>
      <c r="X2526" s="26">
        <f t="shared" ref="X2526:X2556" si="1630">V2526</f>
        <v>1</v>
      </c>
      <c r="Y2526" s="21">
        <v>10</v>
      </c>
      <c r="Z2526" s="22">
        <f t="shared" si="1600"/>
        <v>1088</v>
      </c>
      <c r="AA2526" s="20" t="s">
        <v>3440</v>
      </c>
      <c r="AB2526" s="22"/>
      <c r="AC2526" s="22">
        <v>1</v>
      </c>
      <c r="AD2526" s="22"/>
      <c r="AE2526" s="22">
        <f>N2526</f>
        <v>1088</v>
      </c>
      <c r="AF2526" s="22">
        <f t="shared" si="1624"/>
        <v>1088</v>
      </c>
      <c r="AG2526" s="20">
        <f>N2526</f>
        <v>1088</v>
      </c>
      <c r="AH2526" s="20" t="str">
        <f>VLOOKUP(U2526,[1]提成计算!B:I,8,FALSE)</f>
        <v xml:space="preserve"> </v>
      </c>
      <c r="AI2526" s="20"/>
      <c r="AJ2526" s="22"/>
      <c r="AK2526" s="22"/>
      <c r="AM2526" s="22"/>
      <c r="AN2526" s="22"/>
      <c r="AO2526" s="22" t="s">
        <v>3441</v>
      </c>
      <c r="AP2526" s="22" t="s">
        <v>1301</v>
      </c>
      <c r="AS2526" s="20"/>
      <c r="AT2526" s="20"/>
      <c r="AU2526" s="20"/>
    </row>
    <row r="2527" spans="1:47" x14ac:dyDescent="0.15">
      <c r="A2527" s="21" t="s">
        <v>1273</v>
      </c>
      <c r="B2527" s="20" t="s">
        <v>918</v>
      </c>
      <c r="C2527" s="20" t="s">
        <v>984</v>
      </c>
      <c r="D2527" s="20" t="s">
        <v>995</v>
      </c>
      <c r="E2527" s="20" t="s">
        <v>1030</v>
      </c>
      <c r="F2527" s="20" t="s">
        <v>1250</v>
      </c>
      <c r="G2527" s="20" t="s">
        <v>3637</v>
      </c>
      <c r="H2527" s="20"/>
      <c r="I2527" s="20">
        <v>13412920927</v>
      </c>
      <c r="J2527" s="20" t="s">
        <v>924</v>
      </c>
      <c r="K2527" s="20" t="s">
        <v>3638</v>
      </c>
      <c r="L2527" s="20" t="s">
        <v>2228</v>
      </c>
      <c r="M2527" s="20">
        <v>100</v>
      </c>
      <c r="N2527" s="20">
        <v>100</v>
      </c>
      <c r="O2527" s="20" t="s">
        <v>927</v>
      </c>
      <c r="P2527" s="20" t="s">
        <v>50</v>
      </c>
      <c r="Q2527" s="28"/>
      <c r="R2527" s="21" t="s">
        <v>221</v>
      </c>
      <c r="S2527" s="25" t="s">
        <v>1370</v>
      </c>
      <c r="T2527" s="21" t="s">
        <v>1197</v>
      </c>
      <c r="U2527" s="21" t="s">
        <v>3639</v>
      </c>
      <c r="V2527" s="26">
        <f>1/12</f>
        <v>8.3333333333333329E-2</v>
      </c>
      <c r="W2527" s="26">
        <f t="shared" si="1622"/>
        <v>8.3333333333333329E-2</v>
      </c>
      <c r="Y2527" s="21">
        <v>4</v>
      </c>
      <c r="Z2527" s="22">
        <f t="shared" si="1600"/>
        <v>100</v>
      </c>
      <c r="AA2527" s="20" t="s">
        <v>3440</v>
      </c>
      <c r="AB2527" s="22">
        <v>1</v>
      </c>
      <c r="AC2527" s="22"/>
      <c r="AD2527" s="22">
        <f>N2527</f>
        <v>100</v>
      </c>
      <c r="AE2527" s="22"/>
      <c r="AF2527" s="22">
        <f t="shared" si="1624"/>
        <v>100</v>
      </c>
      <c r="AG2527" s="20"/>
      <c r="AH2527" s="22"/>
      <c r="AI2527" s="22"/>
      <c r="AJ2527" s="22">
        <f>N2527</f>
        <v>100</v>
      </c>
      <c r="AK2527" s="22">
        <f>IF(O2527="(传统)XDSL",VLOOKUP(S2527,[1]续费率明细!C:I,7,FALSE)*1,IF(O2527="GPON+XDSL",VLOOKUP(S2527,[1]续费率明细!C:I,7,FALSE)*1,VLOOKUP(S2527,[1]续费率明细!C:I,5,FALSE)*1))</f>
        <v>-40</v>
      </c>
      <c r="AL2527" s="22" t="s">
        <v>1309</v>
      </c>
      <c r="AM2527" s="22"/>
      <c r="AN2527" s="22"/>
      <c r="AO2527" s="22" t="s">
        <v>3441</v>
      </c>
      <c r="AP2527" s="22" t="s">
        <v>3442</v>
      </c>
      <c r="AS2527" s="20">
        <f>IF(Y2527&gt;=10,VLOOKUP(S2527,[2]提成计算!D:T,17,FALSE),VLOOKUP(S2527,[2]提成计算!D:T,16,FALSE))</f>
        <v>0.06</v>
      </c>
      <c r="AT2527" s="20">
        <f t="shared" ref="AT2527" si="1631">IF(AD2527*AS2527&gt;0,AD2527*AS2527,AE2527*AS2527)</f>
        <v>6</v>
      </c>
      <c r="AU2527" s="20">
        <f>IF(AND(AK2527&lt;0,AK2527+AT2527&lt;0),-AT2527,AK2527)</f>
        <v>-6</v>
      </c>
    </row>
    <row r="2528" spans="1:47" x14ac:dyDescent="0.15">
      <c r="A2528" s="21" t="s">
        <v>1273</v>
      </c>
      <c r="B2528" s="20" t="s">
        <v>918</v>
      </c>
      <c r="C2528" s="20" t="s">
        <v>984</v>
      </c>
      <c r="D2528" s="20" t="s">
        <v>995</v>
      </c>
      <c r="E2528" s="20" t="s">
        <v>1038</v>
      </c>
      <c r="F2528" s="20" t="s">
        <v>1250</v>
      </c>
      <c r="G2528" s="20" t="s">
        <v>3640</v>
      </c>
      <c r="H2528" s="20"/>
      <c r="I2528" s="20">
        <v>13686186886</v>
      </c>
      <c r="J2528" s="20" t="s">
        <v>3444</v>
      </c>
      <c r="K2528" s="20" t="s">
        <v>220</v>
      </c>
      <c r="L2528" s="20" t="s">
        <v>1358</v>
      </c>
      <c r="M2528" s="20">
        <v>1088</v>
      </c>
      <c r="N2528" s="20">
        <v>1088</v>
      </c>
      <c r="O2528" s="20" t="s">
        <v>927</v>
      </c>
      <c r="P2528" s="20" t="s">
        <v>50</v>
      </c>
      <c r="Q2528" s="28" t="s">
        <v>3444</v>
      </c>
      <c r="R2528" s="21" t="s">
        <v>221</v>
      </c>
      <c r="S2528" s="21"/>
      <c r="T2528" s="21" t="s">
        <v>53</v>
      </c>
      <c r="U2528" s="21" t="s">
        <v>222</v>
      </c>
      <c r="V2528" s="46">
        <v>1</v>
      </c>
      <c r="W2528" s="26">
        <f t="shared" si="1622"/>
        <v>1</v>
      </c>
      <c r="X2528" s="26">
        <f t="shared" si="1630"/>
        <v>1</v>
      </c>
      <c r="Y2528" s="21">
        <v>10</v>
      </c>
      <c r="Z2528" s="22">
        <f t="shared" si="1600"/>
        <v>1088</v>
      </c>
      <c r="AA2528" s="20" t="s">
        <v>3440</v>
      </c>
      <c r="AB2528" s="22"/>
      <c r="AC2528" s="22">
        <v>1</v>
      </c>
      <c r="AD2528" s="22"/>
      <c r="AE2528" s="22">
        <f t="shared" ref="AE2528:AE2531" si="1632">N2528</f>
        <v>1088</v>
      </c>
      <c r="AF2528" s="22">
        <f t="shared" si="1624"/>
        <v>1088</v>
      </c>
      <c r="AG2528" s="20">
        <f t="shared" ref="AG2528:AG2530" si="1633">N2528</f>
        <v>1088</v>
      </c>
      <c r="AH2528" s="20" t="str">
        <f>VLOOKUP(U2528,[1]提成计算!B:I,8,FALSE)</f>
        <v xml:space="preserve"> </v>
      </c>
      <c r="AI2528" s="20"/>
      <c r="AJ2528" s="22"/>
      <c r="AK2528" s="22"/>
      <c r="AM2528" s="22"/>
      <c r="AN2528" s="22"/>
      <c r="AO2528" s="22" t="s">
        <v>3441</v>
      </c>
      <c r="AP2528" s="22" t="s">
        <v>1301</v>
      </c>
      <c r="AS2528" s="20"/>
      <c r="AT2528" s="20"/>
      <c r="AU2528" s="20"/>
    </row>
    <row r="2529" spans="1:47" x14ac:dyDescent="0.15">
      <c r="A2529" s="21" t="s">
        <v>1273</v>
      </c>
      <c r="B2529" s="20" t="s">
        <v>918</v>
      </c>
      <c r="C2529" s="20" t="s">
        <v>984</v>
      </c>
      <c r="D2529" s="20" t="s">
        <v>995</v>
      </c>
      <c r="E2529" s="20" t="s">
        <v>1047</v>
      </c>
      <c r="F2529" s="20" t="s">
        <v>1250</v>
      </c>
      <c r="G2529" s="20" t="s">
        <v>3641</v>
      </c>
      <c r="H2529" s="20"/>
      <c r="I2529" s="20">
        <v>15817562127</v>
      </c>
      <c r="J2529" s="20" t="s">
        <v>3444</v>
      </c>
      <c r="K2529" s="20" t="s">
        <v>220</v>
      </c>
      <c r="L2529" s="20" t="s">
        <v>1358</v>
      </c>
      <c r="M2529" s="20">
        <v>1088</v>
      </c>
      <c r="N2529" s="20">
        <v>1088</v>
      </c>
      <c r="O2529" s="20" t="s">
        <v>927</v>
      </c>
      <c r="P2529" s="20" t="s">
        <v>50</v>
      </c>
      <c r="Q2529" s="28" t="s">
        <v>3444</v>
      </c>
      <c r="R2529" s="21" t="s">
        <v>221</v>
      </c>
      <c r="S2529" s="21"/>
      <c r="T2529" s="21" t="s">
        <v>53</v>
      </c>
      <c r="U2529" s="21" t="s">
        <v>222</v>
      </c>
      <c r="V2529" s="46">
        <v>1</v>
      </c>
      <c r="W2529" s="26">
        <f t="shared" si="1622"/>
        <v>1</v>
      </c>
      <c r="X2529" s="26">
        <f t="shared" si="1630"/>
        <v>1</v>
      </c>
      <c r="Y2529" s="21">
        <v>10</v>
      </c>
      <c r="Z2529" s="22">
        <f t="shared" si="1600"/>
        <v>1088</v>
      </c>
      <c r="AA2529" s="20" t="s">
        <v>3440</v>
      </c>
      <c r="AB2529" s="22"/>
      <c r="AC2529" s="22">
        <v>1</v>
      </c>
      <c r="AD2529" s="22"/>
      <c r="AE2529" s="22">
        <f t="shared" si="1632"/>
        <v>1088</v>
      </c>
      <c r="AF2529" s="22">
        <f t="shared" si="1624"/>
        <v>1088</v>
      </c>
      <c r="AG2529" s="20">
        <f t="shared" si="1633"/>
        <v>1088</v>
      </c>
      <c r="AH2529" s="20" t="str">
        <f>VLOOKUP(U2529,[1]提成计算!B:I,8,FALSE)</f>
        <v xml:space="preserve"> </v>
      </c>
      <c r="AI2529" s="20"/>
      <c r="AJ2529" s="22"/>
      <c r="AK2529" s="22"/>
      <c r="AM2529" s="22"/>
      <c r="AN2529" s="22"/>
      <c r="AO2529" s="22" t="s">
        <v>3441</v>
      </c>
      <c r="AP2529" s="22" t="s">
        <v>1301</v>
      </c>
      <c r="AS2529" s="20"/>
      <c r="AT2529" s="20"/>
      <c r="AU2529" s="20"/>
    </row>
    <row r="2530" spans="1:47" x14ac:dyDescent="0.15">
      <c r="A2530" s="21" t="s">
        <v>1273</v>
      </c>
      <c r="B2530" s="20" t="s">
        <v>918</v>
      </c>
      <c r="C2530" s="20" t="s">
        <v>984</v>
      </c>
      <c r="D2530" s="20" t="s">
        <v>985</v>
      </c>
      <c r="E2530" s="20" t="s">
        <v>1041</v>
      </c>
      <c r="F2530" s="20" t="s">
        <v>1250</v>
      </c>
      <c r="G2530" s="20" t="s">
        <v>3642</v>
      </c>
      <c r="H2530" s="20"/>
      <c r="I2530" s="20">
        <v>13431515313</v>
      </c>
      <c r="J2530" s="20" t="s">
        <v>3444</v>
      </c>
      <c r="K2530" s="20" t="s">
        <v>2944</v>
      </c>
      <c r="L2530" s="20" t="s">
        <v>1358</v>
      </c>
      <c r="M2530" s="20">
        <v>1088</v>
      </c>
      <c r="N2530" s="20">
        <v>1088</v>
      </c>
      <c r="O2530" s="20" t="s">
        <v>927</v>
      </c>
      <c r="P2530" s="20" t="s">
        <v>50</v>
      </c>
      <c r="Q2530" s="28" t="s">
        <v>3444</v>
      </c>
      <c r="R2530" s="21" t="s">
        <v>989</v>
      </c>
      <c r="S2530" s="21"/>
      <c r="T2530" s="21" t="s">
        <v>53</v>
      </c>
      <c r="U2530" s="21" t="s">
        <v>991</v>
      </c>
      <c r="V2530" s="46">
        <v>1</v>
      </c>
      <c r="W2530" s="26">
        <f t="shared" si="1622"/>
        <v>1</v>
      </c>
      <c r="X2530" s="26">
        <f t="shared" si="1630"/>
        <v>1</v>
      </c>
      <c r="Y2530" s="21">
        <v>10</v>
      </c>
      <c r="Z2530" s="22">
        <f t="shared" si="1600"/>
        <v>1088</v>
      </c>
      <c r="AA2530" s="20" t="s">
        <v>3440</v>
      </c>
      <c r="AB2530" s="22"/>
      <c r="AC2530" s="22">
        <v>1</v>
      </c>
      <c r="AD2530" s="22"/>
      <c r="AE2530" s="22">
        <f t="shared" si="1632"/>
        <v>1088</v>
      </c>
      <c r="AF2530" s="22">
        <f t="shared" si="1624"/>
        <v>1088</v>
      </c>
      <c r="AG2530" s="20">
        <f t="shared" si="1633"/>
        <v>1088</v>
      </c>
      <c r="AH2530" s="20" t="str">
        <f>VLOOKUP(U2530,[1]提成计算!B:I,8,FALSE)</f>
        <v xml:space="preserve"> </v>
      </c>
      <c r="AI2530" s="20"/>
      <c r="AJ2530" s="22"/>
      <c r="AK2530" s="22"/>
      <c r="AM2530" s="22"/>
      <c r="AN2530" s="22"/>
      <c r="AO2530" s="22" t="s">
        <v>3441</v>
      </c>
      <c r="AP2530" s="22" t="s">
        <v>1301</v>
      </c>
      <c r="AS2530" s="20"/>
      <c r="AT2530" s="20"/>
      <c r="AU2530" s="20"/>
    </row>
    <row r="2531" spans="1:47" x14ac:dyDescent="0.15">
      <c r="A2531" s="21" t="s">
        <v>1273</v>
      </c>
      <c r="B2531" s="20" t="s">
        <v>918</v>
      </c>
      <c r="C2531" s="20" t="s">
        <v>984</v>
      </c>
      <c r="D2531" s="20" t="s">
        <v>985</v>
      </c>
      <c r="E2531" s="20" t="s">
        <v>1041</v>
      </c>
      <c r="F2531" s="20" t="s">
        <v>1250</v>
      </c>
      <c r="G2531" s="20" t="s">
        <v>3643</v>
      </c>
      <c r="H2531" s="20"/>
      <c r="I2531" s="20">
        <v>13829232312</v>
      </c>
      <c r="J2531" s="20" t="s">
        <v>924</v>
      </c>
      <c r="K2531" s="20" t="s">
        <v>2882</v>
      </c>
      <c r="L2531" s="20" t="s">
        <v>2166</v>
      </c>
      <c r="M2531" s="20">
        <v>1088</v>
      </c>
      <c r="N2531" s="20">
        <v>1088</v>
      </c>
      <c r="O2531" s="20" t="s">
        <v>927</v>
      </c>
      <c r="P2531" s="20" t="s">
        <v>50</v>
      </c>
      <c r="Q2531" s="28"/>
      <c r="R2531" s="21" t="s">
        <v>989</v>
      </c>
      <c r="S2531" s="25" t="s">
        <v>1643</v>
      </c>
      <c r="T2531" s="21" t="s">
        <v>53</v>
      </c>
      <c r="U2531" s="21" t="s">
        <v>1833</v>
      </c>
      <c r="V2531" s="46">
        <v>1</v>
      </c>
      <c r="W2531" s="26">
        <f t="shared" si="1622"/>
        <v>1</v>
      </c>
      <c r="Y2531" s="21">
        <v>20</v>
      </c>
      <c r="Z2531" s="22">
        <f t="shared" si="1600"/>
        <v>1088</v>
      </c>
      <c r="AA2531" s="20" t="s">
        <v>3440</v>
      </c>
      <c r="AB2531" s="22"/>
      <c r="AC2531" s="22">
        <v>1</v>
      </c>
      <c r="AD2531" s="22"/>
      <c r="AE2531" s="22">
        <f t="shared" si="1632"/>
        <v>1088</v>
      </c>
      <c r="AF2531" s="22">
        <f t="shared" si="1624"/>
        <v>1088</v>
      </c>
      <c r="AG2531" s="20"/>
      <c r="AH2531" s="22"/>
      <c r="AI2531" s="22"/>
      <c r="AJ2531" s="22">
        <f t="shared" ref="AJ2531:AJ2534" si="1634">N2531</f>
        <v>1088</v>
      </c>
      <c r="AK2531" s="22">
        <f>IF(O2531="(传统)XDSL",VLOOKUP(S2531,[2]直销续费率明细!C:I,7,FALSE)*1,IF(O2531="GPON+XDSL",VLOOKUP(S2531,[2]直销续费率明细!C:I,7,FALSE)*1,VLOOKUP(S2531,[2]直销续费率明细!C:I,5,FALSE)*1))</f>
        <v>0</v>
      </c>
      <c r="AL2531" s="22" t="s">
        <v>1300</v>
      </c>
      <c r="AM2531" s="22"/>
      <c r="AN2531" s="22"/>
      <c r="AO2531" s="22" t="s">
        <v>3441</v>
      </c>
      <c r="AP2531" s="22" t="s">
        <v>1301</v>
      </c>
      <c r="AS2531" s="20">
        <f>IF(Y2531&gt;=10,VLOOKUP(U2531,[2]提成计算!B:T,19,FALSE),VLOOKUP(U2531,[2]提成计算!B:T,18,FALSE))</f>
        <v>0.09</v>
      </c>
      <c r="AT2531" s="20">
        <f t="shared" ref="AT2531:AT2534" si="1635">IF(AD2531*AS2531&gt;0,AD2531*AS2531,AE2531*AS2531)</f>
        <v>97.92</v>
      </c>
      <c r="AU2531" s="20">
        <f t="shared" ref="AU2531:AU2534" si="1636">IF(AND(AK2531&lt;0,AK2531+AT2531&lt;0),-AT2531,AK2531)</f>
        <v>0</v>
      </c>
    </row>
    <row r="2532" spans="1:47" x14ac:dyDescent="0.15">
      <c r="A2532" s="21" t="s">
        <v>1273</v>
      </c>
      <c r="B2532" s="20" t="s">
        <v>918</v>
      </c>
      <c r="C2532" s="20" t="s">
        <v>984</v>
      </c>
      <c r="D2532" s="20" t="s">
        <v>985</v>
      </c>
      <c r="E2532" s="20" t="s">
        <v>1041</v>
      </c>
      <c r="F2532" s="20" t="s">
        <v>1250</v>
      </c>
      <c r="G2532" s="20" t="s">
        <v>3644</v>
      </c>
      <c r="H2532" s="20"/>
      <c r="I2532" s="20">
        <v>13414333936</v>
      </c>
      <c r="J2532" s="20" t="s">
        <v>924</v>
      </c>
      <c r="K2532" s="20" t="s">
        <v>1618</v>
      </c>
      <c r="L2532" s="20" t="s">
        <v>1918</v>
      </c>
      <c r="M2532" s="20">
        <v>680</v>
      </c>
      <c r="N2532" s="20">
        <v>680</v>
      </c>
      <c r="O2532" s="20" t="s">
        <v>1262</v>
      </c>
      <c r="P2532" s="20" t="s">
        <v>50</v>
      </c>
      <c r="Q2532" s="28"/>
      <c r="R2532" s="21" t="s">
        <v>989</v>
      </c>
      <c r="S2532" s="25" t="s">
        <v>1643</v>
      </c>
      <c r="T2532" s="21" t="s">
        <v>53</v>
      </c>
      <c r="U2532" s="21" t="s">
        <v>1833</v>
      </c>
      <c r="V2532" s="46">
        <v>1</v>
      </c>
      <c r="W2532" s="26">
        <f t="shared" si="1622"/>
        <v>1</v>
      </c>
      <c r="Y2532" s="21">
        <v>4</v>
      </c>
      <c r="Z2532" s="22">
        <f t="shared" si="1600"/>
        <v>680</v>
      </c>
      <c r="AA2532" s="20" t="s">
        <v>3440</v>
      </c>
      <c r="AB2532" s="22">
        <v>1</v>
      </c>
      <c r="AC2532" s="22"/>
      <c r="AD2532" s="22">
        <f t="shared" ref="AD2532:AD2534" si="1637">N2532</f>
        <v>680</v>
      </c>
      <c r="AE2532" s="22"/>
      <c r="AF2532" s="22">
        <f t="shared" si="1624"/>
        <v>680</v>
      </c>
      <c r="AG2532" s="20"/>
      <c r="AH2532" s="22"/>
      <c r="AI2532" s="22"/>
      <c r="AJ2532" s="22">
        <f t="shared" si="1634"/>
        <v>680</v>
      </c>
      <c r="AK2532" s="22">
        <f>IF(O2532="(传统)XDSL",VLOOKUP(S2532,[2]直销续费率明细!C:I,7,FALSE)*1,IF(O2532="GPON+XDSL",VLOOKUP(S2532,[2]直销续费率明细!C:I,7,FALSE)*1,VLOOKUP(S2532,[2]直销续费率明细!C:I,5,FALSE)*1))</f>
        <v>25</v>
      </c>
      <c r="AL2532" s="22" t="s">
        <v>1300</v>
      </c>
      <c r="AM2532" s="22"/>
      <c r="AN2532" s="22"/>
      <c r="AO2532" s="22" t="s">
        <v>3441</v>
      </c>
      <c r="AP2532" s="22" t="s">
        <v>3460</v>
      </c>
      <c r="AS2532" s="20">
        <f>IF(Y2532&gt;=10,VLOOKUP(U2532,[2]提成计算!B:T,19,FALSE),VLOOKUP(U2532,[2]提成计算!B:T,18,FALSE))</f>
        <v>0.06</v>
      </c>
      <c r="AT2532" s="20">
        <f t="shared" si="1635"/>
        <v>40.799999999999997</v>
      </c>
      <c r="AU2532" s="20">
        <f t="shared" si="1636"/>
        <v>25</v>
      </c>
    </row>
    <row r="2533" spans="1:47" x14ac:dyDescent="0.15">
      <c r="A2533" s="21" t="s">
        <v>1273</v>
      </c>
      <c r="B2533" s="20" t="s">
        <v>918</v>
      </c>
      <c r="C2533" s="20" t="s">
        <v>984</v>
      </c>
      <c r="D2533" s="20" t="s">
        <v>995</v>
      </c>
      <c r="E2533" s="20" t="s">
        <v>996</v>
      </c>
      <c r="F2533" s="20" t="s">
        <v>1250</v>
      </c>
      <c r="G2533" s="20" t="s">
        <v>3645</v>
      </c>
      <c r="H2533" s="20"/>
      <c r="I2533" s="20">
        <v>15019172708</v>
      </c>
      <c r="J2533" s="20" t="s">
        <v>924</v>
      </c>
      <c r="K2533" s="20" t="s">
        <v>1016</v>
      </c>
      <c r="L2533" s="20" t="s">
        <v>2119</v>
      </c>
      <c r="M2533" s="20">
        <v>768</v>
      </c>
      <c r="N2533" s="20">
        <v>768</v>
      </c>
      <c r="O2533" s="20" t="s">
        <v>927</v>
      </c>
      <c r="P2533" s="20" t="s">
        <v>50</v>
      </c>
      <c r="Q2533" s="28"/>
      <c r="R2533" s="21" t="s">
        <v>1001</v>
      </c>
      <c r="S2533" s="25" t="s">
        <v>1002</v>
      </c>
      <c r="T2533" s="21" t="s">
        <v>53</v>
      </c>
      <c r="U2533" s="21" t="s">
        <v>1018</v>
      </c>
      <c r="V2533" s="46">
        <v>1</v>
      </c>
      <c r="W2533" s="26">
        <f t="shared" si="1622"/>
        <v>1</v>
      </c>
      <c r="Y2533" s="21">
        <v>4</v>
      </c>
      <c r="Z2533" s="22">
        <f t="shared" si="1600"/>
        <v>768</v>
      </c>
      <c r="AA2533" s="20" t="s">
        <v>3440</v>
      </c>
      <c r="AB2533" s="22">
        <v>1</v>
      </c>
      <c r="AC2533" s="22"/>
      <c r="AD2533" s="22">
        <f t="shared" si="1637"/>
        <v>768</v>
      </c>
      <c r="AE2533" s="22"/>
      <c r="AF2533" s="22">
        <f t="shared" si="1624"/>
        <v>768</v>
      </c>
      <c r="AG2533" s="20"/>
      <c r="AH2533" s="22"/>
      <c r="AI2533" s="22"/>
      <c r="AJ2533" s="22">
        <f t="shared" si="1634"/>
        <v>768</v>
      </c>
      <c r="AK2533" s="22">
        <f>IF(O2533="(传统)XDSL",VLOOKUP(S2533,[2]直销续费率明细!C:I,7,FALSE)*1,IF(O2533="GPON+XDSL",VLOOKUP(S2533,[2]直销续费率明细!C:I,7,FALSE)*1,VLOOKUP(S2533,[2]直销续费率明细!C:I,5,FALSE)*1))</f>
        <v>25</v>
      </c>
      <c r="AL2533" s="22" t="s">
        <v>1300</v>
      </c>
      <c r="AM2533" s="22"/>
      <c r="AN2533" s="22"/>
      <c r="AO2533" s="22" t="s">
        <v>3441</v>
      </c>
      <c r="AP2533" s="22" t="s">
        <v>1301</v>
      </c>
      <c r="AS2533" s="20">
        <f>IF(Y2533&gt;=10,VLOOKUP(U2533,[2]提成计算!B:T,19,FALSE),VLOOKUP(U2533,[2]提成计算!B:T,18,FALSE))</f>
        <v>0.06</v>
      </c>
      <c r="AT2533" s="20">
        <f t="shared" si="1635"/>
        <v>46.08</v>
      </c>
      <c r="AU2533" s="20">
        <f t="shared" si="1636"/>
        <v>25</v>
      </c>
    </row>
    <row r="2534" spans="1:47" x14ac:dyDescent="0.15">
      <c r="A2534" s="21" t="s">
        <v>1273</v>
      </c>
      <c r="B2534" s="20" t="s">
        <v>918</v>
      </c>
      <c r="C2534" s="20" t="s">
        <v>984</v>
      </c>
      <c r="D2534" s="20" t="s">
        <v>995</v>
      </c>
      <c r="E2534" s="20" t="s">
        <v>3264</v>
      </c>
      <c r="F2534" s="20" t="s">
        <v>1250</v>
      </c>
      <c r="G2534" s="20" t="s">
        <v>3646</v>
      </c>
      <c r="H2534" s="20"/>
      <c r="I2534" s="20" t="s">
        <v>3647</v>
      </c>
      <c r="J2534" s="20" t="s">
        <v>924</v>
      </c>
      <c r="K2534" s="20" t="s">
        <v>1016</v>
      </c>
      <c r="L2534" s="20" t="s">
        <v>1918</v>
      </c>
      <c r="M2534" s="20">
        <v>680</v>
      </c>
      <c r="N2534" s="20">
        <v>680</v>
      </c>
      <c r="O2534" s="20" t="s">
        <v>1262</v>
      </c>
      <c r="P2534" s="20" t="s">
        <v>50</v>
      </c>
      <c r="Q2534" s="28"/>
      <c r="R2534" s="21" t="s">
        <v>1001</v>
      </c>
      <c r="S2534" s="25" t="s">
        <v>1002</v>
      </c>
      <c r="T2534" s="21" t="s">
        <v>53</v>
      </c>
      <c r="U2534" s="21" t="s">
        <v>1018</v>
      </c>
      <c r="V2534" s="46">
        <v>1</v>
      </c>
      <c r="W2534" s="26">
        <f t="shared" si="1622"/>
        <v>1</v>
      </c>
      <c r="Y2534" s="21">
        <v>4</v>
      </c>
      <c r="Z2534" s="22">
        <f t="shared" si="1600"/>
        <v>680</v>
      </c>
      <c r="AA2534" s="20" t="s">
        <v>3440</v>
      </c>
      <c r="AB2534" s="22">
        <v>1</v>
      </c>
      <c r="AC2534" s="22"/>
      <c r="AD2534" s="22">
        <f t="shared" si="1637"/>
        <v>680</v>
      </c>
      <c r="AE2534" s="22"/>
      <c r="AF2534" s="22">
        <f t="shared" si="1624"/>
        <v>680</v>
      </c>
      <c r="AG2534" s="20"/>
      <c r="AH2534" s="22"/>
      <c r="AI2534" s="22"/>
      <c r="AJ2534" s="22">
        <f t="shared" si="1634"/>
        <v>680</v>
      </c>
      <c r="AK2534" s="22">
        <f>IF(O2534="(传统)XDSL",VLOOKUP(S2534,[2]直销续费率明细!C:I,7,FALSE)*1,IF(O2534="GPON+XDSL",VLOOKUP(S2534,[2]直销续费率明细!C:I,7,FALSE)*1,VLOOKUP(S2534,[2]直销续费率明细!C:I,5,FALSE)*1))</f>
        <v>0</v>
      </c>
      <c r="AL2534" s="22" t="s">
        <v>1309</v>
      </c>
      <c r="AM2534" s="22"/>
      <c r="AN2534" s="22"/>
      <c r="AO2534" s="22" t="s">
        <v>3441</v>
      </c>
      <c r="AP2534" s="22" t="s">
        <v>3460</v>
      </c>
      <c r="AS2534" s="20">
        <f>IF(Y2534&gt;=10,VLOOKUP(U2534,[2]提成计算!B:T,19,FALSE),VLOOKUP(U2534,[2]提成计算!B:T,18,FALSE))</f>
        <v>0.06</v>
      </c>
      <c r="AT2534" s="20">
        <f t="shared" si="1635"/>
        <v>40.799999999999997</v>
      </c>
      <c r="AU2534" s="20">
        <f t="shared" si="1636"/>
        <v>0</v>
      </c>
    </row>
    <row r="2535" spans="1:47" x14ac:dyDescent="0.15">
      <c r="A2535" s="21" t="s">
        <v>1273</v>
      </c>
      <c r="B2535" s="20" t="s">
        <v>918</v>
      </c>
      <c r="C2535" s="20" t="s">
        <v>984</v>
      </c>
      <c r="D2535" s="20" t="s">
        <v>995</v>
      </c>
      <c r="E2535" s="20" t="s">
        <v>1038</v>
      </c>
      <c r="F2535" s="20" t="s">
        <v>1250</v>
      </c>
      <c r="G2535" s="20" t="s">
        <v>3648</v>
      </c>
      <c r="H2535" s="20"/>
      <c r="I2535" s="20">
        <v>13544641348</v>
      </c>
      <c r="J2535" s="20" t="s">
        <v>3444</v>
      </c>
      <c r="K2535" s="20" t="s">
        <v>220</v>
      </c>
      <c r="L2535" s="20" t="s">
        <v>1376</v>
      </c>
      <c r="M2535" s="20">
        <v>1088</v>
      </c>
      <c r="N2535" s="20">
        <v>1088</v>
      </c>
      <c r="O2535" s="20" t="s">
        <v>927</v>
      </c>
      <c r="P2535" s="20" t="s">
        <v>50</v>
      </c>
      <c r="Q2535" s="28" t="s">
        <v>3444</v>
      </c>
      <c r="R2535" s="21" t="s">
        <v>221</v>
      </c>
      <c r="S2535" s="21"/>
      <c r="T2535" s="21" t="s">
        <v>53</v>
      </c>
      <c r="U2535" s="21" t="s">
        <v>222</v>
      </c>
      <c r="V2535" s="46">
        <v>1</v>
      </c>
      <c r="W2535" s="26">
        <f t="shared" si="1622"/>
        <v>1</v>
      </c>
      <c r="X2535" s="26">
        <f t="shared" si="1630"/>
        <v>1</v>
      </c>
      <c r="Y2535" s="21">
        <v>10</v>
      </c>
      <c r="Z2535" s="22">
        <f t="shared" si="1600"/>
        <v>1088</v>
      </c>
      <c r="AA2535" s="20" t="s">
        <v>3440</v>
      </c>
      <c r="AB2535" s="22"/>
      <c r="AC2535" s="22">
        <v>1</v>
      </c>
      <c r="AD2535" s="22"/>
      <c r="AE2535" s="22">
        <f t="shared" ref="AE2535:AE2536" si="1638">N2535</f>
        <v>1088</v>
      </c>
      <c r="AF2535" s="22">
        <f t="shared" si="1624"/>
        <v>1088</v>
      </c>
      <c r="AG2535" s="20">
        <f t="shared" ref="AG2535:AG2536" si="1639">N2535</f>
        <v>1088</v>
      </c>
      <c r="AH2535" s="20" t="str">
        <f>VLOOKUP(U2535,[1]提成计算!B:I,8,FALSE)</f>
        <v xml:space="preserve"> </v>
      </c>
      <c r="AI2535" s="20"/>
      <c r="AJ2535" s="22"/>
      <c r="AK2535" s="22"/>
      <c r="AM2535" s="22"/>
      <c r="AN2535" s="22"/>
      <c r="AO2535" s="22" t="s">
        <v>2216</v>
      </c>
      <c r="AP2535" s="22" t="s">
        <v>1301</v>
      </c>
      <c r="AS2535" s="20"/>
      <c r="AT2535" s="20"/>
      <c r="AU2535" s="20"/>
    </row>
    <row r="2536" spans="1:47" x14ac:dyDescent="0.15">
      <c r="A2536" s="21" t="s">
        <v>1273</v>
      </c>
      <c r="B2536" s="20" t="s">
        <v>918</v>
      </c>
      <c r="C2536" s="20" t="s">
        <v>984</v>
      </c>
      <c r="D2536" s="20" t="s">
        <v>985</v>
      </c>
      <c r="E2536" s="20" t="s">
        <v>1041</v>
      </c>
      <c r="F2536" s="20" t="s">
        <v>1250</v>
      </c>
      <c r="G2536" s="20" t="s">
        <v>3649</v>
      </c>
      <c r="H2536" s="20"/>
      <c r="I2536" s="20">
        <v>15019104880</v>
      </c>
      <c r="J2536" s="20" t="s">
        <v>2335</v>
      </c>
      <c r="K2536" s="20" t="s">
        <v>2944</v>
      </c>
      <c r="L2536" s="20" t="s">
        <v>1891</v>
      </c>
      <c r="M2536" s="20">
        <v>1088</v>
      </c>
      <c r="N2536" s="20">
        <v>1088</v>
      </c>
      <c r="O2536" s="20" t="s">
        <v>927</v>
      </c>
      <c r="P2536" s="20" t="s">
        <v>50</v>
      </c>
      <c r="Q2536" s="28" t="s">
        <v>2335</v>
      </c>
      <c r="R2536" s="21" t="s">
        <v>989</v>
      </c>
      <c r="S2536" s="21"/>
      <c r="T2536" s="21" t="s">
        <v>53</v>
      </c>
      <c r="U2536" s="21" t="s">
        <v>991</v>
      </c>
      <c r="V2536" s="46">
        <v>1</v>
      </c>
      <c r="W2536" s="26">
        <f t="shared" si="1622"/>
        <v>1</v>
      </c>
      <c r="X2536" s="26">
        <f t="shared" si="1630"/>
        <v>1</v>
      </c>
      <c r="Y2536" s="21">
        <v>10</v>
      </c>
      <c r="Z2536" s="22">
        <f t="shared" si="1600"/>
        <v>1088</v>
      </c>
      <c r="AA2536" s="20" t="s">
        <v>2218</v>
      </c>
      <c r="AB2536" s="22"/>
      <c r="AC2536" s="22">
        <v>1</v>
      </c>
      <c r="AD2536" s="22"/>
      <c r="AE2536" s="22">
        <f t="shared" si="1638"/>
        <v>1088</v>
      </c>
      <c r="AF2536" s="22">
        <f t="shared" si="1624"/>
        <v>1088</v>
      </c>
      <c r="AG2536" s="20">
        <f t="shared" si="1639"/>
        <v>1088</v>
      </c>
      <c r="AH2536" s="20" t="str">
        <f>VLOOKUP(U2536,[1]提成计算!B:I,8,FALSE)</f>
        <v xml:space="preserve"> </v>
      </c>
      <c r="AI2536" s="20"/>
      <c r="AJ2536" s="22"/>
      <c r="AK2536" s="22"/>
      <c r="AM2536" s="22"/>
      <c r="AN2536" s="22"/>
      <c r="AO2536" s="22" t="s">
        <v>2216</v>
      </c>
      <c r="AP2536" s="22" t="s">
        <v>1301</v>
      </c>
      <c r="AS2536" s="20"/>
      <c r="AT2536" s="20"/>
      <c r="AU2536" s="20"/>
    </row>
    <row r="2537" spans="1:47" x14ac:dyDescent="0.15">
      <c r="A2537" s="21" t="s">
        <v>1273</v>
      </c>
      <c r="B2537" s="20" t="s">
        <v>918</v>
      </c>
      <c r="C2537" s="20" t="s">
        <v>984</v>
      </c>
      <c r="D2537" s="20" t="s">
        <v>985</v>
      </c>
      <c r="E2537" s="20" t="s">
        <v>1025</v>
      </c>
      <c r="F2537" s="20" t="s">
        <v>1250</v>
      </c>
      <c r="G2537" s="20" t="s">
        <v>3650</v>
      </c>
      <c r="H2537" s="20"/>
      <c r="I2537" s="20">
        <v>13623252453</v>
      </c>
      <c r="J2537" s="20" t="s">
        <v>924</v>
      </c>
      <c r="K2537" s="20" t="s">
        <v>2880</v>
      </c>
      <c r="L2537" s="20" t="s">
        <v>2119</v>
      </c>
      <c r="M2537" s="20">
        <v>768</v>
      </c>
      <c r="N2537" s="20">
        <v>768</v>
      </c>
      <c r="O2537" s="20" t="s">
        <v>927</v>
      </c>
      <c r="P2537" s="20" t="s">
        <v>50</v>
      </c>
      <c r="Q2537" s="28"/>
      <c r="R2537" s="21" t="s">
        <v>989</v>
      </c>
      <c r="S2537" s="25" t="s">
        <v>1386</v>
      </c>
      <c r="T2537" s="21" t="s">
        <v>53</v>
      </c>
      <c r="U2537" s="21" t="s">
        <v>1028</v>
      </c>
      <c r="V2537" s="46">
        <v>1</v>
      </c>
      <c r="W2537" s="26">
        <f t="shared" si="1622"/>
        <v>1</v>
      </c>
      <c r="Y2537" s="21">
        <v>4</v>
      </c>
      <c r="Z2537" s="22">
        <f t="shared" si="1600"/>
        <v>768</v>
      </c>
      <c r="AA2537" s="20" t="s">
        <v>2218</v>
      </c>
      <c r="AB2537" s="22">
        <v>1</v>
      </c>
      <c r="AC2537" s="22"/>
      <c r="AD2537" s="22">
        <f t="shared" ref="AD2537:AD2538" si="1640">N2537</f>
        <v>768</v>
      </c>
      <c r="AE2537" s="22"/>
      <c r="AF2537" s="22">
        <f t="shared" si="1624"/>
        <v>768</v>
      </c>
      <c r="AG2537" s="20"/>
      <c r="AH2537" s="22"/>
      <c r="AI2537" s="22"/>
      <c r="AJ2537" s="22">
        <f t="shared" ref="AJ2537:AJ2538" si="1641">N2537</f>
        <v>768</v>
      </c>
      <c r="AK2537" s="22">
        <f>IF(O2537="(传统)XDSL",VLOOKUP(S2537,[2]直销续费率明细!C:I,7,FALSE)*1,IF(O2537="GPON+XDSL",VLOOKUP(S2537,[2]直销续费率明细!C:I,7,FALSE)*1,VLOOKUP(S2537,[2]直销续费率明细!C:I,5,FALSE)*1))</f>
        <v>15</v>
      </c>
      <c r="AL2537" s="22" t="s">
        <v>1300</v>
      </c>
      <c r="AM2537" s="22"/>
      <c r="AN2537" s="22"/>
      <c r="AO2537" s="22" t="s">
        <v>3441</v>
      </c>
      <c r="AP2537" s="22" t="s">
        <v>1301</v>
      </c>
      <c r="AS2537" s="20">
        <f>IF(Y2537&gt;=10,VLOOKUP(U2537,[2]提成计算!B:T,19,FALSE),VLOOKUP(U2537,[2]提成计算!B:T,18,FALSE))</f>
        <v>0.06</v>
      </c>
      <c r="AT2537" s="20">
        <f t="shared" ref="AT2537:AT2538" si="1642">IF(AD2537*AS2537&gt;0,AD2537*AS2537,AE2537*AS2537)</f>
        <v>46.08</v>
      </c>
      <c r="AU2537" s="20">
        <f t="shared" ref="AU2537:AU2538" si="1643">IF(AND(AK2537&lt;0,AK2537+AT2537&lt;0),-AT2537,AK2537)</f>
        <v>15</v>
      </c>
    </row>
    <row r="2538" spans="1:47" x14ac:dyDescent="0.15">
      <c r="A2538" s="21" t="s">
        <v>1273</v>
      </c>
      <c r="B2538" s="20" t="s">
        <v>918</v>
      </c>
      <c r="C2538" s="20" t="s">
        <v>984</v>
      </c>
      <c r="D2538" s="20" t="s">
        <v>985</v>
      </c>
      <c r="E2538" s="20" t="s">
        <v>1025</v>
      </c>
      <c r="F2538" s="20" t="s">
        <v>1250</v>
      </c>
      <c r="G2538" s="20" t="s">
        <v>3651</v>
      </c>
      <c r="H2538" s="20"/>
      <c r="I2538" s="20">
        <v>13431395230</v>
      </c>
      <c r="J2538" s="20" t="s">
        <v>924</v>
      </c>
      <c r="K2538" s="20" t="s">
        <v>2880</v>
      </c>
      <c r="L2538" s="20" t="s">
        <v>1947</v>
      </c>
      <c r="M2538" s="20">
        <v>400</v>
      </c>
      <c r="N2538" s="20">
        <v>400</v>
      </c>
      <c r="O2538" s="20" t="s">
        <v>927</v>
      </c>
      <c r="P2538" s="20" t="s">
        <v>50</v>
      </c>
      <c r="Q2538" s="28"/>
      <c r="R2538" s="21" t="s">
        <v>989</v>
      </c>
      <c r="S2538" s="25" t="s">
        <v>1386</v>
      </c>
      <c r="T2538" s="21" t="s">
        <v>53</v>
      </c>
      <c r="U2538" s="21" t="s">
        <v>1028</v>
      </c>
      <c r="V2538" s="46">
        <v>0.5</v>
      </c>
      <c r="W2538" s="26">
        <f t="shared" si="1622"/>
        <v>0.5</v>
      </c>
      <c r="Y2538" s="21">
        <v>4</v>
      </c>
      <c r="Z2538" s="22">
        <f t="shared" si="1600"/>
        <v>400</v>
      </c>
      <c r="AA2538" s="20" t="s">
        <v>3440</v>
      </c>
      <c r="AB2538" s="22">
        <v>1</v>
      </c>
      <c r="AC2538" s="22"/>
      <c r="AD2538" s="22">
        <f t="shared" si="1640"/>
        <v>400</v>
      </c>
      <c r="AE2538" s="22"/>
      <c r="AF2538" s="22">
        <f t="shared" si="1624"/>
        <v>400</v>
      </c>
      <c r="AG2538" s="20"/>
      <c r="AH2538" s="22"/>
      <c r="AI2538" s="22"/>
      <c r="AJ2538" s="22">
        <f t="shared" si="1641"/>
        <v>400</v>
      </c>
      <c r="AK2538" s="22">
        <f>IF(O2538="(传统)XDSL",VLOOKUP(S2538,[2]直销续费率明细!C:I,7,FALSE)*1,IF(O2538="GPON+XDSL",VLOOKUP(S2538,[2]直销续费率明细!C:I,7,FALSE)*1,VLOOKUP(S2538,[2]直销续费率明细!C:I,5,FALSE)*1))</f>
        <v>15</v>
      </c>
      <c r="AL2538" s="22" t="s">
        <v>1309</v>
      </c>
      <c r="AM2538" s="22"/>
      <c r="AN2538" s="22"/>
      <c r="AO2538" s="22" t="s">
        <v>3441</v>
      </c>
      <c r="AP2538" s="22" t="s">
        <v>3448</v>
      </c>
      <c r="AS2538" s="20">
        <f>IF(Y2538&gt;=10,VLOOKUP(U2538,[2]提成计算!B:T,19,FALSE),VLOOKUP(U2538,[2]提成计算!B:T,18,FALSE))</f>
        <v>0.06</v>
      </c>
      <c r="AT2538" s="20">
        <f t="shared" si="1642"/>
        <v>24</v>
      </c>
      <c r="AU2538" s="20">
        <f t="shared" si="1643"/>
        <v>15</v>
      </c>
    </row>
    <row r="2539" spans="1:47" x14ac:dyDescent="0.15">
      <c r="A2539" s="21" t="s">
        <v>1273</v>
      </c>
      <c r="B2539" s="20" t="s">
        <v>918</v>
      </c>
      <c r="C2539" s="20" t="s">
        <v>984</v>
      </c>
      <c r="D2539" s="20" t="s">
        <v>995</v>
      </c>
      <c r="E2539" s="20" t="s">
        <v>1009</v>
      </c>
      <c r="F2539" s="20" t="s">
        <v>1250</v>
      </c>
      <c r="G2539" s="20" t="s">
        <v>3652</v>
      </c>
      <c r="H2539" s="20"/>
      <c r="I2539" s="20">
        <v>15017060813</v>
      </c>
      <c r="J2539" s="20" t="s">
        <v>1268</v>
      </c>
      <c r="K2539" s="20" t="s">
        <v>1011</v>
      </c>
      <c r="L2539" s="20" t="s">
        <v>1898</v>
      </c>
      <c r="M2539" s="20">
        <v>1398</v>
      </c>
      <c r="N2539" s="20">
        <v>1398</v>
      </c>
      <c r="O2539" s="20" t="s">
        <v>927</v>
      </c>
      <c r="P2539" s="20" t="s">
        <v>50</v>
      </c>
      <c r="Q2539" s="28"/>
      <c r="R2539" s="21" t="s">
        <v>65</v>
      </c>
      <c r="S2539" s="21"/>
      <c r="T2539" s="21" t="s">
        <v>53</v>
      </c>
      <c r="U2539" s="21" t="s">
        <v>1012</v>
      </c>
      <c r="V2539" s="46">
        <v>1</v>
      </c>
      <c r="W2539" s="26">
        <f t="shared" si="1622"/>
        <v>1</v>
      </c>
      <c r="X2539" s="26">
        <f t="shared" si="1630"/>
        <v>1</v>
      </c>
      <c r="Y2539" s="21">
        <v>20</v>
      </c>
      <c r="Z2539" s="22">
        <f t="shared" si="1600"/>
        <v>1398</v>
      </c>
      <c r="AA2539" s="20" t="s">
        <v>3440</v>
      </c>
      <c r="AB2539" s="22"/>
      <c r="AC2539" s="22">
        <v>1</v>
      </c>
      <c r="AD2539" s="22"/>
      <c r="AE2539" s="22">
        <f t="shared" ref="AE2539:AE2541" si="1644">N2539</f>
        <v>1398</v>
      </c>
      <c r="AF2539" s="22">
        <f t="shared" si="1624"/>
        <v>1398</v>
      </c>
      <c r="AG2539" s="20">
        <f t="shared" ref="AG2539:AG2541" si="1645">N2539</f>
        <v>1398</v>
      </c>
      <c r="AH2539" s="20" t="str">
        <f>VLOOKUP(U2539,[1]提成计算!B:I,8,FALSE)</f>
        <v>否</v>
      </c>
      <c r="AI2539" s="20"/>
      <c r="AJ2539" s="22"/>
      <c r="AK2539" s="22"/>
      <c r="AM2539" s="22"/>
      <c r="AN2539" s="22"/>
      <c r="AO2539" s="22" t="s">
        <v>3441</v>
      </c>
      <c r="AP2539" s="22" t="s">
        <v>1301</v>
      </c>
      <c r="AS2539" s="20"/>
      <c r="AT2539" s="20"/>
      <c r="AU2539" s="20"/>
    </row>
    <row r="2540" spans="1:47" x14ac:dyDescent="0.15">
      <c r="A2540" s="21" t="s">
        <v>1273</v>
      </c>
      <c r="B2540" s="20" t="s">
        <v>918</v>
      </c>
      <c r="C2540" s="20" t="s">
        <v>984</v>
      </c>
      <c r="D2540" s="20" t="s">
        <v>995</v>
      </c>
      <c r="E2540" s="20" t="s">
        <v>1296</v>
      </c>
      <c r="F2540" s="20" t="s">
        <v>1250</v>
      </c>
      <c r="G2540" s="20" t="s">
        <v>3653</v>
      </c>
      <c r="H2540" s="20"/>
      <c r="I2540" s="20">
        <v>13631778308</v>
      </c>
      <c r="J2540" s="20" t="s">
        <v>3444</v>
      </c>
      <c r="K2540" s="20" t="s">
        <v>94</v>
      </c>
      <c r="L2540" s="20" t="s">
        <v>1898</v>
      </c>
      <c r="M2540" s="20">
        <v>1398</v>
      </c>
      <c r="N2540" s="20">
        <v>1398</v>
      </c>
      <c r="O2540" s="20" t="s">
        <v>927</v>
      </c>
      <c r="P2540" s="20" t="s">
        <v>50</v>
      </c>
      <c r="Q2540" s="28" t="s">
        <v>3444</v>
      </c>
      <c r="R2540" s="21" t="s">
        <v>95</v>
      </c>
      <c r="S2540" s="21"/>
      <c r="T2540" s="21" t="s">
        <v>53</v>
      </c>
      <c r="U2540" s="21" t="s">
        <v>96</v>
      </c>
      <c r="V2540" s="46">
        <v>1</v>
      </c>
      <c r="W2540" s="26">
        <f t="shared" si="1622"/>
        <v>1</v>
      </c>
      <c r="X2540" s="26">
        <f t="shared" si="1630"/>
        <v>1</v>
      </c>
      <c r="Y2540" s="21">
        <v>20</v>
      </c>
      <c r="Z2540" s="22">
        <f t="shared" si="1600"/>
        <v>1398</v>
      </c>
      <c r="AA2540" s="20" t="s">
        <v>3440</v>
      </c>
      <c r="AB2540" s="22"/>
      <c r="AC2540" s="22">
        <v>1</v>
      </c>
      <c r="AD2540" s="22"/>
      <c r="AE2540" s="22">
        <f t="shared" si="1644"/>
        <v>1398</v>
      </c>
      <c r="AF2540" s="22">
        <f t="shared" si="1624"/>
        <v>1398</v>
      </c>
      <c r="AG2540" s="20">
        <f t="shared" si="1645"/>
        <v>1398</v>
      </c>
      <c r="AH2540" s="20" t="str">
        <f>VLOOKUP(U2540,[1]提成计算!B:I,8,FALSE)</f>
        <v xml:space="preserve"> </v>
      </c>
      <c r="AI2540" s="20"/>
      <c r="AJ2540" s="22"/>
      <c r="AK2540" s="22"/>
      <c r="AM2540" s="22"/>
      <c r="AN2540" s="22"/>
      <c r="AO2540" s="22" t="s">
        <v>3441</v>
      </c>
      <c r="AP2540" s="22" t="s">
        <v>1301</v>
      </c>
      <c r="AS2540" s="20"/>
      <c r="AT2540" s="20"/>
      <c r="AU2540" s="20"/>
    </row>
    <row r="2541" spans="1:47" x14ac:dyDescent="0.15">
      <c r="A2541" s="21" t="s">
        <v>1273</v>
      </c>
      <c r="B2541" s="20" t="s">
        <v>918</v>
      </c>
      <c r="C2541" s="20" t="s">
        <v>984</v>
      </c>
      <c r="D2541" s="20" t="s">
        <v>995</v>
      </c>
      <c r="E2541" s="20" t="s">
        <v>1047</v>
      </c>
      <c r="F2541" s="20" t="s">
        <v>1250</v>
      </c>
      <c r="G2541" s="20" t="s">
        <v>3654</v>
      </c>
      <c r="H2541" s="20"/>
      <c r="I2541" s="20">
        <v>13431110817</v>
      </c>
      <c r="J2541" s="20" t="s">
        <v>1268</v>
      </c>
      <c r="K2541" s="20" t="s">
        <v>220</v>
      </c>
      <c r="L2541" s="20" t="s">
        <v>1358</v>
      </c>
      <c r="M2541" s="20">
        <v>1088</v>
      </c>
      <c r="N2541" s="20">
        <v>1088</v>
      </c>
      <c r="O2541" s="20" t="s">
        <v>927</v>
      </c>
      <c r="P2541" s="20" t="s">
        <v>50</v>
      </c>
      <c r="Q2541" s="28"/>
      <c r="R2541" s="21" t="s">
        <v>221</v>
      </c>
      <c r="S2541" s="21"/>
      <c r="T2541" s="21" t="s">
        <v>53</v>
      </c>
      <c r="U2541" s="21" t="s">
        <v>222</v>
      </c>
      <c r="V2541" s="46">
        <v>1</v>
      </c>
      <c r="W2541" s="26">
        <f t="shared" si="1622"/>
        <v>1</v>
      </c>
      <c r="X2541" s="26">
        <f t="shared" si="1630"/>
        <v>1</v>
      </c>
      <c r="Y2541" s="21">
        <v>10</v>
      </c>
      <c r="Z2541" s="22">
        <f t="shared" si="1600"/>
        <v>1088</v>
      </c>
      <c r="AA2541" s="20" t="s">
        <v>3440</v>
      </c>
      <c r="AB2541" s="22"/>
      <c r="AC2541" s="22">
        <v>1</v>
      </c>
      <c r="AD2541" s="22"/>
      <c r="AE2541" s="22">
        <f t="shared" si="1644"/>
        <v>1088</v>
      </c>
      <c r="AF2541" s="22">
        <f t="shared" si="1624"/>
        <v>1088</v>
      </c>
      <c r="AG2541" s="20">
        <f t="shared" si="1645"/>
        <v>1088</v>
      </c>
      <c r="AH2541" s="20" t="str">
        <f>VLOOKUP(U2541,[1]提成计算!B:I,8,FALSE)</f>
        <v xml:space="preserve"> </v>
      </c>
      <c r="AI2541" s="20"/>
      <c r="AJ2541" s="22"/>
      <c r="AK2541" s="22"/>
      <c r="AM2541" s="22"/>
      <c r="AN2541" s="22"/>
      <c r="AO2541" s="22" t="s">
        <v>3441</v>
      </c>
      <c r="AP2541" s="22" t="s">
        <v>1301</v>
      </c>
      <c r="AS2541" s="20"/>
      <c r="AT2541" s="20"/>
      <c r="AU2541" s="20"/>
    </row>
    <row r="2542" spans="1:47" x14ac:dyDescent="0.15">
      <c r="A2542" s="21" t="s">
        <v>1273</v>
      </c>
      <c r="B2542" s="20" t="s">
        <v>918</v>
      </c>
      <c r="C2542" s="20" t="s">
        <v>984</v>
      </c>
      <c r="D2542" s="20" t="s">
        <v>995</v>
      </c>
      <c r="E2542" s="20" t="s">
        <v>1009</v>
      </c>
      <c r="F2542" s="20" t="s">
        <v>1250</v>
      </c>
      <c r="G2542" s="20" t="s">
        <v>3655</v>
      </c>
      <c r="H2542" s="20"/>
      <c r="I2542" s="20" t="s">
        <v>3656</v>
      </c>
      <c r="J2542" s="20" t="s">
        <v>924</v>
      </c>
      <c r="K2542" s="20" t="s">
        <v>2877</v>
      </c>
      <c r="L2542" s="20" t="s">
        <v>1918</v>
      </c>
      <c r="M2542" s="20">
        <v>680</v>
      </c>
      <c r="N2542" s="20">
        <v>680</v>
      </c>
      <c r="O2542" s="20" t="s">
        <v>927</v>
      </c>
      <c r="P2542" s="20" t="s">
        <v>50</v>
      </c>
      <c r="Q2542" s="28"/>
      <c r="R2542" s="21" t="s">
        <v>65</v>
      </c>
      <c r="S2542" s="25" t="s">
        <v>1504</v>
      </c>
      <c r="T2542" s="21" t="s">
        <v>53</v>
      </c>
      <c r="U2542" s="21" t="s">
        <v>1757</v>
      </c>
      <c r="V2542" s="46">
        <v>1</v>
      </c>
      <c r="W2542" s="26">
        <f t="shared" si="1622"/>
        <v>1</v>
      </c>
      <c r="Y2542" s="21">
        <v>4</v>
      </c>
      <c r="Z2542" s="22">
        <f t="shared" si="1600"/>
        <v>680</v>
      </c>
      <c r="AA2542" s="20" t="s">
        <v>3440</v>
      </c>
      <c r="AB2542" s="22">
        <v>1</v>
      </c>
      <c r="AC2542" s="22"/>
      <c r="AD2542" s="22">
        <f t="shared" ref="AD2542:AD2546" si="1646">N2542</f>
        <v>680</v>
      </c>
      <c r="AE2542" s="22"/>
      <c r="AF2542" s="22">
        <f t="shared" si="1624"/>
        <v>680</v>
      </c>
      <c r="AG2542" s="20"/>
      <c r="AH2542" s="22"/>
      <c r="AI2542" s="22"/>
      <c r="AJ2542" s="22">
        <f>N2542</f>
        <v>680</v>
      </c>
      <c r="AK2542" s="22">
        <f>IF(O2542="(传统)XDSL",VLOOKUP(S2542,[2]直销续费率明细!C:I,7,FALSE)*1,IF(O2542="GPON+XDSL",VLOOKUP(S2542,[2]直销续费率明细!C:I,7,FALSE)*1,VLOOKUP(S2542,[2]直销续费率明细!C:I,5,FALSE)*1))</f>
        <v>-40</v>
      </c>
      <c r="AL2542" s="22" t="s">
        <v>1309</v>
      </c>
      <c r="AM2542" s="22"/>
      <c r="AN2542" s="22"/>
      <c r="AO2542" s="22" t="s">
        <v>3441</v>
      </c>
      <c r="AP2542" s="22" t="s">
        <v>3460</v>
      </c>
      <c r="AS2542" s="20">
        <f>IF(Y2542&gt;=10,VLOOKUP(U2542,[2]提成计算!B:T,19,FALSE),VLOOKUP(U2542,[2]提成计算!B:T,18,FALSE))</f>
        <v>0.06</v>
      </c>
      <c r="AT2542" s="20">
        <f t="shared" ref="AT2542" si="1647">IF(AD2542*AS2542&gt;0,AD2542*AS2542,AE2542*AS2542)</f>
        <v>40.799999999999997</v>
      </c>
      <c r="AU2542" s="20">
        <f t="shared" ref="AU2542" si="1648">IF(AND(AK2542&lt;0,AK2542+AT2542&lt;0),-AT2542,AK2542)</f>
        <v>-40</v>
      </c>
    </row>
    <row r="2543" spans="1:47" x14ac:dyDescent="0.15">
      <c r="A2543" s="21" t="s">
        <v>1273</v>
      </c>
      <c r="B2543" s="20" t="s">
        <v>918</v>
      </c>
      <c r="C2543" s="20" t="s">
        <v>984</v>
      </c>
      <c r="D2543" s="20" t="s">
        <v>995</v>
      </c>
      <c r="E2543" s="20" t="s">
        <v>1043</v>
      </c>
      <c r="F2543" s="20" t="s">
        <v>1250</v>
      </c>
      <c r="G2543" s="20" t="s">
        <v>3657</v>
      </c>
      <c r="H2543" s="20"/>
      <c r="I2543" s="20">
        <v>13412893597</v>
      </c>
      <c r="J2543" s="20" t="s">
        <v>1268</v>
      </c>
      <c r="K2543" s="20" t="s">
        <v>94</v>
      </c>
      <c r="L2543" s="20" t="s">
        <v>2875</v>
      </c>
      <c r="M2543" s="20">
        <v>800</v>
      </c>
      <c r="N2543" s="20">
        <v>800</v>
      </c>
      <c r="O2543" s="20" t="s">
        <v>1262</v>
      </c>
      <c r="P2543" s="20" t="s">
        <v>50</v>
      </c>
      <c r="Q2543" s="28"/>
      <c r="R2543" s="21" t="s">
        <v>95</v>
      </c>
      <c r="S2543" s="21"/>
      <c r="T2543" s="21" t="s">
        <v>53</v>
      </c>
      <c r="U2543" s="21" t="s">
        <v>96</v>
      </c>
      <c r="V2543" s="46">
        <v>1</v>
      </c>
      <c r="W2543" s="26">
        <f t="shared" si="1622"/>
        <v>1</v>
      </c>
      <c r="X2543" s="26">
        <f t="shared" si="1630"/>
        <v>1</v>
      </c>
      <c r="Y2543" s="21">
        <v>6</v>
      </c>
      <c r="Z2543" s="22">
        <f t="shared" si="1600"/>
        <v>800</v>
      </c>
      <c r="AA2543" s="20" t="s">
        <v>3440</v>
      </c>
      <c r="AB2543" s="22">
        <v>1</v>
      </c>
      <c r="AC2543" s="22"/>
      <c r="AD2543" s="22">
        <f t="shared" si="1646"/>
        <v>800</v>
      </c>
      <c r="AE2543" s="22"/>
      <c r="AF2543" s="22">
        <f t="shared" si="1624"/>
        <v>800</v>
      </c>
      <c r="AG2543" s="20">
        <f t="shared" ref="AG2543:AG2544" si="1649">N2543</f>
        <v>800</v>
      </c>
      <c r="AH2543" s="20" t="str">
        <f>VLOOKUP(U2543,[1]提成计算!B:I,8,FALSE)</f>
        <v xml:space="preserve"> </v>
      </c>
      <c r="AI2543" s="20"/>
      <c r="AJ2543" s="22"/>
      <c r="AK2543" s="22"/>
      <c r="AM2543" s="22"/>
      <c r="AN2543" s="22"/>
      <c r="AO2543" s="22" t="s">
        <v>3441</v>
      </c>
      <c r="AP2543" s="22" t="s">
        <v>1301</v>
      </c>
      <c r="AS2543" s="20"/>
      <c r="AT2543" s="20"/>
      <c r="AU2543" s="20"/>
    </row>
    <row r="2544" spans="1:47" x14ac:dyDescent="0.15">
      <c r="A2544" s="21" t="s">
        <v>1273</v>
      </c>
      <c r="B2544" s="20" t="s">
        <v>918</v>
      </c>
      <c r="C2544" s="20" t="s">
        <v>984</v>
      </c>
      <c r="D2544" s="20" t="s">
        <v>995</v>
      </c>
      <c r="E2544" s="20" t="s">
        <v>1043</v>
      </c>
      <c r="F2544" s="20" t="s">
        <v>1250</v>
      </c>
      <c r="G2544" s="20" t="s">
        <v>3658</v>
      </c>
      <c r="H2544" s="20"/>
      <c r="I2544" s="20">
        <v>15220398715</v>
      </c>
      <c r="J2544" s="20" t="s">
        <v>1268</v>
      </c>
      <c r="K2544" s="20" t="s">
        <v>94</v>
      </c>
      <c r="L2544" s="20" t="s">
        <v>2144</v>
      </c>
      <c r="M2544" s="20">
        <v>730</v>
      </c>
      <c r="N2544" s="20">
        <v>730</v>
      </c>
      <c r="O2544" s="20" t="s">
        <v>1262</v>
      </c>
      <c r="P2544" s="20" t="s">
        <v>50</v>
      </c>
      <c r="Q2544" s="28"/>
      <c r="R2544" s="21" t="s">
        <v>95</v>
      </c>
      <c r="S2544" s="21"/>
      <c r="T2544" s="21" t="s">
        <v>53</v>
      </c>
      <c r="U2544" s="21" t="s">
        <v>96</v>
      </c>
      <c r="V2544" s="46">
        <v>1</v>
      </c>
      <c r="W2544" s="26">
        <f t="shared" si="1622"/>
        <v>1</v>
      </c>
      <c r="X2544" s="26">
        <f t="shared" si="1630"/>
        <v>1</v>
      </c>
      <c r="Y2544" s="21">
        <v>4</v>
      </c>
      <c r="Z2544" s="22">
        <f t="shared" si="1600"/>
        <v>730</v>
      </c>
      <c r="AA2544" s="20" t="s">
        <v>3440</v>
      </c>
      <c r="AB2544" s="22">
        <v>1</v>
      </c>
      <c r="AC2544" s="22"/>
      <c r="AD2544" s="22">
        <f t="shared" si="1646"/>
        <v>730</v>
      </c>
      <c r="AE2544" s="22"/>
      <c r="AF2544" s="22">
        <f t="shared" si="1624"/>
        <v>730</v>
      </c>
      <c r="AG2544" s="20">
        <f t="shared" si="1649"/>
        <v>730</v>
      </c>
      <c r="AH2544" s="20" t="str">
        <f>VLOOKUP(U2544,[1]提成计算!B:I,8,FALSE)</f>
        <v xml:space="preserve"> </v>
      </c>
      <c r="AI2544" s="20"/>
      <c r="AJ2544" s="22"/>
      <c r="AK2544" s="22"/>
      <c r="AM2544" s="22"/>
      <c r="AN2544" s="22"/>
      <c r="AO2544" s="22" t="s">
        <v>3441</v>
      </c>
      <c r="AP2544" s="22" t="s">
        <v>1301</v>
      </c>
      <c r="AS2544" s="20"/>
      <c r="AT2544" s="20"/>
      <c r="AU2544" s="20"/>
    </row>
    <row r="2545" spans="1:47" x14ac:dyDescent="0.15">
      <c r="A2545" s="21" t="s">
        <v>1273</v>
      </c>
      <c r="B2545" s="20" t="s">
        <v>918</v>
      </c>
      <c r="C2545" s="20" t="s">
        <v>984</v>
      </c>
      <c r="D2545" s="20" t="s">
        <v>985</v>
      </c>
      <c r="E2545" s="20" t="s">
        <v>1041</v>
      </c>
      <c r="F2545" s="20" t="s">
        <v>1250</v>
      </c>
      <c r="G2545" s="20" t="s">
        <v>3659</v>
      </c>
      <c r="H2545" s="20"/>
      <c r="I2545" s="20">
        <v>13418392600</v>
      </c>
      <c r="J2545" s="20" t="s">
        <v>924</v>
      </c>
      <c r="K2545" s="20" t="s">
        <v>2882</v>
      </c>
      <c r="L2545" s="20" t="s">
        <v>2119</v>
      </c>
      <c r="M2545" s="20">
        <v>768</v>
      </c>
      <c r="N2545" s="20">
        <v>768</v>
      </c>
      <c r="O2545" s="20" t="s">
        <v>927</v>
      </c>
      <c r="P2545" s="20" t="s">
        <v>50</v>
      </c>
      <c r="Q2545" s="28"/>
      <c r="R2545" s="21" t="s">
        <v>989</v>
      </c>
      <c r="S2545" s="25" t="s">
        <v>1643</v>
      </c>
      <c r="T2545" s="21" t="s">
        <v>53</v>
      </c>
      <c r="U2545" s="21" t="s">
        <v>1833</v>
      </c>
      <c r="V2545" s="46">
        <v>1</v>
      </c>
      <c r="W2545" s="26">
        <f t="shared" si="1622"/>
        <v>1</v>
      </c>
      <c r="Y2545" s="21">
        <v>4</v>
      </c>
      <c r="Z2545" s="22">
        <f t="shared" si="1600"/>
        <v>768</v>
      </c>
      <c r="AA2545" s="20" t="s">
        <v>3440</v>
      </c>
      <c r="AB2545" s="22">
        <v>1</v>
      </c>
      <c r="AC2545" s="22"/>
      <c r="AD2545" s="22">
        <f t="shared" si="1646"/>
        <v>768</v>
      </c>
      <c r="AE2545" s="22"/>
      <c r="AF2545" s="22">
        <f t="shared" si="1624"/>
        <v>768</v>
      </c>
      <c r="AG2545" s="20"/>
      <c r="AH2545" s="22"/>
      <c r="AI2545" s="22"/>
      <c r="AJ2545" s="22">
        <f t="shared" ref="AJ2545:AJ2546" si="1650">N2545</f>
        <v>768</v>
      </c>
      <c r="AK2545" s="22">
        <f>IF(O2545="(传统)XDSL",VLOOKUP(S2545,[2]直销续费率明细!C:I,7,FALSE)*1,IF(O2545="GPON+XDSL",VLOOKUP(S2545,[2]直销续费率明细!C:I,7,FALSE)*1,VLOOKUP(S2545,[2]直销续费率明细!C:I,5,FALSE)*1))</f>
        <v>0</v>
      </c>
      <c r="AL2545" s="22" t="s">
        <v>1309</v>
      </c>
      <c r="AM2545" s="22"/>
      <c r="AN2545" s="22"/>
      <c r="AO2545" s="22" t="s">
        <v>3441</v>
      </c>
      <c r="AP2545" s="22" t="s">
        <v>1301</v>
      </c>
      <c r="AS2545" s="20">
        <f>IF(Y2545&gt;=10,VLOOKUP(U2545,[2]提成计算!B:T,19,FALSE),VLOOKUP(U2545,[2]提成计算!B:T,18,FALSE))</f>
        <v>0.06</v>
      </c>
      <c r="AT2545" s="20">
        <f t="shared" ref="AT2545:AT2546" si="1651">IF(AD2545*AS2545&gt;0,AD2545*AS2545,AE2545*AS2545)</f>
        <v>46.08</v>
      </c>
      <c r="AU2545" s="20">
        <f t="shared" ref="AU2545:AU2546" si="1652">IF(AND(AK2545&lt;0,AK2545+AT2545&lt;0),-AT2545,AK2545)</f>
        <v>0</v>
      </c>
    </row>
    <row r="2546" spans="1:47" x14ac:dyDescent="0.15">
      <c r="A2546" s="21" t="s">
        <v>1273</v>
      </c>
      <c r="B2546" s="20" t="s">
        <v>918</v>
      </c>
      <c r="C2546" s="20" t="s">
        <v>984</v>
      </c>
      <c r="D2546" s="20" t="s">
        <v>995</v>
      </c>
      <c r="E2546" s="20" t="s">
        <v>1809</v>
      </c>
      <c r="F2546" s="20" t="s">
        <v>1250</v>
      </c>
      <c r="G2546" s="20" t="s">
        <v>3660</v>
      </c>
      <c r="H2546" s="20"/>
      <c r="I2546" s="20" t="s">
        <v>3661</v>
      </c>
      <c r="J2546" s="20" t="s">
        <v>924</v>
      </c>
      <c r="K2546" s="20" t="s">
        <v>94</v>
      </c>
      <c r="L2546" s="20" t="s">
        <v>1918</v>
      </c>
      <c r="M2546" s="20">
        <v>680</v>
      </c>
      <c r="N2546" s="20">
        <v>680</v>
      </c>
      <c r="O2546" s="20" t="s">
        <v>1262</v>
      </c>
      <c r="P2546" s="20" t="s">
        <v>50</v>
      </c>
      <c r="Q2546" s="28"/>
      <c r="R2546" s="21" t="s">
        <v>95</v>
      </c>
      <c r="S2546" s="25" t="s">
        <v>1811</v>
      </c>
      <c r="T2546" s="21" t="s">
        <v>53</v>
      </c>
      <c r="U2546" s="21" t="s">
        <v>96</v>
      </c>
      <c r="V2546" s="46">
        <v>1</v>
      </c>
      <c r="W2546" s="26">
        <f t="shared" si="1622"/>
        <v>1</v>
      </c>
      <c r="Y2546" s="21">
        <v>4</v>
      </c>
      <c r="Z2546" s="22">
        <f t="shared" si="1600"/>
        <v>680</v>
      </c>
      <c r="AA2546" s="20" t="s">
        <v>3440</v>
      </c>
      <c r="AB2546" s="22">
        <v>1</v>
      </c>
      <c r="AC2546" s="22"/>
      <c r="AD2546" s="22">
        <f t="shared" si="1646"/>
        <v>680</v>
      </c>
      <c r="AE2546" s="22"/>
      <c r="AF2546" s="22">
        <f t="shared" si="1624"/>
        <v>680</v>
      </c>
      <c r="AG2546" s="20"/>
      <c r="AH2546" s="22"/>
      <c r="AI2546" s="22"/>
      <c r="AJ2546" s="22">
        <f t="shared" si="1650"/>
        <v>680</v>
      </c>
      <c r="AK2546" s="22">
        <f>IF(O2546="(传统)XDSL",VLOOKUP(S2546,[2]直销续费率明细!C:I,7,FALSE)*1,IF(O2546="GPON+XDSL",VLOOKUP(S2546,[2]直销续费率明细!C:I,7,FALSE)*1,VLOOKUP(S2546,[2]直销续费率明细!C:I,5,FALSE)*1))</f>
        <v>25</v>
      </c>
      <c r="AL2546" s="22" t="s">
        <v>1300</v>
      </c>
      <c r="AM2546" s="22"/>
      <c r="AN2546" s="22"/>
      <c r="AO2546" s="22" t="s">
        <v>3441</v>
      </c>
      <c r="AP2546" s="22" t="s">
        <v>3460</v>
      </c>
      <c r="AS2546" s="20">
        <f>IF(Y2546&gt;=10,VLOOKUP(U2546,[2]提成计算!B:T,19,FALSE),VLOOKUP(U2546,[2]提成计算!B:T,18,FALSE))</f>
        <v>7.0000000000000007E-2</v>
      </c>
      <c r="AT2546" s="20">
        <f t="shared" si="1651"/>
        <v>47.6</v>
      </c>
      <c r="AU2546" s="20">
        <f t="shared" si="1652"/>
        <v>25</v>
      </c>
    </row>
    <row r="2547" spans="1:47" x14ac:dyDescent="0.15">
      <c r="A2547" s="21" t="s">
        <v>1273</v>
      </c>
      <c r="B2547" s="20" t="s">
        <v>918</v>
      </c>
      <c r="C2547" s="20" t="s">
        <v>984</v>
      </c>
      <c r="D2547" s="20" t="s">
        <v>995</v>
      </c>
      <c r="E2547" s="20" t="s">
        <v>1030</v>
      </c>
      <c r="F2547" s="20" t="s">
        <v>1250</v>
      </c>
      <c r="G2547" s="20" t="s">
        <v>3662</v>
      </c>
      <c r="H2547" s="20"/>
      <c r="I2547" s="20">
        <v>13650025219</v>
      </c>
      <c r="J2547" s="20" t="s">
        <v>1268</v>
      </c>
      <c r="K2547" s="20" t="s">
        <v>1032</v>
      </c>
      <c r="L2547" s="20" t="s">
        <v>1358</v>
      </c>
      <c r="M2547" s="20">
        <v>1088</v>
      </c>
      <c r="N2547" s="20">
        <v>1088</v>
      </c>
      <c r="O2547" s="20" t="s">
        <v>927</v>
      </c>
      <c r="P2547" s="20" t="s">
        <v>50</v>
      </c>
      <c r="Q2547" s="28"/>
      <c r="R2547" s="21" t="s">
        <v>221</v>
      </c>
      <c r="S2547" s="21"/>
      <c r="T2547" s="21" t="s">
        <v>53</v>
      </c>
      <c r="U2547" s="21" t="s">
        <v>1034</v>
      </c>
      <c r="V2547" s="46">
        <v>1</v>
      </c>
      <c r="W2547" s="26">
        <f t="shared" si="1622"/>
        <v>1</v>
      </c>
      <c r="X2547" s="26">
        <f t="shared" si="1630"/>
        <v>1</v>
      </c>
      <c r="Y2547" s="21">
        <v>10</v>
      </c>
      <c r="Z2547" s="22">
        <f t="shared" si="1600"/>
        <v>1088</v>
      </c>
      <c r="AA2547" s="20" t="s">
        <v>3440</v>
      </c>
      <c r="AB2547" s="22"/>
      <c r="AC2547" s="22">
        <v>1</v>
      </c>
      <c r="AD2547" s="22"/>
      <c r="AE2547" s="22">
        <f>N2547</f>
        <v>1088</v>
      </c>
      <c r="AF2547" s="22">
        <f t="shared" si="1624"/>
        <v>1088</v>
      </c>
      <c r="AG2547" s="20">
        <f>N2547</f>
        <v>1088</v>
      </c>
      <c r="AH2547" s="20" t="str">
        <f>VLOOKUP(U2547,[1]提成计算!B:I,8,FALSE)</f>
        <v xml:space="preserve"> </v>
      </c>
      <c r="AI2547" s="20"/>
      <c r="AJ2547" s="22"/>
      <c r="AK2547" s="22"/>
      <c r="AM2547" s="22"/>
      <c r="AN2547" s="22"/>
      <c r="AO2547" s="22" t="s">
        <v>2216</v>
      </c>
      <c r="AP2547" s="22" t="s">
        <v>1301</v>
      </c>
      <c r="AS2547" s="20"/>
      <c r="AT2547" s="20"/>
      <c r="AU2547" s="20"/>
    </row>
    <row r="2548" spans="1:47" x14ac:dyDescent="0.15">
      <c r="A2548" s="21" t="s">
        <v>1273</v>
      </c>
      <c r="B2548" s="20" t="s">
        <v>918</v>
      </c>
      <c r="C2548" s="20" t="s">
        <v>984</v>
      </c>
      <c r="D2548" s="20" t="s">
        <v>985</v>
      </c>
      <c r="E2548" s="20" t="s">
        <v>1041</v>
      </c>
      <c r="F2548" s="20" t="s">
        <v>1250</v>
      </c>
      <c r="G2548" s="20" t="s">
        <v>3663</v>
      </c>
      <c r="H2548" s="20"/>
      <c r="I2548" s="20">
        <v>15820946340</v>
      </c>
      <c r="J2548" s="20" t="s">
        <v>924</v>
      </c>
      <c r="K2548" s="20" t="s">
        <v>2944</v>
      </c>
      <c r="L2548" s="20" t="s">
        <v>2119</v>
      </c>
      <c r="M2548" s="20">
        <v>768</v>
      </c>
      <c r="N2548" s="20">
        <v>768</v>
      </c>
      <c r="O2548" s="20" t="s">
        <v>927</v>
      </c>
      <c r="P2548" s="20" t="s">
        <v>50</v>
      </c>
      <c r="Q2548" s="28"/>
      <c r="R2548" s="21" t="s">
        <v>989</v>
      </c>
      <c r="S2548" s="25" t="s">
        <v>990</v>
      </c>
      <c r="T2548" s="21" t="s">
        <v>53</v>
      </c>
      <c r="U2548" s="21" t="s">
        <v>991</v>
      </c>
      <c r="V2548" s="46">
        <v>1</v>
      </c>
      <c r="W2548" s="26">
        <f t="shared" si="1622"/>
        <v>1</v>
      </c>
      <c r="Y2548" s="21">
        <v>4</v>
      </c>
      <c r="Z2548" s="22">
        <f t="shared" si="1600"/>
        <v>768</v>
      </c>
      <c r="AA2548" s="20" t="s">
        <v>2218</v>
      </c>
      <c r="AB2548" s="22">
        <v>1</v>
      </c>
      <c r="AC2548" s="22"/>
      <c r="AD2548" s="22">
        <f t="shared" ref="AD2548:AD2550" si="1653">N2548</f>
        <v>768</v>
      </c>
      <c r="AE2548" s="22"/>
      <c r="AF2548" s="22">
        <f t="shared" si="1624"/>
        <v>768</v>
      </c>
      <c r="AG2548" s="20"/>
      <c r="AH2548" s="22"/>
      <c r="AI2548" s="22"/>
      <c r="AJ2548" s="22">
        <f t="shared" ref="AJ2548:AJ2550" si="1654">N2548</f>
        <v>768</v>
      </c>
      <c r="AK2548" s="22">
        <f>IF(O2548="(传统)XDSL",VLOOKUP(S2548,[2]直销续费率明细!C:I,7,FALSE)*1,IF(O2548="GPON+XDSL",VLOOKUP(S2548,[2]直销续费率明细!C:I,7,FALSE)*1,VLOOKUP(S2548,[2]直销续费率明细!C:I,5,FALSE)*1))</f>
        <v>25</v>
      </c>
      <c r="AL2548" s="22" t="s">
        <v>1309</v>
      </c>
      <c r="AM2548" s="22"/>
      <c r="AN2548" s="22"/>
      <c r="AO2548" s="22" t="s">
        <v>3441</v>
      </c>
      <c r="AP2548" s="22" t="s">
        <v>1301</v>
      </c>
      <c r="AS2548" s="20">
        <f>IF(Y2548&gt;=10,VLOOKUP(U2548,[2]提成计算!B:T,19,FALSE),VLOOKUP(U2548,[2]提成计算!B:T,18,FALSE))</f>
        <v>7.0000000000000007E-2</v>
      </c>
      <c r="AT2548" s="20">
        <f t="shared" ref="AT2548:AT2550" si="1655">IF(AD2548*AS2548&gt;0,AD2548*AS2548,AE2548*AS2548)</f>
        <v>53.760000000000005</v>
      </c>
      <c r="AU2548" s="20">
        <f t="shared" ref="AU2548:AU2550" si="1656">IF(AND(AK2548&lt;0,AK2548+AT2548&lt;0),-AT2548,AK2548)</f>
        <v>25</v>
      </c>
    </row>
    <row r="2549" spans="1:47" x14ac:dyDescent="0.15">
      <c r="A2549" s="21" t="s">
        <v>1273</v>
      </c>
      <c r="B2549" s="20" t="s">
        <v>918</v>
      </c>
      <c r="C2549" s="20" t="s">
        <v>984</v>
      </c>
      <c r="D2549" s="20" t="s">
        <v>985</v>
      </c>
      <c r="E2549" s="20" t="s">
        <v>986</v>
      </c>
      <c r="F2549" s="20" t="s">
        <v>1250</v>
      </c>
      <c r="G2549" s="20" t="s">
        <v>3664</v>
      </c>
      <c r="H2549" s="20"/>
      <c r="I2549" s="20">
        <v>13428482730</v>
      </c>
      <c r="J2549" s="20" t="s">
        <v>924</v>
      </c>
      <c r="K2549" s="20" t="s">
        <v>2944</v>
      </c>
      <c r="L2549" s="20" t="s">
        <v>2119</v>
      </c>
      <c r="M2549" s="20">
        <v>768</v>
      </c>
      <c r="N2549" s="20">
        <v>768</v>
      </c>
      <c r="O2549" s="20" t="s">
        <v>927</v>
      </c>
      <c r="P2549" s="20" t="s">
        <v>50</v>
      </c>
      <c r="Q2549" s="28"/>
      <c r="R2549" s="21" t="s">
        <v>989</v>
      </c>
      <c r="S2549" s="25" t="s">
        <v>990</v>
      </c>
      <c r="T2549" s="21" t="s">
        <v>53</v>
      </c>
      <c r="U2549" s="21" t="s">
        <v>991</v>
      </c>
      <c r="V2549" s="46">
        <v>1</v>
      </c>
      <c r="W2549" s="26">
        <f t="shared" si="1622"/>
        <v>1</v>
      </c>
      <c r="Y2549" s="21">
        <v>4</v>
      </c>
      <c r="Z2549" s="22">
        <f t="shared" si="1600"/>
        <v>768</v>
      </c>
      <c r="AA2549" s="20" t="s">
        <v>3440</v>
      </c>
      <c r="AB2549" s="22">
        <v>1</v>
      </c>
      <c r="AC2549" s="22"/>
      <c r="AD2549" s="22">
        <f t="shared" si="1653"/>
        <v>768</v>
      </c>
      <c r="AE2549" s="22"/>
      <c r="AF2549" s="22">
        <f t="shared" si="1624"/>
        <v>768</v>
      </c>
      <c r="AG2549" s="20"/>
      <c r="AH2549" s="22"/>
      <c r="AI2549" s="22"/>
      <c r="AJ2549" s="22">
        <f t="shared" si="1654"/>
        <v>768</v>
      </c>
      <c r="AK2549" s="22">
        <f>IF(O2549="(传统)XDSL",VLOOKUP(S2549,[2]直销续费率明细!C:I,7,FALSE)*1,IF(O2549="GPON+XDSL",VLOOKUP(S2549,[2]直销续费率明细!C:I,7,FALSE)*1,VLOOKUP(S2549,[2]直销续费率明细!C:I,5,FALSE)*1))</f>
        <v>25</v>
      </c>
      <c r="AL2549" s="22" t="s">
        <v>1309</v>
      </c>
      <c r="AM2549" s="22"/>
      <c r="AN2549" s="22"/>
      <c r="AO2549" s="22" t="s">
        <v>3441</v>
      </c>
      <c r="AP2549" s="22" t="s">
        <v>1301</v>
      </c>
      <c r="AS2549" s="20">
        <f>IF(Y2549&gt;=10,VLOOKUP(U2549,[2]提成计算!B:T,19,FALSE),VLOOKUP(U2549,[2]提成计算!B:T,18,FALSE))</f>
        <v>7.0000000000000007E-2</v>
      </c>
      <c r="AT2549" s="20">
        <f t="shared" si="1655"/>
        <v>53.760000000000005</v>
      </c>
      <c r="AU2549" s="20">
        <f t="shared" si="1656"/>
        <v>25</v>
      </c>
    </row>
    <row r="2550" spans="1:47" x14ac:dyDescent="0.15">
      <c r="A2550" s="21" t="s">
        <v>1273</v>
      </c>
      <c r="B2550" s="20" t="s">
        <v>918</v>
      </c>
      <c r="C2550" s="20" t="s">
        <v>984</v>
      </c>
      <c r="D2550" s="20" t="s">
        <v>985</v>
      </c>
      <c r="E2550" s="20" t="s">
        <v>1004</v>
      </c>
      <c r="F2550" s="20" t="s">
        <v>1250</v>
      </c>
      <c r="G2550" s="20" t="s">
        <v>3665</v>
      </c>
      <c r="H2550" s="20"/>
      <c r="I2550" s="20">
        <v>18224300468</v>
      </c>
      <c r="J2550" s="20" t="s">
        <v>924</v>
      </c>
      <c r="K2550" s="20" t="s">
        <v>1006</v>
      </c>
      <c r="L2550" s="20" t="s">
        <v>1918</v>
      </c>
      <c r="M2550" s="20">
        <v>680</v>
      </c>
      <c r="N2550" s="20">
        <v>680</v>
      </c>
      <c r="O2550" s="20" t="s">
        <v>1262</v>
      </c>
      <c r="P2550" s="20" t="s">
        <v>50</v>
      </c>
      <c r="Q2550" s="28"/>
      <c r="R2550" s="21" t="s">
        <v>989</v>
      </c>
      <c r="S2550" s="25" t="s">
        <v>1007</v>
      </c>
      <c r="T2550" s="21" t="s">
        <v>53</v>
      </c>
      <c r="U2550" s="21" t="s">
        <v>1008</v>
      </c>
      <c r="V2550" s="46">
        <v>1</v>
      </c>
      <c r="W2550" s="26">
        <f t="shared" si="1622"/>
        <v>1</v>
      </c>
      <c r="Y2550" s="21">
        <v>4</v>
      </c>
      <c r="Z2550" s="22">
        <f t="shared" si="1600"/>
        <v>680</v>
      </c>
      <c r="AA2550" s="20" t="s">
        <v>3440</v>
      </c>
      <c r="AB2550" s="22">
        <v>1</v>
      </c>
      <c r="AC2550" s="22"/>
      <c r="AD2550" s="22">
        <f t="shared" si="1653"/>
        <v>680</v>
      </c>
      <c r="AE2550" s="22"/>
      <c r="AF2550" s="22">
        <f t="shared" si="1624"/>
        <v>680</v>
      </c>
      <c r="AG2550" s="20"/>
      <c r="AH2550" s="22"/>
      <c r="AI2550" s="22"/>
      <c r="AJ2550" s="22">
        <f t="shared" si="1654"/>
        <v>680</v>
      </c>
      <c r="AK2550" s="22">
        <f>IF(O2550="(传统)XDSL",VLOOKUP(S2550,[2]直销续费率明细!C:I,7,FALSE)*1,IF(O2550="GPON+XDSL",VLOOKUP(S2550,[2]直销续费率明细!C:I,7,FALSE)*1,VLOOKUP(S2550,[2]直销续费率明细!C:I,5,FALSE)*1))</f>
        <v>25</v>
      </c>
      <c r="AL2550" s="22" t="s">
        <v>1309</v>
      </c>
      <c r="AM2550" s="22"/>
      <c r="AN2550" s="22"/>
      <c r="AO2550" s="22" t="s">
        <v>3441</v>
      </c>
      <c r="AP2550" s="22" t="s">
        <v>3460</v>
      </c>
      <c r="AS2550" s="20">
        <f>IF(Y2550&gt;=10,VLOOKUP(U2550,[2]提成计算!B:T,19,FALSE),VLOOKUP(U2550,[2]提成计算!B:T,18,FALSE))</f>
        <v>7.0000000000000007E-2</v>
      </c>
      <c r="AT2550" s="20">
        <f t="shared" si="1655"/>
        <v>47.6</v>
      </c>
      <c r="AU2550" s="20">
        <f t="shared" si="1656"/>
        <v>25</v>
      </c>
    </row>
    <row r="2551" spans="1:47" x14ac:dyDescent="0.15">
      <c r="A2551" s="21" t="s">
        <v>1273</v>
      </c>
      <c r="B2551" s="20" t="s">
        <v>918</v>
      </c>
      <c r="C2551" s="20" t="s">
        <v>984</v>
      </c>
      <c r="D2551" s="20" t="s">
        <v>995</v>
      </c>
      <c r="E2551" s="20" t="s">
        <v>1009</v>
      </c>
      <c r="F2551" s="20" t="s">
        <v>1250</v>
      </c>
      <c r="G2551" s="20" t="s">
        <v>3666</v>
      </c>
      <c r="H2551" s="20"/>
      <c r="I2551" s="20">
        <v>13413813124</v>
      </c>
      <c r="J2551" s="20" t="s">
        <v>1268</v>
      </c>
      <c r="K2551" s="20" t="s">
        <v>1011</v>
      </c>
      <c r="L2551" s="20" t="s">
        <v>1358</v>
      </c>
      <c r="M2551" s="20">
        <v>1088</v>
      </c>
      <c r="N2551" s="20">
        <v>1088</v>
      </c>
      <c r="O2551" s="20" t="s">
        <v>927</v>
      </c>
      <c r="P2551" s="20" t="s">
        <v>50</v>
      </c>
      <c r="Q2551" s="28"/>
      <c r="R2551" s="21" t="s">
        <v>65</v>
      </c>
      <c r="S2551" s="21"/>
      <c r="T2551" s="21" t="s">
        <v>53</v>
      </c>
      <c r="U2551" s="21" t="s">
        <v>1012</v>
      </c>
      <c r="V2551" s="46">
        <v>1</v>
      </c>
      <c r="W2551" s="26">
        <f t="shared" si="1622"/>
        <v>1</v>
      </c>
      <c r="X2551" s="26">
        <f t="shared" si="1630"/>
        <v>1</v>
      </c>
      <c r="Y2551" s="21">
        <v>10</v>
      </c>
      <c r="Z2551" s="22">
        <f t="shared" si="1600"/>
        <v>1088</v>
      </c>
      <c r="AA2551" s="20" t="s">
        <v>3440</v>
      </c>
      <c r="AB2551" s="22"/>
      <c r="AC2551" s="22">
        <v>1</v>
      </c>
      <c r="AD2551" s="22"/>
      <c r="AE2551" s="22">
        <f>N2551</f>
        <v>1088</v>
      </c>
      <c r="AF2551" s="22">
        <f t="shared" si="1624"/>
        <v>1088</v>
      </c>
      <c r="AG2551" s="20">
        <f>N2551</f>
        <v>1088</v>
      </c>
      <c r="AH2551" s="20" t="str">
        <f>VLOOKUP(U2551,[1]提成计算!B:I,8,FALSE)</f>
        <v>否</v>
      </c>
      <c r="AI2551" s="20"/>
      <c r="AJ2551" s="22"/>
      <c r="AK2551" s="22"/>
      <c r="AM2551" s="22"/>
      <c r="AN2551" s="22"/>
      <c r="AO2551" s="22" t="s">
        <v>3441</v>
      </c>
      <c r="AP2551" s="22" t="s">
        <v>1301</v>
      </c>
      <c r="AS2551" s="20"/>
      <c r="AT2551" s="20"/>
      <c r="AU2551" s="20"/>
    </row>
    <row r="2552" spans="1:47" x14ac:dyDescent="0.15">
      <c r="A2552" s="21" t="s">
        <v>1273</v>
      </c>
      <c r="B2552" s="20" t="s">
        <v>918</v>
      </c>
      <c r="C2552" s="20" t="s">
        <v>984</v>
      </c>
      <c r="D2552" s="20" t="s">
        <v>1029</v>
      </c>
      <c r="E2552" s="20" t="s">
        <v>1038</v>
      </c>
      <c r="F2552" s="20" t="s">
        <v>1250</v>
      </c>
      <c r="G2552" s="20" t="s">
        <v>2899</v>
      </c>
      <c r="H2552" s="20"/>
      <c r="I2552" s="20">
        <v>13713037386</v>
      </c>
      <c r="J2552" s="20" t="s">
        <v>924</v>
      </c>
      <c r="K2552" s="20" t="s">
        <v>220</v>
      </c>
      <c r="L2552" s="20" t="s">
        <v>3667</v>
      </c>
      <c r="M2552" s="20">
        <v>768</v>
      </c>
      <c r="N2552" s="20">
        <v>768</v>
      </c>
      <c r="O2552" s="20" t="s">
        <v>927</v>
      </c>
      <c r="P2552" s="20" t="s">
        <v>50</v>
      </c>
      <c r="Q2552" s="28"/>
      <c r="R2552" s="21" t="s">
        <v>221</v>
      </c>
      <c r="S2552" s="25" t="s">
        <v>1040</v>
      </c>
      <c r="T2552" s="21" t="s">
        <v>53</v>
      </c>
      <c r="U2552" s="21" t="s">
        <v>222</v>
      </c>
      <c r="V2552" s="46">
        <v>1</v>
      </c>
      <c r="W2552" s="26">
        <f t="shared" si="1622"/>
        <v>1</v>
      </c>
      <c r="Y2552" s="21">
        <v>4</v>
      </c>
      <c r="Z2552" s="22">
        <f t="shared" si="1600"/>
        <v>768</v>
      </c>
      <c r="AA2552" s="20" t="s">
        <v>3440</v>
      </c>
      <c r="AB2552" s="22">
        <v>1</v>
      </c>
      <c r="AC2552" s="22"/>
      <c r="AD2552" s="22">
        <f>N2552</f>
        <v>768</v>
      </c>
      <c r="AE2552" s="22"/>
      <c r="AF2552" s="22">
        <f t="shared" si="1624"/>
        <v>768</v>
      </c>
      <c r="AG2552" s="20"/>
      <c r="AH2552" s="22"/>
      <c r="AI2552" s="22"/>
      <c r="AJ2552" s="22">
        <f t="shared" ref="AJ2552:AJ2555" si="1657">N2552</f>
        <v>768</v>
      </c>
      <c r="AK2552" s="22">
        <f>IF(O2552="(传统)XDSL",VLOOKUP(S2552,[2]直销续费率明细!C:I,7,FALSE)*1,IF(O2552="GPON+XDSL",VLOOKUP(S2552,[2]直销续费率明细!C:I,7,FALSE)*1,VLOOKUP(S2552,[2]直销续费率明细!C:I,5,FALSE)*1))</f>
        <v>-40</v>
      </c>
      <c r="AL2552" s="22" t="s">
        <v>1300</v>
      </c>
      <c r="AM2552" s="22"/>
      <c r="AN2552" s="22"/>
      <c r="AO2552" s="22" t="s">
        <v>3441</v>
      </c>
      <c r="AP2552" s="22" t="s">
        <v>1301</v>
      </c>
      <c r="AS2552" s="20">
        <f>IF(Y2552&gt;=10,VLOOKUP(U2552,[2]提成计算!B:T,19,FALSE),VLOOKUP(U2552,[2]提成计算!B:T,18,FALSE))</f>
        <v>7.0000000000000007E-2</v>
      </c>
      <c r="AT2552" s="20">
        <f t="shared" ref="AT2552:AT2555" si="1658">IF(AD2552*AS2552&gt;0,AD2552*AS2552,AE2552*AS2552)</f>
        <v>53.760000000000005</v>
      </c>
      <c r="AU2552" s="20">
        <f t="shared" ref="AU2552:AU2555" si="1659">IF(AND(AK2552&lt;0,AK2552+AT2552&lt;0),-AT2552,AK2552)</f>
        <v>-40</v>
      </c>
    </row>
    <row r="2553" spans="1:47" x14ac:dyDescent="0.15">
      <c r="A2553" s="21" t="s">
        <v>1273</v>
      </c>
      <c r="B2553" s="20" t="s">
        <v>918</v>
      </c>
      <c r="C2553" s="20" t="s">
        <v>984</v>
      </c>
      <c r="D2553" s="20" t="s">
        <v>995</v>
      </c>
      <c r="E2553" s="20" t="s">
        <v>996</v>
      </c>
      <c r="F2553" s="20" t="s">
        <v>1250</v>
      </c>
      <c r="G2553" s="20" t="s">
        <v>840</v>
      </c>
      <c r="H2553" s="20"/>
      <c r="I2553" s="20">
        <v>13794832103</v>
      </c>
      <c r="J2553" s="20" t="s">
        <v>924</v>
      </c>
      <c r="K2553" s="20" t="s">
        <v>1016</v>
      </c>
      <c r="L2553" s="20" t="s">
        <v>2137</v>
      </c>
      <c r="M2553" s="20">
        <v>1408</v>
      </c>
      <c r="N2553" s="20">
        <v>1408</v>
      </c>
      <c r="O2553" s="20" t="s">
        <v>927</v>
      </c>
      <c r="P2553" s="20" t="s">
        <v>50</v>
      </c>
      <c r="Q2553" s="28"/>
      <c r="R2553" s="21" t="s">
        <v>1001</v>
      </c>
      <c r="S2553" s="25" t="s">
        <v>1002</v>
      </c>
      <c r="T2553" s="21" t="s">
        <v>53</v>
      </c>
      <c r="U2553" s="21" t="s">
        <v>1018</v>
      </c>
      <c r="V2553" s="46">
        <v>1</v>
      </c>
      <c r="W2553" s="26">
        <f t="shared" si="1622"/>
        <v>1</v>
      </c>
      <c r="Y2553" s="21">
        <v>12</v>
      </c>
      <c r="Z2553" s="22">
        <f t="shared" si="1600"/>
        <v>1408</v>
      </c>
      <c r="AA2553" s="20" t="s">
        <v>3440</v>
      </c>
      <c r="AB2553" s="22"/>
      <c r="AC2553" s="22">
        <v>1</v>
      </c>
      <c r="AD2553" s="22"/>
      <c r="AE2553" s="22">
        <f>N2553</f>
        <v>1408</v>
      </c>
      <c r="AF2553" s="22">
        <f t="shared" si="1624"/>
        <v>1408</v>
      </c>
      <c r="AG2553" s="20"/>
      <c r="AH2553" s="22"/>
      <c r="AI2553" s="22"/>
      <c r="AJ2553" s="22">
        <f t="shared" si="1657"/>
        <v>1408</v>
      </c>
      <c r="AK2553" s="22">
        <f>IF(O2553="(传统)XDSL",VLOOKUP(S2553,[2]直销续费率明细!C:I,7,FALSE)*1,IF(O2553="GPON+XDSL",VLOOKUP(S2553,[2]直销续费率明细!C:I,7,FALSE)*1,VLOOKUP(S2553,[2]直销续费率明细!C:I,5,FALSE)*1))</f>
        <v>25</v>
      </c>
      <c r="AL2553" s="22" t="s">
        <v>1300</v>
      </c>
      <c r="AM2553" s="22"/>
      <c r="AN2553" s="22"/>
      <c r="AO2553" s="22" t="s">
        <v>3441</v>
      </c>
      <c r="AP2553" s="22" t="s">
        <v>1301</v>
      </c>
      <c r="AS2553" s="20">
        <f>IF(Y2553&gt;=10,VLOOKUP(U2553,[2]提成计算!B:T,19,FALSE),VLOOKUP(U2553,[2]提成计算!B:T,18,FALSE))</f>
        <v>0.09</v>
      </c>
      <c r="AT2553" s="20">
        <f t="shared" si="1658"/>
        <v>126.72</v>
      </c>
      <c r="AU2553" s="20">
        <f t="shared" si="1659"/>
        <v>25</v>
      </c>
    </row>
    <row r="2554" spans="1:47" x14ac:dyDescent="0.15">
      <c r="A2554" s="21" t="s">
        <v>1273</v>
      </c>
      <c r="B2554" s="20" t="s">
        <v>918</v>
      </c>
      <c r="C2554" s="20" t="s">
        <v>984</v>
      </c>
      <c r="D2554" s="20" t="s">
        <v>995</v>
      </c>
      <c r="E2554" s="20" t="s">
        <v>996</v>
      </c>
      <c r="F2554" s="20" t="s">
        <v>1250</v>
      </c>
      <c r="G2554" s="20" t="s">
        <v>3668</v>
      </c>
      <c r="H2554" s="20"/>
      <c r="I2554" s="20">
        <v>13416951016</v>
      </c>
      <c r="J2554" s="20" t="s">
        <v>924</v>
      </c>
      <c r="K2554" s="20" t="s">
        <v>999</v>
      </c>
      <c r="L2554" s="20" t="s">
        <v>1918</v>
      </c>
      <c r="M2554" s="20">
        <v>680</v>
      </c>
      <c r="N2554" s="20">
        <v>680</v>
      </c>
      <c r="O2554" s="20" t="s">
        <v>927</v>
      </c>
      <c r="P2554" s="20" t="s">
        <v>50</v>
      </c>
      <c r="Q2554" s="28"/>
      <c r="R2554" s="21" t="s">
        <v>1001</v>
      </c>
      <c r="S2554" s="25" t="s">
        <v>1002</v>
      </c>
      <c r="T2554" s="21" t="s">
        <v>53</v>
      </c>
      <c r="U2554" s="21" t="s">
        <v>1003</v>
      </c>
      <c r="V2554" s="46">
        <v>1</v>
      </c>
      <c r="W2554" s="26">
        <f t="shared" si="1622"/>
        <v>1</v>
      </c>
      <c r="Y2554" s="21">
        <v>4</v>
      </c>
      <c r="Z2554" s="22">
        <f t="shared" si="1600"/>
        <v>680</v>
      </c>
      <c r="AA2554" s="20" t="s">
        <v>3440</v>
      </c>
      <c r="AB2554" s="22">
        <v>1</v>
      </c>
      <c r="AC2554" s="22"/>
      <c r="AD2554" s="22">
        <f t="shared" ref="AD2554:AD2555" si="1660">N2554</f>
        <v>680</v>
      </c>
      <c r="AE2554" s="22"/>
      <c r="AF2554" s="22">
        <f t="shared" si="1624"/>
        <v>680</v>
      </c>
      <c r="AG2554" s="20"/>
      <c r="AH2554" s="22"/>
      <c r="AI2554" s="22"/>
      <c r="AJ2554" s="22">
        <f t="shared" si="1657"/>
        <v>680</v>
      </c>
      <c r="AK2554" s="22">
        <f>IF(O2554="(传统)XDSL",VLOOKUP(S2554,[2]直销续费率明细!C:I,7,FALSE)*1,IF(O2554="GPON+XDSL",VLOOKUP(S2554,[2]直销续费率明细!C:I,7,FALSE)*1,VLOOKUP(S2554,[2]直销续费率明细!C:I,5,FALSE)*1))</f>
        <v>25</v>
      </c>
      <c r="AL2554" s="22" t="s">
        <v>1300</v>
      </c>
      <c r="AM2554" s="22"/>
      <c r="AN2554" s="22"/>
      <c r="AO2554" s="22" t="s">
        <v>3441</v>
      </c>
      <c r="AP2554" s="22" t="s">
        <v>3460</v>
      </c>
      <c r="AS2554" s="20">
        <f>IF(Y2554&gt;=10,VLOOKUP(U2554,[2]提成计算!B:T,19,FALSE),VLOOKUP(U2554,[2]提成计算!B:T,18,FALSE))</f>
        <v>0.06</v>
      </c>
      <c r="AT2554" s="20">
        <f t="shared" si="1658"/>
        <v>40.799999999999997</v>
      </c>
      <c r="AU2554" s="20">
        <f t="shared" si="1659"/>
        <v>25</v>
      </c>
    </row>
    <row r="2555" spans="1:47" x14ac:dyDescent="0.15">
      <c r="A2555" s="21" t="s">
        <v>1273</v>
      </c>
      <c r="B2555" s="20" t="s">
        <v>918</v>
      </c>
      <c r="C2555" s="20" t="s">
        <v>984</v>
      </c>
      <c r="D2555" s="20" t="s">
        <v>995</v>
      </c>
      <c r="E2555" s="20" t="s">
        <v>1013</v>
      </c>
      <c r="F2555" s="20" t="s">
        <v>1250</v>
      </c>
      <c r="G2555" s="20" t="s">
        <v>2497</v>
      </c>
      <c r="H2555" s="20"/>
      <c r="I2555" s="20">
        <v>13539095566</v>
      </c>
      <c r="J2555" s="20" t="s">
        <v>924</v>
      </c>
      <c r="K2555" s="20" t="s">
        <v>999</v>
      </c>
      <c r="L2555" s="20" t="s">
        <v>2119</v>
      </c>
      <c r="M2555" s="20">
        <v>768</v>
      </c>
      <c r="N2555" s="20">
        <v>768</v>
      </c>
      <c r="O2555" s="20" t="s">
        <v>927</v>
      </c>
      <c r="P2555" s="20" t="s">
        <v>50</v>
      </c>
      <c r="Q2555" s="28"/>
      <c r="R2555" s="21" t="s">
        <v>1001</v>
      </c>
      <c r="S2555" s="25" t="s">
        <v>1017</v>
      </c>
      <c r="T2555" s="21" t="s">
        <v>53</v>
      </c>
      <c r="U2555" s="21" t="s">
        <v>1003</v>
      </c>
      <c r="V2555" s="46">
        <v>1</v>
      </c>
      <c r="W2555" s="26">
        <f t="shared" si="1622"/>
        <v>1</v>
      </c>
      <c r="Y2555" s="21">
        <v>4</v>
      </c>
      <c r="Z2555" s="22">
        <f t="shared" si="1600"/>
        <v>768</v>
      </c>
      <c r="AA2555" s="20" t="s">
        <v>3440</v>
      </c>
      <c r="AB2555" s="22">
        <v>1</v>
      </c>
      <c r="AC2555" s="22"/>
      <c r="AD2555" s="22">
        <f t="shared" si="1660"/>
        <v>768</v>
      </c>
      <c r="AE2555" s="22"/>
      <c r="AF2555" s="22">
        <f t="shared" si="1624"/>
        <v>768</v>
      </c>
      <c r="AG2555" s="20"/>
      <c r="AH2555" s="22"/>
      <c r="AI2555" s="22"/>
      <c r="AJ2555" s="22">
        <f t="shared" si="1657"/>
        <v>768</v>
      </c>
      <c r="AK2555" s="22">
        <f>IF(O2555="(传统)XDSL",VLOOKUP(S2555,[2]直销续费率明细!C:I,7,FALSE)*1,IF(O2555="GPON+XDSL",VLOOKUP(S2555,[2]直销续费率明细!C:I,7,FALSE)*1,VLOOKUP(S2555,[2]直销续费率明细!C:I,5,FALSE)*1))</f>
        <v>25</v>
      </c>
      <c r="AL2555" s="22" t="s">
        <v>1300</v>
      </c>
      <c r="AM2555" s="22"/>
      <c r="AN2555" s="22"/>
      <c r="AO2555" s="22" t="s">
        <v>3441</v>
      </c>
      <c r="AP2555" s="22" t="s">
        <v>1301</v>
      </c>
      <c r="AS2555" s="20">
        <f>IF(Y2555&gt;=10,VLOOKUP(U2555,[2]提成计算!B:T,19,FALSE),VLOOKUP(U2555,[2]提成计算!B:T,18,FALSE))</f>
        <v>0.06</v>
      </c>
      <c r="AT2555" s="20">
        <f t="shared" si="1658"/>
        <v>46.08</v>
      </c>
      <c r="AU2555" s="20">
        <f t="shared" si="1659"/>
        <v>25</v>
      </c>
    </row>
    <row r="2556" spans="1:47" x14ac:dyDescent="0.15">
      <c r="A2556" s="21" t="s">
        <v>1273</v>
      </c>
      <c r="B2556" s="20" t="s">
        <v>918</v>
      </c>
      <c r="C2556" s="20" t="s">
        <v>984</v>
      </c>
      <c r="D2556" s="20" t="s">
        <v>1029</v>
      </c>
      <c r="E2556" s="20" t="s">
        <v>1038</v>
      </c>
      <c r="F2556" s="20" t="s">
        <v>1250</v>
      </c>
      <c r="G2556" s="20" t="s">
        <v>3669</v>
      </c>
      <c r="H2556" s="20"/>
      <c r="I2556" s="20">
        <v>13760827547</v>
      </c>
      <c r="J2556" s="20" t="s">
        <v>3444</v>
      </c>
      <c r="K2556" s="20" t="s">
        <v>1032</v>
      </c>
      <c r="L2556" s="20" t="s">
        <v>1898</v>
      </c>
      <c r="M2556" s="20">
        <v>1398</v>
      </c>
      <c r="N2556" s="20">
        <v>1398</v>
      </c>
      <c r="O2556" s="20" t="s">
        <v>927</v>
      </c>
      <c r="P2556" s="20" t="s">
        <v>50</v>
      </c>
      <c r="Q2556" s="28" t="s">
        <v>3444</v>
      </c>
      <c r="R2556" s="21" t="s">
        <v>221</v>
      </c>
      <c r="S2556" s="21"/>
      <c r="T2556" s="21" t="s">
        <v>53</v>
      </c>
      <c r="U2556" s="21" t="s">
        <v>1034</v>
      </c>
      <c r="V2556" s="46">
        <v>1</v>
      </c>
      <c r="W2556" s="26">
        <f t="shared" si="1622"/>
        <v>1</v>
      </c>
      <c r="X2556" s="26">
        <f t="shared" si="1630"/>
        <v>1</v>
      </c>
      <c r="Y2556" s="21">
        <v>20</v>
      </c>
      <c r="Z2556" s="22">
        <f t="shared" si="1600"/>
        <v>1398</v>
      </c>
      <c r="AA2556" s="20" t="s">
        <v>3440</v>
      </c>
      <c r="AB2556" s="22"/>
      <c r="AC2556" s="22">
        <v>1</v>
      </c>
      <c r="AD2556" s="22"/>
      <c r="AE2556" s="22">
        <f t="shared" ref="AE2556:AE2557" si="1661">N2556</f>
        <v>1398</v>
      </c>
      <c r="AF2556" s="22">
        <f t="shared" si="1624"/>
        <v>1398</v>
      </c>
      <c r="AG2556" s="20">
        <f>N2556</f>
        <v>1398</v>
      </c>
      <c r="AH2556" s="20" t="str">
        <f>VLOOKUP(U2556,[1]提成计算!B:I,8,FALSE)</f>
        <v xml:space="preserve"> </v>
      </c>
      <c r="AI2556" s="20"/>
      <c r="AJ2556" s="22"/>
      <c r="AK2556" s="22"/>
      <c r="AM2556" s="22"/>
      <c r="AN2556" s="22"/>
      <c r="AO2556" s="22" t="s">
        <v>2216</v>
      </c>
      <c r="AP2556" s="22" t="s">
        <v>1301</v>
      </c>
      <c r="AS2556" s="20"/>
      <c r="AT2556" s="20"/>
      <c r="AU2556" s="20"/>
    </row>
    <row r="2557" spans="1:47" x14ac:dyDescent="0.15">
      <c r="A2557" s="21" t="s">
        <v>1273</v>
      </c>
      <c r="B2557" s="20" t="s">
        <v>918</v>
      </c>
      <c r="C2557" s="20" t="s">
        <v>984</v>
      </c>
      <c r="D2557" s="20" t="s">
        <v>995</v>
      </c>
      <c r="E2557" s="20" t="s">
        <v>1009</v>
      </c>
      <c r="F2557" s="20" t="s">
        <v>1250</v>
      </c>
      <c r="G2557" s="20" t="s">
        <v>3670</v>
      </c>
      <c r="H2557" s="20"/>
      <c r="I2557" s="20">
        <v>13929222997</v>
      </c>
      <c r="J2557" s="20" t="s">
        <v>924</v>
      </c>
      <c r="K2557" s="20" t="s">
        <v>1011</v>
      </c>
      <c r="L2557" s="20" t="s">
        <v>2166</v>
      </c>
      <c r="M2557" s="20">
        <v>1088</v>
      </c>
      <c r="N2557" s="20">
        <v>1088</v>
      </c>
      <c r="O2557" s="20" t="s">
        <v>927</v>
      </c>
      <c r="P2557" s="20" t="s">
        <v>50</v>
      </c>
      <c r="Q2557" s="28"/>
      <c r="R2557" s="21" t="s">
        <v>65</v>
      </c>
      <c r="S2557" s="25" t="s">
        <v>1504</v>
      </c>
      <c r="T2557" s="21" t="s">
        <v>53</v>
      </c>
      <c r="U2557" s="21" t="s">
        <v>1012</v>
      </c>
      <c r="V2557" s="46">
        <v>1</v>
      </c>
      <c r="W2557" s="26">
        <f t="shared" si="1622"/>
        <v>1</v>
      </c>
      <c r="Y2557" s="21">
        <v>20</v>
      </c>
      <c r="Z2557" s="22">
        <f t="shared" si="1600"/>
        <v>1088</v>
      </c>
      <c r="AA2557" s="20" t="s">
        <v>2218</v>
      </c>
      <c r="AB2557" s="22"/>
      <c r="AC2557" s="22">
        <v>1</v>
      </c>
      <c r="AD2557" s="22"/>
      <c r="AE2557" s="22">
        <f t="shared" si="1661"/>
        <v>1088</v>
      </c>
      <c r="AF2557" s="22">
        <f t="shared" si="1624"/>
        <v>1088</v>
      </c>
      <c r="AG2557" s="20"/>
      <c r="AH2557" s="22"/>
      <c r="AI2557" s="22"/>
      <c r="AJ2557" s="22">
        <f t="shared" ref="AJ2557:AJ2564" si="1662">N2557</f>
        <v>1088</v>
      </c>
      <c r="AK2557" s="22">
        <f>IF(O2557="(传统)XDSL",VLOOKUP(S2557,[2]直销续费率明细!C:I,7,FALSE)*1,IF(O2557="GPON+XDSL",VLOOKUP(S2557,[2]直销续费率明细!C:I,7,FALSE)*1,VLOOKUP(S2557,[2]直销续费率明细!C:I,5,FALSE)*1))</f>
        <v>-40</v>
      </c>
      <c r="AL2557" s="22" t="s">
        <v>1300</v>
      </c>
      <c r="AM2557" s="22"/>
      <c r="AN2557" s="22"/>
      <c r="AO2557" s="22" t="s">
        <v>3441</v>
      </c>
      <c r="AP2557" s="22" t="s">
        <v>1301</v>
      </c>
      <c r="AS2557" s="20">
        <f>IF(Y2557&gt;=10,VLOOKUP(U2557,[2]提成计算!B:T,19,FALSE),VLOOKUP(U2557,[2]提成计算!B:T,18,FALSE))</f>
        <v>0.09</v>
      </c>
      <c r="AT2557" s="20">
        <f t="shared" ref="AT2557:AT2564" si="1663">IF(AD2557*AS2557&gt;0,AD2557*AS2557,AE2557*AS2557)</f>
        <v>97.92</v>
      </c>
      <c r="AU2557" s="20">
        <f t="shared" ref="AU2557" si="1664">IF(AND(AK2557&lt;0,AK2557+AT2557&lt;0),-AT2557,AK2557)</f>
        <v>-40</v>
      </c>
    </row>
    <row r="2558" spans="1:47" x14ac:dyDescent="0.15">
      <c r="A2558" s="21" t="s">
        <v>1273</v>
      </c>
      <c r="B2558" s="20" t="s">
        <v>918</v>
      </c>
      <c r="C2558" s="20" t="s">
        <v>984</v>
      </c>
      <c r="D2558" s="20" t="s">
        <v>1029</v>
      </c>
      <c r="E2558" s="20" t="s">
        <v>1368</v>
      </c>
      <c r="F2558" s="20" t="s">
        <v>1250</v>
      </c>
      <c r="G2558" s="20" t="s">
        <v>3671</v>
      </c>
      <c r="H2558" s="20"/>
      <c r="I2558" s="20">
        <v>13712048882</v>
      </c>
      <c r="J2558" s="20" t="s">
        <v>924</v>
      </c>
      <c r="K2558" s="20" t="s">
        <v>2860</v>
      </c>
      <c r="L2558" s="20" t="s">
        <v>3080</v>
      </c>
      <c r="M2558" s="20">
        <v>80</v>
      </c>
      <c r="N2558" s="20">
        <v>80</v>
      </c>
      <c r="O2558" s="20" t="s">
        <v>927</v>
      </c>
      <c r="P2558" s="20" t="s">
        <v>50</v>
      </c>
      <c r="Q2558" s="28"/>
      <c r="R2558" s="22" t="s">
        <v>221</v>
      </c>
      <c r="T2558" s="21" t="s">
        <v>948</v>
      </c>
      <c r="U2558" s="22" t="s">
        <v>221</v>
      </c>
      <c r="V2558" s="26">
        <f t="shared" ref="V2558:V2559" si="1665">1/12</f>
        <v>8.3333333333333329E-2</v>
      </c>
      <c r="W2558" s="26">
        <f t="shared" si="1622"/>
        <v>8.3333333333333329E-2</v>
      </c>
      <c r="Y2558" s="21">
        <v>4</v>
      </c>
      <c r="Z2558" s="22">
        <f t="shared" ref="Z2558:Z2621" si="1666">N2558</f>
        <v>80</v>
      </c>
      <c r="AA2558" s="20" t="s">
        <v>3440</v>
      </c>
      <c r="AB2558" s="22">
        <v>1</v>
      </c>
      <c r="AC2558" s="22"/>
      <c r="AD2558" s="22">
        <f t="shared" ref="AD2558:AD2559" si="1667">N2558</f>
        <v>80</v>
      </c>
      <c r="AE2558" s="22"/>
      <c r="AF2558" s="22">
        <f t="shared" si="1624"/>
        <v>80</v>
      </c>
      <c r="AG2558" s="20"/>
      <c r="AH2558" s="22"/>
      <c r="AI2558" s="22"/>
      <c r="AJ2558" s="22">
        <f t="shared" si="1662"/>
        <v>80</v>
      </c>
      <c r="AK2558" s="22">
        <f>IF(O2558="(传统)XDSL",VLOOKUP(U2558,[2]自营续费率!B:G,6,FALSE)*1,IF(O2558="GPON+XDSL",VLOOKUP(U2558,[2]自营续费率!B:G,6,FALSE)*1,VLOOKUP(U2558,[2]自营续费率!B:G,4,FALSE)*1))</f>
        <v>-40</v>
      </c>
      <c r="AL2558" s="22" t="s">
        <v>1309</v>
      </c>
      <c r="AM2558" s="22"/>
      <c r="AN2558" s="22"/>
      <c r="AO2558" s="22" t="s">
        <v>3441</v>
      </c>
      <c r="AP2558" s="22" t="s">
        <v>3442</v>
      </c>
      <c r="AS2558" s="20">
        <f>IF(Y2558&gt;=10,VLOOKUP(U2558,[2]自营提成!C:Z,6,FALSE),VLOOKUP(U2558,[2]自营提成!C:Z,5,FALSE))</f>
        <v>0.09</v>
      </c>
      <c r="AT2558" s="20">
        <f t="shared" si="1663"/>
        <v>7.1999999999999993</v>
      </c>
      <c r="AU2558" s="20">
        <f>IF(AND(AK2558&lt;0,AK2558+AT2558&lt;0),-AT2558,AK2558)</f>
        <v>-7.1999999999999993</v>
      </c>
    </row>
    <row r="2559" spans="1:47" x14ac:dyDescent="0.15">
      <c r="A2559" s="21" t="s">
        <v>1273</v>
      </c>
      <c r="B2559" s="20" t="s">
        <v>918</v>
      </c>
      <c r="C2559" s="20" t="s">
        <v>984</v>
      </c>
      <c r="D2559" s="20" t="s">
        <v>1029</v>
      </c>
      <c r="E2559" s="20" t="s">
        <v>1368</v>
      </c>
      <c r="F2559" s="20" t="s">
        <v>1250</v>
      </c>
      <c r="G2559" s="20" t="s">
        <v>3671</v>
      </c>
      <c r="H2559" s="20"/>
      <c r="I2559" s="20">
        <v>13712048882</v>
      </c>
      <c r="J2559" s="20" t="s">
        <v>924</v>
      </c>
      <c r="K2559" s="20" t="s">
        <v>2860</v>
      </c>
      <c r="L2559" s="20" t="s">
        <v>3080</v>
      </c>
      <c r="M2559" s="20">
        <v>80</v>
      </c>
      <c r="N2559" s="20">
        <v>80</v>
      </c>
      <c r="O2559" s="20" t="s">
        <v>927</v>
      </c>
      <c r="P2559" s="20" t="s">
        <v>50</v>
      </c>
      <c r="Q2559" s="28"/>
      <c r="R2559" s="22" t="s">
        <v>221</v>
      </c>
      <c r="T2559" s="21" t="s">
        <v>948</v>
      </c>
      <c r="U2559" s="22" t="s">
        <v>221</v>
      </c>
      <c r="V2559" s="26">
        <f t="shared" si="1665"/>
        <v>8.3333333333333329E-2</v>
      </c>
      <c r="W2559" s="26">
        <f t="shared" si="1622"/>
        <v>8.3333333333333329E-2</v>
      </c>
      <c r="Y2559" s="21">
        <v>4</v>
      </c>
      <c r="Z2559" s="22">
        <f t="shared" si="1666"/>
        <v>80</v>
      </c>
      <c r="AA2559" s="20" t="s">
        <v>3440</v>
      </c>
      <c r="AB2559" s="22">
        <v>1</v>
      </c>
      <c r="AC2559" s="22"/>
      <c r="AD2559" s="22">
        <f t="shared" si="1667"/>
        <v>80</v>
      </c>
      <c r="AE2559" s="22"/>
      <c r="AF2559" s="22">
        <f t="shared" si="1624"/>
        <v>80</v>
      </c>
      <c r="AG2559" s="20"/>
      <c r="AH2559" s="22"/>
      <c r="AI2559" s="22"/>
      <c r="AJ2559" s="22">
        <f t="shared" si="1662"/>
        <v>80</v>
      </c>
      <c r="AK2559" s="22">
        <f>IF(O2559="(传统)XDSL",VLOOKUP(U2559,[2]自营续费率!B:G,6,FALSE)*1,IF(O2559="GPON+XDSL",VLOOKUP(U2559,[2]自营续费率!B:G,6,FALSE)*1,VLOOKUP(U2559,[2]自营续费率!B:G,4,FALSE)*1))</f>
        <v>-40</v>
      </c>
      <c r="AL2559" s="22" t="s">
        <v>1309</v>
      </c>
      <c r="AM2559" s="22"/>
      <c r="AN2559" s="22"/>
      <c r="AO2559" s="22" t="s">
        <v>3441</v>
      </c>
      <c r="AP2559" s="22" t="s">
        <v>3442</v>
      </c>
      <c r="AS2559" s="20">
        <f>IF(Y2559&gt;=10,VLOOKUP(U2559,[2]自营提成!C:Z,6,FALSE),VLOOKUP(U2559,[2]自营提成!C:Z,5,FALSE))</f>
        <v>0.09</v>
      </c>
      <c r="AT2559" s="20">
        <f t="shared" si="1663"/>
        <v>7.1999999999999993</v>
      </c>
      <c r="AU2559" s="20">
        <f>IF(AND(AK2559&lt;0,AK2559+AT2559&lt;0),-AT2559,AK2559)</f>
        <v>-7.1999999999999993</v>
      </c>
    </row>
    <row r="2560" spans="1:47" x14ac:dyDescent="0.15">
      <c r="A2560" s="21" t="s">
        <v>1273</v>
      </c>
      <c r="B2560" s="20" t="s">
        <v>918</v>
      </c>
      <c r="C2560" s="20" t="s">
        <v>984</v>
      </c>
      <c r="D2560" s="20" t="s">
        <v>1029</v>
      </c>
      <c r="E2560" s="20" t="s">
        <v>1038</v>
      </c>
      <c r="F2560" s="20" t="s">
        <v>1250</v>
      </c>
      <c r="G2560" s="20" t="s">
        <v>3672</v>
      </c>
      <c r="H2560" s="20"/>
      <c r="I2560" s="20">
        <v>13712619554</v>
      </c>
      <c r="J2560" s="20" t="s">
        <v>924</v>
      </c>
      <c r="K2560" s="20" t="s">
        <v>220</v>
      </c>
      <c r="L2560" s="20" t="s">
        <v>2137</v>
      </c>
      <c r="M2560" s="20">
        <v>1408</v>
      </c>
      <c r="N2560" s="20">
        <v>1408</v>
      </c>
      <c r="O2560" s="20" t="s">
        <v>927</v>
      </c>
      <c r="P2560" s="20" t="s">
        <v>50</v>
      </c>
      <c r="Q2560" s="28"/>
      <c r="R2560" s="21" t="s">
        <v>221</v>
      </c>
      <c r="S2560" s="25" t="s">
        <v>1040</v>
      </c>
      <c r="T2560" s="21" t="s">
        <v>53</v>
      </c>
      <c r="U2560" s="21" t="s">
        <v>222</v>
      </c>
      <c r="V2560" s="46">
        <v>1</v>
      </c>
      <c r="W2560" s="26">
        <f t="shared" si="1622"/>
        <v>1</v>
      </c>
      <c r="Y2560" s="21">
        <v>12</v>
      </c>
      <c r="Z2560" s="22">
        <f t="shared" si="1666"/>
        <v>1408</v>
      </c>
      <c r="AA2560" s="20" t="s">
        <v>3440</v>
      </c>
      <c r="AB2560" s="22"/>
      <c r="AC2560" s="22">
        <v>1</v>
      </c>
      <c r="AD2560" s="22"/>
      <c r="AE2560" s="22">
        <f t="shared" ref="AE2560:AE2561" si="1668">N2560</f>
        <v>1408</v>
      </c>
      <c r="AF2560" s="22">
        <f t="shared" si="1624"/>
        <v>1408</v>
      </c>
      <c r="AG2560" s="20"/>
      <c r="AH2560" s="22"/>
      <c r="AI2560" s="22"/>
      <c r="AJ2560" s="22">
        <f t="shared" si="1662"/>
        <v>1408</v>
      </c>
      <c r="AK2560" s="22">
        <f>IF(O2560="(传统)XDSL",VLOOKUP(S2560,[2]直销续费率明细!C:I,7,FALSE)*1,IF(O2560="GPON+XDSL",VLOOKUP(S2560,[2]直销续费率明细!C:I,7,FALSE)*1,VLOOKUP(S2560,[2]直销续费率明细!C:I,5,FALSE)*1))</f>
        <v>-40</v>
      </c>
      <c r="AL2560" s="22" t="s">
        <v>1300</v>
      </c>
      <c r="AM2560" s="22"/>
      <c r="AN2560" s="22"/>
      <c r="AO2560" s="22" t="s">
        <v>2216</v>
      </c>
      <c r="AP2560" s="22" t="s">
        <v>1301</v>
      </c>
      <c r="AS2560" s="20">
        <f>IF(Y2560&gt;=10,VLOOKUP(U2560,[2]提成计算!B:T,19,FALSE),VLOOKUP(U2560,[2]提成计算!B:T,18,FALSE))</f>
        <v>0.1</v>
      </c>
      <c r="AT2560" s="20">
        <f t="shared" si="1663"/>
        <v>140.80000000000001</v>
      </c>
      <c r="AU2560" s="20">
        <f t="shared" ref="AU2560:AU2564" si="1669">IF(AND(AK2560&lt;0,AK2560+AT2560&lt;0),-AT2560,AK2560)</f>
        <v>-40</v>
      </c>
    </row>
    <row r="2561" spans="1:47" x14ac:dyDescent="0.15">
      <c r="A2561" s="21" t="s">
        <v>1273</v>
      </c>
      <c r="B2561" s="20" t="s">
        <v>918</v>
      </c>
      <c r="C2561" s="20" t="s">
        <v>984</v>
      </c>
      <c r="D2561" s="20" t="s">
        <v>1029</v>
      </c>
      <c r="E2561" s="20" t="s">
        <v>1038</v>
      </c>
      <c r="F2561" s="20" t="s">
        <v>1250</v>
      </c>
      <c r="G2561" s="20" t="s">
        <v>3673</v>
      </c>
      <c r="H2561" s="20"/>
      <c r="I2561" s="20" t="s">
        <v>3674</v>
      </c>
      <c r="J2561" s="20" t="s">
        <v>924</v>
      </c>
      <c r="K2561" s="20" t="s">
        <v>220</v>
      </c>
      <c r="L2561" s="20" t="s">
        <v>1358</v>
      </c>
      <c r="M2561" s="20">
        <v>1088</v>
      </c>
      <c r="N2561" s="20">
        <v>1088</v>
      </c>
      <c r="O2561" s="20" t="s">
        <v>927</v>
      </c>
      <c r="P2561" s="20" t="s">
        <v>50</v>
      </c>
      <c r="Q2561" s="28"/>
      <c r="R2561" s="21" t="s">
        <v>221</v>
      </c>
      <c r="S2561" s="25" t="s">
        <v>1040</v>
      </c>
      <c r="T2561" s="21" t="s">
        <v>53</v>
      </c>
      <c r="U2561" s="21" t="s">
        <v>222</v>
      </c>
      <c r="V2561" s="46">
        <v>1</v>
      </c>
      <c r="W2561" s="26">
        <f t="shared" si="1622"/>
        <v>1</v>
      </c>
      <c r="Y2561" s="21">
        <v>10</v>
      </c>
      <c r="Z2561" s="22">
        <f t="shared" si="1666"/>
        <v>1088</v>
      </c>
      <c r="AA2561" s="20" t="s">
        <v>2218</v>
      </c>
      <c r="AB2561" s="22"/>
      <c r="AC2561" s="22">
        <v>1</v>
      </c>
      <c r="AD2561" s="22"/>
      <c r="AE2561" s="22">
        <f t="shared" si="1668"/>
        <v>1088</v>
      </c>
      <c r="AF2561" s="22">
        <f t="shared" si="1624"/>
        <v>1088</v>
      </c>
      <c r="AG2561" s="20"/>
      <c r="AH2561" s="22"/>
      <c r="AI2561" s="22"/>
      <c r="AJ2561" s="22">
        <f t="shared" si="1662"/>
        <v>1088</v>
      </c>
      <c r="AK2561" s="22">
        <f>IF(O2561="(传统)XDSL",VLOOKUP(S2561,[2]直销续费率明细!C:I,7,FALSE)*1,IF(O2561="GPON+XDSL",VLOOKUP(S2561,[2]直销续费率明细!C:I,7,FALSE)*1,VLOOKUP(S2561,[2]直销续费率明细!C:I,5,FALSE)*1))</f>
        <v>-40</v>
      </c>
      <c r="AL2561" s="22" t="s">
        <v>1300</v>
      </c>
      <c r="AM2561" s="22"/>
      <c r="AN2561" s="22"/>
      <c r="AO2561" s="22" t="s">
        <v>2216</v>
      </c>
      <c r="AP2561" s="22" t="s">
        <v>1301</v>
      </c>
      <c r="AS2561" s="20">
        <f>IF(Y2561&gt;=10,VLOOKUP(U2561,[2]提成计算!B:T,19,FALSE),VLOOKUP(U2561,[2]提成计算!B:T,18,FALSE))</f>
        <v>0.1</v>
      </c>
      <c r="AT2561" s="20">
        <f t="shared" si="1663"/>
        <v>108.80000000000001</v>
      </c>
      <c r="AU2561" s="20">
        <f t="shared" si="1669"/>
        <v>-40</v>
      </c>
    </row>
    <row r="2562" spans="1:47" x14ac:dyDescent="0.15">
      <c r="A2562" s="21" t="s">
        <v>1273</v>
      </c>
      <c r="B2562" s="20" t="s">
        <v>918</v>
      </c>
      <c r="C2562" s="20" t="s">
        <v>984</v>
      </c>
      <c r="D2562" s="20" t="s">
        <v>985</v>
      </c>
      <c r="E2562" s="20" t="s">
        <v>1041</v>
      </c>
      <c r="F2562" s="20" t="s">
        <v>1250</v>
      </c>
      <c r="G2562" s="20" t="s">
        <v>3675</v>
      </c>
      <c r="H2562" s="20"/>
      <c r="I2562" s="20">
        <v>13650309196</v>
      </c>
      <c r="J2562" s="20" t="s">
        <v>924</v>
      </c>
      <c r="K2562" s="20" t="s">
        <v>988</v>
      </c>
      <c r="L2562" s="20" t="s">
        <v>2119</v>
      </c>
      <c r="M2562" s="20">
        <v>768</v>
      </c>
      <c r="N2562" s="20">
        <v>768</v>
      </c>
      <c r="O2562" s="20" t="s">
        <v>1334</v>
      </c>
      <c r="P2562" s="20" t="s">
        <v>50</v>
      </c>
      <c r="Q2562" s="28"/>
      <c r="R2562" s="21" t="s">
        <v>989</v>
      </c>
      <c r="S2562" s="25" t="s">
        <v>990</v>
      </c>
      <c r="T2562" s="21" t="s">
        <v>53</v>
      </c>
      <c r="U2562" s="21" t="s">
        <v>991</v>
      </c>
      <c r="V2562" s="46">
        <v>1</v>
      </c>
      <c r="W2562" s="26">
        <f t="shared" si="1622"/>
        <v>1</v>
      </c>
      <c r="Y2562" s="21">
        <v>4</v>
      </c>
      <c r="Z2562" s="22">
        <f t="shared" si="1666"/>
        <v>768</v>
      </c>
      <c r="AA2562" s="20" t="s">
        <v>2218</v>
      </c>
      <c r="AB2562" s="22">
        <v>1</v>
      </c>
      <c r="AC2562" s="22"/>
      <c r="AD2562" s="22">
        <f t="shared" ref="AD2562:AD2563" si="1670">N2562</f>
        <v>768</v>
      </c>
      <c r="AE2562" s="22"/>
      <c r="AF2562" s="22">
        <f t="shared" si="1624"/>
        <v>768</v>
      </c>
      <c r="AG2562" s="20"/>
      <c r="AH2562" s="22"/>
      <c r="AI2562" s="22"/>
      <c r="AJ2562" s="22">
        <f t="shared" si="1662"/>
        <v>768</v>
      </c>
      <c r="AK2562" s="22">
        <f>IF(O2562="(传统)XDSL",VLOOKUP(S2562,[2]直销续费率明细!C:I,7,FALSE)*1,IF(O2562="GPON+XDSL",VLOOKUP(S2562,[2]直销续费率明细!C:I,7,FALSE)*1,VLOOKUP(S2562,[2]直销续费率明细!C:I,5,FALSE)*1))</f>
        <v>25</v>
      </c>
      <c r="AL2562" s="22" t="s">
        <v>1309</v>
      </c>
      <c r="AM2562" s="22"/>
      <c r="AN2562" s="22"/>
      <c r="AO2562" s="22" t="s">
        <v>3441</v>
      </c>
      <c r="AP2562" s="22" t="s">
        <v>1301</v>
      </c>
      <c r="AS2562" s="20">
        <f>IF(Y2562&gt;=10,VLOOKUP(U2562,[2]提成计算!B:T,19,FALSE),VLOOKUP(U2562,[2]提成计算!B:T,18,FALSE))</f>
        <v>7.0000000000000007E-2</v>
      </c>
      <c r="AT2562" s="20">
        <f t="shared" si="1663"/>
        <v>53.760000000000005</v>
      </c>
      <c r="AU2562" s="20">
        <f t="shared" si="1669"/>
        <v>25</v>
      </c>
    </row>
    <row r="2563" spans="1:47" x14ac:dyDescent="0.15">
      <c r="A2563" s="21" t="s">
        <v>1273</v>
      </c>
      <c r="B2563" s="20" t="s">
        <v>918</v>
      </c>
      <c r="C2563" s="20" t="s">
        <v>984</v>
      </c>
      <c r="D2563" s="20" t="s">
        <v>995</v>
      </c>
      <c r="E2563" s="20" t="s">
        <v>1418</v>
      </c>
      <c r="F2563" s="20" t="s">
        <v>1250</v>
      </c>
      <c r="G2563" s="20" t="s">
        <v>3676</v>
      </c>
      <c r="H2563" s="20"/>
      <c r="I2563" s="20" t="s">
        <v>3677</v>
      </c>
      <c r="J2563" s="20" t="s">
        <v>924</v>
      </c>
      <c r="K2563" s="20" t="s">
        <v>63</v>
      </c>
      <c r="L2563" s="20" t="s">
        <v>2119</v>
      </c>
      <c r="M2563" s="20">
        <v>768</v>
      </c>
      <c r="N2563" s="20">
        <v>768</v>
      </c>
      <c r="O2563" s="20" t="s">
        <v>927</v>
      </c>
      <c r="P2563" s="20" t="s">
        <v>50</v>
      </c>
      <c r="Q2563" s="28"/>
      <c r="R2563" s="21" t="s">
        <v>65</v>
      </c>
      <c r="S2563" s="25" t="s">
        <v>1420</v>
      </c>
      <c r="T2563" s="21" t="s">
        <v>53</v>
      </c>
      <c r="U2563" s="21" t="s">
        <v>66</v>
      </c>
      <c r="V2563" s="46">
        <v>1</v>
      </c>
      <c r="W2563" s="26">
        <f t="shared" si="1622"/>
        <v>1</v>
      </c>
      <c r="Y2563" s="21">
        <v>4</v>
      </c>
      <c r="Z2563" s="22">
        <f t="shared" si="1666"/>
        <v>768</v>
      </c>
      <c r="AA2563" s="20" t="s">
        <v>3440</v>
      </c>
      <c r="AB2563" s="22">
        <v>1</v>
      </c>
      <c r="AC2563" s="22"/>
      <c r="AD2563" s="22">
        <f t="shared" si="1670"/>
        <v>768</v>
      </c>
      <c r="AE2563" s="22"/>
      <c r="AF2563" s="22">
        <f t="shared" si="1624"/>
        <v>768</v>
      </c>
      <c r="AG2563" s="20"/>
      <c r="AH2563" s="22"/>
      <c r="AI2563" s="22"/>
      <c r="AJ2563" s="22">
        <f t="shared" si="1662"/>
        <v>768</v>
      </c>
      <c r="AK2563" s="22">
        <f>IF(O2563="(传统)XDSL",VLOOKUP(S2563,[2]直销续费率明细!C:I,7,FALSE)*1,IF(O2563="GPON+XDSL",VLOOKUP(S2563,[2]直销续费率明细!C:I,7,FALSE)*1,VLOOKUP(S2563,[2]直销续费率明细!C:I,5,FALSE)*1))</f>
        <v>-40</v>
      </c>
      <c r="AL2563" s="22" t="s">
        <v>1309</v>
      </c>
      <c r="AM2563" s="22"/>
      <c r="AN2563" s="22"/>
      <c r="AO2563" s="22" t="s">
        <v>3441</v>
      </c>
      <c r="AP2563" s="22" t="s">
        <v>1301</v>
      </c>
      <c r="AS2563" s="20">
        <f>IF(Y2563&gt;=10,VLOOKUP(U2563,[2]提成计算!B:T,19,FALSE),VLOOKUP(U2563,[2]提成计算!B:T,18,FALSE))</f>
        <v>7.0000000000000007E-2</v>
      </c>
      <c r="AT2563" s="20">
        <f t="shared" si="1663"/>
        <v>53.760000000000005</v>
      </c>
      <c r="AU2563" s="20">
        <f t="shared" si="1669"/>
        <v>-40</v>
      </c>
    </row>
    <row r="2564" spans="1:47" x14ac:dyDescent="0.15">
      <c r="A2564" s="21" t="s">
        <v>1273</v>
      </c>
      <c r="B2564" s="20" t="s">
        <v>918</v>
      </c>
      <c r="C2564" s="20" t="s">
        <v>984</v>
      </c>
      <c r="D2564" s="20" t="s">
        <v>992</v>
      </c>
      <c r="E2564" s="20" t="s">
        <v>2930</v>
      </c>
      <c r="F2564" s="20" t="s">
        <v>1250</v>
      </c>
      <c r="G2564" s="20" t="s">
        <v>3678</v>
      </c>
      <c r="H2564" s="20"/>
      <c r="I2564" s="20">
        <v>13827271586</v>
      </c>
      <c r="J2564" s="20" t="s">
        <v>924</v>
      </c>
      <c r="K2564" s="20" t="s">
        <v>94</v>
      </c>
      <c r="L2564" s="20" t="s">
        <v>1299</v>
      </c>
      <c r="M2564" s="20">
        <v>888</v>
      </c>
      <c r="N2564" s="20">
        <v>888</v>
      </c>
      <c r="O2564" s="20" t="s">
        <v>927</v>
      </c>
      <c r="P2564" s="20" t="s">
        <v>50</v>
      </c>
      <c r="Q2564" s="28"/>
      <c r="R2564" s="21" t="s">
        <v>95</v>
      </c>
      <c r="S2564" s="25" t="s">
        <v>1023</v>
      </c>
      <c r="T2564" s="21" t="s">
        <v>53</v>
      </c>
      <c r="U2564" s="21" t="s">
        <v>96</v>
      </c>
      <c r="V2564" s="46">
        <v>1</v>
      </c>
      <c r="W2564" s="26">
        <f t="shared" si="1622"/>
        <v>1</v>
      </c>
      <c r="Y2564" s="21">
        <v>12</v>
      </c>
      <c r="Z2564" s="22">
        <f t="shared" si="1666"/>
        <v>888</v>
      </c>
      <c r="AA2564" s="20" t="s">
        <v>3440</v>
      </c>
      <c r="AB2564" s="22"/>
      <c r="AC2564" s="22">
        <v>1</v>
      </c>
      <c r="AD2564" s="22"/>
      <c r="AE2564" s="22">
        <f>N2564</f>
        <v>888</v>
      </c>
      <c r="AF2564" s="22">
        <f t="shared" si="1624"/>
        <v>888</v>
      </c>
      <c r="AG2564" s="20"/>
      <c r="AH2564" s="22"/>
      <c r="AI2564" s="22"/>
      <c r="AJ2564" s="22">
        <f t="shared" si="1662"/>
        <v>888</v>
      </c>
      <c r="AK2564" s="22">
        <f>IF(O2564="(传统)XDSL",VLOOKUP(S2564,[2]直销续费率明细!C:I,7,FALSE)*1,IF(O2564="GPON+XDSL",VLOOKUP(S2564,[2]直销续费率明细!C:I,7,FALSE)*1,VLOOKUP(S2564,[2]直销续费率明细!C:I,5,FALSE)*1))</f>
        <v>0</v>
      </c>
      <c r="AL2564" s="22" t="s">
        <v>1300</v>
      </c>
      <c r="AM2564" s="22"/>
      <c r="AN2564" s="22"/>
      <c r="AO2564" s="22" t="s">
        <v>3441</v>
      </c>
      <c r="AP2564" s="22" t="s">
        <v>1301</v>
      </c>
      <c r="AS2564" s="20">
        <f>IF(Y2564&gt;=10,VLOOKUP(U2564,[2]提成计算!B:T,19,FALSE),VLOOKUP(U2564,[2]提成计算!B:T,18,FALSE))</f>
        <v>0.1</v>
      </c>
      <c r="AT2564" s="20">
        <f t="shared" si="1663"/>
        <v>88.800000000000011</v>
      </c>
      <c r="AU2564" s="20">
        <f t="shared" si="1669"/>
        <v>0</v>
      </c>
    </row>
    <row r="2565" spans="1:47" x14ac:dyDescent="0.15">
      <c r="A2565" s="21" t="s">
        <v>1273</v>
      </c>
      <c r="B2565" s="20" t="s">
        <v>918</v>
      </c>
      <c r="C2565" s="20" t="s">
        <v>984</v>
      </c>
      <c r="D2565" s="20" t="s">
        <v>995</v>
      </c>
      <c r="E2565" s="20" t="s">
        <v>1009</v>
      </c>
      <c r="F2565" s="20" t="s">
        <v>1250</v>
      </c>
      <c r="G2565" s="20" t="s">
        <v>3679</v>
      </c>
      <c r="H2565" s="20"/>
      <c r="I2565" s="20">
        <v>13798882747</v>
      </c>
      <c r="J2565" s="20" t="s">
        <v>1500</v>
      </c>
      <c r="K2565" s="20" t="s">
        <v>1011</v>
      </c>
      <c r="L2565" s="20" t="s">
        <v>1277</v>
      </c>
      <c r="M2565" s="20">
        <v>-666</v>
      </c>
      <c r="N2565" s="20">
        <v>-666</v>
      </c>
      <c r="O2565" s="20" t="s">
        <v>1262</v>
      </c>
      <c r="P2565" s="20" t="s">
        <v>1910</v>
      </c>
      <c r="Q2565" s="28"/>
      <c r="R2565" s="21" t="s">
        <v>65</v>
      </c>
      <c r="S2565" s="21"/>
      <c r="T2565" s="21" t="s">
        <v>53</v>
      </c>
      <c r="U2565" s="21" t="s">
        <v>1012</v>
      </c>
      <c r="V2565" s="46"/>
      <c r="Y2565" s="21">
        <v>2</v>
      </c>
      <c r="Z2565" s="22">
        <f t="shared" si="1666"/>
        <v>-666</v>
      </c>
      <c r="AA2565" s="20" t="s">
        <v>1911</v>
      </c>
      <c r="AB2565" s="22"/>
      <c r="AC2565" s="22"/>
      <c r="AD2565" s="22"/>
      <c r="AE2565" s="22"/>
      <c r="AF2565" s="22"/>
      <c r="AG2565" s="20"/>
      <c r="AH2565" s="22"/>
      <c r="AI2565" s="22"/>
      <c r="AJ2565" s="22"/>
      <c r="AK2565" s="22"/>
      <c r="AM2565" s="22"/>
      <c r="AN2565" s="22"/>
      <c r="AO2565" s="22" t="s">
        <v>3441</v>
      </c>
      <c r="AP2565" s="22">
        <v>0</v>
      </c>
      <c r="AS2565" s="20"/>
      <c r="AT2565" s="20"/>
      <c r="AU2565" s="20"/>
    </row>
    <row r="2566" spans="1:47" x14ac:dyDescent="0.15">
      <c r="A2566" s="21" t="s">
        <v>1273</v>
      </c>
      <c r="B2566" s="20" t="s">
        <v>918</v>
      </c>
      <c r="C2566" s="20" t="s">
        <v>984</v>
      </c>
      <c r="D2566" s="20" t="s">
        <v>995</v>
      </c>
      <c r="E2566" s="20" t="s">
        <v>996</v>
      </c>
      <c r="F2566" s="20" t="s">
        <v>1250</v>
      </c>
      <c r="G2566" s="20" t="s">
        <v>3680</v>
      </c>
      <c r="H2566" s="20"/>
      <c r="I2566" s="20" t="s">
        <v>3681</v>
      </c>
      <c r="J2566" s="20" t="s">
        <v>1840</v>
      </c>
      <c r="K2566" s="20" t="s">
        <v>999</v>
      </c>
      <c r="L2566" s="20" t="s">
        <v>1918</v>
      </c>
      <c r="M2566" s="20">
        <v>-680</v>
      </c>
      <c r="N2566" s="20">
        <v>-680</v>
      </c>
      <c r="O2566" s="20" t="s">
        <v>1262</v>
      </c>
      <c r="P2566" s="20" t="s">
        <v>1910</v>
      </c>
      <c r="Q2566" s="28"/>
      <c r="R2566" s="21" t="s">
        <v>1001</v>
      </c>
      <c r="S2566" s="21"/>
      <c r="T2566" s="21" t="s">
        <v>53</v>
      </c>
      <c r="U2566" s="21" t="s">
        <v>1003</v>
      </c>
      <c r="V2566" s="46"/>
      <c r="Y2566" s="21">
        <v>4</v>
      </c>
      <c r="Z2566" s="22">
        <f t="shared" si="1666"/>
        <v>-680</v>
      </c>
      <c r="AA2566" s="20" t="s">
        <v>1911</v>
      </c>
      <c r="AB2566" s="22"/>
      <c r="AC2566" s="22"/>
      <c r="AD2566" s="22"/>
      <c r="AE2566" s="22"/>
      <c r="AF2566" s="22"/>
      <c r="AG2566" s="20"/>
      <c r="AH2566" s="22"/>
      <c r="AI2566" s="22"/>
      <c r="AJ2566" s="22"/>
      <c r="AK2566" s="22"/>
      <c r="AM2566" s="22"/>
      <c r="AN2566" s="22"/>
      <c r="AO2566" s="22" t="s">
        <v>3441</v>
      </c>
      <c r="AP2566" s="22" t="s">
        <v>3460</v>
      </c>
      <c r="AS2566" s="20"/>
      <c r="AT2566" s="20"/>
      <c r="AU2566" s="20"/>
    </row>
    <row r="2567" spans="1:47" x14ac:dyDescent="0.15">
      <c r="A2567" s="21" t="s">
        <v>1273</v>
      </c>
      <c r="B2567" s="20" t="s">
        <v>918</v>
      </c>
      <c r="C2567" s="20" t="s">
        <v>984</v>
      </c>
      <c r="D2567" s="20" t="s">
        <v>985</v>
      </c>
      <c r="E2567" s="20" t="s">
        <v>1041</v>
      </c>
      <c r="F2567" s="20" t="s">
        <v>1250</v>
      </c>
      <c r="G2567" s="20" t="s">
        <v>3682</v>
      </c>
      <c r="H2567" s="20"/>
      <c r="I2567" s="20">
        <v>13480489488</v>
      </c>
      <c r="J2567" s="20" t="s">
        <v>924</v>
      </c>
      <c r="K2567" s="20" t="s">
        <v>3683</v>
      </c>
      <c r="L2567" s="20" t="s">
        <v>2119</v>
      </c>
      <c r="M2567" s="20">
        <v>768</v>
      </c>
      <c r="N2567" s="20">
        <v>768</v>
      </c>
      <c r="O2567" s="20" t="s">
        <v>927</v>
      </c>
      <c r="P2567" s="20" t="s">
        <v>50</v>
      </c>
      <c r="Q2567" s="28"/>
      <c r="R2567" s="21" t="s">
        <v>989</v>
      </c>
      <c r="S2567" s="25" t="s">
        <v>1643</v>
      </c>
      <c r="T2567" s="21" t="s">
        <v>3575</v>
      </c>
      <c r="U2567" s="21" t="s">
        <v>3684</v>
      </c>
      <c r="V2567" s="46">
        <v>1</v>
      </c>
      <c r="W2567" s="26">
        <f t="shared" ref="W2567:W2597" si="1671">V2567</f>
        <v>1</v>
      </c>
      <c r="Y2567" s="21">
        <v>4</v>
      </c>
      <c r="Z2567" s="22">
        <f t="shared" si="1666"/>
        <v>768</v>
      </c>
      <c r="AA2567" s="20" t="s">
        <v>3440</v>
      </c>
      <c r="AB2567" s="22">
        <v>1</v>
      </c>
      <c r="AC2567" s="22"/>
      <c r="AD2567" s="22">
        <f>N2567</f>
        <v>768</v>
      </c>
      <c r="AE2567" s="22"/>
      <c r="AF2567" s="22">
        <f t="shared" ref="AF2567:AF2597" si="1672">N2567</f>
        <v>768</v>
      </c>
      <c r="AG2567" s="20"/>
      <c r="AH2567" s="22"/>
      <c r="AI2567" s="22"/>
      <c r="AJ2567" s="22">
        <f t="shared" ref="AJ2567:AJ2571" si="1673">N2567</f>
        <v>768</v>
      </c>
      <c r="AK2567" s="22">
        <f>IF(O2567="(传统)XDSL",VLOOKUP(S2567,[2]直销续费率明细!C:I,7,FALSE)*1,IF(O2567="GPON+XDSL",VLOOKUP(S2567,[2]直销续费率明细!C:I,7,FALSE)*1,VLOOKUP(S2567,[2]直销续费率明细!C:I,5,FALSE)*1))</f>
        <v>0</v>
      </c>
      <c r="AL2567" s="22" t="s">
        <v>1300</v>
      </c>
      <c r="AM2567" s="22"/>
      <c r="AN2567" s="22"/>
      <c r="AO2567" s="22" t="s">
        <v>3441</v>
      </c>
      <c r="AP2567" s="22" t="s">
        <v>1301</v>
      </c>
      <c r="AS2567" s="20" t="e">
        <f>IF(Y2567&gt;=10,VLOOKUP(U2567,[2]提成计算!B:T,19,FALSE),VLOOKUP(U2567,[2]提成计算!B:T,18,FALSE))</f>
        <v>#N/A</v>
      </c>
      <c r="AT2567" s="20" t="e">
        <f t="shared" ref="AT2567:AT2571" si="1674">IF(AD2567*AS2567&gt;0,AD2567*AS2567,AE2567*AS2567)</f>
        <v>#N/A</v>
      </c>
      <c r="AU2567" s="20" t="e">
        <f t="shared" ref="AU2567:AU2568" si="1675">IF(AND(AK2567&lt;0,AK2567+AT2567&lt;0),-AT2567,AK2567)</f>
        <v>#N/A</v>
      </c>
    </row>
    <row r="2568" spans="1:47" x14ac:dyDescent="0.15">
      <c r="A2568" s="21" t="s">
        <v>1273</v>
      </c>
      <c r="B2568" s="20" t="s">
        <v>918</v>
      </c>
      <c r="C2568" s="20" t="s">
        <v>984</v>
      </c>
      <c r="D2568" s="20" t="s">
        <v>985</v>
      </c>
      <c r="E2568" s="20" t="s">
        <v>1041</v>
      </c>
      <c r="F2568" s="20" t="s">
        <v>1250</v>
      </c>
      <c r="G2568" s="20" t="s">
        <v>3685</v>
      </c>
      <c r="H2568" s="20"/>
      <c r="I2568" s="20">
        <v>13532422237</v>
      </c>
      <c r="J2568" s="20" t="s">
        <v>924</v>
      </c>
      <c r="K2568" s="20" t="s">
        <v>1618</v>
      </c>
      <c r="L2568" s="20" t="s">
        <v>2166</v>
      </c>
      <c r="M2568" s="20">
        <v>1088</v>
      </c>
      <c r="N2568" s="20">
        <v>1088</v>
      </c>
      <c r="O2568" s="20" t="s">
        <v>927</v>
      </c>
      <c r="P2568" s="20" t="s">
        <v>50</v>
      </c>
      <c r="Q2568" s="28"/>
      <c r="R2568" s="21" t="s">
        <v>989</v>
      </c>
      <c r="S2568" s="25" t="s">
        <v>1643</v>
      </c>
      <c r="T2568" s="21" t="s">
        <v>53</v>
      </c>
      <c r="U2568" s="21" t="s">
        <v>1833</v>
      </c>
      <c r="V2568" s="46">
        <v>1</v>
      </c>
      <c r="W2568" s="26">
        <f t="shared" si="1671"/>
        <v>1</v>
      </c>
      <c r="Y2568" s="21">
        <v>20</v>
      </c>
      <c r="Z2568" s="22">
        <f t="shared" si="1666"/>
        <v>1088</v>
      </c>
      <c r="AA2568" s="20" t="s">
        <v>3440</v>
      </c>
      <c r="AB2568" s="22"/>
      <c r="AC2568" s="22">
        <v>1</v>
      </c>
      <c r="AD2568" s="22"/>
      <c r="AE2568" s="22">
        <f>N2568</f>
        <v>1088</v>
      </c>
      <c r="AF2568" s="22">
        <f t="shared" si="1672"/>
        <v>1088</v>
      </c>
      <c r="AG2568" s="20"/>
      <c r="AH2568" s="22"/>
      <c r="AI2568" s="22"/>
      <c r="AJ2568" s="22">
        <f t="shared" si="1673"/>
        <v>1088</v>
      </c>
      <c r="AK2568" s="22">
        <f>IF(O2568="(传统)XDSL",VLOOKUP(S2568,[2]直销续费率明细!C:I,7,FALSE)*1,IF(O2568="GPON+XDSL",VLOOKUP(S2568,[2]直销续费率明细!C:I,7,FALSE)*1,VLOOKUP(S2568,[2]直销续费率明细!C:I,5,FALSE)*1))</f>
        <v>0</v>
      </c>
      <c r="AL2568" s="22" t="s">
        <v>1300</v>
      </c>
      <c r="AM2568" s="22"/>
      <c r="AN2568" s="22"/>
      <c r="AO2568" s="22" t="s">
        <v>3441</v>
      </c>
      <c r="AP2568" s="22" t="s">
        <v>1301</v>
      </c>
      <c r="AS2568" s="20">
        <f>IF(Y2568&gt;=10,VLOOKUP(U2568,[2]提成计算!B:T,19,FALSE),VLOOKUP(U2568,[2]提成计算!B:T,18,FALSE))</f>
        <v>0.09</v>
      </c>
      <c r="AT2568" s="20">
        <f t="shared" si="1674"/>
        <v>97.92</v>
      </c>
      <c r="AU2568" s="20">
        <f t="shared" si="1675"/>
        <v>0</v>
      </c>
    </row>
    <row r="2569" spans="1:47" x14ac:dyDescent="0.15">
      <c r="A2569" s="21" t="s">
        <v>1273</v>
      </c>
      <c r="B2569" s="20" t="s">
        <v>918</v>
      </c>
      <c r="C2569" s="20" t="s">
        <v>984</v>
      </c>
      <c r="D2569" s="20" t="s">
        <v>985</v>
      </c>
      <c r="E2569" s="20" t="s">
        <v>1004</v>
      </c>
      <c r="F2569" s="20" t="s">
        <v>1250</v>
      </c>
      <c r="G2569" s="20" t="s">
        <v>3686</v>
      </c>
      <c r="H2569" s="20"/>
      <c r="I2569" s="20">
        <v>13656798884</v>
      </c>
      <c r="J2569" s="20" t="s">
        <v>924</v>
      </c>
      <c r="K2569" s="20" t="s">
        <v>2856</v>
      </c>
      <c r="L2569" s="20" t="s">
        <v>2119</v>
      </c>
      <c r="M2569" s="20">
        <v>768</v>
      </c>
      <c r="N2569" s="20">
        <v>768</v>
      </c>
      <c r="O2569" s="20" t="s">
        <v>927</v>
      </c>
      <c r="P2569" s="20" t="s">
        <v>50</v>
      </c>
      <c r="Q2569" s="28"/>
      <c r="R2569" s="22" t="s">
        <v>989</v>
      </c>
      <c r="T2569" s="21" t="s">
        <v>948</v>
      </c>
      <c r="U2569" s="22" t="s">
        <v>989</v>
      </c>
      <c r="V2569" s="46">
        <v>1</v>
      </c>
      <c r="W2569" s="26">
        <f t="shared" si="1671"/>
        <v>1</v>
      </c>
      <c r="Y2569" s="21">
        <v>4</v>
      </c>
      <c r="Z2569" s="22">
        <f t="shared" si="1666"/>
        <v>768</v>
      </c>
      <c r="AA2569" s="20" t="s">
        <v>3440</v>
      </c>
      <c r="AB2569" s="22">
        <v>1</v>
      </c>
      <c r="AC2569" s="22"/>
      <c r="AD2569" s="22">
        <f t="shared" ref="AD2569:AD2571" si="1676">N2569</f>
        <v>768</v>
      </c>
      <c r="AE2569" s="22"/>
      <c r="AF2569" s="22">
        <f t="shared" si="1672"/>
        <v>768</v>
      </c>
      <c r="AG2569" s="20"/>
      <c r="AH2569" s="22"/>
      <c r="AI2569" s="22"/>
      <c r="AJ2569" s="22">
        <f t="shared" si="1673"/>
        <v>768</v>
      </c>
      <c r="AK2569" s="22">
        <f>IF(O2569="(传统)XDSL",VLOOKUP(U2569,[2]自营续费率!B:G,6,FALSE)*1,IF(O2569="GPON+XDSL",VLOOKUP(U2569,[2]自营续费率!B:G,6,FALSE)*1,VLOOKUP(U2569,[2]自营续费率!B:G,4,FALSE)*1))</f>
        <v>0</v>
      </c>
      <c r="AL2569" s="22" t="s">
        <v>1309</v>
      </c>
      <c r="AM2569" s="22"/>
      <c r="AN2569" s="22"/>
      <c r="AO2569" s="22" t="s">
        <v>3441</v>
      </c>
      <c r="AP2569" s="22" t="s">
        <v>1301</v>
      </c>
      <c r="AS2569" s="20">
        <f>IF(Y2569&gt;=10,VLOOKUP(U2569,[2]自营提成!C:Z,6,FALSE),VLOOKUP(U2569,[2]自营提成!C:Z,5,FALSE))</f>
        <v>0.09</v>
      </c>
      <c r="AT2569" s="20">
        <f t="shared" si="1674"/>
        <v>69.12</v>
      </c>
      <c r="AU2569" s="20">
        <f>IF(AND(AK2569&lt;0,AK2569+AT2569&lt;0),-AT2569,AK2569)</f>
        <v>0</v>
      </c>
    </row>
    <row r="2570" spans="1:47" x14ac:dyDescent="0.15">
      <c r="A2570" s="21" t="s">
        <v>1273</v>
      </c>
      <c r="B2570" s="20" t="s">
        <v>918</v>
      </c>
      <c r="C2570" s="20" t="s">
        <v>984</v>
      </c>
      <c r="D2570" s="20" t="s">
        <v>995</v>
      </c>
      <c r="E2570" s="20" t="s">
        <v>996</v>
      </c>
      <c r="F2570" s="20" t="s">
        <v>1250</v>
      </c>
      <c r="G2570" s="20" t="s">
        <v>3687</v>
      </c>
      <c r="H2570" s="20"/>
      <c r="I2570" s="20">
        <v>15118209766</v>
      </c>
      <c r="J2570" s="20" t="s">
        <v>924</v>
      </c>
      <c r="K2570" s="20" t="s">
        <v>999</v>
      </c>
      <c r="L2570" s="20" t="s">
        <v>1918</v>
      </c>
      <c r="M2570" s="20">
        <v>680</v>
      </c>
      <c r="N2570" s="20">
        <v>680</v>
      </c>
      <c r="O2570" s="20" t="s">
        <v>927</v>
      </c>
      <c r="P2570" s="20" t="s">
        <v>50</v>
      </c>
      <c r="Q2570" s="28"/>
      <c r="R2570" s="21" t="s">
        <v>1001</v>
      </c>
      <c r="S2570" s="25" t="s">
        <v>1002</v>
      </c>
      <c r="T2570" s="21" t="s">
        <v>53</v>
      </c>
      <c r="U2570" s="21" t="s">
        <v>1003</v>
      </c>
      <c r="V2570" s="46">
        <v>1</v>
      </c>
      <c r="W2570" s="26">
        <f t="shared" si="1671"/>
        <v>1</v>
      </c>
      <c r="Y2570" s="21">
        <v>4</v>
      </c>
      <c r="Z2570" s="22">
        <f t="shared" si="1666"/>
        <v>680</v>
      </c>
      <c r="AA2570" s="20" t="s">
        <v>3440</v>
      </c>
      <c r="AB2570" s="22">
        <v>1</v>
      </c>
      <c r="AC2570" s="22"/>
      <c r="AD2570" s="22">
        <f t="shared" si="1676"/>
        <v>680</v>
      </c>
      <c r="AE2570" s="22"/>
      <c r="AF2570" s="22">
        <f t="shared" si="1672"/>
        <v>680</v>
      </c>
      <c r="AG2570" s="20"/>
      <c r="AH2570" s="22"/>
      <c r="AI2570" s="22"/>
      <c r="AJ2570" s="22">
        <f t="shared" si="1673"/>
        <v>680</v>
      </c>
      <c r="AK2570" s="22">
        <f>IF(O2570="(传统)XDSL",VLOOKUP(S2570,[2]直销续费率明细!C:I,7,FALSE)*1,IF(O2570="GPON+XDSL",VLOOKUP(S2570,[2]直销续费率明细!C:I,7,FALSE)*1,VLOOKUP(S2570,[2]直销续费率明细!C:I,5,FALSE)*1))</f>
        <v>25</v>
      </c>
      <c r="AL2570" s="22" t="s">
        <v>1309</v>
      </c>
      <c r="AM2570" s="22"/>
      <c r="AN2570" s="22"/>
      <c r="AO2570" s="22" t="s">
        <v>3441</v>
      </c>
      <c r="AP2570" s="22" t="s">
        <v>3460</v>
      </c>
      <c r="AS2570" s="20">
        <f>IF(Y2570&gt;=10,VLOOKUP(U2570,[2]提成计算!B:T,19,FALSE),VLOOKUP(U2570,[2]提成计算!B:T,18,FALSE))</f>
        <v>0.06</v>
      </c>
      <c r="AT2570" s="20">
        <f t="shared" si="1674"/>
        <v>40.799999999999997</v>
      </c>
      <c r="AU2570" s="20">
        <f t="shared" ref="AU2570:AU2571" si="1677">IF(AND(AK2570&lt;0,AK2570+AT2570&lt;0),-AT2570,AK2570)</f>
        <v>25</v>
      </c>
    </row>
    <row r="2571" spans="1:47" x14ac:dyDescent="0.15">
      <c r="A2571" s="21" t="s">
        <v>1273</v>
      </c>
      <c r="B2571" s="20" t="s">
        <v>918</v>
      </c>
      <c r="C2571" s="20" t="s">
        <v>984</v>
      </c>
      <c r="D2571" s="20" t="s">
        <v>995</v>
      </c>
      <c r="E2571" s="20" t="s">
        <v>3060</v>
      </c>
      <c r="F2571" s="20" t="s">
        <v>1250</v>
      </c>
      <c r="G2571" s="20" t="s">
        <v>3688</v>
      </c>
      <c r="H2571" s="20"/>
      <c r="I2571" s="20">
        <v>13710741362</v>
      </c>
      <c r="J2571" s="20" t="s">
        <v>924</v>
      </c>
      <c r="K2571" s="20" t="s">
        <v>999</v>
      </c>
      <c r="L2571" s="20" t="s">
        <v>2501</v>
      </c>
      <c r="M2571" s="20">
        <v>240</v>
      </c>
      <c r="N2571" s="20">
        <v>240</v>
      </c>
      <c r="O2571" s="20" t="s">
        <v>927</v>
      </c>
      <c r="P2571" s="20" t="s">
        <v>50</v>
      </c>
      <c r="Q2571" s="28"/>
      <c r="R2571" s="21" t="s">
        <v>1001</v>
      </c>
      <c r="S2571" s="25" t="s">
        <v>1002</v>
      </c>
      <c r="T2571" s="21" t="s">
        <v>53</v>
      </c>
      <c r="U2571" s="21" t="s">
        <v>1003</v>
      </c>
      <c r="V2571" s="46">
        <f>3/12</f>
        <v>0.25</v>
      </c>
      <c r="W2571" s="26">
        <f t="shared" si="1671"/>
        <v>0.25</v>
      </c>
      <c r="Y2571" s="21">
        <v>4</v>
      </c>
      <c r="Z2571" s="22">
        <f t="shared" si="1666"/>
        <v>240</v>
      </c>
      <c r="AA2571" s="20" t="s">
        <v>3440</v>
      </c>
      <c r="AB2571" s="22">
        <v>1</v>
      </c>
      <c r="AC2571" s="22"/>
      <c r="AD2571" s="22">
        <f t="shared" si="1676"/>
        <v>240</v>
      </c>
      <c r="AE2571" s="22"/>
      <c r="AF2571" s="22">
        <f t="shared" si="1672"/>
        <v>240</v>
      </c>
      <c r="AG2571" s="20"/>
      <c r="AH2571" s="22"/>
      <c r="AI2571" s="22"/>
      <c r="AJ2571" s="22">
        <f t="shared" si="1673"/>
        <v>240</v>
      </c>
      <c r="AK2571" s="22">
        <f>IF(O2571="(传统)XDSL",VLOOKUP(S2571,[2]直销续费率明细!C:I,7,FALSE)*1,IF(O2571="GPON+XDSL",VLOOKUP(S2571,[2]直销续费率明细!C:I,7,FALSE)*1,VLOOKUP(S2571,[2]直销续费率明细!C:I,5,FALSE)*1))</f>
        <v>25</v>
      </c>
      <c r="AL2571" s="22" t="s">
        <v>1300</v>
      </c>
      <c r="AM2571" s="22"/>
      <c r="AN2571" s="22"/>
      <c r="AO2571" s="22" t="s">
        <v>3441</v>
      </c>
      <c r="AP2571" s="22" t="s">
        <v>3631</v>
      </c>
      <c r="AS2571" s="20">
        <f>IF(Y2571&gt;=10,VLOOKUP(U2571,[2]提成计算!B:T,19,FALSE),VLOOKUP(U2571,[2]提成计算!B:T,18,FALSE))</f>
        <v>0.06</v>
      </c>
      <c r="AT2571" s="20">
        <f t="shared" si="1674"/>
        <v>14.399999999999999</v>
      </c>
      <c r="AU2571" s="20">
        <f t="shared" si="1677"/>
        <v>25</v>
      </c>
    </row>
    <row r="2572" spans="1:47" x14ac:dyDescent="0.15">
      <c r="A2572" s="21" t="s">
        <v>1273</v>
      </c>
      <c r="B2572" s="20" t="s">
        <v>918</v>
      </c>
      <c r="C2572" s="20" t="s">
        <v>984</v>
      </c>
      <c r="D2572" s="20" t="s">
        <v>1029</v>
      </c>
      <c r="E2572" s="20" t="s">
        <v>1030</v>
      </c>
      <c r="F2572" s="20" t="s">
        <v>1250</v>
      </c>
      <c r="G2572" s="20" t="s">
        <v>3689</v>
      </c>
      <c r="H2572" s="20"/>
      <c r="I2572" s="20">
        <v>13539075171</v>
      </c>
      <c r="J2572" s="20" t="s">
        <v>3444</v>
      </c>
      <c r="K2572" s="20" t="s">
        <v>3114</v>
      </c>
      <c r="L2572" s="20" t="s">
        <v>1358</v>
      </c>
      <c r="M2572" s="20">
        <v>1088</v>
      </c>
      <c r="N2572" s="20">
        <v>1088</v>
      </c>
      <c r="O2572" s="20" t="s">
        <v>927</v>
      </c>
      <c r="P2572" s="20" t="s">
        <v>50</v>
      </c>
      <c r="Q2572" s="28" t="s">
        <v>3444</v>
      </c>
      <c r="R2572" s="21" t="s">
        <v>221</v>
      </c>
      <c r="S2572" s="21"/>
      <c r="T2572" s="21" t="s">
        <v>53</v>
      </c>
      <c r="U2572" s="21" t="s">
        <v>1034</v>
      </c>
      <c r="V2572" s="46">
        <v>1</v>
      </c>
      <c r="W2572" s="26">
        <f t="shared" si="1671"/>
        <v>1</v>
      </c>
      <c r="X2572" s="26">
        <f t="shared" ref="X2572" si="1678">V2572</f>
        <v>1</v>
      </c>
      <c r="Y2572" s="21">
        <v>10</v>
      </c>
      <c r="Z2572" s="22">
        <f t="shared" si="1666"/>
        <v>1088</v>
      </c>
      <c r="AA2572" s="20" t="s">
        <v>2218</v>
      </c>
      <c r="AB2572" s="22"/>
      <c r="AC2572" s="22">
        <v>1</v>
      </c>
      <c r="AD2572" s="22"/>
      <c r="AE2572" s="22">
        <f>N2572</f>
        <v>1088</v>
      </c>
      <c r="AF2572" s="22">
        <f t="shared" si="1672"/>
        <v>1088</v>
      </c>
      <c r="AG2572" s="20">
        <f>N2572</f>
        <v>1088</v>
      </c>
      <c r="AH2572" s="20" t="str">
        <f>VLOOKUP(U2572,[1]提成计算!B:I,8,FALSE)</f>
        <v xml:space="preserve"> </v>
      </c>
      <c r="AI2572" s="20"/>
      <c r="AJ2572" s="22"/>
      <c r="AK2572" s="22"/>
      <c r="AM2572" s="22"/>
      <c r="AN2572" s="22"/>
      <c r="AO2572" s="22" t="s">
        <v>3441</v>
      </c>
      <c r="AP2572" s="22" t="s">
        <v>1301</v>
      </c>
      <c r="AS2572" s="20"/>
      <c r="AT2572" s="20"/>
      <c r="AU2572" s="20"/>
    </row>
    <row r="2573" spans="1:47" x14ac:dyDescent="0.15">
      <c r="A2573" s="21" t="s">
        <v>1273</v>
      </c>
      <c r="B2573" s="20" t="s">
        <v>918</v>
      </c>
      <c r="C2573" s="20" t="s">
        <v>984</v>
      </c>
      <c r="D2573" s="20" t="s">
        <v>995</v>
      </c>
      <c r="E2573" s="20" t="s">
        <v>996</v>
      </c>
      <c r="F2573" s="20" t="s">
        <v>1250</v>
      </c>
      <c r="G2573" s="20" t="s">
        <v>3690</v>
      </c>
      <c r="H2573" s="20"/>
      <c r="I2573" s="20">
        <v>13662839299</v>
      </c>
      <c r="J2573" s="20" t="s">
        <v>924</v>
      </c>
      <c r="K2573" s="20" t="s">
        <v>1016</v>
      </c>
      <c r="L2573" s="20" t="s">
        <v>1918</v>
      </c>
      <c r="M2573" s="20">
        <v>680</v>
      </c>
      <c r="N2573" s="20">
        <v>680</v>
      </c>
      <c r="O2573" s="20" t="s">
        <v>927</v>
      </c>
      <c r="P2573" s="20" t="s">
        <v>50</v>
      </c>
      <c r="Q2573" s="28"/>
      <c r="R2573" s="21" t="s">
        <v>1001</v>
      </c>
      <c r="S2573" s="25" t="s">
        <v>1017</v>
      </c>
      <c r="T2573" s="21" t="s">
        <v>53</v>
      </c>
      <c r="U2573" s="21" t="s">
        <v>1018</v>
      </c>
      <c r="V2573" s="46">
        <v>1</v>
      </c>
      <c r="W2573" s="26">
        <f t="shared" si="1671"/>
        <v>1</v>
      </c>
      <c r="Y2573" s="21">
        <v>4</v>
      </c>
      <c r="Z2573" s="22">
        <f t="shared" si="1666"/>
        <v>680</v>
      </c>
      <c r="AA2573" s="20" t="s">
        <v>3440</v>
      </c>
      <c r="AB2573" s="22">
        <v>1</v>
      </c>
      <c r="AC2573" s="22"/>
      <c r="AD2573" s="22">
        <f t="shared" ref="AD2573:AD2574" si="1679">N2573</f>
        <v>680</v>
      </c>
      <c r="AE2573" s="22"/>
      <c r="AF2573" s="22">
        <f t="shared" si="1672"/>
        <v>680</v>
      </c>
      <c r="AG2573" s="20"/>
      <c r="AH2573" s="22"/>
      <c r="AI2573" s="22"/>
      <c r="AJ2573" s="22">
        <f t="shared" ref="AJ2573:AJ2597" si="1680">N2573</f>
        <v>680</v>
      </c>
      <c r="AK2573" s="22">
        <f>IF(O2573="(传统)XDSL",VLOOKUP(S2573,[2]直销续费率明细!C:I,7,FALSE)*1,IF(O2573="GPON+XDSL",VLOOKUP(S2573,[2]直销续费率明细!C:I,7,FALSE)*1,VLOOKUP(S2573,[2]直销续费率明细!C:I,5,FALSE)*1))</f>
        <v>25</v>
      </c>
      <c r="AL2573" s="22" t="s">
        <v>1309</v>
      </c>
      <c r="AM2573" s="22"/>
      <c r="AN2573" s="22"/>
      <c r="AO2573" s="22" t="s">
        <v>3441</v>
      </c>
      <c r="AP2573" s="22" t="s">
        <v>3460</v>
      </c>
      <c r="AS2573" s="20">
        <f>IF(Y2573&gt;=10,VLOOKUP(U2573,[2]提成计算!B:T,19,FALSE),VLOOKUP(U2573,[2]提成计算!B:T,18,FALSE))</f>
        <v>0.06</v>
      </c>
      <c r="AT2573" s="20">
        <f t="shared" ref="AT2573:AT2597" si="1681">IF(AD2573*AS2573&gt;0,AD2573*AS2573,AE2573*AS2573)</f>
        <v>40.799999999999997</v>
      </c>
      <c r="AU2573" s="20">
        <f t="shared" ref="AU2573:AU2597" si="1682">IF(AND(AK2573&lt;0,AK2573+AT2573&lt;0),-AT2573,AK2573)</f>
        <v>25</v>
      </c>
    </row>
    <row r="2574" spans="1:47" x14ac:dyDescent="0.15">
      <c r="A2574" s="21" t="s">
        <v>1273</v>
      </c>
      <c r="B2574" s="20" t="s">
        <v>918</v>
      </c>
      <c r="C2574" s="20" t="s">
        <v>984</v>
      </c>
      <c r="D2574" s="20" t="s">
        <v>992</v>
      </c>
      <c r="E2574" s="20" t="s">
        <v>2914</v>
      </c>
      <c r="F2574" s="20" t="s">
        <v>1250</v>
      </c>
      <c r="G2574" s="20" t="s">
        <v>3691</v>
      </c>
      <c r="H2574" s="20"/>
      <c r="I2574" s="20">
        <v>15876402140</v>
      </c>
      <c r="J2574" s="20" t="s">
        <v>924</v>
      </c>
      <c r="K2574" s="20" t="s">
        <v>94</v>
      </c>
      <c r="L2574" s="20" t="s">
        <v>2119</v>
      </c>
      <c r="M2574" s="20">
        <v>768</v>
      </c>
      <c r="N2574" s="20">
        <v>768</v>
      </c>
      <c r="O2574" s="20" t="s">
        <v>927</v>
      </c>
      <c r="P2574" s="20" t="s">
        <v>50</v>
      </c>
      <c r="Q2574" s="28"/>
      <c r="R2574" s="21" t="s">
        <v>95</v>
      </c>
      <c r="S2574" s="25" t="s">
        <v>1046</v>
      </c>
      <c r="T2574" s="21" t="s">
        <v>53</v>
      </c>
      <c r="U2574" s="21" t="s">
        <v>96</v>
      </c>
      <c r="V2574" s="46">
        <v>1</v>
      </c>
      <c r="W2574" s="26">
        <f t="shared" si="1671"/>
        <v>1</v>
      </c>
      <c r="Y2574" s="21">
        <v>4</v>
      </c>
      <c r="Z2574" s="22">
        <f t="shared" si="1666"/>
        <v>768</v>
      </c>
      <c r="AA2574" s="20" t="s">
        <v>3440</v>
      </c>
      <c r="AB2574" s="22">
        <v>1</v>
      </c>
      <c r="AC2574" s="22"/>
      <c r="AD2574" s="22">
        <f t="shared" si="1679"/>
        <v>768</v>
      </c>
      <c r="AE2574" s="22"/>
      <c r="AF2574" s="22">
        <f t="shared" si="1672"/>
        <v>768</v>
      </c>
      <c r="AG2574" s="20"/>
      <c r="AH2574" s="22"/>
      <c r="AI2574" s="22"/>
      <c r="AJ2574" s="22">
        <f t="shared" si="1680"/>
        <v>768</v>
      </c>
      <c r="AK2574" s="22">
        <f>IF(O2574="(传统)XDSL",VLOOKUP(S2574,[2]直销续费率明细!C:I,7,FALSE)*1,IF(O2574="GPON+XDSL",VLOOKUP(S2574,[2]直销续费率明细!C:I,7,FALSE)*1,VLOOKUP(S2574,[2]直销续费率明细!C:I,5,FALSE)*1))</f>
        <v>25</v>
      </c>
      <c r="AL2574" s="22" t="s">
        <v>1309</v>
      </c>
      <c r="AM2574" s="22"/>
      <c r="AN2574" s="22"/>
      <c r="AO2574" s="22" t="s">
        <v>3441</v>
      </c>
      <c r="AP2574" s="22" t="s">
        <v>1301</v>
      </c>
      <c r="AS2574" s="20">
        <f>IF(Y2574&gt;=10,VLOOKUP(U2574,[2]提成计算!B:T,19,FALSE),VLOOKUP(U2574,[2]提成计算!B:T,18,FALSE))</f>
        <v>7.0000000000000007E-2</v>
      </c>
      <c r="AT2574" s="20">
        <f t="shared" si="1681"/>
        <v>53.760000000000005</v>
      </c>
      <c r="AU2574" s="20">
        <f t="shared" si="1682"/>
        <v>25</v>
      </c>
    </row>
    <row r="2575" spans="1:47" x14ac:dyDescent="0.15">
      <c r="A2575" s="21" t="s">
        <v>1273</v>
      </c>
      <c r="B2575" s="20" t="s">
        <v>918</v>
      </c>
      <c r="C2575" s="20" t="s">
        <v>984</v>
      </c>
      <c r="D2575" s="20" t="s">
        <v>995</v>
      </c>
      <c r="E2575" s="20" t="s">
        <v>996</v>
      </c>
      <c r="F2575" s="20" t="s">
        <v>1250</v>
      </c>
      <c r="G2575" s="20" t="s">
        <v>3692</v>
      </c>
      <c r="H2575" s="20"/>
      <c r="I2575" s="20">
        <v>13729947846</v>
      </c>
      <c r="J2575" s="20" t="s">
        <v>924</v>
      </c>
      <c r="K2575" s="20" t="s">
        <v>1016</v>
      </c>
      <c r="L2575" s="20" t="s">
        <v>2166</v>
      </c>
      <c r="M2575" s="20">
        <v>1088</v>
      </c>
      <c r="N2575" s="20">
        <v>1088</v>
      </c>
      <c r="O2575" s="20" t="s">
        <v>927</v>
      </c>
      <c r="P2575" s="20" t="s">
        <v>50</v>
      </c>
      <c r="Q2575" s="28"/>
      <c r="R2575" s="21" t="s">
        <v>1001</v>
      </c>
      <c r="S2575" s="25" t="s">
        <v>1017</v>
      </c>
      <c r="T2575" s="21" t="s">
        <v>53</v>
      </c>
      <c r="U2575" s="21" t="s">
        <v>1018</v>
      </c>
      <c r="V2575" s="46">
        <v>1</v>
      </c>
      <c r="W2575" s="26">
        <f t="shared" si="1671"/>
        <v>1</v>
      </c>
      <c r="Y2575" s="21">
        <v>20</v>
      </c>
      <c r="Z2575" s="22">
        <f t="shared" si="1666"/>
        <v>1088</v>
      </c>
      <c r="AA2575" s="20" t="s">
        <v>3440</v>
      </c>
      <c r="AB2575" s="22"/>
      <c r="AC2575" s="22">
        <v>1</v>
      </c>
      <c r="AD2575" s="22"/>
      <c r="AE2575" s="22">
        <f>N2575</f>
        <v>1088</v>
      </c>
      <c r="AF2575" s="22">
        <f t="shared" si="1672"/>
        <v>1088</v>
      </c>
      <c r="AG2575" s="20"/>
      <c r="AH2575" s="22"/>
      <c r="AI2575" s="22"/>
      <c r="AJ2575" s="22">
        <f t="shared" si="1680"/>
        <v>1088</v>
      </c>
      <c r="AK2575" s="22">
        <f>IF(O2575="(传统)XDSL",VLOOKUP(S2575,[2]直销续费率明细!C:I,7,FALSE)*1,IF(O2575="GPON+XDSL",VLOOKUP(S2575,[2]直销续费率明细!C:I,7,FALSE)*1,VLOOKUP(S2575,[2]直销续费率明细!C:I,5,FALSE)*1))</f>
        <v>25</v>
      </c>
      <c r="AL2575" s="22" t="s">
        <v>1300</v>
      </c>
      <c r="AM2575" s="22"/>
      <c r="AN2575" s="22"/>
      <c r="AO2575" s="22" t="s">
        <v>2216</v>
      </c>
      <c r="AP2575" s="22" t="s">
        <v>1301</v>
      </c>
      <c r="AS2575" s="20">
        <f>IF(Y2575&gt;=10,VLOOKUP(U2575,[2]提成计算!B:T,19,FALSE),VLOOKUP(U2575,[2]提成计算!B:T,18,FALSE))</f>
        <v>0.09</v>
      </c>
      <c r="AT2575" s="20">
        <f t="shared" si="1681"/>
        <v>97.92</v>
      </c>
      <c r="AU2575" s="20">
        <f t="shared" si="1682"/>
        <v>25</v>
      </c>
    </row>
    <row r="2576" spans="1:47" x14ac:dyDescent="0.15">
      <c r="A2576" s="21" t="s">
        <v>1273</v>
      </c>
      <c r="B2576" s="20" t="s">
        <v>918</v>
      </c>
      <c r="C2576" s="20" t="s">
        <v>984</v>
      </c>
      <c r="D2576" s="20" t="s">
        <v>995</v>
      </c>
      <c r="E2576" s="20" t="s">
        <v>3264</v>
      </c>
      <c r="F2576" s="20" t="s">
        <v>1250</v>
      </c>
      <c r="G2576" s="20" t="s">
        <v>3693</v>
      </c>
      <c r="H2576" s="20"/>
      <c r="I2576" s="20" t="s">
        <v>3694</v>
      </c>
      <c r="J2576" s="20" t="s">
        <v>924</v>
      </c>
      <c r="K2576" s="20" t="s">
        <v>999</v>
      </c>
      <c r="L2576" s="20" t="s">
        <v>1947</v>
      </c>
      <c r="M2576" s="20">
        <v>400</v>
      </c>
      <c r="N2576" s="20">
        <v>400</v>
      </c>
      <c r="O2576" s="20" t="s">
        <v>927</v>
      </c>
      <c r="P2576" s="20" t="s">
        <v>50</v>
      </c>
      <c r="Q2576" s="28"/>
      <c r="R2576" s="21" t="s">
        <v>1001</v>
      </c>
      <c r="S2576" s="25" t="s">
        <v>1002</v>
      </c>
      <c r="T2576" s="21" t="s">
        <v>53</v>
      </c>
      <c r="U2576" s="21" t="s">
        <v>1003</v>
      </c>
      <c r="V2576" s="46">
        <v>0.5</v>
      </c>
      <c r="W2576" s="26">
        <f t="shared" si="1671"/>
        <v>0.5</v>
      </c>
      <c r="Y2576" s="21">
        <v>4</v>
      </c>
      <c r="Z2576" s="22">
        <f t="shared" si="1666"/>
        <v>400</v>
      </c>
      <c r="AA2576" s="20" t="s">
        <v>2218</v>
      </c>
      <c r="AB2576" s="22">
        <v>1</v>
      </c>
      <c r="AC2576" s="22"/>
      <c r="AD2576" s="22">
        <f t="shared" ref="AD2576:AD2579" si="1683">N2576</f>
        <v>400</v>
      </c>
      <c r="AE2576" s="22"/>
      <c r="AF2576" s="22">
        <f t="shared" si="1672"/>
        <v>400</v>
      </c>
      <c r="AG2576" s="20"/>
      <c r="AH2576" s="22"/>
      <c r="AI2576" s="22"/>
      <c r="AJ2576" s="22">
        <f t="shared" si="1680"/>
        <v>400</v>
      </c>
      <c r="AK2576" s="22">
        <f>IF(O2576="(传统)XDSL",VLOOKUP(S2576,[2]直销续费率明细!C:I,7,FALSE)*1,IF(O2576="GPON+XDSL",VLOOKUP(S2576,[2]直销续费率明细!C:I,7,FALSE)*1,VLOOKUP(S2576,[2]直销续费率明细!C:I,5,FALSE)*1))</f>
        <v>25</v>
      </c>
      <c r="AL2576" s="22" t="s">
        <v>1300</v>
      </c>
      <c r="AM2576" s="22"/>
      <c r="AN2576" s="22"/>
      <c r="AO2576" s="22" t="s">
        <v>3441</v>
      </c>
      <c r="AP2576" s="22" t="s">
        <v>3448</v>
      </c>
      <c r="AS2576" s="20">
        <f>IF(Y2576&gt;=10,VLOOKUP(U2576,[2]提成计算!B:T,19,FALSE),VLOOKUP(U2576,[2]提成计算!B:T,18,FALSE))</f>
        <v>0.06</v>
      </c>
      <c r="AT2576" s="20">
        <f t="shared" si="1681"/>
        <v>24</v>
      </c>
      <c r="AU2576" s="20">
        <f t="shared" si="1682"/>
        <v>25</v>
      </c>
    </row>
    <row r="2577" spans="1:47" x14ac:dyDescent="0.15">
      <c r="A2577" s="21" t="s">
        <v>1273</v>
      </c>
      <c r="B2577" s="20" t="s">
        <v>918</v>
      </c>
      <c r="C2577" s="20" t="s">
        <v>984</v>
      </c>
      <c r="D2577" s="20" t="s">
        <v>985</v>
      </c>
      <c r="E2577" s="20" t="s">
        <v>1025</v>
      </c>
      <c r="F2577" s="20" t="s">
        <v>1250</v>
      </c>
      <c r="G2577" s="20" t="s">
        <v>3695</v>
      </c>
      <c r="H2577" s="20"/>
      <c r="I2577" s="20">
        <v>13650155690</v>
      </c>
      <c r="J2577" s="20" t="s">
        <v>924</v>
      </c>
      <c r="K2577" s="20" t="s">
        <v>2880</v>
      </c>
      <c r="L2577" s="20" t="s">
        <v>2228</v>
      </c>
      <c r="M2577" s="20">
        <v>100</v>
      </c>
      <c r="N2577" s="20">
        <v>100</v>
      </c>
      <c r="O2577" s="20" t="s">
        <v>1262</v>
      </c>
      <c r="P2577" s="20" t="s">
        <v>50</v>
      </c>
      <c r="Q2577" s="28"/>
      <c r="R2577" s="21" t="s">
        <v>989</v>
      </c>
      <c r="S2577" s="25" t="s">
        <v>1386</v>
      </c>
      <c r="T2577" s="21" t="s">
        <v>53</v>
      </c>
      <c r="U2577" s="21" t="s">
        <v>1028</v>
      </c>
      <c r="V2577" s="26">
        <f>1/12</f>
        <v>8.3333333333333329E-2</v>
      </c>
      <c r="W2577" s="26">
        <f t="shared" si="1671"/>
        <v>8.3333333333333329E-2</v>
      </c>
      <c r="Y2577" s="21">
        <v>4</v>
      </c>
      <c r="Z2577" s="22">
        <f t="shared" si="1666"/>
        <v>100</v>
      </c>
      <c r="AA2577" s="20" t="s">
        <v>3440</v>
      </c>
      <c r="AB2577" s="22">
        <v>1</v>
      </c>
      <c r="AC2577" s="22"/>
      <c r="AD2577" s="22">
        <f t="shared" si="1683"/>
        <v>100</v>
      </c>
      <c r="AE2577" s="22"/>
      <c r="AF2577" s="22">
        <f t="shared" si="1672"/>
        <v>100</v>
      </c>
      <c r="AG2577" s="20"/>
      <c r="AH2577" s="22"/>
      <c r="AI2577" s="22"/>
      <c r="AJ2577" s="22">
        <f t="shared" si="1680"/>
        <v>100</v>
      </c>
      <c r="AK2577" s="22">
        <f>IF(O2577="(传统)XDSL",VLOOKUP(S2577,[2]直销续费率明细!C:I,7,FALSE)*1,IF(O2577="GPON+XDSL",VLOOKUP(S2577,[2]直销续费率明细!C:I,7,FALSE)*1,VLOOKUP(S2577,[2]直销续费率明细!C:I,5,FALSE)*1))</f>
        <v>25</v>
      </c>
      <c r="AL2577" s="22" t="s">
        <v>1309</v>
      </c>
      <c r="AM2577" s="22"/>
      <c r="AN2577" s="22"/>
      <c r="AO2577" s="22" t="s">
        <v>3441</v>
      </c>
      <c r="AP2577" s="22" t="s">
        <v>3442</v>
      </c>
      <c r="AS2577" s="20">
        <f>IF(Y2577&gt;=10,VLOOKUP(U2577,[2]提成计算!B:T,19,FALSE),VLOOKUP(U2577,[2]提成计算!B:T,18,FALSE))</f>
        <v>0.06</v>
      </c>
      <c r="AT2577" s="20">
        <f t="shared" si="1681"/>
        <v>6</v>
      </c>
      <c r="AU2577" s="20">
        <f t="shared" si="1682"/>
        <v>25</v>
      </c>
    </row>
    <row r="2578" spans="1:47" x14ac:dyDescent="0.15">
      <c r="A2578" s="21" t="s">
        <v>1273</v>
      </c>
      <c r="B2578" s="20" t="s">
        <v>918</v>
      </c>
      <c r="C2578" s="20" t="s">
        <v>984</v>
      </c>
      <c r="D2578" s="20" t="s">
        <v>992</v>
      </c>
      <c r="E2578" s="20" t="s">
        <v>2986</v>
      </c>
      <c r="F2578" s="20" t="s">
        <v>1250</v>
      </c>
      <c r="G2578" s="20" t="s">
        <v>3696</v>
      </c>
      <c r="H2578" s="20"/>
      <c r="I2578" s="20">
        <v>13433627459</v>
      </c>
      <c r="J2578" s="20" t="s">
        <v>924</v>
      </c>
      <c r="K2578" s="20" t="s">
        <v>94</v>
      </c>
      <c r="L2578" s="20" t="s">
        <v>1947</v>
      </c>
      <c r="M2578" s="20">
        <v>400</v>
      </c>
      <c r="N2578" s="20">
        <v>400</v>
      </c>
      <c r="O2578" s="20" t="s">
        <v>927</v>
      </c>
      <c r="P2578" s="20" t="s">
        <v>50</v>
      </c>
      <c r="Q2578" s="28"/>
      <c r="R2578" s="21" t="s">
        <v>95</v>
      </c>
      <c r="S2578" s="25" t="s">
        <v>1811</v>
      </c>
      <c r="T2578" s="21" t="s">
        <v>53</v>
      </c>
      <c r="U2578" s="21" t="s">
        <v>96</v>
      </c>
      <c r="V2578" s="46">
        <v>0.5</v>
      </c>
      <c r="W2578" s="26">
        <f t="shared" si="1671"/>
        <v>0.5</v>
      </c>
      <c r="Y2578" s="21">
        <v>4</v>
      </c>
      <c r="Z2578" s="22">
        <f t="shared" si="1666"/>
        <v>400</v>
      </c>
      <c r="AA2578" s="20" t="s">
        <v>3440</v>
      </c>
      <c r="AB2578" s="22">
        <v>1</v>
      </c>
      <c r="AC2578" s="22"/>
      <c r="AD2578" s="22">
        <f t="shared" si="1683"/>
        <v>400</v>
      </c>
      <c r="AE2578" s="22"/>
      <c r="AF2578" s="22">
        <f t="shared" si="1672"/>
        <v>400</v>
      </c>
      <c r="AG2578" s="20"/>
      <c r="AH2578" s="22"/>
      <c r="AI2578" s="22"/>
      <c r="AJ2578" s="22">
        <f t="shared" si="1680"/>
        <v>400</v>
      </c>
      <c r="AK2578" s="22">
        <f>IF(O2578="(传统)XDSL",VLOOKUP(S2578,[2]直销续费率明细!C:I,7,FALSE)*1,IF(O2578="GPON+XDSL",VLOOKUP(S2578,[2]直销续费率明细!C:I,7,FALSE)*1,VLOOKUP(S2578,[2]直销续费率明细!C:I,5,FALSE)*1))</f>
        <v>-40</v>
      </c>
      <c r="AL2578" s="22" t="s">
        <v>1309</v>
      </c>
      <c r="AM2578" s="22"/>
      <c r="AN2578" s="22"/>
      <c r="AO2578" s="22" t="s">
        <v>3441</v>
      </c>
      <c r="AP2578" s="22" t="s">
        <v>3448</v>
      </c>
      <c r="AS2578" s="20">
        <f>IF(Y2578&gt;=10,VLOOKUP(U2578,[2]提成计算!B:T,19,FALSE),VLOOKUP(U2578,[2]提成计算!B:T,18,FALSE))</f>
        <v>7.0000000000000007E-2</v>
      </c>
      <c r="AT2578" s="20">
        <f t="shared" si="1681"/>
        <v>28.000000000000004</v>
      </c>
      <c r="AU2578" s="20">
        <f t="shared" si="1682"/>
        <v>-28.000000000000004</v>
      </c>
    </row>
    <row r="2579" spans="1:47" x14ac:dyDescent="0.15">
      <c r="A2579" s="21" t="s">
        <v>1273</v>
      </c>
      <c r="B2579" s="20" t="s">
        <v>918</v>
      </c>
      <c r="C2579" s="20" t="s">
        <v>984</v>
      </c>
      <c r="D2579" s="20" t="s">
        <v>995</v>
      </c>
      <c r="E2579" s="20" t="s">
        <v>1009</v>
      </c>
      <c r="F2579" s="20" t="s">
        <v>1250</v>
      </c>
      <c r="G2579" s="20" t="s">
        <v>3697</v>
      </c>
      <c r="H2579" s="20"/>
      <c r="I2579" s="20">
        <v>13712019975</v>
      </c>
      <c r="J2579" s="20" t="s">
        <v>924</v>
      </c>
      <c r="K2579" s="20" t="s">
        <v>1011</v>
      </c>
      <c r="L2579" s="20" t="s">
        <v>1918</v>
      </c>
      <c r="M2579" s="20">
        <v>680</v>
      </c>
      <c r="N2579" s="20">
        <v>680</v>
      </c>
      <c r="O2579" s="20" t="s">
        <v>1262</v>
      </c>
      <c r="P2579" s="20" t="s">
        <v>50</v>
      </c>
      <c r="Q2579" s="28"/>
      <c r="R2579" s="21" t="s">
        <v>65</v>
      </c>
      <c r="S2579" s="25" t="s">
        <v>1504</v>
      </c>
      <c r="T2579" s="21" t="s">
        <v>53</v>
      </c>
      <c r="U2579" s="21" t="s">
        <v>1012</v>
      </c>
      <c r="V2579" s="46">
        <v>1</v>
      </c>
      <c r="W2579" s="26">
        <f t="shared" si="1671"/>
        <v>1</v>
      </c>
      <c r="Y2579" s="21">
        <v>4</v>
      </c>
      <c r="Z2579" s="22">
        <f t="shared" si="1666"/>
        <v>680</v>
      </c>
      <c r="AA2579" s="20" t="s">
        <v>3440</v>
      </c>
      <c r="AB2579" s="22">
        <v>1</v>
      </c>
      <c r="AC2579" s="22"/>
      <c r="AD2579" s="22">
        <f t="shared" si="1683"/>
        <v>680</v>
      </c>
      <c r="AE2579" s="22"/>
      <c r="AF2579" s="22">
        <f t="shared" si="1672"/>
        <v>680</v>
      </c>
      <c r="AG2579" s="20"/>
      <c r="AH2579" s="22"/>
      <c r="AI2579" s="22"/>
      <c r="AJ2579" s="22">
        <f t="shared" si="1680"/>
        <v>680</v>
      </c>
      <c r="AK2579" s="22">
        <f>IF(O2579="(传统)XDSL",VLOOKUP(S2579,[2]直销续费率明细!C:I,7,FALSE)*1,IF(O2579="GPON+XDSL",VLOOKUP(S2579,[2]直销续费率明细!C:I,7,FALSE)*1,VLOOKUP(S2579,[2]直销续费率明细!C:I,5,FALSE)*1))</f>
        <v>-20</v>
      </c>
      <c r="AL2579" s="22" t="s">
        <v>1309</v>
      </c>
      <c r="AM2579" s="22"/>
      <c r="AN2579" s="22"/>
      <c r="AO2579" s="22" t="s">
        <v>3441</v>
      </c>
      <c r="AP2579" s="22" t="s">
        <v>3460</v>
      </c>
      <c r="AS2579" s="20">
        <f>IF(Y2579&gt;=10,VLOOKUP(U2579,[2]提成计算!B:T,19,FALSE),VLOOKUP(U2579,[2]提成计算!B:T,18,FALSE))</f>
        <v>0.06</v>
      </c>
      <c r="AT2579" s="20">
        <f t="shared" si="1681"/>
        <v>40.799999999999997</v>
      </c>
      <c r="AU2579" s="20">
        <f t="shared" si="1682"/>
        <v>-20</v>
      </c>
    </row>
    <row r="2580" spans="1:47" x14ac:dyDescent="0.15">
      <c r="A2580" s="21" t="s">
        <v>1273</v>
      </c>
      <c r="B2580" s="20" t="s">
        <v>918</v>
      </c>
      <c r="C2580" s="20" t="s">
        <v>984</v>
      </c>
      <c r="D2580" s="20" t="s">
        <v>995</v>
      </c>
      <c r="E2580" s="20" t="s">
        <v>1009</v>
      </c>
      <c r="F2580" s="20" t="s">
        <v>1250</v>
      </c>
      <c r="G2580" s="20" t="s">
        <v>3698</v>
      </c>
      <c r="H2580" s="20"/>
      <c r="I2580" s="20">
        <v>13713311790</v>
      </c>
      <c r="J2580" s="20" t="s">
        <v>924</v>
      </c>
      <c r="K2580" s="20" t="s">
        <v>1011</v>
      </c>
      <c r="L2580" s="20" t="s">
        <v>1376</v>
      </c>
      <c r="M2580" s="20">
        <v>1088</v>
      </c>
      <c r="N2580" s="20">
        <v>1088</v>
      </c>
      <c r="O2580" s="20" t="s">
        <v>927</v>
      </c>
      <c r="P2580" s="20" t="s">
        <v>50</v>
      </c>
      <c r="Q2580" s="28"/>
      <c r="R2580" s="21" t="s">
        <v>65</v>
      </c>
      <c r="S2580" s="25" t="s">
        <v>1504</v>
      </c>
      <c r="T2580" s="21" t="s">
        <v>53</v>
      </c>
      <c r="U2580" s="21" t="s">
        <v>1012</v>
      </c>
      <c r="V2580" s="46">
        <v>1</v>
      </c>
      <c r="W2580" s="26">
        <f t="shared" si="1671"/>
        <v>1</v>
      </c>
      <c r="Y2580" s="21">
        <v>10</v>
      </c>
      <c r="Z2580" s="22">
        <f t="shared" si="1666"/>
        <v>1088</v>
      </c>
      <c r="AA2580" s="20" t="s">
        <v>3440</v>
      </c>
      <c r="AB2580" s="22"/>
      <c r="AC2580" s="22">
        <v>1</v>
      </c>
      <c r="AD2580" s="22"/>
      <c r="AE2580" s="22">
        <f t="shared" ref="AE2580:AE2581" si="1684">N2580</f>
        <v>1088</v>
      </c>
      <c r="AF2580" s="22">
        <f t="shared" si="1672"/>
        <v>1088</v>
      </c>
      <c r="AG2580" s="20"/>
      <c r="AH2580" s="22"/>
      <c r="AI2580" s="22"/>
      <c r="AJ2580" s="22">
        <f t="shared" si="1680"/>
        <v>1088</v>
      </c>
      <c r="AK2580" s="22">
        <f>IF(O2580="(传统)XDSL",VLOOKUP(S2580,[2]直销续费率明细!C:I,7,FALSE)*1,IF(O2580="GPON+XDSL",VLOOKUP(S2580,[2]直销续费率明细!C:I,7,FALSE)*1,VLOOKUP(S2580,[2]直销续费率明细!C:I,5,FALSE)*1))</f>
        <v>-40</v>
      </c>
      <c r="AL2580" s="22" t="s">
        <v>1309</v>
      </c>
      <c r="AM2580" s="22"/>
      <c r="AN2580" s="22"/>
      <c r="AO2580" s="22" t="s">
        <v>3441</v>
      </c>
      <c r="AP2580" s="22" t="s">
        <v>1301</v>
      </c>
      <c r="AS2580" s="20">
        <f>IF(Y2580&gt;=10,VLOOKUP(U2580,[2]提成计算!B:T,19,FALSE),VLOOKUP(U2580,[2]提成计算!B:T,18,FALSE))</f>
        <v>0.09</v>
      </c>
      <c r="AT2580" s="20">
        <f t="shared" si="1681"/>
        <v>97.92</v>
      </c>
      <c r="AU2580" s="20">
        <f t="shared" si="1682"/>
        <v>-40</v>
      </c>
    </row>
    <row r="2581" spans="1:47" x14ac:dyDescent="0.15">
      <c r="A2581" s="21" t="s">
        <v>1273</v>
      </c>
      <c r="B2581" s="20" t="s">
        <v>918</v>
      </c>
      <c r="C2581" s="20" t="s">
        <v>984</v>
      </c>
      <c r="D2581" s="20" t="s">
        <v>992</v>
      </c>
      <c r="E2581" s="20" t="s">
        <v>1043</v>
      </c>
      <c r="F2581" s="20" t="s">
        <v>1250</v>
      </c>
      <c r="G2581" s="20" t="s">
        <v>3699</v>
      </c>
      <c r="H2581" s="20"/>
      <c r="I2581" s="20">
        <v>13686182108</v>
      </c>
      <c r="J2581" s="20" t="s">
        <v>924</v>
      </c>
      <c r="K2581" s="20" t="s">
        <v>94</v>
      </c>
      <c r="L2581" s="20" t="s">
        <v>1299</v>
      </c>
      <c r="M2581" s="20">
        <v>888</v>
      </c>
      <c r="N2581" s="20">
        <v>888</v>
      </c>
      <c r="O2581" s="20" t="s">
        <v>927</v>
      </c>
      <c r="P2581" s="20" t="s">
        <v>50</v>
      </c>
      <c r="Q2581" s="28"/>
      <c r="R2581" s="21" t="s">
        <v>95</v>
      </c>
      <c r="S2581" s="25" t="s">
        <v>1046</v>
      </c>
      <c r="T2581" s="21" t="s">
        <v>53</v>
      </c>
      <c r="U2581" s="21" t="s">
        <v>96</v>
      </c>
      <c r="V2581" s="46">
        <v>1</v>
      </c>
      <c r="W2581" s="26">
        <f t="shared" si="1671"/>
        <v>1</v>
      </c>
      <c r="Y2581" s="21">
        <v>12</v>
      </c>
      <c r="Z2581" s="22">
        <f t="shared" si="1666"/>
        <v>888</v>
      </c>
      <c r="AA2581" s="20" t="s">
        <v>3440</v>
      </c>
      <c r="AB2581" s="22"/>
      <c r="AC2581" s="22">
        <v>1</v>
      </c>
      <c r="AD2581" s="22"/>
      <c r="AE2581" s="22">
        <f t="shared" si="1684"/>
        <v>888</v>
      </c>
      <c r="AF2581" s="22">
        <f t="shared" si="1672"/>
        <v>888</v>
      </c>
      <c r="AG2581" s="20"/>
      <c r="AH2581" s="22"/>
      <c r="AI2581" s="22"/>
      <c r="AJ2581" s="22">
        <f t="shared" si="1680"/>
        <v>888</v>
      </c>
      <c r="AK2581" s="22">
        <f>IF(O2581="(传统)XDSL",VLOOKUP(S2581,[2]直销续费率明细!C:I,7,FALSE)*1,IF(O2581="GPON+XDSL",VLOOKUP(S2581,[2]直销续费率明细!C:I,7,FALSE)*1,VLOOKUP(S2581,[2]直销续费率明细!C:I,5,FALSE)*1))</f>
        <v>25</v>
      </c>
      <c r="AL2581" s="22" t="s">
        <v>1300</v>
      </c>
      <c r="AM2581" s="22"/>
      <c r="AN2581" s="22"/>
      <c r="AO2581" s="22" t="s">
        <v>3441</v>
      </c>
      <c r="AP2581" s="22" t="s">
        <v>1301</v>
      </c>
      <c r="AS2581" s="20">
        <f>IF(Y2581&gt;=10,VLOOKUP(U2581,[2]提成计算!B:T,19,FALSE),VLOOKUP(U2581,[2]提成计算!B:T,18,FALSE))</f>
        <v>0.1</v>
      </c>
      <c r="AT2581" s="20">
        <f t="shared" si="1681"/>
        <v>88.800000000000011</v>
      </c>
      <c r="AU2581" s="20">
        <f t="shared" si="1682"/>
        <v>25</v>
      </c>
    </row>
    <row r="2582" spans="1:47" x14ac:dyDescent="0.15">
      <c r="A2582" s="21" t="s">
        <v>1273</v>
      </c>
      <c r="B2582" s="20" t="s">
        <v>918</v>
      </c>
      <c r="C2582" s="20" t="s">
        <v>984</v>
      </c>
      <c r="D2582" s="20" t="s">
        <v>995</v>
      </c>
      <c r="E2582" s="20" t="s">
        <v>3264</v>
      </c>
      <c r="F2582" s="20" t="s">
        <v>1250</v>
      </c>
      <c r="G2582" s="20" t="s">
        <v>3700</v>
      </c>
      <c r="H2582" s="20"/>
      <c r="I2582" s="20">
        <v>13480061470</v>
      </c>
      <c r="J2582" s="20" t="s">
        <v>924</v>
      </c>
      <c r="K2582" s="20" t="s">
        <v>999</v>
      </c>
      <c r="L2582" s="20" t="s">
        <v>1918</v>
      </c>
      <c r="M2582" s="20">
        <v>680</v>
      </c>
      <c r="N2582" s="20">
        <v>680</v>
      </c>
      <c r="O2582" s="20" t="s">
        <v>1262</v>
      </c>
      <c r="P2582" s="20" t="s">
        <v>50</v>
      </c>
      <c r="Q2582" s="28"/>
      <c r="R2582" s="21" t="s">
        <v>1001</v>
      </c>
      <c r="S2582" s="25" t="s">
        <v>1002</v>
      </c>
      <c r="T2582" s="21" t="s">
        <v>53</v>
      </c>
      <c r="U2582" s="21" t="s">
        <v>1003</v>
      </c>
      <c r="V2582" s="46">
        <v>1</v>
      </c>
      <c r="W2582" s="26">
        <f t="shared" si="1671"/>
        <v>1</v>
      </c>
      <c r="Y2582" s="21">
        <v>4</v>
      </c>
      <c r="Z2582" s="22">
        <f t="shared" si="1666"/>
        <v>680</v>
      </c>
      <c r="AA2582" s="20" t="s">
        <v>3440</v>
      </c>
      <c r="AB2582" s="22">
        <v>1</v>
      </c>
      <c r="AC2582" s="22"/>
      <c r="AD2582" s="22">
        <f t="shared" ref="AD2582:AD2586" si="1685">N2582</f>
        <v>680</v>
      </c>
      <c r="AE2582" s="22"/>
      <c r="AF2582" s="22">
        <f t="shared" si="1672"/>
        <v>680</v>
      </c>
      <c r="AG2582" s="20"/>
      <c r="AH2582" s="22"/>
      <c r="AI2582" s="22"/>
      <c r="AJ2582" s="22">
        <f t="shared" si="1680"/>
        <v>680</v>
      </c>
      <c r="AK2582" s="22">
        <f>IF(O2582="(传统)XDSL",VLOOKUP(S2582,[2]直销续费率明细!C:I,7,FALSE)*1,IF(O2582="GPON+XDSL",VLOOKUP(S2582,[2]直销续费率明细!C:I,7,FALSE)*1,VLOOKUP(S2582,[2]直销续费率明细!C:I,5,FALSE)*1))</f>
        <v>0</v>
      </c>
      <c r="AL2582" s="22" t="s">
        <v>1309</v>
      </c>
      <c r="AM2582" s="22"/>
      <c r="AN2582" s="22"/>
      <c r="AO2582" s="22" t="s">
        <v>3441</v>
      </c>
      <c r="AP2582" s="22" t="s">
        <v>3460</v>
      </c>
      <c r="AS2582" s="20">
        <f>IF(Y2582&gt;=10,VLOOKUP(U2582,[2]提成计算!B:T,19,FALSE),VLOOKUP(U2582,[2]提成计算!B:T,18,FALSE))</f>
        <v>0.06</v>
      </c>
      <c r="AT2582" s="20">
        <f t="shared" si="1681"/>
        <v>40.799999999999997</v>
      </c>
      <c r="AU2582" s="20">
        <f t="shared" si="1682"/>
        <v>0</v>
      </c>
    </row>
    <row r="2583" spans="1:47" x14ac:dyDescent="0.15">
      <c r="A2583" s="21" t="s">
        <v>1273</v>
      </c>
      <c r="B2583" s="20" t="s">
        <v>918</v>
      </c>
      <c r="C2583" s="20" t="s">
        <v>984</v>
      </c>
      <c r="D2583" s="20" t="s">
        <v>985</v>
      </c>
      <c r="E2583" s="20" t="s">
        <v>1041</v>
      </c>
      <c r="F2583" s="20" t="s">
        <v>1250</v>
      </c>
      <c r="G2583" s="20" t="s">
        <v>3701</v>
      </c>
      <c r="H2583" s="20"/>
      <c r="I2583" s="20">
        <v>13580783298</v>
      </c>
      <c r="J2583" s="20" t="s">
        <v>924</v>
      </c>
      <c r="K2583" s="20" t="s">
        <v>2944</v>
      </c>
      <c r="L2583" s="20" t="s">
        <v>2228</v>
      </c>
      <c r="M2583" s="20">
        <v>100</v>
      </c>
      <c r="N2583" s="20">
        <v>100</v>
      </c>
      <c r="O2583" s="20" t="s">
        <v>1262</v>
      </c>
      <c r="P2583" s="20" t="s">
        <v>50</v>
      </c>
      <c r="Q2583" s="28"/>
      <c r="R2583" s="21" t="s">
        <v>989</v>
      </c>
      <c r="S2583" s="25" t="s">
        <v>990</v>
      </c>
      <c r="T2583" s="21" t="s">
        <v>53</v>
      </c>
      <c r="U2583" s="21" t="s">
        <v>991</v>
      </c>
      <c r="V2583" s="26">
        <f t="shared" ref="V2583:V2584" si="1686">1/12</f>
        <v>8.3333333333333329E-2</v>
      </c>
      <c r="W2583" s="26">
        <f t="shared" si="1671"/>
        <v>8.3333333333333329E-2</v>
      </c>
      <c r="Y2583" s="21">
        <v>4</v>
      </c>
      <c r="Z2583" s="22">
        <f t="shared" si="1666"/>
        <v>100</v>
      </c>
      <c r="AA2583" s="20" t="s">
        <v>2218</v>
      </c>
      <c r="AB2583" s="22">
        <v>1</v>
      </c>
      <c r="AC2583" s="22"/>
      <c r="AD2583" s="22">
        <f t="shared" si="1685"/>
        <v>100</v>
      </c>
      <c r="AE2583" s="22"/>
      <c r="AF2583" s="22">
        <f t="shared" si="1672"/>
        <v>100</v>
      </c>
      <c r="AG2583" s="20"/>
      <c r="AH2583" s="22"/>
      <c r="AI2583" s="22"/>
      <c r="AJ2583" s="22">
        <f t="shared" si="1680"/>
        <v>100</v>
      </c>
      <c r="AK2583" s="22">
        <f>IF(O2583="(传统)XDSL",VLOOKUP(S2583,[2]直销续费率明细!C:I,7,FALSE)*1,IF(O2583="GPON+XDSL",VLOOKUP(S2583,[2]直销续费率明细!C:I,7,FALSE)*1,VLOOKUP(S2583,[2]直销续费率明细!C:I,5,FALSE)*1))</f>
        <v>25</v>
      </c>
      <c r="AL2583" s="22" t="s">
        <v>1309</v>
      </c>
      <c r="AM2583" s="22"/>
      <c r="AN2583" s="22"/>
      <c r="AO2583" s="22" t="s">
        <v>2216</v>
      </c>
      <c r="AP2583" s="22" t="s">
        <v>2230</v>
      </c>
      <c r="AS2583" s="20">
        <f>IF(Y2583&gt;=10,VLOOKUP(U2583,[2]提成计算!B:T,19,FALSE),VLOOKUP(U2583,[2]提成计算!B:T,18,FALSE))</f>
        <v>7.0000000000000007E-2</v>
      </c>
      <c r="AT2583" s="20">
        <f t="shared" si="1681"/>
        <v>7.0000000000000009</v>
      </c>
      <c r="AU2583" s="20">
        <f t="shared" si="1682"/>
        <v>25</v>
      </c>
    </row>
    <row r="2584" spans="1:47" x14ac:dyDescent="0.15">
      <c r="A2584" s="21" t="s">
        <v>1273</v>
      </c>
      <c r="B2584" s="20" t="s">
        <v>918</v>
      </c>
      <c r="C2584" s="20" t="s">
        <v>984</v>
      </c>
      <c r="D2584" s="20" t="s">
        <v>985</v>
      </c>
      <c r="E2584" s="20" t="s">
        <v>1041</v>
      </c>
      <c r="F2584" s="20" t="s">
        <v>1250</v>
      </c>
      <c r="G2584" s="20" t="s">
        <v>3702</v>
      </c>
      <c r="H2584" s="20"/>
      <c r="I2584" s="20">
        <v>13592356582</v>
      </c>
      <c r="J2584" s="20" t="s">
        <v>924</v>
      </c>
      <c r="K2584" s="20" t="s">
        <v>2882</v>
      </c>
      <c r="L2584" s="20" t="s">
        <v>2228</v>
      </c>
      <c r="M2584" s="20">
        <v>100</v>
      </c>
      <c r="N2584" s="20">
        <v>100</v>
      </c>
      <c r="O2584" s="20" t="s">
        <v>1262</v>
      </c>
      <c r="P2584" s="20" t="s">
        <v>50</v>
      </c>
      <c r="Q2584" s="28"/>
      <c r="R2584" s="21" t="s">
        <v>989</v>
      </c>
      <c r="S2584" s="25" t="s">
        <v>1643</v>
      </c>
      <c r="T2584" s="21" t="s">
        <v>53</v>
      </c>
      <c r="U2584" s="21" t="s">
        <v>1833</v>
      </c>
      <c r="V2584" s="26">
        <f t="shared" si="1686"/>
        <v>8.3333333333333329E-2</v>
      </c>
      <c r="W2584" s="26">
        <f t="shared" si="1671"/>
        <v>8.3333333333333329E-2</v>
      </c>
      <c r="Y2584" s="21">
        <v>4</v>
      </c>
      <c r="Z2584" s="22">
        <f t="shared" si="1666"/>
        <v>100</v>
      </c>
      <c r="AA2584" s="20" t="s">
        <v>2218</v>
      </c>
      <c r="AB2584" s="22">
        <v>1</v>
      </c>
      <c r="AC2584" s="22"/>
      <c r="AD2584" s="22">
        <f t="shared" si="1685"/>
        <v>100</v>
      </c>
      <c r="AE2584" s="22"/>
      <c r="AF2584" s="22">
        <f t="shared" si="1672"/>
        <v>100</v>
      </c>
      <c r="AG2584" s="20"/>
      <c r="AH2584" s="22"/>
      <c r="AI2584" s="22"/>
      <c r="AJ2584" s="22">
        <f t="shared" si="1680"/>
        <v>100</v>
      </c>
      <c r="AK2584" s="22">
        <f>IF(O2584="(传统)XDSL",VLOOKUP(S2584,[2]直销续费率明细!C:I,7,FALSE)*1,IF(O2584="GPON+XDSL",VLOOKUP(S2584,[2]直销续费率明细!C:I,7,FALSE)*1,VLOOKUP(S2584,[2]直销续费率明细!C:I,5,FALSE)*1))</f>
        <v>25</v>
      </c>
      <c r="AL2584" s="22" t="s">
        <v>1309</v>
      </c>
      <c r="AM2584" s="22"/>
      <c r="AN2584" s="22"/>
      <c r="AO2584" s="22" t="s">
        <v>2216</v>
      </c>
      <c r="AP2584" s="22" t="s">
        <v>2230</v>
      </c>
      <c r="AS2584" s="20">
        <f>IF(Y2584&gt;=10,VLOOKUP(U2584,[2]提成计算!B:T,19,FALSE),VLOOKUP(U2584,[2]提成计算!B:T,18,FALSE))</f>
        <v>0.06</v>
      </c>
      <c r="AT2584" s="20">
        <f t="shared" si="1681"/>
        <v>6</v>
      </c>
      <c r="AU2584" s="20">
        <f t="shared" si="1682"/>
        <v>25</v>
      </c>
    </row>
    <row r="2585" spans="1:47" x14ac:dyDescent="0.15">
      <c r="A2585" s="21" t="s">
        <v>1273</v>
      </c>
      <c r="B2585" s="20" t="s">
        <v>918</v>
      </c>
      <c r="C2585" s="20" t="s">
        <v>984</v>
      </c>
      <c r="D2585" s="20" t="s">
        <v>995</v>
      </c>
      <c r="E2585" s="20" t="s">
        <v>996</v>
      </c>
      <c r="F2585" s="20" t="s">
        <v>1250</v>
      </c>
      <c r="G2585" s="20" t="s">
        <v>3703</v>
      </c>
      <c r="H2585" s="20"/>
      <c r="I2585" s="20">
        <v>13794838825</v>
      </c>
      <c r="J2585" s="20" t="s">
        <v>924</v>
      </c>
      <c r="K2585" s="20" t="s">
        <v>1016</v>
      </c>
      <c r="L2585" s="20" t="s">
        <v>1918</v>
      </c>
      <c r="M2585" s="20">
        <v>680</v>
      </c>
      <c r="N2585" s="20">
        <v>680</v>
      </c>
      <c r="O2585" s="20" t="s">
        <v>1262</v>
      </c>
      <c r="P2585" s="20" t="s">
        <v>50</v>
      </c>
      <c r="Q2585" s="28"/>
      <c r="R2585" s="21" t="s">
        <v>1001</v>
      </c>
      <c r="S2585" s="25" t="s">
        <v>1002</v>
      </c>
      <c r="T2585" s="21" t="s">
        <v>53</v>
      </c>
      <c r="U2585" s="21" t="s">
        <v>1018</v>
      </c>
      <c r="V2585" s="46">
        <v>1</v>
      </c>
      <c r="W2585" s="26">
        <f t="shared" si="1671"/>
        <v>1</v>
      </c>
      <c r="Y2585" s="21">
        <v>4</v>
      </c>
      <c r="Z2585" s="22">
        <f t="shared" si="1666"/>
        <v>680</v>
      </c>
      <c r="AA2585" s="20" t="s">
        <v>2218</v>
      </c>
      <c r="AB2585" s="22">
        <v>1</v>
      </c>
      <c r="AC2585" s="22"/>
      <c r="AD2585" s="22">
        <f t="shared" si="1685"/>
        <v>680</v>
      </c>
      <c r="AE2585" s="22"/>
      <c r="AF2585" s="22">
        <f t="shared" si="1672"/>
        <v>680</v>
      </c>
      <c r="AG2585" s="20"/>
      <c r="AH2585" s="22"/>
      <c r="AI2585" s="22"/>
      <c r="AJ2585" s="22">
        <f t="shared" si="1680"/>
        <v>680</v>
      </c>
      <c r="AK2585" s="22">
        <f>IF(O2585="(传统)XDSL",VLOOKUP(S2585,[2]直销续费率明细!C:I,7,FALSE)*1,IF(O2585="GPON+XDSL",VLOOKUP(S2585,[2]直销续费率明细!C:I,7,FALSE)*1,VLOOKUP(S2585,[2]直销续费率明细!C:I,5,FALSE)*1))</f>
        <v>0</v>
      </c>
      <c r="AL2585" s="22" t="s">
        <v>1309</v>
      </c>
      <c r="AM2585" s="22"/>
      <c r="AN2585" s="22"/>
      <c r="AO2585" s="22" t="s">
        <v>2216</v>
      </c>
      <c r="AP2585" s="22" t="s">
        <v>2261</v>
      </c>
      <c r="AS2585" s="20">
        <f>IF(Y2585&gt;=10,VLOOKUP(U2585,[2]提成计算!B:T,19,FALSE),VLOOKUP(U2585,[2]提成计算!B:T,18,FALSE))</f>
        <v>0.06</v>
      </c>
      <c r="AT2585" s="20">
        <f t="shared" si="1681"/>
        <v>40.799999999999997</v>
      </c>
      <c r="AU2585" s="20">
        <f t="shared" si="1682"/>
        <v>0</v>
      </c>
    </row>
    <row r="2586" spans="1:47" x14ac:dyDescent="0.15">
      <c r="A2586" s="21" t="s">
        <v>1273</v>
      </c>
      <c r="B2586" s="20" t="s">
        <v>918</v>
      </c>
      <c r="C2586" s="20" t="s">
        <v>984</v>
      </c>
      <c r="D2586" s="20" t="s">
        <v>995</v>
      </c>
      <c r="E2586" s="20" t="s">
        <v>1663</v>
      </c>
      <c r="F2586" s="20" t="s">
        <v>1250</v>
      </c>
      <c r="G2586" s="20" t="s">
        <v>245</v>
      </c>
      <c r="H2586" s="20"/>
      <c r="I2586" s="20">
        <v>13622659360</v>
      </c>
      <c r="J2586" s="20" t="s">
        <v>924</v>
      </c>
      <c r="K2586" s="20" t="s">
        <v>1016</v>
      </c>
      <c r="L2586" s="20" t="s">
        <v>1918</v>
      </c>
      <c r="M2586" s="20">
        <v>680</v>
      </c>
      <c r="N2586" s="20">
        <v>680</v>
      </c>
      <c r="O2586" s="20" t="s">
        <v>1262</v>
      </c>
      <c r="P2586" s="20" t="s">
        <v>50</v>
      </c>
      <c r="Q2586" s="28"/>
      <c r="R2586" s="21" t="s">
        <v>1001</v>
      </c>
      <c r="S2586" s="25" t="s">
        <v>1017</v>
      </c>
      <c r="T2586" s="21" t="s">
        <v>53</v>
      </c>
      <c r="U2586" s="21" t="s">
        <v>1018</v>
      </c>
      <c r="V2586" s="46">
        <v>1</v>
      </c>
      <c r="W2586" s="26">
        <f t="shared" si="1671"/>
        <v>1</v>
      </c>
      <c r="Y2586" s="21">
        <v>4</v>
      </c>
      <c r="Z2586" s="22">
        <f t="shared" si="1666"/>
        <v>680</v>
      </c>
      <c r="AA2586" s="20" t="s">
        <v>2218</v>
      </c>
      <c r="AB2586" s="22">
        <v>1</v>
      </c>
      <c r="AC2586" s="22"/>
      <c r="AD2586" s="22">
        <f t="shared" si="1685"/>
        <v>680</v>
      </c>
      <c r="AE2586" s="22"/>
      <c r="AF2586" s="22">
        <f t="shared" si="1672"/>
        <v>680</v>
      </c>
      <c r="AG2586" s="20"/>
      <c r="AH2586" s="22"/>
      <c r="AI2586" s="22"/>
      <c r="AJ2586" s="22">
        <f t="shared" si="1680"/>
        <v>680</v>
      </c>
      <c r="AK2586" s="22">
        <f>IF(O2586="(传统)XDSL",VLOOKUP(S2586,[2]直销续费率明细!C:I,7,FALSE)*1,IF(O2586="GPON+XDSL",VLOOKUP(S2586,[2]直销续费率明细!C:I,7,FALSE)*1,VLOOKUP(S2586,[2]直销续费率明细!C:I,5,FALSE)*1))</f>
        <v>25</v>
      </c>
      <c r="AL2586" s="22" t="s">
        <v>1300</v>
      </c>
      <c r="AM2586" s="22"/>
      <c r="AN2586" s="22"/>
      <c r="AO2586" s="22" t="s">
        <v>2216</v>
      </c>
      <c r="AP2586" s="22" t="s">
        <v>2261</v>
      </c>
      <c r="AS2586" s="20">
        <f>IF(Y2586&gt;=10,VLOOKUP(U2586,[2]提成计算!B:T,19,FALSE),VLOOKUP(U2586,[2]提成计算!B:T,18,FALSE))</f>
        <v>0.06</v>
      </c>
      <c r="AT2586" s="20">
        <f t="shared" si="1681"/>
        <v>40.799999999999997</v>
      </c>
      <c r="AU2586" s="20">
        <f t="shared" si="1682"/>
        <v>25</v>
      </c>
    </row>
    <row r="2587" spans="1:47" x14ac:dyDescent="0.15">
      <c r="A2587" s="21" t="s">
        <v>1273</v>
      </c>
      <c r="B2587" s="20" t="s">
        <v>918</v>
      </c>
      <c r="C2587" s="20" t="s">
        <v>984</v>
      </c>
      <c r="D2587" s="20" t="s">
        <v>985</v>
      </c>
      <c r="E2587" s="20" t="s">
        <v>1041</v>
      </c>
      <c r="F2587" s="20" t="s">
        <v>1250</v>
      </c>
      <c r="G2587" s="20" t="s">
        <v>3704</v>
      </c>
      <c r="H2587" s="20"/>
      <c r="I2587" s="20">
        <v>13546975912</v>
      </c>
      <c r="J2587" s="20" t="s">
        <v>924</v>
      </c>
      <c r="K2587" s="20" t="s">
        <v>2944</v>
      </c>
      <c r="L2587" s="20" t="s">
        <v>2166</v>
      </c>
      <c r="M2587" s="20">
        <v>1088</v>
      </c>
      <c r="N2587" s="20">
        <v>1088</v>
      </c>
      <c r="O2587" s="20" t="s">
        <v>927</v>
      </c>
      <c r="P2587" s="20" t="s">
        <v>50</v>
      </c>
      <c r="Q2587" s="28"/>
      <c r="R2587" s="21" t="s">
        <v>989</v>
      </c>
      <c r="S2587" s="25" t="s">
        <v>990</v>
      </c>
      <c r="T2587" s="21" t="s">
        <v>53</v>
      </c>
      <c r="U2587" s="21" t="s">
        <v>991</v>
      </c>
      <c r="V2587" s="46">
        <v>1</v>
      </c>
      <c r="W2587" s="26">
        <f t="shared" si="1671"/>
        <v>1</v>
      </c>
      <c r="Y2587" s="21">
        <v>20</v>
      </c>
      <c r="Z2587" s="22">
        <f t="shared" si="1666"/>
        <v>1088</v>
      </c>
      <c r="AA2587" s="20" t="s">
        <v>2218</v>
      </c>
      <c r="AB2587" s="22"/>
      <c r="AC2587" s="22">
        <v>1</v>
      </c>
      <c r="AD2587" s="22"/>
      <c r="AE2587" s="22">
        <f>N2587</f>
        <v>1088</v>
      </c>
      <c r="AF2587" s="22">
        <f t="shared" si="1672"/>
        <v>1088</v>
      </c>
      <c r="AG2587" s="20"/>
      <c r="AH2587" s="22"/>
      <c r="AI2587" s="22"/>
      <c r="AJ2587" s="22">
        <f t="shared" si="1680"/>
        <v>1088</v>
      </c>
      <c r="AK2587" s="22">
        <f>IF(O2587="(传统)XDSL",VLOOKUP(S2587,[2]直销续费率明细!C:I,7,FALSE)*1,IF(O2587="GPON+XDSL",VLOOKUP(S2587,[2]直销续费率明细!C:I,7,FALSE)*1,VLOOKUP(S2587,[2]直销续费率明细!C:I,5,FALSE)*1))</f>
        <v>25</v>
      </c>
      <c r="AL2587" s="22" t="s">
        <v>1300</v>
      </c>
      <c r="AM2587" s="22"/>
      <c r="AN2587" s="22"/>
      <c r="AO2587" s="22" t="s">
        <v>3441</v>
      </c>
      <c r="AP2587" s="22" t="s">
        <v>1301</v>
      </c>
      <c r="AS2587" s="20">
        <f>IF(Y2587&gt;=10,VLOOKUP(U2587,[2]提成计算!B:T,19,FALSE),VLOOKUP(U2587,[2]提成计算!B:T,18,FALSE))</f>
        <v>0.1</v>
      </c>
      <c r="AT2587" s="20">
        <f t="shared" si="1681"/>
        <v>108.80000000000001</v>
      </c>
      <c r="AU2587" s="20">
        <f t="shared" si="1682"/>
        <v>25</v>
      </c>
    </row>
    <row r="2588" spans="1:47" x14ac:dyDescent="0.15">
      <c r="A2588" s="21" t="s">
        <v>1273</v>
      </c>
      <c r="B2588" s="20" t="s">
        <v>918</v>
      </c>
      <c r="C2588" s="20" t="s">
        <v>984</v>
      </c>
      <c r="D2588" s="20" t="s">
        <v>1029</v>
      </c>
      <c r="E2588" s="20" t="s">
        <v>1047</v>
      </c>
      <c r="F2588" s="20" t="s">
        <v>1250</v>
      </c>
      <c r="G2588" s="20" t="s">
        <v>3705</v>
      </c>
      <c r="H2588" s="20"/>
      <c r="I2588" s="20">
        <v>13712202436</v>
      </c>
      <c r="J2588" s="20" t="s">
        <v>924</v>
      </c>
      <c r="K2588" s="20" t="s">
        <v>220</v>
      </c>
      <c r="L2588" s="20" t="s">
        <v>1858</v>
      </c>
      <c r="M2588" s="20">
        <v>728</v>
      </c>
      <c r="N2588" s="20">
        <v>728</v>
      </c>
      <c r="O2588" s="20" t="s">
        <v>927</v>
      </c>
      <c r="P2588" s="20" t="s">
        <v>50</v>
      </c>
      <c r="Q2588" s="28"/>
      <c r="R2588" s="21" t="s">
        <v>221</v>
      </c>
      <c r="S2588" s="25" t="s">
        <v>1423</v>
      </c>
      <c r="T2588" s="21" t="s">
        <v>53</v>
      </c>
      <c r="U2588" s="21" t="s">
        <v>222</v>
      </c>
      <c r="V2588" s="46">
        <v>1</v>
      </c>
      <c r="W2588" s="26">
        <f t="shared" si="1671"/>
        <v>1</v>
      </c>
      <c r="Y2588" s="21">
        <v>4</v>
      </c>
      <c r="Z2588" s="22">
        <f t="shared" si="1666"/>
        <v>728</v>
      </c>
      <c r="AA2588" s="20" t="s">
        <v>3440</v>
      </c>
      <c r="AB2588" s="22">
        <v>1</v>
      </c>
      <c r="AC2588" s="22"/>
      <c r="AD2588" s="22">
        <f>N2588</f>
        <v>728</v>
      </c>
      <c r="AE2588" s="22"/>
      <c r="AF2588" s="22">
        <f t="shared" si="1672"/>
        <v>728</v>
      </c>
      <c r="AG2588" s="20"/>
      <c r="AH2588" s="22"/>
      <c r="AI2588" s="22"/>
      <c r="AJ2588" s="22">
        <f t="shared" si="1680"/>
        <v>728</v>
      </c>
      <c r="AK2588" s="22">
        <f>IF(O2588="(传统)XDSL",VLOOKUP(S2588,[2]直销续费率明细!C:I,7,FALSE)*1,IF(O2588="GPON+XDSL",VLOOKUP(S2588,[2]直销续费率明细!C:I,7,FALSE)*1,VLOOKUP(S2588,[2]直销续费率明细!C:I,5,FALSE)*1))</f>
        <v>25</v>
      </c>
      <c r="AL2588" s="22" t="s">
        <v>1309</v>
      </c>
      <c r="AM2588" s="22"/>
      <c r="AN2588" s="22"/>
      <c r="AO2588" s="22" t="s">
        <v>3441</v>
      </c>
      <c r="AP2588" s="22" t="s">
        <v>1301</v>
      </c>
      <c r="AS2588" s="20">
        <f>IF(Y2588&gt;=10,VLOOKUP(U2588,[2]提成计算!B:T,19,FALSE),VLOOKUP(U2588,[2]提成计算!B:T,18,FALSE))</f>
        <v>7.0000000000000007E-2</v>
      </c>
      <c r="AT2588" s="20">
        <f t="shared" si="1681"/>
        <v>50.960000000000008</v>
      </c>
      <c r="AU2588" s="20">
        <f t="shared" si="1682"/>
        <v>25</v>
      </c>
    </row>
    <row r="2589" spans="1:47" x14ac:dyDescent="0.15">
      <c r="A2589" s="21" t="s">
        <v>1273</v>
      </c>
      <c r="B2589" s="20" t="s">
        <v>918</v>
      </c>
      <c r="C2589" s="20" t="s">
        <v>984</v>
      </c>
      <c r="D2589" s="20" t="s">
        <v>985</v>
      </c>
      <c r="E2589" s="20" t="s">
        <v>1004</v>
      </c>
      <c r="F2589" s="20" t="s">
        <v>1250</v>
      </c>
      <c r="G2589" s="20" t="s">
        <v>3706</v>
      </c>
      <c r="H2589" s="20"/>
      <c r="I2589" s="20">
        <v>13518460531</v>
      </c>
      <c r="J2589" s="20" t="s">
        <v>924</v>
      </c>
      <c r="K2589" s="20" t="s">
        <v>2975</v>
      </c>
      <c r="L2589" s="20" t="s">
        <v>2166</v>
      </c>
      <c r="M2589" s="20">
        <v>1088</v>
      </c>
      <c r="N2589" s="20">
        <v>1088</v>
      </c>
      <c r="O2589" s="20" t="s">
        <v>927</v>
      </c>
      <c r="P2589" s="20" t="s">
        <v>50</v>
      </c>
      <c r="Q2589" s="28"/>
      <c r="R2589" s="21" t="s">
        <v>989</v>
      </c>
      <c r="S2589" s="25" t="s">
        <v>1007</v>
      </c>
      <c r="T2589" s="21" t="s">
        <v>53</v>
      </c>
      <c r="U2589" s="21" t="s">
        <v>1008</v>
      </c>
      <c r="V2589" s="46">
        <v>1</v>
      </c>
      <c r="W2589" s="26">
        <f t="shared" si="1671"/>
        <v>1</v>
      </c>
      <c r="Y2589" s="21">
        <v>20</v>
      </c>
      <c r="Z2589" s="22">
        <f t="shared" si="1666"/>
        <v>1088</v>
      </c>
      <c r="AA2589" s="20" t="s">
        <v>3440</v>
      </c>
      <c r="AB2589" s="22"/>
      <c r="AC2589" s="22">
        <v>1</v>
      </c>
      <c r="AD2589" s="22"/>
      <c r="AE2589" s="22">
        <f>N2589</f>
        <v>1088</v>
      </c>
      <c r="AF2589" s="22">
        <f t="shared" si="1672"/>
        <v>1088</v>
      </c>
      <c r="AG2589" s="20"/>
      <c r="AH2589" s="22"/>
      <c r="AI2589" s="22"/>
      <c r="AJ2589" s="22">
        <f t="shared" si="1680"/>
        <v>1088</v>
      </c>
      <c r="AK2589" s="22">
        <f>IF(O2589="(传统)XDSL",VLOOKUP(S2589,[2]直销续费率明细!C:I,7,FALSE)*1,IF(O2589="GPON+XDSL",VLOOKUP(S2589,[2]直销续费率明细!C:I,7,FALSE)*1,VLOOKUP(S2589,[2]直销续费率明细!C:I,5,FALSE)*1))</f>
        <v>15</v>
      </c>
      <c r="AL2589" s="22" t="s">
        <v>1300</v>
      </c>
      <c r="AM2589" s="22"/>
      <c r="AN2589" s="22"/>
      <c r="AO2589" s="22" t="s">
        <v>3441</v>
      </c>
      <c r="AP2589" s="22" t="s">
        <v>1301</v>
      </c>
      <c r="AS2589" s="20">
        <f>IF(Y2589&gt;=10,VLOOKUP(U2589,[2]提成计算!B:T,19,FALSE),VLOOKUP(U2589,[2]提成计算!B:T,18,FALSE))</f>
        <v>0.1</v>
      </c>
      <c r="AT2589" s="20">
        <f t="shared" si="1681"/>
        <v>108.80000000000001</v>
      </c>
      <c r="AU2589" s="20">
        <f t="shared" si="1682"/>
        <v>15</v>
      </c>
    </row>
    <row r="2590" spans="1:47" x14ac:dyDescent="0.15">
      <c r="A2590" s="21" t="s">
        <v>1273</v>
      </c>
      <c r="B2590" s="20" t="s">
        <v>918</v>
      </c>
      <c r="C2590" s="20" t="s">
        <v>984</v>
      </c>
      <c r="D2590" s="20" t="s">
        <v>1029</v>
      </c>
      <c r="E2590" s="20" t="s">
        <v>1368</v>
      </c>
      <c r="F2590" s="20" t="s">
        <v>1250</v>
      </c>
      <c r="G2590" s="20" t="s">
        <v>3707</v>
      </c>
      <c r="H2590" s="20"/>
      <c r="I2590" s="20" t="s">
        <v>3708</v>
      </c>
      <c r="J2590" s="20" t="s">
        <v>924</v>
      </c>
      <c r="K2590" s="20" t="s">
        <v>607</v>
      </c>
      <c r="L2590" s="20" t="s">
        <v>1918</v>
      </c>
      <c r="M2590" s="20">
        <v>680</v>
      </c>
      <c r="N2590" s="20">
        <v>680</v>
      </c>
      <c r="O2590" s="20" t="s">
        <v>1262</v>
      </c>
      <c r="P2590" s="20" t="s">
        <v>50</v>
      </c>
      <c r="Q2590" s="28"/>
      <c r="R2590" s="21" t="s">
        <v>221</v>
      </c>
      <c r="S2590" s="25" t="s">
        <v>1370</v>
      </c>
      <c r="T2590" s="21" t="s">
        <v>53</v>
      </c>
      <c r="U2590" s="21" t="s">
        <v>608</v>
      </c>
      <c r="V2590" s="46">
        <v>1</v>
      </c>
      <c r="W2590" s="26">
        <f t="shared" si="1671"/>
        <v>1</v>
      </c>
      <c r="Y2590" s="21">
        <v>4</v>
      </c>
      <c r="Z2590" s="22">
        <f t="shared" si="1666"/>
        <v>680</v>
      </c>
      <c r="AA2590" s="20" t="s">
        <v>3440</v>
      </c>
      <c r="AB2590" s="22">
        <v>1</v>
      </c>
      <c r="AC2590" s="22"/>
      <c r="AD2590" s="22">
        <f t="shared" ref="AD2590:AD2595" si="1687">N2590</f>
        <v>680</v>
      </c>
      <c r="AE2590" s="22"/>
      <c r="AF2590" s="22">
        <f t="shared" si="1672"/>
        <v>680</v>
      </c>
      <c r="AG2590" s="20"/>
      <c r="AH2590" s="22"/>
      <c r="AI2590" s="22"/>
      <c r="AJ2590" s="22">
        <f t="shared" si="1680"/>
        <v>680</v>
      </c>
      <c r="AK2590" s="22">
        <f>IF(O2590="(传统)XDSL",VLOOKUP(S2590,[2]直销续费率明细!C:I,7,FALSE)*1,IF(O2590="GPON+XDSL",VLOOKUP(S2590,[2]直销续费率明细!C:I,7,FALSE)*1,VLOOKUP(S2590,[2]直销续费率明细!C:I,5,FALSE)*1))</f>
        <v>25</v>
      </c>
      <c r="AL2590" s="22" t="s">
        <v>1309</v>
      </c>
      <c r="AM2590" s="22"/>
      <c r="AN2590" s="22"/>
      <c r="AO2590" s="22" t="s">
        <v>3441</v>
      </c>
      <c r="AP2590" s="22" t="s">
        <v>3460</v>
      </c>
      <c r="AS2590" s="20">
        <f>IF(Y2590&gt;=10,VLOOKUP(U2590,[2]提成计算!B:T,19,FALSE),VLOOKUP(U2590,[2]提成计算!B:T,18,FALSE))</f>
        <v>0.06</v>
      </c>
      <c r="AT2590" s="20">
        <f t="shared" si="1681"/>
        <v>40.799999999999997</v>
      </c>
      <c r="AU2590" s="20">
        <f t="shared" si="1682"/>
        <v>25</v>
      </c>
    </row>
    <row r="2591" spans="1:47" x14ac:dyDescent="0.15">
      <c r="A2591" s="21" t="s">
        <v>1273</v>
      </c>
      <c r="B2591" s="20" t="s">
        <v>918</v>
      </c>
      <c r="C2591" s="20" t="s">
        <v>984</v>
      </c>
      <c r="D2591" s="20" t="s">
        <v>1029</v>
      </c>
      <c r="E2591" s="20" t="s">
        <v>1368</v>
      </c>
      <c r="F2591" s="20" t="s">
        <v>1250</v>
      </c>
      <c r="G2591" s="20" t="s">
        <v>3709</v>
      </c>
      <c r="H2591" s="20"/>
      <c r="I2591" s="20">
        <v>13826905953</v>
      </c>
      <c r="J2591" s="20" t="s">
        <v>924</v>
      </c>
      <c r="K2591" s="20" t="s">
        <v>607</v>
      </c>
      <c r="L2591" s="20" t="s">
        <v>1918</v>
      </c>
      <c r="M2591" s="20">
        <v>680</v>
      </c>
      <c r="N2591" s="20">
        <v>680</v>
      </c>
      <c r="O2591" s="20" t="s">
        <v>1262</v>
      </c>
      <c r="P2591" s="20" t="s">
        <v>50</v>
      </c>
      <c r="Q2591" s="28"/>
      <c r="R2591" s="21" t="s">
        <v>221</v>
      </c>
      <c r="S2591" s="25" t="s">
        <v>1370</v>
      </c>
      <c r="T2591" s="21" t="s">
        <v>53</v>
      </c>
      <c r="U2591" s="21" t="s">
        <v>608</v>
      </c>
      <c r="V2591" s="46">
        <v>1</v>
      </c>
      <c r="W2591" s="26">
        <f t="shared" si="1671"/>
        <v>1</v>
      </c>
      <c r="Y2591" s="21">
        <v>4</v>
      </c>
      <c r="Z2591" s="22">
        <f t="shared" si="1666"/>
        <v>680</v>
      </c>
      <c r="AA2591" s="20" t="s">
        <v>3440</v>
      </c>
      <c r="AB2591" s="22">
        <v>1</v>
      </c>
      <c r="AC2591" s="22"/>
      <c r="AD2591" s="22">
        <f t="shared" si="1687"/>
        <v>680</v>
      </c>
      <c r="AE2591" s="22"/>
      <c r="AF2591" s="22">
        <f t="shared" si="1672"/>
        <v>680</v>
      </c>
      <c r="AG2591" s="20"/>
      <c r="AH2591" s="22"/>
      <c r="AI2591" s="22"/>
      <c r="AJ2591" s="22">
        <f t="shared" si="1680"/>
        <v>680</v>
      </c>
      <c r="AK2591" s="22">
        <f>IF(O2591="(传统)XDSL",VLOOKUP(S2591,[2]直销续费率明细!C:I,7,FALSE)*1,IF(O2591="GPON+XDSL",VLOOKUP(S2591,[2]直销续费率明细!C:I,7,FALSE)*1,VLOOKUP(S2591,[2]直销续费率明细!C:I,5,FALSE)*1))</f>
        <v>25</v>
      </c>
      <c r="AL2591" s="22" t="s">
        <v>1309</v>
      </c>
      <c r="AM2591" s="22"/>
      <c r="AN2591" s="22"/>
      <c r="AO2591" s="22" t="s">
        <v>3441</v>
      </c>
      <c r="AP2591" s="22" t="s">
        <v>3460</v>
      </c>
      <c r="AS2591" s="20">
        <f>IF(Y2591&gt;=10,VLOOKUP(U2591,[2]提成计算!B:T,19,FALSE),VLOOKUP(U2591,[2]提成计算!B:T,18,FALSE))</f>
        <v>0.06</v>
      </c>
      <c r="AT2591" s="20">
        <f t="shared" si="1681"/>
        <v>40.799999999999997</v>
      </c>
      <c r="AU2591" s="20">
        <f t="shared" si="1682"/>
        <v>25</v>
      </c>
    </row>
    <row r="2592" spans="1:47" x14ac:dyDescent="0.15">
      <c r="A2592" s="21" t="s">
        <v>1273</v>
      </c>
      <c r="B2592" s="20" t="s">
        <v>918</v>
      </c>
      <c r="C2592" s="20" t="s">
        <v>984</v>
      </c>
      <c r="D2592" s="20" t="s">
        <v>985</v>
      </c>
      <c r="E2592" s="20" t="s">
        <v>1041</v>
      </c>
      <c r="F2592" s="20" t="s">
        <v>1250</v>
      </c>
      <c r="G2592" s="20" t="s">
        <v>3710</v>
      </c>
      <c r="H2592" s="20"/>
      <c r="I2592" s="20">
        <v>15817648531</v>
      </c>
      <c r="J2592" s="20" t="s">
        <v>924</v>
      </c>
      <c r="K2592" s="20" t="s">
        <v>988</v>
      </c>
      <c r="L2592" s="20" t="s">
        <v>2119</v>
      </c>
      <c r="M2592" s="20">
        <v>768</v>
      </c>
      <c r="N2592" s="20">
        <v>768</v>
      </c>
      <c r="O2592" s="20" t="s">
        <v>927</v>
      </c>
      <c r="P2592" s="20" t="s">
        <v>50</v>
      </c>
      <c r="Q2592" s="28"/>
      <c r="R2592" s="21" t="s">
        <v>989</v>
      </c>
      <c r="S2592" s="25" t="s">
        <v>990</v>
      </c>
      <c r="T2592" s="21" t="s">
        <v>53</v>
      </c>
      <c r="U2592" s="21" t="s">
        <v>991</v>
      </c>
      <c r="V2592" s="46">
        <v>1</v>
      </c>
      <c r="W2592" s="26">
        <f t="shared" si="1671"/>
        <v>1</v>
      </c>
      <c r="Y2592" s="21">
        <v>4</v>
      </c>
      <c r="Z2592" s="22">
        <f t="shared" si="1666"/>
        <v>768</v>
      </c>
      <c r="AA2592" s="20" t="s">
        <v>3440</v>
      </c>
      <c r="AB2592" s="22">
        <v>1</v>
      </c>
      <c r="AC2592" s="22"/>
      <c r="AD2592" s="22">
        <f t="shared" si="1687"/>
        <v>768</v>
      </c>
      <c r="AE2592" s="22"/>
      <c r="AF2592" s="22">
        <f t="shared" si="1672"/>
        <v>768</v>
      </c>
      <c r="AG2592" s="20"/>
      <c r="AH2592" s="22"/>
      <c r="AI2592" s="22"/>
      <c r="AJ2592" s="22">
        <f t="shared" si="1680"/>
        <v>768</v>
      </c>
      <c r="AK2592" s="22">
        <f>IF(O2592="(传统)XDSL",VLOOKUP(S2592,[2]直销续费率明细!C:I,7,FALSE)*1,IF(O2592="GPON+XDSL",VLOOKUP(S2592,[2]直销续费率明细!C:I,7,FALSE)*1,VLOOKUP(S2592,[2]直销续费率明细!C:I,5,FALSE)*1))</f>
        <v>25</v>
      </c>
      <c r="AL2592" s="22" t="s">
        <v>1309</v>
      </c>
      <c r="AM2592" s="22"/>
      <c r="AN2592" s="22"/>
      <c r="AO2592" s="22" t="s">
        <v>3441</v>
      </c>
      <c r="AP2592" s="22" t="s">
        <v>1301</v>
      </c>
      <c r="AS2592" s="20">
        <f>IF(Y2592&gt;=10,VLOOKUP(U2592,[2]提成计算!B:T,19,FALSE),VLOOKUP(U2592,[2]提成计算!B:T,18,FALSE))</f>
        <v>7.0000000000000007E-2</v>
      </c>
      <c r="AT2592" s="20">
        <f t="shared" si="1681"/>
        <v>53.760000000000005</v>
      </c>
      <c r="AU2592" s="20">
        <f t="shared" si="1682"/>
        <v>25</v>
      </c>
    </row>
    <row r="2593" spans="1:47" x14ac:dyDescent="0.15">
      <c r="A2593" s="21" t="s">
        <v>1273</v>
      </c>
      <c r="B2593" s="20" t="s">
        <v>918</v>
      </c>
      <c r="C2593" s="20" t="s">
        <v>984</v>
      </c>
      <c r="D2593" s="20" t="s">
        <v>995</v>
      </c>
      <c r="E2593" s="20" t="s">
        <v>3264</v>
      </c>
      <c r="F2593" s="20" t="s">
        <v>1250</v>
      </c>
      <c r="G2593" s="20" t="s">
        <v>3711</v>
      </c>
      <c r="H2593" s="20"/>
      <c r="I2593" s="20">
        <v>13602345198</v>
      </c>
      <c r="J2593" s="20" t="s">
        <v>924</v>
      </c>
      <c r="K2593" s="20" t="s">
        <v>999</v>
      </c>
      <c r="L2593" s="20" t="s">
        <v>1918</v>
      </c>
      <c r="M2593" s="20">
        <v>680</v>
      </c>
      <c r="N2593" s="20">
        <v>680</v>
      </c>
      <c r="O2593" s="20" t="s">
        <v>1262</v>
      </c>
      <c r="P2593" s="20" t="s">
        <v>50</v>
      </c>
      <c r="Q2593" s="28"/>
      <c r="R2593" s="21" t="s">
        <v>1001</v>
      </c>
      <c r="S2593" s="25" t="s">
        <v>1002</v>
      </c>
      <c r="T2593" s="21" t="s">
        <v>53</v>
      </c>
      <c r="U2593" s="21" t="s">
        <v>1003</v>
      </c>
      <c r="V2593" s="46">
        <v>1</v>
      </c>
      <c r="W2593" s="26">
        <f t="shared" si="1671"/>
        <v>1</v>
      </c>
      <c r="Y2593" s="21">
        <v>4</v>
      </c>
      <c r="Z2593" s="22">
        <f t="shared" si="1666"/>
        <v>680</v>
      </c>
      <c r="AA2593" s="20" t="s">
        <v>3440</v>
      </c>
      <c r="AB2593" s="22">
        <v>1</v>
      </c>
      <c r="AC2593" s="22"/>
      <c r="AD2593" s="22">
        <f t="shared" si="1687"/>
        <v>680</v>
      </c>
      <c r="AE2593" s="22"/>
      <c r="AF2593" s="22">
        <f t="shared" si="1672"/>
        <v>680</v>
      </c>
      <c r="AG2593" s="20"/>
      <c r="AH2593" s="22"/>
      <c r="AI2593" s="22"/>
      <c r="AJ2593" s="22">
        <f t="shared" si="1680"/>
        <v>680</v>
      </c>
      <c r="AK2593" s="22">
        <f>IF(O2593="(传统)XDSL",VLOOKUP(S2593,[2]直销续费率明细!C:I,7,FALSE)*1,IF(O2593="GPON+XDSL",VLOOKUP(S2593,[2]直销续费率明细!C:I,7,FALSE)*1,VLOOKUP(S2593,[2]直销续费率明细!C:I,5,FALSE)*1))</f>
        <v>0</v>
      </c>
      <c r="AL2593" s="22" t="s">
        <v>1309</v>
      </c>
      <c r="AM2593" s="22"/>
      <c r="AN2593" s="22"/>
      <c r="AO2593" s="22" t="s">
        <v>3441</v>
      </c>
      <c r="AP2593" s="22" t="s">
        <v>3460</v>
      </c>
      <c r="AS2593" s="20">
        <f>IF(Y2593&gt;=10,VLOOKUP(U2593,[2]提成计算!B:T,19,FALSE),VLOOKUP(U2593,[2]提成计算!B:T,18,FALSE))</f>
        <v>0.06</v>
      </c>
      <c r="AT2593" s="20">
        <f t="shared" si="1681"/>
        <v>40.799999999999997</v>
      </c>
      <c r="AU2593" s="20">
        <f t="shared" si="1682"/>
        <v>0</v>
      </c>
    </row>
    <row r="2594" spans="1:47" x14ac:dyDescent="0.15">
      <c r="A2594" s="21" t="s">
        <v>1273</v>
      </c>
      <c r="B2594" s="20" t="s">
        <v>918</v>
      </c>
      <c r="C2594" s="20" t="s">
        <v>984</v>
      </c>
      <c r="D2594" s="20" t="s">
        <v>995</v>
      </c>
      <c r="E2594" s="20" t="s">
        <v>996</v>
      </c>
      <c r="F2594" s="20" t="s">
        <v>1250</v>
      </c>
      <c r="G2594" s="20" t="s">
        <v>3712</v>
      </c>
      <c r="H2594" s="20"/>
      <c r="I2594" s="20">
        <v>15017132354</v>
      </c>
      <c r="J2594" s="20" t="s">
        <v>924</v>
      </c>
      <c r="K2594" s="20" t="s">
        <v>1016</v>
      </c>
      <c r="L2594" s="20" t="s">
        <v>2119</v>
      </c>
      <c r="M2594" s="20">
        <v>768</v>
      </c>
      <c r="N2594" s="20">
        <v>768</v>
      </c>
      <c r="O2594" s="20" t="s">
        <v>927</v>
      </c>
      <c r="P2594" s="20" t="s">
        <v>50</v>
      </c>
      <c r="Q2594" s="28"/>
      <c r="R2594" s="21" t="s">
        <v>1001</v>
      </c>
      <c r="S2594" s="25" t="s">
        <v>1002</v>
      </c>
      <c r="T2594" s="21" t="s">
        <v>53</v>
      </c>
      <c r="U2594" s="21" t="s">
        <v>1018</v>
      </c>
      <c r="V2594" s="46">
        <v>1</v>
      </c>
      <c r="W2594" s="26">
        <f t="shared" si="1671"/>
        <v>1</v>
      </c>
      <c r="Y2594" s="21">
        <v>4</v>
      </c>
      <c r="Z2594" s="22">
        <f t="shared" si="1666"/>
        <v>768</v>
      </c>
      <c r="AA2594" s="20" t="s">
        <v>3440</v>
      </c>
      <c r="AB2594" s="22">
        <v>1</v>
      </c>
      <c r="AC2594" s="22"/>
      <c r="AD2594" s="22">
        <f t="shared" si="1687"/>
        <v>768</v>
      </c>
      <c r="AE2594" s="22"/>
      <c r="AF2594" s="22">
        <f t="shared" si="1672"/>
        <v>768</v>
      </c>
      <c r="AG2594" s="20"/>
      <c r="AH2594" s="22"/>
      <c r="AI2594" s="22"/>
      <c r="AJ2594" s="22">
        <f t="shared" si="1680"/>
        <v>768</v>
      </c>
      <c r="AK2594" s="22">
        <f>IF(O2594="(传统)XDSL",VLOOKUP(S2594,[2]直销续费率明细!C:I,7,FALSE)*1,IF(O2594="GPON+XDSL",VLOOKUP(S2594,[2]直销续费率明细!C:I,7,FALSE)*1,VLOOKUP(S2594,[2]直销续费率明细!C:I,5,FALSE)*1))</f>
        <v>25</v>
      </c>
      <c r="AL2594" s="22" t="s">
        <v>1309</v>
      </c>
      <c r="AM2594" s="22"/>
      <c r="AN2594" s="22"/>
      <c r="AO2594" s="22" t="s">
        <v>3441</v>
      </c>
      <c r="AP2594" s="22" t="s">
        <v>1301</v>
      </c>
      <c r="AS2594" s="20">
        <f>IF(Y2594&gt;=10,VLOOKUP(U2594,[2]提成计算!B:T,19,FALSE),VLOOKUP(U2594,[2]提成计算!B:T,18,FALSE))</f>
        <v>0.06</v>
      </c>
      <c r="AT2594" s="20">
        <f t="shared" si="1681"/>
        <v>46.08</v>
      </c>
      <c r="AU2594" s="20">
        <f t="shared" si="1682"/>
        <v>25</v>
      </c>
    </row>
    <row r="2595" spans="1:47" x14ac:dyDescent="0.15">
      <c r="A2595" s="21" t="s">
        <v>1273</v>
      </c>
      <c r="B2595" s="20" t="s">
        <v>918</v>
      </c>
      <c r="C2595" s="20" t="s">
        <v>984</v>
      </c>
      <c r="D2595" s="20" t="s">
        <v>995</v>
      </c>
      <c r="E2595" s="20" t="s">
        <v>1663</v>
      </c>
      <c r="F2595" s="20" t="s">
        <v>1250</v>
      </c>
      <c r="G2595" s="20" t="s">
        <v>3713</v>
      </c>
      <c r="H2595" s="20"/>
      <c r="I2595" s="20" t="s">
        <v>3714</v>
      </c>
      <c r="J2595" s="20" t="s">
        <v>924</v>
      </c>
      <c r="K2595" s="20" t="s">
        <v>999</v>
      </c>
      <c r="L2595" s="20" t="s">
        <v>1918</v>
      </c>
      <c r="M2595" s="20">
        <v>680</v>
      </c>
      <c r="N2595" s="20">
        <v>680</v>
      </c>
      <c r="O2595" s="20" t="s">
        <v>1262</v>
      </c>
      <c r="P2595" s="20" t="s">
        <v>50</v>
      </c>
      <c r="Q2595" s="28"/>
      <c r="R2595" s="21" t="s">
        <v>1001</v>
      </c>
      <c r="S2595" s="25" t="s">
        <v>1017</v>
      </c>
      <c r="T2595" s="21" t="s">
        <v>53</v>
      </c>
      <c r="U2595" s="21" t="s">
        <v>1003</v>
      </c>
      <c r="V2595" s="46">
        <v>1</v>
      </c>
      <c r="W2595" s="26">
        <f t="shared" si="1671"/>
        <v>1</v>
      </c>
      <c r="Y2595" s="21">
        <v>4</v>
      </c>
      <c r="Z2595" s="22">
        <f t="shared" si="1666"/>
        <v>680</v>
      </c>
      <c r="AA2595" s="20" t="s">
        <v>3440</v>
      </c>
      <c r="AB2595" s="22">
        <v>1</v>
      </c>
      <c r="AC2595" s="22"/>
      <c r="AD2595" s="22">
        <f t="shared" si="1687"/>
        <v>680</v>
      </c>
      <c r="AE2595" s="22"/>
      <c r="AF2595" s="22">
        <f t="shared" si="1672"/>
        <v>680</v>
      </c>
      <c r="AG2595" s="20"/>
      <c r="AH2595" s="22"/>
      <c r="AI2595" s="22"/>
      <c r="AJ2595" s="22">
        <f t="shared" si="1680"/>
        <v>680</v>
      </c>
      <c r="AK2595" s="22">
        <f>IF(O2595="(传统)XDSL",VLOOKUP(S2595,[2]直销续费率明细!C:I,7,FALSE)*1,IF(O2595="GPON+XDSL",VLOOKUP(S2595,[2]直销续费率明细!C:I,7,FALSE)*1,VLOOKUP(S2595,[2]直销续费率明细!C:I,5,FALSE)*1))</f>
        <v>25</v>
      </c>
      <c r="AL2595" s="22" t="s">
        <v>1300</v>
      </c>
      <c r="AM2595" s="22"/>
      <c r="AN2595" s="22"/>
      <c r="AO2595" s="22" t="s">
        <v>3441</v>
      </c>
      <c r="AP2595" s="22" t="s">
        <v>3460</v>
      </c>
      <c r="AS2595" s="20">
        <f>IF(Y2595&gt;=10,VLOOKUP(U2595,[2]提成计算!B:T,19,FALSE),VLOOKUP(U2595,[2]提成计算!B:T,18,FALSE))</f>
        <v>0.06</v>
      </c>
      <c r="AT2595" s="20">
        <f t="shared" si="1681"/>
        <v>40.799999999999997</v>
      </c>
      <c r="AU2595" s="20">
        <f t="shared" si="1682"/>
        <v>25</v>
      </c>
    </row>
    <row r="2596" spans="1:47" x14ac:dyDescent="0.15">
      <c r="A2596" s="21" t="s">
        <v>1273</v>
      </c>
      <c r="B2596" s="20" t="s">
        <v>918</v>
      </c>
      <c r="C2596" s="20" t="s">
        <v>984</v>
      </c>
      <c r="D2596" s="20" t="s">
        <v>995</v>
      </c>
      <c r="E2596" s="20" t="s">
        <v>1013</v>
      </c>
      <c r="F2596" s="20" t="s">
        <v>1250</v>
      </c>
      <c r="G2596" s="20" t="s">
        <v>3715</v>
      </c>
      <c r="H2596" s="20"/>
      <c r="I2596" s="20">
        <v>13553898862</v>
      </c>
      <c r="J2596" s="20" t="s">
        <v>924</v>
      </c>
      <c r="K2596" s="20" t="s">
        <v>1016</v>
      </c>
      <c r="L2596" s="20" t="s">
        <v>1299</v>
      </c>
      <c r="M2596" s="20">
        <v>888</v>
      </c>
      <c r="N2596" s="20">
        <v>888</v>
      </c>
      <c r="O2596" s="20" t="s">
        <v>927</v>
      </c>
      <c r="P2596" s="20" t="s">
        <v>50</v>
      </c>
      <c r="Q2596" s="28"/>
      <c r="R2596" s="21" t="s">
        <v>1001</v>
      </c>
      <c r="S2596" s="25" t="s">
        <v>1017</v>
      </c>
      <c r="T2596" s="21" t="s">
        <v>53</v>
      </c>
      <c r="U2596" s="21" t="s">
        <v>1018</v>
      </c>
      <c r="V2596" s="46">
        <v>1</v>
      </c>
      <c r="W2596" s="26">
        <f t="shared" si="1671"/>
        <v>1</v>
      </c>
      <c r="Y2596" s="21">
        <v>12</v>
      </c>
      <c r="Z2596" s="22">
        <f t="shared" si="1666"/>
        <v>888</v>
      </c>
      <c r="AA2596" s="20" t="s">
        <v>3440</v>
      </c>
      <c r="AB2596" s="22"/>
      <c r="AC2596" s="22">
        <v>1</v>
      </c>
      <c r="AD2596" s="22"/>
      <c r="AE2596" s="22">
        <f>N2596</f>
        <v>888</v>
      </c>
      <c r="AF2596" s="22">
        <f t="shared" si="1672"/>
        <v>888</v>
      </c>
      <c r="AG2596" s="20"/>
      <c r="AH2596" s="22"/>
      <c r="AI2596" s="22"/>
      <c r="AJ2596" s="22">
        <f t="shared" si="1680"/>
        <v>888</v>
      </c>
      <c r="AK2596" s="22">
        <f>IF(O2596="(传统)XDSL",VLOOKUP(S2596,[2]直销续费率明细!C:I,7,FALSE)*1,IF(O2596="GPON+XDSL",VLOOKUP(S2596,[2]直销续费率明细!C:I,7,FALSE)*1,VLOOKUP(S2596,[2]直销续费率明细!C:I,5,FALSE)*1))</f>
        <v>25</v>
      </c>
      <c r="AL2596" s="22" t="s">
        <v>1309</v>
      </c>
      <c r="AM2596" s="22"/>
      <c r="AN2596" s="22"/>
      <c r="AO2596" s="22" t="s">
        <v>2216</v>
      </c>
      <c r="AP2596" s="22" t="s">
        <v>1301</v>
      </c>
      <c r="AS2596" s="20">
        <f>IF(Y2596&gt;=10,VLOOKUP(U2596,[2]提成计算!B:T,19,FALSE),VLOOKUP(U2596,[2]提成计算!B:T,18,FALSE))</f>
        <v>0.09</v>
      </c>
      <c r="AT2596" s="20">
        <f t="shared" si="1681"/>
        <v>79.92</v>
      </c>
      <c r="AU2596" s="20">
        <f t="shared" si="1682"/>
        <v>25</v>
      </c>
    </row>
    <row r="2597" spans="1:47" x14ac:dyDescent="0.15">
      <c r="A2597" s="21" t="s">
        <v>1273</v>
      </c>
      <c r="B2597" s="20" t="s">
        <v>918</v>
      </c>
      <c r="C2597" s="20" t="s">
        <v>984</v>
      </c>
      <c r="D2597" s="20" t="s">
        <v>995</v>
      </c>
      <c r="E2597" s="20" t="s">
        <v>996</v>
      </c>
      <c r="F2597" s="20" t="s">
        <v>1250</v>
      </c>
      <c r="G2597" s="20" t="s">
        <v>3716</v>
      </c>
      <c r="H2597" s="20"/>
      <c r="I2597" s="20">
        <v>15820806591</v>
      </c>
      <c r="J2597" s="20" t="s">
        <v>924</v>
      </c>
      <c r="K2597" s="20" t="s">
        <v>1016</v>
      </c>
      <c r="L2597" s="20" t="s">
        <v>2119</v>
      </c>
      <c r="M2597" s="20">
        <v>768</v>
      </c>
      <c r="N2597" s="20">
        <v>768</v>
      </c>
      <c r="O2597" s="20" t="s">
        <v>927</v>
      </c>
      <c r="P2597" s="20" t="s">
        <v>50</v>
      </c>
      <c r="Q2597" s="28"/>
      <c r="R2597" s="21" t="s">
        <v>1001</v>
      </c>
      <c r="S2597" s="25" t="s">
        <v>1002</v>
      </c>
      <c r="T2597" s="21" t="s">
        <v>53</v>
      </c>
      <c r="U2597" s="21" t="s">
        <v>1018</v>
      </c>
      <c r="V2597" s="46">
        <v>1</v>
      </c>
      <c r="W2597" s="26">
        <f t="shared" si="1671"/>
        <v>1</v>
      </c>
      <c r="Y2597" s="21">
        <v>4</v>
      </c>
      <c r="Z2597" s="22">
        <f t="shared" si="1666"/>
        <v>768</v>
      </c>
      <c r="AA2597" s="20" t="s">
        <v>2218</v>
      </c>
      <c r="AB2597" s="22">
        <v>1</v>
      </c>
      <c r="AC2597" s="22"/>
      <c r="AD2597" s="22">
        <f>N2597</f>
        <v>768</v>
      </c>
      <c r="AE2597" s="22"/>
      <c r="AF2597" s="22">
        <f t="shared" si="1672"/>
        <v>768</v>
      </c>
      <c r="AG2597" s="20"/>
      <c r="AH2597" s="22"/>
      <c r="AI2597" s="22"/>
      <c r="AJ2597" s="22">
        <f t="shared" si="1680"/>
        <v>768</v>
      </c>
      <c r="AK2597" s="22">
        <f>IF(O2597="(传统)XDSL",VLOOKUP(S2597,[2]直销续费率明细!C:I,7,FALSE)*1,IF(O2597="GPON+XDSL",VLOOKUP(S2597,[2]直销续费率明细!C:I,7,FALSE)*1,VLOOKUP(S2597,[2]直销续费率明细!C:I,5,FALSE)*1))</f>
        <v>25</v>
      </c>
      <c r="AL2597" s="22" t="s">
        <v>1309</v>
      </c>
      <c r="AM2597" s="22"/>
      <c r="AN2597" s="22"/>
      <c r="AO2597" s="22" t="s">
        <v>3441</v>
      </c>
      <c r="AP2597" s="22" t="s">
        <v>1301</v>
      </c>
      <c r="AS2597" s="20">
        <f>IF(Y2597&gt;=10,VLOOKUP(U2597,[2]提成计算!B:T,19,FALSE),VLOOKUP(U2597,[2]提成计算!B:T,18,FALSE))</f>
        <v>0.06</v>
      </c>
      <c r="AT2597" s="20">
        <f t="shared" si="1681"/>
        <v>46.08</v>
      </c>
      <c r="AU2597" s="20">
        <f t="shared" si="1682"/>
        <v>25</v>
      </c>
    </row>
    <row r="2598" spans="1:47" x14ac:dyDescent="0.15">
      <c r="A2598" s="21" t="s">
        <v>1273</v>
      </c>
      <c r="B2598" s="22" t="s">
        <v>918</v>
      </c>
      <c r="C2598" s="22" t="s">
        <v>984</v>
      </c>
      <c r="D2598" s="22" t="s">
        <v>995</v>
      </c>
      <c r="F2598" s="22" t="s">
        <v>1250</v>
      </c>
      <c r="G2598" s="22" t="s">
        <v>3717</v>
      </c>
      <c r="I2598" s="22" t="s">
        <v>3718</v>
      </c>
      <c r="J2598" s="20" t="s">
        <v>1840</v>
      </c>
      <c r="K2598" s="22" t="s">
        <v>1011</v>
      </c>
      <c r="M2598" s="22">
        <v>-1088</v>
      </c>
      <c r="N2598" s="22">
        <v>-1088</v>
      </c>
      <c r="O2598" s="22" t="s">
        <v>927</v>
      </c>
      <c r="P2598" s="22" t="s">
        <v>3719</v>
      </c>
      <c r="Q2598" s="28"/>
      <c r="R2598" s="21" t="s">
        <v>65</v>
      </c>
      <c r="S2598" s="21"/>
      <c r="T2598" s="21" t="s">
        <v>53</v>
      </c>
      <c r="U2598" s="21" t="s">
        <v>1012</v>
      </c>
      <c r="V2598" s="46"/>
      <c r="Z2598" s="22">
        <f t="shared" si="1666"/>
        <v>-1088</v>
      </c>
      <c r="AA2598" s="20" t="s">
        <v>1911</v>
      </c>
      <c r="AB2598" s="22"/>
      <c r="AC2598" s="22"/>
      <c r="AD2598" s="22"/>
      <c r="AE2598" s="22"/>
      <c r="AF2598" s="22"/>
      <c r="AG2598" s="20"/>
      <c r="AH2598" s="22"/>
      <c r="AI2598" s="22"/>
      <c r="AJ2598" s="22"/>
      <c r="AK2598" s="22"/>
      <c r="AM2598" s="22"/>
      <c r="AN2598" s="22"/>
      <c r="AO2598" s="22" t="s">
        <v>3441</v>
      </c>
      <c r="AP2598" s="22" t="e">
        <v>#N/A</v>
      </c>
      <c r="AS2598" s="20"/>
      <c r="AT2598" s="20"/>
      <c r="AU2598" s="20"/>
    </row>
    <row r="2599" spans="1:47" x14ac:dyDescent="0.15">
      <c r="A2599" s="21" t="s">
        <v>1273</v>
      </c>
      <c r="B2599" s="22" t="s">
        <v>918</v>
      </c>
      <c r="C2599" s="22" t="s">
        <v>984</v>
      </c>
      <c r="D2599" s="22" t="s">
        <v>995</v>
      </c>
      <c r="F2599" s="22" t="s">
        <v>1250</v>
      </c>
      <c r="G2599" s="22" t="s">
        <v>3077</v>
      </c>
      <c r="I2599" s="22">
        <v>13113256778</v>
      </c>
      <c r="K2599" s="22" t="s">
        <v>3078</v>
      </c>
      <c r="M2599" s="22">
        <v>-67</v>
      </c>
      <c r="N2599" s="22">
        <v>-67</v>
      </c>
      <c r="O2599" s="22" t="s">
        <v>927</v>
      </c>
      <c r="P2599" s="22" t="s">
        <v>3719</v>
      </c>
      <c r="Q2599" s="28"/>
      <c r="R2599" s="21" t="s">
        <v>1001</v>
      </c>
      <c r="S2599" s="21"/>
      <c r="T2599" s="21" t="s">
        <v>53</v>
      </c>
      <c r="U2599" s="21" t="s">
        <v>178</v>
      </c>
      <c r="V2599" s="46"/>
      <c r="Z2599" s="22">
        <f t="shared" si="1666"/>
        <v>-67</v>
      </c>
      <c r="AA2599" s="20" t="s">
        <v>1911</v>
      </c>
      <c r="AB2599" s="22"/>
      <c r="AC2599" s="22"/>
      <c r="AD2599" s="22"/>
      <c r="AE2599" s="22"/>
      <c r="AF2599" s="22"/>
      <c r="AG2599" s="20"/>
      <c r="AH2599" s="22"/>
      <c r="AI2599" s="22"/>
      <c r="AJ2599" s="22"/>
      <c r="AK2599" s="22"/>
      <c r="AM2599" s="22"/>
      <c r="AN2599" s="22"/>
      <c r="AO2599" s="22" t="s">
        <v>3441</v>
      </c>
      <c r="AP2599" s="22" t="e">
        <v>#N/A</v>
      </c>
      <c r="AS2599" s="20"/>
      <c r="AT2599" s="20"/>
      <c r="AU2599" s="20"/>
    </row>
    <row r="2600" spans="1:47" x14ac:dyDescent="0.15">
      <c r="A2600" s="21" t="s">
        <v>1273</v>
      </c>
      <c r="B2600" s="22" t="s">
        <v>918</v>
      </c>
      <c r="C2600" s="22" t="s">
        <v>984</v>
      </c>
      <c r="D2600" s="22" t="s">
        <v>1029</v>
      </c>
      <c r="F2600" s="22" t="s">
        <v>1250</v>
      </c>
      <c r="G2600" s="22" t="s">
        <v>3624</v>
      </c>
      <c r="I2600" s="22">
        <v>13713375549</v>
      </c>
      <c r="K2600" s="22" t="s">
        <v>607</v>
      </c>
      <c r="M2600" s="22">
        <v>-90</v>
      </c>
      <c r="N2600" s="22">
        <v>-90</v>
      </c>
      <c r="O2600" s="22" t="s">
        <v>927</v>
      </c>
      <c r="P2600" s="22" t="s">
        <v>3719</v>
      </c>
      <c r="Q2600" s="28"/>
      <c r="R2600" s="21" t="s">
        <v>221</v>
      </c>
      <c r="S2600" s="21"/>
      <c r="T2600" s="21" t="s">
        <v>53</v>
      </c>
      <c r="U2600" s="21" t="s">
        <v>608</v>
      </c>
      <c r="V2600" s="46"/>
      <c r="Z2600" s="22">
        <f t="shared" si="1666"/>
        <v>-90</v>
      </c>
      <c r="AA2600" s="20" t="s">
        <v>1911</v>
      </c>
      <c r="AB2600" s="22"/>
      <c r="AC2600" s="22"/>
      <c r="AD2600" s="22"/>
      <c r="AE2600" s="22"/>
      <c r="AF2600" s="22"/>
      <c r="AG2600" s="20"/>
      <c r="AH2600" s="22"/>
      <c r="AI2600" s="22"/>
      <c r="AJ2600" s="22"/>
      <c r="AK2600" s="22"/>
      <c r="AM2600" s="22"/>
      <c r="AN2600" s="22"/>
      <c r="AO2600" s="22" t="s">
        <v>3441</v>
      </c>
      <c r="AP2600" s="22" t="e">
        <v>#N/A</v>
      </c>
      <c r="AS2600" s="20"/>
      <c r="AT2600" s="20"/>
      <c r="AU2600" s="20"/>
    </row>
    <row r="2601" spans="1:47" x14ac:dyDescent="0.15">
      <c r="A2601" s="21" t="s">
        <v>1273</v>
      </c>
      <c r="B2601" s="22" t="s">
        <v>918</v>
      </c>
      <c r="C2601" s="22" t="s">
        <v>984</v>
      </c>
      <c r="D2601" s="22" t="s">
        <v>995</v>
      </c>
      <c r="E2601" s="22" t="s">
        <v>996</v>
      </c>
      <c r="F2601" s="22" t="s">
        <v>1250</v>
      </c>
      <c r="G2601" s="22" t="s">
        <v>3720</v>
      </c>
      <c r="I2601" s="22">
        <v>13712727326</v>
      </c>
      <c r="J2601" s="22" t="s">
        <v>1049</v>
      </c>
      <c r="K2601" s="22" t="s">
        <v>999</v>
      </c>
      <c r="L2601" s="22" t="s">
        <v>3721</v>
      </c>
      <c r="M2601" s="22">
        <v>1988</v>
      </c>
      <c r="N2601" s="22">
        <v>1988</v>
      </c>
      <c r="O2601" s="22" t="s">
        <v>927</v>
      </c>
      <c r="P2601" s="22" t="s">
        <v>2828</v>
      </c>
      <c r="Q2601" s="28"/>
      <c r="R2601" s="21" t="s">
        <v>1001</v>
      </c>
      <c r="S2601" s="21"/>
      <c r="T2601" s="21" t="s">
        <v>53</v>
      </c>
      <c r="U2601" s="21" t="s">
        <v>1003</v>
      </c>
      <c r="V2601" s="46">
        <v>1</v>
      </c>
      <c r="W2601" s="26">
        <f t="shared" ref="W2601:W2607" si="1688">V2601</f>
        <v>1</v>
      </c>
      <c r="X2601" s="26">
        <f t="shared" ref="X2601:X2607" si="1689">V2601</f>
        <v>1</v>
      </c>
      <c r="Y2601" s="21">
        <v>20</v>
      </c>
      <c r="Z2601" s="22">
        <f t="shared" si="1666"/>
        <v>1988</v>
      </c>
      <c r="AA2601" s="20" t="s">
        <v>3440</v>
      </c>
      <c r="AB2601" s="22"/>
      <c r="AC2601" s="22">
        <v>1</v>
      </c>
      <c r="AD2601" s="22"/>
      <c r="AE2601" s="22">
        <f>N2601</f>
        <v>1988</v>
      </c>
      <c r="AF2601" s="22">
        <f t="shared" ref="AF2601:AF2607" si="1690">N2601</f>
        <v>1988</v>
      </c>
      <c r="AG2601" s="20">
        <f t="shared" ref="AG2601:AG2605" si="1691">N2601</f>
        <v>1988</v>
      </c>
      <c r="AH2601" s="20" t="str">
        <f>VLOOKUP(U2601,[1]提成计算!B:I,8,FALSE)</f>
        <v xml:space="preserve"> </v>
      </c>
      <c r="AI2601" s="20"/>
      <c r="AJ2601" s="22"/>
      <c r="AK2601" s="22"/>
      <c r="AM2601" s="22"/>
      <c r="AN2601" s="22"/>
      <c r="AO2601" s="22" t="s">
        <v>3441</v>
      </c>
      <c r="AP2601" s="22" t="s">
        <v>1301</v>
      </c>
      <c r="AS2601" s="20"/>
      <c r="AT2601" s="20"/>
      <c r="AU2601" s="20"/>
    </row>
    <row r="2602" spans="1:47" x14ac:dyDescent="0.15">
      <c r="A2602" s="21" t="s">
        <v>1273</v>
      </c>
      <c r="B2602" s="22" t="s">
        <v>918</v>
      </c>
      <c r="C2602" s="22" t="s">
        <v>984</v>
      </c>
      <c r="D2602" s="22" t="s">
        <v>995</v>
      </c>
      <c r="E2602" s="22" t="s">
        <v>1009</v>
      </c>
      <c r="F2602" s="22" t="s">
        <v>1250</v>
      </c>
      <c r="G2602" s="22" t="s">
        <v>3722</v>
      </c>
      <c r="I2602" s="22">
        <v>18607661554</v>
      </c>
      <c r="J2602" s="22" t="s">
        <v>1049</v>
      </c>
      <c r="K2602" s="22" t="s">
        <v>1011</v>
      </c>
      <c r="L2602" s="22" t="s">
        <v>2131</v>
      </c>
      <c r="M2602" s="22">
        <v>800</v>
      </c>
      <c r="N2602" s="22">
        <v>800</v>
      </c>
      <c r="O2602" s="22" t="s">
        <v>927</v>
      </c>
      <c r="P2602" s="22" t="s">
        <v>2828</v>
      </c>
      <c r="Q2602" s="28"/>
      <c r="R2602" s="21" t="s">
        <v>65</v>
      </c>
      <c r="S2602" s="21"/>
      <c r="T2602" s="21" t="s">
        <v>53</v>
      </c>
      <c r="U2602" s="21" t="s">
        <v>1012</v>
      </c>
      <c r="V2602" s="46">
        <v>1</v>
      </c>
      <c r="W2602" s="26">
        <f t="shared" si="1688"/>
        <v>1</v>
      </c>
      <c r="X2602" s="26">
        <f t="shared" si="1689"/>
        <v>1</v>
      </c>
      <c r="Y2602" s="21">
        <v>6</v>
      </c>
      <c r="Z2602" s="22">
        <f t="shared" si="1666"/>
        <v>800</v>
      </c>
      <c r="AA2602" s="20" t="s">
        <v>3440</v>
      </c>
      <c r="AB2602" s="22">
        <v>1</v>
      </c>
      <c r="AC2602" s="22"/>
      <c r="AD2602" s="22">
        <f t="shared" ref="AD2602:AD2605" si="1692">N2602</f>
        <v>800</v>
      </c>
      <c r="AE2602" s="22"/>
      <c r="AF2602" s="22">
        <f t="shared" si="1690"/>
        <v>800</v>
      </c>
      <c r="AG2602" s="20">
        <f t="shared" si="1691"/>
        <v>800</v>
      </c>
      <c r="AH2602" s="20" t="str">
        <f>VLOOKUP(U2602,[1]提成计算!B:I,8,FALSE)</f>
        <v>否</v>
      </c>
      <c r="AI2602" s="20"/>
      <c r="AJ2602" s="22"/>
      <c r="AK2602" s="22"/>
      <c r="AM2602" s="22"/>
      <c r="AN2602" s="22"/>
      <c r="AO2602" s="22" t="s">
        <v>3441</v>
      </c>
      <c r="AP2602" s="22" t="s">
        <v>1301</v>
      </c>
      <c r="AS2602" s="20"/>
      <c r="AT2602" s="20"/>
      <c r="AU2602" s="20"/>
    </row>
    <row r="2603" spans="1:47" x14ac:dyDescent="0.15">
      <c r="A2603" s="21" t="s">
        <v>1273</v>
      </c>
      <c r="B2603" s="22" t="s">
        <v>918</v>
      </c>
      <c r="C2603" s="22" t="s">
        <v>984</v>
      </c>
      <c r="D2603" s="22" t="s">
        <v>985</v>
      </c>
      <c r="E2603" s="22" t="s">
        <v>1041</v>
      </c>
      <c r="F2603" s="22" t="s">
        <v>1250</v>
      </c>
      <c r="G2603" s="22" t="s">
        <v>3723</v>
      </c>
      <c r="I2603" s="22">
        <v>13556647035</v>
      </c>
      <c r="J2603" s="22" t="s">
        <v>1049</v>
      </c>
      <c r="K2603" s="22" t="s">
        <v>2882</v>
      </c>
      <c r="L2603" s="22" t="s">
        <v>2131</v>
      </c>
      <c r="M2603" s="22">
        <v>800</v>
      </c>
      <c r="N2603" s="22">
        <v>800</v>
      </c>
      <c r="O2603" s="22" t="s">
        <v>927</v>
      </c>
      <c r="P2603" s="22" t="s">
        <v>2828</v>
      </c>
      <c r="Q2603" s="28"/>
      <c r="R2603" s="21" t="s">
        <v>989</v>
      </c>
      <c r="S2603" s="21"/>
      <c r="T2603" s="21" t="s">
        <v>53</v>
      </c>
      <c r="U2603" s="21" t="s">
        <v>1833</v>
      </c>
      <c r="V2603" s="46">
        <v>1</v>
      </c>
      <c r="W2603" s="26">
        <f t="shared" si="1688"/>
        <v>1</v>
      </c>
      <c r="X2603" s="26">
        <f t="shared" si="1689"/>
        <v>1</v>
      </c>
      <c r="Y2603" s="21">
        <v>6</v>
      </c>
      <c r="Z2603" s="22">
        <f t="shared" si="1666"/>
        <v>800</v>
      </c>
      <c r="AA2603" s="20" t="s">
        <v>3440</v>
      </c>
      <c r="AB2603" s="22">
        <v>1</v>
      </c>
      <c r="AC2603" s="22"/>
      <c r="AD2603" s="22">
        <f t="shared" si="1692"/>
        <v>800</v>
      </c>
      <c r="AE2603" s="22"/>
      <c r="AF2603" s="22">
        <f t="shared" si="1690"/>
        <v>800</v>
      </c>
      <c r="AG2603" s="20">
        <f t="shared" si="1691"/>
        <v>800</v>
      </c>
      <c r="AH2603" s="20" t="str">
        <f>VLOOKUP(U2603,[1]提成计算!B:I,8,FALSE)</f>
        <v>否</v>
      </c>
      <c r="AI2603" s="20"/>
      <c r="AJ2603" s="22"/>
      <c r="AK2603" s="22"/>
      <c r="AM2603" s="22"/>
      <c r="AN2603" s="22"/>
      <c r="AO2603" s="22" t="s">
        <v>3441</v>
      </c>
      <c r="AP2603" s="22" t="s">
        <v>1301</v>
      </c>
      <c r="AS2603" s="20"/>
      <c r="AT2603" s="20"/>
      <c r="AU2603" s="20"/>
    </row>
    <row r="2604" spans="1:47" x14ac:dyDescent="0.15">
      <c r="A2604" s="21" t="s">
        <v>1273</v>
      </c>
      <c r="B2604" s="20" t="s">
        <v>918</v>
      </c>
      <c r="C2604" s="20" t="s">
        <v>1050</v>
      </c>
      <c r="D2604" s="20" t="s">
        <v>1065</v>
      </c>
      <c r="E2604" s="20" t="s">
        <v>1066</v>
      </c>
      <c r="F2604" s="20" t="s">
        <v>1250</v>
      </c>
      <c r="G2604" s="20" t="s">
        <v>3724</v>
      </c>
      <c r="H2604" s="20"/>
      <c r="I2604" s="20">
        <v>15112842237</v>
      </c>
      <c r="J2604" s="20" t="s">
        <v>1268</v>
      </c>
      <c r="K2604" s="20" t="s">
        <v>809</v>
      </c>
      <c r="L2604" s="20" t="s">
        <v>2131</v>
      </c>
      <c r="M2604" s="20">
        <v>800</v>
      </c>
      <c r="N2604" s="20">
        <v>800</v>
      </c>
      <c r="O2604" s="20" t="s">
        <v>927</v>
      </c>
      <c r="P2604" s="20" t="s">
        <v>50</v>
      </c>
      <c r="Q2604" s="28"/>
      <c r="R2604" s="21" t="s">
        <v>69</v>
      </c>
      <c r="S2604" s="21"/>
      <c r="T2604" s="21" t="s">
        <v>53</v>
      </c>
      <c r="U2604" s="21" t="s">
        <v>810</v>
      </c>
      <c r="V2604" s="46">
        <v>1</v>
      </c>
      <c r="W2604" s="26">
        <f t="shared" si="1688"/>
        <v>1</v>
      </c>
      <c r="X2604" s="26">
        <f t="shared" si="1689"/>
        <v>1</v>
      </c>
      <c r="Y2604" s="21">
        <v>6</v>
      </c>
      <c r="Z2604" s="22">
        <f t="shared" si="1666"/>
        <v>800</v>
      </c>
      <c r="AA2604" s="20" t="s">
        <v>3440</v>
      </c>
      <c r="AB2604" s="22">
        <v>1</v>
      </c>
      <c r="AC2604" s="22"/>
      <c r="AD2604" s="22">
        <f t="shared" si="1692"/>
        <v>800</v>
      </c>
      <c r="AE2604" s="22"/>
      <c r="AF2604" s="22">
        <f t="shared" si="1690"/>
        <v>800</v>
      </c>
      <c r="AG2604" s="20">
        <f t="shared" si="1691"/>
        <v>800</v>
      </c>
      <c r="AH2604" s="20" t="str">
        <f>VLOOKUP(U2604,[1]提成计算!B:I,8,FALSE)</f>
        <v xml:space="preserve"> </v>
      </c>
      <c r="AI2604" s="20"/>
      <c r="AJ2604" s="22"/>
      <c r="AK2604" s="22"/>
      <c r="AM2604" s="22"/>
      <c r="AN2604" s="22"/>
      <c r="AO2604" s="22" t="s">
        <v>3441</v>
      </c>
      <c r="AP2604" s="22" t="s">
        <v>1301</v>
      </c>
      <c r="AS2604" s="20"/>
      <c r="AT2604" s="20"/>
      <c r="AU2604" s="20"/>
    </row>
    <row r="2605" spans="1:47" x14ac:dyDescent="0.15">
      <c r="A2605" s="21" t="s">
        <v>1273</v>
      </c>
      <c r="B2605" s="20" t="s">
        <v>918</v>
      </c>
      <c r="C2605" s="20" t="s">
        <v>1050</v>
      </c>
      <c r="D2605" s="20" t="s">
        <v>1065</v>
      </c>
      <c r="E2605" s="20" t="s">
        <v>1066</v>
      </c>
      <c r="F2605" s="20" t="s">
        <v>1250</v>
      </c>
      <c r="G2605" s="20" t="s">
        <v>3725</v>
      </c>
      <c r="H2605" s="20"/>
      <c r="I2605" s="20">
        <v>15015432390</v>
      </c>
      <c r="J2605" s="20" t="s">
        <v>1268</v>
      </c>
      <c r="K2605" s="20" t="s">
        <v>809</v>
      </c>
      <c r="L2605" s="20" t="s">
        <v>1939</v>
      </c>
      <c r="M2605" s="20">
        <v>680</v>
      </c>
      <c r="N2605" s="20">
        <v>680</v>
      </c>
      <c r="O2605" s="20" t="s">
        <v>927</v>
      </c>
      <c r="P2605" s="20" t="s">
        <v>50</v>
      </c>
      <c r="Q2605" s="28"/>
      <c r="R2605" s="21" t="s">
        <v>69</v>
      </c>
      <c r="S2605" s="21"/>
      <c r="T2605" s="21" t="s">
        <v>53</v>
      </c>
      <c r="U2605" s="21" t="s">
        <v>810</v>
      </c>
      <c r="V2605" s="46">
        <v>1</v>
      </c>
      <c r="W2605" s="26">
        <f t="shared" si="1688"/>
        <v>1</v>
      </c>
      <c r="X2605" s="26">
        <f t="shared" si="1689"/>
        <v>1</v>
      </c>
      <c r="Y2605" s="21">
        <v>4</v>
      </c>
      <c r="Z2605" s="22">
        <f t="shared" si="1666"/>
        <v>680</v>
      </c>
      <c r="AA2605" s="20" t="s">
        <v>3440</v>
      </c>
      <c r="AB2605" s="22">
        <v>1</v>
      </c>
      <c r="AC2605" s="22"/>
      <c r="AD2605" s="22">
        <f t="shared" si="1692"/>
        <v>680</v>
      </c>
      <c r="AE2605" s="22"/>
      <c r="AF2605" s="22">
        <f t="shared" si="1690"/>
        <v>680</v>
      </c>
      <c r="AG2605" s="20">
        <f t="shared" si="1691"/>
        <v>680</v>
      </c>
      <c r="AH2605" s="20" t="str">
        <f>VLOOKUP(U2605,[1]提成计算!B:I,8,FALSE)</f>
        <v xml:space="preserve"> </v>
      </c>
      <c r="AI2605" s="20"/>
      <c r="AJ2605" s="22"/>
      <c r="AK2605" s="22"/>
      <c r="AM2605" s="22"/>
      <c r="AN2605" s="22"/>
      <c r="AO2605" s="22" t="s">
        <v>3441</v>
      </c>
      <c r="AP2605" s="22" t="s">
        <v>1301</v>
      </c>
      <c r="AS2605" s="20"/>
      <c r="AT2605" s="20"/>
      <c r="AU2605" s="20"/>
    </row>
    <row r="2606" spans="1:47" x14ac:dyDescent="0.15">
      <c r="A2606" s="21" t="s">
        <v>1273</v>
      </c>
      <c r="B2606" s="20" t="s">
        <v>918</v>
      </c>
      <c r="C2606" s="20" t="s">
        <v>1050</v>
      </c>
      <c r="D2606" s="20" t="s">
        <v>1070</v>
      </c>
      <c r="E2606" s="20" t="s">
        <v>1302</v>
      </c>
      <c r="F2606" s="20" t="s">
        <v>1250</v>
      </c>
      <c r="G2606" s="20" t="s">
        <v>3726</v>
      </c>
      <c r="H2606" s="20"/>
      <c r="I2606" s="20">
        <v>13916934041</v>
      </c>
      <c r="J2606" s="20" t="s">
        <v>924</v>
      </c>
      <c r="K2606" s="20" t="s">
        <v>1073</v>
      </c>
      <c r="L2606" s="20" t="s">
        <v>1299</v>
      </c>
      <c r="M2606" s="20">
        <v>888</v>
      </c>
      <c r="N2606" s="20">
        <v>888</v>
      </c>
      <c r="O2606" s="20" t="s">
        <v>927</v>
      </c>
      <c r="P2606" s="20" t="s">
        <v>74</v>
      </c>
      <c r="Q2606" s="28"/>
      <c r="R2606" s="21" t="s">
        <v>104</v>
      </c>
      <c r="S2606" s="25" t="s">
        <v>1304</v>
      </c>
      <c r="T2606" s="21" t="s">
        <v>3727</v>
      </c>
      <c r="U2606" s="21"/>
      <c r="V2606" s="46">
        <v>1</v>
      </c>
      <c r="W2606" s="26">
        <f t="shared" si="1688"/>
        <v>1</v>
      </c>
      <c r="Y2606" s="21">
        <v>12</v>
      </c>
      <c r="Z2606" s="22">
        <f t="shared" si="1666"/>
        <v>888</v>
      </c>
      <c r="AA2606" s="20" t="s">
        <v>3440</v>
      </c>
      <c r="AB2606" s="22"/>
      <c r="AC2606" s="22">
        <v>1</v>
      </c>
      <c r="AD2606" s="22"/>
      <c r="AE2606" s="22">
        <f t="shared" ref="AE2606:AE2607" si="1693">N2606</f>
        <v>888</v>
      </c>
      <c r="AF2606" s="22">
        <f t="shared" si="1690"/>
        <v>888</v>
      </c>
      <c r="AG2606" s="20"/>
      <c r="AH2606" s="22"/>
      <c r="AI2606" s="22"/>
      <c r="AJ2606" s="22">
        <f>N2606</f>
        <v>888</v>
      </c>
      <c r="AK2606" s="22">
        <f>IF(O2606="(传统)XDSL",VLOOKUP(S2606,[1]续费率明细!C:I,7,FALSE)*1,IF(O2606="GPON+XDSL",VLOOKUP(S2606,[1]续费率明细!C:I,7,FALSE)*1,VLOOKUP(S2606,[1]续费率明细!C:I,5,FALSE)*1))</f>
        <v>-40</v>
      </c>
      <c r="AL2606" s="22" t="s">
        <v>1309</v>
      </c>
      <c r="AM2606" s="22"/>
      <c r="AN2606" s="22"/>
      <c r="AO2606" s="22" t="s">
        <v>3441</v>
      </c>
      <c r="AP2606" s="22" t="s">
        <v>1301</v>
      </c>
      <c r="AS2606" s="20"/>
      <c r="AT2606" s="20"/>
      <c r="AU2606" s="20"/>
    </row>
    <row r="2607" spans="1:47" x14ac:dyDescent="0.15">
      <c r="A2607" s="21" t="s">
        <v>1273</v>
      </c>
      <c r="B2607" s="20" t="s">
        <v>918</v>
      </c>
      <c r="C2607" s="20" t="s">
        <v>1050</v>
      </c>
      <c r="D2607" s="20" t="s">
        <v>1070</v>
      </c>
      <c r="E2607" s="20" t="s">
        <v>1302</v>
      </c>
      <c r="F2607" s="20" t="s">
        <v>1250</v>
      </c>
      <c r="G2607" s="20" t="s">
        <v>3728</v>
      </c>
      <c r="H2607" s="20"/>
      <c r="I2607" s="20">
        <v>13538187871</v>
      </c>
      <c r="J2607" s="20" t="s">
        <v>1268</v>
      </c>
      <c r="K2607" s="20" t="s">
        <v>3729</v>
      </c>
      <c r="L2607" s="20" t="s">
        <v>2838</v>
      </c>
      <c r="M2607" s="20">
        <v>2098</v>
      </c>
      <c r="N2607" s="20">
        <v>2098</v>
      </c>
      <c r="O2607" s="20" t="s">
        <v>927</v>
      </c>
      <c r="P2607" s="20" t="s">
        <v>50</v>
      </c>
      <c r="Q2607" s="28"/>
      <c r="R2607" s="21" t="s">
        <v>104</v>
      </c>
      <c r="S2607" s="21"/>
      <c r="T2607" s="21" t="s">
        <v>53</v>
      </c>
      <c r="U2607" s="21" t="s">
        <v>3730</v>
      </c>
      <c r="V2607" s="46">
        <v>1</v>
      </c>
      <c r="W2607" s="26">
        <f t="shared" si="1688"/>
        <v>1</v>
      </c>
      <c r="X2607" s="26">
        <f t="shared" si="1689"/>
        <v>1</v>
      </c>
      <c r="Y2607" s="21">
        <v>10</v>
      </c>
      <c r="Z2607" s="22">
        <f t="shared" si="1666"/>
        <v>2098</v>
      </c>
      <c r="AA2607" s="20" t="s">
        <v>3440</v>
      </c>
      <c r="AB2607" s="22"/>
      <c r="AC2607" s="22">
        <v>1</v>
      </c>
      <c r="AD2607" s="22"/>
      <c r="AE2607" s="22">
        <f t="shared" si="1693"/>
        <v>2098</v>
      </c>
      <c r="AF2607" s="22">
        <f t="shared" si="1690"/>
        <v>2098</v>
      </c>
      <c r="AG2607" s="20">
        <f>N2607</f>
        <v>2098</v>
      </c>
      <c r="AH2607" s="20" t="str">
        <f>VLOOKUP(U2607,[1]提成计算!B:I,8,FALSE)</f>
        <v xml:space="preserve"> </v>
      </c>
      <c r="AI2607" s="20"/>
      <c r="AJ2607" s="22"/>
      <c r="AK2607" s="22"/>
      <c r="AM2607" s="22"/>
      <c r="AN2607" s="22"/>
      <c r="AO2607" s="22" t="s">
        <v>2216</v>
      </c>
      <c r="AP2607" s="22" t="s">
        <v>1301</v>
      </c>
      <c r="AS2607" s="20"/>
      <c r="AT2607" s="20"/>
      <c r="AU2607" s="20"/>
    </row>
    <row r="2608" spans="1:47" x14ac:dyDescent="0.15">
      <c r="A2608" s="21" t="s">
        <v>1273</v>
      </c>
      <c r="B2608" s="20" t="s">
        <v>918</v>
      </c>
      <c r="C2608" s="20" t="s">
        <v>1050</v>
      </c>
      <c r="D2608" s="20" t="s">
        <v>1051</v>
      </c>
      <c r="E2608" s="20" t="s">
        <v>1052</v>
      </c>
      <c r="F2608" s="20" t="s">
        <v>1250</v>
      </c>
      <c r="G2608" s="20" t="s">
        <v>3731</v>
      </c>
      <c r="H2608" s="20"/>
      <c r="I2608" s="20">
        <v>18680628899</v>
      </c>
      <c r="J2608" s="20" t="s">
        <v>1275</v>
      </c>
      <c r="K2608" s="20" t="s">
        <v>685</v>
      </c>
      <c r="L2608" s="20" t="s">
        <v>1277</v>
      </c>
      <c r="M2608" s="20">
        <v>110</v>
      </c>
      <c r="N2608" s="20">
        <v>50</v>
      </c>
      <c r="O2608" s="20" t="s">
        <v>927</v>
      </c>
      <c r="P2608" s="20" t="s">
        <v>50</v>
      </c>
      <c r="Q2608" s="28"/>
      <c r="R2608" s="21" t="s">
        <v>121</v>
      </c>
      <c r="S2608" s="21"/>
      <c r="T2608" s="21" t="s">
        <v>53</v>
      </c>
      <c r="U2608" s="21" t="s">
        <v>686</v>
      </c>
      <c r="V2608" s="46"/>
      <c r="Y2608" s="21">
        <v>2</v>
      </c>
      <c r="Z2608" s="22">
        <f t="shared" si="1666"/>
        <v>50</v>
      </c>
      <c r="AA2608" s="20" t="s">
        <v>2218</v>
      </c>
      <c r="AB2608" s="22"/>
      <c r="AC2608" s="22"/>
      <c r="AD2608" s="22"/>
      <c r="AE2608" s="22"/>
      <c r="AF2608" s="22"/>
      <c r="AG2608" s="20"/>
      <c r="AH2608" s="22"/>
      <c r="AI2608" s="22"/>
      <c r="AJ2608" s="22"/>
      <c r="AK2608" s="22"/>
      <c r="AM2608" s="22"/>
      <c r="AN2608" s="22"/>
      <c r="AO2608" s="22" t="s">
        <v>2216</v>
      </c>
      <c r="AP2608" s="22">
        <v>0</v>
      </c>
      <c r="AS2608" s="20"/>
      <c r="AT2608" s="20"/>
      <c r="AU2608" s="20"/>
    </row>
    <row r="2609" spans="1:47" x14ac:dyDescent="0.15">
      <c r="A2609" s="21" t="s">
        <v>1273</v>
      </c>
      <c r="B2609" s="20" t="s">
        <v>918</v>
      </c>
      <c r="C2609" s="20" t="s">
        <v>1050</v>
      </c>
      <c r="D2609" s="20" t="s">
        <v>1070</v>
      </c>
      <c r="E2609" s="20" t="s">
        <v>1076</v>
      </c>
      <c r="F2609" s="20" t="s">
        <v>1250</v>
      </c>
      <c r="G2609" s="20" t="s">
        <v>3732</v>
      </c>
      <c r="H2609" s="20"/>
      <c r="I2609" s="20">
        <v>13802456457</v>
      </c>
      <c r="J2609" s="20" t="s">
        <v>1268</v>
      </c>
      <c r="K2609" s="20" t="s">
        <v>3733</v>
      </c>
      <c r="L2609" s="20" t="s">
        <v>1966</v>
      </c>
      <c r="M2609" s="20">
        <v>1598</v>
      </c>
      <c r="N2609" s="20">
        <v>1598</v>
      </c>
      <c r="O2609" s="20" t="s">
        <v>927</v>
      </c>
      <c r="P2609" s="20" t="s">
        <v>50</v>
      </c>
      <c r="Q2609" s="28"/>
      <c r="R2609" s="21" t="s">
        <v>104</v>
      </c>
      <c r="S2609" s="21"/>
      <c r="T2609" s="21" t="s">
        <v>53</v>
      </c>
      <c r="U2609" s="21" t="s">
        <v>1712</v>
      </c>
      <c r="V2609" s="46">
        <v>1</v>
      </c>
      <c r="W2609" s="26">
        <f t="shared" ref="W2609:W2636" si="1694">V2609</f>
        <v>1</v>
      </c>
      <c r="X2609" s="26">
        <f t="shared" ref="X2609:X2636" si="1695">V2609</f>
        <v>1</v>
      </c>
      <c r="Y2609" s="21">
        <v>50</v>
      </c>
      <c r="Z2609" s="22">
        <f t="shared" si="1666"/>
        <v>1598</v>
      </c>
      <c r="AA2609" s="20" t="s">
        <v>3440</v>
      </c>
      <c r="AB2609" s="22"/>
      <c r="AC2609" s="22">
        <v>1</v>
      </c>
      <c r="AD2609" s="22"/>
      <c r="AE2609" s="22">
        <f t="shared" ref="AE2609:AE2613" si="1696">N2609</f>
        <v>1598</v>
      </c>
      <c r="AF2609" s="22">
        <f t="shared" ref="AF2609:AF2636" si="1697">N2609</f>
        <v>1598</v>
      </c>
      <c r="AG2609" s="20">
        <f t="shared" ref="AG2609:AG2612" si="1698">N2609</f>
        <v>1598</v>
      </c>
      <c r="AH2609" s="20" t="str">
        <f>VLOOKUP(U2609,[1]提成计算!B:I,8,FALSE)</f>
        <v xml:space="preserve"> </v>
      </c>
      <c r="AI2609" s="20"/>
      <c r="AJ2609" s="22"/>
      <c r="AK2609" s="22"/>
      <c r="AM2609" s="22"/>
      <c r="AN2609" s="22"/>
      <c r="AO2609" s="22" t="s">
        <v>2216</v>
      </c>
      <c r="AP2609" s="22" t="s">
        <v>1301</v>
      </c>
      <c r="AS2609" s="20"/>
      <c r="AT2609" s="20"/>
      <c r="AU2609" s="20"/>
    </row>
    <row r="2610" spans="1:47" x14ac:dyDescent="0.15">
      <c r="A2610" s="21" t="s">
        <v>1273</v>
      </c>
      <c r="B2610" s="20" t="s">
        <v>918</v>
      </c>
      <c r="C2610" s="20" t="s">
        <v>1050</v>
      </c>
      <c r="D2610" s="20" t="s">
        <v>1070</v>
      </c>
      <c r="E2610" s="20" t="s">
        <v>1071</v>
      </c>
      <c r="F2610" s="20" t="s">
        <v>1250</v>
      </c>
      <c r="G2610" s="20" t="s">
        <v>3734</v>
      </c>
      <c r="H2610" s="20"/>
      <c r="I2610" s="20">
        <v>13265678385</v>
      </c>
      <c r="J2610" s="20" t="s">
        <v>1268</v>
      </c>
      <c r="K2610" s="20" t="s">
        <v>3735</v>
      </c>
      <c r="L2610" s="20" t="s">
        <v>3736</v>
      </c>
      <c r="M2610" s="20">
        <v>1698</v>
      </c>
      <c r="N2610" s="20">
        <v>1698</v>
      </c>
      <c r="O2610" s="20" t="s">
        <v>927</v>
      </c>
      <c r="P2610" s="20" t="s">
        <v>50</v>
      </c>
      <c r="Q2610" s="28"/>
      <c r="R2610" s="21" t="s">
        <v>104</v>
      </c>
      <c r="S2610" s="21"/>
      <c r="T2610" s="21" t="s">
        <v>53</v>
      </c>
      <c r="U2610" s="21" t="s">
        <v>288</v>
      </c>
      <c r="V2610" s="46">
        <v>1</v>
      </c>
      <c r="W2610" s="26">
        <f t="shared" si="1694"/>
        <v>1</v>
      </c>
      <c r="X2610" s="26">
        <f t="shared" si="1695"/>
        <v>1</v>
      </c>
      <c r="Y2610" s="21">
        <v>20</v>
      </c>
      <c r="Z2610" s="22">
        <f t="shared" si="1666"/>
        <v>1698</v>
      </c>
      <c r="AA2610" s="20" t="s">
        <v>2218</v>
      </c>
      <c r="AB2610" s="22"/>
      <c r="AC2610" s="22">
        <v>1</v>
      </c>
      <c r="AD2610" s="22"/>
      <c r="AE2610" s="22">
        <f t="shared" si="1696"/>
        <v>1698</v>
      </c>
      <c r="AF2610" s="22">
        <f t="shared" si="1697"/>
        <v>1698</v>
      </c>
      <c r="AG2610" s="20">
        <f t="shared" si="1698"/>
        <v>1698</v>
      </c>
      <c r="AH2610" s="20" t="str">
        <f>VLOOKUP(U2610,[1]提成计算!B:I,8,FALSE)</f>
        <v>否</v>
      </c>
      <c r="AI2610" s="20"/>
      <c r="AJ2610" s="22"/>
      <c r="AK2610" s="22"/>
      <c r="AM2610" s="22"/>
      <c r="AN2610" s="22"/>
      <c r="AO2610" s="22" t="s">
        <v>2216</v>
      </c>
      <c r="AP2610" s="22" t="s">
        <v>1301</v>
      </c>
      <c r="AS2610" s="20"/>
      <c r="AT2610" s="20"/>
      <c r="AU2610" s="20"/>
    </row>
    <row r="2611" spans="1:47" x14ac:dyDescent="0.15">
      <c r="A2611" s="21" t="s">
        <v>1273</v>
      </c>
      <c r="B2611" s="20" t="s">
        <v>918</v>
      </c>
      <c r="C2611" s="20" t="s">
        <v>1050</v>
      </c>
      <c r="D2611" s="20" t="s">
        <v>1078</v>
      </c>
      <c r="E2611" s="20" t="s">
        <v>1093</v>
      </c>
      <c r="F2611" s="20" t="s">
        <v>1250</v>
      </c>
      <c r="G2611" s="20" t="s">
        <v>3737</v>
      </c>
      <c r="H2611" s="20"/>
      <c r="I2611" s="20">
        <v>13682414187</v>
      </c>
      <c r="J2611" s="20" t="s">
        <v>1268</v>
      </c>
      <c r="K2611" s="20" t="s">
        <v>1086</v>
      </c>
      <c r="L2611" s="20" t="s">
        <v>1358</v>
      </c>
      <c r="M2611" s="20">
        <v>1088</v>
      </c>
      <c r="N2611" s="20">
        <v>1088</v>
      </c>
      <c r="O2611" s="20" t="s">
        <v>927</v>
      </c>
      <c r="P2611" s="20" t="s">
        <v>50</v>
      </c>
      <c r="Q2611" s="28"/>
      <c r="R2611" s="21" t="s">
        <v>1082</v>
      </c>
      <c r="S2611" s="21"/>
      <c r="T2611" s="21" t="s">
        <v>53</v>
      </c>
      <c r="U2611" s="21" t="s">
        <v>1088</v>
      </c>
      <c r="V2611" s="46">
        <v>1</v>
      </c>
      <c r="W2611" s="26">
        <f t="shared" si="1694"/>
        <v>1</v>
      </c>
      <c r="X2611" s="26">
        <f t="shared" si="1695"/>
        <v>1</v>
      </c>
      <c r="Y2611" s="21">
        <v>10</v>
      </c>
      <c r="Z2611" s="22">
        <f t="shared" si="1666"/>
        <v>1088</v>
      </c>
      <c r="AA2611" s="20" t="s">
        <v>2218</v>
      </c>
      <c r="AB2611" s="22"/>
      <c r="AC2611" s="22">
        <v>1</v>
      </c>
      <c r="AD2611" s="22"/>
      <c r="AE2611" s="22">
        <f t="shared" si="1696"/>
        <v>1088</v>
      </c>
      <c r="AF2611" s="22">
        <f t="shared" si="1697"/>
        <v>1088</v>
      </c>
      <c r="AG2611" s="20">
        <f t="shared" si="1698"/>
        <v>1088</v>
      </c>
      <c r="AH2611" s="20" t="str">
        <f>VLOOKUP(U2611,[1]提成计算!B:I,8,FALSE)</f>
        <v xml:space="preserve"> </v>
      </c>
      <c r="AI2611" s="20"/>
      <c r="AJ2611" s="22"/>
      <c r="AK2611" s="22"/>
      <c r="AM2611" s="22"/>
      <c r="AN2611" s="22"/>
      <c r="AO2611" s="22" t="s">
        <v>2216</v>
      </c>
      <c r="AP2611" s="22" t="s">
        <v>1301</v>
      </c>
      <c r="AS2611" s="20"/>
      <c r="AT2611" s="20"/>
      <c r="AU2611" s="20"/>
    </row>
    <row r="2612" spans="1:47" x14ac:dyDescent="0.15">
      <c r="A2612" s="21" t="s">
        <v>1273</v>
      </c>
      <c r="B2612" s="20" t="s">
        <v>918</v>
      </c>
      <c r="C2612" s="20" t="s">
        <v>1050</v>
      </c>
      <c r="D2612" s="20" t="s">
        <v>1065</v>
      </c>
      <c r="E2612" s="20" t="s">
        <v>1066</v>
      </c>
      <c r="F2612" s="20" t="s">
        <v>1250</v>
      </c>
      <c r="G2612" s="20" t="s">
        <v>3738</v>
      </c>
      <c r="H2612" s="20"/>
      <c r="I2612" s="20">
        <v>13712733287</v>
      </c>
      <c r="J2612" s="20" t="s">
        <v>1268</v>
      </c>
      <c r="K2612" s="20" t="s">
        <v>3739</v>
      </c>
      <c r="L2612" s="20" t="s">
        <v>1358</v>
      </c>
      <c r="M2612" s="20">
        <v>1088</v>
      </c>
      <c r="N2612" s="20">
        <v>1088</v>
      </c>
      <c r="O2612" s="20" t="s">
        <v>927</v>
      </c>
      <c r="P2612" s="20" t="s">
        <v>50</v>
      </c>
      <c r="Q2612" s="28"/>
      <c r="R2612" s="21" t="s">
        <v>69</v>
      </c>
      <c r="S2612" s="21"/>
      <c r="T2612" s="21" t="s">
        <v>53</v>
      </c>
      <c r="U2612" s="21" t="s">
        <v>1803</v>
      </c>
      <c r="V2612" s="46">
        <v>1</v>
      </c>
      <c r="W2612" s="26">
        <f t="shared" si="1694"/>
        <v>1</v>
      </c>
      <c r="X2612" s="26">
        <f t="shared" si="1695"/>
        <v>1</v>
      </c>
      <c r="Y2612" s="21">
        <v>10</v>
      </c>
      <c r="Z2612" s="22">
        <f t="shared" si="1666"/>
        <v>1088</v>
      </c>
      <c r="AA2612" s="20" t="s">
        <v>2218</v>
      </c>
      <c r="AB2612" s="22"/>
      <c r="AC2612" s="22">
        <v>1</v>
      </c>
      <c r="AD2612" s="22"/>
      <c r="AE2612" s="22">
        <f t="shared" si="1696"/>
        <v>1088</v>
      </c>
      <c r="AF2612" s="22">
        <f t="shared" si="1697"/>
        <v>1088</v>
      </c>
      <c r="AG2612" s="20">
        <f t="shared" si="1698"/>
        <v>1088</v>
      </c>
      <c r="AH2612" s="20" t="str">
        <f>VLOOKUP(U2612,[1]提成计算!B:I,8,FALSE)</f>
        <v xml:space="preserve"> </v>
      </c>
      <c r="AI2612" s="20"/>
      <c r="AJ2612" s="22"/>
      <c r="AK2612" s="22"/>
      <c r="AM2612" s="22"/>
      <c r="AN2612" s="22"/>
      <c r="AO2612" s="22" t="s">
        <v>2216</v>
      </c>
      <c r="AP2612" s="22" t="s">
        <v>1301</v>
      </c>
      <c r="AS2612" s="20"/>
      <c r="AT2612" s="20"/>
      <c r="AU2612" s="20"/>
    </row>
    <row r="2613" spans="1:47" x14ac:dyDescent="0.15">
      <c r="A2613" s="21" t="s">
        <v>1273</v>
      </c>
      <c r="B2613" s="20" t="s">
        <v>918</v>
      </c>
      <c r="C2613" s="20" t="s">
        <v>1050</v>
      </c>
      <c r="D2613" s="20" t="s">
        <v>1078</v>
      </c>
      <c r="E2613" s="20" t="s">
        <v>1079</v>
      </c>
      <c r="F2613" s="20" t="s">
        <v>1250</v>
      </c>
      <c r="G2613" s="20" t="s">
        <v>3740</v>
      </c>
      <c r="H2613" s="20"/>
      <c r="I2613" s="20">
        <v>15899860782</v>
      </c>
      <c r="J2613" s="20" t="s">
        <v>924</v>
      </c>
      <c r="K2613" s="20" t="s">
        <v>174</v>
      </c>
      <c r="L2613" s="20" t="s">
        <v>2137</v>
      </c>
      <c r="M2613" s="20">
        <v>1408</v>
      </c>
      <c r="N2613" s="20">
        <v>1408</v>
      </c>
      <c r="O2613" s="20" t="s">
        <v>927</v>
      </c>
      <c r="P2613" s="20" t="s">
        <v>50</v>
      </c>
      <c r="Q2613" s="28"/>
      <c r="R2613" s="21" t="s">
        <v>1082</v>
      </c>
      <c r="S2613" s="25" t="s">
        <v>1322</v>
      </c>
      <c r="T2613" s="21" t="s">
        <v>2242</v>
      </c>
      <c r="U2613" s="21"/>
      <c r="V2613" s="46">
        <v>1</v>
      </c>
      <c r="W2613" s="26">
        <f t="shared" si="1694"/>
        <v>1</v>
      </c>
      <c r="Y2613" s="21">
        <v>12</v>
      </c>
      <c r="Z2613" s="22">
        <f t="shared" si="1666"/>
        <v>1408</v>
      </c>
      <c r="AA2613" s="20" t="s">
        <v>2218</v>
      </c>
      <c r="AB2613" s="22"/>
      <c r="AC2613" s="22">
        <v>1</v>
      </c>
      <c r="AD2613" s="22"/>
      <c r="AE2613" s="22">
        <f t="shared" si="1696"/>
        <v>1408</v>
      </c>
      <c r="AF2613" s="22">
        <f t="shared" si="1697"/>
        <v>1408</v>
      </c>
      <c r="AG2613" s="20"/>
      <c r="AH2613" s="22"/>
      <c r="AI2613" s="22"/>
      <c r="AJ2613" s="22">
        <f t="shared" ref="AJ2613:AJ2614" si="1699">N2613</f>
        <v>1408</v>
      </c>
      <c r="AK2613" s="22">
        <f>IF(O2613="(传统)XDSL",VLOOKUP(S2613,[1]续费率明细!C:I,7,FALSE)*1,IF(O2613="GPON+XDSL",VLOOKUP(S2613,[1]续费率明细!C:I,7,FALSE)*1,VLOOKUP(S2613,[1]续费率明细!C:I,5,FALSE)*1))</f>
        <v>-40</v>
      </c>
      <c r="AL2613" s="22" t="s">
        <v>1309</v>
      </c>
      <c r="AM2613" s="22"/>
      <c r="AN2613" s="22"/>
      <c r="AO2613" s="22" t="s">
        <v>3441</v>
      </c>
      <c r="AP2613" s="22" t="s">
        <v>1301</v>
      </c>
      <c r="AS2613" s="20"/>
      <c r="AT2613" s="20"/>
      <c r="AU2613" s="20"/>
    </row>
    <row r="2614" spans="1:47" x14ac:dyDescent="0.15">
      <c r="A2614" s="21" t="s">
        <v>1273</v>
      </c>
      <c r="B2614" s="20" t="s">
        <v>918</v>
      </c>
      <c r="C2614" s="20" t="s">
        <v>1050</v>
      </c>
      <c r="D2614" s="20" t="s">
        <v>1070</v>
      </c>
      <c r="E2614" s="20" t="s">
        <v>1606</v>
      </c>
      <c r="F2614" s="20" t="s">
        <v>1250</v>
      </c>
      <c r="G2614" s="20" t="s">
        <v>3741</v>
      </c>
      <c r="H2614" s="20"/>
      <c r="I2614" s="20">
        <v>13418335288</v>
      </c>
      <c r="J2614" s="20" t="s">
        <v>924</v>
      </c>
      <c r="K2614" s="20" t="s">
        <v>343</v>
      </c>
      <c r="L2614" s="20" t="s">
        <v>1918</v>
      </c>
      <c r="M2614" s="20">
        <v>680</v>
      </c>
      <c r="N2614" s="20">
        <v>680</v>
      </c>
      <c r="O2614" s="20" t="s">
        <v>927</v>
      </c>
      <c r="P2614" s="20" t="s">
        <v>50</v>
      </c>
      <c r="Q2614" s="28"/>
      <c r="R2614" s="21" t="s">
        <v>104</v>
      </c>
      <c r="S2614" s="25" t="s">
        <v>1337</v>
      </c>
      <c r="T2614" s="21" t="s">
        <v>53</v>
      </c>
      <c r="U2614" s="21" t="s">
        <v>344</v>
      </c>
      <c r="V2614" s="46">
        <v>1</v>
      </c>
      <c r="W2614" s="26">
        <f t="shared" si="1694"/>
        <v>1</v>
      </c>
      <c r="Y2614" s="21">
        <v>4</v>
      </c>
      <c r="Z2614" s="22">
        <f t="shared" si="1666"/>
        <v>680</v>
      </c>
      <c r="AA2614" s="20" t="s">
        <v>3440</v>
      </c>
      <c r="AB2614" s="22">
        <v>1</v>
      </c>
      <c r="AC2614" s="22"/>
      <c r="AD2614" s="22">
        <f>N2614</f>
        <v>680</v>
      </c>
      <c r="AE2614" s="22"/>
      <c r="AF2614" s="22">
        <f t="shared" si="1697"/>
        <v>680</v>
      </c>
      <c r="AG2614" s="20"/>
      <c r="AH2614" s="22"/>
      <c r="AI2614" s="22"/>
      <c r="AJ2614" s="22">
        <f t="shared" si="1699"/>
        <v>680</v>
      </c>
      <c r="AK2614" s="22">
        <f>IF(O2614="(传统)XDSL",VLOOKUP(S2614,[2]直销续费率明细!C:I,7,FALSE)*1,IF(O2614="GPON+XDSL",VLOOKUP(S2614,[2]直销续费率明细!C:I,7,FALSE)*1,VLOOKUP(S2614,[2]直销续费率明细!C:I,5,FALSE)*1))</f>
        <v>25</v>
      </c>
      <c r="AL2614" s="22" t="s">
        <v>1309</v>
      </c>
      <c r="AM2614" s="22"/>
      <c r="AN2614" s="22"/>
      <c r="AO2614" s="22" t="s">
        <v>3441</v>
      </c>
      <c r="AP2614" s="22" t="s">
        <v>3460</v>
      </c>
      <c r="AS2614" s="20">
        <f>IF(Y2614&gt;=10,VLOOKUP(U2614,[2]提成计算!B:T,19,FALSE),VLOOKUP(U2614,[2]提成计算!B:T,18,FALSE))</f>
        <v>0.06</v>
      </c>
      <c r="AT2614" s="20">
        <f t="shared" ref="AT2614" si="1700">IF(AD2614*AS2614&gt;0,AD2614*AS2614,AE2614*AS2614)</f>
        <v>40.799999999999997</v>
      </c>
      <c r="AU2614" s="20">
        <f t="shared" ref="AU2614" si="1701">IF(AND(AK2614&lt;0,AK2614+AT2614&lt;0),-AT2614,AK2614)</f>
        <v>25</v>
      </c>
    </row>
    <row r="2615" spans="1:47" x14ac:dyDescent="0.15">
      <c r="A2615" s="21" t="s">
        <v>1273</v>
      </c>
      <c r="B2615" s="20" t="s">
        <v>918</v>
      </c>
      <c r="C2615" s="20" t="s">
        <v>1050</v>
      </c>
      <c r="D2615" s="20" t="s">
        <v>1070</v>
      </c>
      <c r="E2615" s="20" t="s">
        <v>3742</v>
      </c>
      <c r="F2615" s="20" t="s">
        <v>1250</v>
      </c>
      <c r="G2615" s="20" t="s">
        <v>3743</v>
      </c>
      <c r="H2615" s="20"/>
      <c r="I2615" s="20">
        <v>18676708156</v>
      </c>
      <c r="J2615" s="20" t="s">
        <v>1268</v>
      </c>
      <c r="K2615" s="20" t="s">
        <v>287</v>
      </c>
      <c r="L2615" s="20" t="s">
        <v>1358</v>
      </c>
      <c r="M2615" s="20">
        <v>1088</v>
      </c>
      <c r="N2615" s="20">
        <v>1088</v>
      </c>
      <c r="O2615" s="20" t="s">
        <v>927</v>
      </c>
      <c r="P2615" s="20" t="s">
        <v>50</v>
      </c>
      <c r="Q2615" s="28"/>
      <c r="R2615" s="21" t="s">
        <v>104</v>
      </c>
      <c r="S2615" s="21"/>
      <c r="T2615" s="21" t="s">
        <v>53</v>
      </c>
      <c r="U2615" s="21" t="s">
        <v>288</v>
      </c>
      <c r="V2615" s="46">
        <v>1</v>
      </c>
      <c r="W2615" s="26">
        <f t="shared" si="1694"/>
        <v>1</v>
      </c>
      <c r="X2615" s="26">
        <f t="shared" si="1695"/>
        <v>1</v>
      </c>
      <c r="Y2615" s="21">
        <v>10</v>
      </c>
      <c r="Z2615" s="22">
        <f t="shared" si="1666"/>
        <v>1088</v>
      </c>
      <c r="AA2615" s="20" t="s">
        <v>3440</v>
      </c>
      <c r="AB2615" s="22"/>
      <c r="AC2615" s="22">
        <v>1</v>
      </c>
      <c r="AD2615" s="22"/>
      <c r="AE2615" s="22">
        <f t="shared" ref="AE2615:AE2616" si="1702">N2615</f>
        <v>1088</v>
      </c>
      <c r="AF2615" s="22">
        <f t="shared" si="1697"/>
        <v>1088</v>
      </c>
      <c r="AG2615" s="20">
        <f>N2615</f>
        <v>1088</v>
      </c>
      <c r="AH2615" s="20" t="str">
        <f>VLOOKUP(U2615,[1]提成计算!B:I,8,FALSE)</f>
        <v>否</v>
      </c>
      <c r="AI2615" s="20"/>
      <c r="AJ2615" s="22"/>
      <c r="AK2615" s="22"/>
      <c r="AM2615" s="22"/>
      <c r="AN2615" s="22"/>
      <c r="AO2615" s="22" t="s">
        <v>3441</v>
      </c>
      <c r="AP2615" s="22" t="s">
        <v>1301</v>
      </c>
      <c r="AS2615" s="20"/>
      <c r="AT2615" s="20"/>
      <c r="AU2615" s="20"/>
    </row>
    <row r="2616" spans="1:47" x14ac:dyDescent="0.15">
      <c r="A2616" s="21" t="s">
        <v>1273</v>
      </c>
      <c r="B2616" s="20" t="s">
        <v>918</v>
      </c>
      <c r="C2616" s="20" t="s">
        <v>1050</v>
      </c>
      <c r="D2616" s="20" t="s">
        <v>1078</v>
      </c>
      <c r="E2616" s="20" t="s">
        <v>1079</v>
      </c>
      <c r="F2616" s="20" t="s">
        <v>1250</v>
      </c>
      <c r="G2616" s="20" t="s">
        <v>3744</v>
      </c>
      <c r="H2616" s="20"/>
      <c r="I2616" s="20">
        <v>13416988834</v>
      </c>
      <c r="J2616" s="20" t="s">
        <v>924</v>
      </c>
      <c r="K2616" s="20" t="s">
        <v>174</v>
      </c>
      <c r="L2616" s="20" t="s">
        <v>1299</v>
      </c>
      <c r="M2616" s="20">
        <v>888</v>
      </c>
      <c r="N2616" s="20">
        <v>888</v>
      </c>
      <c r="O2616" s="20" t="s">
        <v>927</v>
      </c>
      <c r="P2616" s="20" t="s">
        <v>50</v>
      </c>
      <c r="Q2616" s="28"/>
      <c r="R2616" s="21" t="s">
        <v>1082</v>
      </c>
      <c r="S2616" s="25" t="s">
        <v>1322</v>
      </c>
      <c r="T2616" s="21" t="s">
        <v>3727</v>
      </c>
      <c r="U2616" s="21"/>
      <c r="V2616" s="46">
        <v>1</v>
      </c>
      <c r="W2616" s="26">
        <f t="shared" si="1694"/>
        <v>1</v>
      </c>
      <c r="Y2616" s="21">
        <v>12</v>
      </c>
      <c r="Z2616" s="22">
        <f t="shared" si="1666"/>
        <v>888</v>
      </c>
      <c r="AA2616" s="20" t="s">
        <v>3440</v>
      </c>
      <c r="AB2616" s="22"/>
      <c r="AC2616" s="22">
        <v>1</v>
      </c>
      <c r="AD2616" s="22"/>
      <c r="AE2616" s="22">
        <f t="shared" si="1702"/>
        <v>888</v>
      </c>
      <c r="AF2616" s="22">
        <f t="shared" si="1697"/>
        <v>888</v>
      </c>
      <c r="AG2616" s="20"/>
      <c r="AH2616" s="22"/>
      <c r="AI2616" s="22"/>
      <c r="AJ2616" s="22">
        <f>N2616</f>
        <v>888</v>
      </c>
      <c r="AK2616" s="22">
        <f>IF(O2616="(传统)XDSL",VLOOKUP(S2616,[1]续费率明细!C:I,7,FALSE)*1,IF(O2616="GPON+XDSL",VLOOKUP(S2616,[1]续费率明细!C:I,7,FALSE)*1,VLOOKUP(S2616,[1]续费率明细!C:I,5,FALSE)*1))</f>
        <v>-40</v>
      </c>
      <c r="AL2616" s="22" t="s">
        <v>1871</v>
      </c>
      <c r="AM2616" s="22"/>
      <c r="AN2616" s="22"/>
      <c r="AO2616" s="22" t="s">
        <v>2216</v>
      </c>
      <c r="AP2616" s="22" t="s">
        <v>1301</v>
      </c>
      <c r="AS2616" s="20"/>
      <c r="AT2616" s="20"/>
      <c r="AU2616" s="20"/>
    </row>
    <row r="2617" spans="1:47" x14ac:dyDescent="0.15">
      <c r="A2617" s="21" t="s">
        <v>1273</v>
      </c>
      <c r="B2617" s="20" t="s">
        <v>918</v>
      </c>
      <c r="C2617" s="20" t="s">
        <v>1050</v>
      </c>
      <c r="D2617" s="20" t="s">
        <v>1070</v>
      </c>
      <c r="E2617" s="20" t="s">
        <v>1076</v>
      </c>
      <c r="F2617" s="20" t="s">
        <v>1250</v>
      </c>
      <c r="G2617" s="20" t="s">
        <v>3745</v>
      </c>
      <c r="H2617" s="20"/>
      <c r="I2617" s="20">
        <v>18025122582</v>
      </c>
      <c r="J2617" s="20" t="s">
        <v>1268</v>
      </c>
      <c r="K2617" s="20" t="s">
        <v>3733</v>
      </c>
      <c r="L2617" s="20" t="s">
        <v>1896</v>
      </c>
      <c r="M2617" s="20">
        <v>1298</v>
      </c>
      <c r="N2617" s="20">
        <v>1298</v>
      </c>
      <c r="O2617" s="20" t="s">
        <v>927</v>
      </c>
      <c r="P2617" s="20" t="s">
        <v>50</v>
      </c>
      <c r="Q2617" s="28"/>
      <c r="R2617" s="21" t="s">
        <v>104</v>
      </c>
      <c r="S2617" s="21"/>
      <c r="T2617" s="21" t="s">
        <v>53</v>
      </c>
      <c r="U2617" s="21" t="s">
        <v>1712</v>
      </c>
      <c r="V2617" s="46">
        <v>1</v>
      </c>
      <c r="W2617" s="26">
        <f t="shared" si="1694"/>
        <v>1</v>
      </c>
      <c r="X2617" s="26">
        <f t="shared" si="1695"/>
        <v>1</v>
      </c>
      <c r="Y2617" s="21">
        <v>6</v>
      </c>
      <c r="Z2617" s="22">
        <f t="shared" si="1666"/>
        <v>1298</v>
      </c>
      <c r="AA2617" s="20" t="s">
        <v>2218</v>
      </c>
      <c r="AB2617" s="22">
        <v>1</v>
      </c>
      <c r="AC2617" s="22"/>
      <c r="AD2617" s="22">
        <f>N2617</f>
        <v>1298</v>
      </c>
      <c r="AE2617" s="22"/>
      <c r="AF2617" s="22">
        <f t="shared" si="1697"/>
        <v>1298</v>
      </c>
      <c r="AG2617" s="20">
        <f>N2617</f>
        <v>1298</v>
      </c>
      <c r="AH2617" s="20" t="str">
        <f>VLOOKUP(U2617,[1]提成计算!B:I,8,FALSE)</f>
        <v xml:space="preserve"> </v>
      </c>
      <c r="AI2617" s="20"/>
      <c r="AJ2617" s="22"/>
      <c r="AK2617" s="22"/>
      <c r="AM2617" s="22"/>
      <c r="AN2617" s="22"/>
      <c r="AO2617" s="22" t="s">
        <v>3441</v>
      </c>
      <c r="AP2617" s="22" t="s">
        <v>1301</v>
      </c>
      <c r="AS2617" s="20"/>
      <c r="AT2617" s="20"/>
      <c r="AU2617" s="20"/>
    </row>
    <row r="2618" spans="1:47" x14ac:dyDescent="0.15">
      <c r="A2618" s="21" t="s">
        <v>1273</v>
      </c>
      <c r="B2618" s="20" t="s">
        <v>918</v>
      </c>
      <c r="C2618" s="20" t="s">
        <v>1050</v>
      </c>
      <c r="D2618" s="20" t="s">
        <v>1078</v>
      </c>
      <c r="E2618" s="20" t="s">
        <v>1084</v>
      </c>
      <c r="F2618" s="20" t="s">
        <v>1250</v>
      </c>
      <c r="G2618" s="20" t="s">
        <v>3746</v>
      </c>
      <c r="H2618" s="20"/>
      <c r="I2618" s="20">
        <v>13537381008</v>
      </c>
      <c r="J2618" s="20" t="s">
        <v>924</v>
      </c>
      <c r="K2618" s="20" t="s">
        <v>174</v>
      </c>
      <c r="L2618" s="20" t="s">
        <v>1299</v>
      </c>
      <c r="M2618" s="20">
        <v>888</v>
      </c>
      <c r="N2618" s="20">
        <v>888</v>
      </c>
      <c r="O2618" s="20" t="s">
        <v>927</v>
      </c>
      <c r="P2618" s="20" t="s">
        <v>50</v>
      </c>
      <c r="Q2618" s="28"/>
      <c r="R2618" s="21" t="s">
        <v>1082</v>
      </c>
      <c r="S2618" s="25" t="s">
        <v>1087</v>
      </c>
      <c r="T2618" s="21" t="s">
        <v>3727</v>
      </c>
      <c r="U2618" s="21"/>
      <c r="V2618" s="46">
        <v>1</v>
      </c>
      <c r="W2618" s="26">
        <f t="shared" si="1694"/>
        <v>1</v>
      </c>
      <c r="Y2618" s="21">
        <v>12</v>
      </c>
      <c r="Z2618" s="22">
        <f t="shared" si="1666"/>
        <v>888</v>
      </c>
      <c r="AA2618" s="20" t="s">
        <v>3440</v>
      </c>
      <c r="AB2618" s="22"/>
      <c r="AC2618" s="22">
        <v>1</v>
      </c>
      <c r="AD2618" s="22"/>
      <c r="AE2618" s="22">
        <f>N2618</f>
        <v>888</v>
      </c>
      <c r="AF2618" s="22">
        <f t="shared" si="1697"/>
        <v>888</v>
      </c>
      <c r="AG2618" s="20"/>
      <c r="AH2618" s="22"/>
      <c r="AI2618" s="22"/>
      <c r="AJ2618" s="22">
        <f>N2618</f>
        <v>888</v>
      </c>
      <c r="AK2618" s="22">
        <f>IF(O2618="(传统)XDSL",VLOOKUP(S2618,[1]续费率明细!C:I,7,FALSE)*1,IF(O2618="GPON+XDSL",VLOOKUP(S2618,[1]续费率明细!C:I,7,FALSE)*1,VLOOKUP(S2618,[1]续费率明细!C:I,5,FALSE)*1))</f>
        <v>25</v>
      </c>
      <c r="AL2618" s="22" t="s">
        <v>1309</v>
      </c>
      <c r="AM2618" s="22"/>
      <c r="AN2618" s="22"/>
      <c r="AO2618" s="22" t="s">
        <v>3441</v>
      </c>
      <c r="AP2618" s="22" t="s">
        <v>1301</v>
      </c>
      <c r="AS2618" s="20"/>
      <c r="AT2618" s="20"/>
      <c r="AU2618" s="20"/>
    </row>
    <row r="2619" spans="1:47" x14ac:dyDescent="0.15">
      <c r="A2619" s="21" t="s">
        <v>1273</v>
      </c>
      <c r="B2619" s="20" t="s">
        <v>918</v>
      </c>
      <c r="C2619" s="20" t="s">
        <v>1050</v>
      </c>
      <c r="D2619" s="20" t="s">
        <v>1070</v>
      </c>
      <c r="E2619" s="20" t="s">
        <v>1710</v>
      </c>
      <c r="F2619" s="20" t="s">
        <v>1250</v>
      </c>
      <c r="G2619" s="20" t="s">
        <v>1385</v>
      </c>
      <c r="H2619" s="20"/>
      <c r="I2619" s="20">
        <v>13549282209</v>
      </c>
      <c r="J2619" s="20" t="s">
        <v>1268</v>
      </c>
      <c r="K2619" s="20" t="s">
        <v>3733</v>
      </c>
      <c r="L2619" s="20" t="s">
        <v>1896</v>
      </c>
      <c r="M2619" s="20">
        <v>1298</v>
      </c>
      <c r="N2619" s="20">
        <v>1298</v>
      </c>
      <c r="O2619" s="20" t="s">
        <v>927</v>
      </c>
      <c r="P2619" s="20" t="s">
        <v>50</v>
      </c>
      <c r="Q2619" s="28"/>
      <c r="R2619" s="21" t="s">
        <v>104</v>
      </c>
      <c r="S2619" s="21"/>
      <c r="T2619" s="21" t="s">
        <v>53</v>
      </c>
      <c r="U2619" s="21" t="s">
        <v>1712</v>
      </c>
      <c r="V2619" s="46">
        <v>1</v>
      </c>
      <c r="W2619" s="26">
        <f t="shared" si="1694"/>
        <v>1</v>
      </c>
      <c r="X2619" s="26">
        <f t="shared" si="1695"/>
        <v>1</v>
      </c>
      <c r="Y2619" s="21">
        <v>6</v>
      </c>
      <c r="Z2619" s="22">
        <f t="shared" si="1666"/>
        <v>1298</v>
      </c>
      <c r="AA2619" s="20" t="s">
        <v>3440</v>
      </c>
      <c r="AB2619" s="22">
        <v>1</v>
      </c>
      <c r="AC2619" s="22"/>
      <c r="AD2619" s="22">
        <f>N2619</f>
        <v>1298</v>
      </c>
      <c r="AE2619" s="22"/>
      <c r="AF2619" s="22">
        <f t="shared" si="1697"/>
        <v>1298</v>
      </c>
      <c r="AG2619" s="20">
        <f t="shared" ref="AG2619:AG2628" si="1703">N2619</f>
        <v>1298</v>
      </c>
      <c r="AH2619" s="20" t="str">
        <f>VLOOKUP(U2619,[1]提成计算!B:I,8,FALSE)</f>
        <v xml:space="preserve"> </v>
      </c>
      <c r="AI2619" s="20"/>
      <c r="AJ2619" s="22"/>
      <c r="AK2619" s="22"/>
      <c r="AM2619" s="22"/>
      <c r="AN2619" s="22"/>
      <c r="AO2619" s="22" t="s">
        <v>3441</v>
      </c>
      <c r="AP2619" s="22" t="s">
        <v>1301</v>
      </c>
      <c r="AS2619" s="20"/>
      <c r="AT2619" s="20"/>
      <c r="AU2619" s="20"/>
    </row>
    <row r="2620" spans="1:47" x14ac:dyDescent="0.15">
      <c r="A2620" s="21" t="s">
        <v>1273</v>
      </c>
      <c r="B2620" s="20" t="s">
        <v>918</v>
      </c>
      <c r="C2620" s="20" t="s">
        <v>1050</v>
      </c>
      <c r="D2620" s="20" t="s">
        <v>1078</v>
      </c>
      <c r="E2620" s="20" t="s">
        <v>1079</v>
      </c>
      <c r="F2620" s="20" t="s">
        <v>1250</v>
      </c>
      <c r="G2620" s="20" t="s">
        <v>3747</v>
      </c>
      <c r="H2620" s="20"/>
      <c r="I2620" s="20">
        <v>13532353949</v>
      </c>
      <c r="J2620" s="20" t="s">
        <v>1268</v>
      </c>
      <c r="K2620" s="20" t="s">
        <v>174</v>
      </c>
      <c r="L2620" s="20" t="s">
        <v>1358</v>
      </c>
      <c r="M2620" s="20">
        <v>1088</v>
      </c>
      <c r="N2620" s="20">
        <v>1088</v>
      </c>
      <c r="O2620" s="20" t="s">
        <v>927</v>
      </c>
      <c r="P2620" s="20" t="s">
        <v>50</v>
      </c>
      <c r="Q2620" s="28"/>
      <c r="R2620" s="21" t="s">
        <v>1082</v>
      </c>
      <c r="S2620" s="21"/>
      <c r="T2620" s="21" t="s">
        <v>3727</v>
      </c>
      <c r="U2620" s="21"/>
      <c r="V2620" s="46">
        <v>1</v>
      </c>
      <c r="W2620" s="26">
        <f t="shared" si="1694"/>
        <v>1</v>
      </c>
      <c r="X2620" s="26">
        <f t="shared" si="1695"/>
        <v>1</v>
      </c>
      <c r="Y2620" s="21">
        <v>10</v>
      </c>
      <c r="Z2620" s="22">
        <f t="shared" si="1666"/>
        <v>1088</v>
      </c>
      <c r="AA2620" s="20" t="s">
        <v>3440</v>
      </c>
      <c r="AB2620" s="22"/>
      <c r="AC2620" s="22">
        <v>1</v>
      </c>
      <c r="AD2620" s="22"/>
      <c r="AE2620" s="22">
        <f t="shared" ref="AE2620:AE2623" si="1704">N2620</f>
        <v>1088</v>
      </c>
      <c r="AF2620" s="22">
        <f t="shared" si="1697"/>
        <v>1088</v>
      </c>
      <c r="AG2620" s="20">
        <f t="shared" si="1703"/>
        <v>1088</v>
      </c>
      <c r="AH2620" s="20"/>
      <c r="AI2620" s="20"/>
      <c r="AJ2620" s="22"/>
      <c r="AK2620" s="22"/>
      <c r="AM2620" s="22"/>
      <c r="AN2620" s="22"/>
      <c r="AO2620" s="22" t="s">
        <v>3441</v>
      </c>
      <c r="AP2620" s="22" t="s">
        <v>1301</v>
      </c>
      <c r="AS2620" s="20"/>
      <c r="AT2620" s="20"/>
      <c r="AU2620" s="20"/>
    </row>
    <row r="2621" spans="1:47" x14ac:dyDescent="0.15">
      <c r="A2621" s="21" t="s">
        <v>1273</v>
      </c>
      <c r="B2621" s="20" t="s">
        <v>918</v>
      </c>
      <c r="C2621" s="20" t="s">
        <v>1050</v>
      </c>
      <c r="D2621" s="20" t="s">
        <v>1070</v>
      </c>
      <c r="E2621" s="20" t="s">
        <v>1710</v>
      </c>
      <c r="F2621" s="20" t="s">
        <v>1250</v>
      </c>
      <c r="G2621" s="20" t="s">
        <v>3748</v>
      </c>
      <c r="H2621" s="20"/>
      <c r="I2621" s="20">
        <v>13829837237</v>
      </c>
      <c r="J2621" s="20" t="s">
        <v>1268</v>
      </c>
      <c r="K2621" s="20" t="s">
        <v>3733</v>
      </c>
      <c r="L2621" s="20" t="s">
        <v>1358</v>
      </c>
      <c r="M2621" s="20">
        <v>1088</v>
      </c>
      <c r="N2621" s="20">
        <v>1088</v>
      </c>
      <c r="O2621" s="20" t="s">
        <v>927</v>
      </c>
      <c r="P2621" s="20" t="s">
        <v>50</v>
      </c>
      <c r="Q2621" s="28"/>
      <c r="R2621" s="21" t="s">
        <v>104</v>
      </c>
      <c r="S2621" s="21"/>
      <c r="T2621" s="21" t="s">
        <v>53</v>
      </c>
      <c r="U2621" s="21" t="s">
        <v>1712</v>
      </c>
      <c r="V2621" s="46">
        <v>1</v>
      </c>
      <c r="W2621" s="26">
        <f t="shared" si="1694"/>
        <v>1</v>
      </c>
      <c r="X2621" s="26">
        <f t="shared" si="1695"/>
        <v>1</v>
      </c>
      <c r="Y2621" s="21">
        <v>10</v>
      </c>
      <c r="Z2621" s="22">
        <f t="shared" si="1666"/>
        <v>1088</v>
      </c>
      <c r="AA2621" s="20" t="s">
        <v>3440</v>
      </c>
      <c r="AB2621" s="22"/>
      <c r="AC2621" s="22">
        <v>1</v>
      </c>
      <c r="AD2621" s="22"/>
      <c r="AE2621" s="22">
        <f t="shared" si="1704"/>
        <v>1088</v>
      </c>
      <c r="AF2621" s="22">
        <f t="shared" si="1697"/>
        <v>1088</v>
      </c>
      <c r="AG2621" s="20">
        <f t="shared" si="1703"/>
        <v>1088</v>
      </c>
      <c r="AH2621" s="20" t="str">
        <f>VLOOKUP(U2621,[1]提成计算!B:I,8,FALSE)</f>
        <v xml:space="preserve"> </v>
      </c>
      <c r="AI2621" s="20"/>
      <c r="AJ2621" s="22"/>
      <c r="AK2621" s="22"/>
      <c r="AM2621" s="22"/>
      <c r="AN2621" s="22"/>
      <c r="AO2621" s="22" t="s">
        <v>3441</v>
      </c>
      <c r="AP2621" s="22" t="s">
        <v>1301</v>
      </c>
      <c r="AS2621" s="20"/>
      <c r="AT2621" s="20"/>
      <c r="AU2621" s="20"/>
    </row>
    <row r="2622" spans="1:47" x14ac:dyDescent="0.15">
      <c r="A2622" s="21" t="s">
        <v>1273</v>
      </c>
      <c r="B2622" s="20" t="s">
        <v>918</v>
      </c>
      <c r="C2622" s="20" t="s">
        <v>1050</v>
      </c>
      <c r="D2622" s="20" t="s">
        <v>1078</v>
      </c>
      <c r="E2622" s="20" t="s">
        <v>1079</v>
      </c>
      <c r="F2622" s="20" t="s">
        <v>1250</v>
      </c>
      <c r="G2622" s="20" t="s">
        <v>3749</v>
      </c>
      <c r="H2622" s="20"/>
      <c r="I2622" s="20">
        <v>13713280698</v>
      </c>
      <c r="J2622" s="20" t="s">
        <v>1268</v>
      </c>
      <c r="K2622" s="20" t="s">
        <v>1081</v>
      </c>
      <c r="L2622" s="20" t="s">
        <v>1358</v>
      </c>
      <c r="M2622" s="20">
        <v>1088</v>
      </c>
      <c r="N2622" s="20">
        <v>1088</v>
      </c>
      <c r="O2622" s="20" t="s">
        <v>927</v>
      </c>
      <c r="P2622" s="20" t="s">
        <v>50</v>
      </c>
      <c r="Q2622" s="28"/>
      <c r="R2622" s="21" t="s">
        <v>1082</v>
      </c>
      <c r="S2622" s="21"/>
      <c r="T2622" s="21" t="s">
        <v>53</v>
      </c>
      <c r="U2622" s="21" t="s">
        <v>1083</v>
      </c>
      <c r="V2622" s="46">
        <v>1</v>
      </c>
      <c r="W2622" s="26">
        <f t="shared" si="1694"/>
        <v>1</v>
      </c>
      <c r="X2622" s="26">
        <f t="shared" si="1695"/>
        <v>1</v>
      </c>
      <c r="Y2622" s="21">
        <v>10</v>
      </c>
      <c r="Z2622" s="22">
        <f t="shared" ref="Z2622:Z2685" si="1705">N2622</f>
        <v>1088</v>
      </c>
      <c r="AA2622" s="20" t="s">
        <v>3440</v>
      </c>
      <c r="AB2622" s="22"/>
      <c r="AC2622" s="22">
        <v>1</v>
      </c>
      <c r="AD2622" s="22"/>
      <c r="AE2622" s="22">
        <f t="shared" si="1704"/>
        <v>1088</v>
      </c>
      <c r="AF2622" s="22">
        <f t="shared" si="1697"/>
        <v>1088</v>
      </c>
      <c r="AG2622" s="20">
        <f t="shared" si="1703"/>
        <v>1088</v>
      </c>
      <c r="AH2622" s="20" t="str">
        <f>VLOOKUP(U2622,[1]提成计算!B:I,8,FALSE)</f>
        <v xml:space="preserve"> </v>
      </c>
      <c r="AI2622" s="20"/>
      <c r="AJ2622" s="22"/>
      <c r="AK2622" s="22"/>
      <c r="AM2622" s="22"/>
      <c r="AN2622" s="22"/>
      <c r="AO2622" s="22" t="s">
        <v>3441</v>
      </c>
      <c r="AP2622" s="22" t="s">
        <v>1301</v>
      </c>
      <c r="AS2622" s="20"/>
      <c r="AT2622" s="20"/>
      <c r="AU2622" s="20"/>
    </row>
    <row r="2623" spans="1:47" x14ac:dyDescent="0.15">
      <c r="A2623" s="21" t="s">
        <v>1273</v>
      </c>
      <c r="B2623" s="20" t="s">
        <v>918</v>
      </c>
      <c r="C2623" s="20" t="s">
        <v>1050</v>
      </c>
      <c r="D2623" s="20" t="s">
        <v>1070</v>
      </c>
      <c r="E2623" s="20" t="s">
        <v>1606</v>
      </c>
      <c r="F2623" s="20" t="s">
        <v>1250</v>
      </c>
      <c r="G2623" s="20" t="s">
        <v>3750</v>
      </c>
      <c r="H2623" s="20"/>
      <c r="I2623" s="20">
        <v>13925770530</v>
      </c>
      <c r="J2623" s="20" t="s">
        <v>1268</v>
      </c>
      <c r="K2623" s="20" t="s">
        <v>3751</v>
      </c>
      <c r="L2623" s="20" t="s">
        <v>1358</v>
      </c>
      <c r="M2623" s="20">
        <v>1088</v>
      </c>
      <c r="N2623" s="20">
        <v>1088</v>
      </c>
      <c r="O2623" s="20" t="s">
        <v>927</v>
      </c>
      <c r="P2623" s="20" t="s">
        <v>50</v>
      </c>
      <c r="Q2623" s="28"/>
      <c r="R2623" s="21" t="s">
        <v>104</v>
      </c>
      <c r="S2623" s="21"/>
      <c r="T2623" s="21" t="s">
        <v>53</v>
      </c>
      <c r="U2623" s="21" t="s">
        <v>1733</v>
      </c>
      <c r="V2623" s="46">
        <v>1</v>
      </c>
      <c r="W2623" s="26">
        <f t="shared" si="1694"/>
        <v>1</v>
      </c>
      <c r="X2623" s="26">
        <f t="shared" si="1695"/>
        <v>1</v>
      </c>
      <c r="Y2623" s="21">
        <v>10</v>
      </c>
      <c r="Z2623" s="22">
        <f t="shared" si="1705"/>
        <v>1088</v>
      </c>
      <c r="AA2623" s="20" t="s">
        <v>3440</v>
      </c>
      <c r="AB2623" s="22"/>
      <c r="AC2623" s="22">
        <v>1</v>
      </c>
      <c r="AD2623" s="22"/>
      <c r="AE2623" s="22">
        <f t="shared" si="1704"/>
        <v>1088</v>
      </c>
      <c r="AF2623" s="22">
        <f t="shared" si="1697"/>
        <v>1088</v>
      </c>
      <c r="AG2623" s="20">
        <f t="shared" si="1703"/>
        <v>1088</v>
      </c>
      <c r="AH2623" s="20" t="str">
        <f>VLOOKUP(U2623,[1]提成计算!B:I,8,FALSE)</f>
        <v xml:space="preserve"> </v>
      </c>
      <c r="AI2623" s="20"/>
      <c r="AJ2623" s="22"/>
      <c r="AK2623" s="22"/>
      <c r="AM2623" s="22"/>
      <c r="AN2623" s="22"/>
      <c r="AO2623" s="22" t="s">
        <v>3441</v>
      </c>
      <c r="AP2623" s="22" t="s">
        <v>1301</v>
      </c>
      <c r="AS2623" s="20"/>
      <c r="AT2623" s="20"/>
      <c r="AU2623" s="20"/>
    </row>
    <row r="2624" spans="1:47" x14ac:dyDescent="0.15">
      <c r="A2624" s="21" t="s">
        <v>1273</v>
      </c>
      <c r="B2624" s="20" t="s">
        <v>918</v>
      </c>
      <c r="C2624" s="20" t="s">
        <v>1050</v>
      </c>
      <c r="D2624" s="20" t="s">
        <v>1070</v>
      </c>
      <c r="E2624" s="20" t="s">
        <v>1606</v>
      </c>
      <c r="F2624" s="20" t="s">
        <v>1250</v>
      </c>
      <c r="G2624" s="20" t="s">
        <v>3752</v>
      </c>
      <c r="H2624" s="20"/>
      <c r="I2624" s="20">
        <v>13543732240</v>
      </c>
      <c r="J2624" s="20" t="s">
        <v>1268</v>
      </c>
      <c r="K2624" s="20" t="s">
        <v>3751</v>
      </c>
      <c r="L2624" s="20" t="s">
        <v>1896</v>
      </c>
      <c r="M2624" s="20">
        <v>1298</v>
      </c>
      <c r="N2624" s="20">
        <v>1298</v>
      </c>
      <c r="O2624" s="20" t="s">
        <v>927</v>
      </c>
      <c r="P2624" s="20" t="s">
        <v>50</v>
      </c>
      <c r="Q2624" s="28"/>
      <c r="R2624" s="21" t="s">
        <v>104</v>
      </c>
      <c r="S2624" s="21"/>
      <c r="T2624" s="21" t="s">
        <v>53</v>
      </c>
      <c r="U2624" s="21" t="s">
        <v>1733</v>
      </c>
      <c r="V2624" s="46">
        <v>1</v>
      </c>
      <c r="W2624" s="26">
        <f t="shared" si="1694"/>
        <v>1</v>
      </c>
      <c r="X2624" s="26">
        <f t="shared" si="1695"/>
        <v>1</v>
      </c>
      <c r="Y2624" s="21">
        <v>6</v>
      </c>
      <c r="Z2624" s="22">
        <f t="shared" si="1705"/>
        <v>1298</v>
      </c>
      <c r="AA2624" s="20" t="s">
        <v>3440</v>
      </c>
      <c r="AB2624" s="22">
        <v>1</v>
      </c>
      <c r="AC2624" s="22"/>
      <c r="AD2624" s="22">
        <f>N2624</f>
        <v>1298</v>
      </c>
      <c r="AE2624" s="22"/>
      <c r="AF2624" s="22">
        <f t="shared" si="1697"/>
        <v>1298</v>
      </c>
      <c r="AG2624" s="20">
        <f t="shared" si="1703"/>
        <v>1298</v>
      </c>
      <c r="AH2624" s="20" t="str">
        <f>VLOOKUP(U2624,[1]提成计算!B:I,8,FALSE)</f>
        <v xml:space="preserve"> </v>
      </c>
      <c r="AI2624" s="20"/>
      <c r="AJ2624" s="22"/>
      <c r="AK2624" s="22"/>
      <c r="AM2624" s="22"/>
      <c r="AN2624" s="22"/>
      <c r="AO2624" s="22" t="s">
        <v>3441</v>
      </c>
      <c r="AP2624" s="22" t="s">
        <v>1301</v>
      </c>
      <c r="AS2624" s="20"/>
      <c r="AT2624" s="20"/>
      <c r="AU2624" s="20"/>
    </row>
    <row r="2625" spans="1:47" x14ac:dyDescent="0.15">
      <c r="A2625" s="21" t="s">
        <v>1273</v>
      </c>
      <c r="B2625" s="20" t="s">
        <v>918</v>
      </c>
      <c r="C2625" s="20" t="s">
        <v>1050</v>
      </c>
      <c r="D2625" s="20" t="s">
        <v>1065</v>
      </c>
      <c r="E2625" s="20" t="s">
        <v>1552</v>
      </c>
      <c r="F2625" s="20" t="s">
        <v>1250</v>
      </c>
      <c r="G2625" s="20" t="s">
        <v>3753</v>
      </c>
      <c r="H2625" s="20"/>
      <c r="I2625" s="20">
        <v>15015360887</v>
      </c>
      <c r="J2625" s="20" t="s">
        <v>1268</v>
      </c>
      <c r="K2625" s="20" t="s">
        <v>1092</v>
      </c>
      <c r="L2625" s="20" t="s">
        <v>1358</v>
      </c>
      <c r="M2625" s="20">
        <v>1088</v>
      </c>
      <c r="N2625" s="20">
        <v>1088</v>
      </c>
      <c r="O2625" s="20" t="s">
        <v>927</v>
      </c>
      <c r="P2625" s="20" t="s">
        <v>50</v>
      </c>
      <c r="Q2625" s="28"/>
      <c r="R2625" s="21" t="s">
        <v>69</v>
      </c>
      <c r="S2625" s="21"/>
      <c r="T2625" s="21" t="s">
        <v>53</v>
      </c>
      <c r="U2625" s="21" t="s">
        <v>375</v>
      </c>
      <c r="V2625" s="46">
        <v>1</v>
      </c>
      <c r="W2625" s="26">
        <f t="shared" si="1694"/>
        <v>1</v>
      </c>
      <c r="X2625" s="26">
        <f t="shared" si="1695"/>
        <v>1</v>
      </c>
      <c r="Y2625" s="21">
        <v>10</v>
      </c>
      <c r="Z2625" s="22">
        <f t="shared" si="1705"/>
        <v>1088</v>
      </c>
      <c r="AA2625" s="20" t="s">
        <v>3440</v>
      </c>
      <c r="AB2625" s="22"/>
      <c r="AC2625" s="22">
        <v>1</v>
      </c>
      <c r="AD2625" s="22"/>
      <c r="AE2625" s="22">
        <f t="shared" ref="AE2625:AE2626" si="1706">N2625</f>
        <v>1088</v>
      </c>
      <c r="AF2625" s="22">
        <f t="shared" si="1697"/>
        <v>1088</v>
      </c>
      <c r="AG2625" s="20">
        <f t="shared" si="1703"/>
        <v>1088</v>
      </c>
      <c r="AH2625" s="20" t="str">
        <f>VLOOKUP(U2625,[1]提成计算!B:I,8,FALSE)</f>
        <v xml:space="preserve"> </v>
      </c>
      <c r="AI2625" s="20"/>
      <c r="AJ2625" s="22"/>
      <c r="AK2625" s="22"/>
      <c r="AM2625" s="22"/>
      <c r="AN2625" s="22"/>
      <c r="AO2625" s="22" t="s">
        <v>2216</v>
      </c>
      <c r="AP2625" s="22" t="s">
        <v>1301</v>
      </c>
      <c r="AS2625" s="20"/>
      <c r="AT2625" s="20"/>
      <c r="AU2625" s="20"/>
    </row>
    <row r="2626" spans="1:47" x14ac:dyDescent="0.15">
      <c r="A2626" s="21" t="s">
        <v>1273</v>
      </c>
      <c r="B2626" s="20" t="s">
        <v>918</v>
      </c>
      <c r="C2626" s="20" t="s">
        <v>1050</v>
      </c>
      <c r="D2626" s="20" t="s">
        <v>1078</v>
      </c>
      <c r="E2626" s="20" t="s">
        <v>1079</v>
      </c>
      <c r="F2626" s="20" t="s">
        <v>1250</v>
      </c>
      <c r="G2626" s="20" t="s">
        <v>3754</v>
      </c>
      <c r="H2626" s="20"/>
      <c r="I2626" s="20">
        <v>13556738930</v>
      </c>
      <c r="J2626" s="20" t="s">
        <v>1268</v>
      </c>
      <c r="K2626" s="20" t="s">
        <v>3755</v>
      </c>
      <c r="L2626" s="20" t="s">
        <v>1358</v>
      </c>
      <c r="M2626" s="20">
        <v>1088</v>
      </c>
      <c r="N2626" s="20">
        <v>1088</v>
      </c>
      <c r="O2626" s="20" t="s">
        <v>927</v>
      </c>
      <c r="P2626" s="20" t="s">
        <v>50</v>
      </c>
      <c r="Q2626" s="28"/>
      <c r="R2626" s="21" t="s">
        <v>1082</v>
      </c>
      <c r="S2626" s="21"/>
      <c r="T2626" s="21" t="s">
        <v>53</v>
      </c>
      <c r="U2626" s="21" t="s">
        <v>1083</v>
      </c>
      <c r="V2626" s="46">
        <v>1</v>
      </c>
      <c r="W2626" s="26">
        <f t="shared" si="1694"/>
        <v>1</v>
      </c>
      <c r="X2626" s="26">
        <f t="shared" si="1695"/>
        <v>1</v>
      </c>
      <c r="Y2626" s="21">
        <v>10</v>
      </c>
      <c r="Z2626" s="22">
        <f t="shared" si="1705"/>
        <v>1088</v>
      </c>
      <c r="AA2626" s="20" t="s">
        <v>2218</v>
      </c>
      <c r="AB2626" s="22"/>
      <c r="AC2626" s="22">
        <v>1</v>
      </c>
      <c r="AD2626" s="22"/>
      <c r="AE2626" s="22">
        <f t="shared" si="1706"/>
        <v>1088</v>
      </c>
      <c r="AF2626" s="22">
        <f t="shared" si="1697"/>
        <v>1088</v>
      </c>
      <c r="AG2626" s="20">
        <f t="shared" si="1703"/>
        <v>1088</v>
      </c>
      <c r="AH2626" s="20" t="str">
        <f>VLOOKUP(U2626,[1]提成计算!B:I,8,FALSE)</f>
        <v xml:space="preserve"> </v>
      </c>
      <c r="AI2626" s="20"/>
      <c r="AJ2626" s="22"/>
      <c r="AK2626" s="22"/>
      <c r="AM2626" s="22"/>
      <c r="AN2626" s="22"/>
      <c r="AO2626" s="22" t="s">
        <v>2216</v>
      </c>
      <c r="AP2626" s="22" t="s">
        <v>1301</v>
      </c>
      <c r="AS2626" s="20"/>
      <c r="AT2626" s="20"/>
      <c r="AU2626" s="20"/>
    </row>
    <row r="2627" spans="1:47" x14ac:dyDescent="0.15">
      <c r="A2627" s="21" t="s">
        <v>1273</v>
      </c>
      <c r="B2627" s="20" t="s">
        <v>918</v>
      </c>
      <c r="C2627" s="20" t="s">
        <v>1050</v>
      </c>
      <c r="D2627" s="20" t="s">
        <v>1062</v>
      </c>
      <c r="E2627" s="20" t="s">
        <v>1055</v>
      </c>
      <c r="F2627" s="20" t="s">
        <v>1250</v>
      </c>
      <c r="G2627" s="20" t="s">
        <v>3756</v>
      </c>
      <c r="H2627" s="20"/>
      <c r="I2627" s="20">
        <v>13423444098</v>
      </c>
      <c r="J2627" s="20" t="s">
        <v>1268</v>
      </c>
      <c r="K2627" s="20" t="s">
        <v>3757</v>
      </c>
      <c r="L2627" s="20" t="s">
        <v>2131</v>
      </c>
      <c r="M2627" s="20">
        <v>800</v>
      </c>
      <c r="N2627" s="20">
        <v>800</v>
      </c>
      <c r="O2627" s="20" t="s">
        <v>927</v>
      </c>
      <c r="P2627" s="20" t="s">
        <v>50</v>
      </c>
      <c r="Q2627" s="28"/>
      <c r="R2627" s="21" t="s">
        <v>69</v>
      </c>
      <c r="S2627" s="21"/>
      <c r="T2627" s="21" t="s">
        <v>53</v>
      </c>
      <c r="U2627" s="21" t="s">
        <v>1061</v>
      </c>
      <c r="V2627" s="46">
        <v>1</v>
      </c>
      <c r="W2627" s="26">
        <f t="shared" si="1694"/>
        <v>1</v>
      </c>
      <c r="X2627" s="26">
        <f t="shared" si="1695"/>
        <v>1</v>
      </c>
      <c r="Y2627" s="21">
        <v>6</v>
      </c>
      <c r="Z2627" s="22">
        <f t="shared" si="1705"/>
        <v>800</v>
      </c>
      <c r="AA2627" s="20" t="s">
        <v>2218</v>
      </c>
      <c r="AB2627" s="22">
        <v>1</v>
      </c>
      <c r="AC2627" s="22"/>
      <c r="AD2627" s="22">
        <f>N2627</f>
        <v>800</v>
      </c>
      <c r="AE2627" s="22"/>
      <c r="AF2627" s="22">
        <f t="shared" si="1697"/>
        <v>800</v>
      </c>
      <c r="AG2627" s="20">
        <f t="shared" si="1703"/>
        <v>800</v>
      </c>
      <c r="AH2627" s="20" t="str">
        <f>VLOOKUP(U2627,[1]提成计算!B:I,8,FALSE)</f>
        <v>否</v>
      </c>
      <c r="AI2627" s="20"/>
      <c r="AJ2627" s="22"/>
      <c r="AK2627" s="22"/>
      <c r="AM2627" s="22"/>
      <c r="AN2627" s="22"/>
      <c r="AO2627" s="22" t="s">
        <v>3441</v>
      </c>
      <c r="AP2627" s="22" t="s">
        <v>1301</v>
      </c>
      <c r="AS2627" s="20"/>
      <c r="AT2627" s="20"/>
      <c r="AU2627" s="20"/>
    </row>
    <row r="2628" spans="1:47" x14ac:dyDescent="0.15">
      <c r="A2628" s="21" t="s">
        <v>1273</v>
      </c>
      <c r="B2628" s="20" t="s">
        <v>918</v>
      </c>
      <c r="C2628" s="20" t="s">
        <v>1050</v>
      </c>
      <c r="D2628" s="20" t="s">
        <v>1078</v>
      </c>
      <c r="E2628" s="20" t="s">
        <v>1079</v>
      </c>
      <c r="F2628" s="20" t="s">
        <v>1250</v>
      </c>
      <c r="G2628" s="20" t="s">
        <v>3758</v>
      </c>
      <c r="H2628" s="20"/>
      <c r="I2628" s="20">
        <v>13434519960</v>
      </c>
      <c r="J2628" s="20" t="s">
        <v>1268</v>
      </c>
      <c r="K2628" s="20" t="s">
        <v>3755</v>
      </c>
      <c r="L2628" s="20" t="s">
        <v>1358</v>
      </c>
      <c r="M2628" s="20">
        <v>1088</v>
      </c>
      <c r="N2628" s="20">
        <v>1088</v>
      </c>
      <c r="O2628" s="20" t="s">
        <v>927</v>
      </c>
      <c r="P2628" s="20" t="s">
        <v>50</v>
      </c>
      <c r="Q2628" s="28"/>
      <c r="R2628" s="21" t="s">
        <v>1082</v>
      </c>
      <c r="S2628" s="21"/>
      <c r="T2628" s="21" t="s">
        <v>53</v>
      </c>
      <c r="U2628" s="21" t="s">
        <v>1083</v>
      </c>
      <c r="V2628" s="46">
        <v>1</v>
      </c>
      <c r="W2628" s="26">
        <f t="shared" si="1694"/>
        <v>1</v>
      </c>
      <c r="X2628" s="26">
        <f t="shared" si="1695"/>
        <v>1</v>
      </c>
      <c r="Y2628" s="21">
        <v>10</v>
      </c>
      <c r="Z2628" s="22">
        <f t="shared" si="1705"/>
        <v>1088</v>
      </c>
      <c r="AA2628" s="20" t="s">
        <v>3440</v>
      </c>
      <c r="AB2628" s="22"/>
      <c r="AC2628" s="22">
        <v>1</v>
      </c>
      <c r="AD2628" s="22"/>
      <c r="AE2628" s="22">
        <f t="shared" ref="AE2628:AE2630" si="1707">N2628</f>
        <v>1088</v>
      </c>
      <c r="AF2628" s="22">
        <f t="shared" si="1697"/>
        <v>1088</v>
      </c>
      <c r="AG2628" s="20">
        <f t="shared" si="1703"/>
        <v>1088</v>
      </c>
      <c r="AH2628" s="20" t="str">
        <f>VLOOKUP(U2628,[1]提成计算!B:I,8,FALSE)</f>
        <v xml:space="preserve"> </v>
      </c>
      <c r="AI2628" s="20"/>
      <c r="AJ2628" s="22"/>
      <c r="AK2628" s="22"/>
      <c r="AM2628" s="22"/>
      <c r="AN2628" s="22"/>
      <c r="AO2628" s="22" t="s">
        <v>3441</v>
      </c>
      <c r="AP2628" s="22" t="s">
        <v>1301</v>
      </c>
      <c r="AS2628" s="20"/>
      <c r="AT2628" s="20"/>
      <c r="AU2628" s="20"/>
    </row>
    <row r="2629" spans="1:47" x14ac:dyDescent="0.15">
      <c r="A2629" s="21" t="s">
        <v>1273</v>
      </c>
      <c r="B2629" s="20" t="s">
        <v>918</v>
      </c>
      <c r="C2629" s="20" t="s">
        <v>1050</v>
      </c>
      <c r="D2629" s="20" t="s">
        <v>1065</v>
      </c>
      <c r="E2629" s="20" t="s">
        <v>1066</v>
      </c>
      <c r="F2629" s="20" t="s">
        <v>1250</v>
      </c>
      <c r="G2629" s="20" t="s">
        <v>3759</v>
      </c>
      <c r="H2629" s="20"/>
      <c r="I2629" s="20">
        <v>13929205900</v>
      </c>
      <c r="J2629" s="20" t="s">
        <v>924</v>
      </c>
      <c r="K2629" s="20" t="s">
        <v>3739</v>
      </c>
      <c r="L2629" s="20" t="s">
        <v>1299</v>
      </c>
      <c r="M2629" s="20">
        <v>888</v>
      </c>
      <c r="N2629" s="20">
        <v>888</v>
      </c>
      <c r="O2629" s="20" t="s">
        <v>1334</v>
      </c>
      <c r="P2629" s="20" t="s">
        <v>50</v>
      </c>
      <c r="Q2629" s="28"/>
      <c r="R2629" s="21" t="s">
        <v>69</v>
      </c>
      <c r="S2629" s="25" t="s">
        <v>1068</v>
      </c>
      <c r="T2629" s="21" t="s">
        <v>53</v>
      </c>
      <c r="U2629" s="21" t="s">
        <v>1803</v>
      </c>
      <c r="V2629" s="46">
        <v>1</v>
      </c>
      <c r="W2629" s="26">
        <f t="shared" si="1694"/>
        <v>1</v>
      </c>
      <c r="Y2629" s="21">
        <v>12</v>
      </c>
      <c r="Z2629" s="22">
        <f t="shared" si="1705"/>
        <v>888</v>
      </c>
      <c r="AA2629" s="20" t="s">
        <v>3440</v>
      </c>
      <c r="AB2629" s="22"/>
      <c r="AC2629" s="22">
        <v>1</v>
      </c>
      <c r="AD2629" s="22"/>
      <c r="AE2629" s="22">
        <f t="shared" si="1707"/>
        <v>888</v>
      </c>
      <c r="AF2629" s="22">
        <f t="shared" si="1697"/>
        <v>888</v>
      </c>
      <c r="AG2629" s="20"/>
      <c r="AH2629" s="22"/>
      <c r="AI2629" s="22"/>
      <c r="AJ2629" s="22">
        <f>N2629</f>
        <v>888</v>
      </c>
      <c r="AK2629" s="22">
        <f>IF(O2629="(传统)XDSL",VLOOKUP(S2629,[2]直销续费率明细!C:I,7,FALSE)*1,IF(O2629="GPON+XDSL",VLOOKUP(S2629,[2]直销续费率明细!C:I,7,FALSE)*1,VLOOKUP(S2629,[2]直销续费率明细!C:I,5,FALSE)*1))</f>
        <v>15</v>
      </c>
      <c r="AL2629" s="22" t="s">
        <v>1309</v>
      </c>
      <c r="AM2629" s="22"/>
      <c r="AN2629" s="22"/>
      <c r="AO2629" s="22" t="s">
        <v>3441</v>
      </c>
      <c r="AP2629" s="22" t="s">
        <v>1301</v>
      </c>
      <c r="AS2629" s="20">
        <f>IF(Y2629&gt;=10,VLOOKUP(U2629,[2]提成计算!B:T,19,FALSE),VLOOKUP(U2629,[2]提成计算!B:T,18,FALSE))</f>
        <v>0.1</v>
      </c>
      <c r="AT2629" s="20">
        <f t="shared" ref="AT2629" si="1708">IF(AD2629*AS2629&gt;0,AD2629*AS2629,AE2629*AS2629)</f>
        <v>88.800000000000011</v>
      </c>
      <c r="AU2629" s="20">
        <f t="shared" ref="AU2629" si="1709">IF(AND(AK2629&lt;0,AK2629+AT2629&lt;0),-AT2629,AK2629)</f>
        <v>15</v>
      </c>
    </row>
    <row r="2630" spans="1:47" x14ac:dyDescent="0.15">
      <c r="A2630" s="21" t="s">
        <v>1273</v>
      </c>
      <c r="B2630" s="20" t="s">
        <v>918</v>
      </c>
      <c r="C2630" s="20" t="s">
        <v>1050</v>
      </c>
      <c r="D2630" s="20" t="s">
        <v>1078</v>
      </c>
      <c r="E2630" s="20" t="s">
        <v>1079</v>
      </c>
      <c r="F2630" s="20" t="s">
        <v>1250</v>
      </c>
      <c r="G2630" s="20" t="s">
        <v>3760</v>
      </c>
      <c r="H2630" s="20"/>
      <c r="I2630" s="20">
        <v>15916749396</v>
      </c>
      <c r="J2630" s="20" t="s">
        <v>1268</v>
      </c>
      <c r="K2630" s="20" t="s">
        <v>1081</v>
      </c>
      <c r="L2630" s="20" t="s">
        <v>1358</v>
      </c>
      <c r="M2630" s="20">
        <v>1088</v>
      </c>
      <c r="N2630" s="20">
        <v>1088</v>
      </c>
      <c r="O2630" s="20" t="s">
        <v>927</v>
      </c>
      <c r="P2630" s="20" t="s">
        <v>50</v>
      </c>
      <c r="Q2630" s="28"/>
      <c r="R2630" s="21" t="s">
        <v>1082</v>
      </c>
      <c r="S2630" s="21"/>
      <c r="T2630" s="21" t="s">
        <v>53</v>
      </c>
      <c r="U2630" s="21" t="s">
        <v>1083</v>
      </c>
      <c r="V2630" s="46">
        <v>1</v>
      </c>
      <c r="W2630" s="26">
        <f t="shared" si="1694"/>
        <v>1</v>
      </c>
      <c r="X2630" s="26">
        <f t="shared" si="1695"/>
        <v>1</v>
      </c>
      <c r="Y2630" s="21">
        <v>10</v>
      </c>
      <c r="Z2630" s="22">
        <f t="shared" si="1705"/>
        <v>1088</v>
      </c>
      <c r="AA2630" s="20" t="s">
        <v>3440</v>
      </c>
      <c r="AB2630" s="22"/>
      <c r="AC2630" s="22">
        <v>1</v>
      </c>
      <c r="AD2630" s="22"/>
      <c r="AE2630" s="22">
        <f t="shared" si="1707"/>
        <v>1088</v>
      </c>
      <c r="AF2630" s="22">
        <f t="shared" si="1697"/>
        <v>1088</v>
      </c>
      <c r="AG2630" s="20">
        <f t="shared" ref="AG2630:AG2632" si="1710">N2630</f>
        <v>1088</v>
      </c>
      <c r="AH2630" s="20" t="str">
        <f>VLOOKUP(U2630,[1]提成计算!B:I,8,FALSE)</f>
        <v xml:space="preserve"> </v>
      </c>
      <c r="AI2630" s="20"/>
      <c r="AJ2630" s="22"/>
      <c r="AK2630" s="22"/>
      <c r="AM2630" s="22"/>
      <c r="AN2630" s="22"/>
      <c r="AO2630" s="22" t="s">
        <v>3441</v>
      </c>
      <c r="AP2630" s="22" t="s">
        <v>1301</v>
      </c>
      <c r="AS2630" s="20"/>
      <c r="AT2630" s="20"/>
      <c r="AU2630" s="20"/>
    </row>
    <row r="2631" spans="1:47" x14ac:dyDescent="0.15">
      <c r="A2631" s="21" t="s">
        <v>1273</v>
      </c>
      <c r="B2631" s="20" t="s">
        <v>918</v>
      </c>
      <c r="C2631" s="20" t="s">
        <v>1050</v>
      </c>
      <c r="D2631" s="20" t="s">
        <v>1070</v>
      </c>
      <c r="E2631" s="20" t="s">
        <v>1076</v>
      </c>
      <c r="F2631" s="20" t="s">
        <v>1250</v>
      </c>
      <c r="G2631" s="20" t="s">
        <v>3761</v>
      </c>
      <c r="H2631" s="20"/>
      <c r="I2631" s="20">
        <v>18002847485</v>
      </c>
      <c r="J2631" s="20" t="s">
        <v>1268</v>
      </c>
      <c r="K2631" s="20" t="s">
        <v>1073</v>
      </c>
      <c r="L2631" s="20" t="s">
        <v>1939</v>
      </c>
      <c r="M2631" s="20">
        <v>680</v>
      </c>
      <c r="N2631" s="20">
        <v>680</v>
      </c>
      <c r="O2631" s="20" t="s">
        <v>927</v>
      </c>
      <c r="P2631" s="20" t="s">
        <v>50</v>
      </c>
      <c r="Q2631" s="28"/>
      <c r="R2631" s="21" t="s">
        <v>104</v>
      </c>
      <c r="S2631" s="21"/>
      <c r="T2631" s="21" t="s">
        <v>3727</v>
      </c>
      <c r="U2631" s="21"/>
      <c r="V2631" s="46">
        <v>1</v>
      </c>
      <c r="W2631" s="26">
        <f t="shared" si="1694"/>
        <v>1</v>
      </c>
      <c r="X2631" s="26">
        <f t="shared" si="1695"/>
        <v>1</v>
      </c>
      <c r="Y2631" s="21">
        <v>4</v>
      </c>
      <c r="Z2631" s="22">
        <f t="shared" si="1705"/>
        <v>680</v>
      </c>
      <c r="AA2631" s="20" t="s">
        <v>3440</v>
      </c>
      <c r="AB2631" s="22">
        <v>1</v>
      </c>
      <c r="AC2631" s="22"/>
      <c r="AD2631" s="22">
        <f>N2631</f>
        <v>680</v>
      </c>
      <c r="AE2631" s="22"/>
      <c r="AF2631" s="22">
        <f t="shared" si="1697"/>
        <v>680</v>
      </c>
      <c r="AG2631" s="20">
        <f t="shared" si="1710"/>
        <v>680</v>
      </c>
      <c r="AH2631" s="20"/>
      <c r="AI2631" s="20"/>
      <c r="AJ2631" s="22"/>
      <c r="AK2631" s="22"/>
      <c r="AM2631" s="22"/>
      <c r="AN2631" s="22"/>
      <c r="AO2631" s="22" t="s">
        <v>2216</v>
      </c>
      <c r="AP2631" s="22" t="s">
        <v>1301</v>
      </c>
      <c r="AS2631" s="20"/>
      <c r="AT2631" s="20"/>
      <c r="AU2631" s="20"/>
    </row>
    <row r="2632" spans="1:47" x14ac:dyDescent="0.15">
      <c r="A2632" s="21" t="s">
        <v>1273</v>
      </c>
      <c r="B2632" s="20" t="s">
        <v>918</v>
      </c>
      <c r="C2632" s="20" t="s">
        <v>1050</v>
      </c>
      <c r="D2632" s="20" t="s">
        <v>1065</v>
      </c>
      <c r="E2632" s="20" t="s">
        <v>1066</v>
      </c>
      <c r="F2632" s="20" t="s">
        <v>1250</v>
      </c>
      <c r="G2632" s="20" t="s">
        <v>3762</v>
      </c>
      <c r="H2632" s="20"/>
      <c r="I2632" s="20">
        <v>13902646880</v>
      </c>
      <c r="J2632" s="20" t="s">
        <v>1268</v>
      </c>
      <c r="K2632" s="20" t="s">
        <v>3739</v>
      </c>
      <c r="L2632" s="20" t="s">
        <v>1358</v>
      </c>
      <c r="M2632" s="20">
        <v>1088</v>
      </c>
      <c r="N2632" s="20">
        <v>1088</v>
      </c>
      <c r="O2632" s="20" t="s">
        <v>927</v>
      </c>
      <c r="P2632" s="20" t="s">
        <v>50</v>
      </c>
      <c r="Q2632" s="28"/>
      <c r="R2632" s="21" t="s">
        <v>69</v>
      </c>
      <c r="S2632" s="21"/>
      <c r="T2632" s="21" t="s">
        <v>53</v>
      </c>
      <c r="U2632" s="21" t="s">
        <v>1803</v>
      </c>
      <c r="V2632" s="46">
        <v>1</v>
      </c>
      <c r="W2632" s="26">
        <f t="shared" si="1694"/>
        <v>1</v>
      </c>
      <c r="X2632" s="26">
        <f t="shared" si="1695"/>
        <v>1</v>
      </c>
      <c r="Y2632" s="21">
        <v>10</v>
      </c>
      <c r="Z2632" s="22">
        <f t="shared" si="1705"/>
        <v>1088</v>
      </c>
      <c r="AA2632" s="20" t="s">
        <v>2218</v>
      </c>
      <c r="AB2632" s="22"/>
      <c r="AC2632" s="22">
        <v>1</v>
      </c>
      <c r="AD2632" s="22"/>
      <c r="AE2632" s="22">
        <f>N2632</f>
        <v>1088</v>
      </c>
      <c r="AF2632" s="22">
        <f t="shared" si="1697"/>
        <v>1088</v>
      </c>
      <c r="AG2632" s="20">
        <f t="shared" si="1710"/>
        <v>1088</v>
      </c>
      <c r="AH2632" s="20" t="str">
        <f>VLOOKUP(U2632,[1]提成计算!B:I,8,FALSE)</f>
        <v xml:space="preserve"> </v>
      </c>
      <c r="AI2632" s="20"/>
      <c r="AJ2632" s="22"/>
      <c r="AK2632" s="22"/>
      <c r="AM2632" s="22"/>
      <c r="AN2632" s="22"/>
      <c r="AO2632" s="22" t="s">
        <v>3441</v>
      </c>
      <c r="AP2632" s="22" t="s">
        <v>1301</v>
      </c>
      <c r="AS2632" s="20"/>
      <c r="AT2632" s="20"/>
      <c r="AU2632" s="20"/>
    </row>
    <row r="2633" spans="1:47" x14ac:dyDescent="0.15">
      <c r="A2633" s="21" t="s">
        <v>1273</v>
      </c>
      <c r="B2633" s="20" t="s">
        <v>918</v>
      </c>
      <c r="C2633" s="20" t="s">
        <v>1050</v>
      </c>
      <c r="D2633" s="20" t="s">
        <v>1065</v>
      </c>
      <c r="E2633" s="20" t="s">
        <v>1066</v>
      </c>
      <c r="F2633" s="20" t="s">
        <v>1250</v>
      </c>
      <c r="G2633" s="20" t="s">
        <v>3763</v>
      </c>
      <c r="H2633" s="20"/>
      <c r="I2633" s="20">
        <v>13546919698</v>
      </c>
      <c r="J2633" s="20" t="s">
        <v>924</v>
      </c>
      <c r="K2633" s="20" t="s">
        <v>3739</v>
      </c>
      <c r="L2633" s="20" t="s">
        <v>1918</v>
      </c>
      <c r="M2633" s="20">
        <v>680</v>
      </c>
      <c r="N2633" s="20">
        <v>680</v>
      </c>
      <c r="O2633" s="20" t="s">
        <v>927</v>
      </c>
      <c r="P2633" s="20" t="s">
        <v>50</v>
      </c>
      <c r="Q2633" s="28"/>
      <c r="R2633" s="21" t="s">
        <v>69</v>
      </c>
      <c r="S2633" s="25" t="s">
        <v>1068</v>
      </c>
      <c r="T2633" s="21" t="s">
        <v>53</v>
      </c>
      <c r="U2633" s="21" t="s">
        <v>1803</v>
      </c>
      <c r="V2633" s="46">
        <v>1</v>
      </c>
      <c r="W2633" s="26">
        <f t="shared" si="1694"/>
        <v>1</v>
      </c>
      <c r="Y2633" s="21">
        <v>4</v>
      </c>
      <c r="Z2633" s="22">
        <f t="shared" si="1705"/>
        <v>680</v>
      </c>
      <c r="AA2633" s="20" t="s">
        <v>3440</v>
      </c>
      <c r="AB2633" s="22">
        <v>1</v>
      </c>
      <c r="AC2633" s="22"/>
      <c r="AD2633" s="22">
        <f>N2633</f>
        <v>680</v>
      </c>
      <c r="AE2633" s="22"/>
      <c r="AF2633" s="22">
        <f t="shared" si="1697"/>
        <v>680</v>
      </c>
      <c r="AG2633" s="20"/>
      <c r="AH2633" s="22"/>
      <c r="AI2633" s="22"/>
      <c r="AJ2633" s="22">
        <f>N2633</f>
        <v>680</v>
      </c>
      <c r="AK2633" s="22">
        <f>IF(O2633="(传统)XDSL",VLOOKUP(S2633,[2]直销续费率明细!C:I,7,FALSE)*1,IF(O2633="GPON+XDSL",VLOOKUP(S2633,[2]直销续费率明细!C:I,7,FALSE)*1,VLOOKUP(S2633,[2]直销续费率明细!C:I,5,FALSE)*1))</f>
        <v>15</v>
      </c>
      <c r="AL2633" s="22" t="s">
        <v>1300</v>
      </c>
      <c r="AM2633" s="22"/>
      <c r="AN2633" s="22"/>
      <c r="AO2633" s="22" t="s">
        <v>3441</v>
      </c>
      <c r="AP2633" s="22" t="s">
        <v>3460</v>
      </c>
      <c r="AS2633" s="20">
        <f>IF(Y2633&gt;=10,VLOOKUP(U2633,[2]提成计算!B:T,19,FALSE),VLOOKUP(U2633,[2]提成计算!B:T,18,FALSE))</f>
        <v>7.0000000000000007E-2</v>
      </c>
      <c r="AT2633" s="20">
        <f t="shared" ref="AT2633" si="1711">IF(AD2633*AS2633&gt;0,AD2633*AS2633,AE2633*AS2633)</f>
        <v>47.6</v>
      </c>
      <c r="AU2633" s="20">
        <f t="shared" ref="AU2633" si="1712">IF(AND(AK2633&lt;0,AK2633+AT2633&lt;0),-AT2633,AK2633)</f>
        <v>15</v>
      </c>
    </row>
    <row r="2634" spans="1:47" x14ac:dyDescent="0.15">
      <c r="A2634" s="21" t="s">
        <v>1273</v>
      </c>
      <c r="B2634" s="20" t="s">
        <v>918</v>
      </c>
      <c r="C2634" s="20" t="s">
        <v>1050</v>
      </c>
      <c r="D2634" s="20" t="s">
        <v>1078</v>
      </c>
      <c r="E2634" s="20" t="s">
        <v>1084</v>
      </c>
      <c r="F2634" s="20" t="s">
        <v>1250</v>
      </c>
      <c r="G2634" s="20" t="s">
        <v>3764</v>
      </c>
      <c r="H2634" s="20"/>
      <c r="I2634" s="20">
        <v>13537376849</v>
      </c>
      <c r="J2634" s="20" t="s">
        <v>1268</v>
      </c>
      <c r="K2634" s="20" t="s">
        <v>1086</v>
      </c>
      <c r="L2634" s="20" t="s">
        <v>1358</v>
      </c>
      <c r="M2634" s="20">
        <v>1088</v>
      </c>
      <c r="N2634" s="20">
        <v>1088</v>
      </c>
      <c r="O2634" s="20" t="s">
        <v>927</v>
      </c>
      <c r="P2634" s="20" t="s">
        <v>50</v>
      </c>
      <c r="Q2634" s="28"/>
      <c r="R2634" s="21" t="s">
        <v>1082</v>
      </c>
      <c r="S2634" s="21"/>
      <c r="T2634" s="21" t="s">
        <v>53</v>
      </c>
      <c r="U2634" s="21" t="s">
        <v>1088</v>
      </c>
      <c r="V2634" s="46">
        <v>1</v>
      </c>
      <c r="W2634" s="26">
        <f t="shared" si="1694"/>
        <v>1</v>
      </c>
      <c r="X2634" s="26">
        <f t="shared" si="1695"/>
        <v>1</v>
      </c>
      <c r="Y2634" s="21">
        <v>10</v>
      </c>
      <c r="Z2634" s="22">
        <f t="shared" si="1705"/>
        <v>1088</v>
      </c>
      <c r="AA2634" s="20" t="s">
        <v>3440</v>
      </c>
      <c r="AB2634" s="22"/>
      <c r="AC2634" s="22">
        <v>1</v>
      </c>
      <c r="AD2634" s="22"/>
      <c r="AE2634" s="22">
        <f t="shared" ref="AE2634:AE2636" si="1713">N2634</f>
        <v>1088</v>
      </c>
      <c r="AF2634" s="22">
        <f t="shared" si="1697"/>
        <v>1088</v>
      </c>
      <c r="AG2634" s="20">
        <f t="shared" ref="AG2634:AG2636" si="1714">N2634</f>
        <v>1088</v>
      </c>
      <c r="AH2634" s="20" t="str">
        <f>VLOOKUP(U2634,[1]提成计算!B:I,8,FALSE)</f>
        <v xml:space="preserve"> </v>
      </c>
      <c r="AI2634" s="20"/>
      <c r="AJ2634" s="22"/>
      <c r="AK2634" s="22"/>
      <c r="AM2634" s="22"/>
      <c r="AN2634" s="22"/>
      <c r="AO2634" s="22" t="s">
        <v>2216</v>
      </c>
      <c r="AP2634" s="22" t="s">
        <v>1301</v>
      </c>
      <c r="AS2634" s="20"/>
      <c r="AT2634" s="20"/>
      <c r="AU2634" s="20"/>
    </row>
    <row r="2635" spans="1:47" x14ac:dyDescent="0.15">
      <c r="A2635" s="21" t="s">
        <v>1273</v>
      </c>
      <c r="B2635" s="20" t="s">
        <v>918</v>
      </c>
      <c r="C2635" s="20" t="s">
        <v>1050</v>
      </c>
      <c r="D2635" s="20" t="s">
        <v>1065</v>
      </c>
      <c r="E2635" s="20" t="s">
        <v>1066</v>
      </c>
      <c r="F2635" s="20" t="s">
        <v>1250</v>
      </c>
      <c r="G2635" s="20" t="s">
        <v>3765</v>
      </c>
      <c r="H2635" s="20"/>
      <c r="I2635" s="20">
        <v>13662701897</v>
      </c>
      <c r="J2635" s="20" t="s">
        <v>1268</v>
      </c>
      <c r="K2635" s="20" t="s">
        <v>3739</v>
      </c>
      <c r="L2635" s="20" t="s">
        <v>1358</v>
      </c>
      <c r="M2635" s="20">
        <v>1088</v>
      </c>
      <c r="N2635" s="20">
        <v>1088</v>
      </c>
      <c r="O2635" s="20" t="s">
        <v>927</v>
      </c>
      <c r="P2635" s="20" t="s">
        <v>50</v>
      </c>
      <c r="Q2635" s="28"/>
      <c r="R2635" s="21" t="s">
        <v>69</v>
      </c>
      <c r="S2635" s="21"/>
      <c r="T2635" s="21" t="s">
        <v>53</v>
      </c>
      <c r="U2635" s="21" t="s">
        <v>1803</v>
      </c>
      <c r="V2635" s="46">
        <v>1</v>
      </c>
      <c r="W2635" s="26">
        <f t="shared" si="1694"/>
        <v>1</v>
      </c>
      <c r="X2635" s="26">
        <f t="shared" si="1695"/>
        <v>1</v>
      </c>
      <c r="Y2635" s="21">
        <v>10</v>
      </c>
      <c r="Z2635" s="22">
        <f t="shared" si="1705"/>
        <v>1088</v>
      </c>
      <c r="AA2635" s="20" t="s">
        <v>2218</v>
      </c>
      <c r="AB2635" s="22"/>
      <c r="AC2635" s="22">
        <v>1</v>
      </c>
      <c r="AD2635" s="22"/>
      <c r="AE2635" s="22">
        <f t="shared" si="1713"/>
        <v>1088</v>
      </c>
      <c r="AF2635" s="22">
        <f t="shared" si="1697"/>
        <v>1088</v>
      </c>
      <c r="AG2635" s="20">
        <f t="shared" si="1714"/>
        <v>1088</v>
      </c>
      <c r="AH2635" s="20" t="str">
        <f>VLOOKUP(U2635,[1]提成计算!B:I,8,FALSE)</f>
        <v xml:space="preserve"> </v>
      </c>
      <c r="AI2635" s="20"/>
      <c r="AJ2635" s="22"/>
      <c r="AK2635" s="22"/>
      <c r="AM2635" s="22"/>
      <c r="AN2635" s="22"/>
      <c r="AO2635" s="22" t="s">
        <v>2216</v>
      </c>
      <c r="AP2635" s="22" t="s">
        <v>1301</v>
      </c>
      <c r="AS2635" s="20"/>
      <c r="AT2635" s="20"/>
      <c r="AU2635" s="20"/>
    </row>
    <row r="2636" spans="1:47" x14ac:dyDescent="0.15">
      <c r="A2636" s="21" t="s">
        <v>1273</v>
      </c>
      <c r="B2636" s="20" t="s">
        <v>918</v>
      </c>
      <c r="C2636" s="20" t="s">
        <v>1050</v>
      </c>
      <c r="D2636" s="20" t="s">
        <v>1065</v>
      </c>
      <c r="E2636" s="20" t="s">
        <v>3766</v>
      </c>
      <c r="F2636" s="20" t="s">
        <v>1250</v>
      </c>
      <c r="G2636" s="20" t="s">
        <v>3767</v>
      </c>
      <c r="H2636" s="20"/>
      <c r="I2636" s="20">
        <v>15916804266</v>
      </c>
      <c r="J2636" s="20" t="s">
        <v>1268</v>
      </c>
      <c r="K2636" s="20" t="s">
        <v>68</v>
      </c>
      <c r="L2636" s="20" t="s">
        <v>1358</v>
      </c>
      <c r="M2636" s="20">
        <v>1088</v>
      </c>
      <c r="N2636" s="20">
        <v>1088</v>
      </c>
      <c r="O2636" s="20" t="s">
        <v>927</v>
      </c>
      <c r="P2636" s="20" t="s">
        <v>50</v>
      </c>
      <c r="Q2636" s="28"/>
      <c r="R2636" s="21" t="s">
        <v>69</v>
      </c>
      <c r="S2636" s="21"/>
      <c r="T2636" s="21" t="s">
        <v>53</v>
      </c>
      <c r="U2636" s="21" t="s">
        <v>70</v>
      </c>
      <c r="V2636" s="46">
        <v>1</v>
      </c>
      <c r="W2636" s="26">
        <f t="shared" si="1694"/>
        <v>1</v>
      </c>
      <c r="X2636" s="26">
        <f t="shared" si="1695"/>
        <v>1</v>
      </c>
      <c r="Y2636" s="21">
        <v>10</v>
      </c>
      <c r="Z2636" s="22">
        <f t="shared" si="1705"/>
        <v>1088</v>
      </c>
      <c r="AA2636" s="20" t="s">
        <v>2218</v>
      </c>
      <c r="AB2636" s="22"/>
      <c r="AC2636" s="22">
        <v>1</v>
      </c>
      <c r="AD2636" s="22"/>
      <c r="AE2636" s="22">
        <f t="shared" si="1713"/>
        <v>1088</v>
      </c>
      <c r="AF2636" s="22">
        <f t="shared" si="1697"/>
        <v>1088</v>
      </c>
      <c r="AG2636" s="20">
        <f t="shared" si="1714"/>
        <v>1088</v>
      </c>
      <c r="AH2636" s="20" t="str">
        <f>VLOOKUP(U2636,[1]提成计算!B:I,8,FALSE)</f>
        <v xml:space="preserve"> </v>
      </c>
      <c r="AI2636" s="20"/>
      <c r="AJ2636" s="22"/>
      <c r="AK2636" s="22"/>
      <c r="AM2636" s="22"/>
      <c r="AN2636" s="22"/>
      <c r="AO2636" s="22" t="s">
        <v>2216</v>
      </c>
      <c r="AP2636" s="22" t="s">
        <v>1301</v>
      </c>
      <c r="AS2636" s="20"/>
      <c r="AT2636" s="20"/>
      <c r="AU2636" s="20"/>
    </row>
    <row r="2637" spans="1:47" x14ac:dyDescent="0.15">
      <c r="A2637" s="21" t="s">
        <v>1273</v>
      </c>
      <c r="B2637" s="20" t="s">
        <v>918</v>
      </c>
      <c r="C2637" s="20" t="s">
        <v>1050</v>
      </c>
      <c r="D2637" s="20" t="s">
        <v>1078</v>
      </c>
      <c r="E2637" s="20" t="s">
        <v>1079</v>
      </c>
      <c r="F2637" s="20" t="s">
        <v>1250</v>
      </c>
      <c r="G2637" s="20" t="s">
        <v>3768</v>
      </c>
      <c r="H2637" s="20"/>
      <c r="I2637" s="20">
        <v>13672889643</v>
      </c>
      <c r="J2637" s="20" t="s">
        <v>1275</v>
      </c>
      <c r="K2637" s="20" t="s">
        <v>1081</v>
      </c>
      <c r="L2637" s="20" t="s">
        <v>1277</v>
      </c>
      <c r="M2637" s="20">
        <v>408</v>
      </c>
      <c r="N2637" s="20">
        <v>408</v>
      </c>
      <c r="O2637" s="20" t="s">
        <v>927</v>
      </c>
      <c r="P2637" s="20" t="s">
        <v>50</v>
      </c>
      <c r="Q2637" s="28"/>
      <c r="R2637" s="21" t="s">
        <v>1082</v>
      </c>
      <c r="S2637" s="21"/>
      <c r="T2637" s="21" t="s">
        <v>53</v>
      </c>
      <c r="U2637" s="21" t="s">
        <v>1083</v>
      </c>
      <c r="V2637" s="46"/>
      <c r="Y2637" s="21">
        <v>2</v>
      </c>
      <c r="Z2637" s="22">
        <f t="shared" si="1705"/>
        <v>408</v>
      </c>
      <c r="AA2637" s="20" t="s">
        <v>2218</v>
      </c>
      <c r="AB2637" s="22"/>
      <c r="AC2637" s="22"/>
      <c r="AD2637" s="22"/>
      <c r="AE2637" s="22"/>
      <c r="AF2637" s="22"/>
      <c r="AG2637" s="20"/>
      <c r="AH2637" s="22"/>
      <c r="AI2637" s="22"/>
      <c r="AJ2637" s="22"/>
      <c r="AK2637" s="22"/>
      <c r="AM2637" s="22"/>
      <c r="AN2637" s="22"/>
      <c r="AO2637" s="22" t="s">
        <v>2216</v>
      </c>
      <c r="AP2637" s="22">
        <v>0</v>
      </c>
      <c r="AS2637" s="20"/>
      <c r="AT2637" s="20"/>
      <c r="AU2637" s="20"/>
    </row>
    <row r="2638" spans="1:47" x14ac:dyDescent="0.15">
      <c r="A2638" s="21" t="s">
        <v>1273</v>
      </c>
      <c r="B2638" s="20" t="s">
        <v>918</v>
      </c>
      <c r="C2638" s="20" t="s">
        <v>1050</v>
      </c>
      <c r="D2638" s="20" t="s">
        <v>1070</v>
      </c>
      <c r="E2638" s="20" t="s">
        <v>1710</v>
      </c>
      <c r="F2638" s="20" t="s">
        <v>1250</v>
      </c>
      <c r="G2638" s="20" t="s">
        <v>3769</v>
      </c>
      <c r="H2638" s="20"/>
      <c r="I2638" s="20">
        <v>13538398111</v>
      </c>
      <c r="J2638" s="20" t="s">
        <v>1275</v>
      </c>
      <c r="K2638" s="20" t="s">
        <v>3770</v>
      </c>
      <c r="L2638" s="20" t="s">
        <v>1277</v>
      </c>
      <c r="M2638" s="20">
        <v>272</v>
      </c>
      <c r="N2638" s="20">
        <v>272</v>
      </c>
      <c r="O2638" s="20" t="s">
        <v>927</v>
      </c>
      <c r="P2638" s="20" t="s">
        <v>50</v>
      </c>
      <c r="Q2638" s="28"/>
      <c r="R2638" s="21" t="s">
        <v>104</v>
      </c>
      <c r="S2638" s="21"/>
      <c r="T2638" s="21" t="s">
        <v>53</v>
      </c>
      <c r="U2638" s="21" t="s">
        <v>1712</v>
      </c>
      <c r="V2638" s="46"/>
      <c r="Y2638" s="21">
        <v>2</v>
      </c>
      <c r="Z2638" s="22">
        <f t="shared" si="1705"/>
        <v>272</v>
      </c>
      <c r="AA2638" s="20" t="s">
        <v>2218</v>
      </c>
      <c r="AB2638" s="22"/>
      <c r="AC2638" s="22"/>
      <c r="AD2638" s="22"/>
      <c r="AE2638" s="22"/>
      <c r="AF2638" s="22"/>
      <c r="AG2638" s="20"/>
      <c r="AH2638" s="22"/>
      <c r="AI2638" s="22"/>
      <c r="AJ2638" s="22"/>
      <c r="AK2638" s="22"/>
      <c r="AM2638" s="22"/>
      <c r="AN2638" s="22"/>
      <c r="AO2638" s="22" t="s">
        <v>2216</v>
      </c>
      <c r="AP2638" s="22">
        <v>0</v>
      </c>
      <c r="AS2638" s="20"/>
      <c r="AT2638" s="20"/>
      <c r="AU2638" s="20"/>
    </row>
    <row r="2639" spans="1:47" x14ac:dyDescent="0.15">
      <c r="A2639" s="21" t="s">
        <v>1273</v>
      </c>
      <c r="B2639" s="20" t="s">
        <v>918</v>
      </c>
      <c r="C2639" s="20" t="s">
        <v>1050</v>
      </c>
      <c r="D2639" s="20" t="s">
        <v>1062</v>
      </c>
      <c r="E2639" s="20" t="s">
        <v>1055</v>
      </c>
      <c r="F2639" s="20" t="s">
        <v>1250</v>
      </c>
      <c r="G2639" s="20" t="s">
        <v>3771</v>
      </c>
      <c r="H2639" s="20"/>
      <c r="I2639" s="20">
        <v>13929117869</v>
      </c>
      <c r="J2639" s="20" t="s">
        <v>1268</v>
      </c>
      <c r="K2639" s="20" t="s">
        <v>1057</v>
      </c>
      <c r="L2639" s="20" t="s">
        <v>1898</v>
      </c>
      <c r="M2639" s="20">
        <v>1398</v>
      </c>
      <c r="N2639" s="20">
        <v>1398</v>
      </c>
      <c r="O2639" s="20" t="s">
        <v>927</v>
      </c>
      <c r="P2639" s="20" t="s">
        <v>50</v>
      </c>
      <c r="Q2639" s="28"/>
      <c r="R2639" s="21" t="s">
        <v>1059</v>
      </c>
      <c r="S2639" s="21"/>
      <c r="T2639" s="21" t="s">
        <v>53</v>
      </c>
      <c r="U2639" s="21" t="s">
        <v>1061</v>
      </c>
      <c r="V2639" s="46">
        <v>1</v>
      </c>
      <c r="W2639" s="26">
        <f t="shared" ref="W2639:W2640" si="1715">V2639</f>
        <v>1</v>
      </c>
      <c r="X2639" s="26">
        <f t="shared" ref="X2639" si="1716">V2639</f>
        <v>1</v>
      </c>
      <c r="Y2639" s="21">
        <v>20</v>
      </c>
      <c r="Z2639" s="22">
        <f t="shared" si="1705"/>
        <v>1398</v>
      </c>
      <c r="AA2639" s="20" t="s">
        <v>3440</v>
      </c>
      <c r="AB2639" s="22"/>
      <c r="AC2639" s="22">
        <v>1</v>
      </c>
      <c r="AD2639" s="22"/>
      <c r="AE2639" s="22">
        <f t="shared" ref="AE2639:AE2640" si="1717">N2639</f>
        <v>1398</v>
      </c>
      <c r="AF2639" s="22">
        <f t="shared" ref="AF2639:AF2640" si="1718">N2639</f>
        <v>1398</v>
      </c>
      <c r="AG2639" s="20">
        <f>N2639</f>
        <v>1398</v>
      </c>
      <c r="AH2639" s="20" t="str">
        <f>VLOOKUP(U2639,[1]提成计算!B:I,8,FALSE)</f>
        <v>否</v>
      </c>
      <c r="AI2639" s="20"/>
      <c r="AJ2639" s="22"/>
      <c r="AK2639" s="22"/>
      <c r="AM2639" s="22"/>
      <c r="AN2639" s="22"/>
      <c r="AO2639" s="22" t="s">
        <v>2216</v>
      </c>
      <c r="AP2639" s="22" t="s">
        <v>1301</v>
      </c>
      <c r="AS2639" s="20"/>
      <c r="AT2639" s="20"/>
      <c r="AU2639" s="20"/>
    </row>
    <row r="2640" spans="1:47" x14ac:dyDescent="0.15">
      <c r="A2640" s="21" t="s">
        <v>1273</v>
      </c>
      <c r="B2640" s="20" t="s">
        <v>918</v>
      </c>
      <c r="C2640" s="20" t="s">
        <v>1050</v>
      </c>
      <c r="D2640" s="20" t="s">
        <v>1051</v>
      </c>
      <c r="E2640" s="20" t="s">
        <v>1096</v>
      </c>
      <c r="F2640" s="20" t="s">
        <v>1250</v>
      </c>
      <c r="G2640" s="20" t="s">
        <v>3772</v>
      </c>
      <c r="H2640" s="20"/>
      <c r="I2640" s="20">
        <v>13650477661</v>
      </c>
      <c r="J2640" s="20" t="s">
        <v>924</v>
      </c>
      <c r="K2640" s="20" t="s">
        <v>685</v>
      </c>
      <c r="L2640" s="20" t="s">
        <v>2137</v>
      </c>
      <c r="M2640" s="20">
        <v>1408</v>
      </c>
      <c r="N2640" s="20">
        <v>1408</v>
      </c>
      <c r="O2640" s="20" t="s">
        <v>927</v>
      </c>
      <c r="P2640" s="20" t="s">
        <v>50</v>
      </c>
      <c r="Q2640" s="28"/>
      <c r="R2640" s="21" t="s">
        <v>121</v>
      </c>
      <c r="S2640" s="25" t="s">
        <v>1054</v>
      </c>
      <c r="T2640" s="21" t="s">
        <v>53</v>
      </c>
      <c r="U2640" s="21" t="s">
        <v>686</v>
      </c>
      <c r="V2640" s="46">
        <v>1</v>
      </c>
      <c r="W2640" s="26">
        <f t="shared" si="1715"/>
        <v>1</v>
      </c>
      <c r="Y2640" s="21">
        <v>12</v>
      </c>
      <c r="Z2640" s="22">
        <f t="shared" si="1705"/>
        <v>1408</v>
      </c>
      <c r="AA2640" s="20" t="s">
        <v>2218</v>
      </c>
      <c r="AB2640" s="22"/>
      <c r="AC2640" s="22">
        <v>1</v>
      </c>
      <c r="AD2640" s="22"/>
      <c r="AE2640" s="22">
        <f t="shared" si="1717"/>
        <v>1408</v>
      </c>
      <c r="AF2640" s="22">
        <f t="shared" si="1718"/>
        <v>1408</v>
      </c>
      <c r="AG2640" s="20"/>
      <c r="AH2640" s="22"/>
      <c r="AI2640" s="22"/>
      <c r="AJ2640" s="22">
        <f>N2640</f>
        <v>1408</v>
      </c>
      <c r="AK2640" s="22">
        <f>IF(O2640="(传统)XDSL",VLOOKUP(S2640,[2]直销续费率明细!C:I,7,FALSE)*1,IF(O2640="GPON+XDSL",VLOOKUP(S2640,[2]直销续费率明细!C:I,7,FALSE)*1,VLOOKUP(S2640,[2]直销续费率明细!C:I,5,FALSE)*1))</f>
        <v>25</v>
      </c>
      <c r="AL2640" s="22" t="s">
        <v>1309</v>
      </c>
      <c r="AM2640" s="22"/>
      <c r="AN2640" s="22"/>
      <c r="AO2640" s="22" t="s">
        <v>3441</v>
      </c>
      <c r="AP2640" s="22" t="s">
        <v>1301</v>
      </c>
      <c r="AS2640" s="20">
        <f>IF(Y2640&gt;=10,VLOOKUP(U2640,[2]提成计算!B:T,19,FALSE),VLOOKUP(U2640,[2]提成计算!B:T,18,FALSE))</f>
        <v>0.09</v>
      </c>
      <c r="AT2640" s="20">
        <f t="shared" ref="AT2640" si="1719">IF(AD2640*AS2640&gt;0,AD2640*AS2640,AE2640*AS2640)</f>
        <v>126.72</v>
      </c>
      <c r="AU2640" s="20">
        <f t="shared" ref="AU2640" si="1720">IF(AND(AK2640&lt;0,AK2640+AT2640&lt;0),-AT2640,AK2640)</f>
        <v>25</v>
      </c>
    </row>
    <row r="2641" spans="1:47" x14ac:dyDescent="0.15">
      <c r="A2641" s="21" t="s">
        <v>1273</v>
      </c>
      <c r="B2641" s="20" t="s">
        <v>918</v>
      </c>
      <c r="C2641" s="20" t="s">
        <v>1050</v>
      </c>
      <c r="D2641" s="20" t="s">
        <v>1051</v>
      </c>
      <c r="E2641" s="20" t="s">
        <v>1817</v>
      </c>
      <c r="F2641" s="20" t="s">
        <v>1250</v>
      </c>
      <c r="G2641" s="20" t="s">
        <v>2185</v>
      </c>
      <c r="H2641" s="20"/>
      <c r="I2641" s="20">
        <v>13553824902</v>
      </c>
      <c r="J2641" s="20" t="s">
        <v>1275</v>
      </c>
      <c r="K2641" s="20" t="s">
        <v>685</v>
      </c>
      <c r="L2641" s="20" t="s">
        <v>1277</v>
      </c>
      <c r="M2641" s="20">
        <v>374</v>
      </c>
      <c r="N2641" s="20">
        <v>100</v>
      </c>
      <c r="O2641" s="20" t="s">
        <v>927</v>
      </c>
      <c r="P2641" s="20" t="s">
        <v>50</v>
      </c>
      <c r="Q2641" s="28"/>
      <c r="R2641" s="21" t="s">
        <v>121</v>
      </c>
      <c r="S2641" s="21"/>
      <c r="T2641" s="21" t="s">
        <v>53</v>
      </c>
      <c r="U2641" s="21" t="s">
        <v>686</v>
      </c>
      <c r="V2641" s="46"/>
      <c r="Y2641" s="21">
        <v>2</v>
      </c>
      <c r="Z2641" s="22">
        <f t="shared" si="1705"/>
        <v>100</v>
      </c>
      <c r="AA2641" s="20" t="s">
        <v>3440</v>
      </c>
      <c r="AB2641" s="22"/>
      <c r="AC2641" s="22"/>
      <c r="AD2641" s="22"/>
      <c r="AE2641" s="22"/>
      <c r="AF2641" s="22"/>
      <c r="AG2641" s="20"/>
      <c r="AH2641" s="22"/>
      <c r="AI2641" s="22"/>
      <c r="AJ2641" s="22"/>
      <c r="AK2641" s="22"/>
      <c r="AM2641" s="22"/>
      <c r="AN2641" s="22"/>
      <c r="AO2641" s="22" t="s">
        <v>3441</v>
      </c>
      <c r="AP2641" s="22">
        <v>0</v>
      </c>
      <c r="AS2641" s="20"/>
      <c r="AT2641" s="20"/>
      <c r="AU2641" s="20"/>
    </row>
    <row r="2642" spans="1:47" x14ac:dyDescent="0.15">
      <c r="A2642" s="21" t="s">
        <v>1273</v>
      </c>
      <c r="B2642" s="20" t="s">
        <v>918</v>
      </c>
      <c r="C2642" s="20" t="s">
        <v>1050</v>
      </c>
      <c r="D2642" s="20" t="s">
        <v>1051</v>
      </c>
      <c r="E2642" s="20" t="s">
        <v>1492</v>
      </c>
      <c r="F2642" s="20" t="s">
        <v>1250</v>
      </c>
      <c r="G2642" s="20" t="s">
        <v>3773</v>
      </c>
      <c r="H2642" s="20"/>
      <c r="I2642" s="20">
        <v>13532413041</v>
      </c>
      <c r="J2642" s="20" t="s">
        <v>924</v>
      </c>
      <c r="K2642" s="20" t="s">
        <v>685</v>
      </c>
      <c r="L2642" s="20" t="s">
        <v>2875</v>
      </c>
      <c r="M2642" s="20">
        <v>800</v>
      </c>
      <c r="N2642" s="20">
        <v>800</v>
      </c>
      <c r="O2642" s="20" t="s">
        <v>927</v>
      </c>
      <c r="P2642" s="20" t="s">
        <v>50</v>
      </c>
      <c r="Q2642" s="28"/>
      <c r="R2642" s="21" t="s">
        <v>121</v>
      </c>
      <c r="S2642" s="25" t="s">
        <v>1494</v>
      </c>
      <c r="T2642" s="21" t="s">
        <v>53</v>
      </c>
      <c r="U2642" s="21" t="s">
        <v>686</v>
      </c>
      <c r="V2642" s="46">
        <v>1</v>
      </c>
      <c r="W2642" s="26">
        <f t="shared" ref="W2642:W2653" si="1721">V2642</f>
        <v>1</v>
      </c>
      <c r="Y2642" s="21">
        <v>6</v>
      </c>
      <c r="Z2642" s="22">
        <f t="shared" si="1705"/>
        <v>800</v>
      </c>
      <c r="AA2642" s="20" t="s">
        <v>3440</v>
      </c>
      <c r="AB2642" s="22">
        <v>1</v>
      </c>
      <c r="AC2642" s="22"/>
      <c r="AD2642" s="22">
        <f>N2642</f>
        <v>800</v>
      </c>
      <c r="AE2642" s="22"/>
      <c r="AF2642" s="22">
        <f t="shared" ref="AF2642:AF2653" si="1722">N2642</f>
        <v>800</v>
      </c>
      <c r="AG2642" s="20"/>
      <c r="AH2642" s="22"/>
      <c r="AI2642" s="22"/>
      <c r="AJ2642" s="22">
        <f>N2642</f>
        <v>800</v>
      </c>
      <c r="AK2642" s="22">
        <f>IF(O2642="(传统)XDSL",VLOOKUP(S2642,[2]直销续费率明细!C:I,7,FALSE)*1,IF(O2642="GPON+XDSL",VLOOKUP(S2642,[2]直销续费率明细!C:I,7,FALSE)*1,VLOOKUP(S2642,[2]直销续费率明细!C:I,5,FALSE)*1))</f>
        <v>25</v>
      </c>
      <c r="AL2642" s="22" t="s">
        <v>1309</v>
      </c>
      <c r="AM2642" s="22"/>
      <c r="AN2642" s="22"/>
      <c r="AO2642" s="22" t="s">
        <v>2216</v>
      </c>
      <c r="AP2642" s="22" t="s">
        <v>1301</v>
      </c>
      <c r="AS2642" s="20">
        <f>IF(Y2642&gt;=10,VLOOKUP(U2642,[2]提成计算!B:T,19,FALSE),VLOOKUP(U2642,[2]提成计算!B:T,18,FALSE))</f>
        <v>0.06</v>
      </c>
      <c r="AT2642" s="20">
        <f t="shared" ref="AT2642" si="1723">IF(AD2642*AS2642&gt;0,AD2642*AS2642,AE2642*AS2642)</f>
        <v>48</v>
      </c>
      <c r="AU2642" s="20">
        <f t="shared" ref="AU2642" si="1724">IF(AND(AK2642&lt;0,AK2642+AT2642&lt;0),-AT2642,AK2642)</f>
        <v>25</v>
      </c>
    </row>
    <row r="2643" spans="1:47" x14ac:dyDescent="0.15">
      <c r="A2643" s="21" t="s">
        <v>1273</v>
      </c>
      <c r="B2643" s="20" t="s">
        <v>918</v>
      </c>
      <c r="C2643" s="20" t="s">
        <v>1050</v>
      </c>
      <c r="D2643" s="20" t="s">
        <v>1062</v>
      </c>
      <c r="E2643" s="20" t="s">
        <v>1055</v>
      </c>
      <c r="F2643" s="20" t="s">
        <v>1250</v>
      </c>
      <c r="G2643" s="20" t="s">
        <v>3774</v>
      </c>
      <c r="H2643" s="20"/>
      <c r="I2643" s="20">
        <v>18566189389</v>
      </c>
      <c r="J2643" s="20" t="s">
        <v>1268</v>
      </c>
      <c r="K2643" s="20" t="s">
        <v>1057</v>
      </c>
      <c r="L2643" s="20" t="s">
        <v>1358</v>
      </c>
      <c r="M2643" s="20">
        <v>1088</v>
      </c>
      <c r="N2643" s="20">
        <v>1088</v>
      </c>
      <c r="O2643" s="20" t="s">
        <v>927</v>
      </c>
      <c r="P2643" s="20" t="s">
        <v>50</v>
      </c>
      <c r="Q2643" s="28"/>
      <c r="R2643" s="21" t="s">
        <v>1059</v>
      </c>
      <c r="S2643" s="21"/>
      <c r="T2643" s="21" t="s">
        <v>53</v>
      </c>
      <c r="U2643" s="21" t="s">
        <v>1061</v>
      </c>
      <c r="V2643" s="46">
        <v>1</v>
      </c>
      <c r="W2643" s="26">
        <f t="shared" si="1721"/>
        <v>1</v>
      </c>
      <c r="X2643" s="26">
        <f t="shared" ref="X2643:X2653" si="1725">V2643</f>
        <v>1</v>
      </c>
      <c r="Y2643" s="21">
        <v>10</v>
      </c>
      <c r="Z2643" s="22">
        <f t="shared" si="1705"/>
        <v>1088</v>
      </c>
      <c r="AA2643" s="20" t="s">
        <v>3440</v>
      </c>
      <c r="AB2643" s="22"/>
      <c r="AC2643" s="22">
        <v>1</v>
      </c>
      <c r="AD2643" s="22"/>
      <c r="AE2643" s="22">
        <f t="shared" ref="AE2643:AE2646" si="1726">N2643</f>
        <v>1088</v>
      </c>
      <c r="AF2643" s="22">
        <f t="shared" si="1722"/>
        <v>1088</v>
      </c>
      <c r="AG2643" s="20">
        <f t="shared" ref="AG2643:AG2645" si="1727">N2643</f>
        <v>1088</v>
      </c>
      <c r="AH2643" s="20" t="str">
        <f>VLOOKUP(U2643,[1]提成计算!B:I,8,FALSE)</f>
        <v>否</v>
      </c>
      <c r="AI2643" s="20"/>
      <c r="AJ2643" s="22"/>
      <c r="AK2643" s="22"/>
      <c r="AM2643" s="22"/>
      <c r="AN2643" s="22"/>
      <c r="AO2643" s="22" t="s">
        <v>3441</v>
      </c>
      <c r="AP2643" s="22" t="s">
        <v>1301</v>
      </c>
      <c r="AS2643" s="20"/>
      <c r="AT2643" s="20"/>
      <c r="AU2643" s="20"/>
    </row>
    <row r="2644" spans="1:47" x14ac:dyDescent="0.15">
      <c r="A2644" s="21" t="s">
        <v>1273</v>
      </c>
      <c r="B2644" s="20" t="s">
        <v>918</v>
      </c>
      <c r="C2644" s="20" t="s">
        <v>1050</v>
      </c>
      <c r="D2644" s="20" t="s">
        <v>1065</v>
      </c>
      <c r="E2644" s="20" t="s">
        <v>1552</v>
      </c>
      <c r="F2644" s="20" t="s">
        <v>1250</v>
      </c>
      <c r="G2644" s="20" t="s">
        <v>3775</v>
      </c>
      <c r="H2644" s="20"/>
      <c r="I2644" s="20">
        <v>13450052341</v>
      </c>
      <c r="J2644" s="20" t="s">
        <v>1268</v>
      </c>
      <c r="K2644" s="20" t="s">
        <v>124</v>
      </c>
      <c r="L2644" s="20" t="s">
        <v>1358</v>
      </c>
      <c r="M2644" s="20">
        <v>1088</v>
      </c>
      <c r="N2644" s="20">
        <v>1088</v>
      </c>
      <c r="O2644" s="20" t="s">
        <v>927</v>
      </c>
      <c r="P2644" s="20" t="s">
        <v>50</v>
      </c>
      <c r="Q2644" s="28"/>
      <c r="R2644" s="21" t="s">
        <v>69</v>
      </c>
      <c r="S2644" s="21"/>
      <c r="T2644" s="21" t="s">
        <v>53</v>
      </c>
      <c r="U2644" s="21" t="s">
        <v>125</v>
      </c>
      <c r="V2644" s="46">
        <v>1</v>
      </c>
      <c r="W2644" s="26">
        <f t="shared" si="1721"/>
        <v>1</v>
      </c>
      <c r="X2644" s="26">
        <f t="shared" si="1725"/>
        <v>1</v>
      </c>
      <c r="Y2644" s="21">
        <v>10</v>
      </c>
      <c r="Z2644" s="22">
        <f t="shared" si="1705"/>
        <v>1088</v>
      </c>
      <c r="AA2644" s="20" t="s">
        <v>3440</v>
      </c>
      <c r="AB2644" s="22"/>
      <c r="AC2644" s="22">
        <v>1</v>
      </c>
      <c r="AD2644" s="22"/>
      <c r="AE2644" s="22">
        <f t="shared" si="1726"/>
        <v>1088</v>
      </c>
      <c r="AF2644" s="22">
        <f t="shared" si="1722"/>
        <v>1088</v>
      </c>
      <c r="AG2644" s="20">
        <f t="shared" si="1727"/>
        <v>1088</v>
      </c>
      <c r="AH2644" s="20" t="str">
        <f>VLOOKUP(U2644,[1]提成计算!B:I,8,FALSE)</f>
        <v xml:space="preserve"> </v>
      </c>
      <c r="AI2644" s="20"/>
      <c r="AJ2644" s="22"/>
      <c r="AK2644" s="22"/>
      <c r="AM2644" s="22"/>
      <c r="AN2644" s="22"/>
      <c r="AO2644" s="22" t="s">
        <v>3441</v>
      </c>
      <c r="AP2644" s="22" t="s">
        <v>1301</v>
      </c>
      <c r="AS2644" s="20"/>
      <c r="AT2644" s="20"/>
      <c r="AU2644" s="20"/>
    </row>
    <row r="2645" spans="1:47" x14ac:dyDescent="0.15">
      <c r="A2645" s="21" t="s">
        <v>1273</v>
      </c>
      <c r="B2645" s="20" t="s">
        <v>918</v>
      </c>
      <c r="C2645" s="20" t="s">
        <v>1050</v>
      </c>
      <c r="D2645" s="20" t="s">
        <v>1065</v>
      </c>
      <c r="E2645" s="20" t="s">
        <v>1552</v>
      </c>
      <c r="F2645" s="20" t="s">
        <v>1250</v>
      </c>
      <c r="G2645" s="20" t="s">
        <v>3776</v>
      </c>
      <c r="H2645" s="20"/>
      <c r="I2645" s="20">
        <v>13686236321</v>
      </c>
      <c r="J2645" s="20" t="s">
        <v>1268</v>
      </c>
      <c r="K2645" s="20" t="s">
        <v>124</v>
      </c>
      <c r="L2645" s="20" t="s">
        <v>1358</v>
      </c>
      <c r="M2645" s="20">
        <v>1088</v>
      </c>
      <c r="N2645" s="20">
        <v>1088</v>
      </c>
      <c r="O2645" s="20" t="s">
        <v>927</v>
      </c>
      <c r="P2645" s="20" t="s">
        <v>50</v>
      </c>
      <c r="Q2645" s="28"/>
      <c r="R2645" s="21" t="s">
        <v>69</v>
      </c>
      <c r="S2645" s="21"/>
      <c r="T2645" s="21" t="s">
        <v>53</v>
      </c>
      <c r="U2645" s="21" t="s">
        <v>125</v>
      </c>
      <c r="V2645" s="46">
        <v>1</v>
      </c>
      <c r="W2645" s="26">
        <f t="shared" si="1721"/>
        <v>1</v>
      </c>
      <c r="X2645" s="26">
        <f t="shared" si="1725"/>
        <v>1</v>
      </c>
      <c r="Y2645" s="21">
        <v>10</v>
      </c>
      <c r="Z2645" s="22">
        <f t="shared" si="1705"/>
        <v>1088</v>
      </c>
      <c r="AA2645" s="20" t="s">
        <v>3440</v>
      </c>
      <c r="AB2645" s="22"/>
      <c r="AC2645" s="22">
        <v>1</v>
      </c>
      <c r="AD2645" s="22"/>
      <c r="AE2645" s="22">
        <f t="shared" si="1726"/>
        <v>1088</v>
      </c>
      <c r="AF2645" s="22">
        <f t="shared" si="1722"/>
        <v>1088</v>
      </c>
      <c r="AG2645" s="20">
        <f t="shared" si="1727"/>
        <v>1088</v>
      </c>
      <c r="AH2645" s="20" t="str">
        <f>VLOOKUP(U2645,[1]提成计算!B:I,8,FALSE)</f>
        <v xml:space="preserve"> </v>
      </c>
      <c r="AI2645" s="20"/>
      <c r="AJ2645" s="22"/>
      <c r="AK2645" s="22"/>
      <c r="AM2645" s="22"/>
      <c r="AN2645" s="22"/>
      <c r="AO2645" s="22" t="s">
        <v>3441</v>
      </c>
      <c r="AP2645" s="22" t="s">
        <v>1301</v>
      </c>
      <c r="AS2645" s="20"/>
      <c r="AT2645" s="20"/>
      <c r="AU2645" s="20"/>
    </row>
    <row r="2646" spans="1:47" x14ac:dyDescent="0.15">
      <c r="A2646" s="21" t="s">
        <v>1273</v>
      </c>
      <c r="B2646" s="20" t="s">
        <v>918</v>
      </c>
      <c r="C2646" s="20" t="s">
        <v>1050</v>
      </c>
      <c r="D2646" s="20" t="s">
        <v>1051</v>
      </c>
      <c r="E2646" s="20" t="s">
        <v>1815</v>
      </c>
      <c r="F2646" s="20" t="s">
        <v>1250</v>
      </c>
      <c r="G2646" s="20" t="s">
        <v>3777</v>
      </c>
      <c r="H2646" s="20"/>
      <c r="I2646" s="20">
        <v>13538522661</v>
      </c>
      <c r="J2646" s="20" t="s">
        <v>924</v>
      </c>
      <c r="K2646" s="20" t="s">
        <v>685</v>
      </c>
      <c r="L2646" s="20" t="s">
        <v>2133</v>
      </c>
      <c r="M2646" s="20">
        <v>1998</v>
      </c>
      <c r="N2646" s="20">
        <v>1998</v>
      </c>
      <c r="O2646" s="20" t="s">
        <v>927</v>
      </c>
      <c r="P2646" s="20" t="s">
        <v>50</v>
      </c>
      <c r="Q2646" s="28"/>
      <c r="R2646" s="21" t="s">
        <v>121</v>
      </c>
      <c r="S2646" s="25" t="s">
        <v>1054</v>
      </c>
      <c r="T2646" s="21" t="s">
        <v>53</v>
      </c>
      <c r="U2646" s="21" t="s">
        <v>686</v>
      </c>
      <c r="V2646" s="46">
        <v>1</v>
      </c>
      <c r="W2646" s="26">
        <f t="shared" si="1721"/>
        <v>1</v>
      </c>
      <c r="Y2646" s="21">
        <v>10</v>
      </c>
      <c r="Z2646" s="22">
        <f t="shared" si="1705"/>
        <v>1998</v>
      </c>
      <c r="AA2646" s="20" t="s">
        <v>3440</v>
      </c>
      <c r="AB2646" s="22"/>
      <c r="AC2646" s="22">
        <v>1</v>
      </c>
      <c r="AD2646" s="22"/>
      <c r="AE2646" s="22">
        <f t="shared" si="1726"/>
        <v>1998</v>
      </c>
      <c r="AF2646" s="22">
        <f t="shared" si="1722"/>
        <v>1998</v>
      </c>
      <c r="AG2646" s="20"/>
      <c r="AH2646" s="22"/>
      <c r="AI2646" s="22"/>
      <c r="AJ2646" s="22">
        <f t="shared" ref="AJ2646:AJ2648" si="1728">N2646</f>
        <v>1998</v>
      </c>
      <c r="AK2646" s="22">
        <f>IF(O2646="(传统)XDSL",VLOOKUP(S2646,[2]直销续费率明细!C:I,7,FALSE)*1,IF(O2646="GPON+XDSL",VLOOKUP(S2646,[2]直销续费率明细!C:I,7,FALSE)*1,VLOOKUP(S2646,[2]直销续费率明细!C:I,5,FALSE)*1))</f>
        <v>25</v>
      </c>
      <c r="AL2646" s="22" t="s">
        <v>1309</v>
      </c>
      <c r="AM2646" s="22"/>
      <c r="AN2646" s="22"/>
      <c r="AO2646" s="22" t="s">
        <v>3441</v>
      </c>
      <c r="AP2646" s="22" t="s">
        <v>1301</v>
      </c>
      <c r="AS2646" s="20">
        <f>IF(Y2646&gt;=10,VLOOKUP(U2646,[2]提成计算!B:T,19,FALSE),VLOOKUP(U2646,[2]提成计算!B:T,18,FALSE))</f>
        <v>0.09</v>
      </c>
      <c r="AT2646" s="20">
        <f t="shared" ref="AT2646:AT2647" si="1729">IF(AD2646*AS2646&gt;0,AD2646*AS2646,AE2646*AS2646)</f>
        <v>179.82</v>
      </c>
      <c r="AU2646" s="20">
        <f t="shared" ref="AU2646:AU2647" si="1730">IF(AND(AK2646&lt;0,AK2646+AT2646&lt;0),-AT2646,AK2646)</f>
        <v>25</v>
      </c>
    </row>
    <row r="2647" spans="1:47" x14ac:dyDescent="0.15">
      <c r="A2647" s="21" t="s">
        <v>1273</v>
      </c>
      <c r="B2647" s="20" t="s">
        <v>918</v>
      </c>
      <c r="C2647" s="20" t="s">
        <v>1050</v>
      </c>
      <c r="D2647" s="20" t="s">
        <v>1070</v>
      </c>
      <c r="E2647" s="20" t="s">
        <v>1710</v>
      </c>
      <c r="F2647" s="20" t="s">
        <v>1250</v>
      </c>
      <c r="G2647" s="20" t="s">
        <v>3778</v>
      </c>
      <c r="H2647" s="20"/>
      <c r="I2647" s="20">
        <v>13924345281</v>
      </c>
      <c r="J2647" s="20" t="s">
        <v>924</v>
      </c>
      <c r="K2647" s="20" t="s">
        <v>3733</v>
      </c>
      <c r="L2647" s="20" t="s">
        <v>1863</v>
      </c>
      <c r="M2647" s="20">
        <v>1298</v>
      </c>
      <c r="N2647" s="20">
        <v>1298</v>
      </c>
      <c r="O2647" s="20" t="s">
        <v>927</v>
      </c>
      <c r="P2647" s="20" t="s">
        <v>50</v>
      </c>
      <c r="Q2647" s="28"/>
      <c r="R2647" s="21" t="s">
        <v>104</v>
      </c>
      <c r="S2647" s="25" t="s">
        <v>1090</v>
      </c>
      <c r="T2647" s="21" t="s">
        <v>53</v>
      </c>
      <c r="U2647" s="21" t="s">
        <v>1712</v>
      </c>
      <c r="V2647" s="46">
        <v>1</v>
      </c>
      <c r="W2647" s="26">
        <f t="shared" si="1721"/>
        <v>1</v>
      </c>
      <c r="Y2647" s="21">
        <v>6</v>
      </c>
      <c r="Z2647" s="22">
        <f t="shared" si="1705"/>
        <v>1298</v>
      </c>
      <c r="AA2647" s="20" t="s">
        <v>3440</v>
      </c>
      <c r="AB2647" s="22">
        <v>1</v>
      </c>
      <c r="AC2647" s="22"/>
      <c r="AD2647" s="22">
        <f>N2647</f>
        <v>1298</v>
      </c>
      <c r="AE2647" s="22"/>
      <c r="AF2647" s="22">
        <f t="shared" si="1722"/>
        <v>1298</v>
      </c>
      <c r="AG2647" s="20"/>
      <c r="AH2647" s="22"/>
      <c r="AI2647" s="22"/>
      <c r="AJ2647" s="22">
        <f t="shared" si="1728"/>
        <v>1298</v>
      </c>
      <c r="AK2647" s="22">
        <f>IF(O2647="(传统)XDSL",VLOOKUP(S2647,[2]直销续费率明细!C:I,7,FALSE)*1,IF(O2647="GPON+XDSL",VLOOKUP(S2647,[2]直销续费率明细!C:I,7,FALSE)*1,VLOOKUP(S2647,[2]直销续费率明细!C:I,5,FALSE)*1))</f>
        <v>0</v>
      </c>
      <c r="AL2647" s="22" t="s">
        <v>1309</v>
      </c>
      <c r="AM2647" s="22"/>
      <c r="AN2647" s="22"/>
      <c r="AO2647" s="22" t="s">
        <v>2216</v>
      </c>
      <c r="AP2647" s="22" t="s">
        <v>1301</v>
      </c>
      <c r="AS2647" s="20">
        <f>IF(Y2647&gt;=10,VLOOKUP(U2647,[2]提成计算!B:T,19,FALSE),VLOOKUP(U2647,[2]提成计算!B:T,18,FALSE))</f>
        <v>7.0000000000000007E-2</v>
      </c>
      <c r="AT2647" s="20">
        <f t="shared" si="1729"/>
        <v>90.860000000000014</v>
      </c>
      <c r="AU2647" s="20">
        <f t="shared" si="1730"/>
        <v>0</v>
      </c>
    </row>
    <row r="2648" spans="1:47" x14ac:dyDescent="0.15">
      <c r="A2648" s="21" t="s">
        <v>1273</v>
      </c>
      <c r="B2648" s="20" t="s">
        <v>918</v>
      </c>
      <c r="C2648" s="20" t="s">
        <v>1050</v>
      </c>
      <c r="D2648" s="20" t="s">
        <v>1078</v>
      </c>
      <c r="E2648" s="20" t="s">
        <v>1084</v>
      </c>
      <c r="F2648" s="20" t="s">
        <v>1250</v>
      </c>
      <c r="G2648" s="20" t="s">
        <v>3779</v>
      </c>
      <c r="H2648" s="20"/>
      <c r="I2648" s="20">
        <v>13713078445</v>
      </c>
      <c r="J2648" s="20" t="s">
        <v>924</v>
      </c>
      <c r="K2648" s="20" t="s">
        <v>174</v>
      </c>
      <c r="L2648" s="20" t="s">
        <v>1299</v>
      </c>
      <c r="M2648" s="20">
        <v>888</v>
      </c>
      <c r="N2648" s="20">
        <v>888</v>
      </c>
      <c r="O2648" s="20" t="s">
        <v>927</v>
      </c>
      <c r="P2648" s="20" t="s">
        <v>50</v>
      </c>
      <c r="Q2648" s="28"/>
      <c r="R2648" s="21" t="s">
        <v>1082</v>
      </c>
      <c r="S2648" s="25" t="s">
        <v>1087</v>
      </c>
      <c r="T2648" s="21" t="s">
        <v>2242</v>
      </c>
      <c r="U2648" s="21"/>
      <c r="V2648" s="46">
        <v>1</v>
      </c>
      <c r="W2648" s="26">
        <f t="shared" si="1721"/>
        <v>1</v>
      </c>
      <c r="Y2648" s="21">
        <v>12</v>
      </c>
      <c r="Z2648" s="22">
        <f t="shared" si="1705"/>
        <v>888</v>
      </c>
      <c r="AA2648" s="20" t="s">
        <v>2218</v>
      </c>
      <c r="AB2648" s="22"/>
      <c r="AC2648" s="22">
        <v>1</v>
      </c>
      <c r="AD2648" s="22"/>
      <c r="AE2648" s="22">
        <f t="shared" ref="AE2648:AE2650" si="1731">N2648</f>
        <v>888</v>
      </c>
      <c r="AF2648" s="22">
        <f t="shared" si="1722"/>
        <v>888</v>
      </c>
      <c r="AG2648" s="20"/>
      <c r="AH2648" s="22"/>
      <c r="AI2648" s="22"/>
      <c r="AJ2648" s="22">
        <f t="shared" si="1728"/>
        <v>888</v>
      </c>
      <c r="AK2648" s="22">
        <f>IF(O2648="(传统)XDSL",VLOOKUP(S2648,[1]续费率明细!C:I,7,FALSE)*1,IF(O2648="GPON+XDSL",VLOOKUP(S2648,[1]续费率明细!C:I,7,FALSE)*1,VLOOKUP(S2648,[1]续费率明细!C:I,5,FALSE)*1))</f>
        <v>25</v>
      </c>
      <c r="AL2648" s="22" t="s">
        <v>1871</v>
      </c>
      <c r="AM2648" s="22"/>
      <c r="AN2648" s="22"/>
      <c r="AO2648" s="22" t="s">
        <v>3441</v>
      </c>
      <c r="AP2648" s="22" t="s">
        <v>1301</v>
      </c>
      <c r="AS2648" s="20"/>
      <c r="AT2648" s="20"/>
      <c r="AU2648" s="20"/>
    </row>
    <row r="2649" spans="1:47" x14ac:dyDescent="0.15">
      <c r="A2649" s="21" t="s">
        <v>1273</v>
      </c>
      <c r="B2649" s="20" t="s">
        <v>918</v>
      </c>
      <c r="C2649" s="20" t="s">
        <v>1050</v>
      </c>
      <c r="D2649" s="20" t="s">
        <v>1070</v>
      </c>
      <c r="E2649" s="20" t="s">
        <v>1710</v>
      </c>
      <c r="F2649" s="20" t="s">
        <v>1250</v>
      </c>
      <c r="G2649" s="20" t="s">
        <v>3780</v>
      </c>
      <c r="H2649" s="20"/>
      <c r="I2649" s="20">
        <v>13556720421</v>
      </c>
      <c r="J2649" s="20" t="s">
        <v>1268</v>
      </c>
      <c r="K2649" s="20" t="s">
        <v>3770</v>
      </c>
      <c r="L2649" s="20" t="s">
        <v>1898</v>
      </c>
      <c r="M2649" s="20">
        <v>1398</v>
      </c>
      <c r="N2649" s="20">
        <v>1398</v>
      </c>
      <c r="O2649" s="20" t="s">
        <v>927</v>
      </c>
      <c r="P2649" s="20" t="s">
        <v>50</v>
      </c>
      <c r="Q2649" s="28"/>
      <c r="R2649" s="21" t="s">
        <v>104</v>
      </c>
      <c r="S2649" s="21"/>
      <c r="T2649" s="21" t="s">
        <v>53</v>
      </c>
      <c r="U2649" s="21" t="s">
        <v>1712</v>
      </c>
      <c r="V2649" s="46">
        <v>1</v>
      </c>
      <c r="W2649" s="26">
        <f t="shared" si="1721"/>
        <v>1</v>
      </c>
      <c r="X2649" s="26">
        <f t="shared" si="1725"/>
        <v>1</v>
      </c>
      <c r="Y2649" s="21">
        <v>20</v>
      </c>
      <c r="Z2649" s="22">
        <f t="shared" si="1705"/>
        <v>1398</v>
      </c>
      <c r="AA2649" s="20" t="s">
        <v>3440</v>
      </c>
      <c r="AB2649" s="22"/>
      <c r="AC2649" s="22">
        <v>1</v>
      </c>
      <c r="AD2649" s="22"/>
      <c r="AE2649" s="22">
        <f t="shared" si="1731"/>
        <v>1398</v>
      </c>
      <c r="AF2649" s="22">
        <f t="shared" si="1722"/>
        <v>1398</v>
      </c>
      <c r="AG2649" s="20">
        <f t="shared" ref="AG2649:AG2653" si="1732">N2649</f>
        <v>1398</v>
      </c>
      <c r="AH2649" s="20" t="str">
        <f>VLOOKUP(U2649,[1]提成计算!B:I,8,FALSE)</f>
        <v xml:space="preserve"> </v>
      </c>
      <c r="AI2649" s="20"/>
      <c r="AJ2649" s="22"/>
      <c r="AK2649" s="22"/>
      <c r="AM2649" s="22"/>
      <c r="AN2649" s="22"/>
      <c r="AO2649" s="22" t="s">
        <v>3441</v>
      </c>
      <c r="AP2649" s="22" t="s">
        <v>1301</v>
      </c>
      <c r="AS2649" s="20"/>
      <c r="AT2649" s="20"/>
      <c r="AU2649" s="20"/>
    </row>
    <row r="2650" spans="1:47" x14ac:dyDescent="0.15">
      <c r="A2650" s="21" t="s">
        <v>1273</v>
      </c>
      <c r="B2650" s="20" t="s">
        <v>918</v>
      </c>
      <c r="C2650" s="20" t="s">
        <v>1050</v>
      </c>
      <c r="D2650" s="20" t="s">
        <v>1070</v>
      </c>
      <c r="E2650" s="20" t="s">
        <v>3781</v>
      </c>
      <c r="F2650" s="20" t="s">
        <v>1250</v>
      </c>
      <c r="G2650" s="20" t="s">
        <v>3782</v>
      </c>
      <c r="H2650" s="20"/>
      <c r="I2650" s="20">
        <v>13712612223</v>
      </c>
      <c r="J2650" s="20" t="s">
        <v>1268</v>
      </c>
      <c r="K2650" s="20" t="s">
        <v>103</v>
      </c>
      <c r="L2650" s="20" t="s">
        <v>1358</v>
      </c>
      <c r="M2650" s="20">
        <v>1088</v>
      </c>
      <c r="N2650" s="20">
        <v>1088</v>
      </c>
      <c r="O2650" s="20" t="s">
        <v>927</v>
      </c>
      <c r="P2650" s="20" t="s">
        <v>50</v>
      </c>
      <c r="Q2650" s="28"/>
      <c r="R2650" s="21" t="s">
        <v>104</v>
      </c>
      <c r="S2650" s="21"/>
      <c r="T2650" s="21" t="s">
        <v>53</v>
      </c>
      <c r="U2650" s="21" t="s">
        <v>105</v>
      </c>
      <c r="V2650" s="46">
        <v>1</v>
      </c>
      <c r="W2650" s="26">
        <f t="shared" si="1721"/>
        <v>1</v>
      </c>
      <c r="X2650" s="26">
        <f t="shared" si="1725"/>
        <v>1</v>
      </c>
      <c r="Y2650" s="21">
        <v>10</v>
      </c>
      <c r="Z2650" s="22">
        <f t="shared" si="1705"/>
        <v>1088</v>
      </c>
      <c r="AA2650" s="20" t="s">
        <v>3440</v>
      </c>
      <c r="AB2650" s="22"/>
      <c r="AC2650" s="22">
        <v>1</v>
      </c>
      <c r="AD2650" s="22"/>
      <c r="AE2650" s="22">
        <f t="shared" si="1731"/>
        <v>1088</v>
      </c>
      <c r="AF2650" s="22">
        <f t="shared" si="1722"/>
        <v>1088</v>
      </c>
      <c r="AG2650" s="20">
        <f t="shared" si="1732"/>
        <v>1088</v>
      </c>
      <c r="AH2650" s="20" t="str">
        <f>VLOOKUP(U2650,[1]提成计算!B:I,8,FALSE)</f>
        <v xml:space="preserve"> </v>
      </c>
      <c r="AI2650" s="20"/>
      <c r="AJ2650" s="22"/>
      <c r="AK2650" s="22"/>
      <c r="AM2650" s="22"/>
      <c r="AN2650" s="22"/>
      <c r="AO2650" s="22" t="s">
        <v>3441</v>
      </c>
      <c r="AP2650" s="22" t="s">
        <v>1301</v>
      </c>
      <c r="AS2650" s="20"/>
      <c r="AT2650" s="20"/>
      <c r="AU2650" s="20"/>
    </row>
    <row r="2651" spans="1:47" x14ac:dyDescent="0.15">
      <c r="A2651" s="21" t="s">
        <v>1273</v>
      </c>
      <c r="B2651" s="20" t="s">
        <v>918</v>
      </c>
      <c r="C2651" s="20" t="s">
        <v>1050</v>
      </c>
      <c r="D2651" s="20" t="s">
        <v>1070</v>
      </c>
      <c r="E2651" s="20" t="s">
        <v>1071</v>
      </c>
      <c r="F2651" s="20" t="s">
        <v>1250</v>
      </c>
      <c r="G2651" s="20" t="s">
        <v>3783</v>
      </c>
      <c r="H2651" s="20"/>
      <c r="I2651" s="20">
        <v>13638609867</v>
      </c>
      <c r="J2651" s="20" t="s">
        <v>1268</v>
      </c>
      <c r="K2651" s="20" t="s">
        <v>1073</v>
      </c>
      <c r="L2651" s="20" t="s">
        <v>2131</v>
      </c>
      <c r="M2651" s="20">
        <v>800</v>
      </c>
      <c r="N2651" s="20">
        <v>800</v>
      </c>
      <c r="O2651" s="20" t="s">
        <v>927</v>
      </c>
      <c r="P2651" s="20" t="s">
        <v>50</v>
      </c>
      <c r="Q2651" s="28"/>
      <c r="R2651" s="21" t="s">
        <v>104</v>
      </c>
      <c r="S2651" s="21"/>
      <c r="T2651" s="21" t="s">
        <v>3727</v>
      </c>
      <c r="U2651" s="21"/>
      <c r="V2651" s="46">
        <v>1</v>
      </c>
      <c r="W2651" s="26">
        <f t="shared" si="1721"/>
        <v>1</v>
      </c>
      <c r="X2651" s="26">
        <f t="shared" si="1725"/>
        <v>1</v>
      </c>
      <c r="Y2651" s="21">
        <v>6</v>
      </c>
      <c r="Z2651" s="22">
        <f t="shared" si="1705"/>
        <v>800</v>
      </c>
      <c r="AA2651" s="20" t="s">
        <v>3440</v>
      </c>
      <c r="AB2651" s="22">
        <v>1</v>
      </c>
      <c r="AC2651" s="22"/>
      <c r="AD2651" s="22">
        <f>N2651</f>
        <v>800</v>
      </c>
      <c r="AE2651" s="22"/>
      <c r="AF2651" s="22">
        <f t="shared" si="1722"/>
        <v>800</v>
      </c>
      <c r="AG2651" s="20">
        <f t="shared" si="1732"/>
        <v>800</v>
      </c>
      <c r="AH2651" s="20"/>
      <c r="AI2651" s="20"/>
      <c r="AJ2651" s="22"/>
      <c r="AK2651" s="22"/>
      <c r="AM2651" s="22"/>
      <c r="AN2651" s="22"/>
      <c r="AO2651" s="22" t="s">
        <v>3441</v>
      </c>
      <c r="AP2651" s="22" t="s">
        <v>1301</v>
      </c>
      <c r="AS2651" s="20"/>
      <c r="AT2651" s="20"/>
      <c r="AU2651" s="20"/>
    </row>
    <row r="2652" spans="1:47" x14ac:dyDescent="0.15">
      <c r="A2652" s="21" t="s">
        <v>1273</v>
      </c>
      <c r="B2652" s="20" t="s">
        <v>918</v>
      </c>
      <c r="C2652" s="20" t="s">
        <v>1050</v>
      </c>
      <c r="D2652" s="20" t="s">
        <v>1070</v>
      </c>
      <c r="E2652" s="20" t="s">
        <v>1302</v>
      </c>
      <c r="F2652" s="20" t="s">
        <v>1250</v>
      </c>
      <c r="G2652" s="20" t="s">
        <v>3784</v>
      </c>
      <c r="H2652" s="20"/>
      <c r="I2652" s="20">
        <v>13827404316</v>
      </c>
      <c r="J2652" s="20" t="s">
        <v>1268</v>
      </c>
      <c r="K2652" s="20" t="s">
        <v>205</v>
      </c>
      <c r="L2652" s="20" t="s">
        <v>2033</v>
      </c>
      <c r="M2652" s="20">
        <v>2680</v>
      </c>
      <c r="N2652" s="20">
        <v>2680</v>
      </c>
      <c r="O2652" s="20" t="s">
        <v>927</v>
      </c>
      <c r="P2652" s="20" t="s">
        <v>50</v>
      </c>
      <c r="Q2652" s="28"/>
      <c r="R2652" s="21" t="s">
        <v>104</v>
      </c>
      <c r="S2652" s="21"/>
      <c r="T2652" s="21" t="s">
        <v>53</v>
      </c>
      <c r="U2652" s="21" t="s">
        <v>206</v>
      </c>
      <c r="V2652" s="46">
        <v>1</v>
      </c>
      <c r="W2652" s="26">
        <f t="shared" si="1721"/>
        <v>1</v>
      </c>
      <c r="X2652" s="26">
        <f t="shared" si="1725"/>
        <v>1</v>
      </c>
      <c r="Y2652" s="21">
        <v>50</v>
      </c>
      <c r="Z2652" s="22">
        <f t="shared" si="1705"/>
        <v>2680</v>
      </c>
      <c r="AA2652" s="20" t="s">
        <v>3440</v>
      </c>
      <c r="AB2652" s="22"/>
      <c r="AC2652" s="22">
        <v>1</v>
      </c>
      <c r="AD2652" s="22"/>
      <c r="AE2652" s="22">
        <f t="shared" ref="AE2652:AE2653" si="1733">N2652</f>
        <v>2680</v>
      </c>
      <c r="AF2652" s="22">
        <f t="shared" si="1722"/>
        <v>2680</v>
      </c>
      <c r="AG2652" s="20">
        <f t="shared" si="1732"/>
        <v>2680</v>
      </c>
      <c r="AH2652" s="20" t="str">
        <f>VLOOKUP(U2652,[1]提成计算!B:I,8,FALSE)</f>
        <v xml:space="preserve"> </v>
      </c>
      <c r="AI2652" s="20"/>
      <c r="AJ2652" s="22"/>
      <c r="AK2652" s="22"/>
      <c r="AM2652" s="22"/>
      <c r="AN2652" s="22"/>
      <c r="AO2652" s="22" t="s">
        <v>3441</v>
      </c>
      <c r="AP2652" s="22" t="s">
        <v>1301</v>
      </c>
      <c r="AS2652" s="20"/>
      <c r="AT2652" s="20"/>
      <c r="AU2652" s="20"/>
    </row>
    <row r="2653" spans="1:47" x14ac:dyDescent="0.15">
      <c r="A2653" s="21" t="s">
        <v>1273</v>
      </c>
      <c r="B2653" s="20" t="s">
        <v>918</v>
      </c>
      <c r="C2653" s="20" t="s">
        <v>1050</v>
      </c>
      <c r="D2653" s="20" t="s">
        <v>1078</v>
      </c>
      <c r="E2653" s="20" t="s">
        <v>1079</v>
      </c>
      <c r="F2653" s="20" t="s">
        <v>1250</v>
      </c>
      <c r="G2653" s="20" t="s">
        <v>3785</v>
      </c>
      <c r="H2653" s="20"/>
      <c r="I2653" s="20">
        <v>13712115576</v>
      </c>
      <c r="J2653" s="20" t="s">
        <v>1268</v>
      </c>
      <c r="K2653" s="20" t="s">
        <v>3755</v>
      </c>
      <c r="L2653" s="20" t="s">
        <v>1358</v>
      </c>
      <c r="M2653" s="20">
        <v>1088</v>
      </c>
      <c r="N2653" s="20">
        <v>1088</v>
      </c>
      <c r="O2653" s="20" t="s">
        <v>927</v>
      </c>
      <c r="P2653" s="20" t="s">
        <v>50</v>
      </c>
      <c r="Q2653" s="28"/>
      <c r="R2653" s="21" t="s">
        <v>1082</v>
      </c>
      <c r="S2653" s="21"/>
      <c r="T2653" s="21" t="s">
        <v>53</v>
      </c>
      <c r="U2653" s="21" t="s">
        <v>1083</v>
      </c>
      <c r="V2653" s="46">
        <v>1</v>
      </c>
      <c r="W2653" s="26">
        <f t="shared" si="1721"/>
        <v>1</v>
      </c>
      <c r="X2653" s="26">
        <f t="shared" si="1725"/>
        <v>1</v>
      </c>
      <c r="Y2653" s="21">
        <v>10</v>
      </c>
      <c r="Z2653" s="22">
        <f t="shared" si="1705"/>
        <v>1088</v>
      </c>
      <c r="AA2653" s="20" t="s">
        <v>3440</v>
      </c>
      <c r="AB2653" s="22"/>
      <c r="AC2653" s="22">
        <v>1</v>
      </c>
      <c r="AD2653" s="22"/>
      <c r="AE2653" s="22">
        <f t="shared" si="1733"/>
        <v>1088</v>
      </c>
      <c r="AF2653" s="22">
        <f t="shared" si="1722"/>
        <v>1088</v>
      </c>
      <c r="AG2653" s="20">
        <f t="shared" si="1732"/>
        <v>1088</v>
      </c>
      <c r="AH2653" s="20" t="str">
        <f>VLOOKUP(U2653,[1]提成计算!B:I,8,FALSE)</f>
        <v xml:space="preserve"> </v>
      </c>
      <c r="AI2653" s="20"/>
      <c r="AJ2653" s="22"/>
      <c r="AK2653" s="22"/>
      <c r="AM2653" s="22"/>
      <c r="AN2653" s="22"/>
      <c r="AO2653" s="22" t="s">
        <v>3441</v>
      </c>
      <c r="AP2653" s="22" t="s">
        <v>1301</v>
      </c>
      <c r="AS2653" s="20"/>
      <c r="AT2653" s="20"/>
      <c r="AU2653" s="20"/>
    </row>
    <row r="2654" spans="1:47" x14ac:dyDescent="0.15">
      <c r="A2654" s="21" t="s">
        <v>1273</v>
      </c>
      <c r="B2654" s="20" t="s">
        <v>918</v>
      </c>
      <c r="C2654" s="20" t="s">
        <v>1050</v>
      </c>
      <c r="D2654" s="20" t="s">
        <v>1070</v>
      </c>
      <c r="E2654" s="20" t="s">
        <v>1302</v>
      </c>
      <c r="F2654" s="20" t="s">
        <v>1250</v>
      </c>
      <c r="G2654" s="20" t="s">
        <v>3786</v>
      </c>
      <c r="H2654" s="20"/>
      <c r="I2654" s="20">
        <v>18953004988</v>
      </c>
      <c r="J2654" s="20" t="s">
        <v>1500</v>
      </c>
      <c r="K2654" s="20" t="s">
        <v>3733</v>
      </c>
      <c r="L2654" s="20" t="s">
        <v>1277</v>
      </c>
      <c r="M2654" s="20">
        <v>-486</v>
      </c>
      <c r="N2654" s="20">
        <v>-539</v>
      </c>
      <c r="O2654" s="20" t="s">
        <v>927</v>
      </c>
      <c r="P2654" s="20" t="s">
        <v>1910</v>
      </c>
      <c r="Q2654" s="28"/>
      <c r="R2654" s="21" t="s">
        <v>104</v>
      </c>
      <c r="S2654" s="21"/>
      <c r="T2654" s="21" t="s">
        <v>53</v>
      </c>
      <c r="U2654" s="21" t="s">
        <v>1712</v>
      </c>
      <c r="V2654" s="46"/>
      <c r="Y2654" s="21">
        <v>2</v>
      </c>
      <c r="Z2654" s="22">
        <f t="shared" si="1705"/>
        <v>-539</v>
      </c>
      <c r="AA2654" s="20" t="s">
        <v>1911</v>
      </c>
      <c r="AB2654" s="22"/>
      <c r="AC2654" s="22"/>
      <c r="AD2654" s="22"/>
      <c r="AE2654" s="22"/>
      <c r="AF2654" s="22"/>
      <c r="AG2654" s="20"/>
      <c r="AH2654" s="22"/>
      <c r="AI2654" s="22"/>
      <c r="AJ2654" s="22"/>
      <c r="AK2654" s="22"/>
      <c r="AM2654" s="22"/>
      <c r="AN2654" s="22"/>
      <c r="AO2654" s="22" t="s">
        <v>3441</v>
      </c>
      <c r="AP2654" s="22">
        <v>0</v>
      </c>
      <c r="AS2654" s="20"/>
      <c r="AT2654" s="20"/>
      <c r="AU2654" s="20"/>
    </row>
    <row r="2655" spans="1:47" x14ac:dyDescent="0.15">
      <c r="A2655" s="21" t="s">
        <v>1273</v>
      </c>
      <c r="B2655" s="20" t="s">
        <v>918</v>
      </c>
      <c r="C2655" s="20" t="s">
        <v>1050</v>
      </c>
      <c r="D2655" s="20" t="s">
        <v>1078</v>
      </c>
      <c r="E2655" s="20" t="s">
        <v>1079</v>
      </c>
      <c r="F2655" s="20" t="s">
        <v>1250</v>
      </c>
      <c r="G2655" s="20" t="s">
        <v>3787</v>
      </c>
      <c r="H2655" s="20"/>
      <c r="I2655" s="20">
        <v>13245075561</v>
      </c>
      <c r="J2655" s="20" t="s">
        <v>1268</v>
      </c>
      <c r="K2655" s="20" t="s">
        <v>1081</v>
      </c>
      <c r="L2655" s="20" t="s">
        <v>1358</v>
      </c>
      <c r="M2655" s="20">
        <v>1088</v>
      </c>
      <c r="N2655" s="20">
        <v>1088</v>
      </c>
      <c r="O2655" s="20" t="s">
        <v>927</v>
      </c>
      <c r="P2655" s="20" t="s">
        <v>50</v>
      </c>
      <c r="Q2655" s="28"/>
      <c r="R2655" s="21" t="s">
        <v>1082</v>
      </c>
      <c r="S2655" s="21"/>
      <c r="T2655" s="21" t="s">
        <v>53</v>
      </c>
      <c r="U2655" s="21" t="s">
        <v>1083</v>
      </c>
      <c r="V2655" s="46">
        <v>1</v>
      </c>
      <c r="W2655" s="26">
        <f t="shared" ref="W2655:W2661" si="1734">V2655</f>
        <v>1</v>
      </c>
      <c r="X2655" s="26">
        <f t="shared" ref="X2655:X2661" si="1735">V2655</f>
        <v>1</v>
      </c>
      <c r="Y2655" s="21">
        <v>10</v>
      </c>
      <c r="Z2655" s="22">
        <f t="shared" si="1705"/>
        <v>1088</v>
      </c>
      <c r="AA2655" s="20" t="s">
        <v>3440</v>
      </c>
      <c r="AB2655" s="22"/>
      <c r="AC2655" s="22">
        <v>1</v>
      </c>
      <c r="AD2655" s="22"/>
      <c r="AE2655" s="22">
        <f>N2655</f>
        <v>1088</v>
      </c>
      <c r="AF2655" s="22">
        <f t="shared" ref="AF2655:AF2661" si="1736">N2655</f>
        <v>1088</v>
      </c>
      <c r="AG2655" s="20">
        <f t="shared" ref="AG2655:AG2661" si="1737">N2655</f>
        <v>1088</v>
      </c>
      <c r="AH2655" s="20" t="str">
        <f>VLOOKUP(U2655,[1]提成计算!B:I,8,FALSE)</f>
        <v xml:space="preserve"> </v>
      </c>
      <c r="AI2655" s="20"/>
      <c r="AJ2655" s="22"/>
      <c r="AK2655" s="22"/>
      <c r="AM2655" s="22"/>
      <c r="AN2655" s="22"/>
      <c r="AO2655" s="22" t="s">
        <v>3441</v>
      </c>
      <c r="AP2655" s="22" t="s">
        <v>1301</v>
      </c>
      <c r="AS2655" s="20"/>
      <c r="AT2655" s="20"/>
      <c r="AU2655" s="20"/>
    </row>
    <row r="2656" spans="1:47" x14ac:dyDescent="0.15">
      <c r="A2656" s="21" t="s">
        <v>1273</v>
      </c>
      <c r="B2656" s="20" t="s">
        <v>918</v>
      </c>
      <c r="C2656" s="20" t="s">
        <v>1050</v>
      </c>
      <c r="D2656" s="20" t="s">
        <v>1078</v>
      </c>
      <c r="E2656" s="20" t="s">
        <v>1079</v>
      </c>
      <c r="F2656" s="20" t="s">
        <v>1250</v>
      </c>
      <c r="G2656" s="20" t="s">
        <v>3788</v>
      </c>
      <c r="H2656" s="20"/>
      <c r="I2656" s="20">
        <v>13652665972</v>
      </c>
      <c r="J2656" s="20" t="s">
        <v>1268</v>
      </c>
      <c r="K2656" s="20" t="s">
        <v>1086</v>
      </c>
      <c r="L2656" s="20" t="s">
        <v>2144</v>
      </c>
      <c r="M2656" s="20">
        <v>730</v>
      </c>
      <c r="N2656" s="20">
        <v>730</v>
      </c>
      <c r="O2656" s="20" t="s">
        <v>927</v>
      </c>
      <c r="P2656" s="20" t="s">
        <v>50</v>
      </c>
      <c r="Q2656" s="28"/>
      <c r="R2656" s="21" t="s">
        <v>1082</v>
      </c>
      <c r="S2656" s="21"/>
      <c r="T2656" s="21" t="s">
        <v>53</v>
      </c>
      <c r="U2656" s="21" t="s">
        <v>1088</v>
      </c>
      <c r="V2656" s="46">
        <v>1</v>
      </c>
      <c r="W2656" s="26">
        <f t="shared" si="1734"/>
        <v>1</v>
      </c>
      <c r="X2656" s="26">
        <f t="shared" si="1735"/>
        <v>1</v>
      </c>
      <c r="Y2656" s="21">
        <v>4</v>
      </c>
      <c r="Z2656" s="22">
        <f t="shared" si="1705"/>
        <v>730</v>
      </c>
      <c r="AA2656" s="20" t="s">
        <v>3440</v>
      </c>
      <c r="AB2656" s="22">
        <v>1</v>
      </c>
      <c r="AC2656" s="22"/>
      <c r="AD2656" s="22">
        <f>N2656</f>
        <v>730</v>
      </c>
      <c r="AE2656" s="22"/>
      <c r="AF2656" s="22">
        <f t="shared" si="1736"/>
        <v>730</v>
      </c>
      <c r="AG2656" s="20">
        <f t="shared" si="1737"/>
        <v>730</v>
      </c>
      <c r="AH2656" s="20" t="str">
        <f>VLOOKUP(U2656,[1]提成计算!B:I,8,FALSE)</f>
        <v xml:space="preserve"> </v>
      </c>
      <c r="AI2656" s="20"/>
      <c r="AJ2656" s="22"/>
      <c r="AK2656" s="22"/>
      <c r="AM2656" s="22"/>
      <c r="AN2656" s="22"/>
      <c r="AO2656" s="22" t="s">
        <v>2216</v>
      </c>
      <c r="AP2656" s="22" t="s">
        <v>1301</v>
      </c>
      <c r="AS2656" s="20"/>
      <c r="AT2656" s="20"/>
      <c r="AU2656" s="20"/>
    </row>
    <row r="2657" spans="1:47" x14ac:dyDescent="0.15">
      <c r="A2657" s="21" t="s">
        <v>1273</v>
      </c>
      <c r="B2657" s="20" t="s">
        <v>918</v>
      </c>
      <c r="C2657" s="20" t="s">
        <v>1050</v>
      </c>
      <c r="D2657" s="20" t="s">
        <v>1078</v>
      </c>
      <c r="E2657" s="20" t="s">
        <v>1084</v>
      </c>
      <c r="F2657" s="20" t="s">
        <v>1250</v>
      </c>
      <c r="G2657" s="20" t="s">
        <v>3789</v>
      </c>
      <c r="H2657" s="20"/>
      <c r="I2657" s="20">
        <v>13507467755</v>
      </c>
      <c r="J2657" s="20" t="s">
        <v>1268</v>
      </c>
      <c r="K2657" s="20" t="s">
        <v>1086</v>
      </c>
      <c r="L2657" s="20" t="s">
        <v>1898</v>
      </c>
      <c r="M2657" s="20">
        <v>1398</v>
      </c>
      <c r="N2657" s="20">
        <v>1398</v>
      </c>
      <c r="O2657" s="20" t="s">
        <v>927</v>
      </c>
      <c r="P2657" s="20" t="s">
        <v>50</v>
      </c>
      <c r="Q2657" s="28"/>
      <c r="R2657" s="21" t="s">
        <v>1082</v>
      </c>
      <c r="S2657" s="21"/>
      <c r="T2657" s="21" t="s">
        <v>53</v>
      </c>
      <c r="U2657" s="21" t="s">
        <v>1088</v>
      </c>
      <c r="V2657" s="46">
        <v>1</v>
      </c>
      <c r="W2657" s="26">
        <f t="shared" si="1734"/>
        <v>1</v>
      </c>
      <c r="X2657" s="26">
        <f t="shared" si="1735"/>
        <v>1</v>
      </c>
      <c r="Y2657" s="21">
        <v>20</v>
      </c>
      <c r="Z2657" s="22">
        <f t="shared" si="1705"/>
        <v>1398</v>
      </c>
      <c r="AA2657" s="20" t="s">
        <v>2218</v>
      </c>
      <c r="AB2657" s="22"/>
      <c r="AC2657" s="22">
        <v>1</v>
      </c>
      <c r="AD2657" s="22"/>
      <c r="AE2657" s="22">
        <f t="shared" ref="AE2657:AE2658" si="1738">N2657</f>
        <v>1398</v>
      </c>
      <c r="AF2657" s="22">
        <f t="shared" si="1736"/>
        <v>1398</v>
      </c>
      <c r="AG2657" s="20">
        <f t="shared" si="1737"/>
        <v>1398</v>
      </c>
      <c r="AH2657" s="20" t="str">
        <f>VLOOKUP(U2657,[1]提成计算!B:I,8,FALSE)</f>
        <v xml:space="preserve"> </v>
      </c>
      <c r="AI2657" s="20"/>
      <c r="AJ2657" s="22"/>
      <c r="AK2657" s="22"/>
      <c r="AM2657" s="22"/>
      <c r="AN2657" s="22"/>
      <c r="AO2657" s="22" t="s">
        <v>3441</v>
      </c>
      <c r="AP2657" s="22" t="s">
        <v>1301</v>
      </c>
      <c r="AS2657" s="20"/>
      <c r="AT2657" s="20"/>
      <c r="AU2657" s="20"/>
    </row>
    <row r="2658" spans="1:47" x14ac:dyDescent="0.15">
      <c r="A2658" s="21" t="s">
        <v>1273</v>
      </c>
      <c r="B2658" s="20" t="s">
        <v>918</v>
      </c>
      <c r="C2658" s="20" t="s">
        <v>1050</v>
      </c>
      <c r="D2658" s="20" t="s">
        <v>1070</v>
      </c>
      <c r="E2658" s="20" t="s">
        <v>1606</v>
      </c>
      <c r="F2658" s="20" t="s">
        <v>1250</v>
      </c>
      <c r="G2658" s="20" t="s">
        <v>3790</v>
      </c>
      <c r="H2658" s="20"/>
      <c r="I2658" s="20">
        <v>13532303565</v>
      </c>
      <c r="J2658" s="20" t="s">
        <v>1268</v>
      </c>
      <c r="K2658" s="20" t="s">
        <v>3791</v>
      </c>
      <c r="L2658" s="20" t="s">
        <v>1358</v>
      </c>
      <c r="M2658" s="20">
        <v>1088</v>
      </c>
      <c r="N2658" s="20">
        <v>1088</v>
      </c>
      <c r="O2658" s="20" t="s">
        <v>927</v>
      </c>
      <c r="P2658" s="20" t="s">
        <v>50</v>
      </c>
      <c r="Q2658" s="28"/>
      <c r="R2658" s="21" t="s">
        <v>104</v>
      </c>
      <c r="S2658" s="21"/>
      <c r="T2658" s="21" t="s">
        <v>3575</v>
      </c>
      <c r="U2658" s="21" t="s">
        <v>1733</v>
      </c>
      <c r="V2658" s="46">
        <v>1</v>
      </c>
      <c r="W2658" s="26">
        <f t="shared" si="1734"/>
        <v>1</v>
      </c>
      <c r="X2658" s="26">
        <f t="shared" si="1735"/>
        <v>1</v>
      </c>
      <c r="Y2658" s="21">
        <v>10</v>
      </c>
      <c r="Z2658" s="22">
        <f t="shared" si="1705"/>
        <v>1088</v>
      </c>
      <c r="AA2658" s="20" t="s">
        <v>3440</v>
      </c>
      <c r="AB2658" s="22"/>
      <c r="AC2658" s="22">
        <v>1</v>
      </c>
      <c r="AD2658" s="22"/>
      <c r="AE2658" s="22">
        <f t="shared" si="1738"/>
        <v>1088</v>
      </c>
      <c r="AF2658" s="22">
        <f t="shared" si="1736"/>
        <v>1088</v>
      </c>
      <c r="AG2658" s="20">
        <f t="shared" si="1737"/>
        <v>1088</v>
      </c>
      <c r="AH2658" s="20" t="str">
        <f>VLOOKUP(U2658,[1]提成计算!B:I,8,FALSE)</f>
        <v xml:space="preserve"> </v>
      </c>
      <c r="AI2658" s="20"/>
      <c r="AJ2658" s="22"/>
      <c r="AK2658" s="22"/>
      <c r="AM2658" s="22"/>
      <c r="AN2658" s="22"/>
      <c r="AO2658" s="22" t="s">
        <v>3441</v>
      </c>
      <c r="AP2658" s="22" t="s">
        <v>1301</v>
      </c>
      <c r="AS2658" s="20"/>
      <c r="AT2658" s="20"/>
      <c r="AU2658" s="20"/>
    </row>
    <row r="2659" spans="1:47" x14ac:dyDescent="0.15">
      <c r="A2659" s="21" t="s">
        <v>1273</v>
      </c>
      <c r="B2659" s="20" t="s">
        <v>918</v>
      </c>
      <c r="C2659" s="20" t="s">
        <v>1050</v>
      </c>
      <c r="D2659" s="20" t="s">
        <v>1070</v>
      </c>
      <c r="E2659" s="20" t="s">
        <v>1606</v>
      </c>
      <c r="F2659" s="20" t="s">
        <v>1250</v>
      </c>
      <c r="G2659" s="20" t="s">
        <v>3792</v>
      </c>
      <c r="H2659" s="20"/>
      <c r="I2659" s="20">
        <v>13326867692</v>
      </c>
      <c r="J2659" s="20" t="s">
        <v>1268</v>
      </c>
      <c r="K2659" s="20" t="s">
        <v>3751</v>
      </c>
      <c r="L2659" s="20" t="s">
        <v>2131</v>
      </c>
      <c r="M2659" s="20">
        <v>800</v>
      </c>
      <c r="N2659" s="20">
        <v>800</v>
      </c>
      <c r="O2659" s="20" t="s">
        <v>927</v>
      </c>
      <c r="P2659" s="20" t="s">
        <v>50</v>
      </c>
      <c r="Q2659" s="28"/>
      <c r="R2659" s="21" t="s">
        <v>104</v>
      </c>
      <c r="S2659" s="21"/>
      <c r="T2659" s="21" t="s">
        <v>53</v>
      </c>
      <c r="U2659" s="21" t="s">
        <v>1733</v>
      </c>
      <c r="V2659" s="46">
        <v>1</v>
      </c>
      <c r="W2659" s="26">
        <f t="shared" si="1734"/>
        <v>1</v>
      </c>
      <c r="X2659" s="26">
        <f t="shared" si="1735"/>
        <v>1</v>
      </c>
      <c r="Y2659" s="21">
        <v>6</v>
      </c>
      <c r="Z2659" s="22">
        <f t="shared" si="1705"/>
        <v>800</v>
      </c>
      <c r="AA2659" s="20" t="s">
        <v>3440</v>
      </c>
      <c r="AB2659" s="22">
        <v>1</v>
      </c>
      <c r="AC2659" s="22"/>
      <c r="AD2659" s="22">
        <f t="shared" ref="AD2659:AD2660" si="1739">N2659</f>
        <v>800</v>
      </c>
      <c r="AE2659" s="22"/>
      <c r="AF2659" s="22">
        <f t="shared" si="1736"/>
        <v>800</v>
      </c>
      <c r="AG2659" s="20">
        <f t="shared" si="1737"/>
        <v>800</v>
      </c>
      <c r="AH2659" s="20" t="str">
        <f>VLOOKUP(U2659,[1]提成计算!B:I,8,FALSE)</f>
        <v xml:space="preserve"> </v>
      </c>
      <c r="AI2659" s="20"/>
      <c r="AJ2659" s="22"/>
      <c r="AK2659" s="22"/>
      <c r="AM2659" s="22"/>
      <c r="AN2659" s="22"/>
      <c r="AO2659" s="22" t="s">
        <v>3441</v>
      </c>
      <c r="AP2659" s="22" t="s">
        <v>1301</v>
      </c>
      <c r="AS2659" s="20"/>
      <c r="AT2659" s="20"/>
      <c r="AU2659" s="20"/>
    </row>
    <row r="2660" spans="1:47" x14ac:dyDescent="0.15">
      <c r="A2660" s="21" t="s">
        <v>1273</v>
      </c>
      <c r="B2660" s="20" t="s">
        <v>918</v>
      </c>
      <c r="C2660" s="20" t="s">
        <v>1050</v>
      </c>
      <c r="D2660" s="20" t="s">
        <v>1070</v>
      </c>
      <c r="E2660" s="20" t="s">
        <v>1076</v>
      </c>
      <c r="F2660" s="20" t="s">
        <v>1250</v>
      </c>
      <c r="G2660" s="20" t="s">
        <v>3793</v>
      </c>
      <c r="H2660" s="20"/>
      <c r="I2660" s="20">
        <v>13825762013</v>
      </c>
      <c r="J2660" s="20" t="s">
        <v>1268</v>
      </c>
      <c r="K2660" s="20" t="s">
        <v>3751</v>
      </c>
      <c r="L2660" s="20" t="s">
        <v>1896</v>
      </c>
      <c r="M2660" s="20">
        <v>1298</v>
      </c>
      <c r="N2660" s="20">
        <v>1298</v>
      </c>
      <c r="O2660" s="20" t="s">
        <v>927</v>
      </c>
      <c r="P2660" s="20" t="s">
        <v>50</v>
      </c>
      <c r="Q2660" s="28"/>
      <c r="R2660" s="21" t="s">
        <v>104</v>
      </c>
      <c r="S2660" s="21"/>
      <c r="T2660" s="21" t="s">
        <v>53</v>
      </c>
      <c r="U2660" s="21" t="s">
        <v>1733</v>
      </c>
      <c r="V2660" s="46">
        <v>1</v>
      </c>
      <c r="W2660" s="26">
        <f t="shared" si="1734"/>
        <v>1</v>
      </c>
      <c r="X2660" s="26">
        <f t="shared" si="1735"/>
        <v>1</v>
      </c>
      <c r="Y2660" s="21">
        <v>6</v>
      </c>
      <c r="Z2660" s="22">
        <f t="shared" si="1705"/>
        <v>1298</v>
      </c>
      <c r="AA2660" s="20" t="s">
        <v>3440</v>
      </c>
      <c r="AB2660" s="22">
        <v>1</v>
      </c>
      <c r="AC2660" s="22"/>
      <c r="AD2660" s="22">
        <f t="shared" si="1739"/>
        <v>1298</v>
      </c>
      <c r="AE2660" s="22"/>
      <c r="AF2660" s="22">
        <f t="shared" si="1736"/>
        <v>1298</v>
      </c>
      <c r="AG2660" s="20">
        <f t="shared" si="1737"/>
        <v>1298</v>
      </c>
      <c r="AH2660" s="20" t="str">
        <f>VLOOKUP(U2660,[1]提成计算!B:I,8,FALSE)</f>
        <v xml:space="preserve"> </v>
      </c>
      <c r="AI2660" s="20"/>
      <c r="AJ2660" s="22"/>
      <c r="AK2660" s="22"/>
      <c r="AM2660" s="22"/>
      <c r="AN2660" s="22"/>
      <c r="AO2660" s="22" t="s">
        <v>3441</v>
      </c>
      <c r="AP2660" s="22" t="s">
        <v>1301</v>
      </c>
      <c r="AS2660" s="20"/>
      <c r="AT2660" s="20"/>
      <c r="AU2660" s="20"/>
    </row>
    <row r="2661" spans="1:47" x14ac:dyDescent="0.15">
      <c r="A2661" s="21" t="s">
        <v>1273</v>
      </c>
      <c r="B2661" s="20" t="s">
        <v>918</v>
      </c>
      <c r="C2661" s="20" t="s">
        <v>1050</v>
      </c>
      <c r="D2661" s="20" t="s">
        <v>1070</v>
      </c>
      <c r="E2661" s="20" t="s">
        <v>1606</v>
      </c>
      <c r="F2661" s="20" t="s">
        <v>1250</v>
      </c>
      <c r="G2661" s="20" t="s">
        <v>3794</v>
      </c>
      <c r="H2661" s="20"/>
      <c r="I2661" s="20">
        <v>13827216345</v>
      </c>
      <c r="J2661" s="20" t="s">
        <v>1268</v>
      </c>
      <c r="K2661" s="20" t="s">
        <v>3751</v>
      </c>
      <c r="L2661" s="20" t="s">
        <v>1358</v>
      </c>
      <c r="M2661" s="20">
        <v>1088</v>
      </c>
      <c r="N2661" s="20">
        <v>1088</v>
      </c>
      <c r="O2661" s="20" t="s">
        <v>927</v>
      </c>
      <c r="P2661" s="20" t="s">
        <v>50</v>
      </c>
      <c r="Q2661" s="28"/>
      <c r="R2661" s="21" t="s">
        <v>104</v>
      </c>
      <c r="S2661" s="21"/>
      <c r="T2661" s="21" t="s">
        <v>53</v>
      </c>
      <c r="U2661" s="21" t="s">
        <v>1733</v>
      </c>
      <c r="V2661" s="46">
        <v>1</v>
      </c>
      <c r="W2661" s="26">
        <f t="shared" si="1734"/>
        <v>1</v>
      </c>
      <c r="X2661" s="26">
        <f t="shared" si="1735"/>
        <v>1</v>
      </c>
      <c r="Y2661" s="21">
        <v>10</v>
      </c>
      <c r="Z2661" s="22">
        <f t="shared" si="1705"/>
        <v>1088</v>
      </c>
      <c r="AA2661" s="20" t="s">
        <v>3440</v>
      </c>
      <c r="AB2661" s="22"/>
      <c r="AC2661" s="22">
        <v>1</v>
      </c>
      <c r="AD2661" s="22"/>
      <c r="AE2661" s="22">
        <f>N2661</f>
        <v>1088</v>
      </c>
      <c r="AF2661" s="22">
        <f t="shared" si="1736"/>
        <v>1088</v>
      </c>
      <c r="AG2661" s="20">
        <f t="shared" si="1737"/>
        <v>1088</v>
      </c>
      <c r="AH2661" s="20" t="str">
        <f>VLOOKUP(U2661,[1]提成计算!B:I,8,FALSE)</f>
        <v xml:space="preserve"> </v>
      </c>
      <c r="AI2661" s="20"/>
      <c r="AJ2661" s="22"/>
      <c r="AK2661" s="22"/>
      <c r="AM2661" s="22"/>
      <c r="AN2661" s="22"/>
      <c r="AO2661" s="22" t="s">
        <v>3441</v>
      </c>
      <c r="AP2661" s="22" t="s">
        <v>1301</v>
      </c>
      <c r="AS2661" s="20"/>
      <c r="AT2661" s="20"/>
      <c r="AU2661" s="20"/>
    </row>
    <row r="2662" spans="1:47" x14ac:dyDescent="0.15">
      <c r="A2662" s="21" t="s">
        <v>1273</v>
      </c>
      <c r="B2662" s="20" t="s">
        <v>918</v>
      </c>
      <c r="C2662" s="20" t="s">
        <v>1050</v>
      </c>
      <c r="D2662" s="20" t="s">
        <v>1070</v>
      </c>
      <c r="E2662" s="20" t="s">
        <v>1606</v>
      </c>
      <c r="F2662" s="20" t="s">
        <v>1250</v>
      </c>
      <c r="G2662" s="20" t="s">
        <v>3795</v>
      </c>
      <c r="H2662" s="20"/>
      <c r="I2662" s="20">
        <v>13266753233</v>
      </c>
      <c r="J2662" s="20" t="s">
        <v>1500</v>
      </c>
      <c r="K2662" s="20" t="s">
        <v>3751</v>
      </c>
      <c r="L2662" s="20" t="s">
        <v>1277</v>
      </c>
      <c r="M2662" s="20">
        <v>-680</v>
      </c>
      <c r="N2662" s="20">
        <v>-680</v>
      </c>
      <c r="O2662" s="20" t="s">
        <v>927</v>
      </c>
      <c r="P2662" s="20" t="s">
        <v>1910</v>
      </c>
      <c r="Q2662" s="28"/>
      <c r="R2662" s="21" t="s">
        <v>104</v>
      </c>
      <c r="S2662" s="21"/>
      <c r="T2662" s="21" t="s">
        <v>53</v>
      </c>
      <c r="U2662" s="21" t="s">
        <v>1733</v>
      </c>
      <c r="V2662" s="46"/>
      <c r="Y2662" s="21">
        <v>2</v>
      </c>
      <c r="Z2662" s="22">
        <f t="shared" si="1705"/>
        <v>-680</v>
      </c>
      <c r="AA2662" s="20" t="s">
        <v>1911</v>
      </c>
      <c r="AB2662" s="22"/>
      <c r="AC2662" s="22"/>
      <c r="AD2662" s="22"/>
      <c r="AE2662" s="22"/>
      <c r="AF2662" s="22"/>
      <c r="AG2662" s="20"/>
      <c r="AH2662" s="22"/>
      <c r="AI2662" s="22"/>
      <c r="AJ2662" s="22"/>
      <c r="AK2662" s="22"/>
      <c r="AM2662" s="22"/>
      <c r="AN2662" s="22"/>
      <c r="AO2662" s="22" t="s">
        <v>3441</v>
      </c>
      <c r="AP2662" s="22">
        <v>0</v>
      </c>
      <c r="AS2662" s="20"/>
      <c r="AT2662" s="20"/>
      <c r="AU2662" s="20"/>
    </row>
    <row r="2663" spans="1:47" x14ac:dyDescent="0.15">
      <c r="A2663" s="21" t="s">
        <v>1273</v>
      </c>
      <c r="B2663" s="20" t="s">
        <v>918</v>
      </c>
      <c r="C2663" s="20" t="s">
        <v>1050</v>
      </c>
      <c r="D2663" s="20" t="s">
        <v>1051</v>
      </c>
      <c r="E2663" s="20" t="s">
        <v>1052</v>
      </c>
      <c r="F2663" s="20" t="s">
        <v>1250</v>
      </c>
      <c r="G2663" s="20" t="s">
        <v>3796</v>
      </c>
      <c r="H2663" s="20"/>
      <c r="I2663" s="20">
        <v>13538642868</v>
      </c>
      <c r="J2663" s="20" t="s">
        <v>924</v>
      </c>
      <c r="K2663" s="20" t="s">
        <v>685</v>
      </c>
      <c r="L2663" s="20" t="s">
        <v>2137</v>
      </c>
      <c r="M2663" s="20">
        <v>1408</v>
      </c>
      <c r="N2663" s="20">
        <v>1408</v>
      </c>
      <c r="O2663" s="20" t="s">
        <v>927</v>
      </c>
      <c r="P2663" s="20" t="s">
        <v>50</v>
      </c>
      <c r="Q2663" s="28"/>
      <c r="R2663" s="21" t="s">
        <v>121</v>
      </c>
      <c r="S2663" s="25" t="s">
        <v>1054</v>
      </c>
      <c r="T2663" s="21" t="s">
        <v>53</v>
      </c>
      <c r="U2663" s="21" t="s">
        <v>686</v>
      </c>
      <c r="V2663" s="46">
        <v>1</v>
      </c>
      <c r="W2663" s="26">
        <f t="shared" ref="W2663:W2708" si="1740">V2663</f>
        <v>1</v>
      </c>
      <c r="Y2663" s="21">
        <v>12</v>
      </c>
      <c r="Z2663" s="22">
        <f t="shared" si="1705"/>
        <v>1408</v>
      </c>
      <c r="AA2663" s="20" t="s">
        <v>3440</v>
      </c>
      <c r="AB2663" s="22"/>
      <c r="AC2663" s="22">
        <v>1</v>
      </c>
      <c r="AD2663" s="22"/>
      <c r="AE2663" s="22">
        <f>N2663</f>
        <v>1408</v>
      </c>
      <c r="AF2663" s="22">
        <f t="shared" ref="AF2663:AF2708" si="1741">N2663</f>
        <v>1408</v>
      </c>
      <c r="AG2663" s="20"/>
      <c r="AH2663" s="22"/>
      <c r="AI2663" s="22"/>
      <c r="AJ2663" s="22">
        <f>N2663</f>
        <v>1408</v>
      </c>
      <c r="AK2663" s="22">
        <f>IF(O2663="(传统)XDSL",VLOOKUP(S2663,[2]直销续费率明细!C:I,7,FALSE)*1,IF(O2663="GPON+XDSL",VLOOKUP(S2663,[2]直销续费率明细!C:I,7,FALSE)*1,VLOOKUP(S2663,[2]直销续费率明细!C:I,5,FALSE)*1))</f>
        <v>25</v>
      </c>
      <c r="AL2663" s="22" t="s">
        <v>1309</v>
      </c>
      <c r="AM2663" s="22"/>
      <c r="AN2663" s="22"/>
      <c r="AO2663" s="22" t="s">
        <v>3441</v>
      </c>
      <c r="AP2663" s="22" t="s">
        <v>1301</v>
      </c>
      <c r="AS2663" s="20">
        <f>IF(Y2663&gt;=10,VLOOKUP(U2663,[2]提成计算!B:T,19,FALSE),VLOOKUP(U2663,[2]提成计算!B:T,18,FALSE))</f>
        <v>0.09</v>
      </c>
      <c r="AT2663" s="20">
        <f t="shared" ref="AT2663" si="1742">IF(AD2663*AS2663&gt;0,AD2663*AS2663,AE2663*AS2663)</f>
        <v>126.72</v>
      </c>
      <c r="AU2663" s="20">
        <f t="shared" ref="AU2663" si="1743">IF(AND(AK2663&lt;0,AK2663+AT2663&lt;0),-AT2663,AK2663)</f>
        <v>25</v>
      </c>
    </row>
    <row r="2664" spans="1:47" x14ac:dyDescent="0.15">
      <c r="A2664" s="21" t="s">
        <v>1273</v>
      </c>
      <c r="B2664" s="20" t="s">
        <v>918</v>
      </c>
      <c r="C2664" s="20" t="s">
        <v>1050</v>
      </c>
      <c r="D2664" s="20" t="s">
        <v>1065</v>
      </c>
      <c r="E2664" s="20" t="s">
        <v>1066</v>
      </c>
      <c r="F2664" s="20" t="s">
        <v>1250</v>
      </c>
      <c r="G2664" s="20" t="s">
        <v>3797</v>
      </c>
      <c r="H2664" s="20"/>
      <c r="I2664" s="20">
        <v>13712039995</v>
      </c>
      <c r="J2664" s="20" t="s">
        <v>1268</v>
      </c>
      <c r="K2664" s="20" t="s">
        <v>381</v>
      </c>
      <c r="L2664" s="20" t="s">
        <v>1939</v>
      </c>
      <c r="M2664" s="20">
        <v>680</v>
      </c>
      <c r="N2664" s="20">
        <v>680</v>
      </c>
      <c r="O2664" s="20" t="s">
        <v>927</v>
      </c>
      <c r="P2664" s="20" t="s">
        <v>50</v>
      </c>
      <c r="Q2664" s="28"/>
      <c r="R2664" s="21" t="s">
        <v>69</v>
      </c>
      <c r="S2664" s="21"/>
      <c r="T2664" s="21" t="s">
        <v>53</v>
      </c>
      <c r="U2664" s="21" t="s">
        <v>382</v>
      </c>
      <c r="V2664" s="46">
        <v>1</v>
      </c>
      <c r="W2664" s="26">
        <f t="shared" si="1740"/>
        <v>1</v>
      </c>
      <c r="X2664" s="26">
        <f t="shared" ref="X2664:X2707" si="1744">V2664</f>
        <v>1</v>
      </c>
      <c r="Y2664" s="21">
        <v>4</v>
      </c>
      <c r="Z2664" s="22">
        <f t="shared" si="1705"/>
        <v>680</v>
      </c>
      <c r="AA2664" s="20" t="s">
        <v>3440</v>
      </c>
      <c r="AB2664" s="22">
        <v>1</v>
      </c>
      <c r="AC2664" s="22"/>
      <c r="AD2664" s="22">
        <f>N2664</f>
        <v>680</v>
      </c>
      <c r="AE2664" s="22"/>
      <c r="AF2664" s="22">
        <f t="shared" si="1741"/>
        <v>680</v>
      </c>
      <c r="AG2664" s="20">
        <f>N2664</f>
        <v>680</v>
      </c>
      <c r="AH2664" s="20" t="str">
        <f>VLOOKUP(U2664,[1]提成计算!B:I,8,FALSE)</f>
        <v xml:space="preserve"> </v>
      </c>
      <c r="AI2664" s="20"/>
      <c r="AJ2664" s="22"/>
      <c r="AK2664" s="22"/>
      <c r="AM2664" s="22"/>
      <c r="AN2664" s="22"/>
      <c r="AO2664" s="22" t="s">
        <v>2216</v>
      </c>
      <c r="AP2664" s="22" t="s">
        <v>1301</v>
      </c>
      <c r="AS2664" s="20"/>
      <c r="AT2664" s="20"/>
      <c r="AU2664" s="20"/>
    </row>
    <row r="2665" spans="1:47" x14ac:dyDescent="0.15">
      <c r="A2665" s="21" t="s">
        <v>1273</v>
      </c>
      <c r="B2665" s="20" t="s">
        <v>918</v>
      </c>
      <c r="C2665" s="20" t="s">
        <v>1050</v>
      </c>
      <c r="D2665" s="20" t="s">
        <v>1078</v>
      </c>
      <c r="E2665" s="20" t="s">
        <v>1079</v>
      </c>
      <c r="F2665" s="20" t="s">
        <v>1250</v>
      </c>
      <c r="G2665" s="20" t="s">
        <v>3798</v>
      </c>
      <c r="H2665" s="20"/>
      <c r="I2665" s="20">
        <v>13922294685</v>
      </c>
      <c r="J2665" s="20" t="s">
        <v>924</v>
      </c>
      <c r="K2665" s="20" t="s">
        <v>1081</v>
      </c>
      <c r="L2665" s="20" t="s">
        <v>1376</v>
      </c>
      <c r="M2665" s="20">
        <v>1088</v>
      </c>
      <c r="N2665" s="20">
        <v>1088</v>
      </c>
      <c r="O2665" s="20" t="s">
        <v>927</v>
      </c>
      <c r="P2665" s="20" t="s">
        <v>50</v>
      </c>
      <c r="Q2665" s="28"/>
      <c r="R2665" s="21" t="s">
        <v>1082</v>
      </c>
      <c r="S2665" s="25" t="s">
        <v>1087</v>
      </c>
      <c r="T2665" s="21" t="s">
        <v>53</v>
      </c>
      <c r="U2665" s="21" t="s">
        <v>1083</v>
      </c>
      <c r="V2665" s="46">
        <v>1</v>
      </c>
      <c r="W2665" s="26">
        <f t="shared" si="1740"/>
        <v>1</v>
      </c>
      <c r="Y2665" s="21">
        <v>10</v>
      </c>
      <c r="Z2665" s="22">
        <f t="shared" si="1705"/>
        <v>1088</v>
      </c>
      <c r="AA2665" s="20" t="s">
        <v>2218</v>
      </c>
      <c r="AB2665" s="22"/>
      <c r="AC2665" s="22">
        <v>1</v>
      </c>
      <c r="AD2665" s="22"/>
      <c r="AE2665" s="22">
        <f t="shared" ref="AE2665:AE2669" si="1745">N2665</f>
        <v>1088</v>
      </c>
      <c r="AF2665" s="22">
        <f t="shared" si="1741"/>
        <v>1088</v>
      </c>
      <c r="AG2665" s="20"/>
      <c r="AH2665" s="22"/>
      <c r="AI2665" s="22"/>
      <c r="AJ2665" s="22">
        <f t="shared" ref="AJ2665:AJ2666" si="1746">N2665</f>
        <v>1088</v>
      </c>
      <c r="AK2665" s="22">
        <f>IF(O2665="(传统)XDSL",VLOOKUP(S2665,[2]直销续费率明细!C:I,7,FALSE)*1,IF(O2665="GPON+XDSL",VLOOKUP(S2665,[2]直销续费率明细!C:I,7,FALSE)*1,VLOOKUP(S2665,[2]直销续费率明细!C:I,5,FALSE)*1))</f>
        <v>25</v>
      </c>
      <c r="AL2665" s="22" t="s">
        <v>1309</v>
      </c>
      <c r="AM2665" s="22"/>
      <c r="AN2665" s="22"/>
      <c r="AO2665" s="22" t="s">
        <v>3441</v>
      </c>
      <c r="AP2665" s="22" t="s">
        <v>1301</v>
      </c>
      <c r="AS2665" s="20">
        <f>IF(Y2665&gt;=10,VLOOKUP(U2665,[2]提成计算!B:T,19,FALSE),VLOOKUP(U2665,[2]提成计算!B:T,18,FALSE))</f>
        <v>0.12</v>
      </c>
      <c r="AT2665" s="20">
        <f t="shared" ref="AT2665:AT2666" si="1747">IF(AD2665*AS2665&gt;0,AD2665*AS2665,AE2665*AS2665)</f>
        <v>130.56</v>
      </c>
      <c r="AU2665" s="20">
        <f t="shared" ref="AU2665:AU2666" si="1748">IF(AND(AK2665&lt;0,AK2665+AT2665&lt;0),-AT2665,AK2665)</f>
        <v>25</v>
      </c>
    </row>
    <row r="2666" spans="1:47" x14ac:dyDescent="0.15">
      <c r="A2666" s="21" t="s">
        <v>1273</v>
      </c>
      <c r="B2666" s="20" t="s">
        <v>918</v>
      </c>
      <c r="C2666" s="20" t="s">
        <v>1050</v>
      </c>
      <c r="D2666" s="20" t="s">
        <v>1078</v>
      </c>
      <c r="E2666" s="20" t="s">
        <v>1079</v>
      </c>
      <c r="F2666" s="20" t="s">
        <v>1250</v>
      </c>
      <c r="G2666" s="20" t="s">
        <v>3799</v>
      </c>
      <c r="H2666" s="20"/>
      <c r="I2666" s="20">
        <v>13566085466</v>
      </c>
      <c r="J2666" s="20" t="s">
        <v>924</v>
      </c>
      <c r="K2666" s="20" t="s">
        <v>1081</v>
      </c>
      <c r="L2666" s="20" t="s">
        <v>1299</v>
      </c>
      <c r="M2666" s="20">
        <v>888</v>
      </c>
      <c r="N2666" s="20">
        <v>888</v>
      </c>
      <c r="O2666" s="20" t="s">
        <v>927</v>
      </c>
      <c r="P2666" s="20" t="s">
        <v>50</v>
      </c>
      <c r="Q2666" s="28"/>
      <c r="R2666" s="21" t="s">
        <v>1082</v>
      </c>
      <c r="S2666" s="25" t="s">
        <v>1322</v>
      </c>
      <c r="T2666" s="21" t="s">
        <v>53</v>
      </c>
      <c r="U2666" s="21" t="s">
        <v>1083</v>
      </c>
      <c r="V2666" s="46">
        <v>1</v>
      </c>
      <c r="W2666" s="26">
        <f t="shared" si="1740"/>
        <v>1</v>
      </c>
      <c r="Y2666" s="21">
        <v>12</v>
      </c>
      <c r="Z2666" s="22">
        <f t="shared" si="1705"/>
        <v>888</v>
      </c>
      <c r="AA2666" s="20" t="s">
        <v>3440</v>
      </c>
      <c r="AB2666" s="22"/>
      <c r="AC2666" s="22">
        <v>1</v>
      </c>
      <c r="AD2666" s="22"/>
      <c r="AE2666" s="22">
        <f t="shared" si="1745"/>
        <v>888</v>
      </c>
      <c r="AF2666" s="22">
        <f t="shared" si="1741"/>
        <v>888</v>
      </c>
      <c r="AG2666" s="20"/>
      <c r="AH2666" s="22"/>
      <c r="AI2666" s="22"/>
      <c r="AJ2666" s="22">
        <f t="shared" si="1746"/>
        <v>888</v>
      </c>
      <c r="AK2666" s="22">
        <f>IF(O2666="(传统)XDSL",VLOOKUP(S2666,[2]直销续费率明细!C:I,7,FALSE)*1,IF(O2666="GPON+XDSL",VLOOKUP(S2666,[2]直销续费率明细!C:I,7,FALSE)*1,VLOOKUP(S2666,[2]直销续费率明细!C:I,5,FALSE)*1))</f>
        <v>-40</v>
      </c>
      <c r="AL2666" s="22" t="s">
        <v>1309</v>
      </c>
      <c r="AM2666" s="22"/>
      <c r="AN2666" s="22"/>
      <c r="AO2666" s="22" t="s">
        <v>3441</v>
      </c>
      <c r="AP2666" s="22" t="s">
        <v>1301</v>
      </c>
      <c r="AS2666" s="20">
        <f>IF(Y2666&gt;=10,VLOOKUP(U2666,[2]提成计算!B:T,19,FALSE),VLOOKUP(U2666,[2]提成计算!B:T,18,FALSE))</f>
        <v>0.12</v>
      </c>
      <c r="AT2666" s="20">
        <f t="shared" si="1747"/>
        <v>106.56</v>
      </c>
      <c r="AU2666" s="20">
        <f t="shared" si="1748"/>
        <v>-40</v>
      </c>
    </row>
    <row r="2667" spans="1:47" x14ac:dyDescent="0.15">
      <c r="A2667" s="21" t="s">
        <v>1273</v>
      </c>
      <c r="B2667" s="20" t="s">
        <v>918</v>
      </c>
      <c r="C2667" s="20" t="s">
        <v>1050</v>
      </c>
      <c r="D2667" s="20" t="s">
        <v>1078</v>
      </c>
      <c r="E2667" s="20" t="s">
        <v>1093</v>
      </c>
      <c r="F2667" s="20" t="s">
        <v>1250</v>
      </c>
      <c r="G2667" s="20" t="s">
        <v>3800</v>
      </c>
      <c r="H2667" s="20"/>
      <c r="I2667" s="20">
        <v>13665258739</v>
      </c>
      <c r="J2667" s="20" t="s">
        <v>1268</v>
      </c>
      <c r="K2667" s="20" t="s">
        <v>1086</v>
      </c>
      <c r="L2667" s="20" t="s">
        <v>1358</v>
      </c>
      <c r="M2667" s="20">
        <v>1088</v>
      </c>
      <c r="N2667" s="20">
        <v>1088</v>
      </c>
      <c r="O2667" s="20" t="s">
        <v>927</v>
      </c>
      <c r="P2667" s="20" t="s">
        <v>50</v>
      </c>
      <c r="Q2667" s="28"/>
      <c r="R2667" s="21" t="s">
        <v>1082</v>
      </c>
      <c r="S2667" s="21"/>
      <c r="T2667" s="21" t="s">
        <v>53</v>
      </c>
      <c r="U2667" s="21" t="s">
        <v>1088</v>
      </c>
      <c r="V2667" s="46">
        <v>1</v>
      </c>
      <c r="W2667" s="26">
        <f t="shared" si="1740"/>
        <v>1</v>
      </c>
      <c r="X2667" s="26">
        <f t="shared" si="1744"/>
        <v>1</v>
      </c>
      <c r="Y2667" s="21">
        <v>10</v>
      </c>
      <c r="Z2667" s="22">
        <f t="shared" si="1705"/>
        <v>1088</v>
      </c>
      <c r="AA2667" s="20" t="s">
        <v>3440</v>
      </c>
      <c r="AB2667" s="22"/>
      <c r="AC2667" s="22">
        <v>1</v>
      </c>
      <c r="AD2667" s="22"/>
      <c r="AE2667" s="22">
        <f t="shared" si="1745"/>
        <v>1088</v>
      </c>
      <c r="AF2667" s="22">
        <f t="shared" si="1741"/>
        <v>1088</v>
      </c>
      <c r="AG2667" s="20">
        <f>N2667</f>
        <v>1088</v>
      </c>
      <c r="AH2667" s="20" t="str">
        <f>VLOOKUP(U2667,[1]提成计算!B:I,8,FALSE)</f>
        <v xml:space="preserve"> </v>
      </c>
      <c r="AI2667" s="20"/>
      <c r="AJ2667" s="22"/>
      <c r="AK2667" s="22"/>
      <c r="AM2667" s="22"/>
      <c r="AN2667" s="22"/>
      <c r="AO2667" s="22" t="s">
        <v>3441</v>
      </c>
      <c r="AP2667" s="22" t="s">
        <v>1301</v>
      </c>
      <c r="AS2667" s="20"/>
      <c r="AT2667" s="20"/>
      <c r="AU2667" s="20"/>
    </row>
    <row r="2668" spans="1:47" x14ac:dyDescent="0.15">
      <c r="A2668" s="21" t="s">
        <v>1273</v>
      </c>
      <c r="B2668" s="20" t="s">
        <v>918</v>
      </c>
      <c r="C2668" s="20" t="s">
        <v>1050</v>
      </c>
      <c r="D2668" s="20" t="s">
        <v>1078</v>
      </c>
      <c r="E2668" s="20" t="s">
        <v>1084</v>
      </c>
      <c r="F2668" s="20" t="s">
        <v>1250</v>
      </c>
      <c r="G2668" s="20" t="s">
        <v>2638</v>
      </c>
      <c r="H2668" s="20"/>
      <c r="I2668" s="20">
        <v>13428560802</v>
      </c>
      <c r="J2668" s="20" t="s">
        <v>924</v>
      </c>
      <c r="K2668" s="20" t="s">
        <v>1081</v>
      </c>
      <c r="L2668" s="20" t="s">
        <v>1299</v>
      </c>
      <c r="M2668" s="20">
        <v>888</v>
      </c>
      <c r="N2668" s="20">
        <v>888</v>
      </c>
      <c r="O2668" s="20" t="s">
        <v>927</v>
      </c>
      <c r="P2668" s="20" t="s">
        <v>50</v>
      </c>
      <c r="Q2668" s="28"/>
      <c r="R2668" s="21" t="s">
        <v>1082</v>
      </c>
      <c r="S2668" s="25" t="s">
        <v>1087</v>
      </c>
      <c r="T2668" s="21" t="s">
        <v>53</v>
      </c>
      <c r="U2668" s="21" t="s">
        <v>1083</v>
      </c>
      <c r="V2668" s="46">
        <v>1</v>
      </c>
      <c r="W2668" s="26">
        <f t="shared" si="1740"/>
        <v>1</v>
      </c>
      <c r="Y2668" s="21">
        <v>12</v>
      </c>
      <c r="Z2668" s="22">
        <f t="shared" si="1705"/>
        <v>888</v>
      </c>
      <c r="AA2668" s="20" t="s">
        <v>3440</v>
      </c>
      <c r="AB2668" s="22"/>
      <c r="AC2668" s="22">
        <v>1</v>
      </c>
      <c r="AD2668" s="22"/>
      <c r="AE2668" s="22">
        <f t="shared" si="1745"/>
        <v>888</v>
      </c>
      <c r="AF2668" s="22">
        <f t="shared" si="1741"/>
        <v>888</v>
      </c>
      <c r="AG2668" s="20"/>
      <c r="AH2668" s="22"/>
      <c r="AI2668" s="22"/>
      <c r="AJ2668" s="22">
        <f>N2668</f>
        <v>888</v>
      </c>
      <c r="AK2668" s="22">
        <f>IF(O2668="(传统)XDSL",VLOOKUP(S2668,[2]直销续费率明细!C:I,7,FALSE)*1,IF(O2668="GPON+XDSL",VLOOKUP(S2668,[2]直销续费率明细!C:I,7,FALSE)*1,VLOOKUP(S2668,[2]直销续费率明细!C:I,5,FALSE)*1))</f>
        <v>25</v>
      </c>
      <c r="AL2668" s="22" t="s">
        <v>1300</v>
      </c>
      <c r="AM2668" s="22"/>
      <c r="AN2668" s="22"/>
      <c r="AO2668" s="22" t="s">
        <v>3441</v>
      </c>
      <c r="AP2668" s="22" t="s">
        <v>1301</v>
      </c>
      <c r="AS2668" s="20">
        <f>IF(Y2668&gt;=10,VLOOKUP(U2668,[2]提成计算!B:T,19,FALSE),VLOOKUP(U2668,[2]提成计算!B:T,18,FALSE))</f>
        <v>0.12</v>
      </c>
      <c r="AT2668" s="20">
        <f t="shared" ref="AT2668" si="1749">IF(AD2668*AS2668&gt;0,AD2668*AS2668,AE2668*AS2668)</f>
        <v>106.56</v>
      </c>
      <c r="AU2668" s="20">
        <f t="shared" ref="AU2668" si="1750">IF(AND(AK2668&lt;0,AK2668+AT2668&lt;0),-AT2668,AK2668)</f>
        <v>25</v>
      </c>
    </row>
    <row r="2669" spans="1:47" x14ac:dyDescent="0.15">
      <c r="A2669" s="21" t="s">
        <v>1273</v>
      </c>
      <c r="B2669" s="20" t="s">
        <v>918</v>
      </c>
      <c r="C2669" s="20" t="s">
        <v>1050</v>
      </c>
      <c r="D2669" s="20" t="s">
        <v>1078</v>
      </c>
      <c r="E2669" s="20" t="s">
        <v>1079</v>
      </c>
      <c r="F2669" s="20" t="s">
        <v>1250</v>
      </c>
      <c r="G2669" s="20" t="s">
        <v>3801</v>
      </c>
      <c r="H2669" s="20"/>
      <c r="I2669" s="20">
        <v>15099795960</v>
      </c>
      <c r="J2669" s="20" t="s">
        <v>1268</v>
      </c>
      <c r="K2669" s="20" t="s">
        <v>1081</v>
      </c>
      <c r="L2669" s="20" t="s">
        <v>1358</v>
      </c>
      <c r="M2669" s="20">
        <v>1088</v>
      </c>
      <c r="N2669" s="20">
        <v>1088</v>
      </c>
      <c r="O2669" s="20" t="s">
        <v>927</v>
      </c>
      <c r="P2669" s="20" t="s">
        <v>50</v>
      </c>
      <c r="Q2669" s="28"/>
      <c r="R2669" s="21" t="s">
        <v>1082</v>
      </c>
      <c r="S2669" s="21"/>
      <c r="T2669" s="21" t="s">
        <v>53</v>
      </c>
      <c r="U2669" s="21" t="s">
        <v>1083</v>
      </c>
      <c r="V2669" s="46">
        <v>1</v>
      </c>
      <c r="W2669" s="26">
        <f t="shared" si="1740"/>
        <v>1</v>
      </c>
      <c r="X2669" s="26">
        <f t="shared" si="1744"/>
        <v>1</v>
      </c>
      <c r="Y2669" s="21">
        <v>10</v>
      </c>
      <c r="Z2669" s="22">
        <f t="shared" si="1705"/>
        <v>1088</v>
      </c>
      <c r="AA2669" s="20" t="s">
        <v>3440</v>
      </c>
      <c r="AB2669" s="22"/>
      <c r="AC2669" s="22">
        <v>1</v>
      </c>
      <c r="AD2669" s="22"/>
      <c r="AE2669" s="22">
        <f t="shared" si="1745"/>
        <v>1088</v>
      </c>
      <c r="AF2669" s="22">
        <f t="shared" si="1741"/>
        <v>1088</v>
      </c>
      <c r="AG2669" s="20">
        <f t="shared" ref="AG2669:AG2674" si="1751">N2669</f>
        <v>1088</v>
      </c>
      <c r="AH2669" s="20" t="str">
        <f>VLOOKUP(U2669,[1]提成计算!B:I,8,FALSE)</f>
        <v xml:space="preserve"> </v>
      </c>
      <c r="AI2669" s="20"/>
      <c r="AJ2669" s="22"/>
      <c r="AK2669" s="22"/>
      <c r="AM2669" s="22"/>
      <c r="AN2669" s="22"/>
      <c r="AO2669" s="22" t="s">
        <v>2216</v>
      </c>
      <c r="AP2669" s="22" t="s">
        <v>1301</v>
      </c>
      <c r="AS2669" s="20"/>
      <c r="AT2669" s="20"/>
      <c r="AU2669" s="20"/>
    </row>
    <row r="2670" spans="1:47" x14ac:dyDescent="0.15">
      <c r="A2670" s="21" t="s">
        <v>1273</v>
      </c>
      <c r="B2670" s="20" t="s">
        <v>918</v>
      </c>
      <c r="C2670" s="20" t="s">
        <v>1050</v>
      </c>
      <c r="D2670" s="20" t="s">
        <v>1065</v>
      </c>
      <c r="E2670" s="20" t="s">
        <v>1066</v>
      </c>
      <c r="F2670" s="20" t="s">
        <v>1250</v>
      </c>
      <c r="G2670" s="20" t="s">
        <v>3802</v>
      </c>
      <c r="H2670" s="20"/>
      <c r="I2670" s="20">
        <v>13728208976</v>
      </c>
      <c r="J2670" s="20" t="s">
        <v>1268</v>
      </c>
      <c r="K2670" s="20" t="s">
        <v>124</v>
      </c>
      <c r="L2670" s="20" t="s">
        <v>1914</v>
      </c>
      <c r="M2670" s="20">
        <v>828</v>
      </c>
      <c r="N2670" s="20">
        <v>828</v>
      </c>
      <c r="O2670" s="20" t="s">
        <v>927</v>
      </c>
      <c r="P2670" s="20" t="s">
        <v>50</v>
      </c>
      <c r="Q2670" s="28"/>
      <c r="R2670" s="21" t="s">
        <v>69</v>
      </c>
      <c r="S2670" s="21"/>
      <c r="T2670" s="21" t="s">
        <v>53</v>
      </c>
      <c r="U2670" s="21" t="s">
        <v>125</v>
      </c>
      <c r="V2670" s="46">
        <v>1</v>
      </c>
      <c r="W2670" s="26">
        <f t="shared" si="1740"/>
        <v>1</v>
      </c>
      <c r="X2670" s="26">
        <f t="shared" si="1744"/>
        <v>1</v>
      </c>
      <c r="Y2670" s="21">
        <v>4</v>
      </c>
      <c r="Z2670" s="22">
        <f t="shared" si="1705"/>
        <v>828</v>
      </c>
      <c r="AA2670" s="20" t="s">
        <v>2218</v>
      </c>
      <c r="AB2670" s="22">
        <v>1</v>
      </c>
      <c r="AC2670" s="22"/>
      <c r="AD2670" s="22">
        <f>N2670</f>
        <v>828</v>
      </c>
      <c r="AE2670" s="22"/>
      <c r="AF2670" s="22">
        <f t="shared" si="1741"/>
        <v>828</v>
      </c>
      <c r="AG2670" s="20">
        <f t="shared" si="1751"/>
        <v>828</v>
      </c>
      <c r="AH2670" s="20" t="str">
        <f>VLOOKUP(U2670,[1]提成计算!B:I,8,FALSE)</f>
        <v xml:space="preserve"> </v>
      </c>
      <c r="AI2670" s="20"/>
      <c r="AJ2670" s="22"/>
      <c r="AK2670" s="22"/>
      <c r="AM2670" s="22"/>
      <c r="AN2670" s="22"/>
      <c r="AO2670" s="22" t="s">
        <v>3441</v>
      </c>
      <c r="AP2670" s="22" t="s">
        <v>1301</v>
      </c>
      <c r="AS2670" s="20"/>
      <c r="AT2670" s="20"/>
      <c r="AU2670" s="20"/>
    </row>
    <row r="2671" spans="1:47" x14ac:dyDescent="0.15">
      <c r="A2671" s="21" t="s">
        <v>1273</v>
      </c>
      <c r="B2671" s="20" t="s">
        <v>918</v>
      </c>
      <c r="C2671" s="20" t="s">
        <v>1050</v>
      </c>
      <c r="D2671" s="20" t="s">
        <v>1062</v>
      </c>
      <c r="E2671" s="20" t="s">
        <v>3803</v>
      </c>
      <c r="F2671" s="20" t="s">
        <v>1250</v>
      </c>
      <c r="G2671" s="20" t="s">
        <v>3804</v>
      </c>
      <c r="H2671" s="20"/>
      <c r="I2671" s="20">
        <v>18819501039</v>
      </c>
      <c r="J2671" s="20" t="s">
        <v>1268</v>
      </c>
      <c r="K2671" s="20" t="s">
        <v>3805</v>
      </c>
      <c r="L2671" s="20" t="s">
        <v>1966</v>
      </c>
      <c r="M2671" s="20">
        <v>1598</v>
      </c>
      <c r="N2671" s="20">
        <v>1598</v>
      </c>
      <c r="O2671" s="20" t="s">
        <v>927</v>
      </c>
      <c r="P2671" s="20" t="s">
        <v>50</v>
      </c>
      <c r="Q2671" s="28"/>
      <c r="R2671" s="21" t="s">
        <v>69</v>
      </c>
      <c r="S2671" s="21"/>
      <c r="T2671" s="21" t="s">
        <v>53</v>
      </c>
      <c r="U2671" s="21" t="s">
        <v>3806</v>
      </c>
      <c r="V2671" s="46">
        <v>1</v>
      </c>
      <c r="W2671" s="26">
        <f t="shared" si="1740"/>
        <v>1</v>
      </c>
      <c r="X2671" s="26">
        <f t="shared" si="1744"/>
        <v>1</v>
      </c>
      <c r="Y2671" s="21">
        <v>50</v>
      </c>
      <c r="Z2671" s="22">
        <f t="shared" si="1705"/>
        <v>1598</v>
      </c>
      <c r="AA2671" s="20" t="s">
        <v>3440</v>
      </c>
      <c r="AB2671" s="22"/>
      <c r="AC2671" s="22">
        <v>1</v>
      </c>
      <c r="AD2671" s="22"/>
      <c r="AE2671" s="22">
        <f t="shared" ref="AE2671:AE2679" si="1752">N2671</f>
        <v>1598</v>
      </c>
      <c r="AF2671" s="22">
        <f t="shared" si="1741"/>
        <v>1598</v>
      </c>
      <c r="AG2671" s="20">
        <f t="shared" si="1751"/>
        <v>1598</v>
      </c>
      <c r="AH2671" s="20" t="str">
        <f>VLOOKUP(U2671,[1]提成计算!B:I,8,FALSE)</f>
        <v>否</v>
      </c>
      <c r="AI2671" s="20"/>
      <c r="AJ2671" s="22"/>
      <c r="AK2671" s="22"/>
      <c r="AM2671" s="22"/>
      <c r="AN2671" s="22"/>
      <c r="AO2671" s="22" t="s">
        <v>3441</v>
      </c>
      <c r="AP2671" s="22" t="s">
        <v>1301</v>
      </c>
      <c r="AS2671" s="20"/>
      <c r="AT2671" s="20"/>
      <c r="AU2671" s="20"/>
    </row>
    <row r="2672" spans="1:47" x14ac:dyDescent="0.15">
      <c r="A2672" s="21" t="s">
        <v>1273</v>
      </c>
      <c r="B2672" s="20" t="s">
        <v>918</v>
      </c>
      <c r="C2672" s="20" t="s">
        <v>1050</v>
      </c>
      <c r="D2672" s="20" t="s">
        <v>1078</v>
      </c>
      <c r="E2672" s="20" t="s">
        <v>1093</v>
      </c>
      <c r="F2672" s="20" t="s">
        <v>1250</v>
      </c>
      <c r="G2672" s="20" t="s">
        <v>3807</v>
      </c>
      <c r="H2672" s="20"/>
      <c r="I2672" s="20">
        <v>13414824096</v>
      </c>
      <c r="J2672" s="20" t="s">
        <v>1268</v>
      </c>
      <c r="K2672" s="20" t="s">
        <v>1086</v>
      </c>
      <c r="L2672" s="20" t="s">
        <v>1358</v>
      </c>
      <c r="M2672" s="20">
        <v>1088</v>
      </c>
      <c r="N2672" s="20">
        <v>1088</v>
      </c>
      <c r="O2672" s="20" t="s">
        <v>927</v>
      </c>
      <c r="P2672" s="20" t="s">
        <v>50</v>
      </c>
      <c r="Q2672" s="28"/>
      <c r="R2672" s="21" t="s">
        <v>1082</v>
      </c>
      <c r="S2672" s="21"/>
      <c r="T2672" s="21" t="s">
        <v>53</v>
      </c>
      <c r="U2672" s="21" t="s">
        <v>1088</v>
      </c>
      <c r="V2672" s="46">
        <v>1</v>
      </c>
      <c r="W2672" s="26">
        <f t="shared" si="1740"/>
        <v>1</v>
      </c>
      <c r="X2672" s="26">
        <f t="shared" si="1744"/>
        <v>1</v>
      </c>
      <c r="Y2672" s="21">
        <v>10</v>
      </c>
      <c r="Z2672" s="22">
        <f t="shared" si="1705"/>
        <v>1088</v>
      </c>
      <c r="AA2672" s="20" t="s">
        <v>3440</v>
      </c>
      <c r="AB2672" s="22"/>
      <c r="AC2672" s="22">
        <v>1</v>
      </c>
      <c r="AD2672" s="22"/>
      <c r="AE2672" s="22">
        <f t="shared" si="1752"/>
        <v>1088</v>
      </c>
      <c r="AF2672" s="22">
        <f t="shared" si="1741"/>
        <v>1088</v>
      </c>
      <c r="AG2672" s="20">
        <f t="shared" si="1751"/>
        <v>1088</v>
      </c>
      <c r="AH2672" s="20" t="str">
        <f>VLOOKUP(U2672,[1]提成计算!B:I,8,FALSE)</f>
        <v xml:space="preserve"> </v>
      </c>
      <c r="AI2672" s="20"/>
      <c r="AJ2672" s="22"/>
      <c r="AK2672" s="22"/>
      <c r="AM2672" s="22"/>
      <c r="AN2672" s="22"/>
      <c r="AO2672" s="22" t="s">
        <v>3441</v>
      </c>
      <c r="AP2672" s="22" t="s">
        <v>1301</v>
      </c>
      <c r="AS2672" s="20"/>
      <c r="AT2672" s="20"/>
      <c r="AU2672" s="20"/>
    </row>
    <row r="2673" spans="1:47" x14ac:dyDescent="0.15">
      <c r="A2673" s="21" t="s">
        <v>1273</v>
      </c>
      <c r="B2673" s="20" t="s">
        <v>918</v>
      </c>
      <c r="C2673" s="20" t="s">
        <v>1050</v>
      </c>
      <c r="D2673" s="20" t="s">
        <v>1065</v>
      </c>
      <c r="E2673" s="20" t="s">
        <v>1730</v>
      </c>
      <c r="F2673" s="20" t="s">
        <v>1250</v>
      </c>
      <c r="G2673" s="20" t="s">
        <v>3808</v>
      </c>
      <c r="H2673" s="20"/>
      <c r="I2673" s="20">
        <v>13412963200</v>
      </c>
      <c r="J2673" s="20" t="s">
        <v>1268</v>
      </c>
      <c r="K2673" s="20" t="s">
        <v>87</v>
      </c>
      <c r="L2673" s="20" t="s">
        <v>1898</v>
      </c>
      <c r="M2673" s="20">
        <v>1398</v>
      </c>
      <c r="N2673" s="20">
        <v>1398</v>
      </c>
      <c r="O2673" s="20" t="s">
        <v>927</v>
      </c>
      <c r="P2673" s="20" t="s">
        <v>50</v>
      </c>
      <c r="Q2673" s="28"/>
      <c r="R2673" s="21" t="s">
        <v>69</v>
      </c>
      <c r="S2673" s="21"/>
      <c r="T2673" s="21" t="s">
        <v>53</v>
      </c>
      <c r="U2673" s="21" t="s">
        <v>88</v>
      </c>
      <c r="V2673" s="46">
        <v>1</v>
      </c>
      <c r="W2673" s="26">
        <f t="shared" si="1740"/>
        <v>1</v>
      </c>
      <c r="X2673" s="26">
        <f t="shared" si="1744"/>
        <v>1</v>
      </c>
      <c r="Y2673" s="21">
        <v>20</v>
      </c>
      <c r="Z2673" s="22">
        <f t="shared" si="1705"/>
        <v>1398</v>
      </c>
      <c r="AA2673" s="20" t="s">
        <v>3440</v>
      </c>
      <c r="AB2673" s="22"/>
      <c r="AC2673" s="22">
        <v>1</v>
      </c>
      <c r="AD2673" s="22"/>
      <c r="AE2673" s="22">
        <f t="shared" si="1752"/>
        <v>1398</v>
      </c>
      <c r="AF2673" s="22">
        <f t="shared" si="1741"/>
        <v>1398</v>
      </c>
      <c r="AG2673" s="20">
        <f t="shared" si="1751"/>
        <v>1398</v>
      </c>
      <c r="AH2673" s="20" t="str">
        <f>VLOOKUP(U2673,[1]提成计算!B:I,8,FALSE)</f>
        <v xml:space="preserve"> </v>
      </c>
      <c r="AI2673" s="20"/>
      <c r="AJ2673" s="22"/>
      <c r="AK2673" s="22"/>
      <c r="AM2673" s="22"/>
      <c r="AN2673" s="22"/>
      <c r="AO2673" s="22" t="s">
        <v>3441</v>
      </c>
      <c r="AP2673" s="22" t="s">
        <v>1301</v>
      </c>
      <c r="AS2673" s="20"/>
      <c r="AT2673" s="20"/>
      <c r="AU2673" s="20"/>
    </row>
    <row r="2674" spans="1:47" x14ac:dyDescent="0.15">
      <c r="A2674" s="21" t="s">
        <v>1273</v>
      </c>
      <c r="B2674" s="20" t="s">
        <v>918</v>
      </c>
      <c r="C2674" s="20" t="s">
        <v>1050</v>
      </c>
      <c r="D2674" s="20" t="s">
        <v>1070</v>
      </c>
      <c r="E2674" s="20" t="s">
        <v>3742</v>
      </c>
      <c r="F2674" s="20" t="s">
        <v>1250</v>
      </c>
      <c r="G2674" s="20" t="s">
        <v>3809</v>
      </c>
      <c r="H2674" s="20"/>
      <c r="I2674" s="20">
        <v>13711964818</v>
      </c>
      <c r="J2674" s="20" t="s">
        <v>1268</v>
      </c>
      <c r="K2674" s="20" t="s">
        <v>287</v>
      </c>
      <c r="L2674" s="20" t="s">
        <v>2922</v>
      </c>
      <c r="M2674" s="20">
        <v>3600</v>
      </c>
      <c r="N2674" s="20">
        <v>3600</v>
      </c>
      <c r="O2674" s="20" t="s">
        <v>927</v>
      </c>
      <c r="P2674" s="20" t="s">
        <v>50</v>
      </c>
      <c r="Q2674" s="28"/>
      <c r="R2674" s="21" t="s">
        <v>104</v>
      </c>
      <c r="S2674" s="21"/>
      <c r="T2674" s="21" t="s">
        <v>53</v>
      </c>
      <c r="U2674" s="21" t="s">
        <v>288</v>
      </c>
      <c r="V2674" s="46">
        <v>1</v>
      </c>
      <c r="W2674" s="26">
        <f t="shared" si="1740"/>
        <v>1</v>
      </c>
      <c r="X2674" s="26">
        <f t="shared" si="1744"/>
        <v>1</v>
      </c>
      <c r="Y2674" s="21">
        <v>100</v>
      </c>
      <c r="Z2674" s="22">
        <f t="shared" si="1705"/>
        <v>3600</v>
      </c>
      <c r="AA2674" s="20" t="s">
        <v>3440</v>
      </c>
      <c r="AB2674" s="22"/>
      <c r="AC2674" s="22">
        <v>1</v>
      </c>
      <c r="AD2674" s="22"/>
      <c r="AE2674" s="22">
        <f t="shared" si="1752"/>
        <v>3600</v>
      </c>
      <c r="AF2674" s="22">
        <f t="shared" si="1741"/>
        <v>3600</v>
      </c>
      <c r="AG2674" s="20">
        <f t="shared" si="1751"/>
        <v>3600</v>
      </c>
      <c r="AH2674" s="20" t="str">
        <f>VLOOKUP(U2674,[1]提成计算!B:I,8,FALSE)</f>
        <v>否</v>
      </c>
      <c r="AI2674" s="20"/>
      <c r="AJ2674" s="22"/>
      <c r="AK2674" s="22"/>
      <c r="AM2674" s="22"/>
      <c r="AN2674" s="22"/>
      <c r="AO2674" s="22" t="s">
        <v>3441</v>
      </c>
      <c r="AP2674" s="22" t="s">
        <v>1301</v>
      </c>
      <c r="AS2674" s="20"/>
      <c r="AT2674" s="20"/>
      <c r="AU2674" s="20"/>
    </row>
    <row r="2675" spans="1:47" x14ac:dyDescent="0.15">
      <c r="A2675" s="21" t="s">
        <v>1273</v>
      </c>
      <c r="B2675" s="20" t="s">
        <v>918</v>
      </c>
      <c r="C2675" s="20" t="s">
        <v>1050</v>
      </c>
      <c r="D2675" s="20" t="s">
        <v>1051</v>
      </c>
      <c r="E2675" s="20" t="s">
        <v>1052</v>
      </c>
      <c r="F2675" s="20" t="s">
        <v>1250</v>
      </c>
      <c r="G2675" s="20" t="s">
        <v>3810</v>
      </c>
      <c r="H2675" s="20"/>
      <c r="I2675" s="20">
        <v>13926894256</v>
      </c>
      <c r="J2675" s="20" t="s">
        <v>924</v>
      </c>
      <c r="K2675" s="20" t="s">
        <v>202</v>
      </c>
      <c r="L2675" s="20" t="s">
        <v>2157</v>
      </c>
      <c r="M2675" s="20">
        <v>1498</v>
      </c>
      <c r="N2675" s="20">
        <v>1498</v>
      </c>
      <c r="O2675" s="20" t="s">
        <v>927</v>
      </c>
      <c r="P2675" s="20" t="s">
        <v>50</v>
      </c>
      <c r="Q2675" s="28"/>
      <c r="R2675" s="21" t="s">
        <v>121</v>
      </c>
      <c r="S2675" s="25" t="s">
        <v>1494</v>
      </c>
      <c r="T2675" s="21" t="s">
        <v>53</v>
      </c>
      <c r="U2675" s="21" t="s">
        <v>203</v>
      </c>
      <c r="V2675" s="46">
        <v>1</v>
      </c>
      <c r="W2675" s="26">
        <f t="shared" si="1740"/>
        <v>1</v>
      </c>
      <c r="Y2675" s="21">
        <v>50</v>
      </c>
      <c r="Z2675" s="22">
        <f t="shared" si="1705"/>
        <v>1498</v>
      </c>
      <c r="AA2675" s="20" t="s">
        <v>3440</v>
      </c>
      <c r="AB2675" s="22"/>
      <c r="AC2675" s="22">
        <v>1</v>
      </c>
      <c r="AD2675" s="22"/>
      <c r="AE2675" s="22">
        <f t="shared" si="1752"/>
        <v>1498</v>
      </c>
      <c r="AF2675" s="22">
        <f t="shared" si="1741"/>
        <v>1498</v>
      </c>
      <c r="AG2675" s="20"/>
      <c r="AH2675" s="22"/>
      <c r="AI2675" s="22"/>
      <c r="AJ2675" s="22">
        <f>N2675</f>
        <v>1498</v>
      </c>
      <c r="AK2675" s="22">
        <f>IF(O2675="(传统)XDSL",VLOOKUP(S2675,[2]直销续费率明细!C:I,7,FALSE)*1,IF(O2675="GPON+XDSL",VLOOKUP(S2675,[2]直销续费率明细!C:I,7,FALSE)*1,VLOOKUP(S2675,[2]直销续费率明细!C:I,5,FALSE)*1))</f>
        <v>25</v>
      </c>
      <c r="AL2675" s="22" t="s">
        <v>1309</v>
      </c>
      <c r="AM2675" s="22"/>
      <c r="AN2675" s="22"/>
      <c r="AO2675" s="22" t="s">
        <v>3441</v>
      </c>
      <c r="AP2675" s="22" t="s">
        <v>1301</v>
      </c>
      <c r="AS2675" s="20">
        <f>IF(Y2675&gt;=10,VLOOKUP(U2675,[2]提成计算!B:T,19,FALSE),VLOOKUP(U2675,[2]提成计算!B:T,18,FALSE))</f>
        <v>0.09</v>
      </c>
      <c r="AT2675" s="20">
        <f t="shared" ref="AT2675" si="1753">IF(AD2675*AS2675&gt;0,AD2675*AS2675,AE2675*AS2675)</f>
        <v>134.82</v>
      </c>
      <c r="AU2675" s="20">
        <f t="shared" ref="AU2675" si="1754">IF(AND(AK2675&lt;0,AK2675+AT2675&lt;0),-AT2675,AK2675)</f>
        <v>25</v>
      </c>
    </row>
    <row r="2676" spans="1:47" x14ac:dyDescent="0.15">
      <c r="A2676" s="21" t="s">
        <v>1273</v>
      </c>
      <c r="B2676" s="20" t="s">
        <v>918</v>
      </c>
      <c r="C2676" s="20" t="s">
        <v>1050</v>
      </c>
      <c r="D2676" s="20" t="s">
        <v>1065</v>
      </c>
      <c r="E2676" s="20" t="s">
        <v>1552</v>
      </c>
      <c r="F2676" s="20" t="s">
        <v>1250</v>
      </c>
      <c r="G2676" s="20" t="s">
        <v>3811</v>
      </c>
      <c r="H2676" s="20"/>
      <c r="I2676" s="20">
        <v>13689455468</v>
      </c>
      <c r="J2676" s="20" t="s">
        <v>1268</v>
      </c>
      <c r="K2676" s="20" t="s">
        <v>87</v>
      </c>
      <c r="L2676" s="20" t="s">
        <v>1358</v>
      </c>
      <c r="M2676" s="20">
        <v>1088</v>
      </c>
      <c r="N2676" s="20">
        <v>1088</v>
      </c>
      <c r="O2676" s="20" t="s">
        <v>927</v>
      </c>
      <c r="P2676" s="20" t="s">
        <v>50</v>
      </c>
      <c r="Q2676" s="28"/>
      <c r="R2676" s="21" t="s">
        <v>69</v>
      </c>
      <c r="S2676" s="21"/>
      <c r="T2676" s="21" t="s">
        <v>53</v>
      </c>
      <c r="U2676" s="21" t="s">
        <v>88</v>
      </c>
      <c r="V2676" s="46">
        <v>1</v>
      </c>
      <c r="W2676" s="26">
        <f t="shared" si="1740"/>
        <v>1</v>
      </c>
      <c r="X2676" s="26">
        <f t="shared" si="1744"/>
        <v>1</v>
      </c>
      <c r="Y2676" s="21">
        <v>10</v>
      </c>
      <c r="Z2676" s="22">
        <f t="shared" si="1705"/>
        <v>1088</v>
      </c>
      <c r="AA2676" s="20" t="s">
        <v>3440</v>
      </c>
      <c r="AB2676" s="22"/>
      <c r="AC2676" s="22">
        <v>1</v>
      </c>
      <c r="AD2676" s="22"/>
      <c r="AE2676" s="22">
        <f t="shared" si="1752"/>
        <v>1088</v>
      </c>
      <c r="AF2676" s="22">
        <f t="shared" si="1741"/>
        <v>1088</v>
      </c>
      <c r="AG2676" s="20">
        <f t="shared" ref="AG2676:AG2678" si="1755">N2676</f>
        <v>1088</v>
      </c>
      <c r="AH2676" s="20" t="str">
        <f>VLOOKUP(U2676,[1]提成计算!B:I,8,FALSE)</f>
        <v xml:space="preserve"> </v>
      </c>
      <c r="AI2676" s="20"/>
      <c r="AJ2676" s="22"/>
      <c r="AK2676" s="22"/>
      <c r="AM2676" s="22"/>
      <c r="AN2676" s="22"/>
      <c r="AO2676" s="22" t="s">
        <v>3441</v>
      </c>
      <c r="AP2676" s="22" t="s">
        <v>1301</v>
      </c>
      <c r="AS2676" s="20"/>
      <c r="AT2676" s="20"/>
      <c r="AU2676" s="20"/>
    </row>
    <row r="2677" spans="1:47" x14ac:dyDescent="0.15">
      <c r="A2677" s="21" t="s">
        <v>1273</v>
      </c>
      <c r="B2677" s="20" t="s">
        <v>918</v>
      </c>
      <c r="C2677" s="20" t="s">
        <v>1050</v>
      </c>
      <c r="D2677" s="20" t="s">
        <v>1065</v>
      </c>
      <c r="E2677" s="20" t="s">
        <v>1066</v>
      </c>
      <c r="F2677" s="20" t="s">
        <v>1250</v>
      </c>
      <c r="G2677" s="20" t="s">
        <v>3812</v>
      </c>
      <c r="H2677" s="20"/>
      <c r="I2677" s="20">
        <v>13825555251</v>
      </c>
      <c r="J2677" s="20" t="s">
        <v>1268</v>
      </c>
      <c r="K2677" s="20" t="s">
        <v>124</v>
      </c>
      <c r="L2677" s="20" t="s">
        <v>1358</v>
      </c>
      <c r="M2677" s="20">
        <v>1088</v>
      </c>
      <c r="N2677" s="20">
        <v>1088</v>
      </c>
      <c r="O2677" s="20" t="s">
        <v>927</v>
      </c>
      <c r="P2677" s="20" t="s">
        <v>50</v>
      </c>
      <c r="Q2677" s="28"/>
      <c r="R2677" s="21" t="s">
        <v>69</v>
      </c>
      <c r="S2677" s="21"/>
      <c r="T2677" s="21" t="s">
        <v>53</v>
      </c>
      <c r="U2677" s="21" t="s">
        <v>125</v>
      </c>
      <c r="V2677" s="46">
        <v>1</v>
      </c>
      <c r="W2677" s="26">
        <f t="shared" si="1740"/>
        <v>1</v>
      </c>
      <c r="X2677" s="26">
        <f t="shared" si="1744"/>
        <v>1</v>
      </c>
      <c r="Y2677" s="21">
        <v>10</v>
      </c>
      <c r="Z2677" s="22">
        <f t="shared" si="1705"/>
        <v>1088</v>
      </c>
      <c r="AA2677" s="20" t="s">
        <v>3440</v>
      </c>
      <c r="AB2677" s="22"/>
      <c r="AC2677" s="22">
        <v>1</v>
      </c>
      <c r="AD2677" s="22"/>
      <c r="AE2677" s="22">
        <f t="shared" si="1752"/>
        <v>1088</v>
      </c>
      <c r="AF2677" s="22">
        <f t="shared" si="1741"/>
        <v>1088</v>
      </c>
      <c r="AG2677" s="20">
        <f t="shared" si="1755"/>
        <v>1088</v>
      </c>
      <c r="AH2677" s="20" t="str">
        <f>VLOOKUP(U2677,[1]提成计算!B:I,8,FALSE)</f>
        <v xml:space="preserve"> </v>
      </c>
      <c r="AI2677" s="20"/>
      <c r="AJ2677" s="22"/>
      <c r="AK2677" s="22"/>
      <c r="AM2677" s="22"/>
      <c r="AN2677" s="22"/>
      <c r="AO2677" s="22" t="s">
        <v>3441</v>
      </c>
      <c r="AP2677" s="22" t="s">
        <v>1301</v>
      </c>
      <c r="AS2677" s="20"/>
      <c r="AT2677" s="20"/>
      <c r="AU2677" s="20"/>
    </row>
    <row r="2678" spans="1:47" x14ac:dyDescent="0.15">
      <c r="A2678" s="21" t="s">
        <v>1273</v>
      </c>
      <c r="B2678" s="20" t="s">
        <v>918</v>
      </c>
      <c r="C2678" s="20" t="s">
        <v>1050</v>
      </c>
      <c r="D2678" s="20" t="s">
        <v>1065</v>
      </c>
      <c r="E2678" s="20" t="s">
        <v>1552</v>
      </c>
      <c r="F2678" s="20" t="s">
        <v>1250</v>
      </c>
      <c r="G2678" s="20" t="s">
        <v>3813</v>
      </c>
      <c r="H2678" s="20"/>
      <c r="I2678" s="20">
        <v>13650121230</v>
      </c>
      <c r="J2678" s="20" t="s">
        <v>1268</v>
      </c>
      <c r="K2678" s="20" t="s">
        <v>3814</v>
      </c>
      <c r="L2678" s="20" t="s">
        <v>1358</v>
      </c>
      <c r="M2678" s="20">
        <v>1088</v>
      </c>
      <c r="N2678" s="20">
        <v>1088</v>
      </c>
      <c r="O2678" s="20" t="s">
        <v>927</v>
      </c>
      <c r="P2678" s="20" t="s">
        <v>50</v>
      </c>
      <c r="Q2678" s="28"/>
      <c r="R2678" s="21" t="s">
        <v>69</v>
      </c>
      <c r="S2678" s="21"/>
      <c r="T2678" s="21" t="s">
        <v>3575</v>
      </c>
      <c r="U2678" s="21" t="s">
        <v>88</v>
      </c>
      <c r="V2678" s="46">
        <v>1</v>
      </c>
      <c r="W2678" s="26">
        <f t="shared" si="1740"/>
        <v>1</v>
      </c>
      <c r="X2678" s="26">
        <f t="shared" si="1744"/>
        <v>1</v>
      </c>
      <c r="Y2678" s="21">
        <v>10</v>
      </c>
      <c r="Z2678" s="22">
        <f t="shared" si="1705"/>
        <v>1088</v>
      </c>
      <c r="AA2678" s="20" t="s">
        <v>3440</v>
      </c>
      <c r="AB2678" s="22"/>
      <c r="AC2678" s="22">
        <v>1</v>
      </c>
      <c r="AD2678" s="22"/>
      <c r="AE2678" s="22">
        <f t="shared" si="1752"/>
        <v>1088</v>
      </c>
      <c r="AF2678" s="22">
        <f t="shared" si="1741"/>
        <v>1088</v>
      </c>
      <c r="AG2678" s="20">
        <f t="shared" si="1755"/>
        <v>1088</v>
      </c>
      <c r="AH2678" s="20" t="str">
        <f>VLOOKUP(U2678,[1]提成计算!B:I,8,FALSE)</f>
        <v xml:space="preserve"> </v>
      </c>
      <c r="AI2678" s="20"/>
      <c r="AJ2678" s="22"/>
      <c r="AK2678" s="22"/>
      <c r="AM2678" s="22"/>
      <c r="AN2678" s="22"/>
      <c r="AO2678" s="22" t="s">
        <v>3441</v>
      </c>
      <c r="AP2678" s="22" t="s">
        <v>1301</v>
      </c>
      <c r="AS2678" s="20"/>
      <c r="AT2678" s="20"/>
      <c r="AU2678" s="20"/>
    </row>
    <row r="2679" spans="1:47" x14ac:dyDescent="0.15">
      <c r="A2679" s="21" t="s">
        <v>1273</v>
      </c>
      <c r="B2679" s="20" t="s">
        <v>918</v>
      </c>
      <c r="C2679" s="20" t="s">
        <v>1050</v>
      </c>
      <c r="D2679" s="20" t="s">
        <v>1051</v>
      </c>
      <c r="E2679" s="20" t="s">
        <v>1052</v>
      </c>
      <c r="F2679" s="20" t="s">
        <v>1250</v>
      </c>
      <c r="G2679" s="20" t="s">
        <v>3815</v>
      </c>
      <c r="H2679" s="20"/>
      <c r="I2679" s="20">
        <v>18824223199</v>
      </c>
      <c r="J2679" s="20" t="s">
        <v>924</v>
      </c>
      <c r="K2679" s="20" t="s">
        <v>202</v>
      </c>
      <c r="L2679" s="20" t="s">
        <v>2137</v>
      </c>
      <c r="M2679" s="20">
        <v>1408</v>
      </c>
      <c r="N2679" s="20">
        <v>1408</v>
      </c>
      <c r="O2679" s="20" t="s">
        <v>927</v>
      </c>
      <c r="P2679" s="20" t="s">
        <v>50</v>
      </c>
      <c r="Q2679" s="28"/>
      <c r="R2679" s="21" t="s">
        <v>121</v>
      </c>
      <c r="S2679" s="25" t="s">
        <v>1494</v>
      </c>
      <c r="T2679" s="21" t="s">
        <v>53</v>
      </c>
      <c r="U2679" s="21" t="s">
        <v>203</v>
      </c>
      <c r="V2679" s="46">
        <v>1</v>
      </c>
      <c r="W2679" s="26">
        <f t="shared" si="1740"/>
        <v>1</v>
      </c>
      <c r="Y2679" s="21">
        <v>12</v>
      </c>
      <c r="Z2679" s="22">
        <f t="shared" si="1705"/>
        <v>1408</v>
      </c>
      <c r="AA2679" s="20" t="s">
        <v>3440</v>
      </c>
      <c r="AB2679" s="22"/>
      <c r="AC2679" s="22">
        <v>1</v>
      </c>
      <c r="AD2679" s="22"/>
      <c r="AE2679" s="22">
        <f t="shared" si="1752"/>
        <v>1408</v>
      </c>
      <c r="AF2679" s="22">
        <f t="shared" si="1741"/>
        <v>1408</v>
      </c>
      <c r="AG2679" s="20"/>
      <c r="AH2679" s="22"/>
      <c r="AI2679" s="22"/>
      <c r="AJ2679" s="22">
        <f>N2679</f>
        <v>1408</v>
      </c>
      <c r="AK2679" s="22">
        <f>IF(O2679="(传统)XDSL",VLOOKUP(S2679,[2]直销续费率明细!C:I,7,FALSE)*1,IF(O2679="GPON+XDSL",VLOOKUP(S2679,[2]直销续费率明细!C:I,7,FALSE)*1,VLOOKUP(S2679,[2]直销续费率明细!C:I,5,FALSE)*1))</f>
        <v>25</v>
      </c>
      <c r="AL2679" s="22" t="s">
        <v>1309</v>
      </c>
      <c r="AM2679" s="22"/>
      <c r="AN2679" s="22"/>
      <c r="AO2679" s="22" t="s">
        <v>2216</v>
      </c>
      <c r="AP2679" s="22" t="s">
        <v>1301</v>
      </c>
      <c r="AS2679" s="20">
        <f>IF(Y2679&gt;=10,VLOOKUP(U2679,[2]提成计算!B:T,19,FALSE),VLOOKUP(U2679,[2]提成计算!B:T,18,FALSE))</f>
        <v>0.09</v>
      </c>
      <c r="AT2679" s="20">
        <f t="shared" ref="AT2679" si="1756">IF(AD2679*AS2679&gt;0,AD2679*AS2679,AE2679*AS2679)</f>
        <v>126.72</v>
      </c>
      <c r="AU2679" s="20">
        <f t="shared" ref="AU2679" si="1757">IF(AND(AK2679&lt;0,AK2679+AT2679&lt;0),-AT2679,AK2679)</f>
        <v>25</v>
      </c>
    </row>
    <row r="2680" spans="1:47" x14ac:dyDescent="0.15">
      <c r="A2680" s="21" t="s">
        <v>1273</v>
      </c>
      <c r="B2680" s="20" t="s">
        <v>918</v>
      </c>
      <c r="C2680" s="20" t="s">
        <v>1050</v>
      </c>
      <c r="D2680" s="20" t="s">
        <v>1065</v>
      </c>
      <c r="E2680" s="20" t="s">
        <v>1066</v>
      </c>
      <c r="F2680" s="20" t="s">
        <v>1250</v>
      </c>
      <c r="G2680" s="20" t="s">
        <v>3816</v>
      </c>
      <c r="H2680" s="20"/>
      <c r="I2680" s="20">
        <v>13546858393</v>
      </c>
      <c r="J2680" s="20" t="s">
        <v>1268</v>
      </c>
      <c r="K2680" s="20" t="s">
        <v>3739</v>
      </c>
      <c r="L2680" s="20" t="s">
        <v>1863</v>
      </c>
      <c r="M2680" s="20">
        <v>1298</v>
      </c>
      <c r="N2680" s="20">
        <v>1298</v>
      </c>
      <c r="O2680" s="20" t="s">
        <v>927</v>
      </c>
      <c r="P2680" s="20" t="s">
        <v>50</v>
      </c>
      <c r="Q2680" s="28"/>
      <c r="R2680" s="21" t="s">
        <v>69</v>
      </c>
      <c r="S2680" s="21"/>
      <c r="T2680" s="21" t="s">
        <v>53</v>
      </c>
      <c r="U2680" s="21" t="s">
        <v>1803</v>
      </c>
      <c r="V2680" s="46">
        <v>1</v>
      </c>
      <c r="W2680" s="26">
        <f t="shared" si="1740"/>
        <v>1</v>
      </c>
      <c r="X2680" s="26">
        <f t="shared" si="1744"/>
        <v>1</v>
      </c>
      <c r="Y2680" s="21">
        <v>6</v>
      </c>
      <c r="Z2680" s="22">
        <f t="shared" si="1705"/>
        <v>1298</v>
      </c>
      <c r="AA2680" s="20" t="s">
        <v>2218</v>
      </c>
      <c r="AB2680" s="22">
        <v>1</v>
      </c>
      <c r="AC2680" s="22"/>
      <c r="AD2680" s="22">
        <f>N2680</f>
        <v>1298</v>
      </c>
      <c r="AE2680" s="22"/>
      <c r="AF2680" s="22">
        <f t="shared" si="1741"/>
        <v>1298</v>
      </c>
      <c r="AG2680" s="20">
        <f>N2680</f>
        <v>1298</v>
      </c>
      <c r="AH2680" s="20" t="str">
        <f>VLOOKUP(U2680,[1]提成计算!B:I,8,FALSE)</f>
        <v xml:space="preserve"> </v>
      </c>
      <c r="AI2680" s="20"/>
      <c r="AJ2680" s="22"/>
      <c r="AK2680" s="22"/>
      <c r="AM2680" s="22"/>
      <c r="AN2680" s="22"/>
      <c r="AO2680" s="22" t="s">
        <v>3441</v>
      </c>
      <c r="AP2680" s="22" t="s">
        <v>1301</v>
      </c>
      <c r="AS2680" s="20"/>
      <c r="AT2680" s="20"/>
      <c r="AU2680" s="20"/>
    </row>
    <row r="2681" spans="1:47" x14ac:dyDescent="0.15">
      <c r="A2681" s="21" t="s">
        <v>1273</v>
      </c>
      <c r="B2681" s="20" t="s">
        <v>918</v>
      </c>
      <c r="C2681" s="20" t="s">
        <v>1050</v>
      </c>
      <c r="D2681" s="20" t="s">
        <v>1065</v>
      </c>
      <c r="E2681" s="20" t="s">
        <v>1066</v>
      </c>
      <c r="F2681" s="20" t="s">
        <v>1250</v>
      </c>
      <c r="G2681" s="20" t="s">
        <v>3817</v>
      </c>
      <c r="H2681" s="20"/>
      <c r="I2681" s="20">
        <v>13658503966</v>
      </c>
      <c r="J2681" s="20" t="s">
        <v>924</v>
      </c>
      <c r="K2681" s="20" t="s">
        <v>3739</v>
      </c>
      <c r="L2681" s="20" t="s">
        <v>1299</v>
      </c>
      <c r="M2681" s="20">
        <v>888</v>
      </c>
      <c r="N2681" s="20">
        <v>888</v>
      </c>
      <c r="O2681" s="20" t="s">
        <v>927</v>
      </c>
      <c r="P2681" s="20" t="s">
        <v>50</v>
      </c>
      <c r="Q2681" s="28"/>
      <c r="R2681" s="21" t="s">
        <v>69</v>
      </c>
      <c r="S2681" s="25" t="s">
        <v>1068</v>
      </c>
      <c r="T2681" s="21" t="s">
        <v>53</v>
      </c>
      <c r="U2681" s="21" t="s">
        <v>1803</v>
      </c>
      <c r="V2681" s="46">
        <v>1</v>
      </c>
      <c r="W2681" s="26">
        <f t="shared" si="1740"/>
        <v>1</v>
      </c>
      <c r="Y2681" s="21">
        <v>12</v>
      </c>
      <c r="Z2681" s="22">
        <f t="shared" si="1705"/>
        <v>888</v>
      </c>
      <c r="AA2681" s="20" t="s">
        <v>3440</v>
      </c>
      <c r="AB2681" s="22"/>
      <c r="AC2681" s="22">
        <v>1</v>
      </c>
      <c r="AD2681" s="22"/>
      <c r="AE2681" s="22">
        <f>N2681</f>
        <v>888</v>
      </c>
      <c r="AF2681" s="22">
        <f t="shared" si="1741"/>
        <v>888</v>
      </c>
      <c r="AG2681" s="20"/>
      <c r="AH2681" s="22"/>
      <c r="AI2681" s="22"/>
      <c r="AJ2681" s="22">
        <f>N2681</f>
        <v>888</v>
      </c>
      <c r="AK2681" s="22">
        <f>IF(O2681="(传统)XDSL",VLOOKUP(S2681,[2]直销续费率明细!C:I,7,FALSE)*1,IF(O2681="GPON+XDSL",VLOOKUP(S2681,[2]直销续费率明细!C:I,7,FALSE)*1,VLOOKUP(S2681,[2]直销续费率明细!C:I,5,FALSE)*1))</f>
        <v>15</v>
      </c>
      <c r="AL2681" s="22" t="s">
        <v>1309</v>
      </c>
      <c r="AM2681" s="22"/>
      <c r="AN2681" s="22"/>
      <c r="AO2681" s="22" t="s">
        <v>3441</v>
      </c>
      <c r="AP2681" s="22" t="s">
        <v>1301</v>
      </c>
      <c r="AS2681" s="20">
        <f>IF(Y2681&gt;=10,VLOOKUP(U2681,[2]提成计算!B:T,19,FALSE),VLOOKUP(U2681,[2]提成计算!B:T,18,FALSE))</f>
        <v>0.1</v>
      </c>
      <c r="AT2681" s="20">
        <f t="shared" ref="AT2681" si="1758">IF(AD2681*AS2681&gt;0,AD2681*AS2681,AE2681*AS2681)</f>
        <v>88.800000000000011</v>
      </c>
      <c r="AU2681" s="20">
        <f t="shared" ref="AU2681" si="1759">IF(AND(AK2681&lt;0,AK2681+AT2681&lt;0),-AT2681,AK2681)</f>
        <v>15</v>
      </c>
    </row>
    <row r="2682" spans="1:47" x14ac:dyDescent="0.15">
      <c r="A2682" s="21" t="s">
        <v>1273</v>
      </c>
      <c r="B2682" s="20" t="s">
        <v>918</v>
      </c>
      <c r="C2682" s="20" t="s">
        <v>1050</v>
      </c>
      <c r="D2682" s="20" t="s">
        <v>1070</v>
      </c>
      <c r="E2682" s="20" t="s">
        <v>1606</v>
      </c>
      <c r="F2682" s="20" t="s">
        <v>1250</v>
      </c>
      <c r="G2682" s="20" t="s">
        <v>3818</v>
      </c>
      <c r="H2682" s="20"/>
      <c r="I2682" s="20">
        <v>18029062146</v>
      </c>
      <c r="J2682" s="20" t="s">
        <v>1268</v>
      </c>
      <c r="K2682" s="20" t="s">
        <v>3819</v>
      </c>
      <c r="L2682" s="20" t="s">
        <v>2131</v>
      </c>
      <c r="M2682" s="20">
        <v>800</v>
      </c>
      <c r="N2682" s="20">
        <v>800</v>
      </c>
      <c r="O2682" s="20" t="s">
        <v>927</v>
      </c>
      <c r="P2682" s="20" t="s">
        <v>50</v>
      </c>
      <c r="Q2682" s="28"/>
      <c r="R2682" s="21" t="s">
        <v>104</v>
      </c>
      <c r="S2682" s="21"/>
      <c r="T2682" s="21" t="s">
        <v>3575</v>
      </c>
      <c r="U2682" s="21" t="s">
        <v>344</v>
      </c>
      <c r="V2682" s="46">
        <v>1</v>
      </c>
      <c r="W2682" s="26">
        <f t="shared" si="1740"/>
        <v>1</v>
      </c>
      <c r="X2682" s="26">
        <f t="shared" si="1744"/>
        <v>1</v>
      </c>
      <c r="Y2682" s="21">
        <v>6</v>
      </c>
      <c r="Z2682" s="22">
        <f t="shared" si="1705"/>
        <v>800</v>
      </c>
      <c r="AA2682" s="20" t="s">
        <v>3440</v>
      </c>
      <c r="AB2682" s="22">
        <v>1</v>
      </c>
      <c r="AC2682" s="22"/>
      <c r="AD2682" s="22">
        <f>N2682</f>
        <v>800</v>
      </c>
      <c r="AE2682" s="22"/>
      <c r="AF2682" s="22">
        <f t="shared" si="1741"/>
        <v>800</v>
      </c>
      <c r="AG2682" s="20">
        <f t="shared" ref="AG2682:AG2685" si="1760">N2682</f>
        <v>800</v>
      </c>
      <c r="AH2682" s="20" t="str">
        <f>VLOOKUP(U2682,[1]提成计算!B:I,8,FALSE)</f>
        <v>否</v>
      </c>
      <c r="AI2682" s="20"/>
      <c r="AJ2682" s="22"/>
      <c r="AK2682" s="22"/>
      <c r="AM2682" s="22"/>
      <c r="AN2682" s="22"/>
      <c r="AO2682" s="22" t="s">
        <v>3441</v>
      </c>
      <c r="AP2682" s="22" t="s">
        <v>1301</v>
      </c>
      <c r="AS2682" s="20"/>
      <c r="AT2682" s="20"/>
      <c r="AU2682" s="20"/>
    </row>
    <row r="2683" spans="1:47" x14ac:dyDescent="0.15">
      <c r="A2683" s="21" t="s">
        <v>1273</v>
      </c>
      <c r="B2683" s="20" t="s">
        <v>918</v>
      </c>
      <c r="C2683" s="20" t="s">
        <v>1050</v>
      </c>
      <c r="D2683" s="20" t="s">
        <v>1070</v>
      </c>
      <c r="E2683" s="20" t="s">
        <v>1606</v>
      </c>
      <c r="F2683" s="20" t="s">
        <v>1250</v>
      </c>
      <c r="G2683" s="20" t="s">
        <v>3820</v>
      </c>
      <c r="H2683" s="20"/>
      <c r="I2683" s="20">
        <v>15024194721</v>
      </c>
      <c r="J2683" s="20" t="s">
        <v>1268</v>
      </c>
      <c r="K2683" s="20" t="s">
        <v>343</v>
      </c>
      <c r="L2683" s="20" t="s">
        <v>1358</v>
      </c>
      <c r="M2683" s="20">
        <v>1088</v>
      </c>
      <c r="N2683" s="20">
        <v>1088</v>
      </c>
      <c r="O2683" s="20" t="s">
        <v>927</v>
      </c>
      <c r="P2683" s="20" t="s">
        <v>50</v>
      </c>
      <c r="Q2683" s="28"/>
      <c r="R2683" s="21" t="s">
        <v>104</v>
      </c>
      <c r="S2683" s="21"/>
      <c r="T2683" s="21" t="s">
        <v>53</v>
      </c>
      <c r="U2683" s="21" t="s">
        <v>344</v>
      </c>
      <c r="V2683" s="46">
        <v>1</v>
      </c>
      <c r="W2683" s="26">
        <f t="shared" si="1740"/>
        <v>1</v>
      </c>
      <c r="X2683" s="26">
        <f t="shared" si="1744"/>
        <v>1</v>
      </c>
      <c r="Y2683" s="21">
        <v>10</v>
      </c>
      <c r="Z2683" s="22">
        <f t="shared" si="1705"/>
        <v>1088</v>
      </c>
      <c r="AA2683" s="20" t="s">
        <v>3440</v>
      </c>
      <c r="AB2683" s="22"/>
      <c r="AC2683" s="22">
        <v>1</v>
      </c>
      <c r="AD2683" s="22"/>
      <c r="AE2683" s="22">
        <f>N2683</f>
        <v>1088</v>
      </c>
      <c r="AF2683" s="22">
        <f t="shared" si="1741"/>
        <v>1088</v>
      </c>
      <c r="AG2683" s="20">
        <f t="shared" si="1760"/>
        <v>1088</v>
      </c>
      <c r="AH2683" s="20" t="str">
        <f>VLOOKUP(U2683,[1]提成计算!B:I,8,FALSE)</f>
        <v>否</v>
      </c>
      <c r="AI2683" s="20"/>
      <c r="AJ2683" s="22"/>
      <c r="AK2683" s="22"/>
      <c r="AM2683" s="22"/>
      <c r="AN2683" s="22"/>
      <c r="AO2683" s="22" t="s">
        <v>3441</v>
      </c>
      <c r="AP2683" s="22" t="s">
        <v>1301</v>
      </c>
      <c r="AS2683" s="20"/>
      <c r="AT2683" s="20"/>
      <c r="AU2683" s="20"/>
    </row>
    <row r="2684" spans="1:47" x14ac:dyDescent="0.15">
      <c r="A2684" s="21" t="s">
        <v>1273</v>
      </c>
      <c r="B2684" s="20" t="s">
        <v>918</v>
      </c>
      <c r="C2684" s="20" t="s">
        <v>1050</v>
      </c>
      <c r="D2684" s="20" t="s">
        <v>1070</v>
      </c>
      <c r="E2684" s="20" t="s">
        <v>1302</v>
      </c>
      <c r="F2684" s="20" t="s">
        <v>1250</v>
      </c>
      <c r="G2684" s="20" t="s">
        <v>3821</v>
      </c>
      <c r="H2684" s="20"/>
      <c r="I2684" s="20">
        <v>18664074756</v>
      </c>
      <c r="J2684" s="20" t="s">
        <v>1268</v>
      </c>
      <c r="K2684" s="20" t="s">
        <v>3729</v>
      </c>
      <c r="L2684" s="20" t="s">
        <v>1896</v>
      </c>
      <c r="M2684" s="20">
        <v>1298</v>
      </c>
      <c r="N2684" s="20">
        <v>1298</v>
      </c>
      <c r="O2684" s="20" t="s">
        <v>927</v>
      </c>
      <c r="P2684" s="20" t="s">
        <v>50</v>
      </c>
      <c r="Q2684" s="28"/>
      <c r="R2684" s="21" t="s">
        <v>104</v>
      </c>
      <c r="S2684" s="21"/>
      <c r="T2684" s="21" t="s">
        <v>53</v>
      </c>
      <c r="U2684" s="21" t="s">
        <v>3730</v>
      </c>
      <c r="V2684" s="46">
        <v>1</v>
      </c>
      <c r="W2684" s="26">
        <f t="shared" si="1740"/>
        <v>1</v>
      </c>
      <c r="X2684" s="26">
        <f t="shared" si="1744"/>
        <v>1</v>
      </c>
      <c r="Y2684" s="21">
        <v>6</v>
      </c>
      <c r="Z2684" s="22">
        <f t="shared" si="1705"/>
        <v>1298</v>
      </c>
      <c r="AA2684" s="20" t="s">
        <v>3440</v>
      </c>
      <c r="AB2684" s="22">
        <v>1</v>
      </c>
      <c r="AC2684" s="22"/>
      <c r="AD2684" s="22">
        <f>N2684</f>
        <v>1298</v>
      </c>
      <c r="AE2684" s="22"/>
      <c r="AF2684" s="22">
        <f t="shared" si="1741"/>
        <v>1298</v>
      </c>
      <c r="AG2684" s="20">
        <f t="shared" si="1760"/>
        <v>1298</v>
      </c>
      <c r="AH2684" s="20" t="str">
        <f>VLOOKUP(U2684,[1]提成计算!B:I,8,FALSE)</f>
        <v xml:space="preserve"> </v>
      </c>
      <c r="AI2684" s="20"/>
      <c r="AJ2684" s="22"/>
      <c r="AK2684" s="22"/>
      <c r="AM2684" s="22"/>
      <c r="AN2684" s="22"/>
      <c r="AO2684" s="22" t="s">
        <v>3441</v>
      </c>
      <c r="AP2684" s="22" t="s">
        <v>1301</v>
      </c>
      <c r="AS2684" s="20"/>
      <c r="AT2684" s="20"/>
      <c r="AU2684" s="20"/>
    </row>
    <row r="2685" spans="1:47" x14ac:dyDescent="0.15">
      <c r="A2685" s="21" t="s">
        <v>1273</v>
      </c>
      <c r="B2685" s="20" t="s">
        <v>918</v>
      </c>
      <c r="C2685" s="20" t="s">
        <v>1050</v>
      </c>
      <c r="D2685" s="20" t="s">
        <v>1070</v>
      </c>
      <c r="E2685" s="20" t="s">
        <v>1606</v>
      </c>
      <c r="F2685" s="20" t="s">
        <v>1250</v>
      </c>
      <c r="G2685" s="20" t="s">
        <v>3822</v>
      </c>
      <c r="H2685" s="20"/>
      <c r="I2685" s="20">
        <v>13480087055</v>
      </c>
      <c r="J2685" s="20" t="s">
        <v>1268</v>
      </c>
      <c r="K2685" s="20" t="s">
        <v>3751</v>
      </c>
      <c r="L2685" s="20" t="s">
        <v>1358</v>
      </c>
      <c r="M2685" s="20">
        <v>1088</v>
      </c>
      <c r="N2685" s="20">
        <v>1088</v>
      </c>
      <c r="O2685" s="20" t="s">
        <v>927</v>
      </c>
      <c r="P2685" s="20" t="s">
        <v>50</v>
      </c>
      <c r="Q2685" s="28"/>
      <c r="R2685" s="21" t="s">
        <v>104</v>
      </c>
      <c r="S2685" s="21"/>
      <c r="T2685" s="21" t="s">
        <v>53</v>
      </c>
      <c r="U2685" s="21" t="s">
        <v>1733</v>
      </c>
      <c r="V2685" s="46">
        <v>1</v>
      </c>
      <c r="W2685" s="26">
        <f t="shared" si="1740"/>
        <v>1</v>
      </c>
      <c r="X2685" s="26">
        <f t="shared" si="1744"/>
        <v>1</v>
      </c>
      <c r="Y2685" s="21">
        <v>10</v>
      </c>
      <c r="Z2685" s="22">
        <f t="shared" si="1705"/>
        <v>1088</v>
      </c>
      <c r="AA2685" s="20" t="s">
        <v>3440</v>
      </c>
      <c r="AB2685" s="22"/>
      <c r="AC2685" s="22">
        <v>1</v>
      </c>
      <c r="AD2685" s="22"/>
      <c r="AE2685" s="22">
        <f>N2685</f>
        <v>1088</v>
      </c>
      <c r="AF2685" s="22">
        <f t="shared" si="1741"/>
        <v>1088</v>
      </c>
      <c r="AG2685" s="20">
        <f t="shared" si="1760"/>
        <v>1088</v>
      </c>
      <c r="AH2685" s="20" t="str">
        <f>VLOOKUP(U2685,[1]提成计算!B:I,8,FALSE)</f>
        <v xml:space="preserve"> </v>
      </c>
      <c r="AI2685" s="20"/>
      <c r="AJ2685" s="22"/>
      <c r="AK2685" s="22"/>
      <c r="AM2685" s="22"/>
      <c r="AN2685" s="22"/>
      <c r="AO2685" s="22" t="s">
        <v>3441</v>
      </c>
      <c r="AP2685" s="22" t="s">
        <v>1301</v>
      </c>
      <c r="AS2685" s="20"/>
      <c r="AT2685" s="20"/>
      <c r="AU2685" s="20"/>
    </row>
    <row r="2686" spans="1:47" x14ac:dyDescent="0.15">
      <c r="A2686" s="21" t="s">
        <v>1273</v>
      </c>
      <c r="B2686" s="20" t="s">
        <v>918</v>
      </c>
      <c r="C2686" s="20" t="s">
        <v>1050</v>
      </c>
      <c r="D2686" s="20" t="s">
        <v>1051</v>
      </c>
      <c r="E2686" s="20" t="s">
        <v>1096</v>
      </c>
      <c r="F2686" s="20" t="s">
        <v>1250</v>
      </c>
      <c r="G2686" s="20" t="s">
        <v>3823</v>
      </c>
      <c r="H2686" s="20"/>
      <c r="I2686" s="20">
        <v>15899669539</v>
      </c>
      <c r="J2686" s="20" t="s">
        <v>924</v>
      </c>
      <c r="K2686" s="20" t="s">
        <v>685</v>
      </c>
      <c r="L2686" s="20" t="s">
        <v>1918</v>
      </c>
      <c r="M2686" s="20">
        <v>680</v>
      </c>
      <c r="N2686" s="20">
        <v>680</v>
      </c>
      <c r="O2686" s="20" t="s">
        <v>1334</v>
      </c>
      <c r="P2686" s="20" t="s">
        <v>50</v>
      </c>
      <c r="Q2686" s="28"/>
      <c r="R2686" s="21" t="s">
        <v>121</v>
      </c>
      <c r="S2686" s="25" t="s">
        <v>1054</v>
      </c>
      <c r="T2686" s="21" t="s">
        <v>53</v>
      </c>
      <c r="U2686" s="21" t="s">
        <v>686</v>
      </c>
      <c r="V2686" s="46">
        <v>1</v>
      </c>
      <c r="W2686" s="26">
        <f t="shared" si="1740"/>
        <v>1</v>
      </c>
      <c r="Y2686" s="21">
        <v>4</v>
      </c>
      <c r="Z2686" s="22">
        <f t="shared" ref="Z2686:Z2749" si="1761">N2686</f>
        <v>680</v>
      </c>
      <c r="AA2686" s="20" t="s">
        <v>2218</v>
      </c>
      <c r="AB2686" s="22">
        <v>1</v>
      </c>
      <c r="AC2686" s="22"/>
      <c r="AD2686" s="22">
        <f t="shared" ref="AD2686" si="1762">N2686</f>
        <v>680</v>
      </c>
      <c r="AE2686" s="22"/>
      <c r="AF2686" s="22">
        <f t="shared" si="1741"/>
        <v>680</v>
      </c>
      <c r="AG2686" s="20"/>
      <c r="AH2686" s="22"/>
      <c r="AI2686" s="22"/>
      <c r="AJ2686" s="22">
        <f t="shared" ref="AJ2686" si="1763">N2686</f>
        <v>680</v>
      </c>
      <c r="AK2686" s="22">
        <f>IF(O2686="(传统)XDSL",VLOOKUP(S2686,[2]直销续费率明细!C:I,7,FALSE)*1,IF(O2686="GPON+XDSL",VLOOKUP(S2686,[2]直销续费率明细!C:I,7,FALSE)*1,VLOOKUP(S2686,[2]直销续费率明细!C:I,5,FALSE)*1))</f>
        <v>25</v>
      </c>
      <c r="AL2686" s="22" t="s">
        <v>1309</v>
      </c>
      <c r="AM2686" s="22"/>
      <c r="AN2686" s="22"/>
      <c r="AO2686" s="22" t="s">
        <v>3441</v>
      </c>
      <c r="AP2686" s="22" t="s">
        <v>3460</v>
      </c>
      <c r="AS2686" s="20">
        <f>IF(Y2686&gt;=10,VLOOKUP(U2686,[2]提成计算!B:T,19,FALSE),VLOOKUP(U2686,[2]提成计算!B:T,18,FALSE))</f>
        <v>0.06</v>
      </c>
      <c r="AT2686" s="20">
        <f t="shared" ref="AT2686" si="1764">IF(AD2686*AS2686&gt;0,AD2686*AS2686,AE2686*AS2686)</f>
        <v>40.799999999999997</v>
      </c>
      <c r="AU2686" s="20">
        <f t="shared" ref="AU2686" si="1765">IF(AND(AK2686&lt;0,AK2686+AT2686&lt;0),-AT2686,AK2686)</f>
        <v>25</v>
      </c>
    </row>
    <row r="2687" spans="1:47" s="31" customFormat="1" x14ac:dyDescent="0.15">
      <c r="A2687" s="30" t="s">
        <v>1273</v>
      </c>
      <c r="B2687" s="36" t="s">
        <v>918</v>
      </c>
      <c r="C2687" s="36" t="s">
        <v>1050</v>
      </c>
      <c r="D2687" s="36" t="s">
        <v>1051</v>
      </c>
      <c r="E2687" s="36" t="s">
        <v>1052</v>
      </c>
      <c r="F2687" s="36" t="s">
        <v>1250</v>
      </c>
      <c r="G2687" s="36" t="s">
        <v>3824</v>
      </c>
      <c r="H2687" s="36"/>
      <c r="I2687" s="36">
        <v>13412868833</v>
      </c>
      <c r="J2687" s="36" t="s">
        <v>924</v>
      </c>
      <c r="K2687" s="36" t="s">
        <v>3825</v>
      </c>
      <c r="L2687" s="36" t="s">
        <v>1918</v>
      </c>
      <c r="M2687" s="36">
        <v>680</v>
      </c>
      <c r="N2687" s="36">
        <v>680</v>
      </c>
      <c r="O2687" s="36" t="s">
        <v>927</v>
      </c>
      <c r="P2687" s="36" t="s">
        <v>50</v>
      </c>
      <c r="Q2687" s="35"/>
      <c r="R2687" s="31" t="s">
        <v>3826</v>
      </c>
      <c r="S2687" s="30"/>
      <c r="T2687" s="30" t="s">
        <v>3827</v>
      </c>
      <c r="U2687" s="31" t="s">
        <v>121</v>
      </c>
      <c r="V2687" s="47">
        <v>1</v>
      </c>
      <c r="W2687" s="33">
        <f t="shared" si="1740"/>
        <v>1</v>
      </c>
      <c r="X2687" s="33"/>
      <c r="Y2687" s="30">
        <v>4</v>
      </c>
      <c r="Z2687" s="31">
        <f t="shared" si="1761"/>
        <v>680</v>
      </c>
      <c r="AA2687" s="36" t="s">
        <v>3440</v>
      </c>
      <c r="AB2687" s="31">
        <v>1</v>
      </c>
      <c r="AG2687" s="36"/>
      <c r="AL2687" s="31" t="s">
        <v>1309</v>
      </c>
      <c r="AO2687" s="31" t="s">
        <v>3441</v>
      </c>
      <c r="AP2687" s="31" t="s">
        <v>3460</v>
      </c>
      <c r="AS2687" s="36"/>
      <c r="AT2687" s="36"/>
      <c r="AU2687" s="36"/>
    </row>
    <row r="2688" spans="1:47" x14ac:dyDescent="0.15">
      <c r="A2688" s="21" t="s">
        <v>1273</v>
      </c>
      <c r="B2688" s="20" t="s">
        <v>918</v>
      </c>
      <c r="C2688" s="20" t="s">
        <v>1050</v>
      </c>
      <c r="D2688" s="20" t="s">
        <v>1070</v>
      </c>
      <c r="E2688" s="20" t="s">
        <v>1076</v>
      </c>
      <c r="F2688" s="20" t="s">
        <v>1250</v>
      </c>
      <c r="G2688" s="20" t="s">
        <v>3828</v>
      </c>
      <c r="H2688" s="20"/>
      <c r="I2688" s="20">
        <v>13829123070</v>
      </c>
      <c r="J2688" s="20" t="s">
        <v>1268</v>
      </c>
      <c r="K2688" s="20" t="s">
        <v>3733</v>
      </c>
      <c r="L2688" s="20" t="s">
        <v>1898</v>
      </c>
      <c r="M2688" s="20">
        <v>1398</v>
      </c>
      <c r="N2688" s="20">
        <v>1398</v>
      </c>
      <c r="O2688" s="20" t="s">
        <v>927</v>
      </c>
      <c r="P2688" s="20" t="s">
        <v>50</v>
      </c>
      <c r="Q2688" s="28"/>
      <c r="R2688" s="21" t="s">
        <v>104</v>
      </c>
      <c r="S2688" s="21"/>
      <c r="T2688" s="21" t="s">
        <v>53</v>
      </c>
      <c r="U2688" s="21" t="s">
        <v>1712</v>
      </c>
      <c r="V2688" s="46">
        <v>1</v>
      </c>
      <c r="W2688" s="26">
        <f t="shared" si="1740"/>
        <v>1</v>
      </c>
      <c r="X2688" s="26">
        <f t="shared" si="1744"/>
        <v>1</v>
      </c>
      <c r="Y2688" s="21">
        <v>20</v>
      </c>
      <c r="Z2688" s="22">
        <f t="shared" si="1761"/>
        <v>1398</v>
      </c>
      <c r="AA2688" s="20" t="s">
        <v>3440</v>
      </c>
      <c r="AB2688" s="22"/>
      <c r="AC2688" s="22">
        <v>1</v>
      </c>
      <c r="AD2688" s="22"/>
      <c r="AE2688" s="22">
        <f t="shared" ref="AE2688:AE2693" si="1766">N2688</f>
        <v>1398</v>
      </c>
      <c r="AF2688" s="22">
        <f t="shared" si="1741"/>
        <v>1398</v>
      </c>
      <c r="AG2688" s="20">
        <f t="shared" ref="AG2688:AG2689" si="1767">N2688</f>
        <v>1398</v>
      </c>
      <c r="AH2688" s="20" t="str">
        <f>VLOOKUP(U2688,[1]提成计算!B:I,8,FALSE)</f>
        <v xml:space="preserve"> </v>
      </c>
      <c r="AI2688" s="20"/>
      <c r="AJ2688" s="22"/>
      <c r="AK2688" s="22"/>
      <c r="AM2688" s="22"/>
      <c r="AN2688" s="22"/>
      <c r="AO2688" s="22" t="s">
        <v>3441</v>
      </c>
      <c r="AP2688" s="22" t="s">
        <v>1301</v>
      </c>
      <c r="AS2688" s="20"/>
      <c r="AT2688" s="20"/>
      <c r="AU2688" s="20"/>
    </row>
    <row r="2689" spans="1:47" x14ac:dyDescent="0.15">
      <c r="A2689" s="21" t="s">
        <v>1273</v>
      </c>
      <c r="B2689" s="20" t="s">
        <v>918</v>
      </c>
      <c r="C2689" s="20" t="s">
        <v>1050</v>
      </c>
      <c r="D2689" s="20" t="s">
        <v>1065</v>
      </c>
      <c r="E2689" s="20" t="s">
        <v>3766</v>
      </c>
      <c r="F2689" s="20" t="s">
        <v>1250</v>
      </c>
      <c r="G2689" s="20" t="s">
        <v>3829</v>
      </c>
      <c r="H2689" s="20"/>
      <c r="I2689" s="20">
        <v>13712429898</v>
      </c>
      <c r="J2689" s="20" t="s">
        <v>1268</v>
      </c>
      <c r="K2689" s="20" t="s">
        <v>68</v>
      </c>
      <c r="L2689" s="20" t="s">
        <v>1358</v>
      </c>
      <c r="M2689" s="20">
        <v>1088</v>
      </c>
      <c r="N2689" s="20">
        <v>1088</v>
      </c>
      <c r="O2689" s="20" t="s">
        <v>927</v>
      </c>
      <c r="P2689" s="20" t="s">
        <v>50</v>
      </c>
      <c r="Q2689" s="28"/>
      <c r="R2689" s="21" t="s">
        <v>69</v>
      </c>
      <c r="S2689" s="21"/>
      <c r="T2689" s="21" t="s">
        <v>53</v>
      </c>
      <c r="U2689" s="21" t="s">
        <v>70</v>
      </c>
      <c r="V2689" s="46">
        <v>1</v>
      </c>
      <c r="W2689" s="26">
        <f t="shared" si="1740"/>
        <v>1</v>
      </c>
      <c r="X2689" s="26">
        <f t="shared" si="1744"/>
        <v>1</v>
      </c>
      <c r="Y2689" s="21">
        <v>10</v>
      </c>
      <c r="Z2689" s="22">
        <f t="shared" si="1761"/>
        <v>1088</v>
      </c>
      <c r="AA2689" s="20" t="s">
        <v>3440</v>
      </c>
      <c r="AB2689" s="22"/>
      <c r="AC2689" s="22">
        <v>1</v>
      </c>
      <c r="AD2689" s="22"/>
      <c r="AE2689" s="22">
        <f t="shared" si="1766"/>
        <v>1088</v>
      </c>
      <c r="AF2689" s="22">
        <f t="shared" si="1741"/>
        <v>1088</v>
      </c>
      <c r="AG2689" s="20">
        <f t="shared" si="1767"/>
        <v>1088</v>
      </c>
      <c r="AH2689" s="20" t="str">
        <f>VLOOKUP(U2689,[1]提成计算!B:I,8,FALSE)</f>
        <v xml:space="preserve"> </v>
      </c>
      <c r="AI2689" s="20"/>
      <c r="AJ2689" s="22"/>
      <c r="AK2689" s="22"/>
      <c r="AM2689" s="22"/>
      <c r="AN2689" s="22"/>
      <c r="AO2689" s="22" t="s">
        <v>3441</v>
      </c>
      <c r="AP2689" s="22" t="s">
        <v>1301</v>
      </c>
      <c r="AS2689" s="20"/>
      <c r="AT2689" s="20"/>
      <c r="AU2689" s="20"/>
    </row>
    <row r="2690" spans="1:47" x14ac:dyDescent="0.15">
      <c r="A2690" s="21" t="s">
        <v>1273</v>
      </c>
      <c r="B2690" s="20" t="s">
        <v>918</v>
      </c>
      <c r="C2690" s="20" t="s">
        <v>1050</v>
      </c>
      <c r="D2690" s="20" t="s">
        <v>1070</v>
      </c>
      <c r="E2690" s="20" t="s">
        <v>3742</v>
      </c>
      <c r="F2690" s="20" t="s">
        <v>1250</v>
      </c>
      <c r="G2690" s="20" t="s">
        <v>3830</v>
      </c>
      <c r="H2690" s="20"/>
      <c r="I2690" s="20">
        <v>13728285630</v>
      </c>
      <c r="J2690" s="20" t="s">
        <v>924</v>
      </c>
      <c r="K2690" s="20" t="s">
        <v>103</v>
      </c>
      <c r="L2690" s="20" t="s">
        <v>1376</v>
      </c>
      <c r="M2690" s="20">
        <v>1088</v>
      </c>
      <c r="N2690" s="20">
        <v>1088</v>
      </c>
      <c r="O2690" s="20" t="s">
        <v>927</v>
      </c>
      <c r="P2690" s="20" t="s">
        <v>50</v>
      </c>
      <c r="Q2690" s="28"/>
      <c r="R2690" s="21" t="s">
        <v>104</v>
      </c>
      <c r="S2690" s="25" t="s">
        <v>1075</v>
      </c>
      <c r="T2690" s="21" t="s">
        <v>53</v>
      </c>
      <c r="U2690" s="21" t="s">
        <v>105</v>
      </c>
      <c r="V2690" s="46">
        <v>1</v>
      </c>
      <c r="W2690" s="26">
        <f t="shared" si="1740"/>
        <v>1</v>
      </c>
      <c r="Y2690" s="21">
        <v>10</v>
      </c>
      <c r="Z2690" s="22">
        <f t="shared" si="1761"/>
        <v>1088</v>
      </c>
      <c r="AA2690" s="20" t="s">
        <v>3440</v>
      </c>
      <c r="AB2690" s="22"/>
      <c r="AC2690" s="22">
        <v>1</v>
      </c>
      <c r="AD2690" s="22"/>
      <c r="AE2690" s="22">
        <f t="shared" si="1766"/>
        <v>1088</v>
      </c>
      <c r="AF2690" s="22">
        <f t="shared" si="1741"/>
        <v>1088</v>
      </c>
      <c r="AG2690" s="20"/>
      <c r="AH2690" s="22"/>
      <c r="AI2690" s="22"/>
      <c r="AJ2690" s="22">
        <f>N2690</f>
        <v>1088</v>
      </c>
      <c r="AK2690" s="22">
        <f>IF(O2690="(传统)XDSL",VLOOKUP(S2690,[2]直销续费率明细!C:I,7,FALSE)*1,IF(O2690="GPON+XDSL",VLOOKUP(S2690,[2]直销续费率明细!C:I,7,FALSE)*1,VLOOKUP(S2690,[2]直销续费率明细!C:I,5,FALSE)*1))</f>
        <v>-40</v>
      </c>
      <c r="AL2690" s="22" t="s">
        <v>1300</v>
      </c>
      <c r="AM2690" s="22"/>
      <c r="AN2690" s="22"/>
      <c r="AO2690" s="22" t="s">
        <v>2216</v>
      </c>
      <c r="AP2690" s="22" t="s">
        <v>1301</v>
      </c>
      <c r="AS2690" s="20">
        <f>IF(Y2690&gt;=10,VLOOKUP(U2690,[2]提成计算!B:T,19,FALSE),VLOOKUP(U2690,[2]提成计算!B:T,18,FALSE))</f>
        <v>0.09</v>
      </c>
      <c r="AT2690" s="20">
        <f t="shared" ref="AT2690" si="1768">IF(AD2690*AS2690&gt;0,AD2690*AS2690,AE2690*AS2690)</f>
        <v>97.92</v>
      </c>
      <c r="AU2690" s="20">
        <f t="shared" ref="AU2690" si="1769">IF(AND(AK2690&lt;0,AK2690+AT2690&lt;0),-AT2690,AK2690)</f>
        <v>-40</v>
      </c>
    </row>
    <row r="2691" spans="1:47" x14ac:dyDescent="0.15">
      <c r="A2691" s="21" t="s">
        <v>1273</v>
      </c>
      <c r="B2691" s="20" t="s">
        <v>918</v>
      </c>
      <c r="C2691" s="20" t="s">
        <v>1050</v>
      </c>
      <c r="D2691" s="20" t="s">
        <v>1065</v>
      </c>
      <c r="E2691" s="20" t="s">
        <v>1552</v>
      </c>
      <c r="F2691" s="20" t="s">
        <v>1250</v>
      </c>
      <c r="G2691" s="20" t="s">
        <v>3831</v>
      </c>
      <c r="H2691" s="20"/>
      <c r="I2691" s="20">
        <v>13532830613</v>
      </c>
      <c r="J2691" s="20" t="s">
        <v>1268</v>
      </c>
      <c r="K2691" s="20" t="s">
        <v>124</v>
      </c>
      <c r="L2691" s="20" t="s">
        <v>1358</v>
      </c>
      <c r="M2691" s="20">
        <v>1088</v>
      </c>
      <c r="N2691" s="20">
        <v>1088</v>
      </c>
      <c r="O2691" s="20" t="s">
        <v>927</v>
      </c>
      <c r="P2691" s="20" t="s">
        <v>50</v>
      </c>
      <c r="Q2691" s="28"/>
      <c r="R2691" s="21" t="s">
        <v>69</v>
      </c>
      <c r="S2691" s="21"/>
      <c r="T2691" s="21" t="s">
        <v>53</v>
      </c>
      <c r="U2691" s="21" t="s">
        <v>125</v>
      </c>
      <c r="V2691" s="46">
        <v>1</v>
      </c>
      <c r="W2691" s="26">
        <f t="shared" si="1740"/>
        <v>1</v>
      </c>
      <c r="X2691" s="26">
        <f t="shared" si="1744"/>
        <v>1</v>
      </c>
      <c r="Y2691" s="21">
        <v>10</v>
      </c>
      <c r="Z2691" s="22">
        <f t="shared" si="1761"/>
        <v>1088</v>
      </c>
      <c r="AA2691" s="20" t="s">
        <v>2218</v>
      </c>
      <c r="AB2691" s="22"/>
      <c r="AC2691" s="22">
        <v>1</v>
      </c>
      <c r="AD2691" s="22"/>
      <c r="AE2691" s="22">
        <f t="shared" si="1766"/>
        <v>1088</v>
      </c>
      <c r="AF2691" s="22">
        <f t="shared" si="1741"/>
        <v>1088</v>
      </c>
      <c r="AG2691" s="20">
        <f>N2691</f>
        <v>1088</v>
      </c>
      <c r="AH2691" s="20" t="str">
        <f>VLOOKUP(U2691,[1]提成计算!B:I,8,FALSE)</f>
        <v xml:space="preserve"> </v>
      </c>
      <c r="AI2691" s="20"/>
      <c r="AJ2691" s="22"/>
      <c r="AK2691" s="22"/>
      <c r="AM2691" s="22"/>
      <c r="AN2691" s="22"/>
      <c r="AO2691" s="22" t="s">
        <v>3441</v>
      </c>
      <c r="AP2691" s="22" t="s">
        <v>1301</v>
      </c>
      <c r="AS2691" s="20"/>
      <c r="AT2691" s="20"/>
      <c r="AU2691" s="20"/>
    </row>
    <row r="2692" spans="1:47" x14ac:dyDescent="0.15">
      <c r="A2692" s="21" t="s">
        <v>1273</v>
      </c>
      <c r="B2692" s="20" t="s">
        <v>918</v>
      </c>
      <c r="C2692" s="20" t="s">
        <v>1050</v>
      </c>
      <c r="D2692" s="20" t="s">
        <v>1078</v>
      </c>
      <c r="E2692" s="20" t="s">
        <v>1093</v>
      </c>
      <c r="F2692" s="20" t="s">
        <v>1250</v>
      </c>
      <c r="G2692" s="20" t="s">
        <v>3832</v>
      </c>
      <c r="H2692" s="20"/>
      <c r="I2692" s="20">
        <v>13723541884</v>
      </c>
      <c r="J2692" s="20" t="s">
        <v>924</v>
      </c>
      <c r="K2692" s="20" t="s">
        <v>1086</v>
      </c>
      <c r="L2692" s="20" t="s">
        <v>1299</v>
      </c>
      <c r="M2692" s="20">
        <v>888</v>
      </c>
      <c r="N2692" s="20">
        <v>888</v>
      </c>
      <c r="O2692" s="20" t="s">
        <v>927</v>
      </c>
      <c r="P2692" s="20" t="s">
        <v>50</v>
      </c>
      <c r="Q2692" s="28"/>
      <c r="R2692" s="21" t="s">
        <v>1082</v>
      </c>
      <c r="S2692" s="25" t="s">
        <v>1087</v>
      </c>
      <c r="T2692" s="21" t="s">
        <v>53</v>
      </c>
      <c r="U2692" s="21" t="s">
        <v>1088</v>
      </c>
      <c r="V2692" s="46">
        <v>1</v>
      </c>
      <c r="W2692" s="26">
        <f t="shared" si="1740"/>
        <v>1</v>
      </c>
      <c r="Y2692" s="21">
        <v>12</v>
      </c>
      <c r="Z2692" s="22">
        <f t="shared" si="1761"/>
        <v>888</v>
      </c>
      <c r="AA2692" s="20" t="s">
        <v>3440</v>
      </c>
      <c r="AB2692" s="22"/>
      <c r="AC2692" s="22">
        <v>1</v>
      </c>
      <c r="AD2692" s="22"/>
      <c r="AE2692" s="22">
        <f t="shared" si="1766"/>
        <v>888</v>
      </c>
      <c r="AF2692" s="22">
        <f t="shared" si="1741"/>
        <v>888</v>
      </c>
      <c r="AG2692" s="20"/>
      <c r="AH2692" s="22"/>
      <c r="AI2692" s="22"/>
      <c r="AJ2692" s="22">
        <f t="shared" ref="AJ2692:AJ2695" si="1770">N2692</f>
        <v>888</v>
      </c>
      <c r="AK2692" s="22">
        <f>IF(O2692="(传统)XDSL",VLOOKUP(S2692,[2]直销续费率明细!C:I,7,FALSE)*1,IF(O2692="GPON+XDSL",VLOOKUP(S2692,[2]直销续费率明细!C:I,7,FALSE)*1,VLOOKUP(S2692,[2]直销续费率明细!C:I,5,FALSE)*1))</f>
        <v>25</v>
      </c>
      <c r="AL2692" s="22" t="s">
        <v>1309</v>
      </c>
      <c r="AM2692" s="22"/>
      <c r="AN2692" s="22"/>
      <c r="AO2692" s="22" t="s">
        <v>3441</v>
      </c>
      <c r="AP2692" s="22" t="s">
        <v>1301</v>
      </c>
      <c r="AS2692" s="20">
        <f>IF(Y2692&gt;=10,VLOOKUP(U2692,[2]提成计算!B:T,19,FALSE),VLOOKUP(U2692,[2]提成计算!B:T,18,FALSE))</f>
        <v>0.12</v>
      </c>
      <c r="AT2692" s="20">
        <f t="shared" ref="AT2692:AT2695" si="1771">IF(AD2692*AS2692&gt;0,AD2692*AS2692,AE2692*AS2692)</f>
        <v>106.56</v>
      </c>
      <c r="AU2692" s="20">
        <f t="shared" ref="AU2692:AU2695" si="1772">IF(AND(AK2692&lt;0,AK2692+AT2692&lt;0),-AT2692,AK2692)</f>
        <v>25</v>
      </c>
    </row>
    <row r="2693" spans="1:47" x14ac:dyDescent="0.15">
      <c r="A2693" s="21" t="s">
        <v>1273</v>
      </c>
      <c r="B2693" s="20" t="s">
        <v>918</v>
      </c>
      <c r="C2693" s="20" t="s">
        <v>1050</v>
      </c>
      <c r="D2693" s="20" t="s">
        <v>1078</v>
      </c>
      <c r="E2693" s="20" t="s">
        <v>1093</v>
      </c>
      <c r="F2693" s="20" t="s">
        <v>1250</v>
      </c>
      <c r="G2693" s="20" t="s">
        <v>3833</v>
      </c>
      <c r="H2693" s="20"/>
      <c r="I2693" s="20">
        <v>15015144431</v>
      </c>
      <c r="J2693" s="20" t="s">
        <v>924</v>
      </c>
      <c r="K2693" s="20" t="s">
        <v>1086</v>
      </c>
      <c r="L2693" s="20" t="s">
        <v>2137</v>
      </c>
      <c r="M2693" s="20">
        <v>1408</v>
      </c>
      <c r="N2693" s="20">
        <v>1408</v>
      </c>
      <c r="O2693" s="20" t="s">
        <v>927</v>
      </c>
      <c r="P2693" s="20" t="s">
        <v>50</v>
      </c>
      <c r="Q2693" s="28"/>
      <c r="R2693" s="21" t="s">
        <v>1082</v>
      </c>
      <c r="S2693" s="25" t="s">
        <v>1087</v>
      </c>
      <c r="T2693" s="21" t="s">
        <v>53</v>
      </c>
      <c r="U2693" s="21" t="s">
        <v>1088</v>
      </c>
      <c r="V2693" s="46">
        <v>1</v>
      </c>
      <c r="W2693" s="26">
        <f t="shared" si="1740"/>
        <v>1</v>
      </c>
      <c r="Y2693" s="21">
        <v>12</v>
      </c>
      <c r="Z2693" s="22">
        <f t="shared" si="1761"/>
        <v>1408</v>
      </c>
      <c r="AA2693" s="20" t="s">
        <v>3440</v>
      </c>
      <c r="AB2693" s="22"/>
      <c r="AC2693" s="22">
        <v>1</v>
      </c>
      <c r="AD2693" s="22"/>
      <c r="AE2693" s="22">
        <f t="shared" si="1766"/>
        <v>1408</v>
      </c>
      <c r="AF2693" s="22">
        <f t="shared" si="1741"/>
        <v>1408</v>
      </c>
      <c r="AG2693" s="20"/>
      <c r="AH2693" s="22"/>
      <c r="AI2693" s="22"/>
      <c r="AJ2693" s="22">
        <f t="shared" si="1770"/>
        <v>1408</v>
      </c>
      <c r="AK2693" s="22">
        <f>IF(O2693="(传统)XDSL",VLOOKUP(S2693,[2]直销续费率明细!C:I,7,FALSE)*1,IF(O2693="GPON+XDSL",VLOOKUP(S2693,[2]直销续费率明细!C:I,7,FALSE)*1,VLOOKUP(S2693,[2]直销续费率明细!C:I,5,FALSE)*1))</f>
        <v>25</v>
      </c>
      <c r="AL2693" s="22" t="s">
        <v>1309</v>
      </c>
      <c r="AM2693" s="22"/>
      <c r="AN2693" s="22"/>
      <c r="AO2693" s="22" t="s">
        <v>3441</v>
      </c>
      <c r="AP2693" s="22" t="s">
        <v>1301</v>
      </c>
      <c r="AS2693" s="20">
        <f>IF(Y2693&gt;=10,VLOOKUP(U2693,[2]提成计算!B:T,19,FALSE),VLOOKUP(U2693,[2]提成计算!B:T,18,FALSE))</f>
        <v>0.12</v>
      </c>
      <c r="AT2693" s="20">
        <f t="shared" si="1771"/>
        <v>168.95999999999998</v>
      </c>
      <c r="AU2693" s="20">
        <f t="shared" si="1772"/>
        <v>25</v>
      </c>
    </row>
    <row r="2694" spans="1:47" x14ac:dyDescent="0.15">
      <c r="A2694" s="21" t="s">
        <v>1273</v>
      </c>
      <c r="B2694" s="20" t="s">
        <v>918</v>
      </c>
      <c r="C2694" s="20" t="s">
        <v>1050</v>
      </c>
      <c r="D2694" s="20" t="s">
        <v>1078</v>
      </c>
      <c r="E2694" s="20" t="s">
        <v>3834</v>
      </c>
      <c r="F2694" s="20" t="s">
        <v>1250</v>
      </c>
      <c r="G2694" s="20" t="s">
        <v>3835</v>
      </c>
      <c r="H2694" s="20"/>
      <c r="I2694" s="20">
        <v>15876457806</v>
      </c>
      <c r="J2694" s="20" t="s">
        <v>924</v>
      </c>
      <c r="K2694" s="20" t="s">
        <v>1086</v>
      </c>
      <c r="L2694" s="20" t="s">
        <v>1918</v>
      </c>
      <c r="M2694" s="20">
        <v>680</v>
      </c>
      <c r="N2694" s="20">
        <v>680</v>
      </c>
      <c r="O2694" s="20" t="s">
        <v>1262</v>
      </c>
      <c r="P2694" s="20" t="s">
        <v>50</v>
      </c>
      <c r="Q2694" s="28"/>
      <c r="R2694" s="21" t="s">
        <v>1082</v>
      </c>
      <c r="S2694" s="25" t="s">
        <v>1087</v>
      </c>
      <c r="T2694" s="21" t="s">
        <v>53</v>
      </c>
      <c r="U2694" s="21" t="s">
        <v>1088</v>
      </c>
      <c r="V2694" s="46">
        <v>1</v>
      </c>
      <c r="W2694" s="26">
        <f t="shared" si="1740"/>
        <v>1</v>
      </c>
      <c r="Y2694" s="21">
        <v>4</v>
      </c>
      <c r="Z2694" s="22">
        <f t="shared" si="1761"/>
        <v>680</v>
      </c>
      <c r="AA2694" s="20" t="s">
        <v>3440</v>
      </c>
      <c r="AB2694" s="22">
        <v>1</v>
      </c>
      <c r="AC2694" s="22"/>
      <c r="AD2694" s="22">
        <f>N2694</f>
        <v>680</v>
      </c>
      <c r="AE2694" s="22"/>
      <c r="AF2694" s="22">
        <f t="shared" si="1741"/>
        <v>680</v>
      </c>
      <c r="AG2694" s="20"/>
      <c r="AH2694" s="22"/>
      <c r="AI2694" s="22"/>
      <c r="AJ2694" s="22">
        <f t="shared" si="1770"/>
        <v>680</v>
      </c>
      <c r="AK2694" s="22">
        <f>IF(O2694="(传统)XDSL",VLOOKUP(S2694,[2]直销续费率明细!C:I,7,FALSE)*1,IF(O2694="GPON+XDSL",VLOOKUP(S2694,[2]直销续费率明细!C:I,7,FALSE)*1,VLOOKUP(S2694,[2]直销续费率明细!C:I,5,FALSE)*1))</f>
        <v>25</v>
      </c>
      <c r="AL2694" s="22" t="s">
        <v>1309</v>
      </c>
      <c r="AM2694" s="22"/>
      <c r="AN2694" s="22"/>
      <c r="AO2694" s="22" t="s">
        <v>3441</v>
      </c>
      <c r="AP2694" s="22" t="s">
        <v>3460</v>
      </c>
      <c r="AS2694" s="20">
        <f>IF(Y2694&gt;=10,VLOOKUP(U2694,[2]提成计算!B:T,19,FALSE),VLOOKUP(U2694,[2]提成计算!B:T,18,FALSE))</f>
        <v>0.08</v>
      </c>
      <c r="AT2694" s="20">
        <f t="shared" si="1771"/>
        <v>54.4</v>
      </c>
      <c r="AU2694" s="20">
        <f t="shared" si="1772"/>
        <v>25</v>
      </c>
    </row>
    <row r="2695" spans="1:47" x14ac:dyDescent="0.15">
      <c r="A2695" s="21" t="s">
        <v>1273</v>
      </c>
      <c r="B2695" s="20" t="s">
        <v>918</v>
      </c>
      <c r="C2695" s="20" t="s">
        <v>1050</v>
      </c>
      <c r="D2695" s="20" t="s">
        <v>1078</v>
      </c>
      <c r="E2695" s="20" t="s">
        <v>1079</v>
      </c>
      <c r="F2695" s="20" t="s">
        <v>1250</v>
      </c>
      <c r="G2695" s="20" t="s">
        <v>3836</v>
      </c>
      <c r="H2695" s="20"/>
      <c r="I2695" s="20">
        <v>13669895801</v>
      </c>
      <c r="J2695" s="20" t="s">
        <v>924</v>
      </c>
      <c r="K2695" s="20" t="s">
        <v>1081</v>
      </c>
      <c r="L2695" s="20" t="s">
        <v>1299</v>
      </c>
      <c r="M2695" s="20">
        <v>888</v>
      </c>
      <c r="N2695" s="20">
        <v>888</v>
      </c>
      <c r="O2695" s="20" t="s">
        <v>927</v>
      </c>
      <c r="P2695" s="20" t="s">
        <v>50</v>
      </c>
      <c r="Q2695" s="28"/>
      <c r="R2695" s="21" t="s">
        <v>1082</v>
      </c>
      <c r="S2695" s="25" t="s">
        <v>1087</v>
      </c>
      <c r="T2695" s="21" t="s">
        <v>53</v>
      </c>
      <c r="U2695" s="21" t="s">
        <v>1083</v>
      </c>
      <c r="V2695" s="46">
        <v>1</v>
      </c>
      <c r="W2695" s="26">
        <f t="shared" si="1740"/>
        <v>1</v>
      </c>
      <c r="Y2695" s="21">
        <v>12</v>
      </c>
      <c r="Z2695" s="22">
        <f t="shared" si="1761"/>
        <v>888</v>
      </c>
      <c r="AA2695" s="20" t="s">
        <v>3440</v>
      </c>
      <c r="AB2695" s="22"/>
      <c r="AC2695" s="22">
        <v>1</v>
      </c>
      <c r="AD2695" s="22"/>
      <c r="AE2695" s="22">
        <f>N2695</f>
        <v>888</v>
      </c>
      <c r="AF2695" s="22">
        <f t="shared" si="1741"/>
        <v>888</v>
      </c>
      <c r="AG2695" s="20"/>
      <c r="AH2695" s="22"/>
      <c r="AI2695" s="22"/>
      <c r="AJ2695" s="22">
        <f t="shared" si="1770"/>
        <v>888</v>
      </c>
      <c r="AK2695" s="22">
        <f>IF(O2695="(传统)XDSL",VLOOKUP(S2695,[2]直销续费率明细!C:I,7,FALSE)*1,IF(O2695="GPON+XDSL",VLOOKUP(S2695,[2]直销续费率明细!C:I,7,FALSE)*1,VLOOKUP(S2695,[2]直销续费率明细!C:I,5,FALSE)*1))</f>
        <v>25</v>
      </c>
      <c r="AL2695" s="22" t="s">
        <v>1309</v>
      </c>
      <c r="AM2695" s="22"/>
      <c r="AN2695" s="22"/>
      <c r="AO2695" s="22" t="s">
        <v>3441</v>
      </c>
      <c r="AP2695" s="22" t="s">
        <v>1301</v>
      </c>
      <c r="AS2695" s="20">
        <f>IF(Y2695&gt;=10,VLOOKUP(U2695,[2]提成计算!B:T,19,FALSE),VLOOKUP(U2695,[2]提成计算!B:T,18,FALSE))</f>
        <v>0.12</v>
      </c>
      <c r="AT2695" s="20">
        <f t="shared" si="1771"/>
        <v>106.56</v>
      </c>
      <c r="AU2695" s="20">
        <f t="shared" si="1772"/>
        <v>25</v>
      </c>
    </row>
    <row r="2696" spans="1:47" x14ac:dyDescent="0.15">
      <c r="A2696" s="21" t="s">
        <v>1273</v>
      </c>
      <c r="B2696" s="20" t="s">
        <v>918</v>
      </c>
      <c r="C2696" s="20" t="s">
        <v>1050</v>
      </c>
      <c r="D2696" s="20" t="s">
        <v>1070</v>
      </c>
      <c r="E2696" s="20" t="s">
        <v>1710</v>
      </c>
      <c r="F2696" s="20" t="s">
        <v>1250</v>
      </c>
      <c r="G2696" s="20" t="s">
        <v>3837</v>
      </c>
      <c r="H2696" s="20"/>
      <c r="I2696" s="20">
        <v>13266278855</v>
      </c>
      <c r="J2696" s="20" t="s">
        <v>1268</v>
      </c>
      <c r="K2696" s="20" t="s">
        <v>1073</v>
      </c>
      <c r="L2696" s="20" t="s">
        <v>1896</v>
      </c>
      <c r="M2696" s="20">
        <v>1298</v>
      </c>
      <c r="N2696" s="20">
        <v>1298</v>
      </c>
      <c r="O2696" s="20" t="s">
        <v>927</v>
      </c>
      <c r="P2696" s="20" t="s">
        <v>50</v>
      </c>
      <c r="Q2696" s="28"/>
      <c r="R2696" s="21" t="s">
        <v>104</v>
      </c>
      <c r="S2696" s="21"/>
      <c r="T2696" s="21" t="s">
        <v>3727</v>
      </c>
      <c r="U2696" s="21"/>
      <c r="V2696" s="46">
        <v>1</v>
      </c>
      <c r="W2696" s="26">
        <f t="shared" si="1740"/>
        <v>1</v>
      </c>
      <c r="X2696" s="26">
        <f t="shared" si="1744"/>
        <v>1</v>
      </c>
      <c r="Y2696" s="21">
        <v>6</v>
      </c>
      <c r="Z2696" s="22">
        <f t="shared" si="1761"/>
        <v>1298</v>
      </c>
      <c r="AA2696" s="20" t="s">
        <v>3440</v>
      </c>
      <c r="AB2696" s="22">
        <v>1</v>
      </c>
      <c r="AC2696" s="22"/>
      <c r="AD2696" s="22">
        <f>N2696</f>
        <v>1298</v>
      </c>
      <c r="AE2696" s="22"/>
      <c r="AF2696" s="22">
        <f t="shared" si="1741"/>
        <v>1298</v>
      </c>
      <c r="AG2696" s="20">
        <f t="shared" ref="AG2696:AG2697" si="1773">N2696</f>
        <v>1298</v>
      </c>
      <c r="AH2696" s="20"/>
      <c r="AI2696" s="20"/>
      <c r="AJ2696" s="22"/>
      <c r="AK2696" s="22"/>
      <c r="AM2696" s="22"/>
      <c r="AN2696" s="22"/>
      <c r="AO2696" s="22" t="s">
        <v>3441</v>
      </c>
      <c r="AP2696" s="22" t="s">
        <v>1301</v>
      </c>
      <c r="AS2696" s="20"/>
      <c r="AT2696" s="20"/>
      <c r="AU2696" s="20"/>
    </row>
    <row r="2697" spans="1:47" x14ac:dyDescent="0.15">
      <c r="A2697" s="21" t="s">
        <v>1273</v>
      </c>
      <c r="B2697" s="20" t="s">
        <v>918</v>
      </c>
      <c r="C2697" s="20" t="s">
        <v>1050</v>
      </c>
      <c r="D2697" s="20" t="s">
        <v>1070</v>
      </c>
      <c r="E2697" s="20" t="s">
        <v>1710</v>
      </c>
      <c r="F2697" s="20" t="s">
        <v>1250</v>
      </c>
      <c r="G2697" s="20" t="s">
        <v>3838</v>
      </c>
      <c r="H2697" s="20"/>
      <c r="I2697" s="20">
        <v>18824348908</v>
      </c>
      <c r="J2697" s="20" t="s">
        <v>1268</v>
      </c>
      <c r="K2697" s="20" t="s">
        <v>3733</v>
      </c>
      <c r="L2697" s="20" t="s">
        <v>1358</v>
      </c>
      <c r="M2697" s="20">
        <v>1088</v>
      </c>
      <c r="N2697" s="20">
        <v>1088</v>
      </c>
      <c r="O2697" s="20" t="s">
        <v>927</v>
      </c>
      <c r="P2697" s="20" t="s">
        <v>50</v>
      </c>
      <c r="Q2697" s="28"/>
      <c r="R2697" s="21" t="s">
        <v>104</v>
      </c>
      <c r="S2697" s="21"/>
      <c r="T2697" s="21" t="s">
        <v>53</v>
      </c>
      <c r="U2697" s="21" t="s">
        <v>1712</v>
      </c>
      <c r="V2697" s="46">
        <v>1</v>
      </c>
      <c r="W2697" s="26">
        <f t="shared" si="1740"/>
        <v>1</v>
      </c>
      <c r="X2697" s="26">
        <f t="shared" si="1744"/>
        <v>1</v>
      </c>
      <c r="Y2697" s="21">
        <v>10</v>
      </c>
      <c r="Z2697" s="22">
        <f t="shared" si="1761"/>
        <v>1088</v>
      </c>
      <c r="AA2697" s="20" t="s">
        <v>3440</v>
      </c>
      <c r="AB2697" s="22"/>
      <c r="AC2697" s="22">
        <v>1</v>
      </c>
      <c r="AD2697" s="22"/>
      <c r="AE2697" s="22">
        <f>N2697</f>
        <v>1088</v>
      </c>
      <c r="AF2697" s="22">
        <f t="shared" si="1741"/>
        <v>1088</v>
      </c>
      <c r="AG2697" s="20">
        <f t="shared" si="1773"/>
        <v>1088</v>
      </c>
      <c r="AH2697" s="20" t="str">
        <f>VLOOKUP(U2697,[1]提成计算!B:I,8,FALSE)</f>
        <v xml:space="preserve"> </v>
      </c>
      <c r="AI2697" s="20"/>
      <c r="AJ2697" s="22"/>
      <c r="AK2697" s="22"/>
      <c r="AM2697" s="22"/>
      <c r="AN2697" s="22"/>
      <c r="AO2697" s="22" t="s">
        <v>3441</v>
      </c>
      <c r="AP2697" s="22" t="s">
        <v>1301</v>
      </c>
      <c r="AS2697" s="20"/>
      <c r="AT2697" s="20"/>
      <c r="AU2697" s="20"/>
    </row>
    <row r="2698" spans="1:47" x14ac:dyDescent="0.15">
      <c r="A2698" s="21" t="s">
        <v>1273</v>
      </c>
      <c r="B2698" s="20" t="s">
        <v>918</v>
      </c>
      <c r="C2698" s="20" t="s">
        <v>1050</v>
      </c>
      <c r="D2698" s="20" t="s">
        <v>1078</v>
      </c>
      <c r="E2698" s="20" t="s">
        <v>1079</v>
      </c>
      <c r="F2698" s="20" t="s">
        <v>1250</v>
      </c>
      <c r="G2698" s="20" t="s">
        <v>3839</v>
      </c>
      <c r="H2698" s="20"/>
      <c r="I2698" s="20">
        <v>18888616854</v>
      </c>
      <c r="J2698" s="20" t="s">
        <v>924</v>
      </c>
      <c r="K2698" s="20" t="s">
        <v>3840</v>
      </c>
      <c r="L2698" s="20" t="s">
        <v>2228</v>
      </c>
      <c r="M2698" s="20">
        <v>100</v>
      </c>
      <c r="N2698" s="20">
        <v>100</v>
      </c>
      <c r="O2698" s="20" t="s">
        <v>927</v>
      </c>
      <c r="P2698" s="20" t="s">
        <v>50</v>
      </c>
      <c r="Q2698" s="28"/>
      <c r="R2698" s="22" t="s">
        <v>1082</v>
      </c>
      <c r="T2698" s="21" t="s">
        <v>948</v>
      </c>
      <c r="U2698" s="22" t="s">
        <v>1082</v>
      </c>
      <c r="V2698" s="26">
        <f>1/12</f>
        <v>8.3333333333333329E-2</v>
      </c>
      <c r="W2698" s="26">
        <f t="shared" si="1740"/>
        <v>8.3333333333333329E-2</v>
      </c>
      <c r="Y2698" s="21">
        <v>4</v>
      </c>
      <c r="Z2698" s="22">
        <f t="shared" si="1761"/>
        <v>100</v>
      </c>
      <c r="AA2698" s="20" t="s">
        <v>3440</v>
      </c>
      <c r="AB2698" s="22">
        <v>1</v>
      </c>
      <c r="AC2698" s="22"/>
      <c r="AD2698" s="22">
        <f>N2698</f>
        <v>100</v>
      </c>
      <c r="AE2698" s="22"/>
      <c r="AF2698" s="22">
        <f t="shared" si="1741"/>
        <v>100</v>
      </c>
      <c r="AG2698" s="20"/>
      <c r="AH2698" s="22"/>
      <c r="AI2698" s="22"/>
      <c r="AJ2698" s="22">
        <f t="shared" ref="AJ2698:AJ2699" si="1774">N2698</f>
        <v>100</v>
      </c>
      <c r="AK2698" s="22"/>
      <c r="AL2698" s="22" t="s">
        <v>1871</v>
      </c>
      <c r="AM2698" s="22"/>
      <c r="AN2698" s="22"/>
      <c r="AO2698" s="22" t="s">
        <v>2216</v>
      </c>
      <c r="AP2698" s="22" t="s">
        <v>2230</v>
      </c>
      <c r="AS2698" s="20"/>
      <c r="AT2698" s="20"/>
      <c r="AU2698" s="20"/>
    </row>
    <row r="2699" spans="1:47" x14ac:dyDescent="0.15">
      <c r="A2699" s="21" t="s">
        <v>1273</v>
      </c>
      <c r="B2699" s="20" t="s">
        <v>918</v>
      </c>
      <c r="C2699" s="20" t="s">
        <v>1050</v>
      </c>
      <c r="D2699" s="20" t="s">
        <v>1070</v>
      </c>
      <c r="E2699" s="20" t="s">
        <v>1306</v>
      </c>
      <c r="F2699" s="20" t="s">
        <v>1250</v>
      </c>
      <c r="G2699" s="20" t="s">
        <v>3841</v>
      </c>
      <c r="H2699" s="20"/>
      <c r="I2699" s="20">
        <v>13537214504</v>
      </c>
      <c r="J2699" s="20" t="s">
        <v>924</v>
      </c>
      <c r="K2699" s="20" t="s">
        <v>205</v>
      </c>
      <c r="L2699" s="20" t="s">
        <v>1376</v>
      </c>
      <c r="M2699" s="20">
        <v>1088</v>
      </c>
      <c r="N2699" s="20">
        <v>1088</v>
      </c>
      <c r="O2699" s="20" t="s">
        <v>927</v>
      </c>
      <c r="P2699" s="20" t="s">
        <v>50</v>
      </c>
      <c r="Q2699" s="28"/>
      <c r="R2699" s="21" t="s">
        <v>104</v>
      </c>
      <c r="S2699" s="25" t="s">
        <v>1090</v>
      </c>
      <c r="T2699" s="21" t="s">
        <v>53</v>
      </c>
      <c r="U2699" s="21" t="s">
        <v>206</v>
      </c>
      <c r="V2699" s="46">
        <v>1</v>
      </c>
      <c r="W2699" s="26">
        <f t="shared" si="1740"/>
        <v>1</v>
      </c>
      <c r="Y2699" s="21">
        <v>10</v>
      </c>
      <c r="Z2699" s="22">
        <f t="shared" si="1761"/>
        <v>1088</v>
      </c>
      <c r="AA2699" s="20" t="s">
        <v>2218</v>
      </c>
      <c r="AB2699" s="22"/>
      <c r="AC2699" s="22">
        <v>1</v>
      </c>
      <c r="AD2699" s="22"/>
      <c r="AE2699" s="22">
        <f>N2699</f>
        <v>1088</v>
      </c>
      <c r="AF2699" s="22">
        <f t="shared" si="1741"/>
        <v>1088</v>
      </c>
      <c r="AG2699" s="20"/>
      <c r="AH2699" s="22"/>
      <c r="AI2699" s="22"/>
      <c r="AJ2699" s="22">
        <f t="shared" si="1774"/>
        <v>1088</v>
      </c>
      <c r="AK2699" s="22">
        <f>IF(O2699="(传统)XDSL",VLOOKUP(S2699,[2]直销续费率明细!C:I,7,FALSE)*1,IF(O2699="GPON+XDSL",VLOOKUP(S2699,[2]直销续费率明细!C:I,7,FALSE)*1,VLOOKUP(S2699,[2]直销续费率明细!C:I,5,FALSE)*1))</f>
        <v>0</v>
      </c>
      <c r="AL2699" s="22" t="s">
        <v>1309</v>
      </c>
      <c r="AM2699" s="22"/>
      <c r="AN2699" s="22"/>
      <c r="AO2699" s="22" t="s">
        <v>3441</v>
      </c>
      <c r="AP2699" s="22" t="s">
        <v>1301</v>
      </c>
      <c r="AS2699" s="20">
        <f>IF(Y2699&gt;=10,VLOOKUP(U2699,[2]提成计算!B:T,19,FALSE),VLOOKUP(U2699,[2]提成计算!B:T,18,FALSE))</f>
        <v>0.1</v>
      </c>
      <c r="AT2699" s="20">
        <f t="shared" ref="AT2699" si="1775">IF(AD2699*AS2699&gt;0,AD2699*AS2699,AE2699*AS2699)</f>
        <v>108.80000000000001</v>
      </c>
      <c r="AU2699" s="20">
        <f t="shared" ref="AU2699" si="1776">IF(AND(AK2699&lt;0,AK2699+AT2699&lt;0),-AT2699,AK2699)</f>
        <v>0</v>
      </c>
    </row>
    <row r="2700" spans="1:47" x14ac:dyDescent="0.15">
      <c r="A2700" s="21" t="s">
        <v>1273</v>
      </c>
      <c r="B2700" s="20" t="s">
        <v>918</v>
      </c>
      <c r="C2700" s="20" t="s">
        <v>1050</v>
      </c>
      <c r="D2700" s="20" t="s">
        <v>1070</v>
      </c>
      <c r="E2700" s="20" t="s">
        <v>1302</v>
      </c>
      <c r="F2700" s="20" t="s">
        <v>1250</v>
      </c>
      <c r="G2700" s="20" t="s">
        <v>3842</v>
      </c>
      <c r="H2700" s="20"/>
      <c r="I2700" s="20">
        <v>15875500462</v>
      </c>
      <c r="J2700" s="20" t="s">
        <v>1268</v>
      </c>
      <c r="K2700" s="20" t="s">
        <v>3729</v>
      </c>
      <c r="L2700" s="20" t="s">
        <v>1939</v>
      </c>
      <c r="M2700" s="20">
        <v>680</v>
      </c>
      <c r="N2700" s="20">
        <v>680</v>
      </c>
      <c r="O2700" s="20" t="s">
        <v>927</v>
      </c>
      <c r="P2700" s="20" t="s">
        <v>50</v>
      </c>
      <c r="Q2700" s="28"/>
      <c r="R2700" s="21" t="s">
        <v>104</v>
      </c>
      <c r="S2700" s="21"/>
      <c r="T2700" s="21" t="s">
        <v>53</v>
      </c>
      <c r="U2700" s="21" t="s">
        <v>3730</v>
      </c>
      <c r="V2700" s="46">
        <v>1</v>
      </c>
      <c r="W2700" s="26">
        <f t="shared" si="1740"/>
        <v>1</v>
      </c>
      <c r="X2700" s="26">
        <f t="shared" si="1744"/>
        <v>1</v>
      </c>
      <c r="Y2700" s="21">
        <v>4</v>
      </c>
      <c r="Z2700" s="22">
        <f t="shared" si="1761"/>
        <v>680</v>
      </c>
      <c r="AA2700" s="20" t="s">
        <v>3440</v>
      </c>
      <c r="AB2700" s="22">
        <v>1</v>
      </c>
      <c r="AC2700" s="22"/>
      <c r="AD2700" s="22">
        <f>N2700</f>
        <v>680</v>
      </c>
      <c r="AE2700" s="22"/>
      <c r="AF2700" s="22">
        <f t="shared" si="1741"/>
        <v>680</v>
      </c>
      <c r="AG2700" s="20">
        <f t="shared" ref="AG2700:AG2704" si="1777">N2700</f>
        <v>680</v>
      </c>
      <c r="AH2700" s="20" t="str">
        <f>VLOOKUP(U2700,[1]提成计算!B:I,8,FALSE)</f>
        <v xml:space="preserve"> </v>
      </c>
      <c r="AI2700" s="20"/>
      <c r="AJ2700" s="22"/>
      <c r="AK2700" s="22"/>
      <c r="AM2700" s="22"/>
      <c r="AN2700" s="22"/>
      <c r="AO2700" s="22" t="s">
        <v>3441</v>
      </c>
      <c r="AP2700" s="22" t="s">
        <v>1301</v>
      </c>
      <c r="AS2700" s="20"/>
      <c r="AT2700" s="20"/>
      <c r="AU2700" s="20"/>
    </row>
    <row r="2701" spans="1:47" x14ac:dyDescent="0.15">
      <c r="A2701" s="21" t="s">
        <v>1273</v>
      </c>
      <c r="B2701" s="20" t="s">
        <v>918</v>
      </c>
      <c r="C2701" s="20" t="s">
        <v>1050</v>
      </c>
      <c r="D2701" s="20" t="s">
        <v>1070</v>
      </c>
      <c r="E2701" s="20" t="s">
        <v>1302</v>
      </c>
      <c r="F2701" s="20" t="s">
        <v>1250</v>
      </c>
      <c r="G2701" s="20" t="s">
        <v>3843</v>
      </c>
      <c r="H2701" s="20"/>
      <c r="I2701" s="20">
        <v>18680630885</v>
      </c>
      <c r="J2701" s="20" t="s">
        <v>1268</v>
      </c>
      <c r="K2701" s="20" t="s">
        <v>3729</v>
      </c>
      <c r="L2701" s="20" t="s">
        <v>1358</v>
      </c>
      <c r="M2701" s="20">
        <v>1088</v>
      </c>
      <c r="N2701" s="20">
        <v>1088</v>
      </c>
      <c r="O2701" s="20" t="s">
        <v>927</v>
      </c>
      <c r="P2701" s="20" t="s">
        <v>50</v>
      </c>
      <c r="Q2701" s="28"/>
      <c r="R2701" s="21" t="s">
        <v>104</v>
      </c>
      <c r="S2701" s="21"/>
      <c r="T2701" s="21" t="s">
        <v>53</v>
      </c>
      <c r="U2701" s="21" t="s">
        <v>3730</v>
      </c>
      <c r="V2701" s="46">
        <v>1</v>
      </c>
      <c r="W2701" s="26">
        <f t="shared" si="1740"/>
        <v>1</v>
      </c>
      <c r="X2701" s="26">
        <f t="shared" si="1744"/>
        <v>1</v>
      </c>
      <c r="Y2701" s="21">
        <v>10</v>
      </c>
      <c r="Z2701" s="22">
        <f t="shared" si="1761"/>
        <v>1088</v>
      </c>
      <c r="AA2701" s="20" t="s">
        <v>3440</v>
      </c>
      <c r="AB2701" s="22"/>
      <c r="AC2701" s="22">
        <v>1</v>
      </c>
      <c r="AD2701" s="22"/>
      <c r="AE2701" s="22">
        <f t="shared" ref="AE2701:AE2704" si="1778">N2701</f>
        <v>1088</v>
      </c>
      <c r="AF2701" s="22">
        <f t="shared" si="1741"/>
        <v>1088</v>
      </c>
      <c r="AG2701" s="20">
        <f t="shared" si="1777"/>
        <v>1088</v>
      </c>
      <c r="AH2701" s="20" t="str">
        <f>VLOOKUP(U2701,[1]提成计算!B:I,8,FALSE)</f>
        <v xml:space="preserve"> </v>
      </c>
      <c r="AI2701" s="20"/>
      <c r="AJ2701" s="22"/>
      <c r="AK2701" s="22"/>
      <c r="AM2701" s="22"/>
      <c r="AN2701" s="22"/>
      <c r="AO2701" s="22" t="s">
        <v>3441</v>
      </c>
      <c r="AP2701" s="22" t="s">
        <v>1301</v>
      </c>
      <c r="AS2701" s="20"/>
      <c r="AT2701" s="20"/>
      <c r="AU2701" s="20"/>
    </row>
    <row r="2702" spans="1:47" x14ac:dyDescent="0.15">
      <c r="A2702" s="21" t="s">
        <v>1273</v>
      </c>
      <c r="B2702" s="20" t="s">
        <v>918</v>
      </c>
      <c r="C2702" s="20" t="s">
        <v>1050</v>
      </c>
      <c r="D2702" s="20" t="s">
        <v>1070</v>
      </c>
      <c r="E2702" s="20" t="s">
        <v>1710</v>
      </c>
      <c r="F2702" s="20" t="s">
        <v>1250</v>
      </c>
      <c r="G2702" s="20" t="s">
        <v>3844</v>
      </c>
      <c r="H2702" s="20"/>
      <c r="I2702" s="20">
        <v>18664089079</v>
      </c>
      <c r="J2702" s="20" t="s">
        <v>1268</v>
      </c>
      <c r="K2702" s="20" t="s">
        <v>1073</v>
      </c>
      <c r="L2702" s="20" t="s">
        <v>1358</v>
      </c>
      <c r="M2702" s="20">
        <v>1088</v>
      </c>
      <c r="N2702" s="20">
        <v>1088</v>
      </c>
      <c r="O2702" s="20" t="s">
        <v>927</v>
      </c>
      <c r="P2702" s="20" t="s">
        <v>50</v>
      </c>
      <c r="Q2702" s="28"/>
      <c r="R2702" s="21" t="s">
        <v>104</v>
      </c>
      <c r="S2702" s="21"/>
      <c r="T2702" s="21" t="s">
        <v>3727</v>
      </c>
      <c r="U2702" s="21"/>
      <c r="V2702" s="46">
        <v>1</v>
      </c>
      <c r="W2702" s="26">
        <f t="shared" si="1740"/>
        <v>1</v>
      </c>
      <c r="X2702" s="26">
        <f t="shared" si="1744"/>
        <v>1</v>
      </c>
      <c r="Y2702" s="21">
        <v>10</v>
      </c>
      <c r="Z2702" s="22">
        <f t="shared" si="1761"/>
        <v>1088</v>
      </c>
      <c r="AA2702" s="20" t="s">
        <v>3440</v>
      </c>
      <c r="AB2702" s="22"/>
      <c r="AC2702" s="22">
        <v>1</v>
      </c>
      <c r="AD2702" s="22"/>
      <c r="AE2702" s="22">
        <f t="shared" si="1778"/>
        <v>1088</v>
      </c>
      <c r="AF2702" s="22">
        <f t="shared" si="1741"/>
        <v>1088</v>
      </c>
      <c r="AG2702" s="20">
        <f t="shared" si="1777"/>
        <v>1088</v>
      </c>
      <c r="AH2702" s="20"/>
      <c r="AI2702" s="20"/>
      <c r="AJ2702" s="22"/>
      <c r="AK2702" s="22"/>
      <c r="AM2702" s="22"/>
      <c r="AN2702" s="22"/>
      <c r="AO2702" s="22" t="s">
        <v>3441</v>
      </c>
      <c r="AP2702" s="22" t="s">
        <v>1301</v>
      </c>
      <c r="AS2702" s="20"/>
      <c r="AT2702" s="20"/>
      <c r="AU2702" s="20"/>
    </row>
    <row r="2703" spans="1:47" x14ac:dyDescent="0.15">
      <c r="A2703" s="21" t="s">
        <v>1273</v>
      </c>
      <c r="B2703" s="20" t="s">
        <v>918</v>
      </c>
      <c r="C2703" s="20" t="s">
        <v>1050</v>
      </c>
      <c r="D2703" s="20" t="s">
        <v>1065</v>
      </c>
      <c r="E2703" s="20" t="s">
        <v>1066</v>
      </c>
      <c r="F2703" s="20" t="s">
        <v>1250</v>
      </c>
      <c r="G2703" s="20" t="s">
        <v>3845</v>
      </c>
      <c r="H2703" s="20"/>
      <c r="I2703" s="20">
        <v>13546916801</v>
      </c>
      <c r="J2703" s="20" t="s">
        <v>1268</v>
      </c>
      <c r="K2703" s="20" t="s">
        <v>3739</v>
      </c>
      <c r="L2703" s="20" t="s">
        <v>1358</v>
      </c>
      <c r="M2703" s="20">
        <v>1088</v>
      </c>
      <c r="N2703" s="20">
        <v>1088</v>
      </c>
      <c r="O2703" s="20" t="s">
        <v>927</v>
      </c>
      <c r="P2703" s="20" t="s">
        <v>50</v>
      </c>
      <c r="Q2703" s="28"/>
      <c r="R2703" s="21" t="s">
        <v>69</v>
      </c>
      <c r="S2703" s="21"/>
      <c r="T2703" s="21" t="s">
        <v>53</v>
      </c>
      <c r="U2703" s="21" t="s">
        <v>1803</v>
      </c>
      <c r="V2703" s="46">
        <v>1</v>
      </c>
      <c r="W2703" s="26">
        <f t="shared" si="1740"/>
        <v>1</v>
      </c>
      <c r="X2703" s="26">
        <f t="shared" si="1744"/>
        <v>1</v>
      </c>
      <c r="Y2703" s="21">
        <v>10</v>
      </c>
      <c r="Z2703" s="22">
        <f t="shared" si="1761"/>
        <v>1088</v>
      </c>
      <c r="AA2703" s="20" t="s">
        <v>3440</v>
      </c>
      <c r="AB2703" s="22"/>
      <c r="AC2703" s="22">
        <v>1</v>
      </c>
      <c r="AD2703" s="22"/>
      <c r="AE2703" s="22">
        <f t="shared" si="1778"/>
        <v>1088</v>
      </c>
      <c r="AF2703" s="22">
        <f t="shared" si="1741"/>
        <v>1088</v>
      </c>
      <c r="AG2703" s="20">
        <f t="shared" si="1777"/>
        <v>1088</v>
      </c>
      <c r="AH2703" s="20" t="str">
        <f>VLOOKUP(U2703,[1]提成计算!B:I,8,FALSE)</f>
        <v xml:space="preserve"> </v>
      </c>
      <c r="AI2703" s="20"/>
      <c r="AJ2703" s="22"/>
      <c r="AK2703" s="22"/>
      <c r="AM2703" s="22"/>
      <c r="AN2703" s="22"/>
      <c r="AO2703" s="22" t="s">
        <v>3441</v>
      </c>
      <c r="AP2703" s="22" t="s">
        <v>1301</v>
      </c>
      <c r="AS2703" s="20"/>
      <c r="AT2703" s="20"/>
      <c r="AU2703" s="20"/>
    </row>
    <row r="2704" spans="1:47" x14ac:dyDescent="0.15">
      <c r="A2704" s="21" t="s">
        <v>1273</v>
      </c>
      <c r="B2704" s="20" t="s">
        <v>918</v>
      </c>
      <c r="C2704" s="20" t="s">
        <v>1050</v>
      </c>
      <c r="D2704" s="20" t="s">
        <v>1078</v>
      </c>
      <c r="E2704" s="20" t="s">
        <v>1079</v>
      </c>
      <c r="F2704" s="20" t="s">
        <v>1250</v>
      </c>
      <c r="G2704" s="20" t="s">
        <v>3846</v>
      </c>
      <c r="H2704" s="20"/>
      <c r="I2704" s="20">
        <v>13925781396</v>
      </c>
      <c r="J2704" s="20" t="s">
        <v>1268</v>
      </c>
      <c r="K2704" s="20" t="s">
        <v>174</v>
      </c>
      <c r="L2704" s="20" t="s">
        <v>1358</v>
      </c>
      <c r="M2704" s="20">
        <v>1088</v>
      </c>
      <c r="N2704" s="20">
        <v>1088</v>
      </c>
      <c r="O2704" s="20" t="s">
        <v>927</v>
      </c>
      <c r="P2704" s="20" t="s">
        <v>50</v>
      </c>
      <c r="Q2704" s="28"/>
      <c r="R2704" s="21" t="s">
        <v>1082</v>
      </c>
      <c r="S2704" s="21"/>
      <c r="T2704" s="21" t="s">
        <v>3727</v>
      </c>
      <c r="U2704" s="21"/>
      <c r="V2704" s="46">
        <v>1</v>
      </c>
      <c r="W2704" s="26">
        <f t="shared" si="1740"/>
        <v>1</v>
      </c>
      <c r="X2704" s="26">
        <f t="shared" si="1744"/>
        <v>1</v>
      </c>
      <c r="Y2704" s="21">
        <v>10</v>
      </c>
      <c r="Z2704" s="22">
        <f t="shared" si="1761"/>
        <v>1088</v>
      </c>
      <c r="AA2704" s="20" t="s">
        <v>3440</v>
      </c>
      <c r="AB2704" s="22"/>
      <c r="AC2704" s="22">
        <v>1</v>
      </c>
      <c r="AD2704" s="22"/>
      <c r="AE2704" s="22">
        <f t="shared" si="1778"/>
        <v>1088</v>
      </c>
      <c r="AF2704" s="22">
        <f t="shared" si="1741"/>
        <v>1088</v>
      </c>
      <c r="AG2704" s="20">
        <f t="shared" si="1777"/>
        <v>1088</v>
      </c>
      <c r="AH2704" s="20"/>
      <c r="AI2704" s="20"/>
      <c r="AJ2704" s="22"/>
      <c r="AK2704" s="22"/>
      <c r="AM2704" s="22"/>
      <c r="AN2704" s="22"/>
      <c r="AO2704" s="22" t="s">
        <v>3441</v>
      </c>
      <c r="AP2704" s="22" t="s">
        <v>1301</v>
      </c>
      <c r="AS2704" s="20"/>
      <c r="AT2704" s="20"/>
      <c r="AU2704" s="20"/>
    </row>
    <row r="2705" spans="1:47" x14ac:dyDescent="0.15">
      <c r="A2705" s="21" t="s">
        <v>1273</v>
      </c>
      <c r="B2705" s="20" t="s">
        <v>918</v>
      </c>
      <c r="C2705" s="20" t="s">
        <v>1050</v>
      </c>
      <c r="D2705" s="20" t="s">
        <v>1070</v>
      </c>
      <c r="E2705" s="20" t="s">
        <v>1606</v>
      </c>
      <c r="F2705" s="20" t="s">
        <v>1250</v>
      </c>
      <c r="G2705" s="20" t="s">
        <v>3847</v>
      </c>
      <c r="H2705" s="20"/>
      <c r="I2705" s="20">
        <v>13642866585</v>
      </c>
      <c r="J2705" s="20" t="s">
        <v>924</v>
      </c>
      <c r="K2705" s="20" t="s">
        <v>1073</v>
      </c>
      <c r="L2705" s="20" t="s">
        <v>1947</v>
      </c>
      <c r="M2705" s="20">
        <v>400</v>
      </c>
      <c r="N2705" s="20">
        <v>400</v>
      </c>
      <c r="O2705" s="20" t="s">
        <v>927</v>
      </c>
      <c r="P2705" s="20" t="s">
        <v>50</v>
      </c>
      <c r="Q2705" s="28"/>
      <c r="R2705" s="21" t="s">
        <v>104</v>
      </c>
      <c r="S2705" s="25" t="s">
        <v>1337</v>
      </c>
      <c r="T2705" s="21" t="s">
        <v>3727</v>
      </c>
      <c r="U2705" s="21"/>
      <c r="V2705" s="46">
        <v>0.5</v>
      </c>
      <c r="W2705" s="26">
        <f t="shared" si="1740"/>
        <v>0.5</v>
      </c>
      <c r="Y2705" s="21">
        <v>4</v>
      </c>
      <c r="Z2705" s="22">
        <f t="shared" si="1761"/>
        <v>400</v>
      </c>
      <c r="AA2705" s="20" t="s">
        <v>3440</v>
      </c>
      <c r="AB2705" s="22">
        <v>1</v>
      </c>
      <c r="AC2705" s="22"/>
      <c r="AD2705" s="22">
        <f>N2705</f>
        <v>400</v>
      </c>
      <c r="AE2705" s="22"/>
      <c r="AF2705" s="22">
        <f t="shared" si="1741"/>
        <v>400</v>
      </c>
      <c r="AG2705" s="20"/>
      <c r="AH2705" s="22"/>
      <c r="AI2705" s="22"/>
      <c r="AJ2705" s="22">
        <f t="shared" ref="AJ2705:AJ2706" si="1779">N2705</f>
        <v>400</v>
      </c>
      <c r="AK2705" s="22">
        <f>IF(O2705="(传统)XDSL",VLOOKUP(S2705,[1]续费率明细!C:I,7,FALSE)*1,IF(O2705="GPON+XDSL",VLOOKUP(S2705,[1]续费率明细!C:I,7,FALSE)*1,VLOOKUP(S2705,[1]续费率明细!C:I,5,FALSE)*1))</f>
        <v>15</v>
      </c>
      <c r="AL2705" s="22" t="s">
        <v>1871</v>
      </c>
      <c r="AM2705" s="22"/>
      <c r="AN2705" s="22"/>
      <c r="AO2705" s="22" t="s">
        <v>3441</v>
      </c>
      <c r="AP2705" s="22" t="s">
        <v>3448</v>
      </c>
      <c r="AS2705" s="20"/>
      <c r="AT2705" s="20"/>
      <c r="AU2705" s="20"/>
    </row>
    <row r="2706" spans="1:47" x14ac:dyDescent="0.15">
      <c r="A2706" s="21" t="s">
        <v>1273</v>
      </c>
      <c r="B2706" s="20" t="s">
        <v>918</v>
      </c>
      <c r="C2706" s="20" t="s">
        <v>1050</v>
      </c>
      <c r="D2706" s="20" t="s">
        <v>1078</v>
      </c>
      <c r="E2706" s="20" t="s">
        <v>1084</v>
      </c>
      <c r="F2706" s="20" t="s">
        <v>1250</v>
      </c>
      <c r="G2706" s="20" t="s">
        <v>3848</v>
      </c>
      <c r="H2706" s="20"/>
      <c r="I2706" s="20">
        <v>13645890389</v>
      </c>
      <c r="J2706" s="20" t="s">
        <v>924</v>
      </c>
      <c r="K2706" s="20" t="s">
        <v>174</v>
      </c>
      <c r="L2706" s="20" t="s">
        <v>1299</v>
      </c>
      <c r="M2706" s="20">
        <v>888</v>
      </c>
      <c r="N2706" s="20">
        <v>888</v>
      </c>
      <c r="O2706" s="20" t="s">
        <v>927</v>
      </c>
      <c r="P2706" s="20" t="s">
        <v>50</v>
      </c>
      <c r="Q2706" s="28"/>
      <c r="R2706" s="21" t="s">
        <v>1082</v>
      </c>
      <c r="S2706" s="25" t="s">
        <v>1087</v>
      </c>
      <c r="T2706" s="21" t="s">
        <v>3727</v>
      </c>
      <c r="U2706" s="21"/>
      <c r="V2706" s="46">
        <v>1</v>
      </c>
      <c r="W2706" s="26">
        <f t="shared" si="1740"/>
        <v>1</v>
      </c>
      <c r="Y2706" s="21">
        <v>12</v>
      </c>
      <c r="Z2706" s="22">
        <f t="shared" si="1761"/>
        <v>888</v>
      </c>
      <c r="AA2706" s="20" t="s">
        <v>3440</v>
      </c>
      <c r="AB2706" s="22"/>
      <c r="AC2706" s="22">
        <v>1</v>
      </c>
      <c r="AD2706" s="22"/>
      <c r="AE2706" s="22">
        <f t="shared" ref="AE2706:AE2708" si="1780">N2706</f>
        <v>888</v>
      </c>
      <c r="AF2706" s="22">
        <f t="shared" si="1741"/>
        <v>888</v>
      </c>
      <c r="AG2706" s="20"/>
      <c r="AH2706" s="22"/>
      <c r="AI2706" s="22"/>
      <c r="AJ2706" s="22">
        <f t="shared" si="1779"/>
        <v>888</v>
      </c>
      <c r="AK2706" s="22">
        <f>IF(O2706="(传统)XDSL",VLOOKUP(S2706,[1]续费率明细!C:I,7,FALSE)*1,IF(O2706="GPON+XDSL",VLOOKUP(S2706,[1]续费率明细!C:I,7,FALSE)*1,VLOOKUP(S2706,[1]续费率明细!C:I,5,FALSE)*1))</f>
        <v>25</v>
      </c>
      <c r="AL2706" s="22" t="s">
        <v>1309</v>
      </c>
      <c r="AM2706" s="22"/>
      <c r="AN2706" s="22"/>
      <c r="AO2706" s="22" t="s">
        <v>3441</v>
      </c>
      <c r="AP2706" s="22" t="s">
        <v>1301</v>
      </c>
      <c r="AS2706" s="20"/>
      <c r="AT2706" s="20"/>
      <c r="AU2706" s="20"/>
    </row>
    <row r="2707" spans="1:47" x14ac:dyDescent="0.15">
      <c r="A2707" s="21" t="s">
        <v>1273</v>
      </c>
      <c r="B2707" s="20" t="s">
        <v>918</v>
      </c>
      <c r="C2707" s="20" t="s">
        <v>1050</v>
      </c>
      <c r="D2707" s="20" t="s">
        <v>1070</v>
      </c>
      <c r="E2707" s="20" t="s">
        <v>1606</v>
      </c>
      <c r="F2707" s="20" t="s">
        <v>1250</v>
      </c>
      <c r="G2707" s="20" t="s">
        <v>3849</v>
      </c>
      <c r="H2707" s="20"/>
      <c r="I2707" s="20">
        <v>13432941780</v>
      </c>
      <c r="J2707" s="20" t="s">
        <v>1268</v>
      </c>
      <c r="K2707" s="20" t="s">
        <v>287</v>
      </c>
      <c r="L2707" s="20" t="s">
        <v>1898</v>
      </c>
      <c r="M2707" s="20">
        <v>1398</v>
      </c>
      <c r="N2707" s="20">
        <v>1398</v>
      </c>
      <c r="O2707" s="20" t="s">
        <v>927</v>
      </c>
      <c r="P2707" s="20" t="s">
        <v>50</v>
      </c>
      <c r="Q2707" s="28"/>
      <c r="R2707" s="21" t="s">
        <v>104</v>
      </c>
      <c r="S2707" s="21"/>
      <c r="T2707" s="21" t="s">
        <v>53</v>
      </c>
      <c r="U2707" s="21" t="s">
        <v>288</v>
      </c>
      <c r="V2707" s="46">
        <v>1</v>
      </c>
      <c r="W2707" s="26">
        <f t="shared" si="1740"/>
        <v>1</v>
      </c>
      <c r="X2707" s="26">
        <f t="shared" si="1744"/>
        <v>1</v>
      </c>
      <c r="Y2707" s="21">
        <v>20</v>
      </c>
      <c r="Z2707" s="22">
        <f t="shared" si="1761"/>
        <v>1398</v>
      </c>
      <c r="AA2707" s="20" t="s">
        <v>3440</v>
      </c>
      <c r="AB2707" s="22"/>
      <c r="AC2707" s="22">
        <v>1</v>
      </c>
      <c r="AD2707" s="22"/>
      <c r="AE2707" s="22">
        <f t="shared" si="1780"/>
        <v>1398</v>
      </c>
      <c r="AF2707" s="22">
        <f t="shared" si="1741"/>
        <v>1398</v>
      </c>
      <c r="AG2707" s="20">
        <f>N2707</f>
        <v>1398</v>
      </c>
      <c r="AH2707" s="20" t="str">
        <f>VLOOKUP(U2707,[1]提成计算!B:I,8,FALSE)</f>
        <v>否</v>
      </c>
      <c r="AI2707" s="20"/>
      <c r="AJ2707" s="22"/>
      <c r="AK2707" s="22"/>
      <c r="AM2707" s="22"/>
      <c r="AN2707" s="22"/>
      <c r="AO2707" s="22" t="s">
        <v>3441</v>
      </c>
      <c r="AP2707" s="22" t="s">
        <v>1301</v>
      </c>
      <c r="AS2707" s="20"/>
      <c r="AT2707" s="20"/>
      <c r="AU2707" s="20"/>
    </row>
    <row r="2708" spans="1:47" x14ac:dyDescent="0.15">
      <c r="A2708" s="21" t="s">
        <v>1273</v>
      </c>
      <c r="B2708" s="20" t="s">
        <v>918</v>
      </c>
      <c r="C2708" s="20" t="s">
        <v>1050</v>
      </c>
      <c r="D2708" s="20" t="s">
        <v>1070</v>
      </c>
      <c r="E2708" s="20" t="s">
        <v>1606</v>
      </c>
      <c r="F2708" s="20" t="s">
        <v>1250</v>
      </c>
      <c r="G2708" s="20" t="s">
        <v>3850</v>
      </c>
      <c r="H2708" s="20"/>
      <c r="I2708" s="20">
        <v>13977777200</v>
      </c>
      <c r="J2708" s="20" t="s">
        <v>924</v>
      </c>
      <c r="K2708" s="20" t="s">
        <v>3751</v>
      </c>
      <c r="L2708" s="20" t="s">
        <v>2268</v>
      </c>
      <c r="M2708" s="20">
        <v>1398</v>
      </c>
      <c r="N2708" s="20">
        <v>1398</v>
      </c>
      <c r="O2708" s="20" t="s">
        <v>927</v>
      </c>
      <c r="P2708" s="20" t="s">
        <v>50</v>
      </c>
      <c r="Q2708" s="28"/>
      <c r="R2708" s="21" t="s">
        <v>104</v>
      </c>
      <c r="S2708" s="25" t="s">
        <v>1337</v>
      </c>
      <c r="T2708" s="21" t="s">
        <v>53</v>
      </c>
      <c r="U2708" s="21" t="s">
        <v>1733</v>
      </c>
      <c r="V2708" s="46">
        <v>1</v>
      </c>
      <c r="W2708" s="26">
        <f t="shared" si="1740"/>
        <v>1</v>
      </c>
      <c r="Y2708" s="21">
        <v>20</v>
      </c>
      <c r="Z2708" s="22">
        <f t="shared" si="1761"/>
        <v>1398</v>
      </c>
      <c r="AA2708" s="20" t="s">
        <v>3440</v>
      </c>
      <c r="AB2708" s="22"/>
      <c r="AC2708" s="22">
        <v>1</v>
      </c>
      <c r="AD2708" s="22"/>
      <c r="AE2708" s="22">
        <f t="shared" si="1780"/>
        <v>1398</v>
      </c>
      <c r="AF2708" s="22">
        <f t="shared" si="1741"/>
        <v>1398</v>
      </c>
      <c r="AG2708" s="20"/>
      <c r="AH2708" s="22"/>
      <c r="AI2708" s="22"/>
      <c r="AJ2708" s="22">
        <f>N2708</f>
        <v>1398</v>
      </c>
      <c r="AK2708" s="22">
        <f>IF(O2708="(传统)XDSL",VLOOKUP(S2708,[2]直销续费率明细!C:I,7,FALSE)*1,IF(O2708="GPON+XDSL",VLOOKUP(S2708,[2]直销续费率明细!C:I,7,FALSE)*1,VLOOKUP(S2708,[2]直销续费率明细!C:I,5,FALSE)*1))</f>
        <v>25</v>
      </c>
      <c r="AL2708" s="22" t="s">
        <v>1309</v>
      </c>
      <c r="AM2708" s="22"/>
      <c r="AN2708" s="22"/>
      <c r="AO2708" s="22" t="s">
        <v>3441</v>
      </c>
      <c r="AP2708" s="22" t="s">
        <v>1301</v>
      </c>
      <c r="AS2708" s="20">
        <f>IF(Y2708&gt;=10,VLOOKUP(U2708,[2]提成计算!B:T,19,FALSE),VLOOKUP(U2708,[2]提成计算!B:T,18,FALSE))</f>
        <v>0.09</v>
      </c>
      <c r="AT2708" s="20">
        <f t="shared" ref="AT2708" si="1781">IF(AD2708*AS2708&gt;0,AD2708*AS2708,AE2708*AS2708)</f>
        <v>125.82</v>
      </c>
      <c r="AU2708" s="20">
        <f t="shared" ref="AU2708" si="1782">IF(AND(AK2708&lt;0,AK2708+AT2708&lt;0),-AT2708,AK2708)</f>
        <v>25</v>
      </c>
    </row>
    <row r="2709" spans="1:47" x14ac:dyDescent="0.15">
      <c r="A2709" s="21" t="s">
        <v>1273</v>
      </c>
      <c r="B2709" s="20" t="s">
        <v>918</v>
      </c>
      <c r="C2709" s="20" t="s">
        <v>1050</v>
      </c>
      <c r="D2709" s="20" t="s">
        <v>1070</v>
      </c>
      <c r="E2709" s="20" t="s">
        <v>1076</v>
      </c>
      <c r="F2709" s="20" t="s">
        <v>1250</v>
      </c>
      <c r="G2709" s="20" t="s">
        <v>3851</v>
      </c>
      <c r="H2709" s="20"/>
      <c r="I2709" s="20">
        <v>13532556553</v>
      </c>
      <c r="J2709" s="20" t="s">
        <v>1500</v>
      </c>
      <c r="K2709" s="20" t="s">
        <v>3751</v>
      </c>
      <c r="L2709" s="20" t="s">
        <v>1277</v>
      </c>
      <c r="M2709" s="20">
        <v>-680</v>
      </c>
      <c r="N2709" s="20">
        <v>-680</v>
      </c>
      <c r="O2709" s="20" t="s">
        <v>927</v>
      </c>
      <c r="P2709" s="20" t="s">
        <v>1910</v>
      </c>
      <c r="Q2709" s="28"/>
      <c r="R2709" s="21" t="s">
        <v>104</v>
      </c>
      <c r="S2709" s="21"/>
      <c r="T2709" s="21" t="s">
        <v>53</v>
      </c>
      <c r="U2709" s="21" t="s">
        <v>1733</v>
      </c>
      <c r="V2709" s="46"/>
      <c r="Y2709" s="21">
        <v>2</v>
      </c>
      <c r="Z2709" s="22">
        <f t="shared" si="1761"/>
        <v>-680</v>
      </c>
      <c r="AA2709" s="20" t="s">
        <v>1911</v>
      </c>
      <c r="AB2709" s="22"/>
      <c r="AC2709" s="22"/>
      <c r="AD2709" s="22"/>
      <c r="AE2709" s="22"/>
      <c r="AF2709" s="22"/>
      <c r="AG2709" s="20"/>
      <c r="AH2709" s="22"/>
      <c r="AI2709" s="22"/>
      <c r="AJ2709" s="22"/>
      <c r="AK2709" s="22"/>
      <c r="AM2709" s="22"/>
      <c r="AN2709" s="22"/>
      <c r="AO2709" s="22" t="s">
        <v>3441</v>
      </c>
      <c r="AP2709" s="22">
        <v>0</v>
      </c>
      <c r="AS2709" s="20"/>
      <c r="AT2709" s="20"/>
      <c r="AU2709" s="20"/>
    </row>
    <row r="2710" spans="1:47" x14ac:dyDescent="0.15">
      <c r="A2710" s="21" t="s">
        <v>1273</v>
      </c>
      <c r="B2710" s="20" t="s">
        <v>918</v>
      </c>
      <c r="C2710" s="20" t="s">
        <v>1050</v>
      </c>
      <c r="D2710" s="20" t="s">
        <v>1070</v>
      </c>
      <c r="E2710" s="20" t="s">
        <v>1606</v>
      </c>
      <c r="F2710" s="20" t="s">
        <v>1250</v>
      </c>
      <c r="G2710" s="20" t="s">
        <v>3852</v>
      </c>
      <c r="H2710" s="20"/>
      <c r="I2710" s="20">
        <v>13538418368</v>
      </c>
      <c r="J2710" s="20" t="s">
        <v>1268</v>
      </c>
      <c r="K2710" s="20" t="s">
        <v>3751</v>
      </c>
      <c r="L2710" s="20" t="s">
        <v>1939</v>
      </c>
      <c r="M2710" s="20">
        <v>680</v>
      </c>
      <c r="N2710" s="20">
        <v>680</v>
      </c>
      <c r="O2710" s="20" t="s">
        <v>927</v>
      </c>
      <c r="P2710" s="20" t="s">
        <v>50</v>
      </c>
      <c r="Q2710" s="28"/>
      <c r="R2710" s="21" t="s">
        <v>104</v>
      </c>
      <c r="S2710" s="21"/>
      <c r="T2710" s="21" t="s">
        <v>53</v>
      </c>
      <c r="U2710" s="21" t="s">
        <v>1733</v>
      </c>
      <c r="V2710" s="46">
        <v>1</v>
      </c>
      <c r="W2710" s="26">
        <f t="shared" ref="W2710:W2771" si="1783">V2710</f>
        <v>1</v>
      </c>
      <c r="X2710" s="26">
        <f t="shared" ref="X2710:X2770" si="1784">V2710</f>
        <v>1</v>
      </c>
      <c r="Y2710" s="21">
        <v>4</v>
      </c>
      <c r="Z2710" s="22">
        <f t="shared" si="1761"/>
        <v>680</v>
      </c>
      <c r="AA2710" s="20" t="s">
        <v>3440</v>
      </c>
      <c r="AB2710" s="22">
        <v>1</v>
      </c>
      <c r="AC2710" s="22"/>
      <c r="AD2710" s="22">
        <f t="shared" ref="AD2710:AD2711" si="1785">N2710</f>
        <v>680</v>
      </c>
      <c r="AE2710" s="22"/>
      <c r="AF2710" s="22">
        <f t="shared" ref="AF2710:AF2771" si="1786">N2710</f>
        <v>680</v>
      </c>
      <c r="AG2710" s="20">
        <f>N2710</f>
        <v>680</v>
      </c>
      <c r="AH2710" s="20" t="str">
        <f>VLOOKUP(U2710,[1]提成计算!B:I,8,FALSE)</f>
        <v xml:space="preserve"> </v>
      </c>
      <c r="AI2710" s="20"/>
      <c r="AJ2710" s="22"/>
      <c r="AK2710" s="22"/>
      <c r="AM2710" s="22"/>
      <c r="AN2710" s="22"/>
      <c r="AO2710" s="22" t="s">
        <v>3441</v>
      </c>
      <c r="AP2710" s="22" t="s">
        <v>1301</v>
      </c>
      <c r="AS2710" s="20"/>
      <c r="AT2710" s="20"/>
      <c r="AU2710" s="20"/>
    </row>
    <row r="2711" spans="1:47" x14ac:dyDescent="0.15">
      <c r="A2711" s="21" t="s">
        <v>1273</v>
      </c>
      <c r="B2711" s="20" t="s">
        <v>918</v>
      </c>
      <c r="C2711" s="20" t="s">
        <v>1050</v>
      </c>
      <c r="D2711" s="20" t="s">
        <v>1070</v>
      </c>
      <c r="E2711" s="20" t="s">
        <v>3742</v>
      </c>
      <c r="F2711" s="20" t="s">
        <v>1250</v>
      </c>
      <c r="G2711" s="20" t="s">
        <v>3853</v>
      </c>
      <c r="H2711" s="20"/>
      <c r="I2711" s="20">
        <v>13528524186</v>
      </c>
      <c r="J2711" s="20" t="s">
        <v>924</v>
      </c>
      <c r="K2711" s="20" t="s">
        <v>103</v>
      </c>
      <c r="L2711" s="20" t="s">
        <v>1918</v>
      </c>
      <c r="M2711" s="20">
        <v>680</v>
      </c>
      <c r="N2711" s="20">
        <v>680</v>
      </c>
      <c r="O2711" s="20" t="s">
        <v>927</v>
      </c>
      <c r="P2711" s="20" t="s">
        <v>50</v>
      </c>
      <c r="Q2711" s="28"/>
      <c r="R2711" s="21" t="s">
        <v>104</v>
      </c>
      <c r="S2711" s="25" t="s">
        <v>1075</v>
      </c>
      <c r="T2711" s="21" t="s">
        <v>53</v>
      </c>
      <c r="U2711" s="21" t="s">
        <v>105</v>
      </c>
      <c r="V2711" s="46">
        <v>1</v>
      </c>
      <c r="W2711" s="26">
        <f t="shared" si="1783"/>
        <v>1</v>
      </c>
      <c r="Y2711" s="21">
        <v>4</v>
      </c>
      <c r="Z2711" s="22">
        <f t="shared" si="1761"/>
        <v>680</v>
      </c>
      <c r="AA2711" s="20" t="s">
        <v>3440</v>
      </c>
      <c r="AB2711" s="22">
        <v>1</v>
      </c>
      <c r="AC2711" s="22"/>
      <c r="AD2711" s="22">
        <f t="shared" si="1785"/>
        <v>680</v>
      </c>
      <c r="AE2711" s="22"/>
      <c r="AF2711" s="22">
        <f t="shared" si="1786"/>
        <v>680</v>
      </c>
      <c r="AG2711" s="20"/>
      <c r="AH2711" s="22"/>
      <c r="AI2711" s="22"/>
      <c r="AJ2711" s="22">
        <f>N2711</f>
        <v>680</v>
      </c>
      <c r="AK2711" s="22">
        <f>IF(O2711="(传统)XDSL",VLOOKUP(S2711,[2]直销续费率明细!C:I,7,FALSE)*1,IF(O2711="GPON+XDSL",VLOOKUP(S2711,[2]直销续费率明细!C:I,7,FALSE)*1,VLOOKUP(S2711,[2]直销续费率明细!C:I,5,FALSE)*1))</f>
        <v>-40</v>
      </c>
      <c r="AL2711" s="22" t="s">
        <v>1309</v>
      </c>
      <c r="AM2711" s="22"/>
      <c r="AN2711" s="22"/>
      <c r="AO2711" s="22" t="s">
        <v>2216</v>
      </c>
      <c r="AP2711" s="22" t="s">
        <v>2261</v>
      </c>
      <c r="AS2711" s="20">
        <f>IF(Y2711&gt;=10,VLOOKUP(U2711,[2]提成计算!B:T,19,FALSE),VLOOKUP(U2711,[2]提成计算!B:T,18,FALSE))</f>
        <v>0.06</v>
      </c>
      <c r="AT2711" s="20">
        <f t="shared" ref="AT2711" si="1787">IF(AD2711*AS2711&gt;0,AD2711*AS2711,AE2711*AS2711)</f>
        <v>40.799999999999997</v>
      </c>
      <c r="AU2711" s="20">
        <f t="shared" ref="AU2711" si="1788">IF(AND(AK2711&lt;0,AK2711+AT2711&lt;0),-AT2711,AK2711)</f>
        <v>-40</v>
      </c>
    </row>
    <row r="2712" spans="1:47" x14ac:dyDescent="0.15">
      <c r="A2712" s="21" t="s">
        <v>1273</v>
      </c>
      <c r="B2712" s="20" t="s">
        <v>918</v>
      </c>
      <c r="C2712" s="20" t="s">
        <v>1050</v>
      </c>
      <c r="D2712" s="20" t="s">
        <v>1065</v>
      </c>
      <c r="E2712" s="20" t="s">
        <v>1066</v>
      </c>
      <c r="F2712" s="20" t="s">
        <v>1250</v>
      </c>
      <c r="G2712" s="20" t="s">
        <v>3854</v>
      </c>
      <c r="H2712" s="20"/>
      <c r="I2712" s="20">
        <v>15820980108</v>
      </c>
      <c r="J2712" s="20" t="s">
        <v>1268</v>
      </c>
      <c r="K2712" s="20" t="s">
        <v>3739</v>
      </c>
      <c r="L2712" s="20" t="s">
        <v>1358</v>
      </c>
      <c r="M2712" s="20">
        <v>1088</v>
      </c>
      <c r="N2712" s="20">
        <v>1088</v>
      </c>
      <c r="O2712" s="20" t="s">
        <v>927</v>
      </c>
      <c r="P2712" s="20" t="s">
        <v>50</v>
      </c>
      <c r="Q2712" s="28"/>
      <c r="R2712" s="21" t="s">
        <v>69</v>
      </c>
      <c r="S2712" s="21"/>
      <c r="T2712" s="21" t="s">
        <v>53</v>
      </c>
      <c r="U2712" s="21" t="s">
        <v>1803</v>
      </c>
      <c r="V2712" s="46">
        <v>1</v>
      </c>
      <c r="W2712" s="26">
        <f t="shared" si="1783"/>
        <v>1</v>
      </c>
      <c r="X2712" s="26">
        <f t="shared" si="1784"/>
        <v>1</v>
      </c>
      <c r="Y2712" s="21">
        <v>10</v>
      </c>
      <c r="Z2712" s="22">
        <f t="shared" si="1761"/>
        <v>1088</v>
      </c>
      <c r="AA2712" s="20" t="s">
        <v>2218</v>
      </c>
      <c r="AB2712" s="22"/>
      <c r="AC2712" s="22">
        <v>1</v>
      </c>
      <c r="AD2712" s="22"/>
      <c r="AE2712" s="22">
        <f t="shared" ref="AE2712:AE2715" si="1789">N2712</f>
        <v>1088</v>
      </c>
      <c r="AF2712" s="22">
        <f t="shared" si="1786"/>
        <v>1088</v>
      </c>
      <c r="AG2712" s="20">
        <f t="shared" ref="AG2712:AG2714" si="1790">N2712</f>
        <v>1088</v>
      </c>
      <c r="AH2712" s="20" t="str">
        <f>VLOOKUP(U2712,[1]提成计算!B:I,8,FALSE)</f>
        <v xml:space="preserve"> </v>
      </c>
      <c r="AI2712" s="20"/>
      <c r="AJ2712" s="22"/>
      <c r="AK2712" s="22"/>
      <c r="AM2712" s="22"/>
      <c r="AN2712" s="22"/>
      <c r="AO2712" s="22" t="s">
        <v>3441</v>
      </c>
      <c r="AP2712" s="22" t="s">
        <v>1301</v>
      </c>
      <c r="AS2712" s="20"/>
      <c r="AT2712" s="20"/>
      <c r="AU2712" s="20"/>
    </row>
    <row r="2713" spans="1:47" x14ac:dyDescent="0.15">
      <c r="A2713" s="21" t="s">
        <v>1273</v>
      </c>
      <c r="B2713" s="20" t="s">
        <v>918</v>
      </c>
      <c r="C2713" s="20" t="s">
        <v>1050</v>
      </c>
      <c r="D2713" s="20" t="s">
        <v>1065</v>
      </c>
      <c r="E2713" s="20" t="s">
        <v>1066</v>
      </c>
      <c r="F2713" s="20" t="s">
        <v>1250</v>
      </c>
      <c r="G2713" s="20" t="s">
        <v>3855</v>
      </c>
      <c r="H2713" s="20"/>
      <c r="I2713" s="20">
        <v>13729938079</v>
      </c>
      <c r="J2713" s="20" t="s">
        <v>1268</v>
      </c>
      <c r="K2713" s="20" t="s">
        <v>3739</v>
      </c>
      <c r="L2713" s="20" t="s">
        <v>1358</v>
      </c>
      <c r="M2713" s="20">
        <v>1088</v>
      </c>
      <c r="N2713" s="20">
        <v>1088</v>
      </c>
      <c r="O2713" s="20" t="s">
        <v>927</v>
      </c>
      <c r="P2713" s="20" t="s">
        <v>50</v>
      </c>
      <c r="Q2713" s="28"/>
      <c r="R2713" s="21" t="s">
        <v>69</v>
      </c>
      <c r="S2713" s="21"/>
      <c r="T2713" s="21" t="s">
        <v>53</v>
      </c>
      <c r="U2713" s="21" t="s">
        <v>1803</v>
      </c>
      <c r="V2713" s="46">
        <v>1</v>
      </c>
      <c r="W2713" s="26">
        <f t="shared" si="1783"/>
        <v>1</v>
      </c>
      <c r="X2713" s="26">
        <f t="shared" si="1784"/>
        <v>1</v>
      </c>
      <c r="Y2713" s="21">
        <v>10</v>
      </c>
      <c r="Z2713" s="22">
        <f t="shared" si="1761"/>
        <v>1088</v>
      </c>
      <c r="AA2713" s="20" t="s">
        <v>3440</v>
      </c>
      <c r="AB2713" s="22"/>
      <c r="AC2713" s="22">
        <v>1</v>
      </c>
      <c r="AD2713" s="22"/>
      <c r="AE2713" s="22">
        <f t="shared" si="1789"/>
        <v>1088</v>
      </c>
      <c r="AF2713" s="22">
        <f t="shared" si="1786"/>
        <v>1088</v>
      </c>
      <c r="AG2713" s="20">
        <f t="shared" si="1790"/>
        <v>1088</v>
      </c>
      <c r="AH2713" s="20" t="str">
        <f>VLOOKUP(U2713,[1]提成计算!B:I,8,FALSE)</f>
        <v xml:space="preserve"> </v>
      </c>
      <c r="AI2713" s="20"/>
      <c r="AJ2713" s="22"/>
      <c r="AK2713" s="22"/>
      <c r="AM2713" s="22"/>
      <c r="AN2713" s="22"/>
      <c r="AO2713" s="22" t="s">
        <v>3441</v>
      </c>
      <c r="AP2713" s="22" t="s">
        <v>1301</v>
      </c>
      <c r="AS2713" s="20"/>
      <c r="AT2713" s="20"/>
      <c r="AU2713" s="20"/>
    </row>
    <row r="2714" spans="1:47" x14ac:dyDescent="0.15">
      <c r="A2714" s="21" t="s">
        <v>1273</v>
      </c>
      <c r="B2714" s="20" t="s">
        <v>918</v>
      </c>
      <c r="C2714" s="20" t="s">
        <v>1050</v>
      </c>
      <c r="D2714" s="20" t="s">
        <v>1065</v>
      </c>
      <c r="E2714" s="20" t="s">
        <v>1066</v>
      </c>
      <c r="F2714" s="20" t="s">
        <v>1250</v>
      </c>
      <c r="G2714" s="20" t="s">
        <v>3856</v>
      </c>
      <c r="H2714" s="20"/>
      <c r="I2714" s="20">
        <v>13650198801</v>
      </c>
      <c r="J2714" s="20" t="s">
        <v>1268</v>
      </c>
      <c r="K2714" s="20" t="s">
        <v>3739</v>
      </c>
      <c r="L2714" s="20" t="s">
        <v>1358</v>
      </c>
      <c r="M2714" s="20">
        <v>1088</v>
      </c>
      <c r="N2714" s="20">
        <v>1088</v>
      </c>
      <c r="O2714" s="20" t="s">
        <v>927</v>
      </c>
      <c r="P2714" s="20" t="s">
        <v>50</v>
      </c>
      <c r="Q2714" s="28"/>
      <c r="R2714" s="21" t="s">
        <v>69</v>
      </c>
      <c r="S2714" s="21"/>
      <c r="T2714" s="21" t="s">
        <v>53</v>
      </c>
      <c r="U2714" s="21" t="s">
        <v>1803</v>
      </c>
      <c r="V2714" s="46">
        <v>1</v>
      </c>
      <c r="W2714" s="26">
        <f t="shared" si="1783"/>
        <v>1</v>
      </c>
      <c r="X2714" s="26">
        <f t="shared" si="1784"/>
        <v>1</v>
      </c>
      <c r="Y2714" s="21">
        <v>10</v>
      </c>
      <c r="Z2714" s="22">
        <f t="shared" si="1761"/>
        <v>1088</v>
      </c>
      <c r="AA2714" s="20" t="s">
        <v>3440</v>
      </c>
      <c r="AB2714" s="22"/>
      <c r="AC2714" s="22">
        <v>1</v>
      </c>
      <c r="AD2714" s="22"/>
      <c r="AE2714" s="22">
        <f t="shared" si="1789"/>
        <v>1088</v>
      </c>
      <c r="AF2714" s="22">
        <f t="shared" si="1786"/>
        <v>1088</v>
      </c>
      <c r="AG2714" s="20">
        <f t="shared" si="1790"/>
        <v>1088</v>
      </c>
      <c r="AH2714" s="20" t="str">
        <f>VLOOKUP(U2714,[1]提成计算!B:I,8,FALSE)</f>
        <v xml:space="preserve"> </v>
      </c>
      <c r="AI2714" s="20"/>
      <c r="AJ2714" s="22"/>
      <c r="AK2714" s="22"/>
      <c r="AM2714" s="22"/>
      <c r="AN2714" s="22"/>
      <c r="AO2714" s="22" t="s">
        <v>3441</v>
      </c>
      <c r="AP2714" s="22" t="s">
        <v>1301</v>
      </c>
      <c r="AS2714" s="20"/>
      <c r="AT2714" s="20"/>
      <c r="AU2714" s="20"/>
    </row>
    <row r="2715" spans="1:47" x14ac:dyDescent="0.15">
      <c r="A2715" s="21" t="s">
        <v>1273</v>
      </c>
      <c r="B2715" s="20" t="s">
        <v>918</v>
      </c>
      <c r="C2715" s="20" t="s">
        <v>1050</v>
      </c>
      <c r="D2715" s="20" t="s">
        <v>1078</v>
      </c>
      <c r="E2715" s="20" t="s">
        <v>1084</v>
      </c>
      <c r="F2715" s="20" t="s">
        <v>1250</v>
      </c>
      <c r="G2715" s="20" t="s">
        <v>3857</v>
      </c>
      <c r="H2715" s="20"/>
      <c r="I2715" s="20">
        <v>13666855292</v>
      </c>
      <c r="J2715" s="20" t="s">
        <v>924</v>
      </c>
      <c r="K2715" s="20" t="s">
        <v>1086</v>
      </c>
      <c r="L2715" s="20" t="s">
        <v>1299</v>
      </c>
      <c r="M2715" s="20">
        <v>888</v>
      </c>
      <c r="N2715" s="20">
        <v>888</v>
      </c>
      <c r="O2715" s="20" t="s">
        <v>927</v>
      </c>
      <c r="P2715" s="20" t="s">
        <v>50</v>
      </c>
      <c r="Q2715" s="28"/>
      <c r="R2715" s="21" t="s">
        <v>1082</v>
      </c>
      <c r="S2715" s="25" t="s">
        <v>1087</v>
      </c>
      <c r="T2715" s="21" t="s">
        <v>53</v>
      </c>
      <c r="U2715" s="21" t="s">
        <v>1088</v>
      </c>
      <c r="V2715" s="46">
        <v>1</v>
      </c>
      <c r="W2715" s="26">
        <f t="shared" si="1783"/>
        <v>1</v>
      </c>
      <c r="Y2715" s="21">
        <v>12</v>
      </c>
      <c r="Z2715" s="22">
        <f t="shared" si="1761"/>
        <v>888</v>
      </c>
      <c r="AA2715" s="20" t="s">
        <v>3440</v>
      </c>
      <c r="AB2715" s="22"/>
      <c r="AC2715" s="22">
        <v>1</v>
      </c>
      <c r="AD2715" s="22"/>
      <c r="AE2715" s="22">
        <f t="shared" si="1789"/>
        <v>888</v>
      </c>
      <c r="AF2715" s="22">
        <f t="shared" si="1786"/>
        <v>888</v>
      </c>
      <c r="AG2715" s="20"/>
      <c r="AH2715" s="22"/>
      <c r="AI2715" s="22"/>
      <c r="AJ2715" s="22">
        <f t="shared" ref="AJ2715" si="1791">N2715</f>
        <v>888</v>
      </c>
      <c r="AK2715" s="22">
        <f>IF(O2715="(传统)XDSL",VLOOKUP(S2715,[2]直销续费率明细!C:I,7,FALSE)*1,IF(O2715="GPON+XDSL",VLOOKUP(S2715,[2]直销续费率明细!C:I,7,FALSE)*1,VLOOKUP(S2715,[2]直销续费率明细!C:I,5,FALSE)*1))</f>
        <v>25</v>
      </c>
      <c r="AL2715" s="22" t="s">
        <v>1309</v>
      </c>
      <c r="AM2715" s="22"/>
      <c r="AN2715" s="22"/>
      <c r="AO2715" s="22" t="s">
        <v>3441</v>
      </c>
      <c r="AP2715" s="22" t="s">
        <v>1301</v>
      </c>
      <c r="AS2715" s="20">
        <f>IF(Y2715&gt;=10,VLOOKUP(U2715,[2]提成计算!B:T,19,FALSE),VLOOKUP(U2715,[2]提成计算!B:T,18,FALSE))</f>
        <v>0.12</v>
      </c>
      <c r="AT2715" s="20">
        <f t="shared" ref="AT2715" si="1792">IF(AD2715*AS2715&gt;0,AD2715*AS2715,AE2715*AS2715)</f>
        <v>106.56</v>
      </c>
      <c r="AU2715" s="20">
        <f t="shared" ref="AU2715" si="1793">IF(AND(AK2715&lt;0,AK2715+AT2715&lt;0),-AT2715,AK2715)</f>
        <v>25</v>
      </c>
    </row>
    <row r="2716" spans="1:47" s="31" customFormat="1" x14ac:dyDescent="0.15">
      <c r="A2716" s="30" t="s">
        <v>1273</v>
      </c>
      <c r="B2716" s="36" t="s">
        <v>918</v>
      </c>
      <c r="C2716" s="36" t="s">
        <v>1050</v>
      </c>
      <c r="D2716" s="36" t="s">
        <v>1051</v>
      </c>
      <c r="E2716" s="36" t="s">
        <v>1052</v>
      </c>
      <c r="F2716" s="36" t="s">
        <v>1250</v>
      </c>
      <c r="G2716" s="36" t="s">
        <v>3858</v>
      </c>
      <c r="H2716" s="36"/>
      <c r="I2716" s="36">
        <v>13717354929</v>
      </c>
      <c r="J2716" s="36" t="s">
        <v>924</v>
      </c>
      <c r="K2716" s="36" t="s">
        <v>3825</v>
      </c>
      <c r="L2716" s="36" t="s">
        <v>1918</v>
      </c>
      <c r="M2716" s="36">
        <v>680</v>
      </c>
      <c r="N2716" s="36">
        <v>680</v>
      </c>
      <c r="O2716" s="36" t="s">
        <v>927</v>
      </c>
      <c r="P2716" s="36" t="s">
        <v>50</v>
      </c>
      <c r="Q2716" s="35"/>
      <c r="R2716" s="31" t="s">
        <v>3826</v>
      </c>
      <c r="S2716" s="30"/>
      <c r="T2716" s="30" t="s">
        <v>3827</v>
      </c>
      <c r="U2716" s="31" t="s">
        <v>121</v>
      </c>
      <c r="V2716" s="47">
        <v>1</v>
      </c>
      <c r="W2716" s="33">
        <f t="shared" si="1783"/>
        <v>1</v>
      </c>
      <c r="X2716" s="33"/>
      <c r="Y2716" s="30">
        <v>4</v>
      </c>
      <c r="Z2716" s="31">
        <f t="shared" si="1761"/>
        <v>680</v>
      </c>
      <c r="AA2716" s="36" t="s">
        <v>3440</v>
      </c>
      <c r="AB2716" s="31">
        <v>1</v>
      </c>
      <c r="AG2716" s="36"/>
      <c r="AL2716" s="31" t="s">
        <v>1309</v>
      </c>
      <c r="AO2716" s="31" t="s">
        <v>3441</v>
      </c>
      <c r="AP2716" s="31" t="s">
        <v>3460</v>
      </c>
      <c r="AS2716" s="36"/>
      <c r="AT2716" s="36"/>
      <c r="AU2716" s="36"/>
    </row>
    <row r="2717" spans="1:47" x14ac:dyDescent="0.15">
      <c r="A2717" s="21" t="s">
        <v>1273</v>
      </c>
      <c r="B2717" s="20" t="s">
        <v>918</v>
      </c>
      <c r="C2717" s="20" t="s">
        <v>1050</v>
      </c>
      <c r="D2717" s="20" t="s">
        <v>1078</v>
      </c>
      <c r="E2717" s="20" t="s">
        <v>1079</v>
      </c>
      <c r="F2717" s="20" t="s">
        <v>1250</v>
      </c>
      <c r="G2717" s="20" t="s">
        <v>3859</v>
      </c>
      <c r="H2717" s="20"/>
      <c r="I2717" s="20">
        <v>13926838022</v>
      </c>
      <c r="J2717" s="20" t="s">
        <v>1268</v>
      </c>
      <c r="K2717" s="20" t="s">
        <v>1086</v>
      </c>
      <c r="L2717" s="20" t="s">
        <v>1966</v>
      </c>
      <c r="M2717" s="20">
        <v>1598</v>
      </c>
      <c r="N2717" s="20">
        <v>1598</v>
      </c>
      <c r="O2717" s="20" t="s">
        <v>927</v>
      </c>
      <c r="P2717" s="20" t="s">
        <v>50</v>
      </c>
      <c r="Q2717" s="28"/>
      <c r="R2717" s="21" t="s">
        <v>1082</v>
      </c>
      <c r="S2717" s="21"/>
      <c r="T2717" s="21" t="s">
        <v>53</v>
      </c>
      <c r="U2717" s="21" t="s">
        <v>1088</v>
      </c>
      <c r="V2717" s="46">
        <v>1</v>
      </c>
      <c r="W2717" s="26">
        <f t="shared" si="1783"/>
        <v>1</v>
      </c>
      <c r="X2717" s="26">
        <f t="shared" si="1784"/>
        <v>1</v>
      </c>
      <c r="Y2717" s="21">
        <v>50</v>
      </c>
      <c r="Z2717" s="22">
        <f t="shared" si="1761"/>
        <v>1598</v>
      </c>
      <c r="AA2717" s="20" t="s">
        <v>3440</v>
      </c>
      <c r="AB2717" s="22"/>
      <c r="AC2717" s="22">
        <v>1</v>
      </c>
      <c r="AD2717" s="22"/>
      <c r="AE2717" s="22">
        <f t="shared" ref="AE2717:AE2719" si="1794">N2717</f>
        <v>1598</v>
      </c>
      <c r="AF2717" s="22">
        <f t="shared" si="1786"/>
        <v>1598</v>
      </c>
      <c r="AG2717" s="20">
        <f>N2717</f>
        <v>1598</v>
      </c>
      <c r="AH2717" s="20" t="str">
        <f>VLOOKUP(U2717,[1]提成计算!B:I,8,FALSE)</f>
        <v xml:space="preserve"> </v>
      </c>
      <c r="AI2717" s="20"/>
      <c r="AJ2717" s="22"/>
      <c r="AK2717" s="22"/>
      <c r="AM2717" s="22"/>
      <c r="AN2717" s="22"/>
      <c r="AO2717" s="22" t="s">
        <v>2216</v>
      </c>
      <c r="AP2717" s="22" t="s">
        <v>1301</v>
      </c>
      <c r="AS2717" s="20"/>
      <c r="AT2717" s="20"/>
      <c r="AU2717" s="20"/>
    </row>
    <row r="2718" spans="1:47" x14ac:dyDescent="0.15">
      <c r="A2718" s="21" t="s">
        <v>1273</v>
      </c>
      <c r="B2718" s="20" t="s">
        <v>918</v>
      </c>
      <c r="C2718" s="20" t="s">
        <v>1050</v>
      </c>
      <c r="D2718" s="20" t="s">
        <v>1051</v>
      </c>
      <c r="E2718" s="20" t="s">
        <v>1052</v>
      </c>
      <c r="F2718" s="20" t="s">
        <v>1250</v>
      </c>
      <c r="G2718" s="20" t="s">
        <v>3860</v>
      </c>
      <c r="H2718" s="20"/>
      <c r="I2718" s="20">
        <v>13790164778</v>
      </c>
      <c r="J2718" s="20" t="s">
        <v>924</v>
      </c>
      <c r="K2718" s="20" t="s">
        <v>685</v>
      </c>
      <c r="L2718" s="20" t="s">
        <v>2137</v>
      </c>
      <c r="M2718" s="20">
        <v>1408</v>
      </c>
      <c r="N2718" s="20">
        <v>1408</v>
      </c>
      <c r="O2718" s="20" t="s">
        <v>927</v>
      </c>
      <c r="P2718" s="20" t="s">
        <v>50</v>
      </c>
      <c r="Q2718" s="28"/>
      <c r="R2718" s="21" t="s">
        <v>121</v>
      </c>
      <c r="S2718" s="25" t="s">
        <v>1054</v>
      </c>
      <c r="T2718" s="21" t="s">
        <v>53</v>
      </c>
      <c r="U2718" s="21" t="s">
        <v>686</v>
      </c>
      <c r="V2718" s="46">
        <v>1</v>
      </c>
      <c r="W2718" s="26">
        <f t="shared" si="1783"/>
        <v>1</v>
      </c>
      <c r="Y2718" s="21">
        <v>12</v>
      </c>
      <c r="Z2718" s="22">
        <f t="shared" si="1761"/>
        <v>1408</v>
      </c>
      <c r="AA2718" s="20" t="s">
        <v>2218</v>
      </c>
      <c r="AB2718" s="22"/>
      <c r="AC2718" s="22">
        <v>1</v>
      </c>
      <c r="AD2718" s="22"/>
      <c r="AE2718" s="22">
        <f t="shared" si="1794"/>
        <v>1408</v>
      </c>
      <c r="AF2718" s="22">
        <f t="shared" si="1786"/>
        <v>1408</v>
      </c>
      <c r="AG2718" s="20"/>
      <c r="AH2718" s="22"/>
      <c r="AI2718" s="22"/>
      <c r="AJ2718" s="22">
        <f>N2718</f>
        <v>1408</v>
      </c>
      <c r="AK2718" s="22">
        <f>IF(O2718="(传统)XDSL",VLOOKUP(S2718,[2]直销续费率明细!C:I,7,FALSE)*1,IF(O2718="GPON+XDSL",VLOOKUP(S2718,[2]直销续费率明细!C:I,7,FALSE)*1,VLOOKUP(S2718,[2]直销续费率明细!C:I,5,FALSE)*1))</f>
        <v>25</v>
      </c>
      <c r="AL2718" s="22" t="s">
        <v>1309</v>
      </c>
      <c r="AM2718" s="22"/>
      <c r="AN2718" s="22"/>
      <c r="AO2718" s="22" t="s">
        <v>3441</v>
      </c>
      <c r="AP2718" s="22" t="s">
        <v>1301</v>
      </c>
      <c r="AS2718" s="20">
        <f>IF(Y2718&gt;=10,VLOOKUP(U2718,[2]提成计算!B:T,19,FALSE),VLOOKUP(U2718,[2]提成计算!B:T,18,FALSE))</f>
        <v>0.09</v>
      </c>
      <c r="AT2718" s="20">
        <f t="shared" ref="AT2718" si="1795">IF(AD2718*AS2718&gt;0,AD2718*AS2718,AE2718*AS2718)</f>
        <v>126.72</v>
      </c>
      <c r="AU2718" s="20">
        <f t="shared" ref="AU2718" si="1796">IF(AND(AK2718&lt;0,AK2718+AT2718&lt;0),-AT2718,AK2718)</f>
        <v>25</v>
      </c>
    </row>
    <row r="2719" spans="1:47" x14ac:dyDescent="0.15">
      <c r="A2719" s="21" t="s">
        <v>1273</v>
      </c>
      <c r="B2719" s="20" t="s">
        <v>918</v>
      </c>
      <c r="C2719" s="20" t="s">
        <v>1050</v>
      </c>
      <c r="D2719" s="20" t="s">
        <v>1078</v>
      </c>
      <c r="E2719" s="20" t="s">
        <v>1079</v>
      </c>
      <c r="F2719" s="20" t="s">
        <v>1250</v>
      </c>
      <c r="G2719" s="20" t="s">
        <v>3861</v>
      </c>
      <c r="H2719" s="20"/>
      <c r="I2719" s="20">
        <v>13322929896</v>
      </c>
      <c r="J2719" s="20" t="s">
        <v>1268</v>
      </c>
      <c r="K2719" s="20" t="s">
        <v>1081</v>
      </c>
      <c r="L2719" s="20" t="s">
        <v>1358</v>
      </c>
      <c r="M2719" s="20">
        <v>1088</v>
      </c>
      <c r="N2719" s="20">
        <v>1088</v>
      </c>
      <c r="O2719" s="20" t="s">
        <v>927</v>
      </c>
      <c r="P2719" s="20" t="s">
        <v>50</v>
      </c>
      <c r="Q2719" s="28"/>
      <c r="R2719" s="21" t="s">
        <v>1082</v>
      </c>
      <c r="S2719" s="21"/>
      <c r="T2719" s="21" t="s">
        <v>53</v>
      </c>
      <c r="U2719" s="21" t="s">
        <v>1083</v>
      </c>
      <c r="V2719" s="46">
        <v>1</v>
      </c>
      <c r="W2719" s="26">
        <f t="shared" si="1783"/>
        <v>1</v>
      </c>
      <c r="X2719" s="26">
        <f t="shared" si="1784"/>
        <v>1</v>
      </c>
      <c r="Y2719" s="21">
        <v>10</v>
      </c>
      <c r="Z2719" s="22">
        <f t="shared" si="1761"/>
        <v>1088</v>
      </c>
      <c r="AA2719" s="20" t="s">
        <v>3440</v>
      </c>
      <c r="AB2719" s="22"/>
      <c r="AC2719" s="22">
        <v>1</v>
      </c>
      <c r="AD2719" s="22"/>
      <c r="AE2719" s="22">
        <f t="shared" si="1794"/>
        <v>1088</v>
      </c>
      <c r="AF2719" s="22">
        <f t="shared" si="1786"/>
        <v>1088</v>
      </c>
      <c r="AG2719" s="20">
        <f>N2719</f>
        <v>1088</v>
      </c>
      <c r="AH2719" s="20" t="str">
        <f>VLOOKUP(U2719,[1]提成计算!B:I,8,FALSE)</f>
        <v xml:space="preserve"> </v>
      </c>
      <c r="AI2719" s="20"/>
      <c r="AJ2719" s="22"/>
      <c r="AK2719" s="22"/>
      <c r="AM2719" s="22"/>
      <c r="AN2719" s="22"/>
      <c r="AO2719" s="22" t="s">
        <v>3441</v>
      </c>
      <c r="AP2719" s="22" t="s">
        <v>1301</v>
      </c>
      <c r="AS2719" s="20"/>
      <c r="AT2719" s="20"/>
      <c r="AU2719" s="20"/>
    </row>
    <row r="2720" spans="1:47" x14ac:dyDescent="0.15">
      <c r="A2720" s="21" t="s">
        <v>1273</v>
      </c>
      <c r="B2720" s="20" t="s">
        <v>918</v>
      </c>
      <c r="C2720" s="20" t="s">
        <v>1050</v>
      </c>
      <c r="D2720" s="20" t="s">
        <v>1070</v>
      </c>
      <c r="E2720" s="20" t="s">
        <v>1306</v>
      </c>
      <c r="F2720" s="20" t="s">
        <v>1250</v>
      </c>
      <c r="G2720" s="20" t="s">
        <v>3862</v>
      </c>
      <c r="H2720" s="20"/>
      <c r="I2720" s="20">
        <v>15819315593</v>
      </c>
      <c r="J2720" s="20" t="s">
        <v>924</v>
      </c>
      <c r="K2720" s="20" t="s">
        <v>205</v>
      </c>
      <c r="L2720" s="20" t="s">
        <v>1939</v>
      </c>
      <c r="M2720" s="20">
        <v>680</v>
      </c>
      <c r="N2720" s="20">
        <v>680</v>
      </c>
      <c r="O2720" s="20" t="s">
        <v>927</v>
      </c>
      <c r="P2720" s="20" t="s">
        <v>50</v>
      </c>
      <c r="Q2720" s="28"/>
      <c r="R2720" s="21" t="s">
        <v>104</v>
      </c>
      <c r="S2720" s="25" t="s">
        <v>1090</v>
      </c>
      <c r="T2720" s="21" t="s">
        <v>53</v>
      </c>
      <c r="U2720" s="21" t="s">
        <v>206</v>
      </c>
      <c r="V2720" s="46">
        <v>1</v>
      </c>
      <c r="W2720" s="26">
        <f t="shared" si="1783"/>
        <v>1</v>
      </c>
      <c r="Y2720" s="21">
        <v>4</v>
      </c>
      <c r="Z2720" s="22">
        <f t="shared" si="1761"/>
        <v>680</v>
      </c>
      <c r="AA2720" s="20" t="s">
        <v>3440</v>
      </c>
      <c r="AB2720" s="22">
        <v>1</v>
      </c>
      <c r="AC2720" s="22"/>
      <c r="AD2720" s="22">
        <f>N2720</f>
        <v>680</v>
      </c>
      <c r="AE2720" s="22"/>
      <c r="AF2720" s="22">
        <f t="shared" si="1786"/>
        <v>680</v>
      </c>
      <c r="AG2720" s="20"/>
      <c r="AH2720" s="22"/>
      <c r="AI2720" s="22"/>
      <c r="AJ2720" s="22">
        <f>N2720</f>
        <v>680</v>
      </c>
      <c r="AK2720" s="22">
        <f>IF(O2720="(传统)XDSL",VLOOKUP(S2720,[2]直销续费率明细!C:I,7,FALSE)*1,IF(O2720="GPON+XDSL",VLOOKUP(S2720,[2]直销续费率明细!C:I,7,FALSE)*1,VLOOKUP(S2720,[2]直销续费率明细!C:I,5,FALSE)*1))</f>
        <v>0</v>
      </c>
      <c r="AL2720" s="22" t="s">
        <v>1309</v>
      </c>
      <c r="AM2720" s="22"/>
      <c r="AN2720" s="22"/>
      <c r="AO2720" s="22" t="s">
        <v>3441</v>
      </c>
      <c r="AP2720" s="22" t="s">
        <v>1301</v>
      </c>
      <c r="AS2720" s="20">
        <f>IF(Y2720&gt;=10,VLOOKUP(U2720,[2]提成计算!B:T,19,FALSE),VLOOKUP(U2720,[2]提成计算!B:T,18,FALSE))</f>
        <v>7.0000000000000007E-2</v>
      </c>
      <c r="AT2720" s="20">
        <f t="shared" ref="AT2720" si="1797">IF(AD2720*AS2720&gt;0,AD2720*AS2720,AE2720*AS2720)</f>
        <v>47.6</v>
      </c>
      <c r="AU2720" s="20">
        <f t="shared" ref="AU2720" si="1798">IF(AND(AK2720&lt;0,AK2720+AT2720&lt;0),-AT2720,AK2720)</f>
        <v>0</v>
      </c>
    </row>
    <row r="2721" spans="1:47" x14ac:dyDescent="0.15">
      <c r="A2721" s="21" t="s">
        <v>1273</v>
      </c>
      <c r="B2721" s="20" t="s">
        <v>918</v>
      </c>
      <c r="C2721" s="20" t="s">
        <v>1050</v>
      </c>
      <c r="D2721" s="20" t="s">
        <v>1078</v>
      </c>
      <c r="E2721" s="20" t="s">
        <v>1093</v>
      </c>
      <c r="F2721" s="20" t="s">
        <v>1250</v>
      </c>
      <c r="G2721" s="20" t="s">
        <v>3863</v>
      </c>
      <c r="H2721" s="20"/>
      <c r="I2721" s="20">
        <v>13556730398</v>
      </c>
      <c r="J2721" s="20" t="s">
        <v>1268</v>
      </c>
      <c r="K2721" s="20" t="s">
        <v>174</v>
      </c>
      <c r="L2721" s="20" t="s">
        <v>1376</v>
      </c>
      <c r="M2721" s="20">
        <v>1088</v>
      </c>
      <c r="N2721" s="20">
        <v>1088</v>
      </c>
      <c r="O2721" s="20" t="s">
        <v>927</v>
      </c>
      <c r="P2721" s="20" t="s">
        <v>50</v>
      </c>
      <c r="Q2721" s="28"/>
      <c r="R2721" s="21" t="s">
        <v>1082</v>
      </c>
      <c r="S2721" s="21"/>
      <c r="T2721" s="21" t="s">
        <v>3727</v>
      </c>
      <c r="U2721" s="21"/>
      <c r="V2721" s="46">
        <v>1</v>
      </c>
      <c r="W2721" s="26">
        <f t="shared" si="1783"/>
        <v>1</v>
      </c>
      <c r="X2721" s="26">
        <f t="shared" si="1784"/>
        <v>1</v>
      </c>
      <c r="Y2721" s="21">
        <v>10</v>
      </c>
      <c r="Z2721" s="22">
        <f t="shared" si="1761"/>
        <v>1088</v>
      </c>
      <c r="AA2721" s="20" t="s">
        <v>3440</v>
      </c>
      <c r="AB2721" s="22"/>
      <c r="AC2721" s="22">
        <v>1</v>
      </c>
      <c r="AD2721" s="22"/>
      <c r="AE2721" s="22">
        <f>N2721</f>
        <v>1088</v>
      </c>
      <c r="AF2721" s="22">
        <f t="shared" si="1786"/>
        <v>1088</v>
      </c>
      <c r="AG2721" s="20">
        <f t="shared" ref="AG2721:AG2722" si="1799">N2721</f>
        <v>1088</v>
      </c>
      <c r="AH2721" s="20"/>
      <c r="AI2721" s="20"/>
      <c r="AJ2721" s="22"/>
      <c r="AK2721" s="22"/>
      <c r="AM2721" s="22"/>
      <c r="AN2721" s="22"/>
      <c r="AO2721" s="22" t="s">
        <v>3441</v>
      </c>
      <c r="AP2721" s="22" t="s">
        <v>1301</v>
      </c>
      <c r="AS2721" s="20"/>
      <c r="AT2721" s="20"/>
      <c r="AU2721" s="20"/>
    </row>
    <row r="2722" spans="1:47" x14ac:dyDescent="0.15">
      <c r="A2722" s="21" t="s">
        <v>1273</v>
      </c>
      <c r="B2722" s="20" t="s">
        <v>918</v>
      </c>
      <c r="C2722" s="20" t="s">
        <v>1050</v>
      </c>
      <c r="D2722" s="20" t="s">
        <v>1070</v>
      </c>
      <c r="E2722" s="20" t="s">
        <v>1076</v>
      </c>
      <c r="F2722" s="20" t="s">
        <v>1250</v>
      </c>
      <c r="G2722" s="20" t="s">
        <v>3864</v>
      </c>
      <c r="H2722" s="20"/>
      <c r="I2722" s="20">
        <v>13538328628</v>
      </c>
      <c r="J2722" s="20" t="s">
        <v>1268</v>
      </c>
      <c r="K2722" s="20" t="s">
        <v>1073</v>
      </c>
      <c r="L2722" s="20" t="s">
        <v>1947</v>
      </c>
      <c r="M2722" s="20">
        <v>400</v>
      </c>
      <c r="N2722" s="20">
        <v>400</v>
      </c>
      <c r="O2722" s="20" t="s">
        <v>927</v>
      </c>
      <c r="P2722" s="20" t="s">
        <v>50</v>
      </c>
      <c r="Q2722" s="28"/>
      <c r="R2722" s="21" t="s">
        <v>104</v>
      </c>
      <c r="S2722" s="21"/>
      <c r="T2722" s="21" t="s">
        <v>3727</v>
      </c>
      <c r="U2722" s="21"/>
      <c r="V2722" s="46">
        <v>0.5</v>
      </c>
      <c r="W2722" s="26">
        <f t="shared" si="1783"/>
        <v>0.5</v>
      </c>
      <c r="X2722" s="26">
        <f t="shared" si="1784"/>
        <v>0.5</v>
      </c>
      <c r="Y2722" s="21">
        <v>4</v>
      </c>
      <c r="Z2722" s="22">
        <f t="shared" si="1761"/>
        <v>400</v>
      </c>
      <c r="AA2722" s="20" t="s">
        <v>3440</v>
      </c>
      <c r="AB2722" s="22">
        <v>1</v>
      </c>
      <c r="AC2722" s="22"/>
      <c r="AD2722" s="22">
        <f>N2722</f>
        <v>400</v>
      </c>
      <c r="AE2722" s="22"/>
      <c r="AF2722" s="22">
        <f t="shared" si="1786"/>
        <v>400</v>
      </c>
      <c r="AG2722" s="20">
        <f t="shared" si="1799"/>
        <v>400</v>
      </c>
      <c r="AH2722" s="20"/>
      <c r="AI2722" s="20"/>
      <c r="AJ2722" s="22"/>
      <c r="AK2722" s="22"/>
      <c r="AM2722" s="22"/>
      <c r="AN2722" s="22"/>
      <c r="AO2722" s="22" t="s">
        <v>3441</v>
      </c>
      <c r="AP2722" s="22" t="s">
        <v>3448</v>
      </c>
      <c r="AS2722" s="20"/>
      <c r="AT2722" s="20"/>
      <c r="AU2722" s="20"/>
    </row>
    <row r="2723" spans="1:47" x14ac:dyDescent="0.15">
      <c r="A2723" s="21" t="s">
        <v>1273</v>
      </c>
      <c r="B2723" s="20" t="s">
        <v>918</v>
      </c>
      <c r="C2723" s="20" t="s">
        <v>1050</v>
      </c>
      <c r="D2723" s="20" t="s">
        <v>1051</v>
      </c>
      <c r="E2723" s="20" t="s">
        <v>1052</v>
      </c>
      <c r="F2723" s="20" t="s">
        <v>1250</v>
      </c>
      <c r="G2723" s="20" t="s">
        <v>3711</v>
      </c>
      <c r="H2723" s="20"/>
      <c r="I2723" s="20">
        <v>13798805896</v>
      </c>
      <c r="J2723" s="20" t="s">
        <v>924</v>
      </c>
      <c r="K2723" s="20" t="s">
        <v>685</v>
      </c>
      <c r="L2723" s="20" t="s">
        <v>1299</v>
      </c>
      <c r="M2723" s="20">
        <v>888</v>
      </c>
      <c r="N2723" s="20">
        <v>888</v>
      </c>
      <c r="O2723" s="20" t="s">
        <v>927</v>
      </c>
      <c r="P2723" s="20" t="s">
        <v>50</v>
      </c>
      <c r="Q2723" s="28"/>
      <c r="R2723" s="21" t="s">
        <v>121</v>
      </c>
      <c r="S2723" s="25" t="s">
        <v>1054</v>
      </c>
      <c r="T2723" s="21" t="s">
        <v>53</v>
      </c>
      <c r="U2723" s="21" t="s">
        <v>686</v>
      </c>
      <c r="V2723" s="46">
        <v>1</v>
      </c>
      <c r="W2723" s="26">
        <f t="shared" si="1783"/>
        <v>1</v>
      </c>
      <c r="Y2723" s="21">
        <v>12</v>
      </c>
      <c r="Z2723" s="22">
        <f t="shared" si="1761"/>
        <v>888</v>
      </c>
      <c r="AA2723" s="20" t="s">
        <v>3440</v>
      </c>
      <c r="AB2723" s="22"/>
      <c r="AC2723" s="22">
        <v>1</v>
      </c>
      <c r="AD2723" s="22"/>
      <c r="AE2723" s="22">
        <f>N2723</f>
        <v>888</v>
      </c>
      <c r="AF2723" s="22">
        <f t="shared" si="1786"/>
        <v>888</v>
      </c>
      <c r="AG2723" s="20"/>
      <c r="AH2723" s="22"/>
      <c r="AI2723" s="22"/>
      <c r="AJ2723" s="22">
        <f>N2723</f>
        <v>888</v>
      </c>
      <c r="AK2723" s="22">
        <f>IF(O2723="(传统)XDSL",VLOOKUP(S2723,[2]直销续费率明细!C:I,7,FALSE)*1,IF(O2723="GPON+XDSL",VLOOKUP(S2723,[2]直销续费率明细!C:I,7,FALSE)*1,VLOOKUP(S2723,[2]直销续费率明细!C:I,5,FALSE)*1))</f>
        <v>25</v>
      </c>
      <c r="AL2723" s="22" t="s">
        <v>1309</v>
      </c>
      <c r="AM2723" s="22"/>
      <c r="AN2723" s="22"/>
      <c r="AO2723" s="22" t="s">
        <v>3441</v>
      </c>
      <c r="AP2723" s="22" t="s">
        <v>1301</v>
      </c>
      <c r="AS2723" s="20">
        <f>IF(Y2723&gt;=10,VLOOKUP(U2723,[2]提成计算!B:T,19,FALSE),VLOOKUP(U2723,[2]提成计算!B:T,18,FALSE))</f>
        <v>0.09</v>
      </c>
      <c r="AT2723" s="20">
        <f t="shared" ref="AT2723" si="1800">IF(AD2723*AS2723&gt;0,AD2723*AS2723,AE2723*AS2723)</f>
        <v>79.92</v>
      </c>
      <c r="AU2723" s="20">
        <f t="shared" ref="AU2723" si="1801">IF(AND(AK2723&lt;0,AK2723+AT2723&lt;0),-AT2723,AK2723)</f>
        <v>25</v>
      </c>
    </row>
    <row r="2724" spans="1:47" x14ac:dyDescent="0.15">
      <c r="A2724" s="21" t="s">
        <v>1273</v>
      </c>
      <c r="B2724" s="20" t="s">
        <v>918</v>
      </c>
      <c r="C2724" s="20" t="s">
        <v>1050</v>
      </c>
      <c r="D2724" s="20" t="s">
        <v>1051</v>
      </c>
      <c r="E2724" s="20" t="s">
        <v>1815</v>
      </c>
      <c r="F2724" s="20" t="s">
        <v>1250</v>
      </c>
      <c r="G2724" s="20" t="s">
        <v>3865</v>
      </c>
      <c r="H2724" s="20"/>
      <c r="I2724" s="20">
        <v>13143203999</v>
      </c>
      <c r="J2724" s="20" t="s">
        <v>1268</v>
      </c>
      <c r="K2724" s="20" t="s">
        <v>896</v>
      </c>
      <c r="L2724" s="20" t="s">
        <v>1939</v>
      </c>
      <c r="M2724" s="20">
        <v>680</v>
      </c>
      <c r="N2724" s="20">
        <v>680</v>
      </c>
      <c r="O2724" s="20" t="s">
        <v>927</v>
      </c>
      <c r="P2724" s="20" t="s">
        <v>50</v>
      </c>
      <c r="Q2724" s="28"/>
      <c r="R2724" s="21" t="s">
        <v>121</v>
      </c>
      <c r="S2724" s="21"/>
      <c r="T2724" s="21" t="s">
        <v>53</v>
      </c>
      <c r="U2724" s="21" t="s">
        <v>897</v>
      </c>
      <c r="V2724" s="46">
        <v>1</v>
      </c>
      <c r="W2724" s="26">
        <f t="shared" si="1783"/>
        <v>1</v>
      </c>
      <c r="X2724" s="26">
        <f t="shared" si="1784"/>
        <v>1</v>
      </c>
      <c r="Y2724" s="21">
        <v>4</v>
      </c>
      <c r="Z2724" s="22">
        <f t="shared" si="1761"/>
        <v>680</v>
      </c>
      <c r="AA2724" s="20" t="s">
        <v>3440</v>
      </c>
      <c r="AB2724" s="22">
        <v>1</v>
      </c>
      <c r="AC2724" s="22"/>
      <c r="AD2724" s="22">
        <f>N2724</f>
        <v>680</v>
      </c>
      <c r="AE2724" s="22"/>
      <c r="AF2724" s="22">
        <f t="shared" si="1786"/>
        <v>680</v>
      </c>
      <c r="AG2724" s="20">
        <f>N2724</f>
        <v>680</v>
      </c>
      <c r="AH2724" s="20" t="str">
        <f>VLOOKUP(U2724,[1]提成计算!B:I,8,FALSE)</f>
        <v xml:space="preserve"> </v>
      </c>
      <c r="AI2724" s="20"/>
      <c r="AJ2724" s="22"/>
      <c r="AK2724" s="22"/>
      <c r="AM2724" s="22"/>
      <c r="AN2724" s="22"/>
      <c r="AO2724" s="22" t="s">
        <v>3441</v>
      </c>
      <c r="AP2724" s="22" t="s">
        <v>1301</v>
      </c>
      <c r="AS2724" s="20"/>
      <c r="AT2724" s="20"/>
      <c r="AU2724" s="20"/>
    </row>
    <row r="2725" spans="1:47" x14ac:dyDescent="0.15">
      <c r="A2725" s="21" t="s">
        <v>1273</v>
      </c>
      <c r="B2725" s="20" t="s">
        <v>918</v>
      </c>
      <c r="C2725" s="20" t="s">
        <v>1050</v>
      </c>
      <c r="D2725" s="20" t="s">
        <v>1065</v>
      </c>
      <c r="E2725" s="20" t="s">
        <v>1066</v>
      </c>
      <c r="F2725" s="20" t="s">
        <v>1250</v>
      </c>
      <c r="G2725" s="20" t="s">
        <v>3866</v>
      </c>
      <c r="H2725" s="20"/>
      <c r="I2725" s="20">
        <v>13600272383</v>
      </c>
      <c r="J2725" s="20" t="s">
        <v>924</v>
      </c>
      <c r="K2725" s="20" t="s">
        <v>3739</v>
      </c>
      <c r="L2725" s="20" t="s">
        <v>2137</v>
      </c>
      <c r="M2725" s="20">
        <v>1408</v>
      </c>
      <c r="N2725" s="20">
        <v>1408</v>
      </c>
      <c r="O2725" s="20" t="s">
        <v>927</v>
      </c>
      <c r="P2725" s="20" t="s">
        <v>50</v>
      </c>
      <c r="Q2725" s="28"/>
      <c r="R2725" s="21" t="s">
        <v>69</v>
      </c>
      <c r="S2725" s="25" t="s">
        <v>1068</v>
      </c>
      <c r="T2725" s="21" t="s">
        <v>53</v>
      </c>
      <c r="U2725" s="21" t="s">
        <v>1803</v>
      </c>
      <c r="V2725" s="46">
        <v>1</v>
      </c>
      <c r="W2725" s="26">
        <f t="shared" si="1783"/>
        <v>1</v>
      </c>
      <c r="Y2725" s="21">
        <v>12</v>
      </c>
      <c r="Z2725" s="22">
        <f t="shared" si="1761"/>
        <v>1408</v>
      </c>
      <c r="AA2725" s="20" t="s">
        <v>3440</v>
      </c>
      <c r="AB2725" s="22"/>
      <c r="AC2725" s="22">
        <v>1</v>
      </c>
      <c r="AD2725" s="22"/>
      <c r="AE2725" s="22">
        <f t="shared" ref="AE2725:AE2729" si="1802">N2725</f>
        <v>1408</v>
      </c>
      <c r="AF2725" s="22">
        <f t="shared" si="1786"/>
        <v>1408</v>
      </c>
      <c r="AG2725" s="20"/>
      <c r="AH2725" s="22"/>
      <c r="AI2725" s="22"/>
      <c r="AJ2725" s="22">
        <f t="shared" ref="AJ2725:AJ2726" si="1803">N2725</f>
        <v>1408</v>
      </c>
      <c r="AK2725" s="22">
        <f>IF(O2725="(传统)XDSL",VLOOKUP(S2725,[2]直销续费率明细!C:I,7,FALSE)*1,IF(O2725="GPON+XDSL",VLOOKUP(S2725,[2]直销续费率明细!C:I,7,FALSE)*1,VLOOKUP(S2725,[2]直销续费率明细!C:I,5,FALSE)*1))</f>
        <v>15</v>
      </c>
      <c r="AL2725" s="22" t="s">
        <v>1309</v>
      </c>
      <c r="AM2725" s="22"/>
      <c r="AN2725" s="22"/>
      <c r="AO2725" s="22" t="s">
        <v>3441</v>
      </c>
      <c r="AP2725" s="22" t="s">
        <v>1301</v>
      </c>
      <c r="AS2725" s="20">
        <f>IF(Y2725&gt;=10,VLOOKUP(U2725,[2]提成计算!B:T,19,FALSE),VLOOKUP(U2725,[2]提成计算!B:T,18,FALSE))</f>
        <v>0.1</v>
      </c>
      <c r="AT2725" s="20">
        <f t="shared" ref="AT2725:AT2726" si="1804">IF(AD2725*AS2725&gt;0,AD2725*AS2725,AE2725*AS2725)</f>
        <v>140.80000000000001</v>
      </c>
      <c r="AU2725" s="20">
        <f t="shared" ref="AU2725:AU2726" si="1805">IF(AND(AK2725&lt;0,AK2725+AT2725&lt;0),-AT2725,AK2725)</f>
        <v>15</v>
      </c>
    </row>
    <row r="2726" spans="1:47" x14ac:dyDescent="0.15">
      <c r="A2726" s="21" t="s">
        <v>1273</v>
      </c>
      <c r="B2726" s="20" t="s">
        <v>918</v>
      </c>
      <c r="C2726" s="20" t="s">
        <v>1050</v>
      </c>
      <c r="D2726" s="20" t="s">
        <v>1065</v>
      </c>
      <c r="E2726" s="20" t="s">
        <v>1552</v>
      </c>
      <c r="F2726" s="20" t="s">
        <v>1250</v>
      </c>
      <c r="G2726" s="20" t="s">
        <v>3867</v>
      </c>
      <c r="H2726" s="20"/>
      <c r="I2726" s="20">
        <v>13929253485</v>
      </c>
      <c r="J2726" s="20" t="s">
        <v>924</v>
      </c>
      <c r="K2726" s="20" t="s">
        <v>87</v>
      </c>
      <c r="L2726" s="20" t="s">
        <v>1299</v>
      </c>
      <c r="M2726" s="20">
        <v>888</v>
      </c>
      <c r="N2726" s="20">
        <v>888</v>
      </c>
      <c r="O2726" s="20" t="s">
        <v>927</v>
      </c>
      <c r="P2726" s="20" t="s">
        <v>50</v>
      </c>
      <c r="Q2726" s="28"/>
      <c r="R2726" s="21" t="s">
        <v>69</v>
      </c>
      <c r="S2726" s="25" t="s">
        <v>1705</v>
      </c>
      <c r="T2726" s="21" t="s">
        <v>53</v>
      </c>
      <c r="U2726" s="21" t="s">
        <v>88</v>
      </c>
      <c r="V2726" s="46">
        <v>1</v>
      </c>
      <c r="W2726" s="26">
        <f t="shared" si="1783"/>
        <v>1</v>
      </c>
      <c r="Y2726" s="21">
        <v>12</v>
      </c>
      <c r="Z2726" s="22">
        <f t="shared" si="1761"/>
        <v>888</v>
      </c>
      <c r="AA2726" s="20" t="s">
        <v>3440</v>
      </c>
      <c r="AB2726" s="22"/>
      <c r="AC2726" s="22">
        <v>1</v>
      </c>
      <c r="AD2726" s="22"/>
      <c r="AE2726" s="22">
        <f t="shared" si="1802"/>
        <v>888</v>
      </c>
      <c r="AF2726" s="22">
        <f t="shared" si="1786"/>
        <v>888</v>
      </c>
      <c r="AG2726" s="20"/>
      <c r="AH2726" s="22"/>
      <c r="AI2726" s="22"/>
      <c r="AJ2726" s="22">
        <f t="shared" si="1803"/>
        <v>888</v>
      </c>
      <c r="AK2726" s="22">
        <f>IF(O2726="(传统)XDSL",VLOOKUP(S2726,[2]直销续费率明细!C:I,7,FALSE)*1,IF(O2726="GPON+XDSL",VLOOKUP(S2726,[2]直销续费率明细!C:I,7,FALSE)*1,VLOOKUP(S2726,[2]直销续费率明细!C:I,5,FALSE)*1))</f>
        <v>-40</v>
      </c>
      <c r="AL2726" s="22" t="s">
        <v>1309</v>
      </c>
      <c r="AM2726" s="22"/>
      <c r="AN2726" s="22"/>
      <c r="AO2726" s="22" t="s">
        <v>3441</v>
      </c>
      <c r="AP2726" s="22" t="s">
        <v>1301</v>
      </c>
      <c r="AS2726" s="20">
        <f>IF(Y2726&gt;=10,VLOOKUP(U2726,[2]提成计算!B:T,19,FALSE),VLOOKUP(U2726,[2]提成计算!B:T,18,FALSE))</f>
        <v>0.09</v>
      </c>
      <c r="AT2726" s="20">
        <f t="shared" si="1804"/>
        <v>79.92</v>
      </c>
      <c r="AU2726" s="20">
        <f t="shared" si="1805"/>
        <v>-40</v>
      </c>
    </row>
    <row r="2727" spans="1:47" x14ac:dyDescent="0.15">
      <c r="A2727" s="21" t="s">
        <v>1273</v>
      </c>
      <c r="B2727" s="20" t="s">
        <v>918</v>
      </c>
      <c r="C2727" s="20" t="s">
        <v>1050</v>
      </c>
      <c r="D2727" s="20" t="s">
        <v>1065</v>
      </c>
      <c r="E2727" s="20" t="s">
        <v>1552</v>
      </c>
      <c r="F2727" s="20" t="s">
        <v>1250</v>
      </c>
      <c r="G2727" s="20" t="s">
        <v>3868</v>
      </c>
      <c r="H2727" s="20"/>
      <c r="I2727" s="20">
        <v>13707931590</v>
      </c>
      <c r="J2727" s="20" t="s">
        <v>1268</v>
      </c>
      <c r="K2727" s="20" t="s">
        <v>87</v>
      </c>
      <c r="L2727" s="20" t="s">
        <v>1358</v>
      </c>
      <c r="M2727" s="20">
        <v>1088</v>
      </c>
      <c r="N2727" s="20">
        <v>1088</v>
      </c>
      <c r="O2727" s="20" t="s">
        <v>927</v>
      </c>
      <c r="P2727" s="20" t="s">
        <v>50</v>
      </c>
      <c r="Q2727" s="28"/>
      <c r="R2727" s="21" t="s">
        <v>69</v>
      </c>
      <c r="S2727" s="21"/>
      <c r="T2727" s="21" t="s">
        <v>53</v>
      </c>
      <c r="U2727" s="21" t="s">
        <v>88</v>
      </c>
      <c r="V2727" s="46">
        <v>1</v>
      </c>
      <c r="W2727" s="26">
        <f t="shared" si="1783"/>
        <v>1</v>
      </c>
      <c r="X2727" s="26">
        <f t="shared" si="1784"/>
        <v>1</v>
      </c>
      <c r="Y2727" s="21">
        <v>10</v>
      </c>
      <c r="Z2727" s="22">
        <f t="shared" si="1761"/>
        <v>1088</v>
      </c>
      <c r="AA2727" s="20" t="s">
        <v>3440</v>
      </c>
      <c r="AB2727" s="22"/>
      <c r="AC2727" s="22">
        <v>1</v>
      </c>
      <c r="AD2727" s="22"/>
      <c r="AE2727" s="22">
        <f t="shared" si="1802"/>
        <v>1088</v>
      </c>
      <c r="AF2727" s="22">
        <f t="shared" si="1786"/>
        <v>1088</v>
      </c>
      <c r="AG2727" s="20">
        <f>N2727</f>
        <v>1088</v>
      </c>
      <c r="AH2727" s="20" t="str">
        <f>VLOOKUP(U2727,[1]提成计算!B:I,8,FALSE)</f>
        <v xml:space="preserve"> </v>
      </c>
      <c r="AI2727" s="20"/>
      <c r="AJ2727" s="22"/>
      <c r="AK2727" s="22"/>
      <c r="AM2727" s="22"/>
      <c r="AN2727" s="22"/>
      <c r="AO2727" s="22" t="s">
        <v>3441</v>
      </c>
      <c r="AP2727" s="22" t="s">
        <v>1301</v>
      </c>
      <c r="AS2727" s="20"/>
      <c r="AT2727" s="20"/>
      <c r="AU2727" s="20"/>
    </row>
    <row r="2728" spans="1:47" x14ac:dyDescent="0.15">
      <c r="A2728" s="21" t="s">
        <v>1273</v>
      </c>
      <c r="B2728" s="20" t="s">
        <v>918</v>
      </c>
      <c r="C2728" s="20" t="s">
        <v>1050</v>
      </c>
      <c r="D2728" s="20" t="s">
        <v>1051</v>
      </c>
      <c r="E2728" s="20" t="s">
        <v>1096</v>
      </c>
      <c r="F2728" s="20" t="s">
        <v>1250</v>
      </c>
      <c r="G2728" s="20" t="s">
        <v>3869</v>
      </c>
      <c r="H2728" s="20"/>
      <c r="I2728" s="20">
        <v>13712134623</v>
      </c>
      <c r="J2728" s="20" t="s">
        <v>924</v>
      </c>
      <c r="K2728" s="20" t="s">
        <v>202</v>
      </c>
      <c r="L2728" s="20" t="s">
        <v>1299</v>
      </c>
      <c r="M2728" s="20">
        <v>888</v>
      </c>
      <c r="N2728" s="20">
        <v>888</v>
      </c>
      <c r="O2728" s="20" t="s">
        <v>927</v>
      </c>
      <c r="P2728" s="20" t="s">
        <v>50</v>
      </c>
      <c r="Q2728" s="28"/>
      <c r="R2728" s="21" t="s">
        <v>121</v>
      </c>
      <c r="S2728" s="25" t="s">
        <v>1054</v>
      </c>
      <c r="T2728" s="21" t="s">
        <v>53</v>
      </c>
      <c r="U2728" s="21" t="s">
        <v>203</v>
      </c>
      <c r="V2728" s="46">
        <v>1</v>
      </c>
      <c r="W2728" s="26">
        <f t="shared" si="1783"/>
        <v>1</v>
      </c>
      <c r="Y2728" s="21">
        <v>12</v>
      </c>
      <c r="Z2728" s="22">
        <f t="shared" si="1761"/>
        <v>888</v>
      </c>
      <c r="AA2728" s="20" t="s">
        <v>3440</v>
      </c>
      <c r="AB2728" s="22"/>
      <c r="AC2728" s="22">
        <v>1</v>
      </c>
      <c r="AD2728" s="22"/>
      <c r="AE2728" s="22">
        <f t="shared" si="1802"/>
        <v>888</v>
      </c>
      <c r="AF2728" s="22">
        <f t="shared" si="1786"/>
        <v>888</v>
      </c>
      <c r="AG2728" s="20"/>
      <c r="AH2728" s="22"/>
      <c r="AI2728" s="22"/>
      <c r="AJ2728" s="22">
        <f t="shared" ref="AJ2728:AJ2729" si="1806">N2728</f>
        <v>888</v>
      </c>
      <c r="AK2728" s="22">
        <f>IF(O2728="(传统)XDSL",VLOOKUP(S2728,[2]直销续费率明细!C:I,7,FALSE)*1,IF(O2728="GPON+XDSL",VLOOKUP(S2728,[2]直销续费率明细!C:I,7,FALSE)*1,VLOOKUP(S2728,[2]直销续费率明细!C:I,5,FALSE)*1))</f>
        <v>25</v>
      </c>
      <c r="AL2728" s="22" t="s">
        <v>1309</v>
      </c>
      <c r="AM2728" s="22"/>
      <c r="AN2728" s="22"/>
      <c r="AO2728" s="22" t="s">
        <v>2216</v>
      </c>
      <c r="AP2728" s="22" t="s">
        <v>1301</v>
      </c>
      <c r="AS2728" s="20">
        <f>IF(Y2728&gt;=10,VLOOKUP(U2728,[2]提成计算!B:T,19,FALSE),VLOOKUP(U2728,[2]提成计算!B:T,18,FALSE))</f>
        <v>0.09</v>
      </c>
      <c r="AT2728" s="20">
        <f t="shared" ref="AT2728:AT2729" si="1807">IF(AD2728*AS2728&gt;0,AD2728*AS2728,AE2728*AS2728)</f>
        <v>79.92</v>
      </c>
      <c r="AU2728" s="20">
        <f t="shared" ref="AU2728:AU2729" si="1808">IF(AND(AK2728&lt;0,AK2728+AT2728&lt;0),-AT2728,AK2728)</f>
        <v>25</v>
      </c>
    </row>
    <row r="2729" spans="1:47" x14ac:dyDescent="0.15">
      <c r="A2729" s="21" t="s">
        <v>1273</v>
      </c>
      <c r="B2729" s="20" t="s">
        <v>918</v>
      </c>
      <c r="C2729" s="20" t="s">
        <v>1050</v>
      </c>
      <c r="D2729" s="20" t="s">
        <v>1070</v>
      </c>
      <c r="E2729" s="20" t="s">
        <v>1606</v>
      </c>
      <c r="F2729" s="20" t="s">
        <v>1250</v>
      </c>
      <c r="G2729" s="20" t="s">
        <v>3870</v>
      </c>
      <c r="H2729" s="20"/>
      <c r="I2729" s="20">
        <v>13168908658</v>
      </c>
      <c r="J2729" s="20" t="s">
        <v>924</v>
      </c>
      <c r="K2729" s="20" t="s">
        <v>287</v>
      </c>
      <c r="L2729" s="20" t="s">
        <v>1299</v>
      </c>
      <c r="M2729" s="20">
        <v>888</v>
      </c>
      <c r="N2729" s="20">
        <v>888</v>
      </c>
      <c r="O2729" s="20" t="s">
        <v>927</v>
      </c>
      <c r="P2729" s="20" t="s">
        <v>50</v>
      </c>
      <c r="Q2729" s="28"/>
      <c r="R2729" s="21" t="s">
        <v>104</v>
      </c>
      <c r="S2729" s="25" t="s">
        <v>1337</v>
      </c>
      <c r="T2729" s="21" t="s">
        <v>53</v>
      </c>
      <c r="U2729" s="21" t="s">
        <v>288</v>
      </c>
      <c r="V2729" s="46">
        <v>1</v>
      </c>
      <c r="W2729" s="26">
        <f t="shared" si="1783"/>
        <v>1</v>
      </c>
      <c r="Y2729" s="21">
        <v>12</v>
      </c>
      <c r="Z2729" s="22">
        <f t="shared" si="1761"/>
        <v>888</v>
      </c>
      <c r="AA2729" s="20" t="s">
        <v>2218</v>
      </c>
      <c r="AB2729" s="22"/>
      <c r="AC2729" s="22">
        <v>1</v>
      </c>
      <c r="AD2729" s="22"/>
      <c r="AE2729" s="22">
        <f t="shared" si="1802"/>
        <v>888</v>
      </c>
      <c r="AF2729" s="22">
        <f t="shared" si="1786"/>
        <v>888</v>
      </c>
      <c r="AG2729" s="20"/>
      <c r="AH2729" s="22"/>
      <c r="AI2729" s="22"/>
      <c r="AJ2729" s="22">
        <f t="shared" si="1806"/>
        <v>888</v>
      </c>
      <c r="AK2729" s="22">
        <f>IF(O2729="(传统)XDSL",VLOOKUP(S2729,[2]直销续费率明细!C:I,7,FALSE)*1,IF(O2729="GPON+XDSL",VLOOKUP(S2729,[2]直销续费率明细!C:I,7,FALSE)*1,VLOOKUP(S2729,[2]直销续费率明细!C:I,5,FALSE)*1))</f>
        <v>25</v>
      </c>
      <c r="AL2729" s="22" t="s">
        <v>1309</v>
      </c>
      <c r="AM2729" s="22"/>
      <c r="AN2729" s="22"/>
      <c r="AO2729" s="22" t="s">
        <v>2216</v>
      </c>
      <c r="AP2729" s="22" t="s">
        <v>1301</v>
      </c>
      <c r="AS2729" s="20">
        <f>IF(Y2729&gt;=10,VLOOKUP(U2729,[2]提成计算!B:T,19,FALSE),VLOOKUP(U2729,[2]提成计算!B:T,18,FALSE))</f>
        <v>0.09</v>
      </c>
      <c r="AT2729" s="20">
        <f t="shared" si="1807"/>
        <v>79.92</v>
      </c>
      <c r="AU2729" s="20">
        <f t="shared" si="1808"/>
        <v>25</v>
      </c>
    </row>
    <row r="2730" spans="1:47" x14ac:dyDescent="0.15">
      <c r="A2730" s="21" t="s">
        <v>1273</v>
      </c>
      <c r="B2730" s="20" t="s">
        <v>918</v>
      </c>
      <c r="C2730" s="20" t="s">
        <v>1050</v>
      </c>
      <c r="D2730" s="20" t="s">
        <v>1065</v>
      </c>
      <c r="E2730" s="20" t="s">
        <v>1552</v>
      </c>
      <c r="F2730" s="20" t="s">
        <v>1250</v>
      </c>
      <c r="G2730" s="20" t="s">
        <v>3871</v>
      </c>
      <c r="H2730" s="20"/>
      <c r="I2730" s="20">
        <v>13642373317</v>
      </c>
      <c r="J2730" s="20" t="s">
        <v>1268</v>
      </c>
      <c r="K2730" s="20" t="s">
        <v>381</v>
      </c>
      <c r="L2730" s="20" t="s">
        <v>1939</v>
      </c>
      <c r="M2730" s="20">
        <v>680</v>
      </c>
      <c r="N2730" s="20">
        <v>680</v>
      </c>
      <c r="O2730" s="20" t="s">
        <v>927</v>
      </c>
      <c r="P2730" s="20" t="s">
        <v>50</v>
      </c>
      <c r="Q2730" s="28"/>
      <c r="R2730" s="21" t="s">
        <v>69</v>
      </c>
      <c r="S2730" s="21"/>
      <c r="T2730" s="21" t="s">
        <v>53</v>
      </c>
      <c r="U2730" s="21" t="s">
        <v>382</v>
      </c>
      <c r="V2730" s="46">
        <v>1</v>
      </c>
      <c r="W2730" s="26">
        <f t="shared" si="1783"/>
        <v>1</v>
      </c>
      <c r="X2730" s="26">
        <f t="shared" si="1784"/>
        <v>1</v>
      </c>
      <c r="Y2730" s="21">
        <v>4</v>
      </c>
      <c r="Z2730" s="22">
        <f t="shared" si="1761"/>
        <v>680</v>
      </c>
      <c r="AA2730" s="20" t="s">
        <v>2218</v>
      </c>
      <c r="AB2730" s="22">
        <v>1</v>
      </c>
      <c r="AC2730" s="22"/>
      <c r="AD2730" s="22">
        <f t="shared" ref="AD2730:AD2731" si="1809">N2730</f>
        <v>680</v>
      </c>
      <c r="AE2730" s="22"/>
      <c r="AF2730" s="22">
        <f t="shared" si="1786"/>
        <v>680</v>
      </c>
      <c r="AG2730" s="20">
        <f t="shared" ref="AG2730:AG2731" si="1810">N2730</f>
        <v>680</v>
      </c>
      <c r="AH2730" s="20" t="str">
        <f>VLOOKUP(U2730,[1]提成计算!B:I,8,FALSE)</f>
        <v xml:space="preserve"> </v>
      </c>
      <c r="AI2730" s="20"/>
      <c r="AJ2730" s="22"/>
      <c r="AK2730" s="22"/>
      <c r="AM2730" s="22"/>
      <c r="AN2730" s="22"/>
      <c r="AO2730" s="22" t="s">
        <v>3441</v>
      </c>
      <c r="AP2730" s="22" t="s">
        <v>1301</v>
      </c>
      <c r="AS2730" s="20"/>
      <c r="AT2730" s="20"/>
      <c r="AU2730" s="20"/>
    </row>
    <row r="2731" spans="1:47" x14ac:dyDescent="0.15">
      <c r="A2731" s="21" t="s">
        <v>1273</v>
      </c>
      <c r="B2731" s="20" t="s">
        <v>918</v>
      </c>
      <c r="C2731" s="20" t="s">
        <v>1050</v>
      </c>
      <c r="D2731" s="20" t="s">
        <v>1070</v>
      </c>
      <c r="E2731" s="20" t="s">
        <v>1606</v>
      </c>
      <c r="F2731" s="20" t="s">
        <v>1250</v>
      </c>
      <c r="G2731" s="20" t="s">
        <v>3872</v>
      </c>
      <c r="H2731" s="20"/>
      <c r="I2731" s="20">
        <v>13556683797</v>
      </c>
      <c r="J2731" s="20" t="s">
        <v>1268</v>
      </c>
      <c r="K2731" s="20" t="s">
        <v>343</v>
      </c>
      <c r="L2731" s="20" t="s">
        <v>1896</v>
      </c>
      <c r="M2731" s="20">
        <v>1298</v>
      </c>
      <c r="N2731" s="20">
        <v>1298</v>
      </c>
      <c r="O2731" s="20" t="s">
        <v>927</v>
      </c>
      <c r="P2731" s="20" t="s">
        <v>50</v>
      </c>
      <c r="Q2731" s="28"/>
      <c r="R2731" s="21" t="s">
        <v>104</v>
      </c>
      <c r="S2731" s="21"/>
      <c r="T2731" s="21" t="s">
        <v>53</v>
      </c>
      <c r="U2731" s="21" t="s">
        <v>344</v>
      </c>
      <c r="V2731" s="46">
        <v>1</v>
      </c>
      <c r="W2731" s="26">
        <f t="shared" si="1783"/>
        <v>1</v>
      </c>
      <c r="X2731" s="26">
        <f t="shared" si="1784"/>
        <v>1</v>
      </c>
      <c r="Y2731" s="21">
        <v>6</v>
      </c>
      <c r="Z2731" s="22">
        <f t="shared" si="1761"/>
        <v>1298</v>
      </c>
      <c r="AA2731" s="20" t="s">
        <v>3440</v>
      </c>
      <c r="AB2731" s="22">
        <v>1</v>
      </c>
      <c r="AC2731" s="22"/>
      <c r="AD2731" s="22">
        <f t="shared" si="1809"/>
        <v>1298</v>
      </c>
      <c r="AE2731" s="22"/>
      <c r="AF2731" s="22">
        <f t="shared" si="1786"/>
        <v>1298</v>
      </c>
      <c r="AG2731" s="20">
        <f t="shared" si="1810"/>
        <v>1298</v>
      </c>
      <c r="AH2731" s="20" t="str">
        <f>VLOOKUP(U2731,[1]提成计算!B:I,8,FALSE)</f>
        <v>否</v>
      </c>
      <c r="AI2731" s="20"/>
      <c r="AJ2731" s="22"/>
      <c r="AK2731" s="22"/>
      <c r="AM2731" s="22"/>
      <c r="AN2731" s="22"/>
      <c r="AO2731" s="22" t="s">
        <v>3441</v>
      </c>
      <c r="AP2731" s="22" t="s">
        <v>1301</v>
      </c>
      <c r="AS2731" s="20"/>
      <c r="AT2731" s="20"/>
      <c r="AU2731" s="20"/>
    </row>
    <row r="2732" spans="1:47" x14ac:dyDescent="0.15">
      <c r="A2732" s="21" t="s">
        <v>1273</v>
      </c>
      <c r="B2732" s="20" t="s">
        <v>918</v>
      </c>
      <c r="C2732" s="20" t="s">
        <v>1050</v>
      </c>
      <c r="D2732" s="20" t="s">
        <v>1062</v>
      </c>
      <c r="E2732" s="20" t="s">
        <v>1055</v>
      </c>
      <c r="F2732" s="20" t="s">
        <v>1250</v>
      </c>
      <c r="G2732" s="20" t="s">
        <v>3873</v>
      </c>
      <c r="H2732" s="20"/>
      <c r="I2732" s="20">
        <v>13723526703</v>
      </c>
      <c r="J2732" s="20" t="s">
        <v>924</v>
      </c>
      <c r="K2732" s="20" t="s">
        <v>1057</v>
      </c>
      <c r="L2732" s="20" t="s">
        <v>2268</v>
      </c>
      <c r="M2732" s="20">
        <v>1398</v>
      </c>
      <c r="N2732" s="20">
        <v>1398</v>
      </c>
      <c r="O2732" s="20" t="s">
        <v>927</v>
      </c>
      <c r="P2732" s="20" t="s">
        <v>50</v>
      </c>
      <c r="Q2732" s="28"/>
      <c r="R2732" s="21" t="s">
        <v>1059</v>
      </c>
      <c r="S2732" s="25" t="s">
        <v>1060</v>
      </c>
      <c r="T2732" s="21" t="s">
        <v>53</v>
      </c>
      <c r="U2732" s="21" t="s">
        <v>1061</v>
      </c>
      <c r="V2732" s="46">
        <v>1</v>
      </c>
      <c r="W2732" s="26">
        <f t="shared" si="1783"/>
        <v>1</v>
      </c>
      <c r="Y2732" s="21">
        <v>20</v>
      </c>
      <c r="Z2732" s="22">
        <f t="shared" si="1761"/>
        <v>1398</v>
      </c>
      <c r="AA2732" s="20" t="s">
        <v>3440</v>
      </c>
      <c r="AB2732" s="22"/>
      <c r="AC2732" s="22">
        <v>1</v>
      </c>
      <c r="AD2732" s="22"/>
      <c r="AE2732" s="22">
        <f t="shared" ref="AE2732:AE2733" si="1811">N2732</f>
        <v>1398</v>
      </c>
      <c r="AF2732" s="22">
        <f t="shared" si="1786"/>
        <v>1398</v>
      </c>
      <c r="AG2732" s="20"/>
      <c r="AH2732" s="22"/>
      <c r="AI2732" s="22"/>
      <c r="AJ2732" s="22">
        <f t="shared" ref="AJ2732:AJ2735" si="1812">N2732</f>
        <v>1398</v>
      </c>
      <c r="AK2732" s="22">
        <f>IF(O2732="(传统)XDSL",VLOOKUP(S2732,[2]直销续费率明细!C:I,7,FALSE)*1,IF(O2732="GPON+XDSL",VLOOKUP(S2732,[2]直销续费率明细!C:I,7,FALSE)*1,VLOOKUP(S2732,[2]直销续费率明细!C:I,5,FALSE)*1))</f>
        <v>-40</v>
      </c>
      <c r="AL2732" s="22" t="s">
        <v>1309</v>
      </c>
      <c r="AM2732" s="22"/>
      <c r="AN2732" s="22"/>
      <c r="AO2732" s="22" t="s">
        <v>3441</v>
      </c>
      <c r="AP2732" s="22" t="s">
        <v>1301</v>
      </c>
      <c r="AS2732" s="20">
        <f>IF(Y2732&gt;=10,VLOOKUP(U2732,[2]提成计算!B:T,19,FALSE),VLOOKUP(U2732,[2]提成计算!B:T,18,FALSE))</f>
        <v>0.09</v>
      </c>
      <c r="AT2732" s="20">
        <f t="shared" ref="AT2732:AT2735" si="1813">IF(AD2732*AS2732&gt;0,AD2732*AS2732,AE2732*AS2732)</f>
        <v>125.82</v>
      </c>
      <c r="AU2732" s="20">
        <f t="shared" ref="AU2732:AU2735" si="1814">IF(AND(AK2732&lt;0,AK2732+AT2732&lt;0),-AT2732,AK2732)</f>
        <v>-40</v>
      </c>
    </row>
    <row r="2733" spans="1:47" x14ac:dyDescent="0.15">
      <c r="A2733" s="21" t="s">
        <v>1273</v>
      </c>
      <c r="B2733" s="20" t="s">
        <v>918</v>
      </c>
      <c r="C2733" s="20" t="s">
        <v>1050</v>
      </c>
      <c r="D2733" s="20" t="s">
        <v>1070</v>
      </c>
      <c r="E2733" s="20" t="s">
        <v>3874</v>
      </c>
      <c r="F2733" s="20" t="s">
        <v>1250</v>
      </c>
      <c r="G2733" s="20" t="s">
        <v>3875</v>
      </c>
      <c r="H2733" s="20"/>
      <c r="I2733" s="20">
        <v>13380107562</v>
      </c>
      <c r="J2733" s="20" t="s">
        <v>924</v>
      </c>
      <c r="K2733" s="20" t="s">
        <v>3733</v>
      </c>
      <c r="L2733" s="20" t="s">
        <v>2268</v>
      </c>
      <c r="M2733" s="20">
        <v>1398</v>
      </c>
      <c r="N2733" s="20">
        <v>1398</v>
      </c>
      <c r="O2733" s="20" t="s">
        <v>927</v>
      </c>
      <c r="P2733" s="20" t="s">
        <v>50</v>
      </c>
      <c r="Q2733" s="28"/>
      <c r="R2733" s="21" t="s">
        <v>104</v>
      </c>
      <c r="S2733" s="25" t="s">
        <v>1090</v>
      </c>
      <c r="T2733" s="21" t="s">
        <v>53</v>
      </c>
      <c r="U2733" s="21" t="s">
        <v>1712</v>
      </c>
      <c r="V2733" s="46">
        <v>1</v>
      </c>
      <c r="W2733" s="26">
        <f t="shared" si="1783"/>
        <v>1</v>
      </c>
      <c r="Y2733" s="21">
        <v>20</v>
      </c>
      <c r="Z2733" s="22">
        <f t="shared" si="1761"/>
        <v>1398</v>
      </c>
      <c r="AA2733" s="20" t="s">
        <v>3440</v>
      </c>
      <c r="AB2733" s="22"/>
      <c r="AC2733" s="22">
        <v>1</v>
      </c>
      <c r="AD2733" s="22"/>
      <c r="AE2733" s="22">
        <f t="shared" si="1811"/>
        <v>1398</v>
      </c>
      <c r="AF2733" s="22">
        <f t="shared" si="1786"/>
        <v>1398</v>
      </c>
      <c r="AG2733" s="20"/>
      <c r="AH2733" s="22"/>
      <c r="AI2733" s="22"/>
      <c r="AJ2733" s="22">
        <f t="shared" si="1812"/>
        <v>1398</v>
      </c>
      <c r="AK2733" s="22">
        <f>IF(O2733="(传统)XDSL",VLOOKUP(S2733,[2]直销续费率明细!C:I,7,FALSE)*1,IF(O2733="GPON+XDSL",VLOOKUP(S2733,[2]直销续费率明细!C:I,7,FALSE)*1,VLOOKUP(S2733,[2]直销续费率明细!C:I,5,FALSE)*1))</f>
        <v>0</v>
      </c>
      <c r="AL2733" s="22" t="s">
        <v>1309</v>
      </c>
      <c r="AM2733" s="22"/>
      <c r="AN2733" s="22"/>
      <c r="AO2733" s="22" t="s">
        <v>3441</v>
      </c>
      <c r="AP2733" s="22" t="s">
        <v>1301</v>
      </c>
      <c r="AS2733" s="20">
        <f>IF(Y2733&gt;=10,VLOOKUP(U2733,[2]提成计算!B:T,19,FALSE),VLOOKUP(U2733,[2]提成计算!B:T,18,FALSE))</f>
        <v>0.1</v>
      </c>
      <c r="AT2733" s="20">
        <f t="shared" si="1813"/>
        <v>139.80000000000001</v>
      </c>
      <c r="AU2733" s="20">
        <f t="shared" si="1814"/>
        <v>0</v>
      </c>
    </row>
    <row r="2734" spans="1:47" x14ac:dyDescent="0.15">
      <c r="A2734" s="21" t="s">
        <v>1273</v>
      </c>
      <c r="B2734" s="20" t="s">
        <v>918</v>
      </c>
      <c r="C2734" s="20" t="s">
        <v>1050</v>
      </c>
      <c r="D2734" s="20" t="s">
        <v>1070</v>
      </c>
      <c r="E2734" s="20" t="s">
        <v>1606</v>
      </c>
      <c r="F2734" s="20" t="s">
        <v>1250</v>
      </c>
      <c r="G2734" s="20" t="s">
        <v>3876</v>
      </c>
      <c r="H2734" s="20"/>
      <c r="I2734" s="20">
        <v>13726469692</v>
      </c>
      <c r="J2734" s="20" t="s">
        <v>924</v>
      </c>
      <c r="K2734" s="20" t="s">
        <v>3819</v>
      </c>
      <c r="L2734" s="20" t="s">
        <v>1918</v>
      </c>
      <c r="M2734" s="20">
        <v>680</v>
      </c>
      <c r="N2734" s="20">
        <v>680</v>
      </c>
      <c r="O2734" s="20" t="s">
        <v>927</v>
      </c>
      <c r="P2734" s="20" t="s">
        <v>50</v>
      </c>
      <c r="Q2734" s="28"/>
      <c r="R2734" s="21" t="s">
        <v>104</v>
      </c>
      <c r="S2734" s="25" t="s">
        <v>1337</v>
      </c>
      <c r="T2734" s="21" t="s">
        <v>3575</v>
      </c>
      <c r="U2734" s="21" t="s">
        <v>344</v>
      </c>
      <c r="V2734" s="46">
        <v>1</v>
      </c>
      <c r="W2734" s="26">
        <f t="shared" si="1783"/>
        <v>1</v>
      </c>
      <c r="Y2734" s="21">
        <v>4</v>
      </c>
      <c r="Z2734" s="22">
        <f t="shared" si="1761"/>
        <v>680</v>
      </c>
      <c r="AA2734" s="20" t="s">
        <v>3440</v>
      </c>
      <c r="AB2734" s="22">
        <v>1</v>
      </c>
      <c r="AC2734" s="22"/>
      <c r="AD2734" s="22">
        <f>N2734</f>
        <v>680</v>
      </c>
      <c r="AE2734" s="22"/>
      <c r="AF2734" s="22">
        <f t="shared" si="1786"/>
        <v>680</v>
      </c>
      <c r="AG2734" s="20"/>
      <c r="AH2734" s="22"/>
      <c r="AI2734" s="22"/>
      <c r="AJ2734" s="22">
        <f t="shared" si="1812"/>
        <v>680</v>
      </c>
      <c r="AK2734" s="22">
        <f>IF(O2734="(传统)XDSL",VLOOKUP(S2734,[2]直销续费率明细!C:I,7,FALSE)*1,IF(O2734="GPON+XDSL",VLOOKUP(S2734,[2]直销续费率明细!C:I,7,FALSE)*1,VLOOKUP(S2734,[2]直销续费率明细!C:I,5,FALSE)*1))</f>
        <v>25</v>
      </c>
      <c r="AL2734" s="22" t="s">
        <v>1309</v>
      </c>
      <c r="AM2734" s="22"/>
      <c r="AN2734" s="22"/>
      <c r="AO2734" s="22" t="s">
        <v>2216</v>
      </c>
      <c r="AP2734" s="22" t="s">
        <v>2261</v>
      </c>
      <c r="AS2734" s="20">
        <f>IF(Y2734&gt;=10,VLOOKUP(U2734,[2]提成计算!B:T,19,FALSE),VLOOKUP(U2734,[2]提成计算!B:T,18,FALSE))</f>
        <v>0.06</v>
      </c>
      <c r="AT2734" s="20">
        <f t="shared" si="1813"/>
        <v>40.799999999999997</v>
      </c>
      <c r="AU2734" s="20">
        <f t="shared" si="1814"/>
        <v>25</v>
      </c>
    </row>
    <row r="2735" spans="1:47" x14ac:dyDescent="0.15">
      <c r="A2735" s="21" t="s">
        <v>1273</v>
      </c>
      <c r="B2735" s="20" t="s">
        <v>918</v>
      </c>
      <c r="C2735" s="20" t="s">
        <v>1050</v>
      </c>
      <c r="D2735" s="20" t="s">
        <v>1062</v>
      </c>
      <c r="E2735" s="20" t="s">
        <v>1055</v>
      </c>
      <c r="F2735" s="20" t="s">
        <v>1250</v>
      </c>
      <c r="G2735" s="20" t="s">
        <v>3877</v>
      </c>
      <c r="H2735" s="20"/>
      <c r="I2735" s="20">
        <v>15818208622</v>
      </c>
      <c r="J2735" s="20" t="s">
        <v>924</v>
      </c>
      <c r="K2735" s="20" t="s">
        <v>1057</v>
      </c>
      <c r="L2735" s="20" t="s">
        <v>1299</v>
      </c>
      <c r="M2735" s="20">
        <v>888</v>
      </c>
      <c r="N2735" s="20">
        <v>888</v>
      </c>
      <c r="O2735" s="20" t="s">
        <v>927</v>
      </c>
      <c r="P2735" s="20" t="s">
        <v>50</v>
      </c>
      <c r="Q2735" s="28"/>
      <c r="R2735" s="21" t="s">
        <v>1059</v>
      </c>
      <c r="S2735" s="25" t="s">
        <v>1060</v>
      </c>
      <c r="T2735" s="21" t="s">
        <v>53</v>
      </c>
      <c r="U2735" s="21" t="s">
        <v>1061</v>
      </c>
      <c r="V2735" s="46">
        <v>1</v>
      </c>
      <c r="W2735" s="26">
        <f t="shared" si="1783"/>
        <v>1</v>
      </c>
      <c r="Y2735" s="21">
        <v>12</v>
      </c>
      <c r="Z2735" s="22">
        <f t="shared" si="1761"/>
        <v>888</v>
      </c>
      <c r="AA2735" s="20" t="s">
        <v>2218</v>
      </c>
      <c r="AB2735" s="22"/>
      <c r="AC2735" s="22">
        <v>1</v>
      </c>
      <c r="AD2735" s="22"/>
      <c r="AE2735" s="22">
        <f t="shared" ref="AE2735:AE2736" si="1815">N2735</f>
        <v>888</v>
      </c>
      <c r="AF2735" s="22">
        <f t="shared" si="1786"/>
        <v>888</v>
      </c>
      <c r="AG2735" s="20"/>
      <c r="AH2735" s="22"/>
      <c r="AI2735" s="22"/>
      <c r="AJ2735" s="22">
        <f t="shared" si="1812"/>
        <v>888</v>
      </c>
      <c r="AK2735" s="22">
        <f>IF(O2735="(传统)XDSL",VLOOKUP(S2735,[2]直销续费率明细!C:I,7,FALSE)*1,IF(O2735="GPON+XDSL",VLOOKUP(S2735,[2]直销续费率明细!C:I,7,FALSE)*1,VLOOKUP(S2735,[2]直销续费率明细!C:I,5,FALSE)*1))</f>
        <v>-40</v>
      </c>
      <c r="AL2735" s="22" t="s">
        <v>1309</v>
      </c>
      <c r="AM2735" s="22"/>
      <c r="AN2735" s="22"/>
      <c r="AO2735" s="22" t="s">
        <v>3441</v>
      </c>
      <c r="AP2735" s="22" t="s">
        <v>1301</v>
      </c>
      <c r="AS2735" s="20">
        <f>IF(Y2735&gt;=10,VLOOKUP(U2735,[2]提成计算!B:T,19,FALSE),VLOOKUP(U2735,[2]提成计算!B:T,18,FALSE))</f>
        <v>0.09</v>
      </c>
      <c r="AT2735" s="20">
        <f t="shared" si="1813"/>
        <v>79.92</v>
      </c>
      <c r="AU2735" s="20">
        <f t="shared" si="1814"/>
        <v>-40</v>
      </c>
    </row>
    <row r="2736" spans="1:47" x14ac:dyDescent="0.15">
      <c r="A2736" s="21" t="s">
        <v>1273</v>
      </c>
      <c r="B2736" s="20" t="s">
        <v>918</v>
      </c>
      <c r="C2736" s="20" t="s">
        <v>1050</v>
      </c>
      <c r="D2736" s="20" t="s">
        <v>1070</v>
      </c>
      <c r="E2736" s="20" t="s">
        <v>1076</v>
      </c>
      <c r="F2736" s="20" t="s">
        <v>1250</v>
      </c>
      <c r="G2736" s="20" t="s">
        <v>3878</v>
      </c>
      <c r="H2736" s="20"/>
      <c r="I2736" s="20">
        <v>13310800939</v>
      </c>
      <c r="J2736" s="20" t="s">
        <v>1268</v>
      </c>
      <c r="K2736" s="20" t="s">
        <v>3879</v>
      </c>
      <c r="L2736" s="20" t="s">
        <v>1966</v>
      </c>
      <c r="M2736" s="20">
        <v>1598</v>
      </c>
      <c r="N2736" s="20">
        <v>1598</v>
      </c>
      <c r="O2736" s="20" t="s">
        <v>927</v>
      </c>
      <c r="P2736" s="20" t="s">
        <v>50</v>
      </c>
      <c r="Q2736" s="28"/>
      <c r="R2736" s="21" t="s">
        <v>104</v>
      </c>
      <c r="S2736" s="21"/>
      <c r="T2736" s="21" t="s">
        <v>53</v>
      </c>
      <c r="U2736" s="21" t="s">
        <v>206</v>
      </c>
      <c r="V2736" s="46">
        <v>1</v>
      </c>
      <c r="W2736" s="26">
        <f t="shared" si="1783"/>
        <v>1</v>
      </c>
      <c r="X2736" s="26">
        <f t="shared" si="1784"/>
        <v>1</v>
      </c>
      <c r="Y2736" s="21">
        <v>50</v>
      </c>
      <c r="Z2736" s="22">
        <f t="shared" si="1761"/>
        <v>1598</v>
      </c>
      <c r="AA2736" s="20" t="s">
        <v>3440</v>
      </c>
      <c r="AB2736" s="22"/>
      <c r="AC2736" s="22">
        <v>1</v>
      </c>
      <c r="AD2736" s="22"/>
      <c r="AE2736" s="22">
        <f t="shared" si="1815"/>
        <v>1598</v>
      </c>
      <c r="AF2736" s="22">
        <f t="shared" si="1786"/>
        <v>1598</v>
      </c>
      <c r="AG2736" s="20">
        <f>N2736</f>
        <v>1598</v>
      </c>
      <c r="AH2736" s="20" t="str">
        <f>VLOOKUP(U2736,[1]提成计算!B:I,8,FALSE)</f>
        <v xml:space="preserve"> </v>
      </c>
      <c r="AI2736" s="20"/>
      <c r="AJ2736" s="22"/>
      <c r="AK2736" s="22"/>
      <c r="AM2736" s="22"/>
      <c r="AN2736" s="22"/>
      <c r="AO2736" s="22" t="s">
        <v>3441</v>
      </c>
      <c r="AP2736" s="22" t="s">
        <v>1301</v>
      </c>
      <c r="AS2736" s="20"/>
      <c r="AT2736" s="20"/>
      <c r="AU2736" s="20"/>
    </row>
    <row r="2737" spans="1:47" x14ac:dyDescent="0.15">
      <c r="A2737" s="21" t="s">
        <v>1273</v>
      </c>
      <c r="B2737" s="20" t="s">
        <v>918</v>
      </c>
      <c r="C2737" s="20" t="s">
        <v>1050</v>
      </c>
      <c r="D2737" s="20" t="s">
        <v>1051</v>
      </c>
      <c r="E2737" s="20" t="s">
        <v>1052</v>
      </c>
      <c r="F2737" s="20" t="s">
        <v>1250</v>
      </c>
      <c r="G2737" s="20" t="s">
        <v>3880</v>
      </c>
      <c r="H2737" s="20"/>
      <c r="I2737" s="20">
        <v>13728248286</v>
      </c>
      <c r="J2737" s="20" t="s">
        <v>924</v>
      </c>
      <c r="K2737" s="20" t="s">
        <v>685</v>
      </c>
      <c r="L2737" s="20" t="s">
        <v>1918</v>
      </c>
      <c r="M2737" s="20">
        <v>680</v>
      </c>
      <c r="N2737" s="20">
        <v>680</v>
      </c>
      <c r="O2737" s="20" t="s">
        <v>1262</v>
      </c>
      <c r="P2737" s="20" t="s">
        <v>50</v>
      </c>
      <c r="Q2737" s="28"/>
      <c r="R2737" s="21" t="s">
        <v>121</v>
      </c>
      <c r="S2737" s="25" t="s">
        <v>1054</v>
      </c>
      <c r="T2737" s="21" t="s">
        <v>53</v>
      </c>
      <c r="U2737" s="21" t="s">
        <v>686</v>
      </c>
      <c r="V2737" s="46">
        <v>1</v>
      </c>
      <c r="W2737" s="26">
        <f t="shared" si="1783"/>
        <v>1</v>
      </c>
      <c r="Y2737" s="21">
        <v>4</v>
      </c>
      <c r="Z2737" s="22">
        <f t="shared" si="1761"/>
        <v>680</v>
      </c>
      <c r="AA2737" s="20" t="s">
        <v>3440</v>
      </c>
      <c r="AB2737" s="22">
        <v>1</v>
      </c>
      <c r="AC2737" s="22"/>
      <c r="AD2737" s="22">
        <f t="shared" ref="AD2737:AD2739" si="1816">N2737</f>
        <v>680</v>
      </c>
      <c r="AE2737" s="22"/>
      <c r="AF2737" s="22">
        <f t="shared" si="1786"/>
        <v>680</v>
      </c>
      <c r="AG2737" s="20"/>
      <c r="AH2737" s="22"/>
      <c r="AI2737" s="22"/>
      <c r="AJ2737" s="22">
        <f>N2737</f>
        <v>680</v>
      </c>
      <c r="AK2737" s="22">
        <f>IF(O2737="(传统)XDSL",VLOOKUP(S2737,[2]直销续费率明细!C:I,7,FALSE)*1,IF(O2737="GPON+XDSL",VLOOKUP(S2737,[2]直销续费率明细!C:I,7,FALSE)*1,VLOOKUP(S2737,[2]直销续费率明细!C:I,5,FALSE)*1))</f>
        <v>25</v>
      </c>
      <c r="AL2737" s="22" t="s">
        <v>1309</v>
      </c>
      <c r="AM2737" s="22"/>
      <c r="AN2737" s="22"/>
      <c r="AO2737" s="22" t="s">
        <v>3441</v>
      </c>
      <c r="AP2737" s="22" t="s">
        <v>3460</v>
      </c>
      <c r="AS2737" s="20">
        <f>IF(Y2737&gt;=10,VLOOKUP(U2737,[2]提成计算!B:T,19,FALSE),VLOOKUP(U2737,[2]提成计算!B:T,18,FALSE))</f>
        <v>0.06</v>
      </c>
      <c r="AT2737" s="20">
        <f t="shared" ref="AT2737" si="1817">IF(AD2737*AS2737&gt;0,AD2737*AS2737,AE2737*AS2737)</f>
        <v>40.799999999999997</v>
      </c>
      <c r="AU2737" s="20">
        <f t="shared" ref="AU2737" si="1818">IF(AND(AK2737&lt;0,AK2737+AT2737&lt;0),-AT2737,AK2737)</f>
        <v>25</v>
      </c>
    </row>
    <row r="2738" spans="1:47" x14ac:dyDescent="0.15">
      <c r="A2738" s="21" t="s">
        <v>1273</v>
      </c>
      <c r="B2738" s="20" t="s">
        <v>918</v>
      </c>
      <c r="C2738" s="20" t="s">
        <v>1050</v>
      </c>
      <c r="D2738" s="20" t="s">
        <v>1065</v>
      </c>
      <c r="E2738" s="20" t="s">
        <v>1066</v>
      </c>
      <c r="F2738" s="20" t="s">
        <v>1250</v>
      </c>
      <c r="G2738" s="20" t="s">
        <v>3881</v>
      </c>
      <c r="H2738" s="20"/>
      <c r="I2738" s="20">
        <v>15082487883</v>
      </c>
      <c r="J2738" s="20" t="s">
        <v>1268</v>
      </c>
      <c r="K2738" s="20" t="s">
        <v>3882</v>
      </c>
      <c r="L2738" s="20" t="s">
        <v>2131</v>
      </c>
      <c r="M2738" s="20">
        <v>800</v>
      </c>
      <c r="N2738" s="20">
        <v>800</v>
      </c>
      <c r="O2738" s="20" t="s">
        <v>927</v>
      </c>
      <c r="P2738" s="20" t="s">
        <v>50</v>
      </c>
      <c r="Q2738" s="28"/>
      <c r="R2738" s="21" t="s">
        <v>69</v>
      </c>
      <c r="S2738" s="21"/>
      <c r="T2738" s="21" t="s">
        <v>3575</v>
      </c>
      <c r="U2738" s="21" t="s">
        <v>810</v>
      </c>
      <c r="V2738" s="46">
        <v>1</v>
      </c>
      <c r="W2738" s="26">
        <f t="shared" si="1783"/>
        <v>1</v>
      </c>
      <c r="X2738" s="26">
        <f t="shared" si="1784"/>
        <v>1</v>
      </c>
      <c r="Y2738" s="21">
        <v>6</v>
      </c>
      <c r="Z2738" s="22">
        <f t="shared" si="1761"/>
        <v>800</v>
      </c>
      <c r="AA2738" s="20" t="s">
        <v>3440</v>
      </c>
      <c r="AB2738" s="22">
        <v>1</v>
      </c>
      <c r="AC2738" s="22"/>
      <c r="AD2738" s="22">
        <f t="shared" si="1816"/>
        <v>800</v>
      </c>
      <c r="AE2738" s="22"/>
      <c r="AF2738" s="22">
        <f t="shared" si="1786"/>
        <v>800</v>
      </c>
      <c r="AG2738" s="20">
        <f>N2738</f>
        <v>800</v>
      </c>
      <c r="AH2738" s="20" t="str">
        <f>VLOOKUP(U2738,[1]提成计算!B:I,8,FALSE)</f>
        <v xml:space="preserve"> </v>
      </c>
      <c r="AI2738" s="20"/>
      <c r="AJ2738" s="22"/>
      <c r="AK2738" s="22"/>
      <c r="AM2738" s="22"/>
      <c r="AN2738" s="22"/>
      <c r="AO2738" s="22" t="s">
        <v>2216</v>
      </c>
      <c r="AP2738" s="22" t="s">
        <v>1301</v>
      </c>
      <c r="AS2738" s="20"/>
      <c r="AT2738" s="20"/>
      <c r="AU2738" s="20"/>
    </row>
    <row r="2739" spans="1:47" x14ac:dyDescent="0.15">
      <c r="A2739" s="21" t="s">
        <v>1273</v>
      </c>
      <c r="B2739" s="20" t="s">
        <v>918</v>
      </c>
      <c r="C2739" s="20" t="s">
        <v>1050</v>
      </c>
      <c r="D2739" s="20" t="s">
        <v>1070</v>
      </c>
      <c r="E2739" s="20" t="s">
        <v>1306</v>
      </c>
      <c r="F2739" s="20" t="s">
        <v>1250</v>
      </c>
      <c r="G2739" s="20" t="s">
        <v>3883</v>
      </c>
      <c r="H2739" s="20"/>
      <c r="I2739" s="20">
        <v>13763139812</v>
      </c>
      <c r="J2739" s="20" t="s">
        <v>924</v>
      </c>
      <c r="K2739" s="20" t="s">
        <v>205</v>
      </c>
      <c r="L2739" s="20" t="s">
        <v>1918</v>
      </c>
      <c r="M2739" s="20">
        <v>680</v>
      </c>
      <c r="N2739" s="20">
        <v>680</v>
      </c>
      <c r="O2739" s="20" t="s">
        <v>927</v>
      </c>
      <c r="P2739" s="20" t="s">
        <v>50</v>
      </c>
      <c r="Q2739" s="28"/>
      <c r="R2739" s="21" t="s">
        <v>104</v>
      </c>
      <c r="S2739" s="25" t="s">
        <v>1090</v>
      </c>
      <c r="T2739" s="21" t="s">
        <v>53</v>
      </c>
      <c r="U2739" s="21" t="s">
        <v>206</v>
      </c>
      <c r="V2739" s="46">
        <v>1</v>
      </c>
      <c r="W2739" s="26">
        <f t="shared" si="1783"/>
        <v>1</v>
      </c>
      <c r="Y2739" s="21">
        <v>4</v>
      </c>
      <c r="Z2739" s="22">
        <f t="shared" si="1761"/>
        <v>680</v>
      </c>
      <c r="AA2739" s="20" t="s">
        <v>2218</v>
      </c>
      <c r="AB2739" s="22">
        <v>1</v>
      </c>
      <c r="AC2739" s="22"/>
      <c r="AD2739" s="22">
        <f t="shared" si="1816"/>
        <v>680</v>
      </c>
      <c r="AE2739" s="22"/>
      <c r="AF2739" s="22">
        <f t="shared" si="1786"/>
        <v>680</v>
      </c>
      <c r="AG2739" s="20"/>
      <c r="AH2739" s="22"/>
      <c r="AI2739" s="22"/>
      <c r="AJ2739" s="22">
        <f t="shared" ref="AJ2739:AJ2742" si="1819">N2739</f>
        <v>680</v>
      </c>
      <c r="AK2739" s="22">
        <f>IF(O2739="(传统)XDSL",VLOOKUP(S2739,[2]直销续费率明细!C:I,7,FALSE)*1,IF(O2739="GPON+XDSL",VLOOKUP(S2739,[2]直销续费率明细!C:I,7,FALSE)*1,VLOOKUP(S2739,[2]直销续费率明细!C:I,5,FALSE)*1))</f>
        <v>0</v>
      </c>
      <c r="AL2739" s="22" t="s">
        <v>1309</v>
      </c>
      <c r="AM2739" s="22"/>
      <c r="AN2739" s="22"/>
      <c r="AO2739" s="22" t="s">
        <v>3441</v>
      </c>
      <c r="AP2739" s="22" t="s">
        <v>3460</v>
      </c>
      <c r="AS2739" s="20">
        <f>IF(Y2739&gt;=10,VLOOKUP(U2739,[2]提成计算!B:T,19,FALSE),VLOOKUP(U2739,[2]提成计算!B:T,18,FALSE))</f>
        <v>7.0000000000000007E-2</v>
      </c>
      <c r="AT2739" s="20">
        <f t="shared" ref="AT2739:AT2742" si="1820">IF(AD2739*AS2739&gt;0,AD2739*AS2739,AE2739*AS2739)</f>
        <v>47.6</v>
      </c>
      <c r="AU2739" s="20">
        <f t="shared" ref="AU2739:AU2741" si="1821">IF(AND(AK2739&lt;0,AK2739+AT2739&lt;0),-AT2739,AK2739)</f>
        <v>0</v>
      </c>
    </row>
    <row r="2740" spans="1:47" x14ac:dyDescent="0.15">
      <c r="A2740" s="21" t="s">
        <v>1273</v>
      </c>
      <c r="B2740" s="20" t="s">
        <v>918</v>
      </c>
      <c r="C2740" s="20" t="s">
        <v>1050</v>
      </c>
      <c r="D2740" s="20" t="s">
        <v>1051</v>
      </c>
      <c r="E2740" s="20" t="s">
        <v>1052</v>
      </c>
      <c r="F2740" s="20" t="s">
        <v>1250</v>
      </c>
      <c r="G2740" s="20" t="s">
        <v>3884</v>
      </c>
      <c r="H2740" s="20"/>
      <c r="I2740" s="20">
        <v>13711871001</v>
      </c>
      <c r="J2740" s="20" t="s">
        <v>924</v>
      </c>
      <c r="K2740" s="20" t="s">
        <v>685</v>
      </c>
      <c r="L2740" s="20" t="s">
        <v>1299</v>
      </c>
      <c r="M2740" s="20">
        <v>888</v>
      </c>
      <c r="N2740" s="20">
        <v>888</v>
      </c>
      <c r="O2740" s="20" t="s">
        <v>927</v>
      </c>
      <c r="P2740" s="20" t="s">
        <v>50</v>
      </c>
      <c r="Q2740" s="28"/>
      <c r="R2740" s="21" t="s">
        <v>121</v>
      </c>
      <c r="S2740" s="25" t="s">
        <v>1054</v>
      </c>
      <c r="T2740" s="21" t="s">
        <v>53</v>
      </c>
      <c r="U2740" s="21" t="s">
        <v>686</v>
      </c>
      <c r="V2740" s="46">
        <v>1</v>
      </c>
      <c r="W2740" s="26">
        <f t="shared" si="1783"/>
        <v>1</v>
      </c>
      <c r="Y2740" s="21">
        <v>12</v>
      </c>
      <c r="Z2740" s="22">
        <f t="shared" si="1761"/>
        <v>888</v>
      </c>
      <c r="AA2740" s="20" t="s">
        <v>3440</v>
      </c>
      <c r="AB2740" s="22"/>
      <c r="AC2740" s="22">
        <v>1</v>
      </c>
      <c r="AD2740" s="22"/>
      <c r="AE2740" s="22">
        <f>N2740</f>
        <v>888</v>
      </c>
      <c r="AF2740" s="22">
        <f t="shared" si="1786"/>
        <v>888</v>
      </c>
      <c r="AG2740" s="20"/>
      <c r="AH2740" s="22"/>
      <c r="AI2740" s="22"/>
      <c r="AJ2740" s="22">
        <f t="shared" si="1819"/>
        <v>888</v>
      </c>
      <c r="AK2740" s="22">
        <f>IF(O2740="(传统)XDSL",VLOOKUP(S2740,[2]直销续费率明细!C:I,7,FALSE)*1,IF(O2740="GPON+XDSL",VLOOKUP(S2740,[2]直销续费率明细!C:I,7,FALSE)*1,VLOOKUP(S2740,[2]直销续费率明细!C:I,5,FALSE)*1))</f>
        <v>25</v>
      </c>
      <c r="AL2740" s="22" t="s">
        <v>1309</v>
      </c>
      <c r="AM2740" s="22"/>
      <c r="AN2740" s="22"/>
      <c r="AO2740" s="22" t="s">
        <v>3441</v>
      </c>
      <c r="AP2740" s="22" t="s">
        <v>1301</v>
      </c>
      <c r="AS2740" s="20">
        <f>IF(Y2740&gt;=10,VLOOKUP(U2740,[2]提成计算!B:T,19,FALSE),VLOOKUP(U2740,[2]提成计算!B:T,18,FALSE))</f>
        <v>0.09</v>
      </c>
      <c r="AT2740" s="20">
        <f t="shared" si="1820"/>
        <v>79.92</v>
      </c>
      <c r="AU2740" s="20">
        <f t="shared" si="1821"/>
        <v>25</v>
      </c>
    </row>
    <row r="2741" spans="1:47" x14ac:dyDescent="0.15">
      <c r="A2741" s="21" t="s">
        <v>1273</v>
      </c>
      <c r="B2741" s="20" t="s">
        <v>918</v>
      </c>
      <c r="C2741" s="20" t="s">
        <v>1050</v>
      </c>
      <c r="D2741" s="20" t="s">
        <v>1070</v>
      </c>
      <c r="E2741" s="20" t="s">
        <v>1076</v>
      </c>
      <c r="F2741" s="20" t="s">
        <v>1250</v>
      </c>
      <c r="G2741" s="20" t="s">
        <v>3885</v>
      </c>
      <c r="H2741" s="20"/>
      <c r="I2741" s="20">
        <v>13688931815</v>
      </c>
      <c r="J2741" s="20" t="s">
        <v>924</v>
      </c>
      <c r="K2741" s="20" t="s">
        <v>205</v>
      </c>
      <c r="L2741" s="20" t="s">
        <v>1918</v>
      </c>
      <c r="M2741" s="20">
        <v>680</v>
      </c>
      <c r="N2741" s="20">
        <v>680</v>
      </c>
      <c r="O2741" s="20" t="s">
        <v>927</v>
      </c>
      <c r="P2741" s="20" t="s">
        <v>50</v>
      </c>
      <c r="Q2741" s="28"/>
      <c r="R2741" s="21" t="s">
        <v>104</v>
      </c>
      <c r="S2741" s="25" t="s">
        <v>1090</v>
      </c>
      <c r="T2741" s="21" t="s">
        <v>53</v>
      </c>
      <c r="U2741" s="21" t="s">
        <v>206</v>
      </c>
      <c r="V2741" s="46">
        <v>1</v>
      </c>
      <c r="W2741" s="26">
        <f t="shared" si="1783"/>
        <v>1</v>
      </c>
      <c r="Y2741" s="21">
        <v>4</v>
      </c>
      <c r="Z2741" s="22">
        <f t="shared" si="1761"/>
        <v>680</v>
      </c>
      <c r="AA2741" s="20" t="s">
        <v>3440</v>
      </c>
      <c r="AB2741" s="22">
        <v>1</v>
      </c>
      <c r="AC2741" s="22"/>
      <c r="AD2741" s="22">
        <f t="shared" ref="AD2741:AD2743" si="1822">N2741</f>
        <v>680</v>
      </c>
      <c r="AE2741" s="22"/>
      <c r="AF2741" s="22">
        <f t="shared" si="1786"/>
        <v>680</v>
      </c>
      <c r="AG2741" s="20"/>
      <c r="AH2741" s="22"/>
      <c r="AI2741" s="22"/>
      <c r="AJ2741" s="22">
        <f t="shared" si="1819"/>
        <v>680</v>
      </c>
      <c r="AK2741" s="22">
        <f>IF(O2741="(传统)XDSL",VLOOKUP(S2741,[2]直销续费率明细!C:I,7,FALSE)*1,IF(O2741="GPON+XDSL",VLOOKUP(S2741,[2]直销续费率明细!C:I,7,FALSE)*1,VLOOKUP(S2741,[2]直销续费率明细!C:I,5,FALSE)*1))</f>
        <v>0</v>
      </c>
      <c r="AL2741" s="22" t="s">
        <v>1309</v>
      </c>
      <c r="AM2741" s="22"/>
      <c r="AN2741" s="22"/>
      <c r="AO2741" s="22" t="s">
        <v>3441</v>
      </c>
      <c r="AP2741" s="22" t="s">
        <v>3460</v>
      </c>
      <c r="AS2741" s="20">
        <f>IF(Y2741&gt;=10,VLOOKUP(U2741,[2]提成计算!B:T,19,FALSE),VLOOKUP(U2741,[2]提成计算!B:T,18,FALSE))</f>
        <v>7.0000000000000007E-2</v>
      </c>
      <c r="AT2741" s="20">
        <f t="shared" si="1820"/>
        <v>47.6</v>
      </c>
      <c r="AU2741" s="20">
        <f t="shared" si="1821"/>
        <v>0</v>
      </c>
    </row>
    <row r="2742" spans="1:47" x14ac:dyDescent="0.15">
      <c r="A2742" s="21" t="s">
        <v>1273</v>
      </c>
      <c r="B2742" s="20" t="s">
        <v>918</v>
      </c>
      <c r="C2742" s="20" t="s">
        <v>1050</v>
      </c>
      <c r="D2742" s="20" t="s">
        <v>1065</v>
      </c>
      <c r="E2742" s="20" t="s">
        <v>1066</v>
      </c>
      <c r="F2742" s="20" t="s">
        <v>1250</v>
      </c>
      <c r="G2742" s="20" t="s">
        <v>3886</v>
      </c>
      <c r="H2742" s="20"/>
      <c r="I2742" s="20">
        <v>13424257678</v>
      </c>
      <c r="J2742" s="20" t="s">
        <v>924</v>
      </c>
      <c r="K2742" s="20" t="s">
        <v>3739</v>
      </c>
      <c r="L2742" s="20" t="s">
        <v>1918</v>
      </c>
      <c r="M2742" s="20">
        <v>680</v>
      </c>
      <c r="N2742" s="20">
        <v>680</v>
      </c>
      <c r="O2742" s="20" t="s">
        <v>927</v>
      </c>
      <c r="P2742" s="20" t="s">
        <v>50</v>
      </c>
      <c r="Q2742" s="28"/>
      <c r="R2742" s="21" t="s">
        <v>69</v>
      </c>
      <c r="S2742" s="25" t="s">
        <v>1068</v>
      </c>
      <c r="T2742" s="21" t="s">
        <v>53</v>
      </c>
      <c r="U2742" s="21" t="s">
        <v>1803</v>
      </c>
      <c r="V2742" s="46">
        <v>1</v>
      </c>
      <c r="W2742" s="26">
        <f t="shared" si="1783"/>
        <v>1</v>
      </c>
      <c r="Y2742" s="21">
        <v>4</v>
      </c>
      <c r="Z2742" s="22">
        <f t="shared" si="1761"/>
        <v>680</v>
      </c>
      <c r="AA2742" s="20" t="s">
        <v>3440</v>
      </c>
      <c r="AB2742" s="22">
        <v>1</v>
      </c>
      <c r="AC2742" s="22"/>
      <c r="AD2742" s="22">
        <f t="shared" si="1822"/>
        <v>680</v>
      </c>
      <c r="AE2742" s="22"/>
      <c r="AF2742" s="22">
        <f t="shared" si="1786"/>
        <v>680</v>
      </c>
      <c r="AG2742" s="20"/>
      <c r="AH2742" s="22"/>
      <c r="AI2742" s="22"/>
      <c r="AJ2742" s="22">
        <f t="shared" si="1819"/>
        <v>680</v>
      </c>
      <c r="AK2742" s="22"/>
      <c r="AL2742" s="22" t="s">
        <v>1871</v>
      </c>
      <c r="AM2742" s="22"/>
      <c r="AN2742" s="22"/>
      <c r="AO2742" s="22" t="s">
        <v>3441</v>
      </c>
      <c r="AP2742" s="22" t="s">
        <v>3460</v>
      </c>
      <c r="AS2742" s="20">
        <f>IF(Y2742&gt;=10,VLOOKUP(U2742,[2]提成计算!B:T,19,FALSE),VLOOKUP(U2742,[2]提成计算!B:T,18,FALSE))</f>
        <v>7.0000000000000007E-2</v>
      </c>
      <c r="AT2742" s="20">
        <f t="shared" si="1820"/>
        <v>47.6</v>
      </c>
      <c r="AU2742" s="20">
        <f t="shared" ref="AU2742" si="1823">IF(AND(AK2742&lt;0,AK2742+AT2742&lt;0),AT2742,AK2742)</f>
        <v>0</v>
      </c>
    </row>
    <row r="2743" spans="1:47" x14ac:dyDescent="0.15">
      <c r="A2743" s="21" t="s">
        <v>1273</v>
      </c>
      <c r="B2743" s="20" t="s">
        <v>918</v>
      </c>
      <c r="C2743" s="20" t="s">
        <v>1050</v>
      </c>
      <c r="D2743" s="20" t="s">
        <v>1070</v>
      </c>
      <c r="E2743" s="20" t="s">
        <v>1076</v>
      </c>
      <c r="F2743" s="20" t="s">
        <v>1250</v>
      </c>
      <c r="G2743" s="20" t="s">
        <v>3887</v>
      </c>
      <c r="H2743" s="20"/>
      <c r="I2743" s="20">
        <v>18824518418</v>
      </c>
      <c r="J2743" s="20" t="s">
        <v>1268</v>
      </c>
      <c r="K2743" s="20" t="s">
        <v>1073</v>
      </c>
      <c r="L2743" s="20" t="s">
        <v>1939</v>
      </c>
      <c r="M2743" s="20">
        <v>680</v>
      </c>
      <c r="N2743" s="20">
        <v>680</v>
      </c>
      <c r="O2743" s="20" t="s">
        <v>927</v>
      </c>
      <c r="P2743" s="20" t="s">
        <v>50</v>
      </c>
      <c r="Q2743" s="28"/>
      <c r="R2743" s="21" t="s">
        <v>104</v>
      </c>
      <c r="S2743" s="21"/>
      <c r="T2743" s="21" t="s">
        <v>3727</v>
      </c>
      <c r="U2743" s="21"/>
      <c r="V2743" s="46">
        <v>1</v>
      </c>
      <c r="W2743" s="26">
        <f t="shared" si="1783"/>
        <v>1</v>
      </c>
      <c r="X2743" s="26">
        <f t="shared" si="1784"/>
        <v>1</v>
      </c>
      <c r="Y2743" s="21">
        <v>4</v>
      </c>
      <c r="Z2743" s="22">
        <f t="shared" si="1761"/>
        <v>680</v>
      </c>
      <c r="AA2743" s="20" t="s">
        <v>3440</v>
      </c>
      <c r="AB2743" s="22">
        <v>1</v>
      </c>
      <c r="AC2743" s="22"/>
      <c r="AD2743" s="22">
        <f t="shared" si="1822"/>
        <v>680</v>
      </c>
      <c r="AE2743" s="22"/>
      <c r="AF2743" s="22">
        <f t="shared" si="1786"/>
        <v>680</v>
      </c>
      <c r="AG2743" s="20">
        <f>N2743</f>
        <v>680</v>
      </c>
      <c r="AH2743" s="20"/>
      <c r="AI2743" s="20"/>
      <c r="AJ2743" s="22"/>
      <c r="AK2743" s="22"/>
      <c r="AM2743" s="22"/>
      <c r="AN2743" s="22"/>
      <c r="AO2743" s="22" t="s">
        <v>3441</v>
      </c>
      <c r="AP2743" s="22" t="s">
        <v>1301</v>
      </c>
      <c r="AS2743" s="20"/>
      <c r="AT2743" s="20"/>
      <c r="AU2743" s="20"/>
    </row>
    <row r="2744" spans="1:47" x14ac:dyDescent="0.15">
      <c r="A2744" s="21" t="s">
        <v>1273</v>
      </c>
      <c r="B2744" s="20" t="s">
        <v>918</v>
      </c>
      <c r="C2744" s="20" t="s">
        <v>1050</v>
      </c>
      <c r="D2744" s="20" t="s">
        <v>1051</v>
      </c>
      <c r="E2744" s="20" t="s">
        <v>1052</v>
      </c>
      <c r="F2744" s="20" t="s">
        <v>1250</v>
      </c>
      <c r="G2744" s="20" t="s">
        <v>3888</v>
      </c>
      <c r="H2744" s="20"/>
      <c r="I2744" s="20">
        <v>13480022211</v>
      </c>
      <c r="J2744" s="20" t="s">
        <v>924</v>
      </c>
      <c r="K2744" s="20" t="s">
        <v>685</v>
      </c>
      <c r="L2744" s="20" t="s">
        <v>2157</v>
      </c>
      <c r="M2744" s="20">
        <v>1498</v>
      </c>
      <c r="N2744" s="20">
        <v>1498</v>
      </c>
      <c r="O2744" s="20" t="s">
        <v>927</v>
      </c>
      <c r="P2744" s="20" t="s">
        <v>50</v>
      </c>
      <c r="Q2744" s="28"/>
      <c r="R2744" s="21" t="s">
        <v>121</v>
      </c>
      <c r="S2744" s="25" t="s">
        <v>1054</v>
      </c>
      <c r="T2744" s="21" t="s">
        <v>53</v>
      </c>
      <c r="U2744" s="21" t="s">
        <v>686</v>
      </c>
      <c r="V2744" s="46">
        <v>1</v>
      </c>
      <c r="W2744" s="26">
        <f t="shared" si="1783"/>
        <v>1</v>
      </c>
      <c r="Y2744" s="21">
        <v>50</v>
      </c>
      <c r="Z2744" s="22">
        <f t="shared" si="1761"/>
        <v>1498</v>
      </c>
      <c r="AA2744" s="20" t="s">
        <v>3440</v>
      </c>
      <c r="AB2744" s="22"/>
      <c r="AC2744" s="22">
        <v>1</v>
      </c>
      <c r="AD2744" s="22"/>
      <c r="AE2744" s="22">
        <f>N2744</f>
        <v>1498</v>
      </c>
      <c r="AF2744" s="22">
        <f t="shared" si="1786"/>
        <v>1498</v>
      </c>
      <c r="AG2744" s="20"/>
      <c r="AH2744" s="22"/>
      <c r="AI2744" s="22"/>
      <c r="AJ2744" s="22">
        <f t="shared" ref="AJ2744:AJ2745" si="1824">N2744</f>
        <v>1498</v>
      </c>
      <c r="AK2744" s="22">
        <f>IF(O2744="(传统)XDSL",VLOOKUP(S2744,[2]直销续费率明细!C:I,7,FALSE)*1,IF(O2744="GPON+XDSL",VLOOKUP(S2744,[2]直销续费率明细!C:I,7,FALSE)*1,VLOOKUP(S2744,[2]直销续费率明细!C:I,5,FALSE)*1))</f>
        <v>25</v>
      </c>
      <c r="AL2744" s="22" t="s">
        <v>1309</v>
      </c>
      <c r="AM2744" s="22"/>
      <c r="AN2744" s="22"/>
      <c r="AO2744" s="22" t="s">
        <v>3441</v>
      </c>
      <c r="AP2744" s="22" t="s">
        <v>1301</v>
      </c>
      <c r="AS2744" s="20">
        <f>IF(Y2744&gt;=10,VLOOKUP(U2744,[2]提成计算!B:T,19,FALSE),VLOOKUP(U2744,[2]提成计算!B:T,18,FALSE))</f>
        <v>0.09</v>
      </c>
      <c r="AT2744" s="20">
        <f t="shared" ref="AT2744:AT2745" si="1825">IF(AD2744*AS2744&gt;0,AD2744*AS2744,AE2744*AS2744)</f>
        <v>134.82</v>
      </c>
      <c r="AU2744" s="20">
        <f t="shared" ref="AU2744" si="1826">IF(AND(AK2744&lt;0,AK2744+AT2744&lt;0),-AT2744,AK2744)</f>
        <v>25</v>
      </c>
    </row>
    <row r="2745" spans="1:47" x14ac:dyDescent="0.15">
      <c r="A2745" s="21" t="s">
        <v>1273</v>
      </c>
      <c r="B2745" s="20" t="s">
        <v>918</v>
      </c>
      <c r="C2745" s="20" t="s">
        <v>1050</v>
      </c>
      <c r="D2745" s="20" t="s">
        <v>1070</v>
      </c>
      <c r="E2745" s="20" t="s">
        <v>1302</v>
      </c>
      <c r="F2745" s="20" t="s">
        <v>1250</v>
      </c>
      <c r="G2745" s="20" t="s">
        <v>3889</v>
      </c>
      <c r="H2745" s="20"/>
      <c r="I2745" s="20">
        <v>15625835991</v>
      </c>
      <c r="J2745" s="20" t="s">
        <v>924</v>
      </c>
      <c r="K2745" s="20" t="s">
        <v>3890</v>
      </c>
      <c r="L2745" s="20" t="s">
        <v>2119</v>
      </c>
      <c r="M2745" s="20">
        <v>768</v>
      </c>
      <c r="N2745" s="20">
        <v>768</v>
      </c>
      <c r="O2745" s="20" t="s">
        <v>927</v>
      </c>
      <c r="P2745" s="20" t="s">
        <v>50</v>
      </c>
      <c r="Q2745" s="28"/>
      <c r="R2745" s="21" t="s">
        <v>104</v>
      </c>
      <c r="S2745" s="25" t="s">
        <v>1304</v>
      </c>
      <c r="T2745" s="21" t="s">
        <v>53</v>
      </c>
      <c r="U2745" s="21" t="s">
        <v>3730</v>
      </c>
      <c r="V2745" s="46">
        <v>1</v>
      </c>
      <c r="W2745" s="26">
        <f t="shared" si="1783"/>
        <v>1</v>
      </c>
      <c r="Y2745" s="21">
        <v>4</v>
      </c>
      <c r="Z2745" s="22">
        <f t="shared" si="1761"/>
        <v>768</v>
      </c>
      <c r="AA2745" s="20" t="s">
        <v>3440</v>
      </c>
      <c r="AB2745" s="22">
        <v>1</v>
      </c>
      <c r="AC2745" s="22"/>
      <c r="AD2745" s="22">
        <f>N2745</f>
        <v>768</v>
      </c>
      <c r="AE2745" s="22"/>
      <c r="AF2745" s="22">
        <f t="shared" si="1786"/>
        <v>768</v>
      </c>
      <c r="AG2745" s="20"/>
      <c r="AH2745" s="22"/>
      <c r="AI2745" s="22"/>
      <c r="AJ2745" s="22">
        <f t="shared" si="1824"/>
        <v>768</v>
      </c>
      <c r="AK2745" s="22"/>
      <c r="AL2745" s="22" t="s">
        <v>1871</v>
      </c>
      <c r="AM2745" s="22"/>
      <c r="AN2745" s="22"/>
      <c r="AO2745" s="22" t="s">
        <v>3441</v>
      </c>
      <c r="AP2745" s="22" t="s">
        <v>1301</v>
      </c>
      <c r="AS2745" s="20">
        <f>IF(Y2745&gt;=10,VLOOKUP(U2745,[2]提成计算!B:T,19,FALSE),VLOOKUP(U2745,[2]提成计算!B:T,18,FALSE))</f>
        <v>0.06</v>
      </c>
      <c r="AT2745" s="20">
        <f t="shared" si="1825"/>
        <v>46.08</v>
      </c>
      <c r="AU2745" s="20">
        <f t="shared" ref="AU2745" si="1827">IF(AND(AK2745&lt;0,AK2745+AT2745&lt;0),AT2745,AK2745)</f>
        <v>0</v>
      </c>
    </row>
    <row r="2746" spans="1:47" x14ac:dyDescent="0.15">
      <c r="A2746" s="21" t="s">
        <v>1273</v>
      </c>
      <c r="B2746" s="20" t="s">
        <v>918</v>
      </c>
      <c r="C2746" s="20" t="s">
        <v>1050</v>
      </c>
      <c r="D2746" s="20" t="s">
        <v>1065</v>
      </c>
      <c r="E2746" s="20" t="s">
        <v>1066</v>
      </c>
      <c r="F2746" s="20" t="s">
        <v>1250</v>
      </c>
      <c r="G2746" s="20" t="s">
        <v>3891</v>
      </c>
      <c r="H2746" s="20"/>
      <c r="I2746" s="20">
        <v>13428543886</v>
      </c>
      <c r="J2746" s="20" t="s">
        <v>1268</v>
      </c>
      <c r="K2746" s="20" t="s">
        <v>124</v>
      </c>
      <c r="L2746" s="20" t="s">
        <v>1358</v>
      </c>
      <c r="M2746" s="20">
        <v>1088</v>
      </c>
      <c r="N2746" s="20">
        <v>1088</v>
      </c>
      <c r="O2746" s="20" t="s">
        <v>927</v>
      </c>
      <c r="P2746" s="20" t="s">
        <v>50</v>
      </c>
      <c r="Q2746" s="28"/>
      <c r="R2746" s="21" t="s">
        <v>69</v>
      </c>
      <c r="S2746" s="21"/>
      <c r="T2746" s="21" t="s">
        <v>53</v>
      </c>
      <c r="U2746" s="21" t="s">
        <v>125</v>
      </c>
      <c r="V2746" s="46">
        <v>1</v>
      </c>
      <c r="W2746" s="26">
        <f t="shared" si="1783"/>
        <v>1</v>
      </c>
      <c r="X2746" s="26">
        <f t="shared" si="1784"/>
        <v>1</v>
      </c>
      <c r="Y2746" s="21">
        <v>10</v>
      </c>
      <c r="Z2746" s="22">
        <f t="shared" si="1761"/>
        <v>1088</v>
      </c>
      <c r="AA2746" s="20" t="s">
        <v>3440</v>
      </c>
      <c r="AB2746" s="22"/>
      <c r="AC2746" s="22">
        <v>1</v>
      </c>
      <c r="AD2746" s="22"/>
      <c r="AE2746" s="22">
        <f>N2746</f>
        <v>1088</v>
      </c>
      <c r="AF2746" s="22">
        <f t="shared" si="1786"/>
        <v>1088</v>
      </c>
      <c r="AG2746" s="20">
        <f>N2746</f>
        <v>1088</v>
      </c>
      <c r="AH2746" s="20" t="str">
        <f>VLOOKUP(U2746,[1]提成计算!B:I,8,FALSE)</f>
        <v xml:space="preserve"> </v>
      </c>
      <c r="AI2746" s="20"/>
      <c r="AJ2746" s="22"/>
      <c r="AK2746" s="22"/>
      <c r="AM2746" s="22"/>
      <c r="AN2746" s="22"/>
      <c r="AO2746" s="22" t="s">
        <v>3441</v>
      </c>
      <c r="AP2746" s="22" t="s">
        <v>1301</v>
      </c>
      <c r="AS2746" s="20"/>
      <c r="AT2746" s="20"/>
      <c r="AU2746" s="20"/>
    </row>
    <row r="2747" spans="1:47" x14ac:dyDescent="0.15">
      <c r="A2747" s="21" t="s">
        <v>1273</v>
      </c>
      <c r="B2747" s="20" t="s">
        <v>918</v>
      </c>
      <c r="C2747" s="20" t="s">
        <v>1050</v>
      </c>
      <c r="D2747" s="20" t="s">
        <v>1070</v>
      </c>
      <c r="E2747" s="20" t="s">
        <v>3781</v>
      </c>
      <c r="F2747" s="20" t="s">
        <v>1250</v>
      </c>
      <c r="G2747" s="20" t="s">
        <v>3892</v>
      </c>
      <c r="H2747" s="20"/>
      <c r="I2747" s="20">
        <v>13594700538</v>
      </c>
      <c r="J2747" s="20" t="s">
        <v>924</v>
      </c>
      <c r="K2747" s="20" t="s">
        <v>1073</v>
      </c>
      <c r="L2747" s="20" t="s">
        <v>1918</v>
      </c>
      <c r="M2747" s="20">
        <v>680</v>
      </c>
      <c r="N2747" s="20">
        <v>680</v>
      </c>
      <c r="O2747" s="20" t="s">
        <v>927</v>
      </c>
      <c r="P2747" s="20" t="s">
        <v>50</v>
      </c>
      <c r="Q2747" s="28"/>
      <c r="R2747" s="21" t="s">
        <v>104</v>
      </c>
      <c r="S2747" s="25" t="s">
        <v>1337</v>
      </c>
      <c r="T2747" s="21" t="s">
        <v>3727</v>
      </c>
      <c r="U2747" s="21"/>
      <c r="V2747" s="46">
        <v>1</v>
      </c>
      <c r="W2747" s="26">
        <f t="shared" si="1783"/>
        <v>1</v>
      </c>
      <c r="Y2747" s="21">
        <v>4</v>
      </c>
      <c r="Z2747" s="22">
        <f t="shared" si="1761"/>
        <v>680</v>
      </c>
      <c r="AA2747" s="20" t="s">
        <v>3440</v>
      </c>
      <c r="AB2747" s="22">
        <v>1</v>
      </c>
      <c r="AC2747" s="22"/>
      <c r="AD2747" s="22">
        <f>N2747</f>
        <v>680</v>
      </c>
      <c r="AE2747" s="22"/>
      <c r="AF2747" s="22">
        <f t="shared" si="1786"/>
        <v>680</v>
      </c>
      <c r="AG2747" s="20"/>
      <c r="AH2747" s="22"/>
      <c r="AI2747" s="22"/>
      <c r="AJ2747" s="22">
        <f t="shared" ref="AJ2747:AJ2750" si="1828">N2747</f>
        <v>680</v>
      </c>
      <c r="AK2747" s="22">
        <f>IF(O2747="(传统)XDSL",VLOOKUP(S2747,[1]续费率明细!C:I,7,FALSE)*1,IF(O2747="GPON+XDSL",VLOOKUP(S2747,[1]续费率明细!C:I,7,FALSE)*1,VLOOKUP(S2747,[1]续费率明细!C:I,5,FALSE)*1))</f>
        <v>15</v>
      </c>
      <c r="AL2747" s="22" t="s">
        <v>1309</v>
      </c>
      <c r="AM2747" s="22"/>
      <c r="AN2747" s="22"/>
      <c r="AO2747" s="22" t="s">
        <v>3441</v>
      </c>
      <c r="AP2747" s="22" t="s">
        <v>3460</v>
      </c>
      <c r="AS2747" s="20"/>
      <c r="AT2747" s="20"/>
      <c r="AU2747" s="20"/>
    </row>
    <row r="2748" spans="1:47" x14ac:dyDescent="0.15">
      <c r="A2748" s="21" t="s">
        <v>1273</v>
      </c>
      <c r="B2748" s="20" t="s">
        <v>918</v>
      </c>
      <c r="C2748" s="20" t="s">
        <v>1050</v>
      </c>
      <c r="D2748" s="20" t="s">
        <v>1051</v>
      </c>
      <c r="E2748" s="20" t="s">
        <v>3893</v>
      </c>
      <c r="F2748" s="20" t="s">
        <v>1250</v>
      </c>
      <c r="G2748" s="20" t="s">
        <v>3894</v>
      </c>
      <c r="H2748" s="20"/>
      <c r="I2748" s="20">
        <v>13543743630</v>
      </c>
      <c r="J2748" s="20" t="s">
        <v>924</v>
      </c>
      <c r="K2748" s="20" t="s">
        <v>685</v>
      </c>
      <c r="L2748" s="20" t="s">
        <v>1299</v>
      </c>
      <c r="M2748" s="20">
        <v>888</v>
      </c>
      <c r="N2748" s="20">
        <v>888</v>
      </c>
      <c r="O2748" s="20" t="s">
        <v>927</v>
      </c>
      <c r="P2748" s="20" t="s">
        <v>50</v>
      </c>
      <c r="Q2748" s="28"/>
      <c r="R2748" s="21" t="s">
        <v>121</v>
      </c>
      <c r="S2748" s="25" t="s">
        <v>1054</v>
      </c>
      <c r="T2748" s="21" t="s">
        <v>53</v>
      </c>
      <c r="U2748" s="21" t="s">
        <v>686</v>
      </c>
      <c r="V2748" s="46">
        <v>1</v>
      </c>
      <c r="W2748" s="26">
        <f t="shared" si="1783"/>
        <v>1</v>
      </c>
      <c r="Y2748" s="21">
        <v>12</v>
      </c>
      <c r="Z2748" s="22">
        <f t="shared" si="1761"/>
        <v>888</v>
      </c>
      <c r="AA2748" s="20" t="s">
        <v>3440</v>
      </c>
      <c r="AB2748" s="22"/>
      <c r="AC2748" s="22">
        <v>1</v>
      </c>
      <c r="AD2748" s="22"/>
      <c r="AE2748" s="22">
        <f t="shared" ref="AE2748:AE2752" si="1829">N2748</f>
        <v>888</v>
      </c>
      <c r="AF2748" s="22">
        <f t="shared" si="1786"/>
        <v>888</v>
      </c>
      <c r="AG2748" s="20"/>
      <c r="AH2748" s="22"/>
      <c r="AI2748" s="22"/>
      <c r="AJ2748" s="22">
        <f t="shared" si="1828"/>
        <v>888</v>
      </c>
      <c r="AK2748" s="22">
        <f>IF(O2748="(传统)XDSL",VLOOKUP(S2748,[2]直销续费率明细!C:I,7,FALSE)*1,IF(O2748="GPON+XDSL",VLOOKUP(S2748,[2]直销续费率明细!C:I,7,FALSE)*1,VLOOKUP(S2748,[2]直销续费率明细!C:I,5,FALSE)*1))</f>
        <v>25</v>
      </c>
      <c r="AL2748" s="22" t="s">
        <v>1309</v>
      </c>
      <c r="AM2748" s="22"/>
      <c r="AN2748" s="22"/>
      <c r="AO2748" s="22" t="s">
        <v>3441</v>
      </c>
      <c r="AP2748" s="22" t="s">
        <v>1301</v>
      </c>
      <c r="AS2748" s="20">
        <f>IF(Y2748&gt;=10,VLOOKUP(U2748,[2]提成计算!B:T,19,FALSE),VLOOKUP(U2748,[2]提成计算!B:T,18,FALSE))</f>
        <v>0.09</v>
      </c>
      <c r="AT2748" s="20">
        <f t="shared" ref="AT2748:AT2750" si="1830">IF(AD2748*AS2748&gt;0,AD2748*AS2748,AE2748*AS2748)</f>
        <v>79.92</v>
      </c>
      <c r="AU2748" s="20">
        <f t="shared" ref="AU2748:AU2750" si="1831">IF(AND(AK2748&lt;0,AK2748+AT2748&lt;0),-AT2748,AK2748)</f>
        <v>25</v>
      </c>
    </row>
    <row r="2749" spans="1:47" x14ac:dyDescent="0.15">
      <c r="A2749" s="21" t="s">
        <v>1273</v>
      </c>
      <c r="B2749" s="20" t="s">
        <v>918</v>
      </c>
      <c r="C2749" s="20" t="s">
        <v>1050</v>
      </c>
      <c r="D2749" s="20" t="s">
        <v>1078</v>
      </c>
      <c r="E2749" s="20" t="s">
        <v>1079</v>
      </c>
      <c r="F2749" s="20" t="s">
        <v>1250</v>
      </c>
      <c r="G2749" s="20" t="s">
        <v>3895</v>
      </c>
      <c r="H2749" s="20"/>
      <c r="I2749" s="20">
        <v>13728122018</v>
      </c>
      <c r="J2749" s="20" t="s">
        <v>924</v>
      </c>
      <c r="K2749" s="20" t="s">
        <v>1081</v>
      </c>
      <c r="L2749" s="20" t="s">
        <v>1299</v>
      </c>
      <c r="M2749" s="20">
        <v>888</v>
      </c>
      <c r="N2749" s="20">
        <v>888</v>
      </c>
      <c r="O2749" s="20" t="s">
        <v>927</v>
      </c>
      <c r="P2749" s="20" t="s">
        <v>50</v>
      </c>
      <c r="Q2749" s="28"/>
      <c r="R2749" s="21" t="s">
        <v>1082</v>
      </c>
      <c r="S2749" s="25" t="s">
        <v>1087</v>
      </c>
      <c r="T2749" s="21" t="s">
        <v>53</v>
      </c>
      <c r="U2749" s="21" t="s">
        <v>1083</v>
      </c>
      <c r="V2749" s="46">
        <v>1</v>
      </c>
      <c r="W2749" s="26">
        <f t="shared" si="1783"/>
        <v>1</v>
      </c>
      <c r="Y2749" s="21">
        <v>12</v>
      </c>
      <c r="Z2749" s="22">
        <f t="shared" si="1761"/>
        <v>888</v>
      </c>
      <c r="AA2749" s="20" t="s">
        <v>3440</v>
      </c>
      <c r="AB2749" s="22"/>
      <c r="AC2749" s="22">
        <v>1</v>
      </c>
      <c r="AD2749" s="22"/>
      <c r="AE2749" s="22">
        <f t="shared" si="1829"/>
        <v>888</v>
      </c>
      <c r="AF2749" s="22">
        <f t="shared" si="1786"/>
        <v>888</v>
      </c>
      <c r="AG2749" s="20"/>
      <c r="AH2749" s="22"/>
      <c r="AI2749" s="22"/>
      <c r="AJ2749" s="22">
        <f t="shared" si="1828"/>
        <v>888</v>
      </c>
      <c r="AK2749" s="22">
        <f>IF(O2749="(传统)XDSL",VLOOKUP(S2749,[2]直销续费率明细!C:I,7,FALSE)*1,IF(O2749="GPON+XDSL",VLOOKUP(S2749,[2]直销续费率明细!C:I,7,FALSE)*1,VLOOKUP(S2749,[2]直销续费率明细!C:I,5,FALSE)*1))</f>
        <v>25</v>
      </c>
      <c r="AL2749" s="22" t="s">
        <v>1309</v>
      </c>
      <c r="AM2749" s="22"/>
      <c r="AN2749" s="22"/>
      <c r="AO2749" s="22" t="s">
        <v>3441</v>
      </c>
      <c r="AP2749" s="22" t="s">
        <v>1301</v>
      </c>
      <c r="AS2749" s="20">
        <f>IF(Y2749&gt;=10,VLOOKUP(U2749,[2]提成计算!B:T,19,FALSE),VLOOKUP(U2749,[2]提成计算!B:T,18,FALSE))</f>
        <v>0.12</v>
      </c>
      <c r="AT2749" s="20">
        <f t="shared" si="1830"/>
        <v>106.56</v>
      </c>
      <c r="AU2749" s="20">
        <f t="shared" si="1831"/>
        <v>25</v>
      </c>
    </row>
    <row r="2750" spans="1:47" x14ac:dyDescent="0.15">
      <c r="A2750" s="21" t="s">
        <v>1273</v>
      </c>
      <c r="B2750" s="20" t="s">
        <v>918</v>
      </c>
      <c r="C2750" s="20" t="s">
        <v>1050</v>
      </c>
      <c r="D2750" s="20" t="s">
        <v>1070</v>
      </c>
      <c r="E2750" s="20" t="s">
        <v>1430</v>
      </c>
      <c r="F2750" s="20" t="s">
        <v>1250</v>
      </c>
      <c r="G2750" s="20" t="s">
        <v>3896</v>
      </c>
      <c r="H2750" s="20"/>
      <c r="I2750" s="20">
        <v>13431532559</v>
      </c>
      <c r="J2750" s="20" t="s">
        <v>924</v>
      </c>
      <c r="K2750" s="20" t="s">
        <v>3729</v>
      </c>
      <c r="L2750" s="20" t="s">
        <v>2896</v>
      </c>
      <c r="M2750" s="20">
        <v>1698</v>
      </c>
      <c r="N2750" s="20">
        <v>1698</v>
      </c>
      <c r="O2750" s="20" t="s">
        <v>927</v>
      </c>
      <c r="P2750" s="20" t="s">
        <v>50</v>
      </c>
      <c r="Q2750" s="28"/>
      <c r="R2750" s="21" t="s">
        <v>104</v>
      </c>
      <c r="S2750" s="25" t="s">
        <v>1304</v>
      </c>
      <c r="T2750" s="21" t="s">
        <v>53</v>
      </c>
      <c r="U2750" s="21" t="s">
        <v>3730</v>
      </c>
      <c r="V2750" s="46">
        <v>1</v>
      </c>
      <c r="W2750" s="26">
        <f t="shared" si="1783"/>
        <v>1</v>
      </c>
      <c r="Y2750" s="21">
        <v>20</v>
      </c>
      <c r="Z2750" s="22">
        <f t="shared" ref="Z2750:Z2813" si="1832">N2750</f>
        <v>1698</v>
      </c>
      <c r="AA2750" s="20" t="s">
        <v>3440</v>
      </c>
      <c r="AB2750" s="22"/>
      <c r="AC2750" s="22">
        <v>1</v>
      </c>
      <c r="AD2750" s="22"/>
      <c r="AE2750" s="22">
        <f t="shared" si="1829"/>
        <v>1698</v>
      </c>
      <c r="AF2750" s="22">
        <f t="shared" si="1786"/>
        <v>1698</v>
      </c>
      <c r="AG2750" s="20"/>
      <c r="AH2750" s="22"/>
      <c r="AI2750" s="22"/>
      <c r="AJ2750" s="22">
        <f t="shared" si="1828"/>
        <v>1698</v>
      </c>
      <c r="AK2750" s="22">
        <f>IF(O2750="(传统)XDSL",VLOOKUP(S2750,[2]直销续费率明细!C:I,7,FALSE)*1,IF(O2750="GPON+XDSL",VLOOKUP(S2750,[2]直销续费率明细!C:I,7,FALSE)*1,VLOOKUP(S2750,[2]直销续费率明细!C:I,5,FALSE)*1))</f>
        <v>-40</v>
      </c>
      <c r="AL2750" s="22" t="s">
        <v>1309</v>
      </c>
      <c r="AM2750" s="22"/>
      <c r="AN2750" s="22"/>
      <c r="AO2750" s="22" t="s">
        <v>3441</v>
      </c>
      <c r="AP2750" s="22" t="s">
        <v>1301</v>
      </c>
      <c r="AS2750" s="20">
        <f>IF(Y2750&gt;=10,VLOOKUP(U2750,[2]提成计算!B:T,19,FALSE),VLOOKUP(U2750,[2]提成计算!B:T,18,FALSE))</f>
        <v>0.09</v>
      </c>
      <c r="AT2750" s="20">
        <f t="shared" si="1830"/>
        <v>152.82</v>
      </c>
      <c r="AU2750" s="20">
        <f t="shared" si="1831"/>
        <v>-40</v>
      </c>
    </row>
    <row r="2751" spans="1:47" x14ac:dyDescent="0.15">
      <c r="A2751" s="21" t="s">
        <v>1273</v>
      </c>
      <c r="B2751" s="20" t="s">
        <v>918</v>
      </c>
      <c r="C2751" s="20" t="s">
        <v>1050</v>
      </c>
      <c r="D2751" s="20" t="s">
        <v>1078</v>
      </c>
      <c r="E2751" s="20" t="s">
        <v>1093</v>
      </c>
      <c r="F2751" s="20" t="s">
        <v>1250</v>
      </c>
      <c r="G2751" s="20" t="s">
        <v>3897</v>
      </c>
      <c r="H2751" s="20"/>
      <c r="I2751" s="20">
        <v>13826518981</v>
      </c>
      <c r="J2751" s="20" t="s">
        <v>1268</v>
      </c>
      <c r="K2751" s="20" t="s">
        <v>1086</v>
      </c>
      <c r="L2751" s="20" t="s">
        <v>3083</v>
      </c>
      <c r="M2751" s="20">
        <v>2598</v>
      </c>
      <c r="N2751" s="20">
        <v>2598</v>
      </c>
      <c r="O2751" s="20" t="s">
        <v>927</v>
      </c>
      <c r="P2751" s="20" t="s">
        <v>50</v>
      </c>
      <c r="Q2751" s="28"/>
      <c r="R2751" s="21" t="s">
        <v>1082</v>
      </c>
      <c r="S2751" s="21"/>
      <c r="T2751" s="21" t="s">
        <v>53</v>
      </c>
      <c r="U2751" s="21" t="s">
        <v>1088</v>
      </c>
      <c r="V2751" s="46">
        <v>1</v>
      </c>
      <c r="W2751" s="26">
        <f t="shared" si="1783"/>
        <v>1</v>
      </c>
      <c r="X2751" s="26">
        <f t="shared" si="1784"/>
        <v>1</v>
      </c>
      <c r="Y2751" s="21">
        <v>20</v>
      </c>
      <c r="Z2751" s="22">
        <f t="shared" si="1832"/>
        <v>2598</v>
      </c>
      <c r="AA2751" s="20" t="s">
        <v>3440</v>
      </c>
      <c r="AB2751" s="22"/>
      <c r="AC2751" s="22">
        <v>1</v>
      </c>
      <c r="AD2751" s="22"/>
      <c r="AE2751" s="22">
        <f t="shared" si="1829"/>
        <v>2598</v>
      </c>
      <c r="AF2751" s="22">
        <f t="shared" si="1786"/>
        <v>2598</v>
      </c>
      <c r="AG2751" s="20">
        <f>N2751</f>
        <v>2598</v>
      </c>
      <c r="AH2751" s="20" t="str">
        <f>VLOOKUP(U2751,[1]提成计算!B:I,8,FALSE)</f>
        <v xml:space="preserve"> </v>
      </c>
      <c r="AI2751" s="20"/>
      <c r="AJ2751" s="22"/>
      <c r="AK2751" s="22"/>
      <c r="AM2751" s="22"/>
      <c r="AN2751" s="22"/>
      <c r="AO2751" s="22" t="s">
        <v>3441</v>
      </c>
      <c r="AP2751" s="22" t="s">
        <v>1301</v>
      </c>
      <c r="AS2751" s="20"/>
      <c r="AT2751" s="20"/>
      <c r="AU2751" s="20"/>
    </row>
    <row r="2752" spans="1:47" x14ac:dyDescent="0.15">
      <c r="A2752" s="21" t="s">
        <v>1273</v>
      </c>
      <c r="B2752" s="20" t="s">
        <v>918</v>
      </c>
      <c r="C2752" s="20" t="s">
        <v>1050</v>
      </c>
      <c r="D2752" s="20" t="s">
        <v>1062</v>
      </c>
      <c r="E2752" s="20" t="s">
        <v>3898</v>
      </c>
      <c r="F2752" s="20" t="s">
        <v>1250</v>
      </c>
      <c r="G2752" s="20" t="s">
        <v>3899</v>
      </c>
      <c r="H2752" s="20"/>
      <c r="I2752" s="20">
        <v>15916777068</v>
      </c>
      <c r="J2752" s="20" t="s">
        <v>924</v>
      </c>
      <c r="K2752" s="20" t="s">
        <v>1057</v>
      </c>
      <c r="L2752" s="20" t="s">
        <v>1299</v>
      </c>
      <c r="M2752" s="20">
        <v>888</v>
      </c>
      <c r="N2752" s="20">
        <v>888</v>
      </c>
      <c r="O2752" s="20" t="s">
        <v>927</v>
      </c>
      <c r="P2752" s="20" t="s">
        <v>50</v>
      </c>
      <c r="Q2752" s="28"/>
      <c r="R2752" s="21" t="s">
        <v>1059</v>
      </c>
      <c r="S2752" s="25" t="s">
        <v>1060</v>
      </c>
      <c r="T2752" s="21" t="s">
        <v>53</v>
      </c>
      <c r="U2752" s="21" t="s">
        <v>1061</v>
      </c>
      <c r="V2752" s="46">
        <v>1</v>
      </c>
      <c r="W2752" s="26">
        <f t="shared" si="1783"/>
        <v>1</v>
      </c>
      <c r="Y2752" s="21">
        <v>12</v>
      </c>
      <c r="Z2752" s="22">
        <f t="shared" si="1832"/>
        <v>888</v>
      </c>
      <c r="AA2752" s="20" t="s">
        <v>3440</v>
      </c>
      <c r="AB2752" s="22"/>
      <c r="AC2752" s="22">
        <v>1</v>
      </c>
      <c r="AD2752" s="22"/>
      <c r="AE2752" s="22">
        <f t="shared" si="1829"/>
        <v>888</v>
      </c>
      <c r="AF2752" s="22">
        <f t="shared" si="1786"/>
        <v>888</v>
      </c>
      <c r="AG2752" s="20"/>
      <c r="AH2752" s="22"/>
      <c r="AI2752" s="22"/>
      <c r="AJ2752" s="22">
        <f t="shared" ref="AJ2752:AJ2753" si="1833">N2752</f>
        <v>888</v>
      </c>
      <c r="AK2752" s="22">
        <f>IF(O2752="(传统)XDSL",VLOOKUP(S2752,[2]直销续费率明细!C:I,7,FALSE)*1,IF(O2752="GPON+XDSL",VLOOKUP(S2752,[2]直销续费率明细!C:I,7,FALSE)*1,VLOOKUP(S2752,[2]直销续费率明细!C:I,5,FALSE)*1))</f>
        <v>-40</v>
      </c>
      <c r="AL2752" s="22" t="s">
        <v>1309</v>
      </c>
      <c r="AM2752" s="22"/>
      <c r="AN2752" s="22"/>
      <c r="AO2752" s="22" t="s">
        <v>2216</v>
      </c>
      <c r="AP2752" s="22" t="s">
        <v>1301</v>
      </c>
      <c r="AS2752" s="20">
        <f>IF(Y2752&gt;=10,VLOOKUP(U2752,[2]提成计算!B:T,19,FALSE),VLOOKUP(U2752,[2]提成计算!B:T,18,FALSE))</f>
        <v>0.09</v>
      </c>
      <c r="AT2752" s="20">
        <f t="shared" ref="AT2752:AT2753" si="1834">IF(AD2752*AS2752&gt;0,AD2752*AS2752,AE2752*AS2752)</f>
        <v>79.92</v>
      </c>
      <c r="AU2752" s="20">
        <f t="shared" ref="AU2752:AU2753" si="1835">IF(AND(AK2752&lt;0,AK2752+AT2752&lt;0),-AT2752,AK2752)</f>
        <v>-40</v>
      </c>
    </row>
    <row r="2753" spans="1:47" x14ac:dyDescent="0.15">
      <c r="A2753" s="21" t="s">
        <v>1273</v>
      </c>
      <c r="B2753" s="20" t="s">
        <v>918</v>
      </c>
      <c r="C2753" s="20" t="s">
        <v>1050</v>
      </c>
      <c r="D2753" s="20" t="s">
        <v>1070</v>
      </c>
      <c r="E2753" s="20" t="s">
        <v>1076</v>
      </c>
      <c r="F2753" s="20" t="s">
        <v>1250</v>
      </c>
      <c r="G2753" s="20" t="s">
        <v>3900</v>
      </c>
      <c r="H2753" s="20"/>
      <c r="I2753" s="20">
        <v>13532837758</v>
      </c>
      <c r="J2753" s="20" t="s">
        <v>924</v>
      </c>
      <c r="K2753" s="20" t="s">
        <v>205</v>
      </c>
      <c r="L2753" s="20" t="s">
        <v>1947</v>
      </c>
      <c r="M2753" s="20">
        <v>400</v>
      </c>
      <c r="N2753" s="20">
        <v>400</v>
      </c>
      <c r="O2753" s="20" t="s">
        <v>927</v>
      </c>
      <c r="P2753" s="20" t="s">
        <v>50</v>
      </c>
      <c r="Q2753" s="28"/>
      <c r="R2753" s="21" t="s">
        <v>104</v>
      </c>
      <c r="S2753" s="25" t="s">
        <v>1090</v>
      </c>
      <c r="T2753" s="21" t="s">
        <v>53</v>
      </c>
      <c r="U2753" s="21" t="s">
        <v>206</v>
      </c>
      <c r="V2753" s="46">
        <v>0.5</v>
      </c>
      <c r="W2753" s="26">
        <f t="shared" si="1783"/>
        <v>0.5</v>
      </c>
      <c r="Y2753" s="21">
        <v>4</v>
      </c>
      <c r="Z2753" s="22">
        <f t="shared" si="1832"/>
        <v>400</v>
      </c>
      <c r="AA2753" s="20" t="s">
        <v>2218</v>
      </c>
      <c r="AB2753" s="22">
        <v>1</v>
      </c>
      <c r="AC2753" s="22"/>
      <c r="AD2753" s="22">
        <f>N2753</f>
        <v>400</v>
      </c>
      <c r="AE2753" s="22"/>
      <c r="AF2753" s="22">
        <f t="shared" si="1786"/>
        <v>400</v>
      </c>
      <c r="AG2753" s="20"/>
      <c r="AH2753" s="22"/>
      <c r="AI2753" s="22"/>
      <c r="AJ2753" s="22">
        <f t="shared" si="1833"/>
        <v>400</v>
      </c>
      <c r="AK2753" s="22">
        <f>IF(O2753="(传统)XDSL",VLOOKUP(S2753,[2]直销续费率明细!C:I,7,FALSE)*1,IF(O2753="GPON+XDSL",VLOOKUP(S2753,[2]直销续费率明细!C:I,7,FALSE)*1,VLOOKUP(S2753,[2]直销续费率明细!C:I,5,FALSE)*1))</f>
        <v>0</v>
      </c>
      <c r="AL2753" s="22" t="s">
        <v>1309</v>
      </c>
      <c r="AM2753" s="22"/>
      <c r="AN2753" s="22"/>
      <c r="AO2753" s="22" t="s">
        <v>3441</v>
      </c>
      <c r="AP2753" s="22" t="s">
        <v>3448</v>
      </c>
      <c r="AS2753" s="20">
        <f>IF(Y2753&gt;=10,VLOOKUP(U2753,[2]提成计算!B:T,19,FALSE),VLOOKUP(U2753,[2]提成计算!B:T,18,FALSE))</f>
        <v>7.0000000000000007E-2</v>
      </c>
      <c r="AT2753" s="20">
        <f t="shared" si="1834"/>
        <v>28.000000000000004</v>
      </c>
      <c r="AU2753" s="20">
        <f t="shared" si="1835"/>
        <v>0</v>
      </c>
    </row>
    <row r="2754" spans="1:47" x14ac:dyDescent="0.15">
      <c r="A2754" s="21" t="s">
        <v>1273</v>
      </c>
      <c r="B2754" s="20" t="s">
        <v>918</v>
      </c>
      <c r="C2754" s="20" t="s">
        <v>1050</v>
      </c>
      <c r="D2754" s="20" t="s">
        <v>1070</v>
      </c>
      <c r="E2754" s="20" t="s">
        <v>1606</v>
      </c>
      <c r="F2754" s="20" t="s">
        <v>1250</v>
      </c>
      <c r="G2754" s="20" t="s">
        <v>3901</v>
      </c>
      <c r="H2754" s="20"/>
      <c r="I2754" s="20">
        <v>13556721906</v>
      </c>
      <c r="J2754" s="20" t="s">
        <v>1268</v>
      </c>
      <c r="K2754" s="20" t="s">
        <v>3791</v>
      </c>
      <c r="L2754" s="20" t="s">
        <v>1358</v>
      </c>
      <c r="M2754" s="20">
        <v>1088</v>
      </c>
      <c r="N2754" s="20">
        <v>1088</v>
      </c>
      <c r="O2754" s="20" t="s">
        <v>927</v>
      </c>
      <c r="P2754" s="20" t="s">
        <v>50</v>
      </c>
      <c r="Q2754" s="28"/>
      <c r="R2754" s="21" t="s">
        <v>104</v>
      </c>
      <c r="S2754" s="21"/>
      <c r="T2754" s="21" t="s">
        <v>3575</v>
      </c>
      <c r="U2754" s="21" t="s">
        <v>1733</v>
      </c>
      <c r="V2754" s="46">
        <v>1</v>
      </c>
      <c r="W2754" s="26">
        <f t="shared" si="1783"/>
        <v>1</v>
      </c>
      <c r="X2754" s="26">
        <f t="shared" si="1784"/>
        <v>1</v>
      </c>
      <c r="Y2754" s="21">
        <v>10</v>
      </c>
      <c r="Z2754" s="22">
        <f t="shared" si="1832"/>
        <v>1088</v>
      </c>
      <c r="AA2754" s="20" t="s">
        <v>3440</v>
      </c>
      <c r="AB2754" s="22"/>
      <c r="AC2754" s="22">
        <v>1</v>
      </c>
      <c r="AD2754" s="22"/>
      <c r="AE2754" s="22">
        <f t="shared" ref="AE2754:AE2755" si="1836">N2754</f>
        <v>1088</v>
      </c>
      <c r="AF2754" s="22">
        <f t="shared" si="1786"/>
        <v>1088</v>
      </c>
      <c r="AG2754" s="20">
        <f>N2754</f>
        <v>1088</v>
      </c>
      <c r="AH2754" s="20" t="str">
        <f>VLOOKUP(U2754,[1]提成计算!B:I,8,FALSE)</f>
        <v xml:space="preserve"> </v>
      </c>
      <c r="AI2754" s="20"/>
      <c r="AJ2754" s="22"/>
      <c r="AK2754" s="22"/>
      <c r="AM2754" s="22"/>
      <c r="AN2754" s="22"/>
      <c r="AO2754" s="22" t="s">
        <v>3441</v>
      </c>
      <c r="AP2754" s="22" t="s">
        <v>1301</v>
      </c>
      <c r="AS2754" s="20"/>
      <c r="AT2754" s="20"/>
      <c r="AU2754" s="20"/>
    </row>
    <row r="2755" spans="1:47" x14ac:dyDescent="0.15">
      <c r="A2755" s="21" t="s">
        <v>1273</v>
      </c>
      <c r="B2755" s="20" t="s">
        <v>918</v>
      </c>
      <c r="C2755" s="20" t="s">
        <v>1050</v>
      </c>
      <c r="D2755" s="20" t="s">
        <v>1070</v>
      </c>
      <c r="E2755" s="20" t="s">
        <v>1302</v>
      </c>
      <c r="F2755" s="20" t="s">
        <v>1250</v>
      </c>
      <c r="G2755" s="20" t="s">
        <v>3902</v>
      </c>
      <c r="H2755" s="20"/>
      <c r="I2755" s="20">
        <v>13650066672</v>
      </c>
      <c r="J2755" s="20" t="s">
        <v>924</v>
      </c>
      <c r="K2755" s="20" t="s">
        <v>3751</v>
      </c>
      <c r="L2755" s="20" t="s">
        <v>1299</v>
      </c>
      <c r="M2755" s="20">
        <v>888</v>
      </c>
      <c r="N2755" s="20">
        <v>888</v>
      </c>
      <c r="O2755" s="20" t="s">
        <v>927</v>
      </c>
      <c r="P2755" s="20" t="s">
        <v>50</v>
      </c>
      <c r="Q2755" s="28"/>
      <c r="R2755" s="21" t="s">
        <v>104</v>
      </c>
      <c r="S2755" s="25" t="s">
        <v>1304</v>
      </c>
      <c r="T2755" s="21" t="s">
        <v>53</v>
      </c>
      <c r="U2755" s="21" t="s">
        <v>1733</v>
      </c>
      <c r="V2755" s="46">
        <v>1</v>
      </c>
      <c r="W2755" s="26">
        <f t="shared" si="1783"/>
        <v>1</v>
      </c>
      <c r="Y2755" s="21">
        <v>12</v>
      </c>
      <c r="Z2755" s="22">
        <f t="shared" si="1832"/>
        <v>888</v>
      </c>
      <c r="AA2755" s="20" t="s">
        <v>3440</v>
      </c>
      <c r="AB2755" s="22"/>
      <c r="AC2755" s="22">
        <v>1</v>
      </c>
      <c r="AD2755" s="22"/>
      <c r="AE2755" s="22">
        <f t="shared" si="1836"/>
        <v>888</v>
      </c>
      <c r="AF2755" s="22">
        <f t="shared" si="1786"/>
        <v>888</v>
      </c>
      <c r="AG2755" s="20"/>
      <c r="AH2755" s="22"/>
      <c r="AI2755" s="22"/>
      <c r="AJ2755" s="22">
        <f t="shared" ref="AJ2755:AJ2756" si="1837">N2755</f>
        <v>888</v>
      </c>
      <c r="AK2755" s="22">
        <f>IF(O2755="(传统)XDSL",VLOOKUP(S2755,[2]直销续费率明细!C:I,7,FALSE)*1,IF(O2755="GPON+XDSL",VLOOKUP(S2755,[2]直销续费率明细!C:I,7,FALSE)*1,VLOOKUP(S2755,[2]直销续费率明细!C:I,5,FALSE)*1))</f>
        <v>-40</v>
      </c>
      <c r="AL2755" s="22" t="s">
        <v>1309</v>
      </c>
      <c r="AM2755" s="22"/>
      <c r="AN2755" s="22"/>
      <c r="AO2755" s="22" t="s">
        <v>3441</v>
      </c>
      <c r="AP2755" s="22" t="s">
        <v>1301</v>
      </c>
      <c r="AS2755" s="20">
        <f>IF(Y2755&gt;=10,VLOOKUP(U2755,[2]提成计算!B:T,19,FALSE),VLOOKUP(U2755,[2]提成计算!B:T,18,FALSE))</f>
        <v>0.09</v>
      </c>
      <c r="AT2755" s="20">
        <f t="shared" ref="AT2755:AT2756" si="1838">IF(AD2755*AS2755&gt;0,AD2755*AS2755,AE2755*AS2755)</f>
        <v>79.92</v>
      </c>
      <c r="AU2755" s="20">
        <f t="shared" ref="AU2755:AU2756" si="1839">IF(AND(AK2755&lt;0,AK2755+AT2755&lt;0),-AT2755,AK2755)</f>
        <v>-40</v>
      </c>
    </row>
    <row r="2756" spans="1:47" x14ac:dyDescent="0.15">
      <c r="A2756" s="21" t="s">
        <v>1273</v>
      </c>
      <c r="B2756" s="20" t="s">
        <v>918</v>
      </c>
      <c r="C2756" s="20" t="s">
        <v>1050</v>
      </c>
      <c r="D2756" s="20" t="s">
        <v>1078</v>
      </c>
      <c r="E2756" s="20" t="s">
        <v>1084</v>
      </c>
      <c r="F2756" s="20" t="s">
        <v>1250</v>
      </c>
      <c r="G2756" s="20" t="s">
        <v>3903</v>
      </c>
      <c r="H2756" s="20"/>
      <c r="I2756" s="20">
        <v>13712614826</v>
      </c>
      <c r="J2756" s="20" t="s">
        <v>924</v>
      </c>
      <c r="K2756" s="20" t="s">
        <v>1086</v>
      </c>
      <c r="L2756" s="20" t="s">
        <v>1918</v>
      </c>
      <c r="M2756" s="20">
        <v>680</v>
      </c>
      <c r="N2756" s="20">
        <v>680</v>
      </c>
      <c r="O2756" s="20" t="s">
        <v>1262</v>
      </c>
      <c r="P2756" s="20" t="s">
        <v>50</v>
      </c>
      <c r="Q2756" s="28"/>
      <c r="R2756" s="21" t="s">
        <v>1082</v>
      </c>
      <c r="S2756" s="25" t="s">
        <v>1322</v>
      </c>
      <c r="T2756" s="21" t="s">
        <v>53</v>
      </c>
      <c r="U2756" s="21" t="s">
        <v>1088</v>
      </c>
      <c r="V2756" s="46">
        <v>1</v>
      </c>
      <c r="W2756" s="26">
        <f t="shared" si="1783"/>
        <v>1</v>
      </c>
      <c r="Y2756" s="21">
        <v>4</v>
      </c>
      <c r="Z2756" s="22">
        <f t="shared" si="1832"/>
        <v>680</v>
      </c>
      <c r="AA2756" s="20" t="s">
        <v>3440</v>
      </c>
      <c r="AB2756" s="22">
        <v>1</v>
      </c>
      <c r="AC2756" s="22"/>
      <c r="AD2756" s="22">
        <f t="shared" ref="AD2756:AD2757" si="1840">N2756</f>
        <v>680</v>
      </c>
      <c r="AE2756" s="22"/>
      <c r="AF2756" s="22">
        <f t="shared" si="1786"/>
        <v>680</v>
      </c>
      <c r="AG2756" s="20"/>
      <c r="AH2756" s="22"/>
      <c r="AI2756" s="22"/>
      <c r="AJ2756" s="22">
        <f t="shared" si="1837"/>
        <v>680</v>
      </c>
      <c r="AK2756" s="22">
        <f>IF(O2756="(传统)XDSL",VLOOKUP(S2756,[2]直销续费率明细!C:I,7,FALSE)*1,IF(O2756="GPON+XDSL",VLOOKUP(S2756,[2]直销续费率明细!C:I,7,FALSE)*1,VLOOKUP(S2756,[2]直销续费率明细!C:I,5,FALSE)*1))</f>
        <v>25</v>
      </c>
      <c r="AL2756" s="22" t="s">
        <v>1309</v>
      </c>
      <c r="AM2756" s="22"/>
      <c r="AN2756" s="22"/>
      <c r="AO2756" s="22" t="s">
        <v>2216</v>
      </c>
      <c r="AP2756" s="22" t="s">
        <v>2261</v>
      </c>
      <c r="AS2756" s="20">
        <f>IF(Y2756&gt;=10,VLOOKUP(U2756,[2]提成计算!B:T,19,FALSE),VLOOKUP(U2756,[2]提成计算!B:T,18,FALSE))</f>
        <v>0.08</v>
      </c>
      <c r="AT2756" s="20">
        <f t="shared" si="1838"/>
        <v>54.4</v>
      </c>
      <c r="AU2756" s="20">
        <f t="shared" si="1839"/>
        <v>25</v>
      </c>
    </row>
    <row r="2757" spans="1:47" x14ac:dyDescent="0.15">
      <c r="A2757" s="21" t="s">
        <v>1273</v>
      </c>
      <c r="B2757" s="20" t="s">
        <v>918</v>
      </c>
      <c r="C2757" s="20" t="s">
        <v>1050</v>
      </c>
      <c r="D2757" s="20" t="s">
        <v>1065</v>
      </c>
      <c r="E2757" s="20" t="s">
        <v>1552</v>
      </c>
      <c r="F2757" s="20" t="s">
        <v>1250</v>
      </c>
      <c r="G2757" s="20" t="s">
        <v>3904</v>
      </c>
      <c r="H2757" s="20"/>
      <c r="I2757" s="20">
        <v>13609741526</v>
      </c>
      <c r="J2757" s="20" t="s">
        <v>1268</v>
      </c>
      <c r="K2757" s="20" t="s">
        <v>124</v>
      </c>
      <c r="L2757" s="20" t="s">
        <v>1914</v>
      </c>
      <c r="M2757" s="20">
        <v>828</v>
      </c>
      <c r="N2757" s="20">
        <v>828</v>
      </c>
      <c r="O2757" s="20" t="s">
        <v>927</v>
      </c>
      <c r="P2757" s="20" t="s">
        <v>50</v>
      </c>
      <c r="Q2757" s="28"/>
      <c r="R2757" s="21" t="s">
        <v>69</v>
      </c>
      <c r="S2757" s="21"/>
      <c r="T2757" s="21" t="s">
        <v>53</v>
      </c>
      <c r="U2757" s="21" t="s">
        <v>125</v>
      </c>
      <c r="V2757" s="46">
        <v>1</v>
      </c>
      <c r="W2757" s="26">
        <f t="shared" si="1783"/>
        <v>1</v>
      </c>
      <c r="X2757" s="26">
        <f t="shared" si="1784"/>
        <v>1</v>
      </c>
      <c r="Y2757" s="21">
        <v>4</v>
      </c>
      <c r="Z2757" s="22">
        <f t="shared" si="1832"/>
        <v>828</v>
      </c>
      <c r="AA2757" s="20" t="s">
        <v>2218</v>
      </c>
      <c r="AB2757" s="22">
        <v>1</v>
      </c>
      <c r="AC2757" s="22"/>
      <c r="AD2757" s="22">
        <f t="shared" si="1840"/>
        <v>828</v>
      </c>
      <c r="AE2757" s="22"/>
      <c r="AF2757" s="22">
        <f t="shared" si="1786"/>
        <v>828</v>
      </c>
      <c r="AG2757" s="20">
        <f t="shared" ref="AG2757:AG2758" si="1841">N2757</f>
        <v>828</v>
      </c>
      <c r="AH2757" s="20" t="str">
        <f>VLOOKUP(U2757,[1]提成计算!B:I,8,FALSE)</f>
        <v xml:space="preserve"> </v>
      </c>
      <c r="AI2757" s="20"/>
      <c r="AJ2757" s="22"/>
      <c r="AK2757" s="22"/>
      <c r="AM2757" s="22"/>
      <c r="AN2757" s="22"/>
      <c r="AO2757" s="22" t="s">
        <v>3441</v>
      </c>
      <c r="AP2757" s="22" t="s">
        <v>1301</v>
      </c>
      <c r="AS2757" s="20"/>
      <c r="AT2757" s="20"/>
      <c r="AU2757" s="20"/>
    </row>
    <row r="2758" spans="1:47" x14ac:dyDescent="0.15">
      <c r="A2758" s="21" t="s">
        <v>1273</v>
      </c>
      <c r="B2758" s="20" t="s">
        <v>918</v>
      </c>
      <c r="C2758" s="20" t="s">
        <v>1050</v>
      </c>
      <c r="D2758" s="20" t="s">
        <v>1078</v>
      </c>
      <c r="E2758" s="20" t="s">
        <v>1079</v>
      </c>
      <c r="F2758" s="20" t="s">
        <v>1250</v>
      </c>
      <c r="G2758" s="20" t="s">
        <v>3905</v>
      </c>
      <c r="H2758" s="20"/>
      <c r="I2758" s="20">
        <v>13878010572</v>
      </c>
      <c r="J2758" s="20" t="s">
        <v>1268</v>
      </c>
      <c r="K2758" s="20" t="s">
        <v>174</v>
      </c>
      <c r="L2758" s="20" t="s">
        <v>1358</v>
      </c>
      <c r="M2758" s="20">
        <v>1088</v>
      </c>
      <c r="N2758" s="20">
        <v>1088</v>
      </c>
      <c r="O2758" s="20" t="s">
        <v>927</v>
      </c>
      <c r="P2758" s="20" t="s">
        <v>50</v>
      </c>
      <c r="Q2758" s="28"/>
      <c r="R2758" s="21" t="s">
        <v>1082</v>
      </c>
      <c r="S2758" s="21"/>
      <c r="T2758" s="21" t="s">
        <v>3727</v>
      </c>
      <c r="U2758" s="21"/>
      <c r="V2758" s="46">
        <v>1</v>
      </c>
      <c r="W2758" s="26">
        <f t="shared" si="1783"/>
        <v>1</v>
      </c>
      <c r="X2758" s="26">
        <f t="shared" si="1784"/>
        <v>1</v>
      </c>
      <c r="Y2758" s="21">
        <v>10</v>
      </c>
      <c r="Z2758" s="22">
        <f t="shared" si="1832"/>
        <v>1088</v>
      </c>
      <c r="AA2758" s="20" t="s">
        <v>3440</v>
      </c>
      <c r="AB2758" s="22"/>
      <c r="AC2758" s="22">
        <v>1</v>
      </c>
      <c r="AD2758" s="22"/>
      <c r="AE2758" s="22">
        <f>N2758</f>
        <v>1088</v>
      </c>
      <c r="AF2758" s="22">
        <f t="shared" si="1786"/>
        <v>1088</v>
      </c>
      <c r="AG2758" s="20">
        <f t="shared" si="1841"/>
        <v>1088</v>
      </c>
      <c r="AH2758" s="20"/>
      <c r="AI2758" s="20"/>
      <c r="AJ2758" s="22"/>
      <c r="AK2758" s="22"/>
      <c r="AM2758" s="22"/>
      <c r="AN2758" s="22"/>
      <c r="AO2758" s="22" t="s">
        <v>3441</v>
      </c>
      <c r="AP2758" s="22" t="s">
        <v>1301</v>
      </c>
      <c r="AS2758" s="20"/>
      <c r="AT2758" s="20"/>
      <c r="AU2758" s="20"/>
    </row>
    <row r="2759" spans="1:47" x14ac:dyDescent="0.15">
      <c r="A2759" s="21" t="s">
        <v>1273</v>
      </c>
      <c r="B2759" s="20" t="s">
        <v>918</v>
      </c>
      <c r="C2759" s="20" t="s">
        <v>1050</v>
      </c>
      <c r="D2759" s="20" t="s">
        <v>1070</v>
      </c>
      <c r="E2759" s="20" t="s">
        <v>1302</v>
      </c>
      <c r="F2759" s="20" t="s">
        <v>1250</v>
      </c>
      <c r="G2759" s="20" t="s">
        <v>3906</v>
      </c>
      <c r="H2759" s="20"/>
      <c r="I2759" s="20">
        <v>13430725913</v>
      </c>
      <c r="J2759" s="20" t="s">
        <v>924</v>
      </c>
      <c r="K2759" s="20" t="s">
        <v>3729</v>
      </c>
      <c r="L2759" s="20" t="s">
        <v>1918</v>
      </c>
      <c r="M2759" s="20">
        <v>680</v>
      </c>
      <c r="N2759" s="20">
        <v>680</v>
      </c>
      <c r="O2759" s="20" t="s">
        <v>927</v>
      </c>
      <c r="P2759" s="20" t="s">
        <v>50</v>
      </c>
      <c r="Q2759" s="28"/>
      <c r="R2759" s="21" t="s">
        <v>104</v>
      </c>
      <c r="S2759" s="25" t="s">
        <v>1304</v>
      </c>
      <c r="T2759" s="21" t="s">
        <v>53</v>
      </c>
      <c r="U2759" s="21" t="s">
        <v>3730</v>
      </c>
      <c r="V2759" s="46">
        <v>1</v>
      </c>
      <c r="W2759" s="26">
        <f t="shared" si="1783"/>
        <v>1</v>
      </c>
      <c r="Y2759" s="21">
        <v>4</v>
      </c>
      <c r="Z2759" s="22">
        <f t="shared" si="1832"/>
        <v>680</v>
      </c>
      <c r="AA2759" s="20" t="s">
        <v>3440</v>
      </c>
      <c r="AB2759" s="22">
        <v>1</v>
      </c>
      <c r="AC2759" s="22"/>
      <c r="AD2759" s="22">
        <f t="shared" ref="AD2759:AD2760" si="1842">N2759</f>
        <v>680</v>
      </c>
      <c r="AE2759" s="22"/>
      <c r="AF2759" s="22">
        <f t="shared" si="1786"/>
        <v>680</v>
      </c>
      <c r="AG2759" s="20"/>
      <c r="AH2759" s="22"/>
      <c r="AI2759" s="22"/>
      <c r="AJ2759" s="22">
        <f t="shared" ref="AJ2759:AJ2760" si="1843">N2759</f>
        <v>680</v>
      </c>
      <c r="AK2759" s="22"/>
      <c r="AL2759" s="22" t="s">
        <v>1871</v>
      </c>
      <c r="AM2759" s="22"/>
      <c r="AN2759" s="22"/>
      <c r="AO2759" s="22" t="s">
        <v>3441</v>
      </c>
      <c r="AP2759" s="22" t="s">
        <v>3460</v>
      </c>
      <c r="AS2759" s="20">
        <f>IF(Y2759&gt;=10,VLOOKUP(U2759,[2]提成计算!B:T,19,FALSE),VLOOKUP(U2759,[2]提成计算!B:T,18,FALSE))</f>
        <v>0.06</v>
      </c>
      <c r="AT2759" s="20">
        <f t="shared" ref="AT2759:AT2760" si="1844">IF(AD2759*AS2759&gt;0,AD2759*AS2759,AE2759*AS2759)</f>
        <v>40.799999999999997</v>
      </c>
      <c r="AU2759" s="20">
        <f t="shared" ref="AU2759" si="1845">IF(AND(AK2759&lt;0,AK2759+AT2759&lt;0),AT2759,AK2759)</f>
        <v>0</v>
      </c>
    </row>
    <row r="2760" spans="1:47" x14ac:dyDescent="0.15">
      <c r="A2760" s="21" t="s">
        <v>1273</v>
      </c>
      <c r="B2760" s="20" t="s">
        <v>918</v>
      </c>
      <c r="C2760" s="20" t="s">
        <v>1050</v>
      </c>
      <c r="D2760" s="20" t="s">
        <v>1065</v>
      </c>
      <c r="E2760" s="20" t="s">
        <v>1552</v>
      </c>
      <c r="F2760" s="20" t="s">
        <v>1250</v>
      </c>
      <c r="G2760" s="20" t="s">
        <v>3907</v>
      </c>
      <c r="H2760" s="20"/>
      <c r="I2760" s="20">
        <v>15218780806</v>
      </c>
      <c r="J2760" s="20" t="s">
        <v>924</v>
      </c>
      <c r="K2760" s="20" t="s">
        <v>87</v>
      </c>
      <c r="L2760" s="20" t="s">
        <v>1918</v>
      </c>
      <c r="M2760" s="20">
        <v>680</v>
      </c>
      <c r="N2760" s="20">
        <v>680</v>
      </c>
      <c r="O2760" s="20" t="s">
        <v>927</v>
      </c>
      <c r="P2760" s="20" t="s">
        <v>50</v>
      </c>
      <c r="Q2760" s="28"/>
      <c r="R2760" s="21" t="s">
        <v>69</v>
      </c>
      <c r="S2760" s="25" t="s">
        <v>1705</v>
      </c>
      <c r="T2760" s="21" t="s">
        <v>53</v>
      </c>
      <c r="U2760" s="21" t="s">
        <v>88</v>
      </c>
      <c r="V2760" s="46">
        <v>1</v>
      </c>
      <c r="W2760" s="26">
        <f t="shared" si="1783"/>
        <v>1</v>
      </c>
      <c r="Y2760" s="21">
        <v>4</v>
      </c>
      <c r="Z2760" s="22">
        <f t="shared" si="1832"/>
        <v>680</v>
      </c>
      <c r="AA2760" s="20" t="s">
        <v>3440</v>
      </c>
      <c r="AB2760" s="22">
        <v>1</v>
      </c>
      <c r="AC2760" s="22"/>
      <c r="AD2760" s="22">
        <f t="shared" si="1842"/>
        <v>680</v>
      </c>
      <c r="AE2760" s="22"/>
      <c r="AF2760" s="22">
        <f t="shared" si="1786"/>
        <v>680</v>
      </c>
      <c r="AG2760" s="20"/>
      <c r="AH2760" s="22"/>
      <c r="AI2760" s="22"/>
      <c r="AJ2760" s="22">
        <f t="shared" si="1843"/>
        <v>680</v>
      </c>
      <c r="AK2760" s="22">
        <f>IF(O2760="(传统)XDSL",VLOOKUP(S2760,[2]直销续费率明细!C:I,7,FALSE)*1,IF(O2760="GPON+XDSL",VLOOKUP(S2760,[2]直销续费率明细!C:I,7,FALSE)*1,VLOOKUP(S2760,[2]直销续费率明细!C:I,5,FALSE)*1))</f>
        <v>-40</v>
      </c>
      <c r="AL2760" s="22" t="s">
        <v>1309</v>
      </c>
      <c r="AM2760" s="22"/>
      <c r="AN2760" s="22"/>
      <c r="AO2760" s="22" t="s">
        <v>3441</v>
      </c>
      <c r="AP2760" s="22" t="s">
        <v>3460</v>
      </c>
      <c r="AS2760" s="20">
        <f>IF(Y2760&gt;=10,VLOOKUP(U2760,[2]提成计算!B:T,19,FALSE),VLOOKUP(U2760,[2]提成计算!B:T,18,FALSE))</f>
        <v>0.06</v>
      </c>
      <c r="AT2760" s="20">
        <f t="shared" si="1844"/>
        <v>40.799999999999997</v>
      </c>
      <c r="AU2760" s="20">
        <f t="shared" ref="AU2760" si="1846">IF(AND(AK2760&lt;0,AK2760+AT2760&lt;0),-AT2760,AK2760)</f>
        <v>-40</v>
      </c>
    </row>
    <row r="2761" spans="1:47" x14ac:dyDescent="0.15">
      <c r="A2761" s="21" t="s">
        <v>1273</v>
      </c>
      <c r="B2761" s="20" t="s">
        <v>918</v>
      </c>
      <c r="C2761" s="20" t="s">
        <v>1050</v>
      </c>
      <c r="D2761" s="20" t="s">
        <v>1065</v>
      </c>
      <c r="E2761" s="20" t="s">
        <v>3766</v>
      </c>
      <c r="F2761" s="20" t="s">
        <v>1250</v>
      </c>
      <c r="G2761" s="20" t="s">
        <v>3908</v>
      </c>
      <c r="H2761" s="20"/>
      <c r="I2761" s="20">
        <v>13437364861</v>
      </c>
      <c r="J2761" s="20" t="s">
        <v>1268</v>
      </c>
      <c r="K2761" s="20" t="s">
        <v>68</v>
      </c>
      <c r="L2761" s="20" t="s">
        <v>1376</v>
      </c>
      <c r="M2761" s="20">
        <v>1088</v>
      </c>
      <c r="N2761" s="20">
        <v>1088</v>
      </c>
      <c r="O2761" s="20" t="s">
        <v>927</v>
      </c>
      <c r="P2761" s="20" t="s">
        <v>50</v>
      </c>
      <c r="Q2761" s="28"/>
      <c r="R2761" s="21" t="s">
        <v>69</v>
      </c>
      <c r="S2761" s="21"/>
      <c r="T2761" s="21" t="s">
        <v>53</v>
      </c>
      <c r="U2761" s="21" t="s">
        <v>70</v>
      </c>
      <c r="V2761" s="46">
        <v>1</v>
      </c>
      <c r="W2761" s="26">
        <f t="shared" si="1783"/>
        <v>1</v>
      </c>
      <c r="X2761" s="26">
        <f t="shared" si="1784"/>
        <v>1</v>
      </c>
      <c r="Y2761" s="21">
        <v>10</v>
      </c>
      <c r="Z2761" s="22">
        <f t="shared" si="1832"/>
        <v>1088</v>
      </c>
      <c r="AA2761" s="20" t="s">
        <v>3440</v>
      </c>
      <c r="AB2761" s="22"/>
      <c r="AC2761" s="22">
        <v>1</v>
      </c>
      <c r="AD2761" s="22"/>
      <c r="AE2761" s="22">
        <f>N2761</f>
        <v>1088</v>
      </c>
      <c r="AF2761" s="22">
        <f t="shared" si="1786"/>
        <v>1088</v>
      </c>
      <c r="AG2761" s="20">
        <f>N2761</f>
        <v>1088</v>
      </c>
      <c r="AH2761" s="20" t="str">
        <f>VLOOKUP(U2761,[1]提成计算!B:I,8,FALSE)</f>
        <v xml:space="preserve"> </v>
      </c>
      <c r="AI2761" s="20"/>
      <c r="AJ2761" s="22"/>
      <c r="AK2761" s="22"/>
      <c r="AM2761" s="22"/>
      <c r="AN2761" s="22"/>
      <c r="AO2761" s="22" t="s">
        <v>3441</v>
      </c>
      <c r="AP2761" s="22" t="s">
        <v>1301</v>
      </c>
      <c r="AS2761" s="20"/>
      <c r="AT2761" s="20"/>
      <c r="AU2761" s="20"/>
    </row>
    <row r="2762" spans="1:47" x14ac:dyDescent="0.15">
      <c r="A2762" s="21" t="s">
        <v>1273</v>
      </c>
      <c r="B2762" s="20" t="s">
        <v>918</v>
      </c>
      <c r="C2762" s="20" t="s">
        <v>1050</v>
      </c>
      <c r="D2762" s="20" t="s">
        <v>1070</v>
      </c>
      <c r="E2762" s="20" t="s">
        <v>1071</v>
      </c>
      <c r="F2762" s="20" t="s">
        <v>1250</v>
      </c>
      <c r="G2762" s="20" t="s">
        <v>3877</v>
      </c>
      <c r="H2762" s="20"/>
      <c r="I2762" s="20">
        <v>15099664299</v>
      </c>
      <c r="J2762" s="20" t="s">
        <v>924</v>
      </c>
      <c r="K2762" s="20" t="s">
        <v>3735</v>
      </c>
      <c r="L2762" s="20" t="s">
        <v>1918</v>
      </c>
      <c r="M2762" s="20">
        <v>680</v>
      </c>
      <c r="N2762" s="20">
        <v>680</v>
      </c>
      <c r="O2762" s="20" t="s">
        <v>1262</v>
      </c>
      <c r="P2762" s="20" t="s">
        <v>50</v>
      </c>
      <c r="Q2762" s="28"/>
      <c r="R2762" s="21" t="s">
        <v>104</v>
      </c>
      <c r="S2762" s="25" t="s">
        <v>1075</v>
      </c>
      <c r="T2762" s="21" t="s">
        <v>53</v>
      </c>
      <c r="U2762" s="21" t="s">
        <v>288</v>
      </c>
      <c r="V2762" s="46">
        <v>1</v>
      </c>
      <c r="W2762" s="26">
        <f t="shared" si="1783"/>
        <v>1</v>
      </c>
      <c r="Y2762" s="21">
        <v>4</v>
      </c>
      <c r="Z2762" s="22">
        <f t="shared" si="1832"/>
        <v>680</v>
      </c>
      <c r="AA2762" s="20" t="s">
        <v>3440</v>
      </c>
      <c r="AB2762" s="22">
        <v>1</v>
      </c>
      <c r="AC2762" s="22"/>
      <c r="AD2762" s="22">
        <f>N2762</f>
        <v>680</v>
      </c>
      <c r="AE2762" s="22"/>
      <c r="AF2762" s="22">
        <f t="shared" si="1786"/>
        <v>680</v>
      </c>
      <c r="AG2762" s="20"/>
      <c r="AH2762" s="22"/>
      <c r="AI2762" s="22"/>
      <c r="AJ2762" s="22">
        <f>N2762</f>
        <v>680</v>
      </c>
      <c r="AK2762" s="22">
        <f>IF(O2762="(传统)XDSL",VLOOKUP(S2762,[2]直销续费率明细!C:I,7,FALSE)*1,IF(O2762="GPON+XDSL",VLOOKUP(S2762,[2]直销续费率明细!C:I,7,FALSE)*1,VLOOKUP(S2762,[2]直销续费率明细!C:I,5,FALSE)*1))</f>
        <v>-20</v>
      </c>
      <c r="AL2762" s="22" t="s">
        <v>1309</v>
      </c>
      <c r="AM2762" s="22"/>
      <c r="AN2762" s="22"/>
      <c r="AO2762" s="22" t="s">
        <v>3441</v>
      </c>
      <c r="AP2762" s="22" t="s">
        <v>3460</v>
      </c>
      <c r="AS2762" s="20">
        <f>IF(Y2762&gt;=10,VLOOKUP(U2762,[2]提成计算!B:T,19,FALSE),VLOOKUP(U2762,[2]提成计算!B:T,18,FALSE))</f>
        <v>0.06</v>
      </c>
      <c r="AT2762" s="20">
        <f t="shared" ref="AT2762" si="1847">IF(AD2762*AS2762&gt;0,AD2762*AS2762,AE2762*AS2762)</f>
        <v>40.799999999999997</v>
      </c>
      <c r="AU2762" s="20">
        <f t="shared" ref="AU2762" si="1848">IF(AND(AK2762&lt;0,AK2762+AT2762&lt;0),-AT2762,AK2762)</f>
        <v>-20</v>
      </c>
    </row>
    <row r="2763" spans="1:47" x14ac:dyDescent="0.15">
      <c r="A2763" s="21" t="s">
        <v>1273</v>
      </c>
      <c r="B2763" s="20" t="s">
        <v>918</v>
      </c>
      <c r="C2763" s="20" t="s">
        <v>1050</v>
      </c>
      <c r="D2763" s="20" t="s">
        <v>1065</v>
      </c>
      <c r="E2763" s="20" t="s">
        <v>1066</v>
      </c>
      <c r="F2763" s="20" t="s">
        <v>1250</v>
      </c>
      <c r="G2763" s="20" t="s">
        <v>3909</v>
      </c>
      <c r="H2763" s="20"/>
      <c r="I2763" s="20">
        <v>18825262058</v>
      </c>
      <c r="J2763" s="20" t="s">
        <v>1268</v>
      </c>
      <c r="K2763" s="20" t="s">
        <v>68</v>
      </c>
      <c r="L2763" s="20" t="s">
        <v>1358</v>
      </c>
      <c r="M2763" s="20">
        <v>1088</v>
      </c>
      <c r="N2763" s="20">
        <v>1088</v>
      </c>
      <c r="O2763" s="20" t="s">
        <v>927</v>
      </c>
      <c r="P2763" s="20" t="s">
        <v>50</v>
      </c>
      <c r="Q2763" s="28"/>
      <c r="R2763" s="21" t="s">
        <v>69</v>
      </c>
      <c r="S2763" s="21"/>
      <c r="T2763" s="21" t="s">
        <v>53</v>
      </c>
      <c r="U2763" s="21" t="s">
        <v>70</v>
      </c>
      <c r="V2763" s="46">
        <v>1</v>
      </c>
      <c r="W2763" s="26">
        <f t="shared" si="1783"/>
        <v>1</v>
      </c>
      <c r="X2763" s="26">
        <f t="shared" si="1784"/>
        <v>1</v>
      </c>
      <c r="Y2763" s="21">
        <v>10</v>
      </c>
      <c r="Z2763" s="22">
        <f t="shared" si="1832"/>
        <v>1088</v>
      </c>
      <c r="AA2763" s="20" t="s">
        <v>3440</v>
      </c>
      <c r="AB2763" s="22"/>
      <c r="AC2763" s="22">
        <v>1</v>
      </c>
      <c r="AD2763" s="22"/>
      <c r="AE2763" s="22">
        <f t="shared" ref="AE2763:AE2767" si="1849">N2763</f>
        <v>1088</v>
      </c>
      <c r="AF2763" s="22">
        <f t="shared" si="1786"/>
        <v>1088</v>
      </c>
      <c r="AG2763" s="20">
        <f t="shared" ref="AG2763:AG2764" si="1850">N2763</f>
        <v>1088</v>
      </c>
      <c r="AH2763" s="20" t="str">
        <f>VLOOKUP(U2763,[1]提成计算!B:I,8,FALSE)</f>
        <v xml:space="preserve"> </v>
      </c>
      <c r="AI2763" s="20"/>
      <c r="AJ2763" s="22"/>
      <c r="AK2763" s="22"/>
      <c r="AM2763" s="22"/>
      <c r="AN2763" s="22"/>
      <c r="AO2763" s="22" t="s">
        <v>2216</v>
      </c>
      <c r="AP2763" s="22" t="s">
        <v>1301</v>
      </c>
      <c r="AS2763" s="20"/>
      <c r="AT2763" s="20"/>
      <c r="AU2763" s="20"/>
    </row>
    <row r="2764" spans="1:47" x14ac:dyDescent="0.15">
      <c r="A2764" s="21" t="s">
        <v>1273</v>
      </c>
      <c r="B2764" s="20" t="s">
        <v>918</v>
      </c>
      <c r="C2764" s="20" t="s">
        <v>1050</v>
      </c>
      <c r="D2764" s="20" t="s">
        <v>1062</v>
      </c>
      <c r="E2764" s="20" t="s">
        <v>1055</v>
      </c>
      <c r="F2764" s="20" t="s">
        <v>1250</v>
      </c>
      <c r="G2764" s="20" t="s">
        <v>3910</v>
      </c>
      <c r="H2764" s="20"/>
      <c r="I2764" s="20">
        <v>15017139300</v>
      </c>
      <c r="J2764" s="20" t="s">
        <v>1268</v>
      </c>
      <c r="K2764" s="20" t="s">
        <v>1057</v>
      </c>
      <c r="L2764" s="20" t="s">
        <v>1358</v>
      </c>
      <c r="M2764" s="20">
        <v>1088</v>
      </c>
      <c r="N2764" s="20">
        <v>1088</v>
      </c>
      <c r="O2764" s="20" t="s">
        <v>927</v>
      </c>
      <c r="P2764" s="20" t="s">
        <v>50</v>
      </c>
      <c r="Q2764" s="28"/>
      <c r="R2764" s="21" t="s">
        <v>1059</v>
      </c>
      <c r="S2764" s="21"/>
      <c r="T2764" s="21" t="s">
        <v>53</v>
      </c>
      <c r="U2764" s="21" t="s">
        <v>1061</v>
      </c>
      <c r="V2764" s="46">
        <v>1</v>
      </c>
      <c r="W2764" s="26">
        <f t="shared" si="1783"/>
        <v>1</v>
      </c>
      <c r="X2764" s="26">
        <f t="shared" si="1784"/>
        <v>1</v>
      </c>
      <c r="Y2764" s="21">
        <v>10</v>
      </c>
      <c r="Z2764" s="22">
        <f t="shared" si="1832"/>
        <v>1088</v>
      </c>
      <c r="AA2764" s="20" t="s">
        <v>2218</v>
      </c>
      <c r="AB2764" s="22"/>
      <c r="AC2764" s="22">
        <v>1</v>
      </c>
      <c r="AD2764" s="22"/>
      <c r="AE2764" s="22">
        <f t="shared" si="1849"/>
        <v>1088</v>
      </c>
      <c r="AF2764" s="22">
        <f t="shared" si="1786"/>
        <v>1088</v>
      </c>
      <c r="AG2764" s="20">
        <f t="shared" si="1850"/>
        <v>1088</v>
      </c>
      <c r="AH2764" s="20" t="str">
        <f>VLOOKUP(U2764,[1]提成计算!B:I,8,FALSE)</f>
        <v>否</v>
      </c>
      <c r="AI2764" s="20"/>
      <c r="AJ2764" s="22"/>
      <c r="AK2764" s="22"/>
      <c r="AM2764" s="22"/>
      <c r="AN2764" s="22"/>
      <c r="AO2764" s="22" t="s">
        <v>2216</v>
      </c>
      <c r="AP2764" s="22" t="s">
        <v>1301</v>
      </c>
      <c r="AS2764" s="20"/>
      <c r="AT2764" s="20"/>
      <c r="AU2764" s="20"/>
    </row>
    <row r="2765" spans="1:47" x14ac:dyDescent="0.15">
      <c r="A2765" s="21" t="s">
        <v>1273</v>
      </c>
      <c r="B2765" s="20" t="s">
        <v>918</v>
      </c>
      <c r="C2765" s="20" t="s">
        <v>1050</v>
      </c>
      <c r="D2765" s="20" t="s">
        <v>1078</v>
      </c>
      <c r="E2765" s="20" t="s">
        <v>1079</v>
      </c>
      <c r="F2765" s="20" t="s">
        <v>1250</v>
      </c>
      <c r="G2765" s="20" t="s">
        <v>3911</v>
      </c>
      <c r="H2765" s="20"/>
      <c r="I2765" s="20">
        <v>13522801622</v>
      </c>
      <c r="J2765" s="20" t="s">
        <v>924</v>
      </c>
      <c r="K2765" s="20" t="s">
        <v>1081</v>
      </c>
      <c r="L2765" s="20" t="s">
        <v>2268</v>
      </c>
      <c r="M2765" s="20">
        <v>1398</v>
      </c>
      <c r="N2765" s="20">
        <v>1398</v>
      </c>
      <c r="O2765" s="20" t="s">
        <v>927</v>
      </c>
      <c r="P2765" s="20" t="s">
        <v>50</v>
      </c>
      <c r="Q2765" s="28"/>
      <c r="R2765" s="21" t="s">
        <v>1082</v>
      </c>
      <c r="S2765" s="25" t="s">
        <v>1322</v>
      </c>
      <c r="T2765" s="21" t="s">
        <v>53</v>
      </c>
      <c r="U2765" s="21" t="s">
        <v>1083</v>
      </c>
      <c r="V2765" s="46">
        <v>1</v>
      </c>
      <c r="W2765" s="26">
        <f t="shared" si="1783"/>
        <v>1</v>
      </c>
      <c r="Y2765" s="21">
        <v>20</v>
      </c>
      <c r="Z2765" s="22">
        <f t="shared" si="1832"/>
        <v>1398</v>
      </c>
      <c r="AA2765" s="20" t="s">
        <v>2218</v>
      </c>
      <c r="AB2765" s="22"/>
      <c r="AC2765" s="22">
        <v>1</v>
      </c>
      <c r="AD2765" s="22"/>
      <c r="AE2765" s="22">
        <f t="shared" si="1849"/>
        <v>1398</v>
      </c>
      <c r="AF2765" s="22">
        <f t="shared" si="1786"/>
        <v>1398</v>
      </c>
      <c r="AG2765" s="20"/>
      <c r="AH2765" s="22"/>
      <c r="AI2765" s="22"/>
      <c r="AJ2765" s="22">
        <f t="shared" ref="AJ2765:AJ2766" si="1851">N2765</f>
        <v>1398</v>
      </c>
      <c r="AK2765" s="22">
        <f>IF(O2765="(传统)XDSL",VLOOKUP(S2765,[2]直销续费率明细!C:I,7,FALSE)*1,IF(O2765="GPON+XDSL",VLOOKUP(S2765,[2]直销续费率明细!C:I,7,FALSE)*1,VLOOKUP(S2765,[2]直销续费率明细!C:I,5,FALSE)*1))</f>
        <v>-40</v>
      </c>
      <c r="AL2765" s="22" t="s">
        <v>1309</v>
      </c>
      <c r="AM2765" s="22"/>
      <c r="AN2765" s="22"/>
      <c r="AO2765" s="22" t="s">
        <v>3441</v>
      </c>
      <c r="AP2765" s="22" t="s">
        <v>1301</v>
      </c>
      <c r="AS2765" s="20">
        <f>IF(Y2765&gt;=10,VLOOKUP(U2765,[2]提成计算!B:T,19,FALSE),VLOOKUP(U2765,[2]提成计算!B:T,18,FALSE))</f>
        <v>0.12</v>
      </c>
      <c r="AT2765" s="20">
        <f t="shared" ref="AT2765:AT2766" si="1852">IF(AD2765*AS2765&gt;0,AD2765*AS2765,AE2765*AS2765)</f>
        <v>167.76</v>
      </c>
      <c r="AU2765" s="20">
        <f t="shared" ref="AU2765:AU2766" si="1853">IF(AND(AK2765&lt;0,AK2765+AT2765&lt;0),-AT2765,AK2765)</f>
        <v>-40</v>
      </c>
    </row>
    <row r="2766" spans="1:47" x14ac:dyDescent="0.15">
      <c r="A2766" s="21" t="s">
        <v>1273</v>
      </c>
      <c r="B2766" s="20" t="s">
        <v>918</v>
      </c>
      <c r="C2766" s="20" t="s">
        <v>1050</v>
      </c>
      <c r="D2766" s="20" t="s">
        <v>1078</v>
      </c>
      <c r="E2766" s="20" t="s">
        <v>1079</v>
      </c>
      <c r="F2766" s="20" t="s">
        <v>1250</v>
      </c>
      <c r="G2766" s="20" t="s">
        <v>3912</v>
      </c>
      <c r="H2766" s="20"/>
      <c r="I2766" s="20">
        <v>13415879603</v>
      </c>
      <c r="J2766" s="20" t="s">
        <v>924</v>
      </c>
      <c r="K2766" s="20" t="s">
        <v>1081</v>
      </c>
      <c r="L2766" s="20" t="s">
        <v>1299</v>
      </c>
      <c r="M2766" s="20">
        <v>888</v>
      </c>
      <c r="N2766" s="20">
        <v>888</v>
      </c>
      <c r="O2766" s="20" t="s">
        <v>927</v>
      </c>
      <c r="P2766" s="20" t="s">
        <v>50</v>
      </c>
      <c r="Q2766" s="28"/>
      <c r="R2766" s="21" t="s">
        <v>1082</v>
      </c>
      <c r="S2766" s="25" t="s">
        <v>1322</v>
      </c>
      <c r="T2766" s="21" t="s">
        <v>53</v>
      </c>
      <c r="U2766" s="21" t="s">
        <v>1083</v>
      </c>
      <c r="V2766" s="46">
        <v>1</v>
      </c>
      <c r="W2766" s="26">
        <f t="shared" si="1783"/>
        <v>1</v>
      </c>
      <c r="Y2766" s="21">
        <v>12</v>
      </c>
      <c r="Z2766" s="22">
        <f t="shared" si="1832"/>
        <v>888</v>
      </c>
      <c r="AA2766" s="20" t="s">
        <v>3440</v>
      </c>
      <c r="AB2766" s="22"/>
      <c r="AC2766" s="22">
        <v>1</v>
      </c>
      <c r="AD2766" s="22"/>
      <c r="AE2766" s="22">
        <f t="shared" si="1849"/>
        <v>888</v>
      </c>
      <c r="AF2766" s="22">
        <f t="shared" si="1786"/>
        <v>888</v>
      </c>
      <c r="AG2766" s="20"/>
      <c r="AH2766" s="22"/>
      <c r="AI2766" s="22"/>
      <c r="AJ2766" s="22">
        <f t="shared" si="1851"/>
        <v>888</v>
      </c>
      <c r="AK2766" s="22">
        <f>IF(O2766="(传统)XDSL",VLOOKUP(S2766,[2]直销续费率明细!C:I,7,FALSE)*1,IF(O2766="GPON+XDSL",VLOOKUP(S2766,[2]直销续费率明细!C:I,7,FALSE)*1,VLOOKUP(S2766,[2]直销续费率明细!C:I,5,FALSE)*1))</f>
        <v>-40</v>
      </c>
      <c r="AL2766" s="22" t="s">
        <v>1309</v>
      </c>
      <c r="AM2766" s="22"/>
      <c r="AN2766" s="22"/>
      <c r="AO2766" s="22" t="s">
        <v>3441</v>
      </c>
      <c r="AP2766" s="22" t="s">
        <v>1301</v>
      </c>
      <c r="AS2766" s="20">
        <f>IF(Y2766&gt;=10,VLOOKUP(U2766,[2]提成计算!B:T,19,FALSE),VLOOKUP(U2766,[2]提成计算!B:T,18,FALSE))</f>
        <v>0.12</v>
      </c>
      <c r="AT2766" s="20">
        <f t="shared" si="1852"/>
        <v>106.56</v>
      </c>
      <c r="AU2766" s="20">
        <f t="shared" si="1853"/>
        <v>-40</v>
      </c>
    </row>
    <row r="2767" spans="1:47" x14ac:dyDescent="0.15">
      <c r="A2767" s="21" t="s">
        <v>1273</v>
      </c>
      <c r="B2767" s="20" t="s">
        <v>918</v>
      </c>
      <c r="C2767" s="20" t="s">
        <v>1050</v>
      </c>
      <c r="D2767" s="20" t="s">
        <v>1078</v>
      </c>
      <c r="E2767" s="20" t="s">
        <v>1084</v>
      </c>
      <c r="F2767" s="20" t="s">
        <v>1250</v>
      </c>
      <c r="G2767" s="20" t="s">
        <v>3913</v>
      </c>
      <c r="H2767" s="20"/>
      <c r="I2767" s="20">
        <v>18825838272</v>
      </c>
      <c r="J2767" s="20" t="s">
        <v>1268</v>
      </c>
      <c r="K2767" s="20" t="s">
        <v>1086</v>
      </c>
      <c r="L2767" s="20" t="s">
        <v>1358</v>
      </c>
      <c r="M2767" s="20">
        <v>1088</v>
      </c>
      <c r="N2767" s="20">
        <v>1088</v>
      </c>
      <c r="O2767" s="20" t="s">
        <v>927</v>
      </c>
      <c r="P2767" s="20" t="s">
        <v>50</v>
      </c>
      <c r="Q2767" s="28"/>
      <c r="R2767" s="21" t="s">
        <v>1082</v>
      </c>
      <c r="S2767" s="21"/>
      <c r="T2767" s="21" t="s">
        <v>53</v>
      </c>
      <c r="U2767" s="21" t="s">
        <v>1088</v>
      </c>
      <c r="V2767" s="46">
        <v>1</v>
      </c>
      <c r="W2767" s="26">
        <f t="shared" si="1783"/>
        <v>1</v>
      </c>
      <c r="X2767" s="26">
        <f t="shared" si="1784"/>
        <v>1</v>
      </c>
      <c r="Y2767" s="21">
        <v>10</v>
      </c>
      <c r="Z2767" s="22">
        <f t="shared" si="1832"/>
        <v>1088</v>
      </c>
      <c r="AA2767" s="20" t="s">
        <v>3440</v>
      </c>
      <c r="AB2767" s="22"/>
      <c r="AC2767" s="22">
        <v>1</v>
      </c>
      <c r="AD2767" s="22"/>
      <c r="AE2767" s="22">
        <f t="shared" si="1849"/>
        <v>1088</v>
      </c>
      <c r="AF2767" s="22">
        <f t="shared" si="1786"/>
        <v>1088</v>
      </c>
      <c r="AG2767" s="20">
        <f>N2767</f>
        <v>1088</v>
      </c>
      <c r="AH2767" s="20" t="str">
        <f>VLOOKUP(U2767,[1]提成计算!B:I,8,FALSE)</f>
        <v xml:space="preserve"> </v>
      </c>
      <c r="AI2767" s="20"/>
      <c r="AJ2767" s="22"/>
      <c r="AK2767" s="22"/>
      <c r="AM2767" s="22"/>
      <c r="AN2767" s="22"/>
      <c r="AO2767" s="22" t="s">
        <v>3441</v>
      </c>
      <c r="AP2767" s="22" t="s">
        <v>1301</v>
      </c>
      <c r="AS2767" s="20"/>
      <c r="AT2767" s="20"/>
      <c r="AU2767" s="20"/>
    </row>
    <row r="2768" spans="1:47" x14ac:dyDescent="0.15">
      <c r="A2768" s="21" t="s">
        <v>1273</v>
      </c>
      <c r="B2768" s="20" t="s">
        <v>918</v>
      </c>
      <c r="C2768" s="20" t="s">
        <v>1050</v>
      </c>
      <c r="D2768" s="20" t="s">
        <v>1078</v>
      </c>
      <c r="E2768" s="20" t="s">
        <v>1084</v>
      </c>
      <c r="F2768" s="20" t="s">
        <v>1250</v>
      </c>
      <c r="G2768" s="20" t="s">
        <v>3914</v>
      </c>
      <c r="H2768" s="20"/>
      <c r="I2768" s="20">
        <v>15019063312</v>
      </c>
      <c r="J2768" s="20" t="s">
        <v>924</v>
      </c>
      <c r="K2768" s="20" t="s">
        <v>1086</v>
      </c>
      <c r="L2768" s="20" t="s">
        <v>1918</v>
      </c>
      <c r="M2768" s="20">
        <v>680</v>
      </c>
      <c r="N2768" s="20">
        <v>680</v>
      </c>
      <c r="O2768" s="20" t="s">
        <v>1262</v>
      </c>
      <c r="P2768" s="20" t="s">
        <v>50</v>
      </c>
      <c r="Q2768" s="28"/>
      <c r="R2768" s="21" t="s">
        <v>1082</v>
      </c>
      <c r="S2768" s="25" t="s">
        <v>1087</v>
      </c>
      <c r="T2768" s="21" t="s">
        <v>53</v>
      </c>
      <c r="U2768" s="21" t="s">
        <v>1088</v>
      </c>
      <c r="V2768" s="46">
        <v>1</v>
      </c>
      <c r="W2768" s="26">
        <f t="shared" si="1783"/>
        <v>1</v>
      </c>
      <c r="Y2768" s="21">
        <v>4</v>
      </c>
      <c r="Z2768" s="22">
        <f t="shared" si="1832"/>
        <v>680</v>
      </c>
      <c r="AA2768" s="20" t="s">
        <v>3440</v>
      </c>
      <c r="AB2768" s="22">
        <v>1</v>
      </c>
      <c r="AC2768" s="22"/>
      <c r="AD2768" s="22">
        <f>N2768</f>
        <v>680</v>
      </c>
      <c r="AE2768" s="22"/>
      <c r="AF2768" s="22">
        <f t="shared" si="1786"/>
        <v>680</v>
      </c>
      <c r="AG2768" s="20"/>
      <c r="AH2768" s="22"/>
      <c r="AI2768" s="22"/>
      <c r="AJ2768" s="22">
        <f>N2768</f>
        <v>680</v>
      </c>
      <c r="AK2768" s="22">
        <f>IF(O2768="(传统)XDSL",VLOOKUP(S2768,[2]直销续费率明细!C:I,7,FALSE)*1,IF(O2768="GPON+XDSL",VLOOKUP(S2768,[2]直销续费率明细!C:I,7,FALSE)*1,VLOOKUP(S2768,[2]直销续费率明细!C:I,5,FALSE)*1))</f>
        <v>25</v>
      </c>
      <c r="AL2768" s="22" t="s">
        <v>1309</v>
      </c>
      <c r="AM2768" s="22"/>
      <c r="AN2768" s="22"/>
      <c r="AO2768" s="22" t="s">
        <v>3441</v>
      </c>
      <c r="AP2768" s="22" t="s">
        <v>3460</v>
      </c>
      <c r="AS2768" s="20">
        <f>IF(Y2768&gt;=10,VLOOKUP(U2768,[2]提成计算!B:T,19,FALSE),VLOOKUP(U2768,[2]提成计算!B:T,18,FALSE))</f>
        <v>0.08</v>
      </c>
      <c r="AT2768" s="20">
        <f t="shared" ref="AT2768" si="1854">IF(AD2768*AS2768&gt;0,AD2768*AS2768,AE2768*AS2768)</f>
        <v>54.4</v>
      </c>
      <c r="AU2768" s="20">
        <f t="shared" ref="AU2768" si="1855">IF(AND(AK2768&lt;0,AK2768+AT2768&lt;0),-AT2768,AK2768)</f>
        <v>25</v>
      </c>
    </row>
    <row r="2769" spans="1:47" x14ac:dyDescent="0.15">
      <c r="A2769" s="21" t="s">
        <v>1273</v>
      </c>
      <c r="B2769" s="20" t="s">
        <v>918</v>
      </c>
      <c r="C2769" s="20" t="s">
        <v>1050</v>
      </c>
      <c r="D2769" s="20" t="s">
        <v>1070</v>
      </c>
      <c r="E2769" s="20" t="s">
        <v>1076</v>
      </c>
      <c r="F2769" s="20" t="s">
        <v>1250</v>
      </c>
      <c r="G2769" s="20" t="s">
        <v>3915</v>
      </c>
      <c r="H2769" s="20"/>
      <c r="I2769" s="20">
        <v>13421211037</v>
      </c>
      <c r="J2769" s="20" t="s">
        <v>1268</v>
      </c>
      <c r="K2769" s="20" t="s">
        <v>205</v>
      </c>
      <c r="L2769" s="20" t="s">
        <v>1358</v>
      </c>
      <c r="M2769" s="20">
        <v>1088</v>
      </c>
      <c r="N2769" s="20">
        <v>1088</v>
      </c>
      <c r="O2769" s="20" t="s">
        <v>927</v>
      </c>
      <c r="P2769" s="20" t="s">
        <v>50</v>
      </c>
      <c r="Q2769" s="28"/>
      <c r="R2769" s="21" t="s">
        <v>104</v>
      </c>
      <c r="S2769" s="21"/>
      <c r="T2769" s="21" t="s">
        <v>53</v>
      </c>
      <c r="U2769" s="21" t="s">
        <v>206</v>
      </c>
      <c r="V2769" s="46">
        <v>1</v>
      </c>
      <c r="W2769" s="26">
        <f t="shared" si="1783"/>
        <v>1</v>
      </c>
      <c r="X2769" s="26">
        <f t="shared" si="1784"/>
        <v>1</v>
      </c>
      <c r="Y2769" s="21">
        <v>10</v>
      </c>
      <c r="Z2769" s="22">
        <f t="shared" si="1832"/>
        <v>1088</v>
      </c>
      <c r="AA2769" s="20" t="s">
        <v>3440</v>
      </c>
      <c r="AB2769" s="22"/>
      <c r="AC2769" s="22">
        <v>1</v>
      </c>
      <c r="AD2769" s="22"/>
      <c r="AE2769" s="22">
        <f>N2769</f>
        <v>1088</v>
      </c>
      <c r="AF2769" s="22">
        <f t="shared" si="1786"/>
        <v>1088</v>
      </c>
      <c r="AG2769" s="20">
        <f t="shared" ref="AG2769:AG2770" si="1856">N2769</f>
        <v>1088</v>
      </c>
      <c r="AH2769" s="20" t="str">
        <f>VLOOKUP(U2769,[1]提成计算!B:I,8,FALSE)</f>
        <v xml:space="preserve"> </v>
      </c>
      <c r="AI2769" s="20"/>
      <c r="AJ2769" s="22"/>
      <c r="AK2769" s="22"/>
      <c r="AM2769" s="22"/>
      <c r="AN2769" s="22"/>
      <c r="AO2769" s="22" t="s">
        <v>3441</v>
      </c>
      <c r="AP2769" s="22" t="s">
        <v>1301</v>
      </c>
      <c r="AS2769" s="20"/>
      <c r="AT2769" s="20"/>
      <c r="AU2769" s="20"/>
    </row>
    <row r="2770" spans="1:47" x14ac:dyDescent="0.15">
      <c r="A2770" s="21" t="s">
        <v>1273</v>
      </c>
      <c r="B2770" s="20" t="s">
        <v>918</v>
      </c>
      <c r="C2770" s="20" t="s">
        <v>1050</v>
      </c>
      <c r="D2770" s="20" t="s">
        <v>1051</v>
      </c>
      <c r="E2770" s="20" t="s">
        <v>1492</v>
      </c>
      <c r="F2770" s="20" t="s">
        <v>1250</v>
      </c>
      <c r="G2770" s="20" t="s">
        <v>3916</v>
      </c>
      <c r="H2770" s="20"/>
      <c r="I2770" s="20">
        <v>13018676794</v>
      </c>
      <c r="J2770" s="20" t="s">
        <v>1268</v>
      </c>
      <c r="K2770" s="20" t="s">
        <v>254</v>
      </c>
      <c r="L2770" s="20" t="s">
        <v>1939</v>
      </c>
      <c r="M2770" s="20">
        <v>680</v>
      </c>
      <c r="N2770" s="20">
        <v>680</v>
      </c>
      <c r="O2770" s="20" t="s">
        <v>927</v>
      </c>
      <c r="P2770" s="20" t="s">
        <v>50</v>
      </c>
      <c r="Q2770" s="28"/>
      <c r="R2770" s="21" t="s">
        <v>121</v>
      </c>
      <c r="S2770" s="21"/>
      <c r="T2770" s="21" t="s">
        <v>53</v>
      </c>
      <c r="U2770" s="21" t="s">
        <v>255</v>
      </c>
      <c r="V2770" s="46">
        <v>1</v>
      </c>
      <c r="W2770" s="26">
        <f t="shared" si="1783"/>
        <v>1</v>
      </c>
      <c r="X2770" s="26">
        <f t="shared" si="1784"/>
        <v>1</v>
      </c>
      <c r="Y2770" s="21">
        <v>4</v>
      </c>
      <c r="Z2770" s="22">
        <f t="shared" si="1832"/>
        <v>680</v>
      </c>
      <c r="AA2770" s="20" t="s">
        <v>3440</v>
      </c>
      <c r="AB2770" s="22">
        <v>1</v>
      </c>
      <c r="AC2770" s="22"/>
      <c r="AD2770" s="22">
        <f t="shared" ref="AD2770:AD2771" si="1857">N2770</f>
        <v>680</v>
      </c>
      <c r="AE2770" s="22"/>
      <c r="AF2770" s="22">
        <f t="shared" si="1786"/>
        <v>680</v>
      </c>
      <c r="AG2770" s="20">
        <f t="shared" si="1856"/>
        <v>680</v>
      </c>
      <c r="AH2770" s="20" t="str">
        <f>VLOOKUP(U2770,[1]提成计算!B:I,8,FALSE)</f>
        <v xml:space="preserve"> </v>
      </c>
      <c r="AI2770" s="20"/>
      <c r="AJ2770" s="22"/>
      <c r="AK2770" s="22"/>
      <c r="AM2770" s="22"/>
      <c r="AN2770" s="22"/>
      <c r="AO2770" s="22" t="s">
        <v>3441</v>
      </c>
      <c r="AP2770" s="22" t="s">
        <v>1301</v>
      </c>
      <c r="AS2770" s="20"/>
      <c r="AT2770" s="20"/>
      <c r="AU2770" s="20"/>
    </row>
    <row r="2771" spans="1:47" x14ac:dyDescent="0.15">
      <c r="A2771" s="21" t="s">
        <v>1273</v>
      </c>
      <c r="B2771" s="20" t="s">
        <v>918</v>
      </c>
      <c r="C2771" s="20" t="s">
        <v>1050</v>
      </c>
      <c r="D2771" s="20" t="s">
        <v>1065</v>
      </c>
      <c r="E2771" s="20" t="s">
        <v>1066</v>
      </c>
      <c r="F2771" s="20" t="s">
        <v>1250</v>
      </c>
      <c r="G2771" s="20" t="s">
        <v>3917</v>
      </c>
      <c r="H2771" s="20"/>
      <c r="I2771" s="20">
        <v>13726401980</v>
      </c>
      <c r="J2771" s="20" t="s">
        <v>924</v>
      </c>
      <c r="K2771" s="20" t="s">
        <v>3739</v>
      </c>
      <c r="L2771" s="20" t="s">
        <v>1918</v>
      </c>
      <c r="M2771" s="20">
        <v>680</v>
      </c>
      <c r="N2771" s="20">
        <v>680</v>
      </c>
      <c r="O2771" s="20" t="s">
        <v>1262</v>
      </c>
      <c r="P2771" s="20" t="s">
        <v>50</v>
      </c>
      <c r="Q2771" s="28"/>
      <c r="R2771" s="21" t="s">
        <v>69</v>
      </c>
      <c r="S2771" s="25" t="s">
        <v>1068</v>
      </c>
      <c r="T2771" s="21" t="s">
        <v>53</v>
      </c>
      <c r="U2771" s="21" t="s">
        <v>1803</v>
      </c>
      <c r="V2771" s="46">
        <v>1</v>
      </c>
      <c r="W2771" s="26">
        <f t="shared" si="1783"/>
        <v>1</v>
      </c>
      <c r="Y2771" s="21">
        <v>4</v>
      </c>
      <c r="Z2771" s="22">
        <f t="shared" si="1832"/>
        <v>680</v>
      </c>
      <c r="AA2771" s="20" t="s">
        <v>3440</v>
      </c>
      <c r="AB2771" s="22">
        <v>1</v>
      </c>
      <c r="AC2771" s="22"/>
      <c r="AD2771" s="22">
        <f t="shared" si="1857"/>
        <v>680</v>
      </c>
      <c r="AE2771" s="22"/>
      <c r="AF2771" s="22">
        <f t="shared" si="1786"/>
        <v>680</v>
      </c>
      <c r="AG2771" s="20"/>
      <c r="AH2771" s="22"/>
      <c r="AI2771" s="22"/>
      <c r="AJ2771" s="22">
        <f>N2771</f>
        <v>680</v>
      </c>
      <c r="AK2771" s="22">
        <f>IF(O2771="(传统)XDSL",VLOOKUP(S2771,[2]直销续费率明细!C:I,7,FALSE)*1,IF(O2771="GPON+XDSL",VLOOKUP(S2771,[2]直销续费率明细!C:I,7,FALSE)*1,VLOOKUP(S2771,[2]直销续费率明细!C:I,5,FALSE)*1))</f>
        <v>0</v>
      </c>
      <c r="AL2771" s="22" t="s">
        <v>1300</v>
      </c>
      <c r="AM2771" s="22"/>
      <c r="AN2771" s="22"/>
      <c r="AO2771" s="22" t="s">
        <v>3441</v>
      </c>
      <c r="AP2771" s="22" t="s">
        <v>3460</v>
      </c>
      <c r="AS2771" s="20">
        <f>IF(Y2771&gt;=10,VLOOKUP(U2771,[2]提成计算!B:T,19,FALSE),VLOOKUP(U2771,[2]提成计算!B:T,18,FALSE))</f>
        <v>7.0000000000000007E-2</v>
      </c>
      <c r="AT2771" s="20">
        <f t="shared" ref="AT2771" si="1858">IF(AD2771*AS2771&gt;0,AD2771*AS2771,AE2771*AS2771)</f>
        <v>47.6</v>
      </c>
      <c r="AU2771" s="20">
        <f t="shared" ref="AU2771" si="1859">IF(AND(AK2771&lt;0,AK2771+AT2771&lt;0),-AT2771,AK2771)</f>
        <v>0</v>
      </c>
    </row>
    <row r="2772" spans="1:47" x14ac:dyDescent="0.15">
      <c r="A2772" s="21" t="s">
        <v>1273</v>
      </c>
      <c r="B2772" s="20" t="s">
        <v>918</v>
      </c>
      <c r="C2772" s="20" t="s">
        <v>1050</v>
      </c>
      <c r="D2772" s="20" t="s">
        <v>1070</v>
      </c>
      <c r="E2772" s="20" t="s">
        <v>1606</v>
      </c>
      <c r="F2772" s="20" t="s">
        <v>1250</v>
      </c>
      <c r="G2772" s="20" t="s">
        <v>3918</v>
      </c>
      <c r="H2772" s="20"/>
      <c r="I2772" s="20">
        <v>13729982070</v>
      </c>
      <c r="J2772" s="20" t="s">
        <v>1275</v>
      </c>
      <c r="K2772" s="20" t="s">
        <v>3919</v>
      </c>
      <c r="L2772" s="20" t="s">
        <v>1277</v>
      </c>
      <c r="M2772" s="20">
        <v>205</v>
      </c>
      <c r="N2772" s="20">
        <v>205</v>
      </c>
      <c r="O2772" s="20" t="s">
        <v>927</v>
      </c>
      <c r="P2772" s="20" t="s">
        <v>50</v>
      </c>
      <c r="Q2772" s="28"/>
      <c r="R2772" s="22" t="s">
        <v>104</v>
      </c>
      <c r="S2772" s="21"/>
      <c r="T2772" s="21" t="s">
        <v>948</v>
      </c>
      <c r="U2772" s="22" t="s">
        <v>104</v>
      </c>
      <c r="V2772" s="46"/>
      <c r="Y2772" s="21">
        <v>2</v>
      </c>
      <c r="Z2772" s="22">
        <f t="shared" si="1832"/>
        <v>205</v>
      </c>
      <c r="AA2772" s="20" t="s">
        <v>3440</v>
      </c>
      <c r="AB2772" s="22"/>
      <c r="AC2772" s="22"/>
      <c r="AD2772" s="22"/>
      <c r="AE2772" s="22"/>
      <c r="AF2772" s="22"/>
      <c r="AG2772" s="20"/>
      <c r="AH2772" s="22"/>
      <c r="AI2772" s="22"/>
      <c r="AJ2772" s="22"/>
      <c r="AK2772" s="22"/>
      <c r="AM2772" s="22"/>
      <c r="AN2772" s="22"/>
      <c r="AO2772" s="22" t="s">
        <v>3441</v>
      </c>
      <c r="AP2772" s="22">
        <v>0</v>
      </c>
      <c r="AS2772" s="20"/>
      <c r="AT2772" s="20"/>
      <c r="AU2772" s="20"/>
    </row>
    <row r="2773" spans="1:47" x14ac:dyDescent="0.15">
      <c r="A2773" s="21" t="s">
        <v>1273</v>
      </c>
      <c r="B2773" s="20" t="s">
        <v>918</v>
      </c>
      <c r="C2773" s="20" t="s">
        <v>1050</v>
      </c>
      <c r="D2773" s="20" t="s">
        <v>1065</v>
      </c>
      <c r="E2773" s="20" t="s">
        <v>1552</v>
      </c>
      <c r="F2773" s="20" t="s">
        <v>1250</v>
      </c>
      <c r="G2773" s="20" t="s">
        <v>3920</v>
      </c>
      <c r="H2773" s="20"/>
      <c r="I2773" s="20">
        <v>15920684210</v>
      </c>
      <c r="J2773" s="20" t="s">
        <v>924</v>
      </c>
      <c r="K2773" s="20" t="s">
        <v>3814</v>
      </c>
      <c r="L2773" s="20" t="s">
        <v>1918</v>
      </c>
      <c r="M2773" s="20">
        <v>680</v>
      </c>
      <c r="N2773" s="20">
        <v>680</v>
      </c>
      <c r="O2773" s="20" t="s">
        <v>927</v>
      </c>
      <c r="P2773" s="20" t="s">
        <v>50</v>
      </c>
      <c r="Q2773" s="28"/>
      <c r="R2773" s="21" t="s">
        <v>69</v>
      </c>
      <c r="S2773" s="25" t="s">
        <v>1705</v>
      </c>
      <c r="T2773" s="21" t="s">
        <v>3575</v>
      </c>
      <c r="U2773" s="21" t="s">
        <v>88</v>
      </c>
      <c r="V2773" s="46">
        <v>1</v>
      </c>
      <c r="W2773" s="26">
        <f t="shared" ref="W2773:W2784" si="1860">V2773</f>
        <v>1</v>
      </c>
      <c r="Y2773" s="21">
        <v>4</v>
      </c>
      <c r="Z2773" s="22">
        <f t="shared" si="1832"/>
        <v>680</v>
      </c>
      <c r="AA2773" s="20" t="s">
        <v>3440</v>
      </c>
      <c r="AB2773" s="22">
        <v>1</v>
      </c>
      <c r="AC2773" s="22"/>
      <c r="AD2773" s="22">
        <f t="shared" ref="AD2773:AD2775" si="1861">N2773</f>
        <v>680</v>
      </c>
      <c r="AE2773" s="22"/>
      <c r="AF2773" s="22">
        <f t="shared" ref="AF2773:AF2784" si="1862">N2773</f>
        <v>680</v>
      </c>
      <c r="AG2773" s="20"/>
      <c r="AH2773" s="22"/>
      <c r="AI2773" s="22"/>
      <c r="AJ2773" s="22">
        <f t="shared" ref="AJ2773:AJ2781" si="1863">N2773</f>
        <v>680</v>
      </c>
      <c r="AK2773" s="22">
        <f>IF(O2773="(传统)XDSL",VLOOKUP(S2773,[2]直销续费率明细!C:I,7,FALSE)*1,IF(O2773="GPON+XDSL",VLOOKUP(S2773,[2]直销续费率明细!C:I,7,FALSE)*1,VLOOKUP(S2773,[2]直销续费率明细!C:I,5,FALSE)*1))</f>
        <v>-40</v>
      </c>
      <c r="AL2773" s="22" t="s">
        <v>1309</v>
      </c>
      <c r="AM2773" s="22"/>
      <c r="AN2773" s="22"/>
      <c r="AO2773" s="22" t="s">
        <v>3441</v>
      </c>
      <c r="AP2773" s="22" t="s">
        <v>3460</v>
      </c>
      <c r="AS2773" s="20">
        <f>IF(Y2773&gt;=10,VLOOKUP(U2773,[2]提成计算!B:T,19,FALSE),VLOOKUP(U2773,[2]提成计算!B:T,18,FALSE))</f>
        <v>0.06</v>
      </c>
      <c r="AT2773" s="20">
        <f t="shared" ref="AT2773:AT2774" si="1864">IF(AD2773*AS2773&gt;0,AD2773*AS2773,AE2773*AS2773)</f>
        <v>40.799999999999997</v>
      </c>
      <c r="AU2773" s="20">
        <f t="shared" ref="AU2773:AU2774" si="1865">IF(AND(AK2773&lt;0,AK2773+AT2773&lt;0),-AT2773,AK2773)</f>
        <v>-40</v>
      </c>
    </row>
    <row r="2774" spans="1:47" x14ac:dyDescent="0.15">
      <c r="A2774" s="21" t="s">
        <v>1273</v>
      </c>
      <c r="B2774" s="20" t="s">
        <v>918</v>
      </c>
      <c r="C2774" s="20" t="s">
        <v>1050</v>
      </c>
      <c r="D2774" s="20" t="s">
        <v>1062</v>
      </c>
      <c r="E2774" s="20" t="s">
        <v>1063</v>
      </c>
      <c r="F2774" s="20" t="s">
        <v>1250</v>
      </c>
      <c r="G2774" s="20" t="s">
        <v>3921</v>
      </c>
      <c r="H2774" s="20"/>
      <c r="I2774" s="20">
        <v>13532921116</v>
      </c>
      <c r="J2774" s="20" t="s">
        <v>924</v>
      </c>
      <c r="K2774" s="20" t="s">
        <v>3805</v>
      </c>
      <c r="L2774" s="20" t="s">
        <v>1918</v>
      </c>
      <c r="M2774" s="20">
        <v>680</v>
      </c>
      <c r="N2774" s="20">
        <v>680</v>
      </c>
      <c r="O2774" s="20" t="s">
        <v>927</v>
      </c>
      <c r="P2774" s="20" t="s">
        <v>50</v>
      </c>
      <c r="Q2774" s="28"/>
      <c r="R2774" s="21" t="s">
        <v>69</v>
      </c>
      <c r="S2774" s="25" t="s">
        <v>3922</v>
      </c>
      <c r="T2774" s="21" t="s">
        <v>53</v>
      </c>
      <c r="U2774" s="21" t="s">
        <v>3806</v>
      </c>
      <c r="V2774" s="46">
        <v>1</v>
      </c>
      <c r="W2774" s="26">
        <f t="shared" si="1860"/>
        <v>1</v>
      </c>
      <c r="Y2774" s="21">
        <v>4</v>
      </c>
      <c r="Z2774" s="22">
        <f t="shared" si="1832"/>
        <v>680</v>
      </c>
      <c r="AA2774" s="20" t="s">
        <v>3440</v>
      </c>
      <c r="AB2774" s="22">
        <v>1</v>
      </c>
      <c r="AC2774" s="22"/>
      <c r="AD2774" s="22">
        <f t="shared" si="1861"/>
        <v>680</v>
      </c>
      <c r="AE2774" s="22"/>
      <c r="AF2774" s="22">
        <f t="shared" si="1862"/>
        <v>680</v>
      </c>
      <c r="AG2774" s="20"/>
      <c r="AH2774" s="22"/>
      <c r="AI2774" s="22"/>
      <c r="AJ2774" s="22">
        <f t="shared" si="1863"/>
        <v>680</v>
      </c>
      <c r="AK2774" s="22">
        <f>IF(O2774="(传统)XDSL",VLOOKUP(S2774,[2]直销续费率明细!C:I,7,FALSE)*1,IF(O2774="GPON+XDSL",VLOOKUP(S2774,[2]直销续费率明细!C:I,7,FALSE)*1,VLOOKUP(S2774,[2]直销续费率明细!C:I,5,FALSE)*1))</f>
        <v>-40</v>
      </c>
      <c r="AL2774" s="22" t="s">
        <v>1309</v>
      </c>
      <c r="AM2774" s="22"/>
      <c r="AN2774" s="22"/>
      <c r="AO2774" s="22" t="s">
        <v>3441</v>
      </c>
      <c r="AP2774" s="22" t="s">
        <v>3460</v>
      </c>
      <c r="AS2774" s="20">
        <f>IF(Y2774&gt;=10,VLOOKUP(U2774,[2]提成计算!B:T,19,FALSE),VLOOKUP(U2774,[2]提成计算!B:T,18,FALSE))</f>
        <v>0.06</v>
      </c>
      <c r="AT2774" s="20">
        <f t="shared" si="1864"/>
        <v>40.799999999999997</v>
      </c>
      <c r="AU2774" s="20">
        <f t="shared" si="1865"/>
        <v>-40</v>
      </c>
    </row>
    <row r="2775" spans="1:47" x14ac:dyDescent="0.15">
      <c r="A2775" s="21" t="s">
        <v>1273</v>
      </c>
      <c r="B2775" s="20" t="s">
        <v>918</v>
      </c>
      <c r="C2775" s="20" t="s">
        <v>1050</v>
      </c>
      <c r="D2775" s="20" t="s">
        <v>1070</v>
      </c>
      <c r="E2775" s="20" t="s">
        <v>1302</v>
      </c>
      <c r="F2775" s="20" t="s">
        <v>1250</v>
      </c>
      <c r="G2775" s="20" t="s">
        <v>3923</v>
      </c>
      <c r="H2775" s="20"/>
      <c r="I2775" s="20">
        <v>13442648707</v>
      </c>
      <c r="J2775" s="20" t="s">
        <v>924</v>
      </c>
      <c r="K2775" s="20" t="s">
        <v>1073</v>
      </c>
      <c r="L2775" s="20" t="s">
        <v>1918</v>
      </c>
      <c r="M2775" s="20">
        <v>680</v>
      </c>
      <c r="N2775" s="20">
        <v>680</v>
      </c>
      <c r="O2775" s="20" t="s">
        <v>927</v>
      </c>
      <c r="P2775" s="20" t="s">
        <v>50</v>
      </c>
      <c r="Q2775" s="28"/>
      <c r="R2775" s="21" t="s">
        <v>104</v>
      </c>
      <c r="S2775" s="25" t="s">
        <v>1304</v>
      </c>
      <c r="T2775" s="21" t="s">
        <v>3727</v>
      </c>
      <c r="U2775" s="21"/>
      <c r="V2775" s="46">
        <v>1</v>
      </c>
      <c r="W2775" s="26">
        <f t="shared" si="1860"/>
        <v>1</v>
      </c>
      <c r="Y2775" s="21">
        <v>4</v>
      </c>
      <c r="Z2775" s="22">
        <f t="shared" si="1832"/>
        <v>680</v>
      </c>
      <c r="AA2775" s="20" t="s">
        <v>3440</v>
      </c>
      <c r="AB2775" s="22">
        <v>1</v>
      </c>
      <c r="AC2775" s="22"/>
      <c r="AD2775" s="22">
        <f t="shared" si="1861"/>
        <v>680</v>
      </c>
      <c r="AE2775" s="22"/>
      <c r="AF2775" s="22">
        <f t="shared" si="1862"/>
        <v>680</v>
      </c>
      <c r="AG2775" s="20"/>
      <c r="AH2775" s="22"/>
      <c r="AI2775" s="22"/>
      <c r="AJ2775" s="22">
        <f t="shared" si="1863"/>
        <v>680</v>
      </c>
      <c r="AK2775" s="22">
        <f>IF(O2775="(传统)XDSL",VLOOKUP(S2775,[1]续费率明细!C:I,7,FALSE)*1,IF(O2775="GPON+XDSL",VLOOKUP(S2775,[1]续费率明细!C:I,7,FALSE)*1,VLOOKUP(S2775,[1]续费率明细!C:I,5,FALSE)*1))</f>
        <v>-40</v>
      </c>
      <c r="AL2775" s="22" t="s">
        <v>1309</v>
      </c>
      <c r="AM2775" s="22"/>
      <c r="AN2775" s="22"/>
      <c r="AO2775" s="22" t="s">
        <v>3441</v>
      </c>
      <c r="AP2775" s="22" t="s">
        <v>3460</v>
      </c>
      <c r="AS2775" s="20"/>
      <c r="AT2775" s="20"/>
      <c r="AU2775" s="20"/>
    </row>
    <row r="2776" spans="1:47" x14ac:dyDescent="0.15">
      <c r="A2776" s="21" t="s">
        <v>1273</v>
      </c>
      <c r="B2776" s="20" t="s">
        <v>918</v>
      </c>
      <c r="C2776" s="20" t="s">
        <v>1050</v>
      </c>
      <c r="D2776" s="20" t="s">
        <v>1051</v>
      </c>
      <c r="E2776" s="20" t="s">
        <v>1815</v>
      </c>
      <c r="F2776" s="20" t="s">
        <v>1250</v>
      </c>
      <c r="G2776" s="20" t="s">
        <v>3924</v>
      </c>
      <c r="H2776" s="20"/>
      <c r="I2776" s="20">
        <v>13412223818</v>
      </c>
      <c r="J2776" s="20" t="s">
        <v>924</v>
      </c>
      <c r="K2776" s="20" t="s">
        <v>202</v>
      </c>
      <c r="L2776" s="20" t="s">
        <v>1299</v>
      </c>
      <c r="M2776" s="20">
        <v>888</v>
      </c>
      <c r="N2776" s="20">
        <v>888</v>
      </c>
      <c r="O2776" s="20" t="s">
        <v>927</v>
      </c>
      <c r="P2776" s="20" t="s">
        <v>50</v>
      </c>
      <c r="Q2776" s="28"/>
      <c r="R2776" s="21" t="s">
        <v>121</v>
      </c>
      <c r="S2776" s="25" t="s">
        <v>1494</v>
      </c>
      <c r="T2776" s="21" t="s">
        <v>53</v>
      </c>
      <c r="U2776" s="21" t="s">
        <v>203</v>
      </c>
      <c r="V2776" s="46">
        <v>1</v>
      </c>
      <c r="W2776" s="26">
        <f t="shared" si="1860"/>
        <v>1</v>
      </c>
      <c r="Y2776" s="21">
        <v>12</v>
      </c>
      <c r="Z2776" s="22">
        <f t="shared" si="1832"/>
        <v>888</v>
      </c>
      <c r="AA2776" s="20" t="s">
        <v>3440</v>
      </c>
      <c r="AB2776" s="22"/>
      <c r="AC2776" s="22">
        <v>1</v>
      </c>
      <c r="AD2776" s="22"/>
      <c r="AE2776" s="22">
        <f>N2776</f>
        <v>888</v>
      </c>
      <c r="AF2776" s="22">
        <f t="shared" si="1862"/>
        <v>888</v>
      </c>
      <c r="AG2776" s="20"/>
      <c r="AH2776" s="22"/>
      <c r="AI2776" s="22"/>
      <c r="AJ2776" s="22">
        <f t="shared" si="1863"/>
        <v>888</v>
      </c>
      <c r="AK2776" s="22">
        <f>IF(O2776="(传统)XDSL",VLOOKUP(S2776,[2]直销续费率明细!C:I,7,FALSE)*1,IF(O2776="GPON+XDSL",VLOOKUP(S2776,[2]直销续费率明细!C:I,7,FALSE)*1,VLOOKUP(S2776,[2]直销续费率明细!C:I,5,FALSE)*1))</f>
        <v>25</v>
      </c>
      <c r="AL2776" s="22" t="s">
        <v>1300</v>
      </c>
      <c r="AM2776" s="22"/>
      <c r="AN2776" s="22"/>
      <c r="AO2776" s="22" t="s">
        <v>3441</v>
      </c>
      <c r="AP2776" s="22" t="s">
        <v>1301</v>
      </c>
      <c r="AS2776" s="20">
        <f>IF(Y2776&gt;=10,VLOOKUP(U2776,[2]提成计算!B:T,19,FALSE),VLOOKUP(U2776,[2]提成计算!B:T,18,FALSE))</f>
        <v>0.09</v>
      </c>
      <c r="AT2776" s="20">
        <f t="shared" ref="AT2776" si="1866">IF(AD2776*AS2776&gt;0,AD2776*AS2776,AE2776*AS2776)</f>
        <v>79.92</v>
      </c>
      <c r="AU2776" s="20">
        <f t="shared" ref="AU2776" si="1867">IF(AND(AK2776&lt;0,AK2776+AT2776&lt;0),-AT2776,AK2776)</f>
        <v>25</v>
      </c>
    </row>
    <row r="2777" spans="1:47" x14ac:dyDescent="0.15">
      <c r="A2777" s="21" t="s">
        <v>1273</v>
      </c>
      <c r="B2777" s="20" t="s">
        <v>918</v>
      </c>
      <c r="C2777" s="20" t="s">
        <v>1050</v>
      </c>
      <c r="D2777" s="20" t="s">
        <v>1070</v>
      </c>
      <c r="E2777" s="20" t="s">
        <v>1076</v>
      </c>
      <c r="F2777" s="20" t="s">
        <v>1250</v>
      </c>
      <c r="G2777" s="20" t="s">
        <v>3925</v>
      </c>
      <c r="H2777" s="20"/>
      <c r="I2777" s="20">
        <v>13686060448</v>
      </c>
      <c r="J2777" s="20" t="s">
        <v>924</v>
      </c>
      <c r="K2777" s="20" t="s">
        <v>1073</v>
      </c>
      <c r="L2777" s="20" t="s">
        <v>1896</v>
      </c>
      <c r="M2777" s="20">
        <v>1298</v>
      </c>
      <c r="N2777" s="20">
        <v>1298</v>
      </c>
      <c r="O2777" s="20" t="s">
        <v>927</v>
      </c>
      <c r="P2777" s="20" t="s">
        <v>50</v>
      </c>
      <c r="Q2777" s="28"/>
      <c r="R2777" s="21" t="s">
        <v>104</v>
      </c>
      <c r="S2777" s="25" t="s">
        <v>1090</v>
      </c>
      <c r="T2777" s="21" t="s">
        <v>3727</v>
      </c>
      <c r="U2777" s="21"/>
      <c r="V2777" s="46">
        <v>1</v>
      </c>
      <c r="W2777" s="26">
        <f t="shared" si="1860"/>
        <v>1</v>
      </c>
      <c r="Y2777" s="21">
        <v>6</v>
      </c>
      <c r="Z2777" s="22">
        <f t="shared" si="1832"/>
        <v>1298</v>
      </c>
      <c r="AA2777" s="20" t="s">
        <v>3440</v>
      </c>
      <c r="AB2777" s="22">
        <v>1</v>
      </c>
      <c r="AC2777" s="22"/>
      <c r="AD2777" s="22">
        <f t="shared" ref="AD2777:AD2780" si="1868">N2777</f>
        <v>1298</v>
      </c>
      <c r="AE2777" s="22"/>
      <c r="AF2777" s="22">
        <f t="shared" si="1862"/>
        <v>1298</v>
      </c>
      <c r="AG2777" s="20"/>
      <c r="AH2777" s="22"/>
      <c r="AI2777" s="22"/>
      <c r="AJ2777" s="22">
        <f t="shared" si="1863"/>
        <v>1298</v>
      </c>
      <c r="AK2777" s="22">
        <f>IF(O2777="(传统)XDSL",VLOOKUP(S2777,[1]续费率明细!C:I,7,FALSE)*1,IF(O2777="GPON+XDSL",VLOOKUP(S2777,[1]续费率明细!C:I,7,FALSE)*1,VLOOKUP(S2777,[1]续费率明细!C:I,5,FALSE)*1))</f>
        <v>-20</v>
      </c>
      <c r="AL2777" s="22" t="s">
        <v>1309</v>
      </c>
      <c r="AM2777" s="22"/>
      <c r="AN2777" s="22"/>
      <c r="AO2777" s="22" t="s">
        <v>3441</v>
      </c>
      <c r="AP2777" s="22" t="s">
        <v>1301</v>
      </c>
      <c r="AS2777" s="20"/>
      <c r="AT2777" s="20"/>
      <c r="AU2777" s="20"/>
    </row>
    <row r="2778" spans="1:47" x14ac:dyDescent="0.15">
      <c r="A2778" s="21" t="s">
        <v>1273</v>
      </c>
      <c r="B2778" s="20" t="s">
        <v>918</v>
      </c>
      <c r="C2778" s="20" t="s">
        <v>1050</v>
      </c>
      <c r="D2778" s="20" t="s">
        <v>1070</v>
      </c>
      <c r="E2778" s="20" t="s">
        <v>1076</v>
      </c>
      <c r="F2778" s="20" t="s">
        <v>1250</v>
      </c>
      <c r="G2778" s="20" t="s">
        <v>3926</v>
      </c>
      <c r="H2778" s="20"/>
      <c r="I2778" s="20">
        <v>13868638128</v>
      </c>
      <c r="J2778" s="20" t="s">
        <v>924</v>
      </c>
      <c r="K2778" s="20" t="s">
        <v>1073</v>
      </c>
      <c r="L2778" s="20" t="s">
        <v>1918</v>
      </c>
      <c r="M2778" s="20">
        <v>680</v>
      </c>
      <c r="N2778" s="20">
        <v>680</v>
      </c>
      <c r="O2778" s="20" t="s">
        <v>1334</v>
      </c>
      <c r="P2778" s="20" t="s">
        <v>50</v>
      </c>
      <c r="Q2778" s="28"/>
      <c r="R2778" s="21" t="s">
        <v>104</v>
      </c>
      <c r="S2778" s="25" t="s">
        <v>1090</v>
      </c>
      <c r="T2778" s="21" t="s">
        <v>3727</v>
      </c>
      <c r="U2778" s="21"/>
      <c r="V2778" s="46">
        <v>1</v>
      </c>
      <c r="W2778" s="26">
        <f t="shared" si="1860"/>
        <v>1</v>
      </c>
      <c r="Y2778" s="21">
        <v>4</v>
      </c>
      <c r="Z2778" s="22">
        <f t="shared" si="1832"/>
        <v>680</v>
      </c>
      <c r="AA2778" s="20" t="s">
        <v>3440</v>
      </c>
      <c r="AB2778" s="22">
        <v>1</v>
      </c>
      <c r="AC2778" s="22"/>
      <c r="AD2778" s="22">
        <f t="shared" si="1868"/>
        <v>680</v>
      </c>
      <c r="AE2778" s="22"/>
      <c r="AF2778" s="22">
        <f t="shared" si="1862"/>
        <v>680</v>
      </c>
      <c r="AG2778" s="20"/>
      <c r="AH2778" s="22"/>
      <c r="AI2778" s="22"/>
      <c r="AJ2778" s="22">
        <f t="shared" si="1863"/>
        <v>680</v>
      </c>
      <c r="AK2778" s="22">
        <f>IF(O2778="(传统)XDSL",VLOOKUP(S2778,[1]续费率明细!C:I,7,FALSE)*1,IF(O2778="GPON+XDSL",VLOOKUP(S2778,[1]续费率明细!C:I,7,FALSE)*1,VLOOKUP(S2778,[1]续费率明细!C:I,5,FALSE)*1))</f>
        <v>-20</v>
      </c>
      <c r="AL2778" s="22" t="s">
        <v>1309</v>
      </c>
      <c r="AM2778" s="22"/>
      <c r="AN2778" s="22"/>
      <c r="AO2778" s="22" t="s">
        <v>3441</v>
      </c>
      <c r="AP2778" s="22" t="s">
        <v>3460</v>
      </c>
      <c r="AS2778" s="20"/>
      <c r="AT2778" s="20"/>
      <c r="AU2778" s="20"/>
    </row>
    <row r="2779" spans="1:47" x14ac:dyDescent="0.15">
      <c r="A2779" s="21" t="s">
        <v>1273</v>
      </c>
      <c r="B2779" s="20" t="s">
        <v>918</v>
      </c>
      <c r="C2779" s="20" t="s">
        <v>1050</v>
      </c>
      <c r="D2779" s="20" t="s">
        <v>1070</v>
      </c>
      <c r="E2779" s="20" t="s">
        <v>1606</v>
      </c>
      <c r="F2779" s="20" t="s">
        <v>1250</v>
      </c>
      <c r="G2779" s="20" t="s">
        <v>3927</v>
      </c>
      <c r="H2779" s="20"/>
      <c r="I2779" s="20">
        <v>13546979608</v>
      </c>
      <c r="J2779" s="20" t="s">
        <v>924</v>
      </c>
      <c r="K2779" s="20" t="s">
        <v>1073</v>
      </c>
      <c r="L2779" s="20" t="s">
        <v>1947</v>
      </c>
      <c r="M2779" s="20">
        <v>400</v>
      </c>
      <c r="N2779" s="20">
        <v>400</v>
      </c>
      <c r="O2779" s="20" t="s">
        <v>927</v>
      </c>
      <c r="P2779" s="20" t="s">
        <v>50</v>
      </c>
      <c r="Q2779" s="28"/>
      <c r="R2779" s="21" t="s">
        <v>104</v>
      </c>
      <c r="S2779" s="25" t="s">
        <v>1090</v>
      </c>
      <c r="T2779" s="21" t="s">
        <v>3727</v>
      </c>
      <c r="U2779" s="21"/>
      <c r="V2779" s="46">
        <v>0.5</v>
      </c>
      <c r="W2779" s="26">
        <f t="shared" si="1860"/>
        <v>0.5</v>
      </c>
      <c r="Y2779" s="21">
        <v>4</v>
      </c>
      <c r="Z2779" s="22">
        <f t="shared" si="1832"/>
        <v>400</v>
      </c>
      <c r="AA2779" s="20" t="s">
        <v>3440</v>
      </c>
      <c r="AB2779" s="22">
        <v>1</v>
      </c>
      <c r="AC2779" s="22"/>
      <c r="AD2779" s="22">
        <f t="shared" si="1868"/>
        <v>400</v>
      </c>
      <c r="AE2779" s="22"/>
      <c r="AF2779" s="22">
        <f t="shared" si="1862"/>
        <v>400</v>
      </c>
      <c r="AG2779" s="20"/>
      <c r="AH2779" s="22"/>
      <c r="AI2779" s="22"/>
      <c r="AJ2779" s="22">
        <f t="shared" si="1863"/>
        <v>400</v>
      </c>
      <c r="AK2779" s="22">
        <f>IF(O2779="(传统)XDSL",VLOOKUP(S2779,[1]续费率明细!C:I,7,FALSE)*1,IF(O2779="GPON+XDSL",VLOOKUP(S2779,[1]续费率明细!C:I,7,FALSE)*1,VLOOKUP(S2779,[1]续费率明细!C:I,5,FALSE)*1))</f>
        <v>-20</v>
      </c>
      <c r="AL2779" s="22" t="s">
        <v>1309</v>
      </c>
      <c r="AM2779" s="22"/>
      <c r="AN2779" s="22"/>
      <c r="AO2779" s="22" t="s">
        <v>3441</v>
      </c>
      <c r="AP2779" s="22" t="s">
        <v>3448</v>
      </c>
      <c r="AS2779" s="20"/>
      <c r="AT2779" s="20"/>
      <c r="AU2779" s="20"/>
    </row>
    <row r="2780" spans="1:47" x14ac:dyDescent="0.15">
      <c r="A2780" s="21" t="s">
        <v>1273</v>
      </c>
      <c r="B2780" s="20" t="s">
        <v>918</v>
      </c>
      <c r="C2780" s="20" t="s">
        <v>1050</v>
      </c>
      <c r="D2780" s="20" t="s">
        <v>1070</v>
      </c>
      <c r="E2780" s="20" t="s">
        <v>1606</v>
      </c>
      <c r="F2780" s="20" t="s">
        <v>1250</v>
      </c>
      <c r="G2780" s="20" t="s">
        <v>3928</v>
      </c>
      <c r="H2780" s="20"/>
      <c r="I2780" s="20">
        <v>13418275654</v>
      </c>
      <c r="J2780" s="20" t="s">
        <v>924</v>
      </c>
      <c r="K2780" s="20" t="s">
        <v>1073</v>
      </c>
      <c r="L2780" s="20" t="s">
        <v>1918</v>
      </c>
      <c r="M2780" s="20">
        <v>680</v>
      </c>
      <c r="N2780" s="20">
        <v>680</v>
      </c>
      <c r="O2780" s="20" t="s">
        <v>927</v>
      </c>
      <c r="P2780" s="20" t="s">
        <v>50</v>
      </c>
      <c r="Q2780" s="28"/>
      <c r="R2780" s="21" t="s">
        <v>104</v>
      </c>
      <c r="S2780" s="25" t="s">
        <v>1337</v>
      </c>
      <c r="T2780" s="21" t="s">
        <v>3727</v>
      </c>
      <c r="U2780" s="21"/>
      <c r="V2780" s="46">
        <v>1</v>
      </c>
      <c r="W2780" s="26">
        <f t="shared" si="1860"/>
        <v>1</v>
      </c>
      <c r="Y2780" s="21">
        <v>4</v>
      </c>
      <c r="Z2780" s="22">
        <f t="shared" si="1832"/>
        <v>680</v>
      </c>
      <c r="AA2780" s="20" t="s">
        <v>3440</v>
      </c>
      <c r="AB2780" s="22">
        <v>1</v>
      </c>
      <c r="AC2780" s="22"/>
      <c r="AD2780" s="22">
        <f t="shared" si="1868"/>
        <v>680</v>
      </c>
      <c r="AE2780" s="22"/>
      <c r="AF2780" s="22">
        <f t="shared" si="1862"/>
        <v>680</v>
      </c>
      <c r="AG2780" s="20"/>
      <c r="AH2780" s="22"/>
      <c r="AI2780" s="22"/>
      <c r="AJ2780" s="22">
        <f t="shared" si="1863"/>
        <v>680</v>
      </c>
      <c r="AK2780" s="22">
        <f>IF(O2780="(传统)XDSL",VLOOKUP(S2780,[1]续费率明细!C:I,7,FALSE)*1,IF(O2780="GPON+XDSL",VLOOKUP(S2780,[1]续费率明细!C:I,7,FALSE)*1,VLOOKUP(S2780,[1]续费率明细!C:I,5,FALSE)*1))</f>
        <v>15</v>
      </c>
      <c r="AL2780" s="22" t="s">
        <v>1309</v>
      </c>
      <c r="AM2780" s="22"/>
      <c r="AN2780" s="22"/>
      <c r="AO2780" s="22" t="s">
        <v>3441</v>
      </c>
      <c r="AP2780" s="22" t="s">
        <v>3460</v>
      </c>
      <c r="AS2780" s="20"/>
      <c r="AT2780" s="20"/>
      <c r="AU2780" s="20"/>
    </row>
    <row r="2781" spans="1:47" x14ac:dyDescent="0.15">
      <c r="A2781" s="21" t="s">
        <v>1273</v>
      </c>
      <c r="B2781" s="20" t="s">
        <v>918</v>
      </c>
      <c r="C2781" s="20" t="s">
        <v>1050</v>
      </c>
      <c r="D2781" s="20" t="s">
        <v>1051</v>
      </c>
      <c r="E2781" s="20" t="s">
        <v>1773</v>
      </c>
      <c r="F2781" s="20" t="s">
        <v>1250</v>
      </c>
      <c r="G2781" s="20" t="s">
        <v>3929</v>
      </c>
      <c r="H2781" s="20"/>
      <c r="I2781" s="20">
        <v>13418813711</v>
      </c>
      <c r="J2781" s="20" t="s">
        <v>924</v>
      </c>
      <c r="K2781" s="20" t="s">
        <v>202</v>
      </c>
      <c r="L2781" s="20" t="s">
        <v>1299</v>
      </c>
      <c r="M2781" s="20">
        <v>888</v>
      </c>
      <c r="N2781" s="20">
        <v>888</v>
      </c>
      <c r="O2781" s="20" t="s">
        <v>927</v>
      </c>
      <c r="P2781" s="20" t="s">
        <v>50</v>
      </c>
      <c r="Q2781" s="28"/>
      <c r="R2781" s="21" t="s">
        <v>121</v>
      </c>
      <c r="S2781" s="25" t="s">
        <v>1494</v>
      </c>
      <c r="T2781" s="21" t="s">
        <v>53</v>
      </c>
      <c r="U2781" s="21" t="s">
        <v>203</v>
      </c>
      <c r="V2781" s="46">
        <v>1</v>
      </c>
      <c r="W2781" s="26">
        <f t="shared" si="1860"/>
        <v>1</v>
      </c>
      <c r="Y2781" s="21">
        <v>12</v>
      </c>
      <c r="Z2781" s="22">
        <f t="shared" si="1832"/>
        <v>888</v>
      </c>
      <c r="AA2781" s="20" t="s">
        <v>3440</v>
      </c>
      <c r="AB2781" s="22"/>
      <c r="AC2781" s="22">
        <v>1</v>
      </c>
      <c r="AD2781" s="22"/>
      <c r="AE2781" s="22">
        <f>N2781</f>
        <v>888</v>
      </c>
      <c r="AF2781" s="22">
        <f t="shared" si="1862"/>
        <v>888</v>
      </c>
      <c r="AG2781" s="20"/>
      <c r="AH2781" s="22"/>
      <c r="AI2781" s="22"/>
      <c r="AJ2781" s="22">
        <f t="shared" si="1863"/>
        <v>888</v>
      </c>
      <c r="AK2781" s="22">
        <f>IF(O2781="(传统)XDSL",VLOOKUP(S2781,[2]直销续费率明细!C:I,7,FALSE)*1,IF(O2781="GPON+XDSL",VLOOKUP(S2781,[2]直销续费率明细!C:I,7,FALSE)*1,VLOOKUP(S2781,[2]直销续费率明细!C:I,5,FALSE)*1))</f>
        <v>25</v>
      </c>
      <c r="AL2781" s="22" t="s">
        <v>1309</v>
      </c>
      <c r="AM2781" s="22"/>
      <c r="AN2781" s="22"/>
      <c r="AO2781" s="22" t="s">
        <v>2216</v>
      </c>
      <c r="AP2781" s="22" t="s">
        <v>1301</v>
      </c>
      <c r="AS2781" s="20">
        <f>IF(Y2781&gt;=10,VLOOKUP(U2781,[2]提成计算!B:T,19,FALSE),VLOOKUP(U2781,[2]提成计算!B:T,18,FALSE))</f>
        <v>0.09</v>
      </c>
      <c r="AT2781" s="20">
        <f t="shared" ref="AT2781" si="1869">IF(AD2781*AS2781&gt;0,AD2781*AS2781,AE2781*AS2781)</f>
        <v>79.92</v>
      </c>
      <c r="AU2781" s="20">
        <f t="shared" ref="AU2781" si="1870">IF(AND(AK2781&lt;0,AK2781+AT2781&lt;0),-AT2781,AK2781)</f>
        <v>25</v>
      </c>
    </row>
    <row r="2782" spans="1:47" x14ac:dyDescent="0.15">
      <c r="A2782" s="21" t="s">
        <v>1273</v>
      </c>
      <c r="B2782" s="20" t="s">
        <v>918</v>
      </c>
      <c r="C2782" s="20" t="s">
        <v>1050</v>
      </c>
      <c r="D2782" s="20" t="s">
        <v>1065</v>
      </c>
      <c r="E2782" s="20" t="s">
        <v>1552</v>
      </c>
      <c r="F2782" s="20" t="s">
        <v>1250</v>
      </c>
      <c r="G2782" s="20" t="s">
        <v>3930</v>
      </c>
      <c r="H2782" s="20"/>
      <c r="I2782" s="20">
        <v>13925777409</v>
      </c>
      <c r="J2782" s="20" t="s">
        <v>1268</v>
      </c>
      <c r="K2782" s="20" t="s">
        <v>124</v>
      </c>
      <c r="L2782" s="20" t="s">
        <v>1939</v>
      </c>
      <c r="M2782" s="20">
        <v>680</v>
      </c>
      <c r="N2782" s="20">
        <v>680</v>
      </c>
      <c r="O2782" s="20" t="s">
        <v>927</v>
      </c>
      <c r="P2782" s="20" t="s">
        <v>50</v>
      </c>
      <c r="Q2782" s="28"/>
      <c r="R2782" s="21" t="s">
        <v>69</v>
      </c>
      <c r="S2782" s="21"/>
      <c r="T2782" s="21" t="s">
        <v>53</v>
      </c>
      <c r="U2782" s="21" t="s">
        <v>125</v>
      </c>
      <c r="V2782" s="46">
        <v>1</v>
      </c>
      <c r="W2782" s="26">
        <f t="shared" si="1860"/>
        <v>1</v>
      </c>
      <c r="X2782" s="26">
        <f t="shared" ref="X2782" si="1871">V2782</f>
        <v>1</v>
      </c>
      <c r="Y2782" s="21">
        <v>4</v>
      </c>
      <c r="Z2782" s="22">
        <f t="shared" si="1832"/>
        <v>680</v>
      </c>
      <c r="AA2782" s="20" t="s">
        <v>3440</v>
      </c>
      <c r="AB2782" s="22">
        <v>1</v>
      </c>
      <c r="AC2782" s="22"/>
      <c r="AD2782" s="22">
        <f t="shared" ref="AD2782:AD2783" si="1872">N2782</f>
        <v>680</v>
      </c>
      <c r="AE2782" s="22"/>
      <c r="AF2782" s="22">
        <f t="shared" si="1862"/>
        <v>680</v>
      </c>
      <c r="AG2782" s="20">
        <f>N2782</f>
        <v>680</v>
      </c>
      <c r="AH2782" s="20" t="str">
        <f>VLOOKUP(U2782,[1]提成计算!B:I,8,FALSE)</f>
        <v xml:space="preserve"> </v>
      </c>
      <c r="AI2782" s="20"/>
      <c r="AJ2782" s="22"/>
      <c r="AK2782" s="22"/>
      <c r="AM2782" s="22"/>
      <c r="AN2782" s="22"/>
      <c r="AO2782" s="22" t="s">
        <v>3441</v>
      </c>
      <c r="AP2782" s="22" t="s">
        <v>1301</v>
      </c>
      <c r="AS2782" s="20"/>
      <c r="AT2782" s="20"/>
      <c r="AU2782" s="20"/>
    </row>
    <row r="2783" spans="1:47" x14ac:dyDescent="0.15">
      <c r="A2783" s="21" t="s">
        <v>1273</v>
      </c>
      <c r="B2783" s="20" t="s">
        <v>918</v>
      </c>
      <c r="C2783" s="20" t="s">
        <v>1050</v>
      </c>
      <c r="D2783" s="20" t="s">
        <v>1065</v>
      </c>
      <c r="E2783" s="20" t="s">
        <v>1552</v>
      </c>
      <c r="F2783" s="20" t="s">
        <v>1250</v>
      </c>
      <c r="G2783" s="20" t="s">
        <v>3931</v>
      </c>
      <c r="H2783" s="20"/>
      <c r="I2783" s="20">
        <v>13642940062</v>
      </c>
      <c r="J2783" s="20" t="s">
        <v>924</v>
      </c>
      <c r="K2783" s="20" t="s">
        <v>3932</v>
      </c>
      <c r="L2783" s="20" t="s">
        <v>1918</v>
      </c>
      <c r="M2783" s="20">
        <v>680</v>
      </c>
      <c r="N2783" s="20">
        <v>680</v>
      </c>
      <c r="O2783" s="20" t="s">
        <v>1262</v>
      </c>
      <c r="P2783" s="20" t="s">
        <v>50</v>
      </c>
      <c r="Q2783" s="28"/>
      <c r="R2783" s="21" t="s">
        <v>69</v>
      </c>
      <c r="S2783" s="25" t="s">
        <v>1705</v>
      </c>
      <c r="T2783" s="21" t="s">
        <v>3575</v>
      </c>
      <c r="U2783" s="21" t="s">
        <v>125</v>
      </c>
      <c r="V2783" s="46">
        <v>1</v>
      </c>
      <c r="W2783" s="26">
        <f t="shared" si="1860"/>
        <v>1</v>
      </c>
      <c r="Y2783" s="21">
        <v>4</v>
      </c>
      <c r="Z2783" s="22">
        <f t="shared" si="1832"/>
        <v>680</v>
      </c>
      <c r="AA2783" s="20" t="s">
        <v>3440</v>
      </c>
      <c r="AB2783" s="22">
        <v>1</v>
      </c>
      <c r="AC2783" s="22"/>
      <c r="AD2783" s="22">
        <f t="shared" si="1872"/>
        <v>680</v>
      </c>
      <c r="AE2783" s="22"/>
      <c r="AF2783" s="22">
        <f t="shared" si="1862"/>
        <v>680</v>
      </c>
      <c r="AG2783" s="20"/>
      <c r="AH2783" s="22"/>
      <c r="AI2783" s="22"/>
      <c r="AJ2783" s="22">
        <f t="shared" ref="AJ2783:AJ2784" si="1873">N2783</f>
        <v>680</v>
      </c>
      <c r="AK2783" s="22">
        <f>IF(O2783="(传统)XDSL",VLOOKUP(S2783,[2]直销续费率明细!C:I,7,FALSE)*1,IF(O2783="GPON+XDSL",VLOOKUP(S2783,[2]直销续费率明细!C:I,7,FALSE)*1,VLOOKUP(S2783,[2]直销续费率明细!C:I,5,FALSE)*1))</f>
        <v>25</v>
      </c>
      <c r="AL2783" s="22" t="s">
        <v>1309</v>
      </c>
      <c r="AM2783" s="22"/>
      <c r="AN2783" s="22"/>
      <c r="AO2783" s="22" t="s">
        <v>3441</v>
      </c>
      <c r="AP2783" s="22" t="s">
        <v>3460</v>
      </c>
      <c r="AS2783" s="20">
        <f>IF(Y2783&gt;=10,VLOOKUP(U2783,[2]提成计算!B:T,19,FALSE),VLOOKUP(U2783,[2]提成计算!B:T,18,FALSE))</f>
        <v>0.06</v>
      </c>
      <c r="AT2783" s="20">
        <f t="shared" ref="AT2783:AT2784" si="1874">IF(AD2783*AS2783&gt;0,AD2783*AS2783,AE2783*AS2783)</f>
        <v>40.799999999999997</v>
      </c>
      <c r="AU2783" s="20">
        <f t="shared" ref="AU2783:AU2784" si="1875">IF(AND(AK2783&lt;0,AK2783+AT2783&lt;0),-AT2783,AK2783)</f>
        <v>25</v>
      </c>
    </row>
    <row r="2784" spans="1:47" x14ac:dyDescent="0.15">
      <c r="A2784" s="21" t="s">
        <v>1273</v>
      </c>
      <c r="B2784" s="20" t="s">
        <v>918</v>
      </c>
      <c r="C2784" s="20" t="s">
        <v>1050</v>
      </c>
      <c r="D2784" s="20" t="s">
        <v>1051</v>
      </c>
      <c r="E2784" s="20" t="s">
        <v>1096</v>
      </c>
      <c r="F2784" s="20" t="s">
        <v>1250</v>
      </c>
      <c r="G2784" s="20" t="s">
        <v>3933</v>
      </c>
      <c r="H2784" s="20"/>
      <c r="I2784" s="20">
        <v>13751385160</v>
      </c>
      <c r="J2784" s="20" t="s">
        <v>924</v>
      </c>
      <c r="K2784" s="20" t="s">
        <v>685</v>
      </c>
      <c r="L2784" s="20" t="s">
        <v>1299</v>
      </c>
      <c r="M2784" s="20">
        <v>888</v>
      </c>
      <c r="N2784" s="20">
        <v>888</v>
      </c>
      <c r="O2784" s="20" t="s">
        <v>927</v>
      </c>
      <c r="P2784" s="20" t="s">
        <v>50</v>
      </c>
      <c r="Q2784" s="28"/>
      <c r="R2784" s="21" t="s">
        <v>121</v>
      </c>
      <c r="S2784" s="25" t="s">
        <v>1054</v>
      </c>
      <c r="T2784" s="21" t="s">
        <v>53</v>
      </c>
      <c r="U2784" s="21" t="s">
        <v>686</v>
      </c>
      <c r="V2784" s="46">
        <v>1</v>
      </c>
      <c r="W2784" s="26">
        <f t="shared" si="1860"/>
        <v>1</v>
      </c>
      <c r="Y2784" s="21">
        <v>12</v>
      </c>
      <c r="Z2784" s="22">
        <f t="shared" si="1832"/>
        <v>888</v>
      </c>
      <c r="AA2784" s="20" t="s">
        <v>3440</v>
      </c>
      <c r="AB2784" s="22"/>
      <c r="AC2784" s="22">
        <v>1</v>
      </c>
      <c r="AD2784" s="22"/>
      <c r="AE2784" s="22">
        <f>N2784</f>
        <v>888</v>
      </c>
      <c r="AF2784" s="22">
        <f t="shared" si="1862"/>
        <v>888</v>
      </c>
      <c r="AG2784" s="20"/>
      <c r="AH2784" s="22"/>
      <c r="AI2784" s="22"/>
      <c r="AJ2784" s="22">
        <f t="shared" si="1873"/>
        <v>888</v>
      </c>
      <c r="AK2784" s="22">
        <f>IF(O2784="(传统)XDSL",VLOOKUP(S2784,[2]直销续费率明细!C:I,7,FALSE)*1,IF(O2784="GPON+XDSL",VLOOKUP(S2784,[2]直销续费率明细!C:I,7,FALSE)*1,VLOOKUP(S2784,[2]直销续费率明细!C:I,5,FALSE)*1))</f>
        <v>25</v>
      </c>
      <c r="AL2784" s="22" t="s">
        <v>1309</v>
      </c>
      <c r="AM2784" s="22"/>
      <c r="AN2784" s="22"/>
      <c r="AO2784" s="22" t="s">
        <v>2216</v>
      </c>
      <c r="AP2784" s="22" t="s">
        <v>1301</v>
      </c>
      <c r="AS2784" s="20">
        <f>IF(Y2784&gt;=10,VLOOKUP(U2784,[2]提成计算!B:T,19,FALSE),VLOOKUP(U2784,[2]提成计算!B:T,18,FALSE))</f>
        <v>0.09</v>
      </c>
      <c r="AT2784" s="20">
        <f t="shared" si="1874"/>
        <v>79.92</v>
      </c>
      <c r="AU2784" s="20">
        <f t="shared" si="1875"/>
        <v>25</v>
      </c>
    </row>
    <row r="2785" spans="1:47" x14ac:dyDescent="0.15">
      <c r="A2785" s="21" t="s">
        <v>1273</v>
      </c>
      <c r="B2785" s="20" t="s">
        <v>918</v>
      </c>
      <c r="C2785" s="20" t="s">
        <v>1050</v>
      </c>
      <c r="D2785" s="20" t="s">
        <v>1070</v>
      </c>
      <c r="E2785" s="20" t="s">
        <v>1076</v>
      </c>
      <c r="F2785" s="20" t="s">
        <v>1250</v>
      </c>
      <c r="G2785" s="20" t="s">
        <v>3878</v>
      </c>
      <c r="H2785" s="20"/>
      <c r="I2785" s="20">
        <v>18666402610</v>
      </c>
      <c r="J2785" s="20" t="s">
        <v>1500</v>
      </c>
      <c r="K2785" s="20" t="s">
        <v>205</v>
      </c>
      <c r="L2785" s="20" t="s">
        <v>1277</v>
      </c>
      <c r="M2785" s="20">
        <v>-1398</v>
      </c>
      <c r="N2785" s="20">
        <v>-1398</v>
      </c>
      <c r="O2785" s="20" t="s">
        <v>927</v>
      </c>
      <c r="P2785" s="20" t="s">
        <v>1910</v>
      </c>
      <c r="Q2785" s="28"/>
      <c r="R2785" s="21" t="s">
        <v>104</v>
      </c>
      <c r="S2785" s="21"/>
      <c r="T2785" s="21" t="s">
        <v>53</v>
      </c>
      <c r="U2785" s="21" t="s">
        <v>206</v>
      </c>
      <c r="V2785" s="46"/>
      <c r="Y2785" s="21">
        <v>2</v>
      </c>
      <c r="Z2785" s="22">
        <f t="shared" si="1832"/>
        <v>-1398</v>
      </c>
      <c r="AA2785" s="20" t="s">
        <v>1911</v>
      </c>
      <c r="AB2785" s="22"/>
      <c r="AC2785" s="22"/>
      <c r="AD2785" s="22"/>
      <c r="AE2785" s="22"/>
      <c r="AF2785" s="22"/>
      <c r="AG2785" s="20"/>
      <c r="AH2785" s="22"/>
      <c r="AI2785" s="22"/>
      <c r="AJ2785" s="22"/>
      <c r="AK2785" s="22"/>
      <c r="AM2785" s="22"/>
      <c r="AN2785" s="22"/>
      <c r="AO2785" s="22" t="s">
        <v>2216</v>
      </c>
      <c r="AP2785" s="22">
        <v>0</v>
      </c>
      <c r="AS2785" s="20"/>
      <c r="AT2785" s="20"/>
      <c r="AU2785" s="20"/>
    </row>
    <row r="2786" spans="1:47" x14ac:dyDescent="0.15">
      <c r="A2786" s="21" t="s">
        <v>1273</v>
      </c>
      <c r="B2786" s="20" t="s">
        <v>918</v>
      </c>
      <c r="C2786" s="20" t="s">
        <v>1050</v>
      </c>
      <c r="D2786" s="20" t="s">
        <v>1070</v>
      </c>
      <c r="E2786" s="20" t="s">
        <v>1606</v>
      </c>
      <c r="F2786" s="20" t="s">
        <v>1250</v>
      </c>
      <c r="G2786" s="20" t="s">
        <v>3934</v>
      </c>
      <c r="H2786" s="20"/>
      <c r="I2786" s="20">
        <v>13559761620</v>
      </c>
      <c r="J2786" s="20" t="s">
        <v>1268</v>
      </c>
      <c r="K2786" s="20" t="s">
        <v>3751</v>
      </c>
      <c r="L2786" s="20" t="s">
        <v>1939</v>
      </c>
      <c r="M2786" s="20">
        <v>680</v>
      </c>
      <c r="N2786" s="20">
        <v>680</v>
      </c>
      <c r="O2786" s="20" t="s">
        <v>927</v>
      </c>
      <c r="P2786" s="20" t="s">
        <v>50</v>
      </c>
      <c r="Q2786" s="28"/>
      <c r="R2786" s="21" t="s">
        <v>104</v>
      </c>
      <c r="S2786" s="21"/>
      <c r="T2786" s="21" t="s">
        <v>53</v>
      </c>
      <c r="U2786" s="21" t="s">
        <v>1733</v>
      </c>
      <c r="V2786" s="46">
        <v>1</v>
      </c>
      <c r="W2786" s="26">
        <f t="shared" ref="W2786:W2822" si="1876">V2786</f>
        <v>1</v>
      </c>
      <c r="X2786" s="26">
        <f t="shared" ref="X2786:X2816" si="1877">V2786</f>
        <v>1</v>
      </c>
      <c r="Y2786" s="21">
        <v>4</v>
      </c>
      <c r="Z2786" s="22">
        <f t="shared" si="1832"/>
        <v>680</v>
      </c>
      <c r="AA2786" s="20" t="s">
        <v>3440</v>
      </c>
      <c r="AB2786" s="22">
        <v>1</v>
      </c>
      <c r="AC2786" s="22"/>
      <c r="AD2786" s="22">
        <f>N2786</f>
        <v>680</v>
      </c>
      <c r="AE2786" s="22"/>
      <c r="AF2786" s="22">
        <f t="shared" ref="AF2786:AF2822" si="1878">N2786</f>
        <v>680</v>
      </c>
      <c r="AG2786" s="20">
        <f t="shared" ref="AG2786:AG2787" si="1879">N2786</f>
        <v>680</v>
      </c>
      <c r="AH2786" s="20" t="str">
        <f>VLOOKUP(U2786,[1]提成计算!B:I,8,FALSE)</f>
        <v xml:space="preserve"> </v>
      </c>
      <c r="AI2786" s="20"/>
      <c r="AJ2786" s="22"/>
      <c r="AK2786" s="22"/>
      <c r="AM2786" s="22"/>
      <c r="AN2786" s="22"/>
      <c r="AO2786" s="22" t="s">
        <v>2216</v>
      </c>
      <c r="AP2786" s="22" t="s">
        <v>1301</v>
      </c>
      <c r="AS2786" s="20"/>
      <c r="AT2786" s="20"/>
      <c r="AU2786" s="20"/>
    </row>
    <row r="2787" spans="1:47" x14ac:dyDescent="0.15">
      <c r="A2787" s="21" t="s">
        <v>1273</v>
      </c>
      <c r="B2787" s="20" t="s">
        <v>918</v>
      </c>
      <c r="C2787" s="20" t="s">
        <v>1050</v>
      </c>
      <c r="D2787" s="20" t="s">
        <v>1070</v>
      </c>
      <c r="E2787" s="20" t="s">
        <v>1606</v>
      </c>
      <c r="F2787" s="20" t="s">
        <v>1250</v>
      </c>
      <c r="G2787" s="20" t="s">
        <v>3935</v>
      </c>
      <c r="H2787" s="20"/>
      <c r="I2787" s="20">
        <v>13168997256</v>
      </c>
      <c r="J2787" s="20" t="s">
        <v>1268</v>
      </c>
      <c r="K2787" s="20" t="s">
        <v>3751</v>
      </c>
      <c r="L2787" s="20" t="s">
        <v>1358</v>
      </c>
      <c r="M2787" s="20">
        <v>1088</v>
      </c>
      <c r="N2787" s="20">
        <v>1088</v>
      </c>
      <c r="O2787" s="20" t="s">
        <v>927</v>
      </c>
      <c r="P2787" s="20" t="s">
        <v>50</v>
      </c>
      <c r="Q2787" s="28"/>
      <c r="R2787" s="21" t="s">
        <v>104</v>
      </c>
      <c r="S2787" s="21"/>
      <c r="T2787" s="21" t="s">
        <v>53</v>
      </c>
      <c r="U2787" s="21" t="s">
        <v>1733</v>
      </c>
      <c r="V2787" s="46">
        <v>1</v>
      </c>
      <c r="W2787" s="26">
        <f t="shared" si="1876"/>
        <v>1</v>
      </c>
      <c r="X2787" s="26">
        <f t="shared" si="1877"/>
        <v>1</v>
      </c>
      <c r="Y2787" s="21">
        <v>10</v>
      </c>
      <c r="Z2787" s="22">
        <f t="shared" si="1832"/>
        <v>1088</v>
      </c>
      <c r="AA2787" s="20" t="s">
        <v>2218</v>
      </c>
      <c r="AB2787" s="22"/>
      <c r="AC2787" s="22">
        <v>1</v>
      </c>
      <c r="AD2787" s="22"/>
      <c r="AE2787" s="22">
        <f t="shared" ref="AE2787:AE2788" si="1880">N2787</f>
        <v>1088</v>
      </c>
      <c r="AF2787" s="22">
        <f t="shared" si="1878"/>
        <v>1088</v>
      </c>
      <c r="AG2787" s="20">
        <f t="shared" si="1879"/>
        <v>1088</v>
      </c>
      <c r="AH2787" s="20" t="str">
        <f>VLOOKUP(U2787,[1]提成计算!B:I,8,FALSE)</f>
        <v xml:space="preserve"> </v>
      </c>
      <c r="AI2787" s="20"/>
      <c r="AJ2787" s="22"/>
      <c r="AK2787" s="22"/>
      <c r="AM2787" s="22"/>
      <c r="AN2787" s="22"/>
      <c r="AO2787" s="22" t="s">
        <v>3441</v>
      </c>
      <c r="AP2787" s="22" t="s">
        <v>1301</v>
      </c>
      <c r="AS2787" s="20"/>
      <c r="AT2787" s="20"/>
      <c r="AU2787" s="20"/>
    </row>
    <row r="2788" spans="1:47" x14ac:dyDescent="0.15">
      <c r="A2788" s="21" t="s">
        <v>1273</v>
      </c>
      <c r="B2788" s="20" t="s">
        <v>918</v>
      </c>
      <c r="C2788" s="20" t="s">
        <v>1050</v>
      </c>
      <c r="D2788" s="20" t="s">
        <v>1070</v>
      </c>
      <c r="E2788" s="20" t="s">
        <v>1306</v>
      </c>
      <c r="F2788" s="20" t="s">
        <v>1250</v>
      </c>
      <c r="G2788" s="20" t="s">
        <v>3936</v>
      </c>
      <c r="H2788" s="20"/>
      <c r="I2788" s="20">
        <v>13662911958</v>
      </c>
      <c r="J2788" s="20" t="s">
        <v>924</v>
      </c>
      <c r="K2788" s="20" t="s">
        <v>3879</v>
      </c>
      <c r="L2788" s="20" t="s">
        <v>2137</v>
      </c>
      <c r="M2788" s="20">
        <v>1408</v>
      </c>
      <c r="N2788" s="20">
        <v>1408</v>
      </c>
      <c r="O2788" s="20" t="s">
        <v>927</v>
      </c>
      <c r="P2788" s="20" t="s">
        <v>50</v>
      </c>
      <c r="Q2788" s="28"/>
      <c r="R2788" s="21" t="s">
        <v>104</v>
      </c>
      <c r="S2788" s="25" t="s">
        <v>1090</v>
      </c>
      <c r="T2788" s="21" t="s">
        <v>53</v>
      </c>
      <c r="U2788" s="21" t="s">
        <v>206</v>
      </c>
      <c r="V2788" s="46">
        <v>1</v>
      </c>
      <c r="W2788" s="26">
        <f t="shared" si="1876"/>
        <v>1</v>
      </c>
      <c r="Y2788" s="21">
        <v>12</v>
      </c>
      <c r="Z2788" s="22">
        <f t="shared" si="1832"/>
        <v>1408</v>
      </c>
      <c r="AA2788" s="20" t="s">
        <v>3440</v>
      </c>
      <c r="AB2788" s="22"/>
      <c r="AC2788" s="22">
        <v>1</v>
      </c>
      <c r="AD2788" s="22"/>
      <c r="AE2788" s="22">
        <f t="shared" si="1880"/>
        <v>1408</v>
      </c>
      <c r="AF2788" s="22">
        <f t="shared" si="1878"/>
        <v>1408</v>
      </c>
      <c r="AG2788" s="20"/>
      <c r="AH2788" s="22"/>
      <c r="AI2788" s="22"/>
      <c r="AJ2788" s="22">
        <f>N2788</f>
        <v>1408</v>
      </c>
      <c r="AK2788" s="22">
        <f>IF(O2788="(传统)XDSL",VLOOKUP(S2788,[2]直销续费率明细!C:I,7,FALSE)*1,IF(O2788="GPON+XDSL",VLOOKUP(S2788,[2]直销续费率明细!C:I,7,FALSE)*1,VLOOKUP(S2788,[2]直销续费率明细!C:I,5,FALSE)*1))</f>
        <v>0</v>
      </c>
      <c r="AL2788" s="22" t="s">
        <v>1309</v>
      </c>
      <c r="AM2788" s="22"/>
      <c r="AN2788" s="22"/>
      <c r="AO2788" s="22" t="s">
        <v>3441</v>
      </c>
      <c r="AP2788" s="22" t="s">
        <v>1301</v>
      </c>
      <c r="AS2788" s="20">
        <f>IF(Y2788&gt;=10,VLOOKUP(U2788,[2]提成计算!B:T,19,FALSE),VLOOKUP(U2788,[2]提成计算!B:T,18,FALSE))</f>
        <v>0.1</v>
      </c>
      <c r="AT2788" s="20">
        <f t="shared" ref="AT2788" si="1881">IF(AD2788*AS2788&gt;0,AD2788*AS2788,AE2788*AS2788)</f>
        <v>140.80000000000001</v>
      </c>
      <c r="AU2788" s="20">
        <f t="shared" ref="AU2788" si="1882">IF(AND(AK2788&lt;0,AK2788+AT2788&lt;0),-AT2788,AK2788)</f>
        <v>0</v>
      </c>
    </row>
    <row r="2789" spans="1:47" x14ac:dyDescent="0.15">
      <c r="A2789" s="21" t="s">
        <v>1273</v>
      </c>
      <c r="B2789" s="20" t="s">
        <v>918</v>
      </c>
      <c r="C2789" s="20" t="s">
        <v>1050</v>
      </c>
      <c r="D2789" s="20" t="s">
        <v>1070</v>
      </c>
      <c r="E2789" s="20" t="s">
        <v>1076</v>
      </c>
      <c r="F2789" s="20" t="s">
        <v>1250</v>
      </c>
      <c r="G2789" s="20" t="s">
        <v>3937</v>
      </c>
      <c r="H2789" s="20"/>
      <c r="I2789" s="20">
        <v>13622686748</v>
      </c>
      <c r="J2789" s="20" t="s">
        <v>1268</v>
      </c>
      <c r="K2789" s="20" t="s">
        <v>3879</v>
      </c>
      <c r="L2789" s="20" t="s">
        <v>1939</v>
      </c>
      <c r="M2789" s="20">
        <v>680</v>
      </c>
      <c r="N2789" s="20">
        <v>680</v>
      </c>
      <c r="O2789" s="20" t="s">
        <v>927</v>
      </c>
      <c r="P2789" s="20" t="s">
        <v>50</v>
      </c>
      <c r="Q2789" s="28"/>
      <c r="R2789" s="21" t="s">
        <v>104</v>
      </c>
      <c r="S2789" s="21"/>
      <c r="T2789" s="21" t="s">
        <v>53</v>
      </c>
      <c r="U2789" s="21" t="s">
        <v>206</v>
      </c>
      <c r="V2789" s="46">
        <v>1</v>
      </c>
      <c r="W2789" s="26">
        <f t="shared" si="1876"/>
        <v>1</v>
      </c>
      <c r="X2789" s="26">
        <f t="shared" si="1877"/>
        <v>1</v>
      </c>
      <c r="Y2789" s="21">
        <v>4</v>
      </c>
      <c r="Z2789" s="22">
        <f t="shared" si="1832"/>
        <v>680</v>
      </c>
      <c r="AA2789" s="20" t="s">
        <v>3440</v>
      </c>
      <c r="AB2789" s="22">
        <v>1</v>
      </c>
      <c r="AC2789" s="22"/>
      <c r="AD2789" s="22">
        <f>N2789</f>
        <v>680</v>
      </c>
      <c r="AE2789" s="22"/>
      <c r="AF2789" s="22">
        <f t="shared" si="1878"/>
        <v>680</v>
      </c>
      <c r="AG2789" s="20">
        <f t="shared" ref="AG2789:AG2792" si="1883">N2789</f>
        <v>680</v>
      </c>
      <c r="AH2789" s="20" t="str">
        <f>VLOOKUP(U2789,[1]提成计算!B:I,8,FALSE)</f>
        <v xml:space="preserve"> </v>
      </c>
      <c r="AI2789" s="20"/>
      <c r="AJ2789" s="22"/>
      <c r="AK2789" s="22"/>
      <c r="AM2789" s="22"/>
      <c r="AN2789" s="22"/>
      <c r="AO2789" s="22" t="s">
        <v>3441</v>
      </c>
      <c r="AP2789" s="22" t="s">
        <v>1301</v>
      </c>
      <c r="AS2789" s="20"/>
      <c r="AT2789" s="20"/>
      <c r="AU2789" s="20"/>
    </row>
    <row r="2790" spans="1:47" x14ac:dyDescent="0.15">
      <c r="A2790" s="21" t="s">
        <v>1273</v>
      </c>
      <c r="B2790" s="20" t="s">
        <v>918</v>
      </c>
      <c r="C2790" s="20" t="s">
        <v>1050</v>
      </c>
      <c r="D2790" s="20" t="s">
        <v>1070</v>
      </c>
      <c r="E2790" s="20" t="s">
        <v>1710</v>
      </c>
      <c r="F2790" s="20" t="s">
        <v>1250</v>
      </c>
      <c r="G2790" s="20" t="s">
        <v>3938</v>
      </c>
      <c r="H2790" s="20"/>
      <c r="I2790" s="20">
        <v>18665120048</v>
      </c>
      <c r="J2790" s="20" t="s">
        <v>1268</v>
      </c>
      <c r="K2790" s="20" t="s">
        <v>3733</v>
      </c>
      <c r="L2790" s="20" t="s">
        <v>1358</v>
      </c>
      <c r="M2790" s="20">
        <v>1088</v>
      </c>
      <c r="N2790" s="20">
        <v>1088</v>
      </c>
      <c r="O2790" s="20" t="s">
        <v>927</v>
      </c>
      <c r="P2790" s="20" t="s">
        <v>50</v>
      </c>
      <c r="Q2790" s="28"/>
      <c r="R2790" s="21" t="s">
        <v>104</v>
      </c>
      <c r="S2790" s="21"/>
      <c r="T2790" s="21" t="s">
        <v>53</v>
      </c>
      <c r="U2790" s="21" t="s">
        <v>1712</v>
      </c>
      <c r="V2790" s="46">
        <v>1</v>
      </c>
      <c r="W2790" s="26">
        <f t="shared" si="1876"/>
        <v>1</v>
      </c>
      <c r="X2790" s="26">
        <f t="shared" si="1877"/>
        <v>1</v>
      </c>
      <c r="Y2790" s="21">
        <v>10</v>
      </c>
      <c r="Z2790" s="22">
        <f t="shared" si="1832"/>
        <v>1088</v>
      </c>
      <c r="AA2790" s="20" t="s">
        <v>3440</v>
      </c>
      <c r="AB2790" s="22"/>
      <c r="AC2790" s="22">
        <v>1</v>
      </c>
      <c r="AD2790" s="22"/>
      <c r="AE2790" s="22">
        <f t="shared" ref="AE2790:AE2791" si="1884">N2790</f>
        <v>1088</v>
      </c>
      <c r="AF2790" s="22">
        <f t="shared" si="1878"/>
        <v>1088</v>
      </c>
      <c r="AG2790" s="20">
        <f t="shared" si="1883"/>
        <v>1088</v>
      </c>
      <c r="AH2790" s="20" t="str">
        <f>VLOOKUP(U2790,[1]提成计算!B:I,8,FALSE)</f>
        <v xml:space="preserve"> </v>
      </c>
      <c r="AI2790" s="20"/>
      <c r="AJ2790" s="22"/>
      <c r="AK2790" s="22"/>
      <c r="AM2790" s="22"/>
      <c r="AN2790" s="22"/>
      <c r="AO2790" s="22" t="s">
        <v>2216</v>
      </c>
      <c r="AP2790" s="22" t="s">
        <v>1301</v>
      </c>
      <c r="AS2790" s="20"/>
      <c r="AT2790" s="20"/>
      <c r="AU2790" s="20"/>
    </row>
    <row r="2791" spans="1:47" x14ac:dyDescent="0.15">
      <c r="A2791" s="21" t="s">
        <v>1273</v>
      </c>
      <c r="B2791" s="20" t="s">
        <v>918</v>
      </c>
      <c r="C2791" s="20" t="s">
        <v>1050</v>
      </c>
      <c r="D2791" s="20" t="s">
        <v>1070</v>
      </c>
      <c r="E2791" s="20" t="s">
        <v>1710</v>
      </c>
      <c r="F2791" s="20" t="s">
        <v>1250</v>
      </c>
      <c r="G2791" s="20" t="s">
        <v>3939</v>
      </c>
      <c r="H2791" s="20"/>
      <c r="I2791" s="20">
        <v>18988718670</v>
      </c>
      <c r="J2791" s="20" t="s">
        <v>1268</v>
      </c>
      <c r="K2791" s="20" t="s">
        <v>3733</v>
      </c>
      <c r="L2791" s="20" t="s">
        <v>1358</v>
      </c>
      <c r="M2791" s="20">
        <v>1088</v>
      </c>
      <c r="N2791" s="20">
        <v>1088</v>
      </c>
      <c r="O2791" s="20" t="s">
        <v>927</v>
      </c>
      <c r="P2791" s="20" t="s">
        <v>50</v>
      </c>
      <c r="Q2791" s="28"/>
      <c r="R2791" s="21" t="s">
        <v>104</v>
      </c>
      <c r="S2791" s="21"/>
      <c r="T2791" s="21" t="s">
        <v>53</v>
      </c>
      <c r="U2791" s="21" t="s">
        <v>1712</v>
      </c>
      <c r="V2791" s="46">
        <v>1</v>
      </c>
      <c r="W2791" s="26">
        <f t="shared" si="1876"/>
        <v>1</v>
      </c>
      <c r="X2791" s="26">
        <f t="shared" si="1877"/>
        <v>1</v>
      </c>
      <c r="Y2791" s="21">
        <v>10</v>
      </c>
      <c r="Z2791" s="22">
        <f t="shared" si="1832"/>
        <v>1088</v>
      </c>
      <c r="AA2791" s="20" t="s">
        <v>2218</v>
      </c>
      <c r="AB2791" s="22"/>
      <c r="AC2791" s="22">
        <v>1</v>
      </c>
      <c r="AD2791" s="22"/>
      <c r="AE2791" s="22">
        <f t="shared" si="1884"/>
        <v>1088</v>
      </c>
      <c r="AF2791" s="22">
        <f t="shared" si="1878"/>
        <v>1088</v>
      </c>
      <c r="AG2791" s="20">
        <f t="shared" si="1883"/>
        <v>1088</v>
      </c>
      <c r="AH2791" s="20" t="str">
        <f>VLOOKUP(U2791,[1]提成计算!B:I,8,FALSE)</f>
        <v xml:space="preserve"> </v>
      </c>
      <c r="AI2791" s="20"/>
      <c r="AJ2791" s="22"/>
      <c r="AK2791" s="22"/>
      <c r="AM2791" s="22"/>
      <c r="AN2791" s="22"/>
      <c r="AO2791" s="22" t="s">
        <v>2216</v>
      </c>
      <c r="AP2791" s="22" t="s">
        <v>1301</v>
      </c>
      <c r="AS2791" s="20"/>
      <c r="AT2791" s="20"/>
      <c r="AU2791" s="20"/>
    </row>
    <row r="2792" spans="1:47" x14ac:dyDescent="0.15">
      <c r="A2792" s="21" t="s">
        <v>1273</v>
      </c>
      <c r="B2792" s="20" t="s">
        <v>918</v>
      </c>
      <c r="C2792" s="20" t="s">
        <v>1050</v>
      </c>
      <c r="D2792" s="20" t="s">
        <v>1070</v>
      </c>
      <c r="E2792" s="20" t="s">
        <v>1076</v>
      </c>
      <c r="F2792" s="20" t="s">
        <v>1250</v>
      </c>
      <c r="G2792" s="20" t="s">
        <v>3940</v>
      </c>
      <c r="H2792" s="20"/>
      <c r="I2792" s="20">
        <v>13728292749</v>
      </c>
      <c r="J2792" s="20" t="s">
        <v>1268</v>
      </c>
      <c r="K2792" s="20" t="s">
        <v>3733</v>
      </c>
      <c r="L2792" s="20" t="s">
        <v>1939</v>
      </c>
      <c r="M2792" s="20">
        <v>680</v>
      </c>
      <c r="N2792" s="20">
        <v>680</v>
      </c>
      <c r="O2792" s="20" t="s">
        <v>927</v>
      </c>
      <c r="P2792" s="20" t="s">
        <v>50</v>
      </c>
      <c r="Q2792" s="28"/>
      <c r="R2792" s="21" t="s">
        <v>104</v>
      </c>
      <c r="S2792" s="21"/>
      <c r="T2792" s="21" t="s">
        <v>53</v>
      </c>
      <c r="U2792" s="21" t="s">
        <v>1712</v>
      </c>
      <c r="V2792" s="46">
        <v>1</v>
      </c>
      <c r="W2792" s="26">
        <f t="shared" si="1876"/>
        <v>1</v>
      </c>
      <c r="X2792" s="26">
        <f t="shared" si="1877"/>
        <v>1</v>
      </c>
      <c r="Y2792" s="21">
        <v>4</v>
      </c>
      <c r="Z2792" s="22">
        <f t="shared" si="1832"/>
        <v>680</v>
      </c>
      <c r="AA2792" s="20" t="s">
        <v>2218</v>
      </c>
      <c r="AB2792" s="22">
        <v>1</v>
      </c>
      <c r="AC2792" s="22"/>
      <c r="AD2792" s="22">
        <f t="shared" ref="AD2792:AD2797" si="1885">N2792</f>
        <v>680</v>
      </c>
      <c r="AE2792" s="22"/>
      <c r="AF2792" s="22">
        <f t="shared" si="1878"/>
        <v>680</v>
      </c>
      <c r="AG2792" s="20">
        <f t="shared" si="1883"/>
        <v>680</v>
      </c>
      <c r="AH2792" s="20" t="str">
        <f>VLOOKUP(U2792,[1]提成计算!B:I,8,FALSE)</f>
        <v xml:space="preserve"> </v>
      </c>
      <c r="AI2792" s="20"/>
      <c r="AJ2792" s="22"/>
      <c r="AK2792" s="22"/>
      <c r="AM2792" s="22"/>
      <c r="AN2792" s="22"/>
      <c r="AO2792" s="22" t="s">
        <v>3441</v>
      </c>
      <c r="AP2792" s="22" t="s">
        <v>1301</v>
      </c>
      <c r="AS2792" s="20"/>
      <c r="AT2792" s="20"/>
      <c r="AU2792" s="20"/>
    </row>
    <row r="2793" spans="1:47" x14ac:dyDescent="0.15">
      <c r="A2793" s="21" t="s">
        <v>1273</v>
      </c>
      <c r="B2793" s="20" t="s">
        <v>918</v>
      </c>
      <c r="C2793" s="20" t="s">
        <v>1050</v>
      </c>
      <c r="D2793" s="20" t="s">
        <v>1070</v>
      </c>
      <c r="E2793" s="20" t="s">
        <v>3742</v>
      </c>
      <c r="F2793" s="20" t="s">
        <v>1250</v>
      </c>
      <c r="G2793" s="20" t="s">
        <v>3941</v>
      </c>
      <c r="H2793" s="20"/>
      <c r="I2793" s="20">
        <v>13609674507</v>
      </c>
      <c r="J2793" s="20" t="s">
        <v>924</v>
      </c>
      <c r="K2793" s="20" t="s">
        <v>103</v>
      </c>
      <c r="L2793" s="20" t="s">
        <v>1918</v>
      </c>
      <c r="M2793" s="20">
        <v>680</v>
      </c>
      <c r="N2793" s="20">
        <v>680</v>
      </c>
      <c r="O2793" s="20" t="s">
        <v>927</v>
      </c>
      <c r="P2793" s="20" t="s">
        <v>50</v>
      </c>
      <c r="Q2793" s="28"/>
      <c r="R2793" s="21" t="s">
        <v>104</v>
      </c>
      <c r="S2793" s="25" t="s">
        <v>1075</v>
      </c>
      <c r="T2793" s="21" t="s">
        <v>53</v>
      </c>
      <c r="U2793" s="21" t="s">
        <v>105</v>
      </c>
      <c r="V2793" s="46">
        <v>1</v>
      </c>
      <c r="W2793" s="26">
        <f t="shared" si="1876"/>
        <v>1</v>
      </c>
      <c r="Y2793" s="21">
        <v>4</v>
      </c>
      <c r="Z2793" s="22">
        <f t="shared" si="1832"/>
        <v>680</v>
      </c>
      <c r="AA2793" s="20" t="s">
        <v>3440</v>
      </c>
      <c r="AB2793" s="22">
        <v>1</v>
      </c>
      <c r="AC2793" s="22"/>
      <c r="AD2793" s="22">
        <f t="shared" si="1885"/>
        <v>680</v>
      </c>
      <c r="AE2793" s="22"/>
      <c r="AF2793" s="22">
        <f t="shared" si="1878"/>
        <v>680</v>
      </c>
      <c r="AG2793" s="20"/>
      <c r="AH2793" s="22"/>
      <c r="AI2793" s="22"/>
      <c r="AJ2793" s="22">
        <f>N2793</f>
        <v>680</v>
      </c>
      <c r="AK2793" s="22">
        <f>IF(O2793="(传统)XDSL",VLOOKUP(S2793,[2]直销续费率明细!C:I,7,FALSE)*1,IF(O2793="GPON+XDSL",VLOOKUP(S2793,[2]直销续费率明细!C:I,7,FALSE)*1,VLOOKUP(S2793,[2]直销续费率明细!C:I,5,FALSE)*1))</f>
        <v>-40</v>
      </c>
      <c r="AL2793" s="22" t="s">
        <v>1309</v>
      </c>
      <c r="AM2793" s="22"/>
      <c r="AN2793" s="22"/>
      <c r="AO2793" s="22" t="s">
        <v>3441</v>
      </c>
      <c r="AP2793" s="22" t="s">
        <v>3460</v>
      </c>
      <c r="AS2793" s="20">
        <f>IF(Y2793&gt;=10,VLOOKUP(U2793,[2]提成计算!B:T,19,FALSE),VLOOKUP(U2793,[2]提成计算!B:T,18,FALSE))</f>
        <v>0.06</v>
      </c>
      <c r="AT2793" s="20">
        <f t="shared" ref="AT2793" si="1886">IF(AD2793*AS2793&gt;0,AD2793*AS2793,AE2793*AS2793)</f>
        <v>40.799999999999997</v>
      </c>
      <c r="AU2793" s="20">
        <f t="shared" ref="AU2793" si="1887">IF(AND(AK2793&lt;0,AK2793+AT2793&lt;0),-AT2793,AK2793)</f>
        <v>-40</v>
      </c>
    </row>
    <row r="2794" spans="1:47" x14ac:dyDescent="0.15">
      <c r="A2794" s="21" t="s">
        <v>1273</v>
      </c>
      <c r="B2794" s="20" t="s">
        <v>918</v>
      </c>
      <c r="C2794" s="20" t="s">
        <v>1050</v>
      </c>
      <c r="D2794" s="20" t="s">
        <v>1070</v>
      </c>
      <c r="E2794" s="20" t="s">
        <v>1076</v>
      </c>
      <c r="F2794" s="20" t="s">
        <v>1250</v>
      </c>
      <c r="G2794" s="20" t="s">
        <v>3942</v>
      </c>
      <c r="H2794" s="20"/>
      <c r="I2794" s="20">
        <v>15992902870</v>
      </c>
      <c r="J2794" s="20" t="s">
        <v>1268</v>
      </c>
      <c r="K2794" s="20" t="s">
        <v>103</v>
      </c>
      <c r="L2794" s="20" t="s">
        <v>1939</v>
      </c>
      <c r="M2794" s="20">
        <v>680</v>
      </c>
      <c r="N2794" s="20">
        <v>680</v>
      </c>
      <c r="O2794" s="20" t="s">
        <v>927</v>
      </c>
      <c r="P2794" s="20" t="s">
        <v>50</v>
      </c>
      <c r="Q2794" s="28"/>
      <c r="R2794" s="21" t="s">
        <v>104</v>
      </c>
      <c r="S2794" s="21"/>
      <c r="T2794" s="21" t="s">
        <v>53</v>
      </c>
      <c r="U2794" s="21" t="s">
        <v>105</v>
      </c>
      <c r="V2794" s="46">
        <v>1</v>
      </c>
      <c r="W2794" s="26">
        <f t="shared" si="1876"/>
        <v>1</v>
      </c>
      <c r="X2794" s="26">
        <f t="shared" si="1877"/>
        <v>1</v>
      </c>
      <c r="Y2794" s="21">
        <v>4</v>
      </c>
      <c r="Z2794" s="22">
        <f t="shared" si="1832"/>
        <v>680</v>
      </c>
      <c r="AA2794" s="20" t="s">
        <v>3440</v>
      </c>
      <c r="AB2794" s="22">
        <v>1</v>
      </c>
      <c r="AC2794" s="22"/>
      <c r="AD2794" s="22">
        <f t="shared" si="1885"/>
        <v>680</v>
      </c>
      <c r="AE2794" s="22"/>
      <c r="AF2794" s="22">
        <f t="shared" si="1878"/>
        <v>680</v>
      </c>
      <c r="AG2794" s="20">
        <f t="shared" ref="AG2794:AG2796" si="1888">N2794</f>
        <v>680</v>
      </c>
      <c r="AH2794" s="20" t="str">
        <f>VLOOKUP(U2794,[1]提成计算!B:I,8,FALSE)</f>
        <v xml:space="preserve"> </v>
      </c>
      <c r="AI2794" s="20"/>
      <c r="AJ2794" s="22"/>
      <c r="AK2794" s="22"/>
      <c r="AM2794" s="22"/>
      <c r="AN2794" s="22"/>
      <c r="AO2794" s="22" t="s">
        <v>3441</v>
      </c>
      <c r="AP2794" s="22" t="s">
        <v>1301</v>
      </c>
      <c r="AS2794" s="20"/>
      <c r="AT2794" s="20"/>
      <c r="AU2794" s="20"/>
    </row>
    <row r="2795" spans="1:47" x14ac:dyDescent="0.15">
      <c r="A2795" s="21" t="s">
        <v>1273</v>
      </c>
      <c r="B2795" s="20" t="s">
        <v>918</v>
      </c>
      <c r="C2795" s="20" t="s">
        <v>1050</v>
      </c>
      <c r="D2795" s="20" t="s">
        <v>1070</v>
      </c>
      <c r="E2795" s="20" t="s">
        <v>1076</v>
      </c>
      <c r="F2795" s="20" t="s">
        <v>1250</v>
      </c>
      <c r="G2795" s="20" t="s">
        <v>3943</v>
      </c>
      <c r="H2795" s="20"/>
      <c r="I2795" s="20">
        <v>15099781020</v>
      </c>
      <c r="J2795" s="20" t="s">
        <v>1268</v>
      </c>
      <c r="K2795" s="20" t="s">
        <v>1073</v>
      </c>
      <c r="L2795" s="20" t="s">
        <v>1939</v>
      </c>
      <c r="M2795" s="20">
        <v>680</v>
      </c>
      <c r="N2795" s="20">
        <v>680</v>
      </c>
      <c r="O2795" s="20" t="s">
        <v>927</v>
      </c>
      <c r="P2795" s="20" t="s">
        <v>50</v>
      </c>
      <c r="Q2795" s="28"/>
      <c r="R2795" s="21" t="s">
        <v>104</v>
      </c>
      <c r="S2795" s="21"/>
      <c r="T2795" s="21" t="s">
        <v>3727</v>
      </c>
      <c r="U2795" s="21"/>
      <c r="V2795" s="46">
        <v>1</v>
      </c>
      <c r="W2795" s="26">
        <f t="shared" si="1876"/>
        <v>1</v>
      </c>
      <c r="X2795" s="26">
        <f t="shared" si="1877"/>
        <v>1</v>
      </c>
      <c r="Y2795" s="21">
        <v>4</v>
      </c>
      <c r="Z2795" s="22">
        <f t="shared" si="1832"/>
        <v>680</v>
      </c>
      <c r="AA2795" s="20" t="s">
        <v>3440</v>
      </c>
      <c r="AB2795" s="22">
        <v>1</v>
      </c>
      <c r="AC2795" s="22"/>
      <c r="AD2795" s="22">
        <f t="shared" si="1885"/>
        <v>680</v>
      </c>
      <c r="AE2795" s="22"/>
      <c r="AF2795" s="22">
        <f t="shared" si="1878"/>
        <v>680</v>
      </c>
      <c r="AG2795" s="20">
        <f t="shared" si="1888"/>
        <v>680</v>
      </c>
      <c r="AH2795" s="20"/>
      <c r="AI2795" s="20"/>
      <c r="AJ2795" s="22"/>
      <c r="AK2795" s="22"/>
      <c r="AM2795" s="22"/>
      <c r="AN2795" s="22"/>
      <c r="AO2795" s="22" t="s">
        <v>3441</v>
      </c>
      <c r="AP2795" s="22" t="s">
        <v>1301</v>
      </c>
      <c r="AS2795" s="20"/>
      <c r="AT2795" s="20"/>
      <c r="AU2795" s="20"/>
    </row>
    <row r="2796" spans="1:47" x14ac:dyDescent="0.15">
      <c r="A2796" s="21" t="s">
        <v>1273</v>
      </c>
      <c r="B2796" s="20" t="s">
        <v>918</v>
      </c>
      <c r="C2796" s="20" t="s">
        <v>1050</v>
      </c>
      <c r="D2796" s="20" t="s">
        <v>1051</v>
      </c>
      <c r="E2796" s="20" t="s">
        <v>1492</v>
      </c>
      <c r="F2796" s="20" t="s">
        <v>1250</v>
      </c>
      <c r="G2796" s="20" t="s">
        <v>3944</v>
      </c>
      <c r="H2796" s="20"/>
      <c r="I2796" s="20">
        <v>18825818798</v>
      </c>
      <c r="J2796" s="20" t="s">
        <v>1268</v>
      </c>
      <c r="K2796" s="20" t="s">
        <v>254</v>
      </c>
      <c r="L2796" s="20" t="s">
        <v>1939</v>
      </c>
      <c r="M2796" s="20">
        <v>680</v>
      </c>
      <c r="N2796" s="20">
        <v>680</v>
      </c>
      <c r="O2796" s="20" t="s">
        <v>927</v>
      </c>
      <c r="P2796" s="20" t="s">
        <v>50</v>
      </c>
      <c r="Q2796" s="28"/>
      <c r="R2796" s="21" t="s">
        <v>121</v>
      </c>
      <c r="S2796" s="21"/>
      <c r="T2796" s="21" t="s">
        <v>53</v>
      </c>
      <c r="U2796" s="21" t="s">
        <v>255</v>
      </c>
      <c r="V2796" s="46">
        <v>1</v>
      </c>
      <c r="W2796" s="26">
        <f t="shared" si="1876"/>
        <v>1</v>
      </c>
      <c r="X2796" s="26">
        <f t="shared" si="1877"/>
        <v>1</v>
      </c>
      <c r="Y2796" s="21">
        <v>4</v>
      </c>
      <c r="Z2796" s="22">
        <f t="shared" si="1832"/>
        <v>680</v>
      </c>
      <c r="AA2796" s="20" t="s">
        <v>3440</v>
      </c>
      <c r="AB2796" s="22">
        <v>1</v>
      </c>
      <c r="AC2796" s="22"/>
      <c r="AD2796" s="22">
        <f t="shared" si="1885"/>
        <v>680</v>
      </c>
      <c r="AE2796" s="22"/>
      <c r="AF2796" s="22">
        <f t="shared" si="1878"/>
        <v>680</v>
      </c>
      <c r="AG2796" s="20">
        <f t="shared" si="1888"/>
        <v>680</v>
      </c>
      <c r="AH2796" s="20" t="str">
        <f>VLOOKUP(U2796,[1]提成计算!B:I,8,FALSE)</f>
        <v xml:space="preserve"> </v>
      </c>
      <c r="AI2796" s="20"/>
      <c r="AJ2796" s="22"/>
      <c r="AK2796" s="22"/>
      <c r="AM2796" s="22"/>
      <c r="AN2796" s="22"/>
      <c r="AO2796" s="22" t="s">
        <v>3441</v>
      </c>
      <c r="AP2796" s="22" t="s">
        <v>1301</v>
      </c>
      <c r="AS2796" s="20"/>
      <c r="AT2796" s="20"/>
      <c r="AU2796" s="20"/>
    </row>
    <row r="2797" spans="1:47" x14ac:dyDescent="0.15">
      <c r="A2797" s="21" t="s">
        <v>1273</v>
      </c>
      <c r="B2797" s="20" t="s">
        <v>918</v>
      </c>
      <c r="C2797" s="20" t="s">
        <v>1050</v>
      </c>
      <c r="D2797" s="20" t="s">
        <v>1070</v>
      </c>
      <c r="E2797" s="20" t="s">
        <v>1606</v>
      </c>
      <c r="F2797" s="20" t="s">
        <v>1250</v>
      </c>
      <c r="G2797" s="20" t="s">
        <v>3945</v>
      </c>
      <c r="H2797" s="20"/>
      <c r="I2797" s="20">
        <v>13412485234</v>
      </c>
      <c r="J2797" s="20" t="s">
        <v>924</v>
      </c>
      <c r="K2797" s="20" t="s">
        <v>343</v>
      </c>
      <c r="L2797" s="20" t="s">
        <v>1918</v>
      </c>
      <c r="M2797" s="20">
        <v>680</v>
      </c>
      <c r="N2797" s="20">
        <v>680</v>
      </c>
      <c r="O2797" s="20" t="s">
        <v>927</v>
      </c>
      <c r="P2797" s="20" t="s">
        <v>50</v>
      </c>
      <c r="Q2797" s="28"/>
      <c r="R2797" s="21" t="s">
        <v>104</v>
      </c>
      <c r="S2797" s="25" t="s">
        <v>1337</v>
      </c>
      <c r="T2797" s="21" t="s">
        <v>53</v>
      </c>
      <c r="U2797" s="21" t="s">
        <v>344</v>
      </c>
      <c r="V2797" s="46">
        <v>1</v>
      </c>
      <c r="W2797" s="26">
        <f t="shared" si="1876"/>
        <v>1</v>
      </c>
      <c r="Y2797" s="21">
        <v>4</v>
      </c>
      <c r="Z2797" s="22">
        <f t="shared" si="1832"/>
        <v>680</v>
      </c>
      <c r="AA2797" s="20" t="s">
        <v>3440</v>
      </c>
      <c r="AB2797" s="22">
        <v>1</v>
      </c>
      <c r="AC2797" s="22"/>
      <c r="AD2797" s="22">
        <f t="shared" si="1885"/>
        <v>680</v>
      </c>
      <c r="AE2797" s="22"/>
      <c r="AF2797" s="22">
        <f t="shared" si="1878"/>
        <v>680</v>
      </c>
      <c r="AG2797" s="20"/>
      <c r="AH2797" s="22"/>
      <c r="AI2797" s="22"/>
      <c r="AJ2797" s="22">
        <f t="shared" ref="AJ2797:AJ2798" si="1889">N2797</f>
        <v>680</v>
      </c>
      <c r="AK2797" s="22">
        <f>IF(O2797="(传统)XDSL",VLOOKUP(S2797,[2]直销续费率明细!C:I,7,FALSE)*1,IF(O2797="GPON+XDSL",VLOOKUP(S2797,[2]直销续费率明细!C:I,7,FALSE)*1,VLOOKUP(S2797,[2]直销续费率明细!C:I,5,FALSE)*1))</f>
        <v>25</v>
      </c>
      <c r="AL2797" s="22" t="s">
        <v>1309</v>
      </c>
      <c r="AM2797" s="22"/>
      <c r="AN2797" s="22"/>
      <c r="AO2797" s="22" t="s">
        <v>3441</v>
      </c>
      <c r="AP2797" s="22" t="s">
        <v>3460</v>
      </c>
      <c r="AS2797" s="20">
        <f>IF(Y2797&gt;=10,VLOOKUP(U2797,[2]提成计算!B:T,19,FALSE),VLOOKUP(U2797,[2]提成计算!B:T,18,FALSE))</f>
        <v>0.06</v>
      </c>
      <c r="AT2797" s="20">
        <f t="shared" ref="AT2797:AT2798" si="1890">IF(AD2797*AS2797&gt;0,AD2797*AS2797,AE2797*AS2797)</f>
        <v>40.799999999999997</v>
      </c>
      <c r="AU2797" s="20">
        <f t="shared" ref="AU2797:AU2798" si="1891">IF(AND(AK2797&lt;0,AK2797+AT2797&lt;0),-AT2797,AK2797)</f>
        <v>25</v>
      </c>
    </row>
    <row r="2798" spans="1:47" x14ac:dyDescent="0.15">
      <c r="A2798" s="21" t="s">
        <v>1273</v>
      </c>
      <c r="B2798" s="20" t="s">
        <v>918</v>
      </c>
      <c r="C2798" s="20" t="s">
        <v>1050</v>
      </c>
      <c r="D2798" s="20" t="s">
        <v>1070</v>
      </c>
      <c r="E2798" s="20" t="s">
        <v>1302</v>
      </c>
      <c r="F2798" s="20" t="s">
        <v>1250</v>
      </c>
      <c r="G2798" s="20" t="s">
        <v>3946</v>
      </c>
      <c r="H2798" s="20"/>
      <c r="I2798" s="20">
        <v>18576361559</v>
      </c>
      <c r="J2798" s="20" t="s">
        <v>924</v>
      </c>
      <c r="K2798" s="20" t="s">
        <v>3729</v>
      </c>
      <c r="L2798" s="20" t="s">
        <v>2137</v>
      </c>
      <c r="M2798" s="20">
        <v>1408</v>
      </c>
      <c r="N2798" s="20">
        <v>1408</v>
      </c>
      <c r="O2798" s="20" t="s">
        <v>927</v>
      </c>
      <c r="P2798" s="20" t="s">
        <v>50</v>
      </c>
      <c r="Q2798" s="28"/>
      <c r="R2798" s="21" t="s">
        <v>104</v>
      </c>
      <c r="S2798" s="25" t="s">
        <v>1304</v>
      </c>
      <c r="T2798" s="21" t="s">
        <v>53</v>
      </c>
      <c r="U2798" s="21" t="s">
        <v>3730</v>
      </c>
      <c r="V2798" s="46">
        <v>1</v>
      </c>
      <c r="W2798" s="26">
        <f t="shared" si="1876"/>
        <v>1</v>
      </c>
      <c r="Y2798" s="21">
        <v>12</v>
      </c>
      <c r="Z2798" s="22">
        <f t="shared" si="1832"/>
        <v>1408</v>
      </c>
      <c r="AA2798" s="20" t="s">
        <v>3440</v>
      </c>
      <c r="AB2798" s="22"/>
      <c r="AC2798" s="22">
        <v>1</v>
      </c>
      <c r="AD2798" s="22"/>
      <c r="AE2798" s="22">
        <f>N2798</f>
        <v>1408</v>
      </c>
      <c r="AF2798" s="22">
        <f t="shared" si="1878"/>
        <v>1408</v>
      </c>
      <c r="AG2798" s="20"/>
      <c r="AH2798" s="22"/>
      <c r="AI2798" s="22"/>
      <c r="AJ2798" s="22">
        <f t="shared" si="1889"/>
        <v>1408</v>
      </c>
      <c r="AK2798" s="22">
        <f>IF(O2798="(传统)XDSL",VLOOKUP(S2798,[2]直销续费率明细!C:I,7,FALSE)*1,IF(O2798="GPON+XDSL",VLOOKUP(S2798,[2]直销续费率明细!C:I,7,FALSE)*1,VLOOKUP(S2798,[2]直销续费率明细!C:I,5,FALSE)*1))</f>
        <v>-40</v>
      </c>
      <c r="AL2798" s="22" t="s">
        <v>1300</v>
      </c>
      <c r="AM2798" s="22"/>
      <c r="AN2798" s="22"/>
      <c r="AO2798" s="22" t="s">
        <v>2216</v>
      </c>
      <c r="AP2798" s="22" t="s">
        <v>1301</v>
      </c>
      <c r="AS2798" s="20">
        <f>IF(Y2798&gt;=10,VLOOKUP(U2798,[2]提成计算!B:T,19,FALSE),VLOOKUP(U2798,[2]提成计算!B:T,18,FALSE))</f>
        <v>0.09</v>
      </c>
      <c r="AT2798" s="20">
        <f t="shared" si="1890"/>
        <v>126.72</v>
      </c>
      <c r="AU2798" s="20">
        <f t="shared" si="1891"/>
        <v>-40</v>
      </c>
    </row>
    <row r="2799" spans="1:47" x14ac:dyDescent="0.15">
      <c r="A2799" s="21" t="s">
        <v>1273</v>
      </c>
      <c r="B2799" s="20" t="s">
        <v>918</v>
      </c>
      <c r="C2799" s="20" t="s">
        <v>1050</v>
      </c>
      <c r="D2799" s="20" t="s">
        <v>1070</v>
      </c>
      <c r="E2799" s="20" t="s">
        <v>1076</v>
      </c>
      <c r="F2799" s="20" t="s">
        <v>1250</v>
      </c>
      <c r="G2799" s="20" t="s">
        <v>3947</v>
      </c>
      <c r="H2799" s="20"/>
      <c r="I2799" s="20">
        <v>13922949819</v>
      </c>
      <c r="J2799" s="20" t="s">
        <v>1268</v>
      </c>
      <c r="K2799" s="20" t="s">
        <v>205</v>
      </c>
      <c r="L2799" s="20" t="s">
        <v>1896</v>
      </c>
      <c r="M2799" s="20">
        <v>1298</v>
      </c>
      <c r="N2799" s="20">
        <v>1298</v>
      </c>
      <c r="O2799" s="20" t="s">
        <v>927</v>
      </c>
      <c r="P2799" s="20" t="s">
        <v>50</v>
      </c>
      <c r="Q2799" s="28"/>
      <c r="R2799" s="21" t="s">
        <v>104</v>
      </c>
      <c r="S2799" s="21"/>
      <c r="T2799" s="21" t="s">
        <v>53</v>
      </c>
      <c r="U2799" s="21" t="s">
        <v>206</v>
      </c>
      <c r="V2799" s="46">
        <v>1</v>
      </c>
      <c r="W2799" s="26">
        <f t="shared" si="1876"/>
        <v>1</v>
      </c>
      <c r="X2799" s="26">
        <f t="shared" si="1877"/>
        <v>1</v>
      </c>
      <c r="Y2799" s="21">
        <v>6</v>
      </c>
      <c r="Z2799" s="22">
        <f t="shared" si="1832"/>
        <v>1298</v>
      </c>
      <c r="AA2799" s="20" t="s">
        <v>2218</v>
      </c>
      <c r="AB2799" s="22">
        <v>1</v>
      </c>
      <c r="AC2799" s="22"/>
      <c r="AD2799" s="22">
        <f>N2799</f>
        <v>1298</v>
      </c>
      <c r="AE2799" s="22"/>
      <c r="AF2799" s="22">
        <f t="shared" si="1878"/>
        <v>1298</v>
      </c>
      <c r="AG2799" s="20">
        <f t="shared" ref="AG2799:AG2800" si="1892">N2799</f>
        <v>1298</v>
      </c>
      <c r="AH2799" s="20" t="str">
        <f>VLOOKUP(U2799,[1]提成计算!B:I,8,FALSE)</f>
        <v xml:space="preserve"> </v>
      </c>
      <c r="AI2799" s="20"/>
      <c r="AJ2799" s="22"/>
      <c r="AK2799" s="22"/>
      <c r="AM2799" s="22"/>
      <c r="AN2799" s="22"/>
      <c r="AO2799" s="22" t="s">
        <v>3441</v>
      </c>
      <c r="AP2799" s="22" t="s">
        <v>1301</v>
      </c>
      <c r="AS2799" s="20"/>
      <c r="AT2799" s="20"/>
      <c r="AU2799" s="20"/>
    </row>
    <row r="2800" spans="1:47" x14ac:dyDescent="0.15">
      <c r="A2800" s="21" t="s">
        <v>1273</v>
      </c>
      <c r="B2800" s="20" t="s">
        <v>918</v>
      </c>
      <c r="C2800" s="20" t="s">
        <v>1050</v>
      </c>
      <c r="D2800" s="20" t="s">
        <v>1065</v>
      </c>
      <c r="E2800" s="20" t="s">
        <v>1552</v>
      </c>
      <c r="F2800" s="20" t="s">
        <v>1250</v>
      </c>
      <c r="G2800" s="20" t="s">
        <v>3948</v>
      </c>
      <c r="H2800" s="20"/>
      <c r="I2800" s="20">
        <v>15015166833</v>
      </c>
      <c r="J2800" s="20" t="s">
        <v>1268</v>
      </c>
      <c r="K2800" s="20" t="s">
        <v>87</v>
      </c>
      <c r="L2800" s="20" t="s">
        <v>1358</v>
      </c>
      <c r="M2800" s="20">
        <v>1088</v>
      </c>
      <c r="N2800" s="20">
        <v>1088</v>
      </c>
      <c r="O2800" s="20" t="s">
        <v>927</v>
      </c>
      <c r="P2800" s="20" t="s">
        <v>50</v>
      </c>
      <c r="Q2800" s="28"/>
      <c r="R2800" s="21" t="s">
        <v>69</v>
      </c>
      <c r="S2800" s="21"/>
      <c r="T2800" s="21" t="s">
        <v>53</v>
      </c>
      <c r="U2800" s="21" t="s">
        <v>88</v>
      </c>
      <c r="V2800" s="46">
        <v>1</v>
      </c>
      <c r="W2800" s="26">
        <f t="shared" si="1876"/>
        <v>1</v>
      </c>
      <c r="X2800" s="26">
        <f t="shared" si="1877"/>
        <v>1</v>
      </c>
      <c r="Y2800" s="21">
        <v>10</v>
      </c>
      <c r="Z2800" s="22">
        <f t="shared" si="1832"/>
        <v>1088</v>
      </c>
      <c r="AA2800" s="20" t="s">
        <v>3440</v>
      </c>
      <c r="AB2800" s="22"/>
      <c r="AC2800" s="22">
        <v>1</v>
      </c>
      <c r="AD2800" s="22"/>
      <c r="AE2800" s="22">
        <f t="shared" ref="AE2800:AE2804" si="1893">N2800</f>
        <v>1088</v>
      </c>
      <c r="AF2800" s="22">
        <f t="shared" si="1878"/>
        <v>1088</v>
      </c>
      <c r="AG2800" s="20">
        <f t="shared" si="1892"/>
        <v>1088</v>
      </c>
      <c r="AH2800" s="20" t="str">
        <f>VLOOKUP(U2800,[1]提成计算!B:I,8,FALSE)</f>
        <v xml:space="preserve"> </v>
      </c>
      <c r="AI2800" s="20"/>
      <c r="AJ2800" s="22"/>
      <c r="AK2800" s="22"/>
      <c r="AM2800" s="22"/>
      <c r="AN2800" s="22"/>
      <c r="AO2800" s="22" t="s">
        <v>3441</v>
      </c>
      <c r="AP2800" s="22" t="s">
        <v>1301</v>
      </c>
      <c r="AS2800" s="20"/>
      <c r="AT2800" s="20"/>
      <c r="AU2800" s="20"/>
    </row>
    <row r="2801" spans="1:47" x14ac:dyDescent="0.15">
      <c r="A2801" s="21" t="s">
        <v>1273</v>
      </c>
      <c r="B2801" s="20" t="s">
        <v>918</v>
      </c>
      <c r="C2801" s="20" t="s">
        <v>1050</v>
      </c>
      <c r="D2801" s="20" t="s">
        <v>1078</v>
      </c>
      <c r="E2801" s="20" t="s">
        <v>1079</v>
      </c>
      <c r="F2801" s="20" t="s">
        <v>1250</v>
      </c>
      <c r="G2801" s="20" t="s">
        <v>3949</v>
      </c>
      <c r="H2801" s="20"/>
      <c r="I2801" s="20">
        <v>13712485015</v>
      </c>
      <c r="J2801" s="20" t="s">
        <v>924</v>
      </c>
      <c r="K2801" s="20" t="s">
        <v>1081</v>
      </c>
      <c r="L2801" s="20" t="s">
        <v>2137</v>
      </c>
      <c r="M2801" s="20">
        <v>1408</v>
      </c>
      <c r="N2801" s="20">
        <v>1408</v>
      </c>
      <c r="O2801" s="20" t="s">
        <v>927</v>
      </c>
      <c r="P2801" s="20" t="s">
        <v>50</v>
      </c>
      <c r="Q2801" s="28"/>
      <c r="R2801" s="21" t="s">
        <v>1082</v>
      </c>
      <c r="S2801" s="25" t="s">
        <v>1322</v>
      </c>
      <c r="T2801" s="21" t="s">
        <v>53</v>
      </c>
      <c r="U2801" s="21" t="s">
        <v>1083</v>
      </c>
      <c r="V2801" s="46">
        <v>1</v>
      </c>
      <c r="W2801" s="26">
        <f t="shared" si="1876"/>
        <v>1</v>
      </c>
      <c r="Y2801" s="21">
        <v>12</v>
      </c>
      <c r="Z2801" s="22">
        <f t="shared" si="1832"/>
        <v>1408</v>
      </c>
      <c r="AA2801" s="20" t="s">
        <v>3440</v>
      </c>
      <c r="AB2801" s="22"/>
      <c r="AC2801" s="22">
        <v>1</v>
      </c>
      <c r="AD2801" s="22"/>
      <c r="AE2801" s="22">
        <f t="shared" si="1893"/>
        <v>1408</v>
      </c>
      <c r="AF2801" s="22">
        <f t="shared" si="1878"/>
        <v>1408</v>
      </c>
      <c r="AG2801" s="20"/>
      <c r="AH2801" s="22"/>
      <c r="AI2801" s="22"/>
      <c r="AJ2801" s="22">
        <f>N2801</f>
        <v>1408</v>
      </c>
      <c r="AK2801" s="22">
        <f>IF(O2801="(传统)XDSL",VLOOKUP(S2801,[2]直销续费率明细!C:I,7,FALSE)*1,IF(O2801="GPON+XDSL",VLOOKUP(S2801,[2]直销续费率明细!C:I,7,FALSE)*1,VLOOKUP(S2801,[2]直销续费率明细!C:I,5,FALSE)*1))</f>
        <v>-40</v>
      </c>
      <c r="AL2801" s="22" t="s">
        <v>1309</v>
      </c>
      <c r="AM2801" s="22"/>
      <c r="AN2801" s="22"/>
      <c r="AO2801" s="22" t="s">
        <v>3441</v>
      </c>
      <c r="AP2801" s="22" t="s">
        <v>1301</v>
      </c>
      <c r="AS2801" s="20">
        <f>IF(Y2801&gt;=10,VLOOKUP(U2801,[2]提成计算!B:T,19,FALSE),VLOOKUP(U2801,[2]提成计算!B:T,18,FALSE))</f>
        <v>0.12</v>
      </c>
      <c r="AT2801" s="20">
        <f t="shared" ref="AT2801" si="1894">IF(AD2801*AS2801&gt;0,AD2801*AS2801,AE2801*AS2801)</f>
        <v>168.95999999999998</v>
      </c>
      <c r="AU2801" s="20">
        <f t="shared" ref="AU2801" si="1895">IF(AND(AK2801&lt;0,AK2801+AT2801&lt;0),-AT2801,AK2801)</f>
        <v>-40</v>
      </c>
    </row>
    <row r="2802" spans="1:47" x14ac:dyDescent="0.15">
      <c r="A2802" s="21" t="s">
        <v>1273</v>
      </c>
      <c r="B2802" s="20" t="s">
        <v>918</v>
      </c>
      <c r="C2802" s="20" t="s">
        <v>1050</v>
      </c>
      <c r="D2802" s="20" t="s">
        <v>1078</v>
      </c>
      <c r="E2802" s="20" t="s">
        <v>1093</v>
      </c>
      <c r="F2802" s="20" t="s">
        <v>1250</v>
      </c>
      <c r="G2802" s="20" t="s">
        <v>3950</v>
      </c>
      <c r="H2802" s="20"/>
      <c r="I2802" s="20">
        <v>15820945239</v>
      </c>
      <c r="J2802" s="20" t="s">
        <v>1268</v>
      </c>
      <c r="K2802" s="20" t="s">
        <v>1086</v>
      </c>
      <c r="L2802" s="20" t="s">
        <v>1358</v>
      </c>
      <c r="M2802" s="20">
        <v>1088</v>
      </c>
      <c r="N2802" s="20">
        <v>1088</v>
      </c>
      <c r="O2802" s="20" t="s">
        <v>927</v>
      </c>
      <c r="P2802" s="20" t="s">
        <v>50</v>
      </c>
      <c r="Q2802" s="28"/>
      <c r="R2802" s="21" t="s">
        <v>1082</v>
      </c>
      <c r="S2802" s="21"/>
      <c r="T2802" s="21" t="s">
        <v>53</v>
      </c>
      <c r="U2802" s="21" t="s">
        <v>1088</v>
      </c>
      <c r="V2802" s="46">
        <v>1</v>
      </c>
      <c r="W2802" s="26">
        <f t="shared" si="1876"/>
        <v>1</v>
      </c>
      <c r="X2802" s="26">
        <f t="shared" si="1877"/>
        <v>1</v>
      </c>
      <c r="Y2802" s="21">
        <v>10</v>
      </c>
      <c r="Z2802" s="22">
        <f t="shared" si="1832"/>
        <v>1088</v>
      </c>
      <c r="AA2802" s="20" t="s">
        <v>3440</v>
      </c>
      <c r="AB2802" s="22"/>
      <c r="AC2802" s="22">
        <v>1</v>
      </c>
      <c r="AD2802" s="22"/>
      <c r="AE2802" s="22">
        <f t="shared" si="1893"/>
        <v>1088</v>
      </c>
      <c r="AF2802" s="22">
        <f t="shared" si="1878"/>
        <v>1088</v>
      </c>
      <c r="AG2802" s="20">
        <f>N2802</f>
        <v>1088</v>
      </c>
      <c r="AH2802" s="20" t="str">
        <f>VLOOKUP(U2802,[1]提成计算!B:I,8,FALSE)</f>
        <v xml:space="preserve"> </v>
      </c>
      <c r="AI2802" s="20"/>
      <c r="AJ2802" s="22"/>
      <c r="AK2802" s="22"/>
      <c r="AM2802" s="22"/>
      <c r="AN2802" s="22"/>
      <c r="AO2802" s="22" t="s">
        <v>2216</v>
      </c>
      <c r="AP2802" s="22" t="s">
        <v>1301</v>
      </c>
      <c r="AS2802" s="20"/>
      <c r="AT2802" s="20"/>
      <c r="AU2802" s="20"/>
    </row>
    <row r="2803" spans="1:47" x14ac:dyDescent="0.15">
      <c r="A2803" s="21" t="s">
        <v>1273</v>
      </c>
      <c r="B2803" s="20" t="s">
        <v>918</v>
      </c>
      <c r="C2803" s="20" t="s">
        <v>1050</v>
      </c>
      <c r="D2803" s="20" t="s">
        <v>1078</v>
      </c>
      <c r="E2803" s="20" t="s">
        <v>1084</v>
      </c>
      <c r="F2803" s="20" t="s">
        <v>1250</v>
      </c>
      <c r="G2803" s="20" t="s">
        <v>3951</v>
      </c>
      <c r="H2803" s="20"/>
      <c r="I2803" s="20">
        <v>13560872481</v>
      </c>
      <c r="J2803" s="20" t="s">
        <v>924</v>
      </c>
      <c r="K2803" s="20" t="s">
        <v>174</v>
      </c>
      <c r="L2803" s="20" t="s">
        <v>1299</v>
      </c>
      <c r="M2803" s="20">
        <v>888</v>
      </c>
      <c r="N2803" s="20">
        <v>888</v>
      </c>
      <c r="O2803" s="20" t="s">
        <v>927</v>
      </c>
      <c r="P2803" s="20" t="s">
        <v>50</v>
      </c>
      <c r="Q2803" s="28"/>
      <c r="R2803" s="21" t="s">
        <v>1082</v>
      </c>
      <c r="S2803" s="25" t="s">
        <v>1087</v>
      </c>
      <c r="T2803" s="21" t="s">
        <v>2242</v>
      </c>
      <c r="U2803" s="21"/>
      <c r="V2803" s="46">
        <v>1</v>
      </c>
      <c r="W2803" s="26">
        <f t="shared" si="1876"/>
        <v>1</v>
      </c>
      <c r="Y2803" s="21">
        <v>12</v>
      </c>
      <c r="Z2803" s="22">
        <f t="shared" si="1832"/>
        <v>888</v>
      </c>
      <c r="AA2803" s="20" t="s">
        <v>2218</v>
      </c>
      <c r="AB2803" s="22"/>
      <c r="AC2803" s="22">
        <v>1</v>
      </c>
      <c r="AD2803" s="22"/>
      <c r="AE2803" s="22">
        <f t="shared" si="1893"/>
        <v>888</v>
      </c>
      <c r="AF2803" s="22">
        <f t="shared" si="1878"/>
        <v>888</v>
      </c>
      <c r="AG2803" s="20"/>
      <c r="AH2803" s="22"/>
      <c r="AI2803" s="22"/>
      <c r="AJ2803" s="22">
        <f t="shared" ref="AJ2803:AJ2809" si="1896">N2803</f>
        <v>888</v>
      </c>
      <c r="AK2803" s="22">
        <f>IF(O2803="(传统)XDSL",VLOOKUP(S2803,[1]续费率明细!C:I,7,FALSE)*1,IF(O2803="GPON+XDSL",VLOOKUP(S2803,[1]续费率明细!C:I,7,FALSE)*1,VLOOKUP(S2803,[1]续费率明细!C:I,5,FALSE)*1))</f>
        <v>25</v>
      </c>
      <c r="AL2803" s="22" t="s">
        <v>1871</v>
      </c>
      <c r="AM2803" s="22"/>
      <c r="AN2803" s="22"/>
      <c r="AO2803" s="22" t="s">
        <v>3441</v>
      </c>
      <c r="AP2803" s="22" t="s">
        <v>1301</v>
      </c>
      <c r="AS2803" s="20"/>
      <c r="AT2803" s="20"/>
      <c r="AU2803" s="20"/>
    </row>
    <row r="2804" spans="1:47" x14ac:dyDescent="0.15">
      <c r="A2804" s="21" t="s">
        <v>1273</v>
      </c>
      <c r="B2804" s="20" t="s">
        <v>918</v>
      </c>
      <c r="C2804" s="20" t="s">
        <v>1050</v>
      </c>
      <c r="D2804" s="20" t="s">
        <v>1051</v>
      </c>
      <c r="E2804" s="20" t="s">
        <v>1492</v>
      </c>
      <c r="F2804" s="20" t="s">
        <v>1250</v>
      </c>
      <c r="G2804" s="20" t="s">
        <v>3952</v>
      </c>
      <c r="H2804" s="20"/>
      <c r="I2804" s="20">
        <v>18664188760</v>
      </c>
      <c r="J2804" s="20" t="s">
        <v>924</v>
      </c>
      <c r="K2804" s="20" t="s">
        <v>685</v>
      </c>
      <c r="L2804" s="20" t="s">
        <v>2137</v>
      </c>
      <c r="M2804" s="20">
        <v>1408</v>
      </c>
      <c r="N2804" s="20">
        <v>1408</v>
      </c>
      <c r="O2804" s="20" t="s">
        <v>927</v>
      </c>
      <c r="P2804" s="20" t="s">
        <v>50</v>
      </c>
      <c r="Q2804" s="28"/>
      <c r="R2804" s="21" t="s">
        <v>121</v>
      </c>
      <c r="S2804" s="25" t="s">
        <v>1494</v>
      </c>
      <c r="T2804" s="21" t="s">
        <v>53</v>
      </c>
      <c r="U2804" s="21" t="s">
        <v>686</v>
      </c>
      <c r="V2804" s="46">
        <v>1</v>
      </c>
      <c r="W2804" s="26">
        <f t="shared" si="1876"/>
        <v>1</v>
      </c>
      <c r="Y2804" s="21">
        <v>12</v>
      </c>
      <c r="Z2804" s="22">
        <f t="shared" si="1832"/>
        <v>1408</v>
      </c>
      <c r="AA2804" s="20" t="s">
        <v>3440</v>
      </c>
      <c r="AB2804" s="22"/>
      <c r="AC2804" s="22">
        <v>1</v>
      </c>
      <c r="AD2804" s="22"/>
      <c r="AE2804" s="22">
        <f t="shared" si="1893"/>
        <v>1408</v>
      </c>
      <c r="AF2804" s="22">
        <f t="shared" si="1878"/>
        <v>1408</v>
      </c>
      <c r="AG2804" s="20"/>
      <c r="AH2804" s="22"/>
      <c r="AI2804" s="22"/>
      <c r="AJ2804" s="22">
        <f t="shared" si="1896"/>
        <v>1408</v>
      </c>
      <c r="AK2804" s="22">
        <f>IF(O2804="(传统)XDSL",VLOOKUP(S2804,[2]直销续费率明细!C:I,7,FALSE)*1,IF(O2804="GPON+XDSL",VLOOKUP(S2804,[2]直销续费率明细!C:I,7,FALSE)*1,VLOOKUP(S2804,[2]直销续费率明细!C:I,5,FALSE)*1))</f>
        <v>25</v>
      </c>
      <c r="AL2804" s="22" t="s">
        <v>1309</v>
      </c>
      <c r="AM2804" s="22"/>
      <c r="AN2804" s="22"/>
      <c r="AO2804" s="22" t="s">
        <v>3441</v>
      </c>
      <c r="AP2804" s="22" t="s">
        <v>1301</v>
      </c>
      <c r="AS2804" s="20">
        <f>IF(Y2804&gt;=10,VLOOKUP(U2804,[2]提成计算!B:T,19,FALSE),VLOOKUP(U2804,[2]提成计算!B:T,18,FALSE))</f>
        <v>0.09</v>
      </c>
      <c r="AT2804" s="20">
        <f t="shared" ref="AT2804" si="1897">IF(AD2804*AS2804&gt;0,AD2804*AS2804,AE2804*AS2804)</f>
        <v>126.72</v>
      </c>
      <c r="AU2804" s="20">
        <f t="shared" ref="AU2804" si="1898">IF(AND(AK2804&lt;0,AK2804+AT2804&lt;0),-AT2804,AK2804)</f>
        <v>25</v>
      </c>
    </row>
    <row r="2805" spans="1:47" x14ac:dyDescent="0.15">
      <c r="A2805" s="21" t="s">
        <v>1273</v>
      </c>
      <c r="B2805" s="20" t="s">
        <v>918</v>
      </c>
      <c r="C2805" s="20" t="s">
        <v>1050</v>
      </c>
      <c r="D2805" s="20" t="s">
        <v>1078</v>
      </c>
      <c r="E2805" s="20" t="s">
        <v>1079</v>
      </c>
      <c r="F2805" s="20" t="s">
        <v>1250</v>
      </c>
      <c r="G2805" s="20" t="s">
        <v>3953</v>
      </c>
      <c r="H2805" s="20"/>
      <c r="I2805" s="20">
        <v>13562654945</v>
      </c>
      <c r="J2805" s="20" t="s">
        <v>924</v>
      </c>
      <c r="K2805" s="20" t="s">
        <v>174</v>
      </c>
      <c r="L2805" s="20" t="s">
        <v>1918</v>
      </c>
      <c r="M2805" s="20">
        <v>680</v>
      </c>
      <c r="N2805" s="20">
        <v>680</v>
      </c>
      <c r="O2805" s="20" t="s">
        <v>927</v>
      </c>
      <c r="P2805" s="20" t="s">
        <v>50</v>
      </c>
      <c r="Q2805" s="28"/>
      <c r="R2805" s="21" t="s">
        <v>1082</v>
      </c>
      <c r="S2805" s="25" t="s">
        <v>1322</v>
      </c>
      <c r="T2805" s="21" t="s">
        <v>3727</v>
      </c>
      <c r="U2805" s="21"/>
      <c r="V2805" s="46">
        <v>1</v>
      </c>
      <c r="W2805" s="26">
        <f t="shared" si="1876"/>
        <v>1</v>
      </c>
      <c r="Y2805" s="21">
        <v>4</v>
      </c>
      <c r="Z2805" s="22">
        <f t="shared" si="1832"/>
        <v>680</v>
      </c>
      <c r="AA2805" s="20" t="s">
        <v>3440</v>
      </c>
      <c r="AB2805" s="22">
        <v>1</v>
      </c>
      <c r="AC2805" s="22"/>
      <c r="AD2805" s="22">
        <f t="shared" ref="AD2805:AD2810" si="1899">N2805</f>
        <v>680</v>
      </c>
      <c r="AE2805" s="22"/>
      <c r="AF2805" s="22">
        <f t="shared" si="1878"/>
        <v>680</v>
      </c>
      <c r="AG2805" s="20"/>
      <c r="AH2805" s="22"/>
      <c r="AI2805" s="22"/>
      <c r="AJ2805" s="22">
        <f t="shared" si="1896"/>
        <v>680</v>
      </c>
      <c r="AK2805" s="22">
        <f>IF(O2805="(传统)XDSL",VLOOKUP(S2805,[1]续费率明细!C:I,7,FALSE)*1,IF(O2805="GPON+XDSL",VLOOKUP(S2805,[1]续费率明细!C:I,7,FALSE)*1,VLOOKUP(S2805,[1]续费率明细!C:I,5,FALSE)*1))</f>
        <v>-40</v>
      </c>
      <c r="AL2805" s="22" t="s">
        <v>1309</v>
      </c>
      <c r="AM2805" s="22"/>
      <c r="AN2805" s="22"/>
      <c r="AO2805" s="22" t="s">
        <v>3441</v>
      </c>
      <c r="AP2805" s="22" t="s">
        <v>3460</v>
      </c>
      <c r="AS2805" s="20"/>
      <c r="AT2805" s="20"/>
      <c r="AU2805" s="20"/>
    </row>
    <row r="2806" spans="1:47" x14ac:dyDescent="0.15">
      <c r="A2806" s="21" t="s">
        <v>1273</v>
      </c>
      <c r="B2806" s="20" t="s">
        <v>918</v>
      </c>
      <c r="C2806" s="20" t="s">
        <v>1050</v>
      </c>
      <c r="D2806" s="20" t="s">
        <v>1078</v>
      </c>
      <c r="E2806" s="20" t="s">
        <v>1079</v>
      </c>
      <c r="F2806" s="20" t="s">
        <v>1250</v>
      </c>
      <c r="G2806" s="20" t="s">
        <v>3954</v>
      </c>
      <c r="H2806" s="20"/>
      <c r="I2806" s="20">
        <v>13712168718</v>
      </c>
      <c r="J2806" s="20" t="s">
        <v>924</v>
      </c>
      <c r="K2806" s="20" t="s">
        <v>1081</v>
      </c>
      <c r="L2806" s="20" t="s">
        <v>1863</v>
      </c>
      <c r="M2806" s="20">
        <v>1298</v>
      </c>
      <c r="N2806" s="20">
        <v>1298</v>
      </c>
      <c r="O2806" s="20" t="s">
        <v>927</v>
      </c>
      <c r="P2806" s="20" t="s">
        <v>50</v>
      </c>
      <c r="Q2806" s="28"/>
      <c r="R2806" s="21" t="s">
        <v>1082</v>
      </c>
      <c r="S2806" s="25" t="s">
        <v>1322</v>
      </c>
      <c r="T2806" s="21" t="s">
        <v>53</v>
      </c>
      <c r="U2806" s="21" t="s">
        <v>1083</v>
      </c>
      <c r="V2806" s="46">
        <v>1</v>
      </c>
      <c r="W2806" s="26">
        <f t="shared" si="1876"/>
        <v>1</v>
      </c>
      <c r="Y2806" s="21">
        <v>6</v>
      </c>
      <c r="Z2806" s="22">
        <f t="shared" si="1832"/>
        <v>1298</v>
      </c>
      <c r="AA2806" s="20" t="s">
        <v>3440</v>
      </c>
      <c r="AB2806" s="22">
        <v>1</v>
      </c>
      <c r="AC2806" s="22"/>
      <c r="AD2806" s="22">
        <f t="shared" si="1899"/>
        <v>1298</v>
      </c>
      <c r="AE2806" s="22"/>
      <c r="AF2806" s="22">
        <f t="shared" si="1878"/>
        <v>1298</v>
      </c>
      <c r="AG2806" s="20"/>
      <c r="AH2806" s="22"/>
      <c r="AI2806" s="22"/>
      <c r="AJ2806" s="22">
        <f t="shared" si="1896"/>
        <v>1298</v>
      </c>
      <c r="AK2806" s="22">
        <f>IF(O2806="(传统)XDSL",VLOOKUP(S2806,[2]直销续费率明细!C:I,7,FALSE)*1,IF(O2806="GPON+XDSL",VLOOKUP(S2806,[2]直销续费率明细!C:I,7,FALSE)*1,VLOOKUP(S2806,[2]直销续费率明细!C:I,5,FALSE)*1))</f>
        <v>-40</v>
      </c>
      <c r="AL2806" s="22" t="s">
        <v>1309</v>
      </c>
      <c r="AM2806" s="22"/>
      <c r="AN2806" s="22"/>
      <c r="AO2806" s="22" t="s">
        <v>3441</v>
      </c>
      <c r="AP2806" s="22" t="s">
        <v>1301</v>
      </c>
      <c r="AS2806" s="20">
        <f>IF(Y2806&gt;=10,VLOOKUP(U2806,[2]提成计算!B:T,19,FALSE),VLOOKUP(U2806,[2]提成计算!B:T,18,FALSE))</f>
        <v>0.08</v>
      </c>
      <c r="AT2806" s="20">
        <f t="shared" ref="AT2806" si="1900">IF(AD2806*AS2806&gt;0,AD2806*AS2806,AE2806*AS2806)</f>
        <v>103.84</v>
      </c>
      <c r="AU2806" s="20">
        <f t="shared" ref="AU2806" si="1901">IF(AND(AK2806&lt;0,AK2806+AT2806&lt;0),-AT2806,AK2806)</f>
        <v>-40</v>
      </c>
    </row>
    <row r="2807" spans="1:47" x14ac:dyDescent="0.15">
      <c r="A2807" s="21" t="s">
        <v>1273</v>
      </c>
      <c r="B2807" s="20" t="s">
        <v>918</v>
      </c>
      <c r="C2807" s="20" t="s">
        <v>1050</v>
      </c>
      <c r="D2807" s="20" t="s">
        <v>1070</v>
      </c>
      <c r="E2807" s="20" t="s">
        <v>1076</v>
      </c>
      <c r="F2807" s="20" t="s">
        <v>1250</v>
      </c>
      <c r="G2807" s="20" t="s">
        <v>3955</v>
      </c>
      <c r="H2807" s="20"/>
      <c r="I2807" s="20">
        <v>13544682800</v>
      </c>
      <c r="J2807" s="20" t="s">
        <v>924</v>
      </c>
      <c r="K2807" s="20" t="s">
        <v>1073</v>
      </c>
      <c r="L2807" s="20" t="s">
        <v>1918</v>
      </c>
      <c r="M2807" s="20">
        <v>680</v>
      </c>
      <c r="N2807" s="20">
        <v>680</v>
      </c>
      <c r="O2807" s="20" t="s">
        <v>927</v>
      </c>
      <c r="P2807" s="20" t="s">
        <v>50</v>
      </c>
      <c r="Q2807" s="28"/>
      <c r="R2807" s="21" t="s">
        <v>104</v>
      </c>
      <c r="S2807" s="25" t="s">
        <v>1090</v>
      </c>
      <c r="T2807" s="21" t="s">
        <v>3727</v>
      </c>
      <c r="U2807" s="21"/>
      <c r="V2807" s="46">
        <v>1</v>
      </c>
      <c r="W2807" s="26">
        <f t="shared" si="1876"/>
        <v>1</v>
      </c>
      <c r="Y2807" s="21">
        <v>4</v>
      </c>
      <c r="Z2807" s="22">
        <f t="shared" si="1832"/>
        <v>680</v>
      </c>
      <c r="AA2807" s="20" t="s">
        <v>3440</v>
      </c>
      <c r="AB2807" s="22">
        <v>1</v>
      </c>
      <c r="AC2807" s="22"/>
      <c r="AD2807" s="22">
        <f t="shared" si="1899"/>
        <v>680</v>
      </c>
      <c r="AE2807" s="22"/>
      <c r="AF2807" s="22">
        <f t="shared" si="1878"/>
        <v>680</v>
      </c>
      <c r="AG2807" s="20"/>
      <c r="AH2807" s="22"/>
      <c r="AI2807" s="22"/>
      <c r="AJ2807" s="22">
        <f t="shared" si="1896"/>
        <v>680</v>
      </c>
      <c r="AK2807" s="22">
        <f>IF(O2807="(传统)XDSL",VLOOKUP(S2807,[1]续费率明细!C:I,7,FALSE)*1,IF(O2807="GPON+XDSL",VLOOKUP(S2807,[1]续费率明细!C:I,7,FALSE)*1,VLOOKUP(S2807,[1]续费率明细!C:I,5,FALSE)*1))</f>
        <v>-20</v>
      </c>
      <c r="AL2807" s="22" t="s">
        <v>1309</v>
      </c>
      <c r="AM2807" s="22"/>
      <c r="AN2807" s="22"/>
      <c r="AO2807" s="22" t="s">
        <v>3441</v>
      </c>
      <c r="AP2807" s="22" t="s">
        <v>3460</v>
      </c>
      <c r="AS2807" s="20"/>
      <c r="AT2807" s="20"/>
      <c r="AU2807" s="20"/>
    </row>
    <row r="2808" spans="1:47" x14ac:dyDescent="0.15">
      <c r="A2808" s="21" t="s">
        <v>1273</v>
      </c>
      <c r="B2808" s="20" t="s">
        <v>918</v>
      </c>
      <c r="C2808" s="20" t="s">
        <v>1050</v>
      </c>
      <c r="D2808" s="20" t="s">
        <v>1070</v>
      </c>
      <c r="E2808" s="20" t="s">
        <v>3956</v>
      </c>
      <c r="F2808" s="20" t="s">
        <v>1250</v>
      </c>
      <c r="G2808" s="20" t="s">
        <v>3957</v>
      </c>
      <c r="H2808" s="20"/>
      <c r="I2808" s="20">
        <v>13929441201</v>
      </c>
      <c r="J2808" s="20" t="s">
        <v>924</v>
      </c>
      <c r="K2808" s="20" t="s">
        <v>1073</v>
      </c>
      <c r="L2808" s="20" t="s">
        <v>1863</v>
      </c>
      <c r="M2808" s="20">
        <v>1298</v>
      </c>
      <c r="N2808" s="20">
        <v>1298</v>
      </c>
      <c r="O2808" s="20" t="s">
        <v>927</v>
      </c>
      <c r="P2808" s="20" t="s">
        <v>50</v>
      </c>
      <c r="Q2808" s="28"/>
      <c r="R2808" s="21" t="s">
        <v>104</v>
      </c>
      <c r="S2808" s="25" t="s">
        <v>1337</v>
      </c>
      <c r="T2808" s="21" t="s">
        <v>3727</v>
      </c>
      <c r="U2808" s="21"/>
      <c r="V2808" s="46">
        <v>1</v>
      </c>
      <c r="W2808" s="26">
        <f t="shared" si="1876"/>
        <v>1</v>
      </c>
      <c r="Y2808" s="21">
        <v>6</v>
      </c>
      <c r="Z2808" s="22">
        <f t="shared" si="1832"/>
        <v>1298</v>
      </c>
      <c r="AA2808" s="20" t="s">
        <v>3440</v>
      </c>
      <c r="AB2808" s="22">
        <v>1</v>
      </c>
      <c r="AC2808" s="22"/>
      <c r="AD2808" s="22">
        <f t="shared" si="1899"/>
        <v>1298</v>
      </c>
      <c r="AE2808" s="22"/>
      <c r="AF2808" s="22">
        <f t="shared" si="1878"/>
        <v>1298</v>
      </c>
      <c r="AG2808" s="20"/>
      <c r="AH2808" s="22"/>
      <c r="AI2808" s="22"/>
      <c r="AJ2808" s="22">
        <f t="shared" si="1896"/>
        <v>1298</v>
      </c>
      <c r="AK2808" s="22">
        <f>IF(O2808="(传统)XDSL",VLOOKUP(S2808,[1]续费率明细!C:I,7,FALSE)*1,IF(O2808="GPON+XDSL",VLOOKUP(S2808,[1]续费率明细!C:I,7,FALSE)*1,VLOOKUP(S2808,[1]续费率明细!C:I,5,FALSE)*1))</f>
        <v>15</v>
      </c>
      <c r="AL2808" s="22" t="s">
        <v>1300</v>
      </c>
      <c r="AM2808" s="22"/>
      <c r="AN2808" s="22"/>
      <c r="AO2808" s="22" t="s">
        <v>3441</v>
      </c>
      <c r="AP2808" s="22" t="s">
        <v>1301</v>
      </c>
      <c r="AS2808" s="20"/>
      <c r="AT2808" s="20"/>
      <c r="AU2808" s="20"/>
    </row>
    <row r="2809" spans="1:47" x14ac:dyDescent="0.15">
      <c r="A2809" s="21" t="s">
        <v>1273</v>
      </c>
      <c r="B2809" s="20" t="s">
        <v>918</v>
      </c>
      <c r="C2809" s="20" t="s">
        <v>1050</v>
      </c>
      <c r="D2809" s="20" t="s">
        <v>1078</v>
      </c>
      <c r="E2809" s="20" t="s">
        <v>1079</v>
      </c>
      <c r="F2809" s="20" t="s">
        <v>1250</v>
      </c>
      <c r="G2809" s="20" t="s">
        <v>3958</v>
      </c>
      <c r="H2809" s="20"/>
      <c r="I2809" s="20">
        <v>13529131575</v>
      </c>
      <c r="J2809" s="20" t="s">
        <v>924</v>
      </c>
      <c r="K2809" s="20" t="s">
        <v>1081</v>
      </c>
      <c r="L2809" s="20" t="s">
        <v>1918</v>
      </c>
      <c r="M2809" s="20">
        <v>680</v>
      </c>
      <c r="N2809" s="20">
        <v>680</v>
      </c>
      <c r="O2809" s="20" t="s">
        <v>927</v>
      </c>
      <c r="P2809" s="20" t="s">
        <v>50</v>
      </c>
      <c r="Q2809" s="28"/>
      <c r="R2809" s="21" t="s">
        <v>1082</v>
      </c>
      <c r="S2809" s="25" t="s">
        <v>1322</v>
      </c>
      <c r="T2809" s="21" t="s">
        <v>53</v>
      </c>
      <c r="U2809" s="21" t="s">
        <v>1083</v>
      </c>
      <c r="V2809" s="46">
        <v>1</v>
      </c>
      <c r="W2809" s="26">
        <f t="shared" si="1876"/>
        <v>1</v>
      </c>
      <c r="Y2809" s="21">
        <v>4</v>
      </c>
      <c r="Z2809" s="22">
        <f t="shared" si="1832"/>
        <v>680</v>
      </c>
      <c r="AA2809" s="20" t="s">
        <v>3440</v>
      </c>
      <c r="AB2809" s="22">
        <v>1</v>
      </c>
      <c r="AC2809" s="22"/>
      <c r="AD2809" s="22">
        <f t="shared" si="1899"/>
        <v>680</v>
      </c>
      <c r="AE2809" s="22"/>
      <c r="AF2809" s="22">
        <f t="shared" si="1878"/>
        <v>680</v>
      </c>
      <c r="AG2809" s="20"/>
      <c r="AH2809" s="22"/>
      <c r="AI2809" s="22"/>
      <c r="AJ2809" s="22">
        <f t="shared" si="1896"/>
        <v>680</v>
      </c>
      <c r="AK2809" s="22">
        <f>IF(O2809="(传统)XDSL",VLOOKUP(S2809,[2]直销续费率明细!C:I,7,FALSE)*1,IF(O2809="GPON+XDSL",VLOOKUP(S2809,[2]直销续费率明细!C:I,7,FALSE)*1,VLOOKUP(S2809,[2]直销续费率明细!C:I,5,FALSE)*1))</f>
        <v>-40</v>
      </c>
      <c r="AL2809" s="22" t="s">
        <v>1309</v>
      </c>
      <c r="AM2809" s="22"/>
      <c r="AN2809" s="22"/>
      <c r="AO2809" s="22" t="s">
        <v>3441</v>
      </c>
      <c r="AP2809" s="22" t="s">
        <v>3460</v>
      </c>
      <c r="AS2809" s="20">
        <f>IF(Y2809&gt;=10,VLOOKUP(U2809,[2]提成计算!B:T,19,FALSE),VLOOKUP(U2809,[2]提成计算!B:T,18,FALSE))</f>
        <v>0.08</v>
      </c>
      <c r="AT2809" s="20">
        <f t="shared" ref="AT2809" si="1902">IF(AD2809*AS2809&gt;0,AD2809*AS2809,AE2809*AS2809)</f>
        <v>54.4</v>
      </c>
      <c r="AU2809" s="20">
        <f t="shared" ref="AU2809" si="1903">IF(AND(AK2809&lt;0,AK2809+AT2809&lt;0),-AT2809,AK2809)</f>
        <v>-40</v>
      </c>
    </row>
    <row r="2810" spans="1:47" x14ac:dyDescent="0.15">
      <c r="A2810" s="21" t="s">
        <v>1273</v>
      </c>
      <c r="B2810" s="20" t="s">
        <v>918</v>
      </c>
      <c r="C2810" s="20" t="s">
        <v>1050</v>
      </c>
      <c r="D2810" s="20" t="s">
        <v>1078</v>
      </c>
      <c r="E2810" s="20" t="s">
        <v>1079</v>
      </c>
      <c r="F2810" s="20" t="s">
        <v>1250</v>
      </c>
      <c r="G2810" s="20" t="s">
        <v>3959</v>
      </c>
      <c r="H2810" s="20"/>
      <c r="I2810" s="20">
        <v>13507071707</v>
      </c>
      <c r="J2810" s="20" t="s">
        <v>1268</v>
      </c>
      <c r="K2810" s="20" t="s">
        <v>1081</v>
      </c>
      <c r="L2810" s="20" t="s">
        <v>2131</v>
      </c>
      <c r="M2810" s="20">
        <v>800</v>
      </c>
      <c r="N2810" s="20">
        <v>800</v>
      </c>
      <c r="O2810" s="20" t="s">
        <v>927</v>
      </c>
      <c r="P2810" s="20" t="s">
        <v>50</v>
      </c>
      <c r="Q2810" s="28"/>
      <c r="R2810" s="21" t="s">
        <v>1082</v>
      </c>
      <c r="S2810" s="21"/>
      <c r="T2810" s="21" t="s">
        <v>53</v>
      </c>
      <c r="U2810" s="21" t="s">
        <v>1083</v>
      </c>
      <c r="V2810" s="46">
        <v>1</v>
      </c>
      <c r="W2810" s="26">
        <f t="shared" si="1876"/>
        <v>1</v>
      </c>
      <c r="X2810" s="26">
        <f t="shared" si="1877"/>
        <v>1</v>
      </c>
      <c r="Y2810" s="21">
        <v>6</v>
      </c>
      <c r="Z2810" s="22">
        <f t="shared" si="1832"/>
        <v>800</v>
      </c>
      <c r="AA2810" s="20" t="s">
        <v>3440</v>
      </c>
      <c r="AB2810" s="22">
        <v>1</v>
      </c>
      <c r="AC2810" s="22"/>
      <c r="AD2810" s="22">
        <f t="shared" si="1899"/>
        <v>800</v>
      </c>
      <c r="AE2810" s="22"/>
      <c r="AF2810" s="22">
        <f t="shared" si="1878"/>
        <v>800</v>
      </c>
      <c r="AG2810" s="20">
        <f t="shared" ref="AG2810:AG2816" si="1904">N2810</f>
        <v>800</v>
      </c>
      <c r="AH2810" s="20" t="str">
        <f>VLOOKUP(U2810,[1]提成计算!B:I,8,FALSE)</f>
        <v xml:space="preserve"> </v>
      </c>
      <c r="AI2810" s="20"/>
      <c r="AJ2810" s="22"/>
      <c r="AK2810" s="22"/>
      <c r="AM2810" s="22"/>
      <c r="AN2810" s="22"/>
      <c r="AO2810" s="22" t="s">
        <v>3441</v>
      </c>
      <c r="AP2810" s="22" t="s">
        <v>1301</v>
      </c>
      <c r="AS2810" s="20"/>
      <c r="AT2810" s="20"/>
      <c r="AU2810" s="20"/>
    </row>
    <row r="2811" spans="1:47" x14ac:dyDescent="0.15">
      <c r="A2811" s="21" t="s">
        <v>1273</v>
      </c>
      <c r="B2811" s="20" t="s">
        <v>918</v>
      </c>
      <c r="C2811" s="20" t="s">
        <v>1050</v>
      </c>
      <c r="D2811" s="20" t="s">
        <v>1070</v>
      </c>
      <c r="E2811" s="20" t="s">
        <v>1606</v>
      </c>
      <c r="F2811" s="20" t="s">
        <v>1250</v>
      </c>
      <c r="G2811" s="20" t="s">
        <v>3960</v>
      </c>
      <c r="H2811" s="20"/>
      <c r="I2811" s="20">
        <v>13113133838</v>
      </c>
      <c r="J2811" s="20" t="s">
        <v>1268</v>
      </c>
      <c r="K2811" s="20" t="s">
        <v>1073</v>
      </c>
      <c r="L2811" s="20" t="s">
        <v>1358</v>
      </c>
      <c r="M2811" s="20">
        <v>1088</v>
      </c>
      <c r="N2811" s="20">
        <v>1088</v>
      </c>
      <c r="O2811" s="20" t="s">
        <v>927</v>
      </c>
      <c r="P2811" s="20" t="s">
        <v>50</v>
      </c>
      <c r="Q2811" s="28"/>
      <c r="R2811" s="21" t="s">
        <v>104</v>
      </c>
      <c r="S2811" s="21"/>
      <c r="T2811" s="21" t="s">
        <v>3727</v>
      </c>
      <c r="U2811" s="21"/>
      <c r="V2811" s="46">
        <v>1</v>
      </c>
      <c r="W2811" s="26">
        <f t="shared" si="1876"/>
        <v>1</v>
      </c>
      <c r="X2811" s="26">
        <f t="shared" si="1877"/>
        <v>1</v>
      </c>
      <c r="Y2811" s="21">
        <v>10</v>
      </c>
      <c r="Z2811" s="22">
        <f t="shared" si="1832"/>
        <v>1088</v>
      </c>
      <c r="AA2811" s="20" t="s">
        <v>3440</v>
      </c>
      <c r="AB2811" s="22"/>
      <c r="AC2811" s="22">
        <v>1</v>
      </c>
      <c r="AD2811" s="22"/>
      <c r="AE2811" s="22">
        <f>N2811</f>
        <v>1088</v>
      </c>
      <c r="AF2811" s="22">
        <f t="shared" si="1878"/>
        <v>1088</v>
      </c>
      <c r="AG2811" s="20">
        <f t="shared" si="1904"/>
        <v>1088</v>
      </c>
      <c r="AH2811" s="20"/>
      <c r="AI2811" s="20"/>
      <c r="AJ2811" s="22"/>
      <c r="AK2811" s="22"/>
      <c r="AM2811" s="22"/>
      <c r="AN2811" s="22"/>
      <c r="AO2811" s="22" t="s">
        <v>3441</v>
      </c>
      <c r="AP2811" s="22" t="s">
        <v>1301</v>
      </c>
      <c r="AS2811" s="20"/>
      <c r="AT2811" s="20"/>
      <c r="AU2811" s="20"/>
    </row>
    <row r="2812" spans="1:47" x14ac:dyDescent="0.15">
      <c r="A2812" s="21" t="s">
        <v>1273</v>
      </c>
      <c r="B2812" s="20" t="s">
        <v>918</v>
      </c>
      <c r="C2812" s="20" t="s">
        <v>1050</v>
      </c>
      <c r="D2812" s="20" t="s">
        <v>1078</v>
      </c>
      <c r="E2812" s="20" t="s">
        <v>1079</v>
      </c>
      <c r="F2812" s="20" t="s">
        <v>1250</v>
      </c>
      <c r="G2812" s="20" t="s">
        <v>3961</v>
      </c>
      <c r="H2812" s="20"/>
      <c r="I2812" s="20">
        <v>13726423059</v>
      </c>
      <c r="J2812" s="20" t="s">
        <v>1268</v>
      </c>
      <c r="K2812" s="20" t="s">
        <v>1086</v>
      </c>
      <c r="L2812" s="20" t="s">
        <v>1896</v>
      </c>
      <c r="M2812" s="20">
        <v>1298</v>
      </c>
      <c r="N2812" s="20">
        <v>1298</v>
      </c>
      <c r="O2812" s="20" t="s">
        <v>927</v>
      </c>
      <c r="P2812" s="20" t="s">
        <v>50</v>
      </c>
      <c r="Q2812" s="28"/>
      <c r="R2812" s="21" t="s">
        <v>1082</v>
      </c>
      <c r="S2812" s="21"/>
      <c r="T2812" s="21" t="s">
        <v>53</v>
      </c>
      <c r="U2812" s="21" t="s">
        <v>1088</v>
      </c>
      <c r="V2812" s="46">
        <v>1</v>
      </c>
      <c r="W2812" s="26">
        <f t="shared" si="1876"/>
        <v>1</v>
      </c>
      <c r="X2812" s="26">
        <f t="shared" si="1877"/>
        <v>1</v>
      </c>
      <c r="Y2812" s="21">
        <v>6</v>
      </c>
      <c r="Z2812" s="22">
        <f t="shared" si="1832"/>
        <v>1298</v>
      </c>
      <c r="AA2812" s="20" t="s">
        <v>3440</v>
      </c>
      <c r="AB2812" s="22">
        <v>1</v>
      </c>
      <c r="AC2812" s="22"/>
      <c r="AD2812" s="22">
        <f t="shared" ref="AD2812:AD2814" si="1905">N2812</f>
        <v>1298</v>
      </c>
      <c r="AE2812" s="22"/>
      <c r="AF2812" s="22">
        <f t="shared" si="1878"/>
        <v>1298</v>
      </c>
      <c r="AG2812" s="20">
        <f t="shared" si="1904"/>
        <v>1298</v>
      </c>
      <c r="AH2812" s="20" t="str">
        <f>VLOOKUP(U2812,[1]提成计算!B:I,8,FALSE)</f>
        <v xml:space="preserve"> </v>
      </c>
      <c r="AI2812" s="20"/>
      <c r="AJ2812" s="22"/>
      <c r="AK2812" s="22"/>
      <c r="AM2812" s="22"/>
      <c r="AN2812" s="22"/>
      <c r="AO2812" s="22" t="s">
        <v>2216</v>
      </c>
      <c r="AP2812" s="22" t="s">
        <v>1301</v>
      </c>
      <c r="AS2812" s="20"/>
      <c r="AT2812" s="20"/>
      <c r="AU2812" s="20"/>
    </row>
    <row r="2813" spans="1:47" x14ac:dyDescent="0.15">
      <c r="A2813" s="21" t="s">
        <v>1273</v>
      </c>
      <c r="B2813" s="20" t="s">
        <v>918</v>
      </c>
      <c r="C2813" s="20" t="s">
        <v>1050</v>
      </c>
      <c r="D2813" s="20" t="s">
        <v>1070</v>
      </c>
      <c r="E2813" s="20" t="s">
        <v>1076</v>
      </c>
      <c r="F2813" s="20" t="s">
        <v>1250</v>
      </c>
      <c r="G2813" s="20" t="s">
        <v>3962</v>
      </c>
      <c r="H2813" s="20"/>
      <c r="I2813" s="20">
        <v>18825501006</v>
      </c>
      <c r="J2813" s="20" t="s">
        <v>1268</v>
      </c>
      <c r="K2813" s="20" t="s">
        <v>205</v>
      </c>
      <c r="L2813" s="20" t="s">
        <v>1896</v>
      </c>
      <c r="M2813" s="20">
        <v>1298</v>
      </c>
      <c r="N2813" s="20">
        <v>1298</v>
      </c>
      <c r="O2813" s="20" t="s">
        <v>927</v>
      </c>
      <c r="P2813" s="20" t="s">
        <v>50</v>
      </c>
      <c r="Q2813" s="28"/>
      <c r="R2813" s="21" t="s">
        <v>104</v>
      </c>
      <c r="S2813" s="21"/>
      <c r="T2813" s="21" t="s">
        <v>53</v>
      </c>
      <c r="U2813" s="21" t="s">
        <v>206</v>
      </c>
      <c r="V2813" s="46">
        <v>1</v>
      </c>
      <c r="W2813" s="26">
        <f t="shared" si="1876"/>
        <v>1</v>
      </c>
      <c r="X2813" s="26">
        <f t="shared" si="1877"/>
        <v>1</v>
      </c>
      <c r="Y2813" s="21">
        <v>6</v>
      </c>
      <c r="Z2813" s="22">
        <f t="shared" si="1832"/>
        <v>1298</v>
      </c>
      <c r="AA2813" s="20" t="s">
        <v>2218</v>
      </c>
      <c r="AB2813" s="22">
        <v>1</v>
      </c>
      <c r="AC2813" s="22"/>
      <c r="AD2813" s="22">
        <f t="shared" si="1905"/>
        <v>1298</v>
      </c>
      <c r="AE2813" s="22"/>
      <c r="AF2813" s="22">
        <f t="shared" si="1878"/>
        <v>1298</v>
      </c>
      <c r="AG2813" s="20">
        <f t="shared" si="1904"/>
        <v>1298</v>
      </c>
      <c r="AH2813" s="20" t="str">
        <f>VLOOKUP(U2813,[1]提成计算!B:I,8,FALSE)</f>
        <v xml:space="preserve"> </v>
      </c>
      <c r="AI2813" s="20"/>
      <c r="AJ2813" s="22"/>
      <c r="AK2813" s="22"/>
      <c r="AM2813" s="22"/>
      <c r="AN2813" s="22"/>
      <c r="AO2813" s="22" t="s">
        <v>2216</v>
      </c>
      <c r="AP2813" s="22" t="s">
        <v>1301</v>
      </c>
      <c r="AS2813" s="20"/>
      <c r="AT2813" s="20"/>
      <c r="AU2813" s="20"/>
    </row>
    <row r="2814" spans="1:47" x14ac:dyDescent="0.15">
      <c r="A2814" s="21" t="s">
        <v>1273</v>
      </c>
      <c r="B2814" s="20" t="s">
        <v>918</v>
      </c>
      <c r="C2814" s="20" t="s">
        <v>1050</v>
      </c>
      <c r="D2814" s="20" t="s">
        <v>1070</v>
      </c>
      <c r="E2814" s="20" t="s">
        <v>1606</v>
      </c>
      <c r="F2814" s="20" t="s">
        <v>1250</v>
      </c>
      <c r="G2814" s="20" t="s">
        <v>3963</v>
      </c>
      <c r="H2814" s="20"/>
      <c r="I2814" s="20">
        <v>13712843869</v>
      </c>
      <c r="J2814" s="20" t="s">
        <v>1268</v>
      </c>
      <c r="K2814" s="20" t="s">
        <v>1073</v>
      </c>
      <c r="L2814" s="20" t="s">
        <v>1863</v>
      </c>
      <c r="M2814" s="20">
        <v>1298</v>
      </c>
      <c r="N2814" s="20">
        <v>1298</v>
      </c>
      <c r="O2814" s="20" t="s">
        <v>927</v>
      </c>
      <c r="P2814" s="20" t="s">
        <v>50</v>
      </c>
      <c r="Q2814" s="28"/>
      <c r="R2814" s="21" t="s">
        <v>104</v>
      </c>
      <c r="S2814" s="21"/>
      <c r="T2814" s="21" t="s">
        <v>2242</v>
      </c>
      <c r="U2814" s="21"/>
      <c r="V2814" s="46">
        <v>1</v>
      </c>
      <c r="W2814" s="26">
        <f t="shared" si="1876"/>
        <v>1</v>
      </c>
      <c r="X2814" s="26">
        <f t="shared" si="1877"/>
        <v>1</v>
      </c>
      <c r="Y2814" s="21">
        <v>6</v>
      </c>
      <c r="Z2814" s="22">
        <f t="shared" ref="Z2814:Z2877" si="1906">N2814</f>
        <v>1298</v>
      </c>
      <c r="AA2814" s="20" t="s">
        <v>3440</v>
      </c>
      <c r="AB2814" s="22">
        <v>1</v>
      </c>
      <c r="AC2814" s="22"/>
      <c r="AD2814" s="22">
        <f t="shared" si="1905"/>
        <v>1298</v>
      </c>
      <c r="AE2814" s="22"/>
      <c r="AF2814" s="22">
        <f t="shared" si="1878"/>
        <v>1298</v>
      </c>
      <c r="AG2814" s="20">
        <f t="shared" si="1904"/>
        <v>1298</v>
      </c>
      <c r="AH2814" s="20"/>
      <c r="AI2814" s="20"/>
      <c r="AJ2814" s="22"/>
      <c r="AK2814" s="22"/>
      <c r="AM2814" s="22"/>
      <c r="AN2814" s="22"/>
      <c r="AO2814" s="22" t="s">
        <v>3441</v>
      </c>
      <c r="AP2814" s="22" t="s">
        <v>1301</v>
      </c>
      <c r="AS2814" s="20"/>
      <c r="AT2814" s="20"/>
      <c r="AU2814" s="20"/>
    </row>
    <row r="2815" spans="1:47" x14ac:dyDescent="0.15">
      <c r="A2815" s="21" t="s">
        <v>1273</v>
      </c>
      <c r="B2815" s="20" t="s">
        <v>918</v>
      </c>
      <c r="C2815" s="20" t="s">
        <v>1050</v>
      </c>
      <c r="D2815" s="20" t="s">
        <v>1062</v>
      </c>
      <c r="E2815" s="20" t="s">
        <v>1055</v>
      </c>
      <c r="F2815" s="20" t="s">
        <v>1250</v>
      </c>
      <c r="G2815" s="20" t="s">
        <v>3964</v>
      </c>
      <c r="H2815" s="20"/>
      <c r="I2815" s="20">
        <v>13713934559</v>
      </c>
      <c r="J2815" s="20" t="s">
        <v>1268</v>
      </c>
      <c r="K2815" s="20" t="s">
        <v>1057</v>
      </c>
      <c r="L2815" s="20" t="s">
        <v>1898</v>
      </c>
      <c r="M2815" s="20">
        <v>1398</v>
      </c>
      <c r="N2815" s="20">
        <v>1398</v>
      </c>
      <c r="O2815" s="20" t="s">
        <v>927</v>
      </c>
      <c r="P2815" s="20" t="s">
        <v>50</v>
      </c>
      <c r="Q2815" s="28"/>
      <c r="R2815" s="21" t="s">
        <v>1059</v>
      </c>
      <c r="S2815" s="21"/>
      <c r="T2815" s="21" t="s">
        <v>53</v>
      </c>
      <c r="U2815" s="21" t="s">
        <v>1061</v>
      </c>
      <c r="V2815" s="46">
        <v>1</v>
      </c>
      <c r="W2815" s="26">
        <f t="shared" si="1876"/>
        <v>1</v>
      </c>
      <c r="X2815" s="26">
        <f t="shared" si="1877"/>
        <v>1</v>
      </c>
      <c r="Y2815" s="21">
        <v>20</v>
      </c>
      <c r="Z2815" s="22">
        <f t="shared" si="1906"/>
        <v>1398</v>
      </c>
      <c r="AA2815" s="20" t="s">
        <v>3440</v>
      </c>
      <c r="AB2815" s="22"/>
      <c r="AC2815" s="22">
        <v>1</v>
      </c>
      <c r="AD2815" s="22"/>
      <c r="AE2815" s="22">
        <f>N2815</f>
        <v>1398</v>
      </c>
      <c r="AF2815" s="22">
        <f t="shared" si="1878"/>
        <v>1398</v>
      </c>
      <c r="AG2815" s="20">
        <f t="shared" si="1904"/>
        <v>1398</v>
      </c>
      <c r="AH2815" s="20" t="str">
        <f>VLOOKUP(U2815,[1]提成计算!B:I,8,FALSE)</f>
        <v>否</v>
      </c>
      <c r="AI2815" s="20"/>
      <c r="AJ2815" s="22"/>
      <c r="AK2815" s="22"/>
      <c r="AM2815" s="22"/>
      <c r="AN2815" s="22"/>
      <c r="AO2815" s="22" t="s">
        <v>3441</v>
      </c>
      <c r="AP2815" s="22" t="s">
        <v>1301</v>
      </c>
      <c r="AS2815" s="20"/>
      <c r="AT2815" s="20"/>
      <c r="AU2815" s="20"/>
    </row>
    <row r="2816" spans="1:47" x14ac:dyDescent="0.15">
      <c r="A2816" s="21" t="s">
        <v>1273</v>
      </c>
      <c r="B2816" s="20" t="s">
        <v>918</v>
      </c>
      <c r="C2816" s="20" t="s">
        <v>1050</v>
      </c>
      <c r="D2816" s="20" t="s">
        <v>1070</v>
      </c>
      <c r="E2816" s="20" t="s">
        <v>1606</v>
      </c>
      <c r="F2816" s="20" t="s">
        <v>1250</v>
      </c>
      <c r="G2816" s="20" t="s">
        <v>3965</v>
      </c>
      <c r="H2816" s="20"/>
      <c r="I2816" s="20">
        <v>13688993080</v>
      </c>
      <c r="J2816" s="20" t="s">
        <v>1268</v>
      </c>
      <c r="K2816" s="20" t="s">
        <v>1073</v>
      </c>
      <c r="L2816" s="20" t="s">
        <v>1896</v>
      </c>
      <c r="M2816" s="20">
        <v>1298</v>
      </c>
      <c r="N2816" s="20">
        <v>1298</v>
      </c>
      <c r="O2816" s="20" t="s">
        <v>927</v>
      </c>
      <c r="P2816" s="20" t="s">
        <v>50</v>
      </c>
      <c r="Q2816" s="28"/>
      <c r="R2816" s="21" t="s">
        <v>104</v>
      </c>
      <c r="S2816" s="21"/>
      <c r="T2816" s="21" t="s">
        <v>3727</v>
      </c>
      <c r="U2816" s="21"/>
      <c r="V2816" s="46">
        <v>1</v>
      </c>
      <c r="W2816" s="26">
        <f t="shared" si="1876"/>
        <v>1</v>
      </c>
      <c r="X2816" s="26">
        <f t="shared" si="1877"/>
        <v>1</v>
      </c>
      <c r="Y2816" s="21">
        <v>6</v>
      </c>
      <c r="Z2816" s="22">
        <f t="shared" si="1906"/>
        <v>1298</v>
      </c>
      <c r="AA2816" s="20" t="s">
        <v>3440</v>
      </c>
      <c r="AB2816" s="22">
        <v>1</v>
      </c>
      <c r="AC2816" s="22"/>
      <c r="AD2816" s="22">
        <f>N2816</f>
        <v>1298</v>
      </c>
      <c r="AE2816" s="22"/>
      <c r="AF2816" s="22">
        <f t="shared" si="1878"/>
        <v>1298</v>
      </c>
      <c r="AG2816" s="20">
        <f t="shared" si="1904"/>
        <v>1298</v>
      </c>
      <c r="AH2816" s="20"/>
      <c r="AI2816" s="20"/>
      <c r="AJ2816" s="22"/>
      <c r="AK2816" s="22"/>
      <c r="AM2816" s="22"/>
      <c r="AN2816" s="22"/>
      <c r="AO2816" s="22" t="s">
        <v>3441</v>
      </c>
      <c r="AP2816" s="22" t="s">
        <v>1301</v>
      </c>
      <c r="AS2816" s="20"/>
      <c r="AT2816" s="20"/>
      <c r="AU2816" s="20"/>
    </row>
    <row r="2817" spans="1:47" x14ac:dyDescent="0.15">
      <c r="A2817" s="21" t="s">
        <v>1273</v>
      </c>
      <c r="B2817" s="20" t="s">
        <v>918</v>
      </c>
      <c r="C2817" s="20" t="s">
        <v>1050</v>
      </c>
      <c r="D2817" s="20" t="s">
        <v>1078</v>
      </c>
      <c r="E2817" s="20" t="s">
        <v>1084</v>
      </c>
      <c r="F2817" s="20" t="s">
        <v>1250</v>
      </c>
      <c r="G2817" s="20" t="s">
        <v>3966</v>
      </c>
      <c r="H2817" s="20"/>
      <c r="I2817" s="20">
        <v>13922971237</v>
      </c>
      <c r="J2817" s="20" t="s">
        <v>924</v>
      </c>
      <c r="K2817" s="20" t="s">
        <v>3967</v>
      </c>
      <c r="L2817" s="20" t="s">
        <v>2137</v>
      </c>
      <c r="M2817" s="20">
        <v>1408</v>
      </c>
      <c r="N2817" s="20">
        <v>1408</v>
      </c>
      <c r="O2817" s="20" t="s">
        <v>927</v>
      </c>
      <c r="P2817" s="20" t="s">
        <v>50</v>
      </c>
      <c r="Q2817" s="28"/>
      <c r="R2817" s="21" t="s">
        <v>1082</v>
      </c>
      <c r="S2817" s="25" t="s">
        <v>1322</v>
      </c>
      <c r="T2817" s="21" t="s">
        <v>53</v>
      </c>
      <c r="U2817" s="21" t="s">
        <v>1088</v>
      </c>
      <c r="V2817" s="46">
        <v>1</v>
      </c>
      <c r="W2817" s="26">
        <f t="shared" si="1876"/>
        <v>1</v>
      </c>
      <c r="Y2817" s="21">
        <v>12</v>
      </c>
      <c r="Z2817" s="22">
        <f t="shared" si="1906"/>
        <v>1408</v>
      </c>
      <c r="AA2817" s="20" t="s">
        <v>3440</v>
      </c>
      <c r="AB2817" s="22"/>
      <c r="AC2817" s="22">
        <v>1</v>
      </c>
      <c r="AD2817" s="22"/>
      <c r="AE2817" s="22">
        <f>N2817</f>
        <v>1408</v>
      </c>
      <c r="AF2817" s="22">
        <f t="shared" si="1878"/>
        <v>1408</v>
      </c>
      <c r="AG2817" s="20"/>
      <c r="AH2817" s="22"/>
      <c r="AI2817" s="22"/>
      <c r="AJ2817" s="22">
        <f t="shared" ref="AJ2817:AJ2822" si="1907">N2817</f>
        <v>1408</v>
      </c>
      <c r="AK2817" s="22">
        <f>IF(O2817="(传统)XDSL",VLOOKUP(S2817,[2]直销续费率明细!C:I,7,FALSE)*1,IF(O2817="GPON+XDSL",VLOOKUP(S2817,[2]直销续费率明细!C:I,7,FALSE)*1,VLOOKUP(S2817,[2]直销续费率明细!C:I,5,FALSE)*1))</f>
        <v>-40</v>
      </c>
      <c r="AL2817" s="22" t="s">
        <v>1309</v>
      </c>
      <c r="AM2817" s="22"/>
      <c r="AN2817" s="22"/>
      <c r="AO2817" s="22" t="s">
        <v>2216</v>
      </c>
      <c r="AP2817" s="22" t="s">
        <v>1301</v>
      </c>
      <c r="AS2817" s="20">
        <f>IF(Y2817&gt;=10,VLOOKUP(U2817,[2]提成计算!B:T,19,FALSE),VLOOKUP(U2817,[2]提成计算!B:T,18,FALSE))</f>
        <v>0.12</v>
      </c>
      <c r="AT2817" s="20">
        <f t="shared" ref="AT2817" si="1908">IF(AD2817*AS2817&gt;0,AD2817*AS2817,AE2817*AS2817)</f>
        <v>168.95999999999998</v>
      </c>
      <c r="AU2817" s="20">
        <f t="shared" ref="AU2817" si="1909">IF(AND(AK2817&lt;0,AK2817+AT2817&lt;0),-AT2817,AK2817)</f>
        <v>-40</v>
      </c>
    </row>
    <row r="2818" spans="1:47" x14ac:dyDescent="0.15">
      <c r="A2818" s="21" t="s">
        <v>1273</v>
      </c>
      <c r="B2818" s="20" t="s">
        <v>918</v>
      </c>
      <c r="C2818" s="20" t="s">
        <v>1050</v>
      </c>
      <c r="D2818" s="20" t="s">
        <v>1070</v>
      </c>
      <c r="E2818" s="20" t="s">
        <v>1817</v>
      </c>
      <c r="F2818" s="20" t="s">
        <v>1250</v>
      </c>
      <c r="G2818" s="20" t="s">
        <v>3968</v>
      </c>
      <c r="H2818" s="20"/>
      <c r="I2818" s="20">
        <v>13537329926</v>
      </c>
      <c r="J2818" s="20" t="s">
        <v>924</v>
      </c>
      <c r="K2818" s="20" t="s">
        <v>1073</v>
      </c>
      <c r="L2818" s="20" t="s">
        <v>1918</v>
      </c>
      <c r="M2818" s="20">
        <v>680</v>
      </c>
      <c r="N2818" s="20">
        <v>680</v>
      </c>
      <c r="O2818" s="20" t="s">
        <v>1262</v>
      </c>
      <c r="P2818" s="20" t="s">
        <v>50</v>
      </c>
      <c r="Q2818" s="28"/>
      <c r="R2818" s="21" t="s">
        <v>121</v>
      </c>
      <c r="S2818" s="25" t="s">
        <v>1090</v>
      </c>
      <c r="T2818" s="21" t="s">
        <v>2242</v>
      </c>
      <c r="U2818" s="21"/>
      <c r="V2818" s="46">
        <v>1</v>
      </c>
      <c r="W2818" s="26">
        <f t="shared" si="1876"/>
        <v>1</v>
      </c>
      <c r="Y2818" s="21">
        <v>4</v>
      </c>
      <c r="Z2818" s="22">
        <f t="shared" si="1906"/>
        <v>680</v>
      </c>
      <c r="AA2818" s="20" t="s">
        <v>2218</v>
      </c>
      <c r="AB2818" s="22">
        <v>1</v>
      </c>
      <c r="AC2818" s="22"/>
      <c r="AD2818" s="22">
        <f t="shared" ref="AD2818:AD2820" si="1910">N2818</f>
        <v>680</v>
      </c>
      <c r="AE2818" s="22"/>
      <c r="AF2818" s="22">
        <f t="shared" si="1878"/>
        <v>680</v>
      </c>
      <c r="AG2818" s="20"/>
      <c r="AH2818" s="22"/>
      <c r="AI2818" s="22"/>
      <c r="AJ2818" s="22">
        <f t="shared" si="1907"/>
        <v>680</v>
      </c>
      <c r="AK2818" s="22">
        <f>IF(O2818="(传统)XDSL",VLOOKUP(S2818,[1]续费率明细!C:I,7,FALSE)*1,IF(O2818="GPON+XDSL",VLOOKUP(S2818,[1]续费率明细!C:I,7,FALSE)*1,VLOOKUP(S2818,[1]续费率明细!C:I,5,FALSE)*1))</f>
        <v>15</v>
      </c>
      <c r="AL2818" s="22" t="s">
        <v>1300</v>
      </c>
      <c r="AM2818" s="22"/>
      <c r="AN2818" s="22"/>
      <c r="AO2818" s="22" t="s">
        <v>3441</v>
      </c>
      <c r="AP2818" s="22" t="s">
        <v>3460</v>
      </c>
      <c r="AS2818" s="20"/>
      <c r="AT2818" s="20"/>
      <c r="AU2818" s="20"/>
    </row>
    <row r="2819" spans="1:47" x14ac:dyDescent="0.15">
      <c r="A2819" s="21" t="s">
        <v>1273</v>
      </c>
      <c r="B2819" s="20" t="s">
        <v>918</v>
      </c>
      <c r="C2819" s="20" t="s">
        <v>1050</v>
      </c>
      <c r="D2819" s="20" t="s">
        <v>1078</v>
      </c>
      <c r="E2819" s="20" t="s">
        <v>1079</v>
      </c>
      <c r="F2819" s="20" t="s">
        <v>1250</v>
      </c>
      <c r="G2819" s="20" t="s">
        <v>3969</v>
      </c>
      <c r="H2819" s="20"/>
      <c r="I2819" s="20">
        <v>13424715323</v>
      </c>
      <c r="J2819" s="20" t="s">
        <v>924</v>
      </c>
      <c r="K2819" s="20" t="s">
        <v>1086</v>
      </c>
      <c r="L2819" s="20" t="s">
        <v>1918</v>
      </c>
      <c r="M2819" s="20">
        <v>680</v>
      </c>
      <c r="N2819" s="20">
        <v>680</v>
      </c>
      <c r="O2819" s="20" t="s">
        <v>927</v>
      </c>
      <c r="P2819" s="20" t="s">
        <v>50</v>
      </c>
      <c r="Q2819" s="28"/>
      <c r="R2819" s="21" t="s">
        <v>1082</v>
      </c>
      <c r="S2819" s="25" t="s">
        <v>1087</v>
      </c>
      <c r="T2819" s="21" t="s">
        <v>53</v>
      </c>
      <c r="U2819" s="21" t="s">
        <v>1088</v>
      </c>
      <c r="V2819" s="46">
        <v>1</v>
      </c>
      <c r="W2819" s="26">
        <f t="shared" si="1876"/>
        <v>1</v>
      </c>
      <c r="Y2819" s="21">
        <v>4</v>
      </c>
      <c r="Z2819" s="22">
        <f t="shared" si="1906"/>
        <v>680</v>
      </c>
      <c r="AA2819" s="20" t="s">
        <v>3440</v>
      </c>
      <c r="AB2819" s="22">
        <v>1</v>
      </c>
      <c r="AC2819" s="22"/>
      <c r="AD2819" s="22">
        <f t="shared" si="1910"/>
        <v>680</v>
      </c>
      <c r="AE2819" s="22"/>
      <c r="AF2819" s="22">
        <f t="shared" si="1878"/>
        <v>680</v>
      </c>
      <c r="AG2819" s="20"/>
      <c r="AH2819" s="22"/>
      <c r="AI2819" s="22"/>
      <c r="AJ2819" s="22">
        <f t="shared" si="1907"/>
        <v>680</v>
      </c>
      <c r="AK2819" s="22">
        <f>IF(O2819="(传统)XDSL",VLOOKUP(S2819,[2]直销续费率明细!C:I,7,FALSE)*1,IF(O2819="GPON+XDSL",VLOOKUP(S2819,[2]直销续费率明细!C:I,7,FALSE)*1,VLOOKUP(S2819,[2]直销续费率明细!C:I,5,FALSE)*1))</f>
        <v>25</v>
      </c>
      <c r="AL2819" s="22" t="s">
        <v>1309</v>
      </c>
      <c r="AM2819" s="22"/>
      <c r="AN2819" s="22"/>
      <c r="AO2819" s="22" t="s">
        <v>3441</v>
      </c>
      <c r="AP2819" s="22" t="s">
        <v>3460</v>
      </c>
      <c r="AS2819" s="20">
        <f>IF(Y2819&gt;=10,VLOOKUP(U2819,[2]提成计算!B:T,19,FALSE),VLOOKUP(U2819,[2]提成计算!B:T,18,FALSE))</f>
        <v>0.08</v>
      </c>
      <c r="AT2819" s="20">
        <f t="shared" ref="AT2819:AT2822" si="1911">IF(AD2819*AS2819&gt;0,AD2819*AS2819,AE2819*AS2819)</f>
        <v>54.4</v>
      </c>
      <c r="AU2819" s="20">
        <f t="shared" ref="AU2819:AU2822" si="1912">IF(AND(AK2819&lt;0,AK2819+AT2819&lt;0),-AT2819,AK2819)</f>
        <v>25</v>
      </c>
    </row>
    <row r="2820" spans="1:47" x14ac:dyDescent="0.15">
      <c r="A2820" s="21" t="s">
        <v>1273</v>
      </c>
      <c r="B2820" s="20" t="s">
        <v>918</v>
      </c>
      <c r="C2820" s="20" t="s">
        <v>1050</v>
      </c>
      <c r="D2820" s="20" t="s">
        <v>1078</v>
      </c>
      <c r="E2820" s="20" t="s">
        <v>1093</v>
      </c>
      <c r="F2820" s="20" t="s">
        <v>1250</v>
      </c>
      <c r="G2820" s="20" t="s">
        <v>3970</v>
      </c>
      <c r="H2820" s="20"/>
      <c r="I2820" s="20">
        <v>13416698511</v>
      </c>
      <c r="J2820" s="20" t="s">
        <v>924</v>
      </c>
      <c r="K2820" s="20" t="s">
        <v>1086</v>
      </c>
      <c r="L2820" s="20" t="s">
        <v>1918</v>
      </c>
      <c r="M2820" s="20">
        <v>680</v>
      </c>
      <c r="N2820" s="20">
        <v>680</v>
      </c>
      <c r="O2820" s="20" t="s">
        <v>927</v>
      </c>
      <c r="P2820" s="20" t="s">
        <v>50</v>
      </c>
      <c r="Q2820" s="28"/>
      <c r="R2820" s="21" t="s">
        <v>1082</v>
      </c>
      <c r="S2820" s="25" t="s">
        <v>1087</v>
      </c>
      <c r="T2820" s="21" t="s">
        <v>53</v>
      </c>
      <c r="U2820" s="21" t="s">
        <v>1088</v>
      </c>
      <c r="V2820" s="46">
        <v>1</v>
      </c>
      <c r="W2820" s="26">
        <f t="shared" si="1876"/>
        <v>1</v>
      </c>
      <c r="Y2820" s="21">
        <v>4</v>
      </c>
      <c r="Z2820" s="22">
        <f t="shared" si="1906"/>
        <v>680</v>
      </c>
      <c r="AA2820" s="20" t="s">
        <v>3440</v>
      </c>
      <c r="AB2820" s="22">
        <v>1</v>
      </c>
      <c r="AC2820" s="22"/>
      <c r="AD2820" s="22">
        <f t="shared" si="1910"/>
        <v>680</v>
      </c>
      <c r="AE2820" s="22"/>
      <c r="AF2820" s="22">
        <f t="shared" si="1878"/>
        <v>680</v>
      </c>
      <c r="AG2820" s="20"/>
      <c r="AH2820" s="22"/>
      <c r="AI2820" s="22"/>
      <c r="AJ2820" s="22">
        <f t="shared" si="1907"/>
        <v>680</v>
      </c>
      <c r="AK2820" s="22">
        <f>IF(O2820="(传统)XDSL",VLOOKUP(S2820,[2]直销续费率明细!C:I,7,FALSE)*1,IF(O2820="GPON+XDSL",VLOOKUP(S2820,[2]直销续费率明细!C:I,7,FALSE)*1,VLOOKUP(S2820,[2]直销续费率明细!C:I,5,FALSE)*1))</f>
        <v>25</v>
      </c>
      <c r="AL2820" s="22" t="s">
        <v>1309</v>
      </c>
      <c r="AM2820" s="22"/>
      <c r="AN2820" s="22"/>
      <c r="AO2820" s="22" t="s">
        <v>3441</v>
      </c>
      <c r="AP2820" s="22" t="s">
        <v>3460</v>
      </c>
      <c r="AS2820" s="20">
        <f>IF(Y2820&gt;=10,VLOOKUP(U2820,[2]提成计算!B:T,19,FALSE),VLOOKUP(U2820,[2]提成计算!B:T,18,FALSE))</f>
        <v>0.08</v>
      </c>
      <c r="AT2820" s="20">
        <f t="shared" si="1911"/>
        <v>54.4</v>
      </c>
      <c r="AU2820" s="20">
        <f t="shared" si="1912"/>
        <v>25</v>
      </c>
    </row>
    <row r="2821" spans="1:47" x14ac:dyDescent="0.15">
      <c r="A2821" s="21" t="s">
        <v>1273</v>
      </c>
      <c r="B2821" s="20" t="s">
        <v>918</v>
      </c>
      <c r="C2821" s="20" t="s">
        <v>1050</v>
      </c>
      <c r="D2821" s="20" t="s">
        <v>1070</v>
      </c>
      <c r="E2821" s="20" t="s">
        <v>1076</v>
      </c>
      <c r="F2821" s="20" t="s">
        <v>1250</v>
      </c>
      <c r="G2821" s="20" t="s">
        <v>3971</v>
      </c>
      <c r="H2821" s="20"/>
      <c r="I2821" s="20">
        <v>13532489522</v>
      </c>
      <c r="J2821" s="20" t="s">
        <v>924</v>
      </c>
      <c r="K2821" s="20" t="s">
        <v>3770</v>
      </c>
      <c r="L2821" s="20" t="s">
        <v>2268</v>
      </c>
      <c r="M2821" s="20">
        <v>1398</v>
      </c>
      <c r="N2821" s="20">
        <v>1398</v>
      </c>
      <c r="O2821" s="20" t="s">
        <v>927</v>
      </c>
      <c r="P2821" s="20" t="s">
        <v>50</v>
      </c>
      <c r="Q2821" s="28"/>
      <c r="R2821" s="21" t="s">
        <v>104</v>
      </c>
      <c r="S2821" s="25" t="s">
        <v>1090</v>
      </c>
      <c r="T2821" s="21" t="s">
        <v>53</v>
      </c>
      <c r="U2821" s="21" t="s">
        <v>1712</v>
      </c>
      <c r="V2821" s="46">
        <v>1</v>
      </c>
      <c r="W2821" s="26">
        <f t="shared" si="1876"/>
        <v>1</v>
      </c>
      <c r="Y2821" s="21">
        <v>20</v>
      </c>
      <c r="Z2821" s="22">
        <f t="shared" si="1906"/>
        <v>1398</v>
      </c>
      <c r="AA2821" s="20" t="s">
        <v>3440</v>
      </c>
      <c r="AB2821" s="22"/>
      <c r="AC2821" s="22">
        <v>1</v>
      </c>
      <c r="AD2821" s="22"/>
      <c r="AE2821" s="22">
        <f t="shared" ref="AE2821:AE2822" si="1913">N2821</f>
        <v>1398</v>
      </c>
      <c r="AF2821" s="22">
        <f t="shared" si="1878"/>
        <v>1398</v>
      </c>
      <c r="AG2821" s="20"/>
      <c r="AH2821" s="22"/>
      <c r="AI2821" s="22"/>
      <c r="AJ2821" s="22">
        <f t="shared" si="1907"/>
        <v>1398</v>
      </c>
      <c r="AK2821" s="22">
        <f>IF(O2821="(传统)XDSL",VLOOKUP(S2821,[2]直销续费率明细!C:I,7,FALSE)*1,IF(O2821="GPON+XDSL",VLOOKUP(S2821,[2]直销续费率明细!C:I,7,FALSE)*1,VLOOKUP(S2821,[2]直销续费率明细!C:I,5,FALSE)*1))</f>
        <v>0</v>
      </c>
      <c r="AL2821" s="22" t="s">
        <v>1309</v>
      </c>
      <c r="AM2821" s="22"/>
      <c r="AN2821" s="22"/>
      <c r="AO2821" s="22" t="s">
        <v>3441</v>
      </c>
      <c r="AP2821" s="22" t="s">
        <v>1301</v>
      </c>
      <c r="AS2821" s="20">
        <f>IF(Y2821&gt;=10,VLOOKUP(U2821,[2]提成计算!B:T,19,FALSE),VLOOKUP(U2821,[2]提成计算!B:T,18,FALSE))</f>
        <v>0.1</v>
      </c>
      <c r="AT2821" s="20">
        <f t="shared" si="1911"/>
        <v>139.80000000000001</v>
      </c>
      <c r="AU2821" s="20">
        <f t="shared" si="1912"/>
        <v>0</v>
      </c>
    </row>
    <row r="2822" spans="1:47" x14ac:dyDescent="0.15">
      <c r="A2822" s="21" t="s">
        <v>1273</v>
      </c>
      <c r="B2822" s="20" t="s">
        <v>918</v>
      </c>
      <c r="C2822" s="20" t="s">
        <v>1050</v>
      </c>
      <c r="D2822" s="20" t="s">
        <v>1051</v>
      </c>
      <c r="E2822" s="20" t="s">
        <v>1815</v>
      </c>
      <c r="F2822" s="20" t="s">
        <v>1250</v>
      </c>
      <c r="G2822" s="20" t="s">
        <v>3972</v>
      </c>
      <c r="H2822" s="20"/>
      <c r="I2822" s="20">
        <v>15377701025</v>
      </c>
      <c r="J2822" s="20" t="s">
        <v>924</v>
      </c>
      <c r="K2822" s="20" t="s">
        <v>202</v>
      </c>
      <c r="L2822" s="20" t="s">
        <v>2137</v>
      </c>
      <c r="M2822" s="20">
        <v>1408</v>
      </c>
      <c r="N2822" s="20">
        <v>1408</v>
      </c>
      <c r="O2822" s="20" t="s">
        <v>927</v>
      </c>
      <c r="P2822" s="20" t="s">
        <v>50</v>
      </c>
      <c r="Q2822" s="28"/>
      <c r="R2822" s="21" t="s">
        <v>121</v>
      </c>
      <c r="S2822" s="25" t="s">
        <v>1494</v>
      </c>
      <c r="T2822" s="21" t="s">
        <v>53</v>
      </c>
      <c r="U2822" s="21" t="s">
        <v>203</v>
      </c>
      <c r="V2822" s="46">
        <v>1</v>
      </c>
      <c r="W2822" s="26">
        <f t="shared" si="1876"/>
        <v>1</v>
      </c>
      <c r="Y2822" s="21">
        <v>12</v>
      </c>
      <c r="Z2822" s="22">
        <f t="shared" si="1906"/>
        <v>1408</v>
      </c>
      <c r="AA2822" s="20" t="s">
        <v>3440</v>
      </c>
      <c r="AB2822" s="22"/>
      <c r="AC2822" s="22">
        <v>1</v>
      </c>
      <c r="AD2822" s="22"/>
      <c r="AE2822" s="22">
        <f t="shared" si="1913"/>
        <v>1408</v>
      </c>
      <c r="AF2822" s="22">
        <f t="shared" si="1878"/>
        <v>1408</v>
      </c>
      <c r="AG2822" s="20"/>
      <c r="AH2822" s="22"/>
      <c r="AI2822" s="22"/>
      <c r="AJ2822" s="22">
        <f t="shared" si="1907"/>
        <v>1408</v>
      </c>
      <c r="AK2822" s="22">
        <f>IF(O2822="(传统)XDSL",VLOOKUP(S2822,[2]直销续费率明细!C:I,7,FALSE)*1,IF(O2822="GPON+XDSL",VLOOKUP(S2822,[2]直销续费率明细!C:I,7,FALSE)*1,VLOOKUP(S2822,[2]直销续费率明细!C:I,5,FALSE)*1))</f>
        <v>25</v>
      </c>
      <c r="AL2822" s="22" t="s">
        <v>1309</v>
      </c>
      <c r="AM2822" s="22"/>
      <c r="AN2822" s="22"/>
      <c r="AO2822" s="22" t="s">
        <v>3441</v>
      </c>
      <c r="AP2822" s="22" t="s">
        <v>1301</v>
      </c>
      <c r="AS2822" s="20">
        <f>IF(Y2822&gt;=10,VLOOKUP(U2822,[2]提成计算!B:T,19,FALSE),VLOOKUP(U2822,[2]提成计算!B:T,18,FALSE))</f>
        <v>0.09</v>
      </c>
      <c r="AT2822" s="20">
        <f t="shared" si="1911"/>
        <v>126.72</v>
      </c>
      <c r="AU2822" s="20">
        <f t="shared" si="1912"/>
        <v>25</v>
      </c>
    </row>
    <row r="2823" spans="1:47" x14ac:dyDescent="0.15">
      <c r="A2823" s="21" t="s">
        <v>1273</v>
      </c>
      <c r="B2823" s="20" t="s">
        <v>918</v>
      </c>
      <c r="C2823" s="20" t="s">
        <v>1050</v>
      </c>
      <c r="D2823" s="20" t="s">
        <v>1070</v>
      </c>
      <c r="E2823" s="20" t="s">
        <v>1430</v>
      </c>
      <c r="F2823" s="20" t="s">
        <v>1250</v>
      </c>
      <c r="G2823" s="20" t="s">
        <v>3973</v>
      </c>
      <c r="H2823" s="20"/>
      <c r="I2823" s="20">
        <v>13794909607</v>
      </c>
      <c r="J2823" s="20" t="s">
        <v>1500</v>
      </c>
      <c r="K2823" s="20" t="s">
        <v>3733</v>
      </c>
      <c r="L2823" s="20" t="s">
        <v>1277</v>
      </c>
      <c r="M2823" s="20">
        <v>-730</v>
      </c>
      <c r="N2823" s="20">
        <v>-730</v>
      </c>
      <c r="O2823" s="20" t="s">
        <v>927</v>
      </c>
      <c r="P2823" s="20" t="s">
        <v>1910</v>
      </c>
      <c r="Q2823" s="28"/>
      <c r="R2823" s="21" t="s">
        <v>104</v>
      </c>
      <c r="S2823" s="21"/>
      <c r="T2823" s="21" t="s">
        <v>53</v>
      </c>
      <c r="U2823" s="21" t="s">
        <v>1712</v>
      </c>
      <c r="V2823" s="46"/>
      <c r="Y2823" s="21">
        <v>2</v>
      </c>
      <c r="Z2823" s="22">
        <f t="shared" si="1906"/>
        <v>-730</v>
      </c>
      <c r="AA2823" s="20" t="s">
        <v>1911</v>
      </c>
      <c r="AB2823" s="22"/>
      <c r="AC2823" s="22"/>
      <c r="AD2823" s="22"/>
      <c r="AE2823" s="22"/>
      <c r="AF2823" s="22"/>
      <c r="AG2823" s="20"/>
      <c r="AH2823" s="22"/>
      <c r="AI2823" s="22"/>
      <c r="AJ2823" s="22"/>
      <c r="AK2823" s="22"/>
      <c r="AM2823" s="22"/>
      <c r="AN2823" s="22"/>
      <c r="AO2823" s="22" t="s">
        <v>3441</v>
      </c>
      <c r="AP2823" s="22">
        <v>0</v>
      </c>
      <c r="AS2823" s="20"/>
      <c r="AT2823" s="20"/>
      <c r="AU2823" s="20"/>
    </row>
    <row r="2824" spans="1:47" x14ac:dyDescent="0.15">
      <c r="A2824" s="21" t="s">
        <v>1273</v>
      </c>
      <c r="B2824" s="20" t="s">
        <v>918</v>
      </c>
      <c r="C2824" s="20" t="s">
        <v>1050</v>
      </c>
      <c r="D2824" s="20" t="s">
        <v>1051</v>
      </c>
      <c r="E2824" s="20" t="s">
        <v>1052</v>
      </c>
      <c r="F2824" s="20" t="s">
        <v>1250</v>
      </c>
      <c r="G2824" s="20" t="s">
        <v>3974</v>
      </c>
      <c r="H2824" s="20"/>
      <c r="I2824" s="20">
        <v>13827276358</v>
      </c>
      <c r="J2824" s="20" t="s">
        <v>924</v>
      </c>
      <c r="K2824" s="20" t="s">
        <v>685</v>
      </c>
      <c r="L2824" s="20" t="s">
        <v>2137</v>
      </c>
      <c r="M2824" s="20">
        <v>1408</v>
      </c>
      <c r="N2824" s="20">
        <v>1408</v>
      </c>
      <c r="O2824" s="20" t="s">
        <v>927</v>
      </c>
      <c r="P2824" s="20" t="s">
        <v>50</v>
      </c>
      <c r="Q2824" s="28"/>
      <c r="R2824" s="21" t="s">
        <v>121</v>
      </c>
      <c r="S2824" s="25" t="s">
        <v>1054</v>
      </c>
      <c r="T2824" s="21" t="s">
        <v>53</v>
      </c>
      <c r="U2824" s="21" t="s">
        <v>686</v>
      </c>
      <c r="V2824" s="46">
        <v>1</v>
      </c>
      <c r="W2824" s="26">
        <f t="shared" ref="W2824:W2887" si="1914">V2824</f>
        <v>1</v>
      </c>
      <c r="Y2824" s="21">
        <v>12</v>
      </c>
      <c r="Z2824" s="22">
        <f t="shared" si="1906"/>
        <v>1408</v>
      </c>
      <c r="AA2824" s="20" t="s">
        <v>3440</v>
      </c>
      <c r="AB2824" s="22"/>
      <c r="AC2824" s="22">
        <v>1</v>
      </c>
      <c r="AD2824" s="22"/>
      <c r="AE2824" s="22">
        <f>N2824</f>
        <v>1408</v>
      </c>
      <c r="AF2824" s="22">
        <f t="shared" ref="AF2824:AF2887" si="1915">N2824</f>
        <v>1408</v>
      </c>
      <c r="AG2824" s="20"/>
      <c r="AH2824" s="22"/>
      <c r="AI2824" s="22"/>
      <c r="AJ2824" s="22">
        <f t="shared" ref="AJ2824:AJ2825" si="1916">N2824</f>
        <v>1408</v>
      </c>
      <c r="AK2824" s="22">
        <f>IF(O2824="(传统)XDSL",VLOOKUP(S2824,[2]直销续费率明细!C:I,7,FALSE)*1,IF(O2824="GPON+XDSL",VLOOKUP(S2824,[2]直销续费率明细!C:I,7,FALSE)*1,VLOOKUP(S2824,[2]直销续费率明细!C:I,5,FALSE)*1))</f>
        <v>25</v>
      </c>
      <c r="AL2824" s="22" t="s">
        <v>1309</v>
      </c>
      <c r="AM2824" s="22"/>
      <c r="AN2824" s="22"/>
      <c r="AO2824" s="22" t="s">
        <v>3441</v>
      </c>
      <c r="AP2824" s="22" t="s">
        <v>1301</v>
      </c>
      <c r="AS2824" s="20">
        <f>IF(Y2824&gt;=10,VLOOKUP(U2824,[2]提成计算!B:T,19,FALSE),VLOOKUP(U2824,[2]提成计算!B:T,18,FALSE))</f>
        <v>0.09</v>
      </c>
      <c r="AT2824" s="20">
        <f t="shared" ref="AT2824:AT2825" si="1917">IF(AD2824*AS2824&gt;0,AD2824*AS2824,AE2824*AS2824)</f>
        <v>126.72</v>
      </c>
      <c r="AU2824" s="20">
        <f t="shared" ref="AU2824:AU2825" si="1918">IF(AND(AK2824&lt;0,AK2824+AT2824&lt;0),-AT2824,AK2824)</f>
        <v>25</v>
      </c>
    </row>
    <row r="2825" spans="1:47" x14ac:dyDescent="0.15">
      <c r="A2825" s="21" t="s">
        <v>1273</v>
      </c>
      <c r="B2825" s="20" t="s">
        <v>918</v>
      </c>
      <c r="C2825" s="20" t="s">
        <v>1050</v>
      </c>
      <c r="D2825" s="20" t="s">
        <v>1078</v>
      </c>
      <c r="E2825" s="20" t="s">
        <v>1079</v>
      </c>
      <c r="F2825" s="20" t="s">
        <v>1250</v>
      </c>
      <c r="G2825" s="20" t="s">
        <v>3975</v>
      </c>
      <c r="H2825" s="20"/>
      <c r="I2825" s="20">
        <v>13480021189</v>
      </c>
      <c r="J2825" s="20" t="s">
        <v>924</v>
      </c>
      <c r="K2825" s="20" t="s">
        <v>1081</v>
      </c>
      <c r="L2825" s="20" t="s">
        <v>1918</v>
      </c>
      <c r="M2825" s="20">
        <v>680</v>
      </c>
      <c r="N2825" s="20">
        <v>680</v>
      </c>
      <c r="O2825" s="20" t="s">
        <v>927</v>
      </c>
      <c r="P2825" s="20" t="s">
        <v>50</v>
      </c>
      <c r="Q2825" s="28"/>
      <c r="R2825" s="21" t="s">
        <v>1082</v>
      </c>
      <c r="S2825" s="25" t="s">
        <v>1322</v>
      </c>
      <c r="T2825" s="21" t="s">
        <v>53</v>
      </c>
      <c r="U2825" s="21" t="s">
        <v>1083</v>
      </c>
      <c r="V2825" s="46">
        <v>1</v>
      </c>
      <c r="W2825" s="26">
        <f t="shared" si="1914"/>
        <v>1</v>
      </c>
      <c r="Y2825" s="21">
        <v>4</v>
      </c>
      <c r="Z2825" s="22">
        <f t="shared" si="1906"/>
        <v>680</v>
      </c>
      <c r="AA2825" s="20" t="s">
        <v>3440</v>
      </c>
      <c r="AB2825" s="22">
        <v>1</v>
      </c>
      <c r="AC2825" s="22"/>
      <c r="AD2825" s="22">
        <f t="shared" ref="AD2825:AD2827" si="1919">N2825</f>
        <v>680</v>
      </c>
      <c r="AE2825" s="22"/>
      <c r="AF2825" s="22">
        <f t="shared" si="1915"/>
        <v>680</v>
      </c>
      <c r="AG2825" s="20"/>
      <c r="AH2825" s="22"/>
      <c r="AI2825" s="22"/>
      <c r="AJ2825" s="22">
        <f t="shared" si="1916"/>
        <v>680</v>
      </c>
      <c r="AK2825" s="22">
        <f>IF(O2825="(传统)XDSL",VLOOKUP(S2825,[2]直销续费率明细!C:I,7,FALSE)*1,IF(O2825="GPON+XDSL",VLOOKUP(S2825,[2]直销续费率明细!C:I,7,FALSE)*1,VLOOKUP(S2825,[2]直销续费率明细!C:I,5,FALSE)*1))</f>
        <v>-40</v>
      </c>
      <c r="AL2825" s="22" t="s">
        <v>1309</v>
      </c>
      <c r="AM2825" s="22"/>
      <c r="AN2825" s="22"/>
      <c r="AO2825" s="22" t="s">
        <v>3441</v>
      </c>
      <c r="AP2825" s="22" t="s">
        <v>3460</v>
      </c>
      <c r="AS2825" s="20">
        <f>IF(Y2825&gt;=10,VLOOKUP(U2825,[2]提成计算!B:T,19,FALSE),VLOOKUP(U2825,[2]提成计算!B:T,18,FALSE))</f>
        <v>0.08</v>
      </c>
      <c r="AT2825" s="20">
        <f t="shared" si="1917"/>
        <v>54.4</v>
      </c>
      <c r="AU2825" s="20">
        <f t="shared" si="1918"/>
        <v>-40</v>
      </c>
    </row>
    <row r="2826" spans="1:47" x14ac:dyDescent="0.15">
      <c r="A2826" s="21" t="s">
        <v>1273</v>
      </c>
      <c r="B2826" s="20" t="s">
        <v>918</v>
      </c>
      <c r="C2826" s="20" t="s">
        <v>1050</v>
      </c>
      <c r="D2826" s="20" t="s">
        <v>1065</v>
      </c>
      <c r="E2826" s="20" t="s">
        <v>1066</v>
      </c>
      <c r="F2826" s="20" t="s">
        <v>1250</v>
      </c>
      <c r="G2826" s="20" t="s">
        <v>3976</v>
      </c>
      <c r="H2826" s="20"/>
      <c r="I2826" s="20">
        <v>15622990584</v>
      </c>
      <c r="J2826" s="20" t="s">
        <v>1268</v>
      </c>
      <c r="K2826" s="20" t="s">
        <v>809</v>
      </c>
      <c r="L2826" s="20" t="s">
        <v>1939</v>
      </c>
      <c r="M2826" s="20">
        <v>680</v>
      </c>
      <c r="N2826" s="20">
        <v>680</v>
      </c>
      <c r="O2826" s="20" t="s">
        <v>927</v>
      </c>
      <c r="P2826" s="20" t="s">
        <v>50</v>
      </c>
      <c r="Q2826" s="28"/>
      <c r="R2826" s="21" t="s">
        <v>69</v>
      </c>
      <c r="S2826" s="21"/>
      <c r="T2826" s="21" t="s">
        <v>53</v>
      </c>
      <c r="U2826" s="21" t="s">
        <v>810</v>
      </c>
      <c r="V2826" s="46">
        <v>1</v>
      </c>
      <c r="W2826" s="26">
        <f t="shared" si="1914"/>
        <v>1</v>
      </c>
      <c r="X2826" s="26">
        <f t="shared" ref="X2826:X2887" si="1920">V2826</f>
        <v>1</v>
      </c>
      <c r="Y2826" s="21">
        <v>4</v>
      </c>
      <c r="Z2826" s="22">
        <f t="shared" si="1906"/>
        <v>680</v>
      </c>
      <c r="AA2826" s="20" t="s">
        <v>3440</v>
      </c>
      <c r="AB2826" s="22">
        <v>1</v>
      </c>
      <c r="AC2826" s="22"/>
      <c r="AD2826" s="22">
        <f t="shared" si="1919"/>
        <v>680</v>
      </c>
      <c r="AE2826" s="22"/>
      <c r="AF2826" s="22">
        <f t="shared" si="1915"/>
        <v>680</v>
      </c>
      <c r="AG2826" s="20">
        <f t="shared" ref="AG2826:AG2828" si="1921">N2826</f>
        <v>680</v>
      </c>
      <c r="AH2826" s="20" t="str">
        <f>VLOOKUP(U2826,[1]提成计算!B:I,8,FALSE)</f>
        <v xml:space="preserve"> </v>
      </c>
      <c r="AI2826" s="20"/>
      <c r="AJ2826" s="22"/>
      <c r="AK2826" s="22"/>
      <c r="AM2826" s="22"/>
      <c r="AN2826" s="22"/>
      <c r="AO2826" s="22" t="s">
        <v>3441</v>
      </c>
      <c r="AP2826" s="22" t="s">
        <v>1301</v>
      </c>
      <c r="AS2826" s="20"/>
      <c r="AT2826" s="20"/>
      <c r="AU2826" s="20"/>
    </row>
    <row r="2827" spans="1:47" x14ac:dyDescent="0.15">
      <c r="A2827" s="21" t="s">
        <v>1273</v>
      </c>
      <c r="B2827" s="20" t="s">
        <v>918</v>
      </c>
      <c r="C2827" s="20" t="s">
        <v>1050</v>
      </c>
      <c r="D2827" s="20" t="s">
        <v>1070</v>
      </c>
      <c r="E2827" s="20" t="s">
        <v>1076</v>
      </c>
      <c r="F2827" s="20" t="s">
        <v>1250</v>
      </c>
      <c r="G2827" s="20" t="s">
        <v>3977</v>
      </c>
      <c r="H2827" s="20"/>
      <c r="I2827" s="20">
        <v>13925842301</v>
      </c>
      <c r="J2827" s="20" t="s">
        <v>1268</v>
      </c>
      <c r="K2827" s="20" t="s">
        <v>3879</v>
      </c>
      <c r="L2827" s="20" t="s">
        <v>1939</v>
      </c>
      <c r="M2827" s="20">
        <v>680</v>
      </c>
      <c r="N2827" s="20">
        <v>680</v>
      </c>
      <c r="O2827" s="20" t="s">
        <v>927</v>
      </c>
      <c r="P2827" s="20" t="s">
        <v>50</v>
      </c>
      <c r="Q2827" s="28"/>
      <c r="R2827" s="21" t="s">
        <v>104</v>
      </c>
      <c r="S2827" s="21"/>
      <c r="T2827" s="21" t="s">
        <v>53</v>
      </c>
      <c r="U2827" s="21" t="s">
        <v>206</v>
      </c>
      <c r="V2827" s="46">
        <v>1</v>
      </c>
      <c r="W2827" s="26">
        <f t="shared" si="1914"/>
        <v>1</v>
      </c>
      <c r="X2827" s="26">
        <f t="shared" si="1920"/>
        <v>1</v>
      </c>
      <c r="Y2827" s="21">
        <v>4</v>
      </c>
      <c r="Z2827" s="22">
        <f t="shared" si="1906"/>
        <v>680</v>
      </c>
      <c r="AA2827" s="20" t="s">
        <v>3440</v>
      </c>
      <c r="AB2827" s="22">
        <v>1</v>
      </c>
      <c r="AC2827" s="22"/>
      <c r="AD2827" s="22">
        <f t="shared" si="1919"/>
        <v>680</v>
      </c>
      <c r="AE2827" s="22"/>
      <c r="AF2827" s="22">
        <f t="shared" si="1915"/>
        <v>680</v>
      </c>
      <c r="AG2827" s="20">
        <f t="shared" si="1921"/>
        <v>680</v>
      </c>
      <c r="AH2827" s="20" t="str">
        <f>VLOOKUP(U2827,[1]提成计算!B:I,8,FALSE)</f>
        <v xml:space="preserve"> </v>
      </c>
      <c r="AI2827" s="20"/>
      <c r="AJ2827" s="22"/>
      <c r="AK2827" s="22"/>
      <c r="AM2827" s="22"/>
      <c r="AN2827" s="22"/>
      <c r="AO2827" s="22" t="s">
        <v>3441</v>
      </c>
      <c r="AP2827" s="22" t="s">
        <v>1301</v>
      </c>
      <c r="AS2827" s="20"/>
      <c r="AT2827" s="20"/>
      <c r="AU2827" s="20"/>
    </row>
    <row r="2828" spans="1:47" x14ac:dyDescent="0.15">
      <c r="A2828" s="21" t="s">
        <v>1273</v>
      </c>
      <c r="B2828" s="20" t="s">
        <v>918</v>
      </c>
      <c r="C2828" s="20" t="s">
        <v>1050</v>
      </c>
      <c r="D2828" s="20" t="s">
        <v>1070</v>
      </c>
      <c r="E2828" s="20" t="s">
        <v>1302</v>
      </c>
      <c r="F2828" s="20" t="s">
        <v>1250</v>
      </c>
      <c r="G2828" s="20" t="s">
        <v>3978</v>
      </c>
      <c r="H2828" s="20"/>
      <c r="I2828" s="20">
        <v>15014558196</v>
      </c>
      <c r="J2828" s="20" t="s">
        <v>1268</v>
      </c>
      <c r="K2828" s="20" t="s">
        <v>3890</v>
      </c>
      <c r="L2828" s="20" t="s">
        <v>1358</v>
      </c>
      <c r="M2828" s="20">
        <v>1088</v>
      </c>
      <c r="N2828" s="20">
        <v>1088</v>
      </c>
      <c r="O2828" s="20" t="s">
        <v>927</v>
      </c>
      <c r="P2828" s="20" t="s">
        <v>50</v>
      </c>
      <c r="Q2828" s="28"/>
      <c r="R2828" s="21" t="s">
        <v>104</v>
      </c>
      <c r="S2828" s="21"/>
      <c r="T2828" s="21" t="s">
        <v>53</v>
      </c>
      <c r="U2828" s="21" t="s">
        <v>3730</v>
      </c>
      <c r="V2828" s="46">
        <v>1</v>
      </c>
      <c r="W2828" s="26">
        <f t="shared" si="1914"/>
        <v>1</v>
      </c>
      <c r="X2828" s="26">
        <f t="shared" si="1920"/>
        <v>1</v>
      </c>
      <c r="Y2828" s="21">
        <v>10</v>
      </c>
      <c r="Z2828" s="22">
        <f t="shared" si="1906"/>
        <v>1088</v>
      </c>
      <c r="AA2828" s="20" t="s">
        <v>3440</v>
      </c>
      <c r="AB2828" s="22"/>
      <c r="AC2828" s="22">
        <v>1</v>
      </c>
      <c r="AD2828" s="22"/>
      <c r="AE2828" s="22">
        <f>N2828</f>
        <v>1088</v>
      </c>
      <c r="AF2828" s="22">
        <f t="shared" si="1915"/>
        <v>1088</v>
      </c>
      <c r="AG2828" s="20">
        <f t="shared" si="1921"/>
        <v>1088</v>
      </c>
      <c r="AH2828" s="20" t="str">
        <f>VLOOKUP(U2828,[1]提成计算!B:I,8,FALSE)</f>
        <v xml:space="preserve"> </v>
      </c>
      <c r="AI2828" s="20"/>
      <c r="AJ2828" s="22"/>
      <c r="AK2828" s="22"/>
      <c r="AM2828" s="22"/>
      <c r="AN2828" s="22"/>
      <c r="AO2828" s="22" t="s">
        <v>2216</v>
      </c>
      <c r="AP2828" s="22" t="s">
        <v>1301</v>
      </c>
      <c r="AS2828" s="20"/>
      <c r="AT2828" s="20"/>
      <c r="AU2828" s="20"/>
    </row>
    <row r="2829" spans="1:47" x14ac:dyDescent="0.15">
      <c r="A2829" s="21" t="s">
        <v>1273</v>
      </c>
      <c r="B2829" s="20" t="s">
        <v>918</v>
      </c>
      <c r="C2829" s="20" t="s">
        <v>1050</v>
      </c>
      <c r="D2829" s="20" t="s">
        <v>1065</v>
      </c>
      <c r="E2829" s="20" t="s">
        <v>1066</v>
      </c>
      <c r="F2829" s="20" t="s">
        <v>1250</v>
      </c>
      <c r="G2829" s="20" t="s">
        <v>3979</v>
      </c>
      <c r="H2829" s="20"/>
      <c r="I2829" s="20">
        <v>13553805208</v>
      </c>
      <c r="J2829" s="20" t="s">
        <v>924</v>
      </c>
      <c r="K2829" s="20" t="s">
        <v>3739</v>
      </c>
      <c r="L2829" s="20" t="s">
        <v>1918</v>
      </c>
      <c r="M2829" s="20">
        <v>680</v>
      </c>
      <c r="N2829" s="20">
        <v>680</v>
      </c>
      <c r="O2829" s="20" t="s">
        <v>927</v>
      </c>
      <c r="P2829" s="20" t="s">
        <v>50</v>
      </c>
      <c r="Q2829" s="28"/>
      <c r="R2829" s="21" t="s">
        <v>69</v>
      </c>
      <c r="S2829" s="25" t="s">
        <v>1068</v>
      </c>
      <c r="T2829" s="21" t="s">
        <v>53</v>
      </c>
      <c r="U2829" s="21" t="s">
        <v>1803</v>
      </c>
      <c r="V2829" s="46">
        <v>1</v>
      </c>
      <c r="W2829" s="26">
        <f t="shared" si="1914"/>
        <v>1</v>
      </c>
      <c r="Y2829" s="21">
        <v>4</v>
      </c>
      <c r="Z2829" s="22">
        <f t="shared" si="1906"/>
        <v>680</v>
      </c>
      <c r="AA2829" s="20" t="s">
        <v>2218</v>
      </c>
      <c r="AB2829" s="22">
        <v>1</v>
      </c>
      <c r="AC2829" s="22"/>
      <c r="AD2829" s="22">
        <f t="shared" ref="AD2829:AD2837" si="1922">N2829</f>
        <v>680</v>
      </c>
      <c r="AE2829" s="22"/>
      <c r="AF2829" s="22">
        <f t="shared" si="1915"/>
        <v>680</v>
      </c>
      <c r="AG2829" s="20"/>
      <c r="AH2829" s="22"/>
      <c r="AI2829" s="22"/>
      <c r="AJ2829" s="22">
        <f t="shared" ref="AJ2829:AJ2830" si="1923">N2829</f>
        <v>680</v>
      </c>
      <c r="AK2829" s="22">
        <f>IF(O2829="(传统)XDSL",VLOOKUP(S2829,[2]直销续费率明细!C:I,7,FALSE)*1,IF(O2829="GPON+XDSL",VLOOKUP(S2829,[2]直销续费率明细!C:I,7,FALSE)*1,VLOOKUP(S2829,[2]直销续费率明细!C:I,5,FALSE)*1))</f>
        <v>15</v>
      </c>
      <c r="AL2829" s="22" t="s">
        <v>1309</v>
      </c>
      <c r="AM2829" s="22"/>
      <c r="AN2829" s="22"/>
      <c r="AO2829" s="22" t="s">
        <v>3441</v>
      </c>
      <c r="AP2829" s="22" t="s">
        <v>3460</v>
      </c>
      <c r="AS2829" s="20">
        <f>IF(Y2829&gt;=10,VLOOKUP(U2829,[2]提成计算!B:T,19,FALSE),VLOOKUP(U2829,[2]提成计算!B:T,18,FALSE))</f>
        <v>7.0000000000000007E-2</v>
      </c>
      <c r="AT2829" s="20">
        <f t="shared" ref="AT2829:AT2830" si="1924">IF(AD2829*AS2829&gt;0,AD2829*AS2829,AE2829*AS2829)</f>
        <v>47.6</v>
      </c>
      <c r="AU2829" s="20">
        <f t="shared" ref="AU2829:AU2830" si="1925">IF(AND(AK2829&lt;0,AK2829+AT2829&lt;0),-AT2829,AK2829)</f>
        <v>15</v>
      </c>
    </row>
    <row r="2830" spans="1:47" x14ac:dyDescent="0.15">
      <c r="A2830" s="21" t="s">
        <v>1273</v>
      </c>
      <c r="B2830" s="20" t="s">
        <v>918</v>
      </c>
      <c r="C2830" s="20" t="s">
        <v>1050</v>
      </c>
      <c r="D2830" s="20" t="s">
        <v>1051</v>
      </c>
      <c r="E2830" s="20" t="s">
        <v>1492</v>
      </c>
      <c r="F2830" s="20" t="s">
        <v>1250</v>
      </c>
      <c r="G2830" s="20" t="s">
        <v>3980</v>
      </c>
      <c r="H2830" s="20"/>
      <c r="I2830" s="20">
        <v>15019969720</v>
      </c>
      <c r="J2830" s="20" t="s">
        <v>924</v>
      </c>
      <c r="K2830" s="20" t="s">
        <v>254</v>
      </c>
      <c r="L2830" s="20" t="s">
        <v>2875</v>
      </c>
      <c r="M2830" s="20">
        <v>800</v>
      </c>
      <c r="N2830" s="20">
        <v>800</v>
      </c>
      <c r="O2830" s="20" t="s">
        <v>927</v>
      </c>
      <c r="P2830" s="20" t="s">
        <v>50</v>
      </c>
      <c r="Q2830" s="28"/>
      <c r="R2830" s="21" t="s">
        <v>121</v>
      </c>
      <c r="S2830" s="25" t="s">
        <v>1494</v>
      </c>
      <c r="T2830" s="21" t="s">
        <v>53</v>
      </c>
      <c r="U2830" s="21" t="s">
        <v>255</v>
      </c>
      <c r="V2830" s="46">
        <v>1</v>
      </c>
      <c r="W2830" s="26">
        <f t="shared" si="1914"/>
        <v>1</v>
      </c>
      <c r="Y2830" s="21">
        <v>6</v>
      </c>
      <c r="Z2830" s="22">
        <f t="shared" si="1906"/>
        <v>800</v>
      </c>
      <c r="AA2830" s="20" t="s">
        <v>3440</v>
      </c>
      <c r="AB2830" s="22">
        <v>1</v>
      </c>
      <c r="AC2830" s="22"/>
      <c r="AD2830" s="22">
        <f t="shared" si="1922"/>
        <v>800</v>
      </c>
      <c r="AE2830" s="22"/>
      <c r="AF2830" s="22">
        <f t="shared" si="1915"/>
        <v>800</v>
      </c>
      <c r="AG2830" s="20"/>
      <c r="AH2830" s="22"/>
      <c r="AI2830" s="22"/>
      <c r="AJ2830" s="22">
        <f t="shared" si="1923"/>
        <v>800</v>
      </c>
      <c r="AK2830" s="22">
        <f>IF(O2830="(传统)XDSL",VLOOKUP(S2830,[2]直销续费率明细!C:I,7,FALSE)*1,IF(O2830="GPON+XDSL",VLOOKUP(S2830,[2]直销续费率明细!C:I,7,FALSE)*1,VLOOKUP(S2830,[2]直销续费率明细!C:I,5,FALSE)*1))</f>
        <v>25</v>
      </c>
      <c r="AL2830" s="22" t="s">
        <v>1309</v>
      </c>
      <c r="AM2830" s="22"/>
      <c r="AN2830" s="22"/>
      <c r="AO2830" s="22" t="s">
        <v>3441</v>
      </c>
      <c r="AP2830" s="22" t="s">
        <v>1301</v>
      </c>
      <c r="AS2830" s="20">
        <f>IF(Y2830&gt;=10,VLOOKUP(U2830,[2]提成计算!B:T,19,FALSE),VLOOKUP(U2830,[2]提成计算!B:T,18,FALSE))</f>
        <v>0.06</v>
      </c>
      <c r="AT2830" s="20">
        <f t="shared" si="1924"/>
        <v>48</v>
      </c>
      <c r="AU2830" s="20">
        <f t="shared" si="1925"/>
        <v>25</v>
      </c>
    </row>
    <row r="2831" spans="1:47" x14ac:dyDescent="0.15">
      <c r="A2831" s="21" t="s">
        <v>1273</v>
      </c>
      <c r="B2831" s="20" t="s">
        <v>918</v>
      </c>
      <c r="C2831" s="20" t="s">
        <v>1050</v>
      </c>
      <c r="D2831" s="20" t="s">
        <v>1051</v>
      </c>
      <c r="E2831" s="20" t="s">
        <v>1815</v>
      </c>
      <c r="F2831" s="20" t="s">
        <v>1250</v>
      </c>
      <c r="G2831" s="20" t="s">
        <v>3981</v>
      </c>
      <c r="H2831" s="20"/>
      <c r="I2831" s="20">
        <v>13509202053</v>
      </c>
      <c r="J2831" s="20" t="s">
        <v>1268</v>
      </c>
      <c r="K2831" s="20" t="s">
        <v>120</v>
      </c>
      <c r="L2831" s="20" t="s">
        <v>1939</v>
      </c>
      <c r="M2831" s="20">
        <v>680</v>
      </c>
      <c r="N2831" s="20">
        <v>680</v>
      </c>
      <c r="O2831" s="20" t="s">
        <v>927</v>
      </c>
      <c r="P2831" s="20" t="s">
        <v>50</v>
      </c>
      <c r="Q2831" s="28"/>
      <c r="R2831" s="21" t="s">
        <v>121</v>
      </c>
      <c r="S2831" s="21"/>
      <c r="T2831" s="21" t="s">
        <v>53</v>
      </c>
      <c r="U2831" s="21" t="s">
        <v>122</v>
      </c>
      <c r="V2831" s="46">
        <v>1</v>
      </c>
      <c r="W2831" s="26">
        <f t="shared" si="1914"/>
        <v>1</v>
      </c>
      <c r="X2831" s="26">
        <f t="shared" si="1920"/>
        <v>1</v>
      </c>
      <c r="Y2831" s="21">
        <v>4</v>
      </c>
      <c r="Z2831" s="22">
        <f t="shared" si="1906"/>
        <v>680</v>
      </c>
      <c r="AA2831" s="20" t="s">
        <v>3440</v>
      </c>
      <c r="AB2831" s="22">
        <v>1</v>
      </c>
      <c r="AC2831" s="22"/>
      <c r="AD2831" s="22">
        <f t="shared" si="1922"/>
        <v>680</v>
      </c>
      <c r="AE2831" s="22"/>
      <c r="AF2831" s="22">
        <f t="shared" si="1915"/>
        <v>680</v>
      </c>
      <c r="AG2831" s="20">
        <f>N2831</f>
        <v>680</v>
      </c>
      <c r="AH2831" s="20" t="str">
        <f>VLOOKUP(U2831,[1]提成计算!B:I,8,FALSE)</f>
        <v xml:space="preserve"> </v>
      </c>
      <c r="AI2831" s="20"/>
      <c r="AJ2831" s="22"/>
      <c r="AK2831" s="22"/>
      <c r="AM2831" s="22"/>
      <c r="AN2831" s="22"/>
      <c r="AO2831" s="22" t="s">
        <v>3441</v>
      </c>
      <c r="AP2831" s="22" t="s">
        <v>1301</v>
      </c>
      <c r="AS2831" s="20"/>
      <c r="AT2831" s="20"/>
      <c r="AU2831" s="20"/>
    </row>
    <row r="2832" spans="1:47" x14ac:dyDescent="0.15">
      <c r="A2832" s="21" t="s">
        <v>1273</v>
      </c>
      <c r="B2832" s="20" t="s">
        <v>918</v>
      </c>
      <c r="C2832" s="20" t="s">
        <v>1050</v>
      </c>
      <c r="D2832" s="20" t="s">
        <v>1070</v>
      </c>
      <c r="E2832" s="20" t="s">
        <v>1710</v>
      </c>
      <c r="F2832" s="20" t="s">
        <v>1250</v>
      </c>
      <c r="G2832" s="20" t="s">
        <v>3982</v>
      </c>
      <c r="H2832" s="20"/>
      <c r="I2832" s="20">
        <v>13433629272</v>
      </c>
      <c r="J2832" s="20" t="s">
        <v>924</v>
      </c>
      <c r="K2832" s="20" t="s">
        <v>1073</v>
      </c>
      <c r="L2832" s="20" t="s">
        <v>1918</v>
      </c>
      <c r="M2832" s="20">
        <v>680</v>
      </c>
      <c r="N2832" s="20">
        <v>680</v>
      </c>
      <c r="O2832" s="20" t="s">
        <v>927</v>
      </c>
      <c r="P2832" s="20" t="s">
        <v>50</v>
      </c>
      <c r="Q2832" s="28"/>
      <c r="R2832" s="21" t="s">
        <v>104</v>
      </c>
      <c r="S2832" s="25" t="s">
        <v>1090</v>
      </c>
      <c r="T2832" s="21" t="s">
        <v>3727</v>
      </c>
      <c r="U2832" s="21"/>
      <c r="V2832" s="46">
        <v>1</v>
      </c>
      <c r="W2832" s="26">
        <f t="shared" si="1914"/>
        <v>1</v>
      </c>
      <c r="Y2832" s="21">
        <v>4</v>
      </c>
      <c r="Z2832" s="22">
        <f t="shared" si="1906"/>
        <v>680</v>
      </c>
      <c r="AA2832" s="20" t="s">
        <v>3440</v>
      </c>
      <c r="AB2832" s="22">
        <v>1</v>
      </c>
      <c r="AC2832" s="22"/>
      <c r="AD2832" s="22">
        <f t="shared" si="1922"/>
        <v>680</v>
      </c>
      <c r="AE2832" s="22"/>
      <c r="AF2832" s="22">
        <f t="shared" si="1915"/>
        <v>680</v>
      </c>
      <c r="AG2832" s="20"/>
      <c r="AH2832" s="22"/>
      <c r="AI2832" s="22"/>
      <c r="AJ2832" s="22">
        <f t="shared" ref="AJ2832:AJ2834" si="1926">N2832</f>
        <v>680</v>
      </c>
      <c r="AK2832" s="22">
        <f>IF(O2832="(传统)XDSL",VLOOKUP(S2832,[1]续费率明细!C:I,7,FALSE)*1,IF(O2832="GPON+XDSL",VLOOKUP(S2832,[1]续费率明细!C:I,7,FALSE)*1,VLOOKUP(S2832,[1]续费率明细!C:I,5,FALSE)*1))</f>
        <v>-20</v>
      </c>
      <c r="AL2832" s="22" t="s">
        <v>1309</v>
      </c>
      <c r="AM2832" s="22"/>
      <c r="AN2832" s="22"/>
      <c r="AO2832" s="22" t="s">
        <v>3441</v>
      </c>
      <c r="AP2832" s="22" t="s">
        <v>3460</v>
      </c>
      <c r="AS2832" s="20"/>
      <c r="AT2832" s="20"/>
      <c r="AU2832" s="20"/>
    </row>
    <row r="2833" spans="1:47" x14ac:dyDescent="0.15">
      <c r="A2833" s="21" t="s">
        <v>1273</v>
      </c>
      <c r="B2833" s="20" t="s">
        <v>918</v>
      </c>
      <c r="C2833" s="20" t="s">
        <v>1050</v>
      </c>
      <c r="D2833" s="20" t="s">
        <v>1070</v>
      </c>
      <c r="E2833" s="20" t="s">
        <v>1302</v>
      </c>
      <c r="F2833" s="20" t="s">
        <v>1250</v>
      </c>
      <c r="G2833" s="20" t="s">
        <v>3983</v>
      </c>
      <c r="H2833" s="20"/>
      <c r="I2833" s="20">
        <v>13712037307</v>
      </c>
      <c r="J2833" s="20" t="s">
        <v>924</v>
      </c>
      <c r="K2833" s="20" t="s">
        <v>1073</v>
      </c>
      <c r="L2833" s="20" t="s">
        <v>1918</v>
      </c>
      <c r="M2833" s="20">
        <v>680</v>
      </c>
      <c r="N2833" s="20">
        <v>680</v>
      </c>
      <c r="O2833" s="20" t="s">
        <v>927</v>
      </c>
      <c r="P2833" s="20" t="s">
        <v>50</v>
      </c>
      <c r="Q2833" s="28"/>
      <c r="R2833" s="21" t="s">
        <v>104</v>
      </c>
      <c r="S2833" s="25" t="s">
        <v>1304</v>
      </c>
      <c r="T2833" s="21" t="s">
        <v>3727</v>
      </c>
      <c r="U2833" s="21"/>
      <c r="V2833" s="46">
        <v>1</v>
      </c>
      <c r="W2833" s="26">
        <f t="shared" si="1914"/>
        <v>1</v>
      </c>
      <c r="Y2833" s="21">
        <v>4</v>
      </c>
      <c r="Z2833" s="22">
        <f t="shared" si="1906"/>
        <v>680</v>
      </c>
      <c r="AA2833" s="20" t="s">
        <v>3440</v>
      </c>
      <c r="AB2833" s="22">
        <v>1</v>
      </c>
      <c r="AC2833" s="22"/>
      <c r="AD2833" s="22">
        <f t="shared" si="1922"/>
        <v>680</v>
      </c>
      <c r="AE2833" s="22"/>
      <c r="AF2833" s="22">
        <f t="shared" si="1915"/>
        <v>680</v>
      </c>
      <c r="AG2833" s="20"/>
      <c r="AH2833" s="22"/>
      <c r="AI2833" s="22"/>
      <c r="AJ2833" s="22">
        <f t="shared" si="1926"/>
        <v>680</v>
      </c>
      <c r="AK2833" s="22">
        <f>IF(O2833="(传统)XDSL",VLOOKUP(S2833,[1]续费率明细!C:I,7,FALSE)*1,IF(O2833="GPON+XDSL",VLOOKUP(S2833,[1]续费率明细!C:I,7,FALSE)*1,VLOOKUP(S2833,[1]续费率明细!C:I,5,FALSE)*1))</f>
        <v>-40</v>
      </c>
      <c r="AL2833" s="22" t="s">
        <v>1309</v>
      </c>
      <c r="AM2833" s="22"/>
      <c r="AN2833" s="22"/>
      <c r="AO2833" s="22" t="s">
        <v>3441</v>
      </c>
      <c r="AP2833" s="22" t="s">
        <v>3460</v>
      </c>
      <c r="AS2833" s="20"/>
      <c r="AT2833" s="20"/>
      <c r="AU2833" s="20"/>
    </row>
    <row r="2834" spans="1:47" x14ac:dyDescent="0.15">
      <c r="A2834" s="21" t="s">
        <v>1273</v>
      </c>
      <c r="B2834" s="20" t="s">
        <v>918</v>
      </c>
      <c r="C2834" s="20" t="s">
        <v>1050</v>
      </c>
      <c r="D2834" s="20" t="s">
        <v>1065</v>
      </c>
      <c r="E2834" s="20" t="s">
        <v>1066</v>
      </c>
      <c r="F2834" s="20" t="s">
        <v>1250</v>
      </c>
      <c r="G2834" s="20" t="s">
        <v>3984</v>
      </c>
      <c r="H2834" s="20"/>
      <c r="I2834" s="20">
        <v>15876434208</v>
      </c>
      <c r="J2834" s="20" t="s">
        <v>924</v>
      </c>
      <c r="K2834" s="20" t="s">
        <v>3739</v>
      </c>
      <c r="L2834" s="20" t="s">
        <v>1918</v>
      </c>
      <c r="M2834" s="20">
        <v>680</v>
      </c>
      <c r="N2834" s="20">
        <v>680</v>
      </c>
      <c r="O2834" s="20" t="s">
        <v>927</v>
      </c>
      <c r="P2834" s="20" t="s">
        <v>50</v>
      </c>
      <c r="Q2834" s="28"/>
      <c r="R2834" s="21" t="s">
        <v>69</v>
      </c>
      <c r="S2834" s="25" t="s">
        <v>1068</v>
      </c>
      <c r="T2834" s="21" t="s">
        <v>53</v>
      </c>
      <c r="U2834" s="21" t="s">
        <v>1803</v>
      </c>
      <c r="V2834" s="46">
        <v>1</v>
      </c>
      <c r="W2834" s="26">
        <f t="shared" si="1914"/>
        <v>1</v>
      </c>
      <c r="Y2834" s="21">
        <v>4</v>
      </c>
      <c r="Z2834" s="22">
        <f t="shared" si="1906"/>
        <v>680</v>
      </c>
      <c r="AA2834" s="20" t="s">
        <v>3440</v>
      </c>
      <c r="AB2834" s="22">
        <v>1</v>
      </c>
      <c r="AC2834" s="22"/>
      <c r="AD2834" s="22">
        <f t="shared" si="1922"/>
        <v>680</v>
      </c>
      <c r="AE2834" s="22"/>
      <c r="AF2834" s="22">
        <f t="shared" si="1915"/>
        <v>680</v>
      </c>
      <c r="AG2834" s="20"/>
      <c r="AH2834" s="22"/>
      <c r="AI2834" s="22"/>
      <c r="AJ2834" s="22">
        <f t="shared" si="1926"/>
        <v>680</v>
      </c>
      <c r="AK2834" s="22">
        <f>IF(O2834="(传统)XDSL",VLOOKUP(S2834,[2]直销续费率明细!C:I,7,FALSE)*1,IF(O2834="GPON+XDSL",VLOOKUP(S2834,[2]直销续费率明细!C:I,7,FALSE)*1,VLOOKUP(S2834,[2]直销续费率明细!C:I,5,FALSE)*1))</f>
        <v>15</v>
      </c>
      <c r="AL2834" s="22" t="s">
        <v>1309</v>
      </c>
      <c r="AM2834" s="22"/>
      <c r="AN2834" s="22"/>
      <c r="AO2834" s="22" t="s">
        <v>3441</v>
      </c>
      <c r="AP2834" s="22" t="s">
        <v>3460</v>
      </c>
      <c r="AS2834" s="20">
        <f>IF(Y2834&gt;=10,VLOOKUP(U2834,[2]提成计算!B:T,19,FALSE),VLOOKUP(U2834,[2]提成计算!B:T,18,FALSE))</f>
        <v>7.0000000000000007E-2</v>
      </c>
      <c r="AT2834" s="20">
        <f t="shared" ref="AT2834" si="1927">IF(AD2834*AS2834&gt;0,AD2834*AS2834,AE2834*AS2834)</f>
        <v>47.6</v>
      </c>
      <c r="AU2834" s="20">
        <f t="shared" ref="AU2834" si="1928">IF(AND(AK2834&lt;0,AK2834+AT2834&lt;0),-AT2834,AK2834)</f>
        <v>15</v>
      </c>
    </row>
    <row r="2835" spans="1:47" x14ac:dyDescent="0.15">
      <c r="A2835" s="21" t="s">
        <v>1273</v>
      </c>
      <c r="B2835" s="20" t="s">
        <v>918</v>
      </c>
      <c r="C2835" s="20" t="s">
        <v>1050</v>
      </c>
      <c r="D2835" s="20" t="s">
        <v>1051</v>
      </c>
      <c r="E2835" s="20" t="s">
        <v>1492</v>
      </c>
      <c r="F2835" s="20" t="s">
        <v>1250</v>
      </c>
      <c r="G2835" s="20" t="s">
        <v>3985</v>
      </c>
      <c r="H2835" s="20"/>
      <c r="I2835" s="20">
        <v>13662923135</v>
      </c>
      <c r="J2835" s="20" t="s">
        <v>1268</v>
      </c>
      <c r="K2835" s="20" t="s">
        <v>896</v>
      </c>
      <c r="L2835" s="20" t="s">
        <v>2144</v>
      </c>
      <c r="M2835" s="20">
        <v>730</v>
      </c>
      <c r="N2835" s="20">
        <v>730</v>
      </c>
      <c r="O2835" s="20" t="s">
        <v>1262</v>
      </c>
      <c r="P2835" s="20" t="s">
        <v>50</v>
      </c>
      <c r="Q2835" s="28"/>
      <c r="R2835" s="21" t="s">
        <v>121</v>
      </c>
      <c r="S2835" s="21"/>
      <c r="T2835" s="21" t="s">
        <v>53</v>
      </c>
      <c r="U2835" s="21" t="s">
        <v>897</v>
      </c>
      <c r="V2835" s="46">
        <v>1</v>
      </c>
      <c r="W2835" s="26">
        <f t="shared" si="1914"/>
        <v>1</v>
      </c>
      <c r="X2835" s="26">
        <f t="shared" si="1920"/>
        <v>1</v>
      </c>
      <c r="Y2835" s="21">
        <v>4</v>
      </c>
      <c r="Z2835" s="22">
        <f t="shared" si="1906"/>
        <v>730</v>
      </c>
      <c r="AA2835" s="20" t="s">
        <v>3440</v>
      </c>
      <c r="AB2835" s="22">
        <v>1</v>
      </c>
      <c r="AC2835" s="22"/>
      <c r="AD2835" s="22">
        <f t="shared" si="1922"/>
        <v>730</v>
      </c>
      <c r="AE2835" s="22"/>
      <c r="AF2835" s="22">
        <f t="shared" si="1915"/>
        <v>730</v>
      </c>
      <c r="AG2835" s="20">
        <f t="shared" ref="AG2835:AG2837" si="1929">N2835</f>
        <v>730</v>
      </c>
      <c r="AH2835" s="20" t="str">
        <f>VLOOKUP(U2835,[1]提成计算!B:I,8,FALSE)</f>
        <v xml:space="preserve"> </v>
      </c>
      <c r="AI2835" s="20"/>
      <c r="AJ2835" s="22"/>
      <c r="AK2835" s="22"/>
      <c r="AM2835" s="22"/>
      <c r="AN2835" s="22"/>
      <c r="AO2835" s="22" t="s">
        <v>2216</v>
      </c>
      <c r="AP2835" s="22" t="s">
        <v>1301</v>
      </c>
      <c r="AS2835" s="20"/>
      <c r="AT2835" s="20"/>
      <c r="AU2835" s="20"/>
    </row>
    <row r="2836" spans="1:47" x14ac:dyDescent="0.15">
      <c r="A2836" s="21" t="s">
        <v>1273</v>
      </c>
      <c r="B2836" s="20" t="s">
        <v>918</v>
      </c>
      <c r="C2836" s="20" t="s">
        <v>1050</v>
      </c>
      <c r="D2836" s="20" t="s">
        <v>1070</v>
      </c>
      <c r="E2836" s="20" t="s">
        <v>1606</v>
      </c>
      <c r="F2836" s="20" t="s">
        <v>1250</v>
      </c>
      <c r="G2836" s="20" t="s">
        <v>3986</v>
      </c>
      <c r="H2836" s="20"/>
      <c r="I2836" s="20">
        <v>18617247447</v>
      </c>
      <c r="J2836" s="20" t="s">
        <v>1268</v>
      </c>
      <c r="K2836" s="20" t="s">
        <v>343</v>
      </c>
      <c r="L2836" s="20" t="s">
        <v>1918</v>
      </c>
      <c r="M2836" s="20">
        <v>680</v>
      </c>
      <c r="N2836" s="20">
        <v>680</v>
      </c>
      <c r="O2836" s="20" t="s">
        <v>927</v>
      </c>
      <c r="P2836" s="20" t="s">
        <v>50</v>
      </c>
      <c r="Q2836" s="28"/>
      <c r="R2836" s="21" t="s">
        <v>104</v>
      </c>
      <c r="S2836" s="21"/>
      <c r="T2836" s="21" t="s">
        <v>53</v>
      </c>
      <c r="U2836" s="21" t="s">
        <v>344</v>
      </c>
      <c r="V2836" s="46">
        <v>1</v>
      </c>
      <c r="W2836" s="26">
        <f t="shared" si="1914"/>
        <v>1</v>
      </c>
      <c r="X2836" s="26">
        <f t="shared" si="1920"/>
        <v>1</v>
      </c>
      <c r="Y2836" s="21">
        <v>4</v>
      </c>
      <c r="Z2836" s="22">
        <f t="shared" si="1906"/>
        <v>680</v>
      </c>
      <c r="AA2836" s="20" t="s">
        <v>2218</v>
      </c>
      <c r="AB2836" s="22">
        <v>1</v>
      </c>
      <c r="AC2836" s="22"/>
      <c r="AD2836" s="22">
        <f t="shared" si="1922"/>
        <v>680</v>
      </c>
      <c r="AE2836" s="22"/>
      <c r="AF2836" s="22">
        <f t="shared" si="1915"/>
        <v>680</v>
      </c>
      <c r="AG2836" s="20">
        <f t="shared" si="1929"/>
        <v>680</v>
      </c>
      <c r="AH2836" s="20" t="str">
        <f>VLOOKUP(U2836,[1]提成计算!B:I,8,FALSE)</f>
        <v>否</v>
      </c>
      <c r="AI2836" s="20"/>
      <c r="AJ2836" s="22"/>
      <c r="AK2836" s="22"/>
      <c r="AM2836" s="22"/>
      <c r="AN2836" s="22"/>
      <c r="AO2836" s="22" t="s">
        <v>2216</v>
      </c>
      <c r="AP2836" s="22" t="s">
        <v>2261</v>
      </c>
      <c r="AS2836" s="20"/>
      <c r="AT2836" s="20"/>
      <c r="AU2836" s="20"/>
    </row>
    <row r="2837" spans="1:47" x14ac:dyDescent="0.15">
      <c r="A2837" s="21" t="s">
        <v>1273</v>
      </c>
      <c r="B2837" s="20" t="s">
        <v>918</v>
      </c>
      <c r="C2837" s="20" t="s">
        <v>1050</v>
      </c>
      <c r="D2837" s="20" t="s">
        <v>1070</v>
      </c>
      <c r="E2837" s="20" t="s">
        <v>1606</v>
      </c>
      <c r="F2837" s="20" t="s">
        <v>1250</v>
      </c>
      <c r="G2837" s="20" t="s">
        <v>3987</v>
      </c>
      <c r="H2837" s="20"/>
      <c r="I2837" s="20">
        <v>13662920612</v>
      </c>
      <c r="J2837" s="20" t="s">
        <v>1268</v>
      </c>
      <c r="K2837" s="20" t="s">
        <v>343</v>
      </c>
      <c r="L2837" s="20" t="s">
        <v>1896</v>
      </c>
      <c r="M2837" s="20">
        <v>1298</v>
      </c>
      <c r="N2837" s="20">
        <v>1298</v>
      </c>
      <c r="O2837" s="20" t="s">
        <v>927</v>
      </c>
      <c r="P2837" s="20" t="s">
        <v>50</v>
      </c>
      <c r="Q2837" s="28"/>
      <c r="R2837" s="21" t="s">
        <v>104</v>
      </c>
      <c r="S2837" s="21"/>
      <c r="T2837" s="21" t="s">
        <v>53</v>
      </c>
      <c r="U2837" s="21" t="s">
        <v>344</v>
      </c>
      <c r="V2837" s="46">
        <v>1</v>
      </c>
      <c r="W2837" s="26">
        <f t="shared" si="1914"/>
        <v>1</v>
      </c>
      <c r="X2837" s="26">
        <f t="shared" si="1920"/>
        <v>1</v>
      </c>
      <c r="Y2837" s="21">
        <v>6</v>
      </c>
      <c r="Z2837" s="22">
        <f t="shared" si="1906"/>
        <v>1298</v>
      </c>
      <c r="AA2837" s="20" t="s">
        <v>2218</v>
      </c>
      <c r="AB2837" s="22">
        <v>1</v>
      </c>
      <c r="AC2837" s="22"/>
      <c r="AD2837" s="22">
        <f t="shared" si="1922"/>
        <v>1298</v>
      </c>
      <c r="AE2837" s="22"/>
      <c r="AF2837" s="22">
        <f t="shared" si="1915"/>
        <v>1298</v>
      </c>
      <c r="AG2837" s="20">
        <f t="shared" si="1929"/>
        <v>1298</v>
      </c>
      <c r="AH2837" s="20" t="str">
        <f>VLOOKUP(U2837,[1]提成计算!B:I,8,FALSE)</f>
        <v>否</v>
      </c>
      <c r="AI2837" s="20"/>
      <c r="AJ2837" s="22"/>
      <c r="AK2837" s="22"/>
      <c r="AM2837" s="22"/>
      <c r="AN2837" s="22"/>
      <c r="AO2837" s="22" t="s">
        <v>2216</v>
      </c>
      <c r="AP2837" s="22" t="s">
        <v>1301</v>
      </c>
      <c r="AS2837" s="20"/>
      <c r="AT2837" s="20"/>
      <c r="AU2837" s="20"/>
    </row>
    <row r="2838" spans="1:47" x14ac:dyDescent="0.15">
      <c r="A2838" s="21" t="s">
        <v>1273</v>
      </c>
      <c r="B2838" s="20" t="s">
        <v>918</v>
      </c>
      <c r="C2838" s="20" t="s">
        <v>1050</v>
      </c>
      <c r="D2838" s="20" t="s">
        <v>1062</v>
      </c>
      <c r="E2838" s="20" t="s">
        <v>1055</v>
      </c>
      <c r="F2838" s="20" t="s">
        <v>1250</v>
      </c>
      <c r="G2838" s="20" t="s">
        <v>3988</v>
      </c>
      <c r="H2838" s="20"/>
      <c r="I2838" s="20">
        <v>13717414780</v>
      </c>
      <c r="J2838" s="20" t="s">
        <v>924</v>
      </c>
      <c r="K2838" s="20" t="s">
        <v>1057</v>
      </c>
      <c r="L2838" s="20" t="s">
        <v>1299</v>
      </c>
      <c r="M2838" s="20">
        <v>888</v>
      </c>
      <c r="N2838" s="20">
        <v>888</v>
      </c>
      <c r="O2838" s="20" t="s">
        <v>927</v>
      </c>
      <c r="P2838" s="20" t="s">
        <v>50</v>
      </c>
      <c r="Q2838" s="28"/>
      <c r="R2838" s="21" t="s">
        <v>1059</v>
      </c>
      <c r="S2838" s="25" t="s">
        <v>1060</v>
      </c>
      <c r="T2838" s="21" t="s">
        <v>53</v>
      </c>
      <c r="U2838" s="21" t="s">
        <v>1061</v>
      </c>
      <c r="V2838" s="46">
        <v>1</v>
      </c>
      <c r="W2838" s="26">
        <f t="shared" si="1914"/>
        <v>1</v>
      </c>
      <c r="Y2838" s="21">
        <v>12</v>
      </c>
      <c r="Z2838" s="22">
        <f t="shared" si="1906"/>
        <v>888</v>
      </c>
      <c r="AA2838" s="20" t="s">
        <v>2218</v>
      </c>
      <c r="AB2838" s="22"/>
      <c r="AC2838" s="22">
        <v>1</v>
      </c>
      <c r="AD2838" s="22"/>
      <c r="AE2838" s="22">
        <f>N2838</f>
        <v>888</v>
      </c>
      <c r="AF2838" s="22">
        <f t="shared" si="1915"/>
        <v>888</v>
      </c>
      <c r="AG2838" s="20"/>
      <c r="AH2838" s="22"/>
      <c r="AI2838" s="22"/>
      <c r="AJ2838" s="22">
        <f t="shared" ref="AJ2838:AJ2839" si="1930">N2838</f>
        <v>888</v>
      </c>
      <c r="AK2838" s="22">
        <f>IF(O2838="(传统)XDSL",VLOOKUP(S2838,[2]直销续费率明细!C:I,7,FALSE)*1,IF(O2838="GPON+XDSL",VLOOKUP(S2838,[2]直销续费率明细!C:I,7,FALSE)*1,VLOOKUP(S2838,[2]直销续费率明细!C:I,5,FALSE)*1))</f>
        <v>-40</v>
      </c>
      <c r="AL2838" s="22" t="s">
        <v>1309</v>
      </c>
      <c r="AM2838" s="22"/>
      <c r="AN2838" s="22"/>
      <c r="AO2838" s="22" t="s">
        <v>3441</v>
      </c>
      <c r="AP2838" s="22" t="s">
        <v>1301</v>
      </c>
      <c r="AS2838" s="20">
        <f>IF(Y2838&gt;=10,VLOOKUP(U2838,[2]提成计算!B:T,19,FALSE),VLOOKUP(U2838,[2]提成计算!B:T,18,FALSE))</f>
        <v>0.09</v>
      </c>
      <c r="AT2838" s="20">
        <f t="shared" ref="AT2838:AT2839" si="1931">IF(AD2838*AS2838&gt;0,AD2838*AS2838,AE2838*AS2838)</f>
        <v>79.92</v>
      </c>
      <c r="AU2838" s="20">
        <f t="shared" ref="AU2838:AU2839" si="1932">IF(AND(AK2838&lt;0,AK2838+AT2838&lt;0),-AT2838,AK2838)</f>
        <v>-40</v>
      </c>
    </row>
    <row r="2839" spans="1:47" x14ac:dyDescent="0.15">
      <c r="A2839" s="21" t="s">
        <v>1273</v>
      </c>
      <c r="B2839" s="20" t="s">
        <v>918</v>
      </c>
      <c r="C2839" s="20" t="s">
        <v>1050</v>
      </c>
      <c r="D2839" s="20" t="s">
        <v>1070</v>
      </c>
      <c r="E2839" s="20" t="s">
        <v>1071</v>
      </c>
      <c r="F2839" s="20" t="s">
        <v>1250</v>
      </c>
      <c r="G2839" s="20" t="s">
        <v>3989</v>
      </c>
      <c r="H2839" s="20"/>
      <c r="I2839" s="20">
        <v>13421988355</v>
      </c>
      <c r="J2839" s="20" t="s">
        <v>924</v>
      </c>
      <c r="K2839" s="20" t="s">
        <v>3751</v>
      </c>
      <c r="L2839" s="20" t="s">
        <v>1918</v>
      </c>
      <c r="M2839" s="20">
        <v>680</v>
      </c>
      <c r="N2839" s="20">
        <v>680</v>
      </c>
      <c r="O2839" s="20" t="s">
        <v>1262</v>
      </c>
      <c r="P2839" s="20" t="s">
        <v>50</v>
      </c>
      <c r="Q2839" s="28"/>
      <c r="R2839" s="21" t="s">
        <v>104</v>
      </c>
      <c r="S2839" s="25" t="s">
        <v>1337</v>
      </c>
      <c r="T2839" s="21" t="s">
        <v>53</v>
      </c>
      <c r="U2839" s="21" t="s">
        <v>1733</v>
      </c>
      <c r="V2839" s="46">
        <v>1</v>
      </c>
      <c r="W2839" s="26">
        <f t="shared" si="1914"/>
        <v>1</v>
      </c>
      <c r="Y2839" s="21">
        <v>4</v>
      </c>
      <c r="Z2839" s="22">
        <f t="shared" si="1906"/>
        <v>680</v>
      </c>
      <c r="AA2839" s="20" t="s">
        <v>3440</v>
      </c>
      <c r="AB2839" s="22">
        <v>1</v>
      </c>
      <c r="AC2839" s="22"/>
      <c r="AD2839" s="22">
        <f>N2839</f>
        <v>680</v>
      </c>
      <c r="AE2839" s="22"/>
      <c r="AF2839" s="22">
        <f t="shared" si="1915"/>
        <v>680</v>
      </c>
      <c r="AG2839" s="20"/>
      <c r="AH2839" s="22"/>
      <c r="AI2839" s="22"/>
      <c r="AJ2839" s="22">
        <f t="shared" si="1930"/>
        <v>680</v>
      </c>
      <c r="AK2839" s="22">
        <f>IF(O2839="(传统)XDSL",VLOOKUP(S2839,[2]直销续费率明细!C:I,7,FALSE)*1,IF(O2839="GPON+XDSL",VLOOKUP(S2839,[2]直销续费率明细!C:I,7,FALSE)*1,VLOOKUP(S2839,[2]直销续费率明细!C:I,5,FALSE)*1))</f>
        <v>-40</v>
      </c>
      <c r="AL2839" s="22" t="s">
        <v>1309</v>
      </c>
      <c r="AM2839" s="22"/>
      <c r="AN2839" s="22"/>
      <c r="AO2839" s="22" t="s">
        <v>3441</v>
      </c>
      <c r="AP2839" s="22" t="s">
        <v>3460</v>
      </c>
      <c r="AS2839" s="20">
        <f>IF(Y2839&gt;=10,VLOOKUP(U2839,[2]提成计算!B:T,19,FALSE),VLOOKUP(U2839,[2]提成计算!B:T,18,FALSE))</f>
        <v>0.06</v>
      </c>
      <c r="AT2839" s="20">
        <f t="shared" si="1931"/>
        <v>40.799999999999997</v>
      </c>
      <c r="AU2839" s="20">
        <f t="shared" si="1932"/>
        <v>-40</v>
      </c>
    </row>
    <row r="2840" spans="1:47" x14ac:dyDescent="0.15">
      <c r="A2840" s="21" t="s">
        <v>1273</v>
      </c>
      <c r="B2840" s="20" t="s">
        <v>918</v>
      </c>
      <c r="C2840" s="20" t="s">
        <v>1050</v>
      </c>
      <c r="D2840" s="20" t="s">
        <v>1078</v>
      </c>
      <c r="E2840" s="20" t="s">
        <v>1084</v>
      </c>
      <c r="F2840" s="20" t="s">
        <v>1250</v>
      </c>
      <c r="G2840" s="20" t="s">
        <v>3990</v>
      </c>
      <c r="H2840" s="20"/>
      <c r="I2840" s="20">
        <v>13712325028</v>
      </c>
      <c r="J2840" s="20" t="s">
        <v>1268</v>
      </c>
      <c r="K2840" s="20" t="s">
        <v>1086</v>
      </c>
      <c r="L2840" s="20" t="s">
        <v>1358</v>
      </c>
      <c r="M2840" s="20">
        <v>1088</v>
      </c>
      <c r="N2840" s="20">
        <v>1088</v>
      </c>
      <c r="O2840" s="20" t="s">
        <v>927</v>
      </c>
      <c r="P2840" s="20" t="s">
        <v>50</v>
      </c>
      <c r="Q2840" s="28"/>
      <c r="R2840" s="21" t="s">
        <v>1082</v>
      </c>
      <c r="S2840" s="21"/>
      <c r="T2840" s="21" t="s">
        <v>53</v>
      </c>
      <c r="U2840" s="21" t="s">
        <v>1088</v>
      </c>
      <c r="V2840" s="46">
        <v>1</v>
      </c>
      <c r="W2840" s="26">
        <f t="shared" si="1914"/>
        <v>1</v>
      </c>
      <c r="X2840" s="26">
        <f t="shared" si="1920"/>
        <v>1</v>
      </c>
      <c r="Y2840" s="21">
        <v>10</v>
      </c>
      <c r="Z2840" s="22">
        <f t="shared" si="1906"/>
        <v>1088</v>
      </c>
      <c r="AA2840" s="20" t="s">
        <v>3440</v>
      </c>
      <c r="AB2840" s="22"/>
      <c r="AC2840" s="22">
        <v>1</v>
      </c>
      <c r="AD2840" s="22"/>
      <c r="AE2840" s="22">
        <f t="shared" ref="AE2840:AE2844" si="1933">N2840</f>
        <v>1088</v>
      </c>
      <c r="AF2840" s="22">
        <f t="shared" si="1915"/>
        <v>1088</v>
      </c>
      <c r="AG2840" s="20">
        <f t="shared" ref="AG2840:AG2841" si="1934">N2840</f>
        <v>1088</v>
      </c>
      <c r="AH2840" s="20" t="str">
        <f>VLOOKUP(U2840,[1]提成计算!B:I,8,FALSE)</f>
        <v xml:space="preserve"> </v>
      </c>
      <c r="AI2840" s="20"/>
      <c r="AJ2840" s="22"/>
      <c r="AK2840" s="22"/>
      <c r="AM2840" s="22"/>
      <c r="AN2840" s="22"/>
      <c r="AO2840" s="22" t="s">
        <v>2216</v>
      </c>
      <c r="AP2840" s="22" t="s">
        <v>1301</v>
      </c>
      <c r="AS2840" s="20"/>
      <c r="AT2840" s="20"/>
      <c r="AU2840" s="20"/>
    </row>
    <row r="2841" spans="1:47" x14ac:dyDescent="0.15">
      <c r="A2841" s="21" t="s">
        <v>1273</v>
      </c>
      <c r="B2841" s="20" t="s">
        <v>918</v>
      </c>
      <c r="C2841" s="20" t="s">
        <v>1050</v>
      </c>
      <c r="D2841" s="20" t="s">
        <v>1065</v>
      </c>
      <c r="E2841" s="20" t="s">
        <v>3991</v>
      </c>
      <c r="F2841" s="20" t="s">
        <v>1250</v>
      </c>
      <c r="G2841" s="20" t="s">
        <v>3992</v>
      </c>
      <c r="H2841" s="20"/>
      <c r="I2841" s="20">
        <v>13699814121</v>
      </c>
      <c r="J2841" s="20" t="s">
        <v>1268</v>
      </c>
      <c r="K2841" s="20" t="s">
        <v>68</v>
      </c>
      <c r="L2841" s="20" t="s">
        <v>1358</v>
      </c>
      <c r="M2841" s="20">
        <v>1088</v>
      </c>
      <c r="N2841" s="20">
        <v>1088</v>
      </c>
      <c r="O2841" s="20" t="s">
        <v>927</v>
      </c>
      <c r="P2841" s="20" t="s">
        <v>50</v>
      </c>
      <c r="Q2841" s="28"/>
      <c r="R2841" s="21" t="s">
        <v>69</v>
      </c>
      <c r="S2841" s="21"/>
      <c r="T2841" s="21" t="s">
        <v>53</v>
      </c>
      <c r="U2841" s="21" t="s">
        <v>70</v>
      </c>
      <c r="V2841" s="46">
        <v>1</v>
      </c>
      <c r="W2841" s="26">
        <f t="shared" si="1914"/>
        <v>1</v>
      </c>
      <c r="X2841" s="26">
        <f t="shared" si="1920"/>
        <v>1</v>
      </c>
      <c r="Y2841" s="21">
        <v>10</v>
      </c>
      <c r="Z2841" s="22">
        <f t="shared" si="1906"/>
        <v>1088</v>
      </c>
      <c r="AA2841" s="20" t="s">
        <v>2218</v>
      </c>
      <c r="AB2841" s="22"/>
      <c r="AC2841" s="22">
        <v>1</v>
      </c>
      <c r="AD2841" s="22"/>
      <c r="AE2841" s="22">
        <f t="shared" si="1933"/>
        <v>1088</v>
      </c>
      <c r="AF2841" s="22">
        <f t="shared" si="1915"/>
        <v>1088</v>
      </c>
      <c r="AG2841" s="20">
        <f t="shared" si="1934"/>
        <v>1088</v>
      </c>
      <c r="AH2841" s="20" t="str">
        <f>VLOOKUP(U2841,[1]提成计算!B:I,8,FALSE)</f>
        <v xml:space="preserve"> </v>
      </c>
      <c r="AI2841" s="20"/>
      <c r="AJ2841" s="22"/>
      <c r="AK2841" s="22"/>
      <c r="AM2841" s="22"/>
      <c r="AN2841" s="22"/>
      <c r="AO2841" s="22" t="s">
        <v>2216</v>
      </c>
      <c r="AP2841" s="22" t="s">
        <v>1301</v>
      </c>
      <c r="AS2841" s="20"/>
      <c r="AT2841" s="20"/>
      <c r="AU2841" s="20"/>
    </row>
    <row r="2842" spans="1:47" x14ac:dyDescent="0.15">
      <c r="A2842" s="21" t="s">
        <v>1273</v>
      </c>
      <c r="B2842" s="20" t="s">
        <v>918</v>
      </c>
      <c r="C2842" s="20" t="s">
        <v>1050</v>
      </c>
      <c r="D2842" s="20" t="s">
        <v>1070</v>
      </c>
      <c r="E2842" s="20" t="s">
        <v>1071</v>
      </c>
      <c r="F2842" s="20" t="s">
        <v>1250</v>
      </c>
      <c r="G2842" s="20" t="s">
        <v>3993</v>
      </c>
      <c r="H2842" s="20"/>
      <c r="I2842" s="20">
        <v>13423122558</v>
      </c>
      <c r="J2842" s="20" t="s">
        <v>924</v>
      </c>
      <c r="K2842" s="20" t="s">
        <v>205</v>
      </c>
      <c r="L2842" s="20" t="s">
        <v>1299</v>
      </c>
      <c r="M2842" s="20">
        <v>888</v>
      </c>
      <c r="N2842" s="20">
        <v>888</v>
      </c>
      <c r="O2842" s="20" t="s">
        <v>927</v>
      </c>
      <c r="P2842" s="20" t="s">
        <v>50</v>
      </c>
      <c r="Q2842" s="28"/>
      <c r="R2842" s="21" t="s">
        <v>104</v>
      </c>
      <c r="S2842" s="25" t="s">
        <v>1090</v>
      </c>
      <c r="T2842" s="21" t="s">
        <v>53</v>
      </c>
      <c r="U2842" s="21" t="s">
        <v>206</v>
      </c>
      <c r="V2842" s="46">
        <v>1</v>
      </c>
      <c r="W2842" s="26">
        <f t="shared" si="1914"/>
        <v>1</v>
      </c>
      <c r="Y2842" s="21">
        <v>12</v>
      </c>
      <c r="Z2842" s="22">
        <f t="shared" si="1906"/>
        <v>888</v>
      </c>
      <c r="AA2842" s="20" t="s">
        <v>2218</v>
      </c>
      <c r="AB2842" s="22"/>
      <c r="AC2842" s="22">
        <v>1</v>
      </c>
      <c r="AD2842" s="22"/>
      <c r="AE2842" s="22">
        <f t="shared" si="1933"/>
        <v>888</v>
      </c>
      <c r="AF2842" s="22">
        <f t="shared" si="1915"/>
        <v>888</v>
      </c>
      <c r="AG2842" s="20"/>
      <c r="AH2842" s="22"/>
      <c r="AI2842" s="22"/>
      <c r="AJ2842" s="22">
        <f>N2842</f>
        <v>888</v>
      </c>
      <c r="AK2842" s="22">
        <f>IF(O2842="(传统)XDSL",VLOOKUP(S2842,[2]直销续费率明细!C:I,7,FALSE)*1,IF(O2842="GPON+XDSL",VLOOKUP(S2842,[2]直销续费率明细!C:I,7,FALSE)*1,VLOOKUP(S2842,[2]直销续费率明细!C:I,5,FALSE)*1))</f>
        <v>0</v>
      </c>
      <c r="AL2842" s="22" t="s">
        <v>1309</v>
      </c>
      <c r="AM2842" s="22"/>
      <c r="AN2842" s="22"/>
      <c r="AO2842" s="22" t="s">
        <v>3441</v>
      </c>
      <c r="AP2842" s="22" t="s">
        <v>1301</v>
      </c>
      <c r="AS2842" s="20">
        <f>IF(Y2842&gt;=10,VLOOKUP(U2842,[2]提成计算!B:T,19,FALSE),VLOOKUP(U2842,[2]提成计算!B:T,18,FALSE))</f>
        <v>0.1</v>
      </c>
      <c r="AT2842" s="20">
        <f t="shared" ref="AT2842" si="1935">IF(AD2842*AS2842&gt;0,AD2842*AS2842,AE2842*AS2842)</f>
        <v>88.800000000000011</v>
      </c>
      <c r="AU2842" s="20">
        <f t="shared" ref="AU2842" si="1936">IF(AND(AK2842&lt;0,AK2842+AT2842&lt;0),-AT2842,AK2842)</f>
        <v>0</v>
      </c>
    </row>
    <row r="2843" spans="1:47" x14ac:dyDescent="0.15">
      <c r="A2843" s="21" t="s">
        <v>1273</v>
      </c>
      <c r="B2843" s="20" t="s">
        <v>918</v>
      </c>
      <c r="C2843" s="20" t="s">
        <v>1050</v>
      </c>
      <c r="D2843" s="20" t="s">
        <v>1070</v>
      </c>
      <c r="E2843" s="20" t="s">
        <v>1606</v>
      </c>
      <c r="F2843" s="20" t="s">
        <v>1250</v>
      </c>
      <c r="G2843" s="20" t="s">
        <v>3994</v>
      </c>
      <c r="H2843" s="20"/>
      <c r="I2843" s="20">
        <v>18038397880</v>
      </c>
      <c r="J2843" s="20" t="s">
        <v>1268</v>
      </c>
      <c r="K2843" s="20" t="s">
        <v>343</v>
      </c>
      <c r="L2843" s="20" t="s">
        <v>1358</v>
      </c>
      <c r="M2843" s="20">
        <v>1088</v>
      </c>
      <c r="N2843" s="20">
        <v>1088</v>
      </c>
      <c r="O2843" s="20" t="s">
        <v>927</v>
      </c>
      <c r="P2843" s="20" t="s">
        <v>50</v>
      </c>
      <c r="Q2843" s="28"/>
      <c r="R2843" s="21" t="s">
        <v>104</v>
      </c>
      <c r="S2843" s="21"/>
      <c r="T2843" s="21" t="s">
        <v>53</v>
      </c>
      <c r="U2843" s="21" t="s">
        <v>344</v>
      </c>
      <c r="V2843" s="46">
        <v>1</v>
      </c>
      <c r="W2843" s="26">
        <f t="shared" si="1914"/>
        <v>1</v>
      </c>
      <c r="X2843" s="26">
        <f t="shared" si="1920"/>
        <v>1</v>
      </c>
      <c r="Y2843" s="21">
        <v>10</v>
      </c>
      <c r="Z2843" s="22">
        <f t="shared" si="1906"/>
        <v>1088</v>
      </c>
      <c r="AA2843" s="20" t="s">
        <v>3440</v>
      </c>
      <c r="AB2843" s="22"/>
      <c r="AC2843" s="22">
        <v>1</v>
      </c>
      <c r="AD2843" s="22"/>
      <c r="AE2843" s="22">
        <f t="shared" si="1933"/>
        <v>1088</v>
      </c>
      <c r="AF2843" s="22">
        <f t="shared" si="1915"/>
        <v>1088</v>
      </c>
      <c r="AG2843" s="20">
        <f t="shared" ref="AG2843:AG2844" si="1937">N2843</f>
        <v>1088</v>
      </c>
      <c r="AH2843" s="20" t="str">
        <f>VLOOKUP(U2843,[1]提成计算!B:I,8,FALSE)</f>
        <v>否</v>
      </c>
      <c r="AI2843" s="20"/>
      <c r="AJ2843" s="22"/>
      <c r="AK2843" s="22"/>
      <c r="AM2843" s="22"/>
      <c r="AN2843" s="22"/>
      <c r="AO2843" s="22" t="s">
        <v>3441</v>
      </c>
      <c r="AP2843" s="22" t="s">
        <v>1301</v>
      </c>
      <c r="AS2843" s="20"/>
      <c r="AT2843" s="20"/>
      <c r="AU2843" s="20"/>
    </row>
    <row r="2844" spans="1:47" x14ac:dyDescent="0.15">
      <c r="A2844" s="21" t="s">
        <v>1273</v>
      </c>
      <c r="B2844" s="20" t="s">
        <v>918</v>
      </c>
      <c r="C2844" s="20" t="s">
        <v>1050</v>
      </c>
      <c r="D2844" s="20" t="s">
        <v>1078</v>
      </c>
      <c r="E2844" s="20" t="s">
        <v>1084</v>
      </c>
      <c r="F2844" s="20" t="s">
        <v>1250</v>
      </c>
      <c r="G2844" s="20" t="s">
        <v>3995</v>
      </c>
      <c r="H2844" s="20"/>
      <c r="I2844" s="20">
        <v>13712181340</v>
      </c>
      <c r="J2844" s="20" t="s">
        <v>1268</v>
      </c>
      <c r="K2844" s="20" t="s">
        <v>3967</v>
      </c>
      <c r="L2844" s="20" t="s">
        <v>1358</v>
      </c>
      <c r="M2844" s="20">
        <v>1088</v>
      </c>
      <c r="N2844" s="20">
        <v>1088</v>
      </c>
      <c r="O2844" s="20" t="s">
        <v>927</v>
      </c>
      <c r="P2844" s="20" t="s">
        <v>50</v>
      </c>
      <c r="Q2844" s="28"/>
      <c r="R2844" s="21" t="s">
        <v>1082</v>
      </c>
      <c r="S2844" s="21"/>
      <c r="T2844" s="21" t="s">
        <v>53</v>
      </c>
      <c r="U2844" s="21" t="s">
        <v>1088</v>
      </c>
      <c r="V2844" s="46">
        <v>1</v>
      </c>
      <c r="W2844" s="26">
        <f t="shared" si="1914"/>
        <v>1</v>
      </c>
      <c r="X2844" s="26">
        <f t="shared" si="1920"/>
        <v>1</v>
      </c>
      <c r="Y2844" s="21">
        <v>10</v>
      </c>
      <c r="Z2844" s="22">
        <f t="shared" si="1906"/>
        <v>1088</v>
      </c>
      <c r="AA2844" s="20" t="s">
        <v>3440</v>
      </c>
      <c r="AB2844" s="22"/>
      <c r="AC2844" s="22">
        <v>1</v>
      </c>
      <c r="AD2844" s="22"/>
      <c r="AE2844" s="22">
        <f t="shared" si="1933"/>
        <v>1088</v>
      </c>
      <c r="AF2844" s="22">
        <f t="shared" si="1915"/>
        <v>1088</v>
      </c>
      <c r="AG2844" s="20">
        <f t="shared" si="1937"/>
        <v>1088</v>
      </c>
      <c r="AH2844" s="20" t="str">
        <f>VLOOKUP(U2844,[1]提成计算!B:I,8,FALSE)</f>
        <v xml:space="preserve"> </v>
      </c>
      <c r="AI2844" s="20"/>
      <c r="AJ2844" s="22"/>
      <c r="AK2844" s="22"/>
      <c r="AM2844" s="22"/>
      <c r="AN2844" s="22"/>
      <c r="AO2844" s="22" t="s">
        <v>3441</v>
      </c>
      <c r="AP2844" s="22" t="s">
        <v>1301</v>
      </c>
      <c r="AS2844" s="20"/>
      <c r="AT2844" s="20"/>
      <c r="AU2844" s="20"/>
    </row>
    <row r="2845" spans="1:47" x14ac:dyDescent="0.15">
      <c r="A2845" s="21" t="s">
        <v>1273</v>
      </c>
      <c r="B2845" s="20" t="s">
        <v>918</v>
      </c>
      <c r="C2845" s="20" t="s">
        <v>1050</v>
      </c>
      <c r="D2845" s="20" t="s">
        <v>1051</v>
      </c>
      <c r="E2845" s="20" t="s">
        <v>1052</v>
      </c>
      <c r="F2845" s="20" t="s">
        <v>1250</v>
      </c>
      <c r="G2845" s="20" t="s">
        <v>3996</v>
      </c>
      <c r="H2845" s="20"/>
      <c r="I2845" s="20">
        <v>13686665762</v>
      </c>
      <c r="J2845" s="20" t="s">
        <v>924</v>
      </c>
      <c r="K2845" s="20" t="s">
        <v>202</v>
      </c>
      <c r="L2845" s="20" t="s">
        <v>1918</v>
      </c>
      <c r="M2845" s="20">
        <v>680</v>
      </c>
      <c r="N2845" s="20">
        <v>680</v>
      </c>
      <c r="O2845" s="20" t="s">
        <v>1262</v>
      </c>
      <c r="P2845" s="20" t="s">
        <v>50</v>
      </c>
      <c r="Q2845" s="28"/>
      <c r="R2845" s="21" t="s">
        <v>121</v>
      </c>
      <c r="S2845" s="25" t="s">
        <v>1494</v>
      </c>
      <c r="T2845" s="21" t="s">
        <v>53</v>
      </c>
      <c r="U2845" s="21" t="s">
        <v>203</v>
      </c>
      <c r="V2845" s="46">
        <v>1</v>
      </c>
      <c r="W2845" s="26">
        <f t="shared" si="1914"/>
        <v>1</v>
      </c>
      <c r="Y2845" s="21">
        <v>4</v>
      </c>
      <c r="Z2845" s="22">
        <f t="shared" si="1906"/>
        <v>680</v>
      </c>
      <c r="AA2845" s="20" t="s">
        <v>3440</v>
      </c>
      <c r="AB2845" s="22">
        <v>1</v>
      </c>
      <c r="AC2845" s="22"/>
      <c r="AD2845" s="22">
        <f>N2845</f>
        <v>680</v>
      </c>
      <c r="AE2845" s="22"/>
      <c r="AF2845" s="22">
        <f t="shared" si="1915"/>
        <v>680</v>
      </c>
      <c r="AG2845" s="20"/>
      <c r="AH2845" s="22"/>
      <c r="AI2845" s="22"/>
      <c r="AJ2845" s="22">
        <f t="shared" ref="AJ2845:AJ2850" si="1938">N2845</f>
        <v>680</v>
      </c>
      <c r="AK2845" s="22">
        <f>IF(O2845="(传统)XDSL",VLOOKUP(S2845,[2]直销续费率明细!C:I,7,FALSE)*1,IF(O2845="GPON+XDSL",VLOOKUP(S2845,[2]直销续费率明细!C:I,7,FALSE)*1,VLOOKUP(S2845,[2]直销续费率明细!C:I,5,FALSE)*1))</f>
        <v>25</v>
      </c>
      <c r="AL2845" s="22" t="s">
        <v>1309</v>
      </c>
      <c r="AM2845" s="22"/>
      <c r="AN2845" s="22"/>
      <c r="AO2845" s="22" t="s">
        <v>3441</v>
      </c>
      <c r="AP2845" s="22" t="s">
        <v>3460</v>
      </c>
      <c r="AS2845" s="20">
        <f>IF(Y2845&gt;=10,VLOOKUP(U2845,[2]提成计算!B:T,19,FALSE),VLOOKUP(U2845,[2]提成计算!B:T,18,FALSE))</f>
        <v>0.06</v>
      </c>
      <c r="AT2845" s="20">
        <f t="shared" ref="AT2845:AT2850" si="1939">IF(AD2845*AS2845&gt;0,AD2845*AS2845,AE2845*AS2845)</f>
        <v>40.799999999999997</v>
      </c>
      <c r="AU2845" s="20">
        <f t="shared" ref="AU2845:AU2850" si="1940">IF(AND(AK2845&lt;0,AK2845+AT2845&lt;0),-AT2845,AK2845)</f>
        <v>25</v>
      </c>
    </row>
    <row r="2846" spans="1:47" x14ac:dyDescent="0.15">
      <c r="A2846" s="21" t="s">
        <v>1273</v>
      </c>
      <c r="B2846" s="20" t="s">
        <v>918</v>
      </c>
      <c r="C2846" s="20" t="s">
        <v>1050</v>
      </c>
      <c r="D2846" s="20" t="s">
        <v>1051</v>
      </c>
      <c r="E2846" s="20" t="s">
        <v>1492</v>
      </c>
      <c r="F2846" s="20" t="s">
        <v>1250</v>
      </c>
      <c r="G2846" s="20" t="s">
        <v>3888</v>
      </c>
      <c r="H2846" s="20"/>
      <c r="I2846" s="20">
        <v>15920244901</v>
      </c>
      <c r="J2846" s="20" t="s">
        <v>924</v>
      </c>
      <c r="K2846" s="20" t="s">
        <v>685</v>
      </c>
      <c r="L2846" s="20" t="s">
        <v>2157</v>
      </c>
      <c r="M2846" s="20">
        <v>1498</v>
      </c>
      <c r="N2846" s="20">
        <v>1498</v>
      </c>
      <c r="O2846" s="20" t="s">
        <v>927</v>
      </c>
      <c r="P2846" s="20" t="s">
        <v>50</v>
      </c>
      <c r="Q2846" s="28"/>
      <c r="R2846" s="21" t="s">
        <v>121</v>
      </c>
      <c r="S2846" s="25" t="s">
        <v>1054</v>
      </c>
      <c r="T2846" s="21" t="s">
        <v>53</v>
      </c>
      <c r="U2846" s="21" t="s">
        <v>686</v>
      </c>
      <c r="V2846" s="46">
        <v>1</v>
      </c>
      <c r="W2846" s="26">
        <f t="shared" si="1914"/>
        <v>1</v>
      </c>
      <c r="Y2846" s="21">
        <v>50</v>
      </c>
      <c r="Z2846" s="22">
        <f t="shared" si="1906"/>
        <v>1498</v>
      </c>
      <c r="AA2846" s="20" t="s">
        <v>3440</v>
      </c>
      <c r="AB2846" s="22"/>
      <c r="AC2846" s="22">
        <v>1</v>
      </c>
      <c r="AD2846" s="22"/>
      <c r="AE2846" s="22">
        <f t="shared" ref="AE2846:AE2858" si="1941">N2846</f>
        <v>1498</v>
      </c>
      <c r="AF2846" s="22">
        <f t="shared" si="1915"/>
        <v>1498</v>
      </c>
      <c r="AG2846" s="20"/>
      <c r="AH2846" s="22"/>
      <c r="AI2846" s="22"/>
      <c r="AJ2846" s="22">
        <f t="shared" si="1938"/>
        <v>1498</v>
      </c>
      <c r="AK2846" s="22">
        <f>IF(O2846="(传统)XDSL",VLOOKUP(S2846,[2]直销续费率明细!C:I,7,FALSE)*1,IF(O2846="GPON+XDSL",VLOOKUP(S2846,[2]直销续费率明细!C:I,7,FALSE)*1,VLOOKUP(S2846,[2]直销续费率明细!C:I,5,FALSE)*1))</f>
        <v>25</v>
      </c>
      <c r="AL2846" s="22" t="s">
        <v>1309</v>
      </c>
      <c r="AM2846" s="22"/>
      <c r="AN2846" s="22"/>
      <c r="AO2846" s="22" t="s">
        <v>2216</v>
      </c>
      <c r="AP2846" s="22" t="s">
        <v>1301</v>
      </c>
      <c r="AS2846" s="20">
        <f>IF(Y2846&gt;=10,VLOOKUP(U2846,[2]提成计算!B:T,19,FALSE),VLOOKUP(U2846,[2]提成计算!B:T,18,FALSE))</f>
        <v>0.09</v>
      </c>
      <c r="AT2846" s="20">
        <f t="shared" si="1939"/>
        <v>134.82</v>
      </c>
      <c r="AU2846" s="20">
        <f t="shared" si="1940"/>
        <v>25</v>
      </c>
    </row>
    <row r="2847" spans="1:47" x14ac:dyDescent="0.15">
      <c r="A2847" s="21" t="s">
        <v>1273</v>
      </c>
      <c r="B2847" s="20" t="s">
        <v>918</v>
      </c>
      <c r="C2847" s="20" t="s">
        <v>1050</v>
      </c>
      <c r="D2847" s="20" t="s">
        <v>1065</v>
      </c>
      <c r="E2847" s="20" t="s">
        <v>1066</v>
      </c>
      <c r="F2847" s="20" t="s">
        <v>1250</v>
      </c>
      <c r="G2847" s="20" t="s">
        <v>3997</v>
      </c>
      <c r="H2847" s="20"/>
      <c r="I2847" s="20">
        <v>13412102887</v>
      </c>
      <c r="J2847" s="20" t="s">
        <v>924</v>
      </c>
      <c r="K2847" s="20" t="s">
        <v>87</v>
      </c>
      <c r="L2847" s="20" t="s">
        <v>1299</v>
      </c>
      <c r="M2847" s="20">
        <v>888</v>
      </c>
      <c r="N2847" s="20">
        <v>888</v>
      </c>
      <c r="O2847" s="20" t="s">
        <v>927</v>
      </c>
      <c r="P2847" s="20" t="s">
        <v>50</v>
      </c>
      <c r="Q2847" s="28"/>
      <c r="R2847" s="21" t="s">
        <v>69</v>
      </c>
      <c r="S2847" s="25" t="s">
        <v>1068</v>
      </c>
      <c r="T2847" s="21" t="s">
        <v>53</v>
      </c>
      <c r="U2847" s="21" t="s">
        <v>88</v>
      </c>
      <c r="V2847" s="46">
        <v>1</v>
      </c>
      <c r="W2847" s="26">
        <f t="shared" si="1914"/>
        <v>1</v>
      </c>
      <c r="Y2847" s="21">
        <v>12</v>
      </c>
      <c r="Z2847" s="22">
        <f t="shared" si="1906"/>
        <v>888</v>
      </c>
      <c r="AA2847" s="20" t="s">
        <v>2218</v>
      </c>
      <c r="AB2847" s="22"/>
      <c r="AC2847" s="22">
        <v>1</v>
      </c>
      <c r="AD2847" s="22"/>
      <c r="AE2847" s="22">
        <f t="shared" si="1941"/>
        <v>888</v>
      </c>
      <c r="AF2847" s="22">
        <f t="shared" si="1915"/>
        <v>888</v>
      </c>
      <c r="AG2847" s="20"/>
      <c r="AH2847" s="22"/>
      <c r="AI2847" s="22"/>
      <c r="AJ2847" s="22">
        <f t="shared" si="1938"/>
        <v>888</v>
      </c>
      <c r="AK2847" s="22">
        <f>IF(O2847="(传统)XDSL",VLOOKUP(S2847,[2]直销续费率明细!C:I,7,FALSE)*1,IF(O2847="GPON+XDSL",VLOOKUP(S2847,[2]直销续费率明细!C:I,7,FALSE)*1,VLOOKUP(S2847,[2]直销续费率明细!C:I,5,FALSE)*1))</f>
        <v>15</v>
      </c>
      <c r="AL2847" s="22" t="s">
        <v>1309</v>
      </c>
      <c r="AM2847" s="22"/>
      <c r="AN2847" s="22"/>
      <c r="AO2847" s="22" t="s">
        <v>2216</v>
      </c>
      <c r="AP2847" s="22" t="s">
        <v>1301</v>
      </c>
      <c r="AS2847" s="20">
        <f>IF(Y2847&gt;=10,VLOOKUP(U2847,[2]提成计算!B:T,19,FALSE),VLOOKUP(U2847,[2]提成计算!B:T,18,FALSE))</f>
        <v>0.09</v>
      </c>
      <c r="AT2847" s="20">
        <f t="shared" si="1939"/>
        <v>79.92</v>
      </c>
      <c r="AU2847" s="20">
        <f t="shared" si="1940"/>
        <v>15</v>
      </c>
    </row>
    <row r="2848" spans="1:47" x14ac:dyDescent="0.15">
      <c r="A2848" s="21" t="s">
        <v>1273</v>
      </c>
      <c r="B2848" s="20" t="s">
        <v>918</v>
      </c>
      <c r="C2848" s="20" t="s">
        <v>1050</v>
      </c>
      <c r="D2848" s="20" t="s">
        <v>1062</v>
      </c>
      <c r="E2848" s="20" t="s">
        <v>1055</v>
      </c>
      <c r="F2848" s="20" t="s">
        <v>1250</v>
      </c>
      <c r="G2848" s="20" t="s">
        <v>3998</v>
      </c>
      <c r="H2848" s="20"/>
      <c r="I2848" s="20">
        <v>13450018083</v>
      </c>
      <c r="J2848" s="20" t="s">
        <v>924</v>
      </c>
      <c r="K2848" s="20" t="s">
        <v>1057</v>
      </c>
      <c r="L2848" s="20" t="s">
        <v>1299</v>
      </c>
      <c r="M2848" s="20">
        <v>888</v>
      </c>
      <c r="N2848" s="20">
        <v>888</v>
      </c>
      <c r="O2848" s="20" t="s">
        <v>927</v>
      </c>
      <c r="P2848" s="20" t="s">
        <v>50</v>
      </c>
      <c r="Q2848" s="28"/>
      <c r="R2848" s="21" t="s">
        <v>1059</v>
      </c>
      <c r="S2848" s="25" t="s">
        <v>1060</v>
      </c>
      <c r="T2848" s="21" t="s">
        <v>53</v>
      </c>
      <c r="U2848" s="21" t="s">
        <v>1061</v>
      </c>
      <c r="V2848" s="46">
        <v>1</v>
      </c>
      <c r="W2848" s="26">
        <f t="shared" si="1914"/>
        <v>1</v>
      </c>
      <c r="Y2848" s="21">
        <v>12</v>
      </c>
      <c r="Z2848" s="22">
        <f t="shared" si="1906"/>
        <v>888</v>
      </c>
      <c r="AA2848" s="20" t="s">
        <v>2218</v>
      </c>
      <c r="AB2848" s="22"/>
      <c r="AC2848" s="22">
        <v>1</v>
      </c>
      <c r="AD2848" s="22"/>
      <c r="AE2848" s="22">
        <f t="shared" si="1941"/>
        <v>888</v>
      </c>
      <c r="AF2848" s="22">
        <f t="shared" si="1915"/>
        <v>888</v>
      </c>
      <c r="AG2848" s="20"/>
      <c r="AH2848" s="22"/>
      <c r="AI2848" s="22"/>
      <c r="AJ2848" s="22">
        <f t="shared" si="1938"/>
        <v>888</v>
      </c>
      <c r="AK2848" s="22">
        <f>IF(O2848="(传统)XDSL",VLOOKUP(S2848,[2]直销续费率明细!C:I,7,FALSE)*1,IF(O2848="GPON+XDSL",VLOOKUP(S2848,[2]直销续费率明细!C:I,7,FALSE)*1,VLOOKUP(S2848,[2]直销续费率明细!C:I,5,FALSE)*1))</f>
        <v>-40</v>
      </c>
      <c r="AL2848" s="22" t="s">
        <v>1309</v>
      </c>
      <c r="AM2848" s="22"/>
      <c r="AN2848" s="22"/>
      <c r="AO2848" s="22" t="s">
        <v>2216</v>
      </c>
      <c r="AP2848" s="22" t="s">
        <v>1301</v>
      </c>
      <c r="AS2848" s="20">
        <f>IF(Y2848&gt;=10,VLOOKUP(U2848,[2]提成计算!B:T,19,FALSE),VLOOKUP(U2848,[2]提成计算!B:T,18,FALSE))</f>
        <v>0.09</v>
      </c>
      <c r="AT2848" s="20">
        <f t="shared" si="1939"/>
        <v>79.92</v>
      </c>
      <c r="AU2848" s="20">
        <f t="shared" si="1940"/>
        <v>-40</v>
      </c>
    </row>
    <row r="2849" spans="1:47" x14ac:dyDescent="0.15">
      <c r="A2849" s="21" t="s">
        <v>1273</v>
      </c>
      <c r="B2849" s="20" t="s">
        <v>918</v>
      </c>
      <c r="C2849" s="20" t="s">
        <v>1050</v>
      </c>
      <c r="D2849" s="20" t="s">
        <v>1065</v>
      </c>
      <c r="E2849" s="20" t="s">
        <v>1066</v>
      </c>
      <c r="F2849" s="20" t="s">
        <v>1250</v>
      </c>
      <c r="G2849" s="20" t="s">
        <v>3999</v>
      </c>
      <c r="H2849" s="20"/>
      <c r="I2849" s="20">
        <v>15220325159</v>
      </c>
      <c r="J2849" s="20" t="s">
        <v>924</v>
      </c>
      <c r="K2849" s="20" t="s">
        <v>3739</v>
      </c>
      <c r="L2849" s="20" t="s">
        <v>1299</v>
      </c>
      <c r="M2849" s="20">
        <v>888</v>
      </c>
      <c r="N2849" s="20">
        <v>888</v>
      </c>
      <c r="O2849" s="20" t="s">
        <v>927</v>
      </c>
      <c r="P2849" s="20" t="s">
        <v>50</v>
      </c>
      <c r="Q2849" s="28"/>
      <c r="R2849" s="21" t="s">
        <v>69</v>
      </c>
      <c r="S2849" s="25" t="s">
        <v>1068</v>
      </c>
      <c r="T2849" s="21" t="s">
        <v>53</v>
      </c>
      <c r="U2849" s="21" t="s">
        <v>1803</v>
      </c>
      <c r="V2849" s="46">
        <v>1</v>
      </c>
      <c r="W2849" s="26">
        <f t="shared" si="1914"/>
        <v>1</v>
      </c>
      <c r="Y2849" s="21">
        <v>12</v>
      </c>
      <c r="Z2849" s="22">
        <f t="shared" si="1906"/>
        <v>888</v>
      </c>
      <c r="AA2849" s="20" t="s">
        <v>2218</v>
      </c>
      <c r="AB2849" s="22"/>
      <c r="AC2849" s="22">
        <v>1</v>
      </c>
      <c r="AD2849" s="22"/>
      <c r="AE2849" s="22">
        <f t="shared" si="1941"/>
        <v>888</v>
      </c>
      <c r="AF2849" s="22">
        <f t="shared" si="1915"/>
        <v>888</v>
      </c>
      <c r="AG2849" s="20"/>
      <c r="AH2849" s="22"/>
      <c r="AI2849" s="22"/>
      <c r="AJ2849" s="22">
        <f t="shared" si="1938"/>
        <v>888</v>
      </c>
      <c r="AK2849" s="22">
        <f>IF(O2849="(传统)XDSL",VLOOKUP(S2849,[2]直销续费率明细!C:I,7,FALSE)*1,IF(O2849="GPON+XDSL",VLOOKUP(S2849,[2]直销续费率明细!C:I,7,FALSE)*1,VLOOKUP(S2849,[2]直销续费率明细!C:I,5,FALSE)*1))</f>
        <v>15</v>
      </c>
      <c r="AL2849" s="22" t="s">
        <v>1300</v>
      </c>
      <c r="AM2849" s="22"/>
      <c r="AN2849" s="22"/>
      <c r="AO2849" s="22" t="s">
        <v>2216</v>
      </c>
      <c r="AP2849" s="22" t="s">
        <v>1301</v>
      </c>
      <c r="AS2849" s="20">
        <f>IF(Y2849&gt;=10,VLOOKUP(U2849,[2]提成计算!B:T,19,FALSE),VLOOKUP(U2849,[2]提成计算!B:T,18,FALSE))</f>
        <v>0.1</v>
      </c>
      <c r="AT2849" s="20">
        <f t="shared" si="1939"/>
        <v>88.800000000000011</v>
      </c>
      <c r="AU2849" s="20">
        <f t="shared" si="1940"/>
        <v>15</v>
      </c>
    </row>
    <row r="2850" spans="1:47" x14ac:dyDescent="0.15">
      <c r="A2850" s="21" t="s">
        <v>1273</v>
      </c>
      <c r="B2850" s="20" t="s">
        <v>918</v>
      </c>
      <c r="C2850" s="20" t="s">
        <v>1050</v>
      </c>
      <c r="D2850" s="20" t="s">
        <v>1078</v>
      </c>
      <c r="E2850" s="20" t="s">
        <v>1079</v>
      </c>
      <c r="F2850" s="20" t="s">
        <v>1250</v>
      </c>
      <c r="G2850" s="20" t="s">
        <v>4000</v>
      </c>
      <c r="H2850" s="20"/>
      <c r="I2850" s="20">
        <v>13512814077</v>
      </c>
      <c r="J2850" s="20" t="s">
        <v>924</v>
      </c>
      <c r="K2850" s="20" t="s">
        <v>1081</v>
      </c>
      <c r="L2850" s="20" t="s">
        <v>1299</v>
      </c>
      <c r="M2850" s="20">
        <v>888</v>
      </c>
      <c r="N2850" s="20">
        <v>888</v>
      </c>
      <c r="O2850" s="20" t="s">
        <v>927</v>
      </c>
      <c r="P2850" s="20" t="s">
        <v>50</v>
      </c>
      <c r="Q2850" s="28"/>
      <c r="R2850" s="21" t="s">
        <v>1082</v>
      </c>
      <c r="S2850" s="25" t="s">
        <v>1322</v>
      </c>
      <c r="T2850" s="21" t="s">
        <v>53</v>
      </c>
      <c r="U2850" s="21" t="s">
        <v>1083</v>
      </c>
      <c r="V2850" s="46">
        <v>1</v>
      </c>
      <c r="W2850" s="26">
        <f t="shared" si="1914"/>
        <v>1</v>
      </c>
      <c r="Y2850" s="21">
        <v>12</v>
      </c>
      <c r="Z2850" s="22">
        <f t="shared" si="1906"/>
        <v>888</v>
      </c>
      <c r="AA2850" s="20" t="s">
        <v>2218</v>
      </c>
      <c r="AB2850" s="22"/>
      <c r="AC2850" s="22">
        <v>1</v>
      </c>
      <c r="AD2850" s="22"/>
      <c r="AE2850" s="22">
        <f t="shared" si="1941"/>
        <v>888</v>
      </c>
      <c r="AF2850" s="22">
        <f t="shared" si="1915"/>
        <v>888</v>
      </c>
      <c r="AG2850" s="20"/>
      <c r="AH2850" s="22"/>
      <c r="AI2850" s="22"/>
      <c r="AJ2850" s="22">
        <f t="shared" si="1938"/>
        <v>888</v>
      </c>
      <c r="AK2850" s="22">
        <f>IF(O2850="(传统)XDSL",VLOOKUP(S2850,[2]直销续费率明细!C:I,7,FALSE)*1,IF(O2850="GPON+XDSL",VLOOKUP(S2850,[2]直销续费率明细!C:I,7,FALSE)*1,VLOOKUP(S2850,[2]直销续费率明细!C:I,5,FALSE)*1))</f>
        <v>-40</v>
      </c>
      <c r="AL2850" s="22" t="s">
        <v>1309</v>
      </c>
      <c r="AM2850" s="22"/>
      <c r="AN2850" s="22"/>
      <c r="AO2850" s="22" t="s">
        <v>2216</v>
      </c>
      <c r="AP2850" s="22" t="s">
        <v>1301</v>
      </c>
      <c r="AS2850" s="20">
        <f>IF(Y2850&gt;=10,VLOOKUP(U2850,[2]提成计算!B:T,19,FALSE),VLOOKUP(U2850,[2]提成计算!B:T,18,FALSE))</f>
        <v>0.12</v>
      </c>
      <c r="AT2850" s="20">
        <f t="shared" si="1939"/>
        <v>106.56</v>
      </c>
      <c r="AU2850" s="20">
        <f t="shared" si="1940"/>
        <v>-40</v>
      </c>
    </row>
    <row r="2851" spans="1:47" x14ac:dyDescent="0.15">
      <c r="A2851" s="21" t="s">
        <v>1273</v>
      </c>
      <c r="B2851" s="20" t="s">
        <v>918</v>
      </c>
      <c r="C2851" s="20" t="s">
        <v>1050</v>
      </c>
      <c r="D2851" s="20" t="s">
        <v>1065</v>
      </c>
      <c r="E2851" s="20" t="s">
        <v>1066</v>
      </c>
      <c r="F2851" s="20" t="s">
        <v>1250</v>
      </c>
      <c r="G2851" s="20" t="s">
        <v>4001</v>
      </c>
      <c r="H2851" s="20"/>
      <c r="I2851" s="20">
        <v>13528683956</v>
      </c>
      <c r="J2851" s="20" t="s">
        <v>1268</v>
      </c>
      <c r="K2851" s="20" t="s">
        <v>87</v>
      </c>
      <c r="L2851" s="20" t="s">
        <v>1358</v>
      </c>
      <c r="M2851" s="20">
        <v>1088</v>
      </c>
      <c r="N2851" s="20">
        <v>1088</v>
      </c>
      <c r="O2851" s="20" t="s">
        <v>927</v>
      </c>
      <c r="P2851" s="20" t="s">
        <v>50</v>
      </c>
      <c r="Q2851" s="28"/>
      <c r="R2851" s="21" t="s">
        <v>69</v>
      </c>
      <c r="S2851" s="21"/>
      <c r="T2851" s="21" t="s">
        <v>53</v>
      </c>
      <c r="U2851" s="21" t="s">
        <v>88</v>
      </c>
      <c r="V2851" s="46">
        <v>1</v>
      </c>
      <c r="W2851" s="26">
        <f t="shared" si="1914"/>
        <v>1</v>
      </c>
      <c r="X2851" s="26">
        <f t="shared" si="1920"/>
        <v>1</v>
      </c>
      <c r="Y2851" s="21">
        <v>10</v>
      </c>
      <c r="Z2851" s="22">
        <f t="shared" si="1906"/>
        <v>1088</v>
      </c>
      <c r="AA2851" s="20" t="s">
        <v>2218</v>
      </c>
      <c r="AB2851" s="22"/>
      <c r="AC2851" s="22">
        <v>1</v>
      </c>
      <c r="AD2851" s="22"/>
      <c r="AE2851" s="22">
        <f t="shared" si="1941"/>
        <v>1088</v>
      </c>
      <c r="AF2851" s="22">
        <f t="shared" si="1915"/>
        <v>1088</v>
      </c>
      <c r="AG2851" s="20">
        <f>N2851</f>
        <v>1088</v>
      </c>
      <c r="AH2851" s="20" t="str">
        <f>VLOOKUP(U2851,[1]提成计算!B:I,8,FALSE)</f>
        <v xml:space="preserve"> </v>
      </c>
      <c r="AI2851" s="20"/>
      <c r="AJ2851" s="22"/>
      <c r="AK2851" s="22"/>
      <c r="AM2851" s="22"/>
      <c r="AN2851" s="22"/>
      <c r="AO2851" s="22" t="s">
        <v>3441</v>
      </c>
      <c r="AP2851" s="22" t="s">
        <v>1301</v>
      </c>
      <c r="AS2851" s="20"/>
      <c r="AT2851" s="20"/>
      <c r="AU2851" s="20"/>
    </row>
    <row r="2852" spans="1:47" x14ac:dyDescent="0.15">
      <c r="A2852" s="21" t="s">
        <v>1273</v>
      </c>
      <c r="B2852" s="20" t="s">
        <v>918</v>
      </c>
      <c r="C2852" s="20" t="s">
        <v>1050</v>
      </c>
      <c r="D2852" s="20" t="s">
        <v>1078</v>
      </c>
      <c r="E2852" s="20" t="s">
        <v>1079</v>
      </c>
      <c r="F2852" s="20" t="s">
        <v>1250</v>
      </c>
      <c r="G2852" s="20" t="s">
        <v>4002</v>
      </c>
      <c r="H2852" s="20"/>
      <c r="I2852" s="20">
        <v>15876955863</v>
      </c>
      <c r="J2852" s="20" t="s">
        <v>924</v>
      </c>
      <c r="K2852" s="20" t="s">
        <v>1081</v>
      </c>
      <c r="L2852" s="20" t="s">
        <v>2137</v>
      </c>
      <c r="M2852" s="20">
        <v>1408</v>
      </c>
      <c r="N2852" s="20">
        <v>1408</v>
      </c>
      <c r="O2852" s="20" t="s">
        <v>927</v>
      </c>
      <c r="P2852" s="20" t="s">
        <v>50</v>
      </c>
      <c r="Q2852" s="28"/>
      <c r="R2852" s="21" t="s">
        <v>1082</v>
      </c>
      <c r="S2852" s="25" t="s">
        <v>1322</v>
      </c>
      <c r="T2852" s="21" t="s">
        <v>53</v>
      </c>
      <c r="U2852" s="21" t="s">
        <v>1083</v>
      </c>
      <c r="V2852" s="46">
        <v>1</v>
      </c>
      <c r="W2852" s="26">
        <f t="shared" si="1914"/>
        <v>1</v>
      </c>
      <c r="Y2852" s="21">
        <v>12</v>
      </c>
      <c r="Z2852" s="22">
        <f t="shared" si="1906"/>
        <v>1408</v>
      </c>
      <c r="AA2852" s="20" t="s">
        <v>3440</v>
      </c>
      <c r="AB2852" s="22"/>
      <c r="AC2852" s="22">
        <v>1</v>
      </c>
      <c r="AD2852" s="22"/>
      <c r="AE2852" s="22">
        <f t="shared" si="1941"/>
        <v>1408</v>
      </c>
      <c r="AF2852" s="22">
        <f t="shared" si="1915"/>
        <v>1408</v>
      </c>
      <c r="AG2852" s="20"/>
      <c r="AH2852" s="22"/>
      <c r="AI2852" s="22"/>
      <c r="AJ2852" s="22">
        <f>N2852</f>
        <v>1408</v>
      </c>
      <c r="AK2852" s="22">
        <f>IF(O2852="(传统)XDSL",VLOOKUP(S2852,[2]直销续费率明细!C:I,7,FALSE)*1,IF(O2852="GPON+XDSL",VLOOKUP(S2852,[2]直销续费率明细!C:I,7,FALSE)*1,VLOOKUP(S2852,[2]直销续费率明细!C:I,5,FALSE)*1))</f>
        <v>-40</v>
      </c>
      <c r="AL2852" s="22" t="s">
        <v>1309</v>
      </c>
      <c r="AM2852" s="22"/>
      <c r="AN2852" s="22"/>
      <c r="AO2852" s="22" t="s">
        <v>3441</v>
      </c>
      <c r="AP2852" s="22" t="s">
        <v>1301</v>
      </c>
      <c r="AS2852" s="20">
        <f>IF(Y2852&gt;=10,VLOOKUP(U2852,[2]提成计算!B:T,19,FALSE),VLOOKUP(U2852,[2]提成计算!B:T,18,FALSE))</f>
        <v>0.12</v>
      </c>
      <c r="AT2852" s="20">
        <f t="shared" ref="AT2852" si="1942">IF(AD2852*AS2852&gt;0,AD2852*AS2852,AE2852*AS2852)</f>
        <v>168.95999999999998</v>
      </c>
      <c r="AU2852" s="20">
        <f t="shared" ref="AU2852" si="1943">IF(AND(AK2852&lt;0,AK2852+AT2852&lt;0),-AT2852,AK2852)</f>
        <v>-40</v>
      </c>
    </row>
    <row r="2853" spans="1:47" x14ac:dyDescent="0.15">
      <c r="A2853" s="21" t="s">
        <v>1273</v>
      </c>
      <c r="B2853" s="20" t="s">
        <v>918</v>
      </c>
      <c r="C2853" s="20" t="s">
        <v>1050</v>
      </c>
      <c r="D2853" s="20" t="s">
        <v>1065</v>
      </c>
      <c r="E2853" s="20" t="s">
        <v>1552</v>
      </c>
      <c r="F2853" s="20" t="s">
        <v>1250</v>
      </c>
      <c r="G2853" s="20" t="s">
        <v>4003</v>
      </c>
      <c r="H2853" s="20"/>
      <c r="I2853" s="20">
        <v>18225343275</v>
      </c>
      <c r="J2853" s="20" t="s">
        <v>1268</v>
      </c>
      <c r="K2853" s="20" t="s">
        <v>1092</v>
      </c>
      <c r="L2853" s="20" t="s">
        <v>1358</v>
      </c>
      <c r="M2853" s="20">
        <v>1088</v>
      </c>
      <c r="N2853" s="20">
        <v>1088</v>
      </c>
      <c r="O2853" s="20" t="s">
        <v>927</v>
      </c>
      <c r="P2853" s="20" t="s">
        <v>50</v>
      </c>
      <c r="Q2853" s="28"/>
      <c r="R2853" s="21" t="s">
        <v>69</v>
      </c>
      <c r="S2853" s="21"/>
      <c r="T2853" s="21" t="s">
        <v>53</v>
      </c>
      <c r="U2853" s="21" t="s">
        <v>375</v>
      </c>
      <c r="V2853" s="46">
        <v>1</v>
      </c>
      <c r="W2853" s="26">
        <f t="shared" si="1914"/>
        <v>1</v>
      </c>
      <c r="X2853" s="26">
        <f t="shared" si="1920"/>
        <v>1</v>
      </c>
      <c r="Y2853" s="21">
        <v>10</v>
      </c>
      <c r="Z2853" s="22">
        <f t="shared" si="1906"/>
        <v>1088</v>
      </c>
      <c r="AA2853" s="20" t="s">
        <v>3440</v>
      </c>
      <c r="AB2853" s="22"/>
      <c r="AC2853" s="22">
        <v>1</v>
      </c>
      <c r="AD2853" s="22"/>
      <c r="AE2853" s="22">
        <f t="shared" si="1941"/>
        <v>1088</v>
      </c>
      <c r="AF2853" s="22">
        <f t="shared" si="1915"/>
        <v>1088</v>
      </c>
      <c r="AG2853" s="20">
        <f t="shared" ref="AG2853:AG2855" si="1944">N2853</f>
        <v>1088</v>
      </c>
      <c r="AH2853" s="20" t="str">
        <f>VLOOKUP(U2853,[1]提成计算!B:I,8,FALSE)</f>
        <v xml:space="preserve"> </v>
      </c>
      <c r="AI2853" s="20"/>
      <c r="AJ2853" s="22"/>
      <c r="AK2853" s="22"/>
      <c r="AM2853" s="22"/>
      <c r="AN2853" s="22"/>
      <c r="AO2853" s="22" t="s">
        <v>3441</v>
      </c>
      <c r="AP2853" s="22" t="s">
        <v>1301</v>
      </c>
      <c r="AS2853" s="20"/>
      <c r="AT2853" s="20"/>
      <c r="AU2853" s="20"/>
    </row>
    <row r="2854" spans="1:47" x14ac:dyDescent="0.15">
      <c r="A2854" s="21" t="s">
        <v>1273</v>
      </c>
      <c r="B2854" s="20" t="s">
        <v>918</v>
      </c>
      <c r="C2854" s="20" t="s">
        <v>1050</v>
      </c>
      <c r="D2854" s="20" t="s">
        <v>1070</v>
      </c>
      <c r="E2854" s="20" t="s">
        <v>1076</v>
      </c>
      <c r="F2854" s="20" t="s">
        <v>1250</v>
      </c>
      <c r="G2854" s="20" t="s">
        <v>4004</v>
      </c>
      <c r="H2854" s="20"/>
      <c r="I2854" s="20">
        <v>13712527311</v>
      </c>
      <c r="J2854" s="20" t="s">
        <v>1268</v>
      </c>
      <c r="K2854" s="20" t="s">
        <v>3733</v>
      </c>
      <c r="L2854" s="20" t="s">
        <v>1358</v>
      </c>
      <c r="M2854" s="20">
        <v>1088</v>
      </c>
      <c r="N2854" s="20">
        <v>1088</v>
      </c>
      <c r="O2854" s="20" t="s">
        <v>927</v>
      </c>
      <c r="P2854" s="20" t="s">
        <v>50</v>
      </c>
      <c r="Q2854" s="28"/>
      <c r="R2854" s="21" t="s">
        <v>104</v>
      </c>
      <c r="S2854" s="21"/>
      <c r="T2854" s="21" t="s">
        <v>53</v>
      </c>
      <c r="U2854" s="21" t="s">
        <v>1712</v>
      </c>
      <c r="V2854" s="46">
        <v>1</v>
      </c>
      <c r="W2854" s="26">
        <f t="shared" si="1914"/>
        <v>1</v>
      </c>
      <c r="X2854" s="26">
        <f t="shared" si="1920"/>
        <v>1</v>
      </c>
      <c r="Y2854" s="21">
        <v>10</v>
      </c>
      <c r="Z2854" s="22">
        <f t="shared" si="1906"/>
        <v>1088</v>
      </c>
      <c r="AA2854" s="20" t="s">
        <v>3440</v>
      </c>
      <c r="AB2854" s="22"/>
      <c r="AC2854" s="22">
        <v>1</v>
      </c>
      <c r="AD2854" s="22"/>
      <c r="AE2854" s="22">
        <f t="shared" si="1941"/>
        <v>1088</v>
      </c>
      <c r="AF2854" s="22">
        <f t="shared" si="1915"/>
        <v>1088</v>
      </c>
      <c r="AG2854" s="20">
        <f t="shared" si="1944"/>
        <v>1088</v>
      </c>
      <c r="AH2854" s="20" t="str">
        <f>VLOOKUP(U2854,[1]提成计算!B:I,8,FALSE)</f>
        <v xml:space="preserve"> </v>
      </c>
      <c r="AI2854" s="20"/>
      <c r="AJ2854" s="22"/>
      <c r="AK2854" s="22"/>
      <c r="AM2854" s="22"/>
      <c r="AN2854" s="22"/>
      <c r="AO2854" s="22" t="s">
        <v>3441</v>
      </c>
      <c r="AP2854" s="22" t="s">
        <v>1301</v>
      </c>
      <c r="AS2854" s="20"/>
      <c r="AT2854" s="20"/>
      <c r="AU2854" s="20"/>
    </row>
    <row r="2855" spans="1:47" x14ac:dyDescent="0.15">
      <c r="A2855" s="21" t="s">
        <v>1273</v>
      </c>
      <c r="B2855" s="20" t="s">
        <v>918</v>
      </c>
      <c r="C2855" s="20" t="s">
        <v>1050</v>
      </c>
      <c r="D2855" s="20" t="s">
        <v>1078</v>
      </c>
      <c r="E2855" s="20" t="s">
        <v>1079</v>
      </c>
      <c r="F2855" s="20" t="s">
        <v>1250</v>
      </c>
      <c r="G2855" s="20" t="s">
        <v>4005</v>
      </c>
      <c r="H2855" s="20"/>
      <c r="I2855" s="20">
        <v>13532167453</v>
      </c>
      <c r="J2855" s="20" t="s">
        <v>1268</v>
      </c>
      <c r="K2855" s="20" t="s">
        <v>3755</v>
      </c>
      <c r="L2855" s="20" t="s">
        <v>1358</v>
      </c>
      <c r="M2855" s="20">
        <v>1088</v>
      </c>
      <c r="N2855" s="20">
        <v>1088</v>
      </c>
      <c r="O2855" s="20" t="s">
        <v>927</v>
      </c>
      <c r="P2855" s="20" t="s">
        <v>50</v>
      </c>
      <c r="Q2855" s="28"/>
      <c r="R2855" s="21" t="s">
        <v>1082</v>
      </c>
      <c r="S2855" s="21"/>
      <c r="T2855" s="21" t="s">
        <v>53</v>
      </c>
      <c r="U2855" s="21" t="s">
        <v>1083</v>
      </c>
      <c r="V2855" s="46">
        <v>1</v>
      </c>
      <c r="W2855" s="26">
        <f t="shared" si="1914"/>
        <v>1</v>
      </c>
      <c r="X2855" s="26">
        <f t="shared" si="1920"/>
        <v>1</v>
      </c>
      <c r="Y2855" s="21">
        <v>10</v>
      </c>
      <c r="Z2855" s="22">
        <f t="shared" si="1906"/>
        <v>1088</v>
      </c>
      <c r="AA2855" s="20" t="s">
        <v>3440</v>
      </c>
      <c r="AB2855" s="22"/>
      <c r="AC2855" s="22">
        <v>1</v>
      </c>
      <c r="AD2855" s="22"/>
      <c r="AE2855" s="22">
        <f t="shared" si="1941"/>
        <v>1088</v>
      </c>
      <c r="AF2855" s="22">
        <f t="shared" si="1915"/>
        <v>1088</v>
      </c>
      <c r="AG2855" s="20">
        <f t="shared" si="1944"/>
        <v>1088</v>
      </c>
      <c r="AH2855" s="20" t="str">
        <f>VLOOKUP(U2855,[1]提成计算!B:I,8,FALSE)</f>
        <v xml:space="preserve"> </v>
      </c>
      <c r="AI2855" s="20"/>
      <c r="AJ2855" s="22"/>
      <c r="AK2855" s="22"/>
      <c r="AM2855" s="22"/>
      <c r="AN2855" s="22"/>
      <c r="AO2855" s="22" t="s">
        <v>3441</v>
      </c>
      <c r="AP2855" s="22" t="s">
        <v>1301</v>
      </c>
      <c r="AS2855" s="20"/>
      <c r="AT2855" s="20"/>
      <c r="AU2855" s="20"/>
    </row>
    <row r="2856" spans="1:47" x14ac:dyDescent="0.15">
      <c r="A2856" s="21" t="s">
        <v>1273</v>
      </c>
      <c r="B2856" s="20" t="s">
        <v>918</v>
      </c>
      <c r="C2856" s="20" t="s">
        <v>1050</v>
      </c>
      <c r="D2856" s="20" t="s">
        <v>1078</v>
      </c>
      <c r="E2856" s="20" t="s">
        <v>1079</v>
      </c>
      <c r="F2856" s="20" t="s">
        <v>1250</v>
      </c>
      <c r="G2856" s="20" t="s">
        <v>4006</v>
      </c>
      <c r="H2856" s="20"/>
      <c r="I2856" s="20">
        <v>13622915935</v>
      </c>
      <c r="J2856" s="20" t="s">
        <v>924</v>
      </c>
      <c r="K2856" s="20" t="s">
        <v>1081</v>
      </c>
      <c r="L2856" s="20" t="s">
        <v>1299</v>
      </c>
      <c r="M2856" s="20">
        <v>888</v>
      </c>
      <c r="N2856" s="20">
        <v>888</v>
      </c>
      <c r="O2856" s="20" t="s">
        <v>927</v>
      </c>
      <c r="P2856" s="20" t="s">
        <v>50</v>
      </c>
      <c r="Q2856" s="28"/>
      <c r="R2856" s="21" t="s">
        <v>1082</v>
      </c>
      <c r="S2856" s="25" t="s">
        <v>1322</v>
      </c>
      <c r="T2856" s="21" t="s">
        <v>53</v>
      </c>
      <c r="U2856" s="21" t="s">
        <v>1083</v>
      </c>
      <c r="V2856" s="46">
        <v>1</v>
      </c>
      <c r="W2856" s="26">
        <f t="shared" si="1914"/>
        <v>1</v>
      </c>
      <c r="Y2856" s="21">
        <v>12</v>
      </c>
      <c r="Z2856" s="22">
        <f t="shared" si="1906"/>
        <v>888</v>
      </c>
      <c r="AA2856" s="20" t="s">
        <v>3440</v>
      </c>
      <c r="AB2856" s="22"/>
      <c r="AC2856" s="22">
        <v>1</v>
      </c>
      <c r="AD2856" s="22"/>
      <c r="AE2856" s="22">
        <f t="shared" si="1941"/>
        <v>888</v>
      </c>
      <c r="AF2856" s="22">
        <f t="shared" si="1915"/>
        <v>888</v>
      </c>
      <c r="AG2856" s="20"/>
      <c r="AH2856" s="22"/>
      <c r="AI2856" s="22"/>
      <c r="AJ2856" s="22">
        <f>N2856</f>
        <v>888</v>
      </c>
      <c r="AK2856" s="22">
        <f>IF(O2856="(传统)XDSL",VLOOKUP(S2856,[2]直销续费率明细!C:I,7,FALSE)*1,IF(O2856="GPON+XDSL",VLOOKUP(S2856,[2]直销续费率明细!C:I,7,FALSE)*1,VLOOKUP(S2856,[2]直销续费率明细!C:I,5,FALSE)*1))</f>
        <v>-40</v>
      </c>
      <c r="AL2856" s="22" t="s">
        <v>1309</v>
      </c>
      <c r="AM2856" s="22"/>
      <c r="AN2856" s="22"/>
      <c r="AO2856" s="22" t="s">
        <v>3441</v>
      </c>
      <c r="AP2856" s="22" t="s">
        <v>1301</v>
      </c>
      <c r="AS2856" s="20">
        <f>IF(Y2856&gt;=10,VLOOKUP(U2856,[2]提成计算!B:T,19,FALSE),VLOOKUP(U2856,[2]提成计算!B:T,18,FALSE))</f>
        <v>0.12</v>
      </c>
      <c r="AT2856" s="20">
        <f t="shared" ref="AT2856" si="1945">IF(AD2856*AS2856&gt;0,AD2856*AS2856,AE2856*AS2856)</f>
        <v>106.56</v>
      </c>
      <c r="AU2856" s="20">
        <f t="shared" ref="AU2856" si="1946">IF(AND(AK2856&lt;0,AK2856+AT2856&lt;0),-AT2856,AK2856)</f>
        <v>-40</v>
      </c>
    </row>
    <row r="2857" spans="1:47" x14ac:dyDescent="0.15">
      <c r="A2857" s="21" t="s">
        <v>1273</v>
      </c>
      <c r="B2857" s="20" t="s">
        <v>918</v>
      </c>
      <c r="C2857" s="20" t="s">
        <v>1050</v>
      </c>
      <c r="D2857" s="20" t="s">
        <v>1070</v>
      </c>
      <c r="E2857" s="20" t="s">
        <v>1606</v>
      </c>
      <c r="F2857" s="20" t="s">
        <v>1250</v>
      </c>
      <c r="G2857" s="20" t="s">
        <v>4007</v>
      </c>
      <c r="H2857" s="20"/>
      <c r="I2857" s="20">
        <v>13392736066</v>
      </c>
      <c r="J2857" s="20" t="s">
        <v>1268</v>
      </c>
      <c r="K2857" s="20" t="s">
        <v>3791</v>
      </c>
      <c r="L2857" s="20" t="s">
        <v>1966</v>
      </c>
      <c r="M2857" s="20">
        <v>1598</v>
      </c>
      <c r="N2857" s="20">
        <v>1598</v>
      </c>
      <c r="O2857" s="20" t="s">
        <v>927</v>
      </c>
      <c r="P2857" s="20" t="s">
        <v>50</v>
      </c>
      <c r="Q2857" s="28"/>
      <c r="R2857" s="21" t="s">
        <v>104</v>
      </c>
      <c r="S2857" s="21"/>
      <c r="T2857" s="21" t="s">
        <v>3575</v>
      </c>
      <c r="U2857" s="21" t="s">
        <v>1733</v>
      </c>
      <c r="V2857" s="46">
        <v>1</v>
      </c>
      <c r="W2857" s="26">
        <f t="shared" si="1914"/>
        <v>1</v>
      </c>
      <c r="X2857" s="26">
        <f t="shared" si="1920"/>
        <v>1</v>
      </c>
      <c r="Y2857" s="21">
        <v>50</v>
      </c>
      <c r="Z2857" s="22">
        <f t="shared" si="1906"/>
        <v>1598</v>
      </c>
      <c r="AA2857" s="20" t="s">
        <v>3440</v>
      </c>
      <c r="AB2857" s="22"/>
      <c r="AC2857" s="22">
        <v>1</v>
      </c>
      <c r="AD2857" s="22"/>
      <c r="AE2857" s="22">
        <f t="shared" si="1941"/>
        <v>1598</v>
      </c>
      <c r="AF2857" s="22">
        <f t="shared" si="1915"/>
        <v>1598</v>
      </c>
      <c r="AG2857" s="20">
        <f>N2857</f>
        <v>1598</v>
      </c>
      <c r="AH2857" s="20" t="str">
        <f>VLOOKUP(U2857,[1]提成计算!B:I,8,FALSE)</f>
        <v xml:space="preserve"> </v>
      </c>
      <c r="AI2857" s="20"/>
      <c r="AJ2857" s="22"/>
      <c r="AK2857" s="22"/>
      <c r="AM2857" s="22"/>
      <c r="AN2857" s="22"/>
      <c r="AO2857" s="22" t="s">
        <v>2216</v>
      </c>
      <c r="AP2857" s="22" t="s">
        <v>1301</v>
      </c>
      <c r="AS2857" s="20"/>
      <c r="AT2857" s="20"/>
      <c r="AU2857" s="20"/>
    </row>
    <row r="2858" spans="1:47" x14ac:dyDescent="0.15">
      <c r="A2858" s="21" t="s">
        <v>1273</v>
      </c>
      <c r="B2858" s="20" t="s">
        <v>918</v>
      </c>
      <c r="C2858" s="20" t="s">
        <v>1050</v>
      </c>
      <c r="D2858" s="20" t="s">
        <v>1070</v>
      </c>
      <c r="E2858" s="20" t="s">
        <v>1071</v>
      </c>
      <c r="F2858" s="20" t="s">
        <v>1250</v>
      </c>
      <c r="G2858" s="20" t="s">
        <v>3629</v>
      </c>
      <c r="H2858" s="20"/>
      <c r="I2858" s="20">
        <v>13415860998</v>
      </c>
      <c r="J2858" s="20" t="s">
        <v>924</v>
      </c>
      <c r="K2858" s="20" t="s">
        <v>287</v>
      </c>
      <c r="L2858" s="20" t="s">
        <v>1299</v>
      </c>
      <c r="M2858" s="20">
        <v>888</v>
      </c>
      <c r="N2858" s="20">
        <v>888</v>
      </c>
      <c r="O2858" s="20" t="s">
        <v>927</v>
      </c>
      <c r="P2858" s="20" t="s">
        <v>50</v>
      </c>
      <c r="Q2858" s="28"/>
      <c r="R2858" s="21" t="s">
        <v>104</v>
      </c>
      <c r="S2858" s="25" t="s">
        <v>1075</v>
      </c>
      <c r="T2858" s="21" t="s">
        <v>53</v>
      </c>
      <c r="U2858" s="21" t="s">
        <v>288</v>
      </c>
      <c r="V2858" s="46">
        <v>1</v>
      </c>
      <c r="W2858" s="26">
        <f t="shared" si="1914"/>
        <v>1</v>
      </c>
      <c r="Y2858" s="21">
        <v>12</v>
      </c>
      <c r="Z2858" s="22">
        <f t="shared" si="1906"/>
        <v>888</v>
      </c>
      <c r="AA2858" s="20" t="s">
        <v>2218</v>
      </c>
      <c r="AB2858" s="22"/>
      <c r="AC2858" s="22">
        <v>1</v>
      </c>
      <c r="AD2858" s="22"/>
      <c r="AE2858" s="22">
        <f t="shared" si="1941"/>
        <v>888</v>
      </c>
      <c r="AF2858" s="22">
        <f t="shared" si="1915"/>
        <v>888</v>
      </c>
      <c r="AG2858" s="20"/>
      <c r="AH2858" s="22"/>
      <c r="AI2858" s="22"/>
      <c r="AJ2858" s="22">
        <f t="shared" ref="AJ2858:AJ2866" si="1947">N2858</f>
        <v>888</v>
      </c>
      <c r="AK2858" s="22">
        <f>IF(O2858="(传统)XDSL",VLOOKUP(S2858,[2]直销续费率明细!C:I,7,FALSE)*1,IF(O2858="GPON+XDSL",VLOOKUP(S2858,[2]直销续费率明细!C:I,7,FALSE)*1,VLOOKUP(S2858,[2]直销续费率明细!C:I,5,FALSE)*1))</f>
        <v>-40</v>
      </c>
      <c r="AL2858" s="22" t="s">
        <v>1309</v>
      </c>
      <c r="AM2858" s="22"/>
      <c r="AN2858" s="22"/>
      <c r="AO2858" s="22" t="s">
        <v>3441</v>
      </c>
      <c r="AP2858" s="22" t="s">
        <v>1301</v>
      </c>
      <c r="AS2858" s="20">
        <f>IF(Y2858&gt;=10,VLOOKUP(U2858,[2]提成计算!B:T,19,FALSE),VLOOKUP(U2858,[2]提成计算!B:T,18,FALSE))</f>
        <v>0.09</v>
      </c>
      <c r="AT2858" s="20">
        <f t="shared" ref="AT2858:AT2861" si="1948">IF(AD2858*AS2858&gt;0,AD2858*AS2858,AE2858*AS2858)</f>
        <v>79.92</v>
      </c>
      <c r="AU2858" s="20">
        <f t="shared" ref="AU2858:AU2861" si="1949">IF(AND(AK2858&lt;0,AK2858+AT2858&lt;0),-AT2858,AK2858)</f>
        <v>-40</v>
      </c>
    </row>
    <row r="2859" spans="1:47" x14ac:dyDescent="0.15">
      <c r="A2859" s="21" t="s">
        <v>1273</v>
      </c>
      <c r="B2859" s="20" t="s">
        <v>918</v>
      </c>
      <c r="C2859" s="20" t="s">
        <v>1050</v>
      </c>
      <c r="D2859" s="20" t="s">
        <v>1070</v>
      </c>
      <c r="E2859" s="20" t="s">
        <v>1071</v>
      </c>
      <c r="F2859" s="20" t="s">
        <v>1250</v>
      </c>
      <c r="G2859" s="20" t="s">
        <v>4008</v>
      </c>
      <c r="H2859" s="20"/>
      <c r="I2859" s="20">
        <v>13682556029</v>
      </c>
      <c r="J2859" s="20" t="s">
        <v>924</v>
      </c>
      <c r="K2859" s="20" t="s">
        <v>287</v>
      </c>
      <c r="L2859" s="20" t="s">
        <v>1918</v>
      </c>
      <c r="M2859" s="20">
        <v>680</v>
      </c>
      <c r="N2859" s="20">
        <v>680</v>
      </c>
      <c r="O2859" s="20" t="s">
        <v>2098</v>
      </c>
      <c r="P2859" s="20" t="s">
        <v>50</v>
      </c>
      <c r="Q2859" s="28"/>
      <c r="R2859" s="21" t="s">
        <v>104</v>
      </c>
      <c r="S2859" s="25" t="s">
        <v>1075</v>
      </c>
      <c r="T2859" s="21" t="s">
        <v>53</v>
      </c>
      <c r="U2859" s="21" t="s">
        <v>288</v>
      </c>
      <c r="V2859" s="46">
        <v>1</v>
      </c>
      <c r="W2859" s="26">
        <f t="shared" si="1914"/>
        <v>1</v>
      </c>
      <c r="Y2859" s="21">
        <v>4</v>
      </c>
      <c r="Z2859" s="22">
        <f t="shared" si="1906"/>
        <v>680</v>
      </c>
      <c r="AA2859" s="20" t="s">
        <v>3440</v>
      </c>
      <c r="AB2859" s="22">
        <v>1</v>
      </c>
      <c r="AC2859" s="22"/>
      <c r="AD2859" s="22">
        <f>N2859</f>
        <v>680</v>
      </c>
      <c r="AE2859" s="22"/>
      <c r="AF2859" s="22">
        <f t="shared" si="1915"/>
        <v>680</v>
      </c>
      <c r="AG2859" s="20"/>
      <c r="AH2859" s="22"/>
      <c r="AI2859" s="22"/>
      <c r="AJ2859" s="22">
        <f t="shared" si="1947"/>
        <v>680</v>
      </c>
      <c r="AK2859" s="22">
        <f>IF(O2859="(传统)XDSL",VLOOKUP(S2859,[2]直销续费率明细!C:I,7,FALSE)*1,IF(O2859="GPON+XDSL",VLOOKUP(S2859,[2]直销续费率明细!C:I,7,FALSE)*1,VLOOKUP(S2859,[2]直销续费率明细!C:I,5,FALSE)*1))</f>
        <v>-20</v>
      </c>
      <c r="AL2859" s="22" t="s">
        <v>1309</v>
      </c>
      <c r="AM2859" s="22"/>
      <c r="AN2859" s="22"/>
      <c r="AO2859" s="22" t="s">
        <v>3441</v>
      </c>
      <c r="AP2859" s="22" t="s">
        <v>3460</v>
      </c>
      <c r="AS2859" s="20">
        <f>IF(Y2859&gt;=10,VLOOKUP(U2859,[2]提成计算!B:T,19,FALSE),VLOOKUP(U2859,[2]提成计算!B:T,18,FALSE))</f>
        <v>0.06</v>
      </c>
      <c r="AT2859" s="20">
        <f t="shared" si="1948"/>
        <v>40.799999999999997</v>
      </c>
      <c r="AU2859" s="20">
        <f t="shared" si="1949"/>
        <v>-20</v>
      </c>
    </row>
    <row r="2860" spans="1:47" x14ac:dyDescent="0.15">
      <c r="A2860" s="21" t="s">
        <v>1273</v>
      </c>
      <c r="B2860" s="20" t="s">
        <v>918</v>
      </c>
      <c r="C2860" s="20" t="s">
        <v>1050</v>
      </c>
      <c r="D2860" s="20" t="s">
        <v>1051</v>
      </c>
      <c r="E2860" s="20" t="s">
        <v>1052</v>
      </c>
      <c r="F2860" s="20" t="s">
        <v>1250</v>
      </c>
      <c r="G2860" s="20" t="s">
        <v>4009</v>
      </c>
      <c r="H2860" s="20"/>
      <c r="I2860" s="20">
        <v>13929252829</v>
      </c>
      <c r="J2860" s="20" t="s">
        <v>924</v>
      </c>
      <c r="K2860" s="20" t="s">
        <v>685</v>
      </c>
      <c r="L2860" s="20" t="s">
        <v>2137</v>
      </c>
      <c r="M2860" s="20">
        <v>1408</v>
      </c>
      <c r="N2860" s="20">
        <v>1408</v>
      </c>
      <c r="O2860" s="20" t="s">
        <v>927</v>
      </c>
      <c r="P2860" s="20" t="s">
        <v>50</v>
      </c>
      <c r="Q2860" s="28"/>
      <c r="R2860" s="21" t="s">
        <v>121</v>
      </c>
      <c r="S2860" s="25" t="s">
        <v>1054</v>
      </c>
      <c r="T2860" s="21" t="s">
        <v>53</v>
      </c>
      <c r="U2860" s="21" t="s">
        <v>686</v>
      </c>
      <c r="V2860" s="46">
        <v>1</v>
      </c>
      <c r="W2860" s="26">
        <f t="shared" si="1914"/>
        <v>1</v>
      </c>
      <c r="Y2860" s="21">
        <v>12</v>
      </c>
      <c r="Z2860" s="22">
        <f t="shared" si="1906"/>
        <v>1408</v>
      </c>
      <c r="AA2860" s="20" t="s">
        <v>3440</v>
      </c>
      <c r="AB2860" s="22"/>
      <c r="AC2860" s="22">
        <v>1</v>
      </c>
      <c r="AD2860" s="22"/>
      <c r="AE2860" s="22">
        <f t="shared" ref="AE2860:AE2861" si="1950">N2860</f>
        <v>1408</v>
      </c>
      <c r="AF2860" s="22">
        <f t="shared" si="1915"/>
        <v>1408</v>
      </c>
      <c r="AG2860" s="20"/>
      <c r="AH2860" s="22"/>
      <c r="AI2860" s="22"/>
      <c r="AJ2860" s="22">
        <f t="shared" si="1947"/>
        <v>1408</v>
      </c>
      <c r="AK2860" s="22">
        <f>IF(O2860="(传统)XDSL",VLOOKUP(S2860,[2]直销续费率明细!C:I,7,FALSE)*1,IF(O2860="GPON+XDSL",VLOOKUP(S2860,[2]直销续费率明细!C:I,7,FALSE)*1,VLOOKUP(S2860,[2]直销续费率明细!C:I,5,FALSE)*1))</f>
        <v>25</v>
      </c>
      <c r="AL2860" s="22" t="s">
        <v>1309</v>
      </c>
      <c r="AM2860" s="22"/>
      <c r="AN2860" s="22"/>
      <c r="AO2860" s="22" t="s">
        <v>3441</v>
      </c>
      <c r="AP2860" s="22" t="s">
        <v>1301</v>
      </c>
      <c r="AS2860" s="20">
        <f>IF(Y2860&gt;=10,VLOOKUP(U2860,[2]提成计算!B:T,19,FALSE),VLOOKUP(U2860,[2]提成计算!B:T,18,FALSE))</f>
        <v>0.09</v>
      </c>
      <c r="AT2860" s="20">
        <f t="shared" si="1948"/>
        <v>126.72</v>
      </c>
      <c r="AU2860" s="20">
        <f t="shared" si="1949"/>
        <v>25</v>
      </c>
    </row>
    <row r="2861" spans="1:47" x14ac:dyDescent="0.15">
      <c r="A2861" s="21" t="s">
        <v>1273</v>
      </c>
      <c r="B2861" s="20" t="s">
        <v>918</v>
      </c>
      <c r="C2861" s="20" t="s">
        <v>1050</v>
      </c>
      <c r="D2861" s="20" t="s">
        <v>1051</v>
      </c>
      <c r="E2861" s="20" t="s">
        <v>4010</v>
      </c>
      <c r="F2861" s="20" t="s">
        <v>1250</v>
      </c>
      <c r="G2861" s="20" t="s">
        <v>4011</v>
      </c>
      <c r="H2861" s="20"/>
      <c r="I2861" s="20">
        <v>13827213373</v>
      </c>
      <c r="J2861" s="20" t="s">
        <v>924</v>
      </c>
      <c r="K2861" s="20" t="s">
        <v>202</v>
      </c>
      <c r="L2861" s="20" t="s">
        <v>2137</v>
      </c>
      <c r="M2861" s="20">
        <v>1408</v>
      </c>
      <c r="N2861" s="20">
        <v>1408</v>
      </c>
      <c r="O2861" s="20" t="s">
        <v>927</v>
      </c>
      <c r="P2861" s="20" t="s">
        <v>50</v>
      </c>
      <c r="Q2861" s="28"/>
      <c r="R2861" s="21" t="s">
        <v>121</v>
      </c>
      <c r="S2861" s="25" t="s">
        <v>1494</v>
      </c>
      <c r="T2861" s="21" t="s">
        <v>53</v>
      </c>
      <c r="U2861" s="21" t="s">
        <v>203</v>
      </c>
      <c r="V2861" s="46">
        <v>1</v>
      </c>
      <c r="W2861" s="26">
        <f t="shared" si="1914"/>
        <v>1</v>
      </c>
      <c r="Y2861" s="21">
        <v>12</v>
      </c>
      <c r="Z2861" s="22">
        <f t="shared" si="1906"/>
        <v>1408</v>
      </c>
      <c r="AA2861" s="20" t="s">
        <v>3440</v>
      </c>
      <c r="AB2861" s="22"/>
      <c r="AC2861" s="22">
        <v>1</v>
      </c>
      <c r="AD2861" s="22"/>
      <c r="AE2861" s="22">
        <f t="shared" si="1950"/>
        <v>1408</v>
      </c>
      <c r="AF2861" s="22">
        <f t="shared" si="1915"/>
        <v>1408</v>
      </c>
      <c r="AG2861" s="20"/>
      <c r="AH2861" s="22"/>
      <c r="AI2861" s="22"/>
      <c r="AJ2861" s="22">
        <f t="shared" si="1947"/>
        <v>1408</v>
      </c>
      <c r="AK2861" s="22">
        <f>IF(O2861="(传统)XDSL",VLOOKUP(S2861,[2]直销续费率明细!C:I,7,FALSE)*1,IF(O2861="GPON+XDSL",VLOOKUP(S2861,[2]直销续费率明细!C:I,7,FALSE)*1,VLOOKUP(S2861,[2]直销续费率明细!C:I,5,FALSE)*1))</f>
        <v>25</v>
      </c>
      <c r="AL2861" s="22" t="s">
        <v>1309</v>
      </c>
      <c r="AM2861" s="22"/>
      <c r="AN2861" s="22"/>
      <c r="AO2861" s="22" t="s">
        <v>3441</v>
      </c>
      <c r="AP2861" s="22" t="s">
        <v>1301</v>
      </c>
      <c r="AS2861" s="20">
        <f>IF(Y2861&gt;=10,VLOOKUP(U2861,[2]提成计算!B:T,19,FALSE),VLOOKUP(U2861,[2]提成计算!B:T,18,FALSE))</f>
        <v>0.09</v>
      </c>
      <c r="AT2861" s="20">
        <f t="shared" si="1948"/>
        <v>126.72</v>
      </c>
      <c r="AU2861" s="20">
        <f t="shared" si="1949"/>
        <v>25</v>
      </c>
    </row>
    <row r="2862" spans="1:47" x14ac:dyDescent="0.15">
      <c r="A2862" s="21" t="s">
        <v>1273</v>
      </c>
      <c r="B2862" s="20" t="s">
        <v>918</v>
      </c>
      <c r="C2862" s="20" t="s">
        <v>1050</v>
      </c>
      <c r="D2862" s="20" t="s">
        <v>1070</v>
      </c>
      <c r="E2862" s="20" t="s">
        <v>1076</v>
      </c>
      <c r="F2862" s="20" t="s">
        <v>1250</v>
      </c>
      <c r="G2862" s="20" t="s">
        <v>4012</v>
      </c>
      <c r="H2862" s="20"/>
      <c r="I2862" s="20">
        <v>13450677560</v>
      </c>
      <c r="J2862" s="20" t="s">
        <v>924</v>
      </c>
      <c r="K2862" s="20" t="s">
        <v>1073</v>
      </c>
      <c r="L2862" s="20" t="s">
        <v>1918</v>
      </c>
      <c r="M2862" s="20">
        <v>680</v>
      </c>
      <c r="N2862" s="20">
        <v>680</v>
      </c>
      <c r="O2862" s="20" t="s">
        <v>1262</v>
      </c>
      <c r="P2862" s="20" t="s">
        <v>50</v>
      </c>
      <c r="Q2862" s="28"/>
      <c r="R2862" s="21" t="s">
        <v>104</v>
      </c>
      <c r="S2862" s="25" t="s">
        <v>1090</v>
      </c>
      <c r="T2862" s="21" t="s">
        <v>3727</v>
      </c>
      <c r="U2862" s="21"/>
      <c r="V2862" s="46">
        <v>1</v>
      </c>
      <c r="W2862" s="26">
        <f t="shared" si="1914"/>
        <v>1</v>
      </c>
      <c r="Y2862" s="21">
        <v>4</v>
      </c>
      <c r="Z2862" s="22">
        <f t="shared" si="1906"/>
        <v>680</v>
      </c>
      <c r="AA2862" s="20" t="s">
        <v>3440</v>
      </c>
      <c r="AB2862" s="22">
        <v>1</v>
      </c>
      <c r="AC2862" s="22"/>
      <c r="AD2862" s="22">
        <f>N2862</f>
        <v>680</v>
      </c>
      <c r="AE2862" s="22"/>
      <c r="AF2862" s="22">
        <f t="shared" si="1915"/>
        <v>680</v>
      </c>
      <c r="AG2862" s="20"/>
      <c r="AH2862" s="22"/>
      <c r="AI2862" s="22"/>
      <c r="AJ2862" s="22">
        <f t="shared" si="1947"/>
        <v>680</v>
      </c>
      <c r="AK2862" s="22">
        <f>IF(O2862="(传统)XDSL",VLOOKUP(S2862,[1]续费率明细!C:I,7,FALSE)*1,IF(O2862="GPON+XDSL",VLOOKUP(S2862,[1]续费率明细!C:I,7,FALSE)*1,VLOOKUP(S2862,[1]续费率明细!C:I,5,FALSE)*1))</f>
        <v>15</v>
      </c>
      <c r="AL2862" s="22" t="s">
        <v>1871</v>
      </c>
      <c r="AM2862" s="22"/>
      <c r="AN2862" s="22"/>
      <c r="AO2862" s="22" t="s">
        <v>3441</v>
      </c>
      <c r="AP2862" s="22" t="s">
        <v>3460</v>
      </c>
      <c r="AS2862" s="20"/>
      <c r="AT2862" s="20"/>
      <c r="AU2862" s="20"/>
    </row>
    <row r="2863" spans="1:47" x14ac:dyDescent="0.15">
      <c r="A2863" s="21" t="s">
        <v>1273</v>
      </c>
      <c r="B2863" s="20" t="s">
        <v>918</v>
      </c>
      <c r="C2863" s="20" t="s">
        <v>1050</v>
      </c>
      <c r="D2863" s="20" t="s">
        <v>1051</v>
      </c>
      <c r="E2863" s="20" t="s">
        <v>1052</v>
      </c>
      <c r="F2863" s="20" t="s">
        <v>1250</v>
      </c>
      <c r="G2863" s="20" t="s">
        <v>4013</v>
      </c>
      <c r="H2863" s="20"/>
      <c r="I2863" s="20">
        <v>13680878734</v>
      </c>
      <c r="J2863" s="20" t="s">
        <v>924</v>
      </c>
      <c r="K2863" s="20" t="s">
        <v>202</v>
      </c>
      <c r="L2863" s="20" t="s">
        <v>2137</v>
      </c>
      <c r="M2863" s="20">
        <v>1408</v>
      </c>
      <c r="N2863" s="20">
        <v>1408</v>
      </c>
      <c r="O2863" s="20" t="s">
        <v>927</v>
      </c>
      <c r="P2863" s="20" t="s">
        <v>50</v>
      </c>
      <c r="Q2863" s="28"/>
      <c r="R2863" s="21" t="s">
        <v>121</v>
      </c>
      <c r="S2863" s="25" t="s">
        <v>1494</v>
      </c>
      <c r="T2863" s="21" t="s">
        <v>53</v>
      </c>
      <c r="U2863" s="21" t="s">
        <v>203</v>
      </c>
      <c r="V2863" s="46">
        <v>1</v>
      </c>
      <c r="W2863" s="26">
        <f t="shared" si="1914"/>
        <v>1</v>
      </c>
      <c r="Y2863" s="21">
        <v>12</v>
      </c>
      <c r="Z2863" s="22">
        <f t="shared" si="1906"/>
        <v>1408</v>
      </c>
      <c r="AA2863" s="20" t="s">
        <v>3440</v>
      </c>
      <c r="AB2863" s="22"/>
      <c r="AC2863" s="22">
        <v>1</v>
      </c>
      <c r="AD2863" s="22"/>
      <c r="AE2863" s="22">
        <f t="shared" ref="AE2863:AE2865" si="1951">N2863</f>
        <v>1408</v>
      </c>
      <c r="AF2863" s="22">
        <f t="shared" si="1915"/>
        <v>1408</v>
      </c>
      <c r="AG2863" s="20"/>
      <c r="AH2863" s="22"/>
      <c r="AI2863" s="22"/>
      <c r="AJ2863" s="22">
        <f t="shared" si="1947"/>
        <v>1408</v>
      </c>
      <c r="AK2863" s="22">
        <f>IF(O2863="(传统)XDSL",VLOOKUP(S2863,[2]直销续费率明细!C:I,7,FALSE)*1,IF(O2863="GPON+XDSL",VLOOKUP(S2863,[2]直销续费率明细!C:I,7,FALSE)*1,VLOOKUP(S2863,[2]直销续费率明细!C:I,5,FALSE)*1))</f>
        <v>25</v>
      </c>
      <c r="AL2863" s="22" t="s">
        <v>1309</v>
      </c>
      <c r="AM2863" s="22"/>
      <c r="AN2863" s="22"/>
      <c r="AO2863" s="22" t="s">
        <v>2216</v>
      </c>
      <c r="AP2863" s="22" t="s">
        <v>1301</v>
      </c>
      <c r="AS2863" s="20">
        <f>IF(Y2863&gt;=10,VLOOKUP(U2863,[2]提成计算!B:T,19,FALSE),VLOOKUP(U2863,[2]提成计算!B:T,18,FALSE))</f>
        <v>0.09</v>
      </c>
      <c r="AT2863" s="20">
        <f t="shared" ref="AT2863:AT2866" si="1952">IF(AD2863*AS2863&gt;0,AD2863*AS2863,AE2863*AS2863)</f>
        <v>126.72</v>
      </c>
      <c r="AU2863" s="20">
        <f t="shared" ref="AU2863:AU2866" si="1953">IF(AND(AK2863&lt;0,AK2863+AT2863&lt;0),-AT2863,AK2863)</f>
        <v>25</v>
      </c>
    </row>
    <row r="2864" spans="1:47" x14ac:dyDescent="0.15">
      <c r="A2864" s="21" t="s">
        <v>1273</v>
      </c>
      <c r="B2864" s="20" t="s">
        <v>918</v>
      </c>
      <c r="C2864" s="20" t="s">
        <v>1050</v>
      </c>
      <c r="D2864" s="20" t="s">
        <v>1078</v>
      </c>
      <c r="E2864" s="20" t="s">
        <v>1079</v>
      </c>
      <c r="F2864" s="20" t="s">
        <v>1250</v>
      </c>
      <c r="G2864" s="20" t="s">
        <v>4014</v>
      </c>
      <c r="H2864" s="20"/>
      <c r="I2864" s="20">
        <v>13528581831</v>
      </c>
      <c r="J2864" s="20" t="s">
        <v>924</v>
      </c>
      <c r="K2864" s="20" t="s">
        <v>1081</v>
      </c>
      <c r="L2864" s="20" t="s">
        <v>1299</v>
      </c>
      <c r="M2864" s="20">
        <v>888</v>
      </c>
      <c r="N2864" s="20">
        <v>888</v>
      </c>
      <c r="O2864" s="20" t="s">
        <v>927</v>
      </c>
      <c r="P2864" s="20" t="s">
        <v>50</v>
      </c>
      <c r="Q2864" s="28"/>
      <c r="R2864" s="21" t="s">
        <v>1082</v>
      </c>
      <c r="S2864" s="25" t="s">
        <v>1322</v>
      </c>
      <c r="T2864" s="21" t="s">
        <v>53</v>
      </c>
      <c r="U2864" s="21" t="s">
        <v>1083</v>
      </c>
      <c r="V2864" s="46">
        <v>1</v>
      </c>
      <c r="W2864" s="26">
        <f t="shared" si="1914"/>
        <v>1</v>
      </c>
      <c r="Y2864" s="21">
        <v>12</v>
      </c>
      <c r="Z2864" s="22">
        <f t="shared" si="1906"/>
        <v>888</v>
      </c>
      <c r="AA2864" s="20" t="s">
        <v>2218</v>
      </c>
      <c r="AB2864" s="22"/>
      <c r="AC2864" s="22">
        <v>1</v>
      </c>
      <c r="AD2864" s="22"/>
      <c r="AE2864" s="22">
        <f t="shared" si="1951"/>
        <v>888</v>
      </c>
      <c r="AF2864" s="22">
        <f t="shared" si="1915"/>
        <v>888</v>
      </c>
      <c r="AG2864" s="20"/>
      <c r="AH2864" s="22"/>
      <c r="AI2864" s="22"/>
      <c r="AJ2864" s="22">
        <f t="shared" si="1947"/>
        <v>888</v>
      </c>
      <c r="AK2864" s="22">
        <f>IF(O2864="(传统)XDSL",VLOOKUP(S2864,[2]直销续费率明细!C:I,7,FALSE)*1,IF(O2864="GPON+XDSL",VLOOKUP(S2864,[2]直销续费率明细!C:I,7,FALSE)*1,VLOOKUP(S2864,[2]直销续费率明细!C:I,5,FALSE)*1))</f>
        <v>-40</v>
      </c>
      <c r="AL2864" s="22" t="s">
        <v>1309</v>
      </c>
      <c r="AM2864" s="22"/>
      <c r="AN2864" s="22"/>
      <c r="AO2864" s="22" t="s">
        <v>2216</v>
      </c>
      <c r="AP2864" s="22" t="s">
        <v>1301</v>
      </c>
      <c r="AS2864" s="20">
        <f>IF(Y2864&gt;=10,VLOOKUP(U2864,[2]提成计算!B:T,19,FALSE),VLOOKUP(U2864,[2]提成计算!B:T,18,FALSE))</f>
        <v>0.12</v>
      </c>
      <c r="AT2864" s="20">
        <f t="shared" si="1952"/>
        <v>106.56</v>
      </c>
      <c r="AU2864" s="20">
        <f t="shared" si="1953"/>
        <v>-40</v>
      </c>
    </row>
    <row r="2865" spans="1:47" x14ac:dyDescent="0.15">
      <c r="A2865" s="21" t="s">
        <v>1273</v>
      </c>
      <c r="B2865" s="20" t="s">
        <v>918</v>
      </c>
      <c r="C2865" s="20" t="s">
        <v>1050</v>
      </c>
      <c r="D2865" s="20" t="s">
        <v>1078</v>
      </c>
      <c r="E2865" s="20" t="s">
        <v>1079</v>
      </c>
      <c r="F2865" s="20" t="s">
        <v>1250</v>
      </c>
      <c r="G2865" s="20" t="s">
        <v>4015</v>
      </c>
      <c r="H2865" s="20"/>
      <c r="I2865" s="20">
        <v>13428422271</v>
      </c>
      <c r="J2865" s="20" t="s">
        <v>924</v>
      </c>
      <c r="K2865" s="20" t="s">
        <v>1081</v>
      </c>
      <c r="L2865" s="20" t="s">
        <v>1299</v>
      </c>
      <c r="M2865" s="20">
        <v>888</v>
      </c>
      <c r="N2865" s="20">
        <v>888</v>
      </c>
      <c r="O2865" s="20" t="s">
        <v>927</v>
      </c>
      <c r="P2865" s="20" t="s">
        <v>50</v>
      </c>
      <c r="Q2865" s="28"/>
      <c r="R2865" s="21" t="s">
        <v>1082</v>
      </c>
      <c r="S2865" s="25" t="s">
        <v>1322</v>
      </c>
      <c r="T2865" s="21" t="s">
        <v>53</v>
      </c>
      <c r="U2865" s="21" t="s">
        <v>1083</v>
      </c>
      <c r="V2865" s="46">
        <v>1</v>
      </c>
      <c r="W2865" s="26">
        <f t="shared" si="1914"/>
        <v>1</v>
      </c>
      <c r="Y2865" s="21">
        <v>12</v>
      </c>
      <c r="Z2865" s="22">
        <f t="shared" si="1906"/>
        <v>888</v>
      </c>
      <c r="AA2865" s="20" t="s">
        <v>2218</v>
      </c>
      <c r="AB2865" s="22"/>
      <c r="AC2865" s="22">
        <v>1</v>
      </c>
      <c r="AD2865" s="22"/>
      <c r="AE2865" s="22">
        <f t="shared" si="1951"/>
        <v>888</v>
      </c>
      <c r="AF2865" s="22">
        <f t="shared" si="1915"/>
        <v>888</v>
      </c>
      <c r="AG2865" s="20"/>
      <c r="AH2865" s="22"/>
      <c r="AI2865" s="22"/>
      <c r="AJ2865" s="22">
        <f t="shared" si="1947"/>
        <v>888</v>
      </c>
      <c r="AK2865" s="22">
        <f>IF(O2865="(传统)XDSL",VLOOKUP(S2865,[2]直销续费率明细!C:I,7,FALSE)*1,IF(O2865="GPON+XDSL",VLOOKUP(S2865,[2]直销续费率明细!C:I,7,FALSE)*1,VLOOKUP(S2865,[2]直销续费率明细!C:I,5,FALSE)*1))</f>
        <v>-40</v>
      </c>
      <c r="AL2865" s="22" t="s">
        <v>1309</v>
      </c>
      <c r="AM2865" s="22"/>
      <c r="AN2865" s="22"/>
      <c r="AO2865" s="22" t="s">
        <v>2216</v>
      </c>
      <c r="AP2865" s="22" t="s">
        <v>1301</v>
      </c>
      <c r="AS2865" s="20">
        <f>IF(Y2865&gt;=10,VLOOKUP(U2865,[2]提成计算!B:T,19,FALSE),VLOOKUP(U2865,[2]提成计算!B:T,18,FALSE))</f>
        <v>0.12</v>
      </c>
      <c r="AT2865" s="20">
        <f t="shared" si="1952"/>
        <v>106.56</v>
      </c>
      <c r="AU2865" s="20">
        <f t="shared" si="1953"/>
        <v>-40</v>
      </c>
    </row>
    <row r="2866" spans="1:47" x14ac:dyDescent="0.15">
      <c r="A2866" s="21" t="s">
        <v>1273</v>
      </c>
      <c r="B2866" s="20" t="s">
        <v>918</v>
      </c>
      <c r="C2866" s="20" t="s">
        <v>1050</v>
      </c>
      <c r="D2866" s="20" t="s">
        <v>1065</v>
      </c>
      <c r="E2866" s="20" t="s">
        <v>1066</v>
      </c>
      <c r="F2866" s="20" t="s">
        <v>1250</v>
      </c>
      <c r="G2866" s="20" t="s">
        <v>4016</v>
      </c>
      <c r="H2866" s="20"/>
      <c r="I2866" s="20">
        <v>13622640746</v>
      </c>
      <c r="J2866" s="20" t="s">
        <v>924</v>
      </c>
      <c r="K2866" s="20" t="s">
        <v>3739</v>
      </c>
      <c r="L2866" s="20" t="s">
        <v>1918</v>
      </c>
      <c r="M2866" s="20">
        <v>680</v>
      </c>
      <c r="N2866" s="20">
        <v>680</v>
      </c>
      <c r="O2866" s="20" t="s">
        <v>1262</v>
      </c>
      <c r="P2866" s="20" t="s">
        <v>50</v>
      </c>
      <c r="Q2866" s="28"/>
      <c r="R2866" s="21" t="s">
        <v>69</v>
      </c>
      <c r="S2866" s="25" t="s">
        <v>1068</v>
      </c>
      <c r="T2866" s="21" t="s">
        <v>53</v>
      </c>
      <c r="U2866" s="21" t="s">
        <v>1803</v>
      </c>
      <c r="V2866" s="46">
        <v>1</v>
      </c>
      <c r="W2866" s="26">
        <f t="shared" si="1914"/>
        <v>1</v>
      </c>
      <c r="Y2866" s="21">
        <v>4</v>
      </c>
      <c r="Z2866" s="22">
        <f t="shared" si="1906"/>
        <v>680</v>
      </c>
      <c r="AA2866" s="20" t="s">
        <v>2218</v>
      </c>
      <c r="AB2866" s="22">
        <v>1</v>
      </c>
      <c r="AC2866" s="22"/>
      <c r="AD2866" s="22">
        <f>N2866</f>
        <v>680</v>
      </c>
      <c r="AE2866" s="22"/>
      <c r="AF2866" s="22">
        <f t="shared" si="1915"/>
        <v>680</v>
      </c>
      <c r="AG2866" s="20"/>
      <c r="AH2866" s="22"/>
      <c r="AI2866" s="22"/>
      <c r="AJ2866" s="22">
        <f t="shared" si="1947"/>
        <v>680</v>
      </c>
      <c r="AK2866" s="22">
        <f>IF(O2866="(传统)XDSL",VLOOKUP(S2866,[2]直销续费率明细!C:I,7,FALSE)*1,IF(O2866="GPON+XDSL",VLOOKUP(S2866,[2]直销续费率明细!C:I,7,FALSE)*1,VLOOKUP(S2866,[2]直销续费率明细!C:I,5,FALSE)*1))</f>
        <v>0</v>
      </c>
      <c r="AL2866" s="22" t="s">
        <v>1309</v>
      </c>
      <c r="AM2866" s="22"/>
      <c r="AN2866" s="22"/>
      <c r="AO2866" s="22" t="s">
        <v>3441</v>
      </c>
      <c r="AP2866" s="22" t="s">
        <v>3460</v>
      </c>
      <c r="AS2866" s="20">
        <f>IF(Y2866&gt;=10,VLOOKUP(U2866,[2]提成计算!B:T,19,FALSE),VLOOKUP(U2866,[2]提成计算!B:T,18,FALSE))</f>
        <v>7.0000000000000007E-2</v>
      </c>
      <c r="AT2866" s="20">
        <f t="shared" si="1952"/>
        <v>47.6</v>
      </c>
      <c r="AU2866" s="20">
        <f t="shared" si="1953"/>
        <v>0</v>
      </c>
    </row>
    <row r="2867" spans="1:47" x14ac:dyDescent="0.15">
      <c r="A2867" s="21" t="s">
        <v>1273</v>
      </c>
      <c r="B2867" s="20" t="s">
        <v>918</v>
      </c>
      <c r="C2867" s="20" t="s">
        <v>1050</v>
      </c>
      <c r="D2867" s="20" t="s">
        <v>1070</v>
      </c>
      <c r="E2867" s="20" t="s">
        <v>1606</v>
      </c>
      <c r="F2867" s="20" t="s">
        <v>1250</v>
      </c>
      <c r="G2867" s="20" t="s">
        <v>4017</v>
      </c>
      <c r="H2867" s="20"/>
      <c r="I2867" s="20">
        <v>13538419611</v>
      </c>
      <c r="J2867" s="20" t="s">
        <v>1268</v>
      </c>
      <c r="K2867" s="20" t="s">
        <v>103</v>
      </c>
      <c r="L2867" s="20" t="s">
        <v>1358</v>
      </c>
      <c r="M2867" s="20">
        <v>1088</v>
      </c>
      <c r="N2867" s="20">
        <v>1088</v>
      </c>
      <c r="O2867" s="20" t="s">
        <v>927</v>
      </c>
      <c r="P2867" s="20" t="s">
        <v>50</v>
      </c>
      <c r="Q2867" s="28"/>
      <c r="R2867" s="21" t="s">
        <v>104</v>
      </c>
      <c r="S2867" s="21"/>
      <c r="T2867" s="21" t="s">
        <v>53</v>
      </c>
      <c r="U2867" s="21" t="s">
        <v>105</v>
      </c>
      <c r="V2867" s="46">
        <v>1</v>
      </c>
      <c r="W2867" s="26">
        <f t="shared" si="1914"/>
        <v>1</v>
      </c>
      <c r="X2867" s="26">
        <f t="shared" si="1920"/>
        <v>1</v>
      </c>
      <c r="Y2867" s="21">
        <v>10</v>
      </c>
      <c r="Z2867" s="22">
        <f t="shared" si="1906"/>
        <v>1088</v>
      </c>
      <c r="AA2867" s="20" t="s">
        <v>3440</v>
      </c>
      <c r="AB2867" s="22"/>
      <c r="AC2867" s="22">
        <v>1</v>
      </c>
      <c r="AD2867" s="22"/>
      <c r="AE2867" s="22">
        <f t="shared" ref="AE2867:AE2870" si="1954">N2867</f>
        <v>1088</v>
      </c>
      <c r="AF2867" s="22">
        <f t="shared" si="1915"/>
        <v>1088</v>
      </c>
      <c r="AG2867" s="20">
        <f t="shared" ref="AG2867:AG2870" si="1955">N2867</f>
        <v>1088</v>
      </c>
      <c r="AH2867" s="20" t="str">
        <f>VLOOKUP(U2867,[1]提成计算!B:I,8,FALSE)</f>
        <v xml:space="preserve"> </v>
      </c>
      <c r="AI2867" s="20"/>
      <c r="AJ2867" s="22"/>
      <c r="AK2867" s="22"/>
      <c r="AM2867" s="22"/>
      <c r="AN2867" s="22"/>
      <c r="AO2867" s="22" t="s">
        <v>3441</v>
      </c>
      <c r="AP2867" s="22" t="s">
        <v>1301</v>
      </c>
      <c r="AS2867" s="20"/>
      <c r="AT2867" s="20"/>
      <c r="AU2867" s="20"/>
    </row>
    <row r="2868" spans="1:47" x14ac:dyDescent="0.15">
      <c r="A2868" s="21" t="s">
        <v>1273</v>
      </c>
      <c r="B2868" s="20" t="s">
        <v>918</v>
      </c>
      <c r="C2868" s="20" t="s">
        <v>1050</v>
      </c>
      <c r="D2868" s="20" t="s">
        <v>1070</v>
      </c>
      <c r="E2868" s="20" t="s">
        <v>1071</v>
      </c>
      <c r="F2868" s="20" t="s">
        <v>1250</v>
      </c>
      <c r="G2868" s="20" t="s">
        <v>4018</v>
      </c>
      <c r="H2868" s="20"/>
      <c r="I2868" s="20">
        <v>13416777966</v>
      </c>
      <c r="J2868" s="20" t="s">
        <v>1268</v>
      </c>
      <c r="K2868" s="20" t="s">
        <v>103</v>
      </c>
      <c r="L2868" s="20" t="s">
        <v>1358</v>
      </c>
      <c r="M2868" s="20">
        <v>1088</v>
      </c>
      <c r="N2868" s="20">
        <v>1088</v>
      </c>
      <c r="O2868" s="20" t="s">
        <v>927</v>
      </c>
      <c r="P2868" s="20" t="s">
        <v>50</v>
      </c>
      <c r="Q2868" s="28"/>
      <c r="R2868" s="21" t="s">
        <v>104</v>
      </c>
      <c r="S2868" s="21"/>
      <c r="T2868" s="21" t="s">
        <v>53</v>
      </c>
      <c r="U2868" s="21" t="s">
        <v>105</v>
      </c>
      <c r="V2868" s="46">
        <v>1</v>
      </c>
      <c r="W2868" s="26">
        <f t="shared" si="1914"/>
        <v>1</v>
      </c>
      <c r="X2868" s="26">
        <f t="shared" si="1920"/>
        <v>1</v>
      </c>
      <c r="Y2868" s="21">
        <v>10</v>
      </c>
      <c r="Z2868" s="22">
        <f t="shared" si="1906"/>
        <v>1088</v>
      </c>
      <c r="AA2868" s="20" t="s">
        <v>3440</v>
      </c>
      <c r="AB2868" s="22"/>
      <c r="AC2868" s="22">
        <v>1</v>
      </c>
      <c r="AD2868" s="22"/>
      <c r="AE2868" s="22">
        <f t="shared" si="1954"/>
        <v>1088</v>
      </c>
      <c r="AF2868" s="22">
        <f t="shared" si="1915"/>
        <v>1088</v>
      </c>
      <c r="AG2868" s="20">
        <f t="shared" si="1955"/>
        <v>1088</v>
      </c>
      <c r="AH2868" s="20" t="str">
        <f>VLOOKUP(U2868,[1]提成计算!B:I,8,FALSE)</f>
        <v xml:space="preserve"> </v>
      </c>
      <c r="AI2868" s="20"/>
      <c r="AJ2868" s="22"/>
      <c r="AK2868" s="22"/>
      <c r="AM2868" s="22"/>
      <c r="AN2868" s="22"/>
      <c r="AO2868" s="22" t="s">
        <v>3441</v>
      </c>
      <c r="AP2868" s="22" t="s">
        <v>1301</v>
      </c>
      <c r="AS2868" s="20"/>
      <c r="AT2868" s="20"/>
      <c r="AU2868" s="20"/>
    </row>
    <row r="2869" spans="1:47" x14ac:dyDescent="0.15">
      <c r="A2869" s="21" t="s">
        <v>1273</v>
      </c>
      <c r="B2869" s="20" t="s">
        <v>918</v>
      </c>
      <c r="C2869" s="20" t="s">
        <v>1050</v>
      </c>
      <c r="D2869" s="20" t="s">
        <v>1078</v>
      </c>
      <c r="E2869" s="20" t="s">
        <v>1079</v>
      </c>
      <c r="F2869" s="20" t="s">
        <v>1250</v>
      </c>
      <c r="G2869" s="20" t="s">
        <v>4019</v>
      </c>
      <c r="H2869" s="20"/>
      <c r="I2869" s="20">
        <v>13711988729</v>
      </c>
      <c r="J2869" s="20" t="s">
        <v>1268</v>
      </c>
      <c r="K2869" s="20" t="s">
        <v>1081</v>
      </c>
      <c r="L2869" s="20" t="s">
        <v>1358</v>
      </c>
      <c r="M2869" s="20">
        <v>1088</v>
      </c>
      <c r="N2869" s="20">
        <v>1088</v>
      </c>
      <c r="O2869" s="20" t="s">
        <v>927</v>
      </c>
      <c r="P2869" s="20" t="s">
        <v>50</v>
      </c>
      <c r="Q2869" s="28"/>
      <c r="R2869" s="21" t="s">
        <v>1082</v>
      </c>
      <c r="S2869" s="21"/>
      <c r="T2869" s="21" t="s">
        <v>53</v>
      </c>
      <c r="U2869" s="21" t="s">
        <v>1083</v>
      </c>
      <c r="V2869" s="46">
        <v>1</v>
      </c>
      <c r="W2869" s="26">
        <f t="shared" si="1914"/>
        <v>1</v>
      </c>
      <c r="X2869" s="26">
        <f t="shared" si="1920"/>
        <v>1</v>
      </c>
      <c r="Y2869" s="21">
        <v>10</v>
      </c>
      <c r="Z2869" s="22">
        <f t="shared" si="1906"/>
        <v>1088</v>
      </c>
      <c r="AA2869" s="20" t="s">
        <v>3440</v>
      </c>
      <c r="AB2869" s="22"/>
      <c r="AC2869" s="22">
        <v>1</v>
      </c>
      <c r="AD2869" s="22"/>
      <c r="AE2869" s="22">
        <f t="shared" si="1954"/>
        <v>1088</v>
      </c>
      <c r="AF2869" s="22">
        <f t="shared" si="1915"/>
        <v>1088</v>
      </c>
      <c r="AG2869" s="20">
        <f t="shared" si="1955"/>
        <v>1088</v>
      </c>
      <c r="AH2869" s="20" t="str">
        <f>VLOOKUP(U2869,[1]提成计算!B:I,8,FALSE)</f>
        <v xml:space="preserve"> </v>
      </c>
      <c r="AI2869" s="20"/>
      <c r="AJ2869" s="22"/>
      <c r="AK2869" s="22"/>
      <c r="AM2869" s="22"/>
      <c r="AN2869" s="22"/>
      <c r="AO2869" s="22" t="s">
        <v>3441</v>
      </c>
      <c r="AP2869" s="22" t="s">
        <v>1301</v>
      </c>
      <c r="AS2869" s="20"/>
      <c r="AT2869" s="20"/>
      <c r="AU2869" s="20"/>
    </row>
    <row r="2870" spans="1:47" x14ac:dyDescent="0.15">
      <c r="A2870" s="21" t="s">
        <v>1273</v>
      </c>
      <c r="B2870" s="20" t="s">
        <v>918</v>
      </c>
      <c r="C2870" s="20" t="s">
        <v>1050</v>
      </c>
      <c r="D2870" s="20" t="s">
        <v>1070</v>
      </c>
      <c r="E2870" s="20" t="s">
        <v>1076</v>
      </c>
      <c r="F2870" s="20" t="s">
        <v>1250</v>
      </c>
      <c r="G2870" s="20" t="s">
        <v>4020</v>
      </c>
      <c r="H2870" s="20"/>
      <c r="I2870" s="20">
        <v>15811904995</v>
      </c>
      <c r="J2870" s="20" t="s">
        <v>1268</v>
      </c>
      <c r="K2870" s="20" t="s">
        <v>205</v>
      </c>
      <c r="L2870" s="20" t="s">
        <v>1358</v>
      </c>
      <c r="M2870" s="20">
        <v>1088</v>
      </c>
      <c r="N2870" s="20">
        <v>1088</v>
      </c>
      <c r="O2870" s="20" t="s">
        <v>927</v>
      </c>
      <c r="P2870" s="20" t="s">
        <v>50</v>
      </c>
      <c r="Q2870" s="28"/>
      <c r="R2870" s="21" t="s">
        <v>104</v>
      </c>
      <c r="S2870" s="21"/>
      <c r="T2870" s="21" t="s">
        <v>53</v>
      </c>
      <c r="U2870" s="21" t="s">
        <v>206</v>
      </c>
      <c r="V2870" s="46">
        <v>1</v>
      </c>
      <c r="W2870" s="26">
        <f t="shared" si="1914"/>
        <v>1</v>
      </c>
      <c r="X2870" s="26">
        <f t="shared" si="1920"/>
        <v>1</v>
      </c>
      <c r="Y2870" s="21">
        <v>10</v>
      </c>
      <c r="Z2870" s="22">
        <f t="shared" si="1906"/>
        <v>1088</v>
      </c>
      <c r="AA2870" s="20" t="s">
        <v>3440</v>
      </c>
      <c r="AB2870" s="22"/>
      <c r="AC2870" s="22">
        <v>1</v>
      </c>
      <c r="AD2870" s="22"/>
      <c r="AE2870" s="22">
        <f t="shared" si="1954"/>
        <v>1088</v>
      </c>
      <c r="AF2870" s="22">
        <f t="shared" si="1915"/>
        <v>1088</v>
      </c>
      <c r="AG2870" s="20">
        <f t="shared" si="1955"/>
        <v>1088</v>
      </c>
      <c r="AH2870" s="20" t="str">
        <f>VLOOKUP(U2870,[1]提成计算!B:I,8,FALSE)</f>
        <v xml:space="preserve"> </v>
      </c>
      <c r="AI2870" s="20"/>
      <c r="AJ2870" s="22"/>
      <c r="AK2870" s="22"/>
      <c r="AM2870" s="22"/>
      <c r="AN2870" s="22"/>
      <c r="AO2870" s="22" t="s">
        <v>3441</v>
      </c>
      <c r="AP2870" s="22" t="s">
        <v>1301</v>
      </c>
      <c r="AS2870" s="20"/>
      <c r="AT2870" s="20"/>
      <c r="AU2870" s="20"/>
    </row>
    <row r="2871" spans="1:47" x14ac:dyDescent="0.15">
      <c r="A2871" s="21" t="s">
        <v>1273</v>
      </c>
      <c r="B2871" s="20" t="s">
        <v>918</v>
      </c>
      <c r="C2871" s="20" t="s">
        <v>1050</v>
      </c>
      <c r="D2871" s="20" t="s">
        <v>1070</v>
      </c>
      <c r="E2871" s="20" t="s">
        <v>1076</v>
      </c>
      <c r="F2871" s="20" t="s">
        <v>1250</v>
      </c>
      <c r="G2871" s="20" t="s">
        <v>4021</v>
      </c>
      <c r="H2871" s="20"/>
      <c r="I2871" s="20">
        <v>15778231663</v>
      </c>
      <c r="J2871" s="20" t="s">
        <v>924</v>
      </c>
      <c r="K2871" s="20" t="s">
        <v>205</v>
      </c>
      <c r="L2871" s="20" t="s">
        <v>2119</v>
      </c>
      <c r="M2871" s="20">
        <v>768</v>
      </c>
      <c r="N2871" s="20">
        <v>768</v>
      </c>
      <c r="O2871" s="20" t="s">
        <v>927</v>
      </c>
      <c r="P2871" s="20" t="s">
        <v>50</v>
      </c>
      <c r="Q2871" s="28"/>
      <c r="R2871" s="21" t="s">
        <v>104</v>
      </c>
      <c r="S2871" s="25" t="s">
        <v>1090</v>
      </c>
      <c r="T2871" s="21" t="s">
        <v>53</v>
      </c>
      <c r="U2871" s="21" t="s">
        <v>206</v>
      </c>
      <c r="V2871" s="46">
        <v>1</v>
      </c>
      <c r="W2871" s="26">
        <f t="shared" si="1914"/>
        <v>1</v>
      </c>
      <c r="Y2871" s="21">
        <v>4</v>
      </c>
      <c r="Z2871" s="22">
        <f t="shared" si="1906"/>
        <v>768</v>
      </c>
      <c r="AA2871" s="20" t="s">
        <v>3440</v>
      </c>
      <c r="AB2871" s="22">
        <v>1</v>
      </c>
      <c r="AC2871" s="22"/>
      <c r="AD2871" s="22">
        <f>N2871</f>
        <v>768</v>
      </c>
      <c r="AE2871" s="22"/>
      <c r="AF2871" s="22">
        <f t="shared" si="1915"/>
        <v>768</v>
      </c>
      <c r="AG2871" s="20"/>
      <c r="AH2871" s="22"/>
      <c r="AI2871" s="22"/>
      <c r="AJ2871" s="22">
        <f>N2871</f>
        <v>768</v>
      </c>
      <c r="AK2871" s="22">
        <f>IF(O2871="(传统)XDSL",VLOOKUP(S2871,[2]直销续费率明细!C:I,7,FALSE)*1,IF(O2871="GPON+XDSL",VLOOKUP(S2871,[2]直销续费率明细!C:I,7,FALSE)*1,VLOOKUP(S2871,[2]直销续费率明细!C:I,5,FALSE)*1))</f>
        <v>0</v>
      </c>
      <c r="AL2871" s="22" t="s">
        <v>1309</v>
      </c>
      <c r="AM2871" s="22"/>
      <c r="AN2871" s="22"/>
      <c r="AO2871" s="22" t="s">
        <v>2216</v>
      </c>
      <c r="AP2871" s="22" t="s">
        <v>1301</v>
      </c>
      <c r="AS2871" s="20">
        <f>IF(Y2871&gt;=10,VLOOKUP(U2871,[2]提成计算!B:T,19,FALSE),VLOOKUP(U2871,[2]提成计算!B:T,18,FALSE))</f>
        <v>7.0000000000000007E-2</v>
      </c>
      <c r="AT2871" s="20">
        <f t="shared" ref="AT2871" si="1956">IF(AD2871*AS2871&gt;0,AD2871*AS2871,AE2871*AS2871)</f>
        <v>53.760000000000005</v>
      </c>
      <c r="AU2871" s="20">
        <f t="shared" ref="AU2871" si="1957">IF(AND(AK2871&lt;0,AK2871+AT2871&lt;0),-AT2871,AK2871)</f>
        <v>0</v>
      </c>
    </row>
    <row r="2872" spans="1:47" x14ac:dyDescent="0.15">
      <c r="A2872" s="21" t="s">
        <v>1273</v>
      </c>
      <c r="B2872" s="20" t="s">
        <v>918</v>
      </c>
      <c r="C2872" s="20" t="s">
        <v>1050</v>
      </c>
      <c r="D2872" s="20" t="s">
        <v>1078</v>
      </c>
      <c r="E2872" s="20" t="s">
        <v>1079</v>
      </c>
      <c r="F2872" s="20" t="s">
        <v>1250</v>
      </c>
      <c r="G2872" s="20" t="s">
        <v>4022</v>
      </c>
      <c r="H2872" s="20"/>
      <c r="I2872" s="20">
        <v>13728230845</v>
      </c>
      <c r="J2872" s="20" t="s">
        <v>1268</v>
      </c>
      <c r="K2872" s="20" t="s">
        <v>1081</v>
      </c>
      <c r="L2872" s="20" t="s">
        <v>1358</v>
      </c>
      <c r="M2872" s="20">
        <v>1088</v>
      </c>
      <c r="N2872" s="20">
        <v>1088</v>
      </c>
      <c r="O2872" s="20" t="s">
        <v>927</v>
      </c>
      <c r="P2872" s="20" t="s">
        <v>50</v>
      </c>
      <c r="Q2872" s="28"/>
      <c r="R2872" s="21" t="s">
        <v>1082</v>
      </c>
      <c r="S2872" s="21"/>
      <c r="T2872" s="21" t="s">
        <v>53</v>
      </c>
      <c r="U2872" s="21" t="s">
        <v>1083</v>
      </c>
      <c r="V2872" s="46">
        <v>1</v>
      </c>
      <c r="W2872" s="26">
        <f t="shared" si="1914"/>
        <v>1</v>
      </c>
      <c r="X2872" s="26">
        <f t="shared" si="1920"/>
        <v>1</v>
      </c>
      <c r="Y2872" s="21">
        <v>10</v>
      </c>
      <c r="Z2872" s="22">
        <f t="shared" si="1906"/>
        <v>1088</v>
      </c>
      <c r="AA2872" s="20" t="s">
        <v>2218</v>
      </c>
      <c r="AB2872" s="22"/>
      <c r="AC2872" s="22">
        <v>1</v>
      </c>
      <c r="AD2872" s="22"/>
      <c r="AE2872" s="22">
        <f t="shared" ref="AE2872:AE2877" si="1958">N2872</f>
        <v>1088</v>
      </c>
      <c r="AF2872" s="22">
        <f t="shared" si="1915"/>
        <v>1088</v>
      </c>
      <c r="AG2872" s="20">
        <f t="shared" ref="AG2872:AG2874" si="1959">N2872</f>
        <v>1088</v>
      </c>
      <c r="AH2872" s="20" t="str">
        <f>VLOOKUP(U2872,[1]提成计算!B:I,8,FALSE)</f>
        <v xml:space="preserve"> </v>
      </c>
      <c r="AI2872" s="20"/>
      <c r="AJ2872" s="22"/>
      <c r="AK2872" s="22"/>
      <c r="AM2872" s="22"/>
      <c r="AN2872" s="22"/>
      <c r="AO2872" s="22" t="s">
        <v>3441</v>
      </c>
      <c r="AP2872" s="22" t="s">
        <v>1301</v>
      </c>
      <c r="AS2872" s="20"/>
      <c r="AT2872" s="20"/>
      <c r="AU2872" s="20"/>
    </row>
    <row r="2873" spans="1:47" x14ac:dyDescent="0.15">
      <c r="A2873" s="21" t="s">
        <v>1273</v>
      </c>
      <c r="B2873" s="20" t="s">
        <v>918</v>
      </c>
      <c r="C2873" s="20" t="s">
        <v>1050</v>
      </c>
      <c r="D2873" s="20" t="s">
        <v>1078</v>
      </c>
      <c r="E2873" s="20" t="s">
        <v>1079</v>
      </c>
      <c r="F2873" s="20" t="s">
        <v>1250</v>
      </c>
      <c r="G2873" s="20" t="s">
        <v>4023</v>
      </c>
      <c r="H2873" s="20"/>
      <c r="I2873" s="20">
        <v>13642890385</v>
      </c>
      <c r="J2873" s="20" t="s">
        <v>1268</v>
      </c>
      <c r="K2873" s="20" t="s">
        <v>1081</v>
      </c>
      <c r="L2873" s="20" t="s">
        <v>1358</v>
      </c>
      <c r="M2873" s="20">
        <v>1088</v>
      </c>
      <c r="N2873" s="20">
        <v>1088</v>
      </c>
      <c r="O2873" s="20" t="s">
        <v>927</v>
      </c>
      <c r="P2873" s="20" t="s">
        <v>50</v>
      </c>
      <c r="Q2873" s="28"/>
      <c r="R2873" s="21" t="s">
        <v>1082</v>
      </c>
      <c r="S2873" s="21"/>
      <c r="T2873" s="21" t="s">
        <v>53</v>
      </c>
      <c r="U2873" s="21" t="s">
        <v>1083</v>
      </c>
      <c r="V2873" s="46">
        <v>1</v>
      </c>
      <c r="W2873" s="26">
        <f t="shared" si="1914"/>
        <v>1</v>
      </c>
      <c r="X2873" s="26">
        <f t="shared" si="1920"/>
        <v>1</v>
      </c>
      <c r="Y2873" s="21">
        <v>10</v>
      </c>
      <c r="Z2873" s="22">
        <f t="shared" si="1906"/>
        <v>1088</v>
      </c>
      <c r="AA2873" s="20" t="s">
        <v>3440</v>
      </c>
      <c r="AB2873" s="22"/>
      <c r="AC2873" s="22">
        <v>1</v>
      </c>
      <c r="AD2873" s="22"/>
      <c r="AE2873" s="22">
        <f t="shared" si="1958"/>
        <v>1088</v>
      </c>
      <c r="AF2873" s="22">
        <f t="shared" si="1915"/>
        <v>1088</v>
      </c>
      <c r="AG2873" s="20">
        <f t="shared" si="1959"/>
        <v>1088</v>
      </c>
      <c r="AH2873" s="20" t="str">
        <f>VLOOKUP(U2873,[1]提成计算!B:I,8,FALSE)</f>
        <v xml:space="preserve"> </v>
      </c>
      <c r="AI2873" s="20"/>
      <c r="AJ2873" s="22"/>
      <c r="AK2873" s="22"/>
      <c r="AM2873" s="22"/>
      <c r="AN2873" s="22"/>
      <c r="AO2873" s="22" t="s">
        <v>3441</v>
      </c>
      <c r="AP2873" s="22" t="s">
        <v>1301</v>
      </c>
      <c r="AS2873" s="20"/>
      <c r="AT2873" s="20"/>
      <c r="AU2873" s="20"/>
    </row>
    <row r="2874" spans="1:47" x14ac:dyDescent="0.15">
      <c r="A2874" s="21" t="s">
        <v>1273</v>
      </c>
      <c r="B2874" s="20" t="s">
        <v>918</v>
      </c>
      <c r="C2874" s="20" t="s">
        <v>1050</v>
      </c>
      <c r="D2874" s="20" t="s">
        <v>1078</v>
      </c>
      <c r="E2874" s="20" t="s">
        <v>1079</v>
      </c>
      <c r="F2874" s="20" t="s">
        <v>1250</v>
      </c>
      <c r="G2874" s="20" t="s">
        <v>4024</v>
      </c>
      <c r="H2874" s="20"/>
      <c r="I2874" s="20">
        <v>13525896165</v>
      </c>
      <c r="J2874" s="20" t="s">
        <v>1268</v>
      </c>
      <c r="K2874" s="20" t="s">
        <v>1081</v>
      </c>
      <c r="L2874" s="20" t="s">
        <v>1358</v>
      </c>
      <c r="M2874" s="20">
        <v>1088</v>
      </c>
      <c r="N2874" s="20">
        <v>1088</v>
      </c>
      <c r="O2874" s="20" t="s">
        <v>927</v>
      </c>
      <c r="P2874" s="20" t="s">
        <v>50</v>
      </c>
      <c r="Q2874" s="28"/>
      <c r="R2874" s="21" t="s">
        <v>1082</v>
      </c>
      <c r="S2874" s="21"/>
      <c r="T2874" s="21" t="s">
        <v>53</v>
      </c>
      <c r="U2874" s="21" t="s">
        <v>1083</v>
      </c>
      <c r="V2874" s="46">
        <v>1</v>
      </c>
      <c r="W2874" s="26">
        <f t="shared" si="1914"/>
        <v>1</v>
      </c>
      <c r="X2874" s="26">
        <f t="shared" si="1920"/>
        <v>1</v>
      </c>
      <c r="Y2874" s="21">
        <v>10</v>
      </c>
      <c r="Z2874" s="22">
        <f t="shared" si="1906"/>
        <v>1088</v>
      </c>
      <c r="AA2874" s="20" t="s">
        <v>3440</v>
      </c>
      <c r="AB2874" s="22"/>
      <c r="AC2874" s="22">
        <v>1</v>
      </c>
      <c r="AD2874" s="22"/>
      <c r="AE2874" s="22">
        <f t="shared" si="1958"/>
        <v>1088</v>
      </c>
      <c r="AF2874" s="22">
        <f t="shared" si="1915"/>
        <v>1088</v>
      </c>
      <c r="AG2874" s="20">
        <f t="shared" si="1959"/>
        <v>1088</v>
      </c>
      <c r="AH2874" s="20" t="str">
        <f>VLOOKUP(U2874,[1]提成计算!B:I,8,FALSE)</f>
        <v xml:space="preserve"> </v>
      </c>
      <c r="AI2874" s="20"/>
      <c r="AJ2874" s="22"/>
      <c r="AK2874" s="22"/>
      <c r="AM2874" s="22"/>
      <c r="AN2874" s="22"/>
      <c r="AO2874" s="22" t="s">
        <v>3441</v>
      </c>
      <c r="AP2874" s="22" t="s">
        <v>1301</v>
      </c>
      <c r="AS2874" s="20"/>
      <c r="AT2874" s="20"/>
      <c r="AU2874" s="20"/>
    </row>
    <row r="2875" spans="1:47" x14ac:dyDescent="0.15">
      <c r="A2875" s="21" t="s">
        <v>1273</v>
      </c>
      <c r="B2875" s="20" t="s">
        <v>918</v>
      </c>
      <c r="C2875" s="20" t="s">
        <v>1050</v>
      </c>
      <c r="D2875" s="20" t="s">
        <v>1065</v>
      </c>
      <c r="E2875" s="20" t="s">
        <v>1066</v>
      </c>
      <c r="F2875" s="20" t="s">
        <v>1250</v>
      </c>
      <c r="G2875" s="20" t="s">
        <v>4025</v>
      </c>
      <c r="H2875" s="20"/>
      <c r="I2875" s="20">
        <v>13644430866</v>
      </c>
      <c r="J2875" s="20" t="s">
        <v>924</v>
      </c>
      <c r="K2875" s="20" t="s">
        <v>4026</v>
      </c>
      <c r="L2875" s="20" t="s">
        <v>1299</v>
      </c>
      <c r="M2875" s="20">
        <v>888</v>
      </c>
      <c r="N2875" s="20">
        <v>888</v>
      </c>
      <c r="O2875" s="20" t="s">
        <v>927</v>
      </c>
      <c r="P2875" s="20" t="s">
        <v>50</v>
      </c>
      <c r="Q2875" s="28"/>
      <c r="R2875" s="21" t="s">
        <v>69</v>
      </c>
      <c r="S2875" s="25" t="s">
        <v>1068</v>
      </c>
      <c r="T2875" s="21" t="s">
        <v>3575</v>
      </c>
      <c r="U2875" s="21" t="s">
        <v>1803</v>
      </c>
      <c r="V2875" s="46">
        <v>1</v>
      </c>
      <c r="W2875" s="26">
        <f t="shared" si="1914"/>
        <v>1</v>
      </c>
      <c r="Y2875" s="21">
        <v>12</v>
      </c>
      <c r="Z2875" s="22">
        <f t="shared" si="1906"/>
        <v>888</v>
      </c>
      <c r="AA2875" s="20" t="s">
        <v>3440</v>
      </c>
      <c r="AB2875" s="22"/>
      <c r="AC2875" s="22">
        <v>1</v>
      </c>
      <c r="AD2875" s="22"/>
      <c r="AE2875" s="22">
        <f t="shared" si="1958"/>
        <v>888</v>
      </c>
      <c r="AF2875" s="22">
        <f t="shared" si="1915"/>
        <v>888</v>
      </c>
      <c r="AG2875" s="20"/>
      <c r="AH2875" s="22"/>
      <c r="AI2875" s="22"/>
      <c r="AJ2875" s="22">
        <f>N2875</f>
        <v>888</v>
      </c>
      <c r="AK2875" s="22">
        <f>IF(O2875="(传统)XDSL",VLOOKUP(S2875,[2]直销续费率明细!C:I,7,FALSE)*1,IF(O2875="GPON+XDSL",VLOOKUP(S2875,[2]直销续费率明细!C:I,7,FALSE)*1,VLOOKUP(S2875,[2]直销续费率明细!C:I,5,FALSE)*1))</f>
        <v>15</v>
      </c>
      <c r="AL2875" s="22" t="s">
        <v>1300</v>
      </c>
      <c r="AM2875" s="22"/>
      <c r="AN2875" s="22"/>
      <c r="AO2875" s="22" t="s">
        <v>3441</v>
      </c>
      <c r="AP2875" s="22" t="s">
        <v>1301</v>
      </c>
      <c r="AS2875" s="20">
        <f>IF(Y2875&gt;=10,VLOOKUP(U2875,[2]提成计算!B:T,19,FALSE),VLOOKUP(U2875,[2]提成计算!B:T,18,FALSE))</f>
        <v>0.1</v>
      </c>
      <c r="AT2875" s="20">
        <f t="shared" ref="AT2875" si="1960">IF(AD2875*AS2875&gt;0,AD2875*AS2875,AE2875*AS2875)</f>
        <v>88.800000000000011</v>
      </c>
      <c r="AU2875" s="20">
        <f t="shared" ref="AU2875" si="1961">IF(AND(AK2875&lt;0,AK2875+AT2875&lt;0),-AT2875,AK2875)</f>
        <v>15</v>
      </c>
    </row>
    <row r="2876" spans="1:47" x14ac:dyDescent="0.15">
      <c r="A2876" s="21" t="s">
        <v>1273</v>
      </c>
      <c r="B2876" s="20" t="s">
        <v>918</v>
      </c>
      <c r="C2876" s="20" t="s">
        <v>1050</v>
      </c>
      <c r="D2876" s="20" t="s">
        <v>1070</v>
      </c>
      <c r="E2876" s="20" t="s">
        <v>1076</v>
      </c>
      <c r="F2876" s="20" t="s">
        <v>1250</v>
      </c>
      <c r="G2876" s="20" t="s">
        <v>4027</v>
      </c>
      <c r="H2876" s="20"/>
      <c r="I2876" s="20">
        <v>18826839259</v>
      </c>
      <c r="J2876" s="20" t="s">
        <v>1268</v>
      </c>
      <c r="K2876" s="20" t="s">
        <v>3733</v>
      </c>
      <c r="L2876" s="20" t="s">
        <v>1358</v>
      </c>
      <c r="M2876" s="20">
        <v>1088</v>
      </c>
      <c r="N2876" s="20">
        <v>1088</v>
      </c>
      <c r="O2876" s="20" t="s">
        <v>927</v>
      </c>
      <c r="P2876" s="20" t="s">
        <v>50</v>
      </c>
      <c r="Q2876" s="28"/>
      <c r="R2876" s="21" t="s">
        <v>104</v>
      </c>
      <c r="S2876" s="21"/>
      <c r="T2876" s="21" t="s">
        <v>53</v>
      </c>
      <c r="U2876" s="21" t="s">
        <v>1712</v>
      </c>
      <c r="V2876" s="46">
        <v>1</v>
      </c>
      <c r="W2876" s="26">
        <f t="shared" si="1914"/>
        <v>1</v>
      </c>
      <c r="X2876" s="26">
        <f t="shared" si="1920"/>
        <v>1</v>
      </c>
      <c r="Y2876" s="21">
        <v>10</v>
      </c>
      <c r="Z2876" s="22">
        <f t="shared" si="1906"/>
        <v>1088</v>
      </c>
      <c r="AA2876" s="20" t="s">
        <v>3440</v>
      </c>
      <c r="AB2876" s="22"/>
      <c r="AC2876" s="22">
        <v>1</v>
      </c>
      <c r="AD2876" s="22"/>
      <c r="AE2876" s="22">
        <f t="shared" si="1958"/>
        <v>1088</v>
      </c>
      <c r="AF2876" s="22">
        <f t="shared" si="1915"/>
        <v>1088</v>
      </c>
      <c r="AG2876" s="20">
        <f>N2876</f>
        <v>1088</v>
      </c>
      <c r="AH2876" s="20" t="str">
        <f>VLOOKUP(U2876,[1]提成计算!B:I,8,FALSE)</f>
        <v xml:space="preserve"> </v>
      </c>
      <c r="AI2876" s="20"/>
      <c r="AJ2876" s="22"/>
      <c r="AK2876" s="22"/>
      <c r="AM2876" s="22"/>
      <c r="AN2876" s="22"/>
      <c r="AO2876" s="22" t="s">
        <v>3441</v>
      </c>
      <c r="AP2876" s="22" t="s">
        <v>1301</v>
      </c>
      <c r="AS2876" s="20"/>
      <c r="AT2876" s="20"/>
      <c r="AU2876" s="20"/>
    </row>
    <row r="2877" spans="1:47" x14ac:dyDescent="0.15">
      <c r="A2877" s="21" t="s">
        <v>1273</v>
      </c>
      <c r="B2877" s="20" t="s">
        <v>918</v>
      </c>
      <c r="C2877" s="20" t="s">
        <v>1050</v>
      </c>
      <c r="D2877" s="20" t="s">
        <v>1051</v>
      </c>
      <c r="E2877" s="20" t="s">
        <v>3893</v>
      </c>
      <c r="F2877" s="20" t="s">
        <v>1250</v>
      </c>
      <c r="G2877" s="20" t="s">
        <v>4028</v>
      </c>
      <c r="H2877" s="20"/>
      <c r="I2877" s="20">
        <v>13688998361</v>
      </c>
      <c r="J2877" s="20" t="s">
        <v>924</v>
      </c>
      <c r="K2877" s="20" t="s">
        <v>685</v>
      </c>
      <c r="L2877" s="20" t="s">
        <v>2166</v>
      </c>
      <c r="M2877" s="20">
        <v>1088</v>
      </c>
      <c r="N2877" s="20">
        <v>1088</v>
      </c>
      <c r="O2877" s="20" t="s">
        <v>927</v>
      </c>
      <c r="P2877" s="20" t="s">
        <v>50</v>
      </c>
      <c r="Q2877" s="28"/>
      <c r="R2877" s="21" t="s">
        <v>121</v>
      </c>
      <c r="S2877" s="25" t="s">
        <v>1054</v>
      </c>
      <c r="T2877" s="21" t="s">
        <v>53</v>
      </c>
      <c r="U2877" s="21" t="s">
        <v>686</v>
      </c>
      <c r="V2877" s="46">
        <v>1</v>
      </c>
      <c r="W2877" s="26">
        <f t="shared" si="1914"/>
        <v>1</v>
      </c>
      <c r="Y2877" s="21">
        <v>20</v>
      </c>
      <c r="Z2877" s="22">
        <f t="shared" si="1906"/>
        <v>1088</v>
      </c>
      <c r="AA2877" s="20" t="s">
        <v>3440</v>
      </c>
      <c r="AB2877" s="22"/>
      <c r="AC2877" s="22">
        <v>1</v>
      </c>
      <c r="AD2877" s="22"/>
      <c r="AE2877" s="22">
        <f t="shared" si="1958"/>
        <v>1088</v>
      </c>
      <c r="AF2877" s="22">
        <f t="shared" si="1915"/>
        <v>1088</v>
      </c>
      <c r="AG2877" s="20"/>
      <c r="AH2877" s="22"/>
      <c r="AI2877" s="22"/>
      <c r="AJ2877" s="22">
        <f t="shared" ref="AJ2877:AJ2878" si="1962">N2877</f>
        <v>1088</v>
      </c>
      <c r="AK2877" s="22">
        <f>IF(O2877="(传统)XDSL",VLOOKUP(S2877,[2]直销续费率明细!C:I,7,FALSE)*1,IF(O2877="GPON+XDSL",VLOOKUP(S2877,[2]直销续费率明细!C:I,7,FALSE)*1,VLOOKUP(S2877,[2]直销续费率明细!C:I,5,FALSE)*1))</f>
        <v>25</v>
      </c>
      <c r="AL2877" s="22" t="s">
        <v>1309</v>
      </c>
      <c r="AM2877" s="22"/>
      <c r="AN2877" s="22"/>
      <c r="AO2877" s="22" t="s">
        <v>2216</v>
      </c>
      <c r="AP2877" s="22" t="s">
        <v>1301</v>
      </c>
      <c r="AS2877" s="20">
        <f>IF(Y2877&gt;=10,VLOOKUP(U2877,[2]提成计算!B:T,19,FALSE),VLOOKUP(U2877,[2]提成计算!B:T,18,FALSE))</f>
        <v>0.09</v>
      </c>
      <c r="AT2877" s="20">
        <f t="shared" ref="AT2877:AT2878" si="1963">IF(AD2877*AS2877&gt;0,AD2877*AS2877,AE2877*AS2877)</f>
        <v>97.92</v>
      </c>
      <c r="AU2877" s="20">
        <f t="shared" ref="AU2877:AU2878" si="1964">IF(AND(AK2877&lt;0,AK2877+AT2877&lt;0),-AT2877,AK2877)</f>
        <v>25</v>
      </c>
    </row>
    <row r="2878" spans="1:47" x14ac:dyDescent="0.15">
      <c r="A2878" s="21" t="s">
        <v>1273</v>
      </c>
      <c r="B2878" s="20" t="s">
        <v>918</v>
      </c>
      <c r="C2878" s="20" t="s">
        <v>1050</v>
      </c>
      <c r="D2878" s="20" t="s">
        <v>1051</v>
      </c>
      <c r="E2878" s="20" t="s">
        <v>1492</v>
      </c>
      <c r="F2878" s="20" t="s">
        <v>1250</v>
      </c>
      <c r="G2878" s="20" t="s">
        <v>4029</v>
      </c>
      <c r="H2878" s="20"/>
      <c r="I2878" s="20">
        <v>15015126108</v>
      </c>
      <c r="J2878" s="20" t="s">
        <v>924</v>
      </c>
      <c r="K2878" s="20" t="s">
        <v>202</v>
      </c>
      <c r="L2878" s="20" t="s">
        <v>1918</v>
      </c>
      <c r="M2878" s="20">
        <v>680</v>
      </c>
      <c r="N2878" s="20">
        <v>680</v>
      </c>
      <c r="O2878" s="20" t="s">
        <v>1262</v>
      </c>
      <c r="P2878" s="20" t="s">
        <v>50</v>
      </c>
      <c r="Q2878" s="28"/>
      <c r="R2878" s="21" t="s">
        <v>121</v>
      </c>
      <c r="S2878" s="25" t="s">
        <v>1494</v>
      </c>
      <c r="T2878" s="21" t="s">
        <v>53</v>
      </c>
      <c r="U2878" s="21" t="s">
        <v>203</v>
      </c>
      <c r="V2878" s="46">
        <v>1</v>
      </c>
      <c r="W2878" s="26">
        <f t="shared" si="1914"/>
        <v>1</v>
      </c>
      <c r="Y2878" s="21">
        <v>4</v>
      </c>
      <c r="Z2878" s="22">
        <f t="shared" ref="Z2878:Z2941" si="1965">N2878</f>
        <v>680</v>
      </c>
      <c r="AA2878" s="20" t="s">
        <v>3440</v>
      </c>
      <c r="AB2878" s="22">
        <v>1</v>
      </c>
      <c r="AC2878" s="22"/>
      <c r="AD2878" s="22">
        <f>N2878</f>
        <v>680</v>
      </c>
      <c r="AE2878" s="22"/>
      <c r="AF2878" s="22">
        <f t="shared" si="1915"/>
        <v>680</v>
      </c>
      <c r="AG2878" s="20"/>
      <c r="AH2878" s="22"/>
      <c r="AI2878" s="22"/>
      <c r="AJ2878" s="22">
        <f t="shared" si="1962"/>
        <v>680</v>
      </c>
      <c r="AK2878" s="22">
        <f>IF(O2878="(传统)XDSL",VLOOKUP(S2878,[2]直销续费率明细!C:I,7,FALSE)*1,IF(O2878="GPON+XDSL",VLOOKUP(S2878,[2]直销续费率明细!C:I,7,FALSE)*1,VLOOKUP(S2878,[2]直销续费率明细!C:I,5,FALSE)*1))</f>
        <v>25</v>
      </c>
      <c r="AL2878" s="22" t="s">
        <v>1309</v>
      </c>
      <c r="AM2878" s="22"/>
      <c r="AN2878" s="22"/>
      <c r="AO2878" s="22" t="s">
        <v>3441</v>
      </c>
      <c r="AP2878" s="22" t="s">
        <v>3460</v>
      </c>
      <c r="AS2878" s="20">
        <f>IF(Y2878&gt;=10,VLOOKUP(U2878,[2]提成计算!B:T,19,FALSE),VLOOKUP(U2878,[2]提成计算!B:T,18,FALSE))</f>
        <v>0.06</v>
      </c>
      <c r="AT2878" s="20">
        <f t="shared" si="1963"/>
        <v>40.799999999999997</v>
      </c>
      <c r="AU2878" s="20">
        <f t="shared" si="1964"/>
        <v>25</v>
      </c>
    </row>
    <row r="2879" spans="1:47" x14ac:dyDescent="0.15">
      <c r="A2879" s="21" t="s">
        <v>1273</v>
      </c>
      <c r="B2879" s="20" t="s">
        <v>918</v>
      </c>
      <c r="C2879" s="20" t="s">
        <v>1050</v>
      </c>
      <c r="D2879" s="20" t="s">
        <v>1078</v>
      </c>
      <c r="E2879" s="20" t="s">
        <v>1079</v>
      </c>
      <c r="F2879" s="20" t="s">
        <v>1250</v>
      </c>
      <c r="G2879" s="20" t="s">
        <v>4030</v>
      </c>
      <c r="H2879" s="20"/>
      <c r="I2879" s="20">
        <v>13751333178</v>
      </c>
      <c r="J2879" s="20" t="s">
        <v>1268</v>
      </c>
      <c r="K2879" s="20" t="s">
        <v>1086</v>
      </c>
      <c r="L2879" s="20" t="s">
        <v>1358</v>
      </c>
      <c r="M2879" s="20">
        <v>1088</v>
      </c>
      <c r="N2879" s="20">
        <v>1088</v>
      </c>
      <c r="O2879" s="20" t="s">
        <v>927</v>
      </c>
      <c r="P2879" s="20" t="s">
        <v>50</v>
      </c>
      <c r="Q2879" s="28"/>
      <c r="R2879" s="21" t="s">
        <v>1082</v>
      </c>
      <c r="S2879" s="21"/>
      <c r="T2879" s="21" t="s">
        <v>53</v>
      </c>
      <c r="U2879" s="21" t="s">
        <v>1088</v>
      </c>
      <c r="V2879" s="46">
        <v>1</v>
      </c>
      <c r="W2879" s="26">
        <f t="shared" si="1914"/>
        <v>1</v>
      </c>
      <c r="X2879" s="26">
        <f t="shared" si="1920"/>
        <v>1</v>
      </c>
      <c r="Y2879" s="21">
        <v>10</v>
      </c>
      <c r="Z2879" s="22">
        <f t="shared" si="1965"/>
        <v>1088</v>
      </c>
      <c r="AA2879" s="20" t="s">
        <v>3440</v>
      </c>
      <c r="AB2879" s="22"/>
      <c r="AC2879" s="22">
        <v>1</v>
      </c>
      <c r="AD2879" s="22"/>
      <c r="AE2879" s="22">
        <f t="shared" ref="AE2879:AE2892" si="1966">N2879</f>
        <v>1088</v>
      </c>
      <c r="AF2879" s="22">
        <f t="shared" si="1915"/>
        <v>1088</v>
      </c>
      <c r="AG2879" s="20">
        <f t="shared" ref="AG2879:AG2881" si="1967">N2879</f>
        <v>1088</v>
      </c>
      <c r="AH2879" s="20" t="str">
        <f>VLOOKUP(U2879,[1]提成计算!B:I,8,FALSE)</f>
        <v xml:space="preserve"> </v>
      </c>
      <c r="AI2879" s="20"/>
      <c r="AJ2879" s="22"/>
      <c r="AK2879" s="22"/>
      <c r="AM2879" s="22"/>
      <c r="AN2879" s="22"/>
      <c r="AO2879" s="22" t="s">
        <v>3441</v>
      </c>
      <c r="AP2879" s="22" t="s">
        <v>1301</v>
      </c>
      <c r="AS2879" s="20"/>
      <c r="AT2879" s="20"/>
      <c r="AU2879" s="20"/>
    </row>
    <row r="2880" spans="1:47" x14ac:dyDescent="0.15">
      <c r="A2880" s="21" t="s">
        <v>1273</v>
      </c>
      <c r="B2880" s="20" t="s">
        <v>918</v>
      </c>
      <c r="C2880" s="20" t="s">
        <v>1050</v>
      </c>
      <c r="D2880" s="20" t="s">
        <v>1078</v>
      </c>
      <c r="E2880" s="20" t="s">
        <v>1079</v>
      </c>
      <c r="F2880" s="20" t="s">
        <v>1250</v>
      </c>
      <c r="G2880" s="20" t="s">
        <v>4031</v>
      </c>
      <c r="H2880" s="20"/>
      <c r="I2880" s="20">
        <v>15992761647</v>
      </c>
      <c r="J2880" s="20" t="s">
        <v>1268</v>
      </c>
      <c r="K2880" s="20" t="s">
        <v>1081</v>
      </c>
      <c r="L2880" s="20" t="s">
        <v>1358</v>
      </c>
      <c r="M2880" s="20">
        <v>1088</v>
      </c>
      <c r="N2880" s="20">
        <v>1088</v>
      </c>
      <c r="O2880" s="20" t="s">
        <v>927</v>
      </c>
      <c r="P2880" s="20" t="s">
        <v>50</v>
      </c>
      <c r="Q2880" s="28"/>
      <c r="R2880" s="21" t="s">
        <v>1082</v>
      </c>
      <c r="S2880" s="21"/>
      <c r="T2880" s="21" t="s">
        <v>53</v>
      </c>
      <c r="U2880" s="21" t="s">
        <v>1083</v>
      </c>
      <c r="V2880" s="46">
        <v>1</v>
      </c>
      <c r="W2880" s="26">
        <f t="shared" si="1914"/>
        <v>1</v>
      </c>
      <c r="X2880" s="26">
        <f t="shared" si="1920"/>
        <v>1</v>
      </c>
      <c r="Y2880" s="21">
        <v>10</v>
      </c>
      <c r="Z2880" s="22">
        <f t="shared" si="1965"/>
        <v>1088</v>
      </c>
      <c r="AA2880" s="20" t="s">
        <v>3440</v>
      </c>
      <c r="AB2880" s="22"/>
      <c r="AC2880" s="22">
        <v>1</v>
      </c>
      <c r="AD2880" s="22"/>
      <c r="AE2880" s="22">
        <f t="shared" si="1966"/>
        <v>1088</v>
      </c>
      <c r="AF2880" s="22">
        <f t="shared" si="1915"/>
        <v>1088</v>
      </c>
      <c r="AG2880" s="20">
        <f t="shared" si="1967"/>
        <v>1088</v>
      </c>
      <c r="AH2880" s="20" t="str">
        <f>VLOOKUP(U2880,[1]提成计算!B:I,8,FALSE)</f>
        <v xml:space="preserve"> </v>
      </c>
      <c r="AI2880" s="20"/>
      <c r="AJ2880" s="22"/>
      <c r="AK2880" s="22"/>
      <c r="AM2880" s="22"/>
      <c r="AN2880" s="22"/>
      <c r="AO2880" s="22" t="s">
        <v>3441</v>
      </c>
      <c r="AP2880" s="22" t="s">
        <v>1301</v>
      </c>
      <c r="AS2880" s="20"/>
      <c r="AT2880" s="20"/>
      <c r="AU2880" s="20"/>
    </row>
    <row r="2881" spans="1:47" x14ac:dyDescent="0.15">
      <c r="A2881" s="21" t="s">
        <v>1273</v>
      </c>
      <c r="B2881" s="20" t="s">
        <v>918</v>
      </c>
      <c r="C2881" s="20" t="s">
        <v>1050</v>
      </c>
      <c r="D2881" s="20" t="s">
        <v>1070</v>
      </c>
      <c r="E2881" s="20" t="s">
        <v>1076</v>
      </c>
      <c r="F2881" s="20" t="s">
        <v>1250</v>
      </c>
      <c r="G2881" s="20" t="s">
        <v>4032</v>
      </c>
      <c r="H2881" s="20"/>
      <c r="I2881" s="20">
        <v>13622603167</v>
      </c>
      <c r="J2881" s="20" t="s">
        <v>1268</v>
      </c>
      <c r="K2881" s="20" t="s">
        <v>3733</v>
      </c>
      <c r="L2881" s="20" t="s">
        <v>1358</v>
      </c>
      <c r="M2881" s="20">
        <v>1088</v>
      </c>
      <c r="N2881" s="20">
        <v>1088</v>
      </c>
      <c r="O2881" s="20" t="s">
        <v>927</v>
      </c>
      <c r="P2881" s="20" t="s">
        <v>50</v>
      </c>
      <c r="Q2881" s="28"/>
      <c r="R2881" s="21" t="s">
        <v>104</v>
      </c>
      <c r="S2881" s="21"/>
      <c r="T2881" s="21" t="s">
        <v>53</v>
      </c>
      <c r="U2881" s="21" t="s">
        <v>1712</v>
      </c>
      <c r="V2881" s="46">
        <v>1</v>
      </c>
      <c r="W2881" s="26">
        <f t="shared" si="1914"/>
        <v>1</v>
      </c>
      <c r="X2881" s="26">
        <f t="shared" si="1920"/>
        <v>1</v>
      </c>
      <c r="Y2881" s="21">
        <v>10</v>
      </c>
      <c r="Z2881" s="22">
        <f t="shared" si="1965"/>
        <v>1088</v>
      </c>
      <c r="AA2881" s="20" t="s">
        <v>3440</v>
      </c>
      <c r="AB2881" s="22"/>
      <c r="AC2881" s="22">
        <v>1</v>
      </c>
      <c r="AD2881" s="22"/>
      <c r="AE2881" s="22">
        <f t="shared" si="1966"/>
        <v>1088</v>
      </c>
      <c r="AF2881" s="22">
        <f t="shared" si="1915"/>
        <v>1088</v>
      </c>
      <c r="AG2881" s="20">
        <f t="shared" si="1967"/>
        <v>1088</v>
      </c>
      <c r="AH2881" s="20" t="str">
        <f>VLOOKUP(U2881,[1]提成计算!B:I,8,FALSE)</f>
        <v xml:space="preserve"> </v>
      </c>
      <c r="AI2881" s="20"/>
      <c r="AJ2881" s="22"/>
      <c r="AK2881" s="22"/>
      <c r="AM2881" s="22"/>
      <c r="AN2881" s="22"/>
      <c r="AO2881" s="22" t="s">
        <v>3441</v>
      </c>
      <c r="AP2881" s="22" t="s">
        <v>1301</v>
      </c>
      <c r="AS2881" s="20"/>
      <c r="AT2881" s="20"/>
      <c r="AU2881" s="20"/>
    </row>
    <row r="2882" spans="1:47" x14ac:dyDescent="0.15">
      <c r="A2882" s="21" t="s">
        <v>1273</v>
      </c>
      <c r="B2882" s="20" t="s">
        <v>918</v>
      </c>
      <c r="C2882" s="20" t="s">
        <v>1050</v>
      </c>
      <c r="D2882" s="20" t="s">
        <v>1051</v>
      </c>
      <c r="E2882" s="20" t="s">
        <v>1492</v>
      </c>
      <c r="F2882" s="20" t="s">
        <v>1250</v>
      </c>
      <c r="G2882" s="20" t="s">
        <v>4033</v>
      </c>
      <c r="H2882" s="20"/>
      <c r="I2882" s="20">
        <v>13669878609</v>
      </c>
      <c r="J2882" s="20" t="s">
        <v>924</v>
      </c>
      <c r="K2882" s="20" t="s">
        <v>685</v>
      </c>
      <c r="L2882" s="20" t="s">
        <v>1299</v>
      </c>
      <c r="M2882" s="20">
        <v>888</v>
      </c>
      <c r="N2882" s="20">
        <v>888</v>
      </c>
      <c r="O2882" s="20" t="s">
        <v>927</v>
      </c>
      <c r="P2882" s="20" t="s">
        <v>50</v>
      </c>
      <c r="Q2882" s="28"/>
      <c r="R2882" s="21" t="s">
        <v>121</v>
      </c>
      <c r="S2882" s="25" t="s">
        <v>1494</v>
      </c>
      <c r="T2882" s="21" t="s">
        <v>53</v>
      </c>
      <c r="U2882" s="21" t="s">
        <v>686</v>
      </c>
      <c r="V2882" s="46">
        <v>1</v>
      </c>
      <c r="W2882" s="26">
        <f t="shared" si="1914"/>
        <v>1</v>
      </c>
      <c r="Y2882" s="21">
        <v>12</v>
      </c>
      <c r="Z2882" s="22">
        <f t="shared" si="1965"/>
        <v>888</v>
      </c>
      <c r="AA2882" s="20" t="s">
        <v>3440</v>
      </c>
      <c r="AB2882" s="22"/>
      <c r="AC2882" s="22">
        <v>1</v>
      </c>
      <c r="AD2882" s="22"/>
      <c r="AE2882" s="22">
        <f t="shared" si="1966"/>
        <v>888</v>
      </c>
      <c r="AF2882" s="22">
        <f t="shared" si="1915"/>
        <v>888</v>
      </c>
      <c r="AG2882" s="20"/>
      <c r="AH2882" s="22"/>
      <c r="AI2882" s="22"/>
      <c r="AJ2882" s="22">
        <f t="shared" ref="AJ2882:AJ2883" si="1968">N2882</f>
        <v>888</v>
      </c>
      <c r="AK2882" s="22">
        <f>IF(O2882="(传统)XDSL",VLOOKUP(S2882,[2]直销续费率明细!C:I,7,FALSE)*1,IF(O2882="GPON+XDSL",VLOOKUP(S2882,[2]直销续费率明细!C:I,7,FALSE)*1,VLOOKUP(S2882,[2]直销续费率明细!C:I,5,FALSE)*1))</f>
        <v>25</v>
      </c>
      <c r="AL2882" s="22" t="s">
        <v>1309</v>
      </c>
      <c r="AM2882" s="22"/>
      <c r="AN2882" s="22"/>
      <c r="AO2882" s="22" t="s">
        <v>2216</v>
      </c>
      <c r="AP2882" s="22" t="s">
        <v>1301</v>
      </c>
      <c r="AS2882" s="20">
        <f>IF(Y2882&gt;=10,VLOOKUP(U2882,[2]提成计算!B:T,19,FALSE),VLOOKUP(U2882,[2]提成计算!B:T,18,FALSE))</f>
        <v>0.09</v>
      </c>
      <c r="AT2882" s="20">
        <f t="shared" ref="AT2882:AT2883" si="1969">IF(AD2882*AS2882&gt;0,AD2882*AS2882,AE2882*AS2882)</f>
        <v>79.92</v>
      </c>
      <c r="AU2882" s="20">
        <f t="shared" ref="AU2882:AU2883" si="1970">IF(AND(AK2882&lt;0,AK2882+AT2882&lt;0),-AT2882,AK2882)</f>
        <v>25</v>
      </c>
    </row>
    <row r="2883" spans="1:47" x14ac:dyDescent="0.15">
      <c r="A2883" s="21" t="s">
        <v>1273</v>
      </c>
      <c r="B2883" s="20" t="s">
        <v>918</v>
      </c>
      <c r="C2883" s="20" t="s">
        <v>1050</v>
      </c>
      <c r="D2883" s="20" t="s">
        <v>1051</v>
      </c>
      <c r="E2883" s="20" t="s">
        <v>1492</v>
      </c>
      <c r="F2883" s="20" t="s">
        <v>1250</v>
      </c>
      <c r="G2883" s="20" t="s">
        <v>4034</v>
      </c>
      <c r="H2883" s="20"/>
      <c r="I2883" s="20">
        <v>13826953916</v>
      </c>
      <c r="J2883" s="20" t="s">
        <v>924</v>
      </c>
      <c r="K2883" s="20" t="s">
        <v>685</v>
      </c>
      <c r="L2883" s="20" t="s">
        <v>2166</v>
      </c>
      <c r="M2883" s="20">
        <v>1088</v>
      </c>
      <c r="N2883" s="20">
        <v>1088</v>
      </c>
      <c r="O2883" s="20" t="s">
        <v>927</v>
      </c>
      <c r="P2883" s="20" t="s">
        <v>50</v>
      </c>
      <c r="Q2883" s="28"/>
      <c r="R2883" s="21" t="s">
        <v>121</v>
      </c>
      <c r="S2883" s="25" t="s">
        <v>1494</v>
      </c>
      <c r="T2883" s="21" t="s">
        <v>53</v>
      </c>
      <c r="U2883" s="21" t="s">
        <v>686</v>
      </c>
      <c r="V2883" s="46">
        <v>1</v>
      </c>
      <c r="W2883" s="26">
        <f t="shared" si="1914"/>
        <v>1</v>
      </c>
      <c r="Y2883" s="21">
        <v>20</v>
      </c>
      <c r="Z2883" s="22">
        <f t="shared" si="1965"/>
        <v>1088</v>
      </c>
      <c r="AA2883" s="20" t="s">
        <v>2218</v>
      </c>
      <c r="AB2883" s="22"/>
      <c r="AC2883" s="22">
        <v>1</v>
      </c>
      <c r="AD2883" s="22"/>
      <c r="AE2883" s="22">
        <f t="shared" si="1966"/>
        <v>1088</v>
      </c>
      <c r="AF2883" s="22">
        <f t="shared" si="1915"/>
        <v>1088</v>
      </c>
      <c r="AG2883" s="20"/>
      <c r="AH2883" s="22"/>
      <c r="AI2883" s="22"/>
      <c r="AJ2883" s="22">
        <f t="shared" si="1968"/>
        <v>1088</v>
      </c>
      <c r="AK2883" s="22">
        <f>IF(O2883="(传统)XDSL",VLOOKUP(S2883,[2]直销续费率明细!C:I,7,FALSE)*1,IF(O2883="GPON+XDSL",VLOOKUP(S2883,[2]直销续费率明细!C:I,7,FALSE)*1,VLOOKUP(S2883,[2]直销续费率明细!C:I,5,FALSE)*1))</f>
        <v>25</v>
      </c>
      <c r="AL2883" s="22" t="s">
        <v>1300</v>
      </c>
      <c r="AM2883" s="22"/>
      <c r="AN2883" s="22"/>
      <c r="AO2883" s="22" t="s">
        <v>2216</v>
      </c>
      <c r="AP2883" s="22" t="s">
        <v>1301</v>
      </c>
      <c r="AS2883" s="20">
        <f>IF(Y2883&gt;=10,VLOOKUP(U2883,[2]提成计算!B:T,19,FALSE),VLOOKUP(U2883,[2]提成计算!B:T,18,FALSE))</f>
        <v>0.09</v>
      </c>
      <c r="AT2883" s="20">
        <f t="shared" si="1969"/>
        <v>97.92</v>
      </c>
      <c r="AU2883" s="20">
        <f t="shared" si="1970"/>
        <v>25</v>
      </c>
    </row>
    <row r="2884" spans="1:47" x14ac:dyDescent="0.15">
      <c r="A2884" s="21" t="s">
        <v>1273</v>
      </c>
      <c r="B2884" s="20" t="s">
        <v>918</v>
      </c>
      <c r="C2884" s="20" t="s">
        <v>1050</v>
      </c>
      <c r="D2884" s="20" t="s">
        <v>1065</v>
      </c>
      <c r="E2884" s="20" t="s">
        <v>3766</v>
      </c>
      <c r="F2884" s="20" t="s">
        <v>1250</v>
      </c>
      <c r="G2884" s="20" t="s">
        <v>4035</v>
      </c>
      <c r="H2884" s="20"/>
      <c r="I2884" s="20">
        <v>13825721550</v>
      </c>
      <c r="J2884" s="20" t="s">
        <v>1268</v>
      </c>
      <c r="K2884" s="20" t="s">
        <v>68</v>
      </c>
      <c r="L2884" s="20" t="s">
        <v>1358</v>
      </c>
      <c r="M2884" s="20">
        <v>1088</v>
      </c>
      <c r="N2884" s="20">
        <v>1088</v>
      </c>
      <c r="O2884" s="20" t="s">
        <v>927</v>
      </c>
      <c r="P2884" s="20" t="s">
        <v>50</v>
      </c>
      <c r="Q2884" s="28"/>
      <c r="R2884" s="21" t="s">
        <v>69</v>
      </c>
      <c r="S2884" s="21"/>
      <c r="T2884" s="21" t="s">
        <v>53</v>
      </c>
      <c r="U2884" s="21" t="s">
        <v>70</v>
      </c>
      <c r="V2884" s="46">
        <v>1</v>
      </c>
      <c r="W2884" s="26">
        <f t="shared" si="1914"/>
        <v>1</v>
      </c>
      <c r="X2884" s="26">
        <f t="shared" si="1920"/>
        <v>1</v>
      </c>
      <c r="Y2884" s="21">
        <v>10</v>
      </c>
      <c r="Z2884" s="22">
        <f t="shared" si="1965"/>
        <v>1088</v>
      </c>
      <c r="AA2884" s="20" t="s">
        <v>2218</v>
      </c>
      <c r="AB2884" s="22"/>
      <c r="AC2884" s="22">
        <v>1</v>
      </c>
      <c r="AD2884" s="22"/>
      <c r="AE2884" s="22">
        <f t="shared" si="1966"/>
        <v>1088</v>
      </c>
      <c r="AF2884" s="22">
        <f t="shared" si="1915"/>
        <v>1088</v>
      </c>
      <c r="AG2884" s="20">
        <f t="shared" ref="AG2884:AG2887" si="1971">N2884</f>
        <v>1088</v>
      </c>
      <c r="AH2884" s="20" t="str">
        <f>VLOOKUP(U2884,[1]提成计算!B:I,8,FALSE)</f>
        <v xml:space="preserve"> </v>
      </c>
      <c r="AI2884" s="20"/>
      <c r="AJ2884" s="22"/>
      <c r="AK2884" s="22"/>
      <c r="AM2884" s="22"/>
      <c r="AN2884" s="22"/>
      <c r="AO2884" s="22" t="s">
        <v>3441</v>
      </c>
      <c r="AP2884" s="22" t="s">
        <v>1301</v>
      </c>
      <c r="AS2884" s="20"/>
      <c r="AT2884" s="20"/>
      <c r="AU2884" s="20"/>
    </row>
    <row r="2885" spans="1:47" x14ac:dyDescent="0.15">
      <c r="A2885" s="21" t="s">
        <v>1273</v>
      </c>
      <c r="B2885" s="20" t="s">
        <v>918</v>
      </c>
      <c r="C2885" s="20" t="s">
        <v>1050</v>
      </c>
      <c r="D2885" s="20" t="s">
        <v>1065</v>
      </c>
      <c r="E2885" s="20" t="s">
        <v>3766</v>
      </c>
      <c r="F2885" s="20" t="s">
        <v>1250</v>
      </c>
      <c r="G2885" s="20" t="s">
        <v>4036</v>
      </c>
      <c r="H2885" s="20"/>
      <c r="I2885" s="20">
        <v>13527998931</v>
      </c>
      <c r="J2885" s="20" t="s">
        <v>1268</v>
      </c>
      <c r="K2885" s="20" t="s">
        <v>381</v>
      </c>
      <c r="L2885" s="20" t="s">
        <v>1358</v>
      </c>
      <c r="M2885" s="20">
        <v>1088</v>
      </c>
      <c r="N2885" s="20">
        <v>1088</v>
      </c>
      <c r="O2885" s="20" t="s">
        <v>927</v>
      </c>
      <c r="P2885" s="20" t="s">
        <v>50</v>
      </c>
      <c r="Q2885" s="28"/>
      <c r="R2885" s="21" t="s">
        <v>69</v>
      </c>
      <c r="S2885" s="21"/>
      <c r="T2885" s="21" t="s">
        <v>53</v>
      </c>
      <c r="U2885" s="21" t="s">
        <v>382</v>
      </c>
      <c r="V2885" s="46">
        <v>1</v>
      </c>
      <c r="W2885" s="26">
        <f t="shared" si="1914"/>
        <v>1</v>
      </c>
      <c r="X2885" s="26">
        <f t="shared" si="1920"/>
        <v>1</v>
      </c>
      <c r="Y2885" s="21">
        <v>10</v>
      </c>
      <c r="Z2885" s="22">
        <f t="shared" si="1965"/>
        <v>1088</v>
      </c>
      <c r="AA2885" s="20" t="s">
        <v>3440</v>
      </c>
      <c r="AB2885" s="22"/>
      <c r="AC2885" s="22">
        <v>1</v>
      </c>
      <c r="AD2885" s="22"/>
      <c r="AE2885" s="22">
        <f t="shared" si="1966"/>
        <v>1088</v>
      </c>
      <c r="AF2885" s="22">
        <f t="shared" si="1915"/>
        <v>1088</v>
      </c>
      <c r="AG2885" s="20">
        <f t="shared" si="1971"/>
        <v>1088</v>
      </c>
      <c r="AH2885" s="20" t="str">
        <f>VLOOKUP(U2885,[1]提成计算!B:I,8,FALSE)</f>
        <v xml:space="preserve"> </v>
      </c>
      <c r="AI2885" s="20"/>
      <c r="AJ2885" s="22"/>
      <c r="AK2885" s="22"/>
      <c r="AM2885" s="22"/>
      <c r="AN2885" s="22"/>
      <c r="AO2885" s="22" t="s">
        <v>3441</v>
      </c>
      <c r="AP2885" s="22" t="s">
        <v>1301</v>
      </c>
      <c r="AS2885" s="20"/>
      <c r="AT2885" s="20"/>
      <c r="AU2885" s="20"/>
    </row>
    <row r="2886" spans="1:47" x14ac:dyDescent="0.15">
      <c r="A2886" s="21" t="s">
        <v>1273</v>
      </c>
      <c r="B2886" s="20" t="s">
        <v>918</v>
      </c>
      <c r="C2886" s="20" t="s">
        <v>1050</v>
      </c>
      <c r="D2886" s="20" t="s">
        <v>1065</v>
      </c>
      <c r="E2886" s="20" t="s">
        <v>3766</v>
      </c>
      <c r="F2886" s="20" t="s">
        <v>1250</v>
      </c>
      <c r="G2886" s="20" t="s">
        <v>4037</v>
      </c>
      <c r="H2886" s="20"/>
      <c r="I2886" s="20">
        <v>15208714933</v>
      </c>
      <c r="J2886" s="20" t="s">
        <v>1268</v>
      </c>
      <c r="K2886" s="20" t="s">
        <v>381</v>
      </c>
      <c r="L2886" s="20" t="s">
        <v>1358</v>
      </c>
      <c r="M2886" s="20">
        <v>1088</v>
      </c>
      <c r="N2886" s="20">
        <v>1088</v>
      </c>
      <c r="O2886" s="20" t="s">
        <v>927</v>
      </c>
      <c r="P2886" s="20" t="s">
        <v>50</v>
      </c>
      <c r="Q2886" s="28"/>
      <c r="R2886" s="21" t="s">
        <v>69</v>
      </c>
      <c r="S2886" s="21"/>
      <c r="T2886" s="21" t="s">
        <v>53</v>
      </c>
      <c r="U2886" s="21" t="s">
        <v>382</v>
      </c>
      <c r="V2886" s="46">
        <v>1</v>
      </c>
      <c r="W2886" s="26">
        <f t="shared" si="1914"/>
        <v>1</v>
      </c>
      <c r="X2886" s="26">
        <f t="shared" si="1920"/>
        <v>1</v>
      </c>
      <c r="Y2886" s="21">
        <v>10</v>
      </c>
      <c r="Z2886" s="22">
        <f t="shared" si="1965"/>
        <v>1088</v>
      </c>
      <c r="AA2886" s="20" t="s">
        <v>3440</v>
      </c>
      <c r="AB2886" s="22"/>
      <c r="AC2886" s="22">
        <v>1</v>
      </c>
      <c r="AD2886" s="22"/>
      <c r="AE2886" s="22">
        <f t="shared" si="1966"/>
        <v>1088</v>
      </c>
      <c r="AF2886" s="22">
        <f t="shared" si="1915"/>
        <v>1088</v>
      </c>
      <c r="AG2886" s="20">
        <f t="shared" si="1971"/>
        <v>1088</v>
      </c>
      <c r="AH2886" s="20" t="str">
        <f>VLOOKUP(U2886,[1]提成计算!B:I,8,FALSE)</f>
        <v xml:space="preserve"> </v>
      </c>
      <c r="AI2886" s="20"/>
      <c r="AJ2886" s="22"/>
      <c r="AK2886" s="22"/>
      <c r="AM2886" s="22"/>
      <c r="AN2886" s="22"/>
      <c r="AO2886" s="22" t="s">
        <v>3441</v>
      </c>
      <c r="AP2886" s="22" t="s">
        <v>1301</v>
      </c>
      <c r="AS2886" s="20"/>
      <c r="AT2886" s="20"/>
      <c r="AU2886" s="20"/>
    </row>
    <row r="2887" spans="1:47" x14ac:dyDescent="0.15">
      <c r="A2887" s="21" t="s">
        <v>1273</v>
      </c>
      <c r="B2887" s="20" t="s">
        <v>918</v>
      </c>
      <c r="C2887" s="20" t="s">
        <v>1050</v>
      </c>
      <c r="D2887" s="20" t="s">
        <v>1065</v>
      </c>
      <c r="E2887" s="20" t="s">
        <v>1552</v>
      </c>
      <c r="F2887" s="20" t="s">
        <v>1250</v>
      </c>
      <c r="G2887" s="20" t="s">
        <v>4038</v>
      </c>
      <c r="H2887" s="20"/>
      <c r="I2887" s="20">
        <v>13929482736</v>
      </c>
      <c r="J2887" s="20" t="s">
        <v>1268</v>
      </c>
      <c r="K2887" s="20" t="s">
        <v>124</v>
      </c>
      <c r="L2887" s="20" t="s">
        <v>1358</v>
      </c>
      <c r="M2887" s="20">
        <v>1088</v>
      </c>
      <c r="N2887" s="20">
        <v>1088</v>
      </c>
      <c r="O2887" s="20" t="s">
        <v>927</v>
      </c>
      <c r="P2887" s="20" t="s">
        <v>50</v>
      </c>
      <c r="Q2887" s="28"/>
      <c r="R2887" s="21" t="s">
        <v>69</v>
      </c>
      <c r="S2887" s="21"/>
      <c r="T2887" s="21" t="s">
        <v>53</v>
      </c>
      <c r="U2887" s="21" t="s">
        <v>125</v>
      </c>
      <c r="V2887" s="46">
        <v>1</v>
      </c>
      <c r="W2887" s="26">
        <f t="shared" si="1914"/>
        <v>1</v>
      </c>
      <c r="X2887" s="26">
        <f t="shared" si="1920"/>
        <v>1</v>
      </c>
      <c r="Y2887" s="21">
        <v>10</v>
      </c>
      <c r="Z2887" s="22">
        <f t="shared" si="1965"/>
        <v>1088</v>
      </c>
      <c r="AA2887" s="20" t="s">
        <v>3440</v>
      </c>
      <c r="AB2887" s="22"/>
      <c r="AC2887" s="22">
        <v>1</v>
      </c>
      <c r="AD2887" s="22"/>
      <c r="AE2887" s="22">
        <f t="shared" si="1966"/>
        <v>1088</v>
      </c>
      <c r="AF2887" s="22">
        <f t="shared" si="1915"/>
        <v>1088</v>
      </c>
      <c r="AG2887" s="20">
        <f t="shared" si="1971"/>
        <v>1088</v>
      </c>
      <c r="AH2887" s="20" t="str">
        <f>VLOOKUP(U2887,[1]提成计算!B:I,8,FALSE)</f>
        <v xml:space="preserve"> </v>
      </c>
      <c r="AI2887" s="20"/>
      <c r="AJ2887" s="22"/>
      <c r="AK2887" s="22"/>
      <c r="AM2887" s="22"/>
      <c r="AN2887" s="22"/>
      <c r="AO2887" s="22" t="s">
        <v>3441</v>
      </c>
      <c r="AP2887" s="22" t="s">
        <v>1301</v>
      </c>
      <c r="AS2887" s="20"/>
      <c r="AT2887" s="20"/>
      <c r="AU2887" s="20"/>
    </row>
    <row r="2888" spans="1:47" x14ac:dyDescent="0.15">
      <c r="A2888" s="21" t="s">
        <v>1273</v>
      </c>
      <c r="B2888" s="20" t="s">
        <v>918</v>
      </c>
      <c r="C2888" s="20" t="s">
        <v>1050</v>
      </c>
      <c r="D2888" s="20" t="s">
        <v>1070</v>
      </c>
      <c r="E2888" s="20" t="s">
        <v>1071</v>
      </c>
      <c r="F2888" s="20" t="s">
        <v>1250</v>
      </c>
      <c r="G2888" s="20" t="s">
        <v>4039</v>
      </c>
      <c r="H2888" s="20"/>
      <c r="I2888" s="20">
        <v>13827294901</v>
      </c>
      <c r="J2888" s="20" t="s">
        <v>924</v>
      </c>
      <c r="K2888" s="20" t="s">
        <v>287</v>
      </c>
      <c r="L2888" s="20" t="s">
        <v>1299</v>
      </c>
      <c r="M2888" s="20">
        <v>888</v>
      </c>
      <c r="N2888" s="20">
        <v>888</v>
      </c>
      <c r="O2888" s="20" t="s">
        <v>927</v>
      </c>
      <c r="P2888" s="20" t="s">
        <v>50</v>
      </c>
      <c r="Q2888" s="28"/>
      <c r="R2888" s="21" t="s">
        <v>104</v>
      </c>
      <c r="S2888" s="25" t="s">
        <v>1075</v>
      </c>
      <c r="T2888" s="21" t="s">
        <v>53</v>
      </c>
      <c r="U2888" s="21" t="s">
        <v>288</v>
      </c>
      <c r="V2888" s="46">
        <v>1</v>
      </c>
      <c r="W2888" s="26">
        <f t="shared" ref="W2888:W2951" si="1972">V2888</f>
        <v>1</v>
      </c>
      <c r="Y2888" s="21">
        <v>12</v>
      </c>
      <c r="Z2888" s="22">
        <f t="shared" si="1965"/>
        <v>888</v>
      </c>
      <c r="AA2888" s="20" t="s">
        <v>3440</v>
      </c>
      <c r="AB2888" s="22"/>
      <c r="AC2888" s="22">
        <v>1</v>
      </c>
      <c r="AD2888" s="22"/>
      <c r="AE2888" s="22">
        <f t="shared" si="1966"/>
        <v>888</v>
      </c>
      <c r="AF2888" s="22">
        <f t="shared" ref="AF2888:AF2951" si="1973">N2888</f>
        <v>888</v>
      </c>
      <c r="AG2888" s="20"/>
      <c r="AH2888" s="22"/>
      <c r="AI2888" s="22"/>
      <c r="AJ2888" s="22">
        <f t="shared" ref="AJ2888:AJ2891" si="1974">N2888</f>
        <v>888</v>
      </c>
      <c r="AK2888" s="22">
        <f>IF(O2888="(传统)XDSL",VLOOKUP(S2888,[2]直销续费率明细!C:I,7,FALSE)*1,IF(O2888="GPON+XDSL",VLOOKUP(S2888,[2]直销续费率明细!C:I,7,FALSE)*1,VLOOKUP(S2888,[2]直销续费率明细!C:I,5,FALSE)*1))</f>
        <v>-40</v>
      </c>
      <c r="AL2888" s="22" t="s">
        <v>1309</v>
      </c>
      <c r="AM2888" s="22"/>
      <c r="AN2888" s="22"/>
      <c r="AO2888" s="22" t="s">
        <v>3441</v>
      </c>
      <c r="AP2888" s="22" t="s">
        <v>1301</v>
      </c>
      <c r="AS2888" s="20">
        <f>IF(Y2888&gt;=10,VLOOKUP(U2888,[2]提成计算!B:T,19,FALSE),VLOOKUP(U2888,[2]提成计算!B:T,18,FALSE))</f>
        <v>0.09</v>
      </c>
      <c r="AT2888" s="20">
        <f t="shared" ref="AT2888:AT2891" si="1975">IF(AD2888*AS2888&gt;0,AD2888*AS2888,AE2888*AS2888)</f>
        <v>79.92</v>
      </c>
      <c r="AU2888" s="20">
        <f t="shared" ref="AU2888:AU2891" si="1976">IF(AND(AK2888&lt;0,AK2888+AT2888&lt;0),-AT2888,AK2888)</f>
        <v>-40</v>
      </c>
    </row>
    <row r="2889" spans="1:47" x14ac:dyDescent="0.15">
      <c r="A2889" s="21" t="s">
        <v>1273</v>
      </c>
      <c r="B2889" s="20" t="s">
        <v>918</v>
      </c>
      <c r="C2889" s="20" t="s">
        <v>1050</v>
      </c>
      <c r="D2889" s="20" t="s">
        <v>1078</v>
      </c>
      <c r="E2889" s="20" t="s">
        <v>1079</v>
      </c>
      <c r="F2889" s="20" t="s">
        <v>1250</v>
      </c>
      <c r="G2889" s="20" t="s">
        <v>4040</v>
      </c>
      <c r="H2889" s="20"/>
      <c r="I2889" s="20">
        <v>15989915431</v>
      </c>
      <c r="J2889" s="20" t="s">
        <v>924</v>
      </c>
      <c r="K2889" s="20" t="s">
        <v>1081</v>
      </c>
      <c r="L2889" s="20" t="s">
        <v>1299</v>
      </c>
      <c r="M2889" s="20">
        <v>888</v>
      </c>
      <c r="N2889" s="20">
        <v>888</v>
      </c>
      <c r="O2889" s="20" t="s">
        <v>927</v>
      </c>
      <c r="P2889" s="20" t="s">
        <v>50</v>
      </c>
      <c r="Q2889" s="28"/>
      <c r="R2889" s="21" t="s">
        <v>1082</v>
      </c>
      <c r="S2889" s="25" t="s">
        <v>1322</v>
      </c>
      <c r="T2889" s="21" t="s">
        <v>53</v>
      </c>
      <c r="U2889" s="21" t="s">
        <v>1083</v>
      </c>
      <c r="V2889" s="46">
        <v>1</v>
      </c>
      <c r="W2889" s="26">
        <f t="shared" si="1972"/>
        <v>1</v>
      </c>
      <c r="Y2889" s="21">
        <v>12</v>
      </c>
      <c r="Z2889" s="22">
        <f t="shared" si="1965"/>
        <v>888</v>
      </c>
      <c r="AA2889" s="20" t="s">
        <v>3440</v>
      </c>
      <c r="AB2889" s="22"/>
      <c r="AC2889" s="22">
        <v>1</v>
      </c>
      <c r="AD2889" s="22"/>
      <c r="AE2889" s="22">
        <f t="shared" si="1966"/>
        <v>888</v>
      </c>
      <c r="AF2889" s="22">
        <f t="shared" si="1973"/>
        <v>888</v>
      </c>
      <c r="AG2889" s="20"/>
      <c r="AH2889" s="22"/>
      <c r="AI2889" s="22"/>
      <c r="AJ2889" s="22">
        <f t="shared" si="1974"/>
        <v>888</v>
      </c>
      <c r="AK2889" s="22">
        <f>IF(O2889="(传统)XDSL",VLOOKUP(S2889,[2]直销续费率明细!C:I,7,FALSE)*1,IF(O2889="GPON+XDSL",VLOOKUP(S2889,[2]直销续费率明细!C:I,7,FALSE)*1,VLOOKUP(S2889,[2]直销续费率明细!C:I,5,FALSE)*1))</f>
        <v>-40</v>
      </c>
      <c r="AL2889" s="22" t="s">
        <v>1309</v>
      </c>
      <c r="AM2889" s="22"/>
      <c r="AN2889" s="22"/>
      <c r="AO2889" s="22" t="s">
        <v>3441</v>
      </c>
      <c r="AP2889" s="22" t="s">
        <v>1301</v>
      </c>
      <c r="AS2889" s="20">
        <f>IF(Y2889&gt;=10,VLOOKUP(U2889,[2]提成计算!B:T,19,FALSE),VLOOKUP(U2889,[2]提成计算!B:T,18,FALSE))</f>
        <v>0.12</v>
      </c>
      <c r="AT2889" s="20">
        <f t="shared" si="1975"/>
        <v>106.56</v>
      </c>
      <c r="AU2889" s="20">
        <f t="shared" si="1976"/>
        <v>-40</v>
      </c>
    </row>
    <row r="2890" spans="1:47" x14ac:dyDescent="0.15">
      <c r="A2890" s="21" t="s">
        <v>1273</v>
      </c>
      <c r="B2890" s="20" t="s">
        <v>918</v>
      </c>
      <c r="C2890" s="20" t="s">
        <v>1050</v>
      </c>
      <c r="D2890" s="20" t="s">
        <v>1078</v>
      </c>
      <c r="E2890" s="20" t="s">
        <v>1079</v>
      </c>
      <c r="F2890" s="20" t="s">
        <v>1250</v>
      </c>
      <c r="G2890" s="20" t="s">
        <v>4041</v>
      </c>
      <c r="H2890" s="20"/>
      <c r="I2890" s="20">
        <v>15826833817</v>
      </c>
      <c r="J2890" s="20" t="s">
        <v>924</v>
      </c>
      <c r="K2890" s="20" t="s">
        <v>3755</v>
      </c>
      <c r="L2890" s="20" t="s">
        <v>1299</v>
      </c>
      <c r="M2890" s="20">
        <v>888</v>
      </c>
      <c r="N2890" s="20">
        <v>888</v>
      </c>
      <c r="O2890" s="20" t="s">
        <v>927</v>
      </c>
      <c r="P2890" s="20" t="s">
        <v>50</v>
      </c>
      <c r="Q2890" s="28"/>
      <c r="R2890" s="21" t="s">
        <v>1082</v>
      </c>
      <c r="S2890" s="25" t="s">
        <v>1322</v>
      </c>
      <c r="T2890" s="21" t="s">
        <v>53</v>
      </c>
      <c r="U2890" s="21" t="s">
        <v>1083</v>
      </c>
      <c r="V2890" s="46">
        <v>1</v>
      </c>
      <c r="W2890" s="26">
        <f t="shared" si="1972"/>
        <v>1</v>
      </c>
      <c r="Y2890" s="21">
        <v>12</v>
      </c>
      <c r="Z2890" s="22">
        <f t="shared" si="1965"/>
        <v>888</v>
      </c>
      <c r="AA2890" s="20" t="s">
        <v>3440</v>
      </c>
      <c r="AB2890" s="22"/>
      <c r="AC2890" s="22">
        <v>1</v>
      </c>
      <c r="AD2890" s="22"/>
      <c r="AE2890" s="22">
        <f t="shared" si="1966"/>
        <v>888</v>
      </c>
      <c r="AF2890" s="22">
        <f t="shared" si="1973"/>
        <v>888</v>
      </c>
      <c r="AG2890" s="20"/>
      <c r="AH2890" s="22"/>
      <c r="AI2890" s="22"/>
      <c r="AJ2890" s="22">
        <f t="shared" si="1974"/>
        <v>888</v>
      </c>
      <c r="AK2890" s="22">
        <f>IF(O2890="(传统)XDSL",VLOOKUP(S2890,[2]直销续费率明细!C:I,7,FALSE)*1,IF(O2890="GPON+XDSL",VLOOKUP(S2890,[2]直销续费率明细!C:I,7,FALSE)*1,VLOOKUP(S2890,[2]直销续费率明细!C:I,5,FALSE)*1))</f>
        <v>-40</v>
      </c>
      <c r="AL2890" s="22" t="s">
        <v>1309</v>
      </c>
      <c r="AM2890" s="22"/>
      <c r="AN2890" s="22"/>
      <c r="AO2890" s="22" t="s">
        <v>3441</v>
      </c>
      <c r="AP2890" s="22" t="s">
        <v>1301</v>
      </c>
      <c r="AS2890" s="20">
        <f>IF(Y2890&gt;=10,VLOOKUP(U2890,[2]提成计算!B:T,19,FALSE),VLOOKUP(U2890,[2]提成计算!B:T,18,FALSE))</f>
        <v>0.12</v>
      </c>
      <c r="AT2890" s="20">
        <f t="shared" si="1975"/>
        <v>106.56</v>
      </c>
      <c r="AU2890" s="20">
        <f t="shared" si="1976"/>
        <v>-40</v>
      </c>
    </row>
    <row r="2891" spans="1:47" x14ac:dyDescent="0.15">
      <c r="A2891" s="21" t="s">
        <v>1273</v>
      </c>
      <c r="B2891" s="20" t="s">
        <v>918</v>
      </c>
      <c r="C2891" s="20" t="s">
        <v>1050</v>
      </c>
      <c r="D2891" s="20" t="s">
        <v>1051</v>
      </c>
      <c r="E2891" s="20" t="s">
        <v>1052</v>
      </c>
      <c r="F2891" s="20" t="s">
        <v>1250</v>
      </c>
      <c r="G2891" s="20" t="s">
        <v>4042</v>
      </c>
      <c r="H2891" s="20"/>
      <c r="I2891" s="20">
        <v>13602324305</v>
      </c>
      <c r="J2891" s="20" t="s">
        <v>924</v>
      </c>
      <c r="K2891" s="20" t="s">
        <v>685</v>
      </c>
      <c r="L2891" s="20" t="s">
        <v>1299</v>
      </c>
      <c r="M2891" s="20">
        <v>888</v>
      </c>
      <c r="N2891" s="20">
        <v>888</v>
      </c>
      <c r="O2891" s="20" t="s">
        <v>927</v>
      </c>
      <c r="P2891" s="20" t="s">
        <v>50</v>
      </c>
      <c r="Q2891" s="28"/>
      <c r="R2891" s="21" t="s">
        <v>121</v>
      </c>
      <c r="S2891" s="25" t="s">
        <v>1054</v>
      </c>
      <c r="T2891" s="21" t="s">
        <v>53</v>
      </c>
      <c r="U2891" s="21" t="s">
        <v>686</v>
      </c>
      <c r="V2891" s="46">
        <v>1</v>
      </c>
      <c r="W2891" s="26">
        <f t="shared" si="1972"/>
        <v>1</v>
      </c>
      <c r="Y2891" s="21">
        <v>12</v>
      </c>
      <c r="Z2891" s="22">
        <f t="shared" si="1965"/>
        <v>888</v>
      </c>
      <c r="AA2891" s="20" t="s">
        <v>3440</v>
      </c>
      <c r="AB2891" s="22"/>
      <c r="AC2891" s="22">
        <v>1</v>
      </c>
      <c r="AD2891" s="22"/>
      <c r="AE2891" s="22">
        <f t="shared" si="1966"/>
        <v>888</v>
      </c>
      <c r="AF2891" s="22">
        <f t="shared" si="1973"/>
        <v>888</v>
      </c>
      <c r="AG2891" s="20"/>
      <c r="AH2891" s="22"/>
      <c r="AI2891" s="22"/>
      <c r="AJ2891" s="22">
        <f t="shared" si="1974"/>
        <v>888</v>
      </c>
      <c r="AK2891" s="22">
        <f>IF(O2891="(传统)XDSL",VLOOKUP(S2891,[2]直销续费率明细!C:I,7,FALSE)*1,IF(O2891="GPON+XDSL",VLOOKUP(S2891,[2]直销续费率明细!C:I,7,FALSE)*1,VLOOKUP(S2891,[2]直销续费率明细!C:I,5,FALSE)*1))</f>
        <v>25</v>
      </c>
      <c r="AL2891" s="22" t="s">
        <v>1309</v>
      </c>
      <c r="AM2891" s="22"/>
      <c r="AN2891" s="22"/>
      <c r="AO2891" s="22" t="s">
        <v>3441</v>
      </c>
      <c r="AP2891" s="22" t="s">
        <v>1301</v>
      </c>
      <c r="AS2891" s="20">
        <f>IF(Y2891&gt;=10,VLOOKUP(U2891,[2]提成计算!B:T,19,FALSE),VLOOKUP(U2891,[2]提成计算!B:T,18,FALSE))</f>
        <v>0.09</v>
      </c>
      <c r="AT2891" s="20">
        <f t="shared" si="1975"/>
        <v>79.92</v>
      </c>
      <c r="AU2891" s="20">
        <f t="shared" si="1976"/>
        <v>25</v>
      </c>
    </row>
    <row r="2892" spans="1:47" x14ac:dyDescent="0.15">
      <c r="A2892" s="21" t="s">
        <v>1273</v>
      </c>
      <c r="B2892" s="20" t="s">
        <v>918</v>
      </c>
      <c r="C2892" s="20" t="s">
        <v>1050</v>
      </c>
      <c r="D2892" s="20" t="s">
        <v>1065</v>
      </c>
      <c r="E2892" s="20" t="s">
        <v>1066</v>
      </c>
      <c r="F2892" s="20" t="s">
        <v>1250</v>
      </c>
      <c r="G2892" s="20" t="s">
        <v>4043</v>
      </c>
      <c r="H2892" s="20"/>
      <c r="I2892" s="20">
        <v>13694965853</v>
      </c>
      <c r="J2892" s="20" t="s">
        <v>1268</v>
      </c>
      <c r="K2892" s="20" t="s">
        <v>3739</v>
      </c>
      <c r="L2892" s="20" t="s">
        <v>1358</v>
      </c>
      <c r="M2892" s="20">
        <v>1088</v>
      </c>
      <c r="N2892" s="20">
        <v>1088</v>
      </c>
      <c r="O2892" s="20" t="s">
        <v>927</v>
      </c>
      <c r="P2892" s="20" t="s">
        <v>50</v>
      </c>
      <c r="Q2892" s="28"/>
      <c r="R2892" s="21" t="s">
        <v>69</v>
      </c>
      <c r="S2892" s="21"/>
      <c r="T2892" s="21" t="s">
        <v>53</v>
      </c>
      <c r="U2892" s="21" t="s">
        <v>1803</v>
      </c>
      <c r="V2892" s="46">
        <v>1</v>
      </c>
      <c r="W2892" s="26">
        <f t="shared" si="1972"/>
        <v>1</v>
      </c>
      <c r="X2892" s="26">
        <f t="shared" ref="X2892:X2950" si="1977">V2892</f>
        <v>1</v>
      </c>
      <c r="Y2892" s="21">
        <v>10</v>
      </c>
      <c r="Z2892" s="22">
        <f t="shared" si="1965"/>
        <v>1088</v>
      </c>
      <c r="AA2892" s="20" t="s">
        <v>2218</v>
      </c>
      <c r="AB2892" s="22"/>
      <c r="AC2892" s="22">
        <v>1</v>
      </c>
      <c r="AD2892" s="22"/>
      <c r="AE2892" s="22">
        <f t="shared" si="1966"/>
        <v>1088</v>
      </c>
      <c r="AF2892" s="22">
        <f t="shared" si="1973"/>
        <v>1088</v>
      </c>
      <c r="AG2892" s="20">
        <f>N2892</f>
        <v>1088</v>
      </c>
      <c r="AH2892" s="20" t="str">
        <f>VLOOKUP(U2892,[1]提成计算!B:I,8,FALSE)</f>
        <v xml:space="preserve"> </v>
      </c>
      <c r="AI2892" s="20"/>
      <c r="AJ2892" s="22"/>
      <c r="AK2892" s="22"/>
      <c r="AM2892" s="22"/>
      <c r="AN2892" s="22"/>
      <c r="AO2892" s="22" t="s">
        <v>3441</v>
      </c>
      <c r="AP2892" s="22" t="s">
        <v>1301</v>
      </c>
      <c r="AS2892" s="20"/>
      <c r="AT2892" s="20"/>
      <c r="AU2892" s="20"/>
    </row>
    <row r="2893" spans="1:47" x14ac:dyDescent="0.15">
      <c r="A2893" s="21" t="s">
        <v>1273</v>
      </c>
      <c r="B2893" s="20" t="s">
        <v>918</v>
      </c>
      <c r="C2893" s="20" t="s">
        <v>1050</v>
      </c>
      <c r="D2893" s="20" t="s">
        <v>1070</v>
      </c>
      <c r="E2893" s="20" t="s">
        <v>3956</v>
      </c>
      <c r="F2893" s="20" t="s">
        <v>1250</v>
      </c>
      <c r="G2893" s="20" t="s">
        <v>4044</v>
      </c>
      <c r="H2893" s="20"/>
      <c r="I2893" s="20">
        <v>13929497677</v>
      </c>
      <c r="J2893" s="20" t="s">
        <v>924</v>
      </c>
      <c r="K2893" s="20" t="s">
        <v>3919</v>
      </c>
      <c r="L2893" s="20" t="s">
        <v>2501</v>
      </c>
      <c r="M2893" s="20">
        <v>240</v>
      </c>
      <c r="N2893" s="20">
        <v>240</v>
      </c>
      <c r="O2893" s="20" t="s">
        <v>927</v>
      </c>
      <c r="P2893" s="20" t="s">
        <v>50</v>
      </c>
      <c r="Q2893" s="28"/>
      <c r="R2893" s="22" t="s">
        <v>104</v>
      </c>
      <c r="T2893" s="21" t="s">
        <v>948</v>
      </c>
      <c r="U2893" s="22" t="s">
        <v>104</v>
      </c>
      <c r="V2893" s="46">
        <f>3/12</f>
        <v>0.25</v>
      </c>
      <c r="W2893" s="26">
        <f t="shared" si="1972"/>
        <v>0.25</v>
      </c>
      <c r="Y2893" s="21">
        <v>4</v>
      </c>
      <c r="Z2893" s="22">
        <f t="shared" si="1965"/>
        <v>240</v>
      </c>
      <c r="AA2893" s="20" t="s">
        <v>3440</v>
      </c>
      <c r="AB2893" s="22">
        <v>1</v>
      </c>
      <c r="AC2893" s="22"/>
      <c r="AD2893" s="22">
        <f>N2893</f>
        <v>240</v>
      </c>
      <c r="AE2893" s="22"/>
      <c r="AF2893" s="22">
        <f t="shared" si="1973"/>
        <v>240</v>
      </c>
      <c r="AG2893" s="20"/>
      <c r="AH2893" s="22"/>
      <c r="AI2893" s="22"/>
      <c r="AJ2893" s="22">
        <f t="shared" ref="AJ2893:AJ2894" si="1978">N2893</f>
        <v>240</v>
      </c>
      <c r="AK2893" s="22">
        <f>IF(O2893="(传统)XDSL",VLOOKUP(U2893,[2]自营续费率!B:G,6,FALSE)*1,IF(O2893="GPON+XDSL",VLOOKUP(U2893,[2]自营续费率!B:G,6,FALSE)*1,VLOOKUP(U2893,[2]自营续费率!B:G,4,FALSE)*1))</f>
        <v>-40</v>
      </c>
      <c r="AL2893" s="22" t="s">
        <v>1309</v>
      </c>
      <c r="AM2893" s="22"/>
      <c r="AN2893" s="22"/>
      <c r="AO2893" s="22" t="s">
        <v>3441</v>
      </c>
      <c r="AP2893" s="22" t="s">
        <v>3631</v>
      </c>
      <c r="AS2893" s="20">
        <f>IF(Y2893&gt;=10,VLOOKUP(U2893,[2]自营提成!C:Z,6,FALSE),VLOOKUP(U2893,[2]自营提成!C:Z,5,FALSE))</f>
        <v>7.0000000000000007E-2</v>
      </c>
      <c r="AT2893" s="20">
        <f t="shared" ref="AT2893:AT2894" si="1979">IF(AD2893*AS2893&gt;0,AD2893*AS2893,AE2893*AS2893)</f>
        <v>16.8</v>
      </c>
      <c r="AU2893" s="20">
        <f>IF(AND(AK2893&lt;0,AK2893+AT2893&lt;0),-AT2893,AK2893)</f>
        <v>-16.8</v>
      </c>
    </row>
    <row r="2894" spans="1:47" x14ac:dyDescent="0.15">
      <c r="A2894" s="21" t="s">
        <v>1273</v>
      </c>
      <c r="B2894" s="20" t="s">
        <v>918</v>
      </c>
      <c r="C2894" s="20" t="s">
        <v>1050</v>
      </c>
      <c r="D2894" s="20" t="s">
        <v>1078</v>
      </c>
      <c r="E2894" s="20" t="s">
        <v>1079</v>
      </c>
      <c r="F2894" s="20" t="s">
        <v>1250</v>
      </c>
      <c r="G2894" s="20" t="s">
        <v>4045</v>
      </c>
      <c r="H2894" s="20"/>
      <c r="I2894" s="20">
        <v>13592318196</v>
      </c>
      <c r="J2894" s="20" t="s">
        <v>924</v>
      </c>
      <c r="K2894" s="20" t="s">
        <v>3755</v>
      </c>
      <c r="L2894" s="20" t="s">
        <v>1376</v>
      </c>
      <c r="M2894" s="20">
        <v>1088</v>
      </c>
      <c r="N2894" s="20">
        <v>1088</v>
      </c>
      <c r="O2894" s="20" t="s">
        <v>927</v>
      </c>
      <c r="P2894" s="20" t="s">
        <v>50</v>
      </c>
      <c r="Q2894" s="28"/>
      <c r="R2894" s="21" t="s">
        <v>1082</v>
      </c>
      <c r="S2894" s="25" t="s">
        <v>1322</v>
      </c>
      <c r="T2894" s="21" t="s">
        <v>53</v>
      </c>
      <c r="U2894" s="21" t="s">
        <v>1083</v>
      </c>
      <c r="V2894" s="46">
        <v>1</v>
      </c>
      <c r="W2894" s="26">
        <f t="shared" si="1972"/>
        <v>1</v>
      </c>
      <c r="Y2894" s="21">
        <v>10</v>
      </c>
      <c r="Z2894" s="22">
        <f t="shared" si="1965"/>
        <v>1088</v>
      </c>
      <c r="AA2894" s="20" t="s">
        <v>3440</v>
      </c>
      <c r="AB2894" s="22"/>
      <c r="AC2894" s="22">
        <v>1</v>
      </c>
      <c r="AD2894" s="22"/>
      <c r="AE2894" s="22">
        <f t="shared" ref="AE2894:AE2901" si="1980">N2894</f>
        <v>1088</v>
      </c>
      <c r="AF2894" s="22">
        <f t="shared" si="1973"/>
        <v>1088</v>
      </c>
      <c r="AG2894" s="20"/>
      <c r="AH2894" s="22"/>
      <c r="AI2894" s="22"/>
      <c r="AJ2894" s="22">
        <f t="shared" si="1978"/>
        <v>1088</v>
      </c>
      <c r="AK2894" s="22">
        <f>IF(O2894="(传统)XDSL",VLOOKUP(S2894,[2]直销续费率明细!C:I,7,FALSE)*1,IF(O2894="GPON+XDSL",VLOOKUP(S2894,[2]直销续费率明细!C:I,7,FALSE)*1,VLOOKUP(S2894,[2]直销续费率明细!C:I,5,FALSE)*1))</f>
        <v>-40</v>
      </c>
      <c r="AL2894" s="22" t="s">
        <v>1309</v>
      </c>
      <c r="AM2894" s="22"/>
      <c r="AN2894" s="22"/>
      <c r="AO2894" s="22" t="s">
        <v>2216</v>
      </c>
      <c r="AP2894" s="22" t="s">
        <v>1301</v>
      </c>
      <c r="AS2894" s="20">
        <f>IF(Y2894&gt;=10,VLOOKUP(U2894,[2]提成计算!B:T,19,FALSE),VLOOKUP(U2894,[2]提成计算!B:T,18,FALSE))</f>
        <v>0.12</v>
      </c>
      <c r="AT2894" s="20">
        <f t="shared" si="1979"/>
        <v>130.56</v>
      </c>
      <c r="AU2894" s="20">
        <f t="shared" ref="AU2894" si="1981">IF(AND(AK2894&lt;0,AK2894+AT2894&lt;0),-AT2894,AK2894)</f>
        <v>-40</v>
      </c>
    </row>
    <row r="2895" spans="1:47" x14ac:dyDescent="0.15">
      <c r="A2895" s="21" t="s">
        <v>1273</v>
      </c>
      <c r="B2895" s="20" t="s">
        <v>918</v>
      </c>
      <c r="C2895" s="20" t="s">
        <v>1050</v>
      </c>
      <c r="D2895" s="20" t="s">
        <v>1062</v>
      </c>
      <c r="E2895" s="20" t="s">
        <v>1055</v>
      </c>
      <c r="F2895" s="20" t="s">
        <v>1250</v>
      </c>
      <c r="G2895" s="20" t="s">
        <v>4046</v>
      </c>
      <c r="H2895" s="20"/>
      <c r="I2895" s="20">
        <v>15099944577</v>
      </c>
      <c r="J2895" s="20" t="s">
        <v>1268</v>
      </c>
      <c r="K2895" s="20" t="s">
        <v>1057</v>
      </c>
      <c r="L2895" s="20" t="s">
        <v>1358</v>
      </c>
      <c r="M2895" s="20">
        <v>1088</v>
      </c>
      <c r="N2895" s="20">
        <v>1088</v>
      </c>
      <c r="O2895" s="20" t="s">
        <v>927</v>
      </c>
      <c r="P2895" s="20" t="s">
        <v>50</v>
      </c>
      <c r="Q2895" s="28"/>
      <c r="R2895" s="21" t="s">
        <v>1059</v>
      </c>
      <c r="S2895" s="21"/>
      <c r="T2895" s="21" t="s">
        <v>53</v>
      </c>
      <c r="U2895" s="21" t="s">
        <v>1061</v>
      </c>
      <c r="V2895" s="46">
        <v>1</v>
      </c>
      <c r="W2895" s="26">
        <f t="shared" si="1972"/>
        <v>1</v>
      </c>
      <c r="X2895" s="26">
        <f t="shared" si="1977"/>
        <v>1</v>
      </c>
      <c r="Y2895" s="21">
        <v>10</v>
      </c>
      <c r="Z2895" s="22">
        <f t="shared" si="1965"/>
        <v>1088</v>
      </c>
      <c r="AA2895" s="20" t="s">
        <v>2218</v>
      </c>
      <c r="AB2895" s="22"/>
      <c r="AC2895" s="22">
        <v>1</v>
      </c>
      <c r="AD2895" s="22"/>
      <c r="AE2895" s="22">
        <f t="shared" si="1980"/>
        <v>1088</v>
      </c>
      <c r="AF2895" s="22">
        <f t="shared" si="1973"/>
        <v>1088</v>
      </c>
      <c r="AG2895" s="20">
        <f>N2895</f>
        <v>1088</v>
      </c>
      <c r="AH2895" s="20" t="str">
        <f>VLOOKUP(U2895,[1]提成计算!B:I,8,FALSE)</f>
        <v>否</v>
      </c>
      <c r="AI2895" s="20"/>
      <c r="AJ2895" s="22"/>
      <c r="AK2895" s="22"/>
      <c r="AM2895" s="22"/>
      <c r="AN2895" s="22"/>
      <c r="AO2895" s="22" t="s">
        <v>3441</v>
      </c>
      <c r="AP2895" s="22" t="s">
        <v>1301</v>
      </c>
      <c r="AS2895" s="20"/>
      <c r="AT2895" s="20"/>
      <c r="AU2895" s="20"/>
    </row>
    <row r="2896" spans="1:47" x14ac:dyDescent="0.15">
      <c r="A2896" s="21" t="s">
        <v>1273</v>
      </c>
      <c r="B2896" s="20" t="s">
        <v>918</v>
      </c>
      <c r="C2896" s="20" t="s">
        <v>1050</v>
      </c>
      <c r="D2896" s="20" t="s">
        <v>1078</v>
      </c>
      <c r="E2896" s="20" t="s">
        <v>1084</v>
      </c>
      <c r="F2896" s="20" t="s">
        <v>1250</v>
      </c>
      <c r="G2896" s="20" t="s">
        <v>4047</v>
      </c>
      <c r="H2896" s="20"/>
      <c r="I2896" s="20">
        <v>13713057305</v>
      </c>
      <c r="J2896" s="20" t="s">
        <v>924</v>
      </c>
      <c r="K2896" s="20" t="s">
        <v>1086</v>
      </c>
      <c r="L2896" s="20" t="s">
        <v>1299</v>
      </c>
      <c r="M2896" s="20">
        <v>888</v>
      </c>
      <c r="N2896" s="20">
        <v>888</v>
      </c>
      <c r="O2896" s="20" t="s">
        <v>927</v>
      </c>
      <c r="P2896" s="20" t="s">
        <v>50</v>
      </c>
      <c r="Q2896" s="28"/>
      <c r="R2896" s="21" t="s">
        <v>1082</v>
      </c>
      <c r="S2896" s="25" t="s">
        <v>1087</v>
      </c>
      <c r="T2896" s="21" t="s">
        <v>53</v>
      </c>
      <c r="U2896" s="21" t="s">
        <v>1088</v>
      </c>
      <c r="V2896" s="46">
        <v>1</v>
      </c>
      <c r="W2896" s="26">
        <f t="shared" si="1972"/>
        <v>1</v>
      </c>
      <c r="Y2896" s="21">
        <v>12</v>
      </c>
      <c r="Z2896" s="22">
        <f t="shared" si="1965"/>
        <v>888</v>
      </c>
      <c r="AA2896" s="20" t="s">
        <v>3440</v>
      </c>
      <c r="AB2896" s="22"/>
      <c r="AC2896" s="22">
        <v>1</v>
      </c>
      <c r="AD2896" s="22"/>
      <c r="AE2896" s="22">
        <f t="shared" si="1980"/>
        <v>888</v>
      </c>
      <c r="AF2896" s="22">
        <f t="shared" si="1973"/>
        <v>888</v>
      </c>
      <c r="AG2896" s="20"/>
      <c r="AH2896" s="22"/>
      <c r="AI2896" s="22"/>
      <c r="AJ2896" s="22">
        <f>N2896</f>
        <v>888</v>
      </c>
      <c r="AK2896" s="22">
        <f>IF(O2896="(传统)XDSL",VLOOKUP(S2896,[2]直销续费率明细!C:I,7,FALSE)*1,IF(O2896="GPON+XDSL",VLOOKUP(S2896,[2]直销续费率明细!C:I,7,FALSE)*1,VLOOKUP(S2896,[2]直销续费率明细!C:I,5,FALSE)*1))</f>
        <v>25</v>
      </c>
      <c r="AL2896" s="22" t="s">
        <v>1309</v>
      </c>
      <c r="AM2896" s="22"/>
      <c r="AN2896" s="22"/>
      <c r="AO2896" s="22" t="s">
        <v>3441</v>
      </c>
      <c r="AP2896" s="22" t="s">
        <v>1301</v>
      </c>
      <c r="AS2896" s="20">
        <f>IF(Y2896&gt;=10,VLOOKUP(U2896,[2]提成计算!B:T,19,FALSE),VLOOKUP(U2896,[2]提成计算!B:T,18,FALSE))</f>
        <v>0.12</v>
      </c>
      <c r="AT2896" s="20">
        <f t="shared" ref="AT2896" si="1982">IF(AD2896*AS2896&gt;0,AD2896*AS2896,AE2896*AS2896)</f>
        <v>106.56</v>
      </c>
      <c r="AU2896" s="20">
        <f t="shared" ref="AU2896" si="1983">IF(AND(AK2896&lt;0,AK2896+AT2896&lt;0),-AT2896,AK2896)</f>
        <v>25</v>
      </c>
    </row>
    <row r="2897" spans="1:47" x14ac:dyDescent="0.15">
      <c r="A2897" s="21" t="s">
        <v>1273</v>
      </c>
      <c r="B2897" s="20" t="s">
        <v>918</v>
      </c>
      <c r="C2897" s="20" t="s">
        <v>1050</v>
      </c>
      <c r="D2897" s="20" t="s">
        <v>1078</v>
      </c>
      <c r="E2897" s="20" t="s">
        <v>1084</v>
      </c>
      <c r="F2897" s="20" t="s">
        <v>1250</v>
      </c>
      <c r="G2897" s="20" t="s">
        <v>4048</v>
      </c>
      <c r="H2897" s="20"/>
      <c r="I2897" s="20">
        <v>13827233828</v>
      </c>
      <c r="J2897" s="20" t="s">
        <v>1268</v>
      </c>
      <c r="K2897" s="20" t="s">
        <v>174</v>
      </c>
      <c r="L2897" s="20" t="s">
        <v>1358</v>
      </c>
      <c r="M2897" s="20">
        <v>1088</v>
      </c>
      <c r="N2897" s="20">
        <v>1088</v>
      </c>
      <c r="O2897" s="20" t="s">
        <v>927</v>
      </c>
      <c r="P2897" s="20" t="s">
        <v>50</v>
      </c>
      <c r="Q2897" s="28"/>
      <c r="R2897" s="21" t="s">
        <v>1082</v>
      </c>
      <c r="S2897" s="21"/>
      <c r="T2897" s="21" t="s">
        <v>3727</v>
      </c>
      <c r="U2897" s="21"/>
      <c r="V2897" s="46">
        <v>1</v>
      </c>
      <c r="W2897" s="26">
        <f t="shared" si="1972"/>
        <v>1</v>
      </c>
      <c r="X2897" s="26">
        <f t="shared" si="1977"/>
        <v>1</v>
      </c>
      <c r="Y2897" s="21">
        <v>10</v>
      </c>
      <c r="Z2897" s="22">
        <f t="shared" si="1965"/>
        <v>1088</v>
      </c>
      <c r="AA2897" s="20" t="s">
        <v>3440</v>
      </c>
      <c r="AB2897" s="22"/>
      <c r="AC2897" s="22">
        <v>1</v>
      </c>
      <c r="AD2897" s="22"/>
      <c r="AE2897" s="22">
        <f t="shared" si="1980"/>
        <v>1088</v>
      </c>
      <c r="AF2897" s="22">
        <f t="shared" si="1973"/>
        <v>1088</v>
      </c>
      <c r="AG2897" s="20">
        <f t="shared" ref="AG2897:AG2898" si="1984">N2897</f>
        <v>1088</v>
      </c>
      <c r="AH2897" s="20"/>
      <c r="AI2897" s="20"/>
      <c r="AJ2897" s="22"/>
      <c r="AK2897" s="22"/>
      <c r="AM2897" s="22"/>
      <c r="AN2897" s="22"/>
      <c r="AO2897" s="22" t="s">
        <v>3441</v>
      </c>
      <c r="AP2897" s="22" t="s">
        <v>1301</v>
      </c>
      <c r="AS2897" s="20"/>
      <c r="AT2897" s="20"/>
      <c r="AU2897" s="20"/>
    </row>
    <row r="2898" spans="1:47" x14ac:dyDescent="0.15">
      <c r="A2898" s="21" t="s">
        <v>1273</v>
      </c>
      <c r="B2898" s="20" t="s">
        <v>918</v>
      </c>
      <c r="C2898" s="20" t="s">
        <v>1050</v>
      </c>
      <c r="D2898" s="20" t="s">
        <v>1078</v>
      </c>
      <c r="E2898" s="20" t="s">
        <v>1093</v>
      </c>
      <c r="F2898" s="20" t="s">
        <v>1250</v>
      </c>
      <c r="G2898" s="20" t="s">
        <v>2748</v>
      </c>
      <c r="H2898" s="20"/>
      <c r="I2898" s="20">
        <v>13577559024</v>
      </c>
      <c r="J2898" s="20" t="s">
        <v>1268</v>
      </c>
      <c r="K2898" s="20" t="s">
        <v>3967</v>
      </c>
      <c r="L2898" s="20" t="s">
        <v>1358</v>
      </c>
      <c r="M2898" s="20">
        <v>1088</v>
      </c>
      <c r="N2898" s="20">
        <v>1088</v>
      </c>
      <c r="O2898" s="20" t="s">
        <v>927</v>
      </c>
      <c r="P2898" s="20" t="s">
        <v>50</v>
      </c>
      <c r="Q2898" s="28"/>
      <c r="R2898" s="21" t="s">
        <v>1082</v>
      </c>
      <c r="S2898" s="21"/>
      <c r="T2898" s="21" t="s">
        <v>53</v>
      </c>
      <c r="U2898" s="21" t="s">
        <v>1088</v>
      </c>
      <c r="V2898" s="46">
        <v>1</v>
      </c>
      <c r="W2898" s="26">
        <f t="shared" si="1972"/>
        <v>1</v>
      </c>
      <c r="X2898" s="26">
        <f t="shared" si="1977"/>
        <v>1</v>
      </c>
      <c r="Y2898" s="21">
        <v>10</v>
      </c>
      <c r="Z2898" s="22">
        <f t="shared" si="1965"/>
        <v>1088</v>
      </c>
      <c r="AA2898" s="20" t="s">
        <v>3440</v>
      </c>
      <c r="AB2898" s="22"/>
      <c r="AC2898" s="22">
        <v>1</v>
      </c>
      <c r="AD2898" s="22"/>
      <c r="AE2898" s="22">
        <f t="shared" si="1980"/>
        <v>1088</v>
      </c>
      <c r="AF2898" s="22">
        <f t="shared" si="1973"/>
        <v>1088</v>
      </c>
      <c r="AG2898" s="20">
        <f t="shared" si="1984"/>
        <v>1088</v>
      </c>
      <c r="AH2898" s="20" t="str">
        <f>VLOOKUP(U2898,[1]提成计算!B:I,8,FALSE)</f>
        <v xml:space="preserve"> </v>
      </c>
      <c r="AI2898" s="20"/>
      <c r="AJ2898" s="22"/>
      <c r="AK2898" s="22"/>
      <c r="AM2898" s="22"/>
      <c r="AN2898" s="22"/>
      <c r="AO2898" s="22" t="s">
        <v>3441</v>
      </c>
      <c r="AP2898" s="22" t="s">
        <v>1301</v>
      </c>
      <c r="AS2898" s="20"/>
      <c r="AT2898" s="20"/>
      <c r="AU2898" s="20"/>
    </row>
    <row r="2899" spans="1:47" x14ac:dyDescent="0.15">
      <c r="A2899" s="21" t="s">
        <v>1273</v>
      </c>
      <c r="B2899" s="20" t="s">
        <v>918</v>
      </c>
      <c r="C2899" s="20" t="s">
        <v>1050</v>
      </c>
      <c r="D2899" s="20" t="s">
        <v>1078</v>
      </c>
      <c r="E2899" s="20" t="s">
        <v>1084</v>
      </c>
      <c r="F2899" s="20" t="s">
        <v>1250</v>
      </c>
      <c r="G2899" s="20" t="s">
        <v>4049</v>
      </c>
      <c r="H2899" s="20"/>
      <c r="I2899" s="20">
        <v>13532697646</v>
      </c>
      <c r="J2899" s="20" t="s">
        <v>924</v>
      </c>
      <c r="K2899" s="20" t="s">
        <v>1086</v>
      </c>
      <c r="L2899" s="20" t="s">
        <v>2166</v>
      </c>
      <c r="M2899" s="20">
        <v>1088</v>
      </c>
      <c r="N2899" s="20">
        <v>1088</v>
      </c>
      <c r="O2899" s="20" t="s">
        <v>927</v>
      </c>
      <c r="P2899" s="20" t="s">
        <v>50</v>
      </c>
      <c r="Q2899" s="28"/>
      <c r="R2899" s="21" t="s">
        <v>1082</v>
      </c>
      <c r="S2899" s="25" t="s">
        <v>1087</v>
      </c>
      <c r="T2899" s="21" t="s">
        <v>53</v>
      </c>
      <c r="U2899" s="21" t="s">
        <v>1088</v>
      </c>
      <c r="V2899" s="46">
        <v>1</v>
      </c>
      <c r="W2899" s="26">
        <f t="shared" si="1972"/>
        <v>1</v>
      </c>
      <c r="Y2899" s="21">
        <v>20</v>
      </c>
      <c r="Z2899" s="22">
        <f t="shared" si="1965"/>
        <v>1088</v>
      </c>
      <c r="AA2899" s="20" t="s">
        <v>3440</v>
      </c>
      <c r="AB2899" s="22"/>
      <c r="AC2899" s="22">
        <v>1</v>
      </c>
      <c r="AD2899" s="22"/>
      <c r="AE2899" s="22">
        <f t="shared" si="1980"/>
        <v>1088</v>
      </c>
      <c r="AF2899" s="22">
        <f t="shared" si="1973"/>
        <v>1088</v>
      </c>
      <c r="AG2899" s="20"/>
      <c r="AH2899" s="22"/>
      <c r="AI2899" s="22"/>
      <c r="AJ2899" s="22">
        <f>N2899</f>
        <v>1088</v>
      </c>
      <c r="AK2899" s="22">
        <f>IF(O2899="(传统)XDSL",VLOOKUP(S2899,[2]直销续费率明细!C:I,7,FALSE)*1,IF(O2899="GPON+XDSL",VLOOKUP(S2899,[2]直销续费率明细!C:I,7,FALSE)*1,VLOOKUP(S2899,[2]直销续费率明细!C:I,5,FALSE)*1))</f>
        <v>25</v>
      </c>
      <c r="AL2899" s="22" t="s">
        <v>1309</v>
      </c>
      <c r="AM2899" s="22"/>
      <c r="AN2899" s="22"/>
      <c r="AO2899" s="22" t="s">
        <v>3441</v>
      </c>
      <c r="AP2899" s="22" t="s">
        <v>1301</v>
      </c>
      <c r="AS2899" s="20">
        <f>IF(Y2899&gt;=10,VLOOKUP(U2899,[2]提成计算!B:T,19,FALSE),VLOOKUP(U2899,[2]提成计算!B:T,18,FALSE))</f>
        <v>0.12</v>
      </c>
      <c r="AT2899" s="20">
        <f t="shared" ref="AT2899" si="1985">IF(AD2899*AS2899&gt;0,AD2899*AS2899,AE2899*AS2899)</f>
        <v>130.56</v>
      </c>
      <c r="AU2899" s="20">
        <f t="shared" ref="AU2899" si="1986">IF(AND(AK2899&lt;0,AK2899+AT2899&lt;0),-AT2899,AK2899)</f>
        <v>25</v>
      </c>
    </row>
    <row r="2900" spans="1:47" x14ac:dyDescent="0.15">
      <c r="A2900" s="21" t="s">
        <v>1273</v>
      </c>
      <c r="B2900" s="20" t="s">
        <v>918</v>
      </c>
      <c r="C2900" s="20" t="s">
        <v>1050</v>
      </c>
      <c r="D2900" s="20" t="s">
        <v>1078</v>
      </c>
      <c r="E2900" s="20" t="s">
        <v>1079</v>
      </c>
      <c r="F2900" s="20" t="s">
        <v>1250</v>
      </c>
      <c r="G2900" s="20" t="s">
        <v>4050</v>
      </c>
      <c r="H2900" s="20"/>
      <c r="I2900" s="20">
        <v>13302512340</v>
      </c>
      <c r="J2900" s="20" t="s">
        <v>1268</v>
      </c>
      <c r="K2900" s="20" t="s">
        <v>3755</v>
      </c>
      <c r="L2900" s="20" t="s">
        <v>1898</v>
      </c>
      <c r="M2900" s="20">
        <v>1398</v>
      </c>
      <c r="N2900" s="20">
        <v>1398</v>
      </c>
      <c r="O2900" s="20" t="s">
        <v>927</v>
      </c>
      <c r="P2900" s="20" t="s">
        <v>50</v>
      </c>
      <c r="Q2900" s="28"/>
      <c r="R2900" s="21" t="s">
        <v>1082</v>
      </c>
      <c r="S2900" s="21"/>
      <c r="T2900" s="21" t="s">
        <v>53</v>
      </c>
      <c r="U2900" s="21" t="s">
        <v>1083</v>
      </c>
      <c r="V2900" s="46">
        <v>1</v>
      </c>
      <c r="W2900" s="26">
        <f t="shared" si="1972"/>
        <v>1</v>
      </c>
      <c r="X2900" s="26">
        <f t="shared" si="1977"/>
        <v>1</v>
      </c>
      <c r="Y2900" s="21">
        <v>20</v>
      </c>
      <c r="Z2900" s="22">
        <f t="shared" si="1965"/>
        <v>1398</v>
      </c>
      <c r="AA2900" s="20" t="s">
        <v>3440</v>
      </c>
      <c r="AB2900" s="22"/>
      <c r="AC2900" s="22">
        <v>1</v>
      </c>
      <c r="AD2900" s="22"/>
      <c r="AE2900" s="22">
        <f t="shared" si="1980"/>
        <v>1398</v>
      </c>
      <c r="AF2900" s="22">
        <f t="shared" si="1973"/>
        <v>1398</v>
      </c>
      <c r="AG2900" s="20">
        <f>N2900</f>
        <v>1398</v>
      </c>
      <c r="AH2900" s="20" t="str">
        <f>VLOOKUP(U2900,[1]提成计算!B:I,8,FALSE)</f>
        <v xml:space="preserve"> </v>
      </c>
      <c r="AI2900" s="20"/>
      <c r="AJ2900" s="22"/>
      <c r="AK2900" s="22"/>
      <c r="AM2900" s="22"/>
      <c r="AN2900" s="22"/>
      <c r="AO2900" s="22" t="s">
        <v>2216</v>
      </c>
      <c r="AP2900" s="22" t="s">
        <v>1301</v>
      </c>
      <c r="AS2900" s="20"/>
      <c r="AT2900" s="20"/>
      <c r="AU2900" s="20"/>
    </row>
    <row r="2901" spans="1:47" x14ac:dyDescent="0.15">
      <c r="A2901" s="21" t="s">
        <v>1273</v>
      </c>
      <c r="B2901" s="20" t="s">
        <v>918</v>
      </c>
      <c r="C2901" s="20" t="s">
        <v>1050</v>
      </c>
      <c r="D2901" s="20" t="s">
        <v>1078</v>
      </c>
      <c r="E2901" s="20" t="s">
        <v>1079</v>
      </c>
      <c r="F2901" s="20" t="s">
        <v>1250</v>
      </c>
      <c r="G2901" s="20" t="s">
        <v>4051</v>
      </c>
      <c r="H2901" s="20"/>
      <c r="I2901" s="20">
        <v>15992725582</v>
      </c>
      <c r="J2901" s="20" t="s">
        <v>924</v>
      </c>
      <c r="K2901" s="20" t="s">
        <v>1081</v>
      </c>
      <c r="L2901" s="20" t="s">
        <v>1299</v>
      </c>
      <c r="M2901" s="20">
        <v>888</v>
      </c>
      <c r="N2901" s="20">
        <v>888</v>
      </c>
      <c r="O2901" s="20" t="s">
        <v>927</v>
      </c>
      <c r="P2901" s="20" t="s">
        <v>50</v>
      </c>
      <c r="Q2901" s="28"/>
      <c r="R2901" s="21" t="s">
        <v>1082</v>
      </c>
      <c r="S2901" s="25" t="s">
        <v>1087</v>
      </c>
      <c r="T2901" s="21" t="s">
        <v>53</v>
      </c>
      <c r="U2901" s="21" t="s">
        <v>1083</v>
      </c>
      <c r="V2901" s="46">
        <v>1</v>
      </c>
      <c r="W2901" s="26">
        <f t="shared" si="1972"/>
        <v>1</v>
      </c>
      <c r="Y2901" s="21">
        <v>12</v>
      </c>
      <c r="Z2901" s="22">
        <f t="shared" si="1965"/>
        <v>888</v>
      </c>
      <c r="AA2901" s="20" t="s">
        <v>2218</v>
      </c>
      <c r="AB2901" s="22"/>
      <c r="AC2901" s="22">
        <v>1</v>
      </c>
      <c r="AD2901" s="22"/>
      <c r="AE2901" s="22">
        <f t="shared" si="1980"/>
        <v>888</v>
      </c>
      <c r="AF2901" s="22">
        <f t="shared" si="1973"/>
        <v>888</v>
      </c>
      <c r="AG2901" s="20"/>
      <c r="AH2901" s="22"/>
      <c r="AI2901" s="22"/>
      <c r="AJ2901" s="22">
        <f t="shared" ref="AJ2901:AJ2903" si="1987">N2901</f>
        <v>888</v>
      </c>
      <c r="AK2901" s="22">
        <f>IF(O2901="(传统)XDSL",VLOOKUP(S2901,[2]直销续费率明细!C:I,7,FALSE)*1,IF(O2901="GPON+XDSL",VLOOKUP(S2901,[2]直销续费率明细!C:I,7,FALSE)*1,VLOOKUP(S2901,[2]直销续费率明细!C:I,5,FALSE)*1))</f>
        <v>25</v>
      </c>
      <c r="AL2901" s="22" t="s">
        <v>1309</v>
      </c>
      <c r="AM2901" s="22"/>
      <c r="AN2901" s="22"/>
      <c r="AO2901" s="22" t="s">
        <v>3441</v>
      </c>
      <c r="AP2901" s="22" t="s">
        <v>1301</v>
      </c>
      <c r="AS2901" s="20">
        <f>IF(Y2901&gt;=10,VLOOKUP(U2901,[2]提成计算!B:T,19,FALSE),VLOOKUP(U2901,[2]提成计算!B:T,18,FALSE))</f>
        <v>0.12</v>
      </c>
      <c r="AT2901" s="20">
        <f t="shared" ref="AT2901:AT2903" si="1988">IF(AD2901*AS2901&gt;0,AD2901*AS2901,AE2901*AS2901)</f>
        <v>106.56</v>
      </c>
      <c r="AU2901" s="20">
        <f t="shared" ref="AU2901:AU2902" si="1989">IF(AND(AK2901&lt;0,AK2901+AT2901&lt;0),-AT2901,AK2901)</f>
        <v>25</v>
      </c>
    </row>
    <row r="2902" spans="1:47" x14ac:dyDescent="0.15">
      <c r="A2902" s="21" t="s">
        <v>1273</v>
      </c>
      <c r="B2902" s="20" t="s">
        <v>918</v>
      </c>
      <c r="C2902" s="20" t="s">
        <v>1050</v>
      </c>
      <c r="D2902" s="20" t="s">
        <v>1062</v>
      </c>
      <c r="E2902" s="20" t="s">
        <v>1055</v>
      </c>
      <c r="F2902" s="20" t="s">
        <v>1250</v>
      </c>
      <c r="G2902" s="20" t="s">
        <v>4052</v>
      </c>
      <c r="H2902" s="20"/>
      <c r="I2902" s="20">
        <v>13532481937</v>
      </c>
      <c r="J2902" s="20" t="s">
        <v>924</v>
      </c>
      <c r="K2902" s="20" t="s">
        <v>1057</v>
      </c>
      <c r="L2902" s="20" t="s">
        <v>1918</v>
      </c>
      <c r="M2902" s="20">
        <v>680</v>
      </c>
      <c r="N2902" s="20">
        <v>680</v>
      </c>
      <c r="O2902" s="20" t="s">
        <v>1262</v>
      </c>
      <c r="P2902" s="20" t="s">
        <v>50</v>
      </c>
      <c r="Q2902" s="28"/>
      <c r="R2902" s="21" t="s">
        <v>1059</v>
      </c>
      <c r="S2902" s="25" t="s">
        <v>1060</v>
      </c>
      <c r="T2902" s="21" t="s">
        <v>53</v>
      </c>
      <c r="U2902" s="21" t="s">
        <v>1061</v>
      </c>
      <c r="V2902" s="46">
        <v>1</v>
      </c>
      <c r="W2902" s="26">
        <f t="shared" si="1972"/>
        <v>1</v>
      </c>
      <c r="Y2902" s="21">
        <v>4</v>
      </c>
      <c r="Z2902" s="22">
        <f t="shared" si="1965"/>
        <v>680</v>
      </c>
      <c r="AA2902" s="20" t="s">
        <v>3440</v>
      </c>
      <c r="AB2902" s="22">
        <v>1</v>
      </c>
      <c r="AC2902" s="22"/>
      <c r="AD2902" s="22">
        <f>N2902</f>
        <v>680</v>
      </c>
      <c r="AE2902" s="22"/>
      <c r="AF2902" s="22">
        <f t="shared" si="1973"/>
        <v>680</v>
      </c>
      <c r="AG2902" s="20"/>
      <c r="AH2902" s="22"/>
      <c r="AI2902" s="22"/>
      <c r="AJ2902" s="22">
        <f t="shared" si="1987"/>
        <v>680</v>
      </c>
      <c r="AK2902" s="22">
        <f>IF(O2902="(传统)XDSL",VLOOKUP(S2902,[2]直销续费率明细!C:I,7,FALSE)*1,IF(O2902="GPON+XDSL",VLOOKUP(S2902,[2]直销续费率明细!C:I,7,FALSE)*1,VLOOKUP(S2902,[2]直销续费率明细!C:I,5,FALSE)*1))</f>
        <v>-40</v>
      </c>
      <c r="AL2902" s="22" t="s">
        <v>1309</v>
      </c>
      <c r="AM2902" s="22"/>
      <c r="AN2902" s="22"/>
      <c r="AO2902" s="22" t="s">
        <v>3441</v>
      </c>
      <c r="AP2902" s="22" t="s">
        <v>3460</v>
      </c>
      <c r="AS2902" s="20">
        <f>IF(Y2902&gt;=10,VLOOKUP(U2902,[2]提成计算!B:T,19,FALSE),VLOOKUP(U2902,[2]提成计算!B:T,18,FALSE))</f>
        <v>0.06</v>
      </c>
      <c r="AT2902" s="20">
        <f t="shared" si="1988"/>
        <v>40.799999999999997</v>
      </c>
      <c r="AU2902" s="20">
        <f t="shared" si="1989"/>
        <v>-40</v>
      </c>
    </row>
    <row r="2903" spans="1:47" x14ac:dyDescent="0.15">
      <c r="A2903" s="21" t="s">
        <v>1273</v>
      </c>
      <c r="B2903" s="20" t="s">
        <v>918</v>
      </c>
      <c r="C2903" s="20" t="s">
        <v>1050</v>
      </c>
      <c r="D2903" s="20" t="s">
        <v>1070</v>
      </c>
      <c r="E2903" s="20" t="s">
        <v>4053</v>
      </c>
      <c r="F2903" s="20" t="s">
        <v>1250</v>
      </c>
      <c r="G2903" s="20" t="s">
        <v>4054</v>
      </c>
      <c r="H2903" s="20"/>
      <c r="I2903" s="20">
        <v>13412920966</v>
      </c>
      <c r="J2903" s="20" t="s">
        <v>924</v>
      </c>
      <c r="K2903" s="20" t="s">
        <v>3919</v>
      </c>
      <c r="L2903" s="20" t="s">
        <v>1299</v>
      </c>
      <c r="M2903" s="20">
        <v>888</v>
      </c>
      <c r="N2903" s="20">
        <v>888</v>
      </c>
      <c r="O2903" s="20" t="s">
        <v>927</v>
      </c>
      <c r="P2903" s="20" t="s">
        <v>50</v>
      </c>
      <c r="Q2903" s="28"/>
      <c r="R2903" s="22" t="s">
        <v>104</v>
      </c>
      <c r="T2903" s="21" t="s">
        <v>948</v>
      </c>
      <c r="U2903" s="22" t="s">
        <v>104</v>
      </c>
      <c r="V2903" s="46">
        <v>1</v>
      </c>
      <c r="W2903" s="26">
        <f t="shared" si="1972"/>
        <v>1</v>
      </c>
      <c r="Y2903" s="21">
        <v>12</v>
      </c>
      <c r="Z2903" s="22">
        <f t="shared" si="1965"/>
        <v>888</v>
      </c>
      <c r="AA2903" s="20" t="s">
        <v>3440</v>
      </c>
      <c r="AB2903" s="22"/>
      <c r="AC2903" s="22">
        <v>1</v>
      </c>
      <c r="AD2903" s="22"/>
      <c r="AE2903" s="22">
        <f t="shared" ref="AE2903:AE2910" si="1990">N2903</f>
        <v>888</v>
      </c>
      <c r="AF2903" s="22">
        <f t="shared" si="1973"/>
        <v>888</v>
      </c>
      <c r="AG2903" s="20"/>
      <c r="AH2903" s="22"/>
      <c r="AI2903" s="22"/>
      <c r="AJ2903" s="22">
        <f t="shared" si="1987"/>
        <v>888</v>
      </c>
      <c r="AK2903" s="22">
        <f>IF(O2903="(传统)XDSL",VLOOKUP(U2903,[2]自营续费率!B:G,6,FALSE)*1,IF(O2903="GPON+XDSL",VLOOKUP(U2903,[2]自营续费率!B:G,6,FALSE)*1,VLOOKUP(U2903,[2]自营续费率!B:G,4,FALSE)*1))</f>
        <v>-40</v>
      </c>
      <c r="AL2903" s="22" t="s">
        <v>1309</v>
      </c>
      <c r="AM2903" s="22"/>
      <c r="AN2903" s="22"/>
      <c r="AO2903" s="22" t="s">
        <v>3441</v>
      </c>
      <c r="AP2903" s="22" t="s">
        <v>1301</v>
      </c>
      <c r="AS2903" s="20">
        <f>IF(Y2903&gt;=10,VLOOKUP(U2903,[2]自营提成!C:Z,6,FALSE),VLOOKUP(U2903,[2]自营提成!C:Z,5,FALSE))</f>
        <v>0.1</v>
      </c>
      <c r="AT2903" s="20">
        <f t="shared" si="1988"/>
        <v>88.800000000000011</v>
      </c>
      <c r="AU2903" s="20">
        <f>IF(AND(AK2903&lt;0,AK2903+AT2903&lt;0),-AT2903,AK2903)</f>
        <v>-40</v>
      </c>
    </row>
    <row r="2904" spans="1:47" x14ac:dyDescent="0.15">
      <c r="A2904" s="21" t="s">
        <v>1273</v>
      </c>
      <c r="B2904" s="20" t="s">
        <v>918</v>
      </c>
      <c r="C2904" s="20" t="s">
        <v>1050</v>
      </c>
      <c r="D2904" s="20" t="s">
        <v>1065</v>
      </c>
      <c r="E2904" s="20" t="s">
        <v>1066</v>
      </c>
      <c r="F2904" s="20" t="s">
        <v>1250</v>
      </c>
      <c r="G2904" s="20" t="s">
        <v>4055</v>
      </c>
      <c r="H2904" s="20"/>
      <c r="I2904" s="20">
        <v>13713292290</v>
      </c>
      <c r="J2904" s="20" t="s">
        <v>1268</v>
      </c>
      <c r="K2904" s="20" t="s">
        <v>4026</v>
      </c>
      <c r="L2904" s="20" t="s">
        <v>1358</v>
      </c>
      <c r="M2904" s="20">
        <v>1088</v>
      </c>
      <c r="N2904" s="20">
        <v>1088</v>
      </c>
      <c r="O2904" s="20" t="s">
        <v>927</v>
      </c>
      <c r="P2904" s="20" t="s">
        <v>50</v>
      </c>
      <c r="Q2904" s="28"/>
      <c r="R2904" s="21" t="s">
        <v>69</v>
      </c>
      <c r="S2904" s="21"/>
      <c r="T2904" s="21" t="s">
        <v>3575</v>
      </c>
      <c r="U2904" s="21" t="s">
        <v>1803</v>
      </c>
      <c r="V2904" s="46">
        <v>1</v>
      </c>
      <c r="W2904" s="26">
        <f t="shared" si="1972"/>
        <v>1</v>
      </c>
      <c r="X2904" s="26">
        <f t="shared" si="1977"/>
        <v>1</v>
      </c>
      <c r="Y2904" s="21">
        <v>10</v>
      </c>
      <c r="Z2904" s="22">
        <f t="shared" si="1965"/>
        <v>1088</v>
      </c>
      <c r="AA2904" s="20" t="s">
        <v>3440</v>
      </c>
      <c r="AB2904" s="22"/>
      <c r="AC2904" s="22">
        <v>1</v>
      </c>
      <c r="AD2904" s="22"/>
      <c r="AE2904" s="22">
        <f t="shared" si="1990"/>
        <v>1088</v>
      </c>
      <c r="AF2904" s="22">
        <f t="shared" si="1973"/>
        <v>1088</v>
      </c>
      <c r="AG2904" s="20">
        <f t="shared" ref="AG2904:AG2905" si="1991">N2904</f>
        <v>1088</v>
      </c>
      <c r="AH2904" s="20" t="str">
        <f>VLOOKUP(U2904,[1]提成计算!B:I,8,FALSE)</f>
        <v xml:space="preserve"> </v>
      </c>
      <c r="AI2904" s="20"/>
      <c r="AJ2904" s="22"/>
      <c r="AK2904" s="22"/>
      <c r="AM2904" s="22"/>
      <c r="AN2904" s="22"/>
      <c r="AO2904" s="22" t="s">
        <v>3441</v>
      </c>
      <c r="AP2904" s="22" t="s">
        <v>1301</v>
      </c>
      <c r="AS2904" s="20"/>
      <c r="AT2904" s="20"/>
      <c r="AU2904" s="20"/>
    </row>
    <row r="2905" spans="1:47" x14ac:dyDescent="0.15">
      <c r="A2905" s="21" t="s">
        <v>1273</v>
      </c>
      <c r="B2905" s="20" t="s">
        <v>918</v>
      </c>
      <c r="C2905" s="20" t="s">
        <v>1050</v>
      </c>
      <c r="D2905" s="20" t="s">
        <v>1065</v>
      </c>
      <c r="E2905" s="20" t="s">
        <v>1066</v>
      </c>
      <c r="F2905" s="20" t="s">
        <v>1250</v>
      </c>
      <c r="G2905" s="20" t="s">
        <v>4056</v>
      </c>
      <c r="H2905" s="20"/>
      <c r="I2905" s="20">
        <v>13532988506</v>
      </c>
      <c r="J2905" s="20" t="s">
        <v>1268</v>
      </c>
      <c r="K2905" s="20" t="s">
        <v>87</v>
      </c>
      <c r="L2905" s="20" t="s">
        <v>1358</v>
      </c>
      <c r="M2905" s="20">
        <v>1088</v>
      </c>
      <c r="N2905" s="20">
        <v>1088</v>
      </c>
      <c r="O2905" s="20" t="s">
        <v>927</v>
      </c>
      <c r="P2905" s="20" t="s">
        <v>50</v>
      </c>
      <c r="Q2905" s="28"/>
      <c r="R2905" s="21" t="s">
        <v>69</v>
      </c>
      <c r="S2905" s="21"/>
      <c r="T2905" s="21" t="s">
        <v>53</v>
      </c>
      <c r="U2905" s="21" t="s">
        <v>88</v>
      </c>
      <c r="V2905" s="46">
        <v>1</v>
      </c>
      <c r="W2905" s="26">
        <f t="shared" si="1972"/>
        <v>1</v>
      </c>
      <c r="X2905" s="26">
        <f t="shared" si="1977"/>
        <v>1</v>
      </c>
      <c r="Y2905" s="21">
        <v>10</v>
      </c>
      <c r="Z2905" s="22">
        <f t="shared" si="1965"/>
        <v>1088</v>
      </c>
      <c r="AA2905" s="20" t="s">
        <v>3440</v>
      </c>
      <c r="AB2905" s="22"/>
      <c r="AC2905" s="22">
        <v>1</v>
      </c>
      <c r="AD2905" s="22"/>
      <c r="AE2905" s="22">
        <f t="shared" si="1990"/>
        <v>1088</v>
      </c>
      <c r="AF2905" s="22">
        <f t="shared" si="1973"/>
        <v>1088</v>
      </c>
      <c r="AG2905" s="20">
        <f t="shared" si="1991"/>
        <v>1088</v>
      </c>
      <c r="AH2905" s="20" t="str">
        <f>VLOOKUP(U2905,[1]提成计算!B:I,8,FALSE)</f>
        <v xml:space="preserve"> </v>
      </c>
      <c r="AI2905" s="20"/>
      <c r="AJ2905" s="22"/>
      <c r="AK2905" s="22"/>
      <c r="AM2905" s="22"/>
      <c r="AN2905" s="22"/>
      <c r="AO2905" s="22" t="s">
        <v>3441</v>
      </c>
      <c r="AP2905" s="22" t="s">
        <v>1301</v>
      </c>
      <c r="AS2905" s="20"/>
      <c r="AT2905" s="20"/>
      <c r="AU2905" s="20"/>
    </row>
    <row r="2906" spans="1:47" x14ac:dyDescent="0.15">
      <c r="A2906" s="21" t="s">
        <v>1273</v>
      </c>
      <c r="B2906" s="20" t="s">
        <v>918</v>
      </c>
      <c r="C2906" s="20" t="s">
        <v>1050</v>
      </c>
      <c r="D2906" s="20" t="s">
        <v>1070</v>
      </c>
      <c r="E2906" s="20" t="s">
        <v>3742</v>
      </c>
      <c r="F2906" s="20" t="s">
        <v>1250</v>
      </c>
      <c r="G2906" s="20" t="s">
        <v>4057</v>
      </c>
      <c r="H2906" s="20"/>
      <c r="I2906" s="20">
        <v>13794942259</v>
      </c>
      <c r="J2906" s="20" t="s">
        <v>924</v>
      </c>
      <c r="K2906" s="20" t="s">
        <v>103</v>
      </c>
      <c r="L2906" s="20" t="s">
        <v>1299</v>
      </c>
      <c r="M2906" s="20">
        <v>888</v>
      </c>
      <c r="N2906" s="20">
        <v>888</v>
      </c>
      <c r="O2906" s="20" t="s">
        <v>927</v>
      </c>
      <c r="P2906" s="20" t="s">
        <v>50</v>
      </c>
      <c r="Q2906" s="28"/>
      <c r="R2906" s="21" t="s">
        <v>104</v>
      </c>
      <c r="S2906" s="25" t="s">
        <v>1075</v>
      </c>
      <c r="T2906" s="21" t="s">
        <v>53</v>
      </c>
      <c r="U2906" s="21" t="s">
        <v>105</v>
      </c>
      <c r="V2906" s="46">
        <v>1</v>
      </c>
      <c r="W2906" s="26">
        <f t="shared" si="1972"/>
        <v>1</v>
      </c>
      <c r="Y2906" s="21">
        <v>12</v>
      </c>
      <c r="Z2906" s="22">
        <f t="shared" si="1965"/>
        <v>888</v>
      </c>
      <c r="AA2906" s="20" t="s">
        <v>3440</v>
      </c>
      <c r="AB2906" s="22"/>
      <c r="AC2906" s="22">
        <v>1</v>
      </c>
      <c r="AD2906" s="22"/>
      <c r="AE2906" s="22">
        <f t="shared" si="1990"/>
        <v>888</v>
      </c>
      <c r="AF2906" s="22">
        <f t="shared" si="1973"/>
        <v>888</v>
      </c>
      <c r="AG2906" s="20"/>
      <c r="AH2906" s="22"/>
      <c r="AI2906" s="22"/>
      <c r="AJ2906" s="22">
        <f t="shared" ref="AJ2906:AJ2907" si="1992">N2906</f>
        <v>888</v>
      </c>
      <c r="AK2906" s="22">
        <f>IF(O2906="(传统)XDSL",VLOOKUP(S2906,[2]直销续费率明细!C:I,7,FALSE)*1,IF(O2906="GPON+XDSL",VLOOKUP(S2906,[2]直销续费率明细!C:I,7,FALSE)*1,VLOOKUP(S2906,[2]直销续费率明细!C:I,5,FALSE)*1))</f>
        <v>-40</v>
      </c>
      <c r="AL2906" s="22" t="s">
        <v>1300</v>
      </c>
      <c r="AM2906" s="22"/>
      <c r="AN2906" s="22"/>
      <c r="AO2906" s="22" t="s">
        <v>2216</v>
      </c>
      <c r="AP2906" s="22" t="s">
        <v>1301</v>
      </c>
      <c r="AS2906" s="20">
        <f>IF(Y2906&gt;=10,VLOOKUP(U2906,[2]提成计算!B:T,19,FALSE),VLOOKUP(U2906,[2]提成计算!B:T,18,FALSE))</f>
        <v>0.09</v>
      </c>
      <c r="AT2906" s="20">
        <f t="shared" ref="AT2906" si="1993">IF(AD2906*AS2906&gt;0,AD2906*AS2906,AE2906*AS2906)</f>
        <v>79.92</v>
      </c>
      <c r="AU2906" s="20">
        <f t="shared" ref="AU2906" si="1994">IF(AND(AK2906&lt;0,AK2906+AT2906&lt;0),-AT2906,AK2906)</f>
        <v>-40</v>
      </c>
    </row>
    <row r="2907" spans="1:47" x14ac:dyDescent="0.15">
      <c r="A2907" s="21" t="s">
        <v>1273</v>
      </c>
      <c r="B2907" s="20" t="s">
        <v>918</v>
      </c>
      <c r="C2907" s="20" t="s">
        <v>1050</v>
      </c>
      <c r="D2907" s="20" t="s">
        <v>1070</v>
      </c>
      <c r="E2907" s="20" t="s">
        <v>4058</v>
      </c>
      <c r="F2907" s="20" t="s">
        <v>1250</v>
      </c>
      <c r="G2907" s="20" t="s">
        <v>4059</v>
      </c>
      <c r="H2907" s="20"/>
      <c r="I2907" s="20">
        <v>13418258003</v>
      </c>
      <c r="J2907" s="20" t="s">
        <v>924</v>
      </c>
      <c r="K2907" s="20" t="s">
        <v>1073</v>
      </c>
      <c r="L2907" s="20" t="s">
        <v>1299</v>
      </c>
      <c r="M2907" s="20">
        <v>888</v>
      </c>
      <c r="N2907" s="20">
        <v>888</v>
      </c>
      <c r="O2907" s="20" t="s">
        <v>927</v>
      </c>
      <c r="P2907" s="20" t="s">
        <v>50</v>
      </c>
      <c r="Q2907" s="28"/>
      <c r="R2907" s="21" t="s">
        <v>104</v>
      </c>
      <c r="S2907" s="25" t="s">
        <v>1090</v>
      </c>
      <c r="T2907" s="21" t="s">
        <v>2242</v>
      </c>
      <c r="U2907" s="21"/>
      <c r="V2907" s="46">
        <v>1</v>
      </c>
      <c r="W2907" s="26">
        <f t="shared" si="1972"/>
        <v>1</v>
      </c>
      <c r="Y2907" s="21">
        <v>12</v>
      </c>
      <c r="Z2907" s="22">
        <f t="shared" si="1965"/>
        <v>888</v>
      </c>
      <c r="AA2907" s="20" t="s">
        <v>2218</v>
      </c>
      <c r="AB2907" s="22"/>
      <c r="AC2907" s="22">
        <v>1</v>
      </c>
      <c r="AD2907" s="22"/>
      <c r="AE2907" s="22">
        <f t="shared" si="1990"/>
        <v>888</v>
      </c>
      <c r="AF2907" s="22">
        <f t="shared" si="1973"/>
        <v>888</v>
      </c>
      <c r="AG2907" s="20"/>
      <c r="AH2907" s="22"/>
      <c r="AI2907" s="22"/>
      <c r="AJ2907" s="22">
        <f t="shared" si="1992"/>
        <v>888</v>
      </c>
      <c r="AK2907" s="22">
        <f>IF(O2907="(传统)XDSL",VLOOKUP(S2907,[1]续费率明细!C:I,7,FALSE)*1,IF(O2907="GPON+XDSL",VLOOKUP(S2907,[1]续费率明细!C:I,7,FALSE)*1,VLOOKUP(S2907,[1]续费率明细!C:I,5,FALSE)*1))</f>
        <v>-20</v>
      </c>
      <c r="AL2907" s="22" t="s">
        <v>1309</v>
      </c>
      <c r="AM2907" s="22"/>
      <c r="AN2907" s="22"/>
      <c r="AO2907" s="22" t="s">
        <v>2216</v>
      </c>
      <c r="AP2907" s="22" t="s">
        <v>1301</v>
      </c>
      <c r="AS2907" s="20"/>
      <c r="AT2907" s="20"/>
      <c r="AU2907" s="20"/>
    </row>
    <row r="2908" spans="1:47" x14ac:dyDescent="0.15">
      <c r="A2908" s="21" t="s">
        <v>1273</v>
      </c>
      <c r="B2908" s="20" t="s">
        <v>918</v>
      </c>
      <c r="C2908" s="20" t="s">
        <v>1050</v>
      </c>
      <c r="D2908" s="20" t="s">
        <v>1078</v>
      </c>
      <c r="E2908" s="20" t="s">
        <v>1079</v>
      </c>
      <c r="F2908" s="20" t="s">
        <v>1250</v>
      </c>
      <c r="G2908" s="20" t="s">
        <v>4060</v>
      </c>
      <c r="H2908" s="20"/>
      <c r="I2908" s="20">
        <v>13424890881</v>
      </c>
      <c r="J2908" s="20" t="s">
        <v>1268</v>
      </c>
      <c r="K2908" s="20" t="s">
        <v>1081</v>
      </c>
      <c r="L2908" s="20" t="s">
        <v>1358</v>
      </c>
      <c r="M2908" s="20">
        <v>1088</v>
      </c>
      <c r="N2908" s="20">
        <v>1088</v>
      </c>
      <c r="O2908" s="20" t="s">
        <v>927</v>
      </c>
      <c r="P2908" s="20" t="s">
        <v>50</v>
      </c>
      <c r="Q2908" s="28"/>
      <c r="R2908" s="21" t="s">
        <v>1082</v>
      </c>
      <c r="S2908" s="21"/>
      <c r="T2908" s="21" t="s">
        <v>53</v>
      </c>
      <c r="U2908" s="21" t="s">
        <v>1083</v>
      </c>
      <c r="V2908" s="46">
        <v>1</v>
      </c>
      <c r="W2908" s="26">
        <f t="shared" si="1972"/>
        <v>1</v>
      </c>
      <c r="X2908" s="26">
        <f t="shared" si="1977"/>
        <v>1</v>
      </c>
      <c r="Y2908" s="21">
        <v>10</v>
      </c>
      <c r="Z2908" s="22">
        <f t="shared" si="1965"/>
        <v>1088</v>
      </c>
      <c r="AA2908" s="20" t="s">
        <v>2218</v>
      </c>
      <c r="AB2908" s="22"/>
      <c r="AC2908" s="22">
        <v>1</v>
      </c>
      <c r="AD2908" s="22"/>
      <c r="AE2908" s="22">
        <f t="shared" si="1990"/>
        <v>1088</v>
      </c>
      <c r="AF2908" s="22">
        <f t="shared" si="1973"/>
        <v>1088</v>
      </c>
      <c r="AG2908" s="20">
        <f t="shared" ref="AG2908:AG2909" si="1995">N2908</f>
        <v>1088</v>
      </c>
      <c r="AH2908" s="20" t="str">
        <f>VLOOKUP(U2908,[1]提成计算!B:I,8,FALSE)</f>
        <v xml:space="preserve"> </v>
      </c>
      <c r="AI2908" s="20"/>
      <c r="AJ2908" s="22"/>
      <c r="AK2908" s="22"/>
      <c r="AM2908" s="22"/>
      <c r="AN2908" s="22"/>
      <c r="AO2908" s="22" t="s">
        <v>3441</v>
      </c>
      <c r="AP2908" s="22" t="s">
        <v>1301</v>
      </c>
      <c r="AS2908" s="20"/>
      <c r="AT2908" s="20"/>
      <c r="AU2908" s="20"/>
    </row>
    <row r="2909" spans="1:47" x14ac:dyDescent="0.15">
      <c r="A2909" s="21" t="s">
        <v>1273</v>
      </c>
      <c r="B2909" s="20" t="s">
        <v>918</v>
      </c>
      <c r="C2909" s="20" t="s">
        <v>1050</v>
      </c>
      <c r="D2909" s="20" t="s">
        <v>1070</v>
      </c>
      <c r="E2909" s="20" t="s">
        <v>1606</v>
      </c>
      <c r="F2909" s="20" t="s">
        <v>1250</v>
      </c>
      <c r="G2909" s="20" t="s">
        <v>4061</v>
      </c>
      <c r="H2909" s="20"/>
      <c r="I2909" s="20">
        <v>15665048944</v>
      </c>
      <c r="J2909" s="20" t="s">
        <v>1268</v>
      </c>
      <c r="K2909" s="20" t="s">
        <v>3791</v>
      </c>
      <c r="L2909" s="20" t="s">
        <v>1966</v>
      </c>
      <c r="M2909" s="20">
        <v>1598</v>
      </c>
      <c r="N2909" s="20">
        <v>1598</v>
      </c>
      <c r="O2909" s="20" t="s">
        <v>927</v>
      </c>
      <c r="P2909" s="20" t="s">
        <v>50</v>
      </c>
      <c r="Q2909" s="28"/>
      <c r="R2909" s="21" t="s">
        <v>104</v>
      </c>
      <c r="S2909" s="21"/>
      <c r="T2909" s="21" t="s">
        <v>3575</v>
      </c>
      <c r="U2909" s="21" t="s">
        <v>1733</v>
      </c>
      <c r="V2909" s="46">
        <v>1</v>
      </c>
      <c r="W2909" s="26">
        <f t="shared" si="1972"/>
        <v>1</v>
      </c>
      <c r="X2909" s="26">
        <f t="shared" si="1977"/>
        <v>1</v>
      </c>
      <c r="Y2909" s="21">
        <v>50</v>
      </c>
      <c r="Z2909" s="22">
        <f t="shared" si="1965"/>
        <v>1598</v>
      </c>
      <c r="AA2909" s="20" t="s">
        <v>3440</v>
      </c>
      <c r="AB2909" s="22"/>
      <c r="AC2909" s="22">
        <v>1</v>
      </c>
      <c r="AD2909" s="22"/>
      <c r="AE2909" s="22">
        <f t="shared" si="1990"/>
        <v>1598</v>
      </c>
      <c r="AF2909" s="22">
        <f t="shared" si="1973"/>
        <v>1598</v>
      </c>
      <c r="AG2909" s="20">
        <f t="shared" si="1995"/>
        <v>1598</v>
      </c>
      <c r="AH2909" s="20" t="str">
        <f>VLOOKUP(U2909,[1]提成计算!B:I,8,FALSE)</f>
        <v xml:space="preserve"> </v>
      </c>
      <c r="AI2909" s="20"/>
      <c r="AJ2909" s="22"/>
      <c r="AK2909" s="22"/>
      <c r="AM2909" s="22"/>
      <c r="AN2909" s="22"/>
      <c r="AO2909" s="22" t="s">
        <v>3441</v>
      </c>
      <c r="AP2909" s="22" t="s">
        <v>1301</v>
      </c>
      <c r="AS2909" s="20"/>
      <c r="AT2909" s="20"/>
      <c r="AU2909" s="20"/>
    </row>
    <row r="2910" spans="1:47" x14ac:dyDescent="0.15">
      <c r="A2910" s="21" t="s">
        <v>1273</v>
      </c>
      <c r="B2910" s="20" t="s">
        <v>918</v>
      </c>
      <c r="C2910" s="20" t="s">
        <v>1050</v>
      </c>
      <c r="D2910" s="20" t="s">
        <v>1051</v>
      </c>
      <c r="E2910" s="20" t="s">
        <v>1052</v>
      </c>
      <c r="F2910" s="20" t="s">
        <v>1250</v>
      </c>
      <c r="G2910" s="20" t="s">
        <v>4062</v>
      </c>
      <c r="H2910" s="20"/>
      <c r="I2910" s="20">
        <v>18720605411</v>
      </c>
      <c r="J2910" s="20" t="s">
        <v>924</v>
      </c>
      <c r="K2910" s="20" t="s">
        <v>685</v>
      </c>
      <c r="L2910" s="20" t="s">
        <v>1299</v>
      </c>
      <c r="M2910" s="20">
        <v>888</v>
      </c>
      <c r="N2910" s="20">
        <v>888</v>
      </c>
      <c r="O2910" s="20" t="s">
        <v>927</v>
      </c>
      <c r="P2910" s="20" t="s">
        <v>50</v>
      </c>
      <c r="Q2910" s="28"/>
      <c r="R2910" s="21" t="s">
        <v>121</v>
      </c>
      <c r="S2910" s="25" t="s">
        <v>1054</v>
      </c>
      <c r="T2910" s="21" t="s">
        <v>53</v>
      </c>
      <c r="U2910" s="21" t="s">
        <v>686</v>
      </c>
      <c r="V2910" s="46">
        <v>1</v>
      </c>
      <c r="W2910" s="26">
        <f t="shared" si="1972"/>
        <v>1</v>
      </c>
      <c r="Y2910" s="21">
        <v>12</v>
      </c>
      <c r="Z2910" s="22">
        <f t="shared" si="1965"/>
        <v>888</v>
      </c>
      <c r="AA2910" s="20" t="s">
        <v>3440</v>
      </c>
      <c r="AB2910" s="22"/>
      <c r="AC2910" s="22">
        <v>1</v>
      </c>
      <c r="AD2910" s="22"/>
      <c r="AE2910" s="22">
        <f t="shared" si="1990"/>
        <v>888</v>
      </c>
      <c r="AF2910" s="22">
        <f t="shared" si="1973"/>
        <v>888</v>
      </c>
      <c r="AG2910" s="20"/>
      <c r="AH2910" s="22"/>
      <c r="AI2910" s="22"/>
      <c r="AJ2910" s="22">
        <f t="shared" ref="AJ2910:AJ2914" si="1996">N2910</f>
        <v>888</v>
      </c>
      <c r="AK2910" s="22">
        <f>IF(O2910="(传统)XDSL",VLOOKUP(S2910,[2]直销续费率明细!C:I,7,FALSE)*1,IF(O2910="GPON+XDSL",VLOOKUP(S2910,[2]直销续费率明细!C:I,7,FALSE)*1,VLOOKUP(S2910,[2]直销续费率明细!C:I,5,FALSE)*1))</f>
        <v>25</v>
      </c>
      <c r="AL2910" s="22" t="s">
        <v>1309</v>
      </c>
      <c r="AM2910" s="22"/>
      <c r="AN2910" s="22"/>
      <c r="AO2910" s="22" t="s">
        <v>3441</v>
      </c>
      <c r="AP2910" s="22" t="s">
        <v>1301</v>
      </c>
      <c r="AS2910" s="20">
        <f>IF(Y2910&gt;=10,VLOOKUP(U2910,[2]提成计算!B:T,19,FALSE),VLOOKUP(U2910,[2]提成计算!B:T,18,FALSE))</f>
        <v>0.09</v>
      </c>
      <c r="AT2910" s="20">
        <f t="shared" ref="AT2910:AT2914" si="1997">IF(AD2910*AS2910&gt;0,AD2910*AS2910,AE2910*AS2910)</f>
        <v>79.92</v>
      </c>
      <c r="AU2910" s="20">
        <f t="shared" ref="AU2910:AU2914" si="1998">IF(AND(AK2910&lt;0,AK2910+AT2910&lt;0),-AT2910,AK2910)</f>
        <v>25</v>
      </c>
    </row>
    <row r="2911" spans="1:47" x14ac:dyDescent="0.15">
      <c r="A2911" s="21" t="s">
        <v>1273</v>
      </c>
      <c r="B2911" s="20" t="s">
        <v>918</v>
      </c>
      <c r="C2911" s="20" t="s">
        <v>1050</v>
      </c>
      <c r="D2911" s="20" t="s">
        <v>1065</v>
      </c>
      <c r="E2911" s="20" t="s">
        <v>1066</v>
      </c>
      <c r="F2911" s="20" t="s">
        <v>1250</v>
      </c>
      <c r="G2911" s="20" t="s">
        <v>4063</v>
      </c>
      <c r="H2911" s="20"/>
      <c r="I2911" s="20">
        <v>13686259752</v>
      </c>
      <c r="J2911" s="20" t="s">
        <v>924</v>
      </c>
      <c r="K2911" s="20" t="s">
        <v>3739</v>
      </c>
      <c r="L2911" s="20" t="s">
        <v>1918</v>
      </c>
      <c r="M2911" s="20">
        <v>680</v>
      </c>
      <c r="N2911" s="20">
        <v>680</v>
      </c>
      <c r="O2911" s="20" t="s">
        <v>1262</v>
      </c>
      <c r="P2911" s="20" t="s">
        <v>50</v>
      </c>
      <c r="Q2911" s="28"/>
      <c r="R2911" s="21" t="s">
        <v>69</v>
      </c>
      <c r="S2911" s="25" t="s">
        <v>1068</v>
      </c>
      <c r="T2911" s="21" t="s">
        <v>53</v>
      </c>
      <c r="U2911" s="21" t="s">
        <v>1803</v>
      </c>
      <c r="V2911" s="46">
        <v>1</v>
      </c>
      <c r="W2911" s="26">
        <f t="shared" si="1972"/>
        <v>1</v>
      </c>
      <c r="Y2911" s="21">
        <v>4</v>
      </c>
      <c r="Z2911" s="22">
        <f t="shared" si="1965"/>
        <v>680</v>
      </c>
      <c r="AA2911" s="20" t="s">
        <v>3440</v>
      </c>
      <c r="AB2911" s="22">
        <v>1</v>
      </c>
      <c r="AC2911" s="22"/>
      <c r="AD2911" s="22">
        <f>N2911</f>
        <v>680</v>
      </c>
      <c r="AE2911" s="22"/>
      <c r="AF2911" s="22">
        <f t="shared" si="1973"/>
        <v>680</v>
      </c>
      <c r="AG2911" s="20"/>
      <c r="AH2911" s="22"/>
      <c r="AI2911" s="22"/>
      <c r="AJ2911" s="22">
        <f t="shared" si="1996"/>
        <v>680</v>
      </c>
      <c r="AK2911" s="22">
        <f>IF(O2911="(传统)XDSL",VLOOKUP(S2911,[2]直销续费率明细!C:I,7,FALSE)*1,IF(O2911="GPON+XDSL",VLOOKUP(S2911,[2]直销续费率明细!C:I,7,FALSE)*1,VLOOKUP(S2911,[2]直销续费率明细!C:I,5,FALSE)*1))</f>
        <v>0</v>
      </c>
      <c r="AL2911" s="22" t="s">
        <v>1309</v>
      </c>
      <c r="AM2911" s="22"/>
      <c r="AN2911" s="22"/>
      <c r="AO2911" s="22" t="s">
        <v>3441</v>
      </c>
      <c r="AP2911" s="22" t="s">
        <v>3460</v>
      </c>
      <c r="AS2911" s="20">
        <f>IF(Y2911&gt;=10,VLOOKUP(U2911,[2]提成计算!B:T,19,FALSE),VLOOKUP(U2911,[2]提成计算!B:T,18,FALSE))</f>
        <v>7.0000000000000007E-2</v>
      </c>
      <c r="AT2911" s="20">
        <f t="shared" si="1997"/>
        <v>47.6</v>
      </c>
      <c r="AU2911" s="20">
        <f t="shared" si="1998"/>
        <v>0</v>
      </c>
    </row>
    <row r="2912" spans="1:47" x14ac:dyDescent="0.15">
      <c r="A2912" s="21" t="s">
        <v>1273</v>
      </c>
      <c r="B2912" s="20" t="s">
        <v>918</v>
      </c>
      <c r="C2912" s="20" t="s">
        <v>1050</v>
      </c>
      <c r="D2912" s="20" t="s">
        <v>1051</v>
      </c>
      <c r="E2912" s="20" t="s">
        <v>1817</v>
      </c>
      <c r="F2912" s="20" t="s">
        <v>1250</v>
      </c>
      <c r="G2912" s="20" t="s">
        <v>4064</v>
      </c>
      <c r="H2912" s="20"/>
      <c r="I2912" s="20">
        <v>13512322398</v>
      </c>
      <c r="J2912" s="20" t="s">
        <v>924</v>
      </c>
      <c r="K2912" s="20" t="s">
        <v>685</v>
      </c>
      <c r="L2912" s="20" t="s">
        <v>1299</v>
      </c>
      <c r="M2912" s="20">
        <v>888</v>
      </c>
      <c r="N2912" s="20">
        <v>888</v>
      </c>
      <c r="O2912" s="20" t="s">
        <v>927</v>
      </c>
      <c r="P2912" s="20" t="s">
        <v>50</v>
      </c>
      <c r="Q2912" s="28"/>
      <c r="R2912" s="21" t="s">
        <v>121</v>
      </c>
      <c r="S2912" s="25" t="s">
        <v>1054</v>
      </c>
      <c r="T2912" s="21" t="s">
        <v>53</v>
      </c>
      <c r="U2912" s="21" t="s">
        <v>686</v>
      </c>
      <c r="V2912" s="46">
        <v>1</v>
      </c>
      <c r="W2912" s="26">
        <f t="shared" si="1972"/>
        <v>1</v>
      </c>
      <c r="Y2912" s="21">
        <v>12</v>
      </c>
      <c r="Z2912" s="22">
        <f t="shared" si="1965"/>
        <v>888</v>
      </c>
      <c r="AA2912" s="20" t="s">
        <v>3440</v>
      </c>
      <c r="AB2912" s="22"/>
      <c r="AC2912" s="22">
        <v>1</v>
      </c>
      <c r="AD2912" s="22"/>
      <c r="AE2912" s="22">
        <f t="shared" ref="AE2912:AE2916" si="1999">N2912</f>
        <v>888</v>
      </c>
      <c r="AF2912" s="22">
        <f t="shared" si="1973"/>
        <v>888</v>
      </c>
      <c r="AG2912" s="20"/>
      <c r="AH2912" s="22"/>
      <c r="AI2912" s="22"/>
      <c r="AJ2912" s="22">
        <f t="shared" si="1996"/>
        <v>888</v>
      </c>
      <c r="AK2912" s="22">
        <f>IF(O2912="(传统)XDSL",VLOOKUP(S2912,[2]直销续费率明细!C:I,7,FALSE)*1,IF(O2912="GPON+XDSL",VLOOKUP(S2912,[2]直销续费率明细!C:I,7,FALSE)*1,VLOOKUP(S2912,[2]直销续费率明细!C:I,5,FALSE)*1))</f>
        <v>25</v>
      </c>
      <c r="AL2912" s="22" t="s">
        <v>1300</v>
      </c>
      <c r="AM2912" s="22"/>
      <c r="AN2912" s="22"/>
      <c r="AO2912" s="22" t="s">
        <v>3441</v>
      </c>
      <c r="AP2912" s="22" t="s">
        <v>1301</v>
      </c>
      <c r="AS2912" s="20">
        <f>IF(Y2912&gt;=10,VLOOKUP(U2912,[2]提成计算!B:T,19,FALSE),VLOOKUP(U2912,[2]提成计算!B:T,18,FALSE))</f>
        <v>0.09</v>
      </c>
      <c r="AT2912" s="20">
        <f t="shared" si="1997"/>
        <v>79.92</v>
      </c>
      <c r="AU2912" s="20">
        <f t="shared" si="1998"/>
        <v>25</v>
      </c>
    </row>
    <row r="2913" spans="1:47" x14ac:dyDescent="0.15">
      <c r="A2913" s="21" t="s">
        <v>1273</v>
      </c>
      <c r="B2913" s="20" t="s">
        <v>918</v>
      </c>
      <c r="C2913" s="20" t="s">
        <v>1050</v>
      </c>
      <c r="D2913" s="20" t="s">
        <v>1051</v>
      </c>
      <c r="E2913" s="20" t="s">
        <v>4065</v>
      </c>
      <c r="F2913" s="20" t="s">
        <v>1250</v>
      </c>
      <c r="G2913" s="20" t="s">
        <v>4066</v>
      </c>
      <c r="H2913" s="20"/>
      <c r="I2913" s="20">
        <v>13794805876</v>
      </c>
      <c r="J2913" s="20" t="s">
        <v>924</v>
      </c>
      <c r="K2913" s="20" t="s">
        <v>685</v>
      </c>
      <c r="L2913" s="20" t="s">
        <v>1299</v>
      </c>
      <c r="M2913" s="20">
        <v>888</v>
      </c>
      <c r="N2913" s="20">
        <v>888</v>
      </c>
      <c r="O2913" s="20" t="s">
        <v>927</v>
      </c>
      <c r="P2913" s="20" t="s">
        <v>50</v>
      </c>
      <c r="Q2913" s="28"/>
      <c r="R2913" s="21" t="s">
        <v>121</v>
      </c>
      <c r="S2913" s="25" t="s">
        <v>1054</v>
      </c>
      <c r="T2913" s="21" t="s">
        <v>53</v>
      </c>
      <c r="U2913" s="21" t="s">
        <v>686</v>
      </c>
      <c r="V2913" s="46">
        <v>1</v>
      </c>
      <c r="W2913" s="26">
        <f t="shared" si="1972"/>
        <v>1</v>
      </c>
      <c r="Y2913" s="21">
        <v>12</v>
      </c>
      <c r="Z2913" s="22">
        <f t="shared" si="1965"/>
        <v>888</v>
      </c>
      <c r="AA2913" s="20" t="s">
        <v>3440</v>
      </c>
      <c r="AB2913" s="22"/>
      <c r="AC2913" s="22">
        <v>1</v>
      </c>
      <c r="AD2913" s="22"/>
      <c r="AE2913" s="22">
        <f t="shared" si="1999"/>
        <v>888</v>
      </c>
      <c r="AF2913" s="22">
        <f t="shared" si="1973"/>
        <v>888</v>
      </c>
      <c r="AG2913" s="20"/>
      <c r="AH2913" s="22"/>
      <c r="AI2913" s="22"/>
      <c r="AJ2913" s="22">
        <f t="shared" si="1996"/>
        <v>888</v>
      </c>
      <c r="AK2913" s="22">
        <f>IF(O2913="(传统)XDSL",VLOOKUP(S2913,[2]直销续费率明细!C:I,7,FALSE)*1,IF(O2913="GPON+XDSL",VLOOKUP(S2913,[2]直销续费率明细!C:I,7,FALSE)*1,VLOOKUP(S2913,[2]直销续费率明细!C:I,5,FALSE)*1))</f>
        <v>25</v>
      </c>
      <c r="AL2913" s="22" t="s">
        <v>1309</v>
      </c>
      <c r="AM2913" s="22"/>
      <c r="AN2913" s="22"/>
      <c r="AO2913" s="22" t="s">
        <v>3441</v>
      </c>
      <c r="AP2913" s="22" t="s">
        <v>1301</v>
      </c>
      <c r="AS2913" s="20">
        <f>IF(Y2913&gt;=10,VLOOKUP(U2913,[2]提成计算!B:T,19,FALSE),VLOOKUP(U2913,[2]提成计算!B:T,18,FALSE))</f>
        <v>0.09</v>
      </c>
      <c r="AT2913" s="20">
        <f t="shared" si="1997"/>
        <v>79.92</v>
      </c>
      <c r="AU2913" s="20">
        <f t="shared" si="1998"/>
        <v>25</v>
      </c>
    </row>
    <row r="2914" spans="1:47" x14ac:dyDescent="0.15">
      <c r="A2914" s="21" t="s">
        <v>1273</v>
      </c>
      <c r="B2914" s="20" t="s">
        <v>918</v>
      </c>
      <c r="C2914" s="20" t="s">
        <v>1050</v>
      </c>
      <c r="D2914" s="20" t="s">
        <v>1070</v>
      </c>
      <c r="E2914" s="20" t="s">
        <v>1710</v>
      </c>
      <c r="F2914" s="20" t="s">
        <v>1250</v>
      </c>
      <c r="G2914" s="20" t="s">
        <v>4067</v>
      </c>
      <c r="H2914" s="20"/>
      <c r="I2914" s="20">
        <v>13826906757</v>
      </c>
      <c r="J2914" s="20" t="s">
        <v>924</v>
      </c>
      <c r="K2914" s="20" t="s">
        <v>3770</v>
      </c>
      <c r="L2914" s="20" t="s">
        <v>1376</v>
      </c>
      <c r="M2914" s="20">
        <v>1088</v>
      </c>
      <c r="N2914" s="20">
        <v>1088</v>
      </c>
      <c r="O2914" s="20" t="s">
        <v>927</v>
      </c>
      <c r="P2914" s="20" t="s">
        <v>50</v>
      </c>
      <c r="Q2914" s="28"/>
      <c r="R2914" s="21" t="s">
        <v>104</v>
      </c>
      <c r="S2914" s="25" t="s">
        <v>1090</v>
      </c>
      <c r="T2914" s="21" t="s">
        <v>53</v>
      </c>
      <c r="U2914" s="21" t="s">
        <v>1712</v>
      </c>
      <c r="V2914" s="46">
        <v>1</v>
      </c>
      <c r="W2914" s="26">
        <f t="shared" si="1972"/>
        <v>1</v>
      </c>
      <c r="Y2914" s="21">
        <v>10</v>
      </c>
      <c r="Z2914" s="22">
        <f t="shared" si="1965"/>
        <v>1088</v>
      </c>
      <c r="AA2914" s="20" t="s">
        <v>3440</v>
      </c>
      <c r="AB2914" s="22"/>
      <c r="AC2914" s="22">
        <v>1</v>
      </c>
      <c r="AD2914" s="22"/>
      <c r="AE2914" s="22">
        <f t="shared" si="1999"/>
        <v>1088</v>
      </c>
      <c r="AF2914" s="22">
        <f t="shared" si="1973"/>
        <v>1088</v>
      </c>
      <c r="AG2914" s="20"/>
      <c r="AH2914" s="22"/>
      <c r="AI2914" s="22"/>
      <c r="AJ2914" s="22">
        <f t="shared" si="1996"/>
        <v>1088</v>
      </c>
      <c r="AK2914" s="22">
        <f>IF(O2914="(传统)XDSL",VLOOKUP(S2914,[2]直销续费率明细!C:I,7,FALSE)*1,IF(O2914="GPON+XDSL",VLOOKUP(S2914,[2]直销续费率明细!C:I,7,FALSE)*1,VLOOKUP(S2914,[2]直销续费率明细!C:I,5,FALSE)*1))</f>
        <v>0</v>
      </c>
      <c r="AL2914" s="22" t="s">
        <v>1309</v>
      </c>
      <c r="AM2914" s="22"/>
      <c r="AN2914" s="22"/>
      <c r="AO2914" s="22" t="s">
        <v>3441</v>
      </c>
      <c r="AP2914" s="22" t="s">
        <v>1301</v>
      </c>
      <c r="AS2914" s="20">
        <f>IF(Y2914&gt;=10,VLOOKUP(U2914,[2]提成计算!B:T,19,FALSE),VLOOKUP(U2914,[2]提成计算!B:T,18,FALSE))</f>
        <v>0.1</v>
      </c>
      <c r="AT2914" s="20">
        <f t="shared" si="1997"/>
        <v>108.80000000000001</v>
      </c>
      <c r="AU2914" s="20">
        <f t="shared" si="1998"/>
        <v>0</v>
      </c>
    </row>
    <row r="2915" spans="1:47" x14ac:dyDescent="0.15">
      <c r="A2915" s="21" t="s">
        <v>1273</v>
      </c>
      <c r="B2915" s="20" t="s">
        <v>918</v>
      </c>
      <c r="C2915" s="20" t="s">
        <v>1050</v>
      </c>
      <c r="D2915" s="20" t="s">
        <v>1070</v>
      </c>
      <c r="E2915" s="20" t="s">
        <v>1710</v>
      </c>
      <c r="F2915" s="20" t="s">
        <v>1250</v>
      </c>
      <c r="G2915" s="20" t="s">
        <v>4068</v>
      </c>
      <c r="H2915" s="20"/>
      <c r="I2915" s="20">
        <v>18002723772</v>
      </c>
      <c r="J2915" s="20" t="s">
        <v>1268</v>
      </c>
      <c r="K2915" s="20" t="s">
        <v>3733</v>
      </c>
      <c r="L2915" s="20" t="s">
        <v>1358</v>
      </c>
      <c r="M2915" s="20">
        <v>1088</v>
      </c>
      <c r="N2915" s="20">
        <v>1088</v>
      </c>
      <c r="O2915" s="20" t="s">
        <v>927</v>
      </c>
      <c r="P2915" s="20" t="s">
        <v>50</v>
      </c>
      <c r="Q2915" s="28"/>
      <c r="R2915" s="21" t="s">
        <v>104</v>
      </c>
      <c r="S2915" s="21"/>
      <c r="T2915" s="21" t="s">
        <v>53</v>
      </c>
      <c r="U2915" s="21" t="s">
        <v>1712</v>
      </c>
      <c r="V2915" s="46">
        <v>1</v>
      </c>
      <c r="W2915" s="26">
        <f t="shared" si="1972"/>
        <v>1</v>
      </c>
      <c r="X2915" s="26">
        <f t="shared" si="1977"/>
        <v>1</v>
      </c>
      <c r="Y2915" s="21">
        <v>10</v>
      </c>
      <c r="Z2915" s="22">
        <f t="shared" si="1965"/>
        <v>1088</v>
      </c>
      <c r="AA2915" s="20" t="s">
        <v>3440</v>
      </c>
      <c r="AB2915" s="22"/>
      <c r="AC2915" s="22">
        <v>1</v>
      </c>
      <c r="AD2915" s="22"/>
      <c r="AE2915" s="22">
        <f t="shared" si="1999"/>
        <v>1088</v>
      </c>
      <c r="AF2915" s="22">
        <f t="shared" si="1973"/>
        <v>1088</v>
      </c>
      <c r="AG2915" s="20">
        <f>N2915</f>
        <v>1088</v>
      </c>
      <c r="AH2915" s="20" t="str">
        <f>VLOOKUP(U2915,[1]提成计算!B:I,8,FALSE)</f>
        <v xml:space="preserve"> </v>
      </c>
      <c r="AI2915" s="20"/>
      <c r="AJ2915" s="22"/>
      <c r="AK2915" s="22"/>
      <c r="AM2915" s="22"/>
      <c r="AN2915" s="22"/>
      <c r="AO2915" s="22" t="s">
        <v>2216</v>
      </c>
      <c r="AP2915" s="22" t="s">
        <v>1301</v>
      </c>
      <c r="AS2915" s="20"/>
      <c r="AT2915" s="20"/>
      <c r="AU2915" s="20"/>
    </row>
    <row r="2916" spans="1:47" x14ac:dyDescent="0.15">
      <c r="A2916" s="21" t="s">
        <v>1273</v>
      </c>
      <c r="B2916" s="20" t="s">
        <v>918</v>
      </c>
      <c r="C2916" s="20" t="s">
        <v>1050</v>
      </c>
      <c r="D2916" s="20" t="s">
        <v>1078</v>
      </c>
      <c r="E2916" s="20" t="s">
        <v>1079</v>
      </c>
      <c r="F2916" s="20" t="s">
        <v>1250</v>
      </c>
      <c r="G2916" s="20" t="s">
        <v>4069</v>
      </c>
      <c r="H2916" s="20"/>
      <c r="I2916" s="20">
        <v>13433030960</v>
      </c>
      <c r="J2916" s="20" t="s">
        <v>924</v>
      </c>
      <c r="K2916" s="20" t="s">
        <v>1081</v>
      </c>
      <c r="L2916" s="20" t="s">
        <v>1376</v>
      </c>
      <c r="M2916" s="20">
        <v>1088</v>
      </c>
      <c r="N2916" s="20">
        <v>1088</v>
      </c>
      <c r="O2916" s="20" t="s">
        <v>927</v>
      </c>
      <c r="P2916" s="20" t="s">
        <v>50</v>
      </c>
      <c r="Q2916" s="28"/>
      <c r="R2916" s="21" t="s">
        <v>1082</v>
      </c>
      <c r="S2916" s="25" t="s">
        <v>1322</v>
      </c>
      <c r="T2916" s="21" t="s">
        <v>53</v>
      </c>
      <c r="U2916" s="21" t="s">
        <v>1083</v>
      </c>
      <c r="V2916" s="46">
        <v>1</v>
      </c>
      <c r="W2916" s="26">
        <f t="shared" si="1972"/>
        <v>1</v>
      </c>
      <c r="Y2916" s="21">
        <v>10</v>
      </c>
      <c r="Z2916" s="22">
        <f t="shared" si="1965"/>
        <v>1088</v>
      </c>
      <c r="AA2916" s="20" t="s">
        <v>2218</v>
      </c>
      <c r="AB2916" s="22"/>
      <c r="AC2916" s="22">
        <v>1</v>
      </c>
      <c r="AD2916" s="22"/>
      <c r="AE2916" s="22">
        <f t="shared" si="1999"/>
        <v>1088</v>
      </c>
      <c r="AF2916" s="22">
        <f t="shared" si="1973"/>
        <v>1088</v>
      </c>
      <c r="AG2916" s="20"/>
      <c r="AH2916" s="22"/>
      <c r="AI2916" s="22"/>
      <c r="AJ2916" s="22">
        <f t="shared" ref="AJ2916:AJ2920" si="2000">N2916</f>
        <v>1088</v>
      </c>
      <c r="AK2916" s="22">
        <f>IF(O2916="(传统)XDSL",VLOOKUP(S2916,[2]直销续费率明细!C:I,7,FALSE)*1,IF(O2916="GPON+XDSL",VLOOKUP(S2916,[2]直销续费率明细!C:I,7,FALSE)*1,VLOOKUP(S2916,[2]直销续费率明细!C:I,5,FALSE)*1))</f>
        <v>-40</v>
      </c>
      <c r="AL2916" s="22" t="s">
        <v>1309</v>
      </c>
      <c r="AM2916" s="22"/>
      <c r="AN2916" s="22"/>
      <c r="AO2916" s="22" t="s">
        <v>3441</v>
      </c>
      <c r="AP2916" s="22" t="s">
        <v>1301</v>
      </c>
      <c r="AS2916" s="20">
        <f>IF(Y2916&gt;=10,VLOOKUP(U2916,[2]提成计算!B:T,19,FALSE),VLOOKUP(U2916,[2]提成计算!B:T,18,FALSE))</f>
        <v>0.12</v>
      </c>
      <c r="AT2916" s="20">
        <f t="shared" ref="AT2916:AT2919" si="2001">IF(AD2916*AS2916&gt;0,AD2916*AS2916,AE2916*AS2916)</f>
        <v>130.56</v>
      </c>
      <c r="AU2916" s="20">
        <f t="shared" ref="AU2916:AU2919" si="2002">IF(AND(AK2916&lt;0,AK2916+AT2916&lt;0),-AT2916,AK2916)</f>
        <v>-40</v>
      </c>
    </row>
    <row r="2917" spans="1:47" x14ac:dyDescent="0.15">
      <c r="A2917" s="21" t="s">
        <v>1273</v>
      </c>
      <c r="B2917" s="20" t="s">
        <v>918</v>
      </c>
      <c r="C2917" s="20" t="s">
        <v>1050</v>
      </c>
      <c r="D2917" s="20" t="s">
        <v>1065</v>
      </c>
      <c r="E2917" s="20" t="s">
        <v>1066</v>
      </c>
      <c r="F2917" s="20" t="s">
        <v>1250</v>
      </c>
      <c r="G2917" s="20" t="s">
        <v>4070</v>
      </c>
      <c r="H2917" s="20"/>
      <c r="I2917" s="20">
        <v>13592756125</v>
      </c>
      <c r="J2917" s="20" t="s">
        <v>924</v>
      </c>
      <c r="K2917" s="20" t="s">
        <v>3739</v>
      </c>
      <c r="L2917" s="20" t="s">
        <v>1918</v>
      </c>
      <c r="M2917" s="20">
        <v>680</v>
      </c>
      <c r="N2917" s="20">
        <v>680</v>
      </c>
      <c r="O2917" s="20" t="s">
        <v>1262</v>
      </c>
      <c r="P2917" s="20" t="s">
        <v>50</v>
      </c>
      <c r="Q2917" s="28"/>
      <c r="R2917" s="21" t="s">
        <v>69</v>
      </c>
      <c r="S2917" s="25" t="s">
        <v>1068</v>
      </c>
      <c r="T2917" s="21" t="s">
        <v>53</v>
      </c>
      <c r="U2917" s="21" t="s">
        <v>1803</v>
      </c>
      <c r="V2917" s="46">
        <v>1</v>
      </c>
      <c r="W2917" s="26">
        <f t="shared" si="1972"/>
        <v>1</v>
      </c>
      <c r="Y2917" s="21">
        <v>4</v>
      </c>
      <c r="Z2917" s="22">
        <f t="shared" si="1965"/>
        <v>680</v>
      </c>
      <c r="AA2917" s="20" t="s">
        <v>3440</v>
      </c>
      <c r="AB2917" s="22">
        <v>1</v>
      </c>
      <c r="AC2917" s="22"/>
      <c r="AD2917" s="22">
        <f t="shared" ref="AD2917:AD2918" si="2003">N2917</f>
        <v>680</v>
      </c>
      <c r="AE2917" s="22"/>
      <c r="AF2917" s="22">
        <f t="shared" si="1973"/>
        <v>680</v>
      </c>
      <c r="AG2917" s="20"/>
      <c r="AH2917" s="22"/>
      <c r="AI2917" s="22"/>
      <c r="AJ2917" s="22">
        <f t="shared" si="2000"/>
        <v>680</v>
      </c>
      <c r="AK2917" s="22">
        <f>IF(O2917="(传统)XDSL",VLOOKUP(S2917,[2]直销续费率明细!C:I,7,FALSE)*1,IF(O2917="GPON+XDSL",VLOOKUP(S2917,[2]直销续费率明细!C:I,7,FALSE)*1,VLOOKUP(S2917,[2]直销续费率明细!C:I,5,FALSE)*1))</f>
        <v>0</v>
      </c>
      <c r="AL2917" s="22" t="s">
        <v>1309</v>
      </c>
      <c r="AM2917" s="22"/>
      <c r="AN2917" s="22"/>
      <c r="AO2917" s="22" t="s">
        <v>3441</v>
      </c>
      <c r="AP2917" s="22" t="s">
        <v>3460</v>
      </c>
      <c r="AS2917" s="20">
        <f>IF(Y2917&gt;=10,VLOOKUP(U2917,[2]提成计算!B:T,19,FALSE),VLOOKUP(U2917,[2]提成计算!B:T,18,FALSE))</f>
        <v>7.0000000000000007E-2</v>
      </c>
      <c r="AT2917" s="20">
        <f t="shared" si="2001"/>
        <v>47.6</v>
      </c>
      <c r="AU2917" s="20">
        <f t="shared" si="2002"/>
        <v>0</v>
      </c>
    </row>
    <row r="2918" spans="1:47" x14ac:dyDescent="0.15">
      <c r="A2918" s="21" t="s">
        <v>1273</v>
      </c>
      <c r="B2918" s="20" t="s">
        <v>918</v>
      </c>
      <c r="C2918" s="20" t="s">
        <v>1050</v>
      </c>
      <c r="D2918" s="20" t="s">
        <v>1078</v>
      </c>
      <c r="E2918" s="20" t="s">
        <v>4071</v>
      </c>
      <c r="F2918" s="20" t="s">
        <v>1250</v>
      </c>
      <c r="G2918" s="20" t="s">
        <v>4072</v>
      </c>
      <c r="H2918" s="20"/>
      <c r="I2918" s="20">
        <v>13538585385</v>
      </c>
      <c r="J2918" s="20" t="s">
        <v>924</v>
      </c>
      <c r="K2918" s="20" t="s">
        <v>1081</v>
      </c>
      <c r="L2918" s="20" t="s">
        <v>2501</v>
      </c>
      <c r="M2918" s="20">
        <v>240</v>
      </c>
      <c r="N2918" s="20">
        <v>240</v>
      </c>
      <c r="O2918" s="20" t="s">
        <v>1262</v>
      </c>
      <c r="P2918" s="20" t="s">
        <v>50</v>
      </c>
      <c r="Q2918" s="28"/>
      <c r="R2918" s="21" t="s">
        <v>1082</v>
      </c>
      <c r="S2918" s="25" t="s">
        <v>1322</v>
      </c>
      <c r="T2918" s="21" t="s">
        <v>53</v>
      </c>
      <c r="U2918" s="21" t="s">
        <v>1083</v>
      </c>
      <c r="V2918" s="46">
        <f>3/12</f>
        <v>0.25</v>
      </c>
      <c r="W2918" s="26">
        <f t="shared" si="1972"/>
        <v>0.25</v>
      </c>
      <c r="Y2918" s="21">
        <v>4</v>
      </c>
      <c r="Z2918" s="22">
        <f t="shared" si="1965"/>
        <v>240</v>
      </c>
      <c r="AA2918" s="20" t="s">
        <v>3440</v>
      </c>
      <c r="AB2918" s="22">
        <v>1</v>
      </c>
      <c r="AC2918" s="22"/>
      <c r="AD2918" s="22">
        <f t="shared" si="2003"/>
        <v>240</v>
      </c>
      <c r="AE2918" s="22"/>
      <c r="AF2918" s="22">
        <f t="shared" si="1973"/>
        <v>240</v>
      </c>
      <c r="AG2918" s="20"/>
      <c r="AH2918" s="22"/>
      <c r="AI2918" s="22"/>
      <c r="AJ2918" s="22">
        <f t="shared" si="2000"/>
        <v>240</v>
      </c>
      <c r="AK2918" s="22">
        <f>IF(O2918="(传统)XDSL",VLOOKUP(S2918,[2]直销续费率明细!C:I,7,FALSE)*1,IF(O2918="GPON+XDSL",VLOOKUP(S2918,[2]直销续费率明细!C:I,7,FALSE)*1,VLOOKUP(S2918,[2]直销续费率明细!C:I,5,FALSE)*1))</f>
        <v>25</v>
      </c>
      <c r="AL2918" s="22" t="s">
        <v>1309</v>
      </c>
      <c r="AM2918" s="22"/>
      <c r="AN2918" s="22"/>
      <c r="AO2918" s="22" t="s">
        <v>3441</v>
      </c>
      <c r="AP2918" s="22" t="s">
        <v>3631</v>
      </c>
      <c r="AS2918" s="20">
        <f>IF(Y2918&gt;=10,VLOOKUP(U2918,[2]提成计算!B:T,19,FALSE),VLOOKUP(U2918,[2]提成计算!B:T,18,FALSE))</f>
        <v>0.08</v>
      </c>
      <c r="AT2918" s="20">
        <f t="shared" si="2001"/>
        <v>19.2</v>
      </c>
      <c r="AU2918" s="20">
        <f t="shared" si="2002"/>
        <v>25</v>
      </c>
    </row>
    <row r="2919" spans="1:47" x14ac:dyDescent="0.15">
      <c r="A2919" s="21" t="s">
        <v>1273</v>
      </c>
      <c r="B2919" s="20" t="s">
        <v>918</v>
      </c>
      <c r="C2919" s="20" t="s">
        <v>1050</v>
      </c>
      <c r="D2919" s="20" t="s">
        <v>1070</v>
      </c>
      <c r="E2919" s="20" t="s">
        <v>4073</v>
      </c>
      <c r="F2919" s="20" t="s">
        <v>1250</v>
      </c>
      <c r="G2919" s="20" t="s">
        <v>4074</v>
      </c>
      <c r="H2919" s="20"/>
      <c r="I2919" s="20">
        <v>13650328439</v>
      </c>
      <c r="J2919" s="20" t="s">
        <v>924</v>
      </c>
      <c r="K2919" s="20" t="s">
        <v>3729</v>
      </c>
      <c r="L2919" s="20" t="s">
        <v>1299</v>
      </c>
      <c r="M2919" s="20">
        <v>888</v>
      </c>
      <c r="N2919" s="20">
        <v>888</v>
      </c>
      <c r="O2919" s="20" t="s">
        <v>927</v>
      </c>
      <c r="P2919" s="20" t="s">
        <v>50</v>
      </c>
      <c r="Q2919" s="28"/>
      <c r="R2919" s="21" t="s">
        <v>104</v>
      </c>
      <c r="S2919" s="25" t="s">
        <v>1304</v>
      </c>
      <c r="T2919" s="21" t="s">
        <v>53</v>
      </c>
      <c r="U2919" s="21" t="s">
        <v>3730</v>
      </c>
      <c r="V2919" s="46">
        <v>1</v>
      </c>
      <c r="W2919" s="26">
        <f t="shared" si="1972"/>
        <v>1</v>
      </c>
      <c r="Y2919" s="21">
        <v>12</v>
      </c>
      <c r="Z2919" s="22">
        <f t="shared" si="1965"/>
        <v>888</v>
      </c>
      <c r="AA2919" s="20" t="s">
        <v>3440</v>
      </c>
      <c r="AB2919" s="22"/>
      <c r="AC2919" s="22">
        <v>1</v>
      </c>
      <c r="AD2919" s="22"/>
      <c r="AE2919" s="22">
        <f>N2919</f>
        <v>888</v>
      </c>
      <c r="AF2919" s="22">
        <f t="shared" si="1973"/>
        <v>888</v>
      </c>
      <c r="AG2919" s="20"/>
      <c r="AH2919" s="22"/>
      <c r="AI2919" s="22"/>
      <c r="AJ2919" s="22">
        <f t="shared" si="2000"/>
        <v>888</v>
      </c>
      <c r="AK2919" s="22">
        <f>IF(O2919="(传统)XDSL",VLOOKUP(S2919,[2]直销续费率明细!C:I,7,FALSE)*1,IF(O2919="GPON+XDSL",VLOOKUP(S2919,[2]直销续费率明细!C:I,7,FALSE)*1,VLOOKUP(S2919,[2]直销续费率明细!C:I,5,FALSE)*1))</f>
        <v>-40</v>
      </c>
      <c r="AL2919" s="22" t="s">
        <v>1309</v>
      </c>
      <c r="AM2919" s="22"/>
      <c r="AN2919" s="22"/>
      <c r="AO2919" s="22" t="s">
        <v>3441</v>
      </c>
      <c r="AP2919" s="22" t="s">
        <v>1301</v>
      </c>
      <c r="AS2919" s="20">
        <f>IF(Y2919&gt;=10,VLOOKUP(U2919,[2]提成计算!B:T,19,FALSE),VLOOKUP(U2919,[2]提成计算!B:T,18,FALSE))</f>
        <v>0.09</v>
      </c>
      <c r="AT2919" s="20">
        <f t="shared" si="2001"/>
        <v>79.92</v>
      </c>
      <c r="AU2919" s="20">
        <f t="shared" si="2002"/>
        <v>-40</v>
      </c>
    </row>
    <row r="2920" spans="1:47" x14ac:dyDescent="0.15">
      <c r="A2920" s="21" t="s">
        <v>1273</v>
      </c>
      <c r="B2920" s="20" t="s">
        <v>918</v>
      </c>
      <c r="C2920" s="20" t="s">
        <v>1050</v>
      </c>
      <c r="D2920" s="20" t="s">
        <v>1070</v>
      </c>
      <c r="E2920" s="20" t="s">
        <v>1302</v>
      </c>
      <c r="F2920" s="20" t="s">
        <v>1250</v>
      </c>
      <c r="G2920" s="20" t="s">
        <v>4075</v>
      </c>
      <c r="H2920" s="20"/>
      <c r="I2920" s="20">
        <v>13826930785</v>
      </c>
      <c r="J2920" s="20" t="s">
        <v>924</v>
      </c>
      <c r="K2920" s="20" t="s">
        <v>174</v>
      </c>
      <c r="L2920" s="20" t="s">
        <v>2119</v>
      </c>
      <c r="M2920" s="20">
        <v>768</v>
      </c>
      <c r="N2920" s="20">
        <v>768</v>
      </c>
      <c r="O2920" s="20" t="s">
        <v>927</v>
      </c>
      <c r="P2920" s="20" t="s">
        <v>50</v>
      </c>
      <c r="Q2920" s="28"/>
      <c r="R2920" s="21" t="s">
        <v>104</v>
      </c>
      <c r="S2920" s="25" t="s">
        <v>1304</v>
      </c>
      <c r="T2920" s="21" t="s">
        <v>3727</v>
      </c>
      <c r="U2920" s="21"/>
      <c r="V2920" s="46">
        <v>1</v>
      </c>
      <c r="W2920" s="26">
        <f t="shared" si="1972"/>
        <v>1</v>
      </c>
      <c r="Y2920" s="21">
        <v>4</v>
      </c>
      <c r="Z2920" s="22">
        <f t="shared" si="1965"/>
        <v>768</v>
      </c>
      <c r="AA2920" s="20" t="s">
        <v>3440</v>
      </c>
      <c r="AB2920" s="22">
        <v>1</v>
      </c>
      <c r="AC2920" s="22"/>
      <c r="AD2920" s="22">
        <f>N2920</f>
        <v>768</v>
      </c>
      <c r="AE2920" s="22"/>
      <c r="AF2920" s="22">
        <f t="shared" si="1973"/>
        <v>768</v>
      </c>
      <c r="AG2920" s="20"/>
      <c r="AH2920" s="22"/>
      <c r="AI2920" s="22"/>
      <c r="AJ2920" s="22">
        <f t="shared" si="2000"/>
        <v>768</v>
      </c>
      <c r="AK2920" s="22">
        <f>IF(O2920="(传统)XDSL",VLOOKUP(S2920,[1]续费率明细!C:I,7,FALSE)*1,IF(O2920="GPON+XDSL",VLOOKUP(S2920,[1]续费率明细!C:I,7,FALSE)*1,VLOOKUP(S2920,[1]续费率明细!C:I,5,FALSE)*1))</f>
        <v>-40</v>
      </c>
      <c r="AL2920" s="22" t="s">
        <v>1309</v>
      </c>
      <c r="AM2920" s="22"/>
      <c r="AN2920" s="22"/>
      <c r="AO2920" s="22" t="s">
        <v>2216</v>
      </c>
      <c r="AP2920" s="22" t="s">
        <v>1301</v>
      </c>
      <c r="AS2920" s="20"/>
      <c r="AT2920" s="20"/>
      <c r="AU2920" s="20"/>
    </row>
    <row r="2921" spans="1:47" x14ac:dyDescent="0.15">
      <c r="A2921" s="21" t="s">
        <v>1273</v>
      </c>
      <c r="B2921" s="20" t="s">
        <v>918</v>
      </c>
      <c r="C2921" s="20" t="s">
        <v>1050</v>
      </c>
      <c r="D2921" s="20" t="s">
        <v>1065</v>
      </c>
      <c r="E2921" s="20" t="s">
        <v>1552</v>
      </c>
      <c r="F2921" s="20" t="s">
        <v>1250</v>
      </c>
      <c r="G2921" s="20" t="s">
        <v>4076</v>
      </c>
      <c r="H2921" s="20"/>
      <c r="I2921" s="20">
        <v>13431510662</v>
      </c>
      <c r="J2921" s="20" t="s">
        <v>1268</v>
      </c>
      <c r="K2921" s="20" t="s">
        <v>124</v>
      </c>
      <c r="L2921" s="20" t="s">
        <v>1358</v>
      </c>
      <c r="M2921" s="20">
        <v>1088</v>
      </c>
      <c r="N2921" s="20">
        <v>1088</v>
      </c>
      <c r="O2921" s="20" t="s">
        <v>927</v>
      </c>
      <c r="P2921" s="20" t="s">
        <v>50</v>
      </c>
      <c r="Q2921" s="28"/>
      <c r="R2921" s="21" t="s">
        <v>69</v>
      </c>
      <c r="S2921" s="21"/>
      <c r="T2921" s="21" t="s">
        <v>53</v>
      </c>
      <c r="U2921" s="21" t="s">
        <v>125</v>
      </c>
      <c r="V2921" s="46">
        <v>1</v>
      </c>
      <c r="W2921" s="26">
        <f t="shared" si="1972"/>
        <v>1</v>
      </c>
      <c r="X2921" s="26">
        <f t="shared" si="1977"/>
        <v>1</v>
      </c>
      <c r="Y2921" s="21">
        <v>10</v>
      </c>
      <c r="Z2921" s="22">
        <f t="shared" si="1965"/>
        <v>1088</v>
      </c>
      <c r="AA2921" s="20" t="s">
        <v>2218</v>
      </c>
      <c r="AB2921" s="22"/>
      <c r="AC2921" s="22">
        <v>1</v>
      </c>
      <c r="AD2921" s="22"/>
      <c r="AE2921" s="22">
        <f t="shared" ref="AE2921:AE2930" si="2004">N2921</f>
        <v>1088</v>
      </c>
      <c r="AF2921" s="22">
        <f t="shared" si="1973"/>
        <v>1088</v>
      </c>
      <c r="AG2921" s="20">
        <f t="shared" ref="AG2921:AG2931" si="2005">N2921</f>
        <v>1088</v>
      </c>
      <c r="AH2921" s="20" t="str">
        <f>VLOOKUP(U2921,[1]提成计算!B:I,8,FALSE)</f>
        <v xml:space="preserve"> </v>
      </c>
      <c r="AI2921" s="20"/>
      <c r="AJ2921" s="22"/>
      <c r="AK2921" s="22"/>
      <c r="AM2921" s="22"/>
      <c r="AN2921" s="22"/>
      <c r="AO2921" s="22" t="s">
        <v>3441</v>
      </c>
      <c r="AP2921" s="22" t="s">
        <v>1301</v>
      </c>
      <c r="AS2921" s="20"/>
      <c r="AT2921" s="20"/>
      <c r="AU2921" s="20"/>
    </row>
    <row r="2922" spans="1:47" x14ac:dyDescent="0.15">
      <c r="A2922" s="21" t="s">
        <v>1273</v>
      </c>
      <c r="B2922" s="20" t="s">
        <v>918</v>
      </c>
      <c r="C2922" s="20" t="s">
        <v>1050</v>
      </c>
      <c r="D2922" s="20" t="s">
        <v>1065</v>
      </c>
      <c r="E2922" s="20" t="s">
        <v>1066</v>
      </c>
      <c r="F2922" s="20" t="s">
        <v>1250</v>
      </c>
      <c r="G2922" s="20" t="s">
        <v>4077</v>
      </c>
      <c r="H2922" s="20"/>
      <c r="I2922" s="20">
        <v>13680118830</v>
      </c>
      <c r="J2922" s="20" t="s">
        <v>1268</v>
      </c>
      <c r="K2922" s="20" t="s">
        <v>3739</v>
      </c>
      <c r="L2922" s="20" t="s">
        <v>1898</v>
      </c>
      <c r="M2922" s="20">
        <v>1398</v>
      </c>
      <c r="N2922" s="20">
        <v>1398</v>
      </c>
      <c r="O2922" s="20" t="s">
        <v>927</v>
      </c>
      <c r="P2922" s="20" t="s">
        <v>50</v>
      </c>
      <c r="Q2922" s="28"/>
      <c r="R2922" s="21" t="s">
        <v>69</v>
      </c>
      <c r="S2922" s="21"/>
      <c r="T2922" s="21" t="s">
        <v>53</v>
      </c>
      <c r="U2922" s="21" t="s">
        <v>1803</v>
      </c>
      <c r="V2922" s="46">
        <v>1</v>
      </c>
      <c r="W2922" s="26">
        <f t="shared" si="1972"/>
        <v>1</v>
      </c>
      <c r="X2922" s="26">
        <f t="shared" si="1977"/>
        <v>1</v>
      </c>
      <c r="Y2922" s="21">
        <v>20</v>
      </c>
      <c r="Z2922" s="22">
        <f t="shared" si="1965"/>
        <v>1398</v>
      </c>
      <c r="AA2922" s="20" t="s">
        <v>3440</v>
      </c>
      <c r="AB2922" s="22"/>
      <c r="AC2922" s="22">
        <v>1</v>
      </c>
      <c r="AD2922" s="22"/>
      <c r="AE2922" s="22">
        <f t="shared" si="2004"/>
        <v>1398</v>
      </c>
      <c r="AF2922" s="22">
        <f t="shared" si="1973"/>
        <v>1398</v>
      </c>
      <c r="AG2922" s="20">
        <f t="shared" si="2005"/>
        <v>1398</v>
      </c>
      <c r="AH2922" s="20" t="str">
        <f>VLOOKUP(U2922,[1]提成计算!B:I,8,FALSE)</f>
        <v xml:space="preserve"> </v>
      </c>
      <c r="AI2922" s="20"/>
      <c r="AJ2922" s="22"/>
      <c r="AK2922" s="22"/>
      <c r="AM2922" s="22"/>
      <c r="AN2922" s="22"/>
      <c r="AO2922" s="22" t="s">
        <v>3441</v>
      </c>
      <c r="AP2922" s="22" t="s">
        <v>1301</v>
      </c>
      <c r="AS2922" s="20"/>
      <c r="AT2922" s="20"/>
      <c r="AU2922" s="20"/>
    </row>
    <row r="2923" spans="1:47" x14ac:dyDescent="0.15">
      <c r="A2923" s="21" t="s">
        <v>1273</v>
      </c>
      <c r="B2923" s="20" t="s">
        <v>918</v>
      </c>
      <c r="C2923" s="20" t="s">
        <v>1050</v>
      </c>
      <c r="D2923" s="20" t="s">
        <v>1062</v>
      </c>
      <c r="E2923" s="20" t="s">
        <v>1055</v>
      </c>
      <c r="F2923" s="20" t="s">
        <v>1250</v>
      </c>
      <c r="G2923" s="20" t="s">
        <v>3267</v>
      </c>
      <c r="H2923" s="20"/>
      <c r="I2923" s="20">
        <v>15218766372</v>
      </c>
      <c r="J2923" s="20" t="s">
        <v>1268</v>
      </c>
      <c r="K2923" s="20" t="s">
        <v>4078</v>
      </c>
      <c r="L2923" s="20" t="s">
        <v>1358</v>
      </c>
      <c r="M2923" s="20">
        <v>1088</v>
      </c>
      <c r="N2923" s="20">
        <v>1088</v>
      </c>
      <c r="O2923" s="20" t="s">
        <v>927</v>
      </c>
      <c r="P2923" s="20" t="s">
        <v>50</v>
      </c>
      <c r="Q2923" s="28"/>
      <c r="R2923" s="21" t="s">
        <v>69</v>
      </c>
      <c r="S2923" s="21"/>
      <c r="T2923" s="21" t="s">
        <v>3575</v>
      </c>
      <c r="U2923" s="21" t="s">
        <v>4079</v>
      </c>
      <c r="V2923" s="46">
        <v>1</v>
      </c>
      <c r="W2923" s="26">
        <f t="shared" si="1972"/>
        <v>1</v>
      </c>
      <c r="X2923" s="26">
        <f t="shared" si="1977"/>
        <v>1</v>
      </c>
      <c r="Y2923" s="21">
        <v>10</v>
      </c>
      <c r="Z2923" s="22">
        <f t="shared" si="1965"/>
        <v>1088</v>
      </c>
      <c r="AA2923" s="20" t="s">
        <v>3440</v>
      </c>
      <c r="AB2923" s="22"/>
      <c r="AC2923" s="22">
        <v>1</v>
      </c>
      <c r="AD2923" s="22"/>
      <c r="AE2923" s="22">
        <f t="shared" si="2004"/>
        <v>1088</v>
      </c>
      <c r="AF2923" s="22">
        <f t="shared" si="1973"/>
        <v>1088</v>
      </c>
      <c r="AG2923" s="20">
        <f t="shared" si="2005"/>
        <v>1088</v>
      </c>
      <c r="AH2923" s="20"/>
      <c r="AI2923" s="20"/>
      <c r="AJ2923" s="22"/>
      <c r="AK2923" s="22"/>
      <c r="AM2923" s="22"/>
      <c r="AN2923" s="22"/>
      <c r="AO2923" s="22" t="s">
        <v>3441</v>
      </c>
      <c r="AP2923" s="22" t="s">
        <v>1301</v>
      </c>
      <c r="AS2923" s="20"/>
      <c r="AT2923" s="20"/>
      <c r="AU2923" s="20"/>
    </row>
    <row r="2924" spans="1:47" x14ac:dyDescent="0.15">
      <c r="A2924" s="21" t="s">
        <v>1273</v>
      </c>
      <c r="B2924" s="20" t="s">
        <v>918</v>
      </c>
      <c r="C2924" s="20" t="s">
        <v>1050</v>
      </c>
      <c r="D2924" s="20" t="s">
        <v>1062</v>
      </c>
      <c r="E2924" s="20" t="s">
        <v>1055</v>
      </c>
      <c r="F2924" s="20" t="s">
        <v>1250</v>
      </c>
      <c r="G2924" s="20" t="s">
        <v>4080</v>
      </c>
      <c r="H2924" s="20"/>
      <c r="I2924" s="20">
        <v>13669898609</v>
      </c>
      <c r="J2924" s="20" t="s">
        <v>1268</v>
      </c>
      <c r="K2924" s="20" t="s">
        <v>1057</v>
      </c>
      <c r="L2924" s="20" t="s">
        <v>1358</v>
      </c>
      <c r="M2924" s="20">
        <v>1088</v>
      </c>
      <c r="N2924" s="20">
        <v>1088</v>
      </c>
      <c r="O2924" s="20" t="s">
        <v>927</v>
      </c>
      <c r="P2924" s="20" t="s">
        <v>50</v>
      </c>
      <c r="Q2924" s="28"/>
      <c r="R2924" s="21" t="s">
        <v>1059</v>
      </c>
      <c r="S2924" s="21"/>
      <c r="T2924" s="21" t="s">
        <v>53</v>
      </c>
      <c r="U2924" s="21" t="s">
        <v>1061</v>
      </c>
      <c r="V2924" s="46">
        <v>1</v>
      </c>
      <c r="W2924" s="26">
        <f t="shared" si="1972"/>
        <v>1</v>
      </c>
      <c r="X2924" s="26">
        <f t="shared" si="1977"/>
        <v>1</v>
      </c>
      <c r="Y2924" s="21">
        <v>10</v>
      </c>
      <c r="Z2924" s="22">
        <f t="shared" si="1965"/>
        <v>1088</v>
      </c>
      <c r="AA2924" s="20" t="s">
        <v>3440</v>
      </c>
      <c r="AB2924" s="22"/>
      <c r="AC2924" s="22">
        <v>1</v>
      </c>
      <c r="AD2924" s="22"/>
      <c r="AE2924" s="22">
        <f t="shared" si="2004"/>
        <v>1088</v>
      </c>
      <c r="AF2924" s="22">
        <f t="shared" si="1973"/>
        <v>1088</v>
      </c>
      <c r="AG2924" s="20">
        <f t="shared" si="2005"/>
        <v>1088</v>
      </c>
      <c r="AH2924" s="20" t="str">
        <f>VLOOKUP(U2924,[1]提成计算!B:I,8,FALSE)</f>
        <v>否</v>
      </c>
      <c r="AI2924" s="20"/>
      <c r="AJ2924" s="22"/>
      <c r="AK2924" s="22"/>
      <c r="AM2924" s="22"/>
      <c r="AN2924" s="22"/>
      <c r="AO2924" s="22" t="s">
        <v>3441</v>
      </c>
      <c r="AP2924" s="22" t="s">
        <v>1301</v>
      </c>
      <c r="AS2924" s="20"/>
      <c r="AT2924" s="20"/>
      <c r="AU2924" s="20"/>
    </row>
    <row r="2925" spans="1:47" x14ac:dyDescent="0.15">
      <c r="A2925" s="21" t="s">
        <v>1273</v>
      </c>
      <c r="B2925" s="20" t="s">
        <v>918</v>
      </c>
      <c r="C2925" s="20" t="s">
        <v>1050</v>
      </c>
      <c r="D2925" s="20" t="s">
        <v>1062</v>
      </c>
      <c r="E2925" s="20" t="s">
        <v>1055</v>
      </c>
      <c r="F2925" s="20" t="s">
        <v>1250</v>
      </c>
      <c r="G2925" s="20" t="s">
        <v>4081</v>
      </c>
      <c r="H2925" s="20"/>
      <c r="I2925" s="20">
        <v>15989434269</v>
      </c>
      <c r="J2925" s="20" t="s">
        <v>1268</v>
      </c>
      <c r="K2925" s="20" t="s">
        <v>4078</v>
      </c>
      <c r="L2925" s="20" t="s">
        <v>1358</v>
      </c>
      <c r="M2925" s="20">
        <v>1088</v>
      </c>
      <c r="N2925" s="20">
        <v>1088</v>
      </c>
      <c r="O2925" s="20" t="s">
        <v>927</v>
      </c>
      <c r="P2925" s="20" t="s">
        <v>50</v>
      </c>
      <c r="Q2925" s="28"/>
      <c r="R2925" s="21" t="s">
        <v>69</v>
      </c>
      <c r="S2925" s="21"/>
      <c r="T2925" s="21" t="s">
        <v>3575</v>
      </c>
      <c r="U2925" s="21" t="s">
        <v>4079</v>
      </c>
      <c r="V2925" s="46">
        <v>1</v>
      </c>
      <c r="W2925" s="26">
        <f t="shared" si="1972"/>
        <v>1</v>
      </c>
      <c r="X2925" s="26">
        <f t="shared" si="1977"/>
        <v>1</v>
      </c>
      <c r="Y2925" s="21">
        <v>10</v>
      </c>
      <c r="Z2925" s="22">
        <f t="shared" si="1965"/>
        <v>1088</v>
      </c>
      <c r="AA2925" s="20" t="s">
        <v>3440</v>
      </c>
      <c r="AB2925" s="22"/>
      <c r="AC2925" s="22">
        <v>1</v>
      </c>
      <c r="AD2925" s="22"/>
      <c r="AE2925" s="22">
        <f t="shared" si="2004"/>
        <v>1088</v>
      </c>
      <c r="AF2925" s="22">
        <f t="shared" si="1973"/>
        <v>1088</v>
      </c>
      <c r="AG2925" s="20">
        <f t="shared" si="2005"/>
        <v>1088</v>
      </c>
      <c r="AH2925" s="20"/>
      <c r="AI2925" s="20"/>
      <c r="AJ2925" s="22"/>
      <c r="AK2925" s="22"/>
      <c r="AM2925" s="22"/>
      <c r="AN2925" s="22"/>
      <c r="AO2925" s="22" t="s">
        <v>3441</v>
      </c>
      <c r="AP2925" s="22" t="s">
        <v>1301</v>
      </c>
      <c r="AS2925" s="20"/>
      <c r="AT2925" s="20"/>
      <c r="AU2925" s="20"/>
    </row>
    <row r="2926" spans="1:47" x14ac:dyDescent="0.15">
      <c r="A2926" s="21" t="s">
        <v>1273</v>
      </c>
      <c r="B2926" s="20" t="s">
        <v>918</v>
      </c>
      <c r="C2926" s="20" t="s">
        <v>1050</v>
      </c>
      <c r="D2926" s="20" t="s">
        <v>1070</v>
      </c>
      <c r="E2926" s="20" t="s">
        <v>1076</v>
      </c>
      <c r="F2926" s="20" t="s">
        <v>1250</v>
      </c>
      <c r="G2926" s="20" t="s">
        <v>4082</v>
      </c>
      <c r="H2926" s="20"/>
      <c r="I2926" s="20">
        <v>13902643297</v>
      </c>
      <c r="J2926" s="20" t="s">
        <v>1268</v>
      </c>
      <c r="K2926" s="20" t="s">
        <v>1073</v>
      </c>
      <c r="L2926" s="20" t="s">
        <v>1358</v>
      </c>
      <c r="M2926" s="20">
        <v>1088</v>
      </c>
      <c r="N2926" s="20">
        <v>1088</v>
      </c>
      <c r="O2926" s="20" t="s">
        <v>927</v>
      </c>
      <c r="P2926" s="20" t="s">
        <v>50</v>
      </c>
      <c r="Q2926" s="28"/>
      <c r="R2926" s="21" t="s">
        <v>104</v>
      </c>
      <c r="S2926" s="21"/>
      <c r="T2926" s="21" t="s">
        <v>3727</v>
      </c>
      <c r="U2926" s="21"/>
      <c r="V2926" s="46">
        <v>1</v>
      </c>
      <c r="W2926" s="26">
        <f t="shared" si="1972"/>
        <v>1</v>
      </c>
      <c r="X2926" s="26">
        <f t="shared" si="1977"/>
        <v>1</v>
      </c>
      <c r="Y2926" s="21">
        <v>10</v>
      </c>
      <c r="Z2926" s="22">
        <f t="shared" si="1965"/>
        <v>1088</v>
      </c>
      <c r="AA2926" s="20" t="s">
        <v>3440</v>
      </c>
      <c r="AB2926" s="22"/>
      <c r="AC2926" s="22">
        <v>1</v>
      </c>
      <c r="AD2926" s="22"/>
      <c r="AE2926" s="22">
        <f t="shared" si="2004"/>
        <v>1088</v>
      </c>
      <c r="AF2926" s="22">
        <f t="shared" si="1973"/>
        <v>1088</v>
      </c>
      <c r="AG2926" s="20">
        <f t="shared" si="2005"/>
        <v>1088</v>
      </c>
      <c r="AH2926" s="20"/>
      <c r="AI2926" s="20"/>
      <c r="AJ2926" s="22"/>
      <c r="AK2926" s="22"/>
      <c r="AM2926" s="22"/>
      <c r="AN2926" s="22"/>
      <c r="AO2926" s="22" t="s">
        <v>3441</v>
      </c>
      <c r="AP2926" s="22" t="s">
        <v>1301</v>
      </c>
      <c r="AS2926" s="20"/>
      <c r="AT2926" s="20"/>
      <c r="AU2926" s="20"/>
    </row>
    <row r="2927" spans="1:47" x14ac:dyDescent="0.15">
      <c r="A2927" s="21" t="s">
        <v>1273</v>
      </c>
      <c r="B2927" s="20" t="s">
        <v>918</v>
      </c>
      <c r="C2927" s="20" t="s">
        <v>1050</v>
      </c>
      <c r="D2927" s="20" t="s">
        <v>1065</v>
      </c>
      <c r="E2927" s="20" t="s">
        <v>1066</v>
      </c>
      <c r="F2927" s="20" t="s">
        <v>1250</v>
      </c>
      <c r="G2927" s="20" t="s">
        <v>4083</v>
      </c>
      <c r="H2927" s="20"/>
      <c r="I2927" s="20">
        <v>13595633029</v>
      </c>
      <c r="J2927" s="20" t="s">
        <v>1268</v>
      </c>
      <c r="K2927" s="20" t="s">
        <v>3739</v>
      </c>
      <c r="L2927" s="20" t="s">
        <v>1358</v>
      </c>
      <c r="M2927" s="20">
        <v>1088</v>
      </c>
      <c r="N2927" s="20">
        <v>1088</v>
      </c>
      <c r="O2927" s="20" t="s">
        <v>927</v>
      </c>
      <c r="P2927" s="20" t="s">
        <v>50</v>
      </c>
      <c r="Q2927" s="28"/>
      <c r="R2927" s="21" t="s">
        <v>69</v>
      </c>
      <c r="S2927" s="21"/>
      <c r="T2927" s="21" t="s">
        <v>53</v>
      </c>
      <c r="U2927" s="21" t="s">
        <v>1803</v>
      </c>
      <c r="V2927" s="46">
        <v>1</v>
      </c>
      <c r="W2927" s="26">
        <f t="shared" si="1972"/>
        <v>1</v>
      </c>
      <c r="X2927" s="26">
        <f t="shared" si="1977"/>
        <v>1</v>
      </c>
      <c r="Y2927" s="21">
        <v>10</v>
      </c>
      <c r="Z2927" s="22">
        <f t="shared" si="1965"/>
        <v>1088</v>
      </c>
      <c r="AA2927" s="20" t="s">
        <v>3440</v>
      </c>
      <c r="AB2927" s="22"/>
      <c r="AC2927" s="22">
        <v>1</v>
      </c>
      <c r="AD2927" s="22"/>
      <c r="AE2927" s="22">
        <f t="shared" si="2004"/>
        <v>1088</v>
      </c>
      <c r="AF2927" s="22">
        <f t="shared" si="1973"/>
        <v>1088</v>
      </c>
      <c r="AG2927" s="20">
        <f t="shared" si="2005"/>
        <v>1088</v>
      </c>
      <c r="AH2927" s="20" t="str">
        <f>VLOOKUP(U2927,[1]提成计算!B:I,8,FALSE)</f>
        <v xml:space="preserve"> </v>
      </c>
      <c r="AI2927" s="20"/>
      <c r="AJ2927" s="22"/>
      <c r="AK2927" s="22"/>
      <c r="AM2927" s="22"/>
      <c r="AN2927" s="22"/>
      <c r="AO2927" s="22" t="s">
        <v>3441</v>
      </c>
      <c r="AP2927" s="22" t="s">
        <v>1301</v>
      </c>
      <c r="AS2927" s="20"/>
      <c r="AT2927" s="20"/>
      <c r="AU2927" s="20"/>
    </row>
    <row r="2928" spans="1:47" x14ac:dyDescent="0.15">
      <c r="A2928" s="21" t="s">
        <v>1273</v>
      </c>
      <c r="B2928" s="20" t="s">
        <v>918</v>
      </c>
      <c r="C2928" s="20" t="s">
        <v>1050</v>
      </c>
      <c r="D2928" s="20" t="s">
        <v>1078</v>
      </c>
      <c r="E2928" s="20" t="s">
        <v>1093</v>
      </c>
      <c r="F2928" s="20" t="s">
        <v>1250</v>
      </c>
      <c r="G2928" s="20" t="s">
        <v>4084</v>
      </c>
      <c r="H2928" s="20"/>
      <c r="I2928" s="20">
        <v>13635094378</v>
      </c>
      <c r="J2928" s="20" t="s">
        <v>1268</v>
      </c>
      <c r="K2928" s="20" t="s">
        <v>1086</v>
      </c>
      <c r="L2928" s="20" t="s">
        <v>1358</v>
      </c>
      <c r="M2928" s="20">
        <v>1088</v>
      </c>
      <c r="N2928" s="20">
        <v>1088</v>
      </c>
      <c r="O2928" s="20" t="s">
        <v>927</v>
      </c>
      <c r="P2928" s="20" t="s">
        <v>50</v>
      </c>
      <c r="Q2928" s="28"/>
      <c r="R2928" s="21" t="s">
        <v>1082</v>
      </c>
      <c r="S2928" s="21"/>
      <c r="T2928" s="21" t="s">
        <v>53</v>
      </c>
      <c r="U2928" s="21" t="s">
        <v>1088</v>
      </c>
      <c r="V2928" s="46">
        <v>1</v>
      </c>
      <c r="W2928" s="26">
        <f t="shared" si="1972"/>
        <v>1</v>
      </c>
      <c r="X2928" s="26">
        <f t="shared" si="1977"/>
        <v>1</v>
      </c>
      <c r="Y2928" s="21">
        <v>10</v>
      </c>
      <c r="Z2928" s="22">
        <f t="shared" si="1965"/>
        <v>1088</v>
      </c>
      <c r="AA2928" s="20" t="s">
        <v>3440</v>
      </c>
      <c r="AB2928" s="22"/>
      <c r="AC2928" s="22">
        <v>1</v>
      </c>
      <c r="AD2928" s="22"/>
      <c r="AE2928" s="22">
        <f t="shared" si="2004"/>
        <v>1088</v>
      </c>
      <c r="AF2928" s="22">
        <f t="shared" si="1973"/>
        <v>1088</v>
      </c>
      <c r="AG2928" s="20">
        <f t="shared" si="2005"/>
        <v>1088</v>
      </c>
      <c r="AH2928" s="20" t="str">
        <f>VLOOKUP(U2928,[1]提成计算!B:I,8,FALSE)</f>
        <v xml:space="preserve"> </v>
      </c>
      <c r="AI2928" s="20"/>
      <c r="AJ2928" s="22"/>
      <c r="AK2928" s="22"/>
      <c r="AM2928" s="22"/>
      <c r="AN2928" s="22"/>
      <c r="AO2928" s="22" t="s">
        <v>3441</v>
      </c>
      <c r="AP2928" s="22" t="s">
        <v>1301</v>
      </c>
      <c r="AS2928" s="20"/>
      <c r="AT2928" s="20"/>
      <c r="AU2928" s="20"/>
    </row>
    <row r="2929" spans="1:47" x14ac:dyDescent="0.15">
      <c r="A2929" s="21" t="s">
        <v>1273</v>
      </c>
      <c r="B2929" s="20" t="s">
        <v>918</v>
      </c>
      <c r="C2929" s="20" t="s">
        <v>1050</v>
      </c>
      <c r="D2929" s="20" t="s">
        <v>1078</v>
      </c>
      <c r="E2929" s="20" t="s">
        <v>1079</v>
      </c>
      <c r="F2929" s="20" t="s">
        <v>1250</v>
      </c>
      <c r="G2929" s="20" t="s">
        <v>4085</v>
      </c>
      <c r="H2929" s="20"/>
      <c r="I2929" s="20">
        <v>13580180295</v>
      </c>
      <c r="J2929" s="20" t="s">
        <v>1268</v>
      </c>
      <c r="K2929" s="20" t="s">
        <v>1081</v>
      </c>
      <c r="L2929" s="20" t="s">
        <v>1358</v>
      </c>
      <c r="M2929" s="20">
        <v>1088</v>
      </c>
      <c r="N2929" s="20">
        <v>1088</v>
      </c>
      <c r="O2929" s="20" t="s">
        <v>927</v>
      </c>
      <c r="P2929" s="20" t="s">
        <v>50</v>
      </c>
      <c r="Q2929" s="28"/>
      <c r="R2929" s="21" t="s">
        <v>1082</v>
      </c>
      <c r="S2929" s="21"/>
      <c r="T2929" s="21" t="s">
        <v>53</v>
      </c>
      <c r="U2929" s="21" t="s">
        <v>1083</v>
      </c>
      <c r="V2929" s="46">
        <v>1</v>
      </c>
      <c r="W2929" s="26">
        <f t="shared" si="1972"/>
        <v>1</v>
      </c>
      <c r="X2929" s="26">
        <f t="shared" si="1977"/>
        <v>1</v>
      </c>
      <c r="Y2929" s="21">
        <v>10</v>
      </c>
      <c r="Z2929" s="22">
        <f t="shared" si="1965"/>
        <v>1088</v>
      </c>
      <c r="AA2929" s="20" t="s">
        <v>3440</v>
      </c>
      <c r="AB2929" s="22"/>
      <c r="AC2929" s="22">
        <v>1</v>
      </c>
      <c r="AD2929" s="22"/>
      <c r="AE2929" s="22">
        <f t="shared" si="2004"/>
        <v>1088</v>
      </c>
      <c r="AF2929" s="22">
        <f t="shared" si="1973"/>
        <v>1088</v>
      </c>
      <c r="AG2929" s="20">
        <f t="shared" si="2005"/>
        <v>1088</v>
      </c>
      <c r="AH2929" s="20" t="str">
        <f>VLOOKUP(U2929,[1]提成计算!B:I,8,FALSE)</f>
        <v xml:space="preserve"> </v>
      </c>
      <c r="AI2929" s="20"/>
      <c r="AJ2929" s="22"/>
      <c r="AK2929" s="22"/>
      <c r="AM2929" s="22"/>
      <c r="AN2929" s="22"/>
      <c r="AO2929" s="22" t="s">
        <v>3441</v>
      </c>
      <c r="AP2929" s="22" t="s">
        <v>1301</v>
      </c>
      <c r="AS2929" s="20"/>
      <c r="AT2929" s="20"/>
      <c r="AU2929" s="20"/>
    </row>
    <row r="2930" spans="1:47" x14ac:dyDescent="0.15">
      <c r="A2930" s="21" t="s">
        <v>1273</v>
      </c>
      <c r="B2930" s="20" t="s">
        <v>918</v>
      </c>
      <c r="C2930" s="20" t="s">
        <v>1050</v>
      </c>
      <c r="D2930" s="20" t="s">
        <v>1078</v>
      </c>
      <c r="E2930" s="20" t="s">
        <v>1079</v>
      </c>
      <c r="F2930" s="20" t="s">
        <v>1250</v>
      </c>
      <c r="G2930" s="20" t="s">
        <v>4086</v>
      </c>
      <c r="H2930" s="20"/>
      <c r="I2930" s="20">
        <v>13827267629</v>
      </c>
      <c r="J2930" s="20" t="s">
        <v>1268</v>
      </c>
      <c r="K2930" s="20" t="s">
        <v>1081</v>
      </c>
      <c r="L2930" s="20" t="s">
        <v>1376</v>
      </c>
      <c r="M2930" s="20">
        <v>1088</v>
      </c>
      <c r="N2930" s="20">
        <v>1088</v>
      </c>
      <c r="O2930" s="20" t="s">
        <v>927</v>
      </c>
      <c r="P2930" s="20" t="s">
        <v>50</v>
      </c>
      <c r="Q2930" s="28"/>
      <c r="R2930" s="21" t="s">
        <v>1082</v>
      </c>
      <c r="S2930" s="21"/>
      <c r="T2930" s="21" t="s">
        <v>53</v>
      </c>
      <c r="U2930" s="21" t="s">
        <v>1083</v>
      </c>
      <c r="V2930" s="46">
        <v>1</v>
      </c>
      <c r="W2930" s="26">
        <f t="shared" si="1972"/>
        <v>1</v>
      </c>
      <c r="X2930" s="26">
        <f t="shared" si="1977"/>
        <v>1</v>
      </c>
      <c r="Y2930" s="21">
        <v>10</v>
      </c>
      <c r="Z2930" s="22">
        <f t="shared" si="1965"/>
        <v>1088</v>
      </c>
      <c r="AA2930" s="20" t="s">
        <v>3440</v>
      </c>
      <c r="AB2930" s="22"/>
      <c r="AC2930" s="22">
        <v>1</v>
      </c>
      <c r="AD2930" s="22"/>
      <c r="AE2930" s="22">
        <f t="shared" si="2004"/>
        <v>1088</v>
      </c>
      <c r="AF2930" s="22">
        <f t="shared" si="1973"/>
        <v>1088</v>
      </c>
      <c r="AG2930" s="20">
        <f t="shared" si="2005"/>
        <v>1088</v>
      </c>
      <c r="AH2930" s="20" t="str">
        <f>VLOOKUP(U2930,[1]提成计算!B:I,8,FALSE)</f>
        <v xml:space="preserve"> </v>
      </c>
      <c r="AI2930" s="20"/>
      <c r="AJ2930" s="22"/>
      <c r="AK2930" s="22"/>
      <c r="AM2930" s="22"/>
      <c r="AN2930" s="22"/>
      <c r="AO2930" s="22" t="s">
        <v>3441</v>
      </c>
      <c r="AP2930" s="22" t="s">
        <v>1301</v>
      </c>
      <c r="AS2930" s="20"/>
      <c r="AT2930" s="20"/>
      <c r="AU2930" s="20"/>
    </row>
    <row r="2931" spans="1:47" x14ac:dyDescent="0.15">
      <c r="A2931" s="21" t="s">
        <v>1273</v>
      </c>
      <c r="B2931" s="20" t="s">
        <v>918</v>
      </c>
      <c r="C2931" s="20" t="s">
        <v>1050</v>
      </c>
      <c r="D2931" s="20" t="s">
        <v>1051</v>
      </c>
      <c r="E2931" s="20" t="s">
        <v>1492</v>
      </c>
      <c r="F2931" s="20" t="s">
        <v>1250</v>
      </c>
      <c r="G2931" s="20" t="s">
        <v>4087</v>
      </c>
      <c r="H2931" s="20"/>
      <c r="I2931" s="20">
        <v>13457574986</v>
      </c>
      <c r="J2931" s="20" t="s">
        <v>1268</v>
      </c>
      <c r="K2931" s="20" t="s">
        <v>896</v>
      </c>
      <c r="L2931" s="20" t="s">
        <v>1918</v>
      </c>
      <c r="M2931" s="20">
        <v>680</v>
      </c>
      <c r="N2931" s="20">
        <v>680</v>
      </c>
      <c r="O2931" s="20" t="s">
        <v>1262</v>
      </c>
      <c r="P2931" s="20" t="s">
        <v>50</v>
      </c>
      <c r="Q2931" s="28"/>
      <c r="R2931" s="21" t="s">
        <v>121</v>
      </c>
      <c r="S2931" s="21"/>
      <c r="T2931" s="21" t="s">
        <v>53</v>
      </c>
      <c r="U2931" s="21" t="s">
        <v>897</v>
      </c>
      <c r="V2931" s="46">
        <v>1</v>
      </c>
      <c r="W2931" s="26">
        <f t="shared" si="1972"/>
        <v>1</v>
      </c>
      <c r="X2931" s="26">
        <f t="shared" si="1977"/>
        <v>1</v>
      </c>
      <c r="Y2931" s="21">
        <v>4</v>
      </c>
      <c r="Z2931" s="22">
        <f t="shared" si="1965"/>
        <v>680</v>
      </c>
      <c r="AA2931" s="20" t="s">
        <v>3440</v>
      </c>
      <c r="AB2931" s="22">
        <v>1</v>
      </c>
      <c r="AC2931" s="22"/>
      <c r="AD2931" s="22">
        <f t="shared" ref="AD2931:AD2932" si="2006">N2931</f>
        <v>680</v>
      </c>
      <c r="AE2931" s="22"/>
      <c r="AF2931" s="22">
        <f t="shared" si="1973"/>
        <v>680</v>
      </c>
      <c r="AG2931" s="20">
        <f t="shared" si="2005"/>
        <v>680</v>
      </c>
      <c r="AH2931" s="20" t="str">
        <f>VLOOKUP(U2931,[1]提成计算!B:I,8,FALSE)</f>
        <v xml:space="preserve"> </v>
      </c>
      <c r="AI2931" s="20"/>
      <c r="AJ2931" s="22"/>
      <c r="AK2931" s="22"/>
      <c r="AM2931" s="22"/>
      <c r="AN2931" s="22"/>
      <c r="AO2931" s="22" t="s">
        <v>3441</v>
      </c>
      <c r="AP2931" s="22" t="s">
        <v>3460</v>
      </c>
      <c r="AS2931" s="20"/>
      <c r="AT2931" s="20"/>
      <c r="AU2931" s="20"/>
    </row>
    <row r="2932" spans="1:47" x14ac:dyDescent="0.15">
      <c r="A2932" s="21" t="s">
        <v>1273</v>
      </c>
      <c r="B2932" s="20" t="s">
        <v>918</v>
      </c>
      <c r="C2932" s="20" t="s">
        <v>1050</v>
      </c>
      <c r="D2932" s="20" t="s">
        <v>1070</v>
      </c>
      <c r="E2932" s="20" t="s">
        <v>1076</v>
      </c>
      <c r="F2932" s="20" t="s">
        <v>1250</v>
      </c>
      <c r="G2932" s="20" t="s">
        <v>4088</v>
      </c>
      <c r="H2932" s="20"/>
      <c r="I2932" s="20">
        <v>13612705316</v>
      </c>
      <c r="J2932" s="20" t="s">
        <v>924</v>
      </c>
      <c r="K2932" s="20" t="s">
        <v>1073</v>
      </c>
      <c r="L2932" s="20" t="s">
        <v>1918</v>
      </c>
      <c r="M2932" s="20">
        <v>680</v>
      </c>
      <c r="N2932" s="20">
        <v>680</v>
      </c>
      <c r="O2932" s="20" t="s">
        <v>927</v>
      </c>
      <c r="P2932" s="20" t="s">
        <v>50</v>
      </c>
      <c r="Q2932" s="28"/>
      <c r="R2932" s="21" t="s">
        <v>104</v>
      </c>
      <c r="S2932" s="25" t="s">
        <v>1090</v>
      </c>
      <c r="T2932" s="21" t="s">
        <v>3727</v>
      </c>
      <c r="U2932" s="21"/>
      <c r="V2932" s="46">
        <v>1</v>
      </c>
      <c r="W2932" s="26">
        <f t="shared" si="1972"/>
        <v>1</v>
      </c>
      <c r="Y2932" s="21">
        <v>4</v>
      </c>
      <c r="Z2932" s="22">
        <f t="shared" si="1965"/>
        <v>680</v>
      </c>
      <c r="AA2932" s="20" t="s">
        <v>3440</v>
      </c>
      <c r="AB2932" s="22">
        <v>1</v>
      </c>
      <c r="AC2932" s="22"/>
      <c r="AD2932" s="22">
        <f t="shared" si="2006"/>
        <v>680</v>
      </c>
      <c r="AE2932" s="22"/>
      <c r="AF2932" s="22">
        <f t="shared" si="1973"/>
        <v>680</v>
      </c>
      <c r="AG2932" s="20"/>
      <c r="AH2932" s="22"/>
      <c r="AI2932" s="22"/>
      <c r="AJ2932" s="22">
        <f>N2932</f>
        <v>680</v>
      </c>
      <c r="AK2932" s="22">
        <f>IF(O2932="(传统)XDSL",VLOOKUP(S2932,[1]续费率明细!C:I,7,FALSE)*1,IF(O2932="GPON+XDSL",VLOOKUP(S2932,[1]续费率明细!C:I,7,FALSE)*1,VLOOKUP(S2932,[1]续费率明细!C:I,5,FALSE)*1))</f>
        <v>-20</v>
      </c>
      <c r="AL2932" s="22" t="s">
        <v>1871</v>
      </c>
      <c r="AM2932" s="22"/>
      <c r="AN2932" s="22"/>
      <c r="AO2932" s="22" t="s">
        <v>3441</v>
      </c>
      <c r="AP2932" s="22" t="s">
        <v>3460</v>
      </c>
      <c r="AS2932" s="20"/>
      <c r="AT2932" s="20"/>
      <c r="AU2932" s="20"/>
    </row>
    <row r="2933" spans="1:47" x14ac:dyDescent="0.15">
      <c r="A2933" s="21" t="s">
        <v>1273</v>
      </c>
      <c r="B2933" s="20" t="s">
        <v>918</v>
      </c>
      <c r="C2933" s="20" t="s">
        <v>1050</v>
      </c>
      <c r="D2933" s="20" t="s">
        <v>1070</v>
      </c>
      <c r="E2933" s="20" t="s">
        <v>1076</v>
      </c>
      <c r="F2933" s="20" t="s">
        <v>1250</v>
      </c>
      <c r="G2933" s="20" t="s">
        <v>4089</v>
      </c>
      <c r="H2933" s="20"/>
      <c r="I2933" s="20">
        <v>13433616240</v>
      </c>
      <c r="J2933" s="20" t="s">
        <v>1268</v>
      </c>
      <c r="K2933" s="20" t="s">
        <v>1073</v>
      </c>
      <c r="L2933" s="20" t="s">
        <v>1358</v>
      </c>
      <c r="M2933" s="20">
        <v>1088</v>
      </c>
      <c r="N2933" s="20">
        <v>1088</v>
      </c>
      <c r="O2933" s="20" t="s">
        <v>927</v>
      </c>
      <c r="P2933" s="20" t="s">
        <v>50</v>
      </c>
      <c r="Q2933" s="28"/>
      <c r="R2933" s="21" t="s">
        <v>104</v>
      </c>
      <c r="S2933" s="21"/>
      <c r="T2933" s="21" t="s">
        <v>3727</v>
      </c>
      <c r="U2933" s="21"/>
      <c r="V2933" s="46">
        <v>1</v>
      </c>
      <c r="W2933" s="26">
        <f t="shared" si="1972"/>
        <v>1</v>
      </c>
      <c r="X2933" s="26">
        <f t="shared" si="1977"/>
        <v>1</v>
      </c>
      <c r="Y2933" s="21">
        <v>10</v>
      </c>
      <c r="Z2933" s="22">
        <f t="shared" si="1965"/>
        <v>1088</v>
      </c>
      <c r="AA2933" s="20" t="s">
        <v>3440</v>
      </c>
      <c r="AB2933" s="22"/>
      <c r="AC2933" s="22">
        <v>1</v>
      </c>
      <c r="AD2933" s="22"/>
      <c r="AE2933" s="22">
        <f t="shared" ref="AE2933:AE2934" si="2007">N2933</f>
        <v>1088</v>
      </c>
      <c r="AF2933" s="22">
        <f t="shared" si="1973"/>
        <v>1088</v>
      </c>
      <c r="AG2933" s="20">
        <f t="shared" ref="AG2933:AG2934" si="2008">N2933</f>
        <v>1088</v>
      </c>
      <c r="AH2933" s="20"/>
      <c r="AI2933" s="20"/>
      <c r="AJ2933" s="22"/>
      <c r="AK2933" s="22"/>
      <c r="AM2933" s="22"/>
      <c r="AN2933" s="22"/>
      <c r="AO2933" s="22" t="s">
        <v>3441</v>
      </c>
      <c r="AP2933" s="22" t="s">
        <v>1301</v>
      </c>
      <c r="AS2933" s="20"/>
      <c r="AT2933" s="20"/>
      <c r="AU2933" s="20"/>
    </row>
    <row r="2934" spans="1:47" x14ac:dyDescent="0.15">
      <c r="A2934" s="21" t="s">
        <v>1273</v>
      </c>
      <c r="B2934" s="20" t="s">
        <v>918</v>
      </c>
      <c r="C2934" s="20" t="s">
        <v>1050</v>
      </c>
      <c r="D2934" s="20" t="s">
        <v>1065</v>
      </c>
      <c r="E2934" s="20" t="s">
        <v>1066</v>
      </c>
      <c r="F2934" s="20" t="s">
        <v>1250</v>
      </c>
      <c r="G2934" s="20" t="s">
        <v>4090</v>
      </c>
      <c r="H2934" s="20"/>
      <c r="I2934" s="20">
        <v>13860873058</v>
      </c>
      <c r="J2934" s="20" t="s">
        <v>1268</v>
      </c>
      <c r="K2934" s="20" t="s">
        <v>174</v>
      </c>
      <c r="L2934" s="20" t="s">
        <v>1898</v>
      </c>
      <c r="M2934" s="20">
        <v>1398</v>
      </c>
      <c r="N2934" s="20">
        <v>1398</v>
      </c>
      <c r="O2934" s="20" t="s">
        <v>927</v>
      </c>
      <c r="P2934" s="20" t="s">
        <v>50</v>
      </c>
      <c r="Q2934" s="28"/>
      <c r="R2934" s="21" t="s">
        <v>69</v>
      </c>
      <c r="S2934" s="21"/>
      <c r="T2934" s="21" t="s">
        <v>3727</v>
      </c>
      <c r="U2934" s="21"/>
      <c r="V2934" s="46">
        <v>1</v>
      </c>
      <c r="W2934" s="26">
        <f t="shared" si="1972"/>
        <v>1</v>
      </c>
      <c r="X2934" s="26">
        <f t="shared" si="1977"/>
        <v>1</v>
      </c>
      <c r="Y2934" s="21">
        <v>20</v>
      </c>
      <c r="Z2934" s="22">
        <f t="shared" si="1965"/>
        <v>1398</v>
      </c>
      <c r="AA2934" s="20" t="s">
        <v>3440</v>
      </c>
      <c r="AB2934" s="22"/>
      <c r="AC2934" s="22">
        <v>1</v>
      </c>
      <c r="AD2934" s="22"/>
      <c r="AE2934" s="22">
        <f t="shared" si="2007"/>
        <v>1398</v>
      </c>
      <c r="AF2934" s="22">
        <f t="shared" si="1973"/>
        <v>1398</v>
      </c>
      <c r="AG2934" s="20">
        <f t="shared" si="2008"/>
        <v>1398</v>
      </c>
      <c r="AH2934" s="20"/>
      <c r="AI2934" s="20"/>
      <c r="AJ2934" s="22"/>
      <c r="AK2934" s="22"/>
      <c r="AM2934" s="22"/>
      <c r="AN2934" s="22"/>
      <c r="AO2934" s="22" t="s">
        <v>3441</v>
      </c>
      <c r="AP2934" s="22" t="s">
        <v>1301</v>
      </c>
      <c r="AS2934" s="20"/>
      <c r="AT2934" s="20"/>
      <c r="AU2934" s="20"/>
    </row>
    <row r="2935" spans="1:47" s="31" customFormat="1" x14ac:dyDescent="0.15">
      <c r="A2935" s="30" t="s">
        <v>1273</v>
      </c>
      <c r="B2935" s="36" t="s">
        <v>918</v>
      </c>
      <c r="C2935" s="36" t="s">
        <v>1050</v>
      </c>
      <c r="D2935" s="36" t="s">
        <v>1051</v>
      </c>
      <c r="E2935" s="36" t="s">
        <v>1052</v>
      </c>
      <c r="F2935" s="36" t="s">
        <v>1250</v>
      </c>
      <c r="G2935" s="36" t="s">
        <v>4091</v>
      </c>
      <c r="H2935" s="36"/>
      <c r="I2935" s="36">
        <v>13829205910</v>
      </c>
      <c r="J2935" s="36" t="s">
        <v>924</v>
      </c>
      <c r="K2935" s="36" t="s">
        <v>3825</v>
      </c>
      <c r="L2935" s="36" t="s">
        <v>2228</v>
      </c>
      <c r="M2935" s="36">
        <v>100</v>
      </c>
      <c r="N2935" s="36">
        <v>100</v>
      </c>
      <c r="O2935" s="36" t="s">
        <v>1262</v>
      </c>
      <c r="P2935" s="36" t="s">
        <v>50</v>
      </c>
      <c r="Q2935" s="35"/>
      <c r="R2935" s="31" t="s">
        <v>3826</v>
      </c>
      <c r="S2935" s="30"/>
      <c r="T2935" s="30" t="s">
        <v>3827</v>
      </c>
      <c r="U2935" s="31" t="s">
        <v>121</v>
      </c>
      <c r="V2935" s="33">
        <f>1/12</f>
        <v>8.3333333333333329E-2</v>
      </c>
      <c r="W2935" s="33">
        <f t="shared" si="1972"/>
        <v>8.3333333333333329E-2</v>
      </c>
      <c r="X2935" s="33"/>
      <c r="Y2935" s="30">
        <v>4</v>
      </c>
      <c r="Z2935" s="31">
        <f t="shared" si="1965"/>
        <v>100</v>
      </c>
      <c r="AA2935" s="36" t="s">
        <v>3440</v>
      </c>
      <c r="AB2935" s="31">
        <v>1</v>
      </c>
      <c r="AG2935" s="36"/>
      <c r="AL2935" s="31" t="s">
        <v>1309</v>
      </c>
      <c r="AO2935" s="31" t="s">
        <v>3441</v>
      </c>
      <c r="AP2935" s="31" t="s">
        <v>3442</v>
      </c>
      <c r="AS2935" s="36"/>
      <c r="AT2935" s="36"/>
      <c r="AU2935" s="36"/>
    </row>
    <row r="2936" spans="1:47" x14ac:dyDescent="0.15">
      <c r="A2936" s="21" t="s">
        <v>1273</v>
      </c>
      <c r="B2936" s="20" t="s">
        <v>918</v>
      </c>
      <c r="C2936" s="20" t="s">
        <v>1050</v>
      </c>
      <c r="D2936" s="20" t="s">
        <v>1078</v>
      </c>
      <c r="E2936" s="20" t="s">
        <v>1093</v>
      </c>
      <c r="F2936" s="20" t="s">
        <v>1250</v>
      </c>
      <c r="G2936" s="20" t="s">
        <v>4092</v>
      </c>
      <c r="H2936" s="20"/>
      <c r="I2936" s="20">
        <v>18877727013</v>
      </c>
      <c r="J2936" s="20" t="s">
        <v>1268</v>
      </c>
      <c r="K2936" s="20" t="s">
        <v>1086</v>
      </c>
      <c r="L2936" s="20" t="s">
        <v>1358</v>
      </c>
      <c r="M2936" s="20">
        <v>1088</v>
      </c>
      <c r="N2936" s="20">
        <v>1088</v>
      </c>
      <c r="O2936" s="20" t="s">
        <v>927</v>
      </c>
      <c r="P2936" s="20" t="s">
        <v>50</v>
      </c>
      <c r="Q2936" s="28"/>
      <c r="R2936" s="21" t="s">
        <v>1082</v>
      </c>
      <c r="S2936" s="21"/>
      <c r="T2936" s="21" t="s">
        <v>53</v>
      </c>
      <c r="U2936" s="21" t="s">
        <v>1088</v>
      </c>
      <c r="V2936" s="46">
        <v>1</v>
      </c>
      <c r="W2936" s="26">
        <f t="shared" si="1972"/>
        <v>1</v>
      </c>
      <c r="X2936" s="26">
        <f t="shared" si="1977"/>
        <v>1</v>
      </c>
      <c r="Y2936" s="21">
        <v>10</v>
      </c>
      <c r="Z2936" s="22">
        <f t="shared" si="1965"/>
        <v>1088</v>
      </c>
      <c r="AA2936" s="20" t="s">
        <v>3440</v>
      </c>
      <c r="AB2936" s="22"/>
      <c r="AC2936" s="22">
        <v>1</v>
      </c>
      <c r="AD2936" s="22"/>
      <c r="AE2936" s="22">
        <f t="shared" ref="AE2936:AE2938" si="2009">N2936</f>
        <v>1088</v>
      </c>
      <c r="AF2936" s="22">
        <f t="shared" si="1973"/>
        <v>1088</v>
      </c>
      <c r="AG2936" s="20">
        <f t="shared" ref="AG2936:AG2937" si="2010">N2936</f>
        <v>1088</v>
      </c>
      <c r="AH2936" s="20" t="str">
        <f>VLOOKUP(U2936,[1]提成计算!B:I,8,FALSE)</f>
        <v xml:space="preserve"> </v>
      </c>
      <c r="AI2936" s="20"/>
      <c r="AJ2936" s="22"/>
      <c r="AK2936" s="22"/>
      <c r="AM2936" s="22"/>
      <c r="AN2936" s="22"/>
      <c r="AO2936" s="22" t="s">
        <v>3441</v>
      </c>
      <c r="AP2936" s="22" t="s">
        <v>1301</v>
      </c>
      <c r="AS2936" s="20"/>
      <c r="AT2936" s="20"/>
      <c r="AU2936" s="20"/>
    </row>
    <row r="2937" spans="1:47" x14ac:dyDescent="0.15">
      <c r="A2937" s="21" t="s">
        <v>1273</v>
      </c>
      <c r="B2937" s="20" t="s">
        <v>918</v>
      </c>
      <c r="C2937" s="20" t="s">
        <v>1050</v>
      </c>
      <c r="D2937" s="20" t="s">
        <v>1062</v>
      </c>
      <c r="E2937" s="20" t="s">
        <v>3803</v>
      </c>
      <c r="F2937" s="20" t="s">
        <v>1250</v>
      </c>
      <c r="G2937" s="20" t="s">
        <v>4093</v>
      </c>
      <c r="H2937" s="20"/>
      <c r="I2937" s="20">
        <v>18939688552</v>
      </c>
      <c r="J2937" s="20" t="s">
        <v>1268</v>
      </c>
      <c r="K2937" s="20" t="s">
        <v>4094</v>
      </c>
      <c r="L2937" s="20" t="s">
        <v>1376</v>
      </c>
      <c r="M2937" s="20">
        <v>1088</v>
      </c>
      <c r="N2937" s="20">
        <v>1088</v>
      </c>
      <c r="O2937" s="20" t="s">
        <v>927</v>
      </c>
      <c r="P2937" s="20" t="s">
        <v>50</v>
      </c>
      <c r="Q2937" s="28"/>
      <c r="R2937" s="21" t="s">
        <v>69</v>
      </c>
      <c r="S2937" s="21"/>
      <c r="T2937" s="21" t="s">
        <v>53</v>
      </c>
      <c r="U2937" s="21" t="s">
        <v>3806</v>
      </c>
      <c r="V2937" s="46">
        <v>1</v>
      </c>
      <c r="W2937" s="26">
        <f t="shared" si="1972"/>
        <v>1</v>
      </c>
      <c r="X2937" s="26">
        <f t="shared" si="1977"/>
        <v>1</v>
      </c>
      <c r="Y2937" s="21">
        <v>10</v>
      </c>
      <c r="Z2937" s="22">
        <f t="shared" si="1965"/>
        <v>1088</v>
      </c>
      <c r="AA2937" s="20" t="s">
        <v>3440</v>
      </c>
      <c r="AB2937" s="22"/>
      <c r="AC2937" s="22">
        <v>1</v>
      </c>
      <c r="AD2937" s="22"/>
      <c r="AE2937" s="22">
        <f t="shared" si="2009"/>
        <v>1088</v>
      </c>
      <c r="AF2937" s="22">
        <f t="shared" si="1973"/>
        <v>1088</v>
      </c>
      <c r="AG2937" s="20">
        <f t="shared" si="2010"/>
        <v>1088</v>
      </c>
      <c r="AH2937" s="20" t="str">
        <f>VLOOKUP(U2937,[1]提成计算!B:I,8,FALSE)</f>
        <v>否</v>
      </c>
      <c r="AI2937" s="20"/>
      <c r="AJ2937" s="22"/>
      <c r="AK2937" s="22"/>
      <c r="AM2937" s="22"/>
      <c r="AN2937" s="22"/>
      <c r="AO2937" s="22" t="s">
        <v>3441</v>
      </c>
      <c r="AP2937" s="22" t="s">
        <v>1301</v>
      </c>
      <c r="AS2937" s="20"/>
      <c r="AT2937" s="20"/>
      <c r="AU2937" s="20"/>
    </row>
    <row r="2938" spans="1:47" x14ac:dyDescent="0.15">
      <c r="A2938" s="21" t="s">
        <v>1273</v>
      </c>
      <c r="B2938" s="20" t="s">
        <v>918</v>
      </c>
      <c r="C2938" s="20" t="s">
        <v>1050</v>
      </c>
      <c r="D2938" s="20" t="s">
        <v>1062</v>
      </c>
      <c r="E2938" s="20" t="s">
        <v>1052</v>
      </c>
      <c r="F2938" s="20" t="s">
        <v>1250</v>
      </c>
      <c r="G2938" s="20" t="s">
        <v>4095</v>
      </c>
      <c r="H2938" s="20"/>
      <c r="I2938" s="20">
        <v>13431197156</v>
      </c>
      <c r="J2938" s="20" t="s">
        <v>924</v>
      </c>
      <c r="K2938" s="20" t="s">
        <v>4094</v>
      </c>
      <c r="L2938" s="20" t="s">
        <v>1299</v>
      </c>
      <c r="M2938" s="20">
        <v>888</v>
      </c>
      <c r="N2938" s="20">
        <v>888</v>
      </c>
      <c r="O2938" s="20" t="s">
        <v>927</v>
      </c>
      <c r="P2938" s="20" t="s">
        <v>50</v>
      </c>
      <c r="Q2938" s="28"/>
      <c r="R2938" s="21" t="s">
        <v>69</v>
      </c>
      <c r="S2938" s="25" t="s">
        <v>3922</v>
      </c>
      <c r="T2938" s="21" t="s">
        <v>53</v>
      </c>
      <c r="U2938" s="21" t="s">
        <v>3806</v>
      </c>
      <c r="V2938" s="46">
        <v>1</v>
      </c>
      <c r="W2938" s="26">
        <f t="shared" si="1972"/>
        <v>1</v>
      </c>
      <c r="Y2938" s="21">
        <v>12</v>
      </c>
      <c r="Z2938" s="22">
        <f t="shared" si="1965"/>
        <v>888</v>
      </c>
      <c r="AA2938" s="20" t="s">
        <v>3440</v>
      </c>
      <c r="AB2938" s="22"/>
      <c r="AC2938" s="22">
        <v>1</v>
      </c>
      <c r="AD2938" s="22"/>
      <c r="AE2938" s="22">
        <f t="shared" si="2009"/>
        <v>888</v>
      </c>
      <c r="AF2938" s="22">
        <f t="shared" si="1973"/>
        <v>888</v>
      </c>
      <c r="AG2938" s="20"/>
      <c r="AH2938" s="22"/>
      <c r="AI2938" s="22"/>
      <c r="AJ2938" s="22">
        <f t="shared" ref="AJ2938:AJ2939" si="2011">N2938</f>
        <v>888</v>
      </c>
      <c r="AK2938" s="22">
        <f>IF(O2938="(传统)XDSL",VLOOKUP(S2938,[2]直销续费率明细!C:I,7,FALSE)*1,IF(O2938="GPON+XDSL",VLOOKUP(S2938,[2]直销续费率明细!C:I,7,FALSE)*1,VLOOKUP(S2938,[2]直销续费率明细!C:I,5,FALSE)*1))</f>
        <v>-40</v>
      </c>
      <c r="AL2938" s="22" t="s">
        <v>1309</v>
      </c>
      <c r="AM2938" s="22"/>
      <c r="AN2938" s="22"/>
      <c r="AO2938" s="22" t="s">
        <v>2216</v>
      </c>
      <c r="AP2938" s="22" t="s">
        <v>1301</v>
      </c>
      <c r="AS2938" s="20">
        <f>IF(Y2938&gt;=10,VLOOKUP(U2938,[2]提成计算!B:T,19,FALSE),VLOOKUP(U2938,[2]提成计算!B:T,18,FALSE))</f>
        <v>0.09</v>
      </c>
      <c r="AT2938" s="20">
        <f t="shared" ref="AT2938:AT2939" si="2012">IF(AD2938*AS2938&gt;0,AD2938*AS2938,AE2938*AS2938)</f>
        <v>79.92</v>
      </c>
      <c r="AU2938" s="20">
        <f t="shared" ref="AU2938:AU2939" si="2013">IF(AND(AK2938&lt;0,AK2938+AT2938&lt;0),-AT2938,AK2938)</f>
        <v>-40</v>
      </c>
    </row>
    <row r="2939" spans="1:47" x14ac:dyDescent="0.15">
      <c r="A2939" s="21" t="s">
        <v>1273</v>
      </c>
      <c r="B2939" s="20" t="s">
        <v>918</v>
      </c>
      <c r="C2939" s="20" t="s">
        <v>1050</v>
      </c>
      <c r="D2939" s="20" t="s">
        <v>1065</v>
      </c>
      <c r="E2939" s="20" t="s">
        <v>4096</v>
      </c>
      <c r="F2939" s="20" t="s">
        <v>1250</v>
      </c>
      <c r="G2939" s="20" t="s">
        <v>4097</v>
      </c>
      <c r="H2939" s="20"/>
      <c r="I2939" s="20">
        <v>13922932900</v>
      </c>
      <c r="J2939" s="20" t="s">
        <v>924</v>
      </c>
      <c r="K2939" s="20" t="s">
        <v>3739</v>
      </c>
      <c r="L2939" s="20" t="s">
        <v>1918</v>
      </c>
      <c r="M2939" s="20">
        <v>680</v>
      </c>
      <c r="N2939" s="20">
        <v>680</v>
      </c>
      <c r="O2939" s="20" t="s">
        <v>1262</v>
      </c>
      <c r="P2939" s="20" t="s">
        <v>50</v>
      </c>
      <c r="Q2939" s="28"/>
      <c r="R2939" s="21" t="s">
        <v>69</v>
      </c>
      <c r="S2939" s="25" t="s">
        <v>1068</v>
      </c>
      <c r="T2939" s="21" t="s">
        <v>53</v>
      </c>
      <c r="U2939" s="21" t="s">
        <v>1803</v>
      </c>
      <c r="V2939" s="46">
        <v>1</v>
      </c>
      <c r="W2939" s="26">
        <f t="shared" si="1972"/>
        <v>1</v>
      </c>
      <c r="Y2939" s="21">
        <v>4</v>
      </c>
      <c r="Z2939" s="22">
        <f t="shared" si="1965"/>
        <v>680</v>
      </c>
      <c r="AA2939" s="20" t="s">
        <v>2218</v>
      </c>
      <c r="AB2939" s="22">
        <v>1</v>
      </c>
      <c r="AC2939" s="22"/>
      <c r="AD2939" s="22">
        <f>N2939</f>
        <v>680</v>
      </c>
      <c r="AE2939" s="22"/>
      <c r="AF2939" s="22">
        <f t="shared" si="1973"/>
        <v>680</v>
      </c>
      <c r="AG2939" s="20"/>
      <c r="AH2939" s="22"/>
      <c r="AI2939" s="22"/>
      <c r="AJ2939" s="22">
        <f t="shared" si="2011"/>
        <v>680</v>
      </c>
      <c r="AK2939" s="22">
        <f>IF(O2939="(传统)XDSL",VLOOKUP(S2939,[2]直销续费率明细!C:I,7,FALSE)*1,IF(O2939="GPON+XDSL",VLOOKUP(S2939,[2]直销续费率明细!C:I,7,FALSE)*1,VLOOKUP(S2939,[2]直销续费率明细!C:I,5,FALSE)*1))</f>
        <v>0</v>
      </c>
      <c r="AL2939" s="22" t="s">
        <v>1309</v>
      </c>
      <c r="AM2939" s="22"/>
      <c r="AN2939" s="22"/>
      <c r="AO2939" s="22" t="s">
        <v>3441</v>
      </c>
      <c r="AP2939" s="22" t="s">
        <v>3460</v>
      </c>
      <c r="AS2939" s="20">
        <f>IF(Y2939&gt;=10,VLOOKUP(U2939,[2]提成计算!B:T,19,FALSE),VLOOKUP(U2939,[2]提成计算!B:T,18,FALSE))</f>
        <v>7.0000000000000007E-2</v>
      </c>
      <c r="AT2939" s="20">
        <f t="shared" si="2012"/>
        <v>47.6</v>
      </c>
      <c r="AU2939" s="20">
        <f t="shared" si="2013"/>
        <v>0</v>
      </c>
    </row>
    <row r="2940" spans="1:47" x14ac:dyDescent="0.15">
      <c r="A2940" s="21" t="s">
        <v>1273</v>
      </c>
      <c r="B2940" s="20" t="s">
        <v>918</v>
      </c>
      <c r="C2940" s="20" t="s">
        <v>1050</v>
      </c>
      <c r="D2940" s="20" t="s">
        <v>1070</v>
      </c>
      <c r="E2940" s="20" t="s">
        <v>1302</v>
      </c>
      <c r="F2940" s="20" t="s">
        <v>1250</v>
      </c>
      <c r="G2940" s="20" t="s">
        <v>4098</v>
      </c>
      <c r="H2940" s="20"/>
      <c r="I2940" s="20">
        <v>15015157667</v>
      </c>
      <c r="J2940" s="20" t="s">
        <v>1268</v>
      </c>
      <c r="K2940" s="20" t="s">
        <v>3729</v>
      </c>
      <c r="L2940" s="20" t="s">
        <v>1358</v>
      </c>
      <c r="M2940" s="20">
        <v>1088</v>
      </c>
      <c r="N2940" s="20">
        <v>1088</v>
      </c>
      <c r="O2940" s="20" t="s">
        <v>927</v>
      </c>
      <c r="P2940" s="20" t="s">
        <v>50</v>
      </c>
      <c r="Q2940" s="28"/>
      <c r="R2940" s="21" t="s">
        <v>104</v>
      </c>
      <c r="S2940" s="21"/>
      <c r="T2940" s="21" t="s">
        <v>53</v>
      </c>
      <c r="U2940" s="21" t="s">
        <v>3730</v>
      </c>
      <c r="V2940" s="46">
        <v>1</v>
      </c>
      <c r="W2940" s="26">
        <f t="shared" si="1972"/>
        <v>1</v>
      </c>
      <c r="X2940" s="26">
        <f t="shared" si="1977"/>
        <v>1</v>
      </c>
      <c r="Y2940" s="21">
        <v>10</v>
      </c>
      <c r="Z2940" s="22">
        <f t="shared" si="1965"/>
        <v>1088</v>
      </c>
      <c r="AA2940" s="20" t="s">
        <v>3440</v>
      </c>
      <c r="AB2940" s="22"/>
      <c r="AC2940" s="22">
        <v>1</v>
      </c>
      <c r="AD2940" s="22"/>
      <c r="AE2940" s="22">
        <f t="shared" ref="AE2940:AE2942" si="2014">N2940</f>
        <v>1088</v>
      </c>
      <c r="AF2940" s="22">
        <f t="shared" si="1973"/>
        <v>1088</v>
      </c>
      <c r="AG2940" s="20">
        <f>N2940</f>
        <v>1088</v>
      </c>
      <c r="AH2940" s="20" t="str">
        <f>VLOOKUP(U2940,[1]提成计算!B:I,8,FALSE)</f>
        <v xml:space="preserve"> </v>
      </c>
      <c r="AI2940" s="20"/>
      <c r="AJ2940" s="22"/>
      <c r="AK2940" s="22"/>
      <c r="AM2940" s="22"/>
      <c r="AN2940" s="22"/>
      <c r="AO2940" s="22" t="s">
        <v>3441</v>
      </c>
      <c r="AP2940" s="22" t="s">
        <v>1301</v>
      </c>
      <c r="AS2940" s="20"/>
      <c r="AT2940" s="20"/>
      <c r="AU2940" s="20"/>
    </row>
    <row r="2941" spans="1:47" x14ac:dyDescent="0.15">
      <c r="A2941" s="21" t="s">
        <v>1273</v>
      </c>
      <c r="B2941" s="20" t="s">
        <v>918</v>
      </c>
      <c r="C2941" s="20" t="s">
        <v>1050</v>
      </c>
      <c r="D2941" s="20" t="s">
        <v>1070</v>
      </c>
      <c r="E2941" s="20" t="s">
        <v>3781</v>
      </c>
      <c r="F2941" s="20" t="s">
        <v>1250</v>
      </c>
      <c r="G2941" s="20" t="s">
        <v>4099</v>
      </c>
      <c r="H2941" s="20"/>
      <c r="I2941" s="20">
        <v>18928206701</v>
      </c>
      <c r="J2941" s="20" t="s">
        <v>924</v>
      </c>
      <c r="K2941" s="20" t="s">
        <v>3751</v>
      </c>
      <c r="L2941" s="20" t="s">
        <v>1299</v>
      </c>
      <c r="M2941" s="20">
        <v>888</v>
      </c>
      <c r="N2941" s="20">
        <v>888</v>
      </c>
      <c r="O2941" s="20" t="s">
        <v>927</v>
      </c>
      <c r="P2941" s="20" t="s">
        <v>50</v>
      </c>
      <c r="Q2941" s="28"/>
      <c r="R2941" s="21" t="s">
        <v>104</v>
      </c>
      <c r="S2941" s="25" t="s">
        <v>1337</v>
      </c>
      <c r="T2941" s="21" t="s">
        <v>53</v>
      </c>
      <c r="U2941" s="21" t="s">
        <v>1733</v>
      </c>
      <c r="V2941" s="46">
        <v>1</v>
      </c>
      <c r="W2941" s="26">
        <f t="shared" si="1972"/>
        <v>1</v>
      </c>
      <c r="Y2941" s="21">
        <v>12</v>
      </c>
      <c r="Z2941" s="22">
        <f t="shared" si="1965"/>
        <v>888</v>
      </c>
      <c r="AA2941" s="20" t="s">
        <v>3440</v>
      </c>
      <c r="AB2941" s="22"/>
      <c r="AC2941" s="22">
        <v>1</v>
      </c>
      <c r="AD2941" s="22"/>
      <c r="AE2941" s="22">
        <f t="shared" si="2014"/>
        <v>888</v>
      </c>
      <c r="AF2941" s="22">
        <f t="shared" si="1973"/>
        <v>888</v>
      </c>
      <c r="AG2941" s="20"/>
      <c r="AH2941" s="22"/>
      <c r="AI2941" s="22"/>
      <c r="AJ2941" s="22">
        <f t="shared" ref="AJ2941:AJ2943" si="2015">N2941</f>
        <v>888</v>
      </c>
      <c r="AK2941" s="22">
        <f>IF(O2941="(传统)XDSL",VLOOKUP(S2941,[2]直销续费率明细!C:I,7,FALSE)*1,IF(O2941="GPON+XDSL",VLOOKUP(S2941,[2]直销续费率明细!C:I,7,FALSE)*1,VLOOKUP(S2941,[2]直销续费率明细!C:I,5,FALSE)*1))</f>
        <v>25</v>
      </c>
      <c r="AL2941" s="22" t="s">
        <v>1309</v>
      </c>
      <c r="AM2941" s="22"/>
      <c r="AN2941" s="22"/>
      <c r="AO2941" s="22" t="s">
        <v>3441</v>
      </c>
      <c r="AP2941" s="22" t="s">
        <v>1301</v>
      </c>
      <c r="AS2941" s="20">
        <f>IF(Y2941&gt;=10,VLOOKUP(U2941,[2]提成计算!B:T,19,FALSE),VLOOKUP(U2941,[2]提成计算!B:T,18,FALSE))</f>
        <v>0.09</v>
      </c>
      <c r="AT2941" s="20">
        <f t="shared" ref="AT2941:AT2943" si="2016">IF(AD2941*AS2941&gt;0,AD2941*AS2941,AE2941*AS2941)</f>
        <v>79.92</v>
      </c>
      <c r="AU2941" s="20">
        <f t="shared" ref="AU2941:AU2943" si="2017">IF(AND(AK2941&lt;0,AK2941+AT2941&lt;0),-AT2941,AK2941)</f>
        <v>25</v>
      </c>
    </row>
    <row r="2942" spans="1:47" x14ac:dyDescent="0.15">
      <c r="A2942" s="21" t="s">
        <v>1273</v>
      </c>
      <c r="B2942" s="20" t="s">
        <v>918</v>
      </c>
      <c r="C2942" s="20" t="s">
        <v>1050</v>
      </c>
      <c r="D2942" s="20" t="s">
        <v>1078</v>
      </c>
      <c r="E2942" s="20" t="s">
        <v>1079</v>
      </c>
      <c r="F2942" s="20" t="s">
        <v>1250</v>
      </c>
      <c r="G2942" s="20" t="s">
        <v>4100</v>
      </c>
      <c r="H2942" s="20"/>
      <c r="I2942" s="20">
        <v>13515369517</v>
      </c>
      <c r="J2942" s="20" t="s">
        <v>924</v>
      </c>
      <c r="K2942" s="20" t="s">
        <v>1081</v>
      </c>
      <c r="L2942" s="20" t="s">
        <v>1299</v>
      </c>
      <c r="M2942" s="20">
        <v>888</v>
      </c>
      <c r="N2942" s="20">
        <v>888</v>
      </c>
      <c r="O2942" s="20" t="s">
        <v>927</v>
      </c>
      <c r="P2942" s="20" t="s">
        <v>50</v>
      </c>
      <c r="Q2942" s="28"/>
      <c r="R2942" s="21" t="s">
        <v>1082</v>
      </c>
      <c r="S2942" s="25" t="s">
        <v>1322</v>
      </c>
      <c r="T2942" s="21" t="s">
        <v>53</v>
      </c>
      <c r="U2942" s="21" t="s">
        <v>1083</v>
      </c>
      <c r="V2942" s="46">
        <v>1</v>
      </c>
      <c r="W2942" s="26">
        <f t="shared" si="1972"/>
        <v>1</v>
      </c>
      <c r="Y2942" s="21">
        <v>12</v>
      </c>
      <c r="Z2942" s="22">
        <f t="shared" ref="Z2942:Z3005" si="2018">N2942</f>
        <v>888</v>
      </c>
      <c r="AA2942" s="20" t="s">
        <v>2218</v>
      </c>
      <c r="AB2942" s="22"/>
      <c r="AC2942" s="22">
        <v>1</v>
      </c>
      <c r="AD2942" s="22"/>
      <c r="AE2942" s="22">
        <f t="shared" si="2014"/>
        <v>888</v>
      </c>
      <c r="AF2942" s="22">
        <f t="shared" si="1973"/>
        <v>888</v>
      </c>
      <c r="AG2942" s="20"/>
      <c r="AH2942" s="22"/>
      <c r="AI2942" s="22"/>
      <c r="AJ2942" s="22">
        <f t="shared" si="2015"/>
        <v>888</v>
      </c>
      <c r="AK2942" s="22">
        <f>IF(O2942="(传统)XDSL",VLOOKUP(S2942,[2]直销续费率明细!C:I,7,FALSE)*1,IF(O2942="GPON+XDSL",VLOOKUP(S2942,[2]直销续费率明细!C:I,7,FALSE)*1,VLOOKUP(S2942,[2]直销续费率明细!C:I,5,FALSE)*1))</f>
        <v>-40</v>
      </c>
      <c r="AL2942" s="22" t="s">
        <v>1309</v>
      </c>
      <c r="AM2942" s="22"/>
      <c r="AN2942" s="22"/>
      <c r="AO2942" s="22" t="s">
        <v>2216</v>
      </c>
      <c r="AP2942" s="22" t="s">
        <v>1301</v>
      </c>
      <c r="AS2942" s="20">
        <f>IF(Y2942&gt;=10,VLOOKUP(U2942,[2]提成计算!B:T,19,FALSE),VLOOKUP(U2942,[2]提成计算!B:T,18,FALSE))</f>
        <v>0.12</v>
      </c>
      <c r="AT2942" s="20">
        <f t="shared" si="2016"/>
        <v>106.56</v>
      </c>
      <c r="AU2942" s="20">
        <f t="shared" si="2017"/>
        <v>-40</v>
      </c>
    </row>
    <row r="2943" spans="1:47" x14ac:dyDescent="0.15">
      <c r="A2943" s="21" t="s">
        <v>1273</v>
      </c>
      <c r="B2943" s="20" t="s">
        <v>918</v>
      </c>
      <c r="C2943" s="20" t="s">
        <v>1050</v>
      </c>
      <c r="D2943" s="20" t="s">
        <v>1070</v>
      </c>
      <c r="E2943" s="20" t="s">
        <v>1076</v>
      </c>
      <c r="F2943" s="20" t="s">
        <v>1250</v>
      </c>
      <c r="G2943" s="20" t="s">
        <v>4101</v>
      </c>
      <c r="H2943" s="20"/>
      <c r="I2943" s="20">
        <v>13437359290</v>
      </c>
      <c r="J2943" s="20" t="s">
        <v>924</v>
      </c>
      <c r="K2943" s="20" t="s">
        <v>205</v>
      </c>
      <c r="L2943" s="20" t="s">
        <v>1918</v>
      </c>
      <c r="M2943" s="20">
        <v>680</v>
      </c>
      <c r="N2943" s="20">
        <v>680</v>
      </c>
      <c r="O2943" s="20" t="s">
        <v>1262</v>
      </c>
      <c r="P2943" s="20" t="s">
        <v>50</v>
      </c>
      <c r="Q2943" s="28"/>
      <c r="R2943" s="21" t="s">
        <v>104</v>
      </c>
      <c r="S2943" s="25" t="s">
        <v>1090</v>
      </c>
      <c r="T2943" s="21" t="s">
        <v>53</v>
      </c>
      <c r="U2943" s="21" t="s">
        <v>206</v>
      </c>
      <c r="V2943" s="46">
        <v>1</v>
      </c>
      <c r="W2943" s="26">
        <f t="shared" si="1972"/>
        <v>1</v>
      </c>
      <c r="Y2943" s="21">
        <v>4</v>
      </c>
      <c r="Z2943" s="22">
        <f t="shared" si="2018"/>
        <v>680</v>
      </c>
      <c r="AA2943" s="20" t="s">
        <v>2218</v>
      </c>
      <c r="AB2943" s="22">
        <v>1</v>
      </c>
      <c r="AC2943" s="22"/>
      <c r="AD2943" s="22">
        <f>N2943</f>
        <v>680</v>
      </c>
      <c r="AE2943" s="22"/>
      <c r="AF2943" s="22">
        <f t="shared" si="1973"/>
        <v>680</v>
      </c>
      <c r="AG2943" s="20"/>
      <c r="AH2943" s="22"/>
      <c r="AI2943" s="22"/>
      <c r="AJ2943" s="22">
        <f t="shared" si="2015"/>
        <v>680</v>
      </c>
      <c r="AK2943" s="22">
        <f>IF(O2943="(传统)XDSL",VLOOKUP(S2943,[2]直销续费率明细!C:I,7,FALSE)*1,IF(O2943="GPON+XDSL",VLOOKUP(S2943,[2]直销续费率明细!C:I,7,FALSE)*1,VLOOKUP(S2943,[2]直销续费率明细!C:I,5,FALSE)*1))</f>
        <v>15</v>
      </c>
      <c r="AL2943" s="22" t="s">
        <v>1309</v>
      </c>
      <c r="AM2943" s="22"/>
      <c r="AN2943" s="22"/>
      <c r="AO2943" s="22" t="s">
        <v>3441</v>
      </c>
      <c r="AP2943" s="22" t="s">
        <v>3460</v>
      </c>
      <c r="AS2943" s="20">
        <f>IF(Y2943&gt;=10,VLOOKUP(U2943,[2]提成计算!B:T,19,FALSE),VLOOKUP(U2943,[2]提成计算!B:T,18,FALSE))</f>
        <v>7.0000000000000007E-2</v>
      </c>
      <c r="AT2943" s="20">
        <f t="shared" si="2016"/>
        <v>47.6</v>
      </c>
      <c r="AU2943" s="20">
        <f t="shared" si="2017"/>
        <v>15</v>
      </c>
    </row>
    <row r="2944" spans="1:47" x14ac:dyDescent="0.15">
      <c r="A2944" s="21" t="s">
        <v>1273</v>
      </c>
      <c r="B2944" s="20" t="s">
        <v>918</v>
      </c>
      <c r="C2944" s="20" t="s">
        <v>1050</v>
      </c>
      <c r="D2944" s="20" t="s">
        <v>1065</v>
      </c>
      <c r="E2944" s="20" t="s">
        <v>1066</v>
      </c>
      <c r="F2944" s="20" t="s">
        <v>1250</v>
      </c>
      <c r="G2944" s="20" t="s">
        <v>4102</v>
      </c>
      <c r="H2944" s="20"/>
      <c r="I2944" s="20">
        <v>18002762898</v>
      </c>
      <c r="J2944" s="20" t="s">
        <v>1268</v>
      </c>
      <c r="K2944" s="20" t="s">
        <v>3739</v>
      </c>
      <c r="L2944" s="20" t="s">
        <v>1358</v>
      </c>
      <c r="M2944" s="20">
        <v>1088</v>
      </c>
      <c r="N2944" s="20">
        <v>1088</v>
      </c>
      <c r="O2944" s="20" t="s">
        <v>927</v>
      </c>
      <c r="P2944" s="20" t="s">
        <v>50</v>
      </c>
      <c r="Q2944" s="28"/>
      <c r="R2944" s="21" t="s">
        <v>69</v>
      </c>
      <c r="S2944" s="21"/>
      <c r="T2944" s="21" t="s">
        <v>53</v>
      </c>
      <c r="U2944" s="21" t="s">
        <v>1803</v>
      </c>
      <c r="V2944" s="46">
        <v>1</v>
      </c>
      <c r="W2944" s="26">
        <f t="shared" si="1972"/>
        <v>1</v>
      </c>
      <c r="X2944" s="26">
        <f t="shared" si="1977"/>
        <v>1</v>
      </c>
      <c r="Y2944" s="21">
        <v>10</v>
      </c>
      <c r="Z2944" s="22">
        <f t="shared" si="2018"/>
        <v>1088</v>
      </c>
      <c r="AA2944" s="20" t="s">
        <v>3440</v>
      </c>
      <c r="AB2944" s="22"/>
      <c r="AC2944" s="22">
        <v>1</v>
      </c>
      <c r="AD2944" s="22"/>
      <c r="AE2944" s="22">
        <f t="shared" ref="AE2944:AE2947" si="2019">N2944</f>
        <v>1088</v>
      </c>
      <c r="AF2944" s="22">
        <f t="shared" si="1973"/>
        <v>1088</v>
      </c>
      <c r="AG2944" s="20">
        <f>N2944</f>
        <v>1088</v>
      </c>
      <c r="AH2944" s="20" t="str">
        <f>VLOOKUP(U2944,[1]提成计算!B:I,8,FALSE)</f>
        <v xml:space="preserve"> </v>
      </c>
      <c r="AI2944" s="20"/>
      <c r="AJ2944" s="22"/>
      <c r="AK2944" s="22"/>
      <c r="AM2944" s="22"/>
      <c r="AN2944" s="22"/>
      <c r="AO2944" s="22" t="s">
        <v>3441</v>
      </c>
      <c r="AP2944" s="22" t="s">
        <v>1301</v>
      </c>
      <c r="AS2944" s="20"/>
      <c r="AT2944" s="20"/>
      <c r="AU2944" s="20"/>
    </row>
    <row r="2945" spans="1:47" x14ac:dyDescent="0.15">
      <c r="A2945" s="21" t="s">
        <v>1273</v>
      </c>
      <c r="B2945" s="20" t="s">
        <v>918</v>
      </c>
      <c r="C2945" s="20" t="s">
        <v>1050</v>
      </c>
      <c r="D2945" s="20" t="s">
        <v>1051</v>
      </c>
      <c r="E2945" s="20" t="s">
        <v>1492</v>
      </c>
      <c r="F2945" s="20" t="s">
        <v>1250</v>
      </c>
      <c r="G2945" s="20" t="s">
        <v>4103</v>
      </c>
      <c r="H2945" s="20"/>
      <c r="I2945" s="20">
        <v>13650410959</v>
      </c>
      <c r="J2945" s="20" t="s">
        <v>924</v>
      </c>
      <c r="K2945" s="20" t="s">
        <v>202</v>
      </c>
      <c r="L2945" s="20" t="s">
        <v>1299</v>
      </c>
      <c r="M2945" s="20">
        <v>888</v>
      </c>
      <c r="N2945" s="20">
        <v>888</v>
      </c>
      <c r="O2945" s="20" t="s">
        <v>927</v>
      </c>
      <c r="P2945" s="20" t="s">
        <v>50</v>
      </c>
      <c r="Q2945" s="28"/>
      <c r="R2945" s="21" t="s">
        <v>121</v>
      </c>
      <c r="S2945" s="25" t="s">
        <v>1494</v>
      </c>
      <c r="T2945" s="21" t="s">
        <v>53</v>
      </c>
      <c r="U2945" s="21" t="s">
        <v>203</v>
      </c>
      <c r="V2945" s="46">
        <v>1</v>
      </c>
      <c r="W2945" s="26">
        <f t="shared" si="1972"/>
        <v>1</v>
      </c>
      <c r="Y2945" s="21">
        <v>12</v>
      </c>
      <c r="Z2945" s="22">
        <f t="shared" si="2018"/>
        <v>888</v>
      </c>
      <c r="AA2945" s="20" t="s">
        <v>3440</v>
      </c>
      <c r="AB2945" s="22"/>
      <c r="AC2945" s="22">
        <v>1</v>
      </c>
      <c r="AD2945" s="22"/>
      <c r="AE2945" s="22">
        <f t="shared" si="2019"/>
        <v>888</v>
      </c>
      <c r="AF2945" s="22">
        <f t="shared" si="1973"/>
        <v>888</v>
      </c>
      <c r="AG2945" s="20"/>
      <c r="AH2945" s="22"/>
      <c r="AI2945" s="22"/>
      <c r="AJ2945" s="22">
        <f>N2945</f>
        <v>888</v>
      </c>
      <c r="AK2945" s="22">
        <f>IF(O2945="(传统)XDSL",VLOOKUP(S2945,[2]直销续费率明细!C:I,7,FALSE)*1,IF(O2945="GPON+XDSL",VLOOKUP(S2945,[2]直销续费率明细!C:I,7,FALSE)*1,VLOOKUP(S2945,[2]直销续费率明细!C:I,5,FALSE)*1))</f>
        <v>25</v>
      </c>
      <c r="AL2945" s="22" t="s">
        <v>1300</v>
      </c>
      <c r="AM2945" s="22"/>
      <c r="AN2945" s="22"/>
      <c r="AO2945" s="22" t="s">
        <v>3441</v>
      </c>
      <c r="AP2945" s="22" t="s">
        <v>1301</v>
      </c>
      <c r="AS2945" s="20">
        <f>IF(Y2945&gt;=10,VLOOKUP(U2945,[2]提成计算!B:T,19,FALSE),VLOOKUP(U2945,[2]提成计算!B:T,18,FALSE))</f>
        <v>0.09</v>
      </c>
      <c r="AT2945" s="20">
        <f t="shared" ref="AT2945" si="2020">IF(AD2945*AS2945&gt;0,AD2945*AS2945,AE2945*AS2945)</f>
        <v>79.92</v>
      </c>
      <c r="AU2945" s="20">
        <f t="shared" ref="AU2945" si="2021">IF(AND(AK2945&lt;0,AK2945+AT2945&lt;0),-AT2945,AK2945)</f>
        <v>25</v>
      </c>
    </row>
    <row r="2946" spans="1:47" x14ac:dyDescent="0.15">
      <c r="A2946" s="21" t="s">
        <v>1273</v>
      </c>
      <c r="B2946" s="20" t="s">
        <v>918</v>
      </c>
      <c r="C2946" s="20" t="s">
        <v>1050</v>
      </c>
      <c r="D2946" s="20" t="s">
        <v>1065</v>
      </c>
      <c r="E2946" s="20" t="s">
        <v>3766</v>
      </c>
      <c r="F2946" s="20" t="s">
        <v>1250</v>
      </c>
      <c r="G2946" s="20" t="s">
        <v>4104</v>
      </c>
      <c r="H2946" s="20"/>
      <c r="I2946" s="20">
        <v>18823872197</v>
      </c>
      <c r="J2946" s="20" t="s">
        <v>1268</v>
      </c>
      <c r="K2946" s="20" t="s">
        <v>68</v>
      </c>
      <c r="L2946" s="20" t="s">
        <v>1358</v>
      </c>
      <c r="M2946" s="20">
        <v>1088</v>
      </c>
      <c r="N2946" s="20">
        <v>1088</v>
      </c>
      <c r="O2946" s="20" t="s">
        <v>927</v>
      </c>
      <c r="P2946" s="20" t="s">
        <v>50</v>
      </c>
      <c r="Q2946" s="28"/>
      <c r="R2946" s="21" t="s">
        <v>69</v>
      </c>
      <c r="S2946" s="21"/>
      <c r="T2946" s="21" t="s">
        <v>53</v>
      </c>
      <c r="U2946" s="21" t="s">
        <v>70</v>
      </c>
      <c r="V2946" s="46">
        <v>1</v>
      </c>
      <c r="W2946" s="26">
        <f t="shared" si="1972"/>
        <v>1</v>
      </c>
      <c r="X2946" s="26">
        <f t="shared" si="1977"/>
        <v>1</v>
      </c>
      <c r="Y2946" s="21">
        <v>10</v>
      </c>
      <c r="Z2946" s="22">
        <f t="shared" si="2018"/>
        <v>1088</v>
      </c>
      <c r="AA2946" s="20" t="s">
        <v>3440</v>
      </c>
      <c r="AB2946" s="22"/>
      <c r="AC2946" s="22">
        <v>1</v>
      </c>
      <c r="AD2946" s="22"/>
      <c r="AE2946" s="22">
        <f t="shared" si="2019"/>
        <v>1088</v>
      </c>
      <c r="AF2946" s="22">
        <f t="shared" si="1973"/>
        <v>1088</v>
      </c>
      <c r="AG2946" s="20">
        <f t="shared" ref="AG2946:AG2947" si="2022">N2946</f>
        <v>1088</v>
      </c>
      <c r="AH2946" s="20" t="str">
        <f>VLOOKUP(U2946,[1]提成计算!B:I,8,FALSE)</f>
        <v xml:space="preserve"> </v>
      </c>
      <c r="AI2946" s="20"/>
      <c r="AJ2946" s="22"/>
      <c r="AK2946" s="22"/>
      <c r="AM2946" s="22"/>
      <c r="AN2946" s="22"/>
      <c r="AO2946" s="22" t="s">
        <v>2216</v>
      </c>
      <c r="AP2946" s="22" t="s">
        <v>1301</v>
      </c>
      <c r="AS2946" s="20"/>
      <c r="AT2946" s="20"/>
      <c r="AU2946" s="20"/>
    </row>
    <row r="2947" spans="1:47" x14ac:dyDescent="0.15">
      <c r="A2947" s="21" t="s">
        <v>1273</v>
      </c>
      <c r="B2947" s="20" t="s">
        <v>918</v>
      </c>
      <c r="C2947" s="20" t="s">
        <v>1050</v>
      </c>
      <c r="D2947" s="20" t="s">
        <v>1065</v>
      </c>
      <c r="E2947" s="20" t="s">
        <v>1066</v>
      </c>
      <c r="F2947" s="20" t="s">
        <v>1250</v>
      </c>
      <c r="G2947" s="20" t="s">
        <v>4105</v>
      </c>
      <c r="H2947" s="20"/>
      <c r="I2947" s="20">
        <v>13553871820</v>
      </c>
      <c r="J2947" s="20" t="s">
        <v>1268</v>
      </c>
      <c r="K2947" s="20" t="s">
        <v>87</v>
      </c>
      <c r="L2947" s="20" t="s">
        <v>1898</v>
      </c>
      <c r="M2947" s="20">
        <v>1398</v>
      </c>
      <c r="N2947" s="20">
        <v>1398</v>
      </c>
      <c r="O2947" s="20" t="s">
        <v>927</v>
      </c>
      <c r="P2947" s="20" t="s">
        <v>50</v>
      </c>
      <c r="Q2947" s="28"/>
      <c r="R2947" s="21" t="s">
        <v>69</v>
      </c>
      <c r="S2947" s="21"/>
      <c r="T2947" s="21" t="s">
        <v>53</v>
      </c>
      <c r="U2947" s="21" t="s">
        <v>88</v>
      </c>
      <c r="V2947" s="46">
        <v>1</v>
      </c>
      <c r="W2947" s="26">
        <f t="shared" si="1972"/>
        <v>1</v>
      </c>
      <c r="X2947" s="26">
        <f t="shared" si="1977"/>
        <v>1</v>
      </c>
      <c r="Y2947" s="21">
        <v>20</v>
      </c>
      <c r="Z2947" s="22">
        <f t="shared" si="2018"/>
        <v>1398</v>
      </c>
      <c r="AA2947" s="20" t="s">
        <v>2218</v>
      </c>
      <c r="AB2947" s="22"/>
      <c r="AC2947" s="22">
        <v>1</v>
      </c>
      <c r="AD2947" s="22"/>
      <c r="AE2947" s="22">
        <f t="shared" si="2019"/>
        <v>1398</v>
      </c>
      <c r="AF2947" s="22">
        <f t="shared" si="1973"/>
        <v>1398</v>
      </c>
      <c r="AG2947" s="20">
        <f t="shared" si="2022"/>
        <v>1398</v>
      </c>
      <c r="AH2947" s="20" t="str">
        <f>VLOOKUP(U2947,[1]提成计算!B:I,8,FALSE)</f>
        <v xml:space="preserve"> </v>
      </c>
      <c r="AI2947" s="20"/>
      <c r="AJ2947" s="22"/>
      <c r="AK2947" s="22"/>
      <c r="AM2947" s="22"/>
      <c r="AN2947" s="22"/>
      <c r="AO2947" s="22" t="s">
        <v>2216</v>
      </c>
      <c r="AP2947" s="22" t="s">
        <v>1301</v>
      </c>
      <c r="AS2947" s="20"/>
      <c r="AT2947" s="20"/>
      <c r="AU2947" s="20"/>
    </row>
    <row r="2948" spans="1:47" x14ac:dyDescent="0.15">
      <c r="A2948" s="21" t="s">
        <v>1273</v>
      </c>
      <c r="B2948" s="20" t="s">
        <v>918</v>
      </c>
      <c r="C2948" s="20" t="s">
        <v>1050</v>
      </c>
      <c r="D2948" s="20" t="s">
        <v>1051</v>
      </c>
      <c r="E2948" s="20" t="s">
        <v>1052</v>
      </c>
      <c r="F2948" s="20" t="s">
        <v>1250</v>
      </c>
      <c r="G2948" s="20" t="s">
        <v>4106</v>
      </c>
      <c r="H2948" s="20"/>
      <c r="I2948" s="20">
        <v>13828887003</v>
      </c>
      <c r="J2948" s="20" t="s">
        <v>924</v>
      </c>
      <c r="K2948" s="20" t="s">
        <v>685</v>
      </c>
      <c r="L2948" s="20" t="s">
        <v>2119</v>
      </c>
      <c r="M2948" s="20">
        <v>768</v>
      </c>
      <c r="N2948" s="20">
        <v>768</v>
      </c>
      <c r="O2948" s="20" t="s">
        <v>927</v>
      </c>
      <c r="P2948" s="20" t="s">
        <v>50</v>
      </c>
      <c r="Q2948" s="28"/>
      <c r="R2948" s="21" t="s">
        <v>121</v>
      </c>
      <c r="S2948" s="25" t="s">
        <v>1054</v>
      </c>
      <c r="T2948" s="21" t="s">
        <v>53</v>
      </c>
      <c r="U2948" s="21" t="s">
        <v>686</v>
      </c>
      <c r="V2948" s="46">
        <v>1</v>
      </c>
      <c r="W2948" s="26">
        <f t="shared" si="1972"/>
        <v>1</v>
      </c>
      <c r="Y2948" s="21">
        <v>4</v>
      </c>
      <c r="Z2948" s="22">
        <f t="shared" si="2018"/>
        <v>768</v>
      </c>
      <c r="AA2948" s="20" t="s">
        <v>2218</v>
      </c>
      <c r="AB2948" s="22">
        <v>1</v>
      </c>
      <c r="AC2948" s="22"/>
      <c r="AD2948" s="22">
        <f>N2948</f>
        <v>768</v>
      </c>
      <c r="AE2948" s="22"/>
      <c r="AF2948" s="22">
        <f t="shared" si="1973"/>
        <v>768</v>
      </c>
      <c r="AG2948" s="20"/>
      <c r="AH2948" s="22"/>
      <c r="AI2948" s="22"/>
      <c r="AJ2948" s="22">
        <f t="shared" ref="AJ2948:AJ2949" si="2023">N2948</f>
        <v>768</v>
      </c>
      <c r="AK2948" s="22">
        <f>IF(O2948="(传统)XDSL",VLOOKUP(S2948,[2]直销续费率明细!C:I,7,FALSE)*1,IF(O2948="GPON+XDSL",VLOOKUP(S2948,[2]直销续费率明细!C:I,7,FALSE)*1,VLOOKUP(S2948,[2]直销续费率明细!C:I,5,FALSE)*1))</f>
        <v>25</v>
      </c>
      <c r="AL2948" s="22" t="s">
        <v>1309</v>
      </c>
      <c r="AM2948" s="22"/>
      <c r="AN2948" s="22"/>
      <c r="AO2948" s="22" t="s">
        <v>3441</v>
      </c>
      <c r="AP2948" s="22" t="s">
        <v>1301</v>
      </c>
      <c r="AS2948" s="20">
        <f>IF(Y2948&gt;=10,VLOOKUP(U2948,[2]提成计算!B:T,19,FALSE),VLOOKUP(U2948,[2]提成计算!B:T,18,FALSE))</f>
        <v>0.06</v>
      </c>
      <c r="AT2948" s="20">
        <f t="shared" ref="AT2948:AT2949" si="2024">IF(AD2948*AS2948&gt;0,AD2948*AS2948,AE2948*AS2948)</f>
        <v>46.08</v>
      </c>
      <c r="AU2948" s="20">
        <f t="shared" ref="AU2948:AU2949" si="2025">IF(AND(AK2948&lt;0,AK2948+AT2948&lt;0),-AT2948,AK2948)</f>
        <v>25</v>
      </c>
    </row>
    <row r="2949" spans="1:47" x14ac:dyDescent="0.15">
      <c r="A2949" s="21" t="s">
        <v>1273</v>
      </c>
      <c r="B2949" s="20" t="s">
        <v>918</v>
      </c>
      <c r="C2949" s="20" t="s">
        <v>1050</v>
      </c>
      <c r="D2949" s="20" t="s">
        <v>1065</v>
      </c>
      <c r="E2949" s="20" t="s">
        <v>1066</v>
      </c>
      <c r="F2949" s="20" t="s">
        <v>1250</v>
      </c>
      <c r="G2949" s="20" t="s">
        <v>4107</v>
      </c>
      <c r="H2949" s="20"/>
      <c r="I2949" s="20">
        <v>13666422847</v>
      </c>
      <c r="J2949" s="20" t="s">
        <v>924</v>
      </c>
      <c r="K2949" s="20" t="s">
        <v>3739</v>
      </c>
      <c r="L2949" s="20" t="s">
        <v>1299</v>
      </c>
      <c r="M2949" s="20">
        <v>888</v>
      </c>
      <c r="N2949" s="20">
        <v>888</v>
      </c>
      <c r="O2949" s="20" t="s">
        <v>927</v>
      </c>
      <c r="P2949" s="20" t="s">
        <v>50</v>
      </c>
      <c r="Q2949" s="28"/>
      <c r="R2949" s="21" t="s">
        <v>69</v>
      </c>
      <c r="S2949" s="25" t="s">
        <v>1068</v>
      </c>
      <c r="T2949" s="21" t="s">
        <v>53</v>
      </c>
      <c r="U2949" s="21" t="s">
        <v>1803</v>
      </c>
      <c r="V2949" s="46">
        <v>1</v>
      </c>
      <c r="W2949" s="26">
        <f t="shared" si="1972"/>
        <v>1</v>
      </c>
      <c r="Y2949" s="21">
        <v>12</v>
      </c>
      <c r="Z2949" s="22">
        <f t="shared" si="2018"/>
        <v>888</v>
      </c>
      <c r="AA2949" s="20" t="s">
        <v>3440</v>
      </c>
      <c r="AB2949" s="22"/>
      <c r="AC2949" s="22">
        <v>1</v>
      </c>
      <c r="AD2949" s="22"/>
      <c r="AE2949" s="22">
        <f t="shared" ref="AE2949:AE2955" si="2026">N2949</f>
        <v>888</v>
      </c>
      <c r="AF2949" s="22">
        <f t="shared" si="1973"/>
        <v>888</v>
      </c>
      <c r="AG2949" s="20"/>
      <c r="AH2949" s="22"/>
      <c r="AI2949" s="22"/>
      <c r="AJ2949" s="22">
        <f t="shared" si="2023"/>
        <v>888</v>
      </c>
      <c r="AK2949" s="22">
        <f>IF(O2949="(传统)XDSL",VLOOKUP(S2949,[2]直销续费率明细!C:I,7,FALSE)*1,IF(O2949="GPON+XDSL",VLOOKUP(S2949,[2]直销续费率明细!C:I,7,FALSE)*1,VLOOKUP(S2949,[2]直销续费率明细!C:I,5,FALSE)*1))</f>
        <v>15</v>
      </c>
      <c r="AL2949" s="22" t="s">
        <v>1309</v>
      </c>
      <c r="AM2949" s="22"/>
      <c r="AN2949" s="22"/>
      <c r="AO2949" s="22" t="s">
        <v>3441</v>
      </c>
      <c r="AP2949" s="22" t="s">
        <v>1301</v>
      </c>
      <c r="AS2949" s="20">
        <f>IF(Y2949&gt;=10,VLOOKUP(U2949,[2]提成计算!B:T,19,FALSE),VLOOKUP(U2949,[2]提成计算!B:T,18,FALSE))</f>
        <v>0.1</v>
      </c>
      <c r="AT2949" s="20">
        <f t="shared" si="2024"/>
        <v>88.800000000000011</v>
      </c>
      <c r="AU2949" s="20">
        <f t="shared" si="2025"/>
        <v>15</v>
      </c>
    </row>
    <row r="2950" spans="1:47" x14ac:dyDescent="0.15">
      <c r="A2950" s="21" t="s">
        <v>1273</v>
      </c>
      <c r="B2950" s="20" t="s">
        <v>918</v>
      </c>
      <c r="C2950" s="20" t="s">
        <v>1050</v>
      </c>
      <c r="D2950" s="20" t="s">
        <v>1078</v>
      </c>
      <c r="E2950" s="20" t="s">
        <v>1079</v>
      </c>
      <c r="F2950" s="20" t="s">
        <v>1250</v>
      </c>
      <c r="G2950" s="20" t="s">
        <v>4108</v>
      </c>
      <c r="H2950" s="20"/>
      <c r="I2950" s="20">
        <v>15015172503</v>
      </c>
      <c r="J2950" s="20" t="s">
        <v>1268</v>
      </c>
      <c r="K2950" s="20" t="s">
        <v>1081</v>
      </c>
      <c r="L2950" s="20" t="s">
        <v>1358</v>
      </c>
      <c r="M2950" s="20">
        <v>1088</v>
      </c>
      <c r="N2950" s="20">
        <v>1088</v>
      </c>
      <c r="O2950" s="20" t="s">
        <v>927</v>
      </c>
      <c r="P2950" s="20" t="s">
        <v>50</v>
      </c>
      <c r="Q2950" s="28"/>
      <c r="R2950" s="21" t="s">
        <v>1082</v>
      </c>
      <c r="S2950" s="21"/>
      <c r="T2950" s="21" t="s">
        <v>53</v>
      </c>
      <c r="U2950" s="21" t="s">
        <v>1083</v>
      </c>
      <c r="V2950" s="46">
        <v>1</v>
      </c>
      <c r="W2950" s="26">
        <f t="shared" si="1972"/>
        <v>1</v>
      </c>
      <c r="X2950" s="26">
        <f t="shared" si="1977"/>
        <v>1</v>
      </c>
      <c r="Y2950" s="21">
        <v>10</v>
      </c>
      <c r="Z2950" s="22">
        <f t="shared" si="2018"/>
        <v>1088</v>
      </c>
      <c r="AA2950" s="20" t="s">
        <v>3440</v>
      </c>
      <c r="AB2950" s="22"/>
      <c r="AC2950" s="22">
        <v>1</v>
      </c>
      <c r="AD2950" s="22"/>
      <c r="AE2950" s="22">
        <f t="shared" si="2026"/>
        <v>1088</v>
      </c>
      <c r="AF2950" s="22">
        <f t="shared" si="1973"/>
        <v>1088</v>
      </c>
      <c r="AG2950" s="20">
        <f>N2950</f>
        <v>1088</v>
      </c>
      <c r="AH2950" s="20" t="str">
        <f>VLOOKUP(U2950,[1]提成计算!B:I,8,FALSE)</f>
        <v xml:space="preserve"> </v>
      </c>
      <c r="AI2950" s="20"/>
      <c r="AJ2950" s="22"/>
      <c r="AK2950" s="22"/>
      <c r="AM2950" s="22"/>
      <c r="AN2950" s="22"/>
      <c r="AO2950" s="22" t="s">
        <v>3441</v>
      </c>
      <c r="AP2950" s="22" t="s">
        <v>1301</v>
      </c>
      <c r="AS2950" s="20"/>
      <c r="AT2950" s="20"/>
      <c r="AU2950" s="20"/>
    </row>
    <row r="2951" spans="1:47" x14ac:dyDescent="0.15">
      <c r="A2951" s="21" t="s">
        <v>1273</v>
      </c>
      <c r="B2951" s="20" t="s">
        <v>918</v>
      </c>
      <c r="C2951" s="20" t="s">
        <v>1050</v>
      </c>
      <c r="D2951" s="20" t="s">
        <v>1062</v>
      </c>
      <c r="E2951" s="20" t="s">
        <v>1055</v>
      </c>
      <c r="F2951" s="20" t="s">
        <v>1250</v>
      </c>
      <c r="G2951" s="20" t="s">
        <v>4109</v>
      </c>
      <c r="H2951" s="20"/>
      <c r="I2951" s="20">
        <v>13728357158</v>
      </c>
      <c r="J2951" s="20" t="s">
        <v>924</v>
      </c>
      <c r="K2951" s="20" t="s">
        <v>1057</v>
      </c>
      <c r="L2951" s="20" t="s">
        <v>2137</v>
      </c>
      <c r="M2951" s="20">
        <v>1408</v>
      </c>
      <c r="N2951" s="20">
        <v>1408</v>
      </c>
      <c r="O2951" s="20" t="s">
        <v>927</v>
      </c>
      <c r="P2951" s="20" t="s">
        <v>50</v>
      </c>
      <c r="Q2951" s="28"/>
      <c r="R2951" s="21" t="s">
        <v>1059</v>
      </c>
      <c r="S2951" s="25" t="s">
        <v>1060</v>
      </c>
      <c r="T2951" s="21" t="s">
        <v>53</v>
      </c>
      <c r="U2951" s="21" t="s">
        <v>1061</v>
      </c>
      <c r="V2951" s="46">
        <v>1</v>
      </c>
      <c r="W2951" s="26">
        <f t="shared" si="1972"/>
        <v>1</v>
      </c>
      <c r="Y2951" s="21">
        <v>12</v>
      </c>
      <c r="Z2951" s="22">
        <f t="shared" si="2018"/>
        <v>1408</v>
      </c>
      <c r="AA2951" s="20" t="s">
        <v>3440</v>
      </c>
      <c r="AB2951" s="22"/>
      <c r="AC2951" s="22">
        <v>1</v>
      </c>
      <c r="AD2951" s="22"/>
      <c r="AE2951" s="22">
        <f t="shared" si="2026"/>
        <v>1408</v>
      </c>
      <c r="AF2951" s="22">
        <f t="shared" si="1973"/>
        <v>1408</v>
      </c>
      <c r="AG2951" s="20"/>
      <c r="AH2951" s="22"/>
      <c r="AI2951" s="22"/>
      <c r="AJ2951" s="22">
        <f>N2951</f>
        <v>1408</v>
      </c>
      <c r="AK2951" s="22">
        <f>IF(O2951="(传统)XDSL",VLOOKUP(S2951,[2]直销续费率明细!C:I,7,FALSE)*1,IF(O2951="GPON+XDSL",VLOOKUP(S2951,[2]直销续费率明细!C:I,7,FALSE)*1,VLOOKUP(S2951,[2]直销续费率明细!C:I,5,FALSE)*1))</f>
        <v>-40</v>
      </c>
      <c r="AL2951" s="22" t="s">
        <v>1309</v>
      </c>
      <c r="AM2951" s="22"/>
      <c r="AN2951" s="22"/>
      <c r="AO2951" s="22" t="s">
        <v>2216</v>
      </c>
      <c r="AP2951" s="22" t="s">
        <v>1301</v>
      </c>
      <c r="AS2951" s="20">
        <f>IF(Y2951&gt;=10,VLOOKUP(U2951,[2]提成计算!B:T,19,FALSE),VLOOKUP(U2951,[2]提成计算!B:T,18,FALSE))</f>
        <v>0.09</v>
      </c>
      <c r="AT2951" s="20">
        <f t="shared" ref="AT2951" si="2027">IF(AD2951*AS2951&gt;0,AD2951*AS2951,AE2951*AS2951)</f>
        <v>126.72</v>
      </c>
      <c r="AU2951" s="20">
        <f t="shared" ref="AU2951" si="2028">IF(AND(AK2951&lt;0,AK2951+AT2951&lt;0),-AT2951,AK2951)</f>
        <v>-40</v>
      </c>
    </row>
    <row r="2952" spans="1:47" x14ac:dyDescent="0.15">
      <c r="A2952" s="21" t="s">
        <v>1273</v>
      </c>
      <c r="B2952" s="20" t="s">
        <v>918</v>
      </c>
      <c r="C2952" s="20" t="s">
        <v>1050</v>
      </c>
      <c r="D2952" s="20" t="s">
        <v>1065</v>
      </c>
      <c r="E2952" s="20" t="s">
        <v>3766</v>
      </c>
      <c r="F2952" s="20" t="s">
        <v>1250</v>
      </c>
      <c r="G2952" s="20" t="s">
        <v>4110</v>
      </c>
      <c r="H2952" s="20"/>
      <c r="I2952" s="20">
        <v>15862621736</v>
      </c>
      <c r="J2952" s="20" t="s">
        <v>1268</v>
      </c>
      <c r="K2952" s="20" t="s">
        <v>381</v>
      </c>
      <c r="L2952" s="20" t="s">
        <v>1358</v>
      </c>
      <c r="M2952" s="20">
        <v>1088</v>
      </c>
      <c r="N2952" s="20">
        <v>1088</v>
      </c>
      <c r="O2952" s="20" t="s">
        <v>927</v>
      </c>
      <c r="P2952" s="20" t="s">
        <v>50</v>
      </c>
      <c r="Q2952" s="28"/>
      <c r="R2952" s="21" t="s">
        <v>69</v>
      </c>
      <c r="S2952" s="21"/>
      <c r="T2952" s="21" t="s">
        <v>53</v>
      </c>
      <c r="U2952" s="21" t="s">
        <v>382</v>
      </c>
      <c r="V2952" s="46">
        <v>1</v>
      </c>
      <c r="W2952" s="26">
        <f t="shared" ref="W2952:W3003" si="2029">V2952</f>
        <v>1</v>
      </c>
      <c r="X2952" s="26">
        <f t="shared" ref="X2952:X3001" si="2030">V2952</f>
        <v>1</v>
      </c>
      <c r="Y2952" s="21">
        <v>10</v>
      </c>
      <c r="Z2952" s="22">
        <f t="shared" si="2018"/>
        <v>1088</v>
      </c>
      <c r="AA2952" s="20" t="s">
        <v>3440</v>
      </c>
      <c r="AB2952" s="22"/>
      <c r="AC2952" s="22">
        <v>1</v>
      </c>
      <c r="AD2952" s="22"/>
      <c r="AE2952" s="22">
        <f t="shared" si="2026"/>
        <v>1088</v>
      </c>
      <c r="AF2952" s="22">
        <f t="shared" ref="AF2952:AF3003" si="2031">N2952</f>
        <v>1088</v>
      </c>
      <c r="AG2952" s="20">
        <f t="shared" ref="AG2952:AG2955" si="2032">N2952</f>
        <v>1088</v>
      </c>
      <c r="AH2952" s="20" t="str">
        <f>VLOOKUP(U2952,[1]提成计算!B:I,8,FALSE)</f>
        <v xml:space="preserve"> </v>
      </c>
      <c r="AI2952" s="20"/>
      <c r="AJ2952" s="22"/>
      <c r="AK2952" s="22"/>
      <c r="AM2952" s="22"/>
      <c r="AN2952" s="22"/>
      <c r="AO2952" s="22" t="s">
        <v>3441</v>
      </c>
      <c r="AP2952" s="22" t="s">
        <v>1301</v>
      </c>
      <c r="AS2952" s="20"/>
      <c r="AT2952" s="20"/>
      <c r="AU2952" s="20"/>
    </row>
    <row r="2953" spans="1:47" x14ac:dyDescent="0.15">
      <c r="A2953" s="21" t="s">
        <v>1273</v>
      </c>
      <c r="B2953" s="20" t="s">
        <v>918</v>
      </c>
      <c r="C2953" s="20" t="s">
        <v>1050</v>
      </c>
      <c r="D2953" s="20" t="s">
        <v>1065</v>
      </c>
      <c r="E2953" s="20" t="s">
        <v>3766</v>
      </c>
      <c r="F2953" s="20" t="s">
        <v>1250</v>
      </c>
      <c r="G2953" s="20" t="s">
        <v>4111</v>
      </c>
      <c r="H2953" s="20"/>
      <c r="I2953" s="20">
        <v>15916866800</v>
      </c>
      <c r="J2953" s="20" t="s">
        <v>1268</v>
      </c>
      <c r="K2953" s="20" t="s">
        <v>381</v>
      </c>
      <c r="L2953" s="20" t="s">
        <v>1358</v>
      </c>
      <c r="M2953" s="20">
        <v>1088</v>
      </c>
      <c r="N2953" s="20">
        <v>1088</v>
      </c>
      <c r="O2953" s="20" t="s">
        <v>927</v>
      </c>
      <c r="P2953" s="20" t="s">
        <v>50</v>
      </c>
      <c r="Q2953" s="28"/>
      <c r="R2953" s="21" t="s">
        <v>69</v>
      </c>
      <c r="S2953" s="21"/>
      <c r="T2953" s="21" t="s">
        <v>53</v>
      </c>
      <c r="U2953" s="21" t="s">
        <v>382</v>
      </c>
      <c r="V2953" s="46">
        <v>1</v>
      </c>
      <c r="W2953" s="26">
        <f t="shared" si="2029"/>
        <v>1</v>
      </c>
      <c r="X2953" s="26">
        <f t="shared" si="2030"/>
        <v>1</v>
      </c>
      <c r="Y2953" s="21">
        <v>10</v>
      </c>
      <c r="Z2953" s="22">
        <f t="shared" si="2018"/>
        <v>1088</v>
      </c>
      <c r="AA2953" s="20" t="s">
        <v>3440</v>
      </c>
      <c r="AB2953" s="22"/>
      <c r="AC2953" s="22">
        <v>1</v>
      </c>
      <c r="AD2953" s="22"/>
      <c r="AE2953" s="22">
        <f t="shared" si="2026"/>
        <v>1088</v>
      </c>
      <c r="AF2953" s="22">
        <f t="shared" si="2031"/>
        <v>1088</v>
      </c>
      <c r="AG2953" s="20">
        <f t="shared" si="2032"/>
        <v>1088</v>
      </c>
      <c r="AH2953" s="20" t="str">
        <f>VLOOKUP(U2953,[1]提成计算!B:I,8,FALSE)</f>
        <v xml:space="preserve"> </v>
      </c>
      <c r="AI2953" s="20"/>
      <c r="AJ2953" s="22"/>
      <c r="AK2953" s="22"/>
      <c r="AM2953" s="22"/>
      <c r="AN2953" s="22"/>
      <c r="AO2953" s="22" t="s">
        <v>3441</v>
      </c>
      <c r="AP2953" s="22" t="s">
        <v>1301</v>
      </c>
      <c r="AS2953" s="20"/>
      <c r="AT2953" s="20"/>
      <c r="AU2953" s="20"/>
    </row>
    <row r="2954" spans="1:47" x14ac:dyDescent="0.15">
      <c r="A2954" s="21" t="s">
        <v>1273</v>
      </c>
      <c r="B2954" s="20" t="s">
        <v>918</v>
      </c>
      <c r="C2954" s="20" t="s">
        <v>1050</v>
      </c>
      <c r="D2954" s="20" t="s">
        <v>1078</v>
      </c>
      <c r="E2954" s="20" t="s">
        <v>1079</v>
      </c>
      <c r="F2954" s="20" t="s">
        <v>1250</v>
      </c>
      <c r="G2954" s="20" t="s">
        <v>4112</v>
      </c>
      <c r="H2954" s="20"/>
      <c r="I2954" s="20">
        <v>15012316888</v>
      </c>
      <c r="J2954" s="20" t="s">
        <v>1268</v>
      </c>
      <c r="K2954" s="20" t="s">
        <v>1081</v>
      </c>
      <c r="L2954" s="20" t="s">
        <v>1358</v>
      </c>
      <c r="M2954" s="20">
        <v>1088</v>
      </c>
      <c r="N2954" s="20">
        <v>1088</v>
      </c>
      <c r="O2954" s="20" t="s">
        <v>927</v>
      </c>
      <c r="P2954" s="20" t="s">
        <v>50</v>
      </c>
      <c r="Q2954" s="28"/>
      <c r="R2954" s="21" t="s">
        <v>1082</v>
      </c>
      <c r="S2954" s="21"/>
      <c r="T2954" s="21" t="s">
        <v>53</v>
      </c>
      <c r="U2954" s="21" t="s">
        <v>1083</v>
      </c>
      <c r="V2954" s="46">
        <v>1</v>
      </c>
      <c r="W2954" s="26">
        <f t="shared" si="2029"/>
        <v>1</v>
      </c>
      <c r="X2954" s="26">
        <f t="shared" si="2030"/>
        <v>1</v>
      </c>
      <c r="Y2954" s="21">
        <v>10</v>
      </c>
      <c r="Z2954" s="22">
        <f t="shared" si="2018"/>
        <v>1088</v>
      </c>
      <c r="AA2954" s="20" t="s">
        <v>3440</v>
      </c>
      <c r="AB2954" s="22"/>
      <c r="AC2954" s="22">
        <v>1</v>
      </c>
      <c r="AD2954" s="22"/>
      <c r="AE2954" s="22">
        <f t="shared" si="2026"/>
        <v>1088</v>
      </c>
      <c r="AF2954" s="22">
        <f t="shared" si="2031"/>
        <v>1088</v>
      </c>
      <c r="AG2954" s="20">
        <f t="shared" si="2032"/>
        <v>1088</v>
      </c>
      <c r="AH2954" s="20" t="str">
        <f>VLOOKUP(U2954,[1]提成计算!B:I,8,FALSE)</f>
        <v xml:space="preserve"> </v>
      </c>
      <c r="AI2954" s="20"/>
      <c r="AJ2954" s="22"/>
      <c r="AK2954" s="22"/>
      <c r="AM2954" s="22"/>
      <c r="AN2954" s="22"/>
      <c r="AO2954" s="22" t="s">
        <v>3441</v>
      </c>
      <c r="AP2954" s="22" t="s">
        <v>1301</v>
      </c>
      <c r="AS2954" s="20"/>
      <c r="AT2954" s="20"/>
      <c r="AU2954" s="20"/>
    </row>
    <row r="2955" spans="1:47" x14ac:dyDescent="0.15">
      <c r="A2955" s="21" t="s">
        <v>1273</v>
      </c>
      <c r="B2955" s="20" t="s">
        <v>918</v>
      </c>
      <c r="C2955" s="20" t="s">
        <v>1050</v>
      </c>
      <c r="D2955" s="20" t="s">
        <v>1065</v>
      </c>
      <c r="E2955" s="20" t="s">
        <v>3766</v>
      </c>
      <c r="F2955" s="20" t="s">
        <v>1250</v>
      </c>
      <c r="G2955" s="20" t="s">
        <v>4113</v>
      </c>
      <c r="H2955" s="20"/>
      <c r="I2955" s="20">
        <v>15099717809</v>
      </c>
      <c r="J2955" s="20" t="s">
        <v>1268</v>
      </c>
      <c r="K2955" s="20" t="s">
        <v>381</v>
      </c>
      <c r="L2955" s="20" t="s">
        <v>1358</v>
      </c>
      <c r="M2955" s="20">
        <v>1088</v>
      </c>
      <c r="N2955" s="20">
        <v>1088</v>
      </c>
      <c r="O2955" s="20" t="s">
        <v>927</v>
      </c>
      <c r="P2955" s="20" t="s">
        <v>50</v>
      </c>
      <c r="Q2955" s="28"/>
      <c r="R2955" s="21" t="s">
        <v>69</v>
      </c>
      <c r="S2955" s="21"/>
      <c r="T2955" s="21" t="s">
        <v>53</v>
      </c>
      <c r="U2955" s="21" t="s">
        <v>382</v>
      </c>
      <c r="V2955" s="46">
        <v>1</v>
      </c>
      <c r="W2955" s="26">
        <f t="shared" si="2029"/>
        <v>1</v>
      </c>
      <c r="X2955" s="26">
        <f t="shared" si="2030"/>
        <v>1</v>
      </c>
      <c r="Y2955" s="21">
        <v>10</v>
      </c>
      <c r="Z2955" s="22">
        <f t="shared" si="2018"/>
        <v>1088</v>
      </c>
      <c r="AA2955" s="20" t="s">
        <v>3440</v>
      </c>
      <c r="AB2955" s="22"/>
      <c r="AC2955" s="22">
        <v>1</v>
      </c>
      <c r="AD2955" s="22"/>
      <c r="AE2955" s="22">
        <f t="shared" si="2026"/>
        <v>1088</v>
      </c>
      <c r="AF2955" s="22">
        <f t="shared" si="2031"/>
        <v>1088</v>
      </c>
      <c r="AG2955" s="20">
        <f t="shared" si="2032"/>
        <v>1088</v>
      </c>
      <c r="AH2955" s="20" t="str">
        <f>VLOOKUP(U2955,[1]提成计算!B:I,8,FALSE)</f>
        <v xml:space="preserve"> </v>
      </c>
      <c r="AI2955" s="20"/>
      <c r="AJ2955" s="22"/>
      <c r="AK2955" s="22"/>
      <c r="AM2955" s="22"/>
      <c r="AN2955" s="22"/>
      <c r="AO2955" s="22" t="s">
        <v>3441</v>
      </c>
      <c r="AP2955" s="22" t="s">
        <v>1301</v>
      </c>
      <c r="AS2955" s="20"/>
      <c r="AT2955" s="20"/>
      <c r="AU2955" s="20"/>
    </row>
    <row r="2956" spans="1:47" x14ac:dyDescent="0.15">
      <c r="A2956" s="21" t="s">
        <v>1273</v>
      </c>
      <c r="B2956" s="20" t="s">
        <v>918</v>
      </c>
      <c r="C2956" s="20" t="s">
        <v>1050</v>
      </c>
      <c r="D2956" s="20" t="s">
        <v>1078</v>
      </c>
      <c r="E2956" s="20" t="s">
        <v>1084</v>
      </c>
      <c r="F2956" s="20" t="s">
        <v>1250</v>
      </c>
      <c r="G2956" s="20" t="s">
        <v>4114</v>
      </c>
      <c r="H2956" s="20"/>
      <c r="I2956" s="20">
        <v>13428529681</v>
      </c>
      <c r="J2956" s="20" t="s">
        <v>924</v>
      </c>
      <c r="K2956" s="20" t="s">
        <v>1086</v>
      </c>
      <c r="L2956" s="20" t="s">
        <v>1918</v>
      </c>
      <c r="M2956" s="20">
        <v>680</v>
      </c>
      <c r="N2956" s="20">
        <v>680</v>
      </c>
      <c r="O2956" s="20" t="s">
        <v>1262</v>
      </c>
      <c r="P2956" s="20" t="s">
        <v>50</v>
      </c>
      <c r="Q2956" s="28"/>
      <c r="R2956" s="21" t="s">
        <v>1082</v>
      </c>
      <c r="S2956" s="25" t="s">
        <v>1087</v>
      </c>
      <c r="T2956" s="21" t="s">
        <v>53</v>
      </c>
      <c r="U2956" s="21" t="s">
        <v>1088</v>
      </c>
      <c r="V2956" s="46">
        <v>1</v>
      </c>
      <c r="W2956" s="26">
        <f t="shared" si="2029"/>
        <v>1</v>
      </c>
      <c r="Y2956" s="21">
        <v>4</v>
      </c>
      <c r="Z2956" s="22">
        <f t="shared" si="2018"/>
        <v>680</v>
      </c>
      <c r="AA2956" s="20" t="s">
        <v>3440</v>
      </c>
      <c r="AB2956" s="22">
        <v>1</v>
      </c>
      <c r="AC2956" s="22"/>
      <c r="AD2956" s="22">
        <f>N2956</f>
        <v>680</v>
      </c>
      <c r="AE2956" s="22"/>
      <c r="AF2956" s="22">
        <f t="shared" si="2031"/>
        <v>680</v>
      </c>
      <c r="AG2956" s="20"/>
      <c r="AH2956" s="22"/>
      <c r="AI2956" s="22"/>
      <c r="AJ2956" s="22">
        <f>N2956</f>
        <v>680</v>
      </c>
      <c r="AK2956" s="22">
        <f>IF(O2956="(传统)XDSL",VLOOKUP(S2956,[2]直销续费率明细!C:I,7,FALSE)*1,IF(O2956="GPON+XDSL",VLOOKUP(S2956,[2]直销续费率明细!C:I,7,FALSE)*1,VLOOKUP(S2956,[2]直销续费率明细!C:I,5,FALSE)*1))</f>
        <v>25</v>
      </c>
      <c r="AL2956" s="22" t="s">
        <v>1309</v>
      </c>
      <c r="AM2956" s="22"/>
      <c r="AN2956" s="22"/>
      <c r="AO2956" s="22" t="s">
        <v>3441</v>
      </c>
      <c r="AP2956" s="22" t="s">
        <v>3460</v>
      </c>
      <c r="AS2956" s="20">
        <f>IF(Y2956&gt;=10,VLOOKUP(U2956,[2]提成计算!B:T,19,FALSE),VLOOKUP(U2956,[2]提成计算!B:T,18,FALSE))</f>
        <v>0.08</v>
      </c>
      <c r="AT2956" s="20">
        <f t="shared" ref="AT2956" si="2033">IF(AD2956*AS2956&gt;0,AD2956*AS2956,AE2956*AS2956)</f>
        <v>54.4</v>
      </c>
      <c r="AU2956" s="20">
        <f t="shared" ref="AU2956" si="2034">IF(AND(AK2956&lt;0,AK2956+AT2956&lt;0),-AT2956,AK2956)</f>
        <v>25</v>
      </c>
    </row>
    <row r="2957" spans="1:47" x14ac:dyDescent="0.15">
      <c r="A2957" s="21" t="s">
        <v>1273</v>
      </c>
      <c r="B2957" s="20" t="s">
        <v>918</v>
      </c>
      <c r="C2957" s="20" t="s">
        <v>1050</v>
      </c>
      <c r="D2957" s="20" t="s">
        <v>1062</v>
      </c>
      <c r="E2957" s="20" t="s">
        <v>1055</v>
      </c>
      <c r="F2957" s="20" t="s">
        <v>1250</v>
      </c>
      <c r="G2957" s="20" t="s">
        <v>4115</v>
      </c>
      <c r="H2957" s="20"/>
      <c r="I2957" s="20">
        <v>13450502044</v>
      </c>
      <c r="J2957" s="20" t="s">
        <v>1268</v>
      </c>
      <c r="K2957" s="20" t="s">
        <v>4078</v>
      </c>
      <c r="L2957" s="20" t="s">
        <v>1358</v>
      </c>
      <c r="M2957" s="20">
        <v>1088</v>
      </c>
      <c r="N2957" s="20">
        <v>1088</v>
      </c>
      <c r="O2957" s="20" t="s">
        <v>927</v>
      </c>
      <c r="P2957" s="20" t="s">
        <v>50</v>
      </c>
      <c r="Q2957" s="28"/>
      <c r="R2957" s="21" t="s">
        <v>69</v>
      </c>
      <c r="S2957" s="21"/>
      <c r="T2957" s="21" t="s">
        <v>3575</v>
      </c>
      <c r="U2957" s="21" t="s">
        <v>4079</v>
      </c>
      <c r="V2957" s="46">
        <v>1</v>
      </c>
      <c r="W2957" s="26">
        <f t="shared" si="2029"/>
        <v>1</v>
      </c>
      <c r="X2957" s="26">
        <f t="shared" si="2030"/>
        <v>1</v>
      </c>
      <c r="Y2957" s="21">
        <v>10</v>
      </c>
      <c r="Z2957" s="22">
        <f t="shared" si="2018"/>
        <v>1088</v>
      </c>
      <c r="AA2957" s="20" t="s">
        <v>3440</v>
      </c>
      <c r="AB2957" s="22"/>
      <c r="AC2957" s="22">
        <v>1</v>
      </c>
      <c r="AD2957" s="22"/>
      <c r="AE2957" s="22">
        <f t="shared" ref="AE2957:AE2963" si="2035">N2957</f>
        <v>1088</v>
      </c>
      <c r="AF2957" s="22">
        <f t="shared" si="2031"/>
        <v>1088</v>
      </c>
      <c r="AG2957" s="20">
        <f t="shared" ref="AG2957:AG2959" si="2036">N2957</f>
        <v>1088</v>
      </c>
      <c r="AH2957" s="20"/>
      <c r="AI2957" s="20"/>
      <c r="AJ2957" s="22"/>
      <c r="AK2957" s="22"/>
      <c r="AM2957" s="22"/>
      <c r="AN2957" s="22"/>
      <c r="AO2957" s="22" t="s">
        <v>3441</v>
      </c>
      <c r="AP2957" s="22" t="s">
        <v>1301</v>
      </c>
      <c r="AS2957" s="20"/>
      <c r="AT2957" s="20"/>
      <c r="AU2957" s="20"/>
    </row>
    <row r="2958" spans="1:47" x14ac:dyDescent="0.15">
      <c r="A2958" s="21" t="s">
        <v>1273</v>
      </c>
      <c r="B2958" s="20" t="s">
        <v>918</v>
      </c>
      <c r="C2958" s="20" t="s">
        <v>1050</v>
      </c>
      <c r="D2958" s="20" t="s">
        <v>1070</v>
      </c>
      <c r="E2958" s="20" t="s">
        <v>1606</v>
      </c>
      <c r="F2958" s="20" t="s">
        <v>1250</v>
      </c>
      <c r="G2958" s="20" t="s">
        <v>4116</v>
      </c>
      <c r="H2958" s="20"/>
      <c r="I2958" s="20">
        <v>13713012889</v>
      </c>
      <c r="J2958" s="20" t="s">
        <v>1268</v>
      </c>
      <c r="K2958" s="20" t="s">
        <v>3819</v>
      </c>
      <c r="L2958" s="20" t="s">
        <v>1358</v>
      </c>
      <c r="M2958" s="20">
        <v>1088</v>
      </c>
      <c r="N2958" s="20">
        <v>1088</v>
      </c>
      <c r="O2958" s="20" t="s">
        <v>927</v>
      </c>
      <c r="P2958" s="20" t="s">
        <v>50</v>
      </c>
      <c r="Q2958" s="28"/>
      <c r="R2958" s="21" t="s">
        <v>104</v>
      </c>
      <c r="S2958" s="21"/>
      <c r="T2958" s="21" t="s">
        <v>3575</v>
      </c>
      <c r="U2958" s="21" t="s">
        <v>344</v>
      </c>
      <c r="V2958" s="46">
        <v>1</v>
      </c>
      <c r="W2958" s="26">
        <f t="shared" si="2029"/>
        <v>1</v>
      </c>
      <c r="X2958" s="26">
        <f t="shared" si="2030"/>
        <v>1</v>
      </c>
      <c r="Y2958" s="21">
        <v>10</v>
      </c>
      <c r="Z2958" s="22">
        <f t="shared" si="2018"/>
        <v>1088</v>
      </c>
      <c r="AA2958" s="20" t="s">
        <v>3440</v>
      </c>
      <c r="AB2958" s="22"/>
      <c r="AC2958" s="22">
        <v>1</v>
      </c>
      <c r="AD2958" s="22"/>
      <c r="AE2958" s="22">
        <f t="shared" si="2035"/>
        <v>1088</v>
      </c>
      <c r="AF2958" s="22">
        <f t="shared" si="2031"/>
        <v>1088</v>
      </c>
      <c r="AG2958" s="20">
        <f t="shared" si="2036"/>
        <v>1088</v>
      </c>
      <c r="AH2958" s="20" t="str">
        <f>VLOOKUP(U2958,[1]提成计算!B:I,8,FALSE)</f>
        <v>否</v>
      </c>
      <c r="AI2958" s="20"/>
      <c r="AJ2958" s="22"/>
      <c r="AK2958" s="22"/>
      <c r="AM2958" s="22"/>
      <c r="AN2958" s="22"/>
      <c r="AO2958" s="22" t="s">
        <v>3441</v>
      </c>
      <c r="AP2958" s="22" t="s">
        <v>1301</v>
      </c>
      <c r="AS2958" s="20"/>
      <c r="AT2958" s="20"/>
      <c r="AU2958" s="20"/>
    </row>
    <row r="2959" spans="1:47" x14ac:dyDescent="0.15">
      <c r="A2959" s="21" t="s">
        <v>1273</v>
      </c>
      <c r="B2959" s="20" t="s">
        <v>918</v>
      </c>
      <c r="C2959" s="20" t="s">
        <v>1050</v>
      </c>
      <c r="D2959" s="20" t="s">
        <v>1070</v>
      </c>
      <c r="E2959" s="20" t="s">
        <v>1710</v>
      </c>
      <c r="F2959" s="20" t="s">
        <v>1250</v>
      </c>
      <c r="G2959" s="20" t="s">
        <v>4117</v>
      </c>
      <c r="H2959" s="20"/>
      <c r="I2959" s="20">
        <v>13642398832</v>
      </c>
      <c r="J2959" s="20" t="s">
        <v>1268</v>
      </c>
      <c r="K2959" s="20" t="s">
        <v>3733</v>
      </c>
      <c r="L2959" s="20" t="s">
        <v>2838</v>
      </c>
      <c r="M2959" s="20">
        <v>2098</v>
      </c>
      <c r="N2959" s="20">
        <v>2098</v>
      </c>
      <c r="O2959" s="20" t="s">
        <v>927</v>
      </c>
      <c r="P2959" s="20" t="s">
        <v>50</v>
      </c>
      <c r="Q2959" s="28"/>
      <c r="R2959" s="21" t="s">
        <v>104</v>
      </c>
      <c r="S2959" s="21"/>
      <c r="T2959" s="21" t="s">
        <v>53</v>
      </c>
      <c r="U2959" s="21" t="s">
        <v>1712</v>
      </c>
      <c r="V2959" s="46">
        <v>1</v>
      </c>
      <c r="W2959" s="26">
        <f t="shared" si="2029"/>
        <v>1</v>
      </c>
      <c r="X2959" s="26">
        <f t="shared" si="2030"/>
        <v>1</v>
      </c>
      <c r="Y2959" s="21">
        <v>10</v>
      </c>
      <c r="Z2959" s="22">
        <f t="shared" si="2018"/>
        <v>2098</v>
      </c>
      <c r="AA2959" s="20" t="s">
        <v>3440</v>
      </c>
      <c r="AB2959" s="22"/>
      <c r="AC2959" s="22">
        <v>1</v>
      </c>
      <c r="AD2959" s="22"/>
      <c r="AE2959" s="22">
        <f t="shared" si="2035"/>
        <v>2098</v>
      </c>
      <c r="AF2959" s="22">
        <f t="shared" si="2031"/>
        <v>2098</v>
      </c>
      <c r="AG2959" s="20">
        <f t="shared" si="2036"/>
        <v>2098</v>
      </c>
      <c r="AH2959" s="20" t="str">
        <f>VLOOKUP(U2959,[1]提成计算!B:I,8,FALSE)</f>
        <v xml:space="preserve"> </v>
      </c>
      <c r="AI2959" s="20"/>
      <c r="AJ2959" s="22"/>
      <c r="AK2959" s="22"/>
      <c r="AM2959" s="22"/>
      <c r="AN2959" s="22"/>
      <c r="AO2959" s="22" t="s">
        <v>3441</v>
      </c>
      <c r="AP2959" s="22" t="s">
        <v>1301</v>
      </c>
      <c r="AS2959" s="20"/>
      <c r="AT2959" s="20"/>
      <c r="AU2959" s="20"/>
    </row>
    <row r="2960" spans="1:47" x14ac:dyDescent="0.15">
      <c r="A2960" s="21" t="s">
        <v>1273</v>
      </c>
      <c r="B2960" s="20" t="s">
        <v>918</v>
      </c>
      <c r="C2960" s="20" t="s">
        <v>1050</v>
      </c>
      <c r="D2960" s="20" t="s">
        <v>1078</v>
      </c>
      <c r="E2960" s="20" t="s">
        <v>4118</v>
      </c>
      <c r="F2960" s="20" t="s">
        <v>1250</v>
      </c>
      <c r="G2960" s="20" t="s">
        <v>4119</v>
      </c>
      <c r="H2960" s="20"/>
      <c r="I2960" s="20">
        <v>15899939253</v>
      </c>
      <c r="J2960" s="20" t="s">
        <v>924</v>
      </c>
      <c r="K2960" s="20" t="s">
        <v>1081</v>
      </c>
      <c r="L2960" s="20" t="s">
        <v>1299</v>
      </c>
      <c r="M2960" s="20">
        <v>888</v>
      </c>
      <c r="N2960" s="20">
        <v>888</v>
      </c>
      <c r="O2960" s="20" t="s">
        <v>927</v>
      </c>
      <c r="P2960" s="20" t="s">
        <v>50</v>
      </c>
      <c r="Q2960" s="28"/>
      <c r="R2960" s="21" t="s">
        <v>1082</v>
      </c>
      <c r="S2960" s="25" t="s">
        <v>1322</v>
      </c>
      <c r="T2960" s="21" t="s">
        <v>53</v>
      </c>
      <c r="U2960" s="21" t="s">
        <v>1083</v>
      </c>
      <c r="V2960" s="46">
        <v>1</v>
      </c>
      <c r="W2960" s="26">
        <f t="shared" si="2029"/>
        <v>1</v>
      </c>
      <c r="Y2960" s="21">
        <v>12</v>
      </c>
      <c r="Z2960" s="22">
        <f t="shared" si="2018"/>
        <v>888</v>
      </c>
      <c r="AA2960" s="20" t="s">
        <v>3440</v>
      </c>
      <c r="AB2960" s="22"/>
      <c r="AC2960" s="22">
        <v>1</v>
      </c>
      <c r="AD2960" s="22"/>
      <c r="AE2960" s="22">
        <f t="shared" si="2035"/>
        <v>888</v>
      </c>
      <c r="AF2960" s="22">
        <f t="shared" si="2031"/>
        <v>888</v>
      </c>
      <c r="AG2960" s="20"/>
      <c r="AH2960" s="22"/>
      <c r="AI2960" s="22"/>
      <c r="AJ2960" s="22">
        <f t="shared" ref="AJ2960:AJ2961" si="2037">N2960</f>
        <v>888</v>
      </c>
      <c r="AK2960" s="22">
        <f>IF(O2960="(传统)XDSL",VLOOKUP(S2960,[2]直销续费率明细!C:I,7,FALSE)*1,IF(O2960="GPON+XDSL",VLOOKUP(S2960,[2]直销续费率明细!C:I,7,FALSE)*1,VLOOKUP(S2960,[2]直销续费率明细!C:I,5,FALSE)*1))</f>
        <v>-40</v>
      </c>
      <c r="AL2960" s="22" t="s">
        <v>1309</v>
      </c>
      <c r="AM2960" s="22"/>
      <c r="AN2960" s="22"/>
      <c r="AO2960" s="22" t="s">
        <v>3441</v>
      </c>
      <c r="AP2960" s="22" t="s">
        <v>1301</v>
      </c>
      <c r="AS2960" s="20">
        <f>IF(Y2960&gt;=10,VLOOKUP(U2960,[2]提成计算!B:T,19,FALSE),VLOOKUP(U2960,[2]提成计算!B:T,18,FALSE))</f>
        <v>0.12</v>
      </c>
      <c r="AT2960" s="20">
        <f t="shared" ref="AT2960:AT2961" si="2038">IF(AD2960*AS2960&gt;0,AD2960*AS2960,AE2960*AS2960)</f>
        <v>106.56</v>
      </c>
      <c r="AU2960" s="20">
        <f t="shared" ref="AU2960:AU2961" si="2039">IF(AND(AK2960&lt;0,AK2960+AT2960&lt;0),-AT2960,AK2960)</f>
        <v>-40</v>
      </c>
    </row>
    <row r="2961" spans="1:47" x14ac:dyDescent="0.15">
      <c r="A2961" s="21" t="s">
        <v>1273</v>
      </c>
      <c r="B2961" s="20" t="s">
        <v>918</v>
      </c>
      <c r="C2961" s="20" t="s">
        <v>1050</v>
      </c>
      <c r="D2961" s="20" t="s">
        <v>1065</v>
      </c>
      <c r="E2961" s="20" t="s">
        <v>1730</v>
      </c>
      <c r="F2961" s="20" t="s">
        <v>1250</v>
      </c>
      <c r="G2961" s="20" t="s">
        <v>4120</v>
      </c>
      <c r="H2961" s="20"/>
      <c r="I2961" s="20">
        <v>13423142372</v>
      </c>
      <c r="J2961" s="20" t="s">
        <v>924</v>
      </c>
      <c r="K2961" s="20" t="s">
        <v>1092</v>
      </c>
      <c r="L2961" s="20" t="s">
        <v>2137</v>
      </c>
      <c r="M2961" s="20">
        <v>1408</v>
      </c>
      <c r="N2961" s="20">
        <v>1408</v>
      </c>
      <c r="O2961" s="20" t="s">
        <v>927</v>
      </c>
      <c r="P2961" s="20" t="s">
        <v>50</v>
      </c>
      <c r="Q2961" s="28"/>
      <c r="R2961" s="21" t="s">
        <v>69</v>
      </c>
      <c r="S2961" s="25" t="s">
        <v>1705</v>
      </c>
      <c r="T2961" s="21" t="s">
        <v>53</v>
      </c>
      <c r="U2961" s="21" t="s">
        <v>375</v>
      </c>
      <c r="V2961" s="46">
        <v>1</v>
      </c>
      <c r="W2961" s="26">
        <f t="shared" si="2029"/>
        <v>1</v>
      </c>
      <c r="Y2961" s="21">
        <v>12</v>
      </c>
      <c r="Z2961" s="22">
        <f t="shared" si="2018"/>
        <v>1408</v>
      </c>
      <c r="AA2961" s="20" t="s">
        <v>3440</v>
      </c>
      <c r="AB2961" s="22"/>
      <c r="AC2961" s="22">
        <v>1</v>
      </c>
      <c r="AD2961" s="22"/>
      <c r="AE2961" s="22">
        <f t="shared" si="2035"/>
        <v>1408</v>
      </c>
      <c r="AF2961" s="22">
        <f t="shared" si="2031"/>
        <v>1408</v>
      </c>
      <c r="AG2961" s="20"/>
      <c r="AH2961" s="22"/>
      <c r="AI2961" s="22"/>
      <c r="AJ2961" s="22">
        <f t="shared" si="2037"/>
        <v>1408</v>
      </c>
      <c r="AK2961" s="22">
        <f>IF(O2961="(传统)XDSL",VLOOKUP(S2961,[2]直销续费率明细!C:I,7,FALSE)*1,IF(O2961="GPON+XDSL",VLOOKUP(S2961,[2]直销续费率明细!C:I,7,FALSE)*1,VLOOKUP(S2961,[2]直销续费率明细!C:I,5,FALSE)*1))</f>
        <v>-40</v>
      </c>
      <c r="AL2961" s="22" t="s">
        <v>1300</v>
      </c>
      <c r="AM2961" s="22"/>
      <c r="AN2961" s="22"/>
      <c r="AO2961" s="22" t="s">
        <v>3441</v>
      </c>
      <c r="AP2961" s="22" t="s">
        <v>1301</v>
      </c>
      <c r="AS2961" s="20">
        <f>IF(Y2961&gt;=10,VLOOKUP(U2961,[2]提成计算!B:T,19,FALSE),VLOOKUP(U2961,[2]提成计算!B:T,18,FALSE))</f>
        <v>0.1</v>
      </c>
      <c r="AT2961" s="20">
        <f t="shared" si="2038"/>
        <v>140.80000000000001</v>
      </c>
      <c r="AU2961" s="20">
        <f t="shared" si="2039"/>
        <v>-40</v>
      </c>
    </row>
    <row r="2962" spans="1:47" x14ac:dyDescent="0.15">
      <c r="A2962" s="21" t="s">
        <v>1273</v>
      </c>
      <c r="B2962" s="20" t="s">
        <v>918</v>
      </c>
      <c r="C2962" s="20" t="s">
        <v>1050</v>
      </c>
      <c r="D2962" s="20" t="s">
        <v>1065</v>
      </c>
      <c r="E2962" s="20" t="s">
        <v>1552</v>
      </c>
      <c r="F2962" s="20" t="s">
        <v>1250</v>
      </c>
      <c r="G2962" s="20" t="s">
        <v>4121</v>
      </c>
      <c r="H2962" s="20"/>
      <c r="I2962" s="20">
        <v>18819081790</v>
      </c>
      <c r="J2962" s="20" t="s">
        <v>1268</v>
      </c>
      <c r="K2962" s="20" t="s">
        <v>1092</v>
      </c>
      <c r="L2962" s="20" t="s">
        <v>1358</v>
      </c>
      <c r="M2962" s="20">
        <v>1088</v>
      </c>
      <c r="N2962" s="20">
        <v>1088</v>
      </c>
      <c r="O2962" s="20" t="s">
        <v>927</v>
      </c>
      <c r="P2962" s="20" t="s">
        <v>50</v>
      </c>
      <c r="Q2962" s="28"/>
      <c r="R2962" s="21" t="s">
        <v>69</v>
      </c>
      <c r="S2962" s="21"/>
      <c r="T2962" s="21" t="s">
        <v>53</v>
      </c>
      <c r="U2962" s="21" t="s">
        <v>375</v>
      </c>
      <c r="V2962" s="46">
        <v>1</v>
      </c>
      <c r="W2962" s="26">
        <f t="shared" si="2029"/>
        <v>1</v>
      </c>
      <c r="X2962" s="26">
        <f t="shared" si="2030"/>
        <v>1</v>
      </c>
      <c r="Y2962" s="21">
        <v>10</v>
      </c>
      <c r="Z2962" s="22">
        <f t="shared" si="2018"/>
        <v>1088</v>
      </c>
      <c r="AA2962" s="20" t="s">
        <v>3440</v>
      </c>
      <c r="AB2962" s="22"/>
      <c r="AC2962" s="22">
        <v>1</v>
      </c>
      <c r="AD2962" s="22"/>
      <c r="AE2962" s="22">
        <f t="shared" si="2035"/>
        <v>1088</v>
      </c>
      <c r="AF2962" s="22">
        <f t="shared" si="2031"/>
        <v>1088</v>
      </c>
      <c r="AG2962" s="20">
        <f>N2962</f>
        <v>1088</v>
      </c>
      <c r="AH2962" s="20" t="str">
        <f>VLOOKUP(U2962,[1]提成计算!B:I,8,FALSE)</f>
        <v xml:space="preserve"> </v>
      </c>
      <c r="AI2962" s="20"/>
      <c r="AJ2962" s="22"/>
      <c r="AK2962" s="22"/>
      <c r="AM2962" s="22"/>
      <c r="AN2962" s="22"/>
      <c r="AO2962" s="22" t="s">
        <v>2216</v>
      </c>
      <c r="AP2962" s="22" t="s">
        <v>1301</v>
      </c>
      <c r="AS2962" s="20"/>
      <c r="AT2962" s="20"/>
      <c r="AU2962" s="20"/>
    </row>
    <row r="2963" spans="1:47" x14ac:dyDescent="0.15">
      <c r="A2963" s="21" t="s">
        <v>1273</v>
      </c>
      <c r="B2963" s="20" t="s">
        <v>918</v>
      </c>
      <c r="C2963" s="20" t="s">
        <v>1050</v>
      </c>
      <c r="D2963" s="20" t="s">
        <v>1070</v>
      </c>
      <c r="E2963" s="20" t="s">
        <v>4122</v>
      </c>
      <c r="F2963" s="20" t="s">
        <v>1250</v>
      </c>
      <c r="G2963" s="20" t="s">
        <v>4123</v>
      </c>
      <c r="H2963" s="20"/>
      <c r="I2963" s="20">
        <v>13925897246</v>
      </c>
      <c r="J2963" s="20" t="s">
        <v>924</v>
      </c>
      <c r="K2963" s="20" t="s">
        <v>205</v>
      </c>
      <c r="L2963" s="20" t="s">
        <v>2137</v>
      </c>
      <c r="M2963" s="20">
        <v>1408</v>
      </c>
      <c r="N2963" s="20">
        <v>1408</v>
      </c>
      <c r="O2963" s="20" t="s">
        <v>927</v>
      </c>
      <c r="P2963" s="20" t="s">
        <v>50</v>
      </c>
      <c r="Q2963" s="28"/>
      <c r="R2963" s="21" t="s">
        <v>104</v>
      </c>
      <c r="S2963" s="25" t="s">
        <v>1090</v>
      </c>
      <c r="T2963" s="21" t="s">
        <v>53</v>
      </c>
      <c r="U2963" s="21" t="s">
        <v>206</v>
      </c>
      <c r="V2963" s="46">
        <v>1</v>
      </c>
      <c r="W2963" s="26">
        <f t="shared" si="2029"/>
        <v>1</v>
      </c>
      <c r="Y2963" s="21">
        <v>12</v>
      </c>
      <c r="Z2963" s="22">
        <f t="shared" si="2018"/>
        <v>1408</v>
      </c>
      <c r="AA2963" s="20" t="s">
        <v>2218</v>
      </c>
      <c r="AB2963" s="22"/>
      <c r="AC2963" s="22">
        <v>1</v>
      </c>
      <c r="AD2963" s="22"/>
      <c r="AE2963" s="22">
        <f t="shared" si="2035"/>
        <v>1408</v>
      </c>
      <c r="AF2963" s="22">
        <f t="shared" si="2031"/>
        <v>1408</v>
      </c>
      <c r="AG2963" s="20"/>
      <c r="AH2963" s="22"/>
      <c r="AI2963" s="22"/>
      <c r="AJ2963" s="22">
        <f t="shared" ref="AJ2963:AJ2965" si="2040">N2963</f>
        <v>1408</v>
      </c>
      <c r="AK2963" s="22">
        <f>IF(O2963="(传统)XDSL",VLOOKUP(S2963,[2]直销续费率明细!C:I,7,FALSE)*1,IF(O2963="GPON+XDSL",VLOOKUP(S2963,[2]直销续费率明细!C:I,7,FALSE)*1,VLOOKUP(S2963,[2]直销续费率明细!C:I,5,FALSE)*1))</f>
        <v>0</v>
      </c>
      <c r="AL2963" s="22" t="s">
        <v>1309</v>
      </c>
      <c r="AM2963" s="22"/>
      <c r="AN2963" s="22"/>
      <c r="AO2963" s="22" t="s">
        <v>3441</v>
      </c>
      <c r="AP2963" s="22" t="s">
        <v>1301</v>
      </c>
      <c r="AS2963" s="20">
        <f>IF(Y2963&gt;=10,VLOOKUP(U2963,[2]提成计算!B:T,19,FALSE),VLOOKUP(U2963,[2]提成计算!B:T,18,FALSE))</f>
        <v>0.1</v>
      </c>
      <c r="AT2963" s="20">
        <f t="shared" ref="AT2963:AT2965" si="2041">IF(AD2963*AS2963&gt;0,AD2963*AS2963,AE2963*AS2963)</f>
        <v>140.80000000000001</v>
      </c>
      <c r="AU2963" s="20">
        <f t="shared" ref="AU2963:AU2965" si="2042">IF(AND(AK2963&lt;0,AK2963+AT2963&lt;0),-AT2963,AK2963)</f>
        <v>0</v>
      </c>
    </row>
    <row r="2964" spans="1:47" x14ac:dyDescent="0.15">
      <c r="A2964" s="21" t="s">
        <v>1273</v>
      </c>
      <c r="B2964" s="20" t="s">
        <v>918</v>
      </c>
      <c r="C2964" s="20" t="s">
        <v>1050</v>
      </c>
      <c r="D2964" s="20" t="s">
        <v>1065</v>
      </c>
      <c r="E2964" s="20" t="s">
        <v>1066</v>
      </c>
      <c r="F2964" s="20" t="s">
        <v>1250</v>
      </c>
      <c r="G2964" s="20" t="s">
        <v>4124</v>
      </c>
      <c r="H2964" s="20"/>
      <c r="I2964" s="20">
        <v>13600298590</v>
      </c>
      <c r="J2964" s="20" t="s">
        <v>924</v>
      </c>
      <c r="K2964" s="20" t="s">
        <v>3739</v>
      </c>
      <c r="L2964" s="20" t="s">
        <v>1918</v>
      </c>
      <c r="M2964" s="20">
        <v>680</v>
      </c>
      <c r="N2964" s="20">
        <v>680</v>
      </c>
      <c r="O2964" s="20" t="s">
        <v>1262</v>
      </c>
      <c r="P2964" s="20" t="s">
        <v>50</v>
      </c>
      <c r="Q2964" s="28"/>
      <c r="R2964" s="21" t="s">
        <v>69</v>
      </c>
      <c r="S2964" s="25" t="s">
        <v>1068</v>
      </c>
      <c r="T2964" s="21" t="s">
        <v>53</v>
      </c>
      <c r="U2964" s="21" t="s">
        <v>1803</v>
      </c>
      <c r="V2964" s="46">
        <v>1</v>
      </c>
      <c r="W2964" s="26">
        <f t="shared" si="2029"/>
        <v>1</v>
      </c>
      <c r="Y2964" s="21">
        <v>4</v>
      </c>
      <c r="Z2964" s="22">
        <f t="shared" si="2018"/>
        <v>680</v>
      </c>
      <c r="AA2964" s="20" t="s">
        <v>3440</v>
      </c>
      <c r="AB2964" s="22">
        <v>1</v>
      </c>
      <c r="AC2964" s="22"/>
      <c r="AD2964" s="22">
        <f t="shared" ref="AD2964:AD2965" si="2043">N2964</f>
        <v>680</v>
      </c>
      <c r="AE2964" s="22"/>
      <c r="AF2964" s="22">
        <f t="shared" si="2031"/>
        <v>680</v>
      </c>
      <c r="AG2964" s="20"/>
      <c r="AH2964" s="22"/>
      <c r="AI2964" s="22"/>
      <c r="AJ2964" s="22">
        <f t="shared" si="2040"/>
        <v>680</v>
      </c>
      <c r="AK2964" s="22">
        <f>IF(O2964="(传统)XDSL",VLOOKUP(S2964,[2]直销续费率明细!C:I,7,FALSE)*1,IF(O2964="GPON+XDSL",VLOOKUP(S2964,[2]直销续费率明细!C:I,7,FALSE)*1,VLOOKUP(S2964,[2]直销续费率明细!C:I,5,FALSE)*1))</f>
        <v>0</v>
      </c>
      <c r="AL2964" s="22" t="s">
        <v>1309</v>
      </c>
      <c r="AM2964" s="22"/>
      <c r="AN2964" s="22"/>
      <c r="AO2964" s="22" t="s">
        <v>3441</v>
      </c>
      <c r="AP2964" s="22" t="s">
        <v>3460</v>
      </c>
      <c r="AS2964" s="20">
        <f>IF(Y2964&gt;=10,VLOOKUP(U2964,[2]提成计算!B:T,19,FALSE),VLOOKUP(U2964,[2]提成计算!B:T,18,FALSE))</f>
        <v>7.0000000000000007E-2</v>
      </c>
      <c r="AT2964" s="20">
        <f t="shared" si="2041"/>
        <v>47.6</v>
      </c>
      <c r="AU2964" s="20">
        <f t="shared" si="2042"/>
        <v>0</v>
      </c>
    </row>
    <row r="2965" spans="1:47" x14ac:dyDescent="0.15">
      <c r="A2965" s="21" t="s">
        <v>1273</v>
      </c>
      <c r="B2965" s="20" t="s">
        <v>918</v>
      </c>
      <c r="C2965" s="20" t="s">
        <v>1050</v>
      </c>
      <c r="D2965" s="20" t="s">
        <v>1065</v>
      </c>
      <c r="E2965" s="20" t="s">
        <v>1066</v>
      </c>
      <c r="F2965" s="20" t="s">
        <v>1250</v>
      </c>
      <c r="G2965" s="20" t="s">
        <v>4125</v>
      </c>
      <c r="H2965" s="20"/>
      <c r="I2965" s="20">
        <v>13926220220</v>
      </c>
      <c r="J2965" s="20" t="s">
        <v>924</v>
      </c>
      <c r="K2965" s="20" t="s">
        <v>4026</v>
      </c>
      <c r="L2965" s="20" t="s">
        <v>1918</v>
      </c>
      <c r="M2965" s="20">
        <v>680</v>
      </c>
      <c r="N2965" s="20">
        <v>680</v>
      </c>
      <c r="O2965" s="20" t="s">
        <v>1262</v>
      </c>
      <c r="P2965" s="20" t="s">
        <v>50</v>
      </c>
      <c r="Q2965" s="28"/>
      <c r="R2965" s="21" t="s">
        <v>69</v>
      </c>
      <c r="S2965" s="25" t="s">
        <v>1068</v>
      </c>
      <c r="T2965" s="21" t="s">
        <v>3575</v>
      </c>
      <c r="U2965" s="21" t="s">
        <v>1803</v>
      </c>
      <c r="V2965" s="46">
        <v>1</v>
      </c>
      <c r="W2965" s="26">
        <f t="shared" si="2029"/>
        <v>1</v>
      </c>
      <c r="Y2965" s="21">
        <v>4</v>
      </c>
      <c r="Z2965" s="22">
        <f t="shared" si="2018"/>
        <v>680</v>
      </c>
      <c r="AA2965" s="20" t="s">
        <v>3440</v>
      </c>
      <c r="AB2965" s="22">
        <v>1</v>
      </c>
      <c r="AC2965" s="22"/>
      <c r="AD2965" s="22">
        <f t="shared" si="2043"/>
        <v>680</v>
      </c>
      <c r="AE2965" s="22"/>
      <c r="AF2965" s="22">
        <f t="shared" si="2031"/>
        <v>680</v>
      </c>
      <c r="AG2965" s="20"/>
      <c r="AH2965" s="22"/>
      <c r="AI2965" s="22"/>
      <c r="AJ2965" s="22">
        <f t="shared" si="2040"/>
        <v>680</v>
      </c>
      <c r="AK2965" s="22">
        <f>IF(O2965="(传统)XDSL",VLOOKUP(S2965,[2]直销续费率明细!C:I,7,FALSE)*1,IF(O2965="GPON+XDSL",VLOOKUP(S2965,[2]直销续费率明细!C:I,7,FALSE)*1,VLOOKUP(S2965,[2]直销续费率明细!C:I,5,FALSE)*1))</f>
        <v>0</v>
      </c>
      <c r="AL2965" s="22" t="s">
        <v>1300</v>
      </c>
      <c r="AM2965" s="22"/>
      <c r="AN2965" s="22"/>
      <c r="AO2965" s="22" t="s">
        <v>3441</v>
      </c>
      <c r="AP2965" s="22" t="s">
        <v>3460</v>
      </c>
      <c r="AS2965" s="20">
        <f>IF(Y2965&gt;=10,VLOOKUP(U2965,[2]提成计算!B:T,19,FALSE),VLOOKUP(U2965,[2]提成计算!B:T,18,FALSE))</f>
        <v>7.0000000000000007E-2</v>
      </c>
      <c r="AT2965" s="20">
        <f t="shared" si="2041"/>
        <v>47.6</v>
      </c>
      <c r="AU2965" s="20">
        <f t="shared" si="2042"/>
        <v>0</v>
      </c>
    </row>
    <row r="2966" spans="1:47" x14ac:dyDescent="0.15">
      <c r="A2966" s="21" t="s">
        <v>1273</v>
      </c>
      <c r="B2966" s="20" t="s">
        <v>918</v>
      </c>
      <c r="C2966" s="20" t="s">
        <v>1050</v>
      </c>
      <c r="D2966" s="20" t="s">
        <v>1078</v>
      </c>
      <c r="E2966" s="20" t="s">
        <v>1079</v>
      </c>
      <c r="F2966" s="20" t="s">
        <v>1250</v>
      </c>
      <c r="G2966" s="20" t="s">
        <v>4126</v>
      </c>
      <c r="H2966" s="20"/>
      <c r="I2966" s="20">
        <v>13798807894</v>
      </c>
      <c r="J2966" s="20" t="s">
        <v>1268</v>
      </c>
      <c r="K2966" s="20" t="s">
        <v>1081</v>
      </c>
      <c r="L2966" s="20" t="s">
        <v>1358</v>
      </c>
      <c r="M2966" s="20">
        <v>1088</v>
      </c>
      <c r="N2966" s="20">
        <v>1088</v>
      </c>
      <c r="O2966" s="20" t="s">
        <v>927</v>
      </c>
      <c r="P2966" s="20" t="s">
        <v>50</v>
      </c>
      <c r="Q2966" s="28"/>
      <c r="R2966" s="21" t="s">
        <v>1082</v>
      </c>
      <c r="S2966" s="21"/>
      <c r="T2966" s="21" t="s">
        <v>53</v>
      </c>
      <c r="U2966" s="21" t="s">
        <v>1083</v>
      </c>
      <c r="V2966" s="46">
        <v>1</v>
      </c>
      <c r="W2966" s="26">
        <f t="shared" si="2029"/>
        <v>1</v>
      </c>
      <c r="X2966" s="26">
        <f t="shared" si="2030"/>
        <v>1</v>
      </c>
      <c r="Y2966" s="21">
        <v>10</v>
      </c>
      <c r="Z2966" s="22">
        <f t="shared" si="2018"/>
        <v>1088</v>
      </c>
      <c r="AA2966" s="20" t="s">
        <v>3440</v>
      </c>
      <c r="AB2966" s="22"/>
      <c r="AC2966" s="22">
        <v>1</v>
      </c>
      <c r="AD2966" s="22"/>
      <c r="AE2966" s="22">
        <f t="shared" ref="AE2966:AE2971" si="2044">N2966</f>
        <v>1088</v>
      </c>
      <c r="AF2966" s="22">
        <f t="shared" si="2031"/>
        <v>1088</v>
      </c>
      <c r="AG2966" s="20">
        <f>N2966</f>
        <v>1088</v>
      </c>
      <c r="AH2966" s="20" t="str">
        <f>VLOOKUP(U2966,[1]提成计算!B:I,8,FALSE)</f>
        <v xml:space="preserve"> </v>
      </c>
      <c r="AI2966" s="20"/>
      <c r="AJ2966" s="22"/>
      <c r="AK2966" s="22"/>
      <c r="AM2966" s="22"/>
      <c r="AN2966" s="22"/>
      <c r="AO2966" s="22" t="s">
        <v>3441</v>
      </c>
      <c r="AP2966" s="22" t="s">
        <v>1301</v>
      </c>
      <c r="AS2966" s="20"/>
      <c r="AT2966" s="20"/>
      <c r="AU2966" s="20"/>
    </row>
    <row r="2967" spans="1:47" x14ac:dyDescent="0.15">
      <c r="A2967" s="21" t="s">
        <v>1273</v>
      </c>
      <c r="B2967" s="20" t="s">
        <v>918</v>
      </c>
      <c r="C2967" s="20" t="s">
        <v>1050</v>
      </c>
      <c r="D2967" s="20" t="s">
        <v>1078</v>
      </c>
      <c r="E2967" s="20" t="s">
        <v>1079</v>
      </c>
      <c r="F2967" s="20" t="s">
        <v>1250</v>
      </c>
      <c r="G2967" s="20" t="s">
        <v>4127</v>
      </c>
      <c r="H2967" s="20"/>
      <c r="I2967" s="20">
        <v>15112760330</v>
      </c>
      <c r="J2967" s="20" t="s">
        <v>924</v>
      </c>
      <c r="K2967" s="20" t="s">
        <v>174</v>
      </c>
      <c r="L2967" s="20" t="s">
        <v>1299</v>
      </c>
      <c r="M2967" s="20">
        <v>888</v>
      </c>
      <c r="N2967" s="20">
        <v>888</v>
      </c>
      <c r="O2967" s="20" t="s">
        <v>927</v>
      </c>
      <c r="P2967" s="20" t="s">
        <v>50</v>
      </c>
      <c r="Q2967" s="28"/>
      <c r="R2967" s="21" t="s">
        <v>1082</v>
      </c>
      <c r="S2967" s="25" t="s">
        <v>1322</v>
      </c>
      <c r="T2967" s="21" t="s">
        <v>3727</v>
      </c>
      <c r="U2967" s="21"/>
      <c r="V2967" s="46">
        <v>1</v>
      </c>
      <c r="W2967" s="26">
        <f t="shared" si="2029"/>
        <v>1</v>
      </c>
      <c r="Y2967" s="21">
        <v>12</v>
      </c>
      <c r="Z2967" s="22">
        <f t="shared" si="2018"/>
        <v>888</v>
      </c>
      <c r="AA2967" s="20" t="s">
        <v>3440</v>
      </c>
      <c r="AB2967" s="22"/>
      <c r="AC2967" s="22">
        <v>1</v>
      </c>
      <c r="AD2967" s="22"/>
      <c r="AE2967" s="22">
        <f t="shared" si="2044"/>
        <v>888</v>
      </c>
      <c r="AF2967" s="22">
        <f t="shared" si="2031"/>
        <v>888</v>
      </c>
      <c r="AG2967" s="20"/>
      <c r="AH2967" s="22"/>
      <c r="AI2967" s="22"/>
      <c r="AJ2967" s="22">
        <f t="shared" ref="AJ2967:AJ2972" si="2045">N2967</f>
        <v>888</v>
      </c>
      <c r="AK2967" s="22">
        <f>IF(O2967="(传统)XDSL",VLOOKUP(S2967,[1]续费率明细!C:I,7,FALSE)*1,IF(O2967="GPON+XDSL",VLOOKUP(S2967,[1]续费率明细!C:I,7,FALSE)*1,VLOOKUP(S2967,[1]续费率明细!C:I,5,FALSE)*1))</f>
        <v>-40</v>
      </c>
      <c r="AL2967" s="22" t="s">
        <v>1309</v>
      </c>
      <c r="AM2967" s="22"/>
      <c r="AN2967" s="22"/>
      <c r="AO2967" s="22" t="s">
        <v>2216</v>
      </c>
      <c r="AP2967" s="22" t="s">
        <v>1301</v>
      </c>
      <c r="AS2967" s="20"/>
      <c r="AT2967" s="20"/>
      <c r="AU2967" s="20"/>
    </row>
    <row r="2968" spans="1:47" x14ac:dyDescent="0.15">
      <c r="A2968" s="21" t="s">
        <v>1273</v>
      </c>
      <c r="B2968" s="20" t="s">
        <v>918</v>
      </c>
      <c r="C2968" s="20" t="s">
        <v>1050</v>
      </c>
      <c r="D2968" s="20" t="s">
        <v>1062</v>
      </c>
      <c r="E2968" s="20" t="s">
        <v>1063</v>
      </c>
      <c r="F2968" s="20" t="s">
        <v>1250</v>
      </c>
      <c r="G2968" s="20" t="s">
        <v>4128</v>
      </c>
      <c r="H2968" s="20"/>
      <c r="I2968" s="20">
        <v>13662962311</v>
      </c>
      <c r="J2968" s="20" t="s">
        <v>924</v>
      </c>
      <c r="K2968" s="20" t="s">
        <v>3805</v>
      </c>
      <c r="L2968" s="20" t="s">
        <v>1299</v>
      </c>
      <c r="M2968" s="20">
        <v>888</v>
      </c>
      <c r="N2968" s="20">
        <v>888</v>
      </c>
      <c r="O2968" s="20" t="s">
        <v>927</v>
      </c>
      <c r="P2968" s="20" t="s">
        <v>50</v>
      </c>
      <c r="Q2968" s="28"/>
      <c r="R2968" s="21" t="s">
        <v>69</v>
      </c>
      <c r="S2968" s="25" t="s">
        <v>3922</v>
      </c>
      <c r="T2968" s="21" t="s">
        <v>53</v>
      </c>
      <c r="U2968" s="21" t="s">
        <v>3806</v>
      </c>
      <c r="V2968" s="46">
        <v>1</v>
      </c>
      <c r="W2968" s="26">
        <f t="shared" si="2029"/>
        <v>1</v>
      </c>
      <c r="Y2968" s="21">
        <v>12</v>
      </c>
      <c r="Z2968" s="22">
        <f t="shared" si="2018"/>
        <v>888</v>
      </c>
      <c r="AA2968" s="20" t="s">
        <v>2218</v>
      </c>
      <c r="AB2968" s="22"/>
      <c r="AC2968" s="22">
        <v>1</v>
      </c>
      <c r="AD2968" s="22"/>
      <c r="AE2968" s="22">
        <f t="shared" si="2044"/>
        <v>888</v>
      </c>
      <c r="AF2968" s="22">
        <f t="shared" si="2031"/>
        <v>888</v>
      </c>
      <c r="AG2968" s="20"/>
      <c r="AH2968" s="22"/>
      <c r="AI2968" s="22"/>
      <c r="AJ2968" s="22">
        <f t="shared" si="2045"/>
        <v>888</v>
      </c>
      <c r="AK2968" s="22">
        <f>IF(O2968="(传统)XDSL",VLOOKUP(S2968,[2]直销续费率明细!C:I,7,FALSE)*1,IF(O2968="GPON+XDSL",VLOOKUP(S2968,[2]直销续费率明细!C:I,7,FALSE)*1,VLOOKUP(S2968,[2]直销续费率明细!C:I,5,FALSE)*1))</f>
        <v>-40</v>
      </c>
      <c r="AL2968" s="22" t="s">
        <v>1309</v>
      </c>
      <c r="AM2968" s="22"/>
      <c r="AN2968" s="22"/>
      <c r="AO2968" s="22" t="s">
        <v>2216</v>
      </c>
      <c r="AP2968" s="22" t="s">
        <v>1301</v>
      </c>
      <c r="AS2968" s="20">
        <f>IF(Y2968&gt;=10,VLOOKUP(U2968,[2]提成计算!B:T,19,FALSE),VLOOKUP(U2968,[2]提成计算!B:T,18,FALSE))</f>
        <v>0.09</v>
      </c>
      <c r="AT2968" s="20">
        <f t="shared" ref="AT2968:AT2972" si="2046">IF(AD2968*AS2968&gt;0,AD2968*AS2968,AE2968*AS2968)</f>
        <v>79.92</v>
      </c>
      <c r="AU2968" s="20">
        <f t="shared" ref="AU2968:AU2972" si="2047">IF(AND(AK2968&lt;0,AK2968+AT2968&lt;0),-AT2968,AK2968)</f>
        <v>-40</v>
      </c>
    </row>
    <row r="2969" spans="1:47" x14ac:dyDescent="0.15">
      <c r="A2969" s="21" t="s">
        <v>1273</v>
      </c>
      <c r="B2969" s="20" t="s">
        <v>918</v>
      </c>
      <c r="C2969" s="20" t="s">
        <v>1050</v>
      </c>
      <c r="D2969" s="20" t="s">
        <v>1062</v>
      </c>
      <c r="E2969" s="20" t="s">
        <v>1063</v>
      </c>
      <c r="F2969" s="20" t="s">
        <v>1250</v>
      </c>
      <c r="G2969" s="20" t="s">
        <v>4129</v>
      </c>
      <c r="H2969" s="20"/>
      <c r="I2969" s="20">
        <v>18828024079</v>
      </c>
      <c r="J2969" s="20" t="s">
        <v>924</v>
      </c>
      <c r="K2969" s="20" t="s">
        <v>3805</v>
      </c>
      <c r="L2969" s="20" t="s">
        <v>1299</v>
      </c>
      <c r="M2969" s="20">
        <v>888</v>
      </c>
      <c r="N2969" s="20">
        <v>888</v>
      </c>
      <c r="O2969" s="20" t="s">
        <v>927</v>
      </c>
      <c r="P2969" s="20" t="s">
        <v>50</v>
      </c>
      <c r="Q2969" s="28"/>
      <c r="R2969" s="21" t="s">
        <v>69</v>
      </c>
      <c r="S2969" s="25" t="s">
        <v>3922</v>
      </c>
      <c r="T2969" s="21" t="s">
        <v>53</v>
      </c>
      <c r="U2969" s="21" t="s">
        <v>3806</v>
      </c>
      <c r="V2969" s="46">
        <v>1</v>
      </c>
      <c r="W2969" s="26">
        <f t="shared" si="2029"/>
        <v>1</v>
      </c>
      <c r="Y2969" s="21">
        <v>12</v>
      </c>
      <c r="Z2969" s="22">
        <f t="shared" si="2018"/>
        <v>888</v>
      </c>
      <c r="AA2969" s="20" t="s">
        <v>2218</v>
      </c>
      <c r="AB2969" s="22"/>
      <c r="AC2969" s="22">
        <v>1</v>
      </c>
      <c r="AD2969" s="22"/>
      <c r="AE2969" s="22">
        <f t="shared" si="2044"/>
        <v>888</v>
      </c>
      <c r="AF2969" s="22">
        <f t="shared" si="2031"/>
        <v>888</v>
      </c>
      <c r="AG2969" s="20"/>
      <c r="AH2969" s="22"/>
      <c r="AI2969" s="22"/>
      <c r="AJ2969" s="22">
        <f t="shared" si="2045"/>
        <v>888</v>
      </c>
      <c r="AK2969" s="22">
        <f>IF(O2969="(传统)XDSL",VLOOKUP(S2969,[2]直销续费率明细!C:I,7,FALSE)*1,IF(O2969="GPON+XDSL",VLOOKUP(S2969,[2]直销续费率明细!C:I,7,FALSE)*1,VLOOKUP(S2969,[2]直销续费率明细!C:I,5,FALSE)*1))</f>
        <v>-40</v>
      </c>
      <c r="AL2969" s="22" t="s">
        <v>1309</v>
      </c>
      <c r="AM2969" s="22"/>
      <c r="AN2969" s="22"/>
      <c r="AO2969" s="22" t="s">
        <v>2216</v>
      </c>
      <c r="AP2969" s="22" t="s">
        <v>1301</v>
      </c>
      <c r="AS2969" s="20">
        <f>IF(Y2969&gt;=10,VLOOKUP(U2969,[2]提成计算!B:T,19,FALSE),VLOOKUP(U2969,[2]提成计算!B:T,18,FALSE))</f>
        <v>0.09</v>
      </c>
      <c r="AT2969" s="20">
        <f t="shared" si="2046"/>
        <v>79.92</v>
      </c>
      <c r="AU2969" s="20">
        <f t="shared" si="2047"/>
        <v>-40</v>
      </c>
    </row>
    <row r="2970" spans="1:47" x14ac:dyDescent="0.15">
      <c r="A2970" s="21" t="s">
        <v>1273</v>
      </c>
      <c r="B2970" s="20" t="s">
        <v>918</v>
      </c>
      <c r="C2970" s="20" t="s">
        <v>1050</v>
      </c>
      <c r="D2970" s="20" t="s">
        <v>1070</v>
      </c>
      <c r="E2970" s="20" t="s">
        <v>1302</v>
      </c>
      <c r="F2970" s="20" t="s">
        <v>1250</v>
      </c>
      <c r="G2970" s="20" t="s">
        <v>4130</v>
      </c>
      <c r="H2970" s="20"/>
      <c r="I2970" s="20">
        <v>15916965501</v>
      </c>
      <c r="J2970" s="20" t="s">
        <v>924</v>
      </c>
      <c r="K2970" s="20" t="s">
        <v>3890</v>
      </c>
      <c r="L2970" s="20" t="s">
        <v>1299</v>
      </c>
      <c r="M2970" s="20">
        <v>888</v>
      </c>
      <c r="N2970" s="20">
        <v>888</v>
      </c>
      <c r="O2970" s="20" t="s">
        <v>927</v>
      </c>
      <c r="P2970" s="20" t="s">
        <v>50</v>
      </c>
      <c r="Q2970" s="28"/>
      <c r="R2970" s="21" t="s">
        <v>104</v>
      </c>
      <c r="S2970" s="25" t="s">
        <v>1304</v>
      </c>
      <c r="T2970" s="21" t="s">
        <v>53</v>
      </c>
      <c r="U2970" s="21" t="s">
        <v>3730</v>
      </c>
      <c r="V2970" s="46">
        <v>1</v>
      </c>
      <c r="W2970" s="26">
        <f t="shared" si="2029"/>
        <v>1</v>
      </c>
      <c r="Y2970" s="21">
        <v>12</v>
      </c>
      <c r="Z2970" s="22">
        <f t="shared" si="2018"/>
        <v>888</v>
      </c>
      <c r="AA2970" s="20" t="s">
        <v>2218</v>
      </c>
      <c r="AB2970" s="22"/>
      <c r="AC2970" s="22">
        <v>1</v>
      </c>
      <c r="AD2970" s="22"/>
      <c r="AE2970" s="22">
        <f t="shared" si="2044"/>
        <v>888</v>
      </c>
      <c r="AF2970" s="22">
        <f t="shared" si="2031"/>
        <v>888</v>
      </c>
      <c r="AG2970" s="20"/>
      <c r="AH2970" s="22"/>
      <c r="AI2970" s="22"/>
      <c r="AJ2970" s="22">
        <f t="shared" si="2045"/>
        <v>888</v>
      </c>
      <c r="AK2970" s="22">
        <f>IF(O2970="(传统)XDSL",VLOOKUP(S2970,[2]直销续费率明细!C:I,7,FALSE)*1,IF(O2970="GPON+XDSL",VLOOKUP(S2970,[2]直销续费率明细!C:I,7,FALSE)*1,VLOOKUP(S2970,[2]直销续费率明细!C:I,5,FALSE)*1))</f>
        <v>-40</v>
      </c>
      <c r="AL2970" s="22" t="s">
        <v>1300</v>
      </c>
      <c r="AM2970" s="22"/>
      <c r="AN2970" s="22"/>
      <c r="AO2970" s="22" t="s">
        <v>2216</v>
      </c>
      <c r="AP2970" s="22" t="s">
        <v>1301</v>
      </c>
      <c r="AS2970" s="20">
        <f>IF(Y2970&gt;=10,VLOOKUP(U2970,[2]提成计算!B:T,19,FALSE),VLOOKUP(U2970,[2]提成计算!B:T,18,FALSE))</f>
        <v>0.09</v>
      </c>
      <c r="AT2970" s="20">
        <f t="shared" si="2046"/>
        <v>79.92</v>
      </c>
      <c r="AU2970" s="20">
        <f t="shared" si="2047"/>
        <v>-40</v>
      </c>
    </row>
    <row r="2971" spans="1:47" x14ac:dyDescent="0.15">
      <c r="A2971" s="21" t="s">
        <v>1273</v>
      </c>
      <c r="B2971" s="20" t="s">
        <v>918</v>
      </c>
      <c r="C2971" s="20" t="s">
        <v>1050</v>
      </c>
      <c r="D2971" s="20" t="s">
        <v>1065</v>
      </c>
      <c r="E2971" s="20" t="s">
        <v>1066</v>
      </c>
      <c r="F2971" s="20" t="s">
        <v>1250</v>
      </c>
      <c r="G2971" s="20" t="s">
        <v>4131</v>
      </c>
      <c r="H2971" s="20"/>
      <c r="I2971" s="20">
        <v>13650250439</v>
      </c>
      <c r="J2971" s="20" t="s">
        <v>924</v>
      </c>
      <c r="K2971" s="20" t="s">
        <v>4026</v>
      </c>
      <c r="L2971" s="20" t="s">
        <v>2157</v>
      </c>
      <c r="M2971" s="20">
        <v>1498</v>
      </c>
      <c r="N2971" s="20">
        <v>1498</v>
      </c>
      <c r="O2971" s="20" t="s">
        <v>1334</v>
      </c>
      <c r="P2971" s="20" t="s">
        <v>50</v>
      </c>
      <c r="Q2971" s="28"/>
      <c r="R2971" s="21" t="s">
        <v>69</v>
      </c>
      <c r="S2971" s="25" t="s">
        <v>1068</v>
      </c>
      <c r="T2971" s="21" t="s">
        <v>2278</v>
      </c>
      <c r="U2971" s="21" t="s">
        <v>1803</v>
      </c>
      <c r="V2971" s="46">
        <v>1</v>
      </c>
      <c r="W2971" s="26">
        <f t="shared" si="2029"/>
        <v>1</v>
      </c>
      <c r="Y2971" s="21">
        <v>50</v>
      </c>
      <c r="Z2971" s="22">
        <f t="shared" si="2018"/>
        <v>1498</v>
      </c>
      <c r="AA2971" s="20" t="s">
        <v>2218</v>
      </c>
      <c r="AB2971" s="22"/>
      <c r="AC2971" s="22">
        <v>1</v>
      </c>
      <c r="AD2971" s="22"/>
      <c r="AE2971" s="22">
        <f t="shared" si="2044"/>
        <v>1498</v>
      </c>
      <c r="AF2971" s="22">
        <f t="shared" si="2031"/>
        <v>1498</v>
      </c>
      <c r="AG2971" s="20"/>
      <c r="AH2971" s="22"/>
      <c r="AI2971" s="22"/>
      <c r="AJ2971" s="22">
        <f t="shared" si="2045"/>
        <v>1498</v>
      </c>
      <c r="AK2971" s="22">
        <f>IF(O2971="(传统)XDSL",VLOOKUP(S2971,[2]直销续费率明细!C:I,7,FALSE)*1,IF(O2971="GPON+XDSL",VLOOKUP(S2971,[2]直销续费率明细!C:I,7,FALSE)*1,VLOOKUP(S2971,[2]直销续费率明细!C:I,5,FALSE)*1))</f>
        <v>15</v>
      </c>
      <c r="AL2971" s="22" t="s">
        <v>1300</v>
      </c>
      <c r="AM2971" s="22"/>
      <c r="AN2971" s="22"/>
      <c r="AO2971" s="22" t="s">
        <v>2216</v>
      </c>
      <c r="AP2971" s="22" t="s">
        <v>1301</v>
      </c>
      <c r="AS2971" s="20">
        <f>IF(Y2971&gt;=10,VLOOKUP(U2971,[2]提成计算!B:T,19,FALSE),VLOOKUP(U2971,[2]提成计算!B:T,18,FALSE))</f>
        <v>0.1</v>
      </c>
      <c r="AT2971" s="20">
        <f t="shared" si="2046"/>
        <v>149.80000000000001</v>
      </c>
      <c r="AU2971" s="20">
        <f t="shared" si="2047"/>
        <v>15</v>
      </c>
    </row>
    <row r="2972" spans="1:47" x14ac:dyDescent="0.15">
      <c r="A2972" s="21" t="s">
        <v>1273</v>
      </c>
      <c r="B2972" s="20" t="s">
        <v>918</v>
      </c>
      <c r="C2972" s="20" t="s">
        <v>1050</v>
      </c>
      <c r="D2972" s="20" t="s">
        <v>1065</v>
      </c>
      <c r="E2972" s="20" t="s">
        <v>1552</v>
      </c>
      <c r="F2972" s="20" t="s">
        <v>1250</v>
      </c>
      <c r="G2972" s="20" t="s">
        <v>4132</v>
      </c>
      <c r="H2972" s="20"/>
      <c r="I2972" s="20">
        <v>13922918982</v>
      </c>
      <c r="J2972" s="20" t="s">
        <v>924</v>
      </c>
      <c r="K2972" s="20" t="s">
        <v>124</v>
      </c>
      <c r="L2972" s="20" t="s">
        <v>1918</v>
      </c>
      <c r="M2972" s="20">
        <v>680</v>
      </c>
      <c r="N2972" s="20">
        <v>680</v>
      </c>
      <c r="O2972" s="20" t="s">
        <v>1262</v>
      </c>
      <c r="P2972" s="20" t="s">
        <v>50</v>
      </c>
      <c r="Q2972" s="28"/>
      <c r="R2972" s="21" t="s">
        <v>69</v>
      </c>
      <c r="S2972" s="25" t="s">
        <v>1705</v>
      </c>
      <c r="T2972" s="21" t="s">
        <v>53</v>
      </c>
      <c r="U2972" s="21" t="s">
        <v>125</v>
      </c>
      <c r="V2972" s="46">
        <v>1</v>
      </c>
      <c r="W2972" s="26">
        <f t="shared" si="2029"/>
        <v>1</v>
      </c>
      <c r="Y2972" s="21">
        <v>4</v>
      </c>
      <c r="Z2972" s="22">
        <f t="shared" si="2018"/>
        <v>680</v>
      </c>
      <c r="AA2972" s="20" t="s">
        <v>2218</v>
      </c>
      <c r="AB2972" s="22">
        <v>1</v>
      </c>
      <c r="AC2972" s="22"/>
      <c r="AD2972" s="22">
        <f>N2972</f>
        <v>680</v>
      </c>
      <c r="AE2972" s="22"/>
      <c r="AF2972" s="22">
        <f t="shared" si="2031"/>
        <v>680</v>
      </c>
      <c r="AG2972" s="20"/>
      <c r="AH2972" s="22"/>
      <c r="AI2972" s="22"/>
      <c r="AJ2972" s="22">
        <f t="shared" si="2045"/>
        <v>680</v>
      </c>
      <c r="AK2972" s="22">
        <f>IF(O2972="(传统)XDSL",VLOOKUP(S2972,[2]直销续费率明细!C:I,7,FALSE)*1,IF(O2972="GPON+XDSL",VLOOKUP(S2972,[2]直销续费率明细!C:I,7,FALSE)*1,VLOOKUP(S2972,[2]直销续费率明细!C:I,5,FALSE)*1))</f>
        <v>25</v>
      </c>
      <c r="AL2972" s="22" t="s">
        <v>1309</v>
      </c>
      <c r="AM2972" s="22"/>
      <c r="AN2972" s="22"/>
      <c r="AO2972" s="22" t="s">
        <v>3441</v>
      </c>
      <c r="AP2972" s="22" t="s">
        <v>3460</v>
      </c>
      <c r="AS2972" s="20">
        <f>IF(Y2972&gt;=10,VLOOKUP(U2972,[2]提成计算!B:T,19,FALSE),VLOOKUP(U2972,[2]提成计算!B:T,18,FALSE))</f>
        <v>0.06</v>
      </c>
      <c r="AT2972" s="20">
        <f t="shared" si="2046"/>
        <v>40.799999999999997</v>
      </c>
      <c r="AU2972" s="20">
        <f t="shared" si="2047"/>
        <v>25</v>
      </c>
    </row>
    <row r="2973" spans="1:47" x14ac:dyDescent="0.15">
      <c r="A2973" s="21" t="s">
        <v>1273</v>
      </c>
      <c r="B2973" s="20" t="s">
        <v>918</v>
      </c>
      <c r="C2973" s="20" t="s">
        <v>1050</v>
      </c>
      <c r="D2973" s="20" t="s">
        <v>1078</v>
      </c>
      <c r="E2973" s="20" t="s">
        <v>1079</v>
      </c>
      <c r="F2973" s="20" t="s">
        <v>1250</v>
      </c>
      <c r="G2973" s="20" t="s">
        <v>4133</v>
      </c>
      <c r="H2973" s="20"/>
      <c r="I2973" s="20">
        <v>13925515766</v>
      </c>
      <c r="J2973" s="20" t="s">
        <v>1268</v>
      </c>
      <c r="K2973" s="20" t="s">
        <v>1081</v>
      </c>
      <c r="L2973" s="20" t="s">
        <v>4134</v>
      </c>
      <c r="M2973" s="20">
        <v>2098</v>
      </c>
      <c r="N2973" s="20">
        <v>2098</v>
      </c>
      <c r="O2973" s="20" t="s">
        <v>927</v>
      </c>
      <c r="P2973" s="20" t="s">
        <v>50</v>
      </c>
      <c r="Q2973" s="28"/>
      <c r="R2973" s="21" t="s">
        <v>1082</v>
      </c>
      <c r="S2973" s="21"/>
      <c r="T2973" s="21" t="s">
        <v>53</v>
      </c>
      <c r="U2973" s="21" t="s">
        <v>1083</v>
      </c>
      <c r="V2973" s="46">
        <v>1</v>
      </c>
      <c r="W2973" s="26">
        <f t="shared" si="2029"/>
        <v>1</v>
      </c>
      <c r="X2973" s="26">
        <f t="shared" si="2030"/>
        <v>1</v>
      </c>
      <c r="Y2973" s="21">
        <v>12</v>
      </c>
      <c r="Z2973" s="22">
        <f t="shared" si="2018"/>
        <v>2098</v>
      </c>
      <c r="AA2973" s="20" t="s">
        <v>3440</v>
      </c>
      <c r="AB2973" s="22"/>
      <c r="AC2973" s="22">
        <v>1</v>
      </c>
      <c r="AD2973" s="22"/>
      <c r="AE2973" s="22">
        <f t="shared" ref="AE2973:AE2977" si="2048">N2973</f>
        <v>2098</v>
      </c>
      <c r="AF2973" s="22">
        <f t="shared" si="2031"/>
        <v>2098</v>
      </c>
      <c r="AG2973" s="20">
        <f>N2973</f>
        <v>2098</v>
      </c>
      <c r="AH2973" s="20" t="str">
        <f>VLOOKUP(U2973,[1]提成计算!B:I,8,FALSE)</f>
        <v xml:space="preserve"> </v>
      </c>
      <c r="AI2973" s="20"/>
      <c r="AJ2973" s="22"/>
      <c r="AK2973" s="22"/>
      <c r="AM2973" s="22"/>
      <c r="AN2973" s="22"/>
      <c r="AO2973" s="22" t="s">
        <v>3441</v>
      </c>
      <c r="AP2973" s="22" t="s">
        <v>1301</v>
      </c>
      <c r="AS2973" s="20"/>
      <c r="AT2973" s="20"/>
      <c r="AU2973" s="20"/>
    </row>
    <row r="2974" spans="1:47" x14ac:dyDescent="0.15">
      <c r="A2974" s="21" t="s">
        <v>1273</v>
      </c>
      <c r="B2974" s="20" t="s">
        <v>918</v>
      </c>
      <c r="C2974" s="20" t="s">
        <v>1050</v>
      </c>
      <c r="D2974" s="20" t="s">
        <v>1065</v>
      </c>
      <c r="E2974" s="20" t="s">
        <v>1066</v>
      </c>
      <c r="F2974" s="20" t="s">
        <v>1250</v>
      </c>
      <c r="G2974" s="20" t="s">
        <v>4135</v>
      </c>
      <c r="H2974" s="20"/>
      <c r="I2974" s="20">
        <v>13423427087</v>
      </c>
      <c r="J2974" s="20" t="s">
        <v>924</v>
      </c>
      <c r="K2974" s="20" t="s">
        <v>3739</v>
      </c>
      <c r="L2974" s="20" t="s">
        <v>2137</v>
      </c>
      <c r="M2974" s="20">
        <v>1408</v>
      </c>
      <c r="N2974" s="20">
        <v>1408</v>
      </c>
      <c r="O2974" s="20" t="s">
        <v>927</v>
      </c>
      <c r="P2974" s="20" t="s">
        <v>50</v>
      </c>
      <c r="Q2974" s="28"/>
      <c r="R2974" s="21" t="s">
        <v>69</v>
      </c>
      <c r="S2974" s="25" t="s">
        <v>1068</v>
      </c>
      <c r="T2974" s="21" t="s">
        <v>53</v>
      </c>
      <c r="U2974" s="21" t="s">
        <v>1803</v>
      </c>
      <c r="V2974" s="46">
        <v>1</v>
      </c>
      <c r="W2974" s="26">
        <f t="shared" si="2029"/>
        <v>1</v>
      </c>
      <c r="Y2974" s="21">
        <v>12</v>
      </c>
      <c r="Z2974" s="22">
        <f t="shared" si="2018"/>
        <v>1408</v>
      </c>
      <c r="AA2974" s="20" t="s">
        <v>3440</v>
      </c>
      <c r="AB2974" s="22"/>
      <c r="AC2974" s="22">
        <v>1</v>
      </c>
      <c r="AD2974" s="22"/>
      <c r="AE2974" s="22">
        <f t="shared" si="2048"/>
        <v>1408</v>
      </c>
      <c r="AF2974" s="22">
        <f t="shared" si="2031"/>
        <v>1408</v>
      </c>
      <c r="AG2974" s="20"/>
      <c r="AH2974" s="22"/>
      <c r="AI2974" s="22"/>
      <c r="AJ2974" s="22">
        <f>N2974</f>
        <v>1408</v>
      </c>
      <c r="AK2974" s="22">
        <f>IF(O2974="(传统)XDSL",VLOOKUP(S2974,[2]直销续费率明细!C:I,7,FALSE)*1,IF(O2974="GPON+XDSL",VLOOKUP(S2974,[2]直销续费率明细!C:I,7,FALSE)*1,VLOOKUP(S2974,[2]直销续费率明细!C:I,5,FALSE)*1))</f>
        <v>15</v>
      </c>
      <c r="AL2974" s="22" t="s">
        <v>1309</v>
      </c>
      <c r="AM2974" s="22"/>
      <c r="AN2974" s="22"/>
      <c r="AO2974" s="22" t="s">
        <v>3441</v>
      </c>
      <c r="AP2974" s="22" t="s">
        <v>1301</v>
      </c>
      <c r="AS2974" s="20">
        <f>IF(Y2974&gt;=10,VLOOKUP(U2974,[2]提成计算!B:T,19,FALSE),VLOOKUP(U2974,[2]提成计算!B:T,18,FALSE))</f>
        <v>0.1</v>
      </c>
      <c r="AT2974" s="20">
        <f t="shared" ref="AT2974" si="2049">IF(AD2974*AS2974&gt;0,AD2974*AS2974,AE2974*AS2974)</f>
        <v>140.80000000000001</v>
      </c>
      <c r="AU2974" s="20">
        <f t="shared" ref="AU2974" si="2050">IF(AND(AK2974&lt;0,AK2974+AT2974&lt;0),-AT2974,AK2974)</f>
        <v>15</v>
      </c>
    </row>
    <row r="2975" spans="1:47" x14ac:dyDescent="0.15">
      <c r="A2975" s="21" t="s">
        <v>1273</v>
      </c>
      <c r="B2975" s="20" t="s">
        <v>918</v>
      </c>
      <c r="C2975" s="20" t="s">
        <v>1050</v>
      </c>
      <c r="D2975" s="20" t="s">
        <v>1065</v>
      </c>
      <c r="E2975" s="20" t="s">
        <v>1066</v>
      </c>
      <c r="F2975" s="20" t="s">
        <v>1250</v>
      </c>
      <c r="G2975" s="20" t="s">
        <v>4136</v>
      </c>
      <c r="H2975" s="20"/>
      <c r="I2975" s="20">
        <v>13688694951</v>
      </c>
      <c r="J2975" s="20" t="s">
        <v>1268</v>
      </c>
      <c r="K2975" s="20" t="s">
        <v>3739</v>
      </c>
      <c r="L2975" s="20" t="s">
        <v>1358</v>
      </c>
      <c r="M2975" s="20">
        <v>1088</v>
      </c>
      <c r="N2975" s="20">
        <v>1088</v>
      </c>
      <c r="O2975" s="20" t="s">
        <v>927</v>
      </c>
      <c r="P2975" s="20" t="s">
        <v>50</v>
      </c>
      <c r="Q2975" s="28"/>
      <c r="R2975" s="21" t="s">
        <v>69</v>
      </c>
      <c r="S2975" s="21"/>
      <c r="T2975" s="21" t="s">
        <v>53</v>
      </c>
      <c r="U2975" s="21" t="s">
        <v>1803</v>
      </c>
      <c r="V2975" s="46">
        <v>1</v>
      </c>
      <c r="W2975" s="26">
        <f t="shared" si="2029"/>
        <v>1</v>
      </c>
      <c r="X2975" s="26">
        <f t="shared" si="2030"/>
        <v>1</v>
      </c>
      <c r="Y2975" s="21">
        <v>10</v>
      </c>
      <c r="Z2975" s="22">
        <f t="shared" si="2018"/>
        <v>1088</v>
      </c>
      <c r="AA2975" s="20" t="s">
        <v>3440</v>
      </c>
      <c r="AB2975" s="22"/>
      <c r="AC2975" s="22">
        <v>1</v>
      </c>
      <c r="AD2975" s="22"/>
      <c r="AE2975" s="22">
        <f t="shared" si="2048"/>
        <v>1088</v>
      </c>
      <c r="AF2975" s="22">
        <f t="shared" si="2031"/>
        <v>1088</v>
      </c>
      <c r="AG2975" s="20">
        <f t="shared" ref="AG2975:AG2977" si="2051">N2975</f>
        <v>1088</v>
      </c>
      <c r="AH2975" s="20" t="str">
        <f>VLOOKUP(U2975,[1]提成计算!B:I,8,FALSE)</f>
        <v xml:space="preserve"> </v>
      </c>
      <c r="AI2975" s="20"/>
      <c r="AJ2975" s="22"/>
      <c r="AK2975" s="22"/>
      <c r="AM2975" s="22"/>
      <c r="AN2975" s="22"/>
      <c r="AO2975" s="22" t="s">
        <v>2216</v>
      </c>
      <c r="AP2975" s="22" t="s">
        <v>1301</v>
      </c>
      <c r="AS2975" s="20"/>
      <c r="AT2975" s="20"/>
      <c r="AU2975" s="20"/>
    </row>
    <row r="2976" spans="1:47" x14ac:dyDescent="0.15">
      <c r="A2976" s="21" t="s">
        <v>1273</v>
      </c>
      <c r="B2976" s="20" t="s">
        <v>918</v>
      </c>
      <c r="C2976" s="20" t="s">
        <v>1050</v>
      </c>
      <c r="D2976" s="20" t="s">
        <v>1070</v>
      </c>
      <c r="E2976" s="20" t="s">
        <v>1710</v>
      </c>
      <c r="F2976" s="20" t="s">
        <v>1250</v>
      </c>
      <c r="G2976" s="20" t="s">
        <v>4137</v>
      </c>
      <c r="H2976" s="20"/>
      <c r="I2976" s="20">
        <v>13556709051</v>
      </c>
      <c r="J2976" s="20" t="s">
        <v>1268</v>
      </c>
      <c r="K2976" s="20" t="s">
        <v>3733</v>
      </c>
      <c r="L2976" s="20" t="s">
        <v>1358</v>
      </c>
      <c r="M2976" s="20">
        <v>1088</v>
      </c>
      <c r="N2976" s="20">
        <v>1088</v>
      </c>
      <c r="O2976" s="20" t="s">
        <v>927</v>
      </c>
      <c r="P2976" s="20" t="s">
        <v>50</v>
      </c>
      <c r="Q2976" s="28"/>
      <c r="R2976" s="21" t="s">
        <v>104</v>
      </c>
      <c r="S2976" s="21"/>
      <c r="T2976" s="21" t="s">
        <v>53</v>
      </c>
      <c r="U2976" s="21" t="s">
        <v>1712</v>
      </c>
      <c r="V2976" s="46">
        <v>1</v>
      </c>
      <c r="W2976" s="26">
        <f t="shared" si="2029"/>
        <v>1</v>
      </c>
      <c r="X2976" s="26">
        <f t="shared" si="2030"/>
        <v>1</v>
      </c>
      <c r="Y2976" s="21">
        <v>10</v>
      </c>
      <c r="Z2976" s="22">
        <f t="shared" si="2018"/>
        <v>1088</v>
      </c>
      <c r="AA2976" s="20" t="s">
        <v>2218</v>
      </c>
      <c r="AB2976" s="22"/>
      <c r="AC2976" s="22">
        <v>1</v>
      </c>
      <c r="AD2976" s="22"/>
      <c r="AE2976" s="22">
        <f t="shared" si="2048"/>
        <v>1088</v>
      </c>
      <c r="AF2976" s="22">
        <f t="shared" si="2031"/>
        <v>1088</v>
      </c>
      <c r="AG2976" s="20">
        <f t="shared" si="2051"/>
        <v>1088</v>
      </c>
      <c r="AH2976" s="20" t="str">
        <f>VLOOKUP(U2976,[1]提成计算!B:I,8,FALSE)</f>
        <v xml:space="preserve"> </v>
      </c>
      <c r="AI2976" s="20"/>
      <c r="AJ2976" s="22"/>
      <c r="AK2976" s="22"/>
      <c r="AM2976" s="22"/>
      <c r="AN2976" s="22"/>
      <c r="AO2976" s="22" t="s">
        <v>2216</v>
      </c>
      <c r="AP2976" s="22" t="s">
        <v>1301</v>
      </c>
      <c r="AS2976" s="20"/>
      <c r="AT2976" s="20"/>
      <c r="AU2976" s="20"/>
    </row>
    <row r="2977" spans="1:47" x14ac:dyDescent="0.15">
      <c r="A2977" s="21" t="s">
        <v>1273</v>
      </c>
      <c r="B2977" s="20" t="s">
        <v>918</v>
      </c>
      <c r="C2977" s="20" t="s">
        <v>1050</v>
      </c>
      <c r="D2977" s="20" t="s">
        <v>1070</v>
      </c>
      <c r="E2977" s="20" t="s">
        <v>1302</v>
      </c>
      <c r="F2977" s="20" t="s">
        <v>1250</v>
      </c>
      <c r="G2977" s="20" t="s">
        <v>4138</v>
      </c>
      <c r="H2977" s="20"/>
      <c r="I2977" s="20">
        <v>13669898751</v>
      </c>
      <c r="J2977" s="20" t="s">
        <v>1268</v>
      </c>
      <c r="K2977" s="20" t="s">
        <v>205</v>
      </c>
      <c r="L2977" s="20" t="s">
        <v>1358</v>
      </c>
      <c r="M2977" s="20">
        <v>1088</v>
      </c>
      <c r="N2977" s="20">
        <v>1088</v>
      </c>
      <c r="O2977" s="20" t="s">
        <v>927</v>
      </c>
      <c r="P2977" s="20" t="s">
        <v>50</v>
      </c>
      <c r="Q2977" s="28"/>
      <c r="R2977" s="21" t="s">
        <v>104</v>
      </c>
      <c r="S2977" s="21"/>
      <c r="T2977" s="21" t="s">
        <v>53</v>
      </c>
      <c r="U2977" s="21" t="s">
        <v>206</v>
      </c>
      <c r="V2977" s="46">
        <v>1</v>
      </c>
      <c r="W2977" s="26">
        <f t="shared" si="2029"/>
        <v>1</v>
      </c>
      <c r="X2977" s="26">
        <f t="shared" si="2030"/>
        <v>1</v>
      </c>
      <c r="Y2977" s="21">
        <v>10</v>
      </c>
      <c r="Z2977" s="22">
        <f t="shared" si="2018"/>
        <v>1088</v>
      </c>
      <c r="AA2977" s="20" t="s">
        <v>2218</v>
      </c>
      <c r="AB2977" s="22"/>
      <c r="AC2977" s="22">
        <v>1</v>
      </c>
      <c r="AD2977" s="22"/>
      <c r="AE2977" s="22">
        <f t="shared" si="2048"/>
        <v>1088</v>
      </c>
      <c r="AF2977" s="22">
        <f t="shared" si="2031"/>
        <v>1088</v>
      </c>
      <c r="AG2977" s="20">
        <f t="shared" si="2051"/>
        <v>1088</v>
      </c>
      <c r="AH2977" s="20" t="str">
        <f>VLOOKUP(U2977,[1]提成计算!B:I,8,FALSE)</f>
        <v xml:space="preserve"> </v>
      </c>
      <c r="AI2977" s="20"/>
      <c r="AJ2977" s="22"/>
      <c r="AK2977" s="22"/>
      <c r="AM2977" s="22"/>
      <c r="AN2977" s="22"/>
      <c r="AO2977" s="22" t="s">
        <v>2216</v>
      </c>
      <c r="AP2977" s="22" t="s">
        <v>1301</v>
      </c>
      <c r="AS2977" s="20"/>
      <c r="AT2977" s="20"/>
      <c r="AU2977" s="20"/>
    </row>
    <row r="2978" spans="1:47" s="31" customFormat="1" x14ac:dyDescent="0.15">
      <c r="A2978" s="30" t="s">
        <v>1273</v>
      </c>
      <c r="B2978" s="36" t="s">
        <v>918</v>
      </c>
      <c r="C2978" s="36" t="s">
        <v>1050</v>
      </c>
      <c r="D2978" s="36" t="s">
        <v>1051</v>
      </c>
      <c r="E2978" s="36" t="s">
        <v>1052</v>
      </c>
      <c r="F2978" s="36" t="s">
        <v>1250</v>
      </c>
      <c r="G2978" s="36" t="s">
        <v>4139</v>
      </c>
      <c r="H2978" s="36"/>
      <c r="I2978" s="36">
        <v>13925545201</v>
      </c>
      <c r="J2978" s="36" t="s">
        <v>924</v>
      </c>
      <c r="K2978" s="36" t="s">
        <v>3825</v>
      </c>
      <c r="L2978" s="36" t="s">
        <v>1918</v>
      </c>
      <c r="M2978" s="36">
        <v>680</v>
      </c>
      <c r="N2978" s="36">
        <v>680</v>
      </c>
      <c r="O2978" s="36" t="s">
        <v>1262</v>
      </c>
      <c r="P2978" s="36" t="s">
        <v>50</v>
      </c>
      <c r="Q2978" s="35"/>
      <c r="R2978" s="31" t="s">
        <v>2247</v>
      </c>
      <c r="S2978" s="30"/>
      <c r="T2978" s="30" t="s">
        <v>4140</v>
      </c>
      <c r="U2978" s="31" t="s">
        <v>121</v>
      </c>
      <c r="V2978" s="47">
        <v>1</v>
      </c>
      <c r="W2978" s="33">
        <f t="shared" si="2029"/>
        <v>1</v>
      </c>
      <c r="X2978" s="33"/>
      <c r="Y2978" s="30">
        <v>4</v>
      </c>
      <c r="Z2978" s="31">
        <f t="shared" si="2018"/>
        <v>680</v>
      </c>
      <c r="AA2978" s="36" t="s">
        <v>2218</v>
      </c>
      <c r="AB2978" s="31">
        <v>1</v>
      </c>
      <c r="AG2978" s="36"/>
      <c r="AL2978" s="31" t="s">
        <v>1309</v>
      </c>
      <c r="AO2978" s="31" t="s">
        <v>2216</v>
      </c>
      <c r="AP2978" s="31" t="s">
        <v>2261</v>
      </c>
      <c r="AS2978" s="36"/>
      <c r="AT2978" s="36"/>
      <c r="AU2978" s="36"/>
    </row>
    <row r="2979" spans="1:47" x14ac:dyDescent="0.15">
      <c r="A2979" s="21" t="s">
        <v>1273</v>
      </c>
      <c r="B2979" s="20" t="s">
        <v>918</v>
      </c>
      <c r="C2979" s="20" t="s">
        <v>1050</v>
      </c>
      <c r="D2979" s="20" t="s">
        <v>1062</v>
      </c>
      <c r="E2979" s="20" t="s">
        <v>1817</v>
      </c>
      <c r="F2979" s="20" t="s">
        <v>1250</v>
      </c>
      <c r="G2979" s="20" t="s">
        <v>4141</v>
      </c>
      <c r="H2979" s="20"/>
      <c r="I2979" s="20">
        <v>13538689283</v>
      </c>
      <c r="J2979" s="20" t="s">
        <v>924</v>
      </c>
      <c r="K2979" s="20" t="s">
        <v>1057</v>
      </c>
      <c r="L2979" s="20" t="s">
        <v>1299</v>
      </c>
      <c r="M2979" s="20">
        <v>888</v>
      </c>
      <c r="N2979" s="20">
        <v>888</v>
      </c>
      <c r="O2979" s="20" t="s">
        <v>927</v>
      </c>
      <c r="P2979" s="20" t="s">
        <v>50</v>
      </c>
      <c r="Q2979" s="28"/>
      <c r="R2979" s="21" t="s">
        <v>1059</v>
      </c>
      <c r="S2979" s="25" t="s">
        <v>1060</v>
      </c>
      <c r="T2979" s="21" t="s">
        <v>53</v>
      </c>
      <c r="U2979" s="21" t="s">
        <v>1061</v>
      </c>
      <c r="V2979" s="46">
        <v>1</v>
      </c>
      <c r="W2979" s="26">
        <f t="shared" si="2029"/>
        <v>1</v>
      </c>
      <c r="Y2979" s="21">
        <v>12</v>
      </c>
      <c r="Z2979" s="22">
        <f t="shared" si="2018"/>
        <v>888</v>
      </c>
      <c r="AA2979" s="20" t="s">
        <v>2218</v>
      </c>
      <c r="AB2979" s="22"/>
      <c r="AC2979" s="22">
        <v>1</v>
      </c>
      <c r="AD2979" s="22"/>
      <c r="AE2979" s="22">
        <f t="shared" ref="AE2979:AE2981" si="2052">N2979</f>
        <v>888</v>
      </c>
      <c r="AF2979" s="22">
        <f t="shared" si="2031"/>
        <v>888</v>
      </c>
      <c r="AG2979" s="20"/>
      <c r="AH2979" s="22"/>
      <c r="AI2979" s="22"/>
      <c r="AJ2979" s="22">
        <f t="shared" ref="AJ2979" si="2053">N2979</f>
        <v>888</v>
      </c>
      <c r="AK2979" s="22">
        <f>IF(O2979="(传统)XDSL",VLOOKUP(S2979,[2]直销续费率明细!C:I,7,FALSE)*1,IF(O2979="GPON+XDSL",VLOOKUP(S2979,[2]直销续费率明细!C:I,7,FALSE)*1,VLOOKUP(S2979,[2]直销续费率明细!C:I,5,FALSE)*1))</f>
        <v>-40</v>
      </c>
      <c r="AL2979" s="22" t="s">
        <v>1309</v>
      </c>
      <c r="AM2979" s="22"/>
      <c r="AN2979" s="22"/>
      <c r="AO2979" s="22" t="s">
        <v>3441</v>
      </c>
      <c r="AP2979" s="22" t="s">
        <v>1301</v>
      </c>
      <c r="AS2979" s="20">
        <f>IF(Y2979&gt;=10,VLOOKUP(U2979,[2]提成计算!B:T,19,FALSE),VLOOKUP(U2979,[2]提成计算!B:T,18,FALSE))</f>
        <v>0.09</v>
      </c>
      <c r="AT2979" s="20">
        <f t="shared" ref="AT2979" si="2054">IF(AD2979*AS2979&gt;0,AD2979*AS2979,AE2979*AS2979)</f>
        <v>79.92</v>
      </c>
      <c r="AU2979" s="20">
        <f t="shared" ref="AU2979" si="2055">IF(AND(AK2979&lt;0,AK2979+AT2979&lt;0),-AT2979,AK2979)</f>
        <v>-40</v>
      </c>
    </row>
    <row r="2980" spans="1:47" x14ac:dyDescent="0.15">
      <c r="A2980" s="21" t="s">
        <v>1273</v>
      </c>
      <c r="B2980" s="20" t="s">
        <v>918</v>
      </c>
      <c r="C2980" s="20" t="s">
        <v>1050</v>
      </c>
      <c r="D2980" s="20" t="s">
        <v>1070</v>
      </c>
      <c r="E2980" s="20" t="s">
        <v>1606</v>
      </c>
      <c r="F2980" s="20" t="s">
        <v>1250</v>
      </c>
      <c r="G2980" s="20" t="s">
        <v>4142</v>
      </c>
      <c r="H2980" s="20"/>
      <c r="I2980" s="20">
        <v>13662708886</v>
      </c>
      <c r="J2980" s="20" t="s">
        <v>1268</v>
      </c>
      <c r="K2980" s="20" t="s">
        <v>343</v>
      </c>
      <c r="L2980" s="20" t="s">
        <v>1358</v>
      </c>
      <c r="M2980" s="20">
        <v>1088</v>
      </c>
      <c r="N2980" s="20">
        <v>1088</v>
      </c>
      <c r="O2980" s="20" t="s">
        <v>927</v>
      </c>
      <c r="P2980" s="20" t="s">
        <v>50</v>
      </c>
      <c r="Q2980" s="28"/>
      <c r="R2980" s="21" t="s">
        <v>104</v>
      </c>
      <c r="S2980" s="21"/>
      <c r="T2980" s="21" t="s">
        <v>53</v>
      </c>
      <c r="U2980" s="21" t="s">
        <v>344</v>
      </c>
      <c r="V2980" s="46">
        <v>1</v>
      </c>
      <c r="W2980" s="26">
        <f t="shared" si="2029"/>
        <v>1</v>
      </c>
      <c r="X2980" s="26">
        <f t="shared" si="2030"/>
        <v>1</v>
      </c>
      <c r="Y2980" s="21">
        <v>10</v>
      </c>
      <c r="Z2980" s="22">
        <f t="shared" si="2018"/>
        <v>1088</v>
      </c>
      <c r="AA2980" s="20" t="s">
        <v>3440</v>
      </c>
      <c r="AB2980" s="22"/>
      <c r="AC2980" s="22">
        <v>1</v>
      </c>
      <c r="AD2980" s="22"/>
      <c r="AE2980" s="22">
        <f t="shared" si="2052"/>
        <v>1088</v>
      </c>
      <c r="AF2980" s="22">
        <f t="shared" si="2031"/>
        <v>1088</v>
      </c>
      <c r="AG2980" s="20">
        <f t="shared" ref="AG2980:AG2981" si="2056">N2980</f>
        <v>1088</v>
      </c>
      <c r="AH2980" s="20" t="str">
        <f>VLOOKUP(U2980,[1]提成计算!B:I,8,FALSE)</f>
        <v>否</v>
      </c>
      <c r="AI2980" s="20"/>
      <c r="AJ2980" s="22"/>
      <c r="AK2980" s="22"/>
      <c r="AM2980" s="22"/>
      <c r="AN2980" s="22"/>
      <c r="AO2980" s="22" t="s">
        <v>3441</v>
      </c>
      <c r="AP2980" s="22" t="s">
        <v>1301</v>
      </c>
      <c r="AS2980" s="20"/>
      <c r="AT2980" s="20"/>
      <c r="AU2980" s="20"/>
    </row>
    <row r="2981" spans="1:47" x14ac:dyDescent="0.15">
      <c r="A2981" s="21" t="s">
        <v>1273</v>
      </c>
      <c r="B2981" s="20" t="s">
        <v>918</v>
      </c>
      <c r="C2981" s="20" t="s">
        <v>1050</v>
      </c>
      <c r="D2981" s="20" t="s">
        <v>1070</v>
      </c>
      <c r="E2981" s="20" t="s">
        <v>1606</v>
      </c>
      <c r="F2981" s="20" t="s">
        <v>1250</v>
      </c>
      <c r="G2981" s="20" t="s">
        <v>4143</v>
      </c>
      <c r="H2981" s="20"/>
      <c r="I2981" s="20">
        <v>13603008552</v>
      </c>
      <c r="J2981" s="20" t="s">
        <v>1268</v>
      </c>
      <c r="K2981" s="20" t="s">
        <v>3819</v>
      </c>
      <c r="L2981" s="20" t="s">
        <v>1358</v>
      </c>
      <c r="M2981" s="20">
        <v>1088</v>
      </c>
      <c r="N2981" s="20">
        <v>1088</v>
      </c>
      <c r="O2981" s="20" t="s">
        <v>927</v>
      </c>
      <c r="P2981" s="20" t="s">
        <v>50</v>
      </c>
      <c r="Q2981" s="28"/>
      <c r="R2981" s="21" t="s">
        <v>104</v>
      </c>
      <c r="S2981" s="21"/>
      <c r="T2981" s="21" t="s">
        <v>3575</v>
      </c>
      <c r="U2981" s="21" t="s">
        <v>344</v>
      </c>
      <c r="V2981" s="46">
        <v>1</v>
      </c>
      <c r="W2981" s="26">
        <f t="shared" si="2029"/>
        <v>1</v>
      </c>
      <c r="X2981" s="26">
        <f t="shared" si="2030"/>
        <v>1</v>
      </c>
      <c r="Y2981" s="21">
        <v>10</v>
      </c>
      <c r="Z2981" s="22">
        <f t="shared" si="2018"/>
        <v>1088</v>
      </c>
      <c r="AA2981" s="20" t="s">
        <v>3440</v>
      </c>
      <c r="AB2981" s="22"/>
      <c r="AC2981" s="22">
        <v>1</v>
      </c>
      <c r="AD2981" s="22"/>
      <c r="AE2981" s="22">
        <f t="shared" si="2052"/>
        <v>1088</v>
      </c>
      <c r="AF2981" s="22">
        <f t="shared" si="2031"/>
        <v>1088</v>
      </c>
      <c r="AG2981" s="20">
        <f t="shared" si="2056"/>
        <v>1088</v>
      </c>
      <c r="AH2981" s="20" t="str">
        <f>VLOOKUP(U2981,[1]提成计算!B:I,8,FALSE)</f>
        <v>否</v>
      </c>
      <c r="AI2981" s="20"/>
      <c r="AJ2981" s="22"/>
      <c r="AK2981" s="22"/>
      <c r="AM2981" s="22"/>
      <c r="AN2981" s="22"/>
      <c r="AO2981" s="22" t="s">
        <v>3441</v>
      </c>
      <c r="AP2981" s="22" t="s">
        <v>1301</v>
      </c>
      <c r="AS2981" s="20"/>
      <c r="AT2981" s="20"/>
      <c r="AU2981" s="20"/>
    </row>
    <row r="2982" spans="1:47" x14ac:dyDescent="0.15">
      <c r="A2982" s="21" t="s">
        <v>1273</v>
      </c>
      <c r="B2982" s="20" t="s">
        <v>918</v>
      </c>
      <c r="C2982" s="20" t="s">
        <v>1050</v>
      </c>
      <c r="D2982" s="20" t="s">
        <v>1062</v>
      </c>
      <c r="E2982" s="20" t="s">
        <v>1055</v>
      </c>
      <c r="F2982" s="20" t="s">
        <v>1250</v>
      </c>
      <c r="G2982" s="20" t="s">
        <v>4144</v>
      </c>
      <c r="H2982" s="20"/>
      <c r="I2982" s="20">
        <v>13669836717</v>
      </c>
      <c r="J2982" s="20" t="s">
        <v>924</v>
      </c>
      <c r="K2982" s="20" t="s">
        <v>3805</v>
      </c>
      <c r="L2982" s="20" t="s">
        <v>2501</v>
      </c>
      <c r="M2982" s="20">
        <v>240</v>
      </c>
      <c r="N2982" s="20">
        <v>240</v>
      </c>
      <c r="O2982" s="20" t="s">
        <v>927</v>
      </c>
      <c r="P2982" s="20" t="s">
        <v>50</v>
      </c>
      <c r="Q2982" s="28"/>
      <c r="R2982" s="21" t="s">
        <v>69</v>
      </c>
      <c r="S2982" s="25" t="s">
        <v>1060</v>
      </c>
      <c r="T2982" s="21" t="s">
        <v>53</v>
      </c>
      <c r="U2982" s="21" t="s">
        <v>3806</v>
      </c>
      <c r="V2982" s="46">
        <f>3/12</f>
        <v>0.25</v>
      </c>
      <c r="W2982" s="26">
        <f t="shared" si="2029"/>
        <v>0.25</v>
      </c>
      <c r="Y2982" s="21">
        <v>4</v>
      </c>
      <c r="Z2982" s="22">
        <f t="shared" si="2018"/>
        <v>240</v>
      </c>
      <c r="AA2982" s="20" t="s">
        <v>3440</v>
      </c>
      <c r="AB2982" s="22">
        <v>1</v>
      </c>
      <c r="AC2982" s="22"/>
      <c r="AD2982" s="22">
        <f>N2982</f>
        <v>240</v>
      </c>
      <c r="AE2982" s="22"/>
      <c r="AF2982" s="22">
        <f t="shared" si="2031"/>
        <v>240</v>
      </c>
      <c r="AG2982" s="20"/>
      <c r="AH2982" s="22"/>
      <c r="AI2982" s="22"/>
      <c r="AJ2982" s="22">
        <f t="shared" ref="AJ2982:AJ2985" si="2057">N2982</f>
        <v>240</v>
      </c>
      <c r="AK2982" s="22">
        <f>IF(O2982="(传统)XDSL",VLOOKUP(S2982,[2]直销续费率明细!C:I,7,FALSE)*1,IF(O2982="GPON+XDSL",VLOOKUP(S2982,[2]直销续费率明细!C:I,7,FALSE)*1,VLOOKUP(S2982,[2]直销续费率明细!C:I,5,FALSE)*1))</f>
        <v>-40</v>
      </c>
      <c r="AL2982" s="22" t="s">
        <v>1309</v>
      </c>
      <c r="AM2982" s="22"/>
      <c r="AN2982" s="22"/>
      <c r="AO2982" s="22" t="s">
        <v>3441</v>
      </c>
      <c r="AP2982" s="22" t="s">
        <v>3631</v>
      </c>
      <c r="AS2982" s="20">
        <f>IF(Y2982&gt;=10,VLOOKUP(U2982,[2]提成计算!B:T,19,FALSE),VLOOKUP(U2982,[2]提成计算!B:T,18,FALSE))</f>
        <v>0.06</v>
      </c>
      <c r="AT2982" s="20">
        <f t="shared" ref="AT2982:AT2985" si="2058">IF(AD2982*AS2982&gt;0,AD2982*AS2982,AE2982*AS2982)</f>
        <v>14.399999999999999</v>
      </c>
      <c r="AU2982" s="20">
        <f t="shared" ref="AU2982:AU2985" si="2059">IF(AND(AK2982&lt;0,AK2982+AT2982&lt;0),-AT2982,AK2982)</f>
        <v>-14.399999999999999</v>
      </c>
    </row>
    <row r="2983" spans="1:47" x14ac:dyDescent="0.15">
      <c r="A2983" s="21" t="s">
        <v>1273</v>
      </c>
      <c r="B2983" s="20" t="s">
        <v>918</v>
      </c>
      <c r="C2983" s="20" t="s">
        <v>1050</v>
      </c>
      <c r="D2983" s="20" t="s">
        <v>1065</v>
      </c>
      <c r="E2983" s="20" t="s">
        <v>3766</v>
      </c>
      <c r="F2983" s="20" t="s">
        <v>1250</v>
      </c>
      <c r="G2983" s="20" t="s">
        <v>4145</v>
      </c>
      <c r="H2983" s="20"/>
      <c r="I2983" s="20">
        <v>13802469356</v>
      </c>
      <c r="J2983" s="20" t="s">
        <v>924</v>
      </c>
      <c r="K2983" s="20" t="s">
        <v>4146</v>
      </c>
      <c r="L2983" s="20" t="s">
        <v>1376</v>
      </c>
      <c r="M2983" s="20">
        <v>1088</v>
      </c>
      <c r="N2983" s="20">
        <v>1088</v>
      </c>
      <c r="O2983" s="20" t="s">
        <v>927</v>
      </c>
      <c r="P2983" s="20" t="s">
        <v>50</v>
      </c>
      <c r="Q2983" s="28"/>
      <c r="R2983" s="21" t="s">
        <v>69</v>
      </c>
      <c r="S2983" s="25" t="s">
        <v>4147</v>
      </c>
      <c r="T2983" s="21" t="s">
        <v>53</v>
      </c>
      <c r="U2983" s="21" t="s">
        <v>70</v>
      </c>
      <c r="V2983" s="46">
        <v>1</v>
      </c>
      <c r="W2983" s="26">
        <f t="shared" si="2029"/>
        <v>1</v>
      </c>
      <c r="Y2983" s="21">
        <v>10</v>
      </c>
      <c r="Z2983" s="22">
        <f t="shared" si="2018"/>
        <v>1088</v>
      </c>
      <c r="AA2983" s="20" t="s">
        <v>3440</v>
      </c>
      <c r="AB2983" s="22"/>
      <c r="AC2983" s="22">
        <v>1</v>
      </c>
      <c r="AD2983" s="22"/>
      <c r="AE2983" s="22">
        <f>N2983</f>
        <v>1088</v>
      </c>
      <c r="AF2983" s="22">
        <f t="shared" si="2031"/>
        <v>1088</v>
      </c>
      <c r="AG2983" s="20"/>
      <c r="AH2983" s="22"/>
      <c r="AI2983" s="22"/>
      <c r="AJ2983" s="22">
        <f t="shared" si="2057"/>
        <v>1088</v>
      </c>
      <c r="AK2983" s="22">
        <f>IF(O2983="(传统)XDSL",VLOOKUP(S2983,[2]直销续费率明细!C:I,7,FALSE)*1,IF(O2983="GPON+XDSL",VLOOKUP(S2983,[2]直销续费率明细!C:I,7,FALSE)*1,VLOOKUP(S2983,[2]直销续费率明细!C:I,5,FALSE)*1))</f>
        <v>-40</v>
      </c>
      <c r="AL2983" s="22" t="s">
        <v>1309</v>
      </c>
      <c r="AM2983" s="22"/>
      <c r="AN2983" s="22"/>
      <c r="AO2983" s="22" t="s">
        <v>3441</v>
      </c>
      <c r="AP2983" s="22" t="s">
        <v>1301</v>
      </c>
      <c r="AS2983" s="20">
        <f>IF(Y2983&gt;=10,VLOOKUP(U2983,[2]提成计算!B:T,19,FALSE),VLOOKUP(U2983,[2]提成计算!B:T,18,FALSE))</f>
        <v>0.09</v>
      </c>
      <c r="AT2983" s="20">
        <f t="shared" si="2058"/>
        <v>97.92</v>
      </c>
      <c r="AU2983" s="20">
        <f t="shared" si="2059"/>
        <v>-40</v>
      </c>
    </row>
    <row r="2984" spans="1:47" x14ac:dyDescent="0.15">
      <c r="A2984" s="21" t="s">
        <v>1273</v>
      </c>
      <c r="B2984" s="20" t="s">
        <v>918</v>
      </c>
      <c r="C2984" s="20" t="s">
        <v>1050</v>
      </c>
      <c r="D2984" s="20" t="s">
        <v>1065</v>
      </c>
      <c r="E2984" s="20" t="s">
        <v>1066</v>
      </c>
      <c r="F2984" s="20" t="s">
        <v>1250</v>
      </c>
      <c r="G2984" s="20" t="s">
        <v>4148</v>
      </c>
      <c r="H2984" s="20"/>
      <c r="I2984" s="20">
        <v>13724509074</v>
      </c>
      <c r="J2984" s="20" t="s">
        <v>924</v>
      </c>
      <c r="K2984" s="20" t="s">
        <v>87</v>
      </c>
      <c r="L2984" s="20" t="s">
        <v>1918</v>
      </c>
      <c r="M2984" s="20">
        <v>680</v>
      </c>
      <c r="N2984" s="20">
        <v>680</v>
      </c>
      <c r="O2984" s="20" t="s">
        <v>1262</v>
      </c>
      <c r="P2984" s="20" t="s">
        <v>50</v>
      </c>
      <c r="Q2984" s="28"/>
      <c r="R2984" s="21" t="s">
        <v>69</v>
      </c>
      <c r="S2984" s="25" t="s">
        <v>1068</v>
      </c>
      <c r="T2984" s="21" t="s">
        <v>53</v>
      </c>
      <c r="U2984" s="21" t="s">
        <v>88</v>
      </c>
      <c r="V2984" s="46">
        <v>1</v>
      </c>
      <c r="W2984" s="26">
        <f t="shared" si="2029"/>
        <v>1</v>
      </c>
      <c r="Y2984" s="21">
        <v>4</v>
      </c>
      <c r="Z2984" s="22">
        <f t="shared" si="2018"/>
        <v>680</v>
      </c>
      <c r="AA2984" s="20" t="s">
        <v>3440</v>
      </c>
      <c r="AB2984" s="22">
        <v>1</v>
      </c>
      <c r="AC2984" s="22"/>
      <c r="AD2984" s="22">
        <f t="shared" ref="AD2984:AD2985" si="2060">N2984</f>
        <v>680</v>
      </c>
      <c r="AE2984" s="22"/>
      <c r="AF2984" s="22">
        <f t="shared" si="2031"/>
        <v>680</v>
      </c>
      <c r="AG2984" s="20"/>
      <c r="AH2984" s="22"/>
      <c r="AI2984" s="22"/>
      <c r="AJ2984" s="22">
        <f t="shared" si="2057"/>
        <v>680</v>
      </c>
      <c r="AK2984" s="22">
        <f>IF(O2984="(传统)XDSL",VLOOKUP(S2984,[2]直销续费率明细!C:I,7,FALSE)*1,IF(O2984="GPON+XDSL",VLOOKUP(S2984,[2]直销续费率明细!C:I,7,FALSE)*1,VLOOKUP(S2984,[2]直销续费率明细!C:I,5,FALSE)*1))</f>
        <v>0</v>
      </c>
      <c r="AL2984" s="22" t="s">
        <v>1300</v>
      </c>
      <c r="AM2984" s="22"/>
      <c r="AN2984" s="22"/>
      <c r="AO2984" s="22" t="s">
        <v>3441</v>
      </c>
      <c r="AP2984" s="22" t="s">
        <v>3460</v>
      </c>
      <c r="AS2984" s="20">
        <f>IF(Y2984&gt;=10,VLOOKUP(U2984,[2]提成计算!B:T,19,FALSE),VLOOKUP(U2984,[2]提成计算!B:T,18,FALSE))</f>
        <v>0.06</v>
      </c>
      <c r="AT2984" s="20">
        <f t="shared" si="2058"/>
        <v>40.799999999999997</v>
      </c>
      <c r="AU2984" s="20">
        <f t="shared" si="2059"/>
        <v>0</v>
      </c>
    </row>
    <row r="2985" spans="1:47" x14ac:dyDescent="0.15">
      <c r="A2985" s="21" t="s">
        <v>1273</v>
      </c>
      <c r="B2985" s="20" t="s">
        <v>918</v>
      </c>
      <c r="C2985" s="20" t="s">
        <v>1050</v>
      </c>
      <c r="D2985" s="20" t="s">
        <v>1070</v>
      </c>
      <c r="E2985" s="20" t="s">
        <v>1071</v>
      </c>
      <c r="F2985" s="20" t="s">
        <v>1250</v>
      </c>
      <c r="G2985" s="20" t="s">
        <v>4149</v>
      </c>
      <c r="H2985" s="20"/>
      <c r="I2985" s="20" t="s">
        <v>4150</v>
      </c>
      <c r="J2985" s="20" t="s">
        <v>924</v>
      </c>
      <c r="K2985" s="20" t="s">
        <v>287</v>
      </c>
      <c r="L2985" s="20" t="s">
        <v>4151</v>
      </c>
      <c r="M2985" s="20">
        <v>1238</v>
      </c>
      <c r="N2985" s="20">
        <v>1238</v>
      </c>
      <c r="O2985" s="20" t="s">
        <v>1262</v>
      </c>
      <c r="P2985" s="20" t="s">
        <v>50</v>
      </c>
      <c r="Q2985" s="28"/>
      <c r="R2985" s="21" t="s">
        <v>104</v>
      </c>
      <c r="S2985" s="25" t="s">
        <v>1075</v>
      </c>
      <c r="T2985" s="21" t="s">
        <v>53</v>
      </c>
      <c r="U2985" s="21" t="s">
        <v>288</v>
      </c>
      <c r="V2985" s="46">
        <v>1</v>
      </c>
      <c r="W2985" s="26">
        <f t="shared" si="2029"/>
        <v>1</v>
      </c>
      <c r="Y2985" s="21">
        <v>4</v>
      </c>
      <c r="Z2985" s="22">
        <f t="shared" si="2018"/>
        <v>1238</v>
      </c>
      <c r="AA2985" s="20" t="s">
        <v>3440</v>
      </c>
      <c r="AB2985" s="22">
        <v>1</v>
      </c>
      <c r="AC2985" s="22"/>
      <c r="AD2985" s="22">
        <f t="shared" si="2060"/>
        <v>1238</v>
      </c>
      <c r="AE2985" s="22"/>
      <c r="AF2985" s="22">
        <f t="shared" si="2031"/>
        <v>1238</v>
      </c>
      <c r="AG2985" s="20"/>
      <c r="AH2985" s="22"/>
      <c r="AI2985" s="22"/>
      <c r="AJ2985" s="22">
        <f t="shared" si="2057"/>
        <v>1238</v>
      </c>
      <c r="AK2985" s="22">
        <f>IF(O2985="(传统)XDSL",VLOOKUP(S2985,[2]直销续费率明细!C:I,7,FALSE)*1,IF(O2985="GPON+XDSL",VLOOKUP(S2985,[2]直销续费率明细!C:I,7,FALSE)*1,VLOOKUP(S2985,[2]直销续费率明细!C:I,5,FALSE)*1))</f>
        <v>-20</v>
      </c>
      <c r="AL2985" s="22" t="s">
        <v>1309</v>
      </c>
      <c r="AM2985" s="22"/>
      <c r="AN2985" s="22"/>
      <c r="AO2985" s="22" t="s">
        <v>3441</v>
      </c>
      <c r="AP2985" s="22" t="s">
        <v>1301</v>
      </c>
      <c r="AS2985" s="20">
        <f>IF(Y2985&gt;=10,VLOOKUP(U2985,[2]提成计算!B:T,19,FALSE),VLOOKUP(U2985,[2]提成计算!B:T,18,FALSE))</f>
        <v>0.06</v>
      </c>
      <c r="AT2985" s="20">
        <f t="shared" si="2058"/>
        <v>74.28</v>
      </c>
      <c r="AU2985" s="20">
        <f t="shared" si="2059"/>
        <v>-20</v>
      </c>
    </row>
    <row r="2986" spans="1:47" x14ac:dyDescent="0.15">
      <c r="A2986" s="21" t="s">
        <v>1273</v>
      </c>
      <c r="B2986" s="20" t="s">
        <v>918</v>
      </c>
      <c r="C2986" s="20" t="s">
        <v>1050</v>
      </c>
      <c r="D2986" s="20" t="s">
        <v>1070</v>
      </c>
      <c r="E2986" s="20" t="s">
        <v>1302</v>
      </c>
      <c r="F2986" s="20" t="s">
        <v>1250</v>
      </c>
      <c r="G2986" s="20" t="s">
        <v>4152</v>
      </c>
      <c r="H2986" s="20"/>
      <c r="I2986" s="20">
        <v>13760105894</v>
      </c>
      <c r="J2986" s="20" t="s">
        <v>1268</v>
      </c>
      <c r="K2986" s="20" t="s">
        <v>3729</v>
      </c>
      <c r="L2986" s="20" t="s">
        <v>1358</v>
      </c>
      <c r="M2986" s="20">
        <v>1088</v>
      </c>
      <c r="N2986" s="20">
        <v>1088</v>
      </c>
      <c r="O2986" s="20" t="s">
        <v>927</v>
      </c>
      <c r="P2986" s="20" t="s">
        <v>50</v>
      </c>
      <c r="Q2986" s="28"/>
      <c r="R2986" s="21" t="s">
        <v>104</v>
      </c>
      <c r="S2986" s="21"/>
      <c r="T2986" s="21" t="s">
        <v>53</v>
      </c>
      <c r="U2986" s="21" t="s">
        <v>3730</v>
      </c>
      <c r="V2986" s="46">
        <v>1</v>
      </c>
      <c r="W2986" s="26">
        <f t="shared" si="2029"/>
        <v>1</v>
      </c>
      <c r="X2986" s="26">
        <f t="shared" si="2030"/>
        <v>1</v>
      </c>
      <c r="Y2986" s="21">
        <v>10</v>
      </c>
      <c r="Z2986" s="22">
        <f t="shared" si="2018"/>
        <v>1088</v>
      </c>
      <c r="AA2986" s="20" t="s">
        <v>3440</v>
      </c>
      <c r="AB2986" s="22"/>
      <c r="AC2986" s="22">
        <v>1</v>
      </c>
      <c r="AD2986" s="22"/>
      <c r="AE2986" s="22">
        <f t="shared" ref="AE2986:AE2992" si="2061">N2986</f>
        <v>1088</v>
      </c>
      <c r="AF2986" s="22">
        <f t="shared" si="2031"/>
        <v>1088</v>
      </c>
      <c r="AG2986" s="20">
        <f t="shared" ref="AG2986:AG2987" si="2062">N2986</f>
        <v>1088</v>
      </c>
      <c r="AH2986" s="20" t="str">
        <f>VLOOKUP(U2986,[1]提成计算!B:I,8,FALSE)</f>
        <v xml:space="preserve"> </v>
      </c>
      <c r="AI2986" s="20"/>
      <c r="AJ2986" s="22"/>
      <c r="AK2986" s="22"/>
      <c r="AM2986" s="22"/>
      <c r="AN2986" s="22"/>
      <c r="AO2986" s="22" t="s">
        <v>2216</v>
      </c>
      <c r="AP2986" s="22" t="s">
        <v>1301</v>
      </c>
      <c r="AS2986" s="20"/>
      <c r="AT2986" s="20"/>
      <c r="AU2986" s="20"/>
    </row>
    <row r="2987" spans="1:47" x14ac:dyDescent="0.15">
      <c r="A2987" s="21" t="s">
        <v>1273</v>
      </c>
      <c r="B2987" s="20" t="s">
        <v>918</v>
      </c>
      <c r="C2987" s="20" t="s">
        <v>1050</v>
      </c>
      <c r="D2987" s="20" t="s">
        <v>1051</v>
      </c>
      <c r="E2987" s="20" t="s">
        <v>1492</v>
      </c>
      <c r="F2987" s="20" t="s">
        <v>1250</v>
      </c>
      <c r="G2987" s="20" t="s">
        <v>4153</v>
      </c>
      <c r="H2987" s="20"/>
      <c r="I2987" s="20">
        <v>13751322176</v>
      </c>
      <c r="J2987" s="20" t="s">
        <v>1268</v>
      </c>
      <c r="K2987" s="20" t="s">
        <v>685</v>
      </c>
      <c r="L2987" s="20" t="s">
        <v>1358</v>
      </c>
      <c r="M2987" s="20">
        <v>1088</v>
      </c>
      <c r="N2987" s="20">
        <v>1088</v>
      </c>
      <c r="O2987" s="20" t="s">
        <v>927</v>
      </c>
      <c r="P2987" s="20" t="s">
        <v>50</v>
      </c>
      <c r="Q2987" s="28"/>
      <c r="R2987" s="21" t="s">
        <v>121</v>
      </c>
      <c r="S2987" s="21"/>
      <c r="T2987" s="21" t="s">
        <v>53</v>
      </c>
      <c r="U2987" s="21" t="s">
        <v>686</v>
      </c>
      <c r="V2987" s="46">
        <v>1</v>
      </c>
      <c r="W2987" s="26">
        <f t="shared" si="2029"/>
        <v>1</v>
      </c>
      <c r="X2987" s="26">
        <f t="shared" si="2030"/>
        <v>1</v>
      </c>
      <c r="Y2987" s="21">
        <v>10</v>
      </c>
      <c r="Z2987" s="22">
        <f t="shared" si="2018"/>
        <v>1088</v>
      </c>
      <c r="AA2987" s="20" t="s">
        <v>2218</v>
      </c>
      <c r="AB2987" s="22"/>
      <c r="AC2987" s="22">
        <v>1</v>
      </c>
      <c r="AD2987" s="22"/>
      <c r="AE2987" s="22">
        <f t="shared" si="2061"/>
        <v>1088</v>
      </c>
      <c r="AF2987" s="22">
        <f t="shared" si="2031"/>
        <v>1088</v>
      </c>
      <c r="AG2987" s="20">
        <f t="shared" si="2062"/>
        <v>1088</v>
      </c>
      <c r="AH2987" s="20" t="str">
        <f>VLOOKUP(U2987,[1]提成计算!B:I,8,FALSE)</f>
        <v xml:space="preserve"> </v>
      </c>
      <c r="AI2987" s="20"/>
      <c r="AJ2987" s="22"/>
      <c r="AK2987" s="22"/>
      <c r="AM2987" s="22"/>
      <c r="AN2987" s="22"/>
      <c r="AO2987" s="22" t="s">
        <v>2216</v>
      </c>
      <c r="AP2987" s="22" t="s">
        <v>1301</v>
      </c>
      <c r="AS2987" s="20"/>
      <c r="AT2987" s="20"/>
      <c r="AU2987" s="20"/>
    </row>
    <row r="2988" spans="1:47" x14ac:dyDescent="0.15">
      <c r="A2988" s="21" t="s">
        <v>1273</v>
      </c>
      <c r="B2988" s="20" t="s">
        <v>918</v>
      </c>
      <c r="C2988" s="20" t="s">
        <v>1050</v>
      </c>
      <c r="D2988" s="20" t="s">
        <v>1070</v>
      </c>
      <c r="E2988" s="20" t="s">
        <v>1071</v>
      </c>
      <c r="F2988" s="20" t="s">
        <v>1250</v>
      </c>
      <c r="G2988" s="20" t="s">
        <v>4154</v>
      </c>
      <c r="H2988" s="20"/>
      <c r="I2988" s="20">
        <v>18825765426</v>
      </c>
      <c r="J2988" s="20" t="s">
        <v>924</v>
      </c>
      <c r="K2988" s="20" t="s">
        <v>287</v>
      </c>
      <c r="L2988" s="20" t="s">
        <v>1376</v>
      </c>
      <c r="M2988" s="20">
        <v>1088</v>
      </c>
      <c r="N2988" s="20">
        <v>1088</v>
      </c>
      <c r="O2988" s="20" t="s">
        <v>927</v>
      </c>
      <c r="P2988" s="20" t="s">
        <v>50</v>
      </c>
      <c r="Q2988" s="28"/>
      <c r="R2988" s="21" t="s">
        <v>104</v>
      </c>
      <c r="S2988" s="25" t="s">
        <v>1075</v>
      </c>
      <c r="T2988" s="21" t="s">
        <v>53</v>
      </c>
      <c r="U2988" s="21" t="s">
        <v>288</v>
      </c>
      <c r="V2988" s="46">
        <v>1</v>
      </c>
      <c r="W2988" s="26">
        <f t="shared" si="2029"/>
        <v>1</v>
      </c>
      <c r="Y2988" s="21">
        <v>10</v>
      </c>
      <c r="Z2988" s="22">
        <f t="shared" si="2018"/>
        <v>1088</v>
      </c>
      <c r="AA2988" s="20" t="s">
        <v>2218</v>
      </c>
      <c r="AB2988" s="22"/>
      <c r="AC2988" s="22">
        <v>1</v>
      </c>
      <c r="AD2988" s="22"/>
      <c r="AE2988" s="22">
        <f t="shared" si="2061"/>
        <v>1088</v>
      </c>
      <c r="AF2988" s="22">
        <f t="shared" si="2031"/>
        <v>1088</v>
      </c>
      <c r="AG2988" s="20"/>
      <c r="AH2988" s="22"/>
      <c r="AI2988" s="22"/>
      <c r="AJ2988" s="22">
        <f t="shared" ref="AJ2988:AJ2991" si="2063">N2988</f>
        <v>1088</v>
      </c>
      <c r="AK2988" s="22">
        <f>IF(O2988="(传统)XDSL",VLOOKUP(S2988,[2]直销续费率明细!C:I,7,FALSE)*1,IF(O2988="GPON+XDSL",VLOOKUP(S2988,[2]直销续费率明细!C:I,7,FALSE)*1,VLOOKUP(S2988,[2]直销续费率明细!C:I,5,FALSE)*1))</f>
        <v>-40</v>
      </c>
      <c r="AL2988" s="22" t="s">
        <v>1309</v>
      </c>
      <c r="AM2988" s="22"/>
      <c r="AN2988" s="22"/>
      <c r="AO2988" s="22" t="s">
        <v>3441</v>
      </c>
      <c r="AP2988" s="22" t="s">
        <v>1301</v>
      </c>
      <c r="AS2988" s="20">
        <f>IF(Y2988&gt;=10,VLOOKUP(U2988,[2]提成计算!B:T,19,FALSE),VLOOKUP(U2988,[2]提成计算!B:T,18,FALSE))</f>
        <v>0.09</v>
      </c>
      <c r="AT2988" s="20">
        <f t="shared" ref="AT2988:AT2991" si="2064">IF(AD2988*AS2988&gt;0,AD2988*AS2988,AE2988*AS2988)</f>
        <v>97.92</v>
      </c>
      <c r="AU2988" s="20">
        <f t="shared" ref="AU2988:AU2991" si="2065">IF(AND(AK2988&lt;0,AK2988+AT2988&lt;0),-AT2988,AK2988)</f>
        <v>-40</v>
      </c>
    </row>
    <row r="2989" spans="1:47" x14ac:dyDescent="0.15">
      <c r="A2989" s="21" t="s">
        <v>1273</v>
      </c>
      <c r="B2989" s="20" t="s">
        <v>918</v>
      </c>
      <c r="C2989" s="20" t="s">
        <v>1050</v>
      </c>
      <c r="D2989" s="20" t="s">
        <v>1070</v>
      </c>
      <c r="E2989" s="20" t="s">
        <v>1071</v>
      </c>
      <c r="F2989" s="20" t="s">
        <v>1250</v>
      </c>
      <c r="G2989" s="20" t="s">
        <v>4155</v>
      </c>
      <c r="H2989" s="20"/>
      <c r="I2989" s="20">
        <v>15916771063</v>
      </c>
      <c r="J2989" s="20" t="s">
        <v>924</v>
      </c>
      <c r="K2989" s="20" t="s">
        <v>287</v>
      </c>
      <c r="L2989" s="20" t="s">
        <v>1299</v>
      </c>
      <c r="M2989" s="20">
        <v>888</v>
      </c>
      <c r="N2989" s="20">
        <v>888</v>
      </c>
      <c r="O2989" s="20" t="s">
        <v>927</v>
      </c>
      <c r="P2989" s="20" t="s">
        <v>50</v>
      </c>
      <c r="Q2989" s="28"/>
      <c r="R2989" s="21" t="s">
        <v>104</v>
      </c>
      <c r="S2989" s="25" t="s">
        <v>1075</v>
      </c>
      <c r="T2989" s="21" t="s">
        <v>53</v>
      </c>
      <c r="U2989" s="21" t="s">
        <v>288</v>
      </c>
      <c r="V2989" s="46">
        <v>1</v>
      </c>
      <c r="W2989" s="26">
        <f t="shared" si="2029"/>
        <v>1</v>
      </c>
      <c r="Y2989" s="21">
        <v>12</v>
      </c>
      <c r="Z2989" s="22">
        <f t="shared" si="2018"/>
        <v>888</v>
      </c>
      <c r="AA2989" s="20" t="s">
        <v>3440</v>
      </c>
      <c r="AB2989" s="22"/>
      <c r="AC2989" s="22">
        <v>1</v>
      </c>
      <c r="AD2989" s="22"/>
      <c r="AE2989" s="22">
        <f t="shared" si="2061"/>
        <v>888</v>
      </c>
      <c r="AF2989" s="22">
        <f t="shared" si="2031"/>
        <v>888</v>
      </c>
      <c r="AG2989" s="20"/>
      <c r="AH2989" s="22"/>
      <c r="AI2989" s="22"/>
      <c r="AJ2989" s="22">
        <f t="shared" si="2063"/>
        <v>888</v>
      </c>
      <c r="AK2989" s="22">
        <f>IF(O2989="(传统)XDSL",VLOOKUP(S2989,[2]直销续费率明细!C:I,7,FALSE)*1,IF(O2989="GPON+XDSL",VLOOKUP(S2989,[2]直销续费率明细!C:I,7,FALSE)*1,VLOOKUP(S2989,[2]直销续费率明细!C:I,5,FALSE)*1))</f>
        <v>-40</v>
      </c>
      <c r="AL2989" s="22" t="s">
        <v>1309</v>
      </c>
      <c r="AM2989" s="22"/>
      <c r="AN2989" s="22"/>
      <c r="AO2989" s="22" t="s">
        <v>3441</v>
      </c>
      <c r="AP2989" s="22" t="s">
        <v>1301</v>
      </c>
      <c r="AS2989" s="20">
        <f>IF(Y2989&gt;=10,VLOOKUP(U2989,[2]提成计算!B:T,19,FALSE),VLOOKUP(U2989,[2]提成计算!B:T,18,FALSE))</f>
        <v>0.09</v>
      </c>
      <c r="AT2989" s="20">
        <f t="shared" si="2064"/>
        <v>79.92</v>
      </c>
      <c r="AU2989" s="20">
        <f t="shared" si="2065"/>
        <v>-40</v>
      </c>
    </row>
    <row r="2990" spans="1:47" x14ac:dyDescent="0.15">
      <c r="A2990" s="21" t="s">
        <v>1273</v>
      </c>
      <c r="B2990" s="20" t="s">
        <v>918</v>
      </c>
      <c r="C2990" s="20" t="s">
        <v>1050</v>
      </c>
      <c r="D2990" s="20" t="s">
        <v>1051</v>
      </c>
      <c r="E2990" s="20" t="s">
        <v>1052</v>
      </c>
      <c r="F2990" s="20" t="s">
        <v>1250</v>
      </c>
      <c r="G2990" s="20" t="s">
        <v>4156</v>
      </c>
      <c r="H2990" s="20"/>
      <c r="I2990" s="20">
        <v>13713480076</v>
      </c>
      <c r="J2990" s="20" t="s">
        <v>924</v>
      </c>
      <c r="K2990" s="20" t="s">
        <v>685</v>
      </c>
      <c r="L2990" s="20" t="s">
        <v>1299</v>
      </c>
      <c r="M2990" s="20">
        <v>888</v>
      </c>
      <c r="N2990" s="20">
        <v>888</v>
      </c>
      <c r="O2990" s="20" t="s">
        <v>1262</v>
      </c>
      <c r="P2990" s="20" t="s">
        <v>50</v>
      </c>
      <c r="Q2990" s="28"/>
      <c r="R2990" s="21" t="s">
        <v>121</v>
      </c>
      <c r="S2990" s="25" t="s">
        <v>1054</v>
      </c>
      <c r="T2990" s="21" t="s">
        <v>53</v>
      </c>
      <c r="U2990" s="21" t="s">
        <v>686</v>
      </c>
      <c r="V2990" s="46">
        <v>1</v>
      </c>
      <c r="W2990" s="26">
        <f t="shared" si="2029"/>
        <v>1</v>
      </c>
      <c r="Y2990" s="21">
        <v>12</v>
      </c>
      <c r="Z2990" s="22">
        <f t="shared" si="2018"/>
        <v>888</v>
      </c>
      <c r="AA2990" s="20" t="s">
        <v>3440</v>
      </c>
      <c r="AB2990" s="22"/>
      <c r="AC2990" s="22">
        <v>1</v>
      </c>
      <c r="AD2990" s="22"/>
      <c r="AE2990" s="22">
        <f t="shared" si="2061"/>
        <v>888</v>
      </c>
      <c r="AF2990" s="22">
        <f t="shared" si="2031"/>
        <v>888</v>
      </c>
      <c r="AG2990" s="20"/>
      <c r="AH2990" s="22"/>
      <c r="AI2990" s="22"/>
      <c r="AJ2990" s="22">
        <f t="shared" si="2063"/>
        <v>888</v>
      </c>
      <c r="AK2990" s="22">
        <f>IF(O2990="(传统)XDSL",VLOOKUP(S2990,[2]直销续费率明细!C:I,7,FALSE)*1,IF(O2990="GPON+XDSL",VLOOKUP(S2990,[2]直销续费率明细!C:I,7,FALSE)*1,VLOOKUP(S2990,[2]直销续费率明细!C:I,5,FALSE)*1))</f>
        <v>25</v>
      </c>
      <c r="AL2990" s="22" t="s">
        <v>1309</v>
      </c>
      <c r="AM2990" s="22"/>
      <c r="AN2990" s="22"/>
      <c r="AO2990" s="22" t="s">
        <v>3441</v>
      </c>
      <c r="AP2990" s="22" t="s">
        <v>1301</v>
      </c>
      <c r="AS2990" s="20">
        <f>IF(Y2990&gt;=10,VLOOKUP(U2990,[2]提成计算!B:T,19,FALSE),VLOOKUP(U2990,[2]提成计算!B:T,18,FALSE))</f>
        <v>0.09</v>
      </c>
      <c r="AT2990" s="20">
        <f t="shared" si="2064"/>
        <v>79.92</v>
      </c>
      <c r="AU2990" s="20">
        <f t="shared" si="2065"/>
        <v>25</v>
      </c>
    </row>
    <row r="2991" spans="1:47" x14ac:dyDescent="0.15">
      <c r="A2991" s="21" t="s">
        <v>1273</v>
      </c>
      <c r="B2991" s="20" t="s">
        <v>918</v>
      </c>
      <c r="C2991" s="20" t="s">
        <v>1050</v>
      </c>
      <c r="D2991" s="20" t="s">
        <v>1051</v>
      </c>
      <c r="E2991" s="20" t="s">
        <v>1052</v>
      </c>
      <c r="F2991" s="20" t="s">
        <v>1250</v>
      </c>
      <c r="G2991" s="20" t="s">
        <v>1375</v>
      </c>
      <c r="H2991" s="20"/>
      <c r="I2991" s="20">
        <v>13728299030</v>
      </c>
      <c r="J2991" s="20" t="s">
        <v>924</v>
      </c>
      <c r="K2991" s="20" t="s">
        <v>685</v>
      </c>
      <c r="L2991" s="20" t="s">
        <v>2137</v>
      </c>
      <c r="M2991" s="20">
        <v>1408</v>
      </c>
      <c r="N2991" s="20">
        <v>1408</v>
      </c>
      <c r="O2991" s="20" t="s">
        <v>927</v>
      </c>
      <c r="P2991" s="20" t="s">
        <v>50</v>
      </c>
      <c r="Q2991" s="28"/>
      <c r="R2991" s="21" t="s">
        <v>121</v>
      </c>
      <c r="S2991" s="25" t="s">
        <v>1054</v>
      </c>
      <c r="T2991" s="21" t="s">
        <v>53</v>
      </c>
      <c r="U2991" s="21" t="s">
        <v>686</v>
      </c>
      <c r="V2991" s="46">
        <v>1</v>
      </c>
      <c r="W2991" s="26">
        <f t="shared" si="2029"/>
        <v>1</v>
      </c>
      <c r="Y2991" s="21">
        <v>12</v>
      </c>
      <c r="Z2991" s="22">
        <f t="shared" si="2018"/>
        <v>1408</v>
      </c>
      <c r="AA2991" s="20" t="s">
        <v>3440</v>
      </c>
      <c r="AB2991" s="22"/>
      <c r="AC2991" s="22">
        <v>1</v>
      </c>
      <c r="AD2991" s="22"/>
      <c r="AE2991" s="22">
        <f t="shared" si="2061"/>
        <v>1408</v>
      </c>
      <c r="AF2991" s="22">
        <f t="shared" si="2031"/>
        <v>1408</v>
      </c>
      <c r="AG2991" s="20"/>
      <c r="AH2991" s="22"/>
      <c r="AI2991" s="22"/>
      <c r="AJ2991" s="22">
        <f t="shared" si="2063"/>
        <v>1408</v>
      </c>
      <c r="AK2991" s="22">
        <f>IF(O2991="(传统)XDSL",VLOOKUP(S2991,[2]直销续费率明细!C:I,7,FALSE)*1,IF(O2991="GPON+XDSL",VLOOKUP(S2991,[2]直销续费率明细!C:I,7,FALSE)*1,VLOOKUP(S2991,[2]直销续费率明细!C:I,5,FALSE)*1))</f>
        <v>25</v>
      </c>
      <c r="AL2991" s="22" t="s">
        <v>1309</v>
      </c>
      <c r="AM2991" s="22"/>
      <c r="AN2991" s="22"/>
      <c r="AO2991" s="22" t="s">
        <v>3441</v>
      </c>
      <c r="AP2991" s="22" t="s">
        <v>1301</v>
      </c>
      <c r="AS2991" s="20">
        <f>IF(Y2991&gt;=10,VLOOKUP(U2991,[2]提成计算!B:T,19,FALSE),VLOOKUP(U2991,[2]提成计算!B:T,18,FALSE))</f>
        <v>0.09</v>
      </c>
      <c r="AT2991" s="20">
        <f t="shared" si="2064"/>
        <v>126.72</v>
      </c>
      <c r="AU2991" s="20">
        <f t="shared" si="2065"/>
        <v>25</v>
      </c>
    </row>
    <row r="2992" spans="1:47" x14ac:dyDescent="0.15">
      <c r="A2992" s="21" t="s">
        <v>1273</v>
      </c>
      <c r="B2992" s="20" t="s">
        <v>918</v>
      </c>
      <c r="C2992" s="20" t="s">
        <v>1050</v>
      </c>
      <c r="D2992" s="20" t="s">
        <v>1070</v>
      </c>
      <c r="E2992" s="20" t="s">
        <v>1302</v>
      </c>
      <c r="F2992" s="20" t="s">
        <v>1250</v>
      </c>
      <c r="G2992" s="20" t="s">
        <v>4157</v>
      </c>
      <c r="H2992" s="20"/>
      <c r="I2992" s="20">
        <v>13539183377</v>
      </c>
      <c r="J2992" s="20" t="s">
        <v>1268</v>
      </c>
      <c r="K2992" s="20" t="s">
        <v>3729</v>
      </c>
      <c r="L2992" s="20" t="s">
        <v>1376</v>
      </c>
      <c r="M2992" s="20">
        <v>1088</v>
      </c>
      <c r="N2992" s="20">
        <v>1088</v>
      </c>
      <c r="O2992" s="20" t="s">
        <v>1334</v>
      </c>
      <c r="P2992" s="20" t="s">
        <v>50</v>
      </c>
      <c r="Q2992" s="28"/>
      <c r="R2992" s="21" t="s">
        <v>104</v>
      </c>
      <c r="S2992" s="21"/>
      <c r="T2992" s="21" t="s">
        <v>53</v>
      </c>
      <c r="U2992" s="21" t="s">
        <v>3730</v>
      </c>
      <c r="V2992" s="46">
        <v>1</v>
      </c>
      <c r="W2992" s="26">
        <f t="shared" si="2029"/>
        <v>1</v>
      </c>
      <c r="X2992" s="26">
        <f t="shared" si="2030"/>
        <v>1</v>
      </c>
      <c r="Y2992" s="21">
        <v>10</v>
      </c>
      <c r="Z2992" s="22">
        <f t="shared" si="2018"/>
        <v>1088</v>
      </c>
      <c r="AA2992" s="20" t="s">
        <v>3440</v>
      </c>
      <c r="AB2992" s="22"/>
      <c r="AC2992" s="22">
        <v>1</v>
      </c>
      <c r="AD2992" s="22"/>
      <c r="AE2992" s="22">
        <f t="shared" si="2061"/>
        <v>1088</v>
      </c>
      <c r="AF2992" s="22">
        <f t="shared" si="2031"/>
        <v>1088</v>
      </c>
      <c r="AG2992" s="20">
        <f>N2992</f>
        <v>1088</v>
      </c>
      <c r="AH2992" s="20" t="str">
        <f>VLOOKUP(U2992,[1]提成计算!B:I,8,FALSE)</f>
        <v xml:space="preserve"> </v>
      </c>
      <c r="AI2992" s="20"/>
      <c r="AJ2992" s="22"/>
      <c r="AK2992" s="22"/>
      <c r="AM2992" s="22"/>
      <c r="AN2992" s="22"/>
      <c r="AO2992" s="22" t="s">
        <v>3441</v>
      </c>
      <c r="AP2992" s="22" t="s">
        <v>1301</v>
      </c>
      <c r="AS2992" s="20"/>
      <c r="AT2992" s="20"/>
      <c r="AU2992" s="20"/>
    </row>
    <row r="2993" spans="1:47" x14ac:dyDescent="0.15">
      <c r="A2993" s="21" t="s">
        <v>1273</v>
      </c>
      <c r="B2993" s="20" t="s">
        <v>918</v>
      </c>
      <c r="C2993" s="20" t="s">
        <v>1050</v>
      </c>
      <c r="D2993" s="20" t="s">
        <v>1070</v>
      </c>
      <c r="E2993" s="20" t="s">
        <v>1071</v>
      </c>
      <c r="F2993" s="20" t="s">
        <v>1250</v>
      </c>
      <c r="G2993" s="20" t="s">
        <v>4158</v>
      </c>
      <c r="H2993" s="20"/>
      <c r="I2993" s="20">
        <v>13829265258</v>
      </c>
      <c r="J2993" s="20" t="s">
        <v>924</v>
      </c>
      <c r="K2993" s="20" t="s">
        <v>1073</v>
      </c>
      <c r="L2993" s="20" t="s">
        <v>1918</v>
      </c>
      <c r="M2993" s="20">
        <v>680</v>
      </c>
      <c r="N2993" s="20">
        <v>680</v>
      </c>
      <c r="O2993" s="20" t="s">
        <v>1262</v>
      </c>
      <c r="P2993" s="20" t="s">
        <v>50</v>
      </c>
      <c r="Q2993" s="28"/>
      <c r="R2993" s="21" t="s">
        <v>104</v>
      </c>
      <c r="S2993" s="25" t="s">
        <v>1075</v>
      </c>
      <c r="T2993" s="21" t="s">
        <v>3727</v>
      </c>
      <c r="U2993" s="21"/>
      <c r="V2993" s="46">
        <v>1</v>
      </c>
      <c r="W2993" s="26">
        <f t="shared" si="2029"/>
        <v>1</v>
      </c>
      <c r="Y2993" s="21">
        <v>4</v>
      </c>
      <c r="Z2993" s="22">
        <f t="shared" si="2018"/>
        <v>680</v>
      </c>
      <c r="AA2993" s="20" t="s">
        <v>3440</v>
      </c>
      <c r="AB2993" s="22">
        <v>1</v>
      </c>
      <c r="AC2993" s="22"/>
      <c r="AD2993" s="22">
        <f t="shared" ref="AD2993:AD2994" si="2066">N2993</f>
        <v>680</v>
      </c>
      <c r="AE2993" s="22"/>
      <c r="AF2993" s="22">
        <f t="shared" si="2031"/>
        <v>680</v>
      </c>
      <c r="AG2993" s="20"/>
      <c r="AH2993" s="22"/>
      <c r="AI2993" s="22"/>
      <c r="AJ2993" s="22">
        <f t="shared" ref="AJ2993:AJ2994" si="2067">N2993</f>
        <v>680</v>
      </c>
      <c r="AK2993" s="22">
        <f>IF(O2993="(传统)XDSL",VLOOKUP(S2993,[1]续费率明细!C:I,7,FALSE)*1,IF(O2993="GPON+XDSL",VLOOKUP(S2993,[1]续费率明细!C:I,7,FALSE)*1,VLOOKUP(S2993,[1]续费率明细!C:I,5,FALSE)*1))</f>
        <v>-20</v>
      </c>
      <c r="AL2993" s="22" t="s">
        <v>1309</v>
      </c>
      <c r="AM2993" s="22"/>
      <c r="AN2993" s="22"/>
      <c r="AO2993" s="22" t="s">
        <v>3441</v>
      </c>
      <c r="AP2993" s="22" t="s">
        <v>3460</v>
      </c>
      <c r="AS2993" s="20"/>
      <c r="AT2993" s="20"/>
      <c r="AU2993" s="20"/>
    </row>
    <row r="2994" spans="1:47" x14ac:dyDescent="0.15">
      <c r="A2994" s="21" t="s">
        <v>1273</v>
      </c>
      <c r="B2994" s="20" t="s">
        <v>918</v>
      </c>
      <c r="C2994" s="20" t="s">
        <v>1050</v>
      </c>
      <c r="D2994" s="20" t="s">
        <v>1070</v>
      </c>
      <c r="E2994" s="20" t="s">
        <v>4122</v>
      </c>
      <c r="F2994" s="20" t="s">
        <v>1250</v>
      </c>
      <c r="G2994" s="20" t="s">
        <v>4159</v>
      </c>
      <c r="H2994" s="20"/>
      <c r="I2994" s="20">
        <v>13686283702</v>
      </c>
      <c r="J2994" s="20" t="s">
        <v>924</v>
      </c>
      <c r="K2994" s="20" t="s">
        <v>1073</v>
      </c>
      <c r="L2994" s="20" t="s">
        <v>2119</v>
      </c>
      <c r="M2994" s="20">
        <v>768</v>
      </c>
      <c r="N2994" s="20">
        <v>768</v>
      </c>
      <c r="O2994" s="20" t="s">
        <v>927</v>
      </c>
      <c r="P2994" s="20" t="s">
        <v>50</v>
      </c>
      <c r="Q2994" s="28"/>
      <c r="R2994" s="21" t="s">
        <v>104</v>
      </c>
      <c r="S2994" s="25" t="s">
        <v>1090</v>
      </c>
      <c r="T2994" s="21" t="s">
        <v>3727</v>
      </c>
      <c r="U2994" s="21"/>
      <c r="V2994" s="46">
        <v>1</v>
      </c>
      <c r="W2994" s="26">
        <f t="shared" si="2029"/>
        <v>1</v>
      </c>
      <c r="Y2994" s="21">
        <v>4</v>
      </c>
      <c r="Z2994" s="22">
        <f t="shared" si="2018"/>
        <v>768</v>
      </c>
      <c r="AA2994" s="20" t="s">
        <v>3440</v>
      </c>
      <c r="AB2994" s="22">
        <v>1</v>
      </c>
      <c r="AC2994" s="22"/>
      <c r="AD2994" s="22">
        <f t="shared" si="2066"/>
        <v>768</v>
      </c>
      <c r="AE2994" s="22"/>
      <c r="AF2994" s="22">
        <f t="shared" si="2031"/>
        <v>768</v>
      </c>
      <c r="AG2994" s="20"/>
      <c r="AH2994" s="22"/>
      <c r="AI2994" s="22"/>
      <c r="AJ2994" s="22">
        <f t="shared" si="2067"/>
        <v>768</v>
      </c>
      <c r="AK2994" s="22">
        <f>IF(O2994="(传统)XDSL",VLOOKUP(S2994,[1]续费率明细!C:I,7,FALSE)*1,IF(O2994="GPON+XDSL",VLOOKUP(S2994,[1]续费率明细!C:I,7,FALSE)*1,VLOOKUP(S2994,[1]续费率明细!C:I,5,FALSE)*1))</f>
        <v>-20</v>
      </c>
      <c r="AL2994" s="22" t="s">
        <v>1309</v>
      </c>
      <c r="AM2994" s="22"/>
      <c r="AN2994" s="22"/>
      <c r="AO2994" s="22" t="s">
        <v>3441</v>
      </c>
      <c r="AP2994" s="22" t="s">
        <v>1301</v>
      </c>
      <c r="AS2994" s="20"/>
      <c r="AT2994" s="20"/>
      <c r="AU2994" s="20"/>
    </row>
    <row r="2995" spans="1:47" x14ac:dyDescent="0.15">
      <c r="A2995" s="21" t="s">
        <v>1273</v>
      </c>
      <c r="B2995" s="20" t="s">
        <v>918</v>
      </c>
      <c r="C2995" s="20" t="s">
        <v>1050</v>
      </c>
      <c r="D2995" s="20" t="s">
        <v>1070</v>
      </c>
      <c r="E2995" s="20" t="s">
        <v>1076</v>
      </c>
      <c r="F2995" s="20" t="s">
        <v>1250</v>
      </c>
      <c r="G2995" s="20" t="s">
        <v>4160</v>
      </c>
      <c r="H2995" s="20"/>
      <c r="I2995" s="20">
        <v>15119651928</v>
      </c>
      <c r="J2995" s="20" t="s">
        <v>1268</v>
      </c>
      <c r="K2995" s="20" t="s">
        <v>205</v>
      </c>
      <c r="L2995" s="20" t="s">
        <v>1358</v>
      </c>
      <c r="M2995" s="20">
        <v>1088</v>
      </c>
      <c r="N2995" s="20">
        <v>1088</v>
      </c>
      <c r="O2995" s="20" t="s">
        <v>927</v>
      </c>
      <c r="P2995" s="20" t="s">
        <v>50</v>
      </c>
      <c r="Q2995" s="28"/>
      <c r="R2995" s="21" t="s">
        <v>104</v>
      </c>
      <c r="S2995" s="21"/>
      <c r="T2995" s="21" t="s">
        <v>53</v>
      </c>
      <c r="U2995" s="21" t="s">
        <v>206</v>
      </c>
      <c r="V2995" s="46">
        <v>1</v>
      </c>
      <c r="W2995" s="26">
        <f t="shared" si="2029"/>
        <v>1</v>
      </c>
      <c r="X2995" s="26">
        <f t="shared" si="2030"/>
        <v>1</v>
      </c>
      <c r="Y2995" s="21">
        <v>10</v>
      </c>
      <c r="Z2995" s="22">
        <f t="shared" si="2018"/>
        <v>1088</v>
      </c>
      <c r="AA2995" s="20" t="s">
        <v>3440</v>
      </c>
      <c r="AB2995" s="22"/>
      <c r="AC2995" s="22">
        <v>1</v>
      </c>
      <c r="AD2995" s="22"/>
      <c r="AE2995" s="22">
        <f t="shared" ref="AE2995:AE2999" si="2068">N2995</f>
        <v>1088</v>
      </c>
      <c r="AF2995" s="22">
        <f t="shared" si="2031"/>
        <v>1088</v>
      </c>
      <c r="AG2995" s="20">
        <f t="shared" ref="AG2995:AG2999" si="2069">N2995</f>
        <v>1088</v>
      </c>
      <c r="AH2995" s="20" t="str">
        <f>VLOOKUP(U2995,[1]提成计算!B:I,8,FALSE)</f>
        <v xml:space="preserve"> </v>
      </c>
      <c r="AI2995" s="20"/>
      <c r="AJ2995" s="22"/>
      <c r="AK2995" s="22"/>
      <c r="AM2995" s="22"/>
      <c r="AN2995" s="22"/>
      <c r="AO2995" s="22" t="s">
        <v>3441</v>
      </c>
      <c r="AP2995" s="22" t="s">
        <v>1301</v>
      </c>
      <c r="AS2995" s="20"/>
      <c r="AT2995" s="20"/>
      <c r="AU2995" s="20"/>
    </row>
    <row r="2996" spans="1:47" x14ac:dyDescent="0.15">
      <c r="A2996" s="21" t="s">
        <v>1273</v>
      </c>
      <c r="B2996" s="20" t="s">
        <v>918</v>
      </c>
      <c r="C2996" s="20" t="s">
        <v>1050</v>
      </c>
      <c r="D2996" s="20" t="s">
        <v>1065</v>
      </c>
      <c r="E2996" s="20" t="s">
        <v>3766</v>
      </c>
      <c r="F2996" s="20" t="s">
        <v>1250</v>
      </c>
      <c r="G2996" s="20" t="s">
        <v>4161</v>
      </c>
      <c r="H2996" s="20"/>
      <c r="I2996" s="20">
        <v>13415942789</v>
      </c>
      <c r="J2996" s="20" t="s">
        <v>1268</v>
      </c>
      <c r="K2996" s="20" t="s">
        <v>381</v>
      </c>
      <c r="L2996" s="20" t="s">
        <v>1358</v>
      </c>
      <c r="M2996" s="20">
        <v>1088</v>
      </c>
      <c r="N2996" s="20">
        <v>1088</v>
      </c>
      <c r="O2996" s="20" t="s">
        <v>927</v>
      </c>
      <c r="P2996" s="20" t="s">
        <v>50</v>
      </c>
      <c r="Q2996" s="28"/>
      <c r="R2996" s="21" t="s">
        <v>69</v>
      </c>
      <c r="S2996" s="21"/>
      <c r="T2996" s="21" t="s">
        <v>53</v>
      </c>
      <c r="U2996" s="21" t="s">
        <v>382</v>
      </c>
      <c r="V2996" s="46">
        <v>1</v>
      </c>
      <c r="W2996" s="26">
        <f t="shared" si="2029"/>
        <v>1</v>
      </c>
      <c r="X2996" s="26">
        <f t="shared" si="2030"/>
        <v>1</v>
      </c>
      <c r="Y2996" s="21">
        <v>10</v>
      </c>
      <c r="Z2996" s="22">
        <f t="shared" si="2018"/>
        <v>1088</v>
      </c>
      <c r="AA2996" s="20" t="s">
        <v>3440</v>
      </c>
      <c r="AB2996" s="22"/>
      <c r="AC2996" s="22">
        <v>1</v>
      </c>
      <c r="AD2996" s="22"/>
      <c r="AE2996" s="22">
        <f t="shared" si="2068"/>
        <v>1088</v>
      </c>
      <c r="AF2996" s="22">
        <f t="shared" si="2031"/>
        <v>1088</v>
      </c>
      <c r="AG2996" s="20">
        <f t="shared" si="2069"/>
        <v>1088</v>
      </c>
      <c r="AH2996" s="20" t="str">
        <f>VLOOKUP(U2996,[1]提成计算!B:I,8,FALSE)</f>
        <v xml:space="preserve"> </v>
      </c>
      <c r="AI2996" s="20"/>
      <c r="AJ2996" s="22"/>
      <c r="AK2996" s="22"/>
      <c r="AM2996" s="22"/>
      <c r="AN2996" s="22"/>
      <c r="AO2996" s="22" t="s">
        <v>3441</v>
      </c>
      <c r="AP2996" s="22" t="s">
        <v>1301</v>
      </c>
      <c r="AS2996" s="20"/>
      <c r="AT2996" s="20"/>
      <c r="AU2996" s="20"/>
    </row>
    <row r="2997" spans="1:47" x14ac:dyDescent="0.15">
      <c r="A2997" s="21" t="s">
        <v>1273</v>
      </c>
      <c r="B2997" s="20" t="s">
        <v>918</v>
      </c>
      <c r="C2997" s="20" t="s">
        <v>1050</v>
      </c>
      <c r="D2997" s="20" t="s">
        <v>1070</v>
      </c>
      <c r="E2997" s="20" t="s">
        <v>1076</v>
      </c>
      <c r="F2997" s="20" t="s">
        <v>1250</v>
      </c>
      <c r="G2997" s="20" t="s">
        <v>4162</v>
      </c>
      <c r="H2997" s="20"/>
      <c r="I2997" s="20">
        <v>13760092499</v>
      </c>
      <c r="J2997" s="20" t="s">
        <v>1268</v>
      </c>
      <c r="K2997" s="20" t="s">
        <v>205</v>
      </c>
      <c r="L2997" s="20" t="s">
        <v>1358</v>
      </c>
      <c r="M2997" s="20">
        <v>1088</v>
      </c>
      <c r="N2997" s="20">
        <v>1088</v>
      </c>
      <c r="O2997" s="20" t="s">
        <v>927</v>
      </c>
      <c r="P2997" s="20" t="s">
        <v>50</v>
      </c>
      <c r="Q2997" s="28"/>
      <c r="R2997" s="21" t="s">
        <v>104</v>
      </c>
      <c r="S2997" s="21"/>
      <c r="T2997" s="21" t="s">
        <v>53</v>
      </c>
      <c r="U2997" s="21" t="s">
        <v>206</v>
      </c>
      <c r="V2997" s="46">
        <v>1</v>
      </c>
      <c r="W2997" s="26">
        <f t="shared" si="2029"/>
        <v>1</v>
      </c>
      <c r="X2997" s="26">
        <f t="shared" si="2030"/>
        <v>1</v>
      </c>
      <c r="Y2997" s="21">
        <v>10</v>
      </c>
      <c r="Z2997" s="22">
        <f t="shared" si="2018"/>
        <v>1088</v>
      </c>
      <c r="AA2997" s="20" t="s">
        <v>3440</v>
      </c>
      <c r="AB2997" s="22"/>
      <c r="AC2997" s="22">
        <v>1</v>
      </c>
      <c r="AD2997" s="22"/>
      <c r="AE2997" s="22">
        <f t="shared" si="2068"/>
        <v>1088</v>
      </c>
      <c r="AF2997" s="22">
        <f t="shared" si="2031"/>
        <v>1088</v>
      </c>
      <c r="AG2997" s="20">
        <f t="shared" si="2069"/>
        <v>1088</v>
      </c>
      <c r="AH2997" s="20" t="str">
        <f>VLOOKUP(U2997,[1]提成计算!B:I,8,FALSE)</f>
        <v xml:space="preserve"> </v>
      </c>
      <c r="AI2997" s="20"/>
      <c r="AJ2997" s="22"/>
      <c r="AK2997" s="22"/>
      <c r="AM2997" s="22"/>
      <c r="AN2997" s="22"/>
      <c r="AO2997" s="22" t="s">
        <v>3441</v>
      </c>
      <c r="AP2997" s="22" t="s">
        <v>1301</v>
      </c>
      <c r="AS2997" s="20"/>
      <c r="AT2997" s="20"/>
      <c r="AU2997" s="20"/>
    </row>
    <row r="2998" spans="1:47" x14ac:dyDescent="0.15">
      <c r="A2998" s="21" t="s">
        <v>1273</v>
      </c>
      <c r="B2998" s="20" t="s">
        <v>918</v>
      </c>
      <c r="C2998" s="20" t="s">
        <v>1050</v>
      </c>
      <c r="D2998" s="20" t="s">
        <v>1070</v>
      </c>
      <c r="E2998" s="20" t="s">
        <v>1076</v>
      </c>
      <c r="F2998" s="20" t="s">
        <v>1250</v>
      </c>
      <c r="G2998" s="20" t="s">
        <v>4163</v>
      </c>
      <c r="H2998" s="20"/>
      <c r="I2998" s="20">
        <v>13686768623</v>
      </c>
      <c r="J2998" s="20" t="s">
        <v>1268</v>
      </c>
      <c r="K2998" s="20" t="s">
        <v>205</v>
      </c>
      <c r="L2998" s="20" t="s">
        <v>1358</v>
      </c>
      <c r="M2998" s="20">
        <v>1088</v>
      </c>
      <c r="N2998" s="20">
        <v>1088</v>
      </c>
      <c r="O2998" s="20" t="s">
        <v>927</v>
      </c>
      <c r="P2998" s="20" t="s">
        <v>50</v>
      </c>
      <c r="Q2998" s="28"/>
      <c r="R2998" s="21" t="s">
        <v>104</v>
      </c>
      <c r="S2998" s="21"/>
      <c r="T2998" s="21" t="s">
        <v>53</v>
      </c>
      <c r="U2998" s="21" t="s">
        <v>206</v>
      </c>
      <c r="V2998" s="46">
        <v>1</v>
      </c>
      <c r="W2998" s="26">
        <f t="shared" si="2029"/>
        <v>1</v>
      </c>
      <c r="X2998" s="26">
        <f t="shared" si="2030"/>
        <v>1</v>
      </c>
      <c r="Y2998" s="21">
        <v>10</v>
      </c>
      <c r="Z2998" s="22">
        <f t="shared" si="2018"/>
        <v>1088</v>
      </c>
      <c r="AA2998" s="20" t="s">
        <v>3440</v>
      </c>
      <c r="AB2998" s="22"/>
      <c r="AC2998" s="22">
        <v>1</v>
      </c>
      <c r="AD2998" s="22"/>
      <c r="AE2998" s="22">
        <f t="shared" si="2068"/>
        <v>1088</v>
      </c>
      <c r="AF2998" s="22">
        <f t="shared" si="2031"/>
        <v>1088</v>
      </c>
      <c r="AG2998" s="20">
        <f t="shared" si="2069"/>
        <v>1088</v>
      </c>
      <c r="AH2998" s="20" t="str">
        <f>VLOOKUP(U2998,[1]提成计算!B:I,8,FALSE)</f>
        <v xml:space="preserve"> </v>
      </c>
      <c r="AI2998" s="20"/>
      <c r="AJ2998" s="22"/>
      <c r="AK2998" s="22"/>
      <c r="AM2998" s="22"/>
      <c r="AN2998" s="22"/>
      <c r="AO2998" s="22" t="s">
        <v>3441</v>
      </c>
      <c r="AP2998" s="22" t="s">
        <v>1301</v>
      </c>
      <c r="AS2998" s="20"/>
      <c r="AT2998" s="20"/>
      <c r="AU2998" s="20"/>
    </row>
    <row r="2999" spans="1:47" x14ac:dyDescent="0.15">
      <c r="A2999" s="21" t="s">
        <v>1273</v>
      </c>
      <c r="B2999" s="20" t="s">
        <v>918</v>
      </c>
      <c r="C2999" s="20" t="s">
        <v>1050</v>
      </c>
      <c r="D2999" s="20" t="s">
        <v>1070</v>
      </c>
      <c r="E2999" s="20" t="s">
        <v>1076</v>
      </c>
      <c r="F2999" s="20" t="s">
        <v>1250</v>
      </c>
      <c r="G2999" s="20" t="s">
        <v>4164</v>
      </c>
      <c r="H2999" s="20"/>
      <c r="I2999" s="20">
        <v>15112521579</v>
      </c>
      <c r="J2999" s="20" t="s">
        <v>1268</v>
      </c>
      <c r="K2999" s="20" t="s">
        <v>3879</v>
      </c>
      <c r="L2999" s="20" t="s">
        <v>1358</v>
      </c>
      <c r="M2999" s="20">
        <v>1088</v>
      </c>
      <c r="N2999" s="20">
        <v>1088</v>
      </c>
      <c r="O2999" s="20" t="s">
        <v>927</v>
      </c>
      <c r="P2999" s="20" t="s">
        <v>50</v>
      </c>
      <c r="Q2999" s="28"/>
      <c r="R2999" s="21" t="s">
        <v>104</v>
      </c>
      <c r="S2999" s="21"/>
      <c r="T2999" s="21" t="s">
        <v>53</v>
      </c>
      <c r="U2999" s="21" t="s">
        <v>206</v>
      </c>
      <c r="V2999" s="46">
        <v>1</v>
      </c>
      <c r="W2999" s="26">
        <f t="shared" si="2029"/>
        <v>1</v>
      </c>
      <c r="X2999" s="26">
        <f t="shared" si="2030"/>
        <v>1</v>
      </c>
      <c r="Y2999" s="21">
        <v>10</v>
      </c>
      <c r="Z2999" s="22">
        <f t="shared" si="2018"/>
        <v>1088</v>
      </c>
      <c r="AA2999" s="20" t="s">
        <v>3440</v>
      </c>
      <c r="AB2999" s="22"/>
      <c r="AC2999" s="22">
        <v>1</v>
      </c>
      <c r="AD2999" s="22"/>
      <c r="AE2999" s="22">
        <f t="shared" si="2068"/>
        <v>1088</v>
      </c>
      <c r="AF2999" s="22">
        <f t="shared" si="2031"/>
        <v>1088</v>
      </c>
      <c r="AG2999" s="20">
        <f t="shared" si="2069"/>
        <v>1088</v>
      </c>
      <c r="AH2999" s="20" t="str">
        <f>VLOOKUP(U2999,[1]提成计算!B:I,8,FALSE)</f>
        <v xml:space="preserve"> </v>
      </c>
      <c r="AI2999" s="20"/>
      <c r="AJ2999" s="22"/>
      <c r="AK2999" s="22"/>
      <c r="AM2999" s="22"/>
      <c r="AN2999" s="22"/>
      <c r="AO2999" s="22" t="s">
        <v>3441</v>
      </c>
      <c r="AP2999" s="22" t="s">
        <v>1301</v>
      </c>
      <c r="AS2999" s="20"/>
      <c r="AT2999" s="20"/>
      <c r="AU2999" s="20"/>
    </row>
    <row r="3000" spans="1:47" x14ac:dyDescent="0.15">
      <c r="A3000" s="21" t="s">
        <v>1273</v>
      </c>
      <c r="B3000" s="20" t="s">
        <v>918</v>
      </c>
      <c r="C3000" s="20" t="s">
        <v>1050</v>
      </c>
      <c r="D3000" s="20" t="s">
        <v>1070</v>
      </c>
      <c r="E3000" s="20" t="s">
        <v>1071</v>
      </c>
      <c r="F3000" s="20" t="s">
        <v>1250</v>
      </c>
      <c r="G3000" s="20" t="s">
        <v>4165</v>
      </c>
      <c r="H3000" s="20"/>
      <c r="I3000" s="20">
        <v>13532907748</v>
      </c>
      <c r="J3000" s="20" t="s">
        <v>924</v>
      </c>
      <c r="K3000" s="20" t="s">
        <v>287</v>
      </c>
      <c r="L3000" s="20" t="s">
        <v>1918</v>
      </c>
      <c r="M3000" s="20">
        <v>680</v>
      </c>
      <c r="N3000" s="20">
        <v>680</v>
      </c>
      <c r="O3000" s="20" t="s">
        <v>1262</v>
      </c>
      <c r="P3000" s="20" t="s">
        <v>50</v>
      </c>
      <c r="Q3000" s="28"/>
      <c r="R3000" s="21" t="s">
        <v>104</v>
      </c>
      <c r="S3000" s="25" t="s">
        <v>1075</v>
      </c>
      <c r="T3000" s="21" t="s">
        <v>53</v>
      </c>
      <c r="U3000" s="21" t="s">
        <v>288</v>
      </c>
      <c r="V3000" s="46">
        <v>1</v>
      </c>
      <c r="W3000" s="26">
        <f t="shared" si="2029"/>
        <v>1</v>
      </c>
      <c r="Y3000" s="21">
        <v>4</v>
      </c>
      <c r="Z3000" s="22">
        <f t="shared" si="2018"/>
        <v>680</v>
      </c>
      <c r="AA3000" s="20" t="s">
        <v>3440</v>
      </c>
      <c r="AB3000" s="22">
        <v>1</v>
      </c>
      <c r="AC3000" s="22"/>
      <c r="AD3000" s="22">
        <f>N3000</f>
        <v>680</v>
      </c>
      <c r="AE3000" s="22"/>
      <c r="AF3000" s="22">
        <f t="shared" si="2031"/>
        <v>680</v>
      </c>
      <c r="AG3000" s="20"/>
      <c r="AH3000" s="22"/>
      <c r="AI3000" s="22"/>
      <c r="AJ3000" s="22">
        <f>N3000</f>
        <v>680</v>
      </c>
      <c r="AK3000" s="22">
        <f>IF(O3000="(传统)XDSL",VLOOKUP(S3000,[2]直销续费率明细!C:I,7,FALSE)*1,IF(O3000="GPON+XDSL",VLOOKUP(S3000,[2]直销续费率明细!C:I,7,FALSE)*1,VLOOKUP(S3000,[2]直销续费率明细!C:I,5,FALSE)*1))</f>
        <v>-20</v>
      </c>
      <c r="AL3000" s="22" t="s">
        <v>1309</v>
      </c>
      <c r="AM3000" s="22"/>
      <c r="AN3000" s="22"/>
      <c r="AO3000" s="22" t="s">
        <v>3441</v>
      </c>
      <c r="AP3000" s="22" t="s">
        <v>3460</v>
      </c>
      <c r="AS3000" s="20">
        <f>IF(Y3000&gt;=10,VLOOKUP(U3000,[2]提成计算!B:T,19,FALSE),VLOOKUP(U3000,[2]提成计算!B:T,18,FALSE))</f>
        <v>0.06</v>
      </c>
      <c r="AT3000" s="20">
        <f t="shared" ref="AT3000" si="2070">IF(AD3000*AS3000&gt;0,AD3000*AS3000,AE3000*AS3000)</f>
        <v>40.799999999999997</v>
      </c>
      <c r="AU3000" s="20">
        <f t="shared" ref="AU3000" si="2071">IF(AND(AK3000&lt;0,AK3000+AT3000&lt;0),-AT3000,AK3000)</f>
        <v>-20</v>
      </c>
    </row>
    <row r="3001" spans="1:47" x14ac:dyDescent="0.15">
      <c r="A3001" s="21" t="s">
        <v>1273</v>
      </c>
      <c r="B3001" s="20" t="s">
        <v>918</v>
      </c>
      <c r="C3001" s="20" t="s">
        <v>1050</v>
      </c>
      <c r="D3001" s="20" t="s">
        <v>1078</v>
      </c>
      <c r="E3001" s="20" t="s">
        <v>1079</v>
      </c>
      <c r="F3001" s="20" t="s">
        <v>1250</v>
      </c>
      <c r="G3001" s="20" t="s">
        <v>4166</v>
      </c>
      <c r="H3001" s="20"/>
      <c r="I3001" s="20">
        <v>13538474639</v>
      </c>
      <c r="J3001" s="20" t="s">
        <v>1268</v>
      </c>
      <c r="K3001" s="20" t="s">
        <v>1081</v>
      </c>
      <c r="L3001" s="20" t="s">
        <v>1358</v>
      </c>
      <c r="M3001" s="20">
        <v>1088</v>
      </c>
      <c r="N3001" s="20">
        <v>1088</v>
      </c>
      <c r="O3001" s="20" t="s">
        <v>927</v>
      </c>
      <c r="P3001" s="20" t="s">
        <v>50</v>
      </c>
      <c r="Q3001" s="28"/>
      <c r="R3001" s="21" t="s">
        <v>1082</v>
      </c>
      <c r="S3001" s="21"/>
      <c r="T3001" s="21" t="s">
        <v>53</v>
      </c>
      <c r="U3001" s="21" t="s">
        <v>1083</v>
      </c>
      <c r="V3001" s="46">
        <v>1</v>
      </c>
      <c r="W3001" s="26">
        <f t="shared" si="2029"/>
        <v>1</v>
      </c>
      <c r="X3001" s="26">
        <f t="shared" si="2030"/>
        <v>1</v>
      </c>
      <c r="Y3001" s="21">
        <v>10</v>
      </c>
      <c r="Z3001" s="22">
        <f t="shared" si="2018"/>
        <v>1088</v>
      </c>
      <c r="AA3001" s="20" t="s">
        <v>3440</v>
      </c>
      <c r="AB3001" s="22"/>
      <c r="AC3001" s="22">
        <v>1</v>
      </c>
      <c r="AD3001" s="22"/>
      <c r="AE3001" s="22">
        <f t="shared" ref="AE3001:AE3003" si="2072">N3001</f>
        <v>1088</v>
      </c>
      <c r="AF3001" s="22">
        <f t="shared" si="2031"/>
        <v>1088</v>
      </c>
      <c r="AG3001" s="20">
        <f>N3001</f>
        <v>1088</v>
      </c>
      <c r="AH3001" s="20" t="str">
        <f>VLOOKUP(U3001,[1]提成计算!B:I,8,FALSE)</f>
        <v xml:space="preserve"> </v>
      </c>
      <c r="AI3001" s="20"/>
      <c r="AJ3001" s="22"/>
      <c r="AK3001" s="22"/>
      <c r="AM3001" s="22"/>
      <c r="AN3001" s="22"/>
      <c r="AO3001" s="22" t="s">
        <v>2216</v>
      </c>
      <c r="AP3001" s="22" t="s">
        <v>1301</v>
      </c>
      <c r="AS3001" s="20"/>
      <c r="AT3001" s="20"/>
      <c r="AU3001" s="20"/>
    </row>
    <row r="3002" spans="1:47" x14ac:dyDescent="0.15">
      <c r="A3002" s="21" t="s">
        <v>1273</v>
      </c>
      <c r="B3002" s="20" t="s">
        <v>918</v>
      </c>
      <c r="C3002" s="20" t="s">
        <v>1050</v>
      </c>
      <c r="D3002" s="20" t="s">
        <v>1065</v>
      </c>
      <c r="E3002" s="20" t="s">
        <v>1066</v>
      </c>
      <c r="F3002" s="20" t="s">
        <v>1250</v>
      </c>
      <c r="G3002" s="20" t="s">
        <v>4167</v>
      </c>
      <c r="H3002" s="20"/>
      <c r="I3002" s="20">
        <v>13412934024</v>
      </c>
      <c r="J3002" s="20" t="s">
        <v>924</v>
      </c>
      <c r="K3002" s="20" t="s">
        <v>3739</v>
      </c>
      <c r="L3002" s="20" t="s">
        <v>2137</v>
      </c>
      <c r="M3002" s="20">
        <v>1408</v>
      </c>
      <c r="N3002" s="20">
        <v>1408</v>
      </c>
      <c r="O3002" s="20" t="s">
        <v>927</v>
      </c>
      <c r="P3002" s="20" t="s">
        <v>50</v>
      </c>
      <c r="Q3002" s="28"/>
      <c r="R3002" s="21" t="s">
        <v>69</v>
      </c>
      <c r="S3002" s="25" t="s">
        <v>1068</v>
      </c>
      <c r="T3002" s="21" t="s">
        <v>53</v>
      </c>
      <c r="U3002" s="21" t="s">
        <v>1803</v>
      </c>
      <c r="V3002" s="46">
        <v>1</v>
      </c>
      <c r="W3002" s="26">
        <f t="shared" si="2029"/>
        <v>1</v>
      </c>
      <c r="Y3002" s="21">
        <v>12</v>
      </c>
      <c r="Z3002" s="22">
        <f t="shared" si="2018"/>
        <v>1408</v>
      </c>
      <c r="AA3002" s="20" t="s">
        <v>2218</v>
      </c>
      <c r="AB3002" s="22"/>
      <c r="AC3002" s="22">
        <v>1</v>
      </c>
      <c r="AD3002" s="22"/>
      <c r="AE3002" s="22">
        <f t="shared" si="2072"/>
        <v>1408</v>
      </c>
      <c r="AF3002" s="22">
        <f t="shared" si="2031"/>
        <v>1408</v>
      </c>
      <c r="AG3002" s="20"/>
      <c r="AH3002" s="22"/>
      <c r="AI3002" s="22"/>
      <c r="AJ3002" s="22">
        <f t="shared" ref="AJ3002:AJ3003" si="2073">N3002</f>
        <v>1408</v>
      </c>
      <c r="AK3002" s="22">
        <f>IF(O3002="(传统)XDSL",VLOOKUP(S3002,[2]直销续费率明细!C:I,7,FALSE)*1,IF(O3002="GPON+XDSL",VLOOKUP(S3002,[2]直销续费率明细!C:I,7,FALSE)*1,VLOOKUP(S3002,[2]直销续费率明细!C:I,5,FALSE)*1))</f>
        <v>15</v>
      </c>
      <c r="AL3002" s="22" t="s">
        <v>1300</v>
      </c>
      <c r="AM3002" s="22"/>
      <c r="AN3002" s="22"/>
      <c r="AO3002" s="22" t="s">
        <v>3441</v>
      </c>
      <c r="AP3002" s="22" t="s">
        <v>1301</v>
      </c>
      <c r="AS3002" s="20">
        <f>IF(Y3002&gt;=10,VLOOKUP(U3002,[2]提成计算!B:T,19,FALSE),VLOOKUP(U3002,[2]提成计算!B:T,18,FALSE))</f>
        <v>0.1</v>
      </c>
      <c r="AT3002" s="20">
        <f t="shared" ref="AT3002:AT3003" si="2074">IF(AD3002*AS3002&gt;0,AD3002*AS3002,AE3002*AS3002)</f>
        <v>140.80000000000001</v>
      </c>
      <c r="AU3002" s="20">
        <f t="shared" ref="AU3002:AU3003" si="2075">IF(AND(AK3002&lt;0,AK3002+AT3002&lt;0),-AT3002,AK3002)</f>
        <v>15</v>
      </c>
    </row>
    <row r="3003" spans="1:47" x14ac:dyDescent="0.15">
      <c r="A3003" s="21" t="s">
        <v>1273</v>
      </c>
      <c r="B3003" s="20" t="s">
        <v>918</v>
      </c>
      <c r="C3003" s="20" t="s">
        <v>1050</v>
      </c>
      <c r="D3003" s="20" t="s">
        <v>1051</v>
      </c>
      <c r="E3003" s="20" t="s">
        <v>1492</v>
      </c>
      <c r="F3003" s="20" t="s">
        <v>1250</v>
      </c>
      <c r="G3003" s="20" t="s">
        <v>4168</v>
      </c>
      <c r="H3003" s="20"/>
      <c r="I3003" s="20">
        <v>13527995566</v>
      </c>
      <c r="J3003" s="20" t="s">
        <v>924</v>
      </c>
      <c r="K3003" s="20" t="s">
        <v>202</v>
      </c>
      <c r="L3003" s="20" t="s">
        <v>2137</v>
      </c>
      <c r="M3003" s="20">
        <v>1408</v>
      </c>
      <c r="N3003" s="20">
        <v>1408</v>
      </c>
      <c r="O3003" s="20" t="s">
        <v>927</v>
      </c>
      <c r="P3003" s="20" t="s">
        <v>50</v>
      </c>
      <c r="Q3003" s="28"/>
      <c r="R3003" s="21" t="s">
        <v>121</v>
      </c>
      <c r="S3003" s="25" t="s">
        <v>1494</v>
      </c>
      <c r="T3003" s="21" t="s">
        <v>53</v>
      </c>
      <c r="U3003" s="21" t="s">
        <v>203</v>
      </c>
      <c r="V3003" s="46">
        <v>1</v>
      </c>
      <c r="W3003" s="26">
        <f t="shared" si="2029"/>
        <v>1</v>
      </c>
      <c r="Y3003" s="21">
        <v>12</v>
      </c>
      <c r="Z3003" s="22">
        <f t="shared" si="2018"/>
        <v>1408</v>
      </c>
      <c r="AA3003" s="20" t="s">
        <v>3440</v>
      </c>
      <c r="AB3003" s="22"/>
      <c r="AC3003" s="22">
        <v>1</v>
      </c>
      <c r="AD3003" s="22"/>
      <c r="AE3003" s="22">
        <f t="shared" si="2072"/>
        <v>1408</v>
      </c>
      <c r="AF3003" s="22">
        <f t="shared" si="2031"/>
        <v>1408</v>
      </c>
      <c r="AG3003" s="20"/>
      <c r="AH3003" s="22"/>
      <c r="AI3003" s="22"/>
      <c r="AJ3003" s="22">
        <f t="shared" si="2073"/>
        <v>1408</v>
      </c>
      <c r="AK3003" s="22">
        <f>IF(O3003="(传统)XDSL",VLOOKUP(S3003,[2]直销续费率明细!C:I,7,FALSE)*1,IF(O3003="GPON+XDSL",VLOOKUP(S3003,[2]直销续费率明细!C:I,7,FALSE)*1,VLOOKUP(S3003,[2]直销续费率明细!C:I,5,FALSE)*1))</f>
        <v>25</v>
      </c>
      <c r="AL3003" s="22" t="s">
        <v>1309</v>
      </c>
      <c r="AM3003" s="22"/>
      <c r="AN3003" s="22"/>
      <c r="AO3003" s="22" t="s">
        <v>3441</v>
      </c>
      <c r="AP3003" s="22" t="s">
        <v>1301</v>
      </c>
      <c r="AS3003" s="20">
        <f>IF(Y3003&gt;=10,VLOOKUP(U3003,[2]提成计算!B:T,19,FALSE),VLOOKUP(U3003,[2]提成计算!B:T,18,FALSE))</f>
        <v>0.09</v>
      </c>
      <c r="AT3003" s="20">
        <f t="shared" si="2074"/>
        <v>126.72</v>
      </c>
      <c r="AU3003" s="20">
        <f t="shared" si="2075"/>
        <v>25</v>
      </c>
    </row>
    <row r="3004" spans="1:47" x14ac:dyDescent="0.15">
      <c r="A3004" s="21" t="s">
        <v>1273</v>
      </c>
      <c r="B3004" s="20" t="s">
        <v>918</v>
      </c>
      <c r="C3004" s="20" t="s">
        <v>1050</v>
      </c>
      <c r="D3004" s="20" t="s">
        <v>1065</v>
      </c>
      <c r="E3004" s="20" t="s">
        <v>1066</v>
      </c>
      <c r="F3004" s="20" t="s">
        <v>1250</v>
      </c>
      <c r="G3004" s="20" t="s">
        <v>3263</v>
      </c>
      <c r="H3004" s="20"/>
      <c r="I3004" s="20">
        <v>13686265887</v>
      </c>
      <c r="J3004" s="20" t="s">
        <v>1275</v>
      </c>
      <c r="K3004" s="20" t="s">
        <v>3739</v>
      </c>
      <c r="L3004" s="20" t="s">
        <v>1277</v>
      </c>
      <c r="M3004" s="20">
        <v>340</v>
      </c>
      <c r="N3004" s="20">
        <v>340</v>
      </c>
      <c r="O3004" s="20" t="s">
        <v>927</v>
      </c>
      <c r="P3004" s="20" t="s">
        <v>50</v>
      </c>
      <c r="Q3004" s="28"/>
      <c r="R3004" s="21" t="s">
        <v>69</v>
      </c>
      <c r="S3004" s="21"/>
      <c r="T3004" s="21" t="s">
        <v>53</v>
      </c>
      <c r="U3004" s="21" t="s">
        <v>1803</v>
      </c>
      <c r="V3004" s="46"/>
      <c r="Y3004" s="21">
        <v>2</v>
      </c>
      <c r="Z3004" s="22">
        <f t="shared" si="2018"/>
        <v>340</v>
      </c>
      <c r="AA3004" s="20" t="s">
        <v>3440</v>
      </c>
      <c r="AB3004" s="22"/>
      <c r="AC3004" s="22"/>
      <c r="AD3004" s="22"/>
      <c r="AE3004" s="22"/>
      <c r="AF3004" s="22"/>
      <c r="AG3004" s="20"/>
      <c r="AH3004" s="22"/>
      <c r="AI3004" s="22"/>
      <c r="AJ3004" s="22"/>
      <c r="AK3004" s="22"/>
      <c r="AM3004" s="22"/>
      <c r="AN3004" s="22"/>
      <c r="AO3004" s="22" t="s">
        <v>3441</v>
      </c>
      <c r="AP3004" s="22">
        <v>0</v>
      </c>
      <c r="AS3004" s="20"/>
      <c r="AT3004" s="20"/>
      <c r="AU3004" s="20"/>
    </row>
    <row r="3005" spans="1:47" x14ac:dyDescent="0.15">
      <c r="A3005" s="21" t="s">
        <v>1273</v>
      </c>
      <c r="B3005" s="20" t="s">
        <v>918</v>
      </c>
      <c r="C3005" s="20" t="s">
        <v>1050</v>
      </c>
      <c r="D3005" s="20" t="s">
        <v>1065</v>
      </c>
      <c r="E3005" s="20" t="s">
        <v>1552</v>
      </c>
      <c r="F3005" s="20" t="s">
        <v>1250</v>
      </c>
      <c r="G3005" s="20" t="s">
        <v>4169</v>
      </c>
      <c r="H3005" s="20"/>
      <c r="I3005" s="20">
        <v>13713317395</v>
      </c>
      <c r="J3005" s="20" t="s">
        <v>1268</v>
      </c>
      <c r="K3005" s="20" t="s">
        <v>124</v>
      </c>
      <c r="L3005" s="20" t="s">
        <v>1358</v>
      </c>
      <c r="M3005" s="20">
        <v>1088</v>
      </c>
      <c r="N3005" s="20">
        <v>1088</v>
      </c>
      <c r="O3005" s="20" t="s">
        <v>927</v>
      </c>
      <c r="P3005" s="20" t="s">
        <v>50</v>
      </c>
      <c r="Q3005" s="28"/>
      <c r="R3005" s="21" t="s">
        <v>69</v>
      </c>
      <c r="S3005" s="21"/>
      <c r="T3005" s="21" t="s">
        <v>53</v>
      </c>
      <c r="U3005" s="21" t="s">
        <v>125</v>
      </c>
      <c r="V3005" s="46">
        <v>1</v>
      </c>
      <c r="W3005" s="26">
        <f t="shared" ref="W3005:W3068" si="2076">V3005</f>
        <v>1</v>
      </c>
      <c r="X3005" s="26">
        <f t="shared" ref="X3005:X3065" si="2077">V3005</f>
        <v>1</v>
      </c>
      <c r="Y3005" s="21">
        <v>10</v>
      </c>
      <c r="Z3005" s="22">
        <f t="shared" si="2018"/>
        <v>1088</v>
      </c>
      <c r="AA3005" s="20" t="s">
        <v>3440</v>
      </c>
      <c r="AB3005" s="22"/>
      <c r="AC3005" s="22">
        <v>1</v>
      </c>
      <c r="AD3005" s="22"/>
      <c r="AE3005" s="22">
        <f t="shared" ref="AE3005:AE3009" si="2078">N3005</f>
        <v>1088</v>
      </c>
      <c r="AF3005" s="22">
        <f t="shared" ref="AF3005:AF3068" si="2079">N3005</f>
        <v>1088</v>
      </c>
      <c r="AG3005" s="20">
        <f t="shared" ref="AG3005:AG3006" si="2080">N3005</f>
        <v>1088</v>
      </c>
      <c r="AH3005" s="20" t="str">
        <f>VLOOKUP(U3005,[1]提成计算!B:I,8,FALSE)</f>
        <v xml:space="preserve"> </v>
      </c>
      <c r="AI3005" s="20"/>
      <c r="AJ3005" s="22"/>
      <c r="AK3005" s="22"/>
      <c r="AM3005" s="22"/>
      <c r="AN3005" s="22"/>
      <c r="AO3005" s="22" t="s">
        <v>3441</v>
      </c>
      <c r="AP3005" s="22" t="s">
        <v>1301</v>
      </c>
      <c r="AS3005" s="20"/>
      <c r="AT3005" s="20"/>
      <c r="AU3005" s="20"/>
    </row>
    <row r="3006" spans="1:47" x14ac:dyDescent="0.15">
      <c r="A3006" s="21" t="s">
        <v>1273</v>
      </c>
      <c r="B3006" s="20" t="s">
        <v>918</v>
      </c>
      <c r="C3006" s="20" t="s">
        <v>1050</v>
      </c>
      <c r="D3006" s="20" t="s">
        <v>1065</v>
      </c>
      <c r="E3006" s="20" t="s">
        <v>1066</v>
      </c>
      <c r="F3006" s="20" t="s">
        <v>1250</v>
      </c>
      <c r="G3006" s="20" t="s">
        <v>4170</v>
      </c>
      <c r="H3006" s="20"/>
      <c r="I3006" s="20">
        <v>18819095390</v>
      </c>
      <c r="J3006" s="20" t="s">
        <v>1268</v>
      </c>
      <c r="K3006" s="20" t="s">
        <v>3739</v>
      </c>
      <c r="L3006" s="20" t="s">
        <v>1358</v>
      </c>
      <c r="M3006" s="20">
        <v>1088</v>
      </c>
      <c r="N3006" s="20">
        <v>1088</v>
      </c>
      <c r="O3006" s="20" t="s">
        <v>927</v>
      </c>
      <c r="P3006" s="20" t="s">
        <v>50</v>
      </c>
      <c r="Q3006" s="28"/>
      <c r="R3006" s="21" t="s">
        <v>69</v>
      </c>
      <c r="S3006" s="21"/>
      <c r="T3006" s="21" t="s">
        <v>53</v>
      </c>
      <c r="U3006" s="21" t="s">
        <v>1803</v>
      </c>
      <c r="V3006" s="46">
        <v>1</v>
      </c>
      <c r="W3006" s="26">
        <f t="shared" si="2076"/>
        <v>1</v>
      </c>
      <c r="X3006" s="26">
        <f t="shared" si="2077"/>
        <v>1</v>
      </c>
      <c r="Y3006" s="21">
        <v>10</v>
      </c>
      <c r="Z3006" s="22">
        <f t="shared" ref="Z3006:Z3069" si="2081">N3006</f>
        <v>1088</v>
      </c>
      <c r="AA3006" s="20" t="s">
        <v>3440</v>
      </c>
      <c r="AB3006" s="22"/>
      <c r="AC3006" s="22">
        <v>1</v>
      </c>
      <c r="AD3006" s="22"/>
      <c r="AE3006" s="22">
        <f t="shared" si="2078"/>
        <v>1088</v>
      </c>
      <c r="AF3006" s="22">
        <f t="shared" si="2079"/>
        <v>1088</v>
      </c>
      <c r="AG3006" s="20">
        <f t="shared" si="2080"/>
        <v>1088</v>
      </c>
      <c r="AH3006" s="20" t="str">
        <f>VLOOKUP(U3006,[1]提成计算!B:I,8,FALSE)</f>
        <v xml:space="preserve"> </v>
      </c>
      <c r="AI3006" s="20"/>
      <c r="AJ3006" s="22"/>
      <c r="AK3006" s="22"/>
      <c r="AM3006" s="22"/>
      <c r="AN3006" s="22"/>
      <c r="AO3006" s="22" t="s">
        <v>3441</v>
      </c>
      <c r="AP3006" s="22" t="s">
        <v>1301</v>
      </c>
      <c r="AS3006" s="20"/>
      <c r="AT3006" s="20"/>
      <c r="AU3006" s="20"/>
    </row>
    <row r="3007" spans="1:47" x14ac:dyDescent="0.15">
      <c r="A3007" s="21" t="s">
        <v>1273</v>
      </c>
      <c r="B3007" s="20" t="s">
        <v>918</v>
      </c>
      <c r="C3007" s="20" t="s">
        <v>1050</v>
      </c>
      <c r="D3007" s="20" t="s">
        <v>1062</v>
      </c>
      <c r="E3007" s="20" t="s">
        <v>1055</v>
      </c>
      <c r="F3007" s="20" t="s">
        <v>1250</v>
      </c>
      <c r="G3007" s="20" t="s">
        <v>4171</v>
      </c>
      <c r="H3007" s="20"/>
      <c r="I3007" s="20">
        <v>18820310595</v>
      </c>
      <c r="J3007" s="20" t="s">
        <v>924</v>
      </c>
      <c r="K3007" s="20" t="s">
        <v>1057</v>
      </c>
      <c r="L3007" s="20" t="s">
        <v>1299</v>
      </c>
      <c r="M3007" s="20">
        <v>888</v>
      </c>
      <c r="N3007" s="20">
        <v>888</v>
      </c>
      <c r="O3007" s="20" t="s">
        <v>927</v>
      </c>
      <c r="P3007" s="20" t="s">
        <v>50</v>
      </c>
      <c r="Q3007" s="28"/>
      <c r="R3007" s="21" t="s">
        <v>1059</v>
      </c>
      <c r="S3007" s="25" t="s">
        <v>1060</v>
      </c>
      <c r="T3007" s="21" t="s">
        <v>53</v>
      </c>
      <c r="U3007" s="21" t="s">
        <v>1061</v>
      </c>
      <c r="V3007" s="46">
        <v>1</v>
      </c>
      <c r="W3007" s="26">
        <f t="shared" si="2076"/>
        <v>1</v>
      </c>
      <c r="Y3007" s="21">
        <v>12</v>
      </c>
      <c r="Z3007" s="22">
        <f t="shared" si="2081"/>
        <v>888</v>
      </c>
      <c r="AA3007" s="20" t="s">
        <v>3440</v>
      </c>
      <c r="AB3007" s="22"/>
      <c r="AC3007" s="22">
        <v>1</v>
      </c>
      <c r="AD3007" s="22"/>
      <c r="AE3007" s="22">
        <f t="shared" si="2078"/>
        <v>888</v>
      </c>
      <c r="AF3007" s="22">
        <f t="shared" si="2079"/>
        <v>888</v>
      </c>
      <c r="AG3007" s="20"/>
      <c r="AH3007" s="22"/>
      <c r="AI3007" s="22"/>
      <c r="AJ3007" s="22">
        <f t="shared" ref="AJ3007:AJ3008" si="2082">N3007</f>
        <v>888</v>
      </c>
      <c r="AK3007" s="22">
        <f>IF(O3007="(传统)XDSL",VLOOKUP(S3007,[2]直销续费率明细!C:I,7,FALSE)*1,IF(O3007="GPON+XDSL",VLOOKUP(S3007,[2]直销续费率明细!C:I,7,FALSE)*1,VLOOKUP(S3007,[2]直销续费率明细!C:I,5,FALSE)*1))</f>
        <v>-40</v>
      </c>
      <c r="AL3007" s="22" t="s">
        <v>1309</v>
      </c>
      <c r="AM3007" s="22"/>
      <c r="AN3007" s="22"/>
      <c r="AO3007" s="22" t="s">
        <v>3441</v>
      </c>
      <c r="AP3007" s="22" t="s">
        <v>1301</v>
      </c>
      <c r="AS3007" s="20">
        <f>IF(Y3007&gt;=10,VLOOKUP(U3007,[2]提成计算!B:T,19,FALSE),VLOOKUP(U3007,[2]提成计算!B:T,18,FALSE))</f>
        <v>0.09</v>
      </c>
      <c r="AT3007" s="20">
        <f t="shared" ref="AT3007:AT3008" si="2083">IF(AD3007*AS3007&gt;0,AD3007*AS3007,AE3007*AS3007)</f>
        <v>79.92</v>
      </c>
      <c r="AU3007" s="20">
        <f t="shared" ref="AU3007:AU3008" si="2084">IF(AND(AK3007&lt;0,AK3007+AT3007&lt;0),-AT3007,AK3007)</f>
        <v>-40</v>
      </c>
    </row>
    <row r="3008" spans="1:47" x14ac:dyDescent="0.15">
      <c r="A3008" s="21" t="s">
        <v>1273</v>
      </c>
      <c r="B3008" s="20" t="s">
        <v>918</v>
      </c>
      <c r="C3008" s="20" t="s">
        <v>1050</v>
      </c>
      <c r="D3008" s="20" t="s">
        <v>1078</v>
      </c>
      <c r="E3008" s="20" t="s">
        <v>1079</v>
      </c>
      <c r="F3008" s="20" t="s">
        <v>1250</v>
      </c>
      <c r="G3008" s="20" t="s">
        <v>4172</v>
      </c>
      <c r="H3008" s="20"/>
      <c r="I3008" s="20">
        <v>13712797756</v>
      </c>
      <c r="J3008" s="20" t="s">
        <v>924</v>
      </c>
      <c r="K3008" s="20" t="s">
        <v>3755</v>
      </c>
      <c r="L3008" s="20" t="s">
        <v>1299</v>
      </c>
      <c r="M3008" s="20">
        <v>888</v>
      </c>
      <c r="N3008" s="20">
        <v>888</v>
      </c>
      <c r="O3008" s="20" t="s">
        <v>927</v>
      </c>
      <c r="P3008" s="20" t="s">
        <v>50</v>
      </c>
      <c r="Q3008" s="28"/>
      <c r="R3008" s="21" t="s">
        <v>1082</v>
      </c>
      <c r="S3008" s="25" t="s">
        <v>1322</v>
      </c>
      <c r="T3008" s="21" t="s">
        <v>53</v>
      </c>
      <c r="U3008" s="21" t="s">
        <v>1083</v>
      </c>
      <c r="V3008" s="46">
        <v>1</v>
      </c>
      <c r="W3008" s="26">
        <f t="shared" si="2076"/>
        <v>1</v>
      </c>
      <c r="Y3008" s="21">
        <v>12</v>
      </c>
      <c r="Z3008" s="22">
        <f t="shared" si="2081"/>
        <v>888</v>
      </c>
      <c r="AA3008" s="20" t="s">
        <v>3440</v>
      </c>
      <c r="AB3008" s="22"/>
      <c r="AC3008" s="22">
        <v>1</v>
      </c>
      <c r="AD3008" s="22"/>
      <c r="AE3008" s="22">
        <f t="shared" si="2078"/>
        <v>888</v>
      </c>
      <c r="AF3008" s="22">
        <f t="shared" si="2079"/>
        <v>888</v>
      </c>
      <c r="AG3008" s="20"/>
      <c r="AH3008" s="22"/>
      <c r="AI3008" s="22"/>
      <c r="AJ3008" s="22">
        <f t="shared" si="2082"/>
        <v>888</v>
      </c>
      <c r="AK3008" s="22">
        <f>IF(O3008="(传统)XDSL",VLOOKUP(S3008,[2]直销续费率明细!C:I,7,FALSE)*1,IF(O3008="GPON+XDSL",VLOOKUP(S3008,[2]直销续费率明细!C:I,7,FALSE)*1,VLOOKUP(S3008,[2]直销续费率明细!C:I,5,FALSE)*1))</f>
        <v>-40</v>
      </c>
      <c r="AL3008" s="22" t="s">
        <v>1309</v>
      </c>
      <c r="AM3008" s="22"/>
      <c r="AN3008" s="22"/>
      <c r="AO3008" s="22" t="s">
        <v>3441</v>
      </c>
      <c r="AP3008" s="22" t="s">
        <v>1301</v>
      </c>
      <c r="AS3008" s="20">
        <f>IF(Y3008&gt;=10,VLOOKUP(U3008,[2]提成计算!B:T,19,FALSE),VLOOKUP(U3008,[2]提成计算!B:T,18,FALSE))</f>
        <v>0.12</v>
      </c>
      <c r="AT3008" s="20">
        <f t="shared" si="2083"/>
        <v>106.56</v>
      </c>
      <c r="AU3008" s="20">
        <f t="shared" si="2084"/>
        <v>-40</v>
      </c>
    </row>
    <row r="3009" spans="1:47" x14ac:dyDescent="0.15">
      <c r="A3009" s="21" t="s">
        <v>1273</v>
      </c>
      <c r="B3009" s="20" t="s">
        <v>918</v>
      </c>
      <c r="C3009" s="20" t="s">
        <v>1050</v>
      </c>
      <c r="D3009" s="20" t="s">
        <v>1078</v>
      </c>
      <c r="E3009" s="20" t="s">
        <v>1079</v>
      </c>
      <c r="F3009" s="20" t="s">
        <v>1250</v>
      </c>
      <c r="G3009" s="20" t="s">
        <v>4173</v>
      </c>
      <c r="H3009" s="20"/>
      <c r="I3009" s="20">
        <v>13580960506</v>
      </c>
      <c r="J3009" s="20" t="s">
        <v>1268</v>
      </c>
      <c r="K3009" s="20" t="s">
        <v>1081</v>
      </c>
      <c r="L3009" s="20" t="s">
        <v>1376</v>
      </c>
      <c r="M3009" s="20">
        <v>1088</v>
      </c>
      <c r="N3009" s="20">
        <v>1088</v>
      </c>
      <c r="O3009" s="20" t="s">
        <v>927</v>
      </c>
      <c r="P3009" s="20" t="s">
        <v>50</v>
      </c>
      <c r="Q3009" s="28"/>
      <c r="R3009" s="21" t="s">
        <v>1082</v>
      </c>
      <c r="S3009" s="21"/>
      <c r="T3009" s="21" t="s">
        <v>53</v>
      </c>
      <c r="U3009" s="21" t="s">
        <v>1083</v>
      </c>
      <c r="V3009" s="46">
        <v>1</v>
      </c>
      <c r="W3009" s="26">
        <f t="shared" si="2076"/>
        <v>1</v>
      </c>
      <c r="X3009" s="26">
        <f t="shared" si="2077"/>
        <v>1</v>
      </c>
      <c r="Y3009" s="21">
        <v>10</v>
      </c>
      <c r="Z3009" s="22">
        <f t="shared" si="2081"/>
        <v>1088</v>
      </c>
      <c r="AA3009" s="20" t="s">
        <v>3440</v>
      </c>
      <c r="AB3009" s="22"/>
      <c r="AC3009" s="22">
        <v>1</v>
      </c>
      <c r="AD3009" s="22"/>
      <c r="AE3009" s="22">
        <f t="shared" si="2078"/>
        <v>1088</v>
      </c>
      <c r="AF3009" s="22">
        <f t="shared" si="2079"/>
        <v>1088</v>
      </c>
      <c r="AG3009" s="20">
        <f>N3009</f>
        <v>1088</v>
      </c>
      <c r="AH3009" s="20" t="str">
        <f>VLOOKUP(U3009,[1]提成计算!B:I,8,FALSE)</f>
        <v xml:space="preserve"> </v>
      </c>
      <c r="AI3009" s="20"/>
      <c r="AJ3009" s="22"/>
      <c r="AK3009" s="22"/>
      <c r="AM3009" s="22"/>
      <c r="AN3009" s="22"/>
      <c r="AO3009" s="22" t="s">
        <v>3441</v>
      </c>
      <c r="AP3009" s="22" t="s">
        <v>1301</v>
      </c>
      <c r="AS3009" s="20"/>
      <c r="AT3009" s="20"/>
      <c r="AU3009" s="20"/>
    </row>
    <row r="3010" spans="1:47" x14ac:dyDescent="0.15">
      <c r="A3010" s="21" t="s">
        <v>1273</v>
      </c>
      <c r="B3010" s="20" t="s">
        <v>918</v>
      </c>
      <c r="C3010" s="20" t="s">
        <v>1050</v>
      </c>
      <c r="D3010" s="20" t="s">
        <v>1051</v>
      </c>
      <c r="E3010" s="20" t="s">
        <v>1492</v>
      </c>
      <c r="F3010" s="20" t="s">
        <v>1250</v>
      </c>
      <c r="G3010" s="20" t="s">
        <v>4174</v>
      </c>
      <c r="H3010" s="20"/>
      <c r="I3010" s="20">
        <v>13712933566</v>
      </c>
      <c r="J3010" s="20" t="s">
        <v>924</v>
      </c>
      <c r="K3010" s="20" t="s">
        <v>202</v>
      </c>
      <c r="L3010" s="20" t="s">
        <v>1918</v>
      </c>
      <c r="M3010" s="20">
        <v>680</v>
      </c>
      <c r="N3010" s="20">
        <v>680</v>
      </c>
      <c r="O3010" s="20" t="s">
        <v>1262</v>
      </c>
      <c r="P3010" s="20" t="s">
        <v>50</v>
      </c>
      <c r="Q3010" s="28"/>
      <c r="R3010" s="21" t="s">
        <v>121</v>
      </c>
      <c r="S3010" s="25" t="s">
        <v>1494</v>
      </c>
      <c r="T3010" s="21" t="s">
        <v>53</v>
      </c>
      <c r="U3010" s="21" t="s">
        <v>203</v>
      </c>
      <c r="V3010" s="46">
        <v>1</v>
      </c>
      <c r="W3010" s="26">
        <f t="shared" si="2076"/>
        <v>1</v>
      </c>
      <c r="Y3010" s="21">
        <v>4</v>
      </c>
      <c r="Z3010" s="22">
        <f t="shared" si="2081"/>
        <v>680</v>
      </c>
      <c r="AA3010" s="20" t="s">
        <v>3440</v>
      </c>
      <c r="AB3010" s="22">
        <v>1</v>
      </c>
      <c r="AC3010" s="22"/>
      <c r="AD3010" s="22">
        <f t="shared" ref="AD3010:AD3011" si="2085">N3010</f>
        <v>680</v>
      </c>
      <c r="AE3010" s="22"/>
      <c r="AF3010" s="22">
        <f t="shared" si="2079"/>
        <v>680</v>
      </c>
      <c r="AG3010" s="20"/>
      <c r="AH3010" s="22"/>
      <c r="AI3010" s="22"/>
      <c r="AJ3010" s="22">
        <f t="shared" ref="AJ3010:AJ3013" si="2086">N3010</f>
        <v>680</v>
      </c>
      <c r="AK3010" s="22">
        <f>IF(O3010="(传统)XDSL",VLOOKUP(S3010,[2]直销续费率明细!C:I,7,FALSE)*1,IF(O3010="GPON+XDSL",VLOOKUP(S3010,[2]直销续费率明细!C:I,7,FALSE)*1,VLOOKUP(S3010,[2]直销续费率明细!C:I,5,FALSE)*1))</f>
        <v>25</v>
      </c>
      <c r="AL3010" s="22" t="s">
        <v>1309</v>
      </c>
      <c r="AM3010" s="22"/>
      <c r="AN3010" s="22"/>
      <c r="AO3010" s="22" t="s">
        <v>3441</v>
      </c>
      <c r="AP3010" s="22" t="s">
        <v>3460</v>
      </c>
      <c r="AS3010" s="20">
        <f>IF(Y3010&gt;=10,VLOOKUP(U3010,[2]提成计算!B:T,19,FALSE),VLOOKUP(U3010,[2]提成计算!B:T,18,FALSE))</f>
        <v>0.06</v>
      </c>
      <c r="AT3010" s="20">
        <f t="shared" ref="AT3010:AT3013" si="2087">IF(AD3010*AS3010&gt;0,AD3010*AS3010,AE3010*AS3010)</f>
        <v>40.799999999999997</v>
      </c>
      <c r="AU3010" s="20">
        <f t="shared" ref="AU3010:AU3013" si="2088">IF(AND(AK3010&lt;0,AK3010+AT3010&lt;0),-AT3010,AK3010)</f>
        <v>25</v>
      </c>
    </row>
    <row r="3011" spans="1:47" x14ac:dyDescent="0.15">
      <c r="A3011" s="21" t="s">
        <v>1273</v>
      </c>
      <c r="B3011" s="20" t="s">
        <v>918</v>
      </c>
      <c r="C3011" s="20" t="s">
        <v>1050</v>
      </c>
      <c r="D3011" s="20" t="s">
        <v>1051</v>
      </c>
      <c r="E3011" s="20" t="s">
        <v>1815</v>
      </c>
      <c r="F3011" s="20" t="s">
        <v>1250</v>
      </c>
      <c r="G3011" s="20" t="s">
        <v>4175</v>
      </c>
      <c r="H3011" s="20"/>
      <c r="I3011" s="20">
        <v>13675751998</v>
      </c>
      <c r="J3011" s="20" t="s">
        <v>924</v>
      </c>
      <c r="K3011" s="20" t="s">
        <v>685</v>
      </c>
      <c r="L3011" s="20" t="s">
        <v>1918</v>
      </c>
      <c r="M3011" s="20">
        <v>680</v>
      </c>
      <c r="N3011" s="20">
        <v>680</v>
      </c>
      <c r="O3011" s="20" t="s">
        <v>927</v>
      </c>
      <c r="P3011" s="20" t="s">
        <v>50</v>
      </c>
      <c r="Q3011" s="28"/>
      <c r="R3011" s="21" t="s">
        <v>121</v>
      </c>
      <c r="S3011" s="25" t="s">
        <v>1494</v>
      </c>
      <c r="T3011" s="21" t="s">
        <v>53</v>
      </c>
      <c r="U3011" s="21" t="s">
        <v>686</v>
      </c>
      <c r="V3011" s="46">
        <v>1</v>
      </c>
      <c r="W3011" s="26">
        <f t="shared" si="2076"/>
        <v>1</v>
      </c>
      <c r="Y3011" s="21">
        <v>4</v>
      </c>
      <c r="Z3011" s="22">
        <f t="shared" si="2081"/>
        <v>680</v>
      </c>
      <c r="AA3011" s="20" t="s">
        <v>3440</v>
      </c>
      <c r="AB3011" s="22">
        <v>1</v>
      </c>
      <c r="AC3011" s="22"/>
      <c r="AD3011" s="22">
        <f t="shared" si="2085"/>
        <v>680</v>
      </c>
      <c r="AE3011" s="22"/>
      <c r="AF3011" s="22">
        <f t="shared" si="2079"/>
        <v>680</v>
      </c>
      <c r="AG3011" s="20"/>
      <c r="AH3011" s="22"/>
      <c r="AI3011" s="22"/>
      <c r="AJ3011" s="22">
        <f t="shared" si="2086"/>
        <v>680</v>
      </c>
      <c r="AK3011" s="22">
        <f>IF(O3011="(传统)XDSL",VLOOKUP(S3011,[2]直销续费率明细!C:I,7,FALSE)*1,IF(O3011="GPON+XDSL",VLOOKUP(S3011,[2]直销续费率明细!C:I,7,FALSE)*1,VLOOKUP(S3011,[2]直销续费率明细!C:I,5,FALSE)*1))</f>
        <v>25</v>
      </c>
      <c r="AL3011" s="22" t="s">
        <v>1309</v>
      </c>
      <c r="AM3011" s="22"/>
      <c r="AN3011" s="22"/>
      <c r="AO3011" s="22" t="s">
        <v>3441</v>
      </c>
      <c r="AP3011" s="22" t="s">
        <v>3460</v>
      </c>
      <c r="AS3011" s="20">
        <f>IF(Y3011&gt;=10,VLOOKUP(U3011,[2]提成计算!B:T,19,FALSE),VLOOKUP(U3011,[2]提成计算!B:T,18,FALSE))</f>
        <v>0.06</v>
      </c>
      <c r="AT3011" s="20">
        <f t="shared" si="2087"/>
        <v>40.799999999999997</v>
      </c>
      <c r="AU3011" s="20">
        <f t="shared" si="2088"/>
        <v>25</v>
      </c>
    </row>
    <row r="3012" spans="1:47" x14ac:dyDescent="0.15">
      <c r="A3012" s="21" t="s">
        <v>1273</v>
      </c>
      <c r="B3012" s="20" t="s">
        <v>918</v>
      </c>
      <c r="C3012" s="20" t="s">
        <v>1050</v>
      </c>
      <c r="D3012" s="20" t="s">
        <v>1070</v>
      </c>
      <c r="E3012" s="20" t="s">
        <v>1606</v>
      </c>
      <c r="F3012" s="20" t="s">
        <v>1250</v>
      </c>
      <c r="G3012" s="20" t="s">
        <v>4176</v>
      </c>
      <c r="H3012" s="20"/>
      <c r="I3012" s="20">
        <v>13437410535</v>
      </c>
      <c r="J3012" s="20" t="s">
        <v>924</v>
      </c>
      <c r="K3012" s="20" t="s">
        <v>3791</v>
      </c>
      <c r="L3012" s="20" t="s">
        <v>1299</v>
      </c>
      <c r="M3012" s="20">
        <v>888</v>
      </c>
      <c r="N3012" s="20">
        <v>888</v>
      </c>
      <c r="O3012" s="20" t="s">
        <v>927</v>
      </c>
      <c r="P3012" s="20" t="s">
        <v>50</v>
      </c>
      <c r="Q3012" s="28"/>
      <c r="R3012" s="21" t="s">
        <v>104</v>
      </c>
      <c r="S3012" s="25" t="s">
        <v>1337</v>
      </c>
      <c r="T3012" s="21" t="s">
        <v>3575</v>
      </c>
      <c r="U3012" s="21" t="s">
        <v>1733</v>
      </c>
      <c r="V3012" s="46">
        <v>1</v>
      </c>
      <c r="W3012" s="26">
        <f t="shared" si="2076"/>
        <v>1</v>
      </c>
      <c r="Y3012" s="21">
        <v>12</v>
      </c>
      <c r="Z3012" s="22">
        <f t="shared" si="2081"/>
        <v>888</v>
      </c>
      <c r="AA3012" s="20" t="s">
        <v>3440</v>
      </c>
      <c r="AB3012" s="22"/>
      <c r="AC3012" s="22">
        <v>1</v>
      </c>
      <c r="AD3012" s="22"/>
      <c r="AE3012" s="22">
        <f t="shared" ref="AE3012:AE3019" si="2089">N3012</f>
        <v>888</v>
      </c>
      <c r="AF3012" s="22">
        <f t="shared" si="2079"/>
        <v>888</v>
      </c>
      <c r="AG3012" s="20"/>
      <c r="AH3012" s="22"/>
      <c r="AI3012" s="22"/>
      <c r="AJ3012" s="22">
        <f t="shared" si="2086"/>
        <v>888</v>
      </c>
      <c r="AK3012" s="22">
        <f>IF(O3012="(传统)XDSL",VLOOKUP(S3012,[2]直销续费率明细!C:I,7,FALSE)*1,IF(O3012="GPON+XDSL",VLOOKUP(S3012,[2]直销续费率明细!C:I,7,FALSE)*1,VLOOKUP(S3012,[2]直销续费率明细!C:I,5,FALSE)*1))</f>
        <v>25</v>
      </c>
      <c r="AL3012" s="22" t="s">
        <v>1309</v>
      </c>
      <c r="AM3012" s="22"/>
      <c r="AN3012" s="22"/>
      <c r="AO3012" s="22" t="s">
        <v>3441</v>
      </c>
      <c r="AP3012" s="22" t="s">
        <v>1301</v>
      </c>
      <c r="AS3012" s="20">
        <f>IF(Y3012&gt;=10,VLOOKUP(U3012,[2]提成计算!B:T,19,FALSE),VLOOKUP(U3012,[2]提成计算!B:T,18,FALSE))</f>
        <v>0.09</v>
      </c>
      <c r="AT3012" s="20">
        <f t="shared" si="2087"/>
        <v>79.92</v>
      </c>
      <c r="AU3012" s="20">
        <f t="shared" si="2088"/>
        <v>25</v>
      </c>
    </row>
    <row r="3013" spans="1:47" x14ac:dyDescent="0.15">
      <c r="A3013" s="21" t="s">
        <v>1273</v>
      </c>
      <c r="B3013" s="20" t="s">
        <v>918</v>
      </c>
      <c r="C3013" s="20" t="s">
        <v>1050</v>
      </c>
      <c r="D3013" s="20" t="s">
        <v>1070</v>
      </c>
      <c r="E3013" s="20" t="s">
        <v>1302</v>
      </c>
      <c r="F3013" s="20" t="s">
        <v>1250</v>
      </c>
      <c r="G3013" s="20" t="s">
        <v>4177</v>
      </c>
      <c r="H3013" s="20"/>
      <c r="I3013" s="20">
        <v>18874786805</v>
      </c>
      <c r="J3013" s="20" t="s">
        <v>924</v>
      </c>
      <c r="K3013" s="20" t="s">
        <v>3890</v>
      </c>
      <c r="L3013" s="20" t="s">
        <v>2137</v>
      </c>
      <c r="M3013" s="20">
        <v>1408</v>
      </c>
      <c r="N3013" s="20">
        <v>1408</v>
      </c>
      <c r="O3013" s="20" t="s">
        <v>927</v>
      </c>
      <c r="P3013" s="20" t="s">
        <v>50</v>
      </c>
      <c r="Q3013" s="28"/>
      <c r="R3013" s="21" t="s">
        <v>104</v>
      </c>
      <c r="S3013" s="25" t="s">
        <v>1304</v>
      </c>
      <c r="T3013" s="21" t="s">
        <v>53</v>
      </c>
      <c r="U3013" s="21" t="s">
        <v>3730</v>
      </c>
      <c r="V3013" s="46">
        <v>1</v>
      </c>
      <c r="W3013" s="26">
        <f t="shared" si="2076"/>
        <v>1</v>
      </c>
      <c r="Y3013" s="21">
        <v>12</v>
      </c>
      <c r="Z3013" s="22">
        <f t="shared" si="2081"/>
        <v>1408</v>
      </c>
      <c r="AA3013" s="20" t="s">
        <v>3440</v>
      </c>
      <c r="AB3013" s="22"/>
      <c r="AC3013" s="22">
        <v>1</v>
      </c>
      <c r="AD3013" s="22"/>
      <c r="AE3013" s="22">
        <f t="shared" si="2089"/>
        <v>1408</v>
      </c>
      <c r="AF3013" s="22">
        <f t="shared" si="2079"/>
        <v>1408</v>
      </c>
      <c r="AG3013" s="20"/>
      <c r="AH3013" s="22"/>
      <c r="AI3013" s="22"/>
      <c r="AJ3013" s="22">
        <f t="shared" si="2086"/>
        <v>1408</v>
      </c>
      <c r="AK3013" s="22">
        <f>IF(O3013="(传统)XDSL",VLOOKUP(S3013,[2]直销续费率明细!C:I,7,FALSE)*1,IF(O3013="GPON+XDSL",VLOOKUP(S3013,[2]直销续费率明细!C:I,7,FALSE)*1,VLOOKUP(S3013,[2]直销续费率明细!C:I,5,FALSE)*1))</f>
        <v>-40</v>
      </c>
      <c r="AL3013" s="22" t="s">
        <v>1300</v>
      </c>
      <c r="AM3013" s="22"/>
      <c r="AN3013" s="22"/>
      <c r="AO3013" s="22" t="s">
        <v>3441</v>
      </c>
      <c r="AP3013" s="22" t="s">
        <v>1301</v>
      </c>
      <c r="AS3013" s="20">
        <f>IF(Y3013&gt;=10,VLOOKUP(U3013,[2]提成计算!B:T,19,FALSE),VLOOKUP(U3013,[2]提成计算!B:T,18,FALSE))</f>
        <v>0.09</v>
      </c>
      <c r="AT3013" s="20">
        <f t="shared" si="2087"/>
        <v>126.72</v>
      </c>
      <c r="AU3013" s="20">
        <f t="shared" si="2088"/>
        <v>-40</v>
      </c>
    </row>
    <row r="3014" spans="1:47" x14ac:dyDescent="0.15">
      <c r="A3014" s="21" t="s">
        <v>1273</v>
      </c>
      <c r="B3014" s="20" t="s">
        <v>918</v>
      </c>
      <c r="C3014" s="20" t="s">
        <v>1050</v>
      </c>
      <c r="D3014" s="20" t="s">
        <v>1065</v>
      </c>
      <c r="E3014" s="20" t="s">
        <v>1066</v>
      </c>
      <c r="F3014" s="20" t="s">
        <v>1250</v>
      </c>
      <c r="G3014" s="20" t="s">
        <v>4178</v>
      </c>
      <c r="H3014" s="20"/>
      <c r="I3014" s="20">
        <v>15019990920</v>
      </c>
      <c r="J3014" s="20" t="s">
        <v>1268</v>
      </c>
      <c r="K3014" s="20" t="s">
        <v>3739</v>
      </c>
      <c r="L3014" s="20" t="s">
        <v>1358</v>
      </c>
      <c r="M3014" s="20">
        <v>1088</v>
      </c>
      <c r="N3014" s="20">
        <v>1088</v>
      </c>
      <c r="O3014" s="20" t="s">
        <v>927</v>
      </c>
      <c r="P3014" s="20" t="s">
        <v>50</v>
      </c>
      <c r="Q3014" s="28"/>
      <c r="R3014" s="21" t="s">
        <v>69</v>
      </c>
      <c r="S3014" s="21"/>
      <c r="T3014" s="21" t="s">
        <v>53</v>
      </c>
      <c r="U3014" s="21" t="s">
        <v>1803</v>
      </c>
      <c r="V3014" s="46">
        <v>1</v>
      </c>
      <c r="W3014" s="26">
        <f t="shared" si="2076"/>
        <v>1</v>
      </c>
      <c r="X3014" s="26">
        <f t="shared" si="2077"/>
        <v>1</v>
      </c>
      <c r="Y3014" s="21">
        <v>10</v>
      </c>
      <c r="Z3014" s="22">
        <f t="shared" si="2081"/>
        <v>1088</v>
      </c>
      <c r="AA3014" s="20" t="s">
        <v>3440</v>
      </c>
      <c r="AB3014" s="22"/>
      <c r="AC3014" s="22">
        <v>1</v>
      </c>
      <c r="AD3014" s="22"/>
      <c r="AE3014" s="22">
        <f t="shared" si="2089"/>
        <v>1088</v>
      </c>
      <c r="AF3014" s="22">
        <f t="shared" si="2079"/>
        <v>1088</v>
      </c>
      <c r="AG3014" s="20">
        <f>N3014</f>
        <v>1088</v>
      </c>
      <c r="AH3014" s="20" t="str">
        <f>VLOOKUP(U3014,[1]提成计算!B:I,8,FALSE)</f>
        <v xml:space="preserve"> </v>
      </c>
      <c r="AI3014" s="20"/>
      <c r="AJ3014" s="22"/>
      <c r="AK3014" s="22"/>
      <c r="AM3014" s="22"/>
      <c r="AN3014" s="22"/>
      <c r="AO3014" s="22" t="s">
        <v>3441</v>
      </c>
      <c r="AP3014" s="22" t="s">
        <v>1301</v>
      </c>
      <c r="AS3014" s="20"/>
      <c r="AT3014" s="20"/>
      <c r="AU3014" s="20"/>
    </row>
    <row r="3015" spans="1:47" x14ac:dyDescent="0.15">
      <c r="A3015" s="21" t="s">
        <v>1273</v>
      </c>
      <c r="B3015" s="20" t="s">
        <v>918</v>
      </c>
      <c r="C3015" s="20" t="s">
        <v>1050</v>
      </c>
      <c r="D3015" s="20" t="s">
        <v>1065</v>
      </c>
      <c r="E3015" s="20" t="s">
        <v>1066</v>
      </c>
      <c r="F3015" s="20" t="s">
        <v>1250</v>
      </c>
      <c r="G3015" s="20" t="s">
        <v>4179</v>
      </c>
      <c r="H3015" s="20"/>
      <c r="I3015" s="20">
        <v>13580810689</v>
      </c>
      <c r="J3015" s="20" t="s">
        <v>924</v>
      </c>
      <c r="K3015" s="20" t="s">
        <v>3739</v>
      </c>
      <c r="L3015" s="20" t="s">
        <v>1299</v>
      </c>
      <c r="M3015" s="20">
        <v>888</v>
      </c>
      <c r="N3015" s="20">
        <v>888</v>
      </c>
      <c r="O3015" s="20" t="s">
        <v>927</v>
      </c>
      <c r="P3015" s="20" t="s">
        <v>50</v>
      </c>
      <c r="Q3015" s="28"/>
      <c r="R3015" s="21" t="s">
        <v>69</v>
      </c>
      <c r="S3015" s="25" t="s">
        <v>1068</v>
      </c>
      <c r="T3015" s="21" t="s">
        <v>53</v>
      </c>
      <c r="U3015" s="21" t="s">
        <v>1803</v>
      </c>
      <c r="V3015" s="46">
        <v>1</v>
      </c>
      <c r="W3015" s="26">
        <f t="shared" si="2076"/>
        <v>1</v>
      </c>
      <c r="Y3015" s="21">
        <v>12</v>
      </c>
      <c r="Z3015" s="22">
        <f t="shared" si="2081"/>
        <v>888</v>
      </c>
      <c r="AA3015" s="20" t="s">
        <v>3440</v>
      </c>
      <c r="AB3015" s="22"/>
      <c r="AC3015" s="22">
        <v>1</v>
      </c>
      <c r="AD3015" s="22"/>
      <c r="AE3015" s="22">
        <f t="shared" si="2089"/>
        <v>888</v>
      </c>
      <c r="AF3015" s="22">
        <f t="shared" si="2079"/>
        <v>888</v>
      </c>
      <c r="AG3015" s="20"/>
      <c r="AH3015" s="22"/>
      <c r="AI3015" s="22"/>
      <c r="AJ3015" s="22">
        <f>N3015</f>
        <v>888</v>
      </c>
      <c r="AK3015" s="22">
        <f>IF(O3015="(传统)XDSL",VLOOKUP(S3015,[2]直销续费率明细!C:I,7,FALSE)*1,IF(O3015="GPON+XDSL",VLOOKUP(S3015,[2]直销续费率明细!C:I,7,FALSE)*1,VLOOKUP(S3015,[2]直销续费率明细!C:I,5,FALSE)*1))</f>
        <v>15</v>
      </c>
      <c r="AL3015" s="22" t="s">
        <v>1300</v>
      </c>
      <c r="AM3015" s="22"/>
      <c r="AN3015" s="22"/>
      <c r="AO3015" s="22" t="s">
        <v>3441</v>
      </c>
      <c r="AP3015" s="22" t="s">
        <v>1301</v>
      </c>
      <c r="AS3015" s="20">
        <f>IF(Y3015&gt;=10,VLOOKUP(U3015,[2]提成计算!B:T,19,FALSE),VLOOKUP(U3015,[2]提成计算!B:T,18,FALSE))</f>
        <v>0.1</v>
      </c>
      <c r="AT3015" s="20">
        <f t="shared" ref="AT3015" si="2090">IF(AD3015*AS3015&gt;0,AD3015*AS3015,AE3015*AS3015)</f>
        <v>88.800000000000011</v>
      </c>
      <c r="AU3015" s="20">
        <f t="shared" ref="AU3015" si="2091">IF(AND(AK3015&lt;0,AK3015+AT3015&lt;0),-AT3015,AK3015)</f>
        <v>15</v>
      </c>
    </row>
    <row r="3016" spans="1:47" x14ac:dyDescent="0.15">
      <c r="A3016" s="21" t="s">
        <v>1273</v>
      </c>
      <c r="B3016" s="20" t="s">
        <v>918</v>
      </c>
      <c r="C3016" s="20" t="s">
        <v>1050</v>
      </c>
      <c r="D3016" s="20" t="s">
        <v>1062</v>
      </c>
      <c r="E3016" s="20" t="s">
        <v>1055</v>
      </c>
      <c r="F3016" s="20" t="s">
        <v>1250</v>
      </c>
      <c r="G3016" s="20" t="s">
        <v>4180</v>
      </c>
      <c r="H3016" s="20"/>
      <c r="I3016" s="20">
        <v>18802568529</v>
      </c>
      <c r="J3016" s="20" t="s">
        <v>1268</v>
      </c>
      <c r="K3016" s="20" t="s">
        <v>1057</v>
      </c>
      <c r="L3016" s="20" t="s">
        <v>1358</v>
      </c>
      <c r="M3016" s="20">
        <v>1088</v>
      </c>
      <c r="N3016" s="20">
        <v>1088</v>
      </c>
      <c r="O3016" s="20" t="s">
        <v>927</v>
      </c>
      <c r="P3016" s="20" t="s">
        <v>50</v>
      </c>
      <c r="Q3016" s="28"/>
      <c r="R3016" s="21" t="s">
        <v>1059</v>
      </c>
      <c r="S3016" s="21"/>
      <c r="T3016" s="21" t="s">
        <v>53</v>
      </c>
      <c r="U3016" s="21" t="s">
        <v>1061</v>
      </c>
      <c r="V3016" s="46">
        <v>1</v>
      </c>
      <c r="W3016" s="26">
        <f t="shared" si="2076"/>
        <v>1</v>
      </c>
      <c r="X3016" s="26">
        <f t="shared" si="2077"/>
        <v>1</v>
      </c>
      <c r="Y3016" s="21">
        <v>10</v>
      </c>
      <c r="Z3016" s="22">
        <f t="shared" si="2081"/>
        <v>1088</v>
      </c>
      <c r="AA3016" s="20" t="s">
        <v>3440</v>
      </c>
      <c r="AB3016" s="22"/>
      <c r="AC3016" s="22">
        <v>1</v>
      </c>
      <c r="AD3016" s="22"/>
      <c r="AE3016" s="22">
        <f t="shared" si="2089"/>
        <v>1088</v>
      </c>
      <c r="AF3016" s="22">
        <f t="shared" si="2079"/>
        <v>1088</v>
      </c>
      <c r="AG3016" s="20">
        <f t="shared" ref="AG3016:AG3017" si="2092">N3016</f>
        <v>1088</v>
      </c>
      <c r="AH3016" s="20" t="str">
        <f>VLOOKUP(U3016,[1]提成计算!B:I,8,FALSE)</f>
        <v>否</v>
      </c>
      <c r="AI3016" s="20"/>
      <c r="AJ3016" s="22"/>
      <c r="AK3016" s="22"/>
      <c r="AM3016" s="22"/>
      <c r="AN3016" s="22"/>
      <c r="AO3016" s="22" t="s">
        <v>2216</v>
      </c>
      <c r="AP3016" s="22" t="s">
        <v>1301</v>
      </c>
      <c r="AS3016" s="20"/>
      <c r="AT3016" s="20"/>
      <c r="AU3016" s="20"/>
    </row>
    <row r="3017" spans="1:47" x14ac:dyDescent="0.15">
      <c r="A3017" s="21" t="s">
        <v>1273</v>
      </c>
      <c r="B3017" s="20" t="s">
        <v>918</v>
      </c>
      <c r="C3017" s="20" t="s">
        <v>1050</v>
      </c>
      <c r="D3017" s="20" t="s">
        <v>1051</v>
      </c>
      <c r="E3017" s="20" t="s">
        <v>1815</v>
      </c>
      <c r="F3017" s="20" t="s">
        <v>1250</v>
      </c>
      <c r="G3017" s="20" t="s">
        <v>4181</v>
      </c>
      <c r="H3017" s="20"/>
      <c r="I3017" s="20">
        <v>13428502880</v>
      </c>
      <c r="J3017" s="20" t="s">
        <v>2335</v>
      </c>
      <c r="K3017" s="20" t="s">
        <v>202</v>
      </c>
      <c r="L3017" s="20" t="s">
        <v>1966</v>
      </c>
      <c r="M3017" s="20">
        <v>1598</v>
      </c>
      <c r="N3017" s="20">
        <v>1598</v>
      </c>
      <c r="O3017" s="20" t="s">
        <v>927</v>
      </c>
      <c r="P3017" s="20" t="s">
        <v>50</v>
      </c>
      <c r="Q3017" s="28" t="s">
        <v>2335</v>
      </c>
      <c r="R3017" s="21" t="s">
        <v>121</v>
      </c>
      <c r="S3017" s="21"/>
      <c r="T3017" s="21" t="s">
        <v>53</v>
      </c>
      <c r="U3017" s="21" t="s">
        <v>203</v>
      </c>
      <c r="V3017" s="46">
        <v>1</v>
      </c>
      <c r="W3017" s="26">
        <f t="shared" si="2076"/>
        <v>1</v>
      </c>
      <c r="X3017" s="26">
        <f t="shared" si="2077"/>
        <v>1</v>
      </c>
      <c r="Y3017" s="21">
        <v>50</v>
      </c>
      <c r="Z3017" s="22">
        <f t="shared" si="2081"/>
        <v>1598</v>
      </c>
      <c r="AA3017" s="20" t="s">
        <v>2218</v>
      </c>
      <c r="AB3017" s="22"/>
      <c r="AC3017" s="22">
        <v>1</v>
      </c>
      <c r="AD3017" s="22"/>
      <c r="AE3017" s="22">
        <f t="shared" si="2089"/>
        <v>1598</v>
      </c>
      <c r="AF3017" s="22">
        <f t="shared" si="2079"/>
        <v>1598</v>
      </c>
      <c r="AG3017" s="20">
        <f t="shared" si="2092"/>
        <v>1598</v>
      </c>
      <c r="AH3017" s="20" t="str">
        <f>VLOOKUP(U3017,[1]提成计算!B:I,8,FALSE)</f>
        <v xml:space="preserve"> </v>
      </c>
      <c r="AI3017" s="20"/>
      <c r="AJ3017" s="22"/>
      <c r="AK3017" s="22"/>
      <c r="AM3017" s="22"/>
      <c r="AN3017" s="22"/>
      <c r="AO3017" s="22" t="s">
        <v>2216</v>
      </c>
      <c r="AP3017" s="22" t="s">
        <v>1301</v>
      </c>
      <c r="AS3017" s="20"/>
      <c r="AT3017" s="20"/>
      <c r="AU3017" s="20"/>
    </row>
    <row r="3018" spans="1:47" x14ac:dyDescent="0.15">
      <c r="A3018" s="21" t="s">
        <v>1273</v>
      </c>
      <c r="B3018" s="20" t="s">
        <v>918</v>
      </c>
      <c r="C3018" s="20" t="s">
        <v>1050</v>
      </c>
      <c r="D3018" s="20" t="s">
        <v>1078</v>
      </c>
      <c r="E3018" s="20" t="s">
        <v>1079</v>
      </c>
      <c r="F3018" s="20" t="s">
        <v>1250</v>
      </c>
      <c r="G3018" s="20" t="s">
        <v>4182</v>
      </c>
      <c r="H3018" s="20"/>
      <c r="I3018" s="20">
        <v>15016817550</v>
      </c>
      <c r="J3018" s="20" t="s">
        <v>924</v>
      </c>
      <c r="K3018" s="20" t="s">
        <v>174</v>
      </c>
      <c r="L3018" s="20" t="s">
        <v>1299</v>
      </c>
      <c r="M3018" s="20">
        <v>888</v>
      </c>
      <c r="N3018" s="20">
        <v>888</v>
      </c>
      <c r="O3018" s="20" t="s">
        <v>927</v>
      </c>
      <c r="P3018" s="20" t="s">
        <v>50</v>
      </c>
      <c r="Q3018" s="28"/>
      <c r="R3018" s="21" t="s">
        <v>1082</v>
      </c>
      <c r="S3018" s="25" t="s">
        <v>1322</v>
      </c>
      <c r="T3018" s="21" t="s">
        <v>2242</v>
      </c>
      <c r="U3018" s="21"/>
      <c r="V3018" s="46">
        <v>1</v>
      </c>
      <c r="W3018" s="26">
        <f t="shared" si="2076"/>
        <v>1</v>
      </c>
      <c r="Y3018" s="21">
        <v>12</v>
      </c>
      <c r="Z3018" s="22">
        <f t="shared" si="2081"/>
        <v>888</v>
      </c>
      <c r="AA3018" s="20" t="s">
        <v>2218</v>
      </c>
      <c r="AB3018" s="22"/>
      <c r="AC3018" s="22">
        <v>1</v>
      </c>
      <c r="AD3018" s="22"/>
      <c r="AE3018" s="22">
        <f t="shared" si="2089"/>
        <v>888</v>
      </c>
      <c r="AF3018" s="22">
        <f t="shared" si="2079"/>
        <v>888</v>
      </c>
      <c r="AG3018" s="20"/>
      <c r="AH3018" s="22"/>
      <c r="AI3018" s="22"/>
      <c r="AJ3018" s="22">
        <f t="shared" ref="AJ3018:AJ3020" si="2093">N3018</f>
        <v>888</v>
      </c>
      <c r="AK3018" s="22">
        <f>IF(O3018="(传统)XDSL",VLOOKUP(S3018,[1]续费率明细!C:I,7,FALSE)*1,IF(O3018="GPON+XDSL",VLOOKUP(S3018,[1]续费率明细!C:I,7,FALSE)*1,VLOOKUP(S3018,[1]续费率明细!C:I,5,FALSE)*1))</f>
        <v>-40</v>
      </c>
      <c r="AL3018" s="22" t="s">
        <v>1309</v>
      </c>
      <c r="AM3018" s="22"/>
      <c r="AN3018" s="22"/>
      <c r="AO3018" s="22" t="s">
        <v>3441</v>
      </c>
      <c r="AP3018" s="22" t="s">
        <v>1301</v>
      </c>
      <c r="AS3018" s="20"/>
      <c r="AT3018" s="20"/>
      <c r="AU3018" s="20"/>
    </row>
    <row r="3019" spans="1:47" x14ac:dyDescent="0.15">
      <c r="A3019" s="21" t="s">
        <v>1273</v>
      </c>
      <c r="B3019" s="20" t="s">
        <v>918</v>
      </c>
      <c r="C3019" s="20" t="s">
        <v>1050</v>
      </c>
      <c r="D3019" s="20" t="s">
        <v>1051</v>
      </c>
      <c r="E3019" s="20" t="s">
        <v>1815</v>
      </c>
      <c r="F3019" s="20" t="s">
        <v>1250</v>
      </c>
      <c r="G3019" s="20" t="s">
        <v>4183</v>
      </c>
      <c r="H3019" s="20"/>
      <c r="I3019" s="20">
        <v>13922538087</v>
      </c>
      <c r="J3019" s="20" t="s">
        <v>924</v>
      </c>
      <c r="K3019" s="20" t="s">
        <v>202</v>
      </c>
      <c r="L3019" s="20" t="s">
        <v>2137</v>
      </c>
      <c r="M3019" s="20">
        <v>1408</v>
      </c>
      <c r="N3019" s="20">
        <v>1408</v>
      </c>
      <c r="O3019" s="20" t="s">
        <v>927</v>
      </c>
      <c r="P3019" s="20" t="s">
        <v>50</v>
      </c>
      <c r="Q3019" s="28"/>
      <c r="R3019" s="21" t="s">
        <v>121</v>
      </c>
      <c r="S3019" s="25" t="s">
        <v>1494</v>
      </c>
      <c r="T3019" s="21" t="s">
        <v>53</v>
      </c>
      <c r="U3019" s="21" t="s">
        <v>203</v>
      </c>
      <c r="V3019" s="46">
        <v>1</v>
      </c>
      <c r="W3019" s="26">
        <f t="shared" si="2076"/>
        <v>1</v>
      </c>
      <c r="Y3019" s="21">
        <v>12</v>
      </c>
      <c r="Z3019" s="22">
        <f t="shared" si="2081"/>
        <v>1408</v>
      </c>
      <c r="AA3019" s="20" t="s">
        <v>3440</v>
      </c>
      <c r="AB3019" s="22"/>
      <c r="AC3019" s="22">
        <v>1</v>
      </c>
      <c r="AD3019" s="22"/>
      <c r="AE3019" s="22">
        <f t="shared" si="2089"/>
        <v>1408</v>
      </c>
      <c r="AF3019" s="22">
        <f t="shared" si="2079"/>
        <v>1408</v>
      </c>
      <c r="AG3019" s="20"/>
      <c r="AH3019" s="22"/>
      <c r="AI3019" s="22"/>
      <c r="AJ3019" s="22">
        <f t="shared" si="2093"/>
        <v>1408</v>
      </c>
      <c r="AK3019" s="22">
        <f>IF(O3019="(传统)XDSL",VLOOKUP(S3019,[2]直销续费率明细!C:I,7,FALSE)*1,IF(O3019="GPON+XDSL",VLOOKUP(S3019,[2]直销续费率明细!C:I,7,FALSE)*1,VLOOKUP(S3019,[2]直销续费率明细!C:I,5,FALSE)*1))</f>
        <v>25</v>
      </c>
      <c r="AL3019" s="22" t="s">
        <v>1309</v>
      </c>
      <c r="AM3019" s="22"/>
      <c r="AN3019" s="22"/>
      <c r="AO3019" s="22" t="s">
        <v>3441</v>
      </c>
      <c r="AP3019" s="22" t="s">
        <v>1301</v>
      </c>
      <c r="AS3019" s="20">
        <f>IF(Y3019&gt;=10,VLOOKUP(U3019,[2]提成计算!B:T,19,FALSE),VLOOKUP(U3019,[2]提成计算!B:T,18,FALSE))</f>
        <v>0.09</v>
      </c>
      <c r="AT3019" s="20">
        <f t="shared" ref="AT3019:AT3020" si="2094">IF(AD3019*AS3019&gt;0,AD3019*AS3019,AE3019*AS3019)</f>
        <v>126.72</v>
      </c>
      <c r="AU3019" s="20">
        <f t="shared" ref="AU3019" si="2095">IF(AND(AK3019&lt;0,AK3019+AT3019&lt;0),-AT3019,AK3019)</f>
        <v>25</v>
      </c>
    </row>
    <row r="3020" spans="1:47" x14ac:dyDescent="0.15">
      <c r="A3020" s="21" t="s">
        <v>1273</v>
      </c>
      <c r="B3020" s="20" t="s">
        <v>918</v>
      </c>
      <c r="C3020" s="20" t="s">
        <v>1050</v>
      </c>
      <c r="D3020" s="20" t="s">
        <v>1051</v>
      </c>
      <c r="E3020" s="20" t="s">
        <v>1052</v>
      </c>
      <c r="F3020" s="20" t="s">
        <v>1250</v>
      </c>
      <c r="G3020" s="20" t="s">
        <v>4184</v>
      </c>
      <c r="H3020" s="20"/>
      <c r="I3020" s="20">
        <v>18729250126</v>
      </c>
      <c r="J3020" s="20" t="s">
        <v>924</v>
      </c>
      <c r="K3020" s="20" t="s">
        <v>3825</v>
      </c>
      <c r="L3020" s="20" t="s">
        <v>1918</v>
      </c>
      <c r="M3020" s="20">
        <v>680</v>
      </c>
      <c r="N3020" s="20">
        <v>680</v>
      </c>
      <c r="O3020" s="20" t="s">
        <v>1262</v>
      </c>
      <c r="P3020" s="20" t="s">
        <v>50</v>
      </c>
      <c r="Q3020" s="28"/>
      <c r="R3020" s="22" t="s">
        <v>121</v>
      </c>
      <c r="T3020" s="21" t="s">
        <v>3827</v>
      </c>
      <c r="U3020" s="22" t="s">
        <v>121</v>
      </c>
      <c r="V3020" s="46">
        <v>1</v>
      </c>
      <c r="W3020" s="26">
        <f t="shared" si="2076"/>
        <v>1</v>
      </c>
      <c r="Y3020" s="21">
        <v>4</v>
      </c>
      <c r="Z3020" s="22">
        <f t="shared" si="2081"/>
        <v>680</v>
      </c>
      <c r="AA3020" s="20" t="s">
        <v>3440</v>
      </c>
      <c r="AB3020" s="22">
        <v>1</v>
      </c>
      <c r="AC3020" s="22"/>
      <c r="AD3020" s="22">
        <f>N3020</f>
        <v>680</v>
      </c>
      <c r="AE3020" s="22"/>
      <c r="AF3020" s="22">
        <f t="shared" si="2079"/>
        <v>680</v>
      </c>
      <c r="AG3020" s="20"/>
      <c r="AH3020" s="22"/>
      <c r="AI3020" s="22"/>
      <c r="AJ3020" s="22">
        <f t="shared" si="2093"/>
        <v>680</v>
      </c>
      <c r="AK3020" s="22">
        <f>IF(O3020="(传统)XDSL",VLOOKUP(U3020,[2]自营续费率!B:G,6,FALSE)*1,IF(O3020="GPON+XDSL",VLOOKUP(U3020,[2]自营续费率!B:G,6,FALSE)*1,VLOOKUP(U3020,[2]自营续费率!B:G,4,FALSE)*1))</f>
        <v>10</v>
      </c>
      <c r="AL3020" s="22" t="s">
        <v>1309</v>
      </c>
      <c r="AM3020" s="22"/>
      <c r="AN3020" s="22"/>
      <c r="AO3020" s="22" t="s">
        <v>3441</v>
      </c>
      <c r="AP3020" s="22" t="s">
        <v>3460</v>
      </c>
      <c r="AS3020" s="20">
        <f>IF(Y3020&gt;=10,VLOOKUP(U3020,[2]自营提成!C:Z,6,FALSE),VLOOKUP(U3020,[2]自营提成!C:Z,5,FALSE))</f>
        <v>7.0000000000000007E-2</v>
      </c>
      <c r="AT3020" s="20">
        <f t="shared" si="2094"/>
        <v>47.6</v>
      </c>
      <c r="AU3020" s="20">
        <f>IF(AND(AK3020&lt;0,AK3020+AT3020&lt;0),-AT3020,AK3020)</f>
        <v>10</v>
      </c>
    </row>
    <row r="3021" spans="1:47" x14ac:dyDescent="0.15">
      <c r="A3021" s="21" t="s">
        <v>1273</v>
      </c>
      <c r="B3021" s="20" t="s">
        <v>918</v>
      </c>
      <c r="C3021" s="20" t="s">
        <v>1050</v>
      </c>
      <c r="D3021" s="20" t="s">
        <v>1078</v>
      </c>
      <c r="E3021" s="20" t="s">
        <v>1084</v>
      </c>
      <c r="F3021" s="20" t="s">
        <v>1250</v>
      </c>
      <c r="G3021" s="20" t="s">
        <v>4185</v>
      </c>
      <c r="H3021" s="20"/>
      <c r="I3021" s="20">
        <v>13553809704</v>
      </c>
      <c r="J3021" s="20" t="s">
        <v>3444</v>
      </c>
      <c r="K3021" s="20" t="s">
        <v>1086</v>
      </c>
      <c r="L3021" s="20" t="s">
        <v>1358</v>
      </c>
      <c r="M3021" s="20">
        <v>1088</v>
      </c>
      <c r="N3021" s="20">
        <v>1088</v>
      </c>
      <c r="O3021" s="20" t="s">
        <v>927</v>
      </c>
      <c r="P3021" s="20" t="s">
        <v>50</v>
      </c>
      <c r="Q3021" s="28" t="s">
        <v>3444</v>
      </c>
      <c r="R3021" s="21" t="s">
        <v>1082</v>
      </c>
      <c r="S3021" s="21"/>
      <c r="T3021" s="21" t="s">
        <v>53</v>
      </c>
      <c r="U3021" s="21" t="s">
        <v>1088</v>
      </c>
      <c r="V3021" s="46">
        <v>1</v>
      </c>
      <c r="W3021" s="26">
        <f t="shared" si="2076"/>
        <v>1</v>
      </c>
      <c r="X3021" s="26">
        <f t="shared" si="2077"/>
        <v>1</v>
      </c>
      <c r="Y3021" s="21">
        <v>10</v>
      </c>
      <c r="Z3021" s="22">
        <f t="shared" si="2081"/>
        <v>1088</v>
      </c>
      <c r="AA3021" s="20" t="s">
        <v>3440</v>
      </c>
      <c r="AB3021" s="22"/>
      <c r="AC3021" s="22">
        <v>1</v>
      </c>
      <c r="AD3021" s="22"/>
      <c r="AE3021" s="22">
        <f t="shared" ref="AE3021:AE3026" si="2096">N3021</f>
        <v>1088</v>
      </c>
      <c r="AF3021" s="22">
        <f t="shared" si="2079"/>
        <v>1088</v>
      </c>
      <c r="AG3021" s="20">
        <f t="shared" ref="AG3021:AG3022" si="2097">N3021</f>
        <v>1088</v>
      </c>
      <c r="AH3021" s="20" t="str">
        <f>VLOOKUP(U3021,[1]提成计算!B:I,8,FALSE)</f>
        <v xml:space="preserve"> </v>
      </c>
      <c r="AI3021" s="20"/>
      <c r="AJ3021" s="22"/>
      <c r="AK3021" s="22"/>
      <c r="AM3021" s="22"/>
      <c r="AN3021" s="22"/>
      <c r="AO3021" s="22" t="s">
        <v>3441</v>
      </c>
      <c r="AP3021" s="22" t="s">
        <v>1301</v>
      </c>
      <c r="AS3021" s="20"/>
      <c r="AT3021" s="20"/>
      <c r="AU3021" s="20"/>
    </row>
    <row r="3022" spans="1:47" x14ac:dyDescent="0.15">
      <c r="A3022" s="21" t="s">
        <v>1273</v>
      </c>
      <c r="B3022" s="20" t="s">
        <v>918</v>
      </c>
      <c r="C3022" s="20" t="s">
        <v>1050</v>
      </c>
      <c r="D3022" s="20" t="s">
        <v>1078</v>
      </c>
      <c r="E3022" s="20" t="s">
        <v>1079</v>
      </c>
      <c r="F3022" s="20" t="s">
        <v>1250</v>
      </c>
      <c r="G3022" s="20" t="s">
        <v>4186</v>
      </c>
      <c r="H3022" s="20"/>
      <c r="I3022" s="20">
        <v>13553894233</v>
      </c>
      <c r="J3022" s="20" t="s">
        <v>1268</v>
      </c>
      <c r="K3022" s="20" t="s">
        <v>1081</v>
      </c>
      <c r="L3022" s="20" t="s">
        <v>1358</v>
      </c>
      <c r="M3022" s="20">
        <v>1088</v>
      </c>
      <c r="N3022" s="20">
        <v>1088</v>
      </c>
      <c r="O3022" s="20" t="s">
        <v>927</v>
      </c>
      <c r="P3022" s="20" t="s">
        <v>50</v>
      </c>
      <c r="Q3022" s="28"/>
      <c r="R3022" s="21" t="s">
        <v>1082</v>
      </c>
      <c r="S3022" s="21"/>
      <c r="T3022" s="21" t="s">
        <v>53</v>
      </c>
      <c r="U3022" s="21" t="s">
        <v>1083</v>
      </c>
      <c r="V3022" s="46">
        <v>1</v>
      </c>
      <c r="W3022" s="26">
        <f t="shared" si="2076"/>
        <v>1</v>
      </c>
      <c r="X3022" s="26">
        <f t="shared" si="2077"/>
        <v>1</v>
      </c>
      <c r="Y3022" s="21">
        <v>10</v>
      </c>
      <c r="Z3022" s="22">
        <f t="shared" si="2081"/>
        <v>1088</v>
      </c>
      <c r="AA3022" s="20" t="s">
        <v>3440</v>
      </c>
      <c r="AB3022" s="22"/>
      <c r="AC3022" s="22">
        <v>1</v>
      </c>
      <c r="AD3022" s="22"/>
      <c r="AE3022" s="22">
        <f t="shared" si="2096"/>
        <v>1088</v>
      </c>
      <c r="AF3022" s="22">
        <f t="shared" si="2079"/>
        <v>1088</v>
      </c>
      <c r="AG3022" s="20">
        <f t="shared" si="2097"/>
        <v>1088</v>
      </c>
      <c r="AH3022" s="20" t="str">
        <f>VLOOKUP(U3022,[1]提成计算!B:I,8,FALSE)</f>
        <v xml:space="preserve"> </v>
      </c>
      <c r="AI3022" s="20"/>
      <c r="AJ3022" s="22"/>
      <c r="AK3022" s="22"/>
      <c r="AM3022" s="22"/>
      <c r="AN3022" s="22"/>
      <c r="AO3022" s="22" t="s">
        <v>3441</v>
      </c>
      <c r="AP3022" s="22" t="s">
        <v>1301</v>
      </c>
      <c r="AS3022" s="20"/>
      <c r="AT3022" s="20"/>
      <c r="AU3022" s="20"/>
    </row>
    <row r="3023" spans="1:47" x14ac:dyDescent="0.15">
      <c r="A3023" s="21" t="s">
        <v>1273</v>
      </c>
      <c r="B3023" s="20" t="s">
        <v>918</v>
      </c>
      <c r="C3023" s="20" t="s">
        <v>1050</v>
      </c>
      <c r="D3023" s="20" t="s">
        <v>1051</v>
      </c>
      <c r="E3023" s="20" t="s">
        <v>1096</v>
      </c>
      <c r="F3023" s="20" t="s">
        <v>1250</v>
      </c>
      <c r="G3023" s="20" t="s">
        <v>4187</v>
      </c>
      <c r="H3023" s="20"/>
      <c r="I3023" s="20">
        <v>18802600091</v>
      </c>
      <c r="J3023" s="20" t="s">
        <v>924</v>
      </c>
      <c r="K3023" s="20" t="s">
        <v>685</v>
      </c>
      <c r="L3023" s="20" t="s">
        <v>2137</v>
      </c>
      <c r="M3023" s="20">
        <v>1408</v>
      </c>
      <c r="N3023" s="20">
        <v>1408</v>
      </c>
      <c r="O3023" s="20" t="s">
        <v>927</v>
      </c>
      <c r="P3023" s="20" t="s">
        <v>50</v>
      </c>
      <c r="Q3023" s="28"/>
      <c r="R3023" s="21" t="s">
        <v>121</v>
      </c>
      <c r="S3023" s="25" t="s">
        <v>1054</v>
      </c>
      <c r="T3023" s="21" t="s">
        <v>53</v>
      </c>
      <c r="U3023" s="21" t="s">
        <v>686</v>
      </c>
      <c r="V3023" s="46">
        <v>1</v>
      </c>
      <c r="W3023" s="26">
        <f t="shared" si="2076"/>
        <v>1</v>
      </c>
      <c r="Y3023" s="21">
        <v>12</v>
      </c>
      <c r="Z3023" s="22">
        <f t="shared" si="2081"/>
        <v>1408</v>
      </c>
      <c r="AA3023" s="20" t="s">
        <v>3440</v>
      </c>
      <c r="AB3023" s="22"/>
      <c r="AC3023" s="22">
        <v>1</v>
      </c>
      <c r="AD3023" s="22"/>
      <c r="AE3023" s="22">
        <f t="shared" si="2096"/>
        <v>1408</v>
      </c>
      <c r="AF3023" s="22">
        <f t="shared" si="2079"/>
        <v>1408</v>
      </c>
      <c r="AG3023" s="20"/>
      <c r="AH3023" s="22"/>
      <c r="AI3023" s="22"/>
      <c r="AJ3023" s="22">
        <f t="shared" ref="AJ3023:AJ3025" si="2098">N3023</f>
        <v>1408</v>
      </c>
      <c r="AK3023" s="22">
        <f>IF(O3023="(传统)XDSL",VLOOKUP(S3023,[2]直销续费率明细!C:I,7,FALSE)*1,IF(O3023="GPON+XDSL",VLOOKUP(S3023,[2]直销续费率明细!C:I,7,FALSE)*1,VLOOKUP(S3023,[2]直销续费率明细!C:I,5,FALSE)*1))</f>
        <v>25</v>
      </c>
      <c r="AL3023" s="22" t="s">
        <v>1309</v>
      </c>
      <c r="AM3023" s="22"/>
      <c r="AN3023" s="22"/>
      <c r="AO3023" s="22" t="s">
        <v>2216</v>
      </c>
      <c r="AP3023" s="22" t="s">
        <v>1301</v>
      </c>
      <c r="AS3023" s="20">
        <f>IF(Y3023&gt;=10,VLOOKUP(U3023,[2]提成计算!B:T,19,FALSE),VLOOKUP(U3023,[2]提成计算!B:T,18,FALSE))</f>
        <v>0.09</v>
      </c>
      <c r="AT3023" s="20">
        <f t="shared" ref="AT3023:AT3025" si="2099">IF(AD3023*AS3023&gt;0,AD3023*AS3023,AE3023*AS3023)</f>
        <v>126.72</v>
      </c>
      <c r="AU3023" s="20">
        <f t="shared" ref="AU3023:AU3025" si="2100">IF(AND(AK3023&lt;0,AK3023+AT3023&lt;0),-AT3023,AK3023)</f>
        <v>25</v>
      </c>
    </row>
    <row r="3024" spans="1:47" x14ac:dyDescent="0.15">
      <c r="A3024" s="21" t="s">
        <v>1273</v>
      </c>
      <c r="B3024" s="20" t="s">
        <v>918</v>
      </c>
      <c r="C3024" s="20" t="s">
        <v>1050</v>
      </c>
      <c r="D3024" s="20" t="s">
        <v>1070</v>
      </c>
      <c r="E3024" s="20" t="s">
        <v>1076</v>
      </c>
      <c r="F3024" s="20" t="s">
        <v>1250</v>
      </c>
      <c r="G3024" s="20" t="s">
        <v>4188</v>
      </c>
      <c r="H3024" s="20"/>
      <c r="I3024" s="20">
        <v>18002956250</v>
      </c>
      <c r="J3024" s="20" t="s">
        <v>924</v>
      </c>
      <c r="K3024" s="20" t="s">
        <v>3729</v>
      </c>
      <c r="L3024" s="20" t="s">
        <v>1299</v>
      </c>
      <c r="M3024" s="20">
        <v>888</v>
      </c>
      <c r="N3024" s="20">
        <v>888</v>
      </c>
      <c r="O3024" s="20" t="s">
        <v>1334</v>
      </c>
      <c r="P3024" s="20" t="s">
        <v>50</v>
      </c>
      <c r="Q3024" s="28"/>
      <c r="R3024" s="21" t="s">
        <v>104</v>
      </c>
      <c r="S3024" s="25" t="s">
        <v>1304</v>
      </c>
      <c r="T3024" s="21" t="s">
        <v>53</v>
      </c>
      <c r="U3024" s="21" t="s">
        <v>3730</v>
      </c>
      <c r="V3024" s="46">
        <v>1</v>
      </c>
      <c r="W3024" s="26">
        <f t="shared" si="2076"/>
        <v>1</v>
      </c>
      <c r="Y3024" s="21">
        <v>12</v>
      </c>
      <c r="Z3024" s="22">
        <f t="shared" si="2081"/>
        <v>888</v>
      </c>
      <c r="AA3024" s="20" t="s">
        <v>2218</v>
      </c>
      <c r="AB3024" s="22"/>
      <c r="AC3024" s="22">
        <v>1</v>
      </c>
      <c r="AD3024" s="22"/>
      <c r="AE3024" s="22">
        <f t="shared" si="2096"/>
        <v>888</v>
      </c>
      <c r="AF3024" s="22">
        <f t="shared" si="2079"/>
        <v>888</v>
      </c>
      <c r="AG3024" s="20"/>
      <c r="AH3024" s="22"/>
      <c r="AI3024" s="22"/>
      <c r="AJ3024" s="22">
        <f t="shared" si="2098"/>
        <v>888</v>
      </c>
      <c r="AK3024" s="22">
        <f>IF(O3024="(传统)XDSL",VLOOKUP(S3024,[2]直销续费率明细!C:I,7,FALSE)*1,IF(O3024="GPON+XDSL",VLOOKUP(S3024,[2]直销续费率明细!C:I,7,FALSE)*1,VLOOKUP(S3024,[2]直销续费率明细!C:I,5,FALSE)*1))</f>
        <v>-40</v>
      </c>
      <c r="AL3024" s="22" t="s">
        <v>1300</v>
      </c>
      <c r="AM3024" s="22"/>
      <c r="AN3024" s="22"/>
      <c r="AO3024" s="22" t="s">
        <v>2216</v>
      </c>
      <c r="AP3024" s="22" t="s">
        <v>1301</v>
      </c>
      <c r="AS3024" s="20">
        <f>IF(Y3024&gt;=10,VLOOKUP(U3024,[2]提成计算!B:T,19,FALSE),VLOOKUP(U3024,[2]提成计算!B:T,18,FALSE))</f>
        <v>0.09</v>
      </c>
      <c r="AT3024" s="20">
        <f t="shared" si="2099"/>
        <v>79.92</v>
      </c>
      <c r="AU3024" s="20">
        <f t="shared" si="2100"/>
        <v>-40</v>
      </c>
    </row>
    <row r="3025" spans="1:47" x14ac:dyDescent="0.15">
      <c r="A3025" s="21" t="s">
        <v>1273</v>
      </c>
      <c r="B3025" s="20" t="s">
        <v>918</v>
      </c>
      <c r="C3025" s="20" t="s">
        <v>1050</v>
      </c>
      <c r="D3025" s="20" t="s">
        <v>1070</v>
      </c>
      <c r="E3025" s="20" t="s">
        <v>3742</v>
      </c>
      <c r="F3025" s="20" t="s">
        <v>1250</v>
      </c>
      <c r="G3025" s="20" t="s">
        <v>4189</v>
      </c>
      <c r="H3025" s="20"/>
      <c r="I3025" s="20">
        <v>13538405787</v>
      </c>
      <c r="J3025" s="20" t="s">
        <v>924</v>
      </c>
      <c r="K3025" s="20" t="s">
        <v>3729</v>
      </c>
      <c r="L3025" s="20" t="s">
        <v>1299</v>
      </c>
      <c r="M3025" s="20">
        <v>888</v>
      </c>
      <c r="N3025" s="20">
        <v>888</v>
      </c>
      <c r="O3025" s="20" t="s">
        <v>1875</v>
      </c>
      <c r="P3025" s="20" t="s">
        <v>50</v>
      </c>
      <c r="Q3025" s="28"/>
      <c r="R3025" s="21" t="s">
        <v>104</v>
      </c>
      <c r="S3025" s="25" t="s">
        <v>1304</v>
      </c>
      <c r="T3025" s="21" t="s">
        <v>53</v>
      </c>
      <c r="U3025" s="21" t="s">
        <v>3730</v>
      </c>
      <c r="V3025" s="46">
        <v>1</v>
      </c>
      <c r="W3025" s="26">
        <f t="shared" si="2076"/>
        <v>1</v>
      </c>
      <c r="Y3025" s="21">
        <v>12</v>
      </c>
      <c r="Z3025" s="22">
        <f t="shared" si="2081"/>
        <v>888</v>
      </c>
      <c r="AA3025" s="20" t="s">
        <v>2218</v>
      </c>
      <c r="AB3025" s="22"/>
      <c r="AC3025" s="22">
        <v>1</v>
      </c>
      <c r="AD3025" s="22"/>
      <c r="AE3025" s="22">
        <f t="shared" si="2096"/>
        <v>888</v>
      </c>
      <c r="AF3025" s="22">
        <f t="shared" si="2079"/>
        <v>888</v>
      </c>
      <c r="AG3025" s="20"/>
      <c r="AH3025" s="22"/>
      <c r="AI3025" s="22"/>
      <c r="AJ3025" s="22">
        <f t="shared" si="2098"/>
        <v>888</v>
      </c>
      <c r="AK3025" s="22">
        <f>IF(O3025="(传统)XDSL",VLOOKUP(S3025,[2]直销续费率明细!C:I,7,FALSE)*1,IF(O3025="GPON+XDSL",VLOOKUP(S3025,[2]直销续费率明细!C:I,7,FALSE)*1,VLOOKUP(S3025,[2]直销续费率明细!C:I,5,FALSE)*1))</f>
        <v>-40</v>
      </c>
      <c r="AL3025" s="22" t="s">
        <v>1309</v>
      </c>
      <c r="AM3025" s="22"/>
      <c r="AN3025" s="22"/>
      <c r="AO3025" s="22" t="s">
        <v>2216</v>
      </c>
      <c r="AP3025" s="22" t="s">
        <v>1301</v>
      </c>
      <c r="AS3025" s="20">
        <f>IF(Y3025&gt;=10,VLOOKUP(U3025,[2]提成计算!B:T,19,FALSE),VLOOKUP(U3025,[2]提成计算!B:T,18,FALSE))</f>
        <v>0.09</v>
      </c>
      <c r="AT3025" s="20">
        <f t="shared" si="2099"/>
        <v>79.92</v>
      </c>
      <c r="AU3025" s="20">
        <f t="shared" si="2100"/>
        <v>-40</v>
      </c>
    </row>
    <row r="3026" spans="1:47" x14ac:dyDescent="0.15">
      <c r="A3026" s="21" t="s">
        <v>1273</v>
      </c>
      <c r="B3026" s="20" t="s">
        <v>918</v>
      </c>
      <c r="C3026" s="20" t="s">
        <v>1050</v>
      </c>
      <c r="D3026" s="20" t="s">
        <v>1070</v>
      </c>
      <c r="E3026" s="20" t="s">
        <v>3781</v>
      </c>
      <c r="F3026" s="20" t="s">
        <v>1250</v>
      </c>
      <c r="G3026" s="20" t="s">
        <v>4190</v>
      </c>
      <c r="H3026" s="20"/>
      <c r="I3026" s="20">
        <v>13823563822</v>
      </c>
      <c r="J3026" s="20" t="s">
        <v>2335</v>
      </c>
      <c r="K3026" s="20" t="s">
        <v>103</v>
      </c>
      <c r="L3026" s="20" t="s">
        <v>1358</v>
      </c>
      <c r="M3026" s="20">
        <v>1088</v>
      </c>
      <c r="N3026" s="20">
        <v>1088</v>
      </c>
      <c r="O3026" s="20" t="s">
        <v>927</v>
      </c>
      <c r="P3026" s="20" t="s">
        <v>50</v>
      </c>
      <c r="Q3026" s="28" t="s">
        <v>2335</v>
      </c>
      <c r="R3026" s="21" t="s">
        <v>104</v>
      </c>
      <c r="S3026" s="21"/>
      <c r="T3026" s="21" t="s">
        <v>53</v>
      </c>
      <c r="U3026" s="21" t="s">
        <v>105</v>
      </c>
      <c r="V3026" s="46">
        <v>1</v>
      </c>
      <c r="W3026" s="26">
        <f t="shared" si="2076"/>
        <v>1</v>
      </c>
      <c r="X3026" s="26">
        <f t="shared" si="2077"/>
        <v>1</v>
      </c>
      <c r="Y3026" s="21">
        <v>10</v>
      </c>
      <c r="Z3026" s="22">
        <f t="shared" si="2081"/>
        <v>1088</v>
      </c>
      <c r="AA3026" s="20" t="s">
        <v>2218</v>
      </c>
      <c r="AB3026" s="22"/>
      <c r="AC3026" s="22">
        <v>1</v>
      </c>
      <c r="AD3026" s="22"/>
      <c r="AE3026" s="22">
        <f t="shared" si="2096"/>
        <v>1088</v>
      </c>
      <c r="AF3026" s="22">
        <f t="shared" si="2079"/>
        <v>1088</v>
      </c>
      <c r="AG3026" s="20">
        <f>N3026</f>
        <v>1088</v>
      </c>
      <c r="AH3026" s="20" t="str">
        <f>VLOOKUP(U3026,[1]提成计算!B:I,8,FALSE)</f>
        <v xml:space="preserve"> </v>
      </c>
      <c r="AI3026" s="20"/>
      <c r="AJ3026" s="22"/>
      <c r="AK3026" s="22"/>
      <c r="AM3026" s="22"/>
      <c r="AN3026" s="22"/>
      <c r="AO3026" s="22" t="s">
        <v>3441</v>
      </c>
      <c r="AP3026" s="22" t="s">
        <v>1301</v>
      </c>
      <c r="AS3026" s="20"/>
      <c r="AT3026" s="20"/>
      <c r="AU3026" s="20"/>
    </row>
    <row r="3027" spans="1:47" x14ac:dyDescent="0.15">
      <c r="A3027" s="21" t="s">
        <v>1273</v>
      </c>
      <c r="B3027" s="20" t="s">
        <v>918</v>
      </c>
      <c r="C3027" s="20" t="s">
        <v>1050</v>
      </c>
      <c r="D3027" s="20" t="s">
        <v>1070</v>
      </c>
      <c r="E3027" s="20" t="s">
        <v>1076</v>
      </c>
      <c r="F3027" s="20" t="s">
        <v>1250</v>
      </c>
      <c r="G3027" s="20" t="s">
        <v>4191</v>
      </c>
      <c r="H3027" s="20"/>
      <c r="I3027" s="20">
        <v>13450001650</v>
      </c>
      <c r="J3027" s="20" t="s">
        <v>924</v>
      </c>
      <c r="K3027" s="20" t="s">
        <v>3919</v>
      </c>
      <c r="L3027" s="20" t="s">
        <v>2228</v>
      </c>
      <c r="M3027" s="20">
        <v>100</v>
      </c>
      <c r="N3027" s="20">
        <v>100</v>
      </c>
      <c r="O3027" s="20" t="s">
        <v>927</v>
      </c>
      <c r="P3027" s="20" t="s">
        <v>50</v>
      </c>
      <c r="Q3027" s="28"/>
      <c r="R3027" s="22" t="s">
        <v>104</v>
      </c>
      <c r="T3027" s="21" t="s">
        <v>948</v>
      </c>
      <c r="U3027" s="22" t="s">
        <v>104</v>
      </c>
      <c r="V3027" s="26">
        <f t="shared" ref="V3027:V3028" si="2101">1/12</f>
        <v>8.3333333333333329E-2</v>
      </c>
      <c r="W3027" s="26">
        <f t="shared" si="2076"/>
        <v>8.3333333333333329E-2</v>
      </c>
      <c r="Y3027" s="21">
        <v>4</v>
      </c>
      <c r="Z3027" s="22">
        <f t="shared" si="2081"/>
        <v>100</v>
      </c>
      <c r="AA3027" s="20" t="s">
        <v>3440</v>
      </c>
      <c r="AB3027" s="22">
        <v>1</v>
      </c>
      <c r="AC3027" s="22"/>
      <c r="AD3027" s="22">
        <f t="shared" ref="AD3027:AD3028" si="2102">N3027</f>
        <v>100</v>
      </c>
      <c r="AE3027" s="22"/>
      <c r="AF3027" s="22">
        <f t="shared" si="2079"/>
        <v>100</v>
      </c>
      <c r="AG3027" s="20"/>
      <c r="AH3027" s="22"/>
      <c r="AI3027" s="22"/>
      <c r="AJ3027" s="22">
        <f t="shared" ref="AJ3027:AJ3030" si="2103">N3027</f>
        <v>100</v>
      </c>
      <c r="AK3027" s="22">
        <f>IF(O3027="(传统)XDSL",VLOOKUP(U3027,[2]自营续费率!B:G,6,FALSE)*1,IF(O3027="GPON+XDSL",VLOOKUP(U3027,[2]自营续费率!B:G,6,FALSE)*1,VLOOKUP(U3027,[2]自营续费率!B:G,4,FALSE)*1))</f>
        <v>-40</v>
      </c>
      <c r="AL3027" s="22" t="s">
        <v>1309</v>
      </c>
      <c r="AM3027" s="22"/>
      <c r="AN3027" s="22"/>
      <c r="AO3027" s="22" t="s">
        <v>3441</v>
      </c>
      <c r="AP3027" s="22" t="s">
        <v>3442</v>
      </c>
      <c r="AS3027" s="20">
        <f>IF(Y3027&gt;=10,VLOOKUP(U3027,[2]自营提成!C:Z,6,FALSE),VLOOKUP(U3027,[2]自营提成!C:Z,5,FALSE))</f>
        <v>7.0000000000000007E-2</v>
      </c>
      <c r="AT3027" s="20">
        <f t="shared" ref="AT3027:AT3030" si="2104">IF(AD3027*AS3027&gt;0,AD3027*AS3027,AE3027*AS3027)</f>
        <v>7.0000000000000009</v>
      </c>
      <c r="AU3027" s="20">
        <f t="shared" ref="AU3027:AU3030" si="2105">IF(AND(AK3027&lt;0,AK3027+AT3027&lt;0),-AT3027,AK3027)</f>
        <v>-7.0000000000000009</v>
      </c>
    </row>
    <row r="3028" spans="1:47" x14ac:dyDescent="0.15">
      <c r="A3028" s="21" t="s">
        <v>1273</v>
      </c>
      <c r="B3028" s="20" t="s">
        <v>918</v>
      </c>
      <c r="C3028" s="20" t="s">
        <v>1050</v>
      </c>
      <c r="D3028" s="20" t="s">
        <v>1070</v>
      </c>
      <c r="E3028" s="20" t="s">
        <v>1076</v>
      </c>
      <c r="F3028" s="20" t="s">
        <v>1250</v>
      </c>
      <c r="G3028" s="20" t="s">
        <v>4191</v>
      </c>
      <c r="H3028" s="20"/>
      <c r="I3028" s="20">
        <v>13450001650</v>
      </c>
      <c r="J3028" s="20" t="s">
        <v>924</v>
      </c>
      <c r="K3028" s="20" t="s">
        <v>3919</v>
      </c>
      <c r="L3028" s="20" t="s">
        <v>2228</v>
      </c>
      <c r="M3028" s="20">
        <v>100</v>
      </c>
      <c r="N3028" s="20">
        <v>100</v>
      </c>
      <c r="O3028" s="20" t="s">
        <v>927</v>
      </c>
      <c r="P3028" s="20" t="s">
        <v>50</v>
      </c>
      <c r="Q3028" s="28"/>
      <c r="R3028" s="22" t="s">
        <v>104</v>
      </c>
      <c r="T3028" s="21" t="s">
        <v>948</v>
      </c>
      <c r="U3028" s="22" t="s">
        <v>104</v>
      </c>
      <c r="V3028" s="26">
        <f t="shared" si="2101"/>
        <v>8.3333333333333329E-2</v>
      </c>
      <c r="W3028" s="26">
        <f t="shared" si="2076"/>
        <v>8.3333333333333329E-2</v>
      </c>
      <c r="Y3028" s="21">
        <v>4</v>
      </c>
      <c r="Z3028" s="22">
        <f t="shared" si="2081"/>
        <v>100</v>
      </c>
      <c r="AA3028" s="20" t="s">
        <v>3440</v>
      </c>
      <c r="AB3028" s="22">
        <v>1</v>
      </c>
      <c r="AC3028" s="22"/>
      <c r="AD3028" s="22">
        <f t="shared" si="2102"/>
        <v>100</v>
      </c>
      <c r="AE3028" s="22"/>
      <c r="AF3028" s="22">
        <f t="shared" si="2079"/>
        <v>100</v>
      </c>
      <c r="AG3028" s="20"/>
      <c r="AH3028" s="22"/>
      <c r="AI3028" s="22"/>
      <c r="AJ3028" s="22">
        <f t="shared" si="2103"/>
        <v>100</v>
      </c>
      <c r="AK3028" s="22">
        <f>IF(O3028="(传统)XDSL",VLOOKUP(U3028,[2]自营续费率!B:G,6,FALSE)*1,IF(O3028="GPON+XDSL",VLOOKUP(U3028,[2]自营续费率!B:G,6,FALSE)*1,VLOOKUP(U3028,[2]自营续费率!B:G,4,FALSE)*1))</f>
        <v>-40</v>
      </c>
      <c r="AL3028" s="22" t="s">
        <v>1309</v>
      </c>
      <c r="AM3028" s="22"/>
      <c r="AN3028" s="22"/>
      <c r="AO3028" s="22" t="s">
        <v>3441</v>
      </c>
      <c r="AP3028" s="22" t="s">
        <v>3442</v>
      </c>
      <c r="AS3028" s="20">
        <f>IF(Y3028&gt;=10,VLOOKUP(U3028,[2]自营提成!C:Z,6,FALSE),VLOOKUP(U3028,[2]自营提成!C:Z,5,FALSE))</f>
        <v>7.0000000000000007E-2</v>
      </c>
      <c r="AT3028" s="20">
        <f t="shared" si="2104"/>
        <v>7.0000000000000009</v>
      </c>
      <c r="AU3028" s="20">
        <f t="shared" si="2105"/>
        <v>-7.0000000000000009</v>
      </c>
    </row>
    <row r="3029" spans="1:47" x14ac:dyDescent="0.15">
      <c r="A3029" s="21" t="s">
        <v>1273</v>
      </c>
      <c r="B3029" s="20" t="s">
        <v>918</v>
      </c>
      <c r="C3029" s="20" t="s">
        <v>1050</v>
      </c>
      <c r="D3029" s="20" t="s">
        <v>1070</v>
      </c>
      <c r="E3029" s="20" t="s">
        <v>1606</v>
      </c>
      <c r="F3029" s="20" t="s">
        <v>1250</v>
      </c>
      <c r="G3029" s="20" t="s">
        <v>4192</v>
      </c>
      <c r="H3029" s="20"/>
      <c r="I3029" s="20">
        <v>13712395823</v>
      </c>
      <c r="J3029" s="20" t="s">
        <v>924</v>
      </c>
      <c r="K3029" s="20" t="s">
        <v>343</v>
      </c>
      <c r="L3029" s="20" t="s">
        <v>1376</v>
      </c>
      <c r="M3029" s="20">
        <v>1088</v>
      </c>
      <c r="N3029" s="20">
        <v>1088</v>
      </c>
      <c r="O3029" s="20" t="s">
        <v>927</v>
      </c>
      <c r="P3029" s="20" t="s">
        <v>50</v>
      </c>
      <c r="Q3029" s="28"/>
      <c r="R3029" s="21" t="s">
        <v>104</v>
      </c>
      <c r="S3029" s="25" t="s">
        <v>1337</v>
      </c>
      <c r="T3029" s="21" t="s">
        <v>53</v>
      </c>
      <c r="U3029" s="21" t="s">
        <v>344</v>
      </c>
      <c r="V3029" s="46">
        <v>1</v>
      </c>
      <c r="W3029" s="26">
        <f t="shared" si="2076"/>
        <v>1</v>
      </c>
      <c r="Y3029" s="21">
        <v>10</v>
      </c>
      <c r="Z3029" s="22">
        <f t="shared" si="2081"/>
        <v>1088</v>
      </c>
      <c r="AA3029" s="20" t="s">
        <v>3440</v>
      </c>
      <c r="AB3029" s="22"/>
      <c r="AC3029" s="22">
        <v>1</v>
      </c>
      <c r="AD3029" s="22"/>
      <c r="AE3029" s="22">
        <f t="shared" ref="AE3029:AE3042" si="2106">N3029</f>
        <v>1088</v>
      </c>
      <c r="AF3029" s="22">
        <f t="shared" si="2079"/>
        <v>1088</v>
      </c>
      <c r="AG3029" s="20"/>
      <c r="AH3029" s="22"/>
      <c r="AI3029" s="22"/>
      <c r="AJ3029" s="22">
        <f t="shared" si="2103"/>
        <v>1088</v>
      </c>
      <c r="AK3029" s="22">
        <f>IF(O3029="(传统)XDSL",VLOOKUP(S3029,[2]直销续费率明细!C:I,7,FALSE)*1,IF(O3029="GPON+XDSL",VLOOKUP(S3029,[2]直销续费率明细!C:I,7,FALSE)*1,VLOOKUP(S3029,[2]直销续费率明细!C:I,5,FALSE)*1))</f>
        <v>25</v>
      </c>
      <c r="AL3029" s="22" t="s">
        <v>1309</v>
      </c>
      <c r="AM3029" s="22"/>
      <c r="AN3029" s="22"/>
      <c r="AO3029" s="22" t="s">
        <v>2216</v>
      </c>
      <c r="AP3029" s="22" t="s">
        <v>1301</v>
      </c>
      <c r="AS3029" s="20">
        <f>IF(Y3029&gt;=10,VLOOKUP(U3029,[2]提成计算!B:T,19,FALSE),VLOOKUP(U3029,[2]提成计算!B:T,18,FALSE))</f>
        <v>0.09</v>
      </c>
      <c r="AT3029" s="20">
        <f t="shared" si="2104"/>
        <v>97.92</v>
      </c>
      <c r="AU3029" s="20">
        <f t="shared" si="2105"/>
        <v>25</v>
      </c>
    </row>
    <row r="3030" spans="1:47" x14ac:dyDescent="0.15">
      <c r="A3030" s="21" t="s">
        <v>1273</v>
      </c>
      <c r="B3030" s="20" t="s">
        <v>918</v>
      </c>
      <c r="C3030" s="20" t="s">
        <v>1050</v>
      </c>
      <c r="D3030" s="20" t="s">
        <v>1078</v>
      </c>
      <c r="E3030" s="20" t="s">
        <v>1079</v>
      </c>
      <c r="F3030" s="20" t="s">
        <v>1250</v>
      </c>
      <c r="G3030" s="20" t="s">
        <v>4193</v>
      </c>
      <c r="H3030" s="20"/>
      <c r="I3030" s="20">
        <v>13549240788</v>
      </c>
      <c r="J3030" s="20" t="s">
        <v>924</v>
      </c>
      <c r="K3030" s="20" t="s">
        <v>1081</v>
      </c>
      <c r="L3030" s="20" t="s">
        <v>1299</v>
      </c>
      <c r="M3030" s="20">
        <v>888</v>
      </c>
      <c r="N3030" s="20">
        <v>888</v>
      </c>
      <c r="O3030" s="20" t="s">
        <v>927</v>
      </c>
      <c r="P3030" s="20" t="s">
        <v>50</v>
      </c>
      <c r="Q3030" s="28"/>
      <c r="R3030" s="21" t="s">
        <v>1082</v>
      </c>
      <c r="S3030" s="25" t="s">
        <v>1322</v>
      </c>
      <c r="T3030" s="21" t="s">
        <v>53</v>
      </c>
      <c r="U3030" s="21" t="s">
        <v>1083</v>
      </c>
      <c r="V3030" s="46">
        <v>1</v>
      </c>
      <c r="W3030" s="26">
        <f t="shared" si="2076"/>
        <v>1</v>
      </c>
      <c r="Y3030" s="21">
        <v>12</v>
      </c>
      <c r="Z3030" s="22">
        <f t="shared" si="2081"/>
        <v>888</v>
      </c>
      <c r="AA3030" s="20" t="s">
        <v>2218</v>
      </c>
      <c r="AB3030" s="22"/>
      <c r="AC3030" s="22">
        <v>1</v>
      </c>
      <c r="AD3030" s="22"/>
      <c r="AE3030" s="22">
        <f t="shared" si="2106"/>
        <v>888</v>
      </c>
      <c r="AF3030" s="22">
        <f t="shared" si="2079"/>
        <v>888</v>
      </c>
      <c r="AG3030" s="20"/>
      <c r="AH3030" s="22"/>
      <c r="AI3030" s="22"/>
      <c r="AJ3030" s="22">
        <f t="shared" si="2103"/>
        <v>888</v>
      </c>
      <c r="AK3030" s="22">
        <f>IF(O3030="(传统)XDSL",VLOOKUP(S3030,[2]直销续费率明细!C:I,7,FALSE)*1,IF(O3030="GPON+XDSL",VLOOKUP(S3030,[2]直销续费率明细!C:I,7,FALSE)*1,VLOOKUP(S3030,[2]直销续费率明细!C:I,5,FALSE)*1))</f>
        <v>-40</v>
      </c>
      <c r="AL3030" s="22" t="s">
        <v>1309</v>
      </c>
      <c r="AM3030" s="22"/>
      <c r="AN3030" s="22"/>
      <c r="AO3030" s="22" t="s">
        <v>2216</v>
      </c>
      <c r="AP3030" s="22" t="s">
        <v>1301</v>
      </c>
      <c r="AS3030" s="20">
        <f>IF(Y3030&gt;=10,VLOOKUP(U3030,[2]提成计算!B:T,19,FALSE),VLOOKUP(U3030,[2]提成计算!B:T,18,FALSE))</f>
        <v>0.12</v>
      </c>
      <c r="AT3030" s="20">
        <f t="shared" si="2104"/>
        <v>106.56</v>
      </c>
      <c r="AU3030" s="20">
        <f t="shared" si="2105"/>
        <v>-40</v>
      </c>
    </row>
    <row r="3031" spans="1:47" x14ac:dyDescent="0.15">
      <c r="A3031" s="21" t="s">
        <v>1273</v>
      </c>
      <c r="B3031" s="20" t="s">
        <v>918</v>
      </c>
      <c r="C3031" s="20" t="s">
        <v>1050</v>
      </c>
      <c r="D3031" s="20" t="s">
        <v>1065</v>
      </c>
      <c r="E3031" s="20" t="s">
        <v>1552</v>
      </c>
      <c r="F3031" s="20" t="s">
        <v>1250</v>
      </c>
      <c r="G3031" s="20" t="s">
        <v>4194</v>
      </c>
      <c r="H3031" s="20"/>
      <c r="I3031" s="20">
        <v>13825743497</v>
      </c>
      <c r="J3031" s="20" t="s">
        <v>1268</v>
      </c>
      <c r="K3031" s="20" t="s">
        <v>1092</v>
      </c>
      <c r="L3031" s="20" t="s">
        <v>1358</v>
      </c>
      <c r="M3031" s="20">
        <v>1088</v>
      </c>
      <c r="N3031" s="20">
        <v>1088</v>
      </c>
      <c r="O3031" s="20" t="s">
        <v>927</v>
      </c>
      <c r="P3031" s="20" t="s">
        <v>50</v>
      </c>
      <c r="Q3031" s="28"/>
      <c r="R3031" s="21" t="s">
        <v>69</v>
      </c>
      <c r="S3031" s="21"/>
      <c r="T3031" s="21" t="s">
        <v>53</v>
      </c>
      <c r="U3031" s="21" t="s">
        <v>375</v>
      </c>
      <c r="V3031" s="46">
        <v>1</v>
      </c>
      <c r="W3031" s="26">
        <f t="shared" si="2076"/>
        <v>1</v>
      </c>
      <c r="X3031" s="26">
        <f t="shared" si="2077"/>
        <v>1</v>
      </c>
      <c r="Y3031" s="21">
        <v>10</v>
      </c>
      <c r="Z3031" s="22">
        <f t="shared" si="2081"/>
        <v>1088</v>
      </c>
      <c r="AA3031" s="20" t="s">
        <v>2218</v>
      </c>
      <c r="AB3031" s="22"/>
      <c r="AC3031" s="22">
        <v>1</v>
      </c>
      <c r="AD3031" s="22"/>
      <c r="AE3031" s="22">
        <f t="shared" si="2106"/>
        <v>1088</v>
      </c>
      <c r="AF3031" s="22">
        <f t="shared" si="2079"/>
        <v>1088</v>
      </c>
      <c r="AG3031" s="20">
        <f t="shared" ref="AG3031:AG3034" si="2107">N3031</f>
        <v>1088</v>
      </c>
      <c r="AH3031" s="20" t="str">
        <f>VLOOKUP(U3031,[1]提成计算!B:I,8,FALSE)</f>
        <v xml:space="preserve"> </v>
      </c>
      <c r="AI3031" s="20"/>
      <c r="AJ3031" s="22"/>
      <c r="AK3031" s="22"/>
      <c r="AM3031" s="22"/>
      <c r="AN3031" s="22"/>
      <c r="AO3031" s="22" t="s">
        <v>3441</v>
      </c>
      <c r="AP3031" s="22" t="s">
        <v>1301</v>
      </c>
      <c r="AS3031" s="20"/>
      <c r="AT3031" s="20"/>
      <c r="AU3031" s="20"/>
    </row>
    <row r="3032" spans="1:47" x14ac:dyDescent="0.15">
      <c r="A3032" s="21" t="s">
        <v>1273</v>
      </c>
      <c r="B3032" s="20" t="s">
        <v>918</v>
      </c>
      <c r="C3032" s="20" t="s">
        <v>1050</v>
      </c>
      <c r="D3032" s="20" t="s">
        <v>1065</v>
      </c>
      <c r="E3032" s="20" t="s">
        <v>1066</v>
      </c>
      <c r="F3032" s="20" t="s">
        <v>1250</v>
      </c>
      <c r="G3032" s="20" t="s">
        <v>4195</v>
      </c>
      <c r="H3032" s="20"/>
      <c r="I3032" s="20">
        <v>15814150915</v>
      </c>
      <c r="J3032" s="20" t="s">
        <v>1268</v>
      </c>
      <c r="K3032" s="20" t="s">
        <v>4026</v>
      </c>
      <c r="L3032" s="20" t="s">
        <v>1358</v>
      </c>
      <c r="M3032" s="20">
        <v>1088</v>
      </c>
      <c r="N3032" s="20">
        <v>1088</v>
      </c>
      <c r="O3032" s="20" t="s">
        <v>927</v>
      </c>
      <c r="P3032" s="20" t="s">
        <v>50</v>
      </c>
      <c r="Q3032" s="28"/>
      <c r="R3032" s="21" t="s">
        <v>69</v>
      </c>
      <c r="S3032" s="21"/>
      <c r="T3032" s="21" t="s">
        <v>3575</v>
      </c>
      <c r="U3032" s="21" t="s">
        <v>1803</v>
      </c>
      <c r="V3032" s="46">
        <v>1</v>
      </c>
      <c r="W3032" s="26">
        <f t="shared" si="2076"/>
        <v>1</v>
      </c>
      <c r="X3032" s="26">
        <f t="shared" si="2077"/>
        <v>1</v>
      </c>
      <c r="Y3032" s="21">
        <v>10</v>
      </c>
      <c r="Z3032" s="22">
        <f t="shared" si="2081"/>
        <v>1088</v>
      </c>
      <c r="AA3032" s="20" t="s">
        <v>3440</v>
      </c>
      <c r="AB3032" s="22"/>
      <c r="AC3032" s="22">
        <v>1</v>
      </c>
      <c r="AD3032" s="22"/>
      <c r="AE3032" s="22">
        <f t="shared" si="2106"/>
        <v>1088</v>
      </c>
      <c r="AF3032" s="22">
        <f t="shared" si="2079"/>
        <v>1088</v>
      </c>
      <c r="AG3032" s="20">
        <f t="shared" si="2107"/>
        <v>1088</v>
      </c>
      <c r="AH3032" s="20" t="str">
        <f>VLOOKUP(U3032,[1]提成计算!B:I,8,FALSE)</f>
        <v xml:space="preserve"> </v>
      </c>
      <c r="AI3032" s="20"/>
      <c r="AJ3032" s="22"/>
      <c r="AK3032" s="22"/>
      <c r="AM3032" s="22"/>
      <c r="AN3032" s="22"/>
      <c r="AO3032" s="22" t="s">
        <v>3441</v>
      </c>
      <c r="AP3032" s="22" t="s">
        <v>1301</v>
      </c>
      <c r="AS3032" s="20"/>
      <c r="AT3032" s="20"/>
      <c r="AU3032" s="20"/>
    </row>
    <row r="3033" spans="1:47" x14ac:dyDescent="0.15">
      <c r="A3033" s="21" t="s">
        <v>1273</v>
      </c>
      <c r="B3033" s="20" t="s">
        <v>918</v>
      </c>
      <c r="C3033" s="20" t="s">
        <v>1050</v>
      </c>
      <c r="D3033" s="20" t="s">
        <v>1078</v>
      </c>
      <c r="E3033" s="20" t="s">
        <v>1079</v>
      </c>
      <c r="F3033" s="20" t="s">
        <v>1250</v>
      </c>
      <c r="G3033" s="20" t="s">
        <v>4196</v>
      </c>
      <c r="H3033" s="20"/>
      <c r="I3033" s="20">
        <v>13929403419</v>
      </c>
      <c r="J3033" s="20" t="s">
        <v>1268</v>
      </c>
      <c r="K3033" s="20" t="s">
        <v>1081</v>
      </c>
      <c r="L3033" s="20" t="s">
        <v>1358</v>
      </c>
      <c r="M3033" s="20">
        <v>1088</v>
      </c>
      <c r="N3033" s="20">
        <v>1088</v>
      </c>
      <c r="O3033" s="20" t="s">
        <v>927</v>
      </c>
      <c r="P3033" s="20" t="s">
        <v>50</v>
      </c>
      <c r="Q3033" s="28"/>
      <c r="R3033" s="21" t="s">
        <v>1082</v>
      </c>
      <c r="S3033" s="21"/>
      <c r="T3033" s="21" t="s">
        <v>53</v>
      </c>
      <c r="U3033" s="21" t="s">
        <v>1083</v>
      </c>
      <c r="V3033" s="46">
        <v>1</v>
      </c>
      <c r="W3033" s="26">
        <f t="shared" si="2076"/>
        <v>1</v>
      </c>
      <c r="X3033" s="26">
        <f t="shared" si="2077"/>
        <v>1</v>
      </c>
      <c r="Y3033" s="21">
        <v>10</v>
      </c>
      <c r="Z3033" s="22">
        <f t="shared" si="2081"/>
        <v>1088</v>
      </c>
      <c r="AA3033" s="20" t="s">
        <v>3440</v>
      </c>
      <c r="AB3033" s="22"/>
      <c r="AC3033" s="22">
        <v>1</v>
      </c>
      <c r="AD3033" s="22"/>
      <c r="AE3033" s="22">
        <f t="shared" si="2106"/>
        <v>1088</v>
      </c>
      <c r="AF3033" s="22">
        <f t="shared" si="2079"/>
        <v>1088</v>
      </c>
      <c r="AG3033" s="20">
        <f t="shared" si="2107"/>
        <v>1088</v>
      </c>
      <c r="AH3033" s="20" t="str">
        <f>VLOOKUP(U3033,[1]提成计算!B:I,8,FALSE)</f>
        <v xml:space="preserve"> </v>
      </c>
      <c r="AI3033" s="20"/>
      <c r="AJ3033" s="22"/>
      <c r="AK3033" s="22"/>
      <c r="AM3033" s="22"/>
      <c r="AN3033" s="22"/>
      <c r="AO3033" s="22" t="s">
        <v>3441</v>
      </c>
      <c r="AP3033" s="22" t="s">
        <v>1301</v>
      </c>
      <c r="AS3033" s="20"/>
      <c r="AT3033" s="20"/>
      <c r="AU3033" s="20"/>
    </row>
    <row r="3034" spans="1:47" x14ac:dyDescent="0.15">
      <c r="A3034" s="21" t="s">
        <v>1273</v>
      </c>
      <c r="B3034" s="20" t="s">
        <v>918</v>
      </c>
      <c r="C3034" s="20" t="s">
        <v>1050</v>
      </c>
      <c r="D3034" s="20" t="s">
        <v>1065</v>
      </c>
      <c r="E3034" s="20" t="s">
        <v>1066</v>
      </c>
      <c r="F3034" s="20" t="s">
        <v>1250</v>
      </c>
      <c r="G3034" s="20" t="s">
        <v>4197</v>
      </c>
      <c r="H3034" s="20"/>
      <c r="I3034" s="20">
        <v>18666462978</v>
      </c>
      <c r="J3034" s="20" t="s">
        <v>1268</v>
      </c>
      <c r="K3034" s="20" t="s">
        <v>4198</v>
      </c>
      <c r="L3034" s="20" t="s">
        <v>1358</v>
      </c>
      <c r="M3034" s="20">
        <v>1088</v>
      </c>
      <c r="N3034" s="20">
        <v>1088</v>
      </c>
      <c r="O3034" s="20" t="s">
        <v>927</v>
      </c>
      <c r="P3034" s="20" t="s">
        <v>50</v>
      </c>
      <c r="Q3034" s="28"/>
      <c r="R3034" s="21" t="s">
        <v>69</v>
      </c>
      <c r="S3034" s="21"/>
      <c r="T3034" s="21" t="s">
        <v>3575</v>
      </c>
      <c r="U3034" s="21" t="s">
        <v>4199</v>
      </c>
      <c r="V3034" s="46">
        <v>1</v>
      </c>
      <c r="W3034" s="26">
        <f t="shared" si="2076"/>
        <v>1</v>
      </c>
      <c r="X3034" s="26">
        <f t="shared" si="2077"/>
        <v>1</v>
      </c>
      <c r="Y3034" s="21">
        <v>10</v>
      </c>
      <c r="Z3034" s="22">
        <f t="shared" si="2081"/>
        <v>1088</v>
      </c>
      <c r="AA3034" s="20" t="s">
        <v>3440</v>
      </c>
      <c r="AB3034" s="22"/>
      <c r="AC3034" s="22">
        <v>1</v>
      </c>
      <c r="AD3034" s="22"/>
      <c r="AE3034" s="22">
        <f t="shared" si="2106"/>
        <v>1088</v>
      </c>
      <c r="AF3034" s="22">
        <f t="shared" si="2079"/>
        <v>1088</v>
      </c>
      <c r="AG3034" s="20">
        <f t="shared" si="2107"/>
        <v>1088</v>
      </c>
      <c r="AH3034" s="20"/>
      <c r="AI3034" s="20"/>
      <c r="AJ3034" s="22"/>
      <c r="AK3034" s="22"/>
      <c r="AM3034" s="22"/>
      <c r="AN3034" s="22"/>
      <c r="AO3034" s="22" t="s">
        <v>3441</v>
      </c>
      <c r="AP3034" s="22" t="s">
        <v>1301</v>
      </c>
      <c r="AS3034" s="20"/>
      <c r="AT3034" s="20"/>
      <c r="AU3034" s="20"/>
    </row>
    <row r="3035" spans="1:47" x14ac:dyDescent="0.15">
      <c r="A3035" s="21" t="s">
        <v>1273</v>
      </c>
      <c r="B3035" s="20" t="s">
        <v>918</v>
      </c>
      <c r="C3035" s="20" t="s">
        <v>1050</v>
      </c>
      <c r="D3035" s="20" t="s">
        <v>1070</v>
      </c>
      <c r="E3035" s="20" t="s">
        <v>3742</v>
      </c>
      <c r="F3035" s="20" t="s">
        <v>1250</v>
      </c>
      <c r="G3035" s="20" t="s">
        <v>4200</v>
      </c>
      <c r="H3035" s="20"/>
      <c r="I3035" s="20">
        <v>13316627525</v>
      </c>
      <c r="J3035" s="20" t="s">
        <v>924</v>
      </c>
      <c r="K3035" s="20" t="s">
        <v>103</v>
      </c>
      <c r="L3035" s="20" t="s">
        <v>1376</v>
      </c>
      <c r="M3035" s="20">
        <v>1088</v>
      </c>
      <c r="N3035" s="20">
        <v>1088</v>
      </c>
      <c r="O3035" s="20" t="s">
        <v>927</v>
      </c>
      <c r="P3035" s="20" t="s">
        <v>50</v>
      </c>
      <c r="Q3035" s="28"/>
      <c r="R3035" s="21" t="s">
        <v>104</v>
      </c>
      <c r="S3035" s="25" t="s">
        <v>1075</v>
      </c>
      <c r="T3035" s="21" t="s">
        <v>53</v>
      </c>
      <c r="U3035" s="21" t="s">
        <v>105</v>
      </c>
      <c r="V3035" s="46">
        <v>1</v>
      </c>
      <c r="W3035" s="26">
        <f t="shared" si="2076"/>
        <v>1</v>
      </c>
      <c r="Y3035" s="21">
        <v>10</v>
      </c>
      <c r="Z3035" s="22">
        <f t="shared" si="2081"/>
        <v>1088</v>
      </c>
      <c r="AA3035" s="20" t="s">
        <v>3440</v>
      </c>
      <c r="AB3035" s="22"/>
      <c r="AC3035" s="22">
        <v>1</v>
      </c>
      <c r="AD3035" s="22"/>
      <c r="AE3035" s="22">
        <f t="shared" si="2106"/>
        <v>1088</v>
      </c>
      <c r="AF3035" s="22">
        <f t="shared" si="2079"/>
        <v>1088</v>
      </c>
      <c r="AG3035" s="20"/>
      <c r="AH3035" s="22"/>
      <c r="AI3035" s="22"/>
      <c r="AJ3035" s="22">
        <f t="shared" ref="AJ3035:AJ3036" si="2108">N3035</f>
        <v>1088</v>
      </c>
      <c r="AK3035" s="22">
        <f>IF(O3035="(传统)XDSL",VLOOKUP(S3035,[2]直销续费率明细!C:I,7,FALSE)*1,IF(O3035="GPON+XDSL",VLOOKUP(S3035,[2]直销续费率明细!C:I,7,FALSE)*1,VLOOKUP(S3035,[2]直销续费率明细!C:I,5,FALSE)*1))</f>
        <v>-40</v>
      </c>
      <c r="AL3035" s="22" t="s">
        <v>1309</v>
      </c>
      <c r="AM3035" s="22"/>
      <c r="AN3035" s="22"/>
      <c r="AO3035" s="22" t="s">
        <v>3441</v>
      </c>
      <c r="AP3035" s="22" t="s">
        <v>1301</v>
      </c>
      <c r="AS3035" s="20">
        <f>IF(Y3035&gt;=10,VLOOKUP(U3035,[2]提成计算!B:T,19,FALSE),VLOOKUP(U3035,[2]提成计算!B:T,18,FALSE))</f>
        <v>0.09</v>
      </c>
      <c r="AT3035" s="20">
        <f t="shared" ref="AT3035:AT3036" si="2109">IF(AD3035*AS3035&gt;0,AD3035*AS3035,AE3035*AS3035)</f>
        <v>97.92</v>
      </c>
      <c r="AU3035" s="20">
        <f t="shared" ref="AU3035:AU3036" si="2110">IF(AND(AK3035&lt;0,AK3035+AT3035&lt;0),-AT3035,AK3035)</f>
        <v>-40</v>
      </c>
    </row>
    <row r="3036" spans="1:47" x14ac:dyDescent="0.15">
      <c r="A3036" s="21" t="s">
        <v>1273</v>
      </c>
      <c r="B3036" s="20" t="s">
        <v>918</v>
      </c>
      <c r="C3036" s="20" t="s">
        <v>1050</v>
      </c>
      <c r="D3036" s="20" t="s">
        <v>1078</v>
      </c>
      <c r="E3036" s="20" t="s">
        <v>1079</v>
      </c>
      <c r="F3036" s="20" t="s">
        <v>1250</v>
      </c>
      <c r="G3036" s="20" t="s">
        <v>4201</v>
      </c>
      <c r="H3036" s="20"/>
      <c r="I3036" s="20">
        <v>13538824436</v>
      </c>
      <c r="J3036" s="20" t="s">
        <v>924</v>
      </c>
      <c r="K3036" s="20" t="s">
        <v>1081</v>
      </c>
      <c r="L3036" s="20" t="s">
        <v>1299</v>
      </c>
      <c r="M3036" s="20">
        <v>888</v>
      </c>
      <c r="N3036" s="20">
        <v>888</v>
      </c>
      <c r="O3036" s="20" t="s">
        <v>927</v>
      </c>
      <c r="P3036" s="20" t="s">
        <v>50</v>
      </c>
      <c r="Q3036" s="28"/>
      <c r="R3036" s="21" t="s">
        <v>1082</v>
      </c>
      <c r="S3036" s="25" t="s">
        <v>1322</v>
      </c>
      <c r="T3036" s="21" t="s">
        <v>53</v>
      </c>
      <c r="U3036" s="21" t="s">
        <v>1083</v>
      </c>
      <c r="V3036" s="46">
        <v>1</v>
      </c>
      <c r="W3036" s="26">
        <f t="shared" si="2076"/>
        <v>1</v>
      </c>
      <c r="Y3036" s="21">
        <v>12</v>
      </c>
      <c r="Z3036" s="22">
        <f t="shared" si="2081"/>
        <v>888</v>
      </c>
      <c r="AA3036" s="20" t="s">
        <v>3440</v>
      </c>
      <c r="AB3036" s="22"/>
      <c r="AC3036" s="22">
        <v>1</v>
      </c>
      <c r="AD3036" s="22"/>
      <c r="AE3036" s="22">
        <f t="shared" si="2106"/>
        <v>888</v>
      </c>
      <c r="AF3036" s="22">
        <f t="shared" si="2079"/>
        <v>888</v>
      </c>
      <c r="AG3036" s="20"/>
      <c r="AH3036" s="22"/>
      <c r="AI3036" s="22"/>
      <c r="AJ3036" s="22">
        <f t="shared" si="2108"/>
        <v>888</v>
      </c>
      <c r="AK3036" s="22">
        <f>IF(O3036="(传统)XDSL",VLOOKUP(S3036,[2]直销续费率明细!C:I,7,FALSE)*1,IF(O3036="GPON+XDSL",VLOOKUP(S3036,[2]直销续费率明细!C:I,7,FALSE)*1,VLOOKUP(S3036,[2]直销续费率明细!C:I,5,FALSE)*1))</f>
        <v>-40</v>
      </c>
      <c r="AL3036" s="22" t="s">
        <v>1309</v>
      </c>
      <c r="AM3036" s="22"/>
      <c r="AN3036" s="22"/>
      <c r="AO3036" s="22" t="s">
        <v>3441</v>
      </c>
      <c r="AP3036" s="22" t="s">
        <v>1301</v>
      </c>
      <c r="AS3036" s="20">
        <f>IF(Y3036&gt;=10,VLOOKUP(U3036,[2]提成计算!B:T,19,FALSE),VLOOKUP(U3036,[2]提成计算!B:T,18,FALSE))</f>
        <v>0.12</v>
      </c>
      <c r="AT3036" s="20">
        <f t="shared" si="2109"/>
        <v>106.56</v>
      </c>
      <c r="AU3036" s="20">
        <f t="shared" si="2110"/>
        <v>-40</v>
      </c>
    </row>
    <row r="3037" spans="1:47" x14ac:dyDescent="0.15">
      <c r="A3037" s="21" t="s">
        <v>1273</v>
      </c>
      <c r="B3037" s="20" t="s">
        <v>918</v>
      </c>
      <c r="C3037" s="20" t="s">
        <v>1050</v>
      </c>
      <c r="D3037" s="20" t="s">
        <v>1070</v>
      </c>
      <c r="E3037" s="20" t="s">
        <v>4053</v>
      </c>
      <c r="F3037" s="20" t="s">
        <v>1250</v>
      </c>
      <c r="G3037" s="20" t="s">
        <v>4202</v>
      </c>
      <c r="H3037" s="20"/>
      <c r="I3037" s="20">
        <v>13717377765</v>
      </c>
      <c r="J3037" s="20" t="s">
        <v>3444</v>
      </c>
      <c r="K3037" s="20" t="s">
        <v>3729</v>
      </c>
      <c r="L3037" s="20" t="s">
        <v>1376</v>
      </c>
      <c r="M3037" s="20">
        <v>1088</v>
      </c>
      <c r="N3037" s="20">
        <v>1088</v>
      </c>
      <c r="O3037" s="20" t="s">
        <v>1334</v>
      </c>
      <c r="P3037" s="20" t="s">
        <v>50</v>
      </c>
      <c r="Q3037" s="28" t="s">
        <v>3444</v>
      </c>
      <c r="R3037" s="21" t="s">
        <v>104</v>
      </c>
      <c r="S3037" s="21"/>
      <c r="T3037" s="21" t="s">
        <v>53</v>
      </c>
      <c r="U3037" s="21" t="s">
        <v>3730</v>
      </c>
      <c r="V3037" s="46">
        <v>1</v>
      </c>
      <c r="W3037" s="26">
        <f t="shared" si="2076"/>
        <v>1</v>
      </c>
      <c r="X3037" s="26">
        <f t="shared" si="2077"/>
        <v>1</v>
      </c>
      <c r="Y3037" s="21">
        <v>10</v>
      </c>
      <c r="Z3037" s="22">
        <f t="shared" si="2081"/>
        <v>1088</v>
      </c>
      <c r="AA3037" s="20" t="s">
        <v>3440</v>
      </c>
      <c r="AB3037" s="22"/>
      <c r="AC3037" s="22">
        <v>1</v>
      </c>
      <c r="AD3037" s="22"/>
      <c r="AE3037" s="22">
        <f t="shared" si="2106"/>
        <v>1088</v>
      </c>
      <c r="AF3037" s="22">
        <f t="shared" si="2079"/>
        <v>1088</v>
      </c>
      <c r="AG3037" s="20">
        <f>N3037</f>
        <v>1088</v>
      </c>
      <c r="AH3037" s="20" t="str">
        <f>VLOOKUP(U3037,[1]提成计算!B:I,8,FALSE)</f>
        <v xml:space="preserve"> </v>
      </c>
      <c r="AI3037" s="20"/>
      <c r="AJ3037" s="22"/>
      <c r="AK3037" s="22"/>
      <c r="AM3037" s="22"/>
      <c r="AN3037" s="22"/>
      <c r="AO3037" s="22" t="s">
        <v>3441</v>
      </c>
      <c r="AP3037" s="22" t="s">
        <v>1301</v>
      </c>
      <c r="AS3037" s="20"/>
      <c r="AT3037" s="20"/>
      <c r="AU3037" s="20"/>
    </row>
    <row r="3038" spans="1:47" x14ac:dyDescent="0.15">
      <c r="A3038" s="21" t="s">
        <v>1273</v>
      </c>
      <c r="B3038" s="20" t="s">
        <v>918</v>
      </c>
      <c r="C3038" s="20" t="s">
        <v>1050</v>
      </c>
      <c r="D3038" s="20" t="s">
        <v>1078</v>
      </c>
      <c r="E3038" s="20" t="s">
        <v>1093</v>
      </c>
      <c r="F3038" s="20" t="s">
        <v>1250</v>
      </c>
      <c r="G3038" s="20" t="s">
        <v>4203</v>
      </c>
      <c r="H3038" s="20"/>
      <c r="I3038" s="20">
        <v>13686630000</v>
      </c>
      <c r="J3038" s="20" t="s">
        <v>924</v>
      </c>
      <c r="K3038" s="20" t="s">
        <v>3967</v>
      </c>
      <c r="L3038" s="20" t="s">
        <v>1299</v>
      </c>
      <c r="M3038" s="20">
        <v>888</v>
      </c>
      <c r="N3038" s="20">
        <v>888</v>
      </c>
      <c r="O3038" s="20" t="s">
        <v>927</v>
      </c>
      <c r="P3038" s="20" t="s">
        <v>50</v>
      </c>
      <c r="Q3038" s="28"/>
      <c r="R3038" s="21" t="s">
        <v>1082</v>
      </c>
      <c r="S3038" s="25" t="s">
        <v>1087</v>
      </c>
      <c r="T3038" s="21" t="s">
        <v>53</v>
      </c>
      <c r="U3038" s="21" t="s">
        <v>1088</v>
      </c>
      <c r="V3038" s="46">
        <v>1</v>
      </c>
      <c r="W3038" s="26">
        <f t="shared" si="2076"/>
        <v>1</v>
      </c>
      <c r="Y3038" s="21">
        <v>12</v>
      </c>
      <c r="Z3038" s="22">
        <f t="shared" si="2081"/>
        <v>888</v>
      </c>
      <c r="AA3038" s="20" t="s">
        <v>3440</v>
      </c>
      <c r="AB3038" s="22"/>
      <c r="AC3038" s="22">
        <v>1</v>
      </c>
      <c r="AD3038" s="22"/>
      <c r="AE3038" s="22">
        <f t="shared" si="2106"/>
        <v>888</v>
      </c>
      <c r="AF3038" s="22">
        <f t="shared" si="2079"/>
        <v>888</v>
      </c>
      <c r="AG3038" s="20"/>
      <c r="AH3038" s="22"/>
      <c r="AI3038" s="22"/>
      <c r="AJ3038" s="22">
        <f>N3038</f>
        <v>888</v>
      </c>
      <c r="AK3038" s="22">
        <f>IF(O3038="(传统)XDSL",VLOOKUP(S3038,[2]直销续费率明细!C:I,7,FALSE)*1,IF(O3038="GPON+XDSL",VLOOKUP(S3038,[2]直销续费率明细!C:I,7,FALSE)*1,VLOOKUP(S3038,[2]直销续费率明细!C:I,5,FALSE)*1))</f>
        <v>25</v>
      </c>
      <c r="AL3038" s="22" t="s">
        <v>1300</v>
      </c>
      <c r="AM3038" s="22"/>
      <c r="AN3038" s="22"/>
      <c r="AO3038" s="22" t="s">
        <v>3441</v>
      </c>
      <c r="AP3038" s="22" t="s">
        <v>1301</v>
      </c>
      <c r="AS3038" s="20">
        <f>IF(Y3038&gt;=10,VLOOKUP(U3038,[2]提成计算!B:T,19,FALSE),VLOOKUP(U3038,[2]提成计算!B:T,18,FALSE))</f>
        <v>0.12</v>
      </c>
      <c r="AT3038" s="20">
        <f t="shared" ref="AT3038" si="2111">IF(AD3038*AS3038&gt;0,AD3038*AS3038,AE3038*AS3038)</f>
        <v>106.56</v>
      </c>
      <c r="AU3038" s="20">
        <f t="shared" ref="AU3038" si="2112">IF(AND(AK3038&lt;0,AK3038+AT3038&lt;0),-AT3038,AK3038)</f>
        <v>25</v>
      </c>
    </row>
    <row r="3039" spans="1:47" x14ac:dyDescent="0.15">
      <c r="A3039" s="21" t="s">
        <v>1273</v>
      </c>
      <c r="B3039" s="20" t="s">
        <v>918</v>
      </c>
      <c r="C3039" s="20" t="s">
        <v>1050</v>
      </c>
      <c r="D3039" s="20" t="s">
        <v>1078</v>
      </c>
      <c r="E3039" s="20" t="s">
        <v>1093</v>
      </c>
      <c r="F3039" s="20" t="s">
        <v>1250</v>
      </c>
      <c r="G3039" s="20" t="s">
        <v>4204</v>
      </c>
      <c r="H3039" s="20"/>
      <c r="I3039" s="20">
        <v>13723705910</v>
      </c>
      <c r="J3039" s="20" t="s">
        <v>3444</v>
      </c>
      <c r="K3039" s="20" t="s">
        <v>1086</v>
      </c>
      <c r="L3039" s="20" t="s">
        <v>1358</v>
      </c>
      <c r="M3039" s="20">
        <v>1088</v>
      </c>
      <c r="N3039" s="20">
        <v>1088</v>
      </c>
      <c r="O3039" s="20" t="s">
        <v>927</v>
      </c>
      <c r="P3039" s="20" t="s">
        <v>50</v>
      </c>
      <c r="Q3039" s="28" t="s">
        <v>3444</v>
      </c>
      <c r="R3039" s="21" t="s">
        <v>1082</v>
      </c>
      <c r="S3039" s="21"/>
      <c r="T3039" s="21" t="s">
        <v>53</v>
      </c>
      <c r="U3039" s="21" t="s">
        <v>1088</v>
      </c>
      <c r="V3039" s="46">
        <v>1</v>
      </c>
      <c r="W3039" s="26">
        <f t="shared" si="2076"/>
        <v>1</v>
      </c>
      <c r="X3039" s="26">
        <f t="shared" si="2077"/>
        <v>1</v>
      </c>
      <c r="Y3039" s="21">
        <v>10</v>
      </c>
      <c r="Z3039" s="22">
        <f t="shared" si="2081"/>
        <v>1088</v>
      </c>
      <c r="AA3039" s="20" t="s">
        <v>3440</v>
      </c>
      <c r="AB3039" s="22"/>
      <c r="AC3039" s="22">
        <v>1</v>
      </c>
      <c r="AD3039" s="22"/>
      <c r="AE3039" s="22">
        <f t="shared" si="2106"/>
        <v>1088</v>
      </c>
      <c r="AF3039" s="22">
        <f t="shared" si="2079"/>
        <v>1088</v>
      </c>
      <c r="AG3039" s="20">
        <f t="shared" ref="AG3039:AG3040" si="2113">N3039</f>
        <v>1088</v>
      </c>
      <c r="AH3039" s="20" t="str">
        <f>VLOOKUP(U3039,[1]提成计算!B:I,8,FALSE)</f>
        <v xml:space="preserve"> </v>
      </c>
      <c r="AI3039" s="20"/>
      <c r="AJ3039" s="22"/>
      <c r="AK3039" s="22"/>
      <c r="AM3039" s="22"/>
      <c r="AN3039" s="22"/>
      <c r="AO3039" s="22" t="s">
        <v>2216</v>
      </c>
      <c r="AP3039" s="22" t="s">
        <v>1301</v>
      </c>
      <c r="AS3039" s="20"/>
      <c r="AT3039" s="20"/>
      <c r="AU3039" s="20"/>
    </row>
    <row r="3040" spans="1:47" x14ac:dyDescent="0.15">
      <c r="A3040" s="21" t="s">
        <v>1273</v>
      </c>
      <c r="B3040" s="20" t="s">
        <v>918</v>
      </c>
      <c r="C3040" s="20" t="s">
        <v>1050</v>
      </c>
      <c r="D3040" s="20" t="s">
        <v>1062</v>
      </c>
      <c r="E3040" s="20" t="s">
        <v>1055</v>
      </c>
      <c r="F3040" s="20" t="s">
        <v>1250</v>
      </c>
      <c r="G3040" s="20" t="s">
        <v>4205</v>
      </c>
      <c r="H3040" s="20"/>
      <c r="I3040" s="20">
        <v>13751223768</v>
      </c>
      <c r="J3040" s="20" t="s">
        <v>1268</v>
      </c>
      <c r="K3040" s="20" t="s">
        <v>1057</v>
      </c>
      <c r="L3040" s="20" t="s">
        <v>1358</v>
      </c>
      <c r="M3040" s="20">
        <v>1088</v>
      </c>
      <c r="N3040" s="20">
        <v>1088</v>
      </c>
      <c r="O3040" s="20" t="s">
        <v>927</v>
      </c>
      <c r="P3040" s="20" t="s">
        <v>50</v>
      </c>
      <c r="Q3040" s="28"/>
      <c r="R3040" s="21" t="s">
        <v>1059</v>
      </c>
      <c r="S3040" s="21"/>
      <c r="T3040" s="21" t="s">
        <v>53</v>
      </c>
      <c r="U3040" s="21" t="s">
        <v>1061</v>
      </c>
      <c r="V3040" s="46">
        <v>1</v>
      </c>
      <c r="W3040" s="26">
        <f t="shared" si="2076"/>
        <v>1</v>
      </c>
      <c r="X3040" s="26">
        <f t="shared" si="2077"/>
        <v>1</v>
      </c>
      <c r="Y3040" s="21">
        <v>10</v>
      </c>
      <c r="Z3040" s="22">
        <f t="shared" si="2081"/>
        <v>1088</v>
      </c>
      <c r="AA3040" s="20" t="s">
        <v>2218</v>
      </c>
      <c r="AB3040" s="22"/>
      <c r="AC3040" s="22">
        <v>1</v>
      </c>
      <c r="AD3040" s="22"/>
      <c r="AE3040" s="22">
        <f t="shared" si="2106"/>
        <v>1088</v>
      </c>
      <c r="AF3040" s="22">
        <f t="shared" si="2079"/>
        <v>1088</v>
      </c>
      <c r="AG3040" s="20">
        <f t="shared" si="2113"/>
        <v>1088</v>
      </c>
      <c r="AH3040" s="20" t="str">
        <f>VLOOKUP(U3040,[1]提成计算!B:I,8,FALSE)</f>
        <v>否</v>
      </c>
      <c r="AI3040" s="20"/>
      <c r="AJ3040" s="22"/>
      <c r="AK3040" s="22"/>
      <c r="AM3040" s="22"/>
      <c r="AN3040" s="22"/>
      <c r="AO3040" s="22" t="s">
        <v>2216</v>
      </c>
      <c r="AP3040" s="22" t="s">
        <v>1301</v>
      </c>
      <c r="AS3040" s="20"/>
      <c r="AT3040" s="20"/>
      <c r="AU3040" s="20"/>
    </row>
    <row r="3041" spans="1:47" x14ac:dyDescent="0.15">
      <c r="A3041" s="21" t="s">
        <v>1273</v>
      </c>
      <c r="B3041" s="20" t="s">
        <v>918</v>
      </c>
      <c r="C3041" s="20" t="s">
        <v>1050</v>
      </c>
      <c r="D3041" s="20" t="s">
        <v>1062</v>
      </c>
      <c r="E3041" s="20" t="s">
        <v>1055</v>
      </c>
      <c r="F3041" s="20" t="s">
        <v>1250</v>
      </c>
      <c r="G3041" s="20" t="s">
        <v>4206</v>
      </c>
      <c r="H3041" s="20"/>
      <c r="I3041" s="20">
        <v>15817602839</v>
      </c>
      <c r="J3041" s="20" t="s">
        <v>924</v>
      </c>
      <c r="K3041" s="20" t="s">
        <v>3757</v>
      </c>
      <c r="L3041" s="20" t="s">
        <v>1299</v>
      </c>
      <c r="M3041" s="20">
        <v>888</v>
      </c>
      <c r="N3041" s="20">
        <v>888</v>
      </c>
      <c r="O3041" s="20" t="s">
        <v>927</v>
      </c>
      <c r="P3041" s="20" t="s">
        <v>50</v>
      </c>
      <c r="Q3041" s="28"/>
      <c r="R3041" s="21" t="s">
        <v>69</v>
      </c>
      <c r="S3041" s="25" t="s">
        <v>1060</v>
      </c>
      <c r="T3041" s="21" t="s">
        <v>53</v>
      </c>
      <c r="U3041" s="21" t="s">
        <v>1061</v>
      </c>
      <c r="V3041" s="46">
        <v>1</v>
      </c>
      <c r="W3041" s="26">
        <f t="shared" si="2076"/>
        <v>1</v>
      </c>
      <c r="Y3041" s="21">
        <v>12</v>
      </c>
      <c r="Z3041" s="22">
        <f t="shared" si="2081"/>
        <v>888</v>
      </c>
      <c r="AA3041" s="20" t="s">
        <v>2218</v>
      </c>
      <c r="AB3041" s="22"/>
      <c r="AC3041" s="22">
        <v>1</v>
      </c>
      <c r="AD3041" s="22"/>
      <c r="AE3041" s="22">
        <f t="shared" si="2106"/>
        <v>888</v>
      </c>
      <c r="AF3041" s="22">
        <f t="shared" si="2079"/>
        <v>888</v>
      </c>
      <c r="AG3041" s="20"/>
      <c r="AH3041" s="22"/>
      <c r="AI3041" s="22"/>
      <c r="AJ3041" s="22">
        <f t="shared" ref="AJ3041:AJ3044" si="2114">N3041</f>
        <v>888</v>
      </c>
      <c r="AK3041" s="22">
        <f>IF(O3041="(传统)XDSL",VLOOKUP(S3041,[2]直销续费率明细!C:I,7,FALSE)*1,IF(O3041="GPON+XDSL",VLOOKUP(S3041,[2]直销续费率明细!C:I,7,FALSE)*1,VLOOKUP(S3041,[2]直销续费率明细!C:I,5,FALSE)*1))</f>
        <v>-40</v>
      </c>
      <c r="AL3041" s="22" t="s">
        <v>1309</v>
      </c>
      <c r="AM3041" s="22"/>
      <c r="AN3041" s="22"/>
      <c r="AO3041" s="22" t="s">
        <v>3441</v>
      </c>
      <c r="AP3041" s="22" t="s">
        <v>1301</v>
      </c>
      <c r="AS3041" s="20">
        <f>IF(Y3041&gt;=10,VLOOKUP(U3041,[2]提成计算!B:T,19,FALSE),VLOOKUP(U3041,[2]提成计算!B:T,18,FALSE))</f>
        <v>0.09</v>
      </c>
      <c r="AT3041" s="20">
        <f t="shared" ref="AT3041:AT3044" si="2115">IF(AD3041*AS3041&gt;0,AD3041*AS3041,AE3041*AS3041)</f>
        <v>79.92</v>
      </c>
      <c r="AU3041" s="20">
        <f t="shared" ref="AU3041:AU3044" si="2116">IF(AND(AK3041&lt;0,AK3041+AT3041&lt;0),-AT3041,AK3041)</f>
        <v>-40</v>
      </c>
    </row>
    <row r="3042" spans="1:47" x14ac:dyDescent="0.15">
      <c r="A3042" s="21" t="s">
        <v>1273</v>
      </c>
      <c r="B3042" s="20" t="s">
        <v>918</v>
      </c>
      <c r="C3042" s="20" t="s">
        <v>1050</v>
      </c>
      <c r="D3042" s="20" t="s">
        <v>1051</v>
      </c>
      <c r="E3042" s="20" t="s">
        <v>1052</v>
      </c>
      <c r="F3042" s="20" t="s">
        <v>1250</v>
      </c>
      <c r="G3042" s="20" t="s">
        <v>4207</v>
      </c>
      <c r="H3042" s="20"/>
      <c r="I3042" s="20">
        <v>13143874784</v>
      </c>
      <c r="J3042" s="20" t="s">
        <v>924</v>
      </c>
      <c r="K3042" s="20" t="s">
        <v>685</v>
      </c>
      <c r="L3042" s="20" t="s">
        <v>2137</v>
      </c>
      <c r="M3042" s="20">
        <v>1408</v>
      </c>
      <c r="N3042" s="20">
        <v>1408</v>
      </c>
      <c r="O3042" s="20" t="s">
        <v>927</v>
      </c>
      <c r="P3042" s="20" t="s">
        <v>50</v>
      </c>
      <c r="Q3042" s="28"/>
      <c r="R3042" s="21" t="s">
        <v>121</v>
      </c>
      <c r="S3042" s="25" t="s">
        <v>1054</v>
      </c>
      <c r="T3042" s="21" t="s">
        <v>53</v>
      </c>
      <c r="U3042" s="21" t="s">
        <v>686</v>
      </c>
      <c r="V3042" s="46">
        <v>1</v>
      </c>
      <c r="W3042" s="26">
        <f t="shared" si="2076"/>
        <v>1</v>
      </c>
      <c r="Y3042" s="21">
        <v>12</v>
      </c>
      <c r="Z3042" s="22">
        <f t="shared" si="2081"/>
        <v>1408</v>
      </c>
      <c r="AA3042" s="20" t="s">
        <v>3440</v>
      </c>
      <c r="AB3042" s="22"/>
      <c r="AC3042" s="22">
        <v>1</v>
      </c>
      <c r="AD3042" s="22"/>
      <c r="AE3042" s="22">
        <f t="shared" si="2106"/>
        <v>1408</v>
      </c>
      <c r="AF3042" s="22">
        <f t="shared" si="2079"/>
        <v>1408</v>
      </c>
      <c r="AG3042" s="20"/>
      <c r="AH3042" s="22"/>
      <c r="AI3042" s="22"/>
      <c r="AJ3042" s="22">
        <f t="shared" si="2114"/>
        <v>1408</v>
      </c>
      <c r="AK3042" s="22">
        <f>IF(O3042="(传统)XDSL",VLOOKUP(S3042,[2]直销续费率明细!C:I,7,FALSE)*1,IF(O3042="GPON+XDSL",VLOOKUP(S3042,[2]直销续费率明细!C:I,7,FALSE)*1,VLOOKUP(S3042,[2]直销续费率明细!C:I,5,FALSE)*1))</f>
        <v>25</v>
      </c>
      <c r="AL3042" s="22" t="s">
        <v>1309</v>
      </c>
      <c r="AM3042" s="22"/>
      <c r="AN3042" s="22"/>
      <c r="AO3042" s="22" t="s">
        <v>3441</v>
      </c>
      <c r="AP3042" s="22" t="s">
        <v>1301</v>
      </c>
      <c r="AS3042" s="20">
        <f>IF(Y3042&gt;=10,VLOOKUP(U3042,[2]提成计算!B:T,19,FALSE),VLOOKUP(U3042,[2]提成计算!B:T,18,FALSE))</f>
        <v>0.09</v>
      </c>
      <c r="AT3042" s="20">
        <f t="shared" si="2115"/>
        <v>126.72</v>
      </c>
      <c r="AU3042" s="20">
        <f t="shared" si="2116"/>
        <v>25</v>
      </c>
    </row>
    <row r="3043" spans="1:47" x14ac:dyDescent="0.15">
      <c r="A3043" s="21" t="s">
        <v>1273</v>
      </c>
      <c r="B3043" s="20" t="s">
        <v>918</v>
      </c>
      <c r="C3043" s="20" t="s">
        <v>1050</v>
      </c>
      <c r="D3043" s="20" t="s">
        <v>1065</v>
      </c>
      <c r="E3043" s="20" t="s">
        <v>1552</v>
      </c>
      <c r="F3043" s="20" t="s">
        <v>1250</v>
      </c>
      <c r="G3043" s="20" t="s">
        <v>4208</v>
      </c>
      <c r="H3043" s="20"/>
      <c r="I3043" s="20">
        <v>13926825688</v>
      </c>
      <c r="J3043" s="20" t="s">
        <v>924</v>
      </c>
      <c r="K3043" s="20" t="s">
        <v>124</v>
      </c>
      <c r="L3043" s="20" t="s">
        <v>1918</v>
      </c>
      <c r="M3043" s="20">
        <v>680</v>
      </c>
      <c r="N3043" s="20">
        <v>680</v>
      </c>
      <c r="O3043" s="20" t="s">
        <v>1262</v>
      </c>
      <c r="P3043" s="20" t="s">
        <v>50</v>
      </c>
      <c r="Q3043" s="28"/>
      <c r="R3043" s="21" t="s">
        <v>69</v>
      </c>
      <c r="S3043" s="25" t="s">
        <v>1705</v>
      </c>
      <c r="T3043" s="21" t="s">
        <v>53</v>
      </c>
      <c r="U3043" s="21" t="s">
        <v>125</v>
      </c>
      <c r="V3043" s="46">
        <v>1</v>
      </c>
      <c r="W3043" s="26">
        <f t="shared" si="2076"/>
        <v>1</v>
      </c>
      <c r="Y3043" s="21">
        <v>4</v>
      </c>
      <c r="Z3043" s="22">
        <f t="shared" si="2081"/>
        <v>680</v>
      </c>
      <c r="AA3043" s="20" t="s">
        <v>3440</v>
      </c>
      <c r="AB3043" s="22">
        <v>1</v>
      </c>
      <c r="AC3043" s="22"/>
      <c r="AD3043" s="22">
        <f>N3043</f>
        <v>680</v>
      </c>
      <c r="AE3043" s="22"/>
      <c r="AF3043" s="22">
        <f t="shared" si="2079"/>
        <v>680</v>
      </c>
      <c r="AG3043" s="20"/>
      <c r="AH3043" s="22"/>
      <c r="AI3043" s="22"/>
      <c r="AJ3043" s="22">
        <f t="shared" si="2114"/>
        <v>680</v>
      </c>
      <c r="AK3043" s="22">
        <f>IF(O3043="(传统)XDSL",VLOOKUP(S3043,[2]直销续费率明细!C:I,7,FALSE)*1,IF(O3043="GPON+XDSL",VLOOKUP(S3043,[2]直销续费率明细!C:I,7,FALSE)*1,VLOOKUP(S3043,[2]直销续费率明细!C:I,5,FALSE)*1))</f>
        <v>25</v>
      </c>
      <c r="AL3043" s="22" t="s">
        <v>1309</v>
      </c>
      <c r="AM3043" s="22"/>
      <c r="AN3043" s="22"/>
      <c r="AO3043" s="22" t="s">
        <v>3441</v>
      </c>
      <c r="AP3043" s="22" t="s">
        <v>3460</v>
      </c>
      <c r="AS3043" s="20">
        <f>IF(Y3043&gt;=10,VLOOKUP(U3043,[2]提成计算!B:T,19,FALSE),VLOOKUP(U3043,[2]提成计算!B:T,18,FALSE))</f>
        <v>0.06</v>
      </c>
      <c r="AT3043" s="20">
        <f t="shared" si="2115"/>
        <v>40.799999999999997</v>
      </c>
      <c r="AU3043" s="20">
        <f t="shared" si="2116"/>
        <v>25</v>
      </c>
    </row>
    <row r="3044" spans="1:47" x14ac:dyDescent="0.15">
      <c r="A3044" s="21" t="s">
        <v>1273</v>
      </c>
      <c r="B3044" s="20" t="s">
        <v>918</v>
      </c>
      <c r="C3044" s="20" t="s">
        <v>1050</v>
      </c>
      <c r="D3044" s="20" t="s">
        <v>1065</v>
      </c>
      <c r="E3044" s="20" t="s">
        <v>1552</v>
      </c>
      <c r="F3044" s="20" t="s">
        <v>1250</v>
      </c>
      <c r="G3044" s="20" t="s">
        <v>4209</v>
      </c>
      <c r="H3044" s="20"/>
      <c r="I3044" s="20">
        <v>13825738895</v>
      </c>
      <c r="J3044" s="20" t="s">
        <v>924</v>
      </c>
      <c r="K3044" s="20" t="s">
        <v>3932</v>
      </c>
      <c r="L3044" s="20" t="s">
        <v>1299</v>
      </c>
      <c r="M3044" s="20">
        <v>888</v>
      </c>
      <c r="N3044" s="20">
        <v>888</v>
      </c>
      <c r="O3044" s="20" t="s">
        <v>927</v>
      </c>
      <c r="P3044" s="20" t="s">
        <v>50</v>
      </c>
      <c r="Q3044" s="28"/>
      <c r="R3044" s="21" t="s">
        <v>69</v>
      </c>
      <c r="S3044" s="25" t="s">
        <v>1705</v>
      </c>
      <c r="T3044" s="21" t="s">
        <v>3575</v>
      </c>
      <c r="U3044" s="21" t="s">
        <v>125</v>
      </c>
      <c r="V3044" s="46">
        <v>1</v>
      </c>
      <c r="W3044" s="26">
        <f t="shared" si="2076"/>
        <v>1</v>
      </c>
      <c r="Y3044" s="21">
        <v>12</v>
      </c>
      <c r="Z3044" s="22">
        <f t="shared" si="2081"/>
        <v>888</v>
      </c>
      <c r="AA3044" s="20" t="s">
        <v>3440</v>
      </c>
      <c r="AB3044" s="22"/>
      <c r="AC3044" s="22">
        <v>1</v>
      </c>
      <c r="AD3044" s="22"/>
      <c r="AE3044" s="22">
        <f t="shared" ref="AE3044:AE3046" si="2117">N3044</f>
        <v>888</v>
      </c>
      <c r="AF3044" s="22">
        <f t="shared" si="2079"/>
        <v>888</v>
      </c>
      <c r="AG3044" s="20"/>
      <c r="AH3044" s="22"/>
      <c r="AI3044" s="22"/>
      <c r="AJ3044" s="22">
        <f t="shared" si="2114"/>
        <v>888</v>
      </c>
      <c r="AK3044" s="22">
        <f>IF(O3044="(传统)XDSL",VLOOKUP(S3044,[2]直销续费率明细!C:I,7,FALSE)*1,IF(O3044="GPON+XDSL",VLOOKUP(S3044,[2]直销续费率明细!C:I,7,FALSE)*1,VLOOKUP(S3044,[2]直销续费率明细!C:I,5,FALSE)*1))</f>
        <v>-40</v>
      </c>
      <c r="AL3044" s="22" t="s">
        <v>1309</v>
      </c>
      <c r="AM3044" s="22"/>
      <c r="AN3044" s="22"/>
      <c r="AO3044" s="22" t="s">
        <v>3441</v>
      </c>
      <c r="AP3044" s="22" t="s">
        <v>1301</v>
      </c>
      <c r="AS3044" s="20">
        <f>IF(Y3044&gt;=10,VLOOKUP(U3044,[2]提成计算!B:T,19,FALSE),VLOOKUP(U3044,[2]提成计算!B:T,18,FALSE))</f>
        <v>0.09</v>
      </c>
      <c r="AT3044" s="20">
        <f t="shared" si="2115"/>
        <v>79.92</v>
      </c>
      <c r="AU3044" s="20">
        <f t="shared" si="2116"/>
        <v>-40</v>
      </c>
    </row>
    <row r="3045" spans="1:47" x14ac:dyDescent="0.15">
      <c r="A3045" s="21" t="s">
        <v>1273</v>
      </c>
      <c r="B3045" s="20" t="s">
        <v>918</v>
      </c>
      <c r="C3045" s="20" t="s">
        <v>1050</v>
      </c>
      <c r="D3045" s="20" t="s">
        <v>1065</v>
      </c>
      <c r="E3045" s="20" t="s">
        <v>1055</v>
      </c>
      <c r="F3045" s="20" t="s">
        <v>1250</v>
      </c>
      <c r="G3045" s="20" t="s">
        <v>4210</v>
      </c>
      <c r="H3045" s="20"/>
      <c r="I3045" s="20">
        <v>13650059602</v>
      </c>
      <c r="J3045" s="20" t="s">
        <v>3444</v>
      </c>
      <c r="K3045" s="20" t="s">
        <v>381</v>
      </c>
      <c r="L3045" s="20" t="s">
        <v>1898</v>
      </c>
      <c r="M3045" s="20">
        <v>1398</v>
      </c>
      <c r="N3045" s="20">
        <v>1398</v>
      </c>
      <c r="O3045" s="20" t="s">
        <v>927</v>
      </c>
      <c r="P3045" s="20" t="s">
        <v>50</v>
      </c>
      <c r="Q3045" s="28" t="s">
        <v>3444</v>
      </c>
      <c r="R3045" s="21" t="s">
        <v>69</v>
      </c>
      <c r="S3045" s="21"/>
      <c r="T3045" s="21" t="s">
        <v>53</v>
      </c>
      <c r="U3045" s="21" t="s">
        <v>382</v>
      </c>
      <c r="V3045" s="46">
        <v>1</v>
      </c>
      <c r="W3045" s="26">
        <f t="shared" si="2076"/>
        <v>1</v>
      </c>
      <c r="X3045" s="26">
        <f t="shared" si="2077"/>
        <v>1</v>
      </c>
      <c r="Y3045" s="21">
        <v>20</v>
      </c>
      <c r="Z3045" s="22">
        <f t="shared" si="2081"/>
        <v>1398</v>
      </c>
      <c r="AA3045" s="20" t="s">
        <v>3440</v>
      </c>
      <c r="AB3045" s="22"/>
      <c r="AC3045" s="22">
        <v>1</v>
      </c>
      <c r="AD3045" s="22"/>
      <c r="AE3045" s="22">
        <f t="shared" si="2117"/>
        <v>1398</v>
      </c>
      <c r="AF3045" s="22">
        <f t="shared" si="2079"/>
        <v>1398</v>
      </c>
      <c r="AG3045" s="20">
        <f>N3045</f>
        <v>1398</v>
      </c>
      <c r="AH3045" s="20" t="str">
        <f>VLOOKUP(U3045,[1]提成计算!B:I,8,FALSE)</f>
        <v xml:space="preserve"> </v>
      </c>
      <c r="AI3045" s="20"/>
      <c r="AJ3045" s="22"/>
      <c r="AK3045" s="22"/>
      <c r="AM3045" s="22"/>
      <c r="AN3045" s="22"/>
      <c r="AO3045" s="22" t="s">
        <v>3441</v>
      </c>
      <c r="AP3045" s="22" t="s">
        <v>1301</v>
      </c>
      <c r="AS3045" s="20"/>
      <c r="AT3045" s="20"/>
      <c r="AU3045" s="20"/>
    </row>
    <row r="3046" spans="1:47" x14ac:dyDescent="0.15">
      <c r="A3046" s="21" t="s">
        <v>1273</v>
      </c>
      <c r="B3046" s="20" t="s">
        <v>918</v>
      </c>
      <c r="C3046" s="20" t="s">
        <v>1050</v>
      </c>
      <c r="D3046" s="20" t="s">
        <v>1070</v>
      </c>
      <c r="E3046" s="20" t="s">
        <v>1302</v>
      </c>
      <c r="F3046" s="20" t="s">
        <v>1250</v>
      </c>
      <c r="G3046" s="20" t="s">
        <v>4211</v>
      </c>
      <c r="H3046" s="20"/>
      <c r="I3046" s="20">
        <v>13642895394</v>
      </c>
      <c r="J3046" s="20" t="s">
        <v>924</v>
      </c>
      <c r="K3046" s="20" t="s">
        <v>1073</v>
      </c>
      <c r="L3046" s="20" t="s">
        <v>1299</v>
      </c>
      <c r="M3046" s="20">
        <v>888</v>
      </c>
      <c r="N3046" s="20">
        <v>888</v>
      </c>
      <c r="O3046" s="20" t="s">
        <v>927</v>
      </c>
      <c r="P3046" s="20" t="s">
        <v>50</v>
      </c>
      <c r="Q3046" s="28"/>
      <c r="R3046" s="21" t="s">
        <v>104</v>
      </c>
      <c r="S3046" s="25" t="s">
        <v>1304</v>
      </c>
      <c r="T3046" s="21" t="s">
        <v>3727</v>
      </c>
      <c r="U3046" s="21"/>
      <c r="V3046" s="46">
        <v>1</v>
      </c>
      <c r="W3046" s="26">
        <f t="shared" si="2076"/>
        <v>1</v>
      </c>
      <c r="Y3046" s="21">
        <v>12</v>
      </c>
      <c r="Z3046" s="22">
        <f t="shared" si="2081"/>
        <v>888</v>
      </c>
      <c r="AA3046" s="20" t="s">
        <v>3440</v>
      </c>
      <c r="AB3046" s="22"/>
      <c r="AC3046" s="22">
        <v>1</v>
      </c>
      <c r="AD3046" s="22"/>
      <c r="AE3046" s="22">
        <f t="shared" si="2117"/>
        <v>888</v>
      </c>
      <c r="AF3046" s="22">
        <f t="shared" si="2079"/>
        <v>888</v>
      </c>
      <c r="AG3046" s="20"/>
      <c r="AH3046" s="22"/>
      <c r="AI3046" s="22"/>
      <c r="AJ3046" s="22">
        <f t="shared" ref="AJ3046:AJ3049" si="2118">N3046</f>
        <v>888</v>
      </c>
      <c r="AK3046" s="22">
        <f>IF(O3046="(传统)XDSL",VLOOKUP(S3046,[1]续费率明细!C:I,7,FALSE)*1,IF(O3046="GPON+XDSL",VLOOKUP(S3046,[1]续费率明细!C:I,7,FALSE)*1,VLOOKUP(S3046,[1]续费率明细!C:I,5,FALSE)*1))</f>
        <v>-40</v>
      </c>
      <c r="AL3046" s="22" t="s">
        <v>1300</v>
      </c>
      <c r="AM3046" s="22"/>
      <c r="AN3046" s="22"/>
      <c r="AO3046" s="22" t="s">
        <v>2216</v>
      </c>
      <c r="AP3046" s="22" t="s">
        <v>1301</v>
      </c>
      <c r="AS3046" s="20"/>
      <c r="AT3046" s="20"/>
      <c r="AU3046" s="20"/>
    </row>
    <row r="3047" spans="1:47" x14ac:dyDescent="0.15">
      <c r="A3047" s="21" t="s">
        <v>1273</v>
      </c>
      <c r="B3047" s="20" t="s">
        <v>918</v>
      </c>
      <c r="C3047" s="20" t="s">
        <v>1050</v>
      </c>
      <c r="D3047" s="20" t="s">
        <v>1070</v>
      </c>
      <c r="E3047" s="20" t="s">
        <v>3956</v>
      </c>
      <c r="F3047" s="20" t="s">
        <v>1250</v>
      </c>
      <c r="G3047" s="20" t="s">
        <v>4212</v>
      </c>
      <c r="H3047" s="20"/>
      <c r="I3047" s="20">
        <v>13763141661</v>
      </c>
      <c r="J3047" s="20" t="s">
        <v>924</v>
      </c>
      <c r="K3047" s="20" t="s">
        <v>343</v>
      </c>
      <c r="L3047" s="20" t="s">
        <v>1918</v>
      </c>
      <c r="M3047" s="20">
        <v>680</v>
      </c>
      <c r="N3047" s="20">
        <v>680</v>
      </c>
      <c r="O3047" s="20" t="s">
        <v>927</v>
      </c>
      <c r="P3047" s="20" t="s">
        <v>50</v>
      </c>
      <c r="Q3047" s="28"/>
      <c r="R3047" s="21" t="s">
        <v>104</v>
      </c>
      <c r="S3047" s="25" t="s">
        <v>1337</v>
      </c>
      <c r="T3047" s="21" t="s">
        <v>53</v>
      </c>
      <c r="U3047" s="21" t="s">
        <v>344</v>
      </c>
      <c r="V3047" s="46">
        <v>1</v>
      </c>
      <c r="W3047" s="26">
        <f t="shared" si="2076"/>
        <v>1</v>
      </c>
      <c r="Y3047" s="21">
        <v>4</v>
      </c>
      <c r="Z3047" s="22">
        <f t="shared" si="2081"/>
        <v>680</v>
      </c>
      <c r="AA3047" s="20" t="s">
        <v>2218</v>
      </c>
      <c r="AB3047" s="22">
        <v>1</v>
      </c>
      <c r="AC3047" s="22"/>
      <c r="AD3047" s="22">
        <f>N3047</f>
        <v>680</v>
      </c>
      <c r="AE3047" s="22"/>
      <c r="AF3047" s="22">
        <f t="shared" si="2079"/>
        <v>680</v>
      </c>
      <c r="AG3047" s="20"/>
      <c r="AH3047" s="22"/>
      <c r="AI3047" s="22"/>
      <c r="AJ3047" s="22">
        <f t="shared" si="2118"/>
        <v>680</v>
      </c>
      <c r="AK3047" s="22">
        <f>IF(O3047="(传统)XDSL",VLOOKUP(S3047,[2]直销续费率明细!C:I,7,FALSE)*1,IF(O3047="GPON+XDSL",VLOOKUP(S3047,[2]直销续费率明细!C:I,7,FALSE)*1,VLOOKUP(S3047,[2]直销续费率明细!C:I,5,FALSE)*1))</f>
        <v>25</v>
      </c>
      <c r="AL3047" s="22" t="s">
        <v>1309</v>
      </c>
      <c r="AM3047" s="22"/>
      <c r="AN3047" s="22"/>
      <c r="AO3047" s="22" t="s">
        <v>3441</v>
      </c>
      <c r="AP3047" s="22" t="s">
        <v>3460</v>
      </c>
      <c r="AS3047" s="20">
        <f>IF(Y3047&gt;=10,VLOOKUP(U3047,[2]提成计算!B:T,19,FALSE),VLOOKUP(U3047,[2]提成计算!B:T,18,FALSE))</f>
        <v>0.06</v>
      </c>
      <c r="AT3047" s="20">
        <f t="shared" ref="AT3047:AT3049" si="2119">IF(AD3047*AS3047&gt;0,AD3047*AS3047,AE3047*AS3047)</f>
        <v>40.799999999999997</v>
      </c>
      <c r="AU3047" s="20">
        <f t="shared" ref="AU3047:AU3049" si="2120">IF(AND(AK3047&lt;0,AK3047+AT3047&lt;0),-AT3047,AK3047)</f>
        <v>25</v>
      </c>
    </row>
    <row r="3048" spans="1:47" x14ac:dyDescent="0.15">
      <c r="A3048" s="21" t="s">
        <v>1273</v>
      </c>
      <c r="B3048" s="20" t="s">
        <v>918</v>
      </c>
      <c r="C3048" s="20" t="s">
        <v>1050</v>
      </c>
      <c r="D3048" s="20" t="s">
        <v>1065</v>
      </c>
      <c r="E3048" s="20" t="s">
        <v>1066</v>
      </c>
      <c r="F3048" s="20" t="s">
        <v>1250</v>
      </c>
      <c r="G3048" s="20" t="s">
        <v>4213</v>
      </c>
      <c r="H3048" s="20"/>
      <c r="I3048" s="20">
        <v>13532811272</v>
      </c>
      <c r="J3048" s="20" t="s">
        <v>924</v>
      </c>
      <c r="K3048" s="20" t="s">
        <v>3739</v>
      </c>
      <c r="L3048" s="20" t="s">
        <v>1299</v>
      </c>
      <c r="M3048" s="20">
        <v>888</v>
      </c>
      <c r="N3048" s="20">
        <v>888</v>
      </c>
      <c r="O3048" s="20" t="s">
        <v>927</v>
      </c>
      <c r="P3048" s="20" t="s">
        <v>50</v>
      </c>
      <c r="Q3048" s="28"/>
      <c r="R3048" s="21" t="s">
        <v>69</v>
      </c>
      <c r="S3048" s="25" t="s">
        <v>1068</v>
      </c>
      <c r="T3048" s="21" t="s">
        <v>53</v>
      </c>
      <c r="U3048" s="21" t="s">
        <v>1803</v>
      </c>
      <c r="V3048" s="46">
        <v>1</v>
      </c>
      <c r="W3048" s="26">
        <f t="shared" si="2076"/>
        <v>1</v>
      </c>
      <c r="Y3048" s="21">
        <v>12</v>
      </c>
      <c r="Z3048" s="22">
        <f t="shared" si="2081"/>
        <v>888</v>
      </c>
      <c r="AA3048" s="20" t="s">
        <v>3440</v>
      </c>
      <c r="AB3048" s="22"/>
      <c r="AC3048" s="22">
        <v>1</v>
      </c>
      <c r="AD3048" s="22"/>
      <c r="AE3048" s="22">
        <f>N3048</f>
        <v>888</v>
      </c>
      <c r="AF3048" s="22">
        <f t="shared" si="2079"/>
        <v>888</v>
      </c>
      <c r="AG3048" s="20"/>
      <c r="AH3048" s="22"/>
      <c r="AI3048" s="22"/>
      <c r="AJ3048" s="22">
        <f t="shared" si="2118"/>
        <v>888</v>
      </c>
      <c r="AK3048" s="22">
        <f>IF(O3048="(传统)XDSL",VLOOKUP(S3048,[2]直销续费率明细!C:I,7,FALSE)*1,IF(O3048="GPON+XDSL",VLOOKUP(S3048,[2]直销续费率明细!C:I,7,FALSE)*1,VLOOKUP(S3048,[2]直销续费率明细!C:I,5,FALSE)*1))</f>
        <v>15</v>
      </c>
      <c r="AL3048" s="22" t="s">
        <v>1300</v>
      </c>
      <c r="AM3048" s="22"/>
      <c r="AN3048" s="22"/>
      <c r="AO3048" s="22" t="s">
        <v>3441</v>
      </c>
      <c r="AP3048" s="22" t="s">
        <v>1301</v>
      </c>
      <c r="AS3048" s="20">
        <f>IF(Y3048&gt;=10,VLOOKUP(U3048,[2]提成计算!B:T,19,FALSE),VLOOKUP(U3048,[2]提成计算!B:T,18,FALSE))</f>
        <v>0.1</v>
      </c>
      <c r="AT3048" s="20">
        <f t="shared" si="2119"/>
        <v>88.800000000000011</v>
      </c>
      <c r="AU3048" s="20">
        <f t="shared" si="2120"/>
        <v>15</v>
      </c>
    </row>
    <row r="3049" spans="1:47" x14ac:dyDescent="0.15">
      <c r="A3049" s="21" t="s">
        <v>1273</v>
      </c>
      <c r="B3049" s="20" t="s">
        <v>918</v>
      </c>
      <c r="C3049" s="20" t="s">
        <v>1050</v>
      </c>
      <c r="D3049" s="20" t="s">
        <v>1070</v>
      </c>
      <c r="E3049" s="20" t="s">
        <v>1076</v>
      </c>
      <c r="F3049" s="20" t="s">
        <v>1250</v>
      </c>
      <c r="G3049" s="20" t="s">
        <v>4214</v>
      </c>
      <c r="H3049" s="20"/>
      <c r="I3049" s="20">
        <v>13192486519</v>
      </c>
      <c r="J3049" s="20" t="s">
        <v>924</v>
      </c>
      <c r="K3049" s="20" t="s">
        <v>3751</v>
      </c>
      <c r="L3049" s="20" t="s">
        <v>1918</v>
      </c>
      <c r="M3049" s="20">
        <v>680</v>
      </c>
      <c r="N3049" s="20">
        <v>680</v>
      </c>
      <c r="O3049" s="20" t="s">
        <v>1262</v>
      </c>
      <c r="P3049" s="20" t="s">
        <v>50</v>
      </c>
      <c r="Q3049" s="28"/>
      <c r="R3049" s="21" t="s">
        <v>104</v>
      </c>
      <c r="S3049" s="25" t="s">
        <v>1090</v>
      </c>
      <c r="T3049" s="21" t="s">
        <v>53</v>
      </c>
      <c r="U3049" s="21" t="s">
        <v>1733</v>
      </c>
      <c r="V3049" s="46">
        <v>1</v>
      </c>
      <c r="W3049" s="26">
        <f t="shared" si="2076"/>
        <v>1</v>
      </c>
      <c r="Y3049" s="21">
        <v>4</v>
      </c>
      <c r="Z3049" s="22">
        <f t="shared" si="2081"/>
        <v>680</v>
      </c>
      <c r="AA3049" s="20" t="s">
        <v>3440</v>
      </c>
      <c r="AB3049" s="22">
        <v>1</v>
      </c>
      <c r="AC3049" s="22"/>
      <c r="AD3049" s="22">
        <f>N3049</f>
        <v>680</v>
      </c>
      <c r="AE3049" s="22"/>
      <c r="AF3049" s="22">
        <f t="shared" si="2079"/>
        <v>680</v>
      </c>
      <c r="AG3049" s="20"/>
      <c r="AH3049" s="22"/>
      <c r="AI3049" s="22"/>
      <c r="AJ3049" s="22">
        <f t="shared" si="2118"/>
        <v>680</v>
      </c>
      <c r="AK3049" s="22">
        <f>IF(O3049="(传统)XDSL",VLOOKUP(S3049,[2]直销续费率明细!C:I,7,FALSE)*1,IF(O3049="GPON+XDSL",VLOOKUP(S3049,[2]直销续费率明细!C:I,7,FALSE)*1,VLOOKUP(S3049,[2]直销续费率明细!C:I,5,FALSE)*1))</f>
        <v>15</v>
      </c>
      <c r="AL3049" s="22" t="s">
        <v>1309</v>
      </c>
      <c r="AM3049" s="22"/>
      <c r="AN3049" s="22"/>
      <c r="AO3049" s="22" t="s">
        <v>3441</v>
      </c>
      <c r="AP3049" s="22" t="s">
        <v>3460</v>
      </c>
      <c r="AS3049" s="20">
        <f>IF(Y3049&gt;=10,VLOOKUP(U3049,[2]提成计算!B:T,19,FALSE),VLOOKUP(U3049,[2]提成计算!B:T,18,FALSE))</f>
        <v>0.06</v>
      </c>
      <c r="AT3049" s="20">
        <f t="shared" si="2119"/>
        <v>40.799999999999997</v>
      </c>
      <c r="AU3049" s="20">
        <f t="shared" si="2120"/>
        <v>15</v>
      </c>
    </row>
    <row r="3050" spans="1:47" x14ac:dyDescent="0.15">
      <c r="A3050" s="21" t="s">
        <v>1273</v>
      </c>
      <c r="B3050" s="20" t="s">
        <v>918</v>
      </c>
      <c r="C3050" s="20" t="s">
        <v>1050</v>
      </c>
      <c r="D3050" s="20" t="s">
        <v>1070</v>
      </c>
      <c r="E3050" s="20" t="s">
        <v>1302</v>
      </c>
      <c r="F3050" s="20" t="s">
        <v>1250</v>
      </c>
      <c r="G3050" s="20" t="s">
        <v>4215</v>
      </c>
      <c r="H3050" s="20"/>
      <c r="I3050" s="20">
        <v>13728295808</v>
      </c>
      <c r="J3050" s="20" t="s">
        <v>1268</v>
      </c>
      <c r="K3050" s="20" t="s">
        <v>3890</v>
      </c>
      <c r="L3050" s="20" t="s">
        <v>1358</v>
      </c>
      <c r="M3050" s="20">
        <v>1088</v>
      </c>
      <c r="N3050" s="20">
        <v>1088</v>
      </c>
      <c r="O3050" s="20" t="s">
        <v>927</v>
      </c>
      <c r="P3050" s="20" t="s">
        <v>50</v>
      </c>
      <c r="Q3050" s="28"/>
      <c r="R3050" s="21" t="s">
        <v>104</v>
      </c>
      <c r="S3050" s="21"/>
      <c r="T3050" s="21" t="s">
        <v>53</v>
      </c>
      <c r="U3050" s="21" t="s">
        <v>3730</v>
      </c>
      <c r="V3050" s="46">
        <v>1</v>
      </c>
      <c r="W3050" s="26">
        <f t="shared" si="2076"/>
        <v>1</v>
      </c>
      <c r="X3050" s="26">
        <f t="shared" si="2077"/>
        <v>1</v>
      </c>
      <c r="Y3050" s="21">
        <v>10</v>
      </c>
      <c r="Z3050" s="22">
        <f t="shared" si="2081"/>
        <v>1088</v>
      </c>
      <c r="AA3050" s="20" t="s">
        <v>3440</v>
      </c>
      <c r="AB3050" s="22"/>
      <c r="AC3050" s="22">
        <v>1</v>
      </c>
      <c r="AD3050" s="22"/>
      <c r="AE3050" s="22">
        <f t="shared" ref="AE3050:AE3058" si="2121">N3050</f>
        <v>1088</v>
      </c>
      <c r="AF3050" s="22">
        <f t="shared" si="2079"/>
        <v>1088</v>
      </c>
      <c r="AG3050" s="20">
        <f t="shared" ref="AG3050:AG3051" si="2122">N3050</f>
        <v>1088</v>
      </c>
      <c r="AH3050" s="20" t="str">
        <f>VLOOKUP(U3050,[1]提成计算!B:I,8,FALSE)</f>
        <v xml:space="preserve"> </v>
      </c>
      <c r="AI3050" s="20"/>
      <c r="AJ3050" s="22"/>
      <c r="AK3050" s="22"/>
      <c r="AM3050" s="22"/>
      <c r="AN3050" s="22"/>
      <c r="AO3050" s="22" t="s">
        <v>2216</v>
      </c>
      <c r="AP3050" s="22" t="s">
        <v>1301</v>
      </c>
      <c r="AS3050" s="20"/>
      <c r="AT3050" s="20"/>
      <c r="AU3050" s="20"/>
    </row>
    <row r="3051" spans="1:47" x14ac:dyDescent="0.15">
      <c r="A3051" s="21" t="s">
        <v>1273</v>
      </c>
      <c r="B3051" s="20" t="s">
        <v>918</v>
      </c>
      <c r="C3051" s="20" t="s">
        <v>1050</v>
      </c>
      <c r="D3051" s="20" t="s">
        <v>1065</v>
      </c>
      <c r="E3051" s="20" t="s">
        <v>1066</v>
      </c>
      <c r="F3051" s="20" t="s">
        <v>1250</v>
      </c>
      <c r="G3051" s="20" t="s">
        <v>4216</v>
      </c>
      <c r="H3051" s="20"/>
      <c r="I3051" s="20">
        <v>15815433969</v>
      </c>
      <c r="J3051" s="20" t="s">
        <v>2335</v>
      </c>
      <c r="K3051" s="20" t="s">
        <v>3739</v>
      </c>
      <c r="L3051" s="20" t="s">
        <v>1358</v>
      </c>
      <c r="M3051" s="20">
        <v>1088</v>
      </c>
      <c r="N3051" s="20">
        <v>1088</v>
      </c>
      <c r="O3051" s="20" t="s">
        <v>927</v>
      </c>
      <c r="P3051" s="20" t="s">
        <v>50</v>
      </c>
      <c r="Q3051" s="28" t="s">
        <v>2335</v>
      </c>
      <c r="R3051" s="21" t="s">
        <v>69</v>
      </c>
      <c r="S3051" s="21"/>
      <c r="T3051" s="21" t="s">
        <v>53</v>
      </c>
      <c r="U3051" s="21" t="s">
        <v>1803</v>
      </c>
      <c r="V3051" s="46">
        <v>1</v>
      </c>
      <c r="W3051" s="26">
        <f t="shared" si="2076"/>
        <v>1</v>
      </c>
      <c r="X3051" s="26">
        <f t="shared" si="2077"/>
        <v>1</v>
      </c>
      <c r="Y3051" s="21">
        <v>10</v>
      </c>
      <c r="Z3051" s="22">
        <f t="shared" si="2081"/>
        <v>1088</v>
      </c>
      <c r="AA3051" s="20" t="s">
        <v>2218</v>
      </c>
      <c r="AB3051" s="22"/>
      <c r="AC3051" s="22">
        <v>1</v>
      </c>
      <c r="AD3051" s="22"/>
      <c r="AE3051" s="22">
        <f t="shared" si="2121"/>
        <v>1088</v>
      </c>
      <c r="AF3051" s="22">
        <f t="shared" si="2079"/>
        <v>1088</v>
      </c>
      <c r="AG3051" s="20">
        <f t="shared" si="2122"/>
        <v>1088</v>
      </c>
      <c r="AH3051" s="20" t="str">
        <f>VLOOKUP(U3051,[1]提成计算!B:I,8,FALSE)</f>
        <v xml:space="preserve"> </v>
      </c>
      <c r="AI3051" s="20"/>
      <c r="AJ3051" s="22"/>
      <c r="AK3051" s="22"/>
      <c r="AM3051" s="22"/>
      <c r="AN3051" s="22"/>
      <c r="AO3051" s="22" t="s">
        <v>2216</v>
      </c>
      <c r="AP3051" s="22" t="s">
        <v>1301</v>
      </c>
      <c r="AS3051" s="20"/>
      <c r="AT3051" s="20"/>
      <c r="AU3051" s="20"/>
    </row>
    <row r="3052" spans="1:47" x14ac:dyDescent="0.15">
      <c r="A3052" s="21" t="s">
        <v>1273</v>
      </c>
      <c r="B3052" s="20" t="s">
        <v>918</v>
      </c>
      <c r="C3052" s="20" t="s">
        <v>1050</v>
      </c>
      <c r="D3052" s="20" t="s">
        <v>1051</v>
      </c>
      <c r="E3052" s="20" t="s">
        <v>1817</v>
      </c>
      <c r="F3052" s="20" t="s">
        <v>1250</v>
      </c>
      <c r="G3052" s="20" t="s">
        <v>4217</v>
      </c>
      <c r="H3052" s="20"/>
      <c r="I3052" s="20">
        <v>13669808042</v>
      </c>
      <c r="J3052" s="20" t="s">
        <v>924</v>
      </c>
      <c r="K3052" s="20" t="s">
        <v>685</v>
      </c>
      <c r="L3052" s="20" t="s">
        <v>1299</v>
      </c>
      <c r="M3052" s="20">
        <v>888</v>
      </c>
      <c r="N3052" s="20">
        <v>888</v>
      </c>
      <c r="O3052" s="20" t="s">
        <v>927</v>
      </c>
      <c r="P3052" s="20" t="s">
        <v>50</v>
      </c>
      <c r="Q3052" s="28"/>
      <c r="R3052" s="21" t="s">
        <v>121</v>
      </c>
      <c r="S3052" s="25" t="s">
        <v>1494</v>
      </c>
      <c r="T3052" s="21" t="s">
        <v>53</v>
      </c>
      <c r="U3052" s="21" t="s">
        <v>686</v>
      </c>
      <c r="V3052" s="46">
        <v>1</v>
      </c>
      <c r="W3052" s="26">
        <f t="shared" si="2076"/>
        <v>1</v>
      </c>
      <c r="Y3052" s="21">
        <v>12</v>
      </c>
      <c r="Z3052" s="22">
        <f t="shared" si="2081"/>
        <v>888</v>
      </c>
      <c r="AA3052" s="20" t="s">
        <v>2218</v>
      </c>
      <c r="AB3052" s="22"/>
      <c r="AC3052" s="22">
        <v>1</v>
      </c>
      <c r="AD3052" s="22"/>
      <c r="AE3052" s="22">
        <f t="shared" si="2121"/>
        <v>888</v>
      </c>
      <c r="AF3052" s="22">
        <f t="shared" si="2079"/>
        <v>888</v>
      </c>
      <c r="AG3052" s="20"/>
      <c r="AH3052" s="22"/>
      <c r="AI3052" s="22"/>
      <c r="AJ3052" s="22">
        <f>N3052</f>
        <v>888</v>
      </c>
      <c r="AK3052" s="22">
        <f>IF(O3052="(传统)XDSL",VLOOKUP(S3052,[2]直销续费率明细!C:I,7,FALSE)*1,IF(O3052="GPON+XDSL",VLOOKUP(S3052,[2]直销续费率明细!C:I,7,FALSE)*1,VLOOKUP(S3052,[2]直销续费率明细!C:I,5,FALSE)*1))</f>
        <v>25</v>
      </c>
      <c r="AL3052" s="22" t="s">
        <v>1300</v>
      </c>
      <c r="AM3052" s="22"/>
      <c r="AN3052" s="22"/>
      <c r="AO3052" s="22" t="s">
        <v>3441</v>
      </c>
      <c r="AP3052" s="22" t="s">
        <v>1301</v>
      </c>
      <c r="AS3052" s="20">
        <f>IF(Y3052&gt;=10,VLOOKUP(U3052,[2]提成计算!B:T,19,FALSE),VLOOKUP(U3052,[2]提成计算!B:T,18,FALSE))</f>
        <v>0.09</v>
      </c>
      <c r="AT3052" s="20">
        <f t="shared" ref="AT3052" si="2123">IF(AD3052*AS3052&gt;0,AD3052*AS3052,AE3052*AS3052)</f>
        <v>79.92</v>
      </c>
      <c r="AU3052" s="20">
        <f t="shared" ref="AU3052" si="2124">IF(AND(AK3052&lt;0,AK3052+AT3052&lt;0),-AT3052,AK3052)</f>
        <v>25</v>
      </c>
    </row>
    <row r="3053" spans="1:47" x14ac:dyDescent="0.15">
      <c r="A3053" s="21" t="s">
        <v>1273</v>
      </c>
      <c r="B3053" s="20" t="s">
        <v>918</v>
      </c>
      <c r="C3053" s="20" t="s">
        <v>1050</v>
      </c>
      <c r="D3053" s="20" t="s">
        <v>1078</v>
      </c>
      <c r="E3053" s="20" t="s">
        <v>1079</v>
      </c>
      <c r="F3053" s="20" t="s">
        <v>1250</v>
      </c>
      <c r="G3053" s="20" t="s">
        <v>4218</v>
      </c>
      <c r="H3053" s="20"/>
      <c r="I3053" s="20">
        <v>13414477627</v>
      </c>
      <c r="J3053" s="20" t="s">
        <v>1268</v>
      </c>
      <c r="K3053" s="20" t="s">
        <v>174</v>
      </c>
      <c r="L3053" s="20" t="s">
        <v>1376</v>
      </c>
      <c r="M3053" s="20">
        <v>1088</v>
      </c>
      <c r="N3053" s="20">
        <v>1088</v>
      </c>
      <c r="O3053" s="20" t="s">
        <v>927</v>
      </c>
      <c r="P3053" s="20" t="s">
        <v>50</v>
      </c>
      <c r="Q3053" s="28"/>
      <c r="R3053" s="21" t="s">
        <v>1082</v>
      </c>
      <c r="S3053" s="21"/>
      <c r="T3053" s="21" t="s">
        <v>3727</v>
      </c>
      <c r="U3053" s="21"/>
      <c r="V3053" s="46">
        <v>1</v>
      </c>
      <c r="W3053" s="26">
        <f t="shared" si="2076"/>
        <v>1</v>
      </c>
      <c r="X3053" s="26">
        <f t="shared" si="2077"/>
        <v>1</v>
      </c>
      <c r="Y3053" s="21">
        <v>10</v>
      </c>
      <c r="Z3053" s="22">
        <f t="shared" si="2081"/>
        <v>1088</v>
      </c>
      <c r="AA3053" s="20" t="s">
        <v>3440</v>
      </c>
      <c r="AB3053" s="22"/>
      <c r="AC3053" s="22">
        <v>1</v>
      </c>
      <c r="AD3053" s="22"/>
      <c r="AE3053" s="22">
        <f t="shared" si="2121"/>
        <v>1088</v>
      </c>
      <c r="AF3053" s="22">
        <f t="shared" si="2079"/>
        <v>1088</v>
      </c>
      <c r="AG3053" s="20">
        <f t="shared" ref="AG3053:AG3054" si="2125">N3053</f>
        <v>1088</v>
      </c>
      <c r="AH3053" s="20"/>
      <c r="AI3053" s="20"/>
      <c r="AJ3053" s="22"/>
      <c r="AK3053" s="22"/>
      <c r="AM3053" s="22"/>
      <c r="AN3053" s="22"/>
      <c r="AO3053" s="22" t="s">
        <v>3441</v>
      </c>
      <c r="AP3053" s="22" t="s">
        <v>1301</v>
      </c>
      <c r="AS3053" s="20"/>
      <c r="AT3053" s="20"/>
      <c r="AU3053" s="20"/>
    </row>
    <row r="3054" spans="1:47" x14ac:dyDescent="0.15">
      <c r="A3054" s="21" t="s">
        <v>1273</v>
      </c>
      <c r="B3054" s="20" t="s">
        <v>918</v>
      </c>
      <c r="C3054" s="20" t="s">
        <v>1050</v>
      </c>
      <c r="D3054" s="20" t="s">
        <v>1078</v>
      </c>
      <c r="E3054" s="20" t="s">
        <v>1084</v>
      </c>
      <c r="F3054" s="20" t="s">
        <v>1250</v>
      </c>
      <c r="G3054" s="20" t="s">
        <v>4219</v>
      </c>
      <c r="H3054" s="20"/>
      <c r="I3054" s="20">
        <v>13798874896</v>
      </c>
      <c r="J3054" s="20" t="s">
        <v>3444</v>
      </c>
      <c r="K3054" s="20" t="s">
        <v>1086</v>
      </c>
      <c r="L3054" s="20" t="s">
        <v>1358</v>
      </c>
      <c r="M3054" s="20">
        <v>1088</v>
      </c>
      <c r="N3054" s="20">
        <v>1088</v>
      </c>
      <c r="O3054" s="20" t="s">
        <v>927</v>
      </c>
      <c r="P3054" s="20" t="s">
        <v>50</v>
      </c>
      <c r="Q3054" s="28" t="s">
        <v>3444</v>
      </c>
      <c r="R3054" s="21" t="s">
        <v>1082</v>
      </c>
      <c r="S3054" s="21"/>
      <c r="T3054" s="21" t="s">
        <v>53</v>
      </c>
      <c r="U3054" s="21" t="s">
        <v>1088</v>
      </c>
      <c r="V3054" s="46">
        <v>1</v>
      </c>
      <c r="W3054" s="26">
        <f t="shared" si="2076"/>
        <v>1</v>
      </c>
      <c r="X3054" s="26">
        <f t="shared" si="2077"/>
        <v>1</v>
      </c>
      <c r="Y3054" s="21">
        <v>10</v>
      </c>
      <c r="Z3054" s="22">
        <f t="shared" si="2081"/>
        <v>1088</v>
      </c>
      <c r="AA3054" s="20" t="s">
        <v>3440</v>
      </c>
      <c r="AB3054" s="22"/>
      <c r="AC3054" s="22">
        <v>1</v>
      </c>
      <c r="AD3054" s="22"/>
      <c r="AE3054" s="22">
        <f t="shared" si="2121"/>
        <v>1088</v>
      </c>
      <c r="AF3054" s="22">
        <f t="shared" si="2079"/>
        <v>1088</v>
      </c>
      <c r="AG3054" s="20">
        <f t="shared" si="2125"/>
        <v>1088</v>
      </c>
      <c r="AH3054" s="20" t="str">
        <f>VLOOKUP(U3054,[1]提成计算!B:I,8,FALSE)</f>
        <v xml:space="preserve"> </v>
      </c>
      <c r="AI3054" s="20"/>
      <c r="AJ3054" s="22"/>
      <c r="AK3054" s="22"/>
      <c r="AM3054" s="22"/>
      <c r="AN3054" s="22"/>
      <c r="AO3054" s="22" t="s">
        <v>3441</v>
      </c>
      <c r="AP3054" s="22" t="s">
        <v>1301</v>
      </c>
      <c r="AS3054" s="20"/>
      <c r="AT3054" s="20"/>
      <c r="AU3054" s="20"/>
    </row>
    <row r="3055" spans="1:47" x14ac:dyDescent="0.15">
      <c r="A3055" s="21" t="s">
        <v>1273</v>
      </c>
      <c r="B3055" s="20" t="s">
        <v>918</v>
      </c>
      <c r="C3055" s="20" t="s">
        <v>1050</v>
      </c>
      <c r="D3055" s="20" t="s">
        <v>1065</v>
      </c>
      <c r="E3055" s="20" t="s">
        <v>1066</v>
      </c>
      <c r="F3055" s="20" t="s">
        <v>1250</v>
      </c>
      <c r="G3055" s="20" t="s">
        <v>4220</v>
      </c>
      <c r="H3055" s="20"/>
      <c r="I3055" s="20">
        <v>15019183005</v>
      </c>
      <c r="J3055" s="20" t="s">
        <v>924</v>
      </c>
      <c r="K3055" s="20" t="s">
        <v>3739</v>
      </c>
      <c r="L3055" s="20" t="s">
        <v>1299</v>
      </c>
      <c r="M3055" s="20">
        <v>888</v>
      </c>
      <c r="N3055" s="20">
        <v>888</v>
      </c>
      <c r="O3055" s="20" t="s">
        <v>927</v>
      </c>
      <c r="P3055" s="20" t="s">
        <v>50</v>
      </c>
      <c r="Q3055" s="28"/>
      <c r="R3055" s="21" t="s">
        <v>69</v>
      </c>
      <c r="S3055" s="25" t="s">
        <v>1068</v>
      </c>
      <c r="T3055" s="21" t="s">
        <v>53</v>
      </c>
      <c r="U3055" s="21" t="s">
        <v>1803</v>
      </c>
      <c r="V3055" s="46">
        <v>1</v>
      </c>
      <c r="W3055" s="26">
        <f t="shared" si="2076"/>
        <v>1</v>
      </c>
      <c r="Y3055" s="21">
        <v>12</v>
      </c>
      <c r="Z3055" s="22">
        <f t="shared" si="2081"/>
        <v>888</v>
      </c>
      <c r="AA3055" s="20" t="s">
        <v>3440</v>
      </c>
      <c r="AB3055" s="22"/>
      <c r="AC3055" s="22">
        <v>1</v>
      </c>
      <c r="AD3055" s="22"/>
      <c r="AE3055" s="22">
        <f t="shared" si="2121"/>
        <v>888</v>
      </c>
      <c r="AF3055" s="22">
        <f t="shared" si="2079"/>
        <v>888</v>
      </c>
      <c r="AG3055" s="20"/>
      <c r="AH3055" s="22"/>
      <c r="AI3055" s="22"/>
      <c r="AJ3055" s="22">
        <f>N3055</f>
        <v>888</v>
      </c>
      <c r="AK3055" s="22">
        <f>IF(O3055="(传统)XDSL",VLOOKUP(S3055,[2]直销续费率明细!C:I,7,FALSE)*1,IF(O3055="GPON+XDSL",VLOOKUP(S3055,[2]直销续费率明细!C:I,7,FALSE)*1,VLOOKUP(S3055,[2]直销续费率明细!C:I,5,FALSE)*1))</f>
        <v>15</v>
      </c>
      <c r="AL3055" s="22" t="s">
        <v>1309</v>
      </c>
      <c r="AM3055" s="22"/>
      <c r="AN3055" s="22"/>
      <c r="AO3055" s="22" t="s">
        <v>3441</v>
      </c>
      <c r="AP3055" s="22" t="s">
        <v>1301</v>
      </c>
      <c r="AS3055" s="20">
        <f>IF(Y3055&gt;=10,VLOOKUP(U3055,[2]提成计算!B:T,19,FALSE),VLOOKUP(U3055,[2]提成计算!B:T,18,FALSE))</f>
        <v>0.1</v>
      </c>
      <c r="AT3055" s="20">
        <f t="shared" ref="AT3055:AT3059" si="2126">IF(AD3055*AS3055&gt;0,AD3055*AS3055,AE3055*AS3055)</f>
        <v>88.800000000000011</v>
      </c>
      <c r="AU3055" s="20">
        <f t="shared" ref="AU3055" si="2127">IF(AND(AK3055&lt;0,AK3055+AT3055&lt;0),-AT3055,AK3055)</f>
        <v>15</v>
      </c>
    </row>
    <row r="3056" spans="1:47" x14ac:dyDescent="0.15">
      <c r="A3056" s="21" t="s">
        <v>1273</v>
      </c>
      <c r="B3056" s="20" t="s">
        <v>918</v>
      </c>
      <c r="C3056" s="20" t="s">
        <v>1050</v>
      </c>
      <c r="D3056" s="20" t="s">
        <v>1065</v>
      </c>
      <c r="E3056" s="20" t="s">
        <v>1066</v>
      </c>
      <c r="F3056" s="20" t="s">
        <v>1250</v>
      </c>
      <c r="G3056" s="20" t="s">
        <v>4221</v>
      </c>
      <c r="H3056" s="20"/>
      <c r="I3056" s="20">
        <v>13925810936</v>
      </c>
      <c r="J3056" s="20" t="s">
        <v>3444</v>
      </c>
      <c r="K3056" s="20" t="s">
        <v>4026</v>
      </c>
      <c r="L3056" s="20" t="s">
        <v>1358</v>
      </c>
      <c r="M3056" s="20">
        <v>1088</v>
      </c>
      <c r="N3056" s="20">
        <v>1088</v>
      </c>
      <c r="O3056" s="20" t="s">
        <v>927</v>
      </c>
      <c r="P3056" s="20" t="s">
        <v>50</v>
      </c>
      <c r="Q3056" s="28"/>
      <c r="R3056" s="21" t="s">
        <v>69</v>
      </c>
      <c r="S3056" s="25" t="s">
        <v>1068</v>
      </c>
      <c r="T3056" s="21" t="s">
        <v>3575</v>
      </c>
      <c r="U3056" s="21" t="s">
        <v>1803</v>
      </c>
      <c r="V3056" s="46">
        <v>1</v>
      </c>
      <c r="W3056" s="26">
        <f t="shared" si="2076"/>
        <v>1</v>
      </c>
      <c r="X3056" s="26">
        <f t="shared" si="2077"/>
        <v>1</v>
      </c>
      <c r="Y3056" s="21">
        <v>10</v>
      </c>
      <c r="Z3056" s="22">
        <f t="shared" si="2081"/>
        <v>1088</v>
      </c>
      <c r="AA3056" s="20" t="s">
        <v>3440</v>
      </c>
      <c r="AB3056" s="22"/>
      <c r="AC3056" s="22">
        <v>1</v>
      </c>
      <c r="AD3056" s="22"/>
      <c r="AE3056" s="22">
        <f t="shared" si="2121"/>
        <v>1088</v>
      </c>
      <c r="AF3056" s="22">
        <f t="shared" si="2079"/>
        <v>1088</v>
      </c>
      <c r="AG3056" s="20">
        <f>N3056</f>
        <v>1088</v>
      </c>
      <c r="AH3056" s="20" t="str">
        <f>VLOOKUP(U3056,[1]提成计算!B:I,8,FALSE)</f>
        <v xml:space="preserve"> </v>
      </c>
      <c r="AI3056" s="20"/>
      <c r="AJ3056" s="22"/>
      <c r="AK3056" s="22"/>
      <c r="AL3056" s="22" t="s">
        <v>1871</v>
      </c>
      <c r="AM3056" s="22"/>
      <c r="AN3056" s="22"/>
      <c r="AO3056" s="22" t="s">
        <v>3441</v>
      </c>
      <c r="AP3056" s="22" t="s">
        <v>1301</v>
      </c>
      <c r="AS3056" s="20">
        <f>IF(Y3056&gt;=10,VLOOKUP(U3056,[2]提成计算!B:T,19,FALSE),VLOOKUP(U3056,[2]提成计算!B:T,18,FALSE))</f>
        <v>0.1</v>
      </c>
      <c r="AT3056" s="20">
        <f t="shared" si="2126"/>
        <v>108.80000000000001</v>
      </c>
      <c r="AU3056" s="20">
        <f t="shared" ref="AU3056" si="2128">IF(AND(AK3056&lt;0,AK3056+AT3056&lt;0),AT3056,AK3056)</f>
        <v>0</v>
      </c>
    </row>
    <row r="3057" spans="1:47" x14ac:dyDescent="0.15">
      <c r="A3057" s="21" t="s">
        <v>1273</v>
      </c>
      <c r="B3057" s="20" t="s">
        <v>918</v>
      </c>
      <c r="C3057" s="20" t="s">
        <v>1050</v>
      </c>
      <c r="D3057" s="20" t="s">
        <v>1065</v>
      </c>
      <c r="E3057" s="20" t="s">
        <v>1066</v>
      </c>
      <c r="F3057" s="20" t="s">
        <v>1250</v>
      </c>
      <c r="G3057" s="20" t="s">
        <v>4222</v>
      </c>
      <c r="H3057" s="20"/>
      <c r="I3057" s="20">
        <v>15999852112</v>
      </c>
      <c r="J3057" s="20" t="s">
        <v>924</v>
      </c>
      <c r="K3057" s="20" t="s">
        <v>3739</v>
      </c>
      <c r="L3057" s="20" t="s">
        <v>1299</v>
      </c>
      <c r="M3057" s="20">
        <v>888</v>
      </c>
      <c r="N3057" s="20">
        <v>888</v>
      </c>
      <c r="O3057" s="20" t="s">
        <v>927</v>
      </c>
      <c r="P3057" s="20" t="s">
        <v>50</v>
      </c>
      <c r="Q3057" s="28"/>
      <c r="R3057" s="21" t="s">
        <v>69</v>
      </c>
      <c r="S3057" s="25" t="s">
        <v>1068</v>
      </c>
      <c r="T3057" s="21" t="s">
        <v>53</v>
      </c>
      <c r="U3057" s="21" t="s">
        <v>1803</v>
      </c>
      <c r="V3057" s="46">
        <v>1</v>
      </c>
      <c r="W3057" s="26">
        <f t="shared" si="2076"/>
        <v>1</v>
      </c>
      <c r="Y3057" s="21">
        <v>12</v>
      </c>
      <c r="Z3057" s="22">
        <f t="shared" si="2081"/>
        <v>888</v>
      </c>
      <c r="AA3057" s="20" t="s">
        <v>3440</v>
      </c>
      <c r="AB3057" s="22"/>
      <c r="AC3057" s="22">
        <v>1</v>
      </c>
      <c r="AD3057" s="22"/>
      <c r="AE3057" s="22">
        <f t="shared" si="2121"/>
        <v>888</v>
      </c>
      <c r="AF3057" s="22">
        <f t="shared" si="2079"/>
        <v>888</v>
      </c>
      <c r="AG3057" s="20"/>
      <c r="AH3057" s="22"/>
      <c r="AI3057" s="22"/>
      <c r="AJ3057" s="22">
        <f t="shared" ref="AJ3057:AJ3059" si="2129">N3057</f>
        <v>888</v>
      </c>
      <c r="AK3057" s="22">
        <f>IF(O3057="(传统)XDSL",VLOOKUP(S3057,[2]直销续费率明细!C:I,7,FALSE)*1,IF(O3057="GPON+XDSL",VLOOKUP(S3057,[2]直销续费率明细!C:I,7,FALSE)*1,VLOOKUP(S3057,[2]直销续费率明细!C:I,5,FALSE)*1))</f>
        <v>15</v>
      </c>
      <c r="AL3057" s="22" t="s">
        <v>1300</v>
      </c>
      <c r="AM3057" s="22"/>
      <c r="AN3057" s="22"/>
      <c r="AO3057" s="22" t="s">
        <v>2216</v>
      </c>
      <c r="AP3057" s="22" t="s">
        <v>1301</v>
      </c>
      <c r="AS3057" s="20">
        <f>IF(Y3057&gt;=10,VLOOKUP(U3057,[2]提成计算!B:T,19,FALSE),VLOOKUP(U3057,[2]提成计算!B:T,18,FALSE))</f>
        <v>0.1</v>
      </c>
      <c r="AT3057" s="20">
        <f t="shared" si="2126"/>
        <v>88.800000000000011</v>
      </c>
      <c r="AU3057" s="20">
        <f t="shared" ref="AU3057:AU3059" si="2130">IF(AND(AK3057&lt;0,AK3057+AT3057&lt;0),-AT3057,AK3057)</f>
        <v>15</v>
      </c>
    </row>
    <row r="3058" spans="1:47" x14ac:dyDescent="0.15">
      <c r="A3058" s="21" t="s">
        <v>1273</v>
      </c>
      <c r="B3058" s="20" t="s">
        <v>918</v>
      </c>
      <c r="C3058" s="20" t="s">
        <v>1050</v>
      </c>
      <c r="D3058" s="20" t="s">
        <v>1078</v>
      </c>
      <c r="E3058" s="20" t="s">
        <v>1079</v>
      </c>
      <c r="F3058" s="20" t="s">
        <v>1250</v>
      </c>
      <c r="G3058" s="20" t="s">
        <v>4223</v>
      </c>
      <c r="H3058" s="20"/>
      <c r="I3058" s="20">
        <v>13724411725</v>
      </c>
      <c r="J3058" s="20" t="s">
        <v>924</v>
      </c>
      <c r="K3058" s="20" t="s">
        <v>1081</v>
      </c>
      <c r="L3058" s="20" t="s">
        <v>1299</v>
      </c>
      <c r="M3058" s="20">
        <v>888</v>
      </c>
      <c r="N3058" s="20">
        <v>888</v>
      </c>
      <c r="O3058" s="20" t="s">
        <v>927</v>
      </c>
      <c r="P3058" s="20" t="s">
        <v>50</v>
      </c>
      <c r="Q3058" s="28"/>
      <c r="R3058" s="21" t="s">
        <v>1082</v>
      </c>
      <c r="S3058" s="25" t="s">
        <v>1087</v>
      </c>
      <c r="T3058" s="21" t="s">
        <v>53</v>
      </c>
      <c r="U3058" s="21" t="s">
        <v>1083</v>
      </c>
      <c r="V3058" s="46">
        <v>1</v>
      </c>
      <c r="W3058" s="26">
        <f t="shared" si="2076"/>
        <v>1</v>
      </c>
      <c r="Y3058" s="21">
        <v>12</v>
      </c>
      <c r="Z3058" s="22">
        <f t="shared" si="2081"/>
        <v>888</v>
      </c>
      <c r="AA3058" s="20" t="s">
        <v>2218</v>
      </c>
      <c r="AB3058" s="22"/>
      <c r="AC3058" s="22">
        <v>1</v>
      </c>
      <c r="AD3058" s="22"/>
      <c r="AE3058" s="22">
        <f t="shared" si="2121"/>
        <v>888</v>
      </c>
      <c r="AF3058" s="22">
        <f t="shared" si="2079"/>
        <v>888</v>
      </c>
      <c r="AG3058" s="20"/>
      <c r="AH3058" s="22"/>
      <c r="AI3058" s="22"/>
      <c r="AJ3058" s="22">
        <f t="shared" si="2129"/>
        <v>888</v>
      </c>
      <c r="AK3058" s="22">
        <f>IF(O3058="(传统)XDSL",VLOOKUP(S3058,[2]直销续费率明细!C:I,7,FALSE)*1,IF(O3058="GPON+XDSL",VLOOKUP(S3058,[2]直销续费率明细!C:I,7,FALSE)*1,VLOOKUP(S3058,[2]直销续费率明细!C:I,5,FALSE)*1))</f>
        <v>25</v>
      </c>
      <c r="AL3058" s="22" t="s">
        <v>1309</v>
      </c>
      <c r="AM3058" s="22"/>
      <c r="AN3058" s="22"/>
      <c r="AO3058" s="22" t="s">
        <v>2216</v>
      </c>
      <c r="AP3058" s="22" t="s">
        <v>1301</v>
      </c>
      <c r="AS3058" s="20">
        <f>IF(Y3058&gt;=10,VLOOKUP(U3058,[2]提成计算!B:T,19,FALSE),VLOOKUP(U3058,[2]提成计算!B:T,18,FALSE))</f>
        <v>0.12</v>
      </c>
      <c r="AT3058" s="20">
        <f t="shared" si="2126"/>
        <v>106.56</v>
      </c>
      <c r="AU3058" s="20">
        <f t="shared" si="2130"/>
        <v>25</v>
      </c>
    </row>
    <row r="3059" spans="1:47" x14ac:dyDescent="0.15">
      <c r="A3059" s="21" t="s">
        <v>1273</v>
      </c>
      <c r="B3059" s="20" t="s">
        <v>918</v>
      </c>
      <c r="C3059" s="20" t="s">
        <v>1050</v>
      </c>
      <c r="D3059" s="20" t="s">
        <v>1078</v>
      </c>
      <c r="E3059" s="20" t="s">
        <v>1084</v>
      </c>
      <c r="F3059" s="20" t="s">
        <v>1250</v>
      </c>
      <c r="G3059" s="20" t="s">
        <v>4224</v>
      </c>
      <c r="H3059" s="20"/>
      <c r="I3059" s="20">
        <v>13528677558</v>
      </c>
      <c r="J3059" s="20" t="s">
        <v>924</v>
      </c>
      <c r="K3059" s="20" t="s">
        <v>1086</v>
      </c>
      <c r="L3059" s="20" t="s">
        <v>2501</v>
      </c>
      <c r="M3059" s="20">
        <v>240</v>
      </c>
      <c r="N3059" s="20">
        <v>240</v>
      </c>
      <c r="O3059" s="20" t="s">
        <v>927</v>
      </c>
      <c r="P3059" s="20" t="s">
        <v>50</v>
      </c>
      <c r="Q3059" s="28"/>
      <c r="R3059" s="21" t="s">
        <v>1082</v>
      </c>
      <c r="S3059" s="25" t="s">
        <v>1087</v>
      </c>
      <c r="T3059" s="21" t="s">
        <v>53</v>
      </c>
      <c r="U3059" s="21" t="s">
        <v>1088</v>
      </c>
      <c r="V3059" s="46">
        <f>3/12</f>
        <v>0.25</v>
      </c>
      <c r="W3059" s="26">
        <f t="shared" si="2076"/>
        <v>0.25</v>
      </c>
      <c r="Y3059" s="21">
        <v>4</v>
      </c>
      <c r="Z3059" s="22">
        <f t="shared" si="2081"/>
        <v>240</v>
      </c>
      <c r="AA3059" s="20" t="s">
        <v>3440</v>
      </c>
      <c r="AB3059" s="22">
        <v>1</v>
      </c>
      <c r="AC3059" s="22"/>
      <c r="AD3059" s="22">
        <f>N3059</f>
        <v>240</v>
      </c>
      <c r="AE3059" s="22"/>
      <c r="AF3059" s="22">
        <f t="shared" si="2079"/>
        <v>240</v>
      </c>
      <c r="AG3059" s="20"/>
      <c r="AH3059" s="22"/>
      <c r="AI3059" s="22"/>
      <c r="AJ3059" s="22">
        <f t="shared" si="2129"/>
        <v>240</v>
      </c>
      <c r="AK3059" s="22">
        <f>IF(O3059="(传统)XDSL",VLOOKUP(S3059,[2]直销续费率明细!C:I,7,FALSE)*1,IF(O3059="GPON+XDSL",VLOOKUP(S3059,[2]直销续费率明细!C:I,7,FALSE)*1,VLOOKUP(S3059,[2]直销续费率明细!C:I,5,FALSE)*1))</f>
        <v>25</v>
      </c>
      <c r="AL3059" s="22" t="s">
        <v>1309</v>
      </c>
      <c r="AM3059" s="22"/>
      <c r="AN3059" s="22"/>
      <c r="AO3059" s="22" t="s">
        <v>3441</v>
      </c>
      <c r="AP3059" s="22" t="s">
        <v>3631</v>
      </c>
      <c r="AS3059" s="20">
        <f>IF(Y3059&gt;=10,VLOOKUP(U3059,[2]提成计算!B:T,19,FALSE),VLOOKUP(U3059,[2]提成计算!B:T,18,FALSE))</f>
        <v>0.08</v>
      </c>
      <c r="AT3059" s="20">
        <f t="shared" si="2126"/>
        <v>19.2</v>
      </c>
      <c r="AU3059" s="20">
        <f t="shared" si="2130"/>
        <v>25</v>
      </c>
    </row>
    <row r="3060" spans="1:47" x14ac:dyDescent="0.15">
      <c r="A3060" s="21" t="s">
        <v>1273</v>
      </c>
      <c r="B3060" s="20" t="s">
        <v>918</v>
      </c>
      <c r="C3060" s="20" t="s">
        <v>1050</v>
      </c>
      <c r="D3060" s="20" t="s">
        <v>1078</v>
      </c>
      <c r="E3060" s="20" t="s">
        <v>1079</v>
      </c>
      <c r="F3060" s="20" t="s">
        <v>1250</v>
      </c>
      <c r="G3060" s="20" t="s">
        <v>4225</v>
      </c>
      <c r="H3060" s="20"/>
      <c r="I3060" s="20">
        <v>13609803678</v>
      </c>
      <c r="J3060" s="20" t="s">
        <v>1268</v>
      </c>
      <c r="K3060" s="20" t="s">
        <v>1086</v>
      </c>
      <c r="L3060" s="20" t="s">
        <v>1358</v>
      </c>
      <c r="M3060" s="20">
        <v>1088</v>
      </c>
      <c r="N3060" s="20">
        <v>1088</v>
      </c>
      <c r="O3060" s="20" t="s">
        <v>927</v>
      </c>
      <c r="P3060" s="20" t="s">
        <v>50</v>
      </c>
      <c r="Q3060" s="28"/>
      <c r="R3060" s="21" t="s">
        <v>1082</v>
      </c>
      <c r="S3060" s="21"/>
      <c r="T3060" s="21" t="s">
        <v>53</v>
      </c>
      <c r="U3060" s="21" t="s">
        <v>1088</v>
      </c>
      <c r="V3060" s="46">
        <v>1</v>
      </c>
      <c r="W3060" s="26">
        <f t="shared" si="2076"/>
        <v>1</v>
      </c>
      <c r="X3060" s="26">
        <f t="shared" si="2077"/>
        <v>1</v>
      </c>
      <c r="Y3060" s="21">
        <v>10</v>
      </c>
      <c r="Z3060" s="22">
        <f t="shared" si="2081"/>
        <v>1088</v>
      </c>
      <c r="AA3060" s="20" t="s">
        <v>3440</v>
      </c>
      <c r="AB3060" s="22"/>
      <c r="AC3060" s="22">
        <v>1</v>
      </c>
      <c r="AD3060" s="22"/>
      <c r="AE3060" s="22">
        <f t="shared" ref="AE3060:AE3062" si="2131">N3060</f>
        <v>1088</v>
      </c>
      <c r="AF3060" s="22">
        <f t="shared" si="2079"/>
        <v>1088</v>
      </c>
      <c r="AG3060" s="20">
        <f>N3060</f>
        <v>1088</v>
      </c>
      <c r="AH3060" s="20" t="str">
        <f>VLOOKUP(U3060,[1]提成计算!B:I,8,FALSE)</f>
        <v xml:space="preserve"> </v>
      </c>
      <c r="AI3060" s="20"/>
      <c r="AJ3060" s="22"/>
      <c r="AK3060" s="22"/>
      <c r="AM3060" s="22"/>
      <c r="AN3060" s="22"/>
      <c r="AO3060" s="22" t="s">
        <v>3441</v>
      </c>
      <c r="AP3060" s="22" t="s">
        <v>1301</v>
      </c>
      <c r="AS3060" s="20"/>
      <c r="AT3060" s="20"/>
      <c r="AU3060" s="20"/>
    </row>
    <row r="3061" spans="1:47" x14ac:dyDescent="0.15">
      <c r="A3061" s="21" t="s">
        <v>1273</v>
      </c>
      <c r="B3061" s="20" t="s">
        <v>918</v>
      </c>
      <c r="C3061" s="20" t="s">
        <v>1050</v>
      </c>
      <c r="D3061" s="20" t="s">
        <v>1062</v>
      </c>
      <c r="E3061" s="20" t="s">
        <v>1055</v>
      </c>
      <c r="F3061" s="20" t="s">
        <v>1250</v>
      </c>
      <c r="G3061" s="20" t="s">
        <v>4226</v>
      </c>
      <c r="H3061" s="20"/>
      <c r="I3061" s="20">
        <v>13410281307</v>
      </c>
      <c r="J3061" s="20" t="s">
        <v>924</v>
      </c>
      <c r="K3061" s="20" t="s">
        <v>1057</v>
      </c>
      <c r="L3061" s="20" t="s">
        <v>1299</v>
      </c>
      <c r="M3061" s="20">
        <v>888</v>
      </c>
      <c r="N3061" s="20">
        <v>888</v>
      </c>
      <c r="O3061" s="20" t="s">
        <v>927</v>
      </c>
      <c r="P3061" s="20" t="s">
        <v>50</v>
      </c>
      <c r="Q3061" s="28"/>
      <c r="R3061" s="21" t="s">
        <v>1059</v>
      </c>
      <c r="S3061" s="25" t="s">
        <v>1060</v>
      </c>
      <c r="T3061" s="21" t="s">
        <v>53</v>
      </c>
      <c r="U3061" s="21" t="s">
        <v>1061</v>
      </c>
      <c r="V3061" s="46">
        <v>1</v>
      </c>
      <c r="W3061" s="26">
        <f t="shared" si="2076"/>
        <v>1</v>
      </c>
      <c r="Y3061" s="21">
        <v>12</v>
      </c>
      <c r="Z3061" s="22">
        <f t="shared" si="2081"/>
        <v>888</v>
      </c>
      <c r="AA3061" s="20" t="s">
        <v>3440</v>
      </c>
      <c r="AB3061" s="22"/>
      <c r="AC3061" s="22">
        <v>1</v>
      </c>
      <c r="AD3061" s="22"/>
      <c r="AE3061" s="22">
        <f t="shared" si="2131"/>
        <v>888</v>
      </c>
      <c r="AF3061" s="22">
        <f t="shared" si="2079"/>
        <v>888</v>
      </c>
      <c r="AG3061" s="20"/>
      <c r="AH3061" s="22"/>
      <c r="AI3061" s="22"/>
      <c r="AJ3061" s="22">
        <f t="shared" ref="AJ3061:AJ3064" si="2132">N3061</f>
        <v>888</v>
      </c>
      <c r="AK3061" s="22">
        <f>IF(O3061="(传统)XDSL",VLOOKUP(S3061,[2]直销续费率明细!C:I,7,FALSE)*1,IF(O3061="GPON+XDSL",VLOOKUP(S3061,[2]直销续费率明细!C:I,7,FALSE)*1,VLOOKUP(S3061,[2]直销续费率明细!C:I,5,FALSE)*1))</f>
        <v>-40</v>
      </c>
      <c r="AL3061" s="22" t="s">
        <v>1309</v>
      </c>
      <c r="AM3061" s="22"/>
      <c r="AN3061" s="22"/>
      <c r="AO3061" s="22" t="s">
        <v>2216</v>
      </c>
      <c r="AP3061" s="22" t="s">
        <v>1301</v>
      </c>
      <c r="AS3061" s="20">
        <f>IF(Y3061&gt;=10,VLOOKUP(U3061,[2]提成计算!B:T,19,FALSE),VLOOKUP(U3061,[2]提成计算!B:T,18,FALSE))</f>
        <v>0.09</v>
      </c>
      <c r="AT3061" s="20">
        <f t="shared" ref="AT3061:AT3064" si="2133">IF(AD3061*AS3061&gt;0,AD3061*AS3061,AE3061*AS3061)</f>
        <v>79.92</v>
      </c>
      <c r="AU3061" s="20">
        <f t="shared" ref="AU3061:AU3064" si="2134">IF(AND(AK3061&lt;0,AK3061+AT3061&lt;0),-AT3061,AK3061)</f>
        <v>-40</v>
      </c>
    </row>
    <row r="3062" spans="1:47" x14ac:dyDescent="0.15">
      <c r="A3062" s="21" t="s">
        <v>1273</v>
      </c>
      <c r="B3062" s="20" t="s">
        <v>918</v>
      </c>
      <c r="C3062" s="20" t="s">
        <v>1050</v>
      </c>
      <c r="D3062" s="20" t="s">
        <v>1062</v>
      </c>
      <c r="E3062" s="20" t="s">
        <v>1055</v>
      </c>
      <c r="F3062" s="20" t="s">
        <v>1250</v>
      </c>
      <c r="G3062" s="20" t="s">
        <v>4227</v>
      </c>
      <c r="H3062" s="20"/>
      <c r="I3062" s="20">
        <v>15013843785</v>
      </c>
      <c r="J3062" s="20" t="s">
        <v>924</v>
      </c>
      <c r="K3062" s="20" t="s">
        <v>1057</v>
      </c>
      <c r="L3062" s="20" t="s">
        <v>1299</v>
      </c>
      <c r="M3062" s="20">
        <v>888</v>
      </c>
      <c r="N3062" s="20">
        <v>888</v>
      </c>
      <c r="O3062" s="20" t="s">
        <v>927</v>
      </c>
      <c r="P3062" s="20" t="s">
        <v>50</v>
      </c>
      <c r="Q3062" s="28"/>
      <c r="R3062" s="21" t="s">
        <v>1059</v>
      </c>
      <c r="S3062" s="25" t="s">
        <v>1060</v>
      </c>
      <c r="T3062" s="21" t="s">
        <v>53</v>
      </c>
      <c r="U3062" s="21" t="s">
        <v>1061</v>
      </c>
      <c r="V3062" s="46">
        <v>1</v>
      </c>
      <c r="W3062" s="26">
        <f t="shared" si="2076"/>
        <v>1</v>
      </c>
      <c r="Y3062" s="21">
        <v>12</v>
      </c>
      <c r="Z3062" s="22">
        <f t="shared" si="2081"/>
        <v>888</v>
      </c>
      <c r="AA3062" s="20" t="s">
        <v>2218</v>
      </c>
      <c r="AB3062" s="22"/>
      <c r="AC3062" s="22">
        <v>1</v>
      </c>
      <c r="AD3062" s="22"/>
      <c r="AE3062" s="22">
        <f t="shared" si="2131"/>
        <v>888</v>
      </c>
      <c r="AF3062" s="22">
        <f t="shared" si="2079"/>
        <v>888</v>
      </c>
      <c r="AG3062" s="20"/>
      <c r="AH3062" s="22"/>
      <c r="AI3062" s="22"/>
      <c r="AJ3062" s="22">
        <f t="shared" si="2132"/>
        <v>888</v>
      </c>
      <c r="AK3062" s="22">
        <f>IF(O3062="(传统)XDSL",VLOOKUP(S3062,[2]直销续费率明细!C:I,7,FALSE)*1,IF(O3062="GPON+XDSL",VLOOKUP(S3062,[2]直销续费率明细!C:I,7,FALSE)*1,VLOOKUP(S3062,[2]直销续费率明细!C:I,5,FALSE)*1))</f>
        <v>-40</v>
      </c>
      <c r="AL3062" s="22" t="s">
        <v>1309</v>
      </c>
      <c r="AM3062" s="22"/>
      <c r="AN3062" s="22"/>
      <c r="AO3062" s="22" t="s">
        <v>2216</v>
      </c>
      <c r="AP3062" s="22" t="s">
        <v>1301</v>
      </c>
      <c r="AS3062" s="20">
        <f>IF(Y3062&gt;=10,VLOOKUP(U3062,[2]提成计算!B:T,19,FALSE),VLOOKUP(U3062,[2]提成计算!B:T,18,FALSE))</f>
        <v>0.09</v>
      </c>
      <c r="AT3062" s="20">
        <f t="shared" si="2133"/>
        <v>79.92</v>
      </c>
      <c r="AU3062" s="20">
        <f t="shared" si="2134"/>
        <v>-40</v>
      </c>
    </row>
    <row r="3063" spans="1:47" x14ac:dyDescent="0.15">
      <c r="A3063" s="21" t="s">
        <v>1273</v>
      </c>
      <c r="B3063" s="20" t="s">
        <v>918</v>
      </c>
      <c r="C3063" s="20" t="s">
        <v>1050</v>
      </c>
      <c r="D3063" s="20" t="s">
        <v>1062</v>
      </c>
      <c r="E3063" s="20" t="s">
        <v>1055</v>
      </c>
      <c r="F3063" s="20" t="s">
        <v>1250</v>
      </c>
      <c r="G3063" s="20" t="s">
        <v>4228</v>
      </c>
      <c r="H3063" s="20"/>
      <c r="I3063" s="20">
        <v>13532957954</v>
      </c>
      <c r="J3063" s="20" t="s">
        <v>924</v>
      </c>
      <c r="K3063" s="20" t="s">
        <v>1057</v>
      </c>
      <c r="L3063" s="20" t="s">
        <v>1918</v>
      </c>
      <c r="M3063" s="20">
        <v>680</v>
      </c>
      <c r="N3063" s="20">
        <v>680</v>
      </c>
      <c r="O3063" s="20" t="s">
        <v>927</v>
      </c>
      <c r="P3063" s="20" t="s">
        <v>50</v>
      </c>
      <c r="Q3063" s="28"/>
      <c r="R3063" s="21" t="s">
        <v>1059</v>
      </c>
      <c r="S3063" s="25" t="s">
        <v>1060</v>
      </c>
      <c r="T3063" s="21" t="s">
        <v>53</v>
      </c>
      <c r="U3063" s="21" t="s">
        <v>1061</v>
      </c>
      <c r="V3063" s="46">
        <v>1</v>
      </c>
      <c r="W3063" s="26">
        <f t="shared" si="2076"/>
        <v>1</v>
      </c>
      <c r="Y3063" s="21">
        <v>4</v>
      </c>
      <c r="Z3063" s="22">
        <f t="shared" si="2081"/>
        <v>680</v>
      </c>
      <c r="AA3063" s="20" t="s">
        <v>2218</v>
      </c>
      <c r="AB3063" s="22">
        <v>1</v>
      </c>
      <c r="AC3063" s="22"/>
      <c r="AD3063" s="22">
        <f>N3063</f>
        <v>680</v>
      </c>
      <c r="AE3063" s="22"/>
      <c r="AF3063" s="22">
        <f t="shared" si="2079"/>
        <v>680</v>
      </c>
      <c r="AG3063" s="20"/>
      <c r="AH3063" s="22"/>
      <c r="AI3063" s="22"/>
      <c r="AJ3063" s="22">
        <f t="shared" si="2132"/>
        <v>680</v>
      </c>
      <c r="AK3063" s="22">
        <f>IF(O3063="(传统)XDSL",VLOOKUP(S3063,[2]直销续费率明细!C:I,7,FALSE)*1,IF(O3063="GPON+XDSL",VLOOKUP(S3063,[2]直销续费率明细!C:I,7,FALSE)*1,VLOOKUP(S3063,[2]直销续费率明细!C:I,5,FALSE)*1))</f>
        <v>-40</v>
      </c>
      <c r="AL3063" s="22" t="s">
        <v>1309</v>
      </c>
      <c r="AM3063" s="22"/>
      <c r="AN3063" s="22"/>
      <c r="AO3063" s="22" t="s">
        <v>3441</v>
      </c>
      <c r="AP3063" s="22" t="s">
        <v>3460</v>
      </c>
      <c r="AS3063" s="20">
        <f>IF(Y3063&gt;=10,VLOOKUP(U3063,[2]提成计算!B:T,19,FALSE),VLOOKUP(U3063,[2]提成计算!B:T,18,FALSE))</f>
        <v>0.06</v>
      </c>
      <c r="AT3063" s="20">
        <f t="shared" si="2133"/>
        <v>40.799999999999997</v>
      </c>
      <c r="AU3063" s="20">
        <f t="shared" si="2134"/>
        <v>-40</v>
      </c>
    </row>
    <row r="3064" spans="1:47" x14ac:dyDescent="0.15">
      <c r="A3064" s="21" t="s">
        <v>1273</v>
      </c>
      <c r="B3064" s="20" t="s">
        <v>918</v>
      </c>
      <c r="C3064" s="20" t="s">
        <v>1050</v>
      </c>
      <c r="D3064" s="20" t="s">
        <v>1062</v>
      </c>
      <c r="E3064" s="20" t="s">
        <v>1055</v>
      </c>
      <c r="F3064" s="20" t="s">
        <v>1250</v>
      </c>
      <c r="G3064" s="20" t="s">
        <v>4229</v>
      </c>
      <c r="H3064" s="20"/>
      <c r="I3064" s="20">
        <v>15913757747</v>
      </c>
      <c r="J3064" s="20" t="s">
        <v>924</v>
      </c>
      <c r="K3064" s="20" t="s">
        <v>1057</v>
      </c>
      <c r="L3064" s="20" t="s">
        <v>1299</v>
      </c>
      <c r="M3064" s="20">
        <v>888</v>
      </c>
      <c r="N3064" s="20">
        <v>888</v>
      </c>
      <c r="O3064" s="20" t="s">
        <v>927</v>
      </c>
      <c r="P3064" s="20" t="s">
        <v>50</v>
      </c>
      <c r="Q3064" s="28"/>
      <c r="R3064" s="21" t="s">
        <v>1059</v>
      </c>
      <c r="S3064" s="25" t="s">
        <v>1060</v>
      </c>
      <c r="T3064" s="21" t="s">
        <v>53</v>
      </c>
      <c r="U3064" s="21" t="s">
        <v>1061</v>
      </c>
      <c r="V3064" s="46">
        <v>1</v>
      </c>
      <c r="W3064" s="26">
        <f t="shared" si="2076"/>
        <v>1</v>
      </c>
      <c r="Y3064" s="21">
        <v>12</v>
      </c>
      <c r="Z3064" s="22">
        <f t="shared" si="2081"/>
        <v>888</v>
      </c>
      <c r="AA3064" s="20" t="s">
        <v>3440</v>
      </c>
      <c r="AB3064" s="22"/>
      <c r="AC3064" s="22">
        <v>1</v>
      </c>
      <c r="AD3064" s="22"/>
      <c r="AE3064" s="22">
        <f t="shared" ref="AE3064:AE3065" si="2135">N3064</f>
        <v>888</v>
      </c>
      <c r="AF3064" s="22">
        <f t="shared" si="2079"/>
        <v>888</v>
      </c>
      <c r="AG3064" s="20"/>
      <c r="AH3064" s="22"/>
      <c r="AI3064" s="22"/>
      <c r="AJ3064" s="22">
        <f t="shared" si="2132"/>
        <v>888</v>
      </c>
      <c r="AK3064" s="22">
        <f>IF(O3064="(传统)XDSL",VLOOKUP(S3064,[2]直销续费率明细!C:I,7,FALSE)*1,IF(O3064="GPON+XDSL",VLOOKUP(S3064,[2]直销续费率明细!C:I,7,FALSE)*1,VLOOKUP(S3064,[2]直销续费率明细!C:I,5,FALSE)*1))</f>
        <v>-40</v>
      </c>
      <c r="AL3064" s="22" t="s">
        <v>1309</v>
      </c>
      <c r="AM3064" s="22"/>
      <c r="AN3064" s="22"/>
      <c r="AO3064" s="22" t="s">
        <v>3441</v>
      </c>
      <c r="AP3064" s="22" t="s">
        <v>1301</v>
      </c>
      <c r="AS3064" s="20">
        <f>IF(Y3064&gt;=10,VLOOKUP(U3064,[2]提成计算!B:T,19,FALSE),VLOOKUP(U3064,[2]提成计算!B:T,18,FALSE))</f>
        <v>0.09</v>
      </c>
      <c r="AT3064" s="20">
        <f t="shared" si="2133"/>
        <v>79.92</v>
      </c>
      <c r="AU3064" s="20">
        <f t="shared" si="2134"/>
        <v>-40</v>
      </c>
    </row>
    <row r="3065" spans="1:47" x14ac:dyDescent="0.15">
      <c r="A3065" s="21" t="s">
        <v>1273</v>
      </c>
      <c r="B3065" s="20" t="s">
        <v>918</v>
      </c>
      <c r="C3065" s="20" t="s">
        <v>1050</v>
      </c>
      <c r="D3065" s="20" t="s">
        <v>1065</v>
      </c>
      <c r="E3065" s="20" t="s">
        <v>1552</v>
      </c>
      <c r="F3065" s="20" t="s">
        <v>1250</v>
      </c>
      <c r="G3065" s="20" t="s">
        <v>4230</v>
      </c>
      <c r="H3065" s="20"/>
      <c r="I3065" s="20">
        <v>13813337425</v>
      </c>
      <c r="J3065" s="20" t="s">
        <v>1268</v>
      </c>
      <c r="K3065" s="20" t="s">
        <v>3932</v>
      </c>
      <c r="L3065" s="20" t="s">
        <v>1358</v>
      </c>
      <c r="M3065" s="20">
        <v>1088</v>
      </c>
      <c r="N3065" s="20">
        <v>1088</v>
      </c>
      <c r="O3065" s="20" t="s">
        <v>927</v>
      </c>
      <c r="P3065" s="20" t="s">
        <v>50</v>
      </c>
      <c r="Q3065" s="28"/>
      <c r="R3065" s="21" t="s">
        <v>69</v>
      </c>
      <c r="S3065" s="21"/>
      <c r="T3065" s="21" t="s">
        <v>3575</v>
      </c>
      <c r="U3065" s="21" t="s">
        <v>125</v>
      </c>
      <c r="V3065" s="46">
        <v>1</v>
      </c>
      <c r="W3065" s="26">
        <f t="shared" si="2076"/>
        <v>1</v>
      </c>
      <c r="X3065" s="26">
        <f t="shared" si="2077"/>
        <v>1</v>
      </c>
      <c r="Y3065" s="21">
        <v>10</v>
      </c>
      <c r="Z3065" s="22">
        <f t="shared" si="2081"/>
        <v>1088</v>
      </c>
      <c r="AA3065" s="20" t="s">
        <v>3440</v>
      </c>
      <c r="AB3065" s="22"/>
      <c r="AC3065" s="22">
        <v>1</v>
      </c>
      <c r="AD3065" s="22"/>
      <c r="AE3065" s="22">
        <f t="shared" si="2135"/>
        <v>1088</v>
      </c>
      <c r="AF3065" s="22">
        <f t="shared" si="2079"/>
        <v>1088</v>
      </c>
      <c r="AG3065" s="20">
        <f>N3065</f>
        <v>1088</v>
      </c>
      <c r="AH3065" s="20" t="str">
        <f>VLOOKUP(U3065,[1]提成计算!B:I,8,FALSE)</f>
        <v xml:space="preserve"> </v>
      </c>
      <c r="AI3065" s="20"/>
      <c r="AJ3065" s="22"/>
      <c r="AK3065" s="22"/>
      <c r="AM3065" s="22"/>
      <c r="AN3065" s="22"/>
      <c r="AO3065" s="22" t="s">
        <v>3441</v>
      </c>
      <c r="AP3065" s="22" t="s">
        <v>1301</v>
      </c>
      <c r="AS3065" s="20"/>
      <c r="AT3065" s="20"/>
      <c r="AU3065" s="20"/>
    </row>
    <row r="3066" spans="1:47" x14ac:dyDescent="0.15">
      <c r="A3066" s="21" t="s">
        <v>1273</v>
      </c>
      <c r="B3066" s="20" t="s">
        <v>918</v>
      </c>
      <c r="C3066" s="20" t="s">
        <v>1050</v>
      </c>
      <c r="D3066" s="20" t="s">
        <v>1065</v>
      </c>
      <c r="E3066" s="20" t="s">
        <v>1552</v>
      </c>
      <c r="F3066" s="20" t="s">
        <v>1250</v>
      </c>
      <c r="G3066" s="20" t="s">
        <v>4231</v>
      </c>
      <c r="H3066" s="20"/>
      <c r="I3066" s="20">
        <v>13549267469</v>
      </c>
      <c r="J3066" s="20" t="s">
        <v>924</v>
      </c>
      <c r="K3066" s="20" t="s">
        <v>3932</v>
      </c>
      <c r="L3066" s="20" t="s">
        <v>2119</v>
      </c>
      <c r="M3066" s="20">
        <v>768</v>
      </c>
      <c r="N3066" s="20">
        <v>768</v>
      </c>
      <c r="O3066" s="20" t="s">
        <v>927</v>
      </c>
      <c r="P3066" s="20" t="s">
        <v>50</v>
      </c>
      <c r="Q3066" s="28"/>
      <c r="R3066" s="21" t="s">
        <v>69</v>
      </c>
      <c r="S3066" s="25" t="s">
        <v>1705</v>
      </c>
      <c r="T3066" s="21" t="s">
        <v>3575</v>
      </c>
      <c r="U3066" s="21" t="s">
        <v>125</v>
      </c>
      <c r="V3066" s="46">
        <v>1</v>
      </c>
      <c r="W3066" s="26">
        <f t="shared" si="2076"/>
        <v>1</v>
      </c>
      <c r="Y3066" s="21">
        <v>4</v>
      </c>
      <c r="Z3066" s="22">
        <f t="shared" si="2081"/>
        <v>768</v>
      </c>
      <c r="AA3066" s="20" t="s">
        <v>3440</v>
      </c>
      <c r="AB3066" s="22">
        <v>1</v>
      </c>
      <c r="AC3066" s="22"/>
      <c r="AD3066" s="22">
        <f t="shared" ref="AD3066:AD3067" si="2136">N3066</f>
        <v>768</v>
      </c>
      <c r="AE3066" s="22"/>
      <c r="AF3066" s="22">
        <f t="shared" si="2079"/>
        <v>768</v>
      </c>
      <c r="AG3066" s="20"/>
      <c r="AH3066" s="22"/>
      <c r="AI3066" s="22"/>
      <c r="AJ3066" s="22">
        <f t="shared" ref="AJ3066:AJ3068" si="2137">N3066</f>
        <v>768</v>
      </c>
      <c r="AK3066" s="22">
        <f>IF(O3066="(传统)XDSL",VLOOKUP(S3066,[2]直销续费率明细!C:I,7,FALSE)*1,IF(O3066="GPON+XDSL",VLOOKUP(S3066,[2]直销续费率明细!C:I,7,FALSE)*1,VLOOKUP(S3066,[2]直销续费率明细!C:I,5,FALSE)*1))</f>
        <v>-40</v>
      </c>
      <c r="AL3066" s="22" t="s">
        <v>1309</v>
      </c>
      <c r="AM3066" s="22"/>
      <c r="AN3066" s="22"/>
      <c r="AO3066" s="22" t="s">
        <v>2216</v>
      </c>
      <c r="AP3066" s="22" t="s">
        <v>1301</v>
      </c>
      <c r="AS3066" s="20">
        <f>IF(Y3066&gt;=10,VLOOKUP(U3066,[2]提成计算!B:T,19,FALSE),VLOOKUP(U3066,[2]提成计算!B:T,18,FALSE))</f>
        <v>0.06</v>
      </c>
      <c r="AT3066" s="20">
        <f t="shared" ref="AT3066:AT3068" si="2138">IF(AD3066*AS3066&gt;0,AD3066*AS3066,AE3066*AS3066)</f>
        <v>46.08</v>
      </c>
      <c r="AU3066" s="20">
        <f t="shared" ref="AU3066:AU3068" si="2139">IF(AND(AK3066&lt;0,AK3066+AT3066&lt;0),-AT3066,AK3066)</f>
        <v>-40</v>
      </c>
    </row>
    <row r="3067" spans="1:47" x14ac:dyDescent="0.15">
      <c r="A3067" s="21" t="s">
        <v>1273</v>
      </c>
      <c r="B3067" s="20" t="s">
        <v>918</v>
      </c>
      <c r="C3067" s="20" t="s">
        <v>1050</v>
      </c>
      <c r="D3067" s="20" t="s">
        <v>1065</v>
      </c>
      <c r="E3067" s="20" t="s">
        <v>1552</v>
      </c>
      <c r="F3067" s="20" t="s">
        <v>1250</v>
      </c>
      <c r="G3067" s="20" t="s">
        <v>4232</v>
      </c>
      <c r="H3067" s="20"/>
      <c r="I3067" s="20">
        <v>13772054485</v>
      </c>
      <c r="J3067" s="20" t="s">
        <v>924</v>
      </c>
      <c r="K3067" s="20" t="s">
        <v>124</v>
      </c>
      <c r="L3067" s="20" t="s">
        <v>1918</v>
      </c>
      <c r="M3067" s="20">
        <v>680</v>
      </c>
      <c r="N3067" s="20">
        <v>680</v>
      </c>
      <c r="O3067" s="20" t="s">
        <v>1262</v>
      </c>
      <c r="P3067" s="20" t="s">
        <v>50</v>
      </c>
      <c r="Q3067" s="28"/>
      <c r="R3067" s="21" t="s">
        <v>69</v>
      </c>
      <c r="S3067" s="25" t="s">
        <v>1705</v>
      </c>
      <c r="T3067" s="21" t="s">
        <v>53</v>
      </c>
      <c r="U3067" s="21" t="s">
        <v>125</v>
      </c>
      <c r="V3067" s="46">
        <v>1</v>
      </c>
      <c r="W3067" s="26">
        <f t="shared" si="2076"/>
        <v>1</v>
      </c>
      <c r="Y3067" s="21">
        <v>4</v>
      </c>
      <c r="Z3067" s="22">
        <f t="shared" si="2081"/>
        <v>680</v>
      </c>
      <c r="AA3067" s="20" t="s">
        <v>2218</v>
      </c>
      <c r="AB3067" s="22">
        <v>1</v>
      </c>
      <c r="AC3067" s="22"/>
      <c r="AD3067" s="22">
        <f t="shared" si="2136"/>
        <v>680</v>
      </c>
      <c r="AE3067" s="22"/>
      <c r="AF3067" s="22">
        <f t="shared" si="2079"/>
        <v>680</v>
      </c>
      <c r="AG3067" s="20"/>
      <c r="AH3067" s="22"/>
      <c r="AI3067" s="22"/>
      <c r="AJ3067" s="22">
        <f t="shared" si="2137"/>
        <v>680</v>
      </c>
      <c r="AK3067" s="22">
        <f>IF(O3067="(传统)XDSL",VLOOKUP(S3067,[2]直销续费率明细!C:I,7,FALSE)*1,IF(O3067="GPON+XDSL",VLOOKUP(S3067,[2]直销续费率明细!C:I,7,FALSE)*1,VLOOKUP(S3067,[2]直销续费率明细!C:I,5,FALSE)*1))</f>
        <v>25</v>
      </c>
      <c r="AL3067" s="22" t="s">
        <v>1309</v>
      </c>
      <c r="AM3067" s="22"/>
      <c r="AN3067" s="22"/>
      <c r="AO3067" s="22" t="s">
        <v>2216</v>
      </c>
      <c r="AP3067" s="22" t="s">
        <v>2261</v>
      </c>
      <c r="AS3067" s="20">
        <f>IF(Y3067&gt;=10,VLOOKUP(U3067,[2]提成计算!B:T,19,FALSE),VLOOKUP(U3067,[2]提成计算!B:T,18,FALSE))</f>
        <v>0.06</v>
      </c>
      <c r="AT3067" s="20">
        <f t="shared" si="2138"/>
        <v>40.799999999999997</v>
      </c>
      <c r="AU3067" s="20">
        <f t="shared" si="2139"/>
        <v>25</v>
      </c>
    </row>
    <row r="3068" spans="1:47" x14ac:dyDescent="0.15">
      <c r="A3068" s="21" t="s">
        <v>1273</v>
      </c>
      <c r="B3068" s="20" t="s">
        <v>918</v>
      </c>
      <c r="C3068" s="20" t="s">
        <v>1050</v>
      </c>
      <c r="D3068" s="20" t="s">
        <v>1065</v>
      </c>
      <c r="E3068" s="20" t="s">
        <v>1066</v>
      </c>
      <c r="F3068" s="20" t="s">
        <v>1250</v>
      </c>
      <c r="G3068" s="20" t="s">
        <v>4233</v>
      </c>
      <c r="H3068" s="20"/>
      <c r="I3068" s="20">
        <v>13509287599</v>
      </c>
      <c r="J3068" s="20" t="s">
        <v>924</v>
      </c>
      <c r="K3068" s="20" t="s">
        <v>4026</v>
      </c>
      <c r="L3068" s="20" t="s">
        <v>1299</v>
      </c>
      <c r="M3068" s="20">
        <v>888</v>
      </c>
      <c r="N3068" s="20">
        <v>888</v>
      </c>
      <c r="O3068" s="20" t="s">
        <v>927</v>
      </c>
      <c r="P3068" s="20" t="s">
        <v>50</v>
      </c>
      <c r="Q3068" s="28"/>
      <c r="R3068" s="21" t="s">
        <v>69</v>
      </c>
      <c r="S3068" s="25" t="s">
        <v>1068</v>
      </c>
      <c r="T3068" s="21" t="s">
        <v>2278</v>
      </c>
      <c r="U3068" s="21" t="s">
        <v>1803</v>
      </c>
      <c r="V3068" s="46">
        <v>1</v>
      </c>
      <c r="W3068" s="26">
        <f t="shared" si="2076"/>
        <v>1</v>
      </c>
      <c r="Y3068" s="21">
        <v>12</v>
      </c>
      <c r="Z3068" s="22">
        <f t="shared" si="2081"/>
        <v>888</v>
      </c>
      <c r="AA3068" s="20" t="s">
        <v>2218</v>
      </c>
      <c r="AB3068" s="22"/>
      <c r="AC3068" s="22">
        <v>1</v>
      </c>
      <c r="AD3068" s="22"/>
      <c r="AE3068" s="22">
        <f t="shared" ref="AE3068:AE3080" si="2140">N3068</f>
        <v>888</v>
      </c>
      <c r="AF3068" s="22">
        <f t="shared" si="2079"/>
        <v>888</v>
      </c>
      <c r="AG3068" s="20"/>
      <c r="AH3068" s="22"/>
      <c r="AI3068" s="22"/>
      <c r="AJ3068" s="22">
        <f t="shared" si="2137"/>
        <v>888</v>
      </c>
      <c r="AK3068" s="22">
        <f>IF(O3068="(传统)XDSL",VLOOKUP(S3068,[2]直销续费率明细!C:I,7,FALSE)*1,IF(O3068="GPON+XDSL",VLOOKUP(S3068,[2]直销续费率明细!C:I,7,FALSE)*1,VLOOKUP(S3068,[2]直销续费率明细!C:I,5,FALSE)*1))</f>
        <v>15</v>
      </c>
      <c r="AL3068" s="22" t="s">
        <v>1300</v>
      </c>
      <c r="AM3068" s="22"/>
      <c r="AN3068" s="22"/>
      <c r="AO3068" s="22" t="s">
        <v>3441</v>
      </c>
      <c r="AP3068" s="22" t="s">
        <v>1301</v>
      </c>
      <c r="AS3068" s="20">
        <f>IF(Y3068&gt;=10,VLOOKUP(U3068,[2]提成计算!B:T,19,FALSE),VLOOKUP(U3068,[2]提成计算!B:T,18,FALSE))</f>
        <v>0.1</v>
      </c>
      <c r="AT3068" s="20">
        <f t="shared" si="2138"/>
        <v>88.800000000000011</v>
      </c>
      <c r="AU3068" s="20">
        <f t="shared" si="2139"/>
        <v>15</v>
      </c>
    </row>
    <row r="3069" spans="1:47" x14ac:dyDescent="0.15">
      <c r="A3069" s="21" t="s">
        <v>1273</v>
      </c>
      <c r="B3069" s="20" t="s">
        <v>918</v>
      </c>
      <c r="C3069" s="20" t="s">
        <v>1050</v>
      </c>
      <c r="D3069" s="20" t="s">
        <v>1078</v>
      </c>
      <c r="E3069" s="20" t="s">
        <v>1079</v>
      </c>
      <c r="F3069" s="20" t="s">
        <v>1250</v>
      </c>
      <c r="G3069" s="20" t="s">
        <v>4234</v>
      </c>
      <c r="H3069" s="20"/>
      <c r="I3069" s="20">
        <v>18386623407</v>
      </c>
      <c r="J3069" s="20" t="s">
        <v>1268</v>
      </c>
      <c r="K3069" s="20" t="s">
        <v>1081</v>
      </c>
      <c r="L3069" s="20" t="s">
        <v>1358</v>
      </c>
      <c r="M3069" s="20">
        <v>1088</v>
      </c>
      <c r="N3069" s="20">
        <v>1088</v>
      </c>
      <c r="O3069" s="20" t="s">
        <v>927</v>
      </c>
      <c r="P3069" s="20" t="s">
        <v>50</v>
      </c>
      <c r="Q3069" s="28"/>
      <c r="R3069" s="21" t="s">
        <v>1082</v>
      </c>
      <c r="S3069" s="21"/>
      <c r="T3069" s="21" t="s">
        <v>53</v>
      </c>
      <c r="U3069" s="21" t="s">
        <v>1083</v>
      </c>
      <c r="V3069" s="46">
        <v>1</v>
      </c>
      <c r="W3069" s="26">
        <f t="shared" ref="W3069:W3132" si="2141">V3069</f>
        <v>1</v>
      </c>
      <c r="X3069" s="26">
        <f t="shared" ref="X3069:X3129" si="2142">V3069</f>
        <v>1</v>
      </c>
      <c r="Y3069" s="21">
        <v>10</v>
      </c>
      <c r="Z3069" s="22">
        <f t="shared" si="2081"/>
        <v>1088</v>
      </c>
      <c r="AA3069" s="20" t="s">
        <v>3440</v>
      </c>
      <c r="AB3069" s="22"/>
      <c r="AC3069" s="22">
        <v>1</v>
      </c>
      <c r="AD3069" s="22"/>
      <c r="AE3069" s="22">
        <f t="shared" si="2140"/>
        <v>1088</v>
      </c>
      <c r="AF3069" s="22">
        <f t="shared" ref="AF3069:AF3132" si="2143">N3069</f>
        <v>1088</v>
      </c>
      <c r="AG3069" s="20">
        <f t="shared" ref="AG3069:AG3070" si="2144">N3069</f>
        <v>1088</v>
      </c>
      <c r="AH3069" s="20" t="str">
        <f>VLOOKUP(U3069,[1]提成计算!B:I,8,FALSE)</f>
        <v xml:space="preserve"> </v>
      </c>
      <c r="AI3069" s="20"/>
      <c r="AJ3069" s="22"/>
      <c r="AK3069" s="22"/>
      <c r="AM3069" s="22"/>
      <c r="AN3069" s="22"/>
      <c r="AO3069" s="22" t="s">
        <v>2216</v>
      </c>
      <c r="AP3069" s="22" t="s">
        <v>1301</v>
      </c>
      <c r="AS3069" s="20"/>
      <c r="AT3069" s="20"/>
      <c r="AU3069" s="20"/>
    </row>
    <row r="3070" spans="1:47" x14ac:dyDescent="0.15">
      <c r="A3070" s="21" t="s">
        <v>1273</v>
      </c>
      <c r="B3070" s="20" t="s">
        <v>918</v>
      </c>
      <c r="C3070" s="20" t="s">
        <v>1050</v>
      </c>
      <c r="D3070" s="20" t="s">
        <v>1051</v>
      </c>
      <c r="E3070" s="20" t="s">
        <v>1815</v>
      </c>
      <c r="F3070" s="20" t="s">
        <v>1250</v>
      </c>
      <c r="G3070" s="20" t="s">
        <v>4235</v>
      </c>
      <c r="H3070" s="20"/>
      <c r="I3070" s="20">
        <v>13712907852</v>
      </c>
      <c r="J3070" s="20" t="s">
        <v>1268</v>
      </c>
      <c r="K3070" s="20" t="s">
        <v>896</v>
      </c>
      <c r="L3070" s="20" t="s">
        <v>1358</v>
      </c>
      <c r="M3070" s="20">
        <v>1088</v>
      </c>
      <c r="N3070" s="20">
        <v>1088</v>
      </c>
      <c r="O3070" s="20" t="s">
        <v>927</v>
      </c>
      <c r="P3070" s="20" t="s">
        <v>50</v>
      </c>
      <c r="Q3070" s="28"/>
      <c r="R3070" s="21" t="s">
        <v>121</v>
      </c>
      <c r="S3070" s="21"/>
      <c r="T3070" s="21" t="s">
        <v>53</v>
      </c>
      <c r="U3070" s="21" t="s">
        <v>897</v>
      </c>
      <c r="V3070" s="46">
        <v>1</v>
      </c>
      <c r="W3070" s="26">
        <f t="shared" si="2141"/>
        <v>1</v>
      </c>
      <c r="X3070" s="26">
        <f t="shared" si="2142"/>
        <v>1</v>
      </c>
      <c r="Y3070" s="21">
        <v>10</v>
      </c>
      <c r="Z3070" s="22">
        <f t="shared" ref="Z3070:Z3133" si="2145">N3070</f>
        <v>1088</v>
      </c>
      <c r="AA3070" s="20" t="s">
        <v>3440</v>
      </c>
      <c r="AB3070" s="22"/>
      <c r="AC3070" s="22">
        <v>1</v>
      </c>
      <c r="AD3070" s="22"/>
      <c r="AE3070" s="22">
        <f t="shared" si="2140"/>
        <v>1088</v>
      </c>
      <c r="AF3070" s="22">
        <f t="shared" si="2143"/>
        <v>1088</v>
      </c>
      <c r="AG3070" s="20">
        <f t="shared" si="2144"/>
        <v>1088</v>
      </c>
      <c r="AH3070" s="20" t="str">
        <f>VLOOKUP(U3070,[1]提成计算!B:I,8,FALSE)</f>
        <v xml:space="preserve"> </v>
      </c>
      <c r="AI3070" s="20"/>
      <c r="AJ3070" s="22"/>
      <c r="AK3070" s="22"/>
      <c r="AM3070" s="22"/>
      <c r="AN3070" s="22"/>
      <c r="AO3070" s="22" t="s">
        <v>3441</v>
      </c>
      <c r="AP3070" s="22" t="s">
        <v>1301</v>
      </c>
      <c r="AS3070" s="20"/>
      <c r="AT3070" s="20"/>
      <c r="AU3070" s="20"/>
    </row>
    <row r="3071" spans="1:47" x14ac:dyDescent="0.15">
      <c r="A3071" s="21" t="s">
        <v>1273</v>
      </c>
      <c r="B3071" s="20" t="s">
        <v>918</v>
      </c>
      <c r="C3071" s="20" t="s">
        <v>1050</v>
      </c>
      <c r="D3071" s="20" t="s">
        <v>1051</v>
      </c>
      <c r="E3071" s="20" t="s">
        <v>1052</v>
      </c>
      <c r="F3071" s="20" t="s">
        <v>1250</v>
      </c>
      <c r="G3071" s="20" t="s">
        <v>4236</v>
      </c>
      <c r="H3071" s="20"/>
      <c r="I3071" s="20">
        <v>13878613424</v>
      </c>
      <c r="J3071" s="20" t="s">
        <v>924</v>
      </c>
      <c r="K3071" s="20" t="s">
        <v>685</v>
      </c>
      <c r="L3071" s="20" t="s">
        <v>2137</v>
      </c>
      <c r="M3071" s="20">
        <v>1408</v>
      </c>
      <c r="N3071" s="20">
        <v>1408</v>
      </c>
      <c r="O3071" s="20" t="s">
        <v>927</v>
      </c>
      <c r="P3071" s="20" t="s">
        <v>50</v>
      </c>
      <c r="Q3071" s="28"/>
      <c r="R3071" s="21" t="s">
        <v>121</v>
      </c>
      <c r="S3071" s="25" t="s">
        <v>1054</v>
      </c>
      <c r="T3071" s="21" t="s">
        <v>53</v>
      </c>
      <c r="U3071" s="21" t="s">
        <v>686</v>
      </c>
      <c r="V3071" s="46">
        <v>1</v>
      </c>
      <c r="W3071" s="26">
        <f t="shared" si="2141"/>
        <v>1</v>
      </c>
      <c r="Y3071" s="21">
        <v>12</v>
      </c>
      <c r="Z3071" s="22">
        <f t="shared" si="2145"/>
        <v>1408</v>
      </c>
      <c r="AA3071" s="20" t="s">
        <v>3440</v>
      </c>
      <c r="AB3071" s="22"/>
      <c r="AC3071" s="22">
        <v>1</v>
      </c>
      <c r="AD3071" s="22"/>
      <c r="AE3071" s="22">
        <f t="shared" si="2140"/>
        <v>1408</v>
      </c>
      <c r="AF3071" s="22">
        <f t="shared" si="2143"/>
        <v>1408</v>
      </c>
      <c r="AG3071" s="20"/>
      <c r="AH3071" s="22"/>
      <c r="AI3071" s="22"/>
      <c r="AJ3071" s="22">
        <f>N3071</f>
        <v>1408</v>
      </c>
      <c r="AK3071" s="22">
        <f>IF(O3071="(传统)XDSL",VLOOKUP(S3071,[2]直销续费率明细!C:I,7,FALSE)*1,IF(O3071="GPON+XDSL",VLOOKUP(S3071,[2]直销续费率明细!C:I,7,FALSE)*1,VLOOKUP(S3071,[2]直销续费率明细!C:I,5,FALSE)*1))</f>
        <v>25</v>
      </c>
      <c r="AL3071" s="22" t="s">
        <v>1309</v>
      </c>
      <c r="AM3071" s="22"/>
      <c r="AN3071" s="22"/>
      <c r="AO3071" s="22" t="s">
        <v>3441</v>
      </c>
      <c r="AP3071" s="22" t="s">
        <v>1301</v>
      </c>
      <c r="AS3071" s="20">
        <f>IF(Y3071&gt;=10,VLOOKUP(U3071,[2]提成计算!B:T,19,FALSE),VLOOKUP(U3071,[2]提成计算!B:T,18,FALSE))</f>
        <v>0.09</v>
      </c>
      <c r="AT3071" s="20">
        <f t="shared" ref="AT3071" si="2146">IF(AD3071*AS3071&gt;0,AD3071*AS3071,AE3071*AS3071)</f>
        <v>126.72</v>
      </c>
      <c r="AU3071" s="20">
        <f t="shared" ref="AU3071" si="2147">IF(AND(AK3071&lt;0,AK3071+AT3071&lt;0),-AT3071,AK3071)</f>
        <v>25</v>
      </c>
    </row>
    <row r="3072" spans="1:47" x14ac:dyDescent="0.15">
      <c r="A3072" s="21" t="s">
        <v>1273</v>
      </c>
      <c r="B3072" s="20" t="s">
        <v>918</v>
      </c>
      <c r="C3072" s="20" t="s">
        <v>1050</v>
      </c>
      <c r="D3072" s="20" t="s">
        <v>1070</v>
      </c>
      <c r="E3072" s="20" t="s">
        <v>1606</v>
      </c>
      <c r="F3072" s="20" t="s">
        <v>1250</v>
      </c>
      <c r="G3072" s="20" t="s">
        <v>4237</v>
      </c>
      <c r="H3072" s="20"/>
      <c r="I3072" s="20">
        <v>13717328741</v>
      </c>
      <c r="J3072" s="20" t="s">
        <v>1268</v>
      </c>
      <c r="K3072" s="20" t="s">
        <v>205</v>
      </c>
      <c r="L3072" s="20" t="s">
        <v>1358</v>
      </c>
      <c r="M3072" s="20">
        <v>1088</v>
      </c>
      <c r="N3072" s="20">
        <v>1088</v>
      </c>
      <c r="O3072" s="20" t="s">
        <v>927</v>
      </c>
      <c r="P3072" s="20" t="s">
        <v>50</v>
      </c>
      <c r="Q3072" s="28"/>
      <c r="R3072" s="21" t="s">
        <v>104</v>
      </c>
      <c r="S3072" s="21"/>
      <c r="T3072" s="21" t="s">
        <v>53</v>
      </c>
      <c r="U3072" s="21" t="s">
        <v>206</v>
      </c>
      <c r="V3072" s="46">
        <v>1</v>
      </c>
      <c r="W3072" s="26">
        <f t="shared" si="2141"/>
        <v>1</v>
      </c>
      <c r="X3072" s="26">
        <f t="shared" si="2142"/>
        <v>1</v>
      </c>
      <c r="Y3072" s="21">
        <v>10</v>
      </c>
      <c r="Z3072" s="22">
        <f t="shared" si="2145"/>
        <v>1088</v>
      </c>
      <c r="AA3072" s="20" t="s">
        <v>3440</v>
      </c>
      <c r="AB3072" s="22"/>
      <c r="AC3072" s="22">
        <v>1</v>
      </c>
      <c r="AD3072" s="22"/>
      <c r="AE3072" s="22">
        <f t="shared" si="2140"/>
        <v>1088</v>
      </c>
      <c r="AF3072" s="22">
        <f t="shared" si="2143"/>
        <v>1088</v>
      </c>
      <c r="AG3072" s="20">
        <f t="shared" ref="AG3072:AG3073" si="2148">N3072</f>
        <v>1088</v>
      </c>
      <c r="AH3072" s="20" t="str">
        <f>VLOOKUP(U3072,[1]提成计算!B:I,8,FALSE)</f>
        <v xml:space="preserve"> </v>
      </c>
      <c r="AI3072" s="20"/>
      <c r="AJ3072" s="22"/>
      <c r="AK3072" s="22"/>
      <c r="AM3072" s="22"/>
      <c r="AN3072" s="22"/>
      <c r="AO3072" s="22" t="s">
        <v>3441</v>
      </c>
      <c r="AP3072" s="22" t="s">
        <v>1301</v>
      </c>
      <c r="AS3072" s="20"/>
      <c r="AT3072" s="20"/>
      <c r="AU3072" s="20"/>
    </row>
    <row r="3073" spans="1:47" x14ac:dyDescent="0.15">
      <c r="A3073" s="21" t="s">
        <v>1273</v>
      </c>
      <c r="B3073" s="20" t="s">
        <v>918</v>
      </c>
      <c r="C3073" s="20" t="s">
        <v>1050</v>
      </c>
      <c r="D3073" s="20" t="s">
        <v>1070</v>
      </c>
      <c r="E3073" s="20" t="s">
        <v>1606</v>
      </c>
      <c r="F3073" s="20" t="s">
        <v>1250</v>
      </c>
      <c r="G3073" s="20" t="s">
        <v>4238</v>
      </c>
      <c r="H3073" s="20"/>
      <c r="I3073" s="20">
        <v>15016985672</v>
      </c>
      <c r="J3073" s="20" t="s">
        <v>1268</v>
      </c>
      <c r="K3073" s="20" t="s">
        <v>343</v>
      </c>
      <c r="L3073" s="20" t="s">
        <v>1358</v>
      </c>
      <c r="M3073" s="20">
        <v>1088</v>
      </c>
      <c r="N3073" s="20">
        <v>1088</v>
      </c>
      <c r="O3073" s="20" t="s">
        <v>927</v>
      </c>
      <c r="P3073" s="20" t="s">
        <v>50</v>
      </c>
      <c r="Q3073" s="28"/>
      <c r="R3073" s="21" t="s">
        <v>104</v>
      </c>
      <c r="S3073" s="21"/>
      <c r="T3073" s="21" t="s">
        <v>53</v>
      </c>
      <c r="U3073" s="21" t="s">
        <v>344</v>
      </c>
      <c r="V3073" s="46">
        <v>1</v>
      </c>
      <c r="W3073" s="26">
        <f t="shared" si="2141"/>
        <v>1</v>
      </c>
      <c r="X3073" s="26">
        <f t="shared" si="2142"/>
        <v>1</v>
      </c>
      <c r="Y3073" s="21">
        <v>10</v>
      </c>
      <c r="Z3073" s="22">
        <f t="shared" si="2145"/>
        <v>1088</v>
      </c>
      <c r="AA3073" s="20" t="s">
        <v>3440</v>
      </c>
      <c r="AB3073" s="22"/>
      <c r="AC3073" s="22">
        <v>1</v>
      </c>
      <c r="AD3073" s="22"/>
      <c r="AE3073" s="22">
        <f t="shared" si="2140"/>
        <v>1088</v>
      </c>
      <c r="AF3073" s="22">
        <f t="shared" si="2143"/>
        <v>1088</v>
      </c>
      <c r="AG3073" s="20">
        <f t="shared" si="2148"/>
        <v>1088</v>
      </c>
      <c r="AH3073" s="20" t="str">
        <f>VLOOKUP(U3073,[1]提成计算!B:I,8,FALSE)</f>
        <v>否</v>
      </c>
      <c r="AI3073" s="20"/>
      <c r="AJ3073" s="22"/>
      <c r="AK3073" s="22"/>
      <c r="AM3073" s="22"/>
      <c r="AN3073" s="22"/>
      <c r="AO3073" s="22" t="s">
        <v>3441</v>
      </c>
      <c r="AP3073" s="22" t="s">
        <v>1301</v>
      </c>
      <c r="AS3073" s="20"/>
      <c r="AT3073" s="20"/>
      <c r="AU3073" s="20"/>
    </row>
    <row r="3074" spans="1:47" x14ac:dyDescent="0.15">
      <c r="A3074" s="21" t="s">
        <v>1273</v>
      </c>
      <c r="B3074" s="20" t="s">
        <v>918</v>
      </c>
      <c r="C3074" s="20" t="s">
        <v>1050</v>
      </c>
      <c r="D3074" s="20" t="s">
        <v>1078</v>
      </c>
      <c r="E3074" s="20" t="s">
        <v>1093</v>
      </c>
      <c r="F3074" s="20" t="s">
        <v>1250</v>
      </c>
      <c r="G3074" s="20" t="s">
        <v>4239</v>
      </c>
      <c r="H3074" s="20"/>
      <c r="I3074" s="20">
        <v>13686180362</v>
      </c>
      <c r="J3074" s="20" t="s">
        <v>924</v>
      </c>
      <c r="K3074" s="20" t="s">
        <v>1086</v>
      </c>
      <c r="L3074" s="20" t="s">
        <v>1299</v>
      </c>
      <c r="M3074" s="20">
        <v>888</v>
      </c>
      <c r="N3074" s="20">
        <v>888</v>
      </c>
      <c r="O3074" s="20" t="s">
        <v>927</v>
      </c>
      <c r="P3074" s="20" t="s">
        <v>50</v>
      </c>
      <c r="Q3074" s="28"/>
      <c r="R3074" s="21" t="s">
        <v>1082</v>
      </c>
      <c r="S3074" s="25" t="s">
        <v>1087</v>
      </c>
      <c r="T3074" s="21" t="s">
        <v>53</v>
      </c>
      <c r="U3074" s="21" t="s">
        <v>1088</v>
      </c>
      <c r="V3074" s="46">
        <v>1</v>
      </c>
      <c r="W3074" s="26">
        <f t="shared" si="2141"/>
        <v>1</v>
      </c>
      <c r="Y3074" s="21">
        <v>12</v>
      </c>
      <c r="Z3074" s="22">
        <f t="shared" si="2145"/>
        <v>888</v>
      </c>
      <c r="AA3074" s="20" t="s">
        <v>3440</v>
      </c>
      <c r="AB3074" s="22"/>
      <c r="AC3074" s="22">
        <v>1</v>
      </c>
      <c r="AD3074" s="22"/>
      <c r="AE3074" s="22">
        <f t="shared" si="2140"/>
        <v>888</v>
      </c>
      <c r="AF3074" s="22">
        <f t="shared" si="2143"/>
        <v>888</v>
      </c>
      <c r="AG3074" s="20"/>
      <c r="AH3074" s="22"/>
      <c r="AI3074" s="22"/>
      <c r="AJ3074" s="22">
        <f t="shared" ref="AJ3074:AJ3076" si="2149">N3074</f>
        <v>888</v>
      </c>
      <c r="AK3074" s="22">
        <f>IF(O3074="(传统)XDSL",VLOOKUP(S3074,[2]直销续费率明细!C:I,7,FALSE)*1,IF(O3074="GPON+XDSL",VLOOKUP(S3074,[2]直销续费率明细!C:I,7,FALSE)*1,VLOOKUP(S3074,[2]直销续费率明细!C:I,5,FALSE)*1))</f>
        <v>25</v>
      </c>
      <c r="AL3074" s="22" t="s">
        <v>1309</v>
      </c>
      <c r="AM3074" s="22"/>
      <c r="AN3074" s="22"/>
      <c r="AO3074" s="22" t="s">
        <v>3441</v>
      </c>
      <c r="AP3074" s="22" t="s">
        <v>1301</v>
      </c>
      <c r="AS3074" s="20">
        <f>IF(Y3074&gt;=10,VLOOKUP(U3074,[2]提成计算!B:T,19,FALSE),VLOOKUP(U3074,[2]提成计算!B:T,18,FALSE))</f>
        <v>0.12</v>
      </c>
      <c r="AT3074" s="20">
        <f t="shared" ref="AT3074:AT3076" si="2150">IF(AD3074*AS3074&gt;0,AD3074*AS3074,AE3074*AS3074)</f>
        <v>106.56</v>
      </c>
      <c r="AU3074" s="20">
        <f t="shared" ref="AU3074:AU3076" si="2151">IF(AND(AK3074&lt;0,AK3074+AT3074&lt;0),-AT3074,AK3074)</f>
        <v>25</v>
      </c>
    </row>
    <row r="3075" spans="1:47" x14ac:dyDescent="0.15">
      <c r="A3075" s="21" t="s">
        <v>1273</v>
      </c>
      <c r="B3075" s="20" t="s">
        <v>918</v>
      </c>
      <c r="C3075" s="20" t="s">
        <v>1050</v>
      </c>
      <c r="D3075" s="20" t="s">
        <v>1078</v>
      </c>
      <c r="E3075" s="20" t="s">
        <v>1079</v>
      </c>
      <c r="F3075" s="20" t="s">
        <v>1250</v>
      </c>
      <c r="G3075" s="20" t="s">
        <v>4240</v>
      </c>
      <c r="H3075" s="20"/>
      <c r="I3075" s="20">
        <v>13566267808</v>
      </c>
      <c r="J3075" s="20" t="s">
        <v>924</v>
      </c>
      <c r="K3075" s="20" t="s">
        <v>3755</v>
      </c>
      <c r="L3075" s="20" t="s">
        <v>1299</v>
      </c>
      <c r="M3075" s="20">
        <v>888</v>
      </c>
      <c r="N3075" s="20">
        <v>888</v>
      </c>
      <c r="O3075" s="20" t="s">
        <v>927</v>
      </c>
      <c r="P3075" s="20" t="s">
        <v>50</v>
      </c>
      <c r="Q3075" s="28"/>
      <c r="R3075" s="21" t="s">
        <v>1082</v>
      </c>
      <c r="S3075" s="25" t="s">
        <v>1322</v>
      </c>
      <c r="T3075" s="21" t="s">
        <v>53</v>
      </c>
      <c r="U3075" s="21" t="s">
        <v>1083</v>
      </c>
      <c r="V3075" s="46">
        <v>1</v>
      </c>
      <c r="W3075" s="26">
        <f t="shared" si="2141"/>
        <v>1</v>
      </c>
      <c r="Y3075" s="21">
        <v>12</v>
      </c>
      <c r="Z3075" s="22">
        <f t="shared" si="2145"/>
        <v>888</v>
      </c>
      <c r="AA3075" s="20" t="s">
        <v>3440</v>
      </c>
      <c r="AB3075" s="22"/>
      <c r="AC3075" s="22">
        <v>1</v>
      </c>
      <c r="AD3075" s="22"/>
      <c r="AE3075" s="22">
        <f t="shared" si="2140"/>
        <v>888</v>
      </c>
      <c r="AF3075" s="22">
        <f t="shared" si="2143"/>
        <v>888</v>
      </c>
      <c r="AG3075" s="20"/>
      <c r="AH3075" s="22"/>
      <c r="AI3075" s="22"/>
      <c r="AJ3075" s="22">
        <f t="shared" si="2149"/>
        <v>888</v>
      </c>
      <c r="AK3075" s="22">
        <f>IF(O3075="(传统)XDSL",VLOOKUP(S3075,[2]直销续费率明细!C:I,7,FALSE)*1,IF(O3075="GPON+XDSL",VLOOKUP(S3075,[2]直销续费率明细!C:I,7,FALSE)*1,VLOOKUP(S3075,[2]直销续费率明细!C:I,5,FALSE)*1))</f>
        <v>-40</v>
      </c>
      <c r="AL3075" s="22" t="s">
        <v>1300</v>
      </c>
      <c r="AM3075" s="22"/>
      <c r="AN3075" s="22"/>
      <c r="AO3075" s="22" t="s">
        <v>3441</v>
      </c>
      <c r="AP3075" s="22" t="s">
        <v>1301</v>
      </c>
      <c r="AS3075" s="20">
        <f>IF(Y3075&gt;=10,VLOOKUP(U3075,[2]提成计算!B:T,19,FALSE),VLOOKUP(U3075,[2]提成计算!B:T,18,FALSE))</f>
        <v>0.12</v>
      </c>
      <c r="AT3075" s="20">
        <f t="shared" si="2150"/>
        <v>106.56</v>
      </c>
      <c r="AU3075" s="20">
        <f t="shared" si="2151"/>
        <v>-40</v>
      </c>
    </row>
    <row r="3076" spans="1:47" x14ac:dyDescent="0.15">
      <c r="A3076" s="21" t="s">
        <v>1273</v>
      </c>
      <c r="B3076" s="20" t="s">
        <v>918</v>
      </c>
      <c r="C3076" s="20" t="s">
        <v>1050</v>
      </c>
      <c r="D3076" s="20" t="s">
        <v>1065</v>
      </c>
      <c r="E3076" s="20" t="s">
        <v>1066</v>
      </c>
      <c r="F3076" s="20" t="s">
        <v>1250</v>
      </c>
      <c r="G3076" s="20" t="s">
        <v>4241</v>
      </c>
      <c r="H3076" s="20"/>
      <c r="I3076" s="20">
        <v>13744910940</v>
      </c>
      <c r="J3076" s="20" t="s">
        <v>924</v>
      </c>
      <c r="K3076" s="20" t="s">
        <v>3739</v>
      </c>
      <c r="L3076" s="20" t="s">
        <v>1299</v>
      </c>
      <c r="M3076" s="20">
        <v>888</v>
      </c>
      <c r="N3076" s="20">
        <v>888</v>
      </c>
      <c r="O3076" s="20" t="s">
        <v>927</v>
      </c>
      <c r="P3076" s="20" t="s">
        <v>50</v>
      </c>
      <c r="Q3076" s="28"/>
      <c r="R3076" s="21" t="s">
        <v>69</v>
      </c>
      <c r="S3076" s="25" t="s">
        <v>1068</v>
      </c>
      <c r="T3076" s="21" t="s">
        <v>53</v>
      </c>
      <c r="U3076" s="21" t="s">
        <v>1803</v>
      </c>
      <c r="V3076" s="46">
        <v>1</v>
      </c>
      <c r="W3076" s="26">
        <f t="shared" si="2141"/>
        <v>1</v>
      </c>
      <c r="Y3076" s="21">
        <v>12</v>
      </c>
      <c r="Z3076" s="22">
        <f t="shared" si="2145"/>
        <v>888</v>
      </c>
      <c r="AA3076" s="20" t="s">
        <v>3440</v>
      </c>
      <c r="AB3076" s="22"/>
      <c r="AC3076" s="22">
        <v>1</v>
      </c>
      <c r="AD3076" s="22"/>
      <c r="AE3076" s="22">
        <f t="shared" si="2140"/>
        <v>888</v>
      </c>
      <c r="AF3076" s="22">
        <f t="shared" si="2143"/>
        <v>888</v>
      </c>
      <c r="AG3076" s="20"/>
      <c r="AH3076" s="22"/>
      <c r="AI3076" s="22"/>
      <c r="AJ3076" s="22">
        <f t="shared" si="2149"/>
        <v>888</v>
      </c>
      <c r="AK3076" s="22">
        <f>IF(O3076="(传统)XDSL",VLOOKUP(S3076,[2]直销续费率明细!C:I,7,FALSE)*1,IF(O3076="GPON+XDSL",VLOOKUP(S3076,[2]直销续费率明细!C:I,7,FALSE)*1,VLOOKUP(S3076,[2]直销续费率明细!C:I,5,FALSE)*1))</f>
        <v>15</v>
      </c>
      <c r="AL3076" s="22" t="s">
        <v>1309</v>
      </c>
      <c r="AM3076" s="22"/>
      <c r="AN3076" s="22"/>
      <c r="AO3076" s="22" t="s">
        <v>3441</v>
      </c>
      <c r="AP3076" s="22" t="s">
        <v>1301</v>
      </c>
      <c r="AS3076" s="20">
        <f>IF(Y3076&gt;=10,VLOOKUP(U3076,[2]提成计算!B:T,19,FALSE),VLOOKUP(U3076,[2]提成计算!B:T,18,FALSE))</f>
        <v>0.1</v>
      </c>
      <c r="AT3076" s="20">
        <f t="shared" si="2150"/>
        <v>88.800000000000011</v>
      </c>
      <c r="AU3076" s="20">
        <f t="shared" si="2151"/>
        <v>15</v>
      </c>
    </row>
    <row r="3077" spans="1:47" x14ac:dyDescent="0.15">
      <c r="A3077" s="21" t="s">
        <v>1273</v>
      </c>
      <c r="B3077" s="20" t="s">
        <v>918</v>
      </c>
      <c r="C3077" s="20" t="s">
        <v>1050</v>
      </c>
      <c r="D3077" s="20" t="s">
        <v>1078</v>
      </c>
      <c r="E3077" s="20" t="s">
        <v>1084</v>
      </c>
      <c r="F3077" s="20" t="s">
        <v>1250</v>
      </c>
      <c r="G3077" s="20" t="s">
        <v>4242</v>
      </c>
      <c r="H3077" s="20"/>
      <c r="I3077" s="20">
        <v>13968952568</v>
      </c>
      <c r="J3077" s="20" t="s">
        <v>1268</v>
      </c>
      <c r="K3077" s="20" t="s">
        <v>1086</v>
      </c>
      <c r="L3077" s="20" t="s">
        <v>1358</v>
      </c>
      <c r="M3077" s="20">
        <v>1088</v>
      </c>
      <c r="N3077" s="20">
        <v>1088</v>
      </c>
      <c r="O3077" s="20" t="s">
        <v>927</v>
      </c>
      <c r="P3077" s="20" t="s">
        <v>50</v>
      </c>
      <c r="Q3077" s="28"/>
      <c r="R3077" s="21" t="s">
        <v>1082</v>
      </c>
      <c r="S3077" s="21"/>
      <c r="T3077" s="21" t="s">
        <v>53</v>
      </c>
      <c r="U3077" s="21" t="s">
        <v>1088</v>
      </c>
      <c r="V3077" s="46">
        <v>1</v>
      </c>
      <c r="W3077" s="26">
        <f t="shared" si="2141"/>
        <v>1</v>
      </c>
      <c r="X3077" s="26">
        <f t="shared" si="2142"/>
        <v>1</v>
      </c>
      <c r="Y3077" s="21">
        <v>10</v>
      </c>
      <c r="Z3077" s="22">
        <f t="shared" si="2145"/>
        <v>1088</v>
      </c>
      <c r="AA3077" s="20" t="s">
        <v>3440</v>
      </c>
      <c r="AB3077" s="22"/>
      <c r="AC3077" s="22">
        <v>1</v>
      </c>
      <c r="AD3077" s="22"/>
      <c r="AE3077" s="22">
        <f t="shared" si="2140"/>
        <v>1088</v>
      </c>
      <c r="AF3077" s="22">
        <f t="shared" si="2143"/>
        <v>1088</v>
      </c>
      <c r="AG3077" s="20">
        <f>N3077</f>
        <v>1088</v>
      </c>
      <c r="AH3077" s="20" t="str">
        <f>VLOOKUP(U3077,[1]提成计算!B:I,8,FALSE)</f>
        <v xml:space="preserve"> </v>
      </c>
      <c r="AI3077" s="20"/>
      <c r="AJ3077" s="22"/>
      <c r="AK3077" s="22"/>
      <c r="AM3077" s="22"/>
      <c r="AN3077" s="22"/>
      <c r="AO3077" s="22" t="s">
        <v>2216</v>
      </c>
      <c r="AP3077" s="22" t="s">
        <v>1301</v>
      </c>
      <c r="AS3077" s="20"/>
      <c r="AT3077" s="20"/>
      <c r="AU3077" s="20"/>
    </row>
    <row r="3078" spans="1:47" x14ac:dyDescent="0.15">
      <c r="A3078" s="21" t="s">
        <v>1273</v>
      </c>
      <c r="B3078" s="20" t="s">
        <v>918</v>
      </c>
      <c r="C3078" s="20" t="s">
        <v>1050</v>
      </c>
      <c r="D3078" s="20" t="s">
        <v>1065</v>
      </c>
      <c r="E3078" s="20" t="s">
        <v>1552</v>
      </c>
      <c r="F3078" s="20" t="s">
        <v>1250</v>
      </c>
      <c r="G3078" s="20" t="s">
        <v>4243</v>
      </c>
      <c r="H3078" s="20"/>
      <c r="I3078" s="20">
        <v>13580121031</v>
      </c>
      <c r="J3078" s="20" t="s">
        <v>924</v>
      </c>
      <c r="K3078" s="20" t="s">
        <v>124</v>
      </c>
      <c r="L3078" s="20" t="s">
        <v>2166</v>
      </c>
      <c r="M3078" s="20">
        <v>1088</v>
      </c>
      <c r="N3078" s="20">
        <v>1088</v>
      </c>
      <c r="O3078" s="20" t="s">
        <v>927</v>
      </c>
      <c r="P3078" s="20" t="s">
        <v>50</v>
      </c>
      <c r="Q3078" s="28"/>
      <c r="R3078" s="21" t="s">
        <v>69</v>
      </c>
      <c r="S3078" s="25" t="s">
        <v>1705</v>
      </c>
      <c r="T3078" s="21" t="s">
        <v>53</v>
      </c>
      <c r="U3078" s="21" t="s">
        <v>125</v>
      </c>
      <c r="V3078" s="46">
        <v>1</v>
      </c>
      <c r="W3078" s="26">
        <f t="shared" si="2141"/>
        <v>1</v>
      </c>
      <c r="Y3078" s="21">
        <v>20</v>
      </c>
      <c r="Z3078" s="22">
        <f t="shared" si="2145"/>
        <v>1088</v>
      </c>
      <c r="AA3078" s="20" t="s">
        <v>2218</v>
      </c>
      <c r="AB3078" s="22"/>
      <c r="AC3078" s="22">
        <v>1</v>
      </c>
      <c r="AD3078" s="22"/>
      <c r="AE3078" s="22">
        <f t="shared" si="2140"/>
        <v>1088</v>
      </c>
      <c r="AF3078" s="22">
        <f t="shared" si="2143"/>
        <v>1088</v>
      </c>
      <c r="AG3078" s="20"/>
      <c r="AH3078" s="22"/>
      <c r="AI3078" s="22"/>
      <c r="AJ3078" s="22">
        <f t="shared" ref="AJ3078:AJ3080" si="2152">N3078</f>
        <v>1088</v>
      </c>
      <c r="AK3078" s="22">
        <f>IF(O3078="(传统)XDSL",VLOOKUP(S3078,[2]直销续费率明细!C:I,7,FALSE)*1,IF(O3078="GPON+XDSL",VLOOKUP(S3078,[2]直销续费率明细!C:I,7,FALSE)*1,VLOOKUP(S3078,[2]直销续费率明细!C:I,5,FALSE)*1))</f>
        <v>-40</v>
      </c>
      <c r="AL3078" s="22" t="s">
        <v>1309</v>
      </c>
      <c r="AM3078" s="22"/>
      <c r="AN3078" s="22"/>
      <c r="AO3078" s="22" t="s">
        <v>3441</v>
      </c>
      <c r="AP3078" s="22" t="s">
        <v>1301</v>
      </c>
      <c r="AS3078" s="20">
        <f>IF(Y3078&gt;=10,VLOOKUP(U3078,[2]提成计算!B:T,19,FALSE),VLOOKUP(U3078,[2]提成计算!B:T,18,FALSE))</f>
        <v>0.09</v>
      </c>
      <c r="AT3078" s="20">
        <f t="shared" ref="AT3078:AT3080" si="2153">IF(AD3078*AS3078&gt;0,AD3078*AS3078,AE3078*AS3078)</f>
        <v>97.92</v>
      </c>
      <c r="AU3078" s="20">
        <f t="shared" ref="AU3078:AU3080" si="2154">IF(AND(AK3078&lt;0,AK3078+AT3078&lt;0),-AT3078,AK3078)</f>
        <v>-40</v>
      </c>
    </row>
    <row r="3079" spans="1:47" x14ac:dyDescent="0.15">
      <c r="A3079" s="21" t="s">
        <v>1273</v>
      </c>
      <c r="B3079" s="20" t="s">
        <v>918</v>
      </c>
      <c r="C3079" s="20" t="s">
        <v>1050</v>
      </c>
      <c r="D3079" s="20" t="s">
        <v>1065</v>
      </c>
      <c r="E3079" s="20" t="s">
        <v>1730</v>
      </c>
      <c r="F3079" s="20" t="s">
        <v>1250</v>
      </c>
      <c r="G3079" s="20" t="s">
        <v>4244</v>
      </c>
      <c r="H3079" s="20"/>
      <c r="I3079" s="20">
        <v>13532931301</v>
      </c>
      <c r="J3079" s="20" t="s">
        <v>924</v>
      </c>
      <c r="K3079" s="20" t="s">
        <v>3739</v>
      </c>
      <c r="L3079" s="20" t="s">
        <v>1299</v>
      </c>
      <c r="M3079" s="20">
        <v>888</v>
      </c>
      <c r="N3079" s="20">
        <v>888</v>
      </c>
      <c r="O3079" s="20" t="s">
        <v>927</v>
      </c>
      <c r="P3079" s="20" t="s">
        <v>50</v>
      </c>
      <c r="Q3079" s="28"/>
      <c r="R3079" s="21" t="s">
        <v>69</v>
      </c>
      <c r="S3079" s="25" t="s">
        <v>1068</v>
      </c>
      <c r="T3079" s="21" t="s">
        <v>53</v>
      </c>
      <c r="U3079" s="21" t="s">
        <v>1803</v>
      </c>
      <c r="V3079" s="46">
        <v>1</v>
      </c>
      <c r="W3079" s="26">
        <f t="shared" si="2141"/>
        <v>1</v>
      </c>
      <c r="Y3079" s="21">
        <v>12</v>
      </c>
      <c r="Z3079" s="22">
        <f t="shared" si="2145"/>
        <v>888</v>
      </c>
      <c r="AA3079" s="20" t="s">
        <v>3440</v>
      </c>
      <c r="AB3079" s="22"/>
      <c r="AC3079" s="22">
        <v>1</v>
      </c>
      <c r="AD3079" s="22"/>
      <c r="AE3079" s="22">
        <f t="shared" si="2140"/>
        <v>888</v>
      </c>
      <c r="AF3079" s="22">
        <f t="shared" si="2143"/>
        <v>888</v>
      </c>
      <c r="AG3079" s="20"/>
      <c r="AH3079" s="22"/>
      <c r="AI3079" s="22"/>
      <c r="AJ3079" s="22">
        <f t="shared" si="2152"/>
        <v>888</v>
      </c>
      <c r="AK3079" s="22">
        <f>IF(O3079="(传统)XDSL",VLOOKUP(S3079,[2]直销续费率明细!C:I,7,FALSE)*1,IF(O3079="GPON+XDSL",VLOOKUP(S3079,[2]直销续费率明细!C:I,7,FALSE)*1,VLOOKUP(S3079,[2]直销续费率明细!C:I,5,FALSE)*1))</f>
        <v>15</v>
      </c>
      <c r="AL3079" s="22" t="s">
        <v>1309</v>
      </c>
      <c r="AM3079" s="22"/>
      <c r="AN3079" s="22"/>
      <c r="AO3079" s="22" t="s">
        <v>3441</v>
      </c>
      <c r="AP3079" s="22" t="s">
        <v>1301</v>
      </c>
      <c r="AS3079" s="20">
        <f>IF(Y3079&gt;=10,VLOOKUP(U3079,[2]提成计算!B:T,19,FALSE),VLOOKUP(U3079,[2]提成计算!B:T,18,FALSE))</f>
        <v>0.1</v>
      </c>
      <c r="AT3079" s="20">
        <f t="shared" si="2153"/>
        <v>88.800000000000011</v>
      </c>
      <c r="AU3079" s="20">
        <f t="shared" si="2154"/>
        <v>15</v>
      </c>
    </row>
    <row r="3080" spans="1:47" x14ac:dyDescent="0.15">
      <c r="A3080" s="21" t="s">
        <v>1273</v>
      </c>
      <c r="B3080" s="20" t="s">
        <v>918</v>
      </c>
      <c r="C3080" s="20" t="s">
        <v>1050</v>
      </c>
      <c r="D3080" s="20" t="s">
        <v>1070</v>
      </c>
      <c r="E3080" s="20" t="s">
        <v>3742</v>
      </c>
      <c r="F3080" s="20" t="s">
        <v>1250</v>
      </c>
      <c r="G3080" s="20" t="s">
        <v>4245</v>
      </c>
      <c r="H3080" s="20"/>
      <c r="I3080" s="20">
        <v>13650337469</v>
      </c>
      <c r="J3080" s="20" t="s">
        <v>924</v>
      </c>
      <c r="K3080" s="20" t="s">
        <v>103</v>
      </c>
      <c r="L3080" s="20" t="s">
        <v>1299</v>
      </c>
      <c r="M3080" s="20">
        <v>888</v>
      </c>
      <c r="N3080" s="20">
        <v>888</v>
      </c>
      <c r="O3080" s="20" t="s">
        <v>927</v>
      </c>
      <c r="P3080" s="20" t="s">
        <v>50</v>
      </c>
      <c r="Q3080" s="28"/>
      <c r="R3080" s="21" t="s">
        <v>104</v>
      </c>
      <c r="S3080" s="25" t="s">
        <v>1075</v>
      </c>
      <c r="T3080" s="21" t="s">
        <v>53</v>
      </c>
      <c r="U3080" s="21" t="s">
        <v>105</v>
      </c>
      <c r="V3080" s="46">
        <v>1</v>
      </c>
      <c r="W3080" s="26">
        <f t="shared" si="2141"/>
        <v>1</v>
      </c>
      <c r="Y3080" s="21">
        <v>12</v>
      </c>
      <c r="Z3080" s="22">
        <f t="shared" si="2145"/>
        <v>888</v>
      </c>
      <c r="AA3080" s="20" t="s">
        <v>3440</v>
      </c>
      <c r="AB3080" s="22"/>
      <c r="AC3080" s="22">
        <v>1</v>
      </c>
      <c r="AD3080" s="22"/>
      <c r="AE3080" s="22">
        <f t="shared" si="2140"/>
        <v>888</v>
      </c>
      <c r="AF3080" s="22">
        <f t="shared" si="2143"/>
        <v>888</v>
      </c>
      <c r="AG3080" s="20"/>
      <c r="AH3080" s="22"/>
      <c r="AI3080" s="22"/>
      <c r="AJ3080" s="22">
        <f t="shared" si="2152"/>
        <v>888</v>
      </c>
      <c r="AK3080" s="22">
        <f>IF(O3080="(传统)XDSL",VLOOKUP(S3080,[2]直销续费率明细!C:I,7,FALSE)*1,IF(O3080="GPON+XDSL",VLOOKUP(S3080,[2]直销续费率明细!C:I,7,FALSE)*1,VLOOKUP(S3080,[2]直销续费率明细!C:I,5,FALSE)*1))</f>
        <v>-40</v>
      </c>
      <c r="AL3080" s="22" t="s">
        <v>1300</v>
      </c>
      <c r="AM3080" s="22"/>
      <c r="AN3080" s="22"/>
      <c r="AO3080" s="22" t="s">
        <v>3441</v>
      </c>
      <c r="AP3080" s="22" t="s">
        <v>1301</v>
      </c>
      <c r="AS3080" s="20">
        <f>IF(Y3080&gt;=10,VLOOKUP(U3080,[2]提成计算!B:T,19,FALSE),VLOOKUP(U3080,[2]提成计算!B:T,18,FALSE))</f>
        <v>0.09</v>
      </c>
      <c r="AT3080" s="20">
        <f t="shared" si="2153"/>
        <v>79.92</v>
      </c>
      <c r="AU3080" s="20">
        <f t="shared" si="2154"/>
        <v>-40</v>
      </c>
    </row>
    <row r="3081" spans="1:47" x14ac:dyDescent="0.15">
      <c r="A3081" s="21" t="s">
        <v>1273</v>
      </c>
      <c r="B3081" s="20" t="s">
        <v>918</v>
      </c>
      <c r="C3081" s="20" t="s">
        <v>1050</v>
      </c>
      <c r="D3081" s="20" t="s">
        <v>1051</v>
      </c>
      <c r="E3081" s="20" t="s">
        <v>1492</v>
      </c>
      <c r="F3081" s="20" t="s">
        <v>1250</v>
      </c>
      <c r="G3081" s="20" t="s">
        <v>4246</v>
      </c>
      <c r="H3081" s="20"/>
      <c r="I3081" s="20">
        <v>13711565961</v>
      </c>
      <c r="J3081" s="20" t="s">
        <v>3444</v>
      </c>
      <c r="K3081" s="20" t="s">
        <v>3825</v>
      </c>
      <c r="L3081" s="20" t="s">
        <v>1939</v>
      </c>
      <c r="M3081" s="20">
        <v>680</v>
      </c>
      <c r="N3081" s="20">
        <v>680</v>
      </c>
      <c r="O3081" s="20" t="s">
        <v>1262</v>
      </c>
      <c r="P3081" s="20" t="s">
        <v>50</v>
      </c>
      <c r="Q3081" s="28" t="s">
        <v>3444</v>
      </c>
      <c r="R3081" s="22" t="s">
        <v>121</v>
      </c>
      <c r="S3081" s="21"/>
      <c r="T3081" s="21" t="s">
        <v>3827</v>
      </c>
      <c r="U3081" s="22" t="s">
        <v>121</v>
      </c>
      <c r="V3081" s="46">
        <v>1</v>
      </c>
      <c r="W3081" s="26">
        <f t="shared" si="2141"/>
        <v>1</v>
      </c>
      <c r="X3081" s="26">
        <f t="shared" si="2142"/>
        <v>1</v>
      </c>
      <c r="Y3081" s="21">
        <v>4</v>
      </c>
      <c r="Z3081" s="22">
        <f t="shared" si="2145"/>
        <v>680</v>
      </c>
      <c r="AA3081" s="20" t="s">
        <v>3440</v>
      </c>
      <c r="AB3081" s="22">
        <v>1</v>
      </c>
      <c r="AC3081" s="22"/>
      <c r="AD3081" s="22">
        <f>N3081</f>
        <v>680</v>
      </c>
      <c r="AE3081" s="22"/>
      <c r="AF3081" s="22">
        <f t="shared" si="2143"/>
        <v>680</v>
      </c>
      <c r="AG3081" s="20">
        <f t="shared" ref="AG3081:AG3082" si="2155">N3081</f>
        <v>680</v>
      </c>
      <c r="AH3081" s="20"/>
      <c r="AI3081" s="20"/>
      <c r="AJ3081" s="22"/>
      <c r="AK3081" s="22"/>
      <c r="AM3081" s="22"/>
      <c r="AN3081" s="22"/>
      <c r="AO3081" s="22" t="s">
        <v>3441</v>
      </c>
      <c r="AP3081" s="22" t="s">
        <v>1301</v>
      </c>
      <c r="AS3081" s="20"/>
      <c r="AT3081" s="20"/>
      <c r="AU3081" s="20"/>
    </row>
    <row r="3082" spans="1:47" x14ac:dyDescent="0.15">
      <c r="A3082" s="21" t="s">
        <v>1273</v>
      </c>
      <c r="B3082" s="20" t="s">
        <v>918</v>
      </c>
      <c r="C3082" s="20" t="s">
        <v>1050</v>
      </c>
      <c r="D3082" s="20" t="s">
        <v>1065</v>
      </c>
      <c r="E3082" s="20" t="s">
        <v>1066</v>
      </c>
      <c r="F3082" s="20" t="s">
        <v>1250</v>
      </c>
      <c r="G3082" s="20" t="s">
        <v>4247</v>
      </c>
      <c r="H3082" s="20"/>
      <c r="I3082" s="20">
        <v>13712751864</v>
      </c>
      <c r="J3082" s="20" t="s">
        <v>1268</v>
      </c>
      <c r="K3082" s="20" t="s">
        <v>4026</v>
      </c>
      <c r="L3082" s="20" t="s">
        <v>1376</v>
      </c>
      <c r="M3082" s="20">
        <v>1088</v>
      </c>
      <c r="N3082" s="20">
        <v>1088</v>
      </c>
      <c r="O3082" s="20" t="s">
        <v>927</v>
      </c>
      <c r="P3082" s="20" t="s">
        <v>50</v>
      </c>
      <c r="Q3082" s="28"/>
      <c r="R3082" s="21" t="s">
        <v>69</v>
      </c>
      <c r="S3082" s="21"/>
      <c r="T3082" s="21" t="s">
        <v>3575</v>
      </c>
      <c r="U3082" s="21" t="s">
        <v>1803</v>
      </c>
      <c r="V3082" s="46">
        <v>1</v>
      </c>
      <c r="W3082" s="26">
        <f t="shared" si="2141"/>
        <v>1</v>
      </c>
      <c r="X3082" s="26">
        <f t="shared" si="2142"/>
        <v>1</v>
      </c>
      <c r="Y3082" s="21">
        <v>10</v>
      </c>
      <c r="Z3082" s="22">
        <f t="shared" si="2145"/>
        <v>1088</v>
      </c>
      <c r="AA3082" s="20" t="s">
        <v>3440</v>
      </c>
      <c r="AB3082" s="22"/>
      <c r="AC3082" s="22">
        <v>1</v>
      </c>
      <c r="AD3082" s="22"/>
      <c r="AE3082" s="22">
        <f t="shared" ref="AE3082:AE3100" si="2156">N3082</f>
        <v>1088</v>
      </c>
      <c r="AF3082" s="22">
        <f t="shared" si="2143"/>
        <v>1088</v>
      </c>
      <c r="AG3082" s="20">
        <f t="shared" si="2155"/>
        <v>1088</v>
      </c>
      <c r="AH3082" s="20" t="str">
        <f>VLOOKUP(U3082,[1]提成计算!B:I,8,FALSE)</f>
        <v xml:space="preserve"> </v>
      </c>
      <c r="AI3082" s="20"/>
      <c r="AJ3082" s="22"/>
      <c r="AK3082" s="22"/>
      <c r="AM3082" s="22"/>
      <c r="AN3082" s="22"/>
      <c r="AO3082" s="22" t="s">
        <v>3441</v>
      </c>
      <c r="AP3082" s="22" t="s">
        <v>1301</v>
      </c>
      <c r="AS3082" s="20"/>
      <c r="AT3082" s="20"/>
      <c r="AU3082" s="20"/>
    </row>
    <row r="3083" spans="1:47" x14ac:dyDescent="0.15">
      <c r="A3083" s="21" t="s">
        <v>1273</v>
      </c>
      <c r="B3083" s="20" t="s">
        <v>918</v>
      </c>
      <c r="C3083" s="20" t="s">
        <v>1050</v>
      </c>
      <c r="D3083" s="20" t="s">
        <v>1051</v>
      </c>
      <c r="E3083" s="20" t="s">
        <v>1492</v>
      </c>
      <c r="F3083" s="20" t="s">
        <v>1250</v>
      </c>
      <c r="G3083" s="20" t="s">
        <v>4248</v>
      </c>
      <c r="H3083" s="20"/>
      <c r="I3083" s="20">
        <v>13527900955</v>
      </c>
      <c r="J3083" s="20" t="s">
        <v>924</v>
      </c>
      <c r="K3083" s="20" t="s">
        <v>202</v>
      </c>
      <c r="L3083" s="20" t="s">
        <v>2137</v>
      </c>
      <c r="M3083" s="20">
        <v>1408</v>
      </c>
      <c r="N3083" s="20">
        <v>1408</v>
      </c>
      <c r="O3083" s="20" t="s">
        <v>927</v>
      </c>
      <c r="P3083" s="20" t="s">
        <v>50</v>
      </c>
      <c r="Q3083" s="28"/>
      <c r="R3083" s="21" t="s">
        <v>121</v>
      </c>
      <c r="S3083" s="25" t="s">
        <v>1494</v>
      </c>
      <c r="T3083" s="21" t="s">
        <v>53</v>
      </c>
      <c r="U3083" s="21" t="s">
        <v>203</v>
      </c>
      <c r="V3083" s="46">
        <v>1</v>
      </c>
      <c r="W3083" s="26">
        <f t="shared" si="2141"/>
        <v>1</v>
      </c>
      <c r="Y3083" s="21">
        <v>12</v>
      </c>
      <c r="Z3083" s="22">
        <f t="shared" si="2145"/>
        <v>1408</v>
      </c>
      <c r="AA3083" s="20" t="s">
        <v>3440</v>
      </c>
      <c r="AB3083" s="22"/>
      <c r="AC3083" s="22">
        <v>1</v>
      </c>
      <c r="AD3083" s="22"/>
      <c r="AE3083" s="22">
        <f t="shared" si="2156"/>
        <v>1408</v>
      </c>
      <c r="AF3083" s="22">
        <f t="shared" si="2143"/>
        <v>1408</v>
      </c>
      <c r="AG3083" s="20"/>
      <c r="AH3083" s="22"/>
      <c r="AI3083" s="22"/>
      <c r="AJ3083" s="22">
        <f t="shared" ref="AJ3083:AJ3085" si="2157">N3083</f>
        <v>1408</v>
      </c>
      <c r="AK3083" s="22">
        <f>IF(O3083="(传统)XDSL",VLOOKUP(S3083,[2]直销续费率明细!C:I,7,FALSE)*1,IF(O3083="GPON+XDSL",VLOOKUP(S3083,[2]直销续费率明细!C:I,7,FALSE)*1,VLOOKUP(S3083,[2]直销续费率明细!C:I,5,FALSE)*1))</f>
        <v>25</v>
      </c>
      <c r="AL3083" s="22" t="s">
        <v>1309</v>
      </c>
      <c r="AM3083" s="22"/>
      <c r="AN3083" s="22"/>
      <c r="AO3083" s="22" t="s">
        <v>2216</v>
      </c>
      <c r="AP3083" s="22" t="s">
        <v>1301</v>
      </c>
      <c r="AS3083" s="20">
        <f>IF(Y3083&gt;=10,VLOOKUP(U3083,[2]提成计算!B:T,19,FALSE),VLOOKUP(U3083,[2]提成计算!B:T,18,FALSE))</f>
        <v>0.09</v>
      </c>
      <c r="AT3083" s="20">
        <f t="shared" ref="AT3083:AT3085" si="2158">IF(AD3083*AS3083&gt;0,AD3083*AS3083,AE3083*AS3083)</f>
        <v>126.72</v>
      </c>
      <c r="AU3083" s="20">
        <f t="shared" ref="AU3083:AU3085" si="2159">IF(AND(AK3083&lt;0,AK3083+AT3083&lt;0),-AT3083,AK3083)</f>
        <v>25</v>
      </c>
    </row>
    <row r="3084" spans="1:47" x14ac:dyDescent="0.15">
      <c r="A3084" s="21" t="s">
        <v>1273</v>
      </c>
      <c r="B3084" s="20" t="s">
        <v>918</v>
      </c>
      <c r="C3084" s="20" t="s">
        <v>1050</v>
      </c>
      <c r="D3084" s="20" t="s">
        <v>1051</v>
      </c>
      <c r="E3084" s="20" t="s">
        <v>1817</v>
      </c>
      <c r="F3084" s="20" t="s">
        <v>1250</v>
      </c>
      <c r="G3084" s="20" t="s">
        <v>4249</v>
      </c>
      <c r="H3084" s="20"/>
      <c r="I3084" s="20">
        <v>13412634363</v>
      </c>
      <c r="J3084" s="20" t="s">
        <v>924</v>
      </c>
      <c r="K3084" s="20" t="s">
        <v>254</v>
      </c>
      <c r="L3084" s="20" t="s">
        <v>1299</v>
      </c>
      <c r="M3084" s="20">
        <v>888</v>
      </c>
      <c r="N3084" s="20">
        <v>888</v>
      </c>
      <c r="O3084" s="20" t="s">
        <v>927</v>
      </c>
      <c r="P3084" s="20" t="s">
        <v>50</v>
      </c>
      <c r="Q3084" s="28"/>
      <c r="R3084" s="21" t="s">
        <v>121</v>
      </c>
      <c r="S3084" s="25" t="s">
        <v>1054</v>
      </c>
      <c r="T3084" s="21" t="s">
        <v>53</v>
      </c>
      <c r="U3084" s="21" t="s">
        <v>255</v>
      </c>
      <c r="V3084" s="46">
        <v>1</v>
      </c>
      <c r="W3084" s="26">
        <f t="shared" si="2141"/>
        <v>1</v>
      </c>
      <c r="Y3084" s="21">
        <v>12</v>
      </c>
      <c r="Z3084" s="22">
        <f t="shared" si="2145"/>
        <v>888</v>
      </c>
      <c r="AA3084" s="20" t="s">
        <v>2218</v>
      </c>
      <c r="AB3084" s="22"/>
      <c r="AC3084" s="22">
        <v>1</v>
      </c>
      <c r="AD3084" s="22"/>
      <c r="AE3084" s="22">
        <f t="shared" si="2156"/>
        <v>888</v>
      </c>
      <c r="AF3084" s="22">
        <f t="shared" si="2143"/>
        <v>888</v>
      </c>
      <c r="AG3084" s="20"/>
      <c r="AH3084" s="22"/>
      <c r="AI3084" s="22"/>
      <c r="AJ3084" s="22">
        <f t="shared" si="2157"/>
        <v>888</v>
      </c>
      <c r="AK3084" s="22">
        <f>IF(O3084="(传统)XDSL",VLOOKUP(S3084,[2]直销续费率明细!C:I,7,FALSE)*1,IF(O3084="GPON+XDSL",VLOOKUP(S3084,[2]直销续费率明细!C:I,7,FALSE)*1,VLOOKUP(S3084,[2]直销续费率明细!C:I,5,FALSE)*1))</f>
        <v>25</v>
      </c>
      <c r="AL3084" s="22" t="s">
        <v>1309</v>
      </c>
      <c r="AM3084" s="22"/>
      <c r="AN3084" s="22"/>
      <c r="AO3084" s="22" t="s">
        <v>2216</v>
      </c>
      <c r="AP3084" s="22" t="s">
        <v>1301</v>
      </c>
      <c r="AS3084" s="20">
        <f>IF(Y3084&gt;=10,VLOOKUP(U3084,[2]提成计算!B:T,19,FALSE),VLOOKUP(U3084,[2]提成计算!B:T,18,FALSE))</f>
        <v>0.09</v>
      </c>
      <c r="AT3084" s="20">
        <f t="shared" si="2158"/>
        <v>79.92</v>
      </c>
      <c r="AU3084" s="20">
        <f t="shared" si="2159"/>
        <v>25</v>
      </c>
    </row>
    <row r="3085" spans="1:47" x14ac:dyDescent="0.15">
      <c r="A3085" s="21" t="s">
        <v>1273</v>
      </c>
      <c r="B3085" s="20" t="s">
        <v>918</v>
      </c>
      <c r="C3085" s="20" t="s">
        <v>1050</v>
      </c>
      <c r="D3085" s="20" t="s">
        <v>1062</v>
      </c>
      <c r="E3085" s="20" t="s">
        <v>1055</v>
      </c>
      <c r="F3085" s="20" t="s">
        <v>1250</v>
      </c>
      <c r="G3085" s="20" t="s">
        <v>4250</v>
      </c>
      <c r="H3085" s="20"/>
      <c r="I3085" s="20">
        <v>13602349351</v>
      </c>
      <c r="J3085" s="20" t="s">
        <v>924</v>
      </c>
      <c r="K3085" s="20" t="s">
        <v>3805</v>
      </c>
      <c r="L3085" s="20" t="s">
        <v>1299</v>
      </c>
      <c r="M3085" s="20">
        <v>888</v>
      </c>
      <c r="N3085" s="20">
        <v>888</v>
      </c>
      <c r="O3085" s="20" t="s">
        <v>927</v>
      </c>
      <c r="P3085" s="20" t="s">
        <v>50</v>
      </c>
      <c r="Q3085" s="28"/>
      <c r="R3085" s="21" t="s">
        <v>69</v>
      </c>
      <c r="S3085" s="25" t="s">
        <v>1060</v>
      </c>
      <c r="T3085" s="21" t="s">
        <v>53</v>
      </c>
      <c r="U3085" s="21" t="s">
        <v>3806</v>
      </c>
      <c r="V3085" s="46">
        <v>1</v>
      </c>
      <c r="W3085" s="26">
        <f t="shared" si="2141"/>
        <v>1</v>
      </c>
      <c r="Y3085" s="21">
        <v>12</v>
      </c>
      <c r="Z3085" s="22">
        <f t="shared" si="2145"/>
        <v>888</v>
      </c>
      <c r="AA3085" s="20" t="s">
        <v>2218</v>
      </c>
      <c r="AB3085" s="22"/>
      <c r="AC3085" s="22">
        <v>1</v>
      </c>
      <c r="AD3085" s="22"/>
      <c r="AE3085" s="22">
        <f t="shared" si="2156"/>
        <v>888</v>
      </c>
      <c r="AF3085" s="22">
        <f t="shared" si="2143"/>
        <v>888</v>
      </c>
      <c r="AG3085" s="20"/>
      <c r="AH3085" s="22"/>
      <c r="AI3085" s="22"/>
      <c r="AJ3085" s="22">
        <f t="shared" si="2157"/>
        <v>888</v>
      </c>
      <c r="AK3085" s="22">
        <f>IF(O3085="(传统)XDSL",VLOOKUP(S3085,[2]直销续费率明细!C:I,7,FALSE)*1,IF(O3085="GPON+XDSL",VLOOKUP(S3085,[2]直销续费率明细!C:I,7,FALSE)*1,VLOOKUP(S3085,[2]直销续费率明细!C:I,5,FALSE)*1))</f>
        <v>-40</v>
      </c>
      <c r="AL3085" s="22" t="s">
        <v>1309</v>
      </c>
      <c r="AM3085" s="22"/>
      <c r="AN3085" s="22"/>
      <c r="AO3085" s="22" t="s">
        <v>2216</v>
      </c>
      <c r="AP3085" s="22" t="s">
        <v>1301</v>
      </c>
      <c r="AS3085" s="20">
        <f>IF(Y3085&gt;=10,VLOOKUP(U3085,[2]提成计算!B:T,19,FALSE),VLOOKUP(U3085,[2]提成计算!B:T,18,FALSE))</f>
        <v>0.09</v>
      </c>
      <c r="AT3085" s="20">
        <f t="shared" si="2158"/>
        <v>79.92</v>
      </c>
      <c r="AU3085" s="20">
        <f t="shared" si="2159"/>
        <v>-40</v>
      </c>
    </row>
    <row r="3086" spans="1:47" x14ac:dyDescent="0.15">
      <c r="A3086" s="21" t="s">
        <v>1273</v>
      </c>
      <c r="B3086" s="20" t="s">
        <v>918</v>
      </c>
      <c r="C3086" s="20" t="s">
        <v>1050</v>
      </c>
      <c r="D3086" s="20" t="s">
        <v>1070</v>
      </c>
      <c r="E3086" s="20" t="s">
        <v>1606</v>
      </c>
      <c r="F3086" s="20" t="s">
        <v>1250</v>
      </c>
      <c r="G3086" s="20" t="s">
        <v>4251</v>
      </c>
      <c r="H3086" s="20"/>
      <c r="I3086" s="20">
        <v>13544799218</v>
      </c>
      <c r="J3086" s="20" t="s">
        <v>1268</v>
      </c>
      <c r="K3086" s="20" t="s">
        <v>3751</v>
      </c>
      <c r="L3086" s="20" t="s">
        <v>1966</v>
      </c>
      <c r="M3086" s="20">
        <v>1598</v>
      </c>
      <c r="N3086" s="20">
        <v>1598</v>
      </c>
      <c r="O3086" s="20" t="s">
        <v>927</v>
      </c>
      <c r="P3086" s="20" t="s">
        <v>50</v>
      </c>
      <c r="Q3086" s="28"/>
      <c r="R3086" s="21" t="s">
        <v>104</v>
      </c>
      <c r="S3086" s="21"/>
      <c r="T3086" s="21" t="s">
        <v>53</v>
      </c>
      <c r="U3086" s="21" t="s">
        <v>1733</v>
      </c>
      <c r="V3086" s="46">
        <v>1</v>
      </c>
      <c r="W3086" s="26">
        <f t="shared" si="2141"/>
        <v>1</v>
      </c>
      <c r="X3086" s="26">
        <f t="shared" si="2142"/>
        <v>1</v>
      </c>
      <c r="Y3086" s="21">
        <v>50</v>
      </c>
      <c r="Z3086" s="22">
        <f t="shared" si="2145"/>
        <v>1598</v>
      </c>
      <c r="AA3086" s="20" t="s">
        <v>2218</v>
      </c>
      <c r="AB3086" s="22"/>
      <c r="AC3086" s="22">
        <v>1</v>
      </c>
      <c r="AD3086" s="22"/>
      <c r="AE3086" s="22">
        <f t="shared" si="2156"/>
        <v>1598</v>
      </c>
      <c r="AF3086" s="22">
        <f t="shared" si="2143"/>
        <v>1598</v>
      </c>
      <c r="AG3086" s="20">
        <f t="shared" ref="AG3086:AG3087" si="2160">N3086</f>
        <v>1598</v>
      </c>
      <c r="AH3086" s="20" t="str">
        <f>VLOOKUP(U3086,[1]提成计算!B:I,8,FALSE)</f>
        <v xml:space="preserve"> </v>
      </c>
      <c r="AI3086" s="20"/>
      <c r="AJ3086" s="22"/>
      <c r="AK3086" s="22"/>
      <c r="AM3086" s="22"/>
      <c r="AN3086" s="22"/>
      <c r="AO3086" s="22" t="s">
        <v>3441</v>
      </c>
      <c r="AP3086" s="22" t="s">
        <v>1301</v>
      </c>
      <c r="AS3086" s="20"/>
      <c r="AT3086" s="20"/>
      <c r="AU3086" s="20"/>
    </row>
    <row r="3087" spans="1:47" x14ac:dyDescent="0.15">
      <c r="A3087" s="21" t="s">
        <v>1273</v>
      </c>
      <c r="B3087" s="20" t="s">
        <v>918</v>
      </c>
      <c r="C3087" s="20" t="s">
        <v>1050</v>
      </c>
      <c r="D3087" s="20" t="s">
        <v>1070</v>
      </c>
      <c r="E3087" s="20" t="s">
        <v>1063</v>
      </c>
      <c r="F3087" s="20" t="s">
        <v>1250</v>
      </c>
      <c r="G3087" s="20" t="s">
        <v>4252</v>
      </c>
      <c r="H3087" s="20"/>
      <c r="I3087" s="20">
        <v>13618666781</v>
      </c>
      <c r="J3087" s="20" t="s">
        <v>3444</v>
      </c>
      <c r="K3087" s="20" t="s">
        <v>3751</v>
      </c>
      <c r="L3087" s="20" t="s">
        <v>1358</v>
      </c>
      <c r="M3087" s="20">
        <v>1088</v>
      </c>
      <c r="N3087" s="20">
        <v>1088</v>
      </c>
      <c r="O3087" s="20" t="s">
        <v>927</v>
      </c>
      <c r="P3087" s="20" t="s">
        <v>50</v>
      </c>
      <c r="Q3087" s="28" t="s">
        <v>3444</v>
      </c>
      <c r="R3087" s="21" t="s">
        <v>104</v>
      </c>
      <c r="S3087" s="21"/>
      <c r="T3087" s="21" t="s">
        <v>53</v>
      </c>
      <c r="U3087" s="21" t="s">
        <v>1733</v>
      </c>
      <c r="V3087" s="46">
        <v>1</v>
      </c>
      <c r="W3087" s="26">
        <f t="shared" si="2141"/>
        <v>1</v>
      </c>
      <c r="X3087" s="26">
        <f t="shared" si="2142"/>
        <v>1</v>
      </c>
      <c r="Y3087" s="21">
        <v>10</v>
      </c>
      <c r="Z3087" s="22">
        <f t="shared" si="2145"/>
        <v>1088</v>
      </c>
      <c r="AA3087" s="20" t="s">
        <v>3440</v>
      </c>
      <c r="AB3087" s="22"/>
      <c r="AC3087" s="22">
        <v>1</v>
      </c>
      <c r="AD3087" s="22"/>
      <c r="AE3087" s="22">
        <f t="shared" si="2156"/>
        <v>1088</v>
      </c>
      <c r="AF3087" s="22">
        <f t="shared" si="2143"/>
        <v>1088</v>
      </c>
      <c r="AG3087" s="20">
        <f t="shared" si="2160"/>
        <v>1088</v>
      </c>
      <c r="AH3087" s="20" t="str">
        <f>VLOOKUP(U3087,[1]提成计算!B:I,8,FALSE)</f>
        <v xml:space="preserve"> </v>
      </c>
      <c r="AI3087" s="20"/>
      <c r="AJ3087" s="22"/>
      <c r="AK3087" s="22"/>
      <c r="AM3087" s="22"/>
      <c r="AN3087" s="22"/>
      <c r="AO3087" s="22" t="s">
        <v>3441</v>
      </c>
      <c r="AP3087" s="22" t="s">
        <v>1301</v>
      </c>
      <c r="AS3087" s="20"/>
      <c r="AT3087" s="20"/>
      <c r="AU3087" s="20"/>
    </row>
    <row r="3088" spans="1:47" x14ac:dyDescent="0.15">
      <c r="A3088" s="21" t="s">
        <v>1273</v>
      </c>
      <c r="B3088" s="20" t="s">
        <v>918</v>
      </c>
      <c r="C3088" s="20" t="s">
        <v>1050</v>
      </c>
      <c r="D3088" s="20" t="s">
        <v>1065</v>
      </c>
      <c r="E3088" s="20" t="s">
        <v>3766</v>
      </c>
      <c r="F3088" s="20" t="s">
        <v>1250</v>
      </c>
      <c r="G3088" s="20" t="s">
        <v>4253</v>
      </c>
      <c r="H3088" s="20"/>
      <c r="I3088" s="20">
        <v>13717396911</v>
      </c>
      <c r="J3088" s="20" t="s">
        <v>924</v>
      </c>
      <c r="K3088" s="20" t="s">
        <v>68</v>
      </c>
      <c r="L3088" s="20" t="s">
        <v>1299</v>
      </c>
      <c r="M3088" s="20">
        <v>888</v>
      </c>
      <c r="N3088" s="20">
        <v>888</v>
      </c>
      <c r="O3088" s="20" t="s">
        <v>927</v>
      </c>
      <c r="P3088" s="20" t="s">
        <v>50</v>
      </c>
      <c r="Q3088" s="28"/>
      <c r="R3088" s="21" t="s">
        <v>69</v>
      </c>
      <c r="S3088" s="25" t="s">
        <v>4147</v>
      </c>
      <c r="T3088" s="21" t="s">
        <v>53</v>
      </c>
      <c r="U3088" s="21" t="s">
        <v>70</v>
      </c>
      <c r="V3088" s="46">
        <v>1</v>
      </c>
      <c r="W3088" s="26">
        <f t="shared" si="2141"/>
        <v>1</v>
      </c>
      <c r="Y3088" s="21">
        <v>12</v>
      </c>
      <c r="Z3088" s="22">
        <f t="shared" si="2145"/>
        <v>888</v>
      </c>
      <c r="AA3088" s="20" t="s">
        <v>3440</v>
      </c>
      <c r="AB3088" s="22"/>
      <c r="AC3088" s="22">
        <v>1</v>
      </c>
      <c r="AD3088" s="22"/>
      <c r="AE3088" s="22">
        <f t="shared" si="2156"/>
        <v>888</v>
      </c>
      <c r="AF3088" s="22">
        <f t="shared" si="2143"/>
        <v>888</v>
      </c>
      <c r="AG3088" s="20"/>
      <c r="AH3088" s="22"/>
      <c r="AI3088" s="22"/>
      <c r="AJ3088" s="22">
        <f>N3088</f>
        <v>888</v>
      </c>
      <c r="AK3088" s="22">
        <f>IF(O3088="(传统)XDSL",VLOOKUP(S3088,[2]直销续费率明细!C:I,7,FALSE)*1,IF(O3088="GPON+XDSL",VLOOKUP(S3088,[2]直销续费率明细!C:I,7,FALSE)*1,VLOOKUP(S3088,[2]直销续费率明细!C:I,5,FALSE)*1))</f>
        <v>-40</v>
      </c>
      <c r="AL3088" s="22" t="s">
        <v>1309</v>
      </c>
      <c r="AM3088" s="22"/>
      <c r="AN3088" s="22"/>
      <c r="AO3088" s="22" t="s">
        <v>3441</v>
      </c>
      <c r="AP3088" s="22" t="s">
        <v>1301</v>
      </c>
      <c r="AS3088" s="20">
        <f>IF(Y3088&gt;=10,VLOOKUP(U3088,[2]提成计算!B:T,19,FALSE),VLOOKUP(U3088,[2]提成计算!B:T,18,FALSE))</f>
        <v>0.09</v>
      </c>
      <c r="AT3088" s="20">
        <f t="shared" ref="AT3088" si="2161">IF(AD3088*AS3088&gt;0,AD3088*AS3088,AE3088*AS3088)</f>
        <v>79.92</v>
      </c>
      <c r="AU3088" s="20">
        <f t="shared" ref="AU3088" si="2162">IF(AND(AK3088&lt;0,AK3088+AT3088&lt;0),-AT3088,AK3088)</f>
        <v>-40</v>
      </c>
    </row>
    <row r="3089" spans="1:47" x14ac:dyDescent="0.15">
      <c r="A3089" s="21" t="s">
        <v>1273</v>
      </c>
      <c r="B3089" s="20" t="s">
        <v>918</v>
      </c>
      <c r="C3089" s="20" t="s">
        <v>1050</v>
      </c>
      <c r="D3089" s="20" t="s">
        <v>1078</v>
      </c>
      <c r="E3089" s="20" t="s">
        <v>1084</v>
      </c>
      <c r="F3089" s="20" t="s">
        <v>1250</v>
      </c>
      <c r="G3089" s="20" t="s">
        <v>4254</v>
      </c>
      <c r="H3089" s="20"/>
      <c r="I3089" s="20">
        <v>18269555563</v>
      </c>
      <c r="J3089" s="20" t="s">
        <v>1268</v>
      </c>
      <c r="K3089" s="20" t="s">
        <v>1086</v>
      </c>
      <c r="L3089" s="20" t="s">
        <v>1358</v>
      </c>
      <c r="M3089" s="20">
        <v>1088</v>
      </c>
      <c r="N3089" s="20">
        <v>1088</v>
      </c>
      <c r="O3089" s="20" t="s">
        <v>927</v>
      </c>
      <c r="P3089" s="20" t="s">
        <v>50</v>
      </c>
      <c r="Q3089" s="28"/>
      <c r="R3089" s="21" t="s">
        <v>1082</v>
      </c>
      <c r="S3089" s="21"/>
      <c r="T3089" s="21" t="s">
        <v>53</v>
      </c>
      <c r="U3089" s="21" t="s">
        <v>1088</v>
      </c>
      <c r="V3089" s="46">
        <v>1</v>
      </c>
      <c r="W3089" s="26">
        <f t="shared" si="2141"/>
        <v>1</v>
      </c>
      <c r="X3089" s="26">
        <f t="shared" si="2142"/>
        <v>1</v>
      </c>
      <c r="Y3089" s="21">
        <v>10</v>
      </c>
      <c r="Z3089" s="22">
        <f t="shared" si="2145"/>
        <v>1088</v>
      </c>
      <c r="AA3089" s="20" t="s">
        <v>3440</v>
      </c>
      <c r="AB3089" s="22"/>
      <c r="AC3089" s="22">
        <v>1</v>
      </c>
      <c r="AD3089" s="22"/>
      <c r="AE3089" s="22">
        <f t="shared" si="2156"/>
        <v>1088</v>
      </c>
      <c r="AF3089" s="22">
        <f t="shared" si="2143"/>
        <v>1088</v>
      </c>
      <c r="AG3089" s="20">
        <f t="shared" ref="AG3089:AG3090" si="2163">N3089</f>
        <v>1088</v>
      </c>
      <c r="AH3089" s="20" t="str">
        <f>VLOOKUP(U3089,[1]提成计算!B:I,8,FALSE)</f>
        <v xml:space="preserve"> </v>
      </c>
      <c r="AI3089" s="20"/>
      <c r="AJ3089" s="22"/>
      <c r="AK3089" s="22"/>
      <c r="AM3089" s="22"/>
      <c r="AN3089" s="22"/>
      <c r="AO3089" s="22" t="s">
        <v>3441</v>
      </c>
      <c r="AP3089" s="22" t="s">
        <v>1301</v>
      </c>
      <c r="AS3089" s="20"/>
      <c r="AT3089" s="20"/>
      <c r="AU3089" s="20"/>
    </row>
    <row r="3090" spans="1:47" x14ac:dyDescent="0.15">
      <c r="A3090" s="21" t="s">
        <v>1273</v>
      </c>
      <c r="B3090" s="20" t="s">
        <v>918</v>
      </c>
      <c r="C3090" s="20" t="s">
        <v>1050</v>
      </c>
      <c r="D3090" s="20" t="s">
        <v>1065</v>
      </c>
      <c r="E3090" s="20" t="s">
        <v>3766</v>
      </c>
      <c r="F3090" s="20" t="s">
        <v>1250</v>
      </c>
      <c r="G3090" s="20" t="s">
        <v>4255</v>
      </c>
      <c r="H3090" s="20"/>
      <c r="I3090" s="20">
        <v>15992868397</v>
      </c>
      <c r="J3090" s="20" t="s">
        <v>3444</v>
      </c>
      <c r="K3090" s="20" t="s">
        <v>68</v>
      </c>
      <c r="L3090" s="20" t="s">
        <v>1358</v>
      </c>
      <c r="M3090" s="20">
        <v>1088</v>
      </c>
      <c r="N3090" s="20">
        <v>1088</v>
      </c>
      <c r="O3090" s="20" t="s">
        <v>927</v>
      </c>
      <c r="P3090" s="20" t="s">
        <v>50</v>
      </c>
      <c r="Q3090" s="28" t="s">
        <v>3444</v>
      </c>
      <c r="R3090" s="21" t="s">
        <v>69</v>
      </c>
      <c r="S3090" s="21"/>
      <c r="T3090" s="21" t="s">
        <v>53</v>
      </c>
      <c r="U3090" s="21" t="s">
        <v>70</v>
      </c>
      <c r="V3090" s="46">
        <v>1</v>
      </c>
      <c r="W3090" s="26">
        <f t="shared" si="2141"/>
        <v>1</v>
      </c>
      <c r="X3090" s="26">
        <f t="shared" si="2142"/>
        <v>1</v>
      </c>
      <c r="Y3090" s="21">
        <v>10</v>
      </c>
      <c r="Z3090" s="22">
        <f t="shared" si="2145"/>
        <v>1088</v>
      </c>
      <c r="AA3090" s="20" t="s">
        <v>3440</v>
      </c>
      <c r="AB3090" s="22"/>
      <c r="AC3090" s="22">
        <v>1</v>
      </c>
      <c r="AD3090" s="22"/>
      <c r="AE3090" s="22">
        <f t="shared" si="2156"/>
        <v>1088</v>
      </c>
      <c r="AF3090" s="22">
        <f t="shared" si="2143"/>
        <v>1088</v>
      </c>
      <c r="AG3090" s="20">
        <f t="shared" si="2163"/>
        <v>1088</v>
      </c>
      <c r="AH3090" s="20" t="str">
        <f>VLOOKUP(U3090,[1]提成计算!B:I,8,FALSE)</f>
        <v xml:space="preserve"> </v>
      </c>
      <c r="AI3090" s="20"/>
      <c r="AJ3090" s="22"/>
      <c r="AK3090" s="22"/>
      <c r="AM3090" s="22"/>
      <c r="AN3090" s="22"/>
      <c r="AO3090" s="22" t="s">
        <v>3441</v>
      </c>
      <c r="AP3090" s="22" t="s">
        <v>1301</v>
      </c>
      <c r="AS3090" s="20"/>
      <c r="AT3090" s="20"/>
      <c r="AU3090" s="20"/>
    </row>
    <row r="3091" spans="1:47" x14ac:dyDescent="0.15">
      <c r="A3091" s="21" t="s">
        <v>1273</v>
      </c>
      <c r="B3091" s="20" t="s">
        <v>918</v>
      </c>
      <c r="C3091" s="20" t="s">
        <v>1050</v>
      </c>
      <c r="D3091" s="20" t="s">
        <v>1078</v>
      </c>
      <c r="E3091" s="20" t="s">
        <v>1093</v>
      </c>
      <c r="F3091" s="20" t="s">
        <v>1250</v>
      </c>
      <c r="G3091" s="20" t="s">
        <v>4256</v>
      </c>
      <c r="H3091" s="20"/>
      <c r="I3091" s="20">
        <v>15818408539</v>
      </c>
      <c r="J3091" s="20" t="s">
        <v>924</v>
      </c>
      <c r="K3091" s="20" t="s">
        <v>3967</v>
      </c>
      <c r="L3091" s="20" t="s">
        <v>1299</v>
      </c>
      <c r="M3091" s="20">
        <v>888</v>
      </c>
      <c r="N3091" s="20">
        <v>888</v>
      </c>
      <c r="O3091" s="20" t="s">
        <v>927</v>
      </c>
      <c r="P3091" s="20" t="s">
        <v>50</v>
      </c>
      <c r="Q3091" s="28"/>
      <c r="R3091" s="21" t="s">
        <v>1082</v>
      </c>
      <c r="S3091" s="25" t="s">
        <v>1087</v>
      </c>
      <c r="T3091" s="21" t="s">
        <v>53</v>
      </c>
      <c r="U3091" s="21" t="s">
        <v>1088</v>
      </c>
      <c r="V3091" s="46">
        <v>1</v>
      </c>
      <c r="W3091" s="26">
        <f t="shared" si="2141"/>
        <v>1</v>
      </c>
      <c r="Y3091" s="21">
        <v>12</v>
      </c>
      <c r="Z3091" s="22">
        <f t="shared" si="2145"/>
        <v>888</v>
      </c>
      <c r="AA3091" s="20" t="s">
        <v>3440</v>
      </c>
      <c r="AB3091" s="22"/>
      <c r="AC3091" s="22">
        <v>1</v>
      </c>
      <c r="AD3091" s="22"/>
      <c r="AE3091" s="22">
        <f t="shared" si="2156"/>
        <v>888</v>
      </c>
      <c r="AF3091" s="22">
        <f t="shared" si="2143"/>
        <v>888</v>
      </c>
      <c r="AG3091" s="20"/>
      <c r="AH3091" s="22"/>
      <c r="AI3091" s="22"/>
      <c r="AJ3091" s="22">
        <f>N3091</f>
        <v>888</v>
      </c>
      <c r="AK3091" s="22">
        <f>IF(O3091="(传统)XDSL",VLOOKUP(S3091,[2]直销续费率明细!C:I,7,FALSE)*1,IF(O3091="GPON+XDSL",VLOOKUP(S3091,[2]直销续费率明细!C:I,7,FALSE)*1,VLOOKUP(S3091,[2]直销续费率明细!C:I,5,FALSE)*1))</f>
        <v>25</v>
      </c>
      <c r="AL3091" s="22" t="s">
        <v>1300</v>
      </c>
      <c r="AM3091" s="22"/>
      <c r="AN3091" s="22"/>
      <c r="AO3091" s="22" t="s">
        <v>3441</v>
      </c>
      <c r="AP3091" s="22" t="s">
        <v>1301</v>
      </c>
      <c r="AS3091" s="20">
        <f>IF(Y3091&gt;=10,VLOOKUP(U3091,[2]提成计算!B:T,19,FALSE),VLOOKUP(U3091,[2]提成计算!B:T,18,FALSE))</f>
        <v>0.12</v>
      </c>
      <c r="AT3091" s="20">
        <f t="shared" ref="AT3091" si="2164">IF(AD3091*AS3091&gt;0,AD3091*AS3091,AE3091*AS3091)</f>
        <v>106.56</v>
      </c>
      <c r="AU3091" s="20">
        <f t="shared" ref="AU3091" si="2165">IF(AND(AK3091&lt;0,AK3091+AT3091&lt;0),-AT3091,AK3091)</f>
        <v>25</v>
      </c>
    </row>
    <row r="3092" spans="1:47" x14ac:dyDescent="0.15">
      <c r="A3092" s="21" t="s">
        <v>1273</v>
      </c>
      <c r="B3092" s="20" t="s">
        <v>918</v>
      </c>
      <c r="C3092" s="20" t="s">
        <v>1050</v>
      </c>
      <c r="D3092" s="20" t="s">
        <v>1078</v>
      </c>
      <c r="E3092" s="20" t="s">
        <v>1079</v>
      </c>
      <c r="F3092" s="20" t="s">
        <v>1250</v>
      </c>
      <c r="G3092" s="20" t="s">
        <v>4257</v>
      </c>
      <c r="H3092" s="20"/>
      <c r="I3092" s="20">
        <v>15999854489</v>
      </c>
      <c r="J3092" s="20" t="s">
        <v>3444</v>
      </c>
      <c r="K3092" s="20" t="s">
        <v>1081</v>
      </c>
      <c r="L3092" s="20" t="s">
        <v>1358</v>
      </c>
      <c r="M3092" s="20">
        <v>1088</v>
      </c>
      <c r="N3092" s="20">
        <v>1088</v>
      </c>
      <c r="O3092" s="20" t="s">
        <v>927</v>
      </c>
      <c r="P3092" s="20" t="s">
        <v>50</v>
      </c>
      <c r="Q3092" s="28" t="s">
        <v>3444</v>
      </c>
      <c r="R3092" s="21" t="s">
        <v>1082</v>
      </c>
      <c r="S3092" s="21"/>
      <c r="T3092" s="21" t="s">
        <v>53</v>
      </c>
      <c r="U3092" s="21" t="s">
        <v>1083</v>
      </c>
      <c r="V3092" s="46">
        <v>1</v>
      </c>
      <c r="W3092" s="26">
        <f t="shared" si="2141"/>
        <v>1</v>
      </c>
      <c r="X3092" s="26">
        <f t="shared" si="2142"/>
        <v>1</v>
      </c>
      <c r="Y3092" s="21">
        <v>10</v>
      </c>
      <c r="Z3092" s="22">
        <f t="shared" si="2145"/>
        <v>1088</v>
      </c>
      <c r="AA3092" s="20" t="s">
        <v>3440</v>
      </c>
      <c r="AB3092" s="22"/>
      <c r="AC3092" s="22">
        <v>1</v>
      </c>
      <c r="AD3092" s="22"/>
      <c r="AE3092" s="22">
        <f t="shared" si="2156"/>
        <v>1088</v>
      </c>
      <c r="AF3092" s="22">
        <f t="shared" si="2143"/>
        <v>1088</v>
      </c>
      <c r="AG3092" s="20">
        <f>N3092</f>
        <v>1088</v>
      </c>
      <c r="AH3092" s="20" t="str">
        <f>VLOOKUP(U3092,[1]提成计算!B:I,8,FALSE)</f>
        <v xml:space="preserve"> </v>
      </c>
      <c r="AI3092" s="20"/>
      <c r="AJ3092" s="22"/>
      <c r="AK3092" s="22"/>
      <c r="AM3092" s="22"/>
      <c r="AN3092" s="22"/>
      <c r="AO3092" s="22" t="s">
        <v>2216</v>
      </c>
      <c r="AP3092" s="22" t="s">
        <v>1301</v>
      </c>
      <c r="AS3092" s="20"/>
      <c r="AT3092" s="20"/>
      <c r="AU3092" s="20"/>
    </row>
    <row r="3093" spans="1:47" x14ac:dyDescent="0.15">
      <c r="A3093" s="21" t="s">
        <v>1273</v>
      </c>
      <c r="B3093" s="20" t="s">
        <v>918</v>
      </c>
      <c r="C3093" s="20" t="s">
        <v>1050</v>
      </c>
      <c r="D3093" s="20" t="s">
        <v>1062</v>
      </c>
      <c r="E3093" s="20" t="s">
        <v>1055</v>
      </c>
      <c r="F3093" s="20" t="s">
        <v>1250</v>
      </c>
      <c r="G3093" s="20" t="s">
        <v>4258</v>
      </c>
      <c r="H3093" s="20"/>
      <c r="I3093" s="20">
        <v>13686656415</v>
      </c>
      <c r="J3093" s="20" t="s">
        <v>924</v>
      </c>
      <c r="K3093" s="20" t="s">
        <v>3805</v>
      </c>
      <c r="L3093" s="20" t="s">
        <v>1299</v>
      </c>
      <c r="M3093" s="20">
        <v>888</v>
      </c>
      <c r="N3093" s="20">
        <v>888</v>
      </c>
      <c r="O3093" s="20" t="s">
        <v>927</v>
      </c>
      <c r="P3093" s="20" t="s">
        <v>50</v>
      </c>
      <c r="Q3093" s="28"/>
      <c r="R3093" s="21" t="s">
        <v>69</v>
      </c>
      <c r="S3093" s="25" t="s">
        <v>3922</v>
      </c>
      <c r="T3093" s="21" t="s">
        <v>53</v>
      </c>
      <c r="U3093" s="21" t="s">
        <v>3806</v>
      </c>
      <c r="V3093" s="46">
        <v>1</v>
      </c>
      <c r="W3093" s="26">
        <f t="shared" si="2141"/>
        <v>1</v>
      </c>
      <c r="Y3093" s="21">
        <v>12</v>
      </c>
      <c r="Z3093" s="22">
        <f t="shared" si="2145"/>
        <v>888</v>
      </c>
      <c r="AA3093" s="20" t="s">
        <v>2218</v>
      </c>
      <c r="AB3093" s="22"/>
      <c r="AC3093" s="22">
        <v>1</v>
      </c>
      <c r="AD3093" s="22"/>
      <c r="AE3093" s="22">
        <f t="shared" si="2156"/>
        <v>888</v>
      </c>
      <c r="AF3093" s="22">
        <f t="shared" si="2143"/>
        <v>888</v>
      </c>
      <c r="AG3093" s="20"/>
      <c r="AH3093" s="22"/>
      <c r="AI3093" s="22"/>
      <c r="AJ3093" s="22">
        <f>N3093</f>
        <v>888</v>
      </c>
      <c r="AK3093" s="22">
        <f>IF(O3093="(传统)XDSL",VLOOKUP(S3093,[2]直销续费率明细!C:I,7,FALSE)*1,IF(O3093="GPON+XDSL",VLOOKUP(S3093,[2]直销续费率明细!C:I,7,FALSE)*1,VLOOKUP(S3093,[2]直销续费率明细!C:I,5,FALSE)*1))</f>
        <v>-40</v>
      </c>
      <c r="AL3093" s="22" t="s">
        <v>1309</v>
      </c>
      <c r="AM3093" s="22"/>
      <c r="AN3093" s="22"/>
      <c r="AO3093" s="22" t="s">
        <v>3441</v>
      </c>
      <c r="AP3093" s="22" t="s">
        <v>1301</v>
      </c>
      <c r="AS3093" s="20">
        <f>IF(Y3093&gt;=10,VLOOKUP(U3093,[2]提成计算!B:T,19,FALSE),VLOOKUP(U3093,[2]提成计算!B:T,18,FALSE))</f>
        <v>0.09</v>
      </c>
      <c r="AT3093" s="20">
        <f t="shared" ref="AT3093" si="2166">IF(AD3093*AS3093&gt;0,AD3093*AS3093,AE3093*AS3093)</f>
        <v>79.92</v>
      </c>
      <c r="AU3093" s="20">
        <f t="shared" ref="AU3093" si="2167">IF(AND(AK3093&lt;0,AK3093+AT3093&lt;0),-AT3093,AK3093)</f>
        <v>-40</v>
      </c>
    </row>
    <row r="3094" spans="1:47" x14ac:dyDescent="0.15">
      <c r="A3094" s="21" t="s">
        <v>1273</v>
      </c>
      <c r="B3094" s="20" t="s">
        <v>918</v>
      </c>
      <c r="C3094" s="20" t="s">
        <v>1050</v>
      </c>
      <c r="D3094" s="20" t="s">
        <v>1070</v>
      </c>
      <c r="E3094" s="20" t="s">
        <v>1055</v>
      </c>
      <c r="F3094" s="20" t="s">
        <v>1250</v>
      </c>
      <c r="G3094" s="20" t="s">
        <v>4259</v>
      </c>
      <c r="H3094" s="20"/>
      <c r="I3094" s="20">
        <v>13539095950</v>
      </c>
      <c r="J3094" s="20" t="s">
        <v>3444</v>
      </c>
      <c r="K3094" s="20" t="s">
        <v>3751</v>
      </c>
      <c r="L3094" s="20" t="s">
        <v>1376</v>
      </c>
      <c r="M3094" s="20">
        <v>1088</v>
      </c>
      <c r="N3094" s="20">
        <v>1088</v>
      </c>
      <c r="O3094" s="20" t="s">
        <v>927</v>
      </c>
      <c r="P3094" s="20" t="s">
        <v>50</v>
      </c>
      <c r="Q3094" s="28" t="s">
        <v>3444</v>
      </c>
      <c r="R3094" s="21" t="s">
        <v>104</v>
      </c>
      <c r="S3094" s="21"/>
      <c r="T3094" s="21" t="s">
        <v>53</v>
      </c>
      <c r="U3094" s="21" t="s">
        <v>1733</v>
      </c>
      <c r="V3094" s="46">
        <v>1</v>
      </c>
      <c r="W3094" s="26">
        <f t="shared" si="2141"/>
        <v>1</v>
      </c>
      <c r="X3094" s="26">
        <f t="shared" si="2142"/>
        <v>1</v>
      </c>
      <c r="Y3094" s="21">
        <v>10</v>
      </c>
      <c r="Z3094" s="22">
        <f t="shared" si="2145"/>
        <v>1088</v>
      </c>
      <c r="AA3094" s="20" t="s">
        <v>3440</v>
      </c>
      <c r="AB3094" s="22"/>
      <c r="AC3094" s="22">
        <v>1</v>
      </c>
      <c r="AD3094" s="22"/>
      <c r="AE3094" s="22">
        <f t="shared" si="2156"/>
        <v>1088</v>
      </c>
      <c r="AF3094" s="22">
        <f t="shared" si="2143"/>
        <v>1088</v>
      </c>
      <c r="AG3094" s="20">
        <f>N3094</f>
        <v>1088</v>
      </c>
      <c r="AH3094" s="20" t="str">
        <f>VLOOKUP(U3094,[1]提成计算!B:I,8,FALSE)</f>
        <v xml:space="preserve"> </v>
      </c>
      <c r="AI3094" s="20"/>
      <c r="AJ3094" s="22"/>
      <c r="AK3094" s="22"/>
      <c r="AM3094" s="22"/>
      <c r="AN3094" s="22"/>
      <c r="AO3094" s="22" t="s">
        <v>3441</v>
      </c>
      <c r="AP3094" s="22" t="s">
        <v>1301</v>
      </c>
      <c r="AS3094" s="20"/>
      <c r="AT3094" s="20"/>
      <c r="AU3094" s="20"/>
    </row>
    <row r="3095" spans="1:47" x14ac:dyDescent="0.15">
      <c r="A3095" s="21" t="s">
        <v>1273</v>
      </c>
      <c r="B3095" s="20" t="s">
        <v>918</v>
      </c>
      <c r="C3095" s="20" t="s">
        <v>1050</v>
      </c>
      <c r="D3095" s="20" t="s">
        <v>1078</v>
      </c>
      <c r="E3095" s="20" t="s">
        <v>1079</v>
      </c>
      <c r="F3095" s="20" t="s">
        <v>1250</v>
      </c>
      <c r="G3095" s="20" t="s">
        <v>4260</v>
      </c>
      <c r="H3095" s="20"/>
      <c r="I3095" s="20">
        <v>13416888339</v>
      </c>
      <c r="J3095" s="20" t="s">
        <v>924</v>
      </c>
      <c r="K3095" s="20" t="s">
        <v>174</v>
      </c>
      <c r="L3095" s="20" t="s">
        <v>1299</v>
      </c>
      <c r="M3095" s="20">
        <v>888</v>
      </c>
      <c r="N3095" s="20">
        <v>888</v>
      </c>
      <c r="O3095" s="20" t="s">
        <v>927</v>
      </c>
      <c r="P3095" s="20" t="s">
        <v>50</v>
      </c>
      <c r="Q3095" s="28"/>
      <c r="R3095" s="21" t="s">
        <v>1082</v>
      </c>
      <c r="S3095" s="25" t="s">
        <v>1322</v>
      </c>
      <c r="T3095" s="21" t="s">
        <v>3727</v>
      </c>
      <c r="U3095" s="21"/>
      <c r="V3095" s="46">
        <v>1</v>
      </c>
      <c r="W3095" s="26">
        <f t="shared" si="2141"/>
        <v>1</v>
      </c>
      <c r="Y3095" s="21">
        <v>12</v>
      </c>
      <c r="Z3095" s="22">
        <f t="shared" si="2145"/>
        <v>888</v>
      </c>
      <c r="AA3095" s="20" t="s">
        <v>3440</v>
      </c>
      <c r="AB3095" s="22"/>
      <c r="AC3095" s="22">
        <v>1</v>
      </c>
      <c r="AD3095" s="22"/>
      <c r="AE3095" s="22">
        <f t="shared" si="2156"/>
        <v>888</v>
      </c>
      <c r="AF3095" s="22">
        <f t="shared" si="2143"/>
        <v>888</v>
      </c>
      <c r="AG3095" s="20"/>
      <c r="AH3095" s="22"/>
      <c r="AI3095" s="22"/>
      <c r="AJ3095" s="22">
        <f t="shared" ref="AJ3095:AJ3103" si="2168">N3095</f>
        <v>888</v>
      </c>
      <c r="AK3095" s="22">
        <f>IF(O3095="(传统)XDSL",VLOOKUP(S3095,[1]续费率明细!C:I,7,FALSE)*1,IF(O3095="GPON+XDSL",VLOOKUP(S3095,[1]续费率明细!C:I,7,FALSE)*1,VLOOKUP(S3095,[1]续费率明细!C:I,5,FALSE)*1))</f>
        <v>-40</v>
      </c>
      <c r="AL3095" s="22" t="s">
        <v>1309</v>
      </c>
      <c r="AM3095" s="22"/>
      <c r="AN3095" s="22"/>
      <c r="AO3095" s="22" t="s">
        <v>3441</v>
      </c>
      <c r="AP3095" s="22" t="s">
        <v>1301</v>
      </c>
      <c r="AS3095" s="20"/>
      <c r="AT3095" s="20"/>
      <c r="AU3095" s="20"/>
    </row>
    <row r="3096" spans="1:47" x14ac:dyDescent="0.15">
      <c r="A3096" s="21" t="s">
        <v>1273</v>
      </c>
      <c r="B3096" s="20" t="s">
        <v>918</v>
      </c>
      <c r="C3096" s="20" t="s">
        <v>1050</v>
      </c>
      <c r="D3096" s="20" t="s">
        <v>1078</v>
      </c>
      <c r="E3096" s="20" t="s">
        <v>1093</v>
      </c>
      <c r="F3096" s="20" t="s">
        <v>1250</v>
      </c>
      <c r="G3096" s="20" t="s">
        <v>4261</v>
      </c>
      <c r="H3096" s="20"/>
      <c r="I3096" s="20">
        <v>13412846007</v>
      </c>
      <c r="J3096" s="20" t="s">
        <v>924</v>
      </c>
      <c r="K3096" s="20" t="s">
        <v>174</v>
      </c>
      <c r="L3096" s="20" t="s">
        <v>1299</v>
      </c>
      <c r="M3096" s="20">
        <v>888</v>
      </c>
      <c r="N3096" s="20">
        <v>888</v>
      </c>
      <c r="O3096" s="20" t="s">
        <v>927</v>
      </c>
      <c r="P3096" s="20" t="s">
        <v>50</v>
      </c>
      <c r="Q3096" s="28"/>
      <c r="R3096" s="21" t="s">
        <v>1082</v>
      </c>
      <c r="S3096" s="25" t="s">
        <v>1087</v>
      </c>
      <c r="T3096" s="21" t="s">
        <v>3727</v>
      </c>
      <c r="U3096" s="21"/>
      <c r="V3096" s="46">
        <v>1</v>
      </c>
      <c r="W3096" s="26">
        <f t="shared" si="2141"/>
        <v>1</v>
      </c>
      <c r="Y3096" s="21">
        <v>12</v>
      </c>
      <c r="Z3096" s="22">
        <f t="shared" si="2145"/>
        <v>888</v>
      </c>
      <c r="AA3096" s="20" t="s">
        <v>3440</v>
      </c>
      <c r="AB3096" s="22"/>
      <c r="AC3096" s="22">
        <v>1</v>
      </c>
      <c r="AD3096" s="22"/>
      <c r="AE3096" s="22">
        <f t="shared" si="2156"/>
        <v>888</v>
      </c>
      <c r="AF3096" s="22">
        <f t="shared" si="2143"/>
        <v>888</v>
      </c>
      <c r="AG3096" s="20"/>
      <c r="AH3096" s="22"/>
      <c r="AI3096" s="22"/>
      <c r="AJ3096" s="22">
        <f t="shared" si="2168"/>
        <v>888</v>
      </c>
      <c r="AK3096" s="22">
        <f>IF(O3096="(传统)XDSL",VLOOKUP(S3096,[1]续费率明细!C:I,7,FALSE)*1,IF(O3096="GPON+XDSL",VLOOKUP(S3096,[1]续费率明细!C:I,7,FALSE)*1,VLOOKUP(S3096,[1]续费率明细!C:I,5,FALSE)*1))</f>
        <v>25</v>
      </c>
      <c r="AL3096" s="22" t="s">
        <v>1309</v>
      </c>
      <c r="AM3096" s="22"/>
      <c r="AN3096" s="22"/>
      <c r="AO3096" s="22" t="s">
        <v>3441</v>
      </c>
      <c r="AP3096" s="22" t="s">
        <v>1301</v>
      </c>
      <c r="AS3096" s="20"/>
      <c r="AT3096" s="20"/>
      <c r="AU3096" s="20"/>
    </row>
    <row r="3097" spans="1:47" x14ac:dyDescent="0.15">
      <c r="A3097" s="21" t="s">
        <v>1273</v>
      </c>
      <c r="B3097" s="20" t="s">
        <v>918</v>
      </c>
      <c r="C3097" s="20" t="s">
        <v>1050</v>
      </c>
      <c r="D3097" s="20" t="s">
        <v>1070</v>
      </c>
      <c r="E3097" s="20" t="s">
        <v>1606</v>
      </c>
      <c r="F3097" s="20" t="s">
        <v>1250</v>
      </c>
      <c r="G3097" s="20" t="s">
        <v>4262</v>
      </c>
      <c r="H3097" s="20"/>
      <c r="I3097" s="20">
        <v>13556665204</v>
      </c>
      <c r="J3097" s="20" t="s">
        <v>924</v>
      </c>
      <c r="K3097" s="20" t="s">
        <v>3751</v>
      </c>
      <c r="L3097" s="20" t="s">
        <v>1299</v>
      </c>
      <c r="M3097" s="20">
        <v>888</v>
      </c>
      <c r="N3097" s="20">
        <v>888</v>
      </c>
      <c r="O3097" s="20" t="s">
        <v>927</v>
      </c>
      <c r="P3097" s="20" t="s">
        <v>50</v>
      </c>
      <c r="Q3097" s="28"/>
      <c r="R3097" s="21" t="s">
        <v>104</v>
      </c>
      <c r="S3097" s="25" t="s">
        <v>1337</v>
      </c>
      <c r="T3097" s="21" t="s">
        <v>53</v>
      </c>
      <c r="U3097" s="21" t="s">
        <v>1733</v>
      </c>
      <c r="V3097" s="46">
        <v>1</v>
      </c>
      <c r="W3097" s="26">
        <f t="shared" si="2141"/>
        <v>1</v>
      </c>
      <c r="Y3097" s="21">
        <v>12</v>
      </c>
      <c r="Z3097" s="22">
        <f t="shared" si="2145"/>
        <v>888</v>
      </c>
      <c r="AA3097" s="20" t="s">
        <v>3440</v>
      </c>
      <c r="AB3097" s="22"/>
      <c r="AC3097" s="22">
        <v>1</v>
      </c>
      <c r="AD3097" s="22"/>
      <c r="AE3097" s="22">
        <f t="shared" si="2156"/>
        <v>888</v>
      </c>
      <c r="AF3097" s="22">
        <f t="shared" si="2143"/>
        <v>888</v>
      </c>
      <c r="AG3097" s="20"/>
      <c r="AH3097" s="22"/>
      <c r="AI3097" s="22"/>
      <c r="AJ3097" s="22">
        <f t="shared" si="2168"/>
        <v>888</v>
      </c>
      <c r="AK3097" s="22">
        <f>IF(O3097="(传统)XDSL",VLOOKUP(S3097,[2]直销续费率明细!C:I,7,FALSE)*1,IF(O3097="GPON+XDSL",VLOOKUP(S3097,[2]直销续费率明细!C:I,7,FALSE)*1,VLOOKUP(S3097,[2]直销续费率明细!C:I,5,FALSE)*1))</f>
        <v>25</v>
      </c>
      <c r="AL3097" s="22" t="s">
        <v>1309</v>
      </c>
      <c r="AM3097" s="22"/>
      <c r="AN3097" s="22"/>
      <c r="AO3097" s="22" t="s">
        <v>3441</v>
      </c>
      <c r="AP3097" s="22" t="s">
        <v>1301</v>
      </c>
      <c r="AS3097" s="20">
        <f>IF(Y3097&gt;=10,VLOOKUP(U3097,[2]提成计算!B:T,19,FALSE),VLOOKUP(U3097,[2]提成计算!B:T,18,FALSE))</f>
        <v>0.09</v>
      </c>
      <c r="AT3097" s="20">
        <f t="shared" ref="AT3097:AT3102" si="2169">IF(AD3097*AS3097&gt;0,AD3097*AS3097,AE3097*AS3097)</f>
        <v>79.92</v>
      </c>
      <c r="AU3097" s="20">
        <f t="shared" ref="AU3097:AU3102" si="2170">IF(AND(AK3097&lt;0,AK3097+AT3097&lt;0),-AT3097,AK3097)</f>
        <v>25</v>
      </c>
    </row>
    <row r="3098" spans="1:47" x14ac:dyDescent="0.15">
      <c r="A3098" s="21" t="s">
        <v>1273</v>
      </c>
      <c r="B3098" s="20" t="s">
        <v>918</v>
      </c>
      <c r="C3098" s="20" t="s">
        <v>1050</v>
      </c>
      <c r="D3098" s="20" t="s">
        <v>1051</v>
      </c>
      <c r="E3098" s="20" t="s">
        <v>1052</v>
      </c>
      <c r="F3098" s="20" t="s">
        <v>1250</v>
      </c>
      <c r="G3098" s="20" t="s">
        <v>4263</v>
      </c>
      <c r="H3098" s="20"/>
      <c r="I3098" s="20">
        <v>13480006282</v>
      </c>
      <c r="J3098" s="20" t="s">
        <v>924</v>
      </c>
      <c r="K3098" s="20" t="s">
        <v>685</v>
      </c>
      <c r="L3098" s="20" t="s">
        <v>1299</v>
      </c>
      <c r="M3098" s="20">
        <v>888</v>
      </c>
      <c r="N3098" s="20">
        <v>888</v>
      </c>
      <c r="O3098" s="20" t="s">
        <v>927</v>
      </c>
      <c r="P3098" s="20" t="s">
        <v>50</v>
      </c>
      <c r="Q3098" s="28"/>
      <c r="R3098" s="21" t="s">
        <v>121</v>
      </c>
      <c r="S3098" s="25" t="s">
        <v>1054</v>
      </c>
      <c r="T3098" s="21" t="s">
        <v>53</v>
      </c>
      <c r="U3098" s="21" t="s">
        <v>686</v>
      </c>
      <c r="V3098" s="46">
        <v>1</v>
      </c>
      <c r="W3098" s="26">
        <f t="shared" si="2141"/>
        <v>1</v>
      </c>
      <c r="Y3098" s="21">
        <v>12</v>
      </c>
      <c r="Z3098" s="22">
        <f t="shared" si="2145"/>
        <v>888</v>
      </c>
      <c r="AA3098" s="20" t="s">
        <v>3440</v>
      </c>
      <c r="AB3098" s="22"/>
      <c r="AC3098" s="22">
        <v>1</v>
      </c>
      <c r="AD3098" s="22"/>
      <c r="AE3098" s="22">
        <f t="shared" si="2156"/>
        <v>888</v>
      </c>
      <c r="AF3098" s="22">
        <f t="shared" si="2143"/>
        <v>888</v>
      </c>
      <c r="AG3098" s="20"/>
      <c r="AH3098" s="22"/>
      <c r="AI3098" s="22"/>
      <c r="AJ3098" s="22">
        <f t="shared" si="2168"/>
        <v>888</v>
      </c>
      <c r="AK3098" s="22">
        <f>IF(O3098="(传统)XDSL",VLOOKUP(S3098,[2]直销续费率明细!C:I,7,FALSE)*1,IF(O3098="GPON+XDSL",VLOOKUP(S3098,[2]直销续费率明细!C:I,7,FALSE)*1,VLOOKUP(S3098,[2]直销续费率明细!C:I,5,FALSE)*1))</f>
        <v>25</v>
      </c>
      <c r="AL3098" s="22" t="s">
        <v>1309</v>
      </c>
      <c r="AM3098" s="22"/>
      <c r="AN3098" s="22"/>
      <c r="AO3098" s="22" t="s">
        <v>3441</v>
      </c>
      <c r="AP3098" s="22" t="s">
        <v>1301</v>
      </c>
      <c r="AS3098" s="20">
        <f>IF(Y3098&gt;=10,VLOOKUP(U3098,[2]提成计算!B:T,19,FALSE),VLOOKUP(U3098,[2]提成计算!B:T,18,FALSE))</f>
        <v>0.09</v>
      </c>
      <c r="AT3098" s="20">
        <f t="shared" si="2169"/>
        <v>79.92</v>
      </c>
      <c r="AU3098" s="20">
        <f t="shared" si="2170"/>
        <v>25</v>
      </c>
    </row>
    <row r="3099" spans="1:47" x14ac:dyDescent="0.15">
      <c r="A3099" s="21" t="s">
        <v>1273</v>
      </c>
      <c r="B3099" s="20" t="s">
        <v>918</v>
      </c>
      <c r="C3099" s="20" t="s">
        <v>1050</v>
      </c>
      <c r="D3099" s="20" t="s">
        <v>1070</v>
      </c>
      <c r="E3099" s="20" t="s">
        <v>1071</v>
      </c>
      <c r="F3099" s="20" t="s">
        <v>1250</v>
      </c>
      <c r="G3099" s="20" t="s">
        <v>4264</v>
      </c>
      <c r="H3099" s="20"/>
      <c r="I3099" s="20">
        <v>13669812029</v>
      </c>
      <c r="J3099" s="20" t="s">
        <v>924</v>
      </c>
      <c r="K3099" s="20" t="s">
        <v>287</v>
      </c>
      <c r="L3099" s="20" t="s">
        <v>1299</v>
      </c>
      <c r="M3099" s="20">
        <v>888</v>
      </c>
      <c r="N3099" s="20">
        <v>888</v>
      </c>
      <c r="O3099" s="20" t="s">
        <v>1262</v>
      </c>
      <c r="P3099" s="20" t="s">
        <v>50</v>
      </c>
      <c r="Q3099" s="28"/>
      <c r="R3099" s="21" t="s">
        <v>104</v>
      </c>
      <c r="S3099" s="25" t="s">
        <v>1337</v>
      </c>
      <c r="T3099" s="21" t="s">
        <v>53</v>
      </c>
      <c r="U3099" s="21" t="s">
        <v>288</v>
      </c>
      <c r="V3099" s="46">
        <v>1</v>
      </c>
      <c r="W3099" s="26">
        <f t="shared" si="2141"/>
        <v>1</v>
      </c>
      <c r="Y3099" s="21">
        <v>12</v>
      </c>
      <c r="Z3099" s="22">
        <f t="shared" si="2145"/>
        <v>888</v>
      </c>
      <c r="AA3099" s="20" t="s">
        <v>3440</v>
      </c>
      <c r="AB3099" s="22"/>
      <c r="AC3099" s="22">
        <v>1</v>
      </c>
      <c r="AD3099" s="22"/>
      <c r="AE3099" s="22">
        <f t="shared" si="2156"/>
        <v>888</v>
      </c>
      <c r="AF3099" s="22">
        <f t="shared" si="2143"/>
        <v>888</v>
      </c>
      <c r="AG3099" s="20"/>
      <c r="AH3099" s="22"/>
      <c r="AI3099" s="22"/>
      <c r="AJ3099" s="22">
        <f t="shared" si="2168"/>
        <v>888</v>
      </c>
      <c r="AK3099" s="22">
        <f>IF(O3099="(传统)XDSL",VLOOKUP(S3099,[2]直销续费率明细!C:I,7,FALSE)*1,IF(O3099="GPON+XDSL",VLOOKUP(S3099,[2]直销续费率明细!C:I,7,FALSE)*1,VLOOKUP(S3099,[2]直销续费率明细!C:I,5,FALSE)*1))</f>
        <v>-40</v>
      </c>
      <c r="AL3099" s="22" t="s">
        <v>1309</v>
      </c>
      <c r="AM3099" s="22"/>
      <c r="AN3099" s="22"/>
      <c r="AO3099" s="22" t="s">
        <v>3441</v>
      </c>
      <c r="AP3099" s="22" t="s">
        <v>1301</v>
      </c>
      <c r="AS3099" s="20">
        <f>IF(Y3099&gt;=10,VLOOKUP(U3099,[2]提成计算!B:T,19,FALSE),VLOOKUP(U3099,[2]提成计算!B:T,18,FALSE))</f>
        <v>0.09</v>
      </c>
      <c r="AT3099" s="20">
        <f t="shared" si="2169"/>
        <v>79.92</v>
      </c>
      <c r="AU3099" s="20">
        <f t="shared" si="2170"/>
        <v>-40</v>
      </c>
    </row>
    <row r="3100" spans="1:47" x14ac:dyDescent="0.15">
      <c r="A3100" s="21" t="s">
        <v>1273</v>
      </c>
      <c r="B3100" s="20" t="s">
        <v>918</v>
      </c>
      <c r="C3100" s="20" t="s">
        <v>1050</v>
      </c>
      <c r="D3100" s="20" t="s">
        <v>1078</v>
      </c>
      <c r="E3100" s="20" t="s">
        <v>1093</v>
      </c>
      <c r="F3100" s="20" t="s">
        <v>1250</v>
      </c>
      <c r="G3100" s="20" t="s">
        <v>4265</v>
      </c>
      <c r="H3100" s="20"/>
      <c r="I3100" s="20">
        <v>13509019153</v>
      </c>
      <c r="J3100" s="20" t="s">
        <v>924</v>
      </c>
      <c r="K3100" s="20" t="s">
        <v>1086</v>
      </c>
      <c r="L3100" s="20" t="s">
        <v>2137</v>
      </c>
      <c r="M3100" s="20">
        <v>1408</v>
      </c>
      <c r="N3100" s="20">
        <v>1408</v>
      </c>
      <c r="O3100" s="20" t="s">
        <v>927</v>
      </c>
      <c r="P3100" s="20" t="s">
        <v>50</v>
      </c>
      <c r="Q3100" s="28"/>
      <c r="R3100" s="21" t="s">
        <v>1082</v>
      </c>
      <c r="S3100" s="25" t="s">
        <v>1087</v>
      </c>
      <c r="T3100" s="21" t="s">
        <v>53</v>
      </c>
      <c r="U3100" s="21" t="s">
        <v>1088</v>
      </c>
      <c r="V3100" s="46">
        <v>1</v>
      </c>
      <c r="W3100" s="26">
        <f t="shared" si="2141"/>
        <v>1</v>
      </c>
      <c r="Y3100" s="21">
        <v>12</v>
      </c>
      <c r="Z3100" s="22">
        <f t="shared" si="2145"/>
        <v>1408</v>
      </c>
      <c r="AA3100" s="20" t="s">
        <v>3440</v>
      </c>
      <c r="AB3100" s="22"/>
      <c r="AC3100" s="22">
        <v>1</v>
      </c>
      <c r="AD3100" s="22"/>
      <c r="AE3100" s="22">
        <f t="shared" si="2156"/>
        <v>1408</v>
      </c>
      <c r="AF3100" s="22">
        <f t="shared" si="2143"/>
        <v>1408</v>
      </c>
      <c r="AG3100" s="20"/>
      <c r="AH3100" s="22"/>
      <c r="AI3100" s="22"/>
      <c r="AJ3100" s="22">
        <f t="shared" si="2168"/>
        <v>1408</v>
      </c>
      <c r="AK3100" s="22">
        <f>IF(O3100="(传统)XDSL",VLOOKUP(S3100,[2]直销续费率明细!C:I,7,FALSE)*1,IF(O3100="GPON+XDSL",VLOOKUP(S3100,[2]直销续费率明细!C:I,7,FALSE)*1,VLOOKUP(S3100,[2]直销续费率明细!C:I,5,FALSE)*1))</f>
        <v>25</v>
      </c>
      <c r="AL3100" s="22" t="s">
        <v>1309</v>
      </c>
      <c r="AM3100" s="22"/>
      <c r="AN3100" s="22"/>
      <c r="AO3100" s="22" t="s">
        <v>3441</v>
      </c>
      <c r="AP3100" s="22" t="s">
        <v>1301</v>
      </c>
      <c r="AS3100" s="20">
        <f>IF(Y3100&gt;=10,VLOOKUP(U3100,[2]提成计算!B:T,19,FALSE),VLOOKUP(U3100,[2]提成计算!B:T,18,FALSE))</f>
        <v>0.12</v>
      </c>
      <c r="AT3100" s="20">
        <f t="shared" si="2169"/>
        <v>168.95999999999998</v>
      </c>
      <c r="AU3100" s="20">
        <f t="shared" si="2170"/>
        <v>25</v>
      </c>
    </row>
    <row r="3101" spans="1:47" x14ac:dyDescent="0.15">
      <c r="A3101" s="21" t="s">
        <v>1273</v>
      </c>
      <c r="B3101" s="20" t="s">
        <v>918</v>
      </c>
      <c r="C3101" s="20" t="s">
        <v>1050</v>
      </c>
      <c r="D3101" s="20" t="s">
        <v>1062</v>
      </c>
      <c r="E3101" s="20" t="s">
        <v>1063</v>
      </c>
      <c r="F3101" s="20" t="s">
        <v>1250</v>
      </c>
      <c r="G3101" s="20" t="s">
        <v>4266</v>
      </c>
      <c r="H3101" s="20"/>
      <c r="I3101" s="20">
        <v>13664575745</v>
      </c>
      <c r="J3101" s="20" t="s">
        <v>924</v>
      </c>
      <c r="K3101" s="20" t="s">
        <v>4078</v>
      </c>
      <c r="L3101" s="20" t="s">
        <v>1918</v>
      </c>
      <c r="M3101" s="20">
        <v>680</v>
      </c>
      <c r="N3101" s="20">
        <v>680</v>
      </c>
      <c r="O3101" s="20" t="s">
        <v>1262</v>
      </c>
      <c r="P3101" s="20" t="s">
        <v>50</v>
      </c>
      <c r="Q3101" s="28"/>
      <c r="R3101" s="21" t="s">
        <v>69</v>
      </c>
      <c r="S3101" s="25" t="s">
        <v>3922</v>
      </c>
      <c r="T3101" s="21" t="s">
        <v>3575</v>
      </c>
      <c r="U3101" s="21" t="s">
        <v>4079</v>
      </c>
      <c r="V3101" s="46">
        <v>1</v>
      </c>
      <c r="W3101" s="26">
        <f t="shared" si="2141"/>
        <v>1</v>
      </c>
      <c r="Y3101" s="21">
        <v>4</v>
      </c>
      <c r="Z3101" s="22">
        <f t="shared" si="2145"/>
        <v>680</v>
      </c>
      <c r="AA3101" s="20" t="s">
        <v>3440</v>
      </c>
      <c r="AB3101" s="22">
        <v>1</v>
      </c>
      <c r="AC3101" s="22"/>
      <c r="AD3101" s="22">
        <f>N3101</f>
        <v>680</v>
      </c>
      <c r="AE3101" s="22"/>
      <c r="AF3101" s="22">
        <f t="shared" si="2143"/>
        <v>680</v>
      </c>
      <c r="AG3101" s="20"/>
      <c r="AH3101" s="22"/>
      <c r="AI3101" s="22"/>
      <c r="AJ3101" s="22">
        <f t="shared" si="2168"/>
        <v>680</v>
      </c>
      <c r="AK3101" s="22">
        <f>IF(O3101="(传统)XDSL",VLOOKUP(S3101,[2]直销续费率明细!C:I,7,FALSE)*1,IF(O3101="GPON+XDSL",VLOOKUP(S3101,[2]直销续费率明细!C:I,7,FALSE)*1,VLOOKUP(S3101,[2]直销续费率明细!C:I,5,FALSE)*1))</f>
        <v>25</v>
      </c>
      <c r="AL3101" s="22" t="s">
        <v>1309</v>
      </c>
      <c r="AM3101" s="22"/>
      <c r="AN3101" s="22"/>
      <c r="AO3101" s="22" t="s">
        <v>3441</v>
      </c>
      <c r="AP3101" s="22" t="s">
        <v>3460</v>
      </c>
      <c r="AS3101" s="20">
        <f>IF(Y3101&gt;=10,VLOOKUP(U3101,[2]提成计算!B:T,19,FALSE),VLOOKUP(U3101,[2]提成计算!B:T,18,FALSE))</f>
        <v>7.0000000000000007E-2</v>
      </c>
      <c r="AT3101" s="20">
        <f t="shared" si="2169"/>
        <v>47.6</v>
      </c>
      <c r="AU3101" s="20">
        <f t="shared" si="2170"/>
        <v>25</v>
      </c>
    </row>
    <row r="3102" spans="1:47" x14ac:dyDescent="0.15">
      <c r="A3102" s="21" t="s">
        <v>1273</v>
      </c>
      <c r="B3102" s="20" t="s">
        <v>918</v>
      </c>
      <c r="C3102" s="20" t="s">
        <v>1050</v>
      </c>
      <c r="D3102" s="20" t="s">
        <v>1062</v>
      </c>
      <c r="E3102" s="20" t="s">
        <v>1055</v>
      </c>
      <c r="F3102" s="20" t="s">
        <v>1250</v>
      </c>
      <c r="G3102" s="20" t="s">
        <v>4267</v>
      </c>
      <c r="H3102" s="20"/>
      <c r="I3102" s="20">
        <v>13717359469</v>
      </c>
      <c r="J3102" s="20" t="s">
        <v>924</v>
      </c>
      <c r="K3102" s="20" t="s">
        <v>4078</v>
      </c>
      <c r="L3102" s="20" t="s">
        <v>1376</v>
      </c>
      <c r="M3102" s="20">
        <v>1088</v>
      </c>
      <c r="N3102" s="20">
        <v>1088</v>
      </c>
      <c r="O3102" s="20" t="s">
        <v>927</v>
      </c>
      <c r="P3102" s="20" t="s">
        <v>50</v>
      </c>
      <c r="Q3102" s="28"/>
      <c r="R3102" s="21" t="s">
        <v>69</v>
      </c>
      <c r="S3102" s="25" t="s">
        <v>1060</v>
      </c>
      <c r="T3102" s="21" t="s">
        <v>3575</v>
      </c>
      <c r="U3102" s="21" t="s">
        <v>4079</v>
      </c>
      <c r="V3102" s="46">
        <v>1</v>
      </c>
      <c r="W3102" s="26">
        <f t="shared" si="2141"/>
        <v>1</v>
      </c>
      <c r="Y3102" s="21">
        <v>10</v>
      </c>
      <c r="Z3102" s="22">
        <f t="shared" si="2145"/>
        <v>1088</v>
      </c>
      <c r="AA3102" s="20" t="s">
        <v>3440</v>
      </c>
      <c r="AB3102" s="22"/>
      <c r="AC3102" s="22">
        <v>1</v>
      </c>
      <c r="AD3102" s="22"/>
      <c r="AE3102" s="22">
        <f t="shared" ref="AE3102:AE3106" si="2171">N3102</f>
        <v>1088</v>
      </c>
      <c r="AF3102" s="22">
        <f t="shared" si="2143"/>
        <v>1088</v>
      </c>
      <c r="AG3102" s="20"/>
      <c r="AH3102" s="22"/>
      <c r="AI3102" s="22"/>
      <c r="AJ3102" s="22">
        <f t="shared" si="2168"/>
        <v>1088</v>
      </c>
      <c r="AK3102" s="22">
        <f>IF(O3102="(传统)XDSL",VLOOKUP(S3102,[2]直销续费率明细!C:I,7,FALSE)*1,IF(O3102="GPON+XDSL",VLOOKUP(S3102,[2]直销续费率明细!C:I,7,FALSE)*1,VLOOKUP(S3102,[2]直销续费率明细!C:I,5,FALSE)*1))</f>
        <v>-40</v>
      </c>
      <c r="AL3102" s="22" t="s">
        <v>1309</v>
      </c>
      <c r="AM3102" s="22"/>
      <c r="AN3102" s="22"/>
      <c r="AO3102" s="22" t="s">
        <v>2216</v>
      </c>
      <c r="AP3102" s="22" t="s">
        <v>1301</v>
      </c>
      <c r="AS3102" s="20">
        <f>IF(Y3102&gt;=10,VLOOKUP(U3102,[2]提成计算!B:T,19,FALSE),VLOOKUP(U3102,[2]提成计算!B:T,18,FALSE))</f>
        <v>0.1</v>
      </c>
      <c r="AT3102" s="20">
        <f t="shared" si="2169"/>
        <v>108.80000000000001</v>
      </c>
      <c r="AU3102" s="20">
        <f t="shared" si="2170"/>
        <v>-40</v>
      </c>
    </row>
    <row r="3103" spans="1:47" x14ac:dyDescent="0.15">
      <c r="A3103" s="21" t="s">
        <v>1273</v>
      </c>
      <c r="B3103" s="20" t="s">
        <v>918</v>
      </c>
      <c r="C3103" s="20" t="s">
        <v>1050</v>
      </c>
      <c r="D3103" s="20" t="s">
        <v>1070</v>
      </c>
      <c r="E3103" s="20" t="s">
        <v>1076</v>
      </c>
      <c r="F3103" s="20" t="s">
        <v>1250</v>
      </c>
      <c r="G3103" s="20" t="s">
        <v>4268</v>
      </c>
      <c r="H3103" s="20"/>
      <c r="I3103" s="20">
        <v>13932408083</v>
      </c>
      <c r="J3103" s="20" t="s">
        <v>924</v>
      </c>
      <c r="K3103" s="20" t="s">
        <v>1073</v>
      </c>
      <c r="L3103" s="20" t="s">
        <v>1299</v>
      </c>
      <c r="M3103" s="20">
        <v>888</v>
      </c>
      <c r="N3103" s="20">
        <v>888</v>
      </c>
      <c r="O3103" s="20" t="s">
        <v>927</v>
      </c>
      <c r="P3103" s="20" t="s">
        <v>50</v>
      </c>
      <c r="Q3103" s="28"/>
      <c r="R3103" s="21" t="s">
        <v>104</v>
      </c>
      <c r="S3103" s="25" t="s">
        <v>1090</v>
      </c>
      <c r="T3103" s="21" t="s">
        <v>2242</v>
      </c>
      <c r="U3103" s="21"/>
      <c r="V3103" s="46">
        <v>1</v>
      </c>
      <c r="W3103" s="26">
        <f t="shared" si="2141"/>
        <v>1</v>
      </c>
      <c r="Y3103" s="21">
        <v>12</v>
      </c>
      <c r="Z3103" s="22">
        <f t="shared" si="2145"/>
        <v>888</v>
      </c>
      <c r="AA3103" s="20" t="s">
        <v>2218</v>
      </c>
      <c r="AB3103" s="22"/>
      <c r="AC3103" s="22">
        <v>1</v>
      </c>
      <c r="AD3103" s="22"/>
      <c r="AE3103" s="22">
        <f t="shared" si="2171"/>
        <v>888</v>
      </c>
      <c r="AF3103" s="22">
        <f t="shared" si="2143"/>
        <v>888</v>
      </c>
      <c r="AG3103" s="20"/>
      <c r="AH3103" s="22"/>
      <c r="AI3103" s="22"/>
      <c r="AJ3103" s="22">
        <f t="shared" si="2168"/>
        <v>888</v>
      </c>
      <c r="AK3103" s="22">
        <f>IF(O3103="(传统)XDSL",VLOOKUP(S3103,[1]续费率明细!C:I,7,FALSE)*1,IF(O3103="GPON+XDSL",VLOOKUP(S3103,[1]续费率明细!C:I,7,FALSE)*1,VLOOKUP(S3103,[1]续费率明细!C:I,5,FALSE)*1))</f>
        <v>-20</v>
      </c>
      <c r="AL3103" s="22" t="s">
        <v>1309</v>
      </c>
      <c r="AM3103" s="22"/>
      <c r="AN3103" s="22"/>
      <c r="AO3103" s="22" t="s">
        <v>2216</v>
      </c>
      <c r="AP3103" s="22" t="s">
        <v>1301</v>
      </c>
      <c r="AS3103" s="20"/>
      <c r="AT3103" s="20"/>
      <c r="AU3103" s="20"/>
    </row>
    <row r="3104" spans="1:47" x14ac:dyDescent="0.15">
      <c r="A3104" s="21" t="s">
        <v>1273</v>
      </c>
      <c r="B3104" s="20" t="s">
        <v>918</v>
      </c>
      <c r="C3104" s="20" t="s">
        <v>1050</v>
      </c>
      <c r="D3104" s="20" t="s">
        <v>1051</v>
      </c>
      <c r="E3104" s="20" t="s">
        <v>1492</v>
      </c>
      <c r="F3104" s="20" t="s">
        <v>1250</v>
      </c>
      <c r="G3104" s="20" t="s">
        <v>4269</v>
      </c>
      <c r="H3104" s="20"/>
      <c r="I3104" s="20">
        <v>18316164978</v>
      </c>
      <c r="J3104" s="20" t="s">
        <v>1268</v>
      </c>
      <c r="K3104" s="20" t="s">
        <v>896</v>
      </c>
      <c r="L3104" s="20" t="s">
        <v>1358</v>
      </c>
      <c r="M3104" s="20">
        <v>1088</v>
      </c>
      <c r="N3104" s="20">
        <v>1088</v>
      </c>
      <c r="O3104" s="20" t="s">
        <v>927</v>
      </c>
      <c r="P3104" s="20" t="s">
        <v>50</v>
      </c>
      <c r="Q3104" s="28"/>
      <c r="R3104" s="21" t="s">
        <v>121</v>
      </c>
      <c r="S3104" s="21"/>
      <c r="T3104" s="21" t="s">
        <v>53</v>
      </c>
      <c r="U3104" s="21" t="s">
        <v>897</v>
      </c>
      <c r="V3104" s="46">
        <v>1</v>
      </c>
      <c r="W3104" s="26">
        <f t="shared" si="2141"/>
        <v>1</v>
      </c>
      <c r="X3104" s="26">
        <f t="shared" si="2142"/>
        <v>1</v>
      </c>
      <c r="Y3104" s="21">
        <v>10</v>
      </c>
      <c r="Z3104" s="22">
        <f t="shared" si="2145"/>
        <v>1088</v>
      </c>
      <c r="AA3104" s="20" t="s">
        <v>2218</v>
      </c>
      <c r="AB3104" s="22"/>
      <c r="AC3104" s="22">
        <v>1</v>
      </c>
      <c r="AD3104" s="22"/>
      <c r="AE3104" s="22">
        <f t="shared" si="2171"/>
        <v>1088</v>
      </c>
      <c r="AF3104" s="22">
        <f t="shared" si="2143"/>
        <v>1088</v>
      </c>
      <c r="AG3104" s="20">
        <f t="shared" ref="AG3104:AG3105" si="2172">N3104</f>
        <v>1088</v>
      </c>
      <c r="AH3104" s="20" t="str">
        <f>VLOOKUP(U3104,[1]提成计算!B:I,8,FALSE)</f>
        <v xml:space="preserve"> </v>
      </c>
      <c r="AI3104" s="20"/>
      <c r="AJ3104" s="22"/>
      <c r="AK3104" s="22"/>
      <c r="AM3104" s="22"/>
      <c r="AN3104" s="22"/>
      <c r="AO3104" s="22" t="s">
        <v>3441</v>
      </c>
      <c r="AP3104" s="22" t="s">
        <v>1301</v>
      </c>
      <c r="AS3104" s="20"/>
      <c r="AT3104" s="20"/>
      <c r="AU3104" s="20"/>
    </row>
    <row r="3105" spans="1:47" x14ac:dyDescent="0.15">
      <c r="A3105" s="21" t="s">
        <v>1273</v>
      </c>
      <c r="B3105" s="20" t="s">
        <v>918</v>
      </c>
      <c r="C3105" s="20" t="s">
        <v>1050</v>
      </c>
      <c r="D3105" s="20" t="s">
        <v>1070</v>
      </c>
      <c r="E3105" s="20" t="s">
        <v>1076</v>
      </c>
      <c r="F3105" s="20" t="s">
        <v>1250</v>
      </c>
      <c r="G3105" s="20" t="s">
        <v>4270</v>
      </c>
      <c r="H3105" s="20"/>
      <c r="I3105" s="20">
        <v>13649893665</v>
      </c>
      <c r="J3105" s="20" t="s">
        <v>1268</v>
      </c>
      <c r="K3105" s="20" t="s">
        <v>205</v>
      </c>
      <c r="L3105" s="20" t="s">
        <v>1358</v>
      </c>
      <c r="M3105" s="20">
        <v>1088</v>
      </c>
      <c r="N3105" s="20">
        <v>1088</v>
      </c>
      <c r="O3105" s="20" t="s">
        <v>927</v>
      </c>
      <c r="P3105" s="20" t="s">
        <v>50</v>
      </c>
      <c r="Q3105" s="28"/>
      <c r="R3105" s="21" t="s">
        <v>104</v>
      </c>
      <c r="S3105" s="21"/>
      <c r="T3105" s="21" t="s">
        <v>53</v>
      </c>
      <c r="U3105" s="21" t="s">
        <v>206</v>
      </c>
      <c r="V3105" s="46">
        <v>1</v>
      </c>
      <c r="W3105" s="26">
        <f t="shared" si="2141"/>
        <v>1</v>
      </c>
      <c r="X3105" s="26">
        <f t="shared" si="2142"/>
        <v>1</v>
      </c>
      <c r="Y3105" s="21">
        <v>10</v>
      </c>
      <c r="Z3105" s="22">
        <f t="shared" si="2145"/>
        <v>1088</v>
      </c>
      <c r="AA3105" s="20" t="s">
        <v>3440</v>
      </c>
      <c r="AB3105" s="22"/>
      <c r="AC3105" s="22">
        <v>1</v>
      </c>
      <c r="AD3105" s="22"/>
      <c r="AE3105" s="22">
        <f t="shared" si="2171"/>
        <v>1088</v>
      </c>
      <c r="AF3105" s="22">
        <f t="shared" si="2143"/>
        <v>1088</v>
      </c>
      <c r="AG3105" s="20">
        <f t="shared" si="2172"/>
        <v>1088</v>
      </c>
      <c r="AH3105" s="20" t="str">
        <f>VLOOKUP(U3105,[1]提成计算!B:I,8,FALSE)</f>
        <v xml:space="preserve"> </v>
      </c>
      <c r="AI3105" s="20"/>
      <c r="AJ3105" s="22"/>
      <c r="AK3105" s="22"/>
      <c r="AM3105" s="22"/>
      <c r="AN3105" s="22"/>
      <c r="AO3105" s="22" t="s">
        <v>3441</v>
      </c>
      <c r="AP3105" s="22" t="s">
        <v>1301</v>
      </c>
      <c r="AS3105" s="20"/>
      <c r="AT3105" s="20"/>
      <c r="AU3105" s="20"/>
    </row>
    <row r="3106" spans="1:47" x14ac:dyDescent="0.15">
      <c r="A3106" s="21" t="s">
        <v>1273</v>
      </c>
      <c r="B3106" s="20" t="s">
        <v>918</v>
      </c>
      <c r="C3106" s="20" t="s">
        <v>1050</v>
      </c>
      <c r="D3106" s="20" t="s">
        <v>1062</v>
      </c>
      <c r="E3106" s="20" t="s">
        <v>1055</v>
      </c>
      <c r="F3106" s="20" t="s">
        <v>1250</v>
      </c>
      <c r="G3106" s="20" t="s">
        <v>4271</v>
      </c>
      <c r="H3106" s="20"/>
      <c r="I3106" s="20">
        <v>13649834405</v>
      </c>
      <c r="J3106" s="20" t="s">
        <v>924</v>
      </c>
      <c r="K3106" s="20" t="s">
        <v>3805</v>
      </c>
      <c r="L3106" s="20" t="s">
        <v>2137</v>
      </c>
      <c r="M3106" s="20">
        <v>1408</v>
      </c>
      <c r="N3106" s="20">
        <v>1408</v>
      </c>
      <c r="O3106" s="20" t="s">
        <v>927</v>
      </c>
      <c r="P3106" s="20" t="s">
        <v>50</v>
      </c>
      <c r="Q3106" s="28"/>
      <c r="R3106" s="21" t="s">
        <v>69</v>
      </c>
      <c r="S3106" s="25" t="s">
        <v>1060</v>
      </c>
      <c r="T3106" s="21" t="s">
        <v>53</v>
      </c>
      <c r="U3106" s="21" t="s">
        <v>3806</v>
      </c>
      <c r="V3106" s="46">
        <v>1</v>
      </c>
      <c r="W3106" s="26">
        <f t="shared" si="2141"/>
        <v>1</v>
      </c>
      <c r="Y3106" s="21">
        <v>12</v>
      </c>
      <c r="Z3106" s="22">
        <f t="shared" si="2145"/>
        <v>1408</v>
      </c>
      <c r="AA3106" s="20" t="s">
        <v>3440</v>
      </c>
      <c r="AB3106" s="22"/>
      <c r="AC3106" s="22">
        <v>1</v>
      </c>
      <c r="AD3106" s="22"/>
      <c r="AE3106" s="22">
        <f t="shared" si="2171"/>
        <v>1408</v>
      </c>
      <c r="AF3106" s="22">
        <f t="shared" si="2143"/>
        <v>1408</v>
      </c>
      <c r="AG3106" s="20"/>
      <c r="AH3106" s="22"/>
      <c r="AI3106" s="22"/>
      <c r="AJ3106" s="22">
        <f t="shared" ref="AJ3106:AJ3111" si="2173">N3106</f>
        <v>1408</v>
      </c>
      <c r="AK3106" s="22">
        <f>IF(O3106="(传统)XDSL",VLOOKUP(S3106,[2]直销续费率明细!C:I,7,FALSE)*1,IF(O3106="GPON+XDSL",VLOOKUP(S3106,[2]直销续费率明细!C:I,7,FALSE)*1,VLOOKUP(S3106,[2]直销续费率明细!C:I,5,FALSE)*1))</f>
        <v>-40</v>
      </c>
      <c r="AL3106" s="22" t="s">
        <v>1300</v>
      </c>
      <c r="AM3106" s="22"/>
      <c r="AN3106" s="22"/>
      <c r="AO3106" s="22" t="s">
        <v>3441</v>
      </c>
      <c r="AP3106" s="22" t="s">
        <v>1301</v>
      </c>
      <c r="AS3106" s="20">
        <f>IF(Y3106&gt;=10,VLOOKUP(U3106,[2]提成计算!B:T,19,FALSE),VLOOKUP(U3106,[2]提成计算!B:T,18,FALSE))</f>
        <v>0.09</v>
      </c>
      <c r="AT3106" s="20">
        <f t="shared" ref="AT3106:AT3111" si="2174">IF(AD3106*AS3106&gt;0,AD3106*AS3106,AE3106*AS3106)</f>
        <v>126.72</v>
      </c>
      <c r="AU3106" s="20">
        <f t="shared" ref="AU3106:AU3111" si="2175">IF(AND(AK3106&lt;0,AK3106+AT3106&lt;0),-AT3106,AK3106)</f>
        <v>-40</v>
      </c>
    </row>
    <row r="3107" spans="1:47" x14ac:dyDescent="0.15">
      <c r="A3107" s="21" t="s">
        <v>1273</v>
      </c>
      <c r="B3107" s="20" t="s">
        <v>918</v>
      </c>
      <c r="C3107" s="20" t="s">
        <v>1050</v>
      </c>
      <c r="D3107" s="20" t="s">
        <v>1062</v>
      </c>
      <c r="E3107" s="20" t="s">
        <v>4010</v>
      </c>
      <c r="F3107" s="20" t="s">
        <v>1250</v>
      </c>
      <c r="G3107" s="20" t="s">
        <v>4272</v>
      </c>
      <c r="H3107" s="20"/>
      <c r="I3107" s="20">
        <v>13798285396</v>
      </c>
      <c r="J3107" s="20" t="s">
        <v>924</v>
      </c>
      <c r="K3107" s="20" t="s">
        <v>3805</v>
      </c>
      <c r="L3107" s="20" t="s">
        <v>1918</v>
      </c>
      <c r="M3107" s="20">
        <v>680</v>
      </c>
      <c r="N3107" s="20">
        <v>680</v>
      </c>
      <c r="O3107" s="20" t="s">
        <v>1262</v>
      </c>
      <c r="P3107" s="20" t="s">
        <v>50</v>
      </c>
      <c r="Q3107" s="28"/>
      <c r="R3107" s="21" t="s">
        <v>69</v>
      </c>
      <c r="S3107" s="25" t="s">
        <v>1060</v>
      </c>
      <c r="T3107" s="21" t="s">
        <v>53</v>
      </c>
      <c r="U3107" s="21" t="s">
        <v>3806</v>
      </c>
      <c r="V3107" s="46">
        <v>1</v>
      </c>
      <c r="W3107" s="26">
        <f t="shared" si="2141"/>
        <v>1</v>
      </c>
      <c r="Y3107" s="21">
        <v>4</v>
      </c>
      <c r="Z3107" s="22">
        <f t="shared" si="2145"/>
        <v>680</v>
      </c>
      <c r="AA3107" s="20" t="s">
        <v>3440</v>
      </c>
      <c r="AB3107" s="22">
        <v>1</v>
      </c>
      <c r="AC3107" s="22"/>
      <c r="AD3107" s="22">
        <f>N3107</f>
        <v>680</v>
      </c>
      <c r="AE3107" s="22"/>
      <c r="AF3107" s="22">
        <f t="shared" si="2143"/>
        <v>680</v>
      </c>
      <c r="AG3107" s="20"/>
      <c r="AH3107" s="22"/>
      <c r="AI3107" s="22"/>
      <c r="AJ3107" s="22">
        <f t="shared" si="2173"/>
        <v>680</v>
      </c>
      <c r="AK3107" s="22">
        <f>IF(O3107="(传统)XDSL",VLOOKUP(S3107,[2]直销续费率明细!C:I,7,FALSE)*1,IF(O3107="GPON+XDSL",VLOOKUP(S3107,[2]直销续费率明细!C:I,7,FALSE)*1,VLOOKUP(S3107,[2]直销续费率明细!C:I,5,FALSE)*1))</f>
        <v>-40</v>
      </c>
      <c r="AL3107" s="22" t="s">
        <v>1300</v>
      </c>
      <c r="AM3107" s="22"/>
      <c r="AN3107" s="22"/>
      <c r="AO3107" s="22" t="s">
        <v>3441</v>
      </c>
      <c r="AP3107" s="22" t="s">
        <v>3460</v>
      </c>
      <c r="AS3107" s="20">
        <f>IF(Y3107&gt;=10,VLOOKUP(U3107,[2]提成计算!B:T,19,FALSE),VLOOKUP(U3107,[2]提成计算!B:T,18,FALSE))</f>
        <v>0.06</v>
      </c>
      <c r="AT3107" s="20">
        <f t="shared" si="2174"/>
        <v>40.799999999999997</v>
      </c>
      <c r="AU3107" s="20">
        <f t="shared" si="2175"/>
        <v>-40</v>
      </c>
    </row>
    <row r="3108" spans="1:47" x14ac:dyDescent="0.15">
      <c r="A3108" s="21" t="s">
        <v>1273</v>
      </c>
      <c r="B3108" s="20" t="s">
        <v>918</v>
      </c>
      <c r="C3108" s="20" t="s">
        <v>1050</v>
      </c>
      <c r="D3108" s="20" t="s">
        <v>1065</v>
      </c>
      <c r="E3108" s="20" t="s">
        <v>1066</v>
      </c>
      <c r="F3108" s="20" t="s">
        <v>1250</v>
      </c>
      <c r="G3108" s="20" t="s">
        <v>4273</v>
      </c>
      <c r="H3108" s="20"/>
      <c r="I3108" s="20">
        <v>18822889527</v>
      </c>
      <c r="J3108" s="20" t="s">
        <v>924</v>
      </c>
      <c r="K3108" s="20" t="s">
        <v>3739</v>
      </c>
      <c r="L3108" s="20" t="s">
        <v>1299</v>
      </c>
      <c r="M3108" s="20">
        <v>888</v>
      </c>
      <c r="N3108" s="20">
        <v>888</v>
      </c>
      <c r="O3108" s="20" t="s">
        <v>927</v>
      </c>
      <c r="P3108" s="20" t="s">
        <v>50</v>
      </c>
      <c r="Q3108" s="28"/>
      <c r="R3108" s="21" t="s">
        <v>69</v>
      </c>
      <c r="S3108" s="25" t="s">
        <v>1068</v>
      </c>
      <c r="T3108" s="21" t="s">
        <v>53</v>
      </c>
      <c r="U3108" s="21" t="s">
        <v>1803</v>
      </c>
      <c r="V3108" s="46">
        <v>1</v>
      </c>
      <c r="W3108" s="26">
        <f t="shared" si="2141"/>
        <v>1</v>
      </c>
      <c r="Y3108" s="21">
        <v>12</v>
      </c>
      <c r="Z3108" s="22">
        <f t="shared" si="2145"/>
        <v>888</v>
      </c>
      <c r="AA3108" s="20" t="s">
        <v>3440</v>
      </c>
      <c r="AB3108" s="22"/>
      <c r="AC3108" s="22">
        <v>1</v>
      </c>
      <c r="AD3108" s="22"/>
      <c r="AE3108" s="22">
        <f t="shared" ref="AE3108:AE3122" si="2176">N3108</f>
        <v>888</v>
      </c>
      <c r="AF3108" s="22">
        <f t="shared" si="2143"/>
        <v>888</v>
      </c>
      <c r="AG3108" s="20"/>
      <c r="AH3108" s="22"/>
      <c r="AI3108" s="22"/>
      <c r="AJ3108" s="22">
        <f t="shared" si="2173"/>
        <v>888</v>
      </c>
      <c r="AK3108" s="22">
        <f>IF(O3108="(传统)XDSL",VLOOKUP(S3108,[2]直销续费率明细!C:I,7,FALSE)*1,IF(O3108="GPON+XDSL",VLOOKUP(S3108,[2]直销续费率明细!C:I,7,FALSE)*1,VLOOKUP(S3108,[2]直销续费率明细!C:I,5,FALSE)*1))</f>
        <v>15</v>
      </c>
      <c r="AL3108" s="22" t="s">
        <v>1309</v>
      </c>
      <c r="AM3108" s="22"/>
      <c r="AN3108" s="22"/>
      <c r="AO3108" s="22" t="s">
        <v>3441</v>
      </c>
      <c r="AP3108" s="22" t="s">
        <v>1301</v>
      </c>
      <c r="AS3108" s="20">
        <f>IF(Y3108&gt;=10,VLOOKUP(U3108,[2]提成计算!B:T,19,FALSE),VLOOKUP(U3108,[2]提成计算!B:T,18,FALSE))</f>
        <v>0.1</v>
      </c>
      <c r="AT3108" s="20">
        <f t="shared" si="2174"/>
        <v>88.800000000000011</v>
      </c>
      <c r="AU3108" s="20">
        <f t="shared" si="2175"/>
        <v>15</v>
      </c>
    </row>
    <row r="3109" spans="1:47" x14ac:dyDescent="0.15">
      <c r="A3109" s="21" t="s">
        <v>1273</v>
      </c>
      <c r="B3109" s="20" t="s">
        <v>918</v>
      </c>
      <c r="C3109" s="20" t="s">
        <v>1050</v>
      </c>
      <c r="D3109" s="20" t="s">
        <v>1065</v>
      </c>
      <c r="E3109" s="20" t="s">
        <v>1066</v>
      </c>
      <c r="F3109" s="20" t="s">
        <v>1250</v>
      </c>
      <c r="G3109" s="20" t="s">
        <v>4274</v>
      </c>
      <c r="H3109" s="20"/>
      <c r="I3109" s="20">
        <v>18859838123</v>
      </c>
      <c r="J3109" s="20" t="s">
        <v>924</v>
      </c>
      <c r="K3109" s="20" t="s">
        <v>68</v>
      </c>
      <c r="L3109" s="20" t="s">
        <v>1299</v>
      </c>
      <c r="M3109" s="20">
        <v>888</v>
      </c>
      <c r="N3109" s="20">
        <v>888</v>
      </c>
      <c r="O3109" s="20" t="s">
        <v>927</v>
      </c>
      <c r="P3109" s="20" t="s">
        <v>50</v>
      </c>
      <c r="Q3109" s="28"/>
      <c r="R3109" s="21" t="s">
        <v>69</v>
      </c>
      <c r="S3109" s="25" t="s">
        <v>4147</v>
      </c>
      <c r="T3109" s="21" t="s">
        <v>53</v>
      </c>
      <c r="U3109" s="21" t="s">
        <v>70</v>
      </c>
      <c r="V3109" s="46">
        <v>1</v>
      </c>
      <c r="W3109" s="26">
        <f t="shared" si="2141"/>
        <v>1</v>
      </c>
      <c r="Y3109" s="21">
        <v>12</v>
      </c>
      <c r="Z3109" s="22">
        <f t="shared" si="2145"/>
        <v>888</v>
      </c>
      <c r="AA3109" s="20" t="s">
        <v>3440</v>
      </c>
      <c r="AB3109" s="22"/>
      <c r="AC3109" s="22">
        <v>1</v>
      </c>
      <c r="AD3109" s="22"/>
      <c r="AE3109" s="22">
        <f t="shared" si="2176"/>
        <v>888</v>
      </c>
      <c r="AF3109" s="22">
        <f t="shared" si="2143"/>
        <v>888</v>
      </c>
      <c r="AG3109" s="20"/>
      <c r="AH3109" s="22"/>
      <c r="AI3109" s="22"/>
      <c r="AJ3109" s="22">
        <f t="shared" si="2173"/>
        <v>888</v>
      </c>
      <c r="AK3109" s="22">
        <f>IF(O3109="(传统)XDSL",VLOOKUP(S3109,[2]直销续费率明细!C:I,7,FALSE)*1,IF(O3109="GPON+XDSL",VLOOKUP(S3109,[2]直销续费率明细!C:I,7,FALSE)*1,VLOOKUP(S3109,[2]直销续费率明细!C:I,5,FALSE)*1))</f>
        <v>-40</v>
      </c>
      <c r="AL3109" s="22" t="s">
        <v>1309</v>
      </c>
      <c r="AM3109" s="22"/>
      <c r="AN3109" s="22"/>
      <c r="AO3109" s="22" t="s">
        <v>3441</v>
      </c>
      <c r="AP3109" s="22" t="s">
        <v>1301</v>
      </c>
      <c r="AS3109" s="20">
        <f>IF(Y3109&gt;=10,VLOOKUP(U3109,[2]提成计算!B:T,19,FALSE),VLOOKUP(U3109,[2]提成计算!B:T,18,FALSE))</f>
        <v>0.09</v>
      </c>
      <c r="AT3109" s="20">
        <f t="shared" si="2174"/>
        <v>79.92</v>
      </c>
      <c r="AU3109" s="20">
        <f t="shared" si="2175"/>
        <v>-40</v>
      </c>
    </row>
    <row r="3110" spans="1:47" x14ac:dyDescent="0.15">
      <c r="A3110" s="21" t="s">
        <v>1273</v>
      </c>
      <c r="B3110" s="20" t="s">
        <v>918</v>
      </c>
      <c r="C3110" s="20" t="s">
        <v>1050</v>
      </c>
      <c r="D3110" s="20" t="s">
        <v>1065</v>
      </c>
      <c r="E3110" s="20" t="s">
        <v>1066</v>
      </c>
      <c r="F3110" s="20" t="s">
        <v>1250</v>
      </c>
      <c r="G3110" s="20" t="s">
        <v>4275</v>
      </c>
      <c r="H3110" s="20"/>
      <c r="I3110" s="20">
        <v>13532978833</v>
      </c>
      <c r="J3110" s="20" t="s">
        <v>924</v>
      </c>
      <c r="K3110" s="20" t="s">
        <v>3739</v>
      </c>
      <c r="L3110" s="20" t="s">
        <v>1299</v>
      </c>
      <c r="M3110" s="20">
        <v>888</v>
      </c>
      <c r="N3110" s="20">
        <v>888</v>
      </c>
      <c r="O3110" s="20" t="s">
        <v>927</v>
      </c>
      <c r="P3110" s="20" t="s">
        <v>50</v>
      </c>
      <c r="Q3110" s="28"/>
      <c r="R3110" s="21" t="s">
        <v>69</v>
      </c>
      <c r="S3110" s="25" t="s">
        <v>1068</v>
      </c>
      <c r="T3110" s="21" t="s">
        <v>53</v>
      </c>
      <c r="U3110" s="21" t="s">
        <v>1803</v>
      </c>
      <c r="V3110" s="46">
        <v>1</v>
      </c>
      <c r="W3110" s="26">
        <f t="shared" si="2141"/>
        <v>1</v>
      </c>
      <c r="Y3110" s="21">
        <v>12</v>
      </c>
      <c r="Z3110" s="22">
        <f t="shared" si="2145"/>
        <v>888</v>
      </c>
      <c r="AA3110" s="20" t="s">
        <v>3440</v>
      </c>
      <c r="AB3110" s="22"/>
      <c r="AC3110" s="22">
        <v>1</v>
      </c>
      <c r="AD3110" s="22"/>
      <c r="AE3110" s="22">
        <f t="shared" si="2176"/>
        <v>888</v>
      </c>
      <c r="AF3110" s="22">
        <f t="shared" si="2143"/>
        <v>888</v>
      </c>
      <c r="AG3110" s="20"/>
      <c r="AH3110" s="22"/>
      <c r="AI3110" s="22"/>
      <c r="AJ3110" s="22">
        <f t="shared" si="2173"/>
        <v>888</v>
      </c>
      <c r="AK3110" s="22">
        <f>IF(O3110="(传统)XDSL",VLOOKUP(S3110,[2]直销续费率明细!C:I,7,FALSE)*1,IF(O3110="GPON+XDSL",VLOOKUP(S3110,[2]直销续费率明细!C:I,7,FALSE)*1,VLOOKUP(S3110,[2]直销续费率明细!C:I,5,FALSE)*1))</f>
        <v>15</v>
      </c>
      <c r="AL3110" s="22" t="s">
        <v>1309</v>
      </c>
      <c r="AM3110" s="22"/>
      <c r="AN3110" s="22"/>
      <c r="AO3110" s="22" t="s">
        <v>3441</v>
      </c>
      <c r="AP3110" s="22" t="s">
        <v>1301</v>
      </c>
      <c r="AS3110" s="20">
        <f>IF(Y3110&gt;=10,VLOOKUP(U3110,[2]提成计算!B:T,19,FALSE),VLOOKUP(U3110,[2]提成计算!B:T,18,FALSE))</f>
        <v>0.1</v>
      </c>
      <c r="AT3110" s="20">
        <f t="shared" si="2174"/>
        <v>88.800000000000011</v>
      </c>
      <c r="AU3110" s="20">
        <f t="shared" si="2175"/>
        <v>15</v>
      </c>
    </row>
    <row r="3111" spans="1:47" x14ac:dyDescent="0.15">
      <c r="A3111" s="21" t="s">
        <v>1273</v>
      </c>
      <c r="B3111" s="20" t="s">
        <v>918</v>
      </c>
      <c r="C3111" s="20" t="s">
        <v>1050</v>
      </c>
      <c r="D3111" s="20" t="s">
        <v>1070</v>
      </c>
      <c r="E3111" s="20" t="s">
        <v>1071</v>
      </c>
      <c r="F3111" s="20" t="s">
        <v>1250</v>
      </c>
      <c r="G3111" s="20" t="s">
        <v>4276</v>
      </c>
      <c r="H3111" s="20"/>
      <c r="I3111" s="20">
        <v>13886258888</v>
      </c>
      <c r="J3111" s="20" t="s">
        <v>924</v>
      </c>
      <c r="K3111" s="20" t="s">
        <v>287</v>
      </c>
      <c r="L3111" s="20" t="s">
        <v>1376</v>
      </c>
      <c r="M3111" s="20">
        <v>1088</v>
      </c>
      <c r="N3111" s="20">
        <v>1088</v>
      </c>
      <c r="O3111" s="20" t="s">
        <v>927</v>
      </c>
      <c r="P3111" s="20" t="s">
        <v>50</v>
      </c>
      <c r="Q3111" s="28"/>
      <c r="R3111" s="21" t="s">
        <v>104</v>
      </c>
      <c r="S3111" s="25" t="s">
        <v>1075</v>
      </c>
      <c r="T3111" s="21" t="s">
        <v>53</v>
      </c>
      <c r="U3111" s="21" t="s">
        <v>288</v>
      </c>
      <c r="V3111" s="46">
        <v>1</v>
      </c>
      <c r="W3111" s="26">
        <f t="shared" si="2141"/>
        <v>1</v>
      </c>
      <c r="Y3111" s="21">
        <v>10</v>
      </c>
      <c r="Z3111" s="22">
        <f t="shared" si="2145"/>
        <v>1088</v>
      </c>
      <c r="AA3111" s="20" t="s">
        <v>3440</v>
      </c>
      <c r="AB3111" s="22"/>
      <c r="AC3111" s="22">
        <v>1</v>
      </c>
      <c r="AD3111" s="22"/>
      <c r="AE3111" s="22">
        <f t="shared" si="2176"/>
        <v>1088</v>
      </c>
      <c r="AF3111" s="22">
        <f t="shared" si="2143"/>
        <v>1088</v>
      </c>
      <c r="AG3111" s="20"/>
      <c r="AH3111" s="22"/>
      <c r="AI3111" s="22"/>
      <c r="AJ3111" s="22">
        <f t="shared" si="2173"/>
        <v>1088</v>
      </c>
      <c r="AK3111" s="22">
        <f>IF(O3111="(传统)XDSL",VLOOKUP(S3111,[2]直销续费率明细!C:I,7,FALSE)*1,IF(O3111="GPON+XDSL",VLOOKUP(S3111,[2]直销续费率明细!C:I,7,FALSE)*1,VLOOKUP(S3111,[2]直销续费率明细!C:I,5,FALSE)*1))</f>
        <v>-40</v>
      </c>
      <c r="AL3111" s="22" t="s">
        <v>1300</v>
      </c>
      <c r="AM3111" s="22"/>
      <c r="AN3111" s="22"/>
      <c r="AO3111" s="22" t="s">
        <v>3441</v>
      </c>
      <c r="AP3111" s="22" t="s">
        <v>1301</v>
      </c>
      <c r="AS3111" s="20">
        <f>IF(Y3111&gt;=10,VLOOKUP(U3111,[2]提成计算!B:T,19,FALSE),VLOOKUP(U3111,[2]提成计算!B:T,18,FALSE))</f>
        <v>0.09</v>
      </c>
      <c r="AT3111" s="20">
        <f t="shared" si="2174"/>
        <v>97.92</v>
      </c>
      <c r="AU3111" s="20">
        <f t="shared" si="2175"/>
        <v>-40</v>
      </c>
    </row>
    <row r="3112" spans="1:47" x14ac:dyDescent="0.15">
      <c r="A3112" s="21" t="s">
        <v>1273</v>
      </c>
      <c r="B3112" s="20" t="s">
        <v>918</v>
      </c>
      <c r="C3112" s="20" t="s">
        <v>1050</v>
      </c>
      <c r="D3112" s="20" t="s">
        <v>1078</v>
      </c>
      <c r="E3112" s="20" t="s">
        <v>1079</v>
      </c>
      <c r="F3112" s="20" t="s">
        <v>1250</v>
      </c>
      <c r="G3112" s="20" t="s">
        <v>4277</v>
      </c>
      <c r="H3112" s="20"/>
      <c r="I3112" s="20">
        <v>13113130977</v>
      </c>
      <c r="J3112" s="20" t="s">
        <v>1268</v>
      </c>
      <c r="K3112" s="20" t="s">
        <v>1081</v>
      </c>
      <c r="L3112" s="20" t="s">
        <v>1376</v>
      </c>
      <c r="M3112" s="20">
        <v>1088</v>
      </c>
      <c r="N3112" s="20">
        <v>1088</v>
      </c>
      <c r="O3112" s="20" t="s">
        <v>927</v>
      </c>
      <c r="P3112" s="20" t="s">
        <v>50</v>
      </c>
      <c r="Q3112" s="28"/>
      <c r="R3112" s="21" t="s">
        <v>1082</v>
      </c>
      <c r="S3112" s="21"/>
      <c r="T3112" s="21" t="s">
        <v>53</v>
      </c>
      <c r="U3112" s="21" t="s">
        <v>1083</v>
      </c>
      <c r="V3112" s="46">
        <v>1</v>
      </c>
      <c r="W3112" s="26">
        <f t="shared" si="2141"/>
        <v>1</v>
      </c>
      <c r="X3112" s="26">
        <f t="shared" si="2142"/>
        <v>1</v>
      </c>
      <c r="Y3112" s="21">
        <v>10</v>
      </c>
      <c r="Z3112" s="22">
        <f t="shared" si="2145"/>
        <v>1088</v>
      </c>
      <c r="AA3112" s="20" t="s">
        <v>3440</v>
      </c>
      <c r="AB3112" s="22"/>
      <c r="AC3112" s="22">
        <v>1</v>
      </c>
      <c r="AD3112" s="22"/>
      <c r="AE3112" s="22">
        <f t="shared" si="2176"/>
        <v>1088</v>
      </c>
      <c r="AF3112" s="22">
        <f t="shared" si="2143"/>
        <v>1088</v>
      </c>
      <c r="AG3112" s="20">
        <f t="shared" ref="AG3112:AG3114" si="2177">N3112</f>
        <v>1088</v>
      </c>
      <c r="AH3112" s="20" t="str">
        <f>VLOOKUP(U3112,[1]提成计算!B:I,8,FALSE)</f>
        <v xml:space="preserve"> </v>
      </c>
      <c r="AI3112" s="20"/>
      <c r="AJ3112" s="22"/>
      <c r="AK3112" s="22"/>
      <c r="AM3112" s="22"/>
      <c r="AN3112" s="22"/>
      <c r="AO3112" s="22" t="s">
        <v>2216</v>
      </c>
      <c r="AP3112" s="22" t="s">
        <v>1301</v>
      </c>
      <c r="AS3112" s="20"/>
      <c r="AT3112" s="20"/>
      <c r="AU3112" s="20"/>
    </row>
    <row r="3113" spans="1:47" x14ac:dyDescent="0.15">
      <c r="A3113" s="21" t="s">
        <v>1273</v>
      </c>
      <c r="B3113" s="20" t="s">
        <v>918</v>
      </c>
      <c r="C3113" s="20" t="s">
        <v>1050</v>
      </c>
      <c r="D3113" s="20" t="s">
        <v>1078</v>
      </c>
      <c r="E3113" s="20" t="s">
        <v>1079</v>
      </c>
      <c r="F3113" s="20" t="s">
        <v>1250</v>
      </c>
      <c r="G3113" s="20" t="s">
        <v>4278</v>
      </c>
      <c r="H3113" s="20"/>
      <c r="I3113" s="20">
        <v>13560722981</v>
      </c>
      <c r="J3113" s="20" t="s">
        <v>2335</v>
      </c>
      <c r="K3113" s="20" t="s">
        <v>1081</v>
      </c>
      <c r="L3113" s="20" t="s">
        <v>1358</v>
      </c>
      <c r="M3113" s="20">
        <v>1088</v>
      </c>
      <c r="N3113" s="20">
        <v>1088</v>
      </c>
      <c r="O3113" s="20" t="s">
        <v>927</v>
      </c>
      <c r="P3113" s="20" t="s">
        <v>50</v>
      </c>
      <c r="Q3113" s="28" t="s">
        <v>2335</v>
      </c>
      <c r="R3113" s="21" t="s">
        <v>1082</v>
      </c>
      <c r="S3113" s="21"/>
      <c r="T3113" s="21" t="s">
        <v>53</v>
      </c>
      <c r="U3113" s="21" t="s">
        <v>1083</v>
      </c>
      <c r="V3113" s="46">
        <v>1</v>
      </c>
      <c r="W3113" s="26">
        <f t="shared" si="2141"/>
        <v>1</v>
      </c>
      <c r="X3113" s="26">
        <f t="shared" si="2142"/>
        <v>1</v>
      </c>
      <c r="Y3113" s="21">
        <v>10</v>
      </c>
      <c r="Z3113" s="22">
        <f t="shared" si="2145"/>
        <v>1088</v>
      </c>
      <c r="AA3113" s="20" t="s">
        <v>2218</v>
      </c>
      <c r="AB3113" s="22"/>
      <c r="AC3113" s="22">
        <v>1</v>
      </c>
      <c r="AD3113" s="22"/>
      <c r="AE3113" s="22">
        <f t="shared" si="2176"/>
        <v>1088</v>
      </c>
      <c r="AF3113" s="22">
        <f t="shared" si="2143"/>
        <v>1088</v>
      </c>
      <c r="AG3113" s="20">
        <f t="shared" si="2177"/>
        <v>1088</v>
      </c>
      <c r="AH3113" s="20" t="str">
        <f>VLOOKUP(U3113,[1]提成计算!B:I,8,FALSE)</f>
        <v xml:space="preserve"> </v>
      </c>
      <c r="AI3113" s="20"/>
      <c r="AJ3113" s="22"/>
      <c r="AK3113" s="22"/>
      <c r="AM3113" s="22"/>
      <c r="AN3113" s="22"/>
      <c r="AO3113" s="22" t="s">
        <v>2216</v>
      </c>
      <c r="AP3113" s="22" t="s">
        <v>1301</v>
      </c>
      <c r="AS3113" s="20"/>
      <c r="AT3113" s="20"/>
      <c r="AU3113" s="20"/>
    </row>
    <row r="3114" spans="1:47" x14ac:dyDescent="0.15">
      <c r="A3114" s="21" t="s">
        <v>1273</v>
      </c>
      <c r="B3114" s="20" t="s">
        <v>918</v>
      </c>
      <c r="C3114" s="20" t="s">
        <v>1050</v>
      </c>
      <c r="D3114" s="20" t="s">
        <v>1070</v>
      </c>
      <c r="E3114" s="20" t="s">
        <v>1052</v>
      </c>
      <c r="F3114" s="20" t="s">
        <v>1250</v>
      </c>
      <c r="G3114" s="20" t="s">
        <v>4279</v>
      </c>
      <c r="H3114" s="20"/>
      <c r="I3114" s="20">
        <v>13751290783</v>
      </c>
      <c r="J3114" s="20" t="s">
        <v>2335</v>
      </c>
      <c r="K3114" s="20" t="s">
        <v>3733</v>
      </c>
      <c r="L3114" s="20" t="s">
        <v>1358</v>
      </c>
      <c r="M3114" s="20">
        <v>1088</v>
      </c>
      <c r="N3114" s="20">
        <v>1088</v>
      </c>
      <c r="O3114" s="20" t="s">
        <v>927</v>
      </c>
      <c r="P3114" s="20" t="s">
        <v>50</v>
      </c>
      <c r="Q3114" s="28" t="s">
        <v>2335</v>
      </c>
      <c r="R3114" s="21" t="s">
        <v>104</v>
      </c>
      <c r="S3114" s="21"/>
      <c r="T3114" s="21" t="s">
        <v>53</v>
      </c>
      <c r="U3114" s="21" t="s">
        <v>1712</v>
      </c>
      <c r="V3114" s="46">
        <v>1</v>
      </c>
      <c r="W3114" s="26">
        <f t="shared" si="2141"/>
        <v>1</v>
      </c>
      <c r="X3114" s="26">
        <f t="shared" si="2142"/>
        <v>1</v>
      </c>
      <c r="Y3114" s="21">
        <v>10</v>
      </c>
      <c r="Z3114" s="22">
        <f t="shared" si="2145"/>
        <v>1088</v>
      </c>
      <c r="AA3114" s="20" t="s">
        <v>2218</v>
      </c>
      <c r="AB3114" s="22"/>
      <c r="AC3114" s="22">
        <v>1</v>
      </c>
      <c r="AD3114" s="22"/>
      <c r="AE3114" s="22">
        <f t="shared" si="2176"/>
        <v>1088</v>
      </c>
      <c r="AF3114" s="22">
        <f t="shared" si="2143"/>
        <v>1088</v>
      </c>
      <c r="AG3114" s="20">
        <f t="shared" si="2177"/>
        <v>1088</v>
      </c>
      <c r="AH3114" s="20" t="str">
        <f>VLOOKUP(U3114,[1]提成计算!B:I,8,FALSE)</f>
        <v xml:space="preserve"> </v>
      </c>
      <c r="AI3114" s="20"/>
      <c r="AJ3114" s="22"/>
      <c r="AK3114" s="22"/>
      <c r="AM3114" s="22"/>
      <c r="AN3114" s="22"/>
      <c r="AO3114" s="22" t="s">
        <v>2216</v>
      </c>
      <c r="AP3114" s="22" t="s">
        <v>1301</v>
      </c>
      <c r="AS3114" s="20"/>
      <c r="AT3114" s="20"/>
      <c r="AU3114" s="20"/>
    </row>
    <row r="3115" spans="1:47" x14ac:dyDescent="0.15">
      <c r="A3115" s="21" t="s">
        <v>1273</v>
      </c>
      <c r="B3115" s="20" t="s">
        <v>918</v>
      </c>
      <c r="C3115" s="20" t="s">
        <v>1050</v>
      </c>
      <c r="D3115" s="20" t="s">
        <v>1070</v>
      </c>
      <c r="E3115" s="20" t="s">
        <v>1302</v>
      </c>
      <c r="F3115" s="20" t="s">
        <v>1250</v>
      </c>
      <c r="G3115" s="20" t="s">
        <v>4280</v>
      </c>
      <c r="H3115" s="20"/>
      <c r="I3115" s="20">
        <v>15820223717</v>
      </c>
      <c r="J3115" s="20" t="s">
        <v>924</v>
      </c>
      <c r="K3115" s="20" t="s">
        <v>3770</v>
      </c>
      <c r="L3115" s="20" t="s">
        <v>1299</v>
      </c>
      <c r="M3115" s="20">
        <v>888</v>
      </c>
      <c r="N3115" s="20">
        <v>888</v>
      </c>
      <c r="O3115" s="20" t="s">
        <v>927</v>
      </c>
      <c r="P3115" s="20" t="s">
        <v>50</v>
      </c>
      <c r="Q3115" s="28"/>
      <c r="R3115" s="21" t="s">
        <v>104</v>
      </c>
      <c r="S3115" s="25" t="s">
        <v>1090</v>
      </c>
      <c r="T3115" s="21" t="s">
        <v>53</v>
      </c>
      <c r="U3115" s="21" t="s">
        <v>1712</v>
      </c>
      <c r="V3115" s="46">
        <v>1</v>
      </c>
      <c r="W3115" s="26">
        <f t="shared" si="2141"/>
        <v>1</v>
      </c>
      <c r="Y3115" s="21">
        <v>12</v>
      </c>
      <c r="Z3115" s="22">
        <f t="shared" si="2145"/>
        <v>888</v>
      </c>
      <c r="AA3115" s="20" t="s">
        <v>2218</v>
      </c>
      <c r="AB3115" s="22"/>
      <c r="AC3115" s="22">
        <v>1</v>
      </c>
      <c r="AD3115" s="22"/>
      <c r="AE3115" s="22">
        <f t="shared" si="2176"/>
        <v>888</v>
      </c>
      <c r="AF3115" s="22">
        <f t="shared" si="2143"/>
        <v>888</v>
      </c>
      <c r="AG3115" s="20"/>
      <c r="AH3115" s="22"/>
      <c r="AI3115" s="22"/>
      <c r="AJ3115" s="22">
        <f t="shared" ref="AJ3115:AJ3118" si="2178">N3115</f>
        <v>888</v>
      </c>
      <c r="AK3115" s="22">
        <f>IF(O3115="(传统)XDSL",VLOOKUP(S3115,[2]直销续费率明细!C:I,7,FALSE)*1,IF(O3115="GPON+XDSL",VLOOKUP(S3115,[2]直销续费率明细!C:I,7,FALSE)*1,VLOOKUP(S3115,[2]直销续费率明细!C:I,5,FALSE)*1))</f>
        <v>0</v>
      </c>
      <c r="AL3115" s="22" t="s">
        <v>1309</v>
      </c>
      <c r="AM3115" s="22"/>
      <c r="AN3115" s="22"/>
      <c r="AO3115" s="22" t="s">
        <v>3441</v>
      </c>
      <c r="AP3115" s="22" t="s">
        <v>1301</v>
      </c>
      <c r="AS3115" s="20">
        <f>IF(Y3115&gt;=10,VLOOKUP(U3115,[2]提成计算!B:T,19,FALSE),VLOOKUP(U3115,[2]提成计算!B:T,18,FALSE))</f>
        <v>0.1</v>
      </c>
      <c r="AT3115" s="20">
        <f t="shared" ref="AT3115:AT3118" si="2179">IF(AD3115*AS3115&gt;0,AD3115*AS3115,AE3115*AS3115)</f>
        <v>88.800000000000011</v>
      </c>
      <c r="AU3115" s="20">
        <f t="shared" ref="AU3115:AU3118" si="2180">IF(AND(AK3115&lt;0,AK3115+AT3115&lt;0),-AT3115,AK3115)</f>
        <v>0</v>
      </c>
    </row>
    <row r="3116" spans="1:47" x14ac:dyDescent="0.15">
      <c r="A3116" s="21" t="s">
        <v>1273</v>
      </c>
      <c r="B3116" s="20" t="s">
        <v>918</v>
      </c>
      <c r="C3116" s="20" t="s">
        <v>1050</v>
      </c>
      <c r="D3116" s="20" t="s">
        <v>1070</v>
      </c>
      <c r="E3116" s="20" t="s">
        <v>1076</v>
      </c>
      <c r="F3116" s="20" t="s">
        <v>1250</v>
      </c>
      <c r="G3116" s="20" t="s">
        <v>4281</v>
      </c>
      <c r="H3116" s="20"/>
      <c r="I3116" s="20">
        <v>13932633398</v>
      </c>
      <c r="J3116" s="20" t="s">
        <v>924</v>
      </c>
      <c r="K3116" s="20" t="s">
        <v>3733</v>
      </c>
      <c r="L3116" s="20" t="s">
        <v>1299</v>
      </c>
      <c r="M3116" s="20">
        <v>888</v>
      </c>
      <c r="N3116" s="20">
        <v>888</v>
      </c>
      <c r="O3116" s="20" t="s">
        <v>927</v>
      </c>
      <c r="P3116" s="20" t="s">
        <v>50</v>
      </c>
      <c r="Q3116" s="28"/>
      <c r="R3116" s="21" t="s">
        <v>104</v>
      </c>
      <c r="S3116" s="25" t="s">
        <v>1090</v>
      </c>
      <c r="T3116" s="21" t="s">
        <v>53</v>
      </c>
      <c r="U3116" s="21" t="s">
        <v>1712</v>
      </c>
      <c r="V3116" s="46">
        <v>1</v>
      </c>
      <c r="W3116" s="26">
        <f t="shared" si="2141"/>
        <v>1</v>
      </c>
      <c r="Y3116" s="21">
        <v>12</v>
      </c>
      <c r="Z3116" s="22">
        <f t="shared" si="2145"/>
        <v>888</v>
      </c>
      <c r="AA3116" s="20" t="s">
        <v>3440</v>
      </c>
      <c r="AB3116" s="22"/>
      <c r="AC3116" s="22">
        <v>1</v>
      </c>
      <c r="AD3116" s="22"/>
      <c r="AE3116" s="22">
        <f t="shared" si="2176"/>
        <v>888</v>
      </c>
      <c r="AF3116" s="22">
        <f t="shared" si="2143"/>
        <v>888</v>
      </c>
      <c r="AG3116" s="20"/>
      <c r="AH3116" s="22"/>
      <c r="AI3116" s="22"/>
      <c r="AJ3116" s="22">
        <f t="shared" si="2178"/>
        <v>888</v>
      </c>
      <c r="AK3116" s="22">
        <f>IF(O3116="(传统)XDSL",VLOOKUP(S3116,[2]直销续费率明细!C:I,7,FALSE)*1,IF(O3116="GPON+XDSL",VLOOKUP(S3116,[2]直销续费率明细!C:I,7,FALSE)*1,VLOOKUP(S3116,[2]直销续费率明细!C:I,5,FALSE)*1))</f>
        <v>0</v>
      </c>
      <c r="AL3116" s="22" t="s">
        <v>1309</v>
      </c>
      <c r="AM3116" s="22"/>
      <c r="AN3116" s="22"/>
      <c r="AO3116" s="22" t="s">
        <v>3441</v>
      </c>
      <c r="AP3116" s="22" t="s">
        <v>1301</v>
      </c>
      <c r="AS3116" s="20">
        <f>IF(Y3116&gt;=10,VLOOKUP(U3116,[2]提成计算!B:T,19,FALSE),VLOOKUP(U3116,[2]提成计算!B:T,18,FALSE))</f>
        <v>0.1</v>
      </c>
      <c r="AT3116" s="20">
        <f t="shared" si="2179"/>
        <v>88.800000000000011</v>
      </c>
      <c r="AU3116" s="20">
        <f t="shared" si="2180"/>
        <v>0</v>
      </c>
    </row>
    <row r="3117" spans="1:47" x14ac:dyDescent="0.15">
      <c r="A3117" s="21" t="s">
        <v>1273</v>
      </c>
      <c r="B3117" s="20" t="s">
        <v>918</v>
      </c>
      <c r="C3117" s="20" t="s">
        <v>1050</v>
      </c>
      <c r="D3117" s="20" t="s">
        <v>1070</v>
      </c>
      <c r="E3117" s="20" t="s">
        <v>1302</v>
      </c>
      <c r="F3117" s="20" t="s">
        <v>1250</v>
      </c>
      <c r="G3117" s="20" t="s">
        <v>4282</v>
      </c>
      <c r="H3117" s="20"/>
      <c r="I3117" s="20">
        <v>13812153819</v>
      </c>
      <c r="J3117" s="20" t="s">
        <v>924</v>
      </c>
      <c r="K3117" s="20" t="s">
        <v>3733</v>
      </c>
      <c r="L3117" s="20" t="s">
        <v>1299</v>
      </c>
      <c r="M3117" s="20">
        <v>888</v>
      </c>
      <c r="N3117" s="20">
        <v>888</v>
      </c>
      <c r="O3117" s="20" t="s">
        <v>927</v>
      </c>
      <c r="P3117" s="20" t="s">
        <v>50</v>
      </c>
      <c r="Q3117" s="28"/>
      <c r="R3117" s="21" t="s">
        <v>104</v>
      </c>
      <c r="S3117" s="25" t="s">
        <v>1090</v>
      </c>
      <c r="T3117" s="21" t="s">
        <v>53</v>
      </c>
      <c r="U3117" s="21" t="s">
        <v>1712</v>
      </c>
      <c r="V3117" s="46">
        <v>1</v>
      </c>
      <c r="W3117" s="26">
        <f t="shared" si="2141"/>
        <v>1</v>
      </c>
      <c r="Y3117" s="21">
        <v>12</v>
      </c>
      <c r="Z3117" s="22">
        <f t="shared" si="2145"/>
        <v>888</v>
      </c>
      <c r="AA3117" s="20" t="s">
        <v>3440</v>
      </c>
      <c r="AB3117" s="22"/>
      <c r="AC3117" s="22">
        <v>1</v>
      </c>
      <c r="AD3117" s="22"/>
      <c r="AE3117" s="22">
        <f t="shared" si="2176"/>
        <v>888</v>
      </c>
      <c r="AF3117" s="22">
        <f t="shared" si="2143"/>
        <v>888</v>
      </c>
      <c r="AG3117" s="20"/>
      <c r="AH3117" s="22"/>
      <c r="AI3117" s="22"/>
      <c r="AJ3117" s="22">
        <f t="shared" si="2178"/>
        <v>888</v>
      </c>
      <c r="AK3117" s="22">
        <f>IF(O3117="(传统)XDSL",VLOOKUP(S3117,[2]直销续费率明细!C:I,7,FALSE)*1,IF(O3117="GPON+XDSL",VLOOKUP(S3117,[2]直销续费率明细!C:I,7,FALSE)*1,VLOOKUP(S3117,[2]直销续费率明细!C:I,5,FALSE)*1))</f>
        <v>0</v>
      </c>
      <c r="AL3117" s="22" t="s">
        <v>1309</v>
      </c>
      <c r="AM3117" s="22"/>
      <c r="AN3117" s="22"/>
      <c r="AO3117" s="22" t="s">
        <v>3441</v>
      </c>
      <c r="AP3117" s="22" t="s">
        <v>1301</v>
      </c>
      <c r="AS3117" s="20">
        <f>IF(Y3117&gt;=10,VLOOKUP(U3117,[2]提成计算!B:T,19,FALSE),VLOOKUP(U3117,[2]提成计算!B:T,18,FALSE))</f>
        <v>0.1</v>
      </c>
      <c r="AT3117" s="20">
        <f t="shared" si="2179"/>
        <v>88.800000000000011</v>
      </c>
      <c r="AU3117" s="20">
        <f t="shared" si="2180"/>
        <v>0</v>
      </c>
    </row>
    <row r="3118" spans="1:47" x14ac:dyDescent="0.15">
      <c r="A3118" s="21" t="s">
        <v>1273</v>
      </c>
      <c r="B3118" s="20" t="s">
        <v>918</v>
      </c>
      <c r="C3118" s="20" t="s">
        <v>1050</v>
      </c>
      <c r="D3118" s="20" t="s">
        <v>1078</v>
      </c>
      <c r="E3118" s="20" t="s">
        <v>1079</v>
      </c>
      <c r="F3118" s="20" t="s">
        <v>1250</v>
      </c>
      <c r="G3118" s="20" t="s">
        <v>4283</v>
      </c>
      <c r="H3118" s="20"/>
      <c r="I3118" s="20">
        <v>13434074639</v>
      </c>
      <c r="J3118" s="20" t="s">
        <v>924</v>
      </c>
      <c r="K3118" s="20" t="s">
        <v>1081</v>
      </c>
      <c r="L3118" s="20" t="s">
        <v>2137</v>
      </c>
      <c r="M3118" s="20">
        <v>1408</v>
      </c>
      <c r="N3118" s="20">
        <v>1408</v>
      </c>
      <c r="O3118" s="20" t="s">
        <v>927</v>
      </c>
      <c r="P3118" s="20" t="s">
        <v>50</v>
      </c>
      <c r="Q3118" s="28"/>
      <c r="R3118" s="21" t="s">
        <v>1082</v>
      </c>
      <c r="S3118" s="25" t="s">
        <v>1322</v>
      </c>
      <c r="T3118" s="21" t="s">
        <v>53</v>
      </c>
      <c r="U3118" s="21" t="s">
        <v>1083</v>
      </c>
      <c r="V3118" s="46">
        <v>1</v>
      </c>
      <c r="W3118" s="26">
        <f t="shared" si="2141"/>
        <v>1</v>
      </c>
      <c r="Y3118" s="21">
        <v>12</v>
      </c>
      <c r="Z3118" s="22">
        <f t="shared" si="2145"/>
        <v>1408</v>
      </c>
      <c r="AA3118" s="20" t="s">
        <v>3440</v>
      </c>
      <c r="AB3118" s="22"/>
      <c r="AC3118" s="22">
        <v>1</v>
      </c>
      <c r="AD3118" s="22"/>
      <c r="AE3118" s="22">
        <f t="shared" si="2176"/>
        <v>1408</v>
      </c>
      <c r="AF3118" s="22">
        <f t="shared" si="2143"/>
        <v>1408</v>
      </c>
      <c r="AG3118" s="20"/>
      <c r="AH3118" s="22"/>
      <c r="AI3118" s="22"/>
      <c r="AJ3118" s="22">
        <f t="shared" si="2178"/>
        <v>1408</v>
      </c>
      <c r="AK3118" s="22">
        <f>IF(O3118="(传统)XDSL",VLOOKUP(S3118,[2]直销续费率明细!C:I,7,FALSE)*1,IF(O3118="GPON+XDSL",VLOOKUP(S3118,[2]直销续费率明细!C:I,7,FALSE)*1,VLOOKUP(S3118,[2]直销续费率明细!C:I,5,FALSE)*1))</f>
        <v>-40</v>
      </c>
      <c r="AL3118" s="22" t="s">
        <v>1309</v>
      </c>
      <c r="AM3118" s="22"/>
      <c r="AN3118" s="22"/>
      <c r="AO3118" s="22" t="s">
        <v>3441</v>
      </c>
      <c r="AP3118" s="22" t="s">
        <v>1301</v>
      </c>
      <c r="AS3118" s="20">
        <f>IF(Y3118&gt;=10,VLOOKUP(U3118,[2]提成计算!B:T,19,FALSE),VLOOKUP(U3118,[2]提成计算!B:T,18,FALSE))</f>
        <v>0.12</v>
      </c>
      <c r="AT3118" s="20">
        <f t="shared" si="2179"/>
        <v>168.95999999999998</v>
      </c>
      <c r="AU3118" s="20">
        <f t="shared" si="2180"/>
        <v>-40</v>
      </c>
    </row>
    <row r="3119" spans="1:47" x14ac:dyDescent="0.15">
      <c r="A3119" s="21" t="s">
        <v>1273</v>
      </c>
      <c r="B3119" s="20" t="s">
        <v>918</v>
      </c>
      <c r="C3119" s="20" t="s">
        <v>1050</v>
      </c>
      <c r="D3119" s="20" t="s">
        <v>1070</v>
      </c>
      <c r="E3119" s="20" t="s">
        <v>3956</v>
      </c>
      <c r="F3119" s="20" t="s">
        <v>1250</v>
      </c>
      <c r="G3119" s="20" t="s">
        <v>4284</v>
      </c>
      <c r="H3119" s="20"/>
      <c r="I3119" s="20">
        <v>13688910722</v>
      </c>
      <c r="J3119" s="20" t="s">
        <v>3444</v>
      </c>
      <c r="K3119" s="20" t="s">
        <v>205</v>
      </c>
      <c r="L3119" s="20" t="s">
        <v>1358</v>
      </c>
      <c r="M3119" s="20">
        <v>1088</v>
      </c>
      <c r="N3119" s="20">
        <v>1088</v>
      </c>
      <c r="O3119" s="20" t="s">
        <v>927</v>
      </c>
      <c r="P3119" s="20" t="s">
        <v>50</v>
      </c>
      <c r="Q3119" s="28" t="s">
        <v>3444</v>
      </c>
      <c r="R3119" s="21" t="s">
        <v>104</v>
      </c>
      <c r="S3119" s="21"/>
      <c r="T3119" s="21" t="s">
        <v>53</v>
      </c>
      <c r="U3119" s="21" t="s">
        <v>206</v>
      </c>
      <c r="V3119" s="46">
        <v>1</v>
      </c>
      <c r="W3119" s="26">
        <f t="shared" si="2141"/>
        <v>1</v>
      </c>
      <c r="X3119" s="26">
        <f t="shared" si="2142"/>
        <v>1</v>
      </c>
      <c r="Y3119" s="21">
        <v>10</v>
      </c>
      <c r="Z3119" s="22">
        <f t="shared" si="2145"/>
        <v>1088</v>
      </c>
      <c r="AA3119" s="20" t="s">
        <v>3440</v>
      </c>
      <c r="AB3119" s="22"/>
      <c r="AC3119" s="22">
        <v>1</v>
      </c>
      <c r="AD3119" s="22"/>
      <c r="AE3119" s="22">
        <f t="shared" si="2176"/>
        <v>1088</v>
      </c>
      <c r="AF3119" s="22">
        <f t="shared" si="2143"/>
        <v>1088</v>
      </c>
      <c r="AG3119" s="20">
        <f>N3119</f>
        <v>1088</v>
      </c>
      <c r="AH3119" s="20" t="str">
        <f>VLOOKUP(U3119,[1]提成计算!B:I,8,FALSE)</f>
        <v xml:space="preserve"> </v>
      </c>
      <c r="AI3119" s="20"/>
      <c r="AJ3119" s="22"/>
      <c r="AK3119" s="22"/>
      <c r="AM3119" s="22"/>
      <c r="AN3119" s="22"/>
      <c r="AO3119" s="22" t="s">
        <v>3441</v>
      </c>
      <c r="AP3119" s="22" t="s">
        <v>1301</v>
      </c>
      <c r="AS3119" s="20"/>
      <c r="AT3119" s="20"/>
      <c r="AU3119" s="20"/>
    </row>
    <row r="3120" spans="1:47" x14ac:dyDescent="0.15">
      <c r="A3120" s="21" t="s">
        <v>1273</v>
      </c>
      <c r="B3120" s="20" t="s">
        <v>918</v>
      </c>
      <c r="C3120" s="20" t="s">
        <v>1050</v>
      </c>
      <c r="D3120" s="20" t="s">
        <v>1065</v>
      </c>
      <c r="E3120" s="20" t="s">
        <v>1730</v>
      </c>
      <c r="F3120" s="20" t="s">
        <v>1250</v>
      </c>
      <c r="G3120" s="20" t="s">
        <v>4285</v>
      </c>
      <c r="H3120" s="20"/>
      <c r="I3120" s="20">
        <v>13437391442</v>
      </c>
      <c r="J3120" s="20" t="s">
        <v>924</v>
      </c>
      <c r="K3120" s="20" t="s">
        <v>124</v>
      </c>
      <c r="L3120" s="20" t="s">
        <v>1299</v>
      </c>
      <c r="M3120" s="20">
        <v>888</v>
      </c>
      <c r="N3120" s="20">
        <v>888</v>
      </c>
      <c r="O3120" s="20" t="s">
        <v>927</v>
      </c>
      <c r="P3120" s="20" t="s">
        <v>50</v>
      </c>
      <c r="Q3120" s="28"/>
      <c r="R3120" s="21" t="s">
        <v>69</v>
      </c>
      <c r="S3120" s="25" t="s">
        <v>1705</v>
      </c>
      <c r="T3120" s="21" t="s">
        <v>53</v>
      </c>
      <c r="U3120" s="21" t="s">
        <v>125</v>
      </c>
      <c r="V3120" s="46">
        <v>1</v>
      </c>
      <c r="W3120" s="26">
        <f t="shared" si="2141"/>
        <v>1</v>
      </c>
      <c r="Y3120" s="21">
        <v>12</v>
      </c>
      <c r="Z3120" s="22">
        <f t="shared" si="2145"/>
        <v>888</v>
      </c>
      <c r="AA3120" s="20" t="s">
        <v>3440</v>
      </c>
      <c r="AB3120" s="22"/>
      <c r="AC3120" s="22">
        <v>1</v>
      </c>
      <c r="AD3120" s="22"/>
      <c r="AE3120" s="22">
        <f t="shared" si="2176"/>
        <v>888</v>
      </c>
      <c r="AF3120" s="22">
        <f t="shared" si="2143"/>
        <v>888</v>
      </c>
      <c r="AG3120" s="20"/>
      <c r="AH3120" s="22"/>
      <c r="AI3120" s="22"/>
      <c r="AJ3120" s="22">
        <f>N3120</f>
        <v>888</v>
      </c>
      <c r="AK3120" s="22">
        <f>IF(O3120="(传统)XDSL",VLOOKUP(S3120,[2]直销续费率明细!C:I,7,FALSE)*1,IF(O3120="GPON+XDSL",VLOOKUP(S3120,[2]直销续费率明细!C:I,7,FALSE)*1,VLOOKUP(S3120,[2]直销续费率明细!C:I,5,FALSE)*1))</f>
        <v>-40</v>
      </c>
      <c r="AL3120" s="22" t="s">
        <v>1309</v>
      </c>
      <c r="AM3120" s="22"/>
      <c r="AN3120" s="22"/>
      <c r="AO3120" s="22" t="s">
        <v>3441</v>
      </c>
      <c r="AP3120" s="22" t="s">
        <v>1301</v>
      </c>
      <c r="AS3120" s="20">
        <f>IF(Y3120&gt;=10,VLOOKUP(U3120,[2]提成计算!B:T,19,FALSE),VLOOKUP(U3120,[2]提成计算!B:T,18,FALSE))</f>
        <v>0.09</v>
      </c>
      <c r="AT3120" s="20">
        <f t="shared" ref="AT3120" si="2181">IF(AD3120*AS3120&gt;0,AD3120*AS3120,AE3120*AS3120)</f>
        <v>79.92</v>
      </c>
      <c r="AU3120" s="20">
        <f t="shared" ref="AU3120" si="2182">IF(AND(AK3120&lt;0,AK3120+AT3120&lt;0),-AT3120,AK3120)</f>
        <v>-40</v>
      </c>
    </row>
    <row r="3121" spans="1:47" x14ac:dyDescent="0.15">
      <c r="A3121" s="21" t="s">
        <v>1273</v>
      </c>
      <c r="B3121" s="20" t="s">
        <v>918</v>
      </c>
      <c r="C3121" s="20" t="s">
        <v>1050</v>
      </c>
      <c r="D3121" s="20" t="s">
        <v>1070</v>
      </c>
      <c r="E3121" s="20" t="s">
        <v>1606</v>
      </c>
      <c r="F3121" s="20" t="s">
        <v>1250</v>
      </c>
      <c r="G3121" s="20" t="s">
        <v>4286</v>
      </c>
      <c r="H3121" s="20"/>
      <c r="I3121" s="20">
        <v>13066178693</v>
      </c>
      <c r="J3121" s="20" t="s">
        <v>1268</v>
      </c>
      <c r="K3121" s="20" t="s">
        <v>205</v>
      </c>
      <c r="L3121" s="20" t="s">
        <v>1376</v>
      </c>
      <c r="M3121" s="20">
        <v>1088</v>
      </c>
      <c r="N3121" s="20">
        <v>1088</v>
      </c>
      <c r="O3121" s="20" t="s">
        <v>927</v>
      </c>
      <c r="P3121" s="20" t="s">
        <v>50</v>
      </c>
      <c r="Q3121" s="28"/>
      <c r="R3121" s="21" t="s">
        <v>104</v>
      </c>
      <c r="S3121" s="21"/>
      <c r="T3121" s="21" t="s">
        <v>53</v>
      </c>
      <c r="U3121" s="21" t="s">
        <v>206</v>
      </c>
      <c r="V3121" s="46">
        <v>1</v>
      </c>
      <c r="W3121" s="26">
        <f t="shared" si="2141"/>
        <v>1</v>
      </c>
      <c r="X3121" s="26">
        <f t="shared" si="2142"/>
        <v>1</v>
      </c>
      <c r="Y3121" s="21">
        <v>10</v>
      </c>
      <c r="Z3121" s="22">
        <f t="shared" si="2145"/>
        <v>1088</v>
      </c>
      <c r="AA3121" s="20" t="s">
        <v>3440</v>
      </c>
      <c r="AB3121" s="22"/>
      <c r="AC3121" s="22">
        <v>1</v>
      </c>
      <c r="AD3121" s="22"/>
      <c r="AE3121" s="22">
        <f t="shared" si="2176"/>
        <v>1088</v>
      </c>
      <c r="AF3121" s="22">
        <f t="shared" si="2143"/>
        <v>1088</v>
      </c>
      <c r="AG3121" s="20">
        <f>N3121</f>
        <v>1088</v>
      </c>
      <c r="AH3121" s="20" t="str">
        <f>VLOOKUP(U3121,[1]提成计算!B:I,8,FALSE)</f>
        <v xml:space="preserve"> </v>
      </c>
      <c r="AI3121" s="20"/>
      <c r="AJ3121" s="22"/>
      <c r="AK3121" s="22"/>
      <c r="AM3121" s="22"/>
      <c r="AN3121" s="22"/>
      <c r="AO3121" s="22" t="s">
        <v>3441</v>
      </c>
      <c r="AP3121" s="22" t="s">
        <v>1301</v>
      </c>
      <c r="AS3121" s="20"/>
      <c r="AT3121" s="20"/>
      <c r="AU3121" s="20"/>
    </row>
    <row r="3122" spans="1:47" x14ac:dyDescent="0.15">
      <c r="A3122" s="21" t="s">
        <v>1273</v>
      </c>
      <c r="B3122" s="20" t="s">
        <v>918</v>
      </c>
      <c r="C3122" s="20" t="s">
        <v>1050</v>
      </c>
      <c r="D3122" s="20" t="s">
        <v>1051</v>
      </c>
      <c r="E3122" s="20" t="s">
        <v>1817</v>
      </c>
      <c r="F3122" s="20" t="s">
        <v>1250</v>
      </c>
      <c r="G3122" s="20" t="s">
        <v>4287</v>
      </c>
      <c r="H3122" s="20"/>
      <c r="I3122" s="20">
        <v>13925598775</v>
      </c>
      <c r="J3122" s="20" t="s">
        <v>924</v>
      </c>
      <c r="K3122" s="20" t="s">
        <v>685</v>
      </c>
      <c r="L3122" s="20" t="s">
        <v>1299</v>
      </c>
      <c r="M3122" s="20">
        <v>888</v>
      </c>
      <c r="N3122" s="20">
        <v>888</v>
      </c>
      <c r="O3122" s="20" t="s">
        <v>927</v>
      </c>
      <c r="P3122" s="20" t="s">
        <v>50</v>
      </c>
      <c r="Q3122" s="28"/>
      <c r="R3122" s="21" t="s">
        <v>121</v>
      </c>
      <c r="S3122" s="25" t="s">
        <v>1054</v>
      </c>
      <c r="T3122" s="21" t="s">
        <v>53</v>
      </c>
      <c r="U3122" s="21" t="s">
        <v>686</v>
      </c>
      <c r="V3122" s="46">
        <v>1</v>
      </c>
      <c r="W3122" s="26">
        <f t="shared" si="2141"/>
        <v>1</v>
      </c>
      <c r="Y3122" s="21">
        <v>12</v>
      </c>
      <c r="Z3122" s="22">
        <f t="shared" si="2145"/>
        <v>888</v>
      </c>
      <c r="AA3122" s="20" t="s">
        <v>3440</v>
      </c>
      <c r="AB3122" s="22"/>
      <c r="AC3122" s="22">
        <v>1</v>
      </c>
      <c r="AD3122" s="22"/>
      <c r="AE3122" s="22">
        <f t="shared" si="2176"/>
        <v>888</v>
      </c>
      <c r="AF3122" s="22">
        <f t="shared" si="2143"/>
        <v>888</v>
      </c>
      <c r="AG3122" s="20"/>
      <c r="AH3122" s="22"/>
      <c r="AI3122" s="22"/>
      <c r="AJ3122" s="22">
        <f t="shared" ref="AJ3122:AJ3124" si="2183">N3122</f>
        <v>888</v>
      </c>
      <c r="AK3122" s="22">
        <f>IF(O3122="(传统)XDSL",VLOOKUP(S3122,[2]直销续费率明细!C:I,7,FALSE)*1,IF(O3122="GPON+XDSL",VLOOKUP(S3122,[2]直销续费率明细!C:I,7,FALSE)*1,VLOOKUP(S3122,[2]直销续费率明细!C:I,5,FALSE)*1))</f>
        <v>25</v>
      </c>
      <c r="AL3122" s="22" t="s">
        <v>1300</v>
      </c>
      <c r="AM3122" s="22"/>
      <c r="AN3122" s="22"/>
      <c r="AO3122" s="22" t="s">
        <v>2216</v>
      </c>
      <c r="AP3122" s="22" t="s">
        <v>1301</v>
      </c>
      <c r="AS3122" s="20">
        <f>IF(Y3122&gt;=10,VLOOKUP(U3122,[2]提成计算!B:T,19,FALSE),VLOOKUP(U3122,[2]提成计算!B:T,18,FALSE))</f>
        <v>0.09</v>
      </c>
      <c r="AT3122" s="20">
        <f t="shared" ref="AT3122:AT3124" si="2184">IF(AD3122*AS3122&gt;0,AD3122*AS3122,AE3122*AS3122)</f>
        <v>79.92</v>
      </c>
      <c r="AU3122" s="20">
        <f t="shared" ref="AU3122" si="2185">IF(AND(AK3122&lt;0,AK3122+AT3122&lt;0),-AT3122,AK3122)</f>
        <v>25</v>
      </c>
    </row>
    <row r="3123" spans="1:47" x14ac:dyDescent="0.15">
      <c r="A3123" s="21" t="s">
        <v>1273</v>
      </c>
      <c r="B3123" s="20" t="s">
        <v>918</v>
      </c>
      <c r="C3123" s="20" t="s">
        <v>1050</v>
      </c>
      <c r="D3123" s="20" t="s">
        <v>1051</v>
      </c>
      <c r="E3123" s="20" t="s">
        <v>1052</v>
      </c>
      <c r="F3123" s="20" t="s">
        <v>1250</v>
      </c>
      <c r="G3123" s="20" t="s">
        <v>4288</v>
      </c>
      <c r="H3123" s="20"/>
      <c r="I3123" s="20">
        <v>18888641616</v>
      </c>
      <c r="J3123" s="20" t="s">
        <v>924</v>
      </c>
      <c r="K3123" s="20" t="s">
        <v>3825</v>
      </c>
      <c r="L3123" s="20" t="s">
        <v>2501</v>
      </c>
      <c r="M3123" s="20">
        <v>240</v>
      </c>
      <c r="N3123" s="20">
        <v>240</v>
      </c>
      <c r="O3123" s="20" t="s">
        <v>927</v>
      </c>
      <c r="P3123" s="20" t="s">
        <v>50</v>
      </c>
      <c r="Q3123" s="28"/>
      <c r="R3123" s="22" t="s">
        <v>121</v>
      </c>
      <c r="T3123" s="21" t="s">
        <v>4140</v>
      </c>
      <c r="U3123" s="22" t="s">
        <v>121</v>
      </c>
      <c r="V3123" s="46">
        <f>3/12</f>
        <v>0.25</v>
      </c>
      <c r="W3123" s="26">
        <f t="shared" si="2141"/>
        <v>0.25</v>
      </c>
      <c r="Y3123" s="21">
        <v>4</v>
      </c>
      <c r="Z3123" s="22">
        <f t="shared" si="2145"/>
        <v>240</v>
      </c>
      <c r="AA3123" s="20" t="s">
        <v>3440</v>
      </c>
      <c r="AB3123" s="22">
        <v>1</v>
      </c>
      <c r="AC3123" s="22"/>
      <c r="AD3123" s="22">
        <f>N3123</f>
        <v>240</v>
      </c>
      <c r="AE3123" s="22"/>
      <c r="AF3123" s="22">
        <f t="shared" si="2143"/>
        <v>240</v>
      </c>
      <c r="AG3123" s="20"/>
      <c r="AH3123" s="22"/>
      <c r="AI3123" s="22"/>
      <c r="AJ3123" s="22">
        <f t="shared" si="2183"/>
        <v>240</v>
      </c>
      <c r="AK3123" s="22">
        <f>IF(O3123="(传统)XDSL",VLOOKUP(U3123,[2]自营续费率!B:G,6,FALSE)*1,IF(O3123="GPON+XDSL",VLOOKUP(U3123,[2]自营续费率!B:G,6,FALSE)*1,VLOOKUP(U3123,[2]自营续费率!B:G,4,FALSE)*1))</f>
        <v>10</v>
      </c>
      <c r="AL3123" s="22" t="s">
        <v>1309</v>
      </c>
      <c r="AM3123" s="22"/>
      <c r="AN3123" s="22"/>
      <c r="AO3123" s="22" t="s">
        <v>3441</v>
      </c>
      <c r="AP3123" s="22" t="s">
        <v>3631</v>
      </c>
      <c r="AS3123" s="20">
        <f>IF(Y3123&gt;=10,VLOOKUP(U3123,[2]自营提成!C:Z,6,FALSE),VLOOKUP(U3123,[2]自营提成!C:Z,5,FALSE))</f>
        <v>7.0000000000000007E-2</v>
      </c>
      <c r="AT3123" s="20">
        <f t="shared" si="2184"/>
        <v>16.8</v>
      </c>
      <c r="AU3123" s="20">
        <f>IF(AND(AK3123&lt;0,AK3123+AT3123&lt;0),-AT3123,AK3123)</f>
        <v>10</v>
      </c>
    </row>
    <row r="3124" spans="1:47" x14ac:dyDescent="0.15">
      <c r="A3124" s="21" t="s">
        <v>1273</v>
      </c>
      <c r="B3124" s="20" t="s">
        <v>918</v>
      </c>
      <c r="C3124" s="20" t="s">
        <v>1050</v>
      </c>
      <c r="D3124" s="20" t="s">
        <v>1051</v>
      </c>
      <c r="E3124" s="20" t="s">
        <v>1096</v>
      </c>
      <c r="F3124" s="20" t="s">
        <v>1250</v>
      </c>
      <c r="G3124" s="20" t="s">
        <v>4289</v>
      </c>
      <c r="H3124" s="20"/>
      <c r="I3124" s="20">
        <v>15014841888</v>
      </c>
      <c r="J3124" s="20" t="s">
        <v>924</v>
      </c>
      <c r="K3124" s="20" t="s">
        <v>202</v>
      </c>
      <c r="L3124" s="20" t="s">
        <v>1299</v>
      </c>
      <c r="M3124" s="20">
        <v>888</v>
      </c>
      <c r="N3124" s="20">
        <v>888</v>
      </c>
      <c r="O3124" s="20" t="s">
        <v>927</v>
      </c>
      <c r="P3124" s="20" t="s">
        <v>50</v>
      </c>
      <c r="Q3124" s="28"/>
      <c r="R3124" s="21" t="s">
        <v>121</v>
      </c>
      <c r="S3124" s="25" t="s">
        <v>1494</v>
      </c>
      <c r="T3124" s="21" t="s">
        <v>53</v>
      </c>
      <c r="U3124" s="21" t="s">
        <v>203</v>
      </c>
      <c r="V3124" s="46">
        <v>1</v>
      </c>
      <c r="W3124" s="26">
        <f t="shared" si="2141"/>
        <v>1</v>
      </c>
      <c r="Y3124" s="21">
        <v>12</v>
      </c>
      <c r="Z3124" s="22">
        <f t="shared" si="2145"/>
        <v>888</v>
      </c>
      <c r="AA3124" s="20" t="s">
        <v>3440</v>
      </c>
      <c r="AB3124" s="22"/>
      <c r="AC3124" s="22">
        <v>1</v>
      </c>
      <c r="AD3124" s="22"/>
      <c r="AE3124" s="22">
        <f t="shared" ref="AE3124:AE3133" si="2186">N3124</f>
        <v>888</v>
      </c>
      <c r="AF3124" s="22">
        <f t="shared" si="2143"/>
        <v>888</v>
      </c>
      <c r="AG3124" s="20"/>
      <c r="AH3124" s="22"/>
      <c r="AI3124" s="22"/>
      <c r="AJ3124" s="22">
        <f t="shared" si="2183"/>
        <v>888</v>
      </c>
      <c r="AK3124" s="22">
        <f>IF(O3124="(传统)XDSL",VLOOKUP(S3124,[2]直销续费率明细!C:I,7,FALSE)*1,IF(O3124="GPON+XDSL",VLOOKUP(S3124,[2]直销续费率明细!C:I,7,FALSE)*1,VLOOKUP(S3124,[2]直销续费率明细!C:I,5,FALSE)*1))</f>
        <v>25</v>
      </c>
      <c r="AL3124" s="22" t="s">
        <v>1309</v>
      </c>
      <c r="AM3124" s="22"/>
      <c r="AN3124" s="22"/>
      <c r="AO3124" s="22" t="s">
        <v>3441</v>
      </c>
      <c r="AP3124" s="22" t="s">
        <v>1301</v>
      </c>
      <c r="AS3124" s="20">
        <f>IF(Y3124&gt;=10,VLOOKUP(U3124,[2]提成计算!B:T,19,FALSE),VLOOKUP(U3124,[2]提成计算!B:T,18,FALSE))</f>
        <v>0.09</v>
      </c>
      <c r="AT3124" s="20">
        <f t="shared" si="2184"/>
        <v>79.92</v>
      </c>
      <c r="AU3124" s="20">
        <f t="shared" ref="AU3124" si="2187">IF(AND(AK3124&lt;0,AK3124+AT3124&lt;0),-AT3124,AK3124)</f>
        <v>25</v>
      </c>
    </row>
    <row r="3125" spans="1:47" x14ac:dyDescent="0.15">
      <c r="A3125" s="21" t="s">
        <v>1273</v>
      </c>
      <c r="B3125" s="20" t="s">
        <v>918</v>
      </c>
      <c r="C3125" s="20" t="s">
        <v>1050</v>
      </c>
      <c r="D3125" s="20" t="s">
        <v>1070</v>
      </c>
      <c r="E3125" s="20" t="s">
        <v>1606</v>
      </c>
      <c r="F3125" s="20" t="s">
        <v>1250</v>
      </c>
      <c r="G3125" s="20" t="s">
        <v>4290</v>
      </c>
      <c r="H3125" s="20"/>
      <c r="I3125" s="20">
        <v>13723527865</v>
      </c>
      <c r="J3125" s="20" t="s">
        <v>1268</v>
      </c>
      <c r="K3125" s="20" t="s">
        <v>3791</v>
      </c>
      <c r="L3125" s="20" t="s">
        <v>1358</v>
      </c>
      <c r="M3125" s="20">
        <v>1088</v>
      </c>
      <c r="N3125" s="20">
        <v>1088</v>
      </c>
      <c r="O3125" s="20" t="s">
        <v>927</v>
      </c>
      <c r="P3125" s="20" t="s">
        <v>50</v>
      </c>
      <c r="Q3125" s="28"/>
      <c r="R3125" s="21" t="s">
        <v>104</v>
      </c>
      <c r="S3125" s="21"/>
      <c r="T3125" s="21" t="s">
        <v>3575</v>
      </c>
      <c r="U3125" s="21" t="s">
        <v>1733</v>
      </c>
      <c r="V3125" s="46">
        <v>1</v>
      </c>
      <c r="W3125" s="26">
        <f t="shared" si="2141"/>
        <v>1</v>
      </c>
      <c r="X3125" s="26">
        <f t="shared" si="2142"/>
        <v>1</v>
      </c>
      <c r="Y3125" s="21">
        <v>10</v>
      </c>
      <c r="Z3125" s="22">
        <f t="shared" si="2145"/>
        <v>1088</v>
      </c>
      <c r="AA3125" s="20" t="s">
        <v>3440</v>
      </c>
      <c r="AB3125" s="22"/>
      <c r="AC3125" s="22">
        <v>1</v>
      </c>
      <c r="AD3125" s="22"/>
      <c r="AE3125" s="22">
        <f t="shared" si="2186"/>
        <v>1088</v>
      </c>
      <c r="AF3125" s="22">
        <f t="shared" si="2143"/>
        <v>1088</v>
      </c>
      <c r="AG3125" s="20">
        <f>N3125</f>
        <v>1088</v>
      </c>
      <c r="AH3125" s="20" t="str">
        <f>VLOOKUP(U3125,[1]提成计算!B:I,8,FALSE)</f>
        <v xml:space="preserve"> </v>
      </c>
      <c r="AI3125" s="20"/>
      <c r="AJ3125" s="22"/>
      <c r="AK3125" s="22"/>
      <c r="AM3125" s="22"/>
      <c r="AN3125" s="22"/>
      <c r="AO3125" s="22" t="s">
        <v>3441</v>
      </c>
      <c r="AP3125" s="22" t="s">
        <v>1301</v>
      </c>
      <c r="AS3125" s="20"/>
      <c r="AT3125" s="20"/>
      <c r="AU3125" s="20"/>
    </row>
    <row r="3126" spans="1:47" x14ac:dyDescent="0.15">
      <c r="A3126" s="21" t="s">
        <v>1273</v>
      </c>
      <c r="B3126" s="20" t="s">
        <v>918</v>
      </c>
      <c r="C3126" s="20" t="s">
        <v>1050</v>
      </c>
      <c r="D3126" s="20" t="s">
        <v>1051</v>
      </c>
      <c r="E3126" s="20" t="s">
        <v>1815</v>
      </c>
      <c r="F3126" s="20" t="s">
        <v>1250</v>
      </c>
      <c r="G3126" s="20" t="s">
        <v>4291</v>
      </c>
      <c r="H3126" s="20"/>
      <c r="I3126" s="20">
        <v>13794468018</v>
      </c>
      <c r="J3126" s="20" t="s">
        <v>924</v>
      </c>
      <c r="K3126" s="20" t="s">
        <v>202</v>
      </c>
      <c r="L3126" s="20" t="s">
        <v>1299</v>
      </c>
      <c r="M3126" s="20">
        <v>888</v>
      </c>
      <c r="N3126" s="20">
        <v>888</v>
      </c>
      <c r="O3126" s="20" t="s">
        <v>927</v>
      </c>
      <c r="P3126" s="20" t="s">
        <v>50</v>
      </c>
      <c r="Q3126" s="28"/>
      <c r="R3126" s="21" t="s">
        <v>121</v>
      </c>
      <c r="S3126" s="25" t="s">
        <v>1494</v>
      </c>
      <c r="T3126" s="21" t="s">
        <v>53</v>
      </c>
      <c r="U3126" s="21" t="s">
        <v>203</v>
      </c>
      <c r="V3126" s="46">
        <v>1</v>
      </c>
      <c r="W3126" s="26">
        <f t="shared" si="2141"/>
        <v>1</v>
      </c>
      <c r="Y3126" s="21">
        <v>12</v>
      </c>
      <c r="Z3126" s="22">
        <f t="shared" si="2145"/>
        <v>888</v>
      </c>
      <c r="AA3126" s="20" t="s">
        <v>3440</v>
      </c>
      <c r="AB3126" s="22"/>
      <c r="AC3126" s="22">
        <v>1</v>
      </c>
      <c r="AD3126" s="22"/>
      <c r="AE3126" s="22">
        <f t="shared" si="2186"/>
        <v>888</v>
      </c>
      <c r="AF3126" s="22">
        <f t="shared" si="2143"/>
        <v>888</v>
      </c>
      <c r="AG3126" s="20"/>
      <c r="AH3126" s="22"/>
      <c r="AI3126" s="22"/>
      <c r="AJ3126" s="22">
        <f>N3126</f>
        <v>888</v>
      </c>
      <c r="AK3126" s="22">
        <f>IF(O3126="(传统)XDSL",VLOOKUP(S3126,[2]直销续费率明细!C:I,7,FALSE)*1,IF(O3126="GPON+XDSL",VLOOKUP(S3126,[2]直销续费率明细!C:I,7,FALSE)*1,VLOOKUP(S3126,[2]直销续费率明细!C:I,5,FALSE)*1))</f>
        <v>25</v>
      </c>
      <c r="AL3126" s="22" t="s">
        <v>1309</v>
      </c>
      <c r="AM3126" s="22"/>
      <c r="AN3126" s="22"/>
      <c r="AO3126" s="22" t="s">
        <v>2216</v>
      </c>
      <c r="AP3126" s="22" t="s">
        <v>1301</v>
      </c>
      <c r="AS3126" s="20">
        <f>IF(Y3126&gt;=10,VLOOKUP(U3126,[2]提成计算!B:T,19,FALSE),VLOOKUP(U3126,[2]提成计算!B:T,18,FALSE))</f>
        <v>0.09</v>
      </c>
      <c r="AT3126" s="20">
        <f t="shared" ref="AT3126" si="2188">IF(AD3126*AS3126&gt;0,AD3126*AS3126,AE3126*AS3126)</f>
        <v>79.92</v>
      </c>
      <c r="AU3126" s="20">
        <f t="shared" ref="AU3126" si="2189">IF(AND(AK3126&lt;0,AK3126+AT3126&lt;0),-AT3126,AK3126)</f>
        <v>25</v>
      </c>
    </row>
    <row r="3127" spans="1:47" x14ac:dyDescent="0.15">
      <c r="A3127" s="21" t="s">
        <v>1273</v>
      </c>
      <c r="B3127" s="20" t="s">
        <v>918</v>
      </c>
      <c r="C3127" s="20" t="s">
        <v>1050</v>
      </c>
      <c r="D3127" s="20" t="s">
        <v>1078</v>
      </c>
      <c r="E3127" s="20" t="s">
        <v>1084</v>
      </c>
      <c r="F3127" s="20" t="s">
        <v>1250</v>
      </c>
      <c r="G3127" s="20" t="s">
        <v>4292</v>
      </c>
      <c r="H3127" s="20"/>
      <c r="I3127" s="20">
        <v>13570870292</v>
      </c>
      <c r="J3127" s="20" t="s">
        <v>1268</v>
      </c>
      <c r="K3127" s="20" t="s">
        <v>1086</v>
      </c>
      <c r="L3127" s="20" t="s">
        <v>1358</v>
      </c>
      <c r="M3127" s="20">
        <v>1088</v>
      </c>
      <c r="N3127" s="20">
        <v>1088</v>
      </c>
      <c r="O3127" s="20" t="s">
        <v>927</v>
      </c>
      <c r="P3127" s="20" t="s">
        <v>50</v>
      </c>
      <c r="Q3127" s="28"/>
      <c r="R3127" s="21" t="s">
        <v>1082</v>
      </c>
      <c r="S3127" s="21"/>
      <c r="T3127" s="21" t="s">
        <v>53</v>
      </c>
      <c r="U3127" s="21" t="s">
        <v>1088</v>
      </c>
      <c r="V3127" s="46">
        <v>1</v>
      </c>
      <c r="W3127" s="26">
        <f t="shared" si="2141"/>
        <v>1</v>
      </c>
      <c r="X3127" s="26">
        <f t="shared" si="2142"/>
        <v>1</v>
      </c>
      <c r="Y3127" s="21">
        <v>10</v>
      </c>
      <c r="Z3127" s="22">
        <f t="shared" si="2145"/>
        <v>1088</v>
      </c>
      <c r="AA3127" s="20" t="s">
        <v>2218</v>
      </c>
      <c r="AB3127" s="22"/>
      <c r="AC3127" s="22">
        <v>1</v>
      </c>
      <c r="AD3127" s="22"/>
      <c r="AE3127" s="22">
        <f t="shared" si="2186"/>
        <v>1088</v>
      </c>
      <c r="AF3127" s="22">
        <f t="shared" si="2143"/>
        <v>1088</v>
      </c>
      <c r="AG3127" s="20">
        <f>N3127</f>
        <v>1088</v>
      </c>
      <c r="AH3127" s="20" t="str">
        <f>VLOOKUP(U3127,[1]提成计算!B:I,8,FALSE)</f>
        <v xml:space="preserve"> </v>
      </c>
      <c r="AI3127" s="20"/>
      <c r="AJ3127" s="22"/>
      <c r="AK3127" s="22"/>
      <c r="AM3127" s="22"/>
      <c r="AN3127" s="22"/>
      <c r="AO3127" s="22" t="s">
        <v>3441</v>
      </c>
      <c r="AP3127" s="22" t="s">
        <v>1301</v>
      </c>
      <c r="AS3127" s="20"/>
      <c r="AT3127" s="20"/>
      <c r="AU3127" s="20"/>
    </row>
    <row r="3128" spans="1:47" x14ac:dyDescent="0.15">
      <c r="A3128" s="21" t="s">
        <v>1273</v>
      </c>
      <c r="B3128" s="20" t="s">
        <v>918</v>
      </c>
      <c r="C3128" s="20" t="s">
        <v>1050</v>
      </c>
      <c r="D3128" s="20" t="s">
        <v>1078</v>
      </c>
      <c r="E3128" s="20" t="s">
        <v>1079</v>
      </c>
      <c r="F3128" s="20" t="s">
        <v>1250</v>
      </c>
      <c r="G3128" s="20" t="s">
        <v>4293</v>
      </c>
      <c r="H3128" s="20"/>
      <c r="I3128" s="20">
        <v>13713195338</v>
      </c>
      <c r="J3128" s="20" t="s">
        <v>924</v>
      </c>
      <c r="K3128" s="20" t="s">
        <v>1086</v>
      </c>
      <c r="L3128" s="20" t="s">
        <v>2137</v>
      </c>
      <c r="M3128" s="20">
        <v>1408</v>
      </c>
      <c r="N3128" s="20">
        <v>1408</v>
      </c>
      <c r="O3128" s="20" t="s">
        <v>927</v>
      </c>
      <c r="P3128" s="20" t="s">
        <v>50</v>
      </c>
      <c r="Q3128" s="28"/>
      <c r="R3128" s="21" t="s">
        <v>1082</v>
      </c>
      <c r="S3128" s="25" t="s">
        <v>1087</v>
      </c>
      <c r="T3128" s="21" t="s">
        <v>53</v>
      </c>
      <c r="U3128" s="21" t="s">
        <v>1088</v>
      </c>
      <c r="V3128" s="46">
        <v>1</v>
      </c>
      <c r="W3128" s="26">
        <f t="shared" si="2141"/>
        <v>1</v>
      </c>
      <c r="Y3128" s="21">
        <v>12</v>
      </c>
      <c r="Z3128" s="22">
        <f t="shared" si="2145"/>
        <v>1408</v>
      </c>
      <c r="AA3128" s="20" t="s">
        <v>3440</v>
      </c>
      <c r="AB3128" s="22"/>
      <c r="AC3128" s="22">
        <v>1</v>
      </c>
      <c r="AD3128" s="22"/>
      <c r="AE3128" s="22">
        <f t="shared" si="2186"/>
        <v>1408</v>
      </c>
      <c r="AF3128" s="22">
        <f t="shared" si="2143"/>
        <v>1408</v>
      </c>
      <c r="AG3128" s="20"/>
      <c r="AH3128" s="22"/>
      <c r="AI3128" s="22"/>
      <c r="AJ3128" s="22">
        <f>N3128</f>
        <v>1408</v>
      </c>
      <c r="AK3128" s="22">
        <f>IF(O3128="(传统)XDSL",VLOOKUP(S3128,[2]直销续费率明细!C:I,7,FALSE)*1,IF(O3128="GPON+XDSL",VLOOKUP(S3128,[2]直销续费率明细!C:I,7,FALSE)*1,VLOOKUP(S3128,[2]直销续费率明细!C:I,5,FALSE)*1))</f>
        <v>25</v>
      </c>
      <c r="AL3128" s="22" t="s">
        <v>1309</v>
      </c>
      <c r="AM3128" s="22"/>
      <c r="AN3128" s="22"/>
      <c r="AO3128" s="22" t="s">
        <v>3441</v>
      </c>
      <c r="AP3128" s="22" t="s">
        <v>1301</v>
      </c>
      <c r="AS3128" s="20">
        <f>IF(Y3128&gt;=10,VLOOKUP(U3128,[2]提成计算!B:T,19,FALSE),VLOOKUP(U3128,[2]提成计算!B:T,18,FALSE))</f>
        <v>0.12</v>
      </c>
      <c r="AT3128" s="20">
        <f t="shared" ref="AT3128" si="2190">IF(AD3128*AS3128&gt;0,AD3128*AS3128,AE3128*AS3128)</f>
        <v>168.95999999999998</v>
      </c>
      <c r="AU3128" s="20">
        <f t="shared" ref="AU3128" si="2191">IF(AND(AK3128&lt;0,AK3128+AT3128&lt;0),-AT3128,AK3128)</f>
        <v>25</v>
      </c>
    </row>
    <row r="3129" spans="1:47" x14ac:dyDescent="0.15">
      <c r="A3129" s="21" t="s">
        <v>1273</v>
      </c>
      <c r="B3129" s="20" t="s">
        <v>918</v>
      </c>
      <c r="C3129" s="20" t="s">
        <v>1050</v>
      </c>
      <c r="D3129" s="20" t="s">
        <v>1065</v>
      </c>
      <c r="E3129" s="20" t="s">
        <v>1552</v>
      </c>
      <c r="F3129" s="20" t="s">
        <v>1250</v>
      </c>
      <c r="G3129" s="20" t="s">
        <v>4294</v>
      </c>
      <c r="H3129" s="20"/>
      <c r="I3129" s="20">
        <v>18878628964</v>
      </c>
      <c r="J3129" s="20" t="s">
        <v>1268</v>
      </c>
      <c r="K3129" s="20" t="s">
        <v>3932</v>
      </c>
      <c r="L3129" s="20" t="s">
        <v>1358</v>
      </c>
      <c r="M3129" s="20">
        <v>1088</v>
      </c>
      <c r="N3129" s="20">
        <v>1088</v>
      </c>
      <c r="O3129" s="20" t="s">
        <v>927</v>
      </c>
      <c r="P3129" s="20" t="s">
        <v>50</v>
      </c>
      <c r="Q3129" s="28"/>
      <c r="R3129" s="21" t="s">
        <v>69</v>
      </c>
      <c r="S3129" s="21"/>
      <c r="T3129" s="21" t="s">
        <v>3575</v>
      </c>
      <c r="U3129" s="21" t="s">
        <v>125</v>
      </c>
      <c r="V3129" s="46">
        <v>1</v>
      </c>
      <c r="W3129" s="26">
        <f t="shared" si="2141"/>
        <v>1</v>
      </c>
      <c r="X3129" s="26">
        <f t="shared" si="2142"/>
        <v>1</v>
      </c>
      <c r="Y3129" s="21">
        <v>10</v>
      </c>
      <c r="Z3129" s="22">
        <f t="shared" si="2145"/>
        <v>1088</v>
      </c>
      <c r="AA3129" s="20" t="s">
        <v>3440</v>
      </c>
      <c r="AB3129" s="22"/>
      <c r="AC3129" s="22">
        <v>1</v>
      </c>
      <c r="AD3129" s="22"/>
      <c r="AE3129" s="22">
        <f t="shared" si="2186"/>
        <v>1088</v>
      </c>
      <c r="AF3129" s="22">
        <f t="shared" si="2143"/>
        <v>1088</v>
      </c>
      <c r="AG3129" s="20">
        <f>N3129</f>
        <v>1088</v>
      </c>
      <c r="AH3129" s="20" t="str">
        <f>VLOOKUP(U3129,[1]提成计算!B:I,8,FALSE)</f>
        <v xml:space="preserve"> </v>
      </c>
      <c r="AI3129" s="20"/>
      <c r="AJ3129" s="22"/>
      <c r="AK3129" s="22"/>
      <c r="AM3129" s="22"/>
      <c r="AN3129" s="22"/>
      <c r="AO3129" s="22" t="s">
        <v>3441</v>
      </c>
      <c r="AP3129" s="22" t="s">
        <v>1301</v>
      </c>
      <c r="AS3129" s="20"/>
      <c r="AT3129" s="20"/>
      <c r="AU3129" s="20"/>
    </row>
    <row r="3130" spans="1:47" x14ac:dyDescent="0.15">
      <c r="A3130" s="21" t="s">
        <v>1273</v>
      </c>
      <c r="B3130" s="20" t="s">
        <v>918</v>
      </c>
      <c r="C3130" s="20" t="s">
        <v>1050</v>
      </c>
      <c r="D3130" s="20" t="s">
        <v>1051</v>
      </c>
      <c r="E3130" s="20" t="s">
        <v>1052</v>
      </c>
      <c r="F3130" s="20" t="s">
        <v>1250</v>
      </c>
      <c r="G3130" s="20" t="s">
        <v>4295</v>
      </c>
      <c r="H3130" s="20"/>
      <c r="I3130" s="20">
        <v>13790180560</v>
      </c>
      <c r="J3130" s="20" t="s">
        <v>924</v>
      </c>
      <c r="K3130" s="20" t="s">
        <v>685</v>
      </c>
      <c r="L3130" s="20" t="s">
        <v>2137</v>
      </c>
      <c r="M3130" s="20">
        <v>1408</v>
      </c>
      <c r="N3130" s="20">
        <v>1408</v>
      </c>
      <c r="O3130" s="20" t="s">
        <v>927</v>
      </c>
      <c r="P3130" s="20" t="s">
        <v>50</v>
      </c>
      <c r="Q3130" s="28"/>
      <c r="R3130" s="21" t="s">
        <v>121</v>
      </c>
      <c r="S3130" s="25" t="s">
        <v>1054</v>
      </c>
      <c r="T3130" s="21" t="s">
        <v>53</v>
      </c>
      <c r="U3130" s="21" t="s">
        <v>686</v>
      </c>
      <c r="V3130" s="46">
        <v>1</v>
      </c>
      <c r="W3130" s="26">
        <f t="shared" si="2141"/>
        <v>1</v>
      </c>
      <c r="Y3130" s="21">
        <v>12</v>
      </c>
      <c r="Z3130" s="22">
        <f t="shared" si="2145"/>
        <v>1408</v>
      </c>
      <c r="AA3130" s="20" t="s">
        <v>3440</v>
      </c>
      <c r="AB3130" s="22"/>
      <c r="AC3130" s="22">
        <v>1</v>
      </c>
      <c r="AD3130" s="22"/>
      <c r="AE3130" s="22">
        <f t="shared" si="2186"/>
        <v>1408</v>
      </c>
      <c r="AF3130" s="22">
        <f t="shared" si="2143"/>
        <v>1408</v>
      </c>
      <c r="AG3130" s="20"/>
      <c r="AH3130" s="22"/>
      <c r="AI3130" s="22"/>
      <c r="AJ3130" s="22">
        <f t="shared" ref="AJ3130:AJ3138" si="2192">N3130</f>
        <v>1408</v>
      </c>
      <c r="AK3130" s="22">
        <f>IF(O3130="(传统)XDSL",VLOOKUP(S3130,[2]直销续费率明细!C:I,7,FALSE)*1,IF(O3130="GPON+XDSL",VLOOKUP(S3130,[2]直销续费率明细!C:I,7,FALSE)*1,VLOOKUP(S3130,[2]直销续费率明细!C:I,5,FALSE)*1))</f>
        <v>25</v>
      </c>
      <c r="AL3130" s="22" t="s">
        <v>1300</v>
      </c>
      <c r="AM3130" s="22"/>
      <c r="AN3130" s="22"/>
      <c r="AO3130" s="22" t="s">
        <v>3441</v>
      </c>
      <c r="AP3130" s="22" t="s">
        <v>1301</v>
      </c>
      <c r="AS3130" s="20">
        <f>IF(Y3130&gt;=10,VLOOKUP(U3130,[2]提成计算!B:T,19,FALSE),VLOOKUP(U3130,[2]提成计算!B:T,18,FALSE))</f>
        <v>0.09</v>
      </c>
      <c r="AT3130" s="20">
        <f t="shared" ref="AT3130:AT3138" si="2193">IF(AD3130*AS3130&gt;0,AD3130*AS3130,AE3130*AS3130)</f>
        <v>126.72</v>
      </c>
      <c r="AU3130" s="20">
        <f t="shared" ref="AU3130:AU3138" si="2194">IF(AND(AK3130&lt;0,AK3130+AT3130&lt;0),-AT3130,AK3130)</f>
        <v>25</v>
      </c>
    </row>
    <row r="3131" spans="1:47" x14ac:dyDescent="0.15">
      <c r="A3131" s="21" t="s">
        <v>1273</v>
      </c>
      <c r="B3131" s="20" t="s">
        <v>918</v>
      </c>
      <c r="C3131" s="20" t="s">
        <v>1050</v>
      </c>
      <c r="D3131" s="20" t="s">
        <v>1070</v>
      </c>
      <c r="E3131" s="20" t="s">
        <v>1302</v>
      </c>
      <c r="F3131" s="20" t="s">
        <v>1250</v>
      </c>
      <c r="G3131" s="20" t="s">
        <v>4296</v>
      </c>
      <c r="H3131" s="20"/>
      <c r="I3131" s="20">
        <v>13794995477</v>
      </c>
      <c r="J3131" s="20" t="s">
        <v>924</v>
      </c>
      <c r="K3131" s="20" t="s">
        <v>3729</v>
      </c>
      <c r="L3131" s="20" t="s">
        <v>3374</v>
      </c>
      <c r="M3131" s="20">
        <v>2480</v>
      </c>
      <c r="N3131" s="20">
        <v>2480</v>
      </c>
      <c r="O3131" s="20" t="s">
        <v>927</v>
      </c>
      <c r="P3131" s="20" t="s">
        <v>50</v>
      </c>
      <c r="Q3131" s="28"/>
      <c r="R3131" s="21" t="s">
        <v>104</v>
      </c>
      <c r="S3131" s="25" t="s">
        <v>1304</v>
      </c>
      <c r="T3131" s="21" t="s">
        <v>53</v>
      </c>
      <c r="U3131" s="21" t="s">
        <v>3730</v>
      </c>
      <c r="V3131" s="46">
        <v>1</v>
      </c>
      <c r="W3131" s="26">
        <f t="shared" si="2141"/>
        <v>1</v>
      </c>
      <c r="Y3131" s="21">
        <v>50</v>
      </c>
      <c r="Z3131" s="22">
        <f t="shared" si="2145"/>
        <v>2480</v>
      </c>
      <c r="AA3131" s="20" t="s">
        <v>3440</v>
      </c>
      <c r="AB3131" s="22"/>
      <c r="AC3131" s="22">
        <v>1</v>
      </c>
      <c r="AD3131" s="22"/>
      <c r="AE3131" s="22">
        <f t="shared" si="2186"/>
        <v>2480</v>
      </c>
      <c r="AF3131" s="22">
        <f t="shared" si="2143"/>
        <v>2480</v>
      </c>
      <c r="AG3131" s="20"/>
      <c r="AH3131" s="22"/>
      <c r="AI3131" s="22"/>
      <c r="AJ3131" s="22">
        <f t="shared" si="2192"/>
        <v>2480</v>
      </c>
      <c r="AK3131" s="22">
        <f>IF(O3131="(传统)XDSL",VLOOKUP(S3131,[2]直销续费率明细!C:I,7,FALSE)*1,IF(O3131="GPON+XDSL",VLOOKUP(S3131,[2]直销续费率明细!C:I,7,FALSE)*1,VLOOKUP(S3131,[2]直销续费率明细!C:I,5,FALSE)*1))</f>
        <v>-40</v>
      </c>
      <c r="AL3131" s="22" t="s">
        <v>1300</v>
      </c>
      <c r="AM3131" s="22"/>
      <c r="AN3131" s="22"/>
      <c r="AO3131" s="22" t="s">
        <v>3441</v>
      </c>
      <c r="AP3131" s="22" t="s">
        <v>1301</v>
      </c>
      <c r="AS3131" s="20">
        <f>IF(Y3131&gt;=10,VLOOKUP(U3131,[2]提成计算!B:T,19,FALSE),VLOOKUP(U3131,[2]提成计算!B:T,18,FALSE))</f>
        <v>0.09</v>
      </c>
      <c r="AT3131" s="20">
        <f t="shared" si="2193"/>
        <v>223.2</v>
      </c>
      <c r="AU3131" s="20">
        <f t="shared" si="2194"/>
        <v>-40</v>
      </c>
    </row>
    <row r="3132" spans="1:47" x14ac:dyDescent="0.15">
      <c r="A3132" s="21" t="s">
        <v>1273</v>
      </c>
      <c r="B3132" s="20" t="s">
        <v>918</v>
      </c>
      <c r="C3132" s="20" t="s">
        <v>1050</v>
      </c>
      <c r="D3132" s="20" t="s">
        <v>1070</v>
      </c>
      <c r="E3132" s="20" t="s">
        <v>1302</v>
      </c>
      <c r="F3132" s="20" t="s">
        <v>1250</v>
      </c>
      <c r="G3132" s="20" t="s">
        <v>4296</v>
      </c>
      <c r="H3132" s="20"/>
      <c r="I3132" s="20">
        <v>13794995477</v>
      </c>
      <c r="J3132" s="20" t="s">
        <v>924</v>
      </c>
      <c r="K3132" s="20" t="s">
        <v>3729</v>
      </c>
      <c r="L3132" s="20" t="s">
        <v>3374</v>
      </c>
      <c r="M3132" s="20">
        <v>2480</v>
      </c>
      <c r="N3132" s="20">
        <v>2480</v>
      </c>
      <c r="O3132" s="20" t="s">
        <v>927</v>
      </c>
      <c r="P3132" s="20" t="s">
        <v>50</v>
      </c>
      <c r="Q3132" s="28"/>
      <c r="R3132" s="21" t="s">
        <v>104</v>
      </c>
      <c r="S3132" s="25" t="s">
        <v>1304</v>
      </c>
      <c r="T3132" s="21" t="s">
        <v>53</v>
      </c>
      <c r="U3132" s="21" t="s">
        <v>3730</v>
      </c>
      <c r="V3132" s="46">
        <v>1</v>
      </c>
      <c r="W3132" s="26">
        <f t="shared" si="2141"/>
        <v>1</v>
      </c>
      <c r="Y3132" s="21">
        <v>50</v>
      </c>
      <c r="Z3132" s="22">
        <f t="shared" si="2145"/>
        <v>2480</v>
      </c>
      <c r="AA3132" s="20" t="s">
        <v>3440</v>
      </c>
      <c r="AB3132" s="22"/>
      <c r="AC3132" s="22">
        <v>1</v>
      </c>
      <c r="AD3132" s="22"/>
      <c r="AE3132" s="22">
        <f t="shared" si="2186"/>
        <v>2480</v>
      </c>
      <c r="AF3132" s="22">
        <f t="shared" si="2143"/>
        <v>2480</v>
      </c>
      <c r="AG3132" s="20"/>
      <c r="AH3132" s="22"/>
      <c r="AI3132" s="22"/>
      <c r="AJ3132" s="22">
        <f t="shared" si="2192"/>
        <v>2480</v>
      </c>
      <c r="AK3132" s="22">
        <f>IF(O3132="(传统)XDSL",VLOOKUP(S3132,[2]直销续费率明细!C:I,7,FALSE)*1,IF(O3132="GPON+XDSL",VLOOKUP(S3132,[2]直销续费率明细!C:I,7,FALSE)*1,VLOOKUP(S3132,[2]直销续费率明细!C:I,5,FALSE)*1))</f>
        <v>-40</v>
      </c>
      <c r="AL3132" s="22" t="s">
        <v>1300</v>
      </c>
      <c r="AM3132" s="22"/>
      <c r="AN3132" s="22"/>
      <c r="AO3132" s="22" t="s">
        <v>3441</v>
      </c>
      <c r="AP3132" s="22" t="s">
        <v>1301</v>
      </c>
      <c r="AS3132" s="20">
        <f>IF(Y3132&gt;=10,VLOOKUP(U3132,[2]提成计算!B:T,19,FALSE),VLOOKUP(U3132,[2]提成计算!B:T,18,FALSE))</f>
        <v>0.09</v>
      </c>
      <c r="AT3132" s="20">
        <f t="shared" si="2193"/>
        <v>223.2</v>
      </c>
      <c r="AU3132" s="20">
        <f t="shared" si="2194"/>
        <v>-40</v>
      </c>
    </row>
    <row r="3133" spans="1:47" x14ac:dyDescent="0.15">
      <c r="A3133" s="21" t="s">
        <v>1273</v>
      </c>
      <c r="B3133" s="20" t="s">
        <v>918</v>
      </c>
      <c r="C3133" s="20" t="s">
        <v>1050</v>
      </c>
      <c r="D3133" s="20" t="s">
        <v>1070</v>
      </c>
      <c r="E3133" s="20" t="s">
        <v>1302</v>
      </c>
      <c r="F3133" s="20" t="s">
        <v>1250</v>
      </c>
      <c r="G3133" s="20" t="s">
        <v>4297</v>
      </c>
      <c r="H3133" s="20"/>
      <c r="I3133" s="20">
        <v>13825705895</v>
      </c>
      <c r="J3133" s="20" t="s">
        <v>924</v>
      </c>
      <c r="K3133" s="20" t="s">
        <v>3890</v>
      </c>
      <c r="L3133" s="20" t="s">
        <v>1299</v>
      </c>
      <c r="M3133" s="20">
        <v>888</v>
      </c>
      <c r="N3133" s="20">
        <v>888</v>
      </c>
      <c r="O3133" s="20" t="s">
        <v>927</v>
      </c>
      <c r="P3133" s="20" t="s">
        <v>50</v>
      </c>
      <c r="Q3133" s="28"/>
      <c r="R3133" s="21" t="s">
        <v>104</v>
      </c>
      <c r="S3133" s="25" t="s">
        <v>1304</v>
      </c>
      <c r="T3133" s="21" t="s">
        <v>53</v>
      </c>
      <c r="U3133" s="21" t="s">
        <v>3730</v>
      </c>
      <c r="V3133" s="46">
        <v>1</v>
      </c>
      <c r="W3133" s="26">
        <f t="shared" ref="W3133:W3195" si="2195">V3133</f>
        <v>1</v>
      </c>
      <c r="Y3133" s="21">
        <v>12</v>
      </c>
      <c r="Z3133" s="22">
        <f t="shared" si="2145"/>
        <v>888</v>
      </c>
      <c r="AA3133" s="20" t="s">
        <v>2218</v>
      </c>
      <c r="AB3133" s="22"/>
      <c r="AC3133" s="22">
        <v>1</v>
      </c>
      <c r="AD3133" s="22"/>
      <c r="AE3133" s="22">
        <f t="shared" si="2186"/>
        <v>888</v>
      </c>
      <c r="AF3133" s="22">
        <f t="shared" ref="AF3133:AF3195" si="2196">N3133</f>
        <v>888</v>
      </c>
      <c r="AG3133" s="20"/>
      <c r="AH3133" s="22"/>
      <c r="AI3133" s="22"/>
      <c r="AJ3133" s="22">
        <f t="shared" si="2192"/>
        <v>888</v>
      </c>
      <c r="AK3133" s="22">
        <f>IF(O3133="(传统)XDSL",VLOOKUP(S3133,[2]直销续费率明细!C:I,7,FALSE)*1,IF(O3133="GPON+XDSL",VLOOKUP(S3133,[2]直销续费率明细!C:I,7,FALSE)*1,VLOOKUP(S3133,[2]直销续费率明细!C:I,5,FALSE)*1))</f>
        <v>-40</v>
      </c>
      <c r="AL3133" s="22" t="s">
        <v>1309</v>
      </c>
      <c r="AM3133" s="22"/>
      <c r="AN3133" s="22"/>
      <c r="AO3133" s="22" t="s">
        <v>3441</v>
      </c>
      <c r="AP3133" s="22" t="s">
        <v>1301</v>
      </c>
      <c r="AS3133" s="20">
        <f>IF(Y3133&gt;=10,VLOOKUP(U3133,[2]提成计算!B:T,19,FALSE),VLOOKUP(U3133,[2]提成计算!B:T,18,FALSE))</f>
        <v>0.09</v>
      </c>
      <c r="AT3133" s="20">
        <f t="shared" si="2193"/>
        <v>79.92</v>
      </c>
      <c r="AU3133" s="20">
        <f t="shared" si="2194"/>
        <v>-40</v>
      </c>
    </row>
    <row r="3134" spans="1:47" x14ac:dyDescent="0.15">
      <c r="A3134" s="21" t="s">
        <v>1273</v>
      </c>
      <c r="B3134" s="20" t="s">
        <v>918</v>
      </c>
      <c r="C3134" s="20" t="s">
        <v>1050</v>
      </c>
      <c r="D3134" s="20" t="s">
        <v>1062</v>
      </c>
      <c r="E3134" s="20" t="s">
        <v>1055</v>
      </c>
      <c r="F3134" s="20" t="s">
        <v>1250</v>
      </c>
      <c r="G3134" s="20" t="s">
        <v>4298</v>
      </c>
      <c r="H3134" s="20"/>
      <c r="I3134" s="20">
        <v>15062017680</v>
      </c>
      <c r="J3134" s="20" t="s">
        <v>924</v>
      </c>
      <c r="K3134" s="20" t="s">
        <v>1057</v>
      </c>
      <c r="L3134" s="20" t="s">
        <v>1947</v>
      </c>
      <c r="M3134" s="20">
        <v>400</v>
      </c>
      <c r="N3134" s="20">
        <v>400</v>
      </c>
      <c r="O3134" s="20" t="s">
        <v>927</v>
      </c>
      <c r="P3134" s="20" t="s">
        <v>50</v>
      </c>
      <c r="Q3134" s="28"/>
      <c r="R3134" s="21" t="s">
        <v>1059</v>
      </c>
      <c r="S3134" s="25" t="s">
        <v>1060</v>
      </c>
      <c r="T3134" s="21" t="s">
        <v>53</v>
      </c>
      <c r="U3134" s="21" t="s">
        <v>1061</v>
      </c>
      <c r="V3134" s="46">
        <v>0.5</v>
      </c>
      <c r="W3134" s="26">
        <f t="shared" si="2195"/>
        <v>0.5</v>
      </c>
      <c r="Y3134" s="21">
        <v>4</v>
      </c>
      <c r="Z3134" s="22">
        <f t="shared" ref="Z3134:Z3197" si="2197">N3134</f>
        <v>400</v>
      </c>
      <c r="AA3134" s="20" t="s">
        <v>3440</v>
      </c>
      <c r="AB3134" s="22">
        <v>1</v>
      </c>
      <c r="AC3134" s="22"/>
      <c r="AD3134" s="22">
        <f t="shared" ref="AD3134:AD3135" si="2198">N3134</f>
        <v>400</v>
      </c>
      <c r="AE3134" s="22"/>
      <c r="AF3134" s="22">
        <f t="shared" si="2196"/>
        <v>400</v>
      </c>
      <c r="AG3134" s="20"/>
      <c r="AH3134" s="22"/>
      <c r="AI3134" s="22"/>
      <c r="AJ3134" s="22">
        <f t="shared" si="2192"/>
        <v>400</v>
      </c>
      <c r="AK3134" s="22">
        <f>IF(O3134="(传统)XDSL",VLOOKUP(S3134,[2]直销续费率明细!C:I,7,FALSE)*1,IF(O3134="GPON+XDSL",VLOOKUP(S3134,[2]直销续费率明细!C:I,7,FALSE)*1,VLOOKUP(S3134,[2]直销续费率明细!C:I,5,FALSE)*1))</f>
        <v>-40</v>
      </c>
      <c r="AL3134" s="22" t="s">
        <v>1309</v>
      </c>
      <c r="AM3134" s="22"/>
      <c r="AN3134" s="22"/>
      <c r="AO3134" s="22" t="s">
        <v>3441</v>
      </c>
      <c r="AP3134" s="22" t="s">
        <v>3448</v>
      </c>
      <c r="AS3134" s="20">
        <f>IF(Y3134&gt;=10,VLOOKUP(U3134,[2]提成计算!B:T,19,FALSE),VLOOKUP(U3134,[2]提成计算!B:T,18,FALSE))</f>
        <v>0.06</v>
      </c>
      <c r="AT3134" s="20">
        <f t="shared" si="2193"/>
        <v>24</v>
      </c>
      <c r="AU3134" s="20">
        <f t="shared" si="2194"/>
        <v>-24</v>
      </c>
    </row>
    <row r="3135" spans="1:47" x14ac:dyDescent="0.15">
      <c r="A3135" s="21" t="s">
        <v>1273</v>
      </c>
      <c r="B3135" s="20" t="s">
        <v>918</v>
      </c>
      <c r="C3135" s="20" t="s">
        <v>1050</v>
      </c>
      <c r="D3135" s="20" t="s">
        <v>1062</v>
      </c>
      <c r="E3135" s="20" t="s">
        <v>1055</v>
      </c>
      <c r="F3135" s="20" t="s">
        <v>1250</v>
      </c>
      <c r="G3135" s="20" t="s">
        <v>4299</v>
      </c>
      <c r="H3135" s="20"/>
      <c r="I3135" s="20">
        <v>13412933496</v>
      </c>
      <c r="J3135" s="20" t="s">
        <v>924</v>
      </c>
      <c r="K3135" s="20" t="s">
        <v>1057</v>
      </c>
      <c r="L3135" s="20" t="s">
        <v>1947</v>
      </c>
      <c r="M3135" s="20">
        <v>400</v>
      </c>
      <c r="N3135" s="20">
        <v>400</v>
      </c>
      <c r="O3135" s="20" t="s">
        <v>927</v>
      </c>
      <c r="P3135" s="20" t="s">
        <v>50</v>
      </c>
      <c r="Q3135" s="28"/>
      <c r="R3135" s="21" t="s">
        <v>1059</v>
      </c>
      <c r="S3135" s="25" t="s">
        <v>1060</v>
      </c>
      <c r="T3135" s="21" t="s">
        <v>53</v>
      </c>
      <c r="U3135" s="21" t="s">
        <v>1061</v>
      </c>
      <c r="V3135" s="46">
        <v>0.5</v>
      </c>
      <c r="W3135" s="26">
        <f t="shared" si="2195"/>
        <v>0.5</v>
      </c>
      <c r="Y3135" s="21">
        <v>4</v>
      </c>
      <c r="Z3135" s="22">
        <f t="shared" si="2197"/>
        <v>400</v>
      </c>
      <c r="AA3135" s="20" t="s">
        <v>3440</v>
      </c>
      <c r="AB3135" s="22">
        <v>1</v>
      </c>
      <c r="AC3135" s="22"/>
      <c r="AD3135" s="22">
        <f t="shared" si="2198"/>
        <v>400</v>
      </c>
      <c r="AE3135" s="22"/>
      <c r="AF3135" s="22">
        <f t="shared" si="2196"/>
        <v>400</v>
      </c>
      <c r="AG3135" s="20"/>
      <c r="AH3135" s="22"/>
      <c r="AI3135" s="22"/>
      <c r="AJ3135" s="22">
        <f t="shared" si="2192"/>
        <v>400</v>
      </c>
      <c r="AK3135" s="22">
        <f>IF(O3135="(传统)XDSL",VLOOKUP(S3135,[2]直销续费率明细!C:I,7,FALSE)*1,IF(O3135="GPON+XDSL",VLOOKUP(S3135,[2]直销续费率明细!C:I,7,FALSE)*1,VLOOKUP(S3135,[2]直销续费率明细!C:I,5,FALSE)*1))</f>
        <v>-40</v>
      </c>
      <c r="AL3135" s="22" t="s">
        <v>1309</v>
      </c>
      <c r="AM3135" s="22"/>
      <c r="AN3135" s="22"/>
      <c r="AO3135" s="22" t="s">
        <v>3441</v>
      </c>
      <c r="AP3135" s="22" t="s">
        <v>3448</v>
      </c>
      <c r="AS3135" s="20">
        <f>IF(Y3135&gt;=10,VLOOKUP(U3135,[2]提成计算!B:T,19,FALSE),VLOOKUP(U3135,[2]提成计算!B:T,18,FALSE))</f>
        <v>0.06</v>
      </c>
      <c r="AT3135" s="20">
        <f t="shared" si="2193"/>
        <v>24</v>
      </c>
      <c r="AU3135" s="20">
        <f t="shared" si="2194"/>
        <v>-24</v>
      </c>
    </row>
    <row r="3136" spans="1:47" x14ac:dyDescent="0.15">
      <c r="A3136" s="21" t="s">
        <v>1273</v>
      </c>
      <c r="B3136" s="20" t="s">
        <v>918</v>
      </c>
      <c r="C3136" s="20" t="s">
        <v>1050</v>
      </c>
      <c r="D3136" s="20" t="s">
        <v>1070</v>
      </c>
      <c r="E3136" s="20" t="s">
        <v>1302</v>
      </c>
      <c r="F3136" s="20" t="s">
        <v>1250</v>
      </c>
      <c r="G3136" s="20" t="s">
        <v>4297</v>
      </c>
      <c r="H3136" s="20"/>
      <c r="I3136" s="20">
        <v>13725705895</v>
      </c>
      <c r="J3136" s="20" t="s">
        <v>924</v>
      </c>
      <c r="K3136" s="20" t="s">
        <v>3890</v>
      </c>
      <c r="L3136" s="20" t="s">
        <v>1299</v>
      </c>
      <c r="M3136" s="20">
        <v>888</v>
      </c>
      <c r="N3136" s="20">
        <v>888</v>
      </c>
      <c r="O3136" s="20" t="s">
        <v>927</v>
      </c>
      <c r="P3136" s="20" t="s">
        <v>50</v>
      </c>
      <c r="Q3136" s="28"/>
      <c r="R3136" s="21" t="s">
        <v>104</v>
      </c>
      <c r="S3136" s="25" t="s">
        <v>1304</v>
      </c>
      <c r="T3136" s="21" t="s">
        <v>53</v>
      </c>
      <c r="U3136" s="21" t="s">
        <v>3730</v>
      </c>
      <c r="V3136" s="46">
        <v>1</v>
      </c>
      <c r="W3136" s="26">
        <f t="shared" si="2195"/>
        <v>1</v>
      </c>
      <c r="Y3136" s="21">
        <v>12</v>
      </c>
      <c r="Z3136" s="22">
        <f t="shared" si="2197"/>
        <v>888</v>
      </c>
      <c r="AA3136" s="20" t="s">
        <v>3440</v>
      </c>
      <c r="AB3136" s="22"/>
      <c r="AC3136" s="22">
        <v>1</v>
      </c>
      <c r="AD3136" s="22"/>
      <c r="AE3136" s="22">
        <f t="shared" ref="AE3136:AE3142" si="2199">N3136</f>
        <v>888</v>
      </c>
      <c r="AF3136" s="22">
        <f t="shared" si="2196"/>
        <v>888</v>
      </c>
      <c r="AG3136" s="20"/>
      <c r="AH3136" s="22"/>
      <c r="AI3136" s="22"/>
      <c r="AJ3136" s="22">
        <f t="shared" si="2192"/>
        <v>888</v>
      </c>
      <c r="AK3136" s="22">
        <f>IF(O3136="(传统)XDSL",VLOOKUP(S3136,[2]直销续费率明细!C:I,7,FALSE)*1,IF(O3136="GPON+XDSL",VLOOKUP(S3136,[2]直销续费率明细!C:I,7,FALSE)*1,VLOOKUP(S3136,[2]直销续费率明细!C:I,5,FALSE)*1))</f>
        <v>-40</v>
      </c>
      <c r="AL3136" s="22" t="s">
        <v>1300</v>
      </c>
      <c r="AM3136" s="22"/>
      <c r="AN3136" s="22"/>
      <c r="AO3136" s="22" t="s">
        <v>3441</v>
      </c>
      <c r="AP3136" s="22" t="s">
        <v>1301</v>
      </c>
      <c r="AS3136" s="20">
        <f>IF(Y3136&gt;=10,VLOOKUP(U3136,[2]提成计算!B:T,19,FALSE),VLOOKUP(U3136,[2]提成计算!B:T,18,FALSE))</f>
        <v>0.09</v>
      </c>
      <c r="AT3136" s="20">
        <f t="shared" si="2193"/>
        <v>79.92</v>
      </c>
      <c r="AU3136" s="20">
        <f t="shared" si="2194"/>
        <v>-40</v>
      </c>
    </row>
    <row r="3137" spans="1:47" x14ac:dyDescent="0.15">
      <c r="A3137" s="21" t="s">
        <v>1273</v>
      </c>
      <c r="B3137" s="20" t="s">
        <v>918</v>
      </c>
      <c r="C3137" s="20" t="s">
        <v>1050</v>
      </c>
      <c r="D3137" s="20" t="s">
        <v>1065</v>
      </c>
      <c r="E3137" s="20" t="s">
        <v>1066</v>
      </c>
      <c r="F3137" s="20" t="s">
        <v>1250</v>
      </c>
      <c r="G3137" s="20" t="s">
        <v>4300</v>
      </c>
      <c r="H3137" s="20"/>
      <c r="I3137" s="20">
        <v>15262882179</v>
      </c>
      <c r="J3137" s="20" t="s">
        <v>924</v>
      </c>
      <c r="K3137" s="20" t="s">
        <v>3739</v>
      </c>
      <c r="L3137" s="20" t="s">
        <v>2157</v>
      </c>
      <c r="M3137" s="20">
        <v>1498</v>
      </c>
      <c r="N3137" s="20">
        <v>1498</v>
      </c>
      <c r="O3137" s="20" t="s">
        <v>927</v>
      </c>
      <c r="P3137" s="20" t="s">
        <v>50</v>
      </c>
      <c r="Q3137" s="28"/>
      <c r="R3137" s="21" t="s">
        <v>69</v>
      </c>
      <c r="S3137" s="25" t="s">
        <v>1068</v>
      </c>
      <c r="T3137" s="21" t="s">
        <v>53</v>
      </c>
      <c r="U3137" s="21" t="s">
        <v>1803</v>
      </c>
      <c r="V3137" s="46">
        <v>1</v>
      </c>
      <c r="W3137" s="26">
        <f t="shared" si="2195"/>
        <v>1</v>
      </c>
      <c r="Y3137" s="21">
        <v>50</v>
      </c>
      <c r="Z3137" s="22">
        <f t="shared" si="2197"/>
        <v>1498</v>
      </c>
      <c r="AA3137" s="20" t="s">
        <v>3440</v>
      </c>
      <c r="AB3137" s="22"/>
      <c r="AC3137" s="22">
        <v>1</v>
      </c>
      <c r="AD3137" s="22"/>
      <c r="AE3137" s="22">
        <f t="shared" si="2199"/>
        <v>1498</v>
      </c>
      <c r="AF3137" s="22">
        <f t="shared" si="2196"/>
        <v>1498</v>
      </c>
      <c r="AG3137" s="20"/>
      <c r="AH3137" s="22"/>
      <c r="AI3137" s="22"/>
      <c r="AJ3137" s="22">
        <f t="shared" si="2192"/>
        <v>1498</v>
      </c>
      <c r="AK3137" s="22">
        <f>IF(O3137="(传统)XDSL",VLOOKUP(S3137,[2]直销续费率明细!C:I,7,FALSE)*1,IF(O3137="GPON+XDSL",VLOOKUP(S3137,[2]直销续费率明细!C:I,7,FALSE)*1,VLOOKUP(S3137,[2]直销续费率明细!C:I,5,FALSE)*1))</f>
        <v>15</v>
      </c>
      <c r="AL3137" s="22" t="s">
        <v>1309</v>
      </c>
      <c r="AM3137" s="22"/>
      <c r="AN3137" s="22"/>
      <c r="AO3137" s="22" t="s">
        <v>3441</v>
      </c>
      <c r="AP3137" s="22" t="s">
        <v>1301</v>
      </c>
      <c r="AS3137" s="20">
        <f>IF(Y3137&gt;=10,VLOOKUP(U3137,[2]提成计算!B:T,19,FALSE),VLOOKUP(U3137,[2]提成计算!B:T,18,FALSE))</f>
        <v>0.1</v>
      </c>
      <c r="AT3137" s="20">
        <f t="shared" si="2193"/>
        <v>149.80000000000001</v>
      </c>
      <c r="AU3137" s="20">
        <f t="shared" si="2194"/>
        <v>15</v>
      </c>
    </row>
    <row r="3138" spans="1:47" x14ac:dyDescent="0.15">
      <c r="A3138" s="21" t="s">
        <v>1273</v>
      </c>
      <c r="B3138" s="20" t="s">
        <v>918</v>
      </c>
      <c r="C3138" s="20" t="s">
        <v>1050</v>
      </c>
      <c r="D3138" s="20" t="s">
        <v>1065</v>
      </c>
      <c r="E3138" s="20" t="s">
        <v>1066</v>
      </c>
      <c r="F3138" s="20" t="s">
        <v>1250</v>
      </c>
      <c r="G3138" s="20" t="s">
        <v>4301</v>
      </c>
      <c r="H3138" s="20"/>
      <c r="I3138" s="20">
        <v>13713311528</v>
      </c>
      <c r="J3138" s="20" t="s">
        <v>924</v>
      </c>
      <c r="K3138" s="20" t="s">
        <v>87</v>
      </c>
      <c r="L3138" s="20" t="s">
        <v>1299</v>
      </c>
      <c r="M3138" s="20">
        <v>888</v>
      </c>
      <c r="N3138" s="20">
        <v>888</v>
      </c>
      <c r="O3138" s="20" t="s">
        <v>927</v>
      </c>
      <c r="P3138" s="20" t="s">
        <v>50</v>
      </c>
      <c r="Q3138" s="28"/>
      <c r="R3138" s="21" t="s">
        <v>69</v>
      </c>
      <c r="S3138" s="25" t="s">
        <v>1068</v>
      </c>
      <c r="T3138" s="21" t="s">
        <v>53</v>
      </c>
      <c r="U3138" s="21" t="s">
        <v>88</v>
      </c>
      <c r="V3138" s="46">
        <v>1</v>
      </c>
      <c r="W3138" s="26">
        <f t="shared" si="2195"/>
        <v>1</v>
      </c>
      <c r="Y3138" s="21">
        <v>12</v>
      </c>
      <c r="Z3138" s="22">
        <f t="shared" si="2197"/>
        <v>888</v>
      </c>
      <c r="AA3138" s="20" t="s">
        <v>3440</v>
      </c>
      <c r="AB3138" s="22"/>
      <c r="AC3138" s="22">
        <v>1</v>
      </c>
      <c r="AD3138" s="22"/>
      <c r="AE3138" s="22">
        <f t="shared" si="2199"/>
        <v>888</v>
      </c>
      <c r="AF3138" s="22">
        <f t="shared" si="2196"/>
        <v>888</v>
      </c>
      <c r="AG3138" s="20"/>
      <c r="AH3138" s="22"/>
      <c r="AI3138" s="22"/>
      <c r="AJ3138" s="22">
        <f t="shared" si="2192"/>
        <v>888</v>
      </c>
      <c r="AK3138" s="22">
        <f>IF(O3138="(传统)XDSL",VLOOKUP(S3138,[2]直销续费率明细!C:I,7,FALSE)*1,IF(O3138="GPON+XDSL",VLOOKUP(S3138,[2]直销续费率明细!C:I,7,FALSE)*1,VLOOKUP(S3138,[2]直销续费率明细!C:I,5,FALSE)*1))</f>
        <v>15</v>
      </c>
      <c r="AL3138" s="22" t="s">
        <v>1300</v>
      </c>
      <c r="AM3138" s="22"/>
      <c r="AN3138" s="22"/>
      <c r="AO3138" s="22" t="s">
        <v>3441</v>
      </c>
      <c r="AP3138" s="22" t="s">
        <v>1301</v>
      </c>
      <c r="AS3138" s="20">
        <f>IF(Y3138&gt;=10,VLOOKUP(U3138,[2]提成计算!B:T,19,FALSE),VLOOKUP(U3138,[2]提成计算!B:T,18,FALSE))</f>
        <v>0.09</v>
      </c>
      <c r="AT3138" s="20">
        <f t="shared" si="2193"/>
        <v>79.92</v>
      </c>
      <c r="AU3138" s="20">
        <f t="shared" si="2194"/>
        <v>15</v>
      </c>
    </row>
    <row r="3139" spans="1:47" x14ac:dyDescent="0.15">
      <c r="A3139" s="21" t="s">
        <v>1273</v>
      </c>
      <c r="B3139" s="20" t="s">
        <v>918</v>
      </c>
      <c r="C3139" s="20" t="s">
        <v>1050</v>
      </c>
      <c r="D3139" s="20" t="s">
        <v>1070</v>
      </c>
      <c r="E3139" s="20" t="s">
        <v>1302</v>
      </c>
      <c r="F3139" s="20" t="s">
        <v>1250</v>
      </c>
      <c r="G3139" s="20" t="s">
        <v>4302</v>
      </c>
      <c r="H3139" s="20"/>
      <c r="I3139" s="20">
        <v>13421943328</v>
      </c>
      <c r="J3139" s="20" t="s">
        <v>1268</v>
      </c>
      <c r="K3139" s="20" t="s">
        <v>3729</v>
      </c>
      <c r="L3139" s="20" t="s">
        <v>1358</v>
      </c>
      <c r="M3139" s="20">
        <v>1088</v>
      </c>
      <c r="N3139" s="20">
        <v>1088</v>
      </c>
      <c r="O3139" s="20" t="s">
        <v>927</v>
      </c>
      <c r="P3139" s="20" t="s">
        <v>50</v>
      </c>
      <c r="Q3139" s="28"/>
      <c r="R3139" s="21" t="s">
        <v>104</v>
      </c>
      <c r="S3139" s="21"/>
      <c r="T3139" s="21" t="s">
        <v>53</v>
      </c>
      <c r="U3139" s="21" t="s">
        <v>3730</v>
      </c>
      <c r="V3139" s="46">
        <v>1</v>
      </c>
      <c r="W3139" s="26">
        <f t="shared" si="2195"/>
        <v>1</v>
      </c>
      <c r="X3139" s="26">
        <f t="shared" ref="X3139:X3192" si="2200">V3139</f>
        <v>1</v>
      </c>
      <c r="Y3139" s="21">
        <v>10</v>
      </c>
      <c r="Z3139" s="22">
        <f t="shared" si="2197"/>
        <v>1088</v>
      </c>
      <c r="AA3139" s="20" t="s">
        <v>2218</v>
      </c>
      <c r="AB3139" s="22"/>
      <c r="AC3139" s="22">
        <v>1</v>
      </c>
      <c r="AD3139" s="22"/>
      <c r="AE3139" s="22">
        <f t="shared" si="2199"/>
        <v>1088</v>
      </c>
      <c r="AF3139" s="22">
        <f t="shared" si="2196"/>
        <v>1088</v>
      </c>
      <c r="AG3139" s="20">
        <f>N3139</f>
        <v>1088</v>
      </c>
      <c r="AH3139" s="20" t="str">
        <f>VLOOKUP(U3139,[1]提成计算!B:I,8,FALSE)</f>
        <v xml:space="preserve"> </v>
      </c>
      <c r="AI3139" s="20"/>
      <c r="AJ3139" s="22"/>
      <c r="AK3139" s="22"/>
      <c r="AM3139" s="22"/>
      <c r="AN3139" s="22"/>
      <c r="AO3139" s="22" t="s">
        <v>3441</v>
      </c>
      <c r="AP3139" s="22" t="s">
        <v>1301</v>
      </c>
      <c r="AS3139" s="20"/>
      <c r="AT3139" s="20"/>
      <c r="AU3139" s="20"/>
    </row>
    <row r="3140" spans="1:47" x14ac:dyDescent="0.15">
      <c r="A3140" s="21" t="s">
        <v>1273</v>
      </c>
      <c r="B3140" s="20" t="s">
        <v>918</v>
      </c>
      <c r="C3140" s="20" t="s">
        <v>1050</v>
      </c>
      <c r="D3140" s="20" t="s">
        <v>1062</v>
      </c>
      <c r="E3140" s="20" t="s">
        <v>1055</v>
      </c>
      <c r="F3140" s="20" t="s">
        <v>1250</v>
      </c>
      <c r="G3140" s="20" t="s">
        <v>4303</v>
      </c>
      <c r="H3140" s="20"/>
      <c r="I3140" s="20">
        <v>15323506158</v>
      </c>
      <c r="J3140" s="20" t="s">
        <v>924</v>
      </c>
      <c r="K3140" s="20" t="s">
        <v>1057</v>
      </c>
      <c r="L3140" s="20" t="s">
        <v>1299</v>
      </c>
      <c r="M3140" s="20">
        <v>888</v>
      </c>
      <c r="N3140" s="20">
        <v>888</v>
      </c>
      <c r="O3140" s="20" t="s">
        <v>927</v>
      </c>
      <c r="P3140" s="20" t="s">
        <v>50</v>
      </c>
      <c r="Q3140" s="28"/>
      <c r="R3140" s="21" t="s">
        <v>1059</v>
      </c>
      <c r="S3140" s="25" t="s">
        <v>1060</v>
      </c>
      <c r="T3140" s="21" t="s">
        <v>53</v>
      </c>
      <c r="U3140" s="21" t="s">
        <v>1061</v>
      </c>
      <c r="V3140" s="46">
        <v>1</v>
      </c>
      <c r="W3140" s="26">
        <f t="shared" si="2195"/>
        <v>1</v>
      </c>
      <c r="Y3140" s="21">
        <v>12</v>
      </c>
      <c r="Z3140" s="22">
        <f t="shared" si="2197"/>
        <v>888</v>
      </c>
      <c r="AA3140" s="20" t="s">
        <v>3440</v>
      </c>
      <c r="AB3140" s="22"/>
      <c r="AC3140" s="22">
        <v>1</v>
      </c>
      <c r="AD3140" s="22"/>
      <c r="AE3140" s="22">
        <f t="shared" si="2199"/>
        <v>888</v>
      </c>
      <c r="AF3140" s="22">
        <f t="shared" si="2196"/>
        <v>888</v>
      </c>
      <c r="AG3140" s="20"/>
      <c r="AH3140" s="22"/>
      <c r="AI3140" s="22"/>
      <c r="AJ3140" s="22">
        <f t="shared" ref="AJ3140:AJ3143" si="2201">N3140</f>
        <v>888</v>
      </c>
      <c r="AK3140" s="22">
        <f>IF(O3140="(传统)XDSL",VLOOKUP(S3140,[2]直销续费率明细!C:I,7,FALSE)*1,IF(O3140="GPON+XDSL",VLOOKUP(S3140,[2]直销续费率明细!C:I,7,FALSE)*1,VLOOKUP(S3140,[2]直销续费率明细!C:I,5,FALSE)*1))</f>
        <v>-40</v>
      </c>
      <c r="AL3140" s="22" t="s">
        <v>1309</v>
      </c>
      <c r="AM3140" s="22"/>
      <c r="AN3140" s="22"/>
      <c r="AO3140" s="22" t="s">
        <v>3441</v>
      </c>
      <c r="AP3140" s="22" t="s">
        <v>1301</v>
      </c>
      <c r="AS3140" s="20">
        <f>IF(Y3140&gt;=10,VLOOKUP(U3140,[2]提成计算!B:T,19,FALSE),VLOOKUP(U3140,[2]提成计算!B:T,18,FALSE))</f>
        <v>0.09</v>
      </c>
      <c r="AT3140" s="20">
        <f t="shared" ref="AT3140:AT3143" si="2202">IF(AD3140*AS3140&gt;0,AD3140*AS3140,AE3140*AS3140)</f>
        <v>79.92</v>
      </c>
      <c r="AU3140" s="20">
        <f t="shared" ref="AU3140:AU3143" si="2203">IF(AND(AK3140&lt;0,AK3140+AT3140&lt;0),-AT3140,AK3140)</f>
        <v>-40</v>
      </c>
    </row>
    <row r="3141" spans="1:47" x14ac:dyDescent="0.15">
      <c r="A3141" s="21" t="s">
        <v>1273</v>
      </c>
      <c r="B3141" s="20" t="s">
        <v>918</v>
      </c>
      <c r="C3141" s="20" t="s">
        <v>1050</v>
      </c>
      <c r="D3141" s="20" t="s">
        <v>1062</v>
      </c>
      <c r="E3141" s="20" t="s">
        <v>1055</v>
      </c>
      <c r="F3141" s="20" t="s">
        <v>1250</v>
      </c>
      <c r="G3141" s="20" t="s">
        <v>4304</v>
      </c>
      <c r="H3141" s="20"/>
      <c r="I3141" s="20">
        <v>13798926903</v>
      </c>
      <c r="J3141" s="20" t="s">
        <v>924</v>
      </c>
      <c r="K3141" s="20" t="s">
        <v>3757</v>
      </c>
      <c r="L3141" s="20" t="s">
        <v>1299</v>
      </c>
      <c r="M3141" s="20">
        <v>888</v>
      </c>
      <c r="N3141" s="20">
        <v>888</v>
      </c>
      <c r="O3141" s="20" t="s">
        <v>927</v>
      </c>
      <c r="P3141" s="20" t="s">
        <v>50</v>
      </c>
      <c r="Q3141" s="28"/>
      <c r="R3141" s="21" t="s">
        <v>69</v>
      </c>
      <c r="S3141" s="25" t="s">
        <v>1060</v>
      </c>
      <c r="T3141" s="21" t="s">
        <v>53</v>
      </c>
      <c r="U3141" s="21" t="s">
        <v>1061</v>
      </c>
      <c r="V3141" s="46">
        <v>1</v>
      </c>
      <c r="W3141" s="26">
        <f t="shared" si="2195"/>
        <v>1</v>
      </c>
      <c r="Y3141" s="21">
        <v>12</v>
      </c>
      <c r="Z3141" s="22">
        <f t="shared" si="2197"/>
        <v>888</v>
      </c>
      <c r="AA3141" s="20" t="s">
        <v>3440</v>
      </c>
      <c r="AB3141" s="22"/>
      <c r="AC3141" s="22">
        <v>1</v>
      </c>
      <c r="AD3141" s="22"/>
      <c r="AE3141" s="22">
        <f t="shared" si="2199"/>
        <v>888</v>
      </c>
      <c r="AF3141" s="22">
        <f t="shared" si="2196"/>
        <v>888</v>
      </c>
      <c r="AG3141" s="20"/>
      <c r="AH3141" s="22"/>
      <c r="AI3141" s="22"/>
      <c r="AJ3141" s="22">
        <f t="shared" si="2201"/>
        <v>888</v>
      </c>
      <c r="AK3141" s="22">
        <f>IF(O3141="(传统)XDSL",VLOOKUP(S3141,[2]直销续费率明细!C:I,7,FALSE)*1,IF(O3141="GPON+XDSL",VLOOKUP(S3141,[2]直销续费率明细!C:I,7,FALSE)*1,VLOOKUP(S3141,[2]直销续费率明细!C:I,5,FALSE)*1))</f>
        <v>-40</v>
      </c>
      <c r="AL3141" s="22" t="s">
        <v>1300</v>
      </c>
      <c r="AM3141" s="22"/>
      <c r="AN3141" s="22"/>
      <c r="AO3141" s="22" t="s">
        <v>3441</v>
      </c>
      <c r="AP3141" s="22" t="s">
        <v>1301</v>
      </c>
      <c r="AS3141" s="20">
        <f>IF(Y3141&gt;=10,VLOOKUP(U3141,[2]提成计算!B:T,19,FALSE),VLOOKUP(U3141,[2]提成计算!B:T,18,FALSE))</f>
        <v>0.09</v>
      </c>
      <c r="AT3141" s="20">
        <f t="shared" si="2202"/>
        <v>79.92</v>
      </c>
      <c r="AU3141" s="20">
        <f t="shared" si="2203"/>
        <v>-40</v>
      </c>
    </row>
    <row r="3142" spans="1:47" x14ac:dyDescent="0.15">
      <c r="A3142" s="21" t="s">
        <v>1273</v>
      </c>
      <c r="B3142" s="20" t="s">
        <v>918</v>
      </c>
      <c r="C3142" s="20" t="s">
        <v>1050</v>
      </c>
      <c r="D3142" s="20" t="s">
        <v>1062</v>
      </c>
      <c r="E3142" s="20" t="s">
        <v>4305</v>
      </c>
      <c r="F3142" s="20" t="s">
        <v>1250</v>
      </c>
      <c r="G3142" s="20" t="s">
        <v>4306</v>
      </c>
      <c r="H3142" s="20"/>
      <c r="I3142" s="20">
        <v>18864114756</v>
      </c>
      <c r="J3142" s="20" t="s">
        <v>924</v>
      </c>
      <c r="K3142" s="20" t="s">
        <v>1057</v>
      </c>
      <c r="L3142" s="20" t="s">
        <v>1299</v>
      </c>
      <c r="M3142" s="20">
        <v>888</v>
      </c>
      <c r="N3142" s="20">
        <v>888</v>
      </c>
      <c r="O3142" s="20" t="s">
        <v>927</v>
      </c>
      <c r="P3142" s="20" t="s">
        <v>50</v>
      </c>
      <c r="Q3142" s="28"/>
      <c r="R3142" s="21" t="s">
        <v>1059</v>
      </c>
      <c r="S3142" s="25" t="s">
        <v>1060</v>
      </c>
      <c r="T3142" s="21" t="s">
        <v>53</v>
      </c>
      <c r="U3142" s="21" t="s">
        <v>1061</v>
      </c>
      <c r="V3142" s="46">
        <v>1</v>
      </c>
      <c r="W3142" s="26">
        <f t="shared" si="2195"/>
        <v>1</v>
      </c>
      <c r="Y3142" s="21">
        <v>12</v>
      </c>
      <c r="Z3142" s="22">
        <f t="shared" si="2197"/>
        <v>888</v>
      </c>
      <c r="AA3142" s="20" t="s">
        <v>3440</v>
      </c>
      <c r="AB3142" s="22"/>
      <c r="AC3142" s="22">
        <v>1</v>
      </c>
      <c r="AD3142" s="22"/>
      <c r="AE3142" s="22">
        <f t="shared" si="2199"/>
        <v>888</v>
      </c>
      <c r="AF3142" s="22">
        <f t="shared" si="2196"/>
        <v>888</v>
      </c>
      <c r="AG3142" s="20"/>
      <c r="AH3142" s="22"/>
      <c r="AI3142" s="22"/>
      <c r="AJ3142" s="22">
        <f t="shared" si="2201"/>
        <v>888</v>
      </c>
      <c r="AK3142" s="22">
        <f>IF(O3142="(传统)XDSL",VLOOKUP(S3142,[2]直销续费率明细!C:I,7,FALSE)*1,IF(O3142="GPON+XDSL",VLOOKUP(S3142,[2]直销续费率明细!C:I,7,FALSE)*1,VLOOKUP(S3142,[2]直销续费率明细!C:I,5,FALSE)*1))</f>
        <v>-40</v>
      </c>
      <c r="AL3142" s="22" t="s">
        <v>1309</v>
      </c>
      <c r="AM3142" s="22"/>
      <c r="AN3142" s="22"/>
      <c r="AO3142" s="22" t="s">
        <v>3441</v>
      </c>
      <c r="AP3142" s="22" t="s">
        <v>1301</v>
      </c>
      <c r="AS3142" s="20">
        <f>IF(Y3142&gt;=10,VLOOKUP(U3142,[2]提成计算!B:T,19,FALSE),VLOOKUP(U3142,[2]提成计算!B:T,18,FALSE))</f>
        <v>0.09</v>
      </c>
      <c r="AT3142" s="20">
        <f t="shared" si="2202"/>
        <v>79.92</v>
      </c>
      <c r="AU3142" s="20">
        <f t="shared" si="2203"/>
        <v>-40</v>
      </c>
    </row>
    <row r="3143" spans="1:47" x14ac:dyDescent="0.15">
      <c r="A3143" s="21" t="s">
        <v>1273</v>
      </c>
      <c r="B3143" s="20" t="s">
        <v>918</v>
      </c>
      <c r="C3143" s="20" t="s">
        <v>1050</v>
      </c>
      <c r="D3143" s="20" t="s">
        <v>1051</v>
      </c>
      <c r="E3143" s="20" t="s">
        <v>1052</v>
      </c>
      <c r="F3143" s="20" t="s">
        <v>1250</v>
      </c>
      <c r="G3143" s="20" t="s">
        <v>1383</v>
      </c>
      <c r="H3143" s="20"/>
      <c r="I3143" s="20">
        <v>13556649117</v>
      </c>
      <c r="J3143" s="20" t="s">
        <v>924</v>
      </c>
      <c r="K3143" s="20" t="s">
        <v>685</v>
      </c>
      <c r="L3143" s="20" t="s">
        <v>1918</v>
      </c>
      <c r="M3143" s="20">
        <v>680</v>
      </c>
      <c r="N3143" s="20">
        <v>680</v>
      </c>
      <c r="O3143" s="20" t="s">
        <v>1262</v>
      </c>
      <c r="P3143" s="20" t="s">
        <v>50</v>
      </c>
      <c r="Q3143" s="28"/>
      <c r="R3143" s="21" t="s">
        <v>121</v>
      </c>
      <c r="S3143" s="25" t="s">
        <v>1054</v>
      </c>
      <c r="T3143" s="21" t="s">
        <v>53</v>
      </c>
      <c r="U3143" s="21" t="s">
        <v>686</v>
      </c>
      <c r="V3143" s="46">
        <v>1</v>
      </c>
      <c r="W3143" s="26">
        <f t="shared" si="2195"/>
        <v>1</v>
      </c>
      <c r="Y3143" s="21">
        <v>4</v>
      </c>
      <c r="Z3143" s="22">
        <f t="shared" si="2197"/>
        <v>680</v>
      </c>
      <c r="AA3143" s="20" t="s">
        <v>3440</v>
      </c>
      <c r="AB3143" s="22">
        <v>1</v>
      </c>
      <c r="AC3143" s="22"/>
      <c r="AD3143" s="22">
        <f>N3143</f>
        <v>680</v>
      </c>
      <c r="AE3143" s="22"/>
      <c r="AF3143" s="22">
        <f t="shared" si="2196"/>
        <v>680</v>
      </c>
      <c r="AG3143" s="20"/>
      <c r="AH3143" s="22"/>
      <c r="AI3143" s="22"/>
      <c r="AJ3143" s="22">
        <f t="shared" si="2201"/>
        <v>680</v>
      </c>
      <c r="AK3143" s="22">
        <f>IF(O3143="(传统)XDSL",VLOOKUP(S3143,[2]直销续费率明细!C:I,7,FALSE)*1,IF(O3143="GPON+XDSL",VLOOKUP(S3143,[2]直销续费率明细!C:I,7,FALSE)*1,VLOOKUP(S3143,[2]直销续费率明细!C:I,5,FALSE)*1))</f>
        <v>25</v>
      </c>
      <c r="AL3143" s="22" t="s">
        <v>1309</v>
      </c>
      <c r="AM3143" s="22"/>
      <c r="AN3143" s="22"/>
      <c r="AO3143" s="22" t="s">
        <v>3441</v>
      </c>
      <c r="AP3143" s="22" t="s">
        <v>3460</v>
      </c>
      <c r="AS3143" s="20">
        <f>IF(Y3143&gt;=10,VLOOKUP(U3143,[2]提成计算!B:T,19,FALSE),VLOOKUP(U3143,[2]提成计算!B:T,18,FALSE))</f>
        <v>0.06</v>
      </c>
      <c r="AT3143" s="20">
        <f t="shared" si="2202"/>
        <v>40.799999999999997</v>
      </c>
      <c r="AU3143" s="20">
        <f t="shared" si="2203"/>
        <v>25</v>
      </c>
    </row>
    <row r="3144" spans="1:47" x14ac:dyDescent="0.15">
      <c r="A3144" s="21" t="s">
        <v>1273</v>
      </c>
      <c r="B3144" s="20" t="s">
        <v>918</v>
      </c>
      <c r="C3144" s="20" t="s">
        <v>1050</v>
      </c>
      <c r="D3144" s="20" t="s">
        <v>1051</v>
      </c>
      <c r="E3144" s="20" t="s">
        <v>1815</v>
      </c>
      <c r="F3144" s="20" t="s">
        <v>1250</v>
      </c>
      <c r="G3144" s="20" t="s">
        <v>4307</v>
      </c>
      <c r="H3144" s="20"/>
      <c r="I3144" s="20">
        <v>13560898700</v>
      </c>
      <c r="J3144" s="20" t="s">
        <v>3444</v>
      </c>
      <c r="K3144" s="20" t="s">
        <v>202</v>
      </c>
      <c r="L3144" s="20" t="s">
        <v>1376</v>
      </c>
      <c r="M3144" s="20">
        <v>1088</v>
      </c>
      <c r="N3144" s="20">
        <v>1088</v>
      </c>
      <c r="O3144" s="20" t="s">
        <v>927</v>
      </c>
      <c r="P3144" s="20" t="s">
        <v>50</v>
      </c>
      <c r="Q3144" s="28" t="s">
        <v>3444</v>
      </c>
      <c r="R3144" s="21" t="s">
        <v>121</v>
      </c>
      <c r="S3144" s="21"/>
      <c r="T3144" s="21" t="s">
        <v>53</v>
      </c>
      <c r="U3144" s="21" t="s">
        <v>203</v>
      </c>
      <c r="V3144" s="46">
        <v>1</v>
      </c>
      <c r="W3144" s="26">
        <f t="shared" si="2195"/>
        <v>1</v>
      </c>
      <c r="X3144" s="26">
        <f t="shared" si="2200"/>
        <v>1</v>
      </c>
      <c r="Y3144" s="21">
        <v>10</v>
      </c>
      <c r="Z3144" s="22">
        <f t="shared" si="2197"/>
        <v>1088</v>
      </c>
      <c r="AA3144" s="20" t="s">
        <v>3440</v>
      </c>
      <c r="AB3144" s="22"/>
      <c r="AC3144" s="22">
        <v>1</v>
      </c>
      <c r="AD3144" s="22"/>
      <c r="AE3144" s="22">
        <f t="shared" ref="AE3144:AE3155" si="2204">N3144</f>
        <v>1088</v>
      </c>
      <c r="AF3144" s="22">
        <f t="shared" si="2196"/>
        <v>1088</v>
      </c>
      <c r="AG3144" s="20">
        <f>N3144</f>
        <v>1088</v>
      </c>
      <c r="AH3144" s="20" t="str">
        <f>VLOOKUP(U3144,[1]提成计算!B:I,8,FALSE)</f>
        <v xml:space="preserve"> </v>
      </c>
      <c r="AI3144" s="20"/>
      <c r="AJ3144" s="22"/>
      <c r="AK3144" s="22"/>
      <c r="AM3144" s="22"/>
      <c r="AN3144" s="22"/>
      <c r="AO3144" s="22" t="s">
        <v>2216</v>
      </c>
      <c r="AP3144" s="22" t="s">
        <v>1301</v>
      </c>
      <c r="AS3144" s="20"/>
      <c r="AT3144" s="20"/>
      <c r="AU3144" s="20"/>
    </row>
    <row r="3145" spans="1:47" x14ac:dyDescent="0.15">
      <c r="A3145" s="21" t="s">
        <v>1273</v>
      </c>
      <c r="B3145" s="20" t="s">
        <v>918</v>
      </c>
      <c r="C3145" s="20" t="s">
        <v>1050</v>
      </c>
      <c r="D3145" s="20" t="s">
        <v>1065</v>
      </c>
      <c r="E3145" s="20" t="s">
        <v>1552</v>
      </c>
      <c r="F3145" s="20" t="s">
        <v>1250</v>
      </c>
      <c r="G3145" s="20" t="s">
        <v>4308</v>
      </c>
      <c r="H3145" s="20"/>
      <c r="I3145" s="20">
        <v>13712689082</v>
      </c>
      <c r="J3145" s="20" t="s">
        <v>924</v>
      </c>
      <c r="K3145" s="20" t="s">
        <v>3932</v>
      </c>
      <c r="L3145" s="20" t="s">
        <v>1299</v>
      </c>
      <c r="M3145" s="20">
        <v>888</v>
      </c>
      <c r="N3145" s="20">
        <v>888</v>
      </c>
      <c r="O3145" s="20" t="s">
        <v>927</v>
      </c>
      <c r="P3145" s="20" t="s">
        <v>50</v>
      </c>
      <c r="Q3145" s="28"/>
      <c r="R3145" s="21" t="s">
        <v>69</v>
      </c>
      <c r="S3145" s="25" t="s">
        <v>1705</v>
      </c>
      <c r="T3145" s="21" t="s">
        <v>2278</v>
      </c>
      <c r="U3145" s="21" t="s">
        <v>125</v>
      </c>
      <c r="V3145" s="46">
        <v>1</v>
      </c>
      <c r="W3145" s="26">
        <f t="shared" si="2195"/>
        <v>1</v>
      </c>
      <c r="Y3145" s="21">
        <v>12</v>
      </c>
      <c r="Z3145" s="22">
        <f t="shared" si="2197"/>
        <v>888</v>
      </c>
      <c r="AA3145" s="20" t="s">
        <v>2218</v>
      </c>
      <c r="AB3145" s="22"/>
      <c r="AC3145" s="22">
        <v>1</v>
      </c>
      <c r="AD3145" s="22"/>
      <c r="AE3145" s="22">
        <f t="shared" si="2204"/>
        <v>888</v>
      </c>
      <c r="AF3145" s="22">
        <f t="shared" si="2196"/>
        <v>888</v>
      </c>
      <c r="AG3145" s="20"/>
      <c r="AH3145" s="22"/>
      <c r="AI3145" s="22"/>
      <c r="AJ3145" s="22">
        <f t="shared" ref="AJ3145:AJ3146" si="2205">N3145</f>
        <v>888</v>
      </c>
      <c r="AK3145" s="22">
        <f>IF(O3145="(传统)XDSL",VLOOKUP(S3145,[2]直销续费率明细!C:I,7,FALSE)*1,IF(O3145="GPON+XDSL",VLOOKUP(S3145,[2]直销续费率明细!C:I,7,FALSE)*1,VLOOKUP(S3145,[2]直销续费率明细!C:I,5,FALSE)*1))</f>
        <v>-40</v>
      </c>
      <c r="AL3145" s="22" t="s">
        <v>1309</v>
      </c>
      <c r="AM3145" s="22"/>
      <c r="AN3145" s="22"/>
      <c r="AO3145" s="22" t="s">
        <v>3441</v>
      </c>
      <c r="AP3145" s="22" t="s">
        <v>1301</v>
      </c>
      <c r="AS3145" s="20">
        <f>IF(Y3145&gt;=10,VLOOKUP(U3145,[2]提成计算!B:T,19,FALSE),VLOOKUP(U3145,[2]提成计算!B:T,18,FALSE))</f>
        <v>0.09</v>
      </c>
      <c r="AT3145" s="20">
        <f t="shared" ref="AT3145:AT3146" si="2206">IF(AD3145*AS3145&gt;0,AD3145*AS3145,AE3145*AS3145)</f>
        <v>79.92</v>
      </c>
      <c r="AU3145" s="20">
        <f t="shared" ref="AU3145:AU3146" si="2207">IF(AND(AK3145&lt;0,AK3145+AT3145&lt;0),-AT3145,AK3145)</f>
        <v>-40</v>
      </c>
    </row>
    <row r="3146" spans="1:47" x14ac:dyDescent="0.15">
      <c r="A3146" s="21" t="s">
        <v>1273</v>
      </c>
      <c r="B3146" s="20" t="s">
        <v>918</v>
      </c>
      <c r="C3146" s="20" t="s">
        <v>1050</v>
      </c>
      <c r="D3146" s="20" t="s">
        <v>1051</v>
      </c>
      <c r="E3146" s="20" t="s">
        <v>1052</v>
      </c>
      <c r="F3146" s="20" t="s">
        <v>1250</v>
      </c>
      <c r="G3146" s="20" t="s">
        <v>4309</v>
      </c>
      <c r="H3146" s="20"/>
      <c r="I3146" s="20">
        <v>13143220305</v>
      </c>
      <c r="J3146" s="20" t="s">
        <v>924</v>
      </c>
      <c r="K3146" s="20" t="s">
        <v>685</v>
      </c>
      <c r="L3146" s="20" t="s">
        <v>2137</v>
      </c>
      <c r="M3146" s="20">
        <v>1408</v>
      </c>
      <c r="N3146" s="20">
        <v>1408</v>
      </c>
      <c r="O3146" s="20" t="s">
        <v>927</v>
      </c>
      <c r="P3146" s="20" t="s">
        <v>50</v>
      </c>
      <c r="Q3146" s="28"/>
      <c r="R3146" s="21" t="s">
        <v>121</v>
      </c>
      <c r="S3146" s="25" t="s">
        <v>1054</v>
      </c>
      <c r="T3146" s="21" t="s">
        <v>53</v>
      </c>
      <c r="U3146" s="21" t="s">
        <v>686</v>
      </c>
      <c r="V3146" s="46">
        <v>1</v>
      </c>
      <c r="W3146" s="26">
        <f t="shared" si="2195"/>
        <v>1</v>
      </c>
      <c r="Y3146" s="21">
        <v>12</v>
      </c>
      <c r="Z3146" s="22">
        <f t="shared" si="2197"/>
        <v>1408</v>
      </c>
      <c r="AA3146" s="20" t="s">
        <v>3440</v>
      </c>
      <c r="AB3146" s="22"/>
      <c r="AC3146" s="22">
        <v>1</v>
      </c>
      <c r="AD3146" s="22"/>
      <c r="AE3146" s="22">
        <f t="shared" si="2204"/>
        <v>1408</v>
      </c>
      <c r="AF3146" s="22">
        <f t="shared" si="2196"/>
        <v>1408</v>
      </c>
      <c r="AG3146" s="20"/>
      <c r="AH3146" s="22"/>
      <c r="AI3146" s="22"/>
      <c r="AJ3146" s="22">
        <f t="shared" si="2205"/>
        <v>1408</v>
      </c>
      <c r="AK3146" s="22">
        <f>IF(O3146="(传统)XDSL",VLOOKUP(S3146,[2]直销续费率明细!C:I,7,FALSE)*1,IF(O3146="GPON+XDSL",VLOOKUP(S3146,[2]直销续费率明细!C:I,7,FALSE)*1,VLOOKUP(S3146,[2]直销续费率明细!C:I,5,FALSE)*1))</f>
        <v>25</v>
      </c>
      <c r="AL3146" s="22" t="s">
        <v>1309</v>
      </c>
      <c r="AM3146" s="22"/>
      <c r="AN3146" s="22"/>
      <c r="AO3146" s="22" t="s">
        <v>3441</v>
      </c>
      <c r="AP3146" s="22" t="s">
        <v>1301</v>
      </c>
      <c r="AS3146" s="20">
        <f>IF(Y3146&gt;=10,VLOOKUP(U3146,[2]提成计算!B:T,19,FALSE),VLOOKUP(U3146,[2]提成计算!B:T,18,FALSE))</f>
        <v>0.09</v>
      </c>
      <c r="AT3146" s="20">
        <f t="shared" si="2206"/>
        <v>126.72</v>
      </c>
      <c r="AU3146" s="20">
        <f t="shared" si="2207"/>
        <v>25</v>
      </c>
    </row>
    <row r="3147" spans="1:47" x14ac:dyDescent="0.15">
      <c r="A3147" s="21" t="s">
        <v>1273</v>
      </c>
      <c r="B3147" s="20" t="s">
        <v>918</v>
      </c>
      <c r="C3147" s="20" t="s">
        <v>1050</v>
      </c>
      <c r="D3147" s="20" t="s">
        <v>1062</v>
      </c>
      <c r="E3147" s="20" t="s">
        <v>1055</v>
      </c>
      <c r="F3147" s="20" t="s">
        <v>1250</v>
      </c>
      <c r="G3147" s="20" t="s">
        <v>4310</v>
      </c>
      <c r="H3147" s="20"/>
      <c r="I3147" s="20">
        <v>13412156471</v>
      </c>
      <c r="J3147" s="20" t="s">
        <v>1268</v>
      </c>
      <c r="K3147" s="20" t="s">
        <v>4078</v>
      </c>
      <c r="L3147" s="20" t="s">
        <v>1358</v>
      </c>
      <c r="M3147" s="20">
        <v>1088</v>
      </c>
      <c r="N3147" s="20">
        <v>1088</v>
      </c>
      <c r="O3147" s="20" t="s">
        <v>927</v>
      </c>
      <c r="P3147" s="20" t="s">
        <v>50</v>
      </c>
      <c r="Q3147" s="28"/>
      <c r="R3147" s="21" t="s">
        <v>69</v>
      </c>
      <c r="S3147" s="21"/>
      <c r="T3147" s="21" t="s">
        <v>3575</v>
      </c>
      <c r="U3147" s="21" t="s">
        <v>4079</v>
      </c>
      <c r="V3147" s="46">
        <v>1</v>
      </c>
      <c r="W3147" s="26">
        <f t="shared" si="2195"/>
        <v>1</v>
      </c>
      <c r="X3147" s="26">
        <f t="shared" si="2200"/>
        <v>1</v>
      </c>
      <c r="Y3147" s="21">
        <v>10</v>
      </c>
      <c r="Z3147" s="22">
        <f t="shared" si="2197"/>
        <v>1088</v>
      </c>
      <c r="AA3147" s="20" t="s">
        <v>3440</v>
      </c>
      <c r="AB3147" s="22"/>
      <c r="AC3147" s="22">
        <v>1</v>
      </c>
      <c r="AD3147" s="22"/>
      <c r="AE3147" s="22">
        <f t="shared" si="2204"/>
        <v>1088</v>
      </c>
      <c r="AF3147" s="22">
        <f t="shared" si="2196"/>
        <v>1088</v>
      </c>
      <c r="AG3147" s="20">
        <f>N3147</f>
        <v>1088</v>
      </c>
      <c r="AH3147" s="20"/>
      <c r="AI3147" s="20"/>
      <c r="AJ3147" s="22"/>
      <c r="AK3147" s="22"/>
      <c r="AM3147" s="22"/>
      <c r="AN3147" s="22"/>
      <c r="AO3147" s="22" t="s">
        <v>3441</v>
      </c>
      <c r="AP3147" s="22" t="s">
        <v>1301</v>
      </c>
      <c r="AS3147" s="20"/>
      <c r="AT3147" s="20"/>
      <c r="AU3147" s="20"/>
    </row>
    <row r="3148" spans="1:47" x14ac:dyDescent="0.15">
      <c r="A3148" s="21" t="s">
        <v>1273</v>
      </c>
      <c r="B3148" s="20" t="s">
        <v>918</v>
      </c>
      <c r="C3148" s="20" t="s">
        <v>1050</v>
      </c>
      <c r="D3148" s="20" t="s">
        <v>1078</v>
      </c>
      <c r="E3148" s="20" t="s">
        <v>1079</v>
      </c>
      <c r="F3148" s="20" t="s">
        <v>1250</v>
      </c>
      <c r="G3148" s="20" t="s">
        <v>4311</v>
      </c>
      <c r="H3148" s="20"/>
      <c r="I3148" s="20">
        <v>13509224102</v>
      </c>
      <c r="J3148" s="20" t="s">
        <v>924</v>
      </c>
      <c r="K3148" s="20" t="s">
        <v>1081</v>
      </c>
      <c r="L3148" s="20" t="s">
        <v>1299</v>
      </c>
      <c r="M3148" s="20">
        <v>888</v>
      </c>
      <c r="N3148" s="20">
        <v>888</v>
      </c>
      <c r="O3148" s="20" t="s">
        <v>927</v>
      </c>
      <c r="P3148" s="20" t="s">
        <v>50</v>
      </c>
      <c r="Q3148" s="28"/>
      <c r="R3148" s="21" t="s">
        <v>1082</v>
      </c>
      <c r="S3148" s="25" t="s">
        <v>1087</v>
      </c>
      <c r="T3148" s="21" t="s">
        <v>53</v>
      </c>
      <c r="U3148" s="21" t="s">
        <v>1083</v>
      </c>
      <c r="V3148" s="46">
        <v>1</v>
      </c>
      <c r="W3148" s="26">
        <f t="shared" si="2195"/>
        <v>1</v>
      </c>
      <c r="Y3148" s="21">
        <v>12</v>
      </c>
      <c r="Z3148" s="22">
        <f t="shared" si="2197"/>
        <v>888</v>
      </c>
      <c r="AA3148" s="20" t="s">
        <v>3440</v>
      </c>
      <c r="AB3148" s="22"/>
      <c r="AC3148" s="22">
        <v>1</v>
      </c>
      <c r="AD3148" s="22"/>
      <c r="AE3148" s="22">
        <f t="shared" si="2204"/>
        <v>888</v>
      </c>
      <c r="AF3148" s="22">
        <f t="shared" si="2196"/>
        <v>888</v>
      </c>
      <c r="AG3148" s="20"/>
      <c r="AH3148" s="22"/>
      <c r="AI3148" s="22"/>
      <c r="AJ3148" s="22">
        <f>N3148</f>
        <v>888</v>
      </c>
      <c r="AK3148" s="22">
        <f>IF(O3148="(传统)XDSL",VLOOKUP(S3148,[2]直销续费率明细!C:I,7,FALSE)*1,IF(O3148="GPON+XDSL",VLOOKUP(S3148,[2]直销续费率明细!C:I,7,FALSE)*1,VLOOKUP(S3148,[2]直销续费率明细!C:I,5,FALSE)*1))</f>
        <v>25</v>
      </c>
      <c r="AL3148" s="22" t="s">
        <v>1309</v>
      </c>
      <c r="AM3148" s="22"/>
      <c r="AN3148" s="22"/>
      <c r="AO3148" s="22" t="s">
        <v>3441</v>
      </c>
      <c r="AP3148" s="22" t="s">
        <v>1301</v>
      </c>
      <c r="AS3148" s="20">
        <f>IF(Y3148&gt;=10,VLOOKUP(U3148,[2]提成计算!B:T,19,FALSE),VLOOKUP(U3148,[2]提成计算!B:T,18,FALSE))</f>
        <v>0.12</v>
      </c>
      <c r="AT3148" s="20">
        <f t="shared" ref="AT3148" si="2208">IF(AD3148*AS3148&gt;0,AD3148*AS3148,AE3148*AS3148)</f>
        <v>106.56</v>
      </c>
      <c r="AU3148" s="20">
        <f t="shared" ref="AU3148" si="2209">IF(AND(AK3148&lt;0,AK3148+AT3148&lt;0),-AT3148,AK3148)</f>
        <v>25</v>
      </c>
    </row>
    <row r="3149" spans="1:47" x14ac:dyDescent="0.15">
      <c r="A3149" s="21" t="s">
        <v>1273</v>
      </c>
      <c r="B3149" s="20" t="s">
        <v>918</v>
      </c>
      <c r="C3149" s="20" t="s">
        <v>1050</v>
      </c>
      <c r="D3149" s="20" t="s">
        <v>1070</v>
      </c>
      <c r="E3149" s="20" t="s">
        <v>1606</v>
      </c>
      <c r="F3149" s="20" t="s">
        <v>1250</v>
      </c>
      <c r="G3149" s="20" t="s">
        <v>4312</v>
      </c>
      <c r="H3149" s="20"/>
      <c r="I3149" s="20">
        <v>13809821125</v>
      </c>
      <c r="J3149" s="20" t="s">
        <v>3444</v>
      </c>
      <c r="K3149" s="20" t="s">
        <v>3733</v>
      </c>
      <c r="L3149" s="20" t="s">
        <v>1358</v>
      </c>
      <c r="M3149" s="20">
        <v>1088</v>
      </c>
      <c r="N3149" s="20">
        <v>1088</v>
      </c>
      <c r="O3149" s="20" t="s">
        <v>927</v>
      </c>
      <c r="P3149" s="20" t="s">
        <v>50</v>
      </c>
      <c r="Q3149" s="28" t="s">
        <v>3444</v>
      </c>
      <c r="R3149" s="21" t="s">
        <v>104</v>
      </c>
      <c r="S3149" s="21"/>
      <c r="T3149" s="21" t="s">
        <v>53</v>
      </c>
      <c r="U3149" s="21" t="s">
        <v>1712</v>
      </c>
      <c r="V3149" s="46">
        <v>1</v>
      </c>
      <c r="W3149" s="26">
        <f t="shared" si="2195"/>
        <v>1</v>
      </c>
      <c r="X3149" s="26">
        <f t="shared" si="2200"/>
        <v>1</v>
      </c>
      <c r="Y3149" s="21">
        <v>10</v>
      </c>
      <c r="Z3149" s="22">
        <f t="shared" si="2197"/>
        <v>1088</v>
      </c>
      <c r="AA3149" s="20" t="s">
        <v>3440</v>
      </c>
      <c r="AB3149" s="22"/>
      <c r="AC3149" s="22">
        <v>1</v>
      </c>
      <c r="AD3149" s="22"/>
      <c r="AE3149" s="22">
        <f t="shared" si="2204"/>
        <v>1088</v>
      </c>
      <c r="AF3149" s="22">
        <f t="shared" si="2196"/>
        <v>1088</v>
      </c>
      <c r="AG3149" s="20">
        <f>N3149</f>
        <v>1088</v>
      </c>
      <c r="AH3149" s="20" t="str">
        <f>VLOOKUP(U3149,[1]提成计算!B:I,8,FALSE)</f>
        <v xml:space="preserve"> </v>
      </c>
      <c r="AI3149" s="20"/>
      <c r="AJ3149" s="22"/>
      <c r="AK3149" s="22"/>
      <c r="AM3149" s="22"/>
      <c r="AN3149" s="22"/>
      <c r="AO3149" s="22" t="s">
        <v>3441</v>
      </c>
      <c r="AP3149" s="22" t="s">
        <v>1301</v>
      </c>
      <c r="AS3149" s="20"/>
      <c r="AT3149" s="20"/>
      <c r="AU3149" s="20"/>
    </row>
    <row r="3150" spans="1:47" x14ac:dyDescent="0.15">
      <c r="A3150" s="21" t="s">
        <v>1273</v>
      </c>
      <c r="B3150" s="20" t="s">
        <v>918</v>
      </c>
      <c r="C3150" s="20" t="s">
        <v>1050</v>
      </c>
      <c r="D3150" s="20" t="s">
        <v>1070</v>
      </c>
      <c r="E3150" s="20" t="s">
        <v>1710</v>
      </c>
      <c r="F3150" s="20" t="s">
        <v>1250</v>
      </c>
      <c r="G3150" s="20" t="s">
        <v>4313</v>
      </c>
      <c r="H3150" s="20"/>
      <c r="I3150" s="20">
        <v>13694969246</v>
      </c>
      <c r="J3150" s="20" t="s">
        <v>924</v>
      </c>
      <c r="K3150" s="20" t="s">
        <v>3733</v>
      </c>
      <c r="L3150" s="20" t="s">
        <v>2137</v>
      </c>
      <c r="M3150" s="20">
        <v>1408</v>
      </c>
      <c r="N3150" s="20">
        <v>1408</v>
      </c>
      <c r="O3150" s="20" t="s">
        <v>927</v>
      </c>
      <c r="P3150" s="20" t="s">
        <v>50</v>
      </c>
      <c r="Q3150" s="28"/>
      <c r="R3150" s="21" t="s">
        <v>104</v>
      </c>
      <c r="S3150" s="25" t="s">
        <v>1090</v>
      </c>
      <c r="T3150" s="21" t="s">
        <v>53</v>
      </c>
      <c r="U3150" s="21" t="s">
        <v>1712</v>
      </c>
      <c r="V3150" s="46">
        <v>1</v>
      </c>
      <c r="W3150" s="26">
        <f t="shared" si="2195"/>
        <v>1</v>
      </c>
      <c r="Y3150" s="21">
        <v>12</v>
      </c>
      <c r="Z3150" s="22">
        <f t="shared" si="2197"/>
        <v>1408</v>
      </c>
      <c r="AA3150" s="20" t="s">
        <v>3440</v>
      </c>
      <c r="AB3150" s="22"/>
      <c r="AC3150" s="22">
        <v>1</v>
      </c>
      <c r="AD3150" s="22"/>
      <c r="AE3150" s="22">
        <f t="shared" si="2204"/>
        <v>1408</v>
      </c>
      <c r="AF3150" s="22">
        <f t="shared" si="2196"/>
        <v>1408</v>
      </c>
      <c r="AG3150" s="20"/>
      <c r="AH3150" s="22"/>
      <c r="AI3150" s="22"/>
      <c r="AJ3150" s="22">
        <f t="shared" ref="AJ3150:AJ3151" si="2210">N3150</f>
        <v>1408</v>
      </c>
      <c r="AK3150" s="22">
        <f>IF(O3150="(传统)XDSL",VLOOKUP(S3150,[2]直销续费率明细!C:I,7,FALSE)*1,IF(O3150="GPON+XDSL",VLOOKUP(S3150,[2]直销续费率明细!C:I,7,FALSE)*1,VLOOKUP(S3150,[2]直销续费率明细!C:I,5,FALSE)*1))</f>
        <v>0</v>
      </c>
      <c r="AL3150" s="22" t="s">
        <v>1300</v>
      </c>
      <c r="AM3150" s="22"/>
      <c r="AN3150" s="22"/>
      <c r="AO3150" s="22" t="s">
        <v>2216</v>
      </c>
      <c r="AP3150" s="22" t="s">
        <v>1301</v>
      </c>
      <c r="AS3150" s="20">
        <f>IF(Y3150&gt;=10,VLOOKUP(U3150,[2]提成计算!B:T,19,FALSE),VLOOKUP(U3150,[2]提成计算!B:T,18,FALSE))</f>
        <v>0.1</v>
      </c>
      <c r="AT3150" s="20">
        <f t="shared" ref="AT3150:AT3151" si="2211">IF(AD3150*AS3150&gt;0,AD3150*AS3150,AE3150*AS3150)</f>
        <v>140.80000000000001</v>
      </c>
      <c r="AU3150" s="20">
        <f t="shared" ref="AU3150:AU3151" si="2212">IF(AND(AK3150&lt;0,AK3150+AT3150&lt;0),-AT3150,AK3150)</f>
        <v>0</v>
      </c>
    </row>
    <row r="3151" spans="1:47" x14ac:dyDescent="0.15">
      <c r="A3151" s="21" t="s">
        <v>1273</v>
      </c>
      <c r="B3151" s="20" t="s">
        <v>918</v>
      </c>
      <c r="C3151" s="20" t="s">
        <v>1050</v>
      </c>
      <c r="D3151" s="20" t="s">
        <v>1070</v>
      </c>
      <c r="E3151" s="20" t="s">
        <v>4058</v>
      </c>
      <c r="F3151" s="20" t="s">
        <v>1250</v>
      </c>
      <c r="G3151" s="20" t="s">
        <v>4314</v>
      </c>
      <c r="H3151" s="20"/>
      <c r="I3151" s="20">
        <v>13724522418</v>
      </c>
      <c r="J3151" s="20" t="s">
        <v>924</v>
      </c>
      <c r="K3151" s="20" t="s">
        <v>3770</v>
      </c>
      <c r="L3151" s="20" t="s">
        <v>2157</v>
      </c>
      <c r="M3151" s="20">
        <v>1498</v>
      </c>
      <c r="N3151" s="20">
        <v>1498</v>
      </c>
      <c r="O3151" s="20" t="s">
        <v>927</v>
      </c>
      <c r="P3151" s="20" t="s">
        <v>50</v>
      </c>
      <c r="Q3151" s="28"/>
      <c r="R3151" s="21" t="s">
        <v>104</v>
      </c>
      <c r="S3151" s="25" t="s">
        <v>1090</v>
      </c>
      <c r="T3151" s="21" t="s">
        <v>53</v>
      </c>
      <c r="U3151" s="21" t="s">
        <v>1712</v>
      </c>
      <c r="V3151" s="46">
        <v>1</v>
      </c>
      <c r="W3151" s="26">
        <f t="shared" si="2195"/>
        <v>1</v>
      </c>
      <c r="Y3151" s="21">
        <v>50</v>
      </c>
      <c r="Z3151" s="22">
        <f t="shared" si="2197"/>
        <v>1498</v>
      </c>
      <c r="AA3151" s="20" t="s">
        <v>2218</v>
      </c>
      <c r="AB3151" s="22"/>
      <c r="AC3151" s="22">
        <v>1</v>
      </c>
      <c r="AD3151" s="22"/>
      <c r="AE3151" s="22">
        <f t="shared" si="2204"/>
        <v>1498</v>
      </c>
      <c r="AF3151" s="22">
        <f t="shared" si="2196"/>
        <v>1498</v>
      </c>
      <c r="AG3151" s="20"/>
      <c r="AH3151" s="22"/>
      <c r="AI3151" s="22"/>
      <c r="AJ3151" s="22">
        <f t="shared" si="2210"/>
        <v>1498</v>
      </c>
      <c r="AK3151" s="22">
        <f>IF(O3151="(传统)XDSL",VLOOKUP(S3151,[2]直销续费率明细!C:I,7,FALSE)*1,IF(O3151="GPON+XDSL",VLOOKUP(S3151,[2]直销续费率明细!C:I,7,FALSE)*1,VLOOKUP(S3151,[2]直销续费率明细!C:I,5,FALSE)*1))</f>
        <v>0</v>
      </c>
      <c r="AL3151" s="22" t="s">
        <v>1309</v>
      </c>
      <c r="AM3151" s="22"/>
      <c r="AN3151" s="22"/>
      <c r="AO3151" s="22" t="s">
        <v>2216</v>
      </c>
      <c r="AP3151" s="22" t="s">
        <v>1301</v>
      </c>
      <c r="AS3151" s="20">
        <f>IF(Y3151&gt;=10,VLOOKUP(U3151,[2]提成计算!B:T,19,FALSE),VLOOKUP(U3151,[2]提成计算!B:T,18,FALSE))</f>
        <v>0.1</v>
      </c>
      <c r="AT3151" s="20">
        <f t="shared" si="2211"/>
        <v>149.80000000000001</v>
      </c>
      <c r="AU3151" s="20">
        <f t="shared" si="2212"/>
        <v>0</v>
      </c>
    </row>
    <row r="3152" spans="1:47" x14ac:dyDescent="0.15">
      <c r="A3152" s="21" t="s">
        <v>1273</v>
      </c>
      <c r="B3152" s="20" t="s">
        <v>918</v>
      </c>
      <c r="C3152" s="20" t="s">
        <v>1050</v>
      </c>
      <c r="D3152" s="20" t="s">
        <v>1078</v>
      </c>
      <c r="E3152" s="20" t="s">
        <v>1093</v>
      </c>
      <c r="F3152" s="20" t="s">
        <v>1250</v>
      </c>
      <c r="G3152" s="20" t="s">
        <v>4315</v>
      </c>
      <c r="H3152" s="20"/>
      <c r="I3152" s="20">
        <v>13637314882</v>
      </c>
      <c r="J3152" s="20" t="s">
        <v>1268</v>
      </c>
      <c r="K3152" s="20" t="s">
        <v>174</v>
      </c>
      <c r="L3152" s="20" t="s">
        <v>1898</v>
      </c>
      <c r="M3152" s="20">
        <v>1398</v>
      </c>
      <c r="N3152" s="20">
        <v>1398</v>
      </c>
      <c r="O3152" s="20" t="s">
        <v>927</v>
      </c>
      <c r="P3152" s="20" t="s">
        <v>50</v>
      </c>
      <c r="Q3152" s="28"/>
      <c r="R3152" s="21" t="s">
        <v>1082</v>
      </c>
      <c r="S3152" s="21"/>
      <c r="T3152" s="21" t="s">
        <v>2242</v>
      </c>
      <c r="U3152" s="21"/>
      <c r="V3152" s="46">
        <v>1</v>
      </c>
      <c r="W3152" s="26">
        <f t="shared" si="2195"/>
        <v>1</v>
      </c>
      <c r="X3152" s="26">
        <f t="shared" si="2200"/>
        <v>1</v>
      </c>
      <c r="Y3152" s="21">
        <v>20</v>
      </c>
      <c r="Z3152" s="22">
        <f t="shared" si="2197"/>
        <v>1398</v>
      </c>
      <c r="AA3152" s="20" t="s">
        <v>2218</v>
      </c>
      <c r="AB3152" s="22"/>
      <c r="AC3152" s="22">
        <v>1</v>
      </c>
      <c r="AD3152" s="22"/>
      <c r="AE3152" s="22">
        <f t="shared" si="2204"/>
        <v>1398</v>
      </c>
      <c r="AF3152" s="22">
        <f t="shared" si="2196"/>
        <v>1398</v>
      </c>
      <c r="AG3152" s="20">
        <f t="shared" ref="AG3152:AG3154" si="2213">N3152</f>
        <v>1398</v>
      </c>
      <c r="AH3152" s="20"/>
      <c r="AI3152" s="20"/>
      <c r="AJ3152" s="22"/>
      <c r="AK3152" s="22"/>
      <c r="AM3152" s="22"/>
      <c r="AN3152" s="22"/>
      <c r="AO3152" s="22" t="s">
        <v>3441</v>
      </c>
      <c r="AP3152" s="22" t="s">
        <v>1301</v>
      </c>
      <c r="AS3152" s="20"/>
      <c r="AT3152" s="20"/>
      <c r="AU3152" s="20"/>
    </row>
    <row r="3153" spans="1:47" x14ac:dyDescent="0.15">
      <c r="A3153" s="21" t="s">
        <v>1273</v>
      </c>
      <c r="B3153" s="20" t="s">
        <v>918</v>
      </c>
      <c r="C3153" s="20" t="s">
        <v>1050</v>
      </c>
      <c r="D3153" s="20" t="s">
        <v>1070</v>
      </c>
      <c r="E3153" s="20" t="s">
        <v>1710</v>
      </c>
      <c r="F3153" s="20" t="s">
        <v>1250</v>
      </c>
      <c r="G3153" s="20" t="s">
        <v>4316</v>
      </c>
      <c r="H3153" s="20"/>
      <c r="I3153" s="20">
        <v>18802956437</v>
      </c>
      <c r="J3153" s="20" t="s">
        <v>1268</v>
      </c>
      <c r="K3153" s="20" t="s">
        <v>3770</v>
      </c>
      <c r="L3153" s="20" t="s">
        <v>1898</v>
      </c>
      <c r="M3153" s="20">
        <v>1398</v>
      </c>
      <c r="N3153" s="20">
        <v>1398</v>
      </c>
      <c r="O3153" s="20" t="s">
        <v>927</v>
      </c>
      <c r="P3153" s="20" t="s">
        <v>50</v>
      </c>
      <c r="Q3153" s="28"/>
      <c r="R3153" s="21" t="s">
        <v>104</v>
      </c>
      <c r="S3153" s="21"/>
      <c r="T3153" s="21" t="s">
        <v>53</v>
      </c>
      <c r="U3153" s="21" t="s">
        <v>1712</v>
      </c>
      <c r="V3153" s="46">
        <v>1</v>
      </c>
      <c r="W3153" s="26">
        <f t="shared" si="2195"/>
        <v>1</v>
      </c>
      <c r="X3153" s="26">
        <f t="shared" si="2200"/>
        <v>1</v>
      </c>
      <c r="Y3153" s="21">
        <v>20</v>
      </c>
      <c r="Z3153" s="22">
        <f t="shared" si="2197"/>
        <v>1398</v>
      </c>
      <c r="AA3153" s="20" t="s">
        <v>3440</v>
      </c>
      <c r="AB3153" s="22"/>
      <c r="AC3153" s="22">
        <v>1</v>
      </c>
      <c r="AD3153" s="22"/>
      <c r="AE3153" s="22">
        <f t="shared" si="2204"/>
        <v>1398</v>
      </c>
      <c r="AF3153" s="22">
        <f t="shared" si="2196"/>
        <v>1398</v>
      </c>
      <c r="AG3153" s="20">
        <f t="shared" si="2213"/>
        <v>1398</v>
      </c>
      <c r="AH3153" s="20" t="str">
        <f>VLOOKUP(U3153,[1]提成计算!B:I,8,FALSE)</f>
        <v xml:space="preserve"> </v>
      </c>
      <c r="AI3153" s="20"/>
      <c r="AJ3153" s="22"/>
      <c r="AK3153" s="22"/>
      <c r="AM3153" s="22"/>
      <c r="AN3153" s="22"/>
      <c r="AO3153" s="22" t="s">
        <v>3441</v>
      </c>
      <c r="AP3153" s="22" t="s">
        <v>1301</v>
      </c>
      <c r="AS3153" s="20"/>
      <c r="AT3153" s="20"/>
      <c r="AU3153" s="20"/>
    </row>
    <row r="3154" spans="1:47" x14ac:dyDescent="0.15">
      <c r="A3154" s="21" t="s">
        <v>1273</v>
      </c>
      <c r="B3154" s="20" t="s">
        <v>918</v>
      </c>
      <c r="C3154" s="20" t="s">
        <v>1050</v>
      </c>
      <c r="D3154" s="20" t="s">
        <v>1078</v>
      </c>
      <c r="E3154" s="20" t="s">
        <v>1079</v>
      </c>
      <c r="F3154" s="20" t="s">
        <v>1250</v>
      </c>
      <c r="G3154" s="20" t="s">
        <v>4317</v>
      </c>
      <c r="H3154" s="20"/>
      <c r="I3154" s="20">
        <v>13712511117</v>
      </c>
      <c r="J3154" s="20" t="s">
        <v>3444</v>
      </c>
      <c r="K3154" s="20" t="s">
        <v>174</v>
      </c>
      <c r="L3154" s="20" t="s">
        <v>1358</v>
      </c>
      <c r="M3154" s="20">
        <v>1088</v>
      </c>
      <c r="N3154" s="20">
        <v>1088</v>
      </c>
      <c r="O3154" s="20" t="s">
        <v>927</v>
      </c>
      <c r="P3154" s="20" t="s">
        <v>50</v>
      </c>
      <c r="Q3154" s="28"/>
      <c r="R3154" s="21" t="s">
        <v>1082</v>
      </c>
      <c r="S3154" s="21"/>
      <c r="T3154" s="21" t="s">
        <v>3727</v>
      </c>
      <c r="U3154" s="21"/>
      <c r="V3154" s="46">
        <v>1</v>
      </c>
      <c r="W3154" s="26">
        <f t="shared" si="2195"/>
        <v>1</v>
      </c>
      <c r="X3154" s="26">
        <f t="shared" si="2200"/>
        <v>1</v>
      </c>
      <c r="Y3154" s="21">
        <v>10</v>
      </c>
      <c r="Z3154" s="22">
        <f t="shared" si="2197"/>
        <v>1088</v>
      </c>
      <c r="AA3154" s="20" t="s">
        <v>3440</v>
      </c>
      <c r="AB3154" s="22"/>
      <c r="AC3154" s="22">
        <v>1</v>
      </c>
      <c r="AD3154" s="22"/>
      <c r="AE3154" s="22">
        <f t="shared" si="2204"/>
        <v>1088</v>
      </c>
      <c r="AF3154" s="22">
        <f t="shared" si="2196"/>
        <v>1088</v>
      </c>
      <c r="AG3154" s="20">
        <f t="shared" si="2213"/>
        <v>1088</v>
      </c>
      <c r="AH3154" s="20"/>
      <c r="AI3154" s="20"/>
      <c r="AJ3154" s="22"/>
      <c r="AK3154" s="22" t="e">
        <f>IF(O3154="(传统)XDSL",VLOOKUP(S3154,[1]续费率明细!C:I,7,FALSE)*1,IF(O3154="GPON+XDSL",VLOOKUP(S3154,[1]续费率明细!C:I,7,FALSE)*1,VLOOKUP(S3154,[1]续费率明细!C:I,5,FALSE)*1))</f>
        <v>#N/A</v>
      </c>
      <c r="AL3154" s="22" t="s">
        <v>1871</v>
      </c>
      <c r="AM3154" s="22"/>
      <c r="AN3154" s="22"/>
      <c r="AO3154" s="22" t="s">
        <v>3441</v>
      </c>
      <c r="AP3154" s="22" t="s">
        <v>1301</v>
      </c>
      <c r="AS3154" s="20"/>
      <c r="AT3154" s="20"/>
      <c r="AU3154" s="20"/>
    </row>
    <row r="3155" spans="1:47" x14ac:dyDescent="0.15">
      <c r="A3155" s="21" t="s">
        <v>1273</v>
      </c>
      <c r="B3155" s="20" t="s">
        <v>918</v>
      </c>
      <c r="C3155" s="20" t="s">
        <v>1050</v>
      </c>
      <c r="D3155" s="20" t="s">
        <v>1078</v>
      </c>
      <c r="E3155" s="20" t="s">
        <v>1079</v>
      </c>
      <c r="F3155" s="20" t="s">
        <v>1250</v>
      </c>
      <c r="G3155" s="20" t="s">
        <v>4318</v>
      </c>
      <c r="H3155" s="20"/>
      <c r="I3155" s="20">
        <v>13412680030</v>
      </c>
      <c r="J3155" s="20" t="s">
        <v>924</v>
      </c>
      <c r="K3155" s="20" t="s">
        <v>1081</v>
      </c>
      <c r="L3155" s="20" t="s">
        <v>1299</v>
      </c>
      <c r="M3155" s="20">
        <v>888</v>
      </c>
      <c r="N3155" s="20">
        <v>888</v>
      </c>
      <c r="O3155" s="20" t="s">
        <v>927</v>
      </c>
      <c r="P3155" s="20" t="s">
        <v>50</v>
      </c>
      <c r="Q3155" s="28"/>
      <c r="R3155" s="21" t="s">
        <v>1082</v>
      </c>
      <c r="S3155" s="25" t="s">
        <v>1322</v>
      </c>
      <c r="T3155" s="21" t="s">
        <v>53</v>
      </c>
      <c r="U3155" s="21" t="s">
        <v>1083</v>
      </c>
      <c r="V3155" s="46">
        <v>1</v>
      </c>
      <c r="W3155" s="26">
        <f t="shared" si="2195"/>
        <v>1</v>
      </c>
      <c r="Y3155" s="21">
        <v>12</v>
      </c>
      <c r="Z3155" s="22">
        <f t="shared" si="2197"/>
        <v>888</v>
      </c>
      <c r="AA3155" s="20" t="s">
        <v>3440</v>
      </c>
      <c r="AB3155" s="22"/>
      <c r="AC3155" s="22">
        <v>1</v>
      </c>
      <c r="AD3155" s="22"/>
      <c r="AE3155" s="22">
        <f t="shared" si="2204"/>
        <v>888</v>
      </c>
      <c r="AF3155" s="22">
        <f t="shared" si="2196"/>
        <v>888</v>
      </c>
      <c r="AG3155" s="20"/>
      <c r="AH3155" s="22"/>
      <c r="AI3155" s="22"/>
      <c r="AJ3155" s="22">
        <f t="shared" ref="AJ3155:AJ3159" si="2214">N3155</f>
        <v>888</v>
      </c>
      <c r="AK3155" s="22">
        <f>IF(O3155="(传统)XDSL",VLOOKUP(S3155,[2]直销续费率明细!C:I,7,FALSE)*1,IF(O3155="GPON+XDSL",VLOOKUP(S3155,[2]直销续费率明细!C:I,7,FALSE)*1,VLOOKUP(S3155,[2]直销续费率明细!C:I,5,FALSE)*1))</f>
        <v>-40</v>
      </c>
      <c r="AL3155" s="22" t="s">
        <v>1309</v>
      </c>
      <c r="AM3155" s="22"/>
      <c r="AN3155" s="22"/>
      <c r="AO3155" s="22" t="s">
        <v>3441</v>
      </c>
      <c r="AP3155" s="22" t="s">
        <v>1301</v>
      </c>
      <c r="AS3155" s="20">
        <f>IF(Y3155&gt;=10,VLOOKUP(U3155,[2]提成计算!B:T,19,FALSE),VLOOKUP(U3155,[2]提成计算!B:T,18,FALSE))</f>
        <v>0.12</v>
      </c>
      <c r="AT3155" s="20">
        <f t="shared" ref="AT3155:AT3159" si="2215">IF(AD3155*AS3155&gt;0,AD3155*AS3155,AE3155*AS3155)</f>
        <v>106.56</v>
      </c>
      <c r="AU3155" s="20">
        <f t="shared" ref="AU3155:AU3159" si="2216">IF(AND(AK3155&lt;0,AK3155+AT3155&lt;0),-AT3155,AK3155)</f>
        <v>-40</v>
      </c>
    </row>
    <row r="3156" spans="1:47" x14ac:dyDescent="0.15">
      <c r="A3156" s="21" t="s">
        <v>1273</v>
      </c>
      <c r="B3156" s="20" t="s">
        <v>918</v>
      </c>
      <c r="C3156" s="20" t="s">
        <v>1050</v>
      </c>
      <c r="D3156" s="20" t="s">
        <v>1070</v>
      </c>
      <c r="E3156" s="20" t="s">
        <v>1817</v>
      </c>
      <c r="F3156" s="20" t="s">
        <v>1250</v>
      </c>
      <c r="G3156" s="20" t="s">
        <v>4319</v>
      </c>
      <c r="H3156" s="20"/>
      <c r="I3156" s="20">
        <v>13532700430</v>
      </c>
      <c r="J3156" s="20" t="s">
        <v>924</v>
      </c>
      <c r="K3156" s="20" t="s">
        <v>287</v>
      </c>
      <c r="L3156" s="20" t="s">
        <v>1918</v>
      </c>
      <c r="M3156" s="20">
        <v>680</v>
      </c>
      <c r="N3156" s="20">
        <v>680</v>
      </c>
      <c r="O3156" s="20" t="s">
        <v>2098</v>
      </c>
      <c r="P3156" s="20" t="s">
        <v>50</v>
      </c>
      <c r="Q3156" s="28"/>
      <c r="R3156" s="21" t="s">
        <v>104</v>
      </c>
      <c r="S3156" s="25" t="s">
        <v>1075</v>
      </c>
      <c r="T3156" s="21" t="s">
        <v>53</v>
      </c>
      <c r="U3156" s="21" t="s">
        <v>288</v>
      </c>
      <c r="V3156" s="46">
        <v>1</v>
      </c>
      <c r="W3156" s="26">
        <f t="shared" si="2195"/>
        <v>1</v>
      </c>
      <c r="Y3156" s="21">
        <v>4</v>
      </c>
      <c r="Z3156" s="22">
        <f t="shared" si="2197"/>
        <v>680</v>
      </c>
      <c r="AA3156" s="20" t="s">
        <v>3440</v>
      </c>
      <c r="AB3156" s="22">
        <v>1</v>
      </c>
      <c r="AC3156" s="22"/>
      <c r="AD3156" s="22">
        <f>N3156</f>
        <v>680</v>
      </c>
      <c r="AE3156" s="22"/>
      <c r="AF3156" s="22">
        <f t="shared" si="2196"/>
        <v>680</v>
      </c>
      <c r="AG3156" s="20"/>
      <c r="AH3156" s="22"/>
      <c r="AI3156" s="22"/>
      <c r="AJ3156" s="22">
        <f t="shared" si="2214"/>
        <v>680</v>
      </c>
      <c r="AK3156" s="22">
        <f>IF(O3156="(传统)XDSL",VLOOKUP(S3156,[2]直销续费率明细!C:I,7,FALSE)*1,IF(O3156="GPON+XDSL",VLOOKUP(S3156,[2]直销续费率明细!C:I,7,FALSE)*1,VLOOKUP(S3156,[2]直销续费率明细!C:I,5,FALSE)*1))</f>
        <v>-20</v>
      </c>
      <c r="AL3156" s="22" t="s">
        <v>1309</v>
      </c>
      <c r="AM3156" s="22"/>
      <c r="AN3156" s="22"/>
      <c r="AO3156" s="22" t="s">
        <v>3441</v>
      </c>
      <c r="AP3156" s="22" t="s">
        <v>3460</v>
      </c>
      <c r="AS3156" s="20">
        <f>IF(Y3156&gt;=10,VLOOKUP(U3156,[2]提成计算!B:T,19,FALSE),VLOOKUP(U3156,[2]提成计算!B:T,18,FALSE))</f>
        <v>0.06</v>
      </c>
      <c r="AT3156" s="20">
        <f t="shared" si="2215"/>
        <v>40.799999999999997</v>
      </c>
      <c r="AU3156" s="20">
        <f t="shared" si="2216"/>
        <v>-20</v>
      </c>
    </row>
    <row r="3157" spans="1:47" x14ac:dyDescent="0.15">
      <c r="A3157" s="21" t="s">
        <v>1273</v>
      </c>
      <c r="B3157" s="20" t="s">
        <v>918</v>
      </c>
      <c r="C3157" s="20" t="s">
        <v>1050</v>
      </c>
      <c r="D3157" s="20" t="s">
        <v>1078</v>
      </c>
      <c r="E3157" s="20" t="s">
        <v>1079</v>
      </c>
      <c r="F3157" s="20" t="s">
        <v>1250</v>
      </c>
      <c r="G3157" s="20" t="s">
        <v>4320</v>
      </c>
      <c r="H3157" s="20"/>
      <c r="I3157" s="20">
        <v>13712567038</v>
      </c>
      <c r="J3157" s="20" t="s">
        <v>924</v>
      </c>
      <c r="K3157" s="20" t="s">
        <v>1081</v>
      </c>
      <c r="L3157" s="20" t="s">
        <v>1299</v>
      </c>
      <c r="M3157" s="20">
        <v>888</v>
      </c>
      <c r="N3157" s="20">
        <v>888</v>
      </c>
      <c r="O3157" s="20" t="s">
        <v>927</v>
      </c>
      <c r="P3157" s="20" t="s">
        <v>50</v>
      </c>
      <c r="Q3157" s="28"/>
      <c r="R3157" s="21" t="s">
        <v>1082</v>
      </c>
      <c r="S3157" s="25" t="s">
        <v>1322</v>
      </c>
      <c r="T3157" s="21" t="s">
        <v>53</v>
      </c>
      <c r="U3157" s="21" t="s">
        <v>1083</v>
      </c>
      <c r="V3157" s="46">
        <v>1</v>
      </c>
      <c r="W3157" s="26">
        <f t="shared" si="2195"/>
        <v>1</v>
      </c>
      <c r="Y3157" s="21">
        <v>12</v>
      </c>
      <c r="Z3157" s="22">
        <f t="shared" si="2197"/>
        <v>888</v>
      </c>
      <c r="AA3157" s="20" t="s">
        <v>3440</v>
      </c>
      <c r="AB3157" s="22"/>
      <c r="AC3157" s="22">
        <v>1</v>
      </c>
      <c r="AD3157" s="22"/>
      <c r="AE3157" s="22">
        <f t="shared" ref="AE3157:AE3166" si="2217">N3157</f>
        <v>888</v>
      </c>
      <c r="AF3157" s="22">
        <f t="shared" si="2196"/>
        <v>888</v>
      </c>
      <c r="AG3157" s="20"/>
      <c r="AH3157" s="22"/>
      <c r="AI3157" s="22"/>
      <c r="AJ3157" s="22">
        <f t="shared" si="2214"/>
        <v>888</v>
      </c>
      <c r="AK3157" s="22">
        <f>IF(O3157="(传统)XDSL",VLOOKUP(S3157,[2]直销续费率明细!C:I,7,FALSE)*1,IF(O3157="GPON+XDSL",VLOOKUP(S3157,[2]直销续费率明细!C:I,7,FALSE)*1,VLOOKUP(S3157,[2]直销续费率明细!C:I,5,FALSE)*1))</f>
        <v>-40</v>
      </c>
      <c r="AL3157" s="22" t="s">
        <v>1300</v>
      </c>
      <c r="AM3157" s="22"/>
      <c r="AN3157" s="22"/>
      <c r="AO3157" s="22" t="s">
        <v>3441</v>
      </c>
      <c r="AP3157" s="22" t="s">
        <v>1301</v>
      </c>
      <c r="AS3157" s="20">
        <f>IF(Y3157&gt;=10,VLOOKUP(U3157,[2]提成计算!B:T,19,FALSE),VLOOKUP(U3157,[2]提成计算!B:T,18,FALSE))</f>
        <v>0.12</v>
      </c>
      <c r="AT3157" s="20">
        <f t="shared" si="2215"/>
        <v>106.56</v>
      </c>
      <c r="AU3157" s="20">
        <f t="shared" si="2216"/>
        <v>-40</v>
      </c>
    </row>
    <row r="3158" spans="1:47" x14ac:dyDescent="0.15">
      <c r="A3158" s="21" t="s">
        <v>1273</v>
      </c>
      <c r="B3158" s="20" t="s">
        <v>918</v>
      </c>
      <c r="C3158" s="20" t="s">
        <v>1050</v>
      </c>
      <c r="D3158" s="20" t="s">
        <v>1062</v>
      </c>
      <c r="E3158" s="20" t="s">
        <v>1055</v>
      </c>
      <c r="F3158" s="20" t="s">
        <v>1250</v>
      </c>
      <c r="G3158" s="20" t="s">
        <v>4321</v>
      </c>
      <c r="H3158" s="20"/>
      <c r="I3158" s="20">
        <v>13723627374</v>
      </c>
      <c r="J3158" s="20" t="s">
        <v>924</v>
      </c>
      <c r="K3158" s="20" t="s">
        <v>3805</v>
      </c>
      <c r="L3158" s="20" t="s">
        <v>1299</v>
      </c>
      <c r="M3158" s="20">
        <v>888</v>
      </c>
      <c r="N3158" s="20">
        <v>888</v>
      </c>
      <c r="O3158" s="20" t="s">
        <v>927</v>
      </c>
      <c r="P3158" s="20" t="s">
        <v>50</v>
      </c>
      <c r="Q3158" s="28"/>
      <c r="R3158" s="21" t="s">
        <v>69</v>
      </c>
      <c r="S3158" s="25" t="s">
        <v>3922</v>
      </c>
      <c r="T3158" s="21" t="s">
        <v>53</v>
      </c>
      <c r="U3158" s="21" t="s">
        <v>3806</v>
      </c>
      <c r="V3158" s="46">
        <v>1</v>
      </c>
      <c r="W3158" s="26">
        <f t="shared" si="2195"/>
        <v>1</v>
      </c>
      <c r="Y3158" s="21">
        <v>12</v>
      </c>
      <c r="Z3158" s="22">
        <f t="shared" si="2197"/>
        <v>888</v>
      </c>
      <c r="AA3158" s="20" t="s">
        <v>3440</v>
      </c>
      <c r="AB3158" s="22"/>
      <c r="AC3158" s="22">
        <v>1</v>
      </c>
      <c r="AD3158" s="22"/>
      <c r="AE3158" s="22">
        <f t="shared" si="2217"/>
        <v>888</v>
      </c>
      <c r="AF3158" s="22">
        <f t="shared" si="2196"/>
        <v>888</v>
      </c>
      <c r="AG3158" s="20"/>
      <c r="AH3158" s="22"/>
      <c r="AI3158" s="22"/>
      <c r="AJ3158" s="22">
        <f t="shared" si="2214"/>
        <v>888</v>
      </c>
      <c r="AK3158" s="22">
        <f>IF(O3158="(传统)XDSL",VLOOKUP(S3158,[2]直销续费率明细!C:I,7,FALSE)*1,IF(O3158="GPON+XDSL",VLOOKUP(S3158,[2]直销续费率明细!C:I,7,FALSE)*1,VLOOKUP(S3158,[2]直销续费率明细!C:I,5,FALSE)*1))</f>
        <v>-40</v>
      </c>
      <c r="AL3158" s="22" t="s">
        <v>1309</v>
      </c>
      <c r="AM3158" s="22"/>
      <c r="AN3158" s="22"/>
      <c r="AO3158" s="22" t="s">
        <v>3441</v>
      </c>
      <c r="AP3158" s="22" t="s">
        <v>1301</v>
      </c>
      <c r="AS3158" s="20">
        <f>IF(Y3158&gt;=10,VLOOKUP(U3158,[2]提成计算!B:T,19,FALSE),VLOOKUP(U3158,[2]提成计算!B:T,18,FALSE))</f>
        <v>0.09</v>
      </c>
      <c r="AT3158" s="20">
        <f t="shared" si="2215"/>
        <v>79.92</v>
      </c>
      <c r="AU3158" s="20">
        <f t="shared" si="2216"/>
        <v>-40</v>
      </c>
    </row>
    <row r="3159" spans="1:47" x14ac:dyDescent="0.15">
      <c r="A3159" s="21" t="s">
        <v>1273</v>
      </c>
      <c r="B3159" s="20" t="s">
        <v>918</v>
      </c>
      <c r="C3159" s="20" t="s">
        <v>1050</v>
      </c>
      <c r="D3159" s="20" t="s">
        <v>1065</v>
      </c>
      <c r="E3159" s="20" t="s">
        <v>1066</v>
      </c>
      <c r="F3159" s="20" t="s">
        <v>1250</v>
      </c>
      <c r="G3159" s="20" t="s">
        <v>4322</v>
      </c>
      <c r="H3159" s="20"/>
      <c r="I3159" s="20">
        <v>15112787723</v>
      </c>
      <c r="J3159" s="20" t="s">
        <v>924</v>
      </c>
      <c r="K3159" s="20" t="s">
        <v>4026</v>
      </c>
      <c r="L3159" s="20" t="s">
        <v>2157</v>
      </c>
      <c r="M3159" s="20">
        <v>1498</v>
      </c>
      <c r="N3159" s="20">
        <v>1498</v>
      </c>
      <c r="O3159" s="20" t="s">
        <v>927</v>
      </c>
      <c r="P3159" s="20" t="s">
        <v>50</v>
      </c>
      <c r="Q3159" s="28"/>
      <c r="R3159" s="21" t="s">
        <v>69</v>
      </c>
      <c r="S3159" s="25" t="s">
        <v>1068</v>
      </c>
      <c r="T3159" s="21" t="s">
        <v>3575</v>
      </c>
      <c r="U3159" s="21" t="s">
        <v>1803</v>
      </c>
      <c r="V3159" s="46">
        <v>1</v>
      </c>
      <c r="W3159" s="26">
        <f t="shared" si="2195"/>
        <v>1</v>
      </c>
      <c r="Y3159" s="21">
        <v>50</v>
      </c>
      <c r="Z3159" s="22">
        <f t="shared" si="2197"/>
        <v>1498</v>
      </c>
      <c r="AA3159" s="20" t="s">
        <v>3440</v>
      </c>
      <c r="AB3159" s="22"/>
      <c r="AC3159" s="22">
        <v>1</v>
      </c>
      <c r="AD3159" s="22"/>
      <c r="AE3159" s="22">
        <f t="shared" si="2217"/>
        <v>1498</v>
      </c>
      <c r="AF3159" s="22">
        <f t="shared" si="2196"/>
        <v>1498</v>
      </c>
      <c r="AG3159" s="20"/>
      <c r="AH3159" s="22"/>
      <c r="AI3159" s="22"/>
      <c r="AJ3159" s="22">
        <f t="shared" si="2214"/>
        <v>1498</v>
      </c>
      <c r="AK3159" s="22">
        <f>IF(O3159="(传统)XDSL",VLOOKUP(S3159,[2]直销续费率明细!C:I,7,FALSE)*1,IF(O3159="GPON+XDSL",VLOOKUP(S3159,[2]直销续费率明细!C:I,7,FALSE)*1,VLOOKUP(S3159,[2]直销续费率明细!C:I,5,FALSE)*1))</f>
        <v>15</v>
      </c>
      <c r="AL3159" s="22" t="s">
        <v>1300</v>
      </c>
      <c r="AM3159" s="22"/>
      <c r="AN3159" s="22"/>
      <c r="AO3159" s="22" t="s">
        <v>3441</v>
      </c>
      <c r="AP3159" s="22" t="s">
        <v>1301</v>
      </c>
      <c r="AS3159" s="20">
        <f>IF(Y3159&gt;=10,VLOOKUP(U3159,[2]提成计算!B:T,19,FALSE),VLOOKUP(U3159,[2]提成计算!B:T,18,FALSE))</f>
        <v>0.1</v>
      </c>
      <c r="AT3159" s="20">
        <f t="shared" si="2215"/>
        <v>149.80000000000001</v>
      </c>
      <c r="AU3159" s="20">
        <f t="shared" si="2216"/>
        <v>15</v>
      </c>
    </row>
    <row r="3160" spans="1:47" x14ac:dyDescent="0.15">
      <c r="A3160" s="21" t="s">
        <v>1273</v>
      </c>
      <c r="B3160" s="20" t="s">
        <v>918</v>
      </c>
      <c r="C3160" s="20" t="s">
        <v>1050</v>
      </c>
      <c r="D3160" s="20" t="s">
        <v>1078</v>
      </c>
      <c r="E3160" s="20" t="s">
        <v>1084</v>
      </c>
      <c r="F3160" s="20" t="s">
        <v>1250</v>
      </c>
      <c r="G3160" s="20" t="s">
        <v>4323</v>
      </c>
      <c r="H3160" s="20"/>
      <c r="I3160" s="20">
        <v>13642962908</v>
      </c>
      <c r="J3160" s="20" t="s">
        <v>1268</v>
      </c>
      <c r="K3160" s="20" t="s">
        <v>1086</v>
      </c>
      <c r="L3160" s="20" t="s">
        <v>1358</v>
      </c>
      <c r="M3160" s="20">
        <v>1088</v>
      </c>
      <c r="N3160" s="20">
        <v>1088</v>
      </c>
      <c r="O3160" s="20" t="s">
        <v>927</v>
      </c>
      <c r="P3160" s="20" t="s">
        <v>50</v>
      </c>
      <c r="Q3160" s="28"/>
      <c r="R3160" s="21" t="s">
        <v>1082</v>
      </c>
      <c r="S3160" s="21"/>
      <c r="T3160" s="21" t="s">
        <v>53</v>
      </c>
      <c r="U3160" s="21" t="s">
        <v>1088</v>
      </c>
      <c r="V3160" s="46">
        <v>1</v>
      </c>
      <c r="W3160" s="26">
        <f t="shared" si="2195"/>
        <v>1</v>
      </c>
      <c r="X3160" s="26">
        <f t="shared" si="2200"/>
        <v>1</v>
      </c>
      <c r="Y3160" s="21">
        <v>10</v>
      </c>
      <c r="Z3160" s="22">
        <f t="shared" si="2197"/>
        <v>1088</v>
      </c>
      <c r="AA3160" s="20" t="s">
        <v>3440</v>
      </c>
      <c r="AB3160" s="22"/>
      <c r="AC3160" s="22">
        <v>1</v>
      </c>
      <c r="AD3160" s="22"/>
      <c r="AE3160" s="22">
        <f t="shared" si="2217"/>
        <v>1088</v>
      </c>
      <c r="AF3160" s="22">
        <f t="shared" si="2196"/>
        <v>1088</v>
      </c>
      <c r="AG3160" s="20">
        <f t="shared" ref="AG3160:AG3161" si="2218">N3160</f>
        <v>1088</v>
      </c>
      <c r="AH3160" s="20" t="str">
        <f>VLOOKUP(U3160,[1]提成计算!B:I,8,FALSE)</f>
        <v xml:space="preserve"> </v>
      </c>
      <c r="AI3160" s="20"/>
      <c r="AJ3160" s="22"/>
      <c r="AK3160" s="22"/>
      <c r="AM3160" s="22"/>
      <c r="AN3160" s="22"/>
      <c r="AO3160" s="22" t="s">
        <v>2216</v>
      </c>
      <c r="AP3160" s="22" t="s">
        <v>1301</v>
      </c>
      <c r="AS3160" s="20"/>
      <c r="AT3160" s="20"/>
      <c r="AU3160" s="20"/>
    </row>
    <row r="3161" spans="1:47" x14ac:dyDescent="0.15">
      <c r="A3161" s="21" t="s">
        <v>1273</v>
      </c>
      <c r="B3161" s="20" t="s">
        <v>918</v>
      </c>
      <c r="C3161" s="20" t="s">
        <v>1050</v>
      </c>
      <c r="D3161" s="20" t="s">
        <v>1065</v>
      </c>
      <c r="E3161" s="20" t="s">
        <v>1066</v>
      </c>
      <c r="F3161" s="20" t="s">
        <v>1250</v>
      </c>
      <c r="G3161" s="20" t="s">
        <v>4324</v>
      </c>
      <c r="H3161" s="20"/>
      <c r="I3161" s="20">
        <v>13412928779</v>
      </c>
      <c r="J3161" s="20" t="s">
        <v>2335</v>
      </c>
      <c r="K3161" s="20" t="s">
        <v>3739</v>
      </c>
      <c r="L3161" s="20" t="s">
        <v>1898</v>
      </c>
      <c r="M3161" s="20">
        <v>1398</v>
      </c>
      <c r="N3161" s="20">
        <v>1398</v>
      </c>
      <c r="O3161" s="20" t="s">
        <v>927</v>
      </c>
      <c r="P3161" s="20" t="s">
        <v>50</v>
      </c>
      <c r="Q3161" s="28" t="s">
        <v>2335</v>
      </c>
      <c r="R3161" s="21" t="s">
        <v>69</v>
      </c>
      <c r="S3161" s="21"/>
      <c r="T3161" s="21" t="s">
        <v>53</v>
      </c>
      <c r="U3161" s="21" t="s">
        <v>1803</v>
      </c>
      <c r="V3161" s="46">
        <v>1</v>
      </c>
      <c r="W3161" s="26">
        <f t="shared" si="2195"/>
        <v>1</v>
      </c>
      <c r="X3161" s="26">
        <f t="shared" si="2200"/>
        <v>1</v>
      </c>
      <c r="Y3161" s="21">
        <v>20</v>
      </c>
      <c r="Z3161" s="22">
        <f t="shared" si="2197"/>
        <v>1398</v>
      </c>
      <c r="AA3161" s="20" t="s">
        <v>2218</v>
      </c>
      <c r="AB3161" s="22"/>
      <c r="AC3161" s="22">
        <v>1</v>
      </c>
      <c r="AD3161" s="22"/>
      <c r="AE3161" s="22">
        <f t="shared" si="2217"/>
        <v>1398</v>
      </c>
      <c r="AF3161" s="22">
        <f t="shared" si="2196"/>
        <v>1398</v>
      </c>
      <c r="AG3161" s="20">
        <f t="shared" si="2218"/>
        <v>1398</v>
      </c>
      <c r="AH3161" s="20" t="str">
        <f>VLOOKUP(U3161,[1]提成计算!B:I,8,FALSE)</f>
        <v xml:space="preserve"> </v>
      </c>
      <c r="AI3161" s="20"/>
      <c r="AJ3161" s="22"/>
      <c r="AK3161" s="22"/>
      <c r="AM3161" s="22"/>
      <c r="AN3161" s="22"/>
      <c r="AO3161" s="22" t="s">
        <v>2216</v>
      </c>
      <c r="AP3161" s="22" t="s">
        <v>1301</v>
      </c>
      <c r="AS3161" s="20"/>
      <c r="AT3161" s="20"/>
      <c r="AU3161" s="20"/>
    </row>
    <row r="3162" spans="1:47" x14ac:dyDescent="0.15">
      <c r="A3162" s="21" t="s">
        <v>1273</v>
      </c>
      <c r="B3162" s="20" t="s">
        <v>918</v>
      </c>
      <c r="C3162" s="20" t="s">
        <v>1050</v>
      </c>
      <c r="D3162" s="20" t="s">
        <v>1062</v>
      </c>
      <c r="E3162" s="20" t="s">
        <v>1055</v>
      </c>
      <c r="F3162" s="20" t="s">
        <v>1250</v>
      </c>
      <c r="G3162" s="20" t="s">
        <v>4325</v>
      </c>
      <c r="H3162" s="20"/>
      <c r="I3162" s="20">
        <v>13728371164</v>
      </c>
      <c r="J3162" s="20" t="s">
        <v>924</v>
      </c>
      <c r="K3162" s="20" t="s">
        <v>4078</v>
      </c>
      <c r="L3162" s="20" t="s">
        <v>2157</v>
      </c>
      <c r="M3162" s="20">
        <v>1498</v>
      </c>
      <c r="N3162" s="20">
        <v>1498</v>
      </c>
      <c r="O3162" s="20" t="s">
        <v>927</v>
      </c>
      <c r="P3162" s="20" t="s">
        <v>50</v>
      </c>
      <c r="Q3162" s="28"/>
      <c r="R3162" s="21" t="s">
        <v>69</v>
      </c>
      <c r="S3162" s="25" t="s">
        <v>1060</v>
      </c>
      <c r="T3162" s="21" t="s">
        <v>2278</v>
      </c>
      <c r="U3162" s="21" t="s">
        <v>4079</v>
      </c>
      <c r="V3162" s="46">
        <v>1</v>
      </c>
      <c r="W3162" s="26">
        <f t="shared" si="2195"/>
        <v>1</v>
      </c>
      <c r="Y3162" s="21">
        <v>50</v>
      </c>
      <c r="Z3162" s="22">
        <f t="shared" si="2197"/>
        <v>1498</v>
      </c>
      <c r="AA3162" s="20" t="s">
        <v>2218</v>
      </c>
      <c r="AB3162" s="22"/>
      <c r="AC3162" s="22">
        <v>1</v>
      </c>
      <c r="AD3162" s="22"/>
      <c r="AE3162" s="22">
        <f t="shared" si="2217"/>
        <v>1498</v>
      </c>
      <c r="AF3162" s="22">
        <f t="shared" si="2196"/>
        <v>1498</v>
      </c>
      <c r="AG3162" s="20"/>
      <c r="AH3162" s="22"/>
      <c r="AI3162" s="22"/>
      <c r="AJ3162" s="22">
        <f>N3162</f>
        <v>1498</v>
      </c>
      <c r="AK3162" s="22">
        <f>IF(O3162="(传统)XDSL",VLOOKUP(S3162,[2]直销续费率明细!C:I,7,FALSE)*1,IF(O3162="GPON+XDSL",VLOOKUP(S3162,[2]直销续费率明细!C:I,7,FALSE)*1,VLOOKUP(S3162,[2]直销续费率明细!C:I,5,FALSE)*1))</f>
        <v>-40</v>
      </c>
      <c r="AL3162" s="22" t="s">
        <v>1309</v>
      </c>
      <c r="AM3162" s="22"/>
      <c r="AN3162" s="22"/>
      <c r="AO3162" s="22" t="s">
        <v>3441</v>
      </c>
      <c r="AP3162" s="22" t="s">
        <v>1301</v>
      </c>
      <c r="AS3162" s="20">
        <f>IF(Y3162&gt;=10,VLOOKUP(U3162,[2]提成计算!B:T,19,FALSE),VLOOKUP(U3162,[2]提成计算!B:T,18,FALSE))</f>
        <v>0.1</v>
      </c>
      <c r="AT3162" s="20">
        <f t="shared" ref="AT3162" si="2219">IF(AD3162*AS3162&gt;0,AD3162*AS3162,AE3162*AS3162)</f>
        <v>149.80000000000001</v>
      </c>
      <c r="AU3162" s="20">
        <f t="shared" ref="AU3162" si="2220">IF(AND(AK3162&lt;0,AK3162+AT3162&lt;0),-AT3162,AK3162)</f>
        <v>-40</v>
      </c>
    </row>
    <row r="3163" spans="1:47" x14ac:dyDescent="0.15">
      <c r="A3163" s="21" t="s">
        <v>1273</v>
      </c>
      <c r="B3163" s="20" t="s">
        <v>918</v>
      </c>
      <c r="C3163" s="20" t="s">
        <v>1050</v>
      </c>
      <c r="D3163" s="20" t="s">
        <v>1078</v>
      </c>
      <c r="E3163" s="20" t="s">
        <v>1079</v>
      </c>
      <c r="F3163" s="20" t="s">
        <v>1250</v>
      </c>
      <c r="G3163" s="20" t="s">
        <v>4326</v>
      </c>
      <c r="H3163" s="20"/>
      <c r="I3163" s="20">
        <v>13622663176</v>
      </c>
      <c r="J3163" s="20" t="s">
        <v>1268</v>
      </c>
      <c r="K3163" s="20" t="s">
        <v>1086</v>
      </c>
      <c r="L3163" s="20" t="s">
        <v>1358</v>
      </c>
      <c r="M3163" s="20">
        <v>1088</v>
      </c>
      <c r="N3163" s="20">
        <v>1088</v>
      </c>
      <c r="O3163" s="20" t="s">
        <v>927</v>
      </c>
      <c r="P3163" s="20" t="s">
        <v>50</v>
      </c>
      <c r="Q3163" s="28"/>
      <c r="R3163" s="21" t="s">
        <v>1082</v>
      </c>
      <c r="S3163" s="21"/>
      <c r="T3163" s="21" t="s">
        <v>53</v>
      </c>
      <c r="U3163" s="21" t="s">
        <v>1088</v>
      </c>
      <c r="V3163" s="46">
        <v>1</v>
      </c>
      <c r="W3163" s="26">
        <f t="shared" si="2195"/>
        <v>1</v>
      </c>
      <c r="X3163" s="26">
        <f t="shared" si="2200"/>
        <v>1</v>
      </c>
      <c r="Y3163" s="21">
        <v>10</v>
      </c>
      <c r="Z3163" s="22">
        <f t="shared" si="2197"/>
        <v>1088</v>
      </c>
      <c r="AA3163" s="20" t="s">
        <v>3440</v>
      </c>
      <c r="AB3163" s="22"/>
      <c r="AC3163" s="22">
        <v>1</v>
      </c>
      <c r="AD3163" s="22"/>
      <c r="AE3163" s="22">
        <f t="shared" si="2217"/>
        <v>1088</v>
      </c>
      <c r="AF3163" s="22">
        <f t="shared" si="2196"/>
        <v>1088</v>
      </c>
      <c r="AG3163" s="20">
        <f>N3163</f>
        <v>1088</v>
      </c>
      <c r="AH3163" s="20" t="str">
        <f>VLOOKUP(U3163,[1]提成计算!B:I,8,FALSE)</f>
        <v xml:space="preserve"> </v>
      </c>
      <c r="AI3163" s="20"/>
      <c r="AJ3163" s="22"/>
      <c r="AK3163" s="22"/>
      <c r="AM3163" s="22"/>
      <c r="AN3163" s="22"/>
      <c r="AO3163" s="22" t="s">
        <v>3441</v>
      </c>
      <c r="AP3163" s="22" t="s">
        <v>1301</v>
      </c>
      <c r="AS3163" s="20"/>
      <c r="AT3163" s="20"/>
      <c r="AU3163" s="20"/>
    </row>
    <row r="3164" spans="1:47" x14ac:dyDescent="0.15">
      <c r="A3164" s="21" t="s">
        <v>1273</v>
      </c>
      <c r="B3164" s="20" t="s">
        <v>918</v>
      </c>
      <c r="C3164" s="20" t="s">
        <v>1050</v>
      </c>
      <c r="D3164" s="20" t="s">
        <v>1065</v>
      </c>
      <c r="E3164" s="20" t="s">
        <v>1066</v>
      </c>
      <c r="F3164" s="20" t="s">
        <v>1250</v>
      </c>
      <c r="G3164" s="20" t="s">
        <v>4327</v>
      </c>
      <c r="H3164" s="20"/>
      <c r="I3164" s="20">
        <v>13662829795</v>
      </c>
      <c r="J3164" s="20" t="s">
        <v>924</v>
      </c>
      <c r="K3164" s="20" t="s">
        <v>3739</v>
      </c>
      <c r="L3164" s="20" t="s">
        <v>1299</v>
      </c>
      <c r="M3164" s="20">
        <v>888</v>
      </c>
      <c r="N3164" s="20">
        <v>888</v>
      </c>
      <c r="O3164" s="20" t="s">
        <v>927</v>
      </c>
      <c r="P3164" s="20" t="s">
        <v>50</v>
      </c>
      <c r="Q3164" s="28"/>
      <c r="R3164" s="21" t="s">
        <v>69</v>
      </c>
      <c r="S3164" s="25" t="s">
        <v>1068</v>
      </c>
      <c r="T3164" s="21" t="s">
        <v>53</v>
      </c>
      <c r="U3164" s="21" t="s">
        <v>1803</v>
      </c>
      <c r="V3164" s="46">
        <v>1</v>
      </c>
      <c r="W3164" s="26">
        <f t="shared" si="2195"/>
        <v>1</v>
      </c>
      <c r="Y3164" s="21">
        <v>12</v>
      </c>
      <c r="Z3164" s="22">
        <f t="shared" si="2197"/>
        <v>888</v>
      </c>
      <c r="AA3164" s="20" t="s">
        <v>3440</v>
      </c>
      <c r="AB3164" s="22"/>
      <c r="AC3164" s="22">
        <v>1</v>
      </c>
      <c r="AD3164" s="22"/>
      <c r="AE3164" s="22">
        <f t="shared" si="2217"/>
        <v>888</v>
      </c>
      <c r="AF3164" s="22">
        <f t="shared" si="2196"/>
        <v>888</v>
      </c>
      <c r="AG3164" s="20"/>
      <c r="AH3164" s="22"/>
      <c r="AI3164" s="22"/>
      <c r="AJ3164" s="22">
        <f t="shared" ref="AJ3164:AJ3167" si="2221">N3164</f>
        <v>888</v>
      </c>
      <c r="AK3164" s="22">
        <f>IF(O3164="(传统)XDSL",VLOOKUP(S3164,[2]直销续费率明细!C:I,7,FALSE)*1,IF(O3164="GPON+XDSL",VLOOKUP(S3164,[2]直销续费率明细!C:I,7,FALSE)*1,VLOOKUP(S3164,[2]直销续费率明细!C:I,5,FALSE)*1))</f>
        <v>15</v>
      </c>
      <c r="AL3164" s="22" t="s">
        <v>1300</v>
      </c>
      <c r="AM3164" s="22"/>
      <c r="AN3164" s="22"/>
      <c r="AO3164" s="22" t="s">
        <v>3441</v>
      </c>
      <c r="AP3164" s="22" t="s">
        <v>1301</v>
      </c>
      <c r="AS3164" s="20">
        <f>IF(Y3164&gt;=10,VLOOKUP(U3164,[2]提成计算!B:T,19,FALSE),VLOOKUP(U3164,[2]提成计算!B:T,18,FALSE))</f>
        <v>0.1</v>
      </c>
      <c r="AT3164" s="20">
        <f t="shared" ref="AT3164:AT3167" si="2222">IF(AD3164*AS3164&gt;0,AD3164*AS3164,AE3164*AS3164)</f>
        <v>88.800000000000011</v>
      </c>
      <c r="AU3164" s="20">
        <f t="shared" ref="AU3164:AU3167" si="2223">IF(AND(AK3164&lt;0,AK3164+AT3164&lt;0),-AT3164,AK3164)</f>
        <v>15</v>
      </c>
    </row>
    <row r="3165" spans="1:47" x14ac:dyDescent="0.15">
      <c r="A3165" s="21" t="s">
        <v>1273</v>
      </c>
      <c r="B3165" s="20" t="s">
        <v>918</v>
      </c>
      <c r="C3165" s="20" t="s">
        <v>1050</v>
      </c>
      <c r="D3165" s="20" t="s">
        <v>1065</v>
      </c>
      <c r="E3165" s="20" t="s">
        <v>3766</v>
      </c>
      <c r="F3165" s="20" t="s">
        <v>1250</v>
      </c>
      <c r="G3165" s="20" t="s">
        <v>4328</v>
      </c>
      <c r="H3165" s="20"/>
      <c r="I3165" s="20">
        <v>18826402010</v>
      </c>
      <c r="J3165" s="20" t="s">
        <v>924</v>
      </c>
      <c r="K3165" s="20" t="s">
        <v>68</v>
      </c>
      <c r="L3165" s="20" t="s">
        <v>1299</v>
      </c>
      <c r="M3165" s="20">
        <v>888</v>
      </c>
      <c r="N3165" s="20">
        <v>888</v>
      </c>
      <c r="O3165" s="20" t="s">
        <v>927</v>
      </c>
      <c r="P3165" s="20" t="s">
        <v>50</v>
      </c>
      <c r="Q3165" s="28"/>
      <c r="R3165" s="21" t="s">
        <v>69</v>
      </c>
      <c r="S3165" s="25" t="s">
        <v>4147</v>
      </c>
      <c r="T3165" s="21" t="s">
        <v>53</v>
      </c>
      <c r="U3165" s="21" t="s">
        <v>70</v>
      </c>
      <c r="V3165" s="46">
        <v>1</v>
      </c>
      <c r="W3165" s="26">
        <f t="shared" si="2195"/>
        <v>1</v>
      </c>
      <c r="Y3165" s="21">
        <v>12</v>
      </c>
      <c r="Z3165" s="22">
        <f t="shared" si="2197"/>
        <v>888</v>
      </c>
      <c r="AA3165" s="20" t="s">
        <v>3440</v>
      </c>
      <c r="AB3165" s="22"/>
      <c r="AC3165" s="22">
        <v>1</v>
      </c>
      <c r="AD3165" s="22"/>
      <c r="AE3165" s="22">
        <f t="shared" si="2217"/>
        <v>888</v>
      </c>
      <c r="AF3165" s="22">
        <f t="shared" si="2196"/>
        <v>888</v>
      </c>
      <c r="AG3165" s="20"/>
      <c r="AH3165" s="22"/>
      <c r="AI3165" s="22"/>
      <c r="AJ3165" s="22">
        <f t="shared" si="2221"/>
        <v>888</v>
      </c>
      <c r="AK3165" s="22">
        <f>IF(O3165="(传统)XDSL",VLOOKUP(S3165,[2]直销续费率明细!C:I,7,FALSE)*1,IF(O3165="GPON+XDSL",VLOOKUP(S3165,[2]直销续费率明细!C:I,7,FALSE)*1,VLOOKUP(S3165,[2]直销续费率明细!C:I,5,FALSE)*1))</f>
        <v>-40</v>
      </c>
      <c r="AL3165" s="22" t="s">
        <v>1309</v>
      </c>
      <c r="AM3165" s="22"/>
      <c r="AN3165" s="22"/>
      <c r="AO3165" s="22" t="s">
        <v>3441</v>
      </c>
      <c r="AP3165" s="22" t="s">
        <v>1301</v>
      </c>
      <c r="AS3165" s="20">
        <f>IF(Y3165&gt;=10,VLOOKUP(U3165,[2]提成计算!B:T,19,FALSE),VLOOKUP(U3165,[2]提成计算!B:T,18,FALSE))</f>
        <v>0.09</v>
      </c>
      <c r="AT3165" s="20">
        <f t="shared" si="2222"/>
        <v>79.92</v>
      </c>
      <c r="AU3165" s="20">
        <f t="shared" si="2223"/>
        <v>-40</v>
      </c>
    </row>
    <row r="3166" spans="1:47" x14ac:dyDescent="0.15">
      <c r="A3166" s="21" t="s">
        <v>1273</v>
      </c>
      <c r="B3166" s="20" t="s">
        <v>918</v>
      </c>
      <c r="C3166" s="20" t="s">
        <v>1050</v>
      </c>
      <c r="D3166" s="20" t="s">
        <v>1065</v>
      </c>
      <c r="E3166" s="20" t="s">
        <v>3766</v>
      </c>
      <c r="F3166" s="20" t="s">
        <v>1250</v>
      </c>
      <c r="G3166" s="20" t="s">
        <v>4329</v>
      </c>
      <c r="H3166" s="20"/>
      <c r="I3166" s="20">
        <v>13415955262</v>
      </c>
      <c r="J3166" s="20" t="s">
        <v>924</v>
      </c>
      <c r="K3166" s="20" t="s">
        <v>68</v>
      </c>
      <c r="L3166" s="20" t="s">
        <v>1299</v>
      </c>
      <c r="M3166" s="20">
        <v>888</v>
      </c>
      <c r="N3166" s="20">
        <v>888</v>
      </c>
      <c r="O3166" s="20" t="s">
        <v>927</v>
      </c>
      <c r="P3166" s="20" t="s">
        <v>50</v>
      </c>
      <c r="Q3166" s="28"/>
      <c r="R3166" s="21" t="s">
        <v>69</v>
      </c>
      <c r="S3166" s="25" t="s">
        <v>4147</v>
      </c>
      <c r="T3166" s="21" t="s">
        <v>53</v>
      </c>
      <c r="U3166" s="21" t="s">
        <v>70</v>
      </c>
      <c r="V3166" s="46">
        <v>1</v>
      </c>
      <c r="W3166" s="26">
        <f t="shared" si="2195"/>
        <v>1</v>
      </c>
      <c r="Y3166" s="21">
        <v>12</v>
      </c>
      <c r="Z3166" s="22">
        <f t="shared" si="2197"/>
        <v>888</v>
      </c>
      <c r="AA3166" s="20" t="s">
        <v>3440</v>
      </c>
      <c r="AB3166" s="22"/>
      <c r="AC3166" s="22">
        <v>1</v>
      </c>
      <c r="AD3166" s="22"/>
      <c r="AE3166" s="22">
        <f t="shared" si="2217"/>
        <v>888</v>
      </c>
      <c r="AF3166" s="22">
        <f t="shared" si="2196"/>
        <v>888</v>
      </c>
      <c r="AG3166" s="20"/>
      <c r="AH3166" s="22"/>
      <c r="AI3166" s="22"/>
      <c r="AJ3166" s="22">
        <f t="shared" si="2221"/>
        <v>888</v>
      </c>
      <c r="AK3166" s="22">
        <f>IF(O3166="(传统)XDSL",VLOOKUP(S3166,[2]直销续费率明细!C:I,7,FALSE)*1,IF(O3166="GPON+XDSL",VLOOKUP(S3166,[2]直销续费率明细!C:I,7,FALSE)*1,VLOOKUP(S3166,[2]直销续费率明细!C:I,5,FALSE)*1))</f>
        <v>-40</v>
      </c>
      <c r="AL3166" s="22" t="s">
        <v>1300</v>
      </c>
      <c r="AM3166" s="22"/>
      <c r="AN3166" s="22"/>
      <c r="AO3166" s="22" t="s">
        <v>3441</v>
      </c>
      <c r="AP3166" s="22" t="s">
        <v>1301</v>
      </c>
      <c r="AS3166" s="20">
        <f>IF(Y3166&gt;=10,VLOOKUP(U3166,[2]提成计算!B:T,19,FALSE),VLOOKUP(U3166,[2]提成计算!B:T,18,FALSE))</f>
        <v>0.09</v>
      </c>
      <c r="AT3166" s="20">
        <f t="shared" si="2222"/>
        <v>79.92</v>
      </c>
      <c r="AU3166" s="20">
        <f t="shared" si="2223"/>
        <v>-40</v>
      </c>
    </row>
    <row r="3167" spans="1:47" x14ac:dyDescent="0.15">
      <c r="A3167" s="21" t="s">
        <v>1273</v>
      </c>
      <c r="B3167" s="20" t="s">
        <v>918</v>
      </c>
      <c r="C3167" s="20" t="s">
        <v>1050</v>
      </c>
      <c r="D3167" s="20" t="s">
        <v>1051</v>
      </c>
      <c r="E3167" s="20" t="s">
        <v>1096</v>
      </c>
      <c r="F3167" s="20" t="s">
        <v>1250</v>
      </c>
      <c r="G3167" s="20" t="s">
        <v>4330</v>
      </c>
      <c r="H3167" s="20"/>
      <c r="I3167" s="20">
        <v>13544884269</v>
      </c>
      <c r="J3167" s="20" t="s">
        <v>924</v>
      </c>
      <c r="K3167" s="20" t="s">
        <v>202</v>
      </c>
      <c r="L3167" s="20" t="s">
        <v>1918</v>
      </c>
      <c r="M3167" s="20">
        <v>680</v>
      </c>
      <c r="N3167" s="20">
        <v>680</v>
      </c>
      <c r="O3167" s="20" t="s">
        <v>1262</v>
      </c>
      <c r="P3167" s="20" t="s">
        <v>50</v>
      </c>
      <c r="Q3167" s="28"/>
      <c r="R3167" s="21" t="s">
        <v>121</v>
      </c>
      <c r="S3167" s="25" t="s">
        <v>1494</v>
      </c>
      <c r="T3167" s="21" t="s">
        <v>53</v>
      </c>
      <c r="U3167" s="21" t="s">
        <v>203</v>
      </c>
      <c r="V3167" s="46">
        <v>1</v>
      </c>
      <c r="W3167" s="26">
        <f t="shared" si="2195"/>
        <v>1</v>
      </c>
      <c r="Y3167" s="21">
        <v>4</v>
      </c>
      <c r="Z3167" s="22">
        <f t="shared" si="2197"/>
        <v>680</v>
      </c>
      <c r="AA3167" s="20" t="s">
        <v>3440</v>
      </c>
      <c r="AB3167" s="22">
        <v>1</v>
      </c>
      <c r="AC3167" s="22"/>
      <c r="AD3167" s="22">
        <f>N3167</f>
        <v>680</v>
      </c>
      <c r="AE3167" s="22"/>
      <c r="AF3167" s="22">
        <f t="shared" si="2196"/>
        <v>680</v>
      </c>
      <c r="AG3167" s="20"/>
      <c r="AH3167" s="22"/>
      <c r="AI3167" s="22"/>
      <c r="AJ3167" s="22">
        <f t="shared" si="2221"/>
        <v>680</v>
      </c>
      <c r="AK3167" s="22">
        <f>IF(O3167="(传统)XDSL",VLOOKUP(S3167,[2]直销续费率明细!C:I,7,FALSE)*1,IF(O3167="GPON+XDSL",VLOOKUP(S3167,[2]直销续费率明细!C:I,7,FALSE)*1,VLOOKUP(S3167,[2]直销续费率明细!C:I,5,FALSE)*1))</f>
        <v>25</v>
      </c>
      <c r="AL3167" s="22" t="s">
        <v>1309</v>
      </c>
      <c r="AM3167" s="22"/>
      <c r="AN3167" s="22"/>
      <c r="AO3167" s="22" t="s">
        <v>3441</v>
      </c>
      <c r="AP3167" s="22" t="s">
        <v>3460</v>
      </c>
      <c r="AS3167" s="20">
        <f>IF(Y3167&gt;=10,VLOOKUP(U3167,[2]提成计算!B:T,19,FALSE),VLOOKUP(U3167,[2]提成计算!B:T,18,FALSE))</f>
        <v>0.06</v>
      </c>
      <c r="AT3167" s="20">
        <f t="shared" si="2222"/>
        <v>40.799999999999997</v>
      </c>
      <c r="AU3167" s="20">
        <f t="shared" si="2223"/>
        <v>25</v>
      </c>
    </row>
    <row r="3168" spans="1:47" x14ac:dyDescent="0.15">
      <c r="A3168" s="21" t="s">
        <v>1273</v>
      </c>
      <c r="B3168" s="20" t="s">
        <v>918</v>
      </c>
      <c r="C3168" s="20" t="s">
        <v>1050</v>
      </c>
      <c r="D3168" s="20" t="s">
        <v>1065</v>
      </c>
      <c r="E3168" s="20" t="s">
        <v>3766</v>
      </c>
      <c r="F3168" s="20" t="s">
        <v>1250</v>
      </c>
      <c r="G3168" s="20" t="s">
        <v>4331</v>
      </c>
      <c r="H3168" s="20"/>
      <c r="I3168" s="20">
        <v>18825295701</v>
      </c>
      <c r="J3168" s="20" t="s">
        <v>1268</v>
      </c>
      <c r="K3168" s="20" t="s">
        <v>68</v>
      </c>
      <c r="L3168" s="20" t="s">
        <v>1898</v>
      </c>
      <c r="M3168" s="20">
        <v>1398</v>
      </c>
      <c r="N3168" s="20">
        <v>1398</v>
      </c>
      <c r="O3168" s="20" t="s">
        <v>927</v>
      </c>
      <c r="P3168" s="20" t="s">
        <v>50</v>
      </c>
      <c r="Q3168" s="28"/>
      <c r="R3168" s="21" t="s">
        <v>69</v>
      </c>
      <c r="S3168" s="21"/>
      <c r="T3168" s="21" t="s">
        <v>53</v>
      </c>
      <c r="U3168" s="21" t="s">
        <v>70</v>
      </c>
      <c r="V3168" s="46">
        <v>1</v>
      </c>
      <c r="W3168" s="26">
        <f t="shared" si="2195"/>
        <v>1</v>
      </c>
      <c r="X3168" s="26">
        <f t="shared" si="2200"/>
        <v>1</v>
      </c>
      <c r="Y3168" s="21">
        <v>20</v>
      </c>
      <c r="Z3168" s="22">
        <f t="shared" si="2197"/>
        <v>1398</v>
      </c>
      <c r="AA3168" s="20" t="s">
        <v>3440</v>
      </c>
      <c r="AB3168" s="22"/>
      <c r="AC3168" s="22">
        <v>1</v>
      </c>
      <c r="AD3168" s="22"/>
      <c r="AE3168" s="22">
        <f t="shared" ref="AE3168:AE3170" si="2224">N3168</f>
        <v>1398</v>
      </c>
      <c r="AF3168" s="22">
        <f t="shared" si="2196"/>
        <v>1398</v>
      </c>
      <c r="AG3168" s="20">
        <f>N3168</f>
        <v>1398</v>
      </c>
      <c r="AH3168" s="20" t="str">
        <f>VLOOKUP(U3168,[1]提成计算!B:I,8,FALSE)</f>
        <v xml:space="preserve"> </v>
      </c>
      <c r="AI3168" s="20"/>
      <c r="AJ3168" s="22"/>
      <c r="AK3168" s="22"/>
      <c r="AM3168" s="22"/>
      <c r="AN3168" s="22"/>
      <c r="AO3168" s="22" t="s">
        <v>3441</v>
      </c>
      <c r="AP3168" s="22" t="s">
        <v>1301</v>
      </c>
      <c r="AS3168" s="20"/>
      <c r="AT3168" s="20"/>
      <c r="AU3168" s="20"/>
    </row>
    <row r="3169" spans="1:47" x14ac:dyDescent="0.15">
      <c r="A3169" s="21" t="s">
        <v>1273</v>
      </c>
      <c r="B3169" s="20" t="s">
        <v>918</v>
      </c>
      <c r="C3169" s="20" t="s">
        <v>1050</v>
      </c>
      <c r="D3169" s="20" t="s">
        <v>1065</v>
      </c>
      <c r="E3169" s="20" t="s">
        <v>3766</v>
      </c>
      <c r="F3169" s="20" t="s">
        <v>1250</v>
      </c>
      <c r="G3169" s="20" t="s">
        <v>4332</v>
      </c>
      <c r="H3169" s="20"/>
      <c r="I3169" s="20">
        <v>13846995389</v>
      </c>
      <c r="J3169" s="20" t="s">
        <v>924</v>
      </c>
      <c r="K3169" s="20" t="s">
        <v>68</v>
      </c>
      <c r="L3169" s="20" t="s">
        <v>2137</v>
      </c>
      <c r="M3169" s="20">
        <v>1408</v>
      </c>
      <c r="N3169" s="20">
        <v>1408</v>
      </c>
      <c r="O3169" s="20" t="s">
        <v>927</v>
      </c>
      <c r="P3169" s="20" t="s">
        <v>50</v>
      </c>
      <c r="Q3169" s="28"/>
      <c r="R3169" s="21" t="s">
        <v>69</v>
      </c>
      <c r="S3169" s="25" t="s">
        <v>4147</v>
      </c>
      <c r="T3169" s="21" t="s">
        <v>53</v>
      </c>
      <c r="U3169" s="21" t="s">
        <v>70</v>
      </c>
      <c r="V3169" s="46">
        <v>1</v>
      </c>
      <c r="W3169" s="26">
        <f t="shared" si="2195"/>
        <v>1</v>
      </c>
      <c r="Y3169" s="21">
        <v>12</v>
      </c>
      <c r="Z3169" s="22">
        <f t="shared" si="2197"/>
        <v>1408</v>
      </c>
      <c r="AA3169" s="20" t="s">
        <v>3440</v>
      </c>
      <c r="AB3169" s="22"/>
      <c r="AC3169" s="22">
        <v>1</v>
      </c>
      <c r="AD3169" s="22"/>
      <c r="AE3169" s="22">
        <f t="shared" si="2224"/>
        <v>1408</v>
      </c>
      <c r="AF3169" s="22">
        <f t="shared" si="2196"/>
        <v>1408</v>
      </c>
      <c r="AG3169" s="20"/>
      <c r="AH3169" s="22"/>
      <c r="AI3169" s="22"/>
      <c r="AJ3169" s="22">
        <f t="shared" ref="AJ3169:AJ3179" si="2225">N3169</f>
        <v>1408</v>
      </c>
      <c r="AK3169" s="22">
        <f>IF(O3169="(传统)XDSL",VLOOKUP(S3169,[2]直销续费率明细!C:I,7,FALSE)*1,IF(O3169="GPON+XDSL",VLOOKUP(S3169,[2]直销续费率明细!C:I,7,FALSE)*1,VLOOKUP(S3169,[2]直销续费率明细!C:I,5,FALSE)*1))</f>
        <v>-40</v>
      </c>
      <c r="AL3169" s="22" t="s">
        <v>1309</v>
      </c>
      <c r="AM3169" s="22"/>
      <c r="AN3169" s="22"/>
      <c r="AO3169" s="22" t="s">
        <v>3441</v>
      </c>
      <c r="AP3169" s="22" t="s">
        <v>1301</v>
      </c>
      <c r="AS3169" s="20">
        <f>IF(Y3169&gt;=10,VLOOKUP(U3169,[2]提成计算!B:T,19,FALSE),VLOOKUP(U3169,[2]提成计算!B:T,18,FALSE))</f>
        <v>0.09</v>
      </c>
      <c r="AT3169" s="20">
        <f t="shared" ref="AT3169:AT3179" si="2226">IF(AD3169*AS3169&gt;0,AD3169*AS3169,AE3169*AS3169)</f>
        <v>126.72</v>
      </c>
      <c r="AU3169" s="20">
        <f t="shared" ref="AU3169:AU3179" si="2227">IF(AND(AK3169&lt;0,AK3169+AT3169&lt;0),-AT3169,AK3169)</f>
        <v>-40</v>
      </c>
    </row>
    <row r="3170" spans="1:47" x14ac:dyDescent="0.15">
      <c r="A3170" s="21" t="s">
        <v>1273</v>
      </c>
      <c r="B3170" s="20" t="s">
        <v>918</v>
      </c>
      <c r="C3170" s="20" t="s">
        <v>1050</v>
      </c>
      <c r="D3170" s="20" t="s">
        <v>1065</v>
      </c>
      <c r="E3170" s="20" t="s">
        <v>3766</v>
      </c>
      <c r="F3170" s="20" t="s">
        <v>1250</v>
      </c>
      <c r="G3170" s="20" t="s">
        <v>4333</v>
      </c>
      <c r="H3170" s="20"/>
      <c r="I3170" s="20">
        <v>13662957171</v>
      </c>
      <c r="J3170" s="20" t="s">
        <v>924</v>
      </c>
      <c r="K3170" s="20" t="s">
        <v>68</v>
      </c>
      <c r="L3170" s="20" t="s">
        <v>1376</v>
      </c>
      <c r="M3170" s="20">
        <v>1088</v>
      </c>
      <c r="N3170" s="20">
        <v>1088</v>
      </c>
      <c r="O3170" s="20" t="s">
        <v>927</v>
      </c>
      <c r="P3170" s="20" t="s">
        <v>50</v>
      </c>
      <c r="Q3170" s="28"/>
      <c r="R3170" s="21" t="s">
        <v>69</v>
      </c>
      <c r="S3170" s="25" t="s">
        <v>4147</v>
      </c>
      <c r="T3170" s="21" t="s">
        <v>53</v>
      </c>
      <c r="U3170" s="21" t="s">
        <v>70</v>
      </c>
      <c r="V3170" s="46">
        <v>1</v>
      </c>
      <c r="W3170" s="26">
        <f t="shared" si="2195"/>
        <v>1</v>
      </c>
      <c r="Y3170" s="21">
        <v>10</v>
      </c>
      <c r="Z3170" s="22">
        <f t="shared" si="2197"/>
        <v>1088</v>
      </c>
      <c r="AA3170" s="20" t="s">
        <v>3440</v>
      </c>
      <c r="AB3170" s="22"/>
      <c r="AC3170" s="22">
        <v>1</v>
      </c>
      <c r="AD3170" s="22"/>
      <c r="AE3170" s="22">
        <f t="shared" si="2224"/>
        <v>1088</v>
      </c>
      <c r="AF3170" s="22">
        <f t="shared" si="2196"/>
        <v>1088</v>
      </c>
      <c r="AG3170" s="20"/>
      <c r="AH3170" s="22"/>
      <c r="AI3170" s="22"/>
      <c r="AJ3170" s="22">
        <f t="shared" si="2225"/>
        <v>1088</v>
      </c>
      <c r="AK3170" s="22">
        <f>IF(O3170="(传统)XDSL",VLOOKUP(S3170,[2]直销续费率明细!C:I,7,FALSE)*1,IF(O3170="GPON+XDSL",VLOOKUP(S3170,[2]直销续费率明细!C:I,7,FALSE)*1,VLOOKUP(S3170,[2]直销续费率明细!C:I,5,FALSE)*1))</f>
        <v>-40</v>
      </c>
      <c r="AL3170" s="22" t="s">
        <v>1309</v>
      </c>
      <c r="AM3170" s="22"/>
      <c r="AN3170" s="22"/>
      <c r="AO3170" s="22" t="s">
        <v>3441</v>
      </c>
      <c r="AP3170" s="22" t="s">
        <v>1301</v>
      </c>
      <c r="AS3170" s="20">
        <f>IF(Y3170&gt;=10,VLOOKUP(U3170,[2]提成计算!B:T,19,FALSE),VLOOKUP(U3170,[2]提成计算!B:T,18,FALSE))</f>
        <v>0.09</v>
      </c>
      <c r="AT3170" s="20">
        <f t="shared" si="2226"/>
        <v>97.92</v>
      </c>
      <c r="AU3170" s="20">
        <f t="shared" si="2227"/>
        <v>-40</v>
      </c>
    </row>
    <row r="3171" spans="1:47" x14ac:dyDescent="0.15">
      <c r="A3171" s="21" t="s">
        <v>1273</v>
      </c>
      <c r="B3171" s="20" t="s">
        <v>918</v>
      </c>
      <c r="C3171" s="20" t="s">
        <v>1050</v>
      </c>
      <c r="D3171" s="20" t="s">
        <v>1070</v>
      </c>
      <c r="E3171" s="20" t="s">
        <v>4334</v>
      </c>
      <c r="F3171" s="20" t="s">
        <v>1250</v>
      </c>
      <c r="G3171" s="20" t="s">
        <v>4335</v>
      </c>
      <c r="H3171" s="20"/>
      <c r="I3171" s="20">
        <v>13925526118</v>
      </c>
      <c r="J3171" s="20" t="s">
        <v>924</v>
      </c>
      <c r="K3171" s="20" t="s">
        <v>3751</v>
      </c>
      <c r="L3171" s="20" t="s">
        <v>1918</v>
      </c>
      <c r="M3171" s="20">
        <v>680</v>
      </c>
      <c r="N3171" s="20">
        <v>680</v>
      </c>
      <c r="O3171" s="20" t="s">
        <v>1262</v>
      </c>
      <c r="P3171" s="20" t="s">
        <v>50</v>
      </c>
      <c r="Q3171" s="28"/>
      <c r="R3171" s="21" t="s">
        <v>104</v>
      </c>
      <c r="S3171" s="25" t="s">
        <v>1337</v>
      </c>
      <c r="T3171" s="21" t="s">
        <v>53</v>
      </c>
      <c r="U3171" s="21" t="s">
        <v>1733</v>
      </c>
      <c r="V3171" s="46">
        <v>1</v>
      </c>
      <c r="W3171" s="26">
        <f t="shared" si="2195"/>
        <v>1</v>
      </c>
      <c r="Y3171" s="21">
        <v>4</v>
      </c>
      <c r="Z3171" s="22">
        <f t="shared" si="2197"/>
        <v>680</v>
      </c>
      <c r="AA3171" s="20" t="s">
        <v>3440</v>
      </c>
      <c r="AB3171" s="22">
        <v>1</v>
      </c>
      <c r="AC3171" s="22"/>
      <c r="AD3171" s="22">
        <f>N3171</f>
        <v>680</v>
      </c>
      <c r="AE3171" s="22"/>
      <c r="AF3171" s="22">
        <f t="shared" si="2196"/>
        <v>680</v>
      </c>
      <c r="AG3171" s="20"/>
      <c r="AH3171" s="22"/>
      <c r="AI3171" s="22"/>
      <c r="AJ3171" s="22">
        <f t="shared" si="2225"/>
        <v>680</v>
      </c>
      <c r="AK3171" s="22">
        <f>IF(O3171="(传统)XDSL",VLOOKUP(S3171,[2]直销续费率明细!C:I,7,FALSE)*1,IF(O3171="GPON+XDSL",VLOOKUP(S3171,[2]直销续费率明细!C:I,7,FALSE)*1,VLOOKUP(S3171,[2]直销续费率明细!C:I,5,FALSE)*1))</f>
        <v>-40</v>
      </c>
      <c r="AL3171" s="22" t="s">
        <v>1300</v>
      </c>
      <c r="AM3171" s="22"/>
      <c r="AN3171" s="22"/>
      <c r="AO3171" s="22" t="s">
        <v>3441</v>
      </c>
      <c r="AP3171" s="22" t="s">
        <v>3460</v>
      </c>
      <c r="AS3171" s="20">
        <f>IF(Y3171&gt;=10,VLOOKUP(U3171,[2]提成计算!B:T,19,FALSE),VLOOKUP(U3171,[2]提成计算!B:T,18,FALSE))</f>
        <v>0.06</v>
      </c>
      <c r="AT3171" s="20">
        <f t="shared" si="2226"/>
        <v>40.799999999999997</v>
      </c>
      <c r="AU3171" s="20">
        <f t="shared" si="2227"/>
        <v>-40</v>
      </c>
    </row>
    <row r="3172" spans="1:47" x14ac:dyDescent="0.15">
      <c r="A3172" s="21" t="s">
        <v>1273</v>
      </c>
      <c r="B3172" s="20" t="s">
        <v>918</v>
      </c>
      <c r="C3172" s="20" t="s">
        <v>1050</v>
      </c>
      <c r="D3172" s="20" t="s">
        <v>1070</v>
      </c>
      <c r="E3172" s="20" t="s">
        <v>1306</v>
      </c>
      <c r="F3172" s="20" t="s">
        <v>1250</v>
      </c>
      <c r="G3172" s="20" t="s">
        <v>4336</v>
      </c>
      <c r="H3172" s="20"/>
      <c r="I3172" s="20">
        <v>15875552737</v>
      </c>
      <c r="J3172" s="20" t="s">
        <v>924</v>
      </c>
      <c r="K3172" s="20" t="s">
        <v>3751</v>
      </c>
      <c r="L3172" s="20" t="s">
        <v>1299</v>
      </c>
      <c r="M3172" s="20">
        <v>888</v>
      </c>
      <c r="N3172" s="20">
        <v>888</v>
      </c>
      <c r="O3172" s="20" t="s">
        <v>927</v>
      </c>
      <c r="P3172" s="20" t="s">
        <v>50</v>
      </c>
      <c r="Q3172" s="28"/>
      <c r="R3172" s="21" t="s">
        <v>104</v>
      </c>
      <c r="S3172" s="25" t="s">
        <v>1337</v>
      </c>
      <c r="T3172" s="21" t="s">
        <v>53</v>
      </c>
      <c r="U3172" s="21" t="s">
        <v>1733</v>
      </c>
      <c r="V3172" s="46">
        <v>1</v>
      </c>
      <c r="W3172" s="26">
        <f t="shared" si="2195"/>
        <v>1</v>
      </c>
      <c r="Y3172" s="21">
        <v>12</v>
      </c>
      <c r="Z3172" s="22">
        <f t="shared" si="2197"/>
        <v>888</v>
      </c>
      <c r="AA3172" s="20" t="s">
        <v>3440</v>
      </c>
      <c r="AB3172" s="22"/>
      <c r="AC3172" s="22">
        <v>1</v>
      </c>
      <c r="AD3172" s="22"/>
      <c r="AE3172" s="22">
        <f t="shared" ref="AE3172:AE3175" si="2228">N3172</f>
        <v>888</v>
      </c>
      <c r="AF3172" s="22">
        <f t="shared" si="2196"/>
        <v>888</v>
      </c>
      <c r="AG3172" s="20"/>
      <c r="AH3172" s="22"/>
      <c r="AI3172" s="22"/>
      <c r="AJ3172" s="22">
        <f t="shared" si="2225"/>
        <v>888</v>
      </c>
      <c r="AK3172" s="22">
        <f>IF(O3172="(传统)XDSL",VLOOKUP(S3172,[2]直销续费率明细!C:I,7,FALSE)*1,IF(O3172="GPON+XDSL",VLOOKUP(S3172,[2]直销续费率明细!C:I,7,FALSE)*1,VLOOKUP(S3172,[2]直销续费率明细!C:I,5,FALSE)*1))</f>
        <v>25</v>
      </c>
      <c r="AL3172" s="22" t="s">
        <v>1300</v>
      </c>
      <c r="AM3172" s="22"/>
      <c r="AN3172" s="22"/>
      <c r="AO3172" s="22" t="s">
        <v>3441</v>
      </c>
      <c r="AP3172" s="22" t="s">
        <v>1301</v>
      </c>
      <c r="AS3172" s="20">
        <f>IF(Y3172&gt;=10,VLOOKUP(U3172,[2]提成计算!B:T,19,FALSE),VLOOKUP(U3172,[2]提成计算!B:T,18,FALSE))</f>
        <v>0.09</v>
      </c>
      <c r="AT3172" s="20">
        <f t="shared" si="2226"/>
        <v>79.92</v>
      </c>
      <c r="AU3172" s="20">
        <f t="shared" si="2227"/>
        <v>25</v>
      </c>
    </row>
    <row r="3173" spans="1:47" x14ac:dyDescent="0.15">
      <c r="A3173" s="21" t="s">
        <v>1273</v>
      </c>
      <c r="B3173" s="20" t="s">
        <v>918</v>
      </c>
      <c r="C3173" s="20" t="s">
        <v>1050</v>
      </c>
      <c r="D3173" s="20" t="s">
        <v>1062</v>
      </c>
      <c r="E3173" s="20" t="s">
        <v>1055</v>
      </c>
      <c r="F3173" s="20" t="s">
        <v>1250</v>
      </c>
      <c r="G3173" s="20" t="s">
        <v>4337</v>
      </c>
      <c r="H3173" s="20"/>
      <c r="I3173" s="20">
        <v>13728169206</v>
      </c>
      <c r="J3173" s="20" t="s">
        <v>924</v>
      </c>
      <c r="K3173" s="20" t="s">
        <v>1057</v>
      </c>
      <c r="L3173" s="20" t="s">
        <v>1299</v>
      </c>
      <c r="M3173" s="20">
        <v>888</v>
      </c>
      <c r="N3173" s="20">
        <v>888</v>
      </c>
      <c r="O3173" s="20" t="s">
        <v>927</v>
      </c>
      <c r="P3173" s="20" t="s">
        <v>50</v>
      </c>
      <c r="Q3173" s="28"/>
      <c r="R3173" s="21" t="s">
        <v>1059</v>
      </c>
      <c r="S3173" s="25" t="s">
        <v>1060</v>
      </c>
      <c r="T3173" s="21" t="s">
        <v>53</v>
      </c>
      <c r="U3173" s="21" t="s">
        <v>1061</v>
      </c>
      <c r="V3173" s="46">
        <v>1</v>
      </c>
      <c r="W3173" s="26">
        <f t="shared" si="2195"/>
        <v>1</v>
      </c>
      <c r="Y3173" s="21">
        <v>12</v>
      </c>
      <c r="Z3173" s="22">
        <f t="shared" si="2197"/>
        <v>888</v>
      </c>
      <c r="AA3173" s="20" t="s">
        <v>3440</v>
      </c>
      <c r="AB3173" s="22"/>
      <c r="AC3173" s="22">
        <v>1</v>
      </c>
      <c r="AD3173" s="22"/>
      <c r="AE3173" s="22">
        <f t="shared" si="2228"/>
        <v>888</v>
      </c>
      <c r="AF3173" s="22">
        <f t="shared" si="2196"/>
        <v>888</v>
      </c>
      <c r="AG3173" s="20"/>
      <c r="AH3173" s="22"/>
      <c r="AI3173" s="22"/>
      <c r="AJ3173" s="22">
        <f t="shared" si="2225"/>
        <v>888</v>
      </c>
      <c r="AK3173" s="22">
        <f>IF(O3173="(传统)XDSL",VLOOKUP(S3173,[2]直销续费率明细!C:I,7,FALSE)*1,IF(O3173="GPON+XDSL",VLOOKUP(S3173,[2]直销续费率明细!C:I,7,FALSE)*1,VLOOKUP(S3173,[2]直销续费率明细!C:I,5,FALSE)*1))</f>
        <v>-40</v>
      </c>
      <c r="AL3173" s="22" t="s">
        <v>1309</v>
      </c>
      <c r="AM3173" s="22"/>
      <c r="AN3173" s="22"/>
      <c r="AO3173" s="22" t="s">
        <v>3441</v>
      </c>
      <c r="AP3173" s="22" t="s">
        <v>1301</v>
      </c>
      <c r="AS3173" s="20">
        <f>IF(Y3173&gt;=10,VLOOKUP(U3173,[2]提成计算!B:T,19,FALSE),VLOOKUP(U3173,[2]提成计算!B:T,18,FALSE))</f>
        <v>0.09</v>
      </c>
      <c r="AT3173" s="20">
        <f t="shared" si="2226"/>
        <v>79.92</v>
      </c>
      <c r="AU3173" s="20">
        <f t="shared" si="2227"/>
        <v>-40</v>
      </c>
    </row>
    <row r="3174" spans="1:47" x14ac:dyDescent="0.15">
      <c r="A3174" s="21" t="s">
        <v>1273</v>
      </c>
      <c r="B3174" s="20" t="s">
        <v>918</v>
      </c>
      <c r="C3174" s="20" t="s">
        <v>1050</v>
      </c>
      <c r="D3174" s="20" t="s">
        <v>1065</v>
      </c>
      <c r="E3174" s="20" t="s">
        <v>1730</v>
      </c>
      <c r="F3174" s="20" t="s">
        <v>1250</v>
      </c>
      <c r="G3174" s="20" t="s">
        <v>4338</v>
      </c>
      <c r="H3174" s="20"/>
      <c r="I3174" s="20">
        <v>13825719821</v>
      </c>
      <c r="J3174" s="20" t="s">
        <v>924</v>
      </c>
      <c r="K3174" s="20" t="s">
        <v>1092</v>
      </c>
      <c r="L3174" s="20" t="s">
        <v>1299</v>
      </c>
      <c r="M3174" s="20">
        <v>888</v>
      </c>
      <c r="N3174" s="20">
        <v>888</v>
      </c>
      <c r="O3174" s="20" t="s">
        <v>927</v>
      </c>
      <c r="P3174" s="20" t="s">
        <v>50</v>
      </c>
      <c r="Q3174" s="28"/>
      <c r="R3174" s="21" t="s">
        <v>69</v>
      </c>
      <c r="S3174" s="25" t="s">
        <v>1705</v>
      </c>
      <c r="T3174" s="21" t="s">
        <v>53</v>
      </c>
      <c r="U3174" s="21" t="s">
        <v>375</v>
      </c>
      <c r="V3174" s="46">
        <v>1</v>
      </c>
      <c r="W3174" s="26">
        <f t="shared" si="2195"/>
        <v>1</v>
      </c>
      <c r="Y3174" s="21">
        <v>12</v>
      </c>
      <c r="Z3174" s="22">
        <f t="shared" si="2197"/>
        <v>888</v>
      </c>
      <c r="AA3174" s="20" t="s">
        <v>3440</v>
      </c>
      <c r="AB3174" s="22"/>
      <c r="AC3174" s="22">
        <v>1</v>
      </c>
      <c r="AD3174" s="22"/>
      <c r="AE3174" s="22">
        <f t="shared" si="2228"/>
        <v>888</v>
      </c>
      <c r="AF3174" s="22">
        <f t="shared" si="2196"/>
        <v>888</v>
      </c>
      <c r="AG3174" s="20"/>
      <c r="AH3174" s="22"/>
      <c r="AI3174" s="22"/>
      <c r="AJ3174" s="22">
        <f t="shared" si="2225"/>
        <v>888</v>
      </c>
      <c r="AK3174" s="22">
        <f>IF(O3174="(传统)XDSL",VLOOKUP(S3174,[2]直销续费率明细!C:I,7,FALSE)*1,IF(O3174="GPON+XDSL",VLOOKUP(S3174,[2]直销续费率明细!C:I,7,FALSE)*1,VLOOKUP(S3174,[2]直销续费率明细!C:I,5,FALSE)*1))</f>
        <v>-40</v>
      </c>
      <c r="AL3174" s="22" t="s">
        <v>1309</v>
      </c>
      <c r="AM3174" s="22"/>
      <c r="AN3174" s="22"/>
      <c r="AO3174" s="22" t="s">
        <v>3441</v>
      </c>
      <c r="AP3174" s="22" t="s">
        <v>1301</v>
      </c>
      <c r="AS3174" s="20">
        <f>IF(Y3174&gt;=10,VLOOKUP(U3174,[2]提成计算!B:T,19,FALSE),VLOOKUP(U3174,[2]提成计算!B:T,18,FALSE))</f>
        <v>0.1</v>
      </c>
      <c r="AT3174" s="20">
        <f t="shared" si="2226"/>
        <v>88.800000000000011</v>
      </c>
      <c r="AU3174" s="20">
        <f t="shared" si="2227"/>
        <v>-40</v>
      </c>
    </row>
    <row r="3175" spans="1:47" x14ac:dyDescent="0.15">
      <c r="A3175" s="21" t="s">
        <v>1273</v>
      </c>
      <c r="B3175" s="20" t="s">
        <v>918</v>
      </c>
      <c r="C3175" s="20" t="s">
        <v>1050</v>
      </c>
      <c r="D3175" s="20" t="s">
        <v>1065</v>
      </c>
      <c r="E3175" s="20" t="s">
        <v>1066</v>
      </c>
      <c r="F3175" s="20" t="s">
        <v>1250</v>
      </c>
      <c r="G3175" s="20" t="s">
        <v>4339</v>
      </c>
      <c r="H3175" s="20"/>
      <c r="I3175" s="20">
        <v>13580764488</v>
      </c>
      <c r="J3175" s="20" t="s">
        <v>924</v>
      </c>
      <c r="K3175" s="20" t="s">
        <v>3739</v>
      </c>
      <c r="L3175" s="20" t="s">
        <v>2137</v>
      </c>
      <c r="M3175" s="20">
        <v>1408</v>
      </c>
      <c r="N3175" s="20">
        <v>1408</v>
      </c>
      <c r="O3175" s="20" t="s">
        <v>927</v>
      </c>
      <c r="P3175" s="20" t="s">
        <v>50</v>
      </c>
      <c r="Q3175" s="28"/>
      <c r="R3175" s="21" t="s">
        <v>69</v>
      </c>
      <c r="S3175" s="25" t="s">
        <v>1068</v>
      </c>
      <c r="T3175" s="21" t="s">
        <v>53</v>
      </c>
      <c r="U3175" s="21" t="s">
        <v>1803</v>
      </c>
      <c r="V3175" s="46">
        <v>1</v>
      </c>
      <c r="W3175" s="26">
        <f t="shared" si="2195"/>
        <v>1</v>
      </c>
      <c r="Y3175" s="21">
        <v>12</v>
      </c>
      <c r="Z3175" s="22">
        <f t="shared" si="2197"/>
        <v>1408</v>
      </c>
      <c r="AA3175" s="20" t="s">
        <v>3440</v>
      </c>
      <c r="AB3175" s="22"/>
      <c r="AC3175" s="22">
        <v>1</v>
      </c>
      <c r="AD3175" s="22"/>
      <c r="AE3175" s="22">
        <f t="shared" si="2228"/>
        <v>1408</v>
      </c>
      <c r="AF3175" s="22">
        <f t="shared" si="2196"/>
        <v>1408</v>
      </c>
      <c r="AG3175" s="20"/>
      <c r="AH3175" s="22"/>
      <c r="AI3175" s="22"/>
      <c r="AJ3175" s="22">
        <f t="shared" si="2225"/>
        <v>1408</v>
      </c>
      <c r="AK3175" s="22">
        <f>IF(O3175="(传统)XDSL",VLOOKUP(S3175,[2]直销续费率明细!C:I,7,FALSE)*1,IF(O3175="GPON+XDSL",VLOOKUP(S3175,[2]直销续费率明细!C:I,7,FALSE)*1,VLOOKUP(S3175,[2]直销续费率明细!C:I,5,FALSE)*1))</f>
        <v>15</v>
      </c>
      <c r="AL3175" s="22" t="s">
        <v>1309</v>
      </c>
      <c r="AM3175" s="22"/>
      <c r="AN3175" s="22"/>
      <c r="AO3175" s="22" t="s">
        <v>3441</v>
      </c>
      <c r="AP3175" s="22" t="s">
        <v>1301</v>
      </c>
      <c r="AS3175" s="20">
        <f>IF(Y3175&gt;=10,VLOOKUP(U3175,[2]提成计算!B:T,19,FALSE),VLOOKUP(U3175,[2]提成计算!B:T,18,FALSE))</f>
        <v>0.1</v>
      </c>
      <c r="AT3175" s="20">
        <f t="shared" si="2226"/>
        <v>140.80000000000001</v>
      </c>
      <c r="AU3175" s="20">
        <f t="shared" si="2227"/>
        <v>15</v>
      </c>
    </row>
    <row r="3176" spans="1:47" x14ac:dyDescent="0.15">
      <c r="A3176" s="21" t="s">
        <v>1273</v>
      </c>
      <c r="B3176" s="20" t="s">
        <v>918</v>
      </c>
      <c r="C3176" s="20" t="s">
        <v>1050</v>
      </c>
      <c r="D3176" s="20" t="s">
        <v>1051</v>
      </c>
      <c r="E3176" s="20" t="s">
        <v>1815</v>
      </c>
      <c r="F3176" s="20" t="s">
        <v>1250</v>
      </c>
      <c r="G3176" s="20" t="s">
        <v>4340</v>
      </c>
      <c r="H3176" s="20"/>
      <c r="I3176" s="20">
        <v>13578806372</v>
      </c>
      <c r="J3176" s="20" t="s">
        <v>924</v>
      </c>
      <c r="K3176" s="20" t="s">
        <v>202</v>
      </c>
      <c r="L3176" s="20" t="s">
        <v>1918</v>
      </c>
      <c r="M3176" s="20">
        <v>680</v>
      </c>
      <c r="N3176" s="20">
        <v>680</v>
      </c>
      <c r="O3176" s="20" t="s">
        <v>1262</v>
      </c>
      <c r="P3176" s="20" t="s">
        <v>50</v>
      </c>
      <c r="Q3176" s="28"/>
      <c r="R3176" s="21" t="s">
        <v>121</v>
      </c>
      <c r="S3176" s="25" t="s">
        <v>1494</v>
      </c>
      <c r="T3176" s="21" t="s">
        <v>53</v>
      </c>
      <c r="U3176" s="21" t="s">
        <v>203</v>
      </c>
      <c r="V3176" s="46">
        <v>1</v>
      </c>
      <c r="W3176" s="26">
        <f t="shared" si="2195"/>
        <v>1</v>
      </c>
      <c r="Y3176" s="21">
        <v>4</v>
      </c>
      <c r="Z3176" s="22">
        <f t="shared" si="2197"/>
        <v>680</v>
      </c>
      <c r="AA3176" s="20" t="s">
        <v>3440</v>
      </c>
      <c r="AB3176" s="22">
        <v>1</v>
      </c>
      <c r="AC3176" s="22"/>
      <c r="AD3176" s="22">
        <f>N3176</f>
        <v>680</v>
      </c>
      <c r="AE3176" s="22"/>
      <c r="AF3176" s="22">
        <f t="shared" si="2196"/>
        <v>680</v>
      </c>
      <c r="AG3176" s="20"/>
      <c r="AH3176" s="22"/>
      <c r="AI3176" s="22"/>
      <c r="AJ3176" s="22">
        <f t="shared" si="2225"/>
        <v>680</v>
      </c>
      <c r="AK3176" s="22">
        <f>IF(O3176="(传统)XDSL",VLOOKUP(S3176,[2]直销续费率明细!C:I,7,FALSE)*1,IF(O3176="GPON+XDSL",VLOOKUP(S3176,[2]直销续费率明细!C:I,7,FALSE)*1,VLOOKUP(S3176,[2]直销续费率明细!C:I,5,FALSE)*1))</f>
        <v>25</v>
      </c>
      <c r="AL3176" s="22" t="s">
        <v>1309</v>
      </c>
      <c r="AM3176" s="22"/>
      <c r="AN3176" s="22"/>
      <c r="AO3176" s="22" t="s">
        <v>2216</v>
      </c>
      <c r="AP3176" s="22" t="s">
        <v>2261</v>
      </c>
      <c r="AS3176" s="20">
        <f>IF(Y3176&gt;=10,VLOOKUP(U3176,[2]提成计算!B:T,19,FALSE),VLOOKUP(U3176,[2]提成计算!B:T,18,FALSE))</f>
        <v>0.06</v>
      </c>
      <c r="AT3176" s="20">
        <f t="shared" si="2226"/>
        <v>40.799999999999997</v>
      </c>
      <c r="AU3176" s="20">
        <f t="shared" si="2227"/>
        <v>25</v>
      </c>
    </row>
    <row r="3177" spans="1:47" x14ac:dyDescent="0.15">
      <c r="A3177" s="21" t="s">
        <v>1273</v>
      </c>
      <c r="B3177" s="20" t="s">
        <v>918</v>
      </c>
      <c r="C3177" s="20" t="s">
        <v>1050</v>
      </c>
      <c r="D3177" s="20" t="s">
        <v>1051</v>
      </c>
      <c r="E3177" s="20" t="s">
        <v>1492</v>
      </c>
      <c r="F3177" s="20" t="s">
        <v>1250</v>
      </c>
      <c r="G3177" s="20" t="s">
        <v>4341</v>
      </c>
      <c r="H3177" s="20"/>
      <c r="I3177" s="20">
        <v>13809275558</v>
      </c>
      <c r="J3177" s="20" t="s">
        <v>924</v>
      </c>
      <c r="K3177" s="20" t="s">
        <v>202</v>
      </c>
      <c r="L3177" s="20" t="s">
        <v>2137</v>
      </c>
      <c r="M3177" s="20">
        <v>1408</v>
      </c>
      <c r="N3177" s="20">
        <v>1408</v>
      </c>
      <c r="O3177" s="20" t="s">
        <v>927</v>
      </c>
      <c r="P3177" s="20" t="s">
        <v>50</v>
      </c>
      <c r="Q3177" s="28"/>
      <c r="R3177" s="21" t="s">
        <v>121</v>
      </c>
      <c r="S3177" s="25" t="s">
        <v>1494</v>
      </c>
      <c r="T3177" s="21" t="s">
        <v>53</v>
      </c>
      <c r="U3177" s="21" t="s">
        <v>203</v>
      </c>
      <c r="V3177" s="46">
        <v>1</v>
      </c>
      <c r="W3177" s="26">
        <f t="shared" si="2195"/>
        <v>1</v>
      </c>
      <c r="Y3177" s="21">
        <v>12</v>
      </c>
      <c r="Z3177" s="22">
        <f t="shared" si="2197"/>
        <v>1408</v>
      </c>
      <c r="AA3177" s="20" t="s">
        <v>2218</v>
      </c>
      <c r="AB3177" s="22"/>
      <c r="AC3177" s="22">
        <v>1</v>
      </c>
      <c r="AD3177" s="22"/>
      <c r="AE3177" s="22">
        <f>N3177</f>
        <v>1408</v>
      </c>
      <c r="AF3177" s="22">
        <f t="shared" si="2196"/>
        <v>1408</v>
      </c>
      <c r="AG3177" s="20"/>
      <c r="AH3177" s="22"/>
      <c r="AI3177" s="22"/>
      <c r="AJ3177" s="22">
        <f t="shared" si="2225"/>
        <v>1408</v>
      </c>
      <c r="AK3177" s="22">
        <f>IF(O3177="(传统)XDSL",VLOOKUP(S3177,[2]直销续费率明细!C:I,7,FALSE)*1,IF(O3177="GPON+XDSL",VLOOKUP(S3177,[2]直销续费率明细!C:I,7,FALSE)*1,VLOOKUP(S3177,[2]直销续费率明细!C:I,5,FALSE)*1))</f>
        <v>25</v>
      </c>
      <c r="AL3177" s="22" t="s">
        <v>1309</v>
      </c>
      <c r="AM3177" s="22"/>
      <c r="AN3177" s="22"/>
      <c r="AO3177" s="22" t="s">
        <v>3441</v>
      </c>
      <c r="AP3177" s="22" t="s">
        <v>1301</v>
      </c>
      <c r="AS3177" s="20">
        <f>IF(Y3177&gt;=10,VLOOKUP(U3177,[2]提成计算!B:T,19,FALSE),VLOOKUP(U3177,[2]提成计算!B:T,18,FALSE))</f>
        <v>0.09</v>
      </c>
      <c r="AT3177" s="20">
        <f t="shared" si="2226"/>
        <v>126.72</v>
      </c>
      <c r="AU3177" s="20">
        <f t="shared" si="2227"/>
        <v>25</v>
      </c>
    </row>
    <row r="3178" spans="1:47" x14ac:dyDescent="0.15">
      <c r="A3178" s="21" t="s">
        <v>1273</v>
      </c>
      <c r="B3178" s="20" t="s">
        <v>918</v>
      </c>
      <c r="C3178" s="20" t="s">
        <v>1050</v>
      </c>
      <c r="D3178" s="20" t="s">
        <v>1051</v>
      </c>
      <c r="E3178" s="20" t="s">
        <v>1492</v>
      </c>
      <c r="F3178" s="20" t="s">
        <v>1250</v>
      </c>
      <c r="G3178" s="20" t="s">
        <v>4342</v>
      </c>
      <c r="H3178" s="20"/>
      <c r="I3178" s="20">
        <v>15999876198</v>
      </c>
      <c r="J3178" s="20" t="s">
        <v>924</v>
      </c>
      <c r="K3178" s="20" t="s">
        <v>202</v>
      </c>
      <c r="L3178" s="20" t="s">
        <v>1918</v>
      </c>
      <c r="M3178" s="20">
        <v>680</v>
      </c>
      <c r="N3178" s="20">
        <v>680</v>
      </c>
      <c r="O3178" s="20" t="s">
        <v>927</v>
      </c>
      <c r="P3178" s="20" t="s">
        <v>50</v>
      </c>
      <c r="Q3178" s="28"/>
      <c r="R3178" s="21" t="s">
        <v>121</v>
      </c>
      <c r="S3178" s="25" t="s">
        <v>1494</v>
      </c>
      <c r="T3178" s="21" t="s">
        <v>53</v>
      </c>
      <c r="U3178" s="21" t="s">
        <v>203</v>
      </c>
      <c r="V3178" s="46">
        <v>1</v>
      </c>
      <c r="W3178" s="26">
        <f t="shared" si="2195"/>
        <v>1</v>
      </c>
      <c r="Y3178" s="21">
        <v>4</v>
      </c>
      <c r="Z3178" s="22">
        <f t="shared" si="2197"/>
        <v>680</v>
      </c>
      <c r="AA3178" s="20" t="s">
        <v>3440</v>
      </c>
      <c r="AB3178" s="22">
        <v>1</v>
      </c>
      <c r="AC3178" s="22"/>
      <c r="AD3178" s="22">
        <f t="shared" ref="AD3178:AD3179" si="2229">N3178</f>
        <v>680</v>
      </c>
      <c r="AE3178" s="22"/>
      <c r="AF3178" s="22">
        <f t="shared" si="2196"/>
        <v>680</v>
      </c>
      <c r="AG3178" s="20"/>
      <c r="AH3178" s="22"/>
      <c r="AI3178" s="22"/>
      <c r="AJ3178" s="22">
        <f t="shared" si="2225"/>
        <v>680</v>
      </c>
      <c r="AK3178" s="22">
        <f>IF(O3178="(传统)XDSL",VLOOKUP(S3178,[2]直销续费率明细!C:I,7,FALSE)*1,IF(O3178="GPON+XDSL",VLOOKUP(S3178,[2]直销续费率明细!C:I,7,FALSE)*1,VLOOKUP(S3178,[2]直销续费率明细!C:I,5,FALSE)*1))</f>
        <v>25</v>
      </c>
      <c r="AL3178" s="22" t="s">
        <v>1309</v>
      </c>
      <c r="AM3178" s="22"/>
      <c r="AN3178" s="22"/>
      <c r="AO3178" s="22" t="s">
        <v>3441</v>
      </c>
      <c r="AP3178" s="22" t="s">
        <v>3460</v>
      </c>
      <c r="AS3178" s="20">
        <f>IF(Y3178&gt;=10,VLOOKUP(U3178,[2]提成计算!B:T,19,FALSE),VLOOKUP(U3178,[2]提成计算!B:T,18,FALSE))</f>
        <v>0.06</v>
      </c>
      <c r="AT3178" s="20">
        <f t="shared" si="2226"/>
        <v>40.799999999999997</v>
      </c>
      <c r="AU3178" s="20">
        <f t="shared" si="2227"/>
        <v>25</v>
      </c>
    </row>
    <row r="3179" spans="1:47" x14ac:dyDescent="0.15">
      <c r="A3179" s="21" t="s">
        <v>1273</v>
      </c>
      <c r="B3179" s="20" t="s">
        <v>918</v>
      </c>
      <c r="C3179" s="20" t="s">
        <v>1050</v>
      </c>
      <c r="D3179" s="20" t="s">
        <v>1051</v>
      </c>
      <c r="E3179" s="20" t="s">
        <v>1815</v>
      </c>
      <c r="F3179" s="20" t="s">
        <v>1250</v>
      </c>
      <c r="G3179" s="20" t="s">
        <v>4343</v>
      </c>
      <c r="H3179" s="20"/>
      <c r="I3179" s="20">
        <v>15917107603</v>
      </c>
      <c r="J3179" s="20" t="s">
        <v>924</v>
      </c>
      <c r="K3179" s="20" t="s">
        <v>685</v>
      </c>
      <c r="L3179" s="20" t="s">
        <v>1918</v>
      </c>
      <c r="M3179" s="20">
        <v>680</v>
      </c>
      <c r="N3179" s="20">
        <v>680</v>
      </c>
      <c r="O3179" s="20" t="s">
        <v>1262</v>
      </c>
      <c r="P3179" s="20" t="s">
        <v>50</v>
      </c>
      <c r="Q3179" s="28"/>
      <c r="R3179" s="21" t="s">
        <v>121</v>
      </c>
      <c r="S3179" s="25" t="s">
        <v>1054</v>
      </c>
      <c r="T3179" s="21" t="s">
        <v>53</v>
      </c>
      <c r="U3179" s="21" t="s">
        <v>686</v>
      </c>
      <c r="V3179" s="46">
        <v>1</v>
      </c>
      <c r="W3179" s="26">
        <f t="shared" si="2195"/>
        <v>1</v>
      </c>
      <c r="Y3179" s="21">
        <v>4</v>
      </c>
      <c r="Z3179" s="22">
        <f t="shared" si="2197"/>
        <v>680</v>
      </c>
      <c r="AA3179" s="20" t="s">
        <v>3440</v>
      </c>
      <c r="AB3179" s="22">
        <v>1</v>
      </c>
      <c r="AC3179" s="22"/>
      <c r="AD3179" s="22">
        <f t="shared" si="2229"/>
        <v>680</v>
      </c>
      <c r="AE3179" s="22"/>
      <c r="AF3179" s="22">
        <f t="shared" si="2196"/>
        <v>680</v>
      </c>
      <c r="AG3179" s="20"/>
      <c r="AH3179" s="22"/>
      <c r="AI3179" s="22"/>
      <c r="AJ3179" s="22">
        <f t="shared" si="2225"/>
        <v>680</v>
      </c>
      <c r="AK3179" s="22">
        <f>IF(O3179="(传统)XDSL",VLOOKUP(S3179,[2]直销续费率明细!C:I,7,FALSE)*1,IF(O3179="GPON+XDSL",VLOOKUP(S3179,[2]直销续费率明细!C:I,7,FALSE)*1,VLOOKUP(S3179,[2]直销续费率明细!C:I,5,FALSE)*1))</f>
        <v>25</v>
      </c>
      <c r="AL3179" s="22" t="s">
        <v>1309</v>
      </c>
      <c r="AM3179" s="22"/>
      <c r="AN3179" s="22"/>
      <c r="AO3179" s="22" t="s">
        <v>3441</v>
      </c>
      <c r="AP3179" s="22" t="s">
        <v>3460</v>
      </c>
      <c r="AS3179" s="20">
        <f>IF(Y3179&gt;=10,VLOOKUP(U3179,[2]提成计算!B:T,19,FALSE),VLOOKUP(U3179,[2]提成计算!B:T,18,FALSE))</f>
        <v>0.06</v>
      </c>
      <c r="AT3179" s="20">
        <f t="shared" si="2226"/>
        <v>40.799999999999997</v>
      </c>
      <c r="AU3179" s="20">
        <f t="shared" si="2227"/>
        <v>25</v>
      </c>
    </row>
    <row r="3180" spans="1:47" x14ac:dyDescent="0.15">
      <c r="A3180" s="21" t="s">
        <v>1273</v>
      </c>
      <c r="B3180" s="20" t="s">
        <v>918</v>
      </c>
      <c r="C3180" s="20" t="s">
        <v>1050</v>
      </c>
      <c r="D3180" s="20" t="s">
        <v>1065</v>
      </c>
      <c r="E3180" s="20" t="s">
        <v>3766</v>
      </c>
      <c r="F3180" s="20" t="s">
        <v>1250</v>
      </c>
      <c r="G3180" s="20" t="s">
        <v>4344</v>
      </c>
      <c r="H3180" s="20"/>
      <c r="I3180" s="20">
        <v>18664020318</v>
      </c>
      <c r="J3180" s="20" t="s">
        <v>1268</v>
      </c>
      <c r="K3180" s="20" t="s">
        <v>381</v>
      </c>
      <c r="L3180" s="20" t="s">
        <v>1358</v>
      </c>
      <c r="M3180" s="20">
        <v>1088</v>
      </c>
      <c r="N3180" s="20">
        <v>1088</v>
      </c>
      <c r="O3180" s="20" t="s">
        <v>927</v>
      </c>
      <c r="P3180" s="20" t="s">
        <v>50</v>
      </c>
      <c r="Q3180" s="28"/>
      <c r="R3180" s="21" t="s">
        <v>69</v>
      </c>
      <c r="S3180" s="21"/>
      <c r="T3180" s="21" t="s">
        <v>53</v>
      </c>
      <c r="U3180" s="21" t="s">
        <v>382</v>
      </c>
      <c r="V3180" s="46">
        <v>1</v>
      </c>
      <c r="W3180" s="26">
        <f t="shared" si="2195"/>
        <v>1</v>
      </c>
      <c r="X3180" s="26">
        <f t="shared" si="2200"/>
        <v>1</v>
      </c>
      <c r="Y3180" s="21">
        <v>10</v>
      </c>
      <c r="Z3180" s="22">
        <f t="shared" si="2197"/>
        <v>1088</v>
      </c>
      <c r="AA3180" s="20" t="s">
        <v>3440</v>
      </c>
      <c r="AB3180" s="22"/>
      <c r="AC3180" s="22">
        <v>1</v>
      </c>
      <c r="AD3180" s="22"/>
      <c r="AE3180" s="22">
        <f>N3180</f>
        <v>1088</v>
      </c>
      <c r="AF3180" s="22">
        <f t="shared" si="2196"/>
        <v>1088</v>
      </c>
      <c r="AG3180" s="20">
        <f>N3180</f>
        <v>1088</v>
      </c>
      <c r="AH3180" s="20" t="str">
        <f>VLOOKUP(U3180,[1]提成计算!B:I,8,FALSE)</f>
        <v xml:space="preserve"> </v>
      </c>
      <c r="AI3180" s="20"/>
      <c r="AJ3180" s="22"/>
      <c r="AK3180" s="22"/>
      <c r="AM3180" s="22"/>
      <c r="AN3180" s="22"/>
      <c r="AO3180" s="22" t="s">
        <v>3441</v>
      </c>
      <c r="AP3180" s="22" t="s">
        <v>1301</v>
      </c>
      <c r="AS3180" s="20"/>
      <c r="AT3180" s="20"/>
      <c r="AU3180" s="20"/>
    </row>
    <row r="3181" spans="1:47" x14ac:dyDescent="0.15">
      <c r="A3181" s="21" t="s">
        <v>1273</v>
      </c>
      <c r="B3181" s="20" t="s">
        <v>918</v>
      </c>
      <c r="C3181" s="20" t="s">
        <v>1050</v>
      </c>
      <c r="D3181" s="20" t="s">
        <v>1070</v>
      </c>
      <c r="E3181" s="20" t="s">
        <v>1071</v>
      </c>
      <c r="F3181" s="20" t="s">
        <v>1250</v>
      </c>
      <c r="G3181" s="20" t="s">
        <v>4345</v>
      </c>
      <c r="H3181" s="20"/>
      <c r="I3181" s="20">
        <v>13560880207</v>
      </c>
      <c r="J3181" s="20" t="s">
        <v>924</v>
      </c>
      <c r="K3181" s="20" t="s">
        <v>287</v>
      </c>
      <c r="L3181" s="20" t="s">
        <v>1947</v>
      </c>
      <c r="M3181" s="20">
        <v>400</v>
      </c>
      <c r="N3181" s="20">
        <v>400</v>
      </c>
      <c r="O3181" s="20" t="s">
        <v>2098</v>
      </c>
      <c r="P3181" s="20" t="s">
        <v>50</v>
      </c>
      <c r="Q3181" s="28"/>
      <c r="R3181" s="21" t="s">
        <v>104</v>
      </c>
      <c r="S3181" s="25" t="s">
        <v>1090</v>
      </c>
      <c r="T3181" s="21" t="s">
        <v>53</v>
      </c>
      <c r="U3181" s="21" t="s">
        <v>288</v>
      </c>
      <c r="V3181" s="46">
        <v>0.5</v>
      </c>
      <c r="W3181" s="26">
        <f t="shared" si="2195"/>
        <v>0.5</v>
      </c>
      <c r="Y3181" s="21">
        <v>4</v>
      </c>
      <c r="Z3181" s="22">
        <f t="shared" si="2197"/>
        <v>400</v>
      </c>
      <c r="AA3181" s="20" t="s">
        <v>3440</v>
      </c>
      <c r="AB3181" s="22">
        <v>1</v>
      </c>
      <c r="AC3181" s="22"/>
      <c r="AD3181" s="22">
        <f>N3181</f>
        <v>400</v>
      </c>
      <c r="AE3181" s="22"/>
      <c r="AF3181" s="22">
        <f t="shared" si="2196"/>
        <v>400</v>
      </c>
      <c r="AG3181" s="20"/>
      <c r="AH3181" s="22"/>
      <c r="AI3181" s="22"/>
      <c r="AJ3181" s="22">
        <f>N3181</f>
        <v>400</v>
      </c>
      <c r="AK3181" s="22">
        <f>IF(O3181="(传统)XDSL",VLOOKUP(S3181,[2]直销续费率明细!C:I,7,FALSE)*1,IF(O3181="GPON+XDSL",VLOOKUP(S3181,[2]直销续费率明细!C:I,7,FALSE)*1,VLOOKUP(S3181,[2]直销续费率明细!C:I,5,FALSE)*1))</f>
        <v>15</v>
      </c>
      <c r="AL3181" s="22" t="s">
        <v>1309</v>
      </c>
      <c r="AM3181" s="22"/>
      <c r="AN3181" s="22"/>
      <c r="AO3181" s="22" t="s">
        <v>3441</v>
      </c>
      <c r="AP3181" s="22" t="s">
        <v>3448</v>
      </c>
      <c r="AS3181" s="20">
        <f>IF(Y3181&gt;=10,VLOOKUP(U3181,[2]提成计算!B:T,19,FALSE),VLOOKUP(U3181,[2]提成计算!B:T,18,FALSE))</f>
        <v>0.06</v>
      </c>
      <c r="AT3181" s="20">
        <f t="shared" ref="AT3181" si="2230">IF(AD3181*AS3181&gt;0,AD3181*AS3181,AE3181*AS3181)</f>
        <v>24</v>
      </c>
      <c r="AU3181" s="20">
        <f t="shared" ref="AU3181" si="2231">IF(AND(AK3181&lt;0,AK3181+AT3181&lt;0),-AT3181,AK3181)</f>
        <v>15</v>
      </c>
    </row>
    <row r="3182" spans="1:47" x14ac:dyDescent="0.15">
      <c r="A3182" s="21" t="s">
        <v>1273</v>
      </c>
      <c r="B3182" s="20" t="s">
        <v>918</v>
      </c>
      <c r="C3182" s="20" t="s">
        <v>1050</v>
      </c>
      <c r="D3182" s="20" t="s">
        <v>1070</v>
      </c>
      <c r="E3182" s="20" t="s">
        <v>1071</v>
      </c>
      <c r="F3182" s="20" t="s">
        <v>1250</v>
      </c>
      <c r="G3182" s="20" t="s">
        <v>4346</v>
      </c>
      <c r="H3182" s="20"/>
      <c r="I3182" s="20">
        <v>13420403788</v>
      </c>
      <c r="J3182" s="20" t="s">
        <v>3444</v>
      </c>
      <c r="K3182" s="20" t="s">
        <v>3733</v>
      </c>
      <c r="L3182" s="20" t="s">
        <v>1358</v>
      </c>
      <c r="M3182" s="20">
        <v>1088</v>
      </c>
      <c r="N3182" s="20">
        <v>1088</v>
      </c>
      <c r="O3182" s="20" t="s">
        <v>927</v>
      </c>
      <c r="P3182" s="20" t="s">
        <v>50</v>
      </c>
      <c r="Q3182" s="28" t="s">
        <v>3444</v>
      </c>
      <c r="R3182" s="21" t="s">
        <v>104</v>
      </c>
      <c r="S3182" s="21"/>
      <c r="T3182" s="21" t="s">
        <v>53</v>
      </c>
      <c r="U3182" s="21" t="s">
        <v>1712</v>
      </c>
      <c r="V3182" s="46">
        <v>1</v>
      </c>
      <c r="W3182" s="26">
        <f t="shared" si="2195"/>
        <v>1</v>
      </c>
      <c r="X3182" s="26">
        <f t="shared" si="2200"/>
        <v>1</v>
      </c>
      <c r="Y3182" s="21">
        <v>10</v>
      </c>
      <c r="Z3182" s="22">
        <f t="shared" si="2197"/>
        <v>1088</v>
      </c>
      <c r="AA3182" s="20" t="s">
        <v>3440</v>
      </c>
      <c r="AB3182" s="22"/>
      <c r="AC3182" s="22">
        <v>1</v>
      </c>
      <c r="AD3182" s="22"/>
      <c r="AE3182" s="22">
        <f t="shared" ref="AE3182:AE3185" si="2232">N3182</f>
        <v>1088</v>
      </c>
      <c r="AF3182" s="22">
        <f t="shared" si="2196"/>
        <v>1088</v>
      </c>
      <c r="AG3182" s="20">
        <f t="shared" ref="AG3182:AG3183" si="2233">N3182</f>
        <v>1088</v>
      </c>
      <c r="AH3182" s="20" t="str">
        <f>VLOOKUP(U3182,[1]提成计算!B:I,8,FALSE)</f>
        <v xml:space="preserve"> </v>
      </c>
      <c r="AI3182" s="20"/>
      <c r="AJ3182" s="22"/>
      <c r="AK3182" s="22"/>
      <c r="AM3182" s="22"/>
      <c r="AN3182" s="22"/>
      <c r="AO3182" s="22" t="s">
        <v>3441</v>
      </c>
      <c r="AP3182" s="22" t="s">
        <v>1301</v>
      </c>
      <c r="AS3182" s="20"/>
      <c r="AT3182" s="20"/>
      <c r="AU3182" s="20"/>
    </row>
    <row r="3183" spans="1:47" x14ac:dyDescent="0.15">
      <c r="A3183" s="21" t="s">
        <v>1273</v>
      </c>
      <c r="B3183" s="20" t="s">
        <v>918</v>
      </c>
      <c r="C3183" s="20" t="s">
        <v>1050</v>
      </c>
      <c r="D3183" s="20" t="s">
        <v>1070</v>
      </c>
      <c r="E3183" s="20" t="s">
        <v>1079</v>
      </c>
      <c r="F3183" s="20" t="s">
        <v>1250</v>
      </c>
      <c r="G3183" s="20" t="s">
        <v>4252</v>
      </c>
      <c r="H3183" s="20"/>
      <c r="I3183" s="20">
        <v>13580174057</v>
      </c>
      <c r="J3183" s="20" t="s">
        <v>3444</v>
      </c>
      <c r="K3183" s="20" t="s">
        <v>3733</v>
      </c>
      <c r="L3183" s="20" t="s">
        <v>1358</v>
      </c>
      <c r="M3183" s="20">
        <v>1088</v>
      </c>
      <c r="N3183" s="20">
        <v>1088</v>
      </c>
      <c r="O3183" s="20" t="s">
        <v>927</v>
      </c>
      <c r="P3183" s="20" t="s">
        <v>50</v>
      </c>
      <c r="Q3183" s="28" t="s">
        <v>3444</v>
      </c>
      <c r="R3183" s="21" t="s">
        <v>104</v>
      </c>
      <c r="S3183" s="21"/>
      <c r="T3183" s="21" t="s">
        <v>53</v>
      </c>
      <c r="U3183" s="21" t="s">
        <v>1712</v>
      </c>
      <c r="V3183" s="46">
        <v>1</v>
      </c>
      <c r="W3183" s="26">
        <f t="shared" si="2195"/>
        <v>1</v>
      </c>
      <c r="X3183" s="26">
        <f t="shared" si="2200"/>
        <v>1</v>
      </c>
      <c r="Y3183" s="21">
        <v>10</v>
      </c>
      <c r="Z3183" s="22">
        <f t="shared" si="2197"/>
        <v>1088</v>
      </c>
      <c r="AA3183" s="20" t="s">
        <v>3440</v>
      </c>
      <c r="AB3183" s="22"/>
      <c r="AC3183" s="22">
        <v>1</v>
      </c>
      <c r="AD3183" s="22"/>
      <c r="AE3183" s="22">
        <f t="shared" si="2232"/>
        <v>1088</v>
      </c>
      <c r="AF3183" s="22">
        <f t="shared" si="2196"/>
        <v>1088</v>
      </c>
      <c r="AG3183" s="20">
        <f t="shared" si="2233"/>
        <v>1088</v>
      </c>
      <c r="AH3183" s="20" t="str">
        <f>VLOOKUP(U3183,[1]提成计算!B:I,8,FALSE)</f>
        <v xml:space="preserve"> </v>
      </c>
      <c r="AI3183" s="20"/>
      <c r="AJ3183" s="22"/>
      <c r="AK3183" s="22"/>
      <c r="AM3183" s="22"/>
      <c r="AN3183" s="22"/>
      <c r="AO3183" s="22" t="s">
        <v>3441</v>
      </c>
      <c r="AP3183" s="22" t="s">
        <v>1301</v>
      </c>
      <c r="AS3183" s="20"/>
      <c r="AT3183" s="20"/>
      <c r="AU3183" s="20"/>
    </row>
    <row r="3184" spans="1:47" x14ac:dyDescent="0.15">
      <c r="A3184" s="21" t="s">
        <v>1273</v>
      </c>
      <c r="B3184" s="20" t="s">
        <v>918</v>
      </c>
      <c r="C3184" s="20" t="s">
        <v>1050</v>
      </c>
      <c r="D3184" s="20" t="s">
        <v>1065</v>
      </c>
      <c r="E3184" s="20" t="s">
        <v>1066</v>
      </c>
      <c r="F3184" s="20" t="s">
        <v>1250</v>
      </c>
      <c r="G3184" s="20" t="s">
        <v>4347</v>
      </c>
      <c r="H3184" s="20"/>
      <c r="I3184" s="20">
        <v>13622625553</v>
      </c>
      <c r="J3184" s="20" t="s">
        <v>924</v>
      </c>
      <c r="K3184" s="20" t="s">
        <v>3739</v>
      </c>
      <c r="L3184" s="20" t="s">
        <v>2137</v>
      </c>
      <c r="M3184" s="20">
        <v>1408</v>
      </c>
      <c r="N3184" s="20">
        <v>1408</v>
      </c>
      <c r="O3184" s="20" t="s">
        <v>927</v>
      </c>
      <c r="P3184" s="20" t="s">
        <v>50</v>
      </c>
      <c r="Q3184" s="28"/>
      <c r="R3184" s="21" t="s">
        <v>69</v>
      </c>
      <c r="S3184" s="25" t="s">
        <v>1068</v>
      </c>
      <c r="T3184" s="21" t="s">
        <v>53</v>
      </c>
      <c r="U3184" s="21" t="s">
        <v>1803</v>
      </c>
      <c r="V3184" s="46">
        <v>1</v>
      </c>
      <c r="W3184" s="26">
        <f t="shared" si="2195"/>
        <v>1</v>
      </c>
      <c r="Y3184" s="21">
        <v>12</v>
      </c>
      <c r="Z3184" s="22">
        <f t="shared" si="2197"/>
        <v>1408</v>
      </c>
      <c r="AA3184" s="20" t="s">
        <v>3440</v>
      </c>
      <c r="AB3184" s="22"/>
      <c r="AC3184" s="22">
        <v>1</v>
      </c>
      <c r="AD3184" s="22"/>
      <c r="AE3184" s="22">
        <f t="shared" si="2232"/>
        <v>1408</v>
      </c>
      <c r="AF3184" s="22">
        <f t="shared" si="2196"/>
        <v>1408</v>
      </c>
      <c r="AG3184" s="20"/>
      <c r="AH3184" s="22"/>
      <c r="AI3184" s="22"/>
      <c r="AJ3184" s="22">
        <f t="shared" ref="AJ3184:AJ3185" si="2234">N3184</f>
        <v>1408</v>
      </c>
      <c r="AK3184" s="22">
        <f>IF(O3184="(传统)XDSL",VLOOKUP(S3184,[2]直销续费率明细!C:I,7,FALSE)*1,IF(O3184="GPON+XDSL",VLOOKUP(S3184,[2]直销续费率明细!C:I,7,FALSE)*1,VLOOKUP(S3184,[2]直销续费率明细!C:I,5,FALSE)*1))</f>
        <v>15</v>
      </c>
      <c r="AL3184" s="22" t="s">
        <v>1309</v>
      </c>
      <c r="AM3184" s="22"/>
      <c r="AN3184" s="22"/>
      <c r="AO3184" s="22" t="s">
        <v>3441</v>
      </c>
      <c r="AP3184" s="22" t="s">
        <v>1301</v>
      </c>
      <c r="AS3184" s="20">
        <f>IF(Y3184&gt;=10,VLOOKUP(U3184,[2]提成计算!B:T,19,FALSE),VLOOKUP(U3184,[2]提成计算!B:T,18,FALSE))</f>
        <v>0.1</v>
      </c>
      <c r="AT3184" s="20">
        <f t="shared" ref="AT3184:AT3185" si="2235">IF(AD3184*AS3184&gt;0,AD3184*AS3184,AE3184*AS3184)</f>
        <v>140.80000000000001</v>
      </c>
      <c r="AU3184" s="20">
        <f t="shared" ref="AU3184:AU3185" si="2236">IF(AND(AK3184&lt;0,AK3184+AT3184&lt;0),-AT3184,AK3184)</f>
        <v>15</v>
      </c>
    </row>
    <row r="3185" spans="1:47" x14ac:dyDescent="0.15">
      <c r="A3185" s="21" t="s">
        <v>1273</v>
      </c>
      <c r="B3185" s="20" t="s">
        <v>918</v>
      </c>
      <c r="C3185" s="20" t="s">
        <v>1050</v>
      </c>
      <c r="D3185" s="20" t="s">
        <v>1065</v>
      </c>
      <c r="E3185" s="20" t="s">
        <v>3766</v>
      </c>
      <c r="F3185" s="20" t="s">
        <v>1250</v>
      </c>
      <c r="G3185" s="20" t="s">
        <v>4348</v>
      </c>
      <c r="H3185" s="20"/>
      <c r="I3185" s="20">
        <v>13556758818</v>
      </c>
      <c r="J3185" s="20" t="s">
        <v>924</v>
      </c>
      <c r="K3185" s="20" t="s">
        <v>68</v>
      </c>
      <c r="L3185" s="20" t="s">
        <v>1299</v>
      </c>
      <c r="M3185" s="20">
        <v>888</v>
      </c>
      <c r="N3185" s="20">
        <v>888</v>
      </c>
      <c r="O3185" s="20" t="s">
        <v>927</v>
      </c>
      <c r="P3185" s="20" t="s">
        <v>50</v>
      </c>
      <c r="Q3185" s="28"/>
      <c r="R3185" s="21" t="s">
        <v>69</v>
      </c>
      <c r="S3185" s="25" t="s">
        <v>4147</v>
      </c>
      <c r="T3185" s="21" t="s">
        <v>53</v>
      </c>
      <c r="U3185" s="21" t="s">
        <v>70</v>
      </c>
      <c r="V3185" s="46">
        <v>1</v>
      </c>
      <c r="W3185" s="26">
        <f t="shared" si="2195"/>
        <v>1</v>
      </c>
      <c r="Y3185" s="21">
        <v>12</v>
      </c>
      <c r="Z3185" s="22">
        <f t="shared" si="2197"/>
        <v>888</v>
      </c>
      <c r="AA3185" s="20" t="s">
        <v>3440</v>
      </c>
      <c r="AB3185" s="22"/>
      <c r="AC3185" s="22">
        <v>1</v>
      </c>
      <c r="AD3185" s="22"/>
      <c r="AE3185" s="22">
        <f t="shared" si="2232"/>
        <v>888</v>
      </c>
      <c r="AF3185" s="22">
        <f t="shared" si="2196"/>
        <v>888</v>
      </c>
      <c r="AG3185" s="20"/>
      <c r="AH3185" s="22"/>
      <c r="AI3185" s="22"/>
      <c r="AJ3185" s="22">
        <f t="shared" si="2234"/>
        <v>888</v>
      </c>
      <c r="AK3185" s="22">
        <f>IF(O3185="(传统)XDSL",VLOOKUP(S3185,[2]直销续费率明细!C:I,7,FALSE)*1,IF(O3185="GPON+XDSL",VLOOKUP(S3185,[2]直销续费率明细!C:I,7,FALSE)*1,VLOOKUP(S3185,[2]直销续费率明细!C:I,5,FALSE)*1))</f>
        <v>-40</v>
      </c>
      <c r="AL3185" s="22" t="s">
        <v>1309</v>
      </c>
      <c r="AM3185" s="22"/>
      <c r="AN3185" s="22"/>
      <c r="AO3185" s="22" t="s">
        <v>3441</v>
      </c>
      <c r="AP3185" s="22" t="s">
        <v>1301</v>
      </c>
      <c r="AS3185" s="20">
        <f>IF(Y3185&gt;=10,VLOOKUP(U3185,[2]提成计算!B:T,19,FALSE),VLOOKUP(U3185,[2]提成计算!B:T,18,FALSE))</f>
        <v>0.09</v>
      </c>
      <c r="AT3185" s="20">
        <f t="shared" si="2235"/>
        <v>79.92</v>
      </c>
      <c r="AU3185" s="20">
        <f t="shared" si="2236"/>
        <v>-40</v>
      </c>
    </row>
    <row r="3186" spans="1:47" x14ac:dyDescent="0.15">
      <c r="A3186" s="21" t="s">
        <v>1273</v>
      </c>
      <c r="B3186" s="20" t="s">
        <v>918</v>
      </c>
      <c r="C3186" s="20" t="s">
        <v>1050</v>
      </c>
      <c r="D3186" s="20" t="s">
        <v>1070</v>
      </c>
      <c r="E3186" s="20" t="s">
        <v>1430</v>
      </c>
      <c r="F3186" s="20" t="s">
        <v>1250</v>
      </c>
      <c r="G3186" s="20" t="s">
        <v>4349</v>
      </c>
      <c r="H3186" s="20"/>
      <c r="I3186" s="20">
        <v>13530087607</v>
      </c>
      <c r="J3186" s="20" t="s">
        <v>1268</v>
      </c>
      <c r="K3186" s="20" t="s">
        <v>287</v>
      </c>
      <c r="L3186" s="20" t="s">
        <v>1947</v>
      </c>
      <c r="M3186" s="20">
        <v>400</v>
      </c>
      <c r="N3186" s="20">
        <v>400</v>
      </c>
      <c r="O3186" s="20" t="s">
        <v>927</v>
      </c>
      <c r="P3186" s="20" t="s">
        <v>50</v>
      </c>
      <c r="Q3186" s="28"/>
      <c r="R3186" s="21" t="s">
        <v>104</v>
      </c>
      <c r="S3186" s="21"/>
      <c r="T3186" s="21" t="s">
        <v>53</v>
      </c>
      <c r="U3186" s="21" t="s">
        <v>288</v>
      </c>
      <c r="V3186" s="46">
        <v>0.5</v>
      </c>
      <c r="W3186" s="26">
        <f t="shared" si="2195"/>
        <v>0.5</v>
      </c>
      <c r="X3186" s="26">
        <f t="shared" si="2200"/>
        <v>0.5</v>
      </c>
      <c r="Y3186" s="21">
        <v>4</v>
      </c>
      <c r="Z3186" s="22">
        <f t="shared" si="2197"/>
        <v>400</v>
      </c>
      <c r="AA3186" s="20" t="s">
        <v>3440</v>
      </c>
      <c r="AB3186" s="22">
        <v>1</v>
      </c>
      <c r="AC3186" s="22"/>
      <c r="AD3186" s="22">
        <f>N3186</f>
        <v>400</v>
      </c>
      <c r="AE3186" s="22"/>
      <c r="AF3186" s="22">
        <f t="shared" si="2196"/>
        <v>400</v>
      </c>
      <c r="AG3186" s="20">
        <f>N3186</f>
        <v>400</v>
      </c>
      <c r="AH3186" s="20" t="str">
        <f>VLOOKUP(U3186,[1]提成计算!B:I,8,FALSE)</f>
        <v>否</v>
      </c>
      <c r="AI3186" s="20"/>
      <c r="AJ3186" s="22"/>
      <c r="AK3186" s="22"/>
      <c r="AM3186" s="22"/>
      <c r="AN3186" s="22"/>
      <c r="AO3186" s="22" t="s">
        <v>3441</v>
      </c>
      <c r="AP3186" s="22" t="s">
        <v>3448</v>
      </c>
      <c r="AS3186" s="20"/>
      <c r="AT3186" s="20"/>
      <c r="AU3186" s="20"/>
    </row>
    <row r="3187" spans="1:47" x14ac:dyDescent="0.15">
      <c r="A3187" s="21" t="s">
        <v>1273</v>
      </c>
      <c r="B3187" s="20" t="s">
        <v>918</v>
      </c>
      <c r="C3187" s="20" t="s">
        <v>1050</v>
      </c>
      <c r="D3187" s="20" t="s">
        <v>1070</v>
      </c>
      <c r="E3187" s="20" t="s">
        <v>1076</v>
      </c>
      <c r="F3187" s="20" t="s">
        <v>1250</v>
      </c>
      <c r="G3187" s="20" t="s">
        <v>4350</v>
      </c>
      <c r="H3187" s="20"/>
      <c r="I3187" s="20">
        <v>13712329839</v>
      </c>
      <c r="J3187" s="20" t="s">
        <v>924</v>
      </c>
      <c r="K3187" s="20" t="s">
        <v>1073</v>
      </c>
      <c r="L3187" s="20" t="s">
        <v>2166</v>
      </c>
      <c r="M3187" s="20">
        <v>1088</v>
      </c>
      <c r="N3187" s="20">
        <v>1088</v>
      </c>
      <c r="O3187" s="20" t="s">
        <v>927</v>
      </c>
      <c r="P3187" s="20" t="s">
        <v>50</v>
      </c>
      <c r="Q3187" s="28"/>
      <c r="R3187" s="21" t="s">
        <v>104</v>
      </c>
      <c r="S3187" s="25" t="s">
        <v>1090</v>
      </c>
      <c r="T3187" s="21" t="s">
        <v>3727</v>
      </c>
      <c r="U3187" s="21"/>
      <c r="V3187" s="46">
        <v>1</v>
      </c>
      <c r="W3187" s="26">
        <f t="shared" si="2195"/>
        <v>1</v>
      </c>
      <c r="Y3187" s="21">
        <v>20</v>
      </c>
      <c r="Z3187" s="22">
        <f t="shared" si="2197"/>
        <v>1088</v>
      </c>
      <c r="AA3187" s="20" t="s">
        <v>3440</v>
      </c>
      <c r="AB3187" s="22"/>
      <c r="AC3187" s="22">
        <v>1</v>
      </c>
      <c r="AD3187" s="22"/>
      <c r="AE3187" s="22">
        <f>N3187</f>
        <v>1088</v>
      </c>
      <c r="AF3187" s="22">
        <f t="shared" si="2196"/>
        <v>1088</v>
      </c>
      <c r="AG3187" s="20"/>
      <c r="AH3187" s="22"/>
      <c r="AI3187" s="22"/>
      <c r="AJ3187" s="22">
        <f t="shared" ref="AJ3187:AJ3188" si="2237">N3187</f>
        <v>1088</v>
      </c>
      <c r="AK3187" s="22">
        <f>IF(O3187="(传统)XDSL",VLOOKUP(S3187,[1]续费率明细!C:I,7,FALSE)*1,IF(O3187="GPON+XDSL",VLOOKUP(S3187,[1]续费率明细!C:I,7,FALSE)*1,VLOOKUP(S3187,[1]续费率明细!C:I,5,FALSE)*1))</f>
        <v>-20</v>
      </c>
      <c r="AL3187" s="22" t="s">
        <v>1300</v>
      </c>
      <c r="AM3187" s="22"/>
      <c r="AN3187" s="22"/>
      <c r="AO3187" s="22" t="s">
        <v>3441</v>
      </c>
      <c r="AP3187" s="22" t="s">
        <v>1301</v>
      </c>
      <c r="AS3187" s="20"/>
      <c r="AT3187" s="20"/>
      <c r="AU3187" s="20"/>
    </row>
    <row r="3188" spans="1:47" x14ac:dyDescent="0.15">
      <c r="A3188" s="21" t="s">
        <v>1273</v>
      </c>
      <c r="B3188" s="20" t="s">
        <v>918</v>
      </c>
      <c r="C3188" s="20" t="s">
        <v>1050</v>
      </c>
      <c r="D3188" s="20" t="s">
        <v>1070</v>
      </c>
      <c r="E3188" s="20" t="s">
        <v>1071</v>
      </c>
      <c r="F3188" s="20" t="s">
        <v>1250</v>
      </c>
      <c r="G3188" s="20" t="s">
        <v>4351</v>
      </c>
      <c r="H3188" s="20"/>
      <c r="I3188" s="20">
        <v>15814650015</v>
      </c>
      <c r="J3188" s="20" t="s">
        <v>924</v>
      </c>
      <c r="K3188" s="20" t="s">
        <v>287</v>
      </c>
      <c r="L3188" s="20" t="s">
        <v>1918</v>
      </c>
      <c r="M3188" s="20">
        <v>680</v>
      </c>
      <c r="N3188" s="20">
        <v>680</v>
      </c>
      <c r="O3188" s="20" t="s">
        <v>1262</v>
      </c>
      <c r="P3188" s="20" t="s">
        <v>50</v>
      </c>
      <c r="Q3188" s="28"/>
      <c r="R3188" s="21" t="s">
        <v>104</v>
      </c>
      <c r="S3188" s="25" t="s">
        <v>1075</v>
      </c>
      <c r="T3188" s="21" t="s">
        <v>53</v>
      </c>
      <c r="U3188" s="21" t="s">
        <v>288</v>
      </c>
      <c r="V3188" s="46">
        <v>1</v>
      </c>
      <c r="W3188" s="26">
        <f t="shared" si="2195"/>
        <v>1</v>
      </c>
      <c r="Y3188" s="21">
        <v>4</v>
      </c>
      <c r="Z3188" s="22">
        <f t="shared" si="2197"/>
        <v>680</v>
      </c>
      <c r="AA3188" s="20" t="s">
        <v>3440</v>
      </c>
      <c r="AB3188" s="22">
        <v>1</v>
      </c>
      <c r="AC3188" s="22"/>
      <c r="AD3188" s="22">
        <f>N3188</f>
        <v>680</v>
      </c>
      <c r="AE3188" s="22"/>
      <c r="AF3188" s="22">
        <f t="shared" si="2196"/>
        <v>680</v>
      </c>
      <c r="AG3188" s="20"/>
      <c r="AH3188" s="22"/>
      <c r="AI3188" s="22"/>
      <c r="AJ3188" s="22">
        <f t="shared" si="2237"/>
        <v>680</v>
      </c>
      <c r="AK3188" s="22">
        <f>IF(O3188="(传统)XDSL",VLOOKUP(S3188,[2]直销续费率明细!C:I,7,FALSE)*1,IF(O3188="GPON+XDSL",VLOOKUP(S3188,[2]直销续费率明细!C:I,7,FALSE)*1,VLOOKUP(S3188,[2]直销续费率明细!C:I,5,FALSE)*1))</f>
        <v>-20</v>
      </c>
      <c r="AL3188" s="22" t="s">
        <v>1309</v>
      </c>
      <c r="AM3188" s="22"/>
      <c r="AN3188" s="22"/>
      <c r="AO3188" s="22" t="s">
        <v>3441</v>
      </c>
      <c r="AP3188" s="22" t="s">
        <v>3460</v>
      </c>
      <c r="AS3188" s="20">
        <f>IF(Y3188&gt;=10,VLOOKUP(U3188,[2]提成计算!B:T,19,FALSE),VLOOKUP(U3188,[2]提成计算!B:T,18,FALSE))</f>
        <v>0.06</v>
      </c>
      <c r="AT3188" s="20">
        <f t="shared" ref="AT3188" si="2238">IF(AD3188*AS3188&gt;0,AD3188*AS3188,AE3188*AS3188)</f>
        <v>40.799999999999997</v>
      </c>
      <c r="AU3188" s="20">
        <f t="shared" ref="AU3188" si="2239">IF(AND(AK3188&lt;0,AK3188+AT3188&lt;0),-AT3188,AK3188)</f>
        <v>-20</v>
      </c>
    </row>
    <row r="3189" spans="1:47" x14ac:dyDescent="0.15">
      <c r="A3189" s="21" t="s">
        <v>1273</v>
      </c>
      <c r="B3189" s="20" t="s">
        <v>918</v>
      </c>
      <c r="C3189" s="20" t="s">
        <v>1050</v>
      </c>
      <c r="D3189" s="20" t="s">
        <v>1078</v>
      </c>
      <c r="E3189" s="20" t="s">
        <v>1079</v>
      </c>
      <c r="F3189" s="20" t="s">
        <v>1250</v>
      </c>
      <c r="G3189" s="20" t="s">
        <v>4352</v>
      </c>
      <c r="H3189" s="20"/>
      <c r="I3189" s="20">
        <v>15099706864</v>
      </c>
      <c r="J3189" s="20" t="s">
        <v>1268</v>
      </c>
      <c r="K3189" s="20" t="s">
        <v>1081</v>
      </c>
      <c r="L3189" s="20" t="s">
        <v>1358</v>
      </c>
      <c r="M3189" s="20">
        <v>1088</v>
      </c>
      <c r="N3189" s="20">
        <v>1088</v>
      </c>
      <c r="O3189" s="20" t="s">
        <v>927</v>
      </c>
      <c r="P3189" s="20" t="s">
        <v>50</v>
      </c>
      <c r="Q3189" s="28"/>
      <c r="R3189" s="21" t="s">
        <v>1082</v>
      </c>
      <c r="S3189" s="21"/>
      <c r="T3189" s="21" t="s">
        <v>53</v>
      </c>
      <c r="U3189" s="21" t="s">
        <v>1083</v>
      </c>
      <c r="V3189" s="46">
        <v>1</v>
      </c>
      <c r="W3189" s="26">
        <f t="shared" si="2195"/>
        <v>1</v>
      </c>
      <c r="X3189" s="26">
        <f t="shared" si="2200"/>
        <v>1</v>
      </c>
      <c r="Y3189" s="21">
        <v>10</v>
      </c>
      <c r="Z3189" s="22">
        <f t="shared" si="2197"/>
        <v>1088</v>
      </c>
      <c r="AA3189" s="20" t="s">
        <v>3440</v>
      </c>
      <c r="AB3189" s="22"/>
      <c r="AC3189" s="22">
        <v>1</v>
      </c>
      <c r="AD3189" s="22"/>
      <c r="AE3189" s="22">
        <f t="shared" ref="AE3189:AE3190" si="2240">N3189</f>
        <v>1088</v>
      </c>
      <c r="AF3189" s="22">
        <f t="shared" si="2196"/>
        <v>1088</v>
      </c>
      <c r="AG3189" s="20">
        <f t="shared" ref="AG3189:AG3190" si="2241">N3189</f>
        <v>1088</v>
      </c>
      <c r="AH3189" s="20" t="str">
        <f>VLOOKUP(U3189,[1]提成计算!B:I,8,FALSE)</f>
        <v xml:space="preserve"> </v>
      </c>
      <c r="AI3189" s="20"/>
      <c r="AJ3189" s="22"/>
      <c r="AK3189" s="22"/>
      <c r="AM3189" s="22"/>
      <c r="AN3189" s="22"/>
      <c r="AO3189" s="22" t="s">
        <v>3441</v>
      </c>
      <c r="AP3189" s="22" t="s">
        <v>1301</v>
      </c>
      <c r="AS3189" s="20"/>
      <c r="AT3189" s="20"/>
      <c r="AU3189" s="20"/>
    </row>
    <row r="3190" spans="1:47" x14ac:dyDescent="0.15">
      <c r="A3190" s="21" t="s">
        <v>1273</v>
      </c>
      <c r="B3190" s="20" t="s">
        <v>918</v>
      </c>
      <c r="C3190" s="20" t="s">
        <v>1050</v>
      </c>
      <c r="D3190" s="20" t="s">
        <v>1078</v>
      </c>
      <c r="E3190" s="20" t="s">
        <v>1079</v>
      </c>
      <c r="F3190" s="20" t="s">
        <v>1250</v>
      </c>
      <c r="G3190" s="20" t="s">
        <v>4353</v>
      </c>
      <c r="H3190" s="20"/>
      <c r="I3190" s="20">
        <v>13538652615</v>
      </c>
      <c r="J3190" s="20" t="s">
        <v>3444</v>
      </c>
      <c r="K3190" s="20" t="s">
        <v>1081</v>
      </c>
      <c r="L3190" s="20" t="s">
        <v>1358</v>
      </c>
      <c r="M3190" s="20">
        <v>1088</v>
      </c>
      <c r="N3190" s="20">
        <v>1088</v>
      </c>
      <c r="O3190" s="20" t="s">
        <v>927</v>
      </c>
      <c r="P3190" s="20" t="s">
        <v>50</v>
      </c>
      <c r="Q3190" s="28" t="s">
        <v>3444</v>
      </c>
      <c r="R3190" s="21" t="s">
        <v>1082</v>
      </c>
      <c r="S3190" s="21"/>
      <c r="T3190" s="21" t="s">
        <v>53</v>
      </c>
      <c r="U3190" s="21" t="s">
        <v>1083</v>
      </c>
      <c r="V3190" s="46">
        <v>1</v>
      </c>
      <c r="W3190" s="26">
        <f t="shared" si="2195"/>
        <v>1</v>
      </c>
      <c r="X3190" s="26">
        <f t="shared" si="2200"/>
        <v>1</v>
      </c>
      <c r="Y3190" s="21">
        <v>10</v>
      </c>
      <c r="Z3190" s="22">
        <f t="shared" si="2197"/>
        <v>1088</v>
      </c>
      <c r="AA3190" s="20" t="s">
        <v>3440</v>
      </c>
      <c r="AB3190" s="22"/>
      <c r="AC3190" s="22">
        <v>1</v>
      </c>
      <c r="AD3190" s="22"/>
      <c r="AE3190" s="22">
        <f t="shared" si="2240"/>
        <v>1088</v>
      </c>
      <c r="AF3190" s="22">
        <f t="shared" si="2196"/>
        <v>1088</v>
      </c>
      <c r="AG3190" s="20">
        <f t="shared" si="2241"/>
        <v>1088</v>
      </c>
      <c r="AH3190" s="20" t="str">
        <f>VLOOKUP(U3190,[1]提成计算!B:I,8,FALSE)</f>
        <v xml:space="preserve"> </v>
      </c>
      <c r="AI3190" s="20"/>
      <c r="AJ3190" s="22"/>
      <c r="AK3190" s="22"/>
      <c r="AM3190" s="22"/>
      <c r="AN3190" s="22"/>
      <c r="AO3190" s="22" t="s">
        <v>3441</v>
      </c>
      <c r="AP3190" s="22" t="s">
        <v>1301</v>
      </c>
      <c r="AS3190" s="20"/>
      <c r="AT3190" s="20"/>
      <c r="AU3190" s="20"/>
    </row>
    <row r="3191" spans="1:47" x14ac:dyDescent="0.15">
      <c r="A3191" s="21" t="s">
        <v>1273</v>
      </c>
      <c r="B3191" s="20" t="s">
        <v>918</v>
      </c>
      <c r="C3191" s="20" t="s">
        <v>1050</v>
      </c>
      <c r="D3191" s="20" t="s">
        <v>1051</v>
      </c>
      <c r="E3191" s="20" t="s">
        <v>1052</v>
      </c>
      <c r="F3191" s="20" t="s">
        <v>1250</v>
      </c>
      <c r="G3191" s="20" t="s">
        <v>4354</v>
      </c>
      <c r="H3191" s="20"/>
      <c r="I3191" s="20">
        <v>13712391564</v>
      </c>
      <c r="J3191" s="20" t="s">
        <v>924</v>
      </c>
      <c r="K3191" s="20" t="s">
        <v>3825</v>
      </c>
      <c r="L3191" s="20" t="s">
        <v>1918</v>
      </c>
      <c r="M3191" s="20">
        <v>680</v>
      </c>
      <c r="N3191" s="20">
        <v>680</v>
      </c>
      <c r="O3191" s="20" t="s">
        <v>1262</v>
      </c>
      <c r="P3191" s="20" t="s">
        <v>50</v>
      </c>
      <c r="Q3191" s="28"/>
      <c r="R3191" s="22" t="s">
        <v>121</v>
      </c>
      <c r="T3191" s="21" t="s">
        <v>3827</v>
      </c>
      <c r="U3191" s="22" t="s">
        <v>121</v>
      </c>
      <c r="V3191" s="46">
        <v>1</v>
      </c>
      <c r="W3191" s="26">
        <f t="shared" si="2195"/>
        <v>1</v>
      </c>
      <c r="Y3191" s="21">
        <v>4</v>
      </c>
      <c r="Z3191" s="22">
        <f t="shared" si="2197"/>
        <v>680</v>
      </c>
      <c r="AA3191" s="20" t="s">
        <v>3440</v>
      </c>
      <c r="AB3191" s="22">
        <v>1</v>
      </c>
      <c r="AC3191" s="22"/>
      <c r="AD3191" s="22">
        <f>N3191</f>
        <v>680</v>
      </c>
      <c r="AE3191" s="22"/>
      <c r="AF3191" s="22">
        <f t="shared" si="2196"/>
        <v>680</v>
      </c>
      <c r="AG3191" s="20"/>
      <c r="AH3191" s="22"/>
      <c r="AI3191" s="22"/>
      <c r="AJ3191" s="22">
        <f>N3191</f>
        <v>680</v>
      </c>
      <c r="AK3191" s="22">
        <f>IF(O3191="(传统)XDSL",VLOOKUP(U3191,[2]自营续费率!B:G,6,FALSE)*1,IF(O3191="GPON+XDSL",VLOOKUP(U3191,[2]自营续费率!B:G,6,FALSE)*1,VLOOKUP(U3191,[2]自营续费率!B:G,4,FALSE)*1))</f>
        <v>10</v>
      </c>
      <c r="AL3191" s="22" t="s">
        <v>1309</v>
      </c>
      <c r="AM3191" s="22"/>
      <c r="AN3191" s="22"/>
      <c r="AO3191" s="22" t="s">
        <v>3441</v>
      </c>
      <c r="AP3191" s="22" t="s">
        <v>3460</v>
      </c>
      <c r="AS3191" s="20">
        <f>IF(Y3191&gt;=10,VLOOKUP(U3191,[2]自营提成!C:Z,6,FALSE),VLOOKUP(U3191,[2]自营提成!C:Z,5,FALSE))</f>
        <v>7.0000000000000007E-2</v>
      </c>
      <c r="AT3191" s="20">
        <f t="shared" ref="AT3191" si="2242">IF(AD3191*AS3191&gt;0,AD3191*AS3191,AE3191*AS3191)</f>
        <v>47.6</v>
      </c>
      <c r="AU3191" s="20">
        <f>IF(AND(AK3191&lt;0,AK3191+AT3191&lt;0),-AT3191,AK3191)</f>
        <v>10</v>
      </c>
    </row>
    <row r="3192" spans="1:47" x14ac:dyDescent="0.15">
      <c r="A3192" s="21" t="s">
        <v>1273</v>
      </c>
      <c r="B3192" s="20" t="s">
        <v>918</v>
      </c>
      <c r="C3192" s="20" t="s">
        <v>1050</v>
      </c>
      <c r="D3192" s="20" t="s">
        <v>1065</v>
      </c>
      <c r="E3192" s="20" t="s">
        <v>3766</v>
      </c>
      <c r="F3192" s="20" t="s">
        <v>1250</v>
      </c>
      <c r="G3192" s="20" t="s">
        <v>4355</v>
      </c>
      <c r="H3192" s="20"/>
      <c r="I3192" s="20">
        <v>13802740673</v>
      </c>
      <c r="J3192" s="20" t="s">
        <v>3444</v>
      </c>
      <c r="K3192" s="20" t="s">
        <v>68</v>
      </c>
      <c r="L3192" s="20" t="s">
        <v>1358</v>
      </c>
      <c r="M3192" s="20">
        <v>1088</v>
      </c>
      <c r="N3192" s="20">
        <v>1088</v>
      </c>
      <c r="O3192" s="20" t="s">
        <v>927</v>
      </c>
      <c r="P3192" s="20" t="s">
        <v>50</v>
      </c>
      <c r="Q3192" s="28" t="s">
        <v>3444</v>
      </c>
      <c r="R3192" s="21" t="s">
        <v>69</v>
      </c>
      <c r="S3192" s="21"/>
      <c r="T3192" s="21" t="s">
        <v>53</v>
      </c>
      <c r="U3192" s="21" t="s">
        <v>70</v>
      </c>
      <c r="V3192" s="46">
        <v>1</v>
      </c>
      <c r="W3192" s="26">
        <f t="shared" si="2195"/>
        <v>1</v>
      </c>
      <c r="X3192" s="26">
        <f t="shared" si="2200"/>
        <v>1</v>
      </c>
      <c r="Y3192" s="21">
        <v>10</v>
      </c>
      <c r="Z3192" s="22">
        <f t="shared" si="2197"/>
        <v>1088</v>
      </c>
      <c r="AA3192" s="20" t="s">
        <v>3440</v>
      </c>
      <c r="AB3192" s="22"/>
      <c r="AC3192" s="22">
        <v>1</v>
      </c>
      <c r="AD3192" s="22"/>
      <c r="AE3192" s="22">
        <f t="shared" ref="AE3192:AE3195" si="2243">N3192</f>
        <v>1088</v>
      </c>
      <c r="AF3192" s="22">
        <f t="shared" si="2196"/>
        <v>1088</v>
      </c>
      <c r="AG3192" s="20">
        <f>N3192</f>
        <v>1088</v>
      </c>
      <c r="AH3192" s="20" t="str">
        <f>VLOOKUP(U3192,[1]提成计算!B:I,8,FALSE)</f>
        <v xml:space="preserve"> </v>
      </c>
      <c r="AI3192" s="20"/>
      <c r="AJ3192" s="22"/>
      <c r="AK3192" s="22"/>
      <c r="AM3192" s="22"/>
      <c r="AN3192" s="22"/>
      <c r="AO3192" s="22" t="s">
        <v>2216</v>
      </c>
      <c r="AP3192" s="22" t="s">
        <v>1301</v>
      </c>
      <c r="AS3192" s="20"/>
      <c r="AT3192" s="20"/>
      <c r="AU3192" s="20"/>
    </row>
    <row r="3193" spans="1:47" x14ac:dyDescent="0.15">
      <c r="A3193" s="21" t="s">
        <v>1273</v>
      </c>
      <c r="B3193" s="20" t="s">
        <v>918</v>
      </c>
      <c r="C3193" s="20" t="s">
        <v>1050</v>
      </c>
      <c r="D3193" s="20" t="s">
        <v>1065</v>
      </c>
      <c r="E3193" s="20" t="s">
        <v>1066</v>
      </c>
      <c r="F3193" s="20" t="s">
        <v>1250</v>
      </c>
      <c r="G3193" s="20" t="s">
        <v>4356</v>
      </c>
      <c r="H3193" s="20"/>
      <c r="I3193" s="20">
        <v>13827226569</v>
      </c>
      <c r="J3193" s="20" t="s">
        <v>924</v>
      </c>
      <c r="K3193" s="20" t="s">
        <v>3739</v>
      </c>
      <c r="L3193" s="20" t="s">
        <v>1299</v>
      </c>
      <c r="M3193" s="20">
        <v>888</v>
      </c>
      <c r="N3193" s="20">
        <v>888</v>
      </c>
      <c r="O3193" s="20" t="s">
        <v>927</v>
      </c>
      <c r="P3193" s="20" t="s">
        <v>50</v>
      </c>
      <c r="Q3193" s="28"/>
      <c r="R3193" s="21" t="s">
        <v>69</v>
      </c>
      <c r="S3193" s="25" t="s">
        <v>1068</v>
      </c>
      <c r="T3193" s="21" t="s">
        <v>53</v>
      </c>
      <c r="U3193" s="21" t="s">
        <v>1803</v>
      </c>
      <c r="V3193" s="46">
        <v>1</v>
      </c>
      <c r="W3193" s="26">
        <f t="shared" si="2195"/>
        <v>1</v>
      </c>
      <c r="Y3193" s="21">
        <v>12</v>
      </c>
      <c r="Z3193" s="22">
        <f t="shared" si="2197"/>
        <v>888</v>
      </c>
      <c r="AA3193" s="20" t="s">
        <v>2218</v>
      </c>
      <c r="AB3193" s="22"/>
      <c r="AC3193" s="22">
        <v>1</v>
      </c>
      <c r="AD3193" s="22"/>
      <c r="AE3193" s="22">
        <f t="shared" si="2243"/>
        <v>888</v>
      </c>
      <c r="AF3193" s="22">
        <f t="shared" si="2196"/>
        <v>888</v>
      </c>
      <c r="AG3193" s="20"/>
      <c r="AH3193" s="22"/>
      <c r="AI3193" s="22"/>
      <c r="AJ3193" s="22">
        <f t="shared" ref="AJ3193:AJ3195" si="2244">N3193</f>
        <v>888</v>
      </c>
      <c r="AK3193" s="22">
        <f>IF(O3193="(传统)XDSL",VLOOKUP(S3193,[2]直销续费率明细!C:I,7,FALSE)*1,IF(O3193="GPON+XDSL",VLOOKUP(S3193,[2]直销续费率明细!C:I,7,FALSE)*1,VLOOKUP(S3193,[2]直销续费率明细!C:I,5,FALSE)*1))</f>
        <v>15</v>
      </c>
      <c r="AL3193" s="22" t="s">
        <v>1300</v>
      </c>
      <c r="AM3193" s="22"/>
      <c r="AN3193" s="22"/>
      <c r="AO3193" s="22" t="s">
        <v>3441</v>
      </c>
      <c r="AP3193" s="22" t="s">
        <v>1301</v>
      </c>
      <c r="AS3193" s="20">
        <f>IF(Y3193&gt;=10,VLOOKUP(U3193,[2]提成计算!B:T,19,FALSE),VLOOKUP(U3193,[2]提成计算!B:T,18,FALSE))</f>
        <v>0.1</v>
      </c>
      <c r="AT3193" s="20">
        <f t="shared" ref="AT3193:AT3195" si="2245">IF(AD3193*AS3193&gt;0,AD3193*AS3193,AE3193*AS3193)</f>
        <v>88.800000000000011</v>
      </c>
      <c r="AU3193" s="20">
        <f t="shared" ref="AU3193:AU3195" si="2246">IF(AND(AK3193&lt;0,AK3193+AT3193&lt;0),-AT3193,AK3193)</f>
        <v>15</v>
      </c>
    </row>
    <row r="3194" spans="1:47" x14ac:dyDescent="0.15">
      <c r="A3194" s="21" t="s">
        <v>1273</v>
      </c>
      <c r="B3194" s="20" t="s">
        <v>918</v>
      </c>
      <c r="C3194" s="20" t="s">
        <v>1050</v>
      </c>
      <c r="D3194" s="20" t="s">
        <v>1051</v>
      </c>
      <c r="E3194" s="20" t="s">
        <v>1815</v>
      </c>
      <c r="F3194" s="20" t="s">
        <v>1250</v>
      </c>
      <c r="G3194" s="20" t="s">
        <v>4357</v>
      </c>
      <c r="H3194" s="20"/>
      <c r="I3194" s="20">
        <v>13527972865</v>
      </c>
      <c r="J3194" s="20" t="s">
        <v>924</v>
      </c>
      <c r="K3194" s="20" t="s">
        <v>685</v>
      </c>
      <c r="L3194" s="20" t="s">
        <v>1299</v>
      </c>
      <c r="M3194" s="20">
        <v>888</v>
      </c>
      <c r="N3194" s="20">
        <v>888</v>
      </c>
      <c r="O3194" s="20" t="s">
        <v>927</v>
      </c>
      <c r="P3194" s="20" t="s">
        <v>50</v>
      </c>
      <c r="Q3194" s="28"/>
      <c r="R3194" s="21" t="s">
        <v>121</v>
      </c>
      <c r="S3194" s="25" t="s">
        <v>1054</v>
      </c>
      <c r="T3194" s="21" t="s">
        <v>53</v>
      </c>
      <c r="U3194" s="21" t="s">
        <v>686</v>
      </c>
      <c r="V3194" s="46">
        <v>1</v>
      </c>
      <c r="W3194" s="26">
        <f t="shared" si="2195"/>
        <v>1</v>
      </c>
      <c r="Y3194" s="21">
        <v>12</v>
      </c>
      <c r="Z3194" s="22">
        <f t="shared" si="2197"/>
        <v>888</v>
      </c>
      <c r="AA3194" s="20" t="s">
        <v>3440</v>
      </c>
      <c r="AB3194" s="22"/>
      <c r="AC3194" s="22">
        <v>1</v>
      </c>
      <c r="AD3194" s="22"/>
      <c r="AE3194" s="22">
        <f t="shared" si="2243"/>
        <v>888</v>
      </c>
      <c r="AF3194" s="22">
        <f t="shared" si="2196"/>
        <v>888</v>
      </c>
      <c r="AG3194" s="20"/>
      <c r="AH3194" s="22"/>
      <c r="AI3194" s="22"/>
      <c r="AJ3194" s="22">
        <f t="shared" si="2244"/>
        <v>888</v>
      </c>
      <c r="AK3194" s="22">
        <f>IF(O3194="(传统)XDSL",VLOOKUP(S3194,[2]直销续费率明细!C:I,7,FALSE)*1,IF(O3194="GPON+XDSL",VLOOKUP(S3194,[2]直销续费率明细!C:I,7,FALSE)*1,VLOOKUP(S3194,[2]直销续费率明细!C:I,5,FALSE)*1))</f>
        <v>25</v>
      </c>
      <c r="AL3194" s="22" t="s">
        <v>1309</v>
      </c>
      <c r="AM3194" s="22"/>
      <c r="AN3194" s="22"/>
      <c r="AO3194" s="22" t="s">
        <v>3441</v>
      </c>
      <c r="AP3194" s="22" t="s">
        <v>1301</v>
      </c>
      <c r="AS3194" s="20">
        <f>IF(Y3194&gt;=10,VLOOKUP(U3194,[2]提成计算!B:T,19,FALSE),VLOOKUP(U3194,[2]提成计算!B:T,18,FALSE))</f>
        <v>0.09</v>
      </c>
      <c r="AT3194" s="20">
        <f t="shared" si="2245"/>
        <v>79.92</v>
      </c>
      <c r="AU3194" s="20">
        <f t="shared" si="2246"/>
        <v>25</v>
      </c>
    </row>
    <row r="3195" spans="1:47" x14ac:dyDescent="0.15">
      <c r="A3195" s="21" t="s">
        <v>1273</v>
      </c>
      <c r="B3195" s="20" t="s">
        <v>918</v>
      </c>
      <c r="C3195" s="20" t="s">
        <v>1050</v>
      </c>
      <c r="D3195" s="20" t="s">
        <v>1062</v>
      </c>
      <c r="E3195" s="20" t="s">
        <v>4010</v>
      </c>
      <c r="F3195" s="20" t="s">
        <v>1250</v>
      </c>
      <c r="G3195" s="20" t="s">
        <v>4358</v>
      </c>
      <c r="H3195" s="20"/>
      <c r="I3195" s="20">
        <v>15817777519</v>
      </c>
      <c r="J3195" s="20" t="s">
        <v>924</v>
      </c>
      <c r="K3195" s="20" t="s">
        <v>3757</v>
      </c>
      <c r="L3195" s="20" t="s">
        <v>1299</v>
      </c>
      <c r="M3195" s="20">
        <v>888</v>
      </c>
      <c r="N3195" s="20">
        <v>888</v>
      </c>
      <c r="O3195" s="20" t="s">
        <v>927</v>
      </c>
      <c r="P3195" s="20" t="s">
        <v>50</v>
      </c>
      <c r="Q3195" s="28"/>
      <c r="R3195" s="21" t="s">
        <v>69</v>
      </c>
      <c r="S3195" s="25" t="s">
        <v>1060</v>
      </c>
      <c r="T3195" s="21" t="s">
        <v>53</v>
      </c>
      <c r="U3195" s="21" t="s">
        <v>1061</v>
      </c>
      <c r="V3195" s="46">
        <v>1</v>
      </c>
      <c r="W3195" s="26">
        <f t="shared" si="2195"/>
        <v>1</v>
      </c>
      <c r="Y3195" s="21">
        <v>12</v>
      </c>
      <c r="Z3195" s="22">
        <f t="shared" si="2197"/>
        <v>888</v>
      </c>
      <c r="AA3195" s="20" t="s">
        <v>3440</v>
      </c>
      <c r="AB3195" s="22"/>
      <c r="AC3195" s="22">
        <v>1</v>
      </c>
      <c r="AD3195" s="22"/>
      <c r="AE3195" s="22">
        <f t="shared" si="2243"/>
        <v>888</v>
      </c>
      <c r="AF3195" s="22">
        <f t="shared" si="2196"/>
        <v>888</v>
      </c>
      <c r="AG3195" s="20"/>
      <c r="AH3195" s="22"/>
      <c r="AI3195" s="22"/>
      <c r="AJ3195" s="22">
        <f t="shared" si="2244"/>
        <v>888</v>
      </c>
      <c r="AK3195" s="22">
        <f>IF(O3195="(传统)XDSL",VLOOKUP(S3195,[2]直销续费率明细!C:I,7,FALSE)*1,IF(O3195="GPON+XDSL",VLOOKUP(S3195,[2]直销续费率明细!C:I,7,FALSE)*1,VLOOKUP(S3195,[2]直销续费率明细!C:I,5,FALSE)*1))</f>
        <v>-40</v>
      </c>
      <c r="AL3195" s="22" t="s">
        <v>1300</v>
      </c>
      <c r="AM3195" s="22"/>
      <c r="AN3195" s="22"/>
      <c r="AO3195" s="22" t="s">
        <v>3441</v>
      </c>
      <c r="AP3195" s="22" t="s">
        <v>1301</v>
      </c>
      <c r="AS3195" s="20">
        <f>IF(Y3195&gt;=10,VLOOKUP(U3195,[2]提成计算!B:T,19,FALSE),VLOOKUP(U3195,[2]提成计算!B:T,18,FALSE))</f>
        <v>0.09</v>
      </c>
      <c r="AT3195" s="20">
        <f t="shared" si="2245"/>
        <v>79.92</v>
      </c>
      <c r="AU3195" s="20">
        <f t="shared" si="2246"/>
        <v>-40</v>
      </c>
    </row>
    <row r="3196" spans="1:47" x14ac:dyDescent="0.15">
      <c r="A3196" s="21" t="s">
        <v>1273</v>
      </c>
      <c r="B3196" s="20" t="s">
        <v>918</v>
      </c>
      <c r="C3196" s="20" t="s">
        <v>1050</v>
      </c>
      <c r="D3196" s="20" t="s">
        <v>1062</v>
      </c>
      <c r="E3196" s="20" t="s">
        <v>1055</v>
      </c>
      <c r="F3196" s="20" t="s">
        <v>1250</v>
      </c>
      <c r="G3196" s="20" t="s">
        <v>4359</v>
      </c>
      <c r="H3196" s="20"/>
      <c r="I3196" s="20">
        <v>13928464567</v>
      </c>
      <c r="J3196" s="20" t="s">
        <v>1500</v>
      </c>
      <c r="K3196" s="20" t="s">
        <v>174</v>
      </c>
      <c r="L3196" s="20" t="s">
        <v>1277</v>
      </c>
      <c r="M3196" s="20">
        <v>-623</v>
      </c>
      <c r="N3196" s="20">
        <v>-623</v>
      </c>
      <c r="O3196" s="20" t="s">
        <v>1262</v>
      </c>
      <c r="P3196" s="20" t="s">
        <v>1910</v>
      </c>
      <c r="Q3196" s="28"/>
      <c r="R3196" s="21" t="s">
        <v>69</v>
      </c>
      <c r="S3196" s="21"/>
      <c r="T3196" s="21" t="s">
        <v>3727</v>
      </c>
      <c r="U3196" s="21"/>
      <c r="V3196" s="46"/>
      <c r="Y3196" s="21">
        <v>2</v>
      </c>
      <c r="Z3196" s="22">
        <f t="shared" si="2197"/>
        <v>-623</v>
      </c>
      <c r="AA3196" s="20" t="s">
        <v>1911</v>
      </c>
      <c r="AB3196" s="22"/>
      <c r="AC3196" s="22"/>
      <c r="AD3196" s="22"/>
      <c r="AE3196" s="22"/>
      <c r="AF3196" s="22"/>
      <c r="AG3196" s="20"/>
      <c r="AH3196" s="22"/>
      <c r="AI3196" s="22"/>
      <c r="AJ3196" s="22"/>
      <c r="AK3196" s="22"/>
      <c r="AM3196" s="22"/>
      <c r="AN3196" s="22"/>
      <c r="AO3196" s="22" t="s">
        <v>3441</v>
      </c>
      <c r="AP3196" s="22">
        <v>0</v>
      </c>
      <c r="AS3196" s="20"/>
      <c r="AT3196" s="20"/>
      <c r="AU3196" s="20"/>
    </row>
    <row r="3197" spans="1:47" x14ac:dyDescent="0.15">
      <c r="A3197" s="21" t="s">
        <v>1273</v>
      </c>
      <c r="B3197" s="20" t="s">
        <v>918</v>
      </c>
      <c r="C3197" s="20" t="s">
        <v>1050</v>
      </c>
      <c r="D3197" s="20" t="s">
        <v>1078</v>
      </c>
      <c r="E3197" s="20" t="s">
        <v>1093</v>
      </c>
      <c r="F3197" s="20" t="s">
        <v>1250</v>
      </c>
      <c r="G3197" s="20" t="s">
        <v>4360</v>
      </c>
      <c r="H3197" s="20"/>
      <c r="I3197" s="20">
        <v>13725890202</v>
      </c>
      <c r="J3197" s="20" t="s">
        <v>924</v>
      </c>
      <c r="K3197" s="20" t="s">
        <v>1086</v>
      </c>
      <c r="L3197" s="20" t="s">
        <v>1299</v>
      </c>
      <c r="M3197" s="20">
        <v>888</v>
      </c>
      <c r="N3197" s="20">
        <v>888</v>
      </c>
      <c r="O3197" s="20" t="s">
        <v>927</v>
      </c>
      <c r="P3197" s="20" t="s">
        <v>50</v>
      </c>
      <c r="Q3197" s="28"/>
      <c r="R3197" s="21" t="s">
        <v>1082</v>
      </c>
      <c r="S3197" s="25" t="s">
        <v>1087</v>
      </c>
      <c r="T3197" s="21" t="s">
        <v>53</v>
      </c>
      <c r="U3197" s="21" t="s">
        <v>1088</v>
      </c>
      <c r="V3197" s="46">
        <v>1</v>
      </c>
      <c r="W3197" s="26">
        <f t="shared" ref="W3197:W3199" si="2247">V3197</f>
        <v>1</v>
      </c>
      <c r="Y3197" s="21">
        <v>12</v>
      </c>
      <c r="Z3197" s="22">
        <f t="shared" si="2197"/>
        <v>888</v>
      </c>
      <c r="AA3197" s="20" t="s">
        <v>3440</v>
      </c>
      <c r="AB3197" s="22"/>
      <c r="AC3197" s="22">
        <v>1</v>
      </c>
      <c r="AD3197" s="22"/>
      <c r="AE3197" s="22">
        <f t="shared" ref="AE3197:AE3199" si="2248">N3197</f>
        <v>888</v>
      </c>
      <c r="AF3197" s="22">
        <f t="shared" ref="AF3197:AF3199" si="2249">N3197</f>
        <v>888</v>
      </c>
      <c r="AG3197" s="20"/>
      <c r="AH3197" s="22"/>
      <c r="AI3197" s="22"/>
      <c r="AJ3197" s="22">
        <f>N3197</f>
        <v>888</v>
      </c>
      <c r="AK3197" s="22">
        <f>IF(O3197="(传统)XDSL",VLOOKUP(S3197,[2]直销续费率明细!C:I,7,FALSE)*1,IF(O3197="GPON+XDSL",VLOOKUP(S3197,[2]直销续费率明细!C:I,7,FALSE)*1,VLOOKUP(S3197,[2]直销续费率明细!C:I,5,FALSE)*1))</f>
        <v>25</v>
      </c>
      <c r="AL3197" s="22" t="s">
        <v>1309</v>
      </c>
      <c r="AM3197" s="22"/>
      <c r="AN3197" s="22"/>
      <c r="AO3197" s="22" t="s">
        <v>2216</v>
      </c>
      <c r="AP3197" s="22" t="s">
        <v>1301</v>
      </c>
      <c r="AS3197" s="20">
        <f>IF(Y3197&gt;=10,VLOOKUP(U3197,[2]提成计算!B:T,19,FALSE),VLOOKUP(U3197,[2]提成计算!B:T,18,FALSE))</f>
        <v>0.12</v>
      </c>
      <c r="AT3197" s="20">
        <f t="shared" ref="AT3197" si="2250">IF(AD3197*AS3197&gt;0,AD3197*AS3197,AE3197*AS3197)</f>
        <v>106.56</v>
      </c>
      <c r="AU3197" s="20">
        <f t="shared" ref="AU3197" si="2251">IF(AND(AK3197&lt;0,AK3197+AT3197&lt;0),-AT3197,AK3197)</f>
        <v>25</v>
      </c>
    </row>
    <row r="3198" spans="1:47" x14ac:dyDescent="0.15">
      <c r="A3198" s="21" t="s">
        <v>1273</v>
      </c>
      <c r="B3198" s="20" t="s">
        <v>918</v>
      </c>
      <c r="C3198" s="20" t="s">
        <v>1050</v>
      </c>
      <c r="D3198" s="20" t="s">
        <v>1078</v>
      </c>
      <c r="E3198" s="20" t="s">
        <v>1079</v>
      </c>
      <c r="F3198" s="20" t="s">
        <v>1250</v>
      </c>
      <c r="G3198" s="20" t="s">
        <v>4361</v>
      </c>
      <c r="H3198" s="20"/>
      <c r="I3198" s="20">
        <v>13556810992</v>
      </c>
      <c r="J3198" s="20" t="s">
        <v>1268</v>
      </c>
      <c r="K3198" s="20" t="s">
        <v>1081</v>
      </c>
      <c r="L3198" s="20" t="s">
        <v>1358</v>
      </c>
      <c r="M3198" s="20">
        <v>1088</v>
      </c>
      <c r="N3198" s="20">
        <v>1088</v>
      </c>
      <c r="O3198" s="20" t="s">
        <v>927</v>
      </c>
      <c r="P3198" s="20" t="s">
        <v>50</v>
      </c>
      <c r="Q3198" s="28"/>
      <c r="R3198" s="21" t="s">
        <v>1082</v>
      </c>
      <c r="S3198" s="21"/>
      <c r="T3198" s="21" t="s">
        <v>53</v>
      </c>
      <c r="U3198" s="21" t="s">
        <v>1083</v>
      </c>
      <c r="V3198" s="46">
        <v>1</v>
      </c>
      <c r="W3198" s="26">
        <f t="shared" si="2247"/>
        <v>1</v>
      </c>
      <c r="X3198" s="26">
        <f t="shared" ref="X3198" si="2252">V3198</f>
        <v>1</v>
      </c>
      <c r="Y3198" s="21">
        <v>10</v>
      </c>
      <c r="Z3198" s="22">
        <f t="shared" ref="Z3198:Z3261" si="2253">N3198</f>
        <v>1088</v>
      </c>
      <c r="AA3198" s="20" t="s">
        <v>3440</v>
      </c>
      <c r="AB3198" s="22"/>
      <c r="AC3198" s="22">
        <v>1</v>
      </c>
      <c r="AD3198" s="22"/>
      <c r="AE3198" s="22">
        <f t="shared" si="2248"/>
        <v>1088</v>
      </c>
      <c r="AF3198" s="22">
        <f t="shared" si="2249"/>
        <v>1088</v>
      </c>
      <c r="AG3198" s="20">
        <f>N3198</f>
        <v>1088</v>
      </c>
      <c r="AH3198" s="20" t="str">
        <f>VLOOKUP(U3198,[1]提成计算!B:I,8,FALSE)</f>
        <v xml:space="preserve"> </v>
      </c>
      <c r="AI3198" s="20"/>
      <c r="AJ3198" s="22"/>
      <c r="AK3198" s="22"/>
      <c r="AM3198" s="22"/>
      <c r="AN3198" s="22"/>
      <c r="AO3198" s="22" t="s">
        <v>3441</v>
      </c>
      <c r="AP3198" s="22" t="s">
        <v>1301</v>
      </c>
      <c r="AS3198" s="20"/>
      <c r="AT3198" s="20"/>
      <c r="AU3198" s="20"/>
    </row>
    <row r="3199" spans="1:47" x14ac:dyDescent="0.15">
      <c r="A3199" s="21" t="s">
        <v>1273</v>
      </c>
      <c r="B3199" s="20" t="s">
        <v>918</v>
      </c>
      <c r="C3199" s="20" t="s">
        <v>1050</v>
      </c>
      <c r="D3199" s="20" t="s">
        <v>1062</v>
      </c>
      <c r="E3199" s="20" t="s">
        <v>3803</v>
      </c>
      <c r="F3199" s="20" t="s">
        <v>1250</v>
      </c>
      <c r="G3199" s="20" t="s">
        <v>4362</v>
      </c>
      <c r="H3199" s="20"/>
      <c r="I3199" s="20">
        <v>15118387080</v>
      </c>
      <c r="J3199" s="20" t="s">
        <v>924</v>
      </c>
      <c r="K3199" s="20" t="s">
        <v>4078</v>
      </c>
      <c r="L3199" s="20" t="s">
        <v>1299</v>
      </c>
      <c r="M3199" s="20">
        <v>888</v>
      </c>
      <c r="N3199" s="20">
        <v>888</v>
      </c>
      <c r="O3199" s="20" t="s">
        <v>927</v>
      </c>
      <c r="P3199" s="20" t="s">
        <v>50</v>
      </c>
      <c r="Q3199" s="28"/>
      <c r="R3199" s="21" t="s">
        <v>69</v>
      </c>
      <c r="S3199" s="25" t="s">
        <v>3922</v>
      </c>
      <c r="T3199" s="21" t="s">
        <v>3575</v>
      </c>
      <c r="U3199" s="21" t="s">
        <v>4079</v>
      </c>
      <c r="V3199" s="46">
        <v>1</v>
      </c>
      <c r="W3199" s="26">
        <f t="shared" si="2247"/>
        <v>1</v>
      </c>
      <c r="Y3199" s="21">
        <v>12</v>
      </c>
      <c r="Z3199" s="22">
        <f t="shared" si="2253"/>
        <v>888</v>
      </c>
      <c r="AA3199" s="20" t="s">
        <v>3440</v>
      </c>
      <c r="AB3199" s="22"/>
      <c r="AC3199" s="22">
        <v>1</v>
      </c>
      <c r="AD3199" s="22"/>
      <c r="AE3199" s="22">
        <f t="shared" si="2248"/>
        <v>888</v>
      </c>
      <c r="AF3199" s="22">
        <f t="shared" si="2249"/>
        <v>888</v>
      </c>
      <c r="AG3199" s="20"/>
      <c r="AH3199" s="22"/>
      <c r="AI3199" s="22"/>
      <c r="AJ3199" s="22">
        <f>N3199</f>
        <v>888</v>
      </c>
      <c r="AK3199" s="22">
        <f>IF(O3199="(传统)XDSL",VLOOKUP(S3199,[2]直销续费率明细!C:I,7,FALSE)*1,IF(O3199="GPON+XDSL",VLOOKUP(S3199,[2]直销续费率明细!C:I,7,FALSE)*1,VLOOKUP(S3199,[2]直销续费率明细!C:I,5,FALSE)*1))</f>
        <v>-40</v>
      </c>
      <c r="AL3199" s="22" t="s">
        <v>1309</v>
      </c>
      <c r="AM3199" s="22"/>
      <c r="AN3199" s="22"/>
      <c r="AO3199" s="22" t="s">
        <v>3441</v>
      </c>
      <c r="AP3199" s="22" t="s">
        <v>1301</v>
      </c>
      <c r="AS3199" s="20">
        <f>IF(Y3199&gt;=10,VLOOKUP(U3199,[2]提成计算!B:T,19,FALSE),VLOOKUP(U3199,[2]提成计算!B:T,18,FALSE))</f>
        <v>0.1</v>
      </c>
      <c r="AT3199" s="20">
        <f t="shared" ref="AT3199" si="2254">IF(AD3199*AS3199&gt;0,AD3199*AS3199,AE3199*AS3199)</f>
        <v>88.800000000000011</v>
      </c>
      <c r="AU3199" s="20">
        <f t="shared" ref="AU3199" si="2255">IF(AND(AK3199&lt;0,AK3199+AT3199&lt;0),-AT3199,AK3199)</f>
        <v>-40</v>
      </c>
    </row>
    <row r="3200" spans="1:47" x14ac:dyDescent="0.15">
      <c r="A3200" s="21" t="s">
        <v>1273</v>
      </c>
      <c r="B3200" s="20" t="s">
        <v>918</v>
      </c>
      <c r="C3200" s="20" t="s">
        <v>1050</v>
      </c>
      <c r="D3200" s="20" t="s">
        <v>1065</v>
      </c>
      <c r="E3200" s="20" t="s">
        <v>1730</v>
      </c>
      <c r="F3200" s="20" t="s">
        <v>1250</v>
      </c>
      <c r="G3200" s="20" t="s">
        <v>4363</v>
      </c>
      <c r="H3200" s="20"/>
      <c r="I3200" s="20">
        <v>13412552331</v>
      </c>
      <c r="J3200" s="20" t="s">
        <v>1275</v>
      </c>
      <c r="K3200" s="20" t="s">
        <v>87</v>
      </c>
      <c r="L3200" s="20" t="s">
        <v>1277</v>
      </c>
      <c r="M3200" s="20">
        <v>207</v>
      </c>
      <c r="N3200" s="20">
        <v>207</v>
      </c>
      <c r="O3200" s="20" t="s">
        <v>927</v>
      </c>
      <c r="P3200" s="20" t="s">
        <v>50</v>
      </c>
      <c r="Q3200" s="28"/>
      <c r="R3200" s="21" t="s">
        <v>69</v>
      </c>
      <c r="S3200" s="21"/>
      <c r="T3200" s="21" t="s">
        <v>53</v>
      </c>
      <c r="U3200" s="21" t="s">
        <v>88</v>
      </c>
      <c r="V3200" s="46"/>
      <c r="Y3200" s="21">
        <v>2</v>
      </c>
      <c r="Z3200" s="22">
        <f t="shared" si="2253"/>
        <v>207</v>
      </c>
      <c r="AA3200" s="20" t="s">
        <v>3440</v>
      </c>
      <c r="AB3200" s="22"/>
      <c r="AC3200" s="22"/>
      <c r="AD3200" s="22"/>
      <c r="AE3200" s="22"/>
      <c r="AF3200" s="22"/>
      <c r="AG3200" s="20"/>
      <c r="AH3200" s="22"/>
      <c r="AI3200" s="22"/>
      <c r="AJ3200" s="22"/>
      <c r="AK3200" s="22"/>
      <c r="AM3200" s="22"/>
      <c r="AN3200" s="22"/>
      <c r="AO3200" s="22" t="s">
        <v>3441</v>
      </c>
      <c r="AP3200" s="22">
        <v>0</v>
      </c>
      <c r="AS3200" s="20"/>
      <c r="AT3200" s="20"/>
      <c r="AU3200" s="20"/>
    </row>
    <row r="3201" spans="1:47" x14ac:dyDescent="0.15">
      <c r="A3201" s="21" t="s">
        <v>1273</v>
      </c>
      <c r="B3201" s="20" t="s">
        <v>918</v>
      </c>
      <c r="C3201" s="20" t="s">
        <v>1050</v>
      </c>
      <c r="D3201" s="20" t="s">
        <v>1070</v>
      </c>
      <c r="E3201" s="20" t="s">
        <v>1606</v>
      </c>
      <c r="F3201" s="20" t="s">
        <v>1250</v>
      </c>
      <c r="G3201" s="20" t="s">
        <v>4364</v>
      </c>
      <c r="H3201" s="20"/>
      <c r="I3201" s="20">
        <v>13826907631</v>
      </c>
      <c r="J3201" s="20" t="s">
        <v>924</v>
      </c>
      <c r="K3201" s="20" t="s">
        <v>3751</v>
      </c>
      <c r="L3201" s="20" t="s">
        <v>2166</v>
      </c>
      <c r="M3201" s="20">
        <v>1088</v>
      </c>
      <c r="N3201" s="20">
        <v>1088</v>
      </c>
      <c r="O3201" s="20" t="s">
        <v>927</v>
      </c>
      <c r="P3201" s="20" t="s">
        <v>50</v>
      </c>
      <c r="Q3201" s="28"/>
      <c r="R3201" s="21" t="s">
        <v>104</v>
      </c>
      <c r="S3201" s="25" t="s">
        <v>1337</v>
      </c>
      <c r="T3201" s="21" t="s">
        <v>53</v>
      </c>
      <c r="U3201" s="21" t="s">
        <v>1733</v>
      </c>
      <c r="V3201" s="46">
        <v>1</v>
      </c>
      <c r="W3201" s="26">
        <f t="shared" ref="W3201:W3234" si="2256">V3201</f>
        <v>1</v>
      </c>
      <c r="Y3201" s="21">
        <v>20</v>
      </c>
      <c r="Z3201" s="22">
        <f t="shared" si="2253"/>
        <v>1088</v>
      </c>
      <c r="AA3201" s="20" t="s">
        <v>2218</v>
      </c>
      <c r="AB3201" s="22"/>
      <c r="AC3201" s="22">
        <v>1</v>
      </c>
      <c r="AD3201" s="22"/>
      <c r="AE3201" s="22">
        <f t="shared" ref="AE3201:AE3207" si="2257">N3201</f>
        <v>1088</v>
      </c>
      <c r="AF3201" s="22">
        <f t="shared" ref="AF3201:AF3234" si="2258">N3201</f>
        <v>1088</v>
      </c>
      <c r="AG3201" s="20"/>
      <c r="AH3201" s="22"/>
      <c r="AI3201" s="22"/>
      <c r="AJ3201" s="22">
        <f t="shared" ref="AJ3201:AJ3202" si="2259">N3201</f>
        <v>1088</v>
      </c>
      <c r="AK3201" s="22">
        <f>IF(O3201="(传统)XDSL",VLOOKUP(S3201,[2]直销续费率明细!C:I,7,FALSE)*1,IF(O3201="GPON+XDSL",VLOOKUP(S3201,[2]直销续费率明细!C:I,7,FALSE)*1,VLOOKUP(S3201,[2]直销续费率明细!C:I,5,FALSE)*1))</f>
        <v>25</v>
      </c>
      <c r="AL3201" s="22" t="s">
        <v>1300</v>
      </c>
      <c r="AM3201" s="22"/>
      <c r="AN3201" s="22"/>
      <c r="AO3201" s="22" t="s">
        <v>3441</v>
      </c>
      <c r="AP3201" s="22" t="s">
        <v>1301</v>
      </c>
      <c r="AS3201" s="20">
        <f>IF(Y3201&gt;=10,VLOOKUP(U3201,[2]提成计算!B:T,19,FALSE),VLOOKUP(U3201,[2]提成计算!B:T,18,FALSE))</f>
        <v>0.09</v>
      </c>
      <c r="AT3201" s="20">
        <f t="shared" ref="AT3201:AT3202" si="2260">IF(AD3201*AS3201&gt;0,AD3201*AS3201,AE3201*AS3201)</f>
        <v>97.92</v>
      </c>
      <c r="AU3201" s="20">
        <f t="shared" ref="AU3201:AU3202" si="2261">IF(AND(AK3201&lt;0,AK3201+AT3201&lt;0),-AT3201,AK3201)</f>
        <v>25</v>
      </c>
    </row>
    <row r="3202" spans="1:47" x14ac:dyDescent="0.15">
      <c r="A3202" s="21" t="s">
        <v>1273</v>
      </c>
      <c r="B3202" s="20" t="s">
        <v>918</v>
      </c>
      <c r="C3202" s="20" t="s">
        <v>1050</v>
      </c>
      <c r="D3202" s="20" t="s">
        <v>1070</v>
      </c>
      <c r="E3202" s="20" t="s">
        <v>4053</v>
      </c>
      <c r="F3202" s="20" t="s">
        <v>1250</v>
      </c>
      <c r="G3202" s="20" t="s">
        <v>4365</v>
      </c>
      <c r="H3202" s="20"/>
      <c r="I3202" s="20">
        <v>13642375370</v>
      </c>
      <c r="J3202" s="20" t="s">
        <v>924</v>
      </c>
      <c r="K3202" s="20" t="s">
        <v>3729</v>
      </c>
      <c r="L3202" s="20" t="s">
        <v>1299</v>
      </c>
      <c r="M3202" s="20">
        <v>888</v>
      </c>
      <c r="N3202" s="20">
        <v>888</v>
      </c>
      <c r="O3202" s="20" t="s">
        <v>927</v>
      </c>
      <c r="P3202" s="20" t="s">
        <v>50</v>
      </c>
      <c r="Q3202" s="28"/>
      <c r="R3202" s="21" t="s">
        <v>104</v>
      </c>
      <c r="S3202" s="25" t="s">
        <v>1304</v>
      </c>
      <c r="T3202" s="21" t="s">
        <v>53</v>
      </c>
      <c r="U3202" s="21" t="s">
        <v>3730</v>
      </c>
      <c r="V3202" s="46">
        <v>1</v>
      </c>
      <c r="W3202" s="26">
        <f t="shared" si="2256"/>
        <v>1</v>
      </c>
      <c r="Y3202" s="21">
        <v>12</v>
      </c>
      <c r="Z3202" s="22">
        <f t="shared" si="2253"/>
        <v>888</v>
      </c>
      <c r="AA3202" s="20" t="s">
        <v>3440</v>
      </c>
      <c r="AB3202" s="22"/>
      <c r="AC3202" s="22">
        <v>1</v>
      </c>
      <c r="AD3202" s="22"/>
      <c r="AE3202" s="22">
        <f t="shared" si="2257"/>
        <v>888</v>
      </c>
      <c r="AF3202" s="22">
        <f t="shared" si="2258"/>
        <v>888</v>
      </c>
      <c r="AG3202" s="20"/>
      <c r="AH3202" s="22"/>
      <c r="AI3202" s="22"/>
      <c r="AJ3202" s="22">
        <f t="shared" si="2259"/>
        <v>888</v>
      </c>
      <c r="AK3202" s="22">
        <f>IF(O3202="(传统)XDSL",VLOOKUP(S3202,[2]直销续费率明细!C:I,7,FALSE)*1,IF(O3202="GPON+XDSL",VLOOKUP(S3202,[2]直销续费率明细!C:I,7,FALSE)*1,VLOOKUP(S3202,[2]直销续费率明细!C:I,5,FALSE)*1))</f>
        <v>-40</v>
      </c>
      <c r="AL3202" s="22" t="s">
        <v>1300</v>
      </c>
      <c r="AM3202" s="22"/>
      <c r="AN3202" s="22"/>
      <c r="AO3202" s="22" t="s">
        <v>3441</v>
      </c>
      <c r="AP3202" s="22" t="s">
        <v>1301</v>
      </c>
      <c r="AS3202" s="20">
        <f>IF(Y3202&gt;=10,VLOOKUP(U3202,[2]提成计算!B:T,19,FALSE),VLOOKUP(U3202,[2]提成计算!B:T,18,FALSE))</f>
        <v>0.09</v>
      </c>
      <c r="AT3202" s="20">
        <f t="shared" si="2260"/>
        <v>79.92</v>
      </c>
      <c r="AU3202" s="20">
        <f t="shared" si="2261"/>
        <v>-40</v>
      </c>
    </row>
    <row r="3203" spans="1:47" x14ac:dyDescent="0.15">
      <c r="A3203" s="21" t="s">
        <v>1273</v>
      </c>
      <c r="B3203" s="20" t="s">
        <v>918</v>
      </c>
      <c r="C3203" s="20" t="s">
        <v>1050</v>
      </c>
      <c r="D3203" s="20" t="s">
        <v>1070</v>
      </c>
      <c r="E3203" s="20" t="s">
        <v>1710</v>
      </c>
      <c r="F3203" s="20" t="s">
        <v>1250</v>
      </c>
      <c r="G3203" s="20" t="s">
        <v>4366</v>
      </c>
      <c r="H3203" s="20"/>
      <c r="I3203" s="20">
        <v>15217503832</v>
      </c>
      <c r="J3203" s="20" t="s">
        <v>1268</v>
      </c>
      <c r="K3203" s="20" t="s">
        <v>3770</v>
      </c>
      <c r="L3203" s="20" t="s">
        <v>1358</v>
      </c>
      <c r="M3203" s="20">
        <v>1088</v>
      </c>
      <c r="N3203" s="20">
        <v>1088</v>
      </c>
      <c r="O3203" s="20" t="s">
        <v>927</v>
      </c>
      <c r="P3203" s="20" t="s">
        <v>50</v>
      </c>
      <c r="Q3203" s="28"/>
      <c r="R3203" s="21" t="s">
        <v>104</v>
      </c>
      <c r="S3203" s="21"/>
      <c r="T3203" s="21" t="s">
        <v>53</v>
      </c>
      <c r="U3203" s="21" t="s">
        <v>1712</v>
      </c>
      <c r="V3203" s="46">
        <v>1</v>
      </c>
      <c r="W3203" s="26">
        <f t="shared" si="2256"/>
        <v>1</v>
      </c>
      <c r="X3203" s="26">
        <f t="shared" ref="X3203:X3233" si="2262">V3203</f>
        <v>1</v>
      </c>
      <c r="Y3203" s="21">
        <v>10</v>
      </c>
      <c r="Z3203" s="22">
        <f t="shared" si="2253"/>
        <v>1088</v>
      </c>
      <c r="AA3203" s="20" t="s">
        <v>3440</v>
      </c>
      <c r="AB3203" s="22"/>
      <c r="AC3203" s="22">
        <v>1</v>
      </c>
      <c r="AD3203" s="22"/>
      <c r="AE3203" s="22">
        <f t="shared" si="2257"/>
        <v>1088</v>
      </c>
      <c r="AF3203" s="22">
        <f t="shared" si="2258"/>
        <v>1088</v>
      </c>
      <c r="AG3203" s="20">
        <f>N3203</f>
        <v>1088</v>
      </c>
      <c r="AH3203" s="20" t="str">
        <f>VLOOKUP(U3203,[1]提成计算!B:I,8,FALSE)</f>
        <v xml:space="preserve"> </v>
      </c>
      <c r="AI3203" s="20"/>
      <c r="AJ3203" s="22"/>
      <c r="AK3203" s="22"/>
      <c r="AM3203" s="22"/>
      <c r="AN3203" s="22"/>
      <c r="AO3203" s="22" t="s">
        <v>2216</v>
      </c>
      <c r="AP3203" s="22" t="s">
        <v>1301</v>
      </c>
      <c r="AS3203" s="20"/>
      <c r="AT3203" s="20"/>
      <c r="AU3203" s="20"/>
    </row>
    <row r="3204" spans="1:47" x14ac:dyDescent="0.15">
      <c r="A3204" s="21" t="s">
        <v>1273</v>
      </c>
      <c r="B3204" s="20" t="s">
        <v>918</v>
      </c>
      <c r="C3204" s="20" t="s">
        <v>1050</v>
      </c>
      <c r="D3204" s="20" t="s">
        <v>1078</v>
      </c>
      <c r="E3204" s="20" t="s">
        <v>1084</v>
      </c>
      <c r="F3204" s="20" t="s">
        <v>1250</v>
      </c>
      <c r="G3204" s="20" t="s">
        <v>4367</v>
      </c>
      <c r="H3204" s="20"/>
      <c r="I3204" s="20">
        <v>13723555932</v>
      </c>
      <c r="J3204" s="20" t="s">
        <v>924</v>
      </c>
      <c r="K3204" s="20" t="s">
        <v>1086</v>
      </c>
      <c r="L3204" s="20" t="s">
        <v>2268</v>
      </c>
      <c r="M3204" s="20">
        <v>1398</v>
      </c>
      <c r="N3204" s="20">
        <v>1398</v>
      </c>
      <c r="O3204" s="20" t="s">
        <v>927</v>
      </c>
      <c r="P3204" s="20" t="s">
        <v>50</v>
      </c>
      <c r="Q3204" s="28"/>
      <c r="R3204" s="21" t="s">
        <v>1082</v>
      </c>
      <c r="S3204" s="25" t="s">
        <v>1087</v>
      </c>
      <c r="T3204" s="21" t="s">
        <v>53</v>
      </c>
      <c r="U3204" s="21" t="s">
        <v>1088</v>
      </c>
      <c r="V3204" s="46">
        <v>1</v>
      </c>
      <c r="W3204" s="26">
        <f t="shared" si="2256"/>
        <v>1</v>
      </c>
      <c r="Y3204" s="21">
        <v>20</v>
      </c>
      <c r="Z3204" s="22">
        <f t="shared" si="2253"/>
        <v>1398</v>
      </c>
      <c r="AA3204" s="20" t="s">
        <v>2218</v>
      </c>
      <c r="AB3204" s="22"/>
      <c r="AC3204" s="22">
        <v>1</v>
      </c>
      <c r="AD3204" s="22"/>
      <c r="AE3204" s="22">
        <f t="shared" si="2257"/>
        <v>1398</v>
      </c>
      <c r="AF3204" s="22">
        <f t="shared" si="2258"/>
        <v>1398</v>
      </c>
      <c r="AG3204" s="20"/>
      <c r="AH3204" s="22"/>
      <c r="AI3204" s="22"/>
      <c r="AJ3204" s="22">
        <f>N3204</f>
        <v>1398</v>
      </c>
      <c r="AK3204" s="22">
        <f>IF(O3204="(传统)XDSL",VLOOKUP(S3204,[2]直销续费率明细!C:I,7,FALSE)*1,IF(O3204="GPON+XDSL",VLOOKUP(S3204,[2]直销续费率明细!C:I,7,FALSE)*1,VLOOKUP(S3204,[2]直销续费率明细!C:I,5,FALSE)*1))</f>
        <v>25</v>
      </c>
      <c r="AL3204" s="22" t="s">
        <v>1309</v>
      </c>
      <c r="AM3204" s="22"/>
      <c r="AN3204" s="22"/>
      <c r="AO3204" s="22" t="s">
        <v>3441</v>
      </c>
      <c r="AP3204" s="22" t="s">
        <v>1301</v>
      </c>
      <c r="AS3204" s="20">
        <f>IF(Y3204&gt;=10,VLOOKUP(U3204,[2]提成计算!B:T,19,FALSE),VLOOKUP(U3204,[2]提成计算!B:T,18,FALSE))</f>
        <v>0.12</v>
      </c>
      <c r="AT3204" s="20">
        <f t="shared" ref="AT3204" si="2263">IF(AD3204*AS3204&gt;0,AD3204*AS3204,AE3204*AS3204)</f>
        <v>167.76</v>
      </c>
      <c r="AU3204" s="20">
        <f t="shared" ref="AU3204" si="2264">IF(AND(AK3204&lt;0,AK3204+AT3204&lt;0),-AT3204,AK3204)</f>
        <v>25</v>
      </c>
    </row>
    <row r="3205" spans="1:47" x14ac:dyDescent="0.15">
      <c r="A3205" s="21" t="s">
        <v>1273</v>
      </c>
      <c r="B3205" s="20" t="s">
        <v>918</v>
      </c>
      <c r="C3205" s="20" t="s">
        <v>1050</v>
      </c>
      <c r="D3205" s="20" t="s">
        <v>1070</v>
      </c>
      <c r="E3205" s="20" t="s">
        <v>1710</v>
      </c>
      <c r="F3205" s="20" t="s">
        <v>1250</v>
      </c>
      <c r="G3205" s="20" t="s">
        <v>4368</v>
      </c>
      <c r="H3205" s="20"/>
      <c r="I3205" s="20">
        <v>13713072580</v>
      </c>
      <c r="J3205" s="20" t="s">
        <v>1268</v>
      </c>
      <c r="K3205" s="20" t="s">
        <v>3770</v>
      </c>
      <c r="L3205" s="20" t="s">
        <v>1358</v>
      </c>
      <c r="M3205" s="20">
        <v>1088</v>
      </c>
      <c r="N3205" s="20">
        <v>1088</v>
      </c>
      <c r="O3205" s="20" t="s">
        <v>927</v>
      </c>
      <c r="P3205" s="20" t="s">
        <v>50</v>
      </c>
      <c r="Q3205" s="28"/>
      <c r="R3205" s="21" t="s">
        <v>104</v>
      </c>
      <c r="S3205" s="21"/>
      <c r="T3205" s="21" t="s">
        <v>53</v>
      </c>
      <c r="U3205" s="21" t="s">
        <v>1712</v>
      </c>
      <c r="V3205" s="46">
        <v>1</v>
      </c>
      <c r="W3205" s="26">
        <f t="shared" si="2256"/>
        <v>1</v>
      </c>
      <c r="X3205" s="26">
        <f t="shared" si="2262"/>
        <v>1</v>
      </c>
      <c r="Y3205" s="21">
        <v>10</v>
      </c>
      <c r="Z3205" s="22">
        <f t="shared" si="2253"/>
        <v>1088</v>
      </c>
      <c r="AA3205" s="20" t="s">
        <v>3440</v>
      </c>
      <c r="AB3205" s="22"/>
      <c r="AC3205" s="22">
        <v>1</v>
      </c>
      <c r="AD3205" s="22"/>
      <c r="AE3205" s="22">
        <f t="shared" si="2257"/>
        <v>1088</v>
      </c>
      <c r="AF3205" s="22">
        <f t="shared" si="2258"/>
        <v>1088</v>
      </c>
      <c r="AG3205" s="20">
        <f>N3205</f>
        <v>1088</v>
      </c>
      <c r="AH3205" s="20" t="str">
        <f>VLOOKUP(U3205,[1]提成计算!B:I,8,FALSE)</f>
        <v xml:space="preserve"> </v>
      </c>
      <c r="AI3205" s="20"/>
      <c r="AJ3205" s="22"/>
      <c r="AK3205" s="22"/>
      <c r="AM3205" s="22"/>
      <c r="AN3205" s="22"/>
      <c r="AO3205" s="22" t="s">
        <v>3441</v>
      </c>
      <c r="AP3205" s="22" t="s">
        <v>1301</v>
      </c>
      <c r="AS3205" s="20"/>
      <c r="AT3205" s="20"/>
      <c r="AU3205" s="20"/>
    </row>
    <row r="3206" spans="1:47" x14ac:dyDescent="0.15">
      <c r="A3206" s="21" t="s">
        <v>1273</v>
      </c>
      <c r="B3206" s="20" t="s">
        <v>918</v>
      </c>
      <c r="C3206" s="20" t="s">
        <v>1050</v>
      </c>
      <c r="D3206" s="20" t="s">
        <v>1070</v>
      </c>
      <c r="E3206" s="20" t="s">
        <v>1302</v>
      </c>
      <c r="F3206" s="20" t="s">
        <v>1250</v>
      </c>
      <c r="G3206" s="20" t="s">
        <v>4369</v>
      </c>
      <c r="H3206" s="20"/>
      <c r="I3206" s="20">
        <v>13649863887</v>
      </c>
      <c r="J3206" s="20" t="s">
        <v>924</v>
      </c>
      <c r="K3206" s="20" t="s">
        <v>3729</v>
      </c>
      <c r="L3206" s="20" t="s">
        <v>1299</v>
      </c>
      <c r="M3206" s="20">
        <v>888</v>
      </c>
      <c r="N3206" s="20">
        <v>888</v>
      </c>
      <c r="O3206" s="20" t="s">
        <v>927</v>
      </c>
      <c r="P3206" s="20" t="s">
        <v>50</v>
      </c>
      <c r="Q3206" s="28"/>
      <c r="R3206" s="21" t="s">
        <v>104</v>
      </c>
      <c r="S3206" s="25" t="s">
        <v>1304</v>
      </c>
      <c r="T3206" s="21" t="s">
        <v>53</v>
      </c>
      <c r="U3206" s="21" t="s">
        <v>3730</v>
      </c>
      <c r="V3206" s="46">
        <v>1</v>
      </c>
      <c r="W3206" s="26">
        <f t="shared" si="2256"/>
        <v>1</v>
      </c>
      <c r="Y3206" s="21">
        <v>12</v>
      </c>
      <c r="Z3206" s="22">
        <f t="shared" si="2253"/>
        <v>888</v>
      </c>
      <c r="AA3206" s="20" t="s">
        <v>3440</v>
      </c>
      <c r="AB3206" s="22"/>
      <c r="AC3206" s="22">
        <v>1</v>
      </c>
      <c r="AD3206" s="22"/>
      <c r="AE3206" s="22">
        <f t="shared" si="2257"/>
        <v>888</v>
      </c>
      <c r="AF3206" s="22">
        <f t="shared" si="2258"/>
        <v>888</v>
      </c>
      <c r="AG3206" s="20"/>
      <c r="AH3206" s="22"/>
      <c r="AI3206" s="22"/>
      <c r="AJ3206" s="22">
        <f>N3206</f>
        <v>888</v>
      </c>
      <c r="AK3206" s="22">
        <f>IF(O3206="(传统)XDSL",VLOOKUP(S3206,[2]直销续费率明细!C:I,7,FALSE)*1,IF(O3206="GPON+XDSL",VLOOKUP(S3206,[2]直销续费率明细!C:I,7,FALSE)*1,VLOOKUP(S3206,[2]直销续费率明细!C:I,5,FALSE)*1))</f>
        <v>-40</v>
      </c>
      <c r="AL3206" s="22" t="s">
        <v>1309</v>
      </c>
      <c r="AM3206" s="22"/>
      <c r="AN3206" s="22"/>
      <c r="AO3206" s="22" t="s">
        <v>3441</v>
      </c>
      <c r="AP3206" s="22" t="s">
        <v>1301</v>
      </c>
      <c r="AS3206" s="20">
        <f>IF(Y3206&gt;=10,VLOOKUP(U3206,[2]提成计算!B:T,19,FALSE),VLOOKUP(U3206,[2]提成计算!B:T,18,FALSE))</f>
        <v>0.09</v>
      </c>
      <c r="AT3206" s="20">
        <f t="shared" ref="AT3206" si="2265">IF(AD3206*AS3206&gt;0,AD3206*AS3206,AE3206*AS3206)</f>
        <v>79.92</v>
      </c>
      <c r="AU3206" s="20">
        <f t="shared" ref="AU3206" si="2266">IF(AND(AK3206&lt;0,AK3206+AT3206&lt;0),-AT3206,AK3206)</f>
        <v>-40</v>
      </c>
    </row>
    <row r="3207" spans="1:47" x14ac:dyDescent="0.15">
      <c r="A3207" s="21" t="s">
        <v>1273</v>
      </c>
      <c r="B3207" s="20" t="s">
        <v>918</v>
      </c>
      <c r="C3207" s="20" t="s">
        <v>1050</v>
      </c>
      <c r="D3207" s="20" t="s">
        <v>1062</v>
      </c>
      <c r="E3207" s="20" t="s">
        <v>4010</v>
      </c>
      <c r="F3207" s="20" t="s">
        <v>1250</v>
      </c>
      <c r="G3207" s="20" t="s">
        <v>4370</v>
      </c>
      <c r="H3207" s="20"/>
      <c r="I3207" s="20">
        <v>13539063436</v>
      </c>
      <c r="J3207" s="20" t="s">
        <v>3444</v>
      </c>
      <c r="K3207" s="20" t="s">
        <v>1057</v>
      </c>
      <c r="L3207" s="20" t="s">
        <v>1376</v>
      </c>
      <c r="M3207" s="20">
        <v>1088</v>
      </c>
      <c r="N3207" s="20">
        <v>1088</v>
      </c>
      <c r="O3207" s="20" t="s">
        <v>927</v>
      </c>
      <c r="P3207" s="20" t="s">
        <v>50</v>
      </c>
      <c r="Q3207" s="28" t="s">
        <v>3444</v>
      </c>
      <c r="R3207" s="21" t="s">
        <v>1059</v>
      </c>
      <c r="S3207" s="21"/>
      <c r="T3207" s="21" t="s">
        <v>53</v>
      </c>
      <c r="U3207" s="21" t="s">
        <v>1061</v>
      </c>
      <c r="V3207" s="46">
        <v>1</v>
      </c>
      <c r="W3207" s="26">
        <f t="shared" si="2256"/>
        <v>1</v>
      </c>
      <c r="X3207" s="26">
        <f t="shared" si="2262"/>
        <v>1</v>
      </c>
      <c r="Y3207" s="21">
        <v>10</v>
      </c>
      <c r="Z3207" s="22">
        <f t="shared" si="2253"/>
        <v>1088</v>
      </c>
      <c r="AA3207" s="20" t="s">
        <v>3440</v>
      </c>
      <c r="AB3207" s="22"/>
      <c r="AC3207" s="22">
        <v>1</v>
      </c>
      <c r="AD3207" s="22"/>
      <c r="AE3207" s="22">
        <f t="shared" si="2257"/>
        <v>1088</v>
      </c>
      <c r="AF3207" s="22">
        <f t="shared" si="2258"/>
        <v>1088</v>
      </c>
      <c r="AG3207" s="20">
        <f t="shared" ref="AG3207:AG3208" si="2267">N3207</f>
        <v>1088</v>
      </c>
      <c r="AH3207" s="20" t="str">
        <f>VLOOKUP(U3207,[1]提成计算!B:I,8,FALSE)</f>
        <v>否</v>
      </c>
      <c r="AI3207" s="20"/>
      <c r="AJ3207" s="22"/>
      <c r="AK3207" s="22"/>
      <c r="AM3207" s="22"/>
      <c r="AN3207" s="22"/>
      <c r="AO3207" s="22" t="s">
        <v>3441</v>
      </c>
      <c r="AP3207" s="22" t="s">
        <v>1301</v>
      </c>
      <c r="AS3207" s="20"/>
      <c r="AT3207" s="20"/>
      <c r="AU3207" s="20"/>
    </row>
    <row r="3208" spans="1:47" x14ac:dyDescent="0.15">
      <c r="A3208" s="21" t="s">
        <v>1273</v>
      </c>
      <c r="B3208" s="20" t="s">
        <v>918</v>
      </c>
      <c r="C3208" s="20" t="s">
        <v>1050</v>
      </c>
      <c r="D3208" s="20" t="s">
        <v>1051</v>
      </c>
      <c r="E3208" s="20" t="s">
        <v>1817</v>
      </c>
      <c r="F3208" s="20" t="s">
        <v>1250</v>
      </c>
      <c r="G3208" s="20" t="s">
        <v>4371</v>
      </c>
      <c r="H3208" s="20"/>
      <c r="I3208" s="20">
        <v>13826960298</v>
      </c>
      <c r="J3208" s="20" t="s">
        <v>1268</v>
      </c>
      <c r="K3208" s="20" t="s">
        <v>896</v>
      </c>
      <c r="L3208" s="20" t="s">
        <v>1939</v>
      </c>
      <c r="M3208" s="20">
        <v>680</v>
      </c>
      <c r="N3208" s="20">
        <v>680</v>
      </c>
      <c r="O3208" s="20" t="s">
        <v>1262</v>
      </c>
      <c r="P3208" s="20" t="s">
        <v>50</v>
      </c>
      <c r="Q3208" s="28"/>
      <c r="R3208" s="21" t="s">
        <v>121</v>
      </c>
      <c r="S3208" s="21"/>
      <c r="T3208" s="21" t="s">
        <v>53</v>
      </c>
      <c r="U3208" s="21" t="s">
        <v>897</v>
      </c>
      <c r="V3208" s="46">
        <v>1</v>
      </c>
      <c r="W3208" s="26">
        <f t="shared" si="2256"/>
        <v>1</v>
      </c>
      <c r="X3208" s="26">
        <f t="shared" si="2262"/>
        <v>1</v>
      </c>
      <c r="Y3208" s="21">
        <v>4</v>
      </c>
      <c r="Z3208" s="22">
        <f t="shared" si="2253"/>
        <v>680</v>
      </c>
      <c r="AA3208" s="20" t="s">
        <v>3440</v>
      </c>
      <c r="AB3208" s="22">
        <v>1</v>
      </c>
      <c r="AC3208" s="22"/>
      <c r="AD3208" s="22">
        <f>N3208</f>
        <v>680</v>
      </c>
      <c r="AE3208" s="22"/>
      <c r="AF3208" s="22">
        <f t="shared" si="2258"/>
        <v>680</v>
      </c>
      <c r="AG3208" s="20">
        <f t="shared" si="2267"/>
        <v>680</v>
      </c>
      <c r="AH3208" s="20" t="str">
        <f>VLOOKUP(U3208,[1]提成计算!B:I,8,FALSE)</f>
        <v xml:space="preserve"> </v>
      </c>
      <c r="AI3208" s="20"/>
      <c r="AJ3208" s="22"/>
      <c r="AK3208" s="22"/>
      <c r="AM3208" s="22"/>
      <c r="AN3208" s="22"/>
      <c r="AO3208" s="22" t="s">
        <v>2216</v>
      </c>
      <c r="AP3208" s="22" t="s">
        <v>1301</v>
      </c>
      <c r="AS3208" s="20"/>
      <c r="AT3208" s="20"/>
      <c r="AU3208" s="20"/>
    </row>
    <row r="3209" spans="1:47" x14ac:dyDescent="0.15">
      <c r="A3209" s="21" t="s">
        <v>1273</v>
      </c>
      <c r="B3209" s="20" t="s">
        <v>918</v>
      </c>
      <c r="C3209" s="20" t="s">
        <v>1050</v>
      </c>
      <c r="D3209" s="20" t="s">
        <v>1051</v>
      </c>
      <c r="E3209" s="20" t="s">
        <v>1096</v>
      </c>
      <c r="F3209" s="20" t="s">
        <v>1250</v>
      </c>
      <c r="G3209" s="20" t="s">
        <v>4372</v>
      </c>
      <c r="H3209" s="20"/>
      <c r="I3209" s="20">
        <v>13713320499</v>
      </c>
      <c r="J3209" s="20" t="s">
        <v>924</v>
      </c>
      <c r="K3209" s="20" t="s">
        <v>685</v>
      </c>
      <c r="L3209" s="20" t="s">
        <v>1299</v>
      </c>
      <c r="M3209" s="20">
        <v>888</v>
      </c>
      <c r="N3209" s="20">
        <v>888</v>
      </c>
      <c r="O3209" s="20" t="s">
        <v>927</v>
      </c>
      <c r="P3209" s="20" t="s">
        <v>50</v>
      </c>
      <c r="Q3209" s="28"/>
      <c r="R3209" s="21" t="s">
        <v>121</v>
      </c>
      <c r="S3209" s="25" t="s">
        <v>1054</v>
      </c>
      <c r="T3209" s="21" t="s">
        <v>53</v>
      </c>
      <c r="U3209" s="21" t="s">
        <v>686</v>
      </c>
      <c r="V3209" s="46">
        <v>1</v>
      </c>
      <c r="W3209" s="26">
        <f t="shared" si="2256"/>
        <v>1</v>
      </c>
      <c r="Y3209" s="21">
        <v>12</v>
      </c>
      <c r="Z3209" s="22">
        <f t="shared" si="2253"/>
        <v>888</v>
      </c>
      <c r="AA3209" s="20" t="s">
        <v>2218</v>
      </c>
      <c r="AB3209" s="22"/>
      <c r="AC3209" s="22">
        <v>1</v>
      </c>
      <c r="AD3209" s="22"/>
      <c r="AE3209" s="22">
        <f t="shared" ref="AE3209:AE3213" si="2268">N3209</f>
        <v>888</v>
      </c>
      <c r="AF3209" s="22">
        <f t="shared" si="2258"/>
        <v>888</v>
      </c>
      <c r="AG3209" s="20"/>
      <c r="AH3209" s="22"/>
      <c r="AI3209" s="22"/>
      <c r="AJ3209" s="22">
        <f t="shared" ref="AJ3209:AJ3210" si="2269">N3209</f>
        <v>888</v>
      </c>
      <c r="AK3209" s="22">
        <f>IF(O3209="(传统)XDSL",VLOOKUP(S3209,[2]直销续费率明细!C:I,7,FALSE)*1,IF(O3209="GPON+XDSL",VLOOKUP(S3209,[2]直销续费率明细!C:I,7,FALSE)*1,VLOOKUP(S3209,[2]直销续费率明细!C:I,5,FALSE)*1))</f>
        <v>25</v>
      </c>
      <c r="AL3209" s="22" t="s">
        <v>1309</v>
      </c>
      <c r="AM3209" s="22"/>
      <c r="AN3209" s="22"/>
      <c r="AO3209" s="22" t="s">
        <v>3441</v>
      </c>
      <c r="AP3209" s="22" t="s">
        <v>1301</v>
      </c>
      <c r="AS3209" s="20">
        <f>IF(Y3209&gt;=10,VLOOKUP(U3209,[2]提成计算!B:T,19,FALSE),VLOOKUP(U3209,[2]提成计算!B:T,18,FALSE))</f>
        <v>0.09</v>
      </c>
      <c r="AT3209" s="20">
        <f t="shared" ref="AT3209:AT3210" si="2270">IF(AD3209*AS3209&gt;0,AD3209*AS3209,AE3209*AS3209)</f>
        <v>79.92</v>
      </c>
      <c r="AU3209" s="20">
        <f t="shared" ref="AU3209:AU3210" si="2271">IF(AND(AK3209&lt;0,AK3209+AT3209&lt;0),-AT3209,AK3209)</f>
        <v>25</v>
      </c>
    </row>
    <row r="3210" spans="1:47" x14ac:dyDescent="0.15">
      <c r="A3210" s="21" t="s">
        <v>1273</v>
      </c>
      <c r="B3210" s="20" t="s">
        <v>918</v>
      </c>
      <c r="C3210" s="20" t="s">
        <v>1050</v>
      </c>
      <c r="D3210" s="20" t="s">
        <v>1070</v>
      </c>
      <c r="E3210" s="20" t="s">
        <v>1076</v>
      </c>
      <c r="F3210" s="20" t="s">
        <v>1250</v>
      </c>
      <c r="G3210" s="20" t="s">
        <v>4373</v>
      </c>
      <c r="H3210" s="20"/>
      <c r="I3210" s="20">
        <v>13798858302</v>
      </c>
      <c r="J3210" s="20" t="s">
        <v>924</v>
      </c>
      <c r="K3210" s="20" t="s">
        <v>205</v>
      </c>
      <c r="L3210" s="20" t="s">
        <v>2137</v>
      </c>
      <c r="M3210" s="20">
        <v>1408</v>
      </c>
      <c r="N3210" s="20">
        <v>1408</v>
      </c>
      <c r="O3210" s="20" t="s">
        <v>927</v>
      </c>
      <c r="P3210" s="20" t="s">
        <v>50</v>
      </c>
      <c r="Q3210" s="28"/>
      <c r="R3210" s="21" t="s">
        <v>104</v>
      </c>
      <c r="S3210" s="25" t="s">
        <v>1090</v>
      </c>
      <c r="T3210" s="21" t="s">
        <v>53</v>
      </c>
      <c r="U3210" s="21" t="s">
        <v>206</v>
      </c>
      <c r="V3210" s="46">
        <v>1</v>
      </c>
      <c r="W3210" s="26">
        <f t="shared" si="2256"/>
        <v>1</v>
      </c>
      <c r="Y3210" s="21">
        <v>12</v>
      </c>
      <c r="Z3210" s="22">
        <f t="shared" si="2253"/>
        <v>1408</v>
      </c>
      <c r="AA3210" s="20" t="s">
        <v>3440</v>
      </c>
      <c r="AB3210" s="22"/>
      <c r="AC3210" s="22">
        <v>1</v>
      </c>
      <c r="AD3210" s="22"/>
      <c r="AE3210" s="22">
        <f t="shared" si="2268"/>
        <v>1408</v>
      </c>
      <c r="AF3210" s="22">
        <f t="shared" si="2258"/>
        <v>1408</v>
      </c>
      <c r="AG3210" s="20"/>
      <c r="AH3210" s="22"/>
      <c r="AI3210" s="22"/>
      <c r="AJ3210" s="22">
        <f t="shared" si="2269"/>
        <v>1408</v>
      </c>
      <c r="AK3210" s="22">
        <f>IF(O3210="(传统)XDSL",VLOOKUP(S3210,[2]直销续费率明细!C:I,7,FALSE)*1,IF(O3210="GPON+XDSL",VLOOKUP(S3210,[2]直销续费率明细!C:I,7,FALSE)*1,VLOOKUP(S3210,[2]直销续费率明细!C:I,5,FALSE)*1))</f>
        <v>0</v>
      </c>
      <c r="AL3210" s="22" t="s">
        <v>1309</v>
      </c>
      <c r="AM3210" s="22"/>
      <c r="AN3210" s="22"/>
      <c r="AO3210" s="22" t="s">
        <v>3441</v>
      </c>
      <c r="AP3210" s="22" t="s">
        <v>1301</v>
      </c>
      <c r="AS3210" s="20">
        <f>IF(Y3210&gt;=10,VLOOKUP(U3210,[2]提成计算!B:T,19,FALSE),VLOOKUP(U3210,[2]提成计算!B:T,18,FALSE))</f>
        <v>0.1</v>
      </c>
      <c r="AT3210" s="20">
        <f t="shared" si="2270"/>
        <v>140.80000000000001</v>
      </c>
      <c r="AU3210" s="20">
        <f t="shared" si="2271"/>
        <v>0</v>
      </c>
    </row>
    <row r="3211" spans="1:47" x14ac:dyDescent="0.15">
      <c r="A3211" s="21" t="s">
        <v>1273</v>
      </c>
      <c r="B3211" s="20" t="s">
        <v>918</v>
      </c>
      <c r="C3211" s="20" t="s">
        <v>1050</v>
      </c>
      <c r="D3211" s="20" t="s">
        <v>1065</v>
      </c>
      <c r="E3211" s="20" t="s">
        <v>1552</v>
      </c>
      <c r="F3211" s="20" t="s">
        <v>1250</v>
      </c>
      <c r="G3211" s="20" t="s">
        <v>4374</v>
      </c>
      <c r="H3211" s="20"/>
      <c r="I3211" s="20">
        <v>13527995529</v>
      </c>
      <c r="J3211" s="20" t="s">
        <v>1268</v>
      </c>
      <c r="K3211" s="20" t="s">
        <v>124</v>
      </c>
      <c r="L3211" s="20" t="s">
        <v>1376</v>
      </c>
      <c r="M3211" s="20">
        <v>1088</v>
      </c>
      <c r="N3211" s="20">
        <v>1088</v>
      </c>
      <c r="O3211" s="20" t="s">
        <v>927</v>
      </c>
      <c r="P3211" s="20" t="s">
        <v>50</v>
      </c>
      <c r="Q3211" s="28"/>
      <c r="R3211" s="21" t="s">
        <v>69</v>
      </c>
      <c r="S3211" s="21"/>
      <c r="T3211" s="21" t="s">
        <v>53</v>
      </c>
      <c r="U3211" s="21" t="s">
        <v>125</v>
      </c>
      <c r="V3211" s="46">
        <v>1</v>
      </c>
      <c r="W3211" s="26">
        <f t="shared" si="2256"/>
        <v>1</v>
      </c>
      <c r="X3211" s="26">
        <f t="shared" si="2262"/>
        <v>1</v>
      </c>
      <c r="Y3211" s="21">
        <v>10</v>
      </c>
      <c r="Z3211" s="22">
        <f t="shared" si="2253"/>
        <v>1088</v>
      </c>
      <c r="AA3211" s="20" t="s">
        <v>3440</v>
      </c>
      <c r="AB3211" s="22"/>
      <c r="AC3211" s="22">
        <v>1</v>
      </c>
      <c r="AD3211" s="22"/>
      <c r="AE3211" s="22">
        <f t="shared" si="2268"/>
        <v>1088</v>
      </c>
      <c r="AF3211" s="22">
        <f t="shared" si="2258"/>
        <v>1088</v>
      </c>
      <c r="AG3211" s="20">
        <f t="shared" ref="AG3211:AG3213" si="2272">N3211</f>
        <v>1088</v>
      </c>
      <c r="AH3211" s="20" t="str">
        <f>VLOOKUP(U3211,[1]提成计算!B:I,8,FALSE)</f>
        <v xml:space="preserve"> </v>
      </c>
      <c r="AI3211" s="20"/>
      <c r="AJ3211" s="22"/>
      <c r="AK3211" s="22"/>
      <c r="AM3211" s="22"/>
      <c r="AN3211" s="22"/>
      <c r="AO3211" s="22" t="s">
        <v>3441</v>
      </c>
      <c r="AP3211" s="22" t="s">
        <v>1301</v>
      </c>
      <c r="AS3211" s="20"/>
      <c r="AT3211" s="20"/>
      <c r="AU3211" s="20"/>
    </row>
    <row r="3212" spans="1:47" x14ac:dyDescent="0.15">
      <c r="A3212" s="21" t="s">
        <v>1273</v>
      </c>
      <c r="B3212" s="20" t="s">
        <v>918</v>
      </c>
      <c r="C3212" s="20" t="s">
        <v>1050</v>
      </c>
      <c r="D3212" s="20" t="s">
        <v>1070</v>
      </c>
      <c r="E3212" s="20" t="s">
        <v>1430</v>
      </c>
      <c r="F3212" s="20" t="s">
        <v>1250</v>
      </c>
      <c r="G3212" s="20" t="s">
        <v>4375</v>
      </c>
      <c r="H3212" s="20"/>
      <c r="I3212" s="20">
        <v>13751391349</v>
      </c>
      <c r="J3212" s="20" t="s">
        <v>1268</v>
      </c>
      <c r="K3212" s="20" t="s">
        <v>3751</v>
      </c>
      <c r="L3212" s="20" t="s">
        <v>1358</v>
      </c>
      <c r="M3212" s="20">
        <v>1088</v>
      </c>
      <c r="N3212" s="20">
        <v>1088</v>
      </c>
      <c r="O3212" s="20" t="s">
        <v>927</v>
      </c>
      <c r="P3212" s="20" t="s">
        <v>50</v>
      </c>
      <c r="Q3212" s="28"/>
      <c r="R3212" s="21" t="s">
        <v>104</v>
      </c>
      <c r="S3212" s="21"/>
      <c r="T3212" s="21" t="s">
        <v>53</v>
      </c>
      <c r="U3212" s="21" t="s">
        <v>1733</v>
      </c>
      <c r="V3212" s="46">
        <v>1</v>
      </c>
      <c r="W3212" s="26">
        <f t="shared" si="2256"/>
        <v>1</v>
      </c>
      <c r="X3212" s="26">
        <f t="shared" si="2262"/>
        <v>1</v>
      </c>
      <c r="Y3212" s="21">
        <v>10</v>
      </c>
      <c r="Z3212" s="22">
        <f t="shared" si="2253"/>
        <v>1088</v>
      </c>
      <c r="AA3212" s="20" t="s">
        <v>3440</v>
      </c>
      <c r="AB3212" s="22"/>
      <c r="AC3212" s="22">
        <v>1</v>
      </c>
      <c r="AD3212" s="22"/>
      <c r="AE3212" s="22">
        <f t="shared" si="2268"/>
        <v>1088</v>
      </c>
      <c r="AF3212" s="22">
        <f t="shared" si="2258"/>
        <v>1088</v>
      </c>
      <c r="AG3212" s="20">
        <f t="shared" si="2272"/>
        <v>1088</v>
      </c>
      <c r="AH3212" s="20" t="str">
        <f>VLOOKUP(U3212,[1]提成计算!B:I,8,FALSE)</f>
        <v xml:space="preserve"> </v>
      </c>
      <c r="AI3212" s="20"/>
      <c r="AJ3212" s="22"/>
      <c r="AK3212" s="22"/>
      <c r="AM3212" s="22"/>
      <c r="AN3212" s="22"/>
      <c r="AO3212" s="22" t="s">
        <v>3441</v>
      </c>
      <c r="AP3212" s="22" t="s">
        <v>1301</v>
      </c>
      <c r="AS3212" s="20"/>
      <c r="AT3212" s="20"/>
      <c r="AU3212" s="20"/>
    </row>
    <row r="3213" spans="1:47" x14ac:dyDescent="0.15">
      <c r="A3213" s="21" t="s">
        <v>1273</v>
      </c>
      <c r="B3213" s="20" t="s">
        <v>918</v>
      </c>
      <c r="C3213" s="20" t="s">
        <v>1050</v>
      </c>
      <c r="D3213" s="20" t="s">
        <v>1065</v>
      </c>
      <c r="E3213" s="20" t="s">
        <v>1066</v>
      </c>
      <c r="F3213" s="20" t="s">
        <v>1250</v>
      </c>
      <c r="G3213" s="20" t="s">
        <v>4376</v>
      </c>
      <c r="H3213" s="20"/>
      <c r="I3213" s="20">
        <v>13538006376</v>
      </c>
      <c r="J3213" s="20" t="s">
        <v>1268</v>
      </c>
      <c r="K3213" s="20" t="s">
        <v>3739</v>
      </c>
      <c r="L3213" s="20" t="s">
        <v>1898</v>
      </c>
      <c r="M3213" s="20">
        <v>1398</v>
      </c>
      <c r="N3213" s="20">
        <v>1398</v>
      </c>
      <c r="O3213" s="20" t="s">
        <v>927</v>
      </c>
      <c r="P3213" s="20" t="s">
        <v>50</v>
      </c>
      <c r="Q3213" s="28"/>
      <c r="R3213" s="21" t="s">
        <v>69</v>
      </c>
      <c r="S3213" s="21"/>
      <c r="T3213" s="21" t="s">
        <v>53</v>
      </c>
      <c r="U3213" s="21" t="s">
        <v>1803</v>
      </c>
      <c r="V3213" s="46">
        <v>1</v>
      </c>
      <c r="W3213" s="26">
        <f t="shared" si="2256"/>
        <v>1</v>
      </c>
      <c r="X3213" s="26">
        <f t="shared" si="2262"/>
        <v>1</v>
      </c>
      <c r="Y3213" s="21">
        <v>20</v>
      </c>
      <c r="Z3213" s="22">
        <f t="shared" si="2253"/>
        <v>1398</v>
      </c>
      <c r="AA3213" s="20" t="s">
        <v>3440</v>
      </c>
      <c r="AB3213" s="22"/>
      <c r="AC3213" s="22">
        <v>1</v>
      </c>
      <c r="AD3213" s="22"/>
      <c r="AE3213" s="22">
        <f t="shared" si="2268"/>
        <v>1398</v>
      </c>
      <c r="AF3213" s="22">
        <f t="shared" si="2258"/>
        <v>1398</v>
      </c>
      <c r="AG3213" s="20">
        <f t="shared" si="2272"/>
        <v>1398</v>
      </c>
      <c r="AH3213" s="20" t="str">
        <f>VLOOKUP(U3213,[1]提成计算!B:I,8,FALSE)</f>
        <v xml:space="preserve"> </v>
      </c>
      <c r="AI3213" s="20"/>
      <c r="AJ3213" s="22"/>
      <c r="AK3213" s="22"/>
      <c r="AM3213" s="22"/>
      <c r="AN3213" s="22"/>
      <c r="AO3213" s="22" t="s">
        <v>3441</v>
      </c>
      <c r="AP3213" s="22" t="s">
        <v>1301</v>
      </c>
      <c r="AS3213" s="20"/>
      <c r="AT3213" s="20"/>
      <c r="AU3213" s="20"/>
    </row>
    <row r="3214" spans="1:47" x14ac:dyDescent="0.15">
      <c r="A3214" s="21" t="s">
        <v>1273</v>
      </c>
      <c r="B3214" s="20" t="s">
        <v>918</v>
      </c>
      <c r="C3214" s="20" t="s">
        <v>1050</v>
      </c>
      <c r="D3214" s="20" t="s">
        <v>1070</v>
      </c>
      <c r="E3214" s="20" t="s">
        <v>1076</v>
      </c>
      <c r="F3214" s="20" t="s">
        <v>1250</v>
      </c>
      <c r="G3214" s="20" t="s">
        <v>4377</v>
      </c>
      <c r="H3214" s="20"/>
      <c r="I3214" s="20">
        <v>15012993359</v>
      </c>
      <c r="J3214" s="20" t="s">
        <v>924</v>
      </c>
      <c r="K3214" s="20" t="s">
        <v>3770</v>
      </c>
      <c r="L3214" s="20" t="s">
        <v>1947</v>
      </c>
      <c r="M3214" s="20">
        <v>400</v>
      </c>
      <c r="N3214" s="20">
        <v>400</v>
      </c>
      <c r="O3214" s="20" t="s">
        <v>927</v>
      </c>
      <c r="P3214" s="20" t="s">
        <v>50</v>
      </c>
      <c r="Q3214" s="28"/>
      <c r="R3214" s="21" t="s">
        <v>104</v>
      </c>
      <c r="S3214" s="25" t="s">
        <v>1090</v>
      </c>
      <c r="T3214" s="21" t="s">
        <v>53</v>
      </c>
      <c r="U3214" s="21" t="s">
        <v>1712</v>
      </c>
      <c r="V3214" s="46">
        <v>0.5</v>
      </c>
      <c r="W3214" s="26">
        <f t="shared" si="2256"/>
        <v>0.5</v>
      </c>
      <c r="Y3214" s="21">
        <v>4</v>
      </c>
      <c r="Z3214" s="22">
        <f t="shared" si="2253"/>
        <v>400</v>
      </c>
      <c r="AA3214" s="20" t="s">
        <v>3440</v>
      </c>
      <c r="AB3214" s="22">
        <v>1</v>
      </c>
      <c r="AC3214" s="22"/>
      <c r="AD3214" s="22">
        <f>N3214</f>
        <v>400</v>
      </c>
      <c r="AE3214" s="22"/>
      <c r="AF3214" s="22">
        <f t="shared" si="2258"/>
        <v>400</v>
      </c>
      <c r="AG3214" s="20"/>
      <c r="AH3214" s="22"/>
      <c r="AI3214" s="22"/>
      <c r="AJ3214" s="22">
        <f>N3214</f>
        <v>400</v>
      </c>
      <c r="AK3214" s="22">
        <f>IF(O3214="(传统)XDSL",VLOOKUP(S3214,[2]直销续费率明细!C:I,7,FALSE)*1,IF(O3214="GPON+XDSL",VLOOKUP(S3214,[2]直销续费率明细!C:I,7,FALSE)*1,VLOOKUP(S3214,[2]直销续费率明细!C:I,5,FALSE)*1))</f>
        <v>0</v>
      </c>
      <c r="AL3214" s="22" t="s">
        <v>1309</v>
      </c>
      <c r="AM3214" s="22"/>
      <c r="AN3214" s="22"/>
      <c r="AO3214" s="22" t="s">
        <v>2216</v>
      </c>
      <c r="AP3214" s="22" t="s">
        <v>2939</v>
      </c>
      <c r="AS3214" s="20">
        <f>IF(Y3214&gt;=10,VLOOKUP(U3214,[2]提成计算!B:T,19,FALSE),VLOOKUP(U3214,[2]提成计算!B:T,18,FALSE))</f>
        <v>7.0000000000000007E-2</v>
      </c>
      <c r="AT3214" s="20">
        <f t="shared" ref="AT3214" si="2273">IF(AD3214*AS3214&gt;0,AD3214*AS3214,AE3214*AS3214)</f>
        <v>28.000000000000004</v>
      </c>
      <c r="AU3214" s="20">
        <f t="shared" ref="AU3214" si="2274">IF(AND(AK3214&lt;0,AK3214+AT3214&lt;0),-AT3214,AK3214)</f>
        <v>0</v>
      </c>
    </row>
    <row r="3215" spans="1:47" x14ac:dyDescent="0.15">
      <c r="A3215" s="21" t="s">
        <v>1273</v>
      </c>
      <c r="B3215" s="20" t="s">
        <v>918</v>
      </c>
      <c r="C3215" s="20" t="s">
        <v>1050</v>
      </c>
      <c r="D3215" s="20" t="s">
        <v>1070</v>
      </c>
      <c r="E3215" s="20" t="s">
        <v>1071</v>
      </c>
      <c r="F3215" s="20" t="s">
        <v>1250</v>
      </c>
      <c r="G3215" s="20" t="s">
        <v>4378</v>
      </c>
      <c r="H3215" s="20"/>
      <c r="I3215" s="20">
        <v>13532965646</v>
      </c>
      <c r="J3215" s="20" t="s">
        <v>1268</v>
      </c>
      <c r="K3215" s="20" t="s">
        <v>3735</v>
      </c>
      <c r="L3215" s="20" t="s">
        <v>1358</v>
      </c>
      <c r="M3215" s="20">
        <v>1088</v>
      </c>
      <c r="N3215" s="20">
        <v>1088</v>
      </c>
      <c r="O3215" s="20" t="s">
        <v>927</v>
      </c>
      <c r="P3215" s="20" t="s">
        <v>50</v>
      </c>
      <c r="Q3215" s="28"/>
      <c r="R3215" s="21" t="s">
        <v>104</v>
      </c>
      <c r="S3215" s="21"/>
      <c r="T3215" s="21" t="s">
        <v>53</v>
      </c>
      <c r="U3215" s="21" t="s">
        <v>288</v>
      </c>
      <c r="V3215" s="46">
        <v>1</v>
      </c>
      <c r="W3215" s="26">
        <f t="shared" si="2256"/>
        <v>1</v>
      </c>
      <c r="X3215" s="26">
        <f t="shared" si="2262"/>
        <v>1</v>
      </c>
      <c r="Y3215" s="21">
        <v>10</v>
      </c>
      <c r="Z3215" s="22">
        <f t="shared" si="2253"/>
        <v>1088</v>
      </c>
      <c r="AA3215" s="20" t="s">
        <v>2218</v>
      </c>
      <c r="AB3215" s="22"/>
      <c r="AC3215" s="22">
        <v>1</v>
      </c>
      <c r="AD3215" s="22"/>
      <c r="AE3215" s="22">
        <f t="shared" ref="AE3215:AE3227" si="2275">N3215</f>
        <v>1088</v>
      </c>
      <c r="AF3215" s="22">
        <f t="shared" si="2258"/>
        <v>1088</v>
      </c>
      <c r="AG3215" s="20">
        <f>N3215</f>
        <v>1088</v>
      </c>
      <c r="AH3215" s="20" t="str">
        <f>VLOOKUP(U3215,[1]提成计算!B:I,8,FALSE)</f>
        <v>否</v>
      </c>
      <c r="AI3215" s="20"/>
      <c r="AJ3215" s="22"/>
      <c r="AK3215" s="22"/>
      <c r="AM3215" s="22"/>
      <c r="AN3215" s="22"/>
      <c r="AO3215" s="22" t="s">
        <v>3441</v>
      </c>
      <c r="AP3215" s="22" t="s">
        <v>1301</v>
      </c>
      <c r="AS3215" s="20"/>
      <c r="AT3215" s="20"/>
      <c r="AU3215" s="20"/>
    </row>
    <row r="3216" spans="1:47" x14ac:dyDescent="0.15">
      <c r="A3216" s="21" t="s">
        <v>1273</v>
      </c>
      <c r="B3216" s="20" t="s">
        <v>918</v>
      </c>
      <c r="C3216" s="20" t="s">
        <v>1050</v>
      </c>
      <c r="D3216" s="20" t="s">
        <v>1070</v>
      </c>
      <c r="E3216" s="20" t="s">
        <v>1076</v>
      </c>
      <c r="F3216" s="20" t="s">
        <v>1250</v>
      </c>
      <c r="G3216" s="20" t="s">
        <v>4379</v>
      </c>
      <c r="H3216" s="20"/>
      <c r="I3216" s="20">
        <v>13929207856</v>
      </c>
      <c r="J3216" s="20" t="s">
        <v>924</v>
      </c>
      <c r="K3216" s="20" t="s">
        <v>3751</v>
      </c>
      <c r="L3216" s="20" t="s">
        <v>1299</v>
      </c>
      <c r="M3216" s="20">
        <v>888</v>
      </c>
      <c r="N3216" s="20">
        <v>888</v>
      </c>
      <c r="O3216" s="20" t="s">
        <v>927</v>
      </c>
      <c r="P3216" s="20" t="s">
        <v>50</v>
      </c>
      <c r="Q3216" s="28"/>
      <c r="R3216" s="21" t="s">
        <v>104</v>
      </c>
      <c r="S3216" s="25" t="s">
        <v>1090</v>
      </c>
      <c r="T3216" s="21" t="s">
        <v>53</v>
      </c>
      <c r="U3216" s="21" t="s">
        <v>1733</v>
      </c>
      <c r="V3216" s="46">
        <v>1</v>
      </c>
      <c r="W3216" s="26">
        <f t="shared" si="2256"/>
        <v>1</v>
      </c>
      <c r="Y3216" s="21">
        <v>12</v>
      </c>
      <c r="Z3216" s="22">
        <f t="shared" si="2253"/>
        <v>888</v>
      </c>
      <c r="AA3216" s="20" t="s">
        <v>3440</v>
      </c>
      <c r="AB3216" s="22"/>
      <c r="AC3216" s="22">
        <v>1</v>
      </c>
      <c r="AD3216" s="22"/>
      <c r="AE3216" s="22">
        <f t="shared" si="2275"/>
        <v>888</v>
      </c>
      <c r="AF3216" s="22">
        <f t="shared" si="2258"/>
        <v>888</v>
      </c>
      <c r="AG3216" s="20"/>
      <c r="AH3216" s="22"/>
      <c r="AI3216" s="22"/>
      <c r="AJ3216" s="22">
        <f>N3216</f>
        <v>888</v>
      </c>
      <c r="AK3216" s="22">
        <f>IF(O3216="(传统)XDSL",VLOOKUP(S3216,[2]直销续费率明细!C:I,7,FALSE)*1,IF(O3216="GPON+XDSL",VLOOKUP(S3216,[2]直销续费率明细!C:I,7,FALSE)*1,VLOOKUP(S3216,[2]直销续费率明细!C:I,5,FALSE)*1))</f>
        <v>0</v>
      </c>
      <c r="AL3216" s="22" t="s">
        <v>1309</v>
      </c>
      <c r="AM3216" s="22"/>
      <c r="AN3216" s="22"/>
      <c r="AO3216" s="22" t="s">
        <v>3441</v>
      </c>
      <c r="AP3216" s="22" t="s">
        <v>1301</v>
      </c>
      <c r="AS3216" s="20">
        <f>IF(Y3216&gt;=10,VLOOKUP(U3216,[2]提成计算!B:T,19,FALSE),VLOOKUP(U3216,[2]提成计算!B:T,18,FALSE))</f>
        <v>0.09</v>
      </c>
      <c r="AT3216" s="20">
        <f t="shared" ref="AT3216" si="2276">IF(AD3216*AS3216&gt;0,AD3216*AS3216,AE3216*AS3216)</f>
        <v>79.92</v>
      </c>
      <c r="AU3216" s="20">
        <f t="shared" ref="AU3216" si="2277">IF(AND(AK3216&lt;0,AK3216+AT3216&lt;0),-AT3216,AK3216)</f>
        <v>0</v>
      </c>
    </row>
    <row r="3217" spans="1:47" x14ac:dyDescent="0.15">
      <c r="A3217" s="21" t="s">
        <v>1273</v>
      </c>
      <c r="B3217" s="20" t="s">
        <v>918</v>
      </c>
      <c r="C3217" s="20" t="s">
        <v>1050</v>
      </c>
      <c r="D3217" s="20" t="s">
        <v>1078</v>
      </c>
      <c r="E3217" s="20" t="s">
        <v>1084</v>
      </c>
      <c r="F3217" s="20" t="s">
        <v>1250</v>
      </c>
      <c r="G3217" s="20" t="s">
        <v>4380</v>
      </c>
      <c r="H3217" s="20"/>
      <c r="I3217" s="20">
        <v>15013336970</v>
      </c>
      <c r="J3217" s="20" t="s">
        <v>1268</v>
      </c>
      <c r="K3217" s="20" t="s">
        <v>1086</v>
      </c>
      <c r="L3217" s="20" t="s">
        <v>1358</v>
      </c>
      <c r="M3217" s="20">
        <v>1088</v>
      </c>
      <c r="N3217" s="20">
        <v>1088</v>
      </c>
      <c r="O3217" s="20" t="s">
        <v>927</v>
      </c>
      <c r="P3217" s="20" t="s">
        <v>50</v>
      </c>
      <c r="Q3217" s="28"/>
      <c r="R3217" s="21" t="s">
        <v>1082</v>
      </c>
      <c r="S3217" s="21"/>
      <c r="T3217" s="21" t="s">
        <v>53</v>
      </c>
      <c r="U3217" s="21" t="s">
        <v>1088</v>
      </c>
      <c r="V3217" s="46">
        <v>1</v>
      </c>
      <c r="W3217" s="26">
        <f t="shared" si="2256"/>
        <v>1</v>
      </c>
      <c r="X3217" s="26">
        <f t="shared" si="2262"/>
        <v>1</v>
      </c>
      <c r="Y3217" s="21">
        <v>10</v>
      </c>
      <c r="Z3217" s="22">
        <f t="shared" si="2253"/>
        <v>1088</v>
      </c>
      <c r="AA3217" s="20" t="s">
        <v>3440</v>
      </c>
      <c r="AB3217" s="22"/>
      <c r="AC3217" s="22">
        <v>1</v>
      </c>
      <c r="AD3217" s="22"/>
      <c r="AE3217" s="22">
        <f t="shared" si="2275"/>
        <v>1088</v>
      </c>
      <c r="AF3217" s="22">
        <f t="shared" si="2258"/>
        <v>1088</v>
      </c>
      <c r="AG3217" s="20">
        <f t="shared" ref="AG3217:AG3220" si="2278">N3217</f>
        <v>1088</v>
      </c>
      <c r="AH3217" s="20" t="str">
        <f>VLOOKUP(U3217,[1]提成计算!B:I,8,FALSE)</f>
        <v xml:space="preserve"> </v>
      </c>
      <c r="AI3217" s="20"/>
      <c r="AJ3217" s="22"/>
      <c r="AK3217" s="22"/>
      <c r="AM3217" s="22"/>
      <c r="AN3217" s="22"/>
      <c r="AO3217" s="22" t="s">
        <v>3441</v>
      </c>
      <c r="AP3217" s="22" t="s">
        <v>1301</v>
      </c>
      <c r="AS3217" s="20"/>
      <c r="AT3217" s="20"/>
      <c r="AU3217" s="20"/>
    </row>
    <row r="3218" spans="1:47" x14ac:dyDescent="0.15">
      <c r="A3218" s="21" t="s">
        <v>1273</v>
      </c>
      <c r="B3218" s="20" t="s">
        <v>918</v>
      </c>
      <c r="C3218" s="20" t="s">
        <v>1050</v>
      </c>
      <c r="D3218" s="20" t="s">
        <v>1070</v>
      </c>
      <c r="E3218" s="20" t="s">
        <v>3742</v>
      </c>
      <c r="F3218" s="20" t="s">
        <v>1250</v>
      </c>
      <c r="G3218" s="20" t="s">
        <v>4381</v>
      </c>
      <c r="H3218" s="20"/>
      <c r="I3218" s="20">
        <v>13794987567</v>
      </c>
      <c r="J3218" s="20" t="s">
        <v>1268</v>
      </c>
      <c r="K3218" s="20" t="s">
        <v>103</v>
      </c>
      <c r="L3218" s="20" t="s">
        <v>1358</v>
      </c>
      <c r="M3218" s="20">
        <v>1088</v>
      </c>
      <c r="N3218" s="20">
        <v>1088</v>
      </c>
      <c r="O3218" s="20" t="s">
        <v>927</v>
      </c>
      <c r="P3218" s="20" t="s">
        <v>50</v>
      </c>
      <c r="Q3218" s="28"/>
      <c r="R3218" s="21" t="s">
        <v>104</v>
      </c>
      <c r="S3218" s="21"/>
      <c r="T3218" s="21" t="s">
        <v>53</v>
      </c>
      <c r="U3218" s="21" t="s">
        <v>105</v>
      </c>
      <c r="V3218" s="46">
        <v>1</v>
      </c>
      <c r="W3218" s="26">
        <f t="shared" si="2256"/>
        <v>1</v>
      </c>
      <c r="X3218" s="26">
        <f t="shared" si="2262"/>
        <v>1</v>
      </c>
      <c r="Y3218" s="21">
        <v>10</v>
      </c>
      <c r="Z3218" s="22">
        <f t="shared" si="2253"/>
        <v>1088</v>
      </c>
      <c r="AA3218" s="20" t="s">
        <v>3440</v>
      </c>
      <c r="AB3218" s="22"/>
      <c r="AC3218" s="22">
        <v>1</v>
      </c>
      <c r="AD3218" s="22"/>
      <c r="AE3218" s="22">
        <f t="shared" si="2275"/>
        <v>1088</v>
      </c>
      <c r="AF3218" s="22">
        <f t="shared" si="2258"/>
        <v>1088</v>
      </c>
      <c r="AG3218" s="20">
        <f t="shared" si="2278"/>
        <v>1088</v>
      </c>
      <c r="AH3218" s="20" t="str">
        <f>VLOOKUP(U3218,[1]提成计算!B:I,8,FALSE)</f>
        <v xml:space="preserve"> </v>
      </c>
      <c r="AI3218" s="20"/>
      <c r="AJ3218" s="22"/>
      <c r="AK3218" s="22"/>
      <c r="AM3218" s="22"/>
      <c r="AN3218" s="22"/>
      <c r="AO3218" s="22" t="s">
        <v>3441</v>
      </c>
      <c r="AP3218" s="22" t="s">
        <v>1301</v>
      </c>
      <c r="AS3218" s="20"/>
      <c r="AT3218" s="20"/>
      <c r="AU3218" s="20"/>
    </row>
    <row r="3219" spans="1:47" x14ac:dyDescent="0.15">
      <c r="A3219" s="21" t="s">
        <v>1273</v>
      </c>
      <c r="B3219" s="20" t="s">
        <v>918</v>
      </c>
      <c r="C3219" s="20" t="s">
        <v>1050</v>
      </c>
      <c r="D3219" s="20" t="s">
        <v>1078</v>
      </c>
      <c r="E3219" s="20" t="s">
        <v>1079</v>
      </c>
      <c r="F3219" s="20" t="s">
        <v>1250</v>
      </c>
      <c r="G3219" s="20" t="s">
        <v>4382</v>
      </c>
      <c r="H3219" s="20"/>
      <c r="I3219" s="20">
        <v>13724403961</v>
      </c>
      <c r="J3219" s="20" t="s">
        <v>3444</v>
      </c>
      <c r="K3219" s="20" t="s">
        <v>1086</v>
      </c>
      <c r="L3219" s="20" t="s">
        <v>1358</v>
      </c>
      <c r="M3219" s="20">
        <v>1088</v>
      </c>
      <c r="N3219" s="20">
        <v>1088</v>
      </c>
      <c r="O3219" s="20" t="s">
        <v>927</v>
      </c>
      <c r="P3219" s="20" t="s">
        <v>50</v>
      </c>
      <c r="Q3219" s="28" t="s">
        <v>3444</v>
      </c>
      <c r="R3219" s="21" t="s">
        <v>1082</v>
      </c>
      <c r="S3219" s="21"/>
      <c r="T3219" s="21" t="s">
        <v>53</v>
      </c>
      <c r="U3219" s="21" t="s">
        <v>1088</v>
      </c>
      <c r="V3219" s="46">
        <v>1</v>
      </c>
      <c r="W3219" s="26">
        <f t="shared" si="2256"/>
        <v>1</v>
      </c>
      <c r="X3219" s="26">
        <f t="shared" si="2262"/>
        <v>1</v>
      </c>
      <c r="Y3219" s="21">
        <v>10</v>
      </c>
      <c r="Z3219" s="22">
        <f t="shared" si="2253"/>
        <v>1088</v>
      </c>
      <c r="AA3219" s="20" t="s">
        <v>3440</v>
      </c>
      <c r="AB3219" s="22"/>
      <c r="AC3219" s="22">
        <v>1</v>
      </c>
      <c r="AD3219" s="22"/>
      <c r="AE3219" s="22">
        <f t="shared" si="2275"/>
        <v>1088</v>
      </c>
      <c r="AF3219" s="22">
        <f t="shared" si="2258"/>
        <v>1088</v>
      </c>
      <c r="AG3219" s="20">
        <f t="shared" si="2278"/>
        <v>1088</v>
      </c>
      <c r="AH3219" s="20" t="str">
        <f>VLOOKUP(U3219,[1]提成计算!B:I,8,FALSE)</f>
        <v xml:space="preserve"> </v>
      </c>
      <c r="AI3219" s="20"/>
      <c r="AJ3219" s="22"/>
      <c r="AK3219" s="22"/>
      <c r="AM3219" s="22"/>
      <c r="AN3219" s="22"/>
      <c r="AO3219" s="22" t="s">
        <v>3441</v>
      </c>
      <c r="AP3219" s="22" t="s">
        <v>1301</v>
      </c>
      <c r="AS3219" s="20"/>
      <c r="AT3219" s="20"/>
      <c r="AU3219" s="20"/>
    </row>
    <row r="3220" spans="1:47" x14ac:dyDescent="0.15">
      <c r="A3220" s="21" t="s">
        <v>1273</v>
      </c>
      <c r="B3220" s="20" t="s">
        <v>918</v>
      </c>
      <c r="C3220" s="20" t="s">
        <v>1050</v>
      </c>
      <c r="D3220" s="20" t="s">
        <v>1078</v>
      </c>
      <c r="E3220" s="20" t="s">
        <v>1093</v>
      </c>
      <c r="F3220" s="20" t="s">
        <v>1250</v>
      </c>
      <c r="G3220" s="20" t="s">
        <v>4383</v>
      </c>
      <c r="H3220" s="20"/>
      <c r="I3220" s="20">
        <v>13788381068</v>
      </c>
      <c r="J3220" s="20" t="s">
        <v>1268</v>
      </c>
      <c r="K3220" s="20" t="s">
        <v>1086</v>
      </c>
      <c r="L3220" s="20" t="s">
        <v>1358</v>
      </c>
      <c r="M3220" s="20">
        <v>1088</v>
      </c>
      <c r="N3220" s="20">
        <v>1088</v>
      </c>
      <c r="O3220" s="20" t="s">
        <v>927</v>
      </c>
      <c r="P3220" s="20" t="s">
        <v>50</v>
      </c>
      <c r="Q3220" s="28"/>
      <c r="R3220" s="21" t="s">
        <v>1082</v>
      </c>
      <c r="S3220" s="21"/>
      <c r="T3220" s="21" t="s">
        <v>53</v>
      </c>
      <c r="U3220" s="21" t="s">
        <v>1088</v>
      </c>
      <c r="V3220" s="46">
        <v>1</v>
      </c>
      <c r="W3220" s="26">
        <f t="shared" si="2256"/>
        <v>1</v>
      </c>
      <c r="X3220" s="26">
        <f t="shared" si="2262"/>
        <v>1</v>
      </c>
      <c r="Y3220" s="21">
        <v>10</v>
      </c>
      <c r="Z3220" s="22">
        <f t="shared" si="2253"/>
        <v>1088</v>
      </c>
      <c r="AA3220" s="20" t="s">
        <v>3440</v>
      </c>
      <c r="AB3220" s="22"/>
      <c r="AC3220" s="22">
        <v>1</v>
      </c>
      <c r="AD3220" s="22"/>
      <c r="AE3220" s="22">
        <f t="shared" si="2275"/>
        <v>1088</v>
      </c>
      <c r="AF3220" s="22">
        <f t="shared" si="2258"/>
        <v>1088</v>
      </c>
      <c r="AG3220" s="20">
        <f t="shared" si="2278"/>
        <v>1088</v>
      </c>
      <c r="AH3220" s="20" t="str">
        <f>VLOOKUP(U3220,[1]提成计算!B:I,8,FALSE)</f>
        <v xml:space="preserve"> </v>
      </c>
      <c r="AI3220" s="20"/>
      <c r="AJ3220" s="22"/>
      <c r="AK3220" s="22"/>
      <c r="AM3220" s="22"/>
      <c r="AN3220" s="22"/>
      <c r="AO3220" s="22" t="s">
        <v>3441</v>
      </c>
      <c r="AP3220" s="22" t="s">
        <v>1301</v>
      </c>
      <c r="AS3220" s="20"/>
      <c r="AT3220" s="20"/>
      <c r="AU3220" s="20"/>
    </row>
    <row r="3221" spans="1:47" x14ac:dyDescent="0.15">
      <c r="A3221" s="21" t="s">
        <v>1273</v>
      </c>
      <c r="B3221" s="20" t="s">
        <v>918</v>
      </c>
      <c r="C3221" s="20" t="s">
        <v>1050</v>
      </c>
      <c r="D3221" s="20" t="s">
        <v>1062</v>
      </c>
      <c r="E3221" s="20" t="s">
        <v>1055</v>
      </c>
      <c r="F3221" s="20" t="s">
        <v>1250</v>
      </c>
      <c r="G3221" s="20" t="s">
        <v>4384</v>
      </c>
      <c r="H3221" s="20"/>
      <c r="I3221" s="20">
        <v>13642986129</v>
      </c>
      <c r="J3221" s="20" t="s">
        <v>924</v>
      </c>
      <c r="K3221" s="20" t="s">
        <v>3757</v>
      </c>
      <c r="L3221" s="20" t="s">
        <v>1376</v>
      </c>
      <c r="M3221" s="20">
        <v>1088</v>
      </c>
      <c r="N3221" s="20">
        <v>1088</v>
      </c>
      <c r="O3221" s="20" t="s">
        <v>927</v>
      </c>
      <c r="P3221" s="20" t="s">
        <v>50</v>
      </c>
      <c r="Q3221" s="28"/>
      <c r="R3221" s="21" t="s">
        <v>69</v>
      </c>
      <c r="S3221" s="25" t="s">
        <v>1060</v>
      </c>
      <c r="T3221" s="21" t="s">
        <v>53</v>
      </c>
      <c r="U3221" s="21" t="s">
        <v>1061</v>
      </c>
      <c r="V3221" s="46">
        <v>1</v>
      </c>
      <c r="W3221" s="26">
        <f t="shared" si="2256"/>
        <v>1</v>
      </c>
      <c r="Y3221" s="21">
        <v>10</v>
      </c>
      <c r="Z3221" s="22">
        <f t="shared" si="2253"/>
        <v>1088</v>
      </c>
      <c r="AA3221" s="20" t="s">
        <v>3440</v>
      </c>
      <c r="AB3221" s="22"/>
      <c r="AC3221" s="22">
        <v>1</v>
      </c>
      <c r="AD3221" s="22"/>
      <c r="AE3221" s="22">
        <f t="shared" si="2275"/>
        <v>1088</v>
      </c>
      <c r="AF3221" s="22">
        <f t="shared" si="2258"/>
        <v>1088</v>
      </c>
      <c r="AG3221" s="20"/>
      <c r="AH3221" s="22"/>
      <c r="AI3221" s="22"/>
      <c r="AJ3221" s="22">
        <f t="shared" ref="AJ3221:AJ3231" si="2279">N3221</f>
        <v>1088</v>
      </c>
      <c r="AK3221" s="22">
        <f>IF(O3221="(传统)XDSL",VLOOKUP(S3221,[2]直销续费率明细!C:I,7,FALSE)*1,IF(O3221="GPON+XDSL",VLOOKUP(S3221,[2]直销续费率明细!C:I,7,FALSE)*1,VLOOKUP(S3221,[2]直销续费率明细!C:I,5,FALSE)*1))</f>
        <v>-40</v>
      </c>
      <c r="AL3221" s="22" t="s">
        <v>1300</v>
      </c>
      <c r="AM3221" s="22"/>
      <c r="AN3221" s="22"/>
      <c r="AO3221" s="22" t="s">
        <v>2216</v>
      </c>
      <c r="AP3221" s="22" t="s">
        <v>1301</v>
      </c>
      <c r="AS3221" s="20">
        <f>IF(Y3221&gt;=10,VLOOKUP(U3221,[2]提成计算!B:T,19,FALSE),VLOOKUP(U3221,[2]提成计算!B:T,18,FALSE))</f>
        <v>0.09</v>
      </c>
      <c r="AT3221" s="20">
        <f t="shared" ref="AT3221:AT3231" si="2280">IF(AD3221*AS3221&gt;0,AD3221*AS3221,AE3221*AS3221)</f>
        <v>97.92</v>
      </c>
      <c r="AU3221" s="20">
        <f t="shared" ref="AU3221:AU3231" si="2281">IF(AND(AK3221&lt;0,AK3221+AT3221&lt;0),-AT3221,AK3221)</f>
        <v>-40</v>
      </c>
    </row>
    <row r="3222" spans="1:47" x14ac:dyDescent="0.15">
      <c r="A3222" s="21" t="s">
        <v>1273</v>
      </c>
      <c r="B3222" s="20" t="s">
        <v>918</v>
      </c>
      <c r="C3222" s="20" t="s">
        <v>1050</v>
      </c>
      <c r="D3222" s="20" t="s">
        <v>1051</v>
      </c>
      <c r="E3222" s="20" t="s">
        <v>1815</v>
      </c>
      <c r="F3222" s="20" t="s">
        <v>1250</v>
      </c>
      <c r="G3222" s="20" t="s">
        <v>4385</v>
      </c>
      <c r="H3222" s="20"/>
      <c r="I3222" s="20">
        <v>13790108609</v>
      </c>
      <c r="J3222" s="20" t="s">
        <v>924</v>
      </c>
      <c r="K3222" s="20" t="s">
        <v>685</v>
      </c>
      <c r="L3222" s="20" t="s">
        <v>1299</v>
      </c>
      <c r="M3222" s="20">
        <v>888</v>
      </c>
      <c r="N3222" s="20">
        <v>888</v>
      </c>
      <c r="O3222" s="20" t="s">
        <v>927</v>
      </c>
      <c r="P3222" s="20" t="s">
        <v>50</v>
      </c>
      <c r="Q3222" s="28"/>
      <c r="R3222" s="21" t="s">
        <v>121</v>
      </c>
      <c r="S3222" s="25" t="s">
        <v>1494</v>
      </c>
      <c r="T3222" s="21" t="s">
        <v>53</v>
      </c>
      <c r="U3222" s="21" t="s">
        <v>686</v>
      </c>
      <c r="V3222" s="46">
        <v>1</v>
      </c>
      <c r="W3222" s="26">
        <f t="shared" si="2256"/>
        <v>1</v>
      </c>
      <c r="Y3222" s="21">
        <v>12</v>
      </c>
      <c r="Z3222" s="22">
        <f t="shared" si="2253"/>
        <v>888</v>
      </c>
      <c r="AA3222" s="20" t="s">
        <v>2218</v>
      </c>
      <c r="AB3222" s="22"/>
      <c r="AC3222" s="22">
        <v>1</v>
      </c>
      <c r="AD3222" s="22"/>
      <c r="AE3222" s="22">
        <f t="shared" si="2275"/>
        <v>888</v>
      </c>
      <c r="AF3222" s="22">
        <f t="shared" si="2258"/>
        <v>888</v>
      </c>
      <c r="AG3222" s="20"/>
      <c r="AH3222" s="22"/>
      <c r="AI3222" s="22"/>
      <c r="AJ3222" s="22">
        <f t="shared" si="2279"/>
        <v>888</v>
      </c>
      <c r="AK3222" s="22">
        <f>IF(O3222="(传统)XDSL",VLOOKUP(S3222,[2]直销续费率明细!C:I,7,FALSE)*1,IF(O3222="GPON+XDSL",VLOOKUP(S3222,[2]直销续费率明细!C:I,7,FALSE)*1,VLOOKUP(S3222,[2]直销续费率明细!C:I,5,FALSE)*1))</f>
        <v>25</v>
      </c>
      <c r="AL3222" s="22" t="s">
        <v>1309</v>
      </c>
      <c r="AM3222" s="22"/>
      <c r="AN3222" s="22"/>
      <c r="AO3222" s="22" t="s">
        <v>2216</v>
      </c>
      <c r="AP3222" s="22" t="s">
        <v>1301</v>
      </c>
      <c r="AS3222" s="20">
        <f>IF(Y3222&gt;=10,VLOOKUP(U3222,[2]提成计算!B:T,19,FALSE),VLOOKUP(U3222,[2]提成计算!B:T,18,FALSE))</f>
        <v>0.09</v>
      </c>
      <c r="AT3222" s="20">
        <f t="shared" si="2280"/>
        <v>79.92</v>
      </c>
      <c r="AU3222" s="20">
        <f t="shared" si="2281"/>
        <v>25</v>
      </c>
    </row>
    <row r="3223" spans="1:47" x14ac:dyDescent="0.15">
      <c r="A3223" s="21" t="s">
        <v>1273</v>
      </c>
      <c r="B3223" s="20" t="s">
        <v>918</v>
      </c>
      <c r="C3223" s="20" t="s">
        <v>1050</v>
      </c>
      <c r="D3223" s="20" t="s">
        <v>1051</v>
      </c>
      <c r="E3223" s="20" t="s">
        <v>1052</v>
      </c>
      <c r="F3223" s="20" t="s">
        <v>1250</v>
      </c>
      <c r="G3223" s="20" t="s">
        <v>4386</v>
      </c>
      <c r="H3223" s="20"/>
      <c r="I3223" s="20">
        <v>13922927827</v>
      </c>
      <c r="J3223" s="20" t="s">
        <v>924</v>
      </c>
      <c r="K3223" s="20" t="s">
        <v>685</v>
      </c>
      <c r="L3223" s="20" t="s">
        <v>1299</v>
      </c>
      <c r="M3223" s="20">
        <v>888</v>
      </c>
      <c r="N3223" s="20">
        <v>888</v>
      </c>
      <c r="O3223" s="20" t="s">
        <v>927</v>
      </c>
      <c r="P3223" s="20" t="s">
        <v>50</v>
      </c>
      <c r="Q3223" s="28"/>
      <c r="R3223" s="21" t="s">
        <v>121</v>
      </c>
      <c r="S3223" s="25" t="s">
        <v>1494</v>
      </c>
      <c r="T3223" s="21" t="s">
        <v>53</v>
      </c>
      <c r="U3223" s="21" t="s">
        <v>686</v>
      </c>
      <c r="V3223" s="46">
        <v>1</v>
      </c>
      <c r="W3223" s="26">
        <f t="shared" si="2256"/>
        <v>1</v>
      </c>
      <c r="Y3223" s="21">
        <v>12</v>
      </c>
      <c r="Z3223" s="22">
        <f t="shared" si="2253"/>
        <v>888</v>
      </c>
      <c r="AA3223" s="20" t="s">
        <v>2218</v>
      </c>
      <c r="AB3223" s="22"/>
      <c r="AC3223" s="22">
        <v>1</v>
      </c>
      <c r="AD3223" s="22"/>
      <c r="AE3223" s="22">
        <f t="shared" si="2275"/>
        <v>888</v>
      </c>
      <c r="AF3223" s="22">
        <f t="shared" si="2258"/>
        <v>888</v>
      </c>
      <c r="AG3223" s="20"/>
      <c r="AH3223" s="22"/>
      <c r="AI3223" s="22"/>
      <c r="AJ3223" s="22">
        <f t="shared" si="2279"/>
        <v>888</v>
      </c>
      <c r="AK3223" s="22">
        <f>IF(O3223="(传统)XDSL",VLOOKUP(S3223,[2]直销续费率明细!C:I,7,FALSE)*1,IF(O3223="GPON+XDSL",VLOOKUP(S3223,[2]直销续费率明细!C:I,7,FALSE)*1,VLOOKUP(S3223,[2]直销续费率明细!C:I,5,FALSE)*1))</f>
        <v>25</v>
      </c>
      <c r="AL3223" s="22" t="s">
        <v>1309</v>
      </c>
      <c r="AM3223" s="22"/>
      <c r="AN3223" s="22"/>
      <c r="AO3223" s="22" t="s">
        <v>2216</v>
      </c>
      <c r="AP3223" s="22" t="s">
        <v>1301</v>
      </c>
      <c r="AS3223" s="20">
        <f>IF(Y3223&gt;=10,VLOOKUP(U3223,[2]提成计算!B:T,19,FALSE),VLOOKUP(U3223,[2]提成计算!B:T,18,FALSE))</f>
        <v>0.09</v>
      </c>
      <c r="AT3223" s="20">
        <f t="shared" si="2280"/>
        <v>79.92</v>
      </c>
      <c r="AU3223" s="20">
        <f t="shared" si="2281"/>
        <v>25</v>
      </c>
    </row>
    <row r="3224" spans="1:47" x14ac:dyDescent="0.15">
      <c r="A3224" s="21" t="s">
        <v>1273</v>
      </c>
      <c r="B3224" s="20" t="s">
        <v>918</v>
      </c>
      <c r="C3224" s="20" t="s">
        <v>1050</v>
      </c>
      <c r="D3224" s="20" t="s">
        <v>1062</v>
      </c>
      <c r="E3224" s="20" t="s">
        <v>4387</v>
      </c>
      <c r="F3224" s="20" t="s">
        <v>1250</v>
      </c>
      <c r="G3224" s="20" t="s">
        <v>4388</v>
      </c>
      <c r="H3224" s="20"/>
      <c r="I3224" s="20">
        <v>13649816910</v>
      </c>
      <c r="J3224" s="20" t="s">
        <v>924</v>
      </c>
      <c r="K3224" s="20" t="s">
        <v>1057</v>
      </c>
      <c r="L3224" s="20" t="s">
        <v>1299</v>
      </c>
      <c r="M3224" s="20">
        <v>888</v>
      </c>
      <c r="N3224" s="20">
        <v>888</v>
      </c>
      <c r="O3224" s="20" t="s">
        <v>927</v>
      </c>
      <c r="P3224" s="20" t="s">
        <v>50</v>
      </c>
      <c r="Q3224" s="28"/>
      <c r="R3224" s="21" t="s">
        <v>1059</v>
      </c>
      <c r="S3224" s="25" t="s">
        <v>3922</v>
      </c>
      <c r="T3224" s="21" t="s">
        <v>53</v>
      </c>
      <c r="U3224" s="21" t="s">
        <v>1061</v>
      </c>
      <c r="V3224" s="46">
        <v>1</v>
      </c>
      <c r="W3224" s="26">
        <f t="shared" si="2256"/>
        <v>1</v>
      </c>
      <c r="Y3224" s="21">
        <v>12</v>
      </c>
      <c r="Z3224" s="22">
        <f t="shared" si="2253"/>
        <v>888</v>
      </c>
      <c r="AA3224" s="20" t="s">
        <v>2218</v>
      </c>
      <c r="AB3224" s="22"/>
      <c r="AC3224" s="22">
        <v>1</v>
      </c>
      <c r="AD3224" s="22"/>
      <c r="AE3224" s="22">
        <f t="shared" si="2275"/>
        <v>888</v>
      </c>
      <c r="AF3224" s="22">
        <f t="shared" si="2258"/>
        <v>888</v>
      </c>
      <c r="AG3224" s="20"/>
      <c r="AH3224" s="22"/>
      <c r="AI3224" s="22"/>
      <c r="AJ3224" s="22">
        <f t="shared" si="2279"/>
        <v>888</v>
      </c>
      <c r="AK3224" s="22">
        <f>IF(O3224="(传统)XDSL",VLOOKUP(S3224,[2]直销续费率明细!C:I,7,FALSE)*1,IF(O3224="GPON+XDSL",VLOOKUP(S3224,[2]直销续费率明细!C:I,7,FALSE)*1,VLOOKUP(S3224,[2]直销续费率明细!C:I,5,FALSE)*1))</f>
        <v>-40</v>
      </c>
      <c r="AL3224" s="22" t="s">
        <v>1309</v>
      </c>
      <c r="AM3224" s="22"/>
      <c r="AN3224" s="22"/>
      <c r="AO3224" s="22" t="s">
        <v>2216</v>
      </c>
      <c r="AP3224" s="22" t="s">
        <v>1301</v>
      </c>
      <c r="AS3224" s="20">
        <f>IF(Y3224&gt;=10,VLOOKUP(U3224,[2]提成计算!B:T,19,FALSE),VLOOKUP(U3224,[2]提成计算!B:T,18,FALSE))</f>
        <v>0.09</v>
      </c>
      <c r="AT3224" s="20">
        <f t="shared" si="2280"/>
        <v>79.92</v>
      </c>
      <c r="AU3224" s="20">
        <f t="shared" si="2281"/>
        <v>-40</v>
      </c>
    </row>
    <row r="3225" spans="1:47" x14ac:dyDescent="0.15">
      <c r="A3225" s="21" t="s">
        <v>1273</v>
      </c>
      <c r="B3225" s="20" t="s">
        <v>918</v>
      </c>
      <c r="C3225" s="20" t="s">
        <v>1050</v>
      </c>
      <c r="D3225" s="20" t="s">
        <v>1051</v>
      </c>
      <c r="E3225" s="20" t="s">
        <v>4389</v>
      </c>
      <c r="F3225" s="20" t="s">
        <v>1250</v>
      </c>
      <c r="G3225" s="20" t="s">
        <v>4390</v>
      </c>
      <c r="H3225" s="20"/>
      <c r="I3225" s="20">
        <v>13546995380</v>
      </c>
      <c r="J3225" s="20" t="s">
        <v>924</v>
      </c>
      <c r="K3225" s="20" t="s">
        <v>202</v>
      </c>
      <c r="L3225" s="20" t="s">
        <v>1299</v>
      </c>
      <c r="M3225" s="20">
        <v>888</v>
      </c>
      <c r="N3225" s="20">
        <v>888</v>
      </c>
      <c r="O3225" s="20" t="s">
        <v>927</v>
      </c>
      <c r="P3225" s="20" t="s">
        <v>50</v>
      </c>
      <c r="Q3225" s="28"/>
      <c r="R3225" s="21" t="s">
        <v>121</v>
      </c>
      <c r="S3225" s="25" t="s">
        <v>1494</v>
      </c>
      <c r="T3225" s="21" t="s">
        <v>53</v>
      </c>
      <c r="U3225" s="21" t="s">
        <v>203</v>
      </c>
      <c r="V3225" s="46">
        <v>1</v>
      </c>
      <c r="W3225" s="26">
        <f t="shared" si="2256"/>
        <v>1</v>
      </c>
      <c r="Y3225" s="21">
        <v>12</v>
      </c>
      <c r="Z3225" s="22">
        <f t="shared" si="2253"/>
        <v>888</v>
      </c>
      <c r="AA3225" s="20" t="s">
        <v>2218</v>
      </c>
      <c r="AB3225" s="22"/>
      <c r="AC3225" s="22">
        <v>1</v>
      </c>
      <c r="AD3225" s="22"/>
      <c r="AE3225" s="22">
        <f t="shared" si="2275"/>
        <v>888</v>
      </c>
      <c r="AF3225" s="22">
        <f t="shared" si="2258"/>
        <v>888</v>
      </c>
      <c r="AG3225" s="20"/>
      <c r="AH3225" s="22"/>
      <c r="AI3225" s="22"/>
      <c r="AJ3225" s="22">
        <f t="shared" si="2279"/>
        <v>888</v>
      </c>
      <c r="AK3225" s="22">
        <f>IF(O3225="(传统)XDSL",VLOOKUP(S3225,[2]直销续费率明细!C:I,7,FALSE)*1,IF(O3225="GPON+XDSL",VLOOKUP(S3225,[2]直销续费率明细!C:I,7,FALSE)*1,VLOOKUP(S3225,[2]直销续费率明细!C:I,5,FALSE)*1))</f>
        <v>25</v>
      </c>
      <c r="AL3225" s="22" t="s">
        <v>1309</v>
      </c>
      <c r="AM3225" s="22"/>
      <c r="AN3225" s="22"/>
      <c r="AO3225" s="22" t="s">
        <v>2216</v>
      </c>
      <c r="AP3225" s="22" t="s">
        <v>1301</v>
      </c>
      <c r="AS3225" s="20">
        <f>IF(Y3225&gt;=10,VLOOKUP(U3225,[2]提成计算!B:T,19,FALSE),VLOOKUP(U3225,[2]提成计算!B:T,18,FALSE))</f>
        <v>0.09</v>
      </c>
      <c r="AT3225" s="20">
        <f t="shared" si="2280"/>
        <v>79.92</v>
      </c>
      <c r="AU3225" s="20">
        <f t="shared" si="2281"/>
        <v>25</v>
      </c>
    </row>
    <row r="3226" spans="1:47" x14ac:dyDescent="0.15">
      <c r="A3226" s="21" t="s">
        <v>1273</v>
      </c>
      <c r="B3226" s="20" t="s">
        <v>918</v>
      </c>
      <c r="C3226" s="20" t="s">
        <v>1050</v>
      </c>
      <c r="D3226" s="20" t="s">
        <v>1065</v>
      </c>
      <c r="E3226" s="20" t="s">
        <v>3766</v>
      </c>
      <c r="F3226" s="20" t="s">
        <v>1250</v>
      </c>
      <c r="G3226" s="20" t="s">
        <v>2881</v>
      </c>
      <c r="H3226" s="20"/>
      <c r="I3226" s="20">
        <v>13560677526</v>
      </c>
      <c r="J3226" s="20" t="s">
        <v>924</v>
      </c>
      <c r="K3226" s="20" t="s">
        <v>68</v>
      </c>
      <c r="L3226" s="20" t="s">
        <v>1299</v>
      </c>
      <c r="M3226" s="20">
        <v>888</v>
      </c>
      <c r="N3226" s="20">
        <v>888</v>
      </c>
      <c r="O3226" s="20" t="s">
        <v>927</v>
      </c>
      <c r="P3226" s="20" t="s">
        <v>50</v>
      </c>
      <c r="Q3226" s="28"/>
      <c r="R3226" s="21" t="s">
        <v>69</v>
      </c>
      <c r="S3226" s="25" t="s">
        <v>4147</v>
      </c>
      <c r="T3226" s="21" t="s">
        <v>53</v>
      </c>
      <c r="U3226" s="21" t="s">
        <v>70</v>
      </c>
      <c r="V3226" s="46">
        <v>1</v>
      </c>
      <c r="W3226" s="26">
        <f t="shared" si="2256"/>
        <v>1</v>
      </c>
      <c r="Y3226" s="21">
        <v>12</v>
      </c>
      <c r="Z3226" s="22">
        <f t="shared" si="2253"/>
        <v>888</v>
      </c>
      <c r="AA3226" s="20" t="s">
        <v>2218</v>
      </c>
      <c r="AB3226" s="22"/>
      <c r="AC3226" s="22">
        <v>1</v>
      </c>
      <c r="AD3226" s="22"/>
      <c r="AE3226" s="22">
        <f t="shared" si="2275"/>
        <v>888</v>
      </c>
      <c r="AF3226" s="22">
        <f t="shared" si="2258"/>
        <v>888</v>
      </c>
      <c r="AG3226" s="20"/>
      <c r="AH3226" s="22"/>
      <c r="AI3226" s="22"/>
      <c r="AJ3226" s="22">
        <f t="shared" si="2279"/>
        <v>888</v>
      </c>
      <c r="AK3226" s="22">
        <f>IF(O3226="(传统)XDSL",VLOOKUP(S3226,[2]直销续费率明细!C:I,7,FALSE)*1,IF(O3226="GPON+XDSL",VLOOKUP(S3226,[2]直销续费率明细!C:I,7,FALSE)*1,VLOOKUP(S3226,[2]直销续费率明细!C:I,5,FALSE)*1))</f>
        <v>-40</v>
      </c>
      <c r="AL3226" s="22" t="s">
        <v>1300</v>
      </c>
      <c r="AM3226" s="22"/>
      <c r="AN3226" s="22"/>
      <c r="AO3226" s="22" t="s">
        <v>2216</v>
      </c>
      <c r="AP3226" s="22" t="s">
        <v>1301</v>
      </c>
      <c r="AS3226" s="20">
        <f>IF(Y3226&gt;=10,VLOOKUP(U3226,[2]提成计算!B:T,19,FALSE),VLOOKUP(U3226,[2]提成计算!B:T,18,FALSE))</f>
        <v>0.09</v>
      </c>
      <c r="AT3226" s="20">
        <f t="shared" si="2280"/>
        <v>79.92</v>
      </c>
      <c r="AU3226" s="20">
        <f t="shared" si="2281"/>
        <v>-40</v>
      </c>
    </row>
    <row r="3227" spans="1:47" x14ac:dyDescent="0.15">
      <c r="A3227" s="21" t="s">
        <v>1273</v>
      </c>
      <c r="B3227" s="20" t="s">
        <v>918</v>
      </c>
      <c r="C3227" s="20" t="s">
        <v>1050</v>
      </c>
      <c r="D3227" s="20" t="s">
        <v>1051</v>
      </c>
      <c r="E3227" s="20" t="s">
        <v>1052</v>
      </c>
      <c r="F3227" s="20" t="s">
        <v>1250</v>
      </c>
      <c r="G3227" s="20" t="s">
        <v>4391</v>
      </c>
      <c r="H3227" s="20"/>
      <c r="I3227" s="20">
        <v>13625573179</v>
      </c>
      <c r="J3227" s="20" t="s">
        <v>924</v>
      </c>
      <c r="K3227" s="20" t="s">
        <v>685</v>
      </c>
      <c r="L3227" s="20" t="s">
        <v>2137</v>
      </c>
      <c r="M3227" s="20">
        <v>1408</v>
      </c>
      <c r="N3227" s="20">
        <v>1408</v>
      </c>
      <c r="O3227" s="20" t="s">
        <v>927</v>
      </c>
      <c r="P3227" s="20" t="s">
        <v>50</v>
      </c>
      <c r="Q3227" s="28"/>
      <c r="R3227" s="21" t="s">
        <v>121</v>
      </c>
      <c r="S3227" s="25" t="s">
        <v>1054</v>
      </c>
      <c r="T3227" s="21" t="s">
        <v>53</v>
      </c>
      <c r="U3227" s="21" t="s">
        <v>686</v>
      </c>
      <c r="V3227" s="46">
        <v>1</v>
      </c>
      <c r="W3227" s="26">
        <f t="shared" si="2256"/>
        <v>1</v>
      </c>
      <c r="Y3227" s="21">
        <v>12</v>
      </c>
      <c r="Z3227" s="22">
        <f t="shared" si="2253"/>
        <v>1408</v>
      </c>
      <c r="AA3227" s="20" t="s">
        <v>2218</v>
      </c>
      <c r="AB3227" s="22"/>
      <c r="AC3227" s="22">
        <v>1</v>
      </c>
      <c r="AD3227" s="22"/>
      <c r="AE3227" s="22">
        <f t="shared" si="2275"/>
        <v>1408</v>
      </c>
      <c r="AF3227" s="22">
        <f t="shared" si="2258"/>
        <v>1408</v>
      </c>
      <c r="AG3227" s="20"/>
      <c r="AH3227" s="22"/>
      <c r="AI3227" s="22"/>
      <c r="AJ3227" s="22">
        <f t="shared" si="2279"/>
        <v>1408</v>
      </c>
      <c r="AK3227" s="22">
        <f>IF(O3227="(传统)XDSL",VLOOKUP(S3227,[2]直销续费率明细!C:I,7,FALSE)*1,IF(O3227="GPON+XDSL",VLOOKUP(S3227,[2]直销续费率明细!C:I,7,FALSE)*1,VLOOKUP(S3227,[2]直销续费率明细!C:I,5,FALSE)*1))</f>
        <v>25</v>
      </c>
      <c r="AL3227" s="22" t="s">
        <v>1309</v>
      </c>
      <c r="AM3227" s="22"/>
      <c r="AN3227" s="22"/>
      <c r="AO3227" s="22" t="s">
        <v>2216</v>
      </c>
      <c r="AP3227" s="22" t="s">
        <v>1301</v>
      </c>
      <c r="AS3227" s="20">
        <f>IF(Y3227&gt;=10,VLOOKUP(U3227,[2]提成计算!B:T,19,FALSE),VLOOKUP(U3227,[2]提成计算!B:T,18,FALSE))</f>
        <v>0.09</v>
      </c>
      <c r="AT3227" s="20">
        <f t="shared" si="2280"/>
        <v>126.72</v>
      </c>
      <c r="AU3227" s="20">
        <f t="shared" si="2281"/>
        <v>25</v>
      </c>
    </row>
    <row r="3228" spans="1:47" x14ac:dyDescent="0.15">
      <c r="A3228" s="21" t="s">
        <v>1273</v>
      </c>
      <c r="B3228" s="20" t="s">
        <v>918</v>
      </c>
      <c r="C3228" s="20" t="s">
        <v>1050</v>
      </c>
      <c r="D3228" s="20" t="s">
        <v>1051</v>
      </c>
      <c r="E3228" s="20" t="s">
        <v>1492</v>
      </c>
      <c r="F3228" s="20" t="s">
        <v>1250</v>
      </c>
      <c r="G3228" s="20" t="s">
        <v>4392</v>
      </c>
      <c r="H3228" s="20"/>
      <c r="I3228" s="20">
        <v>15220295960</v>
      </c>
      <c r="J3228" s="20" t="s">
        <v>924</v>
      </c>
      <c r="K3228" s="20" t="s">
        <v>202</v>
      </c>
      <c r="L3228" s="20" t="s">
        <v>1918</v>
      </c>
      <c r="M3228" s="20">
        <v>680</v>
      </c>
      <c r="N3228" s="20">
        <v>680</v>
      </c>
      <c r="O3228" s="20" t="s">
        <v>1262</v>
      </c>
      <c r="P3228" s="20" t="s">
        <v>50</v>
      </c>
      <c r="Q3228" s="28"/>
      <c r="R3228" s="21" t="s">
        <v>121</v>
      </c>
      <c r="S3228" s="25" t="s">
        <v>1494</v>
      </c>
      <c r="T3228" s="21" t="s">
        <v>53</v>
      </c>
      <c r="U3228" s="21" t="s">
        <v>203</v>
      </c>
      <c r="V3228" s="46">
        <v>1</v>
      </c>
      <c r="W3228" s="26">
        <f t="shared" si="2256"/>
        <v>1</v>
      </c>
      <c r="Y3228" s="21">
        <v>4</v>
      </c>
      <c r="Z3228" s="22">
        <f t="shared" si="2253"/>
        <v>680</v>
      </c>
      <c r="AA3228" s="20" t="s">
        <v>2218</v>
      </c>
      <c r="AB3228" s="22">
        <v>1</v>
      </c>
      <c r="AC3228" s="22"/>
      <c r="AD3228" s="22">
        <f>N3228</f>
        <v>680</v>
      </c>
      <c r="AE3228" s="22"/>
      <c r="AF3228" s="22">
        <f t="shared" si="2258"/>
        <v>680</v>
      </c>
      <c r="AG3228" s="20"/>
      <c r="AH3228" s="22"/>
      <c r="AI3228" s="22"/>
      <c r="AJ3228" s="22">
        <f t="shared" si="2279"/>
        <v>680</v>
      </c>
      <c r="AK3228" s="22">
        <f>IF(O3228="(传统)XDSL",VLOOKUP(S3228,[2]直销续费率明细!C:I,7,FALSE)*1,IF(O3228="GPON+XDSL",VLOOKUP(S3228,[2]直销续费率明细!C:I,7,FALSE)*1,VLOOKUP(S3228,[2]直销续费率明细!C:I,5,FALSE)*1))</f>
        <v>25</v>
      </c>
      <c r="AL3228" s="22" t="s">
        <v>1309</v>
      </c>
      <c r="AM3228" s="22"/>
      <c r="AN3228" s="22"/>
      <c r="AO3228" s="22" t="s">
        <v>3441</v>
      </c>
      <c r="AP3228" s="22" t="s">
        <v>3460</v>
      </c>
      <c r="AS3228" s="20">
        <f>IF(Y3228&gt;=10,VLOOKUP(U3228,[2]提成计算!B:T,19,FALSE),VLOOKUP(U3228,[2]提成计算!B:T,18,FALSE))</f>
        <v>0.06</v>
      </c>
      <c r="AT3228" s="20">
        <f t="shared" si="2280"/>
        <v>40.799999999999997</v>
      </c>
      <c r="AU3228" s="20">
        <f t="shared" si="2281"/>
        <v>25</v>
      </c>
    </row>
    <row r="3229" spans="1:47" x14ac:dyDescent="0.15">
      <c r="A3229" s="21" t="s">
        <v>1273</v>
      </c>
      <c r="B3229" s="20" t="s">
        <v>918</v>
      </c>
      <c r="C3229" s="20" t="s">
        <v>1050</v>
      </c>
      <c r="D3229" s="20" t="s">
        <v>1078</v>
      </c>
      <c r="E3229" s="20" t="s">
        <v>1093</v>
      </c>
      <c r="F3229" s="20" t="s">
        <v>1250</v>
      </c>
      <c r="G3229" s="20" t="s">
        <v>4393</v>
      </c>
      <c r="H3229" s="20"/>
      <c r="I3229" s="20">
        <v>18825841839</v>
      </c>
      <c r="J3229" s="20" t="s">
        <v>924</v>
      </c>
      <c r="K3229" s="20" t="s">
        <v>1086</v>
      </c>
      <c r="L3229" s="20" t="s">
        <v>1299</v>
      </c>
      <c r="M3229" s="20">
        <v>888</v>
      </c>
      <c r="N3229" s="20">
        <v>888</v>
      </c>
      <c r="O3229" s="20" t="s">
        <v>927</v>
      </c>
      <c r="P3229" s="20" t="s">
        <v>50</v>
      </c>
      <c r="Q3229" s="28"/>
      <c r="R3229" s="21" t="s">
        <v>1082</v>
      </c>
      <c r="S3229" s="25" t="s">
        <v>1087</v>
      </c>
      <c r="T3229" s="21" t="s">
        <v>53</v>
      </c>
      <c r="U3229" s="21" t="s">
        <v>1088</v>
      </c>
      <c r="V3229" s="46">
        <v>1</v>
      </c>
      <c r="W3229" s="26">
        <f t="shared" si="2256"/>
        <v>1</v>
      </c>
      <c r="Y3229" s="21">
        <v>12</v>
      </c>
      <c r="Z3229" s="22">
        <f t="shared" si="2253"/>
        <v>888</v>
      </c>
      <c r="AA3229" s="20" t="s">
        <v>3440</v>
      </c>
      <c r="AB3229" s="22"/>
      <c r="AC3229" s="22">
        <v>1</v>
      </c>
      <c r="AD3229" s="22"/>
      <c r="AE3229" s="22">
        <f t="shared" ref="AE3229:AE3233" si="2282">N3229</f>
        <v>888</v>
      </c>
      <c r="AF3229" s="22">
        <f t="shared" si="2258"/>
        <v>888</v>
      </c>
      <c r="AG3229" s="20"/>
      <c r="AH3229" s="22"/>
      <c r="AI3229" s="22"/>
      <c r="AJ3229" s="22">
        <f t="shared" si="2279"/>
        <v>888</v>
      </c>
      <c r="AK3229" s="22">
        <f>IF(O3229="(传统)XDSL",VLOOKUP(S3229,[2]直销续费率明细!C:I,7,FALSE)*1,IF(O3229="GPON+XDSL",VLOOKUP(S3229,[2]直销续费率明细!C:I,7,FALSE)*1,VLOOKUP(S3229,[2]直销续费率明细!C:I,5,FALSE)*1))</f>
        <v>25</v>
      </c>
      <c r="AL3229" s="22" t="s">
        <v>1309</v>
      </c>
      <c r="AM3229" s="22"/>
      <c r="AN3229" s="22"/>
      <c r="AO3229" s="22" t="s">
        <v>3441</v>
      </c>
      <c r="AP3229" s="22" t="s">
        <v>1301</v>
      </c>
      <c r="AS3229" s="20">
        <f>IF(Y3229&gt;=10,VLOOKUP(U3229,[2]提成计算!B:T,19,FALSE),VLOOKUP(U3229,[2]提成计算!B:T,18,FALSE))</f>
        <v>0.12</v>
      </c>
      <c r="AT3229" s="20">
        <f t="shared" si="2280"/>
        <v>106.56</v>
      </c>
      <c r="AU3229" s="20">
        <f t="shared" si="2281"/>
        <v>25</v>
      </c>
    </row>
    <row r="3230" spans="1:47" x14ac:dyDescent="0.15">
      <c r="A3230" s="21" t="s">
        <v>1273</v>
      </c>
      <c r="B3230" s="20" t="s">
        <v>918</v>
      </c>
      <c r="C3230" s="20" t="s">
        <v>1050</v>
      </c>
      <c r="D3230" s="20" t="s">
        <v>1062</v>
      </c>
      <c r="E3230" s="20" t="s">
        <v>4394</v>
      </c>
      <c r="F3230" s="20" t="s">
        <v>1250</v>
      </c>
      <c r="G3230" s="20" t="s">
        <v>4395</v>
      </c>
      <c r="H3230" s="20"/>
      <c r="I3230" s="20">
        <v>18576437241</v>
      </c>
      <c r="J3230" s="20" t="s">
        <v>924</v>
      </c>
      <c r="K3230" s="20" t="s">
        <v>3757</v>
      </c>
      <c r="L3230" s="20" t="s">
        <v>2166</v>
      </c>
      <c r="M3230" s="20">
        <v>1088</v>
      </c>
      <c r="N3230" s="20">
        <v>1088</v>
      </c>
      <c r="O3230" s="20" t="s">
        <v>927</v>
      </c>
      <c r="P3230" s="20" t="s">
        <v>50</v>
      </c>
      <c r="Q3230" s="28"/>
      <c r="R3230" s="21" t="s">
        <v>69</v>
      </c>
      <c r="S3230" s="25" t="s">
        <v>1060</v>
      </c>
      <c r="T3230" s="21" t="s">
        <v>53</v>
      </c>
      <c r="U3230" s="21" t="s">
        <v>1061</v>
      </c>
      <c r="V3230" s="46">
        <v>1</v>
      </c>
      <c r="W3230" s="26">
        <f t="shared" si="2256"/>
        <v>1</v>
      </c>
      <c r="Y3230" s="21">
        <v>20</v>
      </c>
      <c r="Z3230" s="22">
        <f t="shared" si="2253"/>
        <v>1088</v>
      </c>
      <c r="AA3230" s="20" t="s">
        <v>3440</v>
      </c>
      <c r="AB3230" s="22"/>
      <c r="AC3230" s="22">
        <v>1</v>
      </c>
      <c r="AD3230" s="22"/>
      <c r="AE3230" s="22">
        <f t="shared" si="2282"/>
        <v>1088</v>
      </c>
      <c r="AF3230" s="22">
        <f t="shared" si="2258"/>
        <v>1088</v>
      </c>
      <c r="AG3230" s="20"/>
      <c r="AH3230" s="22"/>
      <c r="AI3230" s="22"/>
      <c r="AJ3230" s="22">
        <f t="shared" si="2279"/>
        <v>1088</v>
      </c>
      <c r="AK3230" s="22">
        <f>IF(O3230="(传统)XDSL",VLOOKUP(S3230,[2]直销续费率明细!C:I,7,FALSE)*1,IF(O3230="GPON+XDSL",VLOOKUP(S3230,[2]直销续费率明细!C:I,7,FALSE)*1,VLOOKUP(S3230,[2]直销续费率明细!C:I,5,FALSE)*1))</f>
        <v>-40</v>
      </c>
      <c r="AL3230" s="22" t="s">
        <v>1300</v>
      </c>
      <c r="AM3230" s="22"/>
      <c r="AN3230" s="22"/>
      <c r="AO3230" s="22" t="s">
        <v>3441</v>
      </c>
      <c r="AP3230" s="22" t="s">
        <v>1301</v>
      </c>
      <c r="AS3230" s="20">
        <f>IF(Y3230&gt;=10,VLOOKUP(U3230,[2]提成计算!B:T,19,FALSE),VLOOKUP(U3230,[2]提成计算!B:T,18,FALSE))</f>
        <v>0.09</v>
      </c>
      <c r="AT3230" s="20">
        <f t="shared" si="2280"/>
        <v>97.92</v>
      </c>
      <c r="AU3230" s="20">
        <f t="shared" si="2281"/>
        <v>-40</v>
      </c>
    </row>
    <row r="3231" spans="1:47" x14ac:dyDescent="0.15">
      <c r="A3231" s="21" t="s">
        <v>1273</v>
      </c>
      <c r="B3231" s="20" t="s">
        <v>918</v>
      </c>
      <c r="C3231" s="20" t="s">
        <v>1050</v>
      </c>
      <c r="D3231" s="20" t="s">
        <v>1065</v>
      </c>
      <c r="E3231" s="20" t="s">
        <v>1066</v>
      </c>
      <c r="F3231" s="20" t="s">
        <v>1250</v>
      </c>
      <c r="G3231" s="20" t="s">
        <v>4396</v>
      </c>
      <c r="H3231" s="20"/>
      <c r="I3231" s="20">
        <v>13622691298</v>
      </c>
      <c r="J3231" s="20" t="s">
        <v>924</v>
      </c>
      <c r="K3231" s="20" t="s">
        <v>3739</v>
      </c>
      <c r="L3231" s="20" t="s">
        <v>1299</v>
      </c>
      <c r="M3231" s="20">
        <v>888</v>
      </c>
      <c r="N3231" s="20">
        <v>888</v>
      </c>
      <c r="O3231" s="20" t="s">
        <v>927</v>
      </c>
      <c r="P3231" s="20" t="s">
        <v>50</v>
      </c>
      <c r="Q3231" s="28"/>
      <c r="R3231" s="21" t="s">
        <v>69</v>
      </c>
      <c r="S3231" s="25" t="s">
        <v>1068</v>
      </c>
      <c r="T3231" s="21" t="s">
        <v>53</v>
      </c>
      <c r="U3231" s="21" t="s">
        <v>1803</v>
      </c>
      <c r="V3231" s="46">
        <v>1</v>
      </c>
      <c r="W3231" s="26">
        <f t="shared" si="2256"/>
        <v>1</v>
      </c>
      <c r="Y3231" s="21">
        <v>12</v>
      </c>
      <c r="Z3231" s="22">
        <f t="shared" si="2253"/>
        <v>888</v>
      </c>
      <c r="AA3231" s="20" t="s">
        <v>3440</v>
      </c>
      <c r="AB3231" s="22"/>
      <c r="AC3231" s="22">
        <v>1</v>
      </c>
      <c r="AD3231" s="22"/>
      <c r="AE3231" s="22">
        <f t="shared" si="2282"/>
        <v>888</v>
      </c>
      <c r="AF3231" s="22">
        <f t="shared" si="2258"/>
        <v>888</v>
      </c>
      <c r="AG3231" s="20"/>
      <c r="AH3231" s="22"/>
      <c r="AI3231" s="22"/>
      <c r="AJ3231" s="22">
        <f t="shared" si="2279"/>
        <v>888</v>
      </c>
      <c r="AK3231" s="22">
        <f>IF(O3231="(传统)XDSL",VLOOKUP(S3231,[2]直销续费率明细!C:I,7,FALSE)*1,IF(O3231="GPON+XDSL",VLOOKUP(S3231,[2]直销续费率明细!C:I,7,FALSE)*1,VLOOKUP(S3231,[2]直销续费率明细!C:I,5,FALSE)*1))</f>
        <v>15</v>
      </c>
      <c r="AL3231" s="22" t="s">
        <v>1309</v>
      </c>
      <c r="AM3231" s="22"/>
      <c r="AN3231" s="22"/>
      <c r="AO3231" s="22" t="s">
        <v>3441</v>
      </c>
      <c r="AP3231" s="22" t="s">
        <v>1301</v>
      </c>
      <c r="AS3231" s="20">
        <f>IF(Y3231&gt;=10,VLOOKUP(U3231,[2]提成计算!B:T,19,FALSE),VLOOKUP(U3231,[2]提成计算!B:T,18,FALSE))</f>
        <v>0.1</v>
      </c>
      <c r="AT3231" s="20">
        <f t="shared" si="2280"/>
        <v>88.800000000000011</v>
      </c>
      <c r="AU3231" s="20">
        <f t="shared" si="2281"/>
        <v>15</v>
      </c>
    </row>
    <row r="3232" spans="1:47" x14ac:dyDescent="0.15">
      <c r="A3232" s="21" t="s">
        <v>1273</v>
      </c>
      <c r="B3232" s="20" t="s">
        <v>918</v>
      </c>
      <c r="C3232" s="20" t="s">
        <v>1050</v>
      </c>
      <c r="D3232" s="20" t="s">
        <v>1062</v>
      </c>
      <c r="E3232" s="20" t="s">
        <v>1055</v>
      </c>
      <c r="F3232" s="20" t="s">
        <v>1250</v>
      </c>
      <c r="G3232" s="20" t="s">
        <v>4397</v>
      </c>
      <c r="H3232" s="20"/>
      <c r="I3232" s="20">
        <v>13537857962</v>
      </c>
      <c r="J3232" s="20" t="s">
        <v>1268</v>
      </c>
      <c r="K3232" s="20" t="s">
        <v>4078</v>
      </c>
      <c r="L3232" s="20" t="s">
        <v>1898</v>
      </c>
      <c r="M3232" s="20">
        <v>1398</v>
      </c>
      <c r="N3232" s="20">
        <v>1398</v>
      </c>
      <c r="O3232" s="20" t="s">
        <v>927</v>
      </c>
      <c r="P3232" s="20" t="s">
        <v>50</v>
      </c>
      <c r="Q3232" s="28"/>
      <c r="R3232" s="21" t="s">
        <v>69</v>
      </c>
      <c r="S3232" s="21"/>
      <c r="T3232" s="21" t="s">
        <v>3575</v>
      </c>
      <c r="U3232" s="21" t="s">
        <v>4079</v>
      </c>
      <c r="V3232" s="46">
        <v>1</v>
      </c>
      <c r="W3232" s="26">
        <f t="shared" si="2256"/>
        <v>1</v>
      </c>
      <c r="X3232" s="26">
        <f t="shared" si="2262"/>
        <v>1</v>
      </c>
      <c r="Y3232" s="21">
        <v>20</v>
      </c>
      <c r="Z3232" s="22">
        <f t="shared" si="2253"/>
        <v>1398</v>
      </c>
      <c r="AA3232" s="20" t="s">
        <v>3440</v>
      </c>
      <c r="AB3232" s="22"/>
      <c r="AC3232" s="22">
        <v>1</v>
      </c>
      <c r="AD3232" s="22"/>
      <c r="AE3232" s="22">
        <f t="shared" si="2282"/>
        <v>1398</v>
      </c>
      <c r="AF3232" s="22">
        <f t="shared" si="2258"/>
        <v>1398</v>
      </c>
      <c r="AG3232" s="20">
        <f t="shared" ref="AG3232:AG3233" si="2283">N3232</f>
        <v>1398</v>
      </c>
      <c r="AH3232" s="20"/>
      <c r="AI3232" s="20"/>
      <c r="AJ3232" s="22"/>
      <c r="AK3232" s="22"/>
      <c r="AM3232" s="22"/>
      <c r="AN3232" s="22"/>
      <c r="AO3232" s="22" t="s">
        <v>3441</v>
      </c>
      <c r="AP3232" s="22" t="s">
        <v>1301</v>
      </c>
      <c r="AS3232" s="20"/>
      <c r="AT3232" s="20"/>
      <c r="AU3232" s="20"/>
    </row>
    <row r="3233" spans="1:47" x14ac:dyDescent="0.15">
      <c r="A3233" s="21" t="s">
        <v>1273</v>
      </c>
      <c r="B3233" s="20" t="s">
        <v>918</v>
      </c>
      <c r="C3233" s="20" t="s">
        <v>1050</v>
      </c>
      <c r="D3233" s="20" t="s">
        <v>1070</v>
      </c>
      <c r="E3233" s="20" t="s">
        <v>1710</v>
      </c>
      <c r="F3233" s="20" t="s">
        <v>1250</v>
      </c>
      <c r="G3233" s="20" t="s">
        <v>4398</v>
      </c>
      <c r="H3233" s="20"/>
      <c r="I3233" s="20">
        <v>18825707095</v>
      </c>
      <c r="J3233" s="20" t="s">
        <v>1268</v>
      </c>
      <c r="K3233" s="20" t="s">
        <v>3733</v>
      </c>
      <c r="L3233" s="20" t="s">
        <v>1358</v>
      </c>
      <c r="M3233" s="20">
        <v>1088</v>
      </c>
      <c r="N3233" s="20">
        <v>1088</v>
      </c>
      <c r="O3233" s="20" t="s">
        <v>927</v>
      </c>
      <c r="P3233" s="20" t="s">
        <v>50</v>
      </c>
      <c r="Q3233" s="28"/>
      <c r="R3233" s="21" t="s">
        <v>104</v>
      </c>
      <c r="S3233" s="21"/>
      <c r="T3233" s="21" t="s">
        <v>53</v>
      </c>
      <c r="U3233" s="21" t="s">
        <v>1712</v>
      </c>
      <c r="V3233" s="46">
        <v>1</v>
      </c>
      <c r="W3233" s="26">
        <f t="shared" si="2256"/>
        <v>1</v>
      </c>
      <c r="X3233" s="26">
        <f t="shared" si="2262"/>
        <v>1</v>
      </c>
      <c r="Y3233" s="21">
        <v>10</v>
      </c>
      <c r="Z3233" s="22">
        <f t="shared" si="2253"/>
        <v>1088</v>
      </c>
      <c r="AA3233" s="20" t="s">
        <v>3440</v>
      </c>
      <c r="AB3233" s="22"/>
      <c r="AC3233" s="22">
        <v>1</v>
      </c>
      <c r="AD3233" s="22"/>
      <c r="AE3233" s="22">
        <f t="shared" si="2282"/>
        <v>1088</v>
      </c>
      <c r="AF3233" s="22">
        <f t="shared" si="2258"/>
        <v>1088</v>
      </c>
      <c r="AG3233" s="20">
        <f t="shared" si="2283"/>
        <v>1088</v>
      </c>
      <c r="AH3233" s="20" t="str">
        <f>VLOOKUP(U3233,[1]提成计算!B:I,8,FALSE)</f>
        <v xml:space="preserve"> </v>
      </c>
      <c r="AI3233" s="20"/>
      <c r="AJ3233" s="22"/>
      <c r="AK3233" s="22"/>
      <c r="AM3233" s="22"/>
      <c r="AN3233" s="22"/>
      <c r="AO3233" s="22" t="s">
        <v>3441</v>
      </c>
      <c r="AP3233" s="22" t="s">
        <v>1301</v>
      </c>
      <c r="AS3233" s="20"/>
      <c r="AT3233" s="20"/>
      <c r="AU3233" s="20"/>
    </row>
    <row r="3234" spans="1:47" x14ac:dyDescent="0.15">
      <c r="A3234" s="21" t="s">
        <v>1273</v>
      </c>
      <c r="B3234" s="20" t="s">
        <v>918</v>
      </c>
      <c r="C3234" s="20" t="s">
        <v>1050</v>
      </c>
      <c r="D3234" s="20" t="s">
        <v>1070</v>
      </c>
      <c r="E3234" s="20" t="s">
        <v>1076</v>
      </c>
      <c r="F3234" s="20" t="s">
        <v>1250</v>
      </c>
      <c r="G3234" s="20" t="s">
        <v>4399</v>
      </c>
      <c r="H3234" s="20"/>
      <c r="I3234" s="20">
        <v>15282828249</v>
      </c>
      <c r="J3234" s="20" t="s">
        <v>924</v>
      </c>
      <c r="K3234" s="20" t="s">
        <v>205</v>
      </c>
      <c r="L3234" s="20" t="s">
        <v>2119</v>
      </c>
      <c r="M3234" s="20">
        <v>768</v>
      </c>
      <c r="N3234" s="20">
        <v>768</v>
      </c>
      <c r="O3234" s="20" t="s">
        <v>927</v>
      </c>
      <c r="P3234" s="20" t="s">
        <v>50</v>
      </c>
      <c r="Q3234" s="28"/>
      <c r="R3234" s="21" t="s">
        <v>104</v>
      </c>
      <c r="S3234" s="25" t="s">
        <v>1090</v>
      </c>
      <c r="T3234" s="21" t="s">
        <v>53</v>
      </c>
      <c r="U3234" s="21" t="s">
        <v>206</v>
      </c>
      <c r="V3234" s="46">
        <v>1</v>
      </c>
      <c r="W3234" s="26">
        <f t="shared" si="2256"/>
        <v>1</v>
      </c>
      <c r="Y3234" s="21">
        <v>4</v>
      </c>
      <c r="Z3234" s="22">
        <f t="shared" si="2253"/>
        <v>768</v>
      </c>
      <c r="AA3234" s="20" t="s">
        <v>3440</v>
      </c>
      <c r="AB3234" s="22">
        <v>1</v>
      </c>
      <c r="AC3234" s="22"/>
      <c r="AD3234" s="22">
        <f>N3234</f>
        <v>768</v>
      </c>
      <c r="AE3234" s="22"/>
      <c r="AF3234" s="22">
        <f t="shared" si="2258"/>
        <v>768</v>
      </c>
      <c r="AG3234" s="20"/>
      <c r="AH3234" s="22"/>
      <c r="AI3234" s="22"/>
      <c r="AJ3234" s="22">
        <f>N3234</f>
        <v>768</v>
      </c>
      <c r="AK3234" s="22">
        <f>IF(O3234="(传统)XDSL",VLOOKUP(S3234,[2]直销续费率明细!C:I,7,FALSE)*1,IF(O3234="GPON+XDSL",VLOOKUP(S3234,[2]直销续费率明细!C:I,7,FALSE)*1,VLOOKUP(S3234,[2]直销续费率明细!C:I,5,FALSE)*1))</f>
        <v>0</v>
      </c>
      <c r="AL3234" s="22" t="s">
        <v>1309</v>
      </c>
      <c r="AM3234" s="22"/>
      <c r="AN3234" s="22"/>
      <c r="AO3234" s="22" t="s">
        <v>2216</v>
      </c>
      <c r="AP3234" s="22" t="s">
        <v>1301</v>
      </c>
      <c r="AS3234" s="20">
        <f>IF(Y3234&gt;=10,VLOOKUP(U3234,[2]提成计算!B:T,19,FALSE),VLOOKUP(U3234,[2]提成计算!B:T,18,FALSE))</f>
        <v>7.0000000000000007E-2</v>
      </c>
      <c r="AT3234" s="20">
        <f t="shared" ref="AT3234" si="2284">IF(AD3234*AS3234&gt;0,AD3234*AS3234,AE3234*AS3234)</f>
        <v>53.760000000000005</v>
      </c>
      <c r="AU3234" s="20">
        <f t="shared" ref="AU3234" si="2285">IF(AND(AK3234&lt;0,AK3234+AT3234&lt;0),-AT3234,AK3234)</f>
        <v>0</v>
      </c>
    </row>
    <row r="3235" spans="1:47" x14ac:dyDescent="0.15">
      <c r="A3235" s="21" t="s">
        <v>1273</v>
      </c>
      <c r="B3235" s="20" t="s">
        <v>918</v>
      </c>
      <c r="C3235" s="20" t="s">
        <v>1050</v>
      </c>
      <c r="D3235" s="20" t="s">
        <v>1051</v>
      </c>
      <c r="E3235" s="20" t="s">
        <v>1817</v>
      </c>
      <c r="F3235" s="20" t="s">
        <v>1250</v>
      </c>
      <c r="G3235" s="20" t="s">
        <v>4400</v>
      </c>
      <c r="H3235" s="20"/>
      <c r="I3235" s="20">
        <v>13066116262</v>
      </c>
      <c r="J3235" s="20" t="s">
        <v>1275</v>
      </c>
      <c r="K3235" s="20" t="s">
        <v>685</v>
      </c>
      <c r="L3235" s="20" t="s">
        <v>1277</v>
      </c>
      <c r="M3235" s="20">
        <v>110</v>
      </c>
      <c r="N3235" s="20">
        <v>50</v>
      </c>
      <c r="O3235" s="20" t="s">
        <v>927</v>
      </c>
      <c r="P3235" s="20" t="s">
        <v>50</v>
      </c>
      <c r="Q3235" s="28"/>
      <c r="R3235" s="21" t="s">
        <v>121</v>
      </c>
      <c r="S3235" s="21"/>
      <c r="T3235" s="21" t="s">
        <v>53</v>
      </c>
      <c r="U3235" s="21" t="s">
        <v>686</v>
      </c>
      <c r="V3235" s="46"/>
      <c r="Y3235" s="21">
        <v>2</v>
      </c>
      <c r="Z3235" s="22">
        <f t="shared" si="2253"/>
        <v>50</v>
      </c>
      <c r="AA3235" s="20" t="s">
        <v>2218</v>
      </c>
      <c r="AB3235" s="22"/>
      <c r="AC3235" s="22"/>
      <c r="AD3235" s="22"/>
      <c r="AE3235" s="22"/>
      <c r="AF3235" s="22"/>
      <c r="AG3235" s="20"/>
      <c r="AH3235" s="22"/>
      <c r="AI3235" s="22"/>
      <c r="AJ3235" s="22"/>
      <c r="AK3235" s="22"/>
      <c r="AM3235" s="22"/>
      <c r="AN3235" s="22"/>
      <c r="AO3235" s="22" t="s">
        <v>2216</v>
      </c>
      <c r="AP3235" s="22">
        <v>0</v>
      </c>
      <c r="AS3235" s="20"/>
      <c r="AT3235" s="20"/>
      <c r="AU3235" s="20"/>
    </row>
    <row r="3236" spans="1:47" x14ac:dyDescent="0.15">
      <c r="A3236" s="21" t="s">
        <v>1273</v>
      </c>
      <c r="B3236" s="20" t="s">
        <v>918</v>
      </c>
      <c r="C3236" s="20" t="s">
        <v>1050</v>
      </c>
      <c r="D3236" s="20" t="s">
        <v>1065</v>
      </c>
      <c r="E3236" s="20" t="s">
        <v>1066</v>
      </c>
      <c r="F3236" s="20" t="s">
        <v>1250</v>
      </c>
      <c r="G3236" s="20" t="s">
        <v>4401</v>
      </c>
      <c r="H3236" s="20"/>
      <c r="I3236" s="20">
        <v>13763145314</v>
      </c>
      <c r="J3236" s="20" t="s">
        <v>924</v>
      </c>
      <c r="K3236" s="20" t="s">
        <v>3739</v>
      </c>
      <c r="L3236" s="20" t="s">
        <v>1299</v>
      </c>
      <c r="M3236" s="20">
        <v>888</v>
      </c>
      <c r="N3236" s="20">
        <v>888</v>
      </c>
      <c r="O3236" s="20" t="s">
        <v>927</v>
      </c>
      <c r="P3236" s="20" t="s">
        <v>50</v>
      </c>
      <c r="Q3236" s="28"/>
      <c r="R3236" s="21" t="s">
        <v>69</v>
      </c>
      <c r="S3236" s="25" t="s">
        <v>1068</v>
      </c>
      <c r="T3236" s="21" t="s">
        <v>53</v>
      </c>
      <c r="U3236" s="21" t="s">
        <v>1803</v>
      </c>
      <c r="V3236" s="46">
        <v>1</v>
      </c>
      <c r="W3236" s="26">
        <f t="shared" ref="W3236:W3299" si="2286">V3236</f>
        <v>1</v>
      </c>
      <c r="Y3236" s="21">
        <v>12</v>
      </c>
      <c r="Z3236" s="22">
        <f t="shared" si="2253"/>
        <v>888</v>
      </c>
      <c r="AA3236" s="20" t="s">
        <v>3440</v>
      </c>
      <c r="AB3236" s="22"/>
      <c r="AC3236" s="22">
        <v>1</v>
      </c>
      <c r="AD3236" s="22"/>
      <c r="AE3236" s="22">
        <f t="shared" ref="AE3236:AE3241" si="2287">N3236</f>
        <v>888</v>
      </c>
      <c r="AF3236" s="22">
        <f t="shared" ref="AF3236:AF3299" si="2288">N3236</f>
        <v>888</v>
      </c>
      <c r="AG3236" s="20"/>
      <c r="AH3236" s="22"/>
      <c r="AI3236" s="22"/>
      <c r="AJ3236" s="22">
        <f t="shared" ref="AJ3236:AJ3243" si="2289">N3236</f>
        <v>888</v>
      </c>
      <c r="AK3236" s="22">
        <f>IF(O3236="(传统)XDSL",VLOOKUP(S3236,[2]直销续费率明细!C:I,7,FALSE)*1,IF(O3236="GPON+XDSL",VLOOKUP(S3236,[2]直销续费率明细!C:I,7,FALSE)*1,VLOOKUP(S3236,[2]直销续费率明细!C:I,5,FALSE)*1))</f>
        <v>15</v>
      </c>
      <c r="AL3236" s="22" t="s">
        <v>1309</v>
      </c>
      <c r="AM3236" s="22"/>
      <c r="AN3236" s="22"/>
      <c r="AO3236" s="22" t="s">
        <v>3441</v>
      </c>
      <c r="AP3236" s="22" t="s">
        <v>1301</v>
      </c>
      <c r="AS3236" s="20">
        <f>IF(Y3236&gt;=10,VLOOKUP(U3236,[2]提成计算!B:T,19,FALSE),VLOOKUP(U3236,[2]提成计算!B:T,18,FALSE))</f>
        <v>0.1</v>
      </c>
      <c r="AT3236" s="20">
        <f t="shared" ref="AT3236:AT3243" si="2290">IF(AD3236*AS3236&gt;0,AD3236*AS3236,AE3236*AS3236)</f>
        <v>88.800000000000011</v>
      </c>
      <c r="AU3236" s="20">
        <f t="shared" ref="AU3236:AU3243" si="2291">IF(AND(AK3236&lt;0,AK3236+AT3236&lt;0),-AT3236,AK3236)</f>
        <v>15</v>
      </c>
    </row>
    <row r="3237" spans="1:47" x14ac:dyDescent="0.15">
      <c r="A3237" s="21" t="s">
        <v>1273</v>
      </c>
      <c r="B3237" s="20" t="s">
        <v>918</v>
      </c>
      <c r="C3237" s="20" t="s">
        <v>1050</v>
      </c>
      <c r="D3237" s="20" t="s">
        <v>1065</v>
      </c>
      <c r="E3237" s="20" t="s">
        <v>4402</v>
      </c>
      <c r="F3237" s="20" t="s">
        <v>1250</v>
      </c>
      <c r="G3237" s="20" t="s">
        <v>4403</v>
      </c>
      <c r="H3237" s="20"/>
      <c r="I3237" s="20">
        <v>13565208467</v>
      </c>
      <c r="J3237" s="20" t="s">
        <v>924</v>
      </c>
      <c r="K3237" s="20" t="s">
        <v>3739</v>
      </c>
      <c r="L3237" s="20" t="s">
        <v>1299</v>
      </c>
      <c r="M3237" s="20">
        <v>888</v>
      </c>
      <c r="N3237" s="20">
        <v>888</v>
      </c>
      <c r="O3237" s="20" t="s">
        <v>927</v>
      </c>
      <c r="P3237" s="20" t="s">
        <v>50</v>
      </c>
      <c r="Q3237" s="28"/>
      <c r="R3237" s="21" t="s">
        <v>69</v>
      </c>
      <c r="S3237" s="25" t="s">
        <v>1068</v>
      </c>
      <c r="T3237" s="21" t="s">
        <v>53</v>
      </c>
      <c r="U3237" s="21" t="s">
        <v>1803</v>
      </c>
      <c r="V3237" s="46">
        <v>1</v>
      </c>
      <c r="W3237" s="26">
        <f t="shared" si="2286"/>
        <v>1</v>
      </c>
      <c r="Y3237" s="21">
        <v>12</v>
      </c>
      <c r="Z3237" s="22">
        <f t="shared" si="2253"/>
        <v>888</v>
      </c>
      <c r="AA3237" s="20" t="s">
        <v>3440</v>
      </c>
      <c r="AB3237" s="22"/>
      <c r="AC3237" s="22">
        <v>1</v>
      </c>
      <c r="AD3237" s="22"/>
      <c r="AE3237" s="22">
        <f t="shared" si="2287"/>
        <v>888</v>
      </c>
      <c r="AF3237" s="22">
        <f t="shared" si="2288"/>
        <v>888</v>
      </c>
      <c r="AG3237" s="20"/>
      <c r="AH3237" s="22"/>
      <c r="AI3237" s="22"/>
      <c r="AJ3237" s="22">
        <f t="shared" si="2289"/>
        <v>888</v>
      </c>
      <c r="AK3237" s="22">
        <f>IF(O3237="(传统)XDSL",VLOOKUP(S3237,[2]直销续费率明细!C:I,7,FALSE)*1,IF(O3237="GPON+XDSL",VLOOKUP(S3237,[2]直销续费率明细!C:I,7,FALSE)*1,VLOOKUP(S3237,[2]直销续费率明细!C:I,5,FALSE)*1))</f>
        <v>15</v>
      </c>
      <c r="AL3237" s="22" t="s">
        <v>1309</v>
      </c>
      <c r="AM3237" s="22"/>
      <c r="AN3237" s="22"/>
      <c r="AO3237" s="22" t="s">
        <v>3441</v>
      </c>
      <c r="AP3237" s="22" t="s">
        <v>1301</v>
      </c>
      <c r="AS3237" s="20">
        <f>IF(Y3237&gt;=10,VLOOKUP(U3237,[2]提成计算!B:T,19,FALSE),VLOOKUP(U3237,[2]提成计算!B:T,18,FALSE))</f>
        <v>0.1</v>
      </c>
      <c r="AT3237" s="20">
        <f t="shared" si="2290"/>
        <v>88.800000000000011</v>
      </c>
      <c r="AU3237" s="20">
        <f t="shared" si="2291"/>
        <v>15</v>
      </c>
    </row>
    <row r="3238" spans="1:47" x14ac:dyDescent="0.15">
      <c r="A3238" s="21" t="s">
        <v>1273</v>
      </c>
      <c r="B3238" s="20" t="s">
        <v>918</v>
      </c>
      <c r="C3238" s="20" t="s">
        <v>1050</v>
      </c>
      <c r="D3238" s="20" t="s">
        <v>1062</v>
      </c>
      <c r="E3238" s="20" t="s">
        <v>1055</v>
      </c>
      <c r="F3238" s="20" t="s">
        <v>1250</v>
      </c>
      <c r="G3238" s="20" t="s">
        <v>4404</v>
      </c>
      <c r="H3238" s="20"/>
      <c r="I3238" s="20">
        <v>13509800079</v>
      </c>
      <c r="J3238" s="20" t="s">
        <v>924</v>
      </c>
      <c r="K3238" s="20" t="s">
        <v>3757</v>
      </c>
      <c r="L3238" s="20" t="s">
        <v>2166</v>
      </c>
      <c r="M3238" s="20">
        <v>1088</v>
      </c>
      <c r="N3238" s="20">
        <v>1088</v>
      </c>
      <c r="O3238" s="20" t="s">
        <v>927</v>
      </c>
      <c r="P3238" s="20" t="s">
        <v>50</v>
      </c>
      <c r="Q3238" s="28"/>
      <c r="R3238" s="21" t="s">
        <v>69</v>
      </c>
      <c r="S3238" s="25" t="s">
        <v>1060</v>
      </c>
      <c r="T3238" s="21" t="s">
        <v>53</v>
      </c>
      <c r="U3238" s="21" t="s">
        <v>1061</v>
      </c>
      <c r="V3238" s="46">
        <v>1</v>
      </c>
      <c r="W3238" s="26">
        <f t="shared" si="2286"/>
        <v>1</v>
      </c>
      <c r="Y3238" s="21">
        <v>20</v>
      </c>
      <c r="Z3238" s="22">
        <f t="shared" si="2253"/>
        <v>1088</v>
      </c>
      <c r="AA3238" s="20" t="s">
        <v>3440</v>
      </c>
      <c r="AB3238" s="22"/>
      <c r="AC3238" s="22">
        <v>1</v>
      </c>
      <c r="AD3238" s="22"/>
      <c r="AE3238" s="22">
        <f t="shared" si="2287"/>
        <v>1088</v>
      </c>
      <c r="AF3238" s="22">
        <f t="shared" si="2288"/>
        <v>1088</v>
      </c>
      <c r="AG3238" s="20"/>
      <c r="AH3238" s="22"/>
      <c r="AI3238" s="22"/>
      <c r="AJ3238" s="22">
        <f t="shared" si="2289"/>
        <v>1088</v>
      </c>
      <c r="AK3238" s="22">
        <f>IF(O3238="(传统)XDSL",VLOOKUP(S3238,[2]直销续费率明细!C:I,7,FALSE)*1,IF(O3238="GPON+XDSL",VLOOKUP(S3238,[2]直销续费率明细!C:I,7,FALSE)*1,VLOOKUP(S3238,[2]直销续费率明细!C:I,5,FALSE)*1))</f>
        <v>-40</v>
      </c>
      <c r="AL3238" s="22" t="s">
        <v>1300</v>
      </c>
      <c r="AM3238" s="22"/>
      <c r="AN3238" s="22"/>
      <c r="AO3238" s="22" t="s">
        <v>3441</v>
      </c>
      <c r="AP3238" s="22" t="s">
        <v>1301</v>
      </c>
      <c r="AS3238" s="20">
        <f>IF(Y3238&gt;=10,VLOOKUP(U3238,[2]提成计算!B:T,19,FALSE),VLOOKUP(U3238,[2]提成计算!B:T,18,FALSE))</f>
        <v>0.09</v>
      </c>
      <c r="AT3238" s="20">
        <f t="shared" si="2290"/>
        <v>97.92</v>
      </c>
      <c r="AU3238" s="20">
        <f t="shared" si="2291"/>
        <v>-40</v>
      </c>
    </row>
    <row r="3239" spans="1:47" x14ac:dyDescent="0.15">
      <c r="A3239" s="21" t="s">
        <v>1273</v>
      </c>
      <c r="B3239" s="20" t="s">
        <v>918</v>
      </c>
      <c r="C3239" s="20" t="s">
        <v>1050</v>
      </c>
      <c r="D3239" s="20" t="s">
        <v>1062</v>
      </c>
      <c r="E3239" s="20" t="s">
        <v>1055</v>
      </c>
      <c r="F3239" s="20" t="s">
        <v>1250</v>
      </c>
      <c r="G3239" s="20" t="s">
        <v>4405</v>
      </c>
      <c r="H3239" s="20"/>
      <c r="I3239" s="20">
        <v>13752643948</v>
      </c>
      <c r="J3239" s="20" t="s">
        <v>924</v>
      </c>
      <c r="K3239" s="20" t="s">
        <v>3757</v>
      </c>
      <c r="L3239" s="20" t="s">
        <v>2166</v>
      </c>
      <c r="M3239" s="20">
        <v>1088</v>
      </c>
      <c r="N3239" s="20">
        <v>1088</v>
      </c>
      <c r="O3239" s="20" t="s">
        <v>927</v>
      </c>
      <c r="P3239" s="20" t="s">
        <v>50</v>
      </c>
      <c r="Q3239" s="28"/>
      <c r="R3239" s="21" t="s">
        <v>69</v>
      </c>
      <c r="S3239" s="25" t="s">
        <v>1060</v>
      </c>
      <c r="T3239" s="21" t="s">
        <v>53</v>
      </c>
      <c r="U3239" s="21" t="s">
        <v>1061</v>
      </c>
      <c r="V3239" s="46">
        <v>1</v>
      </c>
      <c r="W3239" s="26">
        <f t="shared" si="2286"/>
        <v>1</v>
      </c>
      <c r="Y3239" s="21">
        <v>20</v>
      </c>
      <c r="Z3239" s="22">
        <f t="shared" si="2253"/>
        <v>1088</v>
      </c>
      <c r="AA3239" s="20" t="s">
        <v>3440</v>
      </c>
      <c r="AB3239" s="22"/>
      <c r="AC3239" s="22">
        <v>1</v>
      </c>
      <c r="AD3239" s="22"/>
      <c r="AE3239" s="22">
        <f t="shared" si="2287"/>
        <v>1088</v>
      </c>
      <c r="AF3239" s="22">
        <f t="shared" si="2288"/>
        <v>1088</v>
      </c>
      <c r="AG3239" s="20"/>
      <c r="AH3239" s="22"/>
      <c r="AI3239" s="22"/>
      <c r="AJ3239" s="22">
        <f t="shared" si="2289"/>
        <v>1088</v>
      </c>
      <c r="AK3239" s="22">
        <f>IF(O3239="(传统)XDSL",VLOOKUP(S3239,[2]直销续费率明细!C:I,7,FALSE)*1,IF(O3239="GPON+XDSL",VLOOKUP(S3239,[2]直销续费率明细!C:I,7,FALSE)*1,VLOOKUP(S3239,[2]直销续费率明细!C:I,5,FALSE)*1))</f>
        <v>-40</v>
      </c>
      <c r="AL3239" s="22" t="s">
        <v>1300</v>
      </c>
      <c r="AM3239" s="22"/>
      <c r="AN3239" s="22"/>
      <c r="AO3239" s="22" t="s">
        <v>3441</v>
      </c>
      <c r="AP3239" s="22" t="s">
        <v>1301</v>
      </c>
      <c r="AS3239" s="20">
        <f>IF(Y3239&gt;=10,VLOOKUP(U3239,[2]提成计算!B:T,19,FALSE),VLOOKUP(U3239,[2]提成计算!B:T,18,FALSE))</f>
        <v>0.09</v>
      </c>
      <c r="AT3239" s="20">
        <f t="shared" si="2290"/>
        <v>97.92</v>
      </c>
      <c r="AU3239" s="20">
        <f t="shared" si="2291"/>
        <v>-40</v>
      </c>
    </row>
    <row r="3240" spans="1:47" x14ac:dyDescent="0.15">
      <c r="A3240" s="21" t="s">
        <v>1273</v>
      </c>
      <c r="B3240" s="20" t="s">
        <v>918</v>
      </c>
      <c r="C3240" s="20" t="s">
        <v>1050</v>
      </c>
      <c r="D3240" s="20" t="s">
        <v>1062</v>
      </c>
      <c r="E3240" s="20" t="s">
        <v>4406</v>
      </c>
      <c r="F3240" s="20" t="s">
        <v>1250</v>
      </c>
      <c r="G3240" s="20" t="s">
        <v>4407</v>
      </c>
      <c r="H3240" s="20"/>
      <c r="I3240" s="20">
        <v>13510537535</v>
      </c>
      <c r="J3240" s="20" t="s">
        <v>924</v>
      </c>
      <c r="K3240" s="20" t="s">
        <v>1057</v>
      </c>
      <c r="L3240" s="20" t="s">
        <v>1299</v>
      </c>
      <c r="M3240" s="20">
        <v>888</v>
      </c>
      <c r="N3240" s="20">
        <v>888</v>
      </c>
      <c r="O3240" s="20" t="s">
        <v>927</v>
      </c>
      <c r="P3240" s="20" t="s">
        <v>50</v>
      </c>
      <c r="Q3240" s="28"/>
      <c r="R3240" s="21" t="s">
        <v>1059</v>
      </c>
      <c r="S3240" s="25" t="s">
        <v>1060</v>
      </c>
      <c r="T3240" s="21" t="s">
        <v>53</v>
      </c>
      <c r="U3240" s="21" t="s">
        <v>1061</v>
      </c>
      <c r="V3240" s="46">
        <v>1</v>
      </c>
      <c r="W3240" s="26">
        <f t="shared" si="2286"/>
        <v>1</v>
      </c>
      <c r="Y3240" s="21">
        <v>12</v>
      </c>
      <c r="Z3240" s="22">
        <f t="shared" si="2253"/>
        <v>888</v>
      </c>
      <c r="AA3240" s="20" t="s">
        <v>3440</v>
      </c>
      <c r="AB3240" s="22"/>
      <c r="AC3240" s="22">
        <v>1</v>
      </c>
      <c r="AD3240" s="22"/>
      <c r="AE3240" s="22">
        <f t="shared" si="2287"/>
        <v>888</v>
      </c>
      <c r="AF3240" s="22">
        <f t="shared" si="2288"/>
        <v>888</v>
      </c>
      <c r="AG3240" s="20"/>
      <c r="AH3240" s="22"/>
      <c r="AI3240" s="22"/>
      <c r="AJ3240" s="22">
        <f t="shared" si="2289"/>
        <v>888</v>
      </c>
      <c r="AK3240" s="22">
        <f>IF(O3240="(传统)XDSL",VLOOKUP(S3240,[2]直销续费率明细!C:I,7,FALSE)*1,IF(O3240="GPON+XDSL",VLOOKUP(S3240,[2]直销续费率明细!C:I,7,FALSE)*1,VLOOKUP(S3240,[2]直销续费率明细!C:I,5,FALSE)*1))</f>
        <v>-40</v>
      </c>
      <c r="AL3240" s="22" t="s">
        <v>1309</v>
      </c>
      <c r="AM3240" s="22"/>
      <c r="AN3240" s="22"/>
      <c r="AO3240" s="22" t="s">
        <v>3441</v>
      </c>
      <c r="AP3240" s="22" t="s">
        <v>1301</v>
      </c>
      <c r="AS3240" s="20">
        <f>IF(Y3240&gt;=10,VLOOKUP(U3240,[2]提成计算!B:T,19,FALSE),VLOOKUP(U3240,[2]提成计算!B:T,18,FALSE))</f>
        <v>0.09</v>
      </c>
      <c r="AT3240" s="20">
        <f t="shared" si="2290"/>
        <v>79.92</v>
      </c>
      <c r="AU3240" s="20">
        <f t="shared" si="2291"/>
        <v>-40</v>
      </c>
    </row>
    <row r="3241" spans="1:47" x14ac:dyDescent="0.15">
      <c r="A3241" s="21" t="s">
        <v>1273</v>
      </c>
      <c r="B3241" s="20" t="s">
        <v>918</v>
      </c>
      <c r="C3241" s="20" t="s">
        <v>1050</v>
      </c>
      <c r="D3241" s="20" t="s">
        <v>1062</v>
      </c>
      <c r="E3241" s="20" t="s">
        <v>1055</v>
      </c>
      <c r="F3241" s="20" t="s">
        <v>1250</v>
      </c>
      <c r="G3241" s="20" t="s">
        <v>4408</v>
      </c>
      <c r="H3241" s="20"/>
      <c r="I3241" s="20">
        <v>13415834534</v>
      </c>
      <c r="J3241" s="20" t="s">
        <v>924</v>
      </c>
      <c r="K3241" s="20" t="s">
        <v>3757</v>
      </c>
      <c r="L3241" s="20" t="s">
        <v>1299</v>
      </c>
      <c r="M3241" s="20">
        <v>888</v>
      </c>
      <c r="N3241" s="20">
        <v>888</v>
      </c>
      <c r="O3241" s="20" t="s">
        <v>927</v>
      </c>
      <c r="P3241" s="20" t="s">
        <v>50</v>
      </c>
      <c r="Q3241" s="28"/>
      <c r="R3241" s="21" t="s">
        <v>69</v>
      </c>
      <c r="S3241" s="25" t="s">
        <v>1060</v>
      </c>
      <c r="T3241" s="21" t="s">
        <v>53</v>
      </c>
      <c r="U3241" s="21" t="s">
        <v>1061</v>
      </c>
      <c r="V3241" s="46">
        <v>1</v>
      </c>
      <c r="W3241" s="26">
        <f t="shared" si="2286"/>
        <v>1</v>
      </c>
      <c r="Y3241" s="21">
        <v>12</v>
      </c>
      <c r="Z3241" s="22">
        <f t="shared" si="2253"/>
        <v>888</v>
      </c>
      <c r="AA3241" s="20" t="s">
        <v>3440</v>
      </c>
      <c r="AB3241" s="22"/>
      <c r="AC3241" s="22">
        <v>1</v>
      </c>
      <c r="AD3241" s="22"/>
      <c r="AE3241" s="22">
        <f t="shared" si="2287"/>
        <v>888</v>
      </c>
      <c r="AF3241" s="22">
        <f t="shared" si="2288"/>
        <v>888</v>
      </c>
      <c r="AG3241" s="20"/>
      <c r="AH3241" s="22"/>
      <c r="AI3241" s="22"/>
      <c r="AJ3241" s="22">
        <f t="shared" si="2289"/>
        <v>888</v>
      </c>
      <c r="AK3241" s="22">
        <f>IF(O3241="(传统)XDSL",VLOOKUP(S3241,[2]直销续费率明细!C:I,7,FALSE)*1,IF(O3241="GPON+XDSL",VLOOKUP(S3241,[2]直销续费率明细!C:I,7,FALSE)*1,VLOOKUP(S3241,[2]直销续费率明细!C:I,5,FALSE)*1))</f>
        <v>-40</v>
      </c>
      <c r="AL3241" s="22" t="s">
        <v>1309</v>
      </c>
      <c r="AM3241" s="22"/>
      <c r="AN3241" s="22"/>
      <c r="AO3241" s="22" t="s">
        <v>3441</v>
      </c>
      <c r="AP3241" s="22" t="s">
        <v>1301</v>
      </c>
      <c r="AS3241" s="20">
        <f>IF(Y3241&gt;=10,VLOOKUP(U3241,[2]提成计算!B:T,19,FALSE),VLOOKUP(U3241,[2]提成计算!B:T,18,FALSE))</f>
        <v>0.09</v>
      </c>
      <c r="AT3241" s="20">
        <f t="shared" si="2290"/>
        <v>79.92</v>
      </c>
      <c r="AU3241" s="20">
        <f t="shared" si="2291"/>
        <v>-40</v>
      </c>
    </row>
    <row r="3242" spans="1:47" x14ac:dyDescent="0.15">
      <c r="A3242" s="21" t="s">
        <v>1273</v>
      </c>
      <c r="B3242" s="20" t="s">
        <v>918</v>
      </c>
      <c r="C3242" s="20" t="s">
        <v>1050</v>
      </c>
      <c r="D3242" s="20" t="s">
        <v>1051</v>
      </c>
      <c r="E3242" s="20" t="s">
        <v>1773</v>
      </c>
      <c r="F3242" s="20" t="s">
        <v>1250</v>
      </c>
      <c r="G3242" s="20" t="s">
        <v>4409</v>
      </c>
      <c r="H3242" s="20"/>
      <c r="I3242" s="20">
        <v>13662756283</v>
      </c>
      <c r="J3242" s="20" t="s">
        <v>924</v>
      </c>
      <c r="K3242" s="20" t="s">
        <v>202</v>
      </c>
      <c r="L3242" s="20" t="s">
        <v>1918</v>
      </c>
      <c r="M3242" s="20">
        <v>680</v>
      </c>
      <c r="N3242" s="20">
        <v>680</v>
      </c>
      <c r="O3242" s="20" t="s">
        <v>1262</v>
      </c>
      <c r="P3242" s="20" t="s">
        <v>50</v>
      </c>
      <c r="Q3242" s="28"/>
      <c r="R3242" s="21" t="s">
        <v>121</v>
      </c>
      <c r="S3242" s="25" t="s">
        <v>1494</v>
      </c>
      <c r="T3242" s="21" t="s">
        <v>53</v>
      </c>
      <c r="U3242" s="21" t="s">
        <v>203</v>
      </c>
      <c r="V3242" s="46">
        <v>1</v>
      </c>
      <c r="W3242" s="26">
        <f t="shared" si="2286"/>
        <v>1</v>
      </c>
      <c r="Y3242" s="21">
        <v>4</v>
      </c>
      <c r="Z3242" s="22">
        <f t="shared" si="2253"/>
        <v>680</v>
      </c>
      <c r="AA3242" s="20" t="s">
        <v>3440</v>
      </c>
      <c r="AB3242" s="22">
        <v>1</v>
      </c>
      <c r="AC3242" s="22"/>
      <c r="AD3242" s="22">
        <f>N3242</f>
        <v>680</v>
      </c>
      <c r="AE3242" s="22"/>
      <c r="AF3242" s="22">
        <f t="shared" si="2288"/>
        <v>680</v>
      </c>
      <c r="AG3242" s="20"/>
      <c r="AH3242" s="22"/>
      <c r="AI3242" s="22"/>
      <c r="AJ3242" s="22">
        <f t="shared" si="2289"/>
        <v>680</v>
      </c>
      <c r="AK3242" s="22">
        <f>IF(O3242="(传统)XDSL",VLOOKUP(S3242,[2]直销续费率明细!C:I,7,FALSE)*1,IF(O3242="GPON+XDSL",VLOOKUP(S3242,[2]直销续费率明细!C:I,7,FALSE)*1,VLOOKUP(S3242,[2]直销续费率明细!C:I,5,FALSE)*1))</f>
        <v>25</v>
      </c>
      <c r="AL3242" s="22" t="s">
        <v>1309</v>
      </c>
      <c r="AM3242" s="22"/>
      <c r="AN3242" s="22"/>
      <c r="AO3242" s="22" t="s">
        <v>2216</v>
      </c>
      <c r="AP3242" s="22" t="s">
        <v>2261</v>
      </c>
      <c r="AS3242" s="20">
        <f>IF(Y3242&gt;=10,VLOOKUP(U3242,[2]提成计算!B:T,19,FALSE),VLOOKUP(U3242,[2]提成计算!B:T,18,FALSE))</f>
        <v>0.06</v>
      </c>
      <c r="AT3242" s="20">
        <f t="shared" si="2290"/>
        <v>40.799999999999997</v>
      </c>
      <c r="AU3242" s="20">
        <f t="shared" si="2291"/>
        <v>25</v>
      </c>
    </row>
    <row r="3243" spans="1:47" x14ac:dyDescent="0.15">
      <c r="A3243" s="21" t="s">
        <v>1273</v>
      </c>
      <c r="B3243" s="20" t="s">
        <v>918</v>
      </c>
      <c r="C3243" s="20" t="s">
        <v>1050</v>
      </c>
      <c r="D3243" s="20" t="s">
        <v>1078</v>
      </c>
      <c r="E3243" s="20" t="s">
        <v>1093</v>
      </c>
      <c r="F3243" s="20" t="s">
        <v>1250</v>
      </c>
      <c r="G3243" s="20" t="s">
        <v>4410</v>
      </c>
      <c r="H3243" s="20"/>
      <c r="I3243" s="20">
        <v>13581051254</v>
      </c>
      <c r="J3243" s="20" t="s">
        <v>924</v>
      </c>
      <c r="K3243" s="20" t="s">
        <v>3967</v>
      </c>
      <c r="L3243" s="20" t="s">
        <v>1299</v>
      </c>
      <c r="M3243" s="20">
        <v>888</v>
      </c>
      <c r="N3243" s="20">
        <v>888</v>
      </c>
      <c r="O3243" s="20" t="s">
        <v>927</v>
      </c>
      <c r="P3243" s="20" t="s">
        <v>50</v>
      </c>
      <c r="Q3243" s="28"/>
      <c r="R3243" s="21" t="s">
        <v>1082</v>
      </c>
      <c r="S3243" s="25" t="s">
        <v>1087</v>
      </c>
      <c r="T3243" s="21" t="s">
        <v>53</v>
      </c>
      <c r="U3243" s="21" t="s">
        <v>1088</v>
      </c>
      <c r="V3243" s="46">
        <v>1</v>
      </c>
      <c r="W3243" s="26">
        <f t="shared" si="2286"/>
        <v>1</v>
      </c>
      <c r="Y3243" s="21">
        <v>12</v>
      </c>
      <c r="Z3243" s="22">
        <f t="shared" si="2253"/>
        <v>888</v>
      </c>
      <c r="AA3243" s="20" t="s">
        <v>2218</v>
      </c>
      <c r="AB3243" s="22"/>
      <c r="AC3243" s="22">
        <v>1</v>
      </c>
      <c r="AD3243" s="22"/>
      <c r="AE3243" s="22">
        <f>N3243</f>
        <v>888</v>
      </c>
      <c r="AF3243" s="22">
        <f t="shared" si="2288"/>
        <v>888</v>
      </c>
      <c r="AG3243" s="20"/>
      <c r="AH3243" s="22"/>
      <c r="AI3243" s="22"/>
      <c r="AJ3243" s="22">
        <f t="shared" si="2289"/>
        <v>888</v>
      </c>
      <c r="AK3243" s="22">
        <f>IF(O3243="(传统)XDSL",VLOOKUP(S3243,[2]直销续费率明细!C:I,7,FALSE)*1,IF(O3243="GPON+XDSL",VLOOKUP(S3243,[2]直销续费率明细!C:I,7,FALSE)*1,VLOOKUP(S3243,[2]直销续费率明细!C:I,5,FALSE)*1))</f>
        <v>25</v>
      </c>
      <c r="AL3243" s="22" t="s">
        <v>1309</v>
      </c>
      <c r="AM3243" s="22"/>
      <c r="AN3243" s="22"/>
      <c r="AO3243" s="22" t="s">
        <v>3441</v>
      </c>
      <c r="AP3243" s="22" t="s">
        <v>1301</v>
      </c>
      <c r="AS3243" s="20">
        <f>IF(Y3243&gt;=10,VLOOKUP(U3243,[2]提成计算!B:T,19,FALSE),VLOOKUP(U3243,[2]提成计算!B:T,18,FALSE))</f>
        <v>0.12</v>
      </c>
      <c r="AT3243" s="20">
        <f t="shared" si="2290"/>
        <v>106.56</v>
      </c>
      <c r="AU3243" s="20">
        <f t="shared" si="2291"/>
        <v>25</v>
      </c>
    </row>
    <row r="3244" spans="1:47" x14ac:dyDescent="0.15">
      <c r="A3244" s="21" t="s">
        <v>1273</v>
      </c>
      <c r="B3244" s="20" t="s">
        <v>918</v>
      </c>
      <c r="C3244" s="20" t="s">
        <v>1050</v>
      </c>
      <c r="D3244" s="20" t="s">
        <v>1070</v>
      </c>
      <c r="E3244" s="20" t="s">
        <v>3742</v>
      </c>
      <c r="F3244" s="20" t="s">
        <v>1250</v>
      </c>
      <c r="G3244" s="20" t="s">
        <v>4411</v>
      </c>
      <c r="H3244" s="20"/>
      <c r="I3244" s="20">
        <v>13827869258</v>
      </c>
      <c r="J3244" s="20" t="s">
        <v>1268</v>
      </c>
      <c r="K3244" s="20" t="s">
        <v>287</v>
      </c>
      <c r="L3244" s="20" t="s">
        <v>1918</v>
      </c>
      <c r="M3244" s="20">
        <v>680</v>
      </c>
      <c r="N3244" s="20">
        <v>680</v>
      </c>
      <c r="O3244" s="20" t="s">
        <v>1262</v>
      </c>
      <c r="P3244" s="20" t="s">
        <v>50</v>
      </c>
      <c r="Q3244" s="28"/>
      <c r="R3244" s="21" t="s">
        <v>104</v>
      </c>
      <c r="S3244" s="21"/>
      <c r="T3244" s="21" t="s">
        <v>53</v>
      </c>
      <c r="U3244" s="21" t="s">
        <v>288</v>
      </c>
      <c r="V3244" s="46">
        <v>1</v>
      </c>
      <c r="W3244" s="26">
        <f t="shared" si="2286"/>
        <v>1</v>
      </c>
      <c r="X3244" s="26">
        <f t="shared" ref="X3244:X3299" si="2292">V3244</f>
        <v>1</v>
      </c>
      <c r="Y3244" s="21">
        <v>4</v>
      </c>
      <c r="Z3244" s="22">
        <f t="shared" si="2253"/>
        <v>680</v>
      </c>
      <c r="AA3244" s="20" t="s">
        <v>3440</v>
      </c>
      <c r="AB3244" s="22">
        <v>1</v>
      </c>
      <c r="AC3244" s="22"/>
      <c r="AD3244" s="22">
        <f>N3244</f>
        <v>680</v>
      </c>
      <c r="AE3244" s="22"/>
      <c r="AF3244" s="22">
        <f t="shared" si="2288"/>
        <v>680</v>
      </c>
      <c r="AG3244" s="20">
        <f>N3244</f>
        <v>680</v>
      </c>
      <c r="AH3244" s="20" t="str">
        <f>VLOOKUP(U3244,[1]提成计算!B:I,8,FALSE)</f>
        <v>否</v>
      </c>
      <c r="AI3244" s="20"/>
      <c r="AJ3244" s="22"/>
      <c r="AK3244" s="22"/>
      <c r="AM3244" s="22"/>
      <c r="AN3244" s="22"/>
      <c r="AO3244" s="22" t="s">
        <v>3441</v>
      </c>
      <c r="AP3244" s="22" t="s">
        <v>3460</v>
      </c>
      <c r="AS3244" s="20"/>
      <c r="AT3244" s="20"/>
      <c r="AU3244" s="20"/>
    </row>
    <row r="3245" spans="1:47" x14ac:dyDescent="0.15">
      <c r="A3245" s="21" t="s">
        <v>1273</v>
      </c>
      <c r="B3245" s="20" t="s">
        <v>918</v>
      </c>
      <c r="C3245" s="20" t="s">
        <v>1050</v>
      </c>
      <c r="D3245" s="20" t="s">
        <v>1078</v>
      </c>
      <c r="E3245" s="20" t="s">
        <v>1084</v>
      </c>
      <c r="F3245" s="20" t="s">
        <v>1250</v>
      </c>
      <c r="G3245" s="20" t="s">
        <v>4412</v>
      </c>
      <c r="H3245" s="20"/>
      <c r="I3245" s="20">
        <v>13713419748</v>
      </c>
      <c r="J3245" s="20" t="s">
        <v>924</v>
      </c>
      <c r="K3245" s="20" t="s">
        <v>1086</v>
      </c>
      <c r="L3245" s="20" t="s">
        <v>1299</v>
      </c>
      <c r="M3245" s="20">
        <v>888</v>
      </c>
      <c r="N3245" s="20">
        <v>888</v>
      </c>
      <c r="O3245" s="20" t="s">
        <v>927</v>
      </c>
      <c r="P3245" s="20" t="s">
        <v>50</v>
      </c>
      <c r="Q3245" s="28"/>
      <c r="R3245" s="21" t="s">
        <v>1082</v>
      </c>
      <c r="S3245" s="25" t="s">
        <v>1087</v>
      </c>
      <c r="T3245" s="21" t="s">
        <v>53</v>
      </c>
      <c r="U3245" s="21" t="s">
        <v>1088</v>
      </c>
      <c r="V3245" s="46">
        <v>1</v>
      </c>
      <c r="W3245" s="26">
        <f t="shared" si="2286"/>
        <v>1</v>
      </c>
      <c r="Y3245" s="21">
        <v>12</v>
      </c>
      <c r="Z3245" s="22">
        <f t="shared" si="2253"/>
        <v>888</v>
      </c>
      <c r="AA3245" s="20" t="s">
        <v>3440</v>
      </c>
      <c r="AB3245" s="22"/>
      <c r="AC3245" s="22">
        <v>1</v>
      </c>
      <c r="AD3245" s="22"/>
      <c r="AE3245" s="22">
        <f t="shared" ref="AE3245:AE3259" si="2293">N3245</f>
        <v>888</v>
      </c>
      <c r="AF3245" s="22">
        <f t="shared" si="2288"/>
        <v>888</v>
      </c>
      <c r="AG3245" s="20"/>
      <c r="AH3245" s="22"/>
      <c r="AI3245" s="22"/>
      <c r="AJ3245" s="22">
        <f>N3245</f>
        <v>888</v>
      </c>
      <c r="AK3245" s="22">
        <f>IF(O3245="(传统)XDSL",VLOOKUP(S3245,[2]直销续费率明细!C:I,7,FALSE)*1,IF(O3245="GPON+XDSL",VLOOKUP(S3245,[2]直销续费率明细!C:I,7,FALSE)*1,VLOOKUP(S3245,[2]直销续费率明细!C:I,5,FALSE)*1))</f>
        <v>25</v>
      </c>
      <c r="AL3245" s="22" t="s">
        <v>1300</v>
      </c>
      <c r="AM3245" s="22"/>
      <c r="AN3245" s="22"/>
      <c r="AO3245" s="22" t="s">
        <v>3441</v>
      </c>
      <c r="AP3245" s="22" t="s">
        <v>1301</v>
      </c>
      <c r="AS3245" s="20">
        <f>IF(Y3245&gt;=10,VLOOKUP(U3245,[2]提成计算!B:T,19,FALSE),VLOOKUP(U3245,[2]提成计算!B:T,18,FALSE))</f>
        <v>0.12</v>
      </c>
      <c r="AT3245" s="20">
        <f t="shared" ref="AT3245" si="2294">IF(AD3245*AS3245&gt;0,AD3245*AS3245,AE3245*AS3245)</f>
        <v>106.56</v>
      </c>
      <c r="AU3245" s="20">
        <f t="shared" ref="AU3245" si="2295">IF(AND(AK3245&lt;0,AK3245+AT3245&lt;0),-AT3245,AK3245)</f>
        <v>25</v>
      </c>
    </row>
    <row r="3246" spans="1:47" x14ac:dyDescent="0.15">
      <c r="A3246" s="21" t="s">
        <v>1273</v>
      </c>
      <c r="B3246" s="20" t="s">
        <v>918</v>
      </c>
      <c r="C3246" s="20" t="s">
        <v>1050</v>
      </c>
      <c r="D3246" s="20" t="s">
        <v>1078</v>
      </c>
      <c r="E3246" s="20" t="s">
        <v>1093</v>
      </c>
      <c r="F3246" s="20" t="s">
        <v>1250</v>
      </c>
      <c r="G3246" s="20" t="s">
        <v>4413</v>
      </c>
      <c r="H3246" s="20"/>
      <c r="I3246" s="20">
        <v>13450059373</v>
      </c>
      <c r="J3246" s="20" t="s">
        <v>3444</v>
      </c>
      <c r="K3246" s="20" t="s">
        <v>1086</v>
      </c>
      <c r="L3246" s="20" t="s">
        <v>1376</v>
      </c>
      <c r="M3246" s="20">
        <v>1088</v>
      </c>
      <c r="N3246" s="20">
        <v>1088</v>
      </c>
      <c r="O3246" s="20" t="s">
        <v>927</v>
      </c>
      <c r="P3246" s="20" t="s">
        <v>50</v>
      </c>
      <c r="Q3246" s="28" t="s">
        <v>3444</v>
      </c>
      <c r="R3246" s="21" t="s">
        <v>1082</v>
      </c>
      <c r="S3246" s="21"/>
      <c r="T3246" s="21" t="s">
        <v>53</v>
      </c>
      <c r="U3246" s="21" t="s">
        <v>1088</v>
      </c>
      <c r="V3246" s="46">
        <v>1</v>
      </c>
      <c r="W3246" s="26">
        <f t="shared" si="2286"/>
        <v>1</v>
      </c>
      <c r="X3246" s="26">
        <f t="shared" si="2292"/>
        <v>1</v>
      </c>
      <c r="Y3246" s="21">
        <v>10</v>
      </c>
      <c r="Z3246" s="22">
        <f t="shared" si="2253"/>
        <v>1088</v>
      </c>
      <c r="AA3246" s="20" t="s">
        <v>3440</v>
      </c>
      <c r="AB3246" s="22"/>
      <c r="AC3246" s="22">
        <v>1</v>
      </c>
      <c r="AD3246" s="22"/>
      <c r="AE3246" s="22">
        <f t="shared" si="2293"/>
        <v>1088</v>
      </c>
      <c r="AF3246" s="22">
        <f t="shared" si="2288"/>
        <v>1088</v>
      </c>
      <c r="AG3246" s="20">
        <f t="shared" ref="AG3246:AG3247" si="2296">N3246</f>
        <v>1088</v>
      </c>
      <c r="AH3246" s="20" t="str">
        <f>VLOOKUP(U3246,[1]提成计算!B:I,8,FALSE)</f>
        <v xml:space="preserve"> </v>
      </c>
      <c r="AI3246" s="20"/>
      <c r="AJ3246" s="22"/>
      <c r="AK3246" s="22"/>
      <c r="AM3246" s="22"/>
      <c r="AN3246" s="22"/>
      <c r="AO3246" s="22" t="s">
        <v>3441</v>
      </c>
      <c r="AP3246" s="22" t="s">
        <v>1301</v>
      </c>
      <c r="AS3246" s="20"/>
      <c r="AT3246" s="20"/>
      <c r="AU3246" s="20"/>
    </row>
    <row r="3247" spans="1:47" x14ac:dyDescent="0.15">
      <c r="A3247" s="21" t="s">
        <v>1273</v>
      </c>
      <c r="B3247" s="20" t="s">
        <v>918</v>
      </c>
      <c r="C3247" s="20" t="s">
        <v>1050</v>
      </c>
      <c r="D3247" s="20" t="s">
        <v>1065</v>
      </c>
      <c r="E3247" s="20" t="s">
        <v>1066</v>
      </c>
      <c r="F3247" s="20" t="s">
        <v>1250</v>
      </c>
      <c r="G3247" s="20" t="s">
        <v>4414</v>
      </c>
      <c r="H3247" s="20"/>
      <c r="I3247" s="20">
        <v>15820885161</v>
      </c>
      <c r="J3247" s="20" t="s">
        <v>1268</v>
      </c>
      <c r="K3247" s="20" t="s">
        <v>3739</v>
      </c>
      <c r="L3247" s="20" t="s">
        <v>1358</v>
      </c>
      <c r="M3247" s="20">
        <v>1088</v>
      </c>
      <c r="N3247" s="20">
        <v>1088</v>
      </c>
      <c r="O3247" s="20" t="s">
        <v>927</v>
      </c>
      <c r="P3247" s="20" t="s">
        <v>50</v>
      </c>
      <c r="Q3247" s="28"/>
      <c r="R3247" s="21" t="s">
        <v>69</v>
      </c>
      <c r="S3247" s="21"/>
      <c r="T3247" s="21" t="s">
        <v>53</v>
      </c>
      <c r="U3247" s="21" t="s">
        <v>1803</v>
      </c>
      <c r="V3247" s="46">
        <v>1</v>
      </c>
      <c r="W3247" s="26">
        <f t="shared" si="2286"/>
        <v>1</v>
      </c>
      <c r="X3247" s="26">
        <f t="shared" si="2292"/>
        <v>1</v>
      </c>
      <c r="Y3247" s="21">
        <v>10</v>
      </c>
      <c r="Z3247" s="22">
        <f t="shared" si="2253"/>
        <v>1088</v>
      </c>
      <c r="AA3247" s="20" t="s">
        <v>3440</v>
      </c>
      <c r="AB3247" s="22"/>
      <c r="AC3247" s="22">
        <v>1</v>
      </c>
      <c r="AD3247" s="22"/>
      <c r="AE3247" s="22">
        <f t="shared" si="2293"/>
        <v>1088</v>
      </c>
      <c r="AF3247" s="22">
        <f t="shared" si="2288"/>
        <v>1088</v>
      </c>
      <c r="AG3247" s="20">
        <f t="shared" si="2296"/>
        <v>1088</v>
      </c>
      <c r="AH3247" s="20" t="str">
        <f>VLOOKUP(U3247,[1]提成计算!B:I,8,FALSE)</f>
        <v xml:space="preserve"> </v>
      </c>
      <c r="AI3247" s="20"/>
      <c r="AJ3247" s="22"/>
      <c r="AK3247" s="22"/>
      <c r="AM3247" s="22"/>
      <c r="AN3247" s="22"/>
      <c r="AO3247" s="22" t="s">
        <v>3441</v>
      </c>
      <c r="AP3247" s="22" t="s">
        <v>1301</v>
      </c>
      <c r="AS3247" s="20"/>
      <c r="AT3247" s="20"/>
      <c r="AU3247" s="20"/>
    </row>
    <row r="3248" spans="1:47" x14ac:dyDescent="0.15">
      <c r="A3248" s="21" t="s">
        <v>1273</v>
      </c>
      <c r="B3248" s="20" t="s">
        <v>918</v>
      </c>
      <c r="C3248" s="20" t="s">
        <v>1050</v>
      </c>
      <c r="D3248" s="20" t="s">
        <v>1051</v>
      </c>
      <c r="E3248" s="20" t="s">
        <v>1052</v>
      </c>
      <c r="F3248" s="20" t="s">
        <v>1250</v>
      </c>
      <c r="G3248" s="20" t="s">
        <v>4415</v>
      </c>
      <c r="H3248" s="20"/>
      <c r="I3248" s="20">
        <v>18766388215</v>
      </c>
      <c r="J3248" s="20" t="s">
        <v>924</v>
      </c>
      <c r="K3248" s="20" t="s">
        <v>685</v>
      </c>
      <c r="L3248" s="20" t="s">
        <v>1299</v>
      </c>
      <c r="M3248" s="20">
        <v>888</v>
      </c>
      <c r="N3248" s="20">
        <v>888</v>
      </c>
      <c r="O3248" s="20" t="s">
        <v>927</v>
      </c>
      <c r="P3248" s="20" t="s">
        <v>50</v>
      </c>
      <c r="Q3248" s="28"/>
      <c r="R3248" s="21" t="s">
        <v>121</v>
      </c>
      <c r="S3248" s="25" t="s">
        <v>1054</v>
      </c>
      <c r="T3248" s="21" t="s">
        <v>53</v>
      </c>
      <c r="U3248" s="21" t="s">
        <v>686</v>
      </c>
      <c r="V3248" s="46">
        <v>1</v>
      </c>
      <c r="W3248" s="26">
        <f t="shared" si="2286"/>
        <v>1</v>
      </c>
      <c r="Y3248" s="21">
        <v>12</v>
      </c>
      <c r="Z3248" s="22">
        <f t="shared" si="2253"/>
        <v>888</v>
      </c>
      <c r="AA3248" s="20" t="s">
        <v>3440</v>
      </c>
      <c r="AB3248" s="22"/>
      <c r="AC3248" s="22">
        <v>1</v>
      </c>
      <c r="AD3248" s="22"/>
      <c r="AE3248" s="22">
        <f t="shared" si="2293"/>
        <v>888</v>
      </c>
      <c r="AF3248" s="22">
        <f t="shared" si="2288"/>
        <v>888</v>
      </c>
      <c r="AG3248" s="20"/>
      <c r="AH3248" s="22"/>
      <c r="AI3248" s="22"/>
      <c r="AJ3248" s="22">
        <f t="shared" ref="AJ3248:AJ3249" si="2297">N3248</f>
        <v>888</v>
      </c>
      <c r="AK3248" s="22">
        <f>IF(O3248="(传统)XDSL",VLOOKUP(S3248,[2]直销续费率明细!C:I,7,FALSE)*1,IF(O3248="GPON+XDSL",VLOOKUP(S3248,[2]直销续费率明细!C:I,7,FALSE)*1,VLOOKUP(S3248,[2]直销续费率明细!C:I,5,FALSE)*1))</f>
        <v>25</v>
      </c>
      <c r="AL3248" s="22" t="s">
        <v>1309</v>
      </c>
      <c r="AM3248" s="22"/>
      <c r="AN3248" s="22"/>
      <c r="AO3248" s="22" t="s">
        <v>3441</v>
      </c>
      <c r="AP3248" s="22" t="s">
        <v>1301</v>
      </c>
      <c r="AS3248" s="20">
        <f>IF(Y3248&gt;=10,VLOOKUP(U3248,[2]提成计算!B:T,19,FALSE),VLOOKUP(U3248,[2]提成计算!B:T,18,FALSE))</f>
        <v>0.09</v>
      </c>
      <c r="AT3248" s="20">
        <f t="shared" ref="AT3248:AT3249" si="2298">IF(AD3248*AS3248&gt;0,AD3248*AS3248,AE3248*AS3248)</f>
        <v>79.92</v>
      </c>
      <c r="AU3248" s="20">
        <f t="shared" ref="AU3248:AU3249" si="2299">IF(AND(AK3248&lt;0,AK3248+AT3248&lt;0),-AT3248,AK3248)</f>
        <v>25</v>
      </c>
    </row>
    <row r="3249" spans="1:47" x14ac:dyDescent="0.15">
      <c r="A3249" s="21" t="s">
        <v>1273</v>
      </c>
      <c r="B3249" s="20" t="s">
        <v>918</v>
      </c>
      <c r="C3249" s="20" t="s">
        <v>1050</v>
      </c>
      <c r="D3249" s="20" t="s">
        <v>1065</v>
      </c>
      <c r="E3249" s="20" t="s">
        <v>1066</v>
      </c>
      <c r="F3249" s="20" t="s">
        <v>1250</v>
      </c>
      <c r="G3249" s="20" t="s">
        <v>4416</v>
      </c>
      <c r="H3249" s="20"/>
      <c r="I3249" s="20">
        <v>13423154651</v>
      </c>
      <c r="J3249" s="20" t="s">
        <v>924</v>
      </c>
      <c r="K3249" s="20" t="s">
        <v>87</v>
      </c>
      <c r="L3249" s="20" t="s">
        <v>1299</v>
      </c>
      <c r="M3249" s="20">
        <v>888</v>
      </c>
      <c r="N3249" s="20">
        <v>888</v>
      </c>
      <c r="O3249" s="20" t="s">
        <v>927</v>
      </c>
      <c r="P3249" s="20" t="s">
        <v>50</v>
      </c>
      <c r="Q3249" s="28"/>
      <c r="R3249" s="21" t="s">
        <v>69</v>
      </c>
      <c r="S3249" s="25" t="s">
        <v>1068</v>
      </c>
      <c r="T3249" s="21" t="s">
        <v>53</v>
      </c>
      <c r="U3249" s="21" t="s">
        <v>88</v>
      </c>
      <c r="V3249" s="46">
        <v>1</v>
      </c>
      <c r="W3249" s="26">
        <f t="shared" si="2286"/>
        <v>1</v>
      </c>
      <c r="Y3249" s="21">
        <v>12</v>
      </c>
      <c r="Z3249" s="22">
        <f t="shared" si="2253"/>
        <v>888</v>
      </c>
      <c r="AA3249" s="20" t="s">
        <v>3440</v>
      </c>
      <c r="AB3249" s="22"/>
      <c r="AC3249" s="22">
        <v>1</v>
      </c>
      <c r="AD3249" s="22"/>
      <c r="AE3249" s="22">
        <f t="shared" si="2293"/>
        <v>888</v>
      </c>
      <c r="AF3249" s="22">
        <f t="shared" si="2288"/>
        <v>888</v>
      </c>
      <c r="AG3249" s="20"/>
      <c r="AH3249" s="22"/>
      <c r="AI3249" s="22"/>
      <c r="AJ3249" s="22">
        <f t="shared" si="2297"/>
        <v>888</v>
      </c>
      <c r="AK3249" s="22">
        <f>IF(O3249="(传统)XDSL",VLOOKUP(S3249,[2]直销续费率明细!C:I,7,FALSE)*1,IF(O3249="GPON+XDSL",VLOOKUP(S3249,[2]直销续费率明细!C:I,7,FALSE)*1,VLOOKUP(S3249,[2]直销续费率明细!C:I,5,FALSE)*1))</f>
        <v>15</v>
      </c>
      <c r="AL3249" s="22" t="s">
        <v>1309</v>
      </c>
      <c r="AM3249" s="22"/>
      <c r="AN3249" s="22"/>
      <c r="AO3249" s="22" t="s">
        <v>3441</v>
      </c>
      <c r="AP3249" s="22" t="s">
        <v>1301</v>
      </c>
      <c r="AS3249" s="20">
        <f>IF(Y3249&gt;=10,VLOOKUP(U3249,[2]提成计算!B:T,19,FALSE),VLOOKUP(U3249,[2]提成计算!B:T,18,FALSE))</f>
        <v>0.09</v>
      </c>
      <c r="AT3249" s="20">
        <f t="shared" si="2298"/>
        <v>79.92</v>
      </c>
      <c r="AU3249" s="20">
        <f t="shared" si="2299"/>
        <v>15</v>
      </c>
    </row>
    <row r="3250" spans="1:47" x14ac:dyDescent="0.15">
      <c r="A3250" s="21" t="s">
        <v>1273</v>
      </c>
      <c r="B3250" s="20" t="s">
        <v>918</v>
      </c>
      <c r="C3250" s="20" t="s">
        <v>1050</v>
      </c>
      <c r="D3250" s="20" t="s">
        <v>1078</v>
      </c>
      <c r="E3250" s="20" t="s">
        <v>1079</v>
      </c>
      <c r="F3250" s="20" t="s">
        <v>1250</v>
      </c>
      <c r="G3250" s="20" t="s">
        <v>4417</v>
      </c>
      <c r="H3250" s="20"/>
      <c r="I3250" s="20">
        <v>13712862651</v>
      </c>
      <c r="J3250" s="20" t="s">
        <v>1268</v>
      </c>
      <c r="K3250" s="20" t="s">
        <v>1081</v>
      </c>
      <c r="L3250" s="20" t="s">
        <v>1358</v>
      </c>
      <c r="M3250" s="20">
        <v>1088</v>
      </c>
      <c r="N3250" s="20">
        <v>1088</v>
      </c>
      <c r="O3250" s="20" t="s">
        <v>927</v>
      </c>
      <c r="P3250" s="20" t="s">
        <v>50</v>
      </c>
      <c r="Q3250" s="28"/>
      <c r="R3250" s="21" t="s">
        <v>1082</v>
      </c>
      <c r="S3250" s="21"/>
      <c r="T3250" s="21" t="s">
        <v>53</v>
      </c>
      <c r="U3250" s="21" t="s">
        <v>1083</v>
      </c>
      <c r="V3250" s="46">
        <v>1</v>
      </c>
      <c r="W3250" s="26">
        <f t="shared" si="2286"/>
        <v>1</v>
      </c>
      <c r="X3250" s="26">
        <f t="shared" si="2292"/>
        <v>1</v>
      </c>
      <c r="Y3250" s="21">
        <v>10</v>
      </c>
      <c r="Z3250" s="22">
        <f t="shared" si="2253"/>
        <v>1088</v>
      </c>
      <c r="AA3250" s="20" t="s">
        <v>3440</v>
      </c>
      <c r="AB3250" s="22"/>
      <c r="AC3250" s="22">
        <v>1</v>
      </c>
      <c r="AD3250" s="22"/>
      <c r="AE3250" s="22">
        <f t="shared" si="2293"/>
        <v>1088</v>
      </c>
      <c r="AF3250" s="22">
        <f t="shared" si="2288"/>
        <v>1088</v>
      </c>
      <c r="AG3250" s="20">
        <f>N3250</f>
        <v>1088</v>
      </c>
      <c r="AH3250" s="20" t="str">
        <f>VLOOKUP(U3250,[1]提成计算!B:I,8,FALSE)</f>
        <v xml:space="preserve"> </v>
      </c>
      <c r="AI3250" s="20"/>
      <c r="AJ3250" s="22"/>
      <c r="AK3250" s="22"/>
      <c r="AM3250" s="22"/>
      <c r="AN3250" s="22"/>
      <c r="AO3250" s="22" t="s">
        <v>3441</v>
      </c>
      <c r="AP3250" s="22" t="s">
        <v>1301</v>
      </c>
      <c r="AS3250" s="20"/>
      <c r="AT3250" s="20"/>
      <c r="AU3250" s="20"/>
    </row>
    <row r="3251" spans="1:47" x14ac:dyDescent="0.15">
      <c r="A3251" s="21" t="s">
        <v>1273</v>
      </c>
      <c r="B3251" s="20" t="s">
        <v>918</v>
      </c>
      <c r="C3251" s="20" t="s">
        <v>1050</v>
      </c>
      <c r="D3251" s="20" t="s">
        <v>1078</v>
      </c>
      <c r="E3251" s="20" t="s">
        <v>1079</v>
      </c>
      <c r="F3251" s="20" t="s">
        <v>1250</v>
      </c>
      <c r="G3251" s="20" t="s">
        <v>4418</v>
      </c>
      <c r="H3251" s="20"/>
      <c r="I3251" s="20">
        <v>13532915776</v>
      </c>
      <c r="J3251" s="20" t="s">
        <v>924</v>
      </c>
      <c r="K3251" s="20" t="s">
        <v>1081</v>
      </c>
      <c r="L3251" s="20" t="s">
        <v>1299</v>
      </c>
      <c r="M3251" s="20">
        <v>888</v>
      </c>
      <c r="N3251" s="20">
        <v>888</v>
      </c>
      <c r="O3251" s="20" t="s">
        <v>927</v>
      </c>
      <c r="P3251" s="20" t="s">
        <v>50</v>
      </c>
      <c r="Q3251" s="28"/>
      <c r="R3251" s="21" t="s">
        <v>1082</v>
      </c>
      <c r="S3251" s="25" t="s">
        <v>1322</v>
      </c>
      <c r="T3251" s="21" t="s">
        <v>53</v>
      </c>
      <c r="U3251" s="21" t="s">
        <v>1083</v>
      </c>
      <c r="V3251" s="46">
        <v>1</v>
      </c>
      <c r="W3251" s="26">
        <f t="shared" si="2286"/>
        <v>1</v>
      </c>
      <c r="Y3251" s="21">
        <v>12</v>
      </c>
      <c r="Z3251" s="22">
        <f t="shared" si="2253"/>
        <v>888</v>
      </c>
      <c r="AA3251" s="20" t="s">
        <v>3440</v>
      </c>
      <c r="AB3251" s="22"/>
      <c r="AC3251" s="22">
        <v>1</v>
      </c>
      <c r="AD3251" s="22"/>
      <c r="AE3251" s="22">
        <f t="shared" si="2293"/>
        <v>888</v>
      </c>
      <c r="AF3251" s="22">
        <f t="shared" si="2288"/>
        <v>888</v>
      </c>
      <c r="AG3251" s="20"/>
      <c r="AH3251" s="22"/>
      <c r="AI3251" s="22"/>
      <c r="AJ3251" s="22">
        <f t="shared" ref="AJ3251:AJ3255" si="2300">N3251</f>
        <v>888</v>
      </c>
      <c r="AK3251" s="22">
        <f>IF(O3251="(传统)XDSL",VLOOKUP(S3251,[2]直销续费率明细!C:I,7,FALSE)*1,IF(O3251="GPON+XDSL",VLOOKUP(S3251,[2]直销续费率明细!C:I,7,FALSE)*1,VLOOKUP(S3251,[2]直销续费率明细!C:I,5,FALSE)*1))</f>
        <v>-40</v>
      </c>
      <c r="AL3251" s="22" t="s">
        <v>1309</v>
      </c>
      <c r="AM3251" s="22"/>
      <c r="AN3251" s="22"/>
      <c r="AO3251" s="22" t="s">
        <v>2216</v>
      </c>
      <c r="AP3251" s="22" t="s">
        <v>1301</v>
      </c>
      <c r="AS3251" s="20">
        <f>IF(Y3251&gt;=10,VLOOKUP(U3251,[2]提成计算!B:T,19,FALSE),VLOOKUP(U3251,[2]提成计算!B:T,18,FALSE))</f>
        <v>0.12</v>
      </c>
      <c r="AT3251" s="20">
        <f t="shared" ref="AT3251:AT3253" si="2301">IF(AD3251*AS3251&gt;0,AD3251*AS3251,AE3251*AS3251)</f>
        <v>106.56</v>
      </c>
      <c r="AU3251" s="20">
        <f t="shared" ref="AU3251:AU3253" si="2302">IF(AND(AK3251&lt;0,AK3251+AT3251&lt;0),-AT3251,AK3251)</f>
        <v>-40</v>
      </c>
    </row>
    <row r="3252" spans="1:47" x14ac:dyDescent="0.15">
      <c r="A3252" s="21" t="s">
        <v>1273</v>
      </c>
      <c r="B3252" s="20" t="s">
        <v>918</v>
      </c>
      <c r="C3252" s="20" t="s">
        <v>1050</v>
      </c>
      <c r="D3252" s="20" t="s">
        <v>1078</v>
      </c>
      <c r="E3252" s="20" t="s">
        <v>1079</v>
      </c>
      <c r="F3252" s="20" t="s">
        <v>1250</v>
      </c>
      <c r="G3252" s="20" t="s">
        <v>4419</v>
      </c>
      <c r="H3252" s="20"/>
      <c r="I3252" s="20">
        <v>15992766082</v>
      </c>
      <c r="J3252" s="20" t="s">
        <v>924</v>
      </c>
      <c r="K3252" s="20" t="s">
        <v>1081</v>
      </c>
      <c r="L3252" s="20" t="s">
        <v>2137</v>
      </c>
      <c r="M3252" s="20">
        <v>1408</v>
      </c>
      <c r="N3252" s="20">
        <v>1408</v>
      </c>
      <c r="O3252" s="20" t="s">
        <v>927</v>
      </c>
      <c r="P3252" s="20" t="s">
        <v>50</v>
      </c>
      <c r="Q3252" s="28"/>
      <c r="R3252" s="21" t="s">
        <v>1082</v>
      </c>
      <c r="S3252" s="25" t="s">
        <v>1087</v>
      </c>
      <c r="T3252" s="21" t="s">
        <v>53</v>
      </c>
      <c r="U3252" s="21" t="s">
        <v>1083</v>
      </c>
      <c r="V3252" s="46">
        <v>1</v>
      </c>
      <c r="W3252" s="26">
        <f t="shared" si="2286"/>
        <v>1</v>
      </c>
      <c r="Y3252" s="21">
        <v>12</v>
      </c>
      <c r="Z3252" s="22">
        <f t="shared" si="2253"/>
        <v>1408</v>
      </c>
      <c r="AA3252" s="20" t="s">
        <v>2218</v>
      </c>
      <c r="AB3252" s="22"/>
      <c r="AC3252" s="22">
        <v>1</v>
      </c>
      <c r="AD3252" s="22"/>
      <c r="AE3252" s="22">
        <f t="shared" si="2293"/>
        <v>1408</v>
      </c>
      <c r="AF3252" s="22">
        <f t="shared" si="2288"/>
        <v>1408</v>
      </c>
      <c r="AG3252" s="20"/>
      <c r="AH3252" s="22"/>
      <c r="AI3252" s="22"/>
      <c r="AJ3252" s="22">
        <f t="shared" si="2300"/>
        <v>1408</v>
      </c>
      <c r="AK3252" s="22">
        <f>IF(O3252="(传统)XDSL",VLOOKUP(S3252,[2]直销续费率明细!C:I,7,FALSE)*1,IF(O3252="GPON+XDSL",VLOOKUP(S3252,[2]直销续费率明细!C:I,7,FALSE)*1,VLOOKUP(S3252,[2]直销续费率明细!C:I,5,FALSE)*1))</f>
        <v>25</v>
      </c>
      <c r="AL3252" s="22" t="s">
        <v>1300</v>
      </c>
      <c r="AM3252" s="22"/>
      <c r="AN3252" s="22"/>
      <c r="AO3252" s="22" t="s">
        <v>2216</v>
      </c>
      <c r="AP3252" s="22" t="s">
        <v>1301</v>
      </c>
      <c r="AS3252" s="20">
        <f>IF(Y3252&gt;=10,VLOOKUP(U3252,[2]提成计算!B:T,19,FALSE),VLOOKUP(U3252,[2]提成计算!B:T,18,FALSE))</f>
        <v>0.12</v>
      </c>
      <c r="AT3252" s="20">
        <f t="shared" si="2301"/>
        <v>168.95999999999998</v>
      </c>
      <c r="AU3252" s="20">
        <f t="shared" si="2302"/>
        <v>25</v>
      </c>
    </row>
    <row r="3253" spans="1:47" x14ac:dyDescent="0.15">
      <c r="A3253" s="21" t="s">
        <v>1273</v>
      </c>
      <c r="B3253" s="20" t="s">
        <v>918</v>
      </c>
      <c r="C3253" s="20" t="s">
        <v>1050</v>
      </c>
      <c r="D3253" s="20" t="s">
        <v>1070</v>
      </c>
      <c r="E3253" s="20" t="s">
        <v>1302</v>
      </c>
      <c r="F3253" s="20" t="s">
        <v>1250</v>
      </c>
      <c r="G3253" s="20" t="s">
        <v>4420</v>
      </c>
      <c r="H3253" s="20"/>
      <c r="I3253" s="20">
        <v>13638345658</v>
      </c>
      <c r="J3253" s="20" t="s">
        <v>924</v>
      </c>
      <c r="K3253" s="20" t="s">
        <v>3729</v>
      </c>
      <c r="L3253" s="20" t="s">
        <v>1376</v>
      </c>
      <c r="M3253" s="20">
        <v>1088</v>
      </c>
      <c r="N3253" s="20">
        <v>1088</v>
      </c>
      <c r="O3253" s="20" t="s">
        <v>927</v>
      </c>
      <c r="P3253" s="20" t="s">
        <v>50</v>
      </c>
      <c r="Q3253" s="28"/>
      <c r="R3253" s="21" t="s">
        <v>104</v>
      </c>
      <c r="S3253" s="25" t="s">
        <v>1304</v>
      </c>
      <c r="T3253" s="21" t="s">
        <v>53</v>
      </c>
      <c r="U3253" s="21" t="s">
        <v>3730</v>
      </c>
      <c r="V3253" s="46">
        <v>1</v>
      </c>
      <c r="W3253" s="26">
        <f t="shared" si="2286"/>
        <v>1</v>
      </c>
      <c r="Y3253" s="21">
        <v>10</v>
      </c>
      <c r="Z3253" s="22">
        <f t="shared" si="2253"/>
        <v>1088</v>
      </c>
      <c r="AA3253" s="20" t="s">
        <v>2218</v>
      </c>
      <c r="AB3253" s="22"/>
      <c r="AC3253" s="22">
        <v>1</v>
      </c>
      <c r="AD3253" s="22"/>
      <c r="AE3253" s="22">
        <f t="shared" si="2293"/>
        <v>1088</v>
      </c>
      <c r="AF3253" s="22">
        <f t="shared" si="2288"/>
        <v>1088</v>
      </c>
      <c r="AG3253" s="20"/>
      <c r="AH3253" s="22"/>
      <c r="AI3253" s="22"/>
      <c r="AJ3253" s="22">
        <f t="shared" si="2300"/>
        <v>1088</v>
      </c>
      <c r="AK3253" s="22">
        <f>IF(O3253="(传统)XDSL",VLOOKUP(S3253,[2]直销续费率明细!C:I,7,FALSE)*1,IF(O3253="GPON+XDSL",VLOOKUP(S3253,[2]直销续费率明细!C:I,7,FALSE)*1,VLOOKUP(S3253,[2]直销续费率明细!C:I,5,FALSE)*1))</f>
        <v>-40</v>
      </c>
      <c r="AL3253" s="22" t="s">
        <v>1309</v>
      </c>
      <c r="AM3253" s="22"/>
      <c r="AN3253" s="22"/>
      <c r="AO3253" s="22" t="s">
        <v>2216</v>
      </c>
      <c r="AP3253" s="22" t="s">
        <v>1301</v>
      </c>
      <c r="AS3253" s="20">
        <f>IF(Y3253&gt;=10,VLOOKUP(U3253,[2]提成计算!B:T,19,FALSE),VLOOKUP(U3253,[2]提成计算!B:T,18,FALSE))</f>
        <v>0.09</v>
      </c>
      <c r="AT3253" s="20">
        <f t="shared" si="2301"/>
        <v>97.92</v>
      </c>
      <c r="AU3253" s="20">
        <f t="shared" si="2302"/>
        <v>-40</v>
      </c>
    </row>
    <row r="3254" spans="1:47" x14ac:dyDescent="0.15">
      <c r="A3254" s="21" t="s">
        <v>1273</v>
      </c>
      <c r="B3254" s="20" t="s">
        <v>918</v>
      </c>
      <c r="C3254" s="20" t="s">
        <v>1050</v>
      </c>
      <c r="D3254" s="20" t="s">
        <v>1070</v>
      </c>
      <c r="E3254" s="20" t="s">
        <v>3742</v>
      </c>
      <c r="F3254" s="20" t="s">
        <v>1250</v>
      </c>
      <c r="G3254" s="20" t="s">
        <v>4421</v>
      </c>
      <c r="H3254" s="20"/>
      <c r="I3254" s="20">
        <v>13890590577</v>
      </c>
      <c r="J3254" s="20" t="s">
        <v>924</v>
      </c>
      <c r="K3254" s="20" t="s">
        <v>1073</v>
      </c>
      <c r="L3254" s="20" t="s">
        <v>1299</v>
      </c>
      <c r="M3254" s="20">
        <v>888</v>
      </c>
      <c r="N3254" s="20">
        <v>888</v>
      </c>
      <c r="O3254" s="20" t="s">
        <v>927</v>
      </c>
      <c r="P3254" s="20" t="s">
        <v>50</v>
      </c>
      <c r="Q3254" s="28"/>
      <c r="R3254" s="21" t="s">
        <v>104</v>
      </c>
      <c r="S3254" s="25" t="s">
        <v>1090</v>
      </c>
      <c r="T3254" s="21" t="s">
        <v>2242</v>
      </c>
      <c r="U3254" s="21"/>
      <c r="V3254" s="46">
        <v>1</v>
      </c>
      <c r="W3254" s="26">
        <f t="shared" si="2286"/>
        <v>1</v>
      </c>
      <c r="Y3254" s="21">
        <v>12</v>
      </c>
      <c r="Z3254" s="22">
        <f t="shared" si="2253"/>
        <v>888</v>
      </c>
      <c r="AA3254" s="20" t="s">
        <v>2218</v>
      </c>
      <c r="AB3254" s="22"/>
      <c r="AC3254" s="22">
        <v>1</v>
      </c>
      <c r="AD3254" s="22"/>
      <c r="AE3254" s="22">
        <f t="shared" si="2293"/>
        <v>888</v>
      </c>
      <c r="AF3254" s="22">
        <f t="shared" si="2288"/>
        <v>888</v>
      </c>
      <c r="AG3254" s="20"/>
      <c r="AH3254" s="22"/>
      <c r="AI3254" s="22"/>
      <c r="AJ3254" s="22">
        <f t="shared" si="2300"/>
        <v>888</v>
      </c>
      <c r="AK3254" s="22">
        <f>IF(O3254="(传统)XDSL",VLOOKUP(S3254,[1]续费率明细!C:I,7,FALSE)*1,IF(O3254="GPON+XDSL",VLOOKUP(S3254,[1]续费率明细!C:I,7,FALSE)*1,VLOOKUP(S3254,[1]续费率明细!C:I,5,FALSE)*1))</f>
        <v>-20</v>
      </c>
      <c r="AL3254" s="22" t="s">
        <v>1309</v>
      </c>
      <c r="AM3254" s="22"/>
      <c r="AN3254" s="22"/>
      <c r="AO3254" s="22" t="s">
        <v>2216</v>
      </c>
      <c r="AP3254" s="22" t="s">
        <v>1301</v>
      </c>
      <c r="AS3254" s="20"/>
      <c r="AT3254" s="20"/>
      <c r="AU3254" s="20"/>
    </row>
    <row r="3255" spans="1:47" x14ac:dyDescent="0.15">
      <c r="A3255" s="21" t="s">
        <v>1273</v>
      </c>
      <c r="B3255" s="20" t="s">
        <v>918</v>
      </c>
      <c r="C3255" s="20" t="s">
        <v>1050</v>
      </c>
      <c r="D3255" s="20" t="s">
        <v>1070</v>
      </c>
      <c r="E3255" s="20" t="s">
        <v>1302</v>
      </c>
      <c r="F3255" s="20" t="s">
        <v>1250</v>
      </c>
      <c r="G3255" s="20" t="s">
        <v>4422</v>
      </c>
      <c r="H3255" s="20"/>
      <c r="I3255" s="20">
        <v>18938274748</v>
      </c>
      <c r="J3255" s="20" t="s">
        <v>924</v>
      </c>
      <c r="K3255" s="20" t="s">
        <v>3729</v>
      </c>
      <c r="L3255" s="20" t="s">
        <v>1299</v>
      </c>
      <c r="M3255" s="20">
        <v>888</v>
      </c>
      <c r="N3255" s="20">
        <v>888</v>
      </c>
      <c r="O3255" s="20" t="s">
        <v>927</v>
      </c>
      <c r="P3255" s="20" t="s">
        <v>50</v>
      </c>
      <c r="Q3255" s="28"/>
      <c r="R3255" s="21" t="s">
        <v>104</v>
      </c>
      <c r="S3255" s="25" t="s">
        <v>1304</v>
      </c>
      <c r="T3255" s="21" t="s">
        <v>53</v>
      </c>
      <c r="U3255" s="21" t="s">
        <v>3730</v>
      </c>
      <c r="V3255" s="46">
        <v>1</v>
      </c>
      <c r="W3255" s="26">
        <f t="shared" si="2286"/>
        <v>1</v>
      </c>
      <c r="Y3255" s="21">
        <v>12</v>
      </c>
      <c r="Z3255" s="22">
        <f t="shared" si="2253"/>
        <v>888</v>
      </c>
      <c r="AA3255" s="20" t="s">
        <v>2218</v>
      </c>
      <c r="AB3255" s="22"/>
      <c r="AC3255" s="22">
        <v>1</v>
      </c>
      <c r="AD3255" s="22"/>
      <c r="AE3255" s="22">
        <f t="shared" si="2293"/>
        <v>888</v>
      </c>
      <c r="AF3255" s="22">
        <f t="shared" si="2288"/>
        <v>888</v>
      </c>
      <c r="AG3255" s="20"/>
      <c r="AH3255" s="22"/>
      <c r="AI3255" s="22"/>
      <c r="AJ3255" s="22">
        <f t="shared" si="2300"/>
        <v>888</v>
      </c>
      <c r="AK3255" s="22">
        <f>IF(O3255="(传统)XDSL",VLOOKUP(S3255,[2]直销续费率明细!C:I,7,FALSE)*1,IF(O3255="GPON+XDSL",VLOOKUP(S3255,[2]直销续费率明细!C:I,7,FALSE)*1,VLOOKUP(S3255,[2]直销续费率明细!C:I,5,FALSE)*1))</f>
        <v>-40</v>
      </c>
      <c r="AL3255" s="22" t="s">
        <v>1309</v>
      </c>
      <c r="AM3255" s="22"/>
      <c r="AN3255" s="22"/>
      <c r="AO3255" s="22" t="s">
        <v>2216</v>
      </c>
      <c r="AP3255" s="22" t="s">
        <v>1301</v>
      </c>
      <c r="AS3255" s="20">
        <f>IF(Y3255&gt;=10,VLOOKUP(U3255,[2]提成计算!B:T,19,FALSE),VLOOKUP(U3255,[2]提成计算!B:T,18,FALSE))</f>
        <v>0.09</v>
      </c>
      <c r="AT3255" s="20">
        <f t="shared" ref="AT3255" si="2303">IF(AD3255*AS3255&gt;0,AD3255*AS3255,AE3255*AS3255)</f>
        <v>79.92</v>
      </c>
      <c r="AU3255" s="20">
        <f t="shared" ref="AU3255" si="2304">IF(AND(AK3255&lt;0,AK3255+AT3255&lt;0),-AT3255,AK3255)</f>
        <v>-40</v>
      </c>
    </row>
    <row r="3256" spans="1:47" x14ac:dyDescent="0.15">
      <c r="A3256" s="21" t="s">
        <v>1273</v>
      </c>
      <c r="B3256" s="20" t="s">
        <v>918</v>
      </c>
      <c r="C3256" s="20" t="s">
        <v>1050</v>
      </c>
      <c r="D3256" s="20" t="s">
        <v>1070</v>
      </c>
      <c r="E3256" s="20" t="s">
        <v>1302</v>
      </c>
      <c r="F3256" s="20" t="s">
        <v>1250</v>
      </c>
      <c r="G3256" s="20" t="s">
        <v>4423</v>
      </c>
      <c r="H3256" s="20"/>
      <c r="I3256" s="20">
        <v>13826941274</v>
      </c>
      <c r="J3256" s="20" t="s">
        <v>1268</v>
      </c>
      <c r="K3256" s="20" t="s">
        <v>3890</v>
      </c>
      <c r="L3256" s="20" t="s">
        <v>1358</v>
      </c>
      <c r="M3256" s="20">
        <v>1088</v>
      </c>
      <c r="N3256" s="20">
        <v>1088</v>
      </c>
      <c r="O3256" s="20" t="s">
        <v>927</v>
      </c>
      <c r="P3256" s="20" t="s">
        <v>50</v>
      </c>
      <c r="Q3256" s="28"/>
      <c r="R3256" s="21" t="s">
        <v>104</v>
      </c>
      <c r="S3256" s="21"/>
      <c r="T3256" s="21" t="s">
        <v>53</v>
      </c>
      <c r="U3256" s="21" t="s">
        <v>3730</v>
      </c>
      <c r="V3256" s="46">
        <v>1</v>
      </c>
      <c r="W3256" s="26">
        <f t="shared" si="2286"/>
        <v>1</v>
      </c>
      <c r="X3256" s="26">
        <f t="shared" si="2292"/>
        <v>1</v>
      </c>
      <c r="Y3256" s="21">
        <v>10</v>
      </c>
      <c r="Z3256" s="22">
        <f t="shared" si="2253"/>
        <v>1088</v>
      </c>
      <c r="AA3256" s="20" t="s">
        <v>2218</v>
      </c>
      <c r="AB3256" s="22"/>
      <c r="AC3256" s="22">
        <v>1</v>
      </c>
      <c r="AD3256" s="22"/>
      <c r="AE3256" s="22">
        <f t="shared" si="2293"/>
        <v>1088</v>
      </c>
      <c r="AF3256" s="22">
        <f t="shared" si="2288"/>
        <v>1088</v>
      </c>
      <c r="AG3256" s="20">
        <f t="shared" ref="AG3256:AG3258" si="2305">N3256</f>
        <v>1088</v>
      </c>
      <c r="AH3256" s="20" t="str">
        <f>VLOOKUP(U3256,[1]提成计算!B:I,8,FALSE)</f>
        <v xml:space="preserve"> </v>
      </c>
      <c r="AI3256" s="20"/>
      <c r="AJ3256" s="22"/>
      <c r="AK3256" s="22"/>
      <c r="AM3256" s="22"/>
      <c r="AN3256" s="22"/>
      <c r="AO3256" s="22" t="s">
        <v>3441</v>
      </c>
      <c r="AP3256" s="22" t="s">
        <v>1301</v>
      </c>
      <c r="AS3256" s="20"/>
      <c r="AT3256" s="20"/>
      <c r="AU3256" s="20"/>
    </row>
    <row r="3257" spans="1:47" x14ac:dyDescent="0.15">
      <c r="A3257" s="21" t="s">
        <v>1273</v>
      </c>
      <c r="B3257" s="20" t="s">
        <v>918</v>
      </c>
      <c r="C3257" s="20" t="s">
        <v>1050</v>
      </c>
      <c r="D3257" s="20" t="s">
        <v>1070</v>
      </c>
      <c r="E3257" s="20" t="s">
        <v>1302</v>
      </c>
      <c r="F3257" s="20" t="s">
        <v>1250</v>
      </c>
      <c r="G3257" s="20" t="s">
        <v>4424</v>
      </c>
      <c r="H3257" s="20"/>
      <c r="I3257" s="20">
        <v>18575198018</v>
      </c>
      <c r="J3257" s="20" t="s">
        <v>1268</v>
      </c>
      <c r="K3257" s="20" t="s">
        <v>3729</v>
      </c>
      <c r="L3257" s="20" t="s">
        <v>1358</v>
      </c>
      <c r="M3257" s="20">
        <v>1088</v>
      </c>
      <c r="N3257" s="20">
        <v>1088</v>
      </c>
      <c r="O3257" s="20" t="s">
        <v>927</v>
      </c>
      <c r="P3257" s="20" t="s">
        <v>50</v>
      </c>
      <c r="Q3257" s="28"/>
      <c r="R3257" s="21" t="s">
        <v>104</v>
      </c>
      <c r="S3257" s="21"/>
      <c r="T3257" s="21" t="s">
        <v>53</v>
      </c>
      <c r="U3257" s="21" t="s">
        <v>3730</v>
      </c>
      <c r="V3257" s="46">
        <v>1</v>
      </c>
      <c r="W3257" s="26">
        <f t="shared" si="2286"/>
        <v>1</v>
      </c>
      <c r="X3257" s="26">
        <f t="shared" si="2292"/>
        <v>1</v>
      </c>
      <c r="Y3257" s="21">
        <v>10</v>
      </c>
      <c r="Z3257" s="22">
        <f t="shared" si="2253"/>
        <v>1088</v>
      </c>
      <c r="AA3257" s="20" t="s">
        <v>3440</v>
      </c>
      <c r="AB3257" s="22"/>
      <c r="AC3257" s="22">
        <v>1</v>
      </c>
      <c r="AD3257" s="22"/>
      <c r="AE3257" s="22">
        <f t="shared" si="2293"/>
        <v>1088</v>
      </c>
      <c r="AF3257" s="22">
        <f t="shared" si="2288"/>
        <v>1088</v>
      </c>
      <c r="AG3257" s="20">
        <f t="shared" si="2305"/>
        <v>1088</v>
      </c>
      <c r="AH3257" s="20" t="str">
        <f>VLOOKUP(U3257,[1]提成计算!B:I,8,FALSE)</f>
        <v xml:space="preserve"> </v>
      </c>
      <c r="AI3257" s="20"/>
      <c r="AJ3257" s="22"/>
      <c r="AK3257" s="22"/>
      <c r="AM3257" s="22"/>
      <c r="AN3257" s="22"/>
      <c r="AO3257" s="22" t="s">
        <v>3441</v>
      </c>
      <c r="AP3257" s="22" t="s">
        <v>1301</v>
      </c>
      <c r="AS3257" s="20"/>
      <c r="AT3257" s="20"/>
      <c r="AU3257" s="20"/>
    </row>
    <row r="3258" spans="1:47" x14ac:dyDescent="0.15">
      <c r="A3258" s="21" t="s">
        <v>1273</v>
      </c>
      <c r="B3258" s="20" t="s">
        <v>918</v>
      </c>
      <c r="C3258" s="20" t="s">
        <v>1050</v>
      </c>
      <c r="D3258" s="20" t="s">
        <v>1065</v>
      </c>
      <c r="E3258" s="20" t="s">
        <v>1066</v>
      </c>
      <c r="F3258" s="20" t="s">
        <v>1250</v>
      </c>
      <c r="G3258" s="20" t="s">
        <v>4425</v>
      </c>
      <c r="H3258" s="20"/>
      <c r="I3258" s="20">
        <v>15876992848</v>
      </c>
      <c r="J3258" s="20" t="s">
        <v>1268</v>
      </c>
      <c r="K3258" s="20" t="s">
        <v>3739</v>
      </c>
      <c r="L3258" s="20" t="s">
        <v>1358</v>
      </c>
      <c r="M3258" s="20">
        <v>1088</v>
      </c>
      <c r="N3258" s="20">
        <v>1088</v>
      </c>
      <c r="O3258" s="20" t="s">
        <v>927</v>
      </c>
      <c r="P3258" s="20" t="s">
        <v>50</v>
      </c>
      <c r="Q3258" s="28"/>
      <c r="R3258" s="21" t="s">
        <v>69</v>
      </c>
      <c r="S3258" s="21"/>
      <c r="T3258" s="21" t="s">
        <v>53</v>
      </c>
      <c r="U3258" s="21" t="s">
        <v>1803</v>
      </c>
      <c r="V3258" s="46">
        <v>1</v>
      </c>
      <c r="W3258" s="26">
        <f t="shared" si="2286"/>
        <v>1</v>
      </c>
      <c r="X3258" s="26">
        <f t="shared" si="2292"/>
        <v>1</v>
      </c>
      <c r="Y3258" s="21">
        <v>10</v>
      </c>
      <c r="Z3258" s="22">
        <f t="shared" si="2253"/>
        <v>1088</v>
      </c>
      <c r="AA3258" s="20" t="s">
        <v>3440</v>
      </c>
      <c r="AB3258" s="22"/>
      <c r="AC3258" s="22">
        <v>1</v>
      </c>
      <c r="AD3258" s="22"/>
      <c r="AE3258" s="22">
        <f t="shared" si="2293"/>
        <v>1088</v>
      </c>
      <c r="AF3258" s="22">
        <f t="shared" si="2288"/>
        <v>1088</v>
      </c>
      <c r="AG3258" s="20">
        <f t="shared" si="2305"/>
        <v>1088</v>
      </c>
      <c r="AH3258" s="20" t="str">
        <f>VLOOKUP(U3258,[1]提成计算!B:I,8,FALSE)</f>
        <v xml:space="preserve"> </v>
      </c>
      <c r="AI3258" s="20"/>
      <c r="AJ3258" s="22"/>
      <c r="AK3258" s="22"/>
      <c r="AM3258" s="22"/>
      <c r="AN3258" s="22"/>
      <c r="AO3258" s="22" t="s">
        <v>3441</v>
      </c>
      <c r="AP3258" s="22" t="s">
        <v>1301</v>
      </c>
      <c r="AS3258" s="20"/>
      <c r="AT3258" s="20"/>
      <c r="AU3258" s="20"/>
    </row>
    <row r="3259" spans="1:47" x14ac:dyDescent="0.15">
      <c r="A3259" s="21" t="s">
        <v>1273</v>
      </c>
      <c r="B3259" s="20" t="s">
        <v>918</v>
      </c>
      <c r="C3259" s="20" t="s">
        <v>1050</v>
      </c>
      <c r="D3259" s="20" t="s">
        <v>1070</v>
      </c>
      <c r="E3259" s="20" t="s">
        <v>1302</v>
      </c>
      <c r="F3259" s="20" t="s">
        <v>1250</v>
      </c>
      <c r="G3259" s="20" t="s">
        <v>4426</v>
      </c>
      <c r="H3259" s="20"/>
      <c r="I3259" s="20">
        <v>13723537760</v>
      </c>
      <c r="J3259" s="20" t="s">
        <v>924</v>
      </c>
      <c r="K3259" s="20" t="s">
        <v>3729</v>
      </c>
      <c r="L3259" s="20" t="s">
        <v>1299</v>
      </c>
      <c r="M3259" s="20">
        <v>888</v>
      </c>
      <c r="N3259" s="20">
        <v>888</v>
      </c>
      <c r="O3259" s="20" t="s">
        <v>927</v>
      </c>
      <c r="P3259" s="20" t="s">
        <v>50</v>
      </c>
      <c r="Q3259" s="28"/>
      <c r="R3259" s="21" t="s">
        <v>104</v>
      </c>
      <c r="S3259" s="25" t="s">
        <v>1304</v>
      </c>
      <c r="T3259" s="21" t="s">
        <v>53</v>
      </c>
      <c r="U3259" s="21" t="s">
        <v>3730</v>
      </c>
      <c r="V3259" s="46">
        <v>1</v>
      </c>
      <c r="W3259" s="26">
        <f t="shared" si="2286"/>
        <v>1</v>
      </c>
      <c r="Y3259" s="21">
        <v>12</v>
      </c>
      <c r="Z3259" s="22">
        <f t="shared" si="2253"/>
        <v>888</v>
      </c>
      <c r="AA3259" s="20" t="s">
        <v>3440</v>
      </c>
      <c r="AB3259" s="22"/>
      <c r="AC3259" s="22">
        <v>1</v>
      </c>
      <c r="AD3259" s="22"/>
      <c r="AE3259" s="22">
        <f t="shared" si="2293"/>
        <v>888</v>
      </c>
      <c r="AF3259" s="22">
        <f t="shared" si="2288"/>
        <v>888</v>
      </c>
      <c r="AG3259" s="20"/>
      <c r="AH3259" s="22"/>
      <c r="AI3259" s="22"/>
      <c r="AJ3259" s="22">
        <f t="shared" ref="AJ3259:AJ3260" si="2306">N3259</f>
        <v>888</v>
      </c>
      <c r="AK3259" s="22">
        <f>IF(O3259="(传统)XDSL",VLOOKUP(S3259,[2]直销续费率明细!C:I,7,FALSE)*1,IF(O3259="GPON+XDSL",VLOOKUP(S3259,[2]直销续费率明细!C:I,7,FALSE)*1,VLOOKUP(S3259,[2]直销续费率明细!C:I,5,FALSE)*1))</f>
        <v>-40</v>
      </c>
      <c r="AL3259" s="22" t="s">
        <v>1309</v>
      </c>
      <c r="AM3259" s="22"/>
      <c r="AN3259" s="22"/>
      <c r="AO3259" s="22" t="s">
        <v>3441</v>
      </c>
      <c r="AP3259" s="22" t="s">
        <v>1301</v>
      </c>
      <c r="AS3259" s="20">
        <f>IF(Y3259&gt;=10,VLOOKUP(U3259,[2]提成计算!B:T,19,FALSE),VLOOKUP(U3259,[2]提成计算!B:T,18,FALSE))</f>
        <v>0.09</v>
      </c>
      <c r="AT3259" s="20">
        <f t="shared" ref="AT3259:AT3260" si="2307">IF(AD3259*AS3259&gt;0,AD3259*AS3259,AE3259*AS3259)</f>
        <v>79.92</v>
      </c>
      <c r="AU3259" s="20">
        <f t="shared" ref="AU3259:AU3260" si="2308">IF(AND(AK3259&lt;0,AK3259+AT3259&lt;0),-AT3259,AK3259)</f>
        <v>-40</v>
      </c>
    </row>
    <row r="3260" spans="1:47" x14ac:dyDescent="0.15">
      <c r="A3260" s="21" t="s">
        <v>1273</v>
      </c>
      <c r="B3260" s="20" t="s">
        <v>918</v>
      </c>
      <c r="C3260" s="20" t="s">
        <v>1050</v>
      </c>
      <c r="D3260" s="20" t="s">
        <v>1065</v>
      </c>
      <c r="E3260" s="20" t="s">
        <v>1552</v>
      </c>
      <c r="F3260" s="20" t="s">
        <v>1250</v>
      </c>
      <c r="G3260" s="20" t="s">
        <v>4427</v>
      </c>
      <c r="H3260" s="20"/>
      <c r="I3260" s="20">
        <v>13562654887</v>
      </c>
      <c r="J3260" s="20" t="s">
        <v>924</v>
      </c>
      <c r="K3260" s="20" t="s">
        <v>124</v>
      </c>
      <c r="L3260" s="20" t="s">
        <v>1918</v>
      </c>
      <c r="M3260" s="20">
        <v>680</v>
      </c>
      <c r="N3260" s="20">
        <v>680</v>
      </c>
      <c r="O3260" s="20" t="s">
        <v>1262</v>
      </c>
      <c r="P3260" s="20" t="s">
        <v>50</v>
      </c>
      <c r="Q3260" s="28"/>
      <c r="R3260" s="21" t="s">
        <v>69</v>
      </c>
      <c r="S3260" s="25" t="s">
        <v>1705</v>
      </c>
      <c r="T3260" s="21" t="s">
        <v>53</v>
      </c>
      <c r="U3260" s="21" t="s">
        <v>125</v>
      </c>
      <c r="V3260" s="46">
        <v>1</v>
      </c>
      <c r="W3260" s="26">
        <f t="shared" si="2286"/>
        <v>1</v>
      </c>
      <c r="Y3260" s="21">
        <v>4</v>
      </c>
      <c r="Z3260" s="22">
        <f t="shared" si="2253"/>
        <v>680</v>
      </c>
      <c r="AA3260" s="20" t="s">
        <v>3440</v>
      </c>
      <c r="AB3260" s="22">
        <v>1</v>
      </c>
      <c r="AC3260" s="22"/>
      <c r="AD3260" s="22">
        <f>N3260</f>
        <v>680</v>
      </c>
      <c r="AE3260" s="22"/>
      <c r="AF3260" s="22">
        <f t="shared" si="2288"/>
        <v>680</v>
      </c>
      <c r="AG3260" s="20"/>
      <c r="AH3260" s="22"/>
      <c r="AI3260" s="22"/>
      <c r="AJ3260" s="22">
        <f t="shared" si="2306"/>
        <v>680</v>
      </c>
      <c r="AK3260" s="22">
        <f>IF(O3260="(传统)XDSL",VLOOKUP(S3260,[2]直销续费率明细!C:I,7,FALSE)*1,IF(O3260="GPON+XDSL",VLOOKUP(S3260,[2]直销续费率明细!C:I,7,FALSE)*1,VLOOKUP(S3260,[2]直销续费率明细!C:I,5,FALSE)*1))</f>
        <v>25</v>
      </c>
      <c r="AL3260" s="22" t="s">
        <v>1309</v>
      </c>
      <c r="AM3260" s="22"/>
      <c r="AN3260" s="22"/>
      <c r="AO3260" s="22" t="s">
        <v>3441</v>
      </c>
      <c r="AP3260" s="22" t="s">
        <v>3460</v>
      </c>
      <c r="AS3260" s="20">
        <f>IF(Y3260&gt;=10,VLOOKUP(U3260,[2]提成计算!B:T,19,FALSE),VLOOKUP(U3260,[2]提成计算!B:T,18,FALSE))</f>
        <v>0.06</v>
      </c>
      <c r="AT3260" s="20">
        <f t="shared" si="2307"/>
        <v>40.799999999999997</v>
      </c>
      <c r="AU3260" s="20">
        <f t="shared" si="2308"/>
        <v>25</v>
      </c>
    </row>
    <row r="3261" spans="1:47" x14ac:dyDescent="0.15">
      <c r="A3261" s="21" t="s">
        <v>1273</v>
      </c>
      <c r="B3261" s="20" t="s">
        <v>918</v>
      </c>
      <c r="C3261" s="20" t="s">
        <v>1050</v>
      </c>
      <c r="D3261" s="20" t="s">
        <v>1070</v>
      </c>
      <c r="E3261" s="20" t="s">
        <v>1710</v>
      </c>
      <c r="F3261" s="20" t="s">
        <v>1250</v>
      </c>
      <c r="G3261" s="20" t="s">
        <v>4428</v>
      </c>
      <c r="H3261" s="20"/>
      <c r="I3261" s="20">
        <v>15817702996</v>
      </c>
      <c r="J3261" s="20" t="s">
        <v>1268</v>
      </c>
      <c r="K3261" s="20" t="s">
        <v>3733</v>
      </c>
      <c r="L3261" s="20" t="s">
        <v>1358</v>
      </c>
      <c r="M3261" s="20">
        <v>1088</v>
      </c>
      <c r="N3261" s="20">
        <v>1088</v>
      </c>
      <c r="O3261" s="20" t="s">
        <v>927</v>
      </c>
      <c r="P3261" s="20" t="s">
        <v>50</v>
      </c>
      <c r="Q3261" s="28"/>
      <c r="R3261" s="21" t="s">
        <v>104</v>
      </c>
      <c r="S3261" s="21"/>
      <c r="T3261" s="21" t="s">
        <v>53</v>
      </c>
      <c r="U3261" s="21" t="s">
        <v>1712</v>
      </c>
      <c r="V3261" s="46">
        <v>1</v>
      </c>
      <c r="W3261" s="26">
        <f t="shared" si="2286"/>
        <v>1</v>
      </c>
      <c r="X3261" s="26">
        <f t="shared" si="2292"/>
        <v>1</v>
      </c>
      <c r="Y3261" s="21">
        <v>10</v>
      </c>
      <c r="Z3261" s="22">
        <f t="shared" si="2253"/>
        <v>1088</v>
      </c>
      <c r="AA3261" s="20" t="s">
        <v>3440</v>
      </c>
      <c r="AB3261" s="22"/>
      <c r="AC3261" s="22">
        <v>1</v>
      </c>
      <c r="AD3261" s="22"/>
      <c r="AE3261" s="22">
        <f t="shared" ref="AE3261:AE3267" si="2309">N3261</f>
        <v>1088</v>
      </c>
      <c r="AF3261" s="22">
        <f t="shared" si="2288"/>
        <v>1088</v>
      </c>
      <c r="AG3261" s="20">
        <f>N3261</f>
        <v>1088</v>
      </c>
      <c r="AH3261" s="20" t="str">
        <f>VLOOKUP(U3261,[1]提成计算!B:I,8,FALSE)</f>
        <v xml:space="preserve"> </v>
      </c>
      <c r="AI3261" s="20"/>
      <c r="AJ3261" s="22"/>
      <c r="AK3261" s="22"/>
      <c r="AM3261" s="22"/>
      <c r="AN3261" s="22"/>
      <c r="AO3261" s="22" t="s">
        <v>2216</v>
      </c>
      <c r="AP3261" s="22" t="s">
        <v>1301</v>
      </c>
      <c r="AS3261" s="20"/>
      <c r="AT3261" s="20"/>
      <c r="AU3261" s="20"/>
    </row>
    <row r="3262" spans="1:47" x14ac:dyDescent="0.15">
      <c r="A3262" s="21" t="s">
        <v>1273</v>
      </c>
      <c r="B3262" s="20" t="s">
        <v>918</v>
      </c>
      <c r="C3262" s="20" t="s">
        <v>1050</v>
      </c>
      <c r="D3262" s="20" t="s">
        <v>1051</v>
      </c>
      <c r="E3262" s="20" t="s">
        <v>1052</v>
      </c>
      <c r="F3262" s="20" t="s">
        <v>1250</v>
      </c>
      <c r="G3262" s="20" t="s">
        <v>4429</v>
      </c>
      <c r="H3262" s="20"/>
      <c r="I3262" s="20">
        <v>13713474188</v>
      </c>
      <c r="J3262" s="20" t="s">
        <v>924</v>
      </c>
      <c r="K3262" s="20" t="s">
        <v>685</v>
      </c>
      <c r="L3262" s="20" t="s">
        <v>2137</v>
      </c>
      <c r="M3262" s="20">
        <v>1408</v>
      </c>
      <c r="N3262" s="20">
        <v>1408</v>
      </c>
      <c r="O3262" s="20" t="s">
        <v>927</v>
      </c>
      <c r="P3262" s="20" t="s">
        <v>50</v>
      </c>
      <c r="Q3262" s="28"/>
      <c r="R3262" s="21" t="s">
        <v>121</v>
      </c>
      <c r="S3262" s="25" t="s">
        <v>1054</v>
      </c>
      <c r="T3262" s="21" t="s">
        <v>53</v>
      </c>
      <c r="U3262" s="21" t="s">
        <v>686</v>
      </c>
      <c r="V3262" s="46">
        <v>1</v>
      </c>
      <c r="W3262" s="26">
        <f t="shared" si="2286"/>
        <v>1</v>
      </c>
      <c r="Y3262" s="21">
        <v>12</v>
      </c>
      <c r="Z3262" s="22">
        <f t="shared" ref="Z3262:Z3325" si="2310">N3262</f>
        <v>1408</v>
      </c>
      <c r="AA3262" s="20" t="s">
        <v>3440</v>
      </c>
      <c r="AB3262" s="22"/>
      <c r="AC3262" s="22">
        <v>1</v>
      </c>
      <c r="AD3262" s="22"/>
      <c r="AE3262" s="22">
        <f t="shared" si="2309"/>
        <v>1408</v>
      </c>
      <c r="AF3262" s="22">
        <f t="shared" si="2288"/>
        <v>1408</v>
      </c>
      <c r="AG3262" s="20"/>
      <c r="AH3262" s="22"/>
      <c r="AI3262" s="22"/>
      <c r="AJ3262" s="22">
        <f>N3262</f>
        <v>1408</v>
      </c>
      <c r="AK3262" s="22">
        <f>IF(O3262="(传统)XDSL",VLOOKUP(S3262,[2]直销续费率明细!C:I,7,FALSE)*1,IF(O3262="GPON+XDSL",VLOOKUP(S3262,[2]直销续费率明细!C:I,7,FALSE)*1,VLOOKUP(S3262,[2]直销续费率明细!C:I,5,FALSE)*1))</f>
        <v>25</v>
      </c>
      <c r="AL3262" s="22" t="s">
        <v>1309</v>
      </c>
      <c r="AM3262" s="22"/>
      <c r="AN3262" s="22"/>
      <c r="AO3262" s="22" t="s">
        <v>3441</v>
      </c>
      <c r="AP3262" s="22" t="s">
        <v>1301</v>
      </c>
      <c r="AS3262" s="20">
        <f>IF(Y3262&gt;=10,VLOOKUP(U3262,[2]提成计算!B:T,19,FALSE),VLOOKUP(U3262,[2]提成计算!B:T,18,FALSE))</f>
        <v>0.09</v>
      </c>
      <c r="AT3262" s="20">
        <f t="shared" ref="AT3262" si="2311">IF(AD3262*AS3262&gt;0,AD3262*AS3262,AE3262*AS3262)</f>
        <v>126.72</v>
      </c>
      <c r="AU3262" s="20">
        <f t="shared" ref="AU3262" si="2312">IF(AND(AK3262&lt;0,AK3262+AT3262&lt;0),-AT3262,AK3262)</f>
        <v>25</v>
      </c>
    </row>
    <row r="3263" spans="1:47" x14ac:dyDescent="0.15">
      <c r="A3263" s="21" t="s">
        <v>1273</v>
      </c>
      <c r="B3263" s="20" t="s">
        <v>918</v>
      </c>
      <c r="C3263" s="20" t="s">
        <v>1050</v>
      </c>
      <c r="D3263" s="20" t="s">
        <v>1078</v>
      </c>
      <c r="E3263" s="20" t="s">
        <v>1079</v>
      </c>
      <c r="F3263" s="20" t="s">
        <v>1250</v>
      </c>
      <c r="G3263" s="20" t="s">
        <v>4430</v>
      </c>
      <c r="H3263" s="20"/>
      <c r="I3263" s="20">
        <v>15920210006</v>
      </c>
      <c r="J3263" s="20" t="s">
        <v>3444</v>
      </c>
      <c r="K3263" s="20" t="s">
        <v>1086</v>
      </c>
      <c r="L3263" s="20" t="s">
        <v>1358</v>
      </c>
      <c r="M3263" s="20">
        <v>1088</v>
      </c>
      <c r="N3263" s="20">
        <v>1088</v>
      </c>
      <c r="O3263" s="20" t="s">
        <v>927</v>
      </c>
      <c r="P3263" s="20" t="s">
        <v>50</v>
      </c>
      <c r="Q3263" s="28" t="s">
        <v>3444</v>
      </c>
      <c r="R3263" s="21" t="s">
        <v>1082</v>
      </c>
      <c r="S3263" s="21"/>
      <c r="T3263" s="21" t="s">
        <v>53</v>
      </c>
      <c r="U3263" s="21" t="s">
        <v>1088</v>
      </c>
      <c r="V3263" s="46">
        <v>1</v>
      </c>
      <c r="W3263" s="26">
        <f t="shared" si="2286"/>
        <v>1</v>
      </c>
      <c r="X3263" s="26">
        <f t="shared" si="2292"/>
        <v>1</v>
      </c>
      <c r="Y3263" s="21">
        <v>10</v>
      </c>
      <c r="Z3263" s="22">
        <f t="shared" si="2310"/>
        <v>1088</v>
      </c>
      <c r="AA3263" s="20" t="s">
        <v>3440</v>
      </c>
      <c r="AB3263" s="22"/>
      <c r="AC3263" s="22">
        <v>1</v>
      </c>
      <c r="AD3263" s="22"/>
      <c r="AE3263" s="22">
        <f t="shared" si="2309"/>
        <v>1088</v>
      </c>
      <c r="AF3263" s="22">
        <f t="shared" si="2288"/>
        <v>1088</v>
      </c>
      <c r="AG3263" s="20">
        <f t="shared" ref="AG3263:AG3264" si="2313">N3263</f>
        <v>1088</v>
      </c>
      <c r="AH3263" s="20" t="str">
        <f>VLOOKUP(U3263,[1]提成计算!B:I,8,FALSE)</f>
        <v xml:space="preserve"> </v>
      </c>
      <c r="AI3263" s="20"/>
      <c r="AJ3263" s="22"/>
      <c r="AK3263" s="22"/>
      <c r="AM3263" s="22"/>
      <c r="AN3263" s="22"/>
      <c r="AO3263" s="22" t="s">
        <v>3441</v>
      </c>
      <c r="AP3263" s="22" t="s">
        <v>1301</v>
      </c>
      <c r="AS3263" s="20"/>
      <c r="AT3263" s="20"/>
      <c r="AU3263" s="20"/>
    </row>
    <row r="3264" spans="1:47" x14ac:dyDescent="0.15">
      <c r="A3264" s="21" t="s">
        <v>1273</v>
      </c>
      <c r="B3264" s="20" t="s">
        <v>918</v>
      </c>
      <c r="C3264" s="20" t="s">
        <v>1050</v>
      </c>
      <c r="D3264" s="20" t="s">
        <v>1078</v>
      </c>
      <c r="E3264" s="20" t="s">
        <v>1079</v>
      </c>
      <c r="F3264" s="20" t="s">
        <v>1250</v>
      </c>
      <c r="G3264" s="20" t="s">
        <v>4431</v>
      </c>
      <c r="H3264" s="20"/>
      <c r="I3264" s="20">
        <v>18025238530</v>
      </c>
      <c r="J3264" s="20" t="s">
        <v>1268</v>
      </c>
      <c r="K3264" s="20" t="s">
        <v>1081</v>
      </c>
      <c r="L3264" s="20" t="s">
        <v>1358</v>
      </c>
      <c r="M3264" s="20">
        <v>1088</v>
      </c>
      <c r="N3264" s="20">
        <v>1088</v>
      </c>
      <c r="O3264" s="20" t="s">
        <v>927</v>
      </c>
      <c r="P3264" s="20" t="s">
        <v>50</v>
      </c>
      <c r="Q3264" s="28"/>
      <c r="R3264" s="21" t="s">
        <v>1082</v>
      </c>
      <c r="S3264" s="21"/>
      <c r="T3264" s="21" t="s">
        <v>53</v>
      </c>
      <c r="U3264" s="21" t="s">
        <v>1083</v>
      </c>
      <c r="V3264" s="46">
        <v>1</v>
      </c>
      <c r="W3264" s="26">
        <f t="shared" si="2286"/>
        <v>1</v>
      </c>
      <c r="X3264" s="26">
        <f t="shared" si="2292"/>
        <v>1</v>
      </c>
      <c r="Y3264" s="21">
        <v>10</v>
      </c>
      <c r="Z3264" s="22">
        <f t="shared" si="2310"/>
        <v>1088</v>
      </c>
      <c r="AA3264" s="20" t="s">
        <v>3440</v>
      </c>
      <c r="AB3264" s="22"/>
      <c r="AC3264" s="22">
        <v>1</v>
      </c>
      <c r="AD3264" s="22"/>
      <c r="AE3264" s="22">
        <f t="shared" si="2309"/>
        <v>1088</v>
      </c>
      <c r="AF3264" s="22">
        <f t="shared" si="2288"/>
        <v>1088</v>
      </c>
      <c r="AG3264" s="20">
        <f t="shared" si="2313"/>
        <v>1088</v>
      </c>
      <c r="AH3264" s="20" t="str">
        <f>VLOOKUP(U3264,[1]提成计算!B:I,8,FALSE)</f>
        <v xml:space="preserve"> </v>
      </c>
      <c r="AI3264" s="20"/>
      <c r="AJ3264" s="22"/>
      <c r="AK3264" s="22"/>
      <c r="AM3264" s="22"/>
      <c r="AN3264" s="22"/>
      <c r="AO3264" s="22" t="s">
        <v>3441</v>
      </c>
      <c r="AP3264" s="22" t="s">
        <v>1301</v>
      </c>
      <c r="AS3264" s="20"/>
      <c r="AT3264" s="20"/>
      <c r="AU3264" s="20"/>
    </row>
    <row r="3265" spans="1:47" x14ac:dyDescent="0.15">
      <c r="A3265" s="21" t="s">
        <v>1273</v>
      </c>
      <c r="B3265" s="20" t="s">
        <v>918</v>
      </c>
      <c r="C3265" s="20" t="s">
        <v>1050</v>
      </c>
      <c r="D3265" s="20" t="s">
        <v>1078</v>
      </c>
      <c r="E3265" s="20" t="s">
        <v>1079</v>
      </c>
      <c r="F3265" s="20" t="s">
        <v>1250</v>
      </c>
      <c r="G3265" s="20" t="s">
        <v>4432</v>
      </c>
      <c r="H3265" s="20"/>
      <c r="I3265" s="20">
        <v>13553844965</v>
      </c>
      <c r="J3265" s="20" t="s">
        <v>924</v>
      </c>
      <c r="K3265" s="20" t="s">
        <v>1081</v>
      </c>
      <c r="L3265" s="20" t="s">
        <v>1299</v>
      </c>
      <c r="M3265" s="20">
        <v>888</v>
      </c>
      <c r="N3265" s="20">
        <v>888</v>
      </c>
      <c r="O3265" s="20" t="s">
        <v>927</v>
      </c>
      <c r="P3265" s="20" t="s">
        <v>50</v>
      </c>
      <c r="Q3265" s="28"/>
      <c r="R3265" s="21" t="s">
        <v>1082</v>
      </c>
      <c r="S3265" s="25" t="s">
        <v>1322</v>
      </c>
      <c r="T3265" s="21" t="s">
        <v>53</v>
      </c>
      <c r="U3265" s="21" t="s">
        <v>1083</v>
      </c>
      <c r="V3265" s="46">
        <v>1</v>
      </c>
      <c r="W3265" s="26">
        <f t="shared" si="2286"/>
        <v>1</v>
      </c>
      <c r="Y3265" s="21">
        <v>12</v>
      </c>
      <c r="Z3265" s="22">
        <f t="shared" si="2310"/>
        <v>888</v>
      </c>
      <c r="AA3265" s="20" t="s">
        <v>3440</v>
      </c>
      <c r="AB3265" s="22"/>
      <c r="AC3265" s="22">
        <v>1</v>
      </c>
      <c r="AD3265" s="22"/>
      <c r="AE3265" s="22">
        <f t="shared" si="2309"/>
        <v>888</v>
      </c>
      <c r="AF3265" s="22">
        <f t="shared" si="2288"/>
        <v>888</v>
      </c>
      <c r="AG3265" s="20"/>
      <c r="AH3265" s="22"/>
      <c r="AI3265" s="22"/>
      <c r="AJ3265" s="22">
        <f t="shared" ref="AJ3265:AJ3267" si="2314">N3265</f>
        <v>888</v>
      </c>
      <c r="AK3265" s="22">
        <f>IF(O3265="(传统)XDSL",VLOOKUP(S3265,[2]直销续费率明细!C:I,7,FALSE)*1,IF(O3265="GPON+XDSL",VLOOKUP(S3265,[2]直销续费率明细!C:I,7,FALSE)*1,VLOOKUP(S3265,[2]直销续费率明细!C:I,5,FALSE)*1))</f>
        <v>-40</v>
      </c>
      <c r="AL3265" s="22" t="s">
        <v>1309</v>
      </c>
      <c r="AM3265" s="22"/>
      <c r="AN3265" s="22"/>
      <c r="AO3265" s="22" t="s">
        <v>3441</v>
      </c>
      <c r="AP3265" s="22" t="s">
        <v>1301</v>
      </c>
      <c r="AS3265" s="20">
        <f>IF(Y3265&gt;=10,VLOOKUP(U3265,[2]提成计算!B:T,19,FALSE),VLOOKUP(U3265,[2]提成计算!B:T,18,FALSE))</f>
        <v>0.12</v>
      </c>
      <c r="AT3265" s="20">
        <f t="shared" ref="AT3265:AT3267" si="2315">IF(AD3265*AS3265&gt;0,AD3265*AS3265,AE3265*AS3265)</f>
        <v>106.56</v>
      </c>
      <c r="AU3265" s="20">
        <f t="shared" ref="AU3265:AU3267" si="2316">IF(AND(AK3265&lt;0,AK3265+AT3265&lt;0),-AT3265,AK3265)</f>
        <v>-40</v>
      </c>
    </row>
    <row r="3266" spans="1:47" x14ac:dyDescent="0.15">
      <c r="A3266" s="21" t="s">
        <v>1273</v>
      </c>
      <c r="B3266" s="20" t="s">
        <v>918</v>
      </c>
      <c r="C3266" s="20" t="s">
        <v>1050</v>
      </c>
      <c r="D3266" s="20" t="s">
        <v>1065</v>
      </c>
      <c r="E3266" s="20" t="s">
        <v>1066</v>
      </c>
      <c r="F3266" s="20" t="s">
        <v>1250</v>
      </c>
      <c r="G3266" s="20" t="s">
        <v>4433</v>
      </c>
      <c r="H3266" s="20"/>
      <c r="I3266" s="20">
        <v>13556622842</v>
      </c>
      <c r="J3266" s="20" t="s">
        <v>924</v>
      </c>
      <c r="K3266" s="20" t="s">
        <v>3739</v>
      </c>
      <c r="L3266" s="20" t="s">
        <v>2137</v>
      </c>
      <c r="M3266" s="20">
        <v>1408</v>
      </c>
      <c r="N3266" s="20">
        <v>1408</v>
      </c>
      <c r="O3266" s="20" t="s">
        <v>927</v>
      </c>
      <c r="P3266" s="20" t="s">
        <v>50</v>
      </c>
      <c r="Q3266" s="28"/>
      <c r="R3266" s="21" t="s">
        <v>69</v>
      </c>
      <c r="S3266" s="25" t="s">
        <v>1068</v>
      </c>
      <c r="T3266" s="21" t="s">
        <v>53</v>
      </c>
      <c r="U3266" s="21" t="s">
        <v>1803</v>
      </c>
      <c r="V3266" s="46">
        <v>1</v>
      </c>
      <c r="W3266" s="26">
        <f t="shared" si="2286"/>
        <v>1</v>
      </c>
      <c r="Y3266" s="21">
        <v>12</v>
      </c>
      <c r="Z3266" s="22">
        <f t="shared" si="2310"/>
        <v>1408</v>
      </c>
      <c r="AA3266" s="20" t="s">
        <v>3440</v>
      </c>
      <c r="AB3266" s="22"/>
      <c r="AC3266" s="22">
        <v>1</v>
      </c>
      <c r="AD3266" s="22"/>
      <c r="AE3266" s="22">
        <f t="shared" si="2309"/>
        <v>1408</v>
      </c>
      <c r="AF3266" s="22">
        <f t="shared" si="2288"/>
        <v>1408</v>
      </c>
      <c r="AG3266" s="20"/>
      <c r="AH3266" s="22"/>
      <c r="AI3266" s="22"/>
      <c r="AJ3266" s="22">
        <f t="shared" si="2314"/>
        <v>1408</v>
      </c>
      <c r="AK3266" s="22">
        <f>IF(O3266="(传统)XDSL",VLOOKUP(S3266,[2]直销续费率明细!C:I,7,FALSE)*1,IF(O3266="GPON+XDSL",VLOOKUP(S3266,[2]直销续费率明细!C:I,7,FALSE)*1,VLOOKUP(S3266,[2]直销续费率明细!C:I,5,FALSE)*1))</f>
        <v>15</v>
      </c>
      <c r="AL3266" s="22" t="s">
        <v>1300</v>
      </c>
      <c r="AM3266" s="22"/>
      <c r="AN3266" s="22"/>
      <c r="AO3266" s="22" t="s">
        <v>3441</v>
      </c>
      <c r="AP3266" s="22" t="s">
        <v>1301</v>
      </c>
      <c r="AS3266" s="20">
        <f>IF(Y3266&gt;=10,VLOOKUP(U3266,[2]提成计算!B:T,19,FALSE),VLOOKUP(U3266,[2]提成计算!B:T,18,FALSE))</f>
        <v>0.1</v>
      </c>
      <c r="AT3266" s="20">
        <f t="shared" si="2315"/>
        <v>140.80000000000001</v>
      </c>
      <c r="AU3266" s="20">
        <f t="shared" si="2316"/>
        <v>15</v>
      </c>
    </row>
    <row r="3267" spans="1:47" x14ac:dyDescent="0.15">
      <c r="A3267" s="21" t="s">
        <v>1273</v>
      </c>
      <c r="B3267" s="20" t="s">
        <v>918</v>
      </c>
      <c r="C3267" s="20" t="s">
        <v>1050</v>
      </c>
      <c r="D3267" s="20" t="s">
        <v>1078</v>
      </c>
      <c r="E3267" s="20" t="s">
        <v>1093</v>
      </c>
      <c r="F3267" s="20" t="s">
        <v>1250</v>
      </c>
      <c r="G3267" s="20" t="s">
        <v>4434</v>
      </c>
      <c r="H3267" s="20"/>
      <c r="I3267" s="20">
        <v>13532953082</v>
      </c>
      <c r="J3267" s="20" t="s">
        <v>924</v>
      </c>
      <c r="K3267" s="20" t="s">
        <v>1086</v>
      </c>
      <c r="L3267" s="20" t="s">
        <v>1299</v>
      </c>
      <c r="M3267" s="20">
        <v>888</v>
      </c>
      <c r="N3267" s="20">
        <v>888</v>
      </c>
      <c r="O3267" s="20" t="s">
        <v>927</v>
      </c>
      <c r="P3267" s="20" t="s">
        <v>50</v>
      </c>
      <c r="Q3267" s="28"/>
      <c r="R3267" s="21" t="s">
        <v>1082</v>
      </c>
      <c r="S3267" s="25" t="s">
        <v>1087</v>
      </c>
      <c r="T3267" s="21" t="s">
        <v>53</v>
      </c>
      <c r="U3267" s="21" t="s">
        <v>1088</v>
      </c>
      <c r="V3267" s="46">
        <v>1</v>
      </c>
      <c r="W3267" s="26">
        <f t="shared" si="2286"/>
        <v>1</v>
      </c>
      <c r="Y3267" s="21">
        <v>12</v>
      </c>
      <c r="Z3267" s="22">
        <f t="shared" si="2310"/>
        <v>888</v>
      </c>
      <c r="AA3267" s="20" t="s">
        <v>3440</v>
      </c>
      <c r="AB3267" s="22"/>
      <c r="AC3267" s="22">
        <v>1</v>
      </c>
      <c r="AD3267" s="22"/>
      <c r="AE3267" s="22">
        <f t="shared" si="2309"/>
        <v>888</v>
      </c>
      <c r="AF3267" s="22">
        <f t="shared" si="2288"/>
        <v>888</v>
      </c>
      <c r="AG3267" s="20"/>
      <c r="AH3267" s="22"/>
      <c r="AI3267" s="22"/>
      <c r="AJ3267" s="22">
        <f t="shared" si="2314"/>
        <v>888</v>
      </c>
      <c r="AK3267" s="22">
        <f>IF(O3267="(传统)XDSL",VLOOKUP(S3267,[2]直销续费率明细!C:I,7,FALSE)*1,IF(O3267="GPON+XDSL",VLOOKUP(S3267,[2]直销续费率明细!C:I,7,FALSE)*1,VLOOKUP(S3267,[2]直销续费率明细!C:I,5,FALSE)*1))</f>
        <v>25</v>
      </c>
      <c r="AL3267" s="22" t="s">
        <v>1300</v>
      </c>
      <c r="AM3267" s="22"/>
      <c r="AN3267" s="22"/>
      <c r="AO3267" s="22" t="s">
        <v>3441</v>
      </c>
      <c r="AP3267" s="22" t="s">
        <v>1301</v>
      </c>
      <c r="AS3267" s="20">
        <f>IF(Y3267&gt;=10,VLOOKUP(U3267,[2]提成计算!B:T,19,FALSE),VLOOKUP(U3267,[2]提成计算!B:T,18,FALSE))</f>
        <v>0.12</v>
      </c>
      <c r="AT3267" s="20">
        <f t="shared" si="2315"/>
        <v>106.56</v>
      </c>
      <c r="AU3267" s="20">
        <f t="shared" si="2316"/>
        <v>25</v>
      </c>
    </row>
    <row r="3268" spans="1:47" x14ac:dyDescent="0.15">
      <c r="A3268" s="21" t="s">
        <v>1273</v>
      </c>
      <c r="B3268" s="20" t="s">
        <v>918</v>
      </c>
      <c r="C3268" s="20" t="s">
        <v>1050</v>
      </c>
      <c r="D3268" s="20" t="s">
        <v>1051</v>
      </c>
      <c r="E3268" s="20" t="s">
        <v>1492</v>
      </c>
      <c r="F3268" s="20" t="s">
        <v>1250</v>
      </c>
      <c r="G3268" s="20" t="s">
        <v>4435</v>
      </c>
      <c r="H3268" s="20"/>
      <c r="I3268" s="20">
        <v>13543762137</v>
      </c>
      <c r="J3268" s="20" t="s">
        <v>1268</v>
      </c>
      <c r="K3268" s="20" t="s">
        <v>685</v>
      </c>
      <c r="L3268" s="20" t="s">
        <v>1918</v>
      </c>
      <c r="M3268" s="20">
        <v>680</v>
      </c>
      <c r="N3268" s="20">
        <v>680</v>
      </c>
      <c r="O3268" s="20" t="s">
        <v>1262</v>
      </c>
      <c r="P3268" s="20" t="s">
        <v>50</v>
      </c>
      <c r="Q3268" s="28"/>
      <c r="R3268" s="21" t="s">
        <v>121</v>
      </c>
      <c r="S3268" s="21"/>
      <c r="T3268" s="21" t="s">
        <v>53</v>
      </c>
      <c r="U3268" s="21" t="s">
        <v>686</v>
      </c>
      <c r="V3268" s="46">
        <v>1</v>
      </c>
      <c r="W3268" s="26">
        <f t="shared" si="2286"/>
        <v>1</v>
      </c>
      <c r="X3268" s="26">
        <f t="shared" si="2292"/>
        <v>1</v>
      </c>
      <c r="Y3268" s="21">
        <v>4</v>
      </c>
      <c r="Z3268" s="22">
        <f t="shared" si="2310"/>
        <v>680</v>
      </c>
      <c r="AA3268" s="20" t="s">
        <v>3440</v>
      </c>
      <c r="AB3268" s="22">
        <v>1</v>
      </c>
      <c r="AC3268" s="22"/>
      <c r="AD3268" s="22">
        <f>N3268</f>
        <v>680</v>
      </c>
      <c r="AE3268" s="22"/>
      <c r="AF3268" s="22">
        <f t="shared" si="2288"/>
        <v>680</v>
      </c>
      <c r="AG3268" s="20">
        <f t="shared" ref="AG3268:AG3271" si="2317">N3268</f>
        <v>680</v>
      </c>
      <c r="AH3268" s="20" t="str">
        <f>VLOOKUP(U3268,[1]提成计算!B:I,8,FALSE)</f>
        <v xml:space="preserve"> </v>
      </c>
      <c r="AI3268" s="20"/>
      <c r="AJ3268" s="22"/>
      <c r="AK3268" s="22"/>
      <c r="AM3268" s="22"/>
      <c r="AN3268" s="22"/>
      <c r="AO3268" s="22" t="s">
        <v>3441</v>
      </c>
      <c r="AP3268" s="22" t="s">
        <v>3460</v>
      </c>
      <c r="AS3268" s="20"/>
      <c r="AT3268" s="20"/>
      <c r="AU3268" s="20"/>
    </row>
    <row r="3269" spans="1:47" x14ac:dyDescent="0.15">
      <c r="A3269" s="21" t="s">
        <v>1273</v>
      </c>
      <c r="B3269" s="20" t="s">
        <v>918</v>
      </c>
      <c r="C3269" s="20" t="s">
        <v>1050</v>
      </c>
      <c r="D3269" s="20" t="s">
        <v>1078</v>
      </c>
      <c r="E3269" s="20" t="s">
        <v>1093</v>
      </c>
      <c r="F3269" s="20" t="s">
        <v>1250</v>
      </c>
      <c r="G3269" s="20" t="s">
        <v>4436</v>
      </c>
      <c r="H3269" s="20"/>
      <c r="I3269" s="20">
        <v>18575413738</v>
      </c>
      <c r="J3269" s="20" t="s">
        <v>1268</v>
      </c>
      <c r="K3269" s="20" t="s">
        <v>1086</v>
      </c>
      <c r="L3269" s="20" t="s">
        <v>1358</v>
      </c>
      <c r="M3269" s="20">
        <v>1088</v>
      </c>
      <c r="N3269" s="20">
        <v>1088</v>
      </c>
      <c r="O3269" s="20" t="s">
        <v>927</v>
      </c>
      <c r="P3269" s="20" t="s">
        <v>50</v>
      </c>
      <c r="Q3269" s="28"/>
      <c r="R3269" s="21" t="s">
        <v>1082</v>
      </c>
      <c r="S3269" s="21"/>
      <c r="T3269" s="21" t="s">
        <v>53</v>
      </c>
      <c r="U3269" s="21" t="s">
        <v>1088</v>
      </c>
      <c r="V3269" s="46">
        <v>1</v>
      </c>
      <c r="W3269" s="26">
        <f t="shared" si="2286"/>
        <v>1</v>
      </c>
      <c r="X3269" s="26">
        <f t="shared" si="2292"/>
        <v>1</v>
      </c>
      <c r="Y3269" s="21">
        <v>10</v>
      </c>
      <c r="Z3269" s="22">
        <f t="shared" si="2310"/>
        <v>1088</v>
      </c>
      <c r="AA3269" s="20" t="s">
        <v>3440</v>
      </c>
      <c r="AB3269" s="22"/>
      <c r="AC3269" s="22">
        <v>1</v>
      </c>
      <c r="AD3269" s="22"/>
      <c r="AE3269" s="22">
        <f t="shared" ref="AE3269:AE3272" si="2318">N3269</f>
        <v>1088</v>
      </c>
      <c r="AF3269" s="22">
        <f t="shared" si="2288"/>
        <v>1088</v>
      </c>
      <c r="AG3269" s="20">
        <f t="shared" si="2317"/>
        <v>1088</v>
      </c>
      <c r="AH3269" s="20" t="str">
        <f>VLOOKUP(U3269,[1]提成计算!B:I,8,FALSE)</f>
        <v xml:space="preserve"> </v>
      </c>
      <c r="AI3269" s="20"/>
      <c r="AJ3269" s="22"/>
      <c r="AK3269" s="22"/>
      <c r="AM3269" s="22"/>
      <c r="AN3269" s="22"/>
      <c r="AO3269" s="22" t="s">
        <v>3441</v>
      </c>
      <c r="AP3269" s="22" t="s">
        <v>1301</v>
      </c>
      <c r="AS3269" s="20"/>
      <c r="AT3269" s="20"/>
      <c r="AU3269" s="20"/>
    </row>
    <row r="3270" spans="1:47" x14ac:dyDescent="0.15">
      <c r="A3270" s="21" t="s">
        <v>1273</v>
      </c>
      <c r="B3270" s="20" t="s">
        <v>918</v>
      </c>
      <c r="C3270" s="20" t="s">
        <v>1050</v>
      </c>
      <c r="D3270" s="20" t="s">
        <v>1078</v>
      </c>
      <c r="E3270" s="20" t="s">
        <v>1079</v>
      </c>
      <c r="F3270" s="20" t="s">
        <v>1250</v>
      </c>
      <c r="G3270" s="20" t="s">
        <v>4437</v>
      </c>
      <c r="H3270" s="20"/>
      <c r="I3270" s="20">
        <v>13538503634</v>
      </c>
      <c r="J3270" s="20" t="s">
        <v>1268</v>
      </c>
      <c r="K3270" s="20" t="s">
        <v>1081</v>
      </c>
      <c r="L3270" s="20" t="s">
        <v>1358</v>
      </c>
      <c r="M3270" s="20">
        <v>1088</v>
      </c>
      <c r="N3270" s="20">
        <v>1088</v>
      </c>
      <c r="O3270" s="20" t="s">
        <v>927</v>
      </c>
      <c r="P3270" s="20" t="s">
        <v>50</v>
      </c>
      <c r="Q3270" s="28"/>
      <c r="R3270" s="21" t="s">
        <v>1082</v>
      </c>
      <c r="S3270" s="21"/>
      <c r="T3270" s="21" t="s">
        <v>53</v>
      </c>
      <c r="U3270" s="21" t="s">
        <v>1083</v>
      </c>
      <c r="V3270" s="46">
        <v>1</v>
      </c>
      <c r="W3270" s="26">
        <f t="shared" si="2286"/>
        <v>1</v>
      </c>
      <c r="X3270" s="26">
        <f t="shared" si="2292"/>
        <v>1</v>
      </c>
      <c r="Y3270" s="21">
        <v>10</v>
      </c>
      <c r="Z3270" s="22">
        <f t="shared" si="2310"/>
        <v>1088</v>
      </c>
      <c r="AA3270" s="20" t="s">
        <v>3440</v>
      </c>
      <c r="AB3270" s="22"/>
      <c r="AC3270" s="22">
        <v>1</v>
      </c>
      <c r="AD3270" s="22"/>
      <c r="AE3270" s="22">
        <f t="shared" si="2318"/>
        <v>1088</v>
      </c>
      <c r="AF3270" s="22">
        <f t="shared" si="2288"/>
        <v>1088</v>
      </c>
      <c r="AG3270" s="20">
        <f t="shared" si="2317"/>
        <v>1088</v>
      </c>
      <c r="AH3270" s="20" t="str">
        <f>VLOOKUP(U3270,[1]提成计算!B:I,8,FALSE)</f>
        <v xml:space="preserve"> </v>
      </c>
      <c r="AI3270" s="20"/>
      <c r="AJ3270" s="22"/>
      <c r="AK3270" s="22"/>
      <c r="AM3270" s="22"/>
      <c r="AN3270" s="22"/>
      <c r="AO3270" s="22" t="s">
        <v>3441</v>
      </c>
      <c r="AP3270" s="22" t="s">
        <v>1301</v>
      </c>
      <c r="AS3270" s="20"/>
      <c r="AT3270" s="20"/>
      <c r="AU3270" s="20"/>
    </row>
    <row r="3271" spans="1:47" x14ac:dyDescent="0.15">
      <c r="A3271" s="21" t="s">
        <v>1273</v>
      </c>
      <c r="B3271" s="20" t="s">
        <v>918</v>
      </c>
      <c r="C3271" s="20" t="s">
        <v>1050</v>
      </c>
      <c r="D3271" s="20" t="s">
        <v>1065</v>
      </c>
      <c r="E3271" s="20" t="s">
        <v>1066</v>
      </c>
      <c r="F3271" s="20" t="s">
        <v>1250</v>
      </c>
      <c r="G3271" s="20" t="s">
        <v>4438</v>
      </c>
      <c r="H3271" s="20"/>
      <c r="I3271" s="20">
        <v>13713316657</v>
      </c>
      <c r="J3271" s="20" t="s">
        <v>1268</v>
      </c>
      <c r="K3271" s="20" t="s">
        <v>3739</v>
      </c>
      <c r="L3271" s="20" t="s">
        <v>1358</v>
      </c>
      <c r="M3271" s="20">
        <v>1088</v>
      </c>
      <c r="N3271" s="20">
        <v>1088</v>
      </c>
      <c r="O3271" s="20" t="s">
        <v>927</v>
      </c>
      <c r="P3271" s="20" t="s">
        <v>50</v>
      </c>
      <c r="Q3271" s="28"/>
      <c r="R3271" s="21" t="s">
        <v>69</v>
      </c>
      <c r="S3271" s="21"/>
      <c r="T3271" s="21" t="s">
        <v>53</v>
      </c>
      <c r="U3271" s="21" t="s">
        <v>1803</v>
      </c>
      <c r="V3271" s="46">
        <v>1</v>
      </c>
      <c r="W3271" s="26">
        <f t="shared" si="2286"/>
        <v>1</v>
      </c>
      <c r="X3271" s="26">
        <f t="shared" si="2292"/>
        <v>1</v>
      </c>
      <c r="Y3271" s="21">
        <v>10</v>
      </c>
      <c r="Z3271" s="22">
        <f t="shared" si="2310"/>
        <v>1088</v>
      </c>
      <c r="AA3271" s="20" t="s">
        <v>3440</v>
      </c>
      <c r="AB3271" s="22"/>
      <c r="AC3271" s="22">
        <v>1</v>
      </c>
      <c r="AD3271" s="22"/>
      <c r="AE3271" s="22">
        <f t="shared" si="2318"/>
        <v>1088</v>
      </c>
      <c r="AF3271" s="22">
        <f t="shared" si="2288"/>
        <v>1088</v>
      </c>
      <c r="AG3271" s="20">
        <f t="shared" si="2317"/>
        <v>1088</v>
      </c>
      <c r="AH3271" s="20" t="str">
        <f>VLOOKUP(U3271,[1]提成计算!B:I,8,FALSE)</f>
        <v xml:space="preserve"> </v>
      </c>
      <c r="AI3271" s="20"/>
      <c r="AJ3271" s="22"/>
      <c r="AK3271" s="22"/>
      <c r="AM3271" s="22"/>
      <c r="AN3271" s="22"/>
      <c r="AO3271" s="22" t="s">
        <v>3441</v>
      </c>
      <c r="AP3271" s="22" t="s">
        <v>1301</v>
      </c>
      <c r="AS3271" s="20"/>
      <c r="AT3271" s="20"/>
      <c r="AU3271" s="20"/>
    </row>
    <row r="3272" spans="1:47" x14ac:dyDescent="0.15">
      <c r="A3272" s="21" t="s">
        <v>1273</v>
      </c>
      <c r="B3272" s="20" t="s">
        <v>918</v>
      </c>
      <c r="C3272" s="20" t="s">
        <v>1050</v>
      </c>
      <c r="D3272" s="20" t="s">
        <v>1070</v>
      </c>
      <c r="E3272" s="20" t="s">
        <v>3781</v>
      </c>
      <c r="F3272" s="20" t="s">
        <v>1250</v>
      </c>
      <c r="G3272" s="20" t="s">
        <v>4439</v>
      </c>
      <c r="H3272" s="20"/>
      <c r="I3272" s="20">
        <v>13112851816</v>
      </c>
      <c r="J3272" s="20" t="s">
        <v>924</v>
      </c>
      <c r="K3272" s="20" t="s">
        <v>3751</v>
      </c>
      <c r="L3272" s="20" t="s">
        <v>1299</v>
      </c>
      <c r="M3272" s="20">
        <v>888</v>
      </c>
      <c r="N3272" s="20">
        <v>888</v>
      </c>
      <c r="O3272" s="20" t="s">
        <v>927</v>
      </c>
      <c r="P3272" s="20" t="s">
        <v>50</v>
      </c>
      <c r="Q3272" s="28"/>
      <c r="R3272" s="21" t="s">
        <v>104</v>
      </c>
      <c r="S3272" s="25" t="s">
        <v>1337</v>
      </c>
      <c r="T3272" s="21" t="s">
        <v>53</v>
      </c>
      <c r="U3272" s="21" t="s">
        <v>1733</v>
      </c>
      <c r="V3272" s="46">
        <v>1</v>
      </c>
      <c r="W3272" s="26">
        <f t="shared" si="2286"/>
        <v>1</v>
      </c>
      <c r="Y3272" s="21">
        <v>12</v>
      </c>
      <c r="Z3272" s="22">
        <f t="shared" si="2310"/>
        <v>888</v>
      </c>
      <c r="AA3272" s="20" t="s">
        <v>3440</v>
      </c>
      <c r="AB3272" s="22"/>
      <c r="AC3272" s="22">
        <v>1</v>
      </c>
      <c r="AD3272" s="22"/>
      <c r="AE3272" s="22">
        <f t="shared" si="2318"/>
        <v>888</v>
      </c>
      <c r="AF3272" s="22">
        <f t="shared" si="2288"/>
        <v>888</v>
      </c>
      <c r="AG3272" s="20"/>
      <c r="AH3272" s="22"/>
      <c r="AI3272" s="22"/>
      <c r="AJ3272" s="22">
        <f t="shared" ref="AJ3272:AJ3278" si="2319">N3272</f>
        <v>888</v>
      </c>
      <c r="AK3272" s="22">
        <f>IF(O3272="(传统)XDSL",VLOOKUP(S3272,[2]直销续费率明细!C:I,7,FALSE)*1,IF(O3272="GPON+XDSL",VLOOKUP(S3272,[2]直销续费率明细!C:I,7,FALSE)*1,VLOOKUP(S3272,[2]直销续费率明细!C:I,5,FALSE)*1))</f>
        <v>25</v>
      </c>
      <c r="AL3272" s="22" t="s">
        <v>1309</v>
      </c>
      <c r="AM3272" s="22"/>
      <c r="AN3272" s="22"/>
      <c r="AO3272" s="22" t="s">
        <v>3441</v>
      </c>
      <c r="AP3272" s="22" t="s">
        <v>1301</v>
      </c>
      <c r="AS3272" s="20">
        <f>IF(Y3272&gt;=10,VLOOKUP(U3272,[2]提成计算!B:T,19,FALSE),VLOOKUP(U3272,[2]提成计算!B:T,18,FALSE))</f>
        <v>0.09</v>
      </c>
      <c r="AT3272" s="20">
        <f t="shared" ref="AT3272:AT3278" si="2320">IF(AD3272*AS3272&gt;0,AD3272*AS3272,AE3272*AS3272)</f>
        <v>79.92</v>
      </c>
      <c r="AU3272" s="20">
        <f t="shared" ref="AU3272:AU3277" si="2321">IF(AND(AK3272&lt;0,AK3272+AT3272&lt;0),-AT3272,AK3272)</f>
        <v>25</v>
      </c>
    </row>
    <row r="3273" spans="1:47" x14ac:dyDescent="0.15">
      <c r="A3273" s="21" t="s">
        <v>1273</v>
      </c>
      <c r="B3273" s="20" t="s">
        <v>918</v>
      </c>
      <c r="C3273" s="20" t="s">
        <v>1050</v>
      </c>
      <c r="D3273" s="20" t="s">
        <v>1070</v>
      </c>
      <c r="E3273" s="20" t="s">
        <v>4440</v>
      </c>
      <c r="F3273" s="20" t="s">
        <v>1250</v>
      </c>
      <c r="G3273" s="20" t="s">
        <v>4441</v>
      </c>
      <c r="H3273" s="20"/>
      <c r="I3273" s="20">
        <v>15899940034</v>
      </c>
      <c r="J3273" s="20" t="s">
        <v>924</v>
      </c>
      <c r="K3273" s="20" t="s">
        <v>3733</v>
      </c>
      <c r="L3273" s="20" t="s">
        <v>1918</v>
      </c>
      <c r="M3273" s="20">
        <v>680</v>
      </c>
      <c r="N3273" s="20">
        <v>680</v>
      </c>
      <c r="O3273" s="20" t="s">
        <v>927</v>
      </c>
      <c r="P3273" s="20" t="s">
        <v>50</v>
      </c>
      <c r="Q3273" s="28"/>
      <c r="R3273" s="21" t="s">
        <v>104</v>
      </c>
      <c r="S3273" s="25" t="s">
        <v>1090</v>
      </c>
      <c r="T3273" s="21" t="s">
        <v>53</v>
      </c>
      <c r="U3273" s="21" t="s">
        <v>1712</v>
      </c>
      <c r="V3273" s="46">
        <v>1</v>
      </c>
      <c r="W3273" s="26">
        <f t="shared" si="2286"/>
        <v>1</v>
      </c>
      <c r="Y3273" s="21">
        <v>4</v>
      </c>
      <c r="Z3273" s="22">
        <f t="shared" si="2310"/>
        <v>680</v>
      </c>
      <c r="AA3273" s="20" t="s">
        <v>3440</v>
      </c>
      <c r="AB3273" s="22">
        <v>1</v>
      </c>
      <c r="AC3273" s="22"/>
      <c r="AD3273" s="22">
        <f t="shared" ref="AD3273:AD3275" si="2322">N3273</f>
        <v>680</v>
      </c>
      <c r="AE3273" s="22"/>
      <c r="AF3273" s="22">
        <f t="shared" si="2288"/>
        <v>680</v>
      </c>
      <c r="AG3273" s="20"/>
      <c r="AH3273" s="22"/>
      <c r="AI3273" s="22"/>
      <c r="AJ3273" s="22">
        <f t="shared" si="2319"/>
        <v>680</v>
      </c>
      <c r="AK3273" s="22">
        <f>IF(O3273="(传统)XDSL",VLOOKUP(S3273,[2]直销续费率明细!C:I,7,FALSE)*1,IF(O3273="GPON+XDSL",VLOOKUP(S3273,[2]直销续费率明细!C:I,7,FALSE)*1,VLOOKUP(S3273,[2]直销续费率明细!C:I,5,FALSE)*1))</f>
        <v>0</v>
      </c>
      <c r="AL3273" s="22" t="s">
        <v>1309</v>
      </c>
      <c r="AM3273" s="22"/>
      <c r="AN3273" s="22"/>
      <c r="AO3273" s="22" t="s">
        <v>3441</v>
      </c>
      <c r="AP3273" s="22" t="s">
        <v>3460</v>
      </c>
      <c r="AS3273" s="20">
        <f>IF(Y3273&gt;=10,VLOOKUP(U3273,[2]提成计算!B:T,19,FALSE),VLOOKUP(U3273,[2]提成计算!B:T,18,FALSE))</f>
        <v>7.0000000000000007E-2</v>
      </c>
      <c r="AT3273" s="20">
        <f t="shared" si="2320"/>
        <v>47.6</v>
      </c>
      <c r="AU3273" s="20">
        <f t="shared" si="2321"/>
        <v>0</v>
      </c>
    </row>
    <row r="3274" spans="1:47" x14ac:dyDescent="0.15">
      <c r="A3274" s="21" t="s">
        <v>1273</v>
      </c>
      <c r="B3274" s="20" t="s">
        <v>918</v>
      </c>
      <c r="C3274" s="20" t="s">
        <v>1050</v>
      </c>
      <c r="D3274" s="20" t="s">
        <v>1070</v>
      </c>
      <c r="E3274" s="20" t="s">
        <v>1071</v>
      </c>
      <c r="F3274" s="20" t="s">
        <v>1250</v>
      </c>
      <c r="G3274" s="20" t="s">
        <v>4442</v>
      </c>
      <c r="H3274" s="20"/>
      <c r="I3274" s="20">
        <v>13670197550</v>
      </c>
      <c r="J3274" s="20" t="s">
        <v>924</v>
      </c>
      <c r="K3274" s="20" t="s">
        <v>287</v>
      </c>
      <c r="L3274" s="20" t="s">
        <v>1918</v>
      </c>
      <c r="M3274" s="20">
        <v>680</v>
      </c>
      <c r="N3274" s="20">
        <v>680</v>
      </c>
      <c r="O3274" s="20" t="s">
        <v>2098</v>
      </c>
      <c r="P3274" s="20" t="s">
        <v>50</v>
      </c>
      <c r="Q3274" s="28"/>
      <c r="R3274" s="21" t="s">
        <v>104</v>
      </c>
      <c r="S3274" s="25" t="s">
        <v>1075</v>
      </c>
      <c r="T3274" s="21" t="s">
        <v>53</v>
      </c>
      <c r="U3274" s="21" t="s">
        <v>288</v>
      </c>
      <c r="V3274" s="46">
        <v>1</v>
      </c>
      <c r="W3274" s="26">
        <f t="shared" si="2286"/>
        <v>1</v>
      </c>
      <c r="Y3274" s="21">
        <v>4</v>
      </c>
      <c r="Z3274" s="22">
        <f t="shared" si="2310"/>
        <v>680</v>
      </c>
      <c r="AA3274" s="20" t="s">
        <v>3440</v>
      </c>
      <c r="AB3274" s="22">
        <v>1</v>
      </c>
      <c r="AC3274" s="22"/>
      <c r="AD3274" s="22">
        <f t="shared" si="2322"/>
        <v>680</v>
      </c>
      <c r="AE3274" s="22"/>
      <c r="AF3274" s="22">
        <f t="shared" si="2288"/>
        <v>680</v>
      </c>
      <c r="AG3274" s="20"/>
      <c r="AH3274" s="22"/>
      <c r="AI3274" s="22"/>
      <c r="AJ3274" s="22">
        <f t="shared" si="2319"/>
        <v>680</v>
      </c>
      <c r="AK3274" s="22">
        <f>IF(O3274="(传统)XDSL",VLOOKUP(S3274,[2]直销续费率明细!C:I,7,FALSE)*1,IF(O3274="GPON+XDSL",VLOOKUP(S3274,[2]直销续费率明细!C:I,7,FALSE)*1,VLOOKUP(S3274,[2]直销续费率明细!C:I,5,FALSE)*1))</f>
        <v>-20</v>
      </c>
      <c r="AL3274" s="22" t="s">
        <v>1300</v>
      </c>
      <c r="AM3274" s="22"/>
      <c r="AN3274" s="22"/>
      <c r="AO3274" s="22" t="s">
        <v>3441</v>
      </c>
      <c r="AP3274" s="22" t="s">
        <v>3460</v>
      </c>
      <c r="AS3274" s="20">
        <f>IF(Y3274&gt;=10,VLOOKUP(U3274,[2]提成计算!B:T,19,FALSE),VLOOKUP(U3274,[2]提成计算!B:T,18,FALSE))</f>
        <v>0.06</v>
      </c>
      <c r="AT3274" s="20">
        <f t="shared" si="2320"/>
        <v>40.799999999999997</v>
      </c>
      <c r="AU3274" s="20">
        <f t="shared" si="2321"/>
        <v>-20</v>
      </c>
    </row>
    <row r="3275" spans="1:47" x14ac:dyDescent="0.15">
      <c r="A3275" s="21" t="s">
        <v>1273</v>
      </c>
      <c r="B3275" s="20" t="s">
        <v>918</v>
      </c>
      <c r="C3275" s="20" t="s">
        <v>1050</v>
      </c>
      <c r="D3275" s="20" t="s">
        <v>1065</v>
      </c>
      <c r="E3275" s="20" t="s">
        <v>1066</v>
      </c>
      <c r="F3275" s="20" t="s">
        <v>1250</v>
      </c>
      <c r="G3275" s="20" t="s">
        <v>4443</v>
      </c>
      <c r="H3275" s="20"/>
      <c r="I3275" s="20">
        <v>13713205786</v>
      </c>
      <c r="J3275" s="20" t="s">
        <v>924</v>
      </c>
      <c r="K3275" s="20" t="s">
        <v>3739</v>
      </c>
      <c r="L3275" s="20" t="s">
        <v>1918</v>
      </c>
      <c r="M3275" s="20">
        <v>680</v>
      </c>
      <c r="N3275" s="20">
        <v>680</v>
      </c>
      <c r="O3275" s="20" t="s">
        <v>1262</v>
      </c>
      <c r="P3275" s="20" t="s">
        <v>50</v>
      </c>
      <c r="Q3275" s="28"/>
      <c r="R3275" s="21" t="s">
        <v>69</v>
      </c>
      <c r="S3275" s="25" t="s">
        <v>1068</v>
      </c>
      <c r="T3275" s="21" t="s">
        <v>53</v>
      </c>
      <c r="U3275" s="21" t="s">
        <v>1803</v>
      </c>
      <c r="V3275" s="46">
        <v>1</v>
      </c>
      <c r="W3275" s="26">
        <f t="shared" si="2286"/>
        <v>1</v>
      </c>
      <c r="Y3275" s="21">
        <v>4</v>
      </c>
      <c r="Z3275" s="22">
        <f t="shared" si="2310"/>
        <v>680</v>
      </c>
      <c r="AA3275" s="20" t="s">
        <v>3440</v>
      </c>
      <c r="AB3275" s="22">
        <v>1</v>
      </c>
      <c r="AC3275" s="22"/>
      <c r="AD3275" s="22">
        <f t="shared" si="2322"/>
        <v>680</v>
      </c>
      <c r="AE3275" s="22"/>
      <c r="AF3275" s="22">
        <f t="shared" si="2288"/>
        <v>680</v>
      </c>
      <c r="AG3275" s="20"/>
      <c r="AH3275" s="22"/>
      <c r="AI3275" s="22"/>
      <c r="AJ3275" s="22">
        <f t="shared" si="2319"/>
        <v>680</v>
      </c>
      <c r="AK3275" s="22">
        <f>IF(O3275="(传统)XDSL",VLOOKUP(S3275,[2]直销续费率明细!C:I,7,FALSE)*1,IF(O3275="GPON+XDSL",VLOOKUP(S3275,[2]直销续费率明细!C:I,7,FALSE)*1,VLOOKUP(S3275,[2]直销续费率明细!C:I,5,FALSE)*1))</f>
        <v>0</v>
      </c>
      <c r="AL3275" s="22" t="s">
        <v>1300</v>
      </c>
      <c r="AM3275" s="22"/>
      <c r="AN3275" s="22"/>
      <c r="AO3275" s="22" t="s">
        <v>3441</v>
      </c>
      <c r="AP3275" s="22" t="s">
        <v>3460</v>
      </c>
      <c r="AS3275" s="20">
        <f>IF(Y3275&gt;=10,VLOOKUP(U3275,[2]提成计算!B:T,19,FALSE),VLOOKUP(U3275,[2]提成计算!B:T,18,FALSE))</f>
        <v>7.0000000000000007E-2</v>
      </c>
      <c r="AT3275" s="20">
        <f t="shared" si="2320"/>
        <v>47.6</v>
      </c>
      <c r="AU3275" s="20">
        <f t="shared" si="2321"/>
        <v>0</v>
      </c>
    </row>
    <row r="3276" spans="1:47" x14ac:dyDescent="0.15">
      <c r="A3276" s="21" t="s">
        <v>1273</v>
      </c>
      <c r="B3276" s="20" t="s">
        <v>918</v>
      </c>
      <c r="C3276" s="20" t="s">
        <v>1050</v>
      </c>
      <c r="D3276" s="20" t="s">
        <v>1051</v>
      </c>
      <c r="E3276" s="20" t="s">
        <v>1052</v>
      </c>
      <c r="F3276" s="20" t="s">
        <v>1250</v>
      </c>
      <c r="G3276" s="20" t="s">
        <v>4444</v>
      </c>
      <c r="H3276" s="20"/>
      <c r="I3276" s="20">
        <v>13926800625</v>
      </c>
      <c r="J3276" s="20" t="s">
        <v>924</v>
      </c>
      <c r="K3276" s="20" t="s">
        <v>1357</v>
      </c>
      <c r="L3276" s="20" t="s">
        <v>2137</v>
      </c>
      <c r="M3276" s="20">
        <v>1408</v>
      </c>
      <c r="N3276" s="20">
        <v>1408</v>
      </c>
      <c r="O3276" s="20" t="s">
        <v>927</v>
      </c>
      <c r="P3276" s="20" t="s">
        <v>50</v>
      </c>
      <c r="Q3276" s="28"/>
      <c r="R3276" s="21" t="s">
        <v>121</v>
      </c>
      <c r="S3276" s="25" t="s">
        <v>1054</v>
      </c>
      <c r="T3276" s="21" t="s">
        <v>53</v>
      </c>
      <c r="U3276" s="21" t="s">
        <v>686</v>
      </c>
      <c r="V3276" s="46">
        <v>1</v>
      </c>
      <c r="W3276" s="26">
        <f t="shared" si="2286"/>
        <v>1</v>
      </c>
      <c r="Y3276" s="21">
        <v>12</v>
      </c>
      <c r="Z3276" s="22">
        <f t="shared" si="2310"/>
        <v>1408</v>
      </c>
      <c r="AA3276" s="20" t="s">
        <v>3440</v>
      </c>
      <c r="AB3276" s="22"/>
      <c r="AC3276" s="22">
        <v>1</v>
      </c>
      <c r="AD3276" s="22"/>
      <c r="AE3276" s="22">
        <f>N3276</f>
        <v>1408</v>
      </c>
      <c r="AF3276" s="22">
        <f t="shared" si="2288"/>
        <v>1408</v>
      </c>
      <c r="AG3276" s="20"/>
      <c r="AH3276" s="22"/>
      <c r="AI3276" s="22"/>
      <c r="AJ3276" s="22">
        <f t="shared" si="2319"/>
        <v>1408</v>
      </c>
      <c r="AK3276" s="22">
        <f>IF(O3276="(传统)XDSL",VLOOKUP(S3276,[2]直销续费率明细!C:I,7,FALSE)*1,IF(O3276="GPON+XDSL",VLOOKUP(S3276,[2]直销续费率明细!C:I,7,FALSE)*1,VLOOKUP(S3276,[2]直销续费率明细!C:I,5,FALSE)*1))</f>
        <v>25</v>
      </c>
      <c r="AL3276" s="22" t="s">
        <v>1309</v>
      </c>
      <c r="AM3276" s="22"/>
      <c r="AN3276" s="22"/>
      <c r="AO3276" s="22" t="s">
        <v>2216</v>
      </c>
      <c r="AP3276" s="22" t="s">
        <v>1301</v>
      </c>
      <c r="AS3276" s="20">
        <f>IF(Y3276&gt;=10,VLOOKUP(U3276,[2]提成计算!B:T,19,FALSE),VLOOKUP(U3276,[2]提成计算!B:T,18,FALSE))</f>
        <v>0.09</v>
      </c>
      <c r="AT3276" s="20">
        <f t="shared" si="2320"/>
        <v>126.72</v>
      </c>
      <c r="AU3276" s="20">
        <f t="shared" si="2321"/>
        <v>25</v>
      </c>
    </row>
    <row r="3277" spans="1:47" x14ac:dyDescent="0.15">
      <c r="A3277" s="21" t="s">
        <v>1273</v>
      </c>
      <c r="B3277" s="20" t="s">
        <v>918</v>
      </c>
      <c r="C3277" s="20" t="s">
        <v>1050</v>
      </c>
      <c r="D3277" s="20" t="s">
        <v>1078</v>
      </c>
      <c r="E3277" s="20" t="s">
        <v>1079</v>
      </c>
      <c r="F3277" s="20" t="s">
        <v>1250</v>
      </c>
      <c r="G3277" s="20" t="s">
        <v>4445</v>
      </c>
      <c r="H3277" s="20"/>
      <c r="I3277" s="20">
        <v>13423034874</v>
      </c>
      <c r="J3277" s="20" t="s">
        <v>924</v>
      </c>
      <c r="K3277" s="20" t="s">
        <v>1081</v>
      </c>
      <c r="L3277" s="20" t="s">
        <v>1960</v>
      </c>
      <c r="M3277" s="20">
        <v>400</v>
      </c>
      <c r="N3277" s="20">
        <v>400</v>
      </c>
      <c r="O3277" s="20" t="s">
        <v>927</v>
      </c>
      <c r="P3277" s="20" t="s">
        <v>50</v>
      </c>
      <c r="Q3277" s="28"/>
      <c r="R3277" s="21" t="s">
        <v>1082</v>
      </c>
      <c r="S3277" s="25" t="s">
        <v>1087</v>
      </c>
      <c r="T3277" s="21" t="s">
        <v>53</v>
      </c>
      <c r="U3277" s="21" t="s">
        <v>1083</v>
      </c>
      <c r="V3277" s="46">
        <v>0.5</v>
      </c>
      <c r="W3277" s="26">
        <f t="shared" si="2286"/>
        <v>0.5</v>
      </c>
      <c r="Y3277" s="21">
        <v>4</v>
      </c>
      <c r="Z3277" s="22">
        <f t="shared" si="2310"/>
        <v>400</v>
      </c>
      <c r="AA3277" s="20" t="s">
        <v>2218</v>
      </c>
      <c r="AB3277" s="22">
        <v>1</v>
      </c>
      <c r="AC3277" s="22"/>
      <c r="AD3277" s="22">
        <f t="shared" ref="AD3277:AD3279" si="2323">N3277</f>
        <v>400</v>
      </c>
      <c r="AE3277" s="22"/>
      <c r="AF3277" s="22">
        <f t="shared" si="2288"/>
        <v>400</v>
      </c>
      <c r="AG3277" s="20"/>
      <c r="AH3277" s="22"/>
      <c r="AI3277" s="22"/>
      <c r="AJ3277" s="22">
        <f t="shared" si="2319"/>
        <v>400</v>
      </c>
      <c r="AK3277" s="22">
        <f>IF(O3277="(传统)XDSL",VLOOKUP(S3277,[2]直销续费率明细!C:I,7,FALSE)*1,IF(O3277="GPON+XDSL",VLOOKUP(S3277,[2]直销续费率明细!C:I,7,FALSE)*1,VLOOKUP(S3277,[2]直销续费率明细!C:I,5,FALSE)*1))</f>
        <v>25</v>
      </c>
      <c r="AL3277" s="22" t="s">
        <v>1309</v>
      </c>
      <c r="AM3277" s="22"/>
      <c r="AN3277" s="22"/>
      <c r="AO3277" s="22" t="s">
        <v>3441</v>
      </c>
      <c r="AP3277" s="22" t="s">
        <v>1961</v>
      </c>
      <c r="AS3277" s="20">
        <f>IF(Y3277&gt;=10,VLOOKUP(U3277,[2]提成计算!B:T,19,FALSE),VLOOKUP(U3277,[2]提成计算!B:T,18,FALSE))</f>
        <v>0.08</v>
      </c>
      <c r="AT3277" s="20">
        <f t="shared" si="2320"/>
        <v>32</v>
      </c>
      <c r="AU3277" s="20">
        <f t="shared" si="2321"/>
        <v>25</v>
      </c>
    </row>
    <row r="3278" spans="1:47" x14ac:dyDescent="0.15">
      <c r="A3278" s="21" t="s">
        <v>1273</v>
      </c>
      <c r="B3278" s="20" t="s">
        <v>918</v>
      </c>
      <c r="C3278" s="20" t="s">
        <v>1050</v>
      </c>
      <c r="D3278" s="20" t="s">
        <v>1051</v>
      </c>
      <c r="E3278" s="20" t="s">
        <v>1492</v>
      </c>
      <c r="F3278" s="20" t="s">
        <v>1250</v>
      </c>
      <c r="G3278" s="20" t="s">
        <v>4446</v>
      </c>
      <c r="H3278" s="20"/>
      <c r="I3278" s="20">
        <v>13686182810</v>
      </c>
      <c r="J3278" s="20" t="s">
        <v>924</v>
      </c>
      <c r="K3278" s="20" t="s">
        <v>3825</v>
      </c>
      <c r="L3278" s="20" t="s">
        <v>1918</v>
      </c>
      <c r="M3278" s="20">
        <v>680</v>
      </c>
      <c r="N3278" s="20">
        <v>680</v>
      </c>
      <c r="O3278" s="20" t="s">
        <v>1262</v>
      </c>
      <c r="P3278" s="20" t="s">
        <v>50</v>
      </c>
      <c r="Q3278" s="28"/>
      <c r="R3278" s="22" t="s">
        <v>121</v>
      </c>
      <c r="T3278" s="21" t="s">
        <v>3827</v>
      </c>
      <c r="U3278" s="22" t="s">
        <v>121</v>
      </c>
      <c r="V3278" s="46">
        <v>1</v>
      </c>
      <c r="W3278" s="26">
        <f t="shared" si="2286"/>
        <v>1</v>
      </c>
      <c r="Y3278" s="21">
        <v>4</v>
      </c>
      <c r="Z3278" s="22">
        <f t="shared" si="2310"/>
        <v>680</v>
      </c>
      <c r="AA3278" s="20" t="s">
        <v>3440</v>
      </c>
      <c r="AB3278" s="22">
        <v>1</v>
      </c>
      <c r="AC3278" s="22"/>
      <c r="AD3278" s="22">
        <f t="shared" si="2323"/>
        <v>680</v>
      </c>
      <c r="AE3278" s="22"/>
      <c r="AF3278" s="22">
        <f t="shared" si="2288"/>
        <v>680</v>
      </c>
      <c r="AG3278" s="20"/>
      <c r="AH3278" s="22"/>
      <c r="AI3278" s="22"/>
      <c r="AJ3278" s="22">
        <f t="shared" si="2319"/>
        <v>680</v>
      </c>
      <c r="AK3278" s="22">
        <f>IF(O3278="(传统)XDSL",VLOOKUP(U3278,[2]自营续费率!B:G,6,FALSE)*1,IF(O3278="GPON+XDSL",VLOOKUP(U3278,[2]自营续费率!B:G,6,FALSE)*1,VLOOKUP(U3278,[2]自营续费率!B:G,4,FALSE)*1))</f>
        <v>10</v>
      </c>
      <c r="AL3278" s="22" t="s">
        <v>1309</v>
      </c>
      <c r="AM3278" s="22"/>
      <c r="AN3278" s="22"/>
      <c r="AO3278" s="22" t="s">
        <v>3441</v>
      </c>
      <c r="AP3278" s="22" t="s">
        <v>3460</v>
      </c>
      <c r="AS3278" s="20">
        <f>IF(Y3278&gt;=10,VLOOKUP(U3278,[2]自营提成!C:Z,6,FALSE),VLOOKUP(U3278,[2]自营提成!C:Z,5,FALSE))</f>
        <v>7.0000000000000007E-2</v>
      </c>
      <c r="AT3278" s="20">
        <f t="shared" si="2320"/>
        <v>47.6</v>
      </c>
      <c r="AU3278" s="20">
        <f>IF(AND(AK3278&lt;0,AK3278+AT3278&lt;0),-AT3278,AK3278)</f>
        <v>10</v>
      </c>
    </row>
    <row r="3279" spans="1:47" x14ac:dyDescent="0.15">
      <c r="A3279" s="21" t="s">
        <v>1273</v>
      </c>
      <c r="B3279" s="20" t="s">
        <v>918</v>
      </c>
      <c r="C3279" s="20" t="s">
        <v>1050</v>
      </c>
      <c r="D3279" s="20" t="s">
        <v>1070</v>
      </c>
      <c r="E3279" s="20" t="s">
        <v>1302</v>
      </c>
      <c r="F3279" s="20" t="s">
        <v>1250</v>
      </c>
      <c r="G3279" s="20" t="s">
        <v>4447</v>
      </c>
      <c r="H3279" s="20"/>
      <c r="I3279" s="20">
        <v>13412392272</v>
      </c>
      <c r="J3279" s="20" t="s">
        <v>1268</v>
      </c>
      <c r="K3279" s="20" t="s">
        <v>103</v>
      </c>
      <c r="L3279" s="20" t="s">
        <v>1960</v>
      </c>
      <c r="M3279" s="20">
        <v>400</v>
      </c>
      <c r="N3279" s="20">
        <v>400</v>
      </c>
      <c r="O3279" s="20" t="s">
        <v>927</v>
      </c>
      <c r="P3279" s="20" t="s">
        <v>50</v>
      </c>
      <c r="Q3279" s="28"/>
      <c r="R3279" s="21" t="s">
        <v>104</v>
      </c>
      <c r="S3279" s="21"/>
      <c r="T3279" s="21" t="s">
        <v>53</v>
      </c>
      <c r="U3279" s="21" t="s">
        <v>105</v>
      </c>
      <c r="V3279" s="46">
        <v>0.5</v>
      </c>
      <c r="W3279" s="26">
        <f t="shared" si="2286"/>
        <v>0.5</v>
      </c>
      <c r="X3279" s="26">
        <f t="shared" si="2292"/>
        <v>0.5</v>
      </c>
      <c r="Y3279" s="21">
        <v>4</v>
      </c>
      <c r="Z3279" s="22">
        <f t="shared" si="2310"/>
        <v>400</v>
      </c>
      <c r="AA3279" s="20" t="s">
        <v>3440</v>
      </c>
      <c r="AB3279" s="22">
        <v>1</v>
      </c>
      <c r="AC3279" s="22"/>
      <c r="AD3279" s="22">
        <f t="shared" si="2323"/>
        <v>400</v>
      </c>
      <c r="AE3279" s="22"/>
      <c r="AF3279" s="22">
        <f t="shared" si="2288"/>
        <v>400</v>
      </c>
      <c r="AG3279" s="20">
        <f t="shared" ref="AG3279:AG3282" si="2324">N3279</f>
        <v>400</v>
      </c>
      <c r="AH3279" s="20" t="str">
        <f>VLOOKUP(U3279,[1]提成计算!B:I,8,FALSE)</f>
        <v xml:space="preserve"> </v>
      </c>
      <c r="AI3279" s="20"/>
      <c r="AJ3279" s="22"/>
      <c r="AK3279" s="22"/>
      <c r="AM3279" s="22"/>
      <c r="AN3279" s="22"/>
      <c r="AO3279" s="22" t="s">
        <v>3441</v>
      </c>
      <c r="AP3279" s="22" t="s">
        <v>1961</v>
      </c>
      <c r="AS3279" s="20"/>
      <c r="AT3279" s="20"/>
      <c r="AU3279" s="20"/>
    </row>
    <row r="3280" spans="1:47" x14ac:dyDescent="0.15">
      <c r="A3280" s="21" t="s">
        <v>1273</v>
      </c>
      <c r="B3280" s="20" t="s">
        <v>918</v>
      </c>
      <c r="C3280" s="20" t="s">
        <v>1050</v>
      </c>
      <c r="D3280" s="20" t="s">
        <v>1078</v>
      </c>
      <c r="E3280" s="20" t="s">
        <v>1079</v>
      </c>
      <c r="F3280" s="20" t="s">
        <v>1250</v>
      </c>
      <c r="G3280" s="20" t="s">
        <v>4448</v>
      </c>
      <c r="H3280" s="20"/>
      <c r="I3280" s="20">
        <v>15382859650</v>
      </c>
      <c r="J3280" s="20" t="s">
        <v>1268</v>
      </c>
      <c r="K3280" s="20" t="s">
        <v>1081</v>
      </c>
      <c r="L3280" s="20" t="s">
        <v>1358</v>
      </c>
      <c r="M3280" s="20">
        <v>1088</v>
      </c>
      <c r="N3280" s="20">
        <v>1088</v>
      </c>
      <c r="O3280" s="20" t="s">
        <v>927</v>
      </c>
      <c r="P3280" s="20" t="s">
        <v>50</v>
      </c>
      <c r="Q3280" s="28"/>
      <c r="R3280" s="21" t="s">
        <v>1082</v>
      </c>
      <c r="S3280" s="21"/>
      <c r="T3280" s="21" t="s">
        <v>53</v>
      </c>
      <c r="U3280" s="21" t="s">
        <v>1083</v>
      </c>
      <c r="V3280" s="46">
        <v>1</v>
      </c>
      <c r="W3280" s="26">
        <f t="shared" si="2286"/>
        <v>1</v>
      </c>
      <c r="X3280" s="26">
        <f t="shared" si="2292"/>
        <v>1</v>
      </c>
      <c r="Y3280" s="21">
        <v>10</v>
      </c>
      <c r="Z3280" s="22">
        <f t="shared" si="2310"/>
        <v>1088</v>
      </c>
      <c r="AA3280" s="20" t="s">
        <v>3440</v>
      </c>
      <c r="AB3280" s="22"/>
      <c r="AC3280" s="22">
        <v>1</v>
      </c>
      <c r="AD3280" s="22"/>
      <c r="AE3280" s="22">
        <f t="shared" ref="AE3280:AE3282" si="2325">N3280</f>
        <v>1088</v>
      </c>
      <c r="AF3280" s="22">
        <f t="shared" si="2288"/>
        <v>1088</v>
      </c>
      <c r="AG3280" s="20">
        <f t="shared" si="2324"/>
        <v>1088</v>
      </c>
      <c r="AH3280" s="20" t="str">
        <f>VLOOKUP(U3280,[1]提成计算!B:I,8,FALSE)</f>
        <v xml:space="preserve"> </v>
      </c>
      <c r="AI3280" s="20"/>
      <c r="AJ3280" s="22"/>
      <c r="AK3280" s="22"/>
      <c r="AM3280" s="22"/>
      <c r="AN3280" s="22"/>
      <c r="AO3280" s="22" t="s">
        <v>3441</v>
      </c>
      <c r="AP3280" s="22" t="s">
        <v>1301</v>
      </c>
      <c r="AS3280" s="20"/>
      <c r="AT3280" s="20"/>
      <c r="AU3280" s="20"/>
    </row>
    <row r="3281" spans="1:47" x14ac:dyDescent="0.15">
      <c r="A3281" s="21" t="s">
        <v>1273</v>
      </c>
      <c r="B3281" s="20" t="s">
        <v>918</v>
      </c>
      <c r="C3281" s="20" t="s">
        <v>1050</v>
      </c>
      <c r="D3281" s="20" t="s">
        <v>1078</v>
      </c>
      <c r="E3281" s="20" t="s">
        <v>1079</v>
      </c>
      <c r="F3281" s="20" t="s">
        <v>1250</v>
      </c>
      <c r="G3281" s="20" t="s">
        <v>4449</v>
      </c>
      <c r="H3281" s="20"/>
      <c r="I3281" s="20">
        <v>13829204289</v>
      </c>
      <c r="J3281" s="20" t="s">
        <v>1268</v>
      </c>
      <c r="K3281" s="20" t="s">
        <v>1081</v>
      </c>
      <c r="L3281" s="20" t="s">
        <v>1358</v>
      </c>
      <c r="M3281" s="20">
        <v>1088</v>
      </c>
      <c r="N3281" s="20">
        <v>1088</v>
      </c>
      <c r="O3281" s="20" t="s">
        <v>927</v>
      </c>
      <c r="P3281" s="20" t="s">
        <v>50</v>
      </c>
      <c r="Q3281" s="28"/>
      <c r="R3281" s="21" t="s">
        <v>1082</v>
      </c>
      <c r="S3281" s="21"/>
      <c r="T3281" s="21" t="s">
        <v>53</v>
      </c>
      <c r="U3281" s="21" t="s">
        <v>1083</v>
      </c>
      <c r="V3281" s="46">
        <v>1</v>
      </c>
      <c r="W3281" s="26">
        <f t="shared" si="2286"/>
        <v>1</v>
      </c>
      <c r="X3281" s="26">
        <f t="shared" si="2292"/>
        <v>1</v>
      </c>
      <c r="Y3281" s="21">
        <v>10</v>
      </c>
      <c r="Z3281" s="22">
        <f t="shared" si="2310"/>
        <v>1088</v>
      </c>
      <c r="AA3281" s="20" t="s">
        <v>3440</v>
      </c>
      <c r="AB3281" s="22"/>
      <c r="AC3281" s="22">
        <v>1</v>
      </c>
      <c r="AD3281" s="22"/>
      <c r="AE3281" s="22">
        <f t="shared" si="2325"/>
        <v>1088</v>
      </c>
      <c r="AF3281" s="22">
        <f t="shared" si="2288"/>
        <v>1088</v>
      </c>
      <c r="AG3281" s="20">
        <f t="shared" si="2324"/>
        <v>1088</v>
      </c>
      <c r="AH3281" s="20" t="str">
        <f>VLOOKUP(U3281,[1]提成计算!B:I,8,FALSE)</f>
        <v xml:space="preserve"> </v>
      </c>
      <c r="AI3281" s="20"/>
      <c r="AJ3281" s="22"/>
      <c r="AK3281" s="22"/>
      <c r="AM3281" s="22"/>
      <c r="AN3281" s="22"/>
      <c r="AO3281" s="22" t="s">
        <v>3441</v>
      </c>
      <c r="AP3281" s="22" t="s">
        <v>1301</v>
      </c>
      <c r="AS3281" s="20"/>
      <c r="AT3281" s="20"/>
      <c r="AU3281" s="20"/>
    </row>
    <row r="3282" spans="1:47" x14ac:dyDescent="0.15">
      <c r="A3282" s="21" t="s">
        <v>1273</v>
      </c>
      <c r="B3282" s="20" t="s">
        <v>918</v>
      </c>
      <c r="C3282" s="20" t="s">
        <v>1050</v>
      </c>
      <c r="D3282" s="20" t="s">
        <v>1070</v>
      </c>
      <c r="E3282" s="20" t="s">
        <v>1076</v>
      </c>
      <c r="F3282" s="20" t="s">
        <v>1250</v>
      </c>
      <c r="G3282" s="20" t="s">
        <v>4450</v>
      </c>
      <c r="H3282" s="20"/>
      <c r="I3282" s="20">
        <v>13532458044</v>
      </c>
      <c r="J3282" s="20" t="s">
        <v>1268</v>
      </c>
      <c r="K3282" s="20" t="s">
        <v>3733</v>
      </c>
      <c r="L3282" s="20" t="s">
        <v>1358</v>
      </c>
      <c r="M3282" s="20">
        <v>1088</v>
      </c>
      <c r="N3282" s="20">
        <v>1088</v>
      </c>
      <c r="O3282" s="20" t="s">
        <v>927</v>
      </c>
      <c r="P3282" s="20" t="s">
        <v>50</v>
      </c>
      <c r="Q3282" s="28"/>
      <c r="R3282" s="21" t="s">
        <v>104</v>
      </c>
      <c r="S3282" s="21"/>
      <c r="T3282" s="21" t="s">
        <v>53</v>
      </c>
      <c r="U3282" s="21" t="s">
        <v>1712</v>
      </c>
      <c r="V3282" s="46">
        <v>1</v>
      </c>
      <c r="W3282" s="26">
        <f t="shared" si="2286"/>
        <v>1</v>
      </c>
      <c r="X3282" s="26">
        <f t="shared" si="2292"/>
        <v>1</v>
      </c>
      <c r="Y3282" s="21">
        <v>10</v>
      </c>
      <c r="Z3282" s="22">
        <f t="shared" si="2310"/>
        <v>1088</v>
      </c>
      <c r="AA3282" s="20" t="s">
        <v>3440</v>
      </c>
      <c r="AB3282" s="22"/>
      <c r="AC3282" s="22">
        <v>1</v>
      </c>
      <c r="AD3282" s="22"/>
      <c r="AE3282" s="22">
        <f t="shared" si="2325"/>
        <v>1088</v>
      </c>
      <c r="AF3282" s="22">
        <f t="shared" si="2288"/>
        <v>1088</v>
      </c>
      <c r="AG3282" s="20">
        <f t="shared" si="2324"/>
        <v>1088</v>
      </c>
      <c r="AH3282" s="20" t="str">
        <f>VLOOKUP(U3282,[1]提成计算!B:I,8,FALSE)</f>
        <v xml:space="preserve"> </v>
      </c>
      <c r="AI3282" s="20"/>
      <c r="AJ3282" s="22"/>
      <c r="AK3282" s="22"/>
      <c r="AM3282" s="22"/>
      <c r="AN3282" s="22"/>
      <c r="AO3282" s="22" t="s">
        <v>3441</v>
      </c>
      <c r="AP3282" s="22" t="s">
        <v>1301</v>
      </c>
      <c r="AS3282" s="20"/>
      <c r="AT3282" s="20"/>
      <c r="AU3282" s="20"/>
    </row>
    <row r="3283" spans="1:47" x14ac:dyDescent="0.15">
      <c r="A3283" s="21" t="s">
        <v>1273</v>
      </c>
      <c r="B3283" s="20" t="s">
        <v>918</v>
      </c>
      <c r="C3283" s="20" t="s">
        <v>1050</v>
      </c>
      <c r="D3283" s="20" t="s">
        <v>1051</v>
      </c>
      <c r="E3283" s="20" t="s">
        <v>1492</v>
      </c>
      <c r="F3283" s="20" t="s">
        <v>1250</v>
      </c>
      <c r="G3283" s="20" t="s">
        <v>4451</v>
      </c>
      <c r="H3283" s="20"/>
      <c r="I3283" s="20">
        <v>13717327349</v>
      </c>
      <c r="J3283" s="20" t="s">
        <v>924</v>
      </c>
      <c r="K3283" s="20" t="s">
        <v>685</v>
      </c>
      <c r="L3283" s="20" t="s">
        <v>1918</v>
      </c>
      <c r="M3283" s="20">
        <v>680</v>
      </c>
      <c r="N3283" s="20">
        <v>680</v>
      </c>
      <c r="O3283" s="20" t="s">
        <v>1262</v>
      </c>
      <c r="P3283" s="20" t="s">
        <v>50</v>
      </c>
      <c r="Q3283" s="28"/>
      <c r="R3283" s="21" t="s">
        <v>121</v>
      </c>
      <c r="S3283" s="25" t="s">
        <v>1054</v>
      </c>
      <c r="T3283" s="21" t="s">
        <v>53</v>
      </c>
      <c r="U3283" s="21" t="s">
        <v>686</v>
      </c>
      <c r="V3283" s="46">
        <v>1</v>
      </c>
      <c r="W3283" s="26">
        <f t="shared" si="2286"/>
        <v>1</v>
      </c>
      <c r="Y3283" s="21">
        <v>4</v>
      </c>
      <c r="Z3283" s="22">
        <f t="shared" si="2310"/>
        <v>680</v>
      </c>
      <c r="AA3283" s="20" t="s">
        <v>3440</v>
      </c>
      <c r="AB3283" s="22">
        <v>1</v>
      </c>
      <c r="AC3283" s="22"/>
      <c r="AD3283" s="22">
        <f>N3283</f>
        <v>680</v>
      </c>
      <c r="AE3283" s="22"/>
      <c r="AF3283" s="22">
        <f t="shared" si="2288"/>
        <v>680</v>
      </c>
      <c r="AG3283" s="20"/>
      <c r="AH3283" s="22"/>
      <c r="AI3283" s="22"/>
      <c r="AJ3283" s="22">
        <f t="shared" ref="AJ3283:AJ3284" si="2326">N3283</f>
        <v>680</v>
      </c>
      <c r="AK3283" s="22">
        <f>IF(O3283="(传统)XDSL",VLOOKUP(S3283,[2]直销续费率明细!C:I,7,FALSE)*1,IF(O3283="GPON+XDSL",VLOOKUP(S3283,[2]直销续费率明细!C:I,7,FALSE)*1,VLOOKUP(S3283,[2]直销续费率明细!C:I,5,FALSE)*1))</f>
        <v>25</v>
      </c>
      <c r="AL3283" s="22" t="s">
        <v>1309</v>
      </c>
      <c r="AM3283" s="22"/>
      <c r="AN3283" s="22"/>
      <c r="AO3283" s="22" t="s">
        <v>2216</v>
      </c>
      <c r="AP3283" s="22" t="s">
        <v>2261</v>
      </c>
      <c r="AS3283" s="20">
        <f>IF(Y3283&gt;=10,VLOOKUP(U3283,[2]提成计算!B:T,19,FALSE),VLOOKUP(U3283,[2]提成计算!B:T,18,FALSE))</f>
        <v>0.06</v>
      </c>
      <c r="AT3283" s="20">
        <f t="shared" ref="AT3283:AT3284" si="2327">IF(AD3283*AS3283&gt;0,AD3283*AS3283,AE3283*AS3283)</f>
        <v>40.799999999999997</v>
      </c>
      <c r="AU3283" s="20">
        <f t="shared" ref="AU3283:AU3284" si="2328">IF(AND(AK3283&lt;0,AK3283+AT3283&lt;0),-AT3283,AK3283)</f>
        <v>25</v>
      </c>
    </row>
    <row r="3284" spans="1:47" x14ac:dyDescent="0.15">
      <c r="A3284" s="21" t="s">
        <v>1273</v>
      </c>
      <c r="B3284" s="20" t="s">
        <v>918</v>
      </c>
      <c r="C3284" s="20" t="s">
        <v>1050</v>
      </c>
      <c r="D3284" s="20" t="s">
        <v>1070</v>
      </c>
      <c r="E3284" s="20" t="s">
        <v>1710</v>
      </c>
      <c r="F3284" s="20" t="s">
        <v>1250</v>
      </c>
      <c r="G3284" s="20" t="s">
        <v>4452</v>
      </c>
      <c r="H3284" s="20"/>
      <c r="I3284" s="20">
        <v>13712857093</v>
      </c>
      <c r="J3284" s="20" t="s">
        <v>924</v>
      </c>
      <c r="K3284" s="20" t="s">
        <v>3733</v>
      </c>
      <c r="L3284" s="20" t="s">
        <v>1376</v>
      </c>
      <c r="M3284" s="20">
        <v>1088</v>
      </c>
      <c r="N3284" s="20">
        <v>1088</v>
      </c>
      <c r="O3284" s="20" t="s">
        <v>927</v>
      </c>
      <c r="P3284" s="20" t="s">
        <v>50</v>
      </c>
      <c r="Q3284" s="28"/>
      <c r="R3284" s="21" t="s">
        <v>104</v>
      </c>
      <c r="S3284" s="25" t="s">
        <v>1090</v>
      </c>
      <c r="T3284" s="21" t="s">
        <v>53</v>
      </c>
      <c r="U3284" s="21" t="s">
        <v>1712</v>
      </c>
      <c r="V3284" s="46">
        <v>1</v>
      </c>
      <c r="W3284" s="26">
        <f t="shared" si="2286"/>
        <v>1</v>
      </c>
      <c r="Y3284" s="21">
        <v>10</v>
      </c>
      <c r="Z3284" s="22">
        <f t="shared" si="2310"/>
        <v>1088</v>
      </c>
      <c r="AA3284" s="20" t="s">
        <v>2218</v>
      </c>
      <c r="AB3284" s="22"/>
      <c r="AC3284" s="22">
        <v>1</v>
      </c>
      <c r="AD3284" s="22"/>
      <c r="AE3284" s="22">
        <f t="shared" ref="AE3284:AE3289" si="2329">N3284</f>
        <v>1088</v>
      </c>
      <c r="AF3284" s="22">
        <f t="shared" si="2288"/>
        <v>1088</v>
      </c>
      <c r="AG3284" s="20"/>
      <c r="AH3284" s="22"/>
      <c r="AI3284" s="22"/>
      <c r="AJ3284" s="22">
        <f t="shared" si="2326"/>
        <v>1088</v>
      </c>
      <c r="AK3284" s="22">
        <f>IF(O3284="(传统)XDSL",VLOOKUP(S3284,[2]直销续费率明细!C:I,7,FALSE)*1,IF(O3284="GPON+XDSL",VLOOKUP(S3284,[2]直销续费率明细!C:I,7,FALSE)*1,VLOOKUP(S3284,[2]直销续费率明细!C:I,5,FALSE)*1))</f>
        <v>0</v>
      </c>
      <c r="AL3284" s="22" t="s">
        <v>1300</v>
      </c>
      <c r="AM3284" s="22"/>
      <c r="AN3284" s="22"/>
      <c r="AO3284" s="22" t="s">
        <v>3441</v>
      </c>
      <c r="AP3284" s="22" t="s">
        <v>1301</v>
      </c>
      <c r="AS3284" s="20">
        <f>IF(Y3284&gt;=10,VLOOKUP(U3284,[2]提成计算!B:T,19,FALSE),VLOOKUP(U3284,[2]提成计算!B:T,18,FALSE))</f>
        <v>0.1</v>
      </c>
      <c r="AT3284" s="20">
        <f t="shared" si="2327"/>
        <v>108.80000000000001</v>
      </c>
      <c r="AU3284" s="20">
        <f t="shared" si="2328"/>
        <v>0</v>
      </c>
    </row>
    <row r="3285" spans="1:47" x14ac:dyDescent="0.15">
      <c r="A3285" s="21" t="s">
        <v>1273</v>
      </c>
      <c r="B3285" s="20" t="s">
        <v>918</v>
      </c>
      <c r="C3285" s="20" t="s">
        <v>1050</v>
      </c>
      <c r="D3285" s="20" t="s">
        <v>1070</v>
      </c>
      <c r="E3285" s="20" t="s">
        <v>1076</v>
      </c>
      <c r="F3285" s="20" t="s">
        <v>1250</v>
      </c>
      <c r="G3285" s="20" t="s">
        <v>4453</v>
      </c>
      <c r="H3285" s="20"/>
      <c r="I3285" s="20">
        <v>13751373009</v>
      </c>
      <c r="J3285" s="20" t="s">
        <v>1268</v>
      </c>
      <c r="K3285" s="20" t="s">
        <v>205</v>
      </c>
      <c r="L3285" s="20" t="s">
        <v>1358</v>
      </c>
      <c r="M3285" s="20">
        <v>1088</v>
      </c>
      <c r="N3285" s="20">
        <v>1088</v>
      </c>
      <c r="O3285" s="20" t="s">
        <v>927</v>
      </c>
      <c r="P3285" s="20" t="s">
        <v>50</v>
      </c>
      <c r="Q3285" s="28"/>
      <c r="R3285" s="21" t="s">
        <v>104</v>
      </c>
      <c r="S3285" s="21"/>
      <c r="T3285" s="21" t="s">
        <v>53</v>
      </c>
      <c r="U3285" s="21" t="s">
        <v>206</v>
      </c>
      <c r="V3285" s="46">
        <v>1</v>
      </c>
      <c r="W3285" s="26">
        <f t="shared" si="2286"/>
        <v>1</v>
      </c>
      <c r="X3285" s="26">
        <f t="shared" si="2292"/>
        <v>1</v>
      </c>
      <c r="Y3285" s="21">
        <v>10</v>
      </c>
      <c r="Z3285" s="22">
        <f t="shared" si="2310"/>
        <v>1088</v>
      </c>
      <c r="AA3285" s="20" t="s">
        <v>3440</v>
      </c>
      <c r="AB3285" s="22"/>
      <c r="AC3285" s="22">
        <v>1</v>
      </c>
      <c r="AD3285" s="22"/>
      <c r="AE3285" s="22">
        <f t="shared" si="2329"/>
        <v>1088</v>
      </c>
      <c r="AF3285" s="22">
        <f t="shared" si="2288"/>
        <v>1088</v>
      </c>
      <c r="AG3285" s="20">
        <f>N3285</f>
        <v>1088</v>
      </c>
      <c r="AH3285" s="20" t="str">
        <f>VLOOKUP(U3285,[1]提成计算!B:I,8,FALSE)</f>
        <v xml:space="preserve"> </v>
      </c>
      <c r="AI3285" s="20"/>
      <c r="AJ3285" s="22"/>
      <c r="AK3285" s="22"/>
      <c r="AM3285" s="22"/>
      <c r="AN3285" s="22"/>
      <c r="AO3285" s="22" t="s">
        <v>3441</v>
      </c>
      <c r="AP3285" s="22" t="s">
        <v>1301</v>
      </c>
      <c r="AS3285" s="20"/>
      <c r="AT3285" s="20"/>
      <c r="AU3285" s="20"/>
    </row>
    <row r="3286" spans="1:47" x14ac:dyDescent="0.15">
      <c r="A3286" s="21" t="s">
        <v>1273</v>
      </c>
      <c r="B3286" s="20" t="s">
        <v>918</v>
      </c>
      <c r="C3286" s="20" t="s">
        <v>1050</v>
      </c>
      <c r="D3286" s="20" t="s">
        <v>1078</v>
      </c>
      <c r="E3286" s="20" t="s">
        <v>1093</v>
      </c>
      <c r="F3286" s="20" t="s">
        <v>1250</v>
      </c>
      <c r="G3286" s="20" t="s">
        <v>4454</v>
      </c>
      <c r="H3286" s="20"/>
      <c r="I3286" s="20">
        <v>13669806833</v>
      </c>
      <c r="J3286" s="20" t="s">
        <v>924</v>
      </c>
      <c r="K3286" s="20" t="s">
        <v>1086</v>
      </c>
      <c r="L3286" s="20" t="s">
        <v>1299</v>
      </c>
      <c r="M3286" s="20">
        <v>888</v>
      </c>
      <c r="N3286" s="20">
        <v>888</v>
      </c>
      <c r="O3286" s="20" t="s">
        <v>927</v>
      </c>
      <c r="P3286" s="20" t="s">
        <v>50</v>
      </c>
      <c r="Q3286" s="28"/>
      <c r="R3286" s="21" t="s">
        <v>1082</v>
      </c>
      <c r="S3286" s="25" t="s">
        <v>1087</v>
      </c>
      <c r="T3286" s="21" t="s">
        <v>53</v>
      </c>
      <c r="U3286" s="21" t="s">
        <v>1088</v>
      </c>
      <c r="V3286" s="46">
        <v>1</v>
      </c>
      <c r="W3286" s="26">
        <f t="shared" si="2286"/>
        <v>1</v>
      </c>
      <c r="Y3286" s="21">
        <v>12</v>
      </c>
      <c r="Z3286" s="22">
        <f t="shared" si="2310"/>
        <v>888</v>
      </c>
      <c r="AA3286" s="20" t="s">
        <v>3440</v>
      </c>
      <c r="AB3286" s="22"/>
      <c r="AC3286" s="22">
        <v>1</v>
      </c>
      <c r="AD3286" s="22"/>
      <c r="AE3286" s="22">
        <f t="shared" si="2329"/>
        <v>888</v>
      </c>
      <c r="AF3286" s="22">
        <f t="shared" si="2288"/>
        <v>888</v>
      </c>
      <c r="AG3286" s="20"/>
      <c r="AH3286" s="22"/>
      <c r="AI3286" s="22"/>
      <c r="AJ3286" s="22">
        <f>N3286</f>
        <v>888</v>
      </c>
      <c r="AK3286" s="22">
        <f>IF(O3286="(传统)XDSL",VLOOKUP(S3286,[2]直销续费率明细!C:I,7,FALSE)*1,IF(O3286="GPON+XDSL",VLOOKUP(S3286,[2]直销续费率明细!C:I,7,FALSE)*1,VLOOKUP(S3286,[2]直销续费率明细!C:I,5,FALSE)*1))</f>
        <v>25</v>
      </c>
      <c r="AL3286" s="22" t="s">
        <v>1309</v>
      </c>
      <c r="AM3286" s="22"/>
      <c r="AN3286" s="22"/>
      <c r="AO3286" s="22" t="s">
        <v>3441</v>
      </c>
      <c r="AP3286" s="22" t="s">
        <v>1301</v>
      </c>
      <c r="AS3286" s="20">
        <f>IF(Y3286&gt;=10,VLOOKUP(U3286,[2]提成计算!B:T,19,FALSE),VLOOKUP(U3286,[2]提成计算!B:T,18,FALSE))</f>
        <v>0.12</v>
      </c>
      <c r="AT3286" s="20">
        <f t="shared" ref="AT3286" si="2330">IF(AD3286*AS3286&gt;0,AD3286*AS3286,AE3286*AS3286)</f>
        <v>106.56</v>
      </c>
      <c r="AU3286" s="20">
        <f t="shared" ref="AU3286" si="2331">IF(AND(AK3286&lt;0,AK3286+AT3286&lt;0),-AT3286,AK3286)</f>
        <v>25</v>
      </c>
    </row>
    <row r="3287" spans="1:47" x14ac:dyDescent="0.15">
      <c r="A3287" s="21" t="s">
        <v>1273</v>
      </c>
      <c r="B3287" s="20" t="s">
        <v>918</v>
      </c>
      <c r="C3287" s="20" t="s">
        <v>1050</v>
      </c>
      <c r="D3287" s="20" t="s">
        <v>1065</v>
      </c>
      <c r="E3287" s="20" t="s">
        <v>1552</v>
      </c>
      <c r="F3287" s="20" t="s">
        <v>1250</v>
      </c>
      <c r="G3287" s="20" t="s">
        <v>4455</v>
      </c>
      <c r="H3287" s="20"/>
      <c r="I3287" s="20">
        <v>18864151530</v>
      </c>
      <c r="J3287" s="20" t="s">
        <v>1268</v>
      </c>
      <c r="K3287" s="20" t="s">
        <v>124</v>
      </c>
      <c r="L3287" s="20" t="s">
        <v>1358</v>
      </c>
      <c r="M3287" s="20">
        <v>1088</v>
      </c>
      <c r="N3287" s="20">
        <v>1088</v>
      </c>
      <c r="O3287" s="20" t="s">
        <v>927</v>
      </c>
      <c r="P3287" s="20" t="s">
        <v>50</v>
      </c>
      <c r="Q3287" s="28"/>
      <c r="R3287" s="21" t="s">
        <v>69</v>
      </c>
      <c r="S3287" s="21"/>
      <c r="T3287" s="21" t="s">
        <v>53</v>
      </c>
      <c r="U3287" s="21" t="s">
        <v>125</v>
      </c>
      <c r="V3287" s="46">
        <v>1</v>
      </c>
      <c r="W3287" s="26">
        <f t="shared" si="2286"/>
        <v>1</v>
      </c>
      <c r="X3287" s="26">
        <f t="shared" si="2292"/>
        <v>1</v>
      </c>
      <c r="Y3287" s="21">
        <v>10</v>
      </c>
      <c r="Z3287" s="22">
        <f t="shared" si="2310"/>
        <v>1088</v>
      </c>
      <c r="AA3287" s="20" t="s">
        <v>3440</v>
      </c>
      <c r="AB3287" s="22"/>
      <c r="AC3287" s="22">
        <v>1</v>
      </c>
      <c r="AD3287" s="22"/>
      <c r="AE3287" s="22">
        <f t="shared" si="2329"/>
        <v>1088</v>
      </c>
      <c r="AF3287" s="22">
        <f t="shared" si="2288"/>
        <v>1088</v>
      </c>
      <c r="AG3287" s="20">
        <f t="shared" ref="AG3287:AG3288" si="2332">N3287</f>
        <v>1088</v>
      </c>
      <c r="AH3287" s="20" t="str">
        <f>VLOOKUP(U3287,[1]提成计算!B:I,8,FALSE)</f>
        <v xml:space="preserve"> </v>
      </c>
      <c r="AI3287" s="20"/>
      <c r="AJ3287" s="22"/>
      <c r="AK3287" s="22"/>
      <c r="AM3287" s="22"/>
      <c r="AN3287" s="22"/>
      <c r="AO3287" s="22" t="s">
        <v>3441</v>
      </c>
      <c r="AP3287" s="22" t="s">
        <v>1301</v>
      </c>
      <c r="AS3287" s="20"/>
      <c r="AT3287" s="20"/>
      <c r="AU3287" s="20"/>
    </row>
    <row r="3288" spans="1:47" x14ac:dyDescent="0.15">
      <c r="A3288" s="21" t="s">
        <v>1273</v>
      </c>
      <c r="B3288" s="20" t="s">
        <v>918</v>
      </c>
      <c r="C3288" s="20" t="s">
        <v>1050</v>
      </c>
      <c r="D3288" s="20" t="s">
        <v>1078</v>
      </c>
      <c r="E3288" s="20" t="s">
        <v>1079</v>
      </c>
      <c r="F3288" s="20" t="s">
        <v>1250</v>
      </c>
      <c r="G3288" s="20" t="s">
        <v>4456</v>
      </c>
      <c r="H3288" s="20"/>
      <c r="I3288" s="20">
        <v>13713440585</v>
      </c>
      <c r="J3288" s="20" t="s">
        <v>1268</v>
      </c>
      <c r="K3288" s="20" t="s">
        <v>1081</v>
      </c>
      <c r="L3288" s="20" t="s">
        <v>1376</v>
      </c>
      <c r="M3288" s="20">
        <v>1088</v>
      </c>
      <c r="N3288" s="20">
        <v>1088</v>
      </c>
      <c r="O3288" s="20" t="s">
        <v>927</v>
      </c>
      <c r="P3288" s="20" t="s">
        <v>50</v>
      </c>
      <c r="Q3288" s="28"/>
      <c r="R3288" s="21" t="s">
        <v>1082</v>
      </c>
      <c r="S3288" s="21"/>
      <c r="T3288" s="21" t="s">
        <v>53</v>
      </c>
      <c r="U3288" s="21" t="s">
        <v>1083</v>
      </c>
      <c r="V3288" s="46">
        <v>1</v>
      </c>
      <c r="W3288" s="26">
        <f t="shared" si="2286"/>
        <v>1</v>
      </c>
      <c r="X3288" s="26">
        <f t="shared" si="2292"/>
        <v>1</v>
      </c>
      <c r="Y3288" s="21">
        <v>10</v>
      </c>
      <c r="Z3288" s="22">
        <f t="shared" si="2310"/>
        <v>1088</v>
      </c>
      <c r="AA3288" s="20" t="s">
        <v>3440</v>
      </c>
      <c r="AB3288" s="22"/>
      <c r="AC3288" s="22">
        <v>1</v>
      </c>
      <c r="AD3288" s="22"/>
      <c r="AE3288" s="22">
        <f t="shared" si="2329"/>
        <v>1088</v>
      </c>
      <c r="AF3288" s="22">
        <f t="shared" si="2288"/>
        <v>1088</v>
      </c>
      <c r="AG3288" s="20">
        <f t="shared" si="2332"/>
        <v>1088</v>
      </c>
      <c r="AH3288" s="20" t="str">
        <f>VLOOKUP(U3288,[1]提成计算!B:I,8,FALSE)</f>
        <v xml:space="preserve"> </v>
      </c>
      <c r="AI3288" s="20"/>
      <c r="AJ3288" s="22"/>
      <c r="AK3288" s="22"/>
      <c r="AM3288" s="22"/>
      <c r="AN3288" s="22"/>
      <c r="AO3288" s="22" t="s">
        <v>3441</v>
      </c>
      <c r="AP3288" s="22" t="s">
        <v>1301</v>
      </c>
      <c r="AS3288" s="20"/>
      <c r="AT3288" s="20"/>
      <c r="AU3288" s="20"/>
    </row>
    <row r="3289" spans="1:47" x14ac:dyDescent="0.15">
      <c r="A3289" s="21" t="s">
        <v>1273</v>
      </c>
      <c r="B3289" s="20" t="s">
        <v>918</v>
      </c>
      <c r="C3289" s="20" t="s">
        <v>1050</v>
      </c>
      <c r="D3289" s="20" t="s">
        <v>1051</v>
      </c>
      <c r="E3289" s="20" t="s">
        <v>1096</v>
      </c>
      <c r="F3289" s="20" t="s">
        <v>1250</v>
      </c>
      <c r="G3289" s="20" t="s">
        <v>4457</v>
      </c>
      <c r="H3289" s="20"/>
      <c r="I3289" s="20">
        <v>15112806080</v>
      </c>
      <c r="J3289" s="20" t="s">
        <v>924</v>
      </c>
      <c r="K3289" s="20" t="s">
        <v>685</v>
      </c>
      <c r="L3289" s="20" t="s">
        <v>1299</v>
      </c>
      <c r="M3289" s="20">
        <v>888</v>
      </c>
      <c r="N3289" s="20">
        <v>888</v>
      </c>
      <c r="O3289" s="20" t="s">
        <v>927</v>
      </c>
      <c r="P3289" s="20" t="s">
        <v>50</v>
      </c>
      <c r="Q3289" s="28"/>
      <c r="R3289" s="21" t="s">
        <v>121</v>
      </c>
      <c r="S3289" s="25" t="s">
        <v>1054</v>
      </c>
      <c r="T3289" s="21" t="s">
        <v>53</v>
      </c>
      <c r="U3289" s="21" t="s">
        <v>686</v>
      </c>
      <c r="V3289" s="46">
        <v>1</v>
      </c>
      <c r="W3289" s="26">
        <f t="shared" si="2286"/>
        <v>1</v>
      </c>
      <c r="Y3289" s="21">
        <v>12</v>
      </c>
      <c r="Z3289" s="22">
        <f t="shared" si="2310"/>
        <v>888</v>
      </c>
      <c r="AA3289" s="20" t="s">
        <v>3440</v>
      </c>
      <c r="AB3289" s="22"/>
      <c r="AC3289" s="22">
        <v>1</v>
      </c>
      <c r="AD3289" s="22"/>
      <c r="AE3289" s="22">
        <f t="shared" si="2329"/>
        <v>888</v>
      </c>
      <c r="AF3289" s="22">
        <f t="shared" si="2288"/>
        <v>888</v>
      </c>
      <c r="AG3289" s="20"/>
      <c r="AH3289" s="22"/>
      <c r="AI3289" s="22"/>
      <c r="AJ3289" s="22">
        <f t="shared" ref="AJ3289:AJ3292" si="2333">N3289</f>
        <v>888</v>
      </c>
      <c r="AK3289" s="22">
        <f>IF(O3289="(传统)XDSL",VLOOKUP(S3289,[2]直销续费率明细!C:I,7,FALSE)*1,IF(O3289="GPON+XDSL",VLOOKUP(S3289,[2]直销续费率明细!C:I,7,FALSE)*1,VLOOKUP(S3289,[2]直销续费率明细!C:I,5,FALSE)*1))</f>
        <v>25</v>
      </c>
      <c r="AL3289" s="22" t="s">
        <v>1309</v>
      </c>
      <c r="AM3289" s="22"/>
      <c r="AN3289" s="22"/>
      <c r="AO3289" s="22" t="s">
        <v>2216</v>
      </c>
      <c r="AP3289" s="22" t="s">
        <v>1301</v>
      </c>
      <c r="AS3289" s="20">
        <f>IF(Y3289&gt;=10,VLOOKUP(U3289,[2]提成计算!B:T,19,FALSE),VLOOKUP(U3289,[2]提成计算!B:T,18,FALSE))</f>
        <v>0.09</v>
      </c>
      <c r="AT3289" s="20">
        <f t="shared" ref="AT3289:AT3292" si="2334">IF(AD3289*AS3289&gt;0,AD3289*AS3289,AE3289*AS3289)</f>
        <v>79.92</v>
      </c>
      <c r="AU3289" s="20">
        <f t="shared" ref="AU3289:AU3292" si="2335">IF(AND(AK3289&lt;0,AK3289+AT3289&lt;0),-AT3289,AK3289)</f>
        <v>25</v>
      </c>
    </row>
    <row r="3290" spans="1:47" x14ac:dyDescent="0.15">
      <c r="A3290" s="21" t="s">
        <v>1273</v>
      </c>
      <c r="B3290" s="20" t="s">
        <v>918</v>
      </c>
      <c r="C3290" s="20" t="s">
        <v>1050</v>
      </c>
      <c r="D3290" s="20" t="s">
        <v>1051</v>
      </c>
      <c r="E3290" s="20" t="s">
        <v>1052</v>
      </c>
      <c r="F3290" s="20" t="s">
        <v>1250</v>
      </c>
      <c r="G3290" s="20" t="s">
        <v>4458</v>
      </c>
      <c r="H3290" s="20"/>
      <c r="I3290" s="20">
        <v>13556766472</v>
      </c>
      <c r="J3290" s="20" t="s">
        <v>924</v>
      </c>
      <c r="K3290" s="20" t="s">
        <v>685</v>
      </c>
      <c r="L3290" s="20" t="s">
        <v>1918</v>
      </c>
      <c r="M3290" s="20">
        <v>680</v>
      </c>
      <c r="N3290" s="20">
        <v>680</v>
      </c>
      <c r="O3290" s="20" t="s">
        <v>1262</v>
      </c>
      <c r="P3290" s="20" t="s">
        <v>50</v>
      </c>
      <c r="Q3290" s="28"/>
      <c r="R3290" s="21" t="s">
        <v>121</v>
      </c>
      <c r="S3290" s="25" t="s">
        <v>1054</v>
      </c>
      <c r="T3290" s="21" t="s">
        <v>53</v>
      </c>
      <c r="U3290" s="21" t="s">
        <v>686</v>
      </c>
      <c r="V3290" s="46">
        <v>1</v>
      </c>
      <c r="W3290" s="26">
        <f t="shared" si="2286"/>
        <v>1</v>
      </c>
      <c r="Y3290" s="21">
        <v>4</v>
      </c>
      <c r="Z3290" s="22">
        <f t="shared" si="2310"/>
        <v>680</v>
      </c>
      <c r="AA3290" s="20" t="s">
        <v>2218</v>
      </c>
      <c r="AB3290" s="22">
        <v>1</v>
      </c>
      <c r="AC3290" s="22"/>
      <c r="AD3290" s="22">
        <f>N3290</f>
        <v>680</v>
      </c>
      <c r="AE3290" s="22"/>
      <c r="AF3290" s="22">
        <f t="shared" si="2288"/>
        <v>680</v>
      </c>
      <c r="AG3290" s="20"/>
      <c r="AH3290" s="22"/>
      <c r="AI3290" s="22"/>
      <c r="AJ3290" s="22">
        <f t="shared" si="2333"/>
        <v>680</v>
      </c>
      <c r="AK3290" s="22">
        <f>IF(O3290="(传统)XDSL",VLOOKUP(S3290,[2]直销续费率明细!C:I,7,FALSE)*1,IF(O3290="GPON+XDSL",VLOOKUP(S3290,[2]直销续费率明细!C:I,7,FALSE)*1,VLOOKUP(S3290,[2]直销续费率明细!C:I,5,FALSE)*1))</f>
        <v>25</v>
      </c>
      <c r="AL3290" s="22" t="s">
        <v>1300</v>
      </c>
      <c r="AM3290" s="22"/>
      <c r="AN3290" s="22"/>
      <c r="AO3290" s="22" t="s">
        <v>3441</v>
      </c>
      <c r="AP3290" s="22" t="s">
        <v>3460</v>
      </c>
      <c r="AS3290" s="20">
        <f>IF(Y3290&gt;=10,VLOOKUP(U3290,[2]提成计算!B:T,19,FALSE),VLOOKUP(U3290,[2]提成计算!B:T,18,FALSE))</f>
        <v>0.06</v>
      </c>
      <c r="AT3290" s="20">
        <f t="shared" si="2334"/>
        <v>40.799999999999997</v>
      </c>
      <c r="AU3290" s="20">
        <f t="shared" si="2335"/>
        <v>25</v>
      </c>
    </row>
    <row r="3291" spans="1:47" x14ac:dyDescent="0.15">
      <c r="A3291" s="21" t="s">
        <v>1273</v>
      </c>
      <c r="B3291" s="20" t="s">
        <v>918</v>
      </c>
      <c r="C3291" s="20" t="s">
        <v>1050</v>
      </c>
      <c r="D3291" s="20" t="s">
        <v>1051</v>
      </c>
      <c r="E3291" s="20" t="s">
        <v>1492</v>
      </c>
      <c r="F3291" s="20" t="s">
        <v>1250</v>
      </c>
      <c r="G3291" s="20" t="s">
        <v>4459</v>
      </c>
      <c r="H3291" s="20"/>
      <c r="I3291" s="20">
        <v>13549212357</v>
      </c>
      <c r="J3291" s="20" t="s">
        <v>924</v>
      </c>
      <c r="K3291" s="20" t="s">
        <v>202</v>
      </c>
      <c r="L3291" s="20" t="s">
        <v>1299</v>
      </c>
      <c r="M3291" s="20">
        <v>888</v>
      </c>
      <c r="N3291" s="20">
        <v>888</v>
      </c>
      <c r="O3291" s="20" t="s">
        <v>927</v>
      </c>
      <c r="P3291" s="20" t="s">
        <v>50</v>
      </c>
      <c r="Q3291" s="28"/>
      <c r="R3291" s="21" t="s">
        <v>121</v>
      </c>
      <c r="S3291" s="25" t="s">
        <v>1494</v>
      </c>
      <c r="T3291" s="21" t="s">
        <v>53</v>
      </c>
      <c r="U3291" s="21" t="s">
        <v>203</v>
      </c>
      <c r="V3291" s="46">
        <v>1</v>
      </c>
      <c r="W3291" s="26">
        <f t="shared" si="2286"/>
        <v>1</v>
      </c>
      <c r="Y3291" s="21">
        <v>12</v>
      </c>
      <c r="Z3291" s="22">
        <f t="shared" si="2310"/>
        <v>888</v>
      </c>
      <c r="AA3291" s="20" t="s">
        <v>3440</v>
      </c>
      <c r="AB3291" s="22"/>
      <c r="AC3291" s="22">
        <v>1</v>
      </c>
      <c r="AD3291" s="22"/>
      <c r="AE3291" s="22">
        <f t="shared" ref="AE3291:AE3294" si="2336">N3291</f>
        <v>888</v>
      </c>
      <c r="AF3291" s="22">
        <f t="shared" si="2288"/>
        <v>888</v>
      </c>
      <c r="AG3291" s="20"/>
      <c r="AH3291" s="22"/>
      <c r="AI3291" s="22"/>
      <c r="AJ3291" s="22">
        <f t="shared" si="2333"/>
        <v>888</v>
      </c>
      <c r="AK3291" s="22">
        <f>IF(O3291="(传统)XDSL",VLOOKUP(S3291,[2]直销续费率明细!C:I,7,FALSE)*1,IF(O3291="GPON+XDSL",VLOOKUP(S3291,[2]直销续费率明细!C:I,7,FALSE)*1,VLOOKUP(S3291,[2]直销续费率明细!C:I,5,FALSE)*1))</f>
        <v>25</v>
      </c>
      <c r="AL3291" s="22" t="s">
        <v>1309</v>
      </c>
      <c r="AM3291" s="22"/>
      <c r="AN3291" s="22"/>
      <c r="AO3291" s="22" t="s">
        <v>3441</v>
      </c>
      <c r="AP3291" s="22" t="s">
        <v>1301</v>
      </c>
      <c r="AS3291" s="20">
        <f>IF(Y3291&gt;=10,VLOOKUP(U3291,[2]提成计算!B:T,19,FALSE),VLOOKUP(U3291,[2]提成计算!B:T,18,FALSE))</f>
        <v>0.09</v>
      </c>
      <c r="AT3291" s="20">
        <f t="shared" si="2334"/>
        <v>79.92</v>
      </c>
      <c r="AU3291" s="20">
        <f t="shared" si="2335"/>
        <v>25</v>
      </c>
    </row>
    <row r="3292" spans="1:47" x14ac:dyDescent="0.15">
      <c r="A3292" s="21" t="s">
        <v>1273</v>
      </c>
      <c r="B3292" s="20" t="s">
        <v>918</v>
      </c>
      <c r="C3292" s="20" t="s">
        <v>1050</v>
      </c>
      <c r="D3292" s="20" t="s">
        <v>1062</v>
      </c>
      <c r="E3292" s="20" t="s">
        <v>3803</v>
      </c>
      <c r="F3292" s="20" t="s">
        <v>1250</v>
      </c>
      <c r="G3292" s="20" t="s">
        <v>4460</v>
      </c>
      <c r="H3292" s="20"/>
      <c r="I3292" s="20">
        <v>13790686838</v>
      </c>
      <c r="J3292" s="20" t="s">
        <v>924</v>
      </c>
      <c r="K3292" s="20" t="s">
        <v>4078</v>
      </c>
      <c r="L3292" s="20" t="s">
        <v>1376</v>
      </c>
      <c r="M3292" s="20">
        <v>1088</v>
      </c>
      <c r="N3292" s="20">
        <v>1088</v>
      </c>
      <c r="O3292" s="20" t="s">
        <v>927</v>
      </c>
      <c r="P3292" s="20" t="s">
        <v>50</v>
      </c>
      <c r="Q3292" s="28"/>
      <c r="R3292" s="21" t="s">
        <v>69</v>
      </c>
      <c r="S3292" s="25" t="s">
        <v>3922</v>
      </c>
      <c r="T3292" s="21" t="s">
        <v>3575</v>
      </c>
      <c r="U3292" s="21" t="s">
        <v>4079</v>
      </c>
      <c r="V3292" s="46">
        <v>1</v>
      </c>
      <c r="W3292" s="26">
        <f t="shared" si="2286"/>
        <v>1</v>
      </c>
      <c r="Y3292" s="21">
        <v>10</v>
      </c>
      <c r="Z3292" s="22">
        <f t="shared" si="2310"/>
        <v>1088</v>
      </c>
      <c r="AA3292" s="20" t="s">
        <v>3440</v>
      </c>
      <c r="AB3292" s="22"/>
      <c r="AC3292" s="22">
        <v>1</v>
      </c>
      <c r="AD3292" s="22"/>
      <c r="AE3292" s="22">
        <f t="shared" si="2336"/>
        <v>1088</v>
      </c>
      <c r="AF3292" s="22">
        <f t="shared" si="2288"/>
        <v>1088</v>
      </c>
      <c r="AG3292" s="20"/>
      <c r="AH3292" s="22"/>
      <c r="AI3292" s="22"/>
      <c r="AJ3292" s="22">
        <f t="shared" si="2333"/>
        <v>1088</v>
      </c>
      <c r="AK3292" s="22">
        <f>IF(O3292="(传统)XDSL",VLOOKUP(S3292,[2]直销续费率明细!C:I,7,FALSE)*1,IF(O3292="GPON+XDSL",VLOOKUP(S3292,[2]直销续费率明细!C:I,7,FALSE)*1,VLOOKUP(S3292,[2]直销续费率明细!C:I,5,FALSE)*1))</f>
        <v>-40</v>
      </c>
      <c r="AL3292" s="22" t="s">
        <v>1309</v>
      </c>
      <c r="AM3292" s="22"/>
      <c r="AN3292" s="22"/>
      <c r="AO3292" s="22" t="s">
        <v>3441</v>
      </c>
      <c r="AP3292" s="22" t="s">
        <v>1301</v>
      </c>
      <c r="AS3292" s="20">
        <f>IF(Y3292&gt;=10,VLOOKUP(U3292,[2]提成计算!B:T,19,FALSE),VLOOKUP(U3292,[2]提成计算!B:T,18,FALSE))</f>
        <v>0.1</v>
      </c>
      <c r="AT3292" s="20">
        <f t="shared" si="2334"/>
        <v>108.80000000000001</v>
      </c>
      <c r="AU3292" s="20">
        <f t="shared" si="2335"/>
        <v>-40</v>
      </c>
    </row>
    <row r="3293" spans="1:47" x14ac:dyDescent="0.15">
      <c r="A3293" s="21" t="s">
        <v>1273</v>
      </c>
      <c r="B3293" s="20" t="s">
        <v>918</v>
      </c>
      <c r="C3293" s="20" t="s">
        <v>1050</v>
      </c>
      <c r="D3293" s="20" t="s">
        <v>1070</v>
      </c>
      <c r="E3293" s="20" t="s">
        <v>1076</v>
      </c>
      <c r="F3293" s="20" t="s">
        <v>1250</v>
      </c>
      <c r="G3293" s="20" t="s">
        <v>4461</v>
      </c>
      <c r="H3293" s="20"/>
      <c r="I3293" s="20">
        <v>13924320299</v>
      </c>
      <c r="J3293" s="20" t="s">
        <v>1268</v>
      </c>
      <c r="K3293" s="20" t="s">
        <v>205</v>
      </c>
      <c r="L3293" s="20" t="s">
        <v>1898</v>
      </c>
      <c r="M3293" s="20">
        <v>1398</v>
      </c>
      <c r="N3293" s="20">
        <v>1398</v>
      </c>
      <c r="O3293" s="20" t="s">
        <v>927</v>
      </c>
      <c r="P3293" s="20" t="s">
        <v>50</v>
      </c>
      <c r="Q3293" s="28"/>
      <c r="R3293" s="21" t="s">
        <v>104</v>
      </c>
      <c r="S3293" s="21"/>
      <c r="T3293" s="21" t="s">
        <v>53</v>
      </c>
      <c r="U3293" s="21" t="s">
        <v>206</v>
      </c>
      <c r="V3293" s="46">
        <v>1</v>
      </c>
      <c r="W3293" s="26">
        <f t="shared" si="2286"/>
        <v>1</v>
      </c>
      <c r="X3293" s="26">
        <f t="shared" si="2292"/>
        <v>1</v>
      </c>
      <c r="Y3293" s="21">
        <v>20</v>
      </c>
      <c r="Z3293" s="22">
        <f t="shared" si="2310"/>
        <v>1398</v>
      </c>
      <c r="AA3293" s="20" t="s">
        <v>3440</v>
      </c>
      <c r="AB3293" s="22"/>
      <c r="AC3293" s="22">
        <v>1</v>
      </c>
      <c r="AD3293" s="22"/>
      <c r="AE3293" s="22">
        <f t="shared" si="2336"/>
        <v>1398</v>
      </c>
      <c r="AF3293" s="22">
        <f t="shared" si="2288"/>
        <v>1398</v>
      </c>
      <c r="AG3293" s="20">
        <f>N3293</f>
        <v>1398</v>
      </c>
      <c r="AH3293" s="20" t="str">
        <f>VLOOKUP(U3293,[1]提成计算!B:I,8,FALSE)</f>
        <v xml:space="preserve"> </v>
      </c>
      <c r="AI3293" s="20"/>
      <c r="AJ3293" s="22"/>
      <c r="AK3293" s="22"/>
      <c r="AM3293" s="22"/>
      <c r="AN3293" s="22"/>
      <c r="AO3293" s="22" t="s">
        <v>3441</v>
      </c>
      <c r="AP3293" s="22" t="s">
        <v>1301</v>
      </c>
      <c r="AS3293" s="20"/>
      <c r="AT3293" s="20"/>
      <c r="AU3293" s="20"/>
    </row>
    <row r="3294" spans="1:47" x14ac:dyDescent="0.15">
      <c r="A3294" s="21" t="s">
        <v>1273</v>
      </c>
      <c r="B3294" s="20" t="s">
        <v>918</v>
      </c>
      <c r="C3294" s="20" t="s">
        <v>1050</v>
      </c>
      <c r="D3294" s="20" t="s">
        <v>1062</v>
      </c>
      <c r="E3294" s="20" t="s">
        <v>1055</v>
      </c>
      <c r="F3294" s="20" t="s">
        <v>1250</v>
      </c>
      <c r="G3294" s="20" t="s">
        <v>4462</v>
      </c>
      <c r="H3294" s="20"/>
      <c r="I3294" s="20">
        <v>13410577394</v>
      </c>
      <c r="J3294" s="20" t="s">
        <v>924</v>
      </c>
      <c r="K3294" s="20" t="s">
        <v>1057</v>
      </c>
      <c r="L3294" s="20" t="s">
        <v>1299</v>
      </c>
      <c r="M3294" s="20">
        <v>888</v>
      </c>
      <c r="N3294" s="20">
        <v>888</v>
      </c>
      <c r="O3294" s="20" t="s">
        <v>927</v>
      </c>
      <c r="P3294" s="20" t="s">
        <v>50</v>
      </c>
      <c r="Q3294" s="28"/>
      <c r="R3294" s="21" t="s">
        <v>1059</v>
      </c>
      <c r="S3294" s="25" t="s">
        <v>1060</v>
      </c>
      <c r="T3294" s="21" t="s">
        <v>53</v>
      </c>
      <c r="U3294" s="21" t="s">
        <v>1061</v>
      </c>
      <c r="V3294" s="46">
        <v>1</v>
      </c>
      <c r="W3294" s="26">
        <f t="shared" si="2286"/>
        <v>1</v>
      </c>
      <c r="Y3294" s="21">
        <v>12</v>
      </c>
      <c r="Z3294" s="22">
        <f t="shared" si="2310"/>
        <v>888</v>
      </c>
      <c r="AA3294" s="20" t="s">
        <v>3440</v>
      </c>
      <c r="AB3294" s="22"/>
      <c r="AC3294" s="22">
        <v>1</v>
      </c>
      <c r="AD3294" s="22"/>
      <c r="AE3294" s="22">
        <f t="shared" si="2336"/>
        <v>888</v>
      </c>
      <c r="AF3294" s="22">
        <f t="shared" si="2288"/>
        <v>888</v>
      </c>
      <c r="AG3294" s="20"/>
      <c r="AH3294" s="22"/>
      <c r="AI3294" s="22"/>
      <c r="AJ3294" s="22">
        <f t="shared" ref="AJ3294:AJ3295" si="2337">N3294</f>
        <v>888</v>
      </c>
      <c r="AK3294" s="22">
        <f>IF(O3294="(传统)XDSL",VLOOKUP(S3294,[2]直销续费率明细!C:I,7,FALSE)*1,IF(O3294="GPON+XDSL",VLOOKUP(S3294,[2]直销续费率明细!C:I,7,FALSE)*1,VLOOKUP(S3294,[2]直销续费率明细!C:I,5,FALSE)*1))</f>
        <v>-40</v>
      </c>
      <c r="AL3294" s="22" t="s">
        <v>1309</v>
      </c>
      <c r="AM3294" s="22"/>
      <c r="AN3294" s="22"/>
      <c r="AO3294" s="22" t="s">
        <v>3441</v>
      </c>
      <c r="AP3294" s="22" t="s">
        <v>1301</v>
      </c>
      <c r="AS3294" s="20">
        <f>IF(Y3294&gt;=10,VLOOKUP(U3294,[2]提成计算!B:T,19,FALSE),VLOOKUP(U3294,[2]提成计算!B:T,18,FALSE))</f>
        <v>0.09</v>
      </c>
      <c r="AT3294" s="20">
        <f t="shared" ref="AT3294:AT3295" si="2338">IF(AD3294*AS3294&gt;0,AD3294*AS3294,AE3294*AS3294)</f>
        <v>79.92</v>
      </c>
      <c r="AU3294" s="20">
        <f t="shared" ref="AU3294:AU3295" si="2339">IF(AND(AK3294&lt;0,AK3294+AT3294&lt;0),-AT3294,AK3294)</f>
        <v>-40</v>
      </c>
    </row>
    <row r="3295" spans="1:47" x14ac:dyDescent="0.15">
      <c r="A3295" s="21" t="s">
        <v>1273</v>
      </c>
      <c r="B3295" s="20" t="s">
        <v>918</v>
      </c>
      <c r="C3295" s="20" t="s">
        <v>1050</v>
      </c>
      <c r="D3295" s="20" t="s">
        <v>1065</v>
      </c>
      <c r="E3295" s="20" t="s">
        <v>1066</v>
      </c>
      <c r="F3295" s="20" t="s">
        <v>1250</v>
      </c>
      <c r="G3295" s="20" t="s">
        <v>4463</v>
      </c>
      <c r="H3295" s="20"/>
      <c r="I3295" s="20">
        <v>15099742093</v>
      </c>
      <c r="J3295" s="20" t="s">
        <v>924</v>
      </c>
      <c r="K3295" s="20" t="s">
        <v>3739</v>
      </c>
      <c r="L3295" s="20" t="s">
        <v>1918</v>
      </c>
      <c r="M3295" s="20">
        <v>680</v>
      </c>
      <c r="N3295" s="20">
        <v>680</v>
      </c>
      <c r="O3295" s="20" t="s">
        <v>1262</v>
      </c>
      <c r="P3295" s="20" t="s">
        <v>50</v>
      </c>
      <c r="Q3295" s="28"/>
      <c r="R3295" s="21" t="s">
        <v>69</v>
      </c>
      <c r="S3295" s="25" t="s">
        <v>1068</v>
      </c>
      <c r="T3295" s="21" t="s">
        <v>53</v>
      </c>
      <c r="U3295" s="21" t="s">
        <v>1803</v>
      </c>
      <c r="V3295" s="46">
        <v>1</v>
      </c>
      <c r="W3295" s="26">
        <f t="shared" si="2286"/>
        <v>1</v>
      </c>
      <c r="Y3295" s="21">
        <v>4</v>
      </c>
      <c r="Z3295" s="22">
        <f t="shared" si="2310"/>
        <v>680</v>
      </c>
      <c r="AA3295" s="20" t="s">
        <v>3440</v>
      </c>
      <c r="AB3295" s="22">
        <v>1</v>
      </c>
      <c r="AC3295" s="22"/>
      <c r="AD3295" s="22">
        <f>N3295</f>
        <v>680</v>
      </c>
      <c r="AE3295" s="22"/>
      <c r="AF3295" s="22">
        <f t="shared" si="2288"/>
        <v>680</v>
      </c>
      <c r="AG3295" s="20"/>
      <c r="AH3295" s="22"/>
      <c r="AI3295" s="22"/>
      <c r="AJ3295" s="22">
        <f t="shared" si="2337"/>
        <v>680</v>
      </c>
      <c r="AK3295" s="22">
        <f>IF(O3295="(传统)XDSL",VLOOKUP(S3295,[2]直销续费率明细!C:I,7,FALSE)*1,IF(O3295="GPON+XDSL",VLOOKUP(S3295,[2]直销续费率明细!C:I,7,FALSE)*1,VLOOKUP(S3295,[2]直销续费率明细!C:I,5,FALSE)*1))</f>
        <v>0</v>
      </c>
      <c r="AL3295" s="22" t="s">
        <v>1309</v>
      </c>
      <c r="AM3295" s="22"/>
      <c r="AN3295" s="22"/>
      <c r="AO3295" s="22" t="s">
        <v>2216</v>
      </c>
      <c r="AP3295" s="22" t="s">
        <v>2261</v>
      </c>
      <c r="AS3295" s="20">
        <f>IF(Y3295&gt;=10,VLOOKUP(U3295,[2]提成计算!B:T,19,FALSE),VLOOKUP(U3295,[2]提成计算!B:T,18,FALSE))</f>
        <v>7.0000000000000007E-2</v>
      </c>
      <c r="AT3295" s="20">
        <f t="shared" si="2338"/>
        <v>47.6</v>
      </c>
      <c r="AU3295" s="20">
        <f t="shared" si="2339"/>
        <v>0</v>
      </c>
    </row>
    <row r="3296" spans="1:47" x14ac:dyDescent="0.15">
      <c r="A3296" s="21" t="s">
        <v>1273</v>
      </c>
      <c r="B3296" s="20" t="s">
        <v>918</v>
      </c>
      <c r="C3296" s="20" t="s">
        <v>1050</v>
      </c>
      <c r="D3296" s="20" t="s">
        <v>1078</v>
      </c>
      <c r="E3296" s="20" t="s">
        <v>1079</v>
      </c>
      <c r="F3296" s="20" t="s">
        <v>1250</v>
      </c>
      <c r="G3296" s="20" t="s">
        <v>4464</v>
      </c>
      <c r="H3296" s="20"/>
      <c r="I3296" s="20">
        <v>13602377102</v>
      </c>
      <c r="J3296" s="20" t="s">
        <v>1268</v>
      </c>
      <c r="K3296" s="20" t="s">
        <v>1081</v>
      </c>
      <c r="L3296" s="20" t="s">
        <v>2922</v>
      </c>
      <c r="M3296" s="20">
        <v>3600</v>
      </c>
      <c r="N3296" s="20">
        <v>3600</v>
      </c>
      <c r="O3296" s="20" t="s">
        <v>927</v>
      </c>
      <c r="P3296" s="20" t="s">
        <v>50</v>
      </c>
      <c r="Q3296" s="28"/>
      <c r="R3296" s="21" t="s">
        <v>1082</v>
      </c>
      <c r="S3296" s="21"/>
      <c r="T3296" s="21" t="s">
        <v>53</v>
      </c>
      <c r="U3296" s="21" t="s">
        <v>1083</v>
      </c>
      <c r="V3296" s="46">
        <v>1</v>
      </c>
      <c r="W3296" s="26">
        <f t="shared" si="2286"/>
        <v>1</v>
      </c>
      <c r="X3296" s="26">
        <f t="shared" si="2292"/>
        <v>1</v>
      </c>
      <c r="Y3296" s="21">
        <v>100</v>
      </c>
      <c r="Z3296" s="22">
        <f t="shared" si="2310"/>
        <v>3600</v>
      </c>
      <c r="AA3296" s="20" t="s">
        <v>2218</v>
      </c>
      <c r="AB3296" s="22"/>
      <c r="AC3296" s="22">
        <v>1</v>
      </c>
      <c r="AD3296" s="22"/>
      <c r="AE3296" s="22">
        <f t="shared" ref="AE3296:AE3300" si="2340">N3296</f>
        <v>3600</v>
      </c>
      <c r="AF3296" s="22">
        <f t="shared" si="2288"/>
        <v>3600</v>
      </c>
      <c r="AG3296" s="20">
        <f t="shared" ref="AG3296:AG3299" si="2341">N3296</f>
        <v>3600</v>
      </c>
      <c r="AH3296" s="20" t="str">
        <f>VLOOKUP(U3296,[1]提成计算!B:I,8,FALSE)</f>
        <v xml:space="preserve"> </v>
      </c>
      <c r="AI3296" s="20"/>
      <c r="AJ3296" s="22"/>
      <c r="AK3296" s="22"/>
      <c r="AM3296" s="22"/>
      <c r="AN3296" s="22"/>
      <c r="AO3296" s="22" t="s">
        <v>3441</v>
      </c>
      <c r="AP3296" s="22" t="s">
        <v>1301</v>
      </c>
      <c r="AS3296" s="20"/>
      <c r="AT3296" s="20"/>
      <c r="AU3296" s="20"/>
    </row>
    <row r="3297" spans="1:47" x14ac:dyDescent="0.15">
      <c r="A3297" s="21" t="s">
        <v>1273</v>
      </c>
      <c r="B3297" s="20" t="s">
        <v>918</v>
      </c>
      <c r="C3297" s="20" t="s">
        <v>1050</v>
      </c>
      <c r="D3297" s="20" t="s">
        <v>1070</v>
      </c>
      <c r="E3297" s="20" t="s">
        <v>1076</v>
      </c>
      <c r="F3297" s="20" t="s">
        <v>1250</v>
      </c>
      <c r="G3297" s="20" t="s">
        <v>4465</v>
      </c>
      <c r="H3297" s="20"/>
      <c r="I3297" s="20">
        <v>13926867683</v>
      </c>
      <c r="J3297" s="20" t="s">
        <v>1268</v>
      </c>
      <c r="K3297" s="20" t="s">
        <v>103</v>
      </c>
      <c r="L3297" s="20" t="s">
        <v>1376</v>
      </c>
      <c r="M3297" s="20">
        <v>1088</v>
      </c>
      <c r="N3297" s="20">
        <v>1088</v>
      </c>
      <c r="O3297" s="20" t="s">
        <v>927</v>
      </c>
      <c r="P3297" s="20" t="s">
        <v>50</v>
      </c>
      <c r="Q3297" s="28"/>
      <c r="R3297" s="21" t="s">
        <v>104</v>
      </c>
      <c r="S3297" s="21"/>
      <c r="T3297" s="21" t="s">
        <v>53</v>
      </c>
      <c r="U3297" s="21" t="s">
        <v>105</v>
      </c>
      <c r="V3297" s="46">
        <v>1</v>
      </c>
      <c r="W3297" s="26">
        <f t="shared" si="2286"/>
        <v>1</v>
      </c>
      <c r="X3297" s="26">
        <f t="shared" si="2292"/>
        <v>1</v>
      </c>
      <c r="Y3297" s="21">
        <v>10</v>
      </c>
      <c r="Z3297" s="22">
        <f t="shared" si="2310"/>
        <v>1088</v>
      </c>
      <c r="AA3297" s="20" t="s">
        <v>3440</v>
      </c>
      <c r="AB3297" s="22"/>
      <c r="AC3297" s="22">
        <v>1</v>
      </c>
      <c r="AD3297" s="22"/>
      <c r="AE3297" s="22">
        <f t="shared" si="2340"/>
        <v>1088</v>
      </c>
      <c r="AF3297" s="22">
        <f t="shared" si="2288"/>
        <v>1088</v>
      </c>
      <c r="AG3297" s="20">
        <f t="shared" si="2341"/>
        <v>1088</v>
      </c>
      <c r="AH3297" s="20" t="str">
        <f>VLOOKUP(U3297,[1]提成计算!B:I,8,FALSE)</f>
        <v xml:space="preserve"> </v>
      </c>
      <c r="AI3297" s="20"/>
      <c r="AJ3297" s="22"/>
      <c r="AK3297" s="22"/>
      <c r="AM3297" s="22"/>
      <c r="AN3297" s="22"/>
      <c r="AO3297" s="22" t="s">
        <v>3441</v>
      </c>
      <c r="AP3297" s="22" t="s">
        <v>1301</v>
      </c>
      <c r="AS3297" s="20"/>
      <c r="AT3297" s="20"/>
      <c r="AU3297" s="20"/>
    </row>
    <row r="3298" spans="1:47" x14ac:dyDescent="0.15">
      <c r="A3298" s="21" t="s">
        <v>1273</v>
      </c>
      <c r="B3298" s="20" t="s">
        <v>918</v>
      </c>
      <c r="C3298" s="20" t="s">
        <v>1050</v>
      </c>
      <c r="D3298" s="20" t="s">
        <v>1070</v>
      </c>
      <c r="E3298" s="20" t="s">
        <v>1606</v>
      </c>
      <c r="F3298" s="20" t="s">
        <v>1250</v>
      </c>
      <c r="G3298" s="20" t="s">
        <v>4466</v>
      </c>
      <c r="H3298" s="20"/>
      <c r="I3298" s="20">
        <v>18676913996</v>
      </c>
      <c r="J3298" s="20" t="s">
        <v>1268</v>
      </c>
      <c r="K3298" s="20" t="s">
        <v>343</v>
      </c>
      <c r="L3298" s="20" t="s">
        <v>1358</v>
      </c>
      <c r="M3298" s="20">
        <v>1088</v>
      </c>
      <c r="N3298" s="20">
        <v>1088</v>
      </c>
      <c r="O3298" s="20" t="s">
        <v>927</v>
      </c>
      <c r="P3298" s="20" t="s">
        <v>50</v>
      </c>
      <c r="Q3298" s="28"/>
      <c r="R3298" s="21" t="s">
        <v>104</v>
      </c>
      <c r="S3298" s="21"/>
      <c r="T3298" s="21" t="s">
        <v>53</v>
      </c>
      <c r="U3298" s="21" t="s">
        <v>344</v>
      </c>
      <c r="V3298" s="46">
        <v>1</v>
      </c>
      <c r="W3298" s="26">
        <f t="shared" si="2286"/>
        <v>1</v>
      </c>
      <c r="X3298" s="26">
        <f t="shared" si="2292"/>
        <v>1</v>
      </c>
      <c r="Y3298" s="21">
        <v>10</v>
      </c>
      <c r="Z3298" s="22">
        <f t="shared" si="2310"/>
        <v>1088</v>
      </c>
      <c r="AA3298" s="20" t="s">
        <v>3440</v>
      </c>
      <c r="AB3298" s="22"/>
      <c r="AC3298" s="22">
        <v>1</v>
      </c>
      <c r="AD3298" s="22"/>
      <c r="AE3298" s="22">
        <f t="shared" si="2340"/>
        <v>1088</v>
      </c>
      <c r="AF3298" s="22">
        <f t="shared" si="2288"/>
        <v>1088</v>
      </c>
      <c r="AG3298" s="20">
        <f t="shared" si="2341"/>
        <v>1088</v>
      </c>
      <c r="AH3298" s="20" t="str">
        <f>VLOOKUP(U3298,[1]提成计算!B:I,8,FALSE)</f>
        <v>否</v>
      </c>
      <c r="AI3298" s="20"/>
      <c r="AJ3298" s="22"/>
      <c r="AK3298" s="22"/>
      <c r="AM3298" s="22"/>
      <c r="AN3298" s="22"/>
      <c r="AO3298" s="22" t="s">
        <v>3441</v>
      </c>
      <c r="AP3298" s="22" t="s">
        <v>1301</v>
      </c>
      <c r="AS3298" s="20"/>
      <c r="AT3298" s="20"/>
      <c r="AU3298" s="20"/>
    </row>
    <row r="3299" spans="1:47" x14ac:dyDescent="0.15">
      <c r="A3299" s="21" t="s">
        <v>1273</v>
      </c>
      <c r="B3299" s="20" t="s">
        <v>918</v>
      </c>
      <c r="C3299" s="20" t="s">
        <v>1050</v>
      </c>
      <c r="D3299" s="20" t="s">
        <v>1070</v>
      </c>
      <c r="E3299" s="20" t="s">
        <v>1606</v>
      </c>
      <c r="F3299" s="20" t="s">
        <v>1250</v>
      </c>
      <c r="G3299" s="20" t="s">
        <v>4467</v>
      </c>
      <c r="H3299" s="20"/>
      <c r="I3299" s="20">
        <v>13713467555</v>
      </c>
      <c r="J3299" s="20" t="s">
        <v>1268</v>
      </c>
      <c r="K3299" s="20" t="s">
        <v>3751</v>
      </c>
      <c r="L3299" s="20" t="s">
        <v>1358</v>
      </c>
      <c r="M3299" s="20">
        <v>1088</v>
      </c>
      <c r="N3299" s="20">
        <v>1088</v>
      </c>
      <c r="O3299" s="20" t="s">
        <v>927</v>
      </c>
      <c r="P3299" s="20" t="s">
        <v>50</v>
      </c>
      <c r="Q3299" s="28"/>
      <c r="R3299" s="21" t="s">
        <v>104</v>
      </c>
      <c r="S3299" s="21"/>
      <c r="T3299" s="21" t="s">
        <v>53</v>
      </c>
      <c r="U3299" s="21" t="s">
        <v>1733</v>
      </c>
      <c r="V3299" s="46">
        <v>1</v>
      </c>
      <c r="W3299" s="26">
        <f t="shared" si="2286"/>
        <v>1</v>
      </c>
      <c r="X3299" s="26">
        <f t="shared" si="2292"/>
        <v>1</v>
      </c>
      <c r="Y3299" s="21">
        <v>10</v>
      </c>
      <c r="Z3299" s="22">
        <f t="shared" si="2310"/>
        <v>1088</v>
      </c>
      <c r="AA3299" s="20" t="s">
        <v>3440</v>
      </c>
      <c r="AB3299" s="22"/>
      <c r="AC3299" s="22">
        <v>1</v>
      </c>
      <c r="AD3299" s="22"/>
      <c r="AE3299" s="22">
        <f t="shared" si="2340"/>
        <v>1088</v>
      </c>
      <c r="AF3299" s="22">
        <f t="shared" si="2288"/>
        <v>1088</v>
      </c>
      <c r="AG3299" s="20">
        <f t="shared" si="2341"/>
        <v>1088</v>
      </c>
      <c r="AH3299" s="20" t="str">
        <f>VLOOKUP(U3299,[1]提成计算!B:I,8,FALSE)</f>
        <v xml:space="preserve"> </v>
      </c>
      <c r="AI3299" s="20"/>
      <c r="AJ3299" s="22"/>
      <c r="AK3299" s="22"/>
      <c r="AM3299" s="22"/>
      <c r="AN3299" s="22"/>
      <c r="AO3299" s="22" t="s">
        <v>3441</v>
      </c>
      <c r="AP3299" s="22" t="s">
        <v>1301</v>
      </c>
      <c r="AS3299" s="20"/>
      <c r="AT3299" s="20"/>
      <c r="AU3299" s="20"/>
    </row>
    <row r="3300" spans="1:47" x14ac:dyDescent="0.15">
      <c r="A3300" s="21" t="s">
        <v>1273</v>
      </c>
      <c r="B3300" s="20" t="s">
        <v>918</v>
      </c>
      <c r="C3300" s="20" t="s">
        <v>1050</v>
      </c>
      <c r="D3300" s="20" t="s">
        <v>1070</v>
      </c>
      <c r="E3300" s="20" t="s">
        <v>1606</v>
      </c>
      <c r="F3300" s="20" t="s">
        <v>1250</v>
      </c>
      <c r="G3300" s="20" t="s">
        <v>4468</v>
      </c>
      <c r="H3300" s="20"/>
      <c r="I3300" s="20">
        <v>13686214503</v>
      </c>
      <c r="J3300" s="20" t="s">
        <v>924</v>
      </c>
      <c r="K3300" s="20" t="s">
        <v>343</v>
      </c>
      <c r="L3300" s="20" t="s">
        <v>1299</v>
      </c>
      <c r="M3300" s="20">
        <v>888</v>
      </c>
      <c r="N3300" s="20">
        <v>888</v>
      </c>
      <c r="O3300" s="20" t="s">
        <v>927</v>
      </c>
      <c r="P3300" s="20" t="s">
        <v>50</v>
      </c>
      <c r="Q3300" s="28"/>
      <c r="R3300" s="21" t="s">
        <v>104</v>
      </c>
      <c r="S3300" s="25" t="s">
        <v>1337</v>
      </c>
      <c r="T3300" s="21" t="s">
        <v>53</v>
      </c>
      <c r="U3300" s="21" t="s">
        <v>344</v>
      </c>
      <c r="V3300" s="46">
        <v>1</v>
      </c>
      <c r="W3300" s="26">
        <f t="shared" ref="W3300:W3316" si="2342">V3300</f>
        <v>1</v>
      </c>
      <c r="Y3300" s="21">
        <v>12</v>
      </c>
      <c r="Z3300" s="22">
        <f t="shared" si="2310"/>
        <v>888</v>
      </c>
      <c r="AA3300" s="20" t="s">
        <v>3440</v>
      </c>
      <c r="AB3300" s="22"/>
      <c r="AC3300" s="22">
        <v>1</v>
      </c>
      <c r="AD3300" s="22"/>
      <c r="AE3300" s="22">
        <f t="shared" si="2340"/>
        <v>888</v>
      </c>
      <c r="AF3300" s="22">
        <f t="shared" ref="AF3300:AF3316" si="2343">N3300</f>
        <v>888</v>
      </c>
      <c r="AG3300" s="20"/>
      <c r="AH3300" s="22"/>
      <c r="AI3300" s="22"/>
      <c r="AJ3300" s="22">
        <f t="shared" ref="AJ3300:AJ3304" si="2344">N3300</f>
        <v>888</v>
      </c>
      <c r="AK3300" s="22">
        <f>IF(O3300="(传统)XDSL",VLOOKUP(S3300,[2]直销续费率明细!C:I,7,FALSE)*1,IF(O3300="GPON+XDSL",VLOOKUP(S3300,[2]直销续费率明细!C:I,7,FALSE)*1,VLOOKUP(S3300,[2]直销续费率明细!C:I,5,FALSE)*1))</f>
        <v>25</v>
      </c>
      <c r="AL3300" s="22" t="s">
        <v>1309</v>
      </c>
      <c r="AM3300" s="22"/>
      <c r="AN3300" s="22"/>
      <c r="AO3300" s="22" t="s">
        <v>2216</v>
      </c>
      <c r="AP3300" s="22" t="s">
        <v>1301</v>
      </c>
      <c r="AS3300" s="20">
        <f>IF(Y3300&gt;=10,VLOOKUP(U3300,[2]提成计算!B:T,19,FALSE),VLOOKUP(U3300,[2]提成计算!B:T,18,FALSE))</f>
        <v>0.09</v>
      </c>
      <c r="AT3300" s="20">
        <f t="shared" ref="AT3300:AT3304" si="2345">IF(AD3300*AS3300&gt;0,AD3300*AS3300,AE3300*AS3300)</f>
        <v>79.92</v>
      </c>
      <c r="AU3300" s="20">
        <f t="shared" ref="AU3300:AU3304" si="2346">IF(AND(AK3300&lt;0,AK3300+AT3300&lt;0),-AT3300,AK3300)</f>
        <v>25</v>
      </c>
    </row>
    <row r="3301" spans="1:47" x14ac:dyDescent="0.15">
      <c r="A3301" s="21" t="s">
        <v>1273</v>
      </c>
      <c r="B3301" s="20" t="s">
        <v>918</v>
      </c>
      <c r="C3301" s="20" t="s">
        <v>1050</v>
      </c>
      <c r="D3301" s="20" t="s">
        <v>1051</v>
      </c>
      <c r="E3301" s="20" t="s">
        <v>1492</v>
      </c>
      <c r="F3301" s="20" t="s">
        <v>1250</v>
      </c>
      <c r="G3301" s="20" t="s">
        <v>4469</v>
      </c>
      <c r="H3301" s="20"/>
      <c r="I3301" s="20">
        <v>13829126834</v>
      </c>
      <c r="J3301" s="20" t="s">
        <v>924</v>
      </c>
      <c r="K3301" s="20" t="s">
        <v>202</v>
      </c>
      <c r="L3301" s="20" t="s">
        <v>1918</v>
      </c>
      <c r="M3301" s="20">
        <v>680</v>
      </c>
      <c r="N3301" s="20">
        <v>680</v>
      </c>
      <c r="O3301" s="20" t="s">
        <v>1262</v>
      </c>
      <c r="P3301" s="20" t="s">
        <v>50</v>
      </c>
      <c r="Q3301" s="28"/>
      <c r="R3301" s="21" t="s">
        <v>121</v>
      </c>
      <c r="S3301" s="25" t="s">
        <v>1494</v>
      </c>
      <c r="T3301" s="21" t="s">
        <v>53</v>
      </c>
      <c r="U3301" s="21" t="s">
        <v>203</v>
      </c>
      <c r="V3301" s="46">
        <v>1</v>
      </c>
      <c r="W3301" s="26">
        <f t="shared" si="2342"/>
        <v>1</v>
      </c>
      <c r="Y3301" s="21">
        <v>4</v>
      </c>
      <c r="Z3301" s="22">
        <f t="shared" si="2310"/>
        <v>680</v>
      </c>
      <c r="AA3301" s="20" t="s">
        <v>2218</v>
      </c>
      <c r="AB3301" s="22">
        <v>1</v>
      </c>
      <c r="AC3301" s="22"/>
      <c r="AD3301" s="22">
        <f>N3301</f>
        <v>680</v>
      </c>
      <c r="AE3301" s="22"/>
      <c r="AF3301" s="22">
        <f t="shared" si="2343"/>
        <v>680</v>
      </c>
      <c r="AG3301" s="20"/>
      <c r="AH3301" s="22"/>
      <c r="AI3301" s="22"/>
      <c r="AJ3301" s="22">
        <f t="shared" si="2344"/>
        <v>680</v>
      </c>
      <c r="AK3301" s="22">
        <f>IF(O3301="(传统)XDSL",VLOOKUP(S3301,[2]直销续费率明细!C:I,7,FALSE)*1,IF(O3301="GPON+XDSL",VLOOKUP(S3301,[2]直销续费率明细!C:I,7,FALSE)*1,VLOOKUP(S3301,[2]直销续费率明细!C:I,5,FALSE)*1))</f>
        <v>25</v>
      </c>
      <c r="AL3301" s="22" t="s">
        <v>1309</v>
      </c>
      <c r="AM3301" s="22"/>
      <c r="AN3301" s="22"/>
      <c r="AO3301" s="22" t="s">
        <v>3441</v>
      </c>
      <c r="AP3301" s="22" t="s">
        <v>3460</v>
      </c>
      <c r="AS3301" s="20">
        <f>IF(Y3301&gt;=10,VLOOKUP(U3301,[2]提成计算!B:T,19,FALSE),VLOOKUP(U3301,[2]提成计算!B:T,18,FALSE))</f>
        <v>0.06</v>
      </c>
      <c r="AT3301" s="20">
        <f t="shared" si="2345"/>
        <v>40.799999999999997</v>
      </c>
      <c r="AU3301" s="20">
        <f t="shared" si="2346"/>
        <v>25</v>
      </c>
    </row>
    <row r="3302" spans="1:47" x14ac:dyDescent="0.15">
      <c r="A3302" s="21" t="s">
        <v>1273</v>
      </c>
      <c r="B3302" s="20" t="s">
        <v>918</v>
      </c>
      <c r="C3302" s="20" t="s">
        <v>1050</v>
      </c>
      <c r="D3302" s="20" t="s">
        <v>1051</v>
      </c>
      <c r="E3302" s="20" t="s">
        <v>4470</v>
      </c>
      <c r="F3302" s="20" t="s">
        <v>1250</v>
      </c>
      <c r="G3302" s="20" t="s">
        <v>4471</v>
      </c>
      <c r="H3302" s="20"/>
      <c r="I3302" s="20">
        <v>15999768237</v>
      </c>
      <c r="J3302" s="20" t="s">
        <v>924</v>
      </c>
      <c r="K3302" s="20" t="s">
        <v>202</v>
      </c>
      <c r="L3302" s="20" t="s">
        <v>1299</v>
      </c>
      <c r="M3302" s="20">
        <v>888</v>
      </c>
      <c r="N3302" s="20">
        <v>888</v>
      </c>
      <c r="O3302" s="20" t="s">
        <v>927</v>
      </c>
      <c r="P3302" s="20" t="s">
        <v>50</v>
      </c>
      <c r="Q3302" s="28"/>
      <c r="R3302" s="21" t="s">
        <v>121</v>
      </c>
      <c r="S3302" s="25" t="s">
        <v>1494</v>
      </c>
      <c r="T3302" s="21" t="s">
        <v>53</v>
      </c>
      <c r="U3302" s="21" t="s">
        <v>203</v>
      </c>
      <c r="V3302" s="46">
        <v>1</v>
      </c>
      <c r="W3302" s="26">
        <f t="shared" si="2342"/>
        <v>1</v>
      </c>
      <c r="Y3302" s="21">
        <v>12</v>
      </c>
      <c r="Z3302" s="22">
        <f t="shared" si="2310"/>
        <v>888</v>
      </c>
      <c r="AA3302" s="20" t="s">
        <v>3440</v>
      </c>
      <c r="AB3302" s="22"/>
      <c r="AC3302" s="22">
        <v>1</v>
      </c>
      <c r="AD3302" s="22"/>
      <c r="AE3302" s="22">
        <f t="shared" ref="AE3302:AE3305" si="2347">N3302</f>
        <v>888</v>
      </c>
      <c r="AF3302" s="22">
        <f t="shared" si="2343"/>
        <v>888</v>
      </c>
      <c r="AG3302" s="20"/>
      <c r="AH3302" s="22"/>
      <c r="AI3302" s="22"/>
      <c r="AJ3302" s="22">
        <f t="shared" si="2344"/>
        <v>888</v>
      </c>
      <c r="AK3302" s="22">
        <f>IF(O3302="(传统)XDSL",VLOOKUP(S3302,[2]直销续费率明细!C:I,7,FALSE)*1,IF(O3302="GPON+XDSL",VLOOKUP(S3302,[2]直销续费率明细!C:I,7,FALSE)*1,VLOOKUP(S3302,[2]直销续费率明细!C:I,5,FALSE)*1))</f>
        <v>25</v>
      </c>
      <c r="AL3302" s="22" t="s">
        <v>1300</v>
      </c>
      <c r="AM3302" s="22"/>
      <c r="AN3302" s="22"/>
      <c r="AO3302" s="22" t="s">
        <v>3441</v>
      </c>
      <c r="AP3302" s="22" t="s">
        <v>1301</v>
      </c>
      <c r="AS3302" s="20">
        <f>IF(Y3302&gt;=10,VLOOKUP(U3302,[2]提成计算!B:T,19,FALSE),VLOOKUP(U3302,[2]提成计算!B:T,18,FALSE))</f>
        <v>0.09</v>
      </c>
      <c r="AT3302" s="20">
        <f t="shared" si="2345"/>
        <v>79.92</v>
      </c>
      <c r="AU3302" s="20">
        <f t="shared" si="2346"/>
        <v>25</v>
      </c>
    </row>
    <row r="3303" spans="1:47" x14ac:dyDescent="0.15">
      <c r="A3303" s="21" t="s">
        <v>1273</v>
      </c>
      <c r="B3303" s="20" t="s">
        <v>918</v>
      </c>
      <c r="C3303" s="20" t="s">
        <v>1050</v>
      </c>
      <c r="D3303" s="20" t="s">
        <v>1078</v>
      </c>
      <c r="E3303" s="20" t="s">
        <v>1093</v>
      </c>
      <c r="F3303" s="20" t="s">
        <v>1250</v>
      </c>
      <c r="G3303" s="20" t="s">
        <v>4472</v>
      </c>
      <c r="H3303" s="20"/>
      <c r="I3303" s="20">
        <v>13669840927</v>
      </c>
      <c r="J3303" s="20" t="s">
        <v>924</v>
      </c>
      <c r="K3303" s="20" t="s">
        <v>1086</v>
      </c>
      <c r="L3303" s="20" t="s">
        <v>1299</v>
      </c>
      <c r="M3303" s="20">
        <v>888</v>
      </c>
      <c r="N3303" s="20">
        <v>888</v>
      </c>
      <c r="O3303" s="20" t="s">
        <v>927</v>
      </c>
      <c r="P3303" s="20" t="s">
        <v>50</v>
      </c>
      <c r="Q3303" s="28"/>
      <c r="R3303" s="21" t="s">
        <v>1082</v>
      </c>
      <c r="S3303" s="25" t="s">
        <v>1087</v>
      </c>
      <c r="T3303" s="21" t="s">
        <v>53</v>
      </c>
      <c r="U3303" s="21" t="s">
        <v>1088</v>
      </c>
      <c r="V3303" s="46">
        <v>1</v>
      </c>
      <c r="W3303" s="26">
        <f t="shared" si="2342"/>
        <v>1</v>
      </c>
      <c r="Y3303" s="21">
        <v>12</v>
      </c>
      <c r="Z3303" s="22">
        <f t="shared" si="2310"/>
        <v>888</v>
      </c>
      <c r="AA3303" s="20" t="s">
        <v>3440</v>
      </c>
      <c r="AB3303" s="22"/>
      <c r="AC3303" s="22">
        <v>1</v>
      </c>
      <c r="AD3303" s="22"/>
      <c r="AE3303" s="22">
        <f t="shared" si="2347"/>
        <v>888</v>
      </c>
      <c r="AF3303" s="22">
        <f t="shared" si="2343"/>
        <v>888</v>
      </c>
      <c r="AG3303" s="20"/>
      <c r="AH3303" s="22"/>
      <c r="AI3303" s="22"/>
      <c r="AJ3303" s="22">
        <f t="shared" si="2344"/>
        <v>888</v>
      </c>
      <c r="AK3303" s="22">
        <f>IF(O3303="(传统)XDSL",VLOOKUP(S3303,[2]直销续费率明细!C:I,7,FALSE)*1,IF(O3303="GPON+XDSL",VLOOKUP(S3303,[2]直销续费率明细!C:I,7,FALSE)*1,VLOOKUP(S3303,[2]直销续费率明细!C:I,5,FALSE)*1))</f>
        <v>25</v>
      </c>
      <c r="AL3303" s="22" t="s">
        <v>1309</v>
      </c>
      <c r="AM3303" s="22"/>
      <c r="AN3303" s="22"/>
      <c r="AO3303" s="22" t="s">
        <v>3441</v>
      </c>
      <c r="AP3303" s="22" t="s">
        <v>1301</v>
      </c>
      <c r="AS3303" s="20">
        <f>IF(Y3303&gt;=10,VLOOKUP(U3303,[2]提成计算!B:T,19,FALSE),VLOOKUP(U3303,[2]提成计算!B:T,18,FALSE))</f>
        <v>0.12</v>
      </c>
      <c r="AT3303" s="20">
        <f t="shared" si="2345"/>
        <v>106.56</v>
      </c>
      <c r="AU3303" s="20">
        <f t="shared" si="2346"/>
        <v>25</v>
      </c>
    </row>
    <row r="3304" spans="1:47" x14ac:dyDescent="0.15">
      <c r="A3304" s="21" t="s">
        <v>1273</v>
      </c>
      <c r="B3304" s="20" t="s">
        <v>918</v>
      </c>
      <c r="C3304" s="20" t="s">
        <v>1050</v>
      </c>
      <c r="D3304" s="20" t="s">
        <v>1078</v>
      </c>
      <c r="E3304" s="20" t="s">
        <v>1093</v>
      </c>
      <c r="F3304" s="20" t="s">
        <v>1250</v>
      </c>
      <c r="G3304" s="20" t="s">
        <v>4473</v>
      </c>
      <c r="H3304" s="20"/>
      <c r="I3304" s="20">
        <v>13717308068</v>
      </c>
      <c r="J3304" s="20" t="s">
        <v>924</v>
      </c>
      <c r="K3304" s="20" t="s">
        <v>1086</v>
      </c>
      <c r="L3304" s="20" t="s">
        <v>1299</v>
      </c>
      <c r="M3304" s="20">
        <v>888</v>
      </c>
      <c r="N3304" s="20">
        <v>888</v>
      </c>
      <c r="O3304" s="20" t="s">
        <v>927</v>
      </c>
      <c r="P3304" s="20" t="s">
        <v>50</v>
      </c>
      <c r="Q3304" s="28"/>
      <c r="R3304" s="21" t="s">
        <v>1082</v>
      </c>
      <c r="S3304" s="25" t="s">
        <v>1087</v>
      </c>
      <c r="T3304" s="21" t="s">
        <v>53</v>
      </c>
      <c r="U3304" s="21" t="s">
        <v>1088</v>
      </c>
      <c r="V3304" s="46">
        <v>1</v>
      </c>
      <c r="W3304" s="26">
        <f t="shared" si="2342"/>
        <v>1</v>
      </c>
      <c r="Y3304" s="21">
        <v>12</v>
      </c>
      <c r="Z3304" s="22">
        <f t="shared" si="2310"/>
        <v>888</v>
      </c>
      <c r="AA3304" s="20" t="s">
        <v>3440</v>
      </c>
      <c r="AB3304" s="22"/>
      <c r="AC3304" s="22">
        <v>1</v>
      </c>
      <c r="AD3304" s="22"/>
      <c r="AE3304" s="22">
        <f t="shared" si="2347"/>
        <v>888</v>
      </c>
      <c r="AF3304" s="22">
        <f t="shared" si="2343"/>
        <v>888</v>
      </c>
      <c r="AG3304" s="20"/>
      <c r="AH3304" s="22"/>
      <c r="AI3304" s="22"/>
      <c r="AJ3304" s="22">
        <f t="shared" si="2344"/>
        <v>888</v>
      </c>
      <c r="AK3304" s="22">
        <f>IF(O3304="(传统)XDSL",VLOOKUP(S3304,[2]直销续费率明细!C:I,7,FALSE)*1,IF(O3304="GPON+XDSL",VLOOKUP(S3304,[2]直销续费率明细!C:I,7,FALSE)*1,VLOOKUP(S3304,[2]直销续费率明细!C:I,5,FALSE)*1))</f>
        <v>25</v>
      </c>
      <c r="AL3304" s="22" t="s">
        <v>1309</v>
      </c>
      <c r="AM3304" s="22"/>
      <c r="AN3304" s="22"/>
      <c r="AO3304" s="22" t="s">
        <v>3441</v>
      </c>
      <c r="AP3304" s="22" t="s">
        <v>1301</v>
      </c>
      <c r="AS3304" s="20">
        <f>IF(Y3304&gt;=10,VLOOKUP(U3304,[2]提成计算!B:T,19,FALSE),VLOOKUP(U3304,[2]提成计算!B:T,18,FALSE))</f>
        <v>0.12</v>
      </c>
      <c r="AT3304" s="20">
        <f t="shared" si="2345"/>
        <v>106.56</v>
      </c>
      <c r="AU3304" s="20">
        <f t="shared" si="2346"/>
        <v>25</v>
      </c>
    </row>
    <row r="3305" spans="1:47" x14ac:dyDescent="0.15">
      <c r="A3305" s="21" t="s">
        <v>1273</v>
      </c>
      <c r="B3305" s="20" t="s">
        <v>918</v>
      </c>
      <c r="C3305" s="20" t="s">
        <v>1050</v>
      </c>
      <c r="D3305" s="20" t="s">
        <v>1070</v>
      </c>
      <c r="E3305" s="20" t="s">
        <v>3742</v>
      </c>
      <c r="F3305" s="20" t="s">
        <v>1250</v>
      </c>
      <c r="G3305" s="20" t="s">
        <v>4474</v>
      </c>
      <c r="H3305" s="20"/>
      <c r="I3305" s="20">
        <v>13414353683</v>
      </c>
      <c r="J3305" s="20" t="s">
        <v>1268</v>
      </c>
      <c r="K3305" s="20" t="s">
        <v>103</v>
      </c>
      <c r="L3305" s="20" t="s">
        <v>1358</v>
      </c>
      <c r="M3305" s="20">
        <v>1088</v>
      </c>
      <c r="N3305" s="20">
        <v>1088</v>
      </c>
      <c r="O3305" s="20" t="s">
        <v>927</v>
      </c>
      <c r="P3305" s="20" t="s">
        <v>50</v>
      </c>
      <c r="Q3305" s="28"/>
      <c r="R3305" s="21" t="s">
        <v>104</v>
      </c>
      <c r="S3305" s="21"/>
      <c r="T3305" s="21" t="s">
        <v>53</v>
      </c>
      <c r="U3305" s="21" t="s">
        <v>105</v>
      </c>
      <c r="V3305" s="46">
        <v>1</v>
      </c>
      <c r="W3305" s="26">
        <f t="shared" si="2342"/>
        <v>1</v>
      </c>
      <c r="X3305" s="26">
        <f t="shared" ref="X3305:X3314" si="2348">V3305</f>
        <v>1</v>
      </c>
      <c r="Y3305" s="21">
        <v>10</v>
      </c>
      <c r="Z3305" s="22">
        <f t="shared" si="2310"/>
        <v>1088</v>
      </c>
      <c r="AA3305" s="20" t="s">
        <v>3440</v>
      </c>
      <c r="AB3305" s="22"/>
      <c r="AC3305" s="22">
        <v>1</v>
      </c>
      <c r="AD3305" s="22"/>
      <c r="AE3305" s="22">
        <f t="shared" si="2347"/>
        <v>1088</v>
      </c>
      <c r="AF3305" s="22">
        <f t="shared" si="2343"/>
        <v>1088</v>
      </c>
      <c r="AG3305" s="20">
        <f t="shared" ref="AG3305:AG3306" si="2349">N3305</f>
        <v>1088</v>
      </c>
      <c r="AH3305" s="20" t="str">
        <f>VLOOKUP(U3305,[1]提成计算!B:I,8,FALSE)</f>
        <v xml:space="preserve"> </v>
      </c>
      <c r="AI3305" s="20"/>
      <c r="AJ3305" s="22"/>
      <c r="AK3305" s="22"/>
      <c r="AM3305" s="22"/>
      <c r="AN3305" s="22"/>
      <c r="AO3305" s="22" t="s">
        <v>3441</v>
      </c>
      <c r="AP3305" s="22" t="s">
        <v>1301</v>
      </c>
      <c r="AS3305" s="20"/>
      <c r="AT3305" s="20"/>
      <c r="AU3305" s="20"/>
    </row>
    <row r="3306" spans="1:47" x14ac:dyDescent="0.15">
      <c r="A3306" s="21" t="s">
        <v>1273</v>
      </c>
      <c r="B3306" s="20" t="s">
        <v>918</v>
      </c>
      <c r="C3306" s="20" t="s">
        <v>1050</v>
      </c>
      <c r="D3306" s="20" t="s">
        <v>1070</v>
      </c>
      <c r="E3306" s="20" t="s">
        <v>3742</v>
      </c>
      <c r="F3306" s="20" t="s">
        <v>1250</v>
      </c>
      <c r="G3306" s="20" t="s">
        <v>4475</v>
      </c>
      <c r="H3306" s="20"/>
      <c r="I3306" s="20">
        <v>13652557173</v>
      </c>
      <c r="J3306" s="20" t="s">
        <v>1268</v>
      </c>
      <c r="K3306" s="20" t="s">
        <v>103</v>
      </c>
      <c r="L3306" s="20" t="s">
        <v>1960</v>
      </c>
      <c r="M3306" s="20">
        <v>400</v>
      </c>
      <c r="N3306" s="20">
        <v>400</v>
      </c>
      <c r="O3306" s="20" t="s">
        <v>927</v>
      </c>
      <c r="P3306" s="20" t="s">
        <v>50</v>
      </c>
      <c r="Q3306" s="28"/>
      <c r="R3306" s="21" t="s">
        <v>104</v>
      </c>
      <c r="S3306" s="21"/>
      <c r="T3306" s="21" t="s">
        <v>53</v>
      </c>
      <c r="U3306" s="21" t="s">
        <v>105</v>
      </c>
      <c r="V3306" s="46">
        <v>0.5</v>
      </c>
      <c r="W3306" s="26">
        <f t="shared" si="2342"/>
        <v>0.5</v>
      </c>
      <c r="X3306" s="26">
        <f t="shared" si="2348"/>
        <v>0.5</v>
      </c>
      <c r="Y3306" s="21">
        <v>4</v>
      </c>
      <c r="Z3306" s="22">
        <f t="shared" si="2310"/>
        <v>400</v>
      </c>
      <c r="AA3306" s="20" t="s">
        <v>3440</v>
      </c>
      <c r="AB3306" s="22">
        <v>1</v>
      </c>
      <c r="AC3306" s="22"/>
      <c r="AD3306" s="22">
        <f>N3306</f>
        <v>400</v>
      </c>
      <c r="AE3306" s="22"/>
      <c r="AF3306" s="22">
        <f t="shared" si="2343"/>
        <v>400</v>
      </c>
      <c r="AG3306" s="20">
        <f t="shared" si="2349"/>
        <v>400</v>
      </c>
      <c r="AH3306" s="20" t="str">
        <f>VLOOKUP(U3306,[1]提成计算!B:I,8,FALSE)</f>
        <v xml:space="preserve"> </v>
      </c>
      <c r="AI3306" s="20"/>
      <c r="AJ3306" s="22"/>
      <c r="AK3306" s="22"/>
      <c r="AM3306" s="22"/>
      <c r="AN3306" s="22"/>
      <c r="AO3306" s="22" t="s">
        <v>2216</v>
      </c>
      <c r="AP3306" s="22" t="s">
        <v>1961</v>
      </c>
      <c r="AS3306" s="20"/>
      <c r="AT3306" s="20"/>
      <c r="AU3306" s="20"/>
    </row>
    <row r="3307" spans="1:47" x14ac:dyDescent="0.15">
      <c r="A3307" s="21" t="s">
        <v>1273</v>
      </c>
      <c r="B3307" s="20" t="s">
        <v>918</v>
      </c>
      <c r="C3307" s="20" t="s">
        <v>1050</v>
      </c>
      <c r="D3307" s="20" t="s">
        <v>1070</v>
      </c>
      <c r="E3307" s="20" t="s">
        <v>3742</v>
      </c>
      <c r="F3307" s="20" t="s">
        <v>1250</v>
      </c>
      <c r="G3307" s="20" t="s">
        <v>4476</v>
      </c>
      <c r="H3307" s="20"/>
      <c r="I3307" s="20">
        <v>13449972588</v>
      </c>
      <c r="J3307" s="20" t="s">
        <v>924</v>
      </c>
      <c r="K3307" s="20" t="s">
        <v>103</v>
      </c>
      <c r="L3307" s="20" t="s">
        <v>1299</v>
      </c>
      <c r="M3307" s="20">
        <v>888</v>
      </c>
      <c r="N3307" s="20">
        <v>888</v>
      </c>
      <c r="O3307" s="20" t="s">
        <v>927</v>
      </c>
      <c r="P3307" s="20" t="s">
        <v>50</v>
      </c>
      <c r="Q3307" s="28"/>
      <c r="R3307" s="21" t="s">
        <v>104</v>
      </c>
      <c r="S3307" s="25" t="s">
        <v>1075</v>
      </c>
      <c r="T3307" s="21" t="s">
        <v>53</v>
      </c>
      <c r="U3307" s="21" t="s">
        <v>105</v>
      </c>
      <c r="V3307" s="46">
        <v>1</v>
      </c>
      <c r="W3307" s="26">
        <f t="shared" si="2342"/>
        <v>1</v>
      </c>
      <c r="Y3307" s="21">
        <v>12</v>
      </c>
      <c r="Z3307" s="22">
        <f t="shared" si="2310"/>
        <v>888</v>
      </c>
      <c r="AA3307" s="20" t="s">
        <v>2218</v>
      </c>
      <c r="AB3307" s="22"/>
      <c r="AC3307" s="22">
        <v>1</v>
      </c>
      <c r="AD3307" s="22"/>
      <c r="AE3307" s="22">
        <f t="shared" ref="AE3307:AE3314" si="2350">N3307</f>
        <v>888</v>
      </c>
      <c r="AF3307" s="22">
        <f t="shared" si="2343"/>
        <v>888</v>
      </c>
      <c r="AG3307" s="20"/>
      <c r="AH3307" s="22"/>
      <c r="AI3307" s="22"/>
      <c r="AJ3307" s="22">
        <f>N3307</f>
        <v>888</v>
      </c>
      <c r="AK3307" s="22">
        <f>IF(O3307="(传统)XDSL",VLOOKUP(S3307,[2]直销续费率明细!C:I,7,FALSE)*1,IF(O3307="GPON+XDSL",VLOOKUP(S3307,[2]直销续费率明细!C:I,7,FALSE)*1,VLOOKUP(S3307,[2]直销续费率明细!C:I,5,FALSE)*1))</f>
        <v>-40</v>
      </c>
      <c r="AL3307" s="22" t="s">
        <v>1300</v>
      </c>
      <c r="AM3307" s="22"/>
      <c r="AN3307" s="22"/>
      <c r="AO3307" s="22" t="s">
        <v>3441</v>
      </c>
      <c r="AP3307" s="22" t="s">
        <v>1301</v>
      </c>
      <c r="AS3307" s="20">
        <f>IF(Y3307&gt;=10,VLOOKUP(U3307,[2]提成计算!B:T,19,FALSE),VLOOKUP(U3307,[2]提成计算!B:T,18,FALSE))</f>
        <v>0.09</v>
      </c>
      <c r="AT3307" s="20">
        <f t="shared" ref="AT3307" si="2351">IF(AD3307*AS3307&gt;0,AD3307*AS3307,AE3307*AS3307)</f>
        <v>79.92</v>
      </c>
      <c r="AU3307" s="20">
        <f t="shared" ref="AU3307" si="2352">IF(AND(AK3307&lt;0,AK3307+AT3307&lt;0),-AT3307,AK3307)</f>
        <v>-40</v>
      </c>
    </row>
    <row r="3308" spans="1:47" x14ac:dyDescent="0.15">
      <c r="A3308" s="21" t="s">
        <v>1273</v>
      </c>
      <c r="B3308" s="20" t="s">
        <v>918</v>
      </c>
      <c r="C3308" s="20" t="s">
        <v>1050</v>
      </c>
      <c r="D3308" s="20" t="s">
        <v>1070</v>
      </c>
      <c r="E3308" s="20" t="s">
        <v>1710</v>
      </c>
      <c r="F3308" s="20" t="s">
        <v>1250</v>
      </c>
      <c r="G3308" s="20" t="s">
        <v>4477</v>
      </c>
      <c r="H3308" s="20"/>
      <c r="I3308" s="20">
        <v>13751238855</v>
      </c>
      <c r="J3308" s="20" t="s">
        <v>1268</v>
      </c>
      <c r="K3308" s="20" t="s">
        <v>3733</v>
      </c>
      <c r="L3308" s="20" t="s">
        <v>1358</v>
      </c>
      <c r="M3308" s="20">
        <v>1088</v>
      </c>
      <c r="N3308" s="20">
        <v>1088</v>
      </c>
      <c r="O3308" s="20" t="s">
        <v>927</v>
      </c>
      <c r="P3308" s="20" t="s">
        <v>50</v>
      </c>
      <c r="Q3308" s="28"/>
      <c r="R3308" s="21" t="s">
        <v>104</v>
      </c>
      <c r="S3308" s="21"/>
      <c r="T3308" s="21" t="s">
        <v>53</v>
      </c>
      <c r="U3308" s="21" t="s">
        <v>1712</v>
      </c>
      <c r="V3308" s="46">
        <v>1</v>
      </c>
      <c r="W3308" s="26">
        <f t="shared" si="2342"/>
        <v>1</v>
      </c>
      <c r="X3308" s="26">
        <f t="shared" si="2348"/>
        <v>1</v>
      </c>
      <c r="Y3308" s="21">
        <v>10</v>
      </c>
      <c r="Z3308" s="22">
        <f t="shared" si="2310"/>
        <v>1088</v>
      </c>
      <c r="AA3308" s="20" t="s">
        <v>3440</v>
      </c>
      <c r="AB3308" s="22"/>
      <c r="AC3308" s="22">
        <v>1</v>
      </c>
      <c r="AD3308" s="22"/>
      <c r="AE3308" s="22">
        <f t="shared" si="2350"/>
        <v>1088</v>
      </c>
      <c r="AF3308" s="22">
        <f t="shared" si="2343"/>
        <v>1088</v>
      </c>
      <c r="AG3308" s="20">
        <f>N3308</f>
        <v>1088</v>
      </c>
      <c r="AH3308" s="20" t="str">
        <f>VLOOKUP(U3308,[1]提成计算!B:I,8,FALSE)</f>
        <v xml:space="preserve"> </v>
      </c>
      <c r="AI3308" s="20"/>
      <c r="AJ3308" s="22"/>
      <c r="AK3308" s="22"/>
      <c r="AM3308" s="22"/>
      <c r="AN3308" s="22"/>
      <c r="AO3308" s="22" t="s">
        <v>3441</v>
      </c>
      <c r="AP3308" s="22" t="s">
        <v>1301</v>
      </c>
      <c r="AS3308" s="20"/>
      <c r="AT3308" s="20"/>
      <c r="AU3308" s="20"/>
    </row>
    <row r="3309" spans="1:47" x14ac:dyDescent="0.15">
      <c r="A3309" s="21" t="s">
        <v>1273</v>
      </c>
      <c r="B3309" s="20" t="s">
        <v>918</v>
      </c>
      <c r="C3309" s="20" t="s">
        <v>1050</v>
      </c>
      <c r="D3309" s="20" t="s">
        <v>1051</v>
      </c>
      <c r="E3309" s="20" t="s">
        <v>1052</v>
      </c>
      <c r="F3309" s="20" t="s">
        <v>1250</v>
      </c>
      <c r="G3309" s="20" t="s">
        <v>4478</v>
      </c>
      <c r="H3309" s="20"/>
      <c r="I3309" s="20">
        <v>13588690735</v>
      </c>
      <c r="J3309" s="20" t="s">
        <v>924</v>
      </c>
      <c r="K3309" s="20" t="s">
        <v>685</v>
      </c>
      <c r="L3309" s="20" t="s">
        <v>1299</v>
      </c>
      <c r="M3309" s="20">
        <v>888</v>
      </c>
      <c r="N3309" s="20">
        <v>888</v>
      </c>
      <c r="O3309" s="20" t="s">
        <v>927</v>
      </c>
      <c r="P3309" s="20" t="s">
        <v>50</v>
      </c>
      <c r="Q3309" s="28"/>
      <c r="R3309" s="21" t="s">
        <v>121</v>
      </c>
      <c r="S3309" s="25" t="s">
        <v>1054</v>
      </c>
      <c r="T3309" s="21" t="s">
        <v>53</v>
      </c>
      <c r="U3309" s="21" t="s">
        <v>686</v>
      </c>
      <c r="V3309" s="46">
        <v>1</v>
      </c>
      <c r="W3309" s="26">
        <f t="shared" si="2342"/>
        <v>1</v>
      </c>
      <c r="Y3309" s="21">
        <v>12</v>
      </c>
      <c r="Z3309" s="22">
        <f t="shared" si="2310"/>
        <v>888</v>
      </c>
      <c r="AA3309" s="20" t="s">
        <v>3440</v>
      </c>
      <c r="AB3309" s="22"/>
      <c r="AC3309" s="22">
        <v>1</v>
      </c>
      <c r="AD3309" s="22"/>
      <c r="AE3309" s="22">
        <f t="shared" si="2350"/>
        <v>888</v>
      </c>
      <c r="AF3309" s="22">
        <f t="shared" si="2343"/>
        <v>888</v>
      </c>
      <c r="AG3309" s="20"/>
      <c r="AH3309" s="22"/>
      <c r="AI3309" s="22"/>
      <c r="AJ3309" s="22">
        <f>N3309</f>
        <v>888</v>
      </c>
      <c r="AK3309" s="22">
        <f>IF(O3309="(传统)XDSL",VLOOKUP(S3309,[2]直销续费率明细!C:I,7,FALSE)*1,IF(O3309="GPON+XDSL",VLOOKUP(S3309,[2]直销续费率明细!C:I,7,FALSE)*1,VLOOKUP(S3309,[2]直销续费率明细!C:I,5,FALSE)*1))</f>
        <v>25</v>
      </c>
      <c r="AL3309" s="22" t="s">
        <v>1309</v>
      </c>
      <c r="AM3309" s="22"/>
      <c r="AN3309" s="22"/>
      <c r="AO3309" s="22" t="s">
        <v>3441</v>
      </c>
      <c r="AP3309" s="22" t="s">
        <v>1301</v>
      </c>
      <c r="AS3309" s="20">
        <f>IF(Y3309&gt;=10,VLOOKUP(U3309,[2]提成计算!B:T,19,FALSE),VLOOKUP(U3309,[2]提成计算!B:T,18,FALSE))</f>
        <v>0.09</v>
      </c>
      <c r="AT3309" s="20">
        <f t="shared" ref="AT3309" si="2353">IF(AD3309*AS3309&gt;0,AD3309*AS3309,AE3309*AS3309)</f>
        <v>79.92</v>
      </c>
      <c r="AU3309" s="20">
        <f t="shared" ref="AU3309" si="2354">IF(AND(AK3309&lt;0,AK3309+AT3309&lt;0),-AT3309,AK3309)</f>
        <v>25</v>
      </c>
    </row>
    <row r="3310" spans="1:47" x14ac:dyDescent="0.15">
      <c r="A3310" s="21" t="s">
        <v>1273</v>
      </c>
      <c r="B3310" s="20" t="s">
        <v>918</v>
      </c>
      <c r="C3310" s="20" t="s">
        <v>1050</v>
      </c>
      <c r="D3310" s="20" t="s">
        <v>1078</v>
      </c>
      <c r="E3310" s="20" t="s">
        <v>1093</v>
      </c>
      <c r="F3310" s="20" t="s">
        <v>1250</v>
      </c>
      <c r="G3310" s="20" t="s">
        <v>4479</v>
      </c>
      <c r="H3310" s="20"/>
      <c r="I3310" s="20">
        <v>13649837586</v>
      </c>
      <c r="J3310" s="20" t="s">
        <v>3444</v>
      </c>
      <c r="K3310" s="20" t="s">
        <v>1086</v>
      </c>
      <c r="L3310" s="20" t="s">
        <v>1358</v>
      </c>
      <c r="M3310" s="20">
        <v>1088</v>
      </c>
      <c r="N3310" s="20">
        <v>1088</v>
      </c>
      <c r="O3310" s="20" t="s">
        <v>927</v>
      </c>
      <c r="P3310" s="20" t="s">
        <v>50</v>
      </c>
      <c r="Q3310" s="28" t="s">
        <v>3444</v>
      </c>
      <c r="R3310" s="21" t="s">
        <v>1082</v>
      </c>
      <c r="S3310" s="21"/>
      <c r="T3310" s="21" t="s">
        <v>53</v>
      </c>
      <c r="U3310" s="21" t="s">
        <v>1088</v>
      </c>
      <c r="V3310" s="46">
        <v>1</v>
      </c>
      <c r="W3310" s="26">
        <f t="shared" si="2342"/>
        <v>1</v>
      </c>
      <c r="X3310" s="26">
        <f t="shared" si="2348"/>
        <v>1</v>
      </c>
      <c r="Y3310" s="21">
        <v>10</v>
      </c>
      <c r="Z3310" s="22">
        <f t="shared" si="2310"/>
        <v>1088</v>
      </c>
      <c r="AA3310" s="20" t="s">
        <v>3440</v>
      </c>
      <c r="AB3310" s="22"/>
      <c r="AC3310" s="22">
        <v>1</v>
      </c>
      <c r="AD3310" s="22"/>
      <c r="AE3310" s="22">
        <f t="shared" si="2350"/>
        <v>1088</v>
      </c>
      <c r="AF3310" s="22">
        <f t="shared" si="2343"/>
        <v>1088</v>
      </c>
      <c r="AG3310" s="20">
        <f>N3310</f>
        <v>1088</v>
      </c>
      <c r="AH3310" s="20" t="str">
        <f>VLOOKUP(U3310,[1]提成计算!B:I,8,FALSE)</f>
        <v xml:space="preserve"> </v>
      </c>
      <c r="AI3310" s="20"/>
      <c r="AJ3310" s="22"/>
      <c r="AK3310" s="22"/>
      <c r="AM3310" s="22"/>
      <c r="AN3310" s="22"/>
      <c r="AO3310" s="22" t="s">
        <v>2216</v>
      </c>
      <c r="AP3310" s="22" t="s">
        <v>1301</v>
      </c>
      <c r="AS3310" s="20"/>
      <c r="AT3310" s="20"/>
      <c r="AU3310" s="20"/>
    </row>
    <row r="3311" spans="1:47" x14ac:dyDescent="0.15">
      <c r="A3311" s="21" t="s">
        <v>1273</v>
      </c>
      <c r="B3311" s="20" t="s">
        <v>918</v>
      </c>
      <c r="C3311" s="20" t="s">
        <v>1050</v>
      </c>
      <c r="D3311" s="20" t="s">
        <v>1065</v>
      </c>
      <c r="E3311" s="20" t="s">
        <v>1066</v>
      </c>
      <c r="F3311" s="20" t="s">
        <v>1250</v>
      </c>
      <c r="G3311" s="20" t="s">
        <v>4480</v>
      </c>
      <c r="H3311" s="20"/>
      <c r="I3311" s="20">
        <v>13790360914</v>
      </c>
      <c r="J3311" s="20" t="s">
        <v>924</v>
      </c>
      <c r="K3311" s="20" t="s">
        <v>3739</v>
      </c>
      <c r="L3311" s="20" t="s">
        <v>1299</v>
      </c>
      <c r="M3311" s="20">
        <v>888</v>
      </c>
      <c r="N3311" s="20">
        <v>888</v>
      </c>
      <c r="O3311" s="20" t="s">
        <v>927</v>
      </c>
      <c r="P3311" s="20" t="s">
        <v>50</v>
      </c>
      <c r="Q3311" s="28"/>
      <c r="R3311" s="21" t="s">
        <v>69</v>
      </c>
      <c r="S3311" s="25" t="s">
        <v>1068</v>
      </c>
      <c r="T3311" s="21" t="s">
        <v>53</v>
      </c>
      <c r="U3311" s="21" t="s">
        <v>1803</v>
      </c>
      <c r="V3311" s="46">
        <v>1</v>
      </c>
      <c r="W3311" s="26">
        <f t="shared" si="2342"/>
        <v>1</v>
      </c>
      <c r="Y3311" s="21">
        <v>12</v>
      </c>
      <c r="Z3311" s="22">
        <f t="shared" si="2310"/>
        <v>888</v>
      </c>
      <c r="AA3311" s="20" t="s">
        <v>2218</v>
      </c>
      <c r="AB3311" s="22"/>
      <c r="AC3311" s="22">
        <v>1</v>
      </c>
      <c r="AD3311" s="22"/>
      <c r="AE3311" s="22">
        <f t="shared" si="2350"/>
        <v>888</v>
      </c>
      <c r="AF3311" s="22">
        <f t="shared" si="2343"/>
        <v>888</v>
      </c>
      <c r="AG3311" s="20"/>
      <c r="AH3311" s="22"/>
      <c r="AI3311" s="22"/>
      <c r="AJ3311" s="22">
        <f t="shared" ref="AJ3311:AJ3312" si="2355">N3311</f>
        <v>888</v>
      </c>
      <c r="AK3311" s="22">
        <f>IF(O3311="(传统)XDSL",VLOOKUP(S3311,[2]直销续费率明细!C:I,7,FALSE)*1,IF(O3311="GPON+XDSL",VLOOKUP(S3311,[2]直销续费率明细!C:I,7,FALSE)*1,VLOOKUP(S3311,[2]直销续费率明细!C:I,5,FALSE)*1))</f>
        <v>15</v>
      </c>
      <c r="AL3311" s="22" t="s">
        <v>1309</v>
      </c>
      <c r="AM3311" s="22"/>
      <c r="AN3311" s="22"/>
      <c r="AO3311" s="22" t="s">
        <v>3441</v>
      </c>
      <c r="AP3311" s="22" t="s">
        <v>1301</v>
      </c>
      <c r="AS3311" s="20">
        <f>IF(Y3311&gt;=10,VLOOKUP(U3311,[2]提成计算!B:T,19,FALSE),VLOOKUP(U3311,[2]提成计算!B:T,18,FALSE))</f>
        <v>0.1</v>
      </c>
      <c r="AT3311" s="20">
        <f t="shared" ref="AT3311:AT3312" si="2356">IF(AD3311*AS3311&gt;0,AD3311*AS3311,AE3311*AS3311)</f>
        <v>88.800000000000011</v>
      </c>
      <c r="AU3311" s="20">
        <f t="shared" ref="AU3311:AU3312" si="2357">IF(AND(AK3311&lt;0,AK3311+AT3311&lt;0),-AT3311,AK3311)</f>
        <v>15</v>
      </c>
    </row>
    <row r="3312" spans="1:47" x14ac:dyDescent="0.15">
      <c r="A3312" s="21" t="s">
        <v>1273</v>
      </c>
      <c r="B3312" s="20" t="s">
        <v>918</v>
      </c>
      <c r="C3312" s="20" t="s">
        <v>1050</v>
      </c>
      <c r="D3312" s="20" t="s">
        <v>1078</v>
      </c>
      <c r="E3312" s="20" t="s">
        <v>1084</v>
      </c>
      <c r="F3312" s="20" t="s">
        <v>1250</v>
      </c>
      <c r="G3312" s="20" t="s">
        <v>4481</v>
      </c>
      <c r="H3312" s="20"/>
      <c r="I3312" s="20">
        <v>13529190447</v>
      </c>
      <c r="J3312" s="20" t="s">
        <v>924</v>
      </c>
      <c r="K3312" s="20" t="s">
        <v>1086</v>
      </c>
      <c r="L3312" s="20" t="s">
        <v>1299</v>
      </c>
      <c r="M3312" s="20">
        <v>888</v>
      </c>
      <c r="N3312" s="20">
        <v>888</v>
      </c>
      <c r="O3312" s="20" t="s">
        <v>927</v>
      </c>
      <c r="P3312" s="20" t="s">
        <v>50</v>
      </c>
      <c r="Q3312" s="28"/>
      <c r="R3312" s="21" t="s">
        <v>1082</v>
      </c>
      <c r="S3312" s="25" t="s">
        <v>1087</v>
      </c>
      <c r="T3312" s="21" t="s">
        <v>53</v>
      </c>
      <c r="U3312" s="21" t="s">
        <v>1088</v>
      </c>
      <c r="V3312" s="46">
        <v>1</v>
      </c>
      <c r="W3312" s="26">
        <f t="shared" si="2342"/>
        <v>1</v>
      </c>
      <c r="Y3312" s="21">
        <v>12</v>
      </c>
      <c r="Z3312" s="22">
        <f t="shared" si="2310"/>
        <v>888</v>
      </c>
      <c r="AA3312" s="20" t="s">
        <v>3440</v>
      </c>
      <c r="AB3312" s="22"/>
      <c r="AC3312" s="22">
        <v>1</v>
      </c>
      <c r="AD3312" s="22"/>
      <c r="AE3312" s="22">
        <f t="shared" si="2350"/>
        <v>888</v>
      </c>
      <c r="AF3312" s="22">
        <f t="shared" si="2343"/>
        <v>888</v>
      </c>
      <c r="AG3312" s="20"/>
      <c r="AH3312" s="22"/>
      <c r="AI3312" s="22"/>
      <c r="AJ3312" s="22">
        <f t="shared" si="2355"/>
        <v>888</v>
      </c>
      <c r="AK3312" s="22">
        <f>IF(O3312="(传统)XDSL",VLOOKUP(S3312,[2]直销续费率明细!C:I,7,FALSE)*1,IF(O3312="GPON+XDSL",VLOOKUP(S3312,[2]直销续费率明细!C:I,7,FALSE)*1,VLOOKUP(S3312,[2]直销续费率明细!C:I,5,FALSE)*1))</f>
        <v>25</v>
      </c>
      <c r="AL3312" s="22" t="s">
        <v>1309</v>
      </c>
      <c r="AM3312" s="22"/>
      <c r="AN3312" s="22"/>
      <c r="AO3312" s="22" t="s">
        <v>3441</v>
      </c>
      <c r="AP3312" s="22" t="s">
        <v>1301</v>
      </c>
      <c r="AS3312" s="20">
        <f>IF(Y3312&gt;=10,VLOOKUP(U3312,[2]提成计算!B:T,19,FALSE),VLOOKUP(U3312,[2]提成计算!B:T,18,FALSE))</f>
        <v>0.12</v>
      </c>
      <c r="AT3312" s="20">
        <f t="shared" si="2356"/>
        <v>106.56</v>
      </c>
      <c r="AU3312" s="20">
        <f t="shared" si="2357"/>
        <v>25</v>
      </c>
    </row>
    <row r="3313" spans="1:47" x14ac:dyDescent="0.15">
      <c r="A3313" s="21" t="s">
        <v>1273</v>
      </c>
      <c r="B3313" s="20" t="s">
        <v>918</v>
      </c>
      <c r="C3313" s="20" t="s">
        <v>1050</v>
      </c>
      <c r="D3313" s="20" t="s">
        <v>1078</v>
      </c>
      <c r="E3313" s="20" t="s">
        <v>1079</v>
      </c>
      <c r="F3313" s="20" t="s">
        <v>1250</v>
      </c>
      <c r="G3313" s="20" t="s">
        <v>4482</v>
      </c>
      <c r="H3313" s="20"/>
      <c r="I3313" s="20">
        <v>18825888064</v>
      </c>
      <c r="J3313" s="20" t="s">
        <v>1268</v>
      </c>
      <c r="K3313" s="20" t="s">
        <v>1081</v>
      </c>
      <c r="L3313" s="20" t="s">
        <v>1966</v>
      </c>
      <c r="M3313" s="20">
        <v>1598</v>
      </c>
      <c r="N3313" s="20">
        <v>1598</v>
      </c>
      <c r="O3313" s="20" t="s">
        <v>927</v>
      </c>
      <c r="P3313" s="20" t="s">
        <v>50</v>
      </c>
      <c r="Q3313" s="28"/>
      <c r="R3313" s="21" t="s">
        <v>1082</v>
      </c>
      <c r="S3313" s="21"/>
      <c r="T3313" s="21" t="s">
        <v>53</v>
      </c>
      <c r="U3313" s="21" t="s">
        <v>1083</v>
      </c>
      <c r="V3313" s="46">
        <v>1</v>
      </c>
      <c r="W3313" s="26">
        <f t="shared" si="2342"/>
        <v>1</v>
      </c>
      <c r="X3313" s="26">
        <f t="shared" si="2348"/>
        <v>1</v>
      </c>
      <c r="Y3313" s="21">
        <v>50</v>
      </c>
      <c r="Z3313" s="22">
        <f t="shared" si="2310"/>
        <v>1598</v>
      </c>
      <c r="AA3313" s="20" t="s">
        <v>3440</v>
      </c>
      <c r="AB3313" s="22"/>
      <c r="AC3313" s="22">
        <v>1</v>
      </c>
      <c r="AD3313" s="22"/>
      <c r="AE3313" s="22">
        <f t="shared" si="2350"/>
        <v>1598</v>
      </c>
      <c r="AF3313" s="22">
        <f t="shared" si="2343"/>
        <v>1598</v>
      </c>
      <c r="AG3313" s="20">
        <f t="shared" ref="AG3313:AG3314" si="2358">N3313</f>
        <v>1598</v>
      </c>
      <c r="AH3313" s="20" t="str">
        <f>VLOOKUP(U3313,[1]提成计算!B:I,8,FALSE)</f>
        <v xml:space="preserve"> </v>
      </c>
      <c r="AI3313" s="20"/>
      <c r="AJ3313" s="22"/>
      <c r="AK3313" s="22"/>
      <c r="AM3313" s="22"/>
      <c r="AN3313" s="22"/>
      <c r="AO3313" s="22" t="s">
        <v>3441</v>
      </c>
      <c r="AP3313" s="22" t="s">
        <v>1301</v>
      </c>
      <c r="AS3313" s="20"/>
      <c r="AT3313" s="20"/>
      <c r="AU3313" s="20"/>
    </row>
    <row r="3314" spans="1:47" x14ac:dyDescent="0.15">
      <c r="A3314" s="21" t="s">
        <v>1273</v>
      </c>
      <c r="B3314" s="20" t="s">
        <v>918</v>
      </c>
      <c r="C3314" s="20" t="s">
        <v>1050</v>
      </c>
      <c r="D3314" s="20" t="s">
        <v>1078</v>
      </c>
      <c r="E3314" s="20" t="s">
        <v>1079</v>
      </c>
      <c r="F3314" s="20" t="s">
        <v>1250</v>
      </c>
      <c r="G3314" s="20" t="s">
        <v>4482</v>
      </c>
      <c r="H3314" s="20"/>
      <c r="I3314" s="20">
        <v>18925888064</v>
      </c>
      <c r="J3314" s="20" t="s">
        <v>1268</v>
      </c>
      <c r="K3314" s="20" t="s">
        <v>1081</v>
      </c>
      <c r="L3314" s="20" t="s">
        <v>1966</v>
      </c>
      <c r="M3314" s="20">
        <v>1598</v>
      </c>
      <c r="N3314" s="20">
        <v>1598</v>
      </c>
      <c r="O3314" s="20" t="s">
        <v>927</v>
      </c>
      <c r="P3314" s="20" t="s">
        <v>50</v>
      </c>
      <c r="Q3314" s="28"/>
      <c r="R3314" s="21" t="s">
        <v>1082</v>
      </c>
      <c r="S3314" s="21"/>
      <c r="T3314" s="21" t="s">
        <v>53</v>
      </c>
      <c r="U3314" s="21" t="s">
        <v>1083</v>
      </c>
      <c r="V3314" s="46">
        <v>1</v>
      </c>
      <c r="W3314" s="26">
        <f t="shared" si="2342"/>
        <v>1</v>
      </c>
      <c r="X3314" s="26">
        <f t="shared" si="2348"/>
        <v>1</v>
      </c>
      <c r="Y3314" s="21">
        <v>50</v>
      </c>
      <c r="Z3314" s="22">
        <f t="shared" si="2310"/>
        <v>1598</v>
      </c>
      <c r="AA3314" s="20" t="s">
        <v>3440</v>
      </c>
      <c r="AB3314" s="22"/>
      <c r="AC3314" s="22">
        <v>1</v>
      </c>
      <c r="AD3314" s="22"/>
      <c r="AE3314" s="22">
        <f t="shared" si="2350"/>
        <v>1598</v>
      </c>
      <c r="AF3314" s="22">
        <f t="shared" si="2343"/>
        <v>1598</v>
      </c>
      <c r="AG3314" s="20">
        <f t="shared" si="2358"/>
        <v>1598</v>
      </c>
      <c r="AH3314" s="20" t="str">
        <f>VLOOKUP(U3314,[1]提成计算!B:I,8,FALSE)</f>
        <v xml:space="preserve"> </v>
      </c>
      <c r="AI3314" s="20"/>
      <c r="AJ3314" s="22"/>
      <c r="AK3314" s="22"/>
      <c r="AM3314" s="22"/>
      <c r="AN3314" s="22"/>
      <c r="AO3314" s="22" t="s">
        <v>3441</v>
      </c>
      <c r="AP3314" s="22" t="s">
        <v>1301</v>
      </c>
      <c r="AS3314" s="20"/>
      <c r="AT3314" s="20"/>
      <c r="AU3314" s="20"/>
    </row>
    <row r="3315" spans="1:47" x14ac:dyDescent="0.15">
      <c r="A3315" s="21" t="s">
        <v>1273</v>
      </c>
      <c r="B3315" s="20" t="s">
        <v>918</v>
      </c>
      <c r="C3315" s="20" t="s">
        <v>1050</v>
      </c>
      <c r="D3315" s="20" t="s">
        <v>1062</v>
      </c>
      <c r="E3315" s="20" t="s">
        <v>1055</v>
      </c>
      <c r="F3315" s="20" t="s">
        <v>1250</v>
      </c>
      <c r="G3315" s="20" t="s">
        <v>4483</v>
      </c>
      <c r="H3315" s="20"/>
      <c r="I3315" s="20">
        <v>13532823729</v>
      </c>
      <c r="J3315" s="20" t="s">
        <v>924</v>
      </c>
      <c r="K3315" s="20" t="s">
        <v>1057</v>
      </c>
      <c r="L3315" s="20" t="s">
        <v>1918</v>
      </c>
      <c r="M3315" s="20">
        <v>680</v>
      </c>
      <c r="N3315" s="20">
        <v>680</v>
      </c>
      <c r="O3315" s="20" t="s">
        <v>1262</v>
      </c>
      <c r="P3315" s="20" t="s">
        <v>50</v>
      </c>
      <c r="Q3315" s="28"/>
      <c r="R3315" s="21" t="s">
        <v>1059</v>
      </c>
      <c r="S3315" s="25" t="s">
        <v>1060</v>
      </c>
      <c r="T3315" s="21" t="s">
        <v>53</v>
      </c>
      <c r="U3315" s="21" t="s">
        <v>1061</v>
      </c>
      <c r="V3315" s="46">
        <v>1</v>
      </c>
      <c r="W3315" s="26">
        <f t="shared" si="2342"/>
        <v>1</v>
      </c>
      <c r="Y3315" s="21">
        <v>4</v>
      </c>
      <c r="Z3315" s="22">
        <f t="shared" si="2310"/>
        <v>680</v>
      </c>
      <c r="AA3315" s="20" t="s">
        <v>3440</v>
      </c>
      <c r="AB3315" s="22">
        <v>1</v>
      </c>
      <c r="AC3315" s="22"/>
      <c r="AD3315" s="22">
        <f>N3315</f>
        <v>680</v>
      </c>
      <c r="AE3315" s="22"/>
      <c r="AF3315" s="22">
        <f t="shared" si="2343"/>
        <v>680</v>
      </c>
      <c r="AG3315" s="20"/>
      <c r="AH3315" s="22"/>
      <c r="AI3315" s="22"/>
      <c r="AJ3315" s="22">
        <f t="shared" ref="AJ3315:AJ3316" si="2359">N3315</f>
        <v>680</v>
      </c>
      <c r="AK3315" s="22">
        <f>IF(O3315="(传统)XDSL",VLOOKUP(S3315,[2]直销续费率明细!C:I,7,FALSE)*1,IF(O3315="GPON+XDSL",VLOOKUP(S3315,[2]直销续费率明细!C:I,7,FALSE)*1,VLOOKUP(S3315,[2]直销续费率明细!C:I,5,FALSE)*1))</f>
        <v>-40</v>
      </c>
      <c r="AL3315" s="22" t="s">
        <v>1309</v>
      </c>
      <c r="AM3315" s="22"/>
      <c r="AN3315" s="22"/>
      <c r="AO3315" s="22" t="s">
        <v>3441</v>
      </c>
      <c r="AP3315" s="22" t="s">
        <v>3460</v>
      </c>
      <c r="AS3315" s="20">
        <f>IF(Y3315&gt;=10,VLOOKUP(U3315,[2]提成计算!B:T,19,FALSE),VLOOKUP(U3315,[2]提成计算!B:T,18,FALSE))</f>
        <v>0.06</v>
      </c>
      <c r="AT3315" s="20">
        <f t="shared" ref="AT3315:AT3316" si="2360">IF(AD3315*AS3315&gt;0,AD3315*AS3315,AE3315*AS3315)</f>
        <v>40.799999999999997</v>
      </c>
      <c r="AU3315" s="20">
        <f t="shared" ref="AU3315:AU3316" si="2361">IF(AND(AK3315&lt;0,AK3315+AT3315&lt;0),-AT3315,AK3315)</f>
        <v>-40</v>
      </c>
    </row>
    <row r="3316" spans="1:47" x14ac:dyDescent="0.15">
      <c r="A3316" s="21" t="s">
        <v>1273</v>
      </c>
      <c r="B3316" s="20" t="s">
        <v>918</v>
      </c>
      <c r="C3316" s="20" t="s">
        <v>1050</v>
      </c>
      <c r="D3316" s="20" t="s">
        <v>1070</v>
      </c>
      <c r="E3316" s="20" t="s">
        <v>1606</v>
      </c>
      <c r="F3316" s="20" t="s">
        <v>1250</v>
      </c>
      <c r="G3316" s="20" t="s">
        <v>4484</v>
      </c>
      <c r="H3316" s="20"/>
      <c r="I3316" s="20">
        <v>13628500891</v>
      </c>
      <c r="J3316" s="20" t="s">
        <v>924</v>
      </c>
      <c r="K3316" s="20" t="s">
        <v>343</v>
      </c>
      <c r="L3316" s="20" t="s">
        <v>1299</v>
      </c>
      <c r="M3316" s="20">
        <v>888</v>
      </c>
      <c r="N3316" s="20">
        <v>888</v>
      </c>
      <c r="O3316" s="20" t="s">
        <v>927</v>
      </c>
      <c r="P3316" s="20" t="s">
        <v>50</v>
      </c>
      <c r="Q3316" s="28"/>
      <c r="R3316" s="21" t="s">
        <v>104</v>
      </c>
      <c r="S3316" s="25" t="s">
        <v>1337</v>
      </c>
      <c r="T3316" s="21" t="s">
        <v>53</v>
      </c>
      <c r="U3316" s="21" t="s">
        <v>344</v>
      </c>
      <c r="V3316" s="46">
        <v>1</v>
      </c>
      <c r="W3316" s="26">
        <f t="shared" si="2342"/>
        <v>1</v>
      </c>
      <c r="Y3316" s="21">
        <v>12</v>
      </c>
      <c r="Z3316" s="22">
        <f t="shared" si="2310"/>
        <v>888</v>
      </c>
      <c r="AA3316" s="20" t="s">
        <v>3440</v>
      </c>
      <c r="AB3316" s="22"/>
      <c r="AC3316" s="22">
        <v>1</v>
      </c>
      <c r="AD3316" s="22"/>
      <c r="AE3316" s="22">
        <f>N3316</f>
        <v>888</v>
      </c>
      <c r="AF3316" s="22">
        <f t="shared" si="2343"/>
        <v>888</v>
      </c>
      <c r="AG3316" s="20"/>
      <c r="AH3316" s="22"/>
      <c r="AI3316" s="22"/>
      <c r="AJ3316" s="22">
        <f t="shared" si="2359"/>
        <v>888</v>
      </c>
      <c r="AK3316" s="22">
        <f>IF(O3316="(传统)XDSL",VLOOKUP(S3316,[2]直销续费率明细!C:I,7,FALSE)*1,IF(O3316="GPON+XDSL",VLOOKUP(S3316,[2]直销续费率明细!C:I,7,FALSE)*1,VLOOKUP(S3316,[2]直销续费率明细!C:I,5,FALSE)*1))</f>
        <v>25</v>
      </c>
      <c r="AL3316" s="22" t="s">
        <v>1309</v>
      </c>
      <c r="AM3316" s="22"/>
      <c r="AN3316" s="22"/>
      <c r="AO3316" s="22" t="s">
        <v>2216</v>
      </c>
      <c r="AP3316" s="22" t="s">
        <v>1301</v>
      </c>
      <c r="AS3316" s="20">
        <f>IF(Y3316&gt;=10,VLOOKUP(U3316,[2]提成计算!B:T,19,FALSE),VLOOKUP(U3316,[2]提成计算!B:T,18,FALSE))</f>
        <v>0.09</v>
      </c>
      <c r="AT3316" s="20">
        <f t="shared" si="2360"/>
        <v>79.92</v>
      </c>
      <c r="AU3316" s="20">
        <f t="shared" si="2361"/>
        <v>25</v>
      </c>
    </row>
    <row r="3317" spans="1:47" x14ac:dyDescent="0.15">
      <c r="A3317" s="21" t="s">
        <v>1273</v>
      </c>
      <c r="B3317" s="20" t="s">
        <v>918</v>
      </c>
      <c r="C3317" s="20" t="s">
        <v>1050</v>
      </c>
      <c r="D3317" s="20" t="s">
        <v>1051</v>
      </c>
      <c r="E3317" s="20" t="s">
        <v>1052</v>
      </c>
      <c r="F3317" s="20" t="s">
        <v>1250</v>
      </c>
      <c r="G3317" s="20" t="s">
        <v>4485</v>
      </c>
      <c r="H3317" s="20"/>
      <c r="I3317" s="20">
        <v>13790138655</v>
      </c>
      <c r="J3317" s="20" t="s">
        <v>1275</v>
      </c>
      <c r="K3317" s="20" t="s">
        <v>685</v>
      </c>
      <c r="L3317" s="20" t="s">
        <v>1277</v>
      </c>
      <c r="M3317" s="20">
        <v>8</v>
      </c>
      <c r="N3317" s="20">
        <v>8</v>
      </c>
      <c r="O3317" s="20" t="s">
        <v>927</v>
      </c>
      <c r="P3317" s="20" t="s">
        <v>50</v>
      </c>
      <c r="Q3317" s="28"/>
      <c r="R3317" s="21" t="s">
        <v>121</v>
      </c>
      <c r="S3317" s="21"/>
      <c r="T3317" s="21" t="s">
        <v>53</v>
      </c>
      <c r="U3317" s="21" t="s">
        <v>686</v>
      </c>
      <c r="V3317" s="46"/>
      <c r="Y3317" s="21">
        <v>2</v>
      </c>
      <c r="Z3317" s="22">
        <f t="shared" si="2310"/>
        <v>8</v>
      </c>
      <c r="AA3317" s="20" t="s">
        <v>2218</v>
      </c>
      <c r="AB3317" s="22"/>
      <c r="AC3317" s="22"/>
      <c r="AD3317" s="22"/>
      <c r="AE3317" s="22"/>
      <c r="AF3317" s="22"/>
      <c r="AG3317" s="20"/>
      <c r="AH3317" s="22"/>
      <c r="AI3317" s="22"/>
      <c r="AJ3317" s="22"/>
      <c r="AK3317" s="22"/>
      <c r="AM3317" s="22"/>
      <c r="AN3317" s="22"/>
      <c r="AO3317" s="22" t="s">
        <v>2216</v>
      </c>
      <c r="AP3317" s="22">
        <v>0</v>
      </c>
      <c r="AS3317" s="20"/>
      <c r="AT3317" s="20"/>
      <c r="AU3317" s="20"/>
    </row>
    <row r="3318" spans="1:47" x14ac:dyDescent="0.15">
      <c r="A3318" s="21" t="s">
        <v>1273</v>
      </c>
      <c r="B3318" s="20" t="s">
        <v>918</v>
      </c>
      <c r="C3318" s="20" t="s">
        <v>1050</v>
      </c>
      <c r="D3318" s="20" t="s">
        <v>1051</v>
      </c>
      <c r="E3318" s="20" t="s">
        <v>1052</v>
      </c>
      <c r="F3318" s="20" t="s">
        <v>1250</v>
      </c>
      <c r="G3318" s="20" t="s">
        <v>4485</v>
      </c>
      <c r="H3318" s="20"/>
      <c r="I3318" s="20">
        <v>13790138655</v>
      </c>
      <c r="J3318" s="20" t="s">
        <v>924</v>
      </c>
      <c r="K3318" s="20" t="s">
        <v>685</v>
      </c>
      <c r="L3318" s="20" t="s">
        <v>2157</v>
      </c>
      <c r="M3318" s="20">
        <v>1498</v>
      </c>
      <c r="N3318" s="20">
        <v>1498</v>
      </c>
      <c r="O3318" s="20" t="s">
        <v>927</v>
      </c>
      <c r="P3318" s="20" t="s">
        <v>50</v>
      </c>
      <c r="Q3318" s="28"/>
      <c r="R3318" s="21" t="s">
        <v>121</v>
      </c>
      <c r="S3318" s="25" t="s">
        <v>1054</v>
      </c>
      <c r="T3318" s="21" t="s">
        <v>53</v>
      </c>
      <c r="U3318" s="21" t="s">
        <v>686</v>
      </c>
      <c r="V3318" s="46">
        <v>1</v>
      </c>
      <c r="W3318" s="26">
        <f t="shared" ref="W3318:W3370" si="2362">V3318</f>
        <v>1</v>
      </c>
      <c r="Y3318" s="21">
        <v>50</v>
      </c>
      <c r="Z3318" s="22">
        <f t="shared" si="2310"/>
        <v>1498</v>
      </c>
      <c r="AA3318" s="20" t="s">
        <v>3440</v>
      </c>
      <c r="AB3318" s="22"/>
      <c r="AC3318" s="22">
        <v>1</v>
      </c>
      <c r="AD3318" s="22"/>
      <c r="AE3318" s="22">
        <f t="shared" ref="AE3318:AE3330" si="2363">N3318</f>
        <v>1498</v>
      </c>
      <c r="AF3318" s="22">
        <f t="shared" ref="AF3318:AF3370" si="2364">N3318</f>
        <v>1498</v>
      </c>
      <c r="AG3318" s="20"/>
      <c r="AH3318" s="22"/>
      <c r="AI3318" s="22"/>
      <c r="AJ3318" s="22">
        <f t="shared" ref="AJ3318:AJ3323" si="2365">N3318</f>
        <v>1498</v>
      </c>
      <c r="AK3318" s="22">
        <f>IF(O3318="(传统)XDSL",VLOOKUP(S3318,[2]直销续费率明细!C:I,7,FALSE)*1,IF(O3318="GPON+XDSL",VLOOKUP(S3318,[2]直销续费率明细!C:I,7,FALSE)*1,VLOOKUP(S3318,[2]直销续费率明细!C:I,5,FALSE)*1))</f>
        <v>25</v>
      </c>
      <c r="AL3318" s="22" t="s">
        <v>1300</v>
      </c>
      <c r="AM3318" s="22"/>
      <c r="AN3318" s="22"/>
      <c r="AO3318" s="22" t="s">
        <v>3441</v>
      </c>
      <c r="AP3318" s="22" t="s">
        <v>1301</v>
      </c>
      <c r="AS3318" s="20">
        <f>IF(Y3318&gt;=10,VLOOKUP(U3318,[2]提成计算!B:T,19,FALSE),VLOOKUP(U3318,[2]提成计算!B:T,18,FALSE))</f>
        <v>0.09</v>
      </c>
      <c r="AT3318" s="20">
        <f t="shared" ref="AT3318:AT3320" si="2366">IF(AD3318*AS3318&gt;0,AD3318*AS3318,AE3318*AS3318)</f>
        <v>134.82</v>
      </c>
      <c r="AU3318" s="20">
        <f t="shared" ref="AU3318:AU3320" si="2367">IF(AND(AK3318&lt;0,AK3318+AT3318&lt;0),-AT3318,AK3318)</f>
        <v>25</v>
      </c>
    </row>
    <row r="3319" spans="1:47" x14ac:dyDescent="0.15">
      <c r="A3319" s="21" t="s">
        <v>1273</v>
      </c>
      <c r="B3319" s="20" t="s">
        <v>918</v>
      </c>
      <c r="C3319" s="20" t="s">
        <v>1050</v>
      </c>
      <c r="D3319" s="20" t="s">
        <v>1051</v>
      </c>
      <c r="E3319" s="20" t="s">
        <v>1052</v>
      </c>
      <c r="F3319" s="20" t="s">
        <v>1250</v>
      </c>
      <c r="G3319" s="20" t="s">
        <v>4486</v>
      </c>
      <c r="H3319" s="20"/>
      <c r="I3319" s="20">
        <v>13925532148</v>
      </c>
      <c r="J3319" s="20" t="s">
        <v>924</v>
      </c>
      <c r="K3319" s="20" t="s">
        <v>685</v>
      </c>
      <c r="L3319" s="20" t="s">
        <v>2166</v>
      </c>
      <c r="M3319" s="20">
        <v>1088</v>
      </c>
      <c r="N3319" s="20">
        <v>1088</v>
      </c>
      <c r="O3319" s="20" t="s">
        <v>927</v>
      </c>
      <c r="P3319" s="20" t="s">
        <v>50</v>
      </c>
      <c r="Q3319" s="28"/>
      <c r="R3319" s="21" t="s">
        <v>121</v>
      </c>
      <c r="S3319" s="25" t="s">
        <v>1054</v>
      </c>
      <c r="T3319" s="21" t="s">
        <v>53</v>
      </c>
      <c r="U3319" s="21" t="s">
        <v>686</v>
      </c>
      <c r="V3319" s="46">
        <v>1</v>
      </c>
      <c r="W3319" s="26">
        <f t="shared" si="2362"/>
        <v>1</v>
      </c>
      <c r="Y3319" s="21">
        <v>20</v>
      </c>
      <c r="Z3319" s="22">
        <f t="shared" si="2310"/>
        <v>1088</v>
      </c>
      <c r="AA3319" s="20" t="s">
        <v>3440</v>
      </c>
      <c r="AB3319" s="22"/>
      <c r="AC3319" s="22">
        <v>1</v>
      </c>
      <c r="AD3319" s="22"/>
      <c r="AE3319" s="22">
        <f t="shared" si="2363"/>
        <v>1088</v>
      </c>
      <c r="AF3319" s="22">
        <f t="shared" si="2364"/>
        <v>1088</v>
      </c>
      <c r="AG3319" s="20"/>
      <c r="AH3319" s="22"/>
      <c r="AI3319" s="22"/>
      <c r="AJ3319" s="22">
        <f t="shared" si="2365"/>
        <v>1088</v>
      </c>
      <c r="AK3319" s="22">
        <f>IF(O3319="(传统)XDSL",VLOOKUP(S3319,[2]直销续费率明细!C:I,7,FALSE)*1,IF(O3319="GPON+XDSL",VLOOKUP(S3319,[2]直销续费率明细!C:I,7,FALSE)*1,VLOOKUP(S3319,[2]直销续费率明细!C:I,5,FALSE)*1))</f>
        <v>25</v>
      </c>
      <c r="AL3319" s="22" t="s">
        <v>1300</v>
      </c>
      <c r="AM3319" s="22"/>
      <c r="AN3319" s="22"/>
      <c r="AO3319" s="22" t="s">
        <v>3441</v>
      </c>
      <c r="AP3319" s="22" t="s">
        <v>1301</v>
      </c>
      <c r="AS3319" s="20">
        <f>IF(Y3319&gt;=10,VLOOKUP(U3319,[2]提成计算!B:T,19,FALSE),VLOOKUP(U3319,[2]提成计算!B:T,18,FALSE))</f>
        <v>0.09</v>
      </c>
      <c r="AT3319" s="20">
        <f t="shared" si="2366"/>
        <v>97.92</v>
      </c>
      <c r="AU3319" s="20">
        <f t="shared" si="2367"/>
        <v>25</v>
      </c>
    </row>
    <row r="3320" spans="1:47" x14ac:dyDescent="0.15">
      <c r="A3320" s="21" t="s">
        <v>1273</v>
      </c>
      <c r="B3320" s="20" t="s">
        <v>918</v>
      </c>
      <c r="C3320" s="20" t="s">
        <v>1050</v>
      </c>
      <c r="D3320" s="20" t="s">
        <v>1070</v>
      </c>
      <c r="E3320" s="20" t="s">
        <v>1306</v>
      </c>
      <c r="F3320" s="20" t="s">
        <v>1250</v>
      </c>
      <c r="G3320" s="20" t="s">
        <v>4487</v>
      </c>
      <c r="H3320" s="20"/>
      <c r="I3320" s="20">
        <v>13421956665</v>
      </c>
      <c r="J3320" s="20" t="s">
        <v>924</v>
      </c>
      <c r="K3320" s="20" t="s">
        <v>205</v>
      </c>
      <c r="L3320" s="20" t="s">
        <v>1299</v>
      </c>
      <c r="M3320" s="20">
        <v>888</v>
      </c>
      <c r="N3320" s="20">
        <v>888</v>
      </c>
      <c r="O3320" s="20" t="s">
        <v>927</v>
      </c>
      <c r="P3320" s="20" t="s">
        <v>50</v>
      </c>
      <c r="Q3320" s="28"/>
      <c r="R3320" s="21" t="s">
        <v>104</v>
      </c>
      <c r="S3320" s="25" t="s">
        <v>1090</v>
      </c>
      <c r="T3320" s="21" t="s">
        <v>53</v>
      </c>
      <c r="U3320" s="21" t="s">
        <v>206</v>
      </c>
      <c r="V3320" s="46">
        <v>1</v>
      </c>
      <c r="W3320" s="26">
        <f t="shared" si="2362"/>
        <v>1</v>
      </c>
      <c r="Y3320" s="21">
        <v>12</v>
      </c>
      <c r="Z3320" s="22">
        <f t="shared" si="2310"/>
        <v>888</v>
      </c>
      <c r="AA3320" s="20" t="s">
        <v>3440</v>
      </c>
      <c r="AB3320" s="22"/>
      <c r="AC3320" s="22">
        <v>1</v>
      </c>
      <c r="AD3320" s="22"/>
      <c r="AE3320" s="22">
        <f t="shared" si="2363"/>
        <v>888</v>
      </c>
      <c r="AF3320" s="22">
        <f t="shared" si="2364"/>
        <v>888</v>
      </c>
      <c r="AG3320" s="20"/>
      <c r="AH3320" s="22"/>
      <c r="AI3320" s="22"/>
      <c r="AJ3320" s="22">
        <f t="shared" si="2365"/>
        <v>888</v>
      </c>
      <c r="AK3320" s="22">
        <f>IF(O3320="(传统)XDSL",VLOOKUP(S3320,[2]直销续费率明细!C:I,7,FALSE)*1,IF(O3320="GPON+XDSL",VLOOKUP(S3320,[2]直销续费率明细!C:I,7,FALSE)*1,VLOOKUP(S3320,[2]直销续费率明细!C:I,5,FALSE)*1))</f>
        <v>0</v>
      </c>
      <c r="AL3320" s="22" t="s">
        <v>1300</v>
      </c>
      <c r="AM3320" s="22"/>
      <c r="AN3320" s="22"/>
      <c r="AO3320" s="22" t="s">
        <v>3441</v>
      </c>
      <c r="AP3320" s="22" t="s">
        <v>1301</v>
      </c>
      <c r="AS3320" s="20">
        <f>IF(Y3320&gt;=10,VLOOKUP(U3320,[2]提成计算!B:T,19,FALSE),VLOOKUP(U3320,[2]提成计算!B:T,18,FALSE))</f>
        <v>0.1</v>
      </c>
      <c r="AT3320" s="20">
        <f t="shared" si="2366"/>
        <v>88.800000000000011</v>
      </c>
      <c r="AU3320" s="20">
        <f t="shared" si="2367"/>
        <v>0</v>
      </c>
    </row>
    <row r="3321" spans="1:47" x14ac:dyDescent="0.15">
      <c r="A3321" s="21" t="s">
        <v>1273</v>
      </c>
      <c r="B3321" s="20" t="s">
        <v>918</v>
      </c>
      <c r="C3321" s="20" t="s">
        <v>1050</v>
      </c>
      <c r="D3321" s="20" t="s">
        <v>1070</v>
      </c>
      <c r="E3321" s="20" t="s">
        <v>1302</v>
      </c>
      <c r="F3321" s="20" t="s">
        <v>1250</v>
      </c>
      <c r="G3321" s="20" t="s">
        <v>4488</v>
      </c>
      <c r="H3321" s="20"/>
      <c r="I3321" s="20">
        <v>13602379469</v>
      </c>
      <c r="J3321" s="20" t="s">
        <v>924</v>
      </c>
      <c r="K3321" s="20" t="s">
        <v>1073</v>
      </c>
      <c r="L3321" s="20" t="s">
        <v>1299</v>
      </c>
      <c r="M3321" s="20">
        <v>888</v>
      </c>
      <c r="N3321" s="20">
        <v>888</v>
      </c>
      <c r="O3321" s="20" t="s">
        <v>927</v>
      </c>
      <c r="P3321" s="20" t="s">
        <v>50</v>
      </c>
      <c r="Q3321" s="28"/>
      <c r="R3321" s="21" t="s">
        <v>104</v>
      </c>
      <c r="S3321" s="25" t="s">
        <v>1304</v>
      </c>
      <c r="T3321" s="21" t="s">
        <v>3727</v>
      </c>
      <c r="U3321" s="21"/>
      <c r="V3321" s="46">
        <v>1</v>
      </c>
      <c r="W3321" s="26">
        <f t="shared" si="2362"/>
        <v>1</v>
      </c>
      <c r="Y3321" s="21">
        <v>12</v>
      </c>
      <c r="Z3321" s="22">
        <f t="shared" si="2310"/>
        <v>888</v>
      </c>
      <c r="AA3321" s="20" t="s">
        <v>3440</v>
      </c>
      <c r="AB3321" s="22"/>
      <c r="AC3321" s="22">
        <v>1</v>
      </c>
      <c r="AD3321" s="22"/>
      <c r="AE3321" s="22">
        <f t="shared" si="2363"/>
        <v>888</v>
      </c>
      <c r="AF3321" s="22">
        <f t="shared" si="2364"/>
        <v>888</v>
      </c>
      <c r="AG3321" s="20"/>
      <c r="AH3321" s="22"/>
      <c r="AI3321" s="22"/>
      <c r="AJ3321" s="22">
        <f t="shared" si="2365"/>
        <v>888</v>
      </c>
      <c r="AK3321" s="22">
        <f>IF(O3321="(传统)XDSL",VLOOKUP(S3321,[1]续费率明细!C:I,7,FALSE)*1,IF(O3321="GPON+XDSL",VLOOKUP(S3321,[1]续费率明细!C:I,7,FALSE)*1,VLOOKUP(S3321,[1]续费率明细!C:I,5,FALSE)*1))</f>
        <v>-40</v>
      </c>
      <c r="AL3321" s="22" t="s">
        <v>1309</v>
      </c>
      <c r="AM3321" s="22"/>
      <c r="AN3321" s="22"/>
      <c r="AO3321" s="22" t="s">
        <v>3441</v>
      </c>
      <c r="AP3321" s="22" t="s">
        <v>1301</v>
      </c>
      <c r="AS3321" s="20"/>
      <c r="AT3321" s="20"/>
      <c r="AU3321" s="20"/>
    </row>
    <row r="3322" spans="1:47" x14ac:dyDescent="0.15">
      <c r="A3322" s="21" t="s">
        <v>1273</v>
      </c>
      <c r="B3322" s="20" t="s">
        <v>918</v>
      </c>
      <c r="C3322" s="20" t="s">
        <v>1050</v>
      </c>
      <c r="D3322" s="20" t="s">
        <v>1078</v>
      </c>
      <c r="E3322" s="20" t="s">
        <v>1079</v>
      </c>
      <c r="F3322" s="20" t="s">
        <v>1250</v>
      </c>
      <c r="G3322" s="20" t="s">
        <v>4489</v>
      </c>
      <c r="H3322" s="20"/>
      <c r="I3322" s="20">
        <v>15814353958</v>
      </c>
      <c r="J3322" s="20" t="s">
        <v>924</v>
      </c>
      <c r="K3322" s="20" t="s">
        <v>1086</v>
      </c>
      <c r="L3322" s="20" t="s">
        <v>2137</v>
      </c>
      <c r="M3322" s="20">
        <v>1408</v>
      </c>
      <c r="N3322" s="20">
        <v>1408</v>
      </c>
      <c r="O3322" s="20" t="s">
        <v>927</v>
      </c>
      <c r="P3322" s="20" t="s">
        <v>50</v>
      </c>
      <c r="Q3322" s="28"/>
      <c r="R3322" s="21" t="s">
        <v>1082</v>
      </c>
      <c r="S3322" s="25" t="s">
        <v>1087</v>
      </c>
      <c r="T3322" s="21" t="s">
        <v>53</v>
      </c>
      <c r="U3322" s="21" t="s">
        <v>1088</v>
      </c>
      <c r="V3322" s="46">
        <v>1</v>
      </c>
      <c r="W3322" s="26">
        <f t="shared" si="2362"/>
        <v>1</v>
      </c>
      <c r="Y3322" s="21">
        <v>12</v>
      </c>
      <c r="Z3322" s="22">
        <f t="shared" si="2310"/>
        <v>1408</v>
      </c>
      <c r="AA3322" s="20" t="s">
        <v>3440</v>
      </c>
      <c r="AB3322" s="22"/>
      <c r="AC3322" s="22">
        <v>1</v>
      </c>
      <c r="AD3322" s="22"/>
      <c r="AE3322" s="22">
        <f t="shared" si="2363"/>
        <v>1408</v>
      </c>
      <c r="AF3322" s="22">
        <f t="shared" si="2364"/>
        <v>1408</v>
      </c>
      <c r="AG3322" s="20"/>
      <c r="AH3322" s="22"/>
      <c r="AI3322" s="22"/>
      <c r="AJ3322" s="22">
        <f t="shared" si="2365"/>
        <v>1408</v>
      </c>
      <c r="AK3322" s="22">
        <f>IF(O3322="(传统)XDSL",VLOOKUP(S3322,[2]直销续费率明细!C:I,7,FALSE)*1,IF(O3322="GPON+XDSL",VLOOKUP(S3322,[2]直销续费率明细!C:I,7,FALSE)*1,VLOOKUP(S3322,[2]直销续费率明细!C:I,5,FALSE)*1))</f>
        <v>25</v>
      </c>
      <c r="AL3322" s="22" t="s">
        <v>1309</v>
      </c>
      <c r="AM3322" s="22"/>
      <c r="AN3322" s="22"/>
      <c r="AO3322" s="22" t="s">
        <v>3441</v>
      </c>
      <c r="AP3322" s="22" t="s">
        <v>1301</v>
      </c>
      <c r="AS3322" s="20">
        <f>IF(Y3322&gt;=10,VLOOKUP(U3322,[2]提成计算!B:T,19,FALSE),VLOOKUP(U3322,[2]提成计算!B:T,18,FALSE))</f>
        <v>0.12</v>
      </c>
      <c r="AT3322" s="20">
        <f t="shared" ref="AT3322:AT3323" si="2368">IF(AD3322*AS3322&gt;0,AD3322*AS3322,AE3322*AS3322)</f>
        <v>168.95999999999998</v>
      </c>
      <c r="AU3322" s="20">
        <f t="shared" ref="AU3322:AU3323" si="2369">IF(AND(AK3322&lt;0,AK3322+AT3322&lt;0),-AT3322,AK3322)</f>
        <v>25</v>
      </c>
    </row>
    <row r="3323" spans="1:47" x14ac:dyDescent="0.15">
      <c r="A3323" s="21" t="s">
        <v>1273</v>
      </c>
      <c r="B3323" s="20" t="s">
        <v>918</v>
      </c>
      <c r="C3323" s="20" t="s">
        <v>1050</v>
      </c>
      <c r="D3323" s="20" t="s">
        <v>1051</v>
      </c>
      <c r="E3323" s="20" t="s">
        <v>1492</v>
      </c>
      <c r="F3323" s="20" t="s">
        <v>1250</v>
      </c>
      <c r="G3323" s="20" t="s">
        <v>4490</v>
      </c>
      <c r="H3323" s="20"/>
      <c r="I3323" s="20">
        <v>15920260607</v>
      </c>
      <c r="J3323" s="20" t="s">
        <v>924</v>
      </c>
      <c r="K3323" s="20" t="s">
        <v>202</v>
      </c>
      <c r="L3323" s="20" t="s">
        <v>2137</v>
      </c>
      <c r="M3323" s="20">
        <v>1408</v>
      </c>
      <c r="N3323" s="20">
        <v>1408</v>
      </c>
      <c r="O3323" s="20" t="s">
        <v>927</v>
      </c>
      <c r="P3323" s="20" t="s">
        <v>50</v>
      </c>
      <c r="Q3323" s="28"/>
      <c r="R3323" s="21" t="s">
        <v>121</v>
      </c>
      <c r="S3323" s="25" t="s">
        <v>1054</v>
      </c>
      <c r="T3323" s="21" t="s">
        <v>53</v>
      </c>
      <c r="U3323" s="21" t="s">
        <v>203</v>
      </c>
      <c r="V3323" s="46">
        <v>1</v>
      </c>
      <c r="W3323" s="26">
        <f t="shared" si="2362"/>
        <v>1</v>
      </c>
      <c r="Y3323" s="21">
        <v>12</v>
      </c>
      <c r="Z3323" s="22">
        <f t="shared" si="2310"/>
        <v>1408</v>
      </c>
      <c r="AA3323" s="20" t="s">
        <v>3440</v>
      </c>
      <c r="AB3323" s="22"/>
      <c r="AC3323" s="22">
        <v>1</v>
      </c>
      <c r="AD3323" s="22"/>
      <c r="AE3323" s="22">
        <f t="shared" si="2363"/>
        <v>1408</v>
      </c>
      <c r="AF3323" s="22">
        <f t="shared" si="2364"/>
        <v>1408</v>
      </c>
      <c r="AG3323" s="20"/>
      <c r="AH3323" s="22"/>
      <c r="AI3323" s="22"/>
      <c r="AJ3323" s="22">
        <f t="shared" si="2365"/>
        <v>1408</v>
      </c>
      <c r="AK3323" s="22">
        <f>IF(O3323="(传统)XDSL",VLOOKUP(S3323,[2]直销续费率明细!C:I,7,FALSE)*1,IF(O3323="GPON+XDSL",VLOOKUP(S3323,[2]直销续费率明细!C:I,7,FALSE)*1,VLOOKUP(S3323,[2]直销续费率明细!C:I,5,FALSE)*1))</f>
        <v>25</v>
      </c>
      <c r="AL3323" s="22" t="s">
        <v>1309</v>
      </c>
      <c r="AM3323" s="22"/>
      <c r="AN3323" s="22"/>
      <c r="AO3323" s="22" t="s">
        <v>3441</v>
      </c>
      <c r="AP3323" s="22" t="s">
        <v>1301</v>
      </c>
      <c r="AS3323" s="20">
        <f>IF(Y3323&gt;=10,VLOOKUP(U3323,[2]提成计算!B:T,19,FALSE),VLOOKUP(U3323,[2]提成计算!B:T,18,FALSE))</f>
        <v>0.09</v>
      </c>
      <c r="AT3323" s="20">
        <f t="shared" si="2368"/>
        <v>126.72</v>
      </c>
      <c r="AU3323" s="20">
        <f t="shared" si="2369"/>
        <v>25</v>
      </c>
    </row>
    <row r="3324" spans="1:47" x14ac:dyDescent="0.15">
      <c r="A3324" s="21" t="s">
        <v>1273</v>
      </c>
      <c r="B3324" s="20" t="s">
        <v>918</v>
      </c>
      <c r="C3324" s="20" t="s">
        <v>1050</v>
      </c>
      <c r="D3324" s="20" t="s">
        <v>1070</v>
      </c>
      <c r="E3324" s="20" t="s">
        <v>1710</v>
      </c>
      <c r="F3324" s="20" t="s">
        <v>1250</v>
      </c>
      <c r="G3324" s="20" t="s">
        <v>4491</v>
      </c>
      <c r="H3324" s="20"/>
      <c r="I3324" s="20">
        <v>13538571746</v>
      </c>
      <c r="J3324" s="20" t="s">
        <v>1268</v>
      </c>
      <c r="K3324" s="20" t="s">
        <v>3733</v>
      </c>
      <c r="L3324" s="20" t="s">
        <v>1358</v>
      </c>
      <c r="M3324" s="20">
        <v>1088</v>
      </c>
      <c r="N3324" s="20">
        <v>1088</v>
      </c>
      <c r="O3324" s="20" t="s">
        <v>927</v>
      </c>
      <c r="P3324" s="20" t="s">
        <v>50</v>
      </c>
      <c r="Q3324" s="28"/>
      <c r="R3324" s="21" t="s">
        <v>104</v>
      </c>
      <c r="S3324" s="21"/>
      <c r="T3324" s="21" t="s">
        <v>53</v>
      </c>
      <c r="U3324" s="21" t="s">
        <v>1712</v>
      </c>
      <c r="V3324" s="46">
        <v>1</v>
      </c>
      <c r="W3324" s="26">
        <f t="shared" si="2362"/>
        <v>1</v>
      </c>
      <c r="X3324" s="26">
        <f t="shared" ref="X3324:X3370" si="2370">V3324</f>
        <v>1</v>
      </c>
      <c r="Y3324" s="21">
        <v>10</v>
      </c>
      <c r="Z3324" s="22">
        <f t="shared" si="2310"/>
        <v>1088</v>
      </c>
      <c r="AA3324" s="20" t="s">
        <v>2218</v>
      </c>
      <c r="AB3324" s="22"/>
      <c r="AC3324" s="22">
        <v>1</v>
      </c>
      <c r="AD3324" s="22"/>
      <c r="AE3324" s="22">
        <f t="shared" si="2363"/>
        <v>1088</v>
      </c>
      <c r="AF3324" s="22">
        <f t="shared" si="2364"/>
        <v>1088</v>
      </c>
      <c r="AG3324" s="20">
        <f t="shared" ref="AG3324:AG3325" si="2371">N3324</f>
        <v>1088</v>
      </c>
      <c r="AH3324" s="20" t="str">
        <f>VLOOKUP(U3324,[1]提成计算!B:I,8,FALSE)</f>
        <v xml:space="preserve"> </v>
      </c>
      <c r="AI3324" s="20"/>
      <c r="AJ3324" s="22"/>
      <c r="AK3324" s="22"/>
      <c r="AM3324" s="22"/>
      <c r="AN3324" s="22"/>
      <c r="AO3324" s="22" t="s">
        <v>3441</v>
      </c>
      <c r="AP3324" s="22" t="s">
        <v>1301</v>
      </c>
      <c r="AS3324" s="20"/>
      <c r="AT3324" s="20"/>
      <c r="AU3324" s="20"/>
    </row>
    <row r="3325" spans="1:47" x14ac:dyDescent="0.15">
      <c r="A3325" s="21" t="s">
        <v>1273</v>
      </c>
      <c r="B3325" s="20" t="s">
        <v>918</v>
      </c>
      <c r="C3325" s="20" t="s">
        <v>1050</v>
      </c>
      <c r="D3325" s="20" t="s">
        <v>1078</v>
      </c>
      <c r="E3325" s="20" t="s">
        <v>1093</v>
      </c>
      <c r="F3325" s="20" t="s">
        <v>1250</v>
      </c>
      <c r="G3325" s="20" t="s">
        <v>4492</v>
      </c>
      <c r="H3325" s="20"/>
      <c r="I3325" s="20">
        <v>13713458912</v>
      </c>
      <c r="J3325" s="20" t="s">
        <v>1268</v>
      </c>
      <c r="K3325" s="20" t="s">
        <v>1086</v>
      </c>
      <c r="L3325" s="20" t="s">
        <v>1376</v>
      </c>
      <c r="M3325" s="20">
        <v>1088</v>
      </c>
      <c r="N3325" s="20">
        <v>1088</v>
      </c>
      <c r="O3325" s="20" t="s">
        <v>927</v>
      </c>
      <c r="P3325" s="20" t="s">
        <v>50</v>
      </c>
      <c r="Q3325" s="28"/>
      <c r="R3325" s="21" t="s">
        <v>1082</v>
      </c>
      <c r="S3325" s="21"/>
      <c r="T3325" s="21" t="s">
        <v>53</v>
      </c>
      <c r="U3325" s="21" t="s">
        <v>1088</v>
      </c>
      <c r="V3325" s="46">
        <v>1</v>
      </c>
      <c r="W3325" s="26">
        <f t="shared" si="2362"/>
        <v>1</v>
      </c>
      <c r="X3325" s="26">
        <f t="shared" si="2370"/>
        <v>1</v>
      </c>
      <c r="Y3325" s="21">
        <v>10</v>
      </c>
      <c r="Z3325" s="22">
        <f t="shared" si="2310"/>
        <v>1088</v>
      </c>
      <c r="AA3325" s="20" t="s">
        <v>3440</v>
      </c>
      <c r="AB3325" s="22"/>
      <c r="AC3325" s="22">
        <v>1</v>
      </c>
      <c r="AD3325" s="22"/>
      <c r="AE3325" s="22">
        <f t="shared" si="2363"/>
        <v>1088</v>
      </c>
      <c r="AF3325" s="22">
        <f t="shared" si="2364"/>
        <v>1088</v>
      </c>
      <c r="AG3325" s="20">
        <f t="shared" si="2371"/>
        <v>1088</v>
      </c>
      <c r="AH3325" s="20" t="str">
        <f>VLOOKUP(U3325,[1]提成计算!B:I,8,FALSE)</f>
        <v xml:space="preserve"> </v>
      </c>
      <c r="AI3325" s="20"/>
      <c r="AJ3325" s="22"/>
      <c r="AK3325" s="22"/>
      <c r="AM3325" s="22"/>
      <c r="AN3325" s="22"/>
      <c r="AO3325" s="22" t="s">
        <v>3441</v>
      </c>
      <c r="AP3325" s="22" t="s">
        <v>1301</v>
      </c>
      <c r="AS3325" s="20"/>
      <c r="AT3325" s="20"/>
      <c r="AU3325" s="20"/>
    </row>
    <row r="3326" spans="1:47" x14ac:dyDescent="0.15">
      <c r="A3326" s="21" t="s">
        <v>1273</v>
      </c>
      <c r="B3326" s="20" t="s">
        <v>918</v>
      </c>
      <c r="C3326" s="20" t="s">
        <v>1050</v>
      </c>
      <c r="D3326" s="20" t="s">
        <v>1070</v>
      </c>
      <c r="E3326" s="20" t="s">
        <v>4053</v>
      </c>
      <c r="F3326" s="20" t="s">
        <v>1250</v>
      </c>
      <c r="G3326" s="20" t="s">
        <v>4493</v>
      </c>
      <c r="H3326" s="20"/>
      <c r="I3326" s="20">
        <v>13686086217</v>
      </c>
      <c r="J3326" s="20" t="s">
        <v>924</v>
      </c>
      <c r="K3326" s="20" t="s">
        <v>3729</v>
      </c>
      <c r="L3326" s="20" t="s">
        <v>1299</v>
      </c>
      <c r="M3326" s="20">
        <v>888</v>
      </c>
      <c r="N3326" s="20">
        <v>888</v>
      </c>
      <c r="O3326" s="20" t="s">
        <v>927</v>
      </c>
      <c r="P3326" s="20" t="s">
        <v>50</v>
      </c>
      <c r="Q3326" s="28"/>
      <c r="R3326" s="21" t="s">
        <v>104</v>
      </c>
      <c r="S3326" s="25" t="s">
        <v>1304</v>
      </c>
      <c r="T3326" s="21" t="s">
        <v>53</v>
      </c>
      <c r="U3326" s="21" t="s">
        <v>3730</v>
      </c>
      <c r="V3326" s="46">
        <v>1</v>
      </c>
      <c r="W3326" s="26">
        <f t="shared" si="2362"/>
        <v>1</v>
      </c>
      <c r="Y3326" s="21">
        <v>12</v>
      </c>
      <c r="Z3326" s="22">
        <f t="shared" ref="Z3326:Z3389" si="2372">N3326</f>
        <v>888</v>
      </c>
      <c r="AA3326" s="20" t="s">
        <v>3440</v>
      </c>
      <c r="AB3326" s="22"/>
      <c r="AC3326" s="22">
        <v>1</v>
      </c>
      <c r="AD3326" s="22"/>
      <c r="AE3326" s="22">
        <f t="shared" si="2363"/>
        <v>888</v>
      </c>
      <c r="AF3326" s="22">
        <f t="shared" si="2364"/>
        <v>888</v>
      </c>
      <c r="AG3326" s="20"/>
      <c r="AH3326" s="22"/>
      <c r="AI3326" s="22"/>
      <c r="AJ3326" s="22">
        <f t="shared" ref="AJ3326:AJ3327" si="2373">N3326</f>
        <v>888</v>
      </c>
      <c r="AK3326" s="22">
        <f>IF(O3326="(传统)XDSL",VLOOKUP(S3326,[2]直销续费率明细!C:I,7,FALSE)*1,IF(O3326="GPON+XDSL",VLOOKUP(S3326,[2]直销续费率明细!C:I,7,FALSE)*1,VLOOKUP(S3326,[2]直销续费率明细!C:I,5,FALSE)*1))</f>
        <v>-40</v>
      </c>
      <c r="AL3326" s="22" t="s">
        <v>1300</v>
      </c>
      <c r="AM3326" s="22"/>
      <c r="AN3326" s="22"/>
      <c r="AO3326" s="22" t="s">
        <v>3441</v>
      </c>
      <c r="AP3326" s="22" t="s">
        <v>1301</v>
      </c>
      <c r="AS3326" s="20">
        <f>IF(Y3326&gt;=10,VLOOKUP(U3326,[2]提成计算!B:T,19,FALSE),VLOOKUP(U3326,[2]提成计算!B:T,18,FALSE))</f>
        <v>0.09</v>
      </c>
      <c r="AT3326" s="20">
        <f t="shared" ref="AT3326:AT3327" si="2374">IF(AD3326*AS3326&gt;0,AD3326*AS3326,AE3326*AS3326)</f>
        <v>79.92</v>
      </c>
      <c r="AU3326" s="20">
        <f t="shared" ref="AU3326:AU3327" si="2375">IF(AND(AK3326&lt;0,AK3326+AT3326&lt;0),-AT3326,AK3326)</f>
        <v>-40</v>
      </c>
    </row>
    <row r="3327" spans="1:47" x14ac:dyDescent="0.15">
      <c r="A3327" s="21" t="s">
        <v>1273</v>
      </c>
      <c r="B3327" s="20" t="s">
        <v>918</v>
      </c>
      <c r="C3327" s="20" t="s">
        <v>1050</v>
      </c>
      <c r="D3327" s="20" t="s">
        <v>1070</v>
      </c>
      <c r="E3327" s="20" t="s">
        <v>1302</v>
      </c>
      <c r="F3327" s="20" t="s">
        <v>1250</v>
      </c>
      <c r="G3327" s="20" t="s">
        <v>2479</v>
      </c>
      <c r="H3327" s="20"/>
      <c r="I3327" s="20">
        <v>13790685616</v>
      </c>
      <c r="J3327" s="20" t="s">
        <v>924</v>
      </c>
      <c r="K3327" s="20" t="s">
        <v>3729</v>
      </c>
      <c r="L3327" s="20" t="s">
        <v>1299</v>
      </c>
      <c r="M3327" s="20">
        <v>888</v>
      </c>
      <c r="N3327" s="20">
        <v>888</v>
      </c>
      <c r="O3327" s="20" t="s">
        <v>927</v>
      </c>
      <c r="P3327" s="20" t="s">
        <v>50</v>
      </c>
      <c r="Q3327" s="28"/>
      <c r="R3327" s="21" t="s">
        <v>104</v>
      </c>
      <c r="S3327" s="25" t="s">
        <v>1304</v>
      </c>
      <c r="T3327" s="21" t="s">
        <v>53</v>
      </c>
      <c r="U3327" s="21" t="s">
        <v>3730</v>
      </c>
      <c r="V3327" s="46">
        <v>1</v>
      </c>
      <c r="W3327" s="26">
        <f t="shared" si="2362"/>
        <v>1</v>
      </c>
      <c r="Y3327" s="21">
        <v>12</v>
      </c>
      <c r="Z3327" s="22">
        <f t="shared" si="2372"/>
        <v>888</v>
      </c>
      <c r="AA3327" s="20" t="s">
        <v>3440</v>
      </c>
      <c r="AB3327" s="22"/>
      <c r="AC3327" s="22">
        <v>1</v>
      </c>
      <c r="AD3327" s="22"/>
      <c r="AE3327" s="22">
        <f t="shared" si="2363"/>
        <v>888</v>
      </c>
      <c r="AF3327" s="22">
        <f t="shared" si="2364"/>
        <v>888</v>
      </c>
      <c r="AG3327" s="20"/>
      <c r="AH3327" s="22"/>
      <c r="AI3327" s="22"/>
      <c r="AJ3327" s="22">
        <f t="shared" si="2373"/>
        <v>888</v>
      </c>
      <c r="AK3327" s="22">
        <f>IF(O3327="(传统)XDSL",VLOOKUP(S3327,[2]直销续费率明细!C:I,7,FALSE)*1,IF(O3327="GPON+XDSL",VLOOKUP(S3327,[2]直销续费率明细!C:I,7,FALSE)*1,VLOOKUP(S3327,[2]直销续费率明细!C:I,5,FALSE)*1))</f>
        <v>-40</v>
      </c>
      <c r="AL3327" s="22" t="s">
        <v>1309</v>
      </c>
      <c r="AM3327" s="22"/>
      <c r="AN3327" s="22"/>
      <c r="AO3327" s="22" t="s">
        <v>3441</v>
      </c>
      <c r="AP3327" s="22" t="s">
        <v>1301</v>
      </c>
      <c r="AS3327" s="20">
        <f>IF(Y3327&gt;=10,VLOOKUP(U3327,[2]提成计算!B:T,19,FALSE),VLOOKUP(U3327,[2]提成计算!B:T,18,FALSE))</f>
        <v>0.09</v>
      </c>
      <c r="AT3327" s="20">
        <f t="shared" si="2374"/>
        <v>79.92</v>
      </c>
      <c r="AU3327" s="20">
        <f t="shared" si="2375"/>
        <v>-40</v>
      </c>
    </row>
    <row r="3328" spans="1:47" x14ac:dyDescent="0.15">
      <c r="A3328" s="21" t="s">
        <v>1273</v>
      </c>
      <c r="B3328" s="20" t="s">
        <v>918</v>
      </c>
      <c r="C3328" s="20" t="s">
        <v>1050</v>
      </c>
      <c r="D3328" s="20" t="s">
        <v>1065</v>
      </c>
      <c r="E3328" s="20" t="s">
        <v>1552</v>
      </c>
      <c r="F3328" s="20" t="s">
        <v>1250</v>
      </c>
      <c r="G3328" s="20" t="s">
        <v>4494</v>
      </c>
      <c r="H3328" s="20"/>
      <c r="I3328" s="20">
        <v>13568923855</v>
      </c>
      <c r="J3328" s="20" t="s">
        <v>1268</v>
      </c>
      <c r="K3328" s="20" t="s">
        <v>1092</v>
      </c>
      <c r="L3328" s="20" t="s">
        <v>1358</v>
      </c>
      <c r="M3328" s="20">
        <v>1088</v>
      </c>
      <c r="N3328" s="20">
        <v>1088</v>
      </c>
      <c r="O3328" s="20" t="s">
        <v>927</v>
      </c>
      <c r="P3328" s="20" t="s">
        <v>50</v>
      </c>
      <c r="Q3328" s="28"/>
      <c r="R3328" s="21" t="s">
        <v>69</v>
      </c>
      <c r="S3328" s="21"/>
      <c r="T3328" s="21" t="s">
        <v>53</v>
      </c>
      <c r="U3328" s="21" t="s">
        <v>375</v>
      </c>
      <c r="V3328" s="46">
        <v>1</v>
      </c>
      <c r="W3328" s="26">
        <f t="shared" si="2362"/>
        <v>1</v>
      </c>
      <c r="X3328" s="26">
        <f t="shared" si="2370"/>
        <v>1</v>
      </c>
      <c r="Y3328" s="21">
        <v>10</v>
      </c>
      <c r="Z3328" s="22">
        <f t="shared" si="2372"/>
        <v>1088</v>
      </c>
      <c r="AA3328" s="20" t="s">
        <v>3440</v>
      </c>
      <c r="AB3328" s="22"/>
      <c r="AC3328" s="22">
        <v>1</v>
      </c>
      <c r="AD3328" s="22"/>
      <c r="AE3328" s="22">
        <f t="shared" si="2363"/>
        <v>1088</v>
      </c>
      <c r="AF3328" s="22">
        <f t="shared" si="2364"/>
        <v>1088</v>
      </c>
      <c r="AG3328" s="20">
        <f t="shared" ref="AG3328:AG3332" si="2376">N3328</f>
        <v>1088</v>
      </c>
      <c r="AH3328" s="20" t="str">
        <f>VLOOKUP(U3328,[1]提成计算!B:I,8,FALSE)</f>
        <v xml:space="preserve"> </v>
      </c>
      <c r="AI3328" s="20"/>
      <c r="AJ3328" s="22"/>
      <c r="AK3328" s="22"/>
      <c r="AM3328" s="22"/>
      <c r="AN3328" s="22"/>
      <c r="AO3328" s="22" t="s">
        <v>3441</v>
      </c>
      <c r="AP3328" s="22" t="s">
        <v>1301</v>
      </c>
      <c r="AS3328" s="20"/>
      <c r="AT3328" s="20"/>
      <c r="AU3328" s="20"/>
    </row>
    <row r="3329" spans="1:47" x14ac:dyDescent="0.15">
      <c r="A3329" s="21" t="s">
        <v>1273</v>
      </c>
      <c r="B3329" s="20" t="s">
        <v>918</v>
      </c>
      <c r="C3329" s="20" t="s">
        <v>1050</v>
      </c>
      <c r="D3329" s="20" t="s">
        <v>1078</v>
      </c>
      <c r="E3329" s="20" t="s">
        <v>1079</v>
      </c>
      <c r="F3329" s="20" t="s">
        <v>1250</v>
      </c>
      <c r="G3329" s="20" t="s">
        <v>4495</v>
      </c>
      <c r="H3329" s="20"/>
      <c r="I3329" s="20">
        <v>13509214616</v>
      </c>
      <c r="J3329" s="20" t="s">
        <v>3444</v>
      </c>
      <c r="K3329" s="20" t="s">
        <v>1081</v>
      </c>
      <c r="L3329" s="20" t="s">
        <v>1358</v>
      </c>
      <c r="M3329" s="20">
        <v>1088</v>
      </c>
      <c r="N3329" s="20">
        <v>1088</v>
      </c>
      <c r="O3329" s="20" t="s">
        <v>927</v>
      </c>
      <c r="P3329" s="20" t="s">
        <v>50</v>
      </c>
      <c r="Q3329" s="28" t="s">
        <v>3444</v>
      </c>
      <c r="R3329" s="21" t="s">
        <v>1082</v>
      </c>
      <c r="S3329" s="21"/>
      <c r="T3329" s="21" t="s">
        <v>53</v>
      </c>
      <c r="U3329" s="21" t="s">
        <v>1083</v>
      </c>
      <c r="V3329" s="46">
        <v>1</v>
      </c>
      <c r="W3329" s="26">
        <f t="shared" si="2362"/>
        <v>1</v>
      </c>
      <c r="X3329" s="26">
        <f t="shared" si="2370"/>
        <v>1</v>
      </c>
      <c r="Y3329" s="21">
        <v>10</v>
      </c>
      <c r="Z3329" s="22">
        <f t="shared" si="2372"/>
        <v>1088</v>
      </c>
      <c r="AA3329" s="20" t="s">
        <v>3440</v>
      </c>
      <c r="AB3329" s="22"/>
      <c r="AC3329" s="22">
        <v>1</v>
      </c>
      <c r="AD3329" s="22"/>
      <c r="AE3329" s="22">
        <f t="shared" si="2363"/>
        <v>1088</v>
      </c>
      <c r="AF3329" s="22">
        <f t="shared" si="2364"/>
        <v>1088</v>
      </c>
      <c r="AG3329" s="20">
        <f t="shared" si="2376"/>
        <v>1088</v>
      </c>
      <c r="AH3329" s="20" t="str">
        <f>VLOOKUP(U3329,[1]提成计算!B:I,8,FALSE)</f>
        <v xml:space="preserve"> </v>
      </c>
      <c r="AI3329" s="20"/>
      <c r="AJ3329" s="22"/>
      <c r="AK3329" s="22"/>
      <c r="AM3329" s="22"/>
      <c r="AN3329" s="22"/>
      <c r="AO3329" s="22" t="s">
        <v>3441</v>
      </c>
      <c r="AP3329" s="22" t="s">
        <v>1301</v>
      </c>
      <c r="AS3329" s="20"/>
      <c r="AT3329" s="20"/>
      <c r="AU3329" s="20"/>
    </row>
    <row r="3330" spans="1:47" x14ac:dyDescent="0.15">
      <c r="A3330" s="21" t="s">
        <v>1273</v>
      </c>
      <c r="B3330" s="20" t="s">
        <v>918</v>
      </c>
      <c r="C3330" s="20" t="s">
        <v>1050</v>
      </c>
      <c r="D3330" s="20" t="s">
        <v>1065</v>
      </c>
      <c r="E3330" s="20" t="s">
        <v>1066</v>
      </c>
      <c r="F3330" s="20" t="s">
        <v>1250</v>
      </c>
      <c r="G3330" s="20" t="s">
        <v>4496</v>
      </c>
      <c r="H3330" s="20"/>
      <c r="I3330" s="20">
        <v>13612658475</v>
      </c>
      <c r="J3330" s="20" t="s">
        <v>1268</v>
      </c>
      <c r="K3330" s="20" t="s">
        <v>3739</v>
      </c>
      <c r="L3330" s="20" t="s">
        <v>1358</v>
      </c>
      <c r="M3330" s="20">
        <v>1088</v>
      </c>
      <c r="N3330" s="20">
        <v>1088</v>
      </c>
      <c r="O3330" s="20" t="s">
        <v>927</v>
      </c>
      <c r="P3330" s="20" t="s">
        <v>50</v>
      </c>
      <c r="Q3330" s="28"/>
      <c r="R3330" s="21" t="s">
        <v>69</v>
      </c>
      <c r="S3330" s="21"/>
      <c r="T3330" s="21" t="s">
        <v>53</v>
      </c>
      <c r="U3330" s="21" t="s">
        <v>1803</v>
      </c>
      <c r="V3330" s="46">
        <v>1</v>
      </c>
      <c r="W3330" s="26">
        <f t="shared" si="2362"/>
        <v>1</v>
      </c>
      <c r="X3330" s="26">
        <f t="shared" si="2370"/>
        <v>1</v>
      </c>
      <c r="Y3330" s="21">
        <v>10</v>
      </c>
      <c r="Z3330" s="22">
        <f t="shared" si="2372"/>
        <v>1088</v>
      </c>
      <c r="AA3330" s="20" t="s">
        <v>3440</v>
      </c>
      <c r="AB3330" s="22"/>
      <c r="AC3330" s="22">
        <v>1</v>
      </c>
      <c r="AD3330" s="22"/>
      <c r="AE3330" s="22">
        <f t="shared" si="2363"/>
        <v>1088</v>
      </c>
      <c r="AF3330" s="22">
        <f t="shared" si="2364"/>
        <v>1088</v>
      </c>
      <c r="AG3330" s="20">
        <f t="shared" si="2376"/>
        <v>1088</v>
      </c>
      <c r="AH3330" s="20" t="str">
        <f>VLOOKUP(U3330,[1]提成计算!B:I,8,FALSE)</f>
        <v xml:space="preserve"> </v>
      </c>
      <c r="AI3330" s="20"/>
      <c r="AJ3330" s="22"/>
      <c r="AK3330" s="22"/>
      <c r="AM3330" s="22"/>
      <c r="AN3330" s="22"/>
      <c r="AO3330" s="22" t="s">
        <v>3441</v>
      </c>
      <c r="AP3330" s="22" t="s">
        <v>1301</v>
      </c>
      <c r="AS3330" s="20"/>
      <c r="AT3330" s="20"/>
      <c r="AU3330" s="20"/>
    </row>
    <row r="3331" spans="1:47" x14ac:dyDescent="0.15">
      <c r="A3331" s="21" t="s">
        <v>1273</v>
      </c>
      <c r="B3331" s="20" t="s">
        <v>918</v>
      </c>
      <c r="C3331" s="20" t="s">
        <v>1050</v>
      </c>
      <c r="D3331" s="20" t="s">
        <v>1065</v>
      </c>
      <c r="E3331" s="20" t="s">
        <v>3766</v>
      </c>
      <c r="F3331" s="20" t="s">
        <v>1250</v>
      </c>
      <c r="G3331" s="20" t="s">
        <v>4497</v>
      </c>
      <c r="H3331" s="20"/>
      <c r="I3331" s="20">
        <v>18825592813</v>
      </c>
      <c r="J3331" s="20" t="s">
        <v>1268</v>
      </c>
      <c r="K3331" s="20" t="s">
        <v>381</v>
      </c>
      <c r="L3331" s="20" t="s">
        <v>1960</v>
      </c>
      <c r="M3331" s="20">
        <v>400</v>
      </c>
      <c r="N3331" s="20">
        <v>400</v>
      </c>
      <c r="O3331" s="20" t="s">
        <v>927</v>
      </c>
      <c r="P3331" s="20" t="s">
        <v>50</v>
      </c>
      <c r="Q3331" s="28"/>
      <c r="R3331" s="21" t="s">
        <v>69</v>
      </c>
      <c r="S3331" s="21"/>
      <c r="T3331" s="21" t="s">
        <v>53</v>
      </c>
      <c r="U3331" s="21" t="s">
        <v>382</v>
      </c>
      <c r="V3331" s="46">
        <v>0.5</v>
      </c>
      <c r="W3331" s="26">
        <f t="shared" si="2362"/>
        <v>0.5</v>
      </c>
      <c r="X3331" s="26">
        <f t="shared" si="2370"/>
        <v>0.5</v>
      </c>
      <c r="Y3331" s="21">
        <v>4</v>
      </c>
      <c r="Z3331" s="22">
        <f t="shared" si="2372"/>
        <v>400</v>
      </c>
      <c r="AA3331" s="20" t="s">
        <v>3440</v>
      </c>
      <c r="AB3331" s="22">
        <v>1</v>
      </c>
      <c r="AC3331" s="22"/>
      <c r="AD3331" s="22">
        <f>N3331</f>
        <v>400</v>
      </c>
      <c r="AE3331" s="22"/>
      <c r="AF3331" s="22">
        <f t="shared" si="2364"/>
        <v>400</v>
      </c>
      <c r="AG3331" s="20">
        <f t="shared" si="2376"/>
        <v>400</v>
      </c>
      <c r="AH3331" s="20" t="str">
        <f>VLOOKUP(U3331,[1]提成计算!B:I,8,FALSE)</f>
        <v xml:space="preserve"> </v>
      </c>
      <c r="AI3331" s="20"/>
      <c r="AJ3331" s="22"/>
      <c r="AK3331" s="22"/>
      <c r="AM3331" s="22"/>
      <c r="AN3331" s="22"/>
      <c r="AO3331" s="22" t="s">
        <v>2216</v>
      </c>
      <c r="AP3331" s="22" t="s">
        <v>1961</v>
      </c>
      <c r="AS3331" s="20"/>
      <c r="AT3331" s="20"/>
      <c r="AU3331" s="20"/>
    </row>
    <row r="3332" spans="1:47" x14ac:dyDescent="0.15">
      <c r="A3332" s="21" t="s">
        <v>1273</v>
      </c>
      <c r="B3332" s="20" t="s">
        <v>918</v>
      </c>
      <c r="C3332" s="20" t="s">
        <v>1050</v>
      </c>
      <c r="D3332" s="20" t="s">
        <v>1065</v>
      </c>
      <c r="E3332" s="20" t="s">
        <v>1066</v>
      </c>
      <c r="F3332" s="20" t="s">
        <v>1250</v>
      </c>
      <c r="G3332" s="20" t="s">
        <v>4498</v>
      </c>
      <c r="H3332" s="20"/>
      <c r="I3332" s="20">
        <v>18969952539</v>
      </c>
      <c r="J3332" s="20" t="s">
        <v>1268</v>
      </c>
      <c r="K3332" s="20" t="s">
        <v>3739</v>
      </c>
      <c r="L3332" s="20" t="s">
        <v>1358</v>
      </c>
      <c r="M3332" s="20">
        <v>1088</v>
      </c>
      <c r="N3332" s="20">
        <v>1088</v>
      </c>
      <c r="O3332" s="20" t="s">
        <v>927</v>
      </c>
      <c r="P3332" s="20" t="s">
        <v>50</v>
      </c>
      <c r="Q3332" s="28"/>
      <c r="R3332" s="21" t="s">
        <v>69</v>
      </c>
      <c r="S3332" s="21"/>
      <c r="T3332" s="21" t="s">
        <v>53</v>
      </c>
      <c r="U3332" s="21" t="s">
        <v>1803</v>
      </c>
      <c r="V3332" s="46">
        <v>1</v>
      </c>
      <c r="W3332" s="26">
        <f t="shared" si="2362"/>
        <v>1</v>
      </c>
      <c r="X3332" s="26">
        <f t="shared" si="2370"/>
        <v>1</v>
      </c>
      <c r="Y3332" s="21">
        <v>10</v>
      </c>
      <c r="Z3332" s="22">
        <f t="shared" si="2372"/>
        <v>1088</v>
      </c>
      <c r="AA3332" s="20" t="s">
        <v>2218</v>
      </c>
      <c r="AB3332" s="22"/>
      <c r="AC3332" s="22">
        <v>1</v>
      </c>
      <c r="AD3332" s="22"/>
      <c r="AE3332" s="22">
        <f t="shared" ref="AE3332:AE3333" si="2377">N3332</f>
        <v>1088</v>
      </c>
      <c r="AF3332" s="22">
        <f t="shared" si="2364"/>
        <v>1088</v>
      </c>
      <c r="AG3332" s="20">
        <f t="shared" si="2376"/>
        <v>1088</v>
      </c>
      <c r="AH3332" s="20" t="str">
        <f>VLOOKUP(U3332,[1]提成计算!B:I,8,FALSE)</f>
        <v xml:space="preserve"> </v>
      </c>
      <c r="AI3332" s="20"/>
      <c r="AJ3332" s="22"/>
      <c r="AK3332" s="22"/>
      <c r="AM3332" s="22"/>
      <c r="AN3332" s="22"/>
      <c r="AO3332" s="22" t="s">
        <v>3441</v>
      </c>
      <c r="AP3332" s="22" t="s">
        <v>1301</v>
      </c>
      <c r="AS3332" s="20"/>
      <c r="AT3332" s="20"/>
      <c r="AU3332" s="20"/>
    </row>
    <row r="3333" spans="1:47" x14ac:dyDescent="0.15">
      <c r="A3333" s="21" t="s">
        <v>1273</v>
      </c>
      <c r="B3333" s="20" t="s">
        <v>918</v>
      </c>
      <c r="C3333" s="20" t="s">
        <v>1050</v>
      </c>
      <c r="D3333" s="20" t="s">
        <v>1065</v>
      </c>
      <c r="E3333" s="20" t="s">
        <v>3766</v>
      </c>
      <c r="F3333" s="20" t="s">
        <v>1250</v>
      </c>
      <c r="G3333" s="20" t="s">
        <v>4499</v>
      </c>
      <c r="H3333" s="20"/>
      <c r="I3333" s="20">
        <v>18865168169</v>
      </c>
      <c r="J3333" s="20" t="s">
        <v>924</v>
      </c>
      <c r="K3333" s="20" t="s">
        <v>68</v>
      </c>
      <c r="L3333" s="20" t="s">
        <v>2268</v>
      </c>
      <c r="M3333" s="20">
        <v>1398</v>
      </c>
      <c r="N3333" s="20">
        <v>1398</v>
      </c>
      <c r="O3333" s="20" t="s">
        <v>927</v>
      </c>
      <c r="P3333" s="20" t="s">
        <v>50</v>
      </c>
      <c r="Q3333" s="28"/>
      <c r="R3333" s="21" t="s">
        <v>69</v>
      </c>
      <c r="S3333" s="25" t="s">
        <v>4147</v>
      </c>
      <c r="T3333" s="21" t="s">
        <v>53</v>
      </c>
      <c r="U3333" s="21" t="s">
        <v>70</v>
      </c>
      <c r="V3333" s="46">
        <v>1</v>
      </c>
      <c r="W3333" s="26">
        <f t="shared" si="2362"/>
        <v>1</v>
      </c>
      <c r="Y3333" s="21">
        <v>20</v>
      </c>
      <c r="Z3333" s="22">
        <f t="shared" si="2372"/>
        <v>1398</v>
      </c>
      <c r="AA3333" s="20" t="s">
        <v>3440</v>
      </c>
      <c r="AB3333" s="22"/>
      <c r="AC3333" s="22">
        <v>1</v>
      </c>
      <c r="AD3333" s="22"/>
      <c r="AE3333" s="22">
        <f t="shared" si="2377"/>
        <v>1398</v>
      </c>
      <c r="AF3333" s="22">
        <f t="shared" si="2364"/>
        <v>1398</v>
      </c>
      <c r="AG3333" s="20"/>
      <c r="AH3333" s="22"/>
      <c r="AI3333" s="22"/>
      <c r="AJ3333" s="22">
        <f t="shared" ref="AJ3333:AJ3338" si="2378">N3333</f>
        <v>1398</v>
      </c>
      <c r="AK3333" s="22">
        <f>IF(O3333="(传统)XDSL",VLOOKUP(S3333,[2]直销续费率明细!C:I,7,FALSE)*1,IF(O3333="GPON+XDSL",VLOOKUP(S3333,[2]直销续费率明细!C:I,7,FALSE)*1,VLOOKUP(S3333,[2]直销续费率明细!C:I,5,FALSE)*1))</f>
        <v>-40</v>
      </c>
      <c r="AL3333" s="22" t="s">
        <v>1300</v>
      </c>
      <c r="AM3333" s="22"/>
      <c r="AN3333" s="22"/>
      <c r="AO3333" s="22" t="s">
        <v>3441</v>
      </c>
      <c r="AP3333" s="22" t="s">
        <v>1301</v>
      </c>
      <c r="AS3333" s="20">
        <f>IF(Y3333&gt;=10,VLOOKUP(U3333,[2]提成计算!B:T,19,FALSE),VLOOKUP(U3333,[2]提成计算!B:T,18,FALSE))</f>
        <v>0.09</v>
      </c>
      <c r="AT3333" s="20">
        <f t="shared" ref="AT3333:AT3338" si="2379">IF(AD3333*AS3333&gt;0,AD3333*AS3333,AE3333*AS3333)</f>
        <v>125.82</v>
      </c>
      <c r="AU3333" s="20">
        <f t="shared" ref="AU3333:AU3334" si="2380">IF(AND(AK3333&lt;0,AK3333+AT3333&lt;0),-AT3333,AK3333)</f>
        <v>-40</v>
      </c>
    </row>
    <row r="3334" spans="1:47" x14ac:dyDescent="0.15">
      <c r="A3334" s="21" t="s">
        <v>1273</v>
      </c>
      <c r="B3334" s="20" t="s">
        <v>918</v>
      </c>
      <c r="C3334" s="20" t="s">
        <v>1050</v>
      </c>
      <c r="D3334" s="20" t="s">
        <v>1062</v>
      </c>
      <c r="E3334" s="20" t="s">
        <v>1055</v>
      </c>
      <c r="F3334" s="20" t="s">
        <v>1250</v>
      </c>
      <c r="G3334" s="20" t="s">
        <v>4500</v>
      </c>
      <c r="H3334" s="20"/>
      <c r="I3334" s="20">
        <v>15017865574</v>
      </c>
      <c r="J3334" s="20" t="s">
        <v>924</v>
      </c>
      <c r="K3334" s="20" t="s">
        <v>3757</v>
      </c>
      <c r="L3334" s="20" t="s">
        <v>1918</v>
      </c>
      <c r="M3334" s="20">
        <v>680</v>
      </c>
      <c r="N3334" s="20">
        <v>680</v>
      </c>
      <c r="O3334" s="20" t="s">
        <v>1262</v>
      </c>
      <c r="P3334" s="20" t="s">
        <v>50</v>
      </c>
      <c r="Q3334" s="28"/>
      <c r="R3334" s="21" t="s">
        <v>69</v>
      </c>
      <c r="S3334" s="25" t="s">
        <v>1060</v>
      </c>
      <c r="T3334" s="21" t="s">
        <v>53</v>
      </c>
      <c r="U3334" s="21" t="s">
        <v>1061</v>
      </c>
      <c r="V3334" s="46">
        <v>1</v>
      </c>
      <c r="W3334" s="26">
        <f t="shared" si="2362"/>
        <v>1</v>
      </c>
      <c r="Y3334" s="21">
        <v>4</v>
      </c>
      <c r="Z3334" s="22">
        <f t="shared" si="2372"/>
        <v>680</v>
      </c>
      <c r="AA3334" s="20" t="s">
        <v>3440</v>
      </c>
      <c r="AB3334" s="22">
        <v>1</v>
      </c>
      <c r="AC3334" s="22"/>
      <c r="AD3334" s="22">
        <f>N3334</f>
        <v>680</v>
      </c>
      <c r="AE3334" s="22"/>
      <c r="AF3334" s="22">
        <f t="shared" si="2364"/>
        <v>680</v>
      </c>
      <c r="AG3334" s="20"/>
      <c r="AH3334" s="22"/>
      <c r="AI3334" s="22"/>
      <c r="AJ3334" s="22">
        <f t="shared" si="2378"/>
        <v>680</v>
      </c>
      <c r="AK3334" s="22">
        <f>IF(O3334="(传统)XDSL",VLOOKUP(S3334,[2]直销续费率明细!C:I,7,FALSE)*1,IF(O3334="GPON+XDSL",VLOOKUP(S3334,[2]直销续费率明细!C:I,7,FALSE)*1,VLOOKUP(S3334,[2]直销续费率明细!C:I,5,FALSE)*1))</f>
        <v>-40</v>
      </c>
      <c r="AL3334" s="22" t="s">
        <v>1309</v>
      </c>
      <c r="AM3334" s="22"/>
      <c r="AN3334" s="22"/>
      <c r="AO3334" s="22" t="s">
        <v>3441</v>
      </c>
      <c r="AP3334" s="22" t="s">
        <v>3460</v>
      </c>
      <c r="AS3334" s="20">
        <f>IF(Y3334&gt;=10,VLOOKUP(U3334,[2]提成计算!B:T,19,FALSE),VLOOKUP(U3334,[2]提成计算!B:T,18,FALSE))</f>
        <v>0.06</v>
      </c>
      <c r="AT3334" s="20">
        <f t="shared" si="2379"/>
        <v>40.799999999999997</v>
      </c>
      <c r="AU3334" s="20">
        <f t="shared" si="2380"/>
        <v>-40</v>
      </c>
    </row>
    <row r="3335" spans="1:47" x14ac:dyDescent="0.15">
      <c r="A3335" s="21" t="s">
        <v>1273</v>
      </c>
      <c r="B3335" s="20" t="s">
        <v>918</v>
      </c>
      <c r="C3335" s="20" t="s">
        <v>1050</v>
      </c>
      <c r="D3335" s="20" t="s">
        <v>1078</v>
      </c>
      <c r="E3335" s="20" t="s">
        <v>1084</v>
      </c>
      <c r="F3335" s="20" t="s">
        <v>1250</v>
      </c>
      <c r="G3335" s="20" t="s">
        <v>4501</v>
      </c>
      <c r="H3335" s="20"/>
      <c r="I3335" s="20">
        <v>13537249097</v>
      </c>
      <c r="J3335" s="20" t="s">
        <v>924</v>
      </c>
      <c r="K3335" s="20" t="s">
        <v>1086</v>
      </c>
      <c r="L3335" s="20" t="s">
        <v>1299</v>
      </c>
      <c r="M3335" s="20">
        <v>888</v>
      </c>
      <c r="N3335" s="20">
        <v>888</v>
      </c>
      <c r="O3335" s="20" t="s">
        <v>927</v>
      </c>
      <c r="P3335" s="20" t="s">
        <v>50</v>
      </c>
      <c r="Q3335" s="28"/>
      <c r="R3335" s="21" t="s">
        <v>1082</v>
      </c>
      <c r="S3335" s="25" t="s">
        <v>1087</v>
      </c>
      <c r="T3335" s="21" t="s">
        <v>53</v>
      </c>
      <c r="U3335" s="21" t="s">
        <v>1088</v>
      </c>
      <c r="V3335" s="46">
        <v>1</v>
      </c>
      <c r="W3335" s="26">
        <f t="shared" si="2362"/>
        <v>1</v>
      </c>
      <c r="Y3335" s="21">
        <v>12</v>
      </c>
      <c r="Z3335" s="22">
        <f t="shared" si="2372"/>
        <v>888</v>
      </c>
      <c r="AA3335" s="20" t="s">
        <v>3440</v>
      </c>
      <c r="AB3335" s="22"/>
      <c r="AC3335" s="22">
        <v>1</v>
      </c>
      <c r="AD3335" s="22"/>
      <c r="AE3335" s="22">
        <f>N3335</f>
        <v>888</v>
      </c>
      <c r="AF3335" s="22">
        <f t="shared" si="2364"/>
        <v>888</v>
      </c>
      <c r="AG3335" s="20"/>
      <c r="AH3335" s="22"/>
      <c r="AI3335" s="22"/>
      <c r="AJ3335" s="22">
        <f t="shared" si="2378"/>
        <v>888</v>
      </c>
      <c r="AK3335" s="22"/>
      <c r="AL3335" s="22" t="s">
        <v>1871</v>
      </c>
      <c r="AM3335" s="22"/>
      <c r="AN3335" s="22"/>
      <c r="AO3335" s="22" t="s">
        <v>3441</v>
      </c>
      <c r="AP3335" s="22" t="s">
        <v>1301</v>
      </c>
      <c r="AS3335" s="20">
        <f>IF(Y3335&gt;=10,VLOOKUP(U3335,[2]提成计算!B:T,19,FALSE),VLOOKUP(U3335,[2]提成计算!B:T,18,FALSE))</f>
        <v>0.12</v>
      </c>
      <c r="AT3335" s="20">
        <f t="shared" si="2379"/>
        <v>106.56</v>
      </c>
      <c r="AU3335" s="20">
        <f t="shared" ref="AU3335" si="2381">IF(AND(AK3335&lt;0,AK3335+AT3335&lt;0),AT3335,AK3335)</f>
        <v>0</v>
      </c>
    </row>
    <row r="3336" spans="1:47" x14ac:dyDescent="0.15">
      <c r="A3336" s="21" t="s">
        <v>1273</v>
      </c>
      <c r="B3336" s="20" t="s">
        <v>918</v>
      </c>
      <c r="C3336" s="20" t="s">
        <v>1050</v>
      </c>
      <c r="D3336" s="20" t="s">
        <v>1062</v>
      </c>
      <c r="E3336" s="20" t="s">
        <v>1055</v>
      </c>
      <c r="F3336" s="20" t="s">
        <v>1250</v>
      </c>
      <c r="G3336" s="20" t="s">
        <v>4502</v>
      </c>
      <c r="H3336" s="20"/>
      <c r="I3336" s="20">
        <v>15017081097</v>
      </c>
      <c r="J3336" s="20" t="s">
        <v>924</v>
      </c>
      <c r="K3336" s="20" t="s">
        <v>3757</v>
      </c>
      <c r="L3336" s="20" t="s">
        <v>1918</v>
      </c>
      <c r="M3336" s="20">
        <v>680</v>
      </c>
      <c r="N3336" s="20">
        <v>680</v>
      </c>
      <c r="O3336" s="20" t="s">
        <v>1262</v>
      </c>
      <c r="P3336" s="20" t="s">
        <v>50</v>
      </c>
      <c r="Q3336" s="28"/>
      <c r="R3336" s="21" t="s">
        <v>69</v>
      </c>
      <c r="S3336" s="25" t="s">
        <v>1060</v>
      </c>
      <c r="T3336" s="21" t="s">
        <v>53</v>
      </c>
      <c r="U3336" s="21" t="s">
        <v>1061</v>
      </c>
      <c r="V3336" s="46">
        <v>1</v>
      </c>
      <c r="W3336" s="26">
        <f t="shared" si="2362"/>
        <v>1</v>
      </c>
      <c r="Y3336" s="21">
        <v>4</v>
      </c>
      <c r="Z3336" s="22">
        <f t="shared" si="2372"/>
        <v>680</v>
      </c>
      <c r="AA3336" s="20" t="s">
        <v>3440</v>
      </c>
      <c r="AB3336" s="22">
        <v>1</v>
      </c>
      <c r="AC3336" s="22"/>
      <c r="AD3336" s="22">
        <f t="shared" ref="AD3336:AD3337" si="2382">N3336</f>
        <v>680</v>
      </c>
      <c r="AE3336" s="22"/>
      <c r="AF3336" s="22">
        <f t="shared" si="2364"/>
        <v>680</v>
      </c>
      <c r="AG3336" s="20"/>
      <c r="AH3336" s="22"/>
      <c r="AI3336" s="22"/>
      <c r="AJ3336" s="22">
        <f t="shared" si="2378"/>
        <v>680</v>
      </c>
      <c r="AK3336" s="22">
        <f>IF(O3336="(传统)XDSL",VLOOKUP(S3336,[2]直销续费率明细!C:I,7,FALSE)*1,IF(O3336="GPON+XDSL",VLOOKUP(S3336,[2]直销续费率明细!C:I,7,FALSE)*1,VLOOKUP(S3336,[2]直销续费率明细!C:I,5,FALSE)*1))</f>
        <v>-40</v>
      </c>
      <c r="AL3336" s="22" t="s">
        <v>1309</v>
      </c>
      <c r="AM3336" s="22"/>
      <c r="AN3336" s="22"/>
      <c r="AO3336" s="22" t="s">
        <v>2216</v>
      </c>
      <c r="AP3336" s="22" t="s">
        <v>2261</v>
      </c>
      <c r="AS3336" s="20">
        <f>IF(Y3336&gt;=10,VLOOKUP(U3336,[2]提成计算!B:T,19,FALSE),VLOOKUP(U3336,[2]提成计算!B:T,18,FALSE))</f>
        <v>0.06</v>
      </c>
      <c r="AT3336" s="20">
        <f t="shared" si="2379"/>
        <v>40.799999999999997</v>
      </c>
      <c r="AU3336" s="20">
        <f t="shared" ref="AU3336" si="2383">IF(AND(AK3336&lt;0,AK3336+AT3336&lt;0),-AT3336,AK3336)</f>
        <v>-40</v>
      </c>
    </row>
    <row r="3337" spans="1:47" x14ac:dyDescent="0.15">
      <c r="A3337" s="21" t="s">
        <v>1273</v>
      </c>
      <c r="B3337" s="20" t="s">
        <v>918</v>
      </c>
      <c r="C3337" s="20" t="s">
        <v>1050</v>
      </c>
      <c r="D3337" s="20" t="s">
        <v>1078</v>
      </c>
      <c r="E3337" s="20" t="s">
        <v>1093</v>
      </c>
      <c r="F3337" s="20" t="s">
        <v>1250</v>
      </c>
      <c r="G3337" s="20" t="s">
        <v>4503</v>
      </c>
      <c r="H3337" s="20"/>
      <c r="I3337" s="20">
        <v>13729967610</v>
      </c>
      <c r="J3337" s="20" t="s">
        <v>924</v>
      </c>
      <c r="K3337" s="20" t="s">
        <v>3840</v>
      </c>
      <c r="L3337" s="20" t="s">
        <v>2228</v>
      </c>
      <c r="M3337" s="20">
        <v>100</v>
      </c>
      <c r="N3337" s="20">
        <v>100</v>
      </c>
      <c r="O3337" s="20" t="s">
        <v>927</v>
      </c>
      <c r="P3337" s="20" t="s">
        <v>50</v>
      </c>
      <c r="Q3337" s="28"/>
      <c r="R3337" s="22" t="s">
        <v>1082</v>
      </c>
      <c r="T3337" s="21" t="s">
        <v>948</v>
      </c>
      <c r="U3337" s="22" t="s">
        <v>1082</v>
      </c>
      <c r="V3337" s="26">
        <f>1/12</f>
        <v>8.3333333333333329E-2</v>
      </c>
      <c r="W3337" s="26">
        <f t="shared" si="2362"/>
        <v>8.3333333333333329E-2</v>
      </c>
      <c r="Y3337" s="21">
        <v>4</v>
      </c>
      <c r="Z3337" s="22">
        <f t="shared" si="2372"/>
        <v>100</v>
      </c>
      <c r="AA3337" s="20" t="s">
        <v>3440</v>
      </c>
      <c r="AB3337" s="22">
        <v>1</v>
      </c>
      <c r="AC3337" s="22"/>
      <c r="AD3337" s="22">
        <f t="shared" si="2382"/>
        <v>100</v>
      </c>
      <c r="AE3337" s="22"/>
      <c r="AF3337" s="22">
        <f t="shared" si="2364"/>
        <v>100</v>
      </c>
      <c r="AG3337" s="20"/>
      <c r="AH3337" s="22"/>
      <c r="AI3337" s="22"/>
      <c r="AJ3337" s="22">
        <f t="shared" si="2378"/>
        <v>100</v>
      </c>
      <c r="AK3337" s="22">
        <f>IF(O3337="(传统)XDSL",VLOOKUP(U3337,[2]自营续费率!B:G,6,FALSE)*1,IF(O3337="GPON+XDSL",VLOOKUP(U3337,[2]自营续费率!B:G,6,FALSE)*1,VLOOKUP(U3337,[2]自营续费率!B:G,4,FALSE)*1))</f>
        <v>-40</v>
      </c>
      <c r="AL3337" s="22" t="s">
        <v>1309</v>
      </c>
      <c r="AM3337" s="22"/>
      <c r="AN3337" s="22"/>
      <c r="AO3337" s="22" t="s">
        <v>3441</v>
      </c>
      <c r="AP3337" s="22" t="s">
        <v>3442</v>
      </c>
      <c r="AS3337" s="20">
        <f>IF(Y3337&gt;=10,VLOOKUP(U3337,[2]自营提成!C:Z,6,FALSE),VLOOKUP(U3337,[2]自营提成!C:Z,5,FALSE))</f>
        <v>7.0000000000000007E-2</v>
      </c>
      <c r="AT3337" s="20">
        <f t="shared" si="2379"/>
        <v>7.0000000000000009</v>
      </c>
      <c r="AU3337" s="20">
        <f>IF(AND(AK3337&lt;0,AK3337+AT3337&lt;0),-AT3337,AK3337)</f>
        <v>-7.0000000000000009</v>
      </c>
    </row>
    <row r="3338" spans="1:47" x14ac:dyDescent="0.15">
      <c r="A3338" s="21" t="s">
        <v>1273</v>
      </c>
      <c r="B3338" s="20" t="s">
        <v>918</v>
      </c>
      <c r="C3338" s="20" t="s">
        <v>1050</v>
      </c>
      <c r="D3338" s="20" t="s">
        <v>1062</v>
      </c>
      <c r="E3338" s="20" t="s">
        <v>1055</v>
      </c>
      <c r="F3338" s="20" t="s">
        <v>1250</v>
      </c>
      <c r="G3338" s="20" t="s">
        <v>4504</v>
      </c>
      <c r="H3338" s="20"/>
      <c r="I3338" s="20">
        <v>13631777592</v>
      </c>
      <c r="J3338" s="20" t="s">
        <v>924</v>
      </c>
      <c r="K3338" s="20" t="s">
        <v>1057</v>
      </c>
      <c r="L3338" s="20" t="s">
        <v>1299</v>
      </c>
      <c r="M3338" s="20">
        <v>888</v>
      </c>
      <c r="N3338" s="20">
        <v>888</v>
      </c>
      <c r="O3338" s="20" t="s">
        <v>927</v>
      </c>
      <c r="P3338" s="20" t="s">
        <v>50</v>
      </c>
      <c r="Q3338" s="28"/>
      <c r="R3338" s="21" t="s">
        <v>1059</v>
      </c>
      <c r="S3338" s="25" t="s">
        <v>1060</v>
      </c>
      <c r="T3338" s="21" t="s">
        <v>53</v>
      </c>
      <c r="U3338" s="21" t="s">
        <v>1061</v>
      </c>
      <c r="V3338" s="46">
        <v>1</v>
      </c>
      <c r="W3338" s="26">
        <f t="shared" si="2362"/>
        <v>1</v>
      </c>
      <c r="Y3338" s="21">
        <v>12</v>
      </c>
      <c r="Z3338" s="22">
        <f t="shared" si="2372"/>
        <v>888</v>
      </c>
      <c r="AA3338" s="20" t="s">
        <v>3440</v>
      </c>
      <c r="AB3338" s="22"/>
      <c r="AC3338" s="22">
        <v>1</v>
      </c>
      <c r="AD3338" s="22"/>
      <c r="AE3338" s="22">
        <f t="shared" ref="AE3338:AE3345" si="2384">N3338</f>
        <v>888</v>
      </c>
      <c r="AF3338" s="22">
        <f t="shared" si="2364"/>
        <v>888</v>
      </c>
      <c r="AG3338" s="20"/>
      <c r="AH3338" s="22"/>
      <c r="AI3338" s="22"/>
      <c r="AJ3338" s="22">
        <f t="shared" si="2378"/>
        <v>888</v>
      </c>
      <c r="AK3338" s="22">
        <f>IF(O3338="(传统)XDSL",VLOOKUP(S3338,[2]直销续费率明细!C:I,7,FALSE)*1,IF(O3338="GPON+XDSL",VLOOKUP(S3338,[2]直销续费率明细!C:I,7,FALSE)*1,VLOOKUP(S3338,[2]直销续费率明细!C:I,5,FALSE)*1))</f>
        <v>-40</v>
      </c>
      <c r="AL3338" s="22" t="s">
        <v>1309</v>
      </c>
      <c r="AM3338" s="22"/>
      <c r="AN3338" s="22"/>
      <c r="AO3338" s="22" t="s">
        <v>3441</v>
      </c>
      <c r="AP3338" s="22" t="s">
        <v>1301</v>
      </c>
      <c r="AS3338" s="20">
        <f>IF(Y3338&gt;=10,VLOOKUP(U3338,[2]提成计算!B:T,19,FALSE),VLOOKUP(U3338,[2]提成计算!B:T,18,FALSE))</f>
        <v>0.09</v>
      </c>
      <c r="AT3338" s="20">
        <f t="shared" si="2379"/>
        <v>79.92</v>
      </c>
      <c r="AU3338" s="20">
        <f t="shared" ref="AU3338" si="2385">IF(AND(AK3338&lt;0,AK3338+AT3338&lt;0),-AT3338,AK3338)</f>
        <v>-40</v>
      </c>
    </row>
    <row r="3339" spans="1:47" x14ac:dyDescent="0.15">
      <c r="A3339" s="21" t="s">
        <v>1273</v>
      </c>
      <c r="B3339" s="20" t="s">
        <v>918</v>
      </c>
      <c r="C3339" s="20" t="s">
        <v>1050</v>
      </c>
      <c r="D3339" s="20" t="s">
        <v>1070</v>
      </c>
      <c r="E3339" s="20" t="s">
        <v>3742</v>
      </c>
      <c r="F3339" s="20" t="s">
        <v>1250</v>
      </c>
      <c r="G3339" s="20" t="s">
        <v>4505</v>
      </c>
      <c r="H3339" s="20"/>
      <c r="I3339" s="20">
        <v>13688973806</v>
      </c>
      <c r="J3339" s="20" t="s">
        <v>1268</v>
      </c>
      <c r="K3339" s="20" t="s">
        <v>103</v>
      </c>
      <c r="L3339" s="20" t="s">
        <v>1358</v>
      </c>
      <c r="M3339" s="20">
        <v>1088</v>
      </c>
      <c r="N3339" s="20">
        <v>1088</v>
      </c>
      <c r="O3339" s="20" t="s">
        <v>927</v>
      </c>
      <c r="P3339" s="20" t="s">
        <v>50</v>
      </c>
      <c r="Q3339" s="28"/>
      <c r="R3339" s="21" t="s">
        <v>104</v>
      </c>
      <c r="S3339" s="21"/>
      <c r="T3339" s="21" t="s">
        <v>53</v>
      </c>
      <c r="U3339" s="21" t="s">
        <v>105</v>
      </c>
      <c r="V3339" s="46">
        <v>1</v>
      </c>
      <c r="W3339" s="26">
        <f t="shared" si="2362"/>
        <v>1</v>
      </c>
      <c r="X3339" s="26">
        <f t="shared" si="2370"/>
        <v>1</v>
      </c>
      <c r="Y3339" s="21">
        <v>10</v>
      </c>
      <c r="Z3339" s="22">
        <f t="shared" si="2372"/>
        <v>1088</v>
      </c>
      <c r="AA3339" s="20" t="s">
        <v>3440</v>
      </c>
      <c r="AB3339" s="22"/>
      <c r="AC3339" s="22">
        <v>1</v>
      </c>
      <c r="AD3339" s="22"/>
      <c r="AE3339" s="22">
        <f t="shared" si="2384"/>
        <v>1088</v>
      </c>
      <c r="AF3339" s="22">
        <f t="shared" si="2364"/>
        <v>1088</v>
      </c>
      <c r="AG3339" s="20">
        <f>N3339</f>
        <v>1088</v>
      </c>
      <c r="AH3339" s="20" t="str">
        <f>VLOOKUP(U3339,[1]提成计算!B:I,8,FALSE)</f>
        <v xml:space="preserve"> </v>
      </c>
      <c r="AI3339" s="20"/>
      <c r="AJ3339" s="22"/>
      <c r="AK3339" s="22"/>
      <c r="AM3339" s="22"/>
      <c r="AN3339" s="22"/>
      <c r="AO3339" s="22" t="s">
        <v>3441</v>
      </c>
      <c r="AP3339" s="22" t="s">
        <v>1301</v>
      </c>
      <c r="AS3339" s="20"/>
      <c r="AT3339" s="20"/>
      <c r="AU3339" s="20"/>
    </row>
    <row r="3340" spans="1:47" x14ac:dyDescent="0.15">
      <c r="A3340" s="21" t="s">
        <v>1273</v>
      </c>
      <c r="B3340" s="20" t="s">
        <v>918</v>
      </c>
      <c r="C3340" s="20" t="s">
        <v>1050</v>
      </c>
      <c r="D3340" s="20" t="s">
        <v>1070</v>
      </c>
      <c r="E3340" s="20" t="s">
        <v>1710</v>
      </c>
      <c r="F3340" s="20" t="s">
        <v>1250</v>
      </c>
      <c r="G3340" s="20" t="s">
        <v>4506</v>
      </c>
      <c r="H3340" s="20"/>
      <c r="I3340" s="20">
        <v>13712200626</v>
      </c>
      <c r="J3340" s="20" t="s">
        <v>924</v>
      </c>
      <c r="K3340" s="20" t="s">
        <v>3733</v>
      </c>
      <c r="L3340" s="20" t="s">
        <v>1299</v>
      </c>
      <c r="M3340" s="20">
        <v>888</v>
      </c>
      <c r="N3340" s="20">
        <v>888</v>
      </c>
      <c r="O3340" s="20" t="s">
        <v>927</v>
      </c>
      <c r="P3340" s="20" t="s">
        <v>50</v>
      </c>
      <c r="Q3340" s="28"/>
      <c r="R3340" s="21" t="s">
        <v>104</v>
      </c>
      <c r="S3340" s="25" t="s">
        <v>1090</v>
      </c>
      <c r="T3340" s="21" t="s">
        <v>53</v>
      </c>
      <c r="U3340" s="21" t="s">
        <v>1712</v>
      </c>
      <c r="V3340" s="46">
        <v>1</v>
      </c>
      <c r="W3340" s="26">
        <f t="shared" si="2362"/>
        <v>1</v>
      </c>
      <c r="Y3340" s="21">
        <v>12</v>
      </c>
      <c r="Z3340" s="22">
        <f t="shared" si="2372"/>
        <v>888</v>
      </c>
      <c r="AA3340" s="20" t="s">
        <v>3440</v>
      </c>
      <c r="AB3340" s="22"/>
      <c r="AC3340" s="22">
        <v>1</v>
      </c>
      <c r="AD3340" s="22"/>
      <c r="AE3340" s="22">
        <f t="shared" si="2384"/>
        <v>888</v>
      </c>
      <c r="AF3340" s="22">
        <f t="shared" si="2364"/>
        <v>888</v>
      </c>
      <c r="AG3340" s="20"/>
      <c r="AH3340" s="22"/>
      <c r="AI3340" s="22"/>
      <c r="AJ3340" s="22">
        <f>N3340</f>
        <v>888</v>
      </c>
      <c r="AK3340" s="22">
        <f>IF(O3340="(传统)XDSL",VLOOKUP(S3340,[2]直销续费率明细!C:I,7,FALSE)*1,IF(O3340="GPON+XDSL",VLOOKUP(S3340,[2]直销续费率明细!C:I,7,FALSE)*1,VLOOKUP(S3340,[2]直销续费率明细!C:I,5,FALSE)*1))</f>
        <v>0</v>
      </c>
      <c r="AL3340" s="22" t="s">
        <v>1309</v>
      </c>
      <c r="AM3340" s="22"/>
      <c r="AN3340" s="22"/>
      <c r="AO3340" s="22" t="s">
        <v>3441</v>
      </c>
      <c r="AP3340" s="22" t="s">
        <v>1301</v>
      </c>
      <c r="AS3340" s="20">
        <f>IF(Y3340&gt;=10,VLOOKUP(U3340,[2]提成计算!B:T,19,FALSE),VLOOKUP(U3340,[2]提成计算!B:T,18,FALSE))</f>
        <v>0.1</v>
      </c>
      <c r="AT3340" s="20">
        <f t="shared" ref="AT3340" si="2386">IF(AD3340*AS3340&gt;0,AD3340*AS3340,AE3340*AS3340)</f>
        <v>88.800000000000011</v>
      </c>
      <c r="AU3340" s="20">
        <f t="shared" ref="AU3340" si="2387">IF(AND(AK3340&lt;0,AK3340+AT3340&lt;0),-AT3340,AK3340)</f>
        <v>0</v>
      </c>
    </row>
    <row r="3341" spans="1:47" x14ac:dyDescent="0.15">
      <c r="A3341" s="21" t="s">
        <v>1273</v>
      </c>
      <c r="B3341" s="20" t="s">
        <v>918</v>
      </c>
      <c r="C3341" s="20" t="s">
        <v>1050</v>
      </c>
      <c r="D3341" s="20" t="s">
        <v>1078</v>
      </c>
      <c r="E3341" s="20" t="s">
        <v>1084</v>
      </c>
      <c r="F3341" s="20" t="s">
        <v>1250</v>
      </c>
      <c r="G3341" s="20" t="s">
        <v>4507</v>
      </c>
      <c r="H3341" s="20"/>
      <c r="I3341" s="20">
        <v>13922940680</v>
      </c>
      <c r="J3341" s="20" t="s">
        <v>3444</v>
      </c>
      <c r="K3341" s="20" t="s">
        <v>1086</v>
      </c>
      <c r="L3341" s="20" t="s">
        <v>1358</v>
      </c>
      <c r="M3341" s="20">
        <v>1088</v>
      </c>
      <c r="N3341" s="20">
        <v>1088</v>
      </c>
      <c r="O3341" s="20" t="s">
        <v>927</v>
      </c>
      <c r="P3341" s="20" t="s">
        <v>50</v>
      </c>
      <c r="Q3341" s="28" t="s">
        <v>3444</v>
      </c>
      <c r="R3341" s="21" t="s">
        <v>1082</v>
      </c>
      <c r="S3341" s="21"/>
      <c r="T3341" s="21" t="s">
        <v>53</v>
      </c>
      <c r="U3341" s="21" t="s">
        <v>1088</v>
      </c>
      <c r="V3341" s="46">
        <v>1</v>
      </c>
      <c r="W3341" s="26">
        <f t="shared" si="2362"/>
        <v>1</v>
      </c>
      <c r="X3341" s="26">
        <f t="shared" si="2370"/>
        <v>1</v>
      </c>
      <c r="Y3341" s="21">
        <v>10</v>
      </c>
      <c r="Z3341" s="22">
        <f t="shared" si="2372"/>
        <v>1088</v>
      </c>
      <c r="AA3341" s="20" t="s">
        <v>3440</v>
      </c>
      <c r="AB3341" s="22"/>
      <c r="AC3341" s="22">
        <v>1</v>
      </c>
      <c r="AD3341" s="22"/>
      <c r="AE3341" s="22">
        <f t="shared" si="2384"/>
        <v>1088</v>
      </c>
      <c r="AF3341" s="22">
        <f t="shared" si="2364"/>
        <v>1088</v>
      </c>
      <c r="AG3341" s="20">
        <f>N3341</f>
        <v>1088</v>
      </c>
      <c r="AH3341" s="20" t="str">
        <f>VLOOKUP(U3341,[1]提成计算!B:I,8,FALSE)</f>
        <v xml:space="preserve"> </v>
      </c>
      <c r="AI3341" s="20"/>
      <c r="AJ3341" s="22"/>
      <c r="AK3341" s="22"/>
      <c r="AM3341" s="22"/>
      <c r="AN3341" s="22"/>
      <c r="AO3341" s="22" t="s">
        <v>2216</v>
      </c>
      <c r="AP3341" s="22" t="s">
        <v>1301</v>
      </c>
      <c r="AS3341" s="20"/>
      <c r="AT3341" s="20"/>
      <c r="AU3341" s="20"/>
    </row>
    <row r="3342" spans="1:47" x14ac:dyDescent="0.15">
      <c r="A3342" s="21" t="s">
        <v>1273</v>
      </c>
      <c r="B3342" s="20" t="s">
        <v>918</v>
      </c>
      <c r="C3342" s="20" t="s">
        <v>1050</v>
      </c>
      <c r="D3342" s="20" t="s">
        <v>1051</v>
      </c>
      <c r="E3342" s="20" t="s">
        <v>1052</v>
      </c>
      <c r="F3342" s="20" t="s">
        <v>1250</v>
      </c>
      <c r="G3342" s="20" t="s">
        <v>4508</v>
      </c>
      <c r="H3342" s="20"/>
      <c r="I3342" s="20">
        <v>15818205468</v>
      </c>
      <c r="J3342" s="20" t="s">
        <v>924</v>
      </c>
      <c r="K3342" s="20" t="s">
        <v>685</v>
      </c>
      <c r="L3342" s="20" t="s">
        <v>1299</v>
      </c>
      <c r="M3342" s="20">
        <v>888</v>
      </c>
      <c r="N3342" s="20">
        <v>888</v>
      </c>
      <c r="O3342" s="20" t="s">
        <v>927</v>
      </c>
      <c r="P3342" s="20" t="s">
        <v>50</v>
      </c>
      <c r="Q3342" s="28"/>
      <c r="R3342" s="21" t="s">
        <v>121</v>
      </c>
      <c r="S3342" s="25" t="s">
        <v>1054</v>
      </c>
      <c r="T3342" s="21" t="s">
        <v>53</v>
      </c>
      <c r="U3342" s="21" t="s">
        <v>686</v>
      </c>
      <c r="V3342" s="46">
        <v>1</v>
      </c>
      <c r="W3342" s="26">
        <f t="shared" si="2362"/>
        <v>1</v>
      </c>
      <c r="Y3342" s="21">
        <v>12</v>
      </c>
      <c r="Z3342" s="22">
        <f t="shared" si="2372"/>
        <v>888</v>
      </c>
      <c r="AA3342" s="20" t="s">
        <v>2218</v>
      </c>
      <c r="AB3342" s="22"/>
      <c r="AC3342" s="22">
        <v>1</v>
      </c>
      <c r="AD3342" s="22"/>
      <c r="AE3342" s="22">
        <f t="shared" si="2384"/>
        <v>888</v>
      </c>
      <c r="AF3342" s="22">
        <f t="shared" si="2364"/>
        <v>888</v>
      </c>
      <c r="AG3342" s="20"/>
      <c r="AH3342" s="22"/>
      <c r="AI3342" s="22"/>
      <c r="AJ3342" s="22">
        <f>N3342</f>
        <v>888</v>
      </c>
      <c r="AK3342" s="22">
        <f>IF(O3342="(传统)XDSL",VLOOKUP(S3342,[2]直销续费率明细!C:I,7,FALSE)*1,IF(O3342="GPON+XDSL",VLOOKUP(S3342,[2]直销续费率明细!C:I,7,FALSE)*1,VLOOKUP(S3342,[2]直销续费率明细!C:I,5,FALSE)*1))</f>
        <v>25</v>
      </c>
      <c r="AL3342" s="22" t="s">
        <v>1309</v>
      </c>
      <c r="AM3342" s="22"/>
      <c r="AN3342" s="22"/>
      <c r="AO3342" s="22" t="s">
        <v>3441</v>
      </c>
      <c r="AP3342" s="22" t="s">
        <v>1301</v>
      </c>
      <c r="AS3342" s="20">
        <f>IF(Y3342&gt;=10,VLOOKUP(U3342,[2]提成计算!B:T,19,FALSE),VLOOKUP(U3342,[2]提成计算!B:T,18,FALSE))</f>
        <v>0.09</v>
      </c>
      <c r="AT3342" s="20">
        <f t="shared" ref="AT3342" si="2388">IF(AD3342*AS3342&gt;0,AD3342*AS3342,AE3342*AS3342)</f>
        <v>79.92</v>
      </c>
      <c r="AU3342" s="20">
        <f t="shared" ref="AU3342" si="2389">IF(AND(AK3342&lt;0,AK3342+AT3342&lt;0),-AT3342,AK3342)</f>
        <v>25</v>
      </c>
    </row>
    <row r="3343" spans="1:47" x14ac:dyDescent="0.15">
      <c r="A3343" s="21" t="s">
        <v>1273</v>
      </c>
      <c r="B3343" s="20" t="s">
        <v>918</v>
      </c>
      <c r="C3343" s="20" t="s">
        <v>1050</v>
      </c>
      <c r="D3343" s="20" t="s">
        <v>1070</v>
      </c>
      <c r="E3343" s="20" t="s">
        <v>1430</v>
      </c>
      <c r="F3343" s="20" t="s">
        <v>1250</v>
      </c>
      <c r="G3343" s="20" t="s">
        <v>4509</v>
      </c>
      <c r="H3343" s="20"/>
      <c r="I3343" s="20">
        <v>13694979894</v>
      </c>
      <c r="J3343" s="20" t="s">
        <v>1268</v>
      </c>
      <c r="K3343" s="20" t="s">
        <v>3729</v>
      </c>
      <c r="L3343" s="20" t="s">
        <v>1358</v>
      </c>
      <c r="M3343" s="20">
        <v>1088</v>
      </c>
      <c r="N3343" s="20">
        <v>1088</v>
      </c>
      <c r="O3343" s="20" t="s">
        <v>927</v>
      </c>
      <c r="P3343" s="20" t="s">
        <v>50</v>
      </c>
      <c r="Q3343" s="28"/>
      <c r="R3343" s="21" t="s">
        <v>104</v>
      </c>
      <c r="S3343" s="21"/>
      <c r="T3343" s="21" t="s">
        <v>53</v>
      </c>
      <c r="U3343" s="21" t="s">
        <v>3730</v>
      </c>
      <c r="V3343" s="46">
        <v>1</v>
      </c>
      <c r="W3343" s="26">
        <f t="shared" si="2362"/>
        <v>1</v>
      </c>
      <c r="X3343" s="26">
        <f t="shared" si="2370"/>
        <v>1</v>
      </c>
      <c r="Y3343" s="21">
        <v>10</v>
      </c>
      <c r="Z3343" s="22">
        <f t="shared" si="2372"/>
        <v>1088</v>
      </c>
      <c r="AA3343" s="20" t="s">
        <v>3440</v>
      </c>
      <c r="AB3343" s="22"/>
      <c r="AC3343" s="22">
        <v>1</v>
      </c>
      <c r="AD3343" s="22"/>
      <c r="AE3343" s="22">
        <f t="shared" si="2384"/>
        <v>1088</v>
      </c>
      <c r="AF3343" s="22">
        <f t="shared" si="2364"/>
        <v>1088</v>
      </c>
      <c r="AG3343" s="20">
        <f>N3343</f>
        <v>1088</v>
      </c>
      <c r="AH3343" s="20" t="str">
        <f>VLOOKUP(U3343,[1]提成计算!B:I,8,FALSE)</f>
        <v xml:space="preserve"> </v>
      </c>
      <c r="AI3343" s="20"/>
      <c r="AJ3343" s="22"/>
      <c r="AK3343" s="22"/>
      <c r="AM3343" s="22"/>
      <c r="AN3343" s="22"/>
      <c r="AO3343" s="22" t="s">
        <v>3441</v>
      </c>
      <c r="AP3343" s="22" t="s">
        <v>1301</v>
      </c>
      <c r="AS3343" s="20"/>
      <c r="AT3343" s="20"/>
      <c r="AU3343" s="20"/>
    </row>
    <row r="3344" spans="1:47" x14ac:dyDescent="0.15">
      <c r="A3344" s="21" t="s">
        <v>1273</v>
      </c>
      <c r="B3344" s="20" t="s">
        <v>918</v>
      </c>
      <c r="C3344" s="20" t="s">
        <v>1050</v>
      </c>
      <c r="D3344" s="20" t="s">
        <v>1070</v>
      </c>
      <c r="E3344" s="20" t="s">
        <v>1076</v>
      </c>
      <c r="F3344" s="20" t="s">
        <v>1250</v>
      </c>
      <c r="G3344" s="20" t="s">
        <v>4510</v>
      </c>
      <c r="H3344" s="20"/>
      <c r="I3344" s="20">
        <v>13929490370</v>
      </c>
      <c r="J3344" s="20" t="s">
        <v>924</v>
      </c>
      <c r="K3344" s="20" t="s">
        <v>205</v>
      </c>
      <c r="L3344" s="20" t="s">
        <v>1299</v>
      </c>
      <c r="M3344" s="20">
        <v>888</v>
      </c>
      <c r="N3344" s="20">
        <v>888</v>
      </c>
      <c r="O3344" s="20" t="s">
        <v>927</v>
      </c>
      <c r="P3344" s="20" t="s">
        <v>50</v>
      </c>
      <c r="Q3344" s="28"/>
      <c r="R3344" s="21" t="s">
        <v>104</v>
      </c>
      <c r="S3344" s="25" t="s">
        <v>1090</v>
      </c>
      <c r="T3344" s="21" t="s">
        <v>53</v>
      </c>
      <c r="U3344" s="21" t="s">
        <v>206</v>
      </c>
      <c r="V3344" s="46">
        <v>1</v>
      </c>
      <c r="W3344" s="26">
        <f t="shared" si="2362"/>
        <v>1</v>
      </c>
      <c r="Y3344" s="21">
        <v>12</v>
      </c>
      <c r="Z3344" s="22">
        <f t="shared" si="2372"/>
        <v>888</v>
      </c>
      <c r="AA3344" s="20" t="s">
        <v>3440</v>
      </c>
      <c r="AB3344" s="22"/>
      <c r="AC3344" s="22">
        <v>1</v>
      </c>
      <c r="AD3344" s="22"/>
      <c r="AE3344" s="22">
        <f t="shared" si="2384"/>
        <v>888</v>
      </c>
      <c r="AF3344" s="22">
        <f t="shared" si="2364"/>
        <v>888</v>
      </c>
      <c r="AG3344" s="20"/>
      <c r="AH3344" s="22"/>
      <c r="AI3344" s="22"/>
      <c r="AJ3344" s="22">
        <f>N3344</f>
        <v>888</v>
      </c>
      <c r="AK3344" s="22">
        <f>IF(O3344="(传统)XDSL",VLOOKUP(S3344,[2]直销续费率明细!C:I,7,FALSE)*1,IF(O3344="GPON+XDSL",VLOOKUP(S3344,[2]直销续费率明细!C:I,7,FALSE)*1,VLOOKUP(S3344,[2]直销续费率明细!C:I,5,FALSE)*1))</f>
        <v>0</v>
      </c>
      <c r="AL3344" s="22" t="s">
        <v>1300</v>
      </c>
      <c r="AM3344" s="22"/>
      <c r="AN3344" s="22"/>
      <c r="AO3344" s="22" t="s">
        <v>3441</v>
      </c>
      <c r="AP3344" s="22" t="s">
        <v>1301</v>
      </c>
      <c r="AS3344" s="20">
        <f>IF(Y3344&gt;=10,VLOOKUP(U3344,[2]提成计算!B:T,19,FALSE),VLOOKUP(U3344,[2]提成计算!B:T,18,FALSE))</f>
        <v>0.1</v>
      </c>
      <c r="AT3344" s="20">
        <f t="shared" ref="AT3344" si="2390">IF(AD3344*AS3344&gt;0,AD3344*AS3344,AE3344*AS3344)</f>
        <v>88.800000000000011</v>
      </c>
      <c r="AU3344" s="20">
        <f t="shared" ref="AU3344" si="2391">IF(AND(AK3344&lt;0,AK3344+AT3344&lt;0),-AT3344,AK3344)</f>
        <v>0</v>
      </c>
    </row>
    <row r="3345" spans="1:47" x14ac:dyDescent="0.15">
      <c r="A3345" s="21" t="s">
        <v>1273</v>
      </c>
      <c r="B3345" s="20" t="s">
        <v>918</v>
      </c>
      <c r="C3345" s="20" t="s">
        <v>1050</v>
      </c>
      <c r="D3345" s="20" t="s">
        <v>1078</v>
      </c>
      <c r="E3345" s="20" t="s">
        <v>1079</v>
      </c>
      <c r="F3345" s="20" t="s">
        <v>1250</v>
      </c>
      <c r="G3345" s="20" t="s">
        <v>4511</v>
      </c>
      <c r="H3345" s="20"/>
      <c r="I3345" s="20">
        <v>13802389453</v>
      </c>
      <c r="J3345" s="20" t="s">
        <v>1268</v>
      </c>
      <c r="K3345" s="20" t="s">
        <v>1081</v>
      </c>
      <c r="L3345" s="20" t="s">
        <v>1376</v>
      </c>
      <c r="M3345" s="20">
        <v>1088</v>
      </c>
      <c r="N3345" s="20">
        <v>1088</v>
      </c>
      <c r="O3345" s="20" t="s">
        <v>927</v>
      </c>
      <c r="P3345" s="20" t="s">
        <v>50</v>
      </c>
      <c r="Q3345" s="28"/>
      <c r="R3345" s="21" t="s">
        <v>1082</v>
      </c>
      <c r="S3345" s="21"/>
      <c r="T3345" s="21" t="s">
        <v>53</v>
      </c>
      <c r="U3345" s="21" t="s">
        <v>1083</v>
      </c>
      <c r="V3345" s="46">
        <v>1</v>
      </c>
      <c r="W3345" s="26">
        <f t="shared" si="2362"/>
        <v>1</v>
      </c>
      <c r="X3345" s="26">
        <f t="shared" si="2370"/>
        <v>1</v>
      </c>
      <c r="Y3345" s="21">
        <v>10</v>
      </c>
      <c r="Z3345" s="22">
        <f t="shared" si="2372"/>
        <v>1088</v>
      </c>
      <c r="AA3345" s="20" t="s">
        <v>3440</v>
      </c>
      <c r="AB3345" s="22"/>
      <c r="AC3345" s="22">
        <v>1</v>
      </c>
      <c r="AD3345" s="22"/>
      <c r="AE3345" s="22">
        <f t="shared" si="2384"/>
        <v>1088</v>
      </c>
      <c r="AF3345" s="22">
        <f t="shared" si="2364"/>
        <v>1088</v>
      </c>
      <c r="AG3345" s="20">
        <f>N3345</f>
        <v>1088</v>
      </c>
      <c r="AH3345" s="20" t="str">
        <f>VLOOKUP(U3345,[1]提成计算!B:I,8,FALSE)</f>
        <v xml:space="preserve"> </v>
      </c>
      <c r="AI3345" s="20"/>
      <c r="AJ3345" s="22"/>
      <c r="AK3345" s="22"/>
      <c r="AM3345" s="22"/>
      <c r="AN3345" s="22"/>
      <c r="AO3345" s="22" t="s">
        <v>3441</v>
      </c>
      <c r="AP3345" s="22" t="s">
        <v>1301</v>
      </c>
      <c r="AS3345" s="20"/>
      <c r="AT3345" s="20"/>
      <c r="AU3345" s="20"/>
    </row>
    <row r="3346" spans="1:47" x14ac:dyDescent="0.15">
      <c r="A3346" s="21" t="s">
        <v>1273</v>
      </c>
      <c r="B3346" s="20" t="s">
        <v>918</v>
      </c>
      <c r="C3346" s="20" t="s">
        <v>1050</v>
      </c>
      <c r="D3346" s="20" t="s">
        <v>1070</v>
      </c>
      <c r="E3346" s="20" t="s">
        <v>1071</v>
      </c>
      <c r="F3346" s="20" t="s">
        <v>1250</v>
      </c>
      <c r="G3346" s="20" t="s">
        <v>4512</v>
      </c>
      <c r="H3346" s="20"/>
      <c r="I3346" s="20">
        <v>15014853051</v>
      </c>
      <c r="J3346" s="20" t="s">
        <v>924</v>
      </c>
      <c r="K3346" s="20" t="s">
        <v>205</v>
      </c>
      <c r="L3346" s="20" t="s">
        <v>1918</v>
      </c>
      <c r="M3346" s="20">
        <v>680</v>
      </c>
      <c r="N3346" s="20">
        <v>680</v>
      </c>
      <c r="O3346" s="20" t="s">
        <v>927</v>
      </c>
      <c r="P3346" s="20" t="s">
        <v>50</v>
      </c>
      <c r="Q3346" s="28"/>
      <c r="R3346" s="21" t="s">
        <v>104</v>
      </c>
      <c r="S3346" s="25" t="s">
        <v>1090</v>
      </c>
      <c r="T3346" s="21" t="s">
        <v>53</v>
      </c>
      <c r="U3346" s="21" t="s">
        <v>206</v>
      </c>
      <c r="V3346" s="46">
        <v>1</v>
      </c>
      <c r="W3346" s="26">
        <f t="shared" si="2362"/>
        <v>1</v>
      </c>
      <c r="Y3346" s="21">
        <v>4</v>
      </c>
      <c r="Z3346" s="22">
        <f t="shared" si="2372"/>
        <v>680</v>
      </c>
      <c r="AA3346" s="20" t="s">
        <v>3440</v>
      </c>
      <c r="AB3346" s="22">
        <v>1</v>
      </c>
      <c r="AC3346" s="22"/>
      <c r="AD3346" s="22">
        <f>N3346</f>
        <v>680</v>
      </c>
      <c r="AE3346" s="22"/>
      <c r="AF3346" s="22">
        <f t="shared" si="2364"/>
        <v>680</v>
      </c>
      <c r="AG3346" s="20"/>
      <c r="AH3346" s="22"/>
      <c r="AI3346" s="22"/>
      <c r="AJ3346" s="22">
        <f t="shared" ref="AJ3346:AJ3348" si="2392">N3346</f>
        <v>680</v>
      </c>
      <c r="AK3346" s="22">
        <f>IF(O3346="(传统)XDSL",VLOOKUP(S3346,[2]直销续费率明细!C:I,7,FALSE)*1,IF(O3346="GPON+XDSL",VLOOKUP(S3346,[2]直销续费率明细!C:I,7,FALSE)*1,VLOOKUP(S3346,[2]直销续费率明细!C:I,5,FALSE)*1))</f>
        <v>0</v>
      </c>
      <c r="AL3346" s="22" t="s">
        <v>1309</v>
      </c>
      <c r="AM3346" s="22"/>
      <c r="AN3346" s="22"/>
      <c r="AO3346" s="22" t="s">
        <v>3441</v>
      </c>
      <c r="AP3346" s="22" t="s">
        <v>3460</v>
      </c>
      <c r="AS3346" s="20">
        <f>IF(Y3346&gt;=10,VLOOKUP(U3346,[2]提成计算!B:T,19,FALSE),VLOOKUP(U3346,[2]提成计算!B:T,18,FALSE))</f>
        <v>7.0000000000000007E-2</v>
      </c>
      <c r="AT3346" s="20">
        <f t="shared" ref="AT3346:AT3348" si="2393">IF(AD3346*AS3346&gt;0,AD3346*AS3346,AE3346*AS3346)</f>
        <v>47.6</v>
      </c>
      <c r="AU3346" s="20">
        <f t="shared" ref="AU3346:AU3348" si="2394">IF(AND(AK3346&lt;0,AK3346+AT3346&lt;0),-AT3346,AK3346)</f>
        <v>0</v>
      </c>
    </row>
    <row r="3347" spans="1:47" x14ac:dyDescent="0.15">
      <c r="A3347" s="21" t="s">
        <v>1273</v>
      </c>
      <c r="B3347" s="20" t="s">
        <v>918</v>
      </c>
      <c r="C3347" s="20" t="s">
        <v>1050</v>
      </c>
      <c r="D3347" s="20" t="s">
        <v>1078</v>
      </c>
      <c r="E3347" s="20" t="s">
        <v>1084</v>
      </c>
      <c r="F3347" s="20" t="s">
        <v>1250</v>
      </c>
      <c r="G3347" s="20" t="s">
        <v>4513</v>
      </c>
      <c r="H3347" s="20"/>
      <c r="I3347" s="20">
        <v>13686032159</v>
      </c>
      <c r="J3347" s="20" t="s">
        <v>924</v>
      </c>
      <c r="K3347" s="20" t="s">
        <v>1086</v>
      </c>
      <c r="L3347" s="20" t="s">
        <v>1299</v>
      </c>
      <c r="M3347" s="20">
        <v>888</v>
      </c>
      <c r="N3347" s="20">
        <v>888</v>
      </c>
      <c r="O3347" s="20" t="s">
        <v>927</v>
      </c>
      <c r="P3347" s="20" t="s">
        <v>50</v>
      </c>
      <c r="Q3347" s="28"/>
      <c r="R3347" s="21" t="s">
        <v>1082</v>
      </c>
      <c r="S3347" s="25" t="s">
        <v>1087</v>
      </c>
      <c r="T3347" s="21" t="s">
        <v>53</v>
      </c>
      <c r="U3347" s="21" t="s">
        <v>1088</v>
      </c>
      <c r="V3347" s="46">
        <v>1</v>
      </c>
      <c r="W3347" s="26">
        <f t="shared" si="2362"/>
        <v>1</v>
      </c>
      <c r="Y3347" s="21">
        <v>12</v>
      </c>
      <c r="Z3347" s="22">
        <f t="shared" si="2372"/>
        <v>888</v>
      </c>
      <c r="AA3347" s="20" t="s">
        <v>3440</v>
      </c>
      <c r="AB3347" s="22"/>
      <c r="AC3347" s="22">
        <v>1</v>
      </c>
      <c r="AD3347" s="22"/>
      <c r="AE3347" s="22">
        <f t="shared" ref="AE3347:AE3353" si="2395">N3347</f>
        <v>888</v>
      </c>
      <c r="AF3347" s="22">
        <f t="shared" si="2364"/>
        <v>888</v>
      </c>
      <c r="AG3347" s="20"/>
      <c r="AH3347" s="22"/>
      <c r="AI3347" s="22"/>
      <c r="AJ3347" s="22">
        <f t="shared" si="2392"/>
        <v>888</v>
      </c>
      <c r="AK3347" s="22">
        <f>IF(O3347="(传统)XDSL",VLOOKUP(S3347,[2]直销续费率明细!C:I,7,FALSE)*1,IF(O3347="GPON+XDSL",VLOOKUP(S3347,[2]直销续费率明细!C:I,7,FALSE)*1,VLOOKUP(S3347,[2]直销续费率明细!C:I,5,FALSE)*1))</f>
        <v>25</v>
      </c>
      <c r="AL3347" s="22" t="s">
        <v>1309</v>
      </c>
      <c r="AM3347" s="22"/>
      <c r="AN3347" s="22"/>
      <c r="AO3347" s="22" t="s">
        <v>3441</v>
      </c>
      <c r="AP3347" s="22" t="s">
        <v>1301</v>
      </c>
      <c r="AS3347" s="20">
        <f>IF(Y3347&gt;=10,VLOOKUP(U3347,[2]提成计算!B:T,19,FALSE),VLOOKUP(U3347,[2]提成计算!B:T,18,FALSE))</f>
        <v>0.12</v>
      </c>
      <c r="AT3347" s="20">
        <f t="shared" si="2393"/>
        <v>106.56</v>
      </c>
      <c r="AU3347" s="20">
        <f t="shared" si="2394"/>
        <v>25</v>
      </c>
    </row>
    <row r="3348" spans="1:47" x14ac:dyDescent="0.15">
      <c r="A3348" s="21" t="s">
        <v>1273</v>
      </c>
      <c r="B3348" s="20" t="s">
        <v>918</v>
      </c>
      <c r="C3348" s="20" t="s">
        <v>1050</v>
      </c>
      <c r="D3348" s="20" t="s">
        <v>1065</v>
      </c>
      <c r="E3348" s="20" t="s">
        <v>1552</v>
      </c>
      <c r="F3348" s="20" t="s">
        <v>1250</v>
      </c>
      <c r="G3348" s="20" t="s">
        <v>4514</v>
      </c>
      <c r="H3348" s="20"/>
      <c r="I3348" s="20">
        <v>13420932758</v>
      </c>
      <c r="J3348" s="20" t="s">
        <v>924</v>
      </c>
      <c r="K3348" s="20" t="s">
        <v>124</v>
      </c>
      <c r="L3348" s="20" t="s">
        <v>1299</v>
      </c>
      <c r="M3348" s="20">
        <v>888</v>
      </c>
      <c r="N3348" s="20">
        <v>888</v>
      </c>
      <c r="O3348" s="20" t="s">
        <v>927</v>
      </c>
      <c r="P3348" s="20" t="s">
        <v>50</v>
      </c>
      <c r="Q3348" s="28"/>
      <c r="R3348" s="21" t="s">
        <v>69</v>
      </c>
      <c r="S3348" s="25" t="s">
        <v>1705</v>
      </c>
      <c r="T3348" s="21" t="s">
        <v>53</v>
      </c>
      <c r="U3348" s="21" t="s">
        <v>125</v>
      </c>
      <c r="V3348" s="46">
        <v>1</v>
      </c>
      <c r="W3348" s="26">
        <f t="shared" si="2362"/>
        <v>1</v>
      </c>
      <c r="Y3348" s="21">
        <v>12</v>
      </c>
      <c r="Z3348" s="22">
        <f t="shared" si="2372"/>
        <v>888</v>
      </c>
      <c r="AA3348" s="20" t="s">
        <v>3440</v>
      </c>
      <c r="AB3348" s="22"/>
      <c r="AC3348" s="22">
        <v>1</v>
      </c>
      <c r="AD3348" s="22"/>
      <c r="AE3348" s="22">
        <f t="shared" si="2395"/>
        <v>888</v>
      </c>
      <c r="AF3348" s="22">
        <f t="shared" si="2364"/>
        <v>888</v>
      </c>
      <c r="AG3348" s="20"/>
      <c r="AH3348" s="22"/>
      <c r="AI3348" s="22"/>
      <c r="AJ3348" s="22">
        <f t="shared" si="2392"/>
        <v>888</v>
      </c>
      <c r="AK3348" s="22">
        <f>IF(O3348="(传统)XDSL",VLOOKUP(S3348,[2]直销续费率明细!C:I,7,FALSE)*1,IF(O3348="GPON+XDSL",VLOOKUP(S3348,[2]直销续费率明细!C:I,7,FALSE)*1,VLOOKUP(S3348,[2]直销续费率明细!C:I,5,FALSE)*1))</f>
        <v>-40</v>
      </c>
      <c r="AL3348" s="22" t="s">
        <v>1309</v>
      </c>
      <c r="AM3348" s="22"/>
      <c r="AN3348" s="22"/>
      <c r="AO3348" s="22" t="s">
        <v>3441</v>
      </c>
      <c r="AP3348" s="22" t="s">
        <v>1301</v>
      </c>
      <c r="AS3348" s="20">
        <f>IF(Y3348&gt;=10,VLOOKUP(U3348,[2]提成计算!B:T,19,FALSE),VLOOKUP(U3348,[2]提成计算!B:T,18,FALSE))</f>
        <v>0.09</v>
      </c>
      <c r="AT3348" s="20">
        <f t="shared" si="2393"/>
        <v>79.92</v>
      </c>
      <c r="AU3348" s="20">
        <f t="shared" si="2394"/>
        <v>-40</v>
      </c>
    </row>
    <row r="3349" spans="1:47" x14ac:dyDescent="0.15">
      <c r="A3349" s="21" t="s">
        <v>1273</v>
      </c>
      <c r="B3349" s="20" t="s">
        <v>918</v>
      </c>
      <c r="C3349" s="20" t="s">
        <v>1050</v>
      </c>
      <c r="D3349" s="20" t="s">
        <v>1078</v>
      </c>
      <c r="E3349" s="20" t="s">
        <v>1084</v>
      </c>
      <c r="F3349" s="20" t="s">
        <v>1250</v>
      </c>
      <c r="G3349" s="20" t="s">
        <v>4515</v>
      </c>
      <c r="H3349" s="20"/>
      <c r="I3349" s="20">
        <v>13770080717</v>
      </c>
      <c r="J3349" s="20" t="s">
        <v>1268</v>
      </c>
      <c r="K3349" s="20" t="s">
        <v>1086</v>
      </c>
      <c r="L3349" s="20" t="s">
        <v>1358</v>
      </c>
      <c r="M3349" s="20">
        <v>1088</v>
      </c>
      <c r="N3349" s="20">
        <v>1088</v>
      </c>
      <c r="O3349" s="20" t="s">
        <v>927</v>
      </c>
      <c r="P3349" s="20" t="s">
        <v>50</v>
      </c>
      <c r="Q3349" s="28"/>
      <c r="R3349" s="21" t="s">
        <v>1082</v>
      </c>
      <c r="S3349" s="21"/>
      <c r="T3349" s="21" t="s">
        <v>53</v>
      </c>
      <c r="U3349" s="21" t="s">
        <v>1088</v>
      </c>
      <c r="V3349" s="46">
        <v>1</v>
      </c>
      <c r="W3349" s="26">
        <f t="shared" si="2362"/>
        <v>1</v>
      </c>
      <c r="X3349" s="26">
        <f t="shared" si="2370"/>
        <v>1</v>
      </c>
      <c r="Y3349" s="21">
        <v>10</v>
      </c>
      <c r="Z3349" s="22">
        <f t="shared" si="2372"/>
        <v>1088</v>
      </c>
      <c r="AA3349" s="20" t="s">
        <v>3440</v>
      </c>
      <c r="AB3349" s="22"/>
      <c r="AC3349" s="22">
        <v>1</v>
      </c>
      <c r="AD3349" s="22"/>
      <c r="AE3349" s="22">
        <f t="shared" si="2395"/>
        <v>1088</v>
      </c>
      <c r="AF3349" s="22">
        <f t="shared" si="2364"/>
        <v>1088</v>
      </c>
      <c r="AG3349" s="20">
        <f t="shared" ref="AG3349:AG3350" si="2396">N3349</f>
        <v>1088</v>
      </c>
      <c r="AH3349" s="20" t="str">
        <f>VLOOKUP(U3349,[1]提成计算!B:I,8,FALSE)</f>
        <v xml:space="preserve"> </v>
      </c>
      <c r="AI3349" s="20"/>
      <c r="AJ3349" s="22"/>
      <c r="AK3349" s="22"/>
      <c r="AM3349" s="22"/>
      <c r="AN3349" s="22"/>
      <c r="AO3349" s="22" t="s">
        <v>3441</v>
      </c>
      <c r="AP3349" s="22" t="s">
        <v>1301</v>
      </c>
      <c r="AS3349" s="20"/>
      <c r="AT3349" s="20"/>
      <c r="AU3349" s="20"/>
    </row>
    <row r="3350" spans="1:47" x14ac:dyDescent="0.15">
      <c r="A3350" s="21" t="s">
        <v>1273</v>
      </c>
      <c r="B3350" s="20" t="s">
        <v>918</v>
      </c>
      <c r="C3350" s="20" t="s">
        <v>1050</v>
      </c>
      <c r="D3350" s="20" t="s">
        <v>1078</v>
      </c>
      <c r="E3350" s="20" t="s">
        <v>1079</v>
      </c>
      <c r="F3350" s="20" t="s">
        <v>1250</v>
      </c>
      <c r="G3350" s="20" t="s">
        <v>4516</v>
      </c>
      <c r="H3350" s="20"/>
      <c r="I3350" s="20">
        <v>15814457515</v>
      </c>
      <c r="J3350" s="20" t="s">
        <v>1268</v>
      </c>
      <c r="K3350" s="20" t="s">
        <v>1081</v>
      </c>
      <c r="L3350" s="20" t="s">
        <v>1358</v>
      </c>
      <c r="M3350" s="20">
        <v>1088</v>
      </c>
      <c r="N3350" s="20">
        <v>1088</v>
      </c>
      <c r="O3350" s="20" t="s">
        <v>927</v>
      </c>
      <c r="P3350" s="20" t="s">
        <v>50</v>
      </c>
      <c r="Q3350" s="28"/>
      <c r="R3350" s="21" t="s">
        <v>1082</v>
      </c>
      <c r="S3350" s="21"/>
      <c r="T3350" s="21" t="s">
        <v>53</v>
      </c>
      <c r="U3350" s="21" t="s">
        <v>1083</v>
      </c>
      <c r="V3350" s="46">
        <v>1</v>
      </c>
      <c r="W3350" s="26">
        <f t="shared" si="2362"/>
        <v>1</v>
      </c>
      <c r="X3350" s="26">
        <f t="shared" si="2370"/>
        <v>1</v>
      </c>
      <c r="Y3350" s="21">
        <v>10</v>
      </c>
      <c r="Z3350" s="22">
        <f t="shared" si="2372"/>
        <v>1088</v>
      </c>
      <c r="AA3350" s="20" t="s">
        <v>3440</v>
      </c>
      <c r="AB3350" s="22"/>
      <c r="AC3350" s="22">
        <v>1</v>
      </c>
      <c r="AD3350" s="22"/>
      <c r="AE3350" s="22">
        <f t="shared" si="2395"/>
        <v>1088</v>
      </c>
      <c r="AF3350" s="22">
        <f t="shared" si="2364"/>
        <v>1088</v>
      </c>
      <c r="AG3350" s="20">
        <f t="shared" si="2396"/>
        <v>1088</v>
      </c>
      <c r="AH3350" s="20" t="str">
        <f>VLOOKUP(U3350,[1]提成计算!B:I,8,FALSE)</f>
        <v xml:space="preserve"> </v>
      </c>
      <c r="AI3350" s="20"/>
      <c r="AJ3350" s="22"/>
      <c r="AK3350" s="22"/>
      <c r="AM3350" s="22"/>
      <c r="AN3350" s="22"/>
      <c r="AO3350" s="22" t="s">
        <v>3441</v>
      </c>
      <c r="AP3350" s="22" t="s">
        <v>1301</v>
      </c>
      <c r="AS3350" s="20"/>
      <c r="AT3350" s="20"/>
      <c r="AU3350" s="20"/>
    </row>
    <row r="3351" spans="1:47" x14ac:dyDescent="0.15">
      <c r="A3351" s="21" t="s">
        <v>1273</v>
      </c>
      <c r="B3351" s="20" t="s">
        <v>918</v>
      </c>
      <c r="C3351" s="20" t="s">
        <v>1050</v>
      </c>
      <c r="D3351" s="20" t="s">
        <v>1065</v>
      </c>
      <c r="E3351" s="20" t="s">
        <v>1552</v>
      </c>
      <c r="F3351" s="20" t="s">
        <v>1250</v>
      </c>
      <c r="G3351" s="20" t="s">
        <v>4517</v>
      </c>
      <c r="H3351" s="20"/>
      <c r="I3351" s="20">
        <v>13828756745</v>
      </c>
      <c r="J3351" s="20" t="s">
        <v>924</v>
      </c>
      <c r="K3351" s="20" t="s">
        <v>124</v>
      </c>
      <c r="L3351" s="20" t="s">
        <v>1299</v>
      </c>
      <c r="M3351" s="20">
        <v>888</v>
      </c>
      <c r="N3351" s="20">
        <v>888</v>
      </c>
      <c r="O3351" s="20" t="s">
        <v>927</v>
      </c>
      <c r="P3351" s="20" t="s">
        <v>50</v>
      </c>
      <c r="Q3351" s="28"/>
      <c r="R3351" s="21" t="s">
        <v>69</v>
      </c>
      <c r="S3351" s="25" t="s">
        <v>1705</v>
      </c>
      <c r="T3351" s="21" t="s">
        <v>53</v>
      </c>
      <c r="U3351" s="21" t="s">
        <v>125</v>
      </c>
      <c r="V3351" s="46">
        <v>1</v>
      </c>
      <c r="W3351" s="26">
        <f t="shared" si="2362"/>
        <v>1</v>
      </c>
      <c r="Y3351" s="21">
        <v>12</v>
      </c>
      <c r="Z3351" s="22">
        <f t="shared" si="2372"/>
        <v>888</v>
      </c>
      <c r="AA3351" s="20" t="s">
        <v>3440</v>
      </c>
      <c r="AB3351" s="22"/>
      <c r="AC3351" s="22">
        <v>1</v>
      </c>
      <c r="AD3351" s="22"/>
      <c r="AE3351" s="22">
        <f t="shared" si="2395"/>
        <v>888</v>
      </c>
      <c r="AF3351" s="22">
        <f t="shared" si="2364"/>
        <v>888</v>
      </c>
      <c r="AG3351" s="20"/>
      <c r="AH3351" s="22"/>
      <c r="AI3351" s="22"/>
      <c r="AJ3351" s="22">
        <f t="shared" ref="AJ3351:AJ3352" si="2397">N3351</f>
        <v>888</v>
      </c>
      <c r="AK3351" s="22">
        <f>IF(O3351="(传统)XDSL",VLOOKUP(S3351,[2]直销续费率明细!C:I,7,FALSE)*1,IF(O3351="GPON+XDSL",VLOOKUP(S3351,[2]直销续费率明细!C:I,7,FALSE)*1,VLOOKUP(S3351,[2]直销续费率明细!C:I,5,FALSE)*1))</f>
        <v>-40</v>
      </c>
      <c r="AL3351" s="22" t="s">
        <v>1309</v>
      </c>
      <c r="AM3351" s="22"/>
      <c r="AN3351" s="22"/>
      <c r="AO3351" s="22" t="s">
        <v>3441</v>
      </c>
      <c r="AP3351" s="22" t="s">
        <v>1301</v>
      </c>
      <c r="AS3351" s="20">
        <f>IF(Y3351&gt;=10,VLOOKUP(U3351,[2]提成计算!B:T,19,FALSE),VLOOKUP(U3351,[2]提成计算!B:T,18,FALSE))</f>
        <v>0.09</v>
      </c>
      <c r="AT3351" s="20">
        <f t="shared" ref="AT3351:AT3352" si="2398">IF(AD3351*AS3351&gt;0,AD3351*AS3351,AE3351*AS3351)</f>
        <v>79.92</v>
      </c>
      <c r="AU3351" s="20">
        <f t="shared" ref="AU3351:AU3352" si="2399">IF(AND(AK3351&lt;0,AK3351+AT3351&lt;0),-AT3351,AK3351)</f>
        <v>-40</v>
      </c>
    </row>
    <row r="3352" spans="1:47" x14ac:dyDescent="0.15">
      <c r="A3352" s="21" t="s">
        <v>1273</v>
      </c>
      <c r="B3352" s="20" t="s">
        <v>918</v>
      </c>
      <c r="C3352" s="20" t="s">
        <v>1050</v>
      </c>
      <c r="D3352" s="20" t="s">
        <v>1065</v>
      </c>
      <c r="E3352" s="20" t="s">
        <v>1066</v>
      </c>
      <c r="F3352" s="20" t="s">
        <v>1250</v>
      </c>
      <c r="G3352" s="20" t="s">
        <v>4518</v>
      </c>
      <c r="H3352" s="20"/>
      <c r="I3352" s="20">
        <v>13662980955</v>
      </c>
      <c r="J3352" s="20" t="s">
        <v>924</v>
      </c>
      <c r="K3352" s="20" t="s">
        <v>3739</v>
      </c>
      <c r="L3352" s="20" t="s">
        <v>1299</v>
      </c>
      <c r="M3352" s="20">
        <v>888</v>
      </c>
      <c r="N3352" s="20">
        <v>888</v>
      </c>
      <c r="O3352" s="20" t="s">
        <v>927</v>
      </c>
      <c r="P3352" s="20" t="s">
        <v>50</v>
      </c>
      <c r="Q3352" s="28"/>
      <c r="R3352" s="21" t="s">
        <v>69</v>
      </c>
      <c r="S3352" s="25" t="s">
        <v>1068</v>
      </c>
      <c r="T3352" s="21" t="s">
        <v>53</v>
      </c>
      <c r="U3352" s="21" t="s">
        <v>1803</v>
      </c>
      <c r="V3352" s="46">
        <v>1</v>
      </c>
      <c r="W3352" s="26">
        <f t="shared" si="2362"/>
        <v>1</v>
      </c>
      <c r="Y3352" s="21">
        <v>12</v>
      </c>
      <c r="Z3352" s="22">
        <f t="shared" si="2372"/>
        <v>888</v>
      </c>
      <c r="AA3352" s="20" t="s">
        <v>3440</v>
      </c>
      <c r="AB3352" s="22"/>
      <c r="AC3352" s="22">
        <v>1</v>
      </c>
      <c r="AD3352" s="22"/>
      <c r="AE3352" s="22">
        <f t="shared" si="2395"/>
        <v>888</v>
      </c>
      <c r="AF3352" s="22">
        <f t="shared" si="2364"/>
        <v>888</v>
      </c>
      <c r="AG3352" s="20"/>
      <c r="AH3352" s="22"/>
      <c r="AI3352" s="22"/>
      <c r="AJ3352" s="22">
        <f t="shared" si="2397"/>
        <v>888</v>
      </c>
      <c r="AK3352" s="22">
        <f>IF(O3352="(传统)XDSL",VLOOKUP(S3352,[2]直销续费率明细!C:I,7,FALSE)*1,IF(O3352="GPON+XDSL",VLOOKUP(S3352,[2]直销续费率明细!C:I,7,FALSE)*1,VLOOKUP(S3352,[2]直销续费率明细!C:I,5,FALSE)*1))</f>
        <v>15</v>
      </c>
      <c r="AL3352" s="22" t="s">
        <v>1300</v>
      </c>
      <c r="AM3352" s="22"/>
      <c r="AN3352" s="22"/>
      <c r="AO3352" s="22" t="s">
        <v>3441</v>
      </c>
      <c r="AP3352" s="22" t="s">
        <v>1301</v>
      </c>
      <c r="AS3352" s="20">
        <f>IF(Y3352&gt;=10,VLOOKUP(U3352,[2]提成计算!B:T,19,FALSE),VLOOKUP(U3352,[2]提成计算!B:T,18,FALSE))</f>
        <v>0.1</v>
      </c>
      <c r="AT3352" s="20">
        <f t="shared" si="2398"/>
        <v>88.800000000000011</v>
      </c>
      <c r="AU3352" s="20">
        <f t="shared" si="2399"/>
        <v>15</v>
      </c>
    </row>
    <row r="3353" spans="1:47" x14ac:dyDescent="0.15">
      <c r="A3353" s="21" t="s">
        <v>1273</v>
      </c>
      <c r="B3353" s="20" t="s">
        <v>918</v>
      </c>
      <c r="C3353" s="20" t="s">
        <v>1050</v>
      </c>
      <c r="D3353" s="20" t="s">
        <v>1051</v>
      </c>
      <c r="E3353" s="20" t="s">
        <v>1492</v>
      </c>
      <c r="F3353" s="20" t="s">
        <v>1250</v>
      </c>
      <c r="G3353" s="20" t="s">
        <v>4519</v>
      </c>
      <c r="H3353" s="20"/>
      <c r="I3353" s="20">
        <v>18665115993</v>
      </c>
      <c r="J3353" s="20" t="s">
        <v>1268</v>
      </c>
      <c r="K3353" s="20" t="s">
        <v>896</v>
      </c>
      <c r="L3353" s="20" t="s">
        <v>1358</v>
      </c>
      <c r="M3353" s="20">
        <v>1088</v>
      </c>
      <c r="N3353" s="20">
        <v>1088</v>
      </c>
      <c r="O3353" s="20" t="s">
        <v>927</v>
      </c>
      <c r="P3353" s="20" t="s">
        <v>50</v>
      </c>
      <c r="Q3353" s="28"/>
      <c r="R3353" s="21" t="s">
        <v>121</v>
      </c>
      <c r="S3353" s="21"/>
      <c r="T3353" s="21" t="s">
        <v>53</v>
      </c>
      <c r="U3353" s="21" t="s">
        <v>897</v>
      </c>
      <c r="V3353" s="46">
        <v>1</v>
      </c>
      <c r="W3353" s="26">
        <f t="shared" si="2362"/>
        <v>1</v>
      </c>
      <c r="X3353" s="26">
        <f t="shared" si="2370"/>
        <v>1</v>
      </c>
      <c r="Y3353" s="21">
        <v>10</v>
      </c>
      <c r="Z3353" s="22">
        <f t="shared" si="2372"/>
        <v>1088</v>
      </c>
      <c r="AA3353" s="20" t="s">
        <v>3440</v>
      </c>
      <c r="AB3353" s="22"/>
      <c r="AC3353" s="22">
        <v>1</v>
      </c>
      <c r="AD3353" s="22"/>
      <c r="AE3353" s="22">
        <f t="shared" si="2395"/>
        <v>1088</v>
      </c>
      <c r="AF3353" s="22">
        <f t="shared" si="2364"/>
        <v>1088</v>
      </c>
      <c r="AG3353" s="20">
        <f>N3353</f>
        <v>1088</v>
      </c>
      <c r="AH3353" s="20" t="str">
        <f>VLOOKUP(U3353,[1]提成计算!B:I,8,FALSE)</f>
        <v xml:space="preserve"> </v>
      </c>
      <c r="AI3353" s="20"/>
      <c r="AJ3353" s="22"/>
      <c r="AK3353" s="22"/>
      <c r="AM3353" s="22"/>
      <c r="AN3353" s="22"/>
      <c r="AO3353" s="22" t="s">
        <v>2216</v>
      </c>
      <c r="AP3353" s="22" t="s">
        <v>1301</v>
      </c>
      <c r="AS3353" s="20"/>
      <c r="AT3353" s="20"/>
      <c r="AU3353" s="20"/>
    </row>
    <row r="3354" spans="1:47" x14ac:dyDescent="0.15">
      <c r="A3354" s="21" t="s">
        <v>1273</v>
      </c>
      <c r="B3354" s="20" t="s">
        <v>918</v>
      </c>
      <c r="C3354" s="20" t="s">
        <v>1050</v>
      </c>
      <c r="D3354" s="20" t="s">
        <v>1070</v>
      </c>
      <c r="E3354" s="20" t="s">
        <v>1076</v>
      </c>
      <c r="F3354" s="20" t="s">
        <v>1250</v>
      </c>
      <c r="G3354" s="20" t="s">
        <v>4520</v>
      </c>
      <c r="H3354" s="20"/>
      <c r="I3354" s="20">
        <v>15920245166</v>
      </c>
      <c r="J3354" s="20" t="s">
        <v>924</v>
      </c>
      <c r="K3354" s="20" t="s">
        <v>205</v>
      </c>
      <c r="L3354" s="20" t="s">
        <v>1947</v>
      </c>
      <c r="M3354" s="20">
        <v>400</v>
      </c>
      <c r="N3354" s="20">
        <v>400</v>
      </c>
      <c r="O3354" s="20" t="s">
        <v>1262</v>
      </c>
      <c r="P3354" s="20" t="s">
        <v>50</v>
      </c>
      <c r="Q3354" s="28"/>
      <c r="R3354" s="21" t="s">
        <v>104</v>
      </c>
      <c r="S3354" s="25" t="s">
        <v>1090</v>
      </c>
      <c r="T3354" s="21" t="s">
        <v>53</v>
      </c>
      <c r="U3354" s="21" t="s">
        <v>206</v>
      </c>
      <c r="V3354" s="46">
        <v>0.5</v>
      </c>
      <c r="W3354" s="26">
        <f t="shared" si="2362"/>
        <v>0.5</v>
      </c>
      <c r="Y3354" s="21">
        <v>4</v>
      </c>
      <c r="Z3354" s="22">
        <f t="shared" si="2372"/>
        <v>400</v>
      </c>
      <c r="AA3354" s="20" t="s">
        <v>2218</v>
      </c>
      <c r="AB3354" s="22">
        <v>1</v>
      </c>
      <c r="AC3354" s="22"/>
      <c r="AD3354" s="22">
        <f>N3354</f>
        <v>400</v>
      </c>
      <c r="AE3354" s="22"/>
      <c r="AF3354" s="22">
        <f t="shared" si="2364"/>
        <v>400</v>
      </c>
      <c r="AG3354" s="20"/>
      <c r="AH3354" s="22"/>
      <c r="AI3354" s="22"/>
      <c r="AJ3354" s="22">
        <f>N3354</f>
        <v>400</v>
      </c>
      <c r="AK3354" s="22">
        <f>IF(O3354="(传统)XDSL",VLOOKUP(S3354,[2]直销续费率明细!C:I,7,FALSE)*1,IF(O3354="GPON+XDSL",VLOOKUP(S3354,[2]直销续费率明细!C:I,7,FALSE)*1,VLOOKUP(S3354,[2]直销续费率明细!C:I,5,FALSE)*1))</f>
        <v>15</v>
      </c>
      <c r="AL3354" s="22" t="s">
        <v>1309</v>
      </c>
      <c r="AM3354" s="22"/>
      <c r="AN3354" s="22"/>
      <c r="AO3354" s="22" t="s">
        <v>3441</v>
      </c>
      <c r="AP3354" s="22" t="s">
        <v>3448</v>
      </c>
      <c r="AS3354" s="20">
        <f>IF(Y3354&gt;=10,VLOOKUP(U3354,[2]提成计算!B:T,19,FALSE),VLOOKUP(U3354,[2]提成计算!B:T,18,FALSE))</f>
        <v>7.0000000000000007E-2</v>
      </c>
      <c r="AT3354" s="20">
        <f t="shared" ref="AT3354" si="2400">IF(AD3354*AS3354&gt;0,AD3354*AS3354,AE3354*AS3354)</f>
        <v>28.000000000000004</v>
      </c>
      <c r="AU3354" s="20">
        <f t="shared" ref="AU3354" si="2401">IF(AND(AK3354&lt;0,AK3354+AT3354&lt;0),-AT3354,AK3354)</f>
        <v>15</v>
      </c>
    </row>
    <row r="3355" spans="1:47" x14ac:dyDescent="0.15">
      <c r="A3355" s="21" t="s">
        <v>1273</v>
      </c>
      <c r="B3355" s="20" t="s">
        <v>918</v>
      </c>
      <c r="C3355" s="20" t="s">
        <v>1050</v>
      </c>
      <c r="D3355" s="20" t="s">
        <v>1062</v>
      </c>
      <c r="E3355" s="20" t="s">
        <v>4010</v>
      </c>
      <c r="F3355" s="20" t="s">
        <v>1250</v>
      </c>
      <c r="G3355" s="20" t="s">
        <v>4521</v>
      </c>
      <c r="H3355" s="20"/>
      <c r="I3355" s="20">
        <v>18929452795</v>
      </c>
      <c r="J3355" s="20" t="s">
        <v>1268</v>
      </c>
      <c r="K3355" s="20" t="s">
        <v>1057</v>
      </c>
      <c r="L3355" s="20" t="s">
        <v>1358</v>
      </c>
      <c r="M3355" s="20">
        <v>1088</v>
      </c>
      <c r="N3355" s="20">
        <v>1088</v>
      </c>
      <c r="O3355" s="20" t="s">
        <v>927</v>
      </c>
      <c r="P3355" s="20" t="s">
        <v>50</v>
      </c>
      <c r="Q3355" s="28"/>
      <c r="R3355" s="21" t="s">
        <v>1059</v>
      </c>
      <c r="S3355" s="21"/>
      <c r="T3355" s="21" t="s">
        <v>53</v>
      </c>
      <c r="U3355" s="21" t="s">
        <v>1061</v>
      </c>
      <c r="V3355" s="46">
        <v>1</v>
      </c>
      <c r="W3355" s="26">
        <f t="shared" si="2362"/>
        <v>1</v>
      </c>
      <c r="X3355" s="26">
        <f t="shared" si="2370"/>
        <v>1</v>
      </c>
      <c r="Y3355" s="21">
        <v>10</v>
      </c>
      <c r="Z3355" s="22">
        <f t="shared" si="2372"/>
        <v>1088</v>
      </c>
      <c r="AA3355" s="20" t="s">
        <v>3440</v>
      </c>
      <c r="AB3355" s="22"/>
      <c r="AC3355" s="22">
        <v>1</v>
      </c>
      <c r="AD3355" s="22"/>
      <c r="AE3355" s="22">
        <f t="shared" ref="AE3355:AE3361" si="2402">N3355</f>
        <v>1088</v>
      </c>
      <c r="AF3355" s="22">
        <f t="shared" si="2364"/>
        <v>1088</v>
      </c>
      <c r="AG3355" s="20">
        <f>N3355</f>
        <v>1088</v>
      </c>
      <c r="AH3355" s="20" t="str">
        <f>VLOOKUP(U3355,[1]提成计算!B:I,8,FALSE)</f>
        <v>否</v>
      </c>
      <c r="AI3355" s="20"/>
      <c r="AJ3355" s="22"/>
      <c r="AK3355" s="22"/>
      <c r="AM3355" s="22"/>
      <c r="AN3355" s="22"/>
      <c r="AO3355" s="22" t="s">
        <v>3441</v>
      </c>
      <c r="AP3355" s="22" t="s">
        <v>1301</v>
      </c>
      <c r="AS3355" s="20"/>
      <c r="AT3355" s="20"/>
      <c r="AU3355" s="20"/>
    </row>
    <row r="3356" spans="1:47" x14ac:dyDescent="0.15">
      <c r="A3356" s="21" t="s">
        <v>1273</v>
      </c>
      <c r="B3356" s="20" t="s">
        <v>918</v>
      </c>
      <c r="C3356" s="20" t="s">
        <v>1050</v>
      </c>
      <c r="D3356" s="20" t="s">
        <v>1051</v>
      </c>
      <c r="E3356" s="20" t="s">
        <v>1815</v>
      </c>
      <c r="F3356" s="20" t="s">
        <v>1250</v>
      </c>
      <c r="G3356" s="20" t="s">
        <v>4522</v>
      </c>
      <c r="H3356" s="20"/>
      <c r="I3356" s="20">
        <v>13631703428</v>
      </c>
      <c r="J3356" s="20" t="s">
        <v>924</v>
      </c>
      <c r="K3356" s="20" t="s">
        <v>685</v>
      </c>
      <c r="L3356" s="20" t="s">
        <v>1299</v>
      </c>
      <c r="M3356" s="20">
        <v>888</v>
      </c>
      <c r="N3356" s="20">
        <v>888</v>
      </c>
      <c r="O3356" s="20" t="s">
        <v>927</v>
      </c>
      <c r="P3356" s="20" t="s">
        <v>50</v>
      </c>
      <c r="Q3356" s="28"/>
      <c r="R3356" s="21" t="s">
        <v>121</v>
      </c>
      <c r="S3356" s="25" t="s">
        <v>1494</v>
      </c>
      <c r="T3356" s="21" t="s">
        <v>53</v>
      </c>
      <c r="U3356" s="21" t="s">
        <v>686</v>
      </c>
      <c r="V3356" s="46">
        <v>1</v>
      </c>
      <c r="W3356" s="26">
        <f t="shared" si="2362"/>
        <v>1</v>
      </c>
      <c r="Y3356" s="21">
        <v>12</v>
      </c>
      <c r="Z3356" s="22">
        <f t="shared" si="2372"/>
        <v>888</v>
      </c>
      <c r="AA3356" s="20" t="s">
        <v>3440</v>
      </c>
      <c r="AB3356" s="22"/>
      <c r="AC3356" s="22">
        <v>1</v>
      </c>
      <c r="AD3356" s="22"/>
      <c r="AE3356" s="22">
        <f t="shared" si="2402"/>
        <v>888</v>
      </c>
      <c r="AF3356" s="22">
        <f t="shared" si="2364"/>
        <v>888</v>
      </c>
      <c r="AG3356" s="20"/>
      <c r="AH3356" s="22"/>
      <c r="AI3356" s="22"/>
      <c r="AJ3356" s="22">
        <f t="shared" ref="AJ3356:AJ3358" si="2403">N3356</f>
        <v>888</v>
      </c>
      <c r="AK3356" s="22">
        <f>IF(O3356="(传统)XDSL",VLOOKUP(S3356,[2]直销续费率明细!C:I,7,FALSE)*1,IF(O3356="GPON+XDSL",VLOOKUP(S3356,[2]直销续费率明细!C:I,7,FALSE)*1,VLOOKUP(S3356,[2]直销续费率明细!C:I,5,FALSE)*1))</f>
        <v>25</v>
      </c>
      <c r="AL3356" s="22" t="s">
        <v>1309</v>
      </c>
      <c r="AM3356" s="22"/>
      <c r="AN3356" s="22"/>
      <c r="AO3356" s="22" t="s">
        <v>2216</v>
      </c>
      <c r="AP3356" s="22" t="s">
        <v>1301</v>
      </c>
      <c r="AS3356" s="20">
        <f>IF(Y3356&gt;=10,VLOOKUP(U3356,[2]提成计算!B:T,19,FALSE),VLOOKUP(U3356,[2]提成计算!B:T,18,FALSE))</f>
        <v>0.09</v>
      </c>
      <c r="AT3356" s="20">
        <f t="shared" ref="AT3356:AT3358" si="2404">IF(AD3356*AS3356&gt;0,AD3356*AS3356,AE3356*AS3356)</f>
        <v>79.92</v>
      </c>
      <c r="AU3356" s="20">
        <f t="shared" ref="AU3356:AU3358" si="2405">IF(AND(AK3356&lt;0,AK3356+AT3356&lt;0),-AT3356,AK3356)</f>
        <v>25</v>
      </c>
    </row>
    <row r="3357" spans="1:47" x14ac:dyDescent="0.15">
      <c r="A3357" s="21" t="s">
        <v>1273</v>
      </c>
      <c r="B3357" s="20" t="s">
        <v>918</v>
      </c>
      <c r="C3357" s="20" t="s">
        <v>1050</v>
      </c>
      <c r="D3357" s="20" t="s">
        <v>1070</v>
      </c>
      <c r="E3357" s="20" t="s">
        <v>1302</v>
      </c>
      <c r="F3357" s="20" t="s">
        <v>1250</v>
      </c>
      <c r="G3357" s="20" t="s">
        <v>4523</v>
      </c>
      <c r="H3357" s="20"/>
      <c r="I3357" s="20">
        <v>13823749581</v>
      </c>
      <c r="J3357" s="20" t="s">
        <v>924</v>
      </c>
      <c r="K3357" s="20" t="s">
        <v>3733</v>
      </c>
      <c r="L3357" s="20" t="s">
        <v>2268</v>
      </c>
      <c r="M3357" s="20">
        <v>1398</v>
      </c>
      <c r="N3357" s="20">
        <v>1398</v>
      </c>
      <c r="O3357" s="20" t="s">
        <v>927</v>
      </c>
      <c r="P3357" s="20" t="s">
        <v>50</v>
      </c>
      <c r="Q3357" s="28"/>
      <c r="R3357" s="21" t="s">
        <v>104</v>
      </c>
      <c r="S3357" s="25" t="s">
        <v>1090</v>
      </c>
      <c r="T3357" s="21" t="s">
        <v>53</v>
      </c>
      <c r="U3357" s="21" t="s">
        <v>1712</v>
      </c>
      <c r="V3357" s="46">
        <v>1</v>
      </c>
      <c r="W3357" s="26">
        <f t="shared" si="2362"/>
        <v>1</v>
      </c>
      <c r="Y3357" s="21">
        <v>20</v>
      </c>
      <c r="Z3357" s="22">
        <f t="shared" si="2372"/>
        <v>1398</v>
      </c>
      <c r="AA3357" s="20" t="s">
        <v>2218</v>
      </c>
      <c r="AB3357" s="22"/>
      <c r="AC3357" s="22">
        <v>1</v>
      </c>
      <c r="AD3357" s="22"/>
      <c r="AE3357" s="22">
        <f t="shared" si="2402"/>
        <v>1398</v>
      </c>
      <c r="AF3357" s="22">
        <f t="shared" si="2364"/>
        <v>1398</v>
      </c>
      <c r="AG3357" s="20"/>
      <c r="AH3357" s="22"/>
      <c r="AI3357" s="22"/>
      <c r="AJ3357" s="22">
        <f t="shared" si="2403"/>
        <v>1398</v>
      </c>
      <c r="AK3357" s="22">
        <f>IF(O3357="(传统)XDSL",VLOOKUP(S3357,[2]直销续费率明细!C:I,7,FALSE)*1,IF(O3357="GPON+XDSL",VLOOKUP(S3357,[2]直销续费率明细!C:I,7,FALSE)*1,VLOOKUP(S3357,[2]直销续费率明细!C:I,5,FALSE)*1))</f>
        <v>0</v>
      </c>
      <c r="AL3357" s="22" t="s">
        <v>1309</v>
      </c>
      <c r="AM3357" s="22"/>
      <c r="AN3357" s="22"/>
      <c r="AO3357" s="22" t="s">
        <v>2216</v>
      </c>
      <c r="AP3357" s="22" t="s">
        <v>1301</v>
      </c>
      <c r="AS3357" s="20">
        <f>IF(Y3357&gt;=10,VLOOKUP(U3357,[2]提成计算!B:T,19,FALSE),VLOOKUP(U3357,[2]提成计算!B:T,18,FALSE))</f>
        <v>0.1</v>
      </c>
      <c r="AT3357" s="20">
        <f t="shared" si="2404"/>
        <v>139.80000000000001</v>
      </c>
      <c r="AU3357" s="20">
        <f t="shared" si="2405"/>
        <v>0</v>
      </c>
    </row>
    <row r="3358" spans="1:47" x14ac:dyDescent="0.15">
      <c r="A3358" s="21" t="s">
        <v>1273</v>
      </c>
      <c r="B3358" s="20" t="s">
        <v>918</v>
      </c>
      <c r="C3358" s="20" t="s">
        <v>1050</v>
      </c>
      <c r="D3358" s="20" t="s">
        <v>1070</v>
      </c>
      <c r="E3358" s="20" t="s">
        <v>1710</v>
      </c>
      <c r="F3358" s="20" t="s">
        <v>1250</v>
      </c>
      <c r="G3358" s="20" t="s">
        <v>4524</v>
      </c>
      <c r="H3358" s="20"/>
      <c r="I3358" s="20">
        <v>13650225550</v>
      </c>
      <c r="J3358" s="20" t="s">
        <v>924</v>
      </c>
      <c r="K3358" s="20" t="s">
        <v>3733</v>
      </c>
      <c r="L3358" s="20" t="s">
        <v>2166</v>
      </c>
      <c r="M3358" s="20">
        <v>1088</v>
      </c>
      <c r="N3358" s="20">
        <v>1088</v>
      </c>
      <c r="O3358" s="20" t="s">
        <v>927</v>
      </c>
      <c r="P3358" s="20" t="s">
        <v>50</v>
      </c>
      <c r="Q3358" s="28"/>
      <c r="R3358" s="21" t="s">
        <v>104</v>
      </c>
      <c r="S3358" s="25" t="s">
        <v>1090</v>
      </c>
      <c r="T3358" s="21" t="s">
        <v>53</v>
      </c>
      <c r="U3358" s="21" t="s">
        <v>1712</v>
      </c>
      <c r="V3358" s="46">
        <v>1</v>
      </c>
      <c r="W3358" s="26">
        <f t="shared" si="2362"/>
        <v>1</v>
      </c>
      <c r="Y3358" s="21">
        <v>20</v>
      </c>
      <c r="Z3358" s="22">
        <f t="shared" si="2372"/>
        <v>1088</v>
      </c>
      <c r="AA3358" s="20" t="s">
        <v>2218</v>
      </c>
      <c r="AB3358" s="22"/>
      <c r="AC3358" s="22">
        <v>1</v>
      </c>
      <c r="AD3358" s="22"/>
      <c r="AE3358" s="22">
        <f t="shared" si="2402"/>
        <v>1088</v>
      </c>
      <c r="AF3358" s="22">
        <f t="shared" si="2364"/>
        <v>1088</v>
      </c>
      <c r="AG3358" s="20"/>
      <c r="AH3358" s="22"/>
      <c r="AI3358" s="22"/>
      <c r="AJ3358" s="22">
        <f t="shared" si="2403"/>
        <v>1088</v>
      </c>
      <c r="AK3358" s="22">
        <f>IF(O3358="(传统)XDSL",VLOOKUP(S3358,[2]直销续费率明细!C:I,7,FALSE)*1,IF(O3358="GPON+XDSL",VLOOKUP(S3358,[2]直销续费率明细!C:I,7,FALSE)*1,VLOOKUP(S3358,[2]直销续费率明细!C:I,5,FALSE)*1))</f>
        <v>0</v>
      </c>
      <c r="AL3358" s="22" t="s">
        <v>1300</v>
      </c>
      <c r="AM3358" s="22"/>
      <c r="AN3358" s="22"/>
      <c r="AO3358" s="22" t="s">
        <v>2216</v>
      </c>
      <c r="AP3358" s="22" t="s">
        <v>1301</v>
      </c>
      <c r="AS3358" s="20">
        <f>IF(Y3358&gt;=10,VLOOKUP(U3358,[2]提成计算!B:T,19,FALSE),VLOOKUP(U3358,[2]提成计算!B:T,18,FALSE))</f>
        <v>0.1</v>
      </c>
      <c r="AT3358" s="20">
        <f t="shared" si="2404"/>
        <v>108.80000000000001</v>
      </c>
      <c r="AU3358" s="20">
        <f t="shared" si="2405"/>
        <v>0</v>
      </c>
    </row>
    <row r="3359" spans="1:47" x14ac:dyDescent="0.15">
      <c r="A3359" s="21" t="s">
        <v>1273</v>
      </c>
      <c r="B3359" s="20" t="s">
        <v>918</v>
      </c>
      <c r="C3359" s="20" t="s">
        <v>1050</v>
      </c>
      <c r="D3359" s="20" t="s">
        <v>1070</v>
      </c>
      <c r="E3359" s="20" t="s">
        <v>1302</v>
      </c>
      <c r="F3359" s="20" t="s">
        <v>1250</v>
      </c>
      <c r="G3359" s="20" t="s">
        <v>4525</v>
      </c>
      <c r="H3359" s="20"/>
      <c r="I3359" s="20">
        <v>13476057705</v>
      </c>
      <c r="J3359" s="20" t="s">
        <v>1268</v>
      </c>
      <c r="K3359" s="20" t="s">
        <v>3729</v>
      </c>
      <c r="L3359" s="20" t="s">
        <v>1358</v>
      </c>
      <c r="M3359" s="20">
        <v>1088</v>
      </c>
      <c r="N3359" s="20">
        <v>1088</v>
      </c>
      <c r="O3359" s="20" t="s">
        <v>927</v>
      </c>
      <c r="P3359" s="20" t="s">
        <v>50</v>
      </c>
      <c r="Q3359" s="28"/>
      <c r="R3359" s="21" t="s">
        <v>104</v>
      </c>
      <c r="S3359" s="21"/>
      <c r="T3359" s="21" t="s">
        <v>53</v>
      </c>
      <c r="U3359" s="21" t="s">
        <v>3730</v>
      </c>
      <c r="V3359" s="46">
        <v>1</v>
      </c>
      <c r="W3359" s="26">
        <f t="shared" si="2362"/>
        <v>1</v>
      </c>
      <c r="X3359" s="26">
        <f t="shared" si="2370"/>
        <v>1</v>
      </c>
      <c r="Y3359" s="21">
        <v>10</v>
      </c>
      <c r="Z3359" s="22">
        <f t="shared" si="2372"/>
        <v>1088</v>
      </c>
      <c r="AA3359" s="20" t="s">
        <v>2218</v>
      </c>
      <c r="AB3359" s="22"/>
      <c r="AC3359" s="22">
        <v>1</v>
      </c>
      <c r="AD3359" s="22"/>
      <c r="AE3359" s="22">
        <f t="shared" si="2402"/>
        <v>1088</v>
      </c>
      <c r="AF3359" s="22">
        <f t="shared" si="2364"/>
        <v>1088</v>
      </c>
      <c r="AG3359" s="20">
        <f t="shared" ref="AG3359:AG3360" si="2406">N3359</f>
        <v>1088</v>
      </c>
      <c r="AH3359" s="20" t="str">
        <f>VLOOKUP(U3359,[1]提成计算!B:I,8,FALSE)</f>
        <v xml:space="preserve"> </v>
      </c>
      <c r="AI3359" s="20"/>
      <c r="AJ3359" s="22"/>
      <c r="AK3359" s="22"/>
      <c r="AM3359" s="22"/>
      <c r="AN3359" s="22"/>
      <c r="AO3359" s="22" t="s">
        <v>3441</v>
      </c>
      <c r="AP3359" s="22" t="s">
        <v>1301</v>
      </c>
      <c r="AS3359" s="20"/>
      <c r="AT3359" s="20"/>
      <c r="AU3359" s="20"/>
    </row>
    <row r="3360" spans="1:47" x14ac:dyDescent="0.15">
      <c r="A3360" s="21" t="s">
        <v>1273</v>
      </c>
      <c r="B3360" s="20" t="s">
        <v>918</v>
      </c>
      <c r="C3360" s="20" t="s">
        <v>1050</v>
      </c>
      <c r="D3360" s="20" t="s">
        <v>1062</v>
      </c>
      <c r="E3360" s="20" t="s">
        <v>1055</v>
      </c>
      <c r="F3360" s="20" t="s">
        <v>1250</v>
      </c>
      <c r="G3360" s="20" t="s">
        <v>4526</v>
      </c>
      <c r="H3360" s="20"/>
      <c r="I3360" s="20">
        <v>13650266690</v>
      </c>
      <c r="J3360" s="20" t="s">
        <v>3444</v>
      </c>
      <c r="K3360" s="20" t="s">
        <v>1057</v>
      </c>
      <c r="L3360" s="20" t="s">
        <v>1358</v>
      </c>
      <c r="M3360" s="20">
        <v>1088</v>
      </c>
      <c r="N3360" s="20">
        <v>1088</v>
      </c>
      <c r="O3360" s="20" t="s">
        <v>927</v>
      </c>
      <c r="P3360" s="20" t="s">
        <v>50</v>
      </c>
      <c r="Q3360" s="28" t="s">
        <v>3444</v>
      </c>
      <c r="R3360" s="21" t="s">
        <v>1059</v>
      </c>
      <c r="S3360" s="21"/>
      <c r="T3360" s="21" t="s">
        <v>53</v>
      </c>
      <c r="U3360" s="21" t="s">
        <v>1061</v>
      </c>
      <c r="V3360" s="46">
        <v>1</v>
      </c>
      <c r="W3360" s="26">
        <f t="shared" si="2362"/>
        <v>1</v>
      </c>
      <c r="X3360" s="26">
        <f t="shared" si="2370"/>
        <v>1</v>
      </c>
      <c r="Y3360" s="21">
        <v>10</v>
      </c>
      <c r="Z3360" s="22">
        <f t="shared" si="2372"/>
        <v>1088</v>
      </c>
      <c r="AA3360" s="20" t="s">
        <v>3440</v>
      </c>
      <c r="AB3360" s="22"/>
      <c r="AC3360" s="22">
        <v>1</v>
      </c>
      <c r="AD3360" s="22"/>
      <c r="AE3360" s="22">
        <f t="shared" si="2402"/>
        <v>1088</v>
      </c>
      <c r="AF3360" s="22">
        <f t="shared" si="2364"/>
        <v>1088</v>
      </c>
      <c r="AG3360" s="20">
        <f t="shared" si="2406"/>
        <v>1088</v>
      </c>
      <c r="AH3360" s="20" t="str">
        <f>VLOOKUP(U3360,[1]提成计算!B:I,8,FALSE)</f>
        <v>否</v>
      </c>
      <c r="AI3360" s="20"/>
      <c r="AJ3360" s="22"/>
      <c r="AK3360" s="22"/>
      <c r="AM3360" s="22"/>
      <c r="AN3360" s="22"/>
      <c r="AO3360" s="22" t="s">
        <v>3441</v>
      </c>
      <c r="AP3360" s="22" t="s">
        <v>1301</v>
      </c>
      <c r="AS3360" s="20"/>
      <c r="AT3360" s="20"/>
      <c r="AU3360" s="20"/>
    </row>
    <row r="3361" spans="1:47" x14ac:dyDescent="0.15">
      <c r="A3361" s="21" t="s">
        <v>1273</v>
      </c>
      <c r="B3361" s="20" t="s">
        <v>918</v>
      </c>
      <c r="C3361" s="20" t="s">
        <v>1050</v>
      </c>
      <c r="D3361" s="20" t="s">
        <v>1051</v>
      </c>
      <c r="E3361" s="20" t="s">
        <v>1773</v>
      </c>
      <c r="F3361" s="20" t="s">
        <v>1250</v>
      </c>
      <c r="G3361" s="20" t="s">
        <v>4527</v>
      </c>
      <c r="H3361" s="20"/>
      <c r="I3361" s="20">
        <v>13431361119</v>
      </c>
      <c r="J3361" s="20" t="s">
        <v>924</v>
      </c>
      <c r="K3361" s="20" t="s">
        <v>685</v>
      </c>
      <c r="L3361" s="20" t="s">
        <v>2137</v>
      </c>
      <c r="M3361" s="20">
        <v>1408</v>
      </c>
      <c r="N3361" s="20">
        <v>1408</v>
      </c>
      <c r="O3361" s="20" t="s">
        <v>927</v>
      </c>
      <c r="P3361" s="20" t="s">
        <v>50</v>
      </c>
      <c r="Q3361" s="28"/>
      <c r="R3361" s="21" t="s">
        <v>121</v>
      </c>
      <c r="S3361" s="25" t="s">
        <v>1494</v>
      </c>
      <c r="T3361" s="21" t="s">
        <v>53</v>
      </c>
      <c r="U3361" s="21" t="s">
        <v>686</v>
      </c>
      <c r="V3361" s="46">
        <v>1</v>
      </c>
      <c r="W3361" s="26">
        <f t="shared" si="2362"/>
        <v>1</v>
      </c>
      <c r="Y3361" s="21">
        <v>12</v>
      </c>
      <c r="Z3361" s="22">
        <f t="shared" si="2372"/>
        <v>1408</v>
      </c>
      <c r="AA3361" s="20" t="s">
        <v>3440</v>
      </c>
      <c r="AB3361" s="22"/>
      <c r="AC3361" s="22">
        <v>1</v>
      </c>
      <c r="AD3361" s="22"/>
      <c r="AE3361" s="22">
        <f t="shared" si="2402"/>
        <v>1408</v>
      </c>
      <c r="AF3361" s="22">
        <f t="shared" si="2364"/>
        <v>1408</v>
      </c>
      <c r="AG3361" s="20"/>
      <c r="AH3361" s="22"/>
      <c r="AI3361" s="22"/>
      <c r="AJ3361" s="22">
        <f t="shared" ref="AJ3361:AJ3366" si="2407">N3361</f>
        <v>1408</v>
      </c>
      <c r="AK3361" s="22">
        <f>IF(O3361="(传统)XDSL",VLOOKUP(S3361,[2]直销续费率明细!C:I,7,FALSE)*1,IF(O3361="GPON+XDSL",VLOOKUP(S3361,[2]直销续费率明细!C:I,7,FALSE)*1,VLOOKUP(S3361,[2]直销续费率明细!C:I,5,FALSE)*1))</f>
        <v>25</v>
      </c>
      <c r="AL3361" s="22" t="s">
        <v>1309</v>
      </c>
      <c r="AM3361" s="22"/>
      <c r="AN3361" s="22"/>
      <c r="AO3361" s="22" t="s">
        <v>3441</v>
      </c>
      <c r="AP3361" s="22" t="s">
        <v>1301</v>
      </c>
      <c r="AS3361" s="20">
        <f>IF(Y3361&gt;=10,VLOOKUP(U3361,[2]提成计算!B:T,19,FALSE),VLOOKUP(U3361,[2]提成计算!B:T,18,FALSE))</f>
        <v>0.09</v>
      </c>
      <c r="AT3361" s="20">
        <f t="shared" ref="AT3361:AT3362" si="2408">IF(AD3361*AS3361&gt;0,AD3361*AS3361,AE3361*AS3361)</f>
        <v>126.72</v>
      </c>
      <c r="AU3361" s="20">
        <f t="shared" ref="AU3361:AU3362" si="2409">IF(AND(AK3361&lt;0,AK3361+AT3361&lt;0),-AT3361,AK3361)</f>
        <v>25</v>
      </c>
    </row>
    <row r="3362" spans="1:47" x14ac:dyDescent="0.15">
      <c r="A3362" s="21" t="s">
        <v>1273</v>
      </c>
      <c r="B3362" s="20" t="s">
        <v>918</v>
      </c>
      <c r="C3362" s="20" t="s">
        <v>1050</v>
      </c>
      <c r="D3362" s="20" t="s">
        <v>1051</v>
      </c>
      <c r="E3362" s="20" t="s">
        <v>1492</v>
      </c>
      <c r="F3362" s="20" t="s">
        <v>1250</v>
      </c>
      <c r="G3362" s="20" t="s">
        <v>4528</v>
      </c>
      <c r="H3362" s="20"/>
      <c r="I3362" s="20">
        <v>13612685352</v>
      </c>
      <c r="J3362" s="20" t="s">
        <v>924</v>
      </c>
      <c r="K3362" s="20" t="s">
        <v>202</v>
      </c>
      <c r="L3362" s="20" t="s">
        <v>1918</v>
      </c>
      <c r="M3362" s="20">
        <v>680</v>
      </c>
      <c r="N3362" s="20">
        <v>680</v>
      </c>
      <c r="O3362" s="20" t="s">
        <v>1262</v>
      </c>
      <c r="P3362" s="20" t="s">
        <v>50</v>
      </c>
      <c r="Q3362" s="28"/>
      <c r="R3362" s="21" t="s">
        <v>121</v>
      </c>
      <c r="S3362" s="25" t="s">
        <v>1494</v>
      </c>
      <c r="T3362" s="21" t="s">
        <v>53</v>
      </c>
      <c r="U3362" s="21" t="s">
        <v>203</v>
      </c>
      <c r="V3362" s="46">
        <v>1</v>
      </c>
      <c r="W3362" s="26">
        <f t="shared" si="2362"/>
        <v>1</v>
      </c>
      <c r="Y3362" s="21">
        <v>4</v>
      </c>
      <c r="Z3362" s="22">
        <f t="shared" si="2372"/>
        <v>680</v>
      </c>
      <c r="AA3362" s="20" t="s">
        <v>3440</v>
      </c>
      <c r="AB3362" s="22">
        <v>1</v>
      </c>
      <c r="AC3362" s="22"/>
      <c r="AD3362" s="22">
        <f t="shared" ref="AD3362:AD3364" si="2410">N3362</f>
        <v>680</v>
      </c>
      <c r="AE3362" s="22"/>
      <c r="AF3362" s="22">
        <f t="shared" si="2364"/>
        <v>680</v>
      </c>
      <c r="AG3362" s="20"/>
      <c r="AH3362" s="22"/>
      <c r="AI3362" s="22"/>
      <c r="AJ3362" s="22">
        <f t="shared" si="2407"/>
        <v>680</v>
      </c>
      <c r="AK3362" s="22">
        <f>IF(O3362="(传统)XDSL",VLOOKUP(S3362,[2]直销续费率明细!C:I,7,FALSE)*1,IF(O3362="GPON+XDSL",VLOOKUP(S3362,[2]直销续费率明细!C:I,7,FALSE)*1,VLOOKUP(S3362,[2]直销续费率明细!C:I,5,FALSE)*1))</f>
        <v>25</v>
      </c>
      <c r="AL3362" s="22" t="s">
        <v>1309</v>
      </c>
      <c r="AM3362" s="22"/>
      <c r="AN3362" s="22"/>
      <c r="AO3362" s="22" t="s">
        <v>3441</v>
      </c>
      <c r="AP3362" s="22" t="s">
        <v>3460</v>
      </c>
      <c r="AS3362" s="20">
        <f>IF(Y3362&gt;=10,VLOOKUP(U3362,[2]提成计算!B:T,19,FALSE),VLOOKUP(U3362,[2]提成计算!B:T,18,FALSE))</f>
        <v>0.06</v>
      </c>
      <c r="AT3362" s="20">
        <f t="shared" si="2408"/>
        <v>40.799999999999997</v>
      </c>
      <c r="AU3362" s="20">
        <f t="shared" si="2409"/>
        <v>25</v>
      </c>
    </row>
    <row r="3363" spans="1:47" x14ac:dyDescent="0.15">
      <c r="A3363" s="21" t="s">
        <v>1273</v>
      </c>
      <c r="B3363" s="20" t="s">
        <v>918</v>
      </c>
      <c r="C3363" s="20" t="s">
        <v>1050</v>
      </c>
      <c r="D3363" s="20" t="s">
        <v>1070</v>
      </c>
      <c r="E3363" s="20" t="s">
        <v>4053</v>
      </c>
      <c r="F3363" s="20" t="s">
        <v>1250</v>
      </c>
      <c r="G3363" s="20" t="s">
        <v>4529</v>
      </c>
      <c r="H3363" s="20"/>
      <c r="I3363" s="20">
        <v>13530099142</v>
      </c>
      <c r="J3363" s="20" t="s">
        <v>924</v>
      </c>
      <c r="K3363" s="20" t="s">
        <v>1073</v>
      </c>
      <c r="L3363" s="20" t="s">
        <v>1918</v>
      </c>
      <c r="M3363" s="20">
        <v>680</v>
      </c>
      <c r="N3363" s="20">
        <v>680</v>
      </c>
      <c r="O3363" s="20" t="s">
        <v>927</v>
      </c>
      <c r="P3363" s="20" t="s">
        <v>50</v>
      </c>
      <c r="Q3363" s="28"/>
      <c r="R3363" s="21" t="s">
        <v>104</v>
      </c>
      <c r="S3363" s="25" t="s">
        <v>1304</v>
      </c>
      <c r="T3363" s="21" t="s">
        <v>3727</v>
      </c>
      <c r="U3363" s="21"/>
      <c r="V3363" s="46">
        <v>1</v>
      </c>
      <c r="W3363" s="26">
        <f t="shared" si="2362"/>
        <v>1</v>
      </c>
      <c r="Y3363" s="21">
        <v>4</v>
      </c>
      <c r="Z3363" s="22">
        <f t="shared" si="2372"/>
        <v>680</v>
      </c>
      <c r="AA3363" s="20" t="s">
        <v>3440</v>
      </c>
      <c r="AB3363" s="22">
        <v>1</v>
      </c>
      <c r="AC3363" s="22"/>
      <c r="AD3363" s="22">
        <f t="shared" si="2410"/>
        <v>680</v>
      </c>
      <c r="AE3363" s="22"/>
      <c r="AF3363" s="22">
        <f t="shared" si="2364"/>
        <v>680</v>
      </c>
      <c r="AG3363" s="20"/>
      <c r="AH3363" s="22"/>
      <c r="AI3363" s="22"/>
      <c r="AJ3363" s="22">
        <f t="shared" si="2407"/>
        <v>680</v>
      </c>
      <c r="AK3363" s="22">
        <f>IF(O3363="(传统)XDSL",VLOOKUP(S3363,[1]续费率明细!C:I,7,FALSE)*1,IF(O3363="GPON+XDSL",VLOOKUP(S3363,[1]续费率明细!C:I,7,FALSE)*1,VLOOKUP(S3363,[1]续费率明细!C:I,5,FALSE)*1))</f>
        <v>-40</v>
      </c>
      <c r="AL3363" s="22" t="s">
        <v>1309</v>
      </c>
      <c r="AM3363" s="22"/>
      <c r="AN3363" s="22"/>
      <c r="AO3363" s="22" t="s">
        <v>3441</v>
      </c>
      <c r="AP3363" s="22" t="s">
        <v>3460</v>
      </c>
      <c r="AS3363" s="20"/>
      <c r="AT3363" s="20"/>
      <c r="AU3363" s="20"/>
    </row>
    <row r="3364" spans="1:47" x14ac:dyDescent="0.15">
      <c r="A3364" s="21" t="s">
        <v>1273</v>
      </c>
      <c r="B3364" s="20" t="s">
        <v>918</v>
      </c>
      <c r="C3364" s="20" t="s">
        <v>1050</v>
      </c>
      <c r="D3364" s="20" t="s">
        <v>1078</v>
      </c>
      <c r="E3364" s="20" t="s">
        <v>1079</v>
      </c>
      <c r="F3364" s="20" t="s">
        <v>1250</v>
      </c>
      <c r="G3364" s="20" t="s">
        <v>4530</v>
      </c>
      <c r="H3364" s="20"/>
      <c r="I3364" s="20">
        <v>18820728012</v>
      </c>
      <c r="J3364" s="20" t="s">
        <v>924</v>
      </c>
      <c r="K3364" s="20" t="s">
        <v>3840</v>
      </c>
      <c r="L3364" s="20" t="s">
        <v>2228</v>
      </c>
      <c r="M3364" s="20">
        <v>100</v>
      </c>
      <c r="N3364" s="20">
        <v>100</v>
      </c>
      <c r="O3364" s="20" t="s">
        <v>927</v>
      </c>
      <c r="P3364" s="20" t="s">
        <v>50</v>
      </c>
      <c r="Q3364" s="28"/>
      <c r="R3364" s="22" t="s">
        <v>1082</v>
      </c>
      <c r="T3364" s="21" t="s">
        <v>948</v>
      </c>
      <c r="U3364" s="22" t="s">
        <v>1082</v>
      </c>
      <c r="V3364" s="26">
        <f>1/12</f>
        <v>8.3333333333333329E-2</v>
      </c>
      <c r="W3364" s="26">
        <f t="shared" si="2362"/>
        <v>8.3333333333333329E-2</v>
      </c>
      <c r="Y3364" s="21">
        <v>4</v>
      </c>
      <c r="Z3364" s="22">
        <f t="shared" si="2372"/>
        <v>100</v>
      </c>
      <c r="AA3364" s="20" t="s">
        <v>3440</v>
      </c>
      <c r="AB3364" s="22">
        <v>1</v>
      </c>
      <c r="AC3364" s="22"/>
      <c r="AD3364" s="22">
        <f t="shared" si="2410"/>
        <v>100</v>
      </c>
      <c r="AE3364" s="22"/>
      <c r="AF3364" s="22">
        <f t="shared" si="2364"/>
        <v>100</v>
      </c>
      <c r="AG3364" s="20"/>
      <c r="AH3364" s="22"/>
      <c r="AI3364" s="22"/>
      <c r="AJ3364" s="22">
        <f t="shared" si="2407"/>
        <v>100</v>
      </c>
      <c r="AK3364" s="22">
        <f>IF(O3364="(传统)XDSL",VLOOKUP(U3364,[2]自营续费率!B:G,6,FALSE)*1,IF(O3364="GPON+XDSL",VLOOKUP(U3364,[2]自营续费率!B:G,6,FALSE)*1,VLOOKUP(U3364,[2]自营续费率!B:G,4,FALSE)*1))</f>
        <v>-40</v>
      </c>
      <c r="AL3364" s="22" t="s">
        <v>1309</v>
      </c>
      <c r="AM3364" s="22"/>
      <c r="AN3364" s="22"/>
      <c r="AO3364" s="22" t="s">
        <v>3441</v>
      </c>
      <c r="AP3364" s="22" t="s">
        <v>3442</v>
      </c>
      <c r="AS3364" s="20">
        <f>IF(Y3364&gt;=10,VLOOKUP(U3364,[2]自营提成!C:Z,6,FALSE),VLOOKUP(U3364,[2]自营提成!C:Z,5,FALSE))</f>
        <v>7.0000000000000007E-2</v>
      </c>
      <c r="AT3364" s="20">
        <f t="shared" ref="AT3364:AT3366" si="2411">IF(AD3364*AS3364&gt;0,AD3364*AS3364,AE3364*AS3364)</f>
        <v>7.0000000000000009</v>
      </c>
      <c r="AU3364" s="20">
        <f>IF(AND(AK3364&lt;0,AK3364+AT3364&lt;0),-AT3364,AK3364)</f>
        <v>-7.0000000000000009</v>
      </c>
    </row>
    <row r="3365" spans="1:47" x14ac:dyDescent="0.15">
      <c r="A3365" s="21" t="s">
        <v>1273</v>
      </c>
      <c r="B3365" s="20" t="s">
        <v>918</v>
      </c>
      <c r="C3365" s="20" t="s">
        <v>1050</v>
      </c>
      <c r="D3365" s="20" t="s">
        <v>1062</v>
      </c>
      <c r="E3365" s="20" t="s">
        <v>1055</v>
      </c>
      <c r="F3365" s="20" t="s">
        <v>1250</v>
      </c>
      <c r="G3365" s="20" t="s">
        <v>4531</v>
      </c>
      <c r="H3365" s="20"/>
      <c r="I3365" s="20">
        <v>18688615118</v>
      </c>
      <c r="J3365" s="20" t="s">
        <v>924</v>
      </c>
      <c r="K3365" s="20" t="s">
        <v>1057</v>
      </c>
      <c r="L3365" s="20" t="s">
        <v>1299</v>
      </c>
      <c r="M3365" s="20">
        <v>888</v>
      </c>
      <c r="N3365" s="20">
        <v>888</v>
      </c>
      <c r="O3365" s="20" t="s">
        <v>927</v>
      </c>
      <c r="P3365" s="20" t="s">
        <v>50</v>
      </c>
      <c r="Q3365" s="28"/>
      <c r="R3365" s="21" t="s">
        <v>1059</v>
      </c>
      <c r="S3365" s="25" t="s">
        <v>1060</v>
      </c>
      <c r="T3365" s="21" t="s">
        <v>53</v>
      </c>
      <c r="U3365" s="21" t="s">
        <v>1061</v>
      </c>
      <c r="V3365" s="46">
        <v>1</v>
      </c>
      <c r="W3365" s="26">
        <f t="shared" si="2362"/>
        <v>1</v>
      </c>
      <c r="Y3365" s="21">
        <v>12</v>
      </c>
      <c r="Z3365" s="22">
        <f t="shared" si="2372"/>
        <v>888</v>
      </c>
      <c r="AA3365" s="20" t="s">
        <v>3440</v>
      </c>
      <c r="AB3365" s="22"/>
      <c r="AC3365" s="22">
        <v>1</v>
      </c>
      <c r="AD3365" s="22"/>
      <c r="AE3365" s="22">
        <f t="shared" ref="AE3365:AE3367" si="2412">N3365</f>
        <v>888</v>
      </c>
      <c r="AF3365" s="22">
        <f t="shared" si="2364"/>
        <v>888</v>
      </c>
      <c r="AG3365" s="20"/>
      <c r="AH3365" s="22"/>
      <c r="AI3365" s="22"/>
      <c r="AJ3365" s="22">
        <f t="shared" si="2407"/>
        <v>888</v>
      </c>
      <c r="AK3365" s="22">
        <f>IF(O3365="(传统)XDSL",VLOOKUP(S3365,[2]直销续费率明细!C:I,7,FALSE)*1,IF(O3365="GPON+XDSL",VLOOKUP(S3365,[2]直销续费率明细!C:I,7,FALSE)*1,VLOOKUP(S3365,[2]直销续费率明细!C:I,5,FALSE)*1))</f>
        <v>-40</v>
      </c>
      <c r="AL3365" s="22" t="s">
        <v>1309</v>
      </c>
      <c r="AM3365" s="22"/>
      <c r="AN3365" s="22"/>
      <c r="AO3365" s="22" t="s">
        <v>2216</v>
      </c>
      <c r="AP3365" s="22" t="s">
        <v>1301</v>
      </c>
      <c r="AS3365" s="20">
        <f>IF(Y3365&gt;=10,VLOOKUP(U3365,[2]提成计算!B:T,19,FALSE),VLOOKUP(U3365,[2]提成计算!B:T,18,FALSE))</f>
        <v>0.09</v>
      </c>
      <c r="AT3365" s="20">
        <f t="shared" si="2411"/>
        <v>79.92</v>
      </c>
      <c r="AU3365" s="20">
        <f t="shared" ref="AU3365:AU3366" si="2413">IF(AND(AK3365&lt;0,AK3365+AT3365&lt;0),-AT3365,AK3365)</f>
        <v>-40</v>
      </c>
    </row>
    <row r="3366" spans="1:47" x14ac:dyDescent="0.15">
      <c r="A3366" s="21" t="s">
        <v>1273</v>
      </c>
      <c r="B3366" s="20" t="s">
        <v>918</v>
      </c>
      <c r="C3366" s="20" t="s">
        <v>1050</v>
      </c>
      <c r="D3366" s="20" t="s">
        <v>1062</v>
      </c>
      <c r="E3366" s="20" t="s">
        <v>4387</v>
      </c>
      <c r="F3366" s="20" t="s">
        <v>1250</v>
      </c>
      <c r="G3366" s="20" t="s">
        <v>4532</v>
      </c>
      <c r="H3366" s="20"/>
      <c r="I3366" s="20">
        <v>15918309043</v>
      </c>
      <c r="J3366" s="20" t="s">
        <v>924</v>
      </c>
      <c r="K3366" s="20" t="s">
        <v>4078</v>
      </c>
      <c r="L3366" s="20" t="s">
        <v>1299</v>
      </c>
      <c r="M3366" s="20">
        <v>888</v>
      </c>
      <c r="N3366" s="20">
        <v>888</v>
      </c>
      <c r="O3366" s="20" t="s">
        <v>927</v>
      </c>
      <c r="P3366" s="20" t="s">
        <v>50</v>
      </c>
      <c r="Q3366" s="28"/>
      <c r="R3366" s="21" t="s">
        <v>69</v>
      </c>
      <c r="S3366" s="25" t="s">
        <v>3922</v>
      </c>
      <c r="T3366" s="21" t="s">
        <v>2278</v>
      </c>
      <c r="U3366" s="21" t="s">
        <v>4079</v>
      </c>
      <c r="V3366" s="46">
        <v>1</v>
      </c>
      <c r="W3366" s="26">
        <f t="shared" si="2362"/>
        <v>1</v>
      </c>
      <c r="Y3366" s="21">
        <v>12</v>
      </c>
      <c r="Z3366" s="22">
        <f t="shared" si="2372"/>
        <v>888</v>
      </c>
      <c r="AA3366" s="20" t="s">
        <v>2218</v>
      </c>
      <c r="AB3366" s="22"/>
      <c r="AC3366" s="22">
        <v>1</v>
      </c>
      <c r="AD3366" s="22"/>
      <c r="AE3366" s="22">
        <f t="shared" si="2412"/>
        <v>888</v>
      </c>
      <c r="AF3366" s="22">
        <f t="shared" si="2364"/>
        <v>888</v>
      </c>
      <c r="AG3366" s="20"/>
      <c r="AH3366" s="22"/>
      <c r="AI3366" s="22"/>
      <c r="AJ3366" s="22">
        <f t="shared" si="2407"/>
        <v>888</v>
      </c>
      <c r="AK3366" s="22">
        <f>IF(O3366="(传统)XDSL",VLOOKUP(S3366,[2]直销续费率明细!C:I,7,FALSE)*1,IF(O3366="GPON+XDSL",VLOOKUP(S3366,[2]直销续费率明细!C:I,7,FALSE)*1,VLOOKUP(S3366,[2]直销续费率明细!C:I,5,FALSE)*1))</f>
        <v>-40</v>
      </c>
      <c r="AL3366" s="22" t="s">
        <v>1309</v>
      </c>
      <c r="AM3366" s="22"/>
      <c r="AN3366" s="22"/>
      <c r="AO3366" s="22" t="s">
        <v>2216</v>
      </c>
      <c r="AP3366" s="22" t="s">
        <v>1301</v>
      </c>
      <c r="AS3366" s="20">
        <f>IF(Y3366&gt;=10,VLOOKUP(U3366,[2]提成计算!B:T,19,FALSE),VLOOKUP(U3366,[2]提成计算!B:T,18,FALSE))</f>
        <v>0.1</v>
      </c>
      <c r="AT3366" s="20">
        <f t="shared" si="2411"/>
        <v>88.800000000000011</v>
      </c>
      <c r="AU3366" s="20">
        <f t="shared" si="2413"/>
        <v>-40</v>
      </c>
    </row>
    <row r="3367" spans="1:47" x14ac:dyDescent="0.15">
      <c r="A3367" s="21" t="s">
        <v>1273</v>
      </c>
      <c r="B3367" s="20" t="s">
        <v>918</v>
      </c>
      <c r="C3367" s="20" t="s">
        <v>1050</v>
      </c>
      <c r="D3367" s="20" t="s">
        <v>1078</v>
      </c>
      <c r="E3367" s="20" t="s">
        <v>1079</v>
      </c>
      <c r="F3367" s="20" t="s">
        <v>1250</v>
      </c>
      <c r="G3367" s="20" t="s">
        <v>4533</v>
      </c>
      <c r="H3367" s="20"/>
      <c r="I3367" s="20">
        <v>13631734689</v>
      </c>
      <c r="J3367" s="20" t="s">
        <v>1268</v>
      </c>
      <c r="K3367" s="20" t="s">
        <v>1081</v>
      </c>
      <c r="L3367" s="20" t="s">
        <v>2838</v>
      </c>
      <c r="M3367" s="20">
        <v>2098</v>
      </c>
      <c r="N3367" s="20">
        <v>2098</v>
      </c>
      <c r="O3367" s="20" t="s">
        <v>927</v>
      </c>
      <c r="P3367" s="20" t="s">
        <v>50</v>
      </c>
      <c r="Q3367" s="28"/>
      <c r="R3367" s="21" t="s">
        <v>1082</v>
      </c>
      <c r="S3367" s="21"/>
      <c r="T3367" s="21" t="s">
        <v>53</v>
      </c>
      <c r="U3367" s="21" t="s">
        <v>1083</v>
      </c>
      <c r="V3367" s="46">
        <v>1</v>
      </c>
      <c r="W3367" s="26">
        <f t="shared" si="2362"/>
        <v>1</v>
      </c>
      <c r="X3367" s="26">
        <f t="shared" si="2370"/>
        <v>1</v>
      </c>
      <c r="Y3367" s="21">
        <v>10</v>
      </c>
      <c r="Z3367" s="22">
        <f t="shared" si="2372"/>
        <v>2098</v>
      </c>
      <c r="AA3367" s="20" t="s">
        <v>2218</v>
      </c>
      <c r="AB3367" s="22"/>
      <c r="AC3367" s="22">
        <v>1</v>
      </c>
      <c r="AD3367" s="22"/>
      <c r="AE3367" s="22">
        <f t="shared" si="2412"/>
        <v>2098</v>
      </c>
      <c r="AF3367" s="22">
        <f t="shared" si="2364"/>
        <v>2098</v>
      </c>
      <c r="AG3367" s="20">
        <f t="shared" ref="AG3367:AG3368" si="2414">N3367</f>
        <v>2098</v>
      </c>
      <c r="AH3367" s="20" t="str">
        <f>VLOOKUP(U3367,[1]提成计算!B:I,8,FALSE)</f>
        <v xml:space="preserve"> </v>
      </c>
      <c r="AI3367" s="20"/>
      <c r="AJ3367" s="22"/>
      <c r="AK3367" s="22"/>
      <c r="AM3367" s="22"/>
      <c r="AN3367" s="22"/>
      <c r="AO3367" s="22" t="s">
        <v>3441</v>
      </c>
      <c r="AP3367" s="22" t="s">
        <v>1301</v>
      </c>
      <c r="AS3367" s="20"/>
      <c r="AT3367" s="20"/>
      <c r="AU3367" s="20"/>
    </row>
    <row r="3368" spans="1:47" x14ac:dyDescent="0.15">
      <c r="A3368" s="21" t="s">
        <v>1273</v>
      </c>
      <c r="B3368" s="20" t="s">
        <v>918</v>
      </c>
      <c r="C3368" s="20" t="s">
        <v>1050</v>
      </c>
      <c r="D3368" s="20" t="s">
        <v>1051</v>
      </c>
      <c r="E3368" s="20" t="s">
        <v>1052</v>
      </c>
      <c r="F3368" s="20" t="s">
        <v>1250</v>
      </c>
      <c r="G3368" s="20" t="s">
        <v>4534</v>
      </c>
      <c r="H3368" s="20"/>
      <c r="I3368" s="20">
        <v>13798212255</v>
      </c>
      <c r="J3368" s="20" t="s">
        <v>1268</v>
      </c>
      <c r="K3368" s="20" t="s">
        <v>685</v>
      </c>
      <c r="L3368" s="20" t="s">
        <v>2144</v>
      </c>
      <c r="M3368" s="20">
        <v>730</v>
      </c>
      <c r="N3368" s="20">
        <v>730</v>
      </c>
      <c r="O3368" s="20" t="s">
        <v>1262</v>
      </c>
      <c r="P3368" s="20" t="s">
        <v>50</v>
      </c>
      <c r="Q3368" s="28"/>
      <c r="R3368" s="21" t="s">
        <v>121</v>
      </c>
      <c r="S3368" s="21"/>
      <c r="T3368" s="21" t="s">
        <v>53</v>
      </c>
      <c r="U3368" s="21" t="s">
        <v>686</v>
      </c>
      <c r="V3368" s="46">
        <v>1</v>
      </c>
      <c r="W3368" s="26">
        <f t="shared" si="2362"/>
        <v>1</v>
      </c>
      <c r="X3368" s="26">
        <f t="shared" si="2370"/>
        <v>1</v>
      </c>
      <c r="Y3368" s="21">
        <v>4</v>
      </c>
      <c r="Z3368" s="22">
        <f t="shared" si="2372"/>
        <v>730</v>
      </c>
      <c r="AA3368" s="20" t="s">
        <v>3440</v>
      </c>
      <c r="AB3368" s="22">
        <v>1</v>
      </c>
      <c r="AC3368" s="22"/>
      <c r="AD3368" s="22">
        <f t="shared" ref="AD3368:AD3369" si="2415">N3368</f>
        <v>730</v>
      </c>
      <c r="AE3368" s="22"/>
      <c r="AF3368" s="22">
        <f t="shared" si="2364"/>
        <v>730</v>
      </c>
      <c r="AG3368" s="20">
        <f t="shared" si="2414"/>
        <v>730</v>
      </c>
      <c r="AH3368" s="20" t="str">
        <f>VLOOKUP(U3368,[1]提成计算!B:I,8,FALSE)</f>
        <v xml:space="preserve"> </v>
      </c>
      <c r="AI3368" s="20"/>
      <c r="AJ3368" s="22"/>
      <c r="AK3368" s="22"/>
      <c r="AM3368" s="22"/>
      <c r="AN3368" s="22"/>
      <c r="AO3368" s="22" t="s">
        <v>3441</v>
      </c>
      <c r="AP3368" s="22" t="s">
        <v>1301</v>
      </c>
      <c r="AS3368" s="20"/>
      <c r="AT3368" s="20"/>
      <c r="AU3368" s="20"/>
    </row>
    <row r="3369" spans="1:47" x14ac:dyDescent="0.15">
      <c r="A3369" s="21" t="s">
        <v>1273</v>
      </c>
      <c r="B3369" s="20" t="s">
        <v>918</v>
      </c>
      <c r="C3369" s="20" t="s">
        <v>1050</v>
      </c>
      <c r="D3369" s="20" t="s">
        <v>1051</v>
      </c>
      <c r="E3369" s="20" t="s">
        <v>1815</v>
      </c>
      <c r="F3369" s="20" t="s">
        <v>1250</v>
      </c>
      <c r="G3369" s="20" t="s">
        <v>4535</v>
      </c>
      <c r="H3369" s="20"/>
      <c r="I3369" s="20">
        <v>13326857286</v>
      </c>
      <c r="J3369" s="20" t="s">
        <v>924</v>
      </c>
      <c r="K3369" s="20" t="s">
        <v>1357</v>
      </c>
      <c r="L3369" s="20" t="s">
        <v>1918</v>
      </c>
      <c r="M3369" s="20">
        <v>680</v>
      </c>
      <c r="N3369" s="20">
        <v>680</v>
      </c>
      <c r="O3369" s="20" t="s">
        <v>1262</v>
      </c>
      <c r="P3369" s="20" t="s">
        <v>50</v>
      </c>
      <c r="Q3369" s="28"/>
      <c r="R3369" s="21" t="s">
        <v>121</v>
      </c>
      <c r="S3369" s="25" t="s">
        <v>1494</v>
      </c>
      <c r="T3369" s="21" t="s">
        <v>53</v>
      </c>
      <c r="U3369" s="21" t="s">
        <v>686</v>
      </c>
      <c r="V3369" s="46">
        <v>1</v>
      </c>
      <c r="W3369" s="26">
        <f t="shared" si="2362"/>
        <v>1</v>
      </c>
      <c r="Y3369" s="21">
        <v>4</v>
      </c>
      <c r="Z3369" s="22">
        <f t="shared" si="2372"/>
        <v>680</v>
      </c>
      <c r="AA3369" s="20" t="s">
        <v>3440</v>
      </c>
      <c r="AB3369" s="22">
        <v>1</v>
      </c>
      <c r="AC3369" s="22"/>
      <c r="AD3369" s="22">
        <f t="shared" si="2415"/>
        <v>680</v>
      </c>
      <c r="AE3369" s="22"/>
      <c r="AF3369" s="22">
        <f t="shared" si="2364"/>
        <v>680</v>
      </c>
      <c r="AG3369" s="20"/>
      <c r="AH3369" s="22"/>
      <c r="AI3369" s="22"/>
      <c r="AJ3369" s="22">
        <f>N3369</f>
        <v>680</v>
      </c>
      <c r="AK3369" s="22">
        <f>IF(O3369="(传统)XDSL",VLOOKUP(S3369,[2]直销续费率明细!C:I,7,FALSE)*1,IF(O3369="GPON+XDSL",VLOOKUP(S3369,[2]直销续费率明细!C:I,7,FALSE)*1,VLOOKUP(S3369,[2]直销续费率明细!C:I,5,FALSE)*1))</f>
        <v>25</v>
      </c>
      <c r="AL3369" s="22" t="s">
        <v>1300</v>
      </c>
      <c r="AM3369" s="22"/>
      <c r="AN3369" s="22"/>
      <c r="AO3369" s="22" t="s">
        <v>3441</v>
      </c>
      <c r="AP3369" s="22" t="s">
        <v>3460</v>
      </c>
      <c r="AS3369" s="20">
        <f>IF(Y3369&gt;=10,VLOOKUP(U3369,[2]提成计算!B:T,19,FALSE),VLOOKUP(U3369,[2]提成计算!B:T,18,FALSE))</f>
        <v>0.06</v>
      </c>
      <c r="AT3369" s="20">
        <f t="shared" ref="AT3369" si="2416">IF(AD3369*AS3369&gt;0,AD3369*AS3369,AE3369*AS3369)</f>
        <v>40.799999999999997</v>
      </c>
      <c r="AU3369" s="20">
        <f t="shared" ref="AU3369" si="2417">IF(AND(AK3369&lt;0,AK3369+AT3369&lt;0),-AT3369,AK3369)</f>
        <v>25</v>
      </c>
    </row>
    <row r="3370" spans="1:47" x14ac:dyDescent="0.15">
      <c r="A3370" s="21" t="s">
        <v>1273</v>
      </c>
      <c r="B3370" s="20" t="s">
        <v>918</v>
      </c>
      <c r="C3370" s="20" t="s">
        <v>1050</v>
      </c>
      <c r="D3370" s="20" t="s">
        <v>1065</v>
      </c>
      <c r="E3370" s="20" t="s">
        <v>3766</v>
      </c>
      <c r="F3370" s="20" t="s">
        <v>1250</v>
      </c>
      <c r="G3370" s="20" t="s">
        <v>4536</v>
      </c>
      <c r="H3370" s="20"/>
      <c r="I3370" s="20">
        <v>13431533837</v>
      </c>
      <c r="J3370" s="20" t="s">
        <v>1268</v>
      </c>
      <c r="K3370" s="20" t="s">
        <v>68</v>
      </c>
      <c r="L3370" s="20" t="s">
        <v>1358</v>
      </c>
      <c r="M3370" s="20">
        <v>1088</v>
      </c>
      <c r="N3370" s="20">
        <v>1088</v>
      </c>
      <c r="O3370" s="20" t="s">
        <v>927</v>
      </c>
      <c r="P3370" s="20" t="s">
        <v>50</v>
      </c>
      <c r="Q3370" s="28"/>
      <c r="R3370" s="21" t="s">
        <v>69</v>
      </c>
      <c r="S3370" s="21"/>
      <c r="T3370" s="21" t="s">
        <v>53</v>
      </c>
      <c r="U3370" s="21" t="s">
        <v>70</v>
      </c>
      <c r="V3370" s="46">
        <v>1</v>
      </c>
      <c r="W3370" s="26">
        <f t="shared" si="2362"/>
        <v>1</v>
      </c>
      <c r="X3370" s="26">
        <f t="shared" si="2370"/>
        <v>1</v>
      </c>
      <c r="Y3370" s="21">
        <v>10</v>
      </c>
      <c r="Z3370" s="22">
        <f t="shared" si="2372"/>
        <v>1088</v>
      </c>
      <c r="AA3370" s="20" t="s">
        <v>3440</v>
      </c>
      <c r="AB3370" s="22"/>
      <c r="AC3370" s="22">
        <v>1</v>
      </c>
      <c r="AD3370" s="22"/>
      <c r="AE3370" s="22">
        <f>N3370</f>
        <v>1088</v>
      </c>
      <c r="AF3370" s="22">
        <f t="shared" si="2364"/>
        <v>1088</v>
      </c>
      <c r="AG3370" s="20">
        <f>N3370</f>
        <v>1088</v>
      </c>
      <c r="AH3370" s="20" t="str">
        <f>VLOOKUP(U3370,[1]提成计算!B:I,8,FALSE)</f>
        <v xml:space="preserve"> </v>
      </c>
      <c r="AI3370" s="20"/>
      <c r="AJ3370" s="22"/>
      <c r="AK3370" s="22"/>
      <c r="AM3370" s="22"/>
      <c r="AN3370" s="22"/>
      <c r="AO3370" s="22" t="s">
        <v>2216</v>
      </c>
      <c r="AP3370" s="22" t="s">
        <v>1301</v>
      </c>
      <c r="AS3370" s="20"/>
      <c r="AT3370" s="20"/>
      <c r="AU3370" s="20"/>
    </row>
    <row r="3371" spans="1:47" x14ac:dyDescent="0.15">
      <c r="A3371" s="21" t="s">
        <v>1273</v>
      </c>
      <c r="B3371" s="20" t="s">
        <v>918</v>
      </c>
      <c r="C3371" s="20" t="s">
        <v>1050</v>
      </c>
      <c r="D3371" s="20" t="s">
        <v>1051</v>
      </c>
      <c r="E3371" s="20" t="s">
        <v>1096</v>
      </c>
      <c r="F3371" s="20" t="s">
        <v>1250</v>
      </c>
      <c r="G3371" s="20" t="s">
        <v>4537</v>
      </c>
      <c r="H3371" s="20"/>
      <c r="I3371" s="20">
        <v>18826822611</v>
      </c>
      <c r="J3371" s="20" t="s">
        <v>1500</v>
      </c>
      <c r="K3371" s="20" t="s">
        <v>685</v>
      </c>
      <c r="L3371" s="20" t="s">
        <v>1277</v>
      </c>
      <c r="M3371" s="20">
        <v>-509</v>
      </c>
      <c r="N3371" s="20">
        <v>-509</v>
      </c>
      <c r="O3371" s="20" t="s">
        <v>927</v>
      </c>
      <c r="P3371" s="20" t="s">
        <v>1910</v>
      </c>
      <c r="Q3371" s="28"/>
      <c r="R3371" s="21" t="s">
        <v>121</v>
      </c>
      <c r="S3371" s="21"/>
      <c r="T3371" s="21" t="s">
        <v>53</v>
      </c>
      <c r="U3371" s="21" t="s">
        <v>686</v>
      </c>
      <c r="V3371" s="46"/>
      <c r="Y3371" s="21">
        <v>2</v>
      </c>
      <c r="Z3371" s="22">
        <f t="shared" si="2372"/>
        <v>-509</v>
      </c>
      <c r="AA3371" s="20" t="s">
        <v>1911</v>
      </c>
      <c r="AB3371" s="22"/>
      <c r="AC3371" s="22"/>
      <c r="AD3371" s="22"/>
      <c r="AE3371" s="22"/>
      <c r="AF3371" s="22"/>
      <c r="AG3371" s="20"/>
      <c r="AH3371" s="22"/>
      <c r="AI3371" s="22"/>
      <c r="AJ3371" s="22"/>
      <c r="AK3371" s="22"/>
      <c r="AM3371" s="22"/>
      <c r="AN3371" s="22"/>
      <c r="AO3371" s="22" t="s">
        <v>2216</v>
      </c>
      <c r="AP3371" s="22">
        <v>0</v>
      </c>
      <c r="AS3371" s="20"/>
      <c r="AT3371" s="20"/>
      <c r="AU3371" s="20"/>
    </row>
    <row r="3372" spans="1:47" x14ac:dyDescent="0.15">
      <c r="A3372" s="21" t="s">
        <v>1273</v>
      </c>
      <c r="B3372" s="20" t="s">
        <v>918</v>
      </c>
      <c r="C3372" s="20" t="s">
        <v>1050</v>
      </c>
      <c r="D3372" s="20" t="s">
        <v>1078</v>
      </c>
      <c r="E3372" s="20" t="s">
        <v>1079</v>
      </c>
      <c r="F3372" s="20" t="s">
        <v>1250</v>
      </c>
      <c r="G3372" s="20" t="s">
        <v>4538</v>
      </c>
      <c r="H3372" s="20"/>
      <c r="I3372" s="20">
        <v>15118274542</v>
      </c>
      <c r="J3372" s="20" t="s">
        <v>924</v>
      </c>
      <c r="K3372" s="20" t="s">
        <v>3840</v>
      </c>
      <c r="L3372" s="20" t="s">
        <v>2501</v>
      </c>
      <c r="M3372" s="20">
        <v>240</v>
      </c>
      <c r="N3372" s="20">
        <v>240</v>
      </c>
      <c r="O3372" s="20" t="s">
        <v>927</v>
      </c>
      <c r="P3372" s="20" t="s">
        <v>50</v>
      </c>
      <c r="Q3372" s="28"/>
      <c r="R3372" s="22" t="s">
        <v>1082</v>
      </c>
      <c r="T3372" s="21" t="s">
        <v>948</v>
      </c>
      <c r="U3372" s="22" t="s">
        <v>1082</v>
      </c>
      <c r="V3372" s="46">
        <f>3/12</f>
        <v>0.25</v>
      </c>
      <c r="W3372" s="26">
        <f t="shared" ref="W3372:W3409" si="2418">V3372</f>
        <v>0.25</v>
      </c>
      <c r="Y3372" s="21">
        <v>4</v>
      </c>
      <c r="Z3372" s="22">
        <f t="shared" si="2372"/>
        <v>240</v>
      </c>
      <c r="AA3372" s="20" t="s">
        <v>3440</v>
      </c>
      <c r="AB3372" s="22">
        <v>1</v>
      </c>
      <c r="AC3372" s="22"/>
      <c r="AD3372" s="22">
        <f>N3372</f>
        <v>240</v>
      </c>
      <c r="AE3372" s="22"/>
      <c r="AF3372" s="22">
        <f t="shared" ref="AF3372:AF3409" si="2419">N3372</f>
        <v>240</v>
      </c>
      <c r="AG3372" s="20"/>
      <c r="AH3372" s="22"/>
      <c r="AI3372" s="22"/>
      <c r="AJ3372" s="22">
        <f>N3372</f>
        <v>240</v>
      </c>
      <c r="AK3372" s="22">
        <f>IF(O3372="(传统)XDSL",VLOOKUP(U3372,[2]自营续费率!B:G,6,FALSE)*1,IF(O3372="GPON+XDSL",VLOOKUP(U3372,[2]自营续费率!B:G,6,FALSE)*1,VLOOKUP(U3372,[2]自营续费率!B:G,4,FALSE)*1))</f>
        <v>-40</v>
      </c>
      <c r="AL3372" s="22" t="s">
        <v>1300</v>
      </c>
      <c r="AM3372" s="22"/>
      <c r="AN3372" s="22"/>
      <c r="AO3372" s="22" t="s">
        <v>2216</v>
      </c>
      <c r="AP3372" s="22" t="s">
        <v>2982</v>
      </c>
      <c r="AS3372" s="20">
        <f>IF(Y3372&gt;=10,VLOOKUP(U3372,[2]自营提成!C:Z,6,FALSE),VLOOKUP(U3372,[2]自营提成!C:Z,5,FALSE))</f>
        <v>7.0000000000000007E-2</v>
      </c>
      <c r="AT3372" s="20">
        <f t="shared" ref="AT3372" si="2420">IF(AD3372*AS3372&gt;0,AD3372*AS3372,AE3372*AS3372)</f>
        <v>16.8</v>
      </c>
      <c r="AU3372" s="20">
        <f>IF(AND(AK3372&lt;0,AK3372+AT3372&lt;0),-AT3372,AK3372)</f>
        <v>-16.8</v>
      </c>
    </row>
    <row r="3373" spans="1:47" x14ac:dyDescent="0.15">
      <c r="A3373" s="21" t="s">
        <v>1273</v>
      </c>
      <c r="B3373" s="20" t="s">
        <v>918</v>
      </c>
      <c r="C3373" s="20" t="s">
        <v>1050</v>
      </c>
      <c r="D3373" s="20" t="s">
        <v>1051</v>
      </c>
      <c r="E3373" s="20" t="s">
        <v>1817</v>
      </c>
      <c r="F3373" s="20" t="s">
        <v>1250</v>
      </c>
      <c r="G3373" s="20" t="s">
        <v>4537</v>
      </c>
      <c r="H3373" s="20"/>
      <c r="I3373" s="20">
        <v>13360675035</v>
      </c>
      <c r="J3373" s="20" t="s">
        <v>1268</v>
      </c>
      <c r="K3373" s="20" t="s">
        <v>685</v>
      </c>
      <c r="L3373" s="20" t="s">
        <v>2137</v>
      </c>
      <c r="M3373" s="20">
        <v>1408</v>
      </c>
      <c r="N3373" s="20">
        <v>1408</v>
      </c>
      <c r="O3373" s="20" t="s">
        <v>927</v>
      </c>
      <c r="P3373" s="20" t="s">
        <v>50</v>
      </c>
      <c r="Q3373" s="28"/>
      <c r="R3373" s="21" t="s">
        <v>121</v>
      </c>
      <c r="S3373" s="21"/>
      <c r="T3373" s="21" t="s">
        <v>53</v>
      </c>
      <c r="U3373" s="21" t="s">
        <v>686</v>
      </c>
      <c r="V3373" s="46">
        <v>1</v>
      </c>
      <c r="W3373" s="26">
        <f t="shared" si="2418"/>
        <v>1</v>
      </c>
      <c r="X3373" s="26">
        <f t="shared" ref="X3373:X3409" si="2421">V3373</f>
        <v>1</v>
      </c>
      <c r="Y3373" s="21">
        <v>12</v>
      </c>
      <c r="Z3373" s="22">
        <f t="shared" si="2372"/>
        <v>1408</v>
      </c>
      <c r="AA3373" s="20" t="s">
        <v>3440</v>
      </c>
      <c r="AB3373" s="22"/>
      <c r="AC3373" s="22">
        <v>1</v>
      </c>
      <c r="AD3373" s="22"/>
      <c r="AE3373" s="22">
        <f t="shared" ref="AE3373:AE3383" si="2422">N3373</f>
        <v>1408</v>
      </c>
      <c r="AF3373" s="22">
        <f t="shared" si="2419"/>
        <v>1408</v>
      </c>
      <c r="AG3373" s="20">
        <f t="shared" ref="AG3373:AG3376" si="2423">N3373</f>
        <v>1408</v>
      </c>
      <c r="AH3373" s="20" t="str">
        <f>VLOOKUP(U3373,[1]提成计算!B:I,8,FALSE)</f>
        <v xml:space="preserve"> </v>
      </c>
      <c r="AI3373" s="20"/>
      <c r="AJ3373" s="22"/>
      <c r="AK3373" s="22"/>
      <c r="AM3373" s="22"/>
      <c r="AN3373" s="22"/>
      <c r="AO3373" s="22" t="s">
        <v>3441</v>
      </c>
      <c r="AP3373" s="22" t="s">
        <v>1301</v>
      </c>
      <c r="AS3373" s="20"/>
      <c r="AT3373" s="20"/>
      <c r="AU3373" s="20"/>
    </row>
    <row r="3374" spans="1:47" x14ac:dyDescent="0.15">
      <c r="A3374" s="21" t="s">
        <v>1273</v>
      </c>
      <c r="B3374" s="20" t="s">
        <v>918</v>
      </c>
      <c r="C3374" s="20" t="s">
        <v>1050</v>
      </c>
      <c r="D3374" s="20" t="s">
        <v>1078</v>
      </c>
      <c r="E3374" s="20" t="s">
        <v>1079</v>
      </c>
      <c r="F3374" s="20" t="s">
        <v>1250</v>
      </c>
      <c r="G3374" s="20" t="s">
        <v>4539</v>
      </c>
      <c r="H3374" s="20"/>
      <c r="I3374" s="20">
        <v>13650174123</v>
      </c>
      <c r="J3374" s="20" t="s">
        <v>1268</v>
      </c>
      <c r="K3374" s="20" t="s">
        <v>1086</v>
      </c>
      <c r="L3374" s="20" t="s">
        <v>1358</v>
      </c>
      <c r="M3374" s="20">
        <v>1088</v>
      </c>
      <c r="N3374" s="20">
        <v>1088</v>
      </c>
      <c r="O3374" s="20" t="s">
        <v>927</v>
      </c>
      <c r="P3374" s="20" t="s">
        <v>50</v>
      </c>
      <c r="Q3374" s="28"/>
      <c r="R3374" s="21" t="s">
        <v>1082</v>
      </c>
      <c r="S3374" s="21"/>
      <c r="T3374" s="21" t="s">
        <v>53</v>
      </c>
      <c r="U3374" s="21" t="s">
        <v>1088</v>
      </c>
      <c r="V3374" s="46">
        <v>1</v>
      </c>
      <c r="W3374" s="26">
        <f t="shared" si="2418"/>
        <v>1</v>
      </c>
      <c r="X3374" s="26">
        <f t="shared" si="2421"/>
        <v>1</v>
      </c>
      <c r="Y3374" s="21">
        <v>10</v>
      </c>
      <c r="Z3374" s="22">
        <f t="shared" si="2372"/>
        <v>1088</v>
      </c>
      <c r="AA3374" s="20" t="s">
        <v>3440</v>
      </c>
      <c r="AB3374" s="22"/>
      <c r="AC3374" s="22">
        <v>1</v>
      </c>
      <c r="AD3374" s="22"/>
      <c r="AE3374" s="22">
        <f t="shared" si="2422"/>
        <v>1088</v>
      </c>
      <c r="AF3374" s="22">
        <f t="shared" si="2419"/>
        <v>1088</v>
      </c>
      <c r="AG3374" s="20">
        <f t="shared" si="2423"/>
        <v>1088</v>
      </c>
      <c r="AH3374" s="20" t="str">
        <f>VLOOKUP(U3374,[1]提成计算!B:I,8,FALSE)</f>
        <v xml:space="preserve"> </v>
      </c>
      <c r="AI3374" s="20"/>
      <c r="AJ3374" s="22"/>
      <c r="AK3374" s="22"/>
      <c r="AM3374" s="22"/>
      <c r="AN3374" s="22"/>
      <c r="AO3374" s="22" t="s">
        <v>3441</v>
      </c>
      <c r="AP3374" s="22" t="s">
        <v>1301</v>
      </c>
      <c r="AS3374" s="20"/>
      <c r="AT3374" s="20"/>
      <c r="AU3374" s="20"/>
    </row>
    <row r="3375" spans="1:47" x14ac:dyDescent="0.15">
      <c r="A3375" s="21" t="s">
        <v>1273</v>
      </c>
      <c r="B3375" s="20" t="s">
        <v>918</v>
      </c>
      <c r="C3375" s="20" t="s">
        <v>1050</v>
      </c>
      <c r="D3375" s="20" t="s">
        <v>1078</v>
      </c>
      <c r="E3375" s="20" t="s">
        <v>1079</v>
      </c>
      <c r="F3375" s="20" t="s">
        <v>1250</v>
      </c>
      <c r="G3375" s="20" t="s">
        <v>599</v>
      </c>
      <c r="H3375" s="20"/>
      <c r="I3375" s="20">
        <v>18883816630</v>
      </c>
      <c r="J3375" s="20" t="s">
        <v>3444</v>
      </c>
      <c r="K3375" s="20" t="s">
        <v>1081</v>
      </c>
      <c r="L3375" s="20" t="s">
        <v>1358</v>
      </c>
      <c r="M3375" s="20">
        <v>1088</v>
      </c>
      <c r="N3375" s="20">
        <v>1088</v>
      </c>
      <c r="O3375" s="20" t="s">
        <v>927</v>
      </c>
      <c r="P3375" s="20" t="s">
        <v>50</v>
      </c>
      <c r="Q3375" s="28" t="s">
        <v>3444</v>
      </c>
      <c r="R3375" s="21" t="s">
        <v>1082</v>
      </c>
      <c r="S3375" s="21"/>
      <c r="T3375" s="21" t="s">
        <v>53</v>
      </c>
      <c r="U3375" s="21" t="s">
        <v>1083</v>
      </c>
      <c r="V3375" s="46">
        <v>1</v>
      </c>
      <c r="W3375" s="26">
        <f t="shared" si="2418"/>
        <v>1</v>
      </c>
      <c r="X3375" s="26">
        <f t="shared" si="2421"/>
        <v>1</v>
      </c>
      <c r="Y3375" s="21">
        <v>10</v>
      </c>
      <c r="Z3375" s="22">
        <f t="shared" si="2372"/>
        <v>1088</v>
      </c>
      <c r="AA3375" s="20" t="s">
        <v>3440</v>
      </c>
      <c r="AB3375" s="22"/>
      <c r="AC3375" s="22">
        <v>1</v>
      </c>
      <c r="AD3375" s="22"/>
      <c r="AE3375" s="22">
        <f t="shared" si="2422"/>
        <v>1088</v>
      </c>
      <c r="AF3375" s="22">
        <f t="shared" si="2419"/>
        <v>1088</v>
      </c>
      <c r="AG3375" s="20">
        <f t="shared" si="2423"/>
        <v>1088</v>
      </c>
      <c r="AH3375" s="20" t="str">
        <f>VLOOKUP(U3375,[1]提成计算!B:I,8,FALSE)</f>
        <v xml:space="preserve"> </v>
      </c>
      <c r="AI3375" s="20"/>
      <c r="AJ3375" s="22"/>
      <c r="AK3375" s="22"/>
      <c r="AM3375" s="22"/>
      <c r="AN3375" s="22"/>
      <c r="AO3375" s="22" t="s">
        <v>3441</v>
      </c>
      <c r="AP3375" s="22" t="s">
        <v>1301</v>
      </c>
      <c r="AS3375" s="20"/>
      <c r="AT3375" s="20"/>
      <c r="AU3375" s="20"/>
    </row>
    <row r="3376" spans="1:47" x14ac:dyDescent="0.15">
      <c r="A3376" s="21" t="s">
        <v>1273</v>
      </c>
      <c r="B3376" s="20" t="s">
        <v>918</v>
      </c>
      <c r="C3376" s="20" t="s">
        <v>1050</v>
      </c>
      <c r="D3376" s="20" t="s">
        <v>1070</v>
      </c>
      <c r="E3376" s="20" t="s">
        <v>1710</v>
      </c>
      <c r="F3376" s="20" t="s">
        <v>1250</v>
      </c>
      <c r="G3376" s="20" t="s">
        <v>4540</v>
      </c>
      <c r="H3376" s="20"/>
      <c r="I3376" s="20">
        <v>13751309029</v>
      </c>
      <c r="J3376" s="20" t="s">
        <v>1268</v>
      </c>
      <c r="K3376" s="20" t="s">
        <v>3770</v>
      </c>
      <c r="L3376" s="20" t="s">
        <v>1898</v>
      </c>
      <c r="M3376" s="20">
        <v>1398</v>
      </c>
      <c r="N3376" s="20">
        <v>1398</v>
      </c>
      <c r="O3376" s="20" t="s">
        <v>927</v>
      </c>
      <c r="P3376" s="20" t="s">
        <v>50</v>
      </c>
      <c r="Q3376" s="28"/>
      <c r="R3376" s="21" t="s">
        <v>104</v>
      </c>
      <c r="S3376" s="21"/>
      <c r="T3376" s="21" t="s">
        <v>53</v>
      </c>
      <c r="U3376" s="21" t="s">
        <v>1712</v>
      </c>
      <c r="V3376" s="46">
        <v>1</v>
      </c>
      <c r="W3376" s="26">
        <f t="shared" si="2418"/>
        <v>1</v>
      </c>
      <c r="X3376" s="26">
        <f t="shared" si="2421"/>
        <v>1</v>
      </c>
      <c r="Y3376" s="21">
        <v>20</v>
      </c>
      <c r="Z3376" s="22">
        <f t="shared" si="2372"/>
        <v>1398</v>
      </c>
      <c r="AA3376" s="20" t="s">
        <v>3440</v>
      </c>
      <c r="AB3376" s="22"/>
      <c r="AC3376" s="22">
        <v>1</v>
      </c>
      <c r="AD3376" s="22"/>
      <c r="AE3376" s="22">
        <f t="shared" si="2422"/>
        <v>1398</v>
      </c>
      <c r="AF3376" s="22">
        <f t="shared" si="2419"/>
        <v>1398</v>
      </c>
      <c r="AG3376" s="20">
        <f t="shared" si="2423"/>
        <v>1398</v>
      </c>
      <c r="AH3376" s="20" t="str">
        <f>VLOOKUP(U3376,[1]提成计算!B:I,8,FALSE)</f>
        <v xml:space="preserve"> </v>
      </c>
      <c r="AI3376" s="20"/>
      <c r="AJ3376" s="22"/>
      <c r="AK3376" s="22"/>
      <c r="AM3376" s="22"/>
      <c r="AN3376" s="22"/>
      <c r="AO3376" s="22" t="s">
        <v>3441</v>
      </c>
      <c r="AP3376" s="22" t="s">
        <v>1301</v>
      </c>
      <c r="AS3376" s="20"/>
      <c r="AT3376" s="20"/>
      <c r="AU3376" s="20"/>
    </row>
    <row r="3377" spans="1:47" x14ac:dyDescent="0.15">
      <c r="A3377" s="21" t="s">
        <v>1273</v>
      </c>
      <c r="B3377" s="20" t="s">
        <v>918</v>
      </c>
      <c r="C3377" s="20" t="s">
        <v>1050</v>
      </c>
      <c r="D3377" s="20" t="s">
        <v>1078</v>
      </c>
      <c r="E3377" s="20" t="s">
        <v>1079</v>
      </c>
      <c r="F3377" s="20" t="s">
        <v>1250</v>
      </c>
      <c r="G3377" s="20" t="s">
        <v>4541</v>
      </c>
      <c r="H3377" s="20"/>
      <c r="I3377" s="20">
        <v>15919694349</v>
      </c>
      <c r="J3377" s="20" t="s">
        <v>924</v>
      </c>
      <c r="K3377" s="20" t="s">
        <v>1081</v>
      </c>
      <c r="L3377" s="20" t="s">
        <v>1299</v>
      </c>
      <c r="M3377" s="20">
        <v>888</v>
      </c>
      <c r="N3377" s="20">
        <v>888</v>
      </c>
      <c r="O3377" s="20" t="s">
        <v>927</v>
      </c>
      <c r="P3377" s="20" t="s">
        <v>50</v>
      </c>
      <c r="Q3377" s="28"/>
      <c r="R3377" s="21" t="s">
        <v>1082</v>
      </c>
      <c r="S3377" s="25" t="s">
        <v>1322</v>
      </c>
      <c r="T3377" s="21" t="s">
        <v>53</v>
      </c>
      <c r="U3377" s="21" t="s">
        <v>1083</v>
      </c>
      <c r="V3377" s="46">
        <v>1</v>
      </c>
      <c r="W3377" s="26">
        <f t="shared" si="2418"/>
        <v>1</v>
      </c>
      <c r="Y3377" s="21">
        <v>12</v>
      </c>
      <c r="Z3377" s="22">
        <f t="shared" si="2372"/>
        <v>888</v>
      </c>
      <c r="AA3377" s="20" t="s">
        <v>3440</v>
      </c>
      <c r="AB3377" s="22"/>
      <c r="AC3377" s="22">
        <v>1</v>
      </c>
      <c r="AD3377" s="22"/>
      <c r="AE3377" s="22">
        <f t="shared" si="2422"/>
        <v>888</v>
      </c>
      <c r="AF3377" s="22">
        <f t="shared" si="2419"/>
        <v>888</v>
      </c>
      <c r="AG3377" s="20"/>
      <c r="AH3377" s="22"/>
      <c r="AI3377" s="22"/>
      <c r="AJ3377" s="22">
        <f t="shared" ref="AJ3377:AJ3382" si="2424">N3377</f>
        <v>888</v>
      </c>
      <c r="AK3377" s="22">
        <f>IF(O3377="(传统)XDSL",VLOOKUP(S3377,[2]直销续费率明细!C:I,7,FALSE)*1,IF(O3377="GPON+XDSL",VLOOKUP(S3377,[2]直销续费率明细!C:I,7,FALSE)*1,VLOOKUP(S3377,[2]直销续费率明细!C:I,5,FALSE)*1))</f>
        <v>-40</v>
      </c>
      <c r="AL3377" s="22" t="s">
        <v>1309</v>
      </c>
      <c r="AM3377" s="22"/>
      <c r="AN3377" s="22"/>
      <c r="AO3377" s="22" t="s">
        <v>3441</v>
      </c>
      <c r="AP3377" s="22" t="s">
        <v>1301</v>
      </c>
      <c r="AS3377" s="20">
        <f>IF(Y3377&gt;=10,VLOOKUP(U3377,[2]提成计算!B:T,19,FALSE),VLOOKUP(U3377,[2]提成计算!B:T,18,FALSE))</f>
        <v>0.12</v>
      </c>
      <c r="AT3377" s="20">
        <f t="shared" ref="AT3377:AT3382" si="2425">IF(AD3377*AS3377&gt;0,AD3377*AS3377,AE3377*AS3377)</f>
        <v>106.56</v>
      </c>
      <c r="AU3377" s="20">
        <f t="shared" ref="AU3377:AU3382" si="2426">IF(AND(AK3377&lt;0,AK3377+AT3377&lt;0),-AT3377,AK3377)</f>
        <v>-40</v>
      </c>
    </row>
    <row r="3378" spans="1:47" x14ac:dyDescent="0.15">
      <c r="A3378" s="21" t="s">
        <v>1273</v>
      </c>
      <c r="B3378" s="20" t="s">
        <v>918</v>
      </c>
      <c r="C3378" s="20" t="s">
        <v>1050</v>
      </c>
      <c r="D3378" s="20" t="s">
        <v>1065</v>
      </c>
      <c r="E3378" s="20" t="s">
        <v>1066</v>
      </c>
      <c r="F3378" s="20" t="s">
        <v>1250</v>
      </c>
      <c r="G3378" s="20" t="s">
        <v>4542</v>
      </c>
      <c r="H3378" s="20"/>
      <c r="I3378" s="20">
        <v>13549265738</v>
      </c>
      <c r="J3378" s="20" t="s">
        <v>924</v>
      </c>
      <c r="K3378" s="20" t="s">
        <v>3739</v>
      </c>
      <c r="L3378" s="20" t="s">
        <v>1299</v>
      </c>
      <c r="M3378" s="20">
        <v>888</v>
      </c>
      <c r="N3378" s="20">
        <v>888</v>
      </c>
      <c r="O3378" s="20" t="s">
        <v>927</v>
      </c>
      <c r="P3378" s="20" t="s">
        <v>50</v>
      </c>
      <c r="Q3378" s="28"/>
      <c r="R3378" s="21" t="s">
        <v>69</v>
      </c>
      <c r="S3378" s="25" t="s">
        <v>1068</v>
      </c>
      <c r="T3378" s="21" t="s">
        <v>53</v>
      </c>
      <c r="U3378" s="21" t="s">
        <v>1803</v>
      </c>
      <c r="V3378" s="46">
        <v>1</v>
      </c>
      <c r="W3378" s="26">
        <f t="shared" si="2418"/>
        <v>1</v>
      </c>
      <c r="Y3378" s="21">
        <v>12</v>
      </c>
      <c r="Z3378" s="22">
        <f t="shared" si="2372"/>
        <v>888</v>
      </c>
      <c r="AA3378" s="20" t="s">
        <v>3440</v>
      </c>
      <c r="AB3378" s="22"/>
      <c r="AC3378" s="22">
        <v>1</v>
      </c>
      <c r="AD3378" s="22"/>
      <c r="AE3378" s="22">
        <f t="shared" si="2422"/>
        <v>888</v>
      </c>
      <c r="AF3378" s="22">
        <f t="shared" si="2419"/>
        <v>888</v>
      </c>
      <c r="AG3378" s="20"/>
      <c r="AH3378" s="22"/>
      <c r="AI3378" s="22"/>
      <c r="AJ3378" s="22">
        <f t="shared" si="2424"/>
        <v>888</v>
      </c>
      <c r="AK3378" s="22">
        <f>IF(O3378="(传统)XDSL",VLOOKUP(S3378,[2]直销续费率明细!C:I,7,FALSE)*1,IF(O3378="GPON+XDSL",VLOOKUP(S3378,[2]直销续费率明细!C:I,7,FALSE)*1,VLOOKUP(S3378,[2]直销续费率明细!C:I,5,FALSE)*1))</f>
        <v>15</v>
      </c>
      <c r="AL3378" s="22" t="s">
        <v>1300</v>
      </c>
      <c r="AM3378" s="22"/>
      <c r="AN3378" s="22"/>
      <c r="AO3378" s="22" t="s">
        <v>3441</v>
      </c>
      <c r="AP3378" s="22" t="s">
        <v>1301</v>
      </c>
      <c r="AS3378" s="20">
        <f>IF(Y3378&gt;=10,VLOOKUP(U3378,[2]提成计算!B:T,19,FALSE),VLOOKUP(U3378,[2]提成计算!B:T,18,FALSE))</f>
        <v>0.1</v>
      </c>
      <c r="AT3378" s="20">
        <f t="shared" si="2425"/>
        <v>88.800000000000011</v>
      </c>
      <c r="AU3378" s="20">
        <f t="shared" si="2426"/>
        <v>15</v>
      </c>
    </row>
    <row r="3379" spans="1:47" x14ac:dyDescent="0.15">
      <c r="A3379" s="21" t="s">
        <v>1273</v>
      </c>
      <c r="B3379" s="20" t="s">
        <v>918</v>
      </c>
      <c r="C3379" s="20" t="s">
        <v>1050</v>
      </c>
      <c r="D3379" s="20" t="s">
        <v>1065</v>
      </c>
      <c r="E3379" s="20" t="s">
        <v>1552</v>
      </c>
      <c r="F3379" s="20" t="s">
        <v>1250</v>
      </c>
      <c r="G3379" s="20" t="s">
        <v>4543</v>
      </c>
      <c r="H3379" s="20"/>
      <c r="I3379" s="20">
        <v>13827264024</v>
      </c>
      <c r="J3379" s="20" t="s">
        <v>924</v>
      </c>
      <c r="K3379" s="20" t="s">
        <v>1092</v>
      </c>
      <c r="L3379" s="20" t="s">
        <v>1299</v>
      </c>
      <c r="M3379" s="20">
        <v>888</v>
      </c>
      <c r="N3379" s="20">
        <v>888</v>
      </c>
      <c r="O3379" s="20" t="s">
        <v>927</v>
      </c>
      <c r="P3379" s="20" t="s">
        <v>50</v>
      </c>
      <c r="Q3379" s="28"/>
      <c r="R3379" s="21" t="s">
        <v>69</v>
      </c>
      <c r="S3379" s="25" t="s">
        <v>1705</v>
      </c>
      <c r="T3379" s="21" t="s">
        <v>53</v>
      </c>
      <c r="U3379" s="21" t="s">
        <v>375</v>
      </c>
      <c r="V3379" s="46">
        <v>1</v>
      </c>
      <c r="W3379" s="26">
        <f t="shared" si="2418"/>
        <v>1</v>
      </c>
      <c r="Y3379" s="21">
        <v>12</v>
      </c>
      <c r="Z3379" s="22">
        <f t="shared" si="2372"/>
        <v>888</v>
      </c>
      <c r="AA3379" s="20" t="s">
        <v>3440</v>
      </c>
      <c r="AB3379" s="22"/>
      <c r="AC3379" s="22">
        <v>1</v>
      </c>
      <c r="AD3379" s="22"/>
      <c r="AE3379" s="22">
        <f t="shared" si="2422"/>
        <v>888</v>
      </c>
      <c r="AF3379" s="22">
        <f t="shared" si="2419"/>
        <v>888</v>
      </c>
      <c r="AG3379" s="20"/>
      <c r="AH3379" s="22"/>
      <c r="AI3379" s="22"/>
      <c r="AJ3379" s="22">
        <f t="shared" si="2424"/>
        <v>888</v>
      </c>
      <c r="AK3379" s="22">
        <f>IF(O3379="(传统)XDSL",VLOOKUP(S3379,[2]直销续费率明细!C:I,7,FALSE)*1,IF(O3379="GPON+XDSL",VLOOKUP(S3379,[2]直销续费率明细!C:I,7,FALSE)*1,VLOOKUP(S3379,[2]直销续费率明细!C:I,5,FALSE)*1))</f>
        <v>-40</v>
      </c>
      <c r="AL3379" s="22" t="s">
        <v>1309</v>
      </c>
      <c r="AM3379" s="22"/>
      <c r="AN3379" s="22"/>
      <c r="AO3379" s="22" t="s">
        <v>3441</v>
      </c>
      <c r="AP3379" s="22" t="s">
        <v>1301</v>
      </c>
      <c r="AS3379" s="20">
        <f>IF(Y3379&gt;=10,VLOOKUP(U3379,[2]提成计算!B:T,19,FALSE),VLOOKUP(U3379,[2]提成计算!B:T,18,FALSE))</f>
        <v>0.1</v>
      </c>
      <c r="AT3379" s="20">
        <f t="shared" si="2425"/>
        <v>88.800000000000011</v>
      </c>
      <c r="AU3379" s="20">
        <f t="shared" si="2426"/>
        <v>-40</v>
      </c>
    </row>
    <row r="3380" spans="1:47" x14ac:dyDescent="0.15">
      <c r="A3380" s="21" t="s">
        <v>1273</v>
      </c>
      <c r="B3380" s="20" t="s">
        <v>918</v>
      </c>
      <c r="C3380" s="20" t="s">
        <v>1050</v>
      </c>
      <c r="D3380" s="20" t="s">
        <v>1065</v>
      </c>
      <c r="E3380" s="20" t="s">
        <v>1066</v>
      </c>
      <c r="F3380" s="20" t="s">
        <v>1250</v>
      </c>
      <c r="G3380" s="20" t="s">
        <v>4544</v>
      </c>
      <c r="H3380" s="20"/>
      <c r="I3380" s="20">
        <v>13650155108</v>
      </c>
      <c r="J3380" s="20" t="s">
        <v>924</v>
      </c>
      <c r="K3380" s="20" t="s">
        <v>3739</v>
      </c>
      <c r="L3380" s="20" t="s">
        <v>1299</v>
      </c>
      <c r="M3380" s="20">
        <v>888</v>
      </c>
      <c r="N3380" s="20">
        <v>888</v>
      </c>
      <c r="O3380" s="20" t="s">
        <v>927</v>
      </c>
      <c r="P3380" s="20" t="s">
        <v>50</v>
      </c>
      <c r="Q3380" s="28"/>
      <c r="R3380" s="21" t="s">
        <v>69</v>
      </c>
      <c r="S3380" s="25" t="s">
        <v>1068</v>
      </c>
      <c r="T3380" s="21" t="s">
        <v>53</v>
      </c>
      <c r="U3380" s="21" t="s">
        <v>1803</v>
      </c>
      <c r="V3380" s="46">
        <v>1</v>
      </c>
      <c r="W3380" s="26">
        <f t="shared" si="2418"/>
        <v>1</v>
      </c>
      <c r="Y3380" s="21">
        <v>12</v>
      </c>
      <c r="Z3380" s="22">
        <f t="shared" si="2372"/>
        <v>888</v>
      </c>
      <c r="AA3380" s="20" t="s">
        <v>3440</v>
      </c>
      <c r="AB3380" s="22"/>
      <c r="AC3380" s="22">
        <v>1</v>
      </c>
      <c r="AD3380" s="22"/>
      <c r="AE3380" s="22">
        <f t="shared" si="2422"/>
        <v>888</v>
      </c>
      <c r="AF3380" s="22">
        <f t="shared" si="2419"/>
        <v>888</v>
      </c>
      <c r="AG3380" s="20"/>
      <c r="AH3380" s="22"/>
      <c r="AI3380" s="22"/>
      <c r="AJ3380" s="22">
        <f t="shared" si="2424"/>
        <v>888</v>
      </c>
      <c r="AK3380" s="22">
        <f>IF(O3380="(传统)XDSL",VLOOKUP(S3380,[2]直销续费率明细!C:I,7,FALSE)*1,IF(O3380="GPON+XDSL",VLOOKUP(S3380,[2]直销续费率明细!C:I,7,FALSE)*1,VLOOKUP(S3380,[2]直销续费率明细!C:I,5,FALSE)*1))</f>
        <v>15</v>
      </c>
      <c r="AL3380" s="22" t="s">
        <v>1300</v>
      </c>
      <c r="AM3380" s="22"/>
      <c r="AN3380" s="22"/>
      <c r="AO3380" s="22" t="s">
        <v>3441</v>
      </c>
      <c r="AP3380" s="22" t="s">
        <v>1301</v>
      </c>
      <c r="AS3380" s="20">
        <f>IF(Y3380&gt;=10,VLOOKUP(U3380,[2]提成计算!B:T,19,FALSE),VLOOKUP(U3380,[2]提成计算!B:T,18,FALSE))</f>
        <v>0.1</v>
      </c>
      <c r="AT3380" s="20">
        <f t="shared" si="2425"/>
        <v>88.800000000000011</v>
      </c>
      <c r="AU3380" s="20">
        <f t="shared" si="2426"/>
        <v>15</v>
      </c>
    </row>
    <row r="3381" spans="1:47" x14ac:dyDescent="0.15">
      <c r="A3381" s="21" t="s">
        <v>1273</v>
      </c>
      <c r="B3381" s="20" t="s">
        <v>918</v>
      </c>
      <c r="C3381" s="20" t="s">
        <v>1050</v>
      </c>
      <c r="D3381" s="20" t="s">
        <v>1065</v>
      </c>
      <c r="E3381" s="20" t="s">
        <v>1066</v>
      </c>
      <c r="F3381" s="20" t="s">
        <v>1250</v>
      </c>
      <c r="G3381" s="20" t="s">
        <v>4545</v>
      </c>
      <c r="H3381" s="20"/>
      <c r="I3381" s="20">
        <v>13412031244</v>
      </c>
      <c r="J3381" s="20" t="s">
        <v>924</v>
      </c>
      <c r="K3381" s="20" t="s">
        <v>3739</v>
      </c>
      <c r="L3381" s="20" t="s">
        <v>1299</v>
      </c>
      <c r="M3381" s="20">
        <v>888</v>
      </c>
      <c r="N3381" s="20">
        <v>888</v>
      </c>
      <c r="O3381" s="20" t="s">
        <v>927</v>
      </c>
      <c r="P3381" s="20" t="s">
        <v>50</v>
      </c>
      <c r="Q3381" s="28"/>
      <c r="R3381" s="21" t="s">
        <v>69</v>
      </c>
      <c r="S3381" s="25" t="s">
        <v>1068</v>
      </c>
      <c r="T3381" s="21" t="s">
        <v>53</v>
      </c>
      <c r="U3381" s="21" t="s">
        <v>1803</v>
      </c>
      <c r="V3381" s="46">
        <v>1</v>
      </c>
      <c r="W3381" s="26">
        <f t="shared" si="2418"/>
        <v>1</v>
      </c>
      <c r="Y3381" s="21">
        <v>12</v>
      </c>
      <c r="Z3381" s="22">
        <f t="shared" si="2372"/>
        <v>888</v>
      </c>
      <c r="AA3381" s="20" t="s">
        <v>3440</v>
      </c>
      <c r="AB3381" s="22"/>
      <c r="AC3381" s="22">
        <v>1</v>
      </c>
      <c r="AD3381" s="22"/>
      <c r="AE3381" s="22">
        <f t="shared" si="2422"/>
        <v>888</v>
      </c>
      <c r="AF3381" s="22">
        <f t="shared" si="2419"/>
        <v>888</v>
      </c>
      <c r="AG3381" s="20"/>
      <c r="AH3381" s="22"/>
      <c r="AI3381" s="22"/>
      <c r="AJ3381" s="22">
        <f t="shared" si="2424"/>
        <v>888</v>
      </c>
      <c r="AK3381" s="22">
        <f>IF(O3381="(传统)XDSL",VLOOKUP(S3381,[2]直销续费率明细!C:I,7,FALSE)*1,IF(O3381="GPON+XDSL",VLOOKUP(S3381,[2]直销续费率明细!C:I,7,FALSE)*1,VLOOKUP(S3381,[2]直销续费率明细!C:I,5,FALSE)*1))</f>
        <v>15</v>
      </c>
      <c r="AL3381" s="22" t="s">
        <v>1300</v>
      </c>
      <c r="AM3381" s="22"/>
      <c r="AN3381" s="22"/>
      <c r="AO3381" s="22" t="s">
        <v>3441</v>
      </c>
      <c r="AP3381" s="22" t="s">
        <v>1301</v>
      </c>
      <c r="AS3381" s="20">
        <f>IF(Y3381&gt;=10,VLOOKUP(U3381,[2]提成计算!B:T,19,FALSE),VLOOKUP(U3381,[2]提成计算!B:T,18,FALSE))</f>
        <v>0.1</v>
      </c>
      <c r="AT3381" s="20">
        <f t="shared" si="2425"/>
        <v>88.800000000000011</v>
      </c>
      <c r="AU3381" s="20">
        <f t="shared" si="2426"/>
        <v>15</v>
      </c>
    </row>
    <row r="3382" spans="1:47" x14ac:dyDescent="0.15">
      <c r="A3382" s="21" t="s">
        <v>1273</v>
      </c>
      <c r="B3382" s="20" t="s">
        <v>918</v>
      </c>
      <c r="C3382" s="20" t="s">
        <v>1050</v>
      </c>
      <c r="D3382" s="20" t="s">
        <v>1062</v>
      </c>
      <c r="E3382" s="20" t="s">
        <v>1055</v>
      </c>
      <c r="F3382" s="20" t="s">
        <v>1250</v>
      </c>
      <c r="G3382" s="20" t="s">
        <v>4546</v>
      </c>
      <c r="H3382" s="20"/>
      <c r="I3382" s="20">
        <v>15818431200</v>
      </c>
      <c r="J3382" s="20" t="s">
        <v>924</v>
      </c>
      <c r="K3382" s="20" t="s">
        <v>1057</v>
      </c>
      <c r="L3382" s="20" t="s">
        <v>1299</v>
      </c>
      <c r="M3382" s="20">
        <v>888</v>
      </c>
      <c r="N3382" s="20">
        <v>888</v>
      </c>
      <c r="O3382" s="20" t="s">
        <v>927</v>
      </c>
      <c r="P3382" s="20" t="s">
        <v>50</v>
      </c>
      <c r="Q3382" s="28"/>
      <c r="R3382" s="21" t="s">
        <v>1059</v>
      </c>
      <c r="S3382" s="25" t="s">
        <v>1060</v>
      </c>
      <c r="T3382" s="21" t="s">
        <v>53</v>
      </c>
      <c r="U3382" s="21" t="s">
        <v>1061</v>
      </c>
      <c r="V3382" s="46">
        <v>1</v>
      </c>
      <c r="W3382" s="26">
        <f t="shared" si="2418"/>
        <v>1</v>
      </c>
      <c r="Y3382" s="21">
        <v>12</v>
      </c>
      <c r="Z3382" s="22">
        <f t="shared" si="2372"/>
        <v>888</v>
      </c>
      <c r="AA3382" s="20" t="s">
        <v>3440</v>
      </c>
      <c r="AB3382" s="22"/>
      <c r="AC3382" s="22">
        <v>1</v>
      </c>
      <c r="AD3382" s="22"/>
      <c r="AE3382" s="22">
        <f t="shared" si="2422"/>
        <v>888</v>
      </c>
      <c r="AF3382" s="22">
        <f t="shared" si="2419"/>
        <v>888</v>
      </c>
      <c r="AG3382" s="20"/>
      <c r="AH3382" s="22"/>
      <c r="AI3382" s="22"/>
      <c r="AJ3382" s="22">
        <f t="shared" si="2424"/>
        <v>888</v>
      </c>
      <c r="AK3382" s="22">
        <f>IF(O3382="(传统)XDSL",VLOOKUP(S3382,[2]直销续费率明细!C:I,7,FALSE)*1,IF(O3382="GPON+XDSL",VLOOKUP(S3382,[2]直销续费率明细!C:I,7,FALSE)*1,VLOOKUP(S3382,[2]直销续费率明细!C:I,5,FALSE)*1))</f>
        <v>-40</v>
      </c>
      <c r="AL3382" s="22" t="s">
        <v>1309</v>
      </c>
      <c r="AM3382" s="22"/>
      <c r="AN3382" s="22"/>
      <c r="AO3382" s="22" t="s">
        <v>3441</v>
      </c>
      <c r="AP3382" s="22" t="s">
        <v>1301</v>
      </c>
      <c r="AS3382" s="20">
        <f>IF(Y3382&gt;=10,VLOOKUP(U3382,[2]提成计算!B:T,19,FALSE),VLOOKUP(U3382,[2]提成计算!B:T,18,FALSE))</f>
        <v>0.09</v>
      </c>
      <c r="AT3382" s="20">
        <f t="shared" si="2425"/>
        <v>79.92</v>
      </c>
      <c r="AU3382" s="20">
        <f t="shared" si="2426"/>
        <v>-40</v>
      </c>
    </row>
    <row r="3383" spans="1:47" x14ac:dyDescent="0.15">
      <c r="A3383" s="21" t="s">
        <v>1273</v>
      </c>
      <c r="B3383" s="20" t="s">
        <v>918</v>
      </c>
      <c r="C3383" s="20" t="s">
        <v>1050</v>
      </c>
      <c r="D3383" s="20" t="s">
        <v>1078</v>
      </c>
      <c r="E3383" s="20" t="s">
        <v>1084</v>
      </c>
      <c r="F3383" s="20" t="s">
        <v>1250</v>
      </c>
      <c r="G3383" s="20" t="s">
        <v>4547</v>
      </c>
      <c r="H3383" s="20"/>
      <c r="I3383" s="20">
        <v>13686077901</v>
      </c>
      <c r="J3383" s="20" t="s">
        <v>1268</v>
      </c>
      <c r="K3383" s="20" t="s">
        <v>1086</v>
      </c>
      <c r="L3383" s="20" t="s">
        <v>1358</v>
      </c>
      <c r="M3383" s="20">
        <v>1088</v>
      </c>
      <c r="N3383" s="20">
        <v>1088</v>
      </c>
      <c r="O3383" s="20" t="s">
        <v>927</v>
      </c>
      <c r="P3383" s="20" t="s">
        <v>50</v>
      </c>
      <c r="Q3383" s="28"/>
      <c r="R3383" s="21" t="s">
        <v>1082</v>
      </c>
      <c r="S3383" s="21"/>
      <c r="T3383" s="21" t="s">
        <v>53</v>
      </c>
      <c r="U3383" s="21" t="s">
        <v>1088</v>
      </c>
      <c r="V3383" s="46">
        <v>1</v>
      </c>
      <c r="W3383" s="26">
        <f t="shared" si="2418"/>
        <v>1</v>
      </c>
      <c r="X3383" s="26">
        <f t="shared" si="2421"/>
        <v>1</v>
      </c>
      <c r="Y3383" s="21">
        <v>10</v>
      </c>
      <c r="Z3383" s="22">
        <f t="shared" si="2372"/>
        <v>1088</v>
      </c>
      <c r="AA3383" s="20" t="s">
        <v>3440</v>
      </c>
      <c r="AB3383" s="22"/>
      <c r="AC3383" s="22">
        <v>1</v>
      </c>
      <c r="AD3383" s="22"/>
      <c r="AE3383" s="22">
        <f t="shared" si="2422"/>
        <v>1088</v>
      </c>
      <c r="AF3383" s="22">
        <f t="shared" si="2419"/>
        <v>1088</v>
      </c>
      <c r="AG3383" s="20">
        <f t="shared" ref="AG3383:AG3384" si="2427">N3383</f>
        <v>1088</v>
      </c>
      <c r="AH3383" s="20" t="str">
        <f>VLOOKUP(U3383,[1]提成计算!B:I,8,FALSE)</f>
        <v xml:space="preserve"> </v>
      </c>
      <c r="AI3383" s="20"/>
      <c r="AJ3383" s="22"/>
      <c r="AK3383" s="22"/>
      <c r="AM3383" s="22"/>
      <c r="AN3383" s="22"/>
      <c r="AO3383" s="22" t="s">
        <v>2216</v>
      </c>
      <c r="AP3383" s="22" t="s">
        <v>1301</v>
      </c>
      <c r="AS3383" s="20"/>
      <c r="AT3383" s="20"/>
      <c r="AU3383" s="20"/>
    </row>
    <row r="3384" spans="1:47" x14ac:dyDescent="0.15">
      <c r="A3384" s="21" t="s">
        <v>1273</v>
      </c>
      <c r="B3384" s="20" t="s">
        <v>918</v>
      </c>
      <c r="C3384" s="20" t="s">
        <v>1050</v>
      </c>
      <c r="D3384" s="20" t="s">
        <v>1065</v>
      </c>
      <c r="E3384" s="20" t="s">
        <v>1066</v>
      </c>
      <c r="F3384" s="20" t="s">
        <v>1250</v>
      </c>
      <c r="G3384" s="20" t="s">
        <v>4548</v>
      </c>
      <c r="H3384" s="20"/>
      <c r="I3384" s="20">
        <v>18825878552</v>
      </c>
      <c r="J3384" s="20" t="s">
        <v>1268</v>
      </c>
      <c r="K3384" s="20" t="s">
        <v>4198</v>
      </c>
      <c r="L3384" s="20" t="s">
        <v>1960</v>
      </c>
      <c r="M3384" s="20">
        <v>400</v>
      </c>
      <c r="N3384" s="20">
        <v>400</v>
      </c>
      <c r="O3384" s="20" t="s">
        <v>927</v>
      </c>
      <c r="P3384" s="20" t="s">
        <v>50</v>
      </c>
      <c r="Q3384" s="28"/>
      <c r="R3384" s="21" t="s">
        <v>69</v>
      </c>
      <c r="S3384" s="21"/>
      <c r="T3384" s="21" t="s">
        <v>2278</v>
      </c>
      <c r="U3384" s="21" t="s">
        <v>4199</v>
      </c>
      <c r="V3384" s="46">
        <v>0.5</v>
      </c>
      <c r="W3384" s="26">
        <f t="shared" si="2418"/>
        <v>0.5</v>
      </c>
      <c r="X3384" s="26">
        <f t="shared" si="2421"/>
        <v>0.5</v>
      </c>
      <c r="Y3384" s="21">
        <v>4</v>
      </c>
      <c r="Z3384" s="22">
        <f t="shared" si="2372"/>
        <v>400</v>
      </c>
      <c r="AA3384" s="20" t="s">
        <v>2218</v>
      </c>
      <c r="AB3384" s="22">
        <v>1</v>
      </c>
      <c r="AC3384" s="22"/>
      <c r="AD3384" s="22">
        <f>N3384</f>
        <v>400</v>
      </c>
      <c r="AE3384" s="22"/>
      <c r="AF3384" s="22">
        <f t="shared" si="2419"/>
        <v>400</v>
      </c>
      <c r="AG3384" s="20">
        <f t="shared" si="2427"/>
        <v>400</v>
      </c>
      <c r="AH3384" s="20"/>
      <c r="AI3384" s="20"/>
      <c r="AJ3384" s="22"/>
      <c r="AK3384" s="22"/>
      <c r="AM3384" s="22"/>
      <c r="AN3384" s="22"/>
      <c r="AO3384" s="22" t="s">
        <v>3441</v>
      </c>
      <c r="AP3384" s="22" t="s">
        <v>1961</v>
      </c>
      <c r="AS3384" s="20"/>
      <c r="AT3384" s="20"/>
      <c r="AU3384" s="20"/>
    </row>
    <row r="3385" spans="1:47" x14ac:dyDescent="0.15">
      <c r="A3385" s="21" t="s">
        <v>1273</v>
      </c>
      <c r="B3385" s="20" t="s">
        <v>918</v>
      </c>
      <c r="C3385" s="20" t="s">
        <v>1050</v>
      </c>
      <c r="D3385" s="20" t="s">
        <v>1065</v>
      </c>
      <c r="E3385" s="20" t="s">
        <v>1552</v>
      </c>
      <c r="F3385" s="20" t="s">
        <v>1250</v>
      </c>
      <c r="G3385" s="20" t="s">
        <v>4549</v>
      </c>
      <c r="H3385" s="20"/>
      <c r="I3385" s="20">
        <v>13580940888</v>
      </c>
      <c r="J3385" s="20" t="s">
        <v>924</v>
      </c>
      <c r="K3385" s="20" t="s">
        <v>124</v>
      </c>
      <c r="L3385" s="20" t="s">
        <v>1299</v>
      </c>
      <c r="M3385" s="20">
        <v>888</v>
      </c>
      <c r="N3385" s="20">
        <v>888</v>
      </c>
      <c r="O3385" s="20" t="s">
        <v>927</v>
      </c>
      <c r="P3385" s="20" t="s">
        <v>50</v>
      </c>
      <c r="Q3385" s="28"/>
      <c r="R3385" s="21" t="s">
        <v>69</v>
      </c>
      <c r="S3385" s="25" t="s">
        <v>1705</v>
      </c>
      <c r="T3385" s="21" t="s">
        <v>53</v>
      </c>
      <c r="U3385" s="21" t="s">
        <v>125</v>
      </c>
      <c r="V3385" s="46">
        <v>1</v>
      </c>
      <c r="W3385" s="26">
        <f t="shared" si="2418"/>
        <v>1</v>
      </c>
      <c r="Y3385" s="21">
        <v>12</v>
      </c>
      <c r="Z3385" s="22">
        <f t="shared" si="2372"/>
        <v>888</v>
      </c>
      <c r="AA3385" s="20" t="s">
        <v>3440</v>
      </c>
      <c r="AB3385" s="22"/>
      <c r="AC3385" s="22">
        <v>1</v>
      </c>
      <c r="AD3385" s="22"/>
      <c r="AE3385" s="22">
        <f t="shared" ref="AE3385:AE3386" si="2428">N3385</f>
        <v>888</v>
      </c>
      <c r="AF3385" s="22">
        <f t="shared" si="2419"/>
        <v>888</v>
      </c>
      <c r="AG3385" s="20"/>
      <c r="AH3385" s="22"/>
      <c r="AI3385" s="22"/>
      <c r="AJ3385" s="22">
        <f t="shared" ref="AJ3385:AJ3387" si="2429">N3385</f>
        <v>888</v>
      </c>
      <c r="AK3385" s="22">
        <f>IF(O3385="(传统)XDSL",VLOOKUP(S3385,[2]直销续费率明细!C:I,7,FALSE)*1,IF(O3385="GPON+XDSL",VLOOKUP(S3385,[2]直销续费率明细!C:I,7,FALSE)*1,VLOOKUP(S3385,[2]直销续费率明细!C:I,5,FALSE)*1))</f>
        <v>-40</v>
      </c>
      <c r="AL3385" s="22" t="s">
        <v>1300</v>
      </c>
      <c r="AM3385" s="22"/>
      <c r="AN3385" s="22"/>
      <c r="AO3385" s="22" t="s">
        <v>3441</v>
      </c>
      <c r="AP3385" s="22" t="s">
        <v>1301</v>
      </c>
      <c r="AS3385" s="20">
        <f>IF(Y3385&gt;=10,VLOOKUP(U3385,[2]提成计算!B:T,19,FALSE),VLOOKUP(U3385,[2]提成计算!B:T,18,FALSE))</f>
        <v>0.09</v>
      </c>
      <c r="AT3385" s="20">
        <f t="shared" ref="AT3385:AT3387" si="2430">IF(AD3385*AS3385&gt;0,AD3385*AS3385,AE3385*AS3385)</f>
        <v>79.92</v>
      </c>
      <c r="AU3385" s="20">
        <f t="shared" ref="AU3385:AU3387" si="2431">IF(AND(AK3385&lt;0,AK3385+AT3385&lt;0),-AT3385,AK3385)</f>
        <v>-40</v>
      </c>
    </row>
    <row r="3386" spans="1:47" x14ac:dyDescent="0.15">
      <c r="A3386" s="21" t="s">
        <v>1273</v>
      </c>
      <c r="B3386" s="20" t="s">
        <v>918</v>
      </c>
      <c r="C3386" s="20" t="s">
        <v>1050</v>
      </c>
      <c r="D3386" s="20" t="s">
        <v>1078</v>
      </c>
      <c r="E3386" s="20" t="s">
        <v>1093</v>
      </c>
      <c r="F3386" s="20" t="s">
        <v>1250</v>
      </c>
      <c r="G3386" s="20" t="s">
        <v>4550</v>
      </c>
      <c r="H3386" s="20"/>
      <c r="I3386" s="20">
        <v>13538565688</v>
      </c>
      <c r="J3386" s="20" t="s">
        <v>924</v>
      </c>
      <c r="K3386" s="20" t="s">
        <v>1086</v>
      </c>
      <c r="L3386" s="20" t="s">
        <v>1299</v>
      </c>
      <c r="M3386" s="20">
        <v>888</v>
      </c>
      <c r="N3386" s="20">
        <v>888</v>
      </c>
      <c r="O3386" s="20" t="s">
        <v>927</v>
      </c>
      <c r="P3386" s="20" t="s">
        <v>50</v>
      </c>
      <c r="Q3386" s="28"/>
      <c r="R3386" s="21" t="s">
        <v>1082</v>
      </c>
      <c r="S3386" s="25" t="s">
        <v>1087</v>
      </c>
      <c r="T3386" s="21" t="s">
        <v>53</v>
      </c>
      <c r="U3386" s="21" t="s">
        <v>1088</v>
      </c>
      <c r="V3386" s="46">
        <v>1</v>
      </c>
      <c r="W3386" s="26">
        <f t="shared" si="2418"/>
        <v>1</v>
      </c>
      <c r="Y3386" s="21">
        <v>12</v>
      </c>
      <c r="Z3386" s="22">
        <f t="shared" si="2372"/>
        <v>888</v>
      </c>
      <c r="AA3386" s="20" t="s">
        <v>3440</v>
      </c>
      <c r="AB3386" s="22"/>
      <c r="AC3386" s="22">
        <v>1</v>
      </c>
      <c r="AD3386" s="22"/>
      <c r="AE3386" s="22">
        <f t="shared" si="2428"/>
        <v>888</v>
      </c>
      <c r="AF3386" s="22">
        <f t="shared" si="2419"/>
        <v>888</v>
      </c>
      <c r="AG3386" s="20"/>
      <c r="AH3386" s="22"/>
      <c r="AI3386" s="22"/>
      <c r="AJ3386" s="22">
        <f t="shared" si="2429"/>
        <v>888</v>
      </c>
      <c r="AK3386" s="22">
        <f>IF(O3386="(传统)XDSL",VLOOKUP(S3386,[2]直销续费率明细!C:I,7,FALSE)*1,IF(O3386="GPON+XDSL",VLOOKUP(S3386,[2]直销续费率明细!C:I,7,FALSE)*1,VLOOKUP(S3386,[2]直销续费率明细!C:I,5,FALSE)*1))</f>
        <v>25</v>
      </c>
      <c r="AL3386" s="22" t="s">
        <v>1300</v>
      </c>
      <c r="AM3386" s="22"/>
      <c r="AN3386" s="22"/>
      <c r="AO3386" s="22" t="s">
        <v>3441</v>
      </c>
      <c r="AP3386" s="22" t="s">
        <v>1301</v>
      </c>
      <c r="AS3386" s="20">
        <f>IF(Y3386&gt;=10,VLOOKUP(U3386,[2]提成计算!B:T,19,FALSE),VLOOKUP(U3386,[2]提成计算!B:T,18,FALSE))</f>
        <v>0.12</v>
      </c>
      <c r="AT3386" s="20">
        <f t="shared" si="2430"/>
        <v>106.56</v>
      </c>
      <c r="AU3386" s="20">
        <f t="shared" si="2431"/>
        <v>25</v>
      </c>
    </row>
    <row r="3387" spans="1:47" x14ac:dyDescent="0.15">
      <c r="A3387" s="21" t="s">
        <v>1273</v>
      </c>
      <c r="B3387" s="20" t="s">
        <v>918</v>
      </c>
      <c r="C3387" s="20" t="s">
        <v>1050</v>
      </c>
      <c r="D3387" s="20" t="s">
        <v>1062</v>
      </c>
      <c r="E3387" s="20" t="s">
        <v>1063</v>
      </c>
      <c r="F3387" s="20" t="s">
        <v>1250</v>
      </c>
      <c r="G3387" s="20" t="s">
        <v>4551</v>
      </c>
      <c r="H3387" s="20"/>
      <c r="I3387" s="20">
        <v>13751447008</v>
      </c>
      <c r="J3387" s="20" t="s">
        <v>924</v>
      </c>
      <c r="K3387" s="20" t="s">
        <v>4094</v>
      </c>
      <c r="L3387" s="20" t="s">
        <v>1918</v>
      </c>
      <c r="M3387" s="20">
        <v>680</v>
      </c>
      <c r="N3387" s="20">
        <v>680</v>
      </c>
      <c r="O3387" s="20" t="s">
        <v>1262</v>
      </c>
      <c r="P3387" s="20" t="s">
        <v>50</v>
      </c>
      <c r="Q3387" s="28"/>
      <c r="R3387" s="21" t="s">
        <v>69</v>
      </c>
      <c r="S3387" s="25" t="s">
        <v>3922</v>
      </c>
      <c r="T3387" s="21" t="s">
        <v>53</v>
      </c>
      <c r="U3387" s="21" t="s">
        <v>3806</v>
      </c>
      <c r="V3387" s="46">
        <v>1</v>
      </c>
      <c r="W3387" s="26">
        <f t="shared" si="2418"/>
        <v>1</v>
      </c>
      <c r="Y3387" s="21">
        <v>4</v>
      </c>
      <c r="Z3387" s="22">
        <f t="shared" si="2372"/>
        <v>680</v>
      </c>
      <c r="AA3387" s="20" t="s">
        <v>3440</v>
      </c>
      <c r="AB3387" s="22">
        <v>1</v>
      </c>
      <c r="AC3387" s="22"/>
      <c r="AD3387" s="22">
        <f>N3387</f>
        <v>680</v>
      </c>
      <c r="AE3387" s="22"/>
      <c r="AF3387" s="22">
        <f t="shared" si="2419"/>
        <v>680</v>
      </c>
      <c r="AG3387" s="20"/>
      <c r="AH3387" s="22"/>
      <c r="AI3387" s="22"/>
      <c r="AJ3387" s="22">
        <f t="shared" si="2429"/>
        <v>680</v>
      </c>
      <c r="AK3387" s="22">
        <f>IF(O3387="(传统)XDSL",VLOOKUP(S3387,[2]直销续费率明细!C:I,7,FALSE)*1,IF(O3387="GPON+XDSL",VLOOKUP(S3387,[2]直销续费率明细!C:I,7,FALSE)*1,VLOOKUP(S3387,[2]直销续费率明细!C:I,5,FALSE)*1))</f>
        <v>25</v>
      </c>
      <c r="AL3387" s="22" t="s">
        <v>1300</v>
      </c>
      <c r="AM3387" s="22"/>
      <c r="AN3387" s="22"/>
      <c r="AO3387" s="22" t="s">
        <v>3441</v>
      </c>
      <c r="AP3387" s="22" t="s">
        <v>3460</v>
      </c>
      <c r="AS3387" s="20">
        <f>IF(Y3387&gt;=10,VLOOKUP(U3387,[2]提成计算!B:T,19,FALSE),VLOOKUP(U3387,[2]提成计算!B:T,18,FALSE))</f>
        <v>0.06</v>
      </c>
      <c r="AT3387" s="20">
        <f t="shared" si="2430"/>
        <v>40.799999999999997</v>
      </c>
      <c r="AU3387" s="20">
        <f t="shared" si="2431"/>
        <v>25</v>
      </c>
    </row>
    <row r="3388" spans="1:47" x14ac:dyDescent="0.15">
      <c r="A3388" s="21" t="s">
        <v>1273</v>
      </c>
      <c r="B3388" s="20" t="s">
        <v>918</v>
      </c>
      <c r="C3388" s="20" t="s">
        <v>1050</v>
      </c>
      <c r="D3388" s="20" t="s">
        <v>1051</v>
      </c>
      <c r="E3388" s="20" t="s">
        <v>1052</v>
      </c>
      <c r="F3388" s="20" t="s">
        <v>1250</v>
      </c>
      <c r="G3388" s="20" t="s">
        <v>4552</v>
      </c>
      <c r="H3388" s="20"/>
      <c r="I3388" s="20">
        <v>18566136426</v>
      </c>
      <c r="J3388" s="20" t="s">
        <v>1268</v>
      </c>
      <c r="K3388" s="20" t="s">
        <v>254</v>
      </c>
      <c r="L3388" s="20" t="s">
        <v>1966</v>
      </c>
      <c r="M3388" s="20">
        <v>1598</v>
      </c>
      <c r="N3388" s="20">
        <v>1598</v>
      </c>
      <c r="O3388" s="20" t="s">
        <v>927</v>
      </c>
      <c r="P3388" s="20" t="s">
        <v>50</v>
      </c>
      <c r="Q3388" s="28"/>
      <c r="R3388" s="21" t="s">
        <v>121</v>
      </c>
      <c r="S3388" s="21"/>
      <c r="T3388" s="21" t="s">
        <v>53</v>
      </c>
      <c r="U3388" s="21" t="s">
        <v>255</v>
      </c>
      <c r="V3388" s="46">
        <v>1</v>
      </c>
      <c r="W3388" s="26">
        <f t="shared" si="2418"/>
        <v>1</v>
      </c>
      <c r="X3388" s="26">
        <f t="shared" si="2421"/>
        <v>1</v>
      </c>
      <c r="Y3388" s="21">
        <v>50</v>
      </c>
      <c r="Z3388" s="22">
        <f t="shared" si="2372"/>
        <v>1598</v>
      </c>
      <c r="AA3388" s="20" t="s">
        <v>3440</v>
      </c>
      <c r="AB3388" s="22"/>
      <c r="AC3388" s="22">
        <v>1</v>
      </c>
      <c r="AD3388" s="22"/>
      <c r="AE3388" s="22">
        <f t="shared" ref="AE3388:AE3398" si="2432">N3388</f>
        <v>1598</v>
      </c>
      <c r="AF3388" s="22">
        <f t="shared" si="2419"/>
        <v>1598</v>
      </c>
      <c r="AG3388" s="20">
        <f>N3388</f>
        <v>1598</v>
      </c>
      <c r="AH3388" s="20" t="str">
        <f>VLOOKUP(U3388,[1]提成计算!B:I,8,FALSE)</f>
        <v xml:space="preserve"> </v>
      </c>
      <c r="AI3388" s="20"/>
      <c r="AJ3388" s="22"/>
      <c r="AK3388" s="22"/>
      <c r="AM3388" s="22"/>
      <c r="AN3388" s="22"/>
      <c r="AO3388" s="22" t="s">
        <v>3441</v>
      </c>
      <c r="AP3388" s="22" t="s">
        <v>1301</v>
      </c>
      <c r="AS3388" s="20"/>
      <c r="AT3388" s="20"/>
      <c r="AU3388" s="20"/>
    </row>
    <row r="3389" spans="1:47" x14ac:dyDescent="0.15">
      <c r="A3389" s="21" t="s">
        <v>1273</v>
      </c>
      <c r="B3389" s="20" t="s">
        <v>918</v>
      </c>
      <c r="C3389" s="20" t="s">
        <v>1050</v>
      </c>
      <c r="D3389" s="20" t="s">
        <v>1065</v>
      </c>
      <c r="E3389" s="20" t="s">
        <v>1552</v>
      </c>
      <c r="F3389" s="20" t="s">
        <v>1250</v>
      </c>
      <c r="G3389" s="20" t="s">
        <v>4553</v>
      </c>
      <c r="H3389" s="20"/>
      <c r="I3389" s="20">
        <v>13648979051</v>
      </c>
      <c r="J3389" s="20" t="s">
        <v>924</v>
      </c>
      <c r="K3389" s="20" t="s">
        <v>124</v>
      </c>
      <c r="L3389" s="20" t="s">
        <v>1299</v>
      </c>
      <c r="M3389" s="20">
        <v>888</v>
      </c>
      <c r="N3389" s="20">
        <v>888</v>
      </c>
      <c r="O3389" s="20" t="s">
        <v>927</v>
      </c>
      <c r="P3389" s="20" t="s">
        <v>50</v>
      </c>
      <c r="Q3389" s="28"/>
      <c r="R3389" s="21" t="s">
        <v>69</v>
      </c>
      <c r="S3389" s="25" t="s">
        <v>1705</v>
      </c>
      <c r="T3389" s="21" t="s">
        <v>53</v>
      </c>
      <c r="U3389" s="21" t="s">
        <v>125</v>
      </c>
      <c r="V3389" s="46">
        <v>1</v>
      </c>
      <c r="W3389" s="26">
        <f t="shared" si="2418"/>
        <v>1</v>
      </c>
      <c r="Y3389" s="21">
        <v>12</v>
      </c>
      <c r="Z3389" s="22">
        <f t="shared" si="2372"/>
        <v>888</v>
      </c>
      <c r="AA3389" s="20" t="s">
        <v>3440</v>
      </c>
      <c r="AB3389" s="22"/>
      <c r="AC3389" s="22">
        <v>1</v>
      </c>
      <c r="AD3389" s="22"/>
      <c r="AE3389" s="22">
        <f t="shared" si="2432"/>
        <v>888</v>
      </c>
      <c r="AF3389" s="22">
        <f t="shared" si="2419"/>
        <v>888</v>
      </c>
      <c r="AG3389" s="20"/>
      <c r="AH3389" s="22"/>
      <c r="AI3389" s="22"/>
      <c r="AJ3389" s="22">
        <f t="shared" ref="AJ3389:AJ3390" si="2433">N3389</f>
        <v>888</v>
      </c>
      <c r="AK3389" s="22">
        <f>IF(O3389="(传统)XDSL",VLOOKUP(S3389,[2]直销续费率明细!C:I,7,FALSE)*1,IF(O3389="GPON+XDSL",VLOOKUP(S3389,[2]直销续费率明细!C:I,7,FALSE)*1,VLOOKUP(S3389,[2]直销续费率明细!C:I,5,FALSE)*1))</f>
        <v>-40</v>
      </c>
      <c r="AL3389" s="22" t="s">
        <v>1300</v>
      </c>
      <c r="AM3389" s="22"/>
      <c r="AN3389" s="22"/>
      <c r="AO3389" s="22" t="s">
        <v>3441</v>
      </c>
      <c r="AP3389" s="22" t="s">
        <v>1301</v>
      </c>
      <c r="AS3389" s="20">
        <f>IF(Y3389&gt;=10,VLOOKUP(U3389,[2]提成计算!B:T,19,FALSE),VLOOKUP(U3389,[2]提成计算!B:T,18,FALSE))</f>
        <v>0.09</v>
      </c>
      <c r="AT3389" s="20">
        <f t="shared" ref="AT3389:AT3390" si="2434">IF(AD3389*AS3389&gt;0,AD3389*AS3389,AE3389*AS3389)</f>
        <v>79.92</v>
      </c>
      <c r="AU3389" s="20">
        <f t="shared" ref="AU3389:AU3390" si="2435">IF(AND(AK3389&lt;0,AK3389+AT3389&lt;0),-AT3389,AK3389)</f>
        <v>-40</v>
      </c>
    </row>
    <row r="3390" spans="1:47" x14ac:dyDescent="0.15">
      <c r="A3390" s="21" t="s">
        <v>1273</v>
      </c>
      <c r="B3390" s="20" t="s">
        <v>918</v>
      </c>
      <c r="C3390" s="20" t="s">
        <v>1050</v>
      </c>
      <c r="D3390" s="20" t="s">
        <v>1065</v>
      </c>
      <c r="E3390" s="20" t="s">
        <v>1552</v>
      </c>
      <c r="F3390" s="20" t="s">
        <v>1250</v>
      </c>
      <c r="G3390" s="20" t="s">
        <v>4554</v>
      </c>
      <c r="H3390" s="20"/>
      <c r="I3390" s="20">
        <v>15220400969</v>
      </c>
      <c r="J3390" s="20" t="s">
        <v>924</v>
      </c>
      <c r="K3390" s="20" t="s">
        <v>124</v>
      </c>
      <c r="L3390" s="20" t="s">
        <v>1299</v>
      </c>
      <c r="M3390" s="20">
        <v>888</v>
      </c>
      <c r="N3390" s="20">
        <v>888</v>
      </c>
      <c r="O3390" s="20" t="s">
        <v>927</v>
      </c>
      <c r="P3390" s="20" t="s">
        <v>50</v>
      </c>
      <c r="Q3390" s="28"/>
      <c r="R3390" s="21" t="s">
        <v>69</v>
      </c>
      <c r="S3390" s="25" t="s">
        <v>1705</v>
      </c>
      <c r="T3390" s="21" t="s">
        <v>53</v>
      </c>
      <c r="U3390" s="21" t="s">
        <v>125</v>
      </c>
      <c r="V3390" s="46">
        <v>1</v>
      </c>
      <c r="W3390" s="26">
        <f t="shared" si="2418"/>
        <v>1</v>
      </c>
      <c r="Y3390" s="21">
        <v>12</v>
      </c>
      <c r="Z3390" s="22">
        <f t="shared" ref="Z3390:Z3453" si="2436">N3390</f>
        <v>888</v>
      </c>
      <c r="AA3390" s="20" t="s">
        <v>3440</v>
      </c>
      <c r="AB3390" s="22"/>
      <c r="AC3390" s="22">
        <v>1</v>
      </c>
      <c r="AD3390" s="22"/>
      <c r="AE3390" s="22">
        <f t="shared" si="2432"/>
        <v>888</v>
      </c>
      <c r="AF3390" s="22">
        <f t="shared" si="2419"/>
        <v>888</v>
      </c>
      <c r="AG3390" s="20"/>
      <c r="AH3390" s="22"/>
      <c r="AI3390" s="22"/>
      <c r="AJ3390" s="22">
        <f t="shared" si="2433"/>
        <v>888</v>
      </c>
      <c r="AK3390" s="22">
        <f>IF(O3390="(传统)XDSL",VLOOKUP(S3390,[2]直销续费率明细!C:I,7,FALSE)*1,IF(O3390="GPON+XDSL",VLOOKUP(S3390,[2]直销续费率明细!C:I,7,FALSE)*1,VLOOKUP(S3390,[2]直销续费率明细!C:I,5,FALSE)*1))</f>
        <v>-40</v>
      </c>
      <c r="AL3390" s="22" t="s">
        <v>1300</v>
      </c>
      <c r="AM3390" s="22"/>
      <c r="AN3390" s="22"/>
      <c r="AO3390" s="22" t="s">
        <v>3441</v>
      </c>
      <c r="AP3390" s="22" t="s">
        <v>1301</v>
      </c>
      <c r="AS3390" s="20">
        <f>IF(Y3390&gt;=10,VLOOKUP(U3390,[2]提成计算!B:T,19,FALSE),VLOOKUP(U3390,[2]提成计算!B:T,18,FALSE))</f>
        <v>0.09</v>
      </c>
      <c r="AT3390" s="20">
        <f t="shared" si="2434"/>
        <v>79.92</v>
      </c>
      <c r="AU3390" s="20">
        <f t="shared" si="2435"/>
        <v>-40</v>
      </c>
    </row>
    <row r="3391" spans="1:47" x14ac:dyDescent="0.15">
      <c r="A3391" s="21" t="s">
        <v>1273</v>
      </c>
      <c r="B3391" s="20" t="s">
        <v>918</v>
      </c>
      <c r="C3391" s="20" t="s">
        <v>1050</v>
      </c>
      <c r="D3391" s="20" t="s">
        <v>1070</v>
      </c>
      <c r="E3391" s="20" t="s">
        <v>4053</v>
      </c>
      <c r="F3391" s="20" t="s">
        <v>1250</v>
      </c>
      <c r="G3391" s="20" t="s">
        <v>4555</v>
      </c>
      <c r="H3391" s="20"/>
      <c r="I3391" s="20">
        <v>15322897698</v>
      </c>
      <c r="J3391" s="20" t="s">
        <v>1268</v>
      </c>
      <c r="K3391" s="20" t="s">
        <v>3729</v>
      </c>
      <c r="L3391" s="20" t="s">
        <v>2838</v>
      </c>
      <c r="M3391" s="20">
        <v>2098</v>
      </c>
      <c r="N3391" s="20">
        <v>2098</v>
      </c>
      <c r="O3391" s="20" t="s">
        <v>927</v>
      </c>
      <c r="P3391" s="20" t="s">
        <v>50</v>
      </c>
      <c r="Q3391" s="28"/>
      <c r="R3391" s="21" t="s">
        <v>104</v>
      </c>
      <c r="S3391" s="21"/>
      <c r="T3391" s="21" t="s">
        <v>53</v>
      </c>
      <c r="U3391" s="21" t="s">
        <v>3730</v>
      </c>
      <c r="V3391" s="46">
        <v>1</v>
      </c>
      <c r="W3391" s="26">
        <f t="shared" si="2418"/>
        <v>1</v>
      </c>
      <c r="X3391" s="26">
        <f t="shared" si="2421"/>
        <v>1</v>
      </c>
      <c r="Y3391" s="21">
        <v>10</v>
      </c>
      <c r="Z3391" s="22">
        <f t="shared" si="2436"/>
        <v>2098</v>
      </c>
      <c r="AA3391" s="20" t="s">
        <v>3440</v>
      </c>
      <c r="AB3391" s="22"/>
      <c r="AC3391" s="22">
        <v>1</v>
      </c>
      <c r="AD3391" s="22"/>
      <c r="AE3391" s="22">
        <f t="shared" si="2432"/>
        <v>2098</v>
      </c>
      <c r="AF3391" s="22">
        <f t="shared" si="2419"/>
        <v>2098</v>
      </c>
      <c r="AG3391" s="20">
        <f t="shared" ref="AG3391:AG3393" si="2437">N3391</f>
        <v>2098</v>
      </c>
      <c r="AH3391" s="20" t="str">
        <f>VLOOKUP(U3391,[1]提成计算!B:I,8,FALSE)</f>
        <v xml:space="preserve"> </v>
      </c>
      <c r="AI3391" s="20"/>
      <c r="AJ3391" s="22"/>
      <c r="AK3391" s="22"/>
      <c r="AM3391" s="22"/>
      <c r="AN3391" s="22"/>
      <c r="AO3391" s="22" t="s">
        <v>3441</v>
      </c>
      <c r="AP3391" s="22" t="s">
        <v>1301</v>
      </c>
      <c r="AS3391" s="20"/>
      <c r="AT3391" s="20"/>
      <c r="AU3391" s="20"/>
    </row>
    <row r="3392" spans="1:47" x14ac:dyDescent="0.15">
      <c r="A3392" s="21" t="s">
        <v>1273</v>
      </c>
      <c r="B3392" s="20" t="s">
        <v>918</v>
      </c>
      <c r="C3392" s="20" t="s">
        <v>1050</v>
      </c>
      <c r="D3392" s="20" t="s">
        <v>1062</v>
      </c>
      <c r="E3392" s="20" t="s">
        <v>4010</v>
      </c>
      <c r="F3392" s="20" t="s">
        <v>1250</v>
      </c>
      <c r="G3392" s="20" t="s">
        <v>4556</v>
      </c>
      <c r="H3392" s="20"/>
      <c r="I3392" s="20">
        <v>13794868087</v>
      </c>
      <c r="J3392" s="20" t="s">
        <v>1268</v>
      </c>
      <c r="K3392" s="20" t="s">
        <v>1057</v>
      </c>
      <c r="L3392" s="20" t="s">
        <v>1358</v>
      </c>
      <c r="M3392" s="20">
        <v>1088</v>
      </c>
      <c r="N3392" s="20">
        <v>1088</v>
      </c>
      <c r="O3392" s="20" t="s">
        <v>927</v>
      </c>
      <c r="P3392" s="20" t="s">
        <v>50</v>
      </c>
      <c r="Q3392" s="28"/>
      <c r="R3392" s="21" t="s">
        <v>1059</v>
      </c>
      <c r="S3392" s="21"/>
      <c r="T3392" s="21" t="s">
        <v>53</v>
      </c>
      <c r="U3392" s="21" t="s">
        <v>1061</v>
      </c>
      <c r="V3392" s="46">
        <v>1</v>
      </c>
      <c r="W3392" s="26">
        <f t="shared" si="2418"/>
        <v>1</v>
      </c>
      <c r="X3392" s="26">
        <f t="shared" si="2421"/>
        <v>1</v>
      </c>
      <c r="Y3392" s="21">
        <v>10</v>
      </c>
      <c r="Z3392" s="22">
        <f t="shared" si="2436"/>
        <v>1088</v>
      </c>
      <c r="AA3392" s="20" t="s">
        <v>3440</v>
      </c>
      <c r="AB3392" s="22"/>
      <c r="AC3392" s="22">
        <v>1</v>
      </c>
      <c r="AD3392" s="22"/>
      <c r="AE3392" s="22">
        <f t="shared" si="2432"/>
        <v>1088</v>
      </c>
      <c r="AF3392" s="22">
        <f t="shared" si="2419"/>
        <v>1088</v>
      </c>
      <c r="AG3392" s="20">
        <f t="shared" si="2437"/>
        <v>1088</v>
      </c>
      <c r="AH3392" s="20" t="str">
        <f>VLOOKUP(U3392,[1]提成计算!B:I,8,FALSE)</f>
        <v>否</v>
      </c>
      <c r="AI3392" s="20"/>
      <c r="AJ3392" s="22"/>
      <c r="AK3392" s="22"/>
      <c r="AM3392" s="22"/>
      <c r="AN3392" s="22"/>
      <c r="AO3392" s="22" t="s">
        <v>3441</v>
      </c>
      <c r="AP3392" s="22" t="s">
        <v>1301</v>
      </c>
      <c r="AS3392" s="20"/>
      <c r="AT3392" s="20"/>
      <c r="AU3392" s="20"/>
    </row>
    <row r="3393" spans="1:47" x14ac:dyDescent="0.15">
      <c r="A3393" s="21" t="s">
        <v>1273</v>
      </c>
      <c r="B3393" s="20" t="s">
        <v>918</v>
      </c>
      <c r="C3393" s="20" t="s">
        <v>1050</v>
      </c>
      <c r="D3393" s="20" t="s">
        <v>1065</v>
      </c>
      <c r="E3393" s="20" t="s">
        <v>1066</v>
      </c>
      <c r="F3393" s="20" t="s">
        <v>1250</v>
      </c>
      <c r="G3393" s="20" t="s">
        <v>4557</v>
      </c>
      <c r="H3393" s="20"/>
      <c r="I3393" s="20">
        <v>15255597377</v>
      </c>
      <c r="J3393" s="20" t="s">
        <v>1268</v>
      </c>
      <c r="K3393" s="20" t="s">
        <v>3739</v>
      </c>
      <c r="L3393" s="20" t="s">
        <v>1358</v>
      </c>
      <c r="M3393" s="20">
        <v>1088</v>
      </c>
      <c r="N3393" s="20">
        <v>1088</v>
      </c>
      <c r="O3393" s="20" t="s">
        <v>927</v>
      </c>
      <c r="P3393" s="20" t="s">
        <v>50</v>
      </c>
      <c r="Q3393" s="28"/>
      <c r="R3393" s="21" t="s">
        <v>69</v>
      </c>
      <c r="S3393" s="21"/>
      <c r="T3393" s="21" t="s">
        <v>53</v>
      </c>
      <c r="U3393" s="21" t="s">
        <v>1803</v>
      </c>
      <c r="V3393" s="46">
        <v>1</v>
      </c>
      <c r="W3393" s="26">
        <f t="shared" si="2418"/>
        <v>1</v>
      </c>
      <c r="X3393" s="26">
        <f t="shared" si="2421"/>
        <v>1</v>
      </c>
      <c r="Y3393" s="21">
        <v>10</v>
      </c>
      <c r="Z3393" s="22">
        <f t="shared" si="2436"/>
        <v>1088</v>
      </c>
      <c r="AA3393" s="20" t="s">
        <v>3440</v>
      </c>
      <c r="AB3393" s="22"/>
      <c r="AC3393" s="22">
        <v>1</v>
      </c>
      <c r="AD3393" s="22"/>
      <c r="AE3393" s="22">
        <f t="shared" si="2432"/>
        <v>1088</v>
      </c>
      <c r="AF3393" s="22">
        <f t="shared" si="2419"/>
        <v>1088</v>
      </c>
      <c r="AG3393" s="20">
        <f t="shared" si="2437"/>
        <v>1088</v>
      </c>
      <c r="AH3393" s="20" t="str">
        <f>VLOOKUP(U3393,[1]提成计算!B:I,8,FALSE)</f>
        <v xml:space="preserve"> </v>
      </c>
      <c r="AI3393" s="20"/>
      <c r="AJ3393" s="22"/>
      <c r="AK3393" s="22"/>
      <c r="AM3393" s="22"/>
      <c r="AN3393" s="22"/>
      <c r="AO3393" s="22" t="s">
        <v>3441</v>
      </c>
      <c r="AP3393" s="22" t="s">
        <v>1301</v>
      </c>
      <c r="AS3393" s="20"/>
      <c r="AT3393" s="20"/>
      <c r="AU3393" s="20"/>
    </row>
    <row r="3394" spans="1:47" x14ac:dyDescent="0.15">
      <c r="A3394" s="21" t="s">
        <v>1273</v>
      </c>
      <c r="B3394" s="20" t="s">
        <v>918</v>
      </c>
      <c r="C3394" s="20" t="s">
        <v>1050</v>
      </c>
      <c r="D3394" s="20" t="s">
        <v>1078</v>
      </c>
      <c r="E3394" s="20" t="s">
        <v>1093</v>
      </c>
      <c r="F3394" s="20" t="s">
        <v>1250</v>
      </c>
      <c r="G3394" s="20" t="s">
        <v>4558</v>
      </c>
      <c r="H3394" s="20"/>
      <c r="I3394" s="20">
        <v>15015413205</v>
      </c>
      <c r="J3394" s="20" t="s">
        <v>924</v>
      </c>
      <c r="K3394" s="20" t="s">
        <v>1086</v>
      </c>
      <c r="L3394" s="20" t="s">
        <v>1299</v>
      </c>
      <c r="M3394" s="20">
        <v>888</v>
      </c>
      <c r="N3394" s="20">
        <v>888</v>
      </c>
      <c r="O3394" s="20" t="s">
        <v>927</v>
      </c>
      <c r="P3394" s="20" t="s">
        <v>50</v>
      </c>
      <c r="Q3394" s="28"/>
      <c r="R3394" s="21" t="s">
        <v>1082</v>
      </c>
      <c r="S3394" s="25" t="s">
        <v>1087</v>
      </c>
      <c r="T3394" s="21" t="s">
        <v>53</v>
      </c>
      <c r="U3394" s="21" t="s">
        <v>1088</v>
      </c>
      <c r="V3394" s="46">
        <v>1</v>
      </c>
      <c r="W3394" s="26">
        <f t="shared" si="2418"/>
        <v>1</v>
      </c>
      <c r="Y3394" s="21">
        <v>12</v>
      </c>
      <c r="Z3394" s="22">
        <f t="shared" si="2436"/>
        <v>888</v>
      </c>
      <c r="AA3394" s="20" t="s">
        <v>3440</v>
      </c>
      <c r="AB3394" s="22"/>
      <c r="AC3394" s="22">
        <v>1</v>
      </c>
      <c r="AD3394" s="22"/>
      <c r="AE3394" s="22">
        <f t="shared" si="2432"/>
        <v>888</v>
      </c>
      <c r="AF3394" s="22">
        <f t="shared" si="2419"/>
        <v>888</v>
      </c>
      <c r="AG3394" s="20"/>
      <c r="AH3394" s="22"/>
      <c r="AI3394" s="22"/>
      <c r="AJ3394" s="22">
        <f t="shared" ref="AJ3394:AJ3397" si="2438">N3394</f>
        <v>888</v>
      </c>
      <c r="AK3394" s="22">
        <f>IF(O3394="(传统)XDSL",VLOOKUP(S3394,[2]直销续费率明细!C:I,7,FALSE)*1,IF(O3394="GPON+XDSL",VLOOKUP(S3394,[2]直销续费率明细!C:I,7,FALSE)*1,VLOOKUP(S3394,[2]直销续费率明细!C:I,5,FALSE)*1))</f>
        <v>25</v>
      </c>
      <c r="AL3394" s="22" t="s">
        <v>1309</v>
      </c>
      <c r="AM3394" s="22"/>
      <c r="AN3394" s="22"/>
      <c r="AO3394" s="22" t="s">
        <v>2216</v>
      </c>
      <c r="AP3394" s="22" t="s">
        <v>1301</v>
      </c>
      <c r="AS3394" s="20">
        <f>IF(Y3394&gt;=10,VLOOKUP(U3394,[2]提成计算!B:T,19,FALSE),VLOOKUP(U3394,[2]提成计算!B:T,18,FALSE))</f>
        <v>0.12</v>
      </c>
      <c r="AT3394" s="20">
        <f t="shared" ref="AT3394:AT3397" si="2439">IF(AD3394*AS3394&gt;0,AD3394*AS3394,AE3394*AS3394)</f>
        <v>106.56</v>
      </c>
      <c r="AU3394" s="20">
        <f t="shared" ref="AU3394:AU3397" si="2440">IF(AND(AK3394&lt;0,AK3394+AT3394&lt;0),-AT3394,AK3394)</f>
        <v>25</v>
      </c>
    </row>
    <row r="3395" spans="1:47" x14ac:dyDescent="0.15">
      <c r="A3395" s="21" t="s">
        <v>1273</v>
      </c>
      <c r="B3395" s="20" t="s">
        <v>918</v>
      </c>
      <c r="C3395" s="20" t="s">
        <v>1050</v>
      </c>
      <c r="D3395" s="20" t="s">
        <v>1078</v>
      </c>
      <c r="E3395" s="20" t="s">
        <v>1079</v>
      </c>
      <c r="F3395" s="20" t="s">
        <v>1250</v>
      </c>
      <c r="G3395" s="20" t="s">
        <v>2390</v>
      </c>
      <c r="H3395" s="20"/>
      <c r="I3395" s="20">
        <v>15015318679</v>
      </c>
      <c r="J3395" s="20" t="s">
        <v>924</v>
      </c>
      <c r="K3395" s="20" t="s">
        <v>1081</v>
      </c>
      <c r="L3395" s="20" t="s">
        <v>1299</v>
      </c>
      <c r="M3395" s="20">
        <v>888</v>
      </c>
      <c r="N3395" s="20">
        <v>888</v>
      </c>
      <c r="O3395" s="20" t="s">
        <v>927</v>
      </c>
      <c r="P3395" s="20" t="s">
        <v>50</v>
      </c>
      <c r="Q3395" s="28"/>
      <c r="R3395" s="21" t="s">
        <v>1082</v>
      </c>
      <c r="S3395" s="25" t="s">
        <v>1322</v>
      </c>
      <c r="T3395" s="21" t="s">
        <v>53</v>
      </c>
      <c r="U3395" s="21" t="s">
        <v>1083</v>
      </c>
      <c r="V3395" s="46">
        <v>1</v>
      </c>
      <c r="W3395" s="26">
        <f t="shared" si="2418"/>
        <v>1</v>
      </c>
      <c r="Y3395" s="21">
        <v>12</v>
      </c>
      <c r="Z3395" s="22">
        <f t="shared" si="2436"/>
        <v>888</v>
      </c>
      <c r="AA3395" s="20" t="s">
        <v>2218</v>
      </c>
      <c r="AB3395" s="22"/>
      <c r="AC3395" s="22">
        <v>1</v>
      </c>
      <c r="AD3395" s="22"/>
      <c r="AE3395" s="22">
        <f t="shared" si="2432"/>
        <v>888</v>
      </c>
      <c r="AF3395" s="22">
        <f t="shared" si="2419"/>
        <v>888</v>
      </c>
      <c r="AG3395" s="20"/>
      <c r="AH3395" s="22"/>
      <c r="AI3395" s="22"/>
      <c r="AJ3395" s="22">
        <f t="shared" si="2438"/>
        <v>888</v>
      </c>
      <c r="AK3395" s="22">
        <f>IF(O3395="(传统)XDSL",VLOOKUP(S3395,[2]直销续费率明细!C:I,7,FALSE)*1,IF(O3395="GPON+XDSL",VLOOKUP(S3395,[2]直销续费率明细!C:I,7,FALSE)*1,VLOOKUP(S3395,[2]直销续费率明细!C:I,5,FALSE)*1))</f>
        <v>-40</v>
      </c>
      <c r="AL3395" s="22" t="s">
        <v>1309</v>
      </c>
      <c r="AM3395" s="22"/>
      <c r="AN3395" s="22"/>
      <c r="AO3395" s="22" t="s">
        <v>2216</v>
      </c>
      <c r="AP3395" s="22" t="s">
        <v>1301</v>
      </c>
      <c r="AS3395" s="20">
        <f>IF(Y3395&gt;=10,VLOOKUP(U3395,[2]提成计算!B:T,19,FALSE),VLOOKUP(U3395,[2]提成计算!B:T,18,FALSE))</f>
        <v>0.12</v>
      </c>
      <c r="AT3395" s="20">
        <f t="shared" si="2439"/>
        <v>106.56</v>
      </c>
      <c r="AU3395" s="20">
        <f t="shared" si="2440"/>
        <v>-40</v>
      </c>
    </row>
    <row r="3396" spans="1:47" x14ac:dyDescent="0.15">
      <c r="A3396" s="21" t="s">
        <v>1273</v>
      </c>
      <c r="B3396" s="20" t="s">
        <v>918</v>
      </c>
      <c r="C3396" s="20" t="s">
        <v>1050</v>
      </c>
      <c r="D3396" s="20" t="s">
        <v>1070</v>
      </c>
      <c r="E3396" s="20" t="s">
        <v>3742</v>
      </c>
      <c r="F3396" s="20" t="s">
        <v>1250</v>
      </c>
      <c r="G3396" s="20" t="s">
        <v>4200</v>
      </c>
      <c r="H3396" s="20"/>
      <c r="I3396" s="20">
        <v>13716627525</v>
      </c>
      <c r="J3396" s="20" t="s">
        <v>924</v>
      </c>
      <c r="K3396" s="20" t="s">
        <v>103</v>
      </c>
      <c r="L3396" s="20" t="s">
        <v>2166</v>
      </c>
      <c r="M3396" s="20">
        <v>1088</v>
      </c>
      <c r="N3396" s="20">
        <v>1088</v>
      </c>
      <c r="O3396" s="20" t="s">
        <v>927</v>
      </c>
      <c r="P3396" s="20" t="s">
        <v>50</v>
      </c>
      <c r="Q3396" s="28"/>
      <c r="R3396" s="21" t="s">
        <v>104</v>
      </c>
      <c r="S3396" s="25" t="s">
        <v>1075</v>
      </c>
      <c r="T3396" s="21" t="s">
        <v>53</v>
      </c>
      <c r="U3396" s="21" t="s">
        <v>105</v>
      </c>
      <c r="V3396" s="46">
        <v>1</v>
      </c>
      <c r="W3396" s="26">
        <f t="shared" si="2418"/>
        <v>1</v>
      </c>
      <c r="Y3396" s="21">
        <v>20</v>
      </c>
      <c r="Z3396" s="22">
        <f t="shared" si="2436"/>
        <v>1088</v>
      </c>
      <c r="AA3396" s="20" t="s">
        <v>2218</v>
      </c>
      <c r="AB3396" s="22"/>
      <c r="AC3396" s="22">
        <v>1</v>
      </c>
      <c r="AD3396" s="22"/>
      <c r="AE3396" s="22">
        <f t="shared" si="2432"/>
        <v>1088</v>
      </c>
      <c r="AF3396" s="22">
        <f t="shared" si="2419"/>
        <v>1088</v>
      </c>
      <c r="AG3396" s="20"/>
      <c r="AH3396" s="22"/>
      <c r="AI3396" s="22"/>
      <c r="AJ3396" s="22">
        <f t="shared" si="2438"/>
        <v>1088</v>
      </c>
      <c r="AK3396" s="22">
        <f>IF(O3396="(传统)XDSL",VLOOKUP(S3396,[2]直销续费率明细!C:I,7,FALSE)*1,IF(O3396="GPON+XDSL",VLOOKUP(S3396,[2]直销续费率明细!C:I,7,FALSE)*1,VLOOKUP(S3396,[2]直销续费率明细!C:I,5,FALSE)*1))</f>
        <v>-40</v>
      </c>
      <c r="AL3396" s="22" t="s">
        <v>1300</v>
      </c>
      <c r="AM3396" s="22"/>
      <c r="AN3396" s="22"/>
      <c r="AO3396" s="22" t="s">
        <v>2216</v>
      </c>
      <c r="AP3396" s="22" t="s">
        <v>1301</v>
      </c>
      <c r="AS3396" s="20">
        <f>IF(Y3396&gt;=10,VLOOKUP(U3396,[2]提成计算!B:T,19,FALSE),VLOOKUP(U3396,[2]提成计算!B:T,18,FALSE))</f>
        <v>0.09</v>
      </c>
      <c r="AT3396" s="20">
        <f t="shared" si="2439"/>
        <v>97.92</v>
      </c>
      <c r="AU3396" s="20">
        <f t="shared" si="2440"/>
        <v>-40</v>
      </c>
    </row>
    <row r="3397" spans="1:47" x14ac:dyDescent="0.15">
      <c r="A3397" s="21" t="s">
        <v>1273</v>
      </c>
      <c r="B3397" s="20" t="s">
        <v>918</v>
      </c>
      <c r="C3397" s="20" t="s">
        <v>1050</v>
      </c>
      <c r="D3397" s="20" t="s">
        <v>1065</v>
      </c>
      <c r="E3397" s="20" t="s">
        <v>1066</v>
      </c>
      <c r="F3397" s="20" t="s">
        <v>1250</v>
      </c>
      <c r="G3397" s="20" t="s">
        <v>4559</v>
      </c>
      <c r="H3397" s="20"/>
      <c r="I3397" s="20">
        <v>15807696069</v>
      </c>
      <c r="J3397" s="20" t="s">
        <v>924</v>
      </c>
      <c r="K3397" s="20" t="s">
        <v>3739</v>
      </c>
      <c r="L3397" s="20" t="s">
        <v>2137</v>
      </c>
      <c r="M3397" s="20">
        <v>1408</v>
      </c>
      <c r="N3397" s="20">
        <v>1408</v>
      </c>
      <c r="O3397" s="20" t="s">
        <v>927</v>
      </c>
      <c r="P3397" s="20" t="s">
        <v>50</v>
      </c>
      <c r="Q3397" s="28"/>
      <c r="R3397" s="21" t="s">
        <v>69</v>
      </c>
      <c r="S3397" s="25" t="s">
        <v>1068</v>
      </c>
      <c r="T3397" s="21" t="s">
        <v>53</v>
      </c>
      <c r="U3397" s="21" t="s">
        <v>1803</v>
      </c>
      <c r="V3397" s="46">
        <v>1</v>
      </c>
      <c r="W3397" s="26">
        <f t="shared" si="2418"/>
        <v>1</v>
      </c>
      <c r="Y3397" s="21">
        <v>12</v>
      </c>
      <c r="Z3397" s="22">
        <f t="shared" si="2436"/>
        <v>1408</v>
      </c>
      <c r="AA3397" s="20" t="s">
        <v>2218</v>
      </c>
      <c r="AB3397" s="22"/>
      <c r="AC3397" s="22">
        <v>1</v>
      </c>
      <c r="AD3397" s="22"/>
      <c r="AE3397" s="22">
        <f t="shared" si="2432"/>
        <v>1408</v>
      </c>
      <c r="AF3397" s="22">
        <f t="shared" si="2419"/>
        <v>1408</v>
      </c>
      <c r="AG3397" s="20"/>
      <c r="AH3397" s="22"/>
      <c r="AI3397" s="22"/>
      <c r="AJ3397" s="22">
        <f t="shared" si="2438"/>
        <v>1408</v>
      </c>
      <c r="AK3397" s="22">
        <f>IF(O3397="(传统)XDSL",VLOOKUP(S3397,[2]直销续费率明细!C:I,7,FALSE)*1,IF(O3397="GPON+XDSL",VLOOKUP(S3397,[2]直销续费率明细!C:I,7,FALSE)*1,VLOOKUP(S3397,[2]直销续费率明细!C:I,5,FALSE)*1))</f>
        <v>15</v>
      </c>
      <c r="AL3397" s="22" t="s">
        <v>1300</v>
      </c>
      <c r="AM3397" s="22"/>
      <c r="AN3397" s="22"/>
      <c r="AO3397" s="22" t="s">
        <v>2216</v>
      </c>
      <c r="AP3397" s="22" t="s">
        <v>1301</v>
      </c>
      <c r="AS3397" s="20">
        <f>IF(Y3397&gt;=10,VLOOKUP(U3397,[2]提成计算!B:T,19,FALSE),VLOOKUP(U3397,[2]提成计算!B:T,18,FALSE))</f>
        <v>0.1</v>
      </c>
      <c r="AT3397" s="20">
        <f t="shared" si="2439"/>
        <v>140.80000000000001</v>
      </c>
      <c r="AU3397" s="20">
        <f t="shared" si="2440"/>
        <v>15</v>
      </c>
    </row>
    <row r="3398" spans="1:47" x14ac:dyDescent="0.15">
      <c r="A3398" s="21" t="s">
        <v>1273</v>
      </c>
      <c r="B3398" s="20" t="s">
        <v>918</v>
      </c>
      <c r="C3398" s="20" t="s">
        <v>1050</v>
      </c>
      <c r="D3398" s="20" t="s">
        <v>1078</v>
      </c>
      <c r="E3398" s="20" t="s">
        <v>1093</v>
      </c>
      <c r="F3398" s="20" t="s">
        <v>1250</v>
      </c>
      <c r="G3398" s="20" t="s">
        <v>4560</v>
      </c>
      <c r="H3398" s="20"/>
      <c r="I3398" s="20">
        <v>13666405513</v>
      </c>
      <c r="J3398" s="20" t="s">
        <v>1268</v>
      </c>
      <c r="K3398" s="20" t="s">
        <v>1086</v>
      </c>
      <c r="L3398" s="20" t="s">
        <v>1966</v>
      </c>
      <c r="M3398" s="20">
        <v>1598</v>
      </c>
      <c r="N3398" s="20">
        <v>1598</v>
      </c>
      <c r="O3398" s="20" t="s">
        <v>927</v>
      </c>
      <c r="P3398" s="20" t="s">
        <v>50</v>
      </c>
      <c r="Q3398" s="28"/>
      <c r="R3398" s="21" t="s">
        <v>1082</v>
      </c>
      <c r="S3398" s="21"/>
      <c r="T3398" s="21" t="s">
        <v>53</v>
      </c>
      <c r="U3398" s="21" t="s">
        <v>1088</v>
      </c>
      <c r="V3398" s="46">
        <v>1</v>
      </c>
      <c r="W3398" s="26">
        <f t="shared" si="2418"/>
        <v>1</v>
      </c>
      <c r="X3398" s="26">
        <f t="shared" si="2421"/>
        <v>1</v>
      </c>
      <c r="Y3398" s="21">
        <v>50</v>
      </c>
      <c r="Z3398" s="22">
        <f t="shared" si="2436"/>
        <v>1598</v>
      </c>
      <c r="AA3398" s="20" t="s">
        <v>2218</v>
      </c>
      <c r="AB3398" s="22"/>
      <c r="AC3398" s="22">
        <v>1</v>
      </c>
      <c r="AD3398" s="22"/>
      <c r="AE3398" s="22">
        <f t="shared" si="2432"/>
        <v>1598</v>
      </c>
      <c r="AF3398" s="22">
        <f t="shared" si="2419"/>
        <v>1598</v>
      </c>
      <c r="AG3398" s="20">
        <f>N3398</f>
        <v>1598</v>
      </c>
      <c r="AH3398" s="20" t="str">
        <f>VLOOKUP(U3398,[1]提成计算!B:I,8,FALSE)</f>
        <v xml:space="preserve"> </v>
      </c>
      <c r="AI3398" s="20"/>
      <c r="AJ3398" s="22"/>
      <c r="AK3398" s="22"/>
      <c r="AM3398" s="22"/>
      <c r="AN3398" s="22"/>
      <c r="AO3398" s="22" t="s">
        <v>3441</v>
      </c>
      <c r="AP3398" s="22" t="s">
        <v>1301</v>
      </c>
      <c r="AS3398" s="20"/>
      <c r="AT3398" s="20"/>
      <c r="AU3398" s="20"/>
    </row>
    <row r="3399" spans="1:47" x14ac:dyDescent="0.15">
      <c r="A3399" s="21" t="s">
        <v>1273</v>
      </c>
      <c r="B3399" s="20" t="s">
        <v>918</v>
      </c>
      <c r="C3399" s="20" t="s">
        <v>1050</v>
      </c>
      <c r="D3399" s="20" t="s">
        <v>1062</v>
      </c>
      <c r="E3399" s="20" t="s">
        <v>1055</v>
      </c>
      <c r="F3399" s="20" t="s">
        <v>1250</v>
      </c>
      <c r="G3399" s="20" t="s">
        <v>4561</v>
      </c>
      <c r="H3399" s="20"/>
      <c r="I3399" s="20">
        <v>15016950838</v>
      </c>
      <c r="J3399" s="20" t="s">
        <v>924</v>
      </c>
      <c r="K3399" s="20" t="s">
        <v>3757</v>
      </c>
      <c r="L3399" s="20" t="s">
        <v>1947</v>
      </c>
      <c r="M3399" s="20">
        <v>400</v>
      </c>
      <c r="N3399" s="20">
        <v>400</v>
      </c>
      <c r="O3399" s="20" t="s">
        <v>927</v>
      </c>
      <c r="P3399" s="20" t="s">
        <v>50</v>
      </c>
      <c r="Q3399" s="28"/>
      <c r="R3399" s="21" t="s">
        <v>69</v>
      </c>
      <c r="S3399" s="25" t="s">
        <v>1060</v>
      </c>
      <c r="T3399" s="21" t="s">
        <v>53</v>
      </c>
      <c r="U3399" s="21" t="s">
        <v>1061</v>
      </c>
      <c r="V3399" s="46">
        <v>0.5</v>
      </c>
      <c r="W3399" s="26">
        <f t="shared" si="2418"/>
        <v>0.5</v>
      </c>
      <c r="Y3399" s="21">
        <v>4</v>
      </c>
      <c r="Z3399" s="22">
        <f t="shared" si="2436"/>
        <v>400</v>
      </c>
      <c r="AA3399" s="20" t="s">
        <v>3440</v>
      </c>
      <c r="AB3399" s="22">
        <v>1</v>
      </c>
      <c r="AC3399" s="22"/>
      <c r="AD3399" s="22">
        <f>N3399</f>
        <v>400</v>
      </c>
      <c r="AE3399" s="22"/>
      <c r="AF3399" s="22">
        <f t="shared" si="2419"/>
        <v>400</v>
      </c>
      <c r="AG3399" s="20"/>
      <c r="AH3399" s="22"/>
      <c r="AI3399" s="22"/>
      <c r="AJ3399" s="22">
        <f t="shared" ref="AJ3399:AJ3400" si="2441">N3399</f>
        <v>400</v>
      </c>
      <c r="AK3399" s="22">
        <f>IF(O3399="(传统)XDSL",VLOOKUP(S3399,[2]直销续费率明细!C:I,7,FALSE)*1,IF(O3399="GPON+XDSL",VLOOKUP(S3399,[2]直销续费率明细!C:I,7,FALSE)*1,VLOOKUP(S3399,[2]直销续费率明细!C:I,5,FALSE)*1))</f>
        <v>-40</v>
      </c>
      <c r="AL3399" s="22" t="s">
        <v>1309</v>
      </c>
      <c r="AM3399" s="22"/>
      <c r="AN3399" s="22"/>
      <c r="AO3399" s="22" t="s">
        <v>3441</v>
      </c>
      <c r="AP3399" s="22" t="s">
        <v>3448</v>
      </c>
      <c r="AS3399" s="20">
        <f>IF(Y3399&gt;=10,VLOOKUP(U3399,[2]提成计算!B:T,19,FALSE),VLOOKUP(U3399,[2]提成计算!B:T,18,FALSE))</f>
        <v>0.06</v>
      </c>
      <c r="AT3399" s="20">
        <f t="shared" ref="AT3399:AT3400" si="2442">IF(AD3399*AS3399&gt;0,AD3399*AS3399,AE3399*AS3399)</f>
        <v>24</v>
      </c>
      <c r="AU3399" s="20">
        <f t="shared" ref="AU3399:AU3400" si="2443">IF(AND(AK3399&lt;0,AK3399+AT3399&lt;0),-AT3399,AK3399)</f>
        <v>-24</v>
      </c>
    </row>
    <row r="3400" spans="1:47" x14ac:dyDescent="0.15">
      <c r="A3400" s="21" t="s">
        <v>1273</v>
      </c>
      <c r="B3400" s="20" t="s">
        <v>918</v>
      </c>
      <c r="C3400" s="20" t="s">
        <v>1050</v>
      </c>
      <c r="D3400" s="20" t="s">
        <v>1062</v>
      </c>
      <c r="E3400" s="20" t="s">
        <v>1055</v>
      </c>
      <c r="F3400" s="20" t="s">
        <v>1250</v>
      </c>
      <c r="G3400" s="20" t="s">
        <v>4562</v>
      </c>
      <c r="H3400" s="20"/>
      <c r="I3400" s="20">
        <v>13662997875</v>
      </c>
      <c r="J3400" s="20" t="s">
        <v>924</v>
      </c>
      <c r="K3400" s="20" t="s">
        <v>3757</v>
      </c>
      <c r="L3400" s="20" t="s">
        <v>1299</v>
      </c>
      <c r="M3400" s="20">
        <v>888</v>
      </c>
      <c r="N3400" s="20">
        <v>888</v>
      </c>
      <c r="O3400" s="20" t="s">
        <v>927</v>
      </c>
      <c r="P3400" s="20" t="s">
        <v>50</v>
      </c>
      <c r="Q3400" s="28"/>
      <c r="R3400" s="21" t="s">
        <v>69</v>
      </c>
      <c r="S3400" s="25" t="s">
        <v>1060</v>
      </c>
      <c r="T3400" s="21" t="s">
        <v>53</v>
      </c>
      <c r="U3400" s="21" t="s">
        <v>1061</v>
      </c>
      <c r="V3400" s="46">
        <v>1</v>
      </c>
      <c r="W3400" s="26">
        <f t="shared" si="2418"/>
        <v>1</v>
      </c>
      <c r="Y3400" s="21">
        <v>12</v>
      </c>
      <c r="Z3400" s="22">
        <f t="shared" si="2436"/>
        <v>888</v>
      </c>
      <c r="AA3400" s="20" t="s">
        <v>3440</v>
      </c>
      <c r="AB3400" s="22"/>
      <c r="AC3400" s="22">
        <v>1</v>
      </c>
      <c r="AD3400" s="22"/>
      <c r="AE3400" s="22">
        <f t="shared" ref="AE3400:AE3401" si="2444">N3400</f>
        <v>888</v>
      </c>
      <c r="AF3400" s="22">
        <f t="shared" si="2419"/>
        <v>888</v>
      </c>
      <c r="AG3400" s="20"/>
      <c r="AH3400" s="22"/>
      <c r="AI3400" s="22"/>
      <c r="AJ3400" s="22">
        <f t="shared" si="2441"/>
        <v>888</v>
      </c>
      <c r="AK3400" s="22">
        <f>IF(O3400="(传统)XDSL",VLOOKUP(S3400,[2]直销续费率明细!C:I,7,FALSE)*1,IF(O3400="GPON+XDSL",VLOOKUP(S3400,[2]直销续费率明细!C:I,7,FALSE)*1,VLOOKUP(S3400,[2]直销续费率明细!C:I,5,FALSE)*1))</f>
        <v>-40</v>
      </c>
      <c r="AL3400" s="22" t="s">
        <v>1300</v>
      </c>
      <c r="AM3400" s="22"/>
      <c r="AN3400" s="22"/>
      <c r="AO3400" s="22" t="s">
        <v>3441</v>
      </c>
      <c r="AP3400" s="22" t="s">
        <v>1301</v>
      </c>
      <c r="AS3400" s="20">
        <f>IF(Y3400&gt;=10,VLOOKUP(U3400,[2]提成计算!B:T,19,FALSE),VLOOKUP(U3400,[2]提成计算!B:T,18,FALSE))</f>
        <v>0.09</v>
      </c>
      <c r="AT3400" s="20">
        <f t="shared" si="2442"/>
        <v>79.92</v>
      </c>
      <c r="AU3400" s="20">
        <f t="shared" si="2443"/>
        <v>-40</v>
      </c>
    </row>
    <row r="3401" spans="1:47" x14ac:dyDescent="0.15">
      <c r="A3401" s="21" t="s">
        <v>1273</v>
      </c>
      <c r="B3401" s="20" t="s">
        <v>918</v>
      </c>
      <c r="C3401" s="20" t="s">
        <v>1050</v>
      </c>
      <c r="D3401" s="20" t="s">
        <v>1051</v>
      </c>
      <c r="E3401" s="20" t="s">
        <v>1096</v>
      </c>
      <c r="F3401" s="20" t="s">
        <v>1250</v>
      </c>
      <c r="G3401" s="20" t="s">
        <v>4563</v>
      </c>
      <c r="H3401" s="20"/>
      <c r="I3401" s="20">
        <v>13712546201</v>
      </c>
      <c r="J3401" s="20" t="s">
        <v>1268</v>
      </c>
      <c r="K3401" s="20" t="s">
        <v>685</v>
      </c>
      <c r="L3401" s="20" t="s">
        <v>1966</v>
      </c>
      <c r="M3401" s="20">
        <v>1598</v>
      </c>
      <c r="N3401" s="20">
        <v>1598</v>
      </c>
      <c r="O3401" s="20" t="s">
        <v>927</v>
      </c>
      <c r="P3401" s="20" t="s">
        <v>50</v>
      </c>
      <c r="Q3401" s="28"/>
      <c r="R3401" s="21" t="s">
        <v>121</v>
      </c>
      <c r="S3401" s="21"/>
      <c r="T3401" s="21" t="s">
        <v>53</v>
      </c>
      <c r="U3401" s="21" t="s">
        <v>686</v>
      </c>
      <c r="V3401" s="46">
        <v>1</v>
      </c>
      <c r="W3401" s="26">
        <f t="shared" si="2418"/>
        <v>1</v>
      </c>
      <c r="X3401" s="26">
        <f t="shared" si="2421"/>
        <v>1</v>
      </c>
      <c r="Y3401" s="21">
        <v>50</v>
      </c>
      <c r="Z3401" s="22">
        <f t="shared" si="2436"/>
        <v>1598</v>
      </c>
      <c r="AA3401" s="20" t="s">
        <v>3440</v>
      </c>
      <c r="AB3401" s="22"/>
      <c r="AC3401" s="22">
        <v>1</v>
      </c>
      <c r="AD3401" s="22"/>
      <c r="AE3401" s="22">
        <f t="shared" si="2444"/>
        <v>1598</v>
      </c>
      <c r="AF3401" s="22">
        <f t="shared" si="2419"/>
        <v>1598</v>
      </c>
      <c r="AG3401" s="20">
        <f>N3401</f>
        <v>1598</v>
      </c>
      <c r="AH3401" s="20" t="str">
        <f>VLOOKUP(U3401,[1]提成计算!B:I,8,FALSE)</f>
        <v xml:space="preserve"> </v>
      </c>
      <c r="AI3401" s="20"/>
      <c r="AJ3401" s="22"/>
      <c r="AK3401" s="22"/>
      <c r="AM3401" s="22"/>
      <c r="AN3401" s="22"/>
      <c r="AO3401" s="22" t="s">
        <v>2216</v>
      </c>
      <c r="AP3401" s="22" t="s">
        <v>1301</v>
      </c>
      <c r="AS3401" s="20"/>
      <c r="AT3401" s="20"/>
      <c r="AU3401" s="20"/>
    </row>
    <row r="3402" spans="1:47" x14ac:dyDescent="0.15">
      <c r="A3402" s="21" t="s">
        <v>1273</v>
      </c>
      <c r="B3402" s="20" t="s">
        <v>918</v>
      </c>
      <c r="C3402" s="20" t="s">
        <v>1050</v>
      </c>
      <c r="D3402" s="20" t="s">
        <v>1070</v>
      </c>
      <c r="E3402" s="20" t="s">
        <v>1071</v>
      </c>
      <c r="F3402" s="20" t="s">
        <v>1250</v>
      </c>
      <c r="G3402" s="20" t="s">
        <v>4564</v>
      </c>
      <c r="H3402" s="20"/>
      <c r="I3402" s="20" t="s">
        <v>4565</v>
      </c>
      <c r="J3402" s="20" t="s">
        <v>924</v>
      </c>
      <c r="K3402" s="20" t="s">
        <v>287</v>
      </c>
      <c r="L3402" s="20" t="s">
        <v>1918</v>
      </c>
      <c r="M3402" s="20">
        <v>680</v>
      </c>
      <c r="N3402" s="20">
        <v>680</v>
      </c>
      <c r="O3402" s="20" t="s">
        <v>1262</v>
      </c>
      <c r="P3402" s="20" t="s">
        <v>50</v>
      </c>
      <c r="Q3402" s="28"/>
      <c r="R3402" s="21" t="s">
        <v>104</v>
      </c>
      <c r="S3402" s="25" t="s">
        <v>1075</v>
      </c>
      <c r="T3402" s="21" t="s">
        <v>53</v>
      </c>
      <c r="U3402" s="21" t="s">
        <v>288</v>
      </c>
      <c r="V3402" s="46">
        <v>1</v>
      </c>
      <c r="W3402" s="26">
        <f t="shared" si="2418"/>
        <v>1</v>
      </c>
      <c r="Y3402" s="21">
        <v>4</v>
      </c>
      <c r="Z3402" s="22">
        <f t="shared" si="2436"/>
        <v>680</v>
      </c>
      <c r="AA3402" s="20" t="s">
        <v>2218</v>
      </c>
      <c r="AB3402" s="22">
        <v>1</v>
      </c>
      <c r="AC3402" s="22"/>
      <c r="AD3402" s="22">
        <f t="shared" ref="AD3402:AD3404" si="2445">N3402</f>
        <v>680</v>
      </c>
      <c r="AE3402" s="22"/>
      <c r="AF3402" s="22">
        <f t="shared" si="2419"/>
        <v>680</v>
      </c>
      <c r="AG3402" s="20"/>
      <c r="AH3402" s="22"/>
      <c r="AI3402" s="22"/>
      <c r="AJ3402" s="22">
        <f t="shared" ref="AJ3402:AJ3404" si="2446">N3402</f>
        <v>680</v>
      </c>
      <c r="AK3402" s="22">
        <f>IF(O3402="(传统)XDSL",VLOOKUP(S3402,[2]直销续费率明细!C:I,7,FALSE)*1,IF(O3402="GPON+XDSL",VLOOKUP(S3402,[2]直销续费率明细!C:I,7,FALSE)*1,VLOOKUP(S3402,[2]直销续费率明细!C:I,5,FALSE)*1))</f>
        <v>-20</v>
      </c>
      <c r="AL3402" s="22" t="s">
        <v>1309</v>
      </c>
      <c r="AM3402" s="22"/>
      <c r="AN3402" s="22"/>
      <c r="AO3402" s="22" t="s">
        <v>3441</v>
      </c>
      <c r="AP3402" s="22" t="s">
        <v>3460</v>
      </c>
      <c r="AS3402" s="20">
        <f>IF(Y3402&gt;=10,VLOOKUP(U3402,[2]提成计算!B:T,19,FALSE),VLOOKUP(U3402,[2]提成计算!B:T,18,FALSE))</f>
        <v>0.06</v>
      </c>
      <c r="AT3402" s="20">
        <f t="shared" ref="AT3402:AT3404" si="2447">IF(AD3402*AS3402&gt;0,AD3402*AS3402,AE3402*AS3402)</f>
        <v>40.799999999999997</v>
      </c>
      <c r="AU3402" s="20">
        <f t="shared" ref="AU3402:AU3404" si="2448">IF(AND(AK3402&lt;0,AK3402+AT3402&lt;0),-AT3402,AK3402)</f>
        <v>-20</v>
      </c>
    </row>
    <row r="3403" spans="1:47" x14ac:dyDescent="0.15">
      <c r="A3403" s="21" t="s">
        <v>1273</v>
      </c>
      <c r="B3403" s="20" t="s">
        <v>918</v>
      </c>
      <c r="C3403" s="20" t="s">
        <v>1050</v>
      </c>
      <c r="D3403" s="20" t="s">
        <v>1070</v>
      </c>
      <c r="E3403" s="20" t="s">
        <v>3742</v>
      </c>
      <c r="F3403" s="20" t="s">
        <v>1250</v>
      </c>
      <c r="G3403" s="20" t="s">
        <v>4566</v>
      </c>
      <c r="H3403" s="20"/>
      <c r="I3403" s="20">
        <v>15876465752</v>
      </c>
      <c r="J3403" s="20" t="s">
        <v>924</v>
      </c>
      <c r="K3403" s="20" t="s">
        <v>287</v>
      </c>
      <c r="L3403" s="20" t="s">
        <v>1918</v>
      </c>
      <c r="M3403" s="20">
        <v>680</v>
      </c>
      <c r="N3403" s="20">
        <v>680</v>
      </c>
      <c r="O3403" s="20" t="s">
        <v>1262</v>
      </c>
      <c r="P3403" s="20" t="s">
        <v>50</v>
      </c>
      <c r="Q3403" s="28"/>
      <c r="R3403" s="21" t="s">
        <v>104</v>
      </c>
      <c r="S3403" s="25" t="s">
        <v>1075</v>
      </c>
      <c r="T3403" s="21" t="s">
        <v>53</v>
      </c>
      <c r="U3403" s="21" t="s">
        <v>288</v>
      </c>
      <c r="V3403" s="46">
        <v>1</v>
      </c>
      <c r="W3403" s="26">
        <f t="shared" si="2418"/>
        <v>1</v>
      </c>
      <c r="Y3403" s="21">
        <v>4</v>
      </c>
      <c r="Z3403" s="22">
        <f t="shared" si="2436"/>
        <v>680</v>
      </c>
      <c r="AA3403" s="20" t="s">
        <v>3440</v>
      </c>
      <c r="AB3403" s="22">
        <v>1</v>
      </c>
      <c r="AC3403" s="22"/>
      <c r="AD3403" s="22">
        <f t="shared" si="2445"/>
        <v>680</v>
      </c>
      <c r="AE3403" s="22"/>
      <c r="AF3403" s="22">
        <f t="shared" si="2419"/>
        <v>680</v>
      </c>
      <c r="AG3403" s="20"/>
      <c r="AH3403" s="22"/>
      <c r="AI3403" s="22"/>
      <c r="AJ3403" s="22">
        <f t="shared" si="2446"/>
        <v>680</v>
      </c>
      <c r="AK3403" s="22">
        <f>IF(O3403="(传统)XDSL",VLOOKUP(S3403,[2]直销续费率明细!C:I,7,FALSE)*1,IF(O3403="GPON+XDSL",VLOOKUP(S3403,[2]直销续费率明细!C:I,7,FALSE)*1,VLOOKUP(S3403,[2]直销续费率明细!C:I,5,FALSE)*1))</f>
        <v>-20</v>
      </c>
      <c r="AL3403" s="22" t="s">
        <v>1309</v>
      </c>
      <c r="AM3403" s="22"/>
      <c r="AN3403" s="22"/>
      <c r="AO3403" s="22" t="s">
        <v>3441</v>
      </c>
      <c r="AP3403" s="22" t="s">
        <v>3460</v>
      </c>
      <c r="AS3403" s="20">
        <f>IF(Y3403&gt;=10,VLOOKUP(U3403,[2]提成计算!B:T,19,FALSE),VLOOKUP(U3403,[2]提成计算!B:T,18,FALSE))</f>
        <v>0.06</v>
      </c>
      <c r="AT3403" s="20">
        <f t="shared" si="2447"/>
        <v>40.799999999999997</v>
      </c>
      <c r="AU3403" s="20">
        <f t="shared" si="2448"/>
        <v>-20</v>
      </c>
    </row>
    <row r="3404" spans="1:47" x14ac:dyDescent="0.15">
      <c r="A3404" s="21" t="s">
        <v>1273</v>
      </c>
      <c r="B3404" s="20" t="s">
        <v>918</v>
      </c>
      <c r="C3404" s="20" t="s">
        <v>1050</v>
      </c>
      <c r="D3404" s="20" t="s">
        <v>1070</v>
      </c>
      <c r="E3404" s="20" t="s">
        <v>1076</v>
      </c>
      <c r="F3404" s="20" t="s">
        <v>1250</v>
      </c>
      <c r="G3404" s="20" t="s">
        <v>4567</v>
      </c>
      <c r="H3404" s="20"/>
      <c r="I3404" s="20">
        <v>13537496484</v>
      </c>
      <c r="J3404" s="20" t="s">
        <v>924</v>
      </c>
      <c r="K3404" s="20" t="s">
        <v>3879</v>
      </c>
      <c r="L3404" s="20" t="s">
        <v>1947</v>
      </c>
      <c r="M3404" s="20">
        <v>400</v>
      </c>
      <c r="N3404" s="20">
        <v>400</v>
      </c>
      <c r="O3404" s="20" t="s">
        <v>927</v>
      </c>
      <c r="P3404" s="20" t="s">
        <v>50</v>
      </c>
      <c r="Q3404" s="28"/>
      <c r="R3404" s="21" t="s">
        <v>104</v>
      </c>
      <c r="S3404" s="25" t="s">
        <v>1090</v>
      </c>
      <c r="T3404" s="21" t="s">
        <v>53</v>
      </c>
      <c r="U3404" s="21" t="s">
        <v>206</v>
      </c>
      <c r="V3404" s="46">
        <v>0.5</v>
      </c>
      <c r="W3404" s="26">
        <f t="shared" si="2418"/>
        <v>0.5</v>
      </c>
      <c r="Y3404" s="21">
        <v>4</v>
      </c>
      <c r="Z3404" s="22">
        <f t="shared" si="2436"/>
        <v>400</v>
      </c>
      <c r="AA3404" s="20" t="s">
        <v>3440</v>
      </c>
      <c r="AB3404" s="22">
        <v>1</v>
      </c>
      <c r="AC3404" s="22"/>
      <c r="AD3404" s="22">
        <f t="shared" si="2445"/>
        <v>400</v>
      </c>
      <c r="AE3404" s="22"/>
      <c r="AF3404" s="22">
        <f t="shared" si="2419"/>
        <v>400</v>
      </c>
      <c r="AG3404" s="20"/>
      <c r="AH3404" s="22"/>
      <c r="AI3404" s="22"/>
      <c r="AJ3404" s="22">
        <f t="shared" si="2446"/>
        <v>400</v>
      </c>
      <c r="AK3404" s="22">
        <f>IF(O3404="(传统)XDSL",VLOOKUP(S3404,[2]直销续费率明细!C:I,7,FALSE)*1,IF(O3404="GPON+XDSL",VLOOKUP(S3404,[2]直销续费率明细!C:I,7,FALSE)*1,VLOOKUP(S3404,[2]直销续费率明细!C:I,5,FALSE)*1))</f>
        <v>0</v>
      </c>
      <c r="AL3404" s="22" t="s">
        <v>1309</v>
      </c>
      <c r="AM3404" s="22"/>
      <c r="AN3404" s="22"/>
      <c r="AO3404" s="22" t="s">
        <v>3441</v>
      </c>
      <c r="AP3404" s="22" t="s">
        <v>3448</v>
      </c>
      <c r="AS3404" s="20">
        <f>IF(Y3404&gt;=10,VLOOKUP(U3404,[2]提成计算!B:T,19,FALSE),VLOOKUP(U3404,[2]提成计算!B:T,18,FALSE))</f>
        <v>7.0000000000000007E-2</v>
      </c>
      <c r="AT3404" s="20">
        <f t="shared" si="2447"/>
        <v>28.000000000000004</v>
      </c>
      <c r="AU3404" s="20">
        <f t="shared" si="2448"/>
        <v>0</v>
      </c>
    </row>
    <row r="3405" spans="1:47" x14ac:dyDescent="0.15">
      <c r="A3405" s="21" t="s">
        <v>1273</v>
      </c>
      <c r="B3405" s="20" t="s">
        <v>918</v>
      </c>
      <c r="C3405" s="20" t="s">
        <v>1050</v>
      </c>
      <c r="D3405" s="20" t="s">
        <v>1078</v>
      </c>
      <c r="E3405" s="20" t="s">
        <v>1093</v>
      </c>
      <c r="F3405" s="20" t="s">
        <v>1250</v>
      </c>
      <c r="G3405" s="20" t="s">
        <v>4568</v>
      </c>
      <c r="H3405" s="20"/>
      <c r="I3405" s="20">
        <v>13416660020</v>
      </c>
      <c r="J3405" s="20" t="s">
        <v>1268</v>
      </c>
      <c r="K3405" s="20" t="s">
        <v>1086</v>
      </c>
      <c r="L3405" s="20" t="s">
        <v>1358</v>
      </c>
      <c r="M3405" s="20">
        <v>1088</v>
      </c>
      <c r="N3405" s="20">
        <v>1088</v>
      </c>
      <c r="O3405" s="20" t="s">
        <v>927</v>
      </c>
      <c r="P3405" s="20" t="s">
        <v>50</v>
      </c>
      <c r="Q3405" s="28"/>
      <c r="R3405" s="21" t="s">
        <v>1082</v>
      </c>
      <c r="S3405" s="21"/>
      <c r="T3405" s="21" t="s">
        <v>53</v>
      </c>
      <c r="U3405" s="21" t="s">
        <v>1088</v>
      </c>
      <c r="V3405" s="46">
        <v>1</v>
      </c>
      <c r="W3405" s="26">
        <f t="shared" si="2418"/>
        <v>1</v>
      </c>
      <c r="X3405" s="26">
        <f t="shared" si="2421"/>
        <v>1</v>
      </c>
      <c r="Y3405" s="21">
        <v>10</v>
      </c>
      <c r="Z3405" s="22">
        <f t="shared" si="2436"/>
        <v>1088</v>
      </c>
      <c r="AA3405" s="20" t="s">
        <v>3440</v>
      </c>
      <c r="AB3405" s="22"/>
      <c r="AC3405" s="22">
        <v>1</v>
      </c>
      <c r="AD3405" s="22"/>
      <c r="AE3405" s="22">
        <f t="shared" ref="AE3405:AE3408" si="2449">N3405</f>
        <v>1088</v>
      </c>
      <c r="AF3405" s="22">
        <f t="shared" si="2419"/>
        <v>1088</v>
      </c>
      <c r="AG3405" s="20">
        <f>N3405</f>
        <v>1088</v>
      </c>
      <c r="AH3405" s="20" t="str">
        <f>VLOOKUP(U3405,[1]提成计算!B:I,8,FALSE)</f>
        <v xml:space="preserve"> </v>
      </c>
      <c r="AI3405" s="20"/>
      <c r="AJ3405" s="22"/>
      <c r="AK3405" s="22"/>
      <c r="AM3405" s="22"/>
      <c r="AN3405" s="22"/>
      <c r="AO3405" s="22" t="s">
        <v>3441</v>
      </c>
      <c r="AP3405" s="22" t="s">
        <v>1301</v>
      </c>
      <c r="AS3405" s="20"/>
      <c r="AT3405" s="20"/>
      <c r="AU3405" s="20"/>
    </row>
    <row r="3406" spans="1:47" x14ac:dyDescent="0.15">
      <c r="A3406" s="21" t="s">
        <v>1273</v>
      </c>
      <c r="B3406" s="20" t="s">
        <v>918</v>
      </c>
      <c r="C3406" s="20" t="s">
        <v>1050</v>
      </c>
      <c r="D3406" s="20" t="s">
        <v>1078</v>
      </c>
      <c r="E3406" s="20" t="s">
        <v>1093</v>
      </c>
      <c r="F3406" s="20" t="s">
        <v>1250</v>
      </c>
      <c r="G3406" s="20" t="s">
        <v>4569</v>
      </c>
      <c r="H3406" s="20"/>
      <c r="I3406" s="20">
        <v>15024182256</v>
      </c>
      <c r="J3406" s="20" t="s">
        <v>924</v>
      </c>
      <c r="K3406" s="20" t="s">
        <v>1086</v>
      </c>
      <c r="L3406" s="20" t="s">
        <v>1299</v>
      </c>
      <c r="M3406" s="20">
        <v>888</v>
      </c>
      <c r="N3406" s="20">
        <v>888</v>
      </c>
      <c r="O3406" s="20" t="s">
        <v>927</v>
      </c>
      <c r="P3406" s="20" t="s">
        <v>50</v>
      </c>
      <c r="Q3406" s="28"/>
      <c r="R3406" s="21" t="s">
        <v>1082</v>
      </c>
      <c r="S3406" s="25" t="s">
        <v>1087</v>
      </c>
      <c r="T3406" s="21" t="s">
        <v>53</v>
      </c>
      <c r="U3406" s="21" t="s">
        <v>1088</v>
      </c>
      <c r="V3406" s="46">
        <v>1</v>
      </c>
      <c r="W3406" s="26">
        <f t="shared" si="2418"/>
        <v>1</v>
      </c>
      <c r="Y3406" s="21">
        <v>12</v>
      </c>
      <c r="Z3406" s="22">
        <f t="shared" si="2436"/>
        <v>888</v>
      </c>
      <c r="AA3406" s="20" t="s">
        <v>3440</v>
      </c>
      <c r="AB3406" s="22"/>
      <c r="AC3406" s="22">
        <v>1</v>
      </c>
      <c r="AD3406" s="22"/>
      <c r="AE3406" s="22">
        <f t="shared" si="2449"/>
        <v>888</v>
      </c>
      <c r="AF3406" s="22">
        <f t="shared" si="2419"/>
        <v>888</v>
      </c>
      <c r="AG3406" s="20"/>
      <c r="AH3406" s="22"/>
      <c r="AI3406" s="22"/>
      <c r="AJ3406" s="22">
        <f>N3406</f>
        <v>888</v>
      </c>
      <c r="AK3406" s="22">
        <f>IF(O3406="(传统)XDSL",VLOOKUP(S3406,[2]直销续费率明细!C:I,7,FALSE)*1,IF(O3406="GPON+XDSL",VLOOKUP(S3406,[2]直销续费率明细!C:I,7,FALSE)*1,VLOOKUP(S3406,[2]直销续费率明细!C:I,5,FALSE)*1))</f>
        <v>25</v>
      </c>
      <c r="AL3406" s="22" t="s">
        <v>1300</v>
      </c>
      <c r="AM3406" s="22"/>
      <c r="AN3406" s="22"/>
      <c r="AO3406" s="22" t="s">
        <v>2216</v>
      </c>
      <c r="AP3406" s="22" t="s">
        <v>1301</v>
      </c>
      <c r="AS3406" s="20">
        <f>IF(Y3406&gt;=10,VLOOKUP(U3406,[2]提成计算!B:T,19,FALSE),VLOOKUP(U3406,[2]提成计算!B:T,18,FALSE))</f>
        <v>0.12</v>
      </c>
      <c r="AT3406" s="20">
        <f t="shared" ref="AT3406" si="2450">IF(AD3406*AS3406&gt;0,AD3406*AS3406,AE3406*AS3406)</f>
        <v>106.56</v>
      </c>
      <c r="AU3406" s="20">
        <f t="shared" ref="AU3406" si="2451">IF(AND(AK3406&lt;0,AK3406+AT3406&lt;0),-AT3406,AK3406)</f>
        <v>25</v>
      </c>
    </row>
    <row r="3407" spans="1:47" x14ac:dyDescent="0.15">
      <c r="A3407" s="21" t="s">
        <v>1273</v>
      </c>
      <c r="B3407" s="20" t="s">
        <v>918</v>
      </c>
      <c r="C3407" s="20" t="s">
        <v>1050</v>
      </c>
      <c r="D3407" s="20" t="s">
        <v>1078</v>
      </c>
      <c r="E3407" s="20" t="s">
        <v>1079</v>
      </c>
      <c r="F3407" s="20" t="s">
        <v>1250</v>
      </c>
      <c r="G3407" s="20" t="s">
        <v>4570</v>
      </c>
      <c r="H3407" s="20"/>
      <c r="I3407" s="20">
        <v>13927264555</v>
      </c>
      <c r="J3407" s="20" t="s">
        <v>1268</v>
      </c>
      <c r="K3407" s="20" t="s">
        <v>1081</v>
      </c>
      <c r="L3407" s="20" t="s">
        <v>1358</v>
      </c>
      <c r="M3407" s="20">
        <v>1088</v>
      </c>
      <c r="N3407" s="20">
        <v>1088</v>
      </c>
      <c r="O3407" s="20" t="s">
        <v>927</v>
      </c>
      <c r="P3407" s="20" t="s">
        <v>50</v>
      </c>
      <c r="Q3407" s="28"/>
      <c r="R3407" s="21" t="s">
        <v>1082</v>
      </c>
      <c r="S3407" s="21"/>
      <c r="T3407" s="21" t="s">
        <v>53</v>
      </c>
      <c r="U3407" s="21" t="s">
        <v>1083</v>
      </c>
      <c r="V3407" s="46">
        <v>1</v>
      </c>
      <c r="W3407" s="26">
        <f t="shared" si="2418"/>
        <v>1</v>
      </c>
      <c r="X3407" s="26">
        <f t="shared" si="2421"/>
        <v>1</v>
      </c>
      <c r="Y3407" s="21">
        <v>10</v>
      </c>
      <c r="Z3407" s="22">
        <f t="shared" si="2436"/>
        <v>1088</v>
      </c>
      <c r="AA3407" s="20" t="s">
        <v>2218</v>
      </c>
      <c r="AB3407" s="22"/>
      <c r="AC3407" s="22">
        <v>1</v>
      </c>
      <c r="AD3407" s="22"/>
      <c r="AE3407" s="22">
        <f t="shared" si="2449"/>
        <v>1088</v>
      </c>
      <c r="AF3407" s="22">
        <f t="shared" si="2419"/>
        <v>1088</v>
      </c>
      <c r="AG3407" s="20">
        <f t="shared" ref="AG3407:AG3409" si="2452">N3407</f>
        <v>1088</v>
      </c>
      <c r="AH3407" s="20" t="str">
        <f>VLOOKUP(U3407,[1]提成计算!B:I,8,FALSE)</f>
        <v xml:space="preserve"> </v>
      </c>
      <c r="AI3407" s="20"/>
      <c r="AJ3407" s="22"/>
      <c r="AK3407" s="22"/>
      <c r="AM3407" s="22"/>
      <c r="AN3407" s="22"/>
      <c r="AO3407" s="22" t="s">
        <v>3441</v>
      </c>
      <c r="AP3407" s="22" t="s">
        <v>1301</v>
      </c>
      <c r="AS3407" s="20"/>
      <c r="AT3407" s="20"/>
      <c r="AU3407" s="20"/>
    </row>
    <row r="3408" spans="1:47" x14ac:dyDescent="0.15">
      <c r="A3408" s="21" t="s">
        <v>1273</v>
      </c>
      <c r="B3408" s="20" t="s">
        <v>918</v>
      </c>
      <c r="C3408" s="20" t="s">
        <v>1050</v>
      </c>
      <c r="D3408" s="20" t="s">
        <v>1078</v>
      </c>
      <c r="E3408" s="20" t="s">
        <v>1079</v>
      </c>
      <c r="F3408" s="20" t="s">
        <v>1250</v>
      </c>
      <c r="G3408" s="20" t="s">
        <v>4571</v>
      </c>
      <c r="H3408" s="20"/>
      <c r="I3408" s="20">
        <v>15909260834</v>
      </c>
      <c r="J3408" s="20" t="s">
        <v>1268</v>
      </c>
      <c r="K3408" s="20" t="s">
        <v>1081</v>
      </c>
      <c r="L3408" s="20" t="s">
        <v>1358</v>
      </c>
      <c r="M3408" s="20">
        <v>1088</v>
      </c>
      <c r="N3408" s="20">
        <v>1088</v>
      </c>
      <c r="O3408" s="20" t="s">
        <v>927</v>
      </c>
      <c r="P3408" s="20" t="s">
        <v>50</v>
      </c>
      <c r="Q3408" s="28"/>
      <c r="R3408" s="21" t="s">
        <v>1082</v>
      </c>
      <c r="S3408" s="21"/>
      <c r="T3408" s="21" t="s">
        <v>53</v>
      </c>
      <c r="U3408" s="21" t="s">
        <v>1083</v>
      </c>
      <c r="V3408" s="46">
        <v>1</v>
      </c>
      <c r="W3408" s="26">
        <f t="shared" si="2418"/>
        <v>1</v>
      </c>
      <c r="X3408" s="26">
        <f t="shared" si="2421"/>
        <v>1</v>
      </c>
      <c r="Y3408" s="21">
        <v>10</v>
      </c>
      <c r="Z3408" s="22">
        <f t="shared" si="2436"/>
        <v>1088</v>
      </c>
      <c r="AA3408" s="20" t="s">
        <v>3440</v>
      </c>
      <c r="AB3408" s="22"/>
      <c r="AC3408" s="22">
        <v>1</v>
      </c>
      <c r="AD3408" s="22"/>
      <c r="AE3408" s="22">
        <f t="shared" si="2449"/>
        <v>1088</v>
      </c>
      <c r="AF3408" s="22">
        <f t="shared" si="2419"/>
        <v>1088</v>
      </c>
      <c r="AG3408" s="20">
        <f t="shared" si="2452"/>
        <v>1088</v>
      </c>
      <c r="AH3408" s="20" t="str">
        <f>VLOOKUP(U3408,[1]提成计算!B:I,8,FALSE)</f>
        <v xml:space="preserve"> </v>
      </c>
      <c r="AI3408" s="20"/>
      <c r="AJ3408" s="22"/>
      <c r="AK3408" s="22"/>
      <c r="AM3408" s="22"/>
      <c r="AN3408" s="22"/>
      <c r="AO3408" s="22" t="s">
        <v>3441</v>
      </c>
      <c r="AP3408" s="22" t="s">
        <v>1301</v>
      </c>
      <c r="AS3408" s="20"/>
      <c r="AT3408" s="20"/>
      <c r="AU3408" s="20"/>
    </row>
    <row r="3409" spans="1:47" x14ac:dyDescent="0.15">
      <c r="A3409" s="21" t="s">
        <v>1273</v>
      </c>
      <c r="B3409" s="20" t="s">
        <v>918</v>
      </c>
      <c r="C3409" s="20" t="s">
        <v>1050</v>
      </c>
      <c r="D3409" s="20" t="s">
        <v>1065</v>
      </c>
      <c r="E3409" s="20" t="s">
        <v>1066</v>
      </c>
      <c r="F3409" s="20" t="s">
        <v>1250</v>
      </c>
      <c r="G3409" s="20" t="s">
        <v>4572</v>
      </c>
      <c r="H3409" s="20"/>
      <c r="I3409" s="20">
        <v>13929208916</v>
      </c>
      <c r="J3409" s="20" t="s">
        <v>1268</v>
      </c>
      <c r="K3409" s="20" t="s">
        <v>3739</v>
      </c>
      <c r="L3409" s="20" t="s">
        <v>1960</v>
      </c>
      <c r="M3409" s="20">
        <v>400</v>
      </c>
      <c r="N3409" s="20">
        <v>400</v>
      </c>
      <c r="O3409" s="20" t="s">
        <v>927</v>
      </c>
      <c r="P3409" s="20" t="s">
        <v>50</v>
      </c>
      <c r="Q3409" s="28"/>
      <c r="R3409" s="21" t="s">
        <v>69</v>
      </c>
      <c r="S3409" s="21"/>
      <c r="T3409" s="21" t="s">
        <v>53</v>
      </c>
      <c r="U3409" s="21" t="s">
        <v>1803</v>
      </c>
      <c r="V3409" s="46">
        <v>0.5</v>
      </c>
      <c r="W3409" s="26">
        <f t="shared" si="2418"/>
        <v>0.5</v>
      </c>
      <c r="X3409" s="26">
        <f t="shared" si="2421"/>
        <v>0.5</v>
      </c>
      <c r="Y3409" s="21">
        <v>4</v>
      </c>
      <c r="Z3409" s="22">
        <f t="shared" si="2436"/>
        <v>400</v>
      </c>
      <c r="AA3409" s="20" t="s">
        <v>3440</v>
      </c>
      <c r="AB3409" s="22">
        <v>1</v>
      </c>
      <c r="AC3409" s="22"/>
      <c r="AD3409" s="22">
        <f>N3409</f>
        <v>400</v>
      </c>
      <c r="AE3409" s="22"/>
      <c r="AF3409" s="22">
        <f t="shared" si="2419"/>
        <v>400</v>
      </c>
      <c r="AG3409" s="20">
        <f t="shared" si="2452"/>
        <v>400</v>
      </c>
      <c r="AH3409" s="20" t="str">
        <f>VLOOKUP(U3409,[1]提成计算!B:I,8,FALSE)</f>
        <v xml:space="preserve"> </v>
      </c>
      <c r="AI3409" s="20"/>
      <c r="AJ3409" s="22"/>
      <c r="AK3409" s="22"/>
      <c r="AM3409" s="22"/>
      <c r="AN3409" s="22"/>
      <c r="AO3409" s="22" t="s">
        <v>3441</v>
      </c>
      <c r="AP3409" s="22" t="s">
        <v>1961</v>
      </c>
      <c r="AS3409" s="20"/>
      <c r="AT3409" s="20"/>
      <c r="AU3409" s="20"/>
    </row>
    <row r="3410" spans="1:47" x14ac:dyDescent="0.15">
      <c r="A3410" s="21" t="s">
        <v>1273</v>
      </c>
      <c r="B3410" s="20" t="s">
        <v>918</v>
      </c>
      <c r="C3410" s="20" t="s">
        <v>1050</v>
      </c>
      <c r="D3410" s="20" t="s">
        <v>1065</v>
      </c>
      <c r="E3410" s="20" t="s">
        <v>1066</v>
      </c>
      <c r="F3410" s="20" t="s">
        <v>1250</v>
      </c>
      <c r="G3410" s="20" t="s">
        <v>4573</v>
      </c>
      <c r="H3410" s="20"/>
      <c r="I3410" s="20">
        <v>13922932170</v>
      </c>
      <c r="J3410" s="20" t="s">
        <v>1275</v>
      </c>
      <c r="K3410" s="20" t="s">
        <v>3739</v>
      </c>
      <c r="L3410" s="20" t="s">
        <v>1277</v>
      </c>
      <c r="M3410" s="20">
        <v>306</v>
      </c>
      <c r="N3410" s="20">
        <v>306</v>
      </c>
      <c r="O3410" s="20" t="s">
        <v>927</v>
      </c>
      <c r="P3410" s="20" t="s">
        <v>50</v>
      </c>
      <c r="Q3410" s="28"/>
      <c r="R3410" s="21" t="s">
        <v>69</v>
      </c>
      <c r="S3410" s="21"/>
      <c r="T3410" s="21" t="s">
        <v>53</v>
      </c>
      <c r="U3410" s="21" t="s">
        <v>1803</v>
      </c>
      <c r="V3410" s="46"/>
      <c r="Y3410" s="21">
        <v>2</v>
      </c>
      <c r="Z3410" s="22">
        <f t="shared" si="2436"/>
        <v>306</v>
      </c>
      <c r="AA3410" s="20" t="s">
        <v>3440</v>
      </c>
      <c r="AB3410" s="22"/>
      <c r="AC3410" s="22"/>
      <c r="AD3410" s="22"/>
      <c r="AE3410" s="22"/>
      <c r="AF3410" s="22"/>
      <c r="AG3410" s="20"/>
      <c r="AH3410" s="22"/>
      <c r="AI3410" s="22"/>
      <c r="AJ3410" s="22"/>
      <c r="AK3410" s="22"/>
      <c r="AM3410" s="22"/>
      <c r="AN3410" s="22"/>
      <c r="AO3410" s="22" t="s">
        <v>3441</v>
      </c>
      <c r="AP3410" s="22">
        <v>0</v>
      </c>
      <c r="AS3410" s="20"/>
      <c r="AT3410" s="20"/>
      <c r="AU3410" s="20"/>
    </row>
    <row r="3411" spans="1:47" x14ac:dyDescent="0.15">
      <c r="A3411" s="21" t="s">
        <v>1273</v>
      </c>
      <c r="B3411" s="20" t="s">
        <v>918</v>
      </c>
      <c r="C3411" s="20" t="s">
        <v>1050</v>
      </c>
      <c r="D3411" s="20" t="s">
        <v>1065</v>
      </c>
      <c r="E3411" s="20" t="s">
        <v>1066</v>
      </c>
      <c r="F3411" s="20" t="s">
        <v>1250</v>
      </c>
      <c r="G3411" s="20" t="s">
        <v>4574</v>
      </c>
      <c r="H3411" s="20"/>
      <c r="I3411" s="20">
        <v>15818448731</v>
      </c>
      <c r="J3411" s="20" t="s">
        <v>924</v>
      </c>
      <c r="K3411" s="20" t="s">
        <v>4575</v>
      </c>
      <c r="L3411" s="20" t="s">
        <v>2501</v>
      </c>
      <c r="M3411" s="20">
        <v>240</v>
      </c>
      <c r="N3411" s="20">
        <v>240</v>
      </c>
      <c r="O3411" s="20" t="s">
        <v>927</v>
      </c>
      <c r="P3411" s="20" t="s">
        <v>50</v>
      </c>
      <c r="Q3411" s="28"/>
      <c r="R3411" s="22" t="s">
        <v>69</v>
      </c>
      <c r="T3411" s="21" t="s">
        <v>3827</v>
      </c>
      <c r="U3411" s="22" t="s">
        <v>69</v>
      </c>
      <c r="V3411" s="46">
        <f>3/12</f>
        <v>0.25</v>
      </c>
      <c r="W3411" s="26">
        <f t="shared" ref="W3411:W3415" si="2453">V3411</f>
        <v>0.25</v>
      </c>
      <c r="Y3411" s="21">
        <v>4</v>
      </c>
      <c r="Z3411" s="22">
        <f t="shared" si="2436"/>
        <v>240</v>
      </c>
      <c r="AA3411" s="20" t="s">
        <v>3440</v>
      </c>
      <c r="AB3411" s="22">
        <v>1</v>
      </c>
      <c r="AC3411" s="22"/>
      <c r="AD3411" s="22">
        <f t="shared" ref="AD3411:AD3413" si="2454">N3411</f>
        <v>240</v>
      </c>
      <c r="AE3411" s="22"/>
      <c r="AF3411" s="22">
        <f t="shared" ref="AF3411:AF3415" si="2455">N3411</f>
        <v>240</v>
      </c>
      <c r="AG3411" s="20"/>
      <c r="AH3411" s="22"/>
      <c r="AI3411" s="22"/>
      <c r="AJ3411" s="22">
        <f t="shared" ref="AJ3411:AJ3413" si="2456">N3411</f>
        <v>240</v>
      </c>
      <c r="AK3411" s="22">
        <f>IF(O3411="(传统)XDSL",VLOOKUP(U3411,[2]自营续费率!B:G,6,FALSE)*1,IF(O3411="GPON+XDSL",VLOOKUP(U3411,[2]自营续费率!B:G,6,FALSE)*1,VLOOKUP(U3411,[2]自营续费率!B:G,4,FALSE)*1))</f>
        <v>-40</v>
      </c>
      <c r="AL3411" s="22" t="s">
        <v>1309</v>
      </c>
      <c r="AM3411" s="22"/>
      <c r="AN3411" s="22"/>
      <c r="AO3411" s="22" t="s">
        <v>3441</v>
      </c>
      <c r="AP3411" s="22" t="s">
        <v>3631</v>
      </c>
      <c r="AS3411" s="20">
        <f>IF(Y3411&gt;=10,VLOOKUP(U3411,[2]自营提成!C:Z,6,FALSE),VLOOKUP(U3411,[2]自营提成!C:Z,5,FALSE))</f>
        <v>7.0000000000000007E-2</v>
      </c>
      <c r="AT3411" s="20">
        <f t="shared" ref="AT3411:AT3413" si="2457">IF(AD3411*AS3411&gt;0,AD3411*AS3411,AE3411*AS3411)</f>
        <v>16.8</v>
      </c>
      <c r="AU3411" s="20">
        <f>IF(AND(AK3411&lt;0,AK3411+AT3411&lt;0),-AT3411,AK3411)</f>
        <v>-16.8</v>
      </c>
    </row>
    <row r="3412" spans="1:47" x14ac:dyDescent="0.15">
      <c r="A3412" s="21" t="s">
        <v>1273</v>
      </c>
      <c r="B3412" s="20" t="s">
        <v>918</v>
      </c>
      <c r="C3412" s="20" t="s">
        <v>1050</v>
      </c>
      <c r="D3412" s="20" t="s">
        <v>1051</v>
      </c>
      <c r="E3412" s="20" t="s">
        <v>1052</v>
      </c>
      <c r="F3412" s="20" t="s">
        <v>1250</v>
      </c>
      <c r="G3412" s="20" t="s">
        <v>4576</v>
      </c>
      <c r="H3412" s="20"/>
      <c r="I3412" s="20">
        <v>13924659803</v>
      </c>
      <c r="J3412" s="20" t="s">
        <v>924</v>
      </c>
      <c r="K3412" s="20" t="s">
        <v>685</v>
      </c>
      <c r="L3412" s="20" t="s">
        <v>1918</v>
      </c>
      <c r="M3412" s="20">
        <v>680</v>
      </c>
      <c r="N3412" s="20">
        <v>680</v>
      </c>
      <c r="O3412" s="20" t="s">
        <v>1262</v>
      </c>
      <c r="P3412" s="20" t="s">
        <v>50</v>
      </c>
      <c r="Q3412" s="28"/>
      <c r="R3412" s="21" t="s">
        <v>121</v>
      </c>
      <c r="S3412" s="25" t="s">
        <v>1054</v>
      </c>
      <c r="T3412" s="21" t="s">
        <v>53</v>
      </c>
      <c r="U3412" s="21" t="s">
        <v>686</v>
      </c>
      <c r="V3412" s="46">
        <v>1</v>
      </c>
      <c r="W3412" s="26">
        <f t="shared" si="2453"/>
        <v>1</v>
      </c>
      <c r="Y3412" s="21">
        <v>4</v>
      </c>
      <c r="Z3412" s="22">
        <f t="shared" si="2436"/>
        <v>680</v>
      </c>
      <c r="AA3412" s="20" t="s">
        <v>3440</v>
      </c>
      <c r="AB3412" s="22">
        <v>1</v>
      </c>
      <c r="AC3412" s="22"/>
      <c r="AD3412" s="22">
        <f t="shared" si="2454"/>
        <v>680</v>
      </c>
      <c r="AE3412" s="22"/>
      <c r="AF3412" s="22">
        <f t="shared" si="2455"/>
        <v>680</v>
      </c>
      <c r="AG3412" s="20"/>
      <c r="AH3412" s="22"/>
      <c r="AI3412" s="22"/>
      <c r="AJ3412" s="22">
        <f t="shared" si="2456"/>
        <v>680</v>
      </c>
      <c r="AK3412" s="22">
        <f>IF(O3412="(传统)XDSL",VLOOKUP(S3412,[2]直销续费率明细!C:I,7,FALSE)*1,IF(O3412="GPON+XDSL",VLOOKUP(S3412,[2]直销续费率明细!C:I,7,FALSE)*1,VLOOKUP(S3412,[2]直销续费率明细!C:I,5,FALSE)*1))</f>
        <v>25</v>
      </c>
      <c r="AL3412" s="22" t="s">
        <v>1309</v>
      </c>
      <c r="AM3412" s="22"/>
      <c r="AN3412" s="22"/>
      <c r="AO3412" s="22" t="s">
        <v>3441</v>
      </c>
      <c r="AP3412" s="22" t="s">
        <v>3460</v>
      </c>
      <c r="AS3412" s="20">
        <f>IF(Y3412&gt;=10,VLOOKUP(U3412,[2]提成计算!B:T,19,FALSE),VLOOKUP(U3412,[2]提成计算!B:T,18,FALSE))</f>
        <v>0.06</v>
      </c>
      <c r="AT3412" s="20">
        <f t="shared" si="2457"/>
        <v>40.799999999999997</v>
      </c>
      <c r="AU3412" s="20">
        <f t="shared" ref="AU3412:AU3413" si="2458">IF(AND(AK3412&lt;0,AK3412+AT3412&lt;0),-AT3412,AK3412)</f>
        <v>25</v>
      </c>
    </row>
    <row r="3413" spans="1:47" x14ac:dyDescent="0.15">
      <c r="A3413" s="21" t="s">
        <v>1273</v>
      </c>
      <c r="B3413" s="20" t="s">
        <v>918</v>
      </c>
      <c r="C3413" s="20" t="s">
        <v>1050</v>
      </c>
      <c r="D3413" s="20" t="s">
        <v>1065</v>
      </c>
      <c r="E3413" s="20" t="s">
        <v>1066</v>
      </c>
      <c r="F3413" s="20" t="s">
        <v>1250</v>
      </c>
      <c r="G3413" s="20" t="s">
        <v>4577</v>
      </c>
      <c r="H3413" s="20"/>
      <c r="I3413" s="20">
        <v>18802908650</v>
      </c>
      <c r="J3413" s="20" t="s">
        <v>924</v>
      </c>
      <c r="K3413" s="20" t="s">
        <v>3739</v>
      </c>
      <c r="L3413" s="20" t="s">
        <v>1918</v>
      </c>
      <c r="M3413" s="20">
        <v>680</v>
      </c>
      <c r="N3413" s="20">
        <v>680</v>
      </c>
      <c r="O3413" s="20" t="s">
        <v>1262</v>
      </c>
      <c r="P3413" s="20" t="s">
        <v>50</v>
      </c>
      <c r="Q3413" s="28"/>
      <c r="R3413" s="21" t="s">
        <v>69</v>
      </c>
      <c r="S3413" s="25" t="s">
        <v>1068</v>
      </c>
      <c r="T3413" s="21" t="s">
        <v>53</v>
      </c>
      <c r="U3413" s="21" t="s">
        <v>1803</v>
      </c>
      <c r="V3413" s="46">
        <v>1</v>
      </c>
      <c r="W3413" s="26">
        <f t="shared" si="2453"/>
        <v>1</v>
      </c>
      <c r="Y3413" s="21">
        <v>4</v>
      </c>
      <c r="Z3413" s="22">
        <f t="shared" si="2436"/>
        <v>680</v>
      </c>
      <c r="AA3413" s="20" t="s">
        <v>3440</v>
      </c>
      <c r="AB3413" s="22">
        <v>1</v>
      </c>
      <c r="AC3413" s="22"/>
      <c r="AD3413" s="22">
        <f t="shared" si="2454"/>
        <v>680</v>
      </c>
      <c r="AE3413" s="22"/>
      <c r="AF3413" s="22">
        <f t="shared" si="2455"/>
        <v>680</v>
      </c>
      <c r="AG3413" s="20"/>
      <c r="AH3413" s="22"/>
      <c r="AI3413" s="22"/>
      <c r="AJ3413" s="22">
        <f t="shared" si="2456"/>
        <v>680</v>
      </c>
      <c r="AK3413" s="22">
        <f>IF(O3413="(传统)XDSL",VLOOKUP(S3413,[2]直销续费率明细!C:I,7,FALSE)*1,IF(O3413="GPON+XDSL",VLOOKUP(S3413,[2]直销续费率明细!C:I,7,FALSE)*1,VLOOKUP(S3413,[2]直销续费率明细!C:I,5,FALSE)*1))</f>
        <v>0</v>
      </c>
      <c r="AL3413" s="22" t="s">
        <v>1309</v>
      </c>
      <c r="AM3413" s="22"/>
      <c r="AN3413" s="22"/>
      <c r="AO3413" s="22" t="s">
        <v>3441</v>
      </c>
      <c r="AP3413" s="22" t="s">
        <v>3460</v>
      </c>
      <c r="AS3413" s="20">
        <f>IF(Y3413&gt;=10,VLOOKUP(U3413,[2]提成计算!B:T,19,FALSE),VLOOKUP(U3413,[2]提成计算!B:T,18,FALSE))</f>
        <v>7.0000000000000007E-2</v>
      </c>
      <c r="AT3413" s="20">
        <f t="shared" si="2457"/>
        <v>47.6</v>
      </c>
      <c r="AU3413" s="20">
        <f t="shared" si="2458"/>
        <v>0</v>
      </c>
    </row>
    <row r="3414" spans="1:47" x14ac:dyDescent="0.15">
      <c r="A3414" s="21" t="s">
        <v>1273</v>
      </c>
      <c r="B3414" s="20" t="s">
        <v>918</v>
      </c>
      <c r="C3414" s="20" t="s">
        <v>1050</v>
      </c>
      <c r="D3414" s="20" t="s">
        <v>1070</v>
      </c>
      <c r="E3414" s="20" t="s">
        <v>1302</v>
      </c>
      <c r="F3414" s="20" t="s">
        <v>1250</v>
      </c>
      <c r="G3414" s="20" t="s">
        <v>4578</v>
      </c>
      <c r="H3414" s="20"/>
      <c r="I3414" s="20">
        <v>15322853445</v>
      </c>
      <c r="J3414" s="20" t="s">
        <v>1268</v>
      </c>
      <c r="K3414" s="20" t="s">
        <v>3729</v>
      </c>
      <c r="L3414" s="20" t="s">
        <v>1358</v>
      </c>
      <c r="M3414" s="20">
        <v>1088</v>
      </c>
      <c r="N3414" s="20">
        <v>1088</v>
      </c>
      <c r="O3414" s="20" t="s">
        <v>927</v>
      </c>
      <c r="P3414" s="20" t="s">
        <v>50</v>
      </c>
      <c r="Q3414" s="28"/>
      <c r="R3414" s="21" t="s">
        <v>104</v>
      </c>
      <c r="S3414" s="21"/>
      <c r="T3414" s="21" t="s">
        <v>53</v>
      </c>
      <c r="U3414" s="21" t="s">
        <v>3730</v>
      </c>
      <c r="V3414" s="46">
        <v>1</v>
      </c>
      <c r="W3414" s="26">
        <f t="shared" si="2453"/>
        <v>1</v>
      </c>
      <c r="X3414" s="26">
        <f t="shared" ref="X3414:X3415" si="2459">V3414</f>
        <v>1</v>
      </c>
      <c r="Y3414" s="21">
        <v>10</v>
      </c>
      <c r="Z3414" s="22">
        <f t="shared" si="2436"/>
        <v>1088</v>
      </c>
      <c r="AA3414" s="20" t="s">
        <v>3440</v>
      </c>
      <c r="AB3414" s="22"/>
      <c r="AC3414" s="22">
        <v>1</v>
      </c>
      <c r="AD3414" s="22"/>
      <c r="AE3414" s="22">
        <f t="shared" ref="AE3414:AE3415" si="2460">N3414</f>
        <v>1088</v>
      </c>
      <c r="AF3414" s="22">
        <f t="shared" si="2455"/>
        <v>1088</v>
      </c>
      <c r="AG3414" s="20">
        <f t="shared" ref="AG3414:AG3415" si="2461">N3414</f>
        <v>1088</v>
      </c>
      <c r="AH3414" s="20" t="str">
        <f>VLOOKUP(U3414,[1]提成计算!B:I,8,FALSE)</f>
        <v xml:space="preserve"> </v>
      </c>
      <c r="AI3414" s="20"/>
      <c r="AJ3414" s="22"/>
      <c r="AK3414" s="22"/>
      <c r="AM3414" s="22"/>
      <c r="AN3414" s="22"/>
      <c r="AO3414" s="22" t="s">
        <v>2216</v>
      </c>
      <c r="AP3414" s="22" t="s">
        <v>1301</v>
      </c>
      <c r="AS3414" s="20"/>
      <c r="AT3414" s="20"/>
      <c r="AU3414" s="20"/>
    </row>
    <row r="3415" spans="1:47" x14ac:dyDescent="0.15">
      <c r="A3415" s="21" t="s">
        <v>1273</v>
      </c>
      <c r="B3415" s="20" t="s">
        <v>918</v>
      </c>
      <c r="C3415" s="20" t="s">
        <v>1050</v>
      </c>
      <c r="D3415" s="20" t="s">
        <v>1070</v>
      </c>
      <c r="E3415" s="20" t="s">
        <v>1302</v>
      </c>
      <c r="F3415" s="20" t="s">
        <v>1250</v>
      </c>
      <c r="G3415" s="20" t="s">
        <v>4579</v>
      </c>
      <c r="H3415" s="20"/>
      <c r="I3415" s="20">
        <v>15962286609</v>
      </c>
      <c r="J3415" s="20" t="s">
        <v>1268</v>
      </c>
      <c r="K3415" s="20" t="s">
        <v>3729</v>
      </c>
      <c r="L3415" s="20" t="s">
        <v>1358</v>
      </c>
      <c r="M3415" s="20">
        <v>1088</v>
      </c>
      <c r="N3415" s="20">
        <v>1088</v>
      </c>
      <c r="O3415" s="20" t="s">
        <v>927</v>
      </c>
      <c r="P3415" s="20" t="s">
        <v>50</v>
      </c>
      <c r="Q3415" s="28"/>
      <c r="R3415" s="21" t="s">
        <v>104</v>
      </c>
      <c r="S3415" s="21"/>
      <c r="T3415" s="21" t="s">
        <v>53</v>
      </c>
      <c r="U3415" s="21" t="s">
        <v>3730</v>
      </c>
      <c r="V3415" s="46">
        <v>1</v>
      </c>
      <c r="W3415" s="26">
        <f t="shared" si="2453"/>
        <v>1</v>
      </c>
      <c r="X3415" s="26">
        <f t="shared" si="2459"/>
        <v>1</v>
      </c>
      <c r="Y3415" s="21">
        <v>10</v>
      </c>
      <c r="Z3415" s="22">
        <f t="shared" si="2436"/>
        <v>1088</v>
      </c>
      <c r="AA3415" s="20" t="s">
        <v>2218</v>
      </c>
      <c r="AB3415" s="22"/>
      <c r="AC3415" s="22">
        <v>1</v>
      </c>
      <c r="AD3415" s="22"/>
      <c r="AE3415" s="22">
        <f t="shared" si="2460"/>
        <v>1088</v>
      </c>
      <c r="AF3415" s="22">
        <f t="shared" si="2455"/>
        <v>1088</v>
      </c>
      <c r="AG3415" s="20">
        <f t="shared" si="2461"/>
        <v>1088</v>
      </c>
      <c r="AH3415" s="20" t="str">
        <f>VLOOKUP(U3415,[1]提成计算!B:I,8,FALSE)</f>
        <v xml:space="preserve"> </v>
      </c>
      <c r="AI3415" s="20"/>
      <c r="AJ3415" s="22"/>
      <c r="AK3415" s="22"/>
      <c r="AM3415" s="22"/>
      <c r="AN3415" s="22"/>
      <c r="AO3415" s="22" t="s">
        <v>2216</v>
      </c>
      <c r="AP3415" s="22" t="s">
        <v>1301</v>
      </c>
      <c r="AS3415" s="20"/>
      <c r="AT3415" s="20"/>
      <c r="AU3415" s="20"/>
    </row>
    <row r="3416" spans="1:47" x14ac:dyDescent="0.15">
      <c r="A3416" s="21" t="s">
        <v>1273</v>
      </c>
      <c r="B3416" s="20" t="s">
        <v>918</v>
      </c>
      <c r="C3416" s="20" t="s">
        <v>1050</v>
      </c>
      <c r="D3416" s="20" t="s">
        <v>1051</v>
      </c>
      <c r="E3416" s="20" t="s">
        <v>1052</v>
      </c>
      <c r="F3416" s="20" t="s">
        <v>1250</v>
      </c>
      <c r="G3416" s="20" t="s">
        <v>4576</v>
      </c>
      <c r="H3416" s="20"/>
      <c r="I3416" s="20">
        <v>13924659803</v>
      </c>
      <c r="J3416" s="20" t="s">
        <v>1275</v>
      </c>
      <c r="K3416" s="20" t="s">
        <v>685</v>
      </c>
      <c r="L3416" s="20" t="s">
        <v>1277</v>
      </c>
      <c r="M3416" s="20">
        <v>408</v>
      </c>
      <c r="N3416" s="20">
        <v>100</v>
      </c>
      <c r="O3416" s="20" t="s">
        <v>1262</v>
      </c>
      <c r="P3416" s="20" t="s">
        <v>50</v>
      </c>
      <c r="Q3416" s="28"/>
      <c r="R3416" s="21" t="s">
        <v>121</v>
      </c>
      <c r="S3416" s="21"/>
      <c r="T3416" s="21" t="s">
        <v>53</v>
      </c>
      <c r="U3416" s="21" t="s">
        <v>686</v>
      </c>
      <c r="V3416" s="46"/>
      <c r="Y3416" s="21">
        <v>2</v>
      </c>
      <c r="Z3416" s="22">
        <f t="shared" si="2436"/>
        <v>100</v>
      </c>
      <c r="AA3416" s="20" t="s">
        <v>2218</v>
      </c>
      <c r="AB3416" s="22"/>
      <c r="AC3416" s="22"/>
      <c r="AD3416" s="22"/>
      <c r="AE3416" s="22"/>
      <c r="AF3416" s="22"/>
      <c r="AG3416" s="20"/>
      <c r="AH3416" s="22"/>
      <c r="AI3416" s="22"/>
      <c r="AJ3416" s="22"/>
      <c r="AK3416" s="22"/>
      <c r="AM3416" s="22"/>
      <c r="AN3416" s="22"/>
      <c r="AO3416" s="22" t="s">
        <v>2216</v>
      </c>
      <c r="AP3416" s="22">
        <v>0</v>
      </c>
      <c r="AS3416" s="20"/>
      <c r="AT3416" s="20"/>
      <c r="AU3416" s="20"/>
    </row>
    <row r="3417" spans="1:47" x14ac:dyDescent="0.15">
      <c r="A3417" s="21" t="s">
        <v>1273</v>
      </c>
      <c r="B3417" s="20" t="s">
        <v>918</v>
      </c>
      <c r="C3417" s="20" t="s">
        <v>1050</v>
      </c>
      <c r="D3417" s="20" t="s">
        <v>1065</v>
      </c>
      <c r="E3417" s="20" t="s">
        <v>3766</v>
      </c>
      <c r="F3417" s="20" t="s">
        <v>1250</v>
      </c>
      <c r="G3417" s="20" t="s">
        <v>4580</v>
      </c>
      <c r="H3417" s="20"/>
      <c r="I3417" s="20">
        <v>15007893808</v>
      </c>
      <c r="J3417" s="20" t="s">
        <v>1268</v>
      </c>
      <c r="K3417" s="20" t="s">
        <v>381</v>
      </c>
      <c r="L3417" s="20" t="s">
        <v>1960</v>
      </c>
      <c r="M3417" s="20">
        <v>400</v>
      </c>
      <c r="N3417" s="20">
        <v>400</v>
      </c>
      <c r="O3417" s="20" t="s">
        <v>927</v>
      </c>
      <c r="P3417" s="20" t="s">
        <v>50</v>
      </c>
      <c r="Q3417" s="28"/>
      <c r="R3417" s="21" t="s">
        <v>69</v>
      </c>
      <c r="S3417" s="21"/>
      <c r="T3417" s="21" t="s">
        <v>53</v>
      </c>
      <c r="U3417" s="21" t="s">
        <v>382</v>
      </c>
      <c r="V3417" s="46">
        <v>0.5</v>
      </c>
      <c r="W3417" s="26">
        <f>V3417</f>
        <v>0.5</v>
      </c>
      <c r="X3417" s="26">
        <f>V3417</f>
        <v>0.5</v>
      </c>
      <c r="Y3417" s="21">
        <v>4</v>
      </c>
      <c r="Z3417" s="22">
        <f t="shared" si="2436"/>
        <v>400</v>
      </c>
      <c r="AA3417" s="20" t="s">
        <v>3440</v>
      </c>
      <c r="AB3417" s="22">
        <v>1</v>
      </c>
      <c r="AC3417" s="22"/>
      <c r="AD3417" s="22">
        <f>N3417</f>
        <v>400</v>
      </c>
      <c r="AE3417" s="22"/>
      <c r="AF3417" s="22">
        <f>N3417</f>
        <v>400</v>
      </c>
      <c r="AG3417" s="20">
        <f>N3417</f>
        <v>400</v>
      </c>
      <c r="AH3417" s="20" t="str">
        <f>VLOOKUP(U3417,[1]提成计算!B:I,8,FALSE)</f>
        <v xml:space="preserve"> </v>
      </c>
      <c r="AI3417" s="20"/>
      <c r="AJ3417" s="22"/>
      <c r="AK3417" s="22"/>
      <c r="AM3417" s="22"/>
      <c r="AN3417" s="22"/>
      <c r="AO3417" s="22" t="s">
        <v>2216</v>
      </c>
      <c r="AP3417" s="22" t="s">
        <v>1961</v>
      </c>
      <c r="AS3417" s="20"/>
      <c r="AT3417" s="20"/>
      <c r="AU3417" s="20"/>
    </row>
    <row r="3418" spans="1:47" x14ac:dyDescent="0.15">
      <c r="A3418" s="21" t="s">
        <v>1273</v>
      </c>
      <c r="B3418" s="20" t="s">
        <v>918</v>
      </c>
      <c r="C3418" s="20" t="s">
        <v>1050</v>
      </c>
      <c r="D3418" s="20" t="s">
        <v>1078</v>
      </c>
      <c r="E3418" s="20" t="s">
        <v>1079</v>
      </c>
      <c r="F3418" s="20" t="s">
        <v>1250</v>
      </c>
      <c r="G3418" s="20" t="s">
        <v>4581</v>
      </c>
      <c r="H3418" s="20"/>
      <c r="I3418" s="20">
        <v>13790673373</v>
      </c>
      <c r="J3418" s="20" t="s">
        <v>1500</v>
      </c>
      <c r="K3418" s="20" t="s">
        <v>1081</v>
      </c>
      <c r="L3418" s="20" t="s">
        <v>1277</v>
      </c>
      <c r="M3418" s="20">
        <v>-566</v>
      </c>
      <c r="N3418" s="20">
        <v>-566</v>
      </c>
      <c r="O3418" s="20" t="s">
        <v>927</v>
      </c>
      <c r="P3418" s="20" t="s">
        <v>1910</v>
      </c>
      <c r="Q3418" s="28"/>
      <c r="R3418" s="21" t="s">
        <v>1082</v>
      </c>
      <c r="S3418" s="21"/>
      <c r="T3418" s="21" t="s">
        <v>53</v>
      </c>
      <c r="U3418" s="21" t="s">
        <v>1083</v>
      </c>
      <c r="V3418" s="46"/>
      <c r="Y3418" s="21">
        <v>2</v>
      </c>
      <c r="Z3418" s="22">
        <f t="shared" si="2436"/>
        <v>-566</v>
      </c>
      <c r="AA3418" s="20" t="s">
        <v>1911</v>
      </c>
      <c r="AB3418" s="22"/>
      <c r="AC3418" s="22"/>
      <c r="AD3418" s="22"/>
      <c r="AE3418" s="22"/>
      <c r="AF3418" s="22"/>
      <c r="AG3418" s="20"/>
      <c r="AH3418" s="22"/>
      <c r="AI3418" s="22"/>
      <c r="AJ3418" s="22"/>
      <c r="AK3418" s="22"/>
      <c r="AM3418" s="22"/>
      <c r="AN3418" s="22"/>
      <c r="AO3418" s="22" t="s">
        <v>2216</v>
      </c>
      <c r="AP3418" s="22">
        <v>0</v>
      </c>
      <c r="AS3418" s="20"/>
      <c r="AT3418" s="20"/>
      <c r="AU3418" s="20"/>
    </row>
    <row r="3419" spans="1:47" x14ac:dyDescent="0.15">
      <c r="A3419" s="21" t="s">
        <v>1273</v>
      </c>
      <c r="B3419" s="20" t="s">
        <v>918</v>
      </c>
      <c r="C3419" s="20" t="s">
        <v>1050</v>
      </c>
      <c r="D3419" s="20" t="s">
        <v>1078</v>
      </c>
      <c r="E3419" s="20" t="s">
        <v>1079</v>
      </c>
      <c r="F3419" s="20" t="s">
        <v>1250</v>
      </c>
      <c r="G3419" s="20" t="s">
        <v>4581</v>
      </c>
      <c r="H3419" s="20"/>
      <c r="I3419" s="20">
        <v>13790673373</v>
      </c>
      <c r="J3419" s="20" t="s">
        <v>1268</v>
      </c>
      <c r="K3419" s="20" t="s">
        <v>1081</v>
      </c>
      <c r="L3419" s="20" t="s">
        <v>1376</v>
      </c>
      <c r="M3419" s="20">
        <v>1088</v>
      </c>
      <c r="N3419" s="20">
        <v>1088</v>
      </c>
      <c r="O3419" s="20" t="s">
        <v>927</v>
      </c>
      <c r="P3419" s="20" t="s">
        <v>50</v>
      </c>
      <c r="Q3419" s="28"/>
      <c r="R3419" s="21" t="s">
        <v>1082</v>
      </c>
      <c r="S3419" s="21"/>
      <c r="T3419" s="21" t="s">
        <v>53</v>
      </c>
      <c r="U3419" s="21" t="s">
        <v>1083</v>
      </c>
      <c r="V3419" s="46">
        <v>1</v>
      </c>
      <c r="W3419" s="26">
        <f t="shared" ref="W3419:W3427" si="2462">V3419</f>
        <v>1</v>
      </c>
      <c r="X3419" s="26">
        <f t="shared" ref="X3419:X3427" si="2463">V3419</f>
        <v>1</v>
      </c>
      <c r="Y3419" s="21">
        <v>10</v>
      </c>
      <c r="Z3419" s="22">
        <f t="shared" si="2436"/>
        <v>1088</v>
      </c>
      <c r="AA3419" s="20" t="s">
        <v>3440</v>
      </c>
      <c r="AB3419" s="22"/>
      <c r="AC3419" s="22">
        <v>1</v>
      </c>
      <c r="AD3419" s="22"/>
      <c r="AE3419" s="22">
        <f>N3419</f>
        <v>1088</v>
      </c>
      <c r="AF3419" s="22">
        <f t="shared" ref="AF3419:AF3427" si="2464">N3419</f>
        <v>1088</v>
      </c>
      <c r="AG3419" s="20">
        <f>N3419</f>
        <v>1088</v>
      </c>
      <c r="AH3419" s="20" t="str">
        <f>VLOOKUP(U3419,[1]提成计算!B:I,8,FALSE)</f>
        <v xml:space="preserve"> </v>
      </c>
      <c r="AI3419" s="20"/>
      <c r="AJ3419" s="22"/>
      <c r="AK3419" s="22"/>
      <c r="AM3419" s="22"/>
      <c r="AN3419" s="22"/>
      <c r="AO3419" s="22" t="s">
        <v>2216</v>
      </c>
      <c r="AP3419" s="22" t="s">
        <v>1301</v>
      </c>
      <c r="AS3419" s="20"/>
      <c r="AT3419" s="20"/>
      <c r="AU3419" s="20"/>
    </row>
    <row r="3420" spans="1:47" x14ac:dyDescent="0.15">
      <c r="A3420" s="21" t="s">
        <v>1273</v>
      </c>
      <c r="B3420" s="20" t="s">
        <v>918</v>
      </c>
      <c r="C3420" s="20" t="s">
        <v>1050</v>
      </c>
      <c r="D3420" s="20" t="s">
        <v>1065</v>
      </c>
      <c r="E3420" s="20" t="s">
        <v>1066</v>
      </c>
      <c r="F3420" s="20" t="s">
        <v>1250</v>
      </c>
      <c r="G3420" s="20" t="s">
        <v>4582</v>
      </c>
      <c r="H3420" s="20"/>
      <c r="I3420" s="20">
        <v>13433577704</v>
      </c>
      <c r="J3420" s="20" t="s">
        <v>924</v>
      </c>
      <c r="K3420" s="20" t="s">
        <v>3739</v>
      </c>
      <c r="L3420" s="20" t="s">
        <v>1918</v>
      </c>
      <c r="M3420" s="20">
        <v>680</v>
      </c>
      <c r="N3420" s="20">
        <v>680</v>
      </c>
      <c r="O3420" s="20" t="s">
        <v>1262</v>
      </c>
      <c r="P3420" s="20" t="s">
        <v>50</v>
      </c>
      <c r="Q3420" s="28"/>
      <c r="R3420" s="21" t="s">
        <v>69</v>
      </c>
      <c r="S3420" s="25" t="s">
        <v>1068</v>
      </c>
      <c r="T3420" s="21" t="s">
        <v>53</v>
      </c>
      <c r="U3420" s="21" t="s">
        <v>1803</v>
      </c>
      <c r="V3420" s="46">
        <v>1</v>
      </c>
      <c r="W3420" s="26">
        <f t="shared" si="2462"/>
        <v>1</v>
      </c>
      <c r="Y3420" s="21">
        <v>4</v>
      </c>
      <c r="Z3420" s="22">
        <f t="shared" si="2436"/>
        <v>680</v>
      </c>
      <c r="AA3420" s="20" t="s">
        <v>2218</v>
      </c>
      <c r="AB3420" s="22">
        <v>1</v>
      </c>
      <c r="AC3420" s="22"/>
      <c r="AD3420" s="22">
        <f>N3420</f>
        <v>680</v>
      </c>
      <c r="AE3420" s="22"/>
      <c r="AF3420" s="22">
        <f t="shared" si="2464"/>
        <v>680</v>
      </c>
      <c r="AG3420" s="20"/>
      <c r="AH3420" s="22"/>
      <c r="AI3420" s="22"/>
      <c r="AJ3420" s="22">
        <f t="shared" ref="AJ3420:AJ3425" si="2465">N3420</f>
        <v>680</v>
      </c>
      <c r="AK3420" s="22">
        <f>IF(O3420="(传统)XDSL",VLOOKUP(S3420,[2]直销续费率明细!C:I,7,FALSE)*1,IF(O3420="GPON+XDSL",VLOOKUP(S3420,[2]直销续费率明细!C:I,7,FALSE)*1,VLOOKUP(S3420,[2]直销续费率明细!C:I,5,FALSE)*1))</f>
        <v>0</v>
      </c>
      <c r="AL3420" s="22" t="s">
        <v>1309</v>
      </c>
      <c r="AM3420" s="22"/>
      <c r="AN3420" s="22"/>
      <c r="AO3420" s="22" t="s">
        <v>3441</v>
      </c>
      <c r="AP3420" s="22" t="s">
        <v>3460</v>
      </c>
      <c r="AS3420" s="20">
        <f>IF(Y3420&gt;=10,VLOOKUP(U3420,[2]提成计算!B:T,19,FALSE),VLOOKUP(U3420,[2]提成计算!B:T,18,FALSE))</f>
        <v>7.0000000000000007E-2</v>
      </c>
      <c r="AT3420" s="20">
        <f t="shared" ref="AT3420:AT3424" si="2466">IF(AD3420*AS3420&gt;0,AD3420*AS3420,AE3420*AS3420)</f>
        <v>47.6</v>
      </c>
      <c r="AU3420" s="20">
        <f t="shared" ref="AU3420:AU3424" si="2467">IF(AND(AK3420&lt;0,AK3420+AT3420&lt;0),-AT3420,AK3420)</f>
        <v>0</v>
      </c>
    </row>
    <row r="3421" spans="1:47" x14ac:dyDescent="0.15">
      <c r="A3421" s="21" t="s">
        <v>1273</v>
      </c>
      <c r="B3421" s="20" t="s">
        <v>918</v>
      </c>
      <c r="C3421" s="20" t="s">
        <v>1050</v>
      </c>
      <c r="D3421" s="20" t="s">
        <v>1078</v>
      </c>
      <c r="E3421" s="20" t="s">
        <v>1079</v>
      </c>
      <c r="F3421" s="20" t="s">
        <v>1250</v>
      </c>
      <c r="G3421" s="20" t="s">
        <v>4583</v>
      </c>
      <c r="H3421" s="20"/>
      <c r="I3421" s="20">
        <v>13650496039</v>
      </c>
      <c r="J3421" s="20" t="s">
        <v>924</v>
      </c>
      <c r="K3421" s="20" t="s">
        <v>1081</v>
      </c>
      <c r="L3421" s="20" t="s">
        <v>1299</v>
      </c>
      <c r="M3421" s="20">
        <v>888</v>
      </c>
      <c r="N3421" s="20">
        <v>888</v>
      </c>
      <c r="O3421" s="20" t="s">
        <v>927</v>
      </c>
      <c r="P3421" s="20" t="s">
        <v>50</v>
      </c>
      <c r="Q3421" s="28"/>
      <c r="R3421" s="21" t="s">
        <v>1082</v>
      </c>
      <c r="S3421" s="25" t="s">
        <v>1087</v>
      </c>
      <c r="T3421" s="21" t="s">
        <v>53</v>
      </c>
      <c r="U3421" s="21" t="s">
        <v>1083</v>
      </c>
      <c r="V3421" s="46">
        <v>1</v>
      </c>
      <c r="W3421" s="26">
        <f t="shared" si="2462"/>
        <v>1</v>
      </c>
      <c r="Y3421" s="21">
        <v>12</v>
      </c>
      <c r="Z3421" s="22">
        <f t="shared" si="2436"/>
        <v>888</v>
      </c>
      <c r="AA3421" s="20" t="s">
        <v>3440</v>
      </c>
      <c r="AB3421" s="22"/>
      <c r="AC3421" s="22">
        <v>1</v>
      </c>
      <c r="AD3421" s="22"/>
      <c r="AE3421" s="22">
        <f>N3421</f>
        <v>888</v>
      </c>
      <c r="AF3421" s="22">
        <f t="shared" si="2464"/>
        <v>888</v>
      </c>
      <c r="AG3421" s="20"/>
      <c r="AH3421" s="22"/>
      <c r="AI3421" s="22"/>
      <c r="AJ3421" s="22">
        <f t="shared" si="2465"/>
        <v>888</v>
      </c>
      <c r="AK3421" s="22">
        <f>IF(O3421="(传统)XDSL",VLOOKUP(S3421,[2]直销续费率明细!C:I,7,FALSE)*1,IF(O3421="GPON+XDSL",VLOOKUP(S3421,[2]直销续费率明细!C:I,7,FALSE)*1,VLOOKUP(S3421,[2]直销续费率明细!C:I,5,FALSE)*1))</f>
        <v>25</v>
      </c>
      <c r="AL3421" s="22" t="s">
        <v>1309</v>
      </c>
      <c r="AM3421" s="22"/>
      <c r="AN3421" s="22"/>
      <c r="AO3421" s="22" t="s">
        <v>3441</v>
      </c>
      <c r="AP3421" s="22" t="s">
        <v>1301</v>
      </c>
      <c r="AS3421" s="20">
        <f>IF(Y3421&gt;=10,VLOOKUP(U3421,[2]提成计算!B:T,19,FALSE),VLOOKUP(U3421,[2]提成计算!B:T,18,FALSE))</f>
        <v>0.12</v>
      </c>
      <c r="AT3421" s="20">
        <f t="shared" si="2466"/>
        <v>106.56</v>
      </c>
      <c r="AU3421" s="20">
        <f t="shared" si="2467"/>
        <v>25</v>
      </c>
    </row>
    <row r="3422" spans="1:47" x14ac:dyDescent="0.15">
      <c r="A3422" s="21" t="s">
        <v>1273</v>
      </c>
      <c r="B3422" s="20" t="s">
        <v>918</v>
      </c>
      <c r="C3422" s="20" t="s">
        <v>1050</v>
      </c>
      <c r="D3422" s="20" t="s">
        <v>1065</v>
      </c>
      <c r="E3422" s="20" t="s">
        <v>1066</v>
      </c>
      <c r="F3422" s="20" t="s">
        <v>1250</v>
      </c>
      <c r="G3422" s="20" t="s">
        <v>4584</v>
      </c>
      <c r="H3422" s="20"/>
      <c r="I3422" s="20">
        <v>135302588203</v>
      </c>
      <c r="J3422" s="20" t="s">
        <v>924</v>
      </c>
      <c r="K3422" s="20" t="s">
        <v>3739</v>
      </c>
      <c r="L3422" s="20" t="s">
        <v>1918</v>
      </c>
      <c r="M3422" s="20">
        <v>680</v>
      </c>
      <c r="N3422" s="20">
        <v>680</v>
      </c>
      <c r="O3422" s="20" t="s">
        <v>1262</v>
      </c>
      <c r="P3422" s="20" t="s">
        <v>50</v>
      </c>
      <c r="Q3422" s="28"/>
      <c r="R3422" s="21" t="s">
        <v>69</v>
      </c>
      <c r="S3422" s="25" t="s">
        <v>1068</v>
      </c>
      <c r="T3422" s="21" t="s">
        <v>53</v>
      </c>
      <c r="U3422" s="21" t="s">
        <v>1803</v>
      </c>
      <c r="V3422" s="46">
        <v>1</v>
      </c>
      <c r="W3422" s="26">
        <f t="shared" si="2462"/>
        <v>1</v>
      </c>
      <c r="Y3422" s="21">
        <v>4</v>
      </c>
      <c r="Z3422" s="22">
        <f t="shared" si="2436"/>
        <v>680</v>
      </c>
      <c r="AA3422" s="20" t="s">
        <v>3440</v>
      </c>
      <c r="AB3422" s="22">
        <v>1</v>
      </c>
      <c r="AC3422" s="22"/>
      <c r="AD3422" s="22">
        <f t="shared" ref="AD3422:AD3424" si="2468">N3422</f>
        <v>680</v>
      </c>
      <c r="AE3422" s="22"/>
      <c r="AF3422" s="22">
        <f t="shared" si="2464"/>
        <v>680</v>
      </c>
      <c r="AG3422" s="20"/>
      <c r="AH3422" s="22"/>
      <c r="AI3422" s="22"/>
      <c r="AJ3422" s="22">
        <f t="shared" si="2465"/>
        <v>680</v>
      </c>
      <c r="AK3422" s="22">
        <f>IF(O3422="(传统)XDSL",VLOOKUP(S3422,[2]直销续费率明细!C:I,7,FALSE)*1,IF(O3422="GPON+XDSL",VLOOKUP(S3422,[2]直销续费率明细!C:I,7,FALSE)*1,VLOOKUP(S3422,[2]直销续费率明细!C:I,5,FALSE)*1))</f>
        <v>0</v>
      </c>
      <c r="AL3422" s="22" t="s">
        <v>1300</v>
      </c>
      <c r="AM3422" s="22"/>
      <c r="AN3422" s="22"/>
      <c r="AO3422" s="22" t="s">
        <v>3441</v>
      </c>
      <c r="AP3422" s="22" t="s">
        <v>3460</v>
      </c>
      <c r="AS3422" s="20">
        <f>IF(Y3422&gt;=10,VLOOKUP(U3422,[2]提成计算!B:T,19,FALSE),VLOOKUP(U3422,[2]提成计算!B:T,18,FALSE))</f>
        <v>7.0000000000000007E-2</v>
      </c>
      <c r="AT3422" s="20">
        <f t="shared" si="2466"/>
        <v>47.6</v>
      </c>
      <c r="AU3422" s="20">
        <f t="shared" si="2467"/>
        <v>0</v>
      </c>
    </row>
    <row r="3423" spans="1:47" x14ac:dyDescent="0.15">
      <c r="A3423" s="21" t="s">
        <v>1273</v>
      </c>
      <c r="B3423" s="20" t="s">
        <v>918</v>
      </c>
      <c r="C3423" s="20" t="s">
        <v>1050</v>
      </c>
      <c r="D3423" s="20" t="s">
        <v>1062</v>
      </c>
      <c r="E3423" s="20" t="s">
        <v>1063</v>
      </c>
      <c r="F3423" s="20" t="s">
        <v>1250</v>
      </c>
      <c r="G3423" s="20" t="s">
        <v>4585</v>
      </c>
      <c r="H3423" s="20"/>
      <c r="I3423" s="20">
        <v>15322868367</v>
      </c>
      <c r="J3423" s="20" t="s">
        <v>924</v>
      </c>
      <c r="K3423" s="20" t="s">
        <v>3805</v>
      </c>
      <c r="L3423" s="20" t="s">
        <v>2501</v>
      </c>
      <c r="M3423" s="20">
        <v>240</v>
      </c>
      <c r="N3423" s="20">
        <v>240</v>
      </c>
      <c r="O3423" s="20" t="s">
        <v>1262</v>
      </c>
      <c r="P3423" s="20" t="s">
        <v>50</v>
      </c>
      <c r="Q3423" s="28"/>
      <c r="R3423" s="21" t="s">
        <v>69</v>
      </c>
      <c r="S3423" s="25" t="s">
        <v>3922</v>
      </c>
      <c r="T3423" s="21" t="s">
        <v>53</v>
      </c>
      <c r="U3423" s="21" t="s">
        <v>3806</v>
      </c>
      <c r="V3423" s="46">
        <f>3/12</f>
        <v>0.25</v>
      </c>
      <c r="W3423" s="26">
        <f t="shared" si="2462"/>
        <v>0.25</v>
      </c>
      <c r="Y3423" s="21">
        <v>4</v>
      </c>
      <c r="Z3423" s="22">
        <f t="shared" si="2436"/>
        <v>240</v>
      </c>
      <c r="AA3423" s="20" t="s">
        <v>2218</v>
      </c>
      <c r="AB3423" s="22">
        <v>1</v>
      </c>
      <c r="AC3423" s="22"/>
      <c r="AD3423" s="22">
        <f t="shared" si="2468"/>
        <v>240</v>
      </c>
      <c r="AE3423" s="22"/>
      <c r="AF3423" s="22">
        <f t="shared" si="2464"/>
        <v>240</v>
      </c>
      <c r="AG3423" s="20"/>
      <c r="AH3423" s="22"/>
      <c r="AI3423" s="22"/>
      <c r="AJ3423" s="22">
        <f t="shared" si="2465"/>
        <v>240</v>
      </c>
      <c r="AK3423" s="22">
        <f>IF(O3423="(传统)XDSL",VLOOKUP(S3423,[2]直销续费率明细!C:I,7,FALSE)*1,IF(O3423="GPON+XDSL",VLOOKUP(S3423,[2]直销续费率明细!C:I,7,FALSE)*1,VLOOKUP(S3423,[2]直销续费率明细!C:I,5,FALSE)*1))</f>
        <v>25</v>
      </c>
      <c r="AL3423" s="22" t="s">
        <v>1300</v>
      </c>
      <c r="AM3423" s="22"/>
      <c r="AN3423" s="22"/>
      <c r="AO3423" s="22" t="s">
        <v>2216</v>
      </c>
      <c r="AP3423" s="22" t="s">
        <v>2982</v>
      </c>
      <c r="AS3423" s="20">
        <f>IF(Y3423&gt;=10,VLOOKUP(U3423,[2]提成计算!B:T,19,FALSE),VLOOKUP(U3423,[2]提成计算!B:T,18,FALSE))</f>
        <v>0.06</v>
      </c>
      <c r="AT3423" s="20">
        <f t="shared" si="2466"/>
        <v>14.399999999999999</v>
      </c>
      <c r="AU3423" s="20">
        <f t="shared" si="2467"/>
        <v>25</v>
      </c>
    </row>
    <row r="3424" spans="1:47" x14ac:dyDescent="0.15">
      <c r="A3424" s="21" t="s">
        <v>1273</v>
      </c>
      <c r="B3424" s="20" t="s">
        <v>918</v>
      </c>
      <c r="C3424" s="20" t="s">
        <v>1050</v>
      </c>
      <c r="D3424" s="20" t="s">
        <v>1078</v>
      </c>
      <c r="E3424" s="20" t="s">
        <v>1079</v>
      </c>
      <c r="F3424" s="20" t="s">
        <v>1250</v>
      </c>
      <c r="G3424" s="20" t="s">
        <v>4586</v>
      </c>
      <c r="H3424" s="20"/>
      <c r="I3424" s="20">
        <v>13410636003</v>
      </c>
      <c r="J3424" s="20" t="s">
        <v>924</v>
      </c>
      <c r="K3424" s="20" t="s">
        <v>1081</v>
      </c>
      <c r="L3424" s="20" t="s">
        <v>1947</v>
      </c>
      <c r="M3424" s="20">
        <v>400</v>
      </c>
      <c r="N3424" s="20">
        <v>400</v>
      </c>
      <c r="O3424" s="20" t="s">
        <v>927</v>
      </c>
      <c r="P3424" s="20" t="s">
        <v>50</v>
      </c>
      <c r="Q3424" s="28"/>
      <c r="R3424" s="21" t="s">
        <v>1082</v>
      </c>
      <c r="S3424" s="25" t="s">
        <v>1322</v>
      </c>
      <c r="T3424" s="21" t="s">
        <v>53</v>
      </c>
      <c r="U3424" s="21" t="s">
        <v>1083</v>
      </c>
      <c r="V3424" s="46">
        <v>0.5</v>
      </c>
      <c r="W3424" s="26">
        <f t="shared" si="2462"/>
        <v>0.5</v>
      </c>
      <c r="Y3424" s="21">
        <v>4</v>
      </c>
      <c r="Z3424" s="22">
        <f t="shared" si="2436"/>
        <v>400</v>
      </c>
      <c r="AA3424" s="20" t="s">
        <v>2218</v>
      </c>
      <c r="AB3424" s="22">
        <v>1</v>
      </c>
      <c r="AC3424" s="22"/>
      <c r="AD3424" s="22">
        <f t="shared" si="2468"/>
        <v>400</v>
      </c>
      <c r="AE3424" s="22"/>
      <c r="AF3424" s="22">
        <f t="shared" si="2464"/>
        <v>400</v>
      </c>
      <c r="AG3424" s="20"/>
      <c r="AH3424" s="22"/>
      <c r="AI3424" s="22"/>
      <c r="AJ3424" s="22">
        <f t="shared" si="2465"/>
        <v>400</v>
      </c>
      <c r="AK3424" s="22">
        <f>IF(O3424="(传统)XDSL",VLOOKUP(S3424,[2]直销续费率明细!C:I,7,FALSE)*1,IF(O3424="GPON+XDSL",VLOOKUP(S3424,[2]直销续费率明细!C:I,7,FALSE)*1,VLOOKUP(S3424,[2]直销续费率明细!C:I,5,FALSE)*1))</f>
        <v>-40</v>
      </c>
      <c r="AL3424" s="22" t="s">
        <v>1309</v>
      </c>
      <c r="AM3424" s="22"/>
      <c r="AN3424" s="22"/>
      <c r="AO3424" s="22" t="s">
        <v>2216</v>
      </c>
      <c r="AP3424" s="22" t="s">
        <v>2939</v>
      </c>
      <c r="AS3424" s="20">
        <f>IF(Y3424&gt;=10,VLOOKUP(U3424,[2]提成计算!B:T,19,FALSE),VLOOKUP(U3424,[2]提成计算!B:T,18,FALSE))</f>
        <v>0.08</v>
      </c>
      <c r="AT3424" s="20">
        <f t="shared" si="2466"/>
        <v>32</v>
      </c>
      <c r="AU3424" s="20">
        <f t="shared" si="2467"/>
        <v>-32</v>
      </c>
    </row>
    <row r="3425" spans="1:47" x14ac:dyDescent="0.15">
      <c r="A3425" s="21" t="s">
        <v>1273</v>
      </c>
      <c r="B3425" s="20" t="s">
        <v>918</v>
      </c>
      <c r="C3425" s="20" t="s">
        <v>1050</v>
      </c>
      <c r="D3425" s="20" t="s">
        <v>1070</v>
      </c>
      <c r="E3425" s="20" t="s">
        <v>1606</v>
      </c>
      <c r="F3425" s="20" t="s">
        <v>1250</v>
      </c>
      <c r="G3425" s="20" t="s">
        <v>4587</v>
      </c>
      <c r="H3425" s="20"/>
      <c r="I3425" s="20">
        <v>13712097738</v>
      </c>
      <c r="J3425" s="20" t="s">
        <v>924</v>
      </c>
      <c r="K3425" s="20" t="s">
        <v>1073</v>
      </c>
      <c r="L3425" s="20" t="s">
        <v>2166</v>
      </c>
      <c r="M3425" s="20">
        <v>1088</v>
      </c>
      <c r="N3425" s="20">
        <v>1088</v>
      </c>
      <c r="O3425" s="20" t="s">
        <v>927</v>
      </c>
      <c r="P3425" s="20" t="s">
        <v>50</v>
      </c>
      <c r="Q3425" s="28"/>
      <c r="R3425" s="21" t="s">
        <v>104</v>
      </c>
      <c r="S3425" s="25" t="s">
        <v>1337</v>
      </c>
      <c r="T3425" s="21" t="s">
        <v>2242</v>
      </c>
      <c r="U3425" s="21"/>
      <c r="V3425" s="46">
        <v>1</v>
      </c>
      <c r="W3425" s="26">
        <f t="shared" si="2462"/>
        <v>1</v>
      </c>
      <c r="Y3425" s="21">
        <v>20</v>
      </c>
      <c r="Z3425" s="22">
        <f t="shared" si="2436"/>
        <v>1088</v>
      </c>
      <c r="AA3425" s="20" t="s">
        <v>2218</v>
      </c>
      <c r="AB3425" s="22"/>
      <c r="AC3425" s="22">
        <v>1</v>
      </c>
      <c r="AD3425" s="22"/>
      <c r="AE3425" s="22">
        <f t="shared" ref="AE3425:AE3427" si="2469">N3425</f>
        <v>1088</v>
      </c>
      <c r="AF3425" s="22">
        <f t="shared" si="2464"/>
        <v>1088</v>
      </c>
      <c r="AG3425" s="20"/>
      <c r="AH3425" s="22"/>
      <c r="AI3425" s="22"/>
      <c r="AJ3425" s="22">
        <f t="shared" si="2465"/>
        <v>1088</v>
      </c>
      <c r="AK3425" s="22">
        <f>IF(O3425="(传统)XDSL",VLOOKUP(S3425,[1]续费率明细!C:I,7,FALSE)*1,IF(O3425="GPON+XDSL",VLOOKUP(S3425,[1]续费率明细!C:I,7,FALSE)*1,VLOOKUP(S3425,[1]续费率明细!C:I,5,FALSE)*1))</f>
        <v>15</v>
      </c>
      <c r="AL3425" s="22" t="s">
        <v>1300</v>
      </c>
      <c r="AM3425" s="22"/>
      <c r="AN3425" s="22"/>
      <c r="AO3425" s="22" t="s">
        <v>3441</v>
      </c>
      <c r="AP3425" s="22" t="s">
        <v>1301</v>
      </c>
      <c r="AS3425" s="20"/>
      <c r="AT3425" s="20"/>
      <c r="AU3425" s="20"/>
    </row>
    <row r="3426" spans="1:47" x14ac:dyDescent="0.15">
      <c r="A3426" s="21" t="s">
        <v>1273</v>
      </c>
      <c r="B3426" s="20" t="s">
        <v>918</v>
      </c>
      <c r="C3426" s="20" t="s">
        <v>1050</v>
      </c>
      <c r="D3426" s="20" t="s">
        <v>1070</v>
      </c>
      <c r="E3426" s="20" t="s">
        <v>1076</v>
      </c>
      <c r="F3426" s="20" t="s">
        <v>1250</v>
      </c>
      <c r="G3426" s="20" t="s">
        <v>4588</v>
      </c>
      <c r="H3426" s="20"/>
      <c r="I3426" s="20">
        <v>15089411491</v>
      </c>
      <c r="J3426" s="20" t="s">
        <v>1268</v>
      </c>
      <c r="K3426" s="20" t="s">
        <v>1073</v>
      </c>
      <c r="L3426" s="20" t="s">
        <v>1358</v>
      </c>
      <c r="M3426" s="20">
        <v>1088</v>
      </c>
      <c r="N3426" s="20">
        <v>1088</v>
      </c>
      <c r="O3426" s="20" t="s">
        <v>927</v>
      </c>
      <c r="P3426" s="20" t="s">
        <v>50</v>
      </c>
      <c r="Q3426" s="28"/>
      <c r="R3426" s="21" t="s">
        <v>104</v>
      </c>
      <c r="S3426" s="21"/>
      <c r="T3426" s="21" t="s">
        <v>3727</v>
      </c>
      <c r="U3426" s="21"/>
      <c r="V3426" s="46">
        <v>1</v>
      </c>
      <c r="W3426" s="26">
        <f t="shared" si="2462"/>
        <v>1</v>
      </c>
      <c r="X3426" s="26">
        <f t="shared" si="2463"/>
        <v>1</v>
      </c>
      <c r="Y3426" s="21">
        <v>10</v>
      </c>
      <c r="Z3426" s="22">
        <f t="shared" si="2436"/>
        <v>1088</v>
      </c>
      <c r="AA3426" s="20" t="s">
        <v>3440</v>
      </c>
      <c r="AB3426" s="22"/>
      <c r="AC3426" s="22">
        <v>1</v>
      </c>
      <c r="AD3426" s="22"/>
      <c r="AE3426" s="22">
        <f t="shared" si="2469"/>
        <v>1088</v>
      </c>
      <c r="AF3426" s="22">
        <f t="shared" si="2464"/>
        <v>1088</v>
      </c>
      <c r="AG3426" s="20">
        <f t="shared" ref="AG3426:AG3427" si="2470">N3426</f>
        <v>1088</v>
      </c>
      <c r="AH3426" s="20"/>
      <c r="AI3426" s="20"/>
      <c r="AJ3426" s="22"/>
      <c r="AK3426" s="22"/>
      <c r="AM3426" s="22"/>
      <c r="AN3426" s="22"/>
      <c r="AO3426" s="22" t="s">
        <v>3441</v>
      </c>
      <c r="AP3426" s="22" t="s">
        <v>1301</v>
      </c>
      <c r="AS3426" s="20"/>
      <c r="AT3426" s="20"/>
      <c r="AU3426" s="20"/>
    </row>
    <row r="3427" spans="1:47" x14ac:dyDescent="0.15">
      <c r="A3427" s="21" t="s">
        <v>1273</v>
      </c>
      <c r="B3427" s="20" t="s">
        <v>918</v>
      </c>
      <c r="C3427" s="20" t="s">
        <v>1050</v>
      </c>
      <c r="D3427" s="20" t="s">
        <v>1078</v>
      </c>
      <c r="E3427" s="20" t="s">
        <v>1079</v>
      </c>
      <c r="F3427" s="20" t="s">
        <v>1250</v>
      </c>
      <c r="G3427" s="20" t="s">
        <v>4589</v>
      </c>
      <c r="H3427" s="20"/>
      <c r="I3427" s="20">
        <v>13512897578</v>
      </c>
      <c r="J3427" s="20" t="s">
        <v>1268</v>
      </c>
      <c r="K3427" s="20" t="s">
        <v>1081</v>
      </c>
      <c r="L3427" s="20" t="s">
        <v>1376</v>
      </c>
      <c r="M3427" s="20">
        <v>1088</v>
      </c>
      <c r="N3427" s="20">
        <v>1088</v>
      </c>
      <c r="O3427" s="20" t="s">
        <v>927</v>
      </c>
      <c r="P3427" s="20" t="s">
        <v>50</v>
      </c>
      <c r="Q3427" s="28"/>
      <c r="R3427" s="21" t="s">
        <v>1082</v>
      </c>
      <c r="S3427" s="21"/>
      <c r="T3427" s="21" t="s">
        <v>53</v>
      </c>
      <c r="U3427" s="21" t="s">
        <v>1083</v>
      </c>
      <c r="V3427" s="46">
        <v>1</v>
      </c>
      <c r="W3427" s="26">
        <f t="shared" si="2462"/>
        <v>1</v>
      </c>
      <c r="X3427" s="26">
        <f t="shared" si="2463"/>
        <v>1</v>
      </c>
      <c r="Y3427" s="21">
        <v>10</v>
      </c>
      <c r="Z3427" s="22">
        <f t="shared" si="2436"/>
        <v>1088</v>
      </c>
      <c r="AA3427" s="20" t="s">
        <v>3440</v>
      </c>
      <c r="AB3427" s="22"/>
      <c r="AC3427" s="22">
        <v>1</v>
      </c>
      <c r="AD3427" s="22"/>
      <c r="AE3427" s="22">
        <f t="shared" si="2469"/>
        <v>1088</v>
      </c>
      <c r="AF3427" s="22">
        <f t="shared" si="2464"/>
        <v>1088</v>
      </c>
      <c r="AG3427" s="20">
        <f t="shared" si="2470"/>
        <v>1088</v>
      </c>
      <c r="AH3427" s="20" t="str">
        <f>VLOOKUP(U3427,[1]提成计算!B:I,8,FALSE)</f>
        <v xml:space="preserve"> </v>
      </c>
      <c r="AI3427" s="20"/>
      <c r="AJ3427" s="22"/>
      <c r="AK3427" s="22"/>
      <c r="AM3427" s="22"/>
      <c r="AN3427" s="22"/>
      <c r="AO3427" s="22" t="s">
        <v>3441</v>
      </c>
      <c r="AP3427" s="22" t="s">
        <v>1301</v>
      </c>
      <c r="AS3427" s="20"/>
      <c r="AT3427" s="20"/>
      <c r="AU3427" s="20"/>
    </row>
    <row r="3428" spans="1:47" x14ac:dyDescent="0.15">
      <c r="A3428" s="21" t="s">
        <v>1273</v>
      </c>
      <c r="B3428" s="20" t="s">
        <v>918</v>
      </c>
      <c r="C3428" s="20" t="s">
        <v>1050</v>
      </c>
      <c r="D3428" s="20" t="s">
        <v>1078</v>
      </c>
      <c r="E3428" s="20" t="s">
        <v>1079</v>
      </c>
      <c r="F3428" s="20" t="s">
        <v>1250</v>
      </c>
      <c r="G3428" s="20" t="s">
        <v>4590</v>
      </c>
      <c r="H3428" s="20"/>
      <c r="I3428" s="20">
        <v>18702952945</v>
      </c>
      <c r="J3428" s="20" t="s">
        <v>1500</v>
      </c>
      <c r="K3428" s="20" t="s">
        <v>1081</v>
      </c>
      <c r="L3428" s="20" t="s">
        <v>1277</v>
      </c>
      <c r="M3428" s="20">
        <v>-623</v>
      </c>
      <c r="N3428" s="20">
        <v>-623</v>
      </c>
      <c r="O3428" s="20" t="s">
        <v>927</v>
      </c>
      <c r="P3428" s="20" t="s">
        <v>1910</v>
      </c>
      <c r="Q3428" s="28"/>
      <c r="R3428" s="21" t="s">
        <v>1082</v>
      </c>
      <c r="S3428" s="21"/>
      <c r="T3428" s="21" t="s">
        <v>53</v>
      </c>
      <c r="U3428" s="21" t="s">
        <v>1083</v>
      </c>
      <c r="V3428" s="46"/>
      <c r="Y3428" s="21">
        <v>2</v>
      </c>
      <c r="Z3428" s="22">
        <f t="shared" si="2436"/>
        <v>-623</v>
      </c>
      <c r="AA3428" s="20" t="s">
        <v>1911</v>
      </c>
      <c r="AB3428" s="22"/>
      <c r="AC3428" s="22"/>
      <c r="AD3428" s="22"/>
      <c r="AE3428" s="22"/>
      <c r="AF3428" s="22"/>
      <c r="AG3428" s="20"/>
      <c r="AH3428" s="22"/>
      <c r="AI3428" s="22"/>
      <c r="AJ3428" s="22"/>
      <c r="AK3428" s="22"/>
      <c r="AM3428" s="22"/>
      <c r="AN3428" s="22"/>
      <c r="AO3428" s="22" t="s">
        <v>3441</v>
      </c>
      <c r="AP3428" s="22">
        <v>0</v>
      </c>
      <c r="AS3428" s="20"/>
      <c r="AT3428" s="20"/>
      <c r="AU3428" s="20"/>
    </row>
    <row r="3429" spans="1:47" x14ac:dyDescent="0.15">
      <c r="A3429" s="21" t="s">
        <v>1273</v>
      </c>
      <c r="B3429" s="20" t="s">
        <v>918</v>
      </c>
      <c r="C3429" s="20" t="s">
        <v>1050</v>
      </c>
      <c r="D3429" s="20" t="s">
        <v>1078</v>
      </c>
      <c r="E3429" s="20" t="s">
        <v>1079</v>
      </c>
      <c r="F3429" s="20" t="s">
        <v>1250</v>
      </c>
      <c r="G3429" s="20" t="s">
        <v>4590</v>
      </c>
      <c r="H3429" s="20"/>
      <c r="I3429" s="20">
        <v>18702952945</v>
      </c>
      <c r="J3429" s="20" t="s">
        <v>1268</v>
      </c>
      <c r="K3429" s="20" t="s">
        <v>1081</v>
      </c>
      <c r="L3429" s="20" t="s">
        <v>1376</v>
      </c>
      <c r="M3429" s="20">
        <v>1088</v>
      </c>
      <c r="N3429" s="20">
        <v>1088</v>
      </c>
      <c r="O3429" s="20" t="s">
        <v>927</v>
      </c>
      <c r="P3429" s="20" t="s">
        <v>50</v>
      </c>
      <c r="Q3429" s="28"/>
      <c r="R3429" s="21" t="s">
        <v>1082</v>
      </c>
      <c r="S3429" s="21"/>
      <c r="T3429" s="21" t="s">
        <v>53</v>
      </c>
      <c r="U3429" s="21" t="s">
        <v>1083</v>
      </c>
      <c r="V3429" s="46">
        <v>1</v>
      </c>
      <c r="W3429" s="26">
        <f t="shared" ref="W3429:W3473" si="2471">V3429</f>
        <v>1</v>
      </c>
      <c r="X3429" s="26">
        <f t="shared" ref="X3429:X3473" si="2472">V3429</f>
        <v>1</v>
      </c>
      <c r="Y3429" s="21">
        <v>10</v>
      </c>
      <c r="Z3429" s="22">
        <f t="shared" si="2436"/>
        <v>1088</v>
      </c>
      <c r="AA3429" s="20" t="s">
        <v>3440</v>
      </c>
      <c r="AB3429" s="22"/>
      <c r="AC3429" s="22">
        <v>1</v>
      </c>
      <c r="AD3429" s="22"/>
      <c r="AE3429" s="22">
        <f>N3429</f>
        <v>1088</v>
      </c>
      <c r="AF3429" s="22">
        <f t="shared" ref="AF3429:AF3473" si="2473">N3429</f>
        <v>1088</v>
      </c>
      <c r="AG3429" s="20">
        <f>N3429</f>
        <v>1088</v>
      </c>
      <c r="AH3429" s="20" t="str">
        <f>VLOOKUP(U3429,[1]提成计算!B:I,8,FALSE)</f>
        <v xml:space="preserve"> </v>
      </c>
      <c r="AI3429" s="20"/>
      <c r="AJ3429" s="22"/>
      <c r="AK3429" s="22"/>
      <c r="AM3429" s="22"/>
      <c r="AN3429" s="22"/>
      <c r="AO3429" s="22" t="s">
        <v>3441</v>
      </c>
      <c r="AP3429" s="22" t="s">
        <v>1301</v>
      </c>
      <c r="AS3429" s="20"/>
      <c r="AT3429" s="20"/>
      <c r="AU3429" s="20"/>
    </row>
    <row r="3430" spans="1:47" x14ac:dyDescent="0.15">
      <c r="A3430" s="21" t="s">
        <v>1273</v>
      </c>
      <c r="B3430" s="20" t="s">
        <v>918</v>
      </c>
      <c r="C3430" s="20" t="s">
        <v>1050</v>
      </c>
      <c r="D3430" s="20" t="s">
        <v>1062</v>
      </c>
      <c r="E3430" s="20" t="s">
        <v>1055</v>
      </c>
      <c r="F3430" s="20" t="s">
        <v>1250</v>
      </c>
      <c r="G3430" s="20" t="s">
        <v>4591</v>
      </c>
      <c r="H3430" s="20"/>
      <c r="I3430" s="20">
        <v>13650180830</v>
      </c>
      <c r="J3430" s="20" t="s">
        <v>924</v>
      </c>
      <c r="K3430" s="20" t="s">
        <v>4078</v>
      </c>
      <c r="L3430" s="20" t="s">
        <v>1918</v>
      </c>
      <c r="M3430" s="20">
        <v>680</v>
      </c>
      <c r="N3430" s="20">
        <v>680</v>
      </c>
      <c r="O3430" s="20" t="s">
        <v>1262</v>
      </c>
      <c r="P3430" s="20" t="s">
        <v>50</v>
      </c>
      <c r="Q3430" s="28"/>
      <c r="R3430" s="21" t="s">
        <v>69</v>
      </c>
      <c r="S3430" s="25" t="s">
        <v>1060</v>
      </c>
      <c r="T3430" s="21" t="s">
        <v>3575</v>
      </c>
      <c r="U3430" s="21" t="s">
        <v>4079</v>
      </c>
      <c r="V3430" s="46">
        <v>1</v>
      </c>
      <c r="W3430" s="26">
        <f t="shared" si="2471"/>
        <v>1</v>
      </c>
      <c r="Y3430" s="21">
        <v>4</v>
      </c>
      <c r="Z3430" s="22">
        <f t="shared" si="2436"/>
        <v>680</v>
      </c>
      <c r="AA3430" s="20" t="s">
        <v>3440</v>
      </c>
      <c r="AB3430" s="22">
        <v>1</v>
      </c>
      <c r="AC3430" s="22"/>
      <c r="AD3430" s="22">
        <f>N3430</f>
        <v>680</v>
      </c>
      <c r="AE3430" s="22"/>
      <c r="AF3430" s="22">
        <f t="shared" si="2473"/>
        <v>680</v>
      </c>
      <c r="AG3430" s="20"/>
      <c r="AH3430" s="22"/>
      <c r="AI3430" s="22"/>
      <c r="AJ3430" s="22">
        <f>N3430</f>
        <v>680</v>
      </c>
      <c r="AK3430" s="22">
        <f>IF(O3430="(传统)XDSL",VLOOKUP(S3430,[2]直销续费率明细!C:I,7,FALSE)*1,IF(O3430="GPON+XDSL",VLOOKUP(S3430,[2]直销续费率明细!C:I,7,FALSE)*1,VLOOKUP(S3430,[2]直销续费率明细!C:I,5,FALSE)*1))</f>
        <v>-40</v>
      </c>
      <c r="AL3430" s="22" t="s">
        <v>1300</v>
      </c>
      <c r="AM3430" s="22"/>
      <c r="AN3430" s="22"/>
      <c r="AO3430" s="22" t="s">
        <v>3441</v>
      </c>
      <c r="AP3430" s="22" t="s">
        <v>3460</v>
      </c>
      <c r="AS3430" s="20">
        <f>IF(Y3430&gt;=10,VLOOKUP(U3430,[2]提成计算!B:T,19,FALSE),VLOOKUP(U3430,[2]提成计算!B:T,18,FALSE))</f>
        <v>7.0000000000000007E-2</v>
      </c>
      <c r="AT3430" s="20">
        <f t="shared" ref="AT3430" si="2474">IF(AD3430*AS3430&gt;0,AD3430*AS3430,AE3430*AS3430)</f>
        <v>47.6</v>
      </c>
      <c r="AU3430" s="20">
        <f t="shared" ref="AU3430" si="2475">IF(AND(AK3430&lt;0,AK3430+AT3430&lt;0),-AT3430,AK3430)</f>
        <v>-40</v>
      </c>
    </row>
    <row r="3431" spans="1:47" x14ac:dyDescent="0.15">
      <c r="A3431" s="21" t="s">
        <v>1273</v>
      </c>
      <c r="B3431" s="20" t="s">
        <v>918</v>
      </c>
      <c r="C3431" s="20" t="s">
        <v>1050</v>
      </c>
      <c r="D3431" s="20" t="s">
        <v>1062</v>
      </c>
      <c r="E3431" s="20" t="s">
        <v>1055</v>
      </c>
      <c r="F3431" s="20" t="s">
        <v>1250</v>
      </c>
      <c r="G3431" s="20" t="s">
        <v>4592</v>
      </c>
      <c r="H3431" s="20"/>
      <c r="I3431" s="20">
        <v>13652530988</v>
      </c>
      <c r="J3431" s="20" t="s">
        <v>1268</v>
      </c>
      <c r="K3431" s="20" t="s">
        <v>3805</v>
      </c>
      <c r="L3431" s="20" t="s">
        <v>1966</v>
      </c>
      <c r="M3431" s="20">
        <v>1598</v>
      </c>
      <c r="N3431" s="20">
        <v>1598</v>
      </c>
      <c r="O3431" s="20" t="s">
        <v>927</v>
      </c>
      <c r="P3431" s="20" t="s">
        <v>50</v>
      </c>
      <c r="Q3431" s="28"/>
      <c r="R3431" s="21" t="s">
        <v>69</v>
      </c>
      <c r="S3431" s="21"/>
      <c r="T3431" s="21" t="s">
        <v>53</v>
      </c>
      <c r="U3431" s="21" t="s">
        <v>3806</v>
      </c>
      <c r="V3431" s="46">
        <v>1</v>
      </c>
      <c r="W3431" s="26">
        <f t="shared" si="2471"/>
        <v>1</v>
      </c>
      <c r="X3431" s="26">
        <f t="shared" si="2472"/>
        <v>1</v>
      </c>
      <c r="Y3431" s="21">
        <v>50</v>
      </c>
      <c r="Z3431" s="22">
        <f t="shared" si="2436"/>
        <v>1598</v>
      </c>
      <c r="AA3431" s="20" t="s">
        <v>3440</v>
      </c>
      <c r="AB3431" s="22"/>
      <c r="AC3431" s="22">
        <v>1</v>
      </c>
      <c r="AD3431" s="22"/>
      <c r="AE3431" s="22">
        <f t="shared" ref="AE3431:AE3432" si="2476">N3431</f>
        <v>1598</v>
      </c>
      <c r="AF3431" s="22">
        <f t="shared" si="2473"/>
        <v>1598</v>
      </c>
      <c r="AG3431" s="20">
        <f>N3431</f>
        <v>1598</v>
      </c>
      <c r="AH3431" s="20" t="str">
        <f>VLOOKUP(U3431,[1]提成计算!B:I,8,FALSE)</f>
        <v>否</v>
      </c>
      <c r="AI3431" s="20"/>
      <c r="AJ3431" s="22"/>
      <c r="AK3431" s="22"/>
      <c r="AM3431" s="22"/>
      <c r="AN3431" s="22"/>
      <c r="AO3431" s="22" t="s">
        <v>3441</v>
      </c>
      <c r="AP3431" s="22" t="s">
        <v>1301</v>
      </c>
      <c r="AS3431" s="20"/>
      <c r="AT3431" s="20"/>
      <c r="AU3431" s="20"/>
    </row>
    <row r="3432" spans="1:47" x14ac:dyDescent="0.15">
      <c r="A3432" s="21" t="s">
        <v>1273</v>
      </c>
      <c r="B3432" s="20" t="s">
        <v>918</v>
      </c>
      <c r="C3432" s="20" t="s">
        <v>1050</v>
      </c>
      <c r="D3432" s="20" t="s">
        <v>1062</v>
      </c>
      <c r="E3432" s="20" t="s">
        <v>4305</v>
      </c>
      <c r="F3432" s="20" t="s">
        <v>1250</v>
      </c>
      <c r="G3432" s="20" t="s">
        <v>4593</v>
      </c>
      <c r="H3432" s="20"/>
      <c r="I3432" s="20">
        <v>13925852193</v>
      </c>
      <c r="J3432" s="20" t="s">
        <v>924</v>
      </c>
      <c r="K3432" s="20" t="s">
        <v>4094</v>
      </c>
      <c r="L3432" s="20" t="s">
        <v>2157</v>
      </c>
      <c r="M3432" s="20">
        <v>1498</v>
      </c>
      <c r="N3432" s="20">
        <v>1498</v>
      </c>
      <c r="O3432" s="20" t="s">
        <v>927</v>
      </c>
      <c r="P3432" s="20" t="s">
        <v>50</v>
      </c>
      <c r="Q3432" s="28"/>
      <c r="R3432" s="21" t="s">
        <v>69</v>
      </c>
      <c r="S3432" s="25" t="s">
        <v>3922</v>
      </c>
      <c r="T3432" s="21" t="s">
        <v>53</v>
      </c>
      <c r="U3432" s="21" t="s">
        <v>3806</v>
      </c>
      <c r="V3432" s="46">
        <v>1</v>
      </c>
      <c r="W3432" s="26">
        <f t="shared" si="2471"/>
        <v>1</v>
      </c>
      <c r="Y3432" s="21">
        <v>50</v>
      </c>
      <c r="Z3432" s="22">
        <f t="shared" si="2436"/>
        <v>1498</v>
      </c>
      <c r="AA3432" s="20" t="s">
        <v>3440</v>
      </c>
      <c r="AB3432" s="22"/>
      <c r="AC3432" s="22">
        <v>1</v>
      </c>
      <c r="AD3432" s="22"/>
      <c r="AE3432" s="22">
        <f t="shared" si="2476"/>
        <v>1498</v>
      </c>
      <c r="AF3432" s="22">
        <f t="shared" si="2473"/>
        <v>1498</v>
      </c>
      <c r="AG3432" s="20"/>
      <c r="AH3432" s="22"/>
      <c r="AI3432" s="22"/>
      <c r="AJ3432" s="22">
        <f t="shared" ref="AJ3432:AJ3435" si="2477">N3432</f>
        <v>1498</v>
      </c>
      <c r="AK3432" s="22">
        <f>IF(O3432="(传统)XDSL",VLOOKUP(S3432,[2]直销续费率明细!C:I,7,FALSE)*1,IF(O3432="GPON+XDSL",VLOOKUP(S3432,[2]直销续费率明细!C:I,7,FALSE)*1,VLOOKUP(S3432,[2]直销续费率明细!C:I,5,FALSE)*1))</f>
        <v>-40</v>
      </c>
      <c r="AL3432" s="22" t="s">
        <v>1300</v>
      </c>
      <c r="AM3432" s="22"/>
      <c r="AN3432" s="22"/>
      <c r="AO3432" s="22" t="s">
        <v>3441</v>
      </c>
      <c r="AP3432" s="22" t="s">
        <v>1301</v>
      </c>
      <c r="AS3432" s="20">
        <f>IF(Y3432&gt;=10,VLOOKUP(U3432,[2]提成计算!B:T,19,FALSE),VLOOKUP(U3432,[2]提成计算!B:T,18,FALSE))</f>
        <v>0.09</v>
      </c>
      <c r="AT3432" s="20">
        <f t="shared" ref="AT3432:AT3435" si="2478">IF(AD3432*AS3432&gt;0,AD3432*AS3432,AE3432*AS3432)</f>
        <v>134.82</v>
      </c>
      <c r="AU3432" s="20">
        <f t="shared" ref="AU3432" si="2479">IF(AND(AK3432&lt;0,AK3432+AT3432&lt;0),-AT3432,AK3432)</f>
        <v>-40</v>
      </c>
    </row>
    <row r="3433" spans="1:47" x14ac:dyDescent="0.15">
      <c r="A3433" s="21" t="s">
        <v>1273</v>
      </c>
      <c r="B3433" s="20" t="s">
        <v>918</v>
      </c>
      <c r="C3433" s="20" t="s">
        <v>1050</v>
      </c>
      <c r="D3433" s="20" t="s">
        <v>1051</v>
      </c>
      <c r="E3433" s="20" t="s">
        <v>1492</v>
      </c>
      <c r="F3433" s="20" t="s">
        <v>1250</v>
      </c>
      <c r="G3433" s="20" t="s">
        <v>4594</v>
      </c>
      <c r="H3433" s="20"/>
      <c r="I3433" s="20">
        <v>13712192098</v>
      </c>
      <c r="J3433" s="20" t="s">
        <v>924</v>
      </c>
      <c r="K3433" s="20" t="s">
        <v>3825</v>
      </c>
      <c r="L3433" s="20" t="s">
        <v>1918</v>
      </c>
      <c r="M3433" s="20">
        <v>680</v>
      </c>
      <c r="N3433" s="20">
        <v>680</v>
      </c>
      <c r="O3433" s="20" t="s">
        <v>1262</v>
      </c>
      <c r="P3433" s="20" t="s">
        <v>50</v>
      </c>
      <c r="Q3433" s="28"/>
      <c r="R3433" s="22" t="s">
        <v>121</v>
      </c>
      <c r="T3433" s="21" t="s">
        <v>3827</v>
      </c>
      <c r="U3433" s="22" t="s">
        <v>121</v>
      </c>
      <c r="V3433" s="46">
        <v>1</v>
      </c>
      <c r="W3433" s="26">
        <f t="shared" si="2471"/>
        <v>1</v>
      </c>
      <c r="Y3433" s="21">
        <v>4</v>
      </c>
      <c r="Z3433" s="22">
        <f t="shared" si="2436"/>
        <v>680</v>
      </c>
      <c r="AA3433" s="20" t="s">
        <v>3440</v>
      </c>
      <c r="AB3433" s="22">
        <v>1</v>
      </c>
      <c r="AC3433" s="22"/>
      <c r="AD3433" s="22">
        <f>N3433</f>
        <v>680</v>
      </c>
      <c r="AE3433" s="22"/>
      <c r="AF3433" s="22">
        <f t="shared" si="2473"/>
        <v>680</v>
      </c>
      <c r="AG3433" s="20"/>
      <c r="AH3433" s="22"/>
      <c r="AI3433" s="22"/>
      <c r="AJ3433" s="22">
        <f t="shared" si="2477"/>
        <v>680</v>
      </c>
      <c r="AK3433" s="22">
        <f>IF(O3433="(传统)XDSL",VLOOKUP(U3433,[2]自营续费率!B:G,6,FALSE)*1,IF(O3433="GPON+XDSL",VLOOKUP(U3433,[2]自营续费率!B:G,6,FALSE)*1,VLOOKUP(U3433,[2]自营续费率!B:G,4,FALSE)*1))</f>
        <v>10</v>
      </c>
      <c r="AL3433" s="22" t="s">
        <v>1309</v>
      </c>
      <c r="AM3433" s="22"/>
      <c r="AN3433" s="22"/>
      <c r="AO3433" s="22" t="s">
        <v>3441</v>
      </c>
      <c r="AP3433" s="22" t="s">
        <v>3460</v>
      </c>
      <c r="AS3433" s="20">
        <f>IF(Y3433&gt;=10,VLOOKUP(U3433,[2]自营提成!C:Z,6,FALSE),VLOOKUP(U3433,[2]自营提成!C:Z,5,FALSE))</f>
        <v>7.0000000000000007E-2</v>
      </c>
      <c r="AT3433" s="20">
        <f t="shared" si="2478"/>
        <v>47.6</v>
      </c>
      <c r="AU3433" s="20">
        <f>IF(AND(AK3433&lt;0,AK3433+AT3433&lt;0),-AT3433,AK3433)</f>
        <v>10</v>
      </c>
    </row>
    <row r="3434" spans="1:47" x14ac:dyDescent="0.15">
      <c r="A3434" s="21" t="s">
        <v>1273</v>
      </c>
      <c r="B3434" s="20" t="s">
        <v>918</v>
      </c>
      <c r="C3434" s="20" t="s">
        <v>1050</v>
      </c>
      <c r="D3434" s="20" t="s">
        <v>1051</v>
      </c>
      <c r="E3434" s="20" t="s">
        <v>1817</v>
      </c>
      <c r="F3434" s="20" t="s">
        <v>1250</v>
      </c>
      <c r="G3434" s="20" t="s">
        <v>4595</v>
      </c>
      <c r="H3434" s="20"/>
      <c r="I3434" s="20">
        <v>13826971163</v>
      </c>
      <c r="J3434" s="20" t="s">
        <v>924</v>
      </c>
      <c r="K3434" s="20" t="s">
        <v>202</v>
      </c>
      <c r="L3434" s="20" t="s">
        <v>2137</v>
      </c>
      <c r="M3434" s="20">
        <v>1408</v>
      </c>
      <c r="N3434" s="20">
        <v>1408</v>
      </c>
      <c r="O3434" s="20" t="s">
        <v>927</v>
      </c>
      <c r="P3434" s="20" t="s">
        <v>50</v>
      </c>
      <c r="Q3434" s="28"/>
      <c r="R3434" s="21" t="s">
        <v>121</v>
      </c>
      <c r="S3434" s="25" t="s">
        <v>1494</v>
      </c>
      <c r="T3434" s="21" t="s">
        <v>53</v>
      </c>
      <c r="U3434" s="21" t="s">
        <v>203</v>
      </c>
      <c r="V3434" s="46">
        <v>1</v>
      </c>
      <c r="W3434" s="26">
        <f t="shared" si="2471"/>
        <v>1</v>
      </c>
      <c r="Y3434" s="21">
        <v>12</v>
      </c>
      <c r="Z3434" s="22">
        <f t="shared" si="2436"/>
        <v>1408</v>
      </c>
      <c r="AA3434" s="20" t="s">
        <v>3440</v>
      </c>
      <c r="AB3434" s="22"/>
      <c r="AC3434" s="22">
        <v>1</v>
      </c>
      <c r="AD3434" s="22"/>
      <c r="AE3434" s="22">
        <f t="shared" ref="AE3434:AE3435" si="2480">N3434</f>
        <v>1408</v>
      </c>
      <c r="AF3434" s="22">
        <f t="shared" si="2473"/>
        <v>1408</v>
      </c>
      <c r="AG3434" s="20"/>
      <c r="AH3434" s="22"/>
      <c r="AI3434" s="22"/>
      <c r="AJ3434" s="22">
        <f t="shared" si="2477"/>
        <v>1408</v>
      </c>
      <c r="AK3434" s="22">
        <f>IF(O3434="(传统)XDSL",VLOOKUP(S3434,[2]直销续费率明细!C:I,7,FALSE)*1,IF(O3434="GPON+XDSL",VLOOKUP(S3434,[2]直销续费率明细!C:I,7,FALSE)*1,VLOOKUP(S3434,[2]直销续费率明细!C:I,5,FALSE)*1))</f>
        <v>25</v>
      </c>
      <c r="AL3434" s="22" t="s">
        <v>1309</v>
      </c>
      <c r="AM3434" s="22"/>
      <c r="AN3434" s="22"/>
      <c r="AO3434" s="22" t="s">
        <v>3441</v>
      </c>
      <c r="AP3434" s="22" t="s">
        <v>1301</v>
      </c>
      <c r="AS3434" s="20">
        <f>IF(Y3434&gt;=10,VLOOKUP(U3434,[2]提成计算!B:T,19,FALSE),VLOOKUP(U3434,[2]提成计算!B:T,18,FALSE))</f>
        <v>0.09</v>
      </c>
      <c r="AT3434" s="20">
        <f t="shared" si="2478"/>
        <v>126.72</v>
      </c>
      <c r="AU3434" s="20">
        <f t="shared" ref="AU3434:AU3435" si="2481">IF(AND(AK3434&lt;0,AK3434+AT3434&lt;0),-AT3434,AK3434)</f>
        <v>25</v>
      </c>
    </row>
    <row r="3435" spans="1:47" x14ac:dyDescent="0.15">
      <c r="A3435" s="21" t="s">
        <v>1273</v>
      </c>
      <c r="B3435" s="20" t="s">
        <v>918</v>
      </c>
      <c r="C3435" s="20" t="s">
        <v>1050</v>
      </c>
      <c r="D3435" s="20" t="s">
        <v>1051</v>
      </c>
      <c r="E3435" s="20" t="s">
        <v>1817</v>
      </c>
      <c r="F3435" s="20" t="s">
        <v>1250</v>
      </c>
      <c r="G3435" s="20" t="s">
        <v>4596</v>
      </c>
      <c r="H3435" s="20"/>
      <c r="I3435" s="20" t="s">
        <v>4597</v>
      </c>
      <c r="J3435" s="20" t="s">
        <v>924</v>
      </c>
      <c r="K3435" s="20" t="s">
        <v>1357</v>
      </c>
      <c r="L3435" s="20" t="s">
        <v>2137</v>
      </c>
      <c r="M3435" s="20">
        <v>1408</v>
      </c>
      <c r="N3435" s="20">
        <v>1408</v>
      </c>
      <c r="O3435" s="20" t="s">
        <v>927</v>
      </c>
      <c r="P3435" s="20" t="s">
        <v>50</v>
      </c>
      <c r="Q3435" s="28"/>
      <c r="R3435" s="21" t="s">
        <v>121</v>
      </c>
      <c r="S3435" s="25" t="s">
        <v>1054</v>
      </c>
      <c r="T3435" s="21" t="s">
        <v>53</v>
      </c>
      <c r="U3435" s="21" t="s">
        <v>686</v>
      </c>
      <c r="V3435" s="46">
        <v>1</v>
      </c>
      <c r="W3435" s="26">
        <f t="shared" si="2471"/>
        <v>1</v>
      </c>
      <c r="Y3435" s="21">
        <v>12</v>
      </c>
      <c r="Z3435" s="22">
        <f t="shared" si="2436"/>
        <v>1408</v>
      </c>
      <c r="AA3435" s="20" t="s">
        <v>3440</v>
      </c>
      <c r="AB3435" s="22"/>
      <c r="AC3435" s="22">
        <v>1</v>
      </c>
      <c r="AD3435" s="22"/>
      <c r="AE3435" s="22">
        <f t="shared" si="2480"/>
        <v>1408</v>
      </c>
      <c r="AF3435" s="22">
        <f t="shared" si="2473"/>
        <v>1408</v>
      </c>
      <c r="AG3435" s="20"/>
      <c r="AH3435" s="22"/>
      <c r="AI3435" s="22"/>
      <c r="AJ3435" s="22">
        <f t="shared" si="2477"/>
        <v>1408</v>
      </c>
      <c r="AK3435" s="22">
        <f>IF(O3435="(传统)XDSL",VLOOKUP(S3435,[2]直销续费率明细!C:I,7,FALSE)*1,IF(O3435="GPON+XDSL",VLOOKUP(S3435,[2]直销续费率明细!C:I,7,FALSE)*1,VLOOKUP(S3435,[2]直销续费率明细!C:I,5,FALSE)*1))</f>
        <v>25</v>
      </c>
      <c r="AL3435" s="22" t="s">
        <v>1309</v>
      </c>
      <c r="AM3435" s="22"/>
      <c r="AN3435" s="22"/>
      <c r="AO3435" s="22" t="s">
        <v>3441</v>
      </c>
      <c r="AP3435" s="22" t="s">
        <v>1301</v>
      </c>
      <c r="AS3435" s="20">
        <f>IF(Y3435&gt;=10,VLOOKUP(U3435,[2]提成计算!B:T,19,FALSE),VLOOKUP(U3435,[2]提成计算!B:T,18,FALSE))</f>
        <v>0.09</v>
      </c>
      <c r="AT3435" s="20">
        <f t="shared" si="2478"/>
        <v>126.72</v>
      </c>
      <c r="AU3435" s="20">
        <f t="shared" si="2481"/>
        <v>25</v>
      </c>
    </row>
    <row r="3436" spans="1:47" x14ac:dyDescent="0.15">
      <c r="A3436" s="21" t="s">
        <v>1273</v>
      </c>
      <c r="B3436" s="20" t="s">
        <v>918</v>
      </c>
      <c r="C3436" s="20" t="s">
        <v>1050</v>
      </c>
      <c r="D3436" s="20" t="s">
        <v>1065</v>
      </c>
      <c r="E3436" s="20" t="s">
        <v>1066</v>
      </c>
      <c r="F3436" s="20" t="s">
        <v>1250</v>
      </c>
      <c r="G3436" s="20" t="s">
        <v>4598</v>
      </c>
      <c r="H3436" s="20"/>
      <c r="I3436" s="20">
        <v>15217531229</v>
      </c>
      <c r="J3436" s="20" t="s">
        <v>1268</v>
      </c>
      <c r="K3436" s="20" t="s">
        <v>3739</v>
      </c>
      <c r="L3436" s="20" t="s">
        <v>1960</v>
      </c>
      <c r="M3436" s="20">
        <v>400</v>
      </c>
      <c r="N3436" s="20">
        <v>400</v>
      </c>
      <c r="O3436" s="20" t="s">
        <v>927</v>
      </c>
      <c r="P3436" s="20" t="s">
        <v>50</v>
      </c>
      <c r="Q3436" s="28"/>
      <c r="R3436" s="21" t="s">
        <v>69</v>
      </c>
      <c r="S3436" s="21"/>
      <c r="T3436" s="21" t="s">
        <v>53</v>
      </c>
      <c r="U3436" s="21" t="s">
        <v>1803</v>
      </c>
      <c r="V3436" s="46">
        <v>0.5</v>
      </c>
      <c r="W3436" s="26">
        <f t="shared" si="2471"/>
        <v>0.5</v>
      </c>
      <c r="X3436" s="26">
        <f t="shared" si="2472"/>
        <v>0.5</v>
      </c>
      <c r="Y3436" s="21">
        <v>4</v>
      </c>
      <c r="Z3436" s="22">
        <f t="shared" si="2436"/>
        <v>400</v>
      </c>
      <c r="AA3436" s="20" t="s">
        <v>3440</v>
      </c>
      <c r="AB3436" s="22">
        <v>1</v>
      </c>
      <c r="AC3436" s="22"/>
      <c r="AD3436" s="22">
        <f>N3436</f>
        <v>400</v>
      </c>
      <c r="AE3436" s="22"/>
      <c r="AF3436" s="22">
        <f t="shared" si="2473"/>
        <v>400</v>
      </c>
      <c r="AG3436" s="20">
        <f>N3436</f>
        <v>400</v>
      </c>
      <c r="AH3436" s="20" t="str">
        <f>VLOOKUP(U3436,[1]提成计算!B:I,8,FALSE)</f>
        <v xml:space="preserve"> </v>
      </c>
      <c r="AI3436" s="20"/>
      <c r="AJ3436" s="22"/>
      <c r="AK3436" s="22"/>
      <c r="AM3436" s="22"/>
      <c r="AN3436" s="22"/>
      <c r="AO3436" s="22" t="s">
        <v>3441</v>
      </c>
      <c r="AP3436" s="22" t="s">
        <v>1961</v>
      </c>
      <c r="AS3436" s="20"/>
      <c r="AT3436" s="20"/>
      <c r="AU3436" s="20"/>
    </row>
    <row r="3437" spans="1:47" x14ac:dyDescent="0.15">
      <c r="A3437" s="21" t="s">
        <v>1273</v>
      </c>
      <c r="B3437" s="20" t="s">
        <v>918</v>
      </c>
      <c r="C3437" s="20" t="s">
        <v>1050</v>
      </c>
      <c r="D3437" s="20" t="s">
        <v>1065</v>
      </c>
      <c r="E3437" s="20" t="s">
        <v>1066</v>
      </c>
      <c r="F3437" s="20" t="s">
        <v>1250</v>
      </c>
      <c r="G3437" s="20" t="s">
        <v>4599</v>
      </c>
      <c r="H3437" s="20"/>
      <c r="I3437" s="20">
        <v>13532770855</v>
      </c>
      <c r="J3437" s="20" t="s">
        <v>924</v>
      </c>
      <c r="K3437" s="20" t="s">
        <v>3739</v>
      </c>
      <c r="L3437" s="20" t="s">
        <v>1299</v>
      </c>
      <c r="M3437" s="20">
        <v>888</v>
      </c>
      <c r="N3437" s="20">
        <v>888</v>
      </c>
      <c r="O3437" s="20" t="s">
        <v>927</v>
      </c>
      <c r="P3437" s="20" t="s">
        <v>50</v>
      </c>
      <c r="Q3437" s="28"/>
      <c r="R3437" s="21" t="s">
        <v>69</v>
      </c>
      <c r="S3437" s="25" t="s">
        <v>1068</v>
      </c>
      <c r="T3437" s="21" t="s">
        <v>53</v>
      </c>
      <c r="U3437" s="21" t="s">
        <v>1803</v>
      </c>
      <c r="V3437" s="46">
        <v>1</v>
      </c>
      <c r="W3437" s="26">
        <f t="shared" si="2471"/>
        <v>1</v>
      </c>
      <c r="Y3437" s="21">
        <v>12</v>
      </c>
      <c r="Z3437" s="22">
        <f t="shared" si="2436"/>
        <v>888</v>
      </c>
      <c r="AA3437" s="20" t="s">
        <v>3440</v>
      </c>
      <c r="AB3437" s="22"/>
      <c r="AC3437" s="22">
        <v>1</v>
      </c>
      <c r="AD3437" s="22"/>
      <c r="AE3437" s="22">
        <f t="shared" ref="AE3437:AE3440" si="2482">N3437</f>
        <v>888</v>
      </c>
      <c r="AF3437" s="22">
        <f t="shared" si="2473"/>
        <v>888</v>
      </c>
      <c r="AG3437" s="20"/>
      <c r="AH3437" s="22"/>
      <c r="AI3437" s="22"/>
      <c r="AJ3437" s="22">
        <f>N3437</f>
        <v>888</v>
      </c>
      <c r="AK3437" s="22">
        <f>IF(O3437="(传统)XDSL",VLOOKUP(S3437,[2]直销续费率明细!C:I,7,FALSE)*1,IF(O3437="GPON+XDSL",VLOOKUP(S3437,[2]直销续费率明细!C:I,7,FALSE)*1,VLOOKUP(S3437,[2]直销续费率明细!C:I,5,FALSE)*1))</f>
        <v>15</v>
      </c>
      <c r="AL3437" s="22" t="s">
        <v>1300</v>
      </c>
      <c r="AM3437" s="22"/>
      <c r="AN3437" s="22"/>
      <c r="AO3437" s="22" t="s">
        <v>3441</v>
      </c>
      <c r="AP3437" s="22" t="s">
        <v>1301</v>
      </c>
      <c r="AS3437" s="20">
        <f>IF(Y3437&gt;=10,VLOOKUP(U3437,[2]提成计算!B:T,19,FALSE),VLOOKUP(U3437,[2]提成计算!B:T,18,FALSE))</f>
        <v>0.1</v>
      </c>
      <c r="AT3437" s="20">
        <f t="shared" ref="AT3437" si="2483">IF(AD3437*AS3437&gt;0,AD3437*AS3437,AE3437*AS3437)</f>
        <v>88.800000000000011</v>
      </c>
      <c r="AU3437" s="20">
        <f t="shared" ref="AU3437" si="2484">IF(AND(AK3437&lt;0,AK3437+AT3437&lt;0),-AT3437,AK3437)</f>
        <v>15</v>
      </c>
    </row>
    <row r="3438" spans="1:47" x14ac:dyDescent="0.15">
      <c r="A3438" s="21" t="s">
        <v>1273</v>
      </c>
      <c r="B3438" s="20" t="s">
        <v>918</v>
      </c>
      <c r="C3438" s="20" t="s">
        <v>1050</v>
      </c>
      <c r="D3438" s="20" t="s">
        <v>1078</v>
      </c>
      <c r="E3438" s="20" t="s">
        <v>1093</v>
      </c>
      <c r="F3438" s="20" t="s">
        <v>1250</v>
      </c>
      <c r="G3438" s="20" t="s">
        <v>4600</v>
      </c>
      <c r="H3438" s="20"/>
      <c r="I3438" s="20">
        <v>13423050859</v>
      </c>
      <c r="J3438" s="20" t="s">
        <v>1268</v>
      </c>
      <c r="K3438" s="20" t="s">
        <v>1086</v>
      </c>
      <c r="L3438" s="20" t="s">
        <v>1358</v>
      </c>
      <c r="M3438" s="20">
        <v>1088</v>
      </c>
      <c r="N3438" s="20">
        <v>1088</v>
      </c>
      <c r="O3438" s="20" t="s">
        <v>927</v>
      </c>
      <c r="P3438" s="20" t="s">
        <v>50</v>
      </c>
      <c r="Q3438" s="28"/>
      <c r="R3438" s="21" t="s">
        <v>1082</v>
      </c>
      <c r="S3438" s="21"/>
      <c r="T3438" s="21" t="s">
        <v>53</v>
      </c>
      <c r="U3438" s="21" t="s">
        <v>1088</v>
      </c>
      <c r="V3438" s="46">
        <v>1</v>
      </c>
      <c r="W3438" s="26">
        <f t="shared" si="2471"/>
        <v>1</v>
      </c>
      <c r="X3438" s="26">
        <f t="shared" si="2472"/>
        <v>1</v>
      </c>
      <c r="Y3438" s="21">
        <v>10</v>
      </c>
      <c r="Z3438" s="22">
        <f t="shared" si="2436"/>
        <v>1088</v>
      </c>
      <c r="AA3438" s="20" t="s">
        <v>3440</v>
      </c>
      <c r="AB3438" s="22"/>
      <c r="AC3438" s="22">
        <v>1</v>
      </c>
      <c r="AD3438" s="22"/>
      <c r="AE3438" s="22">
        <f t="shared" si="2482"/>
        <v>1088</v>
      </c>
      <c r="AF3438" s="22">
        <f t="shared" si="2473"/>
        <v>1088</v>
      </c>
      <c r="AG3438" s="20">
        <f t="shared" ref="AG3438:AG3439" si="2485">N3438</f>
        <v>1088</v>
      </c>
      <c r="AH3438" s="20" t="str">
        <f>VLOOKUP(U3438,[1]提成计算!B:I,8,FALSE)</f>
        <v xml:space="preserve"> </v>
      </c>
      <c r="AI3438" s="20"/>
      <c r="AJ3438" s="22"/>
      <c r="AK3438" s="22"/>
      <c r="AM3438" s="22"/>
      <c r="AN3438" s="22"/>
      <c r="AO3438" s="22" t="s">
        <v>3441</v>
      </c>
      <c r="AP3438" s="22" t="s">
        <v>1301</v>
      </c>
      <c r="AS3438" s="20"/>
      <c r="AT3438" s="20"/>
      <c r="AU3438" s="20"/>
    </row>
    <row r="3439" spans="1:47" x14ac:dyDescent="0.15">
      <c r="A3439" s="21" t="s">
        <v>1273</v>
      </c>
      <c r="B3439" s="20" t="s">
        <v>918</v>
      </c>
      <c r="C3439" s="20" t="s">
        <v>1050</v>
      </c>
      <c r="D3439" s="20" t="s">
        <v>1070</v>
      </c>
      <c r="E3439" s="20" t="s">
        <v>1076</v>
      </c>
      <c r="F3439" s="20" t="s">
        <v>1250</v>
      </c>
      <c r="G3439" s="20" t="s">
        <v>4601</v>
      </c>
      <c r="H3439" s="20"/>
      <c r="I3439" s="20">
        <v>13926892907</v>
      </c>
      <c r="J3439" s="20" t="s">
        <v>1268</v>
      </c>
      <c r="K3439" s="20" t="s">
        <v>205</v>
      </c>
      <c r="L3439" s="20" t="s">
        <v>1966</v>
      </c>
      <c r="M3439" s="20">
        <v>1598</v>
      </c>
      <c r="N3439" s="20">
        <v>1598</v>
      </c>
      <c r="O3439" s="20" t="s">
        <v>927</v>
      </c>
      <c r="P3439" s="20" t="s">
        <v>50</v>
      </c>
      <c r="Q3439" s="28"/>
      <c r="R3439" s="21" t="s">
        <v>104</v>
      </c>
      <c r="S3439" s="21"/>
      <c r="T3439" s="21" t="s">
        <v>53</v>
      </c>
      <c r="U3439" s="21" t="s">
        <v>206</v>
      </c>
      <c r="V3439" s="46">
        <v>1</v>
      </c>
      <c r="W3439" s="26">
        <f t="shared" si="2471"/>
        <v>1</v>
      </c>
      <c r="X3439" s="26">
        <f t="shared" si="2472"/>
        <v>1</v>
      </c>
      <c r="Y3439" s="21">
        <v>50</v>
      </c>
      <c r="Z3439" s="22">
        <f t="shared" si="2436"/>
        <v>1598</v>
      </c>
      <c r="AA3439" s="20" t="s">
        <v>3440</v>
      </c>
      <c r="AB3439" s="22"/>
      <c r="AC3439" s="22">
        <v>1</v>
      </c>
      <c r="AD3439" s="22"/>
      <c r="AE3439" s="22">
        <f t="shared" si="2482"/>
        <v>1598</v>
      </c>
      <c r="AF3439" s="22">
        <f t="shared" si="2473"/>
        <v>1598</v>
      </c>
      <c r="AG3439" s="20">
        <f t="shared" si="2485"/>
        <v>1598</v>
      </c>
      <c r="AH3439" s="20" t="str">
        <f>VLOOKUP(U3439,[1]提成计算!B:I,8,FALSE)</f>
        <v xml:space="preserve"> </v>
      </c>
      <c r="AI3439" s="20"/>
      <c r="AJ3439" s="22"/>
      <c r="AK3439" s="22"/>
      <c r="AM3439" s="22"/>
      <c r="AN3439" s="22"/>
      <c r="AO3439" s="22" t="s">
        <v>3441</v>
      </c>
      <c r="AP3439" s="22" t="s">
        <v>1301</v>
      </c>
      <c r="AS3439" s="20"/>
      <c r="AT3439" s="20"/>
      <c r="AU3439" s="20"/>
    </row>
    <row r="3440" spans="1:47" x14ac:dyDescent="0.15">
      <c r="A3440" s="21" t="s">
        <v>1273</v>
      </c>
      <c r="B3440" s="20" t="s">
        <v>918</v>
      </c>
      <c r="C3440" s="20" t="s">
        <v>1050</v>
      </c>
      <c r="D3440" s="20" t="s">
        <v>1070</v>
      </c>
      <c r="E3440" s="20" t="s">
        <v>1302</v>
      </c>
      <c r="F3440" s="20" t="s">
        <v>1250</v>
      </c>
      <c r="G3440" s="20" t="s">
        <v>4602</v>
      </c>
      <c r="H3440" s="20"/>
      <c r="I3440" s="20">
        <v>13829168562</v>
      </c>
      <c r="J3440" s="20" t="s">
        <v>924</v>
      </c>
      <c r="K3440" s="20" t="s">
        <v>1073</v>
      </c>
      <c r="L3440" s="20" t="s">
        <v>2157</v>
      </c>
      <c r="M3440" s="20">
        <v>1498</v>
      </c>
      <c r="N3440" s="20">
        <v>1498</v>
      </c>
      <c r="O3440" s="20" t="s">
        <v>927</v>
      </c>
      <c r="P3440" s="20" t="s">
        <v>50</v>
      </c>
      <c r="Q3440" s="28"/>
      <c r="R3440" s="21" t="s">
        <v>104</v>
      </c>
      <c r="S3440" s="25" t="s">
        <v>1304</v>
      </c>
      <c r="T3440" s="21" t="s">
        <v>3727</v>
      </c>
      <c r="U3440" s="21"/>
      <c r="V3440" s="46">
        <v>1</v>
      </c>
      <c r="W3440" s="26">
        <f t="shared" si="2471"/>
        <v>1</v>
      </c>
      <c r="Y3440" s="21">
        <v>50</v>
      </c>
      <c r="Z3440" s="22">
        <f t="shared" si="2436"/>
        <v>1498</v>
      </c>
      <c r="AA3440" s="20" t="s">
        <v>3440</v>
      </c>
      <c r="AB3440" s="22"/>
      <c r="AC3440" s="22">
        <v>1</v>
      </c>
      <c r="AD3440" s="22"/>
      <c r="AE3440" s="22">
        <f t="shared" si="2482"/>
        <v>1498</v>
      </c>
      <c r="AF3440" s="22">
        <f t="shared" si="2473"/>
        <v>1498</v>
      </c>
      <c r="AG3440" s="20"/>
      <c r="AH3440" s="22"/>
      <c r="AI3440" s="22"/>
      <c r="AJ3440" s="22">
        <f t="shared" ref="AJ3440:AJ3443" si="2486">N3440</f>
        <v>1498</v>
      </c>
      <c r="AK3440" s="22">
        <f>IF(O3440="(传统)XDSL",VLOOKUP(S3440,[1]续费率明细!C:I,7,FALSE)*1,IF(O3440="GPON+XDSL",VLOOKUP(S3440,[1]续费率明细!C:I,7,FALSE)*1,VLOOKUP(S3440,[1]续费率明细!C:I,5,FALSE)*1))</f>
        <v>-40</v>
      </c>
      <c r="AL3440" s="22" t="s">
        <v>1309</v>
      </c>
      <c r="AM3440" s="22"/>
      <c r="AN3440" s="22"/>
      <c r="AO3440" s="22" t="s">
        <v>2216</v>
      </c>
      <c r="AP3440" s="22" t="s">
        <v>1301</v>
      </c>
      <c r="AS3440" s="20"/>
      <c r="AT3440" s="20"/>
      <c r="AU3440" s="20"/>
    </row>
    <row r="3441" spans="1:47" x14ac:dyDescent="0.15">
      <c r="A3441" s="21" t="s">
        <v>1273</v>
      </c>
      <c r="B3441" s="20" t="s">
        <v>918</v>
      </c>
      <c r="C3441" s="20" t="s">
        <v>1050</v>
      </c>
      <c r="D3441" s="20" t="s">
        <v>1078</v>
      </c>
      <c r="E3441" s="20" t="s">
        <v>1084</v>
      </c>
      <c r="F3441" s="20" t="s">
        <v>1250</v>
      </c>
      <c r="G3441" s="20" t="s">
        <v>4603</v>
      </c>
      <c r="H3441" s="20"/>
      <c r="I3441" s="20">
        <v>15916942994</v>
      </c>
      <c r="J3441" s="20" t="s">
        <v>924</v>
      </c>
      <c r="K3441" s="20" t="s">
        <v>3840</v>
      </c>
      <c r="L3441" s="20" t="s">
        <v>2501</v>
      </c>
      <c r="M3441" s="20">
        <v>240</v>
      </c>
      <c r="N3441" s="20">
        <v>240</v>
      </c>
      <c r="O3441" s="20" t="s">
        <v>927</v>
      </c>
      <c r="P3441" s="20" t="s">
        <v>50</v>
      </c>
      <c r="Q3441" s="28"/>
      <c r="R3441" s="22" t="s">
        <v>1082</v>
      </c>
      <c r="T3441" s="21" t="s">
        <v>948</v>
      </c>
      <c r="U3441" s="22" t="s">
        <v>1082</v>
      </c>
      <c r="V3441" s="46">
        <f>3/12</f>
        <v>0.25</v>
      </c>
      <c r="W3441" s="26">
        <f t="shared" si="2471"/>
        <v>0.25</v>
      </c>
      <c r="Y3441" s="21">
        <v>4</v>
      </c>
      <c r="Z3441" s="22">
        <f t="shared" si="2436"/>
        <v>240</v>
      </c>
      <c r="AA3441" s="20" t="s">
        <v>3440</v>
      </c>
      <c r="AB3441" s="22">
        <v>1</v>
      </c>
      <c r="AC3441" s="22"/>
      <c r="AD3441" s="22">
        <f>N3441</f>
        <v>240</v>
      </c>
      <c r="AE3441" s="22"/>
      <c r="AF3441" s="22">
        <f t="shared" si="2473"/>
        <v>240</v>
      </c>
      <c r="AG3441" s="20"/>
      <c r="AH3441" s="22"/>
      <c r="AI3441" s="22"/>
      <c r="AJ3441" s="22">
        <f t="shared" si="2486"/>
        <v>240</v>
      </c>
      <c r="AK3441" s="22">
        <f>IF(O3441="(传统)XDSL",VLOOKUP(U3441,[2]自营续费率!B:G,6,FALSE)*1,IF(O3441="GPON+XDSL",VLOOKUP(U3441,[2]自营续费率!B:G,6,FALSE)*1,VLOOKUP(U3441,[2]自营续费率!B:G,4,FALSE)*1))</f>
        <v>-40</v>
      </c>
      <c r="AL3441" s="22" t="s">
        <v>1309</v>
      </c>
      <c r="AM3441" s="22"/>
      <c r="AN3441" s="22"/>
      <c r="AO3441" s="22" t="s">
        <v>2216</v>
      </c>
      <c r="AP3441" s="22" t="s">
        <v>2982</v>
      </c>
      <c r="AS3441" s="20">
        <f>IF(Y3441&gt;=10,VLOOKUP(U3441,[2]自营提成!C:Z,6,FALSE),VLOOKUP(U3441,[2]自营提成!C:Z,5,FALSE))</f>
        <v>7.0000000000000007E-2</v>
      </c>
      <c r="AT3441" s="20">
        <f t="shared" ref="AT3441:AT3443" si="2487">IF(AD3441*AS3441&gt;0,AD3441*AS3441,AE3441*AS3441)</f>
        <v>16.8</v>
      </c>
      <c r="AU3441" s="20">
        <f>IF(AND(AK3441&lt;0,AK3441+AT3441&lt;0),-AT3441,AK3441)</f>
        <v>-16.8</v>
      </c>
    </row>
    <row r="3442" spans="1:47" x14ac:dyDescent="0.15">
      <c r="A3442" s="21" t="s">
        <v>1273</v>
      </c>
      <c r="B3442" s="20" t="s">
        <v>918</v>
      </c>
      <c r="C3442" s="20" t="s">
        <v>1050</v>
      </c>
      <c r="D3442" s="20" t="s">
        <v>1070</v>
      </c>
      <c r="E3442" s="20" t="s">
        <v>1606</v>
      </c>
      <c r="F3442" s="20" t="s">
        <v>1250</v>
      </c>
      <c r="G3442" s="20" t="s">
        <v>4604</v>
      </c>
      <c r="H3442" s="20"/>
      <c r="I3442" s="20">
        <v>13612754115</v>
      </c>
      <c r="J3442" s="20" t="s">
        <v>924</v>
      </c>
      <c r="K3442" s="20" t="s">
        <v>3751</v>
      </c>
      <c r="L3442" s="20" t="s">
        <v>1299</v>
      </c>
      <c r="M3442" s="20">
        <v>888</v>
      </c>
      <c r="N3442" s="20">
        <v>888</v>
      </c>
      <c r="O3442" s="20" t="s">
        <v>927</v>
      </c>
      <c r="P3442" s="20" t="s">
        <v>50</v>
      </c>
      <c r="Q3442" s="28"/>
      <c r="R3442" s="21" t="s">
        <v>104</v>
      </c>
      <c r="S3442" s="25" t="s">
        <v>1337</v>
      </c>
      <c r="T3442" s="21" t="s">
        <v>53</v>
      </c>
      <c r="U3442" s="21" t="s">
        <v>1733</v>
      </c>
      <c r="V3442" s="46">
        <v>1</v>
      </c>
      <c r="W3442" s="26">
        <f t="shared" si="2471"/>
        <v>1</v>
      </c>
      <c r="Y3442" s="21">
        <v>12</v>
      </c>
      <c r="Z3442" s="22">
        <f t="shared" si="2436"/>
        <v>888</v>
      </c>
      <c r="AA3442" s="20" t="s">
        <v>2218</v>
      </c>
      <c r="AB3442" s="22"/>
      <c r="AC3442" s="22">
        <v>1</v>
      </c>
      <c r="AD3442" s="22"/>
      <c r="AE3442" s="22">
        <f t="shared" ref="AE3442:AE3447" si="2488">N3442</f>
        <v>888</v>
      </c>
      <c r="AF3442" s="22">
        <f t="shared" si="2473"/>
        <v>888</v>
      </c>
      <c r="AG3442" s="20"/>
      <c r="AH3442" s="22"/>
      <c r="AI3442" s="22"/>
      <c r="AJ3442" s="22">
        <f t="shared" si="2486"/>
        <v>888</v>
      </c>
      <c r="AK3442" s="22">
        <f>IF(O3442="(传统)XDSL",VLOOKUP(S3442,[2]直销续费率明细!C:I,7,FALSE)*1,IF(O3442="GPON+XDSL",VLOOKUP(S3442,[2]直销续费率明细!C:I,7,FALSE)*1,VLOOKUP(S3442,[2]直销续费率明细!C:I,5,FALSE)*1))</f>
        <v>25</v>
      </c>
      <c r="AL3442" s="22" t="s">
        <v>1300</v>
      </c>
      <c r="AM3442" s="22"/>
      <c r="AN3442" s="22"/>
      <c r="AO3442" s="22" t="s">
        <v>4605</v>
      </c>
      <c r="AP3442" s="22" t="s">
        <v>1301</v>
      </c>
      <c r="AS3442" s="20">
        <f>IF(Y3442&gt;=10,VLOOKUP(U3442,[2]提成计算!B:T,19,FALSE),VLOOKUP(U3442,[2]提成计算!B:T,18,FALSE))</f>
        <v>0.09</v>
      </c>
      <c r="AT3442" s="20">
        <f t="shared" si="2487"/>
        <v>79.92</v>
      </c>
      <c r="AU3442" s="20">
        <f t="shared" ref="AU3442:AU3443" si="2489">IF(AND(AK3442&lt;0,AK3442+AT3442&lt;0),-AT3442,AK3442)</f>
        <v>25</v>
      </c>
    </row>
    <row r="3443" spans="1:47" x14ac:dyDescent="0.15">
      <c r="A3443" s="21" t="s">
        <v>1273</v>
      </c>
      <c r="B3443" s="20" t="s">
        <v>918</v>
      </c>
      <c r="C3443" s="20" t="s">
        <v>1050</v>
      </c>
      <c r="D3443" s="20" t="s">
        <v>1078</v>
      </c>
      <c r="E3443" s="20" t="s">
        <v>1079</v>
      </c>
      <c r="F3443" s="20" t="s">
        <v>1250</v>
      </c>
      <c r="G3443" s="20" t="s">
        <v>4606</v>
      </c>
      <c r="H3443" s="20"/>
      <c r="I3443" s="20">
        <v>15913819682</v>
      </c>
      <c r="J3443" s="20" t="s">
        <v>924</v>
      </c>
      <c r="K3443" s="20" t="s">
        <v>1081</v>
      </c>
      <c r="L3443" s="20" t="s">
        <v>1299</v>
      </c>
      <c r="M3443" s="20">
        <v>888</v>
      </c>
      <c r="N3443" s="20">
        <v>888</v>
      </c>
      <c r="O3443" s="20" t="s">
        <v>927</v>
      </c>
      <c r="P3443" s="20" t="s">
        <v>50</v>
      </c>
      <c r="Q3443" s="28"/>
      <c r="R3443" s="21" t="s">
        <v>1082</v>
      </c>
      <c r="S3443" s="25" t="s">
        <v>1322</v>
      </c>
      <c r="T3443" s="21" t="s">
        <v>53</v>
      </c>
      <c r="U3443" s="21" t="s">
        <v>1083</v>
      </c>
      <c r="V3443" s="46">
        <v>1</v>
      </c>
      <c r="W3443" s="26">
        <f t="shared" si="2471"/>
        <v>1</v>
      </c>
      <c r="Y3443" s="21">
        <v>12</v>
      </c>
      <c r="Z3443" s="22">
        <f t="shared" si="2436"/>
        <v>888</v>
      </c>
      <c r="AA3443" s="20" t="s">
        <v>4607</v>
      </c>
      <c r="AB3443" s="22"/>
      <c r="AC3443" s="22">
        <v>1</v>
      </c>
      <c r="AD3443" s="22"/>
      <c r="AE3443" s="22">
        <f t="shared" si="2488"/>
        <v>888</v>
      </c>
      <c r="AF3443" s="22">
        <f t="shared" si="2473"/>
        <v>888</v>
      </c>
      <c r="AG3443" s="20"/>
      <c r="AH3443" s="22"/>
      <c r="AI3443" s="22"/>
      <c r="AJ3443" s="22">
        <f t="shared" si="2486"/>
        <v>888</v>
      </c>
      <c r="AK3443" s="22">
        <f>IF(O3443="(传统)XDSL",VLOOKUP(S3443,[2]直销续费率明细!C:I,7,FALSE)*1,IF(O3443="GPON+XDSL",VLOOKUP(S3443,[2]直销续费率明细!C:I,7,FALSE)*1,VLOOKUP(S3443,[2]直销续费率明细!C:I,5,FALSE)*1))</f>
        <v>-40</v>
      </c>
      <c r="AL3443" s="22" t="s">
        <v>1309</v>
      </c>
      <c r="AM3443" s="22"/>
      <c r="AN3443" s="22"/>
      <c r="AO3443" s="22" t="s">
        <v>4605</v>
      </c>
      <c r="AP3443" s="22" t="s">
        <v>1301</v>
      </c>
      <c r="AS3443" s="20">
        <f>IF(Y3443&gt;=10,VLOOKUP(U3443,[2]提成计算!B:T,19,FALSE),VLOOKUP(U3443,[2]提成计算!B:T,18,FALSE))</f>
        <v>0.12</v>
      </c>
      <c r="AT3443" s="20">
        <f t="shared" si="2487"/>
        <v>106.56</v>
      </c>
      <c r="AU3443" s="20">
        <f t="shared" si="2489"/>
        <v>-40</v>
      </c>
    </row>
    <row r="3444" spans="1:47" x14ac:dyDescent="0.15">
      <c r="A3444" s="21" t="s">
        <v>1273</v>
      </c>
      <c r="B3444" s="20" t="s">
        <v>918</v>
      </c>
      <c r="C3444" s="20" t="s">
        <v>1050</v>
      </c>
      <c r="D3444" s="20" t="s">
        <v>1078</v>
      </c>
      <c r="E3444" s="20" t="s">
        <v>1079</v>
      </c>
      <c r="F3444" s="20" t="s">
        <v>1250</v>
      </c>
      <c r="G3444" s="20" t="s">
        <v>4608</v>
      </c>
      <c r="H3444" s="20"/>
      <c r="I3444" s="20">
        <v>13926898674</v>
      </c>
      <c r="J3444" s="20" t="s">
        <v>1268</v>
      </c>
      <c r="K3444" s="20" t="s">
        <v>1081</v>
      </c>
      <c r="L3444" s="20" t="s">
        <v>1358</v>
      </c>
      <c r="M3444" s="20">
        <v>1088</v>
      </c>
      <c r="N3444" s="20">
        <v>1088</v>
      </c>
      <c r="O3444" s="20" t="s">
        <v>927</v>
      </c>
      <c r="P3444" s="20" t="s">
        <v>50</v>
      </c>
      <c r="Q3444" s="28"/>
      <c r="R3444" s="21" t="s">
        <v>1082</v>
      </c>
      <c r="S3444" s="21"/>
      <c r="T3444" s="21" t="s">
        <v>53</v>
      </c>
      <c r="U3444" s="21" t="s">
        <v>1083</v>
      </c>
      <c r="V3444" s="46">
        <v>1</v>
      </c>
      <c r="W3444" s="26">
        <f t="shared" si="2471"/>
        <v>1</v>
      </c>
      <c r="X3444" s="26">
        <f t="shared" si="2472"/>
        <v>1</v>
      </c>
      <c r="Y3444" s="21">
        <v>10</v>
      </c>
      <c r="Z3444" s="22">
        <f t="shared" si="2436"/>
        <v>1088</v>
      </c>
      <c r="AA3444" s="20" t="s">
        <v>4607</v>
      </c>
      <c r="AB3444" s="22"/>
      <c r="AC3444" s="22">
        <v>1</v>
      </c>
      <c r="AD3444" s="22"/>
      <c r="AE3444" s="22">
        <f t="shared" si="2488"/>
        <v>1088</v>
      </c>
      <c r="AF3444" s="22">
        <f t="shared" si="2473"/>
        <v>1088</v>
      </c>
      <c r="AG3444" s="20">
        <f t="shared" ref="AG3444:AG3447" si="2490">N3444</f>
        <v>1088</v>
      </c>
      <c r="AH3444" s="20" t="str">
        <f>VLOOKUP(U3444,[1]提成计算!B:I,8,FALSE)</f>
        <v xml:space="preserve"> </v>
      </c>
      <c r="AI3444" s="20"/>
      <c r="AJ3444" s="22"/>
      <c r="AK3444" s="22"/>
      <c r="AM3444" s="22"/>
      <c r="AN3444" s="22"/>
      <c r="AO3444" s="22" t="s">
        <v>4605</v>
      </c>
      <c r="AP3444" s="22" t="s">
        <v>1301</v>
      </c>
      <c r="AS3444" s="20"/>
      <c r="AT3444" s="20"/>
      <c r="AU3444" s="20"/>
    </row>
    <row r="3445" spans="1:47" x14ac:dyDescent="0.15">
      <c r="A3445" s="21" t="s">
        <v>1273</v>
      </c>
      <c r="B3445" s="20" t="s">
        <v>918</v>
      </c>
      <c r="C3445" s="20" t="s">
        <v>1050</v>
      </c>
      <c r="D3445" s="20" t="s">
        <v>1078</v>
      </c>
      <c r="E3445" s="20" t="s">
        <v>1079</v>
      </c>
      <c r="F3445" s="20" t="s">
        <v>1250</v>
      </c>
      <c r="G3445" s="20" t="s">
        <v>4609</v>
      </c>
      <c r="H3445" s="20"/>
      <c r="I3445" s="20">
        <v>13528685169</v>
      </c>
      <c r="J3445" s="20" t="s">
        <v>1268</v>
      </c>
      <c r="K3445" s="20" t="s">
        <v>1081</v>
      </c>
      <c r="L3445" s="20" t="s">
        <v>1358</v>
      </c>
      <c r="M3445" s="20">
        <v>1088</v>
      </c>
      <c r="N3445" s="20">
        <v>1088</v>
      </c>
      <c r="O3445" s="20" t="s">
        <v>927</v>
      </c>
      <c r="P3445" s="20" t="s">
        <v>50</v>
      </c>
      <c r="Q3445" s="28"/>
      <c r="R3445" s="21" t="s">
        <v>1082</v>
      </c>
      <c r="S3445" s="21"/>
      <c r="T3445" s="21" t="s">
        <v>53</v>
      </c>
      <c r="U3445" s="21" t="s">
        <v>1083</v>
      </c>
      <c r="V3445" s="46">
        <v>1</v>
      </c>
      <c r="W3445" s="26">
        <f t="shared" si="2471"/>
        <v>1</v>
      </c>
      <c r="X3445" s="26">
        <f t="shared" si="2472"/>
        <v>1</v>
      </c>
      <c r="Y3445" s="21">
        <v>10</v>
      </c>
      <c r="Z3445" s="22">
        <f t="shared" si="2436"/>
        <v>1088</v>
      </c>
      <c r="AA3445" s="20" t="s">
        <v>4607</v>
      </c>
      <c r="AB3445" s="22"/>
      <c r="AC3445" s="22">
        <v>1</v>
      </c>
      <c r="AD3445" s="22"/>
      <c r="AE3445" s="22">
        <f t="shared" si="2488"/>
        <v>1088</v>
      </c>
      <c r="AF3445" s="22">
        <f t="shared" si="2473"/>
        <v>1088</v>
      </c>
      <c r="AG3445" s="20">
        <f t="shared" si="2490"/>
        <v>1088</v>
      </c>
      <c r="AH3445" s="20" t="str">
        <f>VLOOKUP(U3445,[1]提成计算!B:I,8,FALSE)</f>
        <v xml:space="preserve"> </v>
      </c>
      <c r="AI3445" s="20"/>
      <c r="AJ3445" s="22"/>
      <c r="AK3445" s="22"/>
      <c r="AM3445" s="22"/>
      <c r="AN3445" s="22"/>
      <c r="AO3445" s="22" t="s">
        <v>4605</v>
      </c>
      <c r="AP3445" s="22" t="s">
        <v>1301</v>
      </c>
      <c r="AS3445" s="20"/>
      <c r="AT3445" s="20"/>
      <c r="AU3445" s="20"/>
    </row>
    <row r="3446" spans="1:47" x14ac:dyDescent="0.15">
      <c r="A3446" s="21" t="s">
        <v>1273</v>
      </c>
      <c r="B3446" s="20" t="s">
        <v>918</v>
      </c>
      <c r="C3446" s="20" t="s">
        <v>1050</v>
      </c>
      <c r="D3446" s="20" t="s">
        <v>1078</v>
      </c>
      <c r="E3446" s="20" t="s">
        <v>1084</v>
      </c>
      <c r="F3446" s="20" t="s">
        <v>1250</v>
      </c>
      <c r="G3446" s="20" t="s">
        <v>4610</v>
      </c>
      <c r="H3446" s="20"/>
      <c r="I3446" s="20">
        <v>13421995036</v>
      </c>
      <c r="J3446" s="20" t="s">
        <v>1268</v>
      </c>
      <c r="K3446" s="20" t="s">
        <v>1086</v>
      </c>
      <c r="L3446" s="20" t="s">
        <v>1358</v>
      </c>
      <c r="M3446" s="20">
        <v>1088</v>
      </c>
      <c r="N3446" s="20">
        <v>1088</v>
      </c>
      <c r="O3446" s="20" t="s">
        <v>927</v>
      </c>
      <c r="P3446" s="20" t="s">
        <v>50</v>
      </c>
      <c r="Q3446" s="28"/>
      <c r="R3446" s="21" t="s">
        <v>1082</v>
      </c>
      <c r="S3446" s="21"/>
      <c r="T3446" s="21" t="s">
        <v>53</v>
      </c>
      <c r="U3446" s="21" t="s">
        <v>1088</v>
      </c>
      <c r="V3446" s="46">
        <v>1</v>
      </c>
      <c r="W3446" s="26">
        <f t="shared" si="2471"/>
        <v>1</v>
      </c>
      <c r="X3446" s="26">
        <f t="shared" si="2472"/>
        <v>1</v>
      </c>
      <c r="Y3446" s="21">
        <v>10</v>
      </c>
      <c r="Z3446" s="22">
        <f t="shared" si="2436"/>
        <v>1088</v>
      </c>
      <c r="AA3446" s="20" t="s">
        <v>4607</v>
      </c>
      <c r="AB3446" s="22"/>
      <c r="AC3446" s="22">
        <v>1</v>
      </c>
      <c r="AD3446" s="22"/>
      <c r="AE3446" s="22">
        <f t="shared" si="2488"/>
        <v>1088</v>
      </c>
      <c r="AF3446" s="22">
        <f t="shared" si="2473"/>
        <v>1088</v>
      </c>
      <c r="AG3446" s="20">
        <f t="shared" si="2490"/>
        <v>1088</v>
      </c>
      <c r="AH3446" s="20" t="str">
        <f>VLOOKUP(U3446,[1]提成计算!B:I,8,FALSE)</f>
        <v xml:space="preserve"> </v>
      </c>
      <c r="AI3446" s="20"/>
      <c r="AJ3446" s="22"/>
      <c r="AK3446" s="22"/>
      <c r="AM3446" s="22"/>
      <c r="AN3446" s="22"/>
      <c r="AO3446" s="22" t="s">
        <v>4605</v>
      </c>
      <c r="AP3446" s="22" t="s">
        <v>1301</v>
      </c>
      <c r="AS3446" s="20"/>
      <c r="AT3446" s="20"/>
      <c r="AU3446" s="20"/>
    </row>
    <row r="3447" spans="1:47" x14ac:dyDescent="0.15">
      <c r="A3447" s="21" t="s">
        <v>1273</v>
      </c>
      <c r="B3447" s="20" t="s">
        <v>918</v>
      </c>
      <c r="C3447" s="20" t="s">
        <v>1050</v>
      </c>
      <c r="D3447" s="20" t="s">
        <v>1078</v>
      </c>
      <c r="E3447" s="20" t="s">
        <v>1079</v>
      </c>
      <c r="F3447" s="20" t="s">
        <v>1250</v>
      </c>
      <c r="G3447" s="20" t="s">
        <v>4611</v>
      </c>
      <c r="H3447" s="20"/>
      <c r="I3447" s="20">
        <v>15017099359</v>
      </c>
      <c r="J3447" s="20" t="s">
        <v>1268</v>
      </c>
      <c r="K3447" s="20" t="s">
        <v>1081</v>
      </c>
      <c r="L3447" s="20" t="s">
        <v>1358</v>
      </c>
      <c r="M3447" s="20">
        <v>1088</v>
      </c>
      <c r="N3447" s="20">
        <v>1088</v>
      </c>
      <c r="O3447" s="20" t="s">
        <v>927</v>
      </c>
      <c r="P3447" s="20" t="s">
        <v>50</v>
      </c>
      <c r="Q3447" s="28"/>
      <c r="R3447" s="21" t="s">
        <v>1082</v>
      </c>
      <c r="S3447" s="21"/>
      <c r="T3447" s="21" t="s">
        <v>53</v>
      </c>
      <c r="U3447" s="21" t="s">
        <v>1083</v>
      </c>
      <c r="V3447" s="46">
        <v>1</v>
      </c>
      <c r="W3447" s="26">
        <f t="shared" si="2471"/>
        <v>1</v>
      </c>
      <c r="X3447" s="26">
        <f t="shared" si="2472"/>
        <v>1</v>
      </c>
      <c r="Y3447" s="21">
        <v>10</v>
      </c>
      <c r="Z3447" s="22">
        <f t="shared" si="2436"/>
        <v>1088</v>
      </c>
      <c r="AA3447" s="20" t="s">
        <v>4607</v>
      </c>
      <c r="AB3447" s="22"/>
      <c r="AC3447" s="22">
        <v>1</v>
      </c>
      <c r="AD3447" s="22"/>
      <c r="AE3447" s="22">
        <f t="shared" si="2488"/>
        <v>1088</v>
      </c>
      <c r="AF3447" s="22">
        <f t="shared" si="2473"/>
        <v>1088</v>
      </c>
      <c r="AG3447" s="20">
        <f t="shared" si="2490"/>
        <v>1088</v>
      </c>
      <c r="AH3447" s="20" t="str">
        <f>VLOOKUP(U3447,[1]提成计算!B:I,8,FALSE)</f>
        <v xml:space="preserve"> </v>
      </c>
      <c r="AI3447" s="20"/>
      <c r="AJ3447" s="22"/>
      <c r="AK3447" s="22"/>
      <c r="AM3447" s="22"/>
      <c r="AN3447" s="22"/>
      <c r="AO3447" s="22" t="s">
        <v>4605</v>
      </c>
      <c r="AP3447" s="22" t="s">
        <v>1301</v>
      </c>
      <c r="AS3447" s="20"/>
      <c r="AT3447" s="20"/>
      <c r="AU3447" s="20"/>
    </row>
    <row r="3448" spans="1:47" x14ac:dyDescent="0.15">
      <c r="A3448" s="21" t="s">
        <v>1273</v>
      </c>
      <c r="B3448" s="20" t="s">
        <v>918</v>
      </c>
      <c r="C3448" s="20" t="s">
        <v>1050</v>
      </c>
      <c r="D3448" s="20" t="s">
        <v>1078</v>
      </c>
      <c r="E3448" s="20" t="s">
        <v>1079</v>
      </c>
      <c r="F3448" s="20" t="s">
        <v>1250</v>
      </c>
      <c r="G3448" s="20" t="s">
        <v>4612</v>
      </c>
      <c r="H3448" s="20"/>
      <c r="I3448" s="20">
        <v>13612755499</v>
      </c>
      <c r="J3448" s="20" t="s">
        <v>924</v>
      </c>
      <c r="K3448" s="20" t="s">
        <v>1081</v>
      </c>
      <c r="L3448" s="20" t="s">
        <v>2119</v>
      </c>
      <c r="M3448" s="20">
        <v>768</v>
      </c>
      <c r="N3448" s="20">
        <v>768</v>
      </c>
      <c r="O3448" s="20" t="s">
        <v>927</v>
      </c>
      <c r="P3448" s="20" t="s">
        <v>50</v>
      </c>
      <c r="Q3448" s="28"/>
      <c r="R3448" s="21" t="s">
        <v>1082</v>
      </c>
      <c r="S3448" s="25" t="s">
        <v>1322</v>
      </c>
      <c r="T3448" s="21" t="s">
        <v>53</v>
      </c>
      <c r="U3448" s="21" t="s">
        <v>1083</v>
      </c>
      <c r="V3448" s="46">
        <v>1</v>
      </c>
      <c r="W3448" s="26">
        <f t="shared" si="2471"/>
        <v>1</v>
      </c>
      <c r="Y3448" s="21">
        <v>4</v>
      </c>
      <c r="Z3448" s="22">
        <f t="shared" si="2436"/>
        <v>768</v>
      </c>
      <c r="AA3448" s="20" t="s">
        <v>4607</v>
      </c>
      <c r="AB3448" s="22">
        <v>1</v>
      </c>
      <c r="AC3448" s="22"/>
      <c r="AD3448" s="22">
        <f t="shared" ref="AD3448:AD3449" si="2491">N3448</f>
        <v>768</v>
      </c>
      <c r="AE3448" s="22"/>
      <c r="AF3448" s="22">
        <f t="shared" si="2473"/>
        <v>768</v>
      </c>
      <c r="AG3448" s="20"/>
      <c r="AH3448" s="22"/>
      <c r="AI3448" s="22"/>
      <c r="AJ3448" s="22">
        <f t="shared" ref="AJ3448:AJ3450" si="2492">N3448</f>
        <v>768</v>
      </c>
      <c r="AK3448" s="22">
        <f>IF(O3448="(传统)XDSL",VLOOKUP(S3448,[2]直销续费率明细!C:I,7,FALSE)*1,IF(O3448="GPON+XDSL",VLOOKUP(S3448,[2]直销续费率明细!C:I,7,FALSE)*1,VLOOKUP(S3448,[2]直销续费率明细!C:I,5,FALSE)*1))</f>
        <v>-40</v>
      </c>
      <c r="AL3448" s="22" t="s">
        <v>1309</v>
      </c>
      <c r="AM3448" s="22"/>
      <c r="AN3448" s="22"/>
      <c r="AO3448" s="22" t="s">
        <v>4605</v>
      </c>
      <c r="AP3448" s="22" t="s">
        <v>1301</v>
      </c>
      <c r="AS3448" s="20">
        <f>IF(Y3448&gt;=10,VLOOKUP(U3448,[2]提成计算!B:T,19,FALSE),VLOOKUP(U3448,[2]提成计算!B:T,18,FALSE))</f>
        <v>0.08</v>
      </c>
      <c r="AT3448" s="20">
        <f t="shared" ref="AT3448" si="2493">IF(AD3448*AS3448&gt;0,AD3448*AS3448,AE3448*AS3448)</f>
        <v>61.44</v>
      </c>
      <c r="AU3448" s="20">
        <f t="shared" ref="AU3448" si="2494">IF(AND(AK3448&lt;0,AK3448+AT3448&lt;0),-AT3448,AK3448)</f>
        <v>-40</v>
      </c>
    </row>
    <row r="3449" spans="1:47" x14ac:dyDescent="0.15">
      <c r="A3449" s="21" t="s">
        <v>1273</v>
      </c>
      <c r="B3449" s="20" t="s">
        <v>918</v>
      </c>
      <c r="C3449" s="20" t="s">
        <v>1050</v>
      </c>
      <c r="D3449" s="20" t="s">
        <v>1051</v>
      </c>
      <c r="E3449" s="20" t="s">
        <v>1815</v>
      </c>
      <c r="F3449" s="20" t="s">
        <v>1250</v>
      </c>
      <c r="G3449" s="20" t="s">
        <v>4613</v>
      </c>
      <c r="H3449" s="20"/>
      <c r="I3449" s="20">
        <v>13713149510</v>
      </c>
      <c r="J3449" s="20" t="s">
        <v>924</v>
      </c>
      <c r="K3449" s="20" t="s">
        <v>3825</v>
      </c>
      <c r="L3449" s="20" t="s">
        <v>2228</v>
      </c>
      <c r="M3449" s="20">
        <v>100</v>
      </c>
      <c r="N3449" s="20">
        <v>100</v>
      </c>
      <c r="O3449" s="20" t="s">
        <v>1262</v>
      </c>
      <c r="P3449" s="20" t="s">
        <v>50</v>
      </c>
      <c r="Q3449" s="28"/>
      <c r="R3449" s="22" t="s">
        <v>221</v>
      </c>
      <c r="T3449" s="21" t="s">
        <v>4614</v>
      </c>
      <c r="U3449" s="22" t="s">
        <v>221</v>
      </c>
      <c r="V3449" s="26">
        <f>1/12</f>
        <v>8.3333333333333329E-2</v>
      </c>
      <c r="W3449" s="26">
        <f t="shared" si="2471"/>
        <v>8.3333333333333329E-2</v>
      </c>
      <c r="Y3449" s="21">
        <v>4</v>
      </c>
      <c r="Z3449" s="22">
        <f t="shared" si="2436"/>
        <v>100</v>
      </c>
      <c r="AA3449" s="20" t="s">
        <v>4607</v>
      </c>
      <c r="AB3449" s="22">
        <v>1</v>
      </c>
      <c r="AC3449" s="22"/>
      <c r="AD3449" s="22">
        <f t="shared" si="2491"/>
        <v>100</v>
      </c>
      <c r="AE3449" s="22"/>
      <c r="AF3449" s="22">
        <f t="shared" si="2473"/>
        <v>100</v>
      </c>
      <c r="AG3449" s="20"/>
      <c r="AH3449" s="22"/>
      <c r="AI3449" s="22"/>
      <c r="AJ3449" s="22">
        <f t="shared" si="2492"/>
        <v>100</v>
      </c>
      <c r="AK3449" s="22"/>
      <c r="AL3449" s="22" t="s">
        <v>1871</v>
      </c>
      <c r="AM3449" s="22"/>
      <c r="AN3449" s="22"/>
      <c r="AO3449" s="22" t="s">
        <v>4605</v>
      </c>
      <c r="AP3449" s="22" t="s">
        <v>4615</v>
      </c>
      <c r="AS3449" s="20"/>
      <c r="AT3449" s="20"/>
      <c r="AU3449" s="20"/>
    </row>
    <row r="3450" spans="1:47" x14ac:dyDescent="0.15">
      <c r="A3450" s="21" t="s">
        <v>1273</v>
      </c>
      <c r="B3450" s="20" t="s">
        <v>918</v>
      </c>
      <c r="C3450" s="20" t="s">
        <v>1050</v>
      </c>
      <c r="D3450" s="20" t="s">
        <v>1065</v>
      </c>
      <c r="E3450" s="20" t="s">
        <v>1552</v>
      </c>
      <c r="F3450" s="20" t="s">
        <v>1250</v>
      </c>
      <c r="G3450" s="20" t="s">
        <v>4616</v>
      </c>
      <c r="H3450" s="20"/>
      <c r="I3450" s="20">
        <v>15999913660</v>
      </c>
      <c r="J3450" s="20" t="s">
        <v>924</v>
      </c>
      <c r="K3450" s="20" t="s">
        <v>124</v>
      </c>
      <c r="L3450" s="20" t="s">
        <v>1299</v>
      </c>
      <c r="M3450" s="20">
        <v>888</v>
      </c>
      <c r="N3450" s="20">
        <v>888</v>
      </c>
      <c r="O3450" s="20" t="s">
        <v>927</v>
      </c>
      <c r="P3450" s="20" t="s">
        <v>50</v>
      </c>
      <c r="Q3450" s="28"/>
      <c r="R3450" s="21" t="s">
        <v>69</v>
      </c>
      <c r="S3450" s="25" t="s">
        <v>1705</v>
      </c>
      <c r="T3450" s="21" t="s">
        <v>53</v>
      </c>
      <c r="U3450" s="21" t="s">
        <v>125</v>
      </c>
      <c r="V3450" s="46">
        <v>1</v>
      </c>
      <c r="W3450" s="26">
        <f t="shared" si="2471"/>
        <v>1</v>
      </c>
      <c r="Y3450" s="21">
        <v>12</v>
      </c>
      <c r="Z3450" s="22">
        <f t="shared" si="2436"/>
        <v>888</v>
      </c>
      <c r="AA3450" s="20" t="s">
        <v>4607</v>
      </c>
      <c r="AB3450" s="22"/>
      <c r="AC3450" s="22">
        <v>1</v>
      </c>
      <c r="AD3450" s="22"/>
      <c r="AE3450" s="22">
        <f>N3450</f>
        <v>888</v>
      </c>
      <c r="AF3450" s="22">
        <f t="shared" si="2473"/>
        <v>888</v>
      </c>
      <c r="AG3450" s="20"/>
      <c r="AH3450" s="22"/>
      <c r="AI3450" s="22"/>
      <c r="AJ3450" s="22">
        <f t="shared" si="2492"/>
        <v>888</v>
      </c>
      <c r="AK3450" s="22">
        <f>IF(O3450="(传统)XDSL",VLOOKUP(S3450,[2]直销续费率明细!C:I,7,FALSE)*1,IF(O3450="GPON+XDSL",VLOOKUP(S3450,[2]直销续费率明细!C:I,7,FALSE)*1,VLOOKUP(S3450,[2]直销续费率明细!C:I,5,FALSE)*1))</f>
        <v>-40</v>
      </c>
      <c r="AL3450" s="22" t="s">
        <v>1300</v>
      </c>
      <c r="AM3450" s="22"/>
      <c r="AN3450" s="22"/>
      <c r="AO3450" s="22" t="s">
        <v>4605</v>
      </c>
      <c r="AP3450" s="22" t="s">
        <v>1301</v>
      </c>
      <c r="AS3450" s="20">
        <f>IF(Y3450&gt;=10,VLOOKUP(U3450,[2]提成计算!B:T,19,FALSE),VLOOKUP(U3450,[2]提成计算!B:T,18,FALSE))</f>
        <v>0.09</v>
      </c>
      <c r="AT3450" s="20">
        <f t="shared" ref="AT3450" si="2495">IF(AD3450*AS3450&gt;0,AD3450*AS3450,AE3450*AS3450)</f>
        <v>79.92</v>
      </c>
      <c r="AU3450" s="20">
        <f t="shared" ref="AU3450" si="2496">IF(AND(AK3450&lt;0,AK3450+AT3450&lt;0),-AT3450,AK3450)</f>
        <v>-40</v>
      </c>
    </row>
    <row r="3451" spans="1:47" x14ac:dyDescent="0.15">
      <c r="A3451" s="21" t="s">
        <v>1273</v>
      </c>
      <c r="B3451" s="20" t="s">
        <v>918</v>
      </c>
      <c r="C3451" s="20" t="s">
        <v>1050</v>
      </c>
      <c r="D3451" s="20" t="s">
        <v>1051</v>
      </c>
      <c r="E3451" s="20" t="s">
        <v>1492</v>
      </c>
      <c r="F3451" s="20" t="s">
        <v>1250</v>
      </c>
      <c r="G3451" s="20" t="s">
        <v>4617</v>
      </c>
      <c r="H3451" s="20"/>
      <c r="I3451" s="20">
        <v>15813728723</v>
      </c>
      <c r="J3451" s="20" t="s">
        <v>1268</v>
      </c>
      <c r="K3451" s="20" t="s">
        <v>896</v>
      </c>
      <c r="L3451" s="20" t="s">
        <v>1939</v>
      </c>
      <c r="M3451" s="20">
        <v>680</v>
      </c>
      <c r="N3451" s="20">
        <v>680</v>
      </c>
      <c r="O3451" s="20" t="s">
        <v>1262</v>
      </c>
      <c r="P3451" s="20" t="s">
        <v>50</v>
      </c>
      <c r="Q3451" s="28"/>
      <c r="R3451" s="21" t="s">
        <v>121</v>
      </c>
      <c r="S3451" s="21"/>
      <c r="T3451" s="21" t="s">
        <v>53</v>
      </c>
      <c r="U3451" s="21" t="s">
        <v>897</v>
      </c>
      <c r="V3451" s="46">
        <v>1</v>
      </c>
      <c r="W3451" s="26">
        <f t="shared" si="2471"/>
        <v>1</v>
      </c>
      <c r="X3451" s="26">
        <f t="shared" si="2472"/>
        <v>1</v>
      </c>
      <c r="Y3451" s="21">
        <v>4</v>
      </c>
      <c r="Z3451" s="22">
        <f t="shared" si="2436"/>
        <v>680</v>
      </c>
      <c r="AA3451" s="20" t="s">
        <v>4607</v>
      </c>
      <c r="AB3451" s="22">
        <v>1</v>
      </c>
      <c r="AC3451" s="22"/>
      <c r="AD3451" s="22">
        <f>N3451</f>
        <v>680</v>
      </c>
      <c r="AE3451" s="22"/>
      <c r="AF3451" s="22">
        <f t="shared" si="2473"/>
        <v>680</v>
      </c>
      <c r="AG3451" s="20">
        <f>N3451</f>
        <v>680</v>
      </c>
      <c r="AH3451" s="20" t="str">
        <f>VLOOKUP(U3451,[1]提成计算!B:I,8,FALSE)</f>
        <v xml:space="preserve"> </v>
      </c>
      <c r="AI3451" s="20"/>
      <c r="AJ3451" s="22"/>
      <c r="AK3451" s="22"/>
      <c r="AM3451" s="22"/>
      <c r="AN3451" s="22"/>
      <c r="AO3451" s="22" t="s">
        <v>4605</v>
      </c>
      <c r="AP3451" s="22" t="s">
        <v>1301</v>
      </c>
      <c r="AS3451" s="20"/>
      <c r="AT3451" s="20"/>
      <c r="AU3451" s="20"/>
    </row>
    <row r="3452" spans="1:47" x14ac:dyDescent="0.15">
      <c r="A3452" s="21" t="s">
        <v>1273</v>
      </c>
      <c r="B3452" s="20" t="s">
        <v>918</v>
      </c>
      <c r="C3452" s="20" t="s">
        <v>1050</v>
      </c>
      <c r="D3452" s="20" t="s">
        <v>1062</v>
      </c>
      <c r="E3452" s="20" t="s">
        <v>3803</v>
      </c>
      <c r="F3452" s="20" t="s">
        <v>1250</v>
      </c>
      <c r="G3452" s="20" t="s">
        <v>4618</v>
      </c>
      <c r="H3452" s="20"/>
      <c r="I3452" s="20">
        <v>13790618059</v>
      </c>
      <c r="J3452" s="20" t="s">
        <v>924</v>
      </c>
      <c r="K3452" s="20" t="s">
        <v>3805</v>
      </c>
      <c r="L3452" s="20" t="s">
        <v>1299</v>
      </c>
      <c r="M3452" s="20">
        <v>888</v>
      </c>
      <c r="N3452" s="20">
        <v>888</v>
      </c>
      <c r="O3452" s="20" t="s">
        <v>927</v>
      </c>
      <c r="P3452" s="20" t="s">
        <v>50</v>
      </c>
      <c r="Q3452" s="28"/>
      <c r="R3452" s="21" t="s">
        <v>69</v>
      </c>
      <c r="S3452" s="25" t="s">
        <v>3922</v>
      </c>
      <c r="T3452" s="21" t="s">
        <v>53</v>
      </c>
      <c r="U3452" s="21" t="s">
        <v>3806</v>
      </c>
      <c r="V3452" s="46">
        <v>1</v>
      </c>
      <c r="W3452" s="26">
        <f t="shared" si="2471"/>
        <v>1</v>
      </c>
      <c r="Y3452" s="21">
        <v>12</v>
      </c>
      <c r="Z3452" s="22">
        <f t="shared" si="2436"/>
        <v>888</v>
      </c>
      <c r="AA3452" s="20" t="s">
        <v>4607</v>
      </c>
      <c r="AB3452" s="22"/>
      <c r="AC3452" s="22">
        <v>1</v>
      </c>
      <c r="AD3452" s="22"/>
      <c r="AE3452" s="22">
        <f t="shared" ref="AE3452:AE3461" si="2497">N3452</f>
        <v>888</v>
      </c>
      <c r="AF3452" s="22">
        <f t="shared" si="2473"/>
        <v>888</v>
      </c>
      <c r="AG3452" s="20"/>
      <c r="AH3452" s="22"/>
      <c r="AI3452" s="22"/>
      <c r="AJ3452" s="22">
        <f>N3452</f>
        <v>888</v>
      </c>
      <c r="AK3452" s="22">
        <f>IF(O3452="(传统)XDSL",VLOOKUP(S3452,[2]直销续费率明细!C:I,7,FALSE)*1,IF(O3452="GPON+XDSL",VLOOKUP(S3452,[2]直销续费率明细!C:I,7,FALSE)*1,VLOOKUP(S3452,[2]直销续费率明细!C:I,5,FALSE)*1))</f>
        <v>-40</v>
      </c>
      <c r="AL3452" s="22" t="s">
        <v>1309</v>
      </c>
      <c r="AM3452" s="22"/>
      <c r="AN3452" s="22"/>
      <c r="AO3452" s="22" t="s">
        <v>4605</v>
      </c>
      <c r="AP3452" s="22" t="s">
        <v>1301</v>
      </c>
      <c r="AS3452" s="20">
        <f>IF(Y3452&gt;=10,VLOOKUP(U3452,[2]提成计算!B:T,19,FALSE),VLOOKUP(U3452,[2]提成计算!B:T,18,FALSE))</f>
        <v>0.09</v>
      </c>
      <c r="AT3452" s="20">
        <f t="shared" ref="AT3452" si="2498">IF(AD3452*AS3452&gt;0,AD3452*AS3452,AE3452*AS3452)</f>
        <v>79.92</v>
      </c>
      <c r="AU3452" s="20">
        <f t="shared" ref="AU3452" si="2499">IF(AND(AK3452&lt;0,AK3452+AT3452&lt;0),-AT3452,AK3452)</f>
        <v>-40</v>
      </c>
    </row>
    <row r="3453" spans="1:47" x14ac:dyDescent="0.15">
      <c r="A3453" s="21" t="s">
        <v>1273</v>
      </c>
      <c r="B3453" s="20" t="s">
        <v>918</v>
      </c>
      <c r="C3453" s="20" t="s">
        <v>1050</v>
      </c>
      <c r="D3453" s="20" t="s">
        <v>1078</v>
      </c>
      <c r="E3453" s="20" t="s">
        <v>1084</v>
      </c>
      <c r="F3453" s="20" t="s">
        <v>1250</v>
      </c>
      <c r="G3453" s="20" t="s">
        <v>4619</v>
      </c>
      <c r="H3453" s="20"/>
      <c r="I3453" s="20">
        <v>15118415117</v>
      </c>
      <c r="J3453" s="20" t="s">
        <v>1268</v>
      </c>
      <c r="K3453" s="20" t="s">
        <v>1086</v>
      </c>
      <c r="L3453" s="20" t="s">
        <v>1358</v>
      </c>
      <c r="M3453" s="20">
        <v>1088</v>
      </c>
      <c r="N3453" s="20">
        <v>1088</v>
      </c>
      <c r="O3453" s="20" t="s">
        <v>927</v>
      </c>
      <c r="P3453" s="20" t="s">
        <v>50</v>
      </c>
      <c r="Q3453" s="28"/>
      <c r="R3453" s="21" t="s">
        <v>1082</v>
      </c>
      <c r="S3453" s="21"/>
      <c r="T3453" s="21" t="s">
        <v>53</v>
      </c>
      <c r="U3453" s="21" t="s">
        <v>1088</v>
      </c>
      <c r="V3453" s="46">
        <v>1</v>
      </c>
      <c r="W3453" s="26">
        <f t="shared" si="2471"/>
        <v>1</v>
      </c>
      <c r="X3453" s="26">
        <f t="shared" si="2472"/>
        <v>1</v>
      </c>
      <c r="Y3453" s="21">
        <v>10</v>
      </c>
      <c r="Z3453" s="22">
        <f t="shared" si="2436"/>
        <v>1088</v>
      </c>
      <c r="AA3453" s="20" t="s">
        <v>4607</v>
      </c>
      <c r="AB3453" s="22"/>
      <c r="AC3453" s="22">
        <v>1</v>
      </c>
      <c r="AD3453" s="22"/>
      <c r="AE3453" s="22">
        <f t="shared" si="2497"/>
        <v>1088</v>
      </c>
      <c r="AF3453" s="22">
        <f t="shared" si="2473"/>
        <v>1088</v>
      </c>
      <c r="AG3453" s="20">
        <f>N3453</f>
        <v>1088</v>
      </c>
      <c r="AH3453" s="20" t="str">
        <f>VLOOKUP(U3453,[1]提成计算!B:I,8,FALSE)</f>
        <v xml:space="preserve"> </v>
      </c>
      <c r="AI3453" s="20"/>
      <c r="AJ3453" s="22"/>
      <c r="AK3453" s="22"/>
      <c r="AM3453" s="22"/>
      <c r="AN3453" s="22"/>
      <c r="AO3453" s="22" t="s">
        <v>4605</v>
      </c>
      <c r="AP3453" s="22" t="s">
        <v>1301</v>
      </c>
      <c r="AS3453" s="20"/>
      <c r="AT3453" s="20"/>
      <c r="AU3453" s="20"/>
    </row>
    <row r="3454" spans="1:47" x14ac:dyDescent="0.15">
      <c r="A3454" s="21" t="s">
        <v>1273</v>
      </c>
      <c r="B3454" s="20" t="s">
        <v>918</v>
      </c>
      <c r="C3454" s="20" t="s">
        <v>1050</v>
      </c>
      <c r="D3454" s="20" t="s">
        <v>1065</v>
      </c>
      <c r="E3454" s="20" t="s">
        <v>1066</v>
      </c>
      <c r="F3454" s="20" t="s">
        <v>1250</v>
      </c>
      <c r="G3454" s="20" t="s">
        <v>4620</v>
      </c>
      <c r="H3454" s="20"/>
      <c r="I3454" s="20">
        <v>13712960242</v>
      </c>
      <c r="J3454" s="20" t="s">
        <v>924</v>
      </c>
      <c r="K3454" s="20" t="s">
        <v>3739</v>
      </c>
      <c r="L3454" s="20" t="s">
        <v>2166</v>
      </c>
      <c r="M3454" s="20">
        <v>1088</v>
      </c>
      <c r="N3454" s="20">
        <v>1088</v>
      </c>
      <c r="O3454" s="20" t="s">
        <v>927</v>
      </c>
      <c r="P3454" s="20" t="s">
        <v>50</v>
      </c>
      <c r="Q3454" s="28"/>
      <c r="R3454" s="21" t="s">
        <v>69</v>
      </c>
      <c r="S3454" s="25" t="s">
        <v>1068</v>
      </c>
      <c r="T3454" s="21" t="s">
        <v>53</v>
      </c>
      <c r="U3454" s="21" t="s">
        <v>1803</v>
      </c>
      <c r="V3454" s="46">
        <v>1</v>
      </c>
      <c r="W3454" s="26">
        <f t="shared" si="2471"/>
        <v>1</v>
      </c>
      <c r="Y3454" s="21">
        <v>20</v>
      </c>
      <c r="Z3454" s="22">
        <f t="shared" ref="Z3454:Z3517" si="2500">N3454</f>
        <v>1088</v>
      </c>
      <c r="AA3454" s="20" t="s">
        <v>4607</v>
      </c>
      <c r="AB3454" s="22"/>
      <c r="AC3454" s="22">
        <v>1</v>
      </c>
      <c r="AD3454" s="22"/>
      <c r="AE3454" s="22">
        <f t="shared" si="2497"/>
        <v>1088</v>
      </c>
      <c r="AF3454" s="22">
        <f t="shared" si="2473"/>
        <v>1088</v>
      </c>
      <c r="AG3454" s="20"/>
      <c r="AH3454" s="22"/>
      <c r="AI3454" s="22"/>
      <c r="AJ3454" s="22">
        <f t="shared" ref="AJ3454:AJ3460" si="2501">N3454</f>
        <v>1088</v>
      </c>
      <c r="AK3454" s="22">
        <f>IF(O3454="(传统)XDSL",VLOOKUP(S3454,[2]直销续费率明细!C:I,7,FALSE)*1,IF(O3454="GPON+XDSL",VLOOKUP(S3454,[2]直销续费率明细!C:I,7,FALSE)*1,VLOOKUP(S3454,[2]直销续费率明细!C:I,5,FALSE)*1))</f>
        <v>15</v>
      </c>
      <c r="AL3454" s="22" t="s">
        <v>1300</v>
      </c>
      <c r="AM3454" s="22"/>
      <c r="AN3454" s="22"/>
      <c r="AO3454" s="22" t="s">
        <v>4605</v>
      </c>
      <c r="AP3454" s="22" t="s">
        <v>1301</v>
      </c>
      <c r="AS3454" s="20">
        <f>IF(Y3454&gt;=10,VLOOKUP(U3454,[2]提成计算!B:T,19,FALSE),VLOOKUP(U3454,[2]提成计算!B:T,18,FALSE))</f>
        <v>0.1</v>
      </c>
      <c r="AT3454" s="20">
        <f t="shared" ref="AT3454:AT3460" si="2502">IF(AD3454*AS3454&gt;0,AD3454*AS3454,AE3454*AS3454)</f>
        <v>108.80000000000001</v>
      </c>
      <c r="AU3454" s="20">
        <f t="shared" ref="AU3454:AU3460" si="2503">IF(AND(AK3454&lt;0,AK3454+AT3454&lt;0),-AT3454,AK3454)</f>
        <v>15</v>
      </c>
    </row>
    <row r="3455" spans="1:47" x14ac:dyDescent="0.15">
      <c r="A3455" s="21" t="s">
        <v>1273</v>
      </c>
      <c r="B3455" s="20" t="s">
        <v>918</v>
      </c>
      <c r="C3455" s="20" t="s">
        <v>1050</v>
      </c>
      <c r="D3455" s="20" t="s">
        <v>1065</v>
      </c>
      <c r="E3455" s="20" t="s">
        <v>1552</v>
      </c>
      <c r="F3455" s="20" t="s">
        <v>1250</v>
      </c>
      <c r="G3455" s="20" t="s">
        <v>4621</v>
      </c>
      <c r="H3455" s="20"/>
      <c r="I3455" s="20">
        <v>13529821323</v>
      </c>
      <c r="J3455" s="20" t="s">
        <v>924</v>
      </c>
      <c r="K3455" s="20" t="s">
        <v>1092</v>
      </c>
      <c r="L3455" s="20" t="s">
        <v>1299</v>
      </c>
      <c r="M3455" s="20">
        <v>888</v>
      </c>
      <c r="N3455" s="20">
        <v>888</v>
      </c>
      <c r="O3455" s="20" t="s">
        <v>927</v>
      </c>
      <c r="P3455" s="20" t="s">
        <v>50</v>
      </c>
      <c r="Q3455" s="28"/>
      <c r="R3455" s="21" t="s">
        <v>69</v>
      </c>
      <c r="S3455" s="25" t="s">
        <v>1705</v>
      </c>
      <c r="T3455" s="21" t="s">
        <v>53</v>
      </c>
      <c r="U3455" s="21" t="s">
        <v>375</v>
      </c>
      <c r="V3455" s="46">
        <v>1</v>
      </c>
      <c r="W3455" s="26">
        <f t="shared" si="2471"/>
        <v>1</v>
      </c>
      <c r="Y3455" s="21">
        <v>12</v>
      </c>
      <c r="Z3455" s="22">
        <f t="shared" si="2500"/>
        <v>888</v>
      </c>
      <c r="AA3455" s="20" t="s">
        <v>4607</v>
      </c>
      <c r="AB3455" s="22"/>
      <c r="AC3455" s="22">
        <v>1</v>
      </c>
      <c r="AD3455" s="22"/>
      <c r="AE3455" s="22">
        <f t="shared" si="2497"/>
        <v>888</v>
      </c>
      <c r="AF3455" s="22">
        <f t="shared" si="2473"/>
        <v>888</v>
      </c>
      <c r="AG3455" s="20"/>
      <c r="AH3455" s="22"/>
      <c r="AI3455" s="22"/>
      <c r="AJ3455" s="22">
        <f t="shared" si="2501"/>
        <v>888</v>
      </c>
      <c r="AK3455" s="22">
        <f>IF(O3455="(传统)XDSL",VLOOKUP(S3455,[2]直销续费率明细!C:I,7,FALSE)*1,IF(O3455="GPON+XDSL",VLOOKUP(S3455,[2]直销续费率明细!C:I,7,FALSE)*1,VLOOKUP(S3455,[2]直销续费率明细!C:I,5,FALSE)*1))</f>
        <v>-40</v>
      </c>
      <c r="AL3455" s="22" t="s">
        <v>1300</v>
      </c>
      <c r="AM3455" s="22"/>
      <c r="AN3455" s="22"/>
      <c r="AO3455" s="22" t="s">
        <v>4605</v>
      </c>
      <c r="AP3455" s="22" t="s">
        <v>1301</v>
      </c>
      <c r="AS3455" s="20">
        <f>IF(Y3455&gt;=10,VLOOKUP(U3455,[2]提成计算!B:T,19,FALSE),VLOOKUP(U3455,[2]提成计算!B:T,18,FALSE))</f>
        <v>0.1</v>
      </c>
      <c r="AT3455" s="20">
        <f t="shared" si="2502"/>
        <v>88.800000000000011</v>
      </c>
      <c r="AU3455" s="20">
        <f t="shared" si="2503"/>
        <v>-40</v>
      </c>
    </row>
    <row r="3456" spans="1:47" x14ac:dyDescent="0.15">
      <c r="A3456" s="21" t="s">
        <v>1273</v>
      </c>
      <c r="B3456" s="20" t="s">
        <v>918</v>
      </c>
      <c r="C3456" s="20" t="s">
        <v>1050</v>
      </c>
      <c r="D3456" s="20" t="s">
        <v>1062</v>
      </c>
      <c r="E3456" s="20" t="s">
        <v>3803</v>
      </c>
      <c r="F3456" s="20" t="s">
        <v>1250</v>
      </c>
      <c r="G3456" s="20" t="s">
        <v>4622</v>
      </c>
      <c r="H3456" s="20"/>
      <c r="I3456" s="20">
        <v>13866160558</v>
      </c>
      <c r="J3456" s="20" t="s">
        <v>924</v>
      </c>
      <c r="K3456" s="20" t="s">
        <v>3805</v>
      </c>
      <c r="L3456" s="20" t="s">
        <v>1299</v>
      </c>
      <c r="M3456" s="20">
        <v>888</v>
      </c>
      <c r="N3456" s="20">
        <v>888</v>
      </c>
      <c r="O3456" s="20" t="s">
        <v>1262</v>
      </c>
      <c r="P3456" s="20" t="s">
        <v>50</v>
      </c>
      <c r="Q3456" s="28"/>
      <c r="R3456" s="21" t="s">
        <v>69</v>
      </c>
      <c r="S3456" s="25" t="s">
        <v>3922</v>
      </c>
      <c r="T3456" s="21" t="s">
        <v>53</v>
      </c>
      <c r="U3456" s="21" t="s">
        <v>3806</v>
      </c>
      <c r="V3456" s="46">
        <v>1</v>
      </c>
      <c r="W3456" s="26">
        <f t="shared" si="2471"/>
        <v>1</v>
      </c>
      <c r="Y3456" s="21">
        <v>12</v>
      </c>
      <c r="Z3456" s="22">
        <f t="shared" si="2500"/>
        <v>888</v>
      </c>
      <c r="AA3456" s="20" t="s">
        <v>4607</v>
      </c>
      <c r="AB3456" s="22"/>
      <c r="AC3456" s="22">
        <v>1</v>
      </c>
      <c r="AD3456" s="22"/>
      <c r="AE3456" s="22">
        <f t="shared" si="2497"/>
        <v>888</v>
      </c>
      <c r="AF3456" s="22">
        <f t="shared" si="2473"/>
        <v>888</v>
      </c>
      <c r="AG3456" s="20"/>
      <c r="AH3456" s="22"/>
      <c r="AI3456" s="22"/>
      <c r="AJ3456" s="22">
        <f t="shared" si="2501"/>
        <v>888</v>
      </c>
      <c r="AK3456" s="22">
        <f>IF(O3456="(传统)XDSL",VLOOKUP(S3456,[2]直销续费率明细!C:I,7,FALSE)*1,IF(O3456="GPON+XDSL",VLOOKUP(S3456,[2]直销续费率明细!C:I,7,FALSE)*1,VLOOKUP(S3456,[2]直销续费率明细!C:I,5,FALSE)*1))</f>
        <v>25</v>
      </c>
      <c r="AL3456" s="22" t="s">
        <v>1309</v>
      </c>
      <c r="AM3456" s="22"/>
      <c r="AN3456" s="22"/>
      <c r="AO3456" s="22" t="s">
        <v>4605</v>
      </c>
      <c r="AP3456" s="22" t="s">
        <v>1301</v>
      </c>
      <c r="AS3456" s="20">
        <f>IF(Y3456&gt;=10,VLOOKUP(U3456,[2]提成计算!B:T,19,FALSE),VLOOKUP(U3456,[2]提成计算!B:T,18,FALSE))</f>
        <v>0.09</v>
      </c>
      <c r="AT3456" s="20">
        <f t="shared" si="2502"/>
        <v>79.92</v>
      </c>
      <c r="AU3456" s="20">
        <f t="shared" si="2503"/>
        <v>25</v>
      </c>
    </row>
    <row r="3457" spans="1:47" x14ac:dyDescent="0.15">
      <c r="A3457" s="21" t="s">
        <v>1273</v>
      </c>
      <c r="B3457" s="20" t="s">
        <v>918</v>
      </c>
      <c r="C3457" s="20" t="s">
        <v>1050</v>
      </c>
      <c r="D3457" s="20" t="s">
        <v>1051</v>
      </c>
      <c r="E3457" s="20" t="s">
        <v>1492</v>
      </c>
      <c r="F3457" s="20" t="s">
        <v>1250</v>
      </c>
      <c r="G3457" s="20" t="s">
        <v>4623</v>
      </c>
      <c r="H3457" s="20"/>
      <c r="I3457" s="20">
        <v>13712772473</v>
      </c>
      <c r="J3457" s="20" t="s">
        <v>924</v>
      </c>
      <c r="K3457" s="20" t="s">
        <v>685</v>
      </c>
      <c r="L3457" s="20" t="s">
        <v>2157</v>
      </c>
      <c r="M3457" s="20">
        <v>1498</v>
      </c>
      <c r="N3457" s="20">
        <v>1498</v>
      </c>
      <c r="O3457" s="20" t="s">
        <v>927</v>
      </c>
      <c r="P3457" s="20" t="s">
        <v>50</v>
      </c>
      <c r="Q3457" s="28"/>
      <c r="R3457" s="21" t="s">
        <v>121</v>
      </c>
      <c r="S3457" s="25" t="s">
        <v>1494</v>
      </c>
      <c r="T3457" s="21" t="s">
        <v>53</v>
      </c>
      <c r="U3457" s="21" t="s">
        <v>686</v>
      </c>
      <c r="V3457" s="46">
        <v>1</v>
      </c>
      <c r="W3457" s="26">
        <f t="shared" si="2471"/>
        <v>1</v>
      </c>
      <c r="Y3457" s="21">
        <v>50</v>
      </c>
      <c r="Z3457" s="22">
        <f t="shared" si="2500"/>
        <v>1498</v>
      </c>
      <c r="AA3457" s="20" t="s">
        <v>4607</v>
      </c>
      <c r="AB3457" s="22"/>
      <c r="AC3457" s="22">
        <v>1</v>
      </c>
      <c r="AD3457" s="22"/>
      <c r="AE3457" s="22">
        <f t="shared" si="2497"/>
        <v>1498</v>
      </c>
      <c r="AF3457" s="22">
        <f t="shared" si="2473"/>
        <v>1498</v>
      </c>
      <c r="AG3457" s="20"/>
      <c r="AH3457" s="22"/>
      <c r="AI3457" s="22"/>
      <c r="AJ3457" s="22">
        <f t="shared" si="2501"/>
        <v>1498</v>
      </c>
      <c r="AK3457" s="22">
        <f>IF(O3457="(传统)XDSL",VLOOKUP(S3457,[2]直销续费率明细!C:I,7,FALSE)*1,IF(O3457="GPON+XDSL",VLOOKUP(S3457,[2]直销续费率明细!C:I,7,FALSE)*1,VLOOKUP(S3457,[2]直销续费率明细!C:I,5,FALSE)*1))</f>
        <v>25</v>
      </c>
      <c r="AL3457" s="22" t="s">
        <v>1309</v>
      </c>
      <c r="AM3457" s="22"/>
      <c r="AN3457" s="22"/>
      <c r="AO3457" s="22" t="s">
        <v>4605</v>
      </c>
      <c r="AP3457" s="22" t="s">
        <v>1301</v>
      </c>
      <c r="AS3457" s="20">
        <f>IF(Y3457&gt;=10,VLOOKUP(U3457,[2]提成计算!B:T,19,FALSE),VLOOKUP(U3457,[2]提成计算!B:T,18,FALSE))</f>
        <v>0.09</v>
      </c>
      <c r="AT3457" s="20">
        <f t="shared" si="2502"/>
        <v>134.82</v>
      </c>
      <c r="AU3457" s="20">
        <f t="shared" si="2503"/>
        <v>25</v>
      </c>
    </row>
    <row r="3458" spans="1:47" x14ac:dyDescent="0.15">
      <c r="A3458" s="21" t="s">
        <v>1273</v>
      </c>
      <c r="B3458" s="20" t="s">
        <v>918</v>
      </c>
      <c r="C3458" s="20" t="s">
        <v>1050</v>
      </c>
      <c r="D3458" s="20" t="s">
        <v>1065</v>
      </c>
      <c r="E3458" s="20" t="s">
        <v>3766</v>
      </c>
      <c r="F3458" s="20" t="s">
        <v>1250</v>
      </c>
      <c r="G3458" s="20" t="s">
        <v>4624</v>
      </c>
      <c r="H3458" s="20"/>
      <c r="I3458" s="20">
        <v>13715009550</v>
      </c>
      <c r="J3458" s="20" t="s">
        <v>924</v>
      </c>
      <c r="K3458" s="20" t="s">
        <v>68</v>
      </c>
      <c r="L3458" s="20" t="s">
        <v>1299</v>
      </c>
      <c r="M3458" s="20">
        <v>888</v>
      </c>
      <c r="N3458" s="20">
        <v>888</v>
      </c>
      <c r="O3458" s="20" t="s">
        <v>927</v>
      </c>
      <c r="P3458" s="20" t="s">
        <v>50</v>
      </c>
      <c r="Q3458" s="28"/>
      <c r="R3458" s="21" t="s">
        <v>69</v>
      </c>
      <c r="S3458" s="25" t="s">
        <v>4147</v>
      </c>
      <c r="T3458" s="21" t="s">
        <v>53</v>
      </c>
      <c r="U3458" s="21" t="s">
        <v>70</v>
      </c>
      <c r="V3458" s="46">
        <v>1</v>
      </c>
      <c r="W3458" s="26">
        <f t="shared" si="2471"/>
        <v>1</v>
      </c>
      <c r="Y3458" s="21">
        <v>12</v>
      </c>
      <c r="Z3458" s="22">
        <f t="shared" si="2500"/>
        <v>888</v>
      </c>
      <c r="AA3458" s="20" t="s">
        <v>4607</v>
      </c>
      <c r="AB3458" s="22"/>
      <c r="AC3458" s="22">
        <v>1</v>
      </c>
      <c r="AD3458" s="22"/>
      <c r="AE3458" s="22">
        <f t="shared" si="2497"/>
        <v>888</v>
      </c>
      <c r="AF3458" s="22">
        <f t="shared" si="2473"/>
        <v>888</v>
      </c>
      <c r="AG3458" s="20"/>
      <c r="AH3458" s="22"/>
      <c r="AI3458" s="22"/>
      <c r="AJ3458" s="22">
        <f t="shared" si="2501"/>
        <v>888</v>
      </c>
      <c r="AK3458" s="22">
        <f>IF(O3458="(传统)XDSL",VLOOKUP(S3458,[2]直销续费率明细!C:I,7,FALSE)*1,IF(O3458="GPON+XDSL",VLOOKUP(S3458,[2]直销续费率明细!C:I,7,FALSE)*1,VLOOKUP(S3458,[2]直销续费率明细!C:I,5,FALSE)*1))</f>
        <v>-40</v>
      </c>
      <c r="AL3458" s="22" t="s">
        <v>1309</v>
      </c>
      <c r="AM3458" s="22"/>
      <c r="AN3458" s="22"/>
      <c r="AO3458" s="22" t="s">
        <v>4605</v>
      </c>
      <c r="AP3458" s="22" t="s">
        <v>1301</v>
      </c>
      <c r="AS3458" s="20">
        <f>IF(Y3458&gt;=10,VLOOKUP(U3458,[2]提成计算!B:T,19,FALSE),VLOOKUP(U3458,[2]提成计算!B:T,18,FALSE))</f>
        <v>0.09</v>
      </c>
      <c r="AT3458" s="20">
        <f t="shared" si="2502"/>
        <v>79.92</v>
      </c>
      <c r="AU3458" s="20">
        <f t="shared" si="2503"/>
        <v>-40</v>
      </c>
    </row>
    <row r="3459" spans="1:47" x14ac:dyDescent="0.15">
      <c r="A3459" s="21" t="s">
        <v>1273</v>
      </c>
      <c r="B3459" s="20" t="s">
        <v>918</v>
      </c>
      <c r="C3459" s="20" t="s">
        <v>1050</v>
      </c>
      <c r="D3459" s="20" t="s">
        <v>1078</v>
      </c>
      <c r="E3459" s="20" t="s">
        <v>1079</v>
      </c>
      <c r="F3459" s="20" t="s">
        <v>1250</v>
      </c>
      <c r="G3459" s="20" t="s">
        <v>4625</v>
      </c>
      <c r="H3459" s="20"/>
      <c r="I3459" s="20">
        <v>13538308943</v>
      </c>
      <c r="J3459" s="20" t="s">
        <v>924</v>
      </c>
      <c r="K3459" s="20" t="s">
        <v>1081</v>
      </c>
      <c r="L3459" s="20" t="s">
        <v>2137</v>
      </c>
      <c r="M3459" s="20">
        <v>1408</v>
      </c>
      <c r="N3459" s="20">
        <v>1408</v>
      </c>
      <c r="O3459" s="20" t="s">
        <v>927</v>
      </c>
      <c r="P3459" s="20" t="s">
        <v>50</v>
      </c>
      <c r="Q3459" s="28"/>
      <c r="R3459" s="21" t="s">
        <v>1082</v>
      </c>
      <c r="S3459" s="25" t="s">
        <v>1087</v>
      </c>
      <c r="T3459" s="21" t="s">
        <v>53</v>
      </c>
      <c r="U3459" s="21" t="s">
        <v>1083</v>
      </c>
      <c r="V3459" s="46">
        <v>1</v>
      </c>
      <c r="W3459" s="26">
        <f t="shared" si="2471"/>
        <v>1</v>
      </c>
      <c r="Y3459" s="21">
        <v>12</v>
      </c>
      <c r="Z3459" s="22">
        <f t="shared" si="2500"/>
        <v>1408</v>
      </c>
      <c r="AA3459" s="20" t="s">
        <v>4607</v>
      </c>
      <c r="AB3459" s="22"/>
      <c r="AC3459" s="22">
        <v>1</v>
      </c>
      <c r="AD3459" s="22"/>
      <c r="AE3459" s="22">
        <f t="shared" si="2497"/>
        <v>1408</v>
      </c>
      <c r="AF3459" s="22">
        <f t="shared" si="2473"/>
        <v>1408</v>
      </c>
      <c r="AG3459" s="20"/>
      <c r="AH3459" s="22"/>
      <c r="AI3459" s="22"/>
      <c r="AJ3459" s="22">
        <f t="shared" si="2501"/>
        <v>1408</v>
      </c>
      <c r="AK3459" s="22">
        <f>IF(O3459="(传统)XDSL",VLOOKUP(S3459,[2]直销续费率明细!C:I,7,FALSE)*1,IF(O3459="GPON+XDSL",VLOOKUP(S3459,[2]直销续费率明细!C:I,7,FALSE)*1,VLOOKUP(S3459,[2]直销续费率明细!C:I,5,FALSE)*1))</f>
        <v>25</v>
      </c>
      <c r="AL3459" s="22" t="s">
        <v>1300</v>
      </c>
      <c r="AM3459" s="22"/>
      <c r="AN3459" s="22"/>
      <c r="AO3459" s="22" t="s">
        <v>4605</v>
      </c>
      <c r="AP3459" s="22" t="s">
        <v>1301</v>
      </c>
      <c r="AS3459" s="20">
        <f>IF(Y3459&gt;=10,VLOOKUP(U3459,[2]提成计算!B:T,19,FALSE),VLOOKUP(U3459,[2]提成计算!B:T,18,FALSE))</f>
        <v>0.12</v>
      </c>
      <c r="AT3459" s="20">
        <f t="shared" si="2502"/>
        <v>168.95999999999998</v>
      </c>
      <c r="AU3459" s="20">
        <f t="shared" si="2503"/>
        <v>25</v>
      </c>
    </row>
    <row r="3460" spans="1:47" x14ac:dyDescent="0.15">
      <c r="A3460" s="21" t="s">
        <v>1273</v>
      </c>
      <c r="B3460" s="20" t="s">
        <v>918</v>
      </c>
      <c r="C3460" s="20" t="s">
        <v>1050</v>
      </c>
      <c r="D3460" s="20" t="s">
        <v>1065</v>
      </c>
      <c r="E3460" s="20" t="s">
        <v>1066</v>
      </c>
      <c r="F3460" s="20" t="s">
        <v>1250</v>
      </c>
      <c r="G3460" s="20" t="s">
        <v>4626</v>
      </c>
      <c r="H3460" s="20"/>
      <c r="I3460" s="20">
        <v>15099702953</v>
      </c>
      <c r="J3460" s="20" t="s">
        <v>924</v>
      </c>
      <c r="K3460" s="20" t="s">
        <v>3739</v>
      </c>
      <c r="L3460" s="20" t="s">
        <v>1299</v>
      </c>
      <c r="M3460" s="20">
        <v>888</v>
      </c>
      <c r="N3460" s="20">
        <v>888</v>
      </c>
      <c r="O3460" s="20" t="s">
        <v>927</v>
      </c>
      <c r="P3460" s="20" t="s">
        <v>50</v>
      </c>
      <c r="Q3460" s="28"/>
      <c r="R3460" s="21" t="s">
        <v>69</v>
      </c>
      <c r="S3460" s="25" t="s">
        <v>1068</v>
      </c>
      <c r="T3460" s="21" t="s">
        <v>53</v>
      </c>
      <c r="U3460" s="21" t="s">
        <v>1803</v>
      </c>
      <c r="V3460" s="46">
        <v>1</v>
      </c>
      <c r="W3460" s="26">
        <f t="shared" si="2471"/>
        <v>1</v>
      </c>
      <c r="Y3460" s="21">
        <v>12</v>
      </c>
      <c r="Z3460" s="22">
        <f t="shared" si="2500"/>
        <v>888</v>
      </c>
      <c r="AA3460" s="20" t="s">
        <v>4607</v>
      </c>
      <c r="AB3460" s="22"/>
      <c r="AC3460" s="22">
        <v>1</v>
      </c>
      <c r="AD3460" s="22"/>
      <c r="AE3460" s="22">
        <f t="shared" si="2497"/>
        <v>888</v>
      </c>
      <c r="AF3460" s="22">
        <f t="shared" si="2473"/>
        <v>888</v>
      </c>
      <c r="AG3460" s="20"/>
      <c r="AH3460" s="22"/>
      <c r="AI3460" s="22"/>
      <c r="AJ3460" s="22">
        <f t="shared" si="2501"/>
        <v>888</v>
      </c>
      <c r="AK3460" s="22">
        <f>IF(O3460="(传统)XDSL",VLOOKUP(S3460,[2]直销续费率明细!C:I,7,FALSE)*1,IF(O3460="GPON+XDSL",VLOOKUP(S3460,[2]直销续费率明细!C:I,7,FALSE)*1,VLOOKUP(S3460,[2]直销续费率明细!C:I,5,FALSE)*1))</f>
        <v>15</v>
      </c>
      <c r="AL3460" s="22" t="s">
        <v>1300</v>
      </c>
      <c r="AM3460" s="22"/>
      <c r="AN3460" s="22"/>
      <c r="AO3460" s="22" t="s">
        <v>4605</v>
      </c>
      <c r="AP3460" s="22" t="s">
        <v>1301</v>
      </c>
      <c r="AS3460" s="20">
        <f>IF(Y3460&gt;=10,VLOOKUP(U3460,[2]提成计算!B:T,19,FALSE),VLOOKUP(U3460,[2]提成计算!B:T,18,FALSE))</f>
        <v>0.1</v>
      </c>
      <c r="AT3460" s="20">
        <f t="shared" si="2502"/>
        <v>88.800000000000011</v>
      </c>
      <c r="AU3460" s="20">
        <f t="shared" si="2503"/>
        <v>15</v>
      </c>
    </row>
    <row r="3461" spans="1:47" x14ac:dyDescent="0.15">
      <c r="A3461" s="21" t="s">
        <v>1273</v>
      </c>
      <c r="B3461" s="20" t="s">
        <v>918</v>
      </c>
      <c r="C3461" s="20" t="s">
        <v>1050</v>
      </c>
      <c r="D3461" s="20" t="s">
        <v>1070</v>
      </c>
      <c r="E3461" s="20" t="s">
        <v>4053</v>
      </c>
      <c r="F3461" s="20" t="s">
        <v>1250</v>
      </c>
      <c r="G3461" s="20" t="s">
        <v>4627</v>
      </c>
      <c r="H3461" s="20"/>
      <c r="I3461" s="20">
        <v>18929435627</v>
      </c>
      <c r="J3461" s="20" t="s">
        <v>1268</v>
      </c>
      <c r="K3461" s="20" t="s">
        <v>3729</v>
      </c>
      <c r="L3461" s="20" t="s">
        <v>2033</v>
      </c>
      <c r="M3461" s="20">
        <v>2680</v>
      </c>
      <c r="N3461" s="20">
        <v>2680</v>
      </c>
      <c r="O3461" s="20" t="s">
        <v>927</v>
      </c>
      <c r="P3461" s="20" t="s">
        <v>50</v>
      </c>
      <c r="Q3461" s="28"/>
      <c r="R3461" s="21" t="s">
        <v>104</v>
      </c>
      <c r="S3461" s="21"/>
      <c r="T3461" s="21" t="s">
        <v>53</v>
      </c>
      <c r="U3461" s="21" t="s">
        <v>3730</v>
      </c>
      <c r="V3461" s="46">
        <v>1</v>
      </c>
      <c r="W3461" s="26">
        <f t="shared" si="2471"/>
        <v>1</v>
      </c>
      <c r="X3461" s="26">
        <f t="shared" si="2472"/>
        <v>1</v>
      </c>
      <c r="Y3461" s="21">
        <v>50</v>
      </c>
      <c r="Z3461" s="22">
        <f t="shared" si="2500"/>
        <v>2680</v>
      </c>
      <c r="AA3461" s="20" t="s">
        <v>4607</v>
      </c>
      <c r="AB3461" s="22"/>
      <c r="AC3461" s="22">
        <v>1</v>
      </c>
      <c r="AD3461" s="22"/>
      <c r="AE3461" s="22">
        <f t="shared" si="2497"/>
        <v>2680</v>
      </c>
      <c r="AF3461" s="22">
        <f t="shared" si="2473"/>
        <v>2680</v>
      </c>
      <c r="AG3461" s="20">
        <f>N3461</f>
        <v>2680</v>
      </c>
      <c r="AH3461" s="20" t="str">
        <f>VLOOKUP(U3461,[1]提成计算!B:I,8,FALSE)</f>
        <v xml:space="preserve"> </v>
      </c>
      <c r="AI3461" s="20"/>
      <c r="AJ3461" s="22"/>
      <c r="AK3461" s="22"/>
      <c r="AM3461" s="22"/>
      <c r="AN3461" s="22"/>
      <c r="AO3461" s="22" t="s">
        <v>2216</v>
      </c>
      <c r="AP3461" s="22" t="s">
        <v>1301</v>
      </c>
      <c r="AS3461" s="20"/>
      <c r="AT3461" s="20"/>
      <c r="AU3461" s="20"/>
    </row>
    <row r="3462" spans="1:47" x14ac:dyDescent="0.15">
      <c r="A3462" s="21" t="s">
        <v>1273</v>
      </c>
      <c r="B3462" s="20" t="s">
        <v>918</v>
      </c>
      <c r="C3462" s="20" t="s">
        <v>1050</v>
      </c>
      <c r="D3462" s="20" t="s">
        <v>1078</v>
      </c>
      <c r="E3462" s="20" t="s">
        <v>1079</v>
      </c>
      <c r="F3462" s="20" t="s">
        <v>1250</v>
      </c>
      <c r="G3462" s="20" t="s">
        <v>4628</v>
      </c>
      <c r="H3462" s="20"/>
      <c r="I3462" s="20">
        <v>18819523269</v>
      </c>
      <c r="J3462" s="20" t="s">
        <v>924</v>
      </c>
      <c r="K3462" s="20" t="s">
        <v>1086</v>
      </c>
      <c r="L3462" s="20" t="s">
        <v>1918</v>
      </c>
      <c r="M3462" s="20">
        <v>680</v>
      </c>
      <c r="N3462" s="20">
        <v>680</v>
      </c>
      <c r="O3462" s="20" t="s">
        <v>1262</v>
      </c>
      <c r="P3462" s="20" t="s">
        <v>50</v>
      </c>
      <c r="Q3462" s="28"/>
      <c r="R3462" s="21" t="s">
        <v>1082</v>
      </c>
      <c r="S3462" s="25" t="s">
        <v>1087</v>
      </c>
      <c r="T3462" s="21" t="s">
        <v>53</v>
      </c>
      <c r="U3462" s="21" t="s">
        <v>1088</v>
      </c>
      <c r="V3462" s="46">
        <v>1</v>
      </c>
      <c r="W3462" s="26">
        <f t="shared" si="2471"/>
        <v>1</v>
      </c>
      <c r="Y3462" s="21">
        <v>4</v>
      </c>
      <c r="Z3462" s="22">
        <f t="shared" si="2500"/>
        <v>680</v>
      </c>
      <c r="AA3462" s="20" t="s">
        <v>2218</v>
      </c>
      <c r="AB3462" s="22">
        <v>1</v>
      </c>
      <c r="AC3462" s="22"/>
      <c r="AD3462" s="22">
        <f t="shared" ref="AD3462:AD3464" si="2504">N3462</f>
        <v>680</v>
      </c>
      <c r="AE3462" s="22"/>
      <c r="AF3462" s="22">
        <f t="shared" si="2473"/>
        <v>680</v>
      </c>
      <c r="AG3462" s="20"/>
      <c r="AH3462" s="22"/>
      <c r="AI3462" s="22"/>
      <c r="AJ3462" s="22">
        <f t="shared" ref="AJ3462:AJ3464" si="2505">N3462</f>
        <v>680</v>
      </c>
      <c r="AK3462" s="22">
        <f>IF(O3462="(传统)XDSL",VLOOKUP(S3462,[2]直销续费率明细!C:I,7,FALSE)*1,IF(O3462="GPON+XDSL",VLOOKUP(S3462,[2]直销续费率明细!C:I,7,FALSE)*1,VLOOKUP(S3462,[2]直销续费率明细!C:I,5,FALSE)*1))</f>
        <v>25</v>
      </c>
      <c r="AL3462" s="22" t="s">
        <v>1309</v>
      </c>
      <c r="AM3462" s="22"/>
      <c r="AN3462" s="22"/>
      <c r="AO3462" s="22" t="s">
        <v>4605</v>
      </c>
      <c r="AP3462" s="22" t="s">
        <v>4629</v>
      </c>
      <c r="AS3462" s="20">
        <f>IF(Y3462&gt;=10,VLOOKUP(U3462,[2]提成计算!B:T,19,FALSE),VLOOKUP(U3462,[2]提成计算!B:T,18,FALSE))</f>
        <v>0.08</v>
      </c>
      <c r="AT3462" s="20">
        <f t="shared" ref="AT3462:AT3464" si="2506">IF(AD3462*AS3462&gt;0,AD3462*AS3462,AE3462*AS3462)</f>
        <v>54.4</v>
      </c>
      <c r="AU3462" s="20">
        <f t="shared" ref="AU3462:AU3464" si="2507">IF(AND(AK3462&lt;0,AK3462+AT3462&lt;0),-AT3462,AK3462)</f>
        <v>25</v>
      </c>
    </row>
    <row r="3463" spans="1:47" x14ac:dyDescent="0.15">
      <c r="A3463" s="21" t="s">
        <v>1273</v>
      </c>
      <c r="B3463" s="20" t="s">
        <v>918</v>
      </c>
      <c r="C3463" s="20" t="s">
        <v>1050</v>
      </c>
      <c r="D3463" s="20" t="s">
        <v>1078</v>
      </c>
      <c r="E3463" s="20" t="s">
        <v>1079</v>
      </c>
      <c r="F3463" s="20" t="s">
        <v>1250</v>
      </c>
      <c r="G3463" s="20" t="s">
        <v>4630</v>
      </c>
      <c r="H3463" s="20"/>
      <c r="I3463" s="20">
        <v>13537216693</v>
      </c>
      <c r="J3463" s="20" t="s">
        <v>924</v>
      </c>
      <c r="K3463" s="20" t="s">
        <v>3840</v>
      </c>
      <c r="L3463" s="20" t="s">
        <v>2228</v>
      </c>
      <c r="M3463" s="20">
        <v>100</v>
      </c>
      <c r="N3463" s="20">
        <v>100</v>
      </c>
      <c r="O3463" s="20" t="s">
        <v>1262</v>
      </c>
      <c r="P3463" s="20" t="s">
        <v>50</v>
      </c>
      <c r="Q3463" s="28"/>
      <c r="R3463" s="22" t="s">
        <v>1082</v>
      </c>
      <c r="T3463" s="21" t="s">
        <v>948</v>
      </c>
      <c r="U3463" s="22" t="s">
        <v>1082</v>
      </c>
      <c r="V3463" s="26">
        <f t="shared" ref="V3463:V3464" si="2508">1/12</f>
        <v>8.3333333333333329E-2</v>
      </c>
      <c r="W3463" s="26">
        <f t="shared" si="2471"/>
        <v>8.3333333333333329E-2</v>
      </c>
      <c r="Y3463" s="21">
        <v>4</v>
      </c>
      <c r="Z3463" s="22">
        <f t="shared" si="2500"/>
        <v>100</v>
      </c>
      <c r="AA3463" s="20" t="s">
        <v>4607</v>
      </c>
      <c r="AB3463" s="22">
        <v>1</v>
      </c>
      <c r="AC3463" s="22"/>
      <c r="AD3463" s="22">
        <f t="shared" si="2504"/>
        <v>100</v>
      </c>
      <c r="AE3463" s="22"/>
      <c r="AF3463" s="22">
        <f t="shared" si="2473"/>
        <v>100</v>
      </c>
      <c r="AG3463" s="20"/>
      <c r="AH3463" s="22"/>
      <c r="AI3463" s="22"/>
      <c r="AJ3463" s="22">
        <f t="shared" si="2505"/>
        <v>100</v>
      </c>
      <c r="AK3463" s="22">
        <f>IF(O3463="(传统)XDSL",VLOOKUP(U3463,[2]自营续费率!B:G,6,FALSE)*1,IF(O3463="GPON+XDSL",VLOOKUP(U3463,[2]自营续费率!B:G,6,FALSE)*1,VLOOKUP(U3463,[2]自营续费率!B:G,4,FALSE)*1))</f>
        <v>10</v>
      </c>
      <c r="AL3463" s="22" t="s">
        <v>1300</v>
      </c>
      <c r="AM3463" s="22"/>
      <c r="AN3463" s="22"/>
      <c r="AO3463" s="22" t="s">
        <v>4605</v>
      </c>
      <c r="AP3463" s="22" t="s">
        <v>4615</v>
      </c>
      <c r="AS3463" s="20">
        <f>IF(Y3463&gt;=10,VLOOKUP(U3463,[2]自营提成!C:Z,6,FALSE),VLOOKUP(U3463,[2]自营提成!C:Z,5,FALSE))</f>
        <v>7.0000000000000007E-2</v>
      </c>
      <c r="AT3463" s="20">
        <f t="shared" si="2506"/>
        <v>7.0000000000000009</v>
      </c>
      <c r="AU3463" s="20">
        <f t="shared" si="2507"/>
        <v>10</v>
      </c>
    </row>
    <row r="3464" spans="1:47" x14ac:dyDescent="0.15">
      <c r="A3464" s="21" t="s">
        <v>1273</v>
      </c>
      <c r="B3464" s="20" t="s">
        <v>918</v>
      </c>
      <c r="C3464" s="20" t="s">
        <v>1050</v>
      </c>
      <c r="D3464" s="20" t="s">
        <v>1078</v>
      </c>
      <c r="E3464" s="20" t="s">
        <v>1079</v>
      </c>
      <c r="F3464" s="20" t="s">
        <v>1250</v>
      </c>
      <c r="G3464" s="20" t="s">
        <v>4630</v>
      </c>
      <c r="H3464" s="20"/>
      <c r="I3464" s="20">
        <v>13537216693</v>
      </c>
      <c r="J3464" s="20" t="s">
        <v>924</v>
      </c>
      <c r="K3464" s="20" t="s">
        <v>3840</v>
      </c>
      <c r="L3464" s="20" t="s">
        <v>2228</v>
      </c>
      <c r="M3464" s="20">
        <v>100</v>
      </c>
      <c r="N3464" s="20">
        <v>100</v>
      </c>
      <c r="O3464" s="20" t="s">
        <v>1262</v>
      </c>
      <c r="P3464" s="20" t="s">
        <v>50</v>
      </c>
      <c r="Q3464" s="28"/>
      <c r="R3464" s="22" t="s">
        <v>1082</v>
      </c>
      <c r="T3464" s="21" t="s">
        <v>948</v>
      </c>
      <c r="U3464" s="22" t="s">
        <v>1082</v>
      </c>
      <c r="V3464" s="26">
        <f t="shared" si="2508"/>
        <v>8.3333333333333329E-2</v>
      </c>
      <c r="W3464" s="26">
        <f t="shared" si="2471"/>
        <v>8.3333333333333329E-2</v>
      </c>
      <c r="Y3464" s="21">
        <v>4</v>
      </c>
      <c r="Z3464" s="22">
        <f t="shared" si="2500"/>
        <v>100</v>
      </c>
      <c r="AA3464" s="20" t="s">
        <v>4607</v>
      </c>
      <c r="AB3464" s="22">
        <v>1</v>
      </c>
      <c r="AC3464" s="22"/>
      <c r="AD3464" s="22">
        <f t="shared" si="2504"/>
        <v>100</v>
      </c>
      <c r="AE3464" s="22"/>
      <c r="AF3464" s="22">
        <f t="shared" si="2473"/>
        <v>100</v>
      </c>
      <c r="AG3464" s="20"/>
      <c r="AH3464" s="22"/>
      <c r="AI3464" s="22"/>
      <c r="AJ3464" s="22">
        <f t="shared" si="2505"/>
        <v>100</v>
      </c>
      <c r="AK3464" s="22">
        <f>IF(O3464="(传统)XDSL",VLOOKUP(U3464,[2]自营续费率!B:G,6,FALSE)*1,IF(O3464="GPON+XDSL",VLOOKUP(U3464,[2]自营续费率!B:G,6,FALSE)*1,VLOOKUP(U3464,[2]自营续费率!B:G,4,FALSE)*1))</f>
        <v>10</v>
      </c>
      <c r="AL3464" s="22" t="s">
        <v>1300</v>
      </c>
      <c r="AM3464" s="22"/>
      <c r="AN3464" s="22"/>
      <c r="AO3464" s="22" t="s">
        <v>4605</v>
      </c>
      <c r="AP3464" s="22" t="s">
        <v>4615</v>
      </c>
      <c r="AS3464" s="20">
        <f>IF(Y3464&gt;=10,VLOOKUP(U3464,[2]自营提成!C:Z,6,FALSE),VLOOKUP(U3464,[2]自营提成!C:Z,5,FALSE))</f>
        <v>7.0000000000000007E-2</v>
      </c>
      <c r="AT3464" s="20">
        <f t="shared" si="2506"/>
        <v>7.0000000000000009</v>
      </c>
      <c r="AU3464" s="20">
        <f t="shared" si="2507"/>
        <v>10</v>
      </c>
    </row>
    <row r="3465" spans="1:47" x14ac:dyDescent="0.15">
      <c r="A3465" s="21" t="s">
        <v>1273</v>
      </c>
      <c r="B3465" s="20" t="s">
        <v>918</v>
      </c>
      <c r="C3465" s="20" t="s">
        <v>1050</v>
      </c>
      <c r="D3465" s="20" t="s">
        <v>1065</v>
      </c>
      <c r="E3465" s="20" t="s">
        <v>3766</v>
      </c>
      <c r="F3465" s="20" t="s">
        <v>1250</v>
      </c>
      <c r="G3465" s="20" t="s">
        <v>4631</v>
      </c>
      <c r="H3465" s="20"/>
      <c r="I3465" s="20">
        <v>18806698814</v>
      </c>
      <c r="J3465" s="20" t="s">
        <v>1268</v>
      </c>
      <c r="K3465" s="20" t="s">
        <v>68</v>
      </c>
      <c r="L3465" s="20" t="s">
        <v>1358</v>
      </c>
      <c r="M3465" s="20">
        <v>1088</v>
      </c>
      <c r="N3465" s="20">
        <v>1088</v>
      </c>
      <c r="O3465" s="20" t="s">
        <v>927</v>
      </c>
      <c r="P3465" s="20" t="s">
        <v>50</v>
      </c>
      <c r="Q3465" s="28"/>
      <c r="R3465" s="21" t="s">
        <v>69</v>
      </c>
      <c r="S3465" s="21"/>
      <c r="T3465" s="21" t="s">
        <v>53</v>
      </c>
      <c r="U3465" s="21" t="s">
        <v>70</v>
      </c>
      <c r="V3465" s="46">
        <v>1</v>
      </c>
      <c r="W3465" s="26">
        <f t="shared" si="2471"/>
        <v>1</v>
      </c>
      <c r="X3465" s="26">
        <f t="shared" si="2472"/>
        <v>1</v>
      </c>
      <c r="Y3465" s="21">
        <v>10</v>
      </c>
      <c r="Z3465" s="22">
        <f t="shared" si="2500"/>
        <v>1088</v>
      </c>
      <c r="AA3465" s="20" t="s">
        <v>4607</v>
      </c>
      <c r="AB3465" s="22"/>
      <c r="AC3465" s="22">
        <v>1</v>
      </c>
      <c r="AD3465" s="22"/>
      <c r="AE3465" s="22">
        <f t="shared" ref="AE3465:AE3467" si="2509">N3465</f>
        <v>1088</v>
      </c>
      <c r="AF3465" s="22">
        <f t="shared" si="2473"/>
        <v>1088</v>
      </c>
      <c r="AG3465" s="20">
        <f t="shared" ref="AG3465:AG3467" si="2510">N3465</f>
        <v>1088</v>
      </c>
      <c r="AH3465" s="20" t="str">
        <f>VLOOKUP(U3465,[1]提成计算!B:I,8,FALSE)</f>
        <v xml:space="preserve"> </v>
      </c>
      <c r="AI3465" s="20"/>
      <c r="AJ3465" s="22"/>
      <c r="AK3465" s="22"/>
      <c r="AM3465" s="22"/>
      <c r="AN3465" s="22"/>
      <c r="AO3465" s="22" t="s">
        <v>2216</v>
      </c>
      <c r="AP3465" s="22" t="s">
        <v>1301</v>
      </c>
      <c r="AS3465" s="20"/>
      <c r="AT3465" s="20"/>
      <c r="AU3465" s="20"/>
    </row>
    <row r="3466" spans="1:47" x14ac:dyDescent="0.15">
      <c r="A3466" s="21" t="s">
        <v>1273</v>
      </c>
      <c r="B3466" s="20" t="s">
        <v>918</v>
      </c>
      <c r="C3466" s="20" t="s">
        <v>1050</v>
      </c>
      <c r="D3466" s="20" t="s">
        <v>1070</v>
      </c>
      <c r="E3466" s="20" t="s">
        <v>1710</v>
      </c>
      <c r="F3466" s="20" t="s">
        <v>1250</v>
      </c>
      <c r="G3466" s="20" t="s">
        <v>4632</v>
      </c>
      <c r="H3466" s="20"/>
      <c r="I3466" s="20">
        <v>13925558976</v>
      </c>
      <c r="J3466" s="20" t="s">
        <v>1268</v>
      </c>
      <c r="K3466" s="20" t="s">
        <v>3733</v>
      </c>
      <c r="L3466" s="20" t="s">
        <v>1898</v>
      </c>
      <c r="M3466" s="20">
        <v>1398</v>
      </c>
      <c r="N3466" s="20">
        <v>1398</v>
      </c>
      <c r="O3466" s="20" t="s">
        <v>927</v>
      </c>
      <c r="P3466" s="20" t="s">
        <v>50</v>
      </c>
      <c r="Q3466" s="28"/>
      <c r="R3466" s="21" t="s">
        <v>104</v>
      </c>
      <c r="S3466" s="21"/>
      <c r="T3466" s="21" t="s">
        <v>53</v>
      </c>
      <c r="U3466" s="21" t="s">
        <v>1712</v>
      </c>
      <c r="V3466" s="46">
        <v>1</v>
      </c>
      <c r="W3466" s="26">
        <f t="shared" si="2471"/>
        <v>1</v>
      </c>
      <c r="X3466" s="26">
        <f t="shared" si="2472"/>
        <v>1</v>
      </c>
      <c r="Y3466" s="21">
        <v>20</v>
      </c>
      <c r="Z3466" s="22">
        <f t="shared" si="2500"/>
        <v>1398</v>
      </c>
      <c r="AA3466" s="20" t="s">
        <v>2218</v>
      </c>
      <c r="AB3466" s="22"/>
      <c r="AC3466" s="22">
        <v>1</v>
      </c>
      <c r="AD3466" s="22"/>
      <c r="AE3466" s="22">
        <f t="shared" si="2509"/>
        <v>1398</v>
      </c>
      <c r="AF3466" s="22">
        <f t="shared" si="2473"/>
        <v>1398</v>
      </c>
      <c r="AG3466" s="20">
        <f t="shared" si="2510"/>
        <v>1398</v>
      </c>
      <c r="AH3466" s="20" t="str">
        <f>VLOOKUP(U3466,[1]提成计算!B:I,8,FALSE)</f>
        <v xml:space="preserve"> </v>
      </c>
      <c r="AI3466" s="20"/>
      <c r="AJ3466" s="22"/>
      <c r="AK3466" s="22"/>
      <c r="AM3466" s="22"/>
      <c r="AN3466" s="22"/>
      <c r="AO3466" s="22" t="s">
        <v>2216</v>
      </c>
      <c r="AP3466" s="22" t="s">
        <v>1301</v>
      </c>
      <c r="AS3466" s="20"/>
      <c r="AT3466" s="20"/>
      <c r="AU3466" s="20"/>
    </row>
    <row r="3467" spans="1:47" x14ac:dyDescent="0.15">
      <c r="A3467" s="21" t="s">
        <v>1273</v>
      </c>
      <c r="B3467" s="20" t="s">
        <v>918</v>
      </c>
      <c r="C3467" s="20" t="s">
        <v>1050</v>
      </c>
      <c r="D3467" s="20" t="s">
        <v>1070</v>
      </c>
      <c r="E3467" s="20" t="s">
        <v>1076</v>
      </c>
      <c r="F3467" s="20" t="s">
        <v>1250</v>
      </c>
      <c r="G3467" s="20" t="s">
        <v>4633</v>
      </c>
      <c r="H3467" s="20"/>
      <c r="I3467" s="20">
        <v>15999827943</v>
      </c>
      <c r="J3467" s="20" t="s">
        <v>1268</v>
      </c>
      <c r="K3467" s="20" t="s">
        <v>205</v>
      </c>
      <c r="L3467" s="20" t="s">
        <v>1358</v>
      </c>
      <c r="M3467" s="20">
        <v>1088</v>
      </c>
      <c r="N3467" s="20">
        <v>1088</v>
      </c>
      <c r="O3467" s="20" t="s">
        <v>927</v>
      </c>
      <c r="P3467" s="20" t="s">
        <v>50</v>
      </c>
      <c r="Q3467" s="28"/>
      <c r="R3467" s="21" t="s">
        <v>104</v>
      </c>
      <c r="S3467" s="21"/>
      <c r="T3467" s="21" t="s">
        <v>53</v>
      </c>
      <c r="U3467" s="21" t="s">
        <v>206</v>
      </c>
      <c r="V3467" s="46">
        <v>1</v>
      </c>
      <c r="W3467" s="26">
        <f t="shared" si="2471"/>
        <v>1</v>
      </c>
      <c r="X3467" s="26">
        <f t="shared" si="2472"/>
        <v>1</v>
      </c>
      <c r="Y3467" s="21">
        <v>10</v>
      </c>
      <c r="Z3467" s="22">
        <f t="shared" si="2500"/>
        <v>1088</v>
      </c>
      <c r="AA3467" s="20" t="s">
        <v>2218</v>
      </c>
      <c r="AB3467" s="22"/>
      <c r="AC3467" s="22">
        <v>1</v>
      </c>
      <c r="AD3467" s="22"/>
      <c r="AE3467" s="22">
        <f t="shared" si="2509"/>
        <v>1088</v>
      </c>
      <c r="AF3467" s="22">
        <f t="shared" si="2473"/>
        <v>1088</v>
      </c>
      <c r="AG3467" s="20">
        <f t="shared" si="2510"/>
        <v>1088</v>
      </c>
      <c r="AH3467" s="20" t="str">
        <f>VLOOKUP(U3467,[1]提成计算!B:I,8,FALSE)</f>
        <v xml:space="preserve"> </v>
      </c>
      <c r="AI3467" s="20"/>
      <c r="AJ3467" s="22"/>
      <c r="AK3467" s="22"/>
      <c r="AM3467" s="22"/>
      <c r="AN3467" s="22"/>
      <c r="AO3467" s="22" t="s">
        <v>2216</v>
      </c>
      <c r="AP3467" s="22" t="s">
        <v>1301</v>
      </c>
      <c r="AS3467" s="20"/>
      <c r="AT3467" s="20"/>
      <c r="AU3467" s="20"/>
    </row>
    <row r="3468" spans="1:47" x14ac:dyDescent="0.15">
      <c r="A3468" s="21" t="s">
        <v>1273</v>
      </c>
      <c r="B3468" s="20" t="s">
        <v>918</v>
      </c>
      <c r="C3468" s="20" t="s">
        <v>1050</v>
      </c>
      <c r="D3468" s="20" t="s">
        <v>1051</v>
      </c>
      <c r="E3468" s="20" t="s">
        <v>1817</v>
      </c>
      <c r="F3468" s="20" t="s">
        <v>1250</v>
      </c>
      <c r="G3468" s="20" t="s">
        <v>4634</v>
      </c>
      <c r="H3468" s="20"/>
      <c r="I3468" s="20">
        <v>13580888526</v>
      </c>
      <c r="J3468" s="20" t="s">
        <v>924</v>
      </c>
      <c r="K3468" s="20" t="s">
        <v>3825</v>
      </c>
      <c r="L3468" s="20" t="s">
        <v>2501</v>
      </c>
      <c r="M3468" s="20">
        <v>240</v>
      </c>
      <c r="N3468" s="20">
        <v>240</v>
      </c>
      <c r="O3468" s="20" t="s">
        <v>927</v>
      </c>
      <c r="P3468" s="20" t="s">
        <v>50</v>
      </c>
      <c r="Q3468" s="28"/>
      <c r="R3468" s="22" t="s">
        <v>121</v>
      </c>
      <c r="T3468" s="21" t="s">
        <v>4140</v>
      </c>
      <c r="U3468" s="22" t="s">
        <v>121</v>
      </c>
      <c r="V3468" s="46">
        <f>3/12</f>
        <v>0.25</v>
      </c>
      <c r="W3468" s="26">
        <f t="shared" si="2471"/>
        <v>0.25</v>
      </c>
      <c r="Y3468" s="21">
        <v>4</v>
      </c>
      <c r="Z3468" s="22">
        <f t="shared" si="2500"/>
        <v>240</v>
      </c>
      <c r="AA3468" s="20" t="s">
        <v>4607</v>
      </c>
      <c r="AB3468" s="22">
        <v>1</v>
      </c>
      <c r="AC3468" s="22"/>
      <c r="AD3468" s="22">
        <f>N3468</f>
        <v>240</v>
      </c>
      <c r="AE3468" s="22"/>
      <c r="AF3468" s="22">
        <f t="shared" si="2473"/>
        <v>240</v>
      </c>
      <c r="AG3468" s="20"/>
      <c r="AH3468" s="22"/>
      <c r="AI3468" s="22"/>
      <c r="AJ3468" s="22">
        <f t="shared" ref="AJ3468:AJ3471" si="2511">N3468</f>
        <v>240</v>
      </c>
      <c r="AK3468" s="22">
        <f>IF(O3468="(传统)XDSL",VLOOKUP(U3468,[2]自营续费率!B:G,6,FALSE)*1,IF(O3468="GPON+XDSL",VLOOKUP(U3468,[2]自营续费率!B:G,6,FALSE)*1,VLOOKUP(U3468,[2]自营续费率!B:G,4,FALSE)*1))</f>
        <v>10</v>
      </c>
      <c r="AL3468" s="22" t="s">
        <v>1309</v>
      </c>
      <c r="AM3468" s="22"/>
      <c r="AN3468" s="22"/>
      <c r="AO3468" s="22" t="s">
        <v>4605</v>
      </c>
      <c r="AP3468" s="22" t="s">
        <v>4635</v>
      </c>
      <c r="AS3468" s="20">
        <f>IF(Y3468&gt;=10,VLOOKUP(U3468,[2]自营提成!C:Z,6,FALSE),VLOOKUP(U3468,[2]自营提成!C:Z,5,FALSE))</f>
        <v>7.0000000000000007E-2</v>
      </c>
      <c r="AT3468" s="20">
        <f t="shared" ref="AT3468:AT3471" si="2512">IF(AD3468*AS3468&gt;0,AD3468*AS3468,AE3468*AS3468)</f>
        <v>16.8</v>
      </c>
      <c r="AU3468" s="20">
        <f>IF(AND(AK3468&lt;0,AK3468+AT3468&lt;0),-AT3468,AK3468)</f>
        <v>10</v>
      </c>
    </row>
    <row r="3469" spans="1:47" x14ac:dyDescent="0.15">
      <c r="A3469" s="21" t="s">
        <v>1273</v>
      </c>
      <c r="B3469" s="20" t="s">
        <v>918</v>
      </c>
      <c r="C3469" s="20" t="s">
        <v>1050</v>
      </c>
      <c r="D3469" s="20" t="s">
        <v>1062</v>
      </c>
      <c r="E3469" s="20" t="s">
        <v>1055</v>
      </c>
      <c r="F3469" s="20" t="s">
        <v>1250</v>
      </c>
      <c r="G3469" s="20" t="s">
        <v>4636</v>
      </c>
      <c r="H3469" s="20"/>
      <c r="I3469" s="20">
        <v>13556667518</v>
      </c>
      <c r="J3469" s="20" t="s">
        <v>924</v>
      </c>
      <c r="K3469" s="20" t="s">
        <v>3757</v>
      </c>
      <c r="L3469" s="20" t="s">
        <v>1299</v>
      </c>
      <c r="M3469" s="20">
        <v>888</v>
      </c>
      <c r="N3469" s="20">
        <v>888</v>
      </c>
      <c r="O3469" s="20" t="s">
        <v>927</v>
      </c>
      <c r="P3469" s="20" t="s">
        <v>50</v>
      </c>
      <c r="Q3469" s="28"/>
      <c r="R3469" s="21" t="s">
        <v>69</v>
      </c>
      <c r="S3469" s="25" t="s">
        <v>1060</v>
      </c>
      <c r="T3469" s="21" t="s">
        <v>53</v>
      </c>
      <c r="U3469" s="21" t="s">
        <v>1061</v>
      </c>
      <c r="V3469" s="46">
        <v>1</v>
      </c>
      <c r="W3469" s="26">
        <f t="shared" si="2471"/>
        <v>1</v>
      </c>
      <c r="Y3469" s="21">
        <v>12</v>
      </c>
      <c r="Z3469" s="22">
        <f t="shared" si="2500"/>
        <v>888</v>
      </c>
      <c r="AA3469" s="20" t="s">
        <v>4607</v>
      </c>
      <c r="AB3469" s="22"/>
      <c r="AC3469" s="22">
        <v>1</v>
      </c>
      <c r="AD3469" s="22"/>
      <c r="AE3469" s="22">
        <f t="shared" ref="AE3469:AE3470" si="2513">N3469</f>
        <v>888</v>
      </c>
      <c r="AF3469" s="22">
        <f t="shared" si="2473"/>
        <v>888</v>
      </c>
      <c r="AG3469" s="20"/>
      <c r="AH3469" s="22"/>
      <c r="AI3469" s="22"/>
      <c r="AJ3469" s="22">
        <f t="shared" si="2511"/>
        <v>888</v>
      </c>
      <c r="AK3469" s="22">
        <f>IF(O3469="(传统)XDSL",VLOOKUP(S3469,[2]直销续费率明细!C:I,7,FALSE)*1,IF(O3469="GPON+XDSL",VLOOKUP(S3469,[2]直销续费率明细!C:I,7,FALSE)*1,VLOOKUP(S3469,[2]直销续费率明细!C:I,5,FALSE)*1))</f>
        <v>-40</v>
      </c>
      <c r="AL3469" s="22" t="s">
        <v>1300</v>
      </c>
      <c r="AM3469" s="22"/>
      <c r="AN3469" s="22"/>
      <c r="AO3469" s="22" t="s">
        <v>4605</v>
      </c>
      <c r="AP3469" s="22" t="s">
        <v>1301</v>
      </c>
      <c r="AS3469" s="20">
        <f>IF(Y3469&gt;=10,VLOOKUP(U3469,[2]提成计算!B:T,19,FALSE),VLOOKUP(U3469,[2]提成计算!B:T,18,FALSE))</f>
        <v>0.09</v>
      </c>
      <c r="AT3469" s="20">
        <f t="shared" si="2512"/>
        <v>79.92</v>
      </c>
      <c r="AU3469" s="20">
        <f t="shared" ref="AU3469:AU3471" si="2514">IF(AND(AK3469&lt;0,AK3469+AT3469&lt;0),-AT3469,AK3469)</f>
        <v>-40</v>
      </c>
    </row>
    <row r="3470" spans="1:47" x14ac:dyDescent="0.15">
      <c r="A3470" s="21" t="s">
        <v>1273</v>
      </c>
      <c r="B3470" s="20" t="s">
        <v>918</v>
      </c>
      <c r="C3470" s="20" t="s">
        <v>1050</v>
      </c>
      <c r="D3470" s="20" t="s">
        <v>1062</v>
      </c>
      <c r="E3470" s="20" t="s">
        <v>1055</v>
      </c>
      <c r="F3470" s="20" t="s">
        <v>1250</v>
      </c>
      <c r="G3470" s="20" t="s">
        <v>4637</v>
      </c>
      <c r="H3470" s="20"/>
      <c r="I3470" s="20">
        <v>13428502881</v>
      </c>
      <c r="J3470" s="20" t="s">
        <v>924</v>
      </c>
      <c r="K3470" s="20" t="s">
        <v>4078</v>
      </c>
      <c r="L3470" s="20" t="s">
        <v>1299</v>
      </c>
      <c r="M3470" s="20">
        <v>888</v>
      </c>
      <c r="N3470" s="20">
        <v>888</v>
      </c>
      <c r="O3470" s="20" t="s">
        <v>927</v>
      </c>
      <c r="P3470" s="20" t="s">
        <v>50</v>
      </c>
      <c r="Q3470" s="28"/>
      <c r="R3470" s="21" t="s">
        <v>69</v>
      </c>
      <c r="S3470" s="25" t="s">
        <v>1494</v>
      </c>
      <c r="T3470" s="21" t="s">
        <v>4638</v>
      </c>
      <c r="U3470" s="21" t="s">
        <v>4079</v>
      </c>
      <c r="V3470" s="46">
        <v>1</v>
      </c>
      <c r="W3470" s="26">
        <f t="shared" si="2471"/>
        <v>1</v>
      </c>
      <c r="Y3470" s="21">
        <v>12</v>
      </c>
      <c r="Z3470" s="22">
        <f t="shared" si="2500"/>
        <v>888</v>
      </c>
      <c r="AA3470" s="20" t="s">
        <v>4607</v>
      </c>
      <c r="AB3470" s="22"/>
      <c r="AC3470" s="22">
        <v>1</v>
      </c>
      <c r="AD3470" s="22"/>
      <c r="AE3470" s="22">
        <f t="shared" si="2513"/>
        <v>888</v>
      </c>
      <c r="AF3470" s="22">
        <f t="shared" si="2473"/>
        <v>888</v>
      </c>
      <c r="AG3470" s="20"/>
      <c r="AH3470" s="22"/>
      <c r="AI3470" s="22"/>
      <c r="AJ3470" s="22">
        <f t="shared" si="2511"/>
        <v>888</v>
      </c>
      <c r="AK3470" s="22">
        <f>IF(O3470="(传统)XDSL",VLOOKUP(S3470,[2]直销续费率明细!C:I,7,FALSE)*1,IF(O3470="GPON+XDSL",VLOOKUP(S3470,[2]直销续费率明细!C:I,7,FALSE)*1,VLOOKUP(S3470,[2]直销续费率明细!C:I,5,FALSE)*1))</f>
        <v>25</v>
      </c>
      <c r="AL3470" s="22" t="s">
        <v>1300</v>
      </c>
      <c r="AM3470" s="22"/>
      <c r="AN3470" s="22"/>
      <c r="AO3470" s="22" t="s">
        <v>4605</v>
      </c>
      <c r="AP3470" s="22" t="s">
        <v>1301</v>
      </c>
      <c r="AS3470" s="20">
        <f>IF(Y3470&gt;=10,VLOOKUP(U3470,[2]提成计算!B:T,19,FALSE),VLOOKUP(U3470,[2]提成计算!B:T,18,FALSE))</f>
        <v>0.1</v>
      </c>
      <c r="AT3470" s="20">
        <f t="shared" si="2512"/>
        <v>88.800000000000011</v>
      </c>
      <c r="AU3470" s="20">
        <f t="shared" si="2514"/>
        <v>25</v>
      </c>
    </row>
    <row r="3471" spans="1:47" x14ac:dyDescent="0.15">
      <c r="A3471" s="21" t="s">
        <v>1273</v>
      </c>
      <c r="B3471" s="20" t="s">
        <v>918</v>
      </c>
      <c r="C3471" s="20" t="s">
        <v>1050</v>
      </c>
      <c r="D3471" s="20" t="s">
        <v>1065</v>
      </c>
      <c r="E3471" s="20" t="s">
        <v>1066</v>
      </c>
      <c r="F3471" s="20" t="s">
        <v>1250</v>
      </c>
      <c r="G3471" s="20" t="s">
        <v>4639</v>
      </c>
      <c r="H3471" s="20"/>
      <c r="I3471" s="20">
        <v>18826989001</v>
      </c>
      <c r="J3471" s="20" t="s">
        <v>924</v>
      </c>
      <c r="K3471" s="20" t="s">
        <v>1092</v>
      </c>
      <c r="L3471" s="20" t="s">
        <v>2119</v>
      </c>
      <c r="M3471" s="20">
        <v>768</v>
      </c>
      <c r="N3471" s="20">
        <v>768</v>
      </c>
      <c r="O3471" s="20" t="s">
        <v>927</v>
      </c>
      <c r="P3471" s="20" t="s">
        <v>50</v>
      </c>
      <c r="Q3471" s="28"/>
      <c r="R3471" s="21" t="s">
        <v>69</v>
      </c>
      <c r="S3471" s="25" t="s">
        <v>1068</v>
      </c>
      <c r="T3471" s="21" t="s">
        <v>53</v>
      </c>
      <c r="U3471" s="21" t="s">
        <v>375</v>
      </c>
      <c r="V3471" s="46">
        <v>1</v>
      </c>
      <c r="W3471" s="26">
        <f t="shared" si="2471"/>
        <v>1</v>
      </c>
      <c r="Y3471" s="21">
        <v>4</v>
      </c>
      <c r="Z3471" s="22">
        <f t="shared" si="2500"/>
        <v>768</v>
      </c>
      <c r="AA3471" s="20" t="s">
        <v>4607</v>
      </c>
      <c r="AB3471" s="22">
        <v>1</v>
      </c>
      <c r="AC3471" s="22"/>
      <c r="AD3471" s="22">
        <f>N3471</f>
        <v>768</v>
      </c>
      <c r="AE3471" s="22"/>
      <c r="AF3471" s="22">
        <f t="shared" si="2473"/>
        <v>768</v>
      </c>
      <c r="AG3471" s="20"/>
      <c r="AH3471" s="22"/>
      <c r="AI3471" s="22"/>
      <c r="AJ3471" s="22">
        <f t="shared" si="2511"/>
        <v>768</v>
      </c>
      <c r="AK3471" s="22">
        <f>IF(O3471="(传统)XDSL",VLOOKUP(S3471,[2]直销续费率明细!C:I,7,FALSE)*1,IF(O3471="GPON+XDSL",VLOOKUP(S3471,[2]直销续费率明细!C:I,7,FALSE)*1,VLOOKUP(S3471,[2]直销续费率明细!C:I,5,FALSE)*1))</f>
        <v>15</v>
      </c>
      <c r="AL3471" s="22" t="s">
        <v>1309</v>
      </c>
      <c r="AM3471" s="22"/>
      <c r="AN3471" s="22"/>
      <c r="AO3471" s="22" t="s">
        <v>2216</v>
      </c>
      <c r="AP3471" s="22" t="s">
        <v>1301</v>
      </c>
      <c r="AS3471" s="20">
        <f>IF(Y3471&gt;=10,VLOOKUP(U3471,[2]提成计算!B:T,19,FALSE),VLOOKUP(U3471,[2]提成计算!B:T,18,FALSE))</f>
        <v>7.0000000000000007E-2</v>
      </c>
      <c r="AT3471" s="20">
        <f t="shared" si="2512"/>
        <v>53.760000000000005</v>
      </c>
      <c r="AU3471" s="20">
        <f t="shared" si="2514"/>
        <v>15</v>
      </c>
    </row>
    <row r="3472" spans="1:47" x14ac:dyDescent="0.15">
      <c r="A3472" s="21" t="s">
        <v>1273</v>
      </c>
      <c r="B3472" s="20" t="s">
        <v>918</v>
      </c>
      <c r="C3472" s="20" t="s">
        <v>1050</v>
      </c>
      <c r="D3472" s="20" t="s">
        <v>1070</v>
      </c>
      <c r="E3472" s="20" t="s">
        <v>1076</v>
      </c>
      <c r="F3472" s="20" t="s">
        <v>1250</v>
      </c>
      <c r="G3472" s="20" t="s">
        <v>4640</v>
      </c>
      <c r="H3472" s="20"/>
      <c r="I3472" s="20">
        <v>13922916872</v>
      </c>
      <c r="J3472" s="20" t="s">
        <v>1268</v>
      </c>
      <c r="K3472" s="20" t="s">
        <v>205</v>
      </c>
      <c r="L3472" s="20" t="s">
        <v>1898</v>
      </c>
      <c r="M3472" s="20">
        <v>1398</v>
      </c>
      <c r="N3472" s="20">
        <v>1398</v>
      </c>
      <c r="O3472" s="20" t="s">
        <v>927</v>
      </c>
      <c r="P3472" s="20" t="s">
        <v>50</v>
      </c>
      <c r="Q3472" s="28"/>
      <c r="R3472" s="21" t="s">
        <v>104</v>
      </c>
      <c r="S3472" s="21"/>
      <c r="T3472" s="21" t="s">
        <v>53</v>
      </c>
      <c r="U3472" s="21" t="s">
        <v>206</v>
      </c>
      <c r="V3472" s="46">
        <v>1</v>
      </c>
      <c r="W3472" s="26">
        <f t="shared" si="2471"/>
        <v>1</v>
      </c>
      <c r="X3472" s="26">
        <f t="shared" si="2472"/>
        <v>1</v>
      </c>
      <c r="Y3472" s="21">
        <v>20</v>
      </c>
      <c r="Z3472" s="22">
        <f t="shared" si="2500"/>
        <v>1398</v>
      </c>
      <c r="AA3472" s="20" t="s">
        <v>2218</v>
      </c>
      <c r="AB3472" s="22"/>
      <c r="AC3472" s="22">
        <v>1</v>
      </c>
      <c r="AD3472" s="22"/>
      <c r="AE3472" s="22">
        <f>N3472</f>
        <v>1398</v>
      </c>
      <c r="AF3472" s="22">
        <f t="shared" si="2473"/>
        <v>1398</v>
      </c>
      <c r="AG3472" s="20">
        <f t="shared" ref="AG3472:AG3473" si="2515">N3472</f>
        <v>1398</v>
      </c>
      <c r="AH3472" s="20" t="str">
        <f>VLOOKUP(U3472,[1]提成计算!B:I,8,FALSE)</f>
        <v xml:space="preserve"> </v>
      </c>
      <c r="AI3472" s="20"/>
      <c r="AJ3472" s="22"/>
      <c r="AK3472" s="22"/>
      <c r="AM3472" s="22"/>
      <c r="AN3472" s="22"/>
      <c r="AO3472" s="22" t="s">
        <v>4605</v>
      </c>
      <c r="AP3472" s="22" t="s">
        <v>1301</v>
      </c>
      <c r="AS3472" s="20"/>
      <c r="AT3472" s="20"/>
      <c r="AU3472" s="20"/>
    </row>
    <row r="3473" spans="1:47" x14ac:dyDescent="0.15">
      <c r="A3473" s="21" t="s">
        <v>1273</v>
      </c>
      <c r="B3473" s="20" t="s">
        <v>918</v>
      </c>
      <c r="C3473" s="20" t="s">
        <v>1050</v>
      </c>
      <c r="D3473" s="20" t="s">
        <v>1065</v>
      </c>
      <c r="E3473" s="20" t="s">
        <v>1066</v>
      </c>
      <c r="F3473" s="20" t="s">
        <v>1250</v>
      </c>
      <c r="G3473" s="20" t="s">
        <v>4641</v>
      </c>
      <c r="H3473" s="20"/>
      <c r="I3473" s="20">
        <v>13412954130</v>
      </c>
      <c r="J3473" s="20" t="s">
        <v>1268</v>
      </c>
      <c r="K3473" s="20" t="s">
        <v>3739</v>
      </c>
      <c r="L3473" s="20" t="s">
        <v>1960</v>
      </c>
      <c r="M3473" s="20">
        <v>400</v>
      </c>
      <c r="N3473" s="20">
        <v>400</v>
      </c>
      <c r="O3473" s="20" t="s">
        <v>927</v>
      </c>
      <c r="P3473" s="20" t="s">
        <v>50</v>
      </c>
      <c r="Q3473" s="28"/>
      <c r="R3473" s="21" t="s">
        <v>69</v>
      </c>
      <c r="S3473" s="21"/>
      <c r="T3473" s="21" t="s">
        <v>53</v>
      </c>
      <c r="U3473" s="21" t="s">
        <v>1803</v>
      </c>
      <c r="V3473" s="46">
        <v>0.5</v>
      </c>
      <c r="W3473" s="26">
        <f t="shared" si="2471"/>
        <v>0.5</v>
      </c>
      <c r="X3473" s="26">
        <f t="shared" si="2472"/>
        <v>0.5</v>
      </c>
      <c r="Y3473" s="21">
        <v>4</v>
      </c>
      <c r="Z3473" s="22">
        <f t="shared" si="2500"/>
        <v>400</v>
      </c>
      <c r="AA3473" s="20" t="s">
        <v>4607</v>
      </c>
      <c r="AB3473" s="22">
        <v>1</v>
      </c>
      <c r="AC3473" s="22"/>
      <c r="AD3473" s="22">
        <f>N3473</f>
        <v>400</v>
      </c>
      <c r="AE3473" s="22"/>
      <c r="AF3473" s="22">
        <f t="shared" si="2473"/>
        <v>400</v>
      </c>
      <c r="AG3473" s="20">
        <f t="shared" si="2515"/>
        <v>400</v>
      </c>
      <c r="AH3473" s="20" t="str">
        <f>VLOOKUP(U3473,[1]提成计算!B:I,8,FALSE)</f>
        <v xml:space="preserve"> </v>
      </c>
      <c r="AI3473" s="20"/>
      <c r="AJ3473" s="22"/>
      <c r="AK3473" s="22"/>
      <c r="AM3473" s="22"/>
      <c r="AN3473" s="22"/>
      <c r="AO3473" s="22" t="s">
        <v>4605</v>
      </c>
      <c r="AP3473" s="22" t="s">
        <v>1961</v>
      </c>
      <c r="AS3473" s="20"/>
      <c r="AT3473" s="20"/>
      <c r="AU3473" s="20"/>
    </row>
    <row r="3474" spans="1:47" x14ac:dyDescent="0.15">
      <c r="A3474" s="21" t="s">
        <v>1273</v>
      </c>
      <c r="B3474" s="20" t="s">
        <v>918</v>
      </c>
      <c r="C3474" s="20" t="s">
        <v>1050</v>
      </c>
      <c r="D3474" s="20" t="s">
        <v>1051</v>
      </c>
      <c r="E3474" s="20" t="s">
        <v>1492</v>
      </c>
      <c r="F3474" s="20" t="s">
        <v>1250</v>
      </c>
      <c r="G3474" s="20" t="s">
        <v>4642</v>
      </c>
      <c r="H3474" s="20"/>
      <c r="I3474" s="20">
        <v>15817610512</v>
      </c>
      <c r="J3474" s="20" t="s">
        <v>1275</v>
      </c>
      <c r="K3474" s="20" t="s">
        <v>202</v>
      </c>
      <c r="L3474" s="20" t="s">
        <v>1277</v>
      </c>
      <c r="M3474" s="20">
        <v>410</v>
      </c>
      <c r="N3474" s="20">
        <v>410</v>
      </c>
      <c r="O3474" s="20" t="s">
        <v>927</v>
      </c>
      <c r="P3474" s="20" t="s">
        <v>50</v>
      </c>
      <c r="Q3474" s="28"/>
      <c r="R3474" s="21" t="s">
        <v>121</v>
      </c>
      <c r="S3474" s="21"/>
      <c r="T3474" s="21" t="s">
        <v>53</v>
      </c>
      <c r="U3474" s="21" t="s">
        <v>203</v>
      </c>
      <c r="V3474" s="46"/>
      <c r="Y3474" s="21">
        <v>2</v>
      </c>
      <c r="Z3474" s="22">
        <f t="shared" si="2500"/>
        <v>410</v>
      </c>
      <c r="AA3474" s="20" t="s">
        <v>4607</v>
      </c>
      <c r="AB3474" s="22"/>
      <c r="AC3474" s="22"/>
      <c r="AD3474" s="22"/>
      <c r="AE3474" s="22"/>
      <c r="AF3474" s="22"/>
      <c r="AG3474" s="20"/>
      <c r="AH3474" s="22"/>
      <c r="AI3474" s="22"/>
      <c r="AJ3474" s="22"/>
      <c r="AK3474" s="22"/>
      <c r="AM3474" s="22"/>
      <c r="AN3474" s="22"/>
      <c r="AO3474" s="22" t="s">
        <v>4605</v>
      </c>
      <c r="AP3474" s="22">
        <v>0</v>
      </c>
      <c r="AS3474" s="20"/>
      <c r="AT3474" s="20"/>
      <c r="AU3474" s="20"/>
    </row>
    <row r="3475" spans="1:47" x14ac:dyDescent="0.15">
      <c r="A3475" s="21" t="s">
        <v>1273</v>
      </c>
      <c r="B3475" s="20" t="s">
        <v>918</v>
      </c>
      <c r="C3475" s="20" t="s">
        <v>1050</v>
      </c>
      <c r="D3475" s="20" t="s">
        <v>1078</v>
      </c>
      <c r="E3475" s="20" t="s">
        <v>1079</v>
      </c>
      <c r="F3475" s="20" t="s">
        <v>1250</v>
      </c>
      <c r="G3475" s="20" t="s">
        <v>4643</v>
      </c>
      <c r="H3475" s="20"/>
      <c r="I3475" s="20">
        <v>15622915688</v>
      </c>
      <c r="J3475" s="20" t="s">
        <v>924</v>
      </c>
      <c r="K3475" s="20" t="s">
        <v>1081</v>
      </c>
      <c r="L3475" s="20" t="s">
        <v>2157</v>
      </c>
      <c r="M3475" s="20">
        <v>1498</v>
      </c>
      <c r="N3475" s="20">
        <v>1498</v>
      </c>
      <c r="O3475" s="20" t="s">
        <v>927</v>
      </c>
      <c r="P3475" s="20" t="s">
        <v>50</v>
      </c>
      <c r="Q3475" s="28"/>
      <c r="R3475" s="21" t="s">
        <v>1082</v>
      </c>
      <c r="S3475" s="25" t="s">
        <v>1087</v>
      </c>
      <c r="T3475" s="21" t="s">
        <v>53</v>
      </c>
      <c r="U3475" s="21" t="s">
        <v>1083</v>
      </c>
      <c r="V3475" s="46">
        <v>1</v>
      </c>
      <c r="W3475" s="26">
        <f t="shared" ref="W3475:W3485" si="2516">V3475</f>
        <v>1</v>
      </c>
      <c r="Y3475" s="21">
        <v>50</v>
      </c>
      <c r="Z3475" s="22">
        <f t="shared" si="2500"/>
        <v>1498</v>
      </c>
      <c r="AA3475" s="20" t="s">
        <v>4607</v>
      </c>
      <c r="AB3475" s="22"/>
      <c r="AC3475" s="22">
        <v>1</v>
      </c>
      <c r="AD3475" s="22"/>
      <c r="AE3475" s="22">
        <f>N3475</f>
        <v>1498</v>
      </c>
      <c r="AF3475" s="22">
        <f t="shared" ref="AF3475:AF3485" si="2517">N3475</f>
        <v>1498</v>
      </c>
      <c r="AG3475" s="20"/>
      <c r="AH3475" s="22"/>
      <c r="AI3475" s="22"/>
      <c r="AJ3475" s="22">
        <f t="shared" ref="AJ3475:AJ3484" si="2518">N3475</f>
        <v>1498</v>
      </c>
      <c r="AK3475" s="22">
        <f>IF(O3475="(传统)XDSL",VLOOKUP(S3475,[2]直销续费率明细!C:I,7,FALSE)*1,IF(O3475="GPON+XDSL",VLOOKUP(S3475,[2]直销续费率明细!C:I,7,FALSE)*1,VLOOKUP(S3475,[2]直销续费率明细!C:I,5,FALSE)*1))</f>
        <v>25</v>
      </c>
      <c r="AL3475" s="22" t="s">
        <v>1309</v>
      </c>
      <c r="AM3475" s="22"/>
      <c r="AN3475" s="22"/>
      <c r="AO3475" s="22" t="s">
        <v>4605</v>
      </c>
      <c r="AP3475" s="22" t="s">
        <v>1301</v>
      </c>
      <c r="AS3475" s="20">
        <f>IF(Y3475&gt;=10,VLOOKUP(U3475,[2]提成计算!B:T,19,FALSE),VLOOKUP(U3475,[2]提成计算!B:T,18,FALSE))</f>
        <v>0.12</v>
      </c>
      <c r="AT3475" s="20">
        <f t="shared" ref="AT3475:AT3484" si="2519">IF(AD3475*AS3475&gt;0,AD3475*AS3475,AE3475*AS3475)</f>
        <v>179.76</v>
      </c>
      <c r="AU3475" s="20">
        <f t="shared" ref="AU3475:AU3484" si="2520">IF(AND(AK3475&lt;0,AK3475+AT3475&lt;0),-AT3475,AK3475)</f>
        <v>25</v>
      </c>
    </row>
    <row r="3476" spans="1:47" x14ac:dyDescent="0.15">
      <c r="A3476" s="21" t="s">
        <v>1273</v>
      </c>
      <c r="B3476" s="20" t="s">
        <v>918</v>
      </c>
      <c r="C3476" s="20" t="s">
        <v>1050</v>
      </c>
      <c r="D3476" s="20" t="s">
        <v>1070</v>
      </c>
      <c r="E3476" s="20" t="s">
        <v>1076</v>
      </c>
      <c r="F3476" s="20" t="s">
        <v>1250</v>
      </c>
      <c r="G3476" s="20" t="s">
        <v>4644</v>
      </c>
      <c r="H3476" s="20"/>
      <c r="I3476" s="20">
        <v>18825487906</v>
      </c>
      <c r="J3476" s="20" t="s">
        <v>924</v>
      </c>
      <c r="K3476" s="20" t="s">
        <v>3751</v>
      </c>
      <c r="L3476" s="20" t="s">
        <v>1918</v>
      </c>
      <c r="M3476" s="20">
        <v>680</v>
      </c>
      <c r="N3476" s="20">
        <v>680</v>
      </c>
      <c r="O3476" s="20" t="s">
        <v>1262</v>
      </c>
      <c r="P3476" s="20" t="s">
        <v>50</v>
      </c>
      <c r="Q3476" s="28"/>
      <c r="R3476" s="21" t="s">
        <v>104</v>
      </c>
      <c r="S3476" s="25" t="s">
        <v>1337</v>
      </c>
      <c r="T3476" s="21" t="s">
        <v>53</v>
      </c>
      <c r="U3476" s="21" t="s">
        <v>1733</v>
      </c>
      <c r="V3476" s="46">
        <v>1</v>
      </c>
      <c r="W3476" s="26">
        <f t="shared" si="2516"/>
        <v>1</v>
      </c>
      <c r="Y3476" s="21">
        <v>4</v>
      </c>
      <c r="Z3476" s="22">
        <f t="shared" si="2500"/>
        <v>680</v>
      </c>
      <c r="AA3476" s="20" t="s">
        <v>4607</v>
      </c>
      <c r="AB3476" s="22">
        <v>1</v>
      </c>
      <c r="AC3476" s="22"/>
      <c r="AD3476" s="22">
        <f t="shared" ref="AD3476:AD3478" si="2521">N3476</f>
        <v>680</v>
      </c>
      <c r="AE3476" s="22"/>
      <c r="AF3476" s="22">
        <f t="shared" si="2517"/>
        <v>680</v>
      </c>
      <c r="AG3476" s="20"/>
      <c r="AH3476" s="22"/>
      <c r="AI3476" s="22"/>
      <c r="AJ3476" s="22">
        <f t="shared" si="2518"/>
        <v>680</v>
      </c>
      <c r="AK3476" s="22">
        <f>IF(O3476="(传统)XDSL",VLOOKUP(S3476,[2]直销续费率明细!C:I,7,FALSE)*1,IF(O3476="GPON+XDSL",VLOOKUP(S3476,[2]直销续费率明细!C:I,7,FALSE)*1,VLOOKUP(S3476,[2]直销续费率明细!C:I,5,FALSE)*1))</f>
        <v>-40</v>
      </c>
      <c r="AL3476" s="22" t="s">
        <v>1300</v>
      </c>
      <c r="AM3476" s="22"/>
      <c r="AN3476" s="22"/>
      <c r="AO3476" s="22" t="s">
        <v>4605</v>
      </c>
      <c r="AP3476" s="22" t="s">
        <v>4629</v>
      </c>
      <c r="AS3476" s="20">
        <f>IF(Y3476&gt;=10,VLOOKUP(U3476,[2]提成计算!B:T,19,FALSE),VLOOKUP(U3476,[2]提成计算!B:T,18,FALSE))</f>
        <v>0.06</v>
      </c>
      <c r="AT3476" s="20">
        <f t="shared" si="2519"/>
        <v>40.799999999999997</v>
      </c>
      <c r="AU3476" s="20">
        <f t="shared" si="2520"/>
        <v>-40</v>
      </c>
    </row>
    <row r="3477" spans="1:47" x14ac:dyDescent="0.15">
      <c r="A3477" s="21" t="s">
        <v>1273</v>
      </c>
      <c r="B3477" s="20" t="s">
        <v>918</v>
      </c>
      <c r="C3477" s="20" t="s">
        <v>1050</v>
      </c>
      <c r="D3477" s="20" t="s">
        <v>1065</v>
      </c>
      <c r="E3477" s="20" t="s">
        <v>1066</v>
      </c>
      <c r="F3477" s="20" t="s">
        <v>1250</v>
      </c>
      <c r="G3477" s="20" t="s">
        <v>1383</v>
      </c>
      <c r="H3477" s="20"/>
      <c r="I3477" s="20">
        <v>13544771820</v>
      </c>
      <c r="J3477" s="20" t="s">
        <v>924</v>
      </c>
      <c r="K3477" s="20" t="s">
        <v>4645</v>
      </c>
      <c r="L3477" s="20" t="s">
        <v>2228</v>
      </c>
      <c r="M3477" s="20">
        <v>100</v>
      </c>
      <c r="N3477" s="20">
        <v>100</v>
      </c>
      <c r="O3477" s="20" t="s">
        <v>927</v>
      </c>
      <c r="P3477" s="20" t="s">
        <v>50</v>
      </c>
      <c r="Q3477" s="28"/>
      <c r="R3477" s="22" t="s">
        <v>69</v>
      </c>
      <c r="T3477" s="21" t="s">
        <v>4614</v>
      </c>
      <c r="U3477" s="22" t="s">
        <v>69</v>
      </c>
      <c r="V3477" s="26">
        <f t="shared" ref="V3477:V3478" si="2522">1/12</f>
        <v>8.3333333333333329E-2</v>
      </c>
      <c r="W3477" s="26">
        <f t="shared" si="2516"/>
        <v>8.3333333333333329E-2</v>
      </c>
      <c r="Y3477" s="21">
        <v>4</v>
      </c>
      <c r="Z3477" s="22">
        <f t="shared" si="2500"/>
        <v>100</v>
      </c>
      <c r="AA3477" s="20" t="s">
        <v>4607</v>
      </c>
      <c r="AB3477" s="22">
        <v>1</v>
      </c>
      <c r="AC3477" s="22"/>
      <c r="AD3477" s="22">
        <f t="shared" si="2521"/>
        <v>100</v>
      </c>
      <c r="AE3477" s="22"/>
      <c r="AF3477" s="22">
        <f t="shared" si="2517"/>
        <v>100</v>
      </c>
      <c r="AG3477" s="20"/>
      <c r="AH3477" s="22"/>
      <c r="AI3477" s="22"/>
      <c r="AJ3477" s="22">
        <f t="shared" si="2518"/>
        <v>100</v>
      </c>
      <c r="AK3477" s="22">
        <f>IF(O3477="(传统)XDSL",VLOOKUP(U3477,[2]自营续费率!B:G,6,FALSE)*1,IF(O3477="GPON+XDSL",VLOOKUP(U3477,[2]自营续费率!B:G,6,FALSE)*1,VLOOKUP(U3477,[2]自营续费率!B:G,4,FALSE)*1))</f>
        <v>-40</v>
      </c>
      <c r="AL3477" s="22" t="s">
        <v>1309</v>
      </c>
      <c r="AM3477" s="22"/>
      <c r="AN3477" s="22"/>
      <c r="AO3477" s="22" t="s">
        <v>4605</v>
      </c>
      <c r="AP3477" s="22" t="s">
        <v>4615</v>
      </c>
      <c r="AS3477" s="20">
        <f>IF(Y3477&gt;=10,VLOOKUP(U3477,[2]自营提成!C:Z,6,FALSE),VLOOKUP(U3477,[2]自营提成!C:Z,5,FALSE))</f>
        <v>7.0000000000000007E-2</v>
      </c>
      <c r="AT3477" s="20">
        <f t="shared" si="2519"/>
        <v>7.0000000000000009</v>
      </c>
      <c r="AU3477" s="20">
        <f t="shared" si="2520"/>
        <v>-7.0000000000000009</v>
      </c>
    </row>
    <row r="3478" spans="1:47" x14ac:dyDescent="0.15">
      <c r="A3478" s="21" t="s">
        <v>1273</v>
      </c>
      <c r="B3478" s="20" t="s">
        <v>918</v>
      </c>
      <c r="C3478" s="20" t="s">
        <v>1050</v>
      </c>
      <c r="D3478" s="20" t="s">
        <v>1065</v>
      </c>
      <c r="E3478" s="20" t="s">
        <v>1066</v>
      </c>
      <c r="F3478" s="20" t="s">
        <v>1250</v>
      </c>
      <c r="G3478" s="20" t="s">
        <v>4646</v>
      </c>
      <c r="H3478" s="20"/>
      <c r="I3478" s="20">
        <v>13688998347</v>
      </c>
      <c r="J3478" s="20" t="s">
        <v>924</v>
      </c>
      <c r="K3478" s="20" t="s">
        <v>4575</v>
      </c>
      <c r="L3478" s="20" t="s">
        <v>2228</v>
      </c>
      <c r="M3478" s="20">
        <v>100</v>
      </c>
      <c r="N3478" s="20">
        <v>100</v>
      </c>
      <c r="O3478" s="20" t="s">
        <v>927</v>
      </c>
      <c r="P3478" s="20" t="s">
        <v>50</v>
      </c>
      <c r="Q3478" s="28"/>
      <c r="R3478" s="22" t="s">
        <v>69</v>
      </c>
      <c r="T3478" s="21" t="s">
        <v>4614</v>
      </c>
      <c r="U3478" s="22" t="s">
        <v>69</v>
      </c>
      <c r="V3478" s="26">
        <f t="shared" si="2522"/>
        <v>8.3333333333333329E-2</v>
      </c>
      <c r="W3478" s="26">
        <f t="shared" si="2516"/>
        <v>8.3333333333333329E-2</v>
      </c>
      <c r="Y3478" s="21">
        <v>4</v>
      </c>
      <c r="Z3478" s="22">
        <f t="shared" si="2500"/>
        <v>100</v>
      </c>
      <c r="AA3478" s="20" t="s">
        <v>4607</v>
      </c>
      <c r="AB3478" s="22">
        <v>1</v>
      </c>
      <c r="AC3478" s="22"/>
      <c r="AD3478" s="22">
        <f t="shared" si="2521"/>
        <v>100</v>
      </c>
      <c r="AE3478" s="22"/>
      <c r="AF3478" s="22">
        <f t="shared" si="2517"/>
        <v>100</v>
      </c>
      <c r="AG3478" s="20"/>
      <c r="AH3478" s="22"/>
      <c r="AI3478" s="22"/>
      <c r="AJ3478" s="22">
        <f t="shared" si="2518"/>
        <v>100</v>
      </c>
      <c r="AK3478" s="22">
        <f>IF(O3478="(传统)XDSL",VLOOKUP(U3478,[2]自营续费率!B:G,6,FALSE)*1,IF(O3478="GPON+XDSL",VLOOKUP(U3478,[2]自营续费率!B:G,6,FALSE)*1,VLOOKUP(U3478,[2]自营续费率!B:G,4,FALSE)*1))</f>
        <v>-40</v>
      </c>
      <c r="AL3478" s="22" t="s">
        <v>1309</v>
      </c>
      <c r="AM3478" s="22"/>
      <c r="AN3478" s="22"/>
      <c r="AO3478" s="22" t="s">
        <v>4605</v>
      </c>
      <c r="AP3478" s="22" t="s">
        <v>4615</v>
      </c>
      <c r="AS3478" s="20">
        <f>IF(Y3478&gt;=10,VLOOKUP(U3478,[2]自营提成!C:Z,6,FALSE),VLOOKUP(U3478,[2]自营提成!C:Z,5,FALSE))</f>
        <v>7.0000000000000007E-2</v>
      </c>
      <c r="AT3478" s="20">
        <f t="shared" si="2519"/>
        <v>7.0000000000000009</v>
      </c>
      <c r="AU3478" s="20">
        <f t="shared" si="2520"/>
        <v>-7.0000000000000009</v>
      </c>
    </row>
    <row r="3479" spans="1:47" x14ac:dyDescent="0.15">
      <c r="A3479" s="21" t="s">
        <v>1273</v>
      </c>
      <c r="B3479" s="20" t="s">
        <v>918</v>
      </c>
      <c r="C3479" s="20" t="s">
        <v>1050</v>
      </c>
      <c r="D3479" s="20" t="s">
        <v>1062</v>
      </c>
      <c r="E3479" s="20" t="s">
        <v>1063</v>
      </c>
      <c r="F3479" s="20" t="s">
        <v>1250</v>
      </c>
      <c r="G3479" s="20" t="s">
        <v>4647</v>
      </c>
      <c r="H3479" s="20"/>
      <c r="I3479" s="20">
        <v>13113257995</v>
      </c>
      <c r="J3479" s="20" t="s">
        <v>924</v>
      </c>
      <c r="K3479" s="20" t="s">
        <v>4094</v>
      </c>
      <c r="L3479" s="20" t="s">
        <v>1299</v>
      </c>
      <c r="M3479" s="20">
        <v>888</v>
      </c>
      <c r="N3479" s="20">
        <v>888</v>
      </c>
      <c r="O3479" s="20" t="s">
        <v>1262</v>
      </c>
      <c r="P3479" s="20" t="s">
        <v>50</v>
      </c>
      <c r="Q3479" s="28"/>
      <c r="R3479" s="21" t="s">
        <v>69</v>
      </c>
      <c r="S3479" s="25" t="s">
        <v>3922</v>
      </c>
      <c r="T3479" s="21" t="s">
        <v>53</v>
      </c>
      <c r="U3479" s="21" t="s">
        <v>3806</v>
      </c>
      <c r="V3479" s="46">
        <v>1</v>
      </c>
      <c r="W3479" s="26">
        <f t="shared" si="2516"/>
        <v>1</v>
      </c>
      <c r="Y3479" s="21">
        <v>12</v>
      </c>
      <c r="Z3479" s="22">
        <f t="shared" si="2500"/>
        <v>888</v>
      </c>
      <c r="AA3479" s="20" t="s">
        <v>4607</v>
      </c>
      <c r="AB3479" s="22"/>
      <c r="AC3479" s="22">
        <v>1</v>
      </c>
      <c r="AD3479" s="22"/>
      <c r="AE3479" s="22">
        <f t="shared" ref="AE3479:AE3483" si="2523">N3479</f>
        <v>888</v>
      </c>
      <c r="AF3479" s="22">
        <f t="shared" si="2517"/>
        <v>888</v>
      </c>
      <c r="AG3479" s="20"/>
      <c r="AH3479" s="22"/>
      <c r="AI3479" s="22"/>
      <c r="AJ3479" s="22">
        <f t="shared" si="2518"/>
        <v>888</v>
      </c>
      <c r="AK3479" s="22">
        <f>IF(O3479="(传统)XDSL",VLOOKUP(S3479,[2]直销续费率明细!C:I,7,FALSE)*1,IF(O3479="GPON+XDSL",VLOOKUP(S3479,[2]直销续费率明细!C:I,7,FALSE)*1,VLOOKUP(S3479,[2]直销续费率明细!C:I,5,FALSE)*1))</f>
        <v>25</v>
      </c>
      <c r="AL3479" s="22" t="s">
        <v>1309</v>
      </c>
      <c r="AM3479" s="22"/>
      <c r="AN3479" s="22"/>
      <c r="AO3479" s="22" t="s">
        <v>2216</v>
      </c>
      <c r="AP3479" s="22" t="s">
        <v>1301</v>
      </c>
      <c r="AS3479" s="20">
        <f>IF(Y3479&gt;=10,VLOOKUP(U3479,[2]提成计算!B:T,19,FALSE),VLOOKUP(U3479,[2]提成计算!B:T,18,FALSE))</f>
        <v>0.09</v>
      </c>
      <c r="AT3479" s="20">
        <f t="shared" si="2519"/>
        <v>79.92</v>
      </c>
      <c r="AU3479" s="20">
        <f t="shared" si="2520"/>
        <v>25</v>
      </c>
    </row>
    <row r="3480" spans="1:47" x14ac:dyDescent="0.15">
      <c r="A3480" s="21" t="s">
        <v>1273</v>
      </c>
      <c r="B3480" s="20" t="s">
        <v>918</v>
      </c>
      <c r="C3480" s="20" t="s">
        <v>1050</v>
      </c>
      <c r="D3480" s="20" t="s">
        <v>1051</v>
      </c>
      <c r="E3480" s="20" t="s">
        <v>1492</v>
      </c>
      <c r="F3480" s="20" t="s">
        <v>1250</v>
      </c>
      <c r="G3480" s="20" t="s">
        <v>4648</v>
      </c>
      <c r="H3480" s="20"/>
      <c r="I3480" s="20">
        <v>13431309242</v>
      </c>
      <c r="J3480" s="20" t="s">
        <v>924</v>
      </c>
      <c r="K3480" s="20" t="s">
        <v>202</v>
      </c>
      <c r="L3480" s="20" t="s">
        <v>2137</v>
      </c>
      <c r="M3480" s="20">
        <v>1408</v>
      </c>
      <c r="N3480" s="20">
        <v>1408</v>
      </c>
      <c r="O3480" s="20" t="s">
        <v>927</v>
      </c>
      <c r="P3480" s="20" t="s">
        <v>50</v>
      </c>
      <c r="Q3480" s="28"/>
      <c r="R3480" s="21" t="s">
        <v>121</v>
      </c>
      <c r="S3480" s="25" t="s">
        <v>1494</v>
      </c>
      <c r="T3480" s="21" t="s">
        <v>53</v>
      </c>
      <c r="U3480" s="21" t="s">
        <v>203</v>
      </c>
      <c r="V3480" s="46">
        <v>1</v>
      </c>
      <c r="W3480" s="26">
        <f t="shared" si="2516"/>
        <v>1</v>
      </c>
      <c r="Y3480" s="21">
        <v>12</v>
      </c>
      <c r="Z3480" s="22">
        <f t="shared" si="2500"/>
        <v>1408</v>
      </c>
      <c r="AA3480" s="20" t="s">
        <v>2218</v>
      </c>
      <c r="AB3480" s="22"/>
      <c r="AC3480" s="22">
        <v>1</v>
      </c>
      <c r="AD3480" s="22"/>
      <c r="AE3480" s="22">
        <f t="shared" si="2523"/>
        <v>1408</v>
      </c>
      <c r="AF3480" s="22">
        <f t="shared" si="2517"/>
        <v>1408</v>
      </c>
      <c r="AG3480" s="20"/>
      <c r="AH3480" s="22"/>
      <c r="AI3480" s="22"/>
      <c r="AJ3480" s="22">
        <f t="shared" si="2518"/>
        <v>1408</v>
      </c>
      <c r="AK3480" s="22">
        <f>IF(O3480="(传统)XDSL",VLOOKUP(S3480,[2]直销续费率明细!C:I,7,FALSE)*1,IF(O3480="GPON+XDSL",VLOOKUP(S3480,[2]直销续费率明细!C:I,7,FALSE)*1,VLOOKUP(S3480,[2]直销续费率明细!C:I,5,FALSE)*1))</f>
        <v>25</v>
      </c>
      <c r="AL3480" s="22" t="s">
        <v>1309</v>
      </c>
      <c r="AM3480" s="22"/>
      <c r="AN3480" s="22"/>
      <c r="AO3480" s="22" t="s">
        <v>2216</v>
      </c>
      <c r="AP3480" s="22" t="s">
        <v>1301</v>
      </c>
      <c r="AS3480" s="20">
        <f>IF(Y3480&gt;=10,VLOOKUP(U3480,[2]提成计算!B:T,19,FALSE),VLOOKUP(U3480,[2]提成计算!B:T,18,FALSE))</f>
        <v>0.09</v>
      </c>
      <c r="AT3480" s="20">
        <f t="shared" si="2519"/>
        <v>126.72</v>
      </c>
      <c r="AU3480" s="20">
        <f t="shared" si="2520"/>
        <v>25</v>
      </c>
    </row>
    <row r="3481" spans="1:47" x14ac:dyDescent="0.15">
      <c r="A3481" s="21" t="s">
        <v>1273</v>
      </c>
      <c r="B3481" s="20" t="s">
        <v>918</v>
      </c>
      <c r="C3481" s="20" t="s">
        <v>1050</v>
      </c>
      <c r="D3481" s="20" t="s">
        <v>1062</v>
      </c>
      <c r="E3481" s="20" t="s">
        <v>1055</v>
      </c>
      <c r="F3481" s="20" t="s">
        <v>1250</v>
      </c>
      <c r="G3481" s="20" t="s">
        <v>4649</v>
      </c>
      <c r="H3481" s="20"/>
      <c r="I3481" s="20">
        <v>18820714300</v>
      </c>
      <c r="J3481" s="20" t="s">
        <v>924</v>
      </c>
      <c r="K3481" s="20" t="s">
        <v>1057</v>
      </c>
      <c r="L3481" s="20" t="s">
        <v>1299</v>
      </c>
      <c r="M3481" s="20">
        <v>888</v>
      </c>
      <c r="N3481" s="20">
        <v>888</v>
      </c>
      <c r="O3481" s="20" t="s">
        <v>927</v>
      </c>
      <c r="P3481" s="20" t="s">
        <v>50</v>
      </c>
      <c r="Q3481" s="28"/>
      <c r="R3481" s="21" t="s">
        <v>1059</v>
      </c>
      <c r="S3481" s="25" t="s">
        <v>1060</v>
      </c>
      <c r="T3481" s="21" t="s">
        <v>53</v>
      </c>
      <c r="U3481" s="21" t="s">
        <v>1061</v>
      </c>
      <c r="V3481" s="46">
        <v>1</v>
      </c>
      <c r="W3481" s="26">
        <f t="shared" si="2516"/>
        <v>1</v>
      </c>
      <c r="Y3481" s="21">
        <v>12</v>
      </c>
      <c r="Z3481" s="22">
        <f t="shared" si="2500"/>
        <v>888</v>
      </c>
      <c r="AA3481" s="20" t="s">
        <v>2218</v>
      </c>
      <c r="AB3481" s="22"/>
      <c r="AC3481" s="22">
        <v>1</v>
      </c>
      <c r="AD3481" s="22"/>
      <c r="AE3481" s="22">
        <f t="shared" si="2523"/>
        <v>888</v>
      </c>
      <c r="AF3481" s="22">
        <f t="shared" si="2517"/>
        <v>888</v>
      </c>
      <c r="AG3481" s="20"/>
      <c r="AH3481" s="22"/>
      <c r="AI3481" s="22"/>
      <c r="AJ3481" s="22">
        <f t="shared" si="2518"/>
        <v>888</v>
      </c>
      <c r="AK3481" s="22">
        <f>IF(O3481="(传统)XDSL",VLOOKUP(S3481,[2]直销续费率明细!C:I,7,FALSE)*1,IF(O3481="GPON+XDSL",VLOOKUP(S3481,[2]直销续费率明细!C:I,7,FALSE)*1,VLOOKUP(S3481,[2]直销续费率明细!C:I,5,FALSE)*1))</f>
        <v>-40</v>
      </c>
      <c r="AL3481" s="22" t="s">
        <v>1309</v>
      </c>
      <c r="AM3481" s="22"/>
      <c r="AN3481" s="22"/>
      <c r="AO3481" s="22" t="s">
        <v>2216</v>
      </c>
      <c r="AP3481" s="22" t="s">
        <v>1301</v>
      </c>
      <c r="AS3481" s="20">
        <f>IF(Y3481&gt;=10,VLOOKUP(U3481,[2]提成计算!B:T,19,FALSE),VLOOKUP(U3481,[2]提成计算!B:T,18,FALSE))</f>
        <v>0.09</v>
      </c>
      <c r="AT3481" s="20">
        <f t="shared" si="2519"/>
        <v>79.92</v>
      </c>
      <c r="AU3481" s="20">
        <f t="shared" si="2520"/>
        <v>-40</v>
      </c>
    </row>
    <row r="3482" spans="1:47" x14ac:dyDescent="0.15">
      <c r="A3482" s="21" t="s">
        <v>1273</v>
      </c>
      <c r="B3482" s="20" t="s">
        <v>918</v>
      </c>
      <c r="C3482" s="20" t="s">
        <v>1050</v>
      </c>
      <c r="D3482" s="20" t="s">
        <v>1062</v>
      </c>
      <c r="E3482" s="20" t="s">
        <v>1055</v>
      </c>
      <c r="F3482" s="20" t="s">
        <v>1250</v>
      </c>
      <c r="G3482" s="20" t="s">
        <v>4650</v>
      </c>
      <c r="H3482" s="20"/>
      <c r="I3482" s="20">
        <v>13532991946</v>
      </c>
      <c r="J3482" s="20" t="s">
        <v>924</v>
      </c>
      <c r="K3482" s="20" t="s">
        <v>1057</v>
      </c>
      <c r="L3482" s="20" t="s">
        <v>2137</v>
      </c>
      <c r="M3482" s="20">
        <v>1408</v>
      </c>
      <c r="N3482" s="20">
        <v>1408</v>
      </c>
      <c r="O3482" s="20" t="s">
        <v>927</v>
      </c>
      <c r="P3482" s="20" t="s">
        <v>50</v>
      </c>
      <c r="Q3482" s="28"/>
      <c r="R3482" s="21" t="s">
        <v>1059</v>
      </c>
      <c r="S3482" s="25" t="s">
        <v>1060</v>
      </c>
      <c r="T3482" s="21" t="s">
        <v>53</v>
      </c>
      <c r="U3482" s="21" t="s">
        <v>1061</v>
      </c>
      <c r="V3482" s="46">
        <v>1</v>
      </c>
      <c r="W3482" s="26">
        <f t="shared" si="2516"/>
        <v>1</v>
      </c>
      <c r="Y3482" s="21">
        <v>12</v>
      </c>
      <c r="Z3482" s="22">
        <f t="shared" si="2500"/>
        <v>1408</v>
      </c>
      <c r="AA3482" s="20" t="s">
        <v>2218</v>
      </c>
      <c r="AB3482" s="22"/>
      <c r="AC3482" s="22">
        <v>1</v>
      </c>
      <c r="AD3482" s="22"/>
      <c r="AE3482" s="22">
        <f t="shared" si="2523"/>
        <v>1408</v>
      </c>
      <c r="AF3482" s="22">
        <f t="shared" si="2517"/>
        <v>1408</v>
      </c>
      <c r="AG3482" s="20"/>
      <c r="AH3482" s="22"/>
      <c r="AI3482" s="22"/>
      <c r="AJ3482" s="22">
        <f t="shared" si="2518"/>
        <v>1408</v>
      </c>
      <c r="AK3482" s="22">
        <f>IF(O3482="(传统)XDSL",VLOOKUP(S3482,[2]直销续费率明细!C:I,7,FALSE)*1,IF(O3482="GPON+XDSL",VLOOKUP(S3482,[2]直销续费率明细!C:I,7,FALSE)*1,VLOOKUP(S3482,[2]直销续费率明细!C:I,5,FALSE)*1))</f>
        <v>-40</v>
      </c>
      <c r="AL3482" s="22" t="s">
        <v>1309</v>
      </c>
      <c r="AM3482" s="22"/>
      <c r="AN3482" s="22"/>
      <c r="AO3482" s="22" t="s">
        <v>2216</v>
      </c>
      <c r="AP3482" s="22" t="s">
        <v>1301</v>
      </c>
      <c r="AS3482" s="20">
        <f>IF(Y3482&gt;=10,VLOOKUP(U3482,[2]提成计算!B:T,19,FALSE),VLOOKUP(U3482,[2]提成计算!B:T,18,FALSE))</f>
        <v>0.09</v>
      </c>
      <c r="AT3482" s="20">
        <f t="shared" si="2519"/>
        <v>126.72</v>
      </c>
      <c r="AU3482" s="20">
        <f t="shared" si="2520"/>
        <v>-40</v>
      </c>
    </row>
    <row r="3483" spans="1:47" x14ac:dyDescent="0.15">
      <c r="A3483" s="21" t="s">
        <v>1273</v>
      </c>
      <c r="B3483" s="20" t="s">
        <v>918</v>
      </c>
      <c r="C3483" s="20" t="s">
        <v>1050</v>
      </c>
      <c r="D3483" s="20" t="s">
        <v>1062</v>
      </c>
      <c r="E3483" s="20" t="s">
        <v>3803</v>
      </c>
      <c r="F3483" s="20" t="s">
        <v>1250</v>
      </c>
      <c r="G3483" s="20" t="s">
        <v>4651</v>
      </c>
      <c r="H3483" s="20"/>
      <c r="I3483" s="20">
        <v>13828419312</v>
      </c>
      <c r="J3483" s="20" t="s">
        <v>924</v>
      </c>
      <c r="K3483" s="20" t="s">
        <v>3805</v>
      </c>
      <c r="L3483" s="20" t="s">
        <v>1299</v>
      </c>
      <c r="M3483" s="20">
        <v>888</v>
      </c>
      <c r="N3483" s="20">
        <v>888</v>
      </c>
      <c r="O3483" s="20" t="s">
        <v>1262</v>
      </c>
      <c r="P3483" s="20" t="s">
        <v>50</v>
      </c>
      <c r="Q3483" s="28"/>
      <c r="R3483" s="21" t="s">
        <v>69</v>
      </c>
      <c r="S3483" s="25" t="s">
        <v>3922</v>
      </c>
      <c r="T3483" s="21" t="s">
        <v>53</v>
      </c>
      <c r="U3483" s="21" t="s">
        <v>3806</v>
      </c>
      <c r="V3483" s="46">
        <v>1</v>
      </c>
      <c r="W3483" s="26">
        <f t="shared" si="2516"/>
        <v>1</v>
      </c>
      <c r="Y3483" s="21">
        <v>12</v>
      </c>
      <c r="Z3483" s="22">
        <f t="shared" si="2500"/>
        <v>888</v>
      </c>
      <c r="AA3483" s="20" t="s">
        <v>2218</v>
      </c>
      <c r="AB3483" s="22"/>
      <c r="AC3483" s="22">
        <v>1</v>
      </c>
      <c r="AD3483" s="22"/>
      <c r="AE3483" s="22">
        <f t="shared" si="2523"/>
        <v>888</v>
      </c>
      <c r="AF3483" s="22">
        <f t="shared" si="2517"/>
        <v>888</v>
      </c>
      <c r="AG3483" s="20"/>
      <c r="AH3483" s="22"/>
      <c r="AI3483" s="22"/>
      <c r="AJ3483" s="22">
        <f t="shared" si="2518"/>
        <v>888</v>
      </c>
      <c r="AK3483" s="22">
        <f>IF(O3483="(传统)XDSL",VLOOKUP(S3483,[2]直销续费率明细!C:I,7,FALSE)*1,IF(O3483="GPON+XDSL",VLOOKUP(S3483,[2]直销续费率明细!C:I,7,FALSE)*1,VLOOKUP(S3483,[2]直销续费率明细!C:I,5,FALSE)*1))</f>
        <v>25</v>
      </c>
      <c r="AL3483" s="22" t="s">
        <v>1309</v>
      </c>
      <c r="AM3483" s="22"/>
      <c r="AN3483" s="22"/>
      <c r="AO3483" s="22" t="s">
        <v>2216</v>
      </c>
      <c r="AP3483" s="22" t="s">
        <v>1301</v>
      </c>
      <c r="AS3483" s="20">
        <f>IF(Y3483&gt;=10,VLOOKUP(U3483,[2]提成计算!B:T,19,FALSE),VLOOKUP(U3483,[2]提成计算!B:T,18,FALSE))</f>
        <v>0.09</v>
      </c>
      <c r="AT3483" s="20">
        <f t="shared" si="2519"/>
        <v>79.92</v>
      </c>
      <c r="AU3483" s="20">
        <f t="shared" si="2520"/>
        <v>25</v>
      </c>
    </row>
    <row r="3484" spans="1:47" x14ac:dyDescent="0.15">
      <c r="A3484" s="21" t="s">
        <v>1273</v>
      </c>
      <c r="B3484" s="20" t="s">
        <v>918</v>
      </c>
      <c r="C3484" s="20" t="s">
        <v>1050</v>
      </c>
      <c r="D3484" s="20" t="s">
        <v>1062</v>
      </c>
      <c r="E3484" s="20" t="s">
        <v>1063</v>
      </c>
      <c r="F3484" s="20" t="s">
        <v>1250</v>
      </c>
      <c r="G3484" s="20" t="s">
        <v>4652</v>
      </c>
      <c r="H3484" s="20"/>
      <c r="I3484" s="20">
        <v>18676921644</v>
      </c>
      <c r="J3484" s="20" t="s">
        <v>924</v>
      </c>
      <c r="K3484" s="20" t="s">
        <v>3805</v>
      </c>
      <c r="L3484" s="20" t="s">
        <v>1918</v>
      </c>
      <c r="M3484" s="20">
        <v>680</v>
      </c>
      <c r="N3484" s="20">
        <v>680</v>
      </c>
      <c r="O3484" s="20" t="s">
        <v>1262</v>
      </c>
      <c r="P3484" s="20" t="s">
        <v>50</v>
      </c>
      <c r="Q3484" s="28"/>
      <c r="R3484" s="21" t="s">
        <v>69</v>
      </c>
      <c r="S3484" s="25" t="s">
        <v>3922</v>
      </c>
      <c r="T3484" s="21" t="s">
        <v>53</v>
      </c>
      <c r="U3484" s="21" t="s">
        <v>3806</v>
      </c>
      <c r="V3484" s="46">
        <v>1</v>
      </c>
      <c r="W3484" s="26">
        <f t="shared" si="2516"/>
        <v>1</v>
      </c>
      <c r="Y3484" s="21">
        <v>4</v>
      </c>
      <c r="Z3484" s="22">
        <f t="shared" si="2500"/>
        <v>680</v>
      </c>
      <c r="AA3484" s="20" t="s">
        <v>2218</v>
      </c>
      <c r="AB3484" s="22">
        <v>1</v>
      </c>
      <c r="AC3484" s="22"/>
      <c r="AD3484" s="22">
        <f t="shared" ref="AD3484:AD3485" si="2524">N3484</f>
        <v>680</v>
      </c>
      <c r="AE3484" s="22"/>
      <c r="AF3484" s="22">
        <f t="shared" si="2517"/>
        <v>680</v>
      </c>
      <c r="AG3484" s="20"/>
      <c r="AH3484" s="22"/>
      <c r="AI3484" s="22"/>
      <c r="AJ3484" s="22">
        <f t="shared" si="2518"/>
        <v>680</v>
      </c>
      <c r="AK3484" s="22">
        <f>IF(O3484="(传统)XDSL",VLOOKUP(S3484,[2]直销续费率明细!C:I,7,FALSE)*1,IF(O3484="GPON+XDSL",VLOOKUP(S3484,[2]直销续费率明细!C:I,7,FALSE)*1,VLOOKUP(S3484,[2]直销续费率明细!C:I,5,FALSE)*1))</f>
        <v>25</v>
      </c>
      <c r="AL3484" s="22" t="s">
        <v>1300</v>
      </c>
      <c r="AM3484" s="22"/>
      <c r="AN3484" s="22"/>
      <c r="AO3484" s="22" t="s">
        <v>4605</v>
      </c>
      <c r="AP3484" s="22" t="s">
        <v>4629</v>
      </c>
      <c r="AS3484" s="20">
        <f>IF(Y3484&gt;=10,VLOOKUP(U3484,[2]提成计算!B:T,19,FALSE),VLOOKUP(U3484,[2]提成计算!B:T,18,FALSE))</f>
        <v>0.06</v>
      </c>
      <c r="AT3484" s="20">
        <f t="shared" si="2519"/>
        <v>40.799999999999997</v>
      </c>
      <c r="AU3484" s="20">
        <f t="shared" si="2520"/>
        <v>25</v>
      </c>
    </row>
    <row r="3485" spans="1:47" x14ac:dyDescent="0.15">
      <c r="A3485" s="21" t="s">
        <v>1273</v>
      </c>
      <c r="B3485" s="20" t="s">
        <v>918</v>
      </c>
      <c r="C3485" s="20" t="s">
        <v>1050</v>
      </c>
      <c r="D3485" s="20" t="s">
        <v>1065</v>
      </c>
      <c r="E3485" s="20" t="s">
        <v>1066</v>
      </c>
      <c r="F3485" s="20" t="s">
        <v>1250</v>
      </c>
      <c r="G3485" s="20" t="s">
        <v>4653</v>
      </c>
      <c r="H3485" s="20"/>
      <c r="I3485" s="20">
        <v>15992838482</v>
      </c>
      <c r="J3485" s="20" t="s">
        <v>1268</v>
      </c>
      <c r="K3485" s="20" t="s">
        <v>3739</v>
      </c>
      <c r="L3485" s="20" t="s">
        <v>1960</v>
      </c>
      <c r="M3485" s="20">
        <v>400</v>
      </c>
      <c r="N3485" s="20">
        <v>400</v>
      </c>
      <c r="O3485" s="20" t="s">
        <v>927</v>
      </c>
      <c r="P3485" s="20" t="s">
        <v>50</v>
      </c>
      <c r="Q3485" s="28"/>
      <c r="R3485" s="21" t="s">
        <v>69</v>
      </c>
      <c r="S3485" s="21"/>
      <c r="T3485" s="21" t="s">
        <v>53</v>
      </c>
      <c r="U3485" s="21" t="s">
        <v>1803</v>
      </c>
      <c r="V3485" s="46">
        <v>0.5</v>
      </c>
      <c r="W3485" s="26">
        <f t="shared" si="2516"/>
        <v>0.5</v>
      </c>
      <c r="X3485" s="26">
        <f t="shared" ref="X3485" si="2525">V3485</f>
        <v>0.5</v>
      </c>
      <c r="Y3485" s="21">
        <v>4</v>
      </c>
      <c r="Z3485" s="22">
        <f t="shared" si="2500"/>
        <v>400</v>
      </c>
      <c r="AA3485" s="20" t="s">
        <v>4607</v>
      </c>
      <c r="AB3485" s="22">
        <v>1</v>
      </c>
      <c r="AC3485" s="22"/>
      <c r="AD3485" s="22">
        <f t="shared" si="2524"/>
        <v>400</v>
      </c>
      <c r="AE3485" s="22"/>
      <c r="AF3485" s="22">
        <f t="shared" si="2517"/>
        <v>400</v>
      </c>
      <c r="AG3485" s="20">
        <f>N3485</f>
        <v>400</v>
      </c>
      <c r="AH3485" s="20" t="str">
        <f>VLOOKUP(U3485,[1]提成计算!B:I,8,FALSE)</f>
        <v xml:space="preserve"> </v>
      </c>
      <c r="AI3485" s="20"/>
      <c r="AJ3485" s="22"/>
      <c r="AK3485" s="22"/>
      <c r="AM3485" s="22"/>
      <c r="AN3485" s="22"/>
      <c r="AO3485" s="22" t="s">
        <v>4605</v>
      </c>
      <c r="AP3485" s="22" t="s">
        <v>1961</v>
      </c>
      <c r="AS3485" s="20"/>
      <c r="AT3485" s="20"/>
      <c r="AU3485" s="20"/>
    </row>
    <row r="3486" spans="1:47" x14ac:dyDescent="0.15">
      <c r="A3486" s="21" t="s">
        <v>1273</v>
      </c>
      <c r="B3486" s="20" t="s">
        <v>918</v>
      </c>
      <c r="C3486" s="20" t="s">
        <v>1050</v>
      </c>
      <c r="D3486" s="20" t="s">
        <v>1065</v>
      </c>
      <c r="E3486" s="20" t="s">
        <v>1066</v>
      </c>
      <c r="F3486" s="20" t="s">
        <v>1250</v>
      </c>
      <c r="G3486" s="20" t="s">
        <v>4654</v>
      </c>
      <c r="H3486" s="20"/>
      <c r="I3486" s="20">
        <v>18816819919</v>
      </c>
      <c r="J3486" s="20" t="s">
        <v>1275</v>
      </c>
      <c r="K3486" s="20" t="s">
        <v>3739</v>
      </c>
      <c r="L3486" s="20" t="s">
        <v>1277</v>
      </c>
      <c r="M3486" s="20">
        <v>374</v>
      </c>
      <c r="N3486" s="20">
        <v>374</v>
      </c>
      <c r="O3486" s="20" t="s">
        <v>927</v>
      </c>
      <c r="P3486" s="20" t="s">
        <v>50</v>
      </c>
      <c r="Q3486" s="28"/>
      <c r="R3486" s="21" t="s">
        <v>69</v>
      </c>
      <c r="S3486" s="21"/>
      <c r="T3486" s="21" t="s">
        <v>53</v>
      </c>
      <c r="U3486" s="21" t="s">
        <v>1803</v>
      </c>
      <c r="V3486" s="46"/>
      <c r="Y3486" s="21">
        <v>2</v>
      </c>
      <c r="Z3486" s="22">
        <f t="shared" si="2500"/>
        <v>374</v>
      </c>
      <c r="AA3486" s="20" t="s">
        <v>4607</v>
      </c>
      <c r="AB3486" s="22"/>
      <c r="AC3486" s="22"/>
      <c r="AD3486" s="22"/>
      <c r="AE3486" s="22"/>
      <c r="AF3486" s="22"/>
      <c r="AG3486" s="20"/>
      <c r="AH3486" s="22"/>
      <c r="AI3486" s="22"/>
      <c r="AJ3486" s="22"/>
      <c r="AK3486" s="22"/>
      <c r="AM3486" s="22"/>
      <c r="AN3486" s="22"/>
      <c r="AO3486" s="22" t="s">
        <v>4605</v>
      </c>
      <c r="AP3486" s="22">
        <v>0</v>
      </c>
      <c r="AS3486" s="20"/>
      <c r="AT3486" s="20"/>
      <c r="AU3486" s="20"/>
    </row>
    <row r="3487" spans="1:47" x14ac:dyDescent="0.15">
      <c r="A3487" s="21" t="s">
        <v>1273</v>
      </c>
      <c r="B3487" s="20" t="s">
        <v>918</v>
      </c>
      <c r="C3487" s="20" t="s">
        <v>1050</v>
      </c>
      <c r="D3487" s="20" t="s">
        <v>1070</v>
      </c>
      <c r="E3487" s="20" t="s">
        <v>1302</v>
      </c>
      <c r="F3487" s="20" t="s">
        <v>1250</v>
      </c>
      <c r="G3487" s="20" t="s">
        <v>4655</v>
      </c>
      <c r="H3487" s="20"/>
      <c r="I3487" s="20">
        <v>13622609385</v>
      </c>
      <c r="J3487" s="20" t="s">
        <v>924</v>
      </c>
      <c r="K3487" s="20" t="s">
        <v>1073</v>
      </c>
      <c r="L3487" s="20" t="s">
        <v>1299</v>
      </c>
      <c r="M3487" s="20">
        <v>888</v>
      </c>
      <c r="N3487" s="20">
        <v>888</v>
      </c>
      <c r="O3487" s="20" t="s">
        <v>927</v>
      </c>
      <c r="P3487" s="20" t="s">
        <v>50</v>
      </c>
      <c r="Q3487" s="28"/>
      <c r="R3487" s="21" t="s">
        <v>104</v>
      </c>
      <c r="S3487" s="25" t="s">
        <v>1304</v>
      </c>
      <c r="T3487" s="21" t="s">
        <v>4656</v>
      </c>
      <c r="U3487" s="21"/>
      <c r="V3487" s="46">
        <v>1</v>
      </c>
      <c r="W3487" s="26">
        <f t="shared" ref="W3487:W3498" si="2526">V3487</f>
        <v>1</v>
      </c>
      <c r="Y3487" s="21">
        <v>12</v>
      </c>
      <c r="Z3487" s="22">
        <f t="shared" si="2500"/>
        <v>888</v>
      </c>
      <c r="AA3487" s="20" t="s">
        <v>4607</v>
      </c>
      <c r="AB3487" s="22"/>
      <c r="AC3487" s="22">
        <v>1</v>
      </c>
      <c r="AD3487" s="22"/>
      <c r="AE3487" s="22">
        <f t="shared" ref="AE3487:AE3490" si="2527">N3487</f>
        <v>888</v>
      </c>
      <c r="AF3487" s="22">
        <f t="shared" ref="AF3487:AF3498" si="2528">N3487</f>
        <v>888</v>
      </c>
      <c r="AG3487" s="20"/>
      <c r="AH3487" s="22"/>
      <c r="AI3487" s="22"/>
      <c r="AJ3487" s="22">
        <f t="shared" ref="AJ3487:AJ3488" si="2529">N3487</f>
        <v>888</v>
      </c>
      <c r="AK3487" s="22">
        <f>IF(O3487="(传统)XDSL",VLOOKUP(S3487,[1]续费率明细!C:I,7,FALSE)*1,IF(O3487="GPON+XDSL",VLOOKUP(S3487,[1]续费率明细!C:I,7,FALSE)*1,VLOOKUP(S3487,[1]续费率明细!C:I,5,FALSE)*1))</f>
        <v>-40</v>
      </c>
      <c r="AL3487" s="22" t="s">
        <v>1309</v>
      </c>
      <c r="AM3487" s="22"/>
      <c r="AN3487" s="22"/>
      <c r="AO3487" s="22" t="s">
        <v>4605</v>
      </c>
      <c r="AP3487" s="22" t="s">
        <v>1301</v>
      </c>
      <c r="AS3487" s="20"/>
      <c r="AT3487" s="20"/>
      <c r="AU3487" s="20"/>
    </row>
    <row r="3488" spans="1:47" x14ac:dyDescent="0.15">
      <c r="A3488" s="21" t="s">
        <v>1273</v>
      </c>
      <c r="B3488" s="20" t="s">
        <v>918</v>
      </c>
      <c r="C3488" s="20" t="s">
        <v>1050</v>
      </c>
      <c r="D3488" s="20" t="s">
        <v>1065</v>
      </c>
      <c r="E3488" s="20" t="s">
        <v>1066</v>
      </c>
      <c r="F3488" s="20" t="s">
        <v>1250</v>
      </c>
      <c r="G3488" s="20" t="s">
        <v>4657</v>
      </c>
      <c r="H3488" s="20"/>
      <c r="I3488" s="20">
        <v>18865108580</v>
      </c>
      <c r="J3488" s="20" t="s">
        <v>924</v>
      </c>
      <c r="K3488" s="20" t="s">
        <v>174</v>
      </c>
      <c r="L3488" s="20" t="s">
        <v>1376</v>
      </c>
      <c r="M3488" s="20">
        <v>1088</v>
      </c>
      <c r="N3488" s="20">
        <v>1088</v>
      </c>
      <c r="O3488" s="20" t="s">
        <v>927</v>
      </c>
      <c r="P3488" s="20" t="s">
        <v>50</v>
      </c>
      <c r="Q3488" s="28"/>
      <c r="R3488" s="21" t="s">
        <v>69</v>
      </c>
      <c r="S3488" s="25" t="s">
        <v>1068</v>
      </c>
      <c r="T3488" s="21" t="s">
        <v>4656</v>
      </c>
      <c r="U3488" s="21"/>
      <c r="V3488" s="46">
        <v>1</v>
      </c>
      <c r="W3488" s="26">
        <f t="shared" si="2526"/>
        <v>1</v>
      </c>
      <c r="Y3488" s="21">
        <v>10</v>
      </c>
      <c r="Z3488" s="22">
        <f t="shared" si="2500"/>
        <v>1088</v>
      </c>
      <c r="AA3488" s="20" t="s">
        <v>4607</v>
      </c>
      <c r="AB3488" s="22"/>
      <c r="AC3488" s="22">
        <v>1</v>
      </c>
      <c r="AD3488" s="22"/>
      <c r="AE3488" s="22">
        <f t="shared" si="2527"/>
        <v>1088</v>
      </c>
      <c r="AF3488" s="22">
        <f t="shared" si="2528"/>
        <v>1088</v>
      </c>
      <c r="AG3488" s="20"/>
      <c r="AH3488" s="22"/>
      <c r="AI3488" s="22"/>
      <c r="AJ3488" s="22">
        <f t="shared" si="2529"/>
        <v>1088</v>
      </c>
      <c r="AK3488" s="22">
        <f>IF(O3488="(传统)XDSL",VLOOKUP(S3488,[1]续费率明细!C:I,7,FALSE)*1,IF(O3488="GPON+XDSL",VLOOKUP(S3488,[1]续费率明细!C:I,7,FALSE)*1,VLOOKUP(S3488,[1]续费率明细!C:I,5,FALSE)*1))</f>
        <v>0</v>
      </c>
      <c r="AL3488" s="22" t="s">
        <v>1309</v>
      </c>
      <c r="AM3488" s="22"/>
      <c r="AN3488" s="22"/>
      <c r="AO3488" s="22" t="s">
        <v>4605</v>
      </c>
      <c r="AP3488" s="22" t="s">
        <v>1301</v>
      </c>
      <c r="AS3488" s="20"/>
      <c r="AT3488" s="20"/>
      <c r="AU3488" s="20"/>
    </row>
    <row r="3489" spans="1:47" x14ac:dyDescent="0.15">
      <c r="A3489" s="21" t="s">
        <v>1273</v>
      </c>
      <c r="B3489" s="20" t="s">
        <v>918</v>
      </c>
      <c r="C3489" s="20" t="s">
        <v>1050</v>
      </c>
      <c r="D3489" s="20" t="s">
        <v>1070</v>
      </c>
      <c r="E3489" s="20" t="s">
        <v>1076</v>
      </c>
      <c r="F3489" s="20" t="s">
        <v>1250</v>
      </c>
      <c r="G3489" s="20" t="s">
        <v>4658</v>
      </c>
      <c r="H3489" s="20"/>
      <c r="I3489" s="20">
        <v>13713461752</v>
      </c>
      <c r="J3489" s="20" t="s">
        <v>1268</v>
      </c>
      <c r="K3489" s="20" t="s">
        <v>1073</v>
      </c>
      <c r="L3489" s="20" t="s">
        <v>1358</v>
      </c>
      <c r="M3489" s="20">
        <v>1088</v>
      </c>
      <c r="N3489" s="20">
        <v>1088</v>
      </c>
      <c r="O3489" s="20" t="s">
        <v>927</v>
      </c>
      <c r="P3489" s="20" t="s">
        <v>50</v>
      </c>
      <c r="Q3489" s="28"/>
      <c r="R3489" s="21" t="s">
        <v>104</v>
      </c>
      <c r="S3489" s="21"/>
      <c r="T3489" s="21" t="s">
        <v>4656</v>
      </c>
      <c r="U3489" s="21"/>
      <c r="V3489" s="46">
        <v>1</v>
      </c>
      <c r="W3489" s="26">
        <f t="shared" si="2526"/>
        <v>1</v>
      </c>
      <c r="X3489" s="26">
        <f t="shared" ref="X3489:X3494" si="2530">V3489</f>
        <v>1</v>
      </c>
      <c r="Y3489" s="21">
        <v>10</v>
      </c>
      <c r="Z3489" s="22">
        <f t="shared" si="2500"/>
        <v>1088</v>
      </c>
      <c r="AA3489" s="20" t="s">
        <v>4607</v>
      </c>
      <c r="AB3489" s="22"/>
      <c r="AC3489" s="22">
        <v>1</v>
      </c>
      <c r="AD3489" s="22"/>
      <c r="AE3489" s="22">
        <f t="shared" si="2527"/>
        <v>1088</v>
      </c>
      <c r="AF3489" s="22">
        <f t="shared" si="2528"/>
        <v>1088</v>
      </c>
      <c r="AG3489" s="20">
        <f t="shared" ref="AG3489:AG3490" si="2531">N3489</f>
        <v>1088</v>
      </c>
      <c r="AH3489" s="20"/>
      <c r="AI3489" s="20"/>
      <c r="AJ3489" s="22"/>
      <c r="AK3489" s="22"/>
      <c r="AM3489" s="22"/>
      <c r="AN3489" s="22"/>
      <c r="AO3489" s="22" t="s">
        <v>4605</v>
      </c>
      <c r="AP3489" s="22" t="s">
        <v>1301</v>
      </c>
      <c r="AS3489" s="20"/>
      <c r="AT3489" s="20"/>
      <c r="AU3489" s="20"/>
    </row>
    <row r="3490" spans="1:47" x14ac:dyDescent="0.15">
      <c r="A3490" s="21" t="s">
        <v>1273</v>
      </c>
      <c r="B3490" s="20" t="s">
        <v>918</v>
      </c>
      <c r="C3490" s="20" t="s">
        <v>1050</v>
      </c>
      <c r="D3490" s="20" t="s">
        <v>1070</v>
      </c>
      <c r="E3490" s="20" t="s">
        <v>1302</v>
      </c>
      <c r="F3490" s="20" t="s">
        <v>1250</v>
      </c>
      <c r="G3490" s="20" t="s">
        <v>4659</v>
      </c>
      <c r="H3490" s="20"/>
      <c r="I3490" s="20">
        <v>13922902225</v>
      </c>
      <c r="J3490" s="20" t="s">
        <v>1268</v>
      </c>
      <c r="K3490" s="20" t="s">
        <v>103</v>
      </c>
      <c r="L3490" s="20" t="s">
        <v>1358</v>
      </c>
      <c r="M3490" s="20">
        <v>1088</v>
      </c>
      <c r="N3490" s="20">
        <v>1088</v>
      </c>
      <c r="O3490" s="20" t="s">
        <v>927</v>
      </c>
      <c r="P3490" s="20" t="s">
        <v>50</v>
      </c>
      <c r="Q3490" s="28"/>
      <c r="R3490" s="21" t="s">
        <v>104</v>
      </c>
      <c r="S3490" s="21"/>
      <c r="T3490" s="21" t="s">
        <v>53</v>
      </c>
      <c r="U3490" s="21" t="s">
        <v>105</v>
      </c>
      <c r="V3490" s="46">
        <v>1</v>
      </c>
      <c r="W3490" s="26">
        <f t="shared" si="2526"/>
        <v>1</v>
      </c>
      <c r="X3490" s="26">
        <f t="shared" si="2530"/>
        <v>1</v>
      </c>
      <c r="Y3490" s="21">
        <v>10</v>
      </c>
      <c r="Z3490" s="22">
        <f t="shared" si="2500"/>
        <v>1088</v>
      </c>
      <c r="AA3490" s="20" t="s">
        <v>4607</v>
      </c>
      <c r="AB3490" s="22"/>
      <c r="AC3490" s="22">
        <v>1</v>
      </c>
      <c r="AD3490" s="22"/>
      <c r="AE3490" s="22">
        <f t="shared" si="2527"/>
        <v>1088</v>
      </c>
      <c r="AF3490" s="22">
        <f t="shared" si="2528"/>
        <v>1088</v>
      </c>
      <c r="AG3490" s="20">
        <f t="shared" si="2531"/>
        <v>1088</v>
      </c>
      <c r="AH3490" s="20" t="str">
        <f>VLOOKUP(U3490,[1]提成计算!B:I,8,FALSE)</f>
        <v xml:space="preserve"> </v>
      </c>
      <c r="AI3490" s="20"/>
      <c r="AJ3490" s="22"/>
      <c r="AK3490" s="22"/>
      <c r="AM3490" s="22"/>
      <c r="AN3490" s="22"/>
      <c r="AO3490" s="22" t="s">
        <v>4605</v>
      </c>
      <c r="AP3490" s="22" t="s">
        <v>1301</v>
      </c>
      <c r="AS3490" s="20"/>
      <c r="AT3490" s="20"/>
      <c r="AU3490" s="20"/>
    </row>
    <row r="3491" spans="1:47" x14ac:dyDescent="0.15">
      <c r="A3491" s="21" t="s">
        <v>1273</v>
      </c>
      <c r="B3491" s="20" t="s">
        <v>918</v>
      </c>
      <c r="C3491" s="20" t="s">
        <v>1050</v>
      </c>
      <c r="D3491" s="20" t="s">
        <v>1070</v>
      </c>
      <c r="E3491" s="20" t="s">
        <v>1076</v>
      </c>
      <c r="F3491" s="20" t="s">
        <v>1250</v>
      </c>
      <c r="G3491" s="20" t="s">
        <v>4660</v>
      </c>
      <c r="H3491" s="20"/>
      <c r="I3491" s="20">
        <v>13691764256</v>
      </c>
      <c r="J3491" s="20" t="s">
        <v>924</v>
      </c>
      <c r="K3491" s="20" t="s">
        <v>3879</v>
      </c>
      <c r="L3491" s="20" t="s">
        <v>1918</v>
      </c>
      <c r="M3491" s="20">
        <v>680</v>
      </c>
      <c r="N3491" s="20">
        <v>680</v>
      </c>
      <c r="O3491" s="20" t="s">
        <v>1262</v>
      </c>
      <c r="P3491" s="20" t="s">
        <v>50</v>
      </c>
      <c r="Q3491" s="28"/>
      <c r="R3491" s="21" t="s">
        <v>104</v>
      </c>
      <c r="S3491" s="25" t="s">
        <v>1090</v>
      </c>
      <c r="T3491" s="21" t="s">
        <v>53</v>
      </c>
      <c r="U3491" s="21" t="s">
        <v>206</v>
      </c>
      <c r="V3491" s="46">
        <v>1</v>
      </c>
      <c r="W3491" s="26">
        <f t="shared" si="2526"/>
        <v>1</v>
      </c>
      <c r="Y3491" s="21">
        <v>4</v>
      </c>
      <c r="Z3491" s="22">
        <f t="shared" si="2500"/>
        <v>680</v>
      </c>
      <c r="AA3491" s="20" t="s">
        <v>4607</v>
      </c>
      <c r="AB3491" s="22">
        <v>1</v>
      </c>
      <c r="AC3491" s="22"/>
      <c r="AD3491" s="22">
        <f>N3491</f>
        <v>680</v>
      </c>
      <c r="AE3491" s="22"/>
      <c r="AF3491" s="22">
        <f t="shared" si="2528"/>
        <v>680</v>
      </c>
      <c r="AG3491" s="20"/>
      <c r="AH3491" s="22"/>
      <c r="AI3491" s="22"/>
      <c r="AJ3491" s="22">
        <f t="shared" ref="AJ3491:AJ3493" si="2532">N3491</f>
        <v>680</v>
      </c>
      <c r="AK3491" s="22">
        <f>IF(O3491="(传统)XDSL",VLOOKUP(S3491,[2]直销续费率明细!C:I,7,FALSE)*1,IF(O3491="GPON+XDSL",VLOOKUP(S3491,[2]直销续费率明细!C:I,7,FALSE)*1,VLOOKUP(S3491,[2]直销续费率明细!C:I,5,FALSE)*1))</f>
        <v>15</v>
      </c>
      <c r="AL3491" s="22" t="s">
        <v>1300</v>
      </c>
      <c r="AM3491" s="22"/>
      <c r="AN3491" s="22"/>
      <c r="AO3491" s="22" t="s">
        <v>4605</v>
      </c>
      <c r="AP3491" s="22" t="s">
        <v>4629</v>
      </c>
      <c r="AS3491" s="20">
        <f>IF(Y3491&gt;=10,VLOOKUP(U3491,[2]提成计算!B:T,19,FALSE),VLOOKUP(U3491,[2]提成计算!B:T,18,FALSE))</f>
        <v>7.0000000000000007E-2</v>
      </c>
      <c r="AT3491" s="20">
        <f t="shared" ref="AT3491:AT3493" si="2533">IF(AD3491*AS3491&gt;0,AD3491*AS3491,AE3491*AS3491)</f>
        <v>47.6</v>
      </c>
      <c r="AU3491" s="20">
        <f t="shared" ref="AU3491:AU3493" si="2534">IF(AND(AK3491&lt;0,AK3491+AT3491&lt;0),-AT3491,AK3491)</f>
        <v>15</v>
      </c>
    </row>
    <row r="3492" spans="1:47" x14ac:dyDescent="0.15">
      <c r="A3492" s="21" t="s">
        <v>1273</v>
      </c>
      <c r="B3492" s="20" t="s">
        <v>918</v>
      </c>
      <c r="C3492" s="20" t="s">
        <v>1050</v>
      </c>
      <c r="D3492" s="20" t="s">
        <v>1062</v>
      </c>
      <c r="E3492" s="20" t="s">
        <v>1055</v>
      </c>
      <c r="F3492" s="20" t="s">
        <v>1250</v>
      </c>
      <c r="G3492" s="20" t="s">
        <v>4661</v>
      </c>
      <c r="H3492" s="20"/>
      <c r="I3492" s="20">
        <v>13544603876</v>
      </c>
      <c r="J3492" s="20" t="s">
        <v>924</v>
      </c>
      <c r="K3492" s="20" t="s">
        <v>3757</v>
      </c>
      <c r="L3492" s="20" t="s">
        <v>1299</v>
      </c>
      <c r="M3492" s="20">
        <v>888</v>
      </c>
      <c r="N3492" s="20">
        <v>888</v>
      </c>
      <c r="O3492" s="20" t="s">
        <v>927</v>
      </c>
      <c r="P3492" s="20" t="s">
        <v>50</v>
      </c>
      <c r="Q3492" s="28"/>
      <c r="R3492" s="21" t="s">
        <v>69</v>
      </c>
      <c r="S3492" s="25" t="s">
        <v>1060</v>
      </c>
      <c r="T3492" s="21" t="s">
        <v>53</v>
      </c>
      <c r="U3492" s="21" t="s">
        <v>1061</v>
      </c>
      <c r="V3492" s="46">
        <v>1</v>
      </c>
      <c r="W3492" s="26">
        <f t="shared" si="2526"/>
        <v>1</v>
      </c>
      <c r="Y3492" s="21">
        <v>12</v>
      </c>
      <c r="Z3492" s="22">
        <f t="shared" si="2500"/>
        <v>888</v>
      </c>
      <c r="AA3492" s="20" t="s">
        <v>4607</v>
      </c>
      <c r="AB3492" s="22"/>
      <c r="AC3492" s="22">
        <v>1</v>
      </c>
      <c r="AD3492" s="22"/>
      <c r="AE3492" s="22">
        <f t="shared" ref="AE3492:AE3498" si="2535">N3492</f>
        <v>888</v>
      </c>
      <c r="AF3492" s="22">
        <f t="shared" si="2528"/>
        <v>888</v>
      </c>
      <c r="AG3492" s="20"/>
      <c r="AH3492" s="22"/>
      <c r="AI3492" s="22"/>
      <c r="AJ3492" s="22">
        <f t="shared" si="2532"/>
        <v>888</v>
      </c>
      <c r="AK3492" s="22">
        <f>IF(O3492="(传统)XDSL",VLOOKUP(S3492,[2]直销续费率明细!C:I,7,FALSE)*1,IF(O3492="GPON+XDSL",VLOOKUP(S3492,[2]直销续费率明细!C:I,7,FALSE)*1,VLOOKUP(S3492,[2]直销续费率明细!C:I,5,FALSE)*1))</f>
        <v>-40</v>
      </c>
      <c r="AL3492" s="22" t="s">
        <v>1300</v>
      </c>
      <c r="AM3492" s="22"/>
      <c r="AN3492" s="22"/>
      <c r="AO3492" s="22" t="s">
        <v>4605</v>
      </c>
      <c r="AP3492" s="22" t="s">
        <v>1301</v>
      </c>
      <c r="AS3492" s="20">
        <f>IF(Y3492&gt;=10,VLOOKUP(U3492,[2]提成计算!B:T,19,FALSE),VLOOKUP(U3492,[2]提成计算!B:T,18,FALSE))</f>
        <v>0.09</v>
      </c>
      <c r="AT3492" s="20">
        <f t="shared" si="2533"/>
        <v>79.92</v>
      </c>
      <c r="AU3492" s="20">
        <f t="shared" si="2534"/>
        <v>-40</v>
      </c>
    </row>
    <row r="3493" spans="1:47" x14ac:dyDescent="0.15">
      <c r="A3493" s="21" t="s">
        <v>1273</v>
      </c>
      <c r="B3493" s="20" t="s">
        <v>918</v>
      </c>
      <c r="C3493" s="20" t="s">
        <v>1050</v>
      </c>
      <c r="D3493" s="20" t="s">
        <v>1062</v>
      </c>
      <c r="E3493" s="20" t="s">
        <v>1055</v>
      </c>
      <c r="F3493" s="20" t="s">
        <v>1250</v>
      </c>
      <c r="G3493" s="20" t="s">
        <v>4662</v>
      </c>
      <c r="H3493" s="20"/>
      <c r="I3493" s="20">
        <v>13423355910</v>
      </c>
      <c r="J3493" s="20" t="s">
        <v>924</v>
      </c>
      <c r="K3493" s="20" t="s">
        <v>3757</v>
      </c>
      <c r="L3493" s="20" t="s">
        <v>1376</v>
      </c>
      <c r="M3493" s="20">
        <v>1088</v>
      </c>
      <c r="N3493" s="20">
        <v>1088</v>
      </c>
      <c r="O3493" s="20" t="s">
        <v>927</v>
      </c>
      <c r="P3493" s="20" t="s">
        <v>50</v>
      </c>
      <c r="Q3493" s="28"/>
      <c r="R3493" s="21" t="s">
        <v>69</v>
      </c>
      <c r="S3493" s="25" t="s">
        <v>1060</v>
      </c>
      <c r="T3493" s="21" t="s">
        <v>53</v>
      </c>
      <c r="U3493" s="21" t="s">
        <v>1061</v>
      </c>
      <c r="V3493" s="46">
        <v>1</v>
      </c>
      <c r="W3493" s="26">
        <f t="shared" si="2526"/>
        <v>1</v>
      </c>
      <c r="Y3493" s="21">
        <v>10</v>
      </c>
      <c r="Z3493" s="22">
        <f t="shared" si="2500"/>
        <v>1088</v>
      </c>
      <c r="AA3493" s="20" t="s">
        <v>4607</v>
      </c>
      <c r="AB3493" s="22"/>
      <c r="AC3493" s="22">
        <v>1</v>
      </c>
      <c r="AD3493" s="22"/>
      <c r="AE3493" s="22">
        <f t="shared" si="2535"/>
        <v>1088</v>
      </c>
      <c r="AF3493" s="22">
        <f t="shared" si="2528"/>
        <v>1088</v>
      </c>
      <c r="AG3493" s="20"/>
      <c r="AH3493" s="22"/>
      <c r="AI3493" s="22"/>
      <c r="AJ3493" s="22">
        <f t="shared" si="2532"/>
        <v>1088</v>
      </c>
      <c r="AK3493" s="22">
        <f>IF(O3493="(传统)XDSL",VLOOKUP(S3493,[2]直销续费率明细!C:I,7,FALSE)*1,IF(O3493="GPON+XDSL",VLOOKUP(S3493,[2]直销续费率明细!C:I,7,FALSE)*1,VLOOKUP(S3493,[2]直销续费率明细!C:I,5,FALSE)*1))</f>
        <v>-40</v>
      </c>
      <c r="AL3493" s="22" t="s">
        <v>1300</v>
      </c>
      <c r="AM3493" s="22"/>
      <c r="AN3493" s="22"/>
      <c r="AO3493" s="22" t="s">
        <v>4605</v>
      </c>
      <c r="AP3493" s="22" t="s">
        <v>1301</v>
      </c>
      <c r="AS3493" s="20">
        <f>IF(Y3493&gt;=10,VLOOKUP(U3493,[2]提成计算!B:T,19,FALSE),VLOOKUP(U3493,[2]提成计算!B:T,18,FALSE))</f>
        <v>0.09</v>
      </c>
      <c r="AT3493" s="20">
        <f t="shared" si="2533"/>
        <v>97.92</v>
      </c>
      <c r="AU3493" s="20">
        <f t="shared" si="2534"/>
        <v>-40</v>
      </c>
    </row>
    <row r="3494" spans="1:47" x14ac:dyDescent="0.15">
      <c r="A3494" s="21" t="s">
        <v>1273</v>
      </c>
      <c r="B3494" s="20" t="s">
        <v>918</v>
      </c>
      <c r="C3494" s="20" t="s">
        <v>1050</v>
      </c>
      <c r="D3494" s="20" t="s">
        <v>1065</v>
      </c>
      <c r="E3494" s="20" t="s">
        <v>1066</v>
      </c>
      <c r="F3494" s="20" t="s">
        <v>1250</v>
      </c>
      <c r="G3494" s="20" t="s">
        <v>4077</v>
      </c>
      <c r="H3494" s="20"/>
      <c r="I3494" s="20">
        <v>13580118830</v>
      </c>
      <c r="J3494" s="20" t="s">
        <v>1268</v>
      </c>
      <c r="K3494" s="20" t="s">
        <v>3739</v>
      </c>
      <c r="L3494" s="20" t="s">
        <v>1898</v>
      </c>
      <c r="M3494" s="20">
        <v>1398</v>
      </c>
      <c r="N3494" s="20">
        <v>1398</v>
      </c>
      <c r="O3494" s="20" t="s">
        <v>927</v>
      </c>
      <c r="P3494" s="20" t="s">
        <v>50</v>
      </c>
      <c r="Q3494" s="28"/>
      <c r="R3494" s="21" t="s">
        <v>69</v>
      </c>
      <c r="S3494" s="21"/>
      <c r="T3494" s="21" t="s">
        <v>53</v>
      </c>
      <c r="U3494" s="21" t="s">
        <v>1803</v>
      </c>
      <c r="V3494" s="46">
        <v>1</v>
      </c>
      <c r="W3494" s="26">
        <f t="shared" si="2526"/>
        <v>1</v>
      </c>
      <c r="X3494" s="26">
        <f t="shared" si="2530"/>
        <v>1</v>
      </c>
      <c r="Y3494" s="21">
        <v>20</v>
      </c>
      <c r="Z3494" s="22">
        <f t="shared" si="2500"/>
        <v>1398</v>
      </c>
      <c r="AA3494" s="20" t="s">
        <v>4607</v>
      </c>
      <c r="AB3494" s="22"/>
      <c r="AC3494" s="22">
        <v>1</v>
      </c>
      <c r="AD3494" s="22"/>
      <c r="AE3494" s="22">
        <f t="shared" si="2535"/>
        <v>1398</v>
      </c>
      <c r="AF3494" s="22">
        <f t="shared" si="2528"/>
        <v>1398</v>
      </c>
      <c r="AG3494" s="20">
        <f>N3494</f>
        <v>1398</v>
      </c>
      <c r="AH3494" s="20" t="str">
        <f>VLOOKUP(U3494,[1]提成计算!B:I,8,FALSE)</f>
        <v xml:space="preserve"> </v>
      </c>
      <c r="AI3494" s="20"/>
      <c r="AJ3494" s="22"/>
      <c r="AK3494" s="22"/>
      <c r="AM3494" s="22"/>
      <c r="AN3494" s="22"/>
      <c r="AO3494" s="22" t="s">
        <v>4605</v>
      </c>
      <c r="AP3494" s="22" t="s">
        <v>1301</v>
      </c>
      <c r="AS3494" s="20"/>
      <c r="AT3494" s="20"/>
      <c r="AU3494" s="20"/>
    </row>
    <row r="3495" spans="1:47" x14ac:dyDescent="0.15">
      <c r="A3495" s="21" t="s">
        <v>1273</v>
      </c>
      <c r="B3495" s="20" t="s">
        <v>918</v>
      </c>
      <c r="C3495" s="20" t="s">
        <v>1050</v>
      </c>
      <c r="D3495" s="20" t="s">
        <v>1078</v>
      </c>
      <c r="E3495" s="20" t="s">
        <v>1079</v>
      </c>
      <c r="F3495" s="20" t="s">
        <v>1250</v>
      </c>
      <c r="G3495" s="20" t="s">
        <v>4663</v>
      </c>
      <c r="H3495" s="20"/>
      <c r="I3495" s="20">
        <v>13538399159</v>
      </c>
      <c r="J3495" s="20" t="s">
        <v>924</v>
      </c>
      <c r="K3495" s="20" t="s">
        <v>1081</v>
      </c>
      <c r="L3495" s="20" t="s">
        <v>1299</v>
      </c>
      <c r="M3495" s="20">
        <v>888</v>
      </c>
      <c r="N3495" s="20">
        <v>888</v>
      </c>
      <c r="O3495" s="20" t="s">
        <v>927</v>
      </c>
      <c r="P3495" s="20" t="s">
        <v>50</v>
      </c>
      <c r="Q3495" s="28"/>
      <c r="R3495" s="21" t="s">
        <v>1082</v>
      </c>
      <c r="S3495" s="25" t="s">
        <v>1322</v>
      </c>
      <c r="T3495" s="21" t="s">
        <v>53</v>
      </c>
      <c r="U3495" s="21" t="s">
        <v>1083</v>
      </c>
      <c r="V3495" s="46">
        <v>1</v>
      </c>
      <c r="W3495" s="26">
        <f t="shared" si="2526"/>
        <v>1</v>
      </c>
      <c r="Y3495" s="21">
        <v>12</v>
      </c>
      <c r="Z3495" s="22">
        <f t="shared" si="2500"/>
        <v>888</v>
      </c>
      <c r="AA3495" s="20" t="s">
        <v>4607</v>
      </c>
      <c r="AB3495" s="22"/>
      <c r="AC3495" s="22">
        <v>1</v>
      </c>
      <c r="AD3495" s="22"/>
      <c r="AE3495" s="22">
        <f t="shared" si="2535"/>
        <v>888</v>
      </c>
      <c r="AF3495" s="22">
        <f t="shared" si="2528"/>
        <v>888</v>
      </c>
      <c r="AG3495" s="20"/>
      <c r="AH3495" s="22"/>
      <c r="AI3495" s="22"/>
      <c r="AJ3495" s="22">
        <f t="shared" ref="AJ3495:AJ3498" si="2536">N3495</f>
        <v>888</v>
      </c>
      <c r="AK3495" s="22">
        <f>IF(O3495="(传统)XDSL",VLOOKUP(S3495,[2]直销续费率明细!C:I,7,FALSE)*1,IF(O3495="GPON+XDSL",VLOOKUP(S3495,[2]直销续费率明细!C:I,7,FALSE)*1,VLOOKUP(S3495,[2]直销续费率明细!C:I,5,FALSE)*1))</f>
        <v>-40</v>
      </c>
      <c r="AL3495" s="22" t="s">
        <v>1300</v>
      </c>
      <c r="AM3495" s="22"/>
      <c r="AN3495" s="22"/>
      <c r="AO3495" s="22" t="s">
        <v>4605</v>
      </c>
      <c r="AP3495" s="22" t="s">
        <v>1301</v>
      </c>
      <c r="AS3495" s="20">
        <f>IF(Y3495&gt;=10,VLOOKUP(U3495,[2]提成计算!B:T,19,FALSE),VLOOKUP(U3495,[2]提成计算!B:T,18,FALSE))</f>
        <v>0.12</v>
      </c>
      <c r="AT3495" s="20">
        <f t="shared" ref="AT3495:AT3498" si="2537">IF(AD3495*AS3495&gt;0,AD3495*AS3495,AE3495*AS3495)</f>
        <v>106.56</v>
      </c>
      <c r="AU3495" s="20">
        <f t="shared" ref="AU3495:AU3498" si="2538">IF(AND(AK3495&lt;0,AK3495+AT3495&lt;0),-AT3495,AK3495)</f>
        <v>-40</v>
      </c>
    </row>
    <row r="3496" spans="1:47" x14ac:dyDescent="0.15">
      <c r="A3496" s="21" t="s">
        <v>1273</v>
      </c>
      <c r="B3496" s="20" t="s">
        <v>918</v>
      </c>
      <c r="C3496" s="20" t="s">
        <v>1050</v>
      </c>
      <c r="D3496" s="20" t="s">
        <v>1078</v>
      </c>
      <c r="E3496" s="20" t="s">
        <v>1079</v>
      </c>
      <c r="F3496" s="20" t="s">
        <v>1250</v>
      </c>
      <c r="G3496" s="20" t="s">
        <v>4664</v>
      </c>
      <c r="H3496" s="20"/>
      <c r="I3496" s="20">
        <v>13423298638</v>
      </c>
      <c r="J3496" s="20" t="s">
        <v>924</v>
      </c>
      <c r="K3496" s="20" t="s">
        <v>1081</v>
      </c>
      <c r="L3496" s="20" t="s">
        <v>1299</v>
      </c>
      <c r="M3496" s="20">
        <v>888</v>
      </c>
      <c r="N3496" s="20">
        <v>888</v>
      </c>
      <c r="O3496" s="20" t="s">
        <v>927</v>
      </c>
      <c r="P3496" s="20" t="s">
        <v>50</v>
      </c>
      <c r="Q3496" s="28"/>
      <c r="R3496" s="21" t="s">
        <v>1082</v>
      </c>
      <c r="S3496" s="25" t="s">
        <v>1322</v>
      </c>
      <c r="T3496" s="21" t="s">
        <v>53</v>
      </c>
      <c r="U3496" s="21" t="s">
        <v>1083</v>
      </c>
      <c r="V3496" s="46">
        <v>1</v>
      </c>
      <c r="W3496" s="26">
        <f t="shared" si="2526"/>
        <v>1</v>
      </c>
      <c r="Y3496" s="21">
        <v>12</v>
      </c>
      <c r="Z3496" s="22">
        <f t="shared" si="2500"/>
        <v>888</v>
      </c>
      <c r="AA3496" s="20" t="s">
        <v>4607</v>
      </c>
      <c r="AB3496" s="22"/>
      <c r="AC3496" s="22">
        <v>1</v>
      </c>
      <c r="AD3496" s="22"/>
      <c r="AE3496" s="22">
        <f t="shared" si="2535"/>
        <v>888</v>
      </c>
      <c r="AF3496" s="22">
        <f t="shared" si="2528"/>
        <v>888</v>
      </c>
      <c r="AG3496" s="20"/>
      <c r="AH3496" s="22"/>
      <c r="AI3496" s="22"/>
      <c r="AJ3496" s="22">
        <f t="shared" si="2536"/>
        <v>888</v>
      </c>
      <c r="AK3496" s="22">
        <f>IF(O3496="(传统)XDSL",VLOOKUP(S3496,[2]直销续费率明细!C:I,7,FALSE)*1,IF(O3496="GPON+XDSL",VLOOKUP(S3496,[2]直销续费率明细!C:I,7,FALSE)*1,VLOOKUP(S3496,[2]直销续费率明细!C:I,5,FALSE)*1))</f>
        <v>-40</v>
      </c>
      <c r="AL3496" s="22" t="s">
        <v>1300</v>
      </c>
      <c r="AM3496" s="22"/>
      <c r="AN3496" s="22"/>
      <c r="AO3496" s="22" t="s">
        <v>4605</v>
      </c>
      <c r="AP3496" s="22" t="s">
        <v>1301</v>
      </c>
      <c r="AS3496" s="20">
        <f>IF(Y3496&gt;=10,VLOOKUP(U3496,[2]提成计算!B:T,19,FALSE),VLOOKUP(U3496,[2]提成计算!B:T,18,FALSE))</f>
        <v>0.12</v>
      </c>
      <c r="AT3496" s="20">
        <f t="shared" si="2537"/>
        <v>106.56</v>
      </c>
      <c r="AU3496" s="20">
        <f t="shared" si="2538"/>
        <v>-40</v>
      </c>
    </row>
    <row r="3497" spans="1:47" x14ac:dyDescent="0.15">
      <c r="A3497" s="21" t="s">
        <v>1273</v>
      </c>
      <c r="B3497" s="20" t="s">
        <v>918</v>
      </c>
      <c r="C3497" s="20" t="s">
        <v>1050</v>
      </c>
      <c r="D3497" s="20" t="s">
        <v>1078</v>
      </c>
      <c r="E3497" s="20" t="s">
        <v>1079</v>
      </c>
      <c r="F3497" s="20" t="s">
        <v>1250</v>
      </c>
      <c r="G3497" s="20" t="s">
        <v>4665</v>
      </c>
      <c r="H3497" s="20"/>
      <c r="I3497" s="20">
        <v>13925866170</v>
      </c>
      <c r="J3497" s="20" t="s">
        <v>924</v>
      </c>
      <c r="K3497" s="20" t="s">
        <v>1086</v>
      </c>
      <c r="L3497" s="20" t="s">
        <v>2137</v>
      </c>
      <c r="M3497" s="20">
        <v>1408</v>
      </c>
      <c r="N3497" s="20">
        <v>1408</v>
      </c>
      <c r="O3497" s="20" t="s">
        <v>927</v>
      </c>
      <c r="P3497" s="20" t="s">
        <v>50</v>
      </c>
      <c r="Q3497" s="28"/>
      <c r="R3497" s="21" t="s">
        <v>1082</v>
      </c>
      <c r="S3497" s="25" t="s">
        <v>1087</v>
      </c>
      <c r="T3497" s="21" t="s">
        <v>53</v>
      </c>
      <c r="U3497" s="21" t="s">
        <v>1088</v>
      </c>
      <c r="V3497" s="46">
        <v>1</v>
      </c>
      <c r="W3497" s="26">
        <f t="shared" si="2526"/>
        <v>1</v>
      </c>
      <c r="Y3497" s="21">
        <v>12</v>
      </c>
      <c r="Z3497" s="22">
        <f t="shared" si="2500"/>
        <v>1408</v>
      </c>
      <c r="AA3497" s="20" t="s">
        <v>4607</v>
      </c>
      <c r="AB3497" s="22"/>
      <c r="AC3497" s="22">
        <v>1</v>
      </c>
      <c r="AD3497" s="22"/>
      <c r="AE3497" s="22">
        <f t="shared" si="2535"/>
        <v>1408</v>
      </c>
      <c r="AF3497" s="22">
        <f t="shared" si="2528"/>
        <v>1408</v>
      </c>
      <c r="AG3497" s="20"/>
      <c r="AH3497" s="22"/>
      <c r="AI3497" s="22"/>
      <c r="AJ3497" s="22">
        <f t="shared" si="2536"/>
        <v>1408</v>
      </c>
      <c r="AK3497" s="22">
        <f>IF(O3497="(传统)XDSL",VLOOKUP(S3497,[2]直销续费率明细!C:I,7,FALSE)*1,IF(O3497="GPON+XDSL",VLOOKUP(S3497,[2]直销续费率明细!C:I,7,FALSE)*1,VLOOKUP(S3497,[2]直销续费率明细!C:I,5,FALSE)*1))</f>
        <v>25</v>
      </c>
      <c r="AL3497" s="22" t="s">
        <v>1300</v>
      </c>
      <c r="AM3497" s="22"/>
      <c r="AN3497" s="22"/>
      <c r="AO3497" s="22" t="s">
        <v>4605</v>
      </c>
      <c r="AP3497" s="22" t="s">
        <v>1301</v>
      </c>
      <c r="AS3497" s="20">
        <f>IF(Y3497&gt;=10,VLOOKUP(U3497,[2]提成计算!B:T,19,FALSE),VLOOKUP(U3497,[2]提成计算!B:T,18,FALSE))</f>
        <v>0.12</v>
      </c>
      <c r="AT3497" s="20">
        <f t="shared" si="2537"/>
        <v>168.95999999999998</v>
      </c>
      <c r="AU3497" s="20">
        <f t="shared" si="2538"/>
        <v>25</v>
      </c>
    </row>
    <row r="3498" spans="1:47" x14ac:dyDescent="0.15">
      <c r="A3498" s="21" t="s">
        <v>1273</v>
      </c>
      <c r="B3498" s="20" t="s">
        <v>918</v>
      </c>
      <c r="C3498" s="20" t="s">
        <v>1050</v>
      </c>
      <c r="D3498" s="20" t="s">
        <v>1070</v>
      </c>
      <c r="E3498" s="20" t="s">
        <v>4058</v>
      </c>
      <c r="F3498" s="20" t="s">
        <v>1250</v>
      </c>
      <c r="G3498" s="20" t="s">
        <v>4666</v>
      </c>
      <c r="H3498" s="20"/>
      <c r="I3498" s="20">
        <v>13620665853</v>
      </c>
      <c r="J3498" s="20" t="s">
        <v>924</v>
      </c>
      <c r="K3498" s="20" t="s">
        <v>3751</v>
      </c>
      <c r="L3498" s="20" t="s">
        <v>1299</v>
      </c>
      <c r="M3498" s="20">
        <v>888</v>
      </c>
      <c r="N3498" s="20">
        <v>888</v>
      </c>
      <c r="O3498" s="20" t="s">
        <v>927</v>
      </c>
      <c r="P3498" s="20" t="s">
        <v>50</v>
      </c>
      <c r="Q3498" s="28"/>
      <c r="R3498" s="21" t="s">
        <v>104</v>
      </c>
      <c r="S3498" s="25" t="s">
        <v>1090</v>
      </c>
      <c r="T3498" s="21" t="s">
        <v>53</v>
      </c>
      <c r="U3498" s="21" t="s">
        <v>1733</v>
      </c>
      <c r="V3498" s="46">
        <v>1</v>
      </c>
      <c r="W3498" s="26">
        <f t="shared" si="2526"/>
        <v>1</v>
      </c>
      <c r="Y3498" s="21">
        <v>12</v>
      </c>
      <c r="Z3498" s="22">
        <f t="shared" si="2500"/>
        <v>888</v>
      </c>
      <c r="AA3498" s="20" t="s">
        <v>4607</v>
      </c>
      <c r="AB3498" s="22"/>
      <c r="AC3498" s="22">
        <v>1</v>
      </c>
      <c r="AD3498" s="22"/>
      <c r="AE3498" s="22">
        <f t="shared" si="2535"/>
        <v>888</v>
      </c>
      <c r="AF3498" s="22">
        <f t="shared" si="2528"/>
        <v>888</v>
      </c>
      <c r="AG3498" s="20"/>
      <c r="AH3498" s="22"/>
      <c r="AI3498" s="22"/>
      <c r="AJ3498" s="22">
        <f t="shared" si="2536"/>
        <v>888</v>
      </c>
      <c r="AK3498" s="22">
        <f>IF(O3498="(传统)XDSL",VLOOKUP(S3498,[2]直销续费率明细!C:I,7,FALSE)*1,IF(O3498="GPON+XDSL",VLOOKUP(S3498,[2]直销续费率明细!C:I,7,FALSE)*1,VLOOKUP(S3498,[2]直销续费率明细!C:I,5,FALSE)*1))</f>
        <v>0</v>
      </c>
      <c r="AL3498" s="22" t="s">
        <v>1309</v>
      </c>
      <c r="AM3498" s="22"/>
      <c r="AN3498" s="22"/>
      <c r="AO3498" s="22" t="s">
        <v>4605</v>
      </c>
      <c r="AP3498" s="22" t="s">
        <v>1301</v>
      </c>
      <c r="AS3498" s="20">
        <f>IF(Y3498&gt;=10,VLOOKUP(U3498,[2]提成计算!B:T,19,FALSE),VLOOKUP(U3498,[2]提成计算!B:T,18,FALSE))</f>
        <v>0.09</v>
      </c>
      <c r="AT3498" s="20">
        <f t="shared" si="2537"/>
        <v>79.92</v>
      </c>
      <c r="AU3498" s="20">
        <f t="shared" si="2538"/>
        <v>0</v>
      </c>
    </row>
    <row r="3499" spans="1:47" x14ac:dyDescent="0.15">
      <c r="A3499" s="21" t="s">
        <v>1273</v>
      </c>
      <c r="B3499" s="20" t="s">
        <v>918</v>
      </c>
      <c r="C3499" s="20" t="s">
        <v>1050</v>
      </c>
      <c r="D3499" s="20" t="s">
        <v>1078</v>
      </c>
      <c r="E3499" s="20" t="s">
        <v>1079</v>
      </c>
      <c r="F3499" s="20" t="s">
        <v>1250</v>
      </c>
      <c r="G3499" s="20" t="s">
        <v>4589</v>
      </c>
      <c r="H3499" s="20"/>
      <c r="I3499" s="20">
        <v>13512897577</v>
      </c>
      <c r="J3499" s="20" t="s">
        <v>1500</v>
      </c>
      <c r="K3499" s="20" t="s">
        <v>1081</v>
      </c>
      <c r="L3499" s="20" t="s">
        <v>1277</v>
      </c>
      <c r="M3499" s="20">
        <v>-566</v>
      </c>
      <c r="N3499" s="20">
        <v>-566</v>
      </c>
      <c r="O3499" s="20" t="s">
        <v>927</v>
      </c>
      <c r="P3499" s="20" t="s">
        <v>1910</v>
      </c>
      <c r="Q3499" s="28"/>
      <c r="R3499" s="21" t="s">
        <v>1082</v>
      </c>
      <c r="S3499" s="21"/>
      <c r="T3499" s="21" t="s">
        <v>53</v>
      </c>
      <c r="U3499" s="21" t="s">
        <v>1083</v>
      </c>
      <c r="V3499" s="46"/>
      <c r="Y3499" s="21">
        <v>2</v>
      </c>
      <c r="Z3499" s="22">
        <f t="shared" si="2500"/>
        <v>-566</v>
      </c>
      <c r="AA3499" s="20" t="s">
        <v>1911</v>
      </c>
      <c r="AB3499" s="22"/>
      <c r="AC3499" s="22"/>
      <c r="AD3499" s="22"/>
      <c r="AE3499" s="22"/>
      <c r="AF3499" s="22"/>
      <c r="AG3499" s="20"/>
      <c r="AH3499" s="22"/>
      <c r="AI3499" s="22"/>
      <c r="AJ3499" s="22"/>
      <c r="AK3499" s="22"/>
      <c r="AM3499" s="22"/>
      <c r="AN3499" s="22"/>
      <c r="AO3499" s="22" t="s">
        <v>4605</v>
      </c>
      <c r="AP3499" s="22">
        <v>0</v>
      </c>
      <c r="AS3499" s="20"/>
      <c r="AT3499" s="20"/>
      <c r="AU3499" s="20"/>
    </row>
    <row r="3500" spans="1:47" x14ac:dyDescent="0.15">
      <c r="A3500" s="21" t="s">
        <v>1273</v>
      </c>
      <c r="B3500" s="20" t="s">
        <v>918</v>
      </c>
      <c r="C3500" s="20" t="s">
        <v>1050</v>
      </c>
      <c r="D3500" s="20" t="s">
        <v>1078</v>
      </c>
      <c r="E3500" s="20" t="s">
        <v>1079</v>
      </c>
      <c r="F3500" s="20" t="s">
        <v>1250</v>
      </c>
      <c r="G3500" s="20" t="s">
        <v>1088</v>
      </c>
      <c r="H3500" s="20"/>
      <c r="I3500" s="20">
        <v>13831734688</v>
      </c>
      <c r="J3500" s="20" t="s">
        <v>1500</v>
      </c>
      <c r="K3500" s="20" t="s">
        <v>1081</v>
      </c>
      <c r="L3500" s="20" t="s">
        <v>1277</v>
      </c>
      <c r="M3500" s="20">
        <v>-865</v>
      </c>
      <c r="N3500" s="20">
        <v>-865</v>
      </c>
      <c r="O3500" s="20" t="s">
        <v>927</v>
      </c>
      <c r="P3500" s="20" t="s">
        <v>1910</v>
      </c>
      <c r="Q3500" s="28"/>
      <c r="R3500" s="21" t="s">
        <v>1082</v>
      </c>
      <c r="S3500" s="21"/>
      <c r="T3500" s="21" t="s">
        <v>53</v>
      </c>
      <c r="U3500" s="21" t="s">
        <v>1083</v>
      </c>
      <c r="V3500" s="46"/>
      <c r="Y3500" s="21">
        <v>2</v>
      </c>
      <c r="Z3500" s="22">
        <f t="shared" si="2500"/>
        <v>-865</v>
      </c>
      <c r="AA3500" s="20" t="s">
        <v>1911</v>
      </c>
      <c r="AB3500" s="22"/>
      <c r="AC3500" s="22"/>
      <c r="AD3500" s="22"/>
      <c r="AE3500" s="22"/>
      <c r="AF3500" s="22"/>
      <c r="AG3500" s="20"/>
      <c r="AH3500" s="22"/>
      <c r="AI3500" s="22"/>
      <c r="AJ3500" s="22"/>
      <c r="AK3500" s="22"/>
      <c r="AM3500" s="22"/>
      <c r="AN3500" s="22"/>
      <c r="AO3500" s="22" t="s">
        <v>4605</v>
      </c>
      <c r="AP3500" s="22">
        <v>0</v>
      </c>
      <c r="AS3500" s="20"/>
      <c r="AT3500" s="20"/>
      <c r="AU3500" s="20"/>
    </row>
    <row r="3501" spans="1:47" x14ac:dyDescent="0.15">
      <c r="A3501" s="21" t="s">
        <v>1273</v>
      </c>
      <c r="B3501" s="20" t="s">
        <v>918</v>
      </c>
      <c r="C3501" s="20" t="s">
        <v>1050</v>
      </c>
      <c r="D3501" s="20" t="s">
        <v>1070</v>
      </c>
      <c r="E3501" s="20" t="s">
        <v>1076</v>
      </c>
      <c r="F3501" s="20" t="s">
        <v>1250</v>
      </c>
      <c r="G3501" s="20" t="s">
        <v>4667</v>
      </c>
      <c r="H3501" s="20"/>
      <c r="I3501" s="20">
        <v>13827292824</v>
      </c>
      <c r="J3501" s="20" t="s">
        <v>924</v>
      </c>
      <c r="K3501" s="20" t="s">
        <v>3879</v>
      </c>
      <c r="L3501" s="20" t="s">
        <v>1299</v>
      </c>
      <c r="M3501" s="20">
        <v>888</v>
      </c>
      <c r="N3501" s="20">
        <v>888</v>
      </c>
      <c r="O3501" s="20" t="s">
        <v>927</v>
      </c>
      <c r="P3501" s="20" t="s">
        <v>50</v>
      </c>
      <c r="Q3501" s="28"/>
      <c r="R3501" s="21" t="s">
        <v>104</v>
      </c>
      <c r="S3501" s="25" t="s">
        <v>1090</v>
      </c>
      <c r="T3501" s="21" t="s">
        <v>53</v>
      </c>
      <c r="U3501" s="21" t="s">
        <v>206</v>
      </c>
      <c r="V3501" s="46">
        <v>1</v>
      </c>
      <c r="W3501" s="26">
        <f t="shared" ref="W3501:W3564" si="2539">V3501</f>
        <v>1</v>
      </c>
      <c r="Y3501" s="21">
        <v>12</v>
      </c>
      <c r="Z3501" s="22">
        <f t="shared" si="2500"/>
        <v>888</v>
      </c>
      <c r="AA3501" s="20" t="s">
        <v>2218</v>
      </c>
      <c r="AB3501" s="22"/>
      <c r="AC3501" s="22">
        <v>1</v>
      </c>
      <c r="AD3501" s="22"/>
      <c r="AE3501" s="22">
        <f t="shared" ref="AE3501:AE3503" si="2540">N3501</f>
        <v>888</v>
      </c>
      <c r="AF3501" s="22">
        <f t="shared" ref="AF3501:AF3564" si="2541">N3501</f>
        <v>888</v>
      </c>
      <c r="AG3501" s="20"/>
      <c r="AH3501" s="22"/>
      <c r="AI3501" s="22"/>
      <c r="AJ3501" s="22">
        <f t="shared" ref="AJ3501:AJ3511" si="2542">N3501</f>
        <v>888</v>
      </c>
      <c r="AK3501" s="22">
        <f>IF(O3501="(传统)XDSL",VLOOKUP(S3501,[2]直销续费率明细!C:I,7,FALSE)*1,IF(O3501="GPON+XDSL",VLOOKUP(S3501,[2]直销续费率明细!C:I,7,FALSE)*1,VLOOKUP(S3501,[2]直销续费率明细!C:I,5,FALSE)*1))</f>
        <v>0</v>
      </c>
      <c r="AL3501" s="22" t="s">
        <v>1309</v>
      </c>
      <c r="AM3501" s="22"/>
      <c r="AN3501" s="22"/>
      <c r="AO3501" s="22" t="s">
        <v>4605</v>
      </c>
      <c r="AP3501" s="22" t="s">
        <v>1301</v>
      </c>
      <c r="AS3501" s="20">
        <f>IF(Y3501&gt;=10,VLOOKUP(U3501,[2]提成计算!B:T,19,FALSE),VLOOKUP(U3501,[2]提成计算!B:T,18,FALSE))</f>
        <v>0.1</v>
      </c>
      <c r="AT3501" s="20">
        <f t="shared" ref="AT3501:AT3511" si="2543">IF(AD3501*AS3501&gt;0,AD3501*AS3501,AE3501*AS3501)</f>
        <v>88.800000000000011</v>
      </c>
      <c r="AU3501" s="20">
        <f t="shared" ref="AU3501:AU3509" si="2544">IF(AND(AK3501&lt;0,AK3501+AT3501&lt;0),-AT3501,AK3501)</f>
        <v>0</v>
      </c>
    </row>
    <row r="3502" spans="1:47" x14ac:dyDescent="0.15">
      <c r="A3502" s="21" t="s">
        <v>1273</v>
      </c>
      <c r="B3502" s="20" t="s">
        <v>918</v>
      </c>
      <c r="C3502" s="20" t="s">
        <v>1050</v>
      </c>
      <c r="D3502" s="20" t="s">
        <v>1065</v>
      </c>
      <c r="E3502" s="20" t="s">
        <v>1552</v>
      </c>
      <c r="F3502" s="20" t="s">
        <v>1250</v>
      </c>
      <c r="G3502" s="20" t="s">
        <v>4668</v>
      </c>
      <c r="H3502" s="20"/>
      <c r="I3502" s="20">
        <v>15899927024</v>
      </c>
      <c r="J3502" s="20" t="s">
        <v>924</v>
      </c>
      <c r="K3502" s="20" t="s">
        <v>124</v>
      </c>
      <c r="L3502" s="20" t="s">
        <v>1299</v>
      </c>
      <c r="M3502" s="20">
        <v>888</v>
      </c>
      <c r="N3502" s="20">
        <v>888</v>
      </c>
      <c r="O3502" s="20" t="s">
        <v>927</v>
      </c>
      <c r="P3502" s="20" t="s">
        <v>50</v>
      </c>
      <c r="Q3502" s="28"/>
      <c r="R3502" s="21" t="s">
        <v>69</v>
      </c>
      <c r="S3502" s="25" t="s">
        <v>1705</v>
      </c>
      <c r="T3502" s="21" t="s">
        <v>53</v>
      </c>
      <c r="U3502" s="21" t="s">
        <v>125</v>
      </c>
      <c r="V3502" s="46">
        <v>1</v>
      </c>
      <c r="W3502" s="26">
        <f t="shared" si="2539"/>
        <v>1</v>
      </c>
      <c r="Y3502" s="21">
        <v>12</v>
      </c>
      <c r="Z3502" s="22">
        <f t="shared" si="2500"/>
        <v>888</v>
      </c>
      <c r="AA3502" s="20" t="s">
        <v>4607</v>
      </c>
      <c r="AB3502" s="22"/>
      <c r="AC3502" s="22">
        <v>1</v>
      </c>
      <c r="AD3502" s="22"/>
      <c r="AE3502" s="22">
        <f t="shared" si="2540"/>
        <v>888</v>
      </c>
      <c r="AF3502" s="22">
        <f t="shared" si="2541"/>
        <v>888</v>
      </c>
      <c r="AG3502" s="20"/>
      <c r="AH3502" s="22"/>
      <c r="AI3502" s="22"/>
      <c r="AJ3502" s="22">
        <f t="shared" si="2542"/>
        <v>888</v>
      </c>
      <c r="AK3502" s="22">
        <f>IF(O3502="(传统)XDSL",VLOOKUP(S3502,[2]直销续费率明细!C:I,7,FALSE)*1,IF(O3502="GPON+XDSL",VLOOKUP(S3502,[2]直销续费率明细!C:I,7,FALSE)*1,VLOOKUP(S3502,[2]直销续费率明细!C:I,5,FALSE)*1))</f>
        <v>-40</v>
      </c>
      <c r="AL3502" s="22" t="s">
        <v>1300</v>
      </c>
      <c r="AM3502" s="22"/>
      <c r="AN3502" s="22"/>
      <c r="AO3502" s="22" t="s">
        <v>4605</v>
      </c>
      <c r="AP3502" s="22" t="s">
        <v>1301</v>
      </c>
      <c r="AS3502" s="20">
        <f>IF(Y3502&gt;=10,VLOOKUP(U3502,[2]提成计算!B:T,19,FALSE),VLOOKUP(U3502,[2]提成计算!B:T,18,FALSE))</f>
        <v>0.09</v>
      </c>
      <c r="AT3502" s="20">
        <f t="shared" si="2543"/>
        <v>79.92</v>
      </c>
      <c r="AU3502" s="20">
        <f t="shared" si="2544"/>
        <v>-40</v>
      </c>
    </row>
    <row r="3503" spans="1:47" x14ac:dyDescent="0.15">
      <c r="A3503" s="21" t="s">
        <v>1273</v>
      </c>
      <c r="B3503" s="20" t="s">
        <v>918</v>
      </c>
      <c r="C3503" s="20" t="s">
        <v>1050</v>
      </c>
      <c r="D3503" s="20" t="s">
        <v>1070</v>
      </c>
      <c r="E3503" s="20" t="s">
        <v>1710</v>
      </c>
      <c r="F3503" s="20" t="s">
        <v>1250</v>
      </c>
      <c r="G3503" s="20" t="s">
        <v>4669</v>
      </c>
      <c r="H3503" s="20"/>
      <c r="I3503" s="20">
        <v>13392375926</v>
      </c>
      <c r="J3503" s="20" t="s">
        <v>924</v>
      </c>
      <c r="K3503" s="20" t="s">
        <v>3733</v>
      </c>
      <c r="L3503" s="20" t="s">
        <v>1376</v>
      </c>
      <c r="M3503" s="20">
        <v>1088</v>
      </c>
      <c r="N3503" s="20">
        <v>1088</v>
      </c>
      <c r="O3503" s="20" t="s">
        <v>927</v>
      </c>
      <c r="P3503" s="20" t="s">
        <v>50</v>
      </c>
      <c r="Q3503" s="28"/>
      <c r="R3503" s="21" t="s">
        <v>104</v>
      </c>
      <c r="S3503" s="25" t="s">
        <v>1090</v>
      </c>
      <c r="T3503" s="21" t="s">
        <v>53</v>
      </c>
      <c r="U3503" s="21" t="s">
        <v>1712</v>
      </c>
      <c r="V3503" s="46">
        <v>1</v>
      </c>
      <c r="W3503" s="26">
        <f t="shared" si="2539"/>
        <v>1</v>
      </c>
      <c r="Y3503" s="21">
        <v>10</v>
      </c>
      <c r="Z3503" s="22">
        <f t="shared" si="2500"/>
        <v>1088</v>
      </c>
      <c r="AA3503" s="20" t="s">
        <v>4607</v>
      </c>
      <c r="AB3503" s="22"/>
      <c r="AC3503" s="22">
        <v>1</v>
      </c>
      <c r="AD3503" s="22"/>
      <c r="AE3503" s="22">
        <f t="shared" si="2540"/>
        <v>1088</v>
      </c>
      <c r="AF3503" s="22">
        <f t="shared" si="2541"/>
        <v>1088</v>
      </c>
      <c r="AG3503" s="20"/>
      <c r="AH3503" s="22"/>
      <c r="AI3503" s="22"/>
      <c r="AJ3503" s="22">
        <f t="shared" si="2542"/>
        <v>1088</v>
      </c>
      <c r="AK3503" s="22">
        <f>IF(O3503="(传统)XDSL",VLOOKUP(S3503,[2]直销续费率明细!C:I,7,FALSE)*1,IF(O3503="GPON+XDSL",VLOOKUP(S3503,[2]直销续费率明细!C:I,7,FALSE)*1,VLOOKUP(S3503,[2]直销续费率明细!C:I,5,FALSE)*1))</f>
        <v>0</v>
      </c>
      <c r="AL3503" s="22" t="s">
        <v>1300</v>
      </c>
      <c r="AM3503" s="22"/>
      <c r="AN3503" s="22"/>
      <c r="AO3503" s="22" t="s">
        <v>4605</v>
      </c>
      <c r="AP3503" s="22" t="s">
        <v>1301</v>
      </c>
      <c r="AS3503" s="20">
        <f>IF(Y3503&gt;=10,VLOOKUP(U3503,[2]提成计算!B:T,19,FALSE),VLOOKUP(U3503,[2]提成计算!B:T,18,FALSE))</f>
        <v>0.1</v>
      </c>
      <c r="AT3503" s="20">
        <f t="shared" si="2543"/>
        <v>108.80000000000001</v>
      </c>
      <c r="AU3503" s="20">
        <f t="shared" si="2544"/>
        <v>0</v>
      </c>
    </row>
    <row r="3504" spans="1:47" x14ac:dyDescent="0.15">
      <c r="A3504" s="21" t="s">
        <v>1273</v>
      </c>
      <c r="B3504" s="20" t="s">
        <v>918</v>
      </c>
      <c r="C3504" s="20" t="s">
        <v>1050</v>
      </c>
      <c r="D3504" s="20" t="s">
        <v>1070</v>
      </c>
      <c r="E3504" s="20" t="s">
        <v>1076</v>
      </c>
      <c r="F3504" s="20" t="s">
        <v>1250</v>
      </c>
      <c r="G3504" s="20" t="s">
        <v>4670</v>
      </c>
      <c r="H3504" s="20"/>
      <c r="I3504" s="20">
        <v>15876414263</v>
      </c>
      <c r="J3504" s="20" t="s">
        <v>924</v>
      </c>
      <c r="K3504" s="20" t="s">
        <v>205</v>
      </c>
      <c r="L3504" s="20" t="s">
        <v>1918</v>
      </c>
      <c r="M3504" s="20">
        <v>680</v>
      </c>
      <c r="N3504" s="20">
        <v>680</v>
      </c>
      <c r="O3504" s="20" t="s">
        <v>1262</v>
      </c>
      <c r="P3504" s="20" t="s">
        <v>50</v>
      </c>
      <c r="Q3504" s="28"/>
      <c r="R3504" s="21" t="s">
        <v>104</v>
      </c>
      <c r="S3504" s="25" t="s">
        <v>1090</v>
      </c>
      <c r="T3504" s="21" t="s">
        <v>53</v>
      </c>
      <c r="U3504" s="21" t="s">
        <v>206</v>
      </c>
      <c r="V3504" s="46">
        <v>1</v>
      </c>
      <c r="W3504" s="26">
        <f t="shared" si="2539"/>
        <v>1</v>
      </c>
      <c r="Y3504" s="21">
        <v>4</v>
      </c>
      <c r="Z3504" s="22">
        <f t="shared" si="2500"/>
        <v>680</v>
      </c>
      <c r="AA3504" s="20" t="s">
        <v>4607</v>
      </c>
      <c r="AB3504" s="22">
        <v>1</v>
      </c>
      <c r="AC3504" s="22"/>
      <c r="AD3504" s="22">
        <f>N3504</f>
        <v>680</v>
      </c>
      <c r="AE3504" s="22"/>
      <c r="AF3504" s="22">
        <f t="shared" si="2541"/>
        <v>680</v>
      </c>
      <c r="AG3504" s="20"/>
      <c r="AH3504" s="22"/>
      <c r="AI3504" s="22"/>
      <c r="AJ3504" s="22">
        <f t="shared" si="2542"/>
        <v>680</v>
      </c>
      <c r="AK3504" s="22">
        <f>IF(O3504="(传统)XDSL",VLOOKUP(S3504,[2]直销续费率明细!C:I,7,FALSE)*1,IF(O3504="GPON+XDSL",VLOOKUP(S3504,[2]直销续费率明细!C:I,7,FALSE)*1,VLOOKUP(S3504,[2]直销续费率明细!C:I,5,FALSE)*1))</f>
        <v>15</v>
      </c>
      <c r="AL3504" s="22" t="s">
        <v>1309</v>
      </c>
      <c r="AM3504" s="22"/>
      <c r="AN3504" s="22"/>
      <c r="AO3504" s="22" t="s">
        <v>4605</v>
      </c>
      <c r="AP3504" s="22" t="s">
        <v>4629</v>
      </c>
      <c r="AS3504" s="20">
        <f>IF(Y3504&gt;=10,VLOOKUP(U3504,[2]提成计算!B:T,19,FALSE),VLOOKUP(U3504,[2]提成计算!B:T,18,FALSE))</f>
        <v>7.0000000000000007E-2</v>
      </c>
      <c r="AT3504" s="20">
        <f t="shared" si="2543"/>
        <v>47.6</v>
      </c>
      <c r="AU3504" s="20">
        <f t="shared" si="2544"/>
        <v>15</v>
      </c>
    </row>
    <row r="3505" spans="1:47" x14ac:dyDescent="0.15">
      <c r="A3505" s="21" t="s">
        <v>1273</v>
      </c>
      <c r="B3505" s="20" t="s">
        <v>918</v>
      </c>
      <c r="C3505" s="20" t="s">
        <v>1050</v>
      </c>
      <c r="D3505" s="20" t="s">
        <v>1070</v>
      </c>
      <c r="E3505" s="20" t="s">
        <v>1306</v>
      </c>
      <c r="F3505" s="20" t="s">
        <v>1250</v>
      </c>
      <c r="G3505" s="20" t="s">
        <v>4671</v>
      </c>
      <c r="H3505" s="20"/>
      <c r="I3505" s="20">
        <v>13433608283</v>
      </c>
      <c r="J3505" s="20" t="s">
        <v>924</v>
      </c>
      <c r="K3505" s="20" t="s">
        <v>205</v>
      </c>
      <c r="L3505" s="20" t="s">
        <v>1299</v>
      </c>
      <c r="M3505" s="20">
        <v>888</v>
      </c>
      <c r="N3505" s="20">
        <v>888</v>
      </c>
      <c r="O3505" s="20" t="s">
        <v>927</v>
      </c>
      <c r="P3505" s="20" t="s">
        <v>50</v>
      </c>
      <c r="Q3505" s="28"/>
      <c r="R3505" s="21" t="s">
        <v>104</v>
      </c>
      <c r="S3505" s="25" t="s">
        <v>1090</v>
      </c>
      <c r="T3505" s="21" t="s">
        <v>53</v>
      </c>
      <c r="U3505" s="21" t="s">
        <v>206</v>
      </c>
      <c r="V3505" s="46">
        <v>1</v>
      </c>
      <c r="W3505" s="26">
        <f t="shared" si="2539"/>
        <v>1</v>
      </c>
      <c r="Y3505" s="21">
        <v>12</v>
      </c>
      <c r="Z3505" s="22">
        <f t="shared" si="2500"/>
        <v>888</v>
      </c>
      <c r="AA3505" s="20" t="s">
        <v>4607</v>
      </c>
      <c r="AB3505" s="22"/>
      <c r="AC3505" s="22">
        <v>1</v>
      </c>
      <c r="AD3505" s="22"/>
      <c r="AE3505" s="22">
        <f t="shared" ref="AE3505:AE3509" si="2545">N3505</f>
        <v>888</v>
      </c>
      <c r="AF3505" s="22">
        <f t="shared" si="2541"/>
        <v>888</v>
      </c>
      <c r="AG3505" s="20"/>
      <c r="AH3505" s="22"/>
      <c r="AI3505" s="22"/>
      <c r="AJ3505" s="22">
        <f t="shared" si="2542"/>
        <v>888</v>
      </c>
      <c r="AK3505" s="22">
        <f>IF(O3505="(传统)XDSL",VLOOKUP(S3505,[2]直销续费率明细!C:I,7,FALSE)*1,IF(O3505="GPON+XDSL",VLOOKUP(S3505,[2]直销续费率明细!C:I,7,FALSE)*1,VLOOKUP(S3505,[2]直销续费率明细!C:I,5,FALSE)*1))</f>
        <v>0</v>
      </c>
      <c r="AL3505" s="22" t="s">
        <v>1309</v>
      </c>
      <c r="AM3505" s="22"/>
      <c r="AN3505" s="22"/>
      <c r="AO3505" s="22" t="s">
        <v>2216</v>
      </c>
      <c r="AP3505" s="22" t="s">
        <v>1301</v>
      </c>
      <c r="AS3505" s="20">
        <f>IF(Y3505&gt;=10,VLOOKUP(U3505,[2]提成计算!B:T,19,FALSE),VLOOKUP(U3505,[2]提成计算!B:T,18,FALSE))</f>
        <v>0.1</v>
      </c>
      <c r="AT3505" s="20">
        <f t="shared" si="2543"/>
        <v>88.800000000000011</v>
      </c>
      <c r="AU3505" s="20">
        <f t="shared" si="2544"/>
        <v>0</v>
      </c>
    </row>
    <row r="3506" spans="1:47" x14ac:dyDescent="0.15">
      <c r="A3506" s="21" t="s">
        <v>1273</v>
      </c>
      <c r="B3506" s="20" t="s">
        <v>918</v>
      </c>
      <c r="C3506" s="20" t="s">
        <v>1050</v>
      </c>
      <c r="D3506" s="20" t="s">
        <v>1078</v>
      </c>
      <c r="E3506" s="20" t="s">
        <v>1084</v>
      </c>
      <c r="F3506" s="20" t="s">
        <v>1250</v>
      </c>
      <c r="G3506" s="20" t="s">
        <v>4672</v>
      </c>
      <c r="H3506" s="20"/>
      <c r="I3506" s="20">
        <v>13515190209</v>
      </c>
      <c r="J3506" s="20" t="s">
        <v>924</v>
      </c>
      <c r="K3506" s="20" t="s">
        <v>1086</v>
      </c>
      <c r="L3506" s="20" t="s">
        <v>1299</v>
      </c>
      <c r="M3506" s="20">
        <v>888</v>
      </c>
      <c r="N3506" s="20">
        <v>888</v>
      </c>
      <c r="O3506" s="20" t="s">
        <v>927</v>
      </c>
      <c r="P3506" s="20" t="s">
        <v>50</v>
      </c>
      <c r="Q3506" s="28"/>
      <c r="R3506" s="21" t="s">
        <v>1082</v>
      </c>
      <c r="S3506" s="25" t="s">
        <v>1087</v>
      </c>
      <c r="T3506" s="21" t="s">
        <v>53</v>
      </c>
      <c r="U3506" s="21" t="s">
        <v>1088</v>
      </c>
      <c r="V3506" s="46">
        <v>1</v>
      </c>
      <c r="W3506" s="26">
        <f t="shared" si="2539"/>
        <v>1</v>
      </c>
      <c r="Y3506" s="21">
        <v>12</v>
      </c>
      <c r="Z3506" s="22">
        <f t="shared" si="2500"/>
        <v>888</v>
      </c>
      <c r="AA3506" s="20" t="s">
        <v>2218</v>
      </c>
      <c r="AB3506" s="22"/>
      <c r="AC3506" s="22">
        <v>1</v>
      </c>
      <c r="AD3506" s="22"/>
      <c r="AE3506" s="22">
        <f t="shared" si="2545"/>
        <v>888</v>
      </c>
      <c r="AF3506" s="22">
        <f t="shared" si="2541"/>
        <v>888</v>
      </c>
      <c r="AG3506" s="20"/>
      <c r="AH3506" s="22"/>
      <c r="AI3506" s="22"/>
      <c r="AJ3506" s="22">
        <f t="shared" si="2542"/>
        <v>888</v>
      </c>
      <c r="AK3506" s="22">
        <f>IF(O3506="(传统)XDSL",VLOOKUP(S3506,[2]直销续费率明细!C:I,7,FALSE)*1,IF(O3506="GPON+XDSL",VLOOKUP(S3506,[2]直销续费率明细!C:I,7,FALSE)*1,VLOOKUP(S3506,[2]直销续费率明细!C:I,5,FALSE)*1))</f>
        <v>25</v>
      </c>
      <c r="AL3506" s="22" t="s">
        <v>1300</v>
      </c>
      <c r="AM3506" s="22"/>
      <c r="AN3506" s="22"/>
      <c r="AO3506" s="22" t="s">
        <v>2216</v>
      </c>
      <c r="AP3506" s="22" t="s">
        <v>1301</v>
      </c>
      <c r="AS3506" s="20">
        <f>IF(Y3506&gt;=10,VLOOKUP(U3506,[2]提成计算!B:T,19,FALSE),VLOOKUP(U3506,[2]提成计算!B:T,18,FALSE))</f>
        <v>0.12</v>
      </c>
      <c r="AT3506" s="20">
        <f t="shared" si="2543"/>
        <v>106.56</v>
      </c>
      <c r="AU3506" s="20">
        <f t="shared" si="2544"/>
        <v>25</v>
      </c>
    </row>
    <row r="3507" spans="1:47" x14ac:dyDescent="0.15">
      <c r="A3507" s="21" t="s">
        <v>1273</v>
      </c>
      <c r="B3507" s="20" t="s">
        <v>918</v>
      </c>
      <c r="C3507" s="20" t="s">
        <v>1050</v>
      </c>
      <c r="D3507" s="20" t="s">
        <v>1070</v>
      </c>
      <c r="E3507" s="20" t="s">
        <v>1076</v>
      </c>
      <c r="F3507" s="20" t="s">
        <v>1250</v>
      </c>
      <c r="G3507" s="20" t="s">
        <v>4673</v>
      </c>
      <c r="H3507" s="20"/>
      <c r="I3507" s="20">
        <v>13128109188</v>
      </c>
      <c r="J3507" s="20" t="s">
        <v>924</v>
      </c>
      <c r="K3507" s="20" t="s">
        <v>3733</v>
      </c>
      <c r="L3507" s="20" t="s">
        <v>1299</v>
      </c>
      <c r="M3507" s="20">
        <v>888</v>
      </c>
      <c r="N3507" s="20">
        <v>888</v>
      </c>
      <c r="O3507" s="20" t="s">
        <v>927</v>
      </c>
      <c r="P3507" s="20" t="s">
        <v>50</v>
      </c>
      <c r="Q3507" s="28"/>
      <c r="R3507" s="21" t="s">
        <v>104</v>
      </c>
      <c r="S3507" s="25" t="s">
        <v>1090</v>
      </c>
      <c r="T3507" s="21" t="s">
        <v>53</v>
      </c>
      <c r="U3507" s="21" t="s">
        <v>1712</v>
      </c>
      <c r="V3507" s="46">
        <v>1</v>
      </c>
      <c r="W3507" s="26">
        <f t="shared" si="2539"/>
        <v>1</v>
      </c>
      <c r="Y3507" s="21">
        <v>12</v>
      </c>
      <c r="Z3507" s="22">
        <f t="shared" si="2500"/>
        <v>888</v>
      </c>
      <c r="AA3507" s="20" t="s">
        <v>2218</v>
      </c>
      <c r="AB3507" s="22"/>
      <c r="AC3507" s="22">
        <v>1</v>
      </c>
      <c r="AD3507" s="22"/>
      <c r="AE3507" s="22">
        <f t="shared" si="2545"/>
        <v>888</v>
      </c>
      <c r="AF3507" s="22">
        <f t="shared" si="2541"/>
        <v>888</v>
      </c>
      <c r="AG3507" s="20"/>
      <c r="AH3507" s="22"/>
      <c r="AI3507" s="22"/>
      <c r="AJ3507" s="22">
        <f t="shared" si="2542"/>
        <v>888</v>
      </c>
      <c r="AK3507" s="22">
        <f>IF(O3507="(传统)XDSL",VLOOKUP(S3507,[2]直销续费率明细!C:I,7,FALSE)*1,IF(O3507="GPON+XDSL",VLOOKUP(S3507,[2]直销续费率明细!C:I,7,FALSE)*1,VLOOKUP(S3507,[2]直销续费率明细!C:I,5,FALSE)*1))</f>
        <v>0</v>
      </c>
      <c r="AL3507" s="22" t="s">
        <v>1309</v>
      </c>
      <c r="AM3507" s="22"/>
      <c r="AN3507" s="22"/>
      <c r="AO3507" s="22" t="s">
        <v>2216</v>
      </c>
      <c r="AP3507" s="22" t="s">
        <v>1301</v>
      </c>
      <c r="AS3507" s="20">
        <f>IF(Y3507&gt;=10,VLOOKUP(U3507,[2]提成计算!B:T,19,FALSE),VLOOKUP(U3507,[2]提成计算!B:T,18,FALSE))</f>
        <v>0.1</v>
      </c>
      <c r="AT3507" s="20">
        <f t="shared" si="2543"/>
        <v>88.800000000000011</v>
      </c>
      <c r="AU3507" s="20">
        <f t="shared" si="2544"/>
        <v>0</v>
      </c>
    </row>
    <row r="3508" spans="1:47" x14ac:dyDescent="0.15">
      <c r="A3508" s="21" t="s">
        <v>1273</v>
      </c>
      <c r="B3508" s="20" t="s">
        <v>918</v>
      </c>
      <c r="C3508" s="20" t="s">
        <v>1050</v>
      </c>
      <c r="D3508" s="20" t="s">
        <v>1065</v>
      </c>
      <c r="E3508" s="20" t="s">
        <v>1066</v>
      </c>
      <c r="F3508" s="20" t="s">
        <v>1250</v>
      </c>
      <c r="G3508" s="20" t="s">
        <v>4674</v>
      </c>
      <c r="H3508" s="20"/>
      <c r="I3508" s="20">
        <v>13686191185</v>
      </c>
      <c r="J3508" s="20" t="s">
        <v>924</v>
      </c>
      <c r="K3508" s="20" t="s">
        <v>3739</v>
      </c>
      <c r="L3508" s="20" t="s">
        <v>1299</v>
      </c>
      <c r="M3508" s="20">
        <v>888</v>
      </c>
      <c r="N3508" s="20">
        <v>888</v>
      </c>
      <c r="O3508" s="20" t="s">
        <v>927</v>
      </c>
      <c r="P3508" s="20" t="s">
        <v>50</v>
      </c>
      <c r="Q3508" s="28"/>
      <c r="R3508" s="21" t="s">
        <v>69</v>
      </c>
      <c r="S3508" s="25" t="s">
        <v>1068</v>
      </c>
      <c r="T3508" s="21" t="s">
        <v>53</v>
      </c>
      <c r="U3508" s="21" t="s">
        <v>1803</v>
      </c>
      <c r="V3508" s="46">
        <v>1</v>
      </c>
      <c r="W3508" s="26">
        <f t="shared" si="2539"/>
        <v>1</v>
      </c>
      <c r="Y3508" s="21">
        <v>12</v>
      </c>
      <c r="Z3508" s="22">
        <f t="shared" si="2500"/>
        <v>888</v>
      </c>
      <c r="AA3508" s="20" t="s">
        <v>2218</v>
      </c>
      <c r="AB3508" s="22"/>
      <c r="AC3508" s="22">
        <v>1</v>
      </c>
      <c r="AD3508" s="22"/>
      <c r="AE3508" s="22">
        <f t="shared" si="2545"/>
        <v>888</v>
      </c>
      <c r="AF3508" s="22">
        <f t="shared" si="2541"/>
        <v>888</v>
      </c>
      <c r="AG3508" s="20"/>
      <c r="AH3508" s="22"/>
      <c r="AI3508" s="22"/>
      <c r="AJ3508" s="22">
        <f t="shared" si="2542"/>
        <v>888</v>
      </c>
      <c r="AK3508" s="22">
        <f>IF(O3508="(传统)XDSL",VLOOKUP(S3508,[2]直销续费率明细!C:I,7,FALSE)*1,IF(O3508="GPON+XDSL",VLOOKUP(S3508,[2]直销续费率明细!C:I,7,FALSE)*1,VLOOKUP(S3508,[2]直销续费率明细!C:I,5,FALSE)*1))</f>
        <v>15</v>
      </c>
      <c r="AL3508" s="22" t="s">
        <v>1300</v>
      </c>
      <c r="AM3508" s="22"/>
      <c r="AN3508" s="22"/>
      <c r="AO3508" s="22" t="s">
        <v>2216</v>
      </c>
      <c r="AP3508" s="22" t="s">
        <v>1301</v>
      </c>
      <c r="AS3508" s="20">
        <f>IF(Y3508&gt;=10,VLOOKUP(U3508,[2]提成计算!B:T,19,FALSE),VLOOKUP(U3508,[2]提成计算!B:T,18,FALSE))</f>
        <v>0.1</v>
      </c>
      <c r="AT3508" s="20">
        <f t="shared" si="2543"/>
        <v>88.800000000000011</v>
      </c>
      <c r="AU3508" s="20">
        <f t="shared" si="2544"/>
        <v>15</v>
      </c>
    </row>
    <row r="3509" spans="1:47" x14ac:dyDescent="0.15">
      <c r="A3509" s="21" t="s">
        <v>1273</v>
      </c>
      <c r="B3509" s="20" t="s">
        <v>918</v>
      </c>
      <c r="C3509" s="20" t="s">
        <v>1050</v>
      </c>
      <c r="D3509" s="20" t="s">
        <v>1070</v>
      </c>
      <c r="E3509" s="20" t="s">
        <v>1302</v>
      </c>
      <c r="F3509" s="20" t="s">
        <v>1250</v>
      </c>
      <c r="G3509" s="20" t="s">
        <v>4675</v>
      </c>
      <c r="H3509" s="20"/>
      <c r="I3509" s="20">
        <v>15112866615</v>
      </c>
      <c r="J3509" s="20" t="s">
        <v>924</v>
      </c>
      <c r="K3509" s="20" t="s">
        <v>3733</v>
      </c>
      <c r="L3509" s="20" t="s">
        <v>1299</v>
      </c>
      <c r="M3509" s="20">
        <v>888</v>
      </c>
      <c r="N3509" s="20">
        <v>888</v>
      </c>
      <c r="O3509" s="20" t="s">
        <v>927</v>
      </c>
      <c r="P3509" s="20" t="s">
        <v>50</v>
      </c>
      <c r="Q3509" s="28"/>
      <c r="R3509" s="21" t="s">
        <v>104</v>
      </c>
      <c r="S3509" s="25" t="s">
        <v>1090</v>
      </c>
      <c r="T3509" s="21" t="s">
        <v>53</v>
      </c>
      <c r="U3509" s="21" t="s">
        <v>1712</v>
      </c>
      <c r="V3509" s="46">
        <v>1</v>
      </c>
      <c r="W3509" s="26">
        <f t="shared" si="2539"/>
        <v>1</v>
      </c>
      <c r="Y3509" s="21">
        <v>12</v>
      </c>
      <c r="Z3509" s="22">
        <f t="shared" si="2500"/>
        <v>888</v>
      </c>
      <c r="AA3509" s="20" t="s">
        <v>2218</v>
      </c>
      <c r="AB3509" s="22"/>
      <c r="AC3509" s="22">
        <v>1</v>
      </c>
      <c r="AD3509" s="22"/>
      <c r="AE3509" s="22">
        <f t="shared" si="2545"/>
        <v>888</v>
      </c>
      <c r="AF3509" s="22">
        <f t="shared" si="2541"/>
        <v>888</v>
      </c>
      <c r="AG3509" s="20"/>
      <c r="AH3509" s="22"/>
      <c r="AI3509" s="22"/>
      <c r="AJ3509" s="22">
        <f t="shared" si="2542"/>
        <v>888</v>
      </c>
      <c r="AK3509" s="22">
        <f>IF(O3509="(传统)XDSL",VLOOKUP(S3509,[2]直销续费率明细!C:I,7,FALSE)*1,IF(O3509="GPON+XDSL",VLOOKUP(S3509,[2]直销续费率明细!C:I,7,FALSE)*1,VLOOKUP(S3509,[2]直销续费率明细!C:I,5,FALSE)*1))</f>
        <v>0</v>
      </c>
      <c r="AL3509" s="22" t="s">
        <v>1309</v>
      </c>
      <c r="AM3509" s="22"/>
      <c r="AN3509" s="22"/>
      <c r="AO3509" s="22" t="s">
        <v>2216</v>
      </c>
      <c r="AP3509" s="22" t="s">
        <v>1301</v>
      </c>
      <c r="AS3509" s="20">
        <f>IF(Y3509&gt;=10,VLOOKUP(U3509,[2]提成计算!B:T,19,FALSE),VLOOKUP(U3509,[2]提成计算!B:T,18,FALSE))</f>
        <v>0.1</v>
      </c>
      <c r="AT3509" s="20">
        <f t="shared" si="2543"/>
        <v>88.800000000000011</v>
      </c>
      <c r="AU3509" s="20">
        <f t="shared" si="2544"/>
        <v>0</v>
      </c>
    </row>
    <row r="3510" spans="1:47" x14ac:dyDescent="0.15">
      <c r="A3510" s="21" t="s">
        <v>1273</v>
      </c>
      <c r="B3510" s="20" t="s">
        <v>918</v>
      </c>
      <c r="C3510" s="20" t="s">
        <v>1050</v>
      </c>
      <c r="D3510" s="20" t="s">
        <v>1065</v>
      </c>
      <c r="E3510" s="20" t="s">
        <v>1730</v>
      </c>
      <c r="F3510" s="20" t="s">
        <v>1250</v>
      </c>
      <c r="G3510" s="20" t="s">
        <v>4676</v>
      </c>
      <c r="H3510" s="20"/>
      <c r="I3510" s="20">
        <v>13691776065</v>
      </c>
      <c r="J3510" s="20" t="s">
        <v>924</v>
      </c>
      <c r="K3510" s="20" t="s">
        <v>4645</v>
      </c>
      <c r="L3510" s="20" t="s">
        <v>2228</v>
      </c>
      <c r="M3510" s="20">
        <v>100</v>
      </c>
      <c r="N3510" s="20">
        <v>100</v>
      </c>
      <c r="O3510" s="20" t="s">
        <v>927</v>
      </c>
      <c r="P3510" s="20" t="s">
        <v>50</v>
      </c>
      <c r="Q3510" s="28"/>
      <c r="R3510" s="22" t="s">
        <v>69</v>
      </c>
      <c r="T3510" s="21" t="s">
        <v>4140</v>
      </c>
      <c r="U3510" s="22" t="s">
        <v>69</v>
      </c>
      <c r="V3510" s="26">
        <f>1/12</f>
        <v>8.3333333333333329E-2</v>
      </c>
      <c r="W3510" s="26">
        <f t="shared" si="2539"/>
        <v>8.3333333333333329E-2</v>
      </c>
      <c r="Y3510" s="21">
        <v>4</v>
      </c>
      <c r="Z3510" s="22">
        <f t="shared" si="2500"/>
        <v>100</v>
      </c>
      <c r="AA3510" s="20" t="s">
        <v>4607</v>
      </c>
      <c r="AB3510" s="22">
        <v>1</v>
      </c>
      <c r="AC3510" s="22"/>
      <c r="AD3510" s="22">
        <f t="shared" ref="AD3510:AD3511" si="2546">N3510</f>
        <v>100</v>
      </c>
      <c r="AE3510" s="22"/>
      <c r="AF3510" s="22">
        <f t="shared" si="2541"/>
        <v>100</v>
      </c>
      <c r="AG3510" s="20"/>
      <c r="AH3510" s="22"/>
      <c r="AI3510" s="22"/>
      <c r="AJ3510" s="22">
        <f t="shared" si="2542"/>
        <v>100</v>
      </c>
      <c r="AK3510" s="22">
        <f>IF(O3510="(传统)XDSL",VLOOKUP(U3510,[2]自营续费率!B:G,6,FALSE)*1,IF(O3510="GPON+XDSL",VLOOKUP(U3510,[2]自营续费率!B:G,6,FALSE)*1,VLOOKUP(U3510,[2]自营续费率!B:G,4,FALSE)*1))</f>
        <v>-40</v>
      </c>
      <c r="AL3510" s="22" t="s">
        <v>1309</v>
      </c>
      <c r="AM3510" s="22"/>
      <c r="AN3510" s="22"/>
      <c r="AO3510" s="22" t="s">
        <v>4605</v>
      </c>
      <c r="AP3510" s="22" t="s">
        <v>4615</v>
      </c>
      <c r="AS3510" s="20">
        <f>IF(Y3510&gt;=10,VLOOKUP(U3510,[2]自营提成!C:Z,6,FALSE),VLOOKUP(U3510,[2]自营提成!C:Z,5,FALSE))</f>
        <v>7.0000000000000007E-2</v>
      </c>
      <c r="AT3510" s="20">
        <f t="shared" si="2543"/>
        <v>7.0000000000000009</v>
      </c>
      <c r="AU3510" s="20">
        <f>IF(AND(AK3510&lt;0,AK3510+AT3510&lt;0),-AT3510,AK3510)</f>
        <v>-7.0000000000000009</v>
      </c>
    </row>
    <row r="3511" spans="1:47" x14ac:dyDescent="0.15">
      <c r="A3511" s="21" t="s">
        <v>1273</v>
      </c>
      <c r="B3511" s="20" t="s">
        <v>918</v>
      </c>
      <c r="C3511" s="20" t="s">
        <v>1050</v>
      </c>
      <c r="D3511" s="20" t="s">
        <v>1065</v>
      </c>
      <c r="E3511" s="20" t="s">
        <v>1066</v>
      </c>
      <c r="F3511" s="20" t="s">
        <v>1250</v>
      </c>
      <c r="G3511" s="20" t="s">
        <v>4677</v>
      </c>
      <c r="H3511" s="20"/>
      <c r="I3511" s="20">
        <v>13712371387</v>
      </c>
      <c r="J3511" s="20" t="s">
        <v>924</v>
      </c>
      <c r="K3511" s="20" t="s">
        <v>3739</v>
      </c>
      <c r="L3511" s="20" t="s">
        <v>2119</v>
      </c>
      <c r="M3511" s="20">
        <v>768</v>
      </c>
      <c r="N3511" s="20">
        <v>768</v>
      </c>
      <c r="O3511" s="20" t="s">
        <v>927</v>
      </c>
      <c r="P3511" s="20" t="s">
        <v>50</v>
      </c>
      <c r="Q3511" s="28"/>
      <c r="R3511" s="21" t="s">
        <v>69</v>
      </c>
      <c r="S3511" s="25" t="s">
        <v>1068</v>
      </c>
      <c r="T3511" s="21" t="s">
        <v>53</v>
      </c>
      <c r="U3511" s="21" t="s">
        <v>1803</v>
      </c>
      <c r="V3511" s="46">
        <v>1</v>
      </c>
      <c r="W3511" s="26">
        <f t="shared" si="2539"/>
        <v>1</v>
      </c>
      <c r="Y3511" s="21">
        <v>4</v>
      </c>
      <c r="Z3511" s="22">
        <f t="shared" si="2500"/>
        <v>768</v>
      </c>
      <c r="AA3511" s="20" t="s">
        <v>4607</v>
      </c>
      <c r="AB3511" s="22">
        <v>1</v>
      </c>
      <c r="AC3511" s="22"/>
      <c r="AD3511" s="22">
        <f t="shared" si="2546"/>
        <v>768</v>
      </c>
      <c r="AE3511" s="22"/>
      <c r="AF3511" s="22">
        <f t="shared" si="2541"/>
        <v>768</v>
      </c>
      <c r="AG3511" s="20"/>
      <c r="AH3511" s="22"/>
      <c r="AI3511" s="22"/>
      <c r="AJ3511" s="22">
        <f t="shared" si="2542"/>
        <v>768</v>
      </c>
      <c r="AK3511" s="22">
        <f>IF(O3511="(传统)XDSL",VLOOKUP(S3511,[2]直销续费率明细!C:I,7,FALSE)*1,IF(O3511="GPON+XDSL",VLOOKUP(S3511,[2]直销续费率明细!C:I,7,FALSE)*1,VLOOKUP(S3511,[2]直销续费率明细!C:I,5,FALSE)*1))</f>
        <v>15</v>
      </c>
      <c r="AL3511" s="22" t="s">
        <v>1309</v>
      </c>
      <c r="AM3511" s="22"/>
      <c r="AN3511" s="22"/>
      <c r="AO3511" s="22" t="s">
        <v>4605</v>
      </c>
      <c r="AP3511" s="22" t="s">
        <v>1301</v>
      </c>
      <c r="AS3511" s="20">
        <f>IF(Y3511&gt;=10,VLOOKUP(U3511,[2]提成计算!B:T,19,FALSE),VLOOKUP(U3511,[2]提成计算!B:T,18,FALSE))</f>
        <v>7.0000000000000007E-2</v>
      </c>
      <c r="AT3511" s="20">
        <f t="shared" si="2543"/>
        <v>53.760000000000005</v>
      </c>
      <c r="AU3511" s="20">
        <f t="shared" ref="AU3511" si="2547">IF(AND(AK3511&lt;0,AK3511+AT3511&lt;0),-AT3511,AK3511)</f>
        <v>15</v>
      </c>
    </row>
    <row r="3512" spans="1:47" x14ac:dyDescent="0.15">
      <c r="A3512" s="21" t="s">
        <v>1273</v>
      </c>
      <c r="B3512" s="20" t="s">
        <v>918</v>
      </c>
      <c r="C3512" s="20" t="s">
        <v>1050</v>
      </c>
      <c r="D3512" s="20" t="s">
        <v>1078</v>
      </c>
      <c r="E3512" s="20" t="s">
        <v>1079</v>
      </c>
      <c r="F3512" s="20" t="s">
        <v>1250</v>
      </c>
      <c r="G3512" s="20" t="s">
        <v>4678</v>
      </c>
      <c r="H3512" s="20"/>
      <c r="I3512" s="20">
        <v>13924375608</v>
      </c>
      <c r="J3512" s="20" t="s">
        <v>1268</v>
      </c>
      <c r="K3512" s="20" t="s">
        <v>1081</v>
      </c>
      <c r="L3512" s="20" t="s">
        <v>1358</v>
      </c>
      <c r="M3512" s="20">
        <v>1088</v>
      </c>
      <c r="N3512" s="20">
        <v>1088</v>
      </c>
      <c r="O3512" s="20" t="s">
        <v>927</v>
      </c>
      <c r="P3512" s="20" t="s">
        <v>50</v>
      </c>
      <c r="Q3512" s="28"/>
      <c r="R3512" s="21" t="s">
        <v>1082</v>
      </c>
      <c r="S3512" s="21"/>
      <c r="T3512" s="21" t="s">
        <v>53</v>
      </c>
      <c r="U3512" s="21" t="s">
        <v>1083</v>
      </c>
      <c r="V3512" s="46">
        <v>1</v>
      </c>
      <c r="W3512" s="26">
        <f t="shared" si="2539"/>
        <v>1</v>
      </c>
      <c r="X3512" s="26">
        <f t="shared" ref="X3512:X3575" si="2548">V3512</f>
        <v>1</v>
      </c>
      <c r="Y3512" s="21">
        <v>10</v>
      </c>
      <c r="Z3512" s="22">
        <f t="shared" si="2500"/>
        <v>1088</v>
      </c>
      <c r="AA3512" s="20" t="s">
        <v>4607</v>
      </c>
      <c r="AB3512" s="22"/>
      <c r="AC3512" s="22">
        <v>1</v>
      </c>
      <c r="AD3512" s="22"/>
      <c r="AE3512" s="22">
        <f t="shared" ref="AE3512:AE3520" si="2549">N3512</f>
        <v>1088</v>
      </c>
      <c r="AF3512" s="22">
        <f t="shared" si="2541"/>
        <v>1088</v>
      </c>
      <c r="AG3512" s="20">
        <f t="shared" ref="AG3512:AG3522" si="2550">N3512</f>
        <v>1088</v>
      </c>
      <c r="AH3512" s="20" t="str">
        <f>VLOOKUP(U3512,[1]提成计算!B:I,8,FALSE)</f>
        <v xml:space="preserve"> </v>
      </c>
      <c r="AI3512" s="20"/>
      <c r="AJ3512" s="22"/>
      <c r="AK3512" s="22"/>
      <c r="AM3512" s="22"/>
      <c r="AN3512" s="22"/>
      <c r="AO3512" s="22" t="s">
        <v>2216</v>
      </c>
      <c r="AP3512" s="22" t="s">
        <v>1301</v>
      </c>
      <c r="AS3512" s="20"/>
      <c r="AT3512" s="20"/>
      <c r="AU3512" s="20"/>
    </row>
    <row r="3513" spans="1:47" x14ac:dyDescent="0.15">
      <c r="A3513" s="21" t="s">
        <v>1273</v>
      </c>
      <c r="B3513" s="22" t="s">
        <v>918</v>
      </c>
      <c r="C3513" s="22" t="s">
        <v>1050</v>
      </c>
      <c r="D3513" s="22" t="s">
        <v>1078</v>
      </c>
      <c r="E3513" s="22" t="s">
        <v>1079</v>
      </c>
      <c r="F3513" s="22" t="s">
        <v>1250</v>
      </c>
      <c r="G3513" s="22" t="s">
        <v>4679</v>
      </c>
      <c r="I3513" s="22">
        <v>13537384218</v>
      </c>
      <c r="J3513" s="22" t="s">
        <v>1049</v>
      </c>
      <c r="K3513" s="22" t="s">
        <v>1081</v>
      </c>
      <c r="L3513" s="22" t="s">
        <v>1358</v>
      </c>
      <c r="M3513" s="22">
        <v>1088</v>
      </c>
      <c r="N3513" s="22">
        <v>1088</v>
      </c>
      <c r="O3513" s="22" t="s">
        <v>927</v>
      </c>
      <c r="P3513" s="22" t="s">
        <v>2828</v>
      </c>
      <c r="Q3513" s="28"/>
      <c r="R3513" s="21" t="s">
        <v>1082</v>
      </c>
      <c r="S3513" s="21"/>
      <c r="T3513" s="21" t="s">
        <v>53</v>
      </c>
      <c r="U3513" s="21" t="s">
        <v>1083</v>
      </c>
      <c r="V3513" s="46">
        <v>1</v>
      </c>
      <c r="W3513" s="26">
        <f t="shared" si="2539"/>
        <v>1</v>
      </c>
      <c r="X3513" s="26">
        <f t="shared" si="2548"/>
        <v>1</v>
      </c>
      <c r="Y3513" s="21">
        <v>10</v>
      </c>
      <c r="Z3513" s="22">
        <f t="shared" si="2500"/>
        <v>1088</v>
      </c>
      <c r="AA3513" s="20" t="s">
        <v>2218</v>
      </c>
      <c r="AB3513" s="22"/>
      <c r="AC3513" s="22">
        <v>1</v>
      </c>
      <c r="AD3513" s="22"/>
      <c r="AE3513" s="22">
        <f t="shared" si="2549"/>
        <v>1088</v>
      </c>
      <c r="AF3513" s="22">
        <f t="shared" si="2541"/>
        <v>1088</v>
      </c>
      <c r="AG3513" s="20">
        <f t="shared" si="2550"/>
        <v>1088</v>
      </c>
      <c r="AH3513" s="20" t="str">
        <f>VLOOKUP(U3513,[1]提成计算!B:I,8,FALSE)</f>
        <v xml:space="preserve"> </v>
      </c>
      <c r="AI3513" s="20"/>
      <c r="AJ3513" s="22"/>
      <c r="AK3513" s="22"/>
      <c r="AM3513" s="22"/>
      <c r="AN3513" s="22"/>
      <c r="AO3513" s="22" t="s">
        <v>2216</v>
      </c>
      <c r="AP3513" s="22" t="s">
        <v>1301</v>
      </c>
      <c r="AS3513" s="20"/>
      <c r="AT3513" s="20"/>
      <c r="AU3513" s="20"/>
    </row>
    <row r="3514" spans="1:47" x14ac:dyDescent="0.15">
      <c r="A3514" s="21" t="s">
        <v>1273</v>
      </c>
      <c r="B3514" s="22" t="s">
        <v>918</v>
      </c>
      <c r="C3514" s="22" t="s">
        <v>1050</v>
      </c>
      <c r="D3514" s="22" t="s">
        <v>1078</v>
      </c>
      <c r="E3514" s="22" t="s">
        <v>1079</v>
      </c>
      <c r="F3514" s="22" t="s">
        <v>1250</v>
      </c>
      <c r="G3514" s="22" t="s">
        <v>4680</v>
      </c>
      <c r="I3514" s="22">
        <v>18681182283</v>
      </c>
      <c r="J3514" s="22" t="s">
        <v>1049</v>
      </c>
      <c r="K3514" s="22" t="s">
        <v>1081</v>
      </c>
      <c r="L3514" s="22" t="s">
        <v>1358</v>
      </c>
      <c r="M3514" s="22">
        <v>1088</v>
      </c>
      <c r="N3514" s="22">
        <v>1088</v>
      </c>
      <c r="O3514" s="22" t="s">
        <v>927</v>
      </c>
      <c r="P3514" s="22" t="s">
        <v>2828</v>
      </c>
      <c r="Q3514" s="28"/>
      <c r="R3514" s="21" t="s">
        <v>1082</v>
      </c>
      <c r="S3514" s="21"/>
      <c r="T3514" s="21" t="s">
        <v>53</v>
      </c>
      <c r="U3514" s="21" t="s">
        <v>1083</v>
      </c>
      <c r="V3514" s="46">
        <v>1</v>
      </c>
      <c r="W3514" s="26">
        <f t="shared" si="2539"/>
        <v>1</v>
      </c>
      <c r="X3514" s="26">
        <f t="shared" si="2548"/>
        <v>1</v>
      </c>
      <c r="Y3514" s="21">
        <v>10</v>
      </c>
      <c r="Z3514" s="22">
        <f t="shared" si="2500"/>
        <v>1088</v>
      </c>
      <c r="AA3514" s="20" t="s">
        <v>2218</v>
      </c>
      <c r="AB3514" s="22"/>
      <c r="AC3514" s="22">
        <v>1</v>
      </c>
      <c r="AD3514" s="22"/>
      <c r="AE3514" s="22">
        <f t="shared" si="2549"/>
        <v>1088</v>
      </c>
      <c r="AF3514" s="22">
        <f t="shared" si="2541"/>
        <v>1088</v>
      </c>
      <c r="AG3514" s="20">
        <f t="shared" si="2550"/>
        <v>1088</v>
      </c>
      <c r="AH3514" s="20" t="str">
        <f>VLOOKUP(U3514,[1]提成计算!B:I,8,FALSE)</f>
        <v xml:space="preserve"> </v>
      </c>
      <c r="AI3514" s="20"/>
      <c r="AJ3514" s="22"/>
      <c r="AK3514" s="22"/>
      <c r="AM3514" s="22"/>
      <c r="AN3514" s="22"/>
      <c r="AO3514" s="22" t="s">
        <v>2216</v>
      </c>
      <c r="AP3514" s="22" t="s">
        <v>1301</v>
      </c>
      <c r="AS3514" s="20"/>
      <c r="AT3514" s="20"/>
      <c r="AU3514" s="20"/>
    </row>
    <row r="3515" spans="1:47" x14ac:dyDescent="0.15">
      <c r="A3515" s="21" t="s">
        <v>1273</v>
      </c>
      <c r="B3515" s="22" t="s">
        <v>918</v>
      </c>
      <c r="C3515" s="22" t="s">
        <v>1050</v>
      </c>
      <c r="D3515" s="22" t="s">
        <v>1078</v>
      </c>
      <c r="E3515" s="22" t="s">
        <v>1079</v>
      </c>
      <c r="F3515" s="22" t="s">
        <v>1250</v>
      </c>
      <c r="G3515" s="22" t="s">
        <v>4681</v>
      </c>
      <c r="I3515" s="22">
        <v>13723506899</v>
      </c>
      <c r="J3515" s="22" t="s">
        <v>1049</v>
      </c>
      <c r="K3515" s="22" t="s">
        <v>1081</v>
      </c>
      <c r="L3515" s="22" t="s">
        <v>3083</v>
      </c>
      <c r="M3515" s="22">
        <v>2598</v>
      </c>
      <c r="N3515" s="22">
        <v>2598</v>
      </c>
      <c r="O3515" s="22" t="s">
        <v>927</v>
      </c>
      <c r="P3515" s="22" t="s">
        <v>2828</v>
      </c>
      <c r="Q3515" s="28"/>
      <c r="R3515" s="21" t="s">
        <v>1082</v>
      </c>
      <c r="S3515" s="21"/>
      <c r="T3515" s="21" t="s">
        <v>53</v>
      </c>
      <c r="U3515" s="21" t="s">
        <v>1083</v>
      </c>
      <c r="V3515" s="46">
        <v>1</v>
      </c>
      <c r="W3515" s="26">
        <f t="shared" si="2539"/>
        <v>1</v>
      </c>
      <c r="X3515" s="26">
        <f t="shared" si="2548"/>
        <v>1</v>
      </c>
      <c r="Y3515" s="21">
        <v>20</v>
      </c>
      <c r="Z3515" s="22">
        <f t="shared" si="2500"/>
        <v>2598</v>
      </c>
      <c r="AA3515" s="20" t="s">
        <v>2218</v>
      </c>
      <c r="AB3515" s="22"/>
      <c r="AC3515" s="22">
        <v>1</v>
      </c>
      <c r="AD3515" s="22"/>
      <c r="AE3515" s="22">
        <f t="shared" si="2549"/>
        <v>2598</v>
      </c>
      <c r="AF3515" s="22">
        <f t="shared" si="2541"/>
        <v>2598</v>
      </c>
      <c r="AG3515" s="20">
        <f t="shared" si="2550"/>
        <v>2598</v>
      </c>
      <c r="AH3515" s="20" t="str">
        <f>VLOOKUP(U3515,[1]提成计算!B:I,8,FALSE)</f>
        <v xml:space="preserve"> </v>
      </c>
      <c r="AI3515" s="20"/>
      <c r="AJ3515" s="22"/>
      <c r="AK3515" s="22"/>
      <c r="AM3515" s="22"/>
      <c r="AN3515" s="22"/>
      <c r="AO3515" s="22" t="s">
        <v>2216</v>
      </c>
      <c r="AP3515" s="22" t="s">
        <v>1301</v>
      </c>
      <c r="AS3515" s="20"/>
      <c r="AT3515" s="20"/>
      <c r="AU3515" s="20"/>
    </row>
    <row r="3516" spans="1:47" x14ac:dyDescent="0.15">
      <c r="A3516" s="21" t="s">
        <v>1273</v>
      </c>
      <c r="B3516" s="22" t="s">
        <v>918</v>
      </c>
      <c r="C3516" s="22" t="s">
        <v>1050</v>
      </c>
      <c r="D3516" s="22" t="s">
        <v>1078</v>
      </c>
      <c r="E3516" s="22" t="s">
        <v>1079</v>
      </c>
      <c r="F3516" s="22" t="s">
        <v>1250</v>
      </c>
      <c r="G3516" s="22" t="s">
        <v>4682</v>
      </c>
      <c r="I3516" s="22">
        <v>15322922788</v>
      </c>
      <c r="J3516" s="22" t="s">
        <v>1049</v>
      </c>
      <c r="K3516" s="22" t="s">
        <v>1081</v>
      </c>
      <c r="L3516" s="22" t="s">
        <v>1358</v>
      </c>
      <c r="M3516" s="22">
        <v>1088</v>
      </c>
      <c r="N3516" s="22">
        <v>1088</v>
      </c>
      <c r="O3516" s="22" t="s">
        <v>927</v>
      </c>
      <c r="P3516" s="22" t="s">
        <v>2828</v>
      </c>
      <c r="Q3516" s="28"/>
      <c r="R3516" s="21" t="s">
        <v>1082</v>
      </c>
      <c r="S3516" s="21"/>
      <c r="T3516" s="21" t="s">
        <v>53</v>
      </c>
      <c r="U3516" s="21" t="s">
        <v>1083</v>
      </c>
      <c r="V3516" s="46">
        <v>1</v>
      </c>
      <c r="W3516" s="26">
        <f t="shared" si="2539"/>
        <v>1</v>
      </c>
      <c r="X3516" s="26">
        <f t="shared" si="2548"/>
        <v>1</v>
      </c>
      <c r="Y3516" s="21">
        <v>10</v>
      </c>
      <c r="Z3516" s="22">
        <f t="shared" si="2500"/>
        <v>1088</v>
      </c>
      <c r="AA3516" s="20" t="s">
        <v>2218</v>
      </c>
      <c r="AB3516" s="22"/>
      <c r="AC3516" s="22">
        <v>1</v>
      </c>
      <c r="AD3516" s="22"/>
      <c r="AE3516" s="22">
        <f t="shared" si="2549"/>
        <v>1088</v>
      </c>
      <c r="AF3516" s="22">
        <f t="shared" si="2541"/>
        <v>1088</v>
      </c>
      <c r="AG3516" s="20">
        <f t="shared" si="2550"/>
        <v>1088</v>
      </c>
      <c r="AH3516" s="20" t="str">
        <f>VLOOKUP(U3516,[1]提成计算!B:I,8,FALSE)</f>
        <v xml:space="preserve"> </v>
      </c>
      <c r="AI3516" s="20"/>
      <c r="AJ3516" s="22"/>
      <c r="AK3516" s="22"/>
      <c r="AM3516" s="22"/>
      <c r="AN3516" s="22"/>
      <c r="AO3516" s="22" t="s">
        <v>2216</v>
      </c>
      <c r="AP3516" s="22" t="s">
        <v>1301</v>
      </c>
      <c r="AS3516" s="20"/>
      <c r="AT3516" s="20"/>
      <c r="AU3516" s="20"/>
    </row>
    <row r="3517" spans="1:47" x14ac:dyDescent="0.15">
      <c r="A3517" s="21" t="s">
        <v>1273</v>
      </c>
      <c r="B3517" s="22" t="s">
        <v>918</v>
      </c>
      <c r="C3517" s="22" t="s">
        <v>1050</v>
      </c>
      <c r="D3517" s="22" t="s">
        <v>1065</v>
      </c>
      <c r="E3517" s="22" t="s">
        <v>1552</v>
      </c>
      <c r="F3517" s="22" t="s">
        <v>1250</v>
      </c>
      <c r="G3517" s="22" t="s">
        <v>4683</v>
      </c>
      <c r="I3517" s="22">
        <v>18219440943</v>
      </c>
      <c r="J3517" s="22" t="s">
        <v>1049</v>
      </c>
      <c r="K3517" s="22" t="s">
        <v>124</v>
      </c>
      <c r="L3517" s="22" t="s">
        <v>1358</v>
      </c>
      <c r="M3517" s="22">
        <v>1088</v>
      </c>
      <c r="N3517" s="22">
        <v>1088</v>
      </c>
      <c r="O3517" s="22" t="s">
        <v>927</v>
      </c>
      <c r="P3517" s="22" t="s">
        <v>2828</v>
      </c>
      <c r="Q3517" s="28"/>
      <c r="R3517" s="21" t="s">
        <v>69</v>
      </c>
      <c r="S3517" s="21"/>
      <c r="T3517" s="21" t="s">
        <v>53</v>
      </c>
      <c r="U3517" s="21" t="s">
        <v>125</v>
      </c>
      <c r="V3517" s="46">
        <v>1</v>
      </c>
      <c r="W3517" s="26">
        <f t="shared" si="2539"/>
        <v>1</v>
      </c>
      <c r="X3517" s="26">
        <f t="shared" si="2548"/>
        <v>1</v>
      </c>
      <c r="Y3517" s="21">
        <v>10</v>
      </c>
      <c r="Z3517" s="22">
        <f t="shared" si="2500"/>
        <v>1088</v>
      </c>
      <c r="AA3517" s="20" t="s">
        <v>2218</v>
      </c>
      <c r="AB3517" s="22"/>
      <c r="AC3517" s="22">
        <v>1</v>
      </c>
      <c r="AD3517" s="22"/>
      <c r="AE3517" s="22">
        <f t="shared" si="2549"/>
        <v>1088</v>
      </c>
      <c r="AF3517" s="22">
        <f t="shared" si="2541"/>
        <v>1088</v>
      </c>
      <c r="AG3517" s="20">
        <f t="shared" si="2550"/>
        <v>1088</v>
      </c>
      <c r="AH3517" s="20" t="str">
        <f>VLOOKUP(U3517,[1]提成计算!B:I,8,FALSE)</f>
        <v xml:space="preserve"> </v>
      </c>
      <c r="AI3517" s="20"/>
      <c r="AJ3517" s="22"/>
      <c r="AK3517" s="22"/>
      <c r="AM3517" s="22"/>
      <c r="AN3517" s="22"/>
      <c r="AO3517" s="22" t="s">
        <v>2216</v>
      </c>
      <c r="AP3517" s="22" t="s">
        <v>1301</v>
      </c>
      <c r="AS3517" s="20"/>
      <c r="AT3517" s="20"/>
      <c r="AU3517" s="20"/>
    </row>
    <row r="3518" spans="1:47" x14ac:dyDescent="0.15">
      <c r="A3518" s="21" t="s">
        <v>1273</v>
      </c>
      <c r="B3518" s="22" t="s">
        <v>918</v>
      </c>
      <c r="C3518" s="22" t="s">
        <v>1050</v>
      </c>
      <c r="D3518" s="22" t="s">
        <v>1065</v>
      </c>
      <c r="E3518" s="22" t="s">
        <v>1066</v>
      </c>
      <c r="F3518" s="22" t="s">
        <v>1250</v>
      </c>
      <c r="G3518" s="22" t="s">
        <v>4684</v>
      </c>
      <c r="I3518" s="22">
        <v>13632933100</v>
      </c>
      <c r="J3518" s="22" t="s">
        <v>1049</v>
      </c>
      <c r="K3518" s="22" t="s">
        <v>3739</v>
      </c>
      <c r="L3518" s="22" t="s">
        <v>1358</v>
      </c>
      <c r="M3518" s="22">
        <v>1088</v>
      </c>
      <c r="N3518" s="22">
        <v>1088</v>
      </c>
      <c r="O3518" s="22" t="s">
        <v>927</v>
      </c>
      <c r="P3518" s="22" t="s">
        <v>2828</v>
      </c>
      <c r="Q3518" s="28"/>
      <c r="R3518" s="21" t="s">
        <v>69</v>
      </c>
      <c r="S3518" s="21"/>
      <c r="T3518" s="21" t="s">
        <v>53</v>
      </c>
      <c r="U3518" s="21" t="s">
        <v>1803</v>
      </c>
      <c r="V3518" s="46">
        <v>1</v>
      </c>
      <c r="W3518" s="26">
        <f t="shared" si="2539"/>
        <v>1</v>
      </c>
      <c r="X3518" s="26">
        <f t="shared" si="2548"/>
        <v>1</v>
      </c>
      <c r="Y3518" s="21">
        <v>10</v>
      </c>
      <c r="Z3518" s="22">
        <f t="shared" ref="Z3518:Z3581" si="2551">N3518</f>
        <v>1088</v>
      </c>
      <c r="AA3518" s="20" t="s">
        <v>4607</v>
      </c>
      <c r="AB3518" s="22"/>
      <c r="AC3518" s="22">
        <v>1</v>
      </c>
      <c r="AD3518" s="22"/>
      <c r="AE3518" s="22">
        <f t="shared" si="2549"/>
        <v>1088</v>
      </c>
      <c r="AF3518" s="22">
        <f t="shared" si="2541"/>
        <v>1088</v>
      </c>
      <c r="AG3518" s="20">
        <f t="shared" si="2550"/>
        <v>1088</v>
      </c>
      <c r="AH3518" s="20" t="str">
        <f>VLOOKUP(U3518,[1]提成计算!B:I,8,FALSE)</f>
        <v xml:space="preserve"> </v>
      </c>
      <c r="AI3518" s="20"/>
      <c r="AJ3518" s="22"/>
      <c r="AK3518" s="22"/>
      <c r="AM3518" s="22"/>
      <c r="AN3518" s="22"/>
      <c r="AO3518" s="22" t="s">
        <v>4605</v>
      </c>
      <c r="AP3518" s="22" t="s">
        <v>1301</v>
      </c>
      <c r="AS3518" s="20"/>
      <c r="AT3518" s="20"/>
      <c r="AU3518" s="20"/>
    </row>
    <row r="3519" spans="1:47" x14ac:dyDescent="0.15">
      <c r="A3519" s="21" t="s">
        <v>1273</v>
      </c>
      <c r="B3519" s="22" t="s">
        <v>918</v>
      </c>
      <c r="C3519" s="22" t="s">
        <v>1050</v>
      </c>
      <c r="D3519" s="22" t="s">
        <v>1065</v>
      </c>
      <c r="E3519" s="22" t="s">
        <v>1066</v>
      </c>
      <c r="F3519" s="22" t="s">
        <v>1250</v>
      </c>
      <c r="G3519" s="22" t="s">
        <v>4685</v>
      </c>
      <c r="I3519" s="22">
        <v>18859708382</v>
      </c>
      <c r="J3519" s="22" t="s">
        <v>1049</v>
      </c>
      <c r="K3519" s="22" t="s">
        <v>3739</v>
      </c>
      <c r="L3519" s="22" t="s">
        <v>1358</v>
      </c>
      <c r="M3519" s="22">
        <v>1088</v>
      </c>
      <c r="N3519" s="22">
        <v>1088</v>
      </c>
      <c r="O3519" s="22" t="s">
        <v>927</v>
      </c>
      <c r="P3519" s="22" t="s">
        <v>2828</v>
      </c>
      <c r="Q3519" s="28"/>
      <c r="R3519" s="21" t="s">
        <v>69</v>
      </c>
      <c r="S3519" s="21"/>
      <c r="T3519" s="21" t="s">
        <v>53</v>
      </c>
      <c r="U3519" s="21" t="s">
        <v>1803</v>
      </c>
      <c r="V3519" s="46">
        <v>1</v>
      </c>
      <c r="W3519" s="26">
        <f t="shared" si="2539"/>
        <v>1</v>
      </c>
      <c r="X3519" s="26">
        <f t="shared" si="2548"/>
        <v>1</v>
      </c>
      <c r="Y3519" s="21">
        <v>10</v>
      </c>
      <c r="Z3519" s="22">
        <f t="shared" si="2551"/>
        <v>1088</v>
      </c>
      <c r="AA3519" s="20" t="s">
        <v>4607</v>
      </c>
      <c r="AB3519" s="22"/>
      <c r="AC3519" s="22">
        <v>1</v>
      </c>
      <c r="AD3519" s="22"/>
      <c r="AE3519" s="22">
        <f t="shared" si="2549"/>
        <v>1088</v>
      </c>
      <c r="AF3519" s="22">
        <f t="shared" si="2541"/>
        <v>1088</v>
      </c>
      <c r="AG3519" s="20">
        <f t="shared" si="2550"/>
        <v>1088</v>
      </c>
      <c r="AH3519" s="20" t="str">
        <f>VLOOKUP(U3519,[1]提成计算!B:I,8,FALSE)</f>
        <v xml:space="preserve"> </v>
      </c>
      <c r="AI3519" s="20"/>
      <c r="AJ3519" s="22"/>
      <c r="AK3519" s="22"/>
      <c r="AM3519" s="22"/>
      <c r="AN3519" s="22"/>
      <c r="AO3519" s="22" t="s">
        <v>4605</v>
      </c>
      <c r="AP3519" s="22" t="s">
        <v>1301</v>
      </c>
      <c r="AS3519" s="20"/>
      <c r="AT3519" s="20"/>
      <c r="AU3519" s="20"/>
    </row>
    <row r="3520" spans="1:47" x14ac:dyDescent="0.15">
      <c r="A3520" s="21" t="s">
        <v>1273</v>
      </c>
      <c r="B3520" s="22" t="s">
        <v>918</v>
      </c>
      <c r="C3520" s="22" t="s">
        <v>1050</v>
      </c>
      <c r="D3520" s="22" t="s">
        <v>1078</v>
      </c>
      <c r="E3520" s="22" t="s">
        <v>1079</v>
      </c>
      <c r="F3520" s="22" t="s">
        <v>1250</v>
      </c>
      <c r="G3520" s="22" t="s">
        <v>4686</v>
      </c>
      <c r="I3520" s="22">
        <v>13553822270</v>
      </c>
      <c r="J3520" s="22" t="s">
        <v>1049</v>
      </c>
      <c r="K3520" s="22" t="s">
        <v>1086</v>
      </c>
      <c r="L3520" s="22" t="s">
        <v>1358</v>
      </c>
      <c r="M3520" s="22">
        <v>1088</v>
      </c>
      <c r="N3520" s="22">
        <v>1088</v>
      </c>
      <c r="O3520" s="22" t="s">
        <v>927</v>
      </c>
      <c r="P3520" s="22" t="s">
        <v>2828</v>
      </c>
      <c r="Q3520" s="28"/>
      <c r="R3520" s="21" t="s">
        <v>1082</v>
      </c>
      <c r="S3520" s="21"/>
      <c r="T3520" s="21" t="s">
        <v>53</v>
      </c>
      <c r="U3520" s="21" t="s">
        <v>1088</v>
      </c>
      <c r="V3520" s="46">
        <v>1</v>
      </c>
      <c r="W3520" s="26">
        <f t="shared" si="2539"/>
        <v>1</v>
      </c>
      <c r="X3520" s="26">
        <f t="shared" si="2548"/>
        <v>1</v>
      </c>
      <c r="Y3520" s="21">
        <v>10</v>
      </c>
      <c r="Z3520" s="22">
        <f t="shared" si="2551"/>
        <v>1088</v>
      </c>
      <c r="AA3520" s="20" t="s">
        <v>4607</v>
      </c>
      <c r="AB3520" s="22"/>
      <c r="AC3520" s="22">
        <v>1</v>
      </c>
      <c r="AD3520" s="22"/>
      <c r="AE3520" s="22">
        <f t="shared" si="2549"/>
        <v>1088</v>
      </c>
      <c r="AF3520" s="22">
        <f t="shared" si="2541"/>
        <v>1088</v>
      </c>
      <c r="AG3520" s="20">
        <f t="shared" si="2550"/>
        <v>1088</v>
      </c>
      <c r="AH3520" s="20" t="str">
        <f>VLOOKUP(U3520,[1]提成计算!B:I,8,FALSE)</f>
        <v xml:space="preserve"> </v>
      </c>
      <c r="AI3520" s="20"/>
      <c r="AJ3520" s="22"/>
      <c r="AK3520" s="22"/>
      <c r="AM3520" s="22"/>
      <c r="AN3520" s="22"/>
      <c r="AO3520" s="22" t="s">
        <v>4605</v>
      </c>
      <c r="AP3520" s="22" t="s">
        <v>1301</v>
      </c>
      <c r="AS3520" s="20"/>
      <c r="AT3520" s="20"/>
      <c r="AU3520" s="20"/>
    </row>
    <row r="3521" spans="1:47" x14ac:dyDescent="0.15">
      <c r="A3521" s="21" t="s">
        <v>1273</v>
      </c>
      <c r="B3521" s="22" t="s">
        <v>918</v>
      </c>
      <c r="C3521" s="22" t="s">
        <v>1050</v>
      </c>
      <c r="D3521" s="22" t="s">
        <v>1065</v>
      </c>
      <c r="E3521" s="22" t="s">
        <v>1552</v>
      </c>
      <c r="F3521" s="22" t="s">
        <v>1250</v>
      </c>
      <c r="G3521" s="22" t="s">
        <v>4687</v>
      </c>
      <c r="I3521" s="22">
        <v>13558567163</v>
      </c>
      <c r="J3521" s="22" t="s">
        <v>1049</v>
      </c>
      <c r="K3521" s="22" t="s">
        <v>381</v>
      </c>
      <c r="L3521" s="22" t="s">
        <v>1939</v>
      </c>
      <c r="M3521" s="22">
        <v>680</v>
      </c>
      <c r="N3521" s="22">
        <v>680</v>
      </c>
      <c r="O3521" s="22" t="s">
        <v>927</v>
      </c>
      <c r="P3521" s="22" t="s">
        <v>2828</v>
      </c>
      <c r="Q3521" s="28"/>
      <c r="R3521" s="21" t="s">
        <v>69</v>
      </c>
      <c r="S3521" s="21"/>
      <c r="T3521" s="21" t="s">
        <v>53</v>
      </c>
      <c r="U3521" s="21" t="s">
        <v>382</v>
      </c>
      <c r="V3521" s="46">
        <v>1</v>
      </c>
      <c r="W3521" s="26">
        <f t="shared" si="2539"/>
        <v>1</v>
      </c>
      <c r="X3521" s="26">
        <f t="shared" si="2548"/>
        <v>1</v>
      </c>
      <c r="Y3521" s="21">
        <v>4</v>
      </c>
      <c r="Z3521" s="22">
        <f t="shared" si="2551"/>
        <v>680</v>
      </c>
      <c r="AA3521" s="20" t="s">
        <v>4607</v>
      </c>
      <c r="AB3521" s="22">
        <v>1</v>
      </c>
      <c r="AC3521" s="22"/>
      <c r="AD3521" s="22">
        <f t="shared" ref="AD3521:AD3522" si="2552">N3521</f>
        <v>680</v>
      </c>
      <c r="AE3521" s="22"/>
      <c r="AF3521" s="22">
        <f t="shared" si="2541"/>
        <v>680</v>
      </c>
      <c r="AG3521" s="20">
        <f t="shared" si="2550"/>
        <v>680</v>
      </c>
      <c r="AH3521" s="20" t="str">
        <f>VLOOKUP(U3521,[1]提成计算!B:I,8,FALSE)</f>
        <v xml:space="preserve"> </v>
      </c>
      <c r="AI3521" s="20"/>
      <c r="AJ3521" s="22"/>
      <c r="AK3521" s="22"/>
      <c r="AM3521" s="22"/>
      <c r="AN3521" s="22"/>
      <c r="AO3521" s="22" t="s">
        <v>4605</v>
      </c>
      <c r="AP3521" s="22" t="s">
        <v>1301</v>
      </c>
      <c r="AS3521" s="20"/>
      <c r="AT3521" s="20"/>
      <c r="AU3521" s="20"/>
    </row>
    <row r="3522" spans="1:47" x14ac:dyDescent="0.15">
      <c r="A3522" s="21" t="s">
        <v>1273</v>
      </c>
      <c r="B3522" s="22" t="s">
        <v>918</v>
      </c>
      <c r="C3522" s="22" t="s">
        <v>1050</v>
      </c>
      <c r="D3522" s="22" t="s">
        <v>1065</v>
      </c>
      <c r="E3522" s="22" t="s">
        <v>1066</v>
      </c>
      <c r="F3522" s="22" t="s">
        <v>1250</v>
      </c>
      <c r="G3522" s="22" t="s">
        <v>4688</v>
      </c>
      <c r="I3522" s="22">
        <v>15989680163</v>
      </c>
      <c r="J3522" s="22" t="s">
        <v>1049</v>
      </c>
      <c r="K3522" s="22" t="s">
        <v>3739</v>
      </c>
      <c r="L3522" s="22" t="s">
        <v>2131</v>
      </c>
      <c r="M3522" s="22">
        <v>800</v>
      </c>
      <c r="N3522" s="22">
        <v>800</v>
      </c>
      <c r="O3522" s="22" t="s">
        <v>1334</v>
      </c>
      <c r="P3522" s="22" t="s">
        <v>2828</v>
      </c>
      <c r="Q3522" s="28"/>
      <c r="R3522" s="21" t="s">
        <v>69</v>
      </c>
      <c r="S3522" s="21"/>
      <c r="T3522" s="21" t="s">
        <v>53</v>
      </c>
      <c r="U3522" s="21" t="s">
        <v>1803</v>
      </c>
      <c r="V3522" s="46">
        <v>1</v>
      </c>
      <c r="W3522" s="26">
        <f t="shared" si="2539"/>
        <v>1</v>
      </c>
      <c r="X3522" s="26">
        <f t="shared" si="2548"/>
        <v>1</v>
      </c>
      <c r="Y3522" s="21">
        <v>6</v>
      </c>
      <c r="Z3522" s="22">
        <f t="shared" si="2551"/>
        <v>800</v>
      </c>
      <c r="AA3522" s="20" t="s">
        <v>4607</v>
      </c>
      <c r="AB3522" s="22">
        <v>1</v>
      </c>
      <c r="AC3522" s="22"/>
      <c r="AD3522" s="22">
        <f t="shared" si="2552"/>
        <v>800</v>
      </c>
      <c r="AE3522" s="22"/>
      <c r="AF3522" s="22">
        <f t="shared" si="2541"/>
        <v>800</v>
      </c>
      <c r="AG3522" s="20">
        <f t="shared" si="2550"/>
        <v>800</v>
      </c>
      <c r="AH3522" s="20" t="str">
        <f>VLOOKUP(U3522,[1]提成计算!B:I,8,FALSE)</f>
        <v xml:space="preserve"> </v>
      </c>
      <c r="AI3522" s="20"/>
      <c r="AJ3522" s="22"/>
      <c r="AK3522" s="22"/>
      <c r="AM3522" s="22"/>
      <c r="AN3522" s="22"/>
      <c r="AO3522" s="22" t="s">
        <v>4605</v>
      </c>
      <c r="AP3522" s="22" t="s">
        <v>1301</v>
      </c>
      <c r="AS3522" s="20"/>
      <c r="AT3522" s="20"/>
      <c r="AU3522" s="20"/>
    </row>
    <row r="3523" spans="1:47" x14ac:dyDescent="0.15">
      <c r="A3523" s="21" t="s">
        <v>1273</v>
      </c>
      <c r="B3523" s="20" t="s">
        <v>918</v>
      </c>
      <c r="C3523" s="20" t="s">
        <v>1099</v>
      </c>
      <c r="D3523" s="20" t="s">
        <v>1121</v>
      </c>
      <c r="E3523" s="20" t="s">
        <v>4689</v>
      </c>
      <c r="F3523" s="20" t="s">
        <v>1250</v>
      </c>
      <c r="G3523" s="20" t="s">
        <v>4690</v>
      </c>
      <c r="H3523" s="20"/>
      <c r="I3523" s="20">
        <v>13838668226</v>
      </c>
      <c r="J3523" s="20" t="s">
        <v>924</v>
      </c>
      <c r="K3523" s="20" t="s">
        <v>4691</v>
      </c>
      <c r="L3523" s="20" t="s">
        <v>1299</v>
      </c>
      <c r="M3523" s="20">
        <v>888</v>
      </c>
      <c r="N3523" s="20">
        <v>888</v>
      </c>
      <c r="O3523" s="20" t="s">
        <v>927</v>
      </c>
      <c r="P3523" s="20" t="s">
        <v>50</v>
      </c>
      <c r="Q3523" s="28"/>
      <c r="R3523" s="22" t="s">
        <v>91</v>
      </c>
      <c r="T3523" s="21" t="s">
        <v>948</v>
      </c>
      <c r="U3523" s="22" t="s">
        <v>91</v>
      </c>
      <c r="V3523" s="46">
        <v>1</v>
      </c>
      <c r="W3523" s="26">
        <f t="shared" si="2539"/>
        <v>1</v>
      </c>
      <c r="Y3523" s="21">
        <v>12</v>
      </c>
      <c r="Z3523" s="22">
        <f t="shared" si="2551"/>
        <v>888</v>
      </c>
      <c r="AA3523" s="20" t="s">
        <v>4607</v>
      </c>
      <c r="AB3523" s="22"/>
      <c r="AC3523" s="22">
        <v>1</v>
      </c>
      <c r="AD3523" s="22"/>
      <c r="AE3523" s="22">
        <f>N3523</f>
        <v>888</v>
      </c>
      <c r="AF3523" s="22">
        <f t="shared" si="2541"/>
        <v>888</v>
      </c>
      <c r="AG3523" s="20"/>
      <c r="AH3523" s="22"/>
      <c r="AI3523" s="22"/>
      <c r="AJ3523" s="22">
        <f>N3523</f>
        <v>888</v>
      </c>
      <c r="AK3523" s="22">
        <f>IF(O3523="(传统)XDSL",VLOOKUP(U3523,[2]自营续费率!B:G,6,FALSE)*1,IF(O3523="GPON+XDSL",VLOOKUP(U3523,[2]自营续费率!B:G,6,FALSE)*1,VLOOKUP(U3523,[2]自营续费率!B:G,4,FALSE)*1))</f>
        <v>-40</v>
      </c>
      <c r="AL3523" s="22" t="s">
        <v>1309</v>
      </c>
      <c r="AM3523" s="22"/>
      <c r="AN3523" s="22"/>
      <c r="AO3523" s="22" t="s">
        <v>4605</v>
      </c>
      <c r="AP3523" s="22" t="s">
        <v>1301</v>
      </c>
      <c r="AS3523" s="20">
        <f>IF(Y3523&gt;=10,VLOOKUP(U3523,[2]自营提成!C:Z,6,FALSE),VLOOKUP(U3523,[2]自营提成!C:Z,5,FALSE))</f>
        <v>0.1</v>
      </c>
      <c r="AT3523" s="20">
        <f t="shared" ref="AT3523" si="2553">IF(AD3523*AS3523&gt;0,AD3523*AS3523,AE3523*AS3523)</f>
        <v>88.800000000000011</v>
      </c>
      <c r="AU3523" s="20">
        <f>IF(AND(AK3523&lt;0,AK3523+AT3523&lt;0),-AT3523,AK3523)</f>
        <v>-40</v>
      </c>
    </row>
    <row r="3524" spans="1:47" x14ac:dyDescent="0.15">
      <c r="A3524" s="21" t="s">
        <v>1273</v>
      </c>
      <c r="B3524" s="20" t="s">
        <v>918</v>
      </c>
      <c r="C3524" s="20" t="s">
        <v>1099</v>
      </c>
      <c r="D3524" s="20" t="s">
        <v>1136</v>
      </c>
      <c r="E3524" s="20" t="s">
        <v>1318</v>
      </c>
      <c r="F3524" s="20" t="s">
        <v>1250</v>
      </c>
      <c r="G3524" s="20" t="s">
        <v>4692</v>
      </c>
      <c r="H3524" s="20"/>
      <c r="I3524" s="20">
        <v>13537149124</v>
      </c>
      <c r="J3524" s="20" t="s">
        <v>1268</v>
      </c>
      <c r="K3524" s="20" t="s">
        <v>1153</v>
      </c>
      <c r="L3524" s="20" t="s">
        <v>2131</v>
      </c>
      <c r="M3524" s="20">
        <v>800</v>
      </c>
      <c r="N3524" s="20">
        <v>800</v>
      </c>
      <c r="O3524" s="20" t="s">
        <v>927</v>
      </c>
      <c r="P3524" s="20" t="s">
        <v>50</v>
      </c>
      <c r="Q3524" s="28"/>
      <c r="R3524" s="21" t="s">
        <v>109</v>
      </c>
      <c r="S3524" s="21"/>
      <c r="T3524" s="21" t="s">
        <v>53</v>
      </c>
      <c r="U3524" s="21" t="s">
        <v>1156</v>
      </c>
      <c r="V3524" s="46">
        <v>1</v>
      </c>
      <c r="W3524" s="26">
        <f t="shared" si="2539"/>
        <v>1</v>
      </c>
      <c r="X3524" s="26">
        <f t="shared" si="2548"/>
        <v>1</v>
      </c>
      <c r="Y3524" s="21">
        <v>6</v>
      </c>
      <c r="Z3524" s="22">
        <f t="shared" si="2551"/>
        <v>800</v>
      </c>
      <c r="AA3524" s="20" t="s">
        <v>4607</v>
      </c>
      <c r="AB3524" s="22">
        <v>1</v>
      </c>
      <c r="AC3524" s="22"/>
      <c r="AD3524" s="22">
        <f>N3524</f>
        <v>800</v>
      </c>
      <c r="AE3524" s="22"/>
      <c r="AF3524" s="22">
        <f t="shared" si="2541"/>
        <v>800</v>
      </c>
      <c r="AG3524" s="20">
        <f t="shared" ref="AG3524:AG3526" si="2554">N3524</f>
        <v>800</v>
      </c>
      <c r="AH3524" s="20" t="str">
        <f>VLOOKUP(U3524,[1]提成计算!B:I,8,FALSE)</f>
        <v xml:space="preserve"> </v>
      </c>
      <c r="AI3524" s="20"/>
      <c r="AJ3524" s="22"/>
      <c r="AK3524" s="22"/>
      <c r="AM3524" s="22"/>
      <c r="AN3524" s="22"/>
      <c r="AO3524" s="22" t="s">
        <v>4605</v>
      </c>
      <c r="AP3524" s="22" t="s">
        <v>1301</v>
      </c>
      <c r="AS3524" s="20"/>
      <c r="AT3524" s="20"/>
      <c r="AU3524" s="20"/>
    </row>
    <row r="3525" spans="1:47" x14ac:dyDescent="0.15">
      <c r="A3525" s="21" t="s">
        <v>1273</v>
      </c>
      <c r="B3525" s="20" t="s">
        <v>918</v>
      </c>
      <c r="C3525" s="20" t="s">
        <v>1099</v>
      </c>
      <c r="D3525" s="20" t="s">
        <v>1136</v>
      </c>
      <c r="E3525" s="20" t="s">
        <v>1137</v>
      </c>
      <c r="F3525" s="20" t="s">
        <v>1250</v>
      </c>
      <c r="G3525" s="20" t="s">
        <v>4693</v>
      </c>
      <c r="H3525" s="20"/>
      <c r="I3525" s="20">
        <v>18825794889</v>
      </c>
      <c r="J3525" s="20" t="s">
        <v>1268</v>
      </c>
      <c r="K3525" s="20" t="s">
        <v>4694</v>
      </c>
      <c r="L3525" s="20" t="s">
        <v>2922</v>
      </c>
      <c r="M3525" s="20">
        <v>3600</v>
      </c>
      <c r="N3525" s="20">
        <v>3600</v>
      </c>
      <c r="O3525" s="20" t="s">
        <v>927</v>
      </c>
      <c r="P3525" s="20" t="s">
        <v>50</v>
      </c>
      <c r="Q3525" s="28"/>
      <c r="R3525" s="21" t="s">
        <v>109</v>
      </c>
      <c r="S3525" s="21"/>
      <c r="T3525" s="21" t="s">
        <v>1197</v>
      </c>
      <c r="U3525" s="21" t="s">
        <v>4695</v>
      </c>
      <c r="V3525" s="46">
        <v>1</v>
      </c>
      <c r="W3525" s="26">
        <f t="shared" si="2539"/>
        <v>1</v>
      </c>
      <c r="X3525" s="26">
        <f t="shared" si="2548"/>
        <v>1</v>
      </c>
      <c r="Y3525" s="21">
        <v>100</v>
      </c>
      <c r="Z3525" s="22">
        <f t="shared" si="2551"/>
        <v>3600</v>
      </c>
      <c r="AA3525" s="20" t="s">
        <v>4607</v>
      </c>
      <c r="AB3525" s="22"/>
      <c r="AC3525" s="22">
        <v>1</v>
      </c>
      <c r="AD3525" s="22"/>
      <c r="AE3525" s="22">
        <f>N3525</f>
        <v>3600</v>
      </c>
      <c r="AF3525" s="22">
        <f t="shared" si="2541"/>
        <v>3600</v>
      </c>
      <c r="AG3525" s="20">
        <f t="shared" si="2554"/>
        <v>3600</v>
      </c>
      <c r="AH3525" s="20"/>
      <c r="AI3525" s="20"/>
      <c r="AJ3525" s="22"/>
      <c r="AK3525" s="22"/>
      <c r="AM3525" s="22"/>
      <c r="AN3525" s="22"/>
      <c r="AO3525" s="22" t="s">
        <v>4605</v>
      </c>
      <c r="AP3525" s="22" t="s">
        <v>1301</v>
      </c>
      <c r="AS3525" s="20"/>
      <c r="AT3525" s="20"/>
      <c r="AU3525" s="20"/>
    </row>
    <row r="3526" spans="1:47" x14ac:dyDescent="0.15">
      <c r="A3526" s="21" t="s">
        <v>1273</v>
      </c>
      <c r="B3526" s="20" t="s">
        <v>918</v>
      </c>
      <c r="C3526" s="20" t="s">
        <v>1099</v>
      </c>
      <c r="D3526" s="20" t="s">
        <v>1136</v>
      </c>
      <c r="E3526" s="20" t="s">
        <v>1447</v>
      </c>
      <c r="F3526" s="20" t="s">
        <v>1250</v>
      </c>
      <c r="G3526" s="20" t="s">
        <v>4696</v>
      </c>
      <c r="H3526" s="20"/>
      <c r="I3526" s="20">
        <v>13423325070</v>
      </c>
      <c r="J3526" s="20" t="s">
        <v>1268</v>
      </c>
      <c r="K3526" s="20" t="s">
        <v>4697</v>
      </c>
      <c r="L3526" s="20" t="s">
        <v>2131</v>
      </c>
      <c r="M3526" s="20">
        <v>800</v>
      </c>
      <c r="N3526" s="20">
        <v>800</v>
      </c>
      <c r="O3526" s="20" t="s">
        <v>927</v>
      </c>
      <c r="P3526" s="20" t="s">
        <v>50</v>
      </c>
      <c r="Q3526" s="28"/>
      <c r="R3526" s="21" t="s">
        <v>109</v>
      </c>
      <c r="S3526" s="21"/>
      <c r="T3526" s="21" t="s">
        <v>53</v>
      </c>
      <c r="U3526" s="21" t="s">
        <v>361</v>
      </c>
      <c r="V3526" s="46">
        <v>1</v>
      </c>
      <c r="W3526" s="26">
        <f t="shared" si="2539"/>
        <v>1</v>
      </c>
      <c r="X3526" s="26">
        <f t="shared" si="2548"/>
        <v>1</v>
      </c>
      <c r="Y3526" s="21">
        <v>6</v>
      </c>
      <c r="Z3526" s="22">
        <f t="shared" si="2551"/>
        <v>800</v>
      </c>
      <c r="AA3526" s="20" t="s">
        <v>4607</v>
      </c>
      <c r="AB3526" s="22">
        <v>1</v>
      </c>
      <c r="AC3526" s="22"/>
      <c r="AD3526" s="22">
        <f t="shared" ref="AD3526:AD3527" si="2555">N3526</f>
        <v>800</v>
      </c>
      <c r="AE3526" s="22"/>
      <c r="AF3526" s="22">
        <f t="shared" si="2541"/>
        <v>800</v>
      </c>
      <c r="AG3526" s="20">
        <f t="shared" si="2554"/>
        <v>800</v>
      </c>
      <c r="AH3526" s="20" t="str">
        <f>VLOOKUP(U3526,[1]提成计算!B:I,8,FALSE)</f>
        <v xml:space="preserve"> </v>
      </c>
      <c r="AI3526" s="20"/>
      <c r="AJ3526" s="22"/>
      <c r="AK3526" s="22"/>
      <c r="AM3526" s="22"/>
      <c r="AN3526" s="22"/>
      <c r="AO3526" s="22" t="s">
        <v>4605</v>
      </c>
      <c r="AP3526" s="22" t="s">
        <v>1301</v>
      </c>
      <c r="AS3526" s="20"/>
      <c r="AT3526" s="20"/>
      <c r="AU3526" s="20"/>
    </row>
    <row r="3527" spans="1:47" x14ac:dyDescent="0.15">
      <c r="A3527" s="21" t="s">
        <v>1273</v>
      </c>
      <c r="B3527" s="20" t="s">
        <v>918</v>
      </c>
      <c r="C3527" s="20" t="s">
        <v>1099</v>
      </c>
      <c r="D3527" s="20" t="s">
        <v>1136</v>
      </c>
      <c r="E3527" s="20" t="s">
        <v>1544</v>
      </c>
      <c r="F3527" s="20" t="s">
        <v>1250</v>
      </c>
      <c r="G3527" s="20" t="s">
        <v>4698</v>
      </c>
      <c r="H3527" s="20"/>
      <c r="I3527" s="20">
        <v>13728302871</v>
      </c>
      <c r="J3527" s="20" t="s">
        <v>924</v>
      </c>
      <c r="K3527" s="20" t="s">
        <v>4699</v>
      </c>
      <c r="L3527" s="20" t="s">
        <v>1918</v>
      </c>
      <c r="M3527" s="20">
        <v>680</v>
      </c>
      <c r="N3527" s="20">
        <v>680</v>
      </c>
      <c r="O3527" s="20" t="s">
        <v>927</v>
      </c>
      <c r="P3527" s="20" t="s">
        <v>50</v>
      </c>
      <c r="Q3527" s="28"/>
      <c r="R3527" s="22" t="s">
        <v>109</v>
      </c>
      <c r="T3527" s="21" t="s">
        <v>948</v>
      </c>
      <c r="U3527" s="22" t="s">
        <v>109</v>
      </c>
      <c r="V3527" s="46">
        <v>1</v>
      </c>
      <c r="W3527" s="26">
        <f t="shared" si="2539"/>
        <v>1</v>
      </c>
      <c r="Y3527" s="21">
        <v>4</v>
      </c>
      <c r="Z3527" s="22">
        <f t="shared" si="2551"/>
        <v>680</v>
      </c>
      <c r="AA3527" s="20" t="s">
        <v>4607</v>
      </c>
      <c r="AB3527" s="22">
        <v>1</v>
      </c>
      <c r="AC3527" s="22"/>
      <c r="AD3527" s="22">
        <f t="shared" si="2555"/>
        <v>680</v>
      </c>
      <c r="AE3527" s="22"/>
      <c r="AF3527" s="22">
        <f t="shared" si="2541"/>
        <v>680</v>
      </c>
      <c r="AG3527" s="20"/>
      <c r="AH3527" s="22"/>
      <c r="AI3527" s="22"/>
      <c r="AJ3527" s="22">
        <f>N3527</f>
        <v>680</v>
      </c>
      <c r="AK3527" s="22">
        <f>IF(O3527="(传统)XDSL",VLOOKUP(U3527,[2]自营续费率!B:G,6,FALSE)*1,IF(O3527="GPON+XDSL",VLOOKUP(U3527,[2]自营续费率!B:G,6,FALSE)*1,VLOOKUP(U3527,[2]自营续费率!B:G,4,FALSE)*1))</f>
        <v>-40</v>
      </c>
      <c r="AL3527" s="22" t="s">
        <v>1309</v>
      </c>
      <c r="AM3527" s="22"/>
      <c r="AN3527" s="22"/>
      <c r="AO3527" s="22" t="s">
        <v>4605</v>
      </c>
      <c r="AP3527" s="22" t="s">
        <v>4629</v>
      </c>
      <c r="AS3527" s="20">
        <f>IF(Y3527&gt;=10,VLOOKUP(U3527,[2]自营提成!C:Z,6,FALSE),VLOOKUP(U3527,[2]自营提成!C:Z,5,FALSE))</f>
        <v>0.09</v>
      </c>
      <c r="AT3527" s="20">
        <f t="shared" ref="AT3527" si="2556">IF(AD3527*AS3527&gt;0,AD3527*AS3527,AE3527*AS3527)</f>
        <v>61.199999999999996</v>
      </c>
      <c r="AU3527" s="20">
        <f>IF(AND(AK3527&lt;0,AK3527+AT3527&lt;0),-AT3527,AK3527)</f>
        <v>-40</v>
      </c>
    </row>
    <row r="3528" spans="1:47" x14ac:dyDescent="0.15">
      <c r="A3528" s="21" t="s">
        <v>1273</v>
      </c>
      <c r="B3528" s="20" t="s">
        <v>918</v>
      </c>
      <c r="C3528" s="20" t="s">
        <v>1099</v>
      </c>
      <c r="D3528" s="20" t="s">
        <v>1136</v>
      </c>
      <c r="E3528" s="20" t="s">
        <v>1447</v>
      </c>
      <c r="F3528" s="20" t="s">
        <v>1250</v>
      </c>
      <c r="G3528" s="20" t="s">
        <v>4700</v>
      </c>
      <c r="H3528" s="20"/>
      <c r="I3528" s="20">
        <v>13712059388</v>
      </c>
      <c r="J3528" s="20" t="s">
        <v>1268</v>
      </c>
      <c r="K3528" s="20" t="s">
        <v>4697</v>
      </c>
      <c r="L3528" s="20" t="s">
        <v>1358</v>
      </c>
      <c r="M3528" s="20">
        <v>1088</v>
      </c>
      <c r="N3528" s="20">
        <v>1088</v>
      </c>
      <c r="O3528" s="20" t="s">
        <v>927</v>
      </c>
      <c r="P3528" s="20" t="s">
        <v>50</v>
      </c>
      <c r="Q3528" s="28"/>
      <c r="R3528" s="21" t="s">
        <v>109</v>
      </c>
      <c r="S3528" s="21"/>
      <c r="T3528" s="21" t="s">
        <v>53</v>
      </c>
      <c r="U3528" s="21" t="s">
        <v>361</v>
      </c>
      <c r="V3528" s="46">
        <v>1</v>
      </c>
      <c r="W3528" s="26">
        <f t="shared" si="2539"/>
        <v>1</v>
      </c>
      <c r="X3528" s="26">
        <f t="shared" si="2548"/>
        <v>1</v>
      </c>
      <c r="Y3528" s="21">
        <v>10</v>
      </c>
      <c r="Z3528" s="22">
        <f t="shared" si="2551"/>
        <v>1088</v>
      </c>
      <c r="AA3528" s="20" t="s">
        <v>4607</v>
      </c>
      <c r="AB3528" s="22"/>
      <c r="AC3528" s="22">
        <v>1</v>
      </c>
      <c r="AD3528" s="22"/>
      <c r="AE3528" s="22">
        <f t="shared" ref="AE3528:AE3529" si="2557">N3528</f>
        <v>1088</v>
      </c>
      <c r="AF3528" s="22">
        <f t="shared" si="2541"/>
        <v>1088</v>
      </c>
      <c r="AG3528" s="20">
        <f t="shared" ref="AG3528:AG3531" si="2558">N3528</f>
        <v>1088</v>
      </c>
      <c r="AH3528" s="20" t="str">
        <f>VLOOKUP(U3528,[1]提成计算!B:I,8,FALSE)</f>
        <v xml:space="preserve"> </v>
      </c>
      <c r="AI3528" s="20"/>
      <c r="AJ3528" s="22"/>
      <c r="AK3528" s="22"/>
      <c r="AM3528" s="22"/>
      <c r="AN3528" s="22"/>
      <c r="AO3528" s="22" t="s">
        <v>4605</v>
      </c>
      <c r="AP3528" s="22" t="s">
        <v>1301</v>
      </c>
      <c r="AS3528" s="20"/>
      <c r="AT3528" s="20"/>
      <c r="AU3528" s="20"/>
    </row>
    <row r="3529" spans="1:47" x14ac:dyDescent="0.15">
      <c r="A3529" s="21" t="s">
        <v>1273</v>
      </c>
      <c r="B3529" s="20" t="s">
        <v>918</v>
      </c>
      <c r="C3529" s="20" t="s">
        <v>1099</v>
      </c>
      <c r="D3529" s="20" t="s">
        <v>1136</v>
      </c>
      <c r="E3529" s="20" t="s">
        <v>1447</v>
      </c>
      <c r="F3529" s="20" t="s">
        <v>1250</v>
      </c>
      <c r="G3529" s="20" t="s">
        <v>4701</v>
      </c>
      <c r="H3529" s="20"/>
      <c r="I3529" s="20">
        <v>13925553628</v>
      </c>
      <c r="J3529" s="20" t="s">
        <v>1268</v>
      </c>
      <c r="K3529" s="20" t="s">
        <v>600</v>
      </c>
      <c r="L3529" s="20" t="s">
        <v>1358</v>
      </c>
      <c r="M3529" s="20">
        <v>1088</v>
      </c>
      <c r="N3529" s="20">
        <v>1088</v>
      </c>
      <c r="O3529" s="20" t="s">
        <v>927</v>
      </c>
      <c r="P3529" s="20" t="s">
        <v>50</v>
      </c>
      <c r="Q3529" s="28"/>
      <c r="R3529" s="21" t="s">
        <v>109</v>
      </c>
      <c r="S3529" s="21"/>
      <c r="T3529" s="21" t="s">
        <v>53</v>
      </c>
      <c r="U3529" s="21" t="s">
        <v>601</v>
      </c>
      <c r="V3529" s="46">
        <v>1</v>
      </c>
      <c r="W3529" s="26">
        <f t="shared" si="2539"/>
        <v>1</v>
      </c>
      <c r="X3529" s="26">
        <f t="shared" si="2548"/>
        <v>1</v>
      </c>
      <c r="Y3529" s="21">
        <v>10</v>
      </c>
      <c r="Z3529" s="22">
        <f t="shared" si="2551"/>
        <v>1088</v>
      </c>
      <c r="AA3529" s="20" t="s">
        <v>4607</v>
      </c>
      <c r="AB3529" s="22"/>
      <c r="AC3529" s="22">
        <v>1</v>
      </c>
      <c r="AD3529" s="22"/>
      <c r="AE3529" s="22">
        <f t="shared" si="2557"/>
        <v>1088</v>
      </c>
      <c r="AF3529" s="22">
        <f t="shared" si="2541"/>
        <v>1088</v>
      </c>
      <c r="AG3529" s="20">
        <f t="shared" si="2558"/>
        <v>1088</v>
      </c>
      <c r="AH3529" s="20" t="str">
        <f>VLOOKUP(U3529,[1]提成计算!B:I,8,FALSE)</f>
        <v xml:space="preserve"> </v>
      </c>
      <c r="AI3529" s="20"/>
      <c r="AJ3529" s="22"/>
      <c r="AK3529" s="22"/>
      <c r="AM3529" s="22"/>
      <c r="AN3529" s="22"/>
      <c r="AO3529" s="22" t="s">
        <v>4605</v>
      </c>
      <c r="AP3529" s="22" t="s">
        <v>1301</v>
      </c>
      <c r="AS3529" s="20"/>
      <c r="AT3529" s="20"/>
      <c r="AU3529" s="20"/>
    </row>
    <row r="3530" spans="1:47" x14ac:dyDescent="0.15">
      <c r="A3530" s="21" t="s">
        <v>1273</v>
      </c>
      <c r="B3530" s="20" t="s">
        <v>918</v>
      </c>
      <c r="C3530" s="20" t="s">
        <v>1099</v>
      </c>
      <c r="D3530" s="20" t="s">
        <v>1100</v>
      </c>
      <c r="E3530" s="20" t="s">
        <v>1105</v>
      </c>
      <c r="F3530" s="20" t="s">
        <v>1250</v>
      </c>
      <c r="G3530" s="20" t="s">
        <v>4702</v>
      </c>
      <c r="H3530" s="20"/>
      <c r="I3530" s="20">
        <v>15013100183</v>
      </c>
      <c r="J3530" s="20" t="s">
        <v>1268</v>
      </c>
      <c r="K3530" s="20" t="s">
        <v>1107</v>
      </c>
      <c r="L3530" s="20" t="s">
        <v>2131</v>
      </c>
      <c r="M3530" s="20">
        <v>800</v>
      </c>
      <c r="N3530" s="20">
        <v>800</v>
      </c>
      <c r="O3530" s="20" t="s">
        <v>927</v>
      </c>
      <c r="P3530" s="20" t="s">
        <v>50</v>
      </c>
      <c r="Q3530" s="28"/>
      <c r="R3530" s="21" t="s">
        <v>52</v>
      </c>
      <c r="S3530" s="21"/>
      <c r="T3530" s="21" t="s">
        <v>1108</v>
      </c>
      <c r="U3530" s="21">
        <v>0</v>
      </c>
      <c r="V3530" s="46">
        <v>1</v>
      </c>
      <c r="W3530" s="26">
        <f t="shared" si="2539"/>
        <v>1</v>
      </c>
      <c r="X3530" s="26">
        <f t="shared" si="2548"/>
        <v>1</v>
      </c>
      <c r="Y3530" s="21">
        <v>6</v>
      </c>
      <c r="Z3530" s="22">
        <f t="shared" si="2551"/>
        <v>800</v>
      </c>
      <c r="AA3530" s="20" t="s">
        <v>4607</v>
      </c>
      <c r="AB3530" s="22">
        <v>1</v>
      </c>
      <c r="AC3530" s="22"/>
      <c r="AD3530" s="22">
        <f>N3530</f>
        <v>800</v>
      </c>
      <c r="AE3530" s="22"/>
      <c r="AF3530" s="22">
        <f t="shared" si="2541"/>
        <v>800</v>
      </c>
      <c r="AG3530" s="20">
        <f t="shared" si="2558"/>
        <v>800</v>
      </c>
      <c r="AH3530" s="20"/>
      <c r="AI3530" s="20"/>
      <c r="AJ3530" s="22"/>
      <c r="AK3530" s="22"/>
      <c r="AM3530" s="22"/>
      <c r="AN3530" s="22"/>
      <c r="AO3530" s="22" t="s">
        <v>4605</v>
      </c>
      <c r="AP3530" s="22" t="s">
        <v>1301</v>
      </c>
      <c r="AS3530" s="20"/>
      <c r="AT3530" s="20"/>
      <c r="AU3530" s="20"/>
    </row>
    <row r="3531" spans="1:47" x14ac:dyDescent="0.15">
      <c r="A3531" s="21" t="s">
        <v>1273</v>
      </c>
      <c r="B3531" s="20" t="s">
        <v>918</v>
      </c>
      <c r="C3531" s="20" t="s">
        <v>1099</v>
      </c>
      <c r="D3531" s="20" t="s">
        <v>1136</v>
      </c>
      <c r="E3531" s="20" t="s">
        <v>1447</v>
      </c>
      <c r="F3531" s="20" t="s">
        <v>1250</v>
      </c>
      <c r="G3531" s="20" t="s">
        <v>4703</v>
      </c>
      <c r="H3531" s="20"/>
      <c r="I3531" s="20">
        <v>13642374868</v>
      </c>
      <c r="J3531" s="20" t="s">
        <v>1268</v>
      </c>
      <c r="K3531" s="20" t="s">
        <v>195</v>
      </c>
      <c r="L3531" s="20" t="s">
        <v>2838</v>
      </c>
      <c r="M3531" s="20">
        <v>2098</v>
      </c>
      <c r="N3531" s="20">
        <v>2098</v>
      </c>
      <c r="O3531" s="20" t="s">
        <v>927</v>
      </c>
      <c r="P3531" s="20" t="s">
        <v>50</v>
      </c>
      <c r="Q3531" s="28"/>
      <c r="R3531" s="21" t="s">
        <v>109</v>
      </c>
      <c r="S3531" s="21"/>
      <c r="T3531" s="21" t="s">
        <v>53</v>
      </c>
      <c r="U3531" s="21" t="s">
        <v>196</v>
      </c>
      <c r="V3531" s="46">
        <v>1</v>
      </c>
      <c r="W3531" s="26">
        <f t="shared" si="2539"/>
        <v>1</v>
      </c>
      <c r="X3531" s="26">
        <f t="shared" si="2548"/>
        <v>1</v>
      </c>
      <c r="Y3531" s="21">
        <v>10</v>
      </c>
      <c r="Z3531" s="22">
        <f t="shared" si="2551"/>
        <v>2098</v>
      </c>
      <c r="AA3531" s="20" t="s">
        <v>4607</v>
      </c>
      <c r="AB3531" s="22"/>
      <c r="AC3531" s="22">
        <v>1</v>
      </c>
      <c r="AD3531" s="22"/>
      <c r="AE3531" s="22">
        <f>N3531</f>
        <v>2098</v>
      </c>
      <c r="AF3531" s="22">
        <f t="shared" si="2541"/>
        <v>2098</v>
      </c>
      <c r="AG3531" s="20">
        <f t="shared" si="2558"/>
        <v>2098</v>
      </c>
      <c r="AH3531" s="20" t="str">
        <f>VLOOKUP(U3531,[1]提成计算!B:I,8,FALSE)</f>
        <v xml:space="preserve"> </v>
      </c>
      <c r="AI3531" s="20"/>
      <c r="AJ3531" s="22"/>
      <c r="AK3531" s="22"/>
      <c r="AM3531" s="22"/>
      <c r="AN3531" s="22"/>
      <c r="AO3531" s="22" t="s">
        <v>4605</v>
      </c>
      <c r="AP3531" s="22" t="s">
        <v>1301</v>
      </c>
      <c r="AS3531" s="20"/>
      <c r="AT3531" s="20"/>
      <c r="AU3531" s="20"/>
    </row>
    <row r="3532" spans="1:47" x14ac:dyDescent="0.15">
      <c r="A3532" s="21" t="s">
        <v>1273</v>
      </c>
      <c r="B3532" s="20" t="s">
        <v>918</v>
      </c>
      <c r="C3532" s="20" t="s">
        <v>1099</v>
      </c>
      <c r="D3532" s="20" t="s">
        <v>1136</v>
      </c>
      <c r="E3532" s="20" t="s">
        <v>4704</v>
      </c>
      <c r="F3532" s="20" t="s">
        <v>1250</v>
      </c>
      <c r="G3532" s="20" t="s">
        <v>4705</v>
      </c>
      <c r="H3532" s="20"/>
      <c r="I3532" s="20">
        <v>13717371108</v>
      </c>
      <c r="J3532" s="20" t="s">
        <v>924</v>
      </c>
      <c r="K3532" s="20" t="s">
        <v>4699</v>
      </c>
      <c r="L3532" s="20" t="s">
        <v>1918</v>
      </c>
      <c r="M3532" s="20">
        <v>680</v>
      </c>
      <c r="N3532" s="20">
        <v>680</v>
      </c>
      <c r="O3532" s="20" t="s">
        <v>927</v>
      </c>
      <c r="P3532" s="20" t="s">
        <v>50</v>
      </c>
      <c r="Q3532" s="28"/>
      <c r="R3532" s="22" t="s">
        <v>109</v>
      </c>
      <c r="T3532" s="21" t="s">
        <v>948</v>
      </c>
      <c r="U3532" s="22" t="s">
        <v>109</v>
      </c>
      <c r="V3532" s="46">
        <v>1</v>
      </c>
      <c r="W3532" s="26">
        <f t="shared" si="2539"/>
        <v>1</v>
      </c>
      <c r="Y3532" s="21">
        <v>4</v>
      </c>
      <c r="Z3532" s="22">
        <f t="shared" si="2551"/>
        <v>680</v>
      </c>
      <c r="AA3532" s="20" t="s">
        <v>4607</v>
      </c>
      <c r="AB3532" s="22">
        <v>1</v>
      </c>
      <c r="AC3532" s="22"/>
      <c r="AD3532" s="22">
        <f>N3532</f>
        <v>680</v>
      </c>
      <c r="AE3532" s="22"/>
      <c r="AF3532" s="22">
        <f t="shared" si="2541"/>
        <v>680</v>
      </c>
      <c r="AG3532" s="20"/>
      <c r="AH3532" s="22"/>
      <c r="AI3532" s="22"/>
      <c r="AJ3532" s="22">
        <f>N3532</f>
        <v>680</v>
      </c>
      <c r="AK3532" s="22"/>
      <c r="AL3532" s="22" t="s">
        <v>1871</v>
      </c>
      <c r="AM3532" s="22"/>
      <c r="AN3532" s="22"/>
      <c r="AO3532" s="22" t="s">
        <v>2216</v>
      </c>
      <c r="AP3532" s="22" t="s">
        <v>2261</v>
      </c>
      <c r="AS3532" s="20"/>
      <c r="AT3532" s="20"/>
      <c r="AU3532" s="20"/>
    </row>
    <row r="3533" spans="1:47" x14ac:dyDescent="0.15">
      <c r="A3533" s="21" t="s">
        <v>1273</v>
      </c>
      <c r="B3533" s="20" t="s">
        <v>918</v>
      </c>
      <c r="C3533" s="20" t="s">
        <v>1099</v>
      </c>
      <c r="D3533" s="20" t="s">
        <v>1121</v>
      </c>
      <c r="E3533" s="20" t="s">
        <v>1284</v>
      </c>
      <c r="F3533" s="20" t="s">
        <v>1250</v>
      </c>
      <c r="G3533" s="20" t="s">
        <v>4706</v>
      </c>
      <c r="H3533" s="20"/>
      <c r="I3533" s="20">
        <v>15916911123</v>
      </c>
      <c r="J3533" s="20" t="s">
        <v>1268</v>
      </c>
      <c r="K3533" s="20" t="s">
        <v>4707</v>
      </c>
      <c r="L3533" s="20" t="s">
        <v>1358</v>
      </c>
      <c r="M3533" s="20">
        <v>1088</v>
      </c>
      <c r="N3533" s="20">
        <v>1088</v>
      </c>
      <c r="O3533" s="20" t="s">
        <v>927</v>
      </c>
      <c r="P3533" s="20" t="s">
        <v>50</v>
      </c>
      <c r="Q3533" s="28"/>
      <c r="R3533" s="21" t="s">
        <v>91</v>
      </c>
      <c r="S3533" s="21"/>
      <c r="T3533" s="21" t="s">
        <v>53</v>
      </c>
      <c r="U3533" s="21" t="s">
        <v>4708</v>
      </c>
      <c r="V3533" s="46">
        <v>1</v>
      </c>
      <c r="W3533" s="26">
        <f t="shared" si="2539"/>
        <v>1</v>
      </c>
      <c r="X3533" s="26">
        <f t="shared" si="2548"/>
        <v>1</v>
      </c>
      <c r="Y3533" s="21">
        <v>10</v>
      </c>
      <c r="Z3533" s="22">
        <f t="shared" si="2551"/>
        <v>1088</v>
      </c>
      <c r="AA3533" s="20" t="s">
        <v>2218</v>
      </c>
      <c r="AB3533" s="22"/>
      <c r="AC3533" s="22">
        <v>1</v>
      </c>
      <c r="AD3533" s="22"/>
      <c r="AE3533" s="22">
        <f t="shared" ref="AE3533:AE3534" si="2559">N3533</f>
        <v>1088</v>
      </c>
      <c r="AF3533" s="22">
        <f t="shared" si="2541"/>
        <v>1088</v>
      </c>
      <c r="AG3533" s="20">
        <f>N3533</f>
        <v>1088</v>
      </c>
      <c r="AH3533" s="20" t="str">
        <f>VLOOKUP(U3533,[1]提成计算!B:I,8,FALSE)</f>
        <v xml:space="preserve"> </v>
      </c>
      <c r="AI3533" s="20"/>
      <c r="AJ3533" s="22"/>
      <c r="AK3533" s="22"/>
      <c r="AM3533" s="22"/>
      <c r="AN3533" s="22"/>
      <c r="AO3533" s="22" t="s">
        <v>4605</v>
      </c>
      <c r="AP3533" s="22" t="s">
        <v>1301</v>
      </c>
      <c r="AS3533" s="20"/>
      <c r="AT3533" s="20"/>
      <c r="AU3533" s="20"/>
    </row>
    <row r="3534" spans="1:47" x14ac:dyDescent="0.15">
      <c r="A3534" s="21" t="s">
        <v>1273</v>
      </c>
      <c r="B3534" s="20" t="s">
        <v>918</v>
      </c>
      <c r="C3534" s="20" t="s">
        <v>1099</v>
      </c>
      <c r="D3534" s="20" t="s">
        <v>1100</v>
      </c>
      <c r="E3534" s="20" t="s">
        <v>1151</v>
      </c>
      <c r="F3534" s="20" t="s">
        <v>1250</v>
      </c>
      <c r="G3534" s="20" t="s">
        <v>4709</v>
      </c>
      <c r="H3534" s="20"/>
      <c r="I3534" s="20">
        <v>13712499960</v>
      </c>
      <c r="J3534" s="20" t="s">
        <v>924</v>
      </c>
      <c r="K3534" s="20" t="s">
        <v>174</v>
      </c>
      <c r="L3534" s="20" t="s">
        <v>1376</v>
      </c>
      <c r="M3534" s="20">
        <v>1088</v>
      </c>
      <c r="N3534" s="20">
        <v>1088</v>
      </c>
      <c r="O3534" s="20" t="s">
        <v>927</v>
      </c>
      <c r="P3534" s="20" t="s">
        <v>50</v>
      </c>
      <c r="Q3534" s="28"/>
      <c r="R3534" s="21" t="s">
        <v>109</v>
      </c>
      <c r="S3534" s="25" t="s">
        <v>1155</v>
      </c>
      <c r="T3534" s="21" t="s">
        <v>4656</v>
      </c>
      <c r="U3534" s="21"/>
      <c r="V3534" s="46">
        <v>1</v>
      </c>
      <c r="W3534" s="26">
        <f t="shared" si="2539"/>
        <v>1</v>
      </c>
      <c r="Y3534" s="21">
        <v>10</v>
      </c>
      <c r="Z3534" s="22">
        <f t="shared" si="2551"/>
        <v>1088</v>
      </c>
      <c r="AA3534" s="20" t="s">
        <v>4607</v>
      </c>
      <c r="AB3534" s="22"/>
      <c r="AC3534" s="22">
        <v>1</v>
      </c>
      <c r="AD3534" s="22"/>
      <c r="AE3534" s="22">
        <f t="shared" si="2559"/>
        <v>1088</v>
      </c>
      <c r="AF3534" s="22">
        <f t="shared" si="2541"/>
        <v>1088</v>
      </c>
      <c r="AG3534" s="20"/>
      <c r="AH3534" s="22"/>
      <c r="AI3534" s="22"/>
      <c r="AJ3534" s="22">
        <f>N3534</f>
        <v>1088</v>
      </c>
      <c r="AK3534" s="22">
        <f>IF(O3534="(传统)XDSL",VLOOKUP(S3534,[1]续费率明细!C:I,7,FALSE)*1,IF(O3534="GPON+XDSL",VLOOKUP(S3534,[1]续费率明细!C:I,7,FALSE)*1,VLOOKUP(S3534,[1]续费率明细!C:I,5,FALSE)*1))</f>
        <v>-40</v>
      </c>
      <c r="AL3534" s="22" t="s">
        <v>1309</v>
      </c>
      <c r="AM3534" s="22"/>
      <c r="AN3534" s="22"/>
      <c r="AO3534" s="22" t="s">
        <v>4605</v>
      </c>
      <c r="AP3534" s="22" t="s">
        <v>1301</v>
      </c>
      <c r="AS3534" s="20"/>
      <c r="AT3534" s="20"/>
      <c r="AU3534" s="20"/>
    </row>
    <row r="3535" spans="1:47" x14ac:dyDescent="0.15">
      <c r="A3535" s="21" t="s">
        <v>1273</v>
      </c>
      <c r="B3535" s="20" t="s">
        <v>918</v>
      </c>
      <c r="C3535" s="20" t="s">
        <v>1099</v>
      </c>
      <c r="D3535" s="20" t="s">
        <v>1136</v>
      </c>
      <c r="E3535" s="20" t="s">
        <v>1447</v>
      </c>
      <c r="F3535" s="20" t="s">
        <v>1250</v>
      </c>
      <c r="G3535" s="20" t="s">
        <v>4710</v>
      </c>
      <c r="H3535" s="20"/>
      <c r="I3535" s="20">
        <v>18680643227</v>
      </c>
      <c r="J3535" s="20" t="s">
        <v>1268</v>
      </c>
      <c r="K3535" s="20" t="s">
        <v>617</v>
      </c>
      <c r="L3535" s="20" t="s">
        <v>2131</v>
      </c>
      <c r="M3535" s="20">
        <v>800</v>
      </c>
      <c r="N3535" s="20">
        <v>800</v>
      </c>
      <c r="O3535" s="20" t="s">
        <v>927</v>
      </c>
      <c r="P3535" s="20" t="s">
        <v>50</v>
      </c>
      <c r="Q3535" s="28"/>
      <c r="R3535" s="21" t="s">
        <v>109</v>
      </c>
      <c r="S3535" s="21"/>
      <c r="T3535" s="21" t="s">
        <v>53</v>
      </c>
      <c r="U3535" s="21" t="s">
        <v>618</v>
      </c>
      <c r="V3535" s="46">
        <v>1</v>
      </c>
      <c r="W3535" s="26">
        <f t="shared" si="2539"/>
        <v>1</v>
      </c>
      <c r="X3535" s="26">
        <f t="shared" si="2548"/>
        <v>1</v>
      </c>
      <c r="Y3535" s="21">
        <v>6</v>
      </c>
      <c r="Z3535" s="22">
        <f t="shared" si="2551"/>
        <v>800</v>
      </c>
      <c r="AA3535" s="20" t="s">
        <v>4607</v>
      </c>
      <c r="AB3535" s="22">
        <v>1</v>
      </c>
      <c r="AC3535" s="22"/>
      <c r="AD3535" s="22">
        <f>N3535</f>
        <v>800</v>
      </c>
      <c r="AE3535" s="22"/>
      <c r="AF3535" s="22">
        <f t="shared" si="2541"/>
        <v>800</v>
      </c>
      <c r="AG3535" s="20">
        <f>N3535</f>
        <v>800</v>
      </c>
      <c r="AH3535" s="20" t="str">
        <f>VLOOKUP(U3535,[1]提成计算!B:I,8,FALSE)</f>
        <v xml:space="preserve"> </v>
      </c>
      <c r="AI3535" s="20"/>
      <c r="AJ3535" s="22"/>
      <c r="AK3535" s="22"/>
      <c r="AM3535" s="22"/>
      <c r="AN3535" s="22"/>
      <c r="AO3535" s="22" t="s">
        <v>2216</v>
      </c>
      <c r="AP3535" s="22" t="s">
        <v>1301</v>
      </c>
      <c r="AS3535" s="20"/>
      <c r="AT3535" s="20"/>
      <c r="AU3535" s="20"/>
    </row>
    <row r="3536" spans="1:47" x14ac:dyDescent="0.15">
      <c r="A3536" s="21" t="s">
        <v>1273</v>
      </c>
      <c r="B3536" s="20" t="s">
        <v>918</v>
      </c>
      <c r="C3536" s="20" t="s">
        <v>1099</v>
      </c>
      <c r="D3536" s="20" t="s">
        <v>1100</v>
      </c>
      <c r="E3536" s="20" t="s">
        <v>1151</v>
      </c>
      <c r="F3536" s="20" t="s">
        <v>1250</v>
      </c>
      <c r="G3536" s="20" t="s">
        <v>4709</v>
      </c>
      <c r="H3536" s="20"/>
      <c r="I3536" s="20">
        <v>13650497912</v>
      </c>
      <c r="J3536" s="20" t="s">
        <v>924</v>
      </c>
      <c r="K3536" s="20" t="s">
        <v>174</v>
      </c>
      <c r="L3536" s="20" t="s">
        <v>1376</v>
      </c>
      <c r="M3536" s="20">
        <v>1088</v>
      </c>
      <c r="N3536" s="20">
        <v>1088</v>
      </c>
      <c r="O3536" s="20" t="s">
        <v>927</v>
      </c>
      <c r="P3536" s="20" t="s">
        <v>50</v>
      </c>
      <c r="Q3536" s="28"/>
      <c r="R3536" s="21" t="s">
        <v>109</v>
      </c>
      <c r="S3536" s="25" t="s">
        <v>1155</v>
      </c>
      <c r="T3536" s="21" t="s">
        <v>2242</v>
      </c>
      <c r="U3536" s="21"/>
      <c r="V3536" s="46">
        <v>1</v>
      </c>
      <c r="W3536" s="26">
        <f t="shared" si="2539"/>
        <v>1</v>
      </c>
      <c r="Y3536" s="21">
        <v>10</v>
      </c>
      <c r="Z3536" s="22">
        <f t="shared" si="2551"/>
        <v>1088</v>
      </c>
      <c r="AA3536" s="20" t="s">
        <v>2218</v>
      </c>
      <c r="AB3536" s="22"/>
      <c r="AC3536" s="22">
        <v>1</v>
      </c>
      <c r="AD3536" s="22"/>
      <c r="AE3536" s="22">
        <f t="shared" ref="AE3536:AE3537" si="2560">N3536</f>
        <v>1088</v>
      </c>
      <c r="AF3536" s="22">
        <f t="shared" si="2541"/>
        <v>1088</v>
      </c>
      <c r="AG3536" s="20"/>
      <c r="AH3536" s="22"/>
      <c r="AI3536" s="22"/>
      <c r="AJ3536" s="22">
        <f>N3536</f>
        <v>1088</v>
      </c>
      <c r="AK3536" s="22">
        <f>IF(O3536="(传统)XDSL",VLOOKUP(S3536,[1]续费率明细!C:I,7,FALSE)*1,IF(O3536="GPON+XDSL",VLOOKUP(S3536,[1]续费率明细!C:I,7,FALSE)*1,VLOOKUP(S3536,[1]续费率明细!C:I,5,FALSE)*1))</f>
        <v>-40</v>
      </c>
      <c r="AL3536" s="22" t="s">
        <v>1309</v>
      </c>
      <c r="AM3536" s="22"/>
      <c r="AN3536" s="22"/>
      <c r="AO3536" s="22" t="s">
        <v>4605</v>
      </c>
      <c r="AP3536" s="22" t="s">
        <v>1301</v>
      </c>
      <c r="AS3536" s="20"/>
      <c r="AT3536" s="20"/>
      <c r="AU3536" s="20"/>
    </row>
    <row r="3537" spans="1:47" x14ac:dyDescent="0.15">
      <c r="A3537" s="21" t="s">
        <v>1273</v>
      </c>
      <c r="B3537" s="20" t="s">
        <v>918</v>
      </c>
      <c r="C3537" s="20" t="s">
        <v>1099</v>
      </c>
      <c r="D3537" s="20" t="s">
        <v>1100</v>
      </c>
      <c r="E3537" s="20" t="s">
        <v>1101</v>
      </c>
      <c r="F3537" s="20" t="s">
        <v>1250</v>
      </c>
      <c r="G3537" s="20" t="s">
        <v>4711</v>
      </c>
      <c r="H3537" s="20"/>
      <c r="I3537" s="20">
        <v>18802562562</v>
      </c>
      <c r="J3537" s="20" t="s">
        <v>1268</v>
      </c>
      <c r="K3537" s="20" t="s">
        <v>72</v>
      </c>
      <c r="L3537" s="20" t="s">
        <v>1358</v>
      </c>
      <c r="M3537" s="20">
        <v>1088</v>
      </c>
      <c r="N3537" s="20">
        <v>1088</v>
      </c>
      <c r="O3537" s="20" t="s">
        <v>927</v>
      </c>
      <c r="P3537" s="20" t="s">
        <v>50</v>
      </c>
      <c r="Q3537" s="28"/>
      <c r="R3537" s="21" t="s">
        <v>52</v>
      </c>
      <c r="S3537" s="21"/>
      <c r="T3537" s="21" t="s">
        <v>53</v>
      </c>
      <c r="U3537" s="21" t="s">
        <v>54</v>
      </c>
      <c r="V3537" s="46">
        <v>1</v>
      </c>
      <c r="W3537" s="26">
        <f t="shared" si="2539"/>
        <v>1</v>
      </c>
      <c r="X3537" s="26">
        <f t="shared" si="2548"/>
        <v>1</v>
      </c>
      <c r="Y3537" s="21">
        <v>10</v>
      </c>
      <c r="Z3537" s="22">
        <f t="shared" si="2551"/>
        <v>1088</v>
      </c>
      <c r="AA3537" s="20" t="s">
        <v>4607</v>
      </c>
      <c r="AB3537" s="22"/>
      <c r="AC3537" s="22">
        <v>1</v>
      </c>
      <c r="AD3537" s="22"/>
      <c r="AE3537" s="22">
        <f t="shared" si="2560"/>
        <v>1088</v>
      </c>
      <c r="AF3537" s="22">
        <f t="shared" si="2541"/>
        <v>1088</v>
      </c>
      <c r="AG3537" s="20">
        <f t="shared" ref="AG3537:AG3540" si="2561">N3537</f>
        <v>1088</v>
      </c>
      <c r="AH3537" s="20" t="str">
        <f>VLOOKUP(U3537,[1]提成计算!B:I,8,FALSE)</f>
        <v xml:space="preserve"> </v>
      </c>
      <c r="AI3537" s="20"/>
      <c r="AJ3537" s="22"/>
      <c r="AK3537" s="22"/>
      <c r="AM3537" s="22"/>
      <c r="AN3537" s="22"/>
      <c r="AO3537" s="22" t="s">
        <v>4605</v>
      </c>
      <c r="AP3537" s="22" t="s">
        <v>1301</v>
      </c>
      <c r="AS3537" s="20"/>
      <c r="AT3537" s="20"/>
      <c r="AU3537" s="20"/>
    </row>
    <row r="3538" spans="1:47" x14ac:dyDescent="0.15">
      <c r="A3538" s="21" t="s">
        <v>1273</v>
      </c>
      <c r="B3538" s="20" t="s">
        <v>918</v>
      </c>
      <c r="C3538" s="20" t="s">
        <v>1099</v>
      </c>
      <c r="D3538" s="20" t="s">
        <v>1136</v>
      </c>
      <c r="E3538" s="20" t="s">
        <v>1447</v>
      </c>
      <c r="F3538" s="20" t="s">
        <v>1250</v>
      </c>
      <c r="G3538" s="20" t="s">
        <v>4712</v>
      </c>
      <c r="H3538" s="20"/>
      <c r="I3538" s="20">
        <v>13728222370</v>
      </c>
      <c r="J3538" s="20" t="s">
        <v>1268</v>
      </c>
      <c r="K3538" s="20" t="s">
        <v>617</v>
      </c>
      <c r="L3538" s="20" t="s">
        <v>2144</v>
      </c>
      <c r="M3538" s="20">
        <v>730</v>
      </c>
      <c r="N3538" s="20">
        <v>730</v>
      </c>
      <c r="O3538" s="20" t="s">
        <v>927</v>
      </c>
      <c r="P3538" s="20" t="s">
        <v>50</v>
      </c>
      <c r="Q3538" s="28"/>
      <c r="R3538" s="21" t="s">
        <v>109</v>
      </c>
      <c r="S3538" s="21"/>
      <c r="T3538" s="21" t="s">
        <v>53</v>
      </c>
      <c r="U3538" s="21" t="s">
        <v>618</v>
      </c>
      <c r="V3538" s="46">
        <v>1</v>
      </c>
      <c r="W3538" s="26">
        <f t="shared" si="2539"/>
        <v>1</v>
      </c>
      <c r="X3538" s="26">
        <f t="shared" si="2548"/>
        <v>1</v>
      </c>
      <c r="Y3538" s="21">
        <v>4</v>
      </c>
      <c r="Z3538" s="22">
        <f t="shared" si="2551"/>
        <v>730</v>
      </c>
      <c r="AA3538" s="20" t="s">
        <v>4607</v>
      </c>
      <c r="AB3538" s="22">
        <v>1</v>
      </c>
      <c r="AC3538" s="22"/>
      <c r="AD3538" s="22">
        <f t="shared" ref="AD3538:AD3539" si="2562">N3538</f>
        <v>730</v>
      </c>
      <c r="AE3538" s="22"/>
      <c r="AF3538" s="22">
        <f t="shared" si="2541"/>
        <v>730</v>
      </c>
      <c r="AG3538" s="20">
        <f t="shared" si="2561"/>
        <v>730</v>
      </c>
      <c r="AH3538" s="20" t="str">
        <f>VLOOKUP(U3538,[1]提成计算!B:I,8,FALSE)</f>
        <v xml:space="preserve"> </v>
      </c>
      <c r="AI3538" s="20"/>
      <c r="AJ3538" s="22"/>
      <c r="AK3538" s="22"/>
      <c r="AM3538" s="22"/>
      <c r="AN3538" s="22"/>
      <c r="AO3538" s="22" t="s">
        <v>4605</v>
      </c>
      <c r="AP3538" s="22" t="s">
        <v>1301</v>
      </c>
      <c r="AS3538" s="20"/>
      <c r="AT3538" s="20"/>
      <c r="AU3538" s="20"/>
    </row>
    <row r="3539" spans="1:47" x14ac:dyDescent="0.15">
      <c r="A3539" s="21" t="s">
        <v>1273</v>
      </c>
      <c r="B3539" s="20" t="s">
        <v>918</v>
      </c>
      <c r="C3539" s="20" t="s">
        <v>1099</v>
      </c>
      <c r="D3539" s="20" t="s">
        <v>1100</v>
      </c>
      <c r="E3539" s="20" t="s">
        <v>1101</v>
      </c>
      <c r="F3539" s="20" t="s">
        <v>1250</v>
      </c>
      <c r="G3539" s="20" t="s">
        <v>4713</v>
      </c>
      <c r="H3539" s="20"/>
      <c r="I3539" s="20">
        <v>15816849896</v>
      </c>
      <c r="J3539" s="20" t="s">
        <v>1268</v>
      </c>
      <c r="K3539" s="20" t="s">
        <v>4714</v>
      </c>
      <c r="L3539" s="20" t="s">
        <v>2144</v>
      </c>
      <c r="M3539" s="20">
        <v>730</v>
      </c>
      <c r="N3539" s="20">
        <v>730</v>
      </c>
      <c r="O3539" s="20" t="s">
        <v>927</v>
      </c>
      <c r="P3539" s="20" t="s">
        <v>50</v>
      </c>
      <c r="Q3539" s="28"/>
      <c r="R3539" s="21" t="s">
        <v>52</v>
      </c>
      <c r="S3539" s="21"/>
      <c r="T3539" s="21" t="s">
        <v>53</v>
      </c>
      <c r="U3539" s="21" t="s">
        <v>81</v>
      </c>
      <c r="V3539" s="46">
        <v>1</v>
      </c>
      <c r="W3539" s="26">
        <f t="shared" si="2539"/>
        <v>1</v>
      </c>
      <c r="X3539" s="26">
        <f t="shared" si="2548"/>
        <v>1</v>
      </c>
      <c r="Y3539" s="21">
        <v>4</v>
      </c>
      <c r="Z3539" s="22">
        <f t="shared" si="2551"/>
        <v>730</v>
      </c>
      <c r="AA3539" s="20" t="s">
        <v>4607</v>
      </c>
      <c r="AB3539" s="22">
        <v>1</v>
      </c>
      <c r="AC3539" s="22"/>
      <c r="AD3539" s="22">
        <f t="shared" si="2562"/>
        <v>730</v>
      </c>
      <c r="AE3539" s="22"/>
      <c r="AF3539" s="22">
        <f t="shared" si="2541"/>
        <v>730</v>
      </c>
      <c r="AG3539" s="20">
        <f t="shared" si="2561"/>
        <v>730</v>
      </c>
      <c r="AH3539" s="20" t="str">
        <f>VLOOKUP(U3539,[1]提成计算!B:I,8,FALSE)</f>
        <v xml:space="preserve"> </v>
      </c>
      <c r="AI3539" s="20"/>
      <c r="AJ3539" s="22"/>
      <c r="AK3539" s="22"/>
      <c r="AM3539" s="22"/>
      <c r="AN3539" s="22"/>
      <c r="AO3539" s="22" t="s">
        <v>4605</v>
      </c>
      <c r="AP3539" s="22" t="s">
        <v>1301</v>
      </c>
      <c r="AS3539" s="20"/>
      <c r="AT3539" s="20"/>
      <c r="AU3539" s="20"/>
    </row>
    <row r="3540" spans="1:47" x14ac:dyDescent="0.15">
      <c r="A3540" s="21" t="s">
        <v>1273</v>
      </c>
      <c r="B3540" s="20" t="s">
        <v>918</v>
      </c>
      <c r="C3540" s="20" t="s">
        <v>1099</v>
      </c>
      <c r="D3540" s="20" t="s">
        <v>1136</v>
      </c>
      <c r="E3540" s="20" t="s">
        <v>1318</v>
      </c>
      <c r="F3540" s="20" t="s">
        <v>1250</v>
      </c>
      <c r="G3540" s="20" t="s">
        <v>4715</v>
      </c>
      <c r="H3540" s="20"/>
      <c r="I3540" s="20">
        <v>13760194996</v>
      </c>
      <c r="J3540" s="20" t="s">
        <v>1268</v>
      </c>
      <c r="K3540" s="20" t="s">
        <v>594</v>
      </c>
      <c r="L3540" s="20" t="s">
        <v>1358</v>
      </c>
      <c r="M3540" s="20">
        <v>1088</v>
      </c>
      <c r="N3540" s="20">
        <v>1088</v>
      </c>
      <c r="O3540" s="20" t="s">
        <v>927</v>
      </c>
      <c r="P3540" s="20" t="s">
        <v>50</v>
      </c>
      <c r="Q3540" s="28"/>
      <c r="R3540" s="21" t="s">
        <v>109</v>
      </c>
      <c r="S3540" s="21"/>
      <c r="T3540" s="21" t="s">
        <v>53</v>
      </c>
      <c r="U3540" s="21" t="s">
        <v>595</v>
      </c>
      <c r="V3540" s="46">
        <v>1</v>
      </c>
      <c r="W3540" s="26">
        <f t="shared" si="2539"/>
        <v>1</v>
      </c>
      <c r="X3540" s="26">
        <f t="shared" si="2548"/>
        <v>1</v>
      </c>
      <c r="Y3540" s="21">
        <v>10</v>
      </c>
      <c r="Z3540" s="22">
        <f t="shared" si="2551"/>
        <v>1088</v>
      </c>
      <c r="AA3540" s="20" t="s">
        <v>4607</v>
      </c>
      <c r="AB3540" s="22"/>
      <c r="AC3540" s="22">
        <v>1</v>
      </c>
      <c r="AD3540" s="22"/>
      <c r="AE3540" s="22">
        <f t="shared" ref="AE3540:AE3541" si="2563">N3540</f>
        <v>1088</v>
      </c>
      <c r="AF3540" s="22">
        <f t="shared" si="2541"/>
        <v>1088</v>
      </c>
      <c r="AG3540" s="20">
        <f t="shared" si="2561"/>
        <v>1088</v>
      </c>
      <c r="AH3540" s="20" t="str">
        <f>VLOOKUP(U3540,[1]提成计算!B:I,8,FALSE)</f>
        <v xml:space="preserve"> </v>
      </c>
      <c r="AI3540" s="20"/>
      <c r="AJ3540" s="22"/>
      <c r="AK3540" s="22"/>
      <c r="AM3540" s="22"/>
      <c r="AN3540" s="22"/>
      <c r="AO3540" s="22" t="s">
        <v>2216</v>
      </c>
      <c r="AP3540" s="22" t="s">
        <v>1301</v>
      </c>
      <c r="AS3540" s="20"/>
      <c r="AT3540" s="20"/>
      <c r="AU3540" s="20"/>
    </row>
    <row r="3541" spans="1:47" x14ac:dyDescent="0.15">
      <c r="A3541" s="21" t="s">
        <v>1273</v>
      </c>
      <c r="B3541" s="20" t="s">
        <v>918</v>
      </c>
      <c r="C3541" s="20" t="s">
        <v>1099</v>
      </c>
      <c r="D3541" s="20" t="s">
        <v>1136</v>
      </c>
      <c r="E3541" s="20" t="s">
        <v>1447</v>
      </c>
      <c r="F3541" s="20" t="s">
        <v>1250</v>
      </c>
      <c r="G3541" s="20" t="s">
        <v>4716</v>
      </c>
      <c r="H3541" s="20"/>
      <c r="I3541" s="20">
        <v>13650194509</v>
      </c>
      <c r="J3541" s="20" t="s">
        <v>924</v>
      </c>
      <c r="K3541" s="20" t="s">
        <v>195</v>
      </c>
      <c r="L3541" s="20" t="s">
        <v>1299</v>
      </c>
      <c r="M3541" s="20">
        <v>888</v>
      </c>
      <c r="N3541" s="20">
        <v>888</v>
      </c>
      <c r="O3541" s="20" t="s">
        <v>927</v>
      </c>
      <c r="P3541" s="20" t="s">
        <v>50</v>
      </c>
      <c r="Q3541" s="28"/>
      <c r="R3541" s="21" t="s">
        <v>109</v>
      </c>
      <c r="S3541" s="25" t="s">
        <v>1450</v>
      </c>
      <c r="T3541" s="21" t="s">
        <v>53</v>
      </c>
      <c r="U3541" s="21" t="s">
        <v>196</v>
      </c>
      <c r="V3541" s="46">
        <v>1</v>
      </c>
      <c r="W3541" s="26">
        <f t="shared" si="2539"/>
        <v>1</v>
      </c>
      <c r="Y3541" s="21">
        <v>12</v>
      </c>
      <c r="Z3541" s="22">
        <f t="shared" si="2551"/>
        <v>888</v>
      </c>
      <c r="AA3541" s="20" t="s">
        <v>2218</v>
      </c>
      <c r="AB3541" s="22"/>
      <c r="AC3541" s="22">
        <v>1</v>
      </c>
      <c r="AD3541" s="22"/>
      <c r="AE3541" s="22">
        <f t="shared" si="2563"/>
        <v>888</v>
      </c>
      <c r="AF3541" s="22">
        <f t="shared" si="2541"/>
        <v>888</v>
      </c>
      <c r="AG3541" s="20"/>
      <c r="AH3541" s="22"/>
      <c r="AI3541" s="22"/>
      <c r="AJ3541" s="22">
        <f t="shared" ref="AJ3541:AJ3548" si="2564">N3541</f>
        <v>888</v>
      </c>
      <c r="AK3541" s="22">
        <f>IF(O3541="(传统)XDSL",VLOOKUP(S3541,[2]直销续费率明细!C:I,7,FALSE)*1,IF(O3541="GPON+XDSL",VLOOKUP(S3541,[2]直销续费率明细!C:I,7,FALSE)*1,VLOOKUP(S3541,[2]直销续费率明细!C:I,5,FALSE)*1))</f>
        <v>25</v>
      </c>
      <c r="AL3541" s="22" t="s">
        <v>1309</v>
      </c>
      <c r="AM3541" s="22"/>
      <c r="AN3541" s="22"/>
      <c r="AO3541" s="22" t="s">
        <v>4605</v>
      </c>
      <c r="AP3541" s="22" t="s">
        <v>1301</v>
      </c>
      <c r="AS3541" s="20">
        <f>IF(Y3541&gt;=10,VLOOKUP(U3541,[2]提成计算!B:T,19,FALSE),VLOOKUP(U3541,[2]提成计算!B:T,18,FALSE))</f>
        <v>0.1</v>
      </c>
      <c r="AT3541" s="20">
        <f t="shared" ref="AT3541:AT3574" si="2565">IF(AD3541*AS3541&gt;0,AD3541*AS3541,AE3541*AS3541)</f>
        <v>88.800000000000011</v>
      </c>
      <c r="AU3541" s="20">
        <f t="shared" ref="AU3541:AU3543" si="2566">IF(AND(AK3541&lt;0,AK3541+AT3541&lt;0),-AT3541,AK3541)</f>
        <v>25</v>
      </c>
    </row>
    <row r="3542" spans="1:47" x14ac:dyDescent="0.15">
      <c r="A3542" s="21" t="s">
        <v>1273</v>
      </c>
      <c r="B3542" s="20" t="s">
        <v>918</v>
      </c>
      <c r="C3542" s="20" t="s">
        <v>1099</v>
      </c>
      <c r="D3542" s="20" t="s">
        <v>1100</v>
      </c>
      <c r="E3542" s="20" t="s">
        <v>1482</v>
      </c>
      <c r="F3542" s="20" t="s">
        <v>1250</v>
      </c>
      <c r="G3542" s="20" t="s">
        <v>4717</v>
      </c>
      <c r="H3542" s="20"/>
      <c r="I3542" s="20">
        <v>13729951939</v>
      </c>
      <c r="J3542" s="20" t="s">
        <v>924</v>
      </c>
      <c r="K3542" s="20" t="s">
        <v>4718</v>
      </c>
      <c r="L3542" s="20" t="s">
        <v>1918</v>
      </c>
      <c r="M3542" s="20">
        <v>680</v>
      </c>
      <c r="N3542" s="20">
        <v>680</v>
      </c>
      <c r="O3542" s="20" t="s">
        <v>927</v>
      </c>
      <c r="P3542" s="20" t="s">
        <v>50</v>
      </c>
      <c r="Q3542" s="28"/>
      <c r="R3542" s="21" t="s">
        <v>52</v>
      </c>
      <c r="S3542" s="25" t="s">
        <v>1163</v>
      </c>
      <c r="T3542" s="21" t="s">
        <v>53</v>
      </c>
      <c r="U3542" s="21" t="s">
        <v>4719</v>
      </c>
      <c r="V3542" s="46">
        <v>1</v>
      </c>
      <c r="W3542" s="26">
        <f t="shared" si="2539"/>
        <v>1</v>
      </c>
      <c r="Y3542" s="21">
        <v>4</v>
      </c>
      <c r="Z3542" s="22">
        <f t="shared" si="2551"/>
        <v>680</v>
      </c>
      <c r="AA3542" s="20" t="s">
        <v>4607</v>
      </c>
      <c r="AB3542" s="22">
        <v>1</v>
      </c>
      <c r="AC3542" s="22"/>
      <c r="AD3542" s="22">
        <f t="shared" ref="AD3542:AD3548" si="2567">N3542</f>
        <v>680</v>
      </c>
      <c r="AE3542" s="22"/>
      <c r="AF3542" s="22">
        <f t="shared" si="2541"/>
        <v>680</v>
      </c>
      <c r="AG3542" s="20"/>
      <c r="AH3542" s="22"/>
      <c r="AI3542" s="22"/>
      <c r="AJ3542" s="22">
        <f t="shared" si="2564"/>
        <v>680</v>
      </c>
      <c r="AK3542" s="22">
        <f>IF(O3542="(传统)XDSL",VLOOKUP(S3542,[2]直销续费率明细!C:I,7,FALSE)*1,IF(O3542="GPON+XDSL",VLOOKUP(S3542,[2]直销续费率明细!C:I,7,FALSE)*1,VLOOKUP(S3542,[2]直销续费率明细!C:I,5,FALSE)*1))</f>
        <v>-40</v>
      </c>
      <c r="AL3542" s="22" t="s">
        <v>1309</v>
      </c>
      <c r="AM3542" s="22"/>
      <c r="AN3542" s="22"/>
      <c r="AO3542" s="22" t="s">
        <v>4605</v>
      </c>
      <c r="AP3542" s="22" t="s">
        <v>4629</v>
      </c>
      <c r="AS3542" s="20">
        <f>IF(Y3542&gt;=10,VLOOKUP(U3542,[2]提成计算!B:T,19,FALSE),VLOOKUP(U3542,[2]提成计算!B:T,18,FALSE))</f>
        <v>0.06</v>
      </c>
      <c r="AT3542" s="20">
        <f t="shared" si="2565"/>
        <v>40.799999999999997</v>
      </c>
      <c r="AU3542" s="20">
        <f t="shared" si="2566"/>
        <v>-40</v>
      </c>
    </row>
    <row r="3543" spans="1:47" x14ac:dyDescent="0.15">
      <c r="A3543" s="21" t="s">
        <v>1273</v>
      </c>
      <c r="B3543" s="20" t="s">
        <v>918</v>
      </c>
      <c r="C3543" s="20" t="s">
        <v>1099</v>
      </c>
      <c r="D3543" s="20" t="s">
        <v>1100</v>
      </c>
      <c r="E3543" s="20" t="s">
        <v>1101</v>
      </c>
      <c r="F3543" s="20" t="s">
        <v>1250</v>
      </c>
      <c r="G3543" s="20" t="s">
        <v>4720</v>
      </c>
      <c r="H3543" s="20"/>
      <c r="I3543" s="20">
        <v>15820912348</v>
      </c>
      <c r="J3543" s="20" t="s">
        <v>924</v>
      </c>
      <c r="K3543" s="20" t="s">
        <v>80</v>
      </c>
      <c r="L3543" s="20" t="s">
        <v>1918</v>
      </c>
      <c r="M3543" s="20">
        <v>680</v>
      </c>
      <c r="N3543" s="20">
        <v>680</v>
      </c>
      <c r="O3543" s="20" t="s">
        <v>1262</v>
      </c>
      <c r="P3543" s="20" t="s">
        <v>50</v>
      </c>
      <c r="Q3543" s="28"/>
      <c r="R3543" s="21" t="s">
        <v>52</v>
      </c>
      <c r="S3543" s="25" t="s">
        <v>1163</v>
      </c>
      <c r="T3543" s="21" t="s">
        <v>53</v>
      </c>
      <c r="U3543" s="21" t="s">
        <v>81</v>
      </c>
      <c r="V3543" s="46">
        <v>1</v>
      </c>
      <c r="W3543" s="26">
        <f t="shared" si="2539"/>
        <v>1</v>
      </c>
      <c r="Y3543" s="21">
        <v>4</v>
      </c>
      <c r="Z3543" s="22">
        <f t="shared" si="2551"/>
        <v>680</v>
      </c>
      <c r="AA3543" s="20" t="s">
        <v>4607</v>
      </c>
      <c r="AB3543" s="22">
        <v>1</v>
      </c>
      <c r="AC3543" s="22"/>
      <c r="AD3543" s="22">
        <f t="shared" si="2567"/>
        <v>680</v>
      </c>
      <c r="AE3543" s="22"/>
      <c r="AF3543" s="22">
        <f t="shared" si="2541"/>
        <v>680</v>
      </c>
      <c r="AG3543" s="20"/>
      <c r="AH3543" s="22"/>
      <c r="AI3543" s="22"/>
      <c r="AJ3543" s="22">
        <f t="shared" si="2564"/>
        <v>680</v>
      </c>
      <c r="AK3543" s="22">
        <f>IF(O3543="(传统)XDSL",VLOOKUP(S3543,[2]直销续费率明细!C:I,7,FALSE)*1,IF(O3543="GPON+XDSL",VLOOKUP(S3543,[2]直销续费率明细!C:I,7,FALSE)*1,VLOOKUP(S3543,[2]直销续费率明细!C:I,5,FALSE)*1))</f>
        <v>-40</v>
      </c>
      <c r="AL3543" s="22" t="s">
        <v>1309</v>
      </c>
      <c r="AM3543" s="22"/>
      <c r="AN3543" s="22"/>
      <c r="AO3543" s="22" t="s">
        <v>4605</v>
      </c>
      <c r="AP3543" s="22" t="s">
        <v>4629</v>
      </c>
      <c r="AS3543" s="20">
        <f>IF(Y3543&gt;=10,VLOOKUP(U3543,[2]提成计算!B:T,19,FALSE),VLOOKUP(U3543,[2]提成计算!B:T,18,FALSE))</f>
        <v>0.08</v>
      </c>
      <c r="AT3543" s="20">
        <f t="shared" si="2565"/>
        <v>54.4</v>
      </c>
      <c r="AU3543" s="20">
        <f t="shared" si="2566"/>
        <v>-40</v>
      </c>
    </row>
    <row r="3544" spans="1:47" x14ac:dyDescent="0.15">
      <c r="A3544" s="21" t="s">
        <v>1273</v>
      </c>
      <c r="B3544" s="20" t="s">
        <v>918</v>
      </c>
      <c r="C3544" s="20" t="s">
        <v>1099</v>
      </c>
      <c r="D3544" s="20" t="s">
        <v>1136</v>
      </c>
      <c r="E3544" s="20" t="s">
        <v>1137</v>
      </c>
      <c r="F3544" s="20" t="s">
        <v>1250</v>
      </c>
      <c r="G3544" s="20" t="s">
        <v>4721</v>
      </c>
      <c r="H3544" s="20"/>
      <c r="I3544" s="20">
        <v>13686271320</v>
      </c>
      <c r="J3544" s="20" t="s">
        <v>924</v>
      </c>
      <c r="K3544" s="20" t="s">
        <v>4722</v>
      </c>
      <c r="L3544" s="20" t="s">
        <v>1918</v>
      </c>
      <c r="M3544" s="20">
        <v>680</v>
      </c>
      <c r="N3544" s="20">
        <v>680</v>
      </c>
      <c r="O3544" s="20" t="s">
        <v>927</v>
      </c>
      <c r="P3544" s="20" t="s">
        <v>50</v>
      </c>
      <c r="Q3544" s="28"/>
      <c r="R3544" s="21" t="s">
        <v>109</v>
      </c>
      <c r="S3544" s="25" t="s">
        <v>1159</v>
      </c>
      <c r="T3544" s="21" t="s">
        <v>53</v>
      </c>
      <c r="U3544" s="21" t="s">
        <v>1801</v>
      </c>
      <c r="V3544" s="46">
        <v>1</v>
      </c>
      <c r="W3544" s="26">
        <f t="shared" si="2539"/>
        <v>1</v>
      </c>
      <c r="Y3544" s="21">
        <v>4</v>
      </c>
      <c r="Z3544" s="22">
        <f t="shared" si="2551"/>
        <v>680</v>
      </c>
      <c r="AA3544" s="20" t="s">
        <v>4607</v>
      </c>
      <c r="AB3544" s="22">
        <v>1</v>
      </c>
      <c r="AC3544" s="22"/>
      <c r="AD3544" s="22">
        <f t="shared" si="2567"/>
        <v>680</v>
      </c>
      <c r="AE3544" s="22"/>
      <c r="AF3544" s="22">
        <f t="shared" si="2541"/>
        <v>680</v>
      </c>
      <c r="AG3544" s="20"/>
      <c r="AH3544" s="22"/>
      <c r="AI3544" s="22"/>
      <c r="AJ3544" s="22">
        <f t="shared" si="2564"/>
        <v>680</v>
      </c>
      <c r="AK3544" s="22"/>
      <c r="AL3544" s="22" t="s">
        <v>1871</v>
      </c>
      <c r="AM3544" s="22"/>
      <c r="AN3544" s="22"/>
      <c r="AO3544" s="22" t="s">
        <v>4605</v>
      </c>
      <c r="AP3544" s="22" t="s">
        <v>4629</v>
      </c>
      <c r="AS3544" s="20">
        <f>IF(Y3544&gt;=10,VLOOKUP(U3544,[2]提成计算!B:T,19,FALSE),VLOOKUP(U3544,[2]提成计算!B:T,18,FALSE))</f>
        <v>0.06</v>
      </c>
      <c r="AT3544" s="20">
        <f t="shared" si="2565"/>
        <v>40.799999999999997</v>
      </c>
      <c r="AU3544" s="20">
        <f t="shared" ref="AU3544:AU3574" si="2568">IF(AND(AK3544&lt;0,AK3544+AT3544&lt;0),AT3544,AK3544)</f>
        <v>0</v>
      </c>
    </row>
    <row r="3545" spans="1:47" x14ac:dyDescent="0.15">
      <c r="A3545" s="21" t="s">
        <v>1273</v>
      </c>
      <c r="B3545" s="20" t="s">
        <v>918</v>
      </c>
      <c r="C3545" s="20" t="s">
        <v>1099</v>
      </c>
      <c r="D3545" s="20" t="s">
        <v>1136</v>
      </c>
      <c r="E3545" s="20" t="s">
        <v>4723</v>
      </c>
      <c r="F3545" s="20" t="s">
        <v>1250</v>
      </c>
      <c r="G3545" s="20" t="s">
        <v>4724</v>
      </c>
      <c r="H3545" s="20"/>
      <c r="I3545" s="20">
        <v>13650234791</v>
      </c>
      <c r="J3545" s="20" t="s">
        <v>924</v>
      </c>
      <c r="K3545" s="20" t="s">
        <v>195</v>
      </c>
      <c r="L3545" s="20" t="s">
        <v>1918</v>
      </c>
      <c r="M3545" s="20">
        <v>680</v>
      </c>
      <c r="N3545" s="20">
        <v>680</v>
      </c>
      <c r="O3545" s="20" t="s">
        <v>927</v>
      </c>
      <c r="P3545" s="20" t="s">
        <v>50</v>
      </c>
      <c r="Q3545" s="28"/>
      <c r="R3545" s="21" t="s">
        <v>109</v>
      </c>
      <c r="S3545" s="25" t="s">
        <v>1450</v>
      </c>
      <c r="T3545" s="21" t="s">
        <v>53</v>
      </c>
      <c r="U3545" s="21" t="s">
        <v>196</v>
      </c>
      <c r="V3545" s="46">
        <v>1</v>
      </c>
      <c r="W3545" s="26">
        <f t="shared" si="2539"/>
        <v>1</v>
      </c>
      <c r="Y3545" s="21">
        <v>4</v>
      </c>
      <c r="Z3545" s="22">
        <f t="shared" si="2551"/>
        <v>680</v>
      </c>
      <c r="AA3545" s="20" t="s">
        <v>4607</v>
      </c>
      <c r="AB3545" s="22">
        <v>1</v>
      </c>
      <c r="AC3545" s="22"/>
      <c r="AD3545" s="22">
        <f t="shared" si="2567"/>
        <v>680</v>
      </c>
      <c r="AE3545" s="22"/>
      <c r="AF3545" s="22">
        <f t="shared" si="2541"/>
        <v>680</v>
      </c>
      <c r="AG3545" s="20"/>
      <c r="AH3545" s="22"/>
      <c r="AI3545" s="22"/>
      <c r="AJ3545" s="22">
        <f t="shared" si="2564"/>
        <v>680</v>
      </c>
      <c r="AK3545" s="22">
        <f>IF(O3545="(传统)XDSL",VLOOKUP(S3545,[2]直销续费率明细!C:I,7,FALSE)*1,IF(O3545="GPON+XDSL",VLOOKUP(S3545,[2]直销续费率明细!C:I,7,FALSE)*1,VLOOKUP(S3545,[2]直销续费率明细!C:I,5,FALSE)*1))</f>
        <v>25</v>
      </c>
      <c r="AL3545" s="22" t="s">
        <v>1309</v>
      </c>
      <c r="AM3545" s="22"/>
      <c r="AN3545" s="22"/>
      <c r="AO3545" s="22" t="s">
        <v>4605</v>
      </c>
      <c r="AP3545" s="22" t="s">
        <v>4629</v>
      </c>
      <c r="AS3545" s="20">
        <f>IF(Y3545&gt;=10,VLOOKUP(U3545,[2]提成计算!B:T,19,FALSE),VLOOKUP(U3545,[2]提成计算!B:T,18,FALSE))</f>
        <v>7.0000000000000007E-2</v>
      </c>
      <c r="AT3545" s="20">
        <f t="shared" si="2565"/>
        <v>47.6</v>
      </c>
      <c r="AU3545" s="20">
        <f t="shared" ref="AU3545" si="2569">IF(AND(AK3545&lt;0,AK3545+AT3545&lt;0),-AT3545,AK3545)</f>
        <v>25</v>
      </c>
    </row>
    <row r="3546" spans="1:47" x14ac:dyDescent="0.15">
      <c r="A3546" s="21" t="s">
        <v>1273</v>
      </c>
      <c r="B3546" s="20" t="s">
        <v>918</v>
      </c>
      <c r="C3546" s="20" t="s">
        <v>1099</v>
      </c>
      <c r="D3546" s="20" t="s">
        <v>1136</v>
      </c>
      <c r="E3546" s="20" t="s">
        <v>1137</v>
      </c>
      <c r="F3546" s="20" t="s">
        <v>1250</v>
      </c>
      <c r="G3546" s="20" t="s">
        <v>4725</v>
      </c>
      <c r="H3546" s="20"/>
      <c r="I3546" s="20">
        <v>13431147468</v>
      </c>
      <c r="J3546" s="20" t="s">
        <v>924</v>
      </c>
      <c r="K3546" s="20" t="s">
        <v>4699</v>
      </c>
      <c r="L3546" s="20" t="s">
        <v>1918</v>
      </c>
      <c r="M3546" s="20">
        <v>680</v>
      </c>
      <c r="N3546" s="20">
        <v>680</v>
      </c>
      <c r="O3546" s="20" t="s">
        <v>927</v>
      </c>
      <c r="P3546" s="20" t="s">
        <v>50</v>
      </c>
      <c r="Q3546" s="28"/>
      <c r="R3546" s="22" t="s">
        <v>109</v>
      </c>
      <c r="T3546" s="21" t="s">
        <v>948</v>
      </c>
      <c r="U3546" s="22" t="s">
        <v>109</v>
      </c>
      <c r="V3546" s="46">
        <v>1</v>
      </c>
      <c r="W3546" s="26">
        <f t="shared" si="2539"/>
        <v>1</v>
      </c>
      <c r="Y3546" s="21">
        <v>4</v>
      </c>
      <c r="Z3546" s="22">
        <f t="shared" si="2551"/>
        <v>680</v>
      </c>
      <c r="AA3546" s="20" t="s">
        <v>4607</v>
      </c>
      <c r="AB3546" s="22">
        <v>1</v>
      </c>
      <c r="AC3546" s="22"/>
      <c r="AD3546" s="22">
        <f t="shared" si="2567"/>
        <v>680</v>
      </c>
      <c r="AE3546" s="22"/>
      <c r="AF3546" s="22">
        <f t="shared" si="2541"/>
        <v>680</v>
      </c>
      <c r="AG3546" s="20"/>
      <c r="AH3546" s="22"/>
      <c r="AI3546" s="22"/>
      <c r="AJ3546" s="22">
        <f t="shared" si="2564"/>
        <v>680</v>
      </c>
      <c r="AK3546" s="22">
        <f>IF(O3546="(传统)XDSL",VLOOKUP(U3546,[2]自营续费率!B:G,6,FALSE)*1,IF(O3546="GPON+XDSL",VLOOKUP(U3546,[2]自营续费率!B:G,6,FALSE)*1,VLOOKUP(U3546,[2]自营续费率!B:G,4,FALSE)*1))</f>
        <v>-40</v>
      </c>
      <c r="AL3546" s="22" t="s">
        <v>1309</v>
      </c>
      <c r="AM3546" s="22"/>
      <c r="AN3546" s="22"/>
      <c r="AO3546" s="22" t="s">
        <v>4605</v>
      </c>
      <c r="AP3546" s="22" t="s">
        <v>4629</v>
      </c>
      <c r="AS3546" s="20">
        <f>IF(Y3546&gt;=10,VLOOKUP(U3546,[2]自营提成!C:Z,6,FALSE),VLOOKUP(U3546,[2]自营提成!C:Z,5,FALSE))</f>
        <v>0.09</v>
      </c>
      <c r="AT3546" s="20">
        <f t="shared" si="2565"/>
        <v>61.199999999999996</v>
      </c>
      <c r="AU3546" s="20">
        <f>IF(AND(AK3546&lt;0,AK3546+AT3546&lt;0),-AT3546,AK3546)</f>
        <v>-40</v>
      </c>
    </row>
    <row r="3547" spans="1:47" x14ac:dyDescent="0.15">
      <c r="A3547" s="21" t="s">
        <v>1273</v>
      </c>
      <c r="B3547" s="20" t="s">
        <v>918</v>
      </c>
      <c r="C3547" s="20" t="s">
        <v>1099</v>
      </c>
      <c r="D3547" s="20" t="s">
        <v>1100</v>
      </c>
      <c r="E3547" s="20" t="s">
        <v>1110</v>
      </c>
      <c r="F3547" s="20" t="s">
        <v>1250</v>
      </c>
      <c r="G3547" s="20" t="s">
        <v>4726</v>
      </c>
      <c r="H3547" s="20"/>
      <c r="I3547" s="20">
        <v>13925590929</v>
      </c>
      <c r="J3547" s="20" t="s">
        <v>924</v>
      </c>
      <c r="K3547" s="20" t="s">
        <v>1107</v>
      </c>
      <c r="L3547" s="20" t="s">
        <v>1918</v>
      </c>
      <c r="M3547" s="20">
        <v>680</v>
      </c>
      <c r="N3547" s="20">
        <v>680</v>
      </c>
      <c r="O3547" s="20" t="s">
        <v>927</v>
      </c>
      <c r="P3547" s="20" t="s">
        <v>50</v>
      </c>
      <c r="Q3547" s="28"/>
      <c r="R3547" s="21" t="s">
        <v>52</v>
      </c>
      <c r="S3547" s="25" t="s">
        <v>1148</v>
      </c>
      <c r="T3547" s="21" t="s">
        <v>1108</v>
      </c>
      <c r="U3547" s="21">
        <v>0</v>
      </c>
      <c r="V3547" s="46">
        <v>1</v>
      </c>
      <c r="W3547" s="26">
        <f t="shared" si="2539"/>
        <v>1</v>
      </c>
      <c r="Y3547" s="21">
        <v>4</v>
      </c>
      <c r="Z3547" s="22">
        <f t="shared" si="2551"/>
        <v>680</v>
      </c>
      <c r="AA3547" s="20" t="s">
        <v>4607</v>
      </c>
      <c r="AB3547" s="22">
        <v>1</v>
      </c>
      <c r="AC3547" s="22"/>
      <c r="AD3547" s="22">
        <f t="shared" si="2567"/>
        <v>680</v>
      </c>
      <c r="AE3547" s="22"/>
      <c r="AF3547" s="22">
        <f t="shared" si="2541"/>
        <v>680</v>
      </c>
      <c r="AG3547" s="20"/>
      <c r="AH3547" s="22"/>
      <c r="AI3547" s="22"/>
      <c r="AJ3547" s="22">
        <f t="shared" si="2564"/>
        <v>680</v>
      </c>
      <c r="AK3547" s="22">
        <f>IF(O3547="(传统)XDSL",VLOOKUP(S3547,[1]续费率明细!C:I,7,FALSE)*1,IF(O3547="GPON+XDSL",VLOOKUP(S3547,[1]续费率明细!C:I,7,FALSE)*1,VLOOKUP(S3547,[1]续费率明细!C:I,5,FALSE)*1))</f>
        <v>-40</v>
      </c>
      <c r="AL3547" s="22" t="s">
        <v>1309</v>
      </c>
      <c r="AM3547" s="22"/>
      <c r="AN3547" s="22"/>
      <c r="AO3547" s="22" t="s">
        <v>4605</v>
      </c>
      <c r="AP3547" s="22" t="s">
        <v>4629</v>
      </c>
      <c r="AS3547" s="20"/>
      <c r="AT3547" s="20"/>
      <c r="AU3547" s="20"/>
    </row>
    <row r="3548" spans="1:47" x14ac:dyDescent="0.15">
      <c r="A3548" s="21" t="s">
        <v>1273</v>
      </c>
      <c r="B3548" s="20" t="s">
        <v>918</v>
      </c>
      <c r="C3548" s="20" t="s">
        <v>1099</v>
      </c>
      <c r="D3548" s="20" t="s">
        <v>1100</v>
      </c>
      <c r="E3548" s="20" t="s">
        <v>1110</v>
      </c>
      <c r="F3548" s="20" t="s">
        <v>1250</v>
      </c>
      <c r="G3548" s="20" t="s">
        <v>4727</v>
      </c>
      <c r="H3548" s="20"/>
      <c r="I3548" s="20">
        <v>15918388204</v>
      </c>
      <c r="J3548" s="20" t="s">
        <v>924</v>
      </c>
      <c r="K3548" s="20" t="s">
        <v>1107</v>
      </c>
      <c r="L3548" s="20" t="s">
        <v>1918</v>
      </c>
      <c r="M3548" s="20">
        <v>680</v>
      </c>
      <c r="N3548" s="20">
        <v>680</v>
      </c>
      <c r="O3548" s="20" t="s">
        <v>927</v>
      </c>
      <c r="P3548" s="20" t="s">
        <v>50</v>
      </c>
      <c r="Q3548" s="28"/>
      <c r="R3548" s="21" t="s">
        <v>52</v>
      </c>
      <c r="S3548" s="25" t="s">
        <v>1148</v>
      </c>
      <c r="T3548" s="21" t="s">
        <v>1108</v>
      </c>
      <c r="U3548" s="21">
        <v>0</v>
      </c>
      <c r="V3548" s="46">
        <v>1</v>
      </c>
      <c r="W3548" s="26">
        <f t="shared" si="2539"/>
        <v>1</v>
      </c>
      <c r="Y3548" s="21">
        <v>4</v>
      </c>
      <c r="Z3548" s="22">
        <f t="shared" si="2551"/>
        <v>680</v>
      </c>
      <c r="AA3548" s="20" t="s">
        <v>4607</v>
      </c>
      <c r="AB3548" s="22">
        <v>1</v>
      </c>
      <c r="AC3548" s="22"/>
      <c r="AD3548" s="22">
        <f t="shared" si="2567"/>
        <v>680</v>
      </c>
      <c r="AE3548" s="22"/>
      <c r="AF3548" s="22">
        <f t="shared" si="2541"/>
        <v>680</v>
      </c>
      <c r="AG3548" s="20"/>
      <c r="AH3548" s="22"/>
      <c r="AI3548" s="22"/>
      <c r="AJ3548" s="22">
        <f t="shared" si="2564"/>
        <v>680</v>
      </c>
      <c r="AK3548" s="22">
        <f>IF(O3548="(传统)XDSL",VLOOKUP(S3548,[1]续费率明细!C:I,7,FALSE)*1,IF(O3548="GPON+XDSL",VLOOKUP(S3548,[1]续费率明细!C:I,7,FALSE)*1,VLOOKUP(S3548,[1]续费率明细!C:I,5,FALSE)*1))</f>
        <v>-40</v>
      </c>
      <c r="AL3548" s="22" t="s">
        <v>1309</v>
      </c>
      <c r="AM3548" s="22"/>
      <c r="AN3548" s="22"/>
      <c r="AO3548" s="22" t="s">
        <v>4605</v>
      </c>
      <c r="AP3548" s="22" t="s">
        <v>4629</v>
      </c>
      <c r="AS3548" s="20"/>
      <c r="AT3548" s="20"/>
      <c r="AU3548" s="20"/>
    </row>
    <row r="3549" spans="1:47" x14ac:dyDescent="0.15">
      <c r="A3549" s="21" t="s">
        <v>1273</v>
      </c>
      <c r="B3549" s="20" t="s">
        <v>918</v>
      </c>
      <c r="C3549" s="20" t="s">
        <v>1099</v>
      </c>
      <c r="D3549" s="20" t="s">
        <v>1121</v>
      </c>
      <c r="E3549" s="20" t="s">
        <v>1171</v>
      </c>
      <c r="F3549" s="20" t="s">
        <v>1250</v>
      </c>
      <c r="G3549" s="20" t="s">
        <v>4728</v>
      </c>
      <c r="H3549" s="20"/>
      <c r="I3549" s="20">
        <v>13553813855</v>
      </c>
      <c r="J3549" s="20" t="s">
        <v>1268</v>
      </c>
      <c r="K3549" s="20" t="s">
        <v>4729</v>
      </c>
      <c r="L3549" s="20" t="s">
        <v>1358</v>
      </c>
      <c r="M3549" s="20">
        <v>1088</v>
      </c>
      <c r="N3549" s="20">
        <v>1088</v>
      </c>
      <c r="O3549" s="20" t="s">
        <v>927</v>
      </c>
      <c r="P3549" s="20" t="s">
        <v>50</v>
      </c>
      <c r="Q3549" s="28"/>
      <c r="R3549" s="21" t="s">
        <v>91</v>
      </c>
      <c r="S3549" s="21"/>
      <c r="T3549" s="21" t="s">
        <v>53</v>
      </c>
      <c r="U3549" s="21" t="s">
        <v>1174</v>
      </c>
      <c r="V3549" s="46">
        <v>1</v>
      </c>
      <c r="W3549" s="26">
        <f t="shared" si="2539"/>
        <v>1</v>
      </c>
      <c r="X3549" s="26">
        <f t="shared" si="2548"/>
        <v>1</v>
      </c>
      <c r="Y3549" s="21">
        <v>10</v>
      </c>
      <c r="Z3549" s="22">
        <f t="shared" si="2551"/>
        <v>1088</v>
      </c>
      <c r="AA3549" s="20" t="s">
        <v>4607</v>
      </c>
      <c r="AB3549" s="22"/>
      <c r="AC3549" s="22">
        <v>1</v>
      </c>
      <c r="AD3549" s="22"/>
      <c r="AE3549" s="22">
        <f>N3549</f>
        <v>1088</v>
      </c>
      <c r="AF3549" s="22">
        <f t="shared" si="2541"/>
        <v>1088</v>
      </c>
      <c r="AG3549" s="20">
        <f>N3549</f>
        <v>1088</v>
      </c>
      <c r="AH3549" s="20" t="str">
        <f>VLOOKUP(U3549,[1]提成计算!B:I,8,FALSE)</f>
        <v xml:space="preserve"> </v>
      </c>
      <c r="AI3549" s="20"/>
      <c r="AJ3549" s="22"/>
      <c r="AK3549" s="22"/>
      <c r="AM3549" s="22"/>
      <c r="AN3549" s="22"/>
      <c r="AO3549" s="22" t="s">
        <v>4605</v>
      </c>
      <c r="AP3549" s="22" t="s">
        <v>1301</v>
      </c>
      <c r="AS3549" s="20"/>
      <c r="AT3549" s="20"/>
      <c r="AU3549" s="20"/>
    </row>
    <row r="3550" spans="1:47" x14ac:dyDescent="0.15">
      <c r="A3550" s="21" t="s">
        <v>1273</v>
      </c>
      <c r="B3550" s="20" t="s">
        <v>918</v>
      </c>
      <c r="C3550" s="20" t="s">
        <v>1099</v>
      </c>
      <c r="D3550" s="20" t="s">
        <v>1136</v>
      </c>
      <c r="E3550" s="20" t="s">
        <v>4730</v>
      </c>
      <c r="F3550" s="20" t="s">
        <v>1250</v>
      </c>
      <c r="G3550" s="20" t="s">
        <v>4731</v>
      </c>
      <c r="H3550" s="20"/>
      <c r="I3550" s="20">
        <v>13712256703</v>
      </c>
      <c r="J3550" s="20" t="s">
        <v>924</v>
      </c>
      <c r="K3550" s="20" t="s">
        <v>4699</v>
      </c>
      <c r="L3550" s="20" t="s">
        <v>1918</v>
      </c>
      <c r="M3550" s="20">
        <v>680</v>
      </c>
      <c r="N3550" s="20">
        <v>680</v>
      </c>
      <c r="O3550" s="20" t="s">
        <v>927</v>
      </c>
      <c r="P3550" s="20" t="s">
        <v>50</v>
      </c>
      <c r="Q3550" s="28"/>
      <c r="R3550" s="22" t="s">
        <v>109</v>
      </c>
      <c r="T3550" s="21" t="s">
        <v>948</v>
      </c>
      <c r="U3550" s="22" t="s">
        <v>109</v>
      </c>
      <c r="V3550" s="46">
        <v>1</v>
      </c>
      <c r="W3550" s="26">
        <f t="shared" si="2539"/>
        <v>1</v>
      </c>
      <c r="Y3550" s="21">
        <v>4</v>
      </c>
      <c r="Z3550" s="22">
        <f t="shared" si="2551"/>
        <v>680</v>
      </c>
      <c r="AA3550" s="20" t="s">
        <v>4607</v>
      </c>
      <c r="AB3550" s="22">
        <v>1</v>
      </c>
      <c r="AC3550" s="22"/>
      <c r="AD3550" s="22">
        <f t="shared" ref="AD3550:AD3552" si="2570">N3550</f>
        <v>680</v>
      </c>
      <c r="AE3550" s="22"/>
      <c r="AF3550" s="22">
        <f t="shared" si="2541"/>
        <v>680</v>
      </c>
      <c r="AG3550" s="20"/>
      <c r="AH3550" s="22"/>
      <c r="AI3550" s="22"/>
      <c r="AJ3550" s="22">
        <f t="shared" ref="AJ3550:AJ3551" si="2571">N3550</f>
        <v>680</v>
      </c>
      <c r="AK3550" s="22">
        <f>IF(O3550="(传统)XDSL",VLOOKUP(U3550,[2]自营续费率!B:G,6,FALSE)*1,IF(O3550="GPON+XDSL",VLOOKUP(U3550,[2]自营续费率!B:G,6,FALSE)*1,VLOOKUP(U3550,[2]自营续费率!B:G,4,FALSE)*1))</f>
        <v>-40</v>
      </c>
      <c r="AL3550" s="22" t="s">
        <v>1309</v>
      </c>
      <c r="AM3550" s="22"/>
      <c r="AN3550" s="22"/>
      <c r="AO3550" s="22" t="s">
        <v>4605</v>
      </c>
      <c r="AP3550" s="22" t="s">
        <v>4629</v>
      </c>
      <c r="AS3550" s="20">
        <f>IF(Y3550&gt;=10,VLOOKUP(U3550,[2]自营提成!C:Z,6,FALSE),VLOOKUP(U3550,[2]自营提成!C:Z,5,FALSE))</f>
        <v>0.09</v>
      </c>
      <c r="AT3550" s="20">
        <f t="shared" ref="AT3550:AT3551" si="2572">IF(AD3550*AS3550&gt;0,AD3550*AS3550,AE3550*AS3550)</f>
        <v>61.199999999999996</v>
      </c>
      <c r="AU3550" s="20">
        <f>IF(AND(AK3550&lt;0,AK3550+AT3550&lt;0),-AT3550,AK3550)</f>
        <v>-40</v>
      </c>
    </row>
    <row r="3551" spans="1:47" x14ac:dyDescent="0.15">
      <c r="A3551" s="21" t="s">
        <v>1273</v>
      </c>
      <c r="B3551" s="20" t="s">
        <v>918</v>
      </c>
      <c r="C3551" s="20" t="s">
        <v>1099</v>
      </c>
      <c r="D3551" s="20" t="s">
        <v>1136</v>
      </c>
      <c r="E3551" s="20" t="s">
        <v>1137</v>
      </c>
      <c r="F3551" s="20" t="s">
        <v>1250</v>
      </c>
      <c r="G3551" s="20" t="s">
        <v>4362</v>
      </c>
      <c r="H3551" s="20"/>
      <c r="I3551" s="20">
        <v>13829109592</v>
      </c>
      <c r="J3551" s="20" t="s">
        <v>924</v>
      </c>
      <c r="K3551" s="20" t="s">
        <v>4732</v>
      </c>
      <c r="L3551" s="20" t="s">
        <v>1918</v>
      </c>
      <c r="M3551" s="20">
        <v>680</v>
      </c>
      <c r="N3551" s="20">
        <v>680</v>
      </c>
      <c r="O3551" s="20" t="s">
        <v>927</v>
      </c>
      <c r="P3551" s="20" t="s">
        <v>50</v>
      </c>
      <c r="Q3551" s="28"/>
      <c r="R3551" s="21" t="s">
        <v>109</v>
      </c>
      <c r="S3551" s="25" t="s">
        <v>1159</v>
      </c>
      <c r="T3551" s="21" t="s">
        <v>53</v>
      </c>
      <c r="U3551" s="21" t="s">
        <v>1799</v>
      </c>
      <c r="V3551" s="46">
        <v>1</v>
      </c>
      <c r="W3551" s="26">
        <f t="shared" si="2539"/>
        <v>1</v>
      </c>
      <c r="Y3551" s="21">
        <v>4</v>
      </c>
      <c r="Z3551" s="22">
        <f t="shared" si="2551"/>
        <v>680</v>
      </c>
      <c r="AA3551" s="20" t="s">
        <v>4607</v>
      </c>
      <c r="AB3551" s="22">
        <v>1</v>
      </c>
      <c r="AC3551" s="22"/>
      <c r="AD3551" s="22">
        <f t="shared" si="2570"/>
        <v>680</v>
      </c>
      <c r="AE3551" s="22"/>
      <c r="AF3551" s="22">
        <f t="shared" si="2541"/>
        <v>680</v>
      </c>
      <c r="AG3551" s="20"/>
      <c r="AH3551" s="22"/>
      <c r="AI3551" s="22"/>
      <c r="AJ3551" s="22">
        <f t="shared" si="2571"/>
        <v>680</v>
      </c>
      <c r="AK3551" s="22">
        <f>IF(O3551="(传统)XDSL",VLOOKUP(S3551,[2]直销续费率明细!C:I,7,FALSE)*1,IF(O3551="GPON+XDSL",VLOOKUP(S3551,[2]直销续费率明细!C:I,7,FALSE)*1,VLOOKUP(S3551,[2]直销续费率明细!C:I,5,FALSE)*1))</f>
        <v>-40</v>
      </c>
      <c r="AL3551" s="22" t="s">
        <v>1309</v>
      </c>
      <c r="AM3551" s="22"/>
      <c r="AN3551" s="22"/>
      <c r="AO3551" s="22" t="s">
        <v>4605</v>
      </c>
      <c r="AP3551" s="22" t="s">
        <v>4629</v>
      </c>
      <c r="AS3551" s="20">
        <f>IF(Y3551&gt;=10,VLOOKUP(U3551,[2]提成计算!B:T,19,FALSE),VLOOKUP(U3551,[2]提成计算!B:T,18,FALSE))</f>
        <v>0.06</v>
      </c>
      <c r="AT3551" s="20">
        <f t="shared" si="2572"/>
        <v>40.799999999999997</v>
      </c>
      <c r="AU3551" s="20">
        <f t="shared" ref="AU3551" si="2573">IF(AND(AK3551&lt;0,AK3551+AT3551&lt;0),-AT3551,AK3551)</f>
        <v>-40</v>
      </c>
    </row>
    <row r="3552" spans="1:47" x14ac:dyDescent="0.15">
      <c r="A3552" s="21" t="s">
        <v>1273</v>
      </c>
      <c r="B3552" s="20" t="s">
        <v>918</v>
      </c>
      <c r="C3552" s="20" t="s">
        <v>1099</v>
      </c>
      <c r="D3552" s="20" t="s">
        <v>1100</v>
      </c>
      <c r="E3552" s="20" t="s">
        <v>1110</v>
      </c>
      <c r="F3552" s="20" t="s">
        <v>1250</v>
      </c>
      <c r="G3552" s="20" t="s">
        <v>4733</v>
      </c>
      <c r="H3552" s="20"/>
      <c r="I3552" s="20">
        <v>15920691068</v>
      </c>
      <c r="J3552" s="20" t="s">
        <v>1268</v>
      </c>
      <c r="K3552" s="20" t="s">
        <v>262</v>
      </c>
      <c r="L3552" s="20" t="s">
        <v>1896</v>
      </c>
      <c r="M3552" s="20">
        <v>1298</v>
      </c>
      <c r="N3552" s="20">
        <v>1298</v>
      </c>
      <c r="O3552" s="20" t="s">
        <v>927</v>
      </c>
      <c r="P3552" s="20" t="s">
        <v>50</v>
      </c>
      <c r="Q3552" s="28"/>
      <c r="R3552" s="21" t="s">
        <v>52</v>
      </c>
      <c r="S3552" s="21"/>
      <c r="T3552" s="21" t="s">
        <v>53</v>
      </c>
      <c r="U3552" s="21" t="s">
        <v>263</v>
      </c>
      <c r="V3552" s="46">
        <v>1</v>
      </c>
      <c r="W3552" s="26">
        <f t="shared" si="2539"/>
        <v>1</v>
      </c>
      <c r="X3552" s="26">
        <f t="shared" si="2548"/>
        <v>1</v>
      </c>
      <c r="Y3552" s="21">
        <v>6</v>
      </c>
      <c r="Z3552" s="22">
        <f t="shared" si="2551"/>
        <v>1298</v>
      </c>
      <c r="AA3552" s="20" t="s">
        <v>4607</v>
      </c>
      <c r="AB3552" s="22">
        <v>1</v>
      </c>
      <c r="AC3552" s="22"/>
      <c r="AD3552" s="22">
        <f t="shared" si="2570"/>
        <v>1298</v>
      </c>
      <c r="AE3552" s="22"/>
      <c r="AF3552" s="22">
        <f t="shared" si="2541"/>
        <v>1298</v>
      </c>
      <c r="AG3552" s="20">
        <f t="shared" ref="AG3552:AG3559" si="2574">N3552</f>
        <v>1298</v>
      </c>
      <c r="AH3552" s="20" t="str">
        <f>VLOOKUP(U3552,[1]提成计算!B:I,8,FALSE)</f>
        <v xml:space="preserve"> </v>
      </c>
      <c r="AI3552" s="20"/>
      <c r="AJ3552" s="22"/>
      <c r="AK3552" s="22"/>
      <c r="AM3552" s="22"/>
      <c r="AN3552" s="22"/>
      <c r="AO3552" s="22" t="s">
        <v>4605</v>
      </c>
      <c r="AP3552" s="22" t="s">
        <v>1301</v>
      </c>
      <c r="AS3552" s="20"/>
      <c r="AT3552" s="20"/>
      <c r="AU3552" s="20"/>
    </row>
    <row r="3553" spans="1:47" x14ac:dyDescent="0.15">
      <c r="A3553" s="21" t="s">
        <v>1273</v>
      </c>
      <c r="B3553" s="20" t="s">
        <v>918</v>
      </c>
      <c r="C3553" s="20" t="s">
        <v>1099</v>
      </c>
      <c r="D3553" s="20" t="s">
        <v>1100</v>
      </c>
      <c r="E3553" s="20" t="s">
        <v>1110</v>
      </c>
      <c r="F3553" s="20" t="s">
        <v>1250</v>
      </c>
      <c r="G3553" s="20" t="s">
        <v>4734</v>
      </c>
      <c r="H3553" s="20"/>
      <c r="I3553" s="20">
        <v>15814213551</v>
      </c>
      <c r="J3553" s="20" t="s">
        <v>1268</v>
      </c>
      <c r="K3553" s="20" t="s">
        <v>262</v>
      </c>
      <c r="L3553" s="20" t="s">
        <v>1898</v>
      </c>
      <c r="M3553" s="20">
        <v>1398</v>
      </c>
      <c r="N3553" s="20">
        <v>1398</v>
      </c>
      <c r="O3553" s="20" t="s">
        <v>927</v>
      </c>
      <c r="P3553" s="20" t="s">
        <v>50</v>
      </c>
      <c r="Q3553" s="28"/>
      <c r="R3553" s="21" t="s">
        <v>52</v>
      </c>
      <c r="S3553" s="21"/>
      <c r="T3553" s="21" t="s">
        <v>53</v>
      </c>
      <c r="U3553" s="21" t="s">
        <v>263</v>
      </c>
      <c r="V3553" s="46">
        <v>1</v>
      </c>
      <c r="W3553" s="26">
        <f t="shared" si="2539"/>
        <v>1</v>
      </c>
      <c r="X3553" s="26">
        <f t="shared" si="2548"/>
        <v>1</v>
      </c>
      <c r="Y3553" s="21">
        <v>20</v>
      </c>
      <c r="Z3553" s="22">
        <f t="shared" si="2551"/>
        <v>1398</v>
      </c>
      <c r="AA3553" s="20" t="s">
        <v>4607</v>
      </c>
      <c r="AB3553" s="22"/>
      <c r="AC3553" s="22">
        <v>1</v>
      </c>
      <c r="AD3553" s="22"/>
      <c r="AE3553" s="22">
        <f t="shared" ref="AE3553:AE3557" si="2575">N3553</f>
        <v>1398</v>
      </c>
      <c r="AF3553" s="22">
        <f t="shared" si="2541"/>
        <v>1398</v>
      </c>
      <c r="AG3553" s="20">
        <f t="shared" si="2574"/>
        <v>1398</v>
      </c>
      <c r="AH3553" s="20" t="str">
        <f>VLOOKUP(U3553,[1]提成计算!B:I,8,FALSE)</f>
        <v xml:space="preserve"> </v>
      </c>
      <c r="AI3553" s="20"/>
      <c r="AJ3553" s="22"/>
      <c r="AK3553" s="22"/>
      <c r="AM3553" s="22"/>
      <c r="AN3553" s="22"/>
      <c r="AO3553" s="22" t="s">
        <v>4605</v>
      </c>
      <c r="AP3553" s="22" t="s">
        <v>1301</v>
      </c>
      <c r="AS3553" s="20"/>
      <c r="AT3553" s="20"/>
      <c r="AU3553" s="20"/>
    </row>
    <row r="3554" spans="1:47" x14ac:dyDescent="0.15">
      <c r="A3554" s="21" t="s">
        <v>1273</v>
      </c>
      <c r="B3554" s="20" t="s">
        <v>918</v>
      </c>
      <c r="C3554" s="20" t="s">
        <v>1099</v>
      </c>
      <c r="D3554" s="20" t="s">
        <v>1100</v>
      </c>
      <c r="E3554" s="20" t="s">
        <v>1110</v>
      </c>
      <c r="F3554" s="20" t="s">
        <v>1250</v>
      </c>
      <c r="G3554" s="20" t="s">
        <v>4735</v>
      </c>
      <c r="H3554" s="20"/>
      <c r="I3554" s="20">
        <v>18814333067</v>
      </c>
      <c r="J3554" s="20" t="s">
        <v>1268</v>
      </c>
      <c r="K3554" s="20" t="s">
        <v>262</v>
      </c>
      <c r="L3554" s="20" t="s">
        <v>1358</v>
      </c>
      <c r="M3554" s="20">
        <v>1088</v>
      </c>
      <c r="N3554" s="20">
        <v>1088</v>
      </c>
      <c r="O3554" s="20" t="s">
        <v>927</v>
      </c>
      <c r="P3554" s="20" t="s">
        <v>50</v>
      </c>
      <c r="Q3554" s="28"/>
      <c r="R3554" s="21" t="s">
        <v>52</v>
      </c>
      <c r="S3554" s="21"/>
      <c r="T3554" s="21" t="s">
        <v>53</v>
      </c>
      <c r="U3554" s="21" t="s">
        <v>263</v>
      </c>
      <c r="V3554" s="46">
        <v>1</v>
      </c>
      <c r="W3554" s="26">
        <f t="shared" si="2539"/>
        <v>1</v>
      </c>
      <c r="X3554" s="26">
        <f t="shared" si="2548"/>
        <v>1</v>
      </c>
      <c r="Y3554" s="21">
        <v>10</v>
      </c>
      <c r="Z3554" s="22">
        <f t="shared" si="2551"/>
        <v>1088</v>
      </c>
      <c r="AA3554" s="20" t="s">
        <v>4607</v>
      </c>
      <c r="AB3554" s="22"/>
      <c r="AC3554" s="22">
        <v>1</v>
      </c>
      <c r="AD3554" s="22"/>
      <c r="AE3554" s="22">
        <f t="shared" si="2575"/>
        <v>1088</v>
      </c>
      <c r="AF3554" s="22">
        <f t="shared" si="2541"/>
        <v>1088</v>
      </c>
      <c r="AG3554" s="20">
        <f t="shared" si="2574"/>
        <v>1088</v>
      </c>
      <c r="AH3554" s="20" t="str">
        <f>VLOOKUP(U3554,[1]提成计算!B:I,8,FALSE)</f>
        <v xml:space="preserve"> </v>
      </c>
      <c r="AI3554" s="20"/>
      <c r="AJ3554" s="22"/>
      <c r="AK3554" s="22"/>
      <c r="AM3554" s="22"/>
      <c r="AN3554" s="22"/>
      <c r="AO3554" s="22" t="s">
        <v>4605</v>
      </c>
      <c r="AP3554" s="22" t="s">
        <v>1301</v>
      </c>
      <c r="AS3554" s="20"/>
      <c r="AT3554" s="20"/>
      <c r="AU3554" s="20"/>
    </row>
    <row r="3555" spans="1:47" x14ac:dyDescent="0.15">
      <c r="A3555" s="21" t="s">
        <v>1273</v>
      </c>
      <c r="B3555" s="20" t="s">
        <v>918</v>
      </c>
      <c r="C3555" s="20" t="s">
        <v>1099</v>
      </c>
      <c r="D3555" s="20" t="s">
        <v>1121</v>
      </c>
      <c r="E3555" s="20" t="s">
        <v>1412</v>
      </c>
      <c r="F3555" s="20" t="s">
        <v>1250</v>
      </c>
      <c r="G3555" s="20" t="s">
        <v>4736</v>
      </c>
      <c r="H3555" s="20"/>
      <c r="I3555" s="20">
        <v>13712930939</v>
      </c>
      <c r="J3555" s="20" t="s">
        <v>1268</v>
      </c>
      <c r="K3555" s="20" t="s">
        <v>4737</v>
      </c>
      <c r="L3555" s="20" t="s">
        <v>1358</v>
      </c>
      <c r="M3555" s="20">
        <v>1088</v>
      </c>
      <c r="N3555" s="20">
        <v>1088</v>
      </c>
      <c r="O3555" s="20" t="s">
        <v>927</v>
      </c>
      <c r="P3555" s="20" t="s">
        <v>50</v>
      </c>
      <c r="Q3555" s="28"/>
      <c r="R3555" s="21" t="s">
        <v>91</v>
      </c>
      <c r="S3555" s="21"/>
      <c r="T3555" s="21" t="s">
        <v>53</v>
      </c>
      <c r="U3555" s="21" t="s">
        <v>4738</v>
      </c>
      <c r="V3555" s="46">
        <v>1</v>
      </c>
      <c r="W3555" s="26">
        <f t="shared" si="2539"/>
        <v>1</v>
      </c>
      <c r="X3555" s="26">
        <f t="shared" si="2548"/>
        <v>1</v>
      </c>
      <c r="Y3555" s="21">
        <v>10</v>
      </c>
      <c r="Z3555" s="22">
        <f t="shared" si="2551"/>
        <v>1088</v>
      </c>
      <c r="AA3555" s="20" t="s">
        <v>4607</v>
      </c>
      <c r="AB3555" s="22"/>
      <c r="AC3555" s="22">
        <v>1</v>
      </c>
      <c r="AD3555" s="22"/>
      <c r="AE3555" s="22">
        <f t="shared" si="2575"/>
        <v>1088</v>
      </c>
      <c r="AF3555" s="22">
        <f t="shared" si="2541"/>
        <v>1088</v>
      </c>
      <c r="AG3555" s="20">
        <f t="shared" si="2574"/>
        <v>1088</v>
      </c>
      <c r="AH3555" s="20" t="str">
        <f>VLOOKUP(U3555,[1]提成计算!B:I,8,FALSE)</f>
        <v>否</v>
      </c>
      <c r="AI3555" s="20"/>
      <c r="AJ3555" s="22"/>
      <c r="AK3555" s="22"/>
      <c r="AM3555" s="22"/>
      <c r="AN3555" s="22"/>
      <c r="AO3555" s="22" t="s">
        <v>4605</v>
      </c>
      <c r="AP3555" s="22" t="s">
        <v>1301</v>
      </c>
      <c r="AS3555" s="20"/>
      <c r="AT3555" s="20"/>
      <c r="AU3555" s="20"/>
    </row>
    <row r="3556" spans="1:47" x14ac:dyDescent="0.15">
      <c r="A3556" s="21" t="s">
        <v>1273</v>
      </c>
      <c r="B3556" s="20" t="s">
        <v>918</v>
      </c>
      <c r="C3556" s="20" t="s">
        <v>1099</v>
      </c>
      <c r="D3556" s="20" t="s">
        <v>1121</v>
      </c>
      <c r="E3556" s="20" t="s">
        <v>4739</v>
      </c>
      <c r="F3556" s="20" t="s">
        <v>1250</v>
      </c>
      <c r="G3556" s="20" t="s">
        <v>4740</v>
      </c>
      <c r="H3556" s="20"/>
      <c r="I3556" s="20">
        <v>18028259518</v>
      </c>
      <c r="J3556" s="20" t="s">
        <v>1268</v>
      </c>
      <c r="K3556" s="20" t="s">
        <v>321</v>
      </c>
      <c r="L3556" s="20" t="s">
        <v>1358</v>
      </c>
      <c r="M3556" s="20">
        <v>1088</v>
      </c>
      <c r="N3556" s="20">
        <v>1088</v>
      </c>
      <c r="O3556" s="20" t="s">
        <v>927</v>
      </c>
      <c r="P3556" s="20" t="s">
        <v>50</v>
      </c>
      <c r="Q3556" s="28"/>
      <c r="R3556" s="21" t="s">
        <v>91</v>
      </c>
      <c r="S3556" s="21"/>
      <c r="T3556" s="21" t="s">
        <v>53</v>
      </c>
      <c r="U3556" s="21" t="s">
        <v>322</v>
      </c>
      <c r="V3556" s="46">
        <v>1</v>
      </c>
      <c r="W3556" s="26">
        <f t="shared" si="2539"/>
        <v>1</v>
      </c>
      <c r="X3556" s="26">
        <f t="shared" si="2548"/>
        <v>1</v>
      </c>
      <c r="Y3556" s="21">
        <v>10</v>
      </c>
      <c r="Z3556" s="22">
        <f t="shared" si="2551"/>
        <v>1088</v>
      </c>
      <c r="AA3556" s="20" t="s">
        <v>4607</v>
      </c>
      <c r="AB3556" s="22"/>
      <c r="AC3556" s="22">
        <v>1</v>
      </c>
      <c r="AD3556" s="22"/>
      <c r="AE3556" s="22">
        <f t="shared" si="2575"/>
        <v>1088</v>
      </c>
      <c r="AF3556" s="22">
        <f t="shared" si="2541"/>
        <v>1088</v>
      </c>
      <c r="AG3556" s="20">
        <f t="shared" si="2574"/>
        <v>1088</v>
      </c>
      <c r="AH3556" s="20" t="str">
        <f>VLOOKUP(U3556,[1]提成计算!B:I,8,FALSE)</f>
        <v xml:space="preserve"> </v>
      </c>
      <c r="AI3556" s="20"/>
      <c r="AJ3556" s="22"/>
      <c r="AK3556" s="22"/>
      <c r="AM3556" s="22"/>
      <c r="AN3556" s="22"/>
      <c r="AO3556" s="22" t="s">
        <v>4605</v>
      </c>
      <c r="AP3556" s="22" t="s">
        <v>1301</v>
      </c>
      <c r="AS3556" s="20"/>
      <c r="AT3556" s="20"/>
      <c r="AU3556" s="20"/>
    </row>
    <row r="3557" spans="1:47" x14ac:dyDescent="0.15">
      <c r="A3557" s="21" t="s">
        <v>1273</v>
      </c>
      <c r="B3557" s="20" t="s">
        <v>918</v>
      </c>
      <c r="C3557" s="20" t="s">
        <v>1099</v>
      </c>
      <c r="D3557" s="20" t="s">
        <v>1136</v>
      </c>
      <c r="E3557" s="20" t="s">
        <v>1144</v>
      </c>
      <c r="F3557" s="20" t="s">
        <v>1250</v>
      </c>
      <c r="G3557" s="20" t="s">
        <v>4741</v>
      </c>
      <c r="H3557" s="20"/>
      <c r="I3557" s="20">
        <v>13724519529</v>
      </c>
      <c r="J3557" s="20" t="s">
        <v>1268</v>
      </c>
      <c r="K3557" s="20" t="s">
        <v>1146</v>
      </c>
      <c r="L3557" s="20" t="s">
        <v>1358</v>
      </c>
      <c r="M3557" s="20">
        <v>1088</v>
      </c>
      <c r="N3557" s="20">
        <v>1088</v>
      </c>
      <c r="O3557" s="20" t="s">
        <v>927</v>
      </c>
      <c r="P3557" s="20" t="s">
        <v>50</v>
      </c>
      <c r="Q3557" s="28"/>
      <c r="R3557" s="21" t="s">
        <v>109</v>
      </c>
      <c r="S3557" s="21"/>
      <c r="T3557" s="21" t="s">
        <v>53</v>
      </c>
      <c r="U3557" s="21" t="s">
        <v>613</v>
      </c>
      <c r="V3557" s="46">
        <v>1</v>
      </c>
      <c r="W3557" s="26">
        <f t="shared" si="2539"/>
        <v>1</v>
      </c>
      <c r="X3557" s="26">
        <f t="shared" si="2548"/>
        <v>1</v>
      </c>
      <c r="Y3557" s="21">
        <v>10</v>
      </c>
      <c r="Z3557" s="22">
        <f t="shared" si="2551"/>
        <v>1088</v>
      </c>
      <c r="AA3557" s="20" t="s">
        <v>4607</v>
      </c>
      <c r="AB3557" s="22"/>
      <c r="AC3557" s="22">
        <v>1</v>
      </c>
      <c r="AD3557" s="22"/>
      <c r="AE3557" s="22">
        <f t="shared" si="2575"/>
        <v>1088</v>
      </c>
      <c r="AF3557" s="22">
        <f t="shared" si="2541"/>
        <v>1088</v>
      </c>
      <c r="AG3557" s="20">
        <f t="shared" si="2574"/>
        <v>1088</v>
      </c>
      <c r="AH3557" s="20" t="str">
        <f>VLOOKUP(U3557,[1]提成计算!B:I,8,FALSE)</f>
        <v xml:space="preserve"> </v>
      </c>
      <c r="AI3557" s="20"/>
      <c r="AJ3557" s="22"/>
      <c r="AK3557" s="22"/>
      <c r="AM3557" s="22"/>
      <c r="AN3557" s="22"/>
      <c r="AO3557" s="22" t="s">
        <v>4605</v>
      </c>
      <c r="AP3557" s="22" t="s">
        <v>1301</v>
      </c>
      <c r="AS3557" s="20"/>
      <c r="AT3557" s="20"/>
      <c r="AU3557" s="20"/>
    </row>
    <row r="3558" spans="1:47" x14ac:dyDescent="0.15">
      <c r="A3558" s="21" t="s">
        <v>1273</v>
      </c>
      <c r="B3558" s="20" t="s">
        <v>918</v>
      </c>
      <c r="C3558" s="20" t="s">
        <v>1099</v>
      </c>
      <c r="D3558" s="20" t="s">
        <v>1136</v>
      </c>
      <c r="E3558" s="20" t="s">
        <v>4742</v>
      </c>
      <c r="F3558" s="20" t="s">
        <v>1250</v>
      </c>
      <c r="G3558" s="20" t="s">
        <v>4743</v>
      </c>
      <c r="H3558" s="20"/>
      <c r="I3558" s="20">
        <v>13238317206</v>
      </c>
      <c r="J3558" s="20" t="s">
        <v>1268</v>
      </c>
      <c r="K3558" s="20" t="s">
        <v>1146</v>
      </c>
      <c r="L3558" s="20" t="s">
        <v>1896</v>
      </c>
      <c r="M3558" s="20">
        <v>1298</v>
      </c>
      <c r="N3558" s="20">
        <v>1298</v>
      </c>
      <c r="O3558" s="20" t="s">
        <v>927</v>
      </c>
      <c r="P3558" s="20" t="s">
        <v>50</v>
      </c>
      <c r="Q3558" s="28"/>
      <c r="R3558" s="21" t="s">
        <v>109</v>
      </c>
      <c r="S3558" s="21"/>
      <c r="T3558" s="21" t="s">
        <v>53</v>
      </c>
      <c r="U3558" s="21" t="s">
        <v>613</v>
      </c>
      <c r="V3558" s="46">
        <v>1</v>
      </c>
      <c r="W3558" s="26">
        <f t="shared" si="2539"/>
        <v>1</v>
      </c>
      <c r="X3558" s="26">
        <f t="shared" si="2548"/>
        <v>1</v>
      </c>
      <c r="Y3558" s="21">
        <v>6</v>
      </c>
      <c r="Z3558" s="22">
        <f t="shared" si="2551"/>
        <v>1298</v>
      </c>
      <c r="AA3558" s="20" t="s">
        <v>4607</v>
      </c>
      <c r="AB3558" s="22">
        <v>1</v>
      </c>
      <c r="AC3558" s="22"/>
      <c r="AD3558" s="22">
        <f>N3558</f>
        <v>1298</v>
      </c>
      <c r="AE3558" s="22"/>
      <c r="AF3558" s="22">
        <f t="shared" si="2541"/>
        <v>1298</v>
      </c>
      <c r="AG3558" s="20">
        <f t="shared" si="2574"/>
        <v>1298</v>
      </c>
      <c r="AH3558" s="20" t="str">
        <f>VLOOKUP(U3558,[1]提成计算!B:I,8,FALSE)</f>
        <v xml:space="preserve"> </v>
      </c>
      <c r="AI3558" s="20"/>
      <c r="AJ3558" s="22"/>
      <c r="AK3558" s="22"/>
      <c r="AM3558" s="22"/>
      <c r="AN3558" s="22"/>
      <c r="AO3558" s="22" t="s">
        <v>4605</v>
      </c>
      <c r="AP3558" s="22" t="s">
        <v>1301</v>
      </c>
      <c r="AS3558" s="20"/>
      <c r="AT3558" s="20"/>
      <c r="AU3558" s="20"/>
    </row>
    <row r="3559" spans="1:47" x14ac:dyDescent="0.15">
      <c r="A3559" s="21" t="s">
        <v>1273</v>
      </c>
      <c r="B3559" s="20" t="s">
        <v>918</v>
      </c>
      <c r="C3559" s="20" t="s">
        <v>1099</v>
      </c>
      <c r="D3559" s="20" t="s">
        <v>1136</v>
      </c>
      <c r="E3559" s="20" t="s">
        <v>1318</v>
      </c>
      <c r="F3559" s="20" t="s">
        <v>1250</v>
      </c>
      <c r="G3559" s="20" t="s">
        <v>4744</v>
      </c>
      <c r="H3559" s="20"/>
      <c r="I3559" s="20">
        <v>13215241061</v>
      </c>
      <c r="J3559" s="20" t="s">
        <v>1268</v>
      </c>
      <c r="K3559" s="20" t="s">
        <v>304</v>
      </c>
      <c r="L3559" s="20" t="s">
        <v>1358</v>
      </c>
      <c r="M3559" s="20">
        <v>1088</v>
      </c>
      <c r="N3559" s="20">
        <v>1088</v>
      </c>
      <c r="O3559" s="20" t="s">
        <v>927</v>
      </c>
      <c r="P3559" s="20" t="s">
        <v>50</v>
      </c>
      <c r="Q3559" s="28"/>
      <c r="R3559" s="21" t="s">
        <v>109</v>
      </c>
      <c r="S3559" s="21"/>
      <c r="T3559" s="21" t="s">
        <v>53</v>
      </c>
      <c r="U3559" s="21" t="s">
        <v>305</v>
      </c>
      <c r="V3559" s="46">
        <v>1</v>
      </c>
      <c r="W3559" s="26">
        <f t="shared" si="2539"/>
        <v>1</v>
      </c>
      <c r="X3559" s="26">
        <f t="shared" si="2548"/>
        <v>1</v>
      </c>
      <c r="Y3559" s="21">
        <v>10</v>
      </c>
      <c r="Z3559" s="22">
        <f t="shared" si="2551"/>
        <v>1088</v>
      </c>
      <c r="AA3559" s="20" t="s">
        <v>4607</v>
      </c>
      <c r="AB3559" s="22"/>
      <c r="AC3559" s="22">
        <v>1</v>
      </c>
      <c r="AD3559" s="22"/>
      <c r="AE3559" s="22">
        <f>N3559</f>
        <v>1088</v>
      </c>
      <c r="AF3559" s="22">
        <f t="shared" si="2541"/>
        <v>1088</v>
      </c>
      <c r="AG3559" s="20">
        <f t="shared" si="2574"/>
        <v>1088</v>
      </c>
      <c r="AH3559" s="20" t="str">
        <f>VLOOKUP(U3559,[1]提成计算!B:I,8,FALSE)</f>
        <v xml:space="preserve"> </v>
      </c>
      <c r="AI3559" s="20"/>
      <c r="AJ3559" s="22"/>
      <c r="AK3559" s="22"/>
      <c r="AM3559" s="22"/>
      <c r="AN3559" s="22"/>
      <c r="AO3559" s="22" t="s">
        <v>2216</v>
      </c>
      <c r="AP3559" s="22" t="s">
        <v>1301</v>
      </c>
      <c r="AS3559" s="20"/>
      <c r="AT3559" s="20"/>
      <c r="AU3559" s="20"/>
    </row>
    <row r="3560" spans="1:47" x14ac:dyDescent="0.15">
      <c r="A3560" s="21" t="s">
        <v>1273</v>
      </c>
      <c r="B3560" s="20" t="s">
        <v>918</v>
      </c>
      <c r="C3560" s="20" t="s">
        <v>1099</v>
      </c>
      <c r="D3560" s="20" t="s">
        <v>1121</v>
      </c>
      <c r="E3560" s="20" t="s">
        <v>1284</v>
      </c>
      <c r="F3560" s="20" t="s">
        <v>1250</v>
      </c>
      <c r="G3560" s="20" t="s">
        <v>4745</v>
      </c>
      <c r="H3560" s="20"/>
      <c r="I3560" s="20">
        <v>13412778685</v>
      </c>
      <c r="J3560" s="20" t="s">
        <v>924</v>
      </c>
      <c r="K3560" s="20" t="s">
        <v>4746</v>
      </c>
      <c r="L3560" s="20" t="s">
        <v>1918</v>
      </c>
      <c r="M3560" s="20">
        <v>680</v>
      </c>
      <c r="N3560" s="20">
        <v>680</v>
      </c>
      <c r="O3560" s="20" t="s">
        <v>927</v>
      </c>
      <c r="P3560" s="20" t="s">
        <v>50</v>
      </c>
      <c r="Q3560" s="28"/>
      <c r="R3560" s="21" t="s">
        <v>91</v>
      </c>
      <c r="S3560" s="25" t="s">
        <v>1410</v>
      </c>
      <c r="T3560" s="21" t="s">
        <v>53</v>
      </c>
      <c r="U3560" s="21" t="s">
        <v>4747</v>
      </c>
      <c r="V3560" s="46">
        <v>1</v>
      </c>
      <c r="W3560" s="26">
        <f t="shared" si="2539"/>
        <v>1</v>
      </c>
      <c r="Y3560" s="21">
        <v>4</v>
      </c>
      <c r="Z3560" s="22">
        <f t="shared" si="2551"/>
        <v>680</v>
      </c>
      <c r="AA3560" s="20" t="s">
        <v>2218</v>
      </c>
      <c r="AB3560" s="22">
        <v>1</v>
      </c>
      <c r="AC3560" s="22"/>
      <c r="AD3560" s="22">
        <f t="shared" ref="AD3560:AD3561" si="2576">N3560</f>
        <v>680</v>
      </c>
      <c r="AE3560" s="22"/>
      <c r="AF3560" s="22">
        <f t="shared" si="2541"/>
        <v>680</v>
      </c>
      <c r="AG3560" s="20"/>
      <c r="AH3560" s="22"/>
      <c r="AI3560" s="22"/>
      <c r="AJ3560" s="22">
        <f t="shared" ref="AJ3560:AJ3561" si="2577">N3560</f>
        <v>680</v>
      </c>
      <c r="AK3560" s="22">
        <f>IF(O3560="(传统)XDSL",VLOOKUP(S3560,[2]直销续费率明细!C:I,7,FALSE)*1,IF(O3560="GPON+XDSL",VLOOKUP(S3560,[2]直销续费率明细!C:I,7,FALSE)*1,VLOOKUP(S3560,[2]直销续费率明细!C:I,5,FALSE)*1))</f>
        <v>-40</v>
      </c>
      <c r="AL3560" s="22" t="s">
        <v>1309</v>
      </c>
      <c r="AM3560" s="22"/>
      <c r="AN3560" s="22"/>
      <c r="AO3560" s="22" t="s">
        <v>4605</v>
      </c>
      <c r="AP3560" s="22" t="s">
        <v>4629</v>
      </c>
      <c r="AS3560" s="20">
        <f>IF(Y3560&gt;=10,VLOOKUP(U3560,[2]提成计算!B:T,19,FALSE),VLOOKUP(U3560,[2]提成计算!B:T,18,FALSE))</f>
        <v>0.06</v>
      </c>
      <c r="AT3560" s="20">
        <f t="shared" ref="AT3560:AT3561" si="2578">IF(AD3560*AS3560&gt;0,AD3560*AS3560,AE3560*AS3560)</f>
        <v>40.799999999999997</v>
      </c>
      <c r="AU3560" s="20">
        <f t="shared" ref="AU3560:AU3561" si="2579">IF(AND(AK3560&lt;0,AK3560+AT3560&lt;0),-AT3560,AK3560)</f>
        <v>-40</v>
      </c>
    </row>
    <row r="3561" spans="1:47" x14ac:dyDescent="0.15">
      <c r="A3561" s="21" t="s">
        <v>1273</v>
      </c>
      <c r="B3561" s="20" t="s">
        <v>918</v>
      </c>
      <c r="C3561" s="20" t="s">
        <v>1099</v>
      </c>
      <c r="D3561" s="20" t="s">
        <v>1121</v>
      </c>
      <c r="E3561" s="20" t="s">
        <v>1412</v>
      </c>
      <c r="F3561" s="20" t="s">
        <v>1250</v>
      </c>
      <c r="G3561" s="20" t="s">
        <v>4748</v>
      </c>
      <c r="H3561" s="20"/>
      <c r="I3561" s="20">
        <v>13711825600</v>
      </c>
      <c r="J3561" s="20" t="s">
        <v>924</v>
      </c>
      <c r="K3561" s="20" t="s">
        <v>4746</v>
      </c>
      <c r="L3561" s="20" t="s">
        <v>1918</v>
      </c>
      <c r="M3561" s="20">
        <v>680</v>
      </c>
      <c r="N3561" s="20">
        <v>680</v>
      </c>
      <c r="O3561" s="20" t="s">
        <v>927</v>
      </c>
      <c r="P3561" s="20" t="s">
        <v>50</v>
      </c>
      <c r="Q3561" s="28"/>
      <c r="R3561" s="21" t="s">
        <v>91</v>
      </c>
      <c r="S3561" s="25" t="s">
        <v>1414</v>
      </c>
      <c r="T3561" s="21" t="s">
        <v>53</v>
      </c>
      <c r="U3561" s="21" t="s">
        <v>4747</v>
      </c>
      <c r="V3561" s="46">
        <v>1</v>
      </c>
      <c r="W3561" s="26">
        <f t="shared" si="2539"/>
        <v>1</v>
      </c>
      <c r="Y3561" s="21">
        <v>4</v>
      </c>
      <c r="Z3561" s="22">
        <f t="shared" si="2551"/>
        <v>680</v>
      </c>
      <c r="AA3561" s="20" t="s">
        <v>4607</v>
      </c>
      <c r="AB3561" s="22">
        <v>1</v>
      </c>
      <c r="AC3561" s="22"/>
      <c r="AD3561" s="22">
        <f t="shared" si="2576"/>
        <v>680</v>
      </c>
      <c r="AE3561" s="22"/>
      <c r="AF3561" s="22">
        <f t="shared" si="2541"/>
        <v>680</v>
      </c>
      <c r="AG3561" s="20"/>
      <c r="AH3561" s="22"/>
      <c r="AI3561" s="22"/>
      <c r="AJ3561" s="22">
        <f t="shared" si="2577"/>
        <v>680</v>
      </c>
      <c r="AK3561" s="22">
        <f>IF(O3561="(传统)XDSL",VLOOKUP(S3561,[2]直销续费率明细!C:I,7,FALSE)*1,IF(O3561="GPON+XDSL",VLOOKUP(S3561,[2]直销续费率明细!C:I,7,FALSE)*1,VLOOKUP(S3561,[2]直销续费率明细!C:I,5,FALSE)*1))</f>
        <v>-40</v>
      </c>
      <c r="AL3561" s="22" t="s">
        <v>1300</v>
      </c>
      <c r="AM3561" s="22"/>
      <c r="AN3561" s="22"/>
      <c r="AO3561" s="22" t="s">
        <v>4605</v>
      </c>
      <c r="AP3561" s="22" t="s">
        <v>4629</v>
      </c>
      <c r="AS3561" s="20">
        <f>IF(Y3561&gt;=10,VLOOKUP(U3561,[2]提成计算!B:T,19,FALSE),VLOOKUP(U3561,[2]提成计算!B:T,18,FALSE))</f>
        <v>0.06</v>
      </c>
      <c r="AT3561" s="20">
        <f t="shared" si="2578"/>
        <v>40.799999999999997</v>
      </c>
      <c r="AU3561" s="20">
        <f t="shared" si="2579"/>
        <v>-40</v>
      </c>
    </row>
    <row r="3562" spans="1:47" x14ac:dyDescent="0.15">
      <c r="A3562" s="21" t="s">
        <v>1273</v>
      </c>
      <c r="B3562" s="20" t="s">
        <v>918</v>
      </c>
      <c r="C3562" s="20" t="s">
        <v>1099</v>
      </c>
      <c r="D3562" s="20" t="s">
        <v>1136</v>
      </c>
      <c r="E3562" s="20" t="s">
        <v>1144</v>
      </c>
      <c r="F3562" s="20" t="s">
        <v>1250</v>
      </c>
      <c r="G3562" s="20" t="s">
        <v>4749</v>
      </c>
      <c r="H3562" s="20"/>
      <c r="I3562" s="20">
        <v>15220312078</v>
      </c>
      <c r="J3562" s="20" t="s">
        <v>1268</v>
      </c>
      <c r="K3562" s="20" t="s">
        <v>1146</v>
      </c>
      <c r="L3562" s="20" t="s">
        <v>1566</v>
      </c>
      <c r="M3562" s="20">
        <v>1088</v>
      </c>
      <c r="N3562" s="20">
        <v>1088</v>
      </c>
      <c r="O3562" s="20" t="s">
        <v>927</v>
      </c>
      <c r="P3562" s="20" t="s">
        <v>50</v>
      </c>
      <c r="Q3562" s="28"/>
      <c r="R3562" s="21" t="s">
        <v>109</v>
      </c>
      <c r="S3562" s="21"/>
      <c r="T3562" s="21" t="s">
        <v>53</v>
      </c>
      <c r="U3562" s="21" t="s">
        <v>613</v>
      </c>
      <c r="V3562" s="46">
        <v>1</v>
      </c>
      <c r="W3562" s="26">
        <f t="shared" si="2539"/>
        <v>1</v>
      </c>
      <c r="X3562" s="26">
        <f t="shared" si="2548"/>
        <v>1</v>
      </c>
      <c r="Y3562" s="21">
        <v>12</v>
      </c>
      <c r="Z3562" s="22">
        <f t="shared" si="2551"/>
        <v>1088</v>
      </c>
      <c r="AA3562" s="20" t="s">
        <v>4607</v>
      </c>
      <c r="AB3562" s="22"/>
      <c r="AC3562" s="22">
        <v>1</v>
      </c>
      <c r="AD3562" s="22"/>
      <c r="AE3562" s="22">
        <f>N3562</f>
        <v>1088</v>
      </c>
      <c r="AF3562" s="22">
        <f t="shared" si="2541"/>
        <v>1088</v>
      </c>
      <c r="AG3562" s="20">
        <f>N3562</f>
        <v>1088</v>
      </c>
      <c r="AH3562" s="20" t="str">
        <f>VLOOKUP(U3562,[1]提成计算!B:I,8,FALSE)</f>
        <v xml:space="preserve"> </v>
      </c>
      <c r="AI3562" s="20"/>
      <c r="AJ3562" s="22"/>
      <c r="AK3562" s="22"/>
      <c r="AM3562" s="22"/>
      <c r="AN3562" s="22"/>
      <c r="AO3562" s="22" t="s">
        <v>4605</v>
      </c>
      <c r="AP3562" s="22" t="s">
        <v>1301</v>
      </c>
      <c r="AS3562" s="20"/>
      <c r="AT3562" s="20"/>
      <c r="AU3562" s="20"/>
    </row>
    <row r="3563" spans="1:47" x14ac:dyDescent="0.15">
      <c r="A3563" s="21" t="s">
        <v>1273</v>
      </c>
      <c r="B3563" s="20" t="s">
        <v>918</v>
      </c>
      <c r="C3563" s="20" t="s">
        <v>1099</v>
      </c>
      <c r="D3563" s="20" t="s">
        <v>1121</v>
      </c>
      <c r="E3563" s="20" t="s">
        <v>1171</v>
      </c>
      <c r="F3563" s="20" t="s">
        <v>1250</v>
      </c>
      <c r="G3563" s="20" t="s">
        <v>4750</v>
      </c>
      <c r="H3563" s="20"/>
      <c r="I3563" s="20">
        <v>13694950075</v>
      </c>
      <c r="J3563" s="20" t="s">
        <v>924</v>
      </c>
      <c r="K3563" s="20" t="s">
        <v>4729</v>
      </c>
      <c r="L3563" s="20" t="s">
        <v>1918</v>
      </c>
      <c r="M3563" s="20">
        <v>680</v>
      </c>
      <c r="N3563" s="20">
        <v>680</v>
      </c>
      <c r="O3563" s="20" t="s">
        <v>927</v>
      </c>
      <c r="P3563" s="20" t="s">
        <v>50</v>
      </c>
      <c r="Q3563" s="28"/>
      <c r="R3563" s="21" t="s">
        <v>91</v>
      </c>
      <c r="S3563" s="25" t="s">
        <v>1550</v>
      </c>
      <c r="T3563" s="21" t="s">
        <v>53</v>
      </c>
      <c r="U3563" s="21" t="s">
        <v>1174</v>
      </c>
      <c r="V3563" s="46">
        <v>1</v>
      </c>
      <c r="W3563" s="26">
        <f t="shared" si="2539"/>
        <v>1</v>
      </c>
      <c r="Y3563" s="21">
        <v>4</v>
      </c>
      <c r="Z3563" s="22">
        <f t="shared" si="2551"/>
        <v>680</v>
      </c>
      <c r="AA3563" s="20" t="s">
        <v>4607</v>
      </c>
      <c r="AB3563" s="22">
        <v>1</v>
      </c>
      <c r="AC3563" s="22"/>
      <c r="AD3563" s="22">
        <f>N3563</f>
        <v>680</v>
      </c>
      <c r="AE3563" s="22"/>
      <c r="AF3563" s="22">
        <f t="shared" si="2541"/>
        <v>680</v>
      </c>
      <c r="AG3563" s="20"/>
      <c r="AH3563" s="22"/>
      <c r="AI3563" s="22"/>
      <c r="AJ3563" s="22">
        <f>N3563</f>
        <v>680</v>
      </c>
      <c r="AK3563" s="22">
        <f>IF(O3563="(传统)XDSL",VLOOKUP(S3563,[2]直销续费率明细!C:I,7,FALSE)*1,IF(O3563="GPON+XDSL",VLOOKUP(S3563,[2]直销续费率明细!C:I,7,FALSE)*1,VLOOKUP(S3563,[2]直销续费率明细!C:I,5,FALSE)*1))</f>
        <v>25</v>
      </c>
      <c r="AL3563" s="22" t="s">
        <v>1309</v>
      </c>
      <c r="AM3563" s="22"/>
      <c r="AN3563" s="22"/>
      <c r="AO3563" s="22" t="s">
        <v>4605</v>
      </c>
      <c r="AP3563" s="22" t="s">
        <v>4629</v>
      </c>
      <c r="AS3563" s="20">
        <f>IF(Y3563&gt;=10,VLOOKUP(U3563,[2]提成计算!B:T,19,FALSE),VLOOKUP(U3563,[2]提成计算!B:T,18,FALSE))</f>
        <v>7.0000000000000007E-2</v>
      </c>
      <c r="AT3563" s="20">
        <f t="shared" ref="AT3563" si="2580">IF(AD3563*AS3563&gt;0,AD3563*AS3563,AE3563*AS3563)</f>
        <v>47.6</v>
      </c>
      <c r="AU3563" s="20">
        <f t="shared" ref="AU3563" si="2581">IF(AND(AK3563&lt;0,AK3563+AT3563&lt;0),-AT3563,AK3563)</f>
        <v>25</v>
      </c>
    </row>
    <row r="3564" spans="1:47" x14ac:dyDescent="0.15">
      <c r="A3564" s="21" t="s">
        <v>1273</v>
      </c>
      <c r="B3564" s="20" t="s">
        <v>918</v>
      </c>
      <c r="C3564" s="20" t="s">
        <v>1099</v>
      </c>
      <c r="D3564" s="20" t="s">
        <v>1121</v>
      </c>
      <c r="E3564" s="20" t="s">
        <v>1171</v>
      </c>
      <c r="F3564" s="20" t="s">
        <v>1250</v>
      </c>
      <c r="G3564" s="20" t="s">
        <v>4751</v>
      </c>
      <c r="H3564" s="20"/>
      <c r="I3564" s="20">
        <v>13532594063</v>
      </c>
      <c r="J3564" s="20" t="s">
        <v>1268</v>
      </c>
      <c r="K3564" s="20" t="s">
        <v>1173</v>
      </c>
      <c r="L3564" s="20" t="s">
        <v>1358</v>
      </c>
      <c r="M3564" s="20">
        <v>1088</v>
      </c>
      <c r="N3564" s="20">
        <v>1088</v>
      </c>
      <c r="O3564" s="20" t="s">
        <v>927</v>
      </c>
      <c r="P3564" s="20" t="s">
        <v>50</v>
      </c>
      <c r="Q3564" s="28"/>
      <c r="R3564" s="21" t="s">
        <v>91</v>
      </c>
      <c r="S3564" s="21"/>
      <c r="T3564" s="21" t="s">
        <v>53</v>
      </c>
      <c r="U3564" s="21" t="s">
        <v>1174</v>
      </c>
      <c r="V3564" s="46">
        <v>1</v>
      </c>
      <c r="W3564" s="26">
        <f t="shared" si="2539"/>
        <v>1</v>
      </c>
      <c r="X3564" s="26">
        <f t="shared" si="2548"/>
        <v>1</v>
      </c>
      <c r="Y3564" s="21">
        <v>10</v>
      </c>
      <c r="Z3564" s="22">
        <f t="shared" si="2551"/>
        <v>1088</v>
      </c>
      <c r="AA3564" s="20" t="s">
        <v>4607</v>
      </c>
      <c r="AB3564" s="22"/>
      <c r="AC3564" s="22">
        <v>1</v>
      </c>
      <c r="AD3564" s="22"/>
      <c r="AE3564" s="22">
        <f>N3564</f>
        <v>1088</v>
      </c>
      <c r="AF3564" s="22">
        <f t="shared" si="2541"/>
        <v>1088</v>
      </c>
      <c r="AG3564" s="20">
        <f t="shared" ref="AG3564:AG3565" si="2582">N3564</f>
        <v>1088</v>
      </c>
      <c r="AH3564" s="20" t="str">
        <f>VLOOKUP(U3564,[1]提成计算!B:I,8,FALSE)</f>
        <v xml:space="preserve"> </v>
      </c>
      <c r="AI3564" s="20"/>
      <c r="AJ3564" s="22"/>
      <c r="AK3564" s="22"/>
      <c r="AM3564" s="22"/>
      <c r="AN3564" s="22"/>
      <c r="AO3564" s="22" t="s">
        <v>4605</v>
      </c>
      <c r="AP3564" s="22" t="s">
        <v>1301</v>
      </c>
      <c r="AS3564" s="20"/>
      <c r="AT3564" s="20"/>
      <c r="AU3564" s="20"/>
    </row>
    <row r="3565" spans="1:47" x14ac:dyDescent="0.15">
      <c r="A3565" s="21" t="s">
        <v>1273</v>
      </c>
      <c r="B3565" s="20" t="s">
        <v>918</v>
      </c>
      <c r="C3565" s="20" t="s">
        <v>1099</v>
      </c>
      <c r="D3565" s="20" t="s">
        <v>1136</v>
      </c>
      <c r="E3565" s="20" t="s">
        <v>1447</v>
      </c>
      <c r="F3565" s="20" t="s">
        <v>1250</v>
      </c>
      <c r="G3565" s="20" t="s">
        <v>4752</v>
      </c>
      <c r="H3565" s="20"/>
      <c r="I3565" s="20">
        <v>15363078993</v>
      </c>
      <c r="J3565" s="20" t="s">
        <v>1268</v>
      </c>
      <c r="K3565" s="20" t="s">
        <v>600</v>
      </c>
      <c r="L3565" s="20" t="s">
        <v>2131</v>
      </c>
      <c r="M3565" s="20">
        <v>800</v>
      </c>
      <c r="N3565" s="20">
        <v>800</v>
      </c>
      <c r="O3565" s="20" t="s">
        <v>927</v>
      </c>
      <c r="P3565" s="20" t="s">
        <v>50</v>
      </c>
      <c r="Q3565" s="28"/>
      <c r="R3565" s="21" t="s">
        <v>109</v>
      </c>
      <c r="S3565" s="21"/>
      <c r="T3565" s="21" t="s">
        <v>53</v>
      </c>
      <c r="U3565" s="21" t="s">
        <v>601</v>
      </c>
      <c r="V3565" s="46">
        <v>1</v>
      </c>
      <c r="W3565" s="26">
        <f t="shared" ref="W3565:W3585" si="2583">V3565</f>
        <v>1</v>
      </c>
      <c r="X3565" s="26">
        <f t="shared" si="2548"/>
        <v>1</v>
      </c>
      <c r="Y3565" s="21">
        <v>6</v>
      </c>
      <c r="Z3565" s="22">
        <f t="shared" si="2551"/>
        <v>800</v>
      </c>
      <c r="AA3565" s="20" t="s">
        <v>4607</v>
      </c>
      <c r="AB3565" s="22">
        <v>1</v>
      </c>
      <c r="AC3565" s="22"/>
      <c r="AD3565" s="22">
        <f>N3565</f>
        <v>800</v>
      </c>
      <c r="AE3565" s="22"/>
      <c r="AF3565" s="22">
        <f t="shared" ref="AF3565:AF3585" si="2584">N3565</f>
        <v>800</v>
      </c>
      <c r="AG3565" s="20">
        <f t="shared" si="2582"/>
        <v>800</v>
      </c>
      <c r="AH3565" s="20" t="str">
        <f>VLOOKUP(U3565,[1]提成计算!B:I,8,FALSE)</f>
        <v xml:space="preserve"> </v>
      </c>
      <c r="AI3565" s="20"/>
      <c r="AJ3565" s="22"/>
      <c r="AK3565" s="22"/>
      <c r="AM3565" s="22"/>
      <c r="AN3565" s="22"/>
      <c r="AO3565" s="22" t="s">
        <v>4605</v>
      </c>
      <c r="AP3565" s="22" t="s">
        <v>1301</v>
      </c>
      <c r="AS3565" s="20"/>
      <c r="AT3565" s="20"/>
      <c r="AU3565" s="20"/>
    </row>
    <row r="3566" spans="1:47" x14ac:dyDescent="0.15">
      <c r="A3566" s="21" t="s">
        <v>1273</v>
      </c>
      <c r="B3566" s="20" t="s">
        <v>918</v>
      </c>
      <c r="C3566" s="20" t="s">
        <v>1099</v>
      </c>
      <c r="D3566" s="20" t="s">
        <v>1121</v>
      </c>
      <c r="E3566" s="20" t="s">
        <v>4689</v>
      </c>
      <c r="F3566" s="20" t="s">
        <v>1250</v>
      </c>
      <c r="G3566" s="20" t="s">
        <v>228</v>
      </c>
      <c r="H3566" s="20"/>
      <c r="I3566" s="20">
        <v>15920678809</v>
      </c>
      <c r="J3566" s="20" t="s">
        <v>924</v>
      </c>
      <c r="K3566" s="20" t="s">
        <v>4753</v>
      </c>
      <c r="L3566" s="20" t="s">
        <v>1299</v>
      </c>
      <c r="M3566" s="20">
        <v>888</v>
      </c>
      <c r="N3566" s="20">
        <v>888</v>
      </c>
      <c r="O3566" s="20" t="s">
        <v>927</v>
      </c>
      <c r="P3566" s="20" t="s">
        <v>50</v>
      </c>
      <c r="Q3566" s="28"/>
      <c r="R3566" s="21" t="s">
        <v>91</v>
      </c>
      <c r="S3566" s="25" t="s">
        <v>1414</v>
      </c>
      <c r="T3566" s="21" t="s">
        <v>53</v>
      </c>
      <c r="U3566" s="21" t="s">
        <v>4754</v>
      </c>
      <c r="V3566" s="46">
        <v>1</v>
      </c>
      <c r="W3566" s="26">
        <f t="shared" si="2583"/>
        <v>1</v>
      </c>
      <c r="Y3566" s="21">
        <v>12</v>
      </c>
      <c r="Z3566" s="22">
        <f t="shared" si="2551"/>
        <v>888</v>
      </c>
      <c r="AA3566" s="20" t="s">
        <v>4607</v>
      </c>
      <c r="AB3566" s="22"/>
      <c r="AC3566" s="22">
        <v>1</v>
      </c>
      <c r="AD3566" s="22"/>
      <c r="AE3566" s="22">
        <f>N3566</f>
        <v>888</v>
      </c>
      <c r="AF3566" s="22">
        <f t="shared" si="2584"/>
        <v>888</v>
      </c>
      <c r="AG3566" s="20"/>
      <c r="AH3566" s="22"/>
      <c r="AI3566" s="22"/>
      <c r="AJ3566" s="22">
        <f>N3566</f>
        <v>888</v>
      </c>
      <c r="AK3566" s="22"/>
      <c r="AL3566" s="22" t="s">
        <v>1871</v>
      </c>
      <c r="AM3566" s="22"/>
      <c r="AN3566" s="22"/>
      <c r="AO3566" s="22" t="s">
        <v>4605</v>
      </c>
      <c r="AP3566" s="22" t="s">
        <v>1301</v>
      </c>
      <c r="AS3566" s="20">
        <f>IF(Y3566&gt;=10,VLOOKUP(U3566,[2]提成计算!B:T,19,FALSE),VLOOKUP(U3566,[2]提成计算!B:T,18,FALSE))</f>
        <v>0.09</v>
      </c>
      <c r="AT3566" s="20">
        <f t="shared" si="2565"/>
        <v>79.92</v>
      </c>
      <c r="AU3566" s="20">
        <f t="shared" si="2568"/>
        <v>0</v>
      </c>
    </row>
    <row r="3567" spans="1:47" x14ac:dyDescent="0.15">
      <c r="A3567" s="21" t="s">
        <v>1273</v>
      </c>
      <c r="B3567" s="20" t="s">
        <v>918</v>
      </c>
      <c r="C3567" s="20" t="s">
        <v>1099</v>
      </c>
      <c r="D3567" s="20" t="s">
        <v>1100</v>
      </c>
      <c r="E3567" s="20" t="s">
        <v>1101</v>
      </c>
      <c r="F3567" s="20" t="s">
        <v>1250</v>
      </c>
      <c r="G3567" s="20" t="s">
        <v>4755</v>
      </c>
      <c r="H3567" s="20"/>
      <c r="I3567" s="20">
        <v>13431505057</v>
      </c>
      <c r="J3567" s="20" t="s">
        <v>1268</v>
      </c>
      <c r="K3567" s="20" t="s">
        <v>80</v>
      </c>
      <c r="L3567" s="20" t="s">
        <v>1896</v>
      </c>
      <c r="M3567" s="20">
        <v>1298</v>
      </c>
      <c r="N3567" s="20">
        <v>1298</v>
      </c>
      <c r="O3567" s="20" t="s">
        <v>927</v>
      </c>
      <c r="P3567" s="20" t="s">
        <v>50</v>
      </c>
      <c r="Q3567" s="28"/>
      <c r="R3567" s="21" t="s">
        <v>52</v>
      </c>
      <c r="S3567" s="21"/>
      <c r="T3567" s="21" t="s">
        <v>53</v>
      </c>
      <c r="U3567" s="21" t="s">
        <v>81</v>
      </c>
      <c r="V3567" s="46">
        <v>1</v>
      </c>
      <c r="W3567" s="26">
        <f t="shared" si="2583"/>
        <v>1</v>
      </c>
      <c r="X3567" s="26">
        <f t="shared" si="2548"/>
        <v>1</v>
      </c>
      <c r="Y3567" s="21">
        <v>6</v>
      </c>
      <c r="Z3567" s="22">
        <f t="shared" si="2551"/>
        <v>1298</v>
      </c>
      <c r="AA3567" s="20" t="s">
        <v>4607</v>
      </c>
      <c r="AB3567" s="22">
        <v>1</v>
      </c>
      <c r="AC3567" s="22"/>
      <c r="AD3567" s="22">
        <f>N3567</f>
        <v>1298</v>
      </c>
      <c r="AE3567" s="22"/>
      <c r="AF3567" s="22">
        <f t="shared" si="2584"/>
        <v>1298</v>
      </c>
      <c r="AG3567" s="20">
        <f t="shared" ref="AG3567:AG3573" si="2585">N3567</f>
        <v>1298</v>
      </c>
      <c r="AH3567" s="20" t="str">
        <f>VLOOKUP(U3567,[1]提成计算!B:I,8,FALSE)</f>
        <v xml:space="preserve"> </v>
      </c>
      <c r="AI3567" s="20"/>
      <c r="AJ3567" s="22"/>
      <c r="AK3567" s="22"/>
      <c r="AM3567" s="22"/>
      <c r="AN3567" s="22"/>
      <c r="AO3567" s="22" t="s">
        <v>2216</v>
      </c>
      <c r="AP3567" s="22" t="s">
        <v>1301</v>
      </c>
      <c r="AS3567" s="20"/>
      <c r="AT3567" s="20"/>
      <c r="AU3567" s="20"/>
    </row>
    <row r="3568" spans="1:47" x14ac:dyDescent="0.15">
      <c r="A3568" s="21" t="s">
        <v>1273</v>
      </c>
      <c r="B3568" s="20" t="s">
        <v>918</v>
      </c>
      <c r="C3568" s="20" t="s">
        <v>1099</v>
      </c>
      <c r="D3568" s="20" t="s">
        <v>1136</v>
      </c>
      <c r="E3568" s="20" t="s">
        <v>1447</v>
      </c>
      <c r="F3568" s="20" t="s">
        <v>1250</v>
      </c>
      <c r="G3568" s="20" t="s">
        <v>4756</v>
      </c>
      <c r="H3568" s="20"/>
      <c r="I3568" s="20">
        <v>13662934019</v>
      </c>
      <c r="J3568" s="20" t="s">
        <v>1268</v>
      </c>
      <c r="K3568" s="20" t="s">
        <v>600</v>
      </c>
      <c r="L3568" s="20" t="s">
        <v>1358</v>
      </c>
      <c r="M3568" s="20">
        <v>1088</v>
      </c>
      <c r="N3568" s="20">
        <v>1088</v>
      </c>
      <c r="O3568" s="20" t="s">
        <v>927</v>
      </c>
      <c r="P3568" s="20" t="s">
        <v>50</v>
      </c>
      <c r="Q3568" s="28"/>
      <c r="R3568" s="21" t="s">
        <v>109</v>
      </c>
      <c r="S3568" s="21"/>
      <c r="T3568" s="21" t="s">
        <v>53</v>
      </c>
      <c r="U3568" s="21" t="s">
        <v>601</v>
      </c>
      <c r="V3568" s="46">
        <v>1</v>
      </c>
      <c r="W3568" s="26">
        <f t="shared" si="2583"/>
        <v>1</v>
      </c>
      <c r="X3568" s="26">
        <f t="shared" si="2548"/>
        <v>1</v>
      </c>
      <c r="Y3568" s="21">
        <v>10</v>
      </c>
      <c r="Z3568" s="22">
        <f t="shared" si="2551"/>
        <v>1088</v>
      </c>
      <c r="AA3568" s="20" t="s">
        <v>2218</v>
      </c>
      <c r="AB3568" s="22"/>
      <c r="AC3568" s="22">
        <v>1</v>
      </c>
      <c r="AD3568" s="22"/>
      <c r="AE3568" s="22">
        <f t="shared" ref="AE3568:AE3571" si="2586">N3568</f>
        <v>1088</v>
      </c>
      <c r="AF3568" s="22">
        <f t="shared" si="2584"/>
        <v>1088</v>
      </c>
      <c r="AG3568" s="20">
        <f t="shared" si="2585"/>
        <v>1088</v>
      </c>
      <c r="AH3568" s="20" t="str">
        <f>VLOOKUP(U3568,[1]提成计算!B:I,8,FALSE)</f>
        <v xml:space="preserve"> </v>
      </c>
      <c r="AI3568" s="20"/>
      <c r="AJ3568" s="22"/>
      <c r="AK3568" s="22"/>
      <c r="AM3568" s="22"/>
      <c r="AN3568" s="22"/>
      <c r="AO3568" s="22" t="s">
        <v>4605</v>
      </c>
      <c r="AP3568" s="22" t="s">
        <v>1301</v>
      </c>
      <c r="AS3568" s="20"/>
      <c r="AT3568" s="20"/>
      <c r="AU3568" s="20"/>
    </row>
    <row r="3569" spans="1:47" x14ac:dyDescent="0.15">
      <c r="A3569" s="21" t="s">
        <v>1273</v>
      </c>
      <c r="B3569" s="20" t="s">
        <v>918</v>
      </c>
      <c r="C3569" s="20" t="s">
        <v>1099</v>
      </c>
      <c r="D3569" s="20" t="s">
        <v>1100</v>
      </c>
      <c r="E3569" s="20" t="s">
        <v>1101</v>
      </c>
      <c r="F3569" s="20" t="s">
        <v>1250</v>
      </c>
      <c r="G3569" s="20" t="s">
        <v>4757</v>
      </c>
      <c r="H3569" s="20"/>
      <c r="I3569" s="20">
        <v>13665917147</v>
      </c>
      <c r="J3569" s="20" t="s">
        <v>1268</v>
      </c>
      <c r="K3569" s="20" t="s">
        <v>4714</v>
      </c>
      <c r="L3569" s="20" t="s">
        <v>1358</v>
      </c>
      <c r="M3569" s="20">
        <v>1088</v>
      </c>
      <c r="N3569" s="20">
        <v>1088</v>
      </c>
      <c r="O3569" s="20" t="s">
        <v>927</v>
      </c>
      <c r="P3569" s="20" t="s">
        <v>50</v>
      </c>
      <c r="Q3569" s="28"/>
      <c r="R3569" s="21" t="s">
        <v>52</v>
      </c>
      <c r="S3569" s="21"/>
      <c r="T3569" s="21" t="s">
        <v>53</v>
      </c>
      <c r="U3569" s="21" t="s">
        <v>81</v>
      </c>
      <c r="V3569" s="46">
        <v>1</v>
      </c>
      <c r="W3569" s="26">
        <f t="shared" si="2583"/>
        <v>1</v>
      </c>
      <c r="X3569" s="26">
        <f t="shared" si="2548"/>
        <v>1</v>
      </c>
      <c r="Y3569" s="21">
        <v>10</v>
      </c>
      <c r="Z3569" s="22">
        <f t="shared" si="2551"/>
        <v>1088</v>
      </c>
      <c r="AA3569" s="20" t="s">
        <v>4607</v>
      </c>
      <c r="AB3569" s="22"/>
      <c r="AC3569" s="22">
        <v>1</v>
      </c>
      <c r="AD3569" s="22"/>
      <c r="AE3569" s="22">
        <f t="shared" si="2586"/>
        <v>1088</v>
      </c>
      <c r="AF3569" s="22">
        <f t="shared" si="2584"/>
        <v>1088</v>
      </c>
      <c r="AG3569" s="20">
        <f t="shared" si="2585"/>
        <v>1088</v>
      </c>
      <c r="AH3569" s="20" t="str">
        <f>VLOOKUP(U3569,[1]提成计算!B:I,8,FALSE)</f>
        <v xml:space="preserve"> </v>
      </c>
      <c r="AI3569" s="20"/>
      <c r="AJ3569" s="22"/>
      <c r="AK3569" s="22"/>
      <c r="AM3569" s="22"/>
      <c r="AN3569" s="22"/>
      <c r="AO3569" s="22" t="s">
        <v>4605</v>
      </c>
      <c r="AP3569" s="22" t="s">
        <v>1301</v>
      </c>
      <c r="AS3569" s="20"/>
      <c r="AT3569" s="20"/>
      <c r="AU3569" s="20"/>
    </row>
    <row r="3570" spans="1:47" x14ac:dyDescent="0.15">
      <c r="A3570" s="21" t="s">
        <v>1273</v>
      </c>
      <c r="B3570" s="20" t="s">
        <v>918</v>
      </c>
      <c r="C3570" s="20" t="s">
        <v>1099</v>
      </c>
      <c r="D3570" s="20" t="s">
        <v>1100</v>
      </c>
      <c r="E3570" s="20" t="s">
        <v>1101</v>
      </c>
      <c r="F3570" s="20" t="s">
        <v>1250</v>
      </c>
      <c r="G3570" s="20" t="s">
        <v>4758</v>
      </c>
      <c r="H3570" s="20"/>
      <c r="I3570" s="20">
        <v>13726495769</v>
      </c>
      <c r="J3570" s="20" t="s">
        <v>1268</v>
      </c>
      <c r="K3570" s="20" t="s">
        <v>80</v>
      </c>
      <c r="L3570" s="20" t="s">
        <v>1358</v>
      </c>
      <c r="M3570" s="20">
        <v>1088</v>
      </c>
      <c r="N3570" s="20">
        <v>1088</v>
      </c>
      <c r="O3570" s="20" t="s">
        <v>927</v>
      </c>
      <c r="P3570" s="20" t="s">
        <v>50</v>
      </c>
      <c r="Q3570" s="28"/>
      <c r="R3570" s="21" t="s">
        <v>52</v>
      </c>
      <c r="S3570" s="21"/>
      <c r="T3570" s="21" t="s">
        <v>53</v>
      </c>
      <c r="U3570" s="21" t="s">
        <v>81</v>
      </c>
      <c r="V3570" s="46">
        <v>1</v>
      </c>
      <c r="W3570" s="26">
        <f t="shared" si="2583"/>
        <v>1</v>
      </c>
      <c r="X3570" s="26">
        <f t="shared" si="2548"/>
        <v>1</v>
      </c>
      <c r="Y3570" s="21">
        <v>10</v>
      </c>
      <c r="Z3570" s="22">
        <f t="shared" si="2551"/>
        <v>1088</v>
      </c>
      <c r="AA3570" s="20" t="s">
        <v>4607</v>
      </c>
      <c r="AB3570" s="22"/>
      <c r="AC3570" s="22">
        <v>1</v>
      </c>
      <c r="AD3570" s="22"/>
      <c r="AE3570" s="22">
        <f t="shared" si="2586"/>
        <v>1088</v>
      </c>
      <c r="AF3570" s="22">
        <f t="shared" si="2584"/>
        <v>1088</v>
      </c>
      <c r="AG3570" s="20">
        <f t="shared" si="2585"/>
        <v>1088</v>
      </c>
      <c r="AH3570" s="20" t="str">
        <f>VLOOKUP(U3570,[1]提成计算!B:I,8,FALSE)</f>
        <v xml:space="preserve"> </v>
      </c>
      <c r="AI3570" s="20"/>
      <c r="AJ3570" s="22"/>
      <c r="AK3570" s="22"/>
      <c r="AM3570" s="22"/>
      <c r="AN3570" s="22"/>
      <c r="AO3570" s="22" t="s">
        <v>4605</v>
      </c>
      <c r="AP3570" s="22" t="s">
        <v>1301</v>
      </c>
      <c r="AS3570" s="20"/>
      <c r="AT3570" s="20"/>
      <c r="AU3570" s="20"/>
    </row>
    <row r="3571" spans="1:47" x14ac:dyDescent="0.15">
      <c r="A3571" s="21" t="s">
        <v>1273</v>
      </c>
      <c r="B3571" s="20" t="s">
        <v>918</v>
      </c>
      <c r="C3571" s="20" t="s">
        <v>1099</v>
      </c>
      <c r="D3571" s="20" t="s">
        <v>1136</v>
      </c>
      <c r="E3571" s="20" t="s">
        <v>1447</v>
      </c>
      <c r="F3571" s="20" t="s">
        <v>1250</v>
      </c>
      <c r="G3571" s="20" t="s">
        <v>4759</v>
      </c>
      <c r="H3571" s="20"/>
      <c r="I3571" s="20">
        <v>13809624658</v>
      </c>
      <c r="J3571" s="20" t="s">
        <v>1268</v>
      </c>
      <c r="K3571" s="20" t="s">
        <v>600</v>
      </c>
      <c r="L3571" s="20" t="s">
        <v>1358</v>
      </c>
      <c r="M3571" s="20">
        <v>1088</v>
      </c>
      <c r="N3571" s="20">
        <v>1088</v>
      </c>
      <c r="O3571" s="20" t="s">
        <v>927</v>
      </c>
      <c r="P3571" s="20" t="s">
        <v>50</v>
      </c>
      <c r="Q3571" s="28"/>
      <c r="R3571" s="21" t="s">
        <v>109</v>
      </c>
      <c r="S3571" s="21"/>
      <c r="T3571" s="21" t="s">
        <v>53</v>
      </c>
      <c r="U3571" s="21" t="s">
        <v>601</v>
      </c>
      <c r="V3571" s="46">
        <v>1</v>
      </c>
      <c r="W3571" s="26">
        <f t="shared" si="2583"/>
        <v>1</v>
      </c>
      <c r="X3571" s="26">
        <f t="shared" si="2548"/>
        <v>1</v>
      </c>
      <c r="Y3571" s="21">
        <v>10</v>
      </c>
      <c r="Z3571" s="22">
        <f t="shared" si="2551"/>
        <v>1088</v>
      </c>
      <c r="AA3571" s="20" t="s">
        <v>4607</v>
      </c>
      <c r="AB3571" s="22"/>
      <c r="AC3571" s="22">
        <v>1</v>
      </c>
      <c r="AD3571" s="22"/>
      <c r="AE3571" s="22">
        <f t="shared" si="2586"/>
        <v>1088</v>
      </c>
      <c r="AF3571" s="22">
        <f t="shared" si="2584"/>
        <v>1088</v>
      </c>
      <c r="AG3571" s="20">
        <f t="shared" si="2585"/>
        <v>1088</v>
      </c>
      <c r="AH3571" s="20" t="str">
        <f>VLOOKUP(U3571,[1]提成计算!B:I,8,FALSE)</f>
        <v xml:space="preserve"> </v>
      </c>
      <c r="AI3571" s="20"/>
      <c r="AJ3571" s="22"/>
      <c r="AK3571" s="22"/>
      <c r="AM3571" s="22"/>
      <c r="AN3571" s="22"/>
      <c r="AO3571" s="22" t="s">
        <v>4605</v>
      </c>
      <c r="AP3571" s="22" t="s">
        <v>1301</v>
      </c>
      <c r="AS3571" s="20"/>
      <c r="AT3571" s="20"/>
      <c r="AU3571" s="20"/>
    </row>
    <row r="3572" spans="1:47" x14ac:dyDescent="0.15">
      <c r="A3572" s="21" t="s">
        <v>1273</v>
      </c>
      <c r="B3572" s="20" t="s">
        <v>918</v>
      </c>
      <c r="C3572" s="20" t="s">
        <v>1099</v>
      </c>
      <c r="D3572" s="20" t="s">
        <v>1136</v>
      </c>
      <c r="E3572" s="20" t="s">
        <v>1137</v>
      </c>
      <c r="F3572" s="20" t="s">
        <v>1250</v>
      </c>
      <c r="G3572" s="20" t="s">
        <v>4760</v>
      </c>
      <c r="H3572" s="20"/>
      <c r="I3572" s="20">
        <v>13662735629</v>
      </c>
      <c r="J3572" s="20" t="s">
        <v>1268</v>
      </c>
      <c r="K3572" s="20" t="s">
        <v>4722</v>
      </c>
      <c r="L3572" s="20" t="s">
        <v>1960</v>
      </c>
      <c r="M3572" s="20">
        <v>400</v>
      </c>
      <c r="N3572" s="20">
        <v>400</v>
      </c>
      <c r="O3572" s="20" t="s">
        <v>927</v>
      </c>
      <c r="P3572" s="20" t="s">
        <v>50</v>
      </c>
      <c r="Q3572" s="28"/>
      <c r="R3572" s="21" t="s">
        <v>109</v>
      </c>
      <c r="S3572" s="21"/>
      <c r="T3572" s="21" t="s">
        <v>53</v>
      </c>
      <c r="U3572" s="21" t="s">
        <v>1801</v>
      </c>
      <c r="V3572" s="46">
        <v>0.5</v>
      </c>
      <c r="W3572" s="26">
        <f t="shared" si="2583"/>
        <v>0.5</v>
      </c>
      <c r="X3572" s="26">
        <f t="shared" si="2548"/>
        <v>0.5</v>
      </c>
      <c r="Y3572" s="21">
        <v>4</v>
      </c>
      <c r="Z3572" s="22">
        <f t="shared" si="2551"/>
        <v>400</v>
      </c>
      <c r="AA3572" s="20" t="s">
        <v>4607</v>
      </c>
      <c r="AB3572" s="22">
        <v>1</v>
      </c>
      <c r="AC3572" s="22"/>
      <c r="AD3572" s="22">
        <f t="shared" ref="AD3572:AD3573" si="2587">N3572</f>
        <v>400</v>
      </c>
      <c r="AE3572" s="22"/>
      <c r="AF3572" s="22">
        <f t="shared" si="2584"/>
        <v>400</v>
      </c>
      <c r="AG3572" s="20">
        <f t="shared" si="2585"/>
        <v>400</v>
      </c>
      <c r="AH3572" s="20" t="str">
        <f>VLOOKUP(U3572,[1]提成计算!B:I,8,FALSE)</f>
        <v xml:space="preserve"> </v>
      </c>
      <c r="AI3572" s="20"/>
      <c r="AJ3572" s="22"/>
      <c r="AK3572" s="22"/>
      <c r="AM3572" s="22"/>
      <c r="AN3572" s="22"/>
      <c r="AO3572" s="22" t="s">
        <v>4605</v>
      </c>
      <c r="AP3572" s="22" t="s">
        <v>1961</v>
      </c>
      <c r="AS3572" s="20"/>
      <c r="AT3572" s="20"/>
      <c r="AU3572" s="20"/>
    </row>
    <row r="3573" spans="1:47" x14ac:dyDescent="0.15">
      <c r="A3573" s="21" t="s">
        <v>1273</v>
      </c>
      <c r="B3573" s="20" t="s">
        <v>918</v>
      </c>
      <c r="C3573" s="20" t="s">
        <v>1099</v>
      </c>
      <c r="D3573" s="20" t="s">
        <v>1136</v>
      </c>
      <c r="E3573" s="20" t="s">
        <v>1137</v>
      </c>
      <c r="F3573" s="20" t="s">
        <v>1250</v>
      </c>
      <c r="G3573" s="20" t="s">
        <v>4761</v>
      </c>
      <c r="H3573" s="20"/>
      <c r="I3573" s="20">
        <v>18819769029</v>
      </c>
      <c r="J3573" s="20" t="s">
        <v>1268</v>
      </c>
      <c r="K3573" s="20" t="s">
        <v>4722</v>
      </c>
      <c r="L3573" s="20" t="s">
        <v>1960</v>
      </c>
      <c r="M3573" s="20">
        <v>400</v>
      </c>
      <c r="N3573" s="20">
        <v>400</v>
      </c>
      <c r="O3573" s="20" t="s">
        <v>927</v>
      </c>
      <c r="P3573" s="20" t="s">
        <v>50</v>
      </c>
      <c r="Q3573" s="28"/>
      <c r="R3573" s="21" t="s">
        <v>109</v>
      </c>
      <c r="S3573" s="21"/>
      <c r="T3573" s="21" t="s">
        <v>53</v>
      </c>
      <c r="U3573" s="21" t="s">
        <v>1801</v>
      </c>
      <c r="V3573" s="46">
        <v>0.5</v>
      </c>
      <c r="W3573" s="26">
        <f t="shared" si="2583"/>
        <v>0.5</v>
      </c>
      <c r="X3573" s="26">
        <f t="shared" si="2548"/>
        <v>0.5</v>
      </c>
      <c r="Y3573" s="21">
        <v>4</v>
      </c>
      <c r="Z3573" s="22">
        <f t="shared" si="2551"/>
        <v>400</v>
      </c>
      <c r="AA3573" s="20" t="s">
        <v>4607</v>
      </c>
      <c r="AB3573" s="22">
        <v>1</v>
      </c>
      <c r="AC3573" s="22"/>
      <c r="AD3573" s="22">
        <f t="shared" si="2587"/>
        <v>400</v>
      </c>
      <c r="AE3573" s="22"/>
      <c r="AF3573" s="22">
        <f t="shared" si="2584"/>
        <v>400</v>
      </c>
      <c r="AG3573" s="20">
        <f t="shared" si="2585"/>
        <v>400</v>
      </c>
      <c r="AH3573" s="20" t="str">
        <f>VLOOKUP(U3573,[1]提成计算!B:I,8,FALSE)</f>
        <v xml:space="preserve"> </v>
      </c>
      <c r="AI3573" s="20"/>
      <c r="AJ3573" s="22"/>
      <c r="AK3573" s="22"/>
      <c r="AM3573" s="22"/>
      <c r="AN3573" s="22"/>
      <c r="AO3573" s="22" t="s">
        <v>4605</v>
      </c>
      <c r="AP3573" s="22" t="s">
        <v>1961</v>
      </c>
      <c r="AS3573" s="20"/>
      <c r="AT3573" s="20"/>
      <c r="AU3573" s="20"/>
    </row>
    <row r="3574" spans="1:47" x14ac:dyDescent="0.15">
      <c r="A3574" s="21" t="s">
        <v>1273</v>
      </c>
      <c r="B3574" s="20" t="s">
        <v>918</v>
      </c>
      <c r="C3574" s="20" t="s">
        <v>1099</v>
      </c>
      <c r="D3574" s="20" t="s">
        <v>1136</v>
      </c>
      <c r="E3574" s="20" t="s">
        <v>1137</v>
      </c>
      <c r="F3574" s="20" t="s">
        <v>1250</v>
      </c>
      <c r="G3574" s="20" t="s">
        <v>4762</v>
      </c>
      <c r="H3574" s="20"/>
      <c r="I3574" s="20">
        <v>13790667755</v>
      </c>
      <c r="J3574" s="20" t="s">
        <v>924</v>
      </c>
      <c r="K3574" s="20" t="s">
        <v>1146</v>
      </c>
      <c r="L3574" s="20" t="s">
        <v>1376</v>
      </c>
      <c r="M3574" s="20">
        <v>1088</v>
      </c>
      <c r="N3574" s="20">
        <v>1088</v>
      </c>
      <c r="O3574" s="20" t="s">
        <v>927</v>
      </c>
      <c r="P3574" s="20" t="s">
        <v>50</v>
      </c>
      <c r="Q3574" s="28"/>
      <c r="R3574" s="21" t="s">
        <v>109</v>
      </c>
      <c r="S3574" s="25" t="s">
        <v>1159</v>
      </c>
      <c r="T3574" s="21" t="s">
        <v>53</v>
      </c>
      <c r="U3574" s="21" t="s">
        <v>613</v>
      </c>
      <c r="V3574" s="46">
        <v>1</v>
      </c>
      <c r="W3574" s="26">
        <f t="shared" si="2583"/>
        <v>1</v>
      </c>
      <c r="Y3574" s="21">
        <v>10</v>
      </c>
      <c r="Z3574" s="22">
        <f t="shared" si="2551"/>
        <v>1088</v>
      </c>
      <c r="AA3574" s="20" t="s">
        <v>4607</v>
      </c>
      <c r="AB3574" s="22"/>
      <c r="AC3574" s="22">
        <v>1</v>
      </c>
      <c r="AD3574" s="22"/>
      <c r="AE3574" s="22">
        <f t="shared" ref="AE3574:AE3578" si="2588">N3574</f>
        <v>1088</v>
      </c>
      <c r="AF3574" s="22">
        <f t="shared" si="2584"/>
        <v>1088</v>
      </c>
      <c r="AG3574" s="20"/>
      <c r="AH3574" s="22"/>
      <c r="AI3574" s="22"/>
      <c r="AJ3574" s="22">
        <f>N3574</f>
        <v>1088</v>
      </c>
      <c r="AK3574" s="22"/>
      <c r="AL3574" s="22" t="s">
        <v>1871</v>
      </c>
      <c r="AM3574" s="22"/>
      <c r="AN3574" s="22"/>
      <c r="AO3574" s="22" t="s">
        <v>4605</v>
      </c>
      <c r="AP3574" s="22" t="s">
        <v>1301</v>
      </c>
      <c r="AS3574" s="20">
        <f>IF(Y3574&gt;=10,VLOOKUP(U3574,[2]提成计算!B:T,19,FALSE),VLOOKUP(U3574,[2]提成计算!B:T,18,FALSE))</f>
        <v>0.09</v>
      </c>
      <c r="AT3574" s="20">
        <f t="shared" si="2565"/>
        <v>97.92</v>
      </c>
      <c r="AU3574" s="20">
        <f t="shared" si="2568"/>
        <v>0</v>
      </c>
    </row>
    <row r="3575" spans="1:47" x14ac:dyDescent="0.15">
      <c r="A3575" s="21" t="s">
        <v>1273</v>
      </c>
      <c r="B3575" s="20" t="s">
        <v>918</v>
      </c>
      <c r="C3575" s="20" t="s">
        <v>1099</v>
      </c>
      <c r="D3575" s="20" t="s">
        <v>1100</v>
      </c>
      <c r="E3575" s="20" t="s">
        <v>1110</v>
      </c>
      <c r="F3575" s="20" t="s">
        <v>1250</v>
      </c>
      <c r="G3575" s="20" t="s">
        <v>4763</v>
      </c>
      <c r="H3575" s="20"/>
      <c r="I3575" s="20">
        <v>13652543836</v>
      </c>
      <c r="J3575" s="20" t="s">
        <v>1268</v>
      </c>
      <c r="K3575" s="20" t="s">
        <v>262</v>
      </c>
      <c r="L3575" s="20" t="s">
        <v>1898</v>
      </c>
      <c r="M3575" s="20">
        <v>1398</v>
      </c>
      <c r="N3575" s="20">
        <v>1398</v>
      </c>
      <c r="O3575" s="20" t="s">
        <v>927</v>
      </c>
      <c r="P3575" s="20" t="s">
        <v>50</v>
      </c>
      <c r="Q3575" s="28"/>
      <c r="R3575" s="21" t="s">
        <v>52</v>
      </c>
      <c r="S3575" s="21"/>
      <c r="T3575" s="21" t="s">
        <v>53</v>
      </c>
      <c r="U3575" s="21" t="s">
        <v>263</v>
      </c>
      <c r="V3575" s="46">
        <v>1</v>
      </c>
      <c r="W3575" s="26">
        <f t="shared" si="2583"/>
        <v>1</v>
      </c>
      <c r="X3575" s="26">
        <f t="shared" si="2548"/>
        <v>1</v>
      </c>
      <c r="Y3575" s="21">
        <v>20</v>
      </c>
      <c r="Z3575" s="22">
        <f t="shared" si="2551"/>
        <v>1398</v>
      </c>
      <c r="AA3575" s="20" t="s">
        <v>4607</v>
      </c>
      <c r="AB3575" s="22"/>
      <c r="AC3575" s="22">
        <v>1</v>
      </c>
      <c r="AD3575" s="22"/>
      <c r="AE3575" s="22">
        <f t="shared" si="2588"/>
        <v>1398</v>
      </c>
      <c r="AF3575" s="22">
        <f t="shared" si="2584"/>
        <v>1398</v>
      </c>
      <c r="AG3575" s="20">
        <f t="shared" ref="AG3575:AG3576" si="2589">N3575</f>
        <v>1398</v>
      </c>
      <c r="AH3575" s="20" t="str">
        <f>VLOOKUP(U3575,[1]提成计算!B:I,8,FALSE)</f>
        <v xml:space="preserve"> </v>
      </c>
      <c r="AI3575" s="20"/>
      <c r="AJ3575" s="22"/>
      <c r="AK3575" s="22"/>
      <c r="AM3575" s="22"/>
      <c r="AN3575" s="22"/>
      <c r="AO3575" s="22" t="s">
        <v>2216</v>
      </c>
      <c r="AP3575" s="22" t="s">
        <v>1301</v>
      </c>
      <c r="AS3575" s="20"/>
      <c r="AT3575" s="20"/>
      <c r="AU3575" s="20"/>
    </row>
    <row r="3576" spans="1:47" x14ac:dyDescent="0.15">
      <c r="A3576" s="21" t="s">
        <v>1273</v>
      </c>
      <c r="B3576" s="20" t="s">
        <v>918</v>
      </c>
      <c r="C3576" s="20" t="s">
        <v>1099</v>
      </c>
      <c r="D3576" s="20" t="s">
        <v>1100</v>
      </c>
      <c r="E3576" s="20" t="s">
        <v>1105</v>
      </c>
      <c r="F3576" s="20" t="s">
        <v>1250</v>
      </c>
      <c r="G3576" s="20" t="s">
        <v>4764</v>
      </c>
      <c r="H3576" s="20"/>
      <c r="I3576" s="20">
        <v>13902661563</v>
      </c>
      <c r="J3576" s="20" t="s">
        <v>1268</v>
      </c>
      <c r="K3576" s="20" t="s">
        <v>1107</v>
      </c>
      <c r="L3576" s="20" t="s">
        <v>1898</v>
      </c>
      <c r="M3576" s="20">
        <v>1398</v>
      </c>
      <c r="N3576" s="20">
        <v>1398</v>
      </c>
      <c r="O3576" s="20" t="s">
        <v>927</v>
      </c>
      <c r="P3576" s="20" t="s">
        <v>50</v>
      </c>
      <c r="Q3576" s="28"/>
      <c r="R3576" s="21" t="s">
        <v>52</v>
      </c>
      <c r="S3576" s="21"/>
      <c r="T3576" s="21" t="s">
        <v>1108</v>
      </c>
      <c r="U3576" s="21">
        <v>0</v>
      </c>
      <c r="V3576" s="46">
        <v>1</v>
      </c>
      <c r="W3576" s="26">
        <f t="shared" si="2583"/>
        <v>1</v>
      </c>
      <c r="X3576" s="26">
        <f t="shared" ref="X3576:X3585" si="2590">V3576</f>
        <v>1</v>
      </c>
      <c r="Y3576" s="21">
        <v>20</v>
      </c>
      <c r="Z3576" s="22">
        <f t="shared" si="2551"/>
        <v>1398</v>
      </c>
      <c r="AA3576" s="20" t="s">
        <v>4607</v>
      </c>
      <c r="AB3576" s="22"/>
      <c r="AC3576" s="22">
        <v>1</v>
      </c>
      <c r="AD3576" s="22"/>
      <c r="AE3576" s="22">
        <f t="shared" si="2588"/>
        <v>1398</v>
      </c>
      <c r="AF3576" s="22">
        <f t="shared" si="2584"/>
        <v>1398</v>
      </c>
      <c r="AG3576" s="20">
        <f t="shared" si="2589"/>
        <v>1398</v>
      </c>
      <c r="AH3576" s="20"/>
      <c r="AI3576" s="20"/>
      <c r="AJ3576" s="22"/>
      <c r="AK3576" s="22"/>
      <c r="AM3576" s="22"/>
      <c r="AN3576" s="22"/>
      <c r="AO3576" s="22" t="s">
        <v>4605</v>
      </c>
      <c r="AP3576" s="22" t="s">
        <v>1301</v>
      </c>
      <c r="AS3576" s="20"/>
      <c r="AT3576" s="20"/>
      <c r="AU3576" s="20"/>
    </row>
    <row r="3577" spans="1:47" x14ac:dyDescent="0.15">
      <c r="A3577" s="21" t="s">
        <v>1273</v>
      </c>
      <c r="B3577" s="20" t="s">
        <v>918</v>
      </c>
      <c r="C3577" s="20" t="s">
        <v>1099</v>
      </c>
      <c r="D3577" s="20" t="s">
        <v>1100</v>
      </c>
      <c r="E3577" s="20" t="s">
        <v>1110</v>
      </c>
      <c r="F3577" s="20" t="s">
        <v>1250</v>
      </c>
      <c r="G3577" s="20" t="s">
        <v>4765</v>
      </c>
      <c r="H3577" s="20"/>
      <c r="I3577" s="20">
        <v>13202720589</v>
      </c>
      <c r="J3577" s="20" t="s">
        <v>924</v>
      </c>
      <c r="K3577" s="20" t="s">
        <v>4766</v>
      </c>
      <c r="L3577" s="20" t="s">
        <v>1299</v>
      </c>
      <c r="M3577" s="20">
        <v>888</v>
      </c>
      <c r="N3577" s="20">
        <v>888</v>
      </c>
      <c r="O3577" s="20" t="s">
        <v>927</v>
      </c>
      <c r="P3577" s="20" t="s">
        <v>50</v>
      </c>
      <c r="Q3577" s="28"/>
      <c r="R3577" s="21" t="s">
        <v>52</v>
      </c>
      <c r="S3577" s="25" t="s">
        <v>1148</v>
      </c>
      <c r="T3577" s="21" t="s">
        <v>53</v>
      </c>
      <c r="U3577" s="21" t="s">
        <v>263</v>
      </c>
      <c r="V3577" s="46">
        <v>1</v>
      </c>
      <c r="W3577" s="26">
        <f t="shared" si="2583"/>
        <v>1</v>
      </c>
      <c r="Y3577" s="21">
        <v>12</v>
      </c>
      <c r="Z3577" s="22">
        <f t="shared" si="2551"/>
        <v>888</v>
      </c>
      <c r="AA3577" s="20" t="s">
        <v>4607</v>
      </c>
      <c r="AB3577" s="22"/>
      <c r="AC3577" s="22">
        <v>1</v>
      </c>
      <c r="AD3577" s="22"/>
      <c r="AE3577" s="22">
        <f t="shared" si="2588"/>
        <v>888</v>
      </c>
      <c r="AF3577" s="22">
        <f t="shared" si="2584"/>
        <v>888</v>
      </c>
      <c r="AG3577" s="20"/>
      <c r="AH3577" s="22"/>
      <c r="AI3577" s="22"/>
      <c r="AJ3577" s="22">
        <f t="shared" ref="AJ3577:AJ3581" si="2591">N3577</f>
        <v>888</v>
      </c>
      <c r="AK3577" s="22"/>
      <c r="AL3577" s="22" t="s">
        <v>1871</v>
      </c>
      <c r="AM3577" s="22"/>
      <c r="AN3577" s="22"/>
      <c r="AO3577" s="22" t="s">
        <v>4605</v>
      </c>
      <c r="AP3577" s="22" t="s">
        <v>1301</v>
      </c>
      <c r="AS3577" s="20">
        <f>IF(Y3577&gt;=10,VLOOKUP(U3577,[2]提成计算!B:T,19,FALSE),VLOOKUP(U3577,[2]提成计算!B:T,18,FALSE))</f>
        <v>0.1</v>
      </c>
      <c r="AT3577" s="20">
        <f t="shared" ref="AT3577:AT3581" si="2592">IF(AD3577*AS3577&gt;0,AD3577*AS3577,AE3577*AS3577)</f>
        <v>88.800000000000011</v>
      </c>
      <c r="AU3577" s="20">
        <f t="shared" ref="AU3577" si="2593">IF(AND(AK3577&lt;0,AK3577+AT3577&lt;0),AT3577,AK3577)</f>
        <v>0</v>
      </c>
    </row>
    <row r="3578" spans="1:47" x14ac:dyDescent="0.15">
      <c r="A3578" s="21" t="s">
        <v>1273</v>
      </c>
      <c r="B3578" s="20" t="s">
        <v>918</v>
      </c>
      <c r="C3578" s="20" t="s">
        <v>1099</v>
      </c>
      <c r="D3578" s="20" t="s">
        <v>1100</v>
      </c>
      <c r="E3578" s="20" t="s">
        <v>4704</v>
      </c>
      <c r="F3578" s="20" t="s">
        <v>1250</v>
      </c>
      <c r="G3578" s="20" t="s">
        <v>4767</v>
      </c>
      <c r="H3578" s="20"/>
      <c r="I3578" s="20" t="s">
        <v>4768</v>
      </c>
      <c r="J3578" s="20" t="s">
        <v>924</v>
      </c>
      <c r="K3578" s="20" t="s">
        <v>262</v>
      </c>
      <c r="L3578" s="20" t="s">
        <v>1299</v>
      </c>
      <c r="M3578" s="20">
        <v>888</v>
      </c>
      <c r="N3578" s="20">
        <v>888</v>
      </c>
      <c r="O3578" s="20" t="s">
        <v>927</v>
      </c>
      <c r="P3578" s="20" t="s">
        <v>50</v>
      </c>
      <c r="Q3578" s="28"/>
      <c r="R3578" s="21" t="s">
        <v>52</v>
      </c>
      <c r="S3578" s="25" t="s">
        <v>1148</v>
      </c>
      <c r="T3578" s="21" t="s">
        <v>53</v>
      </c>
      <c r="U3578" s="21" t="s">
        <v>263</v>
      </c>
      <c r="V3578" s="46">
        <v>1</v>
      </c>
      <c r="W3578" s="26">
        <f t="shared" si="2583"/>
        <v>1</v>
      </c>
      <c r="Y3578" s="21">
        <v>12</v>
      </c>
      <c r="Z3578" s="22">
        <f t="shared" si="2551"/>
        <v>888</v>
      </c>
      <c r="AA3578" s="20" t="s">
        <v>4607</v>
      </c>
      <c r="AB3578" s="22"/>
      <c r="AC3578" s="22">
        <v>1</v>
      </c>
      <c r="AD3578" s="22"/>
      <c r="AE3578" s="22">
        <f t="shared" si="2588"/>
        <v>888</v>
      </c>
      <c r="AF3578" s="22">
        <f t="shared" si="2584"/>
        <v>888</v>
      </c>
      <c r="AG3578" s="20"/>
      <c r="AH3578" s="22"/>
      <c r="AI3578" s="22"/>
      <c r="AJ3578" s="22">
        <f t="shared" si="2591"/>
        <v>888</v>
      </c>
      <c r="AK3578" s="22">
        <f>IF(O3578="(传统)XDSL",VLOOKUP(S3578,[2]直销续费率明细!C:I,7,FALSE)*1,IF(O3578="GPON+XDSL",VLOOKUP(S3578,[2]直销续费率明细!C:I,7,FALSE)*1,VLOOKUP(S3578,[2]直销续费率明细!C:I,5,FALSE)*1))</f>
        <v>-40</v>
      </c>
      <c r="AL3578" s="22" t="s">
        <v>1300</v>
      </c>
      <c r="AM3578" s="22"/>
      <c r="AN3578" s="22"/>
      <c r="AO3578" s="22" t="s">
        <v>4605</v>
      </c>
      <c r="AP3578" s="22" t="s">
        <v>1301</v>
      </c>
      <c r="AS3578" s="20">
        <f>IF(Y3578&gt;=10,VLOOKUP(U3578,[2]提成计算!B:T,19,FALSE),VLOOKUP(U3578,[2]提成计算!B:T,18,FALSE))</f>
        <v>0.1</v>
      </c>
      <c r="AT3578" s="20">
        <f t="shared" si="2592"/>
        <v>88.800000000000011</v>
      </c>
      <c r="AU3578" s="20">
        <f t="shared" ref="AU3578:AU3581" si="2594">IF(AND(AK3578&lt;0,AK3578+AT3578&lt;0),-AT3578,AK3578)</f>
        <v>-40</v>
      </c>
    </row>
    <row r="3579" spans="1:47" x14ac:dyDescent="0.15">
      <c r="A3579" s="21" t="s">
        <v>1273</v>
      </c>
      <c r="B3579" s="20" t="s">
        <v>918</v>
      </c>
      <c r="C3579" s="20" t="s">
        <v>1099</v>
      </c>
      <c r="D3579" s="20" t="s">
        <v>1100</v>
      </c>
      <c r="E3579" s="20" t="s">
        <v>1110</v>
      </c>
      <c r="F3579" s="20" t="s">
        <v>1250</v>
      </c>
      <c r="G3579" s="20" t="s">
        <v>4769</v>
      </c>
      <c r="H3579" s="20"/>
      <c r="I3579" s="20">
        <v>18620386290</v>
      </c>
      <c r="J3579" s="20" t="s">
        <v>924</v>
      </c>
      <c r="K3579" s="20" t="s">
        <v>262</v>
      </c>
      <c r="L3579" s="20" t="s">
        <v>1947</v>
      </c>
      <c r="M3579" s="20">
        <v>400</v>
      </c>
      <c r="N3579" s="20">
        <v>400</v>
      </c>
      <c r="O3579" s="20" t="s">
        <v>927</v>
      </c>
      <c r="P3579" s="20" t="s">
        <v>50</v>
      </c>
      <c r="Q3579" s="28"/>
      <c r="R3579" s="21" t="s">
        <v>52</v>
      </c>
      <c r="S3579" s="25" t="s">
        <v>1148</v>
      </c>
      <c r="T3579" s="21" t="s">
        <v>53</v>
      </c>
      <c r="U3579" s="21" t="s">
        <v>263</v>
      </c>
      <c r="V3579" s="46">
        <v>0.5</v>
      </c>
      <c r="W3579" s="26">
        <f t="shared" si="2583"/>
        <v>0.5</v>
      </c>
      <c r="Y3579" s="21">
        <v>4</v>
      </c>
      <c r="Z3579" s="22">
        <f t="shared" si="2551"/>
        <v>400</v>
      </c>
      <c r="AA3579" s="20" t="s">
        <v>4607</v>
      </c>
      <c r="AB3579" s="22">
        <v>1</v>
      </c>
      <c r="AC3579" s="22"/>
      <c r="AD3579" s="22">
        <f t="shared" ref="AD3579:AD3583" si="2595">N3579</f>
        <v>400</v>
      </c>
      <c r="AE3579" s="22"/>
      <c r="AF3579" s="22">
        <f t="shared" si="2584"/>
        <v>400</v>
      </c>
      <c r="AG3579" s="20"/>
      <c r="AH3579" s="22"/>
      <c r="AI3579" s="22"/>
      <c r="AJ3579" s="22">
        <f t="shared" si="2591"/>
        <v>400</v>
      </c>
      <c r="AK3579" s="22">
        <f>IF(O3579="(传统)XDSL",VLOOKUP(S3579,[2]直销续费率明细!C:I,7,FALSE)*1,IF(O3579="GPON+XDSL",VLOOKUP(S3579,[2]直销续费率明细!C:I,7,FALSE)*1,VLOOKUP(S3579,[2]直销续费率明细!C:I,5,FALSE)*1))</f>
        <v>-40</v>
      </c>
      <c r="AL3579" s="22" t="s">
        <v>1309</v>
      </c>
      <c r="AM3579" s="22"/>
      <c r="AN3579" s="22"/>
      <c r="AO3579" s="22" t="s">
        <v>4605</v>
      </c>
      <c r="AP3579" s="22" t="s">
        <v>4770</v>
      </c>
      <c r="AS3579" s="20">
        <f>IF(Y3579&gt;=10,VLOOKUP(U3579,[2]提成计算!B:T,19,FALSE),VLOOKUP(U3579,[2]提成计算!B:T,18,FALSE))</f>
        <v>7.0000000000000007E-2</v>
      </c>
      <c r="AT3579" s="20">
        <f t="shared" si="2592"/>
        <v>28.000000000000004</v>
      </c>
      <c r="AU3579" s="20">
        <f t="shared" si="2594"/>
        <v>-28.000000000000004</v>
      </c>
    </row>
    <row r="3580" spans="1:47" x14ac:dyDescent="0.15">
      <c r="A3580" s="21" t="s">
        <v>1273</v>
      </c>
      <c r="B3580" s="20" t="s">
        <v>918</v>
      </c>
      <c r="C3580" s="20" t="s">
        <v>1099</v>
      </c>
      <c r="D3580" s="20" t="s">
        <v>1136</v>
      </c>
      <c r="E3580" s="20" t="s">
        <v>1151</v>
      </c>
      <c r="F3580" s="20" t="s">
        <v>1250</v>
      </c>
      <c r="G3580" s="20" t="s">
        <v>4771</v>
      </c>
      <c r="H3580" s="20"/>
      <c r="I3580" s="20">
        <v>13316676512</v>
      </c>
      <c r="J3580" s="20" t="s">
        <v>924</v>
      </c>
      <c r="K3580" s="20" t="s">
        <v>1153</v>
      </c>
      <c r="L3580" s="20" t="s">
        <v>1918</v>
      </c>
      <c r="M3580" s="20">
        <v>680</v>
      </c>
      <c r="N3580" s="20">
        <v>680</v>
      </c>
      <c r="O3580" s="20" t="s">
        <v>927</v>
      </c>
      <c r="P3580" s="20" t="s">
        <v>50</v>
      </c>
      <c r="Q3580" s="28"/>
      <c r="R3580" s="21" t="s">
        <v>109</v>
      </c>
      <c r="S3580" s="25" t="s">
        <v>1155</v>
      </c>
      <c r="T3580" s="21" t="s">
        <v>53</v>
      </c>
      <c r="U3580" s="21" t="s">
        <v>1156</v>
      </c>
      <c r="V3580" s="46">
        <v>1</v>
      </c>
      <c r="W3580" s="26">
        <f t="shared" si="2583"/>
        <v>1</v>
      </c>
      <c r="Y3580" s="21">
        <v>4</v>
      </c>
      <c r="Z3580" s="22">
        <f t="shared" si="2551"/>
        <v>680</v>
      </c>
      <c r="AA3580" s="20" t="s">
        <v>4607</v>
      </c>
      <c r="AB3580" s="22">
        <v>1</v>
      </c>
      <c r="AC3580" s="22"/>
      <c r="AD3580" s="22">
        <f t="shared" si="2595"/>
        <v>680</v>
      </c>
      <c r="AE3580" s="22"/>
      <c r="AF3580" s="22">
        <f t="shared" si="2584"/>
        <v>680</v>
      </c>
      <c r="AG3580" s="20"/>
      <c r="AH3580" s="22"/>
      <c r="AI3580" s="22"/>
      <c r="AJ3580" s="22">
        <f t="shared" si="2591"/>
        <v>680</v>
      </c>
      <c r="AK3580" s="22">
        <f>IF(O3580="(传统)XDSL",VLOOKUP(S3580,[2]直销续费率明细!C:I,7,FALSE)*1,IF(O3580="GPON+XDSL",VLOOKUP(S3580,[2]直销续费率明细!C:I,7,FALSE)*1,VLOOKUP(S3580,[2]直销续费率明细!C:I,5,FALSE)*1))</f>
        <v>-40</v>
      </c>
      <c r="AL3580" s="22" t="s">
        <v>1309</v>
      </c>
      <c r="AM3580" s="22"/>
      <c r="AN3580" s="22"/>
      <c r="AO3580" s="22" t="s">
        <v>4605</v>
      </c>
      <c r="AP3580" s="22" t="s">
        <v>4629</v>
      </c>
      <c r="AS3580" s="20">
        <f>IF(Y3580&gt;=10,VLOOKUP(U3580,[2]提成计算!B:T,19,FALSE),VLOOKUP(U3580,[2]提成计算!B:T,18,FALSE))</f>
        <v>0.06</v>
      </c>
      <c r="AT3580" s="20">
        <f t="shared" si="2592"/>
        <v>40.799999999999997</v>
      </c>
      <c r="AU3580" s="20">
        <f t="shared" si="2594"/>
        <v>-40</v>
      </c>
    </row>
    <row r="3581" spans="1:47" x14ac:dyDescent="0.15">
      <c r="A3581" s="21" t="s">
        <v>1273</v>
      </c>
      <c r="B3581" s="20" t="s">
        <v>918</v>
      </c>
      <c r="C3581" s="20" t="s">
        <v>1099</v>
      </c>
      <c r="D3581" s="20" t="s">
        <v>1100</v>
      </c>
      <c r="E3581" s="20" t="s">
        <v>4772</v>
      </c>
      <c r="F3581" s="20" t="s">
        <v>1250</v>
      </c>
      <c r="G3581" s="20" t="s">
        <v>4773</v>
      </c>
      <c r="H3581" s="20"/>
      <c r="I3581" s="20">
        <v>15918323699</v>
      </c>
      <c r="J3581" s="20" t="s">
        <v>924</v>
      </c>
      <c r="K3581" s="20" t="s">
        <v>80</v>
      </c>
      <c r="L3581" s="20" t="s">
        <v>1918</v>
      </c>
      <c r="M3581" s="20">
        <v>680</v>
      </c>
      <c r="N3581" s="20">
        <v>680</v>
      </c>
      <c r="O3581" s="20" t="s">
        <v>1262</v>
      </c>
      <c r="P3581" s="20" t="s">
        <v>50</v>
      </c>
      <c r="Q3581" s="28"/>
      <c r="R3581" s="21" t="s">
        <v>52</v>
      </c>
      <c r="S3581" s="25" t="s">
        <v>1134</v>
      </c>
      <c r="T3581" s="21" t="s">
        <v>53</v>
      </c>
      <c r="U3581" s="21" t="s">
        <v>81</v>
      </c>
      <c r="V3581" s="46">
        <v>1</v>
      </c>
      <c r="W3581" s="26">
        <f t="shared" si="2583"/>
        <v>1</v>
      </c>
      <c r="Y3581" s="21">
        <v>4</v>
      </c>
      <c r="Z3581" s="22">
        <f t="shared" si="2551"/>
        <v>680</v>
      </c>
      <c r="AA3581" s="20" t="s">
        <v>4607</v>
      </c>
      <c r="AB3581" s="22">
        <v>1</v>
      </c>
      <c r="AC3581" s="22"/>
      <c r="AD3581" s="22">
        <f t="shared" si="2595"/>
        <v>680</v>
      </c>
      <c r="AE3581" s="22"/>
      <c r="AF3581" s="22">
        <f t="shared" si="2584"/>
        <v>680</v>
      </c>
      <c r="AG3581" s="20"/>
      <c r="AH3581" s="22"/>
      <c r="AI3581" s="22"/>
      <c r="AJ3581" s="22">
        <f t="shared" si="2591"/>
        <v>680</v>
      </c>
      <c r="AK3581" s="22">
        <f>IF(O3581="(传统)XDSL",VLOOKUP(S3581,[2]直销续费率明细!C:I,7,FALSE)*1,IF(O3581="GPON+XDSL",VLOOKUP(S3581,[2]直销续费率明细!C:I,7,FALSE)*1,VLOOKUP(S3581,[2]直销续费率明细!C:I,5,FALSE)*1))</f>
        <v>25</v>
      </c>
      <c r="AL3581" s="22" t="s">
        <v>1309</v>
      </c>
      <c r="AM3581" s="22"/>
      <c r="AN3581" s="22"/>
      <c r="AO3581" s="22" t="s">
        <v>4605</v>
      </c>
      <c r="AP3581" s="22" t="s">
        <v>4629</v>
      </c>
      <c r="AS3581" s="20">
        <f>IF(Y3581&gt;=10,VLOOKUP(U3581,[2]提成计算!B:T,19,FALSE),VLOOKUP(U3581,[2]提成计算!B:T,18,FALSE))</f>
        <v>0.08</v>
      </c>
      <c r="AT3581" s="20">
        <f t="shared" si="2592"/>
        <v>54.4</v>
      </c>
      <c r="AU3581" s="20">
        <f t="shared" si="2594"/>
        <v>25</v>
      </c>
    </row>
    <row r="3582" spans="1:47" x14ac:dyDescent="0.15">
      <c r="A3582" s="21" t="s">
        <v>1273</v>
      </c>
      <c r="B3582" s="20" t="s">
        <v>918</v>
      </c>
      <c r="C3582" s="20" t="s">
        <v>1099</v>
      </c>
      <c r="D3582" s="20" t="s">
        <v>1136</v>
      </c>
      <c r="E3582" s="20" t="s">
        <v>1447</v>
      </c>
      <c r="F3582" s="20" t="s">
        <v>1250</v>
      </c>
      <c r="G3582" s="20" t="s">
        <v>4774</v>
      </c>
      <c r="H3582" s="20"/>
      <c r="I3582" s="20">
        <v>13726400216</v>
      </c>
      <c r="J3582" s="20" t="s">
        <v>1268</v>
      </c>
      <c r="K3582" s="20" t="s">
        <v>600</v>
      </c>
      <c r="L3582" s="20" t="s">
        <v>1896</v>
      </c>
      <c r="M3582" s="20">
        <v>1298</v>
      </c>
      <c r="N3582" s="20">
        <v>1298</v>
      </c>
      <c r="O3582" s="20" t="s">
        <v>927</v>
      </c>
      <c r="P3582" s="20" t="s">
        <v>50</v>
      </c>
      <c r="Q3582" s="28"/>
      <c r="R3582" s="21" t="s">
        <v>109</v>
      </c>
      <c r="S3582" s="21"/>
      <c r="T3582" s="21" t="s">
        <v>53</v>
      </c>
      <c r="U3582" s="21" t="s">
        <v>601</v>
      </c>
      <c r="V3582" s="46">
        <v>1</v>
      </c>
      <c r="W3582" s="26">
        <f t="shared" si="2583"/>
        <v>1</v>
      </c>
      <c r="X3582" s="26">
        <f t="shared" si="2590"/>
        <v>1</v>
      </c>
      <c r="Y3582" s="21">
        <v>6</v>
      </c>
      <c r="Z3582" s="22">
        <f t="shared" ref="Z3582:Z3645" si="2596">N3582</f>
        <v>1298</v>
      </c>
      <c r="AA3582" s="20" t="s">
        <v>4607</v>
      </c>
      <c r="AB3582" s="22">
        <v>1</v>
      </c>
      <c r="AC3582" s="22"/>
      <c r="AD3582" s="22">
        <f t="shared" si="2595"/>
        <v>1298</v>
      </c>
      <c r="AE3582" s="22"/>
      <c r="AF3582" s="22">
        <f t="shared" si="2584"/>
        <v>1298</v>
      </c>
      <c r="AG3582" s="20">
        <f>N3582</f>
        <v>1298</v>
      </c>
      <c r="AH3582" s="20" t="str">
        <f>VLOOKUP(U3582,[1]提成计算!B:I,8,FALSE)</f>
        <v xml:space="preserve"> </v>
      </c>
      <c r="AI3582" s="20"/>
      <c r="AJ3582" s="22"/>
      <c r="AK3582" s="22"/>
      <c r="AM3582" s="22"/>
      <c r="AN3582" s="22"/>
      <c r="AO3582" s="22" t="s">
        <v>2216</v>
      </c>
      <c r="AP3582" s="22" t="s">
        <v>1301</v>
      </c>
      <c r="AS3582" s="20"/>
      <c r="AT3582" s="20"/>
      <c r="AU3582" s="20"/>
    </row>
    <row r="3583" spans="1:47" x14ac:dyDescent="0.15">
      <c r="A3583" s="21" t="s">
        <v>1273</v>
      </c>
      <c r="B3583" s="20" t="s">
        <v>918</v>
      </c>
      <c r="C3583" s="20" t="s">
        <v>1099</v>
      </c>
      <c r="D3583" s="20" t="s">
        <v>1100</v>
      </c>
      <c r="E3583" s="20" t="s">
        <v>1101</v>
      </c>
      <c r="F3583" s="20" t="s">
        <v>1250</v>
      </c>
      <c r="G3583" s="20" t="s">
        <v>4775</v>
      </c>
      <c r="H3583" s="20"/>
      <c r="I3583" s="20">
        <v>13538448691</v>
      </c>
      <c r="J3583" s="20" t="s">
        <v>924</v>
      </c>
      <c r="K3583" s="20" t="s">
        <v>80</v>
      </c>
      <c r="L3583" s="20" t="s">
        <v>1918</v>
      </c>
      <c r="M3583" s="20">
        <v>680</v>
      </c>
      <c r="N3583" s="20">
        <v>680</v>
      </c>
      <c r="O3583" s="20" t="s">
        <v>1262</v>
      </c>
      <c r="P3583" s="20" t="s">
        <v>50</v>
      </c>
      <c r="Q3583" s="28"/>
      <c r="R3583" s="21" t="s">
        <v>52</v>
      </c>
      <c r="S3583" s="25" t="s">
        <v>1163</v>
      </c>
      <c r="T3583" s="21" t="s">
        <v>53</v>
      </c>
      <c r="U3583" s="21" t="s">
        <v>81</v>
      </c>
      <c r="V3583" s="46">
        <v>1</v>
      </c>
      <c r="W3583" s="26">
        <f t="shared" si="2583"/>
        <v>1</v>
      </c>
      <c r="Y3583" s="21">
        <v>4</v>
      </c>
      <c r="Z3583" s="22">
        <f t="shared" si="2596"/>
        <v>680</v>
      </c>
      <c r="AA3583" s="20" t="s">
        <v>2218</v>
      </c>
      <c r="AB3583" s="22">
        <v>1</v>
      </c>
      <c r="AC3583" s="22"/>
      <c r="AD3583" s="22">
        <f t="shared" si="2595"/>
        <v>680</v>
      </c>
      <c r="AE3583" s="22"/>
      <c r="AF3583" s="22">
        <f t="shared" si="2584"/>
        <v>680</v>
      </c>
      <c r="AG3583" s="20"/>
      <c r="AH3583" s="22"/>
      <c r="AI3583" s="22"/>
      <c r="AJ3583" s="22">
        <f t="shared" ref="AJ3583:AJ3584" si="2597">N3583</f>
        <v>680</v>
      </c>
      <c r="AK3583" s="22"/>
      <c r="AL3583" s="22" t="s">
        <v>1871</v>
      </c>
      <c r="AM3583" s="22"/>
      <c r="AN3583" s="22"/>
      <c r="AO3583" s="22" t="s">
        <v>4605</v>
      </c>
      <c r="AP3583" s="22" t="s">
        <v>4629</v>
      </c>
      <c r="AS3583" s="20">
        <f>IF(Y3583&gt;=10,VLOOKUP(U3583,[2]提成计算!B:T,19,FALSE),VLOOKUP(U3583,[2]提成计算!B:T,18,FALSE))</f>
        <v>0.08</v>
      </c>
      <c r="AT3583" s="20">
        <f t="shared" ref="AT3583:AT3584" si="2598">IF(AD3583*AS3583&gt;0,AD3583*AS3583,AE3583*AS3583)</f>
        <v>54.4</v>
      </c>
      <c r="AU3583" s="20">
        <f t="shared" ref="AU3583" si="2599">IF(AND(AK3583&lt;0,AK3583+AT3583&lt;0),AT3583,AK3583)</f>
        <v>0</v>
      </c>
    </row>
    <row r="3584" spans="1:47" x14ac:dyDescent="0.15">
      <c r="A3584" s="21" t="s">
        <v>1273</v>
      </c>
      <c r="B3584" s="20" t="s">
        <v>918</v>
      </c>
      <c r="C3584" s="20" t="s">
        <v>1099</v>
      </c>
      <c r="D3584" s="20" t="s">
        <v>1136</v>
      </c>
      <c r="E3584" s="20" t="s">
        <v>4730</v>
      </c>
      <c r="F3584" s="20" t="s">
        <v>1250</v>
      </c>
      <c r="G3584" s="20" t="s">
        <v>4776</v>
      </c>
      <c r="H3584" s="20"/>
      <c r="I3584" s="20">
        <v>13553881361</v>
      </c>
      <c r="J3584" s="20" t="s">
        <v>924</v>
      </c>
      <c r="K3584" s="20" t="s">
        <v>1139</v>
      </c>
      <c r="L3584" s="20" t="s">
        <v>2166</v>
      </c>
      <c r="M3584" s="20">
        <v>1088</v>
      </c>
      <c r="N3584" s="20">
        <v>1088</v>
      </c>
      <c r="O3584" s="20" t="s">
        <v>927</v>
      </c>
      <c r="P3584" s="20" t="s">
        <v>50</v>
      </c>
      <c r="Q3584" s="28"/>
      <c r="R3584" s="21" t="s">
        <v>109</v>
      </c>
      <c r="S3584" s="25" t="s">
        <v>1159</v>
      </c>
      <c r="T3584" s="21" t="s">
        <v>53</v>
      </c>
      <c r="U3584" s="21" t="s">
        <v>1140</v>
      </c>
      <c r="V3584" s="46">
        <v>1</v>
      </c>
      <c r="W3584" s="26">
        <f t="shared" si="2583"/>
        <v>1</v>
      </c>
      <c r="Y3584" s="21">
        <v>20</v>
      </c>
      <c r="Z3584" s="22">
        <f t="shared" si="2596"/>
        <v>1088</v>
      </c>
      <c r="AA3584" s="20" t="s">
        <v>4607</v>
      </c>
      <c r="AB3584" s="22"/>
      <c r="AC3584" s="22">
        <v>1</v>
      </c>
      <c r="AD3584" s="22"/>
      <c r="AE3584" s="22">
        <f>N3584</f>
        <v>1088</v>
      </c>
      <c r="AF3584" s="22">
        <f t="shared" si="2584"/>
        <v>1088</v>
      </c>
      <c r="AG3584" s="20"/>
      <c r="AH3584" s="22"/>
      <c r="AI3584" s="22"/>
      <c r="AJ3584" s="22">
        <f t="shared" si="2597"/>
        <v>1088</v>
      </c>
      <c r="AK3584" s="22">
        <f>IF(O3584="(传统)XDSL",VLOOKUP(S3584,[2]直销续费率明细!C:I,7,FALSE)*1,IF(O3584="GPON+XDSL",VLOOKUP(S3584,[2]直销续费率明细!C:I,7,FALSE)*1,VLOOKUP(S3584,[2]直销续费率明细!C:I,5,FALSE)*1))</f>
        <v>-40</v>
      </c>
      <c r="AL3584" s="22" t="s">
        <v>1309</v>
      </c>
      <c r="AM3584" s="22"/>
      <c r="AN3584" s="22"/>
      <c r="AO3584" s="22" t="s">
        <v>4605</v>
      </c>
      <c r="AP3584" s="22" t="s">
        <v>1301</v>
      </c>
      <c r="AS3584" s="20">
        <f>IF(Y3584&gt;=10,VLOOKUP(U3584,[2]提成计算!B:T,19,FALSE),VLOOKUP(U3584,[2]提成计算!B:T,18,FALSE))</f>
        <v>0.09</v>
      </c>
      <c r="AT3584" s="20">
        <f t="shared" si="2598"/>
        <v>97.92</v>
      </c>
      <c r="AU3584" s="20">
        <f t="shared" ref="AU3584" si="2600">IF(AND(AK3584&lt;0,AK3584+AT3584&lt;0),-AT3584,AK3584)</f>
        <v>-40</v>
      </c>
    </row>
    <row r="3585" spans="1:47" x14ac:dyDescent="0.15">
      <c r="A3585" s="21" t="s">
        <v>1273</v>
      </c>
      <c r="B3585" s="20" t="s">
        <v>918</v>
      </c>
      <c r="C3585" s="20" t="s">
        <v>1099</v>
      </c>
      <c r="D3585" s="20" t="s">
        <v>1136</v>
      </c>
      <c r="E3585" s="20" t="s">
        <v>1137</v>
      </c>
      <c r="F3585" s="20" t="s">
        <v>1250</v>
      </c>
      <c r="G3585" s="20" t="s">
        <v>4777</v>
      </c>
      <c r="H3585" s="20"/>
      <c r="I3585" s="20">
        <v>13712227240</v>
      </c>
      <c r="J3585" s="20" t="s">
        <v>1268</v>
      </c>
      <c r="K3585" s="20" t="s">
        <v>4722</v>
      </c>
      <c r="L3585" s="20" t="s">
        <v>2131</v>
      </c>
      <c r="M3585" s="20">
        <v>800</v>
      </c>
      <c r="N3585" s="20">
        <v>800</v>
      </c>
      <c r="O3585" s="20" t="s">
        <v>927</v>
      </c>
      <c r="P3585" s="20" t="s">
        <v>50</v>
      </c>
      <c r="Q3585" s="28"/>
      <c r="R3585" s="21" t="s">
        <v>109</v>
      </c>
      <c r="S3585" s="21"/>
      <c r="T3585" s="21" t="s">
        <v>53</v>
      </c>
      <c r="U3585" s="21" t="s">
        <v>1801</v>
      </c>
      <c r="V3585" s="46">
        <v>1</v>
      </c>
      <c r="W3585" s="26">
        <f t="shared" si="2583"/>
        <v>1</v>
      </c>
      <c r="X3585" s="26">
        <f t="shared" si="2590"/>
        <v>1</v>
      </c>
      <c r="Y3585" s="21">
        <v>6</v>
      </c>
      <c r="Z3585" s="22">
        <f t="shared" si="2596"/>
        <v>800</v>
      </c>
      <c r="AA3585" s="20" t="s">
        <v>4607</v>
      </c>
      <c r="AB3585" s="22">
        <v>1</v>
      </c>
      <c r="AC3585" s="22"/>
      <c r="AD3585" s="22">
        <f>N3585</f>
        <v>800</v>
      </c>
      <c r="AE3585" s="22"/>
      <c r="AF3585" s="22">
        <f t="shared" si="2584"/>
        <v>800</v>
      </c>
      <c r="AG3585" s="20">
        <f>N3585</f>
        <v>800</v>
      </c>
      <c r="AH3585" s="20" t="str">
        <f>VLOOKUP(U3585,[1]提成计算!B:I,8,FALSE)</f>
        <v xml:space="preserve"> </v>
      </c>
      <c r="AI3585" s="20"/>
      <c r="AJ3585" s="22"/>
      <c r="AK3585" s="22"/>
      <c r="AM3585" s="22"/>
      <c r="AN3585" s="22"/>
      <c r="AO3585" s="22" t="s">
        <v>4605</v>
      </c>
      <c r="AP3585" s="22" t="s">
        <v>1301</v>
      </c>
      <c r="AS3585" s="20"/>
      <c r="AT3585" s="20"/>
      <c r="AU3585" s="20"/>
    </row>
    <row r="3586" spans="1:47" x14ac:dyDescent="0.15">
      <c r="A3586" s="21" t="s">
        <v>1273</v>
      </c>
      <c r="B3586" s="20" t="s">
        <v>918</v>
      </c>
      <c r="C3586" s="20" t="s">
        <v>1099</v>
      </c>
      <c r="D3586" s="20" t="s">
        <v>1100</v>
      </c>
      <c r="E3586" s="20" t="s">
        <v>1101</v>
      </c>
      <c r="F3586" s="20" t="s">
        <v>1250</v>
      </c>
      <c r="G3586" s="20" t="s">
        <v>4778</v>
      </c>
      <c r="H3586" s="20"/>
      <c r="I3586" s="20">
        <v>13412345265</v>
      </c>
      <c r="J3586" s="20" t="s">
        <v>1500</v>
      </c>
      <c r="K3586" s="20" t="s">
        <v>80</v>
      </c>
      <c r="L3586" s="20" t="s">
        <v>1277</v>
      </c>
      <c r="M3586" s="20">
        <v>-543</v>
      </c>
      <c r="N3586" s="20">
        <v>-543</v>
      </c>
      <c r="O3586" s="20" t="s">
        <v>927</v>
      </c>
      <c r="P3586" s="20" t="s">
        <v>1910</v>
      </c>
      <c r="Q3586" s="28"/>
      <c r="R3586" s="21" t="s">
        <v>52</v>
      </c>
      <c r="S3586" s="21"/>
      <c r="T3586" s="21" t="s">
        <v>53</v>
      </c>
      <c r="U3586" s="21" t="s">
        <v>81</v>
      </c>
      <c r="V3586" s="46"/>
      <c r="Y3586" s="21">
        <v>2</v>
      </c>
      <c r="Z3586" s="22">
        <f t="shared" si="2596"/>
        <v>-543</v>
      </c>
      <c r="AA3586" s="20" t="s">
        <v>1911</v>
      </c>
      <c r="AB3586" s="22"/>
      <c r="AC3586" s="22"/>
      <c r="AD3586" s="22"/>
      <c r="AE3586" s="22"/>
      <c r="AF3586" s="22"/>
      <c r="AG3586" s="20"/>
      <c r="AH3586" s="22"/>
      <c r="AI3586" s="22"/>
      <c r="AJ3586" s="22"/>
      <c r="AK3586" s="22"/>
      <c r="AM3586" s="22"/>
      <c r="AN3586" s="22"/>
      <c r="AO3586" s="22" t="s">
        <v>4605</v>
      </c>
      <c r="AP3586" s="22">
        <v>0</v>
      </c>
      <c r="AS3586" s="20"/>
      <c r="AT3586" s="20"/>
      <c r="AU3586" s="20"/>
    </row>
    <row r="3587" spans="1:47" x14ac:dyDescent="0.15">
      <c r="A3587" s="21" t="s">
        <v>1273</v>
      </c>
      <c r="B3587" s="20" t="s">
        <v>918</v>
      </c>
      <c r="C3587" s="20" t="s">
        <v>1099</v>
      </c>
      <c r="D3587" s="20" t="s">
        <v>1100</v>
      </c>
      <c r="E3587" s="20" t="s">
        <v>1110</v>
      </c>
      <c r="F3587" s="20" t="s">
        <v>1250</v>
      </c>
      <c r="G3587" s="20" t="s">
        <v>4778</v>
      </c>
      <c r="H3587" s="20"/>
      <c r="I3587" s="20">
        <v>15999701366</v>
      </c>
      <c r="J3587" s="20" t="s">
        <v>1268</v>
      </c>
      <c r="K3587" s="20" t="s">
        <v>262</v>
      </c>
      <c r="L3587" s="20" t="s">
        <v>2268</v>
      </c>
      <c r="M3587" s="20">
        <v>1398</v>
      </c>
      <c r="N3587" s="20">
        <v>1398</v>
      </c>
      <c r="O3587" s="20" t="s">
        <v>927</v>
      </c>
      <c r="P3587" s="20" t="s">
        <v>50</v>
      </c>
      <c r="Q3587" s="28"/>
      <c r="R3587" s="21" t="s">
        <v>52</v>
      </c>
      <c r="S3587" s="21"/>
      <c r="T3587" s="21" t="s">
        <v>53</v>
      </c>
      <c r="U3587" s="21" t="s">
        <v>263</v>
      </c>
      <c r="V3587" s="46">
        <v>1</v>
      </c>
      <c r="W3587" s="26">
        <f t="shared" ref="W3587:W3640" si="2601">V3587</f>
        <v>1</v>
      </c>
      <c r="X3587" s="26">
        <f t="shared" ref="X3587:X3640" si="2602">V3587</f>
        <v>1</v>
      </c>
      <c r="Y3587" s="21">
        <v>20</v>
      </c>
      <c r="Z3587" s="22">
        <f t="shared" si="2596"/>
        <v>1398</v>
      </c>
      <c r="AA3587" s="20" t="s">
        <v>4607</v>
      </c>
      <c r="AB3587" s="22"/>
      <c r="AC3587" s="22">
        <v>1</v>
      </c>
      <c r="AD3587" s="22"/>
      <c r="AE3587" s="22">
        <f>N3587</f>
        <v>1398</v>
      </c>
      <c r="AF3587" s="22">
        <f t="shared" ref="AF3587:AF3640" si="2603">N3587</f>
        <v>1398</v>
      </c>
      <c r="AG3587" s="20">
        <f>N3587</f>
        <v>1398</v>
      </c>
      <c r="AH3587" s="20" t="str">
        <f>VLOOKUP(U3587,[1]提成计算!B:I,8,FALSE)</f>
        <v xml:space="preserve"> </v>
      </c>
      <c r="AI3587" s="20"/>
      <c r="AJ3587" s="22"/>
      <c r="AK3587" s="22"/>
      <c r="AM3587" s="22"/>
      <c r="AN3587" s="22"/>
      <c r="AO3587" s="22" t="s">
        <v>4605</v>
      </c>
      <c r="AP3587" s="22" t="s">
        <v>1301</v>
      </c>
      <c r="AS3587" s="20"/>
      <c r="AT3587" s="20"/>
      <c r="AU3587" s="20"/>
    </row>
    <row r="3588" spans="1:47" x14ac:dyDescent="0.15">
      <c r="A3588" s="21" t="s">
        <v>1273</v>
      </c>
      <c r="B3588" s="20" t="s">
        <v>918</v>
      </c>
      <c r="C3588" s="20" t="s">
        <v>1099</v>
      </c>
      <c r="D3588" s="20" t="s">
        <v>1136</v>
      </c>
      <c r="E3588" s="20" t="s">
        <v>1318</v>
      </c>
      <c r="F3588" s="20" t="s">
        <v>1250</v>
      </c>
      <c r="G3588" s="20" t="s">
        <v>4779</v>
      </c>
      <c r="H3588" s="20"/>
      <c r="I3588" s="20" t="s">
        <v>4780</v>
      </c>
      <c r="J3588" s="20" t="s">
        <v>924</v>
      </c>
      <c r="K3588" s="20" t="s">
        <v>594</v>
      </c>
      <c r="L3588" s="20" t="s">
        <v>1858</v>
      </c>
      <c r="M3588" s="20">
        <v>728</v>
      </c>
      <c r="N3588" s="20">
        <v>728</v>
      </c>
      <c r="O3588" s="20" t="s">
        <v>927</v>
      </c>
      <c r="P3588" s="20" t="s">
        <v>50</v>
      </c>
      <c r="Q3588" s="28"/>
      <c r="R3588" s="21" t="s">
        <v>109</v>
      </c>
      <c r="S3588" s="25" t="s">
        <v>1155</v>
      </c>
      <c r="T3588" s="21" t="s">
        <v>53</v>
      </c>
      <c r="U3588" s="21" t="s">
        <v>595</v>
      </c>
      <c r="V3588" s="46">
        <v>1</v>
      </c>
      <c r="W3588" s="26">
        <f t="shared" si="2601"/>
        <v>1</v>
      </c>
      <c r="Y3588" s="21">
        <v>4</v>
      </c>
      <c r="Z3588" s="22">
        <f t="shared" si="2596"/>
        <v>728</v>
      </c>
      <c r="AA3588" s="20" t="s">
        <v>4607</v>
      </c>
      <c r="AB3588" s="22">
        <v>1</v>
      </c>
      <c r="AC3588" s="22"/>
      <c r="AD3588" s="22">
        <f>N3588</f>
        <v>728</v>
      </c>
      <c r="AE3588" s="22"/>
      <c r="AF3588" s="22">
        <f t="shared" si="2603"/>
        <v>728</v>
      </c>
      <c r="AG3588" s="20"/>
      <c r="AH3588" s="22"/>
      <c r="AI3588" s="22"/>
      <c r="AJ3588" s="22">
        <f>N3588</f>
        <v>728</v>
      </c>
      <c r="AK3588" s="22">
        <f>IF(O3588="(传统)XDSL",VLOOKUP(S3588,[2]直销续费率明细!C:I,7,FALSE)*1,IF(O3588="GPON+XDSL",VLOOKUP(S3588,[2]直销续费率明细!C:I,7,FALSE)*1,VLOOKUP(S3588,[2]直销续费率明细!C:I,5,FALSE)*1))</f>
        <v>-40</v>
      </c>
      <c r="AL3588" s="22" t="s">
        <v>1309</v>
      </c>
      <c r="AM3588" s="22"/>
      <c r="AN3588" s="22"/>
      <c r="AO3588" s="22" t="s">
        <v>4605</v>
      </c>
      <c r="AP3588" s="22" t="s">
        <v>1301</v>
      </c>
      <c r="AS3588" s="20">
        <f>IF(Y3588&gt;=10,VLOOKUP(U3588,[2]提成计算!B:T,19,FALSE),VLOOKUP(U3588,[2]提成计算!B:T,18,FALSE))</f>
        <v>0.06</v>
      </c>
      <c r="AT3588" s="20">
        <f t="shared" ref="AT3588" si="2604">IF(AD3588*AS3588&gt;0,AD3588*AS3588,AE3588*AS3588)</f>
        <v>43.68</v>
      </c>
      <c r="AU3588" s="20">
        <f t="shared" ref="AU3588" si="2605">IF(AND(AK3588&lt;0,AK3588+AT3588&lt;0),-AT3588,AK3588)</f>
        <v>-40</v>
      </c>
    </row>
    <row r="3589" spans="1:47" x14ac:dyDescent="0.15">
      <c r="A3589" s="21" t="s">
        <v>1273</v>
      </c>
      <c r="B3589" s="20" t="s">
        <v>918</v>
      </c>
      <c r="C3589" s="20" t="s">
        <v>1099</v>
      </c>
      <c r="D3589" s="20" t="s">
        <v>1100</v>
      </c>
      <c r="E3589" s="20" t="s">
        <v>1110</v>
      </c>
      <c r="F3589" s="20" t="s">
        <v>1250</v>
      </c>
      <c r="G3589" s="20" t="s">
        <v>4781</v>
      </c>
      <c r="H3589" s="20"/>
      <c r="I3589" s="20">
        <v>13415918138</v>
      </c>
      <c r="J3589" s="20" t="s">
        <v>1268</v>
      </c>
      <c r="K3589" s="20" t="s">
        <v>314</v>
      </c>
      <c r="L3589" s="20" t="s">
        <v>1898</v>
      </c>
      <c r="M3589" s="20">
        <v>1398</v>
      </c>
      <c r="N3589" s="20">
        <v>1398</v>
      </c>
      <c r="O3589" s="20" t="s">
        <v>927</v>
      </c>
      <c r="P3589" s="20" t="s">
        <v>50</v>
      </c>
      <c r="Q3589" s="28"/>
      <c r="R3589" s="21" t="s">
        <v>52</v>
      </c>
      <c r="S3589" s="21"/>
      <c r="T3589" s="21" t="s">
        <v>53</v>
      </c>
      <c r="U3589" s="21" t="s">
        <v>315</v>
      </c>
      <c r="V3589" s="46">
        <v>1</v>
      </c>
      <c r="W3589" s="26">
        <f t="shared" si="2601"/>
        <v>1</v>
      </c>
      <c r="X3589" s="26">
        <f t="shared" si="2602"/>
        <v>1</v>
      </c>
      <c r="Y3589" s="21">
        <v>20</v>
      </c>
      <c r="Z3589" s="22">
        <f t="shared" si="2596"/>
        <v>1398</v>
      </c>
      <c r="AA3589" s="20" t="s">
        <v>4607</v>
      </c>
      <c r="AB3589" s="22"/>
      <c r="AC3589" s="22">
        <v>1</v>
      </c>
      <c r="AD3589" s="22"/>
      <c r="AE3589" s="22">
        <f>N3589</f>
        <v>1398</v>
      </c>
      <c r="AF3589" s="22">
        <f t="shared" si="2603"/>
        <v>1398</v>
      </c>
      <c r="AG3589" s="20">
        <f t="shared" ref="AG3589:AG3590" si="2606">N3589</f>
        <v>1398</v>
      </c>
      <c r="AH3589" s="20" t="str">
        <f>VLOOKUP(U3589,[1]提成计算!B:I,8,FALSE)</f>
        <v xml:space="preserve"> </v>
      </c>
      <c r="AI3589" s="20"/>
      <c r="AJ3589" s="22"/>
      <c r="AK3589" s="22"/>
      <c r="AM3589" s="22"/>
      <c r="AN3589" s="22"/>
      <c r="AO3589" s="22" t="s">
        <v>4605</v>
      </c>
      <c r="AP3589" s="22" t="s">
        <v>1301</v>
      </c>
      <c r="AS3589" s="20"/>
      <c r="AT3589" s="20"/>
      <c r="AU3589" s="20"/>
    </row>
    <row r="3590" spans="1:47" x14ac:dyDescent="0.15">
      <c r="A3590" s="21" t="s">
        <v>1273</v>
      </c>
      <c r="B3590" s="20" t="s">
        <v>918</v>
      </c>
      <c r="C3590" s="20" t="s">
        <v>1099</v>
      </c>
      <c r="D3590" s="20" t="s">
        <v>1100</v>
      </c>
      <c r="E3590" s="20" t="s">
        <v>1101</v>
      </c>
      <c r="F3590" s="20" t="s">
        <v>1250</v>
      </c>
      <c r="G3590" s="20" t="s">
        <v>4782</v>
      </c>
      <c r="H3590" s="20"/>
      <c r="I3590" s="20">
        <v>13712064564</v>
      </c>
      <c r="J3590" s="20" t="s">
        <v>1268</v>
      </c>
      <c r="K3590" s="20" t="s">
        <v>72</v>
      </c>
      <c r="L3590" s="20" t="s">
        <v>2144</v>
      </c>
      <c r="M3590" s="20">
        <v>730</v>
      </c>
      <c r="N3590" s="20">
        <v>730</v>
      </c>
      <c r="O3590" s="20" t="s">
        <v>927</v>
      </c>
      <c r="P3590" s="20" t="s">
        <v>50</v>
      </c>
      <c r="Q3590" s="28"/>
      <c r="R3590" s="21" t="s">
        <v>52</v>
      </c>
      <c r="S3590" s="21"/>
      <c r="T3590" s="21" t="s">
        <v>53</v>
      </c>
      <c r="U3590" s="21" t="s">
        <v>54</v>
      </c>
      <c r="V3590" s="46">
        <v>1</v>
      </c>
      <c r="W3590" s="26">
        <f t="shared" si="2601"/>
        <v>1</v>
      </c>
      <c r="X3590" s="26">
        <f t="shared" si="2602"/>
        <v>1</v>
      </c>
      <c r="Y3590" s="21">
        <v>4</v>
      </c>
      <c r="Z3590" s="22">
        <f t="shared" si="2596"/>
        <v>730</v>
      </c>
      <c r="AA3590" s="20" t="s">
        <v>4607</v>
      </c>
      <c r="AB3590" s="22">
        <v>1</v>
      </c>
      <c r="AC3590" s="22"/>
      <c r="AD3590" s="22">
        <f>N3590</f>
        <v>730</v>
      </c>
      <c r="AE3590" s="22"/>
      <c r="AF3590" s="22">
        <f t="shared" si="2603"/>
        <v>730</v>
      </c>
      <c r="AG3590" s="20">
        <f t="shared" si="2606"/>
        <v>730</v>
      </c>
      <c r="AH3590" s="20" t="str">
        <f>VLOOKUP(U3590,[1]提成计算!B:I,8,FALSE)</f>
        <v xml:space="preserve"> </v>
      </c>
      <c r="AI3590" s="20"/>
      <c r="AJ3590" s="22"/>
      <c r="AK3590" s="22"/>
      <c r="AM3590" s="22"/>
      <c r="AN3590" s="22"/>
      <c r="AO3590" s="22" t="s">
        <v>4605</v>
      </c>
      <c r="AP3590" s="22" t="s">
        <v>1301</v>
      </c>
      <c r="AS3590" s="20"/>
      <c r="AT3590" s="20"/>
      <c r="AU3590" s="20"/>
    </row>
    <row r="3591" spans="1:47" x14ac:dyDescent="0.15">
      <c r="A3591" s="21" t="s">
        <v>1273</v>
      </c>
      <c r="B3591" s="20" t="s">
        <v>918</v>
      </c>
      <c r="C3591" s="20" t="s">
        <v>1099</v>
      </c>
      <c r="D3591" s="20" t="s">
        <v>1121</v>
      </c>
      <c r="E3591" s="20" t="s">
        <v>1280</v>
      </c>
      <c r="F3591" s="20" t="s">
        <v>1250</v>
      </c>
      <c r="G3591" s="20" t="s">
        <v>4783</v>
      </c>
      <c r="H3591" s="20"/>
      <c r="I3591" s="20">
        <v>13580904165</v>
      </c>
      <c r="J3591" s="20" t="s">
        <v>924</v>
      </c>
      <c r="K3591" s="20" t="s">
        <v>4707</v>
      </c>
      <c r="L3591" s="20" t="s">
        <v>1299</v>
      </c>
      <c r="M3591" s="20">
        <v>888</v>
      </c>
      <c r="N3591" s="20">
        <v>888</v>
      </c>
      <c r="O3591" s="20" t="s">
        <v>927</v>
      </c>
      <c r="P3591" s="20" t="s">
        <v>50</v>
      </c>
      <c r="Q3591" s="28"/>
      <c r="R3591" s="21" t="s">
        <v>91</v>
      </c>
      <c r="S3591" s="25" t="s">
        <v>1405</v>
      </c>
      <c r="T3591" s="21" t="s">
        <v>53</v>
      </c>
      <c r="U3591" s="21" t="s">
        <v>4708</v>
      </c>
      <c r="V3591" s="46">
        <v>1</v>
      </c>
      <c r="W3591" s="26">
        <f t="shared" si="2601"/>
        <v>1</v>
      </c>
      <c r="Y3591" s="21">
        <v>12</v>
      </c>
      <c r="Z3591" s="22">
        <f t="shared" si="2596"/>
        <v>888</v>
      </c>
      <c r="AA3591" s="20" t="s">
        <v>4607</v>
      </c>
      <c r="AB3591" s="22"/>
      <c r="AC3591" s="22">
        <v>1</v>
      </c>
      <c r="AD3591" s="22"/>
      <c r="AE3591" s="22">
        <f>N3591</f>
        <v>888</v>
      </c>
      <c r="AF3591" s="22">
        <f t="shared" si="2603"/>
        <v>888</v>
      </c>
      <c r="AG3591" s="20"/>
      <c r="AH3591" s="22"/>
      <c r="AI3591" s="22"/>
      <c r="AJ3591" s="22">
        <f>N3591</f>
        <v>888</v>
      </c>
      <c r="AK3591" s="22">
        <f>IF(O3591="(传统)XDSL",VLOOKUP(S3591,[2]直销续费率明细!C:I,7,FALSE)*1,IF(O3591="GPON+XDSL",VLOOKUP(S3591,[2]直销续费率明细!C:I,7,FALSE)*1,VLOOKUP(S3591,[2]直销续费率明细!C:I,5,FALSE)*1))</f>
        <v>-40</v>
      </c>
      <c r="AL3591" s="22" t="s">
        <v>1309</v>
      </c>
      <c r="AM3591" s="22"/>
      <c r="AN3591" s="22"/>
      <c r="AO3591" s="22" t="s">
        <v>4605</v>
      </c>
      <c r="AP3591" s="22" t="s">
        <v>1301</v>
      </c>
      <c r="AS3591" s="20">
        <f>IF(Y3591&gt;=10,VLOOKUP(U3591,[2]提成计算!B:T,19,FALSE),VLOOKUP(U3591,[2]提成计算!B:T,18,FALSE))</f>
        <v>0.09</v>
      </c>
      <c r="AT3591" s="20">
        <f t="shared" ref="AT3591" si="2607">IF(AD3591*AS3591&gt;0,AD3591*AS3591,AE3591*AS3591)</f>
        <v>79.92</v>
      </c>
      <c r="AU3591" s="20">
        <f t="shared" ref="AU3591" si="2608">IF(AND(AK3591&lt;0,AK3591+AT3591&lt;0),-AT3591,AK3591)</f>
        <v>-40</v>
      </c>
    </row>
    <row r="3592" spans="1:47" x14ac:dyDescent="0.15">
      <c r="A3592" s="21" t="s">
        <v>1273</v>
      </c>
      <c r="B3592" s="20" t="s">
        <v>918</v>
      </c>
      <c r="C3592" s="20" t="s">
        <v>1099</v>
      </c>
      <c r="D3592" s="20" t="s">
        <v>1121</v>
      </c>
      <c r="E3592" s="20" t="s">
        <v>1280</v>
      </c>
      <c r="F3592" s="20" t="s">
        <v>1250</v>
      </c>
      <c r="G3592" s="20" t="s">
        <v>4784</v>
      </c>
      <c r="H3592" s="20"/>
      <c r="I3592" s="20">
        <v>13825765787</v>
      </c>
      <c r="J3592" s="20" t="s">
        <v>1268</v>
      </c>
      <c r="K3592" s="20" t="s">
        <v>321</v>
      </c>
      <c r="L3592" s="20" t="s">
        <v>1939</v>
      </c>
      <c r="M3592" s="20">
        <v>680</v>
      </c>
      <c r="N3592" s="20">
        <v>680</v>
      </c>
      <c r="O3592" s="20" t="s">
        <v>927</v>
      </c>
      <c r="P3592" s="20" t="s">
        <v>50</v>
      </c>
      <c r="Q3592" s="28"/>
      <c r="R3592" s="21" t="s">
        <v>91</v>
      </c>
      <c r="S3592" s="21"/>
      <c r="T3592" s="21" t="s">
        <v>53</v>
      </c>
      <c r="U3592" s="21" t="s">
        <v>322</v>
      </c>
      <c r="V3592" s="46">
        <v>1</v>
      </c>
      <c r="W3592" s="26">
        <f t="shared" si="2601"/>
        <v>1</v>
      </c>
      <c r="X3592" s="26">
        <f t="shared" si="2602"/>
        <v>1</v>
      </c>
      <c r="Y3592" s="21">
        <v>4</v>
      </c>
      <c r="Z3592" s="22">
        <f t="shared" si="2596"/>
        <v>680</v>
      </c>
      <c r="AA3592" s="20" t="s">
        <v>4607</v>
      </c>
      <c r="AB3592" s="22">
        <v>1</v>
      </c>
      <c r="AC3592" s="22"/>
      <c r="AD3592" s="22">
        <f>N3592</f>
        <v>680</v>
      </c>
      <c r="AE3592" s="22"/>
      <c r="AF3592" s="22">
        <f t="shared" si="2603"/>
        <v>680</v>
      </c>
      <c r="AG3592" s="20">
        <f t="shared" ref="AG3592:AG3593" si="2609">N3592</f>
        <v>680</v>
      </c>
      <c r="AH3592" s="20" t="str">
        <f>VLOOKUP(U3592,[1]提成计算!B:I,8,FALSE)</f>
        <v xml:space="preserve"> </v>
      </c>
      <c r="AI3592" s="20"/>
      <c r="AJ3592" s="22"/>
      <c r="AK3592" s="22"/>
      <c r="AM3592" s="22"/>
      <c r="AN3592" s="22"/>
      <c r="AO3592" s="22" t="s">
        <v>4605</v>
      </c>
      <c r="AP3592" s="22" t="s">
        <v>1301</v>
      </c>
      <c r="AS3592" s="20"/>
      <c r="AT3592" s="20"/>
      <c r="AU3592" s="20"/>
    </row>
    <row r="3593" spans="1:47" x14ac:dyDescent="0.15">
      <c r="A3593" s="21" t="s">
        <v>1273</v>
      </c>
      <c r="B3593" s="20" t="s">
        <v>918</v>
      </c>
      <c r="C3593" s="20" t="s">
        <v>1099</v>
      </c>
      <c r="D3593" s="20" t="s">
        <v>1136</v>
      </c>
      <c r="E3593" s="20" t="s">
        <v>1318</v>
      </c>
      <c r="F3593" s="20" t="s">
        <v>1250</v>
      </c>
      <c r="G3593" s="20" t="s">
        <v>4785</v>
      </c>
      <c r="H3593" s="20"/>
      <c r="I3593" s="20">
        <v>13726404119</v>
      </c>
      <c r="J3593" s="20" t="s">
        <v>1268</v>
      </c>
      <c r="K3593" s="20" t="s">
        <v>594</v>
      </c>
      <c r="L3593" s="20" t="s">
        <v>1358</v>
      </c>
      <c r="M3593" s="20">
        <v>1088</v>
      </c>
      <c r="N3593" s="20">
        <v>1088</v>
      </c>
      <c r="O3593" s="20" t="s">
        <v>927</v>
      </c>
      <c r="P3593" s="20" t="s">
        <v>50</v>
      </c>
      <c r="Q3593" s="28"/>
      <c r="R3593" s="21" t="s">
        <v>109</v>
      </c>
      <c r="S3593" s="21"/>
      <c r="T3593" s="21" t="s">
        <v>53</v>
      </c>
      <c r="U3593" s="21" t="s">
        <v>595</v>
      </c>
      <c r="V3593" s="46">
        <v>1</v>
      </c>
      <c r="W3593" s="26">
        <f t="shared" si="2601"/>
        <v>1</v>
      </c>
      <c r="X3593" s="26">
        <f t="shared" si="2602"/>
        <v>1</v>
      </c>
      <c r="Y3593" s="21">
        <v>10</v>
      </c>
      <c r="Z3593" s="22">
        <f t="shared" si="2596"/>
        <v>1088</v>
      </c>
      <c r="AA3593" s="20" t="s">
        <v>4607</v>
      </c>
      <c r="AB3593" s="22"/>
      <c r="AC3593" s="22">
        <v>1</v>
      </c>
      <c r="AD3593" s="22"/>
      <c r="AE3593" s="22">
        <f>N3593</f>
        <v>1088</v>
      </c>
      <c r="AF3593" s="22">
        <f t="shared" si="2603"/>
        <v>1088</v>
      </c>
      <c r="AG3593" s="20">
        <f t="shared" si="2609"/>
        <v>1088</v>
      </c>
      <c r="AH3593" s="20" t="str">
        <f>VLOOKUP(U3593,[1]提成计算!B:I,8,FALSE)</f>
        <v xml:space="preserve"> </v>
      </c>
      <c r="AI3593" s="20"/>
      <c r="AJ3593" s="22"/>
      <c r="AK3593" s="22"/>
      <c r="AM3593" s="22"/>
      <c r="AN3593" s="22"/>
      <c r="AO3593" s="22" t="s">
        <v>4605</v>
      </c>
      <c r="AP3593" s="22" t="s">
        <v>1301</v>
      </c>
      <c r="AS3593" s="20"/>
      <c r="AT3593" s="20"/>
      <c r="AU3593" s="20"/>
    </row>
    <row r="3594" spans="1:47" x14ac:dyDescent="0.15">
      <c r="A3594" s="21" t="s">
        <v>1273</v>
      </c>
      <c r="B3594" s="20" t="s">
        <v>918</v>
      </c>
      <c r="C3594" s="20" t="s">
        <v>1099</v>
      </c>
      <c r="D3594" s="20" t="s">
        <v>1100</v>
      </c>
      <c r="E3594" s="20" t="s">
        <v>4772</v>
      </c>
      <c r="F3594" s="20" t="s">
        <v>1250</v>
      </c>
      <c r="G3594" s="20" t="s">
        <v>4786</v>
      </c>
      <c r="H3594" s="20"/>
      <c r="I3594" s="20">
        <v>15917732328</v>
      </c>
      <c r="J3594" s="20" t="s">
        <v>924</v>
      </c>
      <c r="K3594" s="20" t="s">
        <v>4787</v>
      </c>
      <c r="L3594" s="20" t="s">
        <v>1918</v>
      </c>
      <c r="M3594" s="20">
        <v>680</v>
      </c>
      <c r="N3594" s="20">
        <v>680</v>
      </c>
      <c r="O3594" s="20" t="s">
        <v>927</v>
      </c>
      <c r="P3594" s="20" t="s">
        <v>50</v>
      </c>
      <c r="Q3594" s="28"/>
      <c r="R3594" s="21" t="s">
        <v>52</v>
      </c>
      <c r="S3594" s="25" t="s">
        <v>1134</v>
      </c>
      <c r="T3594" s="21" t="s">
        <v>53</v>
      </c>
      <c r="U3594" s="21" t="s">
        <v>54</v>
      </c>
      <c r="V3594" s="46">
        <v>1</v>
      </c>
      <c r="W3594" s="26">
        <f t="shared" si="2601"/>
        <v>1</v>
      </c>
      <c r="Y3594" s="21">
        <v>4</v>
      </c>
      <c r="Z3594" s="22">
        <f t="shared" si="2596"/>
        <v>680</v>
      </c>
      <c r="AA3594" s="20" t="s">
        <v>4607</v>
      </c>
      <c r="AB3594" s="22">
        <v>1</v>
      </c>
      <c r="AC3594" s="22"/>
      <c r="AD3594" s="22">
        <f t="shared" ref="AD3594:AD3597" si="2610">N3594</f>
        <v>680</v>
      </c>
      <c r="AE3594" s="22"/>
      <c r="AF3594" s="22">
        <f t="shared" si="2603"/>
        <v>680</v>
      </c>
      <c r="AG3594" s="20"/>
      <c r="AH3594" s="22"/>
      <c r="AI3594" s="22"/>
      <c r="AJ3594" s="22">
        <f>N3594</f>
        <v>680</v>
      </c>
      <c r="AK3594" s="22">
        <f>IF(O3594="(传统)XDSL",VLOOKUP(S3594,[2]直销续费率明细!C:I,7,FALSE)*1,IF(O3594="GPON+XDSL",VLOOKUP(S3594,[2]直销续费率明细!C:I,7,FALSE)*1,VLOOKUP(S3594,[2]直销续费率明细!C:I,5,FALSE)*1))</f>
        <v>-40</v>
      </c>
      <c r="AL3594" s="22" t="s">
        <v>1309</v>
      </c>
      <c r="AM3594" s="22"/>
      <c r="AN3594" s="22"/>
      <c r="AO3594" s="22" t="s">
        <v>4605</v>
      </c>
      <c r="AP3594" s="22" t="s">
        <v>4629</v>
      </c>
      <c r="AS3594" s="20">
        <f>IF(Y3594&gt;=10,VLOOKUP(U3594,[2]提成计算!B:T,19,FALSE),VLOOKUP(U3594,[2]提成计算!B:T,18,FALSE))</f>
        <v>7.0000000000000007E-2</v>
      </c>
      <c r="AT3594" s="20">
        <f t="shared" ref="AT3594" si="2611">IF(AD3594*AS3594&gt;0,AD3594*AS3594,AE3594*AS3594)</f>
        <v>47.6</v>
      </c>
      <c r="AU3594" s="20">
        <f t="shared" ref="AU3594" si="2612">IF(AND(AK3594&lt;0,AK3594+AT3594&lt;0),-AT3594,AK3594)</f>
        <v>-40</v>
      </c>
    </row>
    <row r="3595" spans="1:47" x14ac:dyDescent="0.15">
      <c r="A3595" s="21" t="s">
        <v>1273</v>
      </c>
      <c r="B3595" s="20" t="s">
        <v>918</v>
      </c>
      <c r="C3595" s="20" t="s">
        <v>1099</v>
      </c>
      <c r="D3595" s="20" t="s">
        <v>1136</v>
      </c>
      <c r="E3595" s="20" t="s">
        <v>1447</v>
      </c>
      <c r="F3595" s="20" t="s">
        <v>1250</v>
      </c>
      <c r="G3595" s="20" t="s">
        <v>4788</v>
      </c>
      <c r="H3595" s="20"/>
      <c r="I3595" s="20">
        <v>13686141948</v>
      </c>
      <c r="J3595" s="20" t="s">
        <v>1268</v>
      </c>
      <c r="K3595" s="20" t="s">
        <v>617</v>
      </c>
      <c r="L3595" s="20" t="s">
        <v>2144</v>
      </c>
      <c r="M3595" s="20">
        <v>730</v>
      </c>
      <c r="N3595" s="20">
        <v>730</v>
      </c>
      <c r="O3595" s="20" t="s">
        <v>927</v>
      </c>
      <c r="P3595" s="20" t="s">
        <v>50</v>
      </c>
      <c r="Q3595" s="28"/>
      <c r="R3595" s="21" t="s">
        <v>109</v>
      </c>
      <c r="S3595" s="21"/>
      <c r="T3595" s="21" t="s">
        <v>53</v>
      </c>
      <c r="U3595" s="21" t="s">
        <v>618</v>
      </c>
      <c r="V3595" s="46">
        <v>1</v>
      </c>
      <c r="W3595" s="26">
        <f t="shared" si="2601"/>
        <v>1</v>
      </c>
      <c r="X3595" s="26">
        <f t="shared" si="2602"/>
        <v>1</v>
      </c>
      <c r="Y3595" s="21">
        <v>4</v>
      </c>
      <c r="Z3595" s="22">
        <f t="shared" si="2596"/>
        <v>730</v>
      </c>
      <c r="AA3595" s="20" t="s">
        <v>4607</v>
      </c>
      <c r="AB3595" s="22">
        <v>1</v>
      </c>
      <c r="AC3595" s="22"/>
      <c r="AD3595" s="22">
        <f t="shared" si="2610"/>
        <v>730</v>
      </c>
      <c r="AE3595" s="22"/>
      <c r="AF3595" s="22">
        <f t="shared" si="2603"/>
        <v>730</v>
      </c>
      <c r="AG3595" s="20">
        <f>N3595</f>
        <v>730</v>
      </c>
      <c r="AH3595" s="20" t="str">
        <f>VLOOKUP(U3595,[1]提成计算!B:I,8,FALSE)</f>
        <v xml:space="preserve"> </v>
      </c>
      <c r="AI3595" s="20"/>
      <c r="AJ3595" s="22"/>
      <c r="AK3595" s="22"/>
      <c r="AM3595" s="22"/>
      <c r="AN3595" s="22"/>
      <c r="AO3595" s="22" t="s">
        <v>4605</v>
      </c>
      <c r="AP3595" s="22" t="s">
        <v>1301</v>
      </c>
      <c r="AS3595" s="20"/>
      <c r="AT3595" s="20"/>
      <c r="AU3595" s="20"/>
    </row>
    <row r="3596" spans="1:47" x14ac:dyDescent="0.15">
      <c r="A3596" s="21" t="s">
        <v>1273</v>
      </c>
      <c r="B3596" s="20" t="s">
        <v>918</v>
      </c>
      <c r="C3596" s="20" t="s">
        <v>1099</v>
      </c>
      <c r="D3596" s="20" t="s">
        <v>1136</v>
      </c>
      <c r="E3596" s="20" t="s">
        <v>4789</v>
      </c>
      <c r="F3596" s="20" t="s">
        <v>1250</v>
      </c>
      <c r="G3596" s="20" t="s">
        <v>4790</v>
      </c>
      <c r="H3596" s="20"/>
      <c r="I3596" s="20" t="s">
        <v>4791</v>
      </c>
      <c r="J3596" s="20" t="s">
        <v>924</v>
      </c>
      <c r="K3596" s="20" t="s">
        <v>1139</v>
      </c>
      <c r="L3596" s="20" t="s">
        <v>1918</v>
      </c>
      <c r="M3596" s="20">
        <v>680</v>
      </c>
      <c r="N3596" s="20">
        <v>680</v>
      </c>
      <c r="O3596" s="20" t="s">
        <v>927</v>
      </c>
      <c r="P3596" s="20" t="s">
        <v>50</v>
      </c>
      <c r="Q3596" s="28"/>
      <c r="R3596" s="21" t="s">
        <v>109</v>
      </c>
      <c r="S3596" s="25" t="s">
        <v>1159</v>
      </c>
      <c r="T3596" s="21" t="s">
        <v>53</v>
      </c>
      <c r="U3596" s="21" t="s">
        <v>1140</v>
      </c>
      <c r="V3596" s="46">
        <v>1</v>
      </c>
      <c r="W3596" s="26">
        <f t="shared" si="2601"/>
        <v>1</v>
      </c>
      <c r="Y3596" s="21">
        <v>4</v>
      </c>
      <c r="Z3596" s="22">
        <f t="shared" si="2596"/>
        <v>680</v>
      </c>
      <c r="AA3596" s="20" t="s">
        <v>4607</v>
      </c>
      <c r="AB3596" s="22">
        <v>1</v>
      </c>
      <c r="AC3596" s="22"/>
      <c r="AD3596" s="22">
        <f t="shared" si="2610"/>
        <v>680</v>
      </c>
      <c r="AE3596" s="22"/>
      <c r="AF3596" s="22">
        <f t="shared" si="2603"/>
        <v>680</v>
      </c>
      <c r="AG3596" s="20"/>
      <c r="AH3596" s="22"/>
      <c r="AI3596" s="22"/>
      <c r="AJ3596" s="22">
        <f t="shared" ref="AJ3596:AJ3601" si="2613">N3596</f>
        <v>680</v>
      </c>
      <c r="AK3596" s="22">
        <f>IF(O3596="(传统)XDSL",VLOOKUP(S3596,[2]直销续费率明细!C:I,7,FALSE)*1,IF(O3596="GPON+XDSL",VLOOKUP(S3596,[2]直销续费率明细!C:I,7,FALSE)*1,VLOOKUP(S3596,[2]直销续费率明细!C:I,5,FALSE)*1))</f>
        <v>-40</v>
      </c>
      <c r="AL3596" s="22" t="s">
        <v>1309</v>
      </c>
      <c r="AM3596" s="22"/>
      <c r="AN3596" s="22"/>
      <c r="AO3596" s="22" t="s">
        <v>4605</v>
      </c>
      <c r="AP3596" s="22" t="s">
        <v>4629</v>
      </c>
      <c r="AS3596" s="20">
        <f>IF(Y3596&gt;=10,VLOOKUP(U3596,[2]提成计算!B:T,19,FALSE),VLOOKUP(U3596,[2]提成计算!B:T,18,FALSE))</f>
        <v>0.06</v>
      </c>
      <c r="AT3596" s="20">
        <f t="shared" ref="AT3596:AT3601" si="2614">IF(AD3596*AS3596&gt;0,AD3596*AS3596,AE3596*AS3596)</f>
        <v>40.799999999999997</v>
      </c>
      <c r="AU3596" s="20">
        <f t="shared" ref="AU3596:AU3601" si="2615">IF(AND(AK3596&lt;0,AK3596+AT3596&lt;0),-AT3596,AK3596)</f>
        <v>-40</v>
      </c>
    </row>
    <row r="3597" spans="1:47" x14ac:dyDescent="0.15">
      <c r="A3597" s="21" t="s">
        <v>1273</v>
      </c>
      <c r="B3597" s="20" t="s">
        <v>918</v>
      </c>
      <c r="C3597" s="20" t="s">
        <v>1099</v>
      </c>
      <c r="D3597" s="20" t="s">
        <v>1136</v>
      </c>
      <c r="E3597" s="20" t="s">
        <v>1137</v>
      </c>
      <c r="F3597" s="20" t="s">
        <v>1250</v>
      </c>
      <c r="G3597" s="20" t="s">
        <v>4792</v>
      </c>
      <c r="H3597" s="20"/>
      <c r="I3597" s="20">
        <v>13428885775</v>
      </c>
      <c r="J3597" s="20" t="s">
        <v>924</v>
      </c>
      <c r="K3597" s="20" t="s">
        <v>4722</v>
      </c>
      <c r="L3597" s="20" t="s">
        <v>2875</v>
      </c>
      <c r="M3597" s="20">
        <v>800</v>
      </c>
      <c r="N3597" s="20">
        <v>800</v>
      </c>
      <c r="O3597" s="20" t="s">
        <v>927</v>
      </c>
      <c r="P3597" s="20" t="s">
        <v>50</v>
      </c>
      <c r="Q3597" s="28"/>
      <c r="R3597" s="21" t="s">
        <v>109</v>
      </c>
      <c r="S3597" s="25" t="s">
        <v>1159</v>
      </c>
      <c r="T3597" s="21" t="s">
        <v>53</v>
      </c>
      <c r="U3597" s="21" t="s">
        <v>1801</v>
      </c>
      <c r="V3597" s="46">
        <v>1</v>
      </c>
      <c r="W3597" s="26">
        <f t="shared" si="2601"/>
        <v>1</v>
      </c>
      <c r="Y3597" s="21">
        <v>6</v>
      </c>
      <c r="Z3597" s="22">
        <f t="shared" si="2596"/>
        <v>800</v>
      </c>
      <c r="AA3597" s="20" t="s">
        <v>4607</v>
      </c>
      <c r="AB3597" s="22">
        <v>1</v>
      </c>
      <c r="AC3597" s="22"/>
      <c r="AD3597" s="22">
        <f t="shared" si="2610"/>
        <v>800</v>
      </c>
      <c r="AE3597" s="22"/>
      <c r="AF3597" s="22">
        <f t="shared" si="2603"/>
        <v>800</v>
      </c>
      <c r="AG3597" s="20"/>
      <c r="AH3597" s="22"/>
      <c r="AI3597" s="22"/>
      <c r="AJ3597" s="22">
        <f t="shared" si="2613"/>
        <v>800</v>
      </c>
      <c r="AK3597" s="22">
        <f>IF(O3597="(传统)XDSL",VLOOKUP(S3597,[2]直销续费率明细!C:I,7,FALSE)*1,IF(O3597="GPON+XDSL",VLOOKUP(S3597,[2]直销续费率明细!C:I,7,FALSE)*1,VLOOKUP(S3597,[2]直销续费率明细!C:I,5,FALSE)*1))</f>
        <v>-40</v>
      </c>
      <c r="AL3597" s="22" t="s">
        <v>1309</v>
      </c>
      <c r="AM3597" s="22"/>
      <c r="AN3597" s="22"/>
      <c r="AO3597" s="22" t="s">
        <v>4605</v>
      </c>
      <c r="AP3597" s="22" t="s">
        <v>1301</v>
      </c>
      <c r="AS3597" s="20">
        <f>IF(Y3597&gt;=10,VLOOKUP(U3597,[2]提成计算!B:T,19,FALSE),VLOOKUP(U3597,[2]提成计算!B:T,18,FALSE))</f>
        <v>0.06</v>
      </c>
      <c r="AT3597" s="20">
        <f t="shared" si="2614"/>
        <v>48</v>
      </c>
      <c r="AU3597" s="20">
        <f t="shared" si="2615"/>
        <v>-40</v>
      </c>
    </row>
    <row r="3598" spans="1:47" x14ac:dyDescent="0.15">
      <c r="A3598" s="21" t="s">
        <v>1273</v>
      </c>
      <c r="B3598" s="20" t="s">
        <v>918</v>
      </c>
      <c r="C3598" s="20" t="s">
        <v>1099</v>
      </c>
      <c r="D3598" s="20" t="s">
        <v>1121</v>
      </c>
      <c r="E3598" s="20" t="s">
        <v>1412</v>
      </c>
      <c r="F3598" s="20" t="s">
        <v>1250</v>
      </c>
      <c r="G3598" s="20" t="s">
        <v>4793</v>
      </c>
      <c r="H3598" s="20"/>
      <c r="I3598" s="20">
        <v>13802399993</v>
      </c>
      <c r="J3598" s="20" t="s">
        <v>924</v>
      </c>
      <c r="K3598" s="20" t="s">
        <v>4746</v>
      </c>
      <c r="L3598" s="20" t="s">
        <v>2166</v>
      </c>
      <c r="M3598" s="20">
        <v>1088</v>
      </c>
      <c r="N3598" s="20">
        <v>1088</v>
      </c>
      <c r="O3598" s="20" t="s">
        <v>927</v>
      </c>
      <c r="P3598" s="20" t="s">
        <v>50</v>
      </c>
      <c r="Q3598" s="28"/>
      <c r="R3598" s="21" t="s">
        <v>91</v>
      </c>
      <c r="S3598" s="25" t="s">
        <v>1414</v>
      </c>
      <c r="T3598" s="21" t="s">
        <v>53</v>
      </c>
      <c r="U3598" s="21" t="s">
        <v>4747</v>
      </c>
      <c r="V3598" s="46">
        <v>1</v>
      </c>
      <c r="W3598" s="26">
        <f t="shared" si="2601"/>
        <v>1</v>
      </c>
      <c r="Y3598" s="21">
        <v>20</v>
      </c>
      <c r="Z3598" s="22">
        <f t="shared" si="2596"/>
        <v>1088</v>
      </c>
      <c r="AA3598" s="20" t="s">
        <v>4607</v>
      </c>
      <c r="AB3598" s="22"/>
      <c r="AC3598" s="22">
        <v>1</v>
      </c>
      <c r="AD3598" s="22"/>
      <c r="AE3598" s="22">
        <f>N3598</f>
        <v>1088</v>
      </c>
      <c r="AF3598" s="22">
        <f t="shared" si="2603"/>
        <v>1088</v>
      </c>
      <c r="AG3598" s="20"/>
      <c r="AH3598" s="22"/>
      <c r="AI3598" s="22"/>
      <c r="AJ3598" s="22">
        <f t="shared" si="2613"/>
        <v>1088</v>
      </c>
      <c r="AK3598" s="22">
        <f>IF(O3598="(传统)XDSL",VLOOKUP(S3598,[2]直销续费率明细!C:I,7,FALSE)*1,IF(O3598="GPON+XDSL",VLOOKUP(S3598,[2]直销续费率明细!C:I,7,FALSE)*1,VLOOKUP(S3598,[2]直销续费率明细!C:I,5,FALSE)*1))</f>
        <v>-40</v>
      </c>
      <c r="AL3598" s="22" t="s">
        <v>1300</v>
      </c>
      <c r="AM3598" s="22"/>
      <c r="AN3598" s="22"/>
      <c r="AO3598" s="22" t="s">
        <v>4605</v>
      </c>
      <c r="AP3598" s="22" t="s">
        <v>1301</v>
      </c>
      <c r="AS3598" s="20">
        <f>IF(Y3598&gt;=10,VLOOKUP(U3598,[2]提成计算!B:T,19,FALSE),VLOOKUP(U3598,[2]提成计算!B:T,18,FALSE))</f>
        <v>0.09</v>
      </c>
      <c r="AT3598" s="20">
        <f t="shared" si="2614"/>
        <v>97.92</v>
      </c>
      <c r="AU3598" s="20">
        <f t="shared" si="2615"/>
        <v>-40</v>
      </c>
    </row>
    <row r="3599" spans="1:47" x14ac:dyDescent="0.15">
      <c r="A3599" s="21" t="s">
        <v>1273</v>
      </c>
      <c r="B3599" s="20" t="s">
        <v>918</v>
      </c>
      <c r="C3599" s="20" t="s">
        <v>1099</v>
      </c>
      <c r="D3599" s="20" t="s">
        <v>1136</v>
      </c>
      <c r="E3599" s="20" t="s">
        <v>1137</v>
      </c>
      <c r="F3599" s="20" t="s">
        <v>1250</v>
      </c>
      <c r="G3599" s="20" t="s">
        <v>4794</v>
      </c>
      <c r="H3599" s="20"/>
      <c r="I3599" s="20">
        <v>13509017523</v>
      </c>
      <c r="J3599" s="20" t="s">
        <v>924</v>
      </c>
      <c r="K3599" s="20" t="s">
        <v>4722</v>
      </c>
      <c r="L3599" s="20" t="s">
        <v>2875</v>
      </c>
      <c r="M3599" s="20">
        <v>800</v>
      </c>
      <c r="N3599" s="20">
        <v>800</v>
      </c>
      <c r="O3599" s="20" t="s">
        <v>927</v>
      </c>
      <c r="P3599" s="20" t="s">
        <v>50</v>
      </c>
      <c r="Q3599" s="28"/>
      <c r="R3599" s="21" t="s">
        <v>109</v>
      </c>
      <c r="S3599" s="25" t="s">
        <v>1159</v>
      </c>
      <c r="T3599" s="21" t="s">
        <v>53</v>
      </c>
      <c r="U3599" s="21" t="s">
        <v>1801</v>
      </c>
      <c r="V3599" s="46">
        <v>1</v>
      </c>
      <c r="W3599" s="26">
        <f t="shared" si="2601"/>
        <v>1</v>
      </c>
      <c r="Y3599" s="21">
        <v>6</v>
      </c>
      <c r="Z3599" s="22">
        <f t="shared" si="2596"/>
        <v>800</v>
      </c>
      <c r="AA3599" s="20" t="s">
        <v>4607</v>
      </c>
      <c r="AB3599" s="22">
        <v>1</v>
      </c>
      <c r="AC3599" s="22"/>
      <c r="AD3599" s="22">
        <f t="shared" ref="AD3599:AD3600" si="2616">N3599</f>
        <v>800</v>
      </c>
      <c r="AE3599" s="22"/>
      <c r="AF3599" s="22">
        <f t="shared" si="2603"/>
        <v>800</v>
      </c>
      <c r="AG3599" s="20"/>
      <c r="AH3599" s="22"/>
      <c r="AI3599" s="22"/>
      <c r="AJ3599" s="22">
        <f t="shared" si="2613"/>
        <v>800</v>
      </c>
      <c r="AK3599" s="22">
        <f>IF(O3599="(传统)XDSL",VLOOKUP(S3599,[2]直销续费率明细!C:I,7,FALSE)*1,IF(O3599="GPON+XDSL",VLOOKUP(S3599,[2]直销续费率明细!C:I,7,FALSE)*1,VLOOKUP(S3599,[2]直销续费率明细!C:I,5,FALSE)*1))</f>
        <v>-40</v>
      </c>
      <c r="AL3599" s="22" t="s">
        <v>1309</v>
      </c>
      <c r="AM3599" s="22"/>
      <c r="AN3599" s="22"/>
      <c r="AO3599" s="22" t="s">
        <v>2216</v>
      </c>
      <c r="AP3599" s="22" t="s">
        <v>1301</v>
      </c>
      <c r="AS3599" s="20">
        <f>IF(Y3599&gt;=10,VLOOKUP(U3599,[2]提成计算!B:T,19,FALSE),VLOOKUP(U3599,[2]提成计算!B:T,18,FALSE))</f>
        <v>0.06</v>
      </c>
      <c r="AT3599" s="20">
        <f t="shared" si="2614"/>
        <v>48</v>
      </c>
      <c r="AU3599" s="20">
        <f t="shared" si="2615"/>
        <v>-40</v>
      </c>
    </row>
    <row r="3600" spans="1:47" x14ac:dyDescent="0.15">
      <c r="A3600" s="21" t="s">
        <v>1273</v>
      </c>
      <c r="B3600" s="20" t="s">
        <v>918</v>
      </c>
      <c r="C3600" s="20" t="s">
        <v>1099</v>
      </c>
      <c r="D3600" s="20" t="s">
        <v>1136</v>
      </c>
      <c r="E3600" s="20" t="s">
        <v>1137</v>
      </c>
      <c r="F3600" s="20" t="s">
        <v>1250</v>
      </c>
      <c r="G3600" s="20" t="s">
        <v>4795</v>
      </c>
      <c r="H3600" s="20"/>
      <c r="I3600" s="20">
        <v>13392379947</v>
      </c>
      <c r="J3600" s="20" t="s">
        <v>924</v>
      </c>
      <c r="K3600" s="20" t="s">
        <v>4722</v>
      </c>
      <c r="L3600" s="20" t="s">
        <v>4796</v>
      </c>
      <c r="M3600" s="20">
        <v>600</v>
      </c>
      <c r="N3600" s="20">
        <v>600</v>
      </c>
      <c r="O3600" s="20" t="s">
        <v>927</v>
      </c>
      <c r="P3600" s="20" t="s">
        <v>50</v>
      </c>
      <c r="Q3600" s="28"/>
      <c r="R3600" s="21" t="s">
        <v>109</v>
      </c>
      <c r="S3600" s="25" t="s">
        <v>1159</v>
      </c>
      <c r="T3600" s="21" t="s">
        <v>53</v>
      </c>
      <c r="U3600" s="21" t="s">
        <v>1801</v>
      </c>
      <c r="V3600" s="46">
        <v>1</v>
      </c>
      <c r="W3600" s="26">
        <f t="shared" si="2601"/>
        <v>1</v>
      </c>
      <c r="Y3600" s="21">
        <v>4</v>
      </c>
      <c r="Z3600" s="22">
        <f t="shared" si="2596"/>
        <v>600</v>
      </c>
      <c r="AA3600" s="20" t="s">
        <v>2218</v>
      </c>
      <c r="AB3600" s="22">
        <v>1</v>
      </c>
      <c r="AC3600" s="22"/>
      <c r="AD3600" s="22">
        <f t="shared" si="2616"/>
        <v>600</v>
      </c>
      <c r="AE3600" s="22"/>
      <c r="AF3600" s="22">
        <f t="shared" si="2603"/>
        <v>600</v>
      </c>
      <c r="AG3600" s="20"/>
      <c r="AH3600" s="22"/>
      <c r="AI3600" s="22"/>
      <c r="AJ3600" s="22">
        <f t="shared" si="2613"/>
        <v>600</v>
      </c>
      <c r="AK3600" s="22">
        <f>IF(O3600="(传统)XDSL",VLOOKUP(S3600,[2]直销续费率明细!C:I,7,FALSE)*1,IF(O3600="GPON+XDSL",VLOOKUP(S3600,[2]直销续费率明细!C:I,7,FALSE)*1,VLOOKUP(S3600,[2]直销续费率明细!C:I,5,FALSE)*1))</f>
        <v>-40</v>
      </c>
      <c r="AL3600" s="22" t="s">
        <v>1300</v>
      </c>
      <c r="AM3600" s="22"/>
      <c r="AN3600" s="22"/>
      <c r="AO3600" s="22" t="s">
        <v>2216</v>
      </c>
      <c r="AP3600" s="22" t="s">
        <v>1301</v>
      </c>
      <c r="AS3600" s="20">
        <f>IF(Y3600&gt;=10,VLOOKUP(U3600,[2]提成计算!B:T,19,FALSE),VLOOKUP(U3600,[2]提成计算!B:T,18,FALSE))</f>
        <v>0.06</v>
      </c>
      <c r="AT3600" s="20">
        <f t="shared" si="2614"/>
        <v>36</v>
      </c>
      <c r="AU3600" s="20">
        <f t="shared" si="2615"/>
        <v>-36</v>
      </c>
    </row>
    <row r="3601" spans="1:47" x14ac:dyDescent="0.15">
      <c r="A3601" s="21" t="s">
        <v>1273</v>
      </c>
      <c r="B3601" s="20" t="s">
        <v>918</v>
      </c>
      <c r="C3601" s="20" t="s">
        <v>1099</v>
      </c>
      <c r="D3601" s="20" t="s">
        <v>1136</v>
      </c>
      <c r="E3601" s="20" t="s">
        <v>4797</v>
      </c>
      <c r="F3601" s="20" t="s">
        <v>1250</v>
      </c>
      <c r="G3601" s="20" t="s">
        <v>4798</v>
      </c>
      <c r="H3601" s="20"/>
      <c r="I3601" s="20">
        <v>13829177050</v>
      </c>
      <c r="J3601" s="20" t="s">
        <v>924</v>
      </c>
      <c r="K3601" s="20" t="s">
        <v>1153</v>
      </c>
      <c r="L3601" s="20" t="s">
        <v>2268</v>
      </c>
      <c r="M3601" s="20">
        <v>1398</v>
      </c>
      <c r="N3601" s="20">
        <v>1398</v>
      </c>
      <c r="O3601" s="20" t="s">
        <v>927</v>
      </c>
      <c r="P3601" s="20" t="s">
        <v>50</v>
      </c>
      <c r="Q3601" s="28"/>
      <c r="R3601" s="21" t="s">
        <v>109</v>
      </c>
      <c r="S3601" s="25" t="s">
        <v>1155</v>
      </c>
      <c r="T3601" s="21" t="s">
        <v>53</v>
      </c>
      <c r="U3601" s="21" t="s">
        <v>1156</v>
      </c>
      <c r="V3601" s="46">
        <v>1</v>
      </c>
      <c r="W3601" s="26">
        <f t="shared" si="2601"/>
        <v>1</v>
      </c>
      <c r="Y3601" s="21">
        <v>20</v>
      </c>
      <c r="Z3601" s="22">
        <f t="shared" si="2596"/>
        <v>1398</v>
      </c>
      <c r="AA3601" s="20" t="s">
        <v>2218</v>
      </c>
      <c r="AB3601" s="22"/>
      <c r="AC3601" s="22">
        <v>1</v>
      </c>
      <c r="AD3601" s="22"/>
      <c r="AE3601" s="22">
        <f t="shared" ref="AE3601:AE3603" si="2617">N3601</f>
        <v>1398</v>
      </c>
      <c r="AF3601" s="22">
        <f t="shared" si="2603"/>
        <v>1398</v>
      </c>
      <c r="AG3601" s="20"/>
      <c r="AH3601" s="22"/>
      <c r="AI3601" s="22"/>
      <c r="AJ3601" s="22">
        <f t="shared" si="2613"/>
        <v>1398</v>
      </c>
      <c r="AK3601" s="22">
        <f>IF(O3601="(传统)XDSL",VLOOKUP(S3601,[2]直销续费率明细!C:I,7,FALSE)*1,IF(O3601="GPON+XDSL",VLOOKUP(S3601,[2]直销续费率明细!C:I,7,FALSE)*1,VLOOKUP(S3601,[2]直销续费率明细!C:I,5,FALSE)*1))</f>
        <v>-40</v>
      </c>
      <c r="AL3601" s="22" t="s">
        <v>1309</v>
      </c>
      <c r="AM3601" s="22"/>
      <c r="AN3601" s="22"/>
      <c r="AO3601" s="22" t="s">
        <v>4605</v>
      </c>
      <c r="AP3601" s="22" t="s">
        <v>1301</v>
      </c>
      <c r="AS3601" s="20">
        <f>IF(Y3601&gt;=10,VLOOKUP(U3601,[2]提成计算!B:T,19,FALSE),VLOOKUP(U3601,[2]提成计算!B:T,18,FALSE))</f>
        <v>0.09</v>
      </c>
      <c r="AT3601" s="20">
        <f t="shared" si="2614"/>
        <v>125.82</v>
      </c>
      <c r="AU3601" s="20">
        <f t="shared" si="2615"/>
        <v>-40</v>
      </c>
    </row>
    <row r="3602" spans="1:47" x14ac:dyDescent="0.15">
      <c r="A3602" s="21" t="s">
        <v>1273</v>
      </c>
      <c r="B3602" s="20" t="s">
        <v>918</v>
      </c>
      <c r="C3602" s="20" t="s">
        <v>1099</v>
      </c>
      <c r="D3602" s="20" t="s">
        <v>1121</v>
      </c>
      <c r="E3602" s="20" t="s">
        <v>1412</v>
      </c>
      <c r="F3602" s="20" t="s">
        <v>1250</v>
      </c>
      <c r="G3602" s="20" t="s">
        <v>4799</v>
      </c>
      <c r="H3602" s="20"/>
      <c r="I3602" s="20">
        <v>13863269342</v>
      </c>
      <c r="J3602" s="20" t="s">
        <v>1268</v>
      </c>
      <c r="K3602" s="20" t="s">
        <v>4737</v>
      </c>
      <c r="L3602" s="20" t="s">
        <v>1358</v>
      </c>
      <c r="M3602" s="20">
        <v>1088</v>
      </c>
      <c r="N3602" s="20">
        <v>1088</v>
      </c>
      <c r="O3602" s="20" t="s">
        <v>927</v>
      </c>
      <c r="P3602" s="20" t="s">
        <v>50</v>
      </c>
      <c r="Q3602" s="28"/>
      <c r="R3602" s="21" t="s">
        <v>91</v>
      </c>
      <c r="S3602" s="21"/>
      <c r="T3602" s="21" t="s">
        <v>53</v>
      </c>
      <c r="U3602" s="21" t="s">
        <v>4738</v>
      </c>
      <c r="V3602" s="46">
        <v>1</v>
      </c>
      <c r="W3602" s="26">
        <f t="shared" si="2601"/>
        <v>1</v>
      </c>
      <c r="X3602" s="26">
        <f t="shared" si="2602"/>
        <v>1</v>
      </c>
      <c r="Y3602" s="21">
        <v>10</v>
      </c>
      <c r="Z3602" s="22">
        <f t="shared" si="2596"/>
        <v>1088</v>
      </c>
      <c r="AA3602" s="20" t="s">
        <v>4607</v>
      </c>
      <c r="AB3602" s="22"/>
      <c r="AC3602" s="22">
        <v>1</v>
      </c>
      <c r="AD3602" s="22"/>
      <c r="AE3602" s="22">
        <f t="shared" si="2617"/>
        <v>1088</v>
      </c>
      <c r="AF3602" s="22">
        <f t="shared" si="2603"/>
        <v>1088</v>
      </c>
      <c r="AG3602" s="20">
        <f>N3602</f>
        <v>1088</v>
      </c>
      <c r="AH3602" s="20" t="str">
        <f>VLOOKUP(U3602,[1]提成计算!B:I,8,FALSE)</f>
        <v>否</v>
      </c>
      <c r="AI3602" s="20"/>
      <c r="AJ3602" s="22"/>
      <c r="AK3602" s="22"/>
      <c r="AM3602" s="22"/>
      <c r="AN3602" s="22"/>
      <c r="AO3602" s="22" t="s">
        <v>4605</v>
      </c>
      <c r="AP3602" s="22" t="s">
        <v>1301</v>
      </c>
      <c r="AS3602" s="20"/>
      <c r="AT3602" s="20"/>
      <c r="AU3602" s="20"/>
    </row>
    <row r="3603" spans="1:47" x14ac:dyDescent="0.15">
      <c r="A3603" s="21" t="s">
        <v>1273</v>
      </c>
      <c r="B3603" s="20" t="s">
        <v>918</v>
      </c>
      <c r="C3603" s="20" t="s">
        <v>1099</v>
      </c>
      <c r="D3603" s="20" t="s">
        <v>1136</v>
      </c>
      <c r="E3603" s="20" t="s">
        <v>1144</v>
      </c>
      <c r="F3603" s="20" t="s">
        <v>1250</v>
      </c>
      <c r="G3603" s="20" t="s">
        <v>4800</v>
      </c>
      <c r="H3603" s="20"/>
      <c r="I3603" s="20">
        <v>13268688417</v>
      </c>
      <c r="J3603" s="20" t="s">
        <v>924</v>
      </c>
      <c r="K3603" s="20" t="s">
        <v>1146</v>
      </c>
      <c r="L3603" s="20" t="s">
        <v>1376</v>
      </c>
      <c r="M3603" s="20">
        <v>1088</v>
      </c>
      <c r="N3603" s="20">
        <v>1088</v>
      </c>
      <c r="O3603" s="20" t="s">
        <v>927</v>
      </c>
      <c r="P3603" s="20" t="s">
        <v>50</v>
      </c>
      <c r="Q3603" s="28"/>
      <c r="R3603" s="21" t="s">
        <v>109</v>
      </c>
      <c r="S3603" s="25" t="s">
        <v>1150</v>
      </c>
      <c r="T3603" s="21" t="s">
        <v>53</v>
      </c>
      <c r="U3603" s="21" t="s">
        <v>613</v>
      </c>
      <c r="V3603" s="46">
        <v>1</v>
      </c>
      <c r="W3603" s="26">
        <f t="shared" si="2601"/>
        <v>1</v>
      </c>
      <c r="Y3603" s="21">
        <v>10</v>
      </c>
      <c r="Z3603" s="22">
        <f t="shared" si="2596"/>
        <v>1088</v>
      </c>
      <c r="AA3603" s="20" t="s">
        <v>4607</v>
      </c>
      <c r="AB3603" s="22"/>
      <c r="AC3603" s="22">
        <v>1</v>
      </c>
      <c r="AD3603" s="22"/>
      <c r="AE3603" s="22">
        <f t="shared" si="2617"/>
        <v>1088</v>
      </c>
      <c r="AF3603" s="22">
        <f t="shared" si="2603"/>
        <v>1088</v>
      </c>
      <c r="AG3603" s="20"/>
      <c r="AH3603" s="22"/>
      <c r="AI3603" s="22"/>
      <c r="AJ3603" s="22">
        <f t="shared" ref="AJ3603:AJ3604" si="2618">N3603</f>
        <v>1088</v>
      </c>
      <c r="AK3603" s="22">
        <f>IF(O3603="(传统)XDSL",VLOOKUP(S3603,[2]直销续费率明细!C:I,7,FALSE)*1,IF(O3603="GPON+XDSL",VLOOKUP(S3603,[2]直销续费率明细!C:I,7,FALSE)*1,VLOOKUP(S3603,[2]直销续费率明细!C:I,5,FALSE)*1))</f>
        <v>-40</v>
      </c>
      <c r="AL3603" s="22" t="s">
        <v>1309</v>
      </c>
      <c r="AM3603" s="22"/>
      <c r="AN3603" s="22"/>
      <c r="AO3603" s="22" t="s">
        <v>4605</v>
      </c>
      <c r="AP3603" s="22" t="s">
        <v>1301</v>
      </c>
      <c r="AS3603" s="20">
        <f>IF(Y3603&gt;=10,VLOOKUP(U3603,[2]提成计算!B:T,19,FALSE),VLOOKUP(U3603,[2]提成计算!B:T,18,FALSE))</f>
        <v>0.09</v>
      </c>
      <c r="AT3603" s="20">
        <f t="shared" ref="AT3603:AT3604" si="2619">IF(AD3603*AS3603&gt;0,AD3603*AS3603,AE3603*AS3603)</f>
        <v>97.92</v>
      </c>
      <c r="AU3603" s="20">
        <f t="shared" ref="AU3603:AU3604" si="2620">IF(AND(AK3603&lt;0,AK3603+AT3603&lt;0),-AT3603,AK3603)</f>
        <v>-40</v>
      </c>
    </row>
    <row r="3604" spans="1:47" x14ac:dyDescent="0.15">
      <c r="A3604" s="21" t="s">
        <v>1273</v>
      </c>
      <c r="B3604" s="20" t="s">
        <v>918</v>
      </c>
      <c r="C3604" s="20" t="s">
        <v>1099</v>
      </c>
      <c r="D3604" s="20" t="s">
        <v>1136</v>
      </c>
      <c r="E3604" s="20" t="s">
        <v>1447</v>
      </c>
      <c r="F3604" s="20" t="s">
        <v>1250</v>
      </c>
      <c r="G3604" s="20" t="s">
        <v>4801</v>
      </c>
      <c r="H3604" s="20"/>
      <c r="I3604" s="20">
        <v>13412543398</v>
      </c>
      <c r="J3604" s="20" t="s">
        <v>924</v>
      </c>
      <c r="K3604" s="20" t="s">
        <v>360</v>
      </c>
      <c r="L3604" s="20" t="s">
        <v>2365</v>
      </c>
      <c r="M3604" s="20">
        <v>600</v>
      </c>
      <c r="N3604" s="20">
        <v>600</v>
      </c>
      <c r="O3604" s="20" t="s">
        <v>1262</v>
      </c>
      <c r="P3604" s="20" t="s">
        <v>50</v>
      </c>
      <c r="Q3604" s="28"/>
      <c r="R3604" s="21" t="s">
        <v>109</v>
      </c>
      <c r="S3604" s="25" t="s">
        <v>1450</v>
      </c>
      <c r="T3604" s="21" t="s">
        <v>53</v>
      </c>
      <c r="U3604" s="21" t="s">
        <v>361</v>
      </c>
      <c r="V3604" s="46">
        <v>1</v>
      </c>
      <c r="W3604" s="26">
        <f t="shared" si="2601"/>
        <v>1</v>
      </c>
      <c r="Y3604" s="21">
        <v>2</v>
      </c>
      <c r="Z3604" s="22">
        <f t="shared" si="2596"/>
        <v>600</v>
      </c>
      <c r="AA3604" s="20" t="s">
        <v>4607</v>
      </c>
      <c r="AB3604" s="22">
        <v>1</v>
      </c>
      <c r="AC3604" s="22"/>
      <c r="AD3604" s="22">
        <f>N3604</f>
        <v>600</v>
      </c>
      <c r="AE3604" s="22"/>
      <c r="AF3604" s="22">
        <f t="shared" si="2603"/>
        <v>600</v>
      </c>
      <c r="AG3604" s="20"/>
      <c r="AH3604" s="22"/>
      <c r="AI3604" s="22"/>
      <c r="AJ3604" s="22">
        <f t="shared" si="2618"/>
        <v>600</v>
      </c>
      <c r="AK3604" s="22">
        <f>IF(O3604="(传统)XDSL",VLOOKUP(S3604,[2]直销续费率明细!C:I,7,FALSE)*1,IF(O3604="GPON+XDSL",VLOOKUP(S3604,[2]直销续费率明细!C:I,7,FALSE)*1,VLOOKUP(S3604,[2]直销续费率明细!C:I,5,FALSE)*1))</f>
        <v>25</v>
      </c>
      <c r="AL3604" s="22" t="s">
        <v>1309</v>
      </c>
      <c r="AM3604" s="22"/>
      <c r="AN3604" s="22"/>
      <c r="AO3604" s="22" t="s">
        <v>4605</v>
      </c>
      <c r="AP3604" s="22" t="s">
        <v>1301</v>
      </c>
      <c r="AS3604" s="20">
        <f>IF(Y3604&gt;=10,VLOOKUP(U3604,[2]提成计算!B:T,19,FALSE),VLOOKUP(U3604,[2]提成计算!B:T,18,FALSE))</f>
        <v>0.06</v>
      </c>
      <c r="AT3604" s="20">
        <f t="shared" si="2619"/>
        <v>36</v>
      </c>
      <c r="AU3604" s="20">
        <f t="shared" si="2620"/>
        <v>25</v>
      </c>
    </row>
    <row r="3605" spans="1:47" x14ac:dyDescent="0.15">
      <c r="A3605" s="21" t="s">
        <v>1273</v>
      </c>
      <c r="B3605" s="20" t="s">
        <v>918</v>
      </c>
      <c r="C3605" s="20" t="s">
        <v>1099</v>
      </c>
      <c r="D3605" s="20" t="s">
        <v>1136</v>
      </c>
      <c r="E3605" s="20" t="s">
        <v>1447</v>
      </c>
      <c r="F3605" s="20" t="s">
        <v>1250</v>
      </c>
      <c r="G3605" s="20" t="s">
        <v>4802</v>
      </c>
      <c r="H3605" s="20"/>
      <c r="I3605" s="20">
        <v>15917406075</v>
      </c>
      <c r="J3605" s="20" t="s">
        <v>1268</v>
      </c>
      <c r="K3605" s="20" t="s">
        <v>600</v>
      </c>
      <c r="L3605" s="20" t="s">
        <v>1358</v>
      </c>
      <c r="M3605" s="20">
        <v>1088</v>
      </c>
      <c r="N3605" s="20">
        <v>1088</v>
      </c>
      <c r="O3605" s="20" t="s">
        <v>927</v>
      </c>
      <c r="P3605" s="20" t="s">
        <v>50</v>
      </c>
      <c r="Q3605" s="28"/>
      <c r="R3605" s="21" t="s">
        <v>109</v>
      </c>
      <c r="S3605" s="21"/>
      <c r="T3605" s="21" t="s">
        <v>53</v>
      </c>
      <c r="U3605" s="21" t="s">
        <v>601</v>
      </c>
      <c r="V3605" s="46">
        <v>1</v>
      </c>
      <c r="W3605" s="26">
        <f t="shared" si="2601"/>
        <v>1</v>
      </c>
      <c r="X3605" s="26">
        <f t="shared" si="2602"/>
        <v>1</v>
      </c>
      <c r="Y3605" s="21">
        <v>10</v>
      </c>
      <c r="Z3605" s="22">
        <f t="shared" si="2596"/>
        <v>1088</v>
      </c>
      <c r="AA3605" s="20" t="s">
        <v>4607</v>
      </c>
      <c r="AB3605" s="22"/>
      <c r="AC3605" s="22">
        <v>1</v>
      </c>
      <c r="AD3605" s="22"/>
      <c r="AE3605" s="22">
        <f>N3605</f>
        <v>1088</v>
      </c>
      <c r="AF3605" s="22">
        <f t="shared" si="2603"/>
        <v>1088</v>
      </c>
      <c r="AG3605" s="20">
        <f t="shared" ref="AG3605:AG3607" si="2621">N3605</f>
        <v>1088</v>
      </c>
      <c r="AH3605" s="20" t="str">
        <f>VLOOKUP(U3605,[1]提成计算!B:I,8,FALSE)</f>
        <v xml:space="preserve"> </v>
      </c>
      <c r="AI3605" s="20"/>
      <c r="AJ3605" s="22"/>
      <c r="AK3605" s="22"/>
      <c r="AM3605" s="22"/>
      <c r="AN3605" s="22"/>
      <c r="AO3605" s="22" t="s">
        <v>4605</v>
      </c>
      <c r="AP3605" s="22" t="s">
        <v>1301</v>
      </c>
      <c r="AS3605" s="20"/>
      <c r="AT3605" s="20"/>
      <c r="AU3605" s="20"/>
    </row>
    <row r="3606" spans="1:47" x14ac:dyDescent="0.15">
      <c r="A3606" s="21" t="s">
        <v>1273</v>
      </c>
      <c r="B3606" s="20" t="s">
        <v>918</v>
      </c>
      <c r="C3606" s="20" t="s">
        <v>1099</v>
      </c>
      <c r="D3606" s="20" t="s">
        <v>1100</v>
      </c>
      <c r="E3606" s="20" t="s">
        <v>1101</v>
      </c>
      <c r="F3606" s="20" t="s">
        <v>1250</v>
      </c>
      <c r="G3606" s="20" t="s">
        <v>4803</v>
      </c>
      <c r="H3606" s="20"/>
      <c r="I3606" s="20">
        <v>13423180986</v>
      </c>
      <c r="J3606" s="20" t="s">
        <v>1268</v>
      </c>
      <c r="K3606" s="20" t="s">
        <v>80</v>
      </c>
      <c r="L3606" s="20" t="s">
        <v>1896</v>
      </c>
      <c r="M3606" s="20">
        <v>1298</v>
      </c>
      <c r="N3606" s="20">
        <v>1298</v>
      </c>
      <c r="O3606" s="20" t="s">
        <v>927</v>
      </c>
      <c r="P3606" s="20" t="s">
        <v>50</v>
      </c>
      <c r="Q3606" s="28"/>
      <c r="R3606" s="21" t="s">
        <v>52</v>
      </c>
      <c r="S3606" s="21"/>
      <c r="T3606" s="21" t="s">
        <v>53</v>
      </c>
      <c r="U3606" s="21" t="s">
        <v>81</v>
      </c>
      <c r="V3606" s="46">
        <v>1</v>
      </c>
      <c r="W3606" s="26">
        <f t="shared" si="2601"/>
        <v>1</v>
      </c>
      <c r="X3606" s="26">
        <f t="shared" si="2602"/>
        <v>1</v>
      </c>
      <c r="Y3606" s="21">
        <v>6</v>
      </c>
      <c r="Z3606" s="22">
        <f t="shared" si="2596"/>
        <v>1298</v>
      </c>
      <c r="AA3606" s="20" t="s">
        <v>4607</v>
      </c>
      <c r="AB3606" s="22">
        <v>1</v>
      </c>
      <c r="AC3606" s="22"/>
      <c r="AD3606" s="22">
        <f t="shared" ref="AD3606:AD3607" si="2622">N3606</f>
        <v>1298</v>
      </c>
      <c r="AE3606" s="22"/>
      <c r="AF3606" s="22">
        <f t="shared" si="2603"/>
        <v>1298</v>
      </c>
      <c r="AG3606" s="20">
        <f t="shared" si="2621"/>
        <v>1298</v>
      </c>
      <c r="AH3606" s="20" t="str">
        <f>VLOOKUP(U3606,[1]提成计算!B:I,8,FALSE)</f>
        <v xml:space="preserve"> </v>
      </c>
      <c r="AI3606" s="20"/>
      <c r="AJ3606" s="22"/>
      <c r="AK3606" s="22"/>
      <c r="AM3606" s="22"/>
      <c r="AN3606" s="22"/>
      <c r="AO3606" s="22" t="s">
        <v>4605</v>
      </c>
      <c r="AP3606" s="22" t="s">
        <v>1301</v>
      </c>
      <c r="AS3606" s="20"/>
      <c r="AT3606" s="20"/>
      <c r="AU3606" s="20"/>
    </row>
    <row r="3607" spans="1:47" x14ac:dyDescent="0.15">
      <c r="A3607" s="21" t="s">
        <v>1273</v>
      </c>
      <c r="B3607" s="20" t="s">
        <v>918</v>
      </c>
      <c r="C3607" s="20" t="s">
        <v>1099</v>
      </c>
      <c r="D3607" s="20" t="s">
        <v>1100</v>
      </c>
      <c r="E3607" s="20" t="s">
        <v>1110</v>
      </c>
      <c r="F3607" s="20" t="s">
        <v>1250</v>
      </c>
      <c r="G3607" s="20" t="s">
        <v>4804</v>
      </c>
      <c r="H3607" s="20"/>
      <c r="I3607" s="20">
        <v>13790418003</v>
      </c>
      <c r="J3607" s="20" t="s">
        <v>1268</v>
      </c>
      <c r="K3607" s="20" t="s">
        <v>262</v>
      </c>
      <c r="L3607" s="20" t="s">
        <v>1939</v>
      </c>
      <c r="M3607" s="20">
        <v>680</v>
      </c>
      <c r="N3607" s="20">
        <v>680</v>
      </c>
      <c r="O3607" s="20" t="s">
        <v>927</v>
      </c>
      <c r="P3607" s="20" t="s">
        <v>50</v>
      </c>
      <c r="Q3607" s="28"/>
      <c r="R3607" s="21" t="s">
        <v>52</v>
      </c>
      <c r="S3607" s="21"/>
      <c r="T3607" s="21" t="s">
        <v>53</v>
      </c>
      <c r="U3607" s="21" t="s">
        <v>263</v>
      </c>
      <c r="V3607" s="46">
        <v>1</v>
      </c>
      <c r="W3607" s="26">
        <f t="shared" si="2601"/>
        <v>1</v>
      </c>
      <c r="X3607" s="26">
        <f t="shared" si="2602"/>
        <v>1</v>
      </c>
      <c r="Y3607" s="21">
        <v>4</v>
      </c>
      <c r="Z3607" s="22">
        <f t="shared" si="2596"/>
        <v>680</v>
      </c>
      <c r="AA3607" s="20" t="s">
        <v>4607</v>
      </c>
      <c r="AB3607" s="22">
        <v>1</v>
      </c>
      <c r="AC3607" s="22"/>
      <c r="AD3607" s="22">
        <f t="shared" si="2622"/>
        <v>680</v>
      </c>
      <c r="AE3607" s="22"/>
      <c r="AF3607" s="22">
        <f t="shared" si="2603"/>
        <v>680</v>
      </c>
      <c r="AG3607" s="20">
        <f t="shared" si="2621"/>
        <v>680</v>
      </c>
      <c r="AH3607" s="20" t="str">
        <f>VLOOKUP(U3607,[1]提成计算!B:I,8,FALSE)</f>
        <v xml:space="preserve"> </v>
      </c>
      <c r="AI3607" s="20"/>
      <c r="AJ3607" s="22"/>
      <c r="AK3607" s="22"/>
      <c r="AM3607" s="22"/>
      <c r="AN3607" s="22"/>
      <c r="AO3607" s="22" t="s">
        <v>4605</v>
      </c>
      <c r="AP3607" s="22" t="s">
        <v>1301</v>
      </c>
      <c r="AS3607" s="20"/>
      <c r="AT3607" s="20"/>
      <c r="AU3607" s="20"/>
    </row>
    <row r="3608" spans="1:47" x14ac:dyDescent="0.15">
      <c r="A3608" s="21" t="s">
        <v>1273</v>
      </c>
      <c r="B3608" s="20" t="s">
        <v>918</v>
      </c>
      <c r="C3608" s="20" t="s">
        <v>1099</v>
      </c>
      <c r="D3608" s="20" t="s">
        <v>1136</v>
      </c>
      <c r="E3608" s="20" t="s">
        <v>1144</v>
      </c>
      <c r="F3608" s="20" t="s">
        <v>1250</v>
      </c>
      <c r="G3608" s="20" t="s">
        <v>4805</v>
      </c>
      <c r="H3608" s="20"/>
      <c r="I3608" s="20">
        <v>15917700092</v>
      </c>
      <c r="J3608" s="20" t="s">
        <v>924</v>
      </c>
      <c r="K3608" s="20" t="s">
        <v>4699</v>
      </c>
      <c r="L3608" s="20" t="s">
        <v>2268</v>
      </c>
      <c r="M3608" s="20">
        <v>1398</v>
      </c>
      <c r="N3608" s="20">
        <v>1398</v>
      </c>
      <c r="O3608" s="20" t="s">
        <v>927</v>
      </c>
      <c r="P3608" s="20" t="s">
        <v>50</v>
      </c>
      <c r="Q3608" s="28"/>
      <c r="R3608" s="22" t="s">
        <v>109</v>
      </c>
      <c r="T3608" s="21" t="s">
        <v>948</v>
      </c>
      <c r="U3608" s="22" t="s">
        <v>109</v>
      </c>
      <c r="V3608" s="46">
        <v>1</v>
      </c>
      <c r="W3608" s="26">
        <f t="shared" si="2601"/>
        <v>1</v>
      </c>
      <c r="Y3608" s="21">
        <v>20</v>
      </c>
      <c r="Z3608" s="22">
        <f t="shared" si="2596"/>
        <v>1398</v>
      </c>
      <c r="AA3608" s="20" t="s">
        <v>4607</v>
      </c>
      <c r="AB3608" s="22"/>
      <c r="AC3608" s="22">
        <v>1</v>
      </c>
      <c r="AD3608" s="22"/>
      <c r="AE3608" s="22">
        <f t="shared" ref="AE3608:AE3609" si="2623">N3608</f>
        <v>1398</v>
      </c>
      <c r="AF3608" s="22">
        <f t="shared" si="2603"/>
        <v>1398</v>
      </c>
      <c r="AG3608" s="20"/>
      <c r="AH3608" s="22"/>
      <c r="AI3608" s="22"/>
      <c r="AJ3608" s="22">
        <f>N3608</f>
        <v>1398</v>
      </c>
      <c r="AK3608" s="22">
        <f>IF(O3608="(传统)XDSL",VLOOKUP(U3608,[2]自营续费率!B:G,6,FALSE)*1,IF(O3608="GPON+XDSL",VLOOKUP(U3608,[2]自营续费率!B:G,6,FALSE)*1,VLOOKUP(U3608,[2]自营续费率!B:G,4,FALSE)*1))</f>
        <v>-40</v>
      </c>
      <c r="AL3608" s="22" t="s">
        <v>1309</v>
      </c>
      <c r="AM3608" s="22"/>
      <c r="AN3608" s="22"/>
      <c r="AO3608" s="22" t="s">
        <v>4605</v>
      </c>
      <c r="AP3608" s="22" t="s">
        <v>1301</v>
      </c>
      <c r="AS3608" s="20">
        <f>IF(Y3608&gt;=10,VLOOKUP(U3608,[2]自营提成!C:Z,6,FALSE),VLOOKUP(U3608,[2]自营提成!C:Z,5,FALSE))</f>
        <v>0.12</v>
      </c>
      <c r="AT3608" s="20">
        <f t="shared" ref="AT3608" si="2624">IF(AD3608*AS3608&gt;0,AD3608*AS3608,AE3608*AS3608)</f>
        <v>167.76</v>
      </c>
      <c r="AU3608" s="20">
        <f>IF(AND(AK3608&lt;0,AK3608+AT3608&lt;0),-AT3608,AK3608)</f>
        <v>-40</v>
      </c>
    </row>
    <row r="3609" spans="1:47" x14ac:dyDescent="0.15">
      <c r="A3609" s="21" t="s">
        <v>1273</v>
      </c>
      <c r="B3609" s="20" t="s">
        <v>918</v>
      </c>
      <c r="C3609" s="20" t="s">
        <v>1099</v>
      </c>
      <c r="D3609" s="20" t="s">
        <v>1121</v>
      </c>
      <c r="E3609" s="20" t="s">
        <v>4689</v>
      </c>
      <c r="F3609" s="20" t="s">
        <v>1250</v>
      </c>
      <c r="G3609" s="20" t="s">
        <v>4806</v>
      </c>
      <c r="H3609" s="20"/>
      <c r="I3609" s="20">
        <v>15920290289</v>
      </c>
      <c r="J3609" s="20" t="s">
        <v>1268</v>
      </c>
      <c r="K3609" s="20" t="s">
        <v>4753</v>
      </c>
      <c r="L3609" s="20" t="s">
        <v>1358</v>
      </c>
      <c r="M3609" s="20">
        <v>1088</v>
      </c>
      <c r="N3609" s="20">
        <v>1088</v>
      </c>
      <c r="O3609" s="20" t="s">
        <v>927</v>
      </c>
      <c r="P3609" s="20" t="s">
        <v>50</v>
      </c>
      <c r="Q3609" s="28"/>
      <c r="R3609" s="21" t="s">
        <v>91</v>
      </c>
      <c r="S3609" s="21"/>
      <c r="T3609" s="21" t="s">
        <v>53</v>
      </c>
      <c r="U3609" s="21" t="s">
        <v>4754</v>
      </c>
      <c r="V3609" s="46">
        <v>1</v>
      </c>
      <c r="W3609" s="26">
        <f t="shared" si="2601"/>
        <v>1</v>
      </c>
      <c r="X3609" s="26">
        <f t="shared" si="2602"/>
        <v>1</v>
      </c>
      <c r="Y3609" s="21">
        <v>10</v>
      </c>
      <c r="Z3609" s="22">
        <f t="shared" si="2596"/>
        <v>1088</v>
      </c>
      <c r="AA3609" s="20" t="s">
        <v>4607</v>
      </c>
      <c r="AB3609" s="22"/>
      <c r="AC3609" s="22">
        <v>1</v>
      </c>
      <c r="AD3609" s="22"/>
      <c r="AE3609" s="22">
        <f t="shared" si="2623"/>
        <v>1088</v>
      </c>
      <c r="AF3609" s="22">
        <f t="shared" si="2603"/>
        <v>1088</v>
      </c>
      <c r="AG3609" s="20">
        <f t="shared" ref="AG3609:AG3610" si="2625">N3609</f>
        <v>1088</v>
      </c>
      <c r="AH3609" s="20" t="str">
        <f>VLOOKUP(U3609,[1]提成计算!B:I,8,FALSE)</f>
        <v xml:space="preserve"> </v>
      </c>
      <c r="AI3609" s="20"/>
      <c r="AJ3609" s="22"/>
      <c r="AK3609" s="22"/>
      <c r="AM3609" s="22"/>
      <c r="AN3609" s="22"/>
      <c r="AO3609" s="22" t="s">
        <v>2216</v>
      </c>
      <c r="AP3609" s="22" t="s">
        <v>1301</v>
      </c>
      <c r="AS3609" s="20"/>
      <c r="AT3609" s="20"/>
      <c r="AU3609" s="20"/>
    </row>
    <row r="3610" spans="1:47" x14ac:dyDescent="0.15">
      <c r="A3610" s="21" t="s">
        <v>1273</v>
      </c>
      <c r="B3610" s="20" t="s">
        <v>918</v>
      </c>
      <c r="C3610" s="20" t="s">
        <v>1099</v>
      </c>
      <c r="D3610" s="20" t="s">
        <v>1136</v>
      </c>
      <c r="E3610" s="20" t="s">
        <v>1137</v>
      </c>
      <c r="F3610" s="20" t="s">
        <v>1250</v>
      </c>
      <c r="G3610" s="20" t="s">
        <v>4807</v>
      </c>
      <c r="H3610" s="20"/>
      <c r="I3610" s="20">
        <v>18029192629</v>
      </c>
      <c r="J3610" s="20" t="s">
        <v>1268</v>
      </c>
      <c r="K3610" s="20" t="s">
        <v>4732</v>
      </c>
      <c r="L3610" s="20" t="s">
        <v>2131</v>
      </c>
      <c r="M3610" s="20">
        <v>800</v>
      </c>
      <c r="N3610" s="20">
        <v>800</v>
      </c>
      <c r="O3610" s="20" t="s">
        <v>927</v>
      </c>
      <c r="P3610" s="20" t="s">
        <v>50</v>
      </c>
      <c r="Q3610" s="28"/>
      <c r="R3610" s="21" t="s">
        <v>109</v>
      </c>
      <c r="S3610" s="21"/>
      <c r="T3610" s="21" t="s">
        <v>53</v>
      </c>
      <c r="U3610" s="21" t="s">
        <v>1799</v>
      </c>
      <c r="V3610" s="46">
        <v>1</v>
      </c>
      <c r="W3610" s="26">
        <f t="shared" si="2601"/>
        <v>1</v>
      </c>
      <c r="X3610" s="26">
        <f t="shared" si="2602"/>
        <v>1</v>
      </c>
      <c r="Y3610" s="21">
        <v>6</v>
      </c>
      <c r="Z3610" s="22">
        <f t="shared" si="2596"/>
        <v>800</v>
      </c>
      <c r="AA3610" s="20" t="s">
        <v>2218</v>
      </c>
      <c r="AB3610" s="22">
        <v>1</v>
      </c>
      <c r="AC3610" s="22"/>
      <c r="AD3610" s="22">
        <f t="shared" ref="AD3610:AD3614" si="2626">N3610</f>
        <v>800</v>
      </c>
      <c r="AE3610" s="22"/>
      <c r="AF3610" s="22">
        <f t="shared" si="2603"/>
        <v>800</v>
      </c>
      <c r="AG3610" s="20">
        <f t="shared" si="2625"/>
        <v>800</v>
      </c>
      <c r="AH3610" s="20" t="str">
        <f>VLOOKUP(U3610,[1]提成计算!B:I,8,FALSE)</f>
        <v xml:space="preserve"> </v>
      </c>
      <c r="AI3610" s="20"/>
      <c r="AJ3610" s="22"/>
      <c r="AK3610" s="22"/>
      <c r="AM3610" s="22"/>
      <c r="AN3610" s="22"/>
      <c r="AO3610" s="22" t="s">
        <v>4605</v>
      </c>
      <c r="AP3610" s="22" t="s">
        <v>1301</v>
      </c>
      <c r="AS3610" s="20"/>
      <c r="AT3610" s="20"/>
      <c r="AU3610" s="20"/>
    </row>
    <row r="3611" spans="1:47" x14ac:dyDescent="0.15">
      <c r="A3611" s="21" t="s">
        <v>1273</v>
      </c>
      <c r="B3611" s="20" t="s">
        <v>918</v>
      </c>
      <c r="C3611" s="20" t="s">
        <v>1099</v>
      </c>
      <c r="D3611" s="20" t="s">
        <v>1136</v>
      </c>
      <c r="E3611" s="20" t="s">
        <v>4704</v>
      </c>
      <c r="F3611" s="20" t="s">
        <v>1250</v>
      </c>
      <c r="G3611" s="20" t="s">
        <v>4808</v>
      </c>
      <c r="H3611" s="20"/>
      <c r="I3611" s="20">
        <v>13712227140</v>
      </c>
      <c r="J3611" s="20" t="s">
        <v>924</v>
      </c>
      <c r="K3611" s="20" t="s">
        <v>195</v>
      </c>
      <c r="L3611" s="20" t="s">
        <v>1918</v>
      </c>
      <c r="M3611" s="20">
        <v>680</v>
      </c>
      <c r="N3611" s="20">
        <v>680</v>
      </c>
      <c r="O3611" s="20" t="s">
        <v>927</v>
      </c>
      <c r="P3611" s="20" t="s">
        <v>50</v>
      </c>
      <c r="Q3611" s="28"/>
      <c r="R3611" s="21" t="s">
        <v>109</v>
      </c>
      <c r="S3611" s="25" t="s">
        <v>1450</v>
      </c>
      <c r="T3611" s="21" t="s">
        <v>53</v>
      </c>
      <c r="U3611" s="21" t="s">
        <v>196</v>
      </c>
      <c r="V3611" s="46">
        <v>1</v>
      </c>
      <c r="W3611" s="26">
        <f t="shared" si="2601"/>
        <v>1</v>
      </c>
      <c r="Y3611" s="21">
        <v>4</v>
      </c>
      <c r="Z3611" s="22">
        <f t="shared" si="2596"/>
        <v>680</v>
      </c>
      <c r="AA3611" s="20" t="s">
        <v>4607</v>
      </c>
      <c r="AB3611" s="22">
        <v>1</v>
      </c>
      <c r="AC3611" s="22"/>
      <c r="AD3611" s="22">
        <f t="shared" si="2626"/>
        <v>680</v>
      </c>
      <c r="AE3611" s="22"/>
      <c r="AF3611" s="22">
        <f t="shared" si="2603"/>
        <v>680</v>
      </c>
      <c r="AG3611" s="20"/>
      <c r="AH3611" s="22"/>
      <c r="AI3611" s="22"/>
      <c r="AJ3611" s="22">
        <f t="shared" ref="AJ3611:AJ3613" si="2627">N3611</f>
        <v>680</v>
      </c>
      <c r="AK3611" s="22">
        <f>IF(O3611="(传统)XDSL",VLOOKUP(S3611,[2]直销续费率明细!C:I,7,FALSE)*1,IF(O3611="GPON+XDSL",VLOOKUP(S3611,[2]直销续费率明细!C:I,7,FALSE)*1,VLOOKUP(S3611,[2]直销续费率明细!C:I,5,FALSE)*1))</f>
        <v>25</v>
      </c>
      <c r="AL3611" s="22" t="s">
        <v>1309</v>
      </c>
      <c r="AM3611" s="22"/>
      <c r="AN3611" s="22"/>
      <c r="AO3611" s="22" t="s">
        <v>4605</v>
      </c>
      <c r="AP3611" s="22" t="s">
        <v>4629</v>
      </c>
      <c r="AS3611" s="20">
        <f>IF(Y3611&gt;=10,VLOOKUP(U3611,[2]提成计算!B:T,19,FALSE),VLOOKUP(U3611,[2]提成计算!B:T,18,FALSE))</f>
        <v>7.0000000000000007E-2</v>
      </c>
      <c r="AT3611" s="20">
        <f t="shared" ref="AT3611:AT3613" si="2628">IF(AD3611*AS3611&gt;0,AD3611*AS3611,AE3611*AS3611)</f>
        <v>47.6</v>
      </c>
      <c r="AU3611" s="20">
        <f t="shared" ref="AU3611:AU3613" si="2629">IF(AND(AK3611&lt;0,AK3611+AT3611&lt;0),-AT3611,AK3611)</f>
        <v>25</v>
      </c>
    </row>
    <row r="3612" spans="1:47" x14ac:dyDescent="0.15">
      <c r="A3612" s="21" t="s">
        <v>1273</v>
      </c>
      <c r="B3612" s="20" t="s">
        <v>918</v>
      </c>
      <c r="C3612" s="20" t="s">
        <v>1099</v>
      </c>
      <c r="D3612" s="20" t="s">
        <v>1100</v>
      </c>
      <c r="E3612" s="20" t="s">
        <v>4704</v>
      </c>
      <c r="F3612" s="20" t="s">
        <v>1250</v>
      </c>
      <c r="G3612" s="20" t="s">
        <v>2678</v>
      </c>
      <c r="H3612" s="20"/>
      <c r="I3612" s="20">
        <v>13431416211</v>
      </c>
      <c r="J3612" s="20" t="s">
        <v>924</v>
      </c>
      <c r="K3612" s="20" t="s">
        <v>72</v>
      </c>
      <c r="L3612" s="20" t="s">
        <v>1918</v>
      </c>
      <c r="M3612" s="20">
        <v>680</v>
      </c>
      <c r="N3612" s="20">
        <v>680</v>
      </c>
      <c r="O3612" s="20" t="s">
        <v>927</v>
      </c>
      <c r="P3612" s="20" t="s">
        <v>50</v>
      </c>
      <c r="Q3612" s="28"/>
      <c r="R3612" s="21" t="s">
        <v>52</v>
      </c>
      <c r="S3612" s="25" t="s">
        <v>1134</v>
      </c>
      <c r="T3612" s="21" t="s">
        <v>53</v>
      </c>
      <c r="U3612" s="21" t="s">
        <v>54</v>
      </c>
      <c r="V3612" s="46">
        <v>1</v>
      </c>
      <c r="W3612" s="26">
        <f t="shared" si="2601"/>
        <v>1</v>
      </c>
      <c r="Y3612" s="21">
        <v>4</v>
      </c>
      <c r="Z3612" s="22">
        <f t="shared" si="2596"/>
        <v>680</v>
      </c>
      <c r="AA3612" s="20" t="s">
        <v>4607</v>
      </c>
      <c r="AB3612" s="22">
        <v>1</v>
      </c>
      <c r="AC3612" s="22"/>
      <c r="AD3612" s="22">
        <f t="shared" si="2626"/>
        <v>680</v>
      </c>
      <c r="AE3612" s="22"/>
      <c r="AF3612" s="22">
        <f t="shared" si="2603"/>
        <v>680</v>
      </c>
      <c r="AG3612" s="20"/>
      <c r="AH3612" s="22"/>
      <c r="AI3612" s="22"/>
      <c r="AJ3612" s="22">
        <f t="shared" si="2627"/>
        <v>680</v>
      </c>
      <c r="AK3612" s="22">
        <f>IF(O3612="(传统)XDSL",VLOOKUP(S3612,[2]直销续费率明细!C:I,7,FALSE)*1,IF(O3612="GPON+XDSL",VLOOKUP(S3612,[2]直销续费率明细!C:I,7,FALSE)*1,VLOOKUP(S3612,[2]直销续费率明细!C:I,5,FALSE)*1))</f>
        <v>-40</v>
      </c>
      <c r="AL3612" s="22" t="s">
        <v>1309</v>
      </c>
      <c r="AM3612" s="22"/>
      <c r="AN3612" s="22"/>
      <c r="AO3612" s="22" t="s">
        <v>4605</v>
      </c>
      <c r="AP3612" s="22" t="s">
        <v>4629</v>
      </c>
      <c r="AS3612" s="20">
        <f>IF(Y3612&gt;=10,VLOOKUP(U3612,[2]提成计算!B:T,19,FALSE),VLOOKUP(U3612,[2]提成计算!B:T,18,FALSE))</f>
        <v>7.0000000000000007E-2</v>
      </c>
      <c r="AT3612" s="20">
        <f t="shared" si="2628"/>
        <v>47.6</v>
      </c>
      <c r="AU3612" s="20">
        <f t="shared" si="2629"/>
        <v>-40</v>
      </c>
    </row>
    <row r="3613" spans="1:47" x14ac:dyDescent="0.15">
      <c r="A3613" s="21" t="s">
        <v>1273</v>
      </c>
      <c r="B3613" s="20" t="s">
        <v>918</v>
      </c>
      <c r="C3613" s="20" t="s">
        <v>1099</v>
      </c>
      <c r="D3613" s="20" t="s">
        <v>1136</v>
      </c>
      <c r="E3613" s="20" t="s">
        <v>4704</v>
      </c>
      <c r="F3613" s="20" t="s">
        <v>1250</v>
      </c>
      <c r="G3613" s="20" t="s">
        <v>4809</v>
      </c>
      <c r="H3613" s="20"/>
      <c r="I3613" s="20" t="s">
        <v>4810</v>
      </c>
      <c r="J3613" s="20" t="s">
        <v>924</v>
      </c>
      <c r="K3613" s="20" t="s">
        <v>195</v>
      </c>
      <c r="L3613" s="20" t="s">
        <v>1918</v>
      </c>
      <c r="M3613" s="20">
        <v>680</v>
      </c>
      <c r="N3613" s="20">
        <v>680</v>
      </c>
      <c r="O3613" s="20" t="s">
        <v>927</v>
      </c>
      <c r="P3613" s="20" t="s">
        <v>50</v>
      </c>
      <c r="Q3613" s="28"/>
      <c r="R3613" s="21" t="s">
        <v>109</v>
      </c>
      <c r="S3613" s="25" t="s">
        <v>1450</v>
      </c>
      <c r="T3613" s="21" t="s">
        <v>53</v>
      </c>
      <c r="U3613" s="21" t="s">
        <v>196</v>
      </c>
      <c r="V3613" s="46">
        <v>1</v>
      </c>
      <c r="W3613" s="26">
        <f t="shared" si="2601"/>
        <v>1</v>
      </c>
      <c r="Y3613" s="21">
        <v>4</v>
      </c>
      <c r="Z3613" s="22">
        <f t="shared" si="2596"/>
        <v>680</v>
      </c>
      <c r="AA3613" s="20" t="s">
        <v>4607</v>
      </c>
      <c r="AB3613" s="22">
        <v>1</v>
      </c>
      <c r="AC3613" s="22"/>
      <c r="AD3613" s="22">
        <f t="shared" si="2626"/>
        <v>680</v>
      </c>
      <c r="AE3613" s="22"/>
      <c r="AF3613" s="22">
        <f t="shared" si="2603"/>
        <v>680</v>
      </c>
      <c r="AG3613" s="20"/>
      <c r="AH3613" s="22"/>
      <c r="AI3613" s="22"/>
      <c r="AJ3613" s="22">
        <f t="shared" si="2627"/>
        <v>680</v>
      </c>
      <c r="AK3613" s="22">
        <f>IF(O3613="(传统)XDSL",VLOOKUP(S3613,[2]直销续费率明细!C:I,7,FALSE)*1,IF(O3613="GPON+XDSL",VLOOKUP(S3613,[2]直销续费率明细!C:I,7,FALSE)*1,VLOOKUP(S3613,[2]直销续费率明细!C:I,5,FALSE)*1))</f>
        <v>25</v>
      </c>
      <c r="AL3613" s="22" t="s">
        <v>1309</v>
      </c>
      <c r="AM3613" s="22"/>
      <c r="AN3613" s="22"/>
      <c r="AO3613" s="22" t="s">
        <v>4605</v>
      </c>
      <c r="AP3613" s="22" t="s">
        <v>4629</v>
      </c>
      <c r="AS3613" s="20">
        <f>IF(Y3613&gt;=10,VLOOKUP(U3613,[2]提成计算!B:T,19,FALSE),VLOOKUP(U3613,[2]提成计算!B:T,18,FALSE))</f>
        <v>7.0000000000000007E-2</v>
      </c>
      <c r="AT3613" s="20">
        <f t="shared" si="2628"/>
        <v>47.6</v>
      </c>
      <c r="AU3613" s="20">
        <f t="shared" si="2629"/>
        <v>25</v>
      </c>
    </row>
    <row r="3614" spans="1:47" x14ac:dyDescent="0.15">
      <c r="A3614" s="21" t="s">
        <v>1273</v>
      </c>
      <c r="B3614" s="20" t="s">
        <v>918</v>
      </c>
      <c r="C3614" s="20" t="s">
        <v>1099</v>
      </c>
      <c r="D3614" s="20" t="s">
        <v>1100</v>
      </c>
      <c r="E3614" s="20" t="s">
        <v>1101</v>
      </c>
      <c r="F3614" s="20" t="s">
        <v>1250</v>
      </c>
      <c r="G3614" s="20" t="s">
        <v>4811</v>
      </c>
      <c r="H3614" s="20"/>
      <c r="I3614" s="20">
        <v>18316288546</v>
      </c>
      <c r="J3614" s="20" t="s">
        <v>1268</v>
      </c>
      <c r="K3614" s="20" t="s">
        <v>1107</v>
      </c>
      <c r="L3614" s="20" t="s">
        <v>1960</v>
      </c>
      <c r="M3614" s="20">
        <v>400</v>
      </c>
      <c r="N3614" s="20">
        <v>400</v>
      </c>
      <c r="O3614" s="20" t="s">
        <v>927</v>
      </c>
      <c r="P3614" s="20" t="s">
        <v>50</v>
      </c>
      <c r="Q3614" s="28"/>
      <c r="R3614" s="21" t="s">
        <v>52</v>
      </c>
      <c r="S3614" s="21"/>
      <c r="T3614" s="21" t="s">
        <v>1108</v>
      </c>
      <c r="U3614" s="21">
        <v>0</v>
      </c>
      <c r="V3614" s="46">
        <v>0.5</v>
      </c>
      <c r="W3614" s="26">
        <f t="shared" si="2601"/>
        <v>0.5</v>
      </c>
      <c r="X3614" s="26">
        <f t="shared" si="2602"/>
        <v>0.5</v>
      </c>
      <c r="Y3614" s="21">
        <v>4</v>
      </c>
      <c r="Z3614" s="22">
        <f t="shared" si="2596"/>
        <v>400</v>
      </c>
      <c r="AA3614" s="20" t="s">
        <v>4607</v>
      </c>
      <c r="AB3614" s="22">
        <v>1</v>
      </c>
      <c r="AC3614" s="22"/>
      <c r="AD3614" s="22">
        <f t="shared" si="2626"/>
        <v>400</v>
      </c>
      <c r="AE3614" s="22"/>
      <c r="AF3614" s="22">
        <f t="shared" si="2603"/>
        <v>400</v>
      </c>
      <c r="AG3614" s="20">
        <f t="shared" ref="AG3614:AG3615" si="2630">N3614</f>
        <v>400</v>
      </c>
      <c r="AH3614" s="20"/>
      <c r="AI3614" s="20"/>
      <c r="AJ3614" s="22"/>
      <c r="AK3614" s="22"/>
      <c r="AM3614" s="22"/>
      <c r="AN3614" s="22"/>
      <c r="AO3614" s="22" t="s">
        <v>4605</v>
      </c>
      <c r="AP3614" s="22" t="s">
        <v>1961</v>
      </c>
      <c r="AS3614" s="20"/>
      <c r="AT3614" s="20"/>
      <c r="AU3614" s="20"/>
    </row>
    <row r="3615" spans="1:47" x14ac:dyDescent="0.15">
      <c r="A3615" s="21" t="s">
        <v>1273</v>
      </c>
      <c r="B3615" s="20" t="s">
        <v>918</v>
      </c>
      <c r="C3615" s="20" t="s">
        <v>1099</v>
      </c>
      <c r="D3615" s="20" t="s">
        <v>1121</v>
      </c>
      <c r="E3615" s="20" t="s">
        <v>1171</v>
      </c>
      <c r="F3615" s="20" t="s">
        <v>1250</v>
      </c>
      <c r="G3615" s="20" t="s">
        <v>4812</v>
      </c>
      <c r="H3615" s="20"/>
      <c r="I3615" s="20">
        <v>18925444445</v>
      </c>
      <c r="J3615" s="20" t="s">
        <v>1268</v>
      </c>
      <c r="K3615" s="20" t="s">
        <v>1173</v>
      </c>
      <c r="L3615" s="20" t="s">
        <v>1566</v>
      </c>
      <c r="M3615" s="20">
        <v>1088</v>
      </c>
      <c r="N3615" s="20">
        <v>1088</v>
      </c>
      <c r="O3615" s="20" t="s">
        <v>927</v>
      </c>
      <c r="P3615" s="20" t="s">
        <v>50</v>
      </c>
      <c r="Q3615" s="28"/>
      <c r="R3615" s="21" t="s">
        <v>91</v>
      </c>
      <c r="S3615" s="21"/>
      <c r="T3615" s="21" t="s">
        <v>53</v>
      </c>
      <c r="U3615" s="21" t="s">
        <v>1174</v>
      </c>
      <c r="V3615" s="46">
        <v>1</v>
      </c>
      <c r="W3615" s="26">
        <f t="shared" si="2601"/>
        <v>1</v>
      </c>
      <c r="X3615" s="26">
        <f t="shared" si="2602"/>
        <v>1</v>
      </c>
      <c r="Y3615" s="21">
        <v>12</v>
      </c>
      <c r="Z3615" s="22">
        <f t="shared" si="2596"/>
        <v>1088</v>
      </c>
      <c r="AA3615" s="20" t="s">
        <v>4607</v>
      </c>
      <c r="AB3615" s="22"/>
      <c r="AC3615" s="22">
        <v>1</v>
      </c>
      <c r="AD3615" s="22"/>
      <c r="AE3615" s="22">
        <f>N3615</f>
        <v>1088</v>
      </c>
      <c r="AF3615" s="22">
        <f t="shared" si="2603"/>
        <v>1088</v>
      </c>
      <c r="AG3615" s="20">
        <f t="shared" si="2630"/>
        <v>1088</v>
      </c>
      <c r="AH3615" s="20" t="str">
        <f>VLOOKUP(U3615,[1]提成计算!B:I,8,FALSE)</f>
        <v xml:space="preserve"> </v>
      </c>
      <c r="AI3615" s="20"/>
      <c r="AJ3615" s="22"/>
      <c r="AK3615" s="22"/>
      <c r="AM3615" s="22"/>
      <c r="AN3615" s="22"/>
      <c r="AO3615" s="22" t="s">
        <v>4605</v>
      </c>
      <c r="AP3615" s="22" t="s">
        <v>1301</v>
      </c>
      <c r="AS3615" s="20"/>
      <c r="AT3615" s="20"/>
      <c r="AU3615" s="20"/>
    </row>
    <row r="3616" spans="1:47" x14ac:dyDescent="0.15">
      <c r="A3616" s="21" t="s">
        <v>1273</v>
      </c>
      <c r="B3616" s="20" t="s">
        <v>918</v>
      </c>
      <c r="C3616" s="20" t="s">
        <v>1099</v>
      </c>
      <c r="D3616" s="20" t="s">
        <v>1100</v>
      </c>
      <c r="E3616" s="20" t="s">
        <v>1115</v>
      </c>
      <c r="F3616" s="20" t="s">
        <v>1250</v>
      </c>
      <c r="G3616" s="20" t="s">
        <v>4813</v>
      </c>
      <c r="H3616" s="20"/>
      <c r="I3616" s="20">
        <v>15220306899</v>
      </c>
      <c r="J3616" s="20" t="s">
        <v>924</v>
      </c>
      <c r="K3616" s="20" t="s">
        <v>1107</v>
      </c>
      <c r="L3616" s="20" t="s">
        <v>1918</v>
      </c>
      <c r="M3616" s="20">
        <v>680</v>
      </c>
      <c r="N3616" s="20">
        <v>680</v>
      </c>
      <c r="O3616" s="20" t="s">
        <v>927</v>
      </c>
      <c r="P3616" s="20" t="s">
        <v>50</v>
      </c>
      <c r="Q3616" s="28"/>
      <c r="R3616" s="21" t="s">
        <v>52</v>
      </c>
      <c r="S3616" s="25" t="s">
        <v>1148</v>
      </c>
      <c r="T3616" s="21" t="s">
        <v>1108</v>
      </c>
      <c r="U3616" s="21">
        <v>0</v>
      </c>
      <c r="V3616" s="46">
        <v>1</v>
      </c>
      <c r="W3616" s="26">
        <f t="shared" si="2601"/>
        <v>1</v>
      </c>
      <c r="Y3616" s="21">
        <v>4</v>
      </c>
      <c r="Z3616" s="22">
        <f t="shared" si="2596"/>
        <v>680</v>
      </c>
      <c r="AA3616" s="20" t="s">
        <v>4607</v>
      </c>
      <c r="AB3616" s="22">
        <v>1</v>
      </c>
      <c r="AC3616" s="22"/>
      <c r="AD3616" s="22">
        <f>N3616</f>
        <v>680</v>
      </c>
      <c r="AE3616" s="22"/>
      <c r="AF3616" s="22">
        <f t="shared" si="2603"/>
        <v>680</v>
      </c>
      <c r="AG3616" s="20"/>
      <c r="AH3616" s="22"/>
      <c r="AI3616" s="22"/>
      <c r="AJ3616" s="22">
        <f t="shared" ref="AJ3616:AJ3620" si="2631">N3616</f>
        <v>680</v>
      </c>
      <c r="AK3616" s="22">
        <f>IF(O3616="(传统)XDSL",VLOOKUP(S3616,[1]续费率明细!C:I,7,FALSE)*1,IF(O3616="GPON+XDSL",VLOOKUP(S3616,[1]续费率明细!C:I,7,FALSE)*1,VLOOKUP(S3616,[1]续费率明细!C:I,5,FALSE)*1))</f>
        <v>-40</v>
      </c>
      <c r="AL3616" s="22" t="s">
        <v>1300</v>
      </c>
      <c r="AM3616" s="22"/>
      <c r="AN3616" s="22"/>
      <c r="AO3616" s="22" t="s">
        <v>4605</v>
      </c>
      <c r="AP3616" s="22" t="s">
        <v>4629</v>
      </c>
      <c r="AS3616" s="20"/>
      <c r="AT3616" s="20"/>
      <c r="AU3616" s="20"/>
    </row>
    <row r="3617" spans="1:47" x14ac:dyDescent="0.15">
      <c r="A3617" s="21" t="s">
        <v>1273</v>
      </c>
      <c r="B3617" s="20" t="s">
        <v>918</v>
      </c>
      <c r="C3617" s="20" t="s">
        <v>1099</v>
      </c>
      <c r="D3617" s="20" t="s">
        <v>1100</v>
      </c>
      <c r="E3617" s="20" t="s">
        <v>1101</v>
      </c>
      <c r="F3617" s="20" t="s">
        <v>1250</v>
      </c>
      <c r="G3617" s="20" t="s">
        <v>4814</v>
      </c>
      <c r="H3617" s="20"/>
      <c r="I3617" s="20">
        <v>13424724068</v>
      </c>
      <c r="J3617" s="20" t="s">
        <v>924</v>
      </c>
      <c r="K3617" s="20" t="s">
        <v>1107</v>
      </c>
      <c r="L3617" s="20" t="s">
        <v>1376</v>
      </c>
      <c r="M3617" s="20">
        <v>1088</v>
      </c>
      <c r="N3617" s="20">
        <v>1088</v>
      </c>
      <c r="O3617" s="20" t="s">
        <v>927</v>
      </c>
      <c r="P3617" s="20" t="s">
        <v>50</v>
      </c>
      <c r="Q3617" s="28"/>
      <c r="R3617" s="21" t="s">
        <v>52</v>
      </c>
      <c r="S3617" s="25" t="s">
        <v>1163</v>
      </c>
      <c r="T3617" s="21" t="s">
        <v>1108</v>
      </c>
      <c r="U3617" s="21">
        <v>0</v>
      </c>
      <c r="V3617" s="46">
        <v>1</v>
      </c>
      <c r="W3617" s="26">
        <f t="shared" si="2601"/>
        <v>1</v>
      </c>
      <c r="Y3617" s="21">
        <v>10</v>
      </c>
      <c r="Z3617" s="22">
        <f t="shared" si="2596"/>
        <v>1088</v>
      </c>
      <c r="AA3617" s="20" t="s">
        <v>4607</v>
      </c>
      <c r="AB3617" s="22"/>
      <c r="AC3617" s="22">
        <v>1</v>
      </c>
      <c r="AD3617" s="22"/>
      <c r="AE3617" s="22">
        <f t="shared" ref="AE3617:AE3619" si="2632">N3617</f>
        <v>1088</v>
      </c>
      <c r="AF3617" s="22">
        <f t="shared" si="2603"/>
        <v>1088</v>
      </c>
      <c r="AG3617" s="20"/>
      <c r="AH3617" s="22"/>
      <c r="AI3617" s="22"/>
      <c r="AJ3617" s="22">
        <f t="shared" si="2631"/>
        <v>1088</v>
      </c>
      <c r="AK3617" s="22">
        <f>IF(O3617="(传统)XDSL",VLOOKUP(S3617,[1]续费率明细!C:I,7,FALSE)*1,IF(O3617="GPON+XDSL",VLOOKUP(S3617,[1]续费率明细!C:I,7,FALSE)*1,VLOOKUP(S3617,[1]续费率明细!C:I,5,FALSE)*1))</f>
        <v>-40</v>
      </c>
      <c r="AL3617" s="22" t="s">
        <v>1309</v>
      </c>
      <c r="AM3617" s="22"/>
      <c r="AN3617" s="22"/>
      <c r="AO3617" s="22" t="s">
        <v>4605</v>
      </c>
      <c r="AP3617" s="22" t="s">
        <v>1301</v>
      </c>
      <c r="AS3617" s="20"/>
      <c r="AT3617" s="20"/>
      <c r="AU3617" s="20"/>
    </row>
    <row r="3618" spans="1:47" x14ac:dyDescent="0.15">
      <c r="A3618" s="21" t="s">
        <v>1273</v>
      </c>
      <c r="B3618" s="20" t="s">
        <v>918</v>
      </c>
      <c r="C3618" s="20" t="s">
        <v>1099</v>
      </c>
      <c r="D3618" s="20" t="s">
        <v>1136</v>
      </c>
      <c r="E3618" s="20" t="s">
        <v>1144</v>
      </c>
      <c r="F3618" s="20" t="s">
        <v>1250</v>
      </c>
      <c r="G3618" s="20" t="s">
        <v>4815</v>
      </c>
      <c r="H3618" s="20"/>
      <c r="I3618" s="20" t="s">
        <v>4816</v>
      </c>
      <c r="J3618" s="20" t="s">
        <v>924</v>
      </c>
      <c r="K3618" s="20" t="s">
        <v>1146</v>
      </c>
      <c r="L3618" s="20" t="s">
        <v>2133</v>
      </c>
      <c r="M3618" s="20">
        <v>1998</v>
      </c>
      <c r="N3618" s="20">
        <v>1998</v>
      </c>
      <c r="O3618" s="20" t="s">
        <v>927</v>
      </c>
      <c r="P3618" s="20" t="s">
        <v>50</v>
      </c>
      <c r="Q3618" s="28"/>
      <c r="R3618" s="21" t="s">
        <v>109</v>
      </c>
      <c r="S3618" s="25" t="s">
        <v>1150</v>
      </c>
      <c r="T3618" s="21" t="s">
        <v>53</v>
      </c>
      <c r="U3618" s="21" t="s">
        <v>613</v>
      </c>
      <c r="V3618" s="46">
        <v>1</v>
      </c>
      <c r="W3618" s="26">
        <f t="shared" si="2601"/>
        <v>1</v>
      </c>
      <c r="Y3618" s="21">
        <v>10</v>
      </c>
      <c r="Z3618" s="22">
        <f t="shared" si="2596"/>
        <v>1998</v>
      </c>
      <c r="AA3618" s="20" t="s">
        <v>4607</v>
      </c>
      <c r="AB3618" s="22"/>
      <c r="AC3618" s="22">
        <v>1</v>
      </c>
      <c r="AD3618" s="22"/>
      <c r="AE3618" s="22">
        <f t="shared" si="2632"/>
        <v>1998</v>
      </c>
      <c r="AF3618" s="22">
        <f t="shared" si="2603"/>
        <v>1998</v>
      </c>
      <c r="AG3618" s="20"/>
      <c r="AH3618" s="22"/>
      <c r="AI3618" s="22"/>
      <c r="AJ3618" s="22">
        <f t="shared" si="2631"/>
        <v>1998</v>
      </c>
      <c r="AK3618" s="22">
        <f>IF(O3618="(传统)XDSL",VLOOKUP(S3618,[2]直销续费率明细!C:I,7,FALSE)*1,IF(O3618="GPON+XDSL",VLOOKUP(S3618,[2]直销续费率明细!C:I,7,FALSE)*1,VLOOKUP(S3618,[2]直销续费率明细!C:I,5,FALSE)*1))</f>
        <v>-40</v>
      </c>
      <c r="AL3618" s="22" t="s">
        <v>1309</v>
      </c>
      <c r="AM3618" s="22"/>
      <c r="AN3618" s="22"/>
      <c r="AO3618" s="22" t="s">
        <v>4605</v>
      </c>
      <c r="AP3618" s="22" t="s">
        <v>1301</v>
      </c>
      <c r="AS3618" s="20">
        <f>IF(Y3618&gt;=10,VLOOKUP(U3618,[2]提成计算!B:T,19,FALSE),VLOOKUP(U3618,[2]提成计算!B:T,18,FALSE))</f>
        <v>0.09</v>
      </c>
      <c r="AT3618" s="20">
        <f t="shared" ref="AT3618:AT3620" si="2633">IF(AD3618*AS3618&gt;0,AD3618*AS3618,AE3618*AS3618)</f>
        <v>179.82</v>
      </c>
      <c r="AU3618" s="20">
        <f t="shared" ref="AU3618" si="2634">IF(AND(AK3618&lt;0,AK3618+AT3618&lt;0),-AT3618,AK3618)</f>
        <v>-40</v>
      </c>
    </row>
    <row r="3619" spans="1:47" x14ac:dyDescent="0.15">
      <c r="A3619" s="21" t="s">
        <v>1273</v>
      </c>
      <c r="B3619" s="20" t="s">
        <v>918</v>
      </c>
      <c r="C3619" s="20" t="s">
        <v>1099</v>
      </c>
      <c r="D3619" s="20" t="s">
        <v>1121</v>
      </c>
      <c r="E3619" s="20" t="s">
        <v>1284</v>
      </c>
      <c r="F3619" s="20" t="s">
        <v>1250</v>
      </c>
      <c r="G3619" s="20" t="s">
        <v>4817</v>
      </c>
      <c r="H3619" s="20"/>
      <c r="I3619" s="20">
        <v>15015400100</v>
      </c>
      <c r="J3619" s="20" t="s">
        <v>924</v>
      </c>
      <c r="K3619" s="20" t="s">
        <v>4707</v>
      </c>
      <c r="L3619" s="20" t="s">
        <v>1299</v>
      </c>
      <c r="M3619" s="20">
        <v>888</v>
      </c>
      <c r="N3619" s="20">
        <v>888</v>
      </c>
      <c r="O3619" s="20" t="s">
        <v>927</v>
      </c>
      <c r="P3619" s="20" t="s">
        <v>50</v>
      </c>
      <c r="Q3619" s="28"/>
      <c r="R3619" s="21" t="s">
        <v>91</v>
      </c>
      <c r="S3619" s="25" t="s">
        <v>1414</v>
      </c>
      <c r="T3619" s="21" t="s">
        <v>53</v>
      </c>
      <c r="U3619" s="21" t="s">
        <v>4708</v>
      </c>
      <c r="V3619" s="46">
        <v>1</v>
      </c>
      <c r="W3619" s="26">
        <f t="shared" si="2601"/>
        <v>1</v>
      </c>
      <c r="Y3619" s="21">
        <v>12</v>
      </c>
      <c r="Z3619" s="22">
        <f t="shared" si="2596"/>
        <v>888</v>
      </c>
      <c r="AA3619" s="20" t="s">
        <v>4607</v>
      </c>
      <c r="AB3619" s="22"/>
      <c r="AC3619" s="22">
        <v>1</v>
      </c>
      <c r="AD3619" s="22"/>
      <c r="AE3619" s="22">
        <f t="shared" si="2632"/>
        <v>888</v>
      </c>
      <c r="AF3619" s="22">
        <f t="shared" si="2603"/>
        <v>888</v>
      </c>
      <c r="AG3619" s="20"/>
      <c r="AH3619" s="22"/>
      <c r="AI3619" s="22"/>
      <c r="AJ3619" s="22">
        <f t="shared" si="2631"/>
        <v>888</v>
      </c>
      <c r="AK3619" s="22"/>
      <c r="AL3619" s="22" t="s">
        <v>1871</v>
      </c>
      <c r="AM3619" s="22"/>
      <c r="AN3619" s="22"/>
      <c r="AO3619" s="22" t="s">
        <v>4605</v>
      </c>
      <c r="AP3619" s="22" t="s">
        <v>1301</v>
      </c>
      <c r="AS3619" s="20">
        <f>IF(Y3619&gt;=10,VLOOKUP(U3619,[2]提成计算!B:T,19,FALSE),VLOOKUP(U3619,[2]提成计算!B:T,18,FALSE))</f>
        <v>0.09</v>
      </c>
      <c r="AT3619" s="20">
        <f t="shared" si="2633"/>
        <v>79.92</v>
      </c>
      <c r="AU3619" s="20">
        <f t="shared" ref="AU3619" si="2635">IF(AND(AK3619&lt;0,AK3619+AT3619&lt;0),AT3619,AK3619)</f>
        <v>0</v>
      </c>
    </row>
    <row r="3620" spans="1:47" x14ac:dyDescent="0.15">
      <c r="A3620" s="21" t="s">
        <v>1273</v>
      </c>
      <c r="B3620" s="20" t="s">
        <v>918</v>
      </c>
      <c r="C3620" s="20" t="s">
        <v>1099</v>
      </c>
      <c r="D3620" s="20" t="s">
        <v>1136</v>
      </c>
      <c r="E3620" s="20" t="s">
        <v>1144</v>
      </c>
      <c r="F3620" s="20" t="s">
        <v>1250</v>
      </c>
      <c r="G3620" s="20" t="s">
        <v>4818</v>
      </c>
      <c r="H3620" s="20"/>
      <c r="I3620" s="20">
        <v>13450600471</v>
      </c>
      <c r="J3620" s="20" t="s">
        <v>924</v>
      </c>
      <c r="K3620" s="20" t="s">
        <v>184</v>
      </c>
      <c r="L3620" s="20" t="s">
        <v>4796</v>
      </c>
      <c r="M3620" s="20">
        <v>600</v>
      </c>
      <c r="N3620" s="20">
        <v>600</v>
      </c>
      <c r="O3620" s="20" t="s">
        <v>1262</v>
      </c>
      <c r="P3620" s="20" t="s">
        <v>50</v>
      </c>
      <c r="Q3620" s="28"/>
      <c r="R3620" s="21" t="s">
        <v>109</v>
      </c>
      <c r="S3620" s="25" t="s">
        <v>1150</v>
      </c>
      <c r="T3620" s="21" t="s">
        <v>53</v>
      </c>
      <c r="U3620" s="21" t="s">
        <v>185</v>
      </c>
      <c r="V3620" s="46">
        <v>1</v>
      </c>
      <c r="W3620" s="26">
        <f t="shared" si="2601"/>
        <v>1</v>
      </c>
      <c r="Y3620" s="21">
        <v>4</v>
      </c>
      <c r="Z3620" s="22">
        <f t="shared" si="2596"/>
        <v>600</v>
      </c>
      <c r="AA3620" s="20" t="s">
        <v>4607</v>
      </c>
      <c r="AB3620" s="22">
        <v>1</v>
      </c>
      <c r="AC3620" s="22"/>
      <c r="AD3620" s="22">
        <f>N3620</f>
        <v>600</v>
      </c>
      <c r="AE3620" s="22"/>
      <c r="AF3620" s="22">
        <f t="shared" si="2603"/>
        <v>600</v>
      </c>
      <c r="AG3620" s="20"/>
      <c r="AH3620" s="22"/>
      <c r="AI3620" s="22"/>
      <c r="AJ3620" s="22">
        <f t="shared" si="2631"/>
        <v>600</v>
      </c>
      <c r="AK3620" s="22">
        <f>IF(O3620="(传统)XDSL",VLOOKUP(S3620,[2]直销续费率明细!C:I,7,FALSE)*1,IF(O3620="GPON+XDSL",VLOOKUP(S3620,[2]直销续费率明细!C:I,7,FALSE)*1,VLOOKUP(S3620,[2]直销续费率明细!C:I,5,FALSE)*1))</f>
        <v>25</v>
      </c>
      <c r="AL3620" s="22" t="s">
        <v>1309</v>
      </c>
      <c r="AM3620" s="22"/>
      <c r="AN3620" s="22"/>
      <c r="AO3620" s="22" t="s">
        <v>4605</v>
      </c>
      <c r="AP3620" s="22" t="s">
        <v>1301</v>
      </c>
      <c r="AS3620" s="20">
        <f>IF(Y3620&gt;=10,VLOOKUP(U3620,[2]提成计算!B:T,19,FALSE),VLOOKUP(U3620,[2]提成计算!B:T,18,FALSE))</f>
        <v>0.06</v>
      </c>
      <c r="AT3620" s="20">
        <f t="shared" si="2633"/>
        <v>36</v>
      </c>
      <c r="AU3620" s="20">
        <f t="shared" ref="AU3620" si="2636">IF(AND(AK3620&lt;0,AK3620+AT3620&lt;0),-AT3620,AK3620)</f>
        <v>25</v>
      </c>
    </row>
    <row r="3621" spans="1:47" x14ac:dyDescent="0.15">
      <c r="A3621" s="21" t="s">
        <v>1273</v>
      </c>
      <c r="B3621" s="20" t="s">
        <v>918</v>
      </c>
      <c r="C3621" s="20" t="s">
        <v>1099</v>
      </c>
      <c r="D3621" s="20" t="s">
        <v>1121</v>
      </c>
      <c r="E3621" s="20" t="s">
        <v>1284</v>
      </c>
      <c r="F3621" s="20" t="s">
        <v>1250</v>
      </c>
      <c r="G3621" s="20" t="s">
        <v>4819</v>
      </c>
      <c r="H3621" s="20"/>
      <c r="I3621" s="20">
        <v>13660682170</v>
      </c>
      <c r="J3621" s="20" t="s">
        <v>1268</v>
      </c>
      <c r="K3621" s="20" t="s">
        <v>4707</v>
      </c>
      <c r="L3621" s="20" t="s">
        <v>1358</v>
      </c>
      <c r="M3621" s="20">
        <v>1088</v>
      </c>
      <c r="N3621" s="20">
        <v>1088</v>
      </c>
      <c r="O3621" s="20" t="s">
        <v>927</v>
      </c>
      <c r="P3621" s="20" t="s">
        <v>50</v>
      </c>
      <c r="Q3621" s="28"/>
      <c r="R3621" s="21" t="s">
        <v>91</v>
      </c>
      <c r="S3621" s="21"/>
      <c r="T3621" s="21" t="s">
        <v>53</v>
      </c>
      <c r="U3621" s="21" t="s">
        <v>4708</v>
      </c>
      <c r="V3621" s="46">
        <v>1</v>
      </c>
      <c r="W3621" s="26">
        <f t="shared" si="2601"/>
        <v>1</v>
      </c>
      <c r="X3621" s="26">
        <f t="shared" si="2602"/>
        <v>1</v>
      </c>
      <c r="Y3621" s="21">
        <v>10</v>
      </c>
      <c r="Z3621" s="22">
        <f t="shared" si="2596"/>
        <v>1088</v>
      </c>
      <c r="AA3621" s="20" t="s">
        <v>4607</v>
      </c>
      <c r="AB3621" s="22"/>
      <c r="AC3621" s="22">
        <v>1</v>
      </c>
      <c r="AD3621" s="22"/>
      <c r="AE3621" s="22">
        <f>N3621</f>
        <v>1088</v>
      </c>
      <c r="AF3621" s="22">
        <f t="shared" si="2603"/>
        <v>1088</v>
      </c>
      <c r="AG3621" s="20">
        <f t="shared" ref="AG3621:AG3622" si="2637">N3621</f>
        <v>1088</v>
      </c>
      <c r="AH3621" s="20" t="str">
        <f>VLOOKUP(U3621,[1]提成计算!B:I,8,FALSE)</f>
        <v xml:space="preserve"> </v>
      </c>
      <c r="AI3621" s="20"/>
      <c r="AJ3621" s="22"/>
      <c r="AK3621" s="22"/>
      <c r="AM3621" s="22"/>
      <c r="AN3621" s="22"/>
      <c r="AO3621" s="22" t="s">
        <v>2216</v>
      </c>
      <c r="AP3621" s="22" t="s">
        <v>1301</v>
      </c>
      <c r="AS3621" s="20"/>
      <c r="AT3621" s="20"/>
      <c r="AU3621" s="20"/>
    </row>
    <row r="3622" spans="1:47" x14ac:dyDescent="0.15">
      <c r="A3622" s="21" t="s">
        <v>1273</v>
      </c>
      <c r="B3622" s="20" t="s">
        <v>918</v>
      </c>
      <c r="C3622" s="20" t="s">
        <v>1099</v>
      </c>
      <c r="D3622" s="20" t="s">
        <v>1121</v>
      </c>
      <c r="E3622" s="20" t="s">
        <v>1171</v>
      </c>
      <c r="F3622" s="20" t="s">
        <v>1250</v>
      </c>
      <c r="G3622" s="20" t="s">
        <v>4820</v>
      </c>
      <c r="H3622" s="20"/>
      <c r="I3622" s="20">
        <v>18826871511</v>
      </c>
      <c r="J3622" s="20" t="s">
        <v>1268</v>
      </c>
      <c r="K3622" s="20" t="s">
        <v>1173</v>
      </c>
      <c r="L3622" s="20" t="s">
        <v>1939</v>
      </c>
      <c r="M3622" s="20">
        <v>680</v>
      </c>
      <c r="N3622" s="20">
        <v>680</v>
      </c>
      <c r="O3622" s="20" t="s">
        <v>927</v>
      </c>
      <c r="P3622" s="20" t="s">
        <v>50</v>
      </c>
      <c r="Q3622" s="28"/>
      <c r="R3622" s="21" t="s">
        <v>91</v>
      </c>
      <c r="S3622" s="21"/>
      <c r="T3622" s="21" t="s">
        <v>53</v>
      </c>
      <c r="U3622" s="21" t="s">
        <v>1174</v>
      </c>
      <c r="V3622" s="46">
        <v>1</v>
      </c>
      <c r="W3622" s="26">
        <f t="shared" si="2601"/>
        <v>1</v>
      </c>
      <c r="X3622" s="26">
        <f t="shared" si="2602"/>
        <v>1</v>
      </c>
      <c r="Y3622" s="21">
        <v>4</v>
      </c>
      <c r="Z3622" s="22">
        <f t="shared" si="2596"/>
        <v>680</v>
      </c>
      <c r="AA3622" s="20" t="s">
        <v>2218</v>
      </c>
      <c r="AB3622" s="22">
        <v>1</v>
      </c>
      <c r="AC3622" s="22"/>
      <c r="AD3622" s="22">
        <f t="shared" ref="AD3622:AD3623" si="2638">N3622</f>
        <v>680</v>
      </c>
      <c r="AE3622" s="22"/>
      <c r="AF3622" s="22">
        <f t="shared" si="2603"/>
        <v>680</v>
      </c>
      <c r="AG3622" s="20">
        <f t="shared" si="2637"/>
        <v>680</v>
      </c>
      <c r="AH3622" s="20" t="str">
        <f>VLOOKUP(U3622,[1]提成计算!B:I,8,FALSE)</f>
        <v xml:space="preserve"> </v>
      </c>
      <c r="AI3622" s="20"/>
      <c r="AJ3622" s="22"/>
      <c r="AK3622" s="22"/>
      <c r="AM3622" s="22"/>
      <c r="AN3622" s="22"/>
      <c r="AO3622" s="22" t="s">
        <v>4605</v>
      </c>
      <c r="AP3622" s="22" t="s">
        <v>1301</v>
      </c>
      <c r="AS3622" s="20"/>
      <c r="AT3622" s="20"/>
      <c r="AU3622" s="20"/>
    </row>
    <row r="3623" spans="1:47" x14ac:dyDescent="0.15">
      <c r="A3623" s="21" t="s">
        <v>1273</v>
      </c>
      <c r="B3623" s="20" t="s">
        <v>918</v>
      </c>
      <c r="C3623" s="20" t="s">
        <v>1099</v>
      </c>
      <c r="D3623" s="20" t="s">
        <v>1136</v>
      </c>
      <c r="E3623" s="20" t="s">
        <v>1137</v>
      </c>
      <c r="F3623" s="20" t="s">
        <v>1250</v>
      </c>
      <c r="G3623" s="20" t="s">
        <v>4821</v>
      </c>
      <c r="H3623" s="20"/>
      <c r="I3623" s="20">
        <v>13322602870</v>
      </c>
      <c r="J3623" s="20" t="s">
        <v>924</v>
      </c>
      <c r="K3623" s="20" t="s">
        <v>195</v>
      </c>
      <c r="L3623" s="20" t="s">
        <v>1918</v>
      </c>
      <c r="M3623" s="20">
        <v>680</v>
      </c>
      <c r="N3623" s="20">
        <v>680</v>
      </c>
      <c r="O3623" s="20" t="s">
        <v>927</v>
      </c>
      <c r="P3623" s="20" t="s">
        <v>50</v>
      </c>
      <c r="Q3623" s="28"/>
      <c r="R3623" s="21" t="s">
        <v>109</v>
      </c>
      <c r="S3623" s="25" t="s">
        <v>1159</v>
      </c>
      <c r="T3623" s="21" t="s">
        <v>53</v>
      </c>
      <c r="U3623" s="21" t="s">
        <v>196</v>
      </c>
      <c r="V3623" s="46">
        <v>1</v>
      </c>
      <c r="W3623" s="26">
        <f t="shared" si="2601"/>
        <v>1</v>
      </c>
      <c r="Y3623" s="21">
        <v>4</v>
      </c>
      <c r="Z3623" s="22">
        <f t="shared" si="2596"/>
        <v>680</v>
      </c>
      <c r="AA3623" s="20" t="s">
        <v>4607</v>
      </c>
      <c r="AB3623" s="22">
        <v>1</v>
      </c>
      <c r="AC3623" s="22"/>
      <c r="AD3623" s="22">
        <f t="shared" si="2638"/>
        <v>680</v>
      </c>
      <c r="AE3623" s="22"/>
      <c r="AF3623" s="22">
        <f t="shared" si="2603"/>
        <v>680</v>
      </c>
      <c r="AG3623" s="20"/>
      <c r="AH3623" s="22"/>
      <c r="AI3623" s="22"/>
      <c r="AJ3623" s="22">
        <f t="shared" ref="AJ3623:AJ3625" si="2639">N3623</f>
        <v>680</v>
      </c>
      <c r="AK3623" s="22">
        <f>IF(O3623="(传统)XDSL",VLOOKUP(S3623,[2]直销续费率明细!C:I,7,FALSE)*1,IF(O3623="GPON+XDSL",VLOOKUP(S3623,[2]直销续费率明细!C:I,7,FALSE)*1,VLOOKUP(S3623,[2]直销续费率明细!C:I,5,FALSE)*1))</f>
        <v>-40</v>
      </c>
      <c r="AL3623" s="22" t="s">
        <v>1309</v>
      </c>
      <c r="AM3623" s="22"/>
      <c r="AN3623" s="22"/>
      <c r="AO3623" s="22" t="s">
        <v>4605</v>
      </c>
      <c r="AP3623" s="22" t="s">
        <v>4629</v>
      </c>
      <c r="AS3623" s="20">
        <f>IF(Y3623&gt;=10,VLOOKUP(U3623,[2]提成计算!B:T,19,FALSE),VLOOKUP(U3623,[2]提成计算!B:T,18,FALSE))</f>
        <v>7.0000000000000007E-2</v>
      </c>
      <c r="AT3623" s="20">
        <f t="shared" ref="AT3623:AT3625" si="2640">IF(AD3623*AS3623&gt;0,AD3623*AS3623,AE3623*AS3623)</f>
        <v>47.6</v>
      </c>
      <c r="AU3623" s="20">
        <f t="shared" ref="AU3623:AU3625" si="2641">IF(AND(AK3623&lt;0,AK3623+AT3623&lt;0),-AT3623,AK3623)</f>
        <v>-40</v>
      </c>
    </row>
    <row r="3624" spans="1:47" x14ac:dyDescent="0.15">
      <c r="A3624" s="21" t="s">
        <v>1273</v>
      </c>
      <c r="B3624" s="20" t="s">
        <v>918</v>
      </c>
      <c r="C3624" s="20" t="s">
        <v>1099</v>
      </c>
      <c r="D3624" s="20" t="s">
        <v>1121</v>
      </c>
      <c r="E3624" s="20" t="s">
        <v>1171</v>
      </c>
      <c r="F3624" s="20" t="s">
        <v>1250</v>
      </c>
      <c r="G3624" s="20" t="s">
        <v>4822</v>
      </c>
      <c r="H3624" s="20"/>
      <c r="I3624" s="20">
        <v>13549433909</v>
      </c>
      <c r="J3624" s="20" t="s">
        <v>924</v>
      </c>
      <c r="K3624" s="20" t="s">
        <v>1173</v>
      </c>
      <c r="L3624" s="20" t="s">
        <v>1299</v>
      </c>
      <c r="M3624" s="20">
        <v>888</v>
      </c>
      <c r="N3624" s="20">
        <v>888</v>
      </c>
      <c r="O3624" s="20" t="s">
        <v>927</v>
      </c>
      <c r="P3624" s="20" t="s">
        <v>50</v>
      </c>
      <c r="Q3624" s="28"/>
      <c r="R3624" s="21" t="s">
        <v>91</v>
      </c>
      <c r="S3624" s="25" t="s">
        <v>1550</v>
      </c>
      <c r="T3624" s="21" t="s">
        <v>53</v>
      </c>
      <c r="U3624" s="21" t="s">
        <v>1174</v>
      </c>
      <c r="V3624" s="46">
        <v>1</v>
      </c>
      <c r="W3624" s="26">
        <f t="shared" si="2601"/>
        <v>1</v>
      </c>
      <c r="Y3624" s="21">
        <v>12</v>
      </c>
      <c r="Z3624" s="22">
        <f t="shared" si="2596"/>
        <v>888</v>
      </c>
      <c r="AA3624" s="20" t="s">
        <v>4607</v>
      </c>
      <c r="AB3624" s="22"/>
      <c r="AC3624" s="22">
        <v>1</v>
      </c>
      <c r="AD3624" s="22"/>
      <c r="AE3624" s="22">
        <f t="shared" ref="AE3624:AE3625" si="2642">N3624</f>
        <v>888</v>
      </c>
      <c r="AF3624" s="22">
        <f t="shared" si="2603"/>
        <v>888</v>
      </c>
      <c r="AG3624" s="20"/>
      <c r="AH3624" s="22"/>
      <c r="AI3624" s="22"/>
      <c r="AJ3624" s="22">
        <f t="shared" si="2639"/>
        <v>888</v>
      </c>
      <c r="AK3624" s="22">
        <f>IF(O3624="(传统)XDSL",VLOOKUP(S3624,[2]直销续费率明细!C:I,7,FALSE)*1,IF(O3624="GPON+XDSL",VLOOKUP(S3624,[2]直销续费率明细!C:I,7,FALSE)*1,VLOOKUP(S3624,[2]直销续费率明细!C:I,5,FALSE)*1))</f>
        <v>25</v>
      </c>
      <c r="AL3624" s="22" t="s">
        <v>1300</v>
      </c>
      <c r="AM3624" s="22"/>
      <c r="AN3624" s="22"/>
      <c r="AO3624" s="22" t="s">
        <v>4605</v>
      </c>
      <c r="AP3624" s="22" t="s">
        <v>1301</v>
      </c>
      <c r="AS3624" s="20">
        <f>IF(Y3624&gt;=10,VLOOKUP(U3624,[2]提成计算!B:T,19,FALSE),VLOOKUP(U3624,[2]提成计算!B:T,18,FALSE))</f>
        <v>0.1</v>
      </c>
      <c r="AT3624" s="20">
        <f t="shared" si="2640"/>
        <v>88.800000000000011</v>
      </c>
      <c r="AU3624" s="20">
        <f t="shared" si="2641"/>
        <v>25</v>
      </c>
    </row>
    <row r="3625" spans="1:47" x14ac:dyDescent="0.15">
      <c r="A3625" s="21" t="s">
        <v>1273</v>
      </c>
      <c r="B3625" s="20" t="s">
        <v>918</v>
      </c>
      <c r="C3625" s="20" t="s">
        <v>1099</v>
      </c>
      <c r="D3625" s="20" t="s">
        <v>1121</v>
      </c>
      <c r="E3625" s="20" t="s">
        <v>1171</v>
      </c>
      <c r="F3625" s="20" t="s">
        <v>1250</v>
      </c>
      <c r="G3625" s="20" t="s">
        <v>4823</v>
      </c>
      <c r="H3625" s="20"/>
      <c r="I3625" s="20">
        <v>13724423463</v>
      </c>
      <c r="J3625" s="20" t="s">
        <v>924</v>
      </c>
      <c r="K3625" s="20" t="s">
        <v>1173</v>
      </c>
      <c r="L3625" s="20" t="s">
        <v>1299</v>
      </c>
      <c r="M3625" s="20">
        <v>888</v>
      </c>
      <c r="N3625" s="20">
        <v>888</v>
      </c>
      <c r="O3625" s="20" t="s">
        <v>927</v>
      </c>
      <c r="P3625" s="20" t="s">
        <v>50</v>
      </c>
      <c r="Q3625" s="28"/>
      <c r="R3625" s="21" t="s">
        <v>91</v>
      </c>
      <c r="S3625" s="25" t="s">
        <v>1550</v>
      </c>
      <c r="T3625" s="21" t="s">
        <v>53</v>
      </c>
      <c r="U3625" s="21" t="s">
        <v>1174</v>
      </c>
      <c r="V3625" s="46">
        <v>1</v>
      </c>
      <c r="W3625" s="26">
        <f t="shared" si="2601"/>
        <v>1</v>
      </c>
      <c r="Y3625" s="21">
        <v>12</v>
      </c>
      <c r="Z3625" s="22">
        <f t="shared" si="2596"/>
        <v>888</v>
      </c>
      <c r="AA3625" s="20" t="s">
        <v>4607</v>
      </c>
      <c r="AB3625" s="22"/>
      <c r="AC3625" s="22">
        <v>1</v>
      </c>
      <c r="AD3625" s="22"/>
      <c r="AE3625" s="22">
        <f t="shared" si="2642"/>
        <v>888</v>
      </c>
      <c r="AF3625" s="22">
        <f t="shared" si="2603"/>
        <v>888</v>
      </c>
      <c r="AG3625" s="20"/>
      <c r="AH3625" s="22"/>
      <c r="AI3625" s="22"/>
      <c r="AJ3625" s="22">
        <f t="shared" si="2639"/>
        <v>888</v>
      </c>
      <c r="AK3625" s="22">
        <f>IF(O3625="(传统)XDSL",VLOOKUP(S3625,[2]直销续费率明细!C:I,7,FALSE)*1,IF(O3625="GPON+XDSL",VLOOKUP(S3625,[2]直销续费率明细!C:I,7,FALSE)*1,VLOOKUP(S3625,[2]直销续费率明细!C:I,5,FALSE)*1))</f>
        <v>25</v>
      </c>
      <c r="AL3625" s="22" t="s">
        <v>1309</v>
      </c>
      <c r="AM3625" s="22"/>
      <c r="AN3625" s="22"/>
      <c r="AO3625" s="22" t="s">
        <v>4605</v>
      </c>
      <c r="AP3625" s="22" t="s">
        <v>1301</v>
      </c>
      <c r="AS3625" s="20">
        <f>IF(Y3625&gt;=10,VLOOKUP(U3625,[2]提成计算!B:T,19,FALSE),VLOOKUP(U3625,[2]提成计算!B:T,18,FALSE))</f>
        <v>0.1</v>
      </c>
      <c r="AT3625" s="20">
        <f t="shared" si="2640"/>
        <v>88.800000000000011</v>
      </c>
      <c r="AU3625" s="20">
        <f t="shared" si="2641"/>
        <v>25</v>
      </c>
    </row>
    <row r="3626" spans="1:47" x14ac:dyDescent="0.15">
      <c r="A3626" s="21" t="s">
        <v>1273</v>
      </c>
      <c r="B3626" s="20" t="s">
        <v>918</v>
      </c>
      <c r="C3626" s="20" t="s">
        <v>1099</v>
      </c>
      <c r="D3626" s="20" t="s">
        <v>1121</v>
      </c>
      <c r="E3626" s="20" t="s">
        <v>1430</v>
      </c>
      <c r="F3626" s="20" t="s">
        <v>1250</v>
      </c>
      <c r="G3626" s="20" t="s">
        <v>4824</v>
      </c>
      <c r="H3626" s="20"/>
      <c r="I3626" s="20">
        <v>15017012515</v>
      </c>
      <c r="J3626" s="20" t="s">
        <v>1268</v>
      </c>
      <c r="K3626" s="20" t="s">
        <v>1173</v>
      </c>
      <c r="L3626" s="20" t="s">
        <v>2144</v>
      </c>
      <c r="M3626" s="20">
        <v>730</v>
      </c>
      <c r="N3626" s="20">
        <v>730</v>
      </c>
      <c r="O3626" s="20" t="s">
        <v>927</v>
      </c>
      <c r="P3626" s="20" t="s">
        <v>50</v>
      </c>
      <c r="Q3626" s="28"/>
      <c r="R3626" s="21" t="s">
        <v>91</v>
      </c>
      <c r="S3626" s="21"/>
      <c r="T3626" s="21" t="s">
        <v>53</v>
      </c>
      <c r="U3626" s="21" t="s">
        <v>1174</v>
      </c>
      <c r="V3626" s="46">
        <v>1</v>
      </c>
      <c r="W3626" s="26">
        <f t="shared" si="2601"/>
        <v>1</v>
      </c>
      <c r="X3626" s="26">
        <f t="shared" si="2602"/>
        <v>1</v>
      </c>
      <c r="Y3626" s="21">
        <v>4</v>
      </c>
      <c r="Z3626" s="22">
        <f t="shared" si="2596"/>
        <v>730</v>
      </c>
      <c r="AA3626" s="20" t="s">
        <v>4607</v>
      </c>
      <c r="AB3626" s="22">
        <v>1</v>
      </c>
      <c r="AC3626" s="22"/>
      <c r="AD3626" s="22">
        <f t="shared" ref="AD3626:AD3627" si="2643">N3626</f>
        <v>730</v>
      </c>
      <c r="AE3626" s="22"/>
      <c r="AF3626" s="22">
        <f t="shared" si="2603"/>
        <v>730</v>
      </c>
      <c r="AG3626" s="20">
        <f>N3626</f>
        <v>730</v>
      </c>
      <c r="AH3626" s="20" t="str">
        <f>VLOOKUP(U3626,[1]提成计算!B:I,8,FALSE)</f>
        <v xml:space="preserve"> </v>
      </c>
      <c r="AI3626" s="20"/>
      <c r="AJ3626" s="22"/>
      <c r="AK3626" s="22"/>
      <c r="AM3626" s="22"/>
      <c r="AN3626" s="22"/>
      <c r="AO3626" s="22" t="s">
        <v>2216</v>
      </c>
      <c r="AP3626" s="22" t="s">
        <v>1301</v>
      </c>
      <c r="AS3626" s="20"/>
      <c r="AT3626" s="20"/>
      <c r="AU3626" s="20"/>
    </row>
    <row r="3627" spans="1:47" x14ac:dyDescent="0.15">
      <c r="A3627" s="21" t="s">
        <v>1273</v>
      </c>
      <c r="B3627" s="20" t="s">
        <v>918</v>
      </c>
      <c r="C3627" s="20" t="s">
        <v>1099</v>
      </c>
      <c r="D3627" s="20" t="s">
        <v>1100</v>
      </c>
      <c r="E3627" s="20" t="s">
        <v>1101</v>
      </c>
      <c r="F3627" s="20" t="s">
        <v>1250</v>
      </c>
      <c r="G3627" s="20" t="s">
        <v>4825</v>
      </c>
      <c r="H3627" s="20"/>
      <c r="I3627" s="20">
        <v>13798706252</v>
      </c>
      <c r="J3627" s="20" t="s">
        <v>924</v>
      </c>
      <c r="K3627" s="20" t="s">
        <v>80</v>
      </c>
      <c r="L3627" s="20" t="s">
        <v>1863</v>
      </c>
      <c r="M3627" s="20">
        <v>1298</v>
      </c>
      <c r="N3627" s="20">
        <v>1298</v>
      </c>
      <c r="O3627" s="20" t="s">
        <v>927</v>
      </c>
      <c r="P3627" s="20" t="s">
        <v>50</v>
      </c>
      <c r="Q3627" s="28"/>
      <c r="R3627" s="21" t="s">
        <v>52</v>
      </c>
      <c r="S3627" s="25" t="s">
        <v>1163</v>
      </c>
      <c r="T3627" s="21" t="s">
        <v>53</v>
      </c>
      <c r="U3627" s="21" t="s">
        <v>81</v>
      </c>
      <c r="V3627" s="46">
        <v>1</v>
      </c>
      <c r="W3627" s="26">
        <f t="shared" si="2601"/>
        <v>1</v>
      </c>
      <c r="Y3627" s="21">
        <v>6</v>
      </c>
      <c r="Z3627" s="22">
        <f t="shared" si="2596"/>
        <v>1298</v>
      </c>
      <c r="AA3627" s="20" t="s">
        <v>2218</v>
      </c>
      <c r="AB3627" s="22">
        <v>1</v>
      </c>
      <c r="AC3627" s="22"/>
      <c r="AD3627" s="22">
        <f t="shared" si="2643"/>
        <v>1298</v>
      </c>
      <c r="AE3627" s="22"/>
      <c r="AF3627" s="22">
        <f t="shared" si="2603"/>
        <v>1298</v>
      </c>
      <c r="AG3627" s="20"/>
      <c r="AH3627" s="22"/>
      <c r="AI3627" s="22"/>
      <c r="AJ3627" s="22">
        <f>N3627</f>
        <v>1298</v>
      </c>
      <c r="AK3627" s="22">
        <f>IF(O3627="(传统)XDSL",VLOOKUP(S3627,[2]直销续费率明细!C:I,7,FALSE)*1,IF(O3627="GPON+XDSL",VLOOKUP(S3627,[2]直销续费率明细!C:I,7,FALSE)*1,VLOOKUP(S3627,[2]直销续费率明细!C:I,5,FALSE)*1))</f>
        <v>-40</v>
      </c>
      <c r="AL3627" s="22" t="s">
        <v>1309</v>
      </c>
      <c r="AM3627" s="22"/>
      <c r="AN3627" s="22"/>
      <c r="AO3627" s="22" t="s">
        <v>4605</v>
      </c>
      <c r="AP3627" s="22" t="s">
        <v>1301</v>
      </c>
      <c r="AS3627" s="20">
        <f>IF(Y3627&gt;=10,VLOOKUP(U3627,[2]提成计算!B:T,19,FALSE),VLOOKUP(U3627,[2]提成计算!B:T,18,FALSE))</f>
        <v>0.08</v>
      </c>
      <c r="AT3627" s="20">
        <f t="shared" ref="AT3627" si="2644">IF(AD3627*AS3627&gt;0,AD3627*AS3627,AE3627*AS3627)</f>
        <v>103.84</v>
      </c>
      <c r="AU3627" s="20">
        <f t="shared" ref="AU3627" si="2645">IF(AND(AK3627&lt;0,AK3627+AT3627&lt;0),-AT3627,AK3627)</f>
        <v>-40</v>
      </c>
    </row>
    <row r="3628" spans="1:47" x14ac:dyDescent="0.15">
      <c r="A3628" s="21" t="s">
        <v>1273</v>
      </c>
      <c r="B3628" s="20" t="s">
        <v>918</v>
      </c>
      <c r="C3628" s="20" t="s">
        <v>1099</v>
      </c>
      <c r="D3628" s="20" t="s">
        <v>1100</v>
      </c>
      <c r="E3628" s="20" t="s">
        <v>1115</v>
      </c>
      <c r="F3628" s="20" t="s">
        <v>1250</v>
      </c>
      <c r="G3628" s="20" t="s">
        <v>4826</v>
      </c>
      <c r="H3628" s="20"/>
      <c r="I3628" s="20">
        <v>15817654209</v>
      </c>
      <c r="J3628" s="20" t="s">
        <v>1268</v>
      </c>
      <c r="K3628" s="20" t="s">
        <v>4827</v>
      </c>
      <c r="L3628" s="20" t="s">
        <v>1358</v>
      </c>
      <c r="M3628" s="20">
        <v>1088</v>
      </c>
      <c r="N3628" s="20">
        <v>1088</v>
      </c>
      <c r="O3628" s="20" t="s">
        <v>927</v>
      </c>
      <c r="P3628" s="20" t="s">
        <v>50</v>
      </c>
      <c r="Q3628" s="28"/>
      <c r="R3628" s="21" t="s">
        <v>52</v>
      </c>
      <c r="S3628" s="21"/>
      <c r="T3628" s="21" t="s">
        <v>53</v>
      </c>
      <c r="U3628" s="21" t="s">
        <v>4828</v>
      </c>
      <c r="V3628" s="46">
        <v>1</v>
      </c>
      <c r="W3628" s="26">
        <f t="shared" si="2601"/>
        <v>1</v>
      </c>
      <c r="X3628" s="26">
        <f t="shared" si="2602"/>
        <v>1</v>
      </c>
      <c r="Y3628" s="21">
        <v>10</v>
      </c>
      <c r="Z3628" s="22">
        <f t="shared" si="2596"/>
        <v>1088</v>
      </c>
      <c r="AA3628" s="20" t="s">
        <v>4607</v>
      </c>
      <c r="AB3628" s="22"/>
      <c r="AC3628" s="22">
        <v>1</v>
      </c>
      <c r="AD3628" s="22"/>
      <c r="AE3628" s="22">
        <f>N3628</f>
        <v>1088</v>
      </c>
      <c r="AF3628" s="22">
        <f t="shared" si="2603"/>
        <v>1088</v>
      </c>
      <c r="AG3628" s="20">
        <f>N3628</f>
        <v>1088</v>
      </c>
      <c r="AH3628" s="20" t="str">
        <f>VLOOKUP(U3628,[1]提成计算!B:I,8,FALSE)</f>
        <v>否</v>
      </c>
      <c r="AI3628" s="20"/>
      <c r="AJ3628" s="22"/>
      <c r="AK3628" s="22"/>
      <c r="AM3628" s="22"/>
      <c r="AN3628" s="22"/>
      <c r="AO3628" s="22" t="s">
        <v>4605</v>
      </c>
      <c r="AP3628" s="22" t="s">
        <v>1301</v>
      </c>
      <c r="AS3628" s="20"/>
      <c r="AT3628" s="20"/>
      <c r="AU3628" s="20"/>
    </row>
    <row r="3629" spans="1:47" x14ac:dyDescent="0.15">
      <c r="A3629" s="21" t="s">
        <v>1273</v>
      </c>
      <c r="B3629" s="20" t="s">
        <v>918</v>
      </c>
      <c r="C3629" s="20" t="s">
        <v>1099</v>
      </c>
      <c r="D3629" s="20" t="s">
        <v>1100</v>
      </c>
      <c r="E3629" s="20" t="s">
        <v>1101</v>
      </c>
      <c r="F3629" s="20" t="s">
        <v>1250</v>
      </c>
      <c r="G3629" s="20" t="s">
        <v>4829</v>
      </c>
      <c r="H3629" s="20"/>
      <c r="I3629" s="20">
        <v>13751368981</v>
      </c>
      <c r="J3629" s="20" t="s">
        <v>924</v>
      </c>
      <c r="K3629" s="20" t="s">
        <v>4827</v>
      </c>
      <c r="L3629" s="20" t="s">
        <v>1918</v>
      </c>
      <c r="M3629" s="20">
        <v>680</v>
      </c>
      <c r="N3629" s="20">
        <v>680</v>
      </c>
      <c r="O3629" s="20" t="s">
        <v>1334</v>
      </c>
      <c r="P3629" s="20" t="s">
        <v>50</v>
      </c>
      <c r="Q3629" s="28"/>
      <c r="R3629" s="21" t="s">
        <v>52</v>
      </c>
      <c r="S3629" s="25" t="s">
        <v>1163</v>
      </c>
      <c r="T3629" s="21" t="s">
        <v>53</v>
      </c>
      <c r="U3629" s="21" t="s">
        <v>4828</v>
      </c>
      <c r="V3629" s="46">
        <v>1</v>
      </c>
      <c r="W3629" s="26">
        <f t="shared" si="2601"/>
        <v>1</v>
      </c>
      <c r="Y3629" s="21">
        <v>4</v>
      </c>
      <c r="Z3629" s="22">
        <f t="shared" si="2596"/>
        <v>680</v>
      </c>
      <c r="AA3629" s="20" t="s">
        <v>4607</v>
      </c>
      <c r="AB3629" s="22">
        <v>1</v>
      </c>
      <c r="AC3629" s="22"/>
      <c r="AD3629" s="22">
        <f t="shared" ref="AD3629:AD3630" si="2646">N3629</f>
        <v>680</v>
      </c>
      <c r="AE3629" s="22"/>
      <c r="AF3629" s="22">
        <f t="shared" si="2603"/>
        <v>680</v>
      </c>
      <c r="AG3629" s="20"/>
      <c r="AH3629" s="22"/>
      <c r="AI3629" s="22"/>
      <c r="AJ3629" s="22">
        <f>N3629</f>
        <v>680</v>
      </c>
      <c r="AK3629" s="22">
        <f>IF(O3629="(传统)XDSL",VLOOKUP(S3629,[2]直销续费率明细!C:I,7,FALSE)*1,IF(O3629="GPON+XDSL",VLOOKUP(S3629,[2]直销续费率明细!C:I,7,FALSE)*1,VLOOKUP(S3629,[2]直销续费率明细!C:I,5,FALSE)*1))</f>
        <v>-40</v>
      </c>
      <c r="AL3629" s="22" t="s">
        <v>1309</v>
      </c>
      <c r="AM3629" s="22"/>
      <c r="AN3629" s="22"/>
      <c r="AO3629" s="22" t="s">
        <v>2216</v>
      </c>
      <c r="AP3629" s="22" t="s">
        <v>2261</v>
      </c>
      <c r="AS3629" s="20">
        <f>IF(Y3629&gt;=10,VLOOKUP(U3629,[2]提成计算!B:T,19,FALSE),VLOOKUP(U3629,[2]提成计算!B:T,18,FALSE))</f>
        <v>0.06</v>
      </c>
      <c r="AT3629" s="20">
        <f t="shared" ref="AT3629" si="2647">IF(AD3629*AS3629&gt;0,AD3629*AS3629,AE3629*AS3629)</f>
        <v>40.799999999999997</v>
      </c>
      <c r="AU3629" s="20">
        <f t="shared" ref="AU3629" si="2648">IF(AND(AK3629&lt;0,AK3629+AT3629&lt;0),-AT3629,AK3629)</f>
        <v>-40</v>
      </c>
    </row>
    <row r="3630" spans="1:47" x14ac:dyDescent="0.15">
      <c r="A3630" s="21" t="s">
        <v>1273</v>
      </c>
      <c r="B3630" s="20" t="s">
        <v>918</v>
      </c>
      <c r="C3630" s="20" t="s">
        <v>1099</v>
      </c>
      <c r="D3630" s="20" t="s">
        <v>1121</v>
      </c>
      <c r="E3630" s="20" t="s">
        <v>1412</v>
      </c>
      <c r="F3630" s="20" t="s">
        <v>1250</v>
      </c>
      <c r="G3630" s="20" t="s">
        <v>4830</v>
      </c>
      <c r="H3630" s="20"/>
      <c r="I3630" s="20">
        <v>13802389587</v>
      </c>
      <c r="J3630" s="20" t="s">
        <v>1268</v>
      </c>
      <c r="K3630" s="20" t="s">
        <v>4737</v>
      </c>
      <c r="L3630" s="20" t="s">
        <v>1939</v>
      </c>
      <c r="M3630" s="20">
        <v>680</v>
      </c>
      <c r="N3630" s="20">
        <v>680</v>
      </c>
      <c r="O3630" s="20" t="s">
        <v>927</v>
      </c>
      <c r="P3630" s="20" t="s">
        <v>50</v>
      </c>
      <c r="Q3630" s="28"/>
      <c r="R3630" s="21" t="s">
        <v>91</v>
      </c>
      <c r="S3630" s="21"/>
      <c r="T3630" s="21" t="s">
        <v>53</v>
      </c>
      <c r="U3630" s="21" t="s">
        <v>4738</v>
      </c>
      <c r="V3630" s="46">
        <v>1</v>
      </c>
      <c r="W3630" s="26">
        <f t="shared" si="2601"/>
        <v>1</v>
      </c>
      <c r="X3630" s="26">
        <f t="shared" si="2602"/>
        <v>1</v>
      </c>
      <c r="Y3630" s="21">
        <v>4</v>
      </c>
      <c r="Z3630" s="22">
        <f t="shared" si="2596"/>
        <v>680</v>
      </c>
      <c r="AA3630" s="20" t="s">
        <v>2218</v>
      </c>
      <c r="AB3630" s="22">
        <v>1</v>
      </c>
      <c r="AC3630" s="22"/>
      <c r="AD3630" s="22">
        <f t="shared" si="2646"/>
        <v>680</v>
      </c>
      <c r="AE3630" s="22"/>
      <c r="AF3630" s="22">
        <f t="shared" si="2603"/>
        <v>680</v>
      </c>
      <c r="AG3630" s="20">
        <f t="shared" ref="AG3630:AG3640" si="2649">N3630</f>
        <v>680</v>
      </c>
      <c r="AH3630" s="20" t="str">
        <f>VLOOKUP(U3630,[1]提成计算!B:I,8,FALSE)</f>
        <v>否</v>
      </c>
      <c r="AI3630" s="20"/>
      <c r="AJ3630" s="22"/>
      <c r="AK3630" s="22"/>
      <c r="AM3630" s="22"/>
      <c r="AN3630" s="22"/>
      <c r="AO3630" s="22" t="s">
        <v>4605</v>
      </c>
      <c r="AP3630" s="22" t="s">
        <v>1301</v>
      </c>
      <c r="AS3630" s="20"/>
      <c r="AT3630" s="20"/>
      <c r="AU3630" s="20"/>
    </row>
    <row r="3631" spans="1:47" x14ac:dyDescent="0.15">
      <c r="A3631" s="21" t="s">
        <v>1273</v>
      </c>
      <c r="B3631" s="20" t="s">
        <v>918</v>
      </c>
      <c r="C3631" s="20" t="s">
        <v>1099</v>
      </c>
      <c r="D3631" s="20" t="s">
        <v>1121</v>
      </c>
      <c r="E3631" s="20" t="s">
        <v>1412</v>
      </c>
      <c r="F3631" s="20" t="s">
        <v>1250</v>
      </c>
      <c r="G3631" s="20" t="s">
        <v>4831</v>
      </c>
      <c r="H3631" s="20"/>
      <c r="I3631" s="20">
        <v>15014872980</v>
      </c>
      <c r="J3631" s="20" t="s">
        <v>1268</v>
      </c>
      <c r="K3631" s="20" t="s">
        <v>4746</v>
      </c>
      <c r="L3631" s="20" t="s">
        <v>1358</v>
      </c>
      <c r="M3631" s="20">
        <v>1088</v>
      </c>
      <c r="N3631" s="20">
        <v>1088</v>
      </c>
      <c r="O3631" s="20" t="s">
        <v>927</v>
      </c>
      <c r="P3631" s="20" t="s">
        <v>50</v>
      </c>
      <c r="Q3631" s="28"/>
      <c r="R3631" s="21" t="s">
        <v>91</v>
      </c>
      <c r="S3631" s="21"/>
      <c r="T3631" s="21" t="s">
        <v>53</v>
      </c>
      <c r="U3631" s="21" t="s">
        <v>4747</v>
      </c>
      <c r="V3631" s="46">
        <v>1</v>
      </c>
      <c r="W3631" s="26">
        <f t="shared" si="2601"/>
        <v>1</v>
      </c>
      <c r="X3631" s="26">
        <f t="shared" si="2602"/>
        <v>1</v>
      </c>
      <c r="Y3631" s="21">
        <v>10</v>
      </c>
      <c r="Z3631" s="22">
        <f t="shared" si="2596"/>
        <v>1088</v>
      </c>
      <c r="AA3631" s="20" t="s">
        <v>4607</v>
      </c>
      <c r="AB3631" s="22"/>
      <c r="AC3631" s="22">
        <v>1</v>
      </c>
      <c r="AD3631" s="22"/>
      <c r="AE3631" s="22">
        <f t="shared" ref="AE3631:AE3632" si="2650">N3631</f>
        <v>1088</v>
      </c>
      <c r="AF3631" s="22">
        <f t="shared" si="2603"/>
        <v>1088</v>
      </c>
      <c r="AG3631" s="20">
        <f t="shared" si="2649"/>
        <v>1088</v>
      </c>
      <c r="AH3631" s="20" t="str">
        <f>VLOOKUP(U3631,[1]提成计算!B:I,8,FALSE)</f>
        <v xml:space="preserve"> </v>
      </c>
      <c r="AI3631" s="20"/>
      <c r="AJ3631" s="22"/>
      <c r="AK3631" s="22"/>
      <c r="AM3631" s="22"/>
      <c r="AN3631" s="22"/>
      <c r="AO3631" s="22" t="s">
        <v>4605</v>
      </c>
      <c r="AP3631" s="22" t="s">
        <v>1301</v>
      </c>
      <c r="AS3631" s="20"/>
      <c r="AT3631" s="20"/>
      <c r="AU3631" s="20"/>
    </row>
    <row r="3632" spans="1:47" x14ac:dyDescent="0.15">
      <c r="A3632" s="21" t="s">
        <v>1273</v>
      </c>
      <c r="B3632" s="20" t="s">
        <v>918</v>
      </c>
      <c r="C3632" s="20" t="s">
        <v>1099</v>
      </c>
      <c r="D3632" s="20" t="s">
        <v>1100</v>
      </c>
      <c r="E3632" s="20" t="s">
        <v>1115</v>
      </c>
      <c r="F3632" s="20" t="s">
        <v>1250</v>
      </c>
      <c r="G3632" s="20" t="s">
        <v>4832</v>
      </c>
      <c r="H3632" s="20"/>
      <c r="I3632" s="20">
        <v>18028912695</v>
      </c>
      <c r="J3632" s="20" t="s">
        <v>1268</v>
      </c>
      <c r="K3632" s="20" t="s">
        <v>4833</v>
      </c>
      <c r="L3632" s="20" t="s">
        <v>1898</v>
      </c>
      <c r="M3632" s="20">
        <v>1398</v>
      </c>
      <c r="N3632" s="20">
        <v>1398</v>
      </c>
      <c r="O3632" s="20" t="s">
        <v>927</v>
      </c>
      <c r="P3632" s="20" t="s">
        <v>50</v>
      </c>
      <c r="Q3632" s="28"/>
      <c r="R3632" s="21" t="s">
        <v>52</v>
      </c>
      <c r="S3632" s="21"/>
      <c r="T3632" s="21" t="s">
        <v>53</v>
      </c>
      <c r="U3632" s="21" t="s">
        <v>1737</v>
      </c>
      <c r="V3632" s="46">
        <v>1</v>
      </c>
      <c r="W3632" s="26">
        <f t="shared" si="2601"/>
        <v>1</v>
      </c>
      <c r="X3632" s="26">
        <f t="shared" si="2602"/>
        <v>1</v>
      </c>
      <c r="Y3632" s="21">
        <v>20</v>
      </c>
      <c r="Z3632" s="22">
        <f t="shared" si="2596"/>
        <v>1398</v>
      </c>
      <c r="AA3632" s="20" t="s">
        <v>4607</v>
      </c>
      <c r="AB3632" s="22"/>
      <c r="AC3632" s="22">
        <v>1</v>
      </c>
      <c r="AD3632" s="22"/>
      <c r="AE3632" s="22">
        <f t="shared" si="2650"/>
        <v>1398</v>
      </c>
      <c r="AF3632" s="22">
        <f t="shared" si="2603"/>
        <v>1398</v>
      </c>
      <c r="AG3632" s="20">
        <f t="shared" si="2649"/>
        <v>1398</v>
      </c>
      <c r="AH3632" s="20" t="str">
        <f>VLOOKUP(U3632,[1]提成计算!B:I,8,FALSE)</f>
        <v xml:space="preserve"> </v>
      </c>
      <c r="AI3632" s="20"/>
      <c r="AJ3632" s="22"/>
      <c r="AK3632" s="22"/>
      <c r="AM3632" s="22"/>
      <c r="AN3632" s="22"/>
      <c r="AO3632" s="22" t="s">
        <v>4605</v>
      </c>
      <c r="AP3632" s="22" t="s">
        <v>1301</v>
      </c>
      <c r="AS3632" s="20"/>
      <c r="AT3632" s="20"/>
      <c r="AU3632" s="20"/>
    </row>
    <row r="3633" spans="1:47" x14ac:dyDescent="0.15">
      <c r="A3633" s="21" t="s">
        <v>1273</v>
      </c>
      <c r="B3633" s="20" t="s">
        <v>918</v>
      </c>
      <c r="C3633" s="20" t="s">
        <v>1099</v>
      </c>
      <c r="D3633" s="20" t="s">
        <v>1121</v>
      </c>
      <c r="E3633" s="20" t="s">
        <v>1171</v>
      </c>
      <c r="F3633" s="20" t="s">
        <v>1250</v>
      </c>
      <c r="G3633" s="20" t="s">
        <v>4834</v>
      </c>
      <c r="H3633" s="20"/>
      <c r="I3633" s="20">
        <v>18680613768</v>
      </c>
      <c r="J3633" s="20" t="s">
        <v>1268</v>
      </c>
      <c r="K3633" s="20" t="s">
        <v>1173</v>
      </c>
      <c r="L3633" s="20" t="s">
        <v>1918</v>
      </c>
      <c r="M3633" s="20">
        <v>680</v>
      </c>
      <c r="N3633" s="20">
        <v>680</v>
      </c>
      <c r="O3633" s="20" t="s">
        <v>927</v>
      </c>
      <c r="P3633" s="20" t="s">
        <v>50</v>
      </c>
      <c r="Q3633" s="28"/>
      <c r="R3633" s="21" t="s">
        <v>91</v>
      </c>
      <c r="S3633" s="21"/>
      <c r="T3633" s="21" t="s">
        <v>53</v>
      </c>
      <c r="U3633" s="21" t="s">
        <v>1174</v>
      </c>
      <c r="V3633" s="46">
        <v>1</v>
      </c>
      <c r="W3633" s="26">
        <f t="shared" si="2601"/>
        <v>1</v>
      </c>
      <c r="X3633" s="26">
        <f t="shared" si="2602"/>
        <v>1</v>
      </c>
      <c r="Y3633" s="21">
        <v>4</v>
      </c>
      <c r="Z3633" s="22">
        <f t="shared" si="2596"/>
        <v>680</v>
      </c>
      <c r="AA3633" s="20" t="s">
        <v>4607</v>
      </c>
      <c r="AB3633" s="22">
        <v>1</v>
      </c>
      <c r="AC3633" s="22"/>
      <c r="AD3633" s="22">
        <f>N3633</f>
        <v>680</v>
      </c>
      <c r="AE3633" s="22"/>
      <c r="AF3633" s="22">
        <f t="shared" si="2603"/>
        <v>680</v>
      </c>
      <c r="AG3633" s="20">
        <f t="shared" si="2649"/>
        <v>680</v>
      </c>
      <c r="AH3633" s="20" t="str">
        <f>VLOOKUP(U3633,[1]提成计算!B:I,8,FALSE)</f>
        <v xml:space="preserve"> </v>
      </c>
      <c r="AI3633" s="20"/>
      <c r="AJ3633" s="22"/>
      <c r="AK3633" s="22"/>
      <c r="AM3633" s="22"/>
      <c r="AN3633" s="22"/>
      <c r="AO3633" s="22" t="s">
        <v>4605</v>
      </c>
      <c r="AP3633" s="22" t="s">
        <v>4629</v>
      </c>
      <c r="AS3633" s="20"/>
      <c r="AT3633" s="20"/>
      <c r="AU3633" s="20"/>
    </row>
    <row r="3634" spans="1:47" x14ac:dyDescent="0.15">
      <c r="A3634" s="21" t="s">
        <v>1273</v>
      </c>
      <c r="B3634" s="20" t="s">
        <v>918</v>
      </c>
      <c r="C3634" s="20" t="s">
        <v>1099</v>
      </c>
      <c r="D3634" s="20" t="s">
        <v>1100</v>
      </c>
      <c r="E3634" s="20" t="s">
        <v>1101</v>
      </c>
      <c r="F3634" s="20" t="s">
        <v>1250</v>
      </c>
      <c r="G3634" s="20" t="s">
        <v>4835</v>
      </c>
      <c r="H3634" s="20"/>
      <c r="I3634" s="20">
        <v>13697507202</v>
      </c>
      <c r="J3634" s="20" t="s">
        <v>1268</v>
      </c>
      <c r="K3634" s="20" t="s">
        <v>4714</v>
      </c>
      <c r="L3634" s="20" t="s">
        <v>1358</v>
      </c>
      <c r="M3634" s="20">
        <v>1088</v>
      </c>
      <c r="N3634" s="20">
        <v>1088</v>
      </c>
      <c r="O3634" s="20" t="s">
        <v>927</v>
      </c>
      <c r="P3634" s="20" t="s">
        <v>50</v>
      </c>
      <c r="Q3634" s="28"/>
      <c r="R3634" s="21" t="s">
        <v>52</v>
      </c>
      <c r="S3634" s="21"/>
      <c r="T3634" s="21" t="s">
        <v>53</v>
      </c>
      <c r="U3634" s="21" t="s">
        <v>81</v>
      </c>
      <c r="V3634" s="46">
        <v>1</v>
      </c>
      <c r="W3634" s="26">
        <f t="shared" si="2601"/>
        <v>1</v>
      </c>
      <c r="X3634" s="26">
        <f t="shared" si="2602"/>
        <v>1</v>
      </c>
      <c r="Y3634" s="21">
        <v>10</v>
      </c>
      <c r="Z3634" s="22">
        <f t="shared" si="2596"/>
        <v>1088</v>
      </c>
      <c r="AA3634" s="20" t="s">
        <v>4607</v>
      </c>
      <c r="AB3634" s="22"/>
      <c r="AC3634" s="22">
        <v>1</v>
      </c>
      <c r="AD3634" s="22"/>
      <c r="AE3634" s="22">
        <f t="shared" ref="AE3634:AE3636" si="2651">N3634</f>
        <v>1088</v>
      </c>
      <c r="AF3634" s="22">
        <f t="shared" si="2603"/>
        <v>1088</v>
      </c>
      <c r="AG3634" s="20">
        <f t="shared" si="2649"/>
        <v>1088</v>
      </c>
      <c r="AH3634" s="20" t="str">
        <f>VLOOKUP(U3634,[1]提成计算!B:I,8,FALSE)</f>
        <v xml:space="preserve"> </v>
      </c>
      <c r="AI3634" s="20"/>
      <c r="AJ3634" s="22"/>
      <c r="AK3634" s="22"/>
      <c r="AM3634" s="22"/>
      <c r="AN3634" s="22"/>
      <c r="AO3634" s="22" t="s">
        <v>4605</v>
      </c>
      <c r="AP3634" s="22" t="s">
        <v>1301</v>
      </c>
      <c r="AS3634" s="20"/>
      <c r="AT3634" s="20"/>
      <c r="AU3634" s="20"/>
    </row>
    <row r="3635" spans="1:47" x14ac:dyDescent="0.15">
      <c r="A3635" s="21" t="s">
        <v>1273</v>
      </c>
      <c r="B3635" s="20" t="s">
        <v>918</v>
      </c>
      <c r="C3635" s="20" t="s">
        <v>1099</v>
      </c>
      <c r="D3635" s="20" t="s">
        <v>1136</v>
      </c>
      <c r="E3635" s="20" t="s">
        <v>1318</v>
      </c>
      <c r="F3635" s="20" t="s">
        <v>1250</v>
      </c>
      <c r="G3635" s="20" t="s">
        <v>4836</v>
      </c>
      <c r="H3635" s="20"/>
      <c r="I3635" s="20">
        <v>15992886300</v>
      </c>
      <c r="J3635" s="20" t="s">
        <v>1268</v>
      </c>
      <c r="K3635" s="20" t="s">
        <v>304</v>
      </c>
      <c r="L3635" s="20" t="s">
        <v>1358</v>
      </c>
      <c r="M3635" s="20">
        <v>1088</v>
      </c>
      <c r="N3635" s="20">
        <v>1088</v>
      </c>
      <c r="O3635" s="20" t="s">
        <v>927</v>
      </c>
      <c r="P3635" s="20" t="s">
        <v>50</v>
      </c>
      <c r="Q3635" s="28"/>
      <c r="R3635" s="21" t="s">
        <v>109</v>
      </c>
      <c r="S3635" s="21"/>
      <c r="T3635" s="21" t="s">
        <v>53</v>
      </c>
      <c r="U3635" s="21" t="s">
        <v>305</v>
      </c>
      <c r="V3635" s="46">
        <v>1</v>
      </c>
      <c r="W3635" s="26">
        <f t="shared" si="2601"/>
        <v>1</v>
      </c>
      <c r="X3635" s="26">
        <f t="shared" si="2602"/>
        <v>1</v>
      </c>
      <c r="Y3635" s="21">
        <v>10</v>
      </c>
      <c r="Z3635" s="22">
        <f t="shared" si="2596"/>
        <v>1088</v>
      </c>
      <c r="AA3635" s="20" t="s">
        <v>4607</v>
      </c>
      <c r="AB3635" s="22"/>
      <c r="AC3635" s="22">
        <v>1</v>
      </c>
      <c r="AD3635" s="22"/>
      <c r="AE3635" s="22">
        <f t="shared" si="2651"/>
        <v>1088</v>
      </c>
      <c r="AF3635" s="22">
        <f t="shared" si="2603"/>
        <v>1088</v>
      </c>
      <c r="AG3635" s="20">
        <f t="shared" si="2649"/>
        <v>1088</v>
      </c>
      <c r="AH3635" s="20" t="str">
        <f>VLOOKUP(U3635,[1]提成计算!B:I,8,FALSE)</f>
        <v xml:space="preserve"> </v>
      </c>
      <c r="AI3635" s="20"/>
      <c r="AJ3635" s="22"/>
      <c r="AK3635" s="22"/>
      <c r="AM3635" s="22"/>
      <c r="AN3635" s="22"/>
      <c r="AO3635" s="22" t="s">
        <v>4605</v>
      </c>
      <c r="AP3635" s="22" t="s">
        <v>1301</v>
      </c>
      <c r="AS3635" s="20"/>
      <c r="AT3635" s="20"/>
      <c r="AU3635" s="20"/>
    </row>
    <row r="3636" spans="1:47" x14ac:dyDescent="0.15">
      <c r="A3636" s="21" t="s">
        <v>1273</v>
      </c>
      <c r="B3636" s="20" t="s">
        <v>918</v>
      </c>
      <c r="C3636" s="20" t="s">
        <v>1099</v>
      </c>
      <c r="D3636" s="20" t="s">
        <v>1136</v>
      </c>
      <c r="E3636" s="20" t="s">
        <v>1144</v>
      </c>
      <c r="F3636" s="20" t="s">
        <v>1250</v>
      </c>
      <c r="G3636" s="20" t="s">
        <v>4837</v>
      </c>
      <c r="H3636" s="20"/>
      <c r="I3636" s="20">
        <v>13829203296</v>
      </c>
      <c r="J3636" s="20" t="s">
        <v>1268</v>
      </c>
      <c r="K3636" s="20" t="s">
        <v>1146</v>
      </c>
      <c r="L3636" s="20" t="s">
        <v>1358</v>
      </c>
      <c r="M3636" s="20">
        <v>1088</v>
      </c>
      <c r="N3636" s="20">
        <v>1088</v>
      </c>
      <c r="O3636" s="20" t="s">
        <v>927</v>
      </c>
      <c r="P3636" s="20" t="s">
        <v>50</v>
      </c>
      <c r="Q3636" s="28"/>
      <c r="R3636" s="21" t="s">
        <v>109</v>
      </c>
      <c r="S3636" s="21"/>
      <c r="T3636" s="21" t="s">
        <v>53</v>
      </c>
      <c r="U3636" s="21" t="s">
        <v>613</v>
      </c>
      <c r="V3636" s="46">
        <v>1</v>
      </c>
      <c r="W3636" s="26">
        <f t="shared" si="2601"/>
        <v>1</v>
      </c>
      <c r="X3636" s="26">
        <f t="shared" si="2602"/>
        <v>1</v>
      </c>
      <c r="Y3636" s="21">
        <v>10</v>
      </c>
      <c r="Z3636" s="22">
        <f t="shared" si="2596"/>
        <v>1088</v>
      </c>
      <c r="AA3636" s="20" t="s">
        <v>4607</v>
      </c>
      <c r="AB3636" s="22"/>
      <c r="AC3636" s="22">
        <v>1</v>
      </c>
      <c r="AD3636" s="22"/>
      <c r="AE3636" s="22">
        <f t="shared" si="2651"/>
        <v>1088</v>
      </c>
      <c r="AF3636" s="22">
        <f t="shared" si="2603"/>
        <v>1088</v>
      </c>
      <c r="AG3636" s="20">
        <f t="shared" si="2649"/>
        <v>1088</v>
      </c>
      <c r="AH3636" s="20" t="str">
        <f>VLOOKUP(U3636,[1]提成计算!B:I,8,FALSE)</f>
        <v xml:space="preserve"> </v>
      </c>
      <c r="AI3636" s="20"/>
      <c r="AJ3636" s="22"/>
      <c r="AK3636" s="22"/>
      <c r="AM3636" s="22"/>
      <c r="AN3636" s="22"/>
      <c r="AO3636" s="22" t="s">
        <v>4605</v>
      </c>
      <c r="AP3636" s="22" t="s">
        <v>1301</v>
      </c>
      <c r="AS3636" s="20"/>
      <c r="AT3636" s="20"/>
      <c r="AU3636" s="20"/>
    </row>
    <row r="3637" spans="1:47" x14ac:dyDescent="0.15">
      <c r="A3637" s="21" t="s">
        <v>1273</v>
      </c>
      <c r="B3637" s="20" t="s">
        <v>918</v>
      </c>
      <c r="C3637" s="20" t="s">
        <v>1099</v>
      </c>
      <c r="D3637" s="20" t="s">
        <v>1136</v>
      </c>
      <c r="E3637" s="20" t="s">
        <v>1137</v>
      </c>
      <c r="F3637" s="20" t="s">
        <v>1250</v>
      </c>
      <c r="G3637" s="20" t="s">
        <v>4838</v>
      </c>
      <c r="H3637" s="20"/>
      <c r="I3637" s="20">
        <v>15907699323</v>
      </c>
      <c r="J3637" s="20" t="s">
        <v>1268</v>
      </c>
      <c r="K3637" s="20" t="s">
        <v>4722</v>
      </c>
      <c r="L3637" s="20" t="s">
        <v>2131</v>
      </c>
      <c r="M3637" s="20">
        <v>800</v>
      </c>
      <c r="N3637" s="20">
        <v>800</v>
      </c>
      <c r="O3637" s="20" t="s">
        <v>927</v>
      </c>
      <c r="P3637" s="20" t="s">
        <v>50</v>
      </c>
      <c r="Q3637" s="28"/>
      <c r="R3637" s="21" t="s">
        <v>109</v>
      </c>
      <c r="S3637" s="21"/>
      <c r="T3637" s="21" t="s">
        <v>53</v>
      </c>
      <c r="U3637" s="21" t="s">
        <v>1801</v>
      </c>
      <c r="V3637" s="46">
        <v>1</v>
      </c>
      <c r="W3637" s="26">
        <f t="shared" si="2601"/>
        <v>1</v>
      </c>
      <c r="X3637" s="26">
        <f t="shared" si="2602"/>
        <v>1</v>
      </c>
      <c r="Y3637" s="21">
        <v>6</v>
      </c>
      <c r="Z3637" s="22">
        <f t="shared" si="2596"/>
        <v>800</v>
      </c>
      <c r="AA3637" s="20" t="s">
        <v>4607</v>
      </c>
      <c r="AB3637" s="22">
        <v>1</v>
      </c>
      <c r="AC3637" s="22"/>
      <c r="AD3637" s="22">
        <f>N3637</f>
        <v>800</v>
      </c>
      <c r="AE3637" s="22"/>
      <c r="AF3637" s="22">
        <f t="shared" si="2603"/>
        <v>800</v>
      </c>
      <c r="AG3637" s="20">
        <f t="shared" si="2649"/>
        <v>800</v>
      </c>
      <c r="AH3637" s="20" t="str">
        <f>VLOOKUP(U3637,[1]提成计算!B:I,8,FALSE)</f>
        <v xml:space="preserve"> </v>
      </c>
      <c r="AI3637" s="20"/>
      <c r="AJ3637" s="22"/>
      <c r="AK3637" s="22"/>
      <c r="AM3637" s="22"/>
      <c r="AN3637" s="22"/>
      <c r="AO3637" s="22" t="s">
        <v>2216</v>
      </c>
      <c r="AP3637" s="22" t="s">
        <v>1301</v>
      </c>
      <c r="AS3637" s="20"/>
      <c r="AT3637" s="20"/>
      <c r="AU3637" s="20"/>
    </row>
    <row r="3638" spans="1:47" x14ac:dyDescent="0.15">
      <c r="A3638" s="21" t="s">
        <v>1273</v>
      </c>
      <c r="B3638" s="20" t="s">
        <v>918</v>
      </c>
      <c r="C3638" s="20" t="s">
        <v>1099</v>
      </c>
      <c r="D3638" s="20" t="s">
        <v>1136</v>
      </c>
      <c r="E3638" s="20" t="s">
        <v>1318</v>
      </c>
      <c r="F3638" s="20" t="s">
        <v>1250</v>
      </c>
      <c r="G3638" s="20" t="s">
        <v>4839</v>
      </c>
      <c r="H3638" s="20"/>
      <c r="I3638" s="20">
        <v>15918372204</v>
      </c>
      <c r="J3638" s="20" t="s">
        <v>1268</v>
      </c>
      <c r="K3638" s="20" t="s">
        <v>594</v>
      </c>
      <c r="L3638" s="20" t="s">
        <v>1358</v>
      </c>
      <c r="M3638" s="20">
        <v>1088</v>
      </c>
      <c r="N3638" s="20">
        <v>1088</v>
      </c>
      <c r="O3638" s="20" t="s">
        <v>927</v>
      </c>
      <c r="P3638" s="20" t="s">
        <v>50</v>
      </c>
      <c r="Q3638" s="28"/>
      <c r="R3638" s="21" t="s">
        <v>109</v>
      </c>
      <c r="S3638" s="21"/>
      <c r="T3638" s="21" t="s">
        <v>53</v>
      </c>
      <c r="U3638" s="21" t="s">
        <v>595</v>
      </c>
      <c r="V3638" s="46">
        <v>1</v>
      </c>
      <c r="W3638" s="26">
        <f t="shared" si="2601"/>
        <v>1</v>
      </c>
      <c r="X3638" s="26">
        <f t="shared" si="2602"/>
        <v>1</v>
      </c>
      <c r="Y3638" s="21">
        <v>10</v>
      </c>
      <c r="Z3638" s="22">
        <f t="shared" si="2596"/>
        <v>1088</v>
      </c>
      <c r="AA3638" s="20" t="s">
        <v>2218</v>
      </c>
      <c r="AB3638" s="22"/>
      <c r="AC3638" s="22">
        <v>1</v>
      </c>
      <c r="AD3638" s="22"/>
      <c r="AE3638" s="22">
        <f t="shared" ref="AE3638:AE3639" si="2652">N3638</f>
        <v>1088</v>
      </c>
      <c r="AF3638" s="22">
        <f t="shared" si="2603"/>
        <v>1088</v>
      </c>
      <c r="AG3638" s="20">
        <f t="shared" si="2649"/>
        <v>1088</v>
      </c>
      <c r="AH3638" s="20" t="str">
        <f>VLOOKUP(U3638,[1]提成计算!B:I,8,FALSE)</f>
        <v xml:space="preserve"> </v>
      </c>
      <c r="AI3638" s="20"/>
      <c r="AJ3638" s="22"/>
      <c r="AK3638" s="22"/>
      <c r="AM3638" s="22"/>
      <c r="AN3638" s="22"/>
      <c r="AO3638" s="22" t="s">
        <v>4605</v>
      </c>
      <c r="AP3638" s="22" t="s">
        <v>1301</v>
      </c>
      <c r="AS3638" s="20"/>
      <c r="AT3638" s="20"/>
      <c r="AU3638" s="20"/>
    </row>
    <row r="3639" spans="1:47" x14ac:dyDescent="0.15">
      <c r="A3639" s="21" t="s">
        <v>1273</v>
      </c>
      <c r="B3639" s="20" t="s">
        <v>918</v>
      </c>
      <c r="C3639" s="20" t="s">
        <v>1099</v>
      </c>
      <c r="D3639" s="20" t="s">
        <v>1136</v>
      </c>
      <c r="E3639" s="20" t="s">
        <v>1447</v>
      </c>
      <c r="F3639" s="20" t="s">
        <v>1250</v>
      </c>
      <c r="G3639" s="20" t="s">
        <v>4840</v>
      </c>
      <c r="H3639" s="20"/>
      <c r="I3639" s="20">
        <v>13790657301</v>
      </c>
      <c r="J3639" s="20" t="s">
        <v>1268</v>
      </c>
      <c r="K3639" s="20" t="s">
        <v>600</v>
      </c>
      <c r="L3639" s="20" t="s">
        <v>1358</v>
      </c>
      <c r="M3639" s="20">
        <v>1088</v>
      </c>
      <c r="N3639" s="20">
        <v>1088</v>
      </c>
      <c r="O3639" s="20" t="s">
        <v>927</v>
      </c>
      <c r="P3639" s="20" t="s">
        <v>50</v>
      </c>
      <c r="Q3639" s="28"/>
      <c r="R3639" s="21" t="s">
        <v>109</v>
      </c>
      <c r="S3639" s="21"/>
      <c r="T3639" s="21" t="s">
        <v>53</v>
      </c>
      <c r="U3639" s="21" t="s">
        <v>601</v>
      </c>
      <c r="V3639" s="46">
        <v>1</v>
      </c>
      <c r="W3639" s="26">
        <f t="shared" si="2601"/>
        <v>1</v>
      </c>
      <c r="X3639" s="26">
        <f t="shared" si="2602"/>
        <v>1</v>
      </c>
      <c r="Y3639" s="21">
        <v>10</v>
      </c>
      <c r="Z3639" s="22">
        <f t="shared" si="2596"/>
        <v>1088</v>
      </c>
      <c r="AA3639" s="20" t="s">
        <v>4607</v>
      </c>
      <c r="AB3639" s="22"/>
      <c r="AC3639" s="22">
        <v>1</v>
      </c>
      <c r="AD3639" s="22"/>
      <c r="AE3639" s="22">
        <f t="shared" si="2652"/>
        <v>1088</v>
      </c>
      <c r="AF3639" s="22">
        <f t="shared" si="2603"/>
        <v>1088</v>
      </c>
      <c r="AG3639" s="20">
        <f t="shared" si="2649"/>
        <v>1088</v>
      </c>
      <c r="AH3639" s="20" t="str">
        <f>VLOOKUP(U3639,[1]提成计算!B:I,8,FALSE)</f>
        <v xml:space="preserve"> </v>
      </c>
      <c r="AI3639" s="20"/>
      <c r="AJ3639" s="22"/>
      <c r="AK3639" s="22"/>
      <c r="AM3639" s="22"/>
      <c r="AN3639" s="22"/>
      <c r="AO3639" s="22" t="s">
        <v>4605</v>
      </c>
      <c r="AP3639" s="22" t="s">
        <v>1301</v>
      </c>
      <c r="AS3639" s="20"/>
      <c r="AT3639" s="20"/>
      <c r="AU3639" s="20"/>
    </row>
    <row r="3640" spans="1:47" x14ac:dyDescent="0.15">
      <c r="A3640" s="21" t="s">
        <v>1273</v>
      </c>
      <c r="B3640" s="20" t="s">
        <v>918</v>
      </c>
      <c r="C3640" s="20" t="s">
        <v>1099</v>
      </c>
      <c r="D3640" s="20" t="s">
        <v>1100</v>
      </c>
      <c r="E3640" s="20" t="s">
        <v>1101</v>
      </c>
      <c r="F3640" s="20" t="s">
        <v>1250</v>
      </c>
      <c r="G3640" s="20" t="s">
        <v>4841</v>
      </c>
      <c r="H3640" s="20"/>
      <c r="I3640" s="20">
        <v>13686186599</v>
      </c>
      <c r="J3640" s="20" t="s">
        <v>1268</v>
      </c>
      <c r="K3640" s="20" t="s">
        <v>72</v>
      </c>
      <c r="L3640" s="20" t="s">
        <v>1918</v>
      </c>
      <c r="M3640" s="20">
        <v>680</v>
      </c>
      <c r="N3640" s="20">
        <v>680</v>
      </c>
      <c r="O3640" s="20" t="s">
        <v>927</v>
      </c>
      <c r="P3640" s="20" t="s">
        <v>50</v>
      </c>
      <c r="Q3640" s="28"/>
      <c r="R3640" s="21" t="s">
        <v>52</v>
      </c>
      <c r="S3640" s="21"/>
      <c r="T3640" s="21" t="s">
        <v>53</v>
      </c>
      <c r="U3640" s="21" t="s">
        <v>54</v>
      </c>
      <c r="V3640" s="46">
        <v>1</v>
      </c>
      <c r="W3640" s="26">
        <f t="shared" si="2601"/>
        <v>1</v>
      </c>
      <c r="X3640" s="26">
        <f t="shared" si="2602"/>
        <v>1</v>
      </c>
      <c r="Y3640" s="21">
        <v>4</v>
      </c>
      <c r="Z3640" s="22">
        <f t="shared" si="2596"/>
        <v>680</v>
      </c>
      <c r="AA3640" s="20" t="s">
        <v>4607</v>
      </c>
      <c r="AB3640" s="22">
        <v>1</v>
      </c>
      <c r="AC3640" s="22"/>
      <c r="AD3640" s="22">
        <f>N3640</f>
        <v>680</v>
      </c>
      <c r="AE3640" s="22"/>
      <c r="AF3640" s="22">
        <f t="shared" si="2603"/>
        <v>680</v>
      </c>
      <c r="AG3640" s="20">
        <f t="shared" si="2649"/>
        <v>680</v>
      </c>
      <c r="AH3640" s="20" t="str">
        <f>VLOOKUP(U3640,[1]提成计算!B:I,8,FALSE)</f>
        <v xml:space="preserve"> </v>
      </c>
      <c r="AI3640" s="20"/>
      <c r="AJ3640" s="22"/>
      <c r="AK3640" s="22"/>
      <c r="AM3640" s="22"/>
      <c r="AN3640" s="22"/>
      <c r="AO3640" s="22" t="s">
        <v>4605</v>
      </c>
      <c r="AP3640" s="22" t="s">
        <v>4629</v>
      </c>
      <c r="AS3640" s="20"/>
      <c r="AT3640" s="20"/>
      <c r="AU3640" s="20"/>
    </row>
    <row r="3641" spans="1:47" x14ac:dyDescent="0.15">
      <c r="A3641" s="21" t="s">
        <v>1273</v>
      </c>
      <c r="B3641" s="20" t="s">
        <v>918</v>
      </c>
      <c r="C3641" s="20" t="s">
        <v>1099</v>
      </c>
      <c r="D3641" s="20" t="s">
        <v>1121</v>
      </c>
      <c r="E3641" s="20" t="s">
        <v>1175</v>
      </c>
      <c r="F3641" s="20" t="s">
        <v>1250</v>
      </c>
      <c r="G3641" s="20" t="s">
        <v>4842</v>
      </c>
      <c r="H3641" s="20"/>
      <c r="I3641" s="20">
        <v>13728219201</v>
      </c>
      <c r="J3641" s="20" t="s">
        <v>1275</v>
      </c>
      <c r="K3641" s="20" t="s">
        <v>321</v>
      </c>
      <c r="L3641" s="20" t="s">
        <v>1277</v>
      </c>
      <c r="M3641" s="20">
        <v>284</v>
      </c>
      <c r="N3641" s="20">
        <v>284</v>
      </c>
      <c r="O3641" s="20" t="s">
        <v>927</v>
      </c>
      <c r="P3641" s="20" t="s">
        <v>50</v>
      </c>
      <c r="Q3641" s="28"/>
      <c r="R3641" s="21" t="s">
        <v>91</v>
      </c>
      <c r="S3641" s="21"/>
      <c r="T3641" s="21" t="s">
        <v>53</v>
      </c>
      <c r="U3641" s="21" t="s">
        <v>322</v>
      </c>
      <c r="V3641" s="46"/>
      <c r="Y3641" s="21">
        <v>2</v>
      </c>
      <c r="Z3641" s="22">
        <f t="shared" si="2596"/>
        <v>284</v>
      </c>
      <c r="AA3641" s="20" t="s">
        <v>4607</v>
      </c>
      <c r="AB3641" s="22"/>
      <c r="AC3641" s="22"/>
      <c r="AD3641" s="22"/>
      <c r="AE3641" s="22"/>
      <c r="AF3641" s="22"/>
      <c r="AG3641" s="20"/>
      <c r="AH3641" s="22"/>
      <c r="AI3641" s="22"/>
      <c r="AJ3641" s="22"/>
      <c r="AK3641" s="22"/>
      <c r="AM3641" s="22"/>
      <c r="AN3641" s="22"/>
      <c r="AO3641" s="22" t="s">
        <v>4605</v>
      </c>
      <c r="AP3641" s="22">
        <v>0</v>
      </c>
      <c r="AS3641" s="20"/>
      <c r="AT3641" s="20"/>
      <c r="AU3641" s="20"/>
    </row>
    <row r="3642" spans="1:47" x14ac:dyDescent="0.15">
      <c r="A3642" s="21" t="s">
        <v>1273</v>
      </c>
      <c r="B3642" s="20" t="s">
        <v>918</v>
      </c>
      <c r="C3642" s="20" t="s">
        <v>1099</v>
      </c>
      <c r="D3642" s="20" t="s">
        <v>1121</v>
      </c>
      <c r="E3642" s="20" t="s">
        <v>1171</v>
      </c>
      <c r="F3642" s="20" t="s">
        <v>1250</v>
      </c>
      <c r="G3642" s="20" t="s">
        <v>4843</v>
      </c>
      <c r="H3642" s="20"/>
      <c r="I3642" s="20">
        <v>13925760825</v>
      </c>
      <c r="J3642" s="20" t="s">
        <v>924</v>
      </c>
      <c r="K3642" s="20" t="s">
        <v>1173</v>
      </c>
      <c r="L3642" s="20" t="s">
        <v>1299</v>
      </c>
      <c r="M3642" s="20">
        <v>888</v>
      </c>
      <c r="N3642" s="20">
        <v>888</v>
      </c>
      <c r="O3642" s="20" t="s">
        <v>927</v>
      </c>
      <c r="P3642" s="20" t="s">
        <v>50</v>
      </c>
      <c r="Q3642" s="28"/>
      <c r="R3642" s="21" t="s">
        <v>91</v>
      </c>
      <c r="S3642" s="25" t="s">
        <v>1550</v>
      </c>
      <c r="T3642" s="21" t="s">
        <v>53</v>
      </c>
      <c r="U3642" s="21" t="s">
        <v>1174</v>
      </c>
      <c r="V3642" s="46">
        <v>1</v>
      </c>
      <c r="W3642" s="26">
        <f t="shared" ref="W3642:W3651" si="2653">V3642</f>
        <v>1</v>
      </c>
      <c r="Y3642" s="21">
        <v>12</v>
      </c>
      <c r="Z3642" s="22">
        <f t="shared" si="2596"/>
        <v>888</v>
      </c>
      <c r="AA3642" s="20" t="s">
        <v>4607</v>
      </c>
      <c r="AB3642" s="22"/>
      <c r="AC3642" s="22">
        <v>1</v>
      </c>
      <c r="AD3642" s="22"/>
      <c r="AE3642" s="22">
        <f>N3642</f>
        <v>888</v>
      </c>
      <c r="AF3642" s="22">
        <f t="shared" ref="AF3642:AF3651" si="2654">N3642</f>
        <v>888</v>
      </c>
      <c r="AG3642" s="20"/>
      <c r="AH3642" s="22"/>
      <c r="AI3642" s="22"/>
      <c r="AJ3642" s="22">
        <f t="shared" ref="AJ3642:AJ3648" si="2655">N3642</f>
        <v>888</v>
      </c>
      <c r="AK3642" s="22">
        <f>IF(O3642="(传统)XDSL",VLOOKUP(S3642,[2]直销续费率明细!C:I,7,FALSE)*1,IF(O3642="GPON+XDSL",VLOOKUP(S3642,[2]直销续费率明细!C:I,7,FALSE)*1,VLOOKUP(S3642,[2]直销续费率明细!C:I,5,FALSE)*1))</f>
        <v>25</v>
      </c>
      <c r="AL3642" s="22" t="s">
        <v>1300</v>
      </c>
      <c r="AM3642" s="22"/>
      <c r="AN3642" s="22"/>
      <c r="AO3642" s="22" t="s">
        <v>4605</v>
      </c>
      <c r="AP3642" s="22" t="s">
        <v>1301</v>
      </c>
      <c r="AS3642" s="20">
        <f>IF(Y3642&gt;=10,VLOOKUP(U3642,[2]提成计算!B:T,19,FALSE),VLOOKUP(U3642,[2]提成计算!B:T,18,FALSE))</f>
        <v>0.1</v>
      </c>
      <c r="AT3642" s="20">
        <f t="shared" ref="AT3642:AT3643" si="2656">IF(AD3642*AS3642&gt;0,AD3642*AS3642,AE3642*AS3642)</f>
        <v>88.800000000000011</v>
      </c>
      <c r="AU3642" s="20">
        <f t="shared" ref="AU3642:AU3643" si="2657">IF(AND(AK3642&lt;0,AK3642+AT3642&lt;0),-AT3642,AK3642)</f>
        <v>25</v>
      </c>
    </row>
    <row r="3643" spans="1:47" x14ac:dyDescent="0.15">
      <c r="A3643" s="21" t="s">
        <v>1273</v>
      </c>
      <c r="B3643" s="20" t="s">
        <v>918</v>
      </c>
      <c r="C3643" s="20" t="s">
        <v>1099</v>
      </c>
      <c r="D3643" s="20" t="s">
        <v>1136</v>
      </c>
      <c r="E3643" s="20" t="s">
        <v>1137</v>
      </c>
      <c r="F3643" s="20" t="s">
        <v>1250</v>
      </c>
      <c r="G3643" s="20" t="s">
        <v>4844</v>
      </c>
      <c r="H3643" s="20"/>
      <c r="I3643" s="20">
        <v>13612735089</v>
      </c>
      <c r="J3643" s="20" t="s">
        <v>924</v>
      </c>
      <c r="K3643" s="20" t="s">
        <v>1139</v>
      </c>
      <c r="L3643" s="20" t="s">
        <v>1918</v>
      </c>
      <c r="M3643" s="20">
        <v>680</v>
      </c>
      <c r="N3643" s="20">
        <v>680</v>
      </c>
      <c r="O3643" s="20" t="s">
        <v>927</v>
      </c>
      <c r="P3643" s="20" t="s">
        <v>50</v>
      </c>
      <c r="Q3643" s="28"/>
      <c r="R3643" s="21" t="s">
        <v>109</v>
      </c>
      <c r="S3643" s="25" t="s">
        <v>1159</v>
      </c>
      <c r="T3643" s="21" t="s">
        <v>53</v>
      </c>
      <c r="U3643" s="21" t="s">
        <v>1140</v>
      </c>
      <c r="V3643" s="46">
        <v>1</v>
      </c>
      <c r="W3643" s="26">
        <f t="shared" si="2653"/>
        <v>1</v>
      </c>
      <c r="Y3643" s="21">
        <v>4</v>
      </c>
      <c r="Z3643" s="22">
        <f t="shared" si="2596"/>
        <v>680</v>
      </c>
      <c r="AA3643" s="20" t="s">
        <v>4607</v>
      </c>
      <c r="AB3643" s="22">
        <v>1</v>
      </c>
      <c r="AC3643" s="22"/>
      <c r="AD3643" s="22">
        <f t="shared" ref="AD3643:AD3644" si="2658">N3643</f>
        <v>680</v>
      </c>
      <c r="AE3643" s="22"/>
      <c r="AF3643" s="22">
        <f t="shared" si="2654"/>
        <v>680</v>
      </c>
      <c r="AG3643" s="20"/>
      <c r="AH3643" s="22"/>
      <c r="AI3643" s="22"/>
      <c r="AJ3643" s="22">
        <f t="shared" si="2655"/>
        <v>680</v>
      </c>
      <c r="AK3643" s="22">
        <f>IF(O3643="(传统)XDSL",VLOOKUP(S3643,[2]直销续费率明细!C:I,7,FALSE)*1,IF(O3643="GPON+XDSL",VLOOKUP(S3643,[2]直销续费率明细!C:I,7,FALSE)*1,VLOOKUP(S3643,[2]直销续费率明细!C:I,5,FALSE)*1))</f>
        <v>-40</v>
      </c>
      <c r="AL3643" s="22" t="s">
        <v>1309</v>
      </c>
      <c r="AM3643" s="22"/>
      <c r="AN3643" s="22"/>
      <c r="AO3643" s="22" t="s">
        <v>4605</v>
      </c>
      <c r="AP3643" s="22" t="s">
        <v>4629</v>
      </c>
      <c r="AS3643" s="20">
        <f>IF(Y3643&gt;=10,VLOOKUP(U3643,[2]提成计算!B:T,19,FALSE),VLOOKUP(U3643,[2]提成计算!B:T,18,FALSE))</f>
        <v>0.06</v>
      </c>
      <c r="AT3643" s="20">
        <f t="shared" si="2656"/>
        <v>40.799999999999997</v>
      </c>
      <c r="AU3643" s="20">
        <f t="shared" si="2657"/>
        <v>-40</v>
      </c>
    </row>
    <row r="3644" spans="1:47" x14ac:dyDescent="0.15">
      <c r="A3644" s="21" t="s">
        <v>1273</v>
      </c>
      <c r="B3644" s="20" t="s">
        <v>918</v>
      </c>
      <c r="C3644" s="20" t="s">
        <v>1099</v>
      </c>
      <c r="D3644" s="20" t="s">
        <v>1100</v>
      </c>
      <c r="E3644" s="20" t="s">
        <v>4845</v>
      </c>
      <c r="F3644" s="20" t="s">
        <v>1250</v>
      </c>
      <c r="G3644" s="20" t="s">
        <v>4846</v>
      </c>
      <c r="H3644" s="20"/>
      <c r="I3644" s="20">
        <v>13688997922</v>
      </c>
      <c r="J3644" s="20" t="s">
        <v>924</v>
      </c>
      <c r="K3644" s="20" t="s">
        <v>1169</v>
      </c>
      <c r="L3644" s="20" t="s">
        <v>1918</v>
      </c>
      <c r="M3644" s="20">
        <v>680</v>
      </c>
      <c r="N3644" s="20">
        <v>680</v>
      </c>
      <c r="O3644" s="20" t="s">
        <v>927</v>
      </c>
      <c r="P3644" s="20" t="s">
        <v>50</v>
      </c>
      <c r="Q3644" s="28"/>
      <c r="R3644" s="21" t="s">
        <v>52</v>
      </c>
      <c r="S3644" s="25" t="s">
        <v>1148</v>
      </c>
      <c r="T3644" s="21" t="s">
        <v>4656</v>
      </c>
      <c r="U3644" s="21"/>
      <c r="V3644" s="46">
        <v>1</v>
      </c>
      <c r="W3644" s="26">
        <f t="shared" si="2653"/>
        <v>1</v>
      </c>
      <c r="Y3644" s="21">
        <v>4</v>
      </c>
      <c r="Z3644" s="22">
        <f t="shared" si="2596"/>
        <v>680</v>
      </c>
      <c r="AA3644" s="20" t="s">
        <v>4607</v>
      </c>
      <c r="AB3644" s="22">
        <v>1</v>
      </c>
      <c r="AC3644" s="22"/>
      <c r="AD3644" s="22">
        <f t="shared" si="2658"/>
        <v>680</v>
      </c>
      <c r="AE3644" s="22"/>
      <c r="AF3644" s="22">
        <f t="shared" si="2654"/>
        <v>680</v>
      </c>
      <c r="AG3644" s="20"/>
      <c r="AH3644" s="22"/>
      <c r="AI3644" s="22"/>
      <c r="AJ3644" s="22">
        <f t="shared" si="2655"/>
        <v>680</v>
      </c>
      <c r="AK3644" s="22">
        <f>IF(O3644="(传统)XDSL",VLOOKUP(S3644,[1]续费率明细!C:I,7,FALSE)*1,IF(O3644="GPON+XDSL",VLOOKUP(S3644,[1]续费率明细!C:I,7,FALSE)*1,VLOOKUP(S3644,[1]续费率明细!C:I,5,FALSE)*1))</f>
        <v>-40</v>
      </c>
      <c r="AL3644" s="22" t="s">
        <v>1309</v>
      </c>
      <c r="AM3644" s="22"/>
      <c r="AN3644" s="22"/>
      <c r="AO3644" s="22" t="s">
        <v>4605</v>
      </c>
      <c r="AP3644" s="22" t="s">
        <v>4629</v>
      </c>
      <c r="AS3644" s="20"/>
      <c r="AT3644" s="20"/>
      <c r="AU3644" s="20"/>
    </row>
    <row r="3645" spans="1:47" x14ac:dyDescent="0.15">
      <c r="A3645" s="21" t="s">
        <v>1273</v>
      </c>
      <c r="B3645" s="20" t="s">
        <v>918</v>
      </c>
      <c r="C3645" s="20" t="s">
        <v>1099</v>
      </c>
      <c r="D3645" s="20" t="s">
        <v>1136</v>
      </c>
      <c r="E3645" s="20" t="s">
        <v>1157</v>
      </c>
      <c r="F3645" s="20" t="s">
        <v>1250</v>
      </c>
      <c r="G3645" s="20" t="s">
        <v>4847</v>
      </c>
      <c r="H3645" s="20"/>
      <c r="I3645" s="20">
        <v>13538679908</v>
      </c>
      <c r="J3645" s="20" t="s">
        <v>924</v>
      </c>
      <c r="K3645" s="20" t="s">
        <v>1139</v>
      </c>
      <c r="L3645" s="20" t="s">
        <v>1299</v>
      </c>
      <c r="M3645" s="20">
        <v>888</v>
      </c>
      <c r="N3645" s="20">
        <v>888</v>
      </c>
      <c r="O3645" s="20" t="s">
        <v>927</v>
      </c>
      <c r="P3645" s="20" t="s">
        <v>50</v>
      </c>
      <c r="Q3645" s="28"/>
      <c r="R3645" s="21" t="s">
        <v>109</v>
      </c>
      <c r="S3645" s="25" t="s">
        <v>1159</v>
      </c>
      <c r="T3645" s="21" t="s">
        <v>53</v>
      </c>
      <c r="U3645" s="21" t="s">
        <v>1140</v>
      </c>
      <c r="V3645" s="46">
        <v>1</v>
      </c>
      <c r="W3645" s="26">
        <f t="shared" si="2653"/>
        <v>1</v>
      </c>
      <c r="Y3645" s="21">
        <v>12</v>
      </c>
      <c r="Z3645" s="22">
        <f t="shared" si="2596"/>
        <v>888</v>
      </c>
      <c r="AA3645" s="20" t="s">
        <v>4607</v>
      </c>
      <c r="AB3645" s="22"/>
      <c r="AC3645" s="22">
        <v>1</v>
      </c>
      <c r="AD3645" s="22"/>
      <c r="AE3645" s="22">
        <f t="shared" ref="AE3645:AE3646" si="2659">N3645</f>
        <v>888</v>
      </c>
      <c r="AF3645" s="22">
        <f t="shared" si="2654"/>
        <v>888</v>
      </c>
      <c r="AG3645" s="20"/>
      <c r="AH3645" s="22"/>
      <c r="AI3645" s="22"/>
      <c r="AJ3645" s="22">
        <f t="shared" si="2655"/>
        <v>888</v>
      </c>
      <c r="AK3645" s="22">
        <f>IF(O3645="(传统)XDSL",VLOOKUP(S3645,[2]直销续费率明细!C:I,7,FALSE)*1,IF(O3645="GPON+XDSL",VLOOKUP(S3645,[2]直销续费率明细!C:I,7,FALSE)*1,VLOOKUP(S3645,[2]直销续费率明细!C:I,5,FALSE)*1))</f>
        <v>-40</v>
      </c>
      <c r="AL3645" s="22" t="s">
        <v>1309</v>
      </c>
      <c r="AM3645" s="22"/>
      <c r="AN3645" s="22"/>
      <c r="AO3645" s="22" t="s">
        <v>4605</v>
      </c>
      <c r="AP3645" s="22" t="s">
        <v>1301</v>
      </c>
      <c r="AS3645" s="20">
        <f>IF(Y3645&gt;=10,VLOOKUP(U3645,[2]提成计算!B:T,19,FALSE),VLOOKUP(U3645,[2]提成计算!B:T,18,FALSE))</f>
        <v>0.09</v>
      </c>
      <c r="AT3645" s="20">
        <f t="shared" ref="AT3645:AT3648" si="2660">IF(AD3645*AS3645&gt;0,AD3645*AS3645,AE3645*AS3645)</f>
        <v>79.92</v>
      </c>
      <c r="AU3645" s="20">
        <f t="shared" ref="AU3645:AU3648" si="2661">IF(AND(AK3645&lt;0,AK3645+AT3645&lt;0),-AT3645,AK3645)</f>
        <v>-40</v>
      </c>
    </row>
    <row r="3646" spans="1:47" x14ac:dyDescent="0.15">
      <c r="A3646" s="21" t="s">
        <v>1273</v>
      </c>
      <c r="B3646" s="20" t="s">
        <v>918</v>
      </c>
      <c r="C3646" s="20" t="s">
        <v>1099</v>
      </c>
      <c r="D3646" s="20" t="s">
        <v>1136</v>
      </c>
      <c r="E3646" s="20" t="s">
        <v>4797</v>
      </c>
      <c r="F3646" s="20" t="s">
        <v>1250</v>
      </c>
      <c r="G3646" s="20" t="s">
        <v>4848</v>
      </c>
      <c r="H3646" s="20"/>
      <c r="I3646" s="20">
        <v>15989906121</v>
      </c>
      <c r="J3646" s="20" t="s">
        <v>924</v>
      </c>
      <c r="K3646" s="20" t="s">
        <v>1153</v>
      </c>
      <c r="L3646" s="20" t="s">
        <v>1299</v>
      </c>
      <c r="M3646" s="20">
        <v>888</v>
      </c>
      <c r="N3646" s="20">
        <v>888</v>
      </c>
      <c r="O3646" s="20" t="s">
        <v>927</v>
      </c>
      <c r="P3646" s="20" t="s">
        <v>50</v>
      </c>
      <c r="Q3646" s="28"/>
      <c r="R3646" s="21" t="s">
        <v>109</v>
      </c>
      <c r="S3646" s="25" t="s">
        <v>1155</v>
      </c>
      <c r="T3646" s="21" t="s">
        <v>53</v>
      </c>
      <c r="U3646" s="21" t="s">
        <v>1156</v>
      </c>
      <c r="V3646" s="46">
        <v>1</v>
      </c>
      <c r="W3646" s="26">
        <f t="shared" si="2653"/>
        <v>1</v>
      </c>
      <c r="Y3646" s="21">
        <v>12</v>
      </c>
      <c r="Z3646" s="22">
        <f t="shared" ref="Z3646:Z3709" si="2662">N3646</f>
        <v>888</v>
      </c>
      <c r="AA3646" s="20" t="s">
        <v>4607</v>
      </c>
      <c r="AB3646" s="22"/>
      <c r="AC3646" s="22">
        <v>1</v>
      </c>
      <c r="AD3646" s="22"/>
      <c r="AE3646" s="22">
        <f t="shared" si="2659"/>
        <v>888</v>
      </c>
      <c r="AF3646" s="22">
        <f t="shared" si="2654"/>
        <v>888</v>
      </c>
      <c r="AG3646" s="20"/>
      <c r="AH3646" s="22"/>
      <c r="AI3646" s="22"/>
      <c r="AJ3646" s="22">
        <f t="shared" si="2655"/>
        <v>888</v>
      </c>
      <c r="AK3646" s="22">
        <f>IF(O3646="(传统)XDSL",VLOOKUP(S3646,[2]直销续费率明细!C:I,7,FALSE)*1,IF(O3646="GPON+XDSL",VLOOKUP(S3646,[2]直销续费率明细!C:I,7,FALSE)*1,VLOOKUP(S3646,[2]直销续费率明细!C:I,5,FALSE)*1))</f>
        <v>-40</v>
      </c>
      <c r="AL3646" s="22" t="s">
        <v>1309</v>
      </c>
      <c r="AM3646" s="22"/>
      <c r="AN3646" s="22"/>
      <c r="AO3646" s="22" t="s">
        <v>4605</v>
      </c>
      <c r="AP3646" s="22" t="s">
        <v>1301</v>
      </c>
      <c r="AS3646" s="20">
        <f>IF(Y3646&gt;=10,VLOOKUP(U3646,[2]提成计算!B:T,19,FALSE),VLOOKUP(U3646,[2]提成计算!B:T,18,FALSE))</f>
        <v>0.09</v>
      </c>
      <c r="AT3646" s="20">
        <f t="shared" si="2660"/>
        <v>79.92</v>
      </c>
      <c r="AU3646" s="20">
        <f t="shared" si="2661"/>
        <v>-40</v>
      </c>
    </row>
    <row r="3647" spans="1:47" x14ac:dyDescent="0.15">
      <c r="A3647" s="21" t="s">
        <v>1273</v>
      </c>
      <c r="B3647" s="20" t="s">
        <v>918</v>
      </c>
      <c r="C3647" s="20" t="s">
        <v>1099</v>
      </c>
      <c r="D3647" s="20" t="s">
        <v>1136</v>
      </c>
      <c r="E3647" s="20" t="s">
        <v>4742</v>
      </c>
      <c r="F3647" s="20" t="s">
        <v>1250</v>
      </c>
      <c r="G3647" s="20" t="s">
        <v>4849</v>
      </c>
      <c r="H3647" s="20"/>
      <c r="I3647" s="20">
        <v>15072792229</v>
      </c>
      <c r="J3647" s="20" t="s">
        <v>924</v>
      </c>
      <c r="K3647" s="20" t="s">
        <v>549</v>
      </c>
      <c r="L3647" s="20" t="s">
        <v>1918</v>
      </c>
      <c r="M3647" s="20">
        <v>680</v>
      </c>
      <c r="N3647" s="20">
        <v>680</v>
      </c>
      <c r="O3647" s="20" t="s">
        <v>927</v>
      </c>
      <c r="P3647" s="20" t="s">
        <v>50</v>
      </c>
      <c r="Q3647" s="28"/>
      <c r="R3647" s="21" t="s">
        <v>109</v>
      </c>
      <c r="S3647" s="25" t="s">
        <v>1150</v>
      </c>
      <c r="T3647" s="21" t="s">
        <v>53</v>
      </c>
      <c r="U3647" s="21" t="s">
        <v>550</v>
      </c>
      <c r="V3647" s="46">
        <v>1</v>
      </c>
      <c r="W3647" s="26">
        <f t="shared" si="2653"/>
        <v>1</v>
      </c>
      <c r="Y3647" s="21">
        <v>4</v>
      </c>
      <c r="Z3647" s="22">
        <f t="shared" si="2662"/>
        <v>680</v>
      </c>
      <c r="AA3647" s="20" t="s">
        <v>4607</v>
      </c>
      <c r="AB3647" s="22">
        <v>1</v>
      </c>
      <c r="AC3647" s="22"/>
      <c r="AD3647" s="22">
        <f>N3647</f>
        <v>680</v>
      </c>
      <c r="AE3647" s="22"/>
      <c r="AF3647" s="22">
        <f t="shared" si="2654"/>
        <v>680</v>
      </c>
      <c r="AG3647" s="20"/>
      <c r="AH3647" s="22"/>
      <c r="AI3647" s="22"/>
      <c r="AJ3647" s="22">
        <f t="shared" si="2655"/>
        <v>680</v>
      </c>
      <c r="AK3647" s="22">
        <f>IF(O3647="(传统)XDSL",VLOOKUP(S3647,[2]直销续费率明细!C:I,7,FALSE)*1,IF(O3647="GPON+XDSL",VLOOKUP(S3647,[2]直销续费率明细!C:I,7,FALSE)*1,VLOOKUP(S3647,[2]直销续费率明细!C:I,5,FALSE)*1))</f>
        <v>-40</v>
      </c>
      <c r="AL3647" s="22" t="s">
        <v>1309</v>
      </c>
      <c r="AM3647" s="22"/>
      <c r="AN3647" s="22"/>
      <c r="AO3647" s="22" t="s">
        <v>2216</v>
      </c>
      <c r="AP3647" s="22" t="s">
        <v>2261</v>
      </c>
      <c r="AS3647" s="20">
        <f>IF(Y3647&gt;=10,VLOOKUP(U3647,[2]提成计算!B:T,19,FALSE),VLOOKUP(U3647,[2]提成计算!B:T,18,FALSE))</f>
        <v>0.06</v>
      </c>
      <c r="AT3647" s="20">
        <f t="shared" si="2660"/>
        <v>40.799999999999997</v>
      </c>
      <c r="AU3647" s="20">
        <f t="shared" si="2661"/>
        <v>-40</v>
      </c>
    </row>
    <row r="3648" spans="1:47" x14ac:dyDescent="0.15">
      <c r="A3648" s="21" t="s">
        <v>1273</v>
      </c>
      <c r="B3648" s="20" t="s">
        <v>918</v>
      </c>
      <c r="C3648" s="20" t="s">
        <v>1099</v>
      </c>
      <c r="D3648" s="20" t="s">
        <v>1136</v>
      </c>
      <c r="E3648" s="20" t="s">
        <v>1137</v>
      </c>
      <c r="F3648" s="20" t="s">
        <v>1250</v>
      </c>
      <c r="G3648" s="20" t="s">
        <v>4850</v>
      </c>
      <c r="H3648" s="20"/>
      <c r="I3648" s="20">
        <v>13423000225</v>
      </c>
      <c r="J3648" s="20" t="s">
        <v>924</v>
      </c>
      <c r="K3648" s="20" t="s">
        <v>4722</v>
      </c>
      <c r="L3648" s="20" t="s">
        <v>1376</v>
      </c>
      <c r="M3648" s="20">
        <v>1088</v>
      </c>
      <c r="N3648" s="20">
        <v>1088</v>
      </c>
      <c r="O3648" s="20" t="s">
        <v>927</v>
      </c>
      <c r="P3648" s="20" t="s">
        <v>50</v>
      </c>
      <c r="Q3648" s="28"/>
      <c r="R3648" s="21" t="s">
        <v>109</v>
      </c>
      <c r="S3648" s="25" t="s">
        <v>1159</v>
      </c>
      <c r="T3648" s="21" t="s">
        <v>53</v>
      </c>
      <c r="U3648" s="21" t="s">
        <v>1801</v>
      </c>
      <c r="V3648" s="46">
        <v>1</v>
      </c>
      <c r="W3648" s="26">
        <f t="shared" si="2653"/>
        <v>1</v>
      </c>
      <c r="Y3648" s="21">
        <v>10</v>
      </c>
      <c r="Z3648" s="22">
        <f t="shared" si="2662"/>
        <v>1088</v>
      </c>
      <c r="AA3648" s="20" t="s">
        <v>2218</v>
      </c>
      <c r="AB3648" s="22"/>
      <c r="AC3648" s="22">
        <v>1</v>
      </c>
      <c r="AD3648" s="22"/>
      <c r="AE3648" s="22">
        <f t="shared" ref="AE3648:AE3649" si="2663">N3648</f>
        <v>1088</v>
      </c>
      <c r="AF3648" s="22">
        <f t="shared" si="2654"/>
        <v>1088</v>
      </c>
      <c r="AG3648" s="20"/>
      <c r="AH3648" s="22"/>
      <c r="AI3648" s="22"/>
      <c r="AJ3648" s="22">
        <f t="shared" si="2655"/>
        <v>1088</v>
      </c>
      <c r="AK3648" s="22">
        <f>IF(O3648="(传统)XDSL",VLOOKUP(S3648,[2]直销续费率明细!C:I,7,FALSE)*1,IF(O3648="GPON+XDSL",VLOOKUP(S3648,[2]直销续费率明细!C:I,7,FALSE)*1,VLOOKUP(S3648,[2]直销续费率明细!C:I,5,FALSE)*1))</f>
        <v>-40</v>
      </c>
      <c r="AL3648" s="22" t="s">
        <v>1309</v>
      </c>
      <c r="AM3648" s="22"/>
      <c r="AN3648" s="22"/>
      <c r="AO3648" s="22" t="s">
        <v>4605</v>
      </c>
      <c r="AP3648" s="22" t="s">
        <v>1301</v>
      </c>
      <c r="AS3648" s="20">
        <f>IF(Y3648&gt;=10,VLOOKUP(U3648,[2]提成计算!B:T,19,FALSE),VLOOKUP(U3648,[2]提成计算!B:T,18,FALSE))</f>
        <v>0.09</v>
      </c>
      <c r="AT3648" s="20">
        <f t="shared" si="2660"/>
        <v>97.92</v>
      </c>
      <c r="AU3648" s="20">
        <f t="shared" si="2661"/>
        <v>-40</v>
      </c>
    </row>
    <row r="3649" spans="1:47" x14ac:dyDescent="0.15">
      <c r="A3649" s="21" t="s">
        <v>1273</v>
      </c>
      <c r="B3649" s="20" t="s">
        <v>918</v>
      </c>
      <c r="C3649" s="20" t="s">
        <v>1099</v>
      </c>
      <c r="D3649" s="20" t="s">
        <v>1100</v>
      </c>
      <c r="E3649" s="20" t="s">
        <v>1101</v>
      </c>
      <c r="F3649" s="20" t="s">
        <v>1250</v>
      </c>
      <c r="G3649" s="20" t="s">
        <v>4851</v>
      </c>
      <c r="H3649" s="20"/>
      <c r="I3649" s="20">
        <v>13826968832</v>
      </c>
      <c r="J3649" s="20" t="s">
        <v>1268</v>
      </c>
      <c r="K3649" s="20" t="s">
        <v>72</v>
      </c>
      <c r="L3649" s="20" t="s">
        <v>2033</v>
      </c>
      <c r="M3649" s="20">
        <v>2680</v>
      </c>
      <c r="N3649" s="20">
        <v>2680</v>
      </c>
      <c r="O3649" s="20" t="s">
        <v>927</v>
      </c>
      <c r="P3649" s="20" t="s">
        <v>50</v>
      </c>
      <c r="Q3649" s="28"/>
      <c r="R3649" s="21" t="s">
        <v>52</v>
      </c>
      <c r="S3649" s="21"/>
      <c r="T3649" s="21" t="s">
        <v>53</v>
      </c>
      <c r="U3649" s="21" t="s">
        <v>54</v>
      </c>
      <c r="V3649" s="46">
        <v>1</v>
      </c>
      <c r="W3649" s="26">
        <f t="shared" si="2653"/>
        <v>1</v>
      </c>
      <c r="X3649" s="26">
        <f t="shared" ref="X3649" si="2664">V3649</f>
        <v>1</v>
      </c>
      <c r="Y3649" s="21">
        <v>50</v>
      </c>
      <c r="Z3649" s="22">
        <f t="shared" si="2662"/>
        <v>2680</v>
      </c>
      <c r="AA3649" s="20" t="s">
        <v>4607</v>
      </c>
      <c r="AB3649" s="22"/>
      <c r="AC3649" s="22">
        <v>1</v>
      </c>
      <c r="AD3649" s="22"/>
      <c r="AE3649" s="22">
        <f t="shared" si="2663"/>
        <v>2680</v>
      </c>
      <c r="AF3649" s="22">
        <f t="shared" si="2654"/>
        <v>2680</v>
      </c>
      <c r="AG3649" s="20">
        <f>N3649</f>
        <v>2680</v>
      </c>
      <c r="AH3649" s="20" t="str">
        <f>VLOOKUP(U3649,[1]提成计算!B:I,8,FALSE)</f>
        <v xml:space="preserve"> </v>
      </c>
      <c r="AI3649" s="20"/>
      <c r="AJ3649" s="22"/>
      <c r="AK3649" s="22"/>
      <c r="AM3649" s="22"/>
      <c r="AN3649" s="22"/>
      <c r="AO3649" s="22" t="s">
        <v>4605</v>
      </c>
      <c r="AP3649" s="22" t="s">
        <v>1301</v>
      </c>
      <c r="AS3649" s="20"/>
      <c r="AT3649" s="20"/>
      <c r="AU3649" s="20"/>
    </row>
    <row r="3650" spans="1:47" x14ac:dyDescent="0.15">
      <c r="A3650" s="21" t="s">
        <v>1273</v>
      </c>
      <c r="B3650" s="20" t="s">
        <v>918</v>
      </c>
      <c r="C3650" s="20" t="s">
        <v>1099</v>
      </c>
      <c r="D3650" s="20" t="s">
        <v>1136</v>
      </c>
      <c r="E3650" s="20" t="s">
        <v>1137</v>
      </c>
      <c r="F3650" s="20" t="s">
        <v>1250</v>
      </c>
      <c r="G3650" s="20" t="s">
        <v>4852</v>
      </c>
      <c r="H3650" s="20"/>
      <c r="I3650" s="20">
        <v>13632989182</v>
      </c>
      <c r="J3650" s="20" t="s">
        <v>924</v>
      </c>
      <c r="K3650" s="20" t="s">
        <v>402</v>
      </c>
      <c r="L3650" s="20" t="s">
        <v>1918</v>
      </c>
      <c r="M3650" s="20">
        <v>680</v>
      </c>
      <c r="N3650" s="20">
        <v>680</v>
      </c>
      <c r="O3650" s="20" t="s">
        <v>927</v>
      </c>
      <c r="P3650" s="20" t="s">
        <v>50</v>
      </c>
      <c r="Q3650" s="28"/>
      <c r="R3650" s="21" t="s">
        <v>109</v>
      </c>
      <c r="S3650" s="25" t="s">
        <v>1161</v>
      </c>
      <c r="T3650" s="21" t="s">
        <v>53</v>
      </c>
      <c r="U3650" s="21" t="s">
        <v>403</v>
      </c>
      <c r="V3650" s="46">
        <v>1</v>
      </c>
      <c r="W3650" s="26">
        <f t="shared" si="2653"/>
        <v>1</v>
      </c>
      <c r="Y3650" s="21">
        <v>4</v>
      </c>
      <c r="Z3650" s="22">
        <f t="shared" si="2662"/>
        <v>680</v>
      </c>
      <c r="AA3650" s="20" t="s">
        <v>4607</v>
      </c>
      <c r="AB3650" s="22">
        <v>1</v>
      </c>
      <c r="AC3650" s="22"/>
      <c r="AD3650" s="22">
        <f t="shared" ref="AD3650:AD3651" si="2665">N3650</f>
        <v>680</v>
      </c>
      <c r="AE3650" s="22"/>
      <c r="AF3650" s="22">
        <f t="shared" si="2654"/>
        <v>680</v>
      </c>
      <c r="AG3650" s="20"/>
      <c r="AH3650" s="22"/>
      <c r="AI3650" s="22"/>
      <c r="AJ3650" s="22">
        <f t="shared" ref="AJ3650:AJ3651" si="2666">N3650</f>
        <v>680</v>
      </c>
      <c r="AK3650" s="22"/>
      <c r="AL3650" s="22" t="s">
        <v>1871</v>
      </c>
      <c r="AM3650" s="22"/>
      <c r="AN3650" s="22"/>
      <c r="AO3650" s="22" t="s">
        <v>2216</v>
      </c>
      <c r="AP3650" s="22" t="s">
        <v>2261</v>
      </c>
      <c r="AS3650" s="20">
        <f>IF(Y3650&gt;=10,VLOOKUP(U3650,[2]提成计算!B:T,19,FALSE),VLOOKUP(U3650,[2]提成计算!B:T,18,FALSE))</f>
        <v>0.06</v>
      </c>
      <c r="AT3650" s="20">
        <f t="shared" ref="AT3650:AT3696" si="2667">IF(AD3650*AS3650&gt;0,AD3650*AS3650,AE3650*AS3650)</f>
        <v>40.799999999999997</v>
      </c>
      <c r="AU3650" s="20">
        <f t="shared" ref="AU3650:AU3694" si="2668">IF(AND(AK3650&lt;0,AK3650+AT3650&lt;0),AT3650,AK3650)</f>
        <v>0</v>
      </c>
    </row>
    <row r="3651" spans="1:47" x14ac:dyDescent="0.15">
      <c r="A3651" s="21" t="s">
        <v>1273</v>
      </c>
      <c r="B3651" s="20" t="s">
        <v>918</v>
      </c>
      <c r="C3651" s="20" t="s">
        <v>1099</v>
      </c>
      <c r="D3651" s="20" t="s">
        <v>1100</v>
      </c>
      <c r="E3651" s="20" t="s">
        <v>1101</v>
      </c>
      <c r="F3651" s="20" t="s">
        <v>1250</v>
      </c>
      <c r="G3651" s="20" t="s">
        <v>4853</v>
      </c>
      <c r="H3651" s="20"/>
      <c r="I3651" s="20">
        <v>13798741561</v>
      </c>
      <c r="J3651" s="20" t="s">
        <v>924</v>
      </c>
      <c r="K3651" s="20" t="s">
        <v>72</v>
      </c>
      <c r="L3651" s="20" t="s">
        <v>1918</v>
      </c>
      <c r="M3651" s="20">
        <v>680</v>
      </c>
      <c r="N3651" s="20">
        <v>680</v>
      </c>
      <c r="O3651" s="20" t="s">
        <v>1262</v>
      </c>
      <c r="P3651" s="20" t="s">
        <v>50</v>
      </c>
      <c r="Q3651" s="28"/>
      <c r="R3651" s="21" t="s">
        <v>52</v>
      </c>
      <c r="S3651" s="25" t="s">
        <v>1134</v>
      </c>
      <c r="T3651" s="21" t="s">
        <v>53</v>
      </c>
      <c r="U3651" s="21" t="s">
        <v>54</v>
      </c>
      <c r="V3651" s="46">
        <v>1</v>
      </c>
      <c r="W3651" s="26">
        <f t="shared" si="2653"/>
        <v>1</v>
      </c>
      <c r="Y3651" s="21">
        <v>4</v>
      </c>
      <c r="Z3651" s="22">
        <f t="shared" si="2662"/>
        <v>680</v>
      </c>
      <c r="AA3651" s="20" t="s">
        <v>2218</v>
      </c>
      <c r="AB3651" s="22">
        <v>1</v>
      </c>
      <c r="AC3651" s="22"/>
      <c r="AD3651" s="22">
        <f t="shared" si="2665"/>
        <v>680</v>
      </c>
      <c r="AE3651" s="22"/>
      <c r="AF3651" s="22">
        <f t="shared" si="2654"/>
        <v>680</v>
      </c>
      <c r="AG3651" s="20"/>
      <c r="AH3651" s="22"/>
      <c r="AI3651" s="22"/>
      <c r="AJ3651" s="22">
        <f t="shared" si="2666"/>
        <v>680</v>
      </c>
      <c r="AK3651" s="22"/>
      <c r="AL3651" s="22" t="s">
        <v>1871</v>
      </c>
      <c r="AM3651" s="22"/>
      <c r="AN3651" s="22"/>
      <c r="AO3651" s="22" t="s">
        <v>2216</v>
      </c>
      <c r="AP3651" s="22" t="s">
        <v>2261</v>
      </c>
      <c r="AS3651" s="20">
        <f>IF(Y3651&gt;=10,VLOOKUP(U3651,[2]提成计算!B:T,19,FALSE),VLOOKUP(U3651,[2]提成计算!B:T,18,FALSE))</f>
        <v>7.0000000000000007E-2</v>
      </c>
      <c r="AT3651" s="20">
        <f t="shared" si="2667"/>
        <v>47.6</v>
      </c>
      <c r="AU3651" s="20">
        <f t="shared" si="2668"/>
        <v>0</v>
      </c>
    </row>
    <row r="3652" spans="1:47" x14ac:dyDescent="0.15">
      <c r="A3652" s="21" t="s">
        <v>1273</v>
      </c>
      <c r="B3652" s="20" t="s">
        <v>918</v>
      </c>
      <c r="C3652" s="20" t="s">
        <v>1099</v>
      </c>
      <c r="D3652" s="20" t="s">
        <v>1121</v>
      </c>
      <c r="E3652" s="20" t="s">
        <v>1175</v>
      </c>
      <c r="F3652" s="20" t="s">
        <v>1250</v>
      </c>
      <c r="G3652" s="20" t="s">
        <v>4854</v>
      </c>
      <c r="H3652" s="20"/>
      <c r="I3652" s="20">
        <v>13412701206</v>
      </c>
      <c r="J3652" s="20" t="s">
        <v>1275</v>
      </c>
      <c r="K3652" s="20" t="s">
        <v>1276</v>
      </c>
      <c r="L3652" s="20" t="s">
        <v>1277</v>
      </c>
      <c r="M3652" s="20">
        <v>104</v>
      </c>
      <c r="N3652" s="20">
        <v>104</v>
      </c>
      <c r="O3652" s="20" t="s">
        <v>927</v>
      </c>
      <c r="P3652" s="20" t="s">
        <v>50</v>
      </c>
      <c r="Q3652" s="28"/>
      <c r="R3652" s="22" t="s">
        <v>91</v>
      </c>
      <c r="S3652" s="21"/>
      <c r="T3652" s="21" t="s">
        <v>4140</v>
      </c>
      <c r="U3652" s="22" t="s">
        <v>91</v>
      </c>
      <c r="V3652" s="46"/>
      <c r="Y3652" s="21">
        <v>2</v>
      </c>
      <c r="Z3652" s="22">
        <f t="shared" si="2662"/>
        <v>104</v>
      </c>
      <c r="AA3652" s="20" t="s">
        <v>2218</v>
      </c>
      <c r="AB3652" s="22"/>
      <c r="AC3652" s="22"/>
      <c r="AD3652" s="22"/>
      <c r="AE3652" s="22"/>
      <c r="AF3652" s="22"/>
      <c r="AG3652" s="20"/>
      <c r="AH3652" s="22"/>
      <c r="AI3652" s="22"/>
      <c r="AJ3652" s="22"/>
      <c r="AK3652" s="22"/>
      <c r="AM3652" s="22"/>
      <c r="AN3652" s="22"/>
      <c r="AO3652" s="22" t="s">
        <v>2216</v>
      </c>
      <c r="AP3652" s="22">
        <v>0</v>
      </c>
      <c r="AS3652" s="20"/>
      <c r="AT3652" s="20"/>
      <c r="AU3652" s="20"/>
    </row>
    <row r="3653" spans="1:47" x14ac:dyDescent="0.15">
      <c r="A3653" s="21" t="s">
        <v>1273</v>
      </c>
      <c r="B3653" s="20" t="s">
        <v>918</v>
      </c>
      <c r="C3653" s="20" t="s">
        <v>1099</v>
      </c>
      <c r="D3653" s="20" t="s">
        <v>1100</v>
      </c>
      <c r="E3653" s="20" t="s">
        <v>1115</v>
      </c>
      <c r="F3653" s="20" t="s">
        <v>1250</v>
      </c>
      <c r="G3653" s="20" t="s">
        <v>4855</v>
      </c>
      <c r="H3653" s="20"/>
      <c r="I3653" s="20">
        <v>13508285364</v>
      </c>
      <c r="J3653" s="20" t="s">
        <v>924</v>
      </c>
      <c r="K3653" s="20" t="s">
        <v>4833</v>
      </c>
      <c r="L3653" s="20" t="s">
        <v>1299</v>
      </c>
      <c r="M3653" s="20">
        <v>888</v>
      </c>
      <c r="N3653" s="20">
        <v>888</v>
      </c>
      <c r="O3653" s="20" t="s">
        <v>927</v>
      </c>
      <c r="P3653" s="20" t="s">
        <v>50</v>
      </c>
      <c r="Q3653" s="28"/>
      <c r="R3653" s="21" t="s">
        <v>52</v>
      </c>
      <c r="S3653" s="25" t="s">
        <v>1170</v>
      </c>
      <c r="T3653" s="21" t="s">
        <v>53</v>
      </c>
      <c r="U3653" s="21" t="s">
        <v>1737</v>
      </c>
      <c r="V3653" s="46">
        <v>1</v>
      </c>
      <c r="W3653" s="26">
        <f t="shared" ref="W3653:W3716" si="2669">V3653</f>
        <v>1</v>
      </c>
      <c r="Y3653" s="21">
        <v>12</v>
      </c>
      <c r="Z3653" s="22">
        <f t="shared" si="2662"/>
        <v>888</v>
      </c>
      <c r="AA3653" s="20" t="s">
        <v>4607</v>
      </c>
      <c r="AB3653" s="22"/>
      <c r="AC3653" s="22">
        <v>1</v>
      </c>
      <c r="AD3653" s="22"/>
      <c r="AE3653" s="22">
        <f t="shared" ref="AE3653:AE3654" si="2670">N3653</f>
        <v>888</v>
      </c>
      <c r="AF3653" s="22">
        <f t="shared" ref="AF3653:AF3716" si="2671">N3653</f>
        <v>888</v>
      </c>
      <c r="AG3653" s="20"/>
      <c r="AH3653" s="22"/>
      <c r="AI3653" s="22"/>
      <c r="AJ3653" s="22">
        <f>N3653</f>
        <v>888</v>
      </c>
      <c r="AK3653" s="22">
        <f>IF(O3653="(传统)XDSL",VLOOKUP(S3653,[2]直销续费率明细!C:I,7,FALSE)*1,IF(O3653="GPON+XDSL",VLOOKUP(S3653,[2]直销续费率明细!C:I,7,FALSE)*1,VLOOKUP(S3653,[2]直销续费率明细!C:I,5,FALSE)*1))</f>
        <v>-40</v>
      </c>
      <c r="AL3653" s="22" t="s">
        <v>1309</v>
      </c>
      <c r="AM3653" s="22"/>
      <c r="AN3653" s="22"/>
      <c r="AO3653" s="22" t="s">
        <v>4605</v>
      </c>
      <c r="AP3653" s="22" t="s">
        <v>1301</v>
      </c>
      <c r="AS3653" s="20">
        <f>IF(Y3653&gt;=10,VLOOKUP(U3653,[2]提成计算!B:T,19,FALSE),VLOOKUP(U3653,[2]提成计算!B:T,18,FALSE))</f>
        <v>0.09</v>
      </c>
      <c r="AT3653" s="20">
        <f t="shared" ref="AT3653" si="2672">IF(AD3653*AS3653&gt;0,AD3653*AS3653,AE3653*AS3653)</f>
        <v>79.92</v>
      </c>
      <c r="AU3653" s="20">
        <f t="shared" ref="AU3653" si="2673">IF(AND(AK3653&lt;0,AK3653+AT3653&lt;0),-AT3653,AK3653)</f>
        <v>-40</v>
      </c>
    </row>
    <row r="3654" spans="1:47" x14ac:dyDescent="0.15">
      <c r="A3654" s="21" t="s">
        <v>1273</v>
      </c>
      <c r="B3654" s="20" t="s">
        <v>918</v>
      </c>
      <c r="C3654" s="20" t="s">
        <v>1099</v>
      </c>
      <c r="D3654" s="20" t="s">
        <v>1121</v>
      </c>
      <c r="E3654" s="20" t="s">
        <v>1280</v>
      </c>
      <c r="F3654" s="20" t="s">
        <v>1250</v>
      </c>
      <c r="G3654" s="20" t="s">
        <v>4856</v>
      </c>
      <c r="H3654" s="20"/>
      <c r="I3654" s="20">
        <v>18966425846</v>
      </c>
      <c r="J3654" s="20" t="s">
        <v>1268</v>
      </c>
      <c r="K3654" s="20" t="s">
        <v>321</v>
      </c>
      <c r="L3654" s="20" t="s">
        <v>1358</v>
      </c>
      <c r="M3654" s="20">
        <v>1088</v>
      </c>
      <c r="N3654" s="20">
        <v>1088</v>
      </c>
      <c r="O3654" s="20" t="s">
        <v>927</v>
      </c>
      <c r="P3654" s="20" t="s">
        <v>50</v>
      </c>
      <c r="Q3654" s="28"/>
      <c r="R3654" s="21" t="s">
        <v>91</v>
      </c>
      <c r="S3654" s="21"/>
      <c r="T3654" s="21" t="s">
        <v>53</v>
      </c>
      <c r="U3654" s="21" t="s">
        <v>322</v>
      </c>
      <c r="V3654" s="46">
        <v>1</v>
      </c>
      <c r="W3654" s="26">
        <f t="shared" si="2669"/>
        <v>1</v>
      </c>
      <c r="X3654" s="26">
        <f t="shared" ref="X3654:X3717" si="2674">V3654</f>
        <v>1</v>
      </c>
      <c r="Y3654" s="21">
        <v>10</v>
      </c>
      <c r="Z3654" s="22">
        <f t="shared" si="2662"/>
        <v>1088</v>
      </c>
      <c r="AA3654" s="20" t="s">
        <v>2218</v>
      </c>
      <c r="AB3654" s="22"/>
      <c r="AC3654" s="22">
        <v>1</v>
      </c>
      <c r="AD3654" s="22"/>
      <c r="AE3654" s="22">
        <f t="shared" si="2670"/>
        <v>1088</v>
      </c>
      <c r="AF3654" s="22">
        <f t="shared" si="2671"/>
        <v>1088</v>
      </c>
      <c r="AG3654" s="20">
        <f>N3654</f>
        <v>1088</v>
      </c>
      <c r="AH3654" s="20" t="str">
        <f>VLOOKUP(U3654,[1]提成计算!B:I,8,FALSE)</f>
        <v xml:space="preserve"> </v>
      </c>
      <c r="AI3654" s="20"/>
      <c r="AJ3654" s="22"/>
      <c r="AK3654" s="22"/>
      <c r="AM3654" s="22"/>
      <c r="AN3654" s="22"/>
      <c r="AO3654" s="22" t="s">
        <v>4605</v>
      </c>
      <c r="AP3654" s="22" t="s">
        <v>1301</v>
      </c>
      <c r="AS3654" s="20"/>
      <c r="AT3654" s="20"/>
      <c r="AU3654" s="20"/>
    </row>
    <row r="3655" spans="1:47" x14ac:dyDescent="0.15">
      <c r="A3655" s="21" t="s">
        <v>1273</v>
      </c>
      <c r="B3655" s="20" t="s">
        <v>918</v>
      </c>
      <c r="C3655" s="20" t="s">
        <v>1099</v>
      </c>
      <c r="D3655" s="20" t="s">
        <v>1136</v>
      </c>
      <c r="E3655" s="20" t="s">
        <v>1144</v>
      </c>
      <c r="F3655" s="20" t="s">
        <v>1250</v>
      </c>
      <c r="G3655" s="20" t="s">
        <v>4857</v>
      </c>
      <c r="H3655" s="20"/>
      <c r="I3655" s="20" t="s">
        <v>4858</v>
      </c>
      <c r="J3655" s="20" t="s">
        <v>924</v>
      </c>
      <c r="K3655" s="20" t="s">
        <v>4699</v>
      </c>
      <c r="L3655" s="20" t="s">
        <v>1918</v>
      </c>
      <c r="M3655" s="20">
        <v>680</v>
      </c>
      <c r="N3655" s="20">
        <v>680</v>
      </c>
      <c r="O3655" s="20" t="s">
        <v>1262</v>
      </c>
      <c r="P3655" s="20" t="s">
        <v>50</v>
      </c>
      <c r="Q3655" s="28"/>
      <c r="R3655" s="22" t="s">
        <v>109</v>
      </c>
      <c r="T3655" s="21" t="s">
        <v>948</v>
      </c>
      <c r="U3655" s="22" t="s">
        <v>109</v>
      </c>
      <c r="V3655" s="46">
        <v>1</v>
      </c>
      <c r="W3655" s="26">
        <f t="shared" si="2669"/>
        <v>1</v>
      </c>
      <c r="Y3655" s="21">
        <v>4</v>
      </c>
      <c r="Z3655" s="22">
        <f t="shared" si="2662"/>
        <v>680</v>
      </c>
      <c r="AA3655" s="20" t="s">
        <v>4607</v>
      </c>
      <c r="AB3655" s="22">
        <v>1</v>
      </c>
      <c r="AC3655" s="22"/>
      <c r="AD3655" s="22">
        <f>N3655</f>
        <v>680</v>
      </c>
      <c r="AE3655" s="22"/>
      <c r="AF3655" s="22">
        <f t="shared" si="2671"/>
        <v>680</v>
      </c>
      <c r="AG3655" s="20"/>
      <c r="AH3655" s="22"/>
      <c r="AI3655" s="22"/>
      <c r="AJ3655" s="22">
        <f t="shared" ref="AJ3655:AJ3658" si="2675">N3655</f>
        <v>680</v>
      </c>
      <c r="AK3655" s="22">
        <f>IF(O3655="(传统)XDSL",VLOOKUP(U3655,[2]自营续费率!B:G,6,FALSE)*1,IF(O3655="GPON+XDSL",VLOOKUP(U3655,[2]自营续费率!B:G,6,FALSE)*1,VLOOKUP(U3655,[2]自营续费率!B:G,4,FALSE)*1))</f>
        <v>10</v>
      </c>
      <c r="AL3655" s="22" t="s">
        <v>1309</v>
      </c>
      <c r="AM3655" s="22"/>
      <c r="AN3655" s="22"/>
      <c r="AO3655" s="22" t="s">
        <v>4605</v>
      </c>
      <c r="AP3655" s="22" t="s">
        <v>4629</v>
      </c>
      <c r="AS3655" s="20">
        <f>IF(Y3655&gt;=10,VLOOKUP(U3655,[2]自营提成!C:Z,6,FALSE),VLOOKUP(U3655,[2]自营提成!C:Z,5,FALSE))</f>
        <v>0.09</v>
      </c>
      <c r="AT3655" s="20">
        <f t="shared" ref="AT3655:AT3658" si="2676">IF(AD3655*AS3655&gt;0,AD3655*AS3655,AE3655*AS3655)</f>
        <v>61.199999999999996</v>
      </c>
      <c r="AU3655" s="20">
        <f>IF(AND(AK3655&lt;0,AK3655+AT3655&lt;0),-AT3655,AK3655)</f>
        <v>10</v>
      </c>
    </row>
    <row r="3656" spans="1:47" x14ac:dyDescent="0.15">
      <c r="A3656" s="21" t="s">
        <v>1273</v>
      </c>
      <c r="B3656" s="20" t="s">
        <v>918</v>
      </c>
      <c r="C3656" s="20" t="s">
        <v>1099</v>
      </c>
      <c r="D3656" s="20" t="s">
        <v>1136</v>
      </c>
      <c r="E3656" s="20" t="s">
        <v>1544</v>
      </c>
      <c r="F3656" s="20" t="s">
        <v>1250</v>
      </c>
      <c r="G3656" s="20" t="s">
        <v>4859</v>
      </c>
      <c r="H3656" s="20"/>
      <c r="I3656" s="20">
        <v>15899924487</v>
      </c>
      <c r="J3656" s="20" t="s">
        <v>924</v>
      </c>
      <c r="K3656" s="20" t="s">
        <v>600</v>
      </c>
      <c r="L3656" s="20" t="s">
        <v>2137</v>
      </c>
      <c r="M3656" s="20">
        <v>1408</v>
      </c>
      <c r="N3656" s="20">
        <v>1408</v>
      </c>
      <c r="O3656" s="20" t="s">
        <v>927</v>
      </c>
      <c r="P3656" s="20" t="s">
        <v>50</v>
      </c>
      <c r="Q3656" s="28"/>
      <c r="R3656" s="21" t="s">
        <v>109</v>
      </c>
      <c r="S3656" s="25" t="s">
        <v>1450</v>
      </c>
      <c r="T3656" s="21" t="s">
        <v>53</v>
      </c>
      <c r="U3656" s="21" t="s">
        <v>601</v>
      </c>
      <c r="V3656" s="46">
        <v>1</v>
      </c>
      <c r="W3656" s="26">
        <f t="shared" si="2669"/>
        <v>1</v>
      </c>
      <c r="Y3656" s="21">
        <v>12</v>
      </c>
      <c r="Z3656" s="22">
        <f t="shared" si="2662"/>
        <v>1408</v>
      </c>
      <c r="AA3656" s="20" t="s">
        <v>4607</v>
      </c>
      <c r="AB3656" s="22"/>
      <c r="AC3656" s="22">
        <v>1</v>
      </c>
      <c r="AD3656" s="22"/>
      <c r="AE3656" s="22">
        <f t="shared" ref="AE3656:AE3657" si="2677">N3656</f>
        <v>1408</v>
      </c>
      <c r="AF3656" s="22">
        <f t="shared" si="2671"/>
        <v>1408</v>
      </c>
      <c r="AG3656" s="20"/>
      <c r="AH3656" s="22"/>
      <c r="AI3656" s="22"/>
      <c r="AJ3656" s="22">
        <f t="shared" si="2675"/>
        <v>1408</v>
      </c>
      <c r="AK3656" s="22">
        <f>IF(O3656="(传统)XDSL",VLOOKUP(S3656,[2]直销续费率明细!C:I,7,FALSE)*1,IF(O3656="GPON+XDSL",VLOOKUP(S3656,[2]直销续费率明细!C:I,7,FALSE)*1,VLOOKUP(S3656,[2]直销续费率明细!C:I,5,FALSE)*1))</f>
        <v>25</v>
      </c>
      <c r="AL3656" s="22" t="s">
        <v>1300</v>
      </c>
      <c r="AM3656" s="22"/>
      <c r="AN3656" s="22"/>
      <c r="AO3656" s="22" t="s">
        <v>4605</v>
      </c>
      <c r="AP3656" s="22" t="s">
        <v>1301</v>
      </c>
      <c r="AS3656" s="20">
        <f>IF(Y3656&gt;=10,VLOOKUP(U3656,[2]提成计算!B:T,19,FALSE),VLOOKUP(U3656,[2]提成计算!B:T,18,FALSE))</f>
        <v>0.1</v>
      </c>
      <c r="AT3656" s="20">
        <f t="shared" si="2676"/>
        <v>140.80000000000001</v>
      </c>
      <c r="AU3656" s="20">
        <f t="shared" ref="AU3656:AU3658" si="2678">IF(AND(AK3656&lt;0,AK3656+AT3656&lt;0),-AT3656,AK3656)</f>
        <v>25</v>
      </c>
    </row>
    <row r="3657" spans="1:47" x14ac:dyDescent="0.15">
      <c r="A3657" s="21" t="s">
        <v>1273</v>
      </c>
      <c r="B3657" s="20" t="s">
        <v>918</v>
      </c>
      <c r="C3657" s="20" t="s">
        <v>1099</v>
      </c>
      <c r="D3657" s="20" t="s">
        <v>1136</v>
      </c>
      <c r="E3657" s="20" t="s">
        <v>1318</v>
      </c>
      <c r="F3657" s="20" t="s">
        <v>1250</v>
      </c>
      <c r="G3657" s="20" t="s">
        <v>4860</v>
      </c>
      <c r="H3657" s="20"/>
      <c r="I3657" s="20">
        <v>13829295559</v>
      </c>
      <c r="J3657" s="20" t="s">
        <v>924</v>
      </c>
      <c r="K3657" s="20" t="s">
        <v>1139</v>
      </c>
      <c r="L3657" s="20" t="s">
        <v>2166</v>
      </c>
      <c r="M3657" s="20">
        <v>1088</v>
      </c>
      <c r="N3657" s="20">
        <v>1088</v>
      </c>
      <c r="O3657" s="20" t="s">
        <v>927</v>
      </c>
      <c r="P3657" s="20" t="s">
        <v>50</v>
      </c>
      <c r="Q3657" s="28"/>
      <c r="R3657" s="21" t="s">
        <v>109</v>
      </c>
      <c r="S3657" s="25" t="s">
        <v>1155</v>
      </c>
      <c r="T3657" s="21" t="s">
        <v>53</v>
      </c>
      <c r="U3657" s="21" t="s">
        <v>1140</v>
      </c>
      <c r="V3657" s="46">
        <v>1</v>
      </c>
      <c r="W3657" s="26">
        <f t="shared" si="2669"/>
        <v>1</v>
      </c>
      <c r="Y3657" s="21">
        <v>20</v>
      </c>
      <c r="Z3657" s="22">
        <f t="shared" si="2662"/>
        <v>1088</v>
      </c>
      <c r="AA3657" s="20" t="s">
        <v>4607</v>
      </c>
      <c r="AB3657" s="22"/>
      <c r="AC3657" s="22">
        <v>1</v>
      </c>
      <c r="AD3657" s="22"/>
      <c r="AE3657" s="22">
        <f t="shared" si="2677"/>
        <v>1088</v>
      </c>
      <c r="AF3657" s="22">
        <f t="shared" si="2671"/>
        <v>1088</v>
      </c>
      <c r="AG3657" s="20"/>
      <c r="AH3657" s="22"/>
      <c r="AI3657" s="22"/>
      <c r="AJ3657" s="22">
        <f t="shared" si="2675"/>
        <v>1088</v>
      </c>
      <c r="AK3657" s="22">
        <f>IF(O3657="(传统)XDSL",VLOOKUP(S3657,[2]直销续费率明细!C:I,7,FALSE)*1,IF(O3657="GPON+XDSL",VLOOKUP(S3657,[2]直销续费率明细!C:I,7,FALSE)*1,VLOOKUP(S3657,[2]直销续费率明细!C:I,5,FALSE)*1))</f>
        <v>-40</v>
      </c>
      <c r="AL3657" s="22" t="s">
        <v>1309</v>
      </c>
      <c r="AM3657" s="22"/>
      <c r="AN3657" s="22"/>
      <c r="AO3657" s="22" t="s">
        <v>4605</v>
      </c>
      <c r="AP3657" s="22" t="s">
        <v>1301</v>
      </c>
      <c r="AS3657" s="20">
        <f>IF(Y3657&gt;=10,VLOOKUP(U3657,[2]提成计算!B:T,19,FALSE),VLOOKUP(U3657,[2]提成计算!B:T,18,FALSE))</f>
        <v>0.09</v>
      </c>
      <c r="AT3657" s="20">
        <f t="shared" si="2676"/>
        <v>97.92</v>
      </c>
      <c r="AU3657" s="20">
        <f t="shared" si="2678"/>
        <v>-40</v>
      </c>
    </row>
    <row r="3658" spans="1:47" x14ac:dyDescent="0.15">
      <c r="A3658" s="21" t="s">
        <v>1273</v>
      </c>
      <c r="B3658" s="20" t="s">
        <v>918</v>
      </c>
      <c r="C3658" s="20" t="s">
        <v>1099</v>
      </c>
      <c r="D3658" s="20" t="s">
        <v>1100</v>
      </c>
      <c r="E3658" s="20" t="s">
        <v>1482</v>
      </c>
      <c r="F3658" s="20" t="s">
        <v>1250</v>
      </c>
      <c r="G3658" s="20" t="s">
        <v>4861</v>
      </c>
      <c r="H3658" s="20"/>
      <c r="I3658" s="20" t="s">
        <v>4862</v>
      </c>
      <c r="J3658" s="20" t="s">
        <v>924</v>
      </c>
      <c r="K3658" s="20" t="s">
        <v>80</v>
      </c>
      <c r="L3658" s="20" t="s">
        <v>1918</v>
      </c>
      <c r="M3658" s="20">
        <v>680</v>
      </c>
      <c r="N3658" s="20">
        <v>680</v>
      </c>
      <c r="O3658" s="20" t="s">
        <v>927</v>
      </c>
      <c r="P3658" s="20" t="s">
        <v>50</v>
      </c>
      <c r="Q3658" s="28"/>
      <c r="R3658" s="21" t="s">
        <v>52</v>
      </c>
      <c r="S3658" s="25" t="s">
        <v>1163</v>
      </c>
      <c r="T3658" s="21" t="s">
        <v>53</v>
      </c>
      <c r="U3658" s="21" t="s">
        <v>81</v>
      </c>
      <c r="V3658" s="46">
        <v>1</v>
      </c>
      <c r="W3658" s="26">
        <f t="shared" si="2669"/>
        <v>1</v>
      </c>
      <c r="Y3658" s="21">
        <v>4</v>
      </c>
      <c r="Z3658" s="22">
        <f t="shared" si="2662"/>
        <v>680</v>
      </c>
      <c r="AA3658" s="20" t="s">
        <v>4607</v>
      </c>
      <c r="AB3658" s="22">
        <v>1</v>
      </c>
      <c r="AC3658" s="22"/>
      <c r="AD3658" s="22">
        <f>N3658</f>
        <v>680</v>
      </c>
      <c r="AE3658" s="22"/>
      <c r="AF3658" s="22">
        <f t="shared" si="2671"/>
        <v>680</v>
      </c>
      <c r="AG3658" s="20"/>
      <c r="AH3658" s="22"/>
      <c r="AI3658" s="22"/>
      <c r="AJ3658" s="22">
        <f t="shared" si="2675"/>
        <v>680</v>
      </c>
      <c r="AK3658" s="22">
        <f>IF(O3658="(传统)XDSL",VLOOKUP(S3658,[2]直销续费率明细!C:I,7,FALSE)*1,IF(O3658="GPON+XDSL",VLOOKUP(S3658,[2]直销续费率明细!C:I,7,FALSE)*1,VLOOKUP(S3658,[2]直销续费率明细!C:I,5,FALSE)*1))</f>
        <v>-40</v>
      </c>
      <c r="AL3658" s="22" t="s">
        <v>1309</v>
      </c>
      <c r="AM3658" s="22"/>
      <c r="AN3658" s="22"/>
      <c r="AO3658" s="22" t="s">
        <v>2216</v>
      </c>
      <c r="AP3658" s="22" t="s">
        <v>2261</v>
      </c>
      <c r="AS3658" s="20">
        <f>IF(Y3658&gt;=10,VLOOKUP(U3658,[2]提成计算!B:T,19,FALSE),VLOOKUP(U3658,[2]提成计算!B:T,18,FALSE))</f>
        <v>0.08</v>
      </c>
      <c r="AT3658" s="20">
        <f t="shared" si="2676"/>
        <v>54.4</v>
      </c>
      <c r="AU3658" s="20">
        <f t="shared" si="2678"/>
        <v>-40</v>
      </c>
    </row>
    <row r="3659" spans="1:47" x14ac:dyDescent="0.15">
      <c r="A3659" s="21" t="s">
        <v>1273</v>
      </c>
      <c r="B3659" s="20" t="s">
        <v>918</v>
      </c>
      <c r="C3659" s="20" t="s">
        <v>1099</v>
      </c>
      <c r="D3659" s="20" t="s">
        <v>1100</v>
      </c>
      <c r="E3659" s="20" t="s">
        <v>1101</v>
      </c>
      <c r="F3659" s="20" t="s">
        <v>1250</v>
      </c>
      <c r="G3659" s="20" t="s">
        <v>4863</v>
      </c>
      <c r="H3659" s="20"/>
      <c r="I3659" s="20">
        <v>13501577958</v>
      </c>
      <c r="J3659" s="20" t="s">
        <v>1268</v>
      </c>
      <c r="K3659" s="20" t="s">
        <v>80</v>
      </c>
      <c r="L3659" s="20" t="s">
        <v>1358</v>
      </c>
      <c r="M3659" s="20">
        <v>1088</v>
      </c>
      <c r="N3659" s="20">
        <v>1088</v>
      </c>
      <c r="O3659" s="20" t="s">
        <v>927</v>
      </c>
      <c r="P3659" s="20" t="s">
        <v>50</v>
      </c>
      <c r="Q3659" s="28"/>
      <c r="R3659" s="21" t="s">
        <v>52</v>
      </c>
      <c r="S3659" s="21"/>
      <c r="T3659" s="21" t="s">
        <v>53</v>
      </c>
      <c r="U3659" s="21" t="s">
        <v>81</v>
      </c>
      <c r="V3659" s="46">
        <v>1</v>
      </c>
      <c r="W3659" s="26">
        <f t="shared" si="2669"/>
        <v>1</v>
      </c>
      <c r="X3659" s="26">
        <f t="shared" si="2674"/>
        <v>1</v>
      </c>
      <c r="Y3659" s="21">
        <v>10</v>
      </c>
      <c r="Z3659" s="22">
        <f t="shared" si="2662"/>
        <v>1088</v>
      </c>
      <c r="AA3659" s="20" t="s">
        <v>2218</v>
      </c>
      <c r="AB3659" s="22"/>
      <c r="AC3659" s="22">
        <v>1</v>
      </c>
      <c r="AD3659" s="22"/>
      <c r="AE3659" s="22">
        <f>N3659</f>
        <v>1088</v>
      </c>
      <c r="AF3659" s="22">
        <f t="shared" si="2671"/>
        <v>1088</v>
      </c>
      <c r="AG3659" s="20">
        <f t="shared" ref="AG3659:AG3662" si="2679">N3659</f>
        <v>1088</v>
      </c>
      <c r="AH3659" s="20" t="str">
        <f>VLOOKUP(U3659,[1]提成计算!B:I,8,FALSE)</f>
        <v xml:space="preserve"> </v>
      </c>
      <c r="AI3659" s="20"/>
      <c r="AJ3659" s="22"/>
      <c r="AK3659" s="22"/>
      <c r="AM3659" s="22"/>
      <c r="AN3659" s="22"/>
      <c r="AO3659" s="22" t="s">
        <v>4605</v>
      </c>
      <c r="AP3659" s="22" t="s">
        <v>1301</v>
      </c>
      <c r="AS3659" s="20"/>
      <c r="AT3659" s="20"/>
      <c r="AU3659" s="20"/>
    </row>
    <row r="3660" spans="1:47" x14ac:dyDescent="0.15">
      <c r="A3660" s="21" t="s">
        <v>1273</v>
      </c>
      <c r="B3660" s="20" t="s">
        <v>918</v>
      </c>
      <c r="C3660" s="20" t="s">
        <v>1099</v>
      </c>
      <c r="D3660" s="20" t="s">
        <v>1100</v>
      </c>
      <c r="E3660" s="20" t="s">
        <v>1425</v>
      </c>
      <c r="F3660" s="20" t="s">
        <v>1250</v>
      </c>
      <c r="G3660" s="20" t="s">
        <v>4864</v>
      </c>
      <c r="H3660" s="20"/>
      <c r="I3660" s="20">
        <v>13066170050</v>
      </c>
      <c r="J3660" s="20" t="s">
        <v>1268</v>
      </c>
      <c r="K3660" s="20" t="s">
        <v>1107</v>
      </c>
      <c r="L3660" s="20" t="s">
        <v>1939</v>
      </c>
      <c r="M3660" s="20">
        <v>680</v>
      </c>
      <c r="N3660" s="20">
        <v>680</v>
      </c>
      <c r="O3660" s="20" t="s">
        <v>927</v>
      </c>
      <c r="P3660" s="20" t="s">
        <v>50</v>
      </c>
      <c r="Q3660" s="28"/>
      <c r="R3660" s="21" t="s">
        <v>52</v>
      </c>
      <c r="S3660" s="21"/>
      <c r="T3660" s="21" t="s">
        <v>1108</v>
      </c>
      <c r="U3660" s="21">
        <v>0</v>
      </c>
      <c r="V3660" s="46">
        <v>1</v>
      </c>
      <c r="W3660" s="26">
        <f t="shared" si="2669"/>
        <v>1</v>
      </c>
      <c r="X3660" s="26">
        <f t="shared" si="2674"/>
        <v>1</v>
      </c>
      <c r="Y3660" s="21">
        <v>4</v>
      </c>
      <c r="Z3660" s="22">
        <f t="shared" si="2662"/>
        <v>680</v>
      </c>
      <c r="AA3660" s="20" t="s">
        <v>4607</v>
      </c>
      <c r="AB3660" s="22">
        <v>1</v>
      </c>
      <c r="AC3660" s="22"/>
      <c r="AD3660" s="22">
        <f t="shared" ref="AD3660:AD3663" si="2680">N3660</f>
        <v>680</v>
      </c>
      <c r="AE3660" s="22"/>
      <c r="AF3660" s="22">
        <f t="shared" si="2671"/>
        <v>680</v>
      </c>
      <c r="AG3660" s="20">
        <f t="shared" si="2679"/>
        <v>680</v>
      </c>
      <c r="AH3660" s="20"/>
      <c r="AI3660" s="20"/>
      <c r="AJ3660" s="22"/>
      <c r="AK3660" s="22"/>
      <c r="AM3660" s="22"/>
      <c r="AN3660" s="22"/>
      <c r="AO3660" s="22" t="s">
        <v>4605</v>
      </c>
      <c r="AP3660" s="22" t="s">
        <v>1301</v>
      </c>
      <c r="AS3660" s="20"/>
      <c r="AT3660" s="20"/>
      <c r="AU3660" s="20"/>
    </row>
    <row r="3661" spans="1:47" x14ac:dyDescent="0.15">
      <c r="A3661" s="21" t="s">
        <v>1273</v>
      </c>
      <c r="B3661" s="20" t="s">
        <v>918</v>
      </c>
      <c r="C3661" s="20" t="s">
        <v>1099</v>
      </c>
      <c r="D3661" s="20" t="s">
        <v>1100</v>
      </c>
      <c r="E3661" s="20" t="s">
        <v>1105</v>
      </c>
      <c r="F3661" s="20" t="s">
        <v>1250</v>
      </c>
      <c r="G3661" s="20" t="s">
        <v>4865</v>
      </c>
      <c r="H3661" s="20"/>
      <c r="I3661" s="20">
        <v>18665112220</v>
      </c>
      <c r="J3661" s="20" t="s">
        <v>1268</v>
      </c>
      <c r="K3661" s="20" t="s">
        <v>1107</v>
      </c>
      <c r="L3661" s="20" t="s">
        <v>1960</v>
      </c>
      <c r="M3661" s="20">
        <v>400</v>
      </c>
      <c r="N3661" s="20">
        <v>400</v>
      </c>
      <c r="O3661" s="20" t="s">
        <v>927</v>
      </c>
      <c r="P3661" s="20" t="s">
        <v>50</v>
      </c>
      <c r="Q3661" s="28"/>
      <c r="R3661" s="21" t="s">
        <v>52</v>
      </c>
      <c r="S3661" s="21"/>
      <c r="T3661" s="21" t="s">
        <v>1108</v>
      </c>
      <c r="U3661" s="21">
        <v>0</v>
      </c>
      <c r="V3661" s="46">
        <v>0.5</v>
      </c>
      <c r="W3661" s="26">
        <f t="shared" si="2669"/>
        <v>0.5</v>
      </c>
      <c r="X3661" s="26">
        <f t="shared" si="2674"/>
        <v>0.5</v>
      </c>
      <c r="Y3661" s="21">
        <v>4</v>
      </c>
      <c r="Z3661" s="22">
        <f t="shared" si="2662"/>
        <v>400</v>
      </c>
      <c r="AA3661" s="20" t="s">
        <v>4607</v>
      </c>
      <c r="AB3661" s="22">
        <v>1</v>
      </c>
      <c r="AC3661" s="22"/>
      <c r="AD3661" s="22">
        <f t="shared" si="2680"/>
        <v>400</v>
      </c>
      <c r="AE3661" s="22"/>
      <c r="AF3661" s="22">
        <f t="shared" si="2671"/>
        <v>400</v>
      </c>
      <c r="AG3661" s="20">
        <f t="shared" si="2679"/>
        <v>400</v>
      </c>
      <c r="AH3661" s="20"/>
      <c r="AI3661" s="20"/>
      <c r="AJ3661" s="22"/>
      <c r="AK3661" s="22"/>
      <c r="AM3661" s="22"/>
      <c r="AN3661" s="22"/>
      <c r="AO3661" s="22" t="s">
        <v>4605</v>
      </c>
      <c r="AP3661" s="22" t="s">
        <v>1961</v>
      </c>
      <c r="AS3661" s="20"/>
      <c r="AT3661" s="20"/>
      <c r="AU3661" s="20"/>
    </row>
    <row r="3662" spans="1:47" x14ac:dyDescent="0.15">
      <c r="A3662" s="21" t="s">
        <v>1273</v>
      </c>
      <c r="B3662" s="20" t="s">
        <v>918</v>
      </c>
      <c r="C3662" s="20" t="s">
        <v>1099</v>
      </c>
      <c r="D3662" s="20" t="s">
        <v>1121</v>
      </c>
      <c r="E3662" s="20" t="s">
        <v>1175</v>
      </c>
      <c r="F3662" s="20" t="s">
        <v>1250</v>
      </c>
      <c r="G3662" s="20" t="s">
        <v>4866</v>
      </c>
      <c r="H3662" s="20"/>
      <c r="I3662" s="20">
        <v>13925737916</v>
      </c>
      <c r="J3662" s="20" t="s">
        <v>1268</v>
      </c>
      <c r="K3662" s="20" t="s">
        <v>321</v>
      </c>
      <c r="L3662" s="20" t="s">
        <v>4867</v>
      </c>
      <c r="M3662" s="20">
        <v>240</v>
      </c>
      <c r="N3662" s="20">
        <v>240</v>
      </c>
      <c r="O3662" s="20" t="s">
        <v>927</v>
      </c>
      <c r="P3662" s="20" t="s">
        <v>50</v>
      </c>
      <c r="Q3662" s="28"/>
      <c r="R3662" s="21" t="s">
        <v>91</v>
      </c>
      <c r="S3662" s="21"/>
      <c r="T3662" s="21" t="s">
        <v>53</v>
      </c>
      <c r="U3662" s="21" t="s">
        <v>322</v>
      </c>
      <c r="V3662" s="46">
        <f>3/12</f>
        <v>0.25</v>
      </c>
      <c r="W3662" s="26">
        <f t="shared" si="2669"/>
        <v>0.25</v>
      </c>
      <c r="X3662" s="26">
        <f t="shared" si="2674"/>
        <v>0.25</v>
      </c>
      <c r="Y3662" s="21">
        <v>4</v>
      </c>
      <c r="Z3662" s="22">
        <f t="shared" si="2662"/>
        <v>240</v>
      </c>
      <c r="AA3662" s="20" t="s">
        <v>4607</v>
      </c>
      <c r="AB3662" s="22">
        <v>1</v>
      </c>
      <c r="AC3662" s="22"/>
      <c r="AD3662" s="22">
        <f t="shared" si="2680"/>
        <v>240</v>
      </c>
      <c r="AE3662" s="22"/>
      <c r="AF3662" s="22">
        <f t="shared" si="2671"/>
        <v>240</v>
      </c>
      <c r="AG3662" s="20">
        <f t="shared" si="2679"/>
        <v>240</v>
      </c>
      <c r="AH3662" s="20" t="str">
        <f>VLOOKUP(U3662,[1]提成计算!B:I,8,FALSE)</f>
        <v xml:space="preserve"> </v>
      </c>
      <c r="AI3662" s="20"/>
      <c r="AJ3662" s="22"/>
      <c r="AK3662" s="22"/>
      <c r="AM3662" s="22"/>
      <c r="AN3662" s="22"/>
      <c r="AO3662" s="22" t="s">
        <v>4605</v>
      </c>
      <c r="AP3662" s="22" t="s">
        <v>4868</v>
      </c>
      <c r="AS3662" s="20"/>
      <c r="AT3662" s="20"/>
      <c r="AU3662" s="20"/>
    </row>
    <row r="3663" spans="1:47" x14ac:dyDescent="0.15">
      <c r="A3663" s="21" t="s">
        <v>1273</v>
      </c>
      <c r="B3663" s="20" t="s">
        <v>918</v>
      </c>
      <c r="C3663" s="20" t="s">
        <v>1099</v>
      </c>
      <c r="D3663" s="20" t="s">
        <v>1121</v>
      </c>
      <c r="E3663" s="20" t="s">
        <v>1122</v>
      </c>
      <c r="F3663" s="20" t="s">
        <v>1250</v>
      </c>
      <c r="G3663" s="20" t="s">
        <v>4869</v>
      </c>
      <c r="H3663" s="20"/>
      <c r="I3663" s="20">
        <v>13802386420</v>
      </c>
      <c r="J3663" s="20" t="s">
        <v>924</v>
      </c>
      <c r="K3663" s="20" t="s">
        <v>4870</v>
      </c>
      <c r="L3663" s="20" t="s">
        <v>2119</v>
      </c>
      <c r="M3663" s="20">
        <v>768</v>
      </c>
      <c r="N3663" s="20">
        <v>768</v>
      </c>
      <c r="O3663" s="20" t="s">
        <v>927</v>
      </c>
      <c r="P3663" s="20" t="s">
        <v>50</v>
      </c>
      <c r="Q3663" s="28"/>
      <c r="R3663" s="21" t="s">
        <v>91</v>
      </c>
      <c r="S3663" s="25" t="s">
        <v>1126</v>
      </c>
      <c r="T3663" s="21" t="s">
        <v>53</v>
      </c>
      <c r="U3663" s="21" t="s">
        <v>4871</v>
      </c>
      <c r="V3663" s="46">
        <v>1</v>
      </c>
      <c r="W3663" s="26">
        <f t="shared" si="2669"/>
        <v>1</v>
      </c>
      <c r="Y3663" s="21">
        <v>4</v>
      </c>
      <c r="Z3663" s="22">
        <f t="shared" si="2662"/>
        <v>768</v>
      </c>
      <c r="AA3663" s="20" t="s">
        <v>4607</v>
      </c>
      <c r="AB3663" s="22">
        <v>1</v>
      </c>
      <c r="AC3663" s="22"/>
      <c r="AD3663" s="22">
        <f t="shared" si="2680"/>
        <v>768</v>
      </c>
      <c r="AE3663" s="22"/>
      <c r="AF3663" s="22">
        <f t="shared" si="2671"/>
        <v>768</v>
      </c>
      <c r="AG3663" s="20"/>
      <c r="AH3663" s="22"/>
      <c r="AI3663" s="22"/>
      <c r="AJ3663" s="22">
        <f t="shared" ref="AJ3663:AJ3665" si="2681">N3663</f>
        <v>768</v>
      </c>
      <c r="AK3663" s="22">
        <f>IF(O3663="(传统)XDSL",VLOOKUP(S3663,[2]直销续费率明细!C:I,7,FALSE)*1,IF(O3663="GPON+XDSL",VLOOKUP(S3663,[2]直销续费率明细!C:I,7,FALSE)*1,VLOOKUP(S3663,[2]直销续费率明细!C:I,5,FALSE)*1))</f>
        <v>-40</v>
      </c>
      <c r="AL3663" s="22" t="s">
        <v>1309</v>
      </c>
      <c r="AM3663" s="22"/>
      <c r="AN3663" s="22"/>
      <c r="AO3663" s="22" t="s">
        <v>2216</v>
      </c>
      <c r="AP3663" s="22" t="s">
        <v>1301</v>
      </c>
      <c r="AS3663" s="20">
        <f>IF(Y3663&gt;=10,VLOOKUP(U3663,[2]提成计算!B:T,19,FALSE),VLOOKUP(U3663,[2]提成计算!B:T,18,FALSE))</f>
        <v>0.06</v>
      </c>
      <c r="AT3663" s="20">
        <f t="shared" ref="AT3663:AT3664" si="2682">IF(AD3663*AS3663&gt;0,AD3663*AS3663,AE3663*AS3663)</f>
        <v>46.08</v>
      </c>
      <c r="AU3663" s="20">
        <f t="shared" ref="AU3663:AU3664" si="2683">IF(AND(AK3663&lt;0,AK3663+AT3663&lt;0),-AT3663,AK3663)</f>
        <v>-40</v>
      </c>
    </row>
    <row r="3664" spans="1:47" x14ac:dyDescent="0.15">
      <c r="A3664" s="21" t="s">
        <v>1273</v>
      </c>
      <c r="B3664" s="20" t="s">
        <v>918</v>
      </c>
      <c r="C3664" s="20" t="s">
        <v>1099</v>
      </c>
      <c r="D3664" s="20" t="s">
        <v>1121</v>
      </c>
      <c r="E3664" s="20" t="s">
        <v>1171</v>
      </c>
      <c r="F3664" s="20" t="s">
        <v>1250</v>
      </c>
      <c r="G3664" s="20" t="s">
        <v>4872</v>
      </c>
      <c r="H3664" s="20"/>
      <c r="I3664" s="20">
        <v>13728328203</v>
      </c>
      <c r="J3664" s="20" t="s">
        <v>924</v>
      </c>
      <c r="K3664" s="20" t="s">
        <v>1173</v>
      </c>
      <c r="L3664" s="20" t="s">
        <v>2166</v>
      </c>
      <c r="M3664" s="20">
        <v>1088</v>
      </c>
      <c r="N3664" s="20">
        <v>1088</v>
      </c>
      <c r="O3664" s="20" t="s">
        <v>927</v>
      </c>
      <c r="P3664" s="20" t="s">
        <v>50</v>
      </c>
      <c r="Q3664" s="28"/>
      <c r="R3664" s="21" t="s">
        <v>91</v>
      </c>
      <c r="S3664" s="25" t="s">
        <v>1550</v>
      </c>
      <c r="T3664" s="21" t="s">
        <v>53</v>
      </c>
      <c r="U3664" s="21" t="s">
        <v>1174</v>
      </c>
      <c r="V3664" s="46">
        <v>1</v>
      </c>
      <c r="W3664" s="26">
        <f t="shared" si="2669"/>
        <v>1</v>
      </c>
      <c r="Y3664" s="21">
        <v>20</v>
      </c>
      <c r="Z3664" s="22">
        <f t="shared" si="2662"/>
        <v>1088</v>
      </c>
      <c r="AA3664" s="20" t="s">
        <v>2218</v>
      </c>
      <c r="AB3664" s="22"/>
      <c r="AC3664" s="22">
        <v>1</v>
      </c>
      <c r="AD3664" s="22"/>
      <c r="AE3664" s="22">
        <f>N3664</f>
        <v>1088</v>
      </c>
      <c r="AF3664" s="22">
        <f t="shared" si="2671"/>
        <v>1088</v>
      </c>
      <c r="AG3664" s="20"/>
      <c r="AH3664" s="22"/>
      <c r="AI3664" s="22"/>
      <c r="AJ3664" s="22">
        <f t="shared" si="2681"/>
        <v>1088</v>
      </c>
      <c r="AK3664" s="22">
        <f>IF(O3664="(传统)XDSL",VLOOKUP(S3664,[2]直销续费率明细!C:I,7,FALSE)*1,IF(O3664="GPON+XDSL",VLOOKUP(S3664,[2]直销续费率明细!C:I,7,FALSE)*1,VLOOKUP(S3664,[2]直销续费率明细!C:I,5,FALSE)*1))</f>
        <v>25</v>
      </c>
      <c r="AL3664" s="22" t="s">
        <v>1309</v>
      </c>
      <c r="AM3664" s="22"/>
      <c r="AN3664" s="22"/>
      <c r="AO3664" s="22" t="s">
        <v>4605</v>
      </c>
      <c r="AP3664" s="22" t="s">
        <v>1301</v>
      </c>
      <c r="AS3664" s="20">
        <f>IF(Y3664&gt;=10,VLOOKUP(U3664,[2]提成计算!B:T,19,FALSE),VLOOKUP(U3664,[2]提成计算!B:T,18,FALSE))</f>
        <v>0.1</v>
      </c>
      <c r="AT3664" s="20">
        <f t="shared" si="2682"/>
        <v>108.80000000000001</v>
      </c>
      <c r="AU3664" s="20">
        <f t="shared" si="2683"/>
        <v>25</v>
      </c>
    </row>
    <row r="3665" spans="1:47" x14ac:dyDescent="0.15">
      <c r="A3665" s="21" t="s">
        <v>1273</v>
      </c>
      <c r="B3665" s="20" t="s">
        <v>918</v>
      </c>
      <c r="C3665" s="20" t="s">
        <v>1099</v>
      </c>
      <c r="D3665" s="20" t="s">
        <v>1121</v>
      </c>
      <c r="E3665" s="20" t="s">
        <v>1171</v>
      </c>
      <c r="F3665" s="20" t="s">
        <v>1250</v>
      </c>
      <c r="G3665" s="20" t="s">
        <v>4873</v>
      </c>
      <c r="H3665" s="20"/>
      <c r="I3665" s="20" t="s">
        <v>4874</v>
      </c>
      <c r="J3665" s="20" t="s">
        <v>924</v>
      </c>
      <c r="K3665" s="20" t="s">
        <v>1173</v>
      </c>
      <c r="L3665" s="20" t="s">
        <v>1947</v>
      </c>
      <c r="M3665" s="20">
        <v>400</v>
      </c>
      <c r="N3665" s="20">
        <v>400</v>
      </c>
      <c r="O3665" s="20" t="s">
        <v>927</v>
      </c>
      <c r="P3665" s="20" t="s">
        <v>50</v>
      </c>
      <c r="Q3665" s="28"/>
      <c r="R3665" s="21" t="s">
        <v>91</v>
      </c>
      <c r="S3665" s="25" t="s">
        <v>1550</v>
      </c>
      <c r="T3665" s="21" t="s">
        <v>53</v>
      </c>
      <c r="U3665" s="21" t="s">
        <v>1174</v>
      </c>
      <c r="V3665" s="46">
        <v>0.5</v>
      </c>
      <c r="W3665" s="26">
        <f t="shared" si="2669"/>
        <v>0.5</v>
      </c>
      <c r="Y3665" s="21">
        <v>4</v>
      </c>
      <c r="Z3665" s="22">
        <f t="shared" si="2662"/>
        <v>400</v>
      </c>
      <c r="AA3665" s="20" t="s">
        <v>4607</v>
      </c>
      <c r="AB3665" s="22">
        <v>1</v>
      </c>
      <c r="AC3665" s="22"/>
      <c r="AD3665" s="22">
        <f>N3665</f>
        <v>400</v>
      </c>
      <c r="AE3665" s="22"/>
      <c r="AF3665" s="22">
        <f t="shared" si="2671"/>
        <v>400</v>
      </c>
      <c r="AG3665" s="20"/>
      <c r="AH3665" s="22"/>
      <c r="AI3665" s="22"/>
      <c r="AJ3665" s="22">
        <f t="shared" si="2681"/>
        <v>400</v>
      </c>
      <c r="AK3665" s="22"/>
      <c r="AL3665" s="22" t="s">
        <v>1871</v>
      </c>
      <c r="AM3665" s="22"/>
      <c r="AN3665" s="22"/>
      <c r="AO3665" s="22" t="s">
        <v>4605</v>
      </c>
      <c r="AP3665" s="22" t="s">
        <v>4770</v>
      </c>
      <c r="AS3665" s="20">
        <f>IF(Y3665&gt;=10,VLOOKUP(U3665,[2]提成计算!B:T,19,FALSE),VLOOKUP(U3665,[2]提成计算!B:T,18,FALSE))</f>
        <v>7.0000000000000007E-2</v>
      </c>
      <c r="AT3665" s="20">
        <f t="shared" si="2667"/>
        <v>28.000000000000004</v>
      </c>
      <c r="AU3665" s="20">
        <f t="shared" si="2668"/>
        <v>0</v>
      </c>
    </row>
    <row r="3666" spans="1:47" x14ac:dyDescent="0.15">
      <c r="A3666" s="21" t="s">
        <v>1273</v>
      </c>
      <c r="B3666" s="20" t="s">
        <v>918</v>
      </c>
      <c r="C3666" s="20" t="s">
        <v>1099</v>
      </c>
      <c r="D3666" s="20" t="s">
        <v>1100</v>
      </c>
      <c r="E3666" s="20" t="s">
        <v>1115</v>
      </c>
      <c r="F3666" s="20" t="s">
        <v>1250</v>
      </c>
      <c r="G3666" s="20" t="s">
        <v>4875</v>
      </c>
      <c r="H3666" s="20"/>
      <c r="I3666" s="20">
        <v>18566130140</v>
      </c>
      <c r="J3666" s="20" t="s">
        <v>1268</v>
      </c>
      <c r="K3666" s="20" t="s">
        <v>4833</v>
      </c>
      <c r="L3666" s="20" t="s">
        <v>1358</v>
      </c>
      <c r="M3666" s="20">
        <v>1088</v>
      </c>
      <c r="N3666" s="20">
        <v>1088</v>
      </c>
      <c r="O3666" s="20" t="s">
        <v>927</v>
      </c>
      <c r="P3666" s="20" t="s">
        <v>50</v>
      </c>
      <c r="Q3666" s="28"/>
      <c r="R3666" s="21" t="s">
        <v>52</v>
      </c>
      <c r="S3666" s="21"/>
      <c r="T3666" s="21" t="s">
        <v>53</v>
      </c>
      <c r="U3666" s="21" t="s">
        <v>1737</v>
      </c>
      <c r="V3666" s="46">
        <v>1</v>
      </c>
      <c r="W3666" s="26">
        <f t="shared" si="2669"/>
        <v>1</v>
      </c>
      <c r="X3666" s="26">
        <f t="shared" si="2674"/>
        <v>1</v>
      </c>
      <c r="Y3666" s="21">
        <v>10</v>
      </c>
      <c r="Z3666" s="22">
        <f t="shared" si="2662"/>
        <v>1088</v>
      </c>
      <c r="AA3666" s="20" t="s">
        <v>4607</v>
      </c>
      <c r="AB3666" s="22"/>
      <c r="AC3666" s="22">
        <v>1</v>
      </c>
      <c r="AD3666" s="22"/>
      <c r="AE3666" s="22">
        <f t="shared" ref="AE3666:AE3667" si="2684">N3666</f>
        <v>1088</v>
      </c>
      <c r="AF3666" s="22">
        <f t="shared" si="2671"/>
        <v>1088</v>
      </c>
      <c r="AG3666" s="20">
        <f t="shared" ref="AG3666:AG3667" si="2685">N3666</f>
        <v>1088</v>
      </c>
      <c r="AH3666" s="20" t="str">
        <f>VLOOKUP(U3666,[1]提成计算!B:I,8,FALSE)</f>
        <v xml:space="preserve"> </v>
      </c>
      <c r="AI3666" s="20"/>
      <c r="AJ3666" s="22"/>
      <c r="AK3666" s="22"/>
      <c r="AM3666" s="22"/>
      <c r="AN3666" s="22"/>
      <c r="AO3666" s="22" t="s">
        <v>4605</v>
      </c>
      <c r="AP3666" s="22" t="s">
        <v>1301</v>
      </c>
      <c r="AS3666" s="20"/>
      <c r="AT3666" s="20"/>
      <c r="AU3666" s="20"/>
    </row>
    <row r="3667" spans="1:47" x14ac:dyDescent="0.15">
      <c r="A3667" s="21" t="s">
        <v>1273</v>
      </c>
      <c r="B3667" s="20" t="s">
        <v>918</v>
      </c>
      <c r="C3667" s="20" t="s">
        <v>1099</v>
      </c>
      <c r="D3667" s="20" t="s">
        <v>1136</v>
      </c>
      <c r="E3667" s="20" t="s">
        <v>1447</v>
      </c>
      <c r="F3667" s="20" t="s">
        <v>1250</v>
      </c>
      <c r="G3667" s="20" t="s">
        <v>4876</v>
      </c>
      <c r="H3667" s="20"/>
      <c r="I3667" s="20">
        <v>13066188234</v>
      </c>
      <c r="J3667" s="20" t="s">
        <v>1268</v>
      </c>
      <c r="K3667" s="20" t="s">
        <v>195</v>
      </c>
      <c r="L3667" s="20" t="s">
        <v>1898</v>
      </c>
      <c r="M3667" s="20">
        <v>1398</v>
      </c>
      <c r="N3667" s="20">
        <v>1398</v>
      </c>
      <c r="O3667" s="20" t="s">
        <v>927</v>
      </c>
      <c r="P3667" s="20" t="s">
        <v>50</v>
      </c>
      <c r="Q3667" s="28"/>
      <c r="R3667" s="21" t="s">
        <v>109</v>
      </c>
      <c r="S3667" s="21"/>
      <c r="T3667" s="21" t="s">
        <v>53</v>
      </c>
      <c r="U3667" s="21" t="s">
        <v>196</v>
      </c>
      <c r="V3667" s="46">
        <v>1</v>
      </c>
      <c r="W3667" s="26">
        <f t="shared" si="2669"/>
        <v>1</v>
      </c>
      <c r="X3667" s="26">
        <f t="shared" si="2674"/>
        <v>1</v>
      </c>
      <c r="Y3667" s="21">
        <v>20</v>
      </c>
      <c r="Z3667" s="22">
        <f t="shared" si="2662"/>
        <v>1398</v>
      </c>
      <c r="AA3667" s="20" t="s">
        <v>4607</v>
      </c>
      <c r="AB3667" s="22"/>
      <c r="AC3667" s="22">
        <v>1</v>
      </c>
      <c r="AD3667" s="22"/>
      <c r="AE3667" s="22">
        <f t="shared" si="2684"/>
        <v>1398</v>
      </c>
      <c r="AF3667" s="22">
        <f t="shared" si="2671"/>
        <v>1398</v>
      </c>
      <c r="AG3667" s="20">
        <f t="shared" si="2685"/>
        <v>1398</v>
      </c>
      <c r="AH3667" s="20" t="str">
        <f>VLOOKUP(U3667,[1]提成计算!B:I,8,FALSE)</f>
        <v xml:space="preserve"> </v>
      </c>
      <c r="AI3667" s="20"/>
      <c r="AJ3667" s="22"/>
      <c r="AK3667" s="22"/>
      <c r="AM3667" s="22"/>
      <c r="AN3667" s="22"/>
      <c r="AO3667" s="22" t="s">
        <v>4605</v>
      </c>
      <c r="AP3667" s="22" t="s">
        <v>1301</v>
      </c>
      <c r="AS3667" s="20"/>
      <c r="AT3667" s="20"/>
      <c r="AU3667" s="20"/>
    </row>
    <row r="3668" spans="1:47" x14ac:dyDescent="0.15">
      <c r="A3668" s="21" t="s">
        <v>1273</v>
      </c>
      <c r="B3668" s="20" t="s">
        <v>918</v>
      </c>
      <c r="C3668" s="20" t="s">
        <v>1099</v>
      </c>
      <c r="D3668" s="20" t="s">
        <v>1136</v>
      </c>
      <c r="E3668" s="20" t="s">
        <v>1137</v>
      </c>
      <c r="F3668" s="20" t="s">
        <v>1250</v>
      </c>
      <c r="G3668" s="20" t="s">
        <v>2839</v>
      </c>
      <c r="H3668" s="20"/>
      <c r="I3668" s="20">
        <v>13238391715</v>
      </c>
      <c r="J3668" s="20" t="s">
        <v>924</v>
      </c>
      <c r="K3668" s="20" t="s">
        <v>4699</v>
      </c>
      <c r="L3668" s="20" t="s">
        <v>1918</v>
      </c>
      <c r="M3668" s="20">
        <v>680</v>
      </c>
      <c r="N3668" s="20">
        <v>680</v>
      </c>
      <c r="O3668" s="20" t="s">
        <v>927</v>
      </c>
      <c r="P3668" s="20" t="s">
        <v>50</v>
      </c>
      <c r="Q3668" s="28"/>
      <c r="R3668" s="22" t="s">
        <v>109</v>
      </c>
      <c r="T3668" s="21" t="s">
        <v>948</v>
      </c>
      <c r="U3668" s="22" t="s">
        <v>109</v>
      </c>
      <c r="V3668" s="46">
        <v>1</v>
      </c>
      <c r="W3668" s="26">
        <f t="shared" si="2669"/>
        <v>1</v>
      </c>
      <c r="Y3668" s="21">
        <v>4</v>
      </c>
      <c r="Z3668" s="22">
        <f t="shared" si="2662"/>
        <v>680</v>
      </c>
      <c r="AA3668" s="20" t="s">
        <v>4607</v>
      </c>
      <c r="AB3668" s="22">
        <v>1</v>
      </c>
      <c r="AC3668" s="22"/>
      <c r="AD3668" s="22">
        <f>N3668</f>
        <v>680</v>
      </c>
      <c r="AE3668" s="22"/>
      <c r="AF3668" s="22">
        <f t="shared" si="2671"/>
        <v>680</v>
      </c>
      <c r="AG3668" s="20"/>
      <c r="AH3668" s="22"/>
      <c r="AI3668" s="22"/>
      <c r="AJ3668" s="22">
        <f>N3668</f>
        <v>680</v>
      </c>
      <c r="AK3668" s="22">
        <f>IF(O3668="(传统)XDSL",VLOOKUP(U3668,[2]自营续费率!B:G,6,FALSE)*1,IF(O3668="GPON+XDSL",VLOOKUP(U3668,[2]自营续费率!B:G,6,FALSE)*1,VLOOKUP(U3668,[2]自营续费率!B:G,4,FALSE)*1))</f>
        <v>-40</v>
      </c>
      <c r="AL3668" s="22" t="s">
        <v>1309</v>
      </c>
      <c r="AM3668" s="22"/>
      <c r="AN3668" s="22"/>
      <c r="AO3668" s="22" t="s">
        <v>4605</v>
      </c>
      <c r="AP3668" s="22" t="s">
        <v>4629</v>
      </c>
      <c r="AS3668" s="20">
        <f>IF(Y3668&gt;=10,VLOOKUP(U3668,[2]自营提成!C:Z,6,FALSE),VLOOKUP(U3668,[2]自营提成!C:Z,5,FALSE))</f>
        <v>0.09</v>
      </c>
      <c r="AT3668" s="20">
        <f t="shared" ref="AT3668" si="2686">IF(AD3668*AS3668&gt;0,AD3668*AS3668,AE3668*AS3668)</f>
        <v>61.199999999999996</v>
      </c>
      <c r="AU3668" s="20">
        <f>IF(AND(AK3668&lt;0,AK3668+AT3668&lt;0),-AT3668,AK3668)</f>
        <v>-40</v>
      </c>
    </row>
    <row r="3669" spans="1:47" x14ac:dyDescent="0.15">
      <c r="A3669" s="21" t="s">
        <v>1273</v>
      </c>
      <c r="B3669" s="20" t="s">
        <v>918</v>
      </c>
      <c r="C3669" s="20" t="s">
        <v>1099</v>
      </c>
      <c r="D3669" s="20" t="s">
        <v>1136</v>
      </c>
      <c r="E3669" s="20" t="s">
        <v>1144</v>
      </c>
      <c r="F3669" s="20" t="s">
        <v>1250</v>
      </c>
      <c r="G3669" s="20" t="s">
        <v>4877</v>
      </c>
      <c r="H3669" s="20"/>
      <c r="I3669" s="20">
        <v>13650408156</v>
      </c>
      <c r="J3669" s="20" t="s">
        <v>1268</v>
      </c>
      <c r="K3669" s="20" t="s">
        <v>594</v>
      </c>
      <c r="L3669" s="20" t="s">
        <v>1358</v>
      </c>
      <c r="M3669" s="20">
        <v>1088</v>
      </c>
      <c r="N3669" s="20">
        <v>1088</v>
      </c>
      <c r="O3669" s="20" t="s">
        <v>927</v>
      </c>
      <c r="P3669" s="20" t="s">
        <v>50</v>
      </c>
      <c r="Q3669" s="28"/>
      <c r="R3669" s="21" t="s">
        <v>109</v>
      </c>
      <c r="S3669" s="21"/>
      <c r="T3669" s="21" t="s">
        <v>53</v>
      </c>
      <c r="U3669" s="21" t="s">
        <v>595</v>
      </c>
      <c r="V3669" s="46">
        <v>1</v>
      </c>
      <c r="W3669" s="26">
        <f t="shared" si="2669"/>
        <v>1</v>
      </c>
      <c r="X3669" s="26">
        <f t="shared" si="2674"/>
        <v>1</v>
      </c>
      <c r="Y3669" s="21">
        <v>10</v>
      </c>
      <c r="Z3669" s="22">
        <f t="shared" si="2662"/>
        <v>1088</v>
      </c>
      <c r="AA3669" s="20" t="s">
        <v>4607</v>
      </c>
      <c r="AB3669" s="22"/>
      <c r="AC3669" s="22">
        <v>1</v>
      </c>
      <c r="AD3669" s="22"/>
      <c r="AE3669" s="22">
        <f>N3669</f>
        <v>1088</v>
      </c>
      <c r="AF3669" s="22">
        <f t="shared" si="2671"/>
        <v>1088</v>
      </c>
      <c r="AG3669" s="20">
        <f>N3669</f>
        <v>1088</v>
      </c>
      <c r="AH3669" s="20" t="str">
        <f>VLOOKUP(U3669,[1]提成计算!B:I,8,FALSE)</f>
        <v xml:space="preserve"> </v>
      </c>
      <c r="AI3669" s="20"/>
      <c r="AJ3669" s="22"/>
      <c r="AK3669" s="22"/>
      <c r="AM3669" s="22"/>
      <c r="AN3669" s="22"/>
      <c r="AO3669" s="22" t="s">
        <v>4605</v>
      </c>
      <c r="AP3669" s="22" t="s">
        <v>1301</v>
      </c>
      <c r="AS3669" s="20"/>
      <c r="AT3669" s="20"/>
      <c r="AU3669" s="20"/>
    </row>
    <row r="3670" spans="1:47" x14ac:dyDescent="0.15">
      <c r="A3670" s="21" t="s">
        <v>1273</v>
      </c>
      <c r="B3670" s="20" t="s">
        <v>918</v>
      </c>
      <c r="C3670" s="20" t="s">
        <v>1099</v>
      </c>
      <c r="D3670" s="20" t="s">
        <v>1121</v>
      </c>
      <c r="E3670" s="20" t="s">
        <v>1171</v>
      </c>
      <c r="F3670" s="20" t="s">
        <v>1250</v>
      </c>
      <c r="G3670" s="20" t="s">
        <v>4878</v>
      </c>
      <c r="H3670" s="20"/>
      <c r="I3670" s="20">
        <v>15818219981</v>
      </c>
      <c r="J3670" s="20" t="s">
        <v>924</v>
      </c>
      <c r="K3670" s="20" t="s">
        <v>1173</v>
      </c>
      <c r="L3670" s="20" t="s">
        <v>1918</v>
      </c>
      <c r="M3670" s="20">
        <v>680</v>
      </c>
      <c r="N3670" s="20">
        <v>680</v>
      </c>
      <c r="O3670" s="20" t="s">
        <v>927</v>
      </c>
      <c r="P3670" s="20" t="s">
        <v>50</v>
      </c>
      <c r="Q3670" s="28"/>
      <c r="R3670" s="21" t="s">
        <v>91</v>
      </c>
      <c r="S3670" s="25" t="s">
        <v>1550</v>
      </c>
      <c r="T3670" s="21" t="s">
        <v>53</v>
      </c>
      <c r="U3670" s="21" t="s">
        <v>1174</v>
      </c>
      <c r="V3670" s="46">
        <v>1</v>
      </c>
      <c r="W3670" s="26">
        <f t="shared" si="2669"/>
        <v>1</v>
      </c>
      <c r="Y3670" s="21">
        <v>4</v>
      </c>
      <c r="Z3670" s="22">
        <f t="shared" si="2662"/>
        <v>680</v>
      </c>
      <c r="AA3670" s="20" t="s">
        <v>4607</v>
      </c>
      <c r="AB3670" s="22">
        <v>1</v>
      </c>
      <c r="AC3670" s="22"/>
      <c r="AD3670" s="22">
        <f t="shared" ref="AD3670:AD3671" si="2687">N3670</f>
        <v>680</v>
      </c>
      <c r="AE3670" s="22"/>
      <c r="AF3670" s="22">
        <f t="shared" si="2671"/>
        <v>680</v>
      </c>
      <c r="AG3670" s="20"/>
      <c r="AH3670" s="22"/>
      <c r="AI3670" s="22"/>
      <c r="AJ3670" s="22">
        <f t="shared" ref="AJ3670:AJ3672" si="2688">N3670</f>
        <v>680</v>
      </c>
      <c r="AK3670" s="22"/>
      <c r="AL3670" s="22" t="s">
        <v>1871</v>
      </c>
      <c r="AM3670" s="22"/>
      <c r="AN3670" s="22"/>
      <c r="AO3670" s="22" t="s">
        <v>2216</v>
      </c>
      <c r="AP3670" s="22" t="s">
        <v>2261</v>
      </c>
      <c r="AS3670" s="20">
        <f>IF(Y3670&gt;=10,VLOOKUP(U3670,[2]提成计算!B:T,19,FALSE),VLOOKUP(U3670,[2]提成计算!B:T,18,FALSE))</f>
        <v>7.0000000000000007E-2</v>
      </c>
      <c r="AT3670" s="20">
        <f t="shared" si="2667"/>
        <v>47.6</v>
      </c>
      <c r="AU3670" s="20">
        <f t="shared" si="2668"/>
        <v>0</v>
      </c>
    </row>
    <row r="3671" spans="1:47" x14ac:dyDescent="0.15">
      <c r="A3671" s="21" t="s">
        <v>1273</v>
      </c>
      <c r="B3671" s="20" t="s">
        <v>918</v>
      </c>
      <c r="C3671" s="20" t="s">
        <v>1099</v>
      </c>
      <c r="D3671" s="20" t="s">
        <v>1136</v>
      </c>
      <c r="E3671" s="20" t="s">
        <v>4704</v>
      </c>
      <c r="F3671" s="20" t="s">
        <v>1250</v>
      </c>
      <c r="G3671" s="20" t="s">
        <v>4879</v>
      </c>
      <c r="H3671" s="20"/>
      <c r="I3671" s="20">
        <v>13711943488</v>
      </c>
      <c r="J3671" s="20" t="s">
        <v>924</v>
      </c>
      <c r="K3671" s="20" t="s">
        <v>195</v>
      </c>
      <c r="L3671" s="20" t="s">
        <v>1918</v>
      </c>
      <c r="M3671" s="20">
        <v>680</v>
      </c>
      <c r="N3671" s="20">
        <v>680</v>
      </c>
      <c r="O3671" s="20" t="s">
        <v>927</v>
      </c>
      <c r="P3671" s="20" t="s">
        <v>50</v>
      </c>
      <c r="Q3671" s="28"/>
      <c r="R3671" s="21" t="s">
        <v>109</v>
      </c>
      <c r="S3671" s="25" t="s">
        <v>1450</v>
      </c>
      <c r="T3671" s="21" t="s">
        <v>53</v>
      </c>
      <c r="U3671" s="21" t="s">
        <v>196</v>
      </c>
      <c r="V3671" s="46">
        <v>1</v>
      </c>
      <c r="W3671" s="26">
        <f t="shared" si="2669"/>
        <v>1</v>
      </c>
      <c r="Y3671" s="21">
        <v>4</v>
      </c>
      <c r="Z3671" s="22">
        <f t="shared" si="2662"/>
        <v>680</v>
      </c>
      <c r="AA3671" s="20" t="s">
        <v>2218</v>
      </c>
      <c r="AB3671" s="22">
        <v>1</v>
      </c>
      <c r="AC3671" s="22"/>
      <c r="AD3671" s="22">
        <f t="shared" si="2687"/>
        <v>680</v>
      </c>
      <c r="AE3671" s="22"/>
      <c r="AF3671" s="22">
        <f t="shared" si="2671"/>
        <v>680</v>
      </c>
      <c r="AG3671" s="20"/>
      <c r="AH3671" s="22"/>
      <c r="AI3671" s="22"/>
      <c r="AJ3671" s="22">
        <f t="shared" si="2688"/>
        <v>680</v>
      </c>
      <c r="AK3671" s="22">
        <f>IF(O3671="(传统)XDSL",VLOOKUP(S3671,[2]直销续费率明细!C:I,7,FALSE)*1,IF(O3671="GPON+XDSL",VLOOKUP(S3671,[2]直销续费率明细!C:I,7,FALSE)*1,VLOOKUP(S3671,[2]直销续费率明细!C:I,5,FALSE)*1))</f>
        <v>25</v>
      </c>
      <c r="AL3671" s="22" t="s">
        <v>1309</v>
      </c>
      <c r="AM3671" s="22"/>
      <c r="AN3671" s="22"/>
      <c r="AO3671" s="22" t="s">
        <v>2216</v>
      </c>
      <c r="AP3671" s="22" t="s">
        <v>2261</v>
      </c>
      <c r="AS3671" s="20">
        <f>IF(Y3671&gt;=10,VLOOKUP(U3671,[2]提成计算!B:T,19,FALSE),VLOOKUP(U3671,[2]提成计算!B:T,18,FALSE))</f>
        <v>7.0000000000000007E-2</v>
      </c>
      <c r="AT3671" s="20">
        <f t="shared" si="2667"/>
        <v>47.6</v>
      </c>
      <c r="AU3671" s="20">
        <f t="shared" ref="AU3671:AU3672" si="2689">IF(AND(AK3671&lt;0,AK3671+AT3671&lt;0),-AT3671,AK3671)</f>
        <v>25</v>
      </c>
    </row>
    <row r="3672" spans="1:47" x14ac:dyDescent="0.15">
      <c r="A3672" s="21" t="s">
        <v>1273</v>
      </c>
      <c r="B3672" s="20" t="s">
        <v>918</v>
      </c>
      <c r="C3672" s="20" t="s">
        <v>1099</v>
      </c>
      <c r="D3672" s="20" t="s">
        <v>1136</v>
      </c>
      <c r="E3672" s="20" t="s">
        <v>1144</v>
      </c>
      <c r="F3672" s="20" t="s">
        <v>1250</v>
      </c>
      <c r="G3672" s="20" t="s">
        <v>4880</v>
      </c>
      <c r="H3672" s="20"/>
      <c r="I3672" s="20" t="s">
        <v>4881</v>
      </c>
      <c r="J3672" s="20" t="s">
        <v>924</v>
      </c>
      <c r="K3672" s="20" t="s">
        <v>1146</v>
      </c>
      <c r="L3672" s="20" t="s">
        <v>1299</v>
      </c>
      <c r="M3672" s="20">
        <v>888</v>
      </c>
      <c r="N3672" s="20">
        <v>888</v>
      </c>
      <c r="O3672" s="20" t="s">
        <v>927</v>
      </c>
      <c r="P3672" s="20" t="s">
        <v>50</v>
      </c>
      <c r="Q3672" s="28"/>
      <c r="R3672" s="21" t="s">
        <v>109</v>
      </c>
      <c r="S3672" s="25" t="s">
        <v>1150</v>
      </c>
      <c r="T3672" s="21" t="s">
        <v>53</v>
      </c>
      <c r="U3672" s="21" t="s">
        <v>613</v>
      </c>
      <c r="V3672" s="46">
        <v>1</v>
      </c>
      <c r="W3672" s="26">
        <f t="shared" si="2669"/>
        <v>1</v>
      </c>
      <c r="Y3672" s="21">
        <v>12</v>
      </c>
      <c r="Z3672" s="22">
        <f t="shared" si="2662"/>
        <v>888</v>
      </c>
      <c r="AA3672" s="20" t="s">
        <v>2218</v>
      </c>
      <c r="AB3672" s="22"/>
      <c r="AC3672" s="22">
        <v>1</v>
      </c>
      <c r="AD3672" s="22"/>
      <c r="AE3672" s="22">
        <f t="shared" ref="AE3672:AE3674" si="2690">N3672</f>
        <v>888</v>
      </c>
      <c r="AF3672" s="22">
        <f t="shared" si="2671"/>
        <v>888</v>
      </c>
      <c r="AG3672" s="20"/>
      <c r="AH3672" s="22"/>
      <c r="AI3672" s="22"/>
      <c r="AJ3672" s="22">
        <f t="shared" si="2688"/>
        <v>888</v>
      </c>
      <c r="AK3672" s="22">
        <f>IF(O3672="(传统)XDSL",VLOOKUP(S3672,[2]直销续费率明细!C:I,7,FALSE)*1,IF(O3672="GPON+XDSL",VLOOKUP(S3672,[2]直销续费率明细!C:I,7,FALSE)*1,VLOOKUP(S3672,[2]直销续费率明细!C:I,5,FALSE)*1))</f>
        <v>-40</v>
      </c>
      <c r="AL3672" s="22" t="s">
        <v>1309</v>
      </c>
      <c r="AM3672" s="22"/>
      <c r="AN3672" s="22"/>
      <c r="AO3672" s="22" t="s">
        <v>4605</v>
      </c>
      <c r="AP3672" s="22" t="s">
        <v>1301</v>
      </c>
      <c r="AS3672" s="20">
        <f>IF(Y3672&gt;=10,VLOOKUP(U3672,[2]提成计算!B:T,19,FALSE),VLOOKUP(U3672,[2]提成计算!B:T,18,FALSE))</f>
        <v>0.09</v>
      </c>
      <c r="AT3672" s="20">
        <f t="shared" si="2667"/>
        <v>79.92</v>
      </c>
      <c r="AU3672" s="20">
        <f t="shared" si="2689"/>
        <v>-40</v>
      </c>
    </row>
    <row r="3673" spans="1:47" x14ac:dyDescent="0.15">
      <c r="A3673" s="21" t="s">
        <v>1273</v>
      </c>
      <c r="B3673" s="20" t="s">
        <v>918</v>
      </c>
      <c r="C3673" s="20" t="s">
        <v>1099</v>
      </c>
      <c r="D3673" s="20" t="s">
        <v>1100</v>
      </c>
      <c r="E3673" s="20" t="s">
        <v>1101</v>
      </c>
      <c r="F3673" s="20" t="s">
        <v>1250</v>
      </c>
      <c r="G3673" s="20" t="s">
        <v>4882</v>
      </c>
      <c r="H3673" s="20"/>
      <c r="I3673" s="20">
        <v>18820737240</v>
      </c>
      <c r="J3673" s="20" t="s">
        <v>1268</v>
      </c>
      <c r="K3673" s="20" t="s">
        <v>4718</v>
      </c>
      <c r="L3673" s="20" t="s">
        <v>1358</v>
      </c>
      <c r="M3673" s="20">
        <v>1088</v>
      </c>
      <c r="N3673" s="20">
        <v>1088</v>
      </c>
      <c r="O3673" s="20" t="s">
        <v>927</v>
      </c>
      <c r="P3673" s="20" t="s">
        <v>50</v>
      </c>
      <c r="Q3673" s="28"/>
      <c r="R3673" s="21" t="s">
        <v>52</v>
      </c>
      <c r="S3673" s="21"/>
      <c r="T3673" s="21" t="s">
        <v>53</v>
      </c>
      <c r="U3673" s="21" t="s">
        <v>4719</v>
      </c>
      <c r="V3673" s="46">
        <v>1</v>
      </c>
      <c r="W3673" s="26">
        <f t="shared" si="2669"/>
        <v>1</v>
      </c>
      <c r="X3673" s="26">
        <f t="shared" si="2674"/>
        <v>1</v>
      </c>
      <c r="Y3673" s="21">
        <v>10</v>
      </c>
      <c r="Z3673" s="22">
        <f t="shared" si="2662"/>
        <v>1088</v>
      </c>
      <c r="AA3673" s="20" t="s">
        <v>4607</v>
      </c>
      <c r="AB3673" s="22"/>
      <c r="AC3673" s="22">
        <v>1</v>
      </c>
      <c r="AD3673" s="22"/>
      <c r="AE3673" s="22">
        <f t="shared" si="2690"/>
        <v>1088</v>
      </c>
      <c r="AF3673" s="22">
        <f t="shared" si="2671"/>
        <v>1088</v>
      </c>
      <c r="AG3673" s="20">
        <f t="shared" ref="AG3673:AG3674" si="2691">N3673</f>
        <v>1088</v>
      </c>
      <c r="AH3673" s="20" t="str">
        <f>VLOOKUP(U3673,[1]提成计算!B:I,8,FALSE)</f>
        <v xml:space="preserve"> </v>
      </c>
      <c r="AI3673" s="20"/>
      <c r="AJ3673" s="22"/>
      <c r="AK3673" s="22"/>
      <c r="AM3673" s="22"/>
      <c r="AN3673" s="22"/>
      <c r="AO3673" s="22" t="s">
        <v>4605</v>
      </c>
      <c r="AP3673" s="22" t="s">
        <v>1301</v>
      </c>
      <c r="AS3673" s="20"/>
      <c r="AT3673" s="20"/>
      <c r="AU3673" s="20"/>
    </row>
    <row r="3674" spans="1:47" x14ac:dyDescent="0.15">
      <c r="A3674" s="21" t="s">
        <v>1273</v>
      </c>
      <c r="B3674" s="20" t="s">
        <v>918</v>
      </c>
      <c r="C3674" s="20" t="s">
        <v>1099</v>
      </c>
      <c r="D3674" s="20" t="s">
        <v>1100</v>
      </c>
      <c r="E3674" s="20" t="s">
        <v>1110</v>
      </c>
      <c r="F3674" s="20" t="s">
        <v>1250</v>
      </c>
      <c r="G3674" s="20" t="s">
        <v>4883</v>
      </c>
      <c r="H3674" s="20"/>
      <c r="I3674" s="20">
        <v>13450636034</v>
      </c>
      <c r="J3674" s="20" t="s">
        <v>1268</v>
      </c>
      <c r="K3674" s="20" t="s">
        <v>4766</v>
      </c>
      <c r="L3674" s="20" t="s">
        <v>1358</v>
      </c>
      <c r="M3674" s="20">
        <v>1088</v>
      </c>
      <c r="N3674" s="20">
        <v>1088</v>
      </c>
      <c r="O3674" s="20" t="s">
        <v>927</v>
      </c>
      <c r="P3674" s="20" t="s">
        <v>50</v>
      </c>
      <c r="Q3674" s="28"/>
      <c r="R3674" s="21" t="s">
        <v>52</v>
      </c>
      <c r="S3674" s="21"/>
      <c r="T3674" s="21" t="s">
        <v>53</v>
      </c>
      <c r="U3674" s="21" t="s">
        <v>263</v>
      </c>
      <c r="V3674" s="46">
        <v>1</v>
      </c>
      <c r="W3674" s="26">
        <f t="shared" si="2669"/>
        <v>1</v>
      </c>
      <c r="X3674" s="26">
        <f t="shared" si="2674"/>
        <v>1</v>
      </c>
      <c r="Y3674" s="21">
        <v>10</v>
      </c>
      <c r="Z3674" s="22">
        <f t="shared" si="2662"/>
        <v>1088</v>
      </c>
      <c r="AA3674" s="20" t="s">
        <v>4607</v>
      </c>
      <c r="AB3674" s="22"/>
      <c r="AC3674" s="22">
        <v>1</v>
      </c>
      <c r="AD3674" s="22"/>
      <c r="AE3674" s="22">
        <f t="shared" si="2690"/>
        <v>1088</v>
      </c>
      <c r="AF3674" s="22">
        <f t="shared" si="2671"/>
        <v>1088</v>
      </c>
      <c r="AG3674" s="20">
        <f t="shared" si="2691"/>
        <v>1088</v>
      </c>
      <c r="AH3674" s="20" t="str">
        <f>VLOOKUP(U3674,[1]提成计算!B:I,8,FALSE)</f>
        <v xml:space="preserve"> </v>
      </c>
      <c r="AI3674" s="20"/>
      <c r="AJ3674" s="22"/>
      <c r="AK3674" s="22"/>
      <c r="AM3674" s="22"/>
      <c r="AN3674" s="22"/>
      <c r="AO3674" s="22" t="s">
        <v>4605</v>
      </c>
      <c r="AP3674" s="22" t="s">
        <v>1301</v>
      </c>
      <c r="AS3674" s="20"/>
      <c r="AT3674" s="20"/>
      <c r="AU3674" s="20"/>
    </row>
    <row r="3675" spans="1:47" x14ac:dyDescent="0.15">
      <c r="A3675" s="21" t="s">
        <v>1273</v>
      </c>
      <c r="B3675" s="20" t="s">
        <v>918</v>
      </c>
      <c r="C3675" s="20" t="s">
        <v>1099</v>
      </c>
      <c r="D3675" s="20" t="s">
        <v>1100</v>
      </c>
      <c r="E3675" s="20" t="s">
        <v>1115</v>
      </c>
      <c r="F3675" s="20" t="s">
        <v>1250</v>
      </c>
      <c r="G3675" s="20" t="s">
        <v>4884</v>
      </c>
      <c r="H3675" s="20"/>
      <c r="I3675" s="20">
        <v>13414307500</v>
      </c>
      <c r="J3675" s="20" t="s">
        <v>924</v>
      </c>
      <c r="K3675" s="20" t="s">
        <v>4827</v>
      </c>
      <c r="L3675" s="20" t="s">
        <v>1918</v>
      </c>
      <c r="M3675" s="20">
        <v>680</v>
      </c>
      <c r="N3675" s="20">
        <v>680</v>
      </c>
      <c r="O3675" s="20" t="s">
        <v>927</v>
      </c>
      <c r="P3675" s="20" t="s">
        <v>50</v>
      </c>
      <c r="Q3675" s="28"/>
      <c r="R3675" s="21" t="s">
        <v>52</v>
      </c>
      <c r="S3675" s="25" t="s">
        <v>1170</v>
      </c>
      <c r="T3675" s="21" t="s">
        <v>53</v>
      </c>
      <c r="U3675" s="21" t="s">
        <v>4828</v>
      </c>
      <c r="V3675" s="46">
        <v>1</v>
      </c>
      <c r="W3675" s="26">
        <f t="shared" si="2669"/>
        <v>1</v>
      </c>
      <c r="Y3675" s="21">
        <v>4</v>
      </c>
      <c r="Z3675" s="22">
        <f t="shared" si="2662"/>
        <v>680</v>
      </c>
      <c r="AA3675" s="20" t="s">
        <v>4607</v>
      </c>
      <c r="AB3675" s="22">
        <v>1</v>
      </c>
      <c r="AC3675" s="22"/>
      <c r="AD3675" s="22">
        <f>N3675</f>
        <v>680</v>
      </c>
      <c r="AE3675" s="22"/>
      <c r="AF3675" s="22">
        <f t="shared" si="2671"/>
        <v>680</v>
      </c>
      <c r="AG3675" s="20"/>
      <c r="AH3675" s="22"/>
      <c r="AI3675" s="22"/>
      <c r="AJ3675" s="22">
        <f t="shared" ref="AJ3675:AJ3677" si="2692">N3675</f>
        <v>680</v>
      </c>
      <c r="AK3675" s="22">
        <f>IF(O3675="(传统)XDSL",VLOOKUP(S3675,[2]直销续费率明细!C:I,7,FALSE)*1,IF(O3675="GPON+XDSL",VLOOKUP(S3675,[2]直销续费率明细!C:I,7,FALSE)*1,VLOOKUP(S3675,[2]直销续费率明细!C:I,5,FALSE)*1))</f>
        <v>-40</v>
      </c>
      <c r="AL3675" s="22" t="s">
        <v>1309</v>
      </c>
      <c r="AM3675" s="22"/>
      <c r="AN3675" s="22"/>
      <c r="AO3675" s="22" t="s">
        <v>4605</v>
      </c>
      <c r="AP3675" s="22" t="s">
        <v>4629</v>
      </c>
      <c r="AS3675" s="20">
        <f>IF(Y3675&gt;=10,VLOOKUP(U3675,[2]提成计算!B:T,19,FALSE),VLOOKUP(U3675,[2]提成计算!B:T,18,FALSE))</f>
        <v>0.06</v>
      </c>
      <c r="AT3675" s="20">
        <f t="shared" ref="AT3675:AT3677" si="2693">IF(AD3675*AS3675&gt;0,AD3675*AS3675,AE3675*AS3675)</f>
        <v>40.799999999999997</v>
      </c>
      <c r="AU3675" s="20">
        <f t="shared" ref="AU3675:AU3677" si="2694">IF(AND(AK3675&lt;0,AK3675+AT3675&lt;0),-AT3675,AK3675)</f>
        <v>-40</v>
      </c>
    </row>
    <row r="3676" spans="1:47" x14ac:dyDescent="0.15">
      <c r="A3676" s="21" t="s">
        <v>1273</v>
      </c>
      <c r="B3676" s="20" t="s">
        <v>918</v>
      </c>
      <c r="C3676" s="20" t="s">
        <v>1099</v>
      </c>
      <c r="D3676" s="20" t="s">
        <v>1100</v>
      </c>
      <c r="E3676" s="20" t="s">
        <v>1132</v>
      </c>
      <c r="F3676" s="20" t="s">
        <v>1250</v>
      </c>
      <c r="G3676" s="20" t="s">
        <v>4885</v>
      </c>
      <c r="H3676" s="20"/>
      <c r="I3676" s="20">
        <v>15019085688</v>
      </c>
      <c r="J3676" s="20" t="s">
        <v>924</v>
      </c>
      <c r="K3676" s="20" t="s">
        <v>4787</v>
      </c>
      <c r="L3676" s="20" t="s">
        <v>1299</v>
      </c>
      <c r="M3676" s="20">
        <v>888</v>
      </c>
      <c r="N3676" s="20">
        <v>888</v>
      </c>
      <c r="O3676" s="20" t="s">
        <v>927</v>
      </c>
      <c r="P3676" s="20" t="s">
        <v>50</v>
      </c>
      <c r="Q3676" s="28"/>
      <c r="R3676" s="21" t="s">
        <v>52</v>
      </c>
      <c r="S3676" s="25" t="s">
        <v>1134</v>
      </c>
      <c r="T3676" s="21" t="s">
        <v>53</v>
      </c>
      <c r="U3676" s="21" t="s">
        <v>54</v>
      </c>
      <c r="V3676" s="46">
        <v>1</v>
      </c>
      <c r="W3676" s="26">
        <f t="shared" si="2669"/>
        <v>1</v>
      </c>
      <c r="Y3676" s="21">
        <v>12</v>
      </c>
      <c r="Z3676" s="22">
        <f t="shared" si="2662"/>
        <v>888</v>
      </c>
      <c r="AA3676" s="20" t="s">
        <v>4607</v>
      </c>
      <c r="AB3676" s="22"/>
      <c r="AC3676" s="22">
        <v>1</v>
      </c>
      <c r="AD3676" s="22"/>
      <c r="AE3676" s="22">
        <f>N3676</f>
        <v>888</v>
      </c>
      <c r="AF3676" s="22">
        <f t="shared" si="2671"/>
        <v>888</v>
      </c>
      <c r="AG3676" s="20"/>
      <c r="AH3676" s="22"/>
      <c r="AI3676" s="22"/>
      <c r="AJ3676" s="22">
        <f t="shared" si="2692"/>
        <v>888</v>
      </c>
      <c r="AK3676" s="22">
        <f>IF(O3676="(传统)XDSL",VLOOKUP(S3676,[2]直销续费率明细!C:I,7,FALSE)*1,IF(O3676="GPON+XDSL",VLOOKUP(S3676,[2]直销续费率明细!C:I,7,FALSE)*1,VLOOKUP(S3676,[2]直销续费率明细!C:I,5,FALSE)*1))</f>
        <v>-40</v>
      </c>
      <c r="AL3676" s="22" t="s">
        <v>1309</v>
      </c>
      <c r="AM3676" s="22"/>
      <c r="AN3676" s="22"/>
      <c r="AO3676" s="22" t="s">
        <v>2216</v>
      </c>
      <c r="AP3676" s="22" t="s">
        <v>1301</v>
      </c>
      <c r="AS3676" s="20">
        <f>IF(Y3676&gt;=10,VLOOKUP(U3676,[2]提成计算!B:T,19,FALSE),VLOOKUP(U3676,[2]提成计算!B:T,18,FALSE))</f>
        <v>0.1</v>
      </c>
      <c r="AT3676" s="20">
        <f t="shared" si="2693"/>
        <v>88.800000000000011</v>
      </c>
      <c r="AU3676" s="20">
        <f t="shared" si="2694"/>
        <v>-40</v>
      </c>
    </row>
    <row r="3677" spans="1:47" x14ac:dyDescent="0.15">
      <c r="A3677" s="21" t="s">
        <v>1273</v>
      </c>
      <c r="B3677" s="20" t="s">
        <v>918</v>
      </c>
      <c r="C3677" s="20" t="s">
        <v>1099</v>
      </c>
      <c r="D3677" s="20" t="s">
        <v>1136</v>
      </c>
      <c r="E3677" s="20" t="s">
        <v>4742</v>
      </c>
      <c r="F3677" s="20" t="s">
        <v>1250</v>
      </c>
      <c r="G3677" s="20" t="s">
        <v>4886</v>
      </c>
      <c r="H3677" s="20"/>
      <c r="I3677" s="20">
        <v>13600150528</v>
      </c>
      <c r="J3677" s="20" t="s">
        <v>924</v>
      </c>
      <c r="K3677" s="20" t="s">
        <v>1146</v>
      </c>
      <c r="L3677" s="20" t="s">
        <v>1918</v>
      </c>
      <c r="M3677" s="20">
        <v>680</v>
      </c>
      <c r="N3677" s="20">
        <v>680</v>
      </c>
      <c r="O3677" s="20" t="s">
        <v>927</v>
      </c>
      <c r="P3677" s="20" t="s">
        <v>50</v>
      </c>
      <c r="Q3677" s="28"/>
      <c r="R3677" s="21" t="s">
        <v>109</v>
      </c>
      <c r="S3677" s="25" t="s">
        <v>1150</v>
      </c>
      <c r="T3677" s="21" t="s">
        <v>53</v>
      </c>
      <c r="U3677" s="21" t="s">
        <v>613</v>
      </c>
      <c r="V3677" s="46">
        <v>1</v>
      </c>
      <c r="W3677" s="26">
        <f t="shared" si="2669"/>
        <v>1</v>
      </c>
      <c r="Y3677" s="21">
        <v>4</v>
      </c>
      <c r="Z3677" s="22">
        <f t="shared" si="2662"/>
        <v>680</v>
      </c>
      <c r="AA3677" s="20" t="s">
        <v>2218</v>
      </c>
      <c r="AB3677" s="22">
        <v>1</v>
      </c>
      <c r="AC3677" s="22"/>
      <c r="AD3677" s="22">
        <f t="shared" ref="AD3677:AD3678" si="2695">N3677</f>
        <v>680</v>
      </c>
      <c r="AE3677" s="22"/>
      <c r="AF3677" s="22">
        <f t="shared" si="2671"/>
        <v>680</v>
      </c>
      <c r="AG3677" s="20"/>
      <c r="AH3677" s="22"/>
      <c r="AI3677" s="22"/>
      <c r="AJ3677" s="22">
        <f t="shared" si="2692"/>
        <v>680</v>
      </c>
      <c r="AK3677" s="22">
        <f>IF(O3677="(传统)XDSL",VLOOKUP(S3677,[2]直销续费率明细!C:I,7,FALSE)*1,IF(O3677="GPON+XDSL",VLOOKUP(S3677,[2]直销续费率明细!C:I,7,FALSE)*1,VLOOKUP(S3677,[2]直销续费率明细!C:I,5,FALSE)*1))</f>
        <v>-40</v>
      </c>
      <c r="AL3677" s="22" t="s">
        <v>1309</v>
      </c>
      <c r="AM3677" s="22"/>
      <c r="AN3677" s="22"/>
      <c r="AO3677" s="22" t="s">
        <v>4605</v>
      </c>
      <c r="AP3677" s="22" t="s">
        <v>4629</v>
      </c>
      <c r="AS3677" s="20">
        <f>IF(Y3677&gt;=10,VLOOKUP(U3677,[2]提成计算!B:T,19,FALSE),VLOOKUP(U3677,[2]提成计算!B:T,18,FALSE))</f>
        <v>0.06</v>
      </c>
      <c r="AT3677" s="20">
        <f t="shared" si="2693"/>
        <v>40.799999999999997</v>
      </c>
      <c r="AU3677" s="20">
        <f t="shared" si="2694"/>
        <v>-40</v>
      </c>
    </row>
    <row r="3678" spans="1:47" x14ac:dyDescent="0.15">
      <c r="A3678" s="21" t="s">
        <v>1273</v>
      </c>
      <c r="B3678" s="20" t="s">
        <v>918</v>
      </c>
      <c r="C3678" s="20" t="s">
        <v>1099</v>
      </c>
      <c r="D3678" s="20" t="s">
        <v>1121</v>
      </c>
      <c r="E3678" s="20" t="s">
        <v>1284</v>
      </c>
      <c r="F3678" s="20" t="s">
        <v>1250</v>
      </c>
      <c r="G3678" s="20" t="s">
        <v>4887</v>
      </c>
      <c r="H3678" s="20"/>
      <c r="I3678" s="20">
        <v>15899692419</v>
      </c>
      <c r="J3678" s="20" t="s">
        <v>1268</v>
      </c>
      <c r="K3678" s="20" t="s">
        <v>1286</v>
      </c>
      <c r="L3678" s="20" t="s">
        <v>2131</v>
      </c>
      <c r="M3678" s="20">
        <v>800</v>
      </c>
      <c r="N3678" s="20">
        <v>800</v>
      </c>
      <c r="O3678" s="20" t="s">
        <v>927</v>
      </c>
      <c r="P3678" s="20" t="s">
        <v>50</v>
      </c>
      <c r="Q3678" s="28"/>
      <c r="R3678" s="21" t="s">
        <v>91</v>
      </c>
      <c r="S3678" s="21"/>
      <c r="T3678" s="21" t="s">
        <v>53</v>
      </c>
      <c r="U3678" s="21" t="s">
        <v>1287</v>
      </c>
      <c r="V3678" s="46">
        <v>1</v>
      </c>
      <c r="W3678" s="26">
        <f t="shared" si="2669"/>
        <v>1</v>
      </c>
      <c r="X3678" s="26">
        <f t="shared" si="2674"/>
        <v>1</v>
      </c>
      <c r="Y3678" s="21">
        <v>6</v>
      </c>
      <c r="Z3678" s="22">
        <f t="shared" si="2662"/>
        <v>800</v>
      </c>
      <c r="AA3678" s="20" t="s">
        <v>4607</v>
      </c>
      <c r="AB3678" s="22">
        <v>1</v>
      </c>
      <c r="AC3678" s="22"/>
      <c r="AD3678" s="22">
        <f t="shared" si="2695"/>
        <v>800</v>
      </c>
      <c r="AE3678" s="22"/>
      <c r="AF3678" s="22">
        <f t="shared" si="2671"/>
        <v>800</v>
      </c>
      <c r="AG3678" s="20">
        <f>N3678</f>
        <v>800</v>
      </c>
      <c r="AH3678" s="20" t="str">
        <f>VLOOKUP(U3678,[1]提成计算!B:I,8,FALSE)</f>
        <v xml:space="preserve"> </v>
      </c>
      <c r="AI3678" s="20"/>
      <c r="AJ3678" s="22"/>
      <c r="AK3678" s="22"/>
      <c r="AM3678" s="22"/>
      <c r="AN3678" s="22"/>
      <c r="AO3678" s="22" t="s">
        <v>4605</v>
      </c>
      <c r="AP3678" s="22" t="s">
        <v>1301</v>
      </c>
      <c r="AS3678" s="20"/>
      <c r="AT3678" s="20"/>
      <c r="AU3678" s="20"/>
    </row>
    <row r="3679" spans="1:47" x14ac:dyDescent="0.15">
      <c r="A3679" s="21" t="s">
        <v>1273</v>
      </c>
      <c r="B3679" s="20" t="s">
        <v>918</v>
      </c>
      <c r="C3679" s="20" t="s">
        <v>1099</v>
      </c>
      <c r="D3679" s="20" t="s">
        <v>1121</v>
      </c>
      <c r="E3679" s="20" t="s">
        <v>1280</v>
      </c>
      <c r="F3679" s="20" t="s">
        <v>1250</v>
      </c>
      <c r="G3679" s="20" t="s">
        <v>4888</v>
      </c>
      <c r="H3679" s="20"/>
      <c r="I3679" s="20">
        <v>13728342582</v>
      </c>
      <c r="J3679" s="20" t="s">
        <v>924</v>
      </c>
      <c r="K3679" s="20" t="s">
        <v>1286</v>
      </c>
      <c r="L3679" s="20" t="s">
        <v>2268</v>
      </c>
      <c r="M3679" s="20">
        <v>1398</v>
      </c>
      <c r="N3679" s="20">
        <v>1398</v>
      </c>
      <c r="O3679" s="20" t="s">
        <v>927</v>
      </c>
      <c r="P3679" s="20" t="s">
        <v>50</v>
      </c>
      <c r="Q3679" s="28"/>
      <c r="R3679" s="21" t="s">
        <v>91</v>
      </c>
      <c r="S3679" s="25" t="s">
        <v>1405</v>
      </c>
      <c r="T3679" s="21" t="s">
        <v>53</v>
      </c>
      <c r="U3679" s="21" t="s">
        <v>1287</v>
      </c>
      <c r="V3679" s="46">
        <v>1</v>
      </c>
      <c r="W3679" s="26">
        <f t="shared" si="2669"/>
        <v>1</v>
      </c>
      <c r="Y3679" s="21">
        <v>20</v>
      </c>
      <c r="Z3679" s="22">
        <f t="shared" si="2662"/>
        <v>1398</v>
      </c>
      <c r="AA3679" s="20" t="s">
        <v>4607</v>
      </c>
      <c r="AB3679" s="22"/>
      <c r="AC3679" s="22">
        <v>1</v>
      </c>
      <c r="AD3679" s="22"/>
      <c r="AE3679" s="22">
        <f t="shared" ref="AE3679:AE3681" si="2696">N3679</f>
        <v>1398</v>
      </c>
      <c r="AF3679" s="22">
        <f t="shared" si="2671"/>
        <v>1398</v>
      </c>
      <c r="AG3679" s="20"/>
      <c r="AH3679" s="22"/>
      <c r="AI3679" s="22"/>
      <c r="AJ3679" s="22">
        <f t="shared" ref="AJ3679:AJ3681" si="2697">N3679</f>
        <v>1398</v>
      </c>
      <c r="AK3679" s="22">
        <f>IF(O3679="(传统)XDSL",VLOOKUP(S3679,[2]直销续费率明细!C:I,7,FALSE)*1,IF(O3679="GPON+XDSL",VLOOKUP(S3679,[2]直销续费率明细!C:I,7,FALSE)*1,VLOOKUP(S3679,[2]直销续费率明细!C:I,5,FALSE)*1))</f>
        <v>-40</v>
      </c>
      <c r="AL3679" s="22" t="s">
        <v>1309</v>
      </c>
      <c r="AM3679" s="22"/>
      <c r="AN3679" s="22"/>
      <c r="AO3679" s="22" t="s">
        <v>4605</v>
      </c>
      <c r="AP3679" s="22" t="s">
        <v>1301</v>
      </c>
      <c r="AS3679" s="20">
        <f>IF(Y3679&gt;=10,VLOOKUP(U3679,[2]提成计算!B:T,19,FALSE),VLOOKUP(U3679,[2]提成计算!B:T,18,FALSE))</f>
        <v>0.09</v>
      </c>
      <c r="AT3679" s="20">
        <f t="shared" ref="AT3679:AT3681" si="2698">IF(AD3679*AS3679&gt;0,AD3679*AS3679,AE3679*AS3679)</f>
        <v>125.82</v>
      </c>
      <c r="AU3679" s="20">
        <f t="shared" ref="AU3679:AU3681" si="2699">IF(AND(AK3679&lt;0,AK3679+AT3679&lt;0),-AT3679,AK3679)</f>
        <v>-40</v>
      </c>
    </row>
    <row r="3680" spans="1:47" x14ac:dyDescent="0.15">
      <c r="A3680" s="21" t="s">
        <v>1273</v>
      </c>
      <c r="B3680" s="20" t="s">
        <v>918</v>
      </c>
      <c r="C3680" s="20" t="s">
        <v>1099</v>
      </c>
      <c r="D3680" s="20" t="s">
        <v>1121</v>
      </c>
      <c r="E3680" s="20" t="s">
        <v>1280</v>
      </c>
      <c r="F3680" s="20" t="s">
        <v>1250</v>
      </c>
      <c r="G3680" s="20" t="s">
        <v>4889</v>
      </c>
      <c r="H3680" s="20"/>
      <c r="I3680" s="20">
        <v>13712161869</v>
      </c>
      <c r="J3680" s="20" t="s">
        <v>924</v>
      </c>
      <c r="K3680" s="20" t="s">
        <v>4707</v>
      </c>
      <c r="L3680" s="20" t="s">
        <v>2137</v>
      </c>
      <c r="M3680" s="20">
        <v>1408</v>
      </c>
      <c r="N3680" s="20">
        <v>1408</v>
      </c>
      <c r="O3680" s="20" t="s">
        <v>927</v>
      </c>
      <c r="P3680" s="20" t="s">
        <v>50</v>
      </c>
      <c r="Q3680" s="28"/>
      <c r="R3680" s="21" t="s">
        <v>91</v>
      </c>
      <c r="S3680" s="25" t="s">
        <v>1405</v>
      </c>
      <c r="T3680" s="21" t="s">
        <v>53</v>
      </c>
      <c r="U3680" s="21" t="s">
        <v>4708</v>
      </c>
      <c r="V3680" s="46">
        <v>1</v>
      </c>
      <c r="W3680" s="26">
        <f t="shared" si="2669"/>
        <v>1</v>
      </c>
      <c r="Y3680" s="21">
        <v>12</v>
      </c>
      <c r="Z3680" s="22">
        <f t="shared" si="2662"/>
        <v>1408</v>
      </c>
      <c r="AA3680" s="20" t="s">
        <v>4607</v>
      </c>
      <c r="AB3680" s="22"/>
      <c r="AC3680" s="22">
        <v>1</v>
      </c>
      <c r="AD3680" s="22"/>
      <c r="AE3680" s="22">
        <f t="shared" si="2696"/>
        <v>1408</v>
      </c>
      <c r="AF3680" s="22">
        <f t="shared" si="2671"/>
        <v>1408</v>
      </c>
      <c r="AG3680" s="20"/>
      <c r="AH3680" s="22"/>
      <c r="AI3680" s="22"/>
      <c r="AJ3680" s="22">
        <f t="shared" si="2697"/>
        <v>1408</v>
      </c>
      <c r="AK3680" s="22">
        <f>IF(O3680="(传统)XDSL",VLOOKUP(S3680,[2]直销续费率明细!C:I,7,FALSE)*1,IF(O3680="GPON+XDSL",VLOOKUP(S3680,[2]直销续费率明细!C:I,7,FALSE)*1,VLOOKUP(S3680,[2]直销续费率明细!C:I,5,FALSE)*1))</f>
        <v>-40</v>
      </c>
      <c r="AL3680" s="22" t="s">
        <v>1300</v>
      </c>
      <c r="AM3680" s="22"/>
      <c r="AN3680" s="22"/>
      <c r="AO3680" s="22" t="s">
        <v>4605</v>
      </c>
      <c r="AP3680" s="22" t="s">
        <v>1301</v>
      </c>
      <c r="AS3680" s="20">
        <f>IF(Y3680&gt;=10,VLOOKUP(U3680,[2]提成计算!B:T,19,FALSE),VLOOKUP(U3680,[2]提成计算!B:T,18,FALSE))</f>
        <v>0.09</v>
      </c>
      <c r="AT3680" s="20">
        <f t="shared" si="2698"/>
        <v>126.72</v>
      </c>
      <c r="AU3680" s="20">
        <f t="shared" si="2699"/>
        <v>-40</v>
      </c>
    </row>
    <row r="3681" spans="1:47" x14ac:dyDescent="0.15">
      <c r="A3681" s="21" t="s">
        <v>1273</v>
      </c>
      <c r="B3681" s="20" t="s">
        <v>918</v>
      </c>
      <c r="C3681" s="20" t="s">
        <v>1099</v>
      </c>
      <c r="D3681" s="20" t="s">
        <v>1100</v>
      </c>
      <c r="E3681" s="20" t="s">
        <v>1105</v>
      </c>
      <c r="F3681" s="20" t="s">
        <v>1250</v>
      </c>
      <c r="G3681" s="20" t="s">
        <v>4890</v>
      </c>
      <c r="H3681" s="20"/>
      <c r="I3681" s="20">
        <v>15817796169</v>
      </c>
      <c r="J3681" s="20" t="s">
        <v>924</v>
      </c>
      <c r="K3681" s="20" t="s">
        <v>80</v>
      </c>
      <c r="L3681" s="20" t="s">
        <v>1299</v>
      </c>
      <c r="M3681" s="20">
        <v>888</v>
      </c>
      <c r="N3681" s="20">
        <v>888</v>
      </c>
      <c r="O3681" s="20" t="s">
        <v>927</v>
      </c>
      <c r="P3681" s="20" t="s">
        <v>50</v>
      </c>
      <c r="Q3681" s="28"/>
      <c r="R3681" s="21" t="s">
        <v>52</v>
      </c>
      <c r="S3681" s="25" t="s">
        <v>1163</v>
      </c>
      <c r="T3681" s="21" t="s">
        <v>53</v>
      </c>
      <c r="U3681" s="21" t="s">
        <v>81</v>
      </c>
      <c r="V3681" s="46">
        <v>1</v>
      </c>
      <c r="W3681" s="26">
        <f t="shared" si="2669"/>
        <v>1</v>
      </c>
      <c r="Y3681" s="21">
        <v>12</v>
      </c>
      <c r="Z3681" s="22">
        <f t="shared" si="2662"/>
        <v>888</v>
      </c>
      <c r="AA3681" s="20" t="s">
        <v>4607</v>
      </c>
      <c r="AB3681" s="22"/>
      <c r="AC3681" s="22">
        <v>1</v>
      </c>
      <c r="AD3681" s="22"/>
      <c r="AE3681" s="22">
        <f t="shared" si="2696"/>
        <v>888</v>
      </c>
      <c r="AF3681" s="22">
        <f t="shared" si="2671"/>
        <v>888</v>
      </c>
      <c r="AG3681" s="20"/>
      <c r="AH3681" s="22"/>
      <c r="AI3681" s="22"/>
      <c r="AJ3681" s="22">
        <f t="shared" si="2697"/>
        <v>888</v>
      </c>
      <c r="AK3681" s="22">
        <f>IF(O3681="(传统)XDSL",VLOOKUP(S3681,[2]直销续费率明细!C:I,7,FALSE)*1,IF(O3681="GPON+XDSL",VLOOKUP(S3681,[2]直销续费率明细!C:I,7,FALSE)*1,VLOOKUP(S3681,[2]直销续费率明细!C:I,5,FALSE)*1))</f>
        <v>-40</v>
      </c>
      <c r="AL3681" s="22" t="s">
        <v>1300</v>
      </c>
      <c r="AM3681" s="22"/>
      <c r="AN3681" s="22"/>
      <c r="AO3681" s="22" t="s">
        <v>4605</v>
      </c>
      <c r="AP3681" s="22" t="s">
        <v>1301</v>
      </c>
      <c r="AS3681" s="20">
        <f>IF(Y3681&gt;=10,VLOOKUP(U3681,[2]提成计算!B:T,19,FALSE),VLOOKUP(U3681,[2]提成计算!B:T,18,FALSE))</f>
        <v>0.12</v>
      </c>
      <c r="AT3681" s="20">
        <f t="shared" si="2698"/>
        <v>106.56</v>
      </c>
      <c r="AU3681" s="20">
        <f t="shared" si="2699"/>
        <v>-40</v>
      </c>
    </row>
    <row r="3682" spans="1:47" x14ac:dyDescent="0.15">
      <c r="A3682" s="21" t="s">
        <v>1273</v>
      </c>
      <c r="B3682" s="20" t="s">
        <v>918</v>
      </c>
      <c r="C3682" s="20" t="s">
        <v>1099</v>
      </c>
      <c r="D3682" s="20" t="s">
        <v>1136</v>
      </c>
      <c r="E3682" s="20" t="s">
        <v>1137</v>
      </c>
      <c r="F3682" s="20" t="s">
        <v>1250</v>
      </c>
      <c r="G3682" s="20" t="s">
        <v>4891</v>
      </c>
      <c r="H3682" s="20"/>
      <c r="I3682" s="20">
        <v>13556707606</v>
      </c>
      <c r="J3682" s="20" t="s">
        <v>1268</v>
      </c>
      <c r="K3682" s="20" t="s">
        <v>4722</v>
      </c>
      <c r="L3682" s="20" t="s">
        <v>2144</v>
      </c>
      <c r="M3682" s="20">
        <v>730</v>
      </c>
      <c r="N3682" s="20">
        <v>730</v>
      </c>
      <c r="O3682" s="20" t="s">
        <v>927</v>
      </c>
      <c r="P3682" s="20" t="s">
        <v>50</v>
      </c>
      <c r="Q3682" s="28"/>
      <c r="R3682" s="21" t="s">
        <v>109</v>
      </c>
      <c r="S3682" s="21"/>
      <c r="T3682" s="21" t="s">
        <v>53</v>
      </c>
      <c r="U3682" s="21" t="s">
        <v>1801</v>
      </c>
      <c r="V3682" s="46">
        <v>1</v>
      </c>
      <c r="W3682" s="26">
        <f t="shared" si="2669"/>
        <v>1</v>
      </c>
      <c r="X3682" s="26">
        <f t="shared" si="2674"/>
        <v>1</v>
      </c>
      <c r="Y3682" s="21">
        <v>4</v>
      </c>
      <c r="Z3682" s="22">
        <f t="shared" si="2662"/>
        <v>730</v>
      </c>
      <c r="AA3682" s="20" t="s">
        <v>4607</v>
      </c>
      <c r="AB3682" s="22">
        <v>1</v>
      </c>
      <c r="AC3682" s="22"/>
      <c r="AD3682" s="22">
        <f>N3682</f>
        <v>730</v>
      </c>
      <c r="AE3682" s="22"/>
      <c r="AF3682" s="22">
        <f t="shared" si="2671"/>
        <v>730</v>
      </c>
      <c r="AG3682" s="20">
        <f t="shared" ref="AG3682:AG3683" si="2700">N3682</f>
        <v>730</v>
      </c>
      <c r="AH3682" s="20" t="str">
        <f>VLOOKUP(U3682,[1]提成计算!B:I,8,FALSE)</f>
        <v xml:space="preserve"> </v>
      </c>
      <c r="AI3682" s="20"/>
      <c r="AJ3682" s="22"/>
      <c r="AK3682" s="22"/>
      <c r="AM3682" s="22"/>
      <c r="AN3682" s="22"/>
      <c r="AO3682" s="22" t="s">
        <v>4605</v>
      </c>
      <c r="AP3682" s="22" t="s">
        <v>1301</v>
      </c>
      <c r="AS3682" s="20"/>
      <c r="AT3682" s="20"/>
      <c r="AU3682" s="20"/>
    </row>
    <row r="3683" spans="1:47" x14ac:dyDescent="0.15">
      <c r="A3683" s="21" t="s">
        <v>1273</v>
      </c>
      <c r="B3683" s="20" t="s">
        <v>918</v>
      </c>
      <c r="C3683" s="20" t="s">
        <v>1099</v>
      </c>
      <c r="D3683" s="20" t="s">
        <v>1136</v>
      </c>
      <c r="E3683" s="20" t="s">
        <v>1137</v>
      </c>
      <c r="F3683" s="20" t="s">
        <v>1250</v>
      </c>
      <c r="G3683" s="20" t="s">
        <v>4892</v>
      </c>
      <c r="H3683" s="20"/>
      <c r="I3683" s="20">
        <v>13268552607</v>
      </c>
      <c r="J3683" s="20" t="s">
        <v>1268</v>
      </c>
      <c r="K3683" s="20" t="s">
        <v>4722</v>
      </c>
      <c r="L3683" s="20" t="s">
        <v>1358</v>
      </c>
      <c r="M3683" s="20">
        <v>1088</v>
      </c>
      <c r="N3683" s="20">
        <v>1088</v>
      </c>
      <c r="O3683" s="20" t="s">
        <v>927</v>
      </c>
      <c r="P3683" s="20" t="s">
        <v>50</v>
      </c>
      <c r="Q3683" s="28"/>
      <c r="R3683" s="21" t="s">
        <v>109</v>
      </c>
      <c r="S3683" s="21"/>
      <c r="T3683" s="21" t="s">
        <v>53</v>
      </c>
      <c r="U3683" s="21" t="s">
        <v>1801</v>
      </c>
      <c r="V3683" s="46">
        <v>1</v>
      </c>
      <c r="W3683" s="26">
        <f t="shared" si="2669"/>
        <v>1</v>
      </c>
      <c r="X3683" s="26">
        <f t="shared" si="2674"/>
        <v>1</v>
      </c>
      <c r="Y3683" s="21">
        <v>10</v>
      </c>
      <c r="Z3683" s="22">
        <f t="shared" si="2662"/>
        <v>1088</v>
      </c>
      <c r="AA3683" s="20" t="s">
        <v>4607</v>
      </c>
      <c r="AB3683" s="22"/>
      <c r="AC3683" s="22">
        <v>1</v>
      </c>
      <c r="AD3683" s="22"/>
      <c r="AE3683" s="22">
        <f>N3683</f>
        <v>1088</v>
      </c>
      <c r="AF3683" s="22">
        <f t="shared" si="2671"/>
        <v>1088</v>
      </c>
      <c r="AG3683" s="20">
        <f t="shared" si="2700"/>
        <v>1088</v>
      </c>
      <c r="AH3683" s="20" t="str">
        <f>VLOOKUP(U3683,[1]提成计算!B:I,8,FALSE)</f>
        <v xml:space="preserve"> </v>
      </c>
      <c r="AI3683" s="20"/>
      <c r="AJ3683" s="22"/>
      <c r="AK3683" s="22"/>
      <c r="AM3683" s="22"/>
      <c r="AN3683" s="22"/>
      <c r="AO3683" s="22" t="s">
        <v>4605</v>
      </c>
      <c r="AP3683" s="22" t="s">
        <v>1301</v>
      </c>
      <c r="AS3683" s="20"/>
      <c r="AT3683" s="20"/>
      <c r="AU3683" s="20"/>
    </row>
    <row r="3684" spans="1:47" x14ac:dyDescent="0.15">
      <c r="A3684" s="21" t="s">
        <v>1273</v>
      </c>
      <c r="B3684" s="20" t="s">
        <v>918</v>
      </c>
      <c r="C3684" s="20" t="s">
        <v>1099</v>
      </c>
      <c r="D3684" s="20" t="s">
        <v>1121</v>
      </c>
      <c r="E3684" s="20" t="s">
        <v>1284</v>
      </c>
      <c r="F3684" s="20" t="s">
        <v>1250</v>
      </c>
      <c r="G3684" s="20" t="s">
        <v>4893</v>
      </c>
      <c r="H3684" s="20"/>
      <c r="I3684" s="20" t="s">
        <v>4894</v>
      </c>
      <c r="J3684" s="20" t="s">
        <v>924</v>
      </c>
      <c r="K3684" s="20" t="s">
        <v>90</v>
      </c>
      <c r="L3684" s="20" t="s">
        <v>1918</v>
      </c>
      <c r="M3684" s="20">
        <v>680</v>
      </c>
      <c r="N3684" s="20">
        <v>680</v>
      </c>
      <c r="O3684" s="20" t="s">
        <v>927</v>
      </c>
      <c r="P3684" s="20" t="s">
        <v>50</v>
      </c>
      <c r="Q3684" s="28"/>
      <c r="R3684" s="21" t="s">
        <v>91</v>
      </c>
      <c r="S3684" s="25" t="s">
        <v>1410</v>
      </c>
      <c r="T3684" s="21" t="s">
        <v>53</v>
      </c>
      <c r="U3684" s="21" t="s">
        <v>92</v>
      </c>
      <c r="V3684" s="46">
        <v>1</v>
      </c>
      <c r="W3684" s="26">
        <f t="shared" si="2669"/>
        <v>1</v>
      </c>
      <c r="Y3684" s="21">
        <v>4</v>
      </c>
      <c r="Z3684" s="22">
        <f t="shared" si="2662"/>
        <v>680</v>
      </c>
      <c r="AA3684" s="20" t="s">
        <v>4607</v>
      </c>
      <c r="AB3684" s="22">
        <v>1</v>
      </c>
      <c r="AC3684" s="22"/>
      <c r="AD3684" s="22">
        <f>N3684</f>
        <v>680</v>
      </c>
      <c r="AE3684" s="22"/>
      <c r="AF3684" s="22">
        <f t="shared" si="2671"/>
        <v>680</v>
      </c>
      <c r="AG3684" s="20"/>
      <c r="AH3684" s="22"/>
      <c r="AI3684" s="22"/>
      <c r="AJ3684" s="22">
        <f>N3684</f>
        <v>680</v>
      </c>
      <c r="AK3684" s="22">
        <f>IF(O3684="(传统)XDSL",VLOOKUP(S3684,[2]直销续费率明细!C:I,7,FALSE)*1,IF(O3684="GPON+XDSL",VLOOKUP(S3684,[2]直销续费率明细!C:I,7,FALSE)*1,VLOOKUP(S3684,[2]直销续费率明细!C:I,5,FALSE)*1))</f>
        <v>-40</v>
      </c>
      <c r="AL3684" s="22" t="s">
        <v>1309</v>
      </c>
      <c r="AM3684" s="22"/>
      <c r="AN3684" s="22"/>
      <c r="AO3684" s="22" t="s">
        <v>4605</v>
      </c>
      <c r="AP3684" s="22" t="s">
        <v>4629</v>
      </c>
      <c r="AS3684" s="20">
        <f>IF(Y3684&gt;=10,VLOOKUP(U3684,[2]提成计算!B:T,19,FALSE),VLOOKUP(U3684,[2]提成计算!B:T,18,FALSE))</f>
        <v>7.0000000000000007E-2</v>
      </c>
      <c r="AT3684" s="20">
        <f t="shared" ref="AT3684" si="2701">IF(AD3684*AS3684&gt;0,AD3684*AS3684,AE3684*AS3684)</f>
        <v>47.6</v>
      </c>
      <c r="AU3684" s="20">
        <f t="shared" ref="AU3684" si="2702">IF(AND(AK3684&lt;0,AK3684+AT3684&lt;0),-AT3684,AK3684)</f>
        <v>-40</v>
      </c>
    </row>
    <row r="3685" spans="1:47" x14ac:dyDescent="0.15">
      <c r="A3685" s="21" t="s">
        <v>1273</v>
      </c>
      <c r="B3685" s="20" t="s">
        <v>918</v>
      </c>
      <c r="C3685" s="20" t="s">
        <v>1099</v>
      </c>
      <c r="D3685" s="20" t="s">
        <v>1100</v>
      </c>
      <c r="E3685" s="20" t="s">
        <v>1115</v>
      </c>
      <c r="F3685" s="20" t="s">
        <v>1250</v>
      </c>
      <c r="G3685" s="20" t="s">
        <v>4895</v>
      </c>
      <c r="H3685" s="20"/>
      <c r="I3685" s="20">
        <v>13450672518</v>
      </c>
      <c r="J3685" s="20" t="s">
        <v>1268</v>
      </c>
      <c r="K3685" s="20" t="s">
        <v>4833</v>
      </c>
      <c r="L3685" s="20" t="s">
        <v>1898</v>
      </c>
      <c r="M3685" s="20">
        <v>1398</v>
      </c>
      <c r="N3685" s="20">
        <v>1398</v>
      </c>
      <c r="O3685" s="20" t="s">
        <v>927</v>
      </c>
      <c r="P3685" s="20" t="s">
        <v>50</v>
      </c>
      <c r="Q3685" s="28"/>
      <c r="R3685" s="21" t="s">
        <v>52</v>
      </c>
      <c r="S3685" s="21"/>
      <c r="T3685" s="21" t="s">
        <v>53</v>
      </c>
      <c r="U3685" s="21" t="s">
        <v>1737</v>
      </c>
      <c r="V3685" s="46">
        <v>1</v>
      </c>
      <c r="W3685" s="26">
        <f t="shared" si="2669"/>
        <v>1</v>
      </c>
      <c r="X3685" s="26">
        <f t="shared" si="2674"/>
        <v>1</v>
      </c>
      <c r="Y3685" s="21">
        <v>20</v>
      </c>
      <c r="Z3685" s="22">
        <f t="shared" si="2662"/>
        <v>1398</v>
      </c>
      <c r="AA3685" s="20" t="s">
        <v>4607</v>
      </c>
      <c r="AB3685" s="22"/>
      <c r="AC3685" s="22">
        <v>1</v>
      </c>
      <c r="AD3685" s="22"/>
      <c r="AE3685" s="22">
        <f t="shared" ref="AE3685:AE3687" si="2703">N3685</f>
        <v>1398</v>
      </c>
      <c r="AF3685" s="22">
        <f t="shared" si="2671"/>
        <v>1398</v>
      </c>
      <c r="AG3685" s="20">
        <f>N3685</f>
        <v>1398</v>
      </c>
      <c r="AH3685" s="20" t="str">
        <f>VLOOKUP(U3685,[1]提成计算!B:I,8,FALSE)</f>
        <v xml:space="preserve"> </v>
      </c>
      <c r="AI3685" s="20"/>
      <c r="AJ3685" s="22"/>
      <c r="AK3685" s="22"/>
      <c r="AM3685" s="22"/>
      <c r="AN3685" s="22"/>
      <c r="AO3685" s="22" t="s">
        <v>4605</v>
      </c>
      <c r="AP3685" s="22" t="s">
        <v>1301</v>
      </c>
      <c r="AS3685" s="20"/>
      <c r="AT3685" s="20"/>
      <c r="AU3685" s="20"/>
    </row>
    <row r="3686" spans="1:47" x14ac:dyDescent="0.15">
      <c r="A3686" s="21" t="s">
        <v>1273</v>
      </c>
      <c r="B3686" s="20" t="s">
        <v>918</v>
      </c>
      <c r="C3686" s="20" t="s">
        <v>1099</v>
      </c>
      <c r="D3686" s="20" t="s">
        <v>1100</v>
      </c>
      <c r="E3686" s="20" t="s">
        <v>1110</v>
      </c>
      <c r="F3686" s="20" t="s">
        <v>1250</v>
      </c>
      <c r="G3686" s="20" t="s">
        <v>4896</v>
      </c>
      <c r="H3686" s="20"/>
      <c r="I3686" s="20">
        <v>13724414955</v>
      </c>
      <c r="J3686" s="20" t="s">
        <v>924</v>
      </c>
      <c r="K3686" s="20" t="s">
        <v>4766</v>
      </c>
      <c r="L3686" s="20" t="s">
        <v>1376</v>
      </c>
      <c r="M3686" s="20">
        <v>1088</v>
      </c>
      <c r="N3686" s="20">
        <v>1088</v>
      </c>
      <c r="O3686" s="20" t="s">
        <v>927</v>
      </c>
      <c r="P3686" s="20" t="s">
        <v>50</v>
      </c>
      <c r="Q3686" s="28"/>
      <c r="R3686" s="21" t="s">
        <v>52</v>
      </c>
      <c r="S3686" s="25" t="s">
        <v>1148</v>
      </c>
      <c r="T3686" s="21" t="s">
        <v>53</v>
      </c>
      <c r="U3686" s="21" t="s">
        <v>263</v>
      </c>
      <c r="V3686" s="46">
        <v>1</v>
      </c>
      <c r="W3686" s="26">
        <f t="shared" si="2669"/>
        <v>1</v>
      </c>
      <c r="Y3686" s="21">
        <v>10</v>
      </c>
      <c r="Z3686" s="22">
        <f t="shared" si="2662"/>
        <v>1088</v>
      </c>
      <c r="AA3686" s="20" t="s">
        <v>4607</v>
      </c>
      <c r="AB3686" s="22"/>
      <c r="AC3686" s="22">
        <v>1</v>
      </c>
      <c r="AD3686" s="22"/>
      <c r="AE3686" s="22">
        <f t="shared" si="2703"/>
        <v>1088</v>
      </c>
      <c r="AF3686" s="22">
        <f t="shared" si="2671"/>
        <v>1088</v>
      </c>
      <c r="AG3686" s="20"/>
      <c r="AH3686" s="22"/>
      <c r="AI3686" s="22"/>
      <c r="AJ3686" s="22">
        <f t="shared" ref="AJ3686:AJ3688" si="2704">N3686</f>
        <v>1088</v>
      </c>
      <c r="AK3686" s="22">
        <f>IF(O3686="(传统)XDSL",VLOOKUP(S3686,[2]直销续费率明细!C:I,7,FALSE)*1,IF(O3686="GPON+XDSL",VLOOKUP(S3686,[2]直销续费率明细!C:I,7,FALSE)*1,VLOOKUP(S3686,[2]直销续费率明细!C:I,5,FALSE)*1))</f>
        <v>-40</v>
      </c>
      <c r="AL3686" s="22" t="s">
        <v>1300</v>
      </c>
      <c r="AM3686" s="22"/>
      <c r="AN3686" s="22"/>
      <c r="AO3686" s="22" t="s">
        <v>4897</v>
      </c>
      <c r="AP3686" s="22" t="s">
        <v>1301</v>
      </c>
      <c r="AS3686" s="20">
        <f>IF(Y3686&gt;=10,VLOOKUP(U3686,[2]提成计算!B:T,19,FALSE),VLOOKUP(U3686,[2]提成计算!B:T,18,FALSE))</f>
        <v>0.1</v>
      </c>
      <c r="AT3686" s="20">
        <f t="shared" ref="AT3686:AT3688" si="2705">IF(AD3686*AS3686&gt;0,AD3686*AS3686,AE3686*AS3686)</f>
        <v>108.80000000000001</v>
      </c>
      <c r="AU3686" s="20">
        <f t="shared" ref="AU3686:AU3688" si="2706">IF(AND(AK3686&lt;0,AK3686+AT3686&lt;0),-AT3686,AK3686)</f>
        <v>-40</v>
      </c>
    </row>
    <row r="3687" spans="1:47" x14ac:dyDescent="0.15">
      <c r="A3687" s="21" t="s">
        <v>1273</v>
      </c>
      <c r="B3687" s="20" t="s">
        <v>918</v>
      </c>
      <c r="C3687" s="20" t="s">
        <v>1099</v>
      </c>
      <c r="D3687" s="20" t="s">
        <v>1100</v>
      </c>
      <c r="E3687" s="20" t="s">
        <v>1110</v>
      </c>
      <c r="F3687" s="20" t="s">
        <v>1250</v>
      </c>
      <c r="G3687" s="20" t="s">
        <v>4898</v>
      </c>
      <c r="H3687" s="20"/>
      <c r="I3687" s="20">
        <v>13428414337</v>
      </c>
      <c r="J3687" s="20" t="s">
        <v>924</v>
      </c>
      <c r="K3687" s="20" t="s">
        <v>4766</v>
      </c>
      <c r="L3687" s="20" t="s">
        <v>1299</v>
      </c>
      <c r="M3687" s="20">
        <v>888</v>
      </c>
      <c r="N3687" s="20">
        <v>888</v>
      </c>
      <c r="O3687" s="20" t="s">
        <v>927</v>
      </c>
      <c r="P3687" s="20" t="s">
        <v>50</v>
      </c>
      <c r="Q3687" s="28"/>
      <c r="R3687" s="21" t="s">
        <v>52</v>
      </c>
      <c r="S3687" s="25" t="s">
        <v>1148</v>
      </c>
      <c r="T3687" s="21" t="s">
        <v>53</v>
      </c>
      <c r="U3687" s="21" t="s">
        <v>263</v>
      </c>
      <c r="V3687" s="46">
        <v>1</v>
      </c>
      <c r="W3687" s="26">
        <f t="shared" si="2669"/>
        <v>1</v>
      </c>
      <c r="Y3687" s="21">
        <v>12</v>
      </c>
      <c r="Z3687" s="22">
        <f t="shared" si="2662"/>
        <v>888</v>
      </c>
      <c r="AA3687" s="20" t="s">
        <v>4899</v>
      </c>
      <c r="AB3687" s="22"/>
      <c r="AC3687" s="22">
        <v>1</v>
      </c>
      <c r="AD3687" s="22"/>
      <c r="AE3687" s="22">
        <f t="shared" si="2703"/>
        <v>888</v>
      </c>
      <c r="AF3687" s="22">
        <f t="shared" si="2671"/>
        <v>888</v>
      </c>
      <c r="AG3687" s="20"/>
      <c r="AH3687" s="22"/>
      <c r="AI3687" s="22"/>
      <c r="AJ3687" s="22">
        <f t="shared" si="2704"/>
        <v>888</v>
      </c>
      <c r="AK3687" s="22">
        <f>IF(O3687="(传统)XDSL",VLOOKUP(S3687,[2]直销续费率明细!C:I,7,FALSE)*1,IF(O3687="GPON+XDSL",VLOOKUP(S3687,[2]直销续费率明细!C:I,7,FALSE)*1,VLOOKUP(S3687,[2]直销续费率明细!C:I,5,FALSE)*1))</f>
        <v>-40</v>
      </c>
      <c r="AL3687" s="22" t="s">
        <v>1300</v>
      </c>
      <c r="AM3687" s="22"/>
      <c r="AN3687" s="22"/>
      <c r="AO3687" s="22" t="s">
        <v>4897</v>
      </c>
      <c r="AP3687" s="22" t="s">
        <v>1301</v>
      </c>
      <c r="AS3687" s="20">
        <f>IF(Y3687&gt;=10,VLOOKUP(U3687,[2]提成计算!B:T,19,FALSE),VLOOKUP(U3687,[2]提成计算!B:T,18,FALSE))</f>
        <v>0.1</v>
      </c>
      <c r="AT3687" s="20">
        <f t="shared" si="2705"/>
        <v>88.800000000000011</v>
      </c>
      <c r="AU3687" s="20">
        <f t="shared" si="2706"/>
        <v>-40</v>
      </c>
    </row>
    <row r="3688" spans="1:47" x14ac:dyDescent="0.15">
      <c r="A3688" s="21" t="s">
        <v>1273</v>
      </c>
      <c r="B3688" s="20" t="s">
        <v>918</v>
      </c>
      <c r="C3688" s="20" t="s">
        <v>1099</v>
      </c>
      <c r="D3688" s="20" t="s">
        <v>1136</v>
      </c>
      <c r="E3688" s="20" t="s">
        <v>4704</v>
      </c>
      <c r="F3688" s="20" t="s">
        <v>1250</v>
      </c>
      <c r="G3688" s="20" t="s">
        <v>4900</v>
      </c>
      <c r="H3688" s="20"/>
      <c r="I3688" s="20">
        <v>13713067530</v>
      </c>
      <c r="J3688" s="20" t="s">
        <v>924</v>
      </c>
      <c r="K3688" s="20" t="s">
        <v>1139</v>
      </c>
      <c r="L3688" s="20" t="s">
        <v>1918</v>
      </c>
      <c r="M3688" s="20">
        <v>680</v>
      </c>
      <c r="N3688" s="20">
        <v>680</v>
      </c>
      <c r="O3688" s="20" t="s">
        <v>927</v>
      </c>
      <c r="P3688" s="20" t="s">
        <v>50</v>
      </c>
      <c r="Q3688" s="28"/>
      <c r="R3688" s="21" t="s">
        <v>109</v>
      </c>
      <c r="S3688" s="25" t="s">
        <v>1159</v>
      </c>
      <c r="T3688" s="21" t="s">
        <v>53</v>
      </c>
      <c r="U3688" s="21" t="s">
        <v>1140</v>
      </c>
      <c r="V3688" s="46">
        <v>1</v>
      </c>
      <c r="W3688" s="26">
        <f t="shared" si="2669"/>
        <v>1</v>
      </c>
      <c r="Y3688" s="21">
        <v>4</v>
      </c>
      <c r="Z3688" s="22">
        <f t="shared" si="2662"/>
        <v>680</v>
      </c>
      <c r="AA3688" s="20" t="s">
        <v>4899</v>
      </c>
      <c r="AB3688" s="22">
        <v>1</v>
      </c>
      <c r="AC3688" s="22"/>
      <c r="AD3688" s="22">
        <f>N3688</f>
        <v>680</v>
      </c>
      <c r="AE3688" s="22"/>
      <c r="AF3688" s="22">
        <f t="shared" si="2671"/>
        <v>680</v>
      </c>
      <c r="AG3688" s="20"/>
      <c r="AH3688" s="22"/>
      <c r="AI3688" s="22"/>
      <c r="AJ3688" s="22">
        <f t="shared" si="2704"/>
        <v>680</v>
      </c>
      <c r="AK3688" s="22">
        <f>IF(O3688="(传统)XDSL",VLOOKUP(S3688,[2]直销续费率明细!C:I,7,FALSE)*1,IF(O3688="GPON+XDSL",VLOOKUP(S3688,[2]直销续费率明细!C:I,7,FALSE)*1,VLOOKUP(S3688,[2]直销续费率明细!C:I,5,FALSE)*1))</f>
        <v>-40</v>
      </c>
      <c r="AL3688" s="22" t="s">
        <v>1309</v>
      </c>
      <c r="AM3688" s="22"/>
      <c r="AN3688" s="22"/>
      <c r="AO3688" s="22" t="s">
        <v>4605</v>
      </c>
      <c r="AP3688" s="22" t="s">
        <v>4629</v>
      </c>
      <c r="AS3688" s="20">
        <f>IF(Y3688&gt;=10,VLOOKUP(U3688,[2]提成计算!B:T,19,FALSE),VLOOKUP(U3688,[2]提成计算!B:T,18,FALSE))</f>
        <v>0.06</v>
      </c>
      <c r="AT3688" s="20">
        <f t="shared" si="2705"/>
        <v>40.799999999999997</v>
      </c>
      <c r="AU3688" s="20">
        <f t="shared" si="2706"/>
        <v>-40</v>
      </c>
    </row>
    <row r="3689" spans="1:47" x14ac:dyDescent="0.15">
      <c r="A3689" s="21" t="s">
        <v>1273</v>
      </c>
      <c r="B3689" s="20" t="s">
        <v>918</v>
      </c>
      <c r="C3689" s="20" t="s">
        <v>1099</v>
      </c>
      <c r="D3689" s="20" t="s">
        <v>1100</v>
      </c>
      <c r="E3689" s="20" t="s">
        <v>1101</v>
      </c>
      <c r="F3689" s="20" t="s">
        <v>1250</v>
      </c>
      <c r="G3689" s="20" t="s">
        <v>4901</v>
      </c>
      <c r="H3689" s="20"/>
      <c r="I3689" s="20">
        <v>13266036918</v>
      </c>
      <c r="J3689" s="20" t="s">
        <v>1268</v>
      </c>
      <c r="K3689" s="20" t="s">
        <v>80</v>
      </c>
      <c r="L3689" s="20" t="s">
        <v>1358</v>
      </c>
      <c r="M3689" s="20">
        <v>1088</v>
      </c>
      <c r="N3689" s="20">
        <v>1088</v>
      </c>
      <c r="O3689" s="20" t="s">
        <v>927</v>
      </c>
      <c r="P3689" s="20" t="s">
        <v>50</v>
      </c>
      <c r="Q3689" s="28"/>
      <c r="R3689" s="21" t="s">
        <v>52</v>
      </c>
      <c r="S3689" s="21"/>
      <c r="T3689" s="21" t="s">
        <v>53</v>
      </c>
      <c r="U3689" s="21" t="s">
        <v>81</v>
      </c>
      <c r="V3689" s="46">
        <v>1</v>
      </c>
      <c r="W3689" s="26">
        <f t="shared" si="2669"/>
        <v>1</v>
      </c>
      <c r="X3689" s="26">
        <f t="shared" si="2674"/>
        <v>1</v>
      </c>
      <c r="Y3689" s="21">
        <v>10</v>
      </c>
      <c r="Z3689" s="22">
        <f t="shared" si="2662"/>
        <v>1088</v>
      </c>
      <c r="AA3689" s="20" t="s">
        <v>4607</v>
      </c>
      <c r="AB3689" s="22"/>
      <c r="AC3689" s="22">
        <v>1</v>
      </c>
      <c r="AD3689" s="22"/>
      <c r="AE3689" s="22">
        <f t="shared" ref="AE3689:AE3693" si="2707">N3689</f>
        <v>1088</v>
      </c>
      <c r="AF3689" s="22">
        <f t="shared" si="2671"/>
        <v>1088</v>
      </c>
      <c r="AG3689" s="20">
        <f t="shared" ref="AG3689:AG3690" si="2708">N3689</f>
        <v>1088</v>
      </c>
      <c r="AH3689" s="20" t="str">
        <f>VLOOKUP(U3689,[1]提成计算!B:I,8,FALSE)</f>
        <v xml:space="preserve"> </v>
      </c>
      <c r="AI3689" s="20"/>
      <c r="AJ3689" s="22"/>
      <c r="AK3689" s="22"/>
      <c r="AM3689" s="22"/>
      <c r="AN3689" s="22"/>
      <c r="AO3689" s="22" t="s">
        <v>2216</v>
      </c>
      <c r="AP3689" s="22" t="s">
        <v>1301</v>
      </c>
      <c r="AS3689" s="20"/>
      <c r="AT3689" s="20"/>
      <c r="AU3689" s="20"/>
    </row>
    <row r="3690" spans="1:47" x14ac:dyDescent="0.15">
      <c r="A3690" s="21" t="s">
        <v>1273</v>
      </c>
      <c r="B3690" s="20" t="s">
        <v>918</v>
      </c>
      <c r="C3690" s="20" t="s">
        <v>1099</v>
      </c>
      <c r="D3690" s="20" t="s">
        <v>1136</v>
      </c>
      <c r="E3690" s="20" t="s">
        <v>1137</v>
      </c>
      <c r="F3690" s="20" t="s">
        <v>1250</v>
      </c>
      <c r="G3690" s="20" t="s">
        <v>4902</v>
      </c>
      <c r="H3690" s="20"/>
      <c r="I3690" s="20">
        <v>15019001855</v>
      </c>
      <c r="J3690" s="20" t="s">
        <v>1268</v>
      </c>
      <c r="K3690" s="20" t="s">
        <v>1139</v>
      </c>
      <c r="L3690" s="20" t="s">
        <v>1358</v>
      </c>
      <c r="M3690" s="20">
        <v>1088</v>
      </c>
      <c r="N3690" s="20">
        <v>1088</v>
      </c>
      <c r="O3690" s="20" t="s">
        <v>927</v>
      </c>
      <c r="P3690" s="20" t="s">
        <v>50</v>
      </c>
      <c r="Q3690" s="28"/>
      <c r="R3690" s="21" t="s">
        <v>109</v>
      </c>
      <c r="S3690" s="21"/>
      <c r="T3690" s="21" t="s">
        <v>53</v>
      </c>
      <c r="U3690" s="21" t="s">
        <v>1140</v>
      </c>
      <c r="V3690" s="46">
        <v>1</v>
      </c>
      <c r="W3690" s="26">
        <f t="shared" si="2669"/>
        <v>1</v>
      </c>
      <c r="X3690" s="26">
        <f t="shared" si="2674"/>
        <v>1</v>
      </c>
      <c r="Y3690" s="21">
        <v>10</v>
      </c>
      <c r="Z3690" s="22">
        <f t="shared" si="2662"/>
        <v>1088</v>
      </c>
      <c r="AA3690" s="20" t="s">
        <v>2218</v>
      </c>
      <c r="AB3690" s="22"/>
      <c r="AC3690" s="22">
        <v>1</v>
      </c>
      <c r="AD3690" s="22"/>
      <c r="AE3690" s="22">
        <f t="shared" si="2707"/>
        <v>1088</v>
      </c>
      <c r="AF3690" s="22">
        <f t="shared" si="2671"/>
        <v>1088</v>
      </c>
      <c r="AG3690" s="20">
        <f t="shared" si="2708"/>
        <v>1088</v>
      </c>
      <c r="AH3690" s="20" t="str">
        <f>VLOOKUP(U3690,[1]提成计算!B:I,8,FALSE)</f>
        <v xml:space="preserve"> </v>
      </c>
      <c r="AI3690" s="20"/>
      <c r="AJ3690" s="22"/>
      <c r="AK3690" s="22"/>
      <c r="AM3690" s="22"/>
      <c r="AN3690" s="22"/>
      <c r="AO3690" s="22" t="s">
        <v>2216</v>
      </c>
      <c r="AP3690" s="22" t="s">
        <v>1301</v>
      </c>
      <c r="AS3690" s="20"/>
      <c r="AT3690" s="20"/>
      <c r="AU3690" s="20"/>
    </row>
    <row r="3691" spans="1:47" x14ac:dyDescent="0.15">
      <c r="A3691" s="21" t="s">
        <v>1273</v>
      </c>
      <c r="B3691" s="20" t="s">
        <v>918</v>
      </c>
      <c r="C3691" s="20" t="s">
        <v>1099</v>
      </c>
      <c r="D3691" s="20" t="s">
        <v>1121</v>
      </c>
      <c r="E3691" s="20" t="s">
        <v>1280</v>
      </c>
      <c r="F3691" s="20" t="s">
        <v>1250</v>
      </c>
      <c r="G3691" s="20" t="s">
        <v>4903</v>
      </c>
      <c r="H3691" s="20"/>
      <c r="I3691" s="20">
        <v>13712120171</v>
      </c>
      <c r="J3691" s="20" t="s">
        <v>924</v>
      </c>
      <c r="K3691" s="20" t="s">
        <v>4707</v>
      </c>
      <c r="L3691" s="20" t="s">
        <v>2268</v>
      </c>
      <c r="M3691" s="20">
        <v>1398</v>
      </c>
      <c r="N3691" s="20">
        <v>1398</v>
      </c>
      <c r="O3691" s="20" t="s">
        <v>927</v>
      </c>
      <c r="P3691" s="20" t="s">
        <v>50</v>
      </c>
      <c r="Q3691" s="28"/>
      <c r="R3691" s="21" t="s">
        <v>91</v>
      </c>
      <c r="S3691" s="25" t="s">
        <v>1405</v>
      </c>
      <c r="T3691" s="21" t="s">
        <v>53</v>
      </c>
      <c r="U3691" s="21" t="s">
        <v>4708</v>
      </c>
      <c r="V3691" s="46">
        <v>1</v>
      </c>
      <c r="W3691" s="26">
        <f t="shared" si="2669"/>
        <v>1</v>
      </c>
      <c r="Y3691" s="21">
        <v>20</v>
      </c>
      <c r="Z3691" s="22">
        <f t="shared" si="2662"/>
        <v>1398</v>
      </c>
      <c r="AA3691" s="20" t="s">
        <v>2218</v>
      </c>
      <c r="AB3691" s="22"/>
      <c r="AC3691" s="22">
        <v>1</v>
      </c>
      <c r="AD3691" s="22"/>
      <c r="AE3691" s="22">
        <f t="shared" si="2707"/>
        <v>1398</v>
      </c>
      <c r="AF3691" s="22">
        <f t="shared" si="2671"/>
        <v>1398</v>
      </c>
      <c r="AG3691" s="20"/>
      <c r="AH3691" s="22"/>
      <c r="AI3691" s="22"/>
      <c r="AJ3691" s="22">
        <f>N3691</f>
        <v>1398</v>
      </c>
      <c r="AK3691" s="22">
        <f>IF(O3691="(传统)XDSL",VLOOKUP(S3691,[2]直销续费率明细!C:I,7,FALSE)*1,IF(O3691="GPON+XDSL",VLOOKUP(S3691,[2]直销续费率明细!C:I,7,FALSE)*1,VLOOKUP(S3691,[2]直销续费率明细!C:I,5,FALSE)*1))</f>
        <v>-40</v>
      </c>
      <c r="AL3691" s="22" t="s">
        <v>1300</v>
      </c>
      <c r="AM3691" s="22"/>
      <c r="AN3691" s="22"/>
      <c r="AO3691" s="22" t="s">
        <v>4897</v>
      </c>
      <c r="AP3691" s="22" t="s">
        <v>1301</v>
      </c>
      <c r="AS3691" s="20">
        <f>IF(Y3691&gt;=10,VLOOKUP(U3691,[2]提成计算!B:T,19,FALSE),VLOOKUP(U3691,[2]提成计算!B:T,18,FALSE))</f>
        <v>0.09</v>
      </c>
      <c r="AT3691" s="20">
        <f t="shared" ref="AT3691" si="2709">IF(AD3691*AS3691&gt;0,AD3691*AS3691,AE3691*AS3691)</f>
        <v>125.82</v>
      </c>
      <c r="AU3691" s="20">
        <f t="shared" ref="AU3691" si="2710">IF(AND(AK3691&lt;0,AK3691+AT3691&lt;0),-AT3691,AK3691)</f>
        <v>-40</v>
      </c>
    </row>
    <row r="3692" spans="1:47" x14ac:dyDescent="0.15">
      <c r="A3692" s="21" t="s">
        <v>1273</v>
      </c>
      <c r="B3692" s="20" t="s">
        <v>918</v>
      </c>
      <c r="C3692" s="20" t="s">
        <v>1099</v>
      </c>
      <c r="D3692" s="20" t="s">
        <v>1100</v>
      </c>
      <c r="E3692" s="20" t="s">
        <v>1115</v>
      </c>
      <c r="F3692" s="20" t="s">
        <v>1250</v>
      </c>
      <c r="G3692" s="20" t="s">
        <v>4904</v>
      </c>
      <c r="H3692" s="20"/>
      <c r="I3692" s="20">
        <v>15151753612</v>
      </c>
      <c r="J3692" s="20" t="s">
        <v>1268</v>
      </c>
      <c r="K3692" s="20" t="s">
        <v>4833</v>
      </c>
      <c r="L3692" s="20" t="s">
        <v>1898</v>
      </c>
      <c r="M3692" s="20">
        <v>1398</v>
      </c>
      <c r="N3692" s="20">
        <v>1398</v>
      </c>
      <c r="O3692" s="20" t="s">
        <v>927</v>
      </c>
      <c r="P3692" s="20" t="s">
        <v>50</v>
      </c>
      <c r="Q3692" s="28"/>
      <c r="R3692" s="21" t="s">
        <v>52</v>
      </c>
      <c r="S3692" s="21"/>
      <c r="T3692" s="21" t="s">
        <v>53</v>
      </c>
      <c r="U3692" s="21" t="s">
        <v>1737</v>
      </c>
      <c r="V3692" s="46">
        <v>1</v>
      </c>
      <c r="W3692" s="26">
        <f t="shared" si="2669"/>
        <v>1</v>
      </c>
      <c r="X3692" s="26">
        <f t="shared" si="2674"/>
        <v>1</v>
      </c>
      <c r="Y3692" s="21">
        <v>20</v>
      </c>
      <c r="Z3692" s="22">
        <f t="shared" si="2662"/>
        <v>1398</v>
      </c>
      <c r="AA3692" s="20" t="s">
        <v>4899</v>
      </c>
      <c r="AB3692" s="22"/>
      <c r="AC3692" s="22">
        <v>1</v>
      </c>
      <c r="AD3692" s="22"/>
      <c r="AE3692" s="22">
        <f t="shared" si="2707"/>
        <v>1398</v>
      </c>
      <c r="AF3692" s="22">
        <f t="shared" si="2671"/>
        <v>1398</v>
      </c>
      <c r="AG3692" s="20">
        <f t="shared" ref="AG3692:AG3693" si="2711">N3692</f>
        <v>1398</v>
      </c>
      <c r="AH3692" s="20" t="str">
        <f>VLOOKUP(U3692,[1]提成计算!B:I,8,FALSE)</f>
        <v xml:space="preserve"> </v>
      </c>
      <c r="AI3692" s="20"/>
      <c r="AJ3692" s="22"/>
      <c r="AK3692" s="22"/>
      <c r="AM3692" s="22"/>
      <c r="AN3692" s="22"/>
      <c r="AO3692" s="22" t="s">
        <v>4897</v>
      </c>
      <c r="AP3692" s="22" t="s">
        <v>1301</v>
      </c>
      <c r="AS3692" s="20"/>
      <c r="AT3692" s="20"/>
      <c r="AU3692" s="20"/>
    </row>
    <row r="3693" spans="1:47" x14ac:dyDescent="0.15">
      <c r="A3693" s="21" t="s">
        <v>1273</v>
      </c>
      <c r="B3693" s="20" t="s">
        <v>918</v>
      </c>
      <c r="C3693" s="20" t="s">
        <v>1099</v>
      </c>
      <c r="D3693" s="20" t="s">
        <v>1136</v>
      </c>
      <c r="E3693" s="20" t="s">
        <v>1447</v>
      </c>
      <c r="F3693" s="20" t="s">
        <v>1250</v>
      </c>
      <c r="G3693" s="20" t="s">
        <v>4905</v>
      </c>
      <c r="H3693" s="20"/>
      <c r="I3693" s="20">
        <v>13751202060</v>
      </c>
      <c r="J3693" s="20" t="s">
        <v>1268</v>
      </c>
      <c r="K3693" s="20" t="s">
        <v>4697</v>
      </c>
      <c r="L3693" s="20" t="s">
        <v>1358</v>
      </c>
      <c r="M3693" s="20">
        <v>1088</v>
      </c>
      <c r="N3693" s="20">
        <v>1088</v>
      </c>
      <c r="O3693" s="20" t="s">
        <v>927</v>
      </c>
      <c r="P3693" s="20" t="s">
        <v>50</v>
      </c>
      <c r="Q3693" s="28"/>
      <c r="R3693" s="21" t="s">
        <v>109</v>
      </c>
      <c r="S3693" s="21"/>
      <c r="T3693" s="21" t="s">
        <v>53</v>
      </c>
      <c r="U3693" s="21" t="s">
        <v>361</v>
      </c>
      <c r="V3693" s="46">
        <v>1</v>
      </c>
      <c r="W3693" s="26">
        <f t="shared" si="2669"/>
        <v>1</v>
      </c>
      <c r="X3693" s="26">
        <f t="shared" si="2674"/>
        <v>1</v>
      </c>
      <c r="Y3693" s="21">
        <v>10</v>
      </c>
      <c r="Z3693" s="22">
        <f t="shared" si="2662"/>
        <v>1088</v>
      </c>
      <c r="AA3693" s="20" t="s">
        <v>4899</v>
      </c>
      <c r="AB3693" s="22"/>
      <c r="AC3693" s="22">
        <v>1</v>
      </c>
      <c r="AD3693" s="22"/>
      <c r="AE3693" s="22">
        <f t="shared" si="2707"/>
        <v>1088</v>
      </c>
      <c r="AF3693" s="22">
        <f t="shared" si="2671"/>
        <v>1088</v>
      </c>
      <c r="AG3693" s="20">
        <f t="shared" si="2711"/>
        <v>1088</v>
      </c>
      <c r="AH3693" s="20" t="str">
        <f>VLOOKUP(U3693,[1]提成计算!B:I,8,FALSE)</f>
        <v xml:space="preserve"> </v>
      </c>
      <c r="AI3693" s="20"/>
      <c r="AJ3693" s="22"/>
      <c r="AK3693" s="22"/>
      <c r="AM3693" s="22"/>
      <c r="AN3693" s="22"/>
      <c r="AO3693" s="22" t="s">
        <v>4897</v>
      </c>
      <c r="AP3693" s="22" t="s">
        <v>1301</v>
      </c>
      <c r="AS3693" s="20"/>
      <c r="AT3693" s="20"/>
      <c r="AU3693" s="20"/>
    </row>
    <row r="3694" spans="1:47" x14ac:dyDescent="0.15">
      <c r="A3694" s="21" t="s">
        <v>1273</v>
      </c>
      <c r="B3694" s="20" t="s">
        <v>918</v>
      </c>
      <c r="C3694" s="20" t="s">
        <v>1099</v>
      </c>
      <c r="D3694" s="20" t="s">
        <v>1136</v>
      </c>
      <c r="E3694" s="20" t="s">
        <v>4730</v>
      </c>
      <c r="F3694" s="20" t="s">
        <v>1250</v>
      </c>
      <c r="G3694" s="20" t="s">
        <v>4906</v>
      </c>
      <c r="H3694" s="20"/>
      <c r="I3694" s="20">
        <v>13925897921</v>
      </c>
      <c r="J3694" s="20" t="s">
        <v>924</v>
      </c>
      <c r="K3694" s="20" t="s">
        <v>1139</v>
      </c>
      <c r="L3694" s="20" t="s">
        <v>1918</v>
      </c>
      <c r="M3694" s="20">
        <v>680</v>
      </c>
      <c r="N3694" s="20">
        <v>680</v>
      </c>
      <c r="O3694" s="20" t="s">
        <v>927</v>
      </c>
      <c r="P3694" s="20" t="s">
        <v>50</v>
      </c>
      <c r="Q3694" s="28"/>
      <c r="R3694" s="21" t="s">
        <v>109</v>
      </c>
      <c r="S3694" s="25" t="s">
        <v>1159</v>
      </c>
      <c r="T3694" s="21" t="s">
        <v>53</v>
      </c>
      <c r="U3694" s="21" t="s">
        <v>1140</v>
      </c>
      <c r="V3694" s="46">
        <v>1</v>
      </c>
      <c r="W3694" s="26">
        <f t="shared" si="2669"/>
        <v>1</v>
      </c>
      <c r="Y3694" s="21">
        <v>4</v>
      </c>
      <c r="Z3694" s="22">
        <f t="shared" si="2662"/>
        <v>680</v>
      </c>
      <c r="AA3694" s="20" t="s">
        <v>4899</v>
      </c>
      <c r="AB3694" s="22">
        <v>1</v>
      </c>
      <c r="AC3694" s="22"/>
      <c r="AD3694" s="22">
        <f t="shared" ref="AD3694:AD3696" si="2712">N3694</f>
        <v>680</v>
      </c>
      <c r="AE3694" s="22"/>
      <c r="AF3694" s="22">
        <f t="shared" si="2671"/>
        <v>680</v>
      </c>
      <c r="AG3694" s="20"/>
      <c r="AH3694" s="22"/>
      <c r="AI3694" s="22"/>
      <c r="AJ3694" s="22">
        <f t="shared" ref="AJ3694:AJ3700" si="2713">N3694</f>
        <v>680</v>
      </c>
      <c r="AK3694" s="22"/>
      <c r="AL3694" s="22" t="s">
        <v>1871</v>
      </c>
      <c r="AM3694" s="22"/>
      <c r="AN3694" s="22"/>
      <c r="AO3694" s="22" t="s">
        <v>4605</v>
      </c>
      <c r="AP3694" s="22" t="s">
        <v>4629</v>
      </c>
      <c r="AS3694" s="20">
        <f>IF(Y3694&gt;=10,VLOOKUP(U3694,[2]提成计算!B:T,19,FALSE),VLOOKUP(U3694,[2]提成计算!B:T,18,FALSE))</f>
        <v>0.06</v>
      </c>
      <c r="AT3694" s="20">
        <f t="shared" si="2667"/>
        <v>40.799999999999997</v>
      </c>
      <c r="AU3694" s="20">
        <f t="shared" si="2668"/>
        <v>0</v>
      </c>
    </row>
    <row r="3695" spans="1:47" x14ac:dyDescent="0.15">
      <c r="A3695" s="21" t="s">
        <v>1273</v>
      </c>
      <c r="B3695" s="20" t="s">
        <v>918</v>
      </c>
      <c r="C3695" s="20" t="s">
        <v>1099</v>
      </c>
      <c r="D3695" s="20" t="s">
        <v>1100</v>
      </c>
      <c r="E3695" s="20" t="s">
        <v>1115</v>
      </c>
      <c r="F3695" s="20" t="s">
        <v>1250</v>
      </c>
      <c r="G3695" s="20" t="s">
        <v>4907</v>
      </c>
      <c r="H3695" s="20"/>
      <c r="I3695" s="20" t="s">
        <v>4908</v>
      </c>
      <c r="J3695" s="20" t="s">
        <v>924</v>
      </c>
      <c r="K3695" s="20" t="s">
        <v>4833</v>
      </c>
      <c r="L3695" s="20" t="s">
        <v>1947</v>
      </c>
      <c r="M3695" s="20">
        <v>400</v>
      </c>
      <c r="N3695" s="20">
        <v>400</v>
      </c>
      <c r="O3695" s="20" t="s">
        <v>1262</v>
      </c>
      <c r="P3695" s="20" t="s">
        <v>50</v>
      </c>
      <c r="Q3695" s="28"/>
      <c r="R3695" s="21" t="s">
        <v>52</v>
      </c>
      <c r="S3695" s="25" t="s">
        <v>1170</v>
      </c>
      <c r="T3695" s="21" t="s">
        <v>53</v>
      </c>
      <c r="U3695" s="21" t="s">
        <v>1737</v>
      </c>
      <c r="V3695" s="46">
        <v>0.5</v>
      </c>
      <c r="W3695" s="26">
        <f t="shared" si="2669"/>
        <v>0.5</v>
      </c>
      <c r="Y3695" s="21">
        <v>4</v>
      </c>
      <c r="Z3695" s="22">
        <f t="shared" si="2662"/>
        <v>400</v>
      </c>
      <c r="AA3695" s="20" t="s">
        <v>4607</v>
      </c>
      <c r="AB3695" s="22">
        <v>1</v>
      </c>
      <c r="AC3695" s="22"/>
      <c r="AD3695" s="22">
        <f t="shared" si="2712"/>
        <v>400</v>
      </c>
      <c r="AE3695" s="22"/>
      <c r="AF3695" s="22">
        <f t="shared" si="2671"/>
        <v>400</v>
      </c>
      <c r="AG3695" s="20"/>
      <c r="AH3695" s="22"/>
      <c r="AI3695" s="22"/>
      <c r="AJ3695" s="22">
        <f t="shared" si="2713"/>
        <v>400</v>
      </c>
      <c r="AK3695" s="22">
        <f>IF(O3695="(传统)XDSL",VLOOKUP(S3695,[2]直销续费率明细!C:I,7,FALSE)*1,IF(O3695="GPON+XDSL",VLOOKUP(S3695,[2]直销续费率明细!C:I,7,FALSE)*1,VLOOKUP(S3695,[2]直销续费率明细!C:I,5,FALSE)*1))</f>
        <v>25</v>
      </c>
      <c r="AL3695" s="22" t="s">
        <v>1309</v>
      </c>
      <c r="AM3695" s="22"/>
      <c r="AN3695" s="22"/>
      <c r="AO3695" s="22" t="s">
        <v>4605</v>
      </c>
      <c r="AP3695" s="22" t="s">
        <v>4770</v>
      </c>
      <c r="AS3695" s="20">
        <f>IF(Y3695&gt;=10,VLOOKUP(U3695,[2]提成计算!B:T,19,FALSE),VLOOKUP(U3695,[2]提成计算!B:T,18,FALSE))</f>
        <v>0.06</v>
      </c>
      <c r="AT3695" s="20">
        <f t="shared" si="2667"/>
        <v>24</v>
      </c>
      <c r="AU3695" s="20">
        <f t="shared" ref="AU3695:AU3696" si="2714">IF(AND(AK3695&lt;0,AK3695+AT3695&lt;0),-AT3695,AK3695)</f>
        <v>25</v>
      </c>
    </row>
    <row r="3696" spans="1:47" x14ac:dyDescent="0.15">
      <c r="A3696" s="21" t="s">
        <v>1273</v>
      </c>
      <c r="B3696" s="20" t="s">
        <v>918</v>
      </c>
      <c r="C3696" s="20" t="s">
        <v>1099</v>
      </c>
      <c r="D3696" s="20" t="s">
        <v>1136</v>
      </c>
      <c r="E3696" s="20" t="s">
        <v>1137</v>
      </c>
      <c r="F3696" s="20" t="s">
        <v>1250</v>
      </c>
      <c r="G3696" s="20" t="s">
        <v>4909</v>
      </c>
      <c r="H3696" s="20"/>
      <c r="I3696" s="20">
        <v>13559768032</v>
      </c>
      <c r="J3696" s="20" t="s">
        <v>924</v>
      </c>
      <c r="K3696" s="20" t="s">
        <v>1139</v>
      </c>
      <c r="L3696" s="20" t="s">
        <v>1918</v>
      </c>
      <c r="M3696" s="20">
        <v>680</v>
      </c>
      <c r="N3696" s="20">
        <v>680</v>
      </c>
      <c r="O3696" s="20" t="s">
        <v>927</v>
      </c>
      <c r="P3696" s="20" t="s">
        <v>50</v>
      </c>
      <c r="Q3696" s="28"/>
      <c r="R3696" s="21" t="s">
        <v>109</v>
      </c>
      <c r="S3696" s="25" t="s">
        <v>1159</v>
      </c>
      <c r="T3696" s="21" t="s">
        <v>53</v>
      </c>
      <c r="U3696" s="21" t="s">
        <v>1140</v>
      </c>
      <c r="V3696" s="46">
        <v>1</v>
      </c>
      <c r="W3696" s="26">
        <f t="shared" si="2669"/>
        <v>1</v>
      </c>
      <c r="Y3696" s="21">
        <v>4</v>
      </c>
      <c r="Z3696" s="22">
        <f t="shared" si="2662"/>
        <v>680</v>
      </c>
      <c r="AA3696" s="20" t="s">
        <v>4607</v>
      </c>
      <c r="AB3696" s="22">
        <v>1</v>
      </c>
      <c r="AC3696" s="22"/>
      <c r="AD3696" s="22">
        <f t="shared" si="2712"/>
        <v>680</v>
      </c>
      <c r="AE3696" s="22"/>
      <c r="AF3696" s="22">
        <f t="shared" si="2671"/>
        <v>680</v>
      </c>
      <c r="AG3696" s="20"/>
      <c r="AH3696" s="22"/>
      <c r="AI3696" s="22"/>
      <c r="AJ3696" s="22">
        <f t="shared" si="2713"/>
        <v>680</v>
      </c>
      <c r="AK3696" s="22">
        <f>IF(O3696="(传统)XDSL",VLOOKUP(S3696,[2]直销续费率明细!C:I,7,FALSE)*1,IF(O3696="GPON+XDSL",VLOOKUP(S3696,[2]直销续费率明细!C:I,7,FALSE)*1,VLOOKUP(S3696,[2]直销续费率明细!C:I,5,FALSE)*1))</f>
        <v>-40</v>
      </c>
      <c r="AL3696" s="22" t="s">
        <v>1300</v>
      </c>
      <c r="AM3696" s="22"/>
      <c r="AN3696" s="22"/>
      <c r="AO3696" s="22" t="s">
        <v>4605</v>
      </c>
      <c r="AP3696" s="22" t="s">
        <v>4629</v>
      </c>
      <c r="AS3696" s="20">
        <f>IF(Y3696&gt;=10,VLOOKUP(U3696,[2]提成计算!B:T,19,FALSE),VLOOKUP(U3696,[2]提成计算!B:T,18,FALSE))</f>
        <v>0.06</v>
      </c>
      <c r="AT3696" s="20">
        <f t="shared" si="2667"/>
        <v>40.799999999999997</v>
      </c>
      <c r="AU3696" s="20">
        <f t="shared" si="2714"/>
        <v>-40</v>
      </c>
    </row>
    <row r="3697" spans="1:47" x14ac:dyDescent="0.15">
      <c r="A3697" s="21" t="s">
        <v>1273</v>
      </c>
      <c r="B3697" s="20" t="s">
        <v>918</v>
      </c>
      <c r="C3697" s="20" t="s">
        <v>1099</v>
      </c>
      <c r="D3697" s="20" t="s">
        <v>1100</v>
      </c>
      <c r="E3697" s="20" t="s">
        <v>1105</v>
      </c>
      <c r="F3697" s="20" t="s">
        <v>1250</v>
      </c>
      <c r="G3697" s="20" t="s">
        <v>4910</v>
      </c>
      <c r="H3697" s="20"/>
      <c r="I3697" s="20">
        <v>15015420921</v>
      </c>
      <c r="J3697" s="20" t="s">
        <v>924</v>
      </c>
      <c r="K3697" s="20" t="s">
        <v>1107</v>
      </c>
      <c r="L3697" s="20" t="s">
        <v>1299</v>
      </c>
      <c r="M3697" s="20">
        <v>888</v>
      </c>
      <c r="N3697" s="20">
        <v>888</v>
      </c>
      <c r="O3697" s="20" t="s">
        <v>927</v>
      </c>
      <c r="P3697" s="20" t="s">
        <v>50</v>
      </c>
      <c r="Q3697" s="28"/>
      <c r="R3697" s="21" t="s">
        <v>52</v>
      </c>
      <c r="S3697" s="25" t="s">
        <v>1163</v>
      </c>
      <c r="T3697" s="21" t="s">
        <v>1108</v>
      </c>
      <c r="U3697" s="21">
        <v>0</v>
      </c>
      <c r="V3697" s="46">
        <v>1</v>
      </c>
      <c r="W3697" s="26">
        <f t="shared" si="2669"/>
        <v>1</v>
      </c>
      <c r="Y3697" s="21">
        <v>12</v>
      </c>
      <c r="Z3697" s="22">
        <f t="shared" si="2662"/>
        <v>888</v>
      </c>
      <c r="AA3697" s="20" t="s">
        <v>4607</v>
      </c>
      <c r="AB3697" s="22"/>
      <c r="AC3697" s="22">
        <v>1</v>
      </c>
      <c r="AD3697" s="22"/>
      <c r="AE3697" s="22">
        <f>N3697</f>
        <v>888</v>
      </c>
      <c r="AF3697" s="22">
        <f t="shared" si="2671"/>
        <v>888</v>
      </c>
      <c r="AG3697" s="20"/>
      <c r="AH3697" s="22"/>
      <c r="AI3697" s="22"/>
      <c r="AJ3697" s="22">
        <f t="shared" si="2713"/>
        <v>888</v>
      </c>
      <c r="AK3697" s="22">
        <f>IF(O3697="(传统)XDSL",VLOOKUP(S3697,[1]续费率明细!C:I,7,FALSE)*1,IF(O3697="GPON+XDSL",VLOOKUP(S3697,[1]续费率明细!C:I,7,FALSE)*1,VLOOKUP(S3697,[1]续费率明细!C:I,5,FALSE)*1))</f>
        <v>-40</v>
      </c>
      <c r="AL3697" s="22" t="s">
        <v>1309</v>
      </c>
      <c r="AM3697" s="22"/>
      <c r="AN3697" s="22"/>
      <c r="AO3697" s="22" t="s">
        <v>2216</v>
      </c>
      <c r="AP3697" s="22" t="s">
        <v>1301</v>
      </c>
      <c r="AS3697" s="20"/>
      <c r="AT3697" s="20"/>
      <c r="AU3697" s="20"/>
    </row>
    <row r="3698" spans="1:47" x14ac:dyDescent="0.15">
      <c r="A3698" s="21" t="s">
        <v>1273</v>
      </c>
      <c r="B3698" s="20" t="s">
        <v>918</v>
      </c>
      <c r="C3698" s="20" t="s">
        <v>1099</v>
      </c>
      <c r="D3698" s="20" t="s">
        <v>1136</v>
      </c>
      <c r="E3698" s="20" t="s">
        <v>1137</v>
      </c>
      <c r="F3698" s="20" t="s">
        <v>1250</v>
      </c>
      <c r="G3698" s="20" t="s">
        <v>4911</v>
      </c>
      <c r="H3698" s="20"/>
      <c r="I3698" s="20" t="s">
        <v>4912</v>
      </c>
      <c r="J3698" s="20" t="s">
        <v>924</v>
      </c>
      <c r="K3698" s="20" t="s">
        <v>1139</v>
      </c>
      <c r="L3698" s="20" t="s">
        <v>1918</v>
      </c>
      <c r="M3698" s="20">
        <v>680</v>
      </c>
      <c r="N3698" s="20">
        <v>680</v>
      </c>
      <c r="O3698" s="20" t="s">
        <v>927</v>
      </c>
      <c r="P3698" s="20" t="s">
        <v>50</v>
      </c>
      <c r="Q3698" s="28"/>
      <c r="R3698" s="21" t="s">
        <v>109</v>
      </c>
      <c r="S3698" s="25" t="s">
        <v>1159</v>
      </c>
      <c r="T3698" s="21" t="s">
        <v>53</v>
      </c>
      <c r="U3698" s="21" t="s">
        <v>1140</v>
      </c>
      <c r="V3698" s="46">
        <v>1</v>
      </c>
      <c r="W3698" s="26">
        <f t="shared" si="2669"/>
        <v>1</v>
      </c>
      <c r="Y3698" s="21">
        <v>4</v>
      </c>
      <c r="Z3698" s="22">
        <f t="shared" si="2662"/>
        <v>680</v>
      </c>
      <c r="AA3698" s="20" t="s">
        <v>2218</v>
      </c>
      <c r="AB3698" s="22">
        <v>1</v>
      </c>
      <c r="AC3698" s="22"/>
      <c r="AD3698" s="22">
        <f t="shared" ref="AD3698:AD3700" si="2715">N3698</f>
        <v>680</v>
      </c>
      <c r="AE3698" s="22"/>
      <c r="AF3698" s="22">
        <f t="shared" si="2671"/>
        <v>680</v>
      </c>
      <c r="AG3698" s="20"/>
      <c r="AH3698" s="22"/>
      <c r="AI3698" s="22"/>
      <c r="AJ3698" s="22">
        <f t="shared" si="2713"/>
        <v>680</v>
      </c>
      <c r="AK3698" s="22">
        <f>IF(O3698="(传统)XDSL",VLOOKUP(S3698,[2]直销续费率明细!C:I,7,FALSE)*1,IF(O3698="GPON+XDSL",VLOOKUP(S3698,[2]直销续费率明细!C:I,7,FALSE)*1,VLOOKUP(S3698,[2]直销续费率明细!C:I,5,FALSE)*1))</f>
        <v>-40</v>
      </c>
      <c r="AL3698" s="22" t="s">
        <v>1300</v>
      </c>
      <c r="AM3698" s="22"/>
      <c r="AN3698" s="22"/>
      <c r="AO3698" s="22" t="s">
        <v>4897</v>
      </c>
      <c r="AP3698" s="22" t="s">
        <v>4913</v>
      </c>
      <c r="AS3698" s="20">
        <f>IF(Y3698&gt;=10,VLOOKUP(U3698,[2]提成计算!B:T,19,FALSE),VLOOKUP(U3698,[2]提成计算!B:T,18,FALSE))</f>
        <v>0.06</v>
      </c>
      <c r="AT3698" s="20">
        <f t="shared" ref="AT3698:AT3700" si="2716">IF(AD3698*AS3698&gt;0,AD3698*AS3698,AE3698*AS3698)</f>
        <v>40.799999999999997</v>
      </c>
      <c r="AU3698" s="20">
        <f t="shared" ref="AU3698:AU3700" si="2717">IF(AND(AK3698&lt;0,AK3698+AT3698&lt;0),-AT3698,AK3698)</f>
        <v>-40</v>
      </c>
    </row>
    <row r="3699" spans="1:47" x14ac:dyDescent="0.15">
      <c r="A3699" s="21" t="s">
        <v>1273</v>
      </c>
      <c r="B3699" s="20" t="s">
        <v>918</v>
      </c>
      <c r="C3699" s="20" t="s">
        <v>1099</v>
      </c>
      <c r="D3699" s="20" t="s">
        <v>1121</v>
      </c>
      <c r="E3699" s="20" t="s">
        <v>1122</v>
      </c>
      <c r="F3699" s="20" t="s">
        <v>1250</v>
      </c>
      <c r="G3699" s="20" t="s">
        <v>4914</v>
      </c>
      <c r="H3699" s="20"/>
      <c r="I3699" s="20">
        <v>13544139116</v>
      </c>
      <c r="J3699" s="20" t="s">
        <v>924</v>
      </c>
      <c r="K3699" s="20" t="s">
        <v>4870</v>
      </c>
      <c r="L3699" s="20" t="s">
        <v>1947</v>
      </c>
      <c r="M3699" s="20">
        <v>400</v>
      </c>
      <c r="N3699" s="20">
        <v>400</v>
      </c>
      <c r="O3699" s="20" t="s">
        <v>927</v>
      </c>
      <c r="P3699" s="20" t="s">
        <v>50</v>
      </c>
      <c r="Q3699" s="28"/>
      <c r="R3699" s="21" t="s">
        <v>91</v>
      </c>
      <c r="S3699" s="25" t="s">
        <v>1126</v>
      </c>
      <c r="T3699" s="21" t="s">
        <v>53</v>
      </c>
      <c r="U3699" s="21" t="s">
        <v>4871</v>
      </c>
      <c r="V3699" s="46">
        <v>0.5</v>
      </c>
      <c r="W3699" s="26">
        <f t="shared" si="2669"/>
        <v>0.5</v>
      </c>
      <c r="Y3699" s="21">
        <v>4</v>
      </c>
      <c r="Z3699" s="22">
        <f t="shared" si="2662"/>
        <v>400</v>
      </c>
      <c r="AA3699" s="20" t="s">
        <v>4899</v>
      </c>
      <c r="AB3699" s="22">
        <v>1</v>
      </c>
      <c r="AC3699" s="22"/>
      <c r="AD3699" s="22">
        <f t="shared" si="2715"/>
        <v>400</v>
      </c>
      <c r="AE3699" s="22"/>
      <c r="AF3699" s="22">
        <f t="shared" si="2671"/>
        <v>400</v>
      </c>
      <c r="AG3699" s="20"/>
      <c r="AH3699" s="22"/>
      <c r="AI3699" s="22"/>
      <c r="AJ3699" s="22">
        <f t="shared" si="2713"/>
        <v>400</v>
      </c>
      <c r="AK3699" s="22">
        <f>IF(O3699="(传统)XDSL",VLOOKUP(S3699,[2]直销续费率明细!C:I,7,FALSE)*1,IF(O3699="GPON+XDSL",VLOOKUP(S3699,[2]直销续费率明细!C:I,7,FALSE)*1,VLOOKUP(S3699,[2]直销续费率明细!C:I,5,FALSE)*1))</f>
        <v>-40</v>
      </c>
      <c r="AL3699" s="22" t="s">
        <v>1309</v>
      </c>
      <c r="AM3699" s="22"/>
      <c r="AN3699" s="22"/>
      <c r="AO3699" s="22" t="s">
        <v>4897</v>
      </c>
      <c r="AP3699" s="22" t="s">
        <v>4915</v>
      </c>
      <c r="AS3699" s="20">
        <f>IF(Y3699&gt;=10,VLOOKUP(U3699,[2]提成计算!B:T,19,FALSE),VLOOKUP(U3699,[2]提成计算!B:T,18,FALSE))</f>
        <v>0.06</v>
      </c>
      <c r="AT3699" s="20">
        <f t="shared" si="2716"/>
        <v>24</v>
      </c>
      <c r="AU3699" s="20">
        <f t="shared" si="2717"/>
        <v>-24</v>
      </c>
    </row>
    <row r="3700" spans="1:47" x14ac:dyDescent="0.15">
      <c r="A3700" s="21" t="s">
        <v>1273</v>
      </c>
      <c r="B3700" s="20" t="s">
        <v>918</v>
      </c>
      <c r="C3700" s="20" t="s">
        <v>1099</v>
      </c>
      <c r="D3700" s="20" t="s">
        <v>1136</v>
      </c>
      <c r="E3700" s="20" t="s">
        <v>1137</v>
      </c>
      <c r="F3700" s="20" t="s">
        <v>1250</v>
      </c>
      <c r="G3700" s="20" t="s">
        <v>4916</v>
      </c>
      <c r="H3700" s="20"/>
      <c r="I3700" s="20">
        <v>13829271476</v>
      </c>
      <c r="J3700" s="20" t="s">
        <v>924</v>
      </c>
      <c r="K3700" s="20" t="s">
        <v>1139</v>
      </c>
      <c r="L3700" s="20" t="s">
        <v>1918</v>
      </c>
      <c r="M3700" s="20">
        <v>680</v>
      </c>
      <c r="N3700" s="20">
        <v>680</v>
      </c>
      <c r="O3700" s="20" t="s">
        <v>927</v>
      </c>
      <c r="P3700" s="20" t="s">
        <v>50</v>
      </c>
      <c r="Q3700" s="28"/>
      <c r="R3700" s="21" t="s">
        <v>109</v>
      </c>
      <c r="S3700" s="25" t="s">
        <v>1159</v>
      </c>
      <c r="T3700" s="21" t="s">
        <v>53</v>
      </c>
      <c r="U3700" s="21" t="s">
        <v>1140</v>
      </c>
      <c r="V3700" s="46">
        <v>1</v>
      </c>
      <c r="W3700" s="26">
        <f t="shared" si="2669"/>
        <v>1</v>
      </c>
      <c r="Y3700" s="21">
        <v>4</v>
      </c>
      <c r="Z3700" s="22">
        <f t="shared" si="2662"/>
        <v>680</v>
      </c>
      <c r="AA3700" s="20" t="s">
        <v>4899</v>
      </c>
      <c r="AB3700" s="22">
        <v>1</v>
      </c>
      <c r="AC3700" s="22"/>
      <c r="AD3700" s="22">
        <f t="shared" si="2715"/>
        <v>680</v>
      </c>
      <c r="AE3700" s="22"/>
      <c r="AF3700" s="22">
        <f t="shared" si="2671"/>
        <v>680</v>
      </c>
      <c r="AG3700" s="20"/>
      <c r="AH3700" s="22"/>
      <c r="AI3700" s="22"/>
      <c r="AJ3700" s="22">
        <f t="shared" si="2713"/>
        <v>680</v>
      </c>
      <c r="AK3700" s="22">
        <f>IF(O3700="(传统)XDSL",VLOOKUP(S3700,[2]直销续费率明细!C:I,7,FALSE)*1,IF(O3700="GPON+XDSL",VLOOKUP(S3700,[2]直销续费率明细!C:I,7,FALSE)*1,VLOOKUP(S3700,[2]直销续费率明细!C:I,5,FALSE)*1))</f>
        <v>-40</v>
      </c>
      <c r="AL3700" s="22" t="s">
        <v>1309</v>
      </c>
      <c r="AM3700" s="22"/>
      <c r="AN3700" s="22"/>
      <c r="AO3700" s="22" t="s">
        <v>4897</v>
      </c>
      <c r="AP3700" s="22" t="s">
        <v>4913</v>
      </c>
      <c r="AS3700" s="20">
        <f>IF(Y3700&gt;=10,VLOOKUP(U3700,[2]提成计算!B:T,19,FALSE),VLOOKUP(U3700,[2]提成计算!B:T,18,FALSE))</f>
        <v>0.06</v>
      </c>
      <c r="AT3700" s="20">
        <f t="shared" si="2716"/>
        <v>40.799999999999997</v>
      </c>
      <c r="AU3700" s="20">
        <f t="shared" si="2717"/>
        <v>-40</v>
      </c>
    </row>
    <row r="3701" spans="1:47" x14ac:dyDescent="0.15">
      <c r="A3701" s="21" t="s">
        <v>1273</v>
      </c>
      <c r="B3701" s="20" t="s">
        <v>918</v>
      </c>
      <c r="C3701" s="20" t="s">
        <v>1099</v>
      </c>
      <c r="D3701" s="20" t="s">
        <v>1121</v>
      </c>
      <c r="E3701" s="20" t="s">
        <v>4739</v>
      </c>
      <c r="F3701" s="20" t="s">
        <v>1250</v>
      </c>
      <c r="G3701" s="20" t="s">
        <v>4917</v>
      </c>
      <c r="H3701" s="20"/>
      <c r="I3701" s="20">
        <v>13686022106</v>
      </c>
      <c r="J3701" s="20" t="s">
        <v>1268</v>
      </c>
      <c r="K3701" s="20" t="s">
        <v>4870</v>
      </c>
      <c r="L3701" s="20" t="s">
        <v>1358</v>
      </c>
      <c r="M3701" s="20">
        <v>1088</v>
      </c>
      <c r="N3701" s="20">
        <v>1088</v>
      </c>
      <c r="O3701" s="20" t="s">
        <v>927</v>
      </c>
      <c r="P3701" s="20" t="s">
        <v>50</v>
      </c>
      <c r="Q3701" s="28"/>
      <c r="R3701" s="21" t="s">
        <v>91</v>
      </c>
      <c r="S3701" s="21"/>
      <c r="T3701" s="21" t="s">
        <v>53</v>
      </c>
      <c r="U3701" s="21" t="s">
        <v>4871</v>
      </c>
      <c r="V3701" s="46">
        <v>1</v>
      </c>
      <c r="W3701" s="26">
        <f t="shared" si="2669"/>
        <v>1</v>
      </c>
      <c r="X3701" s="26">
        <f t="shared" si="2674"/>
        <v>1</v>
      </c>
      <c r="Y3701" s="21">
        <v>10</v>
      </c>
      <c r="Z3701" s="22">
        <f t="shared" si="2662"/>
        <v>1088</v>
      </c>
      <c r="AA3701" s="20" t="s">
        <v>4899</v>
      </c>
      <c r="AB3701" s="22"/>
      <c r="AC3701" s="22">
        <v>1</v>
      </c>
      <c r="AD3701" s="22"/>
      <c r="AE3701" s="22">
        <f t="shared" ref="AE3701:AE3702" si="2718">N3701</f>
        <v>1088</v>
      </c>
      <c r="AF3701" s="22">
        <f t="shared" si="2671"/>
        <v>1088</v>
      </c>
      <c r="AG3701" s="20">
        <f t="shared" ref="AG3701:AG3702" si="2719">N3701</f>
        <v>1088</v>
      </c>
      <c r="AH3701" s="20" t="str">
        <f>VLOOKUP(U3701,[1]提成计算!B:I,8,FALSE)</f>
        <v>否</v>
      </c>
      <c r="AI3701" s="20"/>
      <c r="AJ3701" s="22"/>
      <c r="AK3701" s="22"/>
      <c r="AM3701" s="22"/>
      <c r="AN3701" s="22"/>
      <c r="AO3701" s="22" t="s">
        <v>4897</v>
      </c>
      <c r="AP3701" s="22" t="s">
        <v>1301</v>
      </c>
      <c r="AS3701" s="20"/>
      <c r="AT3701" s="20"/>
      <c r="AU3701" s="20"/>
    </row>
    <row r="3702" spans="1:47" x14ac:dyDescent="0.15">
      <c r="A3702" s="21" t="s">
        <v>1273</v>
      </c>
      <c r="B3702" s="20" t="s">
        <v>918</v>
      </c>
      <c r="C3702" s="20" t="s">
        <v>1099</v>
      </c>
      <c r="D3702" s="20" t="s">
        <v>1121</v>
      </c>
      <c r="E3702" s="20" t="s">
        <v>1122</v>
      </c>
      <c r="F3702" s="20" t="s">
        <v>1250</v>
      </c>
      <c r="G3702" s="20" t="s">
        <v>438</v>
      </c>
      <c r="H3702" s="20"/>
      <c r="I3702" s="20">
        <v>13650152045</v>
      </c>
      <c r="J3702" s="20" t="s">
        <v>1268</v>
      </c>
      <c r="K3702" s="20" t="s">
        <v>4870</v>
      </c>
      <c r="L3702" s="20" t="s">
        <v>1358</v>
      </c>
      <c r="M3702" s="20">
        <v>1088</v>
      </c>
      <c r="N3702" s="20">
        <v>1088</v>
      </c>
      <c r="O3702" s="20" t="s">
        <v>927</v>
      </c>
      <c r="P3702" s="20" t="s">
        <v>50</v>
      </c>
      <c r="Q3702" s="28"/>
      <c r="R3702" s="21" t="s">
        <v>91</v>
      </c>
      <c r="S3702" s="21"/>
      <c r="T3702" s="21" t="s">
        <v>53</v>
      </c>
      <c r="U3702" s="21" t="s">
        <v>4871</v>
      </c>
      <c r="V3702" s="46">
        <v>1</v>
      </c>
      <c r="W3702" s="26">
        <f t="shared" si="2669"/>
        <v>1</v>
      </c>
      <c r="X3702" s="26">
        <f t="shared" si="2674"/>
        <v>1</v>
      </c>
      <c r="Y3702" s="21">
        <v>10</v>
      </c>
      <c r="Z3702" s="22">
        <f t="shared" si="2662"/>
        <v>1088</v>
      </c>
      <c r="AA3702" s="20" t="s">
        <v>4899</v>
      </c>
      <c r="AB3702" s="22"/>
      <c r="AC3702" s="22">
        <v>1</v>
      </c>
      <c r="AD3702" s="22"/>
      <c r="AE3702" s="22">
        <f t="shared" si="2718"/>
        <v>1088</v>
      </c>
      <c r="AF3702" s="22">
        <f t="shared" si="2671"/>
        <v>1088</v>
      </c>
      <c r="AG3702" s="20">
        <f t="shared" si="2719"/>
        <v>1088</v>
      </c>
      <c r="AH3702" s="20" t="str">
        <f>VLOOKUP(U3702,[1]提成计算!B:I,8,FALSE)</f>
        <v>否</v>
      </c>
      <c r="AI3702" s="20"/>
      <c r="AJ3702" s="22"/>
      <c r="AK3702" s="22"/>
      <c r="AM3702" s="22"/>
      <c r="AN3702" s="22"/>
      <c r="AO3702" s="22" t="s">
        <v>4897</v>
      </c>
      <c r="AP3702" s="22" t="s">
        <v>1301</v>
      </c>
      <c r="AS3702" s="20"/>
      <c r="AT3702" s="20"/>
      <c r="AU3702" s="20"/>
    </row>
    <row r="3703" spans="1:47" x14ac:dyDescent="0.15">
      <c r="A3703" s="21" t="s">
        <v>1273</v>
      </c>
      <c r="B3703" s="20" t="s">
        <v>918</v>
      </c>
      <c r="C3703" s="20" t="s">
        <v>1099</v>
      </c>
      <c r="D3703" s="20" t="s">
        <v>1136</v>
      </c>
      <c r="E3703" s="20" t="s">
        <v>1447</v>
      </c>
      <c r="F3703" s="20" t="s">
        <v>1250</v>
      </c>
      <c r="G3703" s="20" t="s">
        <v>4918</v>
      </c>
      <c r="H3703" s="20"/>
      <c r="I3703" s="20">
        <v>13018663045</v>
      </c>
      <c r="J3703" s="20" t="s">
        <v>924</v>
      </c>
      <c r="K3703" s="20" t="s">
        <v>195</v>
      </c>
      <c r="L3703" s="20" t="s">
        <v>1918</v>
      </c>
      <c r="M3703" s="20">
        <v>680</v>
      </c>
      <c r="N3703" s="20">
        <v>680</v>
      </c>
      <c r="O3703" s="20" t="s">
        <v>927</v>
      </c>
      <c r="P3703" s="20" t="s">
        <v>50</v>
      </c>
      <c r="Q3703" s="28"/>
      <c r="R3703" s="21" t="s">
        <v>109</v>
      </c>
      <c r="S3703" s="25" t="s">
        <v>1450</v>
      </c>
      <c r="T3703" s="21" t="s">
        <v>53</v>
      </c>
      <c r="U3703" s="21" t="s">
        <v>196</v>
      </c>
      <c r="V3703" s="46">
        <v>1</v>
      </c>
      <c r="W3703" s="26">
        <f t="shared" si="2669"/>
        <v>1</v>
      </c>
      <c r="Y3703" s="21">
        <v>4</v>
      </c>
      <c r="Z3703" s="22">
        <f t="shared" si="2662"/>
        <v>680</v>
      </c>
      <c r="AA3703" s="20" t="s">
        <v>4899</v>
      </c>
      <c r="AB3703" s="22">
        <v>1</v>
      </c>
      <c r="AC3703" s="22"/>
      <c r="AD3703" s="22">
        <f t="shared" ref="AD3703:AD3707" si="2720">N3703</f>
        <v>680</v>
      </c>
      <c r="AE3703" s="22"/>
      <c r="AF3703" s="22">
        <f t="shared" si="2671"/>
        <v>680</v>
      </c>
      <c r="AG3703" s="20"/>
      <c r="AH3703" s="22"/>
      <c r="AI3703" s="22"/>
      <c r="AJ3703" s="22">
        <f t="shared" ref="AJ3703:AJ3710" si="2721">N3703</f>
        <v>680</v>
      </c>
      <c r="AK3703" s="22">
        <f>IF(O3703="(传统)XDSL",VLOOKUP(S3703,[2]直销续费率明细!C:I,7,FALSE)*1,IF(O3703="GPON+XDSL",VLOOKUP(S3703,[2]直销续费率明细!C:I,7,FALSE)*1,VLOOKUP(S3703,[2]直销续费率明细!C:I,5,FALSE)*1))</f>
        <v>25</v>
      </c>
      <c r="AL3703" s="22" t="s">
        <v>1309</v>
      </c>
      <c r="AM3703" s="22"/>
      <c r="AN3703" s="22"/>
      <c r="AO3703" s="22" t="s">
        <v>2216</v>
      </c>
      <c r="AP3703" s="22" t="s">
        <v>2261</v>
      </c>
      <c r="AS3703" s="20">
        <f>IF(Y3703&gt;=10,VLOOKUP(U3703,[2]提成计算!B:T,19,FALSE),VLOOKUP(U3703,[2]提成计算!B:T,18,FALSE))</f>
        <v>7.0000000000000007E-2</v>
      </c>
      <c r="AT3703" s="20">
        <f t="shared" ref="AT3703:AT3705" si="2722">IF(AD3703*AS3703&gt;0,AD3703*AS3703,AE3703*AS3703)</f>
        <v>47.6</v>
      </c>
      <c r="AU3703" s="20">
        <f t="shared" ref="AU3703:AU3705" si="2723">IF(AND(AK3703&lt;0,AK3703+AT3703&lt;0),-AT3703,AK3703)</f>
        <v>25</v>
      </c>
    </row>
    <row r="3704" spans="1:47" x14ac:dyDescent="0.15">
      <c r="A3704" s="21" t="s">
        <v>1273</v>
      </c>
      <c r="B3704" s="20" t="s">
        <v>918</v>
      </c>
      <c r="C3704" s="20" t="s">
        <v>1099</v>
      </c>
      <c r="D3704" s="20" t="s">
        <v>1136</v>
      </c>
      <c r="E3704" s="20" t="s">
        <v>1137</v>
      </c>
      <c r="F3704" s="20" t="s">
        <v>1250</v>
      </c>
      <c r="G3704" s="20" t="s">
        <v>4919</v>
      </c>
      <c r="H3704" s="20"/>
      <c r="I3704" s="20">
        <v>15362877424</v>
      </c>
      <c r="J3704" s="20" t="s">
        <v>924</v>
      </c>
      <c r="K3704" s="20" t="s">
        <v>360</v>
      </c>
      <c r="L3704" s="20" t="s">
        <v>1918</v>
      </c>
      <c r="M3704" s="20">
        <v>680</v>
      </c>
      <c r="N3704" s="20">
        <v>680</v>
      </c>
      <c r="O3704" s="20" t="s">
        <v>927</v>
      </c>
      <c r="P3704" s="20" t="s">
        <v>50</v>
      </c>
      <c r="Q3704" s="28"/>
      <c r="R3704" s="21" t="s">
        <v>109</v>
      </c>
      <c r="S3704" s="25" t="s">
        <v>1159</v>
      </c>
      <c r="T3704" s="21" t="s">
        <v>53</v>
      </c>
      <c r="U3704" s="21" t="s">
        <v>361</v>
      </c>
      <c r="V3704" s="46">
        <v>1</v>
      </c>
      <c r="W3704" s="26">
        <f t="shared" si="2669"/>
        <v>1</v>
      </c>
      <c r="Y3704" s="21">
        <v>4</v>
      </c>
      <c r="Z3704" s="22">
        <f t="shared" si="2662"/>
        <v>680</v>
      </c>
      <c r="AA3704" s="20" t="s">
        <v>2218</v>
      </c>
      <c r="AB3704" s="22">
        <v>1</v>
      </c>
      <c r="AC3704" s="22"/>
      <c r="AD3704" s="22">
        <f t="shared" si="2720"/>
        <v>680</v>
      </c>
      <c r="AE3704" s="22"/>
      <c r="AF3704" s="22">
        <f t="shared" si="2671"/>
        <v>680</v>
      </c>
      <c r="AG3704" s="20"/>
      <c r="AH3704" s="22"/>
      <c r="AI3704" s="22"/>
      <c r="AJ3704" s="22">
        <f t="shared" si="2721"/>
        <v>680</v>
      </c>
      <c r="AK3704" s="22">
        <f>IF(O3704="(传统)XDSL",VLOOKUP(S3704,[2]直销续费率明细!C:I,7,FALSE)*1,IF(O3704="GPON+XDSL",VLOOKUP(S3704,[2]直销续费率明细!C:I,7,FALSE)*1,VLOOKUP(S3704,[2]直销续费率明细!C:I,5,FALSE)*1))</f>
        <v>-40</v>
      </c>
      <c r="AL3704" s="22" t="s">
        <v>1309</v>
      </c>
      <c r="AM3704" s="22"/>
      <c r="AN3704" s="22"/>
      <c r="AO3704" s="22" t="s">
        <v>2216</v>
      </c>
      <c r="AP3704" s="22" t="s">
        <v>2261</v>
      </c>
      <c r="AS3704" s="20">
        <f>IF(Y3704&gt;=10,VLOOKUP(U3704,[2]提成计算!B:T,19,FALSE),VLOOKUP(U3704,[2]提成计算!B:T,18,FALSE))</f>
        <v>0.06</v>
      </c>
      <c r="AT3704" s="20">
        <f t="shared" si="2722"/>
        <v>40.799999999999997</v>
      </c>
      <c r="AU3704" s="20">
        <f t="shared" si="2723"/>
        <v>-40</v>
      </c>
    </row>
    <row r="3705" spans="1:47" x14ac:dyDescent="0.15">
      <c r="A3705" s="21" t="s">
        <v>1273</v>
      </c>
      <c r="B3705" s="20" t="s">
        <v>918</v>
      </c>
      <c r="C3705" s="20" t="s">
        <v>1099</v>
      </c>
      <c r="D3705" s="20" t="s">
        <v>1136</v>
      </c>
      <c r="E3705" s="20" t="s">
        <v>1447</v>
      </c>
      <c r="F3705" s="20" t="s">
        <v>1250</v>
      </c>
      <c r="G3705" s="20" t="s">
        <v>4920</v>
      </c>
      <c r="H3705" s="20"/>
      <c r="I3705" s="20">
        <v>13538472438</v>
      </c>
      <c r="J3705" s="20" t="s">
        <v>924</v>
      </c>
      <c r="K3705" s="20" t="s">
        <v>195</v>
      </c>
      <c r="L3705" s="20" t="s">
        <v>1918</v>
      </c>
      <c r="M3705" s="20">
        <v>680</v>
      </c>
      <c r="N3705" s="20">
        <v>680</v>
      </c>
      <c r="O3705" s="20" t="s">
        <v>927</v>
      </c>
      <c r="P3705" s="20" t="s">
        <v>50</v>
      </c>
      <c r="Q3705" s="28"/>
      <c r="R3705" s="21" t="s">
        <v>109</v>
      </c>
      <c r="S3705" s="25" t="s">
        <v>1450</v>
      </c>
      <c r="T3705" s="21" t="s">
        <v>53</v>
      </c>
      <c r="U3705" s="21" t="s">
        <v>196</v>
      </c>
      <c r="V3705" s="46">
        <v>1</v>
      </c>
      <c r="W3705" s="26">
        <f t="shared" si="2669"/>
        <v>1</v>
      </c>
      <c r="Y3705" s="21">
        <v>4</v>
      </c>
      <c r="Z3705" s="22">
        <f t="shared" si="2662"/>
        <v>680</v>
      </c>
      <c r="AA3705" s="20" t="s">
        <v>2218</v>
      </c>
      <c r="AB3705" s="22">
        <v>1</v>
      </c>
      <c r="AC3705" s="22"/>
      <c r="AD3705" s="22">
        <f t="shared" si="2720"/>
        <v>680</v>
      </c>
      <c r="AE3705" s="22"/>
      <c r="AF3705" s="22">
        <f t="shared" si="2671"/>
        <v>680</v>
      </c>
      <c r="AG3705" s="20"/>
      <c r="AH3705" s="22"/>
      <c r="AI3705" s="22"/>
      <c r="AJ3705" s="22">
        <f t="shared" si="2721"/>
        <v>680</v>
      </c>
      <c r="AK3705" s="22">
        <f>IF(O3705="(传统)XDSL",VLOOKUP(S3705,[2]直销续费率明细!C:I,7,FALSE)*1,IF(O3705="GPON+XDSL",VLOOKUP(S3705,[2]直销续费率明细!C:I,7,FALSE)*1,VLOOKUP(S3705,[2]直销续费率明细!C:I,5,FALSE)*1))</f>
        <v>25</v>
      </c>
      <c r="AL3705" s="22" t="s">
        <v>1300</v>
      </c>
      <c r="AM3705" s="22"/>
      <c r="AN3705" s="22"/>
      <c r="AO3705" s="22" t="s">
        <v>2216</v>
      </c>
      <c r="AP3705" s="22" t="s">
        <v>2261</v>
      </c>
      <c r="AS3705" s="20">
        <f>IF(Y3705&gt;=10,VLOOKUP(U3705,[2]提成计算!B:T,19,FALSE),VLOOKUP(U3705,[2]提成计算!B:T,18,FALSE))</f>
        <v>7.0000000000000007E-2</v>
      </c>
      <c r="AT3705" s="20">
        <f t="shared" si="2722"/>
        <v>47.6</v>
      </c>
      <c r="AU3705" s="20">
        <f t="shared" si="2723"/>
        <v>25</v>
      </c>
    </row>
    <row r="3706" spans="1:47" x14ac:dyDescent="0.15">
      <c r="A3706" s="21" t="s">
        <v>1273</v>
      </c>
      <c r="B3706" s="20" t="s">
        <v>918</v>
      </c>
      <c r="C3706" s="20" t="s">
        <v>1099</v>
      </c>
      <c r="D3706" s="20" t="s">
        <v>1100</v>
      </c>
      <c r="E3706" s="20" t="s">
        <v>1482</v>
      </c>
      <c r="F3706" s="20" t="s">
        <v>1250</v>
      </c>
      <c r="G3706" s="20" t="s">
        <v>4921</v>
      </c>
      <c r="H3706" s="20"/>
      <c r="I3706" s="20">
        <v>13450652125</v>
      </c>
      <c r="J3706" s="20" t="s">
        <v>924</v>
      </c>
      <c r="K3706" s="20" t="s">
        <v>1107</v>
      </c>
      <c r="L3706" s="20" t="s">
        <v>1918</v>
      </c>
      <c r="M3706" s="20">
        <v>680</v>
      </c>
      <c r="N3706" s="20">
        <v>680</v>
      </c>
      <c r="O3706" s="20" t="s">
        <v>927</v>
      </c>
      <c r="P3706" s="20" t="s">
        <v>50</v>
      </c>
      <c r="Q3706" s="28"/>
      <c r="R3706" s="21" t="s">
        <v>52</v>
      </c>
      <c r="S3706" s="25" t="s">
        <v>1148</v>
      </c>
      <c r="T3706" s="21" t="s">
        <v>1108</v>
      </c>
      <c r="U3706" s="21">
        <v>0</v>
      </c>
      <c r="V3706" s="46">
        <v>1</v>
      </c>
      <c r="W3706" s="26">
        <f t="shared" si="2669"/>
        <v>1</v>
      </c>
      <c r="Y3706" s="21">
        <v>4</v>
      </c>
      <c r="Z3706" s="22">
        <f t="shared" si="2662"/>
        <v>680</v>
      </c>
      <c r="AA3706" s="20" t="s">
        <v>2218</v>
      </c>
      <c r="AB3706" s="22">
        <v>1</v>
      </c>
      <c r="AC3706" s="22"/>
      <c r="AD3706" s="22">
        <f t="shared" si="2720"/>
        <v>680</v>
      </c>
      <c r="AE3706" s="22"/>
      <c r="AF3706" s="22">
        <f t="shared" si="2671"/>
        <v>680</v>
      </c>
      <c r="AG3706" s="20"/>
      <c r="AH3706" s="22"/>
      <c r="AI3706" s="22"/>
      <c r="AJ3706" s="22">
        <f t="shared" si="2721"/>
        <v>680</v>
      </c>
      <c r="AK3706" s="22">
        <f>IF(O3706="(传统)XDSL",VLOOKUP(S3706,[1]续费率明细!C:I,7,FALSE)*1,IF(O3706="GPON+XDSL",VLOOKUP(S3706,[1]续费率明细!C:I,7,FALSE)*1,VLOOKUP(S3706,[1]续费率明细!C:I,5,FALSE)*1))</f>
        <v>-40</v>
      </c>
      <c r="AL3706" s="22" t="s">
        <v>1309</v>
      </c>
      <c r="AM3706" s="22"/>
      <c r="AN3706" s="22"/>
      <c r="AO3706" s="22" t="s">
        <v>2216</v>
      </c>
      <c r="AP3706" s="22" t="s">
        <v>2261</v>
      </c>
      <c r="AS3706" s="20"/>
      <c r="AT3706" s="20"/>
      <c r="AU3706" s="20"/>
    </row>
    <row r="3707" spans="1:47" x14ac:dyDescent="0.15">
      <c r="A3707" s="21" t="s">
        <v>1273</v>
      </c>
      <c r="B3707" s="20" t="s">
        <v>918</v>
      </c>
      <c r="C3707" s="20" t="s">
        <v>1099</v>
      </c>
      <c r="D3707" s="20" t="s">
        <v>1136</v>
      </c>
      <c r="E3707" s="20" t="s">
        <v>1144</v>
      </c>
      <c r="F3707" s="20" t="s">
        <v>1250</v>
      </c>
      <c r="G3707" s="20" t="s">
        <v>4922</v>
      </c>
      <c r="H3707" s="20"/>
      <c r="I3707" s="20">
        <v>13434058589</v>
      </c>
      <c r="J3707" s="20" t="s">
        <v>924</v>
      </c>
      <c r="K3707" s="20" t="s">
        <v>184</v>
      </c>
      <c r="L3707" s="20" t="s">
        <v>4796</v>
      </c>
      <c r="M3707" s="20">
        <v>600</v>
      </c>
      <c r="N3707" s="20">
        <v>600</v>
      </c>
      <c r="O3707" s="20" t="s">
        <v>1262</v>
      </c>
      <c r="P3707" s="20" t="s">
        <v>50</v>
      </c>
      <c r="Q3707" s="28"/>
      <c r="R3707" s="21" t="s">
        <v>109</v>
      </c>
      <c r="S3707" s="25" t="s">
        <v>1150</v>
      </c>
      <c r="T3707" s="21" t="s">
        <v>53</v>
      </c>
      <c r="U3707" s="21" t="s">
        <v>185</v>
      </c>
      <c r="V3707" s="46">
        <v>1</v>
      </c>
      <c r="W3707" s="26">
        <f t="shared" si="2669"/>
        <v>1</v>
      </c>
      <c r="Y3707" s="21">
        <v>4</v>
      </c>
      <c r="Z3707" s="22">
        <f t="shared" si="2662"/>
        <v>600</v>
      </c>
      <c r="AA3707" s="20" t="s">
        <v>2218</v>
      </c>
      <c r="AB3707" s="22">
        <v>1</v>
      </c>
      <c r="AC3707" s="22"/>
      <c r="AD3707" s="22">
        <f t="shared" si="2720"/>
        <v>600</v>
      </c>
      <c r="AE3707" s="22"/>
      <c r="AF3707" s="22">
        <f t="shared" si="2671"/>
        <v>600</v>
      </c>
      <c r="AG3707" s="20"/>
      <c r="AH3707" s="22"/>
      <c r="AI3707" s="22"/>
      <c r="AJ3707" s="22">
        <f t="shared" si="2721"/>
        <v>600</v>
      </c>
      <c r="AK3707" s="22">
        <f>IF(O3707="(传统)XDSL",VLOOKUP(S3707,[2]直销续费率明细!C:I,7,FALSE)*1,IF(O3707="GPON+XDSL",VLOOKUP(S3707,[2]直销续费率明细!C:I,7,FALSE)*1,VLOOKUP(S3707,[2]直销续费率明细!C:I,5,FALSE)*1))</f>
        <v>25</v>
      </c>
      <c r="AL3707" s="22" t="s">
        <v>1309</v>
      </c>
      <c r="AM3707" s="22"/>
      <c r="AN3707" s="22"/>
      <c r="AO3707" s="22" t="s">
        <v>2216</v>
      </c>
      <c r="AP3707" s="22" t="s">
        <v>1301</v>
      </c>
      <c r="AS3707" s="20">
        <f>IF(Y3707&gt;=10,VLOOKUP(U3707,[2]提成计算!B:T,19,FALSE),VLOOKUP(U3707,[2]提成计算!B:T,18,FALSE))</f>
        <v>0.06</v>
      </c>
      <c r="AT3707" s="20">
        <f t="shared" ref="AT3707:AT3710" si="2724">IF(AD3707*AS3707&gt;0,AD3707*AS3707,AE3707*AS3707)</f>
        <v>36</v>
      </c>
      <c r="AU3707" s="20">
        <f t="shared" ref="AU3707:AU3710" si="2725">IF(AND(AK3707&lt;0,AK3707+AT3707&lt;0),-AT3707,AK3707)</f>
        <v>25</v>
      </c>
    </row>
    <row r="3708" spans="1:47" x14ac:dyDescent="0.15">
      <c r="A3708" s="21" t="s">
        <v>1273</v>
      </c>
      <c r="B3708" s="20" t="s">
        <v>918</v>
      </c>
      <c r="C3708" s="20" t="s">
        <v>1099</v>
      </c>
      <c r="D3708" s="20" t="s">
        <v>1121</v>
      </c>
      <c r="E3708" s="20" t="s">
        <v>1122</v>
      </c>
      <c r="F3708" s="20" t="s">
        <v>1250</v>
      </c>
      <c r="G3708" s="20" t="s">
        <v>4923</v>
      </c>
      <c r="H3708" s="20"/>
      <c r="I3708" s="20">
        <v>15989697019</v>
      </c>
      <c r="J3708" s="20" t="s">
        <v>924</v>
      </c>
      <c r="K3708" s="20" t="s">
        <v>4870</v>
      </c>
      <c r="L3708" s="20" t="s">
        <v>1299</v>
      </c>
      <c r="M3708" s="20">
        <v>888</v>
      </c>
      <c r="N3708" s="20">
        <v>888</v>
      </c>
      <c r="O3708" s="20" t="s">
        <v>927</v>
      </c>
      <c r="P3708" s="20" t="s">
        <v>50</v>
      </c>
      <c r="Q3708" s="28"/>
      <c r="R3708" s="21" t="s">
        <v>91</v>
      </c>
      <c r="S3708" s="25" t="s">
        <v>1126</v>
      </c>
      <c r="T3708" s="21" t="s">
        <v>53</v>
      </c>
      <c r="U3708" s="21" t="s">
        <v>4871</v>
      </c>
      <c r="V3708" s="46">
        <v>1</v>
      </c>
      <c r="W3708" s="26">
        <f t="shared" si="2669"/>
        <v>1</v>
      </c>
      <c r="Y3708" s="21">
        <v>12</v>
      </c>
      <c r="Z3708" s="22">
        <f t="shared" si="2662"/>
        <v>888</v>
      </c>
      <c r="AA3708" s="20" t="s">
        <v>2218</v>
      </c>
      <c r="AB3708" s="22"/>
      <c r="AC3708" s="22">
        <v>1</v>
      </c>
      <c r="AD3708" s="22"/>
      <c r="AE3708" s="22">
        <f>N3708</f>
        <v>888</v>
      </c>
      <c r="AF3708" s="22">
        <f t="shared" si="2671"/>
        <v>888</v>
      </c>
      <c r="AG3708" s="20"/>
      <c r="AH3708" s="22"/>
      <c r="AI3708" s="22"/>
      <c r="AJ3708" s="22">
        <f t="shared" si="2721"/>
        <v>888</v>
      </c>
      <c r="AK3708" s="22">
        <f>IF(O3708="(传统)XDSL",VLOOKUP(S3708,[2]直销续费率明细!C:I,7,FALSE)*1,IF(O3708="GPON+XDSL",VLOOKUP(S3708,[2]直销续费率明细!C:I,7,FALSE)*1,VLOOKUP(S3708,[2]直销续费率明细!C:I,5,FALSE)*1))</f>
        <v>-40</v>
      </c>
      <c r="AL3708" s="22" t="s">
        <v>1309</v>
      </c>
      <c r="AM3708" s="22"/>
      <c r="AN3708" s="22"/>
      <c r="AO3708" s="22" t="s">
        <v>4897</v>
      </c>
      <c r="AP3708" s="22" t="s">
        <v>1301</v>
      </c>
      <c r="AS3708" s="20">
        <f>IF(Y3708&gt;=10,VLOOKUP(U3708,[2]提成计算!B:T,19,FALSE),VLOOKUP(U3708,[2]提成计算!B:T,18,FALSE))</f>
        <v>0.09</v>
      </c>
      <c r="AT3708" s="20">
        <f t="shared" si="2724"/>
        <v>79.92</v>
      </c>
      <c r="AU3708" s="20">
        <f t="shared" si="2725"/>
        <v>-40</v>
      </c>
    </row>
    <row r="3709" spans="1:47" x14ac:dyDescent="0.15">
      <c r="A3709" s="21" t="s">
        <v>1273</v>
      </c>
      <c r="B3709" s="20" t="s">
        <v>918</v>
      </c>
      <c r="C3709" s="20" t="s">
        <v>1099</v>
      </c>
      <c r="D3709" s="20" t="s">
        <v>1136</v>
      </c>
      <c r="E3709" s="20" t="s">
        <v>4742</v>
      </c>
      <c r="F3709" s="20" t="s">
        <v>1250</v>
      </c>
      <c r="G3709" s="20" t="s">
        <v>4924</v>
      </c>
      <c r="H3709" s="20"/>
      <c r="I3709" s="20">
        <v>13537361257</v>
      </c>
      <c r="J3709" s="20" t="s">
        <v>924</v>
      </c>
      <c r="K3709" s="20" t="s">
        <v>549</v>
      </c>
      <c r="L3709" s="20" t="s">
        <v>1918</v>
      </c>
      <c r="M3709" s="20">
        <v>680</v>
      </c>
      <c r="N3709" s="20">
        <v>680</v>
      </c>
      <c r="O3709" s="20" t="s">
        <v>927</v>
      </c>
      <c r="P3709" s="20" t="s">
        <v>50</v>
      </c>
      <c r="Q3709" s="28"/>
      <c r="R3709" s="21" t="s">
        <v>109</v>
      </c>
      <c r="S3709" s="25" t="s">
        <v>1150</v>
      </c>
      <c r="T3709" s="21" t="s">
        <v>53</v>
      </c>
      <c r="U3709" s="21" t="s">
        <v>550</v>
      </c>
      <c r="V3709" s="46">
        <v>1</v>
      </c>
      <c r="W3709" s="26">
        <f t="shared" si="2669"/>
        <v>1</v>
      </c>
      <c r="Y3709" s="21">
        <v>4</v>
      </c>
      <c r="Z3709" s="22">
        <f t="shared" si="2662"/>
        <v>680</v>
      </c>
      <c r="AA3709" s="20" t="s">
        <v>4899</v>
      </c>
      <c r="AB3709" s="22">
        <v>1</v>
      </c>
      <c r="AC3709" s="22"/>
      <c r="AD3709" s="22">
        <f>N3709</f>
        <v>680</v>
      </c>
      <c r="AE3709" s="22"/>
      <c r="AF3709" s="22">
        <f t="shared" si="2671"/>
        <v>680</v>
      </c>
      <c r="AG3709" s="20"/>
      <c r="AH3709" s="22"/>
      <c r="AI3709" s="22"/>
      <c r="AJ3709" s="22">
        <f t="shared" si="2721"/>
        <v>680</v>
      </c>
      <c r="AK3709" s="22">
        <f>IF(O3709="(传统)XDSL",VLOOKUP(S3709,[2]直销续费率明细!C:I,7,FALSE)*1,IF(O3709="GPON+XDSL",VLOOKUP(S3709,[2]直销续费率明细!C:I,7,FALSE)*1,VLOOKUP(S3709,[2]直销续费率明细!C:I,5,FALSE)*1))</f>
        <v>-40</v>
      </c>
      <c r="AL3709" s="22" t="s">
        <v>1309</v>
      </c>
      <c r="AM3709" s="22"/>
      <c r="AN3709" s="22"/>
      <c r="AO3709" s="22" t="s">
        <v>4897</v>
      </c>
      <c r="AP3709" s="22" t="s">
        <v>4913</v>
      </c>
      <c r="AS3709" s="20">
        <f>IF(Y3709&gt;=10,VLOOKUP(U3709,[2]提成计算!B:T,19,FALSE),VLOOKUP(U3709,[2]提成计算!B:T,18,FALSE))</f>
        <v>0.06</v>
      </c>
      <c r="AT3709" s="20">
        <f t="shared" si="2724"/>
        <v>40.799999999999997</v>
      </c>
      <c r="AU3709" s="20">
        <f t="shared" si="2725"/>
        <v>-40</v>
      </c>
    </row>
    <row r="3710" spans="1:47" x14ac:dyDescent="0.15">
      <c r="A3710" s="21" t="s">
        <v>1273</v>
      </c>
      <c r="B3710" s="20" t="s">
        <v>918</v>
      </c>
      <c r="C3710" s="20" t="s">
        <v>1099</v>
      </c>
      <c r="D3710" s="20" t="s">
        <v>1121</v>
      </c>
      <c r="E3710" s="20" t="s">
        <v>1171</v>
      </c>
      <c r="F3710" s="20" t="s">
        <v>1250</v>
      </c>
      <c r="G3710" s="20" t="s">
        <v>4925</v>
      </c>
      <c r="H3710" s="20"/>
      <c r="I3710" s="20">
        <v>15820805798</v>
      </c>
      <c r="J3710" s="20" t="s">
        <v>924</v>
      </c>
      <c r="K3710" s="20" t="s">
        <v>1173</v>
      </c>
      <c r="L3710" s="20" t="s">
        <v>4926</v>
      </c>
      <c r="M3710" s="20">
        <v>1698</v>
      </c>
      <c r="N3710" s="20">
        <v>1698</v>
      </c>
      <c r="O3710" s="20" t="s">
        <v>927</v>
      </c>
      <c r="P3710" s="20" t="s">
        <v>50</v>
      </c>
      <c r="Q3710" s="28"/>
      <c r="R3710" s="21" t="s">
        <v>91</v>
      </c>
      <c r="S3710" s="25" t="s">
        <v>1550</v>
      </c>
      <c r="T3710" s="21" t="s">
        <v>53</v>
      </c>
      <c r="U3710" s="21" t="s">
        <v>1174</v>
      </c>
      <c r="V3710" s="46">
        <v>1</v>
      </c>
      <c r="W3710" s="26">
        <f t="shared" si="2669"/>
        <v>1</v>
      </c>
      <c r="Y3710" s="21">
        <v>20</v>
      </c>
      <c r="Z3710" s="22">
        <f t="shared" ref="Z3710:Z3773" si="2726">N3710</f>
        <v>1698</v>
      </c>
      <c r="AA3710" s="20" t="s">
        <v>4899</v>
      </c>
      <c r="AB3710" s="22"/>
      <c r="AC3710" s="22">
        <v>1</v>
      </c>
      <c r="AD3710" s="22"/>
      <c r="AE3710" s="22">
        <f>N3710</f>
        <v>1698</v>
      </c>
      <c r="AF3710" s="22">
        <f t="shared" si="2671"/>
        <v>1698</v>
      </c>
      <c r="AG3710" s="20"/>
      <c r="AH3710" s="22"/>
      <c r="AI3710" s="22"/>
      <c r="AJ3710" s="22">
        <f t="shared" si="2721"/>
        <v>1698</v>
      </c>
      <c r="AK3710" s="22">
        <f>IF(O3710="(传统)XDSL",VLOOKUP(S3710,[2]直销续费率明细!C:I,7,FALSE)*1,IF(O3710="GPON+XDSL",VLOOKUP(S3710,[2]直销续费率明细!C:I,7,FALSE)*1,VLOOKUP(S3710,[2]直销续费率明细!C:I,5,FALSE)*1))</f>
        <v>25</v>
      </c>
      <c r="AL3710" s="22" t="s">
        <v>1309</v>
      </c>
      <c r="AM3710" s="22"/>
      <c r="AN3710" s="22"/>
      <c r="AO3710" s="22" t="s">
        <v>4897</v>
      </c>
      <c r="AP3710" s="22" t="s">
        <v>1301</v>
      </c>
      <c r="AS3710" s="20">
        <f>IF(Y3710&gt;=10,VLOOKUP(U3710,[2]提成计算!B:T,19,FALSE),VLOOKUP(U3710,[2]提成计算!B:T,18,FALSE))</f>
        <v>0.1</v>
      </c>
      <c r="AT3710" s="20">
        <f t="shared" si="2724"/>
        <v>169.8</v>
      </c>
      <c r="AU3710" s="20">
        <f t="shared" si="2725"/>
        <v>25</v>
      </c>
    </row>
    <row r="3711" spans="1:47" x14ac:dyDescent="0.15">
      <c r="A3711" s="21" t="s">
        <v>1273</v>
      </c>
      <c r="B3711" s="20" t="s">
        <v>918</v>
      </c>
      <c r="C3711" s="20" t="s">
        <v>1099</v>
      </c>
      <c r="D3711" s="20" t="s">
        <v>1136</v>
      </c>
      <c r="E3711" s="20" t="s">
        <v>1144</v>
      </c>
      <c r="F3711" s="20" t="s">
        <v>1250</v>
      </c>
      <c r="G3711" s="20" t="s">
        <v>4927</v>
      </c>
      <c r="H3711" s="20"/>
      <c r="I3711" s="20">
        <v>13537012346</v>
      </c>
      <c r="J3711" s="20" t="s">
        <v>1268</v>
      </c>
      <c r="K3711" s="20" t="s">
        <v>549</v>
      </c>
      <c r="L3711" s="20" t="s">
        <v>2131</v>
      </c>
      <c r="M3711" s="20">
        <v>800</v>
      </c>
      <c r="N3711" s="20">
        <v>800</v>
      </c>
      <c r="O3711" s="20" t="s">
        <v>927</v>
      </c>
      <c r="P3711" s="20" t="s">
        <v>50</v>
      </c>
      <c r="Q3711" s="28"/>
      <c r="R3711" s="21" t="s">
        <v>109</v>
      </c>
      <c r="S3711" s="21"/>
      <c r="T3711" s="21" t="s">
        <v>53</v>
      </c>
      <c r="U3711" s="21" t="s">
        <v>550</v>
      </c>
      <c r="V3711" s="46">
        <v>1</v>
      </c>
      <c r="W3711" s="26">
        <f t="shared" si="2669"/>
        <v>1</v>
      </c>
      <c r="X3711" s="26">
        <f t="shared" si="2674"/>
        <v>1</v>
      </c>
      <c r="Y3711" s="21">
        <v>6</v>
      </c>
      <c r="Z3711" s="22">
        <f t="shared" si="2726"/>
        <v>800</v>
      </c>
      <c r="AA3711" s="20" t="s">
        <v>4899</v>
      </c>
      <c r="AB3711" s="22">
        <v>1</v>
      </c>
      <c r="AC3711" s="22"/>
      <c r="AD3711" s="22">
        <f t="shared" ref="AD3711:AD3713" si="2727">N3711</f>
        <v>800</v>
      </c>
      <c r="AE3711" s="22"/>
      <c r="AF3711" s="22">
        <f t="shared" si="2671"/>
        <v>800</v>
      </c>
      <c r="AG3711" s="20">
        <f>N3711</f>
        <v>800</v>
      </c>
      <c r="AH3711" s="20" t="str">
        <f>VLOOKUP(U3711,[1]提成计算!B:I,8,FALSE)</f>
        <v xml:space="preserve"> </v>
      </c>
      <c r="AI3711" s="20"/>
      <c r="AJ3711" s="22"/>
      <c r="AK3711" s="22"/>
      <c r="AM3711" s="22"/>
      <c r="AN3711" s="22"/>
      <c r="AO3711" s="22" t="s">
        <v>4897</v>
      </c>
      <c r="AP3711" s="22" t="s">
        <v>1301</v>
      </c>
      <c r="AS3711" s="20"/>
      <c r="AT3711" s="20"/>
      <c r="AU3711" s="20"/>
    </row>
    <row r="3712" spans="1:47" x14ac:dyDescent="0.15">
      <c r="A3712" s="21" t="s">
        <v>1273</v>
      </c>
      <c r="B3712" s="20" t="s">
        <v>918</v>
      </c>
      <c r="C3712" s="20" t="s">
        <v>1099</v>
      </c>
      <c r="D3712" s="20" t="s">
        <v>1100</v>
      </c>
      <c r="E3712" s="20" t="s">
        <v>1132</v>
      </c>
      <c r="F3712" s="20" t="s">
        <v>1250</v>
      </c>
      <c r="G3712" s="20" t="s">
        <v>4928</v>
      </c>
      <c r="H3712" s="20"/>
      <c r="I3712" s="20">
        <v>13580787269</v>
      </c>
      <c r="J3712" s="20" t="s">
        <v>924</v>
      </c>
      <c r="K3712" s="20" t="s">
        <v>1169</v>
      </c>
      <c r="L3712" s="20" t="s">
        <v>1918</v>
      </c>
      <c r="M3712" s="20">
        <v>680</v>
      </c>
      <c r="N3712" s="20">
        <v>680</v>
      </c>
      <c r="O3712" s="20" t="s">
        <v>927</v>
      </c>
      <c r="P3712" s="20" t="s">
        <v>50</v>
      </c>
      <c r="Q3712" s="28"/>
      <c r="R3712" s="21" t="s">
        <v>52</v>
      </c>
      <c r="S3712" s="25" t="s">
        <v>1134</v>
      </c>
      <c r="T3712" s="21" t="s">
        <v>4929</v>
      </c>
      <c r="U3712" s="21"/>
      <c r="V3712" s="46">
        <v>1</v>
      </c>
      <c r="W3712" s="26">
        <f t="shared" si="2669"/>
        <v>1</v>
      </c>
      <c r="Y3712" s="21">
        <v>4</v>
      </c>
      <c r="Z3712" s="22">
        <f t="shared" si="2726"/>
        <v>680</v>
      </c>
      <c r="AA3712" s="20" t="s">
        <v>4899</v>
      </c>
      <c r="AB3712" s="22">
        <v>1</v>
      </c>
      <c r="AC3712" s="22"/>
      <c r="AD3712" s="22">
        <f t="shared" si="2727"/>
        <v>680</v>
      </c>
      <c r="AE3712" s="22"/>
      <c r="AF3712" s="22">
        <f t="shared" si="2671"/>
        <v>680</v>
      </c>
      <c r="AG3712" s="20"/>
      <c r="AH3712" s="22"/>
      <c r="AI3712" s="22"/>
      <c r="AJ3712" s="22">
        <f t="shared" ref="AJ3712:AJ3714" si="2728">N3712</f>
        <v>680</v>
      </c>
      <c r="AK3712" s="22">
        <f>IF(O3712="(传统)XDSL",VLOOKUP(S3712,[1]续费率明细!C:I,7,FALSE)*1,IF(O3712="GPON+XDSL",VLOOKUP(S3712,[1]续费率明细!C:I,7,FALSE)*1,VLOOKUP(S3712,[1]续费率明细!C:I,5,FALSE)*1))</f>
        <v>-40</v>
      </c>
      <c r="AL3712" s="22" t="s">
        <v>1309</v>
      </c>
      <c r="AM3712" s="22"/>
      <c r="AN3712" s="22"/>
      <c r="AO3712" s="22" t="s">
        <v>4897</v>
      </c>
      <c r="AP3712" s="22" t="s">
        <v>4913</v>
      </c>
      <c r="AS3712" s="20"/>
      <c r="AT3712" s="20"/>
      <c r="AU3712" s="20"/>
    </row>
    <row r="3713" spans="1:47" x14ac:dyDescent="0.15">
      <c r="A3713" s="21" t="s">
        <v>1273</v>
      </c>
      <c r="B3713" s="20" t="s">
        <v>918</v>
      </c>
      <c r="C3713" s="20" t="s">
        <v>1099</v>
      </c>
      <c r="D3713" s="20" t="s">
        <v>1100</v>
      </c>
      <c r="E3713" s="20" t="s">
        <v>1101</v>
      </c>
      <c r="F3713" s="20" t="s">
        <v>1250</v>
      </c>
      <c r="G3713" s="20" t="s">
        <v>4930</v>
      </c>
      <c r="H3713" s="20"/>
      <c r="I3713" s="20">
        <v>15818360818</v>
      </c>
      <c r="J3713" s="20" t="s">
        <v>924</v>
      </c>
      <c r="K3713" s="20" t="s">
        <v>80</v>
      </c>
      <c r="L3713" s="20" t="s">
        <v>1918</v>
      </c>
      <c r="M3713" s="20">
        <v>680</v>
      </c>
      <c r="N3713" s="20">
        <v>680</v>
      </c>
      <c r="O3713" s="20" t="s">
        <v>1262</v>
      </c>
      <c r="P3713" s="20" t="s">
        <v>50</v>
      </c>
      <c r="Q3713" s="28"/>
      <c r="R3713" s="21" t="s">
        <v>52</v>
      </c>
      <c r="S3713" s="25" t="s">
        <v>1163</v>
      </c>
      <c r="T3713" s="21" t="s">
        <v>53</v>
      </c>
      <c r="U3713" s="21" t="s">
        <v>81</v>
      </c>
      <c r="V3713" s="46">
        <v>1</v>
      </c>
      <c r="W3713" s="26">
        <f t="shared" si="2669"/>
        <v>1</v>
      </c>
      <c r="Y3713" s="21">
        <v>4</v>
      </c>
      <c r="Z3713" s="22">
        <f t="shared" si="2726"/>
        <v>680</v>
      </c>
      <c r="AA3713" s="20" t="s">
        <v>4899</v>
      </c>
      <c r="AB3713" s="22">
        <v>1</v>
      </c>
      <c r="AC3713" s="22"/>
      <c r="AD3713" s="22">
        <f t="shared" si="2727"/>
        <v>680</v>
      </c>
      <c r="AE3713" s="22"/>
      <c r="AF3713" s="22">
        <f t="shared" si="2671"/>
        <v>680</v>
      </c>
      <c r="AG3713" s="20"/>
      <c r="AH3713" s="22"/>
      <c r="AI3713" s="22"/>
      <c r="AJ3713" s="22">
        <f t="shared" si="2728"/>
        <v>680</v>
      </c>
      <c r="AK3713" s="22">
        <f>IF(O3713="(传统)XDSL",VLOOKUP(S3713,[2]直销续费率明细!C:I,7,FALSE)*1,IF(O3713="GPON+XDSL",VLOOKUP(S3713,[2]直销续费率明细!C:I,7,FALSE)*1,VLOOKUP(S3713,[2]直销续费率明细!C:I,5,FALSE)*1))</f>
        <v>-40</v>
      </c>
      <c r="AL3713" s="22" t="s">
        <v>1309</v>
      </c>
      <c r="AM3713" s="22"/>
      <c r="AN3713" s="22"/>
      <c r="AO3713" s="22" t="s">
        <v>4897</v>
      </c>
      <c r="AP3713" s="22" t="s">
        <v>4913</v>
      </c>
      <c r="AS3713" s="20">
        <f>IF(Y3713&gt;=10,VLOOKUP(U3713,[2]提成计算!B:T,19,FALSE),VLOOKUP(U3713,[2]提成计算!B:T,18,FALSE))</f>
        <v>0.08</v>
      </c>
      <c r="AT3713" s="20">
        <f t="shared" ref="AT3713:AT3714" si="2729">IF(AD3713*AS3713&gt;0,AD3713*AS3713,AE3713*AS3713)</f>
        <v>54.4</v>
      </c>
      <c r="AU3713" s="20">
        <f t="shared" ref="AU3713:AU3714" si="2730">IF(AND(AK3713&lt;0,AK3713+AT3713&lt;0),-AT3713,AK3713)</f>
        <v>-40</v>
      </c>
    </row>
    <row r="3714" spans="1:47" x14ac:dyDescent="0.15">
      <c r="A3714" s="21" t="s">
        <v>1273</v>
      </c>
      <c r="B3714" s="20" t="s">
        <v>918</v>
      </c>
      <c r="C3714" s="20" t="s">
        <v>1099</v>
      </c>
      <c r="D3714" s="20" t="s">
        <v>1136</v>
      </c>
      <c r="E3714" s="20" t="s">
        <v>4704</v>
      </c>
      <c r="F3714" s="20" t="s">
        <v>1250</v>
      </c>
      <c r="G3714" s="20" t="s">
        <v>4931</v>
      </c>
      <c r="H3714" s="20"/>
      <c r="I3714" s="20">
        <v>13412720539</v>
      </c>
      <c r="J3714" s="20" t="s">
        <v>924</v>
      </c>
      <c r="K3714" s="20" t="s">
        <v>1139</v>
      </c>
      <c r="L3714" s="20" t="s">
        <v>1299</v>
      </c>
      <c r="M3714" s="20">
        <v>888</v>
      </c>
      <c r="N3714" s="20">
        <v>888</v>
      </c>
      <c r="O3714" s="20" t="s">
        <v>927</v>
      </c>
      <c r="P3714" s="20" t="s">
        <v>50</v>
      </c>
      <c r="Q3714" s="28"/>
      <c r="R3714" s="21" t="s">
        <v>109</v>
      </c>
      <c r="S3714" s="25" t="s">
        <v>1159</v>
      </c>
      <c r="T3714" s="21" t="s">
        <v>53</v>
      </c>
      <c r="U3714" s="21" t="s">
        <v>1140</v>
      </c>
      <c r="V3714" s="46">
        <v>1</v>
      </c>
      <c r="W3714" s="26">
        <f t="shared" si="2669"/>
        <v>1</v>
      </c>
      <c r="Y3714" s="21">
        <v>12</v>
      </c>
      <c r="Z3714" s="22">
        <f t="shared" si="2726"/>
        <v>888</v>
      </c>
      <c r="AA3714" s="20" t="s">
        <v>4899</v>
      </c>
      <c r="AB3714" s="22"/>
      <c r="AC3714" s="22">
        <v>1</v>
      </c>
      <c r="AD3714" s="22"/>
      <c r="AE3714" s="22">
        <f t="shared" ref="AE3714:AE3715" si="2731">N3714</f>
        <v>888</v>
      </c>
      <c r="AF3714" s="22">
        <f t="shared" si="2671"/>
        <v>888</v>
      </c>
      <c r="AG3714" s="20"/>
      <c r="AH3714" s="22"/>
      <c r="AI3714" s="22"/>
      <c r="AJ3714" s="22">
        <f t="shared" si="2728"/>
        <v>888</v>
      </c>
      <c r="AK3714" s="22">
        <f>IF(O3714="(传统)XDSL",VLOOKUP(S3714,[2]直销续费率明细!C:I,7,FALSE)*1,IF(O3714="GPON+XDSL",VLOOKUP(S3714,[2]直销续费率明细!C:I,7,FALSE)*1,VLOOKUP(S3714,[2]直销续费率明细!C:I,5,FALSE)*1))</f>
        <v>-40</v>
      </c>
      <c r="AL3714" s="22" t="s">
        <v>1309</v>
      </c>
      <c r="AM3714" s="22"/>
      <c r="AN3714" s="22"/>
      <c r="AO3714" s="22" t="s">
        <v>4897</v>
      </c>
      <c r="AP3714" s="22" t="s">
        <v>1301</v>
      </c>
      <c r="AS3714" s="20">
        <f>IF(Y3714&gt;=10,VLOOKUP(U3714,[2]提成计算!B:T,19,FALSE),VLOOKUP(U3714,[2]提成计算!B:T,18,FALSE))</f>
        <v>0.09</v>
      </c>
      <c r="AT3714" s="20">
        <f t="shared" si="2729"/>
        <v>79.92</v>
      </c>
      <c r="AU3714" s="20">
        <f t="shared" si="2730"/>
        <v>-40</v>
      </c>
    </row>
    <row r="3715" spans="1:47" x14ac:dyDescent="0.15">
      <c r="A3715" s="21" t="s">
        <v>1273</v>
      </c>
      <c r="B3715" s="20" t="s">
        <v>918</v>
      </c>
      <c r="C3715" s="20" t="s">
        <v>1099</v>
      </c>
      <c r="D3715" s="20" t="s">
        <v>1136</v>
      </c>
      <c r="E3715" s="20" t="s">
        <v>1318</v>
      </c>
      <c r="F3715" s="20" t="s">
        <v>1250</v>
      </c>
      <c r="G3715" s="20" t="s">
        <v>4932</v>
      </c>
      <c r="H3715" s="20"/>
      <c r="I3715" s="20">
        <v>17092081058</v>
      </c>
      <c r="J3715" s="20" t="s">
        <v>1268</v>
      </c>
      <c r="K3715" s="20" t="s">
        <v>594</v>
      </c>
      <c r="L3715" s="20" t="s">
        <v>1358</v>
      </c>
      <c r="M3715" s="20">
        <v>1088</v>
      </c>
      <c r="N3715" s="20">
        <v>1088</v>
      </c>
      <c r="O3715" s="20" t="s">
        <v>927</v>
      </c>
      <c r="P3715" s="20" t="s">
        <v>50</v>
      </c>
      <c r="Q3715" s="28"/>
      <c r="R3715" s="21" t="s">
        <v>109</v>
      </c>
      <c r="S3715" s="21"/>
      <c r="T3715" s="21" t="s">
        <v>53</v>
      </c>
      <c r="U3715" s="21" t="s">
        <v>595</v>
      </c>
      <c r="V3715" s="46">
        <v>1</v>
      </c>
      <c r="W3715" s="26">
        <f t="shared" si="2669"/>
        <v>1</v>
      </c>
      <c r="X3715" s="26">
        <f t="shared" si="2674"/>
        <v>1</v>
      </c>
      <c r="Y3715" s="21">
        <v>10</v>
      </c>
      <c r="Z3715" s="22">
        <f t="shared" si="2726"/>
        <v>1088</v>
      </c>
      <c r="AA3715" s="20" t="s">
        <v>4899</v>
      </c>
      <c r="AB3715" s="22"/>
      <c r="AC3715" s="22">
        <v>1</v>
      </c>
      <c r="AD3715" s="22"/>
      <c r="AE3715" s="22">
        <f t="shared" si="2731"/>
        <v>1088</v>
      </c>
      <c r="AF3715" s="22">
        <f t="shared" si="2671"/>
        <v>1088</v>
      </c>
      <c r="AG3715" s="20">
        <f t="shared" ref="AG3715:AG3718" si="2732">N3715</f>
        <v>1088</v>
      </c>
      <c r="AH3715" s="20" t="str">
        <f>VLOOKUP(U3715,[1]提成计算!B:I,8,FALSE)</f>
        <v xml:space="preserve"> </v>
      </c>
      <c r="AI3715" s="20"/>
      <c r="AJ3715" s="22"/>
      <c r="AK3715" s="22"/>
      <c r="AM3715" s="22"/>
      <c r="AN3715" s="22"/>
      <c r="AO3715" s="22" t="s">
        <v>4897</v>
      </c>
      <c r="AP3715" s="22" t="s">
        <v>1301</v>
      </c>
      <c r="AS3715" s="20"/>
      <c r="AT3715" s="20"/>
      <c r="AU3715" s="20"/>
    </row>
    <row r="3716" spans="1:47" x14ac:dyDescent="0.15">
      <c r="A3716" s="21" t="s">
        <v>1273</v>
      </c>
      <c r="B3716" s="20" t="s">
        <v>918</v>
      </c>
      <c r="C3716" s="20" t="s">
        <v>1099</v>
      </c>
      <c r="D3716" s="20" t="s">
        <v>1100</v>
      </c>
      <c r="E3716" s="20" t="s">
        <v>1110</v>
      </c>
      <c r="F3716" s="20" t="s">
        <v>1250</v>
      </c>
      <c r="G3716" s="20" t="s">
        <v>4933</v>
      </c>
      <c r="H3716" s="20"/>
      <c r="I3716" s="20">
        <v>15817752293</v>
      </c>
      <c r="J3716" s="20" t="s">
        <v>1268</v>
      </c>
      <c r="K3716" s="20" t="s">
        <v>262</v>
      </c>
      <c r="L3716" s="20" t="s">
        <v>1939</v>
      </c>
      <c r="M3716" s="20">
        <v>680</v>
      </c>
      <c r="N3716" s="20">
        <v>680</v>
      </c>
      <c r="O3716" s="20" t="s">
        <v>927</v>
      </c>
      <c r="P3716" s="20" t="s">
        <v>50</v>
      </c>
      <c r="Q3716" s="28"/>
      <c r="R3716" s="21" t="s">
        <v>52</v>
      </c>
      <c r="S3716" s="21"/>
      <c r="T3716" s="21" t="s">
        <v>53</v>
      </c>
      <c r="U3716" s="21" t="s">
        <v>263</v>
      </c>
      <c r="V3716" s="46">
        <v>1</v>
      </c>
      <c r="W3716" s="26">
        <f t="shared" si="2669"/>
        <v>1</v>
      </c>
      <c r="X3716" s="26">
        <f t="shared" si="2674"/>
        <v>1</v>
      </c>
      <c r="Y3716" s="21">
        <v>4</v>
      </c>
      <c r="Z3716" s="22">
        <f t="shared" si="2726"/>
        <v>680</v>
      </c>
      <c r="AA3716" s="20" t="s">
        <v>4899</v>
      </c>
      <c r="AB3716" s="22">
        <v>1</v>
      </c>
      <c r="AC3716" s="22"/>
      <c r="AD3716" s="22">
        <f t="shared" ref="AD3716:AD3717" si="2733">N3716</f>
        <v>680</v>
      </c>
      <c r="AE3716" s="22"/>
      <c r="AF3716" s="22">
        <f t="shared" si="2671"/>
        <v>680</v>
      </c>
      <c r="AG3716" s="20">
        <f t="shared" si="2732"/>
        <v>680</v>
      </c>
      <c r="AH3716" s="20" t="str">
        <f>VLOOKUP(U3716,[1]提成计算!B:I,8,FALSE)</f>
        <v xml:space="preserve"> </v>
      </c>
      <c r="AI3716" s="20"/>
      <c r="AJ3716" s="22"/>
      <c r="AK3716" s="22"/>
      <c r="AM3716" s="22"/>
      <c r="AN3716" s="22"/>
      <c r="AO3716" s="22" t="s">
        <v>2216</v>
      </c>
      <c r="AP3716" s="22" t="s">
        <v>1301</v>
      </c>
      <c r="AS3716" s="20"/>
      <c r="AT3716" s="20"/>
      <c r="AU3716" s="20"/>
    </row>
    <row r="3717" spans="1:47" x14ac:dyDescent="0.15">
      <c r="A3717" s="21" t="s">
        <v>1273</v>
      </c>
      <c r="B3717" s="20" t="s">
        <v>918</v>
      </c>
      <c r="C3717" s="20" t="s">
        <v>1099</v>
      </c>
      <c r="D3717" s="20" t="s">
        <v>1136</v>
      </c>
      <c r="E3717" s="20" t="s">
        <v>1318</v>
      </c>
      <c r="F3717" s="20" t="s">
        <v>1250</v>
      </c>
      <c r="G3717" s="20" t="s">
        <v>4934</v>
      </c>
      <c r="H3717" s="20"/>
      <c r="I3717" s="20">
        <v>13412197869</v>
      </c>
      <c r="J3717" s="20" t="s">
        <v>1268</v>
      </c>
      <c r="K3717" s="20" t="s">
        <v>594</v>
      </c>
      <c r="L3717" s="20" t="s">
        <v>2131</v>
      </c>
      <c r="M3717" s="20">
        <v>800</v>
      </c>
      <c r="N3717" s="20">
        <v>800</v>
      </c>
      <c r="O3717" s="20" t="s">
        <v>927</v>
      </c>
      <c r="P3717" s="20" t="s">
        <v>50</v>
      </c>
      <c r="Q3717" s="28"/>
      <c r="R3717" s="21" t="s">
        <v>109</v>
      </c>
      <c r="S3717" s="21"/>
      <c r="T3717" s="21" t="s">
        <v>53</v>
      </c>
      <c r="U3717" s="21" t="s">
        <v>595</v>
      </c>
      <c r="V3717" s="46">
        <v>1</v>
      </c>
      <c r="W3717" s="26">
        <f t="shared" ref="W3717:W3780" si="2734">V3717</f>
        <v>1</v>
      </c>
      <c r="X3717" s="26">
        <f t="shared" si="2674"/>
        <v>1</v>
      </c>
      <c r="Y3717" s="21">
        <v>6</v>
      </c>
      <c r="Z3717" s="22">
        <f t="shared" si="2726"/>
        <v>800</v>
      </c>
      <c r="AA3717" s="20" t="s">
        <v>4899</v>
      </c>
      <c r="AB3717" s="22">
        <v>1</v>
      </c>
      <c r="AC3717" s="22"/>
      <c r="AD3717" s="22">
        <f t="shared" si="2733"/>
        <v>800</v>
      </c>
      <c r="AE3717" s="22"/>
      <c r="AF3717" s="22">
        <f t="shared" ref="AF3717:AF3780" si="2735">N3717</f>
        <v>800</v>
      </c>
      <c r="AG3717" s="20">
        <f t="shared" si="2732"/>
        <v>800</v>
      </c>
      <c r="AH3717" s="20" t="str">
        <f>VLOOKUP(U3717,[1]提成计算!B:I,8,FALSE)</f>
        <v xml:space="preserve"> </v>
      </c>
      <c r="AI3717" s="20"/>
      <c r="AJ3717" s="22"/>
      <c r="AK3717" s="22"/>
      <c r="AM3717" s="22"/>
      <c r="AN3717" s="22"/>
      <c r="AO3717" s="22" t="s">
        <v>4897</v>
      </c>
      <c r="AP3717" s="22" t="s">
        <v>1301</v>
      </c>
      <c r="AS3717" s="20"/>
      <c r="AT3717" s="20"/>
      <c r="AU3717" s="20"/>
    </row>
    <row r="3718" spans="1:47" x14ac:dyDescent="0.15">
      <c r="A3718" s="21" t="s">
        <v>1273</v>
      </c>
      <c r="B3718" s="20" t="s">
        <v>918</v>
      </c>
      <c r="C3718" s="20" t="s">
        <v>1099</v>
      </c>
      <c r="D3718" s="20" t="s">
        <v>1100</v>
      </c>
      <c r="E3718" s="20" t="s">
        <v>1110</v>
      </c>
      <c r="F3718" s="20" t="s">
        <v>1250</v>
      </c>
      <c r="G3718" s="20" t="s">
        <v>4935</v>
      </c>
      <c r="H3718" s="20"/>
      <c r="I3718" s="20">
        <v>13686272331</v>
      </c>
      <c r="J3718" s="20" t="s">
        <v>1268</v>
      </c>
      <c r="K3718" s="20" t="s">
        <v>262</v>
      </c>
      <c r="L3718" s="20" t="s">
        <v>1358</v>
      </c>
      <c r="M3718" s="20">
        <v>1088</v>
      </c>
      <c r="N3718" s="20">
        <v>1088</v>
      </c>
      <c r="O3718" s="20" t="s">
        <v>927</v>
      </c>
      <c r="P3718" s="20" t="s">
        <v>50</v>
      </c>
      <c r="Q3718" s="28"/>
      <c r="R3718" s="21" t="s">
        <v>52</v>
      </c>
      <c r="S3718" s="21"/>
      <c r="T3718" s="21" t="s">
        <v>53</v>
      </c>
      <c r="U3718" s="21" t="s">
        <v>263</v>
      </c>
      <c r="V3718" s="46">
        <v>1</v>
      </c>
      <c r="W3718" s="26">
        <f t="shared" si="2734"/>
        <v>1</v>
      </c>
      <c r="X3718" s="26">
        <f t="shared" ref="X3718:X3775" si="2736">V3718</f>
        <v>1</v>
      </c>
      <c r="Y3718" s="21">
        <v>10</v>
      </c>
      <c r="Z3718" s="22">
        <f t="shared" si="2726"/>
        <v>1088</v>
      </c>
      <c r="AA3718" s="20" t="s">
        <v>4899</v>
      </c>
      <c r="AB3718" s="22"/>
      <c r="AC3718" s="22">
        <v>1</v>
      </c>
      <c r="AD3718" s="22"/>
      <c r="AE3718" s="22">
        <f>N3718</f>
        <v>1088</v>
      </c>
      <c r="AF3718" s="22">
        <f t="shared" si="2735"/>
        <v>1088</v>
      </c>
      <c r="AG3718" s="20">
        <f t="shared" si="2732"/>
        <v>1088</v>
      </c>
      <c r="AH3718" s="20" t="str">
        <f>VLOOKUP(U3718,[1]提成计算!B:I,8,FALSE)</f>
        <v xml:space="preserve"> </v>
      </c>
      <c r="AI3718" s="20"/>
      <c r="AJ3718" s="22"/>
      <c r="AK3718" s="22"/>
      <c r="AM3718" s="22"/>
      <c r="AN3718" s="22"/>
      <c r="AO3718" s="22" t="s">
        <v>4897</v>
      </c>
      <c r="AP3718" s="22" t="s">
        <v>1301</v>
      </c>
      <c r="AS3718" s="20"/>
      <c r="AT3718" s="20"/>
      <c r="AU3718" s="20"/>
    </row>
    <row r="3719" spans="1:47" x14ac:dyDescent="0.15">
      <c r="A3719" s="21" t="s">
        <v>1273</v>
      </c>
      <c r="B3719" s="20" t="s">
        <v>918</v>
      </c>
      <c r="C3719" s="20" t="s">
        <v>1099</v>
      </c>
      <c r="D3719" s="20" t="s">
        <v>1136</v>
      </c>
      <c r="E3719" s="20" t="s">
        <v>4797</v>
      </c>
      <c r="F3719" s="20" t="s">
        <v>1250</v>
      </c>
      <c r="G3719" s="20" t="s">
        <v>4936</v>
      </c>
      <c r="H3719" s="20"/>
      <c r="I3719" s="20">
        <v>13713075785</v>
      </c>
      <c r="J3719" s="20" t="s">
        <v>924</v>
      </c>
      <c r="K3719" s="20" t="s">
        <v>1153</v>
      </c>
      <c r="L3719" s="20" t="s">
        <v>1918</v>
      </c>
      <c r="M3719" s="20">
        <v>680</v>
      </c>
      <c r="N3719" s="20">
        <v>680</v>
      </c>
      <c r="O3719" s="20" t="s">
        <v>927</v>
      </c>
      <c r="P3719" s="20" t="s">
        <v>50</v>
      </c>
      <c r="Q3719" s="28"/>
      <c r="R3719" s="21" t="s">
        <v>109</v>
      </c>
      <c r="S3719" s="25" t="s">
        <v>1155</v>
      </c>
      <c r="T3719" s="21" t="s">
        <v>53</v>
      </c>
      <c r="U3719" s="21" t="s">
        <v>1156</v>
      </c>
      <c r="V3719" s="46">
        <v>1</v>
      </c>
      <c r="W3719" s="26">
        <f t="shared" si="2734"/>
        <v>1</v>
      </c>
      <c r="Y3719" s="21">
        <v>4</v>
      </c>
      <c r="Z3719" s="22">
        <f t="shared" si="2726"/>
        <v>680</v>
      </c>
      <c r="AA3719" s="20" t="s">
        <v>4899</v>
      </c>
      <c r="AB3719" s="22">
        <v>1</v>
      </c>
      <c r="AC3719" s="22"/>
      <c r="AD3719" s="22">
        <f>N3719</f>
        <v>680</v>
      </c>
      <c r="AE3719" s="22"/>
      <c r="AF3719" s="22">
        <f t="shared" si="2735"/>
        <v>680</v>
      </c>
      <c r="AG3719" s="20"/>
      <c r="AH3719" s="22"/>
      <c r="AI3719" s="22"/>
      <c r="AJ3719" s="22">
        <f t="shared" ref="AJ3719:AJ3720" si="2737">N3719</f>
        <v>680</v>
      </c>
      <c r="AK3719" s="22">
        <f>IF(O3719="(传统)XDSL",VLOOKUP(S3719,[2]直销续费率明细!C:I,7,FALSE)*1,IF(O3719="GPON+XDSL",VLOOKUP(S3719,[2]直销续费率明细!C:I,7,FALSE)*1,VLOOKUP(S3719,[2]直销续费率明细!C:I,5,FALSE)*1))</f>
        <v>-40</v>
      </c>
      <c r="AL3719" s="22" t="s">
        <v>1309</v>
      </c>
      <c r="AM3719" s="22"/>
      <c r="AN3719" s="22"/>
      <c r="AO3719" s="22" t="s">
        <v>4897</v>
      </c>
      <c r="AP3719" s="22" t="s">
        <v>4913</v>
      </c>
      <c r="AS3719" s="20">
        <f>IF(Y3719&gt;=10,VLOOKUP(U3719,[2]提成计算!B:T,19,FALSE),VLOOKUP(U3719,[2]提成计算!B:T,18,FALSE))</f>
        <v>0.06</v>
      </c>
      <c r="AT3719" s="20">
        <f t="shared" ref="AT3719:AT3720" si="2738">IF(AD3719*AS3719&gt;0,AD3719*AS3719,AE3719*AS3719)</f>
        <v>40.799999999999997</v>
      </c>
      <c r="AU3719" s="20">
        <f t="shared" ref="AU3719:AU3720" si="2739">IF(AND(AK3719&lt;0,AK3719+AT3719&lt;0),-AT3719,AK3719)</f>
        <v>-40</v>
      </c>
    </row>
    <row r="3720" spans="1:47" x14ac:dyDescent="0.15">
      <c r="A3720" s="21" t="s">
        <v>1273</v>
      </c>
      <c r="B3720" s="20" t="s">
        <v>918</v>
      </c>
      <c r="C3720" s="20" t="s">
        <v>1099</v>
      </c>
      <c r="D3720" s="20" t="s">
        <v>1100</v>
      </c>
      <c r="E3720" s="20" t="s">
        <v>1514</v>
      </c>
      <c r="F3720" s="20" t="s">
        <v>1250</v>
      </c>
      <c r="G3720" s="20" t="s">
        <v>4937</v>
      </c>
      <c r="H3720" s="20"/>
      <c r="I3720" s="20">
        <v>13725860423</v>
      </c>
      <c r="J3720" s="20" t="s">
        <v>924</v>
      </c>
      <c r="K3720" s="20" t="s">
        <v>4714</v>
      </c>
      <c r="L3720" s="20" t="s">
        <v>1299</v>
      </c>
      <c r="M3720" s="20">
        <v>888</v>
      </c>
      <c r="N3720" s="20">
        <v>888</v>
      </c>
      <c r="O3720" s="20" t="s">
        <v>927</v>
      </c>
      <c r="P3720" s="20" t="s">
        <v>50</v>
      </c>
      <c r="Q3720" s="28"/>
      <c r="R3720" s="21" t="s">
        <v>52</v>
      </c>
      <c r="S3720" s="25" t="s">
        <v>1163</v>
      </c>
      <c r="T3720" s="21" t="s">
        <v>53</v>
      </c>
      <c r="U3720" s="21" t="s">
        <v>81</v>
      </c>
      <c r="V3720" s="46">
        <v>1</v>
      </c>
      <c r="W3720" s="26">
        <f t="shared" si="2734"/>
        <v>1</v>
      </c>
      <c r="Y3720" s="21">
        <v>12</v>
      </c>
      <c r="Z3720" s="22">
        <f t="shared" si="2726"/>
        <v>888</v>
      </c>
      <c r="AA3720" s="20" t="s">
        <v>4899</v>
      </c>
      <c r="AB3720" s="22"/>
      <c r="AC3720" s="22">
        <v>1</v>
      </c>
      <c r="AD3720" s="22"/>
      <c r="AE3720" s="22">
        <f>N3720</f>
        <v>888</v>
      </c>
      <c r="AF3720" s="22">
        <f t="shared" si="2735"/>
        <v>888</v>
      </c>
      <c r="AG3720" s="20"/>
      <c r="AH3720" s="22"/>
      <c r="AI3720" s="22"/>
      <c r="AJ3720" s="22">
        <f t="shared" si="2737"/>
        <v>888</v>
      </c>
      <c r="AK3720" s="22">
        <f>IF(O3720="(传统)XDSL",VLOOKUP(S3720,[2]直销续费率明细!C:I,7,FALSE)*1,IF(O3720="GPON+XDSL",VLOOKUP(S3720,[2]直销续费率明细!C:I,7,FALSE)*1,VLOOKUP(S3720,[2]直销续费率明细!C:I,5,FALSE)*1))</f>
        <v>-40</v>
      </c>
      <c r="AL3720" s="22" t="s">
        <v>1300</v>
      </c>
      <c r="AM3720" s="22"/>
      <c r="AN3720" s="22"/>
      <c r="AO3720" s="22" t="s">
        <v>4897</v>
      </c>
      <c r="AP3720" s="22" t="s">
        <v>1301</v>
      </c>
      <c r="AS3720" s="20">
        <f>IF(Y3720&gt;=10,VLOOKUP(U3720,[2]提成计算!B:T,19,FALSE),VLOOKUP(U3720,[2]提成计算!B:T,18,FALSE))</f>
        <v>0.12</v>
      </c>
      <c r="AT3720" s="20">
        <f t="shared" si="2738"/>
        <v>106.56</v>
      </c>
      <c r="AU3720" s="20">
        <f t="shared" si="2739"/>
        <v>-40</v>
      </c>
    </row>
    <row r="3721" spans="1:47" x14ac:dyDescent="0.15">
      <c r="A3721" s="21" t="s">
        <v>1273</v>
      </c>
      <c r="B3721" s="20" t="s">
        <v>918</v>
      </c>
      <c r="C3721" s="20" t="s">
        <v>1099</v>
      </c>
      <c r="D3721" s="20" t="s">
        <v>1136</v>
      </c>
      <c r="E3721" s="20" t="s">
        <v>1318</v>
      </c>
      <c r="F3721" s="20" t="s">
        <v>1250</v>
      </c>
      <c r="G3721" s="20" t="s">
        <v>4938</v>
      </c>
      <c r="H3721" s="20"/>
      <c r="I3721" s="20">
        <v>15916930100</v>
      </c>
      <c r="J3721" s="20" t="s">
        <v>1268</v>
      </c>
      <c r="K3721" s="20" t="s">
        <v>594</v>
      </c>
      <c r="L3721" s="20" t="s">
        <v>2131</v>
      </c>
      <c r="M3721" s="20">
        <v>800</v>
      </c>
      <c r="N3721" s="20">
        <v>800</v>
      </c>
      <c r="O3721" s="20" t="s">
        <v>927</v>
      </c>
      <c r="P3721" s="20" t="s">
        <v>50</v>
      </c>
      <c r="Q3721" s="28"/>
      <c r="R3721" s="21" t="s">
        <v>109</v>
      </c>
      <c r="S3721" s="21"/>
      <c r="T3721" s="21" t="s">
        <v>53</v>
      </c>
      <c r="U3721" s="21" t="s">
        <v>595</v>
      </c>
      <c r="V3721" s="46">
        <v>1</v>
      </c>
      <c r="W3721" s="26">
        <f t="shared" si="2734"/>
        <v>1</v>
      </c>
      <c r="X3721" s="26">
        <f t="shared" si="2736"/>
        <v>1</v>
      </c>
      <c r="Y3721" s="21">
        <v>6</v>
      </c>
      <c r="Z3721" s="22">
        <f t="shared" si="2726"/>
        <v>800</v>
      </c>
      <c r="AA3721" s="20" t="s">
        <v>4899</v>
      </c>
      <c r="AB3721" s="22">
        <v>1</v>
      </c>
      <c r="AC3721" s="22"/>
      <c r="AD3721" s="22">
        <f>N3721</f>
        <v>800</v>
      </c>
      <c r="AE3721" s="22"/>
      <c r="AF3721" s="22">
        <f t="shared" si="2735"/>
        <v>800</v>
      </c>
      <c r="AG3721" s="20">
        <f>N3721</f>
        <v>800</v>
      </c>
      <c r="AH3721" s="20" t="str">
        <f>VLOOKUP(U3721,[1]提成计算!B:I,8,FALSE)</f>
        <v xml:space="preserve"> </v>
      </c>
      <c r="AI3721" s="20"/>
      <c r="AJ3721" s="22"/>
      <c r="AK3721" s="22"/>
      <c r="AM3721" s="22"/>
      <c r="AN3721" s="22"/>
      <c r="AO3721" s="22" t="s">
        <v>4897</v>
      </c>
      <c r="AP3721" s="22" t="s">
        <v>1301</v>
      </c>
      <c r="AS3721" s="20"/>
      <c r="AT3721" s="20"/>
      <c r="AU3721" s="20"/>
    </row>
    <row r="3722" spans="1:47" x14ac:dyDescent="0.15">
      <c r="A3722" s="21" t="s">
        <v>1273</v>
      </c>
      <c r="B3722" s="20" t="s">
        <v>918</v>
      </c>
      <c r="C3722" s="20" t="s">
        <v>1099</v>
      </c>
      <c r="D3722" s="20" t="s">
        <v>1100</v>
      </c>
      <c r="E3722" s="20" t="s">
        <v>1101</v>
      </c>
      <c r="F3722" s="20" t="s">
        <v>1250</v>
      </c>
      <c r="G3722" s="20" t="s">
        <v>4939</v>
      </c>
      <c r="H3722" s="20"/>
      <c r="I3722" s="20">
        <v>13431439156</v>
      </c>
      <c r="J3722" s="20" t="s">
        <v>924</v>
      </c>
      <c r="K3722" s="20" t="s">
        <v>4714</v>
      </c>
      <c r="L3722" s="20" t="s">
        <v>1299</v>
      </c>
      <c r="M3722" s="20">
        <v>888</v>
      </c>
      <c r="N3722" s="20">
        <v>888</v>
      </c>
      <c r="O3722" s="20" t="s">
        <v>927</v>
      </c>
      <c r="P3722" s="20" t="s">
        <v>50</v>
      </c>
      <c r="Q3722" s="28"/>
      <c r="R3722" s="21" t="s">
        <v>52</v>
      </c>
      <c r="S3722" s="25" t="s">
        <v>1163</v>
      </c>
      <c r="T3722" s="21" t="s">
        <v>53</v>
      </c>
      <c r="U3722" s="21" t="s">
        <v>81</v>
      </c>
      <c r="V3722" s="46">
        <v>1</v>
      </c>
      <c r="W3722" s="26">
        <f t="shared" si="2734"/>
        <v>1</v>
      </c>
      <c r="Y3722" s="21">
        <v>12</v>
      </c>
      <c r="Z3722" s="22">
        <f t="shared" si="2726"/>
        <v>888</v>
      </c>
      <c r="AA3722" s="20" t="s">
        <v>4899</v>
      </c>
      <c r="AB3722" s="22"/>
      <c r="AC3722" s="22">
        <v>1</v>
      </c>
      <c r="AD3722" s="22"/>
      <c r="AE3722" s="22">
        <f>N3722</f>
        <v>888</v>
      </c>
      <c r="AF3722" s="22">
        <f t="shared" si="2735"/>
        <v>888</v>
      </c>
      <c r="AG3722" s="20"/>
      <c r="AH3722" s="22"/>
      <c r="AI3722" s="22"/>
      <c r="AJ3722" s="22">
        <f t="shared" ref="AJ3722:AJ3723" si="2740">N3722</f>
        <v>888</v>
      </c>
      <c r="AK3722" s="22">
        <f>IF(O3722="(传统)XDSL",VLOOKUP(S3722,[2]直销续费率明细!C:I,7,FALSE)*1,IF(O3722="GPON+XDSL",VLOOKUP(S3722,[2]直销续费率明细!C:I,7,FALSE)*1,VLOOKUP(S3722,[2]直销续费率明细!C:I,5,FALSE)*1))</f>
        <v>-40</v>
      </c>
      <c r="AL3722" s="22" t="s">
        <v>1300</v>
      </c>
      <c r="AM3722" s="22"/>
      <c r="AN3722" s="22"/>
      <c r="AO3722" s="22" t="s">
        <v>4897</v>
      </c>
      <c r="AP3722" s="22" t="s">
        <v>1301</v>
      </c>
      <c r="AS3722" s="20">
        <f>IF(Y3722&gt;=10,VLOOKUP(U3722,[2]提成计算!B:T,19,FALSE),VLOOKUP(U3722,[2]提成计算!B:T,18,FALSE))</f>
        <v>0.12</v>
      </c>
      <c r="AT3722" s="20">
        <f t="shared" ref="AT3722" si="2741">IF(AD3722*AS3722&gt;0,AD3722*AS3722,AE3722*AS3722)</f>
        <v>106.56</v>
      </c>
      <c r="AU3722" s="20">
        <f t="shared" ref="AU3722" si="2742">IF(AND(AK3722&lt;0,AK3722+AT3722&lt;0),-AT3722,AK3722)</f>
        <v>-40</v>
      </c>
    </row>
    <row r="3723" spans="1:47" x14ac:dyDescent="0.15">
      <c r="A3723" s="21" t="s">
        <v>1273</v>
      </c>
      <c r="B3723" s="20" t="s">
        <v>918</v>
      </c>
      <c r="C3723" s="20" t="s">
        <v>1099</v>
      </c>
      <c r="D3723" s="20" t="s">
        <v>1100</v>
      </c>
      <c r="E3723" s="20" t="s">
        <v>1110</v>
      </c>
      <c r="F3723" s="20" t="s">
        <v>1250</v>
      </c>
      <c r="G3723" s="20" t="s">
        <v>4940</v>
      </c>
      <c r="H3723" s="20"/>
      <c r="I3723" s="20">
        <v>13544793992</v>
      </c>
      <c r="J3723" s="20" t="s">
        <v>924</v>
      </c>
      <c r="K3723" s="20" t="s">
        <v>1169</v>
      </c>
      <c r="L3723" s="20" t="s">
        <v>1918</v>
      </c>
      <c r="M3723" s="20">
        <v>680</v>
      </c>
      <c r="N3723" s="20">
        <v>680</v>
      </c>
      <c r="O3723" s="20" t="s">
        <v>927</v>
      </c>
      <c r="P3723" s="20" t="s">
        <v>50</v>
      </c>
      <c r="Q3723" s="28"/>
      <c r="R3723" s="21" t="s">
        <v>52</v>
      </c>
      <c r="S3723" s="25" t="s">
        <v>1148</v>
      </c>
      <c r="T3723" s="21" t="s">
        <v>4929</v>
      </c>
      <c r="U3723" s="21"/>
      <c r="V3723" s="46">
        <v>1</v>
      </c>
      <c r="W3723" s="26">
        <f t="shared" si="2734"/>
        <v>1</v>
      </c>
      <c r="Y3723" s="21">
        <v>4</v>
      </c>
      <c r="Z3723" s="22">
        <f t="shared" si="2726"/>
        <v>680</v>
      </c>
      <c r="AA3723" s="20" t="s">
        <v>4899</v>
      </c>
      <c r="AB3723" s="22">
        <v>1</v>
      </c>
      <c r="AC3723" s="22"/>
      <c r="AD3723" s="22">
        <f>N3723</f>
        <v>680</v>
      </c>
      <c r="AE3723" s="22"/>
      <c r="AF3723" s="22">
        <f t="shared" si="2735"/>
        <v>680</v>
      </c>
      <c r="AG3723" s="20"/>
      <c r="AH3723" s="22"/>
      <c r="AI3723" s="22"/>
      <c r="AJ3723" s="22">
        <f t="shared" si="2740"/>
        <v>680</v>
      </c>
      <c r="AK3723" s="22">
        <f>IF(O3723="(传统)XDSL",VLOOKUP(S3723,[1]续费率明细!C:I,7,FALSE)*1,IF(O3723="GPON+XDSL",VLOOKUP(S3723,[1]续费率明细!C:I,7,FALSE)*1,VLOOKUP(S3723,[1]续费率明细!C:I,5,FALSE)*1))</f>
        <v>-40</v>
      </c>
      <c r="AL3723" s="22" t="s">
        <v>1309</v>
      </c>
      <c r="AM3723" s="22"/>
      <c r="AN3723" s="22"/>
      <c r="AO3723" s="22" t="s">
        <v>4897</v>
      </c>
      <c r="AP3723" s="22" t="s">
        <v>4913</v>
      </c>
      <c r="AS3723" s="20"/>
      <c r="AT3723" s="20"/>
      <c r="AU3723" s="20"/>
    </row>
    <row r="3724" spans="1:47" x14ac:dyDescent="0.15">
      <c r="A3724" s="21" t="s">
        <v>1273</v>
      </c>
      <c r="B3724" s="20" t="s">
        <v>918</v>
      </c>
      <c r="C3724" s="20" t="s">
        <v>1099</v>
      </c>
      <c r="D3724" s="20" t="s">
        <v>1100</v>
      </c>
      <c r="E3724" s="20" t="s">
        <v>1110</v>
      </c>
      <c r="F3724" s="20" t="s">
        <v>1250</v>
      </c>
      <c r="G3724" s="20" t="s">
        <v>4941</v>
      </c>
      <c r="H3724" s="20"/>
      <c r="I3724" s="20">
        <v>13717315967</v>
      </c>
      <c r="J3724" s="20" t="s">
        <v>1268</v>
      </c>
      <c r="K3724" s="20" t="s">
        <v>314</v>
      </c>
      <c r="L3724" s="20" t="s">
        <v>1358</v>
      </c>
      <c r="M3724" s="20">
        <v>1088</v>
      </c>
      <c r="N3724" s="20">
        <v>1088</v>
      </c>
      <c r="O3724" s="20" t="s">
        <v>927</v>
      </c>
      <c r="P3724" s="20" t="s">
        <v>50</v>
      </c>
      <c r="Q3724" s="28"/>
      <c r="R3724" s="21" t="s">
        <v>52</v>
      </c>
      <c r="S3724" s="21"/>
      <c r="T3724" s="21" t="s">
        <v>53</v>
      </c>
      <c r="U3724" s="21" t="s">
        <v>315</v>
      </c>
      <c r="V3724" s="46">
        <v>1</v>
      </c>
      <c r="W3724" s="26">
        <f t="shared" si="2734"/>
        <v>1</v>
      </c>
      <c r="X3724" s="26">
        <f t="shared" si="2736"/>
        <v>1</v>
      </c>
      <c r="Y3724" s="21">
        <v>10</v>
      </c>
      <c r="Z3724" s="22">
        <f t="shared" si="2726"/>
        <v>1088</v>
      </c>
      <c r="AA3724" s="20" t="s">
        <v>4899</v>
      </c>
      <c r="AB3724" s="22"/>
      <c r="AC3724" s="22">
        <v>1</v>
      </c>
      <c r="AD3724" s="22"/>
      <c r="AE3724" s="22">
        <f t="shared" ref="AE3724:AE3726" si="2743">N3724</f>
        <v>1088</v>
      </c>
      <c r="AF3724" s="22">
        <f t="shared" si="2735"/>
        <v>1088</v>
      </c>
      <c r="AG3724" s="20">
        <f t="shared" ref="AG3724:AG3726" si="2744">N3724</f>
        <v>1088</v>
      </c>
      <c r="AH3724" s="20" t="str">
        <f>VLOOKUP(U3724,[1]提成计算!B:I,8,FALSE)</f>
        <v xml:space="preserve"> </v>
      </c>
      <c r="AI3724" s="20"/>
      <c r="AJ3724" s="22"/>
      <c r="AK3724" s="22"/>
      <c r="AM3724" s="22"/>
      <c r="AN3724" s="22"/>
      <c r="AO3724" s="22" t="s">
        <v>4897</v>
      </c>
      <c r="AP3724" s="22" t="s">
        <v>1301</v>
      </c>
      <c r="AS3724" s="20"/>
      <c r="AT3724" s="20"/>
      <c r="AU3724" s="20"/>
    </row>
    <row r="3725" spans="1:47" x14ac:dyDescent="0.15">
      <c r="A3725" s="21" t="s">
        <v>1273</v>
      </c>
      <c r="B3725" s="20" t="s">
        <v>918</v>
      </c>
      <c r="C3725" s="20" t="s">
        <v>1099</v>
      </c>
      <c r="D3725" s="20" t="s">
        <v>1100</v>
      </c>
      <c r="E3725" s="20" t="s">
        <v>1110</v>
      </c>
      <c r="F3725" s="20" t="s">
        <v>1250</v>
      </c>
      <c r="G3725" s="20" t="s">
        <v>4942</v>
      </c>
      <c r="H3725" s="20"/>
      <c r="I3725" s="20">
        <v>13527997226</v>
      </c>
      <c r="J3725" s="20" t="s">
        <v>1268</v>
      </c>
      <c r="K3725" s="20" t="s">
        <v>314</v>
      </c>
      <c r="L3725" s="20" t="s">
        <v>1358</v>
      </c>
      <c r="M3725" s="20">
        <v>1088</v>
      </c>
      <c r="N3725" s="20">
        <v>1088</v>
      </c>
      <c r="O3725" s="20" t="s">
        <v>927</v>
      </c>
      <c r="P3725" s="20" t="s">
        <v>50</v>
      </c>
      <c r="Q3725" s="28"/>
      <c r="R3725" s="21" t="s">
        <v>52</v>
      </c>
      <c r="S3725" s="21"/>
      <c r="T3725" s="21" t="s">
        <v>53</v>
      </c>
      <c r="U3725" s="21" t="s">
        <v>315</v>
      </c>
      <c r="V3725" s="46">
        <v>1</v>
      </c>
      <c r="W3725" s="26">
        <f t="shared" si="2734"/>
        <v>1</v>
      </c>
      <c r="X3725" s="26">
        <f t="shared" si="2736"/>
        <v>1</v>
      </c>
      <c r="Y3725" s="21">
        <v>10</v>
      </c>
      <c r="Z3725" s="22">
        <f t="shared" si="2726"/>
        <v>1088</v>
      </c>
      <c r="AA3725" s="20" t="s">
        <v>4899</v>
      </c>
      <c r="AB3725" s="22"/>
      <c r="AC3725" s="22">
        <v>1</v>
      </c>
      <c r="AD3725" s="22"/>
      <c r="AE3725" s="22">
        <f t="shared" si="2743"/>
        <v>1088</v>
      </c>
      <c r="AF3725" s="22">
        <f t="shared" si="2735"/>
        <v>1088</v>
      </c>
      <c r="AG3725" s="20">
        <f t="shared" si="2744"/>
        <v>1088</v>
      </c>
      <c r="AH3725" s="20" t="str">
        <f>VLOOKUP(U3725,[1]提成计算!B:I,8,FALSE)</f>
        <v xml:space="preserve"> </v>
      </c>
      <c r="AI3725" s="20"/>
      <c r="AJ3725" s="22"/>
      <c r="AK3725" s="22"/>
      <c r="AM3725" s="22"/>
      <c r="AN3725" s="22"/>
      <c r="AO3725" s="22" t="s">
        <v>4897</v>
      </c>
      <c r="AP3725" s="22" t="s">
        <v>1301</v>
      </c>
      <c r="AS3725" s="20"/>
      <c r="AT3725" s="20"/>
      <c r="AU3725" s="20"/>
    </row>
    <row r="3726" spans="1:47" x14ac:dyDescent="0.15">
      <c r="A3726" s="21" t="s">
        <v>1273</v>
      </c>
      <c r="B3726" s="20" t="s">
        <v>918</v>
      </c>
      <c r="C3726" s="20" t="s">
        <v>1099</v>
      </c>
      <c r="D3726" s="20" t="s">
        <v>1121</v>
      </c>
      <c r="E3726" s="20" t="s">
        <v>1175</v>
      </c>
      <c r="F3726" s="20" t="s">
        <v>1250</v>
      </c>
      <c r="G3726" s="20" t="s">
        <v>4943</v>
      </c>
      <c r="H3726" s="20"/>
      <c r="I3726" s="20">
        <v>13580858526</v>
      </c>
      <c r="J3726" s="20" t="s">
        <v>1268</v>
      </c>
      <c r="K3726" s="20" t="s">
        <v>321</v>
      </c>
      <c r="L3726" s="20" t="s">
        <v>1358</v>
      </c>
      <c r="M3726" s="20">
        <v>1088</v>
      </c>
      <c r="N3726" s="20">
        <v>1088</v>
      </c>
      <c r="O3726" s="20" t="s">
        <v>927</v>
      </c>
      <c r="P3726" s="20" t="s">
        <v>50</v>
      </c>
      <c r="Q3726" s="28"/>
      <c r="R3726" s="21" t="s">
        <v>91</v>
      </c>
      <c r="S3726" s="21"/>
      <c r="T3726" s="21" t="s">
        <v>53</v>
      </c>
      <c r="U3726" s="21" t="s">
        <v>322</v>
      </c>
      <c r="V3726" s="46">
        <v>1</v>
      </c>
      <c r="W3726" s="26">
        <f t="shared" si="2734"/>
        <v>1</v>
      </c>
      <c r="X3726" s="26">
        <f t="shared" si="2736"/>
        <v>1</v>
      </c>
      <c r="Y3726" s="21">
        <v>10</v>
      </c>
      <c r="Z3726" s="22">
        <f t="shared" si="2726"/>
        <v>1088</v>
      </c>
      <c r="AA3726" s="20" t="s">
        <v>4899</v>
      </c>
      <c r="AB3726" s="22"/>
      <c r="AC3726" s="22">
        <v>1</v>
      </c>
      <c r="AD3726" s="22"/>
      <c r="AE3726" s="22">
        <f t="shared" si="2743"/>
        <v>1088</v>
      </c>
      <c r="AF3726" s="22">
        <f t="shared" si="2735"/>
        <v>1088</v>
      </c>
      <c r="AG3726" s="20">
        <f t="shared" si="2744"/>
        <v>1088</v>
      </c>
      <c r="AH3726" s="20" t="str">
        <f>VLOOKUP(U3726,[1]提成计算!B:I,8,FALSE)</f>
        <v xml:space="preserve"> </v>
      </c>
      <c r="AI3726" s="20"/>
      <c r="AJ3726" s="22"/>
      <c r="AK3726" s="22"/>
      <c r="AM3726" s="22"/>
      <c r="AN3726" s="22"/>
      <c r="AO3726" s="22" t="s">
        <v>4897</v>
      </c>
      <c r="AP3726" s="22" t="s">
        <v>1301</v>
      </c>
      <c r="AS3726" s="20"/>
      <c r="AT3726" s="20"/>
      <c r="AU3726" s="20"/>
    </row>
    <row r="3727" spans="1:47" x14ac:dyDescent="0.15">
      <c r="A3727" s="21" t="s">
        <v>1273</v>
      </c>
      <c r="B3727" s="20" t="s">
        <v>918</v>
      </c>
      <c r="C3727" s="20" t="s">
        <v>1099</v>
      </c>
      <c r="D3727" s="20" t="s">
        <v>1121</v>
      </c>
      <c r="E3727" s="20" t="s">
        <v>1412</v>
      </c>
      <c r="F3727" s="20" t="s">
        <v>1250</v>
      </c>
      <c r="G3727" s="20" t="s">
        <v>4944</v>
      </c>
      <c r="H3727" s="20"/>
      <c r="I3727" s="20">
        <v>18820327917</v>
      </c>
      <c r="J3727" s="20" t="s">
        <v>924</v>
      </c>
      <c r="K3727" s="20" t="s">
        <v>4753</v>
      </c>
      <c r="L3727" s="20" t="s">
        <v>1918</v>
      </c>
      <c r="M3727" s="20">
        <v>680</v>
      </c>
      <c r="N3727" s="20">
        <v>680</v>
      </c>
      <c r="O3727" s="20" t="s">
        <v>927</v>
      </c>
      <c r="P3727" s="20" t="s">
        <v>50</v>
      </c>
      <c r="Q3727" s="28"/>
      <c r="R3727" s="21" t="s">
        <v>91</v>
      </c>
      <c r="S3727" s="25" t="s">
        <v>1414</v>
      </c>
      <c r="T3727" s="21" t="s">
        <v>53</v>
      </c>
      <c r="U3727" s="21" t="s">
        <v>4754</v>
      </c>
      <c r="V3727" s="46">
        <v>1</v>
      </c>
      <c r="W3727" s="26">
        <f t="shared" si="2734"/>
        <v>1</v>
      </c>
      <c r="Y3727" s="21">
        <v>4</v>
      </c>
      <c r="Z3727" s="22">
        <f t="shared" si="2726"/>
        <v>680</v>
      </c>
      <c r="AA3727" s="20" t="s">
        <v>4899</v>
      </c>
      <c r="AB3727" s="22">
        <v>1</v>
      </c>
      <c r="AC3727" s="22"/>
      <c r="AD3727" s="22">
        <f>N3727</f>
        <v>680</v>
      </c>
      <c r="AE3727" s="22"/>
      <c r="AF3727" s="22">
        <f t="shared" si="2735"/>
        <v>680</v>
      </c>
      <c r="AG3727" s="20"/>
      <c r="AH3727" s="22"/>
      <c r="AI3727" s="22"/>
      <c r="AJ3727" s="22">
        <f>N3727</f>
        <v>680</v>
      </c>
      <c r="AK3727" s="22">
        <f>IF(O3727="(传统)XDSL",VLOOKUP(S3727,[2]直销续费率明细!C:I,7,FALSE)*1,IF(O3727="GPON+XDSL",VLOOKUP(S3727,[2]直销续费率明细!C:I,7,FALSE)*1,VLOOKUP(S3727,[2]直销续费率明细!C:I,5,FALSE)*1))</f>
        <v>-40</v>
      </c>
      <c r="AL3727" s="22" t="s">
        <v>1300</v>
      </c>
      <c r="AM3727" s="22"/>
      <c r="AN3727" s="22"/>
      <c r="AO3727" s="22" t="s">
        <v>4897</v>
      </c>
      <c r="AP3727" s="22" t="s">
        <v>4913</v>
      </c>
      <c r="AS3727" s="20">
        <f>IF(Y3727&gt;=10,VLOOKUP(U3727,[2]提成计算!B:T,19,FALSE),VLOOKUP(U3727,[2]提成计算!B:T,18,FALSE))</f>
        <v>0.06</v>
      </c>
      <c r="AT3727" s="20">
        <f t="shared" ref="AT3727" si="2745">IF(AD3727*AS3727&gt;0,AD3727*AS3727,AE3727*AS3727)</f>
        <v>40.799999999999997</v>
      </c>
      <c r="AU3727" s="20">
        <f t="shared" ref="AU3727" si="2746">IF(AND(AK3727&lt;0,AK3727+AT3727&lt;0),-AT3727,AK3727)</f>
        <v>-40</v>
      </c>
    </row>
    <row r="3728" spans="1:47" x14ac:dyDescent="0.15">
      <c r="A3728" s="21" t="s">
        <v>1273</v>
      </c>
      <c r="B3728" s="20" t="s">
        <v>918</v>
      </c>
      <c r="C3728" s="20" t="s">
        <v>1099</v>
      </c>
      <c r="D3728" s="20" t="s">
        <v>1136</v>
      </c>
      <c r="E3728" s="20" t="s">
        <v>1144</v>
      </c>
      <c r="F3728" s="20" t="s">
        <v>1250</v>
      </c>
      <c r="G3728" s="20" t="s">
        <v>4945</v>
      </c>
      <c r="H3728" s="20"/>
      <c r="I3728" s="20">
        <v>18824258167</v>
      </c>
      <c r="J3728" s="20" t="s">
        <v>1268</v>
      </c>
      <c r="K3728" s="20" t="s">
        <v>1146</v>
      </c>
      <c r="L3728" s="20" t="s">
        <v>1358</v>
      </c>
      <c r="M3728" s="20">
        <v>1088</v>
      </c>
      <c r="N3728" s="20">
        <v>1088</v>
      </c>
      <c r="O3728" s="20" t="s">
        <v>927</v>
      </c>
      <c r="P3728" s="20" t="s">
        <v>50</v>
      </c>
      <c r="Q3728" s="28"/>
      <c r="R3728" s="21" t="s">
        <v>109</v>
      </c>
      <c r="S3728" s="21"/>
      <c r="T3728" s="21" t="s">
        <v>53</v>
      </c>
      <c r="U3728" s="21" t="s">
        <v>613</v>
      </c>
      <c r="V3728" s="46">
        <v>1</v>
      </c>
      <c r="W3728" s="26">
        <f t="shared" si="2734"/>
        <v>1</v>
      </c>
      <c r="X3728" s="26">
        <f t="shared" si="2736"/>
        <v>1</v>
      </c>
      <c r="Y3728" s="21">
        <v>10</v>
      </c>
      <c r="Z3728" s="22">
        <f t="shared" si="2726"/>
        <v>1088</v>
      </c>
      <c r="AA3728" s="20" t="s">
        <v>4899</v>
      </c>
      <c r="AB3728" s="22"/>
      <c r="AC3728" s="22">
        <v>1</v>
      </c>
      <c r="AD3728" s="22"/>
      <c r="AE3728" s="22">
        <f t="shared" ref="AE3728:AE3729" si="2747">N3728</f>
        <v>1088</v>
      </c>
      <c r="AF3728" s="22">
        <f t="shared" si="2735"/>
        <v>1088</v>
      </c>
      <c r="AG3728" s="20">
        <f t="shared" ref="AG3728:AG3729" si="2748">N3728</f>
        <v>1088</v>
      </c>
      <c r="AH3728" s="20" t="str">
        <f>VLOOKUP(U3728,[1]提成计算!B:I,8,FALSE)</f>
        <v xml:space="preserve"> </v>
      </c>
      <c r="AI3728" s="20"/>
      <c r="AJ3728" s="22"/>
      <c r="AK3728" s="22"/>
      <c r="AM3728" s="22"/>
      <c r="AN3728" s="22"/>
      <c r="AO3728" s="22" t="s">
        <v>4897</v>
      </c>
      <c r="AP3728" s="22" t="s">
        <v>1301</v>
      </c>
      <c r="AS3728" s="20"/>
      <c r="AT3728" s="20"/>
      <c r="AU3728" s="20"/>
    </row>
    <row r="3729" spans="1:47" x14ac:dyDescent="0.15">
      <c r="A3729" s="21" t="s">
        <v>1273</v>
      </c>
      <c r="B3729" s="20" t="s">
        <v>918</v>
      </c>
      <c r="C3729" s="20" t="s">
        <v>1099</v>
      </c>
      <c r="D3729" s="20" t="s">
        <v>1136</v>
      </c>
      <c r="E3729" s="20" t="s">
        <v>1137</v>
      </c>
      <c r="F3729" s="20" t="s">
        <v>1250</v>
      </c>
      <c r="G3729" s="20" t="s">
        <v>4946</v>
      </c>
      <c r="H3729" s="20"/>
      <c r="I3729" s="20">
        <v>13926853353</v>
      </c>
      <c r="J3729" s="20" t="s">
        <v>1268</v>
      </c>
      <c r="K3729" s="20" t="s">
        <v>1142</v>
      </c>
      <c r="L3729" s="20" t="s">
        <v>1358</v>
      </c>
      <c r="M3729" s="20">
        <v>1088</v>
      </c>
      <c r="N3729" s="20">
        <v>1088</v>
      </c>
      <c r="O3729" s="20" t="s">
        <v>927</v>
      </c>
      <c r="P3729" s="20" t="s">
        <v>50</v>
      </c>
      <c r="Q3729" s="28"/>
      <c r="R3729" s="21" t="s">
        <v>109</v>
      </c>
      <c r="S3729" s="21"/>
      <c r="T3729" s="21" t="s">
        <v>53</v>
      </c>
      <c r="U3729" s="21" t="s">
        <v>1143</v>
      </c>
      <c r="V3729" s="46">
        <v>1</v>
      </c>
      <c r="W3729" s="26">
        <f t="shared" si="2734"/>
        <v>1</v>
      </c>
      <c r="X3729" s="26">
        <f t="shared" si="2736"/>
        <v>1</v>
      </c>
      <c r="Y3729" s="21">
        <v>10</v>
      </c>
      <c r="Z3729" s="22">
        <f t="shared" si="2726"/>
        <v>1088</v>
      </c>
      <c r="AA3729" s="20" t="s">
        <v>4899</v>
      </c>
      <c r="AB3729" s="22"/>
      <c r="AC3729" s="22">
        <v>1</v>
      </c>
      <c r="AD3729" s="22"/>
      <c r="AE3729" s="22">
        <f t="shared" si="2747"/>
        <v>1088</v>
      </c>
      <c r="AF3729" s="22">
        <f t="shared" si="2735"/>
        <v>1088</v>
      </c>
      <c r="AG3729" s="20">
        <f t="shared" si="2748"/>
        <v>1088</v>
      </c>
      <c r="AH3729" s="20" t="str">
        <f>VLOOKUP(U3729,[1]提成计算!B:I,8,FALSE)</f>
        <v xml:space="preserve"> </v>
      </c>
      <c r="AI3729" s="20"/>
      <c r="AJ3729" s="22"/>
      <c r="AK3729" s="22"/>
      <c r="AM3729" s="22"/>
      <c r="AN3729" s="22"/>
      <c r="AO3729" s="22" t="s">
        <v>4897</v>
      </c>
      <c r="AP3729" s="22" t="s">
        <v>1301</v>
      </c>
      <c r="AS3729" s="20"/>
      <c r="AT3729" s="20"/>
      <c r="AU3729" s="20"/>
    </row>
    <row r="3730" spans="1:47" x14ac:dyDescent="0.15">
      <c r="A3730" s="21" t="s">
        <v>1273</v>
      </c>
      <c r="B3730" s="20" t="s">
        <v>918</v>
      </c>
      <c r="C3730" s="20" t="s">
        <v>1099</v>
      </c>
      <c r="D3730" s="20" t="s">
        <v>1136</v>
      </c>
      <c r="E3730" s="20" t="s">
        <v>1144</v>
      </c>
      <c r="F3730" s="20" t="s">
        <v>1250</v>
      </c>
      <c r="G3730" s="20" t="s">
        <v>4947</v>
      </c>
      <c r="H3730" s="20"/>
      <c r="I3730" s="20">
        <v>13712634435</v>
      </c>
      <c r="J3730" s="20" t="s">
        <v>924</v>
      </c>
      <c r="K3730" s="20" t="s">
        <v>304</v>
      </c>
      <c r="L3730" s="20" t="s">
        <v>1918</v>
      </c>
      <c r="M3730" s="20">
        <v>680</v>
      </c>
      <c r="N3730" s="20">
        <v>680</v>
      </c>
      <c r="O3730" s="20" t="s">
        <v>927</v>
      </c>
      <c r="P3730" s="20" t="s">
        <v>50</v>
      </c>
      <c r="Q3730" s="28"/>
      <c r="R3730" s="21" t="s">
        <v>109</v>
      </c>
      <c r="S3730" s="25" t="s">
        <v>1150</v>
      </c>
      <c r="T3730" s="21" t="s">
        <v>53</v>
      </c>
      <c r="U3730" s="21" t="s">
        <v>305</v>
      </c>
      <c r="V3730" s="46">
        <v>1</v>
      </c>
      <c r="W3730" s="26">
        <f t="shared" si="2734"/>
        <v>1</v>
      </c>
      <c r="Y3730" s="21">
        <v>4</v>
      </c>
      <c r="Z3730" s="22">
        <f t="shared" si="2726"/>
        <v>680</v>
      </c>
      <c r="AA3730" s="20" t="s">
        <v>4899</v>
      </c>
      <c r="AB3730" s="22">
        <v>1</v>
      </c>
      <c r="AC3730" s="22"/>
      <c r="AD3730" s="22">
        <f>N3730</f>
        <v>680</v>
      </c>
      <c r="AE3730" s="22"/>
      <c r="AF3730" s="22">
        <f t="shared" si="2735"/>
        <v>680</v>
      </c>
      <c r="AG3730" s="20"/>
      <c r="AH3730" s="22"/>
      <c r="AI3730" s="22"/>
      <c r="AJ3730" s="22">
        <f>N3730</f>
        <v>680</v>
      </c>
      <c r="AK3730" s="22">
        <f>IF(O3730="(传统)XDSL",VLOOKUP(S3730,[2]直销续费率明细!C:I,7,FALSE)*1,IF(O3730="GPON+XDSL",VLOOKUP(S3730,[2]直销续费率明细!C:I,7,FALSE)*1,VLOOKUP(S3730,[2]直销续费率明细!C:I,5,FALSE)*1))</f>
        <v>-40</v>
      </c>
      <c r="AL3730" s="22" t="s">
        <v>1309</v>
      </c>
      <c r="AM3730" s="22"/>
      <c r="AN3730" s="22"/>
      <c r="AO3730" s="22" t="s">
        <v>2216</v>
      </c>
      <c r="AP3730" s="22" t="s">
        <v>2261</v>
      </c>
      <c r="AS3730" s="20">
        <f>IF(Y3730&gt;=10,VLOOKUP(U3730,[2]提成计算!B:T,19,FALSE),VLOOKUP(U3730,[2]提成计算!B:T,18,FALSE))</f>
        <v>0.06</v>
      </c>
      <c r="AT3730" s="20">
        <f t="shared" ref="AT3730" si="2749">IF(AD3730*AS3730&gt;0,AD3730*AS3730,AE3730*AS3730)</f>
        <v>40.799999999999997</v>
      </c>
      <c r="AU3730" s="20">
        <f t="shared" ref="AU3730" si="2750">IF(AND(AK3730&lt;0,AK3730+AT3730&lt;0),-AT3730,AK3730)</f>
        <v>-40</v>
      </c>
    </row>
    <row r="3731" spans="1:47" x14ac:dyDescent="0.15">
      <c r="A3731" s="21" t="s">
        <v>1273</v>
      </c>
      <c r="B3731" s="20" t="s">
        <v>918</v>
      </c>
      <c r="C3731" s="20" t="s">
        <v>1099</v>
      </c>
      <c r="D3731" s="20" t="s">
        <v>1136</v>
      </c>
      <c r="E3731" s="20" t="s">
        <v>1144</v>
      </c>
      <c r="F3731" s="20" t="s">
        <v>1250</v>
      </c>
      <c r="G3731" s="20" t="s">
        <v>4948</v>
      </c>
      <c r="H3731" s="20"/>
      <c r="I3731" s="20">
        <v>13686658560</v>
      </c>
      <c r="J3731" s="20" t="s">
        <v>1268</v>
      </c>
      <c r="K3731" s="20" t="s">
        <v>594</v>
      </c>
      <c r="L3731" s="20" t="s">
        <v>1358</v>
      </c>
      <c r="M3731" s="20">
        <v>1088</v>
      </c>
      <c r="N3731" s="20">
        <v>1088</v>
      </c>
      <c r="O3731" s="20" t="s">
        <v>927</v>
      </c>
      <c r="P3731" s="20" t="s">
        <v>50</v>
      </c>
      <c r="Q3731" s="28"/>
      <c r="R3731" s="21" t="s">
        <v>109</v>
      </c>
      <c r="S3731" s="21"/>
      <c r="T3731" s="21" t="s">
        <v>53</v>
      </c>
      <c r="U3731" s="21" t="s">
        <v>595</v>
      </c>
      <c r="V3731" s="46">
        <v>1</v>
      </c>
      <c r="W3731" s="26">
        <f t="shared" si="2734"/>
        <v>1</v>
      </c>
      <c r="X3731" s="26">
        <f t="shared" si="2736"/>
        <v>1</v>
      </c>
      <c r="Y3731" s="21">
        <v>10</v>
      </c>
      <c r="Z3731" s="22">
        <f t="shared" si="2726"/>
        <v>1088</v>
      </c>
      <c r="AA3731" s="20" t="s">
        <v>2218</v>
      </c>
      <c r="AB3731" s="22"/>
      <c r="AC3731" s="22">
        <v>1</v>
      </c>
      <c r="AD3731" s="22"/>
      <c r="AE3731" s="22">
        <f>N3731</f>
        <v>1088</v>
      </c>
      <c r="AF3731" s="22">
        <f t="shared" si="2735"/>
        <v>1088</v>
      </c>
      <c r="AG3731" s="20">
        <f>N3731</f>
        <v>1088</v>
      </c>
      <c r="AH3731" s="20" t="str">
        <f>VLOOKUP(U3731,[1]提成计算!B:I,8,FALSE)</f>
        <v xml:space="preserve"> </v>
      </c>
      <c r="AI3731" s="20"/>
      <c r="AJ3731" s="22"/>
      <c r="AK3731" s="22"/>
      <c r="AM3731" s="22"/>
      <c r="AN3731" s="22"/>
      <c r="AO3731" s="22" t="s">
        <v>4897</v>
      </c>
      <c r="AP3731" s="22" t="s">
        <v>1301</v>
      </c>
      <c r="AS3731" s="20"/>
      <c r="AT3731" s="20"/>
      <c r="AU3731" s="20"/>
    </row>
    <row r="3732" spans="1:47" x14ac:dyDescent="0.15">
      <c r="A3732" s="21" t="s">
        <v>1273</v>
      </c>
      <c r="B3732" s="20" t="s">
        <v>918</v>
      </c>
      <c r="C3732" s="20" t="s">
        <v>1099</v>
      </c>
      <c r="D3732" s="20" t="s">
        <v>1100</v>
      </c>
      <c r="E3732" s="20" t="s">
        <v>1482</v>
      </c>
      <c r="F3732" s="20" t="s">
        <v>1250</v>
      </c>
      <c r="G3732" s="20" t="s">
        <v>4949</v>
      </c>
      <c r="H3732" s="20"/>
      <c r="I3732" s="20">
        <v>18820342517</v>
      </c>
      <c r="J3732" s="20" t="s">
        <v>924</v>
      </c>
      <c r="K3732" s="20" t="s">
        <v>4766</v>
      </c>
      <c r="L3732" s="20" t="s">
        <v>1918</v>
      </c>
      <c r="M3732" s="20">
        <v>680</v>
      </c>
      <c r="N3732" s="20">
        <v>680</v>
      </c>
      <c r="O3732" s="20" t="s">
        <v>927</v>
      </c>
      <c r="P3732" s="20" t="s">
        <v>50</v>
      </c>
      <c r="Q3732" s="28"/>
      <c r="R3732" s="21" t="s">
        <v>52</v>
      </c>
      <c r="S3732" s="25" t="s">
        <v>1148</v>
      </c>
      <c r="T3732" s="21" t="s">
        <v>53</v>
      </c>
      <c r="U3732" s="21" t="s">
        <v>263</v>
      </c>
      <c r="V3732" s="46">
        <v>1</v>
      </c>
      <c r="W3732" s="26">
        <f t="shared" si="2734"/>
        <v>1</v>
      </c>
      <c r="Y3732" s="21">
        <v>4</v>
      </c>
      <c r="Z3732" s="22">
        <f t="shared" si="2726"/>
        <v>680</v>
      </c>
      <c r="AA3732" s="20" t="s">
        <v>4899</v>
      </c>
      <c r="AB3732" s="22">
        <v>1</v>
      </c>
      <c r="AC3732" s="22"/>
      <c r="AD3732" s="22">
        <f t="shared" ref="AD3732:AD3733" si="2751">N3732</f>
        <v>680</v>
      </c>
      <c r="AE3732" s="22"/>
      <c r="AF3732" s="22">
        <f t="shared" si="2735"/>
        <v>680</v>
      </c>
      <c r="AG3732" s="20"/>
      <c r="AH3732" s="22"/>
      <c r="AI3732" s="22"/>
      <c r="AJ3732" s="22">
        <f t="shared" ref="AJ3732:AJ3734" si="2752">N3732</f>
        <v>680</v>
      </c>
      <c r="AK3732" s="22">
        <f>IF(O3732="(传统)XDSL",VLOOKUP(S3732,[2]直销续费率明细!C:I,7,FALSE)*1,IF(O3732="GPON+XDSL",VLOOKUP(S3732,[2]直销续费率明细!C:I,7,FALSE)*1,VLOOKUP(S3732,[2]直销续费率明细!C:I,5,FALSE)*1))</f>
        <v>-40</v>
      </c>
      <c r="AL3732" s="22" t="s">
        <v>1309</v>
      </c>
      <c r="AM3732" s="22"/>
      <c r="AN3732" s="22"/>
      <c r="AO3732" s="22" t="s">
        <v>4897</v>
      </c>
      <c r="AP3732" s="22" t="s">
        <v>4913</v>
      </c>
      <c r="AS3732" s="20">
        <f>IF(Y3732&gt;=10,VLOOKUP(U3732,[2]提成计算!B:T,19,FALSE),VLOOKUP(U3732,[2]提成计算!B:T,18,FALSE))</f>
        <v>7.0000000000000007E-2</v>
      </c>
      <c r="AT3732" s="20">
        <f t="shared" ref="AT3732:AT3734" si="2753">IF(AD3732*AS3732&gt;0,AD3732*AS3732,AE3732*AS3732)</f>
        <v>47.6</v>
      </c>
      <c r="AU3732" s="20">
        <f t="shared" ref="AU3732:AU3734" si="2754">IF(AND(AK3732&lt;0,AK3732+AT3732&lt;0),-AT3732,AK3732)</f>
        <v>-40</v>
      </c>
    </row>
    <row r="3733" spans="1:47" x14ac:dyDescent="0.15">
      <c r="A3733" s="21" t="s">
        <v>1273</v>
      </c>
      <c r="B3733" s="20" t="s">
        <v>918</v>
      </c>
      <c r="C3733" s="20" t="s">
        <v>1099</v>
      </c>
      <c r="D3733" s="20" t="s">
        <v>1136</v>
      </c>
      <c r="E3733" s="20" t="s">
        <v>4742</v>
      </c>
      <c r="F3733" s="20" t="s">
        <v>1250</v>
      </c>
      <c r="G3733" s="20" t="s">
        <v>4950</v>
      </c>
      <c r="H3733" s="20"/>
      <c r="I3733" s="20">
        <v>15017172157</v>
      </c>
      <c r="J3733" s="20" t="s">
        <v>924</v>
      </c>
      <c r="K3733" s="20" t="s">
        <v>600</v>
      </c>
      <c r="L3733" s="20" t="s">
        <v>1918</v>
      </c>
      <c r="M3733" s="20">
        <v>680</v>
      </c>
      <c r="N3733" s="20">
        <v>680</v>
      </c>
      <c r="O3733" s="20" t="s">
        <v>927</v>
      </c>
      <c r="P3733" s="20" t="s">
        <v>50</v>
      </c>
      <c r="Q3733" s="28"/>
      <c r="R3733" s="21" t="s">
        <v>109</v>
      </c>
      <c r="S3733" s="25" t="s">
        <v>1150</v>
      </c>
      <c r="T3733" s="21" t="s">
        <v>53</v>
      </c>
      <c r="U3733" s="21" t="s">
        <v>601</v>
      </c>
      <c r="V3733" s="46">
        <v>1</v>
      </c>
      <c r="W3733" s="26">
        <f t="shared" si="2734"/>
        <v>1</v>
      </c>
      <c r="Y3733" s="21">
        <v>4</v>
      </c>
      <c r="Z3733" s="22">
        <f t="shared" si="2726"/>
        <v>680</v>
      </c>
      <c r="AA3733" s="20" t="s">
        <v>4899</v>
      </c>
      <c r="AB3733" s="22">
        <v>1</v>
      </c>
      <c r="AC3733" s="22"/>
      <c r="AD3733" s="22">
        <f t="shared" si="2751"/>
        <v>680</v>
      </c>
      <c r="AE3733" s="22"/>
      <c r="AF3733" s="22">
        <f t="shared" si="2735"/>
        <v>680</v>
      </c>
      <c r="AG3733" s="20"/>
      <c r="AH3733" s="22"/>
      <c r="AI3733" s="22"/>
      <c r="AJ3733" s="22">
        <f t="shared" si="2752"/>
        <v>680</v>
      </c>
      <c r="AK3733" s="22">
        <f>IF(O3733="(传统)XDSL",VLOOKUP(S3733,[2]直销续费率明细!C:I,7,FALSE)*1,IF(O3733="GPON+XDSL",VLOOKUP(S3733,[2]直销续费率明细!C:I,7,FALSE)*1,VLOOKUP(S3733,[2]直销续费率明细!C:I,5,FALSE)*1))</f>
        <v>-40</v>
      </c>
      <c r="AL3733" s="22" t="s">
        <v>1309</v>
      </c>
      <c r="AM3733" s="22"/>
      <c r="AN3733" s="22"/>
      <c r="AO3733" s="22" t="s">
        <v>4897</v>
      </c>
      <c r="AP3733" s="22" t="s">
        <v>4913</v>
      </c>
      <c r="AS3733" s="20">
        <f>IF(Y3733&gt;=10,VLOOKUP(U3733,[2]提成计算!B:T,19,FALSE),VLOOKUP(U3733,[2]提成计算!B:T,18,FALSE))</f>
        <v>7.0000000000000007E-2</v>
      </c>
      <c r="AT3733" s="20">
        <f t="shared" si="2753"/>
        <v>47.6</v>
      </c>
      <c r="AU3733" s="20">
        <f t="shared" si="2754"/>
        <v>-40</v>
      </c>
    </row>
    <row r="3734" spans="1:47" x14ac:dyDescent="0.15">
      <c r="A3734" s="21" t="s">
        <v>1273</v>
      </c>
      <c r="B3734" s="20" t="s">
        <v>918</v>
      </c>
      <c r="C3734" s="20" t="s">
        <v>1099</v>
      </c>
      <c r="D3734" s="20" t="s">
        <v>1136</v>
      </c>
      <c r="E3734" s="20" t="s">
        <v>1137</v>
      </c>
      <c r="F3734" s="20" t="s">
        <v>1250</v>
      </c>
      <c r="G3734" s="20" t="s">
        <v>4951</v>
      </c>
      <c r="H3734" s="20"/>
      <c r="I3734" s="20">
        <v>13546990065</v>
      </c>
      <c r="J3734" s="20" t="s">
        <v>924</v>
      </c>
      <c r="K3734" s="20" t="s">
        <v>402</v>
      </c>
      <c r="L3734" s="20" t="s">
        <v>1376</v>
      </c>
      <c r="M3734" s="20">
        <v>1088</v>
      </c>
      <c r="N3734" s="20">
        <v>1088</v>
      </c>
      <c r="O3734" s="20" t="s">
        <v>927</v>
      </c>
      <c r="P3734" s="20" t="s">
        <v>50</v>
      </c>
      <c r="Q3734" s="28"/>
      <c r="R3734" s="21" t="s">
        <v>109</v>
      </c>
      <c r="S3734" s="25" t="s">
        <v>1161</v>
      </c>
      <c r="T3734" s="21" t="s">
        <v>53</v>
      </c>
      <c r="U3734" s="21" t="s">
        <v>403</v>
      </c>
      <c r="V3734" s="46">
        <v>1</v>
      </c>
      <c r="W3734" s="26">
        <f t="shared" si="2734"/>
        <v>1</v>
      </c>
      <c r="Y3734" s="21">
        <v>10</v>
      </c>
      <c r="Z3734" s="22">
        <f t="shared" si="2726"/>
        <v>1088</v>
      </c>
      <c r="AA3734" s="20" t="s">
        <v>4899</v>
      </c>
      <c r="AB3734" s="22"/>
      <c r="AC3734" s="22">
        <v>1</v>
      </c>
      <c r="AD3734" s="22"/>
      <c r="AE3734" s="22">
        <f t="shared" ref="AE3734:AE3735" si="2755">N3734</f>
        <v>1088</v>
      </c>
      <c r="AF3734" s="22">
        <f t="shared" si="2735"/>
        <v>1088</v>
      </c>
      <c r="AG3734" s="20"/>
      <c r="AH3734" s="22"/>
      <c r="AI3734" s="22"/>
      <c r="AJ3734" s="22">
        <f t="shared" si="2752"/>
        <v>1088</v>
      </c>
      <c r="AK3734" s="22">
        <f>IF(O3734="(传统)XDSL",VLOOKUP(S3734,[2]直销续费率明细!C:I,7,FALSE)*1,IF(O3734="GPON+XDSL",VLOOKUP(S3734,[2]直销续费率明细!C:I,7,FALSE)*1,VLOOKUP(S3734,[2]直销续费率明细!C:I,5,FALSE)*1))</f>
        <v>-40</v>
      </c>
      <c r="AL3734" s="22" t="s">
        <v>1300</v>
      </c>
      <c r="AM3734" s="22"/>
      <c r="AN3734" s="22"/>
      <c r="AO3734" s="22" t="s">
        <v>2216</v>
      </c>
      <c r="AP3734" s="22" t="s">
        <v>1301</v>
      </c>
      <c r="AS3734" s="20">
        <f>IF(Y3734&gt;=10,VLOOKUP(U3734,[2]提成计算!B:T,19,FALSE),VLOOKUP(U3734,[2]提成计算!B:T,18,FALSE))</f>
        <v>0.09</v>
      </c>
      <c r="AT3734" s="20">
        <f t="shared" si="2753"/>
        <v>97.92</v>
      </c>
      <c r="AU3734" s="20">
        <f t="shared" si="2754"/>
        <v>-40</v>
      </c>
    </row>
    <row r="3735" spans="1:47" x14ac:dyDescent="0.15">
      <c r="A3735" s="21" t="s">
        <v>1273</v>
      </c>
      <c r="B3735" s="20" t="s">
        <v>918</v>
      </c>
      <c r="C3735" s="20" t="s">
        <v>1099</v>
      </c>
      <c r="D3735" s="20" t="s">
        <v>1121</v>
      </c>
      <c r="E3735" s="20" t="s">
        <v>4689</v>
      </c>
      <c r="F3735" s="20" t="s">
        <v>1250</v>
      </c>
      <c r="G3735" s="20" t="s">
        <v>4952</v>
      </c>
      <c r="H3735" s="20"/>
      <c r="I3735" s="20">
        <v>13556683464</v>
      </c>
      <c r="J3735" s="20" t="s">
        <v>1268</v>
      </c>
      <c r="K3735" s="20" t="s">
        <v>321</v>
      </c>
      <c r="L3735" s="20" t="s">
        <v>1358</v>
      </c>
      <c r="M3735" s="20">
        <v>1088</v>
      </c>
      <c r="N3735" s="20">
        <v>1088</v>
      </c>
      <c r="O3735" s="20" t="s">
        <v>927</v>
      </c>
      <c r="P3735" s="20" t="s">
        <v>50</v>
      </c>
      <c r="Q3735" s="28"/>
      <c r="R3735" s="21" t="s">
        <v>91</v>
      </c>
      <c r="S3735" s="21"/>
      <c r="T3735" s="21" t="s">
        <v>53</v>
      </c>
      <c r="U3735" s="21" t="s">
        <v>322</v>
      </c>
      <c r="V3735" s="46">
        <v>1</v>
      </c>
      <c r="W3735" s="26">
        <f t="shared" si="2734"/>
        <v>1</v>
      </c>
      <c r="X3735" s="26">
        <f t="shared" si="2736"/>
        <v>1</v>
      </c>
      <c r="Y3735" s="21">
        <v>10</v>
      </c>
      <c r="Z3735" s="22">
        <f t="shared" si="2726"/>
        <v>1088</v>
      </c>
      <c r="AA3735" s="20" t="s">
        <v>2218</v>
      </c>
      <c r="AB3735" s="22"/>
      <c r="AC3735" s="22">
        <v>1</v>
      </c>
      <c r="AD3735" s="22"/>
      <c r="AE3735" s="22">
        <f t="shared" si="2755"/>
        <v>1088</v>
      </c>
      <c r="AF3735" s="22">
        <f t="shared" si="2735"/>
        <v>1088</v>
      </c>
      <c r="AG3735" s="20">
        <f>N3735</f>
        <v>1088</v>
      </c>
      <c r="AH3735" s="20" t="str">
        <f>VLOOKUP(U3735,[1]提成计算!B:I,8,FALSE)</f>
        <v xml:space="preserve"> </v>
      </c>
      <c r="AI3735" s="20"/>
      <c r="AJ3735" s="22"/>
      <c r="AK3735" s="22"/>
      <c r="AM3735" s="22"/>
      <c r="AN3735" s="22"/>
      <c r="AO3735" s="22" t="s">
        <v>4897</v>
      </c>
      <c r="AP3735" s="22" t="s">
        <v>1301</v>
      </c>
      <c r="AS3735" s="20"/>
      <c r="AT3735" s="20"/>
      <c r="AU3735" s="20"/>
    </row>
    <row r="3736" spans="1:47" x14ac:dyDescent="0.15">
      <c r="A3736" s="21" t="s">
        <v>1273</v>
      </c>
      <c r="B3736" s="20" t="s">
        <v>918</v>
      </c>
      <c r="C3736" s="20" t="s">
        <v>1099</v>
      </c>
      <c r="D3736" s="20" t="s">
        <v>1136</v>
      </c>
      <c r="E3736" s="20" t="s">
        <v>1137</v>
      </c>
      <c r="F3736" s="20" t="s">
        <v>1250</v>
      </c>
      <c r="G3736" s="20" t="s">
        <v>4953</v>
      </c>
      <c r="H3736" s="20"/>
      <c r="I3736" s="20">
        <v>13412623626</v>
      </c>
      <c r="J3736" s="20" t="s">
        <v>924</v>
      </c>
      <c r="K3736" s="20" t="s">
        <v>4699</v>
      </c>
      <c r="L3736" s="20" t="s">
        <v>1918</v>
      </c>
      <c r="M3736" s="20">
        <v>680</v>
      </c>
      <c r="N3736" s="20">
        <v>680</v>
      </c>
      <c r="O3736" s="20" t="s">
        <v>927</v>
      </c>
      <c r="P3736" s="20" t="s">
        <v>50</v>
      </c>
      <c r="Q3736" s="28"/>
      <c r="R3736" s="22" t="s">
        <v>109</v>
      </c>
      <c r="T3736" s="21" t="s">
        <v>948</v>
      </c>
      <c r="U3736" s="22" t="s">
        <v>109</v>
      </c>
      <c r="V3736" s="46">
        <v>1</v>
      </c>
      <c r="W3736" s="26">
        <f t="shared" si="2734"/>
        <v>1</v>
      </c>
      <c r="Y3736" s="21">
        <v>4</v>
      </c>
      <c r="Z3736" s="22">
        <f t="shared" si="2726"/>
        <v>680</v>
      </c>
      <c r="AA3736" s="20" t="s">
        <v>4899</v>
      </c>
      <c r="AB3736" s="22">
        <v>1</v>
      </c>
      <c r="AC3736" s="22"/>
      <c r="AD3736" s="22">
        <f t="shared" ref="AD3736:AD3743" si="2756">N3736</f>
        <v>680</v>
      </c>
      <c r="AE3736" s="22"/>
      <c r="AF3736" s="22">
        <f t="shared" si="2735"/>
        <v>680</v>
      </c>
      <c r="AG3736" s="20"/>
      <c r="AH3736" s="22"/>
      <c r="AI3736" s="22"/>
      <c r="AJ3736" s="22">
        <f t="shared" ref="AJ3736:AJ3740" si="2757">N3736</f>
        <v>680</v>
      </c>
      <c r="AK3736" s="22">
        <f>IF(O3736="(传统)XDSL",VLOOKUP(U3736,[2]自营续费率!B:G,6,FALSE)*1,IF(O3736="GPON+XDSL",VLOOKUP(U3736,[2]自营续费率!B:G,6,FALSE)*1,VLOOKUP(U3736,[2]自营续费率!B:G,4,FALSE)*1))</f>
        <v>-40</v>
      </c>
      <c r="AL3736" s="22" t="s">
        <v>1309</v>
      </c>
      <c r="AM3736" s="22"/>
      <c r="AN3736" s="22"/>
      <c r="AO3736" s="22" t="s">
        <v>4897</v>
      </c>
      <c r="AP3736" s="22" t="s">
        <v>4913</v>
      </c>
      <c r="AS3736" s="20">
        <f>IF(Y3736&gt;=10,VLOOKUP(U3736,[2]自营提成!C:Z,6,FALSE),VLOOKUP(U3736,[2]自营提成!C:Z,5,FALSE))</f>
        <v>0.09</v>
      </c>
      <c r="AT3736" s="20">
        <f t="shared" ref="AT3736:AT3740" si="2758">IF(AD3736*AS3736&gt;0,AD3736*AS3736,AE3736*AS3736)</f>
        <v>61.199999999999996</v>
      </c>
      <c r="AU3736" s="20">
        <f>IF(AND(AK3736&lt;0,AK3736+AT3736&lt;0),-AT3736,AK3736)</f>
        <v>-40</v>
      </c>
    </row>
    <row r="3737" spans="1:47" x14ac:dyDescent="0.15">
      <c r="A3737" s="21" t="s">
        <v>1273</v>
      </c>
      <c r="B3737" s="20" t="s">
        <v>918</v>
      </c>
      <c r="C3737" s="20" t="s">
        <v>1099</v>
      </c>
      <c r="D3737" s="20" t="s">
        <v>1121</v>
      </c>
      <c r="E3737" s="20" t="s">
        <v>1171</v>
      </c>
      <c r="F3737" s="20" t="s">
        <v>1250</v>
      </c>
      <c r="G3737" s="20" t="s">
        <v>4954</v>
      </c>
      <c r="H3737" s="20"/>
      <c r="I3737" s="20">
        <v>13925565879</v>
      </c>
      <c r="J3737" s="20" t="s">
        <v>924</v>
      </c>
      <c r="K3737" s="20" t="s">
        <v>1173</v>
      </c>
      <c r="L3737" s="20" t="s">
        <v>1918</v>
      </c>
      <c r="M3737" s="20">
        <v>680</v>
      </c>
      <c r="N3737" s="20">
        <v>680</v>
      </c>
      <c r="O3737" s="20" t="s">
        <v>927</v>
      </c>
      <c r="P3737" s="20" t="s">
        <v>50</v>
      </c>
      <c r="Q3737" s="28"/>
      <c r="R3737" s="21" t="s">
        <v>91</v>
      </c>
      <c r="S3737" s="25" t="s">
        <v>1550</v>
      </c>
      <c r="T3737" s="21" t="s">
        <v>53</v>
      </c>
      <c r="U3737" s="21" t="s">
        <v>1174</v>
      </c>
      <c r="V3737" s="46">
        <v>1</v>
      </c>
      <c r="W3737" s="26">
        <f t="shared" si="2734"/>
        <v>1</v>
      </c>
      <c r="Y3737" s="21">
        <v>4</v>
      </c>
      <c r="Z3737" s="22">
        <f t="shared" si="2726"/>
        <v>680</v>
      </c>
      <c r="AA3737" s="20" t="s">
        <v>4899</v>
      </c>
      <c r="AB3737" s="22">
        <v>1</v>
      </c>
      <c r="AC3737" s="22"/>
      <c r="AD3737" s="22">
        <f t="shared" si="2756"/>
        <v>680</v>
      </c>
      <c r="AE3737" s="22"/>
      <c r="AF3737" s="22">
        <f t="shared" si="2735"/>
        <v>680</v>
      </c>
      <c r="AG3737" s="20"/>
      <c r="AH3737" s="22"/>
      <c r="AI3737" s="22"/>
      <c r="AJ3737" s="22">
        <f t="shared" si="2757"/>
        <v>680</v>
      </c>
      <c r="AK3737" s="22">
        <f>IF(O3737="(传统)XDSL",VLOOKUP(S3737,[2]直销续费率明细!C:I,7,FALSE)*1,IF(O3737="GPON+XDSL",VLOOKUP(S3737,[2]直销续费率明细!C:I,7,FALSE)*1,VLOOKUP(S3737,[2]直销续费率明细!C:I,5,FALSE)*1))</f>
        <v>25</v>
      </c>
      <c r="AL3737" s="22" t="s">
        <v>1309</v>
      </c>
      <c r="AM3737" s="22"/>
      <c r="AN3737" s="22"/>
      <c r="AO3737" s="22" t="s">
        <v>4897</v>
      </c>
      <c r="AP3737" s="22" t="s">
        <v>4913</v>
      </c>
      <c r="AS3737" s="20">
        <f>IF(Y3737&gt;=10,VLOOKUP(U3737,[2]提成计算!B:T,19,FALSE),VLOOKUP(U3737,[2]提成计算!B:T,18,FALSE))</f>
        <v>7.0000000000000007E-2</v>
      </c>
      <c r="AT3737" s="20">
        <f t="shared" si="2758"/>
        <v>47.6</v>
      </c>
      <c r="AU3737" s="20">
        <f t="shared" ref="AU3737:AU3740" si="2759">IF(AND(AK3737&lt;0,AK3737+AT3737&lt;0),-AT3737,AK3737)</f>
        <v>25</v>
      </c>
    </row>
    <row r="3738" spans="1:47" x14ac:dyDescent="0.15">
      <c r="A3738" s="21" t="s">
        <v>1273</v>
      </c>
      <c r="B3738" s="20" t="s">
        <v>918</v>
      </c>
      <c r="C3738" s="20" t="s">
        <v>1099</v>
      </c>
      <c r="D3738" s="20" t="s">
        <v>1100</v>
      </c>
      <c r="E3738" s="20" t="s">
        <v>1110</v>
      </c>
      <c r="F3738" s="20" t="s">
        <v>1250</v>
      </c>
      <c r="G3738" s="20" t="s">
        <v>4955</v>
      </c>
      <c r="H3738" s="20"/>
      <c r="I3738" s="20">
        <v>13580810977</v>
      </c>
      <c r="J3738" s="20" t="s">
        <v>924</v>
      </c>
      <c r="K3738" s="20" t="s">
        <v>314</v>
      </c>
      <c r="L3738" s="20" t="s">
        <v>1918</v>
      </c>
      <c r="M3738" s="20">
        <v>680</v>
      </c>
      <c r="N3738" s="20">
        <v>680</v>
      </c>
      <c r="O3738" s="20" t="s">
        <v>1262</v>
      </c>
      <c r="P3738" s="20" t="s">
        <v>50</v>
      </c>
      <c r="Q3738" s="28"/>
      <c r="R3738" s="21" t="s">
        <v>52</v>
      </c>
      <c r="S3738" s="25" t="s">
        <v>1148</v>
      </c>
      <c r="T3738" s="21" t="s">
        <v>53</v>
      </c>
      <c r="U3738" s="21" t="s">
        <v>315</v>
      </c>
      <c r="V3738" s="46">
        <v>1</v>
      </c>
      <c r="W3738" s="26">
        <f t="shared" si="2734"/>
        <v>1</v>
      </c>
      <c r="Y3738" s="21">
        <v>4</v>
      </c>
      <c r="Z3738" s="22">
        <f t="shared" si="2726"/>
        <v>680</v>
      </c>
      <c r="AA3738" s="20" t="s">
        <v>4899</v>
      </c>
      <c r="AB3738" s="22">
        <v>1</v>
      </c>
      <c r="AC3738" s="22"/>
      <c r="AD3738" s="22">
        <f t="shared" si="2756"/>
        <v>680</v>
      </c>
      <c r="AE3738" s="22"/>
      <c r="AF3738" s="22">
        <f t="shared" si="2735"/>
        <v>680</v>
      </c>
      <c r="AG3738" s="20"/>
      <c r="AH3738" s="22"/>
      <c r="AI3738" s="22"/>
      <c r="AJ3738" s="22">
        <f t="shared" si="2757"/>
        <v>680</v>
      </c>
      <c r="AK3738" s="22">
        <f>IF(O3738="(传统)XDSL",VLOOKUP(S3738,[2]直销续费率明细!C:I,7,FALSE)*1,IF(O3738="GPON+XDSL",VLOOKUP(S3738,[2]直销续费率明细!C:I,7,FALSE)*1,VLOOKUP(S3738,[2]直销续费率明细!C:I,5,FALSE)*1))</f>
        <v>-40</v>
      </c>
      <c r="AL3738" s="22" t="s">
        <v>1309</v>
      </c>
      <c r="AM3738" s="22"/>
      <c r="AN3738" s="22"/>
      <c r="AO3738" s="22" t="s">
        <v>4897</v>
      </c>
      <c r="AP3738" s="22" t="s">
        <v>4913</v>
      </c>
      <c r="AS3738" s="20">
        <f>IF(Y3738&gt;=10,VLOOKUP(U3738,[2]提成计算!B:T,19,FALSE),VLOOKUP(U3738,[2]提成计算!B:T,18,FALSE))</f>
        <v>7.0000000000000007E-2</v>
      </c>
      <c r="AT3738" s="20">
        <f t="shared" si="2758"/>
        <v>47.6</v>
      </c>
      <c r="AU3738" s="20">
        <f t="shared" si="2759"/>
        <v>-40</v>
      </c>
    </row>
    <row r="3739" spans="1:47" x14ac:dyDescent="0.15">
      <c r="A3739" s="21" t="s">
        <v>1273</v>
      </c>
      <c r="B3739" s="20" t="s">
        <v>918</v>
      </c>
      <c r="C3739" s="20" t="s">
        <v>1099</v>
      </c>
      <c r="D3739" s="20" t="s">
        <v>1121</v>
      </c>
      <c r="E3739" s="20" t="s">
        <v>4739</v>
      </c>
      <c r="F3739" s="20" t="s">
        <v>1250</v>
      </c>
      <c r="G3739" s="20" t="s">
        <v>4956</v>
      </c>
      <c r="H3739" s="20"/>
      <c r="I3739" s="20">
        <v>13825797488</v>
      </c>
      <c r="J3739" s="20" t="s">
        <v>924</v>
      </c>
      <c r="K3739" s="20" t="s">
        <v>4870</v>
      </c>
      <c r="L3739" s="20" t="s">
        <v>1918</v>
      </c>
      <c r="M3739" s="20">
        <v>680</v>
      </c>
      <c r="N3739" s="20">
        <v>680</v>
      </c>
      <c r="O3739" s="20" t="s">
        <v>1262</v>
      </c>
      <c r="P3739" s="20" t="s">
        <v>50</v>
      </c>
      <c r="Q3739" s="28"/>
      <c r="R3739" s="21" t="s">
        <v>91</v>
      </c>
      <c r="S3739" s="25" t="s">
        <v>1126</v>
      </c>
      <c r="T3739" s="21" t="s">
        <v>53</v>
      </c>
      <c r="U3739" s="21" t="s">
        <v>4871</v>
      </c>
      <c r="V3739" s="46">
        <v>1</v>
      </c>
      <c r="W3739" s="26">
        <f t="shared" si="2734"/>
        <v>1</v>
      </c>
      <c r="Y3739" s="21">
        <v>4</v>
      </c>
      <c r="Z3739" s="22">
        <f t="shared" si="2726"/>
        <v>680</v>
      </c>
      <c r="AA3739" s="20" t="s">
        <v>4899</v>
      </c>
      <c r="AB3739" s="22">
        <v>1</v>
      </c>
      <c r="AC3739" s="22"/>
      <c r="AD3739" s="22">
        <f t="shared" si="2756"/>
        <v>680</v>
      </c>
      <c r="AE3739" s="22"/>
      <c r="AF3739" s="22">
        <f t="shared" si="2735"/>
        <v>680</v>
      </c>
      <c r="AG3739" s="20"/>
      <c r="AH3739" s="22"/>
      <c r="AI3739" s="22"/>
      <c r="AJ3739" s="22">
        <f t="shared" si="2757"/>
        <v>680</v>
      </c>
      <c r="AK3739" s="22">
        <f>IF(O3739="(传统)XDSL",VLOOKUP(S3739,[2]直销续费率明细!C:I,7,FALSE)*1,IF(O3739="GPON+XDSL",VLOOKUP(S3739,[2]直销续费率明细!C:I,7,FALSE)*1,VLOOKUP(S3739,[2]直销续费率明细!C:I,5,FALSE)*1))</f>
        <v>-40</v>
      </c>
      <c r="AL3739" s="22" t="s">
        <v>1300</v>
      </c>
      <c r="AM3739" s="22"/>
      <c r="AN3739" s="22"/>
      <c r="AO3739" s="22" t="s">
        <v>4897</v>
      </c>
      <c r="AP3739" s="22" t="s">
        <v>4913</v>
      </c>
      <c r="AS3739" s="20">
        <f>IF(Y3739&gt;=10,VLOOKUP(U3739,[2]提成计算!B:T,19,FALSE),VLOOKUP(U3739,[2]提成计算!B:T,18,FALSE))</f>
        <v>0.06</v>
      </c>
      <c r="AT3739" s="20">
        <f t="shared" si="2758"/>
        <v>40.799999999999997</v>
      </c>
      <c r="AU3739" s="20">
        <f t="shared" si="2759"/>
        <v>-40</v>
      </c>
    </row>
    <row r="3740" spans="1:47" x14ac:dyDescent="0.15">
      <c r="A3740" s="21" t="s">
        <v>1273</v>
      </c>
      <c r="B3740" s="20" t="s">
        <v>918</v>
      </c>
      <c r="C3740" s="20" t="s">
        <v>1099</v>
      </c>
      <c r="D3740" s="20" t="s">
        <v>1121</v>
      </c>
      <c r="E3740" s="20" t="s">
        <v>4739</v>
      </c>
      <c r="F3740" s="20" t="s">
        <v>1250</v>
      </c>
      <c r="G3740" s="20" t="s">
        <v>4957</v>
      </c>
      <c r="H3740" s="20"/>
      <c r="I3740" s="20">
        <v>15019193873</v>
      </c>
      <c r="J3740" s="20" t="s">
        <v>924</v>
      </c>
      <c r="K3740" s="20" t="s">
        <v>4870</v>
      </c>
      <c r="L3740" s="20" t="s">
        <v>1918</v>
      </c>
      <c r="M3740" s="20">
        <v>680</v>
      </c>
      <c r="N3740" s="20">
        <v>680</v>
      </c>
      <c r="O3740" s="20" t="s">
        <v>1262</v>
      </c>
      <c r="P3740" s="20" t="s">
        <v>50</v>
      </c>
      <c r="Q3740" s="28"/>
      <c r="R3740" s="21" t="s">
        <v>91</v>
      </c>
      <c r="S3740" s="25" t="s">
        <v>1126</v>
      </c>
      <c r="T3740" s="21" t="s">
        <v>53</v>
      </c>
      <c r="U3740" s="21" t="s">
        <v>4871</v>
      </c>
      <c r="V3740" s="46">
        <v>1</v>
      </c>
      <c r="W3740" s="26">
        <f t="shared" si="2734"/>
        <v>1</v>
      </c>
      <c r="Y3740" s="21">
        <v>4</v>
      </c>
      <c r="Z3740" s="22">
        <f t="shared" si="2726"/>
        <v>680</v>
      </c>
      <c r="AA3740" s="20" t="s">
        <v>4899</v>
      </c>
      <c r="AB3740" s="22">
        <v>1</v>
      </c>
      <c r="AC3740" s="22"/>
      <c r="AD3740" s="22">
        <f t="shared" si="2756"/>
        <v>680</v>
      </c>
      <c r="AE3740" s="22"/>
      <c r="AF3740" s="22">
        <f t="shared" si="2735"/>
        <v>680</v>
      </c>
      <c r="AG3740" s="20"/>
      <c r="AH3740" s="22"/>
      <c r="AI3740" s="22"/>
      <c r="AJ3740" s="22">
        <f t="shared" si="2757"/>
        <v>680</v>
      </c>
      <c r="AK3740" s="22">
        <f>IF(O3740="(传统)XDSL",VLOOKUP(S3740,[2]直销续费率明细!C:I,7,FALSE)*1,IF(O3740="GPON+XDSL",VLOOKUP(S3740,[2]直销续费率明细!C:I,7,FALSE)*1,VLOOKUP(S3740,[2]直销续费率明细!C:I,5,FALSE)*1))</f>
        <v>-40</v>
      </c>
      <c r="AL3740" s="22" t="s">
        <v>1300</v>
      </c>
      <c r="AM3740" s="22"/>
      <c r="AN3740" s="22"/>
      <c r="AO3740" s="22" t="s">
        <v>4897</v>
      </c>
      <c r="AP3740" s="22" t="s">
        <v>4913</v>
      </c>
      <c r="AS3740" s="20">
        <f>IF(Y3740&gt;=10,VLOOKUP(U3740,[2]提成计算!B:T,19,FALSE),VLOOKUP(U3740,[2]提成计算!B:T,18,FALSE))</f>
        <v>0.06</v>
      </c>
      <c r="AT3740" s="20">
        <f t="shared" si="2758"/>
        <v>40.799999999999997</v>
      </c>
      <c r="AU3740" s="20">
        <f t="shared" si="2759"/>
        <v>-40</v>
      </c>
    </row>
    <row r="3741" spans="1:47" x14ac:dyDescent="0.15">
      <c r="A3741" s="21" t="s">
        <v>1273</v>
      </c>
      <c r="B3741" s="20" t="s">
        <v>918</v>
      </c>
      <c r="C3741" s="20" t="s">
        <v>1099</v>
      </c>
      <c r="D3741" s="20" t="s">
        <v>1100</v>
      </c>
      <c r="E3741" s="20" t="s">
        <v>1101</v>
      </c>
      <c r="F3741" s="20" t="s">
        <v>1250</v>
      </c>
      <c r="G3741" s="20" t="s">
        <v>4958</v>
      </c>
      <c r="H3741" s="20"/>
      <c r="I3741" s="20">
        <v>18825786109</v>
      </c>
      <c r="J3741" s="20" t="s">
        <v>1268</v>
      </c>
      <c r="K3741" s="20" t="s">
        <v>1107</v>
      </c>
      <c r="L3741" s="20" t="s">
        <v>1960</v>
      </c>
      <c r="M3741" s="20">
        <v>400</v>
      </c>
      <c r="N3741" s="20">
        <v>400</v>
      </c>
      <c r="O3741" s="20" t="s">
        <v>927</v>
      </c>
      <c r="P3741" s="20" t="s">
        <v>50</v>
      </c>
      <c r="Q3741" s="28"/>
      <c r="R3741" s="21" t="s">
        <v>52</v>
      </c>
      <c r="S3741" s="21"/>
      <c r="T3741" s="21" t="s">
        <v>1108</v>
      </c>
      <c r="U3741" s="21">
        <v>0</v>
      </c>
      <c r="V3741" s="46">
        <v>0.5</v>
      </c>
      <c r="W3741" s="26">
        <f t="shared" si="2734"/>
        <v>0.5</v>
      </c>
      <c r="X3741" s="26">
        <f t="shared" si="2736"/>
        <v>0.5</v>
      </c>
      <c r="Y3741" s="21">
        <v>4</v>
      </c>
      <c r="Z3741" s="22">
        <f t="shared" si="2726"/>
        <v>400</v>
      </c>
      <c r="AA3741" s="20" t="s">
        <v>4899</v>
      </c>
      <c r="AB3741" s="22">
        <v>1</v>
      </c>
      <c r="AC3741" s="22"/>
      <c r="AD3741" s="22">
        <f t="shared" si="2756"/>
        <v>400</v>
      </c>
      <c r="AE3741" s="22"/>
      <c r="AF3741" s="22">
        <f t="shared" si="2735"/>
        <v>400</v>
      </c>
      <c r="AG3741" s="20">
        <f t="shared" ref="AG3741:AG3746" si="2760">N3741</f>
        <v>400</v>
      </c>
      <c r="AH3741" s="20"/>
      <c r="AI3741" s="20"/>
      <c r="AJ3741" s="22"/>
      <c r="AK3741" s="22"/>
      <c r="AM3741" s="22"/>
      <c r="AN3741" s="22"/>
      <c r="AO3741" s="22" t="s">
        <v>4897</v>
      </c>
      <c r="AP3741" s="22" t="s">
        <v>1961</v>
      </c>
      <c r="AS3741" s="20"/>
      <c r="AT3741" s="20"/>
      <c r="AU3741" s="20"/>
    </row>
    <row r="3742" spans="1:47" x14ac:dyDescent="0.15">
      <c r="A3742" s="21" t="s">
        <v>1273</v>
      </c>
      <c r="B3742" s="20" t="s">
        <v>918</v>
      </c>
      <c r="C3742" s="20" t="s">
        <v>1099</v>
      </c>
      <c r="D3742" s="20" t="s">
        <v>1136</v>
      </c>
      <c r="E3742" s="20" t="s">
        <v>1151</v>
      </c>
      <c r="F3742" s="20" t="s">
        <v>1250</v>
      </c>
      <c r="G3742" s="20" t="s">
        <v>4959</v>
      </c>
      <c r="H3742" s="20"/>
      <c r="I3742" s="20">
        <v>13537178345</v>
      </c>
      <c r="J3742" s="20" t="s">
        <v>1268</v>
      </c>
      <c r="K3742" s="20" t="s">
        <v>1153</v>
      </c>
      <c r="L3742" s="20" t="s">
        <v>2144</v>
      </c>
      <c r="M3742" s="20">
        <v>730</v>
      </c>
      <c r="N3742" s="20">
        <v>730</v>
      </c>
      <c r="O3742" s="20" t="s">
        <v>927</v>
      </c>
      <c r="P3742" s="20" t="s">
        <v>50</v>
      </c>
      <c r="Q3742" s="28"/>
      <c r="R3742" s="21" t="s">
        <v>109</v>
      </c>
      <c r="S3742" s="21"/>
      <c r="T3742" s="21" t="s">
        <v>53</v>
      </c>
      <c r="U3742" s="21" t="s">
        <v>1156</v>
      </c>
      <c r="V3742" s="46">
        <v>1</v>
      </c>
      <c r="W3742" s="26">
        <f t="shared" si="2734"/>
        <v>1</v>
      </c>
      <c r="X3742" s="26">
        <f t="shared" si="2736"/>
        <v>1</v>
      </c>
      <c r="Y3742" s="21">
        <v>4</v>
      </c>
      <c r="Z3742" s="22">
        <f t="shared" si="2726"/>
        <v>730</v>
      </c>
      <c r="AA3742" s="20" t="s">
        <v>4899</v>
      </c>
      <c r="AB3742" s="22">
        <v>1</v>
      </c>
      <c r="AC3742" s="22"/>
      <c r="AD3742" s="22">
        <f t="shared" si="2756"/>
        <v>730</v>
      </c>
      <c r="AE3742" s="22"/>
      <c r="AF3742" s="22">
        <f t="shared" si="2735"/>
        <v>730</v>
      </c>
      <c r="AG3742" s="20">
        <f t="shared" si="2760"/>
        <v>730</v>
      </c>
      <c r="AH3742" s="20" t="str">
        <f>VLOOKUP(U3742,[1]提成计算!B:I,8,FALSE)</f>
        <v xml:space="preserve"> </v>
      </c>
      <c r="AI3742" s="20"/>
      <c r="AJ3742" s="22"/>
      <c r="AK3742" s="22"/>
      <c r="AM3742" s="22"/>
      <c r="AN3742" s="22"/>
      <c r="AO3742" s="22" t="s">
        <v>4897</v>
      </c>
      <c r="AP3742" s="22" t="s">
        <v>1301</v>
      </c>
      <c r="AS3742" s="20"/>
      <c r="AT3742" s="20"/>
      <c r="AU3742" s="20"/>
    </row>
    <row r="3743" spans="1:47" x14ac:dyDescent="0.15">
      <c r="A3743" s="21" t="s">
        <v>1273</v>
      </c>
      <c r="B3743" s="20" t="s">
        <v>918</v>
      </c>
      <c r="C3743" s="20" t="s">
        <v>1099</v>
      </c>
      <c r="D3743" s="20" t="s">
        <v>1136</v>
      </c>
      <c r="E3743" s="20" t="s">
        <v>1151</v>
      </c>
      <c r="F3743" s="20" t="s">
        <v>1250</v>
      </c>
      <c r="G3743" s="20" t="s">
        <v>4960</v>
      </c>
      <c r="H3743" s="20"/>
      <c r="I3743" s="20">
        <v>15202068691</v>
      </c>
      <c r="J3743" s="20" t="s">
        <v>1268</v>
      </c>
      <c r="K3743" s="20" t="s">
        <v>1153</v>
      </c>
      <c r="L3743" s="20" t="s">
        <v>2144</v>
      </c>
      <c r="M3743" s="20">
        <v>730</v>
      </c>
      <c r="N3743" s="20">
        <v>730</v>
      </c>
      <c r="O3743" s="20" t="s">
        <v>927</v>
      </c>
      <c r="P3743" s="20" t="s">
        <v>50</v>
      </c>
      <c r="Q3743" s="28"/>
      <c r="R3743" s="21" t="s">
        <v>109</v>
      </c>
      <c r="S3743" s="21"/>
      <c r="T3743" s="21" t="s">
        <v>53</v>
      </c>
      <c r="U3743" s="21" t="s">
        <v>1156</v>
      </c>
      <c r="V3743" s="46">
        <v>1</v>
      </c>
      <c r="W3743" s="26">
        <f t="shared" si="2734"/>
        <v>1</v>
      </c>
      <c r="X3743" s="26">
        <f t="shared" si="2736"/>
        <v>1</v>
      </c>
      <c r="Y3743" s="21">
        <v>4</v>
      </c>
      <c r="Z3743" s="22">
        <f t="shared" si="2726"/>
        <v>730</v>
      </c>
      <c r="AA3743" s="20" t="s">
        <v>4899</v>
      </c>
      <c r="AB3743" s="22">
        <v>1</v>
      </c>
      <c r="AC3743" s="22"/>
      <c r="AD3743" s="22">
        <f t="shared" si="2756"/>
        <v>730</v>
      </c>
      <c r="AE3743" s="22"/>
      <c r="AF3743" s="22">
        <f t="shared" si="2735"/>
        <v>730</v>
      </c>
      <c r="AG3743" s="20">
        <f t="shared" si="2760"/>
        <v>730</v>
      </c>
      <c r="AH3743" s="20" t="str">
        <f>VLOOKUP(U3743,[1]提成计算!B:I,8,FALSE)</f>
        <v xml:space="preserve"> </v>
      </c>
      <c r="AI3743" s="20"/>
      <c r="AJ3743" s="22"/>
      <c r="AK3743" s="22"/>
      <c r="AM3743" s="22"/>
      <c r="AN3743" s="22"/>
      <c r="AO3743" s="22" t="s">
        <v>4897</v>
      </c>
      <c r="AP3743" s="22" t="s">
        <v>1301</v>
      </c>
      <c r="AS3743" s="20"/>
      <c r="AT3743" s="20"/>
      <c r="AU3743" s="20"/>
    </row>
    <row r="3744" spans="1:47" x14ac:dyDescent="0.15">
      <c r="A3744" s="21" t="s">
        <v>1273</v>
      </c>
      <c r="B3744" s="20" t="s">
        <v>918</v>
      </c>
      <c r="C3744" s="20" t="s">
        <v>1099</v>
      </c>
      <c r="D3744" s="20" t="s">
        <v>1100</v>
      </c>
      <c r="E3744" s="20" t="s">
        <v>1115</v>
      </c>
      <c r="F3744" s="20" t="s">
        <v>1250</v>
      </c>
      <c r="G3744" s="20" t="s">
        <v>4961</v>
      </c>
      <c r="H3744" s="20"/>
      <c r="I3744" s="20">
        <v>13798930193</v>
      </c>
      <c r="J3744" s="20" t="s">
        <v>1268</v>
      </c>
      <c r="K3744" s="20" t="s">
        <v>1107</v>
      </c>
      <c r="L3744" s="20" t="s">
        <v>1358</v>
      </c>
      <c r="M3744" s="20">
        <v>1088</v>
      </c>
      <c r="N3744" s="20">
        <v>1088</v>
      </c>
      <c r="O3744" s="20" t="s">
        <v>927</v>
      </c>
      <c r="P3744" s="20" t="s">
        <v>50</v>
      </c>
      <c r="Q3744" s="28"/>
      <c r="R3744" s="21" t="s">
        <v>52</v>
      </c>
      <c r="S3744" s="21"/>
      <c r="T3744" s="21" t="s">
        <v>1108</v>
      </c>
      <c r="U3744" s="21">
        <v>0</v>
      </c>
      <c r="V3744" s="46">
        <v>1</v>
      </c>
      <c r="W3744" s="26">
        <f t="shared" si="2734"/>
        <v>1</v>
      </c>
      <c r="X3744" s="26">
        <f t="shared" si="2736"/>
        <v>1</v>
      </c>
      <c r="Y3744" s="21">
        <v>10</v>
      </c>
      <c r="Z3744" s="22">
        <f t="shared" si="2726"/>
        <v>1088</v>
      </c>
      <c r="AA3744" s="20" t="s">
        <v>4899</v>
      </c>
      <c r="AB3744" s="22"/>
      <c r="AC3744" s="22">
        <v>1</v>
      </c>
      <c r="AD3744" s="22"/>
      <c r="AE3744" s="22">
        <f t="shared" ref="AE3744:AE3746" si="2761">N3744</f>
        <v>1088</v>
      </c>
      <c r="AF3744" s="22">
        <f t="shared" si="2735"/>
        <v>1088</v>
      </c>
      <c r="AG3744" s="20">
        <f t="shared" si="2760"/>
        <v>1088</v>
      </c>
      <c r="AH3744" s="20"/>
      <c r="AI3744" s="20"/>
      <c r="AJ3744" s="22"/>
      <c r="AK3744" s="22"/>
      <c r="AM3744" s="22"/>
      <c r="AN3744" s="22"/>
      <c r="AO3744" s="22" t="s">
        <v>2216</v>
      </c>
      <c r="AP3744" s="22" t="s">
        <v>1301</v>
      </c>
      <c r="AS3744" s="20"/>
      <c r="AT3744" s="20"/>
      <c r="AU3744" s="20"/>
    </row>
    <row r="3745" spans="1:47" x14ac:dyDescent="0.15">
      <c r="A3745" s="21" t="s">
        <v>1273</v>
      </c>
      <c r="B3745" s="20" t="s">
        <v>918</v>
      </c>
      <c r="C3745" s="20" t="s">
        <v>1099</v>
      </c>
      <c r="D3745" s="20" t="s">
        <v>1136</v>
      </c>
      <c r="E3745" s="20" t="s">
        <v>1137</v>
      </c>
      <c r="F3745" s="20" t="s">
        <v>1250</v>
      </c>
      <c r="G3745" s="20" t="s">
        <v>4962</v>
      </c>
      <c r="H3745" s="20"/>
      <c r="I3745" s="20">
        <v>18925776682</v>
      </c>
      <c r="J3745" s="20" t="s">
        <v>1268</v>
      </c>
      <c r="K3745" s="20" t="s">
        <v>1139</v>
      </c>
      <c r="L3745" s="20" t="s">
        <v>1358</v>
      </c>
      <c r="M3745" s="20">
        <v>1088</v>
      </c>
      <c r="N3745" s="20">
        <v>1088</v>
      </c>
      <c r="O3745" s="20" t="s">
        <v>927</v>
      </c>
      <c r="P3745" s="20" t="s">
        <v>50</v>
      </c>
      <c r="Q3745" s="28"/>
      <c r="R3745" s="21" t="s">
        <v>109</v>
      </c>
      <c r="S3745" s="21"/>
      <c r="T3745" s="21" t="s">
        <v>53</v>
      </c>
      <c r="U3745" s="21" t="s">
        <v>1140</v>
      </c>
      <c r="V3745" s="46">
        <v>1</v>
      </c>
      <c r="W3745" s="26">
        <f t="shared" si="2734"/>
        <v>1</v>
      </c>
      <c r="X3745" s="26">
        <f t="shared" si="2736"/>
        <v>1</v>
      </c>
      <c r="Y3745" s="21">
        <v>10</v>
      </c>
      <c r="Z3745" s="22">
        <f t="shared" si="2726"/>
        <v>1088</v>
      </c>
      <c r="AA3745" s="20" t="s">
        <v>2218</v>
      </c>
      <c r="AB3745" s="22"/>
      <c r="AC3745" s="22">
        <v>1</v>
      </c>
      <c r="AD3745" s="22"/>
      <c r="AE3745" s="22">
        <f t="shared" si="2761"/>
        <v>1088</v>
      </c>
      <c r="AF3745" s="22">
        <f t="shared" si="2735"/>
        <v>1088</v>
      </c>
      <c r="AG3745" s="20">
        <f t="shared" si="2760"/>
        <v>1088</v>
      </c>
      <c r="AH3745" s="20" t="str">
        <f>VLOOKUP(U3745,[1]提成计算!B:I,8,FALSE)</f>
        <v xml:space="preserve"> </v>
      </c>
      <c r="AI3745" s="20"/>
      <c r="AJ3745" s="22"/>
      <c r="AK3745" s="22"/>
      <c r="AM3745" s="22"/>
      <c r="AN3745" s="22"/>
      <c r="AO3745" s="22" t="s">
        <v>2216</v>
      </c>
      <c r="AP3745" s="22" t="s">
        <v>1301</v>
      </c>
      <c r="AS3745" s="20"/>
      <c r="AT3745" s="20"/>
      <c r="AU3745" s="20"/>
    </row>
    <row r="3746" spans="1:47" x14ac:dyDescent="0.15">
      <c r="A3746" s="21" t="s">
        <v>1273</v>
      </c>
      <c r="B3746" s="20" t="s">
        <v>918</v>
      </c>
      <c r="C3746" s="20" t="s">
        <v>1099</v>
      </c>
      <c r="D3746" s="20" t="s">
        <v>1100</v>
      </c>
      <c r="E3746" s="20" t="s">
        <v>1105</v>
      </c>
      <c r="F3746" s="20" t="s">
        <v>1250</v>
      </c>
      <c r="G3746" s="20" t="s">
        <v>4963</v>
      </c>
      <c r="H3746" s="20"/>
      <c r="I3746" s="20">
        <v>13711963992</v>
      </c>
      <c r="J3746" s="20" t="s">
        <v>1268</v>
      </c>
      <c r="K3746" s="20" t="s">
        <v>1112</v>
      </c>
      <c r="L3746" s="20" t="s">
        <v>1358</v>
      </c>
      <c r="M3746" s="20">
        <v>1088</v>
      </c>
      <c r="N3746" s="20">
        <v>1088</v>
      </c>
      <c r="O3746" s="20" t="s">
        <v>927</v>
      </c>
      <c r="P3746" s="20" t="s">
        <v>50</v>
      </c>
      <c r="Q3746" s="28"/>
      <c r="R3746" s="21" t="s">
        <v>52</v>
      </c>
      <c r="S3746" s="21"/>
      <c r="T3746" s="22" t="s">
        <v>4964</v>
      </c>
      <c r="U3746" s="21" t="s">
        <v>413</v>
      </c>
      <c r="V3746" s="46">
        <v>1</v>
      </c>
      <c r="W3746" s="26">
        <f t="shared" si="2734"/>
        <v>1</v>
      </c>
      <c r="X3746" s="26">
        <f t="shared" si="2736"/>
        <v>1</v>
      </c>
      <c r="Y3746" s="21">
        <v>10</v>
      </c>
      <c r="Z3746" s="22">
        <f t="shared" si="2726"/>
        <v>1088</v>
      </c>
      <c r="AA3746" s="20" t="s">
        <v>2218</v>
      </c>
      <c r="AB3746" s="22"/>
      <c r="AC3746" s="22">
        <v>1</v>
      </c>
      <c r="AD3746" s="22"/>
      <c r="AE3746" s="22">
        <f t="shared" si="2761"/>
        <v>1088</v>
      </c>
      <c r="AF3746" s="22">
        <f t="shared" si="2735"/>
        <v>1088</v>
      </c>
      <c r="AG3746" s="20">
        <f t="shared" si="2760"/>
        <v>1088</v>
      </c>
      <c r="AH3746" s="20" t="str">
        <f>VLOOKUP(U3746,[1]提成计算!B:I,8,FALSE)</f>
        <v xml:space="preserve"> </v>
      </c>
      <c r="AI3746" s="20"/>
      <c r="AJ3746" s="22"/>
      <c r="AK3746" s="22"/>
      <c r="AM3746" s="22"/>
      <c r="AN3746" s="22"/>
      <c r="AO3746" s="22" t="s">
        <v>2216</v>
      </c>
      <c r="AP3746" s="22" t="s">
        <v>1301</v>
      </c>
      <c r="AS3746" s="20">
        <f>IF(Y3746&gt;=10,VLOOKUP(U3746,[4]提成计算!B:T,19,FALSE),VLOOKUP(U3746,[4]提成计算!B:T,18,FALSE))</f>
        <v>0.1</v>
      </c>
      <c r="AT3746" s="20">
        <f t="shared" ref="AT3746:AT3747" si="2762">IF(AD3746*AS3746&gt;0,AD3746*AS3746,AE3746*AS3746)</f>
        <v>108.80000000000001</v>
      </c>
      <c r="AU3746" s="20">
        <f t="shared" ref="AU3746" si="2763">IF(AND(AK3746&lt;0,AK3746+AT3746&lt;0),AT3746,AK3746)</f>
        <v>0</v>
      </c>
    </row>
    <row r="3747" spans="1:47" x14ac:dyDescent="0.15">
      <c r="A3747" s="21" t="s">
        <v>1273</v>
      </c>
      <c r="B3747" s="20" t="s">
        <v>918</v>
      </c>
      <c r="C3747" s="20" t="s">
        <v>1099</v>
      </c>
      <c r="D3747" s="20" t="s">
        <v>1100</v>
      </c>
      <c r="E3747" s="20" t="s">
        <v>1110</v>
      </c>
      <c r="F3747" s="20" t="s">
        <v>1250</v>
      </c>
      <c r="G3747" s="20" t="s">
        <v>4965</v>
      </c>
      <c r="H3747" s="20"/>
      <c r="I3747" s="20">
        <v>13266282515</v>
      </c>
      <c r="J3747" s="20" t="s">
        <v>924</v>
      </c>
      <c r="K3747" s="20" t="s">
        <v>4766</v>
      </c>
      <c r="L3747" s="20" t="s">
        <v>1918</v>
      </c>
      <c r="M3747" s="20">
        <v>680</v>
      </c>
      <c r="N3747" s="20">
        <v>680</v>
      </c>
      <c r="O3747" s="20" t="s">
        <v>1262</v>
      </c>
      <c r="P3747" s="20" t="s">
        <v>50</v>
      </c>
      <c r="Q3747" s="28"/>
      <c r="R3747" s="21" t="s">
        <v>52</v>
      </c>
      <c r="S3747" s="25" t="s">
        <v>1148</v>
      </c>
      <c r="T3747" s="21" t="s">
        <v>53</v>
      </c>
      <c r="U3747" s="21" t="s">
        <v>263</v>
      </c>
      <c r="V3747" s="46">
        <v>1</v>
      </c>
      <c r="W3747" s="26">
        <f t="shared" si="2734"/>
        <v>1</v>
      </c>
      <c r="Y3747" s="21">
        <v>4</v>
      </c>
      <c r="Z3747" s="22">
        <f t="shared" si="2726"/>
        <v>680</v>
      </c>
      <c r="AA3747" s="20" t="s">
        <v>4899</v>
      </c>
      <c r="AB3747" s="22">
        <v>1</v>
      </c>
      <c r="AC3747" s="22"/>
      <c r="AD3747" s="22">
        <f t="shared" ref="AD3747:AD3748" si="2764">N3747</f>
        <v>680</v>
      </c>
      <c r="AE3747" s="22"/>
      <c r="AF3747" s="22">
        <f t="shared" si="2735"/>
        <v>680</v>
      </c>
      <c r="AG3747" s="20"/>
      <c r="AH3747" s="22"/>
      <c r="AI3747" s="22"/>
      <c r="AJ3747" s="22">
        <f>N3747</f>
        <v>680</v>
      </c>
      <c r="AK3747" s="22">
        <f>IF(O3747="(传统)XDSL",VLOOKUP(S3747,[2]直销续费率明细!C:I,7,FALSE)*1,IF(O3747="GPON+XDSL",VLOOKUP(S3747,[2]直销续费率明细!C:I,7,FALSE)*1,VLOOKUP(S3747,[2]直销续费率明细!C:I,5,FALSE)*1))</f>
        <v>-40</v>
      </c>
      <c r="AL3747" s="22" t="s">
        <v>1300</v>
      </c>
      <c r="AM3747" s="22"/>
      <c r="AN3747" s="22"/>
      <c r="AO3747" s="22" t="s">
        <v>4897</v>
      </c>
      <c r="AP3747" s="22" t="s">
        <v>4913</v>
      </c>
      <c r="AS3747" s="20">
        <f>IF(Y3747&gt;=10,VLOOKUP(U3747,[2]提成计算!B:T,19,FALSE),VLOOKUP(U3747,[2]提成计算!B:T,18,FALSE))</f>
        <v>7.0000000000000007E-2</v>
      </c>
      <c r="AT3747" s="20">
        <f t="shared" si="2762"/>
        <v>47.6</v>
      </c>
      <c r="AU3747" s="20">
        <f t="shared" ref="AU3747" si="2765">IF(AND(AK3747&lt;0,AK3747+AT3747&lt;0),-AT3747,AK3747)</f>
        <v>-40</v>
      </c>
    </row>
    <row r="3748" spans="1:47" x14ac:dyDescent="0.15">
      <c r="A3748" s="21" t="s">
        <v>1273</v>
      </c>
      <c r="B3748" s="20" t="s">
        <v>918</v>
      </c>
      <c r="C3748" s="20" t="s">
        <v>1099</v>
      </c>
      <c r="D3748" s="20" t="s">
        <v>1121</v>
      </c>
      <c r="E3748" s="20" t="s">
        <v>1284</v>
      </c>
      <c r="F3748" s="20" t="s">
        <v>1250</v>
      </c>
      <c r="G3748" s="20" t="s">
        <v>4966</v>
      </c>
      <c r="H3748" s="20"/>
      <c r="I3748" s="20">
        <v>15019170913</v>
      </c>
      <c r="J3748" s="20" t="s">
        <v>1268</v>
      </c>
      <c r="K3748" s="20" t="s">
        <v>4967</v>
      </c>
      <c r="L3748" s="20" t="s">
        <v>1939</v>
      </c>
      <c r="M3748" s="20">
        <v>680</v>
      </c>
      <c r="N3748" s="20">
        <v>680</v>
      </c>
      <c r="O3748" s="20" t="s">
        <v>927</v>
      </c>
      <c r="P3748" s="20" t="s">
        <v>50</v>
      </c>
      <c r="Q3748" s="28"/>
      <c r="R3748" s="21" t="s">
        <v>91</v>
      </c>
      <c r="S3748" s="21"/>
      <c r="T3748" s="21" t="s">
        <v>4968</v>
      </c>
      <c r="U3748" s="21" t="s">
        <v>4969</v>
      </c>
      <c r="V3748" s="46">
        <v>1</v>
      </c>
      <c r="W3748" s="26">
        <f t="shared" si="2734"/>
        <v>1</v>
      </c>
      <c r="X3748" s="26">
        <f t="shared" si="2736"/>
        <v>1</v>
      </c>
      <c r="Y3748" s="21">
        <v>4</v>
      </c>
      <c r="Z3748" s="22">
        <f t="shared" si="2726"/>
        <v>680</v>
      </c>
      <c r="AA3748" s="20" t="s">
        <v>4899</v>
      </c>
      <c r="AB3748" s="22">
        <v>1</v>
      </c>
      <c r="AC3748" s="22"/>
      <c r="AD3748" s="22">
        <f t="shared" si="2764"/>
        <v>680</v>
      </c>
      <c r="AE3748" s="22"/>
      <c r="AF3748" s="22">
        <f t="shared" si="2735"/>
        <v>680</v>
      </c>
      <c r="AG3748" s="20">
        <f t="shared" ref="AG3748:AG3749" si="2766">N3748</f>
        <v>680</v>
      </c>
      <c r="AH3748" s="20"/>
      <c r="AI3748" s="20"/>
      <c r="AJ3748" s="22"/>
      <c r="AK3748" s="22"/>
      <c r="AM3748" s="22"/>
      <c r="AN3748" s="22"/>
      <c r="AO3748" s="22" t="s">
        <v>4897</v>
      </c>
      <c r="AP3748" s="22" t="s">
        <v>1301</v>
      </c>
      <c r="AS3748" s="20"/>
      <c r="AT3748" s="20"/>
      <c r="AU3748" s="20"/>
    </row>
    <row r="3749" spans="1:47" x14ac:dyDescent="0.15">
      <c r="A3749" s="21" t="s">
        <v>1273</v>
      </c>
      <c r="B3749" s="20" t="s">
        <v>918</v>
      </c>
      <c r="C3749" s="20" t="s">
        <v>1099</v>
      </c>
      <c r="D3749" s="20" t="s">
        <v>1121</v>
      </c>
      <c r="E3749" s="20" t="s">
        <v>1171</v>
      </c>
      <c r="F3749" s="20" t="s">
        <v>1250</v>
      </c>
      <c r="G3749" s="20" t="s">
        <v>4970</v>
      </c>
      <c r="H3749" s="20"/>
      <c r="I3749" s="20">
        <v>13544794039</v>
      </c>
      <c r="J3749" s="20" t="s">
        <v>1268</v>
      </c>
      <c r="K3749" s="20" t="s">
        <v>4971</v>
      </c>
      <c r="L3749" s="20" t="s">
        <v>1358</v>
      </c>
      <c r="M3749" s="20">
        <v>1088</v>
      </c>
      <c r="N3749" s="20">
        <v>1088</v>
      </c>
      <c r="O3749" s="20" t="s">
        <v>927</v>
      </c>
      <c r="P3749" s="20" t="s">
        <v>50</v>
      </c>
      <c r="Q3749" s="28"/>
      <c r="R3749" s="21" t="s">
        <v>91</v>
      </c>
      <c r="S3749" s="21"/>
      <c r="T3749" s="21" t="s">
        <v>4968</v>
      </c>
      <c r="U3749" s="21" t="s">
        <v>1750</v>
      </c>
      <c r="V3749" s="46">
        <v>1</v>
      </c>
      <c r="W3749" s="26">
        <f t="shared" si="2734"/>
        <v>1</v>
      </c>
      <c r="X3749" s="26">
        <f t="shared" si="2736"/>
        <v>1</v>
      </c>
      <c r="Y3749" s="21">
        <v>10</v>
      </c>
      <c r="Z3749" s="22">
        <f t="shared" si="2726"/>
        <v>1088</v>
      </c>
      <c r="AA3749" s="20" t="s">
        <v>4899</v>
      </c>
      <c r="AB3749" s="22"/>
      <c r="AC3749" s="22">
        <v>1</v>
      </c>
      <c r="AD3749" s="22"/>
      <c r="AE3749" s="22">
        <f>N3749</f>
        <v>1088</v>
      </c>
      <c r="AF3749" s="22">
        <f t="shared" si="2735"/>
        <v>1088</v>
      </c>
      <c r="AG3749" s="20">
        <f t="shared" si="2766"/>
        <v>1088</v>
      </c>
      <c r="AH3749" s="20"/>
      <c r="AI3749" s="20"/>
      <c r="AJ3749" s="22"/>
      <c r="AK3749" s="22"/>
      <c r="AM3749" s="22"/>
      <c r="AN3749" s="22"/>
      <c r="AO3749" s="22" t="s">
        <v>2216</v>
      </c>
      <c r="AP3749" s="22" t="s">
        <v>1301</v>
      </c>
      <c r="AS3749" s="20"/>
      <c r="AT3749" s="20"/>
      <c r="AU3749" s="20"/>
    </row>
    <row r="3750" spans="1:47" x14ac:dyDescent="0.15">
      <c r="A3750" s="21" t="s">
        <v>1273</v>
      </c>
      <c r="B3750" s="20" t="s">
        <v>918</v>
      </c>
      <c r="C3750" s="20" t="s">
        <v>1099</v>
      </c>
      <c r="D3750" s="20" t="s">
        <v>1100</v>
      </c>
      <c r="E3750" s="20" t="s">
        <v>1110</v>
      </c>
      <c r="F3750" s="20" t="s">
        <v>1250</v>
      </c>
      <c r="G3750" s="20" t="s">
        <v>4972</v>
      </c>
      <c r="H3750" s="20"/>
      <c r="I3750" s="20">
        <v>13450001915</v>
      </c>
      <c r="J3750" s="20" t="s">
        <v>924</v>
      </c>
      <c r="K3750" s="20" t="s">
        <v>4718</v>
      </c>
      <c r="L3750" s="20" t="s">
        <v>1918</v>
      </c>
      <c r="M3750" s="20">
        <v>680</v>
      </c>
      <c r="N3750" s="20">
        <v>680</v>
      </c>
      <c r="O3750" s="20" t="s">
        <v>927</v>
      </c>
      <c r="P3750" s="20" t="s">
        <v>50</v>
      </c>
      <c r="Q3750" s="28"/>
      <c r="R3750" s="21" t="s">
        <v>52</v>
      </c>
      <c r="S3750" s="25" t="s">
        <v>1163</v>
      </c>
      <c r="T3750" s="21" t="s">
        <v>53</v>
      </c>
      <c r="U3750" s="21" t="s">
        <v>4719</v>
      </c>
      <c r="V3750" s="46">
        <v>1</v>
      </c>
      <c r="W3750" s="26">
        <f t="shared" si="2734"/>
        <v>1</v>
      </c>
      <c r="Y3750" s="21">
        <v>4</v>
      </c>
      <c r="Z3750" s="22">
        <f t="shared" si="2726"/>
        <v>680</v>
      </c>
      <c r="AA3750" s="20" t="s">
        <v>2218</v>
      </c>
      <c r="AB3750" s="22">
        <v>1</v>
      </c>
      <c r="AC3750" s="22"/>
      <c r="AD3750" s="22">
        <f t="shared" ref="AD3750:AD3756" si="2767">N3750</f>
        <v>680</v>
      </c>
      <c r="AE3750" s="22"/>
      <c r="AF3750" s="22">
        <f t="shared" si="2735"/>
        <v>680</v>
      </c>
      <c r="AG3750" s="20"/>
      <c r="AH3750" s="22"/>
      <c r="AI3750" s="22"/>
      <c r="AJ3750" s="22">
        <f t="shared" ref="AJ3750:AJ3759" si="2768">N3750</f>
        <v>680</v>
      </c>
      <c r="AK3750" s="22">
        <f>IF(O3750="(传统)XDSL",VLOOKUP(S3750,[2]直销续费率明细!C:I,7,FALSE)*1,IF(O3750="GPON+XDSL",VLOOKUP(S3750,[2]直销续费率明细!C:I,7,FALSE)*1,VLOOKUP(S3750,[2]直销续费率明细!C:I,5,FALSE)*1))</f>
        <v>-40</v>
      </c>
      <c r="AL3750" s="22" t="s">
        <v>1309</v>
      </c>
      <c r="AM3750" s="22"/>
      <c r="AN3750" s="22"/>
      <c r="AO3750" s="22" t="s">
        <v>4897</v>
      </c>
      <c r="AP3750" s="22" t="s">
        <v>4913</v>
      </c>
      <c r="AS3750" s="20">
        <f>IF(Y3750&gt;=10,VLOOKUP(U3750,[2]提成计算!B:T,19,FALSE),VLOOKUP(U3750,[2]提成计算!B:T,18,FALSE))</f>
        <v>0.06</v>
      </c>
      <c r="AT3750" s="20">
        <f t="shared" ref="AT3750:AT3759" si="2769">IF(AD3750*AS3750&gt;0,AD3750*AS3750,AE3750*AS3750)</f>
        <v>40.799999999999997</v>
      </c>
      <c r="AU3750" s="20">
        <f t="shared" ref="AU3750:AU3752" si="2770">IF(AND(AK3750&lt;0,AK3750+AT3750&lt;0),-AT3750,AK3750)</f>
        <v>-40</v>
      </c>
    </row>
    <row r="3751" spans="1:47" x14ac:dyDescent="0.15">
      <c r="A3751" s="21" t="s">
        <v>1273</v>
      </c>
      <c r="B3751" s="20" t="s">
        <v>918</v>
      </c>
      <c r="C3751" s="20" t="s">
        <v>1099</v>
      </c>
      <c r="D3751" s="20" t="s">
        <v>1121</v>
      </c>
      <c r="E3751" s="20" t="s">
        <v>4689</v>
      </c>
      <c r="F3751" s="20" t="s">
        <v>1250</v>
      </c>
      <c r="G3751" s="20" t="s">
        <v>4973</v>
      </c>
      <c r="H3751" s="20"/>
      <c r="I3751" s="20">
        <v>13829192979</v>
      </c>
      <c r="J3751" s="20" t="s">
        <v>924</v>
      </c>
      <c r="K3751" s="20" t="s">
        <v>4753</v>
      </c>
      <c r="L3751" s="20" t="s">
        <v>1918</v>
      </c>
      <c r="M3751" s="20">
        <v>680</v>
      </c>
      <c r="N3751" s="20">
        <v>680</v>
      </c>
      <c r="O3751" s="20" t="s">
        <v>927</v>
      </c>
      <c r="P3751" s="20" t="s">
        <v>50</v>
      </c>
      <c r="Q3751" s="28"/>
      <c r="R3751" s="21" t="s">
        <v>91</v>
      </c>
      <c r="S3751" s="25" t="s">
        <v>1414</v>
      </c>
      <c r="T3751" s="21" t="s">
        <v>53</v>
      </c>
      <c r="U3751" s="21" t="s">
        <v>4754</v>
      </c>
      <c r="V3751" s="46">
        <v>1</v>
      </c>
      <c r="W3751" s="26">
        <f t="shared" si="2734"/>
        <v>1</v>
      </c>
      <c r="Y3751" s="21">
        <v>4</v>
      </c>
      <c r="Z3751" s="22">
        <f t="shared" si="2726"/>
        <v>680</v>
      </c>
      <c r="AA3751" s="20" t="s">
        <v>4899</v>
      </c>
      <c r="AB3751" s="22">
        <v>1</v>
      </c>
      <c r="AC3751" s="22"/>
      <c r="AD3751" s="22">
        <f t="shared" si="2767"/>
        <v>680</v>
      </c>
      <c r="AE3751" s="22"/>
      <c r="AF3751" s="22">
        <f t="shared" si="2735"/>
        <v>680</v>
      </c>
      <c r="AG3751" s="20"/>
      <c r="AH3751" s="22"/>
      <c r="AI3751" s="22"/>
      <c r="AJ3751" s="22">
        <f t="shared" si="2768"/>
        <v>680</v>
      </c>
      <c r="AK3751" s="22">
        <f>IF(O3751="(传统)XDSL",VLOOKUP(S3751,[2]直销续费率明细!C:I,7,FALSE)*1,IF(O3751="GPON+XDSL",VLOOKUP(S3751,[2]直销续费率明细!C:I,7,FALSE)*1,VLOOKUP(S3751,[2]直销续费率明细!C:I,5,FALSE)*1))</f>
        <v>-40</v>
      </c>
      <c r="AL3751" s="22" t="s">
        <v>1309</v>
      </c>
      <c r="AM3751" s="22"/>
      <c r="AN3751" s="22"/>
      <c r="AO3751" s="22" t="s">
        <v>4897</v>
      </c>
      <c r="AP3751" s="22" t="s">
        <v>4913</v>
      </c>
      <c r="AS3751" s="20">
        <f>IF(Y3751&gt;=10,VLOOKUP(U3751,[2]提成计算!B:T,19,FALSE),VLOOKUP(U3751,[2]提成计算!B:T,18,FALSE))</f>
        <v>0.06</v>
      </c>
      <c r="AT3751" s="20">
        <f t="shared" si="2769"/>
        <v>40.799999999999997</v>
      </c>
      <c r="AU3751" s="20">
        <f t="shared" si="2770"/>
        <v>-40</v>
      </c>
    </row>
    <row r="3752" spans="1:47" x14ac:dyDescent="0.15">
      <c r="A3752" s="21" t="s">
        <v>1273</v>
      </c>
      <c r="B3752" s="20" t="s">
        <v>918</v>
      </c>
      <c r="C3752" s="20" t="s">
        <v>1099</v>
      </c>
      <c r="D3752" s="20" t="s">
        <v>1121</v>
      </c>
      <c r="E3752" s="20" t="s">
        <v>1171</v>
      </c>
      <c r="F3752" s="20" t="s">
        <v>1250</v>
      </c>
      <c r="G3752" s="20" t="s">
        <v>4974</v>
      </c>
      <c r="H3752" s="20"/>
      <c r="I3752" s="20">
        <v>13500096890</v>
      </c>
      <c r="J3752" s="20" t="s">
        <v>924</v>
      </c>
      <c r="K3752" s="20" t="s">
        <v>1173</v>
      </c>
      <c r="L3752" s="20" t="s">
        <v>1947</v>
      </c>
      <c r="M3752" s="20">
        <v>400</v>
      </c>
      <c r="N3752" s="20">
        <v>400</v>
      </c>
      <c r="O3752" s="20" t="s">
        <v>927</v>
      </c>
      <c r="P3752" s="20" t="s">
        <v>50</v>
      </c>
      <c r="Q3752" s="28"/>
      <c r="R3752" s="21" t="s">
        <v>91</v>
      </c>
      <c r="S3752" s="25" t="s">
        <v>1550</v>
      </c>
      <c r="T3752" s="21" t="s">
        <v>53</v>
      </c>
      <c r="U3752" s="21" t="s">
        <v>1174</v>
      </c>
      <c r="V3752" s="46">
        <v>0.5</v>
      </c>
      <c r="W3752" s="26">
        <f t="shared" si="2734"/>
        <v>0.5</v>
      </c>
      <c r="Y3752" s="21">
        <v>4</v>
      </c>
      <c r="Z3752" s="22">
        <f t="shared" si="2726"/>
        <v>400</v>
      </c>
      <c r="AA3752" s="20" t="s">
        <v>4899</v>
      </c>
      <c r="AB3752" s="22">
        <v>1</v>
      </c>
      <c r="AC3752" s="22"/>
      <c r="AD3752" s="22">
        <f t="shared" si="2767"/>
        <v>400</v>
      </c>
      <c r="AE3752" s="22"/>
      <c r="AF3752" s="22">
        <f t="shared" si="2735"/>
        <v>400</v>
      </c>
      <c r="AG3752" s="20"/>
      <c r="AH3752" s="22"/>
      <c r="AI3752" s="22"/>
      <c r="AJ3752" s="22">
        <f t="shared" si="2768"/>
        <v>400</v>
      </c>
      <c r="AK3752" s="22">
        <f>IF(O3752="(传统)XDSL",VLOOKUP(S3752,[2]直销续费率明细!C:I,7,FALSE)*1,IF(O3752="GPON+XDSL",VLOOKUP(S3752,[2]直销续费率明细!C:I,7,FALSE)*1,VLOOKUP(S3752,[2]直销续费率明细!C:I,5,FALSE)*1))</f>
        <v>25</v>
      </c>
      <c r="AL3752" s="22" t="s">
        <v>1309</v>
      </c>
      <c r="AM3752" s="22"/>
      <c r="AN3752" s="22"/>
      <c r="AO3752" s="22" t="s">
        <v>4897</v>
      </c>
      <c r="AP3752" s="22" t="s">
        <v>4915</v>
      </c>
      <c r="AS3752" s="20">
        <f>IF(Y3752&gt;=10,VLOOKUP(U3752,[2]提成计算!B:T,19,FALSE),VLOOKUP(U3752,[2]提成计算!B:T,18,FALSE))</f>
        <v>7.0000000000000007E-2</v>
      </c>
      <c r="AT3752" s="20">
        <f t="shared" si="2769"/>
        <v>28.000000000000004</v>
      </c>
      <c r="AU3752" s="20">
        <f t="shared" si="2770"/>
        <v>25</v>
      </c>
    </row>
    <row r="3753" spans="1:47" x14ac:dyDescent="0.15">
      <c r="A3753" s="21" t="s">
        <v>1273</v>
      </c>
      <c r="B3753" s="20" t="s">
        <v>918</v>
      </c>
      <c r="C3753" s="20" t="s">
        <v>1099</v>
      </c>
      <c r="D3753" s="20" t="s">
        <v>1136</v>
      </c>
      <c r="E3753" s="20" t="s">
        <v>4704</v>
      </c>
      <c r="F3753" s="20" t="s">
        <v>1250</v>
      </c>
      <c r="G3753" s="20" t="s">
        <v>4975</v>
      </c>
      <c r="H3753" s="20"/>
      <c r="I3753" s="20">
        <v>13556666484</v>
      </c>
      <c r="J3753" s="20" t="s">
        <v>924</v>
      </c>
      <c r="K3753" s="20" t="s">
        <v>360</v>
      </c>
      <c r="L3753" s="20" t="s">
        <v>2365</v>
      </c>
      <c r="M3753" s="20">
        <v>600</v>
      </c>
      <c r="N3753" s="20">
        <v>600</v>
      </c>
      <c r="O3753" s="20" t="s">
        <v>1262</v>
      </c>
      <c r="P3753" s="20" t="s">
        <v>50</v>
      </c>
      <c r="Q3753" s="28"/>
      <c r="R3753" s="21" t="s">
        <v>109</v>
      </c>
      <c r="S3753" s="25" t="s">
        <v>1450</v>
      </c>
      <c r="T3753" s="21" t="s">
        <v>53</v>
      </c>
      <c r="U3753" s="21" t="s">
        <v>361</v>
      </c>
      <c r="V3753" s="46">
        <v>1</v>
      </c>
      <c r="W3753" s="26">
        <f t="shared" si="2734"/>
        <v>1</v>
      </c>
      <c r="Y3753" s="21">
        <v>2</v>
      </c>
      <c r="Z3753" s="22">
        <f t="shared" si="2726"/>
        <v>600</v>
      </c>
      <c r="AA3753" s="20" t="s">
        <v>4899</v>
      </c>
      <c r="AB3753" s="22">
        <v>1</v>
      </c>
      <c r="AC3753" s="22"/>
      <c r="AD3753" s="22">
        <f t="shared" si="2767"/>
        <v>600</v>
      </c>
      <c r="AE3753" s="22"/>
      <c r="AF3753" s="22">
        <f t="shared" si="2735"/>
        <v>600</v>
      </c>
      <c r="AG3753" s="20"/>
      <c r="AH3753" s="22"/>
      <c r="AI3753" s="22"/>
      <c r="AJ3753" s="22">
        <f t="shared" si="2768"/>
        <v>600</v>
      </c>
      <c r="AK3753" s="22"/>
      <c r="AL3753" s="22" t="s">
        <v>1871</v>
      </c>
      <c r="AM3753" s="22"/>
      <c r="AN3753" s="22"/>
      <c r="AO3753" s="22" t="s">
        <v>4897</v>
      </c>
      <c r="AP3753" s="22" t="s">
        <v>1301</v>
      </c>
      <c r="AS3753" s="20">
        <f>IF(Y3753&gt;=10,VLOOKUP(U3753,[2]提成计算!B:T,19,FALSE),VLOOKUP(U3753,[2]提成计算!B:T,18,FALSE))</f>
        <v>0.06</v>
      </c>
      <c r="AT3753" s="20">
        <f t="shared" si="2769"/>
        <v>36</v>
      </c>
      <c r="AU3753" s="20">
        <f t="shared" ref="AU3753" si="2771">IF(AND(AK3753&lt;0,AK3753+AT3753&lt;0),AT3753,AK3753)</f>
        <v>0</v>
      </c>
    </row>
    <row r="3754" spans="1:47" x14ac:dyDescent="0.15">
      <c r="A3754" s="21" t="s">
        <v>1273</v>
      </c>
      <c r="B3754" s="20" t="s">
        <v>918</v>
      </c>
      <c r="C3754" s="20" t="s">
        <v>1099</v>
      </c>
      <c r="D3754" s="20" t="s">
        <v>1136</v>
      </c>
      <c r="E3754" s="20" t="s">
        <v>1137</v>
      </c>
      <c r="F3754" s="20" t="s">
        <v>1250</v>
      </c>
      <c r="G3754" s="20" t="s">
        <v>4976</v>
      </c>
      <c r="H3754" s="20"/>
      <c r="I3754" s="20">
        <v>15899688808</v>
      </c>
      <c r="J3754" s="20" t="s">
        <v>924</v>
      </c>
      <c r="K3754" s="20" t="s">
        <v>1139</v>
      </c>
      <c r="L3754" s="20" t="s">
        <v>1918</v>
      </c>
      <c r="M3754" s="20">
        <v>680</v>
      </c>
      <c r="N3754" s="20">
        <v>680</v>
      </c>
      <c r="O3754" s="20" t="s">
        <v>1262</v>
      </c>
      <c r="P3754" s="20" t="s">
        <v>50</v>
      </c>
      <c r="Q3754" s="28"/>
      <c r="R3754" s="21" t="s">
        <v>109</v>
      </c>
      <c r="S3754" s="25" t="s">
        <v>1159</v>
      </c>
      <c r="T3754" s="21" t="s">
        <v>53</v>
      </c>
      <c r="U3754" s="21" t="s">
        <v>1140</v>
      </c>
      <c r="V3754" s="46">
        <v>1</v>
      </c>
      <c r="W3754" s="26">
        <f t="shared" si="2734"/>
        <v>1</v>
      </c>
      <c r="Y3754" s="21">
        <v>4</v>
      </c>
      <c r="Z3754" s="22">
        <f t="shared" si="2726"/>
        <v>680</v>
      </c>
      <c r="AA3754" s="20" t="s">
        <v>4899</v>
      </c>
      <c r="AB3754" s="22">
        <v>1</v>
      </c>
      <c r="AC3754" s="22"/>
      <c r="AD3754" s="22">
        <f t="shared" si="2767"/>
        <v>680</v>
      </c>
      <c r="AE3754" s="22"/>
      <c r="AF3754" s="22">
        <f t="shared" si="2735"/>
        <v>680</v>
      </c>
      <c r="AG3754" s="20"/>
      <c r="AH3754" s="22"/>
      <c r="AI3754" s="22"/>
      <c r="AJ3754" s="22">
        <f t="shared" si="2768"/>
        <v>680</v>
      </c>
      <c r="AK3754" s="22">
        <f>IF(O3754="(传统)XDSL",VLOOKUP(S3754,[2]直销续费率明细!C:I,7,FALSE)*1,IF(O3754="GPON+XDSL",VLOOKUP(S3754,[2]直销续费率明细!C:I,7,FALSE)*1,VLOOKUP(S3754,[2]直销续费率明细!C:I,5,FALSE)*1))</f>
        <v>-20</v>
      </c>
      <c r="AL3754" s="22" t="s">
        <v>1309</v>
      </c>
      <c r="AM3754" s="22"/>
      <c r="AN3754" s="22"/>
      <c r="AO3754" s="22" t="s">
        <v>4897</v>
      </c>
      <c r="AP3754" s="22" t="s">
        <v>4913</v>
      </c>
      <c r="AS3754" s="20">
        <f>IF(Y3754&gt;=10,VLOOKUP(U3754,[2]提成计算!B:T,19,FALSE),VLOOKUP(U3754,[2]提成计算!B:T,18,FALSE))</f>
        <v>0.06</v>
      </c>
      <c r="AT3754" s="20">
        <f t="shared" si="2769"/>
        <v>40.799999999999997</v>
      </c>
      <c r="AU3754" s="20">
        <f t="shared" ref="AU3754:AU3759" si="2772">IF(AND(AK3754&lt;0,AK3754+AT3754&lt;0),-AT3754,AK3754)</f>
        <v>-20</v>
      </c>
    </row>
    <row r="3755" spans="1:47" x14ac:dyDescent="0.15">
      <c r="A3755" s="21" t="s">
        <v>1273</v>
      </c>
      <c r="B3755" s="20" t="s">
        <v>918</v>
      </c>
      <c r="C3755" s="20" t="s">
        <v>1099</v>
      </c>
      <c r="D3755" s="20" t="s">
        <v>1136</v>
      </c>
      <c r="E3755" s="20" t="s">
        <v>1137</v>
      </c>
      <c r="F3755" s="20" t="s">
        <v>1250</v>
      </c>
      <c r="G3755" s="20" t="s">
        <v>4977</v>
      </c>
      <c r="H3755" s="20"/>
      <c r="I3755" s="20">
        <v>15362088450</v>
      </c>
      <c r="J3755" s="20" t="s">
        <v>924</v>
      </c>
      <c r="K3755" s="20" t="s">
        <v>4722</v>
      </c>
      <c r="L3755" s="20" t="s">
        <v>4796</v>
      </c>
      <c r="M3755" s="20">
        <v>600</v>
      </c>
      <c r="N3755" s="20">
        <v>600</v>
      </c>
      <c r="O3755" s="20" t="s">
        <v>927</v>
      </c>
      <c r="P3755" s="20" t="s">
        <v>50</v>
      </c>
      <c r="Q3755" s="28"/>
      <c r="R3755" s="21" t="s">
        <v>109</v>
      </c>
      <c r="S3755" s="25" t="s">
        <v>1159</v>
      </c>
      <c r="T3755" s="21" t="s">
        <v>53</v>
      </c>
      <c r="U3755" s="21" t="s">
        <v>1801</v>
      </c>
      <c r="V3755" s="46">
        <v>1</v>
      </c>
      <c r="W3755" s="26">
        <f t="shared" si="2734"/>
        <v>1</v>
      </c>
      <c r="Y3755" s="21">
        <v>4</v>
      </c>
      <c r="Z3755" s="22">
        <f t="shared" si="2726"/>
        <v>600</v>
      </c>
      <c r="AA3755" s="20" t="s">
        <v>4899</v>
      </c>
      <c r="AB3755" s="22">
        <v>1</v>
      </c>
      <c r="AC3755" s="22"/>
      <c r="AD3755" s="22">
        <f t="shared" si="2767"/>
        <v>600</v>
      </c>
      <c r="AE3755" s="22"/>
      <c r="AF3755" s="22">
        <f t="shared" si="2735"/>
        <v>600</v>
      </c>
      <c r="AG3755" s="20"/>
      <c r="AH3755" s="22"/>
      <c r="AI3755" s="22"/>
      <c r="AJ3755" s="22">
        <f t="shared" si="2768"/>
        <v>600</v>
      </c>
      <c r="AK3755" s="22">
        <f>IF(O3755="(传统)XDSL",VLOOKUP(S3755,[2]直销续费率明细!C:I,7,FALSE)*1,IF(O3755="GPON+XDSL",VLOOKUP(S3755,[2]直销续费率明细!C:I,7,FALSE)*1,VLOOKUP(S3755,[2]直销续费率明细!C:I,5,FALSE)*1))</f>
        <v>-40</v>
      </c>
      <c r="AL3755" s="22" t="s">
        <v>1309</v>
      </c>
      <c r="AM3755" s="22"/>
      <c r="AN3755" s="22"/>
      <c r="AO3755" s="22" t="s">
        <v>4897</v>
      </c>
      <c r="AP3755" s="22" t="s">
        <v>1301</v>
      </c>
      <c r="AS3755" s="20">
        <f>IF(Y3755&gt;=10,VLOOKUP(U3755,[2]提成计算!B:T,19,FALSE),VLOOKUP(U3755,[2]提成计算!B:T,18,FALSE))</f>
        <v>0.06</v>
      </c>
      <c r="AT3755" s="20">
        <f t="shared" si="2769"/>
        <v>36</v>
      </c>
      <c r="AU3755" s="20">
        <f t="shared" si="2772"/>
        <v>-36</v>
      </c>
    </row>
    <row r="3756" spans="1:47" x14ac:dyDescent="0.15">
      <c r="A3756" s="21" t="s">
        <v>1273</v>
      </c>
      <c r="B3756" s="20" t="s">
        <v>918</v>
      </c>
      <c r="C3756" s="20" t="s">
        <v>1099</v>
      </c>
      <c r="D3756" s="20" t="s">
        <v>1136</v>
      </c>
      <c r="E3756" s="20" t="s">
        <v>1137</v>
      </c>
      <c r="F3756" s="20" t="s">
        <v>1250</v>
      </c>
      <c r="G3756" s="20" t="s">
        <v>4978</v>
      </c>
      <c r="H3756" s="20"/>
      <c r="I3756" s="20">
        <v>13926148418</v>
      </c>
      <c r="J3756" s="20" t="s">
        <v>924</v>
      </c>
      <c r="K3756" s="20" t="s">
        <v>4722</v>
      </c>
      <c r="L3756" s="20" t="s">
        <v>2875</v>
      </c>
      <c r="M3756" s="20">
        <v>800</v>
      </c>
      <c r="N3756" s="20">
        <v>800</v>
      </c>
      <c r="O3756" s="20" t="s">
        <v>927</v>
      </c>
      <c r="P3756" s="20" t="s">
        <v>50</v>
      </c>
      <c r="Q3756" s="28"/>
      <c r="R3756" s="21" t="s">
        <v>109</v>
      </c>
      <c r="S3756" s="25" t="s">
        <v>1159</v>
      </c>
      <c r="T3756" s="21" t="s">
        <v>53</v>
      </c>
      <c r="U3756" s="21" t="s">
        <v>1801</v>
      </c>
      <c r="V3756" s="46">
        <v>1</v>
      </c>
      <c r="W3756" s="26">
        <f t="shared" si="2734"/>
        <v>1</v>
      </c>
      <c r="Y3756" s="21">
        <v>6</v>
      </c>
      <c r="Z3756" s="22">
        <f t="shared" si="2726"/>
        <v>800</v>
      </c>
      <c r="AA3756" s="20" t="s">
        <v>4899</v>
      </c>
      <c r="AB3756" s="22">
        <v>1</v>
      </c>
      <c r="AC3756" s="22"/>
      <c r="AD3756" s="22">
        <f t="shared" si="2767"/>
        <v>800</v>
      </c>
      <c r="AE3756" s="22"/>
      <c r="AF3756" s="22">
        <f t="shared" si="2735"/>
        <v>800</v>
      </c>
      <c r="AG3756" s="20"/>
      <c r="AH3756" s="22"/>
      <c r="AI3756" s="22"/>
      <c r="AJ3756" s="22">
        <f t="shared" si="2768"/>
        <v>800</v>
      </c>
      <c r="AK3756" s="22">
        <f>IF(O3756="(传统)XDSL",VLOOKUP(S3756,[2]直销续费率明细!C:I,7,FALSE)*1,IF(O3756="GPON+XDSL",VLOOKUP(S3756,[2]直销续费率明细!C:I,7,FALSE)*1,VLOOKUP(S3756,[2]直销续费率明细!C:I,5,FALSE)*1))</f>
        <v>-40</v>
      </c>
      <c r="AL3756" s="22" t="s">
        <v>1309</v>
      </c>
      <c r="AM3756" s="22"/>
      <c r="AN3756" s="22"/>
      <c r="AO3756" s="22" t="s">
        <v>4897</v>
      </c>
      <c r="AP3756" s="22" t="s">
        <v>1301</v>
      </c>
      <c r="AS3756" s="20">
        <f>IF(Y3756&gt;=10,VLOOKUP(U3756,[2]提成计算!B:T,19,FALSE),VLOOKUP(U3756,[2]提成计算!B:T,18,FALSE))</f>
        <v>0.06</v>
      </c>
      <c r="AT3756" s="20">
        <f t="shared" si="2769"/>
        <v>48</v>
      </c>
      <c r="AU3756" s="20">
        <f t="shared" si="2772"/>
        <v>-40</v>
      </c>
    </row>
    <row r="3757" spans="1:47" x14ac:dyDescent="0.15">
      <c r="A3757" s="21" t="s">
        <v>1273</v>
      </c>
      <c r="B3757" s="20" t="s">
        <v>918</v>
      </c>
      <c r="C3757" s="20" t="s">
        <v>1099</v>
      </c>
      <c r="D3757" s="20" t="s">
        <v>1136</v>
      </c>
      <c r="E3757" s="20" t="s">
        <v>4979</v>
      </c>
      <c r="F3757" s="20" t="s">
        <v>1250</v>
      </c>
      <c r="G3757" s="20" t="s">
        <v>4980</v>
      </c>
      <c r="H3757" s="20"/>
      <c r="I3757" s="20">
        <v>13431486362</v>
      </c>
      <c r="J3757" s="20" t="s">
        <v>924</v>
      </c>
      <c r="K3757" s="20" t="s">
        <v>304</v>
      </c>
      <c r="L3757" s="20" t="s">
        <v>1299</v>
      </c>
      <c r="M3757" s="20">
        <v>888</v>
      </c>
      <c r="N3757" s="20">
        <v>888</v>
      </c>
      <c r="O3757" s="20" t="s">
        <v>927</v>
      </c>
      <c r="P3757" s="20" t="s">
        <v>50</v>
      </c>
      <c r="Q3757" s="28"/>
      <c r="R3757" s="21" t="s">
        <v>109</v>
      </c>
      <c r="S3757" s="25" t="s">
        <v>1150</v>
      </c>
      <c r="T3757" s="21" t="s">
        <v>53</v>
      </c>
      <c r="U3757" s="21" t="s">
        <v>305</v>
      </c>
      <c r="V3757" s="46">
        <v>1</v>
      </c>
      <c r="W3757" s="26">
        <f t="shared" si="2734"/>
        <v>1</v>
      </c>
      <c r="Y3757" s="21">
        <v>12</v>
      </c>
      <c r="Z3757" s="22">
        <f t="shared" si="2726"/>
        <v>888</v>
      </c>
      <c r="AA3757" s="20" t="s">
        <v>4899</v>
      </c>
      <c r="AB3757" s="22"/>
      <c r="AC3757" s="22">
        <v>1</v>
      </c>
      <c r="AD3757" s="22"/>
      <c r="AE3757" s="22">
        <f>N3757</f>
        <v>888</v>
      </c>
      <c r="AF3757" s="22">
        <f t="shared" si="2735"/>
        <v>888</v>
      </c>
      <c r="AG3757" s="20"/>
      <c r="AH3757" s="22"/>
      <c r="AI3757" s="22"/>
      <c r="AJ3757" s="22">
        <f t="shared" si="2768"/>
        <v>888</v>
      </c>
      <c r="AK3757" s="22">
        <f>IF(O3757="(传统)XDSL",VLOOKUP(S3757,[2]直销续费率明细!C:I,7,FALSE)*1,IF(O3757="GPON+XDSL",VLOOKUP(S3757,[2]直销续费率明细!C:I,7,FALSE)*1,VLOOKUP(S3757,[2]直销续费率明细!C:I,5,FALSE)*1))</f>
        <v>-40</v>
      </c>
      <c r="AL3757" s="22" t="s">
        <v>1309</v>
      </c>
      <c r="AM3757" s="22"/>
      <c r="AN3757" s="22"/>
      <c r="AO3757" s="22" t="s">
        <v>4897</v>
      </c>
      <c r="AP3757" s="22" t="s">
        <v>1301</v>
      </c>
      <c r="AS3757" s="20">
        <f>IF(Y3757&gt;=10,VLOOKUP(U3757,[2]提成计算!B:T,19,FALSE),VLOOKUP(U3757,[2]提成计算!B:T,18,FALSE))</f>
        <v>0.09</v>
      </c>
      <c r="AT3757" s="20">
        <f t="shared" si="2769"/>
        <v>79.92</v>
      </c>
      <c r="AU3757" s="20">
        <f t="shared" si="2772"/>
        <v>-40</v>
      </c>
    </row>
    <row r="3758" spans="1:47" x14ac:dyDescent="0.15">
      <c r="A3758" s="21" t="s">
        <v>1273</v>
      </c>
      <c r="B3758" s="20" t="s">
        <v>918</v>
      </c>
      <c r="C3758" s="20" t="s">
        <v>1099</v>
      </c>
      <c r="D3758" s="20" t="s">
        <v>1136</v>
      </c>
      <c r="E3758" s="20" t="s">
        <v>4704</v>
      </c>
      <c r="F3758" s="20" t="s">
        <v>1250</v>
      </c>
      <c r="G3758" s="20" t="s">
        <v>4981</v>
      </c>
      <c r="H3758" s="20"/>
      <c r="I3758" s="20">
        <v>13544809989</v>
      </c>
      <c r="J3758" s="20" t="s">
        <v>924</v>
      </c>
      <c r="K3758" s="20" t="s">
        <v>549</v>
      </c>
      <c r="L3758" s="20" t="s">
        <v>4796</v>
      </c>
      <c r="M3758" s="20">
        <v>600</v>
      </c>
      <c r="N3758" s="20">
        <v>600</v>
      </c>
      <c r="O3758" s="20" t="s">
        <v>1262</v>
      </c>
      <c r="P3758" s="20" t="s">
        <v>50</v>
      </c>
      <c r="Q3758" s="28"/>
      <c r="R3758" s="21" t="s">
        <v>109</v>
      </c>
      <c r="S3758" s="25" t="s">
        <v>1150</v>
      </c>
      <c r="T3758" s="21" t="s">
        <v>53</v>
      </c>
      <c r="U3758" s="21" t="s">
        <v>550</v>
      </c>
      <c r="V3758" s="46">
        <v>1</v>
      </c>
      <c r="W3758" s="26">
        <f t="shared" si="2734"/>
        <v>1</v>
      </c>
      <c r="Y3758" s="21">
        <v>4</v>
      </c>
      <c r="Z3758" s="22">
        <f t="shared" si="2726"/>
        <v>600</v>
      </c>
      <c r="AA3758" s="20" t="s">
        <v>4899</v>
      </c>
      <c r="AB3758" s="22">
        <v>1</v>
      </c>
      <c r="AC3758" s="22"/>
      <c r="AD3758" s="22">
        <f>N3758</f>
        <v>600</v>
      </c>
      <c r="AE3758" s="22"/>
      <c r="AF3758" s="22">
        <f t="shared" si="2735"/>
        <v>600</v>
      </c>
      <c r="AG3758" s="20"/>
      <c r="AH3758" s="22"/>
      <c r="AI3758" s="22"/>
      <c r="AJ3758" s="22">
        <f t="shared" si="2768"/>
        <v>600</v>
      </c>
      <c r="AK3758" s="22">
        <f>IF(O3758="(传统)XDSL",VLOOKUP(S3758,[2]直销续费率明细!C:I,7,FALSE)*1,IF(O3758="GPON+XDSL",VLOOKUP(S3758,[2]直销续费率明细!C:I,7,FALSE)*1,VLOOKUP(S3758,[2]直销续费率明细!C:I,5,FALSE)*1))</f>
        <v>25</v>
      </c>
      <c r="AL3758" s="22" t="s">
        <v>1309</v>
      </c>
      <c r="AM3758" s="22"/>
      <c r="AN3758" s="22"/>
      <c r="AO3758" s="22" t="s">
        <v>4897</v>
      </c>
      <c r="AP3758" s="22" t="s">
        <v>1301</v>
      </c>
      <c r="AS3758" s="20">
        <f>IF(Y3758&gt;=10,VLOOKUP(U3758,[2]提成计算!B:T,19,FALSE),VLOOKUP(U3758,[2]提成计算!B:T,18,FALSE))</f>
        <v>0.06</v>
      </c>
      <c r="AT3758" s="20">
        <f t="shared" si="2769"/>
        <v>36</v>
      </c>
      <c r="AU3758" s="20">
        <f t="shared" si="2772"/>
        <v>25</v>
      </c>
    </row>
    <row r="3759" spans="1:47" x14ac:dyDescent="0.15">
      <c r="A3759" s="21" t="s">
        <v>1273</v>
      </c>
      <c r="B3759" s="20" t="s">
        <v>918</v>
      </c>
      <c r="C3759" s="20" t="s">
        <v>1099</v>
      </c>
      <c r="D3759" s="20" t="s">
        <v>1100</v>
      </c>
      <c r="E3759" s="20" t="s">
        <v>4704</v>
      </c>
      <c r="F3759" s="20" t="s">
        <v>1250</v>
      </c>
      <c r="G3759" s="20" t="s">
        <v>4982</v>
      </c>
      <c r="H3759" s="20"/>
      <c r="I3759" s="20">
        <v>13922502653</v>
      </c>
      <c r="J3759" s="20" t="s">
        <v>924</v>
      </c>
      <c r="K3759" s="20" t="s">
        <v>4833</v>
      </c>
      <c r="L3759" s="20" t="s">
        <v>1299</v>
      </c>
      <c r="M3759" s="20">
        <v>888</v>
      </c>
      <c r="N3759" s="20">
        <v>888</v>
      </c>
      <c r="O3759" s="20" t="s">
        <v>927</v>
      </c>
      <c r="P3759" s="20" t="s">
        <v>50</v>
      </c>
      <c r="Q3759" s="28"/>
      <c r="R3759" s="21" t="s">
        <v>52</v>
      </c>
      <c r="S3759" s="25" t="s">
        <v>1170</v>
      </c>
      <c r="T3759" s="21" t="s">
        <v>53</v>
      </c>
      <c r="U3759" s="21" t="s">
        <v>1737</v>
      </c>
      <c r="V3759" s="46">
        <v>1</v>
      </c>
      <c r="W3759" s="26">
        <f t="shared" si="2734"/>
        <v>1</v>
      </c>
      <c r="Y3759" s="21">
        <v>12</v>
      </c>
      <c r="Z3759" s="22">
        <f t="shared" si="2726"/>
        <v>888</v>
      </c>
      <c r="AA3759" s="20" t="s">
        <v>4899</v>
      </c>
      <c r="AB3759" s="22"/>
      <c r="AC3759" s="22">
        <v>1</v>
      </c>
      <c r="AD3759" s="22"/>
      <c r="AE3759" s="22">
        <f t="shared" ref="AE3759:AE3761" si="2773">N3759</f>
        <v>888</v>
      </c>
      <c r="AF3759" s="22">
        <f t="shared" si="2735"/>
        <v>888</v>
      </c>
      <c r="AG3759" s="20"/>
      <c r="AH3759" s="22"/>
      <c r="AI3759" s="22"/>
      <c r="AJ3759" s="22">
        <f t="shared" si="2768"/>
        <v>888</v>
      </c>
      <c r="AK3759" s="22">
        <f>IF(O3759="(传统)XDSL",VLOOKUP(S3759,[2]直销续费率明细!C:I,7,FALSE)*1,IF(O3759="GPON+XDSL",VLOOKUP(S3759,[2]直销续费率明细!C:I,7,FALSE)*1,VLOOKUP(S3759,[2]直销续费率明细!C:I,5,FALSE)*1))</f>
        <v>-40</v>
      </c>
      <c r="AL3759" s="22" t="s">
        <v>1309</v>
      </c>
      <c r="AM3759" s="22"/>
      <c r="AN3759" s="22"/>
      <c r="AO3759" s="22" t="s">
        <v>2216</v>
      </c>
      <c r="AP3759" s="22" t="s">
        <v>1301</v>
      </c>
      <c r="AS3759" s="20">
        <f>IF(Y3759&gt;=10,VLOOKUP(U3759,[2]提成计算!B:T,19,FALSE),VLOOKUP(U3759,[2]提成计算!B:T,18,FALSE))</f>
        <v>0.09</v>
      </c>
      <c r="AT3759" s="20">
        <f t="shared" si="2769"/>
        <v>79.92</v>
      </c>
      <c r="AU3759" s="20">
        <f t="shared" si="2772"/>
        <v>-40</v>
      </c>
    </row>
    <row r="3760" spans="1:47" x14ac:dyDescent="0.15">
      <c r="A3760" s="21" t="s">
        <v>1273</v>
      </c>
      <c r="B3760" s="20" t="s">
        <v>918</v>
      </c>
      <c r="C3760" s="20" t="s">
        <v>1099</v>
      </c>
      <c r="D3760" s="20" t="s">
        <v>1121</v>
      </c>
      <c r="E3760" s="20" t="s">
        <v>1122</v>
      </c>
      <c r="F3760" s="20" t="s">
        <v>1250</v>
      </c>
      <c r="G3760" s="20" t="s">
        <v>4983</v>
      </c>
      <c r="H3760" s="20"/>
      <c r="I3760" s="20">
        <v>15078702851</v>
      </c>
      <c r="J3760" s="20" t="s">
        <v>1268</v>
      </c>
      <c r="K3760" s="20" t="s">
        <v>4870</v>
      </c>
      <c r="L3760" s="20" t="s">
        <v>1358</v>
      </c>
      <c r="M3760" s="20">
        <v>1088</v>
      </c>
      <c r="N3760" s="20">
        <v>1088</v>
      </c>
      <c r="O3760" s="20" t="s">
        <v>927</v>
      </c>
      <c r="P3760" s="20" t="s">
        <v>50</v>
      </c>
      <c r="Q3760" s="28"/>
      <c r="R3760" s="21" t="s">
        <v>91</v>
      </c>
      <c r="S3760" s="21"/>
      <c r="T3760" s="21" t="s">
        <v>53</v>
      </c>
      <c r="U3760" s="21" t="s">
        <v>4871</v>
      </c>
      <c r="V3760" s="46">
        <v>1</v>
      </c>
      <c r="W3760" s="26">
        <f t="shared" si="2734"/>
        <v>1</v>
      </c>
      <c r="X3760" s="26">
        <f t="shared" si="2736"/>
        <v>1</v>
      </c>
      <c r="Y3760" s="21">
        <v>10</v>
      </c>
      <c r="Z3760" s="22">
        <f t="shared" si="2726"/>
        <v>1088</v>
      </c>
      <c r="AA3760" s="20" t="s">
        <v>2218</v>
      </c>
      <c r="AB3760" s="22"/>
      <c r="AC3760" s="22">
        <v>1</v>
      </c>
      <c r="AD3760" s="22"/>
      <c r="AE3760" s="22">
        <f t="shared" si="2773"/>
        <v>1088</v>
      </c>
      <c r="AF3760" s="22">
        <f t="shared" si="2735"/>
        <v>1088</v>
      </c>
      <c r="AG3760" s="20">
        <f>N3760</f>
        <v>1088</v>
      </c>
      <c r="AH3760" s="20" t="str">
        <f>VLOOKUP(U3760,[1]提成计算!B:I,8,FALSE)</f>
        <v>否</v>
      </c>
      <c r="AI3760" s="20"/>
      <c r="AJ3760" s="22"/>
      <c r="AK3760" s="22"/>
      <c r="AM3760" s="22"/>
      <c r="AN3760" s="22"/>
      <c r="AO3760" s="22" t="s">
        <v>4897</v>
      </c>
      <c r="AP3760" s="22" t="s">
        <v>1301</v>
      </c>
      <c r="AS3760" s="20"/>
      <c r="AT3760" s="20"/>
      <c r="AU3760" s="20"/>
    </row>
    <row r="3761" spans="1:47" x14ac:dyDescent="0.15">
      <c r="A3761" s="21" t="s">
        <v>1273</v>
      </c>
      <c r="B3761" s="20" t="s">
        <v>918</v>
      </c>
      <c r="C3761" s="20" t="s">
        <v>1099</v>
      </c>
      <c r="D3761" s="20" t="s">
        <v>1136</v>
      </c>
      <c r="E3761" s="20" t="s">
        <v>1318</v>
      </c>
      <c r="F3761" s="20" t="s">
        <v>1250</v>
      </c>
      <c r="G3761" s="20" t="s">
        <v>4984</v>
      </c>
      <c r="H3761" s="20"/>
      <c r="I3761" s="20">
        <v>13437377475</v>
      </c>
      <c r="J3761" s="20" t="s">
        <v>924</v>
      </c>
      <c r="K3761" s="20" t="s">
        <v>304</v>
      </c>
      <c r="L3761" s="20" t="s">
        <v>2137</v>
      </c>
      <c r="M3761" s="20">
        <v>1408</v>
      </c>
      <c r="N3761" s="20">
        <v>1408</v>
      </c>
      <c r="O3761" s="20" t="s">
        <v>927</v>
      </c>
      <c r="P3761" s="20" t="s">
        <v>50</v>
      </c>
      <c r="Q3761" s="28"/>
      <c r="R3761" s="21" t="s">
        <v>109</v>
      </c>
      <c r="S3761" s="25" t="s">
        <v>1155</v>
      </c>
      <c r="T3761" s="21" t="s">
        <v>53</v>
      </c>
      <c r="U3761" s="21" t="s">
        <v>305</v>
      </c>
      <c r="V3761" s="46">
        <v>1</v>
      </c>
      <c r="W3761" s="26">
        <f t="shared" si="2734"/>
        <v>1</v>
      </c>
      <c r="Y3761" s="21">
        <v>12</v>
      </c>
      <c r="Z3761" s="22">
        <f t="shared" si="2726"/>
        <v>1408</v>
      </c>
      <c r="AA3761" s="20" t="s">
        <v>4899</v>
      </c>
      <c r="AB3761" s="22"/>
      <c r="AC3761" s="22">
        <v>1</v>
      </c>
      <c r="AD3761" s="22"/>
      <c r="AE3761" s="22">
        <f t="shared" si="2773"/>
        <v>1408</v>
      </c>
      <c r="AF3761" s="22">
        <f t="shared" si="2735"/>
        <v>1408</v>
      </c>
      <c r="AG3761" s="20"/>
      <c r="AH3761" s="22"/>
      <c r="AI3761" s="22"/>
      <c r="AJ3761" s="22">
        <f t="shared" ref="AJ3761:AJ3762" si="2774">N3761</f>
        <v>1408</v>
      </c>
      <c r="AK3761" s="22">
        <f>IF(O3761="(传统)XDSL",VLOOKUP(S3761,[2]直销续费率明细!C:I,7,FALSE)*1,IF(O3761="GPON+XDSL",VLOOKUP(S3761,[2]直销续费率明细!C:I,7,FALSE)*1,VLOOKUP(S3761,[2]直销续费率明细!C:I,5,FALSE)*1))</f>
        <v>-40</v>
      </c>
      <c r="AL3761" s="22" t="s">
        <v>1309</v>
      </c>
      <c r="AM3761" s="22"/>
      <c r="AN3761" s="22"/>
      <c r="AO3761" s="22" t="s">
        <v>4897</v>
      </c>
      <c r="AP3761" s="22" t="s">
        <v>1301</v>
      </c>
      <c r="AS3761" s="20">
        <f>IF(Y3761&gt;=10,VLOOKUP(U3761,[2]提成计算!B:T,19,FALSE),VLOOKUP(U3761,[2]提成计算!B:T,18,FALSE))</f>
        <v>0.09</v>
      </c>
      <c r="AT3761" s="20">
        <f t="shared" ref="AT3761:AT3762" si="2775">IF(AD3761*AS3761&gt;0,AD3761*AS3761,AE3761*AS3761)</f>
        <v>126.72</v>
      </c>
      <c r="AU3761" s="20">
        <f t="shared" ref="AU3761:AU3762" si="2776">IF(AND(AK3761&lt;0,AK3761+AT3761&lt;0),-AT3761,AK3761)</f>
        <v>-40</v>
      </c>
    </row>
    <row r="3762" spans="1:47" x14ac:dyDescent="0.15">
      <c r="A3762" s="21" t="s">
        <v>1273</v>
      </c>
      <c r="B3762" s="20" t="s">
        <v>918</v>
      </c>
      <c r="C3762" s="20" t="s">
        <v>1099</v>
      </c>
      <c r="D3762" s="20" t="s">
        <v>1136</v>
      </c>
      <c r="E3762" s="20" t="s">
        <v>1137</v>
      </c>
      <c r="F3762" s="20" t="s">
        <v>1250</v>
      </c>
      <c r="G3762" s="20" t="s">
        <v>4985</v>
      </c>
      <c r="H3762" s="20"/>
      <c r="I3762" s="20">
        <v>13712163960</v>
      </c>
      <c r="J3762" s="20" t="s">
        <v>924</v>
      </c>
      <c r="K3762" s="20" t="s">
        <v>1139</v>
      </c>
      <c r="L3762" s="20" t="s">
        <v>1918</v>
      </c>
      <c r="M3762" s="20">
        <v>680</v>
      </c>
      <c r="N3762" s="20">
        <v>680</v>
      </c>
      <c r="O3762" s="20" t="s">
        <v>927</v>
      </c>
      <c r="P3762" s="20" t="s">
        <v>50</v>
      </c>
      <c r="Q3762" s="28"/>
      <c r="R3762" s="21" t="s">
        <v>109</v>
      </c>
      <c r="S3762" s="25" t="s">
        <v>1159</v>
      </c>
      <c r="T3762" s="21" t="s">
        <v>53</v>
      </c>
      <c r="U3762" s="21" t="s">
        <v>1140</v>
      </c>
      <c r="V3762" s="46">
        <v>1</v>
      </c>
      <c r="W3762" s="26">
        <f t="shared" si="2734"/>
        <v>1</v>
      </c>
      <c r="Y3762" s="21">
        <v>4</v>
      </c>
      <c r="Z3762" s="22">
        <f t="shared" si="2726"/>
        <v>680</v>
      </c>
      <c r="AA3762" s="20" t="s">
        <v>4899</v>
      </c>
      <c r="AB3762" s="22">
        <v>1</v>
      </c>
      <c r="AC3762" s="22"/>
      <c r="AD3762" s="22">
        <f>N3762</f>
        <v>680</v>
      </c>
      <c r="AE3762" s="22"/>
      <c r="AF3762" s="22">
        <f t="shared" si="2735"/>
        <v>680</v>
      </c>
      <c r="AG3762" s="20"/>
      <c r="AH3762" s="22"/>
      <c r="AI3762" s="22"/>
      <c r="AJ3762" s="22">
        <f t="shared" si="2774"/>
        <v>680</v>
      </c>
      <c r="AK3762" s="22">
        <f>IF(O3762="(传统)XDSL",VLOOKUP(S3762,[2]直销续费率明细!C:I,7,FALSE)*1,IF(O3762="GPON+XDSL",VLOOKUP(S3762,[2]直销续费率明细!C:I,7,FALSE)*1,VLOOKUP(S3762,[2]直销续费率明细!C:I,5,FALSE)*1))</f>
        <v>-40</v>
      </c>
      <c r="AL3762" s="22" t="s">
        <v>1309</v>
      </c>
      <c r="AM3762" s="22"/>
      <c r="AN3762" s="22"/>
      <c r="AO3762" s="22" t="s">
        <v>4897</v>
      </c>
      <c r="AP3762" s="22" t="s">
        <v>4913</v>
      </c>
      <c r="AS3762" s="20">
        <f>IF(Y3762&gt;=10,VLOOKUP(U3762,[2]提成计算!B:T,19,FALSE),VLOOKUP(U3762,[2]提成计算!B:T,18,FALSE))</f>
        <v>0.06</v>
      </c>
      <c r="AT3762" s="20">
        <f t="shared" si="2775"/>
        <v>40.799999999999997</v>
      </c>
      <c r="AU3762" s="20">
        <f t="shared" si="2776"/>
        <v>-40</v>
      </c>
    </row>
    <row r="3763" spans="1:47" x14ac:dyDescent="0.15">
      <c r="A3763" s="21" t="s">
        <v>1273</v>
      </c>
      <c r="B3763" s="20" t="s">
        <v>918</v>
      </c>
      <c r="C3763" s="20" t="s">
        <v>1099</v>
      </c>
      <c r="D3763" s="20" t="s">
        <v>1100</v>
      </c>
      <c r="E3763" s="20" t="s">
        <v>1101</v>
      </c>
      <c r="F3763" s="20" t="s">
        <v>1250</v>
      </c>
      <c r="G3763" s="20" t="s">
        <v>4986</v>
      </c>
      <c r="H3763" s="20"/>
      <c r="I3763" s="20">
        <v>13538379027</v>
      </c>
      <c r="J3763" s="20" t="s">
        <v>1268</v>
      </c>
      <c r="K3763" s="20" t="s">
        <v>80</v>
      </c>
      <c r="L3763" s="20" t="s">
        <v>1358</v>
      </c>
      <c r="M3763" s="20">
        <v>1088</v>
      </c>
      <c r="N3763" s="20">
        <v>1088</v>
      </c>
      <c r="O3763" s="20" t="s">
        <v>927</v>
      </c>
      <c r="P3763" s="20" t="s">
        <v>50</v>
      </c>
      <c r="Q3763" s="28"/>
      <c r="R3763" s="21" t="s">
        <v>52</v>
      </c>
      <c r="S3763" s="21"/>
      <c r="T3763" s="21" t="s">
        <v>53</v>
      </c>
      <c r="U3763" s="21" t="s">
        <v>81</v>
      </c>
      <c r="V3763" s="46">
        <v>1</v>
      </c>
      <c r="W3763" s="26">
        <f t="shared" si="2734"/>
        <v>1</v>
      </c>
      <c r="X3763" s="26">
        <f t="shared" si="2736"/>
        <v>1</v>
      </c>
      <c r="Y3763" s="21">
        <v>10</v>
      </c>
      <c r="Z3763" s="22">
        <f t="shared" si="2726"/>
        <v>1088</v>
      </c>
      <c r="AA3763" s="20" t="s">
        <v>4899</v>
      </c>
      <c r="AB3763" s="22"/>
      <c r="AC3763" s="22">
        <v>1</v>
      </c>
      <c r="AD3763" s="22"/>
      <c r="AE3763" s="22">
        <f t="shared" ref="AE3763:AE3764" si="2777">N3763</f>
        <v>1088</v>
      </c>
      <c r="AF3763" s="22">
        <f t="shared" si="2735"/>
        <v>1088</v>
      </c>
      <c r="AG3763" s="20">
        <f>N3763</f>
        <v>1088</v>
      </c>
      <c r="AH3763" s="20" t="str">
        <f>VLOOKUP(U3763,[1]提成计算!B:I,8,FALSE)</f>
        <v xml:space="preserve"> </v>
      </c>
      <c r="AI3763" s="20"/>
      <c r="AJ3763" s="22"/>
      <c r="AK3763" s="22"/>
      <c r="AM3763" s="22"/>
      <c r="AN3763" s="22"/>
      <c r="AO3763" s="22" t="s">
        <v>2216</v>
      </c>
      <c r="AP3763" s="22" t="s">
        <v>1301</v>
      </c>
      <c r="AS3763" s="20"/>
      <c r="AT3763" s="20"/>
      <c r="AU3763" s="20"/>
    </row>
    <row r="3764" spans="1:47" x14ac:dyDescent="0.15">
      <c r="A3764" s="21" t="s">
        <v>1273</v>
      </c>
      <c r="B3764" s="20" t="s">
        <v>918</v>
      </c>
      <c r="C3764" s="20" t="s">
        <v>1099</v>
      </c>
      <c r="D3764" s="20" t="s">
        <v>1100</v>
      </c>
      <c r="E3764" s="20" t="s">
        <v>1132</v>
      </c>
      <c r="F3764" s="20" t="s">
        <v>1250</v>
      </c>
      <c r="G3764" s="20" t="s">
        <v>4987</v>
      </c>
      <c r="H3764" s="20"/>
      <c r="I3764" s="20">
        <v>13688990870</v>
      </c>
      <c r="J3764" s="20" t="s">
        <v>924</v>
      </c>
      <c r="K3764" s="20" t="s">
        <v>80</v>
      </c>
      <c r="L3764" s="20" t="s">
        <v>1299</v>
      </c>
      <c r="M3764" s="20">
        <v>888</v>
      </c>
      <c r="N3764" s="20">
        <v>888</v>
      </c>
      <c r="O3764" s="20" t="s">
        <v>927</v>
      </c>
      <c r="P3764" s="20" t="s">
        <v>50</v>
      </c>
      <c r="Q3764" s="28"/>
      <c r="R3764" s="21" t="s">
        <v>52</v>
      </c>
      <c r="S3764" s="25" t="s">
        <v>1134</v>
      </c>
      <c r="T3764" s="21" t="s">
        <v>53</v>
      </c>
      <c r="U3764" s="21" t="s">
        <v>81</v>
      </c>
      <c r="V3764" s="46">
        <v>1</v>
      </c>
      <c r="W3764" s="26">
        <f t="shared" si="2734"/>
        <v>1</v>
      </c>
      <c r="Y3764" s="21">
        <v>12</v>
      </c>
      <c r="Z3764" s="22">
        <f t="shared" si="2726"/>
        <v>888</v>
      </c>
      <c r="AA3764" s="20" t="s">
        <v>2218</v>
      </c>
      <c r="AB3764" s="22"/>
      <c r="AC3764" s="22">
        <v>1</v>
      </c>
      <c r="AD3764" s="22"/>
      <c r="AE3764" s="22">
        <f t="shared" si="2777"/>
        <v>888</v>
      </c>
      <c r="AF3764" s="22">
        <f t="shared" si="2735"/>
        <v>888</v>
      </c>
      <c r="AG3764" s="20"/>
      <c r="AH3764" s="22"/>
      <c r="AI3764" s="22"/>
      <c r="AJ3764" s="22">
        <f t="shared" ref="AJ3764:AJ3767" si="2778">N3764</f>
        <v>888</v>
      </c>
      <c r="AK3764" s="22">
        <f>IF(O3764="(传统)XDSL",VLOOKUP(S3764,[2]直销续费率明细!C:I,7,FALSE)*1,IF(O3764="GPON+XDSL",VLOOKUP(S3764,[2]直销续费率明细!C:I,7,FALSE)*1,VLOOKUP(S3764,[2]直销续费率明细!C:I,5,FALSE)*1))</f>
        <v>-40</v>
      </c>
      <c r="AL3764" s="22" t="s">
        <v>1309</v>
      </c>
      <c r="AM3764" s="22"/>
      <c r="AN3764" s="22"/>
      <c r="AO3764" s="22" t="s">
        <v>4897</v>
      </c>
      <c r="AP3764" s="22" t="s">
        <v>1301</v>
      </c>
      <c r="AS3764" s="20">
        <f>IF(Y3764&gt;=10,VLOOKUP(U3764,[2]提成计算!B:T,19,FALSE),VLOOKUP(U3764,[2]提成计算!B:T,18,FALSE))</f>
        <v>0.12</v>
      </c>
      <c r="AT3764" s="20">
        <f t="shared" ref="AT3764:AT3767" si="2779">IF(AD3764*AS3764&gt;0,AD3764*AS3764,AE3764*AS3764)</f>
        <v>106.56</v>
      </c>
      <c r="AU3764" s="20">
        <f t="shared" ref="AU3764:AU3765" si="2780">IF(AND(AK3764&lt;0,AK3764+AT3764&lt;0),-AT3764,AK3764)</f>
        <v>-40</v>
      </c>
    </row>
    <row r="3765" spans="1:47" x14ac:dyDescent="0.15">
      <c r="A3765" s="21" t="s">
        <v>1273</v>
      </c>
      <c r="B3765" s="20" t="s">
        <v>918</v>
      </c>
      <c r="C3765" s="20" t="s">
        <v>1099</v>
      </c>
      <c r="D3765" s="20" t="s">
        <v>1100</v>
      </c>
      <c r="E3765" s="20" t="s">
        <v>1101</v>
      </c>
      <c r="F3765" s="20" t="s">
        <v>1250</v>
      </c>
      <c r="G3765" s="20" t="s">
        <v>4988</v>
      </c>
      <c r="H3765" s="20"/>
      <c r="I3765" s="20">
        <v>15876470641</v>
      </c>
      <c r="J3765" s="20" t="s">
        <v>924</v>
      </c>
      <c r="K3765" s="20" t="s">
        <v>4833</v>
      </c>
      <c r="L3765" s="20" t="s">
        <v>1918</v>
      </c>
      <c r="M3765" s="20">
        <v>680</v>
      </c>
      <c r="N3765" s="20">
        <v>680</v>
      </c>
      <c r="O3765" s="20" t="s">
        <v>927</v>
      </c>
      <c r="P3765" s="20" t="s">
        <v>50</v>
      </c>
      <c r="Q3765" s="28"/>
      <c r="R3765" s="21" t="s">
        <v>52</v>
      </c>
      <c r="S3765" s="25" t="s">
        <v>1170</v>
      </c>
      <c r="T3765" s="21" t="s">
        <v>53</v>
      </c>
      <c r="U3765" s="21" t="s">
        <v>1737</v>
      </c>
      <c r="V3765" s="46">
        <v>1</v>
      </c>
      <c r="W3765" s="26">
        <f t="shared" si="2734"/>
        <v>1</v>
      </c>
      <c r="Y3765" s="21">
        <v>4</v>
      </c>
      <c r="Z3765" s="22">
        <f t="shared" si="2726"/>
        <v>680</v>
      </c>
      <c r="AA3765" s="20" t="s">
        <v>4899</v>
      </c>
      <c r="AB3765" s="22">
        <v>1</v>
      </c>
      <c r="AC3765" s="22"/>
      <c r="AD3765" s="22">
        <f t="shared" ref="AD3765:AD3768" si="2781">N3765</f>
        <v>680</v>
      </c>
      <c r="AE3765" s="22"/>
      <c r="AF3765" s="22">
        <f t="shared" si="2735"/>
        <v>680</v>
      </c>
      <c r="AG3765" s="20"/>
      <c r="AH3765" s="22"/>
      <c r="AI3765" s="22"/>
      <c r="AJ3765" s="22">
        <f t="shared" si="2778"/>
        <v>680</v>
      </c>
      <c r="AK3765" s="22">
        <f>IF(O3765="(传统)XDSL",VLOOKUP(S3765,[2]直销续费率明细!C:I,7,FALSE)*1,IF(O3765="GPON+XDSL",VLOOKUP(S3765,[2]直销续费率明细!C:I,7,FALSE)*1,VLOOKUP(S3765,[2]直销续费率明细!C:I,5,FALSE)*1))</f>
        <v>-40</v>
      </c>
      <c r="AL3765" s="22" t="s">
        <v>1309</v>
      </c>
      <c r="AM3765" s="22"/>
      <c r="AN3765" s="22"/>
      <c r="AO3765" s="22" t="s">
        <v>4897</v>
      </c>
      <c r="AP3765" s="22" t="s">
        <v>4913</v>
      </c>
      <c r="AS3765" s="20">
        <f>IF(Y3765&gt;=10,VLOOKUP(U3765,[2]提成计算!B:T,19,FALSE),VLOOKUP(U3765,[2]提成计算!B:T,18,FALSE))</f>
        <v>0.06</v>
      </c>
      <c r="AT3765" s="20">
        <f t="shared" si="2779"/>
        <v>40.799999999999997</v>
      </c>
      <c r="AU3765" s="20">
        <f t="shared" si="2780"/>
        <v>-40</v>
      </c>
    </row>
    <row r="3766" spans="1:47" x14ac:dyDescent="0.15">
      <c r="A3766" s="21" t="s">
        <v>1273</v>
      </c>
      <c r="B3766" s="20" t="s">
        <v>918</v>
      </c>
      <c r="C3766" s="20" t="s">
        <v>1099</v>
      </c>
      <c r="D3766" s="20" t="s">
        <v>1136</v>
      </c>
      <c r="E3766" s="20" t="s">
        <v>1157</v>
      </c>
      <c r="F3766" s="20" t="s">
        <v>1250</v>
      </c>
      <c r="G3766" s="20" t="s">
        <v>2390</v>
      </c>
      <c r="H3766" s="20"/>
      <c r="I3766" s="20">
        <v>13544638357</v>
      </c>
      <c r="J3766" s="20" t="s">
        <v>924</v>
      </c>
      <c r="K3766" s="20" t="s">
        <v>4699</v>
      </c>
      <c r="L3766" s="20" t="s">
        <v>1918</v>
      </c>
      <c r="M3766" s="20">
        <v>680</v>
      </c>
      <c r="N3766" s="20">
        <v>680</v>
      </c>
      <c r="O3766" s="20" t="s">
        <v>927</v>
      </c>
      <c r="P3766" s="20" t="s">
        <v>50</v>
      </c>
      <c r="Q3766" s="28"/>
      <c r="R3766" s="22" t="s">
        <v>109</v>
      </c>
      <c r="T3766" s="21" t="s">
        <v>948</v>
      </c>
      <c r="U3766" s="22" t="s">
        <v>109</v>
      </c>
      <c r="V3766" s="46">
        <v>1</v>
      </c>
      <c r="W3766" s="26">
        <f t="shared" si="2734"/>
        <v>1</v>
      </c>
      <c r="Y3766" s="21">
        <v>4</v>
      </c>
      <c r="Z3766" s="22">
        <f t="shared" si="2726"/>
        <v>680</v>
      </c>
      <c r="AA3766" s="20" t="s">
        <v>4899</v>
      </c>
      <c r="AB3766" s="22">
        <v>1</v>
      </c>
      <c r="AC3766" s="22"/>
      <c r="AD3766" s="22">
        <f t="shared" si="2781"/>
        <v>680</v>
      </c>
      <c r="AE3766" s="22"/>
      <c r="AF3766" s="22">
        <f t="shared" si="2735"/>
        <v>680</v>
      </c>
      <c r="AG3766" s="20"/>
      <c r="AH3766" s="22"/>
      <c r="AI3766" s="22"/>
      <c r="AJ3766" s="22">
        <f t="shared" si="2778"/>
        <v>680</v>
      </c>
      <c r="AK3766" s="22">
        <f>IF(O3766="(传统)XDSL",VLOOKUP(U3766,[2]自营续费率!B:G,6,FALSE)*1,IF(O3766="GPON+XDSL",VLOOKUP(U3766,[2]自营续费率!B:G,6,FALSE)*1,VLOOKUP(U3766,[2]自营续费率!B:G,4,FALSE)*1))</f>
        <v>-40</v>
      </c>
      <c r="AL3766" s="22" t="s">
        <v>1309</v>
      </c>
      <c r="AM3766" s="22"/>
      <c r="AN3766" s="22"/>
      <c r="AO3766" s="22" t="s">
        <v>4897</v>
      </c>
      <c r="AP3766" s="22" t="s">
        <v>4913</v>
      </c>
      <c r="AS3766" s="20">
        <f>IF(Y3766&gt;=10,VLOOKUP(U3766,[2]自营提成!C:Z,6,FALSE),VLOOKUP(U3766,[2]自营提成!C:Z,5,FALSE))</f>
        <v>0.09</v>
      </c>
      <c r="AT3766" s="20">
        <f t="shared" si="2779"/>
        <v>61.199999999999996</v>
      </c>
      <c r="AU3766" s="20">
        <f>IF(AND(AK3766&lt;0,AK3766+AT3766&lt;0),-AT3766,AK3766)</f>
        <v>-40</v>
      </c>
    </row>
    <row r="3767" spans="1:47" x14ac:dyDescent="0.15">
      <c r="A3767" s="21" t="s">
        <v>1273</v>
      </c>
      <c r="B3767" s="20" t="s">
        <v>918</v>
      </c>
      <c r="C3767" s="20" t="s">
        <v>1099</v>
      </c>
      <c r="D3767" s="20" t="s">
        <v>1136</v>
      </c>
      <c r="E3767" s="20" t="s">
        <v>1137</v>
      </c>
      <c r="F3767" s="20" t="s">
        <v>1250</v>
      </c>
      <c r="G3767" s="20" t="s">
        <v>383</v>
      </c>
      <c r="H3767" s="20"/>
      <c r="I3767" s="20">
        <v>13597832297</v>
      </c>
      <c r="J3767" s="20" t="s">
        <v>924</v>
      </c>
      <c r="K3767" s="20" t="s">
        <v>1139</v>
      </c>
      <c r="L3767" s="20" t="s">
        <v>1918</v>
      </c>
      <c r="M3767" s="20">
        <v>680</v>
      </c>
      <c r="N3767" s="20">
        <v>680</v>
      </c>
      <c r="O3767" s="20" t="s">
        <v>927</v>
      </c>
      <c r="P3767" s="20" t="s">
        <v>50</v>
      </c>
      <c r="Q3767" s="28"/>
      <c r="R3767" s="21" t="s">
        <v>109</v>
      </c>
      <c r="S3767" s="25" t="s">
        <v>1159</v>
      </c>
      <c r="T3767" s="21" t="s">
        <v>53</v>
      </c>
      <c r="U3767" s="21" t="s">
        <v>1140</v>
      </c>
      <c r="V3767" s="46">
        <v>1</v>
      </c>
      <c r="W3767" s="26">
        <f t="shared" si="2734"/>
        <v>1</v>
      </c>
      <c r="Y3767" s="21">
        <v>4</v>
      </c>
      <c r="Z3767" s="22">
        <f t="shared" si="2726"/>
        <v>680</v>
      </c>
      <c r="AA3767" s="20" t="s">
        <v>4899</v>
      </c>
      <c r="AB3767" s="22">
        <v>1</v>
      </c>
      <c r="AC3767" s="22"/>
      <c r="AD3767" s="22">
        <f t="shared" si="2781"/>
        <v>680</v>
      </c>
      <c r="AE3767" s="22"/>
      <c r="AF3767" s="22">
        <f t="shared" si="2735"/>
        <v>680</v>
      </c>
      <c r="AG3767" s="20"/>
      <c r="AH3767" s="22"/>
      <c r="AI3767" s="22"/>
      <c r="AJ3767" s="22">
        <f t="shared" si="2778"/>
        <v>680</v>
      </c>
      <c r="AK3767" s="22">
        <f>IF(O3767="(传统)XDSL",VLOOKUP(S3767,[2]直销续费率明细!C:I,7,FALSE)*1,IF(O3767="GPON+XDSL",VLOOKUP(S3767,[2]直销续费率明细!C:I,7,FALSE)*1,VLOOKUP(S3767,[2]直销续费率明细!C:I,5,FALSE)*1))</f>
        <v>-40</v>
      </c>
      <c r="AL3767" s="22" t="s">
        <v>1309</v>
      </c>
      <c r="AM3767" s="22"/>
      <c r="AN3767" s="22"/>
      <c r="AO3767" s="22" t="s">
        <v>4897</v>
      </c>
      <c r="AP3767" s="22" t="s">
        <v>4913</v>
      </c>
      <c r="AS3767" s="20">
        <f>IF(Y3767&gt;=10,VLOOKUP(U3767,[2]提成计算!B:T,19,FALSE),VLOOKUP(U3767,[2]提成计算!B:T,18,FALSE))</f>
        <v>0.06</v>
      </c>
      <c r="AT3767" s="20">
        <f t="shared" si="2779"/>
        <v>40.799999999999997</v>
      </c>
      <c r="AU3767" s="20">
        <f t="shared" ref="AU3767" si="2782">IF(AND(AK3767&lt;0,AK3767+AT3767&lt;0),-AT3767,AK3767)</f>
        <v>-40</v>
      </c>
    </row>
    <row r="3768" spans="1:47" x14ac:dyDescent="0.15">
      <c r="A3768" s="21" t="s">
        <v>1273</v>
      </c>
      <c r="B3768" s="20" t="s">
        <v>918</v>
      </c>
      <c r="C3768" s="20" t="s">
        <v>1099</v>
      </c>
      <c r="D3768" s="20" t="s">
        <v>1100</v>
      </c>
      <c r="E3768" s="20" t="s">
        <v>1110</v>
      </c>
      <c r="F3768" s="20" t="s">
        <v>1250</v>
      </c>
      <c r="G3768" s="20" t="s">
        <v>4989</v>
      </c>
      <c r="H3768" s="20"/>
      <c r="I3768" s="20">
        <v>13827271892</v>
      </c>
      <c r="J3768" s="20" t="s">
        <v>1268</v>
      </c>
      <c r="K3768" s="20" t="s">
        <v>262</v>
      </c>
      <c r="L3768" s="20" t="s">
        <v>2144</v>
      </c>
      <c r="M3768" s="20">
        <v>730</v>
      </c>
      <c r="N3768" s="20">
        <v>730</v>
      </c>
      <c r="O3768" s="20" t="s">
        <v>927</v>
      </c>
      <c r="P3768" s="20" t="s">
        <v>50</v>
      </c>
      <c r="Q3768" s="28"/>
      <c r="R3768" s="21" t="s">
        <v>52</v>
      </c>
      <c r="S3768" s="21"/>
      <c r="T3768" s="21" t="s">
        <v>53</v>
      </c>
      <c r="U3768" s="21" t="s">
        <v>263</v>
      </c>
      <c r="V3768" s="46">
        <v>1</v>
      </c>
      <c r="W3768" s="26">
        <f t="shared" si="2734"/>
        <v>1</v>
      </c>
      <c r="X3768" s="26">
        <f t="shared" si="2736"/>
        <v>1</v>
      </c>
      <c r="Y3768" s="21">
        <v>4</v>
      </c>
      <c r="Z3768" s="22">
        <f t="shared" si="2726"/>
        <v>730</v>
      </c>
      <c r="AA3768" s="20" t="s">
        <v>4899</v>
      </c>
      <c r="AB3768" s="22">
        <v>1</v>
      </c>
      <c r="AC3768" s="22"/>
      <c r="AD3768" s="22">
        <f t="shared" si="2781"/>
        <v>730</v>
      </c>
      <c r="AE3768" s="22"/>
      <c r="AF3768" s="22">
        <f t="shared" si="2735"/>
        <v>730</v>
      </c>
      <c r="AG3768" s="20">
        <f>N3768</f>
        <v>730</v>
      </c>
      <c r="AH3768" s="20" t="str">
        <f>VLOOKUP(U3768,[1]提成计算!B:I,8,FALSE)</f>
        <v xml:space="preserve"> </v>
      </c>
      <c r="AI3768" s="20"/>
      <c r="AJ3768" s="22"/>
      <c r="AK3768" s="22"/>
      <c r="AM3768" s="22"/>
      <c r="AN3768" s="22"/>
      <c r="AO3768" s="22" t="s">
        <v>4897</v>
      </c>
      <c r="AP3768" s="22" t="s">
        <v>1301</v>
      </c>
      <c r="AS3768" s="20"/>
      <c r="AT3768" s="20"/>
      <c r="AU3768" s="20"/>
    </row>
    <row r="3769" spans="1:47" x14ac:dyDescent="0.15">
      <c r="A3769" s="21" t="s">
        <v>1273</v>
      </c>
      <c r="B3769" s="20" t="s">
        <v>918</v>
      </c>
      <c r="C3769" s="20" t="s">
        <v>1099</v>
      </c>
      <c r="D3769" s="20" t="s">
        <v>1121</v>
      </c>
      <c r="E3769" s="20" t="s">
        <v>4689</v>
      </c>
      <c r="F3769" s="20" t="s">
        <v>1250</v>
      </c>
      <c r="G3769" s="20" t="s">
        <v>4990</v>
      </c>
      <c r="H3769" s="20"/>
      <c r="I3769" s="20">
        <v>13929232375</v>
      </c>
      <c r="J3769" s="20" t="s">
        <v>924</v>
      </c>
      <c r="K3769" s="20" t="s">
        <v>4753</v>
      </c>
      <c r="L3769" s="20" t="s">
        <v>2268</v>
      </c>
      <c r="M3769" s="20">
        <v>1398</v>
      </c>
      <c r="N3769" s="20">
        <v>1398</v>
      </c>
      <c r="O3769" s="20" t="s">
        <v>927</v>
      </c>
      <c r="P3769" s="20" t="s">
        <v>50</v>
      </c>
      <c r="Q3769" s="28"/>
      <c r="R3769" s="21" t="s">
        <v>91</v>
      </c>
      <c r="S3769" s="25" t="s">
        <v>1414</v>
      </c>
      <c r="T3769" s="21" t="s">
        <v>53</v>
      </c>
      <c r="U3769" s="21" t="s">
        <v>4754</v>
      </c>
      <c r="V3769" s="46">
        <v>1</v>
      </c>
      <c r="W3769" s="26">
        <f t="shared" si="2734"/>
        <v>1</v>
      </c>
      <c r="Y3769" s="21">
        <v>20</v>
      </c>
      <c r="Z3769" s="22">
        <f t="shared" si="2726"/>
        <v>1398</v>
      </c>
      <c r="AA3769" s="20" t="s">
        <v>4899</v>
      </c>
      <c r="AB3769" s="22"/>
      <c r="AC3769" s="22">
        <v>1</v>
      </c>
      <c r="AD3769" s="22"/>
      <c r="AE3769" s="22">
        <f>N3769</f>
        <v>1398</v>
      </c>
      <c r="AF3769" s="22">
        <f t="shared" si="2735"/>
        <v>1398</v>
      </c>
      <c r="AG3769" s="20"/>
      <c r="AH3769" s="22"/>
      <c r="AI3769" s="22"/>
      <c r="AJ3769" s="22">
        <f t="shared" ref="AJ3769:AJ3773" si="2783">N3769</f>
        <v>1398</v>
      </c>
      <c r="AK3769" s="22">
        <f>IF(O3769="(传统)XDSL",VLOOKUP(S3769,[2]直销续费率明细!C:I,7,FALSE)*1,IF(O3769="GPON+XDSL",VLOOKUP(S3769,[2]直销续费率明细!C:I,7,FALSE)*1,VLOOKUP(S3769,[2]直销续费率明细!C:I,5,FALSE)*1))</f>
        <v>-40</v>
      </c>
      <c r="AL3769" s="22" t="s">
        <v>1300</v>
      </c>
      <c r="AM3769" s="22"/>
      <c r="AN3769" s="22"/>
      <c r="AO3769" s="22" t="s">
        <v>2216</v>
      </c>
      <c r="AP3769" s="22" t="s">
        <v>1301</v>
      </c>
      <c r="AS3769" s="20">
        <f>IF(Y3769&gt;=10,VLOOKUP(U3769,[2]提成计算!B:T,19,FALSE),VLOOKUP(U3769,[2]提成计算!B:T,18,FALSE))</f>
        <v>0.09</v>
      </c>
      <c r="AT3769" s="20">
        <f t="shared" ref="AT3769:AT3773" si="2784">IF(AD3769*AS3769&gt;0,AD3769*AS3769,AE3769*AS3769)</f>
        <v>125.82</v>
      </c>
      <c r="AU3769" s="20">
        <f t="shared" ref="AU3769" si="2785">IF(AND(AK3769&lt;0,AK3769+AT3769&lt;0),-AT3769,AK3769)</f>
        <v>-40</v>
      </c>
    </row>
    <row r="3770" spans="1:47" x14ac:dyDescent="0.15">
      <c r="A3770" s="21" t="s">
        <v>1273</v>
      </c>
      <c r="B3770" s="20" t="s">
        <v>918</v>
      </c>
      <c r="C3770" s="20" t="s">
        <v>1099</v>
      </c>
      <c r="D3770" s="20" t="s">
        <v>1136</v>
      </c>
      <c r="E3770" s="20" t="s">
        <v>1137</v>
      </c>
      <c r="F3770" s="20" t="s">
        <v>1250</v>
      </c>
      <c r="G3770" s="20" t="s">
        <v>4991</v>
      </c>
      <c r="H3770" s="20"/>
      <c r="I3770" s="20" t="s">
        <v>4992</v>
      </c>
      <c r="J3770" s="20" t="s">
        <v>924</v>
      </c>
      <c r="K3770" s="20" t="s">
        <v>4699</v>
      </c>
      <c r="L3770" s="20" t="s">
        <v>1863</v>
      </c>
      <c r="M3770" s="20">
        <v>1298</v>
      </c>
      <c r="N3770" s="20">
        <v>1298</v>
      </c>
      <c r="O3770" s="20" t="s">
        <v>927</v>
      </c>
      <c r="P3770" s="20" t="s">
        <v>50</v>
      </c>
      <c r="Q3770" s="28"/>
      <c r="R3770" s="22" t="s">
        <v>109</v>
      </c>
      <c r="T3770" s="21" t="s">
        <v>948</v>
      </c>
      <c r="U3770" s="22" t="s">
        <v>109</v>
      </c>
      <c r="V3770" s="46">
        <v>1</v>
      </c>
      <c r="W3770" s="26">
        <f t="shared" si="2734"/>
        <v>1</v>
      </c>
      <c r="Y3770" s="21">
        <v>6</v>
      </c>
      <c r="Z3770" s="22">
        <f t="shared" si="2726"/>
        <v>1298</v>
      </c>
      <c r="AA3770" s="20" t="s">
        <v>2218</v>
      </c>
      <c r="AB3770" s="22">
        <v>1</v>
      </c>
      <c r="AC3770" s="22"/>
      <c r="AD3770" s="22">
        <f t="shared" ref="AD3770:AD3771" si="2786">N3770</f>
        <v>1298</v>
      </c>
      <c r="AE3770" s="22"/>
      <c r="AF3770" s="22">
        <f t="shared" si="2735"/>
        <v>1298</v>
      </c>
      <c r="AG3770" s="20"/>
      <c r="AH3770" s="22"/>
      <c r="AI3770" s="22"/>
      <c r="AJ3770" s="22">
        <f t="shared" si="2783"/>
        <v>1298</v>
      </c>
      <c r="AK3770" s="22">
        <f>IF(O3770="(传统)XDSL",VLOOKUP(U3770,[2]自营续费率!B:G,6,FALSE)*1,IF(O3770="GPON+XDSL",VLOOKUP(U3770,[2]自营续费率!B:G,6,FALSE)*1,VLOOKUP(U3770,[2]自营续费率!B:G,4,FALSE)*1))</f>
        <v>-40</v>
      </c>
      <c r="AL3770" s="22" t="s">
        <v>1300</v>
      </c>
      <c r="AM3770" s="22"/>
      <c r="AN3770" s="22"/>
      <c r="AO3770" s="22" t="s">
        <v>4897</v>
      </c>
      <c r="AP3770" s="22" t="s">
        <v>1301</v>
      </c>
      <c r="AS3770" s="20">
        <f>IF(Y3770&gt;=10,VLOOKUP(U3770,[2]自营提成!C:Z,6,FALSE),VLOOKUP(U3770,[2]自营提成!C:Z,5,FALSE))</f>
        <v>0.09</v>
      </c>
      <c r="AT3770" s="20">
        <f t="shared" si="2784"/>
        <v>116.82</v>
      </c>
      <c r="AU3770" s="20">
        <f>IF(AND(AK3770&lt;0,AK3770+AT3770&lt;0),-AT3770,AK3770)</f>
        <v>-40</v>
      </c>
    </row>
    <row r="3771" spans="1:47" x14ac:dyDescent="0.15">
      <c r="A3771" s="21" t="s">
        <v>1273</v>
      </c>
      <c r="B3771" s="20" t="s">
        <v>918</v>
      </c>
      <c r="C3771" s="20" t="s">
        <v>1099</v>
      </c>
      <c r="D3771" s="20" t="s">
        <v>1121</v>
      </c>
      <c r="E3771" s="20" t="s">
        <v>1280</v>
      </c>
      <c r="F3771" s="20" t="s">
        <v>1250</v>
      </c>
      <c r="G3771" s="20" t="s">
        <v>4993</v>
      </c>
      <c r="H3771" s="20"/>
      <c r="I3771" s="20">
        <v>18825764799</v>
      </c>
      <c r="J3771" s="20" t="s">
        <v>924</v>
      </c>
      <c r="K3771" s="20" t="s">
        <v>4707</v>
      </c>
      <c r="L3771" s="20" t="s">
        <v>1918</v>
      </c>
      <c r="M3771" s="20">
        <v>680</v>
      </c>
      <c r="N3771" s="20">
        <v>680</v>
      </c>
      <c r="O3771" s="20" t="s">
        <v>927</v>
      </c>
      <c r="P3771" s="20" t="s">
        <v>50</v>
      </c>
      <c r="Q3771" s="28"/>
      <c r="R3771" s="21" t="s">
        <v>91</v>
      </c>
      <c r="S3771" s="25" t="s">
        <v>1405</v>
      </c>
      <c r="T3771" s="21" t="s">
        <v>53</v>
      </c>
      <c r="U3771" s="21" t="s">
        <v>4708</v>
      </c>
      <c r="V3771" s="46">
        <v>1</v>
      </c>
      <c r="W3771" s="26">
        <f t="shared" si="2734"/>
        <v>1</v>
      </c>
      <c r="Y3771" s="21">
        <v>4</v>
      </c>
      <c r="Z3771" s="22">
        <f t="shared" si="2726"/>
        <v>680</v>
      </c>
      <c r="AA3771" s="20" t="s">
        <v>4899</v>
      </c>
      <c r="AB3771" s="22">
        <v>1</v>
      </c>
      <c r="AC3771" s="22"/>
      <c r="AD3771" s="22">
        <f t="shared" si="2786"/>
        <v>680</v>
      </c>
      <c r="AE3771" s="22"/>
      <c r="AF3771" s="22">
        <f t="shared" si="2735"/>
        <v>680</v>
      </c>
      <c r="AG3771" s="20"/>
      <c r="AH3771" s="22"/>
      <c r="AI3771" s="22"/>
      <c r="AJ3771" s="22">
        <f t="shared" si="2783"/>
        <v>680</v>
      </c>
      <c r="AK3771" s="22">
        <f>IF(O3771="(传统)XDSL",VLOOKUP(S3771,[2]直销续费率明细!C:I,7,FALSE)*1,IF(O3771="GPON+XDSL",VLOOKUP(S3771,[2]直销续费率明细!C:I,7,FALSE)*1,VLOOKUP(S3771,[2]直销续费率明细!C:I,5,FALSE)*1))</f>
        <v>-40</v>
      </c>
      <c r="AL3771" s="22" t="s">
        <v>1300</v>
      </c>
      <c r="AM3771" s="22"/>
      <c r="AN3771" s="22"/>
      <c r="AO3771" s="22" t="s">
        <v>4897</v>
      </c>
      <c r="AP3771" s="22" t="s">
        <v>4913</v>
      </c>
      <c r="AS3771" s="20">
        <f>IF(Y3771&gt;=10,VLOOKUP(U3771,[2]提成计算!B:T,19,FALSE),VLOOKUP(U3771,[2]提成计算!B:T,18,FALSE))</f>
        <v>0.06</v>
      </c>
      <c r="AT3771" s="20">
        <f t="shared" si="2784"/>
        <v>40.799999999999997</v>
      </c>
      <c r="AU3771" s="20">
        <f t="shared" ref="AU3771:AU3772" si="2787">IF(AND(AK3771&lt;0,AK3771+AT3771&lt;0),-AT3771,AK3771)</f>
        <v>-40</v>
      </c>
    </row>
    <row r="3772" spans="1:47" x14ac:dyDescent="0.15">
      <c r="A3772" s="21" t="s">
        <v>1273</v>
      </c>
      <c r="B3772" s="20" t="s">
        <v>918</v>
      </c>
      <c r="C3772" s="20" t="s">
        <v>1099</v>
      </c>
      <c r="D3772" s="20" t="s">
        <v>1136</v>
      </c>
      <c r="E3772" s="20" t="s">
        <v>1151</v>
      </c>
      <c r="F3772" s="20" t="s">
        <v>1250</v>
      </c>
      <c r="G3772" s="20" t="s">
        <v>4994</v>
      </c>
      <c r="H3772" s="20"/>
      <c r="I3772" s="20">
        <v>13650455006</v>
      </c>
      <c r="J3772" s="20" t="s">
        <v>924</v>
      </c>
      <c r="K3772" s="20" t="s">
        <v>4995</v>
      </c>
      <c r="L3772" s="20" t="s">
        <v>1376</v>
      </c>
      <c r="M3772" s="20">
        <v>1088</v>
      </c>
      <c r="N3772" s="20">
        <v>1088</v>
      </c>
      <c r="O3772" s="20" t="s">
        <v>927</v>
      </c>
      <c r="P3772" s="20" t="s">
        <v>50</v>
      </c>
      <c r="Q3772" s="28"/>
      <c r="R3772" s="21" t="s">
        <v>109</v>
      </c>
      <c r="S3772" s="25" t="s">
        <v>1155</v>
      </c>
      <c r="T3772" s="21" t="s">
        <v>53</v>
      </c>
      <c r="U3772" s="21" t="s">
        <v>595</v>
      </c>
      <c r="V3772" s="46">
        <v>1</v>
      </c>
      <c r="W3772" s="26">
        <f t="shared" si="2734"/>
        <v>1</v>
      </c>
      <c r="Y3772" s="21">
        <v>10</v>
      </c>
      <c r="Z3772" s="22">
        <f t="shared" si="2726"/>
        <v>1088</v>
      </c>
      <c r="AA3772" s="20" t="s">
        <v>4899</v>
      </c>
      <c r="AB3772" s="22"/>
      <c r="AC3772" s="22">
        <v>1</v>
      </c>
      <c r="AD3772" s="22"/>
      <c r="AE3772" s="22">
        <f>N3772</f>
        <v>1088</v>
      </c>
      <c r="AF3772" s="22">
        <f t="shared" si="2735"/>
        <v>1088</v>
      </c>
      <c r="AG3772" s="20"/>
      <c r="AH3772" s="22"/>
      <c r="AI3772" s="22"/>
      <c r="AJ3772" s="22">
        <f t="shared" si="2783"/>
        <v>1088</v>
      </c>
      <c r="AK3772" s="22">
        <f>IF(O3772="(传统)XDSL",VLOOKUP(S3772,[2]直销续费率明细!C:I,7,FALSE)*1,IF(O3772="GPON+XDSL",VLOOKUP(S3772,[2]直销续费率明细!C:I,7,FALSE)*1,VLOOKUP(S3772,[2]直销续费率明细!C:I,5,FALSE)*1))</f>
        <v>-40</v>
      </c>
      <c r="AL3772" s="22" t="s">
        <v>1309</v>
      </c>
      <c r="AM3772" s="22"/>
      <c r="AN3772" s="22"/>
      <c r="AO3772" s="22" t="s">
        <v>4897</v>
      </c>
      <c r="AP3772" s="22" t="s">
        <v>1301</v>
      </c>
      <c r="AS3772" s="20">
        <f>IF(Y3772&gt;=10,VLOOKUP(U3772,[2]提成计算!B:T,19,FALSE),VLOOKUP(U3772,[2]提成计算!B:T,18,FALSE))</f>
        <v>0.09</v>
      </c>
      <c r="AT3772" s="20">
        <f t="shared" si="2784"/>
        <v>97.92</v>
      </c>
      <c r="AU3772" s="20">
        <f t="shared" si="2787"/>
        <v>-40</v>
      </c>
    </row>
    <row r="3773" spans="1:47" x14ac:dyDescent="0.15">
      <c r="A3773" s="21" t="s">
        <v>1273</v>
      </c>
      <c r="B3773" s="20" t="s">
        <v>918</v>
      </c>
      <c r="C3773" s="20" t="s">
        <v>1099</v>
      </c>
      <c r="D3773" s="20" t="s">
        <v>1136</v>
      </c>
      <c r="E3773" s="20" t="s">
        <v>4723</v>
      </c>
      <c r="F3773" s="20" t="s">
        <v>1250</v>
      </c>
      <c r="G3773" s="20" t="s">
        <v>4996</v>
      </c>
      <c r="H3773" s="20"/>
      <c r="I3773" s="20">
        <v>13538578987</v>
      </c>
      <c r="J3773" s="20" t="s">
        <v>924</v>
      </c>
      <c r="K3773" s="20" t="s">
        <v>4699</v>
      </c>
      <c r="L3773" s="20" t="s">
        <v>1918</v>
      </c>
      <c r="M3773" s="20">
        <v>680</v>
      </c>
      <c r="N3773" s="20">
        <v>680</v>
      </c>
      <c r="O3773" s="20" t="s">
        <v>927</v>
      </c>
      <c r="P3773" s="20" t="s">
        <v>50</v>
      </c>
      <c r="Q3773" s="28"/>
      <c r="R3773" s="22" t="s">
        <v>109</v>
      </c>
      <c r="T3773" s="21" t="s">
        <v>948</v>
      </c>
      <c r="U3773" s="22" t="s">
        <v>109</v>
      </c>
      <c r="V3773" s="46">
        <v>1</v>
      </c>
      <c r="W3773" s="26">
        <f t="shared" si="2734"/>
        <v>1</v>
      </c>
      <c r="Y3773" s="21">
        <v>4</v>
      </c>
      <c r="Z3773" s="22">
        <f t="shared" si="2726"/>
        <v>680</v>
      </c>
      <c r="AA3773" s="20" t="s">
        <v>4899</v>
      </c>
      <c r="AB3773" s="22">
        <v>1</v>
      </c>
      <c r="AC3773" s="22"/>
      <c r="AD3773" s="22">
        <f>N3773</f>
        <v>680</v>
      </c>
      <c r="AE3773" s="22"/>
      <c r="AF3773" s="22">
        <f t="shared" si="2735"/>
        <v>680</v>
      </c>
      <c r="AG3773" s="20"/>
      <c r="AH3773" s="22"/>
      <c r="AI3773" s="22"/>
      <c r="AJ3773" s="22">
        <f t="shared" si="2783"/>
        <v>680</v>
      </c>
      <c r="AK3773" s="22">
        <f>IF(O3773="(传统)XDSL",VLOOKUP(U3773,[2]自营续费率!B:G,6,FALSE)*1,IF(O3773="GPON+XDSL",VLOOKUP(U3773,[2]自营续费率!B:G,6,FALSE)*1,VLOOKUP(U3773,[2]自营续费率!B:G,4,FALSE)*1))</f>
        <v>-40</v>
      </c>
      <c r="AL3773" s="22" t="s">
        <v>1309</v>
      </c>
      <c r="AM3773" s="22"/>
      <c r="AN3773" s="22"/>
      <c r="AO3773" s="22" t="s">
        <v>4897</v>
      </c>
      <c r="AP3773" s="22" t="s">
        <v>4913</v>
      </c>
      <c r="AS3773" s="20">
        <f>IF(Y3773&gt;=10,VLOOKUP(U3773,[2]自营提成!C:Z,6,FALSE),VLOOKUP(U3773,[2]自营提成!C:Z,5,FALSE))</f>
        <v>0.09</v>
      </c>
      <c r="AT3773" s="20">
        <f t="shared" si="2784"/>
        <v>61.199999999999996</v>
      </c>
      <c r="AU3773" s="20">
        <f>IF(AND(AK3773&lt;0,AK3773+AT3773&lt;0),-AT3773,AK3773)</f>
        <v>-40</v>
      </c>
    </row>
    <row r="3774" spans="1:47" x14ac:dyDescent="0.15">
      <c r="A3774" s="21" t="s">
        <v>1273</v>
      </c>
      <c r="B3774" s="20" t="s">
        <v>918</v>
      </c>
      <c r="C3774" s="20" t="s">
        <v>1099</v>
      </c>
      <c r="D3774" s="20" t="s">
        <v>1121</v>
      </c>
      <c r="E3774" s="20" t="s">
        <v>1164</v>
      </c>
      <c r="F3774" s="20" t="s">
        <v>1250</v>
      </c>
      <c r="G3774" s="20" t="s">
        <v>4997</v>
      </c>
      <c r="H3774" s="20"/>
      <c r="I3774" s="20">
        <v>13702901378</v>
      </c>
      <c r="J3774" s="20" t="s">
        <v>1268</v>
      </c>
      <c r="K3774" s="20" t="s">
        <v>321</v>
      </c>
      <c r="L3774" s="20" t="s">
        <v>1898</v>
      </c>
      <c r="M3774" s="20">
        <v>1398</v>
      </c>
      <c r="N3774" s="20">
        <v>1398</v>
      </c>
      <c r="O3774" s="20" t="s">
        <v>927</v>
      </c>
      <c r="P3774" s="20" t="s">
        <v>50</v>
      </c>
      <c r="Q3774" s="28"/>
      <c r="R3774" s="21" t="s">
        <v>91</v>
      </c>
      <c r="S3774" s="21"/>
      <c r="T3774" s="21" t="s">
        <v>53</v>
      </c>
      <c r="U3774" s="21" t="s">
        <v>322</v>
      </c>
      <c r="V3774" s="46">
        <v>1</v>
      </c>
      <c r="W3774" s="26">
        <f t="shared" si="2734"/>
        <v>1</v>
      </c>
      <c r="X3774" s="26">
        <f t="shared" si="2736"/>
        <v>1</v>
      </c>
      <c r="Y3774" s="21">
        <v>20</v>
      </c>
      <c r="Z3774" s="22">
        <f t="shared" ref="Z3774:Z3837" si="2788">N3774</f>
        <v>1398</v>
      </c>
      <c r="AA3774" s="20" t="s">
        <v>4899</v>
      </c>
      <c r="AB3774" s="22"/>
      <c r="AC3774" s="22">
        <v>1</v>
      </c>
      <c r="AD3774" s="22"/>
      <c r="AE3774" s="22">
        <f t="shared" ref="AE3774:AE3775" si="2789">N3774</f>
        <v>1398</v>
      </c>
      <c r="AF3774" s="22">
        <f t="shared" si="2735"/>
        <v>1398</v>
      </c>
      <c r="AG3774" s="20">
        <f t="shared" ref="AG3774:AG3775" si="2790">N3774</f>
        <v>1398</v>
      </c>
      <c r="AH3774" s="20" t="str">
        <f>VLOOKUP(U3774,[1]提成计算!B:I,8,FALSE)</f>
        <v xml:space="preserve"> </v>
      </c>
      <c r="AI3774" s="20"/>
      <c r="AJ3774" s="22"/>
      <c r="AK3774" s="22"/>
      <c r="AM3774" s="22"/>
      <c r="AN3774" s="22"/>
      <c r="AO3774" s="22" t="s">
        <v>4897</v>
      </c>
      <c r="AP3774" s="22" t="s">
        <v>1301</v>
      </c>
      <c r="AS3774" s="20"/>
      <c r="AT3774" s="20"/>
      <c r="AU3774" s="20"/>
    </row>
    <row r="3775" spans="1:47" x14ac:dyDescent="0.15">
      <c r="A3775" s="21" t="s">
        <v>1273</v>
      </c>
      <c r="B3775" s="20" t="s">
        <v>918</v>
      </c>
      <c r="C3775" s="20" t="s">
        <v>1099</v>
      </c>
      <c r="D3775" s="20" t="s">
        <v>1100</v>
      </c>
      <c r="E3775" s="20" t="s">
        <v>1105</v>
      </c>
      <c r="F3775" s="20" t="s">
        <v>1250</v>
      </c>
      <c r="G3775" s="20" t="s">
        <v>4998</v>
      </c>
      <c r="H3775" s="20"/>
      <c r="I3775" s="20">
        <v>13530913093</v>
      </c>
      <c r="J3775" s="20" t="s">
        <v>1268</v>
      </c>
      <c r="K3775" s="20" t="s">
        <v>1107</v>
      </c>
      <c r="L3775" s="20" t="s">
        <v>1358</v>
      </c>
      <c r="M3775" s="20">
        <v>1088</v>
      </c>
      <c r="N3775" s="20">
        <v>1088</v>
      </c>
      <c r="O3775" s="20" t="s">
        <v>927</v>
      </c>
      <c r="P3775" s="20" t="s">
        <v>50</v>
      </c>
      <c r="Q3775" s="28"/>
      <c r="R3775" s="21" t="s">
        <v>52</v>
      </c>
      <c r="S3775" s="21"/>
      <c r="T3775" s="21" t="s">
        <v>1108</v>
      </c>
      <c r="U3775" s="21">
        <v>0</v>
      </c>
      <c r="V3775" s="46">
        <v>1</v>
      </c>
      <c r="W3775" s="26">
        <f t="shared" si="2734"/>
        <v>1</v>
      </c>
      <c r="X3775" s="26">
        <f t="shared" si="2736"/>
        <v>1</v>
      </c>
      <c r="Y3775" s="21">
        <v>10</v>
      </c>
      <c r="Z3775" s="22">
        <f t="shared" si="2788"/>
        <v>1088</v>
      </c>
      <c r="AA3775" s="20" t="s">
        <v>4899</v>
      </c>
      <c r="AB3775" s="22"/>
      <c r="AC3775" s="22">
        <v>1</v>
      </c>
      <c r="AD3775" s="22"/>
      <c r="AE3775" s="22">
        <f t="shared" si="2789"/>
        <v>1088</v>
      </c>
      <c r="AF3775" s="22">
        <f t="shared" si="2735"/>
        <v>1088</v>
      </c>
      <c r="AG3775" s="20">
        <f t="shared" si="2790"/>
        <v>1088</v>
      </c>
      <c r="AH3775" s="20"/>
      <c r="AI3775" s="20"/>
      <c r="AJ3775" s="22"/>
      <c r="AK3775" s="22"/>
      <c r="AM3775" s="22"/>
      <c r="AN3775" s="22"/>
      <c r="AO3775" s="22" t="s">
        <v>4897</v>
      </c>
      <c r="AP3775" s="22" t="s">
        <v>1301</v>
      </c>
      <c r="AS3775" s="20"/>
      <c r="AT3775" s="20"/>
      <c r="AU3775" s="20"/>
    </row>
    <row r="3776" spans="1:47" x14ac:dyDescent="0.15">
      <c r="A3776" s="21" t="s">
        <v>1273</v>
      </c>
      <c r="B3776" s="20" t="s">
        <v>918</v>
      </c>
      <c r="C3776" s="20" t="s">
        <v>1099</v>
      </c>
      <c r="D3776" s="20" t="s">
        <v>1136</v>
      </c>
      <c r="E3776" s="20" t="s">
        <v>1137</v>
      </c>
      <c r="F3776" s="20" t="s">
        <v>1250</v>
      </c>
      <c r="G3776" s="20" t="s">
        <v>4999</v>
      </c>
      <c r="H3776" s="20"/>
      <c r="I3776" s="20">
        <v>1356662780</v>
      </c>
      <c r="J3776" s="20" t="s">
        <v>924</v>
      </c>
      <c r="K3776" s="20" t="s">
        <v>600</v>
      </c>
      <c r="L3776" s="20" t="s">
        <v>1918</v>
      </c>
      <c r="M3776" s="20">
        <v>680</v>
      </c>
      <c r="N3776" s="20">
        <v>680</v>
      </c>
      <c r="O3776" s="20" t="s">
        <v>927</v>
      </c>
      <c r="P3776" s="20" t="s">
        <v>50</v>
      </c>
      <c r="Q3776" s="28"/>
      <c r="R3776" s="21" t="s">
        <v>109</v>
      </c>
      <c r="S3776" s="25" t="s">
        <v>1159</v>
      </c>
      <c r="T3776" s="21" t="s">
        <v>53</v>
      </c>
      <c r="U3776" s="21" t="s">
        <v>601</v>
      </c>
      <c r="V3776" s="46">
        <v>1</v>
      </c>
      <c r="W3776" s="26">
        <f t="shared" si="2734"/>
        <v>1</v>
      </c>
      <c r="Y3776" s="21">
        <v>4</v>
      </c>
      <c r="Z3776" s="22">
        <f t="shared" si="2788"/>
        <v>680</v>
      </c>
      <c r="AA3776" s="20" t="s">
        <v>4899</v>
      </c>
      <c r="AB3776" s="22">
        <v>1</v>
      </c>
      <c r="AC3776" s="22"/>
      <c r="AD3776" s="22">
        <f>N3776</f>
        <v>680</v>
      </c>
      <c r="AE3776" s="22"/>
      <c r="AF3776" s="22">
        <f t="shared" si="2735"/>
        <v>680</v>
      </c>
      <c r="AG3776" s="20"/>
      <c r="AH3776" s="22"/>
      <c r="AI3776" s="22"/>
      <c r="AJ3776" s="22">
        <f t="shared" ref="AJ3776:AJ3783" si="2791">N3776</f>
        <v>680</v>
      </c>
      <c r="AK3776" s="22">
        <f>IF(O3776="(传统)XDSL",VLOOKUP(S3776,[2]直销续费率明细!C:I,7,FALSE)*1,IF(O3776="GPON+XDSL",VLOOKUP(S3776,[2]直销续费率明细!C:I,7,FALSE)*1,VLOOKUP(S3776,[2]直销续费率明细!C:I,5,FALSE)*1))</f>
        <v>-40</v>
      </c>
      <c r="AL3776" s="22" t="s">
        <v>1300</v>
      </c>
      <c r="AM3776" s="22"/>
      <c r="AN3776" s="22"/>
      <c r="AO3776" s="22" t="s">
        <v>4897</v>
      </c>
      <c r="AP3776" s="22" t="s">
        <v>4913</v>
      </c>
      <c r="AS3776" s="20">
        <f>IF(Y3776&gt;=10,VLOOKUP(U3776,[2]提成计算!B:T,19,FALSE),VLOOKUP(U3776,[2]提成计算!B:T,18,FALSE))</f>
        <v>7.0000000000000007E-2</v>
      </c>
      <c r="AT3776" s="20">
        <f t="shared" ref="AT3776:AT3777" si="2792">IF(AD3776*AS3776&gt;0,AD3776*AS3776,AE3776*AS3776)</f>
        <v>47.6</v>
      </c>
      <c r="AU3776" s="20">
        <f t="shared" ref="AU3776:AU3777" si="2793">IF(AND(AK3776&lt;0,AK3776+AT3776&lt;0),-AT3776,AK3776)</f>
        <v>-40</v>
      </c>
    </row>
    <row r="3777" spans="1:47" x14ac:dyDescent="0.15">
      <c r="A3777" s="21" t="s">
        <v>1273</v>
      </c>
      <c r="B3777" s="20" t="s">
        <v>918</v>
      </c>
      <c r="C3777" s="20" t="s">
        <v>1099</v>
      </c>
      <c r="D3777" s="20" t="s">
        <v>1136</v>
      </c>
      <c r="E3777" s="20" t="s">
        <v>1137</v>
      </c>
      <c r="F3777" s="20" t="s">
        <v>1250</v>
      </c>
      <c r="G3777" s="20" t="s">
        <v>5000</v>
      </c>
      <c r="H3777" s="20"/>
      <c r="I3777" s="20">
        <v>13546992873</v>
      </c>
      <c r="J3777" s="20" t="s">
        <v>924</v>
      </c>
      <c r="K3777" s="20" t="s">
        <v>4732</v>
      </c>
      <c r="L3777" s="20" t="s">
        <v>1299</v>
      </c>
      <c r="M3777" s="20">
        <v>888</v>
      </c>
      <c r="N3777" s="20">
        <v>888</v>
      </c>
      <c r="O3777" s="20" t="s">
        <v>927</v>
      </c>
      <c r="P3777" s="20" t="s">
        <v>50</v>
      </c>
      <c r="Q3777" s="28"/>
      <c r="R3777" s="21" t="s">
        <v>109</v>
      </c>
      <c r="S3777" s="25" t="s">
        <v>1159</v>
      </c>
      <c r="T3777" s="21" t="s">
        <v>53</v>
      </c>
      <c r="U3777" s="21" t="s">
        <v>1799</v>
      </c>
      <c r="V3777" s="46">
        <v>1</v>
      </c>
      <c r="W3777" s="26">
        <f t="shared" si="2734"/>
        <v>1</v>
      </c>
      <c r="Y3777" s="21">
        <v>12</v>
      </c>
      <c r="Z3777" s="22">
        <f t="shared" si="2788"/>
        <v>888</v>
      </c>
      <c r="AA3777" s="20" t="s">
        <v>4899</v>
      </c>
      <c r="AB3777" s="22"/>
      <c r="AC3777" s="22">
        <v>1</v>
      </c>
      <c r="AD3777" s="22"/>
      <c r="AE3777" s="22">
        <f>N3777</f>
        <v>888</v>
      </c>
      <c r="AF3777" s="22">
        <f t="shared" si="2735"/>
        <v>888</v>
      </c>
      <c r="AG3777" s="20"/>
      <c r="AH3777" s="22"/>
      <c r="AI3777" s="22"/>
      <c r="AJ3777" s="22">
        <f t="shared" si="2791"/>
        <v>888</v>
      </c>
      <c r="AK3777" s="22">
        <f>IF(O3777="(传统)XDSL",VLOOKUP(S3777,[2]直销续费率明细!C:I,7,FALSE)*1,IF(O3777="GPON+XDSL",VLOOKUP(S3777,[2]直销续费率明细!C:I,7,FALSE)*1,VLOOKUP(S3777,[2]直销续费率明细!C:I,5,FALSE)*1))</f>
        <v>-40</v>
      </c>
      <c r="AL3777" s="22" t="s">
        <v>1309</v>
      </c>
      <c r="AM3777" s="22"/>
      <c r="AN3777" s="22"/>
      <c r="AO3777" s="22" t="s">
        <v>4897</v>
      </c>
      <c r="AP3777" s="22" t="s">
        <v>1301</v>
      </c>
      <c r="AS3777" s="20">
        <f>IF(Y3777&gt;=10,VLOOKUP(U3777,[2]提成计算!B:T,19,FALSE),VLOOKUP(U3777,[2]提成计算!B:T,18,FALSE))</f>
        <v>0.09</v>
      </c>
      <c r="AT3777" s="20">
        <f t="shared" si="2792"/>
        <v>79.92</v>
      </c>
      <c r="AU3777" s="20">
        <f t="shared" si="2793"/>
        <v>-40</v>
      </c>
    </row>
    <row r="3778" spans="1:47" x14ac:dyDescent="0.15">
      <c r="A3778" s="21" t="s">
        <v>1273</v>
      </c>
      <c r="B3778" s="20" t="s">
        <v>918</v>
      </c>
      <c r="C3778" s="20" t="s">
        <v>1099</v>
      </c>
      <c r="D3778" s="20" t="s">
        <v>1100</v>
      </c>
      <c r="E3778" s="20" t="s">
        <v>1101</v>
      </c>
      <c r="F3778" s="20" t="s">
        <v>1250</v>
      </c>
      <c r="G3778" s="20" t="s">
        <v>5001</v>
      </c>
      <c r="H3778" s="20"/>
      <c r="I3778" s="20">
        <v>13622641786</v>
      </c>
      <c r="J3778" s="20" t="s">
        <v>924</v>
      </c>
      <c r="K3778" s="20" t="s">
        <v>174</v>
      </c>
      <c r="L3778" s="20" t="s">
        <v>1918</v>
      </c>
      <c r="M3778" s="20">
        <v>680</v>
      </c>
      <c r="N3778" s="20">
        <v>680</v>
      </c>
      <c r="O3778" s="20" t="s">
        <v>927</v>
      </c>
      <c r="P3778" s="20" t="s">
        <v>50</v>
      </c>
      <c r="Q3778" s="28"/>
      <c r="R3778" s="21" t="s">
        <v>52</v>
      </c>
      <c r="S3778" s="25" t="s">
        <v>1163</v>
      </c>
      <c r="T3778" s="21" t="s">
        <v>4929</v>
      </c>
      <c r="U3778" s="21"/>
      <c r="V3778" s="46">
        <v>1</v>
      </c>
      <c r="W3778" s="26">
        <f t="shared" si="2734"/>
        <v>1</v>
      </c>
      <c r="Y3778" s="21">
        <v>4</v>
      </c>
      <c r="Z3778" s="22">
        <f t="shared" si="2788"/>
        <v>680</v>
      </c>
      <c r="AA3778" s="20" t="s">
        <v>4899</v>
      </c>
      <c r="AB3778" s="22">
        <v>1</v>
      </c>
      <c r="AC3778" s="22"/>
      <c r="AD3778" s="22">
        <f t="shared" ref="AD3778:AD3783" si="2794">N3778</f>
        <v>680</v>
      </c>
      <c r="AE3778" s="22"/>
      <c r="AF3778" s="22">
        <f t="shared" si="2735"/>
        <v>680</v>
      </c>
      <c r="AG3778" s="20"/>
      <c r="AH3778" s="22"/>
      <c r="AI3778" s="22"/>
      <c r="AJ3778" s="22">
        <f t="shared" si="2791"/>
        <v>680</v>
      </c>
      <c r="AK3778" s="22">
        <f>IF(O3778="(传统)XDSL",VLOOKUP(S3778,[1]续费率明细!C:I,7,FALSE)*1,IF(O3778="GPON+XDSL",VLOOKUP(S3778,[1]续费率明细!C:I,7,FALSE)*1,VLOOKUP(S3778,[1]续费率明细!C:I,5,FALSE)*1))</f>
        <v>-40</v>
      </c>
      <c r="AL3778" s="22" t="s">
        <v>1309</v>
      </c>
      <c r="AM3778" s="22"/>
      <c r="AN3778" s="22"/>
      <c r="AO3778" s="22" t="s">
        <v>2216</v>
      </c>
      <c r="AP3778" s="22" t="s">
        <v>2261</v>
      </c>
      <c r="AS3778" s="20"/>
      <c r="AT3778" s="20"/>
      <c r="AU3778" s="20"/>
    </row>
    <row r="3779" spans="1:47" x14ac:dyDescent="0.15">
      <c r="A3779" s="21" t="s">
        <v>1273</v>
      </c>
      <c r="B3779" s="20" t="s">
        <v>918</v>
      </c>
      <c r="C3779" s="20" t="s">
        <v>1099</v>
      </c>
      <c r="D3779" s="20" t="s">
        <v>1100</v>
      </c>
      <c r="E3779" s="20" t="s">
        <v>4704</v>
      </c>
      <c r="F3779" s="20" t="s">
        <v>1250</v>
      </c>
      <c r="G3779" s="20" t="s">
        <v>5002</v>
      </c>
      <c r="H3779" s="20"/>
      <c r="I3779" s="20">
        <v>13509837999</v>
      </c>
      <c r="J3779" s="20" t="s">
        <v>924</v>
      </c>
      <c r="K3779" s="20" t="s">
        <v>174</v>
      </c>
      <c r="L3779" s="20" t="s">
        <v>1918</v>
      </c>
      <c r="M3779" s="20">
        <v>680</v>
      </c>
      <c r="N3779" s="20">
        <v>680</v>
      </c>
      <c r="O3779" s="20" t="s">
        <v>1262</v>
      </c>
      <c r="P3779" s="20" t="s">
        <v>50</v>
      </c>
      <c r="Q3779" s="28"/>
      <c r="R3779" s="21" t="s">
        <v>109</v>
      </c>
      <c r="S3779" s="25" t="s">
        <v>1134</v>
      </c>
      <c r="T3779" s="21" t="s">
        <v>2242</v>
      </c>
      <c r="U3779" s="21"/>
      <c r="V3779" s="46">
        <v>1</v>
      </c>
      <c r="W3779" s="26">
        <f t="shared" si="2734"/>
        <v>1</v>
      </c>
      <c r="Y3779" s="21">
        <v>4</v>
      </c>
      <c r="Z3779" s="22">
        <f t="shared" si="2788"/>
        <v>680</v>
      </c>
      <c r="AA3779" s="20" t="s">
        <v>2218</v>
      </c>
      <c r="AB3779" s="22">
        <v>1</v>
      </c>
      <c r="AC3779" s="22"/>
      <c r="AD3779" s="22">
        <f t="shared" si="2794"/>
        <v>680</v>
      </c>
      <c r="AE3779" s="22"/>
      <c r="AF3779" s="22">
        <f t="shared" si="2735"/>
        <v>680</v>
      </c>
      <c r="AG3779" s="20"/>
      <c r="AH3779" s="22"/>
      <c r="AI3779" s="22"/>
      <c r="AJ3779" s="22">
        <f t="shared" si="2791"/>
        <v>680</v>
      </c>
      <c r="AK3779" s="22">
        <f>IF(O3779="(传统)XDSL",VLOOKUP(S3779,[1]续费率明细!C:I,7,FALSE)*1,IF(O3779="GPON+XDSL",VLOOKUP(S3779,[1]续费率明细!C:I,7,FALSE)*1,VLOOKUP(S3779,[1]续费率明细!C:I,5,FALSE)*1))</f>
        <v>25</v>
      </c>
      <c r="AL3779" s="22" t="s">
        <v>1300</v>
      </c>
      <c r="AM3779" s="22"/>
      <c r="AN3779" s="22"/>
      <c r="AO3779" s="22" t="s">
        <v>2216</v>
      </c>
      <c r="AP3779" s="22" t="s">
        <v>2261</v>
      </c>
      <c r="AS3779" s="20"/>
      <c r="AT3779" s="20"/>
      <c r="AU3779" s="20"/>
    </row>
    <row r="3780" spans="1:47" x14ac:dyDescent="0.15">
      <c r="A3780" s="21" t="s">
        <v>1273</v>
      </c>
      <c r="B3780" s="20" t="s">
        <v>918</v>
      </c>
      <c r="C3780" s="20" t="s">
        <v>1099</v>
      </c>
      <c r="D3780" s="20" t="s">
        <v>1121</v>
      </c>
      <c r="E3780" s="20" t="s">
        <v>1280</v>
      </c>
      <c r="F3780" s="20" t="s">
        <v>1250</v>
      </c>
      <c r="G3780" s="20" t="s">
        <v>5003</v>
      </c>
      <c r="H3780" s="20"/>
      <c r="I3780" s="20">
        <v>13428412141</v>
      </c>
      <c r="J3780" s="20" t="s">
        <v>924</v>
      </c>
      <c r="K3780" s="20" t="s">
        <v>5004</v>
      </c>
      <c r="L3780" s="20" t="s">
        <v>1918</v>
      </c>
      <c r="M3780" s="20">
        <v>680</v>
      </c>
      <c r="N3780" s="20">
        <v>680</v>
      </c>
      <c r="O3780" s="20" t="s">
        <v>927</v>
      </c>
      <c r="P3780" s="20" t="s">
        <v>50</v>
      </c>
      <c r="Q3780" s="28"/>
      <c r="R3780" s="21" t="s">
        <v>91</v>
      </c>
      <c r="S3780" s="25" t="s">
        <v>1405</v>
      </c>
      <c r="T3780" s="21" t="s">
        <v>2278</v>
      </c>
      <c r="U3780" s="21" t="s">
        <v>5005</v>
      </c>
      <c r="V3780" s="46">
        <v>1</v>
      </c>
      <c r="W3780" s="26">
        <f t="shared" si="2734"/>
        <v>1</v>
      </c>
      <c r="Y3780" s="21">
        <v>4</v>
      </c>
      <c r="Z3780" s="22">
        <f t="shared" si="2788"/>
        <v>680</v>
      </c>
      <c r="AA3780" s="20" t="s">
        <v>2218</v>
      </c>
      <c r="AB3780" s="22">
        <v>1</v>
      </c>
      <c r="AC3780" s="22"/>
      <c r="AD3780" s="22">
        <f t="shared" si="2794"/>
        <v>680</v>
      </c>
      <c r="AE3780" s="22"/>
      <c r="AF3780" s="22">
        <f t="shared" si="2735"/>
        <v>680</v>
      </c>
      <c r="AG3780" s="20"/>
      <c r="AH3780" s="22"/>
      <c r="AI3780" s="22"/>
      <c r="AJ3780" s="22">
        <f t="shared" si="2791"/>
        <v>680</v>
      </c>
      <c r="AK3780" s="22">
        <f>IF(O3780="(传统)XDSL",VLOOKUP(S3780,[2]直销续费率明细!C:I,7,FALSE)*1,IF(O3780="GPON+XDSL",VLOOKUP(S3780,[2]直销续费率明细!C:I,7,FALSE)*1,VLOOKUP(S3780,[2]直销续费率明细!C:I,5,FALSE)*1))</f>
        <v>-40</v>
      </c>
      <c r="AL3780" s="22" t="s">
        <v>1300</v>
      </c>
      <c r="AM3780" s="22"/>
      <c r="AN3780" s="22"/>
      <c r="AO3780" s="22" t="s">
        <v>2216</v>
      </c>
      <c r="AP3780" s="22" t="s">
        <v>2261</v>
      </c>
      <c r="AS3780" s="20">
        <f>IF(Y3780&gt;=10,VLOOKUP(U3780,[2]提成计算!B:T,19,FALSE),VLOOKUP(U3780,[2]提成计算!B:T,18,FALSE))</f>
        <v>0.06</v>
      </c>
      <c r="AT3780" s="20">
        <f t="shared" ref="AT3780:AT3784" si="2795">IF(AD3780*AS3780&gt;0,AD3780*AS3780,AE3780*AS3780)</f>
        <v>40.799999999999997</v>
      </c>
      <c r="AU3780" s="20">
        <f t="shared" ref="AU3780:AU3783" si="2796">IF(AND(AK3780&lt;0,AK3780+AT3780&lt;0),-AT3780,AK3780)</f>
        <v>-40</v>
      </c>
    </row>
    <row r="3781" spans="1:47" x14ac:dyDescent="0.15">
      <c r="A3781" s="21" t="s">
        <v>1273</v>
      </c>
      <c r="B3781" s="20" t="s">
        <v>918</v>
      </c>
      <c r="C3781" s="20" t="s">
        <v>1099</v>
      </c>
      <c r="D3781" s="20" t="s">
        <v>1121</v>
      </c>
      <c r="E3781" s="20" t="s">
        <v>1412</v>
      </c>
      <c r="F3781" s="20" t="s">
        <v>1250</v>
      </c>
      <c r="G3781" s="20" t="s">
        <v>5006</v>
      </c>
      <c r="H3781" s="20"/>
      <c r="I3781" s="20">
        <v>13412998958</v>
      </c>
      <c r="J3781" s="20" t="s">
        <v>924</v>
      </c>
      <c r="K3781" s="20" t="s">
        <v>5004</v>
      </c>
      <c r="L3781" s="20" t="s">
        <v>1918</v>
      </c>
      <c r="M3781" s="20">
        <v>680</v>
      </c>
      <c r="N3781" s="20">
        <v>680</v>
      </c>
      <c r="O3781" s="20" t="s">
        <v>927</v>
      </c>
      <c r="P3781" s="20" t="s">
        <v>50</v>
      </c>
      <c r="Q3781" s="28"/>
      <c r="R3781" s="21" t="s">
        <v>91</v>
      </c>
      <c r="S3781" s="25" t="s">
        <v>1414</v>
      </c>
      <c r="T3781" s="21" t="s">
        <v>2278</v>
      </c>
      <c r="U3781" s="21" t="s">
        <v>5005</v>
      </c>
      <c r="V3781" s="46">
        <v>1</v>
      </c>
      <c r="W3781" s="26">
        <f t="shared" ref="W3781:W3841" si="2797">V3781</f>
        <v>1</v>
      </c>
      <c r="Y3781" s="21">
        <v>4</v>
      </c>
      <c r="Z3781" s="22">
        <f t="shared" si="2788"/>
        <v>680</v>
      </c>
      <c r="AA3781" s="20" t="s">
        <v>4899</v>
      </c>
      <c r="AB3781" s="22">
        <v>1</v>
      </c>
      <c r="AC3781" s="22"/>
      <c r="AD3781" s="22">
        <f t="shared" si="2794"/>
        <v>680</v>
      </c>
      <c r="AE3781" s="22"/>
      <c r="AF3781" s="22">
        <f t="shared" ref="AF3781:AF3841" si="2798">N3781</f>
        <v>680</v>
      </c>
      <c r="AG3781" s="20"/>
      <c r="AH3781" s="22"/>
      <c r="AI3781" s="22"/>
      <c r="AJ3781" s="22">
        <f t="shared" si="2791"/>
        <v>680</v>
      </c>
      <c r="AK3781" s="22">
        <f>IF(O3781="(传统)XDSL",VLOOKUP(S3781,[2]直销续费率明细!C:I,7,FALSE)*1,IF(O3781="GPON+XDSL",VLOOKUP(S3781,[2]直销续费率明细!C:I,7,FALSE)*1,VLOOKUP(S3781,[2]直销续费率明细!C:I,5,FALSE)*1))</f>
        <v>-40</v>
      </c>
      <c r="AL3781" s="22" t="s">
        <v>1300</v>
      </c>
      <c r="AM3781" s="22"/>
      <c r="AN3781" s="22"/>
      <c r="AO3781" s="22" t="s">
        <v>4897</v>
      </c>
      <c r="AP3781" s="22" t="s">
        <v>4913</v>
      </c>
      <c r="AS3781" s="20">
        <f>IF(Y3781&gt;=10,VLOOKUP(U3781,[2]提成计算!B:T,19,FALSE),VLOOKUP(U3781,[2]提成计算!B:T,18,FALSE))</f>
        <v>0.06</v>
      </c>
      <c r="AT3781" s="20">
        <f t="shared" si="2795"/>
        <v>40.799999999999997</v>
      </c>
      <c r="AU3781" s="20">
        <f t="shared" si="2796"/>
        <v>-40</v>
      </c>
    </row>
    <row r="3782" spans="1:47" x14ac:dyDescent="0.15">
      <c r="A3782" s="21" t="s">
        <v>1273</v>
      </c>
      <c r="B3782" s="20" t="s">
        <v>918</v>
      </c>
      <c r="C3782" s="20" t="s">
        <v>1099</v>
      </c>
      <c r="D3782" s="20" t="s">
        <v>1136</v>
      </c>
      <c r="E3782" s="20" t="s">
        <v>1144</v>
      </c>
      <c r="F3782" s="20" t="s">
        <v>1250</v>
      </c>
      <c r="G3782" s="20" t="s">
        <v>5007</v>
      </c>
      <c r="H3782" s="20"/>
      <c r="I3782" s="20">
        <v>13694998076</v>
      </c>
      <c r="J3782" s="20" t="s">
        <v>924</v>
      </c>
      <c r="K3782" s="20" t="s">
        <v>549</v>
      </c>
      <c r="L3782" s="20" t="s">
        <v>4796</v>
      </c>
      <c r="M3782" s="20">
        <v>600</v>
      </c>
      <c r="N3782" s="20">
        <v>600</v>
      </c>
      <c r="O3782" s="20" t="s">
        <v>1262</v>
      </c>
      <c r="P3782" s="20" t="s">
        <v>50</v>
      </c>
      <c r="Q3782" s="28"/>
      <c r="R3782" s="21" t="s">
        <v>109</v>
      </c>
      <c r="S3782" s="25" t="s">
        <v>1150</v>
      </c>
      <c r="T3782" s="21" t="s">
        <v>53</v>
      </c>
      <c r="U3782" s="21" t="s">
        <v>550</v>
      </c>
      <c r="V3782" s="46">
        <v>1</v>
      </c>
      <c r="W3782" s="26">
        <f t="shared" si="2797"/>
        <v>1</v>
      </c>
      <c r="Y3782" s="21">
        <v>4</v>
      </c>
      <c r="Z3782" s="22">
        <f t="shared" si="2788"/>
        <v>600</v>
      </c>
      <c r="AA3782" s="20" t="s">
        <v>4899</v>
      </c>
      <c r="AB3782" s="22">
        <v>1</v>
      </c>
      <c r="AC3782" s="22"/>
      <c r="AD3782" s="22">
        <f t="shared" si="2794"/>
        <v>600</v>
      </c>
      <c r="AE3782" s="22"/>
      <c r="AF3782" s="22">
        <f t="shared" si="2798"/>
        <v>600</v>
      </c>
      <c r="AG3782" s="20"/>
      <c r="AH3782" s="22"/>
      <c r="AI3782" s="22"/>
      <c r="AJ3782" s="22">
        <f t="shared" si="2791"/>
        <v>600</v>
      </c>
      <c r="AK3782" s="22">
        <f>IF(O3782="(传统)XDSL",VLOOKUP(S3782,[2]直销续费率明细!C:I,7,FALSE)*1,IF(O3782="GPON+XDSL",VLOOKUP(S3782,[2]直销续费率明细!C:I,7,FALSE)*1,VLOOKUP(S3782,[2]直销续费率明细!C:I,5,FALSE)*1))</f>
        <v>25</v>
      </c>
      <c r="AL3782" s="22" t="s">
        <v>1309</v>
      </c>
      <c r="AM3782" s="22"/>
      <c r="AN3782" s="22"/>
      <c r="AO3782" s="22" t="s">
        <v>4897</v>
      </c>
      <c r="AP3782" s="22" t="s">
        <v>1301</v>
      </c>
      <c r="AS3782" s="20">
        <f>IF(Y3782&gt;=10,VLOOKUP(U3782,[2]提成计算!B:T,19,FALSE),VLOOKUP(U3782,[2]提成计算!B:T,18,FALSE))</f>
        <v>0.06</v>
      </c>
      <c r="AT3782" s="20">
        <f t="shared" si="2795"/>
        <v>36</v>
      </c>
      <c r="AU3782" s="20">
        <f t="shared" si="2796"/>
        <v>25</v>
      </c>
    </row>
    <row r="3783" spans="1:47" x14ac:dyDescent="0.15">
      <c r="A3783" s="21" t="s">
        <v>1273</v>
      </c>
      <c r="B3783" s="20" t="s">
        <v>918</v>
      </c>
      <c r="C3783" s="20" t="s">
        <v>1099</v>
      </c>
      <c r="D3783" s="20" t="s">
        <v>1136</v>
      </c>
      <c r="E3783" s="20" t="s">
        <v>1447</v>
      </c>
      <c r="F3783" s="20" t="s">
        <v>1250</v>
      </c>
      <c r="G3783" s="20" t="s">
        <v>5008</v>
      </c>
      <c r="H3783" s="20"/>
      <c r="I3783" s="20">
        <v>13509225505</v>
      </c>
      <c r="J3783" s="20" t="s">
        <v>924</v>
      </c>
      <c r="K3783" s="20" t="s">
        <v>195</v>
      </c>
      <c r="L3783" s="20" t="s">
        <v>1918</v>
      </c>
      <c r="M3783" s="20">
        <v>680</v>
      </c>
      <c r="N3783" s="20">
        <v>680</v>
      </c>
      <c r="O3783" s="20" t="s">
        <v>927</v>
      </c>
      <c r="P3783" s="20" t="s">
        <v>50</v>
      </c>
      <c r="Q3783" s="28"/>
      <c r="R3783" s="21" t="s">
        <v>109</v>
      </c>
      <c r="S3783" s="25" t="s">
        <v>1450</v>
      </c>
      <c r="T3783" s="21" t="s">
        <v>53</v>
      </c>
      <c r="U3783" s="21" t="s">
        <v>196</v>
      </c>
      <c r="V3783" s="46">
        <v>1</v>
      </c>
      <c r="W3783" s="26">
        <f t="shared" si="2797"/>
        <v>1</v>
      </c>
      <c r="Y3783" s="21">
        <v>4</v>
      </c>
      <c r="Z3783" s="22">
        <f t="shared" si="2788"/>
        <v>680</v>
      </c>
      <c r="AA3783" s="20" t="s">
        <v>4899</v>
      </c>
      <c r="AB3783" s="22">
        <v>1</v>
      </c>
      <c r="AC3783" s="22"/>
      <c r="AD3783" s="22">
        <f t="shared" si="2794"/>
        <v>680</v>
      </c>
      <c r="AE3783" s="22"/>
      <c r="AF3783" s="22">
        <f t="shared" si="2798"/>
        <v>680</v>
      </c>
      <c r="AG3783" s="20"/>
      <c r="AH3783" s="22"/>
      <c r="AI3783" s="22"/>
      <c r="AJ3783" s="22">
        <f t="shared" si="2791"/>
        <v>680</v>
      </c>
      <c r="AK3783" s="22">
        <f>IF(O3783="(传统)XDSL",VLOOKUP(S3783,[2]直销续费率明细!C:I,7,FALSE)*1,IF(O3783="GPON+XDSL",VLOOKUP(S3783,[2]直销续费率明细!C:I,7,FALSE)*1,VLOOKUP(S3783,[2]直销续费率明细!C:I,5,FALSE)*1))</f>
        <v>25</v>
      </c>
      <c r="AL3783" s="22" t="s">
        <v>1309</v>
      </c>
      <c r="AM3783" s="22"/>
      <c r="AN3783" s="22"/>
      <c r="AO3783" s="22" t="s">
        <v>4897</v>
      </c>
      <c r="AP3783" s="22" t="s">
        <v>4913</v>
      </c>
      <c r="AS3783" s="20">
        <f>IF(Y3783&gt;=10,VLOOKUP(U3783,[2]提成计算!B:T,19,FALSE),VLOOKUP(U3783,[2]提成计算!B:T,18,FALSE))</f>
        <v>7.0000000000000007E-2</v>
      </c>
      <c r="AT3783" s="20">
        <f t="shared" si="2795"/>
        <v>47.6</v>
      </c>
      <c r="AU3783" s="20">
        <f t="shared" si="2796"/>
        <v>25</v>
      </c>
    </row>
    <row r="3784" spans="1:47" x14ac:dyDescent="0.15">
      <c r="A3784" s="21" t="s">
        <v>1273</v>
      </c>
      <c r="B3784" s="20" t="s">
        <v>918</v>
      </c>
      <c r="C3784" s="20" t="s">
        <v>1099</v>
      </c>
      <c r="D3784" s="20" t="s">
        <v>1100</v>
      </c>
      <c r="E3784" s="20" t="s">
        <v>1110</v>
      </c>
      <c r="F3784" s="20" t="s">
        <v>1250</v>
      </c>
      <c r="G3784" s="20" t="s">
        <v>5009</v>
      </c>
      <c r="H3784" s="20"/>
      <c r="I3784" s="20">
        <v>13903037547</v>
      </c>
      <c r="J3784" s="20" t="s">
        <v>1268</v>
      </c>
      <c r="K3784" s="20" t="s">
        <v>1112</v>
      </c>
      <c r="L3784" s="20" t="s">
        <v>1898</v>
      </c>
      <c r="M3784" s="20">
        <v>1398</v>
      </c>
      <c r="N3784" s="20">
        <v>1398</v>
      </c>
      <c r="O3784" s="20" t="s">
        <v>927</v>
      </c>
      <c r="P3784" s="20" t="s">
        <v>50</v>
      </c>
      <c r="Q3784" s="28"/>
      <c r="R3784" s="21" t="s">
        <v>52</v>
      </c>
      <c r="S3784" s="21"/>
      <c r="T3784" s="22" t="s">
        <v>5010</v>
      </c>
      <c r="U3784" s="21" t="s">
        <v>413</v>
      </c>
      <c r="V3784" s="46">
        <v>1</v>
      </c>
      <c r="W3784" s="26">
        <f t="shared" si="2797"/>
        <v>1</v>
      </c>
      <c r="X3784" s="26">
        <f t="shared" ref="X3784:X3839" si="2799">V3784</f>
        <v>1</v>
      </c>
      <c r="Y3784" s="21">
        <v>20</v>
      </c>
      <c r="Z3784" s="22">
        <f t="shared" si="2788"/>
        <v>1398</v>
      </c>
      <c r="AA3784" s="20" t="s">
        <v>4899</v>
      </c>
      <c r="AB3784" s="22"/>
      <c r="AC3784" s="22">
        <v>1</v>
      </c>
      <c r="AD3784" s="22"/>
      <c r="AE3784" s="22">
        <f>N3784</f>
        <v>1398</v>
      </c>
      <c r="AF3784" s="22">
        <f t="shared" si="2798"/>
        <v>1398</v>
      </c>
      <c r="AG3784" s="20">
        <f t="shared" ref="AG3784:AG3786" si="2800">N3784</f>
        <v>1398</v>
      </c>
      <c r="AH3784" s="20" t="str">
        <f>VLOOKUP(U3784,[1]提成计算!B:I,8,FALSE)</f>
        <v xml:space="preserve"> </v>
      </c>
      <c r="AI3784" s="20"/>
      <c r="AJ3784" s="22"/>
      <c r="AK3784" s="22"/>
      <c r="AM3784" s="22"/>
      <c r="AN3784" s="22"/>
      <c r="AO3784" s="22" t="s">
        <v>2216</v>
      </c>
      <c r="AP3784" s="22" t="s">
        <v>1301</v>
      </c>
      <c r="AS3784" s="20">
        <f>IF(Y3784&gt;=10,VLOOKUP(U3784,[4]提成计算!B:T,19,FALSE),VLOOKUP(U3784,[4]提成计算!B:T,18,FALSE))</f>
        <v>0.1</v>
      </c>
      <c r="AT3784" s="20">
        <f t="shared" si="2795"/>
        <v>139.80000000000001</v>
      </c>
      <c r="AU3784" s="20">
        <f t="shared" ref="AU3784" si="2801">IF(AND(AK3784&lt;0,AK3784+AT3784&lt;0),AT3784,AK3784)</f>
        <v>0</v>
      </c>
    </row>
    <row r="3785" spans="1:47" x14ac:dyDescent="0.15">
      <c r="A3785" s="21" t="s">
        <v>1273</v>
      </c>
      <c r="B3785" s="20" t="s">
        <v>918</v>
      </c>
      <c r="C3785" s="20" t="s">
        <v>1099</v>
      </c>
      <c r="D3785" s="20" t="s">
        <v>1121</v>
      </c>
      <c r="E3785" s="20" t="s">
        <v>1171</v>
      </c>
      <c r="F3785" s="20" t="s">
        <v>1250</v>
      </c>
      <c r="G3785" s="20" t="s">
        <v>5011</v>
      </c>
      <c r="H3785" s="20"/>
      <c r="I3785" s="20">
        <v>13652510057</v>
      </c>
      <c r="J3785" s="20" t="s">
        <v>1268</v>
      </c>
      <c r="K3785" s="20" t="s">
        <v>1173</v>
      </c>
      <c r="L3785" s="20" t="s">
        <v>2131</v>
      </c>
      <c r="M3785" s="20">
        <v>800</v>
      </c>
      <c r="N3785" s="20">
        <v>800</v>
      </c>
      <c r="O3785" s="20" t="s">
        <v>927</v>
      </c>
      <c r="P3785" s="20" t="s">
        <v>50</v>
      </c>
      <c r="Q3785" s="28"/>
      <c r="R3785" s="21" t="s">
        <v>91</v>
      </c>
      <c r="S3785" s="21"/>
      <c r="T3785" s="21" t="s">
        <v>53</v>
      </c>
      <c r="U3785" s="21" t="s">
        <v>1174</v>
      </c>
      <c r="V3785" s="46">
        <v>1</v>
      </c>
      <c r="W3785" s="26">
        <f t="shared" si="2797"/>
        <v>1</v>
      </c>
      <c r="X3785" s="26">
        <f t="shared" si="2799"/>
        <v>1</v>
      </c>
      <c r="Y3785" s="21">
        <v>6</v>
      </c>
      <c r="Z3785" s="22">
        <f t="shared" si="2788"/>
        <v>800</v>
      </c>
      <c r="AA3785" s="20" t="s">
        <v>4899</v>
      </c>
      <c r="AB3785" s="22">
        <v>1</v>
      </c>
      <c r="AC3785" s="22"/>
      <c r="AD3785" s="22">
        <f>N3785</f>
        <v>800</v>
      </c>
      <c r="AE3785" s="22"/>
      <c r="AF3785" s="22">
        <f t="shared" si="2798"/>
        <v>800</v>
      </c>
      <c r="AG3785" s="20">
        <f t="shared" si="2800"/>
        <v>800</v>
      </c>
      <c r="AH3785" s="20" t="str">
        <f>VLOOKUP(U3785,[1]提成计算!B:I,8,FALSE)</f>
        <v xml:space="preserve"> </v>
      </c>
      <c r="AI3785" s="20"/>
      <c r="AJ3785" s="22"/>
      <c r="AK3785" s="22"/>
      <c r="AM3785" s="22"/>
      <c r="AN3785" s="22"/>
      <c r="AO3785" s="22" t="s">
        <v>2216</v>
      </c>
      <c r="AP3785" s="22" t="s">
        <v>1301</v>
      </c>
      <c r="AS3785" s="20"/>
      <c r="AT3785" s="20"/>
      <c r="AU3785" s="20"/>
    </row>
    <row r="3786" spans="1:47" x14ac:dyDescent="0.15">
      <c r="A3786" s="21" t="s">
        <v>1273</v>
      </c>
      <c r="B3786" s="20" t="s">
        <v>918</v>
      </c>
      <c r="C3786" s="20" t="s">
        <v>1099</v>
      </c>
      <c r="D3786" s="20" t="s">
        <v>1136</v>
      </c>
      <c r="E3786" s="20" t="s">
        <v>1447</v>
      </c>
      <c r="F3786" s="20" t="s">
        <v>1250</v>
      </c>
      <c r="G3786" s="20" t="s">
        <v>5012</v>
      </c>
      <c r="H3786" s="20"/>
      <c r="I3786" s="20">
        <v>13418211995</v>
      </c>
      <c r="J3786" s="20" t="s">
        <v>1268</v>
      </c>
      <c r="K3786" s="20" t="s">
        <v>600</v>
      </c>
      <c r="L3786" s="20" t="s">
        <v>1358</v>
      </c>
      <c r="M3786" s="20">
        <v>1088</v>
      </c>
      <c r="N3786" s="20">
        <v>1088</v>
      </c>
      <c r="O3786" s="20" t="s">
        <v>927</v>
      </c>
      <c r="P3786" s="20" t="s">
        <v>50</v>
      </c>
      <c r="Q3786" s="28"/>
      <c r="R3786" s="21" t="s">
        <v>109</v>
      </c>
      <c r="S3786" s="21"/>
      <c r="T3786" s="21" t="s">
        <v>53</v>
      </c>
      <c r="U3786" s="21" t="s">
        <v>601</v>
      </c>
      <c r="V3786" s="46">
        <v>1</v>
      </c>
      <c r="W3786" s="26">
        <f t="shared" si="2797"/>
        <v>1</v>
      </c>
      <c r="X3786" s="26">
        <f t="shared" si="2799"/>
        <v>1</v>
      </c>
      <c r="Y3786" s="21">
        <v>10</v>
      </c>
      <c r="Z3786" s="22">
        <f t="shared" si="2788"/>
        <v>1088</v>
      </c>
      <c r="AA3786" s="20" t="s">
        <v>2218</v>
      </c>
      <c r="AB3786" s="22"/>
      <c r="AC3786" s="22">
        <v>1</v>
      </c>
      <c r="AD3786" s="22"/>
      <c r="AE3786" s="22">
        <f t="shared" ref="AE3786:AE3787" si="2802">N3786</f>
        <v>1088</v>
      </c>
      <c r="AF3786" s="22">
        <f t="shared" si="2798"/>
        <v>1088</v>
      </c>
      <c r="AG3786" s="20">
        <f t="shared" si="2800"/>
        <v>1088</v>
      </c>
      <c r="AH3786" s="20" t="str">
        <f>VLOOKUP(U3786,[1]提成计算!B:I,8,FALSE)</f>
        <v xml:space="preserve"> </v>
      </c>
      <c r="AI3786" s="20"/>
      <c r="AJ3786" s="22"/>
      <c r="AK3786" s="22"/>
      <c r="AM3786" s="22"/>
      <c r="AN3786" s="22"/>
      <c r="AO3786" s="22" t="s">
        <v>4897</v>
      </c>
      <c r="AP3786" s="22" t="s">
        <v>1301</v>
      </c>
      <c r="AS3786" s="20"/>
      <c r="AT3786" s="20"/>
      <c r="AU3786" s="20"/>
    </row>
    <row r="3787" spans="1:47" x14ac:dyDescent="0.15">
      <c r="A3787" s="21" t="s">
        <v>1273</v>
      </c>
      <c r="B3787" s="20" t="s">
        <v>918</v>
      </c>
      <c r="C3787" s="20" t="s">
        <v>1099</v>
      </c>
      <c r="D3787" s="20" t="s">
        <v>1136</v>
      </c>
      <c r="E3787" s="20" t="s">
        <v>1144</v>
      </c>
      <c r="F3787" s="20" t="s">
        <v>1250</v>
      </c>
      <c r="G3787" s="20" t="s">
        <v>5013</v>
      </c>
      <c r="H3787" s="20"/>
      <c r="I3787" s="20">
        <v>13829227118</v>
      </c>
      <c r="J3787" s="20" t="s">
        <v>924</v>
      </c>
      <c r="K3787" s="20" t="s">
        <v>1146</v>
      </c>
      <c r="L3787" s="20" t="s">
        <v>1376</v>
      </c>
      <c r="M3787" s="20">
        <v>1088</v>
      </c>
      <c r="N3787" s="20">
        <v>1088</v>
      </c>
      <c r="O3787" s="20" t="s">
        <v>927</v>
      </c>
      <c r="P3787" s="20" t="s">
        <v>50</v>
      </c>
      <c r="Q3787" s="28"/>
      <c r="R3787" s="21" t="s">
        <v>109</v>
      </c>
      <c r="S3787" s="25" t="s">
        <v>1150</v>
      </c>
      <c r="T3787" s="21" t="s">
        <v>53</v>
      </c>
      <c r="U3787" s="21" t="s">
        <v>613</v>
      </c>
      <c r="V3787" s="46">
        <v>1</v>
      </c>
      <c r="W3787" s="26">
        <f t="shared" si="2797"/>
        <v>1</v>
      </c>
      <c r="Y3787" s="21">
        <v>10</v>
      </c>
      <c r="Z3787" s="22">
        <f t="shared" si="2788"/>
        <v>1088</v>
      </c>
      <c r="AA3787" s="20" t="s">
        <v>4899</v>
      </c>
      <c r="AB3787" s="22"/>
      <c r="AC3787" s="22">
        <v>1</v>
      </c>
      <c r="AD3787" s="22"/>
      <c r="AE3787" s="22">
        <f t="shared" si="2802"/>
        <v>1088</v>
      </c>
      <c r="AF3787" s="22">
        <f t="shared" si="2798"/>
        <v>1088</v>
      </c>
      <c r="AG3787" s="20"/>
      <c r="AH3787" s="22"/>
      <c r="AI3787" s="22"/>
      <c r="AJ3787" s="22">
        <f t="shared" ref="AJ3787:AJ3799" si="2803">N3787</f>
        <v>1088</v>
      </c>
      <c r="AK3787" s="22">
        <f>IF(O3787="(传统)XDSL",VLOOKUP(S3787,[2]直销续费率明细!C:I,7,FALSE)*1,IF(O3787="GPON+XDSL",VLOOKUP(S3787,[2]直销续费率明细!C:I,7,FALSE)*1,VLOOKUP(S3787,[2]直销续费率明细!C:I,5,FALSE)*1))</f>
        <v>-40</v>
      </c>
      <c r="AL3787" s="22" t="s">
        <v>1300</v>
      </c>
      <c r="AM3787" s="22"/>
      <c r="AN3787" s="22"/>
      <c r="AO3787" s="22" t="s">
        <v>4897</v>
      </c>
      <c r="AP3787" s="22" t="s">
        <v>1301</v>
      </c>
      <c r="AS3787" s="20">
        <f>IF(Y3787&gt;=10,VLOOKUP(U3787,[2]提成计算!B:T,19,FALSE),VLOOKUP(U3787,[2]提成计算!B:T,18,FALSE))</f>
        <v>0.09</v>
      </c>
      <c r="AT3787" s="20">
        <f t="shared" ref="AT3787:AT3799" si="2804">IF(AD3787*AS3787&gt;0,AD3787*AS3787,AE3787*AS3787)</f>
        <v>97.92</v>
      </c>
      <c r="AU3787" s="20">
        <f t="shared" ref="AU3787:AU3799" si="2805">IF(AND(AK3787&lt;0,AK3787+AT3787&lt;0),-AT3787,AK3787)</f>
        <v>-40</v>
      </c>
    </row>
    <row r="3788" spans="1:47" x14ac:dyDescent="0.15">
      <c r="A3788" s="21" t="s">
        <v>1273</v>
      </c>
      <c r="B3788" s="20" t="s">
        <v>918</v>
      </c>
      <c r="C3788" s="20" t="s">
        <v>1099</v>
      </c>
      <c r="D3788" s="20" t="s">
        <v>1136</v>
      </c>
      <c r="E3788" s="20" t="s">
        <v>4797</v>
      </c>
      <c r="F3788" s="20" t="s">
        <v>1250</v>
      </c>
      <c r="G3788" s="20" t="s">
        <v>5014</v>
      </c>
      <c r="H3788" s="20"/>
      <c r="I3788" s="20">
        <v>13268761516</v>
      </c>
      <c r="J3788" s="20" t="s">
        <v>924</v>
      </c>
      <c r="K3788" s="20" t="s">
        <v>1153</v>
      </c>
      <c r="L3788" s="20" t="s">
        <v>1918</v>
      </c>
      <c r="M3788" s="20">
        <v>680</v>
      </c>
      <c r="N3788" s="20">
        <v>680</v>
      </c>
      <c r="O3788" s="20" t="s">
        <v>927</v>
      </c>
      <c r="P3788" s="20" t="s">
        <v>50</v>
      </c>
      <c r="Q3788" s="28"/>
      <c r="R3788" s="21" t="s">
        <v>109</v>
      </c>
      <c r="S3788" s="25" t="s">
        <v>1155</v>
      </c>
      <c r="T3788" s="21" t="s">
        <v>53</v>
      </c>
      <c r="U3788" s="21" t="s">
        <v>1156</v>
      </c>
      <c r="V3788" s="46">
        <v>1</v>
      </c>
      <c r="W3788" s="26">
        <f t="shared" si="2797"/>
        <v>1</v>
      </c>
      <c r="Y3788" s="21">
        <v>4</v>
      </c>
      <c r="Z3788" s="22">
        <f t="shared" si="2788"/>
        <v>680</v>
      </c>
      <c r="AA3788" s="20" t="s">
        <v>4899</v>
      </c>
      <c r="AB3788" s="22">
        <v>1</v>
      </c>
      <c r="AC3788" s="22"/>
      <c r="AD3788" s="22">
        <f t="shared" ref="AD3788:AD3792" si="2806">N3788</f>
        <v>680</v>
      </c>
      <c r="AE3788" s="22"/>
      <c r="AF3788" s="22">
        <f t="shared" si="2798"/>
        <v>680</v>
      </c>
      <c r="AG3788" s="20"/>
      <c r="AH3788" s="22"/>
      <c r="AI3788" s="22"/>
      <c r="AJ3788" s="22">
        <f t="shared" si="2803"/>
        <v>680</v>
      </c>
      <c r="AK3788" s="22">
        <f>IF(O3788="(传统)XDSL",VLOOKUP(S3788,[2]直销续费率明细!C:I,7,FALSE)*1,IF(O3788="GPON+XDSL",VLOOKUP(S3788,[2]直销续费率明细!C:I,7,FALSE)*1,VLOOKUP(S3788,[2]直销续费率明细!C:I,5,FALSE)*1))</f>
        <v>-40</v>
      </c>
      <c r="AL3788" s="22" t="s">
        <v>1309</v>
      </c>
      <c r="AM3788" s="22"/>
      <c r="AN3788" s="22"/>
      <c r="AO3788" s="22" t="s">
        <v>4897</v>
      </c>
      <c r="AP3788" s="22" t="s">
        <v>4913</v>
      </c>
      <c r="AS3788" s="20">
        <f>IF(Y3788&gt;=10,VLOOKUP(U3788,[2]提成计算!B:T,19,FALSE),VLOOKUP(U3788,[2]提成计算!B:T,18,FALSE))</f>
        <v>0.06</v>
      </c>
      <c r="AT3788" s="20">
        <f t="shared" si="2804"/>
        <v>40.799999999999997</v>
      </c>
      <c r="AU3788" s="20">
        <f t="shared" si="2805"/>
        <v>-40</v>
      </c>
    </row>
    <row r="3789" spans="1:47" x14ac:dyDescent="0.15">
      <c r="A3789" s="21" t="s">
        <v>1273</v>
      </c>
      <c r="B3789" s="20" t="s">
        <v>918</v>
      </c>
      <c r="C3789" s="20" t="s">
        <v>1099</v>
      </c>
      <c r="D3789" s="20" t="s">
        <v>1136</v>
      </c>
      <c r="E3789" s="20" t="s">
        <v>1137</v>
      </c>
      <c r="F3789" s="20" t="s">
        <v>1250</v>
      </c>
      <c r="G3789" s="20" t="s">
        <v>5015</v>
      </c>
      <c r="H3789" s="20"/>
      <c r="I3789" s="20">
        <v>13538448958</v>
      </c>
      <c r="J3789" s="20" t="s">
        <v>924</v>
      </c>
      <c r="K3789" s="20" t="s">
        <v>1153</v>
      </c>
      <c r="L3789" s="20" t="s">
        <v>1918</v>
      </c>
      <c r="M3789" s="20">
        <v>680</v>
      </c>
      <c r="N3789" s="20">
        <v>680</v>
      </c>
      <c r="O3789" s="20" t="s">
        <v>1262</v>
      </c>
      <c r="P3789" s="20" t="s">
        <v>50</v>
      </c>
      <c r="Q3789" s="28"/>
      <c r="R3789" s="21" t="s">
        <v>109</v>
      </c>
      <c r="S3789" s="25" t="s">
        <v>1159</v>
      </c>
      <c r="T3789" s="21" t="s">
        <v>53</v>
      </c>
      <c r="U3789" s="21" t="s">
        <v>1156</v>
      </c>
      <c r="V3789" s="46">
        <v>1</v>
      </c>
      <c r="W3789" s="26">
        <f t="shared" si="2797"/>
        <v>1</v>
      </c>
      <c r="Y3789" s="21">
        <v>4</v>
      </c>
      <c r="Z3789" s="22">
        <f t="shared" si="2788"/>
        <v>680</v>
      </c>
      <c r="AA3789" s="20" t="s">
        <v>4899</v>
      </c>
      <c r="AB3789" s="22">
        <v>1</v>
      </c>
      <c r="AC3789" s="22"/>
      <c r="AD3789" s="22">
        <f t="shared" si="2806"/>
        <v>680</v>
      </c>
      <c r="AE3789" s="22"/>
      <c r="AF3789" s="22">
        <f t="shared" si="2798"/>
        <v>680</v>
      </c>
      <c r="AG3789" s="20"/>
      <c r="AH3789" s="22"/>
      <c r="AI3789" s="22"/>
      <c r="AJ3789" s="22">
        <f t="shared" si="2803"/>
        <v>680</v>
      </c>
      <c r="AK3789" s="22">
        <f>IF(O3789="(传统)XDSL",VLOOKUP(S3789,[2]直销续费率明细!C:I,7,FALSE)*1,IF(O3789="GPON+XDSL",VLOOKUP(S3789,[2]直销续费率明细!C:I,7,FALSE)*1,VLOOKUP(S3789,[2]直销续费率明细!C:I,5,FALSE)*1))</f>
        <v>-20</v>
      </c>
      <c r="AL3789" s="22" t="s">
        <v>1309</v>
      </c>
      <c r="AM3789" s="22"/>
      <c r="AN3789" s="22"/>
      <c r="AO3789" s="22" t="s">
        <v>4897</v>
      </c>
      <c r="AP3789" s="22" t="s">
        <v>4913</v>
      </c>
      <c r="AS3789" s="20">
        <f>IF(Y3789&gt;=10,VLOOKUP(U3789,[2]提成计算!B:T,19,FALSE),VLOOKUP(U3789,[2]提成计算!B:T,18,FALSE))</f>
        <v>0.06</v>
      </c>
      <c r="AT3789" s="20">
        <f t="shared" si="2804"/>
        <v>40.799999999999997</v>
      </c>
      <c r="AU3789" s="20">
        <f t="shared" si="2805"/>
        <v>-20</v>
      </c>
    </row>
    <row r="3790" spans="1:47" x14ac:dyDescent="0.15">
      <c r="A3790" s="21" t="s">
        <v>1273</v>
      </c>
      <c r="B3790" s="20" t="s">
        <v>918</v>
      </c>
      <c r="C3790" s="20" t="s">
        <v>1099</v>
      </c>
      <c r="D3790" s="20" t="s">
        <v>1136</v>
      </c>
      <c r="E3790" s="20" t="s">
        <v>1137</v>
      </c>
      <c r="F3790" s="20" t="s">
        <v>1250</v>
      </c>
      <c r="G3790" s="20" t="s">
        <v>5016</v>
      </c>
      <c r="H3790" s="20"/>
      <c r="I3790" s="20">
        <v>18666402662</v>
      </c>
      <c r="J3790" s="20" t="s">
        <v>924</v>
      </c>
      <c r="K3790" s="20" t="s">
        <v>1139</v>
      </c>
      <c r="L3790" s="20" t="s">
        <v>1918</v>
      </c>
      <c r="M3790" s="20">
        <v>680</v>
      </c>
      <c r="N3790" s="20">
        <v>680</v>
      </c>
      <c r="O3790" s="20" t="s">
        <v>1262</v>
      </c>
      <c r="P3790" s="20" t="s">
        <v>50</v>
      </c>
      <c r="Q3790" s="28"/>
      <c r="R3790" s="21" t="s">
        <v>109</v>
      </c>
      <c r="S3790" s="25" t="s">
        <v>1159</v>
      </c>
      <c r="T3790" s="21" t="s">
        <v>53</v>
      </c>
      <c r="U3790" s="21" t="s">
        <v>1140</v>
      </c>
      <c r="V3790" s="46">
        <v>1</v>
      </c>
      <c r="W3790" s="26">
        <f t="shared" si="2797"/>
        <v>1</v>
      </c>
      <c r="Y3790" s="21">
        <v>4</v>
      </c>
      <c r="Z3790" s="22">
        <f t="shared" si="2788"/>
        <v>680</v>
      </c>
      <c r="AA3790" s="20" t="s">
        <v>4899</v>
      </c>
      <c r="AB3790" s="22">
        <v>1</v>
      </c>
      <c r="AC3790" s="22"/>
      <c r="AD3790" s="22">
        <f t="shared" si="2806"/>
        <v>680</v>
      </c>
      <c r="AE3790" s="22"/>
      <c r="AF3790" s="22">
        <f t="shared" si="2798"/>
        <v>680</v>
      </c>
      <c r="AG3790" s="20"/>
      <c r="AH3790" s="22"/>
      <c r="AI3790" s="22"/>
      <c r="AJ3790" s="22">
        <f t="shared" si="2803"/>
        <v>680</v>
      </c>
      <c r="AK3790" s="22">
        <f>IF(O3790="(传统)XDSL",VLOOKUP(S3790,[2]直销续费率明细!C:I,7,FALSE)*1,IF(O3790="GPON+XDSL",VLOOKUP(S3790,[2]直销续费率明细!C:I,7,FALSE)*1,VLOOKUP(S3790,[2]直销续费率明细!C:I,5,FALSE)*1))</f>
        <v>-20</v>
      </c>
      <c r="AL3790" s="22" t="s">
        <v>1309</v>
      </c>
      <c r="AM3790" s="22"/>
      <c r="AN3790" s="22"/>
      <c r="AO3790" s="22" t="s">
        <v>4897</v>
      </c>
      <c r="AP3790" s="22" t="s">
        <v>4913</v>
      </c>
      <c r="AS3790" s="20">
        <f>IF(Y3790&gt;=10,VLOOKUP(U3790,[2]提成计算!B:T,19,FALSE),VLOOKUP(U3790,[2]提成计算!B:T,18,FALSE))</f>
        <v>0.06</v>
      </c>
      <c r="AT3790" s="20">
        <f t="shared" si="2804"/>
        <v>40.799999999999997</v>
      </c>
      <c r="AU3790" s="20">
        <f t="shared" si="2805"/>
        <v>-20</v>
      </c>
    </row>
    <row r="3791" spans="1:47" x14ac:dyDescent="0.15">
      <c r="A3791" s="21" t="s">
        <v>1273</v>
      </c>
      <c r="B3791" s="20" t="s">
        <v>918</v>
      </c>
      <c r="C3791" s="20" t="s">
        <v>1099</v>
      </c>
      <c r="D3791" s="20" t="s">
        <v>1100</v>
      </c>
      <c r="E3791" s="20" t="s">
        <v>1132</v>
      </c>
      <c r="F3791" s="20" t="s">
        <v>1250</v>
      </c>
      <c r="G3791" s="20" t="s">
        <v>5017</v>
      </c>
      <c r="H3791" s="20"/>
      <c r="I3791" s="20">
        <v>13554704821</v>
      </c>
      <c r="J3791" s="20" t="s">
        <v>924</v>
      </c>
      <c r="K3791" s="20" t="s">
        <v>4787</v>
      </c>
      <c r="L3791" s="20" t="s">
        <v>1918</v>
      </c>
      <c r="M3791" s="20">
        <v>680</v>
      </c>
      <c r="N3791" s="20">
        <v>680</v>
      </c>
      <c r="O3791" s="20" t="s">
        <v>1262</v>
      </c>
      <c r="P3791" s="20" t="s">
        <v>50</v>
      </c>
      <c r="Q3791" s="28"/>
      <c r="R3791" s="21" t="s">
        <v>52</v>
      </c>
      <c r="S3791" s="25" t="s">
        <v>1134</v>
      </c>
      <c r="T3791" s="21" t="s">
        <v>53</v>
      </c>
      <c r="U3791" s="21" t="s">
        <v>54</v>
      </c>
      <c r="V3791" s="46">
        <v>1</v>
      </c>
      <c r="W3791" s="26">
        <f t="shared" si="2797"/>
        <v>1</v>
      </c>
      <c r="Y3791" s="21">
        <v>4</v>
      </c>
      <c r="Z3791" s="22">
        <f t="shared" si="2788"/>
        <v>680</v>
      </c>
      <c r="AA3791" s="20" t="s">
        <v>4899</v>
      </c>
      <c r="AB3791" s="22">
        <v>1</v>
      </c>
      <c r="AC3791" s="22"/>
      <c r="AD3791" s="22">
        <f t="shared" si="2806"/>
        <v>680</v>
      </c>
      <c r="AE3791" s="22"/>
      <c r="AF3791" s="22">
        <f t="shared" si="2798"/>
        <v>680</v>
      </c>
      <c r="AG3791" s="20"/>
      <c r="AH3791" s="22"/>
      <c r="AI3791" s="22"/>
      <c r="AJ3791" s="22">
        <f t="shared" si="2803"/>
        <v>680</v>
      </c>
      <c r="AK3791" s="22">
        <f>IF(O3791="(传统)XDSL",VLOOKUP(S3791,[2]直销续费率明细!C:I,7,FALSE)*1,IF(O3791="GPON+XDSL",VLOOKUP(S3791,[2]直销续费率明细!C:I,7,FALSE)*1,VLOOKUP(S3791,[2]直销续费率明细!C:I,5,FALSE)*1))</f>
        <v>25</v>
      </c>
      <c r="AL3791" s="22" t="s">
        <v>1300</v>
      </c>
      <c r="AM3791" s="22"/>
      <c r="AN3791" s="22"/>
      <c r="AO3791" s="22" t="s">
        <v>4897</v>
      </c>
      <c r="AP3791" s="22" t="s">
        <v>4913</v>
      </c>
      <c r="AS3791" s="20">
        <f>IF(Y3791&gt;=10,VLOOKUP(U3791,[2]提成计算!B:T,19,FALSE),VLOOKUP(U3791,[2]提成计算!B:T,18,FALSE))</f>
        <v>7.0000000000000007E-2</v>
      </c>
      <c r="AT3791" s="20">
        <f t="shared" si="2804"/>
        <v>47.6</v>
      </c>
      <c r="AU3791" s="20">
        <f t="shared" si="2805"/>
        <v>25</v>
      </c>
    </row>
    <row r="3792" spans="1:47" x14ac:dyDescent="0.15">
      <c r="A3792" s="21" t="s">
        <v>1273</v>
      </c>
      <c r="B3792" s="20" t="s">
        <v>918</v>
      </c>
      <c r="C3792" s="20" t="s">
        <v>1099</v>
      </c>
      <c r="D3792" s="20" t="s">
        <v>1121</v>
      </c>
      <c r="E3792" s="20" t="s">
        <v>1171</v>
      </c>
      <c r="F3792" s="20" t="s">
        <v>1250</v>
      </c>
      <c r="G3792" s="20" t="s">
        <v>5018</v>
      </c>
      <c r="H3792" s="20"/>
      <c r="I3792" s="20">
        <v>13412698068</v>
      </c>
      <c r="J3792" s="20" t="s">
        <v>924</v>
      </c>
      <c r="K3792" s="20" t="s">
        <v>1173</v>
      </c>
      <c r="L3792" s="20" t="s">
        <v>1918</v>
      </c>
      <c r="M3792" s="20">
        <v>680</v>
      </c>
      <c r="N3792" s="20">
        <v>680</v>
      </c>
      <c r="O3792" s="20" t="s">
        <v>927</v>
      </c>
      <c r="P3792" s="20" t="s">
        <v>50</v>
      </c>
      <c r="Q3792" s="28"/>
      <c r="R3792" s="21" t="s">
        <v>91</v>
      </c>
      <c r="S3792" s="25" t="s">
        <v>1550</v>
      </c>
      <c r="T3792" s="21" t="s">
        <v>53</v>
      </c>
      <c r="U3792" s="21" t="s">
        <v>1174</v>
      </c>
      <c r="V3792" s="46">
        <v>1</v>
      </c>
      <c r="W3792" s="26">
        <f t="shared" si="2797"/>
        <v>1</v>
      </c>
      <c r="Y3792" s="21">
        <v>4</v>
      </c>
      <c r="Z3792" s="22">
        <f t="shared" si="2788"/>
        <v>680</v>
      </c>
      <c r="AA3792" s="20" t="s">
        <v>4899</v>
      </c>
      <c r="AB3792" s="22">
        <v>1</v>
      </c>
      <c r="AC3792" s="22"/>
      <c r="AD3792" s="22">
        <f t="shared" si="2806"/>
        <v>680</v>
      </c>
      <c r="AE3792" s="22"/>
      <c r="AF3792" s="22">
        <f t="shared" si="2798"/>
        <v>680</v>
      </c>
      <c r="AG3792" s="20"/>
      <c r="AH3792" s="22"/>
      <c r="AI3792" s="22"/>
      <c r="AJ3792" s="22">
        <f t="shared" si="2803"/>
        <v>680</v>
      </c>
      <c r="AK3792" s="22">
        <f>IF(O3792="(传统)XDSL",VLOOKUP(S3792,[2]直销续费率明细!C:I,7,FALSE)*1,IF(O3792="GPON+XDSL",VLOOKUP(S3792,[2]直销续费率明细!C:I,7,FALSE)*1,VLOOKUP(S3792,[2]直销续费率明细!C:I,5,FALSE)*1))</f>
        <v>25</v>
      </c>
      <c r="AL3792" s="22" t="s">
        <v>1309</v>
      </c>
      <c r="AM3792" s="22"/>
      <c r="AN3792" s="22"/>
      <c r="AO3792" s="22" t="s">
        <v>4897</v>
      </c>
      <c r="AP3792" s="22" t="s">
        <v>4913</v>
      </c>
      <c r="AS3792" s="20">
        <f>IF(Y3792&gt;=10,VLOOKUP(U3792,[2]提成计算!B:T,19,FALSE),VLOOKUP(U3792,[2]提成计算!B:T,18,FALSE))</f>
        <v>7.0000000000000007E-2</v>
      </c>
      <c r="AT3792" s="20">
        <f t="shared" si="2804"/>
        <v>47.6</v>
      </c>
      <c r="AU3792" s="20">
        <f t="shared" si="2805"/>
        <v>25</v>
      </c>
    </row>
    <row r="3793" spans="1:47" x14ac:dyDescent="0.15">
      <c r="A3793" s="21" t="s">
        <v>1273</v>
      </c>
      <c r="B3793" s="20" t="s">
        <v>918</v>
      </c>
      <c r="C3793" s="20" t="s">
        <v>1099</v>
      </c>
      <c r="D3793" s="20" t="s">
        <v>1136</v>
      </c>
      <c r="E3793" s="20" t="s">
        <v>1137</v>
      </c>
      <c r="F3793" s="20" t="s">
        <v>1250</v>
      </c>
      <c r="G3793" s="20" t="s">
        <v>5019</v>
      </c>
      <c r="H3793" s="20"/>
      <c r="I3793" s="20">
        <v>13694966668</v>
      </c>
      <c r="J3793" s="20" t="s">
        <v>924</v>
      </c>
      <c r="K3793" s="20" t="s">
        <v>1139</v>
      </c>
      <c r="L3793" s="20" t="s">
        <v>1299</v>
      </c>
      <c r="M3793" s="20">
        <v>888</v>
      </c>
      <c r="N3793" s="20">
        <v>888</v>
      </c>
      <c r="O3793" s="20" t="s">
        <v>927</v>
      </c>
      <c r="P3793" s="20" t="s">
        <v>50</v>
      </c>
      <c r="Q3793" s="28"/>
      <c r="R3793" s="21" t="s">
        <v>109</v>
      </c>
      <c r="S3793" s="25" t="s">
        <v>1159</v>
      </c>
      <c r="T3793" s="21" t="s">
        <v>53</v>
      </c>
      <c r="U3793" s="21" t="s">
        <v>1140</v>
      </c>
      <c r="V3793" s="46">
        <v>1</v>
      </c>
      <c r="W3793" s="26">
        <f t="shared" si="2797"/>
        <v>1</v>
      </c>
      <c r="Y3793" s="21">
        <v>12</v>
      </c>
      <c r="Z3793" s="22">
        <f t="shared" si="2788"/>
        <v>888</v>
      </c>
      <c r="AA3793" s="20" t="s">
        <v>4899</v>
      </c>
      <c r="AB3793" s="22"/>
      <c r="AC3793" s="22">
        <v>1</v>
      </c>
      <c r="AD3793" s="22"/>
      <c r="AE3793" s="22">
        <f>N3793</f>
        <v>888</v>
      </c>
      <c r="AF3793" s="22">
        <f t="shared" si="2798"/>
        <v>888</v>
      </c>
      <c r="AG3793" s="20"/>
      <c r="AH3793" s="22"/>
      <c r="AI3793" s="22"/>
      <c r="AJ3793" s="22">
        <f t="shared" si="2803"/>
        <v>888</v>
      </c>
      <c r="AK3793" s="22">
        <f>IF(O3793="(传统)XDSL",VLOOKUP(S3793,[2]直销续费率明细!C:I,7,FALSE)*1,IF(O3793="GPON+XDSL",VLOOKUP(S3793,[2]直销续费率明细!C:I,7,FALSE)*1,VLOOKUP(S3793,[2]直销续费率明细!C:I,5,FALSE)*1))</f>
        <v>-40</v>
      </c>
      <c r="AL3793" s="22" t="s">
        <v>1309</v>
      </c>
      <c r="AM3793" s="22"/>
      <c r="AN3793" s="22"/>
      <c r="AO3793" s="22" t="s">
        <v>4897</v>
      </c>
      <c r="AP3793" s="22" t="s">
        <v>1301</v>
      </c>
      <c r="AS3793" s="20">
        <f>IF(Y3793&gt;=10,VLOOKUP(U3793,[2]提成计算!B:T,19,FALSE),VLOOKUP(U3793,[2]提成计算!B:T,18,FALSE))</f>
        <v>0.09</v>
      </c>
      <c r="AT3793" s="20">
        <f t="shared" si="2804"/>
        <v>79.92</v>
      </c>
      <c r="AU3793" s="20">
        <f t="shared" si="2805"/>
        <v>-40</v>
      </c>
    </row>
    <row r="3794" spans="1:47" x14ac:dyDescent="0.15">
      <c r="A3794" s="21" t="s">
        <v>1273</v>
      </c>
      <c r="B3794" s="20" t="s">
        <v>918</v>
      </c>
      <c r="C3794" s="20" t="s">
        <v>1099</v>
      </c>
      <c r="D3794" s="20" t="s">
        <v>1136</v>
      </c>
      <c r="E3794" s="20" t="s">
        <v>1137</v>
      </c>
      <c r="F3794" s="20" t="s">
        <v>1250</v>
      </c>
      <c r="G3794" s="20" t="s">
        <v>5020</v>
      </c>
      <c r="H3794" s="20"/>
      <c r="I3794" s="20">
        <v>13480403208</v>
      </c>
      <c r="J3794" s="20" t="s">
        <v>924</v>
      </c>
      <c r="K3794" s="20" t="s">
        <v>1139</v>
      </c>
      <c r="L3794" s="20" t="s">
        <v>1918</v>
      </c>
      <c r="M3794" s="20">
        <v>680</v>
      </c>
      <c r="N3794" s="20">
        <v>680</v>
      </c>
      <c r="O3794" s="20" t="s">
        <v>927</v>
      </c>
      <c r="P3794" s="20" t="s">
        <v>50</v>
      </c>
      <c r="Q3794" s="28"/>
      <c r="R3794" s="21" t="s">
        <v>109</v>
      </c>
      <c r="S3794" s="25" t="s">
        <v>1159</v>
      </c>
      <c r="T3794" s="21" t="s">
        <v>53</v>
      </c>
      <c r="U3794" s="21" t="s">
        <v>1140</v>
      </c>
      <c r="V3794" s="46">
        <v>1</v>
      </c>
      <c r="W3794" s="26">
        <f t="shared" si="2797"/>
        <v>1</v>
      </c>
      <c r="Y3794" s="21">
        <v>4</v>
      </c>
      <c r="Z3794" s="22">
        <f t="shared" si="2788"/>
        <v>680</v>
      </c>
      <c r="AA3794" s="20" t="s">
        <v>4899</v>
      </c>
      <c r="AB3794" s="22">
        <v>1</v>
      </c>
      <c r="AC3794" s="22"/>
      <c r="AD3794" s="22">
        <f>N3794</f>
        <v>680</v>
      </c>
      <c r="AE3794" s="22"/>
      <c r="AF3794" s="22">
        <f t="shared" si="2798"/>
        <v>680</v>
      </c>
      <c r="AG3794" s="20"/>
      <c r="AH3794" s="22"/>
      <c r="AI3794" s="22"/>
      <c r="AJ3794" s="22">
        <f t="shared" si="2803"/>
        <v>680</v>
      </c>
      <c r="AK3794" s="22">
        <f>IF(O3794="(传统)XDSL",VLOOKUP(S3794,[2]直销续费率明细!C:I,7,FALSE)*1,IF(O3794="GPON+XDSL",VLOOKUP(S3794,[2]直销续费率明细!C:I,7,FALSE)*1,VLOOKUP(S3794,[2]直销续费率明细!C:I,5,FALSE)*1))</f>
        <v>-40</v>
      </c>
      <c r="AL3794" s="22" t="s">
        <v>1309</v>
      </c>
      <c r="AM3794" s="22"/>
      <c r="AN3794" s="22"/>
      <c r="AO3794" s="22" t="s">
        <v>2216</v>
      </c>
      <c r="AP3794" s="22" t="s">
        <v>2261</v>
      </c>
      <c r="AS3794" s="20">
        <f>IF(Y3794&gt;=10,VLOOKUP(U3794,[2]提成计算!B:T,19,FALSE),VLOOKUP(U3794,[2]提成计算!B:T,18,FALSE))</f>
        <v>0.06</v>
      </c>
      <c r="AT3794" s="20">
        <f t="shared" si="2804"/>
        <v>40.799999999999997</v>
      </c>
      <c r="AU3794" s="20">
        <f t="shared" si="2805"/>
        <v>-40</v>
      </c>
    </row>
    <row r="3795" spans="1:47" x14ac:dyDescent="0.15">
      <c r="A3795" s="21" t="s">
        <v>1273</v>
      </c>
      <c r="B3795" s="20" t="s">
        <v>918</v>
      </c>
      <c r="C3795" s="20" t="s">
        <v>1099</v>
      </c>
      <c r="D3795" s="20" t="s">
        <v>1100</v>
      </c>
      <c r="E3795" s="20" t="s">
        <v>1115</v>
      </c>
      <c r="F3795" s="20" t="s">
        <v>1250</v>
      </c>
      <c r="G3795" s="20" t="s">
        <v>5021</v>
      </c>
      <c r="H3795" s="20"/>
      <c r="I3795" s="20">
        <v>13422710021</v>
      </c>
      <c r="J3795" s="20" t="s">
        <v>924</v>
      </c>
      <c r="K3795" s="20" t="s">
        <v>4833</v>
      </c>
      <c r="L3795" s="20" t="s">
        <v>1299</v>
      </c>
      <c r="M3795" s="20">
        <v>888</v>
      </c>
      <c r="N3795" s="20">
        <v>888</v>
      </c>
      <c r="O3795" s="20" t="s">
        <v>927</v>
      </c>
      <c r="P3795" s="20" t="s">
        <v>50</v>
      </c>
      <c r="Q3795" s="28"/>
      <c r="R3795" s="21" t="s">
        <v>52</v>
      </c>
      <c r="S3795" s="25" t="s">
        <v>1170</v>
      </c>
      <c r="T3795" s="21" t="s">
        <v>53</v>
      </c>
      <c r="U3795" s="21" t="s">
        <v>1737</v>
      </c>
      <c r="V3795" s="46">
        <v>1</v>
      </c>
      <c r="W3795" s="26">
        <f t="shared" si="2797"/>
        <v>1</v>
      </c>
      <c r="Y3795" s="21">
        <v>12</v>
      </c>
      <c r="Z3795" s="22">
        <f t="shared" si="2788"/>
        <v>888</v>
      </c>
      <c r="AA3795" s="20" t="s">
        <v>2218</v>
      </c>
      <c r="AB3795" s="22"/>
      <c r="AC3795" s="22">
        <v>1</v>
      </c>
      <c r="AD3795" s="22"/>
      <c r="AE3795" s="22">
        <f>N3795</f>
        <v>888</v>
      </c>
      <c r="AF3795" s="22">
        <f t="shared" si="2798"/>
        <v>888</v>
      </c>
      <c r="AG3795" s="20"/>
      <c r="AH3795" s="22"/>
      <c r="AI3795" s="22"/>
      <c r="AJ3795" s="22">
        <f t="shared" si="2803"/>
        <v>888</v>
      </c>
      <c r="AK3795" s="22">
        <f>IF(O3795="(传统)XDSL",VLOOKUP(S3795,[2]直销续费率明细!C:I,7,FALSE)*1,IF(O3795="GPON+XDSL",VLOOKUP(S3795,[2]直销续费率明细!C:I,7,FALSE)*1,VLOOKUP(S3795,[2]直销续费率明细!C:I,5,FALSE)*1))</f>
        <v>-40</v>
      </c>
      <c r="AL3795" s="22" t="s">
        <v>1309</v>
      </c>
      <c r="AM3795" s="22"/>
      <c r="AN3795" s="22"/>
      <c r="AO3795" s="22" t="s">
        <v>4897</v>
      </c>
      <c r="AP3795" s="22" t="s">
        <v>1301</v>
      </c>
      <c r="AS3795" s="20">
        <f>IF(Y3795&gt;=10,VLOOKUP(U3795,[2]提成计算!B:T,19,FALSE),VLOOKUP(U3795,[2]提成计算!B:T,18,FALSE))</f>
        <v>0.09</v>
      </c>
      <c r="AT3795" s="20">
        <f t="shared" si="2804"/>
        <v>79.92</v>
      </c>
      <c r="AU3795" s="20">
        <f t="shared" si="2805"/>
        <v>-40</v>
      </c>
    </row>
    <row r="3796" spans="1:47" x14ac:dyDescent="0.15">
      <c r="A3796" s="21" t="s">
        <v>1273</v>
      </c>
      <c r="B3796" s="20" t="s">
        <v>918</v>
      </c>
      <c r="C3796" s="20" t="s">
        <v>1099</v>
      </c>
      <c r="D3796" s="20" t="s">
        <v>1100</v>
      </c>
      <c r="E3796" s="20" t="s">
        <v>1110</v>
      </c>
      <c r="F3796" s="20" t="s">
        <v>1250</v>
      </c>
      <c r="G3796" s="20" t="s">
        <v>5022</v>
      </c>
      <c r="H3796" s="20"/>
      <c r="I3796" s="20" t="s">
        <v>5023</v>
      </c>
      <c r="J3796" s="20" t="s">
        <v>924</v>
      </c>
      <c r="K3796" s="20" t="s">
        <v>262</v>
      </c>
      <c r="L3796" s="20" t="s">
        <v>1918</v>
      </c>
      <c r="M3796" s="20">
        <v>680</v>
      </c>
      <c r="N3796" s="20">
        <v>680</v>
      </c>
      <c r="O3796" s="20" t="s">
        <v>927</v>
      </c>
      <c r="P3796" s="20" t="s">
        <v>50</v>
      </c>
      <c r="Q3796" s="28"/>
      <c r="R3796" s="21" t="s">
        <v>52</v>
      </c>
      <c r="S3796" s="25" t="s">
        <v>1148</v>
      </c>
      <c r="T3796" s="21" t="s">
        <v>53</v>
      </c>
      <c r="U3796" s="21" t="s">
        <v>263</v>
      </c>
      <c r="V3796" s="46">
        <v>1</v>
      </c>
      <c r="W3796" s="26">
        <f t="shared" si="2797"/>
        <v>1</v>
      </c>
      <c r="Y3796" s="21">
        <v>4</v>
      </c>
      <c r="Z3796" s="22">
        <f t="shared" si="2788"/>
        <v>680</v>
      </c>
      <c r="AA3796" s="20" t="s">
        <v>4899</v>
      </c>
      <c r="AB3796" s="22">
        <v>1</v>
      </c>
      <c r="AC3796" s="22"/>
      <c r="AD3796" s="22">
        <f>N3796</f>
        <v>680</v>
      </c>
      <c r="AE3796" s="22"/>
      <c r="AF3796" s="22">
        <f t="shared" si="2798"/>
        <v>680</v>
      </c>
      <c r="AG3796" s="20"/>
      <c r="AH3796" s="22"/>
      <c r="AI3796" s="22"/>
      <c r="AJ3796" s="22">
        <f t="shared" si="2803"/>
        <v>680</v>
      </c>
      <c r="AK3796" s="22">
        <f>IF(O3796="(传统)XDSL",VLOOKUP(S3796,[2]直销续费率明细!C:I,7,FALSE)*1,IF(O3796="GPON+XDSL",VLOOKUP(S3796,[2]直销续费率明细!C:I,7,FALSE)*1,VLOOKUP(S3796,[2]直销续费率明细!C:I,5,FALSE)*1))</f>
        <v>-40</v>
      </c>
      <c r="AL3796" s="22" t="s">
        <v>1309</v>
      </c>
      <c r="AM3796" s="22"/>
      <c r="AN3796" s="22"/>
      <c r="AO3796" s="22" t="s">
        <v>4897</v>
      </c>
      <c r="AP3796" s="22" t="s">
        <v>4913</v>
      </c>
      <c r="AS3796" s="20">
        <f>IF(Y3796&gt;=10,VLOOKUP(U3796,[2]提成计算!B:T,19,FALSE),VLOOKUP(U3796,[2]提成计算!B:T,18,FALSE))</f>
        <v>7.0000000000000007E-2</v>
      </c>
      <c r="AT3796" s="20">
        <f t="shared" si="2804"/>
        <v>47.6</v>
      </c>
      <c r="AU3796" s="20">
        <f t="shared" si="2805"/>
        <v>-40</v>
      </c>
    </row>
    <row r="3797" spans="1:47" x14ac:dyDescent="0.15">
      <c r="A3797" s="21" t="s">
        <v>1273</v>
      </c>
      <c r="B3797" s="20" t="s">
        <v>918</v>
      </c>
      <c r="C3797" s="20" t="s">
        <v>1099</v>
      </c>
      <c r="D3797" s="20" t="s">
        <v>1100</v>
      </c>
      <c r="E3797" s="20" t="s">
        <v>1105</v>
      </c>
      <c r="F3797" s="20" t="s">
        <v>1250</v>
      </c>
      <c r="G3797" s="20" t="s">
        <v>5024</v>
      </c>
      <c r="H3797" s="20"/>
      <c r="I3797" s="20">
        <v>13544613873</v>
      </c>
      <c r="J3797" s="20" t="s">
        <v>924</v>
      </c>
      <c r="K3797" s="20" t="s">
        <v>4714</v>
      </c>
      <c r="L3797" s="20" t="s">
        <v>1299</v>
      </c>
      <c r="M3797" s="20">
        <v>888</v>
      </c>
      <c r="N3797" s="20">
        <v>888</v>
      </c>
      <c r="O3797" s="20" t="s">
        <v>927</v>
      </c>
      <c r="P3797" s="20" t="s">
        <v>50</v>
      </c>
      <c r="Q3797" s="28"/>
      <c r="R3797" s="21" t="s">
        <v>52</v>
      </c>
      <c r="S3797" s="25" t="s">
        <v>1163</v>
      </c>
      <c r="T3797" s="21" t="s">
        <v>53</v>
      </c>
      <c r="U3797" s="21" t="s">
        <v>81</v>
      </c>
      <c r="V3797" s="46">
        <v>1</v>
      </c>
      <c r="W3797" s="26">
        <f t="shared" si="2797"/>
        <v>1</v>
      </c>
      <c r="Y3797" s="21">
        <v>12</v>
      </c>
      <c r="Z3797" s="22">
        <f t="shared" si="2788"/>
        <v>888</v>
      </c>
      <c r="AA3797" s="20" t="s">
        <v>4899</v>
      </c>
      <c r="AB3797" s="22"/>
      <c r="AC3797" s="22">
        <v>1</v>
      </c>
      <c r="AD3797" s="22"/>
      <c r="AE3797" s="22">
        <f t="shared" ref="AE3797:AE3798" si="2807">N3797</f>
        <v>888</v>
      </c>
      <c r="AF3797" s="22">
        <f t="shared" si="2798"/>
        <v>888</v>
      </c>
      <c r="AG3797" s="20"/>
      <c r="AH3797" s="22"/>
      <c r="AI3797" s="22"/>
      <c r="AJ3797" s="22">
        <f t="shared" si="2803"/>
        <v>888</v>
      </c>
      <c r="AK3797" s="22">
        <f>IF(O3797="(传统)XDSL",VLOOKUP(S3797,[2]直销续费率明细!C:I,7,FALSE)*1,IF(O3797="GPON+XDSL",VLOOKUP(S3797,[2]直销续费率明细!C:I,7,FALSE)*1,VLOOKUP(S3797,[2]直销续费率明细!C:I,5,FALSE)*1))</f>
        <v>-40</v>
      </c>
      <c r="AL3797" s="22" t="s">
        <v>1300</v>
      </c>
      <c r="AM3797" s="22"/>
      <c r="AN3797" s="22"/>
      <c r="AO3797" s="22" t="s">
        <v>4897</v>
      </c>
      <c r="AP3797" s="22" t="s">
        <v>1301</v>
      </c>
      <c r="AS3797" s="20">
        <f>IF(Y3797&gt;=10,VLOOKUP(U3797,[2]提成计算!B:T,19,FALSE),VLOOKUP(U3797,[2]提成计算!B:T,18,FALSE))</f>
        <v>0.12</v>
      </c>
      <c r="AT3797" s="20">
        <f t="shared" si="2804"/>
        <v>106.56</v>
      </c>
      <c r="AU3797" s="20">
        <f t="shared" si="2805"/>
        <v>-40</v>
      </c>
    </row>
    <row r="3798" spans="1:47" x14ac:dyDescent="0.15">
      <c r="A3798" s="21" t="s">
        <v>1273</v>
      </c>
      <c r="B3798" s="20" t="s">
        <v>918</v>
      </c>
      <c r="C3798" s="20" t="s">
        <v>1099</v>
      </c>
      <c r="D3798" s="20" t="s">
        <v>1100</v>
      </c>
      <c r="E3798" s="20" t="s">
        <v>1101</v>
      </c>
      <c r="F3798" s="20" t="s">
        <v>1250</v>
      </c>
      <c r="G3798" s="20" t="s">
        <v>5025</v>
      </c>
      <c r="H3798" s="20"/>
      <c r="I3798" s="20">
        <v>13713479137</v>
      </c>
      <c r="J3798" s="20" t="s">
        <v>924</v>
      </c>
      <c r="K3798" s="20" t="s">
        <v>4714</v>
      </c>
      <c r="L3798" s="20" t="s">
        <v>1299</v>
      </c>
      <c r="M3798" s="20">
        <v>888</v>
      </c>
      <c r="N3798" s="20">
        <v>888</v>
      </c>
      <c r="O3798" s="20" t="s">
        <v>927</v>
      </c>
      <c r="P3798" s="20" t="s">
        <v>50</v>
      </c>
      <c r="Q3798" s="28"/>
      <c r="R3798" s="21" t="s">
        <v>52</v>
      </c>
      <c r="S3798" s="25" t="s">
        <v>1163</v>
      </c>
      <c r="T3798" s="21" t="s">
        <v>53</v>
      </c>
      <c r="U3798" s="21" t="s">
        <v>81</v>
      </c>
      <c r="V3798" s="46">
        <v>1</v>
      </c>
      <c r="W3798" s="26">
        <f t="shared" si="2797"/>
        <v>1</v>
      </c>
      <c r="Y3798" s="21">
        <v>12</v>
      </c>
      <c r="Z3798" s="22">
        <f t="shared" si="2788"/>
        <v>888</v>
      </c>
      <c r="AA3798" s="20" t="s">
        <v>4899</v>
      </c>
      <c r="AB3798" s="22"/>
      <c r="AC3798" s="22">
        <v>1</v>
      </c>
      <c r="AD3798" s="22"/>
      <c r="AE3798" s="22">
        <f t="shared" si="2807"/>
        <v>888</v>
      </c>
      <c r="AF3798" s="22">
        <f t="shared" si="2798"/>
        <v>888</v>
      </c>
      <c r="AG3798" s="20"/>
      <c r="AH3798" s="22"/>
      <c r="AI3798" s="22"/>
      <c r="AJ3798" s="22">
        <f t="shared" si="2803"/>
        <v>888</v>
      </c>
      <c r="AK3798" s="22">
        <f>IF(O3798="(传统)XDSL",VLOOKUP(S3798,[2]直销续费率明细!C:I,7,FALSE)*1,IF(O3798="GPON+XDSL",VLOOKUP(S3798,[2]直销续费率明细!C:I,7,FALSE)*1,VLOOKUP(S3798,[2]直销续费率明细!C:I,5,FALSE)*1))</f>
        <v>-40</v>
      </c>
      <c r="AL3798" s="22" t="s">
        <v>1309</v>
      </c>
      <c r="AM3798" s="22"/>
      <c r="AN3798" s="22"/>
      <c r="AO3798" s="22" t="s">
        <v>4897</v>
      </c>
      <c r="AP3798" s="22" t="s">
        <v>1301</v>
      </c>
      <c r="AS3798" s="20">
        <f>IF(Y3798&gt;=10,VLOOKUP(U3798,[2]提成计算!B:T,19,FALSE),VLOOKUP(U3798,[2]提成计算!B:T,18,FALSE))</f>
        <v>0.12</v>
      </c>
      <c r="AT3798" s="20">
        <f t="shared" si="2804"/>
        <v>106.56</v>
      </c>
      <c r="AU3798" s="20">
        <f t="shared" si="2805"/>
        <v>-40</v>
      </c>
    </row>
    <row r="3799" spans="1:47" x14ac:dyDescent="0.15">
      <c r="A3799" s="21" t="s">
        <v>1273</v>
      </c>
      <c r="B3799" s="20" t="s">
        <v>918</v>
      </c>
      <c r="C3799" s="20" t="s">
        <v>1099</v>
      </c>
      <c r="D3799" s="20" t="s">
        <v>1136</v>
      </c>
      <c r="E3799" s="20" t="s">
        <v>1137</v>
      </c>
      <c r="F3799" s="20" t="s">
        <v>1250</v>
      </c>
      <c r="G3799" s="20" t="s">
        <v>5026</v>
      </c>
      <c r="H3799" s="20"/>
      <c r="I3799" s="20">
        <v>13437432181</v>
      </c>
      <c r="J3799" s="20" t="s">
        <v>924</v>
      </c>
      <c r="K3799" s="20" t="s">
        <v>1139</v>
      </c>
      <c r="L3799" s="20" t="s">
        <v>1918</v>
      </c>
      <c r="M3799" s="20">
        <v>680</v>
      </c>
      <c r="N3799" s="20">
        <v>680</v>
      </c>
      <c r="O3799" s="20" t="s">
        <v>927</v>
      </c>
      <c r="P3799" s="20" t="s">
        <v>50</v>
      </c>
      <c r="Q3799" s="28"/>
      <c r="R3799" s="21" t="s">
        <v>109</v>
      </c>
      <c r="S3799" s="25" t="s">
        <v>1159</v>
      </c>
      <c r="T3799" s="21" t="s">
        <v>53</v>
      </c>
      <c r="U3799" s="21" t="s">
        <v>1140</v>
      </c>
      <c r="V3799" s="46">
        <v>1</v>
      </c>
      <c r="W3799" s="26">
        <f t="shared" si="2797"/>
        <v>1</v>
      </c>
      <c r="Y3799" s="21">
        <v>4</v>
      </c>
      <c r="Z3799" s="22">
        <f t="shared" si="2788"/>
        <v>680</v>
      </c>
      <c r="AA3799" s="20" t="s">
        <v>4899</v>
      </c>
      <c r="AB3799" s="22">
        <v>1</v>
      </c>
      <c r="AC3799" s="22"/>
      <c r="AD3799" s="22">
        <f>N3799</f>
        <v>680</v>
      </c>
      <c r="AE3799" s="22"/>
      <c r="AF3799" s="22">
        <f t="shared" si="2798"/>
        <v>680</v>
      </c>
      <c r="AG3799" s="20"/>
      <c r="AH3799" s="22"/>
      <c r="AI3799" s="22"/>
      <c r="AJ3799" s="22">
        <f t="shared" si="2803"/>
        <v>680</v>
      </c>
      <c r="AK3799" s="22">
        <f>IF(O3799="(传统)XDSL",VLOOKUP(S3799,[2]直销续费率明细!C:I,7,FALSE)*1,IF(O3799="GPON+XDSL",VLOOKUP(S3799,[2]直销续费率明细!C:I,7,FALSE)*1,VLOOKUP(S3799,[2]直销续费率明细!C:I,5,FALSE)*1))</f>
        <v>-40</v>
      </c>
      <c r="AL3799" s="22" t="s">
        <v>1309</v>
      </c>
      <c r="AM3799" s="22"/>
      <c r="AN3799" s="22"/>
      <c r="AO3799" s="22" t="s">
        <v>4897</v>
      </c>
      <c r="AP3799" s="22" t="s">
        <v>4913</v>
      </c>
      <c r="AS3799" s="20">
        <f>IF(Y3799&gt;=10,VLOOKUP(U3799,[2]提成计算!B:T,19,FALSE),VLOOKUP(U3799,[2]提成计算!B:T,18,FALSE))</f>
        <v>0.06</v>
      </c>
      <c r="AT3799" s="20">
        <f t="shared" si="2804"/>
        <v>40.799999999999997</v>
      </c>
      <c r="AU3799" s="20">
        <f t="shared" si="2805"/>
        <v>-40</v>
      </c>
    </row>
    <row r="3800" spans="1:47" x14ac:dyDescent="0.15">
      <c r="A3800" s="21" t="s">
        <v>1273</v>
      </c>
      <c r="B3800" s="20" t="s">
        <v>918</v>
      </c>
      <c r="C3800" s="20" t="s">
        <v>1099</v>
      </c>
      <c r="D3800" s="20" t="s">
        <v>1100</v>
      </c>
      <c r="E3800" s="20" t="s">
        <v>1115</v>
      </c>
      <c r="F3800" s="20" t="s">
        <v>1250</v>
      </c>
      <c r="G3800" s="20" t="s">
        <v>5027</v>
      </c>
      <c r="H3800" s="20"/>
      <c r="I3800" s="20">
        <v>13418298085</v>
      </c>
      <c r="J3800" s="20" t="s">
        <v>1268</v>
      </c>
      <c r="K3800" s="20" t="s">
        <v>4833</v>
      </c>
      <c r="L3800" s="20" t="s">
        <v>1358</v>
      </c>
      <c r="M3800" s="20">
        <v>1088</v>
      </c>
      <c r="N3800" s="20">
        <v>1088</v>
      </c>
      <c r="O3800" s="20" t="s">
        <v>927</v>
      </c>
      <c r="P3800" s="20" t="s">
        <v>50</v>
      </c>
      <c r="Q3800" s="28"/>
      <c r="R3800" s="21" t="s">
        <v>52</v>
      </c>
      <c r="S3800" s="21"/>
      <c r="T3800" s="21" t="s">
        <v>53</v>
      </c>
      <c r="U3800" s="21" t="s">
        <v>1737</v>
      </c>
      <c r="V3800" s="46">
        <v>1</v>
      </c>
      <c r="W3800" s="26">
        <f t="shared" si="2797"/>
        <v>1</v>
      </c>
      <c r="X3800" s="26">
        <f t="shared" si="2799"/>
        <v>1</v>
      </c>
      <c r="Y3800" s="21">
        <v>10</v>
      </c>
      <c r="Z3800" s="22">
        <f t="shared" si="2788"/>
        <v>1088</v>
      </c>
      <c r="AA3800" s="20" t="s">
        <v>4899</v>
      </c>
      <c r="AB3800" s="22"/>
      <c r="AC3800" s="22">
        <v>1</v>
      </c>
      <c r="AD3800" s="22"/>
      <c r="AE3800" s="22">
        <f>N3800</f>
        <v>1088</v>
      </c>
      <c r="AF3800" s="22">
        <f t="shared" si="2798"/>
        <v>1088</v>
      </c>
      <c r="AG3800" s="20">
        <f>N3800</f>
        <v>1088</v>
      </c>
      <c r="AH3800" s="20" t="str">
        <f>VLOOKUP(U3800,[1]提成计算!B:I,8,FALSE)</f>
        <v xml:space="preserve"> </v>
      </c>
      <c r="AI3800" s="20"/>
      <c r="AJ3800" s="22"/>
      <c r="AK3800" s="22"/>
      <c r="AM3800" s="22"/>
      <c r="AN3800" s="22"/>
      <c r="AO3800" s="22" t="s">
        <v>4897</v>
      </c>
      <c r="AP3800" s="22" t="s">
        <v>1301</v>
      </c>
      <c r="AS3800" s="20"/>
      <c r="AT3800" s="20"/>
      <c r="AU3800" s="20"/>
    </row>
    <row r="3801" spans="1:47" x14ac:dyDescent="0.15">
      <c r="A3801" s="21" t="s">
        <v>1273</v>
      </c>
      <c r="B3801" s="20" t="s">
        <v>918</v>
      </c>
      <c r="C3801" s="20" t="s">
        <v>1099</v>
      </c>
      <c r="D3801" s="20" t="s">
        <v>1121</v>
      </c>
      <c r="E3801" s="20" t="s">
        <v>5028</v>
      </c>
      <c r="F3801" s="20" t="s">
        <v>1250</v>
      </c>
      <c r="G3801" s="20" t="s">
        <v>5029</v>
      </c>
      <c r="H3801" s="20"/>
      <c r="I3801" s="20">
        <v>13509218190</v>
      </c>
      <c r="J3801" s="20" t="s">
        <v>924</v>
      </c>
      <c r="K3801" s="20" t="s">
        <v>321</v>
      </c>
      <c r="L3801" s="20" t="s">
        <v>4796</v>
      </c>
      <c r="M3801" s="20">
        <v>600</v>
      </c>
      <c r="N3801" s="20">
        <v>600</v>
      </c>
      <c r="O3801" s="20" t="s">
        <v>927</v>
      </c>
      <c r="P3801" s="20" t="s">
        <v>50</v>
      </c>
      <c r="Q3801" s="28"/>
      <c r="R3801" s="21" t="s">
        <v>91</v>
      </c>
      <c r="S3801" s="25" t="s">
        <v>1748</v>
      </c>
      <c r="T3801" s="21" t="s">
        <v>53</v>
      </c>
      <c r="U3801" s="21" t="s">
        <v>322</v>
      </c>
      <c r="V3801" s="46">
        <v>1</v>
      </c>
      <c r="W3801" s="26">
        <f t="shared" si="2797"/>
        <v>1</v>
      </c>
      <c r="Y3801" s="21">
        <v>4</v>
      </c>
      <c r="Z3801" s="22">
        <f t="shared" si="2788"/>
        <v>600</v>
      </c>
      <c r="AA3801" s="20" t="s">
        <v>4899</v>
      </c>
      <c r="AB3801" s="22">
        <v>1</v>
      </c>
      <c r="AC3801" s="22"/>
      <c r="AD3801" s="22">
        <f>N3801</f>
        <v>600</v>
      </c>
      <c r="AE3801" s="22"/>
      <c r="AF3801" s="22">
        <f t="shared" si="2798"/>
        <v>600</v>
      </c>
      <c r="AG3801" s="20"/>
      <c r="AH3801" s="22"/>
      <c r="AI3801" s="22"/>
      <c r="AJ3801" s="22">
        <f t="shared" ref="AJ3801:AJ3805" si="2808">N3801</f>
        <v>600</v>
      </c>
      <c r="AK3801" s="22">
        <f>IF(O3801="(传统)XDSL",VLOOKUP(S3801,[2]直销续费率明细!C:I,7,FALSE)*1,IF(O3801="GPON+XDSL",VLOOKUP(S3801,[2]直销续费率明细!C:I,7,FALSE)*1,VLOOKUP(S3801,[2]直销续费率明细!C:I,5,FALSE)*1))</f>
        <v>-40</v>
      </c>
      <c r="AL3801" s="22" t="s">
        <v>1309</v>
      </c>
      <c r="AM3801" s="22"/>
      <c r="AN3801" s="22"/>
      <c r="AO3801" s="22" t="s">
        <v>4897</v>
      </c>
      <c r="AP3801" s="22" t="s">
        <v>1301</v>
      </c>
      <c r="AS3801" s="20">
        <f>IF(Y3801&gt;=10,VLOOKUP(U3801,[2]提成计算!B:T,19,FALSE),VLOOKUP(U3801,[2]提成计算!B:T,18,FALSE))</f>
        <v>0.06</v>
      </c>
      <c r="AT3801" s="20">
        <f t="shared" ref="AT3801:AT3805" si="2809">IF(AD3801*AS3801&gt;0,AD3801*AS3801,AE3801*AS3801)</f>
        <v>36</v>
      </c>
      <c r="AU3801" s="20">
        <f t="shared" ref="AU3801:AU3805" si="2810">IF(AND(AK3801&lt;0,AK3801+AT3801&lt;0),-AT3801,AK3801)</f>
        <v>-36</v>
      </c>
    </row>
    <row r="3802" spans="1:47" x14ac:dyDescent="0.15">
      <c r="A3802" s="21" t="s">
        <v>1273</v>
      </c>
      <c r="B3802" s="20" t="s">
        <v>918</v>
      </c>
      <c r="C3802" s="20" t="s">
        <v>1099</v>
      </c>
      <c r="D3802" s="20" t="s">
        <v>1100</v>
      </c>
      <c r="E3802" s="20" t="s">
        <v>1115</v>
      </c>
      <c r="F3802" s="20" t="s">
        <v>1250</v>
      </c>
      <c r="G3802" s="20" t="s">
        <v>5030</v>
      </c>
      <c r="H3802" s="20"/>
      <c r="I3802" s="20">
        <v>13824296082</v>
      </c>
      <c r="J3802" s="20" t="s">
        <v>924</v>
      </c>
      <c r="K3802" s="20" t="s">
        <v>4833</v>
      </c>
      <c r="L3802" s="20" t="s">
        <v>2166</v>
      </c>
      <c r="M3802" s="20">
        <v>1088</v>
      </c>
      <c r="N3802" s="20">
        <v>1088</v>
      </c>
      <c r="O3802" s="20" t="s">
        <v>927</v>
      </c>
      <c r="P3802" s="20" t="s">
        <v>50</v>
      </c>
      <c r="Q3802" s="28"/>
      <c r="R3802" s="21" t="s">
        <v>52</v>
      </c>
      <c r="S3802" s="25" t="s">
        <v>1170</v>
      </c>
      <c r="T3802" s="21" t="s">
        <v>53</v>
      </c>
      <c r="U3802" s="21" t="s">
        <v>1737</v>
      </c>
      <c r="V3802" s="46">
        <v>1</v>
      </c>
      <c r="W3802" s="26">
        <f t="shared" si="2797"/>
        <v>1</v>
      </c>
      <c r="Y3802" s="21">
        <v>20</v>
      </c>
      <c r="Z3802" s="22">
        <f t="shared" si="2788"/>
        <v>1088</v>
      </c>
      <c r="AA3802" s="20" t="s">
        <v>4899</v>
      </c>
      <c r="AB3802" s="22"/>
      <c r="AC3802" s="22">
        <v>1</v>
      </c>
      <c r="AD3802" s="22"/>
      <c r="AE3802" s="22">
        <f t="shared" ref="AE3802:AE3824" si="2811">N3802</f>
        <v>1088</v>
      </c>
      <c r="AF3802" s="22">
        <f t="shared" si="2798"/>
        <v>1088</v>
      </c>
      <c r="AG3802" s="20"/>
      <c r="AH3802" s="22"/>
      <c r="AI3802" s="22"/>
      <c r="AJ3802" s="22">
        <f t="shared" si="2808"/>
        <v>1088</v>
      </c>
      <c r="AK3802" s="22">
        <f>IF(O3802="(传统)XDSL",VLOOKUP(S3802,[2]直销续费率明细!C:I,7,FALSE)*1,IF(O3802="GPON+XDSL",VLOOKUP(S3802,[2]直销续费率明细!C:I,7,FALSE)*1,VLOOKUP(S3802,[2]直销续费率明细!C:I,5,FALSE)*1))</f>
        <v>-40</v>
      </c>
      <c r="AL3802" s="22" t="s">
        <v>1309</v>
      </c>
      <c r="AM3802" s="22"/>
      <c r="AN3802" s="22"/>
      <c r="AO3802" s="22" t="s">
        <v>4897</v>
      </c>
      <c r="AP3802" s="22" t="s">
        <v>1301</v>
      </c>
      <c r="AS3802" s="20">
        <f>IF(Y3802&gt;=10,VLOOKUP(U3802,[2]提成计算!B:T,19,FALSE),VLOOKUP(U3802,[2]提成计算!B:T,18,FALSE))</f>
        <v>0.09</v>
      </c>
      <c r="AT3802" s="20">
        <f t="shared" si="2809"/>
        <v>97.92</v>
      </c>
      <c r="AU3802" s="20">
        <f t="shared" si="2810"/>
        <v>-40</v>
      </c>
    </row>
    <row r="3803" spans="1:47" x14ac:dyDescent="0.15">
      <c r="A3803" s="21" t="s">
        <v>1273</v>
      </c>
      <c r="B3803" s="20" t="s">
        <v>918</v>
      </c>
      <c r="C3803" s="20" t="s">
        <v>1099</v>
      </c>
      <c r="D3803" s="20" t="s">
        <v>1121</v>
      </c>
      <c r="E3803" s="20" t="s">
        <v>4689</v>
      </c>
      <c r="F3803" s="20" t="s">
        <v>1250</v>
      </c>
      <c r="G3803" s="20" t="s">
        <v>5031</v>
      </c>
      <c r="H3803" s="20"/>
      <c r="I3803" s="20">
        <v>13829248380</v>
      </c>
      <c r="J3803" s="20" t="s">
        <v>924</v>
      </c>
      <c r="K3803" s="20" t="s">
        <v>4753</v>
      </c>
      <c r="L3803" s="20" t="s">
        <v>2268</v>
      </c>
      <c r="M3803" s="20">
        <v>1398</v>
      </c>
      <c r="N3803" s="20">
        <v>1398</v>
      </c>
      <c r="O3803" s="20" t="s">
        <v>927</v>
      </c>
      <c r="P3803" s="20" t="s">
        <v>50</v>
      </c>
      <c r="Q3803" s="28"/>
      <c r="R3803" s="21" t="s">
        <v>91</v>
      </c>
      <c r="S3803" s="25" t="s">
        <v>1414</v>
      </c>
      <c r="T3803" s="21" t="s">
        <v>53</v>
      </c>
      <c r="U3803" s="21" t="s">
        <v>4754</v>
      </c>
      <c r="V3803" s="46">
        <v>1</v>
      </c>
      <c r="W3803" s="26">
        <f t="shared" si="2797"/>
        <v>1</v>
      </c>
      <c r="Y3803" s="21">
        <v>20</v>
      </c>
      <c r="Z3803" s="22">
        <f t="shared" si="2788"/>
        <v>1398</v>
      </c>
      <c r="AA3803" s="20" t="s">
        <v>4899</v>
      </c>
      <c r="AB3803" s="22"/>
      <c r="AC3803" s="22">
        <v>1</v>
      </c>
      <c r="AD3803" s="22"/>
      <c r="AE3803" s="22">
        <f t="shared" si="2811"/>
        <v>1398</v>
      </c>
      <c r="AF3803" s="22">
        <f t="shared" si="2798"/>
        <v>1398</v>
      </c>
      <c r="AG3803" s="20"/>
      <c r="AH3803" s="22"/>
      <c r="AI3803" s="22"/>
      <c r="AJ3803" s="22">
        <f t="shared" si="2808"/>
        <v>1398</v>
      </c>
      <c r="AK3803" s="22">
        <f>IF(O3803="(传统)XDSL",VLOOKUP(S3803,[2]直销续费率明细!C:I,7,FALSE)*1,IF(O3803="GPON+XDSL",VLOOKUP(S3803,[2]直销续费率明细!C:I,7,FALSE)*1,VLOOKUP(S3803,[2]直销续费率明细!C:I,5,FALSE)*1))</f>
        <v>-40</v>
      </c>
      <c r="AL3803" s="22" t="s">
        <v>1309</v>
      </c>
      <c r="AM3803" s="22"/>
      <c r="AN3803" s="22"/>
      <c r="AO3803" s="22" t="s">
        <v>4897</v>
      </c>
      <c r="AP3803" s="22" t="s">
        <v>1301</v>
      </c>
      <c r="AS3803" s="20">
        <f>IF(Y3803&gt;=10,VLOOKUP(U3803,[2]提成计算!B:T,19,FALSE),VLOOKUP(U3803,[2]提成计算!B:T,18,FALSE))</f>
        <v>0.09</v>
      </c>
      <c r="AT3803" s="20">
        <f t="shared" si="2809"/>
        <v>125.82</v>
      </c>
      <c r="AU3803" s="20">
        <f t="shared" si="2810"/>
        <v>-40</v>
      </c>
    </row>
    <row r="3804" spans="1:47" x14ac:dyDescent="0.15">
      <c r="A3804" s="21" t="s">
        <v>1273</v>
      </c>
      <c r="B3804" s="20" t="s">
        <v>918</v>
      </c>
      <c r="C3804" s="20" t="s">
        <v>1099</v>
      </c>
      <c r="D3804" s="20" t="s">
        <v>1121</v>
      </c>
      <c r="E3804" s="20" t="s">
        <v>1171</v>
      </c>
      <c r="F3804" s="20" t="s">
        <v>1250</v>
      </c>
      <c r="G3804" s="20" t="s">
        <v>5032</v>
      </c>
      <c r="H3804" s="20"/>
      <c r="I3804" s="20">
        <v>13652629832</v>
      </c>
      <c r="J3804" s="20" t="s">
        <v>924</v>
      </c>
      <c r="K3804" s="20" t="s">
        <v>1173</v>
      </c>
      <c r="L3804" s="20" t="s">
        <v>1299</v>
      </c>
      <c r="M3804" s="20">
        <v>888</v>
      </c>
      <c r="N3804" s="20">
        <v>888</v>
      </c>
      <c r="O3804" s="20" t="s">
        <v>927</v>
      </c>
      <c r="P3804" s="20" t="s">
        <v>50</v>
      </c>
      <c r="Q3804" s="28"/>
      <c r="R3804" s="21" t="s">
        <v>91</v>
      </c>
      <c r="S3804" s="25" t="s">
        <v>1550</v>
      </c>
      <c r="T3804" s="21" t="s">
        <v>53</v>
      </c>
      <c r="U3804" s="21" t="s">
        <v>1174</v>
      </c>
      <c r="V3804" s="46">
        <v>1</v>
      </c>
      <c r="W3804" s="26">
        <f t="shared" si="2797"/>
        <v>1</v>
      </c>
      <c r="Y3804" s="21">
        <v>12</v>
      </c>
      <c r="Z3804" s="22">
        <f t="shared" si="2788"/>
        <v>888</v>
      </c>
      <c r="AA3804" s="20" t="s">
        <v>4899</v>
      </c>
      <c r="AB3804" s="22"/>
      <c r="AC3804" s="22">
        <v>1</v>
      </c>
      <c r="AD3804" s="22"/>
      <c r="AE3804" s="22">
        <f t="shared" si="2811"/>
        <v>888</v>
      </c>
      <c r="AF3804" s="22">
        <f t="shared" si="2798"/>
        <v>888</v>
      </c>
      <c r="AG3804" s="20"/>
      <c r="AH3804" s="22"/>
      <c r="AI3804" s="22"/>
      <c r="AJ3804" s="22">
        <f t="shared" si="2808"/>
        <v>888</v>
      </c>
      <c r="AK3804" s="22">
        <f>IF(O3804="(传统)XDSL",VLOOKUP(S3804,[2]直销续费率明细!C:I,7,FALSE)*1,IF(O3804="GPON+XDSL",VLOOKUP(S3804,[2]直销续费率明细!C:I,7,FALSE)*1,VLOOKUP(S3804,[2]直销续费率明细!C:I,5,FALSE)*1))</f>
        <v>25</v>
      </c>
      <c r="AL3804" s="22" t="s">
        <v>1300</v>
      </c>
      <c r="AM3804" s="22"/>
      <c r="AN3804" s="22"/>
      <c r="AO3804" s="22" t="s">
        <v>4897</v>
      </c>
      <c r="AP3804" s="22" t="s">
        <v>1301</v>
      </c>
      <c r="AS3804" s="20">
        <f>IF(Y3804&gt;=10,VLOOKUP(U3804,[2]提成计算!B:T,19,FALSE),VLOOKUP(U3804,[2]提成计算!B:T,18,FALSE))</f>
        <v>0.1</v>
      </c>
      <c r="AT3804" s="20">
        <f t="shared" si="2809"/>
        <v>88.800000000000011</v>
      </c>
      <c r="AU3804" s="20">
        <f t="shared" si="2810"/>
        <v>25</v>
      </c>
    </row>
    <row r="3805" spans="1:47" x14ac:dyDescent="0.15">
      <c r="A3805" s="21" t="s">
        <v>1273</v>
      </c>
      <c r="B3805" s="20" t="s">
        <v>918</v>
      </c>
      <c r="C3805" s="20" t="s">
        <v>1099</v>
      </c>
      <c r="D3805" s="20" t="s">
        <v>1136</v>
      </c>
      <c r="E3805" s="20" t="s">
        <v>1137</v>
      </c>
      <c r="F3805" s="20" t="s">
        <v>1250</v>
      </c>
      <c r="G3805" s="20" t="s">
        <v>5033</v>
      </c>
      <c r="H3805" s="20"/>
      <c r="I3805" s="20">
        <v>13925545291</v>
      </c>
      <c r="J3805" s="20" t="s">
        <v>924</v>
      </c>
      <c r="K3805" s="20" t="s">
        <v>5034</v>
      </c>
      <c r="L3805" s="20" t="s">
        <v>1376</v>
      </c>
      <c r="M3805" s="20">
        <v>1088</v>
      </c>
      <c r="N3805" s="20">
        <v>1088</v>
      </c>
      <c r="O3805" s="20" t="s">
        <v>927</v>
      </c>
      <c r="P3805" s="20" t="s">
        <v>50</v>
      </c>
      <c r="Q3805" s="28"/>
      <c r="R3805" s="21" t="s">
        <v>109</v>
      </c>
      <c r="S3805" s="25" t="s">
        <v>1161</v>
      </c>
      <c r="T3805" s="21" t="s">
        <v>53</v>
      </c>
      <c r="U3805" s="21" t="s">
        <v>403</v>
      </c>
      <c r="V3805" s="46">
        <v>1</v>
      </c>
      <c r="W3805" s="26">
        <f t="shared" si="2797"/>
        <v>1</v>
      </c>
      <c r="Y3805" s="21">
        <v>10</v>
      </c>
      <c r="Z3805" s="22">
        <f t="shared" si="2788"/>
        <v>1088</v>
      </c>
      <c r="AA3805" s="20" t="s">
        <v>4899</v>
      </c>
      <c r="AB3805" s="22"/>
      <c r="AC3805" s="22">
        <v>1</v>
      </c>
      <c r="AD3805" s="22"/>
      <c r="AE3805" s="22">
        <f t="shared" si="2811"/>
        <v>1088</v>
      </c>
      <c r="AF3805" s="22">
        <f t="shared" si="2798"/>
        <v>1088</v>
      </c>
      <c r="AG3805" s="20"/>
      <c r="AH3805" s="22"/>
      <c r="AI3805" s="22"/>
      <c r="AJ3805" s="22">
        <f t="shared" si="2808"/>
        <v>1088</v>
      </c>
      <c r="AK3805" s="22">
        <f>IF(O3805="(传统)XDSL",VLOOKUP(S3805,[2]直销续费率明细!C:I,7,FALSE)*1,IF(O3805="GPON+XDSL",VLOOKUP(S3805,[2]直销续费率明细!C:I,7,FALSE)*1,VLOOKUP(S3805,[2]直销续费率明细!C:I,5,FALSE)*1))</f>
        <v>-40</v>
      </c>
      <c r="AL3805" s="22" t="s">
        <v>1300</v>
      </c>
      <c r="AM3805" s="22"/>
      <c r="AN3805" s="22"/>
      <c r="AO3805" s="22" t="s">
        <v>4897</v>
      </c>
      <c r="AP3805" s="22" t="s">
        <v>1301</v>
      </c>
      <c r="AS3805" s="20">
        <f>IF(Y3805&gt;=10,VLOOKUP(U3805,[2]提成计算!B:T,19,FALSE),VLOOKUP(U3805,[2]提成计算!B:T,18,FALSE))</f>
        <v>0.09</v>
      </c>
      <c r="AT3805" s="20">
        <f t="shared" si="2809"/>
        <v>97.92</v>
      </c>
      <c r="AU3805" s="20">
        <f t="shared" si="2810"/>
        <v>-40</v>
      </c>
    </row>
    <row r="3806" spans="1:47" x14ac:dyDescent="0.15">
      <c r="A3806" s="21" t="s">
        <v>1273</v>
      </c>
      <c r="B3806" s="20" t="s">
        <v>918</v>
      </c>
      <c r="C3806" s="20" t="s">
        <v>1099</v>
      </c>
      <c r="D3806" s="20" t="s">
        <v>1136</v>
      </c>
      <c r="E3806" s="20" t="s">
        <v>1318</v>
      </c>
      <c r="F3806" s="20" t="s">
        <v>1250</v>
      </c>
      <c r="G3806" s="20" t="s">
        <v>5035</v>
      </c>
      <c r="H3806" s="20"/>
      <c r="I3806" s="20">
        <v>13537416041</v>
      </c>
      <c r="J3806" s="20" t="s">
        <v>1268</v>
      </c>
      <c r="K3806" s="20" t="s">
        <v>1153</v>
      </c>
      <c r="L3806" s="20" t="s">
        <v>1358</v>
      </c>
      <c r="M3806" s="20">
        <v>1088</v>
      </c>
      <c r="N3806" s="20">
        <v>1088</v>
      </c>
      <c r="O3806" s="20" t="s">
        <v>927</v>
      </c>
      <c r="P3806" s="20" t="s">
        <v>50</v>
      </c>
      <c r="Q3806" s="28"/>
      <c r="R3806" s="21" t="s">
        <v>109</v>
      </c>
      <c r="S3806" s="21"/>
      <c r="T3806" s="21" t="s">
        <v>53</v>
      </c>
      <c r="U3806" s="21" t="s">
        <v>1156</v>
      </c>
      <c r="V3806" s="46">
        <v>1</v>
      </c>
      <c r="W3806" s="26">
        <f t="shared" si="2797"/>
        <v>1</v>
      </c>
      <c r="X3806" s="26">
        <f t="shared" si="2799"/>
        <v>1</v>
      </c>
      <c r="Y3806" s="21">
        <v>10</v>
      </c>
      <c r="Z3806" s="22">
        <f t="shared" si="2788"/>
        <v>1088</v>
      </c>
      <c r="AA3806" s="20" t="s">
        <v>4899</v>
      </c>
      <c r="AB3806" s="22"/>
      <c r="AC3806" s="22">
        <v>1</v>
      </c>
      <c r="AD3806" s="22"/>
      <c r="AE3806" s="22">
        <f t="shared" si="2811"/>
        <v>1088</v>
      </c>
      <c r="AF3806" s="22">
        <f t="shared" si="2798"/>
        <v>1088</v>
      </c>
      <c r="AG3806" s="20">
        <f>N3806</f>
        <v>1088</v>
      </c>
      <c r="AH3806" s="20" t="str">
        <f>VLOOKUP(U3806,[1]提成计算!B:I,8,FALSE)</f>
        <v xml:space="preserve"> </v>
      </c>
      <c r="AI3806" s="20"/>
      <c r="AJ3806" s="22"/>
      <c r="AK3806" s="22"/>
      <c r="AM3806" s="22"/>
      <c r="AN3806" s="22"/>
      <c r="AO3806" s="22" t="s">
        <v>2216</v>
      </c>
      <c r="AP3806" s="22" t="s">
        <v>1301</v>
      </c>
      <c r="AS3806" s="20"/>
      <c r="AT3806" s="20"/>
      <c r="AU3806" s="20"/>
    </row>
    <row r="3807" spans="1:47" x14ac:dyDescent="0.15">
      <c r="A3807" s="21" t="s">
        <v>1273</v>
      </c>
      <c r="B3807" s="20" t="s">
        <v>918</v>
      </c>
      <c r="C3807" s="20" t="s">
        <v>1099</v>
      </c>
      <c r="D3807" s="20" t="s">
        <v>1100</v>
      </c>
      <c r="E3807" s="20" t="s">
        <v>1115</v>
      </c>
      <c r="F3807" s="20" t="s">
        <v>1250</v>
      </c>
      <c r="G3807" s="20" t="s">
        <v>5036</v>
      </c>
      <c r="H3807" s="20"/>
      <c r="I3807" s="20">
        <v>15899910574</v>
      </c>
      <c r="J3807" s="20" t="s">
        <v>924</v>
      </c>
      <c r="K3807" s="20" t="s">
        <v>1361</v>
      </c>
      <c r="L3807" s="20" t="s">
        <v>1299</v>
      </c>
      <c r="M3807" s="20">
        <v>888</v>
      </c>
      <c r="N3807" s="20">
        <v>888</v>
      </c>
      <c r="O3807" s="20" t="s">
        <v>927</v>
      </c>
      <c r="P3807" s="20" t="s">
        <v>50</v>
      </c>
      <c r="Q3807" s="28"/>
      <c r="R3807" s="21" t="s">
        <v>52</v>
      </c>
      <c r="S3807" s="25" t="s">
        <v>1170</v>
      </c>
      <c r="T3807" s="21" t="s">
        <v>2278</v>
      </c>
      <c r="U3807" s="21" t="s">
        <v>1737</v>
      </c>
      <c r="V3807" s="46">
        <v>1</v>
      </c>
      <c r="W3807" s="26">
        <f t="shared" si="2797"/>
        <v>1</v>
      </c>
      <c r="Y3807" s="21">
        <v>12</v>
      </c>
      <c r="Z3807" s="22">
        <f t="shared" si="2788"/>
        <v>888</v>
      </c>
      <c r="AA3807" s="20" t="s">
        <v>2218</v>
      </c>
      <c r="AB3807" s="22"/>
      <c r="AC3807" s="22">
        <v>1</v>
      </c>
      <c r="AD3807" s="22"/>
      <c r="AE3807" s="22">
        <f t="shared" si="2811"/>
        <v>888</v>
      </c>
      <c r="AF3807" s="22">
        <f t="shared" si="2798"/>
        <v>888</v>
      </c>
      <c r="AG3807" s="20"/>
      <c r="AH3807" s="22"/>
      <c r="AI3807" s="22"/>
      <c r="AJ3807" s="22">
        <f t="shared" ref="AJ3807:AJ3812" si="2812">N3807</f>
        <v>888</v>
      </c>
      <c r="AK3807" s="22">
        <f>IF(O3807="(传统)XDSL",VLOOKUP(S3807,[2]直销续费率明细!C:I,7,FALSE)*1,IF(O3807="GPON+XDSL",VLOOKUP(S3807,[2]直销续费率明细!C:I,7,FALSE)*1,VLOOKUP(S3807,[2]直销续费率明细!C:I,5,FALSE)*1))</f>
        <v>-40</v>
      </c>
      <c r="AL3807" s="22" t="s">
        <v>1309</v>
      </c>
      <c r="AM3807" s="22"/>
      <c r="AN3807" s="22"/>
      <c r="AO3807" s="22" t="s">
        <v>4897</v>
      </c>
      <c r="AP3807" s="22" t="s">
        <v>1301</v>
      </c>
      <c r="AS3807" s="20">
        <f>IF(Y3807&gt;=10,VLOOKUP(U3807,[2]提成计算!B:T,19,FALSE),VLOOKUP(U3807,[2]提成计算!B:T,18,FALSE))</f>
        <v>0.09</v>
      </c>
      <c r="AT3807" s="20">
        <f t="shared" ref="AT3807:AT3812" si="2813">IF(AD3807*AS3807&gt;0,AD3807*AS3807,AE3807*AS3807)</f>
        <v>79.92</v>
      </c>
      <c r="AU3807" s="20">
        <f t="shared" ref="AU3807:AU3812" si="2814">IF(AND(AK3807&lt;0,AK3807+AT3807&lt;0),-AT3807,AK3807)</f>
        <v>-40</v>
      </c>
    </row>
    <row r="3808" spans="1:47" x14ac:dyDescent="0.15">
      <c r="A3808" s="21" t="s">
        <v>1273</v>
      </c>
      <c r="B3808" s="20" t="s">
        <v>918</v>
      </c>
      <c r="C3808" s="20" t="s">
        <v>1099</v>
      </c>
      <c r="D3808" s="20" t="s">
        <v>1121</v>
      </c>
      <c r="E3808" s="20" t="s">
        <v>1175</v>
      </c>
      <c r="F3808" s="20" t="s">
        <v>1250</v>
      </c>
      <c r="G3808" s="20" t="s">
        <v>5037</v>
      </c>
      <c r="H3808" s="20"/>
      <c r="I3808" s="20">
        <v>13528550327</v>
      </c>
      <c r="J3808" s="20" t="s">
        <v>924</v>
      </c>
      <c r="K3808" s="20" t="s">
        <v>321</v>
      </c>
      <c r="L3808" s="20" t="s">
        <v>1376</v>
      </c>
      <c r="M3808" s="20">
        <v>1088</v>
      </c>
      <c r="N3808" s="20">
        <v>1088</v>
      </c>
      <c r="O3808" s="20" t="s">
        <v>927</v>
      </c>
      <c r="P3808" s="20" t="s">
        <v>50</v>
      </c>
      <c r="Q3808" s="28"/>
      <c r="R3808" s="21" t="s">
        <v>91</v>
      </c>
      <c r="S3808" s="25" t="s">
        <v>1748</v>
      </c>
      <c r="T3808" s="21" t="s">
        <v>53</v>
      </c>
      <c r="U3808" s="21" t="s">
        <v>322</v>
      </c>
      <c r="V3808" s="46">
        <v>1</v>
      </c>
      <c r="W3808" s="26">
        <f t="shared" si="2797"/>
        <v>1</v>
      </c>
      <c r="Y3808" s="21">
        <v>10</v>
      </c>
      <c r="Z3808" s="22">
        <f t="shared" si="2788"/>
        <v>1088</v>
      </c>
      <c r="AA3808" s="20" t="s">
        <v>4899</v>
      </c>
      <c r="AB3808" s="22"/>
      <c r="AC3808" s="22">
        <v>1</v>
      </c>
      <c r="AD3808" s="22"/>
      <c r="AE3808" s="22">
        <f t="shared" si="2811"/>
        <v>1088</v>
      </c>
      <c r="AF3808" s="22">
        <f t="shared" si="2798"/>
        <v>1088</v>
      </c>
      <c r="AG3808" s="20"/>
      <c r="AH3808" s="22"/>
      <c r="AI3808" s="22"/>
      <c r="AJ3808" s="22">
        <f t="shared" si="2812"/>
        <v>1088</v>
      </c>
      <c r="AK3808" s="22">
        <f>IF(O3808="(传统)XDSL",VLOOKUP(S3808,[2]直销续费率明细!C:I,7,FALSE)*1,IF(O3808="GPON+XDSL",VLOOKUP(S3808,[2]直销续费率明细!C:I,7,FALSE)*1,VLOOKUP(S3808,[2]直销续费率明细!C:I,5,FALSE)*1))</f>
        <v>-40</v>
      </c>
      <c r="AL3808" s="22" t="s">
        <v>1309</v>
      </c>
      <c r="AM3808" s="22"/>
      <c r="AN3808" s="22"/>
      <c r="AO3808" s="22" t="s">
        <v>4897</v>
      </c>
      <c r="AP3808" s="22" t="s">
        <v>1301</v>
      </c>
      <c r="AS3808" s="20">
        <f>IF(Y3808&gt;=10,VLOOKUP(U3808,[2]提成计算!B:T,19,FALSE),VLOOKUP(U3808,[2]提成计算!B:T,18,FALSE))</f>
        <v>0.09</v>
      </c>
      <c r="AT3808" s="20">
        <f t="shared" si="2813"/>
        <v>97.92</v>
      </c>
      <c r="AU3808" s="20">
        <f t="shared" si="2814"/>
        <v>-40</v>
      </c>
    </row>
    <row r="3809" spans="1:47" x14ac:dyDescent="0.15">
      <c r="A3809" s="21" t="s">
        <v>1273</v>
      </c>
      <c r="B3809" s="20" t="s">
        <v>918</v>
      </c>
      <c r="C3809" s="20" t="s">
        <v>1099</v>
      </c>
      <c r="D3809" s="20" t="s">
        <v>1121</v>
      </c>
      <c r="E3809" s="20" t="s">
        <v>1164</v>
      </c>
      <c r="F3809" s="20" t="s">
        <v>1250</v>
      </c>
      <c r="G3809" s="20" t="s">
        <v>5038</v>
      </c>
      <c r="H3809" s="20"/>
      <c r="I3809" s="20">
        <v>13925710106</v>
      </c>
      <c r="J3809" s="20" t="s">
        <v>924</v>
      </c>
      <c r="K3809" s="20" t="s">
        <v>321</v>
      </c>
      <c r="L3809" s="20" t="s">
        <v>1299</v>
      </c>
      <c r="M3809" s="20">
        <v>888</v>
      </c>
      <c r="N3809" s="20">
        <v>888</v>
      </c>
      <c r="O3809" s="20" t="s">
        <v>927</v>
      </c>
      <c r="P3809" s="20" t="s">
        <v>50</v>
      </c>
      <c r="Q3809" s="28"/>
      <c r="R3809" s="21" t="s">
        <v>91</v>
      </c>
      <c r="S3809" s="25" t="s">
        <v>1748</v>
      </c>
      <c r="T3809" s="21" t="s">
        <v>53</v>
      </c>
      <c r="U3809" s="21" t="s">
        <v>322</v>
      </c>
      <c r="V3809" s="46">
        <v>1</v>
      </c>
      <c r="W3809" s="26">
        <f t="shared" si="2797"/>
        <v>1</v>
      </c>
      <c r="Y3809" s="21">
        <v>12</v>
      </c>
      <c r="Z3809" s="22">
        <f t="shared" si="2788"/>
        <v>888</v>
      </c>
      <c r="AA3809" s="20" t="s">
        <v>4899</v>
      </c>
      <c r="AB3809" s="22"/>
      <c r="AC3809" s="22">
        <v>1</v>
      </c>
      <c r="AD3809" s="22"/>
      <c r="AE3809" s="22">
        <f t="shared" si="2811"/>
        <v>888</v>
      </c>
      <c r="AF3809" s="22">
        <f t="shared" si="2798"/>
        <v>888</v>
      </c>
      <c r="AG3809" s="20"/>
      <c r="AH3809" s="22"/>
      <c r="AI3809" s="22"/>
      <c r="AJ3809" s="22">
        <f t="shared" si="2812"/>
        <v>888</v>
      </c>
      <c r="AK3809" s="22">
        <f>IF(O3809="(传统)XDSL",VLOOKUP(S3809,[2]直销续费率明细!C:I,7,FALSE)*1,IF(O3809="GPON+XDSL",VLOOKUP(S3809,[2]直销续费率明细!C:I,7,FALSE)*1,VLOOKUP(S3809,[2]直销续费率明细!C:I,5,FALSE)*1))</f>
        <v>-40</v>
      </c>
      <c r="AL3809" s="22" t="s">
        <v>1300</v>
      </c>
      <c r="AM3809" s="22"/>
      <c r="AN3809" s="22"/>
      <c r="AO3809" s="22" t="s">
        <v>4897</v>
      </c>
      <c r="AP3809" s="22" t="s">
        <v>1301</v>
      </c>
      <c r="AS3809" s="20">
        <f>IF(Y3809&gt;=10,VLOOKUP(U3809,[2]提成计算!B:T,19,FALSE),VLOOKUP(U3809,[2]提成计算!B:T,18,FALSE))</f>
        <v>0.09</v>
      </c>
      <c r="AT3809" s="20">
        <f t="shared" si="2813"/>
        <v>79.92</v>
      </c>
      <c r="AU3809" s="20">
        <f t="shared" si="2814"/>
        <v>-40</v>
      </c>
    </row>
    <row r="3810" spans="1:47" x14ac:dyDescent="0.15">
      <c r="A3810" s="21" t="s">
        <v>1273</v>
      </c>
      <c r="B3810" s="20" t="s">
        <v>918</v>
      </c>
      <c r="C3810" s="20" t="s">
        <v>1099</v>
      </c>
      <c r="D3810" s="20" t="s">
        <v>1121</v>
      </c>
      <c r="E3810" s="20" t="s">
        <v>1175</v>
      </c>
      <c r="F3810" s="20" t="s">
        <v>1250</v>
      </c>
      <c r="G3810" s="20" t="s">
        <v>5039</v>
      </c>
      <c r="H3810" s="20"/>
      <c r="I3810" s="20" t="s">
        <v>5040</v>
      </c>
      <c r="J3810" s="20" t="s">
        <v>924</v>
      </c>
      <c r="K3810" s="20" t="s">
        <v>321</v>
      </c>
      <c r="L3810" s="20" t="s">
        <v>1299</v>
      </c>
      <c r="M3810" s="20">
        <v>888</v>
      </c>
      <c r="N3810" s="20">
        <v>888</v>
      </c>
      <c r="O3810" s="20" t="s">
        <v>927</v>
      </c>
      <c r="P3810" s="20" t="s">
        <v>50</v>
      </c>
      <c r="Q3810" s="28"/>
      <c r="R3810" s="21" t="s">
        <v>91</v>
      </c>
      <c r="S3810" s="25" t="s">
        <v>1748</v>
      </c>
      <c r="T3810" s="21" t="s">
        <v>53</v>
      </c>
      <c r="U3810" s="21" t="s">
        <v>322</v>
      </c>
      <c r="V3810" s="46">
        <v>1</v>
      </c>
      <c r="W3810" s="26">
        <f t="shared" si="2797"/>
        <v>1</v>
      </c>
      <c r="Y3810" s="21">
        <v>12</v>
      </c>
      <c r="Z3810" s="22">
        <f t="shared" si="2788"/>
        <v>888</v>
      </c>
      <c r="AA3810" s="20" t="s">
        <v>4899</v>
      </c>
      <c r="AB3810" s="22"/>
      <c r="AC3810" s="22">
        <v>1</v>
      </c>
      <c r="AD3810" s="22"/>
      <c r="AE3810" s="22">
        <f t="shared" si="2811"/>
        <v>888</v>
      </c>
      <c r="AF3810" s="22">
        <f t="shared" si="2798"/>
        <v>888</v>
      </c>
      <c r="AG3810" s="20"/>
      <c r="AH3810" s="22"/>
      <c r="AI3810" s="22"/>
      <c r="AJ3810" s="22">
        <f t="shared" si="2812"/>
        <v>888</v>
      </c>
      <c r="AK3810" s="22">
        <f>IF(O3810="(传统)XDSL",VLOOKUP(S3810,[2]直销续费率明细!C:I,7,FALSE)*1,IF(O3810="GPON+XDSL",VLOOKUP(S3810,[2]直销续费率明细!C:I,7,FALSE)*1,VLOOKUP(S3810,[2]直销续费率明细!C:I,5,FALSE)*1))</f>
        <v>-40</v>
      </c>
      <c r="AL3810" s="22" t="s">
        <v>1300</v>
      </c>
      <c r="AM3810" s="22"/>
      <c r="AN3810" s="22"/>
      <c r="AO3810" s="22" t="s">
        <v>4897</v>
      </c>
      <c r="AP3810" s="22" t="s">
        <v>1301</v>
      </c>
      <c r="AS3810" s="20">
        <f>IF(Y3810&gt;=10,VLOOKUP(U3810,[2]提成计算!B:T,19,FALSE),VLOOKUP(U3810,[2]提成计算!B:T,18,FALSE))</f>
        <v>0.09</v>
      </c>
      <c r="AT3810" s="20">
        <f t="shared" si="2813"/>
        <v>79.92</v>
      </c>
      <c r="AU3810" s="20">
        <f t="shared" si="2814"/>
        <v>-40</v>
      </c>
    </row>
    <row r="3811" spans="1:47" x14ac:dyDescent="0.15">
      <c r="A3811" s="21" t="s">
        <v>1273</v>
      </c>
      <c r="B3811" s="20" t="s">
        <v>918</v>
      </c>
      <c r="C3811" s="20" t="s">
        <v>1099</v>
      </c>
      <c r="D3811" s="20" t="s">
        <v>1121</v>
      </c>
      <c r="E3811" s="20" t="s">
        <v>1171</v>
      </c>
      <c r="F3811" s="20" t="s">
        <v>1250</v>
      </c>
      <c r="G3811" s="20" t="s">
        <v>5041</v>
      </c>
      <c r="H3811" s="20"/>
      <c r="I3811" s="20">
        <v>13431456509</v>
      </c>
      <c r="J3811" s="20" t="s">
        <v>924</v>
      </c>
      <c r="K3811" s="20" t="s">
        <v>1173</v>
      </c>
      <c r="L3811" s="20" t="s">
        <v>2166</v>
      </c>
      <c r="M3811" s="20">
        <v>1088</v>
      </c>
      <c r="N3811" s="20">
        <v>1088</v>
      </c>
      <c r="O3811" s="20" t="s">
        <v>927</v>
      </c>
      <c r="P3811" s="20" t="s">
        <v>50</v>
      </c>
      <c r="Q3811" s="28"/>
      <c r="R3811" s="21" t="s">
        <v>91</v>
      </c>
      <c r="S3811" s="25" t="s">
        <v>1550</v>
      </c>
      <c r="T3811" s="21" t="s">
        <v>53</v>
      </c>
      <c r="U3811" s="21" t="s">
        <v>1174</v>
      </c>
      <c r="V3811" s="46">
        <v>1</v>
      </c>
      <c r="W3811" s="26">
        <f t="shared" si="2797"/>
        <v>1</v>
      </c>
      <c r="Y3811" s="21">
        <v>20</v>
      </c>
      <c r="Z3811" s="22">
        <f t="shared" si="2788"/>
        <v>1088</v>
      </c>
      <c r="AA3811" s="20" t="s">
        <v>4899</v>
      </c>
      <c r="AB3811" s="22"/>
      <c r="AC3811" s="22">
        <v>1</v>
      </c>
      <c r="AD3811" s="22"/>
      <c r="AE3811" s="22">
        <f t="shared" si="2811"/>
        <v>1088</v>
      </c>
      <c r="AF3811" s="22">
        <f t="shared" si="2798"/>
        <v>1088</v>
      </c>
      <c r="AG3811" s="20"/>
      <c r="AH3811" s="22"/>
      <c r="AI3811" s="22"/>
      <c r="AJ3811" s="22">
        <f t="shared" si="2812"/>
        <v>1088</v>
      </c>
      <c r="AK3811" s="22">
        <f>IF(O3811="(传统)XDSL",VLOOKUP(S3811,[2]直销续费率明细!C:I,7,FALSE)*1,IF(O3811="GPON+XDSL",VLOOKUP(S3811,[2]直销续费率明细!C:I,7,FALSE)*1,VLOOKUP(S3811,[2]直销续费率明细!C:I,5,FALSE)*1))</f>
        <v>25</v>
      </c>
      <c r="AL3811" s="22" t="s">
        <v>1300</v>
      </c>
      <c r="AM3811" s="22"/>
      <c r="AN3811" s="22"/>
      <c r="AO3811" s="22" t="s">
        <v>4897</v>
      </c>
      <c r="AP3811" s="22" t="s">
        <v>1301</v>
      </c>
      <c r="AS3811" s="20">
        <f>IF(Y3811&gt;=10,VLOOKUP(U3811,[2]提成计算!B:T,19,FALSE),VLOOKUP(U3811,[2]提成计算!B:T,18,FALSE))</f>
        <v>0.1</v>
      </c>
      <c r="AT3811" s="20">
        <f t="shared" si="2813"/>
        <v>108.80000000000001</v>
      </c>
      <c r="AU3811" s="20">
        <f t="shared" si="2814"/>
        <v>25</v>
      </c>
    </row>
    <row r="3812" spans="1:47" x14ac:dyDescent="0.15">
      <c r="A3812" s="21" t="s">
        <v>1273</v>
      </c>
      <c r="B3812" s="20" t="s">
        <v>918</v>
      </c>
      <c r="C3812" s="20" t="s">
        <v>1099</v>
      </c>
      <c r="D3812" s="20" t="s">
        <v>1121</v>
      </c>
      <c r="E3812" s="20" t="s">
        <v>1171</v>
      </c>
      <c r="F3812" s="20" t="s">
        <v>1250</v>
      </c>
      <c r="G3812" s="20" t="s">
        <v>5042</v>
      </c>
      <c r="H3812" s="20"/>
      <c r="I3812" s="20">
        <v>13618606891</v>
      </c>
      <c r="J3812" s="20" t="s">
        <v>924</v>
      </c>
      <c r="K3812" s="20" t="s">
        <v>1173</v>
      </c>
      <c r="L3812" s="20" t="s">
        <v>1299</v>
      </c>
      <c r="M3812" s="20">
        <v>888</v>
      </c>
      <c r="N3812" s="20">
        <v>888</v>
      </c>
      <c r="O3812" s="20" t="s">
        <v>927</v>
      </c>
      <c r="P3812" s="20" t="s">
        <v>50</v>
      </c>
      <c r="Q3812" s="28"/>
      <c r="R3812" s="21" t="s">
        <v>91</v>
      </c>
      <c r="S3812" s="25" t="s">
        <v>1550</v>
      </c>
      <c r="T3812" s="21" t="s">
        <v>53</v>
      </c>
      <c r="U3812" s="21" t="s">
        <v>1174</v>
      </c>
      <c r="V3812" s="46">
        <v>1</v>
      </c>
      <c r="W3812" s="26">
        <f t="shared" si="2797"/>
        <v>1</v>
      </c>
      <c r="Y3812" s="21">
        <v>12</v>
      </c>
      <c r="Z3812" s="22">
        <f t="shared" si="2788"/>
        <v>888</v>
      </c>
      <c r="AA3812" s="20" t="s">
        <v>4899</v>
      </c>
      <c r="AB3812" s="22"/>
      <c r="AC3812" s="22">
        <v>1</v>
      </c>
      <c r="AD3812" s="22"/>
      <c r="AE3812" s="22">
        <f t="shared" si="2811"/>
        <v>888</v>
      </c>
      <c r="AF3812" s="22">
        <f t="shared" si="2798"/>
        <v>888</v>
      </c>
      <c r="AG3812" s="20"/>
      <c r="AH3812" s="22"/>
      <c r="AI3812" s="22"/>
      <c r="AJ3812" s="22">
        <f t="shared" si="2812"/>
        <v>888</v>
      </c>
      <c r="AK3812" s="22">
        <f>IF(O3812="(传统)XDSL",VLOOKUP(S3812,[2]直销续费率明细!C:I,7,FALSE)*1,IF(O3812="GPON+XDSL",VLOOKUP(S3812,[2]直销续费率明细!C:I,7,FALSE)*1,VLOOKUP(S3812,[2]直销续费率明细!C:I,5,FALSE)*1))</f>
        <v>25</v>
      </c>
      <c r="AL3812" s="22" t="s">
        <v>1300</v>
      </c>
      <c r="AM3812" s="22"/>
      <c r="AN3812" s="22"/>
      <c r="AO3812" s="22" t="s">
        <v>4897</v>
      </c>
      <c r="AP3812" s="22" t="s">
        <v>1301</v>
      </c>
      <c r="AS3812" s="20">
        <f>IF(Y3812&gt;=10,VLOOKUP(U3812,[2]提成计算!B:T,19,FALSE),VLOOKUP(U3812,[2]提成计算!B:T,18,FALSE))</f>
        <v>0.1</v>
      </c>
      <c r="AT3812" s="20">
        <f t="shared" si="2813"/>
        <v>88.800000000000011</v>
      </c>
      <c r="AU3812" s="20">
        <f t="shared" si="2814"/>
        <v>25</v>
      </c>
    </row>
    <row r="3813" spans="1:47" x14ac:dyDescent="0.15">
      <c r="A3813" s="21" t="s">
        <v>1273</v>
      </c>
      <c r="B3813" s="20" t="s">
        <v>918</v>
      </c>
      <c r="C3813" s="20" t="s">
        <v>1099</v>
      </c>
      <c r="D3813" s="20" t="s">
        <v>1100</v>
      </c>
      <c r="E3813" s="20" t="s">
        <v>1115</v>
      </c>
      <c r="F3813" s="20" t="s">
        <v>1250</v>
      </c>
      <c r="G3813" s="20" t="s">
        <v>5043</v>
      </c>
      <c r="H3813" s="20"/>
      <c r="I3813" s="20">
        <v>13502867721</v>
      </c>
      <c r="J3813" s="20" t="s">
        <v>1268</v>
      </c>
      <c r="K3813" s="20" t="s">
        <v>1107</v>
      </c>
      <c r="L3813" s="20" t="s">
        <v>1898</v>
      </c>
      <c r="M3813" s="20">
        <v>1398</v>
      </c>
      <c r="N3813" s="20">
        <v>1398</v>
      </c>
      <c r="O3813" s="20" t="s">
        <v>927</v>
      </c>
      <c r="P3813" s="20" t="s">
        <v>50</v>
      </c>
      <c r="Q3813" s="28"/>
      <c r="R3813" s="21" t="s">
        <v>52</v>
      </c>
      <c r="S3813" s="21"/>
      <c r="T3813" s="21" t="s">
        <v>1108</v>
      </c>
      <c r="U3813" s="21">
        <v>0</v>
      </c>
      <c r="V3813" s="46">
        <v>1</v>
      </c>
      <c r="W3813" s="26">
        <f t="shared" si="2797"/>
        <v>1</v>
      </c>
      <c r="X3813" s="26">
        <f t="shared" si="2799"/>
        <v>1</v>
      </c>
      <c r="Y3813" s="21">
        <v>20</v>
      </c>
      <c r="Z3813" s="22">
        <f t="shared" si="2788"/>
        <v>1398</v>
      </c>
      <c r="AA3813" s="20" t="s">
        <v>4899</v>
      </c>
      <c r="AB3813" s="22"/>
      <c r="AC3813" s="22">
        <v>1</v>
      </c>
      <c r="AD3813" s="22"/>
      <c r="AE3813" s="22">
        <f t="shared" si="2811"/>
        <v>1398</v>
      </c>
      <c r="AF3813" s="22">
        <f t="shared" si="2798"/>
        <v>1398</v>
      </c>
      <c r="AG3813" s="20">
        <f>N3813</f>
        <v>1398</v>
      </c>
      <c r="AH3813" s="20"/>
      <c r="AI3813" s="20"/>
      <c r="AJ3813" s="22"/>
      <c r="AK3813" s="22"/>
      <c r="AM3813" s="22"/>
      <c r="AN3813" s="22"/>
      <c r="AO3813" s="22" t="s">
        <v>4897</v>
      </c>
      <c r="AP3813" s="22" t="s">
        <v>1301</v>
      </c>
      <c r="AS3813" s="20"/>
      <c r="AT3813" s="20"/>
      <c r="AU3813" s="20"/>
    </row>
    <row r="3814" spans="1:47" x14ac:dyDescent="0.15">
      <c r="A3814" s="21" t="s">
        <v>1273</v>
      </c>
      <c r="B3814" s="20" t="s">
        <v>918</v>
      </c>
      <c r="C3814" s="20" t="s">
        <v>1099</v>
      </c>
      <c r="D3814" s="20" t="s">
        <v>1100</v>
      </c>
      <c r="E3814" s="20" t="s">
        <v>1101</v>
      </c>
      <c r="F3814" s="20" t="s">
        <v>1250</v>
      </c>
      <c r="G3814" s="20" t="s">
        <v>5044</v>
      </c>
      <c r="H3814" s="20"/>
      <c r="I3814" s="20">
        <v>13662752638</v>
      </c>
      <c r="J3814" s="20" t="s">
        <v>924</v>
      </c>
      <c r="K3814" s="20" t="s">
        <v>80</v>
      </c>
      <c r="L3814" s="20" t="s">
        <v>1299</v>
      </c>
      <c r="M3814" s="20">
        <v>888</v>
      </c>
      <c r="N3814" s="20">
        <v>888</v>
      </c>
      <c r="O3814" s="20" t="s">
        <v>927</v>
      </c>
      <c r="P3814" s="20" t="s">
        <v>50</v>
      </c>
      <c r="Q3814" s="28"/>
      <c r="R3814" s="21" t="s">
        <v>52</v>
      </c>
      <c r="S3814" s="25" t="s">
        <v>1134</v>
      </c>
      <c r="T3814" s="21" t="s">
        <v>53</v>
      </c>
      <c r="U3814" s="21" t="s">
        <v>81</v>
      </c>
      <c r="V3814" s="46">
        <v>1</v>
      </c>
      <c r="W3814" s="26">
        <f t="shared" si="2797"/>
        <v>1</v>
      </c>
      <c r="Y3814" s="21">
        <v>12</v>
      </c>
      <c r="Z3814" s="22">
        <f t="shared" si="2788"/>
        <v>888</v>
      </c>
      <c r="AA3814" s="20" t="s">
        <v>4899</v>
      </c>
      <c r="AB3814" s="22"/>
      <c r="AC3814" s="22">
        <v>1</v>
      </c>
      <c r="AD3814" s="22"/>
      <c r="AE3814" s="22">
        <f t="shared" si="2811"/>
        <v>888</v>
      </c>
      <c r="AF3814" s="22">
        <f t="shared" si="2798"/>
        <v>888</v>
      </c>
      <c r="AG3814" s="20"/>
      <c r="AH3814" s="22"/>
      <c r="AI3814" s="22"/>
      <c r="AJ3814" s="22">
        <f t="shared" ref="AJ3814:AJ3815" si="2815">N3814</f>
        <v>888</v>
      </c>
      <c r="AK3814" s="22">
        <f>IF(O3814="(传统)XDSL",VLOOKUP(S3814,[2]直销续费率明细!C:I,7,FALSE)*1,IF(O3814="GPON+XDSL",VLOOKUP(S3814,[2]直销续费率明细!C:I,7,FALSE)*1,VLOOKUP(S3814,[2]直销续费率明细!C:I,5,FALSE)*1))</f>
        <v>-40</v>
      </c>
      <c r="AL3814" s="22" t="s">
        <v>1309</v>
      </c>
      <c r="AM3814" s="22"/>
      <c r="AN3814" s="22"/>
      <c r="AO3814" s="22" t="s">
        <v>4897</v>
      </c>
      <c r="AP3814" s="22" t="s">
        <v>1301</v>
      </c>
      <c r="AS3814" s="20">
        <f>IF(Y3814&gt;=10,VLOOKUP(U3814,[2]提成计算!B:T,19,FALSE),VLOOKUP(U3814,[2]提成计算!B:T,18,FALSE))</f>
        <v>0.12</v>
      </c>
      <c r="AT3814" s="20">
        <f t="shared" ref="AT3814:AT3815" si="2816">IF(AD3814*AS3814&gt;0,AD3814*AS3814,AE3814*AS3814)</f>
        <v>106.56</v>
      </c>
      <c r="AU3814" s="20">
        <f t="shared" ref="AU3814:AU3815" si="2817">IF(AND(AK3814&lt;0,AK3814+AT3814&lt;0),-AT3814,AK3814)</f>
        <v>-40</v>
      </c>
    </row>
    <row r="3815" spans="1:47" x14ac:dyDescent="0.15">
      <c r="A3815" s="21" t="s">
        <v>1273</v>
      </c>
      <c r="B3815" s="20" t="s">
        <v>918</v>
      </c>
      <c r="C3815" s="20" t="s">
        <v>1099</v>
      </c>
      <c r="D3815" s="20" t="s">
        <v>1100</v>
      </c>
      <c r="E3815" s="20" t="s">
        <v>1105</v>
      </c>
      <c r="F3815" s="20" t="s">
        <v>1250</v>
      </c>
      <c r="G3815" s="20" t="s">
        <v>5045</v>
      </c>
      <c r="H3815" s="20"/>
      <c r="I3815" s="20">
        <v>13728241750</v>
      </c>
      <c r="J3815" s="20" t="s">
        <v>924</v>
      </c>
      <c r="K3815" s="20" t="s">
        <v>80</v>
      </c>
      <c r="L3815" s="20" t="s">
        <v>1299</v>
      </c>
      <c r="M3815" s="20">
        <v>888</v>
      </c>
      <c r="N3815" s="20">
        <v>888</v>
      </c>
      <c r="O3815" s="20" t="s">
        <v>927</v>
      </c>
      <c r="P3815" s="20" t="s">
        <v>50</v>
      </c>
      <c r="Q3815" s="28"/>
      <c r="R3815" s="21" t="s">
        <v>52</v>
      </c>
      <c r="S3815" s="25" t="s">
        <v>1163</v>
      </c>
      <c r="T3815" s="21" t="s">
        <v>53</v>
      </c>
      <c r="U3815" s="21" t="s">
        <v>81</v>
      </c>
      <c r="V3815" s="46">
        <v>1</v>
      </c>
      <c r="W3815" s="26">
        <f t="shared" si="2797"/>
        <v>1</v>
      </c>
      <c r="Y3815" s="21">
        <v>12</v>
      </c>
      <c r="Z3815" s="22">
        <f t="shared" si="2788"/>
        <v>888</v>
      </c>
      <c r="AA3815" s="20" t="s">
        <v>4899</v>
      </c>
      <c r="AB3815" s="22"/>
      <c r="AC3815" s="22">
        <v>1</v>
      </c>
      <c r="AD3815" s="22"/>
      <c r="AE3815" s="22">
        <f t="shared" si="2811"/>
        <v>888</v>
      </c>
      <c r="AF3815" s="22">
        <f t="shared" si="2798"/>
        <v>888</v>
      </c>
      <c r="AG3815" s="20"/>
      <c r="AH3815" s="22"/>
      <c r="AI3815" s="22"/>
      <c r="AJ3815" s="22">
        <f t="shared" si="2815"/>
        <v>888</v>
      </c>
      <c r="AK3815" s="22">
        <f>IF(O3815="(传统)XDSL",VLOOKUP(S3815,[2]直销续费率明细!C:I,7,FALSE)*1,IF(O3815="GPON+XDSL",VLOOKUP(S3815,[2]直销续费率明细!C:I,7,FALSE)*1,VLOOKUP(S3815,[2]直销续费率明细!C:I,5,FALSE)*1))</f>
        <v>-40</v>
      </c>
      <c r="AL3815" s="22" t="s">
        <v>1309</v>
      </c>
      <c r="AM3815" s="22"/>
      <c r="AN3815" s="22"/>
      <c r="AO3815" s="22" t="s">
        <v>4897</v>
      </c>
      <c r="AP3815" s="22" t="s">
        <v>1301</v>
      </c>
      <c r="AS3815" s="20">
        <f>IF(Y3815&gt;=10,VLOOKUP(U3815,[2]提成计算!B:T,19,FALSE),VLOOKUP(U3815,[2]提成计算!B:T,18,FALSE))</f>
        <v>0.12</v>
      </c>
      <c r="AT3815" s="20">
        <f t="shared" si="2816"/>
        <v>106.56</v>
      </c>
      <c r="AU3815" s="20">
        <f t="shared" si="2817"/>
        <v>-40</v>
      </c>
    </row>
    <row r="3816" spans="1:47" x14ac:dyDescent="0.15">
      <c r="A3816" s="21" t="s">
        <v>1273</v>
      </c>
      <c r="B3816" s="20" t="s">
        <v>918</v>
      </c>
      <c r="C3816" s="20" t="s">
        <v>1099</v>
      </c>
      <c r="D3816" s="20" t="s">
        <v>1100</v>
      </c>
      <c r="E3816" s="20" t="s">
        <v>1110</v>
      </c>
      <c r="F3816" s="20" t="s">
        <v>1250</v>
      </c>
      <c r="G3816" s="20" t="s">
        <v>5046</v>
      </c>
      <c r="H3816" s="20"/>
      <c r="I3816" s="20">
        <v>13509815099</v>
      </c>
      <c r="J3816" s="20" t="s">
        <v>1268</v>
      </c>
      <c r="K3816" s="20" t="s">
        <v>1107</v>
      </c>
      <c r="L3816" s="20" t="s">
        <v>1358</v>
      </c>
      <c r="M3816" s="20">
        <v>1088</v>
      </c>
      <c r="N3816" s="20">
        <v>1088</v>
      </c>
      <c r="O3816" s="20" t="s">
        <v>927</v>
      </c>
      <c r="P3816" s="20" t="s">
        <v>50</v>
      </c>
      <c r="Q3816" s="28"/>
      <c r="R3816" s="21" t="s">
        <v>52</v>
      </c>
      <c r="S3816" s="21"/>
      <c r="T3816" s="21" t="s">
        <v>1108</v>
      </c>
      <c r="U3816" s="21">
        <v>0</v>
      </c>
      <c r="V3816" s="46">
        <v>1</v>
      </c>
      <c r="W3816" s="26">
        <f t="shared" si="2797"/>
        <v>1</v>
      </c>
      <c r="X3816" s="26">
        <f t="shared" si="2799"/>
        <v>1</v>
      </c>
      <c r="Y3816" s="21">
        <v>10</v>
      </c>
      <c r="Z3816" s="22">
        <f t="shared" si="2788"/>
        <v>1088</v>
      </c>
      <c r="AA3816" s="20" t="s">
        <v>4899</v>
      </c>
      <c r="AB3816" s="22"/>
      <c r="AC3816" s="22">
        <v>1</v>
      </c>
      <c r="AD3816" s="22"/>
      <c r="AE3816" s="22">
        <f t="shared" si="2811"/>
        <v>1088</v>
      </c>
      <c r="AF3816" s="22">
        <f t="shared" si="2798"/>
        <v>1088</v>
      </c>
      <c r="AG3816" s="20">
        <f>N3816</f>
        <v>1088</v>
      </c>
      <c r="AH3816" s="20"/>
      <c r="AI3816" s="20"/>
      <c r="AJ3816" s="22"/>
      <c r="AK3816" s="22"/>
      <c r="AM3816" s="22"/>
      <c r="AN3816" s="22"/>
      <c r="AO3816" s="22" t="s">
        <v>4897</v>
      </c>
      <c r="AP3816" s="22" t="s">
        <v>1301</v>
      </c>
      <c r="AS3816" s="20"/>
      <c r="AT3816" s="20"/>
      <c r="AU3816" s="20"/>
    </row>
    <row r="3817" spans="1:47" x14ac:dyDescent="0.15">
      <c r="A3817" s="21" t="s">
        <v>1273</v>
      </c>
      <c r="B3817" s="20" t="s">
        <v>918</v>
      </c>
      <c r="C3817" s="20" t="s">
        <v>1099</v>
      </c>
      <c r="D3817" s="20" t="s">
        <v>1136</v>
      </c>
      <c r="E3817" s="20" t="s">
        <v>1157</v>
      </c>
      <c r="F3817" s="20" t="s">
        <v>1250</v>
      </c>
      <c r="G3817" s="20" t="s">
        <v>5047</v>
      </c>
      <c r="H3817" s="20"/>
      <c r="I3817" s="20">
        <v>15019980004</v>
      </c>
      <c r="J3817" s="20" t="s">
        <v>924</v>
      </c>
      <c r="K3817" s="20" t="s">
        <v>1139</v>
      </c>
      <c r="L3817" s="20" t="s">
        <v>1299</v>
      </c>
      <c r="M3817" s="20">
        <v>888</v>
      </c>
      <c r="N3817" s="20">
        <v>888</v>
      </c>
      <c r="O3817" s="20" t="s">
        <v>927</v>
      </c>
      <c r="P3817" s="20" t="s">
        <v>50</v>
      </c>
      <c r="Q3817" s="28"/>
      <c r="R3817" s="21" t="s">
        <v>109</v>
      </c>
      <c r="S3817" s="25" t="s">
        <v>1159</v>
      </c>
      <c r="T3817" s="21" t="s">
        <v>53</v>
      </c>
      <c r="U3817" s="21" t="s">
        <v>1140</v>
      </c>
      <c r="V3817" s="46">
        <v>1</v>
      </c>
      <c r="W3817" s="26">
        <f t="shared" si="2797"/>
        <v>1</v>
      </c>
      <c r="Y3817" s="21">
        <v>12</v>
      </c>
      <c r="Z3817" s="22">
        <f t="shared" si="2788"/>
        <v>888</v>
      </c>
      <c r="AA3817" s="20" t="s">
        <v>4899</v>
      </c>
      <c r="AB3817" s="22"/>
      <c r="AC3817" s="22">
        <v>1</v>
      </c>
      <c r="AD3817" s="22"/>
      <c r="AE3817" s="22">
        <f t="shared" si="2811"/>
        <v>888</v>
      </c>
      <c r="AF3817" s="22">
        <f t="shared" si="2798"/>
        <v>888</v>
      </c>
      <c r="AG3817" s="20"/>
      <c r="AH3817" s="22"/>
      <c r="AI3817" s="22"/>
      <c r="AJ3817" s="22">
        <f t="shared" ref="AJ3817:AJ3819" si="2818">N3817</f>
        <v>888</v>
      </c>
      <c r="AK3817" s="22">
        <f>IF(O3817="(传统)XDSL",VLOOKUP(S3817,[2]直销续费率明细!C:I,7,FALSE)*1,IF(O3817="GPON+XDSL",VLOOKUP(S3817,[2]直销续费率明细!C:I,7,FALSE)*1,VLOOKUP(S3817,[2]直销续费率明细!C:I,5,FALSE)*1))</f>
        <v>-40</v>
      </c>
      <c r="AL3817" s="22" t="s">
        <v>1309</v>
      </c>
      <c r="AM3817" s="22"/>
      <c r="AN3817" s="22"/>
      <c r="AO3817" s="22" t="s">
        <v>2216</v>
      </c>
      <c r="AP3817" s="22" t="s">
        <v>1301</v>
      </c>
      <c r="AS3817" s="20">
        <f>IF(Y3817&gt;=10,VLOOKUP(U3817,[2]提成计算!B:T,19,FALSE),VLOOKUP(U3817,[2]提成计算!B:T,18,FALSE))</f>
        <v>0.09</v>
      </c>
      <c r="AT3817" s="20">
        <f t="shared" ref="AT3817:AT3818" si="2819">IF(AD3817*AS3817&gt;0,AD3817*AS3817,AE3817*AS3817)</f>
        <v>79.92</v>
      </c>
      <c r="AU3817" s="20">
        <f t="shared" ref="AU3817:AU3818" si="2820">IF(AND(AK3817&lt;0,AK3817+AT3817&lt;0),-AT3817,AK3817)</f>
        <v>-40</v>
      </c>
    </row>
    <row r="3818" spans="1:47" x14ac:dyDescent="0.15">
      <c r="A3818" s="21" t="s">
        <v>1273</v>
      </c>
      <c r="B3818" s="20" t="s">
        <v>918</v>
      </c>
      <c r="C3818" s="20" t="s">
        <v>1099</v>
      </c>
      <c r="D3818" s="20" t="s">
        <v>1121</v>
      </c>
      <c r="E3818" s="20" t="s">
        <v>1412</v>
      </c>
      <c r="F3818" s="20" t="s">
        <v>1250</v>
      </c>
      <c r="G3818" s="20" t="s">
        <v>5048</v>
      </c>
      <c r="H3818" s="20"/>
      <c r="I3818" s="20">
        <v>13437570625</v>
      </c>
      <c r="J3818" s="20" t="s">
        <v>924</v>
      </c>
      <c r="K3818" s="20" t="s">
        <v>4737</v>
      </c>
      <c r="L3818" s="20" t="s">
        <v>1299</v>
      </c>
      <c r="M3818" s="20">
        <v>888</v>
      </c>
      <c r="N3818" s="20">
        <v>888</v>
      </c>
      <c r="O3818" s="20" t="s">
        <v>927</v>
      </c>
      <c r="P3818" s="20" t="s">
        <v>50</v>
      </c>
      <c r="Q3818" s="28"/>
      <c r="R3818" s="21" t="s">
        <v>91</v>
      </c>
      <c r="S3818" s="25" t="s">
        <v>1414</v>
      </c>
      <c r="T3818" s="21" t="s">
        <v>53</v>
      </c>
      <c r="U3818" s="21" t="s">
        <v>4738</v>
      </c>
      <c r="V3818" s="46">
        <v>1</v>
      </c>
      <c r="W3818" s="26">
        <f t="shared" si="2797"/>
        <v>1</v>
      </c>
      <c r="Y3818" s="21">
        <v>12</v>
      </c>
      <c r="Z3818" s="22">
        <f t="shared" si="2788"/>
        <v>888</v>
      </c>
      <c r="AA3818" s="20" t="s">
        <v>2218</v>
      </c>
      <c r="AB3818" s="22"/>
      <c r="AC3818" s="22">
        <v>1</v>
      </c>
      <c r="AD3818" s="22"/>
      <c r="AE3818" s="22">
        <f t="shared" si="2811"/>
        <v>888</v>
      </c>
      <c r="AF3818" s="22">
        <f t="shared" si="2798"/>
        <v>888</v>
      </c>
      <c r="AG3818" s="20"/>
      <c r="AH3818" s="22"/>
      <c r="AI3818" s="22"/>
      <c r="AJ3818" s="22">
        <f t="shared" si="2818"/>
        <v>888</v>
      </c>
      <c r="AK3818" s="22">
        <f>IF(O3818="(传统)XDSL",VLOOKUP(S3818,[2]直销续费率明细!C:I,7,FALSE)*1,IF(O3818="GPON+XDSL",VLOOKUP(S3818,[2]直销续费率明细!C:I,7,FALSE)*1,VLOOKUP(S3818,[2]直销续费率明细!C:I,5,FALSE)*1))</f>
        <v>-40</v>
      </c>
      <c r="AL3818" s="22" t="s">
        <v>1300</v>
      </c>
      <c r="AM3818" s="22"/>
      <c r="AN3818" s="22"/>
      <c r="AO3818" s="22" t="s">
        <v>2216</v>
      </c>
      <c r="AP3818" s="22" t="s">
        <v>1301</v>
      </c>
      <c r="AS3818" s="20">
        <f>IF(Y3818&gt;=10,VLOOKUP(U3818,[2]提成计算!B:T,19,FALSE),VLOOKUP(U3818,[2]提成计算!B:T,18,FALSE))</f>
        <v>0.09</v>
      </c>
      <c r="AT3818" s="20">
        <f t="shared" si="2819"/>
        <v>79.92</v>
      </c>
      <c r="AU3818" s="20">
        <f t="shared" si="2820"/>
        <v>-40</v>
      </c>
    </row>
    <row r="3819" spans="1:47" x14ac:dyDescent="0.15">
      <c r="A3819" s="21" t="s">
        <v>1273</v>
      </c>
      <c r="B3819" s="20" t="s">
        <v>918</v>
      </c>
      <c r="C3819" s="20" t="s">
        <v>1099</v>
      </c>
      <c r="D3819" s="20" t="s">
        <v>1100</v>
      </c>
      <c r="E3819" s="20" t="s">
        <v>1132</v>
      </c>
      <c r="F3819" s="20" t="s">
        <v>1250</v>
      </c>
      <c r="G3819" s="20" t="s">
        <v>5049</v>
      </c>
      <c r="H3819" s="20"/>
      <c r="I3819" s="20">
        <v>15015255595</v>
      </c>
      <c r="J3819" s="20" t="s">
        <v>924</v>
      </c>
      <c r="K3819" s="20" t="s">
        <v>174</v>
      </c>
      <c r="L3819" s="20" t="s">
        <v>1299</v>
      </c>
      <c r="M3819" s="20">
        <v>888</v>
      </c>
      <c r="N3819" s="20">
        <v>888</v>
      </c>
      <c r="O3819" s="20" t="s">
        <v>927</v>
      </c>
      <c r="P3819" s="20" t="s">
        <v>50</v>
      </c>
      <c r="Q3819" s="28"/>
      <c r="R3819" s="21" t="s">
        <v>52</v>
      </c>
      <c r="S3819" s="25" t="s">
        <v>1134</v>
      </c>
      <c r="T3819" s="21" t="s">
        <v>2242</v>
      </c>
      <c r="U3819" s="21"/>
      <c r="V3819" s="46">
        <v>1</v>
      </c>
      <c r="W3819" s="26">
        <f t="shared" si="2797"/>
        <v>1</v>
      </c>
      <c r="Y3819" s="21">
        <v>12</v>
      </c>
      <c r="Z3819" s="22">
        <f t="shared" si="2788"/>
        <v>888</v>
      </c>
      <c r="AA3819" s="20" t="s">
        <v>2218</v>
      </c>
      <c r="AB3819" s="22"/>
      <c r="AC3819" s="22">
        <v>1</v>
      </c>
      <c r="AD3819" s="22"/>
      <c r="AE3819" s="22">
        <f t="shared" si="2811"/>
        <v>888</v>
      </c>
      <c r="AF3819" s="22">
        <f t="shared" si="2798"/>
        <v>888</v>
      </c>
      <c r="AG3819" s="20"/>
      <c r="AH3819" s="22"/>
      <c r="AI3819" s="22"/>
      <c r="AJ3819" s="22">
        <f t="shared" si="2818"/>
        <v>888</v>
      </c>
      <c r="AK3819" s="22">
        <f>IF(O3819="(传统)XDSL",VLOOKUP(S3819,[1]续费率明细!C:I,7,FALSE)*1,IF(O3819="GPON+XDSL",VLOOKUP(S3819,[1]续费率明细!C:I,7,FALSE)*1,VLOOKUP(S3819,[1]续费率明细!C:I,5,FALSE)*1))</f>
        <v>-40</v>
      </c>
      <c r="AL3819" s="22" t="s">
        <v>1309</v>
      </c>
      <c r="AM3819" s="22"/>
      <c r="AN3819" s="22"/>
      <c r="AO3819" s="22" t="s">
        <v>2216</v>
      </c>
      <c r="AP3819" s="22" t="s">
        <v>1301</v>
      </c>
      <c r="AS3819" s="20"/>
      <c r="AT3819" s="20"/>
      <c r="AU3819" s="20"/>
    </row>
    <row r="3820" spans="1:47" x14ac:dyDescent="0.15">
      <c r="A3820" s="21" t="s">
        <v>1273</v>
      </c>
      <c r="B3820" s="20" t="s">
        <v>918</v>
      </c>
      <c r="C3820" s="20" t="s">
        <v>1099</v>
      </c>
      <c r="D3820" s="20" t="s">
        <v>1121</v>
      </c>
      <c r="E3820" s="20" t="s">
        <v>1412</v>
      </c>
      <c r="F3820" s="20" t="s">
        <v>1250</v>
      </c>
      <c r="G3820" s="20" t="s">
        <v>5050</v>
      </c>
      <c r="H3820" s="20"/>
      <c r="I3820" s="20">
        <v>18819110110</v>
      </c>
      <c r="J3820" s="20" t="s">
        <v>1268</v>
      </c>
      <c r="K3820" s="20" t="s">
        <v>4753</v>
      </c>
      <c r="L3820" s="20" t="s">
        <v>1898</v>
      </c>
      <c r="M3820" s="20">
        <v>1398</v>
      </c>
      <c r="N3820" s="20">
        <v>1398</v>
      </c>
      <c r="O3820" s="20" t="s">
        <v>927</v>
      </c>
      <c r="P3820" s="20" t="s">
        <v>50</v>
      </c>
      <c r="Q3820" s="28"/>
      <c r="R3820" s="21" t="s">
        <v>91</v>
      </c>
      <c r="S3820" s="21"/>
      <c r="T3820" s="21" t="s">
        <v>53</v>
      </c>
      <c r="U3820" s="21" t="s">
        <v>4754</v>
      </c>
      <c r="V3820" s="46">
        <v>1</v>
      </c>
      <c r="W3820" s="26">
        <f t="shared" si="2797"/>
        <v>1</v>
      </c>
      <c r="X3820" s="26">
        <f t="shared" si="2799"/>
        <v>1</v>
      </c>
      <c r="Y3820" s="21">
        <v>20</v>
      </c>
      <c r="Z3820" s="22">
        <f t="shared" si="2788"/>
        <v>1398</v>
      </c>
      <c r="AA3820" s="20" t="s">
        <v>2218</v>
      </c>
      <c r="AB3820" s="22"/>
      <c r="AC3820" s="22">
        <v>1</v>
      </c>
      <c r="AD3820" s="22"/>
      <c r="AE3820" s="22">
        <f t="shared" si="2811"/>
        <v>1398</v>
      </c>
      <c r="AF3820" s="22">
        <f t="shared" si="2798"/>
        <v>1398</v>
      </c>
      <c r="AG3820" s="20">
        <f t="shared" ref="AG3820:AG3821" si="2821">N3820</f>
        <v>1398</v>
      </c>
      <c r="AH3820" s="20" t="str">
        <f>VLOOKUP(U3820,[1]提成计算!B:I,8,FALSE)</f>
        <v xml:space="preserve"> </v>
      </c>
      <c r="AI3820" s="20"/>
      <c r="AJ3820" s="22"/>
      <c r="AK3820" s="22"/>
      <c r="AM3820" s="22"/>
      <c r="AN3820" s="22"/>
      <c r="AO3820" s="22" t="s">
        <v>4897</v>
      </c>
      <c r="AP3820" s="22" t="s">
        <v>1301</v>
      </c>
      <c r="AS3820" s="20"/>
      <c r="AT3820" s="20"/>
      <c r="AU3820" s="20"/>
    </row>
    <row r="3821" spans="1:47" x14ac:dyDescent="0.15">
      <c r="A3821" s="21" t="s">
        <v>1273</v>
      </c>
      <c r="B3821" s="20" t="s">
        <v>918</v>
      </c>
      <c r="C3821" s="20" t="s">
        <v>1099</v>
      </c>
      <c r="D3821" s="20" t="s">
        <v>1121</v>
      </c>
      <c r="E3821" s="20" t="s">
        <v>1412</v>
      </c>
      <c r="F3821" s="20" t="s">
        <v>1250</v>
      </c>
      <c r="G3821" s="20" t="s">
        <v>5051</v>
      </c>
      <c r="H3821" s="20"/>
      <c r="I3821" s="20">
        <v>13802381924</v>
      </c>
      <c r="J3821" s="20" t="s">
        <v>1268</v>
      </c>
      <c r="K3821" s="20" t="s">
        <v>4753</v>
      </c>
      <c r="L3821" s="20" t="s">
        <v>1358</v>
      </c>
      <c r="M3821" s="20">
        <v>1088</v>
      </c>
      <c r="N3821" s="20">
        <v>1088</v>
      </c>
      <c r="O3821" s="20" t="s">
        <v>927</v>
      </c>
      <c r="P3821" s="20" t="s">
        <v>50</v>
      </c>
      <c r="Q3821" s="28"/>
      <c r="R3821" s="21" t="s">
        <v>91</v>
      </c>
      <c r="S3821" s="21"/>
      <c r="T3821" s="21" t="s">
        <v>53</v>
      </c>
      <c r="U3821" s="21" t="s">
        <v>4754</v>
      </c>
      <c r="V3821" s="46">
        <v>1</v>
      </c>
      <c r="W3821" s="26">
        <f t="shared" si="2797"/>
        <v>1</v>
      </c>
      <c r="X3821" s="26">
        <f t="shared" si="2799"/>
        <v>1</v>
      </c>
      <c r="Y3821" s="21">
        <v>10</v>
      </c>
      <c r="Z3821" s="22">
        <f t="shared" si="2788"/>
        <v>1088</v>
      </c>
      <c r="AA3821" s="20" t="s">
        <v>4899</v>
      </c>
      <c r="AB3821" s="22"/>
      <c r="AC3821" s="22">
        <v>1</v>
      </c>
      <c r="AD3821" s="22"/>
      <c r="AE3821" s="22">
        <f t="shared" si="2811"/>
        <v>1088</v>
      </c>
      <c r="AF3821" s="22">
        <f t="shared" si="2798"/>
        <v>1088</v>
      </c>
      <c r="AG3821" s="20">
        <f t="shared" si="2821"/>
        <v>1088</v>
      </c>
      <c r="AH3821" s="20" t="str">
        <f>VLOOKUP(U3821,[1]提成计算!B:I,8,FALSE)</f>
        <v xml:space="preserve"> </v>
      </c>
      <c r="AI3821" s="20"/>
      <c r="AJ3821" s="22"/>
      <c r="AK3821" s="22"/>
      <c r="AM3821" s="22"/>
      <c r="AN3821" s="22"/>
      <c r="AO3821" s="22" t="s">
        <v>4897</v>
      </c>
      <c r="AP3821" s="22" t="s">
        <v>1301</v>
      </c>
      <c r="AS3821" s="20"/>
      <c r="AT3821" s="20"/>
      <c r="AU3821" s="20"/>
    </row>
    <row r="3822" spans="1:47" x14ac:dyDescent="0.15">
      <c r="A3822" s="21" t="s">
        <v>1273</v>
      </c>
      <c r="B3822" s="20" t="s">
        <v>918</v>
      </c>
      <c r="C3822" s="20" t="s">
        <v>1099</v>
      </c>
      <c r="D3822" s="20" t="s">
        <v>1100</v>
      </c>
      <c r="E3822" s="20" t="s">
        <v>4704</v>
      </c>
      <c r="F3822" s="20" t="s">
        <v>1250</v>
      </c>
      <c r="G3822" s="20" t="s">
        <v>5052</v>
      </c>
      <c r="H3822" s="20"/>
      <c r="I3822" s="20">
        <v>13642397679</v>
      </c>
      <c r="J3822" s="20" t="s">
        <v>924</v>
      </c>
      <c r="K3822" s="20" t="s">
        <v>80</v>
      </c>
      <c r="L3822" s="20" t="s">
        <v>1299</v>
      </c>
      <c r="M3822" s="20">
        <v>888</v>
      </c>
      <c r="N3822" s="20">
        <v>888</v>
      </c>
      <c r="O3822" s="20" t="s">
        <v>927</v>
      </c>
      <c r="P3822" s="20" t="s">
        <v>50</v>
      </c>
      <c r="Q3822" s="28"/>
      <c r="R3822" s="21" t="s">
        <v>52</v>
      </c>
      <c r="S3822" s="25" t="s">
        <v>1163</v>
      </c>
      <c r="T3822" s="21" t="s">
        <v>53</v>
      </c>
      <c r="U3822" s="21" t="s">
        <v>81</v>
      </c>
      <c r="V3822" s="46">
        <v>1</v>
      </c>
      <c r="W3822" s="26">
        <f t="shared" si="2797"/>
        <v>1</v>
      </c>
      <c r="Y3822" s="21">
        <v>12</v>
      </c>
      <c r="Z3822" s="22">
        <f t="shared" si="2788"/>
        <v>888</v>
      </c>
      <c r="AA3822" s="20" t="s">
        <v>4899</v>
      </c>
      <c r="AB3822" s="22"/>
      <c r="AC3822" s="22">
        <v>1</v>
      </c>
      <c r="AD3822" s="22"/>
      <c r="AE3822" s="22">
        <f t="shared" si="2811"/>
        <v>888</v>
      </c>
      <c r="AF3822" s="22">
        <f t="shared" si="2798"/>
        <v>888</v>
      </c>
      <c r="AG3822" s="20"/>
      <c r="AH3822" s="22"/>
      <c r="AI3822" s="22"/>
      <c r="AJ3822" s="22">
        <f t="shared" ref="AJ3822:AJ3823" si="2822">N3822</f>
        <v>888</v>
      </c>
      <c r="AK3822" s="22">
        <f>IF(O3822="(传统)XDSL",VLOOKUP(S3822,[2]直销续费率明细!C:I,7,FALSE)*1,IF(O3822="GPON+XDSL",VLOOKUP(S3822,[2]直销续费率明细!C:I,7,FALSE)*1,VLOOKUP(S3822,[2]直销续费率明细!C:I,5,FALSE)*1))</f>
        <v>-40</v>
      </c>
      <c r="AL3822" s="22" t="s">
        <v>1309</v>
      </c>
      <c r="AM3822" s="22"/>
      <c r="AN3822" s="22"/>
      <c r="AO3822" s="22" t="s">
        <v>4897</v>
      </c>
      <c r="AP3822" s="22" t="s">
        <v>1301</v>
      </c>
      <c r="AS3822" s="20">
        <f>IF(Y3822&gt;=10,VLOOKUP(U3822,[2]提成计算!B:T,19,FALSE),VLOOKUP(U3822,[2]提成计算!B:T,18,FALSE))</f>
        <v>0.12</v>
      </c>
      <c r="AT3822" s="20">
        <f t="shared" ref="AT3822:AT3823" si="2823">IF(AD3822*AS3822&gt;0,AD3822*AS3822,AE3822*AS3822)</f>
        <v>106.56</v>
      </c>
      <c r="AU3822" s="20">
        <f t="shared" ref="AU3822:AU3823" si="2824">IF(AND(AK3822&lt;0,AK3822+AT3822&lt;0),-AT3822,AK3822)</f>
        <v>-40</v>
      </c>
    </row>
    <row r="3823" spans="1:47" x14ac:dyDescent="0.15">
      <c r="A3823" s="21" t="s">
        <v>1273</v>
      </c>
      <c r="B3823" s="20" t="s">
        <v>918</v>
      </c>
      <c r="C3823" s="20" t="s">
        <v>1099</v>
      </c>
      <c r="D3823" s="20" t="s">
        <v>1100</v>
      </c>
      <c r="E3823" s="20" t="s">
        <v>1105</v>
      </c>
      <c r="F3823" s="20" t="s">
        <v>1250</v>
      </c>
      <c r="G3823" s="20" t="s">
        <v>5053</v>
      </c>
      <c r="H3823" s="20"/>
      <c r="I3823" s="20">
        <v>15899660042</v>
      </c>
      <c r="J3823" s="20" t="s">
        <v>924</v>
      </c>
      <c r="K3823" s="20" t="s">
        <v>4714</v>
      </c>
      <c r="L3823" s="20" t="s">
        <v>1376</v>
      </c>
      <c r="M3823" s="20">
        <v>1088</v>
      </c>
      <c r="N3823" s="20">
        <v>1088</v>
      </c>
      <c r="O3823" s="20" t="s">
        <v>927</v>
      </c>
      <c r="P3823" s="20" t="s">
        <v>50</v>
      </c>
      <c r="Q3823" s="28"/>
      <c r="R3823" s="21" t="s">
        <v>52</v>
      </c>
      <c r="S3823" s="25" t="s">
        <v>1163</v>
      </c>
      <c r="T3823" s="21" t="s">
        <v>53</v>
      </c>
      <c r="U3823" s="21" t="s">
        <v>81</v>
      </c>
      <c r="V3823" s="46">
        <v>1</v>
      </c>
      <c r="W3823" s="26">
        <f t="shared" si="2797"/>
        <v>1</v>
      </c>
      <c r="Y3823" s="21">
        <v>10</v>
      </c>
      <c r="Z3823" s="22">
        <f t="shared" si="2788"/>
        <v>1088</v>
      </c>
      <c r="AA3823" s="20" t="s">
        <v>4899</v>
      </c>
      <c r="AB3823" s="22"/>
      <c r="AC3823" s="22">
        <v>1</v>
      </c>
      <c r="AD3823" s="22"/>
      <c r="AE3823" s="22">
        <f t="shared" si="2811"/>
        <v>1088</v>
      </c>
      <c r="AF3823" s="22">
        <f t="shared" si="2798"/>
        <v>1088</v>
      </c>
      <c r="AG3823" s="20"/>
      <c r="AH3823" s="22"/>
      <c r="AI3823" s="22"/>
      <c r="AJ3823" s="22">
        <f t="shared" si="2822"/>
        <v>1088</v>
      </c>
      <c r="AK3823" s="22">
        <f>IF(O3823="(传统)XDSL",VLOOKUP(S3823,[2]直销续费率明细!C:I,7,FALSE)*1,IF(O3823="GPON+XDSL",VLOOKUP(S3823,[2]直销续费率明细!C:I,7,FALSE)*1,VLOOKUP(S3823,[2]直销续费率明细!C:I,5,FALSE)*1))</f>
        <v>-40</v>
      </c>
      <c r="AL3823" s="22" t="s">
        <v>1300</v>
      </c>
      <c r="AM3823" s="22"/>
      <c r="AN3823" s="22"/>
      <c r="AO3823" s="22" t="s">
        <v>4897</v>
      </c>
      <c r="AP3823" s="22" t="s">
        <v>1301</v>
      </c>
      <c r="AS3823" s="20">
        <f>IF(Y3823&gt;=10,VLOOKUP(U3823,[2]提成计算!B:T,19,FALSE),VLOOKUP(U3823,[2]提成计算!B:T,18,FALSE))</f>
        <v>0.12</v>
      </c>
      <c r="AT3823" s="20">
        <f t="shared" si="2823"/>
        <v>130.56</v>
      </c>
      <c r="AU3823" s="20">
        <f t="shared" si="2824"/>
        <v>-40</v>
      </c>
    </row>
    <row r="3824" spans="1:47" x14ac:dyDescent="0.15">
      <c r="A3824" s="21" t="s">
        <v>1273</v>
      </c>
      <c r="B3824" s="20" t="s">
        <v>918</v>
      </c>
      <c r="C3824" s="20" t="s">
        <v>1099</v>
      </c>
      <c r="D3824" s="20" t="s">
        <v>1121</v>
      </c>
      <c r="E3824" s="20" t="s">
        <v>1171</v>
      </c>
      <c r="F3824" s="20" t="s">
        <v>1250</v>
      </c>
      <c r="G3824" s="20" t="s">
        <v>5054</v>
      </c>
      <c r="H3824" s="20"/>
      <c r="I3824" s="20">
        <v>15816822711</v>
      </c>
      <c r="J3824" s="20" t="s">
        <v>1268</v>
      </c>
      <c r="K3824" s="20" t="s">
        <v>1173</v>
      </c>
      <c r="L3824" s="20" t="s">
        <v>1566</v>
      </c>
      <c r="M3824" s="20">
        <v>1088</v>
      </c>
      <c r="N3824" s="20">
        <v>1088</v>
      </c>
      <c r="O3824" s="20" t="s">
        <v>927</v>
      </c>
      <c r="P3824" s="20" t="s">
        <v>50</v>
      </c>
      <c r="Q3824" s="28"/>
      <c r="R3824" s="21" t="s">
        <v>91</v>
      </c>
      <c r="S3824" s="21"/>
      <c r="T3824" s="21" t="s">
        <v>53</v>
      </c>
      <c r="U3824" s="21" t="s">
        <v>1174</v>
      </c>
      <c r="V3824" s="46">
        <v>1</v>
      </c>
      <c r="W3824" s="26">
        <f t="shared" si="2797"/>
        <v>1</v>
      </c>
      <c r="X3824" s="26">
        <f t="shared" si="2799"/>
        <v>1</v>
      </c>
      <c r="Y3824" s="21">
        <v>12</v>
      </c>
      <c r="Z3824" s="22">
        <f t="shared" si="2788"/>
        <v>1088</v>
      </c>
      <c r="AA3824" s="20" t="s">
        <v>4899</v>
      </c>
      <c r="AB3824" s="22"/>
      <c r="AC3824" s="22">
        <v>1</v>
      </c>
      <c r="AD3824" s="22"/>
      <c r="AE3824" s="22">
        <f t="shared" si="2811"/>
        <v>1088</v>
      </c>
      <c r="AF3824" s="22">
        <f t="shared" si="2798"/>
        <v>1088</v>
      </c>
      <c r="AG3824" s="20">
        <f>N3824</f>
        <v>1088</v>
      </c>
      <c r="AH3824" s="20" t="str">
        <f>VLOOKUP(U3824,[1]提成计算!B:I,8,FALSE)</f>
        <v xml:space="preserve"> </v>
      </c>
      <c r="AI3824" s="20"/>
      <c r="AJ3824" s="22"/>
      <c r="AK3824" s="22"/>
      <c r="AM3824" s="22"/>
      <c r="AN3824" s="22"/>
      <c r="AO3824" s="22" t="s">
        <v>4897</v>
      </c>
      <c r="AP3824" s="22" t="s">
        <v>1301</v>
      </c>
      <c r="AS3824" s="20"/>
      <c r="AT3824" s="20"/>
      <c r="AU3824" s="20"/>
    </row>
    <row r="3825" spans="1:47" x14ac:dyDescent="0.15">
      <c r="A3825" s="21" t="s">
        <v>1273</v>
      </c>
      <c r="B3825" s="20" t="s">
        <v>918</v>
      </c>
      <c r="C3825" s="20" t="s">
        <v>1099</v>
      </c>
      <c r="D3825" s="20" t="s">
        <v>1100</v>
      </c>
      <c r="E3825" s="20" t="s">
        <v>1514</v>
      </c>
      <c r="F3825" s="20" t="s">
        <v>1250</v>
      </c>
      <c r="G3825" s="20" t="s">
        <v>5055</v>
      </c>
      <c r="H3825" s="20"/>
      <c r="I3825" s="20" t="s">
        <v>5056</v>
      </c>
      <c r="J3825" s="20" t="s">
        <v>924</v>
      </c>
      <c r="K3825" s="20" t="s">
        <v>4714</v>
      </c>
      <c r="L3825" s="20" t="s">
        <v>1918</v>
      </c>
      <c r="M3825" s="20">
        <v>680</v>
      </c>
      <c r="N3825" s="20">
        <v>680</v>
      </c>
      <c r="O3825" s="20" t="s">
        <v>1262</v>
      </c>
      <c r="P3825" s="20" t="s">
        <v>50</v>
      </c>
      <c r="Q3825" s="28"/>
      <c r="R3825" s="21" t="s">
        <v>52</v>
      </c>
      <c r="S3825" s="25" t="s">
        <v>1163</v>
      </c>
      <c r="T3825" s="21" t="s">
        <v>53</v>
      </c>
      <c r="U3825" s="21" t="s">
        <v>81</v>
      </c>
      <c r="V3825" s="46">
        <v>1</v>
      </c>
      <c r="W3825" s="26">
        <f t="shared" si="2797"/>
        <v>1</v>
      </c>
      <c r="Y3825" s="21">
        <v>4</v>
      </c>
      <c r="Z3825" s="22">
        <f t="shared" si="2788"/>
        <v>680</v>
      </c>
      <c r="AA3825" s="20" t="s">
        <v>4899</v>
      </c>
      <c r="AB3825" s="22">
        <v>1</v>
      </c>
      <c r="AC3825" s="22"/>
      <c r="AD3825" s="22">
        <f>N3825</f>
        <v>680</v>
      </c>
      <c r="AE3825" s="22"/>
      <c r="AF3825" s="22">
        <f t="shared" si="2798"/>
        <v>680</v>
      </c>
      <c r="AG3825" s="20"/>
      <c r="AH3825" s="22"/>
      <c r="AI3825" s="22"/>
      <c r="AJ3825" s="22">
        <f>N3825</f>
        <v>680</v>
      </c>
      <c r="AK3825" s="22">
        <f>IF(O3825="(传统)XDSL",VLOOKUP(S3825,[2]直销续费率明细!C:I,7,FALSE)*1,IF(O3825="GPON+XDSL",VLOOKUP(S3825,[2]直销续费率明细!C:I,7,FALSE)*1,VLOOKUP(S3825,[2]直销续费率明细!C:I,5,FALSE)*1))</f>
        <v>-40</v>
      </c>
      <c r="AL3825" s="22" t="s">
        <v>1300</v>
      </c>
      <c r="AM3825" s="22"/>
      <c r="AN3825" s="22"/>
      <c r="AO3825" s="22" t="s">
        <v>2216</v>
      </c>
      <c r="AP3825" s="22" t="s">
        <v>2261</v>
      </c>
      <c r="AS3825" s="20">
        <f>IF(Y3825&gt;=10,VLOOKUP(U3825,[2]提成计算!B:T,19,FALSE),VLOOKUP(U3825,[2]提成计算!B:T,18,FALSE))</f>
        <v>0.08</v>
      </c>
      <c r="AT3825" s="20">
        <f t="shared" ref="AT3825" si="2825">IF(AD3825*AS3825&gt;0,AD3825*AS3825,AE3825*AS3825)</f>
        <v>54.4</v>
      </c>
      <c r="AU3825" s="20">
        <f t="shared" ref="AU3825" si="2826">IF(AND(AK3825&lt;0,AK3825+AT3825&lt;0),-AT3825,AK3825)</f>
        <v>-40</v>
      </c>
    </row>
    <row r="3826" spans="1:47" x14ac:dyDescent="0.15">
      <c r="A3826" s="21" t="s">
        <v>1273</v>
      </c>
      <c r="B3826" s="20" t="s">
        <v>918</v>
      </c>
      <c r="C3826" s="20" t="s">
        <v>1099</v>
      </c>
      <c r="D3826" s="20" t="s">
        <v>1100</v>
      </c>
      <c r="E3826" s="20" t="s">
        <v>1101</v>
      </c>
      <c r="F3826" s="20" t="s">
        <v>1250</v>
      </c>
      <c r="G3826" s="20" t="s">
        <v>5057</v>
      </c>
      <c r="H3826" s="20"/>
      <c r="I3826" s="20">
        <v>13724422389</v>
      </c>
      <c r="J3826" s="20" t="s">
        <v>1268</v>
      </c>
      <c r="K3826" s="20" t="s">
        <v>80</v>
      </c>
      <c r="L3826" s="20" t="s">
        <v>1358</v>
      </c>
      <c r="M3826" s="20">
        <v>1088</v>
      </c>
      <c r="N3826" s="20">
        <v>1088</v>
      </c>
      <c r="O3826" s="20" t="s">
        <v>927</v>
      </c>
      <c r="P3826" s="20" t="s">
        <v>50</v>
      </c>
      <c r="Q3826" s="28"/>
      <c r="R3826" s="21" t="s">
        <v>52</v>
      </c>
      <c r="S3826" s="21"/>
      <c r="T3826" s="21" t="s">
        <v>53</v>
      </c>
      <c r="U3826" s="21" t="s">
        <v>81</v>
      </c>
      <c r="V3826" s="46">
        <v>1</v>
      </c>
      <c r="W3826" s="26">
        <f t="shared" si="2797"/>
        <v>1</v>
      </c>
      <c r="X3826" s="26">
        <f t="shared" si="2799"/>
        <v>1</v>
      </c>
      <c r="Y3826" s="21">
        <v>10</v>
      </c>
      <c r="Z3826" s="22">
        <f t="shared" si="2788"/>
        <v>1088</v>
      </c>
      <c r="AA3826" s="20" t="s">
        <v>2218</v>
      </c>
      <c r="AB3826" s="22"/>
      <c r="AC3826" s="22">
        <v>1</v>
      </c>
      <c r="AD3826" s="22"/>
      <c r="AE3826" s="22">
        <f t="shared" ref="AE3826:AE3828" si="2827">N3826</f>
        <v>1088</v>
      </c>
      <c r="AF3826" s="22">
        <f t="shared" si="2798"/>
        <v>1088</v>
      </c>
      <c r="AG3826" s="20">
        <f t="shared" ref="AG3826:AG3827" si="2828">N3826</f>
        <v>1088</v>
      </c>
      <c r="AH3826" s="20" t="str">
        <f>VLOOKUP(U3826,[1]提成计算!B:I,8,FALSE)</f>
        <v xml:space="preserve"> </v>
      </c>
      <c r="AI3826" s="20"/>
      <c r="AJ3826" s="22"/>
      <c r="AK3826" s="22"/>
      <c r="AM3826" s="22"/>
      <c r="AN3826" s="22"/>
      <c r="AO3826" s="22" t="s">
        <v>4897</v>
      </c>
      <c r="AP3826" s="22" t="s">
        <v>1301</v>
      </c>
      <c r="AS3826" s="20"/>
      <c r="AT3826" s="20"/>
      <c r="AU3826" s="20"/>
    </row>
    <row r="3827" spans="1:47" x14ac:dyDescent="0.15">
      <c r="A3827" s="21" t="s">
        <v>1273</v>
      </c>
      <c r="B3827" s="20" t="s">
        <v>918</v>
      </c>
      <c r="C3827" s="20" t="s">
        <v>1099</v>
      </c>
      <c r="D3827" s="20" t="s">
        <v>1100</v>
      </c>
      <c r="E3827" s="20" t="s">
        <v>1514</v>
      </c>
      <c r="F3827" s="20" t="s">
        <v>1250</v>
      </c>
      <c r="G3827" s="20" t="s">
        <v>5058</v>
      </c>
      <c r="H3827" s="20"/>
      <c r="I3827" s="20">
        <v>18025161197</v>
      </c>
      <c r="J3827" s="20" t="s">
        <v>1268</v>
      </c>
      <c r="K3827" s="20" t="s">
        <v>80</v>
      </c>
      <c r="L3827" s="20" t="s">
        <v>1358</v>
      </c>
      <c r="M3827" s="20">
        <v>1088</v>
      </c>
      <c r="N3827" s="20">
        <v>1088</v>
      </c>
      <c r="O3827" s="20" t="s">
        <v>927</v>
      </c>
      <c r="P3827" s="20" t="s">
        <v>50</v>
      </c>
      <c r="Q3827" s="28"/>
      <c r="R3827" s="21" t="s">
        <v>52</v>
      </c>
      <c r="S3827" s="21"/>
      <c r="T3827" s="21" t="s">
        <v>53</v>
      </c>
      <c r="U3827" s="21" t="s">
        <v>81</v>
      </c>
      <c r="V3827" s="46">
        <v>1</v>
      </c>
      <c r="W3827" s="26">
        <f t="shared" si="2797"/>
        <v>1</v>
      </c>
      <c r="X3827" s="26">
        <f t="shared" si="2799"/>
        <v>1</v>
      </c>
      <c r="Y3827" s="21">
        <v>10</v>
      </c>
      <c r="Z3827" s="22">
        <f t="shared" si="2788"/>
        <v>1088</v>
      </c>
      <c r="AA3827" s="20" t="s">
        <v>4899</v>
      </c>
      <c r="AB3827" s="22"/>
      <c r="AC3827" s="22">
        <v>1</v>
      </c>
      <c r="AD3827" s="22"/>
      <c r="AE3827" s="22">
        <f t="shared" si="2827"/>
        <v>1088</v>
      </c>
      <c r="AF3827" s="22">
        <f t="shared" si="2798"/>
        <v>1088</v>
      </c>
      <c r="AG3827" s="20">
        <f t="shared" si="2828"/>
        <v>1088</v>
      </c>
      <c r="AH3827" s="20" t="str">
        <f>VLOOKUP(U3827,[1]提成计算!B:I,8,FALSE)</f>
        <v xml:space="preserve"> </v>
      </c>
      <c r="AI3827" s="20"/>
      <c r="AJ3827" s="22"/>
      <c r="AK3827" s="22"/>
      <c r="AM3827" s="22"/>
      <c r="AN3827" s="22"/>
      <c r="AO3827" s="22" t="s">
        <v>4897</v>
      </c>
      <c r="AP3827" s="22" t="s">
        <v>1301</v>
      </c>
      <c r="AS3827" s="20"/>
      <c r="AT3827" s="20"/>
      <c r="AU3827" s="20"/>
    </row>
    <row r="3828" spans="1:47" x14ac:dyDescent="0.15">
      <c r="A3828" s="21" t="s">
        <v>1273</v>
      </c>
      <c r="B3828" s="20" t="s">
        <v>918</v>
      </c>
      <c r="C3828" s="20" t="s">
        <v>1099</v>
      </c>
      <c r="D3828" s="20" t="s">
        <v>1136</v>
      </c>
      <c r="E3828" s="20" t="s">
        <v>4730</v>
      </c>
      <c r="F3828" s="20" t="s">
        <v>1250</v>
      </c>
      <c r="G3828" s="20" t="s">
        <v>5059</v>
      </c>
      <c r="H3828" s="20"/>
      <c r="I3828" s="20">
        <v>15992933005</v>
      </c>
      <c r="J3828" s="20" t="s">
        <v>924</v>
      </c>
      <c r="K3828" s="20" t="s">
        <v>360</v>
      </c>
      <c r="L3828" s="20" t="s">
        <v>1299</v>
      </c>
      <c r="M3828" s="20">
        <v>888</v>
      </c>
      <c r="N3828" s="20">
        <v>888</v>
      </c>
      <c r="O3828" s="20" t="s">
        <v>927</v>
      </c>
      <c r="P3828" s="20" t="s">
        <v>50</v>
      </c>
      <c r="Q3828" s="28"/>
      <c r="R3828" s="21" t="s">
        <v>109</v>
      </c>
      <c r="S3828" s="25" t="s">
        <v>1159</v>
      </c>
      <c r="T3828" s="21" t="s">
        <v>53</v>
      </c>
      <c r="U3828" s="21" t="s">
        <v>361</v>
      </c>
      <c r="V3828" s="46">
        <v>1</v>
      </c>
      <c r="W3828" s="26">
        <f t="shared" si="2797"/>
        <v>1</v>
      </c>
      <c r="Y3828" s="21">
        <v>12</v>
      </c>
      <c r="Z3828" s="22">
        <f t="shared" si="2788"/>
        <v>888</v>
      </c>
      <c r="AA3828" s="20" t="s">
        <v>4899</v>
      </c>
      <c r="AB3828" s="22"/>
      <c r="AC3828" s="22">
        <v>1</v>
      </c>
      <c r="AD3828" s="22"/>
      <c r="AE3828" s="22">
        <f t="shared" si="2827"/>
        <v>888</v>
      </c>
      <c r="AF3828" s="22">
        <f t="shared" si="2798"/>
        <v>888</v>
      </c>
      <c r="AG3828" s="20"/>
      <c r="AH3828" s="22"/>
      <c r="AI3828" s="22"/>
      <c r="AJ3828" s="22">
        <f t="shared" ref="AJ3828:AJ3836" si="2829">N3828</f>
        <v>888</v>
      </c>
      <c r="AK3828" s="22">
        <f>IF(O3828="(传统)XDSL",VLOOKUP(S3828,[2]直销续费率明细!C:I,7,FALSE)*1,IF(O3828="GPON+XDSL",VLOOKUP(S3828,[2]直销续费率明细!C:I,7,FALSE)*1,VLOOKUP(S3828,[2]直销续费率明细!C:I,5,FALSE)*1))</f>
        <v>-40</v>
      </c>
      <c r="AL3828" s="22" t="s">
        <v>1309</v>
      </c>
      <c r="AM3828" s="22"/>
      <c r="AN3828" s="22"/>
      <c r="AO3828" s="22" t="s">
        <v>4897</v>
      </c>
      <c r="AP3828" s="22" t="s">
        <v>1301</v>
      </c>
      <c r="AS3828" s="20">
        <f>IF(Y3828&gt;=10,VLOOKUP(U3828,[2]提成计算!B:T,19,FALSE),VLOOKUP(U3828,[2]提成计算!B:T,18,FALSE))</f>
        <v>0.09</v>
      </c>
      <c r="AT3828" s="20">
        <f t="shared" ref="AT3828:AT3831" si="2830">IF(AD3828*AS3828&gt;0,AD3828*AS3828,AE3828*AS3828)</f>
        <v>79.92</v>
      </c>
      <c r="AU3828" s="20">
        <f t="shared" ref="AU3828:AU3831" si="2831">IF(AND(AK3828&lt;0,AK3828+AT3828&lt;0),-AT3828,AK3828)</f>
        <v>-40</v>
      </c>
    </row>
    <row r="3829" spans="1:47" x14ac:dyDescent="0.15">
      <c r="A3829" s="21" t="s">
        <v>1273</v>
      </c>
      <c r="B3829" s="20" t="s">
        <v>918</v>
      </c>
      <c r="C3829" s="20" t="s">
        <v>1099</v>
      </c>
      <c r="D3829" s="20" t="s">
        <v>1100</v>
      </c>
      <c r="E3829" s="20" t="s">
        <v>1101</v>
      </c>
      <c r="F3829" s="20" t="s">
        <v>1250</v>
      </c>
      <c r="G3829" s="20" t="s">
        <v>5060</v>
      </c>
      <c r="H3829" s="20"/>
      <c r="I3829" s="20">
        <v>15899662663</v>
      </c>
      <c r="J3829" s="20" t="s">
        <v>924</v>
      </c>
      <c r="K3829" s="20" t="s">
        <v>4714</v>
      </c>
      <c r="L3829" s="20" t="s">
        <v>1918</v>
      </c>
      <c r="M3829" s="20">
        <v>680</v>
      </c>
      <c r="N3829" s="20">
        <v>680</v>
      </c>
      <c r="O3829" s="20" t="s">
        <v>1262</v>
      </c>
      <c r="P3829" s="20" t="s">
        <v>50</v>
      </c>
      <c r="Q3829" s="28"/>
      <c r="R3829" s="21" t="s">
        <v>52</v>
      </c>
      <c r="S3829" s="25" t="s">
        <v>1163</v>
      </c>
      <c r="T3829" s="21" t="s">
        <v>53</v>
      </c>
      <c r="U3829" s="21" t="s">
        <v>81</v>
      </c>
      <c r="V3829" s="46">
        <v>1</v>
      </c>
      <c r="W3829" s="26">
        <f t="shared" si="2797"/>
        <v>1</v>
      </c>
      <c r="Y3829" s="21">
        <v>4</v>
      </c>
      <c r="Z3829" s="22">
        <f t="shared" si="2788"/>
        <v>680</v>
      </c>
      <c r="AA3829" s="20" t="s">
        <v>4899</v>
      </c>
      <c r="AB3829" s="22">
        <v>1</v>
      </c>
      <c r="AC3829" s="22"/>
      <c r="AD3829" s="22">
        <f>N3829</f>
        <v>680</v>
      </c>
      <c r="AE3829" s="22"/>
      <c r="AF3829" s="22">
        <f t="shared" si="2798"/>
        <v>680</v>
      </c>
      <c r="AG3829" s="20"/>
      <c r="AH3829" s="22"/>
      <c r="AI3829" s="22"/>
      <c r="AJ3829" s="22">
        <f t="shared" si="2829"/>
        <v>680</v>
      </c>
      <c r="AK3829" s="22">
        <f>IF(O3829="(传统)XDSL",VLOOKUP(S3829,[2]直销续费率明细!C:I,7,FALSE)*1,IF(O3829="GPON+XDSL",VLOOKUP(S3829,[2]直销续费率明细!C:I,7,FALSE)*1,VLOOKUP(S3829,[2]直销续费率明细!C:I,5,FALSE)*1))</f>
        <v>-40</v>
      </c>
      <c r="AL3829" s="22" t="s">
        <v>1300</v>
      </c>
      <c r="AM3829" s="22"/>
      <c r="AN3829" s="22"/>
      <c r="AO3829" s="22" t="s">
        <v>4897</v>
      </c>
      <c r="AP3829" s="22" t="s">
        <v>4913</v>
      </c>
      <c r="AS3829" s="20">
        <f>IF(Y3829&gt;=10,VLOOKUP(U3829,[2]提成计算!B:T,19,FALSE),VLOOKUP(U3829,[2]提成计算!B:T,18,FALSE))</f>
        <v>0.08</v>
      </c>
      <c r="AT3829" s="20">
        <f t="shared" si="2830"/>
        <v>54.4</v>
      </c>
      <c r="AU3829" s="20">
        <f t="shared" si="2831"/>
        <v>-40</v>
      </c>
    </row>
    <row r="3830" spans="1:47" x14ac:dyDescent="0.15">
      <c r="A3830" s="21" t="s">
        <v>1273</v>
      </c>
      <c r="B3830" s="20" t="s">
        <v>918</v>
      </c>
      <c r="C3830" s="20" t="s">
        <v>1099</v>
      </c>
      <c r="D3830" s="20" t="s">
        <v>1100</v>
      </c>
      <c r="E3830" s="20" t="s">
        <v>1105</v>
      </c>
      <c r="F3830" s="20" t="s">
        <v>1250</v>
      </c>
      <c r="G3830" s="20" t="s">
        <v>5061</v>
      </c>
      <c r="H3830" s="20"/>
      <c r="I3830" s="20">
        <v>13549381534</v>
      </c>
      <c r="J3830" s="20" t="s">
        <v>924</v>
      </c>
      <c r="K3830" s="20" t="s">
        <v>4714</v>
      </c>
      <c r="L3830" s="20" t="s">
        <v>1299</v>
      </c>
      <c r="M3830" s="20">
        <v>888</v>
      </c>
      <c r="N3830" s="20">
        <v>888</v>
      </c>
      <c r="O3830" s="20" t="s">
        <v>927</v>
      </c>
      <c r="P3830" s="20" t="s">
        <v>50</v>
      </c>
      <c r="Q3830" s="28"/>
      <c r="R3830" s="21" t="s">
        <v>52</v>
      </c>
      <c r="S3830" s="25" t="s">
        <v>1163</v>
      </c>
      <c r="T3830" s="21" t="s">
        <v>53</v>
      </c>
      <c r="U3830" s="21" t="s">
        <v>81</v>
      </c>
      <c r="V3830" s="46">
        <v>1</v>
      </c>
      <c r="W3830" s="26">
        <f t="shared" si="2797"/>
        <v>1</v>
      </c>
      <c r="Y3830" s="21">
        <v>12</v>
      </c>
      <c r="Z3830" s="22">
        <f t="shared" si="2788"/>
        <v>888</v>
      </c>
      <c r="AA3830" s="20" t="s">
        <v>4899</v>
      </c>
      <c r="AB3830" s="22"/>
      <c r="AC3830" s="22">
        <v>1</v>
      </c>
      <c r="AD3830" s="22"/>
      <c r="AE3830" s="22">
        <f t="shared" ref="AE3830:AE3839" si="2832">N3830</f>
        <v>888</v>
      </c>
      <c r="AF3830" s="22">
        <f t="shared" si="2798"/>
        <v>888</v>
      </c>
      <c r="AG3830" s="20"/>
      <c r="AH3830" s="22"/>
      <c r="AI3830" s="22"/>
      <c r="AJ3830" s="22">
        <f t="shared" si="2829"/>
        <v>888</v>
      </c>
      <c r="AK3830" s="22">
        <f>IF(O3830="(传统)XDSL",VLOOKUP(S3830,[2]直销续费率明细!C:I,7,FALSE)*1,IF(O3830="GPON+XDSL",VLOOKUP(S3830,[2]直销续费率明细!C:I,7,FALSE)*1,VLOOKUP(S3830,[2]直销续费率明细!C:I,5,FALSE)*1))</f>
        <v>-40</v>
      </c>
      <c r="AL3830" s="22" t="s">
        <v>1300</v>
      </c>
      <c r="AM3830" s="22"/>
      <c r="AN3830" s="22"/>
      <c r="AO3830" s="22" t="s">
        <v>2216</v>
      </c>
      <c r="AP3830" s="22" t="s">
        <v>1301</v>
      </c>
      <c r="AS3830" s="20">
        <f>IF(Y3830&gt;=10,VLOOKUP(U3830,[2]提成计算!B:T,19,FALSE),VLOOKUP(U3830,[2]提成计算!B:T,18,FALSE))</f>
        <v>0.12</v>
      </c>
      <c r="AT3830" s="20">
        <f t="shared" si="2830"/>
        <v>106.56</v>
      </c>
      <c r="AU3830" s="20">
        <f t="shared" si="2831"/>
        <v>-40</v>
      </c>
    </row>
    <row r="3831" spans="1:47" x14ac:dyDescent="0.15">
      <c r="A3831" s="21" t="s">
        <v>1273</v>
      </c>
      <c r="B3831" s="20" t="s">
        <v>918</v>
      </c>
      <c r="C3831" s="20" t="s">
        <v>1099</v>
      </c>
      <c r="D3831" s="20" t="s">
        <v>1136</v>
      </c>
      <c r="E3831" s="20" t="s">
        <v>1157</v>
      </c>
      <c r="F3831" s="20" t="s">
        <v>1250</v>
      </c>
      <c r="G3831" s="20" t="s">
        <v>5062</v>
      </c>
      <c r="H3831" s="20"/>
      <c r="I3831" s="20">
        <v>13763252651</v>
      </c>
      <c r="J3831" s="20" t="s">
        <v>924</v>
      </c>
      <c r="K3831" s="20" t="s">
        <v>360</v>
      </c>
      <c r="L3831" s="20" t="s">
        <v>1299</v>
      </c>
      <c r="M3831" s="20">
        <v>888</v>
      </c>
      <c r="N3831" s="20">
        <v>888</v>
      </c>
      <c r="O3831" s="20" t="s">
        <v>927</v>
      </c>
      <c r="P3831" s="20" t="s">
        <v>50</v>
      </c>
      <c r="Q3831" s="28"/>
      <c r="R3831" s="21" t="s">
        <v>109</v>
      </c>
      <c r="S3831" s="25" t="s">
        <v>1159</v>
      </c>
      <c r="T3831" s="21" t="s">
        <v>53</v>
      </c>
      <c r="U3831" s="21" t="s">
        <v>361</v>
      </c>
      <c r="V3831" s="46">
        <v>1</v>
      </c>
      <c r="W3831" s="26">
        <f t="shared" si="2797"/>
        <v>1</v>
      </c>
      <c r="Y3831" s="21">
        <v>12</v>
      </c>
      <c r="Z3831" s="22">
        <f t="shared" si="2788"/>
        <v>888</v>
      </c>
      <c r="AA3831" s="20" t="s">
        <v>2218</v>
      </c>
      <c r="AB3831" s="22"/>
      <c r="AC3831" s="22">
        <v>1</v>
      </c>
      <c r="AD3831" s="22"/>
      <c r="AE3831" s="22">
        <f t="shared" si="2832"/>
        <v>888</v>
      </c>
      <c r="AF3831" s="22">
        <f t="shared" si="2798"/>
        <v>888</v>
      </c>
      <c r="AG3831" s="20"/>
      <c r="AH3831" s="22"/>
      <c r="AI3831" s="22"/>
      <c r="AJ3831" s="22">
        <f t="shared" si="2829"/>
        <v>888</v>
      </c>
      <c r="AK3831" s="22">
        <f>IF(O3831="(传统)XDSL",VLOOKUP(S3831,[2]直销续费率明细!C:I,7,FALSE)*1,IF(O3831="GPON+XDSL",VLOOKUP(S3831,[2]直销续费率明细!C:I,7,FALSE)*1,VLOOKUP(S3831,[2]直销续费率明细!C:I,5,FALSE)*1))</f>
        <v>-40</v>
      </c>
      <c r="AL3831" s="22" t="s">
        <v>1309</v>
      </c>
      <c r="AM3831" s="22"/>
      <c r="AN3831" s="22"/>
      <c r="AO3831" s="22" t="s">
        <v>2216</v>
      </c>
      <c r="AP3831" s="22" t="s">
        <v>1301</v>
      </c>
      <c r="AS3831" s="20">
        <f>IF(Y3831&gt;=10,VLOOKUP(U3831,[2]提成计算!B:T,19,FALSE),VLOOKUP(U3831,[2]提成计算!B:T,18,FALSE))</f>
        <v>0.09</v>
      </c>
      <c r="AT3831" s="20">
        <f t="shared" si="2830"/>
        <v>79.92</v>
      </c>
      <c r="AU3831" s="20">
        <f t="shared" si="2831"/>
        <v>-40</v>
      </c>
    </row>
    <row r="3832" spans="1:47" x14ac:dyDescent="0.15">
      <c r="A3832" s="21" t="s">
        <v>1273</v>
      </c>
      <c r="B3832" s="20" t="s">
        <v>918</v>
      </c>
      <c r="C3832" s="20" t="s">
        <v>1099</v>
      </c>
      <c r="D3832" s="20" t="s">
        <v>1100</v>
      </c>
      <c r="E3832" s="20" t="s">
        <v>4772</v>
      </c>
      <c r="F3832" s="20" t="s">
        <v>1250</v>
      </c>
      <c r="G3832" s="20" t="s">
        <v>5063</v>
      </c>
      <c r="H3832" s="20"/>
      <c r="I3832" s="20">
        <v>13240677463</v>
      </c>
      <c r="J3832" s="20" t="s">
        <v>924</v>
      </c>
      <c r="K3832" s="20" t="s">
        <v>174</v>
      </c>
      <c r="L3832" s="20" t="s">
        <v>1299</v>
      </c>
      <c r="M3832" s="20">
        <v>888</v>
      </c>
      <c r="N3832" s="20">
        <v>888</v>
      </c>
      <c r="O3832" s="20" t="s">
        <v>927</v>
      </c>
      <c r="P3832" s="20" t="s">
        <v>50</v>
      </c>
      <c r="Q3832" s="28"/>
      <c r="R3832" s="21" t="s">
        <v>52</v>
      </c>
      <c r="S3832" s="25" t="s">
        <v>1170</v>
      </c>
      <c r="T3832" s="21" t="s">
        <v>2242</v>
      </c>
      <c r="U3832" s="21"/>
      <c r="V3832" s="46">
        <v>1</v>
      </c>
      <c r="W3832" s="26">
        <f t="shared" si="2797"/>
        <v>1</v>
      </c>
      <c r="Y3832" s="21">
        <v>12</v>
      </c>
      <c r="Z3832" s="22">
        <f t="shared" si="2788"/>
        <v>888</v>
      </c>
      <c r="AA3832" s="20" t="s">
        <v>2218</v>
      </c>
      <c r="AB3832" s="22"/>
      <c r="AC3832" s="22">
        <v>1</v>
      </c>
      <c r="AD3832" s="22"/>
      <c r="AE3832" s="22">
        <f t="shared" si="2832"/>
        <v>888</v>
      </c>
      <c r="AF3832" s="22">
        <f t="shared" si="2798"/>
        <v>888</v>
      </c>
      <c r="AG3832" s="20"/>
      <c r="AH3832" s="22"/>
      <c r="AI3832" s="22"/>
      <c r="AJ3832" s="22">
        <f t="shared" si="2829"/>
        <v>888</v>
      </c>
      <c r="AK3832" s="22">
        <f>IF(O3832="(传统)XDSL",VLOOKUP(S3832,[1]续费率明细!C:I,7,FALSE)*1,IF(O3832="GPON+XDSL",VLOOKUP(S3832,[1]续费率明细!C:I,7,FALSE)*1,VLOOKUP(S3832,[1]续费率明细!C:I,5,FALSE)*1))</f>
        <v>-40</v>
      </c>
      <c r="AL3832" s="22" t="s">
        <v>1309</v>
      </c>
      <c r="AM3832" s="22"/>
      <c r="AN3832" s="22"/>
      <c r="AO3832" s="22" t="s">
        <v>2216</v>
      </c>
      <c r="AP3832" s="22" t="s">
        <v>1301</v>
      </c>
      <c r="AS3832" s="20"/>
      <c r="AT3832" s="20"/>
      <c r="AU3832" s="20"/>
    </row>
    <row r="3833" spans="1:47" x14ac:dyDescent="0.15">
      <c r="A3833" s="21" t="s">
        <v>1273</v>
      </c>
      <c r="B3833" s="20" t="s">
        <v>918</v>
      </c>
      <c r="C3833" s="20" t="s">
        <v>1099</v>
      </c>
      <c r="D3833" s="20" t="s">
        <v>1136</v>
      </c>
      <c r="E3833" s="20" t="s">
        <v>4704</v>
      </c>
      <c r="F3833" s="20" t="s">
        <v>1250</v>
      </c>
      <c r="G3833" s="20" t="s">
        <v>5064</v>
      </c>
      <c r="H3833" s="20"/>
      <c r="I3833" s="20">
        <v>15362833413</v>
      </c>
      <c r="J3833" s="20" t="s">
        <v>924</v>
      </c>
      <c r="K3833" s="20" t="s">
        <v>1146</v>
      </c>
      <c r="L3833" s="20" t="s">
        <v>1299</v>
      </c>
      <c r="M3833" s="20">
        <v>888</v>
      </c>
      <c r="N3833" s="20">
        <v>888</v>
      </c>
      <c r="O3833" s="20" t="s">
        <v>927</v>
      </c>
      <c r="P3833" s="20" t="s">
        <v>50</v>
      </c>
      <c r="Q3833" s="28"/>
      <c r="R3833" s="21" t="s">
        <v>109</v>
      </c>
      <c r="S3833" s="25" t="s">
        <v>1150</v>
      </c>
      <c r="T3833" s="21" t="s">
        <v>53</v>
      </c>
      <c r="U3833" s="21" t="s">
        <v>613</v>
      </c>
      <c r="V3833" s="46">
        <v>1</v>
      </c>
      <c r="W3833" s="26">
        <f t="shared" si="2797"/>
        <v>1</v>
      </c>
      <c r="Y3833" s="21">
        <v>12</v>
      </c>
      <c r="Z3833" s="22">
        <f t="shared" si="2788"/>
        <v>888</v>
      </c>
      <c r="AA3833" s="20" t="s">
        <v>2218</v>
      </c>
      <c r="AB3833" s="22"/>
      <c r="AC3833" s="22">
        <v>1</v>
      </c>
      <c r="AD3833" s="22"/>
      <c r="AE3833" s="22">
        <f t="shared" si="2832"/>
        <v>888</v>
      </c>
      <c r="AF3833" s="22">
        <f t="shared" si="2798"/>
        <v>888</v>
      </c>
      <c r="AG3833" s="20"/>
      <c r="AH3833" s="22"/>
      <c r="AI3833" s="22"/>
      <c r="AJ3833" s="22">
        <f t="shared" si="2829"/>
        <v>888</v>
      </c>
      <c r="AK3833" s="22">
        <f>IF(O3833="(传统)XDSL",VLOOKUP(S3833,[2]直销续费率明细!C:I,7,FALSE)*1,IF(O3833="GPON+XDSL",VLOOKUP(S3833,[2]直销续费率明细!C:I,7,FALSE)*1,VLOOKUP(S3833,[2]直销续费率明细!C:I,5,FALSE)*1))</f>
        <v>-40</v>
      </c>
      <c r="AL3833" s="22" t="s">
        <v>1300</v>
      </c>
      <c r="AM3833" s="22"/>
      <c r="AN3833" s="22"/>
      <c r="AO3833" s="22" t="s">
        <v>2216</v>
      </c>
      <c r="AP3833" s="22" t="s">
        <v>1301</v>
      </c>
      <c r="AS3833" s="20">
        <f>IF(Y3833&gt;=10,VLOOKUP(U3833,[2]提成计算!B:T,19,FALSE),VLOOKUP(U3833,[2]提成计算!B:T,18,FALSE))</f>
        <v>0.09</v>
      </c>
      <c r="AT3833" s="20">
        <f t="shared" ref="AT3833:AT3836" si="2833">IF(AD3833*AS3833&gt;0,AD3833*AS3833,AE3833*AS3833)</f>
        <v>79.92</v>
      </c>
      <c r="AU3833" s="20">
        <f t="shared" ref="AU3833:AU3836" si="2834">IF(AND(AK3833&lt;0,AK3833+AT3833&lt;0),-AT3833,AK3833)</f>
        <v>-40</v>
      </c>
    </row>
    <row r="3834" spans="1:47" x14ac:dyDescent="0.15">
      <c r="A3834" s="21" t="s">
        <v>1273</v>
      </c>
      <c r="B3834" s="20" t="s">
        <v>918</v>
      </c>
      <c r="C3834" s="20" t="s">
        <v>1099</v>
      </c>
      <c r="D3834" s="20" t="s">
        <v>1121</v>
      </c>
      <c r="E3834" s="20" t="s">
        <v>1171</v>
      </c>
      <c r="F3834" s="20" t="s">
        <v>1250</v>
      </c>
      <c r="G3834" s="20" t="s">
        <v>3332</v>
      </c>
      <c r="H3834" s="20"/>
      <c r="I3834" s="20">
        <v>18602761143</v>
      </c>
      <c r="J3834" s="20" t="s">
        <v>924</v>
      </c>
      <c r="K3834" s="20" t="s">
        <v>4753</v>
      </c>
      <c r="L3834" s="20" t="s">
        <v>1299</v>
      </c>
      <c r="M3834" s="20">
        <v>888</v>
      </c>
      <c r="N3834" s="20">
        <v>888</v>
      </c>
      <c r="O3834" s="20" t="s">
        <v>927</v>
      </c>
      <c r="P3834" s="20" t="s">
        <v>50</v>
      </c>
      <c r="Q3834" s="28"/>
      <c r="R3834" s="21" t="s">
        <v>91</v>
      </c>
      <c r="S3834" s="25" t="s">
        <v>1550</v>
      </c>
      <c r="T3834" s="21" t="s">
        <v>53</v>
      </c>
      <c r="U3834" s="21" t="s">
        <v>4754</v>
      </c>
      <c r="V3834" s="46">
        <v>1</v>
      </c>
      <c r="W3834" s="26">
        <f t="shared" si="2797"/>
        <v>1</v>
      </c>
      <c r="Y3834" s="21">
        <v>12</v>
      </c>
      <c r="Z3834" s="22">
        <f t="shared" si="2788"/>
        <v>888</v>
      </c>
      <c r="AA3834" s="20" t="s">
        <v>2218</v>
      </c>
      <c r="AB3834" s="22"/>
      <c r="AC3834" s="22">
        <v>1</v>
      </c>
      <c r="AD3834" s="22"/>
      <c r="AE3834" s="22">
        <f t="shared" si="2832"/>
        <v>888</v>
      </c>
      <c r="AF3834" s="22">
        <f t="shared" si="2798"/>
        <v>888</v>
      </c>
      <c r="AG3834" s="20"/>
      <c r="AH3834" s="22"/>
      <c r="AI3834" s="22"/>
      <c r="AJ3834" s="22">
        <f t="shared" si="2829"/>
        <v>888</v>
      </c>
      <c r="AK3834" s="22">
        <f>IF(O3834="(传统)XDSL",VLOOKUP(S3834,[2]直销续费率明细!C:I,7,FALSE)*1,IF(O3834="GPON+XDSL",VLOOKUP(S3834,[2]直销续费率明细!C:I,7,FALSE)*1,VLOOKUP(S3834,[2]直销续费率明细!C:I,5,FALSE)*1))</f>
        <v>25</v>
      </c>
      <c r="AL3834" s="22" t="s">
        <v>1309</v>
      </c>
      <c r="AM3834" s="22"/>
      <c r="AN3834" s="22"/>
      <c r="AO3834" s="22" t="s">
        <v>2216</v>
      </c>
      <c r="AP3834" s="22" t="s">
        <v>1301</v>
      </c>
      <c r="AS3834" s="20">
        <f>IF(Y3834&gt;=10,VLOOKUP(U3834,[2]提成计算!B:T,19,FALSE),VLOOKUP(U3834,[2]提成计算!B:T,18,FALSE))</f>
        <v>0.09</v>
      </c>
      <c r="AT3834" s="20">
        <f t="shared" si="2833"/>
        <v>79.92</v>
      </c>
      <c r="AU3834" s="20">
        <f t="shared" si="2834"/>
        <v>25</v>
      </c>
    </row>
    <row r="3835" spans="1:47" x14ac:dyDescent="0.15">
      <c r="A3835" s="21" t="s">
        <v>1273</v>
      </c>
      <c r="B3835" s="20" t="s">
        <v>918</v>
      </c>
      <c r="C3835" s="20" t="s">
        <v>1099</v>
      </c>
      <c r="D3835" s="20" t="s">
        <v>1136</v>
      </c>
      <c r="E3835" s="20" t="s">
        <v>5065</v>
      </c>
      <c r="F3835" s="20" t="s">
        <v>1250</v>
      </c>
      <c r="G3835" s="20" t="s">
        <v>5066</v>
      </c>
      <c r="H3835" s="20"/>
      <c r="I3835" s="20">
        <v>13925793396</v>
      </c>
      <c r="J3835" s="20" t="s">
        <v>924</v>
      </c>
      <c r="K3835" s="20" t="s">
        <v>4699</v>
      </c>
      <c r="L3835" s="20" t="s">
        <v>1299</v>
      </c>
      <c r="M3835" s="20">
        <v>888</v>
      </c>
      <c r="N3835" s="20">
        <v>888</v>
      </c>
      <c r="O3835" s="20" t="s">
        <v>927</v>
      </c>
      <c r="P3835" s="20" t="s">
        <v>50</v>
      </c>
      <c r="Q3835" s="28"/>
      <c r="R3835" s="22" t="s">
        <v>109</v>
      </c>
      <c r="T3835" s="21" t="s">
        <v>948</v>
      </c>
      <c r="U3835" s="22" t="s">
        <v>109</v>
      </c>
      <c r="V3835" s="46">
        <v>1</v>
      </c>
      <c r="W3835" s="26">
        <f t="shared" si="2797"/>
        <v>1</v>
      </c>
      <c r="Y3835" s="21">
        <v>12</v>
      </c>
      <c r="Z3835" s="22">
        <f t="shared" si="2788"/>
        <v>888</v>
      </c>
      <c r="AA3835" s="20" t="s">
        <v>2218</v>
      </c>
      <c r="AB3835" s="22"/>
      <c r="AC3835" s="22">
        <v>1</v>
      </c>
      <c r="AD3835" s="22"/>
      <c r="AE3835" s="22">
        <f t="shared" si="2832"/>
        <v>888</v>
      </c>
      <c r="AF3835" s="22">
        <f t="shared" si="2798"/>
        <v>888</v>
      </c>
      <c r="AG3835" s="20"/>
      <c r="AH3835" s="22"/>
      <c r="AI3835" s="22"/>
      <c r="AJ3835" s="22">
        <f t="shared" si="2829"/>
        <v>888</v>
      </c>
      <c r="AK3835" s="22">
        <f>IF(O3835="(传统)XDSL",VLOOKUP(U3835,[2]自营续费率!B:G,6,FALSE)*1,IF(O3835="GPON+XDSL",VLOOKUP(U3835,[2]自营续费率!B:G,6,FALSE)*1,VLOOKUP(U3835,[2]自营续费率!B:G,4,FALSE)*1))</f>
        <v>-40</v>
      </c>
      <c r="AL3835" s="22" t="s">
        <v>1309</v>
      </c>
      <c r="AM3835" s="22"/>
      <c r="AN3835" s="22"/>
      <c r="AO3835" s="22" t="s">
        <v>2216</v>
      </c>
      <c r="AP3835" s="22" t="s">
        <v>1301</v>
      </c>
      <c r="AS3835" s="20">
        <f>IF(Y3835&gt;=10,VLOOKUP(U3835,[2]自营提成!C:Z,6,FALSE),VLOOKUP(U3835,[2]自营提成!C:Z,5,FALSE))</f>
        <v>0.12</v>
      </c>
      <c r="AT3835" s="20">
        <f t="shared" si="2833"/>
        <v>106.56</v>
      </c>
      <c r="AU3835" s="20">
        <f t="shared" si="2834"/>
        <v>-40</v>
      </c>
    </row>
    <row r="3836" spans="1:47" x14ac:dyDescent="0.15">
      <c r="A3836" s="21" t="s">
        <v>1273</v>
      </c>
      <c r="B3836" s="20" t="s">
        <v>918</v>
      </c>
      <c r="C3836" s="20" t="s">
        <v>1099</v>
      </c>
      <c r="D3836" s="20" t="s">
        <v>1136</v>
      </c>
      <c r="E3836" s="20" t="s">
        <v>1137</v>
      </c>
      <c r="F3836" s="20" t="s">
        <v>1250</v>
      </c>
      <c r="G3836" s="20" t="s">
        <v>5067</v>
      </c>
      <c r="H3836" s="20"/>
      <c r="I3836" s="20">
        <v>13922965068</v>
      </c>
      <c r="J3836" s="20" t="s">
        <v>924</v>
      </c>
      <c r="K3836" s="20" t="s">
        <v>4699</v>
      </c>
      <c r="L3836" s="20" t="s">
        <v>1299</v>
      </c>
      <c r="M3836" s="20">
        <v>888</v>
      </c>
      <c r="N3836" s="20">
        <v>888</v>
      </c>
      <c r="O3836" s="20" t="s">
        <v>927</v>
      </c>
      <c r="P3836" s="20" t="s">
        <v>50</v>
      </c>
      <c r="Q3836" s="28"/>
      <c r="R3836" s="22" t="s">
        <v>109</v>
      </c>
      <c r="T3836" s="21" t="s">
        <v>948</v>
      </c>
      <c r="U3836" s="22" t="s">
        <v>109</v>
      </c>
      <c r="V3836" s="46">
        <v>1</v>
      </c>
      <c r="W3836" s="26">
        <f t="shared" si="2797"/>
        <v>1</v>
      </c>
      <c r="Y3836" s="21">
        <v>12</v>
      </c>
      <c r="Z3836" s="22">
        <f t="shared" si="2788"/>
        <v>888</v>
      </c>
      <c r="AA3836" s="20" t="s">
        <v>2218</v>
      </c>
      <c r="AB3836" s="22"/>
      <c r="AC3836" s="22">
        <v>1</v>
      </c>
      <c r="AD3836" s="22"/>
      <c r="AE3836" s="22">
        <f t="shared" si="2832"/>
        <v>888</v>
      </c>
      <c r="AF3836" s="22">
        <f t="shared" si="2798"/>
        <v>888</v>
      </c>
      <c r="AG3836" s="20"/>
      <c r="AH3836" s="22"/>
      <c r="AI3836" s="22"/>
      <c r="AJ3836" s="22">
        <f t="shared" si="2829"/>
        <v>888</v>
      </c>
      <c r="AK3836" s="22">
        <f>IF(O3836="(传统)XDSL",VLOOKUP(U3836,[2]自营续费率!B:G,6,FALSE)*1,IF(O3836="GPON+XDSL",VLOOKUP(U3836,[2]自营续费率!B:G,6,FALSE)*1,VLOOKUP(U3836,[2]自营续费率!B:G,4,FALSE)*1))</f>
        <v>-40</v>
      </c>
      <c r="AL3836" s="22" t="s">
        <v>1309</v>
      </c>
      <c r="AM3836" s="22"/>
      <c r="AN3836" s="22"/>
      <c r="AO3836" s="22" t="s">
        <v>2216</v>
      </c>
      <c r="AP3836" s="22" t="s">
        <v>1301</v>
      </c>
      <c r="AS3836" s="20">
        <f>IF(Y3836&gt;=10,VLOOKUP(U3836,[2]自营提成!C:Z,6,FALSE),VLOOKUP(U3836,[2]自营提成!C:Z,5,FALSE))</f>
        <v>0.12</v>
      </c>
      <c r="AT3836" s="20">
        <f t="shared" si="2833"/>
        <v>106.56</v>
      </c>
      <c r="AU3836" s="20">
        <f t="shared" si="2834"/>
        <v>-40</v>
      </c>
    </row>
    <row r="3837" spans="1:47" x14ac:dyDescent="0.15">
      <c r="A3837" s="21" t="s">
        <v>1273</v>
      </c>
      <c r="B3837" s="20" t="s">
        <v>918</v>
      </c>
      <c r="C3837" s="20" t="s">
        <v>1099</v>
      </c>
      <c r="D3837" s="20" t="s">
        <v>1100</v>
      </c>
      <c r="E3837" s="20" t="s">
        <v>1105</v>
      </c>
      <c r="F3837" s="20" t="s">
        <v>1250</v>
      </c>
      <c r="G3837" s="20" t="s">
        <v>5068</v>
      </c>
      <c r="H3837" s="20"/>
      <c r="I3837" s="20">
        <v>15362801131</v>
      </c>
      <c r="J3837" s="20" t="s">
        <v>1268</v>
      </c>
      <c r="K3837" s="20" t="s">
        <v>1107</v>
      </c>
      <c r="L3837" s="20" t="s">
        <v>1358</v>
      </c>
      <c r="M3837" s="20">
        <v>1088</v>
      </c>
      <c r="N3837" s="20">
        <v>1088</v>
      </c>
      <c r="O3837" s="20" t="s">
        <v>927</v>
      </c>
      <c r="P3837" s="20" t="s">
        <v>50</v>
      </c>
      <c r="Q3837" s="28"/>
      <c r="R3837" s="21" t="s">
        <v>52</v>
      </c>
      <c r="S3837" s="21"/>
      <c r="T3837" s="21" t="s">
        <v>1108</v>
      </c>
      <c r="U3837" s="21">
        <v>0</v>
      </c>
      <c r="V3837" s="46">
        <v>1</v>
      </c>
      <c r="W3837" s="26">
        <f t="shared" si="2797"/>
        <v>1</v>
      </c>
      <c r="X3837" s="26">
        <f t="shared" si="2799"/>
        <v>1</v>
      </c>
      <c r="Y3837" s="21">
        <v>10</v>
      </c>
      <c r="Z3837" s="22">
        <f t="shared" si="2788"/>
        <v>1088</v>
      </c>
      <c r="AA3837" s="20" t="s">
        <v>2218</v>
      </c>
      <c r="AB3837" s="22"/>
      <c r="AC3837" s="22">
        <v>1</v>
      </c>
      <c r="AD3837" s="22"/>
      <c r="AE3837" s="22">
        <f t="shared" si="2832"/>
        <v>1088</v>
      </c>
      <c r="AF3837" s="22">
        <f t="shared" si="2798"/>
        <v>1088</v>
      </c>
      <c r="AG3837" s="20">
        <f t="shared" ref="AG3837:AG3839" si="2835">N3837</f>
        <v>1088</v>
      </c>
      <c r="AH3837" s="20"/>
      <c r="AI3837" s="20"/>
      <c r="AJ3837" s="22"/>
      <c r="AK3837" s="22"/>
      <c r="AM3837" s="22"/>
      <c r="AN3837" s="22"/>
      <c r="AO3837" s="22" t="s">
        <v>4897</v>
      </c>
      <c r="AP3837" s="22" t="s">
        <v>1301</v>
      </c>
      <c r="AS3837" s="20"/>
      <c r="AT3837" s="20"/>
      <c r="AU3837" s="20"/>
    </row>
    <row r="3838" spans="1:47" x14ac:dyDescent="0.15">
      <c r="A3838" s="21" t="s">
        <v>1273</v>
      </c>
      <c r="B3838" s="20" t="s">
        <v>918</v>
      </c>
      <c r="C3838" s="20" t="s">
        <v>1099</v>
      </c>
      <c r="D3838" s="20" t="s">
        <v>1100</v>
      </c>
      <c r="E3838" s="20" t="s">
        <v>1105</v>
      </c>
      <c r="F3838" s="20" t="s">
        <v>1250</v>
      </c>
      <c r="G3838" s="20" t="s">
        <v>5069</v>
      </c>
      <c r="H3838" s="20"/>
      <c r="I3838" s="20">
        <v>13480006445</v>
      </c>
      <c r="J3838" s="20" t="s">
        <v>1268</v>
      </c>
      <c r="K3838" s="20" t="s">
        <v>80</v>
      </c>
      <c r="L3838" s="20" t="s">
        <v>3083</v>
      </c>
      <c r="M3838" s="20">
        <v>2598</v>
      </c>
      <c r="N3838" s="20">
        <v>2598</v>
      </c>
      <c r="O3838" s="20" t="s">
        <v>927</v>
      </c>
      <c r="P3838" s="20" t="s">
        <v>50</v>
      </c>
      <c r="Q3838" s="28"/>
      <c r="R3838" s="21" t="s">
        <v>52</v>
      </c>
      <c r="S3838" s="21"/>
      <c r="T3838" s="21" t="s">
        <v>53</v>
      </c>
      <c r="U3838" s="21" t="s">
        <v>81</v>
      </c>
      <c r="V3838" s="46">
        <v>1</v>
      </c>
      <c r="W3838" s="26">
        <f t="shared" si="2797"/>
        <v>1</v>
      </c>
      <c r="X3838" s="26">
        <f t="shared" si="2799"/>
        <v>1</v>
      </c>
      <c r="Y3838" s="21">
        <v>20</v>
      </c>
      <c r="Z3838" s="22">
        <f t="shared" ref="Z3838:Z3901" si="2836">N3838</f>
        <v>2598</v>
      </c>
      <c r="AA3838" s="20" t="s">
        <v>4899</v>
      </c>
      <c r="AB3838" s="22"/>
      <c r="AC3838" s="22">
        <v>1</v>
      </c>
      <c r="AD3838" s="22"/>
      <c r="AE3838" s="22">
        <f t="shared" si="2832"/>
        <v>2598</v>
      </c>
      <c r="AF3838" s="22">
        <f t="shared" si="2798"/>
        <v>2598</v>
      </c>
      <c r="AG3838" s="20">
        <f t="shared" si="2835"/>
        <v>2598</v>
      </c>
      <c r="AH3838" s="20" t="str">
        <f>VLOOKUP(U3838,[1]提成计算!B:I,8,FALSE)</f>
        <v xml:space="preserve"> </v>
      </c>
      <c r="AI3838" s="20"/>
      <c r="AJ3838" s="22"/>
      <c r="AK3838" s="22"/>
      <c r="AM3838" s="22"/>
      <c r="AN3838" s="22"/>
      <c r="AO3838" s="22" t="s">
        <v>4897</v>
      </c>
      <c r="AP3838" s="22" t="s">
        <v>1301</v>
      </c>
      <c r="AS3838" s="20"/>
      <c r="AT3838" s="20"/>
      <c r="AU3838" s="20"/>
    </row>
    <row r="3839" spans="1:47" x14ac:dyDescent="0.15">
      <c r="A3839" s="21" t="s">
        <v>1273</v>
      </c>
      <c r="B3839" s="20" t="s">
        <v>918</v>
      </c>
      <c r="C3839" s="20" t="s">
        <v>1099</v>
      </c>
      <c r="D3839" s="20" t="s">
        <v>1136</v>
      </c>
      <c r="E3839" s="20" t="s">
        <v>1318</v>
      </c>
      <c r="F3839" s="20" t="s">
        <v>1250</v>
      </c>
      <c r="G3839" s="20" t="s">
        <v>5070</v>
      </c>
      <c r="H3839" s="20"/>
      <c r="I3839" s="20">
        <v>15807691402</v>
      </c>
      <c r="J3839" s="20" t="s">
        <v>1268</v>
      </c>
      <c r="K3839" s="20" t="s">
        <v>1153</v>
      </c>
      <c r="L3839" s="20" t="s">
        <v>1358</v>
      </c>
      <c r="M3839" s="20">
        <v>1088</v>
      </c>
      <c r="N3839" s="20">
        <v>1088</v>
      </c>
      <c r="O3839" s="20" t="s">
        <v>927</v>
      </c>
      <c r="P3839" s="20" t="s">
        <v>50</v>
      </c>
      <c r="Q3839" s="28"/>
      <c r="R3839" s="21" t="s">
        <v>109</v>
      </c>
      <c r="S3839" s="21"/>
      <c r="T3839" s="21" t="s">
        <v>53</v>
      </c>
      <c r="U3839" s="21" t="s">
        <v>1156</v>
      </c>
      <c r="V3839" s="46">
        <v>1</v>
      </c>
      <c r="W3839" s="26">
        <f t="shared" si="2797"/>
        <v>1</v>
      </c>
      <c r="X3839" s="26">
        <f t="shared" si="2799"/>
        <v>1</v>
      </c>
      <c r="Y3839" s="21">
        <v>10</v>
      </c>
      <c r="Z3839" s="22">
        <f t="shared" si="2836"/>
        <v>1088</v>
      </c>
      <c r="AA3839" s="20" t="s">
        <v>4899</v>
      </c>
      <c r="AB3839" s="22"/>
      <c r="AC3839" s="22">
        <v>1</v>
      </c>
      <c r="AD3839" s="22"/>
      <c r="AE3839" s="22">
        <f t="shared" si="2832"/>
        <v>1088</v>
      </c>
      <c r="AF3839" s="22">
        <f t="shared" si="2798"/>
        <v>1088</v>
      </c>
      <c r="AG3839" s="20">
        <f t="shared" si="2835"/>
        <v>1088</v>
      </c>
      <c r="AH3839" s="20" t="str">
        <f>VLOOKUP(U3839,[1]提成计算!B:I,8,FALSE)</f>
        <v xml:space="preserve"> </v>
      </c>
      <c r="AI3839" s="20"/>
      <c r="AJ3839" s="22"/>
      <c r="AK3839" s="22"/>
      <c r="AM3839" s="22"/>
      <c r="AN3839" s="22"/>
      <c r="AO3839" s="22" t="s">
        <v>4897</v>
      </c>
      <c r="AP3839" s="22" t="s">
        <v>1301</v>
      </c>
      <c r="AS3839" s="20"/>
      <c r="AT3839" s="20"/>
      <c r="AU3839" s="20"/>
    </row>
    <row r="3840" spans="1:47" x14ac:dyDescent="0.15">
      <c r="A3840" s="21" t="s">
        <v>1273</v>
      </c>
      <c r="B3840" s="20" t="s">
        <v>918</v>
      </c>
      <c r="C3840" s="20" t="s">
        <v>1099</v>
      </c>
      <c r="D3840" s="20" t="s">
        <v>1100</v>
      </c>
      <c r="E3840" s="20" t="s">
        <v>4704</v>
      </c>
      <c r="F3840" s="20" t="s">
        <v>1250</v>
      </c>
      <c r="G3840" s="20" t="s">
        <v>5071</v>
      </c>
      <c r="H3840" s="20"/>
      <c r="I3840" s="20">
        <v>13713370267</v>
      </c>
      <c r="J3840" s="20" t="s">
        <v>924</v>
      </c>
      <c r="K3840" s="20" t="s">
        <v>80</v>
      </c>
      <c r="L3840" s="20" t="s">
        <v>1918</v>
      </c>
      <c r="M3840" s="20">
        <v>680</v>
      </c>
      <c r="N3840" s="20">
        <v>680</v>
      </c>
      <c r="O3840" s="20" t="s">
        <v>1262</v>
      </c>
      <c r="P3840" s="20" t="s">
        <v>50</v>
      </c>
      <c r="Q3840" s="28"/>
      <c r="R3840" s="21" t="s">
        <v>52</v>
      </c>
      <c r="S3840" s="25" t="s">
        <v>1134</v>
      </c>
      <c r="T3840" s="21" t="s">
        <v>53</v>
      </c>
      <c r="U3840" s="21" t="s">
        <v>81</v>
      </c>
      <c r="V3840" s="46">
        <v>1</v>
      </c>
      <c r="W3840" s="26">
        <f t="shared" si="2797"/>
        <v>1</v>
      </c>
      <c r="Y3840" s="21">
        <v>4</v>
      </c>
      <c r="Z3840" s="22">
        <f t="shared" si="2836"/>
        <v>680</v>
      </c>
      <c r="AA3840" s="20" t="s">
        <v>4899</v>
      </c>
      <c r="AB3840" s="22">
        <v>1</v>
      </c>
      <c r="AC3840" s="22"/>
      <c r="AD3840" s="22">
        <f>N3840</f>
        <v>680</v>
      </c>
      <c r="AE3840" s="22"/>
      <c r="AF3840" s="22">
        <f t="shared" si="2798"/>
        <v>680</v>
      </c>
      <c r="AG3840" s="20"/>
      <c r="AH3840" s="22"/>
      <c r="AI3840" s="22"/>
      <c r="AJ3840" s="22">
        <f t="shared" ref="AJ3840:AJ3841" si="2837">N3840</f>
        <v>680</v>
      </c>
      <c r="AK3840" s="22">
        <f>IF(O3840="(传统)XDSL",VLOOKUP(S3840,[2]直销续费率明细!C:I,7,FALSE)*1,IF(O3840="GPON+XDSL",VLOOKUP(S3840,[2]直销续费率明细!C:I,7,FALSE)*1,VLOOKUP(S3840,[2]直销续费率明细!C:I,5,FALSE)*1))</f>
        <v>25</v>
      </c>
      <c r="AL3840" s="22" t="s">
        <v>1309</v>
      </c>
      <c r="AM3840" s="22"/>
      <c r="AN3840" s="22"/>
      <c r="AO3840" s="22" t="s">
        <v>4897</v>
      </c>
      <c r="AP3840" s="22" t="s">
        <v>4913</v>
      </c>
      <c r="AS3840" s="20">
        <f>IF(Y3840&gt;=10,VLOOKUP(U3840,[2]提成计算!B:T,19,FALSE),VLOOKUP(U3840,[2]提成计算!B:T,18,FALSE))</f>
        <v>0.08</v>
      </c>
      <c r="AT3840" s="20">
        <f t="shared" ref="AT3840:AT3841" si="2838">IF(AD3840*AS3840&gt;0,AD3840*AS3840,AE3840*AS3840)</f>
        <v>54.4</v>
      </c>
      <c r="AU3840" s="20">
        <f t="shared" ref="AU3840:AU3841" si="2839">IF(AND(AK3840&lt;0,AK3840+AT3840&lt;0),-AT3840,AK3840)</f>
        <v>25</v>
      </c>
    </row>
    <row r="3841" spans="1:47" x14ac:dyDescent="0.15">
      <c r="A3841" s="21" t="s">
        <v>1273</v>
      </c>
      <c r="B3841" s="20" t="s">
        <v>918</v>
      </c>
      <c r="C3841" s="20" t="s">
        <v>1099</v>
      </c>
      <c r="D3841" s="20" t="s">
        <v>1100</v>
      </c>
      <c r="E3841" s="20" t="s">
        <v>1132</v>
      </c>
      <c r="F3841" s="20" t="s">
        <v>1250</v>
      </c>
      <c r="G3841" s="20" t="s">
        <v>5072</v>
      </c>
      <c r="H3841" s="20"/>
      <c r="I3841" s="20">
        <v>18024441513</v>
      </c>
      <c r="J3841" s="20" t="s">
        <v>924</v>
      </c>
      <c r="K3841" s="20" t="s">
        <v>72</v>
      </c>
      <c r="L3841" s="20" t="s">
        <v>1299</v>
      </c>
      <c r="M3841" s="20">
        <v>888</v>
      </c>
      <c r="N3841" s="20">
        <v>888</v>
      </c>
      <c r="O3841" s="20" t="s">
        <v>927</v>
      </c>
      <c r="P3841" s="20" t="s">
        <v>50</v>
      </c>
      <c r="Q3841" s="28"/>
      <c r="R3841" s="21" t="s">
        <v>52</v>
      </c>
      <c r="S3841" s="25" t="s">
        <v>1134</v>
      </c>
      <c r="T3841" s="21" t="s">
        <v>53</v>
      </c>
      <c r="U3841" s="21" t="s">
        <v>54</v>
      </c>
      <c r="V3841" s="46">
        <v>1</v>
      </c>
      <c r="W3841" s="26">
        <f t="shared" si="2797"/>
        <v>1</v>
      </c>
      <c r="Y3841" s="21">
        <v>12</v>
      </c>
      <c r="Z3841" s="22">
        <f t="shared" si="2836"/>
        <v>888</v>
      </c>
      <c r="AA3841" s="20" t="s">
        <v>4899</v>
      </c>
      <c r="AB3841" s="22"/>
      <c r="AC3841" s="22">
        <v>1</v>
      </c>
      <c r="AD3841" s="22"/>
      <c r="AE3841" s="22">
        <f>N3841</f>
        <v>888</v>
      </c>
      <c r="AF3841" s="22">
        <f t="shared" si="2798"/>
        <v>888</v>
      </c>
      <c r="AG3841" s="20"/>
      <c r="AH3841" s="22"/>
      <c r="AI3841" s="22"/>
      <c r="AJ3841" s="22">
        <f t="shared" si="2837"/>
        <v>888</v>
      </c>
      <c r="AK3841" s="22">
        <f>IF(O3841="(传统)XDSL",VLOOKUP(S3841,[2]直销续费率明细!C:I,7,FALSE)*1,IF(O3841="GPON+XDSL",VLOOKUP(S3841,[2]直销续费率明细!C:I,7,FALSE)*1,VLOOKUP(S3841,[2]直销续费率明细!C:I,5,FALSE)*1))</f>
        <v>-40</v>
      </c>
      <c r="AL3841" s="22" t="s">
        <v>1309</v>
      </c>
      <c r="AM3841" s="22"/>
      <c r="AN3841" s="22"/>
      <c r="AO3841" s="22" t="s">
        <v>2216</v>
      </c>
      <c r="AP3841" s="22" t="s">
        <v>1301</v>
      </c>
      <c r="AS3841" s="20">
        <f>IF(Y3841&gt;=10,VLOOKUP(U3841,[2]提成计算!B:T,19,FALSE),VLOOKUP(U3841,[2]提成计算!B:T,18,FALSE))</f>
        <v>0.1</v>
      </c>
      <c r="AT3841" s="20">
        <f t="shared" si="2838"/>
        <v>88.800000000000011</v>
      </c>
      <c r="AU3841" s="20">
        <f t="shared" si="2839"/>
        <v>-40</v>
      </c>
    </row>
    <row r="3842" spans="1:47" x14ac:dyDescent="0.15">
      <c r="A3842" s="21" t="s">
        <v>1273</v>
      </c>
      <c r="B3842" s="20" t="s">
        <v>918</v>
      </c>
      <c r="C3842" s="20" t="s">
        <v>1099</v>
      </c>
      <c r="D3842" s="20" t="s">
        <v>1136</v>
      </c>
      <c r="E3842" s="20" t="s">
        <v>1137</v>
      </c>
      <c r="F3842" s="20" t="s">
        <v>1250</v>
      </c>
      <c r="G3842" s="20" t="s">
        <v>5073</v>
      </c>
      <c r="H3842" s="20"/>
      <c r="I3842" s="20">
        <v>13728288461</v>
      </c>
      <c r="J3842" s="20" t="s">
        <v>1500</v>
      </c>
      <c r="K3842" s="20" t="s">
        <v>1107</v>
      </c>
      <c r="L3842" s="20" t="s">
        <v>1277</v>
      </c>
      <c r="M3842" s="20">
        <v>-509</v>
      </c>
      <c r="N3842" s="20">
        <v>-509</v>
      </c>
      <c r="O3842" s="20" t="s">
        <v>1262</v>
      </c>
      <c r="P3842" s="20" t="s">
        <v>1910</v>
      </c>
      <c r="Q3842" s="28"/>
      <c r="R3842" s="21" t="s">
        <v>52</v>
      </c>
      <c r="S3842" s="21"/>
      <c r="T3842" s="21" t="s">
        <v>1108</v>
      </c>
      <c r="U3842" s="21">
        <v>0</v>
      </c>
      <c r="V3842" s="46"/>
      <c r="Y3842" s="21">
        <v>2</v>
      </c>
      <c r="Z3842" s="22">
        <f t="shared" si="2836"/>
        <v>-509</v>
      </c>
      <c r="AA3842" s="20" t="s">
        <v>1911</v>
      </c>
      <c r="AB3842" s="22"/>
      <c r="AC3842" s="22"/>
      <c r="AD3842" s="22"/>
      <c r="AE3842" s="22"/>
      <c r="AF3842" s="22"/>
      <c r="AG3842" s="20"/>
      <c r="AH3842" s="22"/>
      <c r="AI3842" s="22"/>
      <c r="AJ3842" s="22"/>
      <c r="AK3842" s="22"/>
      <c r="AM3842" s="22"/>
      <c r="AN3842" s="22"/>
      <c r="AO3842" s="22" t="s">
        <v>2216</v>
      </c>
      <c r="AP3842" s="22">
        <v>0</v>
      </c>
      <c r="AS3842" s="20"/>
      <c r="AT3842" s="20"/>
      <c r="AU3842" s="20"/>
    </row>
    <row r="3843" spans="1:47" x14ac:dyDescent="0.15">
      <c r="A3843" s="21" t="s">
        <v>1273</v>
      </c>
      <c r="B3843" s="20" t="s">
        <v>918</v>
      </c>
      <c r="C3843" s="20" t="s">
        <v>1099</v>
      </c>
      <c r="D3843" s="20" t="s">
        <v>1100</v>
      </c>
      <c r="E3843" s="20" t="s">
        <v>1110</v>
      </c>
      <c r="F3843" s="20" t="s">
        <v>1250</v>
      </c>
      <c r="G3843" s="20" t="s">
        <v>5074</v>
      </c>
      <c r="H3843" s="20"/>
      <c r="I3843" s="20">
        <v>13202725984</v>
      </c>
      <c r="J3843" s="20" t="s">
        <v>1268</v>
      </c>
      <c r="K3843" s="20" t="s">
        <v>314</v>
      </c>
      <c r="L3843" s="20" t="s">
        <v>1358</v>
      </c>
      <c r="M3843" s="20">
        <v>1088</v>
      </c>
      <c r="N3843" s="20">
        <v>1088</v>
      </c>
      <c r="O3843" s="20" t="s">
        <v>927</v>
      </c>
      <c r="P3843" s="20" t="s">
        <v>50</v>
      </c>
      <c r="Q3843" s="28"/>
      <c r="R3843" s="21" t="s">
        <v>52</v>
      </c>
      <c r="S3843" s="21"/>
      <c r="T3843" s="21" t="s">
        <v>53</v>
      </c>
      <c r="U3843" s="21" t="s">
        <v>315</v>
      </c>
      <c r="V3843" s="46">
        <v>1</v>
      </c>
      <c r="W3843" s="26">
        <f t="shared" ref="W3843:W3857" si="2840">V3843</f>
        <v>1</v>
      </c>
      <c r="X3843" s="26">
        <f t="shared" ref="X3843:X3856" si="2841">V3843</f>
        <v>1</v>
      </c>
      <c r="Y3843" s="21">
        <v>10</v>
      </c>
      <c r="Z3843" s="22">
        <f t="shared" si="2836"/>
        <v>1088</v>
      </c>
      <c r="AA3843" s="20" t="s">
        <v>4899</v>
      </c>
      <c r="AB3843" s="22"/>
      <c r="AC3843" s="22">
        <v>1</v>
      </c>
      <c r="AD3843" s="22"/>
      <c r="AE3843" s="22">
        <f t="shared" ref="AE3843:AE3849" si="2842">N3843</f>
        <v>1088</v>
      </c>
      <c r="AF3843" s="22">
        <f t="shared" ref="AF3843:AF3857" si="2843">N3843</f>
        <v>1088</v>
      </c>
      <c r="AG3843" s="20">
        <f>N3843</f>
        <v>1088</v>
      </c>
      <c r="AH3843" s="20" t="str">
        <f>VLOOKUP(U3843,[1]提成计算!B:I,8,FALSE)</f>
        <v xml:space="preserve"> </v>
      </c>
      <c r="AI3843" s="20"/>
      <c r="AJ3843" s="22"/>
      <c r="AK3843" s="22"/>
      <c r="AM3843" s="22"/>
      <c r="AN3843" s="22"/>
      <c r="AO3843" s="22" t="s">
        <v>2216</v>
      </c>
      <c r="AP3843" s="22" t="s">
        <v>1301</v>
      </c>
      <c r="AS3843" s="20"/>
      <c r="AT3843" s="20"/>
      <c r="AU3843" s="20"/>
    </row>
    <row r="3844" spans="1:47" x14ac:dyDescent="0.15">
      <c r="A3844" s="21" t="s">
        <v>1273</v>
      </c>
      <c r="B3844" s="20" t="s">
        <v>918</v>
      </c>
      <c r="C3844" s="20" t="s">
        <v>1099</v>
      </c>
      <c r="D3844" s="20" t="s">
        <v>1121</v>
      </c>
      <c r="E3844" s="20" t="s">
        <v>1412</v>
      </c>
      <c r="F3844" s="20" t="s">
        <v>1250</v>
      </c>
      <c r="G3844" s="20" t="s">
        <v>5075</v>
      </c>
      <c r="H3844" s="20"/>
      <c r="I3844" s="20">
        <v>13434021916</v>
      </c>
      <c r="J3844" s="20" t="s">
        <v>924</v>
      </c>
      <c r="K3844" s="20" t="s">
        <v>4737</v>
      </c>
      <c r="L3844" s="20" t="s">
        <v>1299</v>
      </c>
      <c r="M3844" s="20">
        <v>888</v>
      </c>
      <c r="N3844" s="20">
        <v>888</v>
      </c>
      <c r="O3844" s="20" t="s">
        <v>927</v>
      </c>
      <c r="P3844" s="20" t="s">
        <v>50</v>
      </c>
      <c r="Q3844" s="28"/>
      <c r="R3844" s="21" t="s">
        <v>91</v>
      </c>
      <c r="S3844" s="25" t="s">
        <v>1414</v>
      </c>
      <c r="T3844" s="21" t="s">
        <v>53</v>
      </c>
      <c r="U3844" s="21" t="s">
        <v>4738</v>
      </c>
      <c r="V3844" s="46">
        <v>1</v>
      </c>
      <c r="W3844" s="26">
        <f t="shared" si="2840"/>
        <v>1</v>
      </c>
      <c r="Y3844" s="21">
        <v>12</v>
      </c>
      <c r="Z3844" s="22">
        <f t="shared" si="2836"/>
        <v>888</v>
      </c>
      <c r="AA3844" s="20" t="s">
        <v>2218</v>
      </c>
      <c r="AB3844" s="22"/>
      <c r="AC3844" s="22">
        <v>1</v>
      </c>
      <c r="AD3844" s="22"/>
      <c r="AE3844" s="22">
        <f t="shared" si="2842"/>
        <v>888</v>
      </c>
      <c r="AF3844" s="22">
        <f t="shared" si="2843"/>
        <v>888</v>
      </c>
      <c r="AG3844" s="20"/>
      <c r="AH3844" s="22"/>
      <c r="AI3844" s="22"/>
      <c r="AJ3844" s="22">
        <f t="shared" ref="AJ3844:AJ3846" si="2844">N3844</f>
        <v>888</v>
      </c>
      <c r="AK3844" s="22">
        <f>IF(O3844="(传统)XDSL",VLOOKUP(S3844,[2]直销续费率明细!C:I,7,FALSE)*1,IF(O3844="GPON+XDSL",VLOOKUP(S3844,[2]直销续费率明细!C:I,7,FALSE)*1,VLOOKUP(S3844,[2]直销续费率明细!C:I,5,FALSE)*1))</f>
        <v>-40</v>
      </c>
      <c r="AL3844" s="22" t="s">
        <v>1300</v>
      </c>
      <c r="AM3844" s="22"/>
      <c r="AN3844" s="22"/>
      <c r="AO3844" s="22" t="s">
        <v>4897</v>
      </c>
      <c r="AP3844" s="22" t="s">
        <v>1301</v>
      </c>
      <c r="AS3844" s="20">
        <f>IF(Y3844&gt;=10,VLOOKUP(U3844,[2]提成计算!B:T,19,FALSE),VLOOKUP(U3844,[2]提成计算!B:T,18,FALSE))</f>
        <v>0.09</v>
      </c>
      <c r="AT3844" s="20">
        <f t="shared" ref="AT3844:AT3846" si="2845">IF(AD3844*AS3844&gt;0,AD3844*AS3844,AE3844*AS3844)</f>
        <v>79.92</v>
      </c>
      <c r="AU3844" s="20">
        <f t="shared" ref="AU3844" si="2846">IF(AND(AK3844&lt;0,AK3844+AT3844&lt;0),-AT3844,AK3844)</f>
        <v>-40</v>
      </c>
    </row>
    <row r="3845" spans="1:47" x14ac:dyDescent="0.15">
      <c r="A3845" s="21" t="s">
        <v>1273</v>
      </c>
      <c r="B3845" s="20" t="s">
        <v>918</v>
      </c>
      <c r="C3845" s="20" t="s">
        <v>1099</v>
      </c>
      <c r="D3845" s="20" t="s">
        <v>1136</v>
      </c>
      <c r="E3845" s="20" t="s">
        <v>4797</v>
      </c>
      <c r="F3845" s="20" t="s">
        <v>1250</v>
      </c>
      <c r="G3845" s="20" t="s">
        <v>5076</v>
      </c>
      <c r="H3845" s="20"/>
      <c r="I3845" s="20">
        <v>13713280212</v>
      </c>
      <c r="J3845" s="20" t="s">
        <v>924</v>
      </c>
      <c r="K3845" s="20" t="s">
        <v>4699</v>
      </c>
      <c r="L3845" s="20" t="s">
        <v>1299</v>
      </c>
      <c r="M3845" s="20">
        <v>888</v>
      </c>
      <c r="N3845" s="20">
        <v>888</v>
      </c>
      <c r="O3845" s="20" t="s">
        <v>927</v>
      </c>
      <c r="P3845" s="20" t="s">
        <v>50</v>
      </c>
      <c r="Q3845" s="28"/>
      <c r="R3845" s="22" t="s">
        <v>109</v>
      </c>
      <c r="T3845" s="21" t="s">
        <v>948</v>
      </c>
      <c r="U3845" s="22" t="s">
        <v>109</v>
      </c>
      <c r="V3845" s="46">
        <v>1</v>
      </c>
      <c r="W3845" s="26">
        <f t="shared" si="2840"/>
        <v>1</v>
      </c>
      <c r="Y3845" s="21">
        <v>12</v>
      </c>
      <c r="Z3845" s="22">
        <f t="shared" si="2836"/>
        <v>888</v>
      </c>
      <c r="AA3845" s="20" t="s">
        <v>4899</v>
      </c>
      <c r="AB3845" s="22"/>
      <c r="AC3845" s="22">
        <v>1</v>
      </c>
      <c r="AD3845" s="22"/>
      <c r="AE3845" s="22">
        <f t="shared" si="2842"/>
        <v>888</v>
      </c>
      <c r="AF3845" s="22">
        <f t="shared" si="2843"/>
        <v>888</v>
      </c>
      <c r="AG3845" s="20"/>
      <c r="AH3845" s="22"/>
      <c r="AI3845" s="22"/>
      <c r="AJ3845" s="22">
        <f t="shared" si="2844"/>
        <v>888</v>
      </c>
      <c r="AK3845" s="22">
        <f>IF(O3845="(传统)XDSL",VLOOKUP(U3845,[2]自营续费率!B:G,6,FALSE)*1,IF(O3845="GPON+XDSL",VLOOKUP(U3845,[2]自营续费率!B:G,6,FALSE)*1,VLOOKUP(U3845,[2]自营续费率!B:G,4,FALSE)*1))</f>
        <v>-40</v>
      </c>
      <c r="AL3845" s="22" t="s">
        <v>1309</v>
      </c>
      <c r="AM3845" s="22"/>
      <c r="AN3845" s="22"/>
      <c r="AO3845" s="22" t="s">
        <v>4897</v>
      </c>
      <c r="AP3845" s="22" t="s">
        <v>1301</v>
      </c>
      <c r="AS3845" s="20">
        <f>IF(Y3845&gt;=10,VLOOKUP(U3845,[2]自营提成!C:Z,6,FALSE),VLOOKUP(U3845,[2]自营提成!C:Z,5,FALSE))</f>
        <v>0.12</v>
      </c>
      <c r="AT3845" s="20">
        <f t="shared" si="2845"/>
        <v>106.56</v>
      </c>
      <c r="AU3845" s="20">
        <f>IF(AND(AK3845&lt;0,AK3845+AT3845&lt;0),-AT3845,AK3845)</f>
        <v>-40</v>
      </c>
    </row>
    <row r="3846" spans="1:47" x14ac:dyDescent="0.15">
      <c r="A3846" s="21" t="s">
        <v>1273</v>
      </c>
      <c r="B3846" s="20" t="s">
        <v>918</v>
      </c>
      <c r="C3846" s="20" t="s">
        <v>1099</v>
      </c>
      <c r="D3846" s="20" t="s">
        <v>1136</v>
      </c>
      <c r="E3846" s="20" t="s">
        <v>1144</v>
      </c>
      <c r="F3846" s="20" t="s">
        <v>1250</v>
      </c>
      <c r="G3846" s="20" t="s">
        <v>5077</v>
      </c>
      <c r="H3846" s="20"/>
      <c r="I3846" s="20">
        <v>13113131650</v>
      </c>
      <c r="J3846" s="20" t="s">
        <v>924</v>
      </c>
      <c r="K3846" s="20" t="s">
        <v>1146</v>
      </c>
      <c r="L3846" s="20" t="s">
        <v>1299</v>
      </c>
      <c r="M3846" s="20">
        <v>888</v>
      </c>
      <c r="N3846" s="20">
        <v>888</v>
      </c>
      <c r="O3846" s="20" t="s">
        <v>927</v>
      </c>
      <c r="P3846" s="20" t="s">
        <v>50</v>
      </c>
      <c r="Q3846" s="28"/>
      <c r="R3846" s="21" t="s">
        <v>109</v>
      </c>
      <c r="S3846" s="25" t="s">
        <v>1150</v>
      </c>
      <c r="T3846" s="21" t="s">
        <v>53</v>
      </c>
      <c r="U3846" s="21" t="s">
        <v>613</v>
      </c>
      <c r="V3846" s="46">
        <v>1</v>
      </c>
      <c r="W3846" s="26">
        <f t="shared" si="2840"/>
        <v>1</v>
      </c>
      <c r="Y3846" s="21">
        <v>12</v>
      </c>
      <c r="Z3846" s="22">
        <f t="shared" si="2836"/>
        <v>888</v>
      </c>
      <c r="AA3846" s="20" t="s">
        <v>4899</v>
      </c>
      <c r="AB3846" s="22"/>
      <c r="AC3846" s="22">
        <v>1</v>
      </c>
      <c r="AD3846" s="22"/>
      <c r="AE3846" s="22">
        <f t="shared" si="2842"/>
        <v>888</v>
      </c>
      <c r="AF3846" s="22">
        <f t="shared" si="2843"/>
        <v>888</v>
      </c>
      <c r="AG3846" s="20"/>
      <c r="AH3846" s="22"/>
      <c r="AI3846" s="22"/>
      <c r="AJ3846" s="22">
        <f t="shared" si="2844"/>
        <v>888</v>
      </c>
      <c r="AK3846" s="22">
        <f>IF(O3846="(传统)XDSL",VLOOKUP(S3846,[2]直销续费率明细!C:I,7,FALSE)*1,IF(O3846="GPON+XDSL",VLOOKUP(S3846,[2]直销续费率明细!C:I,7,FALSE)*1,VLOOKUP(S3846,[2]直销续费率明细!C:I,5,FALSE)*1))</f>
        <v>-40</v>
      </c>
      <c r="AL3846" s="22" t="s">
        <v>1309</v>
      </c>
      <c r="AM3846" s="22"/>
      <c r="AN3846" s="22"/>
      <c r="AO3846" s="22" t="s">
        <v>4897</v>
      </c>
      <c r="AP3846" s="22" t="s">
        <v>1301</v>
      </c>
      <c r="AS3846" s="20">
        <f>IF(Y3846&gt;=10,VLOOKUP(U3846,[2]提成计算!B:T,19,FALSE),VLOOKUP(U3846,[2]提成计算!B:T,18,FALSE))</f>
        <v>0.09</v>
      </c>
      <c r="AT3846" s="20">
        <f t="shared" si="2845"/>
        <v>79.92</v>
      </c>
      <c r="AU3846" s="20">
        <f t="shared" ref="AU3846" si="2847">IF(AND(AK3846&lt;0,AK3846+AT3846&lt;0),-AT3846,AK3846)</f>
        <v>-40</v>
      </c>
    </row>
    <row r="3847" spans="1:47" x14ac:dyDescent="0.15">
      <c r="A3847" s="21" t="s">
        <v>1273</v>
      </c>
      <c r="B3847" s="20" t="s">
        <v>918</v>
      </c>
      <c r="C3847" s="20" t="s">
        <v>1099</v>
      </c>
      <c r="D3847" s="20" t="s">
        <v>1136</v>
      </c>
      <c r="E3847" s="20" t="s">
        <v>1151</v>
      </c>
      <c r="F3847" s="20" t="s">
        <v>1250</v>
      </c>
      <c r="G3847" s="20" t="s">
        <v>5078</v>
      </c>
      <c r="H3847" s="20"/>
      <c r="I3847" s="20">
        <v>13790698307</v>
      </c>
      <c r="J3847" s="20" t="s">
        <v>1268</v>
      </c>
      <c r="K3847" s="20" t="s">
        <v>1153</v>
      </c>
      <c r="L3847" s="20" t="s">
        <v>1358</v>
      </c>
      <c r="M3847" s="20">
        <v>1088</v>
      </c>
      <c r="N3847" s="20">
        <v>1088</v>
      </c>
      <c r="O3847" s="20" t="s">
        <v>927</v>
      </c>
      <c r="P3847" s="20" t="s">
        <v>50</v>
      </c>
      <c r="Q3847" s="28"/>
      <c r="R3847" s="21" t="s">
        <v>109</v>
      </c>
      <c r="S3847" s="21"/>
      <c r="T3847" s="21" t="s">
        <v>53</v>
      </c>
      <c r="U3847" s="21" t="s">
        <v>1156</v>
      </c>
      <c r="V3847" s="46">
        <v>1</v>
      </c>
      <c r="W3847" s="26">
        <f t="shared" si="2840"/>
        <v>1</v>
      </c>
      <c r="X3847" s="26">
        <f t="shared" si="2841"/>
        <v>1</v>
      </c>
      <c r="Y3847" s="21">
        <v>10</v>
      </c>
      <c r="Z3847" s="22">
        <f t="shared" si="2836"/>
        <v>1088</v>
      </c>
      <c r="AA3847" s="20" t="s">
        <v>4899</v>
      </c>
      <c r="AB3847" s="22"/>
      <c r="AC3847" s="22">
        <v>1</v>
      </c>
      <c r="AD3847" s="22"/>
      <c r="AE3847" s="22">
        <f t="shared" si="2842"/>
        <v>1088</v>
      </c>
      <c r="AF3847" s="22">
        <f t="shared" si="2843"/>
        <v>1088</v>
      </c>
      <c r="AG3847" s="20">
        <f>N3847</f>
        <v>1088</v>
      </c>
      <c r="AH3847" s="20" t="str">
        <f>VLOOKUP(U3847,[1]提成计算!B:I,8,FALSE)</f>
        <v xml:space="preserve"> </v>
      </c>
      <c r="AI3847" s="20"/>
      <c r="AJ3847" s="22"/>
      <c r="AK3847" s="22"/>
      <c r="AM3847" s="22"/>
      <c r="AN3847" s="22"/>
      <c r="AO3847" s="22" t="s">
        <v>4897</v>
      </c>
      <c r="AP3847" s="22" t="s">
        <v>1301</v>
      </c>
      <c r="AS3847" s="20"/>
      <c r="AT3847" s="20"/>
      <c r="AU3847" s="20"/>
    </row>
    <row r="3848" spans="1:47" x14ac:dyDescent="0.15">
      <c r="A3848" s="21" t="s">
        <v>1273</v>
      </c>
      <c r="B3848" s="20" t="s">
        <v>918</v>
      </c>
      <c r="C3848" s="20" t="s">
        <v>1099</v>
      </c>
      <c r="D3848" s="20" t="s">
        <v>1100</v>
      </c>
      <c r="E3848" s="20" t="s">
        <v>1101</v>
      </c>
      <c r="F3848" s="20" t="s">
        <v>1250</v>
      </c>
      <c r="G3848" s="20" t="s">
        <v>5079</v>
      </c>
      <c r="H3848" s="20"/>
      <c r="I3848" s="20">
        <v>18024397968</v>
      </c>
      <c r="J3848" s="20" t="s">
        <v>924</v>
      </c>
      <c r="K3848" s="20" t="s">
        <v>80</v>
      </c>
      <c r="L3848" s="20" t="s">
        <v>1299</v>
      </c>
      <c r="M3848" s="20">
        <v>888</v>
      </c>
      <c r="N3848" s="20">
        <v>888</v>
      </c>
      <c r="O3848" s="20" t="s">
        <v>927</v>
      </c>
      <c r="P3848" s="20" t="s">
        <v>50</v>
      </c>
      <c r="Q3848" s="28"/>
      <c r="R3848" s="21" t="s">
        <v>52</v>
      </c>
      <c r="S3848" s="25" t="s">
        <v>1163</v>
      </c>
      <c r="T3848" s="21" t="s">
        <v>53</v>
      </c>
      <c r="U3848" s="21" t="s">
        <v>81</v>
      </c>
      <c r="V3848" s="46">
        <v>1</v>
      </c>
      <c r="W3848" s="26">
        <f t="shared" si="2840"/>
        <v>1</v>
      </c>
      <c r="Y3848" s="21">
        <v>12</v>
      </c>
      <c r="Z3848" s="22">
        <f t="shared" si="2836"/>
        <v>888</v>
      </c>
      <c r="AA3848" s="20" t="s">
        <v>4899</v>
      </c>
      <c r="AB3848" s="22"/>
      <c r="AC3848" s="22">
        <v>1</v>
      </c>
      <c r="AD3848" s="22"/>
      <c r="AE3848" s="22">
        <f t="shared" si="2842"/>
        <v>888</v>
      </c>
      <c r="AF3848" s="22">
        <f t="shared" si="2843"/>
        <v>888</v>
      </c>
      <c r="AG3848" s="20"/>
      <c r="AH3848" s="22"/>
      <c r="AI3848" s="22"/>
      <c r="AJ3848" s="22">
        <f t="shared" ref="AJ3848:AJ3853" si="2848">N3848</f>
        <v>888</v>
      </c>
      <c r="AK3848" s="22">
        <f>IF(O3848="(传统)XDSL",VLOOKUP(S3848,[2]直销续费率明细!C:I,7,FALSE)*1,IF(O3848="GPON+XDSL",VLOOKUP(S3848,[2]直销续费率明细!C:I,7,FALSE)*1,VLOOKUP(S3848,[2]直销续费率明细!C:I,5,FALSE)*1))</f>
        <v>-40</v>
      </c>
      <c r="AL3848" s="22" t="s">
        <v>1309</v>
      </c>
      <c r="AM3848" s="22"/>
      <c r="AN3848" s="22"/>
      <c r="AO3848" s="22" t="s">
        <v>4897</v>
      </c>
      <c r="AP3848" s="22" t="s">
        <v>1301</v>
      </c>
      <c r="AS3848" s="20">
        <f>IF(Y3848&gt;=10,VLOOKUP(U3848,[2]提成计算!B:T,19,FALSE),VLOOKUP(U3848,[2]提成计算!B:T,18,FALSE))</f>
        <v>0.12</v>
      </c>
      <c r="AT3848" s="20">
        <f t="shared" ref="AT3848:AT3853" si="2849">IF(AD3848*AS3848&gt;0,AD3848*AS3848,AE3848*AS3848)</f>
        <v>106.56</v>
      </c>
      <c r="AU3848" s="20">
        <f t="shared" ref="AU3848:AU3853" si="2850">IF(AND(AK3848&lt;0,AK3848+AT3848&lt;0),-AT3848,AK3848)</f>
        <v>-40</v>
      </c>
    </row>
    <row r="3849" spans="1:47" x14ac:dyDescent="0.15">
      <c r="A3849" s="21" t="s">
        <v>1273</v>
      </c>
      <c r="B3849" s="20" t="s">
        <v>918</v>
      </c>
      <c r="C3849" s="20" t="s">
        <v>1099</v>
      </c>
      <c r="D3849" s="20" t="s">
        <v>1121</v>
      </c>
      <c r="E3849" s="20" t="s">
        <v>1171</v>
      </c>
      <c r="F3849" s="20" t="s">
        <v>1250</v>
      </c>
      <c r="G3849" s="20" t="s">
        <v>5080</v>
      </c>
      <c r="H3849" s="20"/>
      <c r="I3849" s="20">
        <v>13798702278</v>
      </c>
      <c r="J3849" s="20" t="s">
        <v>924</v>
      </c>
      <c r="K3849" s="20" t="s">
        <v>1173</v>
      </c>
      <c r="L3849" s="20" t="s">
        <v>2137</v>
      </c>
      <c r="M3849" s="20">
        <v>1408</v>
      </c>
      <c r="N3849" s="20">
        <v>1408</v>
      </c>
      <c r="O3849" s="20" t="s">
        <v>927</v>
      </c>
      <c r="P3849" s="20" t="s">
        <v>50</v>
      </c>
      <c r="Q3849" s="28"/>
      <c r="R3849" s="21" t="s">
        <v>91</v>
      </c>
      <c r="S3849" s="25" t="s">
        <v>1550</v>
      </c>
      <c r="T3849" s="21" t="s">
        <v>53</v>
      </c>
      <c r="U3849" s="21" t="s">
        <v>1174</v>
      </c>
      <c r="V3849" s="46">
        <v>1</v>
      </c>
      <c r="W3849" s="26">
        <f t="shared" si="2840"/>
        <v>1</v>
      </c>
      <c r="Y3849" s="21">
        <v>12</v>
      </c>
      <c r="Z3849" s="22">
        <f t="shared" si="2836"/>
        <v>1408</v>
      </c>
      <c r="AA3849" s="20" t="s">
        <v>4899</v>
      </c>
      <c r="AB3849" s="22"/>
      <c r="AC3849" s="22">
        <v>1</v>
      </c>
      <c r="AD3849" s="22"/>
      <c r="AE3849" s="22">
        <f t="shared" si="2842"/>
        <v>1408</v>
      </c>
      <c r="AF3849" s="22">
        <f t="shared" si="2843"/>
        <v>1408</v>
      </c>
      <c r="AG3849" s="20"/>
      <c r="AH3849" s="22"/>
      <c r="AI3849" s="22"/>
      <c r="AJ3849" s="22">
        <f t="shared" si="2848"/>
        <v>1408</v>
      </c>
      <c r="AK3849" s="22">
        <f>IF(O3849="(传统)XDSL",VLOOKUP(S3849,[2]直销续费率明细!C:I,7,FALSE)*1,IF(O3849="GPON+XDSL",VLOOKUP(S3849,[2]直销续费率明细!C:I,7,FALSE)*1,VLOOKUP(S3849,[2]直销续费率明细!C:I,5,FALSE)*1))</f>
        <v>25</v>
      </c>
      <c r="AL3849" s="22" t="s">
        <v>1309</v>
      </c>
      <c r="AM3849" s="22"/>
      <c r="AN3849" s="22"/>
      <c r="AO3849" s="22" t="s">
        <v>4897</v>
      </c>
      <c r="AP3849" s="22" t="s">
        <v>1301</v>
      </c>
      <c r="AS3849" s="20">
        <f>IF(Y3849&gt;=10,VLOOKUP(U3849,[2]提成计算!B:T,19,FALSE),VLOOKUP(U3849,[2]提成计算!B:T,18,FALSE))</f>
        <v>0.1</v>
      </c>
      <c r="AT3849" s="20">
        <f t="shared" si="2849"/>
        <v>140.80000000000001</v>
      </c>
      <c r="AU3849" s="20">
        <f t="shared" si="2850"/>
        <v>25</v>
      </c>
    </row>
    <row r="3850" spans="1:47" x14ac:dyDescent="0.15">
      <c r="A3850" s="21" t="s">
        <v>1273</v>
      </c>
      <c r="B3850" s="20" t="s">
        <v>918</v>
      </c>
      <c r="C3850" s="20" t="s">
        <v>1099</v>
      </c>
      <c r="D3850" s="20" t="s">
        <v>1121</v>
      </c>
      <c r="E3850" s="20" t="s">
        <v>5028</v>
      </c>
      <c r="F3850" s="20" t="s">
        <v>1250</v>
      </c>
      <c r="G3850" s="20" t="s">
        <v>5081</v>
      </c>
      <c r="H3850" s="20"/>
      <c r="I3850" s="20">
        <v>13790239163</v>
      </c>
      <c r="J3850" s="20" t="s">
        <v>924</v>
      </c>
      <c r="K3850" s="20" t="s">
        <v>4753</v>
      </c>
      <c r="L3850" s="20" t="s">
        <v>1918</v>
      </c>
      <c r="M3850" s="20">
        <v>680</v>
      </c>
      <c r="N3850" s="20">
        <v>680</v>
      </c>
      <c r="O3850" s="20" t="s">
        <v>927</v>
      </c>
      <c r="P3850" s="20" t="s">
        <v>50</v>
      </c>
      <c r="Q3850" s="28"/>
      <c r="R3850" s="21" t="s">
        <v>91</v>
      </c>
      <c r="S3850" s="25" t="s">
        <v>1748</v>
      </c>
      <c r="T3850" s="21" t="s">
        <v>53</v>
      </c>
      <c r="U3850" s="21" t="s">
        <v>4754</v>
      </c>
      <c r="V3850" s="46">
        <v>1</v>
      </c>
      <c r="W3850" s="26">
        <f t="shared" si="2840"/>
        <v>1</v>
      </c>
      <c r="Y3850" s="21">
        <v>4</v>
      </c>
      <c r="Z3850" s="22">
        <f t="shared" si="2836"/>
        <v>680</v>
      </c>
      <c r="AA3850" s="20" t="s">
        <v>4899</v>
      </c>
      <c r="AB3850" s="22">
        <v>1</v>
      </c>
      <c r="AC3850" s="22"/>
      <c r="AD3850" s="22">
        <f t="shared" ref="AD3850:AD3853" si="2851">N3850</f>
        <v>680</v>
      </c>
      <c r="AE3850" s="22"/>
      <c r="AF3850" s="22">
        <f t="shared" si="2843"/>
        <v>680</v>
      </c>
      <c r="AG3850" s="20"/>
      <c r="AH3850" s="22"/>
      <c r="AI3850" s="22"/>
      <c r="AJ3850" s="22">
        <f t="shared" si="2848"/>
        <v>680</v>
      </c>
      <c r="AK3850" s="22">
        <f>IF(O3850="(传统)XDSL",VLOOKUP(S3850,[2]直销续费率明细!C:I,7,FALSE)*1,IF(O3850="GPON+XDSL",VLOOKUP(S3850,[2]直销续费率明细!C:I,7,FALSE)*1,VLOOKUP(S3850,[2]直销续费率明细!C:I,5,FALSE)*1))</f>
        <v>-40</v>
      </c>
      <c r="AL3850" s="22" t="s">
        <v>1309</v>
      </c>
      <c r="AM3850" s="22"/>
      <c r="AN3850" s="22"/>
      <c r="AO3850" s="22" t="s">
        <v>4897</v>
      </c>
      <c r="AP3850" s="22" t="s">
        <v>4913</v>
      </c>
      <c r="AS3850" s="20">
        <f>IF(Y3850&gt;=10,VLOOKUP(U3850,[2]提成计算!B:T,19,FALSE),VLOOKUP(U3850,[2]提成计算!B:T,18,FALSE))</f>
        <v>0.06</v>
      </c>
      <c r="AT3850" s="20">
        <f t="shared" si="2849"/>
        <v>40.799999999999997</v>
      </c>
      <c r="AU3850" s="20">
        <f t="shared" si="2850"/>
        <v>-40</v>
      </c>
    </row>
    <row r="3851" spans="1:47" x14ac:dyDescent="0.15">
      <c r="A3851" s="21" t="s">
        <v>1273</v>
      </c>
      <c r="B3851" s="20" t="s">
        <v>918</v>
      </c>
      <c r="C3851" s="20" t="s">
        <v>1099</v>
      </c>
      <c r="D3851" s="20" t="s">
        <v>1136</v>
      </c>
      <c r="E3851" s="20" t="s">
        <v>1137</v>
      </c>
      <c r="F3851" s="20" t="s">
        <v>1250</v>
      </c>
      <c r="G3851" s="20" t="s">
        <v>5082</v>
      </c>
      <c r="H3851" s="20"/>
      <c r="I3851" s="20">
        <v>13310829161</v>
      </c>
      <c r="J3851" s="20" t="s">
        <v>924</v>
      </c>
      <c r="K3851" s="20" t="s">
        <v>402</v>
      </c>
      <c r="L3851" s="20" t="s">
        <v>1918</v>
      </c>
      <c r="M3851" s="20">
        <v>680</v>
      </c>
      <c r="N3851" s="20">
        <v>680</v>
      </c>
      <c r="O3851" s="20" t="s">
        <v>927</v>
      </c>
      <c r="P3851" s="20" t="s">
        <v>50</v>
      </c>
      <c r="Q3851" s="28"/>
      <c r="R3851" s="21" t="s">
        <v>109</v>
      </c>
      <c r="S3851" s="25" t="s">
        <v>1161</v>
      </c>
      <c r="T3851" s="21" t="s">
        <v>53</v>
      </c>
      <c r="U3851" s="21" t="s">
        <v>403</v>
      </c>
      <c r="V3851" s="46">
        <v>1</v>
      </c>
      <c r="W3851" s="26">
        <f t="shared" si="2840"/>
        <v>1</v>
      </c>
      <c r="Y3851" s="21">
        <v>4</v>
      </c>
      <c r="Z3851" s="22">
        <f t="shared" si="2836"/>
        <v>680</v>
      </c>
      <c r="AA3851" s="20" t="s">
        <v>4899</v>
      </c>
      <c r="AB3851" s="22">
        <v>1</v>
      </c>
      <c r="AC3851" s="22"/>
      <c r="AD3851" s="22">
        <f t="shared" si="2851"/>
        <v>680</v>
      </c>
      <c r="AE3851" s="22"/>
      <c r="AF3851" s="22">
        <f t="shared" si="2843"/>
        <v>680</v>
      </c>
      <c r="AG3851" s="20"/>
      <c r="AH3851" s="22"/>
      <c r="AI3851" s="22"/>
      <c r="AJ3851" s="22">
        <f t="shared" si="2848"/>
        <v>680</v>
      </c>
      <c r="AK3851" s="22">
        <f>IF(O3851="(传统)XDSL",VLOOKUP(S3851,[2]直销续费率明细!C:I,7,FALSE)*1,IF(O3851="GPON+XDSL",VLOOKUP(S3851,[2]直销续费率明细!C:I,7,FALSE)*1,VLOOKUP(S3851,[2]直销续费率明细!C:I,5,FALSE)*1))</f>
        <v>-40</v>
      </c>
      <c r="AL3851" s="22" t="s">
        <v>1309</v>
      </c>
      <c r="AM3851" s="22"/>
      <c r="AN3851" s="22"/>
      <c r="AO3851" s="22" t="s">
        <v>4897</v>
      </c>
      <c r="AP3851" s="22" t="s">
        <v>4913</v>
      </c>
      <c r="AS3851" s="20">
        <f>IF(Y3851&gt;=10,VLOOKUP(U3851,[2]提成计算!B:T,19,FALSE),VLOOKUP(U3851,[2]提成计算!B:T,18,FALSE))</f>
        <v>0.06</v>
      </c>
      <c r="AT3851" s="20">
        <f t="shared" si="2849"/>
        <v>40.799999999999997</v>
      </c>
      <c r="AU3851" s="20">
        <f t="shared" si="2850"/>
        <v>-40</v>
      </c>
    </row>
    <row r="3852" spans="1:47" x14ac:dyDescent="0.15">
      <c r="A3852" s="21" t="s">
        <v>1273</v>
      </c>
      <c r="B3852" s="20" t="s">
        <v>918</v>
      </c>
      <c r="C3852" s="20" t="s">
        <v>1099</v>
      </c>
      <c r="D3852" s="20" t="s">
        <v>1136</v>
      </c>
      <c r="E3852" s="20" t="s">
        <v>4704</v>
      </c>
      <c r="F3852" s="20" t="s">
        <v>1250</v>
      </c>
      <c r="G3852" s="20" t="s">
        <v>5083</v>
      </c>
      <c r="H3852" s="20"/>
      <c r="I3852" s="20" t="s">
        <v>5084</v>
      </c>
      <c r="J3852" s="20" t="s">
        <v>924</v>
      </c>
      <c r="K3852" s="20" t="s">
        <v>5085</v>
      </c>
      <c r="L3852" s="20" t="s">
        <v>1918</v>
      </c>
      <c r="M3852" s="20">
        <v>680</v>
      </c>
      <c r="N3852" s="20">
        <v>680</v>
      </c>
      <c r="O3852" s="20" t="s">
        <v>1262</v>
      </c>
      <c r="P3852" s="20" t="s">
        <v>50</v>
      </c>
      <c r="Q3852" s="28"/>
      <c r="R3852" s="21" t="s">
        <v>109</v>
      </c>
      <c r="S3852" s="25" t="s">
        <v>1150</v>
      </c>
      <c r="T3852" s="21" t="s">
        <v>53</v>
      </c>
      <c r="U3852" s="21" t="s">
        <v>613</v>
      </c>
      <c r="V3852" s="46">
        <v>1</v>
      </c>
      <c r="W3852" s="26">
        <f t="shared" si="2840"/>
        <v>1</v>
      </c>
      <c r="Y3852" s="21">
        <v>4</v>
      </c>
      <c r="Z3852" s="22">
        <f t="shared" si="2836"/>
        <v>680</v>
      </c>
      <c r="AA3852" s="20" t="s">
        <v>4899</v>
      </c>
      <c r="AB3852" s="22">
        <v>1</v>
      </c>
      <c r="AC3852" s="22"/>
      <c r="AD3852" s="22">
        <f t="shared" si="2851"/>
        <v>680</v>
      </c>
      <c r="AE3852" s="22"/>
      <c r="AF3852" s="22">
        <f t="shared" si="2843"/>
        <v>680</v>
      </c>
      <c r="AG3852" s="20"/>
      <c r="AH3852" s="22"/>
      <c r="AI3852" s="22"/>
      <c r="AJ3852" s="22">
        <f t="shared" si="2848"/>
        <v>680</v>
      </c>
      <c r="AK3852" s="22">
        <f>IF(O3852="(传统)XDSL",VLOOKUP(S3852,[2]直销续费率明细!C:I,7,FALSE)*1,IF(O3852="GPON+XDSL",VLOOKUP(S3852,[2]直销续费率明细!C:I,7,FALSE)*1,VLOOKUP(S3852,[2]直销续费率明细!C:I,5,FALSE)*1))</f>
        <v>25</v>
      </c>
      <c r="AL3852" s="22" t="s">
        <v>1309</v>
      </c>
      <c r="AM3852" s="22"/>
      <c r="AN3852" s="22"/>
      <c r="AO3852" s="22" t="s">
        <v>4897</v>
      </c>
      <c r="AP3852" s="22" t="s">
        <v>4913</v>
      </c>
      <c r="AS3852" s="20">
        <f>IF(Y3852&gt;=10,VLOOKUP(U3852,[2]提成计算!B:T,19,FALSE),VLOOKUP(U3852,[2]提成计算!B:T,18,FALSE))</f>
        <v>0.06</v>
      </c>
      <c r="AT3852" s="20">
        <f t="shared" si="2849"/>
        <v>40.799999999999997</v>
      </c>
      <c r="AU3852" s="20">
        <f t="shared" si="2850"/>
        <v>25</v>
      </c>
    </row>
    <row r="3853" spans="1:47" x14ac:dyDescent="0.15">
      <c r="A3853" s="21" t="s">
        <v>1273</v>
      </c>
      <c r="B3853" s="20" t="s">
        <v>918</v>
      </c>
      <c r="C3853" s="20" t="s">
        <v>1099</v>
      </c>
      <c r="D3853" s="20" t="s">
        <v>1136</v>
      </c>
      <c r="E3853" s="20" t="s">
        <v>1144</v>
      </c>
      <c r="F3853" s="20" t="s">
        <v>1250</v>
      </c>
      <c r="G3853" s="20" t="s">
        <v>5086</v>
      </c>
      <c r="H3853" s="20"/>
      <c r="I3853" s="20">
        <v>13537480734</v>
      </c>
      <c r="J3853" s="20" t="s">
        <v>924</v>
      </c>
      <c r="K3853" s="20" t="s">
        <v>1146</v>
      </c>
      <c r="L3853" s="20" t="s">
        <v>1918</v>
      </c>
      <c r="M3853" s="20">
        <v>680</v>
      </c>
      <c r="N3853" s="20">
        <v>680</v>
      </c>
      <c r="O3853" s="20" t="s">
        <v>1262</v>
      </c>
      <c r="P3853" s="20" t="s">
        <v>50</v>
      </c>
      <c r="Q3853" s="28"/>
      <c r="R3853" s="21" t="s">
        <v>109</v>
      </c>
      <c r="S3853" s="25" t="s">
        <v>1150</v>
      </c>
      <c r="T3853" s="21" t="s">
        <v>53</v>
      </c>
      <c r="U3853" s="21" t="s">
        <v>613</v>
      </c>
      <c r="V3853" s="46">
        <v>1</v>
      </c>
      <c r="W3853" s="26">
        <f t="shared" si="2840"/>
        <v>1</v>
      </c>
      <c r="Y3853" s="21">
        <v>4</v>
      </c>
      <c r="Z3853" s="22">
        <f t="shared" si="2836"/>
        <v>680</v>
      </c>
      <c r="AA3853" s="20" t="s">
        <v>4899</v>
      </c>
      <c r="AB3853" s="22">
        <v>1</v>
      </c>
      <c r="AC3853" s="22"/>
      <c r="AD3853" s="22">
        <f t="shared" si="2851"/>
        <v>680</v>
      </c>
      <c r="AE3853" s="22"/>
      <c r="AF3853" s="22">
        <f t="shared" si="2843"/>
        <v>680</v>
      </c>
      <c r="AG3853" s="20"/>
      <c r="AH3853" s="22"/>
      <c r="AI3853" s="22"/>
      <c r="AJ3853" s="22">
        <f t="shared" si="2848"/>
        <v>680</v>
      </c>
      <c r="AK3853" s="22">
        <f>IF(O3853="(传统)XDSL",VLOOKUP(S3853,[2]直销续费率明细!C:I,7,FALSE)*1,IF(O3853="GPON+XDSL",VLOOKUP(S3853,[2]直销续费率明细!C:I,7,FALSE)*1,VLOOKUP(S3853,[2]直销续费率明细!C:I,5,FALSE)*1))</f>
        <v>25</v>
      </c>
      <c r="AL3853" s="22" t="s">
        <v>1309</v>
      </c>
      <c r="AM3853" s="22"/>
      <c r="AN3853" s="22"/>
      <c r="AO3853" s="22" t="s">
        <v>4897</v>
      </c>
      <c r="AP3853" s="22" t="s">
        <v>4913</v>
      </c>
      <c r="AS3853" s="20">
        <f>IF(Y3853&gt;=10,VLOOKUP(U3853,[2]提成计算!B:T,19,FALSE),VLOOKUP(U3853,[2]提成计算!B:T,18,FALSE))</f>
        <v>0.06</v>
      </c>
      <c r="AT3853" s="20">
        <f t="shared" si="2849"/>
        <v>40.799999999999997</v>
      </c>
      <c r="AU3853" s="20">
        <f t="shared" si="2850"/>
        <v>25</v>
      </c>
    </row>
    <row r="3854" spans="1:47" x14ac:dyDescent="0.15">
      <c r="A3854" s="21" t="s">
        <v>1273</v>
      </c>
      <c r="B3854" s="20" t="s">
        <v>918</v>
      </c>
      <c r="C3854" s="20" t="s">
        <v>1099</v>
      </c>
      <c r="D3854" s="20" t="s">
        <v>1121</v>
      </c>
      <c r="E3854" s="20" t="s">
        <v>1284</v>
      </c>
      <c r="F3854" s="20" t="s">
        <v>1250</v>
      </c>
      <c r="G3854" s="20" t="s">
        <v>5087</v>
      </c>
      <c r="H3854" s="20"/>
      <c r="I3854" s="20">
        <v>15999826555</v>
      </c>
      <c r="J3854" s="20" t="s">
        <v>1268</v>
      </c>
      <c r="K3854" s="20" t="s">
        <v>1286</v>
      </c>
      <c r="L3854" s="20" t="s">
        <v>1358</v>
      </c>
      <c r="M3854" s="20">
        <v>1088</v>
      </c>
      <c r="N3854" s="20">
        <v>1088</v>
      </c>
      <c r="O3854" s="20" t="s">
        <v>927</v>
      </c>
      <c r="P3854" s="20" t="s">
        <v>50</v>
      </c>
      <c r="Q3854" s="28"/>
      <c r="R3854" s="21" t="s">
        <v>91</v>
      </c>
      <c r="S3854" s="21"/>
      <c r="T3854" s="21" t="s">
        <v>53</v>
      </c>
      <c r="U3854" s="21" t="s">
        <v>1287</v>
      </c>
      <c r="V3854" s="46">
        <v>1</v>
      </c>
      <c r="W3854" s="26">
        <f t="shared" si="2840"/>
        <v>1</v>
      </c>
      <c r="X3854" s="26">
        <f t="shared" si="2841"/>
        <v>1</v>
      </c>
      <c r="Y3854" s="21">
        <v>10</v>
      </c>
      <c r="Z3854" s="22">
        <f t="shared" si="2836"/>
        <v>1088</v>
      </c>
      <c r="AA3854" s="20" t="s">
        <v>4899</v>
      </c>
      <c r="AB3854" s="22"/>
      <c r="AC3854" s="22">
        <v>1</v>
      </c>
      <c r="AD3854" s="22"/>
      <c r="AE3854" s="22">
        <f t="shared" ref="AE3854:AE3857" si="2852">N3854</f>
        <v>1088</v>
      </c>
      <c r="AF3854" s="22">
        <f t="shared" si="2843"/>
        <v>1088</v>
      </c>
      <c r="AG3854" s="20">
        <f>N3854</f>
        <v>1088</v>
      </c>
      <c r="AH3854" s="20" t="str">
        <f>VLOOKUP(U3854,[1]提成计算!B:I,8,FALSE)</f>
        <v xml:space="preserve"> </v>
      </c>
      <c r="AI3854" s="20"/>
      <c r="AJ3854" s="22"/>
      <c r="AK3854" s="22"/>
      <c r="AM3854" s="22"/>
      <c r="AN3854" s="22"/>
      <c r="AO3854" s="22" t="s">
        <v>4897</v>
      </c>
      <c r="AP3854" s="22" t="s">
        <v>1301</v>
      </c>
      <c r="AS3854" s="20"/>
      <c r="AT3854" s="20"/>
      <c r="AU3854" s="20"/>
    </row>
    <row r="3855" spans="1:47" x14ac:dyDescent="0.15">
      <c r="A3855" s="21" t="s">
        <v>1273</v>
      </c>
      <c r="B3855" s="20" t="s">
        <v>918</v>
      </c>
      <c r="C3855" s="20" t="s">
        <v>1099</v>
      </c>
      <c r="D3855" s="20" t="s">
        <v>1121</v>
      </c>
      <c r="E3855" s="20" t="s">
        <v>1171</v>
      </c>
      <c r="F3855" s="20" t="s">
        <v>1250</v>
      </c>
      <c r="G3855" s="20" t="s">
        <v>5088</v>
      </c>
      <c r="H3855" s="20"/>
      <c r="I3855" s="20">
        <v>13546901656</v>
      </c>
      <c r="J3855" s="20" t="s">
        <v>924</v>
      </c>
      <c r="K3855" s="20" t="s">
        <v>1173</v>
      </c>
      <c r="L3855" s="20" t="s">
        <v>2166</v>
      </c>
      <c r="M3855" s="20">
        <v>1088</v>
      </c>
      <c r="N3855" s="20">
        <v>1088</v>
      </c>
      <c r="O3855" s="20" t="s">
        <v>927</v>
      </c>
      <c r="P3855" s="20" t="s">
        <v>50</v>
      </c>
      <c r="Q3855" s="28"/>
      <c r="R3855" s="21" t="s">
        <v>91</v>
      </c>
      <c r="S3855" s="25" t="s">
        <v>1550</v>
      </c>
      <c r="T3855" s="21" t="s">
        <v>53</v>
      </c>
      <c r="U3855" s="21" t="s">
        <v>1174</v>
      </c>
      <c r="V3855" s="46">
        <v>1</v>
      </c>
      <c r="W3855" s="26">
        <f t="shared" si="2840"/>
        <v>1</v>
      </c>
      <c r="Y3855" s="21">
        <v>20</v>
      </c>
      <c r="Z3855" s="22">
        <f t="shared" si="2836"/>
        <v>1088</v>
      </c>
      <c r="AA3855" s="20" t="s">
        <v>4899</v>
      </c>
      <c r="AB3855" s="22"/>
      <c r="AC3855" s="22">
        <v>1</v>
      </c>
      <c r="AD3855" s="22"/>
      <c r="AE3855" s="22">
        <f t="shared" si="2852"/>
        <v>1088</v>
      </c>
      <c r="AF3855" s="22">
        <f t="shared" si="2843"/>
        <v>1088</v>
      </c>
      <c r="AG3855" s="20"/>
      <c r="AH3855" s="22"/>
      <c r="AI3855" s="22"/>
      <c r="AJ3855" s="22">
        <f>N3855</f>
        <v>1088</v>
      </c>
      <c r="AK3855" s="22">
        <f>IF(O3855="(传统)XDSL",VLOOKUP(S3855,[2]直销续费率明细!C:I,7,FALSE)*1,IF(O3855="GPON+XDSL",VLOOKUP(S3855,[2]直销续费率明细!C:I,7,FALSE)*1,VLOOKUP(S3855,[2]直销续费率明细!C:I,5,FALSE)*1))</f>
        <v>25</v>
      </c>
      <c r="AL3855" s="22" t="s">
        <v>1309</v>
      </c>
      <c r="AM3855" s="22"/>
      <c r="AN3855" s="22"/>
      <c r="AO3855" s="22" t="s">
        <v>4897</v>
      </c>
      <c r="AP3855" s="22" t="s">
        <v>1301</v>
      </c>
      <c r="AS3855" s="20">
        <f>IF(Y3855&gt;=10,VLOOKUP(U3855,[2]提成计算!B:T,19,FALSE),VLOOKUP(U3855,[2]提成计算!B:T,18,FALSE))</f>
        <v>0.1</v>
      </c>
      <c r="AT3855" s="20">
        <f t="shared" ref="AT3855" si="2853">IF(AD3855*AS3855&gt;0,AD3855*AS3855,AE3855*AS3855)</f>
        <v>108.80000000000001</v>
      </c>
      <c r="AU3855" s="20">
        <f t="shared" ref="AU3855" si="2854">IF(AND(AK3855&lt;0,AK3855+AT3855&lt;0),-AT3855,AK3855)</f>
        <v>25</v>
      </c>
    </row>
    <row r="3856" spans="1:47" x14ac:dyDescent="0.15">
      <c r="A3856" s="21" t="s">
        <v>1273</v>
      </c>
      <c r="B3856" s="20" t="s">
        <v>918</v>
      </c>
      <c r="C3856" s="20" t="s">
        <v>1099</v>
      </c>
      <c r="D3856" s="20" t="s">
        <v>1121</v>
      </c>
      <c r="E3856" s="20" t="s">
        <v>1164</v>
      </c>
      <c r="F3856" s="20" t="s">
        <v>1250</v>
      </c>
      <c r="G3856" s="20" t="s">
        <v>5089</v>
      </c>
      <c r="H3856" s="20"/>
      <c r="I3856" s="20">
        <v>13727058285</v>
      </c>
      <c r="J3856" s="20" t="s">
        <v>1268</v>
      </c>
      <c r="K3856" s="20" t="s">
        <v>4707</v>
      </c>
      <c r="L3856" s="20" t="s">
        <v>1358</v>
      </c>
      <c r="M3856" s="20">
        <v>1088</v>
      </c>
      <c r="N3856" s="20">
        <v>1088</v>
      </c>
      <c r="O3856" s="20" t="s">
        <v>927</v>
      </c>
      <c r="P3856" s="20" t="s">
        <v>50</v>
      </c>
      <c r="Q3856" s="28"/>
      <c r="R3856" s="21" t="s">
        <v>91</v>
      </c>
      <c r="S3856" s="21"/>
      <c r="T3856" s="21" t="s">
        <v>53</v>
      </c>
      <c r="U3856" s="21" t="s">
        <v>4708</v>
      </c>
      <c r="V3856" s="46">
        <v>1</v>
      </c>
      <c r="W3856" s="26">
        <f t="shared" si="2840"/>
        <v>1</v>
      </c>
      <c r="X3856" s="26">
        <f t="shared" si="2841"/>
        <v>1</v>
      </c>
      <c r="Y3856" s="21">
        <v>10</v>
      </c>
      <c r="Z3856" s="22">
        <f t="shared" si="2836"/>
        <v>1088</v>
      </c>
      <c r="AA3856" s="20" t="s">
        <v>4899</v>
      </c>
      <c r="AB3856" s="22"/>
      <c r="AC3856" s="22">
        <v>1</v>
      </c>
      <c r="AD3856" s="22"/>
      <c r="AE3856" s="22">
        <f t="shared" si="2852"/>
        <v>1088</v>
      </c>
      <c r="AF3856" s="22">
        <f t="shared" si="2843"/>
        <v>1088</v>
      </c>
      <c r="AG3856" s="20">
        <f>N3856</f>
        <v>1088</v>
      </c>
      <c r="AH3856" s="20" t="str">
        <f>VLOOKUP(U3856,[1]提成计算!B:I,8,FALSE)</f>
        <v xml:space="preserve"> </v>
      </c>
      <c r="AI3856" s="20"/>
      <c r="AJ3856" s="22"/>
      <c r="AK3856" s="22"/>
      <c r="AM3856" s="22"/>
      <c r="AN3856" s="22"/>
      <c r="AO3856" s="22" t="s">
        <v>4897</v>
      </c>
      <c r="AP3856" s="22" t="s">
        <v>1301</v>
      </c>
      <c r="AS3856" s="20"/>
      <c r="AT3856" s="20"/>
      <c r="AU3856" s="20"/>
    </row>
    <row r="3857" spans="1:47" x14ac:dyDescent="0.15">
      <c r="A3857" s="21" t="s">
        <v>1273</v>
      </c>
      <c r="B3857" s="20" t="s">
        <v>918</v>
      </c>
      <c r="C3857" s="20" t="s">
        <v>1099</v>
      </c>
      <c r="D3857" s="20" t="s">
        <v>1121</v>
      </c>
      <c r="E3857" s="20" t="s">
        <v>1412</v>
      </c>
      <c r="F3857" s="20" t="s">
        <v>1250</v>
      </c>
      <c r="G3857" s="20" t="s">
        <v>5090</v>
      </c>
      <c r="H3857" s="20"/>
      <c r="I3857" s="20">
        <v>15919419790</v>
      </c>
      <c r="J3857" s="20" t="s">
        <v>924</v>
      </c>
      <c r="K3857" s="20" t="s">
        <v>4737</v>
      </c>
      <c r="L3857" s="20" t="s">
        <v>1299</v>
      </c>
      <c r="M3857" s="20">
        <v>888</v>
      </c>
      <c r="N3857" s="20">
        <v>888</v>
      </c>
      <c r="O3857" s="20" t="s">
        <v>927</v>
      </c>
      <c r="P3857" s="20" t="s">
        <v>50</v>
      </c>
      <c r="Q3857" s="28"/>
      <c r="R3857" s="21" t="s">
        <v>91</v>
      </c>
      <c r="S3857" s="25" t="s">
        <v>1414</v>
      </c>
      <c r="T3857" s="21" t="s">
        <v>53</v>
      </c>
      <c r="U3857" s="21" t="s">
        <v>4738</v>
      </c>
      <c r="V3857" s="46">
        <v>1</v>
      </c>
      <c r="W3857" s="26">
        <f t="shared" si="2840"/>
        <v>1</v>
      </c>
      <c r="Y3857" s="21">
        <v>12</v>
      </c>
      <c r="Z3857" s="22">
        <f t="shared" si="2836"/>
        <v>888</v>
      </c>
      <c r="AA3857" s="20" t="s">
        <v>4899</v>
      </c>
      <c r="AB3857" s="22"/>
      <c r="AC3857" s="22">
        <v>1</v>
      </c>
      <c r="AD3857" s="22"/>
      <c r="AE3857" s="22">
        <f t="shared" si="2852"/>
        <v>888</v>
      </c>
      <c r="AF3857" s="22">
        <f t="shared" si="2843"/>
        <v>888</v>
      </c>
      <c r="AG3857" s="20"/>
      <c r="AH3857" s="22"/>
      <c r="AI3857" s="22"/>
      <c r="AJ3857" s="22">
        <f>N3857</f>
        <v>888</v>
      </c>
      <c r="AK3857" s="22"/>
      <c r="AL3857" s="22" t="s">
        <v>1871</v>
      </c>
      <c r="AM3857" s="22"/>
      <c r="AN3857" s="22"/>
      <c r="AO3857" s="22" t="s">
        <v>4897</v>
      </c>
      <c r="AP3857" s="22" t="s">
        <v>1301</v>
      </c>
      <c r="AS3857" s="20">
        <f>IF(Y3857&gt;=10,VLOOKUP(U3857,[2]提成计算!B:T,19,FALSE),VLOOKUP(U3857,[2]提成计算!B:T,18,FALSE))</f>
        <v>0.09</v>
      </c>
      <c r="AT3857" s="20">
        <f t="shared" ref="AT3857:AT3898" si="2855">IF(AD3857*AS3857&gt;0,AD3857*AS3857,AE3857*AS3857)</f>
        <v>79.92</v>
      </c>
      <c r="AU3857" s="20">
        <f t="shared" ref="AU3857:AU3895" si="2856">IF(AND(AK3857&lt;0,AK3857+AT3857&lt;0),AT3857,AK3857)</f>
        <v>0</v>
      </c>
    </row>
    <row r="3858" spans="1:47" x14ac:dyDescent="0.15">
      <c r="A3858" s="21" t="s">
        <v>1273</v>
      </c>
      <c r="B3858" s="20" t="s">
        <v>918</v>
      </c>
      <c r="C3858" s="20" t="s">
        <v>1099</v>
      </c>
      <c r="D3858" s="20" t="s">
        <v>1121</v>
      </c>
      <c r="E3858" s="20" t="s">
        <v>1175</v>
      </c>
      <c r="F3858" s="20" t="s">
        <v>1250</v>
      </c>
      <c r="G3858" s="20" t="s">
        <v>5091</v>
      </c>
      <c r="H3858" s="20"/>
      <c r="I3858" s="20">
        <v>13829267126</v>
      </c>
      <c r="J3858" s="20" t="s">
        <v>1275</v>
      </c>
      <c r="K3858" s="20" t="s">
        <v>321</v>
      </c>
      <c r="L3858" s="20" t="s">
        <v>1277</v>
      </c>
      <c r="M3858" s="20">
        <v>539</v>
      </c>
      <c r="N3858" s="20">
        <v>539</v>
      </c>
      <c r="O3858" s="20" t="s">
        <v>927</v>
      </c>
      <c r="P3858" s="20" t="s">
        <v>50</v>
      </c>
      <c r="Q3858" s="28"/>
      <c r="R3858" s="21" t="s">
        <v>91</v>
      </c>
      <c r="S3858" s="21"/>
      <c r="T3858" s="21" t="s">
        <v>53</v>
      </c>
      <c r="U3858" s="21" t="s">
        <v>322</v>
      </c>
      <c r="V3858" s="46"/>
      <c r="Y3858" s="21">
        <v>2</v>
      </c>
      <c r="Z3858" s="22">
        <f t="shared" si="2836"/>
        <v>539</v>
      </c>
      <c r="AA3858" s="20" t="s">
        <v>4899</v>
      </c>
      <c r="AB3858" s="22"/>
      <c r="AC3858" s="22"/>
      <c r="AD3858" s="22"/>
      <c r="AE3858" s="22"/>
      <c r="AF3858" s="22"/>
      <c r="AG3858" s="20"/>
      <c r="AH3858" s="22"/>
      <c r="AI3858" s="22"/>
      <c r="AJ3858" s="22"/>
      <c r="AK3858" s="22"/>
      <c r="AM3858" s="22"/>
      <c r="AN3858" s="22"/>
      <c r="AO3858" s="22" t="s">
        <v>4897</v>
      </c>
      <c r="AP3858" s="22">
        <v>0</v>
      </c>
      <c r="AS3858" s="20"/>
      <c r="AT3858" s="20"/>
      <c r="AU3858" s="20"/>
    </row>
    <row r="3859" spans="1:47" x14ac:dyDescent="0.15">
      <c r="A3859" s="21" t="s">
        <v>1273</v>
      </c>
      <c r="B3859" s="20" t="s">
        <v>918</v>
      </c>
      <c r="C3859" s="20" t="s">
        <v>1099</v>
      </c>
      <c r="D3859" s="20" t="s">
        <v>1100</v>
      </c>
      <c r="E3859" s="20" t="s">
        <v>1132</v>
      </c>
      <c r="F3859" s="20" t="s">
        <v>1250</v>
      </c>
      <c r="G3859" s="20" t="s">
        <v>5092</v>
      </c>
      <c r="H3859" s="20"/>
      <c r="I3859" s="20">
        <v>13925710668</v>
      </c>
      <c r="J3859" s="20" t="s">
        <v>924</v>
      </c>
      <c r="K3859" s="20" t="s">
        <v>4787</v>
      </c>
      <c r="L3859" s="20" t="s">
        <v>1299</v>
      </c>
      <c r="M3859" s="20">
        <v>888</v>
      </c>
      <c r="N3859" s="20">
        <v>888</v>
      </c>
      <c r="O3859" s="20" t="s">
        <v>927</v>
      </c>
      <c r="P3859" s="20" t="s">
        <v>50</v>
      </c>
      <c r="Q3859" s="28"/>
      <c r="R3859" s="21" t="s">
        <v>52</v>
      </c>
      <c r="S3859" s="25" t="s">
        <v>1134</v>
      </c>
      <c r="T3859" s="21" t="s">
        <v>53</v>
      </c>
      <c r="U3859" s="21" t="s">
        <v>54</v>
      </c>
      <c r="V3859" s="46">
        <v>1</v>
      </c>
      <c r="W3859" s="26">
        <f t="shared" ref="W3859:W3917" si="2857">V3859</f>
        <v>1</v>
      </c>
      <c r="Y3859" s="21">
        <v>12</v>
      </c>
      <c r="Z3859" s="22">
        <f t="shared" si="2836"/>
        <v>888</v>
      </c>
      <c r="AA3859" s="20" t="s">
        <v>2218</v>
      </c>
      <c r="AB3859" s="22"/>
      <c r="AC3859" s="22">
        <v>1</v>
      </c>
      <c r="AD3859" s="22"/>
      <c r="AE3859" s="22">
        <f t="shared" ref="AE3859:AE3865" si="2858">N3859</f>
        <v>888</v>
      </c>
      <c r="AF3859" s="22">
        <f t="shared" ref="AF3859:AF3917" si="2859">N3859</f>
        <v>888</v>
      </c>
      <c r="AG3859" s="20"/>
      <c r="AH3859" s="22"/>
      <c r="AI3859" s="22"/>
      <c r="AJ3859" s="22">
        <f>N3859</f>
        <v>888</v>
      </c>
      <c r="AK3859" s="22">
        <f>IF(O3859="(传统)XDSL",VLOOKUP(S3859,[2]直销续费率明细!C:I,7,FALSE)*1,IF(O3859="GPON+XDSL",VLOOKUP(S3859,[2]直销续费率明细!C:I,7,FALSE)*1,VLOOKUP(S3859,[2]直销续费率明细!C:I,5,FALSE)*1))</f>
        <v>-40</v>
      </c>
      <c r="AL3859" s="22" t="s">
        <v>1300</v>
      </c>
      <c r="AM3859" s="22"/>
      <c r="AN3859" s="22"/>
      <c r="AO3859" s="22" t="s">
        <v>4897</v>
      </c>
      <c r="AP3859" s="22" t="s">
        <v>1301</v>
      </c>
      <c r="AS3859" s="20">
        <f>IF(Y3859&gt;=10,VLOOKUP(U3859,[2]提成计算!B:T,19,FALSE),VLOOKUP(U3859,[2]提成计算!B:T,18,FALSE))</f>
        <v>0.1</v>
      </c>
      <c r="AT3859" s="20">
        <f t="shared" ref="AT3859" si="2860">IF(AD3859*AS3859&gt;0,AD3859*AS3859,AE3859*AS3859)</f>
        <v>88.800000000000011</v>
      </c>
      <c r="AU3859" s="20">
        <f t="shared" ref="AU3859" si="2861">IF(AND(AK3859&lt;0,AK3859+AT3859&lt;0),-AT3859,AK3859)</f>
        <v>-40</v>
      </c>
    </row>
    <row r="3860" spans="1:47" x14ac:dyDescent="0.15">
      <c r="A3860" s="21" t="s">
        <v>1273</v>
      </c>
      <c r="B3860" s="20" t="s">
        <v>918</v>
      </c>
      <c r="C3860" s="20" t="s">
        <v>1099</v>
      </c>
      <c r="D3860" s="20" t="s">
        <v>1100</v>
      </c>
      <c r="E3860" s="20" t="s">
        <v>1101</v>
      </c>
      <c r="F3860" s="20" t="s">
        <v>1250</v>
      </c>
      <c r="G3860" s="20" t="s">
        <v>5093</v>
      </c>
      <c r="H3860" s="20"/>
      <c r="I3860" s="20">
        <v>15807587526</v>
      </c>
      <c r="J3860" s="20" t="s">
        <v>1268</v>
      </c>
      <c r="K3860" s="20" t="s">
        <v>72</v>
      </c>
      <c r="L3860" s="20" t="s">
        <v>1358</v>
      </c>
      <c r="M3860" s="20">
        <v>1088</v>
      </c>
      <c r="N3860" s="20">
        <v>1088</v>
      </c>
      <c r="O3860" s="20" t="s">
        <v>927</v>
      </c>
      <c r="P3860" s="20" t="s">
        <v>50</v>
      </c>
      <c r="Q3860" s="28"/>
      <c r="R3860" s="21" t="s">
        <v>52</v>
      </c>
      <c r="S3860" s="21"/>
      <c r="T3860" s="21" t="s">
        <v>53</v>
      </c>
      <c r="U3860" s="21" t="s">
        <v>54</v>
      </c>
      <c r="V3860" s="46">
        <v>1</v>
      </c>
      <c r="W3860" s="26">
        <f t="shared" si="2857"/>
        <v>1</v>
      </c>
      <c r="X3860" s="26">
        <f t="shared" ref="X3860:X3917" si="2862">V3860</f>
        <v>1</v>
      </c>
      <c r="Y3860" s="21">
        <v>10</v>
      </c>
      <c r="Z3860" s="22">
        <f t="shared" si="2836"/>
        <v>1088</v>
      </c>
      <c r="AA3860" s="20" t="s">
        <v>4899</v>
      </c>
      <c r="AB3860" s="22"/>
      <c r="AC3860" s="22">
        <v>1</v>
      </c>
      <c r="AD3860" s="22"/>
      <c r="AE3860" s="22">
        <f t="shared" si="2858"/>
        <v>1088</v>
      </c>
      <c r="AF3860" s="22">
        <f t="shared" si="2859"/>
        <v>1088</v>
      </c>
      <c r="AG3860" s="20">
        <f t="shared" ref="AG3860:AG3861" si="2863">N3860</f>
        <v>1088</v>
      </c>
      <c r="AH3860" s="20" t="str">
        <f>VLOOKUP(U3860,[1]提成计算!B:I,8,FALSE)</f>
        <v xml:space="preserve"> </v>
      </c>
      <c r="AI3860" s="20"/>
      <c r="AJ3860" s="22"/>
      <c r="AK3860" s="22"/>
      <c r="AM3860" s="22"/>
      <c r="AN3860" s="22"/>
      <c r="AO3860" s="22" t="s">
        <v>2216</v>
      </c>
      <c r="AP3860" s="22" t="s">
        <v>1301</v>
      </c>
      <c r="AS3860" s="20"/>
      <c r="AT3860" s="20"/>
      <c r="AU3860" s="20"/>
    </row>
    <row r="3861" spans="1:47" x14ac:dyDescent="0.15">
      <c r="A3861" s="21" t="s">
        <v>1273</v>
      </c>
      <c r="B3861" s="20" t="s">
        <v>918</v>
      </c>
      <c r="C3861" s="20" t="s">
        <v>1099</v>
      </c>
      <c r="D3861" s="20" t="s">
        <v>1136</v>
      </c>
      <c r="E3861" s="20" t="s">
        <v>1137</v>
      </c>
      <c r="F3861" s="20" t="s">
        <v>1250</v>
      </c>
      <c r="G3861" s="20" t="s">
        <v>5094</v>
      </c>
      <c r="H3861" s="20"/>
      <c r="I3861" s="20">
        <v>15820971968</v>
      </c>
      <c r="J3861" s="20" t="s">
        <v>1268</v>
      </c>
      <c r="K3861" s="20" t="s">
        <v>195</v>
      </c>
      <c r="L3861" s="20" t="s">
        <v>1358</v>
      </c>
      <c r="M3861" s="20">
        <v>1088</v>
      </c>
      <c r="N3861" s="20">
        <v>1088</v>
      </c>
      <c r="O3861" s="20" t="s">
        <v>927</v>
      </c>
      <c r="P3861" s="20" t="s">
        <v>50</v>
      </c>
      <c r="Q3861" s="28"/>
      <c r="R3861" s="21" t="s">
        <v>109</v>
      </c>
      <c r="S3861" s="21"/>
      <c r="T3861" s="21" t="s">
        <v>53</v>
      </c>
      <c r="U3861" s="21" t="s">
        <v>196</v>
      </c>
      <c r="V3861" s="46">
        <v>1</v>
      </c>
      <c r="W3861" s="26">
        <f t="shared" si="2857"/>
        <v>1</v>
      </c>
      <c r="X3861" s="26">
        <f t="shared" si="2862"/>
        <v>1</v>
      </c>
      <c r="Y3861" s="21">
        <v>10</v>
      </c>
      <c r="Z3861" s="22">
        <f t="shared" si="2836"/>
        <v>1088</v>
      </c>
      <c r="AA3861" s="20" t="s">
        <v>2218</v>
      </c>
      <c r="AB3861" s="22"/>
      <c r="AC3861" s="22">
        <v>1</v>
      </c>
      <c r="AD3861" s="22"/>
      <c r="AE3861" s="22">
        <f t="shared" si="2858"/>
        <v>1088</v>
      </c>
      <c r="AF3861" s="22">
        <f t="shared" si="2859"/>
        <v>1088</v>
      </c>
      <c r="AG3861" s="20">
        <f t="shared" si="2863"/>
        <v>1088</v>
      </c>
      <c r="AH3861" s="20" t="str">
        <f>VLOOKUP(U3861,[1]提成计算!B:I,8,FALSE)</f>
        <v xml:space="preserve"> </v>
      </c>
      <c r="AI3861" s="20"/>
      <c r="AJ3861" s="22"/>
      <c r="AK3861" s="22"/>
      <c r="AM3861" s="22"/>
      <c r="AN3861" s="22"/>
      <c r="AO3861" s="22" t="s">
        <v>2216</v>
      </c>
      <c r="AP3861" s="22" t="s">
        <v>1301</v>
      </c>
      <c r="AS3861" s="20"/>
      <c r="AT3861" s="20"/>
      <c r="AU3861" s="20"/>
    </row>
    <row r="3862" spans="1:47" x14ac:dyDescent="0.15">
      <c r="A3862" s="21" t="s">
        <v>1273</v>
      </c>
      <c r="B3862" s="20" t="s">
        <v>918</v>
      </c>
      <c r="C3862" s="20" t="s">
        <v>1099</v>
      </c>
      <c r="D3862" s="20" t="s">
        <v>1136</v>
      </c>
      <c r="E3862" s="20" t="s">
        <v>4723</v>
      </c>
      <c r="F3862" s="20" t="s">
        <v>1250</v>
      </c>
      <c r="G3862" s="20" t="s">
        <v>5095</v>
      </c>
      <c r="H3862" s="20"/>
      <c r="I3862" s="20">
        <v>15814188927</v>
      </c>
      <c r="J3862" s="20" t="s">
        <v>924</v>
      </c>
      <c r="K3862" s="20" t="s">
        <v>360</v>
      </c>
      <c r="L3862" s="20" t="s">
        <v>2137</v>
      </c>
      <c r="M3862" s="20">
        <v>1408</v>
      </c>
      <c r="N3862" s="20">
        <v>1408</v>
      </c>
      <c r="O3862" s="20" t="s">
        <v>927</v>
      </c>
      <c r="P3862" s="20" t="s">
        <v>50</v>
      </c>
      <c r="Q3862" s="28"/>
      <c r="R3862" s="21" t="s">
        <v>109</v>
      </c>
      <c r="S3862" s="25" t="s">
        <v>1450</v>
      </c>
      <c r="T3862" s="21" t="s">
        <v>53</v>
      </c>
      <c r="U3862" s="21" t="s">
        <v>361</v>
      </c>
      <c r="V3862" s="46">
        <v>1</v>
      </c>
      <c r="W3862" s="26">
        <f t="shared" si="2857"/>
        <v>1</v>
      </c>
      <c r="Y3862" s="21">
        <v>12</v>
      </c>
      <c r="Z3862" s="22">
        <f t="shared" si="2836"/>
        <v>1408</v>
      </c>
      <c r="AA3862" s="20" t="s">
        <v>2218</v>
      </c>
      <c r="AB3862" s="22"/>
      <c r="AC3862" s="22">
        <v>1</v>
      </c>
      <c r="AD3862" s="22"/>
      <c r="AE3862" s="22">
        <f t="shared" si="2858"/>
        <v>1408</v>
      </c>
      <c r="AF3862" s="22">
        <f t="shared" si="2859"/>
        <v>1408</v>
      </c>
      <c r="AG3862" s="20"/>
      <c r="AH3862" s="22"/>
      <c r="AI3862" s="22"/>
      <c r="AJ3862" s="22">
        <f>N3862</f>
        <v>1408</v>
      </c>
      <c r="AK3862" s="22">
        <f>IF(O3862="(传统)XDSL",VLOOKUP(S3862,[2]直销续费率明细!C:I,7,FALSE)*1,IF(O3862="GPON+XDSL",VLOOKUP(S3862,[2]直销续费率明细!C:I,7,FALSE)*1,VLOOKUP(S3862,[2]直销续费率明细!C:I,5,FALSE)*1))</f>
        <v>25</v>
      </c>
      <c r="AL3862" s="22" t="s">
        <v>1300</v>
      </c>
      <c r="AM3862" s="22"/>
      <c r="AN3862" s="22"/>
      <c r="AO3862" s="22" t="s">
        <v>4897</v>
      </c>
      <c r="AP3862" s="22" t="s">
        <v>1301</v>
      </c>
      <c r="AS3862" s="20">
        <f>IF(Y3862&gt;=10,VLOOKUP(U3862,[2]提成计算!B:T,19,FALSE),VLOOKUP(U3862,[2]提成计算!B:T,18,FALSE))</f>
        <v>0.09</v>
      </c>
      <c r="AT3862" s="20">
        <f t="shared" ref="AT3862" si="2864">IF(AD3862*AS3862&gt;0,AD3862*AS3862,AE3862*AS3862)</f>
        <v>126.72</v>
      </c>
      <c r="AU3862" s="20">
        <f t="shared" ref="AU3862" si="2865">IF(AND(AK3862&lt;0,AK3862+AT3862&lt;0),-AT3862,AK3862)</f>
        <v>25</v>
      </c>
    </row>
    <row r="3863" spans="1:47" x14ac:dyDescent="0.15">
      <c r="A3863" s="21" t="s">
        <v>1273</v>
      </c>
      <c r="B3863" s="20" t="s">
        <v>918</v>
      </c>
      <c r="C3863" s="20" t="s">
        <v>1099</v>
      </c>
      <c r="D3863" s="20" t="s">
        <v>1100</v>
      </c>
      <c r="E3863" s="20" t="s">
        <v>1115</v>
      </c>
      <c r="F3863" s="20" t="s">
        <v>1250</v>
      </c>
      <c r="G3863" s="20" t="s">
        <v>5096</v>
      </c>
      <c r="H3863" s="20"/>
      <c r="I3863" s="20">
        <v>15817774598</v>
      </c>
      <c r="J3863" s="20" t="s">
        <v>1268</v>
      </c>
      <c r="K3863" s="20" t="s">
        <v>4827</v>
      </c>
      <c r="L3863" s="20" t="s">
        <v>1358</v>
      </c>
      <c r="M3863" s="20">
        <v>1088</v>
      </c>
      <c r="N3863" s="20">
        <v>1088</v>
      </c>
      <c r="O3863" s="20" t="s">
        <v>927</v>
      </c>
      <c r="P3863" s="20" t="s">
        <v>50</v>
      </c>
      <c r="Q3863" s="28"/>
      <c r="R3863" s="21" t="s">
        <v>52</v>
      </c>
      <c r="S3863" s="21"/>
      <c r="T3863" s="21" t="s">
        <v>53</v>
      </c>
      <c r="U3863" s="21" t="s">
        <v>4828</v>
      </c>
      <c r="V3863" s="46">
        <v>1</v>
      </c>
      <c r="W3863" s="26">
        <f t="shared" si="2857"/>
        <v>1</v>
      </c>
      <c r="X3863" s="26">
        <f t="shared" si="2862"/>
        <v>1</v>
      </c>
      <c r="Y3863" s="21">
        <v>10</v>
      </c>
      <c r="Z3863" s="22">
        <f t="shared" si="2836"/>
        <v>1088</v>
      </c>
      <c r="AA3863" s="20" t="s">
        <v>4899</v>
      </c>
      <c r="AB3863" s="22"/>
      <c r="AC3863" s="22">
        <v>1</v>
      </c>
      <c r="AD3863" s="22"/>
      <c r="AE3863" s="22">
        <f t="shared" si="2858"/>
        <v>1088</v>
      </c>
      <c r="AF3863" s="22">
        <f t="shared" si="2859"/>
        <v>1088</v>
      </c>
      <c r="AG3863" s="20">
        <f>N3863</f>
        <v>1088</v>
      </c>
      <c r="AH3863" s="20" t="str">
        <f>VLOOKUP(U3863,[1]提成计算!B:I,8,FALSE)</f>
        <v>否</v>
      </c>
      <c r="AI3863" s="20"/>
      <c r="AJ3863" s="22"/>
      <c r="AK3863" s="22"/>
      <c r="AM3863" s="22"/>
      <c r="AN3863" s="22"/>
      <c r="AO3863" s="22" t="s">
        <v>4897</v>
      </c>
      <c r="AP3863" s="22" t="s">
        <v>1301</v>
      </c>
      <c r="AS3863" s="20"/>
      <c r="AT3863" s="20"/>
      <c r="AU3863" s="20"/>
    </row>
    <row r="3864" spans="1:47" x14ac:dyDescent="0.15">
      <c r="A3864" s="21" t="s">
        <v>1273</v>
      </c>
      <c r="B3864" s="20" t="s">
        <v>918</v>
      </c>
      <c r="C3864" s="20" t="s">
        <v>1099</v>
      </c>
      <c r="D3864" s="20" t="s">
        <v>1136</v>
      </c>
      <c r="E3864" s="20" t="s">
        <v>4723</v>
      </c>
      <c r="F3864" s="20" t="s">
        <v>1250</v>
      </c>
      <c r="G3864" s="20" t="s">
        <v>5097</v>
      </c>
      <c r="H3864" s="20"/>
      <c r="I3864" s="20">
        <v>13549304759</v>
      </c>
      <c r="J3864" s="20" t="s">
        <v>924</v>
      </c>
      <c r="K3864" s="20" t="s">
        <v>304</v>
      </c>
      <c r="L3864" s="20" t="s">
        <v>1299</v>
      </c>
      <c r="M3864" s="20">
        <v>888</v>
      </c>
      <c r="N3864" s="20">
        <v>888</v>
      </c>
      <c r="O3864" s="20" t="s">
        <v>927</v>
      </c>
      <c r="P3864" s="20" t="s">
        <v>50</v>
      </c>
      <c r="Q3864" s="28"/>
      <c r="R3864" s="21" t="s">
        <v>109</v>
      </c>
      <c r="S3864" s="25" t="s">
        <v>1450</v>
      </c>
      <c r="T3864" s="21" t="s">
        <v>53</v>
      </c>
      <c r="U3864" s="21" t="s">
        <v>305</v>
      </c>
      <c r="V3864" s="46">
        <v>1</v>
      </c>
      <c r="W3864" s="26">
        <f t="shared" si="2857"/>
        <v>1</v>
      </c>
      <c r="Y3864" s="21">
        <v>12</v>
      </c>
      <c r="Z3864" s="22">
        <f t="shared" si="2836"/>
        <v>888</v>
      </c>
      <c r="AA3864" s="20" t="s">
        <v>4899</v>
      </c>
      <c r="AB3864" s="22"/>
      <c r="AC3864" s="22">
        <v>1</v>
      </c>
      <c r="AD3864" s="22"/>
      <c r="AE3864" s="22">
        <f t="shared" si="2858"/>
        <v>888</v>
      </c>
      <c r="AF3864" s="22">
        <f t="shared" si="2859"/>
        <v>888</v>
      </c>
      <c r="AG3864" s="20"/>
      <c r="AH3864" s="22"/>
      <c r="AI3864" s="22"/>
      <c r="AJ3864" s="22">
        <f>N3864</f>
        <v>888</v>
      </c>
      <c r="AK3864" s="22">
        <f>IF(O3864="(传统)XDSL",VLOOKUP(S3864,[2]直销续费率明细!C:I,7,FALSE)*1,IF(O3864="GPON+XDSL",VLOOKUP(S3864,[2]直销续费率明细!C:I,7,FALSE)*1,VLOOKUP(S3864,[2]直销续费率明细!C:I,5,FALSE)*1))</f>
        <v>25</v>
      </c>
      <c r="AL3864" s="22" t="s">
        <v>1309</v>
      </c>
      <c r="AM3864" s="22"/>
      <c r="AN3864" s="22"/>
      <c r="AO3864" s="22" t="s">
        <v>4897</v>
      </c>
      <c r="AP3864" s="22" t="s">
        <v>1301</v>
      </c>
      <c r="AS3864" s="20">
        <f>IF(Y3864&gt;=10,VLOOKUP(U3864,[2]提成计算!B:T,19,FALSE),VLOOKUP(U3864,[2]提成计算!B:T,18,FALSE))</f>
        <v>0.09</v>
      </c>
      <c r="AT3864" s="20">
        <f t="shared" ref="AT3864" si="2866">IF(AD3864*AS3864&gt;0,AD3864*AS3864,AE3864*AS3864)</f>
        <v>79.92</v>
      </c>
      <c r="AU3864" s="20">
        <f t="shared" ref="AU3864" si="2867">IF(AND(AK3864&lt;0,AK3864+AT3864&lt;0),-AT3864,AK3864)</f>
        <v>25</v>
      </c>
    </row>
    <row r="3865" spans="1:47" x14ac:dyDescent="0.15">
      <c r="A3865" s="21" t="s">
        <v>1273</v>
      </c>
      <c r="B3865" s="20" t="s">
        <v>918</v>
      </c>
      <c r="C3865" s="20" t="s">
        <v>1099</v>
      </c>
      <c r="D3865" s="20" t="s">
        <v>1136</v>
      </c>
      <c r="E3865" s="20" t="s">
        <v>1144</v>
      </c>
      <c r="F3865" s="20" t="s">
        <v>1250</v>
      </c>
      <c r="G3865" s="20" t="s">
        <v>5098</v>
      </c>
      <c r="H3865" s="20"/>
      <c r="I3865" s="20">
        <v>13924335160</v>
      </c>
      <c r="J3865" s="20" t="s">
        <v>1268</v>
      </c>
      <c r="K3865" s="20" t="s">
        <v>549</v>
      </c>
      <c r="L3865" s="20" t="s">
        <v>1358</v>
      </c>
      <c r="M3865" s="20">
        <v>1088</v>
      </c>
      <c r="N3865" s="20">
        <v>1088</v>
      </c>
      <c r="O3865" s="20" t="s">
        <v>927</v>
      </c>
      <c r="P3865" s="20" t="s">
        <v>50</v>
      </c>
      <c r="Q3865" s="28"/>
      <c r="R3865" s="21" t="s">
        <v>109</v>
      </c>
      <c r="S3865" s="21"/>
      <c r="T3865" s="21" t="s">
        <v>53</v>
      </c>
      <c r="U3865" s="21" t="s">
        <v>550</v>
      </c>
      <c r="V3865" s="46">
        <v>1</v>
      </c>
      <c r="W3865" s="26">
        <f t="shared" si="2857"/>
        <v>1</v>
      </c>
      <c r="X3865" s="26">
        <f t="shared" si="2862"/>
        <v>1</v>
      </c>
      <c r="Y3865" s="21">
        <v>10</v>
      </c>
      <c r="Z3865" s="22">
        <f t="shared" si="2836"/>
        <v>1088</v>
      </c>
      <c r="AA3865" s="20" t="s">
        <v>4899</v>
      </c>
      <c r="AB3865" s="22"/>
      <c r="AC3865" s="22">
        <v>1</v>
      </c>
      <c r="AD3865" s="22"/>
      <c r="AE3865" s="22">
        <f t="shared" si="2858"/>
        <v>1088</v>
      </c>
      <c r="AF3865" s="22">
        <f t="shared" si="2859"/>
        <v>1088</v>
      </c>
      <c r="AG3865" s="20">
        <f>N3865</f>
        <v>1088</v>
      </c>
      <c r="AH3865" s="20" t="str">
        <f>VLOOKUP(U3865,[1]提成计算!B:I,8,FALSE)</f>
        <v xml:space="preserve"> </v>
      </c>
      <c r="AI3865" s="20"/>
      <c r="AJ3865" s="22"/>
      <c r="AK3865" s="22"/>
      <c r="AM3865" s="22"/>
      <c r="AN3865" s="22"/>
      <c r="AO3865" s="22" t="s">
        <v>4897</v>
      </c>
      <c r="AP3865" s="22" t="s">
        <v>1301</v>
      </c>
      <c r="AS3865" s="20"/>
      <c r="AT3865" s="20"/>
      <c r="AU3865" s="20"/>
    </row>
    <row r="3866" spans="1:47" x14ac:dyDescent="0.15">
      <c r="A3866" s="21" t="s">
        <v>1273</v>
      </c>
      <c r="B3866" s="20" t="s">
        <v>918</v>
      </c>
      <c r="C3866" s="20" t="s">
        <v>1099</v>
      </c>
      <c r="D3866" s="20" t="s">
        <v>1136</v>
      </c>
      <c r="E3866" s="20" t="s">
        <v>4742</v>
      </c>
      <c r="F3866" s="20" t="s">
        <v>1250</v>
      </c>
      <c r="G3866" s="20" t="s">
        <v>5099</v>
      </c>
      <c r="H3866" s="20"/>
      <c r="I3866" s="20" t="s">
        <v>5100</v>
      </c>
      <c r="J3866" s="20" t="s">
        <v>924</v>
      </c>
      <c r="K3866" s="20" t="s">
        <v>549</v>
      </c>
      <c r="L3866" s="20" t="s">
        <v>1918</v>
      </c>
      <c r="M3866" s="20">
        <v>680</v>
      </c>
      <c r="N3866" s="20">
        <v>680</v>
      </c>
      <c r="O3866" s="20" t="s">
        <v>1262</v>
      </c>
      <c r="P3866" s="20" t="s">
        <v>50</v>
      </c>
      <c r="Q3866" s="28"/>
      <c r="R3866" s="21" t="s">
        <v>109</v>
      </c>
      <c r="S3866" s="25" t="s">
        <v>1150</v>
      </c>
      <c r="T3866" s="21" t="s">
        <v>53</v>
      </c>
      <c r="U3866" s="21" t="s">
        <v>550</v>
      </c>
      <c r="V3866" s="46">
        <v>1</v>
      </c>
      <c r="W3866" s="26">
        <f t="shared" si="2857"/>
        <v>1</v>
      </c>
      <c r="Y3866" s="21">
        <v>4</v>
      </c>
      <c r="Z3866" s="22">
        <f t="shared" si="2836"/>
        <v>680</v>
      </c>
      <c r="AA3866" s="20" t="s">
        <v>4899</v>
      </c>
      <c r="AB3866" s="22">
        <v>1</v>
      </c>
      <c r="AC3866" s="22"/>
      <c r="AD3866" s="22">
        <f>N3866</f>
        <v>680</v>
      </c>
      <c r="AE3866" s="22"/>
      <c r="AF3866" s="22">
        <f t="shared" si="2859"/>
        <v>680</v>
      </c>
      <c r="AG3866" s="20"/>
      <c r="AH3866" s="22"/>
      <c r="AI3866" s="22"/>
      <c r="AJ3866" s="22">
        <f>N3866</f>
        <v>680</v>
      </c>
      <c r="AK3866" s="22">
        <f>IF(O3866="(传统)XDSL",VLOOKUP(S3866,[2]直销续费率明细!C:I,7,FALSE)*1,IF(O3866="GPON+XDSL",VLOOKUP(S3866,[2]直销续费率明细!C:I,7,FALSE)*1,VLOOKUP(S3866,[2]直销续费率明细!C:I,5,FALSE)*1))</f>
        <v>25</v>
      </c>
      <c r="AL3866" s="22" t="s">
        <v>1300</v>
      </c>
      <c r="AM3866" s="22"/>
      <c r="AN3866" s="22"/>
      <c r="AO3866" s="22" t="s">
        <v>4897</v>
      </c>
      <c r="AP3866" s="22" t="s">
        <v>4913</v>
      </c>
      <c r="AS3866" s="20">
        <f>IF(Y3866&gt;=10,VLOOKUP(U3866,[2]提成计算!B:T,19,FALSE),VLOOKUP(U3866,[2]提成计算!B:T,18,FALSE))</f>
        <v>0.06</v>
      </c>
      <c r="AT3866" s="20">
        <f t="shared" ref="AT3866" si="2868">IF(AD3866*AS3866&gt;0,AD3866*AS3866,AE3866*AS3866)</f>
        <v>40.799999999999997</v>
      </c>
      <c r="AU3866" s="20">
        <f t="shared" ref="AU3866" si="2869">IF(AND(AK3866&lt;0,AK3866+AT3866&lt;0),-AT3866,AK3866)</f>
        <v>25</v>
      </c>
    </row>
    <row r="3867" spans="1:47" x14ac:dyDescent="0.15">
      <c r="A3867" s="21" t="s">
        <v>1273</v>
      </c>
      <c r="B3867" s="20" t="s">
        <v>918</v>
      </c>
      <c r="C3867" s="20" t="s">
        <v>1099</v>
      </c>
      <c r="D3867" s="20" t="s">
        <v>1100</v>
      </c>
      <c r="E3867" s="20" t="s">
        <v>1115</v>
      </c>
      <c r="F3867" s="20" t="s">
        <v>1250</v>
      </c>
      <c r="G3867" s="20" t="s">
        <v>5101</v>
      </c>
      <c r="H3867" s="20"/>
      <c r="I3867" s="20">
        <v>18677562727</v>
      </c>
      <c r="J3867" s="20" t="s">
        <v>1268</v>
      </c>
      <c r="K3867" s="20" t="s">
        <v>1107</v>
      </c>
      <c r="L3867" s="20" t="s">
        <v>1358</v>
      </c>
      <c r="M3867" s="20">
        <v>1088</v>
      </c>
      <c r="N3867" s="20">
        <v>1088</v>
      </c>
      <c r="O3867" s="20" t="s">
        <v>927</v>
      </c>
      <c r="P3867" s="20" t="s">
        <v>50</v>
      </c>
      <c r="Q3867" s="28"/>
      <c r="R3867" s="21" t="s">
        <v>52</v>
      </c>
      <c r="S3867" s="21"/>
      <c r="T3867" s="21" t="s">
        <v>1108</v>
      </c>
      <c r="U3867" s="21">
        <v>0</v>
      </c>
      <c r="V3867" s="46">
        <v>1</v>
      </c>
      <c r="W3867" s="26">
        <f t="shared" si="2857"/>
        <v>1</v>
      </c>
      <c r="X3867" s="26">
        <f t="shared" si="2862"/>
        <v>1</v>
      </c>
      <c r="Y3867" s="21">
        <v>10</v>
      </c>
      <c r="Z3867" s="22">
        <f t="shared" si="2836"/>
        <v>1088</v>
      </c>
      <c r="AA3867" s="20" t="s">
        <v>4899</v>
      </c>
      <c r="AB3867" s="22"/>
      <c r="AC3867" s="22">
        <v>1</v>
      </c>
      <c r="AD3867" s="22"/>
      <c r="AE3867" s="22">
        <f t="shared" ref="AE3867:AE3873" si="2870">N3867</f>
        <v>1088</v>
      </c>
      <c r="AF3867" s="22">
        <f t="shared" si="2859"/>
        <v>1088</v>
      </c>
      <c r="AG3867" s="20">
        <f>N3867</f>
        <v>1088</v>
      </c>
      <c r="AH3867" s="20"/>
      <c r="AI3867" s="20"/>
      <c r="AJ3867" s="22"/>
      <c r="AK3867" s="22"/>
      <c r="AM3867" s="22"/>
      <c r="AN3867" s="22"/>
      <c r="AO3867" s="22" t="s">
        <v>4897</v>
      </c>
      <c r="AP3867" s="22" t="s">
        <v>1301</v>
      </c>
      <c r="AS3867" s="20"/>
      <c r="AT3867" s="20"/>
      <c r="AU3867" s="20"/>
    </row>
    <row r="3868" spans="1:47" x14ac:dyDescent="0.15">
      <c r="A3868" s="21" t="s">
        <v>1273</v>
      </c>
      <c r="B3868" s="20" t="s">
        <v>918</v>
      </c>
      <c r="C3868" s="20" t="s">
        <v>1099</v>
      </c>
      <c r="D3868" s="20" t="s">
        <v>1136</v>
      </c>
      <c r="E3868" s="20" t="s">
        <v>1151</v>
      </c>
      <c r="F3868" s="20" t="s">
        <v>1250</v>
      </c>
      <c r="G3868" s="20" t="s">
        <v>5102</v>
      </c>
      <c r="H3868" s="20"/>
      <c r="I3868" s="20">
        <v>13422788339</v>
      </c>
      <c r="J3868" s="20" t="s">
        <v>924</v>
      </c>
      <c r="K3868" s="20" t="s">
        <v>1153</v>
      </c>
      <c r="L3868" s="20" t="s">
        <v>1299</v>
      </c>
      <c r="M3868" s="20">
        <v>888</v>
      </c>
      <c r="N3868" s="20">
        <v>888</v>
      </c>
      <c r="O3868" s="20" t="s">
        <v>927</v>
      </c>
      <c r="P3868" s="20" t="s">
        <v>50</v>
      </c>
      <c r="Q3868" s="28"/>
      <c r="R3868" s="21" t="s">
        <v>109</v>
      </c>
      <c r="S3868" s="25" t="s">
        <v>1155</v>
      </c>
      <c r="T3868" s="21" t="s">
        <v>53</v>
      </c>
      <c r="U3868" s="21" t="s">
        <v>1156</v>
      </c>
      <c r="V3868" s="46">
        <v>1</v>
      </c>
      <c r="W3868" s="26">
        <f t="shared" si="2857"/>
        <v>1</v>
      </c>
      <c r="Y3868" s="21">
        <v>12</v>
      </c>
      <c r="Z3868" s="22">
        <f t="shared" si="2836"/>
        <v>888</v>
      </c>
      <c r="AA3868" s="20" t="s">
        <v>4899</v>
      </c>
      <c r="AB3868" s="22"/>
      <c r="AC3868" s="22">
        <v>1</v>
      </c>
      <c r="AD3868" s="22"/>
      <c r="AE3868" s="22">
        <f t="shared" si="2870"/>
        <v>888</v>
      </c>
      <c r="AF3868" s="22">
        <f t="shared" si="2859"/>
        <v>888</v>
      </c>
      <c r="AG3868" s="20"/>
      <c r="AH3868" s="22"/>
      <c r="AI3868" s="22"/>
      <c r="AJ3868" s="22">
        <f t="shared" ref="AJ3868:AJ3875" si="2871">N3868</f>
        <v>888</v>
      </c>
      <c r="AK3868" s="22">
        <f>IF(O3868="(传统)XDSL",VLOOKUP(S3868,[2]直销续费率明细!C:I,7,FALSE)*1,IF(O3868="GPON+XDSL",VLOOKUP(S3868,[2]直销续费率明细!C:I,7,FALSE)*1,VLOOKUP(S3868,[2]直销续费率明细!C:I,5,FALSE)*1))</f>
        <v>-40</v>
      </c>
      <c r="AL3868" s="22" t="s">
        <v>1309</v>
      </c>
      <c r="AM3868" s="22"/>
      <c r="AN3868" s="22"/>
      <c r="AO3868" s="22" t="s">
        <v>4897</v>
      </c>
      <c r="AP3868" s="22" t="s">
        <v>1301</v>
      </c>
      <c r="AS3868" s="20">
        <f>IF(Y3868&gt;=10,VLOOKUP(U3868,[2]提成计算!B:T,19,FALSE),VLOOKUP(U3868,[2]提成计算!B:T,18,FALSE))</f>
        <v>0.09</v>
      </c>
      <c r="AT3868" s="20">
        <f t="shared" ref="AT3868:AT3875" si="2872">IF(AD3868*AS3868&gt;0,AD3868*AS3868,AE3868*AS3868)</f>
        <v>79.92</v>
      </c>
      <c r="AU3868" s="20">
        <f t="shared" ref="AU3868:AU3875" si="2873">IF(AND(AK3868&lt;0,AK3868+AT3868&lt;0),-AT3868,AK3868)</f>
        <v>-40</v>
      </c>
    </row>
    <row r="3869" spans="1:47" x14ac:dyDescent="0.15">
      <c r="A3869" s="21" t="s">
        <v>1273</v>
      </c>
      <c r="B3869" s="20" t="s">
        <v>918</v>
      </c>
      <c r="C3869" s="20" t="s">
        <v>1099</v>
      </c>
      <c r="D3869" s="20" t="s">
        <v>1121</v>
      </c>
      <c r="E3869" s="20" t="s">
        <v>1280</v>
      </c>
      <c r="F3869" s="20" t="s">
        <v>1250</v>
      </c>
      <c r="G3869" s="20" t="s">
        <v>5103</v>
      </c>
      <c r="H3869" s="20"/>
      <c r="I3869" s="20">
        <v>13726419922</v>
      </c>
      <c r="J3869" s="20" t="s">
        <v>924</v>
      </c>
      <c r="K3869" s="20" t="s">
        <v>1286</v>
      </c>
      <c r="L3869" s="20" t="s">
        <v>1376</v>
      </c>
      <c r="M3869" s="20">
        <v>1088</v>
      </c>
      <c r="N3869" s="20">
        <v>1088</v>
      </c>
      <c r="O3869" s="20" t="s">
        <v>927</v>
      </c>
      <c r="P3869" s="20" t="s">
        <v>50</v>
      </c>
      <c r="Q3869" s="28"/>
      <c r="R3869" s="21" t="s">
        <v>91</v>
      </c>
      <c r="S3869" s="25" t="s">
        <v>1405</v>
      </c>
      <c r="T3869" s="21" t="s">
        <v>53</v>
      </c>
      <c r="U3869" s="21" t="s">
        <v>1287</v>
      </c>
      <c r="V3869" s="46">
        <v>1</v>
      </c>
      <c r="W3869" s="26">
        <f t="shared" si="2857"/>
        <v>1</v>
      </c>
      <c r="Y3869" s="21">
        <v>10</v>
      </c>
      <c r="Z3869" s="22">
        <f t="shared" si="2836"/>
        <v>1088</v>
      </c>
      <c r="AA3869" s="20" t="s">
        <v>4899</v>
      </c>
      <c r="AB3869" s="22"/>
      <c r="AC3869" s="22">
        <v>1</v>
      </c>
      <c r="AD3869" s="22"/>
      <c r="AE3869" s="22">
        <f t="shared" si="2870"/>
        <v>1088</v>
      </c>
      <c r="AF3869" s="22">
        <f t="shared" si="2859"/>
        <v>1088</v>
      </c>
      <c r="AG3869" s="20"/>
      <c r="AH3869" s="22"/>
      <c r="AI3869" s="22"/>
      <c r="AJ3869" s="22">
        <f t="shared" si="2871"/>
        <v>1088</v>
      </c>
      <c r="AK3869" s="22">
        <f>IF(O3869="(传统)XDSL",VLOOKUP(S3869,[2]直销续费率明细!C:I,7,FALSE)*1,IF(O3869="GPON+XDSL",VLOOKUP(S3869,[2]直销续费率明细!C:I,7,FALSE)*1,VLOOKUP(S3869,[2]直销续费率明细!C:I,5,FALSE)*1))</f>
        <v>-40</v>
      </c>
      <c r="AL3869" s="22" t="s">
        <v>1309</v>
      </c>
      <c r="AM3869" s="22"/>
      <c r="AN3869" s="22"/>
      <c r="AO3869" s="22" t="s">
        <v>4897</v>
      </c>
      <c r="AP3869" s="22" t="s">
        <v>1301</v>
      </c>
      <c r="AS3869" s="20">
        <f>IF(Y3869&gt;=10,VLOOKUP(U3869,[2]提成计算!B:T,19,FALSE),VLOOKUP(U3869,[2]提成计算!B:T,18,FALSE))</f>
        <v>0.09</v>
      </c>
      <c r="AT3869" s="20">
        <f t="shared" si="2872"/>
        <v>97.92</v>
      </c>
      <c r="AU3869" s="20">
        <f t="shared" si="2873"/>
        <v>-40</v>
      </c>
    </row>
    <row r="3870" spans="1:47" x14ac:dyDescent="0.15">
      <c r="A3870" s="21" t="s">
        <v>1273</v>
      </c>
      <c r="B3870" s="20" t="s">
        <v>918</v>
      </c>
      <c r="C3870" s="20" t="s">
        <v>1099</v>
      </c>
      <c r="D3870" s="20" t="s">
        <v>1136</v>
      </c>
      <c r="E3870" s="20" t="s">
        <v>1137</v>
      </c>
      <c r="F3870" s="20" t="s">
        <v>1250</v>
      </c>
      <c r="G3870" s="20" t="s">
        <v>5104</v>
      </c>
      <c r="H3870" s="20"/>
      <c r="I3870" s="20">
        <v>13711897667</v>
      </c>
      <c r="J3870" s="20" t="s">
        <v>924</v>
      </c>
      <c r="K3870" s="20" t="s">
        <v>195</v>
      </c>
      <c r="L3870" s="20" t="s">
        <v>1299</v>
      </c>
      <c r="M3870" s="20">
        <v>888</v>
      </c>
      <c r="N3870" s="20">
        <v>888</v>
      </c>
      <c r="O3870" s="20" t="s">
        <v>927</v>
      </c>
      <c r="P3870" s="20" t="s">
        <v>50</v>
      </c>
      <c r="Q3870" s="28"/>
      <c r="R3870" s="21" t="s">
        <v>109</v>
      </c>
      <c r="S3870" s="25" t="s">
        <v>1161</v>
      </c>
      <c r="T3870" s="21" t="s">
        <v>53</v>
      </c>
      <c r="U3870" s="21" t="s">
        <v>196</v>
      </c>
      <c r="V3870" s="46">
        <v>1</v>
      </c>
      <c r="W3870" s="26">
        <f t="shared" si="2857"/>
        <v>1</v>
      </c>
      <c r="Y3870" s="21">
        <v>12</v>
      </c>
      <c r="Z3870" s="22">
        <f t="shared" si="2836"/>
        <v>888</v>
      </c>
      <c r="AA3870" s="20" t="s">
        <v>4899</v>
      </c>
      <c r="AB3870" s="22"/>
      <c r="AC3870" s="22">
        <v>1</v>
      </c>
      <c r="AD3870" s="22"/>
      <c r="AE3870" s="22">
        <f t="shared" si="2870"/>
        <v>888</v>
      </c>
      <c r="AF3870" s="22">
        <f t="shared" si="2859"/>
        <v>888</v>
      </c>
      <c r="AG3870" s="20"/>
      <c r="AH3870" s="22"/>
      <c r="AI3870" s="22"/>
      <c r="AJ3870" s="22">
        <f t="shared" si="2871"/>
        <v>888</v>
      </c>
      <c r="AK3870" s="22">
        <f>IF(O3870="(传统)XDSL",VLOOKUP(S3870,[2]直销续费率明细!C:I,7,FALSE)*1,IF(O3870="GPON+XDSL",VLOOKUP(S3870,[2]直销续费率明细!C:I,7,FALSE)*1,VLOOKUP(S3870,[2]直销续费率明细!C:I,5,FALSE)*1))</f>
        <v>-40</v>
      </c>
      <c r="AL3870" s="22" t="s">
        <v>1309</v>
      </c>
      <c r="AM3870" s="22"/>
      <c r="AN3870" s="22"/>
      <c r="AO3870" s="22" t="s">
        <v>4897</v>
      </c>
      <c r="AP3870" s="22" t="s">
        <v>1301</v>
      </c>
      <c r="AS3870" s="20">
        <f>IF(Y3870&gt;=10,VLOOKUP(U3870,[2]提成计算!B:T,19,FALSE),VLOOKUP(U3870,[2]提成计算!B:T,18,FALSE))</f>
        <v>0.1</v>
      </c>
      <c r="AT3870" s="20">
        <f t="shared" si="2872"/>
        <v>88.800000000000011</v>
      </c>
      <c r="AU3870" s="20">
        <f t="shared" si="2873"/>
        <v>-40</v>
      </c>
    </row>
    <row r="3871" spans="1:47" x14ac:dyDescent="0.15">
      <c r="A3871" s="21" t="s">
        <v>1273</v>
      </c>
      <c r="B3871" s="20" t="s">
        <v>918</v>
      </c>
      <c r="C3871" s="20" t="s">
        <v>1099</v>
      </c>
      <c r="D3871" s="20" t="s">
        <v>1136</v>
      </c>
      <c r="E3871" s="20" t="s">
        <v>1137</v>
      </c>
      <c r="F3871" s="20" t="s">
        <v>1250</v>
      </c>
      <c r="G3871" s="20" t="s">
        <v>5105</v>
      </c>
      <c r="H3871" s="20"/>
      <c r="I3871" s="20">
        <v>13763241913</v>
      </c>
      <c r="J3871" s="20" t="s">
        <v>924</v>
      </c>
      <c r="K3871" s="20" t="s">
        <v>4699</v>
      </c>
      <c r="L3871" s="20" t="s">
        <v>1299</v>
      </c>
      <c r="M3871" s="20">
        <v>888</v>
      </c>
      <c r="N3871" s="20">
        <v>888</v>
      </c>
      <c r="O3871" s="20" t="s">
        <v>927</v>
      </c>
      <c r="P3871" s="20" t="s">
        <v>50</v>
      </c>
      <c r="Q3871" s="28"/>
      <c r="R3871" s="22" t="s">
        <v>109</v>
      </c>
      <c r="T3871" s="21" t="s">
        <v>948</v>
      </c>
      <c r="U3871" s="22" t="s">
        <v>109</v>
      </c>
      <c r="V3871" s="46">
        <v>1</v>
      </c>
      <c r="W3871" s="26">
        <f t="shared" si="2857"/>
        <v>1</v>
      </c>
      <c r="Y3871" s="21">
        <v>12</v>
      </c>
      <c r="Z3871" s="22">
        <f t="shared" si="2836"/>
        <v>888</v>
      </c>
      <c r="AA3871" s="20" t="s">
        <v>4899</v>
      </c>
      <c r="AB3871" s="22"/>
      <c r="AC3871" s="22">
        <v>1</v>
      </c>
      <c r="AD3871" s="22"/>
      <c r="AE3871" s="22">
        <f t="shared" si="2870"/>
        <v>888</v>
      </c>
      <c r="AF3871" s="22">
        <f t="shared" si="2859"/>
        <v>888</v>
      </c>
      <c r="AG3871" s="20"/>
      <c r="AH3871" s="22"/>
      <c r="AI3871" s="22"/>
      <c r="AJ3871" s="22">
        <f t="shared" si="2871"/>
        <v>888</v>
      </c>
      <c r="AK3871" s="22">
        <f>IF(O3871="(传统)XDSL",VLOOKUP(U3871,[2]自营续费率!B:G,6,FALSE)*1,IF(O3871="GPON+XDSL",VLOOKUP(U3871,[2]自营续费率!B:G,6,FALSE)*1,VLOOKUP(U3871,[2]自营续费率!B:G,4,FALSE)*1))</f>
        <v>-40</v>
      </c>
      <c r="AL3871" s="22" t="s">
        <v>1309</v>
      </c>
      <c r="AM3871" s="22"/>
      <c r="AN3871" s="22"/>
      <c r="AO3871" s="22" t="s">
        <v>4897</v>
      </c>
      <c r="AP3871" s="22" t="s">
        <v>1301</v>
      </c>
      <c r="AS3871" s="20">
        <f>IF(Y3871&gt;=10,VLOOKUP(U3871,[2]自营提成!C:Z,6,FALSE),VLOOKUP(U3871,[2]自营提成!C:Z,5,FALSE))</f>
        <v>0.12</v>
      </c>
      <c r="AT3871" s="20">
        <f t="shared" si="2872"/>
        <v>106.56</v>
      </c>
      <c r="AU3871" s="20">
        <f t="shared" si="2873"/>
        <v>-40</v>
      </c>
    </row>
    <row r="3872" spans="1:47" x14ac:dyDescent="0.15">
      <c r="A3872" s="21" t="s">
        <v>1273</v>
      </c>
      <c r="B3872" s="20" t="s">
        <v>918</v>
      </c>
      <c r="C3872" s="20" t="s">
        <v>1099</v>
      </c>
      <c r="D3872" s="20" t="s">
        <v>1136</v>
      </c>
      <c r="E3872" s="20" t="s">
        <v>4797</v>
      </c>
      <c r="F3872" s="20" t="s">
        <v>1250</v>
      </c>
      <c r="G3872" s="20" t="s">
        <v>5106</v>
      </c>
      <c r="H3872" s="20"/>
      <c r="I3872" s="20">
        <v>13925592982</v>
      </c>
      <c r="J3872" s="20" t="s">
        <v>924</v>
      </c>
      <c r="K3872" s="20" t="s">
        <v>4699</v>
      </c>
      <c r="L3872" s="20" t="s">
        <v>1299</v>
      </c>
      <c r="M3872" s="20">
        <v>888</v>
      </c>
      <c r="N3872" s="20">
        <v>888</v>
      </c>
      <c r="O3872" s="20" t="s">
        <v>927</v>
      </c>
      <c r="P3872" s="20" t="s">
        <v>50</v>
      </c>
      <c r="Q3872" s="28"/>
      <c r="R3872" s="22" t="s">
        <v>109</v>
      </c>
      <c r="T3872" s="21" t="s">
        <v>948</v>
      </c>
      <c r="U3872" s="22" t="s">
        <v>109</v>
      </c>
      <c r="V3872" s="46">
        <v>1</v>
      </c>
      <c r="W3872" s="26">
        <f t="shared" si="2857"/>
        <v>1</v>
      </c>
      <c r="Y3872" s="21">
        <v>12</v>
      </c>
      <c r="Z3872" s="22">
        <f t="shared" si="2836"/>
        <v>888</v>
      </c>
      <c r="AA3872" s="20" t="s">
        <v>4899</v>
      </c>
      <c r="AB3872" s="22"/>
      <c r="AC3872" s="22">
        <v>1</v>
      </c>
      <c r="AD3872" s="22"/>
      <c r="AE3872" s="22">
        <f t="shared" si="2870"/>
        <v>888</v>
      </c>
      <c r="AF3872" s="22">
        <f t="shared" si="2859"/>
        <v>888</v>
      </c>
      <c r="AG3872" s="20"/>
      <c r="AH3872" s="22"/>
      <c r="AI3872" s="22"/>
      <c r="AJ3872" s="22">
        <f t="shared" si="2871"/>
        <v>888</v>
      </c>
      <c r="AK3872" s="22">
        <f>IF(O3872="(传统)XDSL",VLOOKUP(U3872,[2]自营续费率!B:G,6,FALSE)*1,IF(O3872="GPON+XDSL",VLOOKUP(U3872,[2]自营续费率!B:G,6,FALSE)*1,VLOOKUP(U3872,[2]自营续费率!B:G,4,FALSE)*1))</f>
        <v>-40</v>
      </c>
      <c r="AL3872" s="22" t="s">
        <v>1309</v>
      </c>
      <c r="AM3872" s="22"/>
      <c r="AN3872" s="22"/>
      <c r="AO3872" s="22" t="s">
        <v>4897</v>
      </c>
      <c r="AP3872" s="22" t="s">
        <v>1301</v>
      </c>
      <c r="AS3872" s="20">
        <f>IF(Y3872&gt;=10,VLOOKUP(U3872,[2]自营提成!C:Z,6,FALSE),VLOOKUP(U3872,[2]自营提成!C:Z,5,FALSE))</f>
        <v>0.12</v>
      </c>
      <c r="AT3872" s="20">
        <f t="shared" si="2872"/>
        <v>106.56</v>
      </c>
      <c r="AU3872" s="20">
        <f t="shared" si="2873"/>
        <v>-40</v>
      </c>
    </row>
    <row r="3873" spans="1:47" x14ac:dyDescent="0.15">
      <c r="A3873" s="21" t="s">
        <v>1273</v>
      </c>
      <c r="B3873" s="20" t="s">
        <v>918</v>
      </c>
      <c r="C3873" s="20" t="s">
        <v>1099</v>
      </c>
      <c r="D3873" s="20" t="s">
        <v>1121</v>
      </c>
      <c r="E3873" s="20" t="s">
        <v>1175</v>
      </c>
      <c r="F3873" s="20" t="s">
        <v>1250</v>
      </c>
      <c r="G3873" s="20" t="s">
        <v>5107</v>
      </c>
      <c r="H3873" s="20"/>
      <c r="I3873" s="20" t="s">
        <v>5108</v>
      </c>
      <c r="J3873" s="20" t="s">
        <v>924</v>
      </c>
      <c r="K3873" s="20" t="s">
        <v>321</v>
      </c>
      <c r="L3873" s="20" t="s">
        <v>1299</v>
      </c>
      <c r="M3873" s="20">
        <v>888</v>
      </c>
      <c r="N3873" s="20">
        <v>888</v>
      </c>
      <c r="O3873" s="20" t="s">
        <v>927</v>
      </c>
      <c r="P3873" s="20" t="s">
        <v>50</v>
      </c>
      <c r="Q3873" s="28"/>
      <c r="R3873" s="21" t="s">
        <v>91</v>
      </c>
      <c r="S3873" s="25" t="s">
        <v>1748</v>
      </c>
      <c r="T3873" s="21" t="s">
        <v>53</v>
      </c>
      <c r="U3873" s="21" t="s">
        <v>322</v>
      </c>
      <c r="V3873" s="46">
        <v>1</v>
      </c>
      <c r="W3873" s="26">
        <f t="shared" si="2857"/>
        <v>1</v>
      </c>
      <c r="Y3873" s="21">
        <v>12</v>
      </c>
      <c r="Z3873" s="22">
        <f t="shared" si="2836"/>
        <v>888</v>
      </c>
      <c r="AA3873" s="20" t="s">
        <v>4899</v>
      </c>
      <c r="AB3873" s="22"/>
      <c r="AC3873" s="22">
        <v>1</v>
      </c>
      <c r="AD3873" s="22"/>
      <c r="AE3873" s="22">
        <f t="shared" si="2870"/>
        <v>888</v>
      </c>
      <c r="AF3873" s="22">
        <f t="shared" si="2859"/>
        <v>888</v>
      </c>
      <c r="AG3873" s="20"/>
      <c r="AH3873" s="22"/>
      <c r="AI3873" s="22"/>
      <c r="AJ3873" s="22">
        <f t="shared" si="2871"/>
        <v>888</v>
      </c>
      <c r="AK3873" s="22">
        <f>IF(O3873="(传统)XDSL",VLOOKUP(S3873,[2]直销续费率明细!C:I,7,FALSE)*1,IF(O3873="GPON+XDSL",VLOOKUP(S3873,[2]直销续费率明细!C:I,7,FALSE)*1,VLOOKUP(S3873,[2]直销续费率明细!C:I,5,FALSE)*1))</f>
        <v>-40</v>
      </c>
      <c r="AL3873" s="22" t="s">
        <v>1309</v>
      </c>
      <c r="AM3873" s="22"/>
      <c r="AN3873" s="22"/>
      <c r="AO3873" s="22" t="s">
        <v>4897</v>
      </c>
      <c r="AP3873" s="22" t="s">
        <v>1301</v>
      </c>
      <c r="AS3873" s="20">
        <f>IF(Y3873&gt;=10,VLOOKUP(U3873,[2]提成计算!B:T,19,FALSE),VLOOKUP(U3873,[2]提成计算!B:T,18,FALSE))</f>
        <v>0.09</v>
      </c>
      <c r="AT3873" s="20">
        <f t="shared" si="2872"/>
        <v>79.92</v>
      </c>
      <c r="AU3873" s="20">
        <f t="shared" si="2873"/>
        <v>-40</v>
      </c>
    </row>
    <row r="3874" spans="1:47" x14ac:dyDescent="0.15">
      <c r="A3874" s="21" t="s">
        <v>1273</v>
      </c>
      <c r="B3874" s="20" t="s">
        <v>918</v>
      </c>
      <c r="C3874" s="20" t="s">
        <v>1099</v>
      </c>
      <c r="D3874" s="20" t="s">
        <v>1121</v>
      </c>
      <c r="E3874" s="20" t="s">
        <v>1280</v>
      </c>
      <c r="F3874" s="20" t="s">
        <v>1250</v>
      </c>
      <c r="G3874" s="20" t="s">
        <v>5109</v>
      </c>
      <c r="H3874" s="20"/>
      <c r="I3874" s="20">
        <v>18857308726</v>
      </c>
      <c r="J3874" s="20" t="s">
        <v>924</v>
      </c>
      <c r="K3874" s="20" t="s">
        <v>1166</v>
      </c>
      <c r="L3874" s="20" t="s">
        <v>1947</v>
      </c>
      <c r="M3874" s="20">
        <v>400</v>
      </c>
      <c r="N3874" s="20">
        <v>400</v>
      </c>
      <c r="O3874" s="20" t="s">
        <v>927</v>
      </c>
      <c r="P3874" s="20" t="s">
        <v>50</v>
      </c>
      <c r="Q3874" s="28"/>
      <c r="R3874" s="21" t="s">
        <v>91</v>
      </c>
      <c r="S3874" s="25" t="s">
        <v>1405</v>
      </c>
      <c r="T3874" s="21" t="s">
        <v>53</v>
      </c>
      <c r="U3874" s="21" t="s">
        <v>1167</v>
      </c>
      <c r="V3874" s="46">
        <v>0.5</v>
      </c>
      <c r="W3874" s="26">
        <f t="shared" si="2857"/>
        <v>0.5</v>
      </c>
      <c r="Y3874" s="21">
        <v>4</v>
      </c>
      <c r="Z3874" s="22">
        <f t="shared" si="2836"/>
        <v>400</v>
      </c>
      <c r="AA3874" s="20" t="s">
        <v>4899</v>
      </c>
      <c r="AB3874" s="22">
        <v>1</v>
      </c>
      <c r="AC3874" s="22"/>
      <c r="AD3874" s="22">
        <f>N3874</f>
        <v>400</v>
      </c>
      <c r="AE3874" s="22"/>
      <c r="AF3874" s="22">
        <f t="shared" si="2859"/>
        <v>400</v>
      </c>
      <c r="AG3874" s="20"/>
      <c r="AH3874" s="22"/>
      <c r="AI3874" s="22"/>
      <c r="AJ3874" s="22">
        <f t="shared" si="2871"/>
        <v>400</v>
      </c>
      <c r="AK3874" s="22">
        <f>IF(O3874="(传统)XDSL",VLOOKUP(S3874,[2]直销续费率明细!C:I,7,FALSE)*1,IF(O3874="GPON+XDSL",VLOOKUP(S3874,[2]直销续费率明细!C:I,7,FALSE)*1,VLOOKUP(S3874,[2]直销续费率明细!C:I,5,FALSE)*1))</f>
        <v>-40</v>
      </c>
      <c r="AL3874" s="22" t="s">
        <v>1309</v>
      </c>
      <c r="AM3874" s="22"/>
      <c r="AN3874" s="22"/>
      <c r="AO3874" s="22" t="s">
        <v>2216</v>
      </c>
      <c r="AP3874" s="22" t="s">
        <v>2939</v>
      </c>
      <c r="AS3874" s="20">
        <f>IF(Y3874&gt;=10,VLOOKUP(U3874,[2]提成计算!B:T,19,FALSE),VLOOKUP(U3874,[2]提成计算!B:T,18,FALSE))</f>
        <v>0.06</v>
      </c>
      <c r="AT3874" s="20">
        <f t="shared" si="2872"/>
        <v>24</v>
      </c>
      <c r="AU3874" s="20">
        <f t="shared" si="2873"/>
        <v>-24</v>
      </c>
    </row>
    <row r="3875" spans="1:47" x14ac:dyDescent="0.15">
      <c r="A3875" s="21" t="s">
        <v>1273</v>
      </c>
      <c r="B3875" s="20" t="s">
        <v>918</v>
      </c>
      <c r="C3875" s="20" t="s">
        <v>1099</v>
      </c>
      <c r="D3875" s="20" t="s">
        <v>1136</v>
      </c>
      <c r="E3875" s="20" t="s">
        <v>1137</v>
      </c>
      <c r="F3875" s="20" t="s">
        <v>1250</v>
      </c>
      <c r="G3875" s="20" t="s">
        <v>5110</v>
      </c>
      <c r="H3875" s="20"/>
      <c r="I3875" s="20">
        <v>13580872821</v>
      </c>
      <c r="J3875" s="20" t="s">
        <v>924</v>
      </c>
      <c r="K3875" s="20" t="s">
        <v>1139</v>
      </c>
      <c r="L3875" s="20" t="s">
        <v>1299</v>
      </c>
      <c r="M3875" s="20">
        <v>888</v>
      </c>
      <c r="N3875" s="20">
        <v>888</v>
      </c>
      <c r="O3875" s="20" t="s">
        <v>927</v>
      </c>
      <c r="P3875" s="20" t="s">
        <v>50</v>
      </c>
      <c r="Q3875" s="28"/>
      <c r="R3875" s="21" t="s">
        <v>109</v>
      </c>
      <c r="S3875" s="25" t="s">
        <v>1159</v>
      </c>
      <c r="T3875" s="21" t="s">
        <v>53</v>
      </c>
      <c r="U3875" s="21" t="s">
        <v>1140</v>
      </c>
      <c r="V3875" s="46">
        <v>1</v>
      </c>
      <c r="W3875" s="26">
        <f t="shared" si="2857"/>
        <v>1</v>
      </c>
      <c r="Y3875" s="21">
        <v>12</v>
      </c>
      <c r="Z3875" s="22">
        <f t="shared" si="2836"/>
        <v>888</v>
      </c>
      <c r="AA3875" s="20" t="s">
        <v>2218</v>
      </c>
      <c r="AB3875" s="22"/>
      <c r="AC3875" s="22">
        <v>1</v>
      </c>
      <c r="AD3875" s="22"/>
      <c r="AE3875" s="22">
        <f t="shared" ref="AE3875:AE3883" si="2874">N3875</f>
        <v>888</v>
      </c>
      <c r="AF3875" s="22">
        <f t="shared" si="2859"/>
        <v>888</v>
      </c>
      <c r="AG3875" s="20"/>
      <c r="AH3875" s="22"/>
      <c r="AI3875" s="22"/>
      <c r="AJ3875" s="22">
        <f t="shared" si="2871"/>
        <v>888</v>
      </c>
      <c r="AK3875" s="22">
        <f>IF(O3875="(传统)XDSL",VLOOKUP(S3875,[2]直销续费率明细!C:I,7,FALSE)*1,IF(O3875="GPON+XDSL",VLOOKUP(S3875,[2]直销续费率明细!C:I,7,FALSE)*1,VLOOKUP(S3875,[2]直销续费率明细!C:I,5,FALSE)*1))</f>
        <v>-40</v>
      </c>
      <c r="AL3875" s="22" t="s">
        <v>1309</v>
      </c>
      <c r="AM3875" s="22"/>
      <c r="AN3875" s="22"/>
      <c r="AO3875" s="22" t="s">
        <v>4897</v>
      </c>
      <c r="AP3875" s="22" t="s">
        <v>1301</v>
      </c>
      <c r="AS3875" s="20">
        <f>IF(Y3875&gt;=10,VLOOKUP(U3875,[2]提成计算!B:T,19,FALSE),VLOOKUP(U3875,[2]提成计算!B:T,18,FALSE))</f>
        <v>0.09</v>
      </c>
      <c r="AT3875" s="20">
        <f t="shared" si="2872"/>
        <v>79.92</v>
      </c>
      <c r="AU3875" s="20">
        <f t="shared" si="2873"/>
        <v>-40</v>
      </c>
    </row>
    <row r="3876" spans="1:47" x14ac:dyDescent="0.15">
      <c r="A3876" s="21" t="s">
        <v>1273</v>
      </c>
      <c r="B3876" s="20" t="s">
        <v>918</v>
      </c>
      <c r="C3876" s="20" t="s">
        <v>1099</v>
      </c>
      <c r="D3876" s="20" t="s">
        <v>1100</v>
      </c>
      <c r="E3876" s="20" t="s">
        <v>1110</v>
      </c>
      <c r="F3876" s="20" t="s">
        <v>1250</v>
      </c>
      <c r="G3876" s="20" t="s">
        <v>5111</v>
      </c>
      <c r="H3876" s="20"/>
      <c r="I3876" s="20">
        <v>13750513385</v>
      </c>
      <c r="J3876" s="20" t="s">
        <v>1268</v>
      </c>
      <c r="K3876" s="20" t="s">
        <v>262</v>
      </c>
      <c r="L3876" s="20" t="s">
        <v>1358</v>
      </c>
      <c r="M3876" s="20">
        <v>1088</v>
      </c>
      <c r="N3876" s="20">
        <v>1088</v>
      </c>
      <c r="O3876" s="20" t="s">
        <v>927</v>
      </c>
      <c r="P3876" s="20" t="s">
        <v>50</v>
      </c>
      <c r="Q3876" s="28"/>
      <c r="R3876" s="21" t="s">
        <v>52</v>
      </c>
      <c r="S3876" s="21"/>
      <c r="T3876" s="21" t="s">
        <v>53</v>
      </c>
      <c r="U3876" s="21" t="s">
        <v>263</v>
      </c>
      <c r="V3876" s="46">
        <v>1</v>
      </c>
      <c r="W3876" s="26">
        <f t="shared" si="2857"/>
        <v>1</v>
      </c>
      <c r="X3876" s="26">
        <f t="shared" si="2862"/>
        <v>1</v>
      </c>
      <c r="Y3876" s="21">
        <v>10</v>
      </c>
      <c r="Z3876" s="22">
        <f t="shared" si="2836"/>
        <v>1088</v>
      </c>
      <c r="AA3876" s="20" t="s">
        <v>4899</v>
      </c>
      <c r="AB3876" s="22"/>
      <c r="AC3876" s="22">
        <v>1</v>
      </c>
      <c r="AD3876" s="22"/>
      <c r="AE3876" s="22">
        <f t="shared" si="2874"/>
        <v>1088</v>
      </c>
      <c r="AF3876" s="22">
        <f t="shared" si="2859"/>
        <v>1088</v>
      </c>
      <c r="AG3876" s="20">
        <f t="shared" ref="AG3876:AG3879" si="2875">N3876</f>
        <v>1088</v>
      </c>
      <c r="AH3876" s="20" t="str">
        <f>VLOOKUP(U3876,[1]提成计算!B:I,8,FALSE)</f>
        <v xml:space="preserve"> </v>
      </c>
      <c r="AI3876" s="20"/>
      <c r="AJ3876" s="22"/>
      <c r="AK3876" s="22"/>
      <c r="AM3876" s="22"/>
      <c r="AN3876" s="22"/>
      <c r="AO3876" s="22" t="s">
        <v>4897</v>
      </c>
      <c r="AP3876" s="22" t="s">
        <v>1301</v>
      </c>
      <c r="AS3876" s="20"/>
      <c r="AT3876" s="20"/>
      <c r="AU3876" s="20"/>
    </row>
    <row r="3877" spans="1:47" x14ac:dyDescent="0.15">
      <c r="A3877" s="21" t="s">
        <v>1273</v>
      </c>
      <c r="B3877" s="20" t="s">
        <v>918</v>
      </c>
      <c r="C3877" s="20" t="s">
        <v>1099</v>
      </c>
      <c r="D3877" s="20" t="s">
        <v>1100</v>
      </c>
      <c r="E3877" s="20" t="s">
        <v>1115</v>
      </c>
      <c r="F3877" s="20" t="s">
        <v>1250</v>
      </c>
      <c r="G3877" s="20" t="s">
        <v>5112</v>
      </c>
      <c r="H3877" s="20"/>
      <c r="I3877" s="20">
        <v>13712751292</v>
      </c>
      <c r="J3877" s="20" t="s">
        <v>1268</v>
      </c>
      <c r="K3877" s="20" t="s">
        <v>1107</v>
      </c>
      <c r="L3877" s="20" t="s">
        <v>1358</v>
      </c>
      <c r="M3877" s="20">
        <v>1088</v>
      </c>
      <c r="N3877" s="20">
        <v>1088</v>
      </c>
      <c r="O3877" s="20" t="s">
        <v>927</v>
      </c>
      <c r="P3877" s="20" t="s">
        <v>50</v>
      </c>
      <c r="Q3877" s="28"/>
      <c r="R3877" s="21" t="s">
        <v>52</v>
      </c>
      <c r="S3877" s="21"/>
      <c r="T3877" s="21" t="s">
        <v>1108</v>
      </c>
      <c r="U3877" s="21">
        <v>0</v>
      </c>
      <c r="V3877" s="46">
        <v>1</v>
      </c>
      <c r="W3877" s="26">
        <f t="shared" si="2857"/>
        <v>1</v>
      </c>
      <c r="X3877" s="26">
        <f t="shared" si="2862"/>
        <v>1</v>
      </c>
      <c r="Y3877" s="21">
        <v>10</v>
      </c>
      <c r="Z3877" s="22">
        <f t="shared" si="2836"/>
        <v>1088</v>
      </c>
      <c r="AA3877" s="20" t="s">
        <v>4899</v>
      </c>
      <c r="AB3877" s="22"/>
      <c r="AC3877" s="22">
        <v>1</v>
      </c>
      <c r="AD3877" s="22"/>
      <c r="AE3877" s="22">
        <f t="shared" si="2874"/>
        <v>1088</v>
      </c>
      <c r="AF3877" s="22">
        <f t="shared" si="2859"/>
        <v>1088</v>
      </c>
      <c r="AG3877" s="20">
        <f t="shared" si="2875"/>
        <v>1088</v>
      </c>
      <c r="AH3877" s="20"/>
      <c r="AI3877" s="20"/>
      <c r="AJ3877" s="22"/>
      <c r="AK3877" s="22"/>
      <c r="AM3877" s="22"/>
      <c r="AN3877" s="22"/>
      <c r="AO3877" s="22" t="s">
        <v>4897</v>
      </c>
      <c r="AP3877" s="22" t="s">
        <v>1301</v>
      </c>
      <c r="AS3877" s="20"/>
      <c r="AT3877" s="20"/>
      <c r="AU3877" s="20"/>
    </row>
    <row r="3878" spans="1:47" x14ac:dyDescent="0.15">
      <c r="A3878" s="21" t="s">
        <v>1273</v>
      </c>
      <c r="B3878" s="20" t="s">
        <v>918</v>
      </c>
      <c r="C3878" s="20" t="s">
        <v>1099</v>
      </c>
      <c r="D3878" s="20" t="s">
        <v>1100</v>
      </c>
      <c r="E3878" s="20" t="s">
        <v>1115</v>
      </c>
      <c r="F3878" s="20" t="s">
        <v>1250</v>
      </c>
      <c r="G3878" s="20" t="s">
        <v>5113</v>
      </c>
      <c r="H3878" s="20"/>
      <c r="I3878" s="20">
        <v>13717407670</v>
      </c>
      <c r="J3878" s="20" t="s">
        <v>1268</v>
      </c>
      <c r="K3878" s="20" t="s">
        <v>4833</v>
      </c>
      <c r="L3878" s="20" t="s">
        <v>1358</v>
      </c>
      <c r="M3878" s="20">
        <v>1088</v>
      </c>
      <c r="N3878" s="20">
        <v>1088</v>
      </c>
      <c r="O3878" s="20" t="s">
        <v>927</v>
      </c>
      <c r="P3878" s="20" t="s">
        <v>50</v>
      </c>
      <c r="Q3878" s="28"/>
      <c r="R3878" s="21" t="s">
        <v>52</v>
      </c>
      <c r="S3878" s="21"/>
      <c r="T3878" s="21" t="s">
        <v>53</v>
      </c>
      <c r="U3878" s="21" t="s">
        <v>1737</v>
      </c>
      <c r="V3878" s="46">
        <v>1</v>
      </c>
      <c r="W3878" s="26">
        <f t="shared" si="2857"/>
        <v>1</v>
      </c>
      <c r="X3878" s="26">
        <f t="shared" si="2862"/>
        <v>1</v>
      </c>
      <c r="Y3878" s="21">
        <v>10</v>
      </c>
      <c r="Z3878" s="22">
        <f t="shared" si="2836"/>
        <v>1088</v>
      </c>
      <c r="AA3878" s="20" t="s">
        <v>4899</v>
      </c>
      <c r="AB3878" s="22"/>
      <c r="AC3878" s="22">
        <v>1</v>
      </c>
      <c r="AD3878" s="22"/>
      <c r="AE3878" s="22">
        <f t="shared" si="2874"/>
        <v>1088</v>
      </c>
      <c r="AF3878" s="22">
        <f t="shared" si="2859"/>
        <v>1088</v>
      </c>
      <c r="AG3878" s="20">
        <f t="shared" si="2875"/>
        <v>1088</v>
      </c>
      <c r="AH3878" s="20" t="str">
        <f>VLOOKUP(U3878,[1]提成计算!B:I,8,FALSE)</f>
        <v xml:space="preserve"> </v>
      </c>
      <c r="AI3878" s="20"/>
      <c r="AJ3878" s="22"/>
      <c r="AK3878" s="22"/>
      <c r="AM3878" s="22"/>
      <c r="AN3878" s="22"/>
      <c r="AO3878" s="22" t="s">
        <v>4897</v>
      </c>
      <c r="AP3878" s="22" t="s">
        <v>1301</v>
      </c>
      <c r="AS3878" s="20"/>
      <c r="AT3878" s="20"/>
      <c r="AU3878" s="20"/>
    </row>
    <row r="3879" spans="1:47" x14ac:dyDescent="0.15">
      <c r="A3879" s="21" t="s">
        <v>1273</v>
      </c>
      <c r="B3879" s="20" t="s">
        <v>918</v>
      </c>
      <c r="C3879" s="20" t="s">
        <v>1099</v>
      </c>
      <c r="D3879" s="20" t="s">
        <v>1100</v>
      </c>
      <c r="E3879" s="20" t="s">
        <v>1110</v>
      </c>
      <c r="F3879" s="20" t="s">
        <v>1250</v>
      </c>
      <c r="G3879" s="20" t="s">
        <v>5114</v>
      </c>
      <c r="H3879" s="20"/>
      <c r="I3879" s="20">
        <v>18029170188</v>
      </c>
      <c r="J3879" s="20" t="s">
        <v>1268</v>
      </c>
      <c r="K3879" s="20" t="s">
        <v>314</v>
      </c>
      <c r="L3879" s="20" t="s">
        <v>1898</v>
      </c>
      <c r="M3879" s="20">
        <v>1398</v>
      </c>
      <c r="N3879" s="20">
        <v>1398</v>
      </c>
      <c r="O3879" s="20" t="s">
        <v>927</v>
      </c>
      <c r="P3879" s="20" t="s">
        <v>50</v>
      </c>
      <c r="Q3879" s="28"/>
      <c r="R3879" s="21" t="s">
        <v>52</v>
      </c>
      <c r="S3879" s="21"/>
      <c r="T3879" s="21" t="s">
        <v>53</v>
      </c>
      <c r="U3879" s="21" t="s">
        <v>315</v>
      </c>
      <c r="V3879" s="46">
        <v>1</v>
      </c>
      <c r="W3879" s="26">
        <f t="shared" si="2857"/>
        <v>1</v>
      </c>
      <c r="X3879" s="26">
        <f t="shared" si="2862"/>
        <v>1</v>
      </c>
      <c r="Y3879" s="21">
        <v>20</v>
      </c>
      <c r="Z3879" s="22">
        <f t="shared" si="2836"/>
        <v>1398</v>
      </c>
      <c r="AA3879" s="20" t="s">
        <v>4899</v>
      </c>
      <c r="AB3879" s="22"/>
      <c r="AC3879" s="22">
        <v>1</v>
      </c>
      <c r="AD3879" s="22"/>
      <c r="AE3879" s="22">
        <f t="shared" si="2874"/>
        <v>1398</v>
      </c>
      <c r="AF3879" s="22">
        <f t="shared" si="2859"/>
        <v>1398</v>
      </c>
      <c r="AG3879" s="20">
        <f t="shared" si="2875"/>
        <v>1398</v>
      </c>
      <c r="AH3879" s="20" t="str">
        <f>VLOOKUP(U3879,[1]提成计算!B:I,8,FALSE)</f>
        <v xml:space="preserve"> </v>
      </c>
      <c r="AI3879" s="20"/>
      <c r="AJ3879" s="22"/>
      <c r="AK3879" s="22"/>
      <c r="AM3879" s="22"/>
      <c r="AN3879" s="22"/>
      <c r="AO3879" s="22" t="s">
        <v>4897</v>
      </c>
      <c r="AP3879" s="22" t="s">
        <v>1301</v>
      </c>
      <c r="AS3879" s="20"/>
      <c r="AT3879" s="20"/>
      <c r="AU3879" s="20"/>
    </row>
    <row r="3880" spans="1:47" x14ac:dyDescent="0.15">
      <c r="A3880" s="21" t="s">
        <v>1273</v>
      </c>
      <c r="B3880" s="20" t="s">
        <v>918</v>
      </c>
      <c r="C3880" s="20" t="s">
        <v>1099</v>
      </c>
      <c r="D3880" s="20" t="s">
        <v>1136</v>
      </c>
      <c r="E3880" s="20" t="s">
        <v>1137</v>
      </c>
      <c r="F3880" s="20" t="s">
        <v>1250</v>
      </c>
      <c r="G3880" s="20" t="s">
        <v>5115</v>
      </c>
      <c r="H3880" s="20"/>
      <c r="I3880" s="20">
        <v>13717339226</v>
      </c>
      <c r="J3880" s="20" t="s">
        <v>924</v>
      </c>
      <c r="K3880" s="20" t="s">
        <v>360</v>
      </c>
      <c r="L3880" s="20" t="s">
        <v>1299</v>
      </c>
      <c r="M3880" s="20">
        <v>888</v>
      </c>
      <c r="N3880" s="20">
        <v>888</v>
      </c>
      <c r="O3880" s="20" t="s">
        <v>927</v>
      </c>
      <c r="P3880" s="20" t="s">
        <v>50</v>
      </c>
      <c r="Q3880" s="28"/>
      <c r="R3880" s="21" t="s">
        <v>109</v>
      </c>
      <c r="S3880" s="25" t="s">
        <v>1159</v>
      </c>
      <c r="T3880" s="21" t="s">
        <v>53</v>
      </c>
      <c r="U3880" s="21" t="s">
        <v>361</v>
      </c>
      <c r="V3880" s="46">
        <v>1</v>
      </c>
      <c r="W3880" s="26">
        <f t="shared" si="2857"/>
        <v>1</v>
      </c>
      <c r="Y3880" s="21">
        <v>12</v>
      </c>
      <c r="Z3880" s="22">
        <f t="shared" si="2836"/>
        <v>888</v>
      </c>
      <c r="AA3880" s="20" t="s">
        <v>4899</v>
      </c>
      <c r="AB3880" s="22"/>
      <c r="AC3880" s="22">
        <v>1</v>
      </c>
      <c r="AD3880" s="22"/>
      <c r="AE3880" s="22">
        <f t="shared" si="2874"/>
        <v>888</v>
      </c>
      <c r="AF3880" s="22">
        <f t="shared" si="2859"/>
        <v>888</v>
      </c>
      <c r="AG3880" s="20"/>
      <c r="AH3880" s="22"/>
      <c r="AI3880" s="22"/>
      <c r="AJ3880" s="22">
        <f>N3880</f>
        <v>888</v>
      </c>
      <c r="AK3880" s="22"/>
      <c r="AL3880" s="22" t="s">
        <v>1871</v>
      </c>
      <c r="AM3880" s="22"/>
      <c r="AN3880" s="22"/>
      <c r="AO3880" s="22" t="s">
        <v>4897</v>
      </c>
      <c r="AP3880" s="22" t="s">
        <v>1301</v>
      </c>
      <c r="AS3880" s="20">
        <f>IF(Y3880&gt;=10,VLOOKUP(U3880,[2]提成计算!B:T,19,FALSE),VLOOKUP(U3880,[2]提成计算!B:T,18,FALSE))</f>
        <v>0.09</v>
      </c>
      <c r="AT3880" s="20">
        <f t="shared" si="2855"/>
        <v>79.92</v>
      </c>
      <c r="AU3880" s="20">
        <f t="shared" si="2856"/>
        <v>0</v>
      </c>
    </row>
    <row r="3881" spans="1:47" x14ac:dyDescent="0.15">
      <c r="A3881" s="21" t="s">
        <v>1273</v>
      </c>
      <c r="B3881" s="20" t="s">
        <v>918</v>
      </c>
      <c r="C3881" s="20" t="s">
        <v>1099</v>
      </c>
      <c r="D3881" s="20" t="s">
        <v>1100</v>
      </c>
      <c r="E3881" s="20" t="s">
        <v>1110</v>
      </c>
      <c r="F3881" s="20" t="s">
        <v>1250</v>
      </c>
      <c r="G3881" s="20" t="s">
        <v>5116</v>
      </c>
      <c r="H3881" s="20"/>
      <c r="I3881" s="20">
        <v>13580798595</v>
      </c>
      <c r="J3881" s="20" t="s">
        <v>1268</v>
      </c>
      <c r="K3881" s="20" t="s">
        <v>314</v>
      </c>
      <c r="L3881" s="20" t="s">
        <v>1358</v>
      </c>
      <c r="M3881" s="20">
        <v>1088</v>
      </c>
      <c r="N3881" s="20">
        <v>1088</v>
      </c>
      <c r="O3881" s="20" t="s">
        <v>927</v>
      </c>
      <c r="P3881" s="20" t="s">
        <v>50</v>
      </c>
      <c r="Q3881" s="28"/>
      <c r="R3881" s="21" t="s">
        <v>52</v>
      </c>
      <c r="S3881" s="21"/>
      <c r="T3881" s="21" t="s">
        <v>53</v>
      </c>
      <c r="U3881" s="21" t="s">
        <v>315</v>
      </c>
      <c r="V3881" s="46">
        <v>1</v>
      </c>
      <c r="W3881" s="26">
        <f t="shared" si="2857"/>
        <v>1</v>
      </c>
      <c r="X3881" s="26">
        <f t="shared" si="2862"/>
        <v>1</v>
      </c>
      <c r="Y3881" s="21">
        <v>10</v>
      </c>
      <c r="Z3881" s="22">
        <f t="shared" si="2836"/>
        <v>1088</v>
      </c>
      <c r="AA3881" s="20" t="s">
        <v>4899</v>
      </c>
      <c r="AB3881" s="22"/>
      <c r="AC3881" s="22">
        <v>1</v>
      </c>
      <c r="AD3881" s="22"/>
      <c r="AE3881" s="22">
        <f t="shared" si="2874"/>
        <v>1088</v>
      </c>
      <c r="AF3881" s="22">
        <f t="shared" si="2859"/>
        <v>1088</v>
      </c>
      <c r="AG3881" s="20">
        <f t="shared" ref="AG3881:AG3882" si="2876">N3881</f>
        <v>1088</v>
      </c>
      <c r="AH3881" s="20" t="str">
        <f>VLOOKUP(U3881,[1]提成计算!B:I,8,FALSE)</f>
        <v xml:space="preserve"> </v>
      </c>
      <c r="AI3881" s="20"/>
      <c r="AJ3881" s="22"/>
      <c r="AK3881" s="22"/>
      <c r="AM3881" s="22"/>
      <c r="AN3881" s="22"/>
      <c r="AO3881" s="22" t="s">
        <v>4897</v>
      </c>
      <c r="AP3881" s="22" t="s">
        <v>1301</v>
      </c>
      <c r="AS3881" s="20"/>
      <c r="AT3881" s="20"/>
      <c r="AU3881" s="20"/>
    </row>
    <row r="3882" spans="1:47" x14ac:dyDescent="0.15">
      <c r="A3882" s="21" t="s">
        <v>1273</v>
      </c>
      <c r="B3882" s="20" t="s">
        <v>918</v>
      </c>
      <c r="C3882" s="20" t="s">
        <v>1099</v>
      </c>
      <c r="D3882" s="20" t="s">
        <v>1100</v>
      </c>
      <c r="E3882" s="20" t="s">
        <v>1110</v>
      </c>
      <c r="F3882" s="20" t="s">
        <v>1250</v>
      </c>
      <c r="G3882" s="20" t="s">
        <v>5117</v>
      </c>
      <c r="H3882" s="20"/>
      <c r="I3882" s="20">
        <v>13427880188</v>
      </c>
      <c r="J3882" s="20" t="s">
        <v>1268</v>
      </c>
      <c r="K3882" s="20" t="s">
        <v>314</v>
      </c>
      <c r="L3882" s="20" t="s">
        <v>1898</v>
      </c>
      <c r="M3882" s="20">
        <v>1398</v>
      </c>
      <c r="N3882" s="20">
        <v>1398</v>
      </c>
      <c r="O3882" s="20" t="s">
        <v>927</v>
      </c>
      <c r="P3882" s="20" t="s">
        <v>50</v>
      </c>
      <c r="Q3882" s="28"/>
      <c r="R3882" s="21" t="s">
        <v>52</v>
      </c>
      <c r="S3882" s="21"/>
      <c r="T3882" s="21" t="s">
        <v>53</v>
      </c>
      <c r="U3882" s="21" t="s">
        <v>315</v>
      </c>
      <c r="V3882" s="46">
        <v>1</v>
      </c>
      <c r="W3882" s="26">
        <f t="shared" si="2857"/>
        <v>1</v>
      </c>
      <c r="X3882" s="26">
        <f t="shared" si="2862"/>
        <v>1</v>
      </c>
      <c r="Y3882" s="21">
        <v>20</v>
      </c>
      <c r="Z3882" s="22">
        <f t="shared" si="2836"/>
        <v>1398</v>
      </c>
      <c r="AA3882" s="20" t="s">
        <v>4899</v>
      </c>
      <c r="AB3882" s="22"/>
      <c r="AC3882" s="22">
        <v>1</v>
      </c>
      <c r="AD3882" s="22"/>
      <c r="AE3882" s="22">
        <f t="shared" si="2874"/>
        <v>1398</v>
      </c>
      <c r="AF3882" s="22">
        <f t="shared" si="2859"/>
        <v>1398</v>
      </c>
      <c r="AG3882" s="20">
        <f t="shared" si="2876"/>
        <v>1398</v>
      </c>
      <c r="AH3882" s="20" t="str">
        <f>VLOOKUP(U3882,[1]提成计算!B:I,8,FALSE)</f>
        <v xml:space="preserve"> </v>
      </c>
      <c r="AI3882" s="20"/>
      <c r="AJ3882" s="22"/>
      <c r="AK3882" s="22"/>
      <c r="AM3882" s="22"/>
      <c r="AN3882" s="22"/>
      <c r="AO3882" s="22" t="s">
        <v>4897</v>
      </c>
      <c r="AP3882" s="22" t="s">
        <v>1301</v>
      </c>
      <c r="AS3882" s="20"/>
      <c r="AT3882" s="20"/>
      <c r="AU3882" s="20"/>
    </row>
    <row r="3883" spans="1:47" x14ac:dyDescent="0.15">
      <c r="A3883" s="21" t="s">
        <v>1273</v>
      </c>
      <c r="B3883" s="20" t="s">
        <v>918</v>
      </c>
      <c r="C3883" s="20" t="s">
        <v>1099</v>
      </c>
      <c r="D3883" s="20" t="s">
        <v>1100</v>
      </c>
      <c r="E3883" s="20" t="s">
        <v>1132</v>
      </c>
      <c r="F3883" s="20" t="s">
        <v>1250</v>
      </c>
      <c r="G3883" s="20" t="s">
        <v>5118</v>
      </c>
      <c r="H3883" s="20"/>
      <c r="I3883" s="20">
        <v>13539082128</v>
      </c>
      <c r="J3883" s="20" t="s">
        <v>924</v>
      </c>
      <c r="K3883" s="20" t="s">
        <v>72</v>
      </c>
      <c r="L3883" s="20" t="s">
        <v>1299</v>
      </c>
      <c r="M3883" s="20">
        <v>888</v>
      </c>
      <c r="N3883" s="20">
        <v>888</v>
      </c>
      <c r="O3883" s="20" t="s">
        <v>927</v>
      </c>
      <c r="P3883" s="20" t="s">
        <v>50</v>
      </c>
      <c r="Q3883" s="28"/>
      <c r="R3883" s="21" t="s">
        <v>52</v>
      </c>
      <c r="S3883" s="25" t="s">
        <v>1134</v>
      </c>
      <c r="T3883" s="21" t="s">
        <v>53</v>
      </c>
      <c r="U3883" s="21" t="s">
        <v>54</v>
      </c>
      <c r="V3883" s="46">
        <v>1</v>
      </c>
      <c r="W3883" s="26">
        <f t="shared" si="2857"/>
        <v>1</v>
      </c>
      <c r="Y3883" s="21">
        <v>12</v>
      </c>
      <c r="Z3883" s="22">
        <f t="shared" si="2836"/>
        <v>888</v>
      </c>
      <c r="AA3883" s="20" t="s">
        <v>4899</v>
      </c>
      <c r="AB3883" s="22"/>
      <c r="AC3883" s="22">
        <v>1</v>
      </c>
      <c r="AD3883" s="22"/>
      <c r="AE3883" s="22">
        <f t="shared" si="2874"/>
        <v>888</v>
      </c>
      <c r="AF3883" s="22">
        <f t="shared" si="2859"/>
        <v>888</v>
      </c>
      <c r="AG3883" s="20"/>
      <c r="AH3883" s="22"/>
      <c r="AI3883" s="22"/>
      <c r="AJ3883" s="22">
        <f t="shared" ref="AJ3883:AJ3884" si="2877">N3883</f>
        <v>888</v>
      </c>
      <c r="AK3883" s="22">
        <f>IF(O3883="(传统)XDSL",VLOOKUP(S3883,[2]直销续费率明细!C:I,7,FALSE)*1,IF(O3883="GPON+XDSL",VLOOKUP(S3883,[2]直销续费率明细!C:I,7,FALSE)*1,VLOOKUP(S3883,[2]直销续费率明细!C:I,5,FALSE)*1))</f>
        <v>-40</v>
      </c>
      <c r="AL3883" s="22" t="s">
        <v>1309</v>
      </c>
      <c r="AM3883" s="22"/>
      <c r="AN3883" s="22"/>
      <c r="AO3883" s="22" t="s">
        <v>2216</v>
      </c>
      <c r="AP3883" s="22" t="s">
        <v>1301</v>
      </c>
      <c r="AS3883" s="20">
        <f>IF(Y3883&gt;=10,VLOOKUP(U3883,[2]提成计算!B:T,19,FALSE),VLOOKUP(U3883,[2]提成计算!B:T,18,FALSE))</f>
        <v>0.1</v>
      </c>
      <c r="AT3883" s="20">
        <f t="shared" ref="AT3883:AT3884" si="2878">IF(AD3883*AS3883&gt;0,AD3883*AS3883,AE3883*AS3883)</f>
        <v>88.800000000000011</v>
      </c>
      <c r="AU3883" s="20">
        <f t="shared" ref="AU3883:AU3884" si="2879">IF(AND(AK3883&lt;0,AK3883+AT3883&lt;0),-AT3883,AK3883)</f>
        <v>-40</v>
      </c>
    </row>
    <row r="3884" spans="1:47" x14ac:dyDescent="0.15">
      <c r="A3884" s="21" t="s">
        <v>1273</v>
      </c>
      <c r="B3884" s="20" t="s">
        <v>918</v>
      </c>
      <c r="C3884" s="20" t="s">
        <v>1099</v>
      </c>
      <c r="D3884" s="20" t="s">
        <v>1136</v>
      </c>
      <c r="E3884" s="20" t="s">
        <v>1544</v>
      </c>
      <c r="F3884" s="20" t="s">
        <v>1250</v>
      </c>
      <c r="G3884" s="20" t="s">
        <v>5119</v>
      </c>
      <c r="H3884" s="20"/>
      <c r="I3884" s="20">
        <v>13538617881</v>
      </c>
      <c r="J3884" s="20" t="s">
        <v>924</v>
      </c>
      <c r="K3884" s="20" t="s">
        <v>600</v>
      </c>
      <c r="L3884" s="20" t="s">
        <v>1918</v>
      </c>
      <c r="M3884" s="20">
        <v>680</v>
      </c>
      <c r="N3884" s="20">
        <v>680</v>
      </c>
      <c r="O3884" s="20" t="s">
        <v>1262</v>
      </c>
      <c r="P3884" s="20" t="s">
        <v>50</v>
      </c>
      <c r="Q3884" s="28"/>
      <c r="R3884" s="21" t="s">
        <v>109</v>
      </c>
      <c r="S3884" s="25" t="s">
        <v>1450</v>
      </c>
      <c r="T3884" s="21" t="s">
        <v>53</v>
      </c>
      <c r="U3884" s="21" t="s">
        <v>601</v>
      </c>
      <c r="V3884" s="46">
        <v>1</v>
      </c>
      <c r="W3884" s="26">
        <f t="shared" si="2857"/>
        <v>1</v>
      </c>
      <c r="Y3884" s="21">
        <v>4</v>
      </c>
      <c r="Z3884" s="22">
        <f t="shared" si="2836"/>
        <v>680</v>
      </c>
      <c r="AA3884" s="20" t="s">
        <v>2218</v>
      </c>
      <c r="AB3884" s="22">
        <v>1</v>
      </c>
      <c r="AC3884" s="22"/>
      <c r="AD3884" s="22">
        <f>N3884</f>
        <v>680</v>
      </c>
      <c r="AE3884" s="22"/>
      <c r="AF3884" s="22">
        <f t="shared" si="2859"/>
        <v>680</v>
      </c>
      <c r="AG3884" s="20"/>
      <c r="AH3884" s="22"/>
      <c r="AI3884" s="22"/>
      <c r="AJ3884" s="22">
        <f t="shared" si="2877"/>
        <v>680</v>
      </c>
      <c r="AK3884" s="22">
        <f>IF(O3884="(传统)XDSL",VLOOKUP(S3884,[2]直销续费率明细!C:I,7,FALSE)*1,IF(O3884="GPON+XDSL",VLOOKUP(S3884,[2]直销续费率明细!C:I,7,FALSE)*1,VLOOKUP(S3884,[2]直销续费率明细!C:I,5,FALSE)*1))</f>
        <v>25</v>
      </c>
      <c r="AL3884" s="22" t="s">
        <v>1309</v>
      </c>
      <c r="AM3884" s="22"/>
      <c r="AN3884" s="22"/>
      <c r="AO3884" s="22" t="s">
        <v>4897</v>
      </c>
      <c r="AP3884" s="22" t="s">
        <v>4913</v>
      </c>
      <c r="AS3884" s="20">
        <f>IF(Y3884&gt;=10,VLOOKUP(U3884,[2]提成计算!B:T,19,FALSE),VLOOKUP(U3884,[2]提成计算!B:T,18,FALSE))</f>
        <v>7.0000000000000007E-2</v>
      </c>
      <c r="AT3884" s="20">
        <f t="shared" si="2878"/>
        <v>47.6</v>
      </c>
      <c r="AU3884" s="20">
        <f t="shared" si="2879"/>
        <v>25</v>
      </c>
    </row>
    <row r="3885" spans="1:47" x14ac:dyDescent="0.15">
      <c r="A3885" s="21" t="s">
        <v>1273</v>
      </c>
      <c r="B3885" s="20" t="s">
        <v>918</v>
      </c>
      <c r="C3885" s="20" t="s">
        <v>1099</v>
      </c>
      <c r="D3885" s="20" t="s">
        <v>1136</v>
      </c>
      <c r="E3885" s="20" t="s">
        <v>1447</v>
      </c>
      <c r="F3885" s="20" t="s">
        <v>1250</v>
      </c>
      <c r="G3885" s="20" t="s">
        <v>3970</v>
      </c>
      <c r="H3885" s="20"/>
      <c r="I3885" s="20">
        <v>13652583736</v>
      </c>
      <c r="J3885" s="20" t="s">
        <v>1268</v>
      </c>
      <c r="K3885" s="20" t="s">
        <v>600</v>
      </c>
      <c r="L3885" s="20" t="s">
        <v>1358</v>
      </c>
      <c r="M3885" s="20">
        <v>1088</v>
      </c>
      <c r="N3885" s="20">
        <v>1088</v>
      </c>
      <c r="O3885" s="20" t="s">
        <v>927</v>
      </c>
      <c r="P3885" s="20" t="s">
        <v>50</v>
      </c>
      <c r="Q3885" s="28"/>
      <c r="R3885" s="21" t="s">
        <v>109</v>
      </c>
      <c r="S3885" s="21"/>
      <c r="T3885" s="21" t="s">
        <v>53</v>
      </c>
      <c r="U3885" s="21" t="s">
        <v>601</v>
      </c>
      <c r="V3885" s="46">
        <v>1</v>
      </c>
      <c r="W3885" s="26">
        <f t="shared" si="2857"/>
        <v>1</v>
      </c>
      <c r="X3885" s="26">
        <f t="shared" si="2862"/>
        <v>1</v>
      </c>
      <c r="Y3885" s="21">
        <v>10</v>
      </c>
      <c r="Z3885" s="22">
        <f t="shared" si="2836"/>
        <v>1088</v>
      </c>
      <c r="AA3885" s="20" t="s">
        <v>4899</v>
      </c>
      <c r="AB3885" s="22"/>
      <c r="AC3885" s="22">
        <v>1</v>
      </c>
      <c r="AD3885" s="22"/>
      <c r="AE3885" s="22">
        <f t="shared" ref="AE3885:AE3895" si="2880">N3885</f>
        <v>1088</v>
      </c>
      <c r="AF3885" s="22">
        <f t="shared" si="2859"/>
        <v>1088</v>
      </c>
      <c r="AG3885" s="20">
        <f t="shared" ref="AG3885:AG3887" si="2881">N3885</f>
        <v>1088</v>
      </c>
      <c r="AH3885" s="20" t="str">
        <f>VLOOKUP(U3885,[1]提成计算!B:I,8,FALSE)</f>
        <v xml:space="preserve"> </v>
      </c>
      <c r="AI3885" s="20"/>
      <c r="AJ3885" s="22"/>
      <c r="AK3885" s="22"/>
      <c r="AM3885" s="22"/>
      <c r="AN3885" s="22"/>
      <c r="AO3885" s="22" t="s">
        <v>4897</v>
      </c>
      <c r="AP3885" s="22" t="s">
        <v>1301</v>
      </c>
      <c r="AS3885" s="20"/>
      <c r="AT3885" s="20"/>
      <c r="AU3885" s="20"/>
    </row>
    <row r="3886" spans="1:47" x14ac:dyDescent="0.15">
      <c r="A3886" s="21" t="s">
        <v>1273</v>
      </c>
      <c r="B3886" s="20" t="s">
        <v>918</v>
      </c>
      <c r="C3886" s="20" t="s">
        <v>1099</v>
      </c>
      <c r="D3886" s="20" t="s">
        <v>1121</v>
      </c>
      <c r="E3886" s="20" t="s">
        <v>1175</v>
      </c>
      <c r="F3886" s="20" t="s">
        <v>1250</v>
      </c>
      <c r="G3886" s="20" t="s">
        <v>5120</v>
      </c>
      <c r="H3886" s="20"/>
      <c r="I3886" s="20">
        <v>18046916888</v>
      </c>
      <c r="J3886" s="20" t="s">
        <v>1268</v>
      </c>
      <c r="K3886" s="20" t="s">
        <v>1166</v>
      </c>
      <c r="L3886" s="20" t="s">
        <v>1966</v>
      </c>
      <c r="M3886" s="20">
        <v>1598</v>
      </c>
      <c r="N3886" s="20">
        <v>1598</v>
      </c>
      <c r="O3886" s="20" t="s">
        <v>927</v>
      </c>
      <c r="P3886" s="20" t="s">
        <v>50</v>
      </c>
      <c r="Q3886" s="28"/>
      <c r="R3886" s="21" t="s">
        <v>91</v>
      </c>
      <c r="S3886" s="21"/>
      <c r="T3886" s="21" t="s">
        <v>53</v>
      </c>
      <c r="U3886" s="21" t="s">
        <v>1167</v>
      </c>
      <c r="V3886" s="46">
        <v>1</v>
      </c>
      <c r="W3886" s="26">
        <f t="shared" si="2857"/>
        <v>1</v>
      </c>
      <c r="X3886" s="26">
        <f t="shared" si="2862"/>
        <v>1</v>
      </c>
      <c r="Y3886" s="21">
        <v>50</v>
      </c>
      <c r="Z3886" s="22">
        <f t="shared" si="2836"/>
        <v>1598</v>
      </c>
      <c r="AA3886" s="20" t="s">
        <v>4899</v>
      </c>
      <c r="AB3886" s="22"/>
      <c r="AC3886" s="22">
        <v>1</v>
      </c>
      <c r="AD3886" s="22"/>
      <c r="AE3886" s="22">
        <f t="shared" si="2880"/>
        <v>1598</v>
      </c>
      <c r="AF3886" s="22">
        <f t="shared" si="2859"/>
        <v>1598</v>
      </c>
      <c r="AG3886" s="20">
        <f t="shared" si="2881"/>
        <v>1598</v>
      </c>
      <c r="AH3886" s="20" t="str">
        <f>VLOOKUP(U3886,[1]提成计算!B:I,8,FALSE)</f>
        <v xml:space="preserve"> </v>
      </c>
      <c r="AI3886" s="20"/>
      <c r="AJ3886" s="22"/>
      <c r="AK3886" s="22"/>
      <c r="AM3886" s="22"/>
      <c r="AN3886" s="22"/>
      <c r="AO3886" s="22" t="s">
        <v>4897</v>
      </c>
      <c r="AP3886" s="22" t="s">
        <v>1301</v>
      </c>
      <c r="AS3886" s="20"/>
      <c r="AT3886" s="20"/>
      <c r="AU3886" s="20"/>
    </row>
    <row r="3887" spans="1:47" x14ac:dyDescent="0.15">
      <c r="A3887" s="21" t="s">
        <v>1273</v>
      </c>
      <c r="B3887" s="20" t="s">
        <v>918</v>
      </c>
      <c r="C3887" s="20" t="s">
        <v>1099</v>
      </c>
      <c r="D3887" s="20" t="s">
        <v>1136</v>
      </c>
      <c r="E3887" s="20" t="s">
        <v>1447</v>
      </c>
      <c r="F3887" s="20" t="s">
        <v>1250</v>
      </c>
      <c r="G3887" s="20" t="s">
        <v>5121</v>
      </c>
      <c r="H3887" s="20"/>
      <c r="I3887" s="20">
        <v>13168915672</v>
      </c>
      <c r="J3887" s="20" t="s">
        <v>1268</v>
      </c>
      <c r="K3887" s="20" t="s">
        <v>600</v>
      </c>
      <c r="L3887" s="20" t="s">
        <v>1358</v>
      </c>
      <c r="M3887" s="20">
        <v>1088</v>
      </c>
      <c r="N3887" s="20">
        <v>1088</v>
      </c>
      <c r="O3887" s="20" t="s">
        <v>927</v>
      </c>
      <c r="P3887" s="20" t="s">
        <v>50</v>
      </c>
      <c r="Q3887" s="28"/>
      <c r="R3887" s="21" t="s">
        <v>109</v>
      </c>
      <c r="S3887" s="21"/>
      <c r="T3887" s="21" t="s">
        <v>53</v>
      </c>
      <c r="U3887" s="21" t="s">
        <v>601</v>
      </c>
      <c r="V3887" s="46">
        <v>1</v>
      </c>
      <c r="W3887" s="26">
        <f t="shared" si="2857"/>
        <v>1</v>
      </c>
      <c r="X3887" s="26">
        <f t="shared" si="2862"/>
        <v>1</v>
      </c>
      <c r="Y3887" s="21">
        <v>10</v>
      </c>
      <c r="Z3887" s="22">
        <f t="shared" si="2836"/>
        <v>1088</v>
      </c>
      <c r="AA3887" s="20" t="s">
        <v>4899</v>
      </c>
      <c r="AB3887" s="22"/>
      <c r="AC3887" s="22">
        <v>1</v>
      </c>
      <c r="AD3887" s="22"/>
      <c r="AE3887" s="22">
        <f t="shared" si="2880"/>
        <v>1088</v>
      </c>
      <c r="AF3887" s="22">
        <f t="shared" si="2859"/>
        <v>1088</v>
      </c>
      <c r="AG3887" s="20">
        <f t="shared" si="2881"/>
        <v>1088</v>
      </c>
      <c r="AH3887" s="20" t="str">
        <f>VLOOKUP(U3887,[1]提成计算!B:I,8,FALSE)</f>
        <v xml:space="preserve"> </v>
      </c>
      <c r="AI3887" s="20"/>
      <c r="AJ3887" s="22"/>
      <c r="AK3887" s="22"/>
      <c r="AM3887" s="22"/>
      <c r="AN3887" s="22"/>
      <c r="AO3887" s="22" t="s">
        <v>4897</v>
      </c>
      <c r="AP3887" s="22" t="s">
        <v>1301</v>
      </c>
      <c r="AS3887" s="20"/>
      <c r="AT3887" s="20"/>
      <c r="AU3887" s="20"/>
    </row>
    <row r="3888" spans="1:47" x14ac:dyDescent="0.15">
      <c r="A3888" s="21" t="s">
        <v>1273</v>
      </c>
      <c r="B3888" s="20" t="s">
        <v>918</v>
      </c>
      <c r="C3888" s="20" t="s">
        <v>1099</v>
      </c>
      <c r="D3888" s="20" t="s">
        <v>1136</v>
      </c>
      <c r="E3888" s="20" t="s">
        <v>1318</v>
      </c>
      <c r="F3888" s="20" t="s">
        <v>1250</v>
      </c>
      <c r="G3888" s="20" t="s">
        <v>5122</v>
      </c>
      <c r="H3888" s="20"/>
      <c r="I3888" s="20">
        <v>13268668699</v>
      </c>
      <c r="J3888" s="20" t="s">
        <v>924</v>
      </c>
      <c r="K3888" s="20" t="s">
        <v>5123</v>
      </c>
      <c r="L3888" s="20" t="s">
        <v>1299</v>
      </c>
      <c r="M3888" s="20">
        <v>888</v>
      </c>
      <c r="N3888" s="20">
        <v>888</v>
      </c>
      <c r="O3888" s="20" t="s">
        <v>927</v>
      </c>
      <c r="P3888" s="20" t="s">
        <v>50</v>
      </c>
      <c r="Q3888" s="28"/>
      <c r="R3888" s="21" t="s">
        <v>109</v>
      </c>
      <c r="S3888" s="25" t="s">
        <v>1155</v>
      </c>
      <c r="T3888" s="21" t="s">
        <v>53</v>
      </c>
      <c r="U3888" s="21" t="s">
        <v>305</v>
      </c>
      <c r="V3888" s="46">
        <v>1</v>
      </c>
      <c r="W3888" s="26">
        <f t="shared" si="2857"/>
        <v>1</v>
      </c>
      <c r="Y3888" s="21">
        <v>12</v>
      </c>
      <c r="Z3888" s="22">
        <f t="shared" si="2836"/>
        <v>888</v>
      </c>
      <c r="AA3888" s="20" t="s">
        <v>4899</v>
      </c>
      <c r="AB3888" s="22"/>
      <c r="AC3888" s="22">
        <v>1</v>
      </c>
      <c r="AD3888" s="22"/>
      <c r="AE3888" s="22">
        <f t="shared" si="2880"/>
        <v>888</v>
      </c>
      <c r="AF3888" s="22">
        <f t="shared" si="2859"/>
        <v>888</v>
      </c>
      <c r="AG3888" s="20"/>
      <c r="AH3888" s="22"/>
      <c r="AI3888" s="22"/>
      <c r="AJ3888" s="22">
        <f t="shared" ref="AJ3888:AJ3889" si="2882">N3888</f>
        <v>888</v>
      </c>
      <c r="AK3888" s="22">
        <f>IF(O3888="(传统)XDSL",VLOOKUP(S3888,[2]直销续费率明细!C:I,7,FALSE)*1,IF(O3888="GPON+XDSL",VLOOKUP(S3888,[2]直销续费率明细!C:I,7,FALSE)*1,VLOOKUP(S3888,[2]直销续费率明细!C:I,5,FALSE)*1))</f>
        <v>-40</v>
      </c>
      <c r="AL3888" s="22" t="s">
        <v>1300</v>
      </c>
      <c r="AM3888" s="22"/>
      <c r="AN3888" s="22"/>
      <c r="AO3888" s="22" t="s">
        <v>4897</v>
      </c>
      <c r="AP3888" s="22" t="s">
        <v>1301</v>
      </c>
      <c r="AS3888" s="20">
        <f>IF(Y3888&gt;=10,VLOOKUP(U3888,[2]提成计算!B:T,19,FALSE),VLOOKUP(U3888,[2]提成计算!B:T,18,FALSE))</f>
        <v>0.09</v>
      </c>
      <c r="AT3888" s="20">
        <f t="shared" ref="AT3888:AT3889" si="2883">IF(AD3888*AS3888&gt;0,AD3888*AS3888,AE3888*AS3888)</f>
        <v>79.92</v>
      </c>
      <c r="AU3888" s="20">
        <f t="shared" ref="AU3888:AU3889" si="2884">IF(AND(AK3888&lt;0,AK3888+AT3888&lt;0),-AT3888,AK3888)</f>
        <v>-40</v>
      </c>
    </row>
    <row r="3889" spans="1:47" x14ac:dyDescent="0.15">
      <c r="A3889" s="21" t="s">
        <v>1273</v>
      </c>
      <c r="B3889" s="20" t="s">
        <v>918</v>
      </c>
      <c r="C3889" s="20" t="s">
        <v>1099</v>
      </c>
      <c r="D3889" s="20" t="s">
        <v>1136</v>
      </c>
      <c r="E3889" s="20" t="s">
        <v>4742</v>
      </c>
      <c r="F3889" s="20" t="s">
        <v>1250</v>
      </c>
      <c r="G3889" s="20" t="s">
        <v>5124</v>
      </c>
      <c r="H3889" s="20"/>
      <c r="I3889" s="20" t="s">
        <v>5125</v>
      </c>
      <c r="J3889" s="20" t="s">
        <v>924</v>
      </c>
      <c r="K3889" s="20" t="s">
        <v>1146</v>
      </c>
      <c r="L3889" s="20" t="s">
        <v>1299</v>
      </c>
      <c r="M3889" s="20">
        <v>888</v>
      </c>
      <c r="N3889" s="20">
        <v>888</v>
      </c>
      <c r="O3889" s="20" t="s">
        <v>927</v>
      </c>
      <c r="P3889" s="20" t="s">
        <v>50</v>
      </c>
      <c r="Q3889" s="28"/>
      <c r="R3889" s="21" t="s">
        <v>109</v>
      </c>
      <c r="S3889" s="25" t="s">
        <v>1150</v>
      </c>
      <c r="T3889" s="21" t="s">
        <v>53</v>
      </c>
      <c r="U3889" s="21" t="s">
        <v>613</v>
      </c>
      <c r="V3889" s="46">
        <v>1</v>
      </c>
      <c r="W3889" s="26">
        <f t="shared" si="2857"/>
        <v>1</v>
      </c>
      <c r="Y3889" s="21">
        <v>12</v>
      </c>
      <c r="Z3889" s="22">
        <f t="shared" si="2836"/>
        <v>888</v>
      </c>
      <c r="AA3889" s="20" t="s">
        <v>4899</v>
      </c>
      <c r="AB3889" s="22"/>
      <c r="AC3889" s="22">
        <v>1</v>
      </c>
      <c r="AD3889" s="22"/>
      <c r="AE3889" s="22">
        <f t="shared" si="2880"/>
        <v>888</v>
      </c>
      <c r="AF3889" s="22">
        <f t="shared" si="2859"/>
        <v>888</v>
      </c>
      <c r="AG3889" s="20"/>
      <c r="AH3889" s="22"/>
      <c r="AI3889" s="22"/>
      <c r="AJ3889" s="22">
        <f t="shared" si="2882"/>
        <v>888</v>
      </c>
      <c r="AK3889" s="22">
        <f>IF(O3889="(传统)XDSL",VLOOKUP(S3889,[2]直销续费率明细!C:I,7,FALSE)*1,IF(O3889="GPON+XDSL",VLOOKUP(S3889,[2]直销续费率明细!C:I,7,FALSE)*1,VLOOKUP(S3889,[2]直销续费率明细!C:I,5,FALSE)*1))</f>
        <v>-40</v>
      </c>
      <c r="AL3889" s="22" t="s">
        <v>1300</v>
      </c>
      <c r="AM3889" s="22"/>
      <c r="AN3889" s="22"/>
      <c r="AO3889" s="22" t="s">
        <v>4897</v>
      </c>
      <c r="AP3889" s="22" t="s">
        <v>1301</v>
      </c>
      <c r="AS3889" s="20">
        <f>IF(Y3889&gt;=10,VLOOKUP(U3889,[2]提成计算!B:T,19,FALSE),VLOOKUP(U3889,[2]提成计算!B:T,18,FALSE))</f>
        <v>0.09</v>
      </c>
      <c r="AT3889" s="20">
        <f t="shared" si="2883"/>
        <v>79.92</v>
      </c>
      <c r="AU3889" s="20">
        <f t="shared" si="2884"/>
        <v>-40</v>
      </c>
    </row>
    <row r="3890" spans="1:47" x14ac:dyDescent="0.15">
      <c r="A3890" s="21" t="s">
        <v>1273</v>
      </c>
      <c r="B3890" s="20" t="s">
        <v>918</v>
      </c>
      <c r="C3890" s="20" t="s">
        <v>1099</v>
      </c>
      <c r="D3890" s="20" t="s">
        <v>1100</v>
      </c>
      <c r="E3890" s="20" t="s">
        <v>1101</v>
      </c>
      <c r="F3890" s="20" t="s">
        <v>1250</v>
      </c>
      <c r="G3890" s="20" t="s">
        <v>5126</v>
      </c>
      <c r="H3890" s="20"/>
      <c r="I3890" s="20">
        <v>15099901160</v>
      </c>
      <c r="J3890" s="20" t="s">
        <v>1268</v>
      </c>
      <c r="K3890" s="20" t="s">
        <v>1107</v>
      </c>
      <c r="L3890" s="20" t="s">
        <v>1358</v>
      </c>
      <c r="M3890" s="20">
        <v>1088</v>
      </c>
      <c r="N3890" s="20">
        <v>1088</v>
      </c>
      <c r="O3890" s="20" t="s">
        <v>927</v>
      </c>
      <c r="P3890" s="20" t="s">
        <v>50</v>
      </c>
      <c r="Q3890" s="28"/>
      <c r="R3890" s="21" t="s">
        <v>52</v>
      </c>
      <c r="S3890" s="21"/>
      <c r="T3890" s="21" t="s">
        <v>1108</v>
      </c>
      <c r="U3890" s="21">
        <v>0</v>
      </c>
      <c r="V3890" s="46">
        <v>1</v>
      </c>
      <c r="W3890" s="26">
        <f t="shared" si="2857"/>
        <v>1</v>
      </c>
      <c r="X3890" s="26">
        <f t="shared" si="2862"/>
        <v>1</v>
      </c>
      <c r="Y3890" s="21">
        <v>10</v>
      </c>
      <c r="Z3890" s="22">
        <f t="shared" si="2836"/>
        <v>1088</v>
      </c>
      <c r="AA3890" s="20" t="s">
        <v>4899</v>
      </c>
      <c r="AB3890" s="22"/>
      <c r="AC3890" s="22">
        <v>1</v>
      </c>
      <c r="AD3890" s="22"/>
      <c r="AE3890" s="22">
        <f t="shared" si="2880"/>
        <v>1088</v>
      </c>
      <c r="AF3890" s="22">
        <f t="shared" si="2859"/>
        <v>1088</v>
      </c>
      <c r="AG3890" s="20">
        <f>N3890</f>
        <v>1088</v>
      </c>
      <c r="AH3890" s="20"/>
      <c r="AI3890" s="20"/>
      <c r="AJ3890" s="22"/>
      <c r="AK3890" s="22"/>
      <c r="AM3890" s="22"/>
      <c r="AN3890" s="22"/>
      <c r="AO3890" s="22" t="s">
        <v>2216</v>
      </c>
      <c r="AP3890" s="22" t="s">
        <v>1301</v>
      </c>
      <c r="AS3890" s="20"/>
      <c r="AT3890" s="20"/>
      <c r="AU3890" s="20"/>
    </row>
    <row r="3891" spans="1:47" x14ac:dyDescent="0.15">
      <c r="A3891" s="21" t="s">
        <v>1273</v>
      </c>
      <c r="B3891" s="20" t="s">
        <v>918</v>
      </c>
      <c r="C3891" s="20" t="s">
        <v>1099</v>
      </c>
      <c r="D3891" s="20" t="s">
        <v>1121</v>
      </c>
      <c r="E3891" s="20" t="s">
        <v>1412</v>
      </c>
      <c r="F3891" s="20" t="s">
        <v>1250</v>
      </c>
      <c r="G3891" s="20" t="s">
        <v>5127</v>
      </c>
      <c r="H3891" s="20"/>
      <c r="I3891" s="20">
        <v>15913731661</v>
      </c>
      <c r="J3891" s="20" t="s">
        <v>924</v>
      </c>
      <c r="K3891" s="20" t="s">
        <v>4737</v>
      </c>
      <c r="L3891" s="20" t="s">
        <v>1299</v>
      </c>
      <c r="M3891" s="20">
        <v>888</v>
      </c>
      <c r="N3891" s="20">
        <v>888</v>
      </c>
      <c r="O3891" s="20" t="s">
        <v>927</v>
      </c>
      <c r="P3891" s="20" t="s">
        <v>50</v>
      </c>
      <c r="Q3891" s="28"/>
      <c r="R3891" s="21" t="s">
        <v>91</v>
      </c>
      <c r="S3891" s="25" t="s">
        <v>1414</v>
      </c>
      <c r="T3891" s="21" t="s">
        <v>53</v>
      </c>
      <c r="U3891" s="21" t="s">
        <v>4738</v>
      </c>
      <c r="V3891" s="46">
        <v>1</v>
      </c>
      <c r="W3891" s="26">
        <f t="shared" si="2857"/>
        <v>1</v>
      </c>
      <c r="Y3891" s="21">
        <v>12</v>
      </c>
      <c r="Z3891" s="22">
        <f t="shared" si="2836"/>
        <v>888</v>
      </c>
      <c r="AA3891" s="20" t="s">
        <v>2218</v>
      </c>
      <c r="AB3891" s="22"/>
      <c r="AC3891" s="22">
        <v>1</v>
      </c>
      <c r="AD3891" s="22"/>
      <c r="AE3891" s="22">
        <f t="shared" si="2880"/>
        <v>888</v>
      </c>
      <c r="AF3891" s="22">
        <f t="shared" si="2859"/>
        <v>888</v>
      </c>
      <c r="AG3891" s="20"/>
      <c r="AH3891" s="22"/>
      <c r="AI3891" s="22"/>
      <c r="AJ3891" s="22">
        <f>N3891</f>
        <v>888</v>
      </c>
      <c r="AK3891" s="22">
        <f>IF(O3891="(传统)XDSL",VLOOKUP(S3891,[2]直销续费率明细!C:I,7,FALSE)*1,IF(O3891="GPON+XDSL",VLOOKUP(S3891,[2]直销续费率明细!C:I,7,FALSE)*1,VLOOKUP(S3891,[2]直销续费率明细!C:I,5,FALSE)*1))</f>
        <v>-40</v>
      </c>
      <c r="AL3891" s="22" t="s">
        <v>1300</v>
      </c>
      <c r="AM3891" s="22"/>
      <c r="AN3891" s="22"/>
      <c r="AO3891" s="22" t="s">
        <v>4897</v>
      </c>
      <c r="AP3891" s="22" t="s">
        <v>1301</v>
      </c>
      <c r="AS3891" s="20">
        <f>IF(Y3891&gt;=10,VLOOKUP(U3891,[2]提成计算!B:T,19,FALSE),VLOOKUP(U3891,[2]提成计算!B:T,18,FALSE))</f>
        <v>0.09</v>
      </c>
      <c r="AT3891" s="20">
        <f t="shared" ref="AT3891" si="2885">IF(AD3891*AS3891&gt;0,AD3891*AS3891,AE3891*AS3891)</f>
        <v>79.92</v>
      </c>
      <c r="AU3891" s="20">
        <f t="shared" ref="AU3891" si="2886">IF(AND(AK3891&lt;0,AK3891+AT3891&lt;0),-AT3891,AK3891)</f>
        <v>-40</v>
      </c>
    </row>
    <row r="3892" spans="1:47" x14ac:dyDescent="0.15">
      <c r="A3892" s="21" t="s">
        <v>1273</v>
      </c>
      <c r="B3892" s="20" t="s">
        <v>918</v>
      </c>
      <c r="C3892" s="20" t="s">
        <v>1099</v>
      </c>
      <c r="D3892" s="20" t="s">
        <v>1121</v>
      </c>
      <c r="E3892" s="20" t="s">
        <v>1171</v>
      </c>
      <c r="F3892" s="20" t="s">
        <v>1250</v>
      </c>
      <c r="G3892" s="20" t="s">
        <v>5128</v>
      </c>
      <c r="H3892" s="20"/>
      <c r="I3892" s="20">
        <v>18027531742</v>
      </c>
      <c r="J3892" s="20" t="s">
        <v>1268</v>
      </c>
      <c r="K3892" s="20" t="s">
        <v>1173</v>
      </c>
      <c r="L3892" s="20" t="s">
        <v>1566</v>
      </c>
      <c r="M3892" s="20">
        <v>1088</v>
      </c>
      <c r="N3892" s="20">
        <v>1088</v>
      </c>
      <c r="O3892" s="20" t="s">
        <v>927</v>
      </c>
      <c r="P3892" s="20" t="s">
        <v>50</v>
      </c>
      <c r="Q3892" s="28"/>
      <c r="R3892" s="21" t="s">
        <v>91</v>
      </c>
      <c r="S3892" s="21"/>
      <c r="T3892" s="21" t="s">
        <v>53</v>
      </c>
      <c r="U3892" s="21" t="s">
        <v>1174</v>
      </c>
      <c r="V3892" s="46">
        <v>1</v>
      </c>
      <c r="W3892" s="26">
        <f t="shared" si="2857"/>
        <v>1</v>
      </c>
      <c r="X3892" s="26">
        <f t="shared" si="2862"/>
        <v>1</v>
      </c>
      <c r="Y3892" s="21">
        <v>12</v>
      </c>
      <c r="Z3892" s="22">
        <f t="shared" si="2836"/>
        <v>1088</v>
      </c>
      <c r="AA3892" s="20" t="s">
        <v>4899</v>
      </c>
      <c r="AB3892" s="22"/>
      <c r="AC3892" s="22">
        <v>1</v>
      </c>
      <c r="AD3892" s="22"/>
      <c r="AE3892" s="22">
        <f t="shared" si="2880"/>
        <v>1088</v>
      </c>
      <c r="AF3892" s="22">
        <f t="shared" si="2859"/>
        <v>1088</v>
      </c>
      <c r="AG3892" s="20">
        <f>N3892</f>
        <v>1088</v>
      </c>
      <c r="AH3892" s="20" t="str">
        <f>VLOOKUP(U3892,[1]提成计算!B:I,8,FALSE)</f>
        <v xml:space="preserve"> </v>
      </c>
      <c r="AI3892" s="20"/>
      <c r="AJ3892" s="22"/>
      <c r="AK3892" s="22"/>
      <c r="AM3892" s="22"/>
      <c r="AN3892" s="22"/>
      <c r="AO3892" s="22" t="s">
        <v>4897</v>
      </c>
      <c r="AP3892" s="22" t="s">
        <v>1301</v>
      </c>
      <c r="AS3892" s="20"/>
      <c r="AT3892" s="20"/>
      <c r="AU3892" s="20"/>
    </row>
    <row r="3893" spans="1:47" x14ac:dyDescent="0.15">
      <c r="A3893" s="21" t="s">
        <v>1273</v>
      </c>
      <c r="B3893" s="20" t="s">
        <v>918</v>
      </c>
      <c r="C3893" s="20" t="s">
        <v>1099</v>
      </c>
      <c r="D3893" s="20" t="s">
        <v>1121</v>
      </c>
      <c r="E3893" s="20" t="s">
        <v>1171</v>
      </c>
      <c r="F3893" s="20" t="s">
        <v>1250</v>
      </c>
      <c r="G3893" s="20" t="s">
        <v>5129</v>
      </c>
      <c r="H3893" s="20"/>
      <c r="I3893" s="20">
        <v>15916887567</v>
      </c>
      <c r="J3893" s="20" t="s">
        <v>924</v>
      </c>
      <c r="K3893" s="20" t="s">
        <v>1173</v>
      </c>
      <c r="L3893" s="20" t="s">
        <v>1299</v>
      </c>
      <c r="M3893" s="20">
        <v>888</v>
      </c>
      <c r="N3893" s="20">
        <v>888</v>
      </c>
      <c r="O3893" s="20" t="s">
        <v>927</v>
      </c>
      <c r="P3893" s="20" t="s">
        <v>50</v>
      </c>
      <c r="Q3893" s="28"/>
      <c r="R3893" s="21" t="s">
        <v>91</v>
      </c>
      <c r="S3893" s="25" t="s">
        <v>1550</v>
      </c>
      <c r="T3893" s="21" t="s">
        <v>53</v>
      </c>
      <c r="U3893" s="21" t="s">
        <v>1174</v>
      </c>
      <c r="V3893" s="46">
        <v>1</v>
      </c>
      <c r="W3893" s="26">
        <f t="shared" si="2857"/>
        <v>1</v>
      </c>
      <c r="Y3893" s="21">
        <v>12</v>
      </c>
      <c r="Z3893" s="22">
        <f t="shared" si="2836"/>
        <v>888</v>
      </c>
      <c r="AA3893" s="20" t="s">
        <v>4899</v>
      </c>
      <c r="AB3893" s="22"/>
      <c r="AC3893" s="22">
        <v>1</v>
      </c>
      <c r="AD3893" s="22"/>
      <c r="AE3893" s="22">
        <f t="shared" si="2880"/>
        <v>888</v>
      </c>
      <c r="AF3893" s="22">
        <f t="shared" si="2859"/>
        <v>888</v>
      </c>
      <c r="AG3893" s="20"/>
      <c r="AH3893" s="22"/>
      <c r="AI3893" s="22"/>
      <c r="AJ3893" s="22">
        <f t="shared" ref="AJ3893:AJ3894" si="2887">N3893</f>
        <v>888</v>
      </c>
      <c r="AK3893" s="22">
        <f>IF(O3893="(传统)XDSL",VLOOKUP(S3893,[2]直销续费率明细!C:I,7,FALSE)*1,IF(O3893="GPON+XDSL",VLOOKUP(S3893,[2]直销续费率明细!C:I,7,FALSE)*1,VLOOKUP(S3893,[2]直销续费率明细!C:I,5,FALSE)*1))</f>
        <v>25</v>
      </c>
      <c r="AL3893" s="22" t="s">
        <v>1309</v>
      </c>
      <c r="AM3893" s="22"/>
      <c r="AN3893" s="22"/>
      <c r="AO3893" s="22" t="s">
        <v>4897</v>
      </c>
      <c r="AP3893" s="22" t="s">
        <v>1301</v>
      </c>
      <c r="AS3893" s="20">
        <f>IF(Y3893&gt;=10,VLOOKUP(U3893,[2]提成计算!B:T,19,FALSE),VLOOKUP(U3893,[2]提成计算!B:T,18,FALSE))</f>
        <v>0.1</v>
      </c>
      <c r="AT3893" s="20">
        <f t="shared" ref="AT3893:AT3894" si="2888">IF(AD3893*AS3893&gt;0,AD3893*AS3893,AE3893*AS3893)</f>
        <v>88.800000000000011</v>
      </c>
      <c r="AU3893" s="20">
        <f t="shared" ref="AU3893:AU3894" si="2889">IF(AND(AK3893&lt;0,AK3893+AT3893&lt;0),-AT3893,AK3893)</f>
        <v>25</v>
      </c>
    </row>
    <row r="3894" spans="1:47" x14ac:dyDescent="0.15">
      <c r="A3894" s="21" t="s">
        <v>1273</v>
      </c>
      <c r="B3894" s="20" t="s">
        <v>918</v>
      </c>
      <c r="C3894" s="20" t="s">
        <v>1099</v>
      </c>
      <c r="D3894" s="20" t="s">
        <v>1136</v>
      </c>
      <c r="E3894" s="20" t="s">
        <v>1137</v>
      </c>
      <c r="F3894" s="20" t="s">
        <v>1250</v>
      </c>
      <c r="G3894" s="20" t="s">
        <v>5130</v>
      </c>
      <c r="H3894" s="20"/>
      <c r="I3894" s="20">
        <v>13412628659</v>
      </c>
      <c r="J3894" s="20" t="s">
        <v>924</v>
      </c>
      <c r="K3894" s="20" t="s">
        <v>1139</v>
      </c>
      <c r="L3894" s="20" t="s">
        <v>1299</v>
      </c>
      <c r="M3894" s="20">
        <v>888</v>
      </c>
      <c r="N3894" s="20">
        <v>888</v>
      </c>
      <c r="O3894" s="20" t="s">
        <v>927</v>
      </c>
      <c r="P3894" s="20" t="s">
        <v>50</v>
      </c>
      <c r="Q3894" s="28"/>
      <c r="R3894" s="21" t="s">
        <v>109</v>
      </c>
      <c r="S3894" s="25" t="s">
        <v>1159</v>
      </c>
      <c r="T3894" s="21" t="s">
        <v>53</v>
      </c>
      <c r="U3894" s="21" t="s">
        <v>1140</v>
      </c>
      <c r="V3894" s="46">
        <v>1</v>
      </c>
      <c r="W3894" s="26">
        <f t="shared" si="2857"/>
        <v>1</v>
      </c>
      <c r="Y3894" s="21">
        <v>12</v>
      </c>
      <c r="Z3894" s="22">
        <f t="shared" si="2836"/>
        <v>888</v>
      </c>
      <c r="AA3894" s="20" t="s">
        <v>4899</v>
      </c>
      <c r="AB3894" s="22"/>
      <c r="AC3894" s="22">
        <v>1</v>
      </c>
      <c r="AD3894" s="22"/>
      <c r="AE3894" s="22">
        <f t="shared" si="2880"/>
        <v>888</v>
      </c>
      <c r="AF3894" s="22">
        <f t="shared" si="2859"/>
        <v>888</v>
      </c>
      <c r="AG3894" s="20"/>
      <c r="AH3894" s="22"/>
      <c r="AI3894" s="22"/>
      <c r="AJ3894" s="22">
        <f t="shared" si="2887"/>
        <v>888</v>
      </c>
      <c r="AK3894" s="22">
        <f>IF(O3894="(传统)XDSL",VLOOKUP(S3894,[2]直销续费率明细!C:I,7,FALSE)*1,IF(O3894="GPON+XDSL",VLOOKUP(S3894,[2]直销续费率明细!C:I,7,FALSE)*1,VLOOKUP(S3894,[2]直销续费率明细!C:I,5,FALSE)*1))</f>
        <v>-40</v>
      </c>
      <c r="AL3894" s="22" t="s">
        <v>1309</v>
      </c>
      <c r="AM3894" s="22"/>
      <c r="AN3894" s="22"/>
      <c r="AO3894" s="22" t="s">
        <v>4897</v>
      </c>
      <c r="AP3894" s="22" t="s">
        <v>1301</v>
      </c>
      <c r="AS3894" s="20">
        <f>IF(Y3894&gt;=10,VLOOKUP(U3894,[2]提成计算!B:T,19,FALSE),VLOOKUP(U3894,[2]提成计算!B:T,18,FALSE))</f>
        <v>0.09</v>
      </c>
      <c r="AT3894" s="20">
        <f t="shared" si="2888"/>
        <v>79.92</v>
      </c>
      <c r="AU3894" s="20">
        <f t="shared" si="2889"/>
        <v>-40</v>
      </c>
    </row>
    <row r="3895" spans="1:47" x14ac:dyDescent="0.15">
      <c r="A3895" s="21" t="s">
        <v>1273</v>
      </c>
      <c r="B3895" s="20" t="s">
        <v>918</v>
      </c>
      <c r="C3895" s="20" t="s">
        <v>1099</v>
      </c>
      <c r="D3895" s="20" t="s">
        <v>1100</v>
      </c>
      <c r="E3895" s="20" t="s">
        <v>1101</v>
      </c>
      <c r="F3895" s="20" t="s">
        <v>1250</v>
      </c>
      <c r="G3895" s="20" t="s">
        <v>5131</v>
      </c>
      <c r="H3895" s="20"/>
      <c r="I3895" s="20">
        <v>13763127028</v>
      </c>
      <c r="J3895" s="20" t="s">
        <v>1268</v>
      </c>
      <c r="K3895" s="20" t="s">
        <v>1112</v>
      </c>
      <c r="L3895" s="20" t="s">
        <v>1358</v>
      </c>
      <c r="M3895" s="20">
        <v>1088</v>
      </c>
      <c r="N3895" s="20">
        <v>1088</v>
      </c>
      <c r="O3895" s="20" t="s">
        <v>927</v>
      </c>
      <c r="P3895" s="20" t="s">
        <v>50</v>
      </c>
      <c r="Q3895" s="28"/>
      <c r="R3895" s="21" t="s">
        <v>52</v>
      </c>
      <c r="S3895" s="21"/>
      <c r="T3895" s="22" t="s">
        <v>5010</v>
      </c>
      <c r="U3895" s="21" t="s">
        <v>413</v>
      </c>
      <c r="V3895" s="46">
        <v>1</v>
      </c>
      <c r="W3895" s="26">
        <f t="shared" si="2857"/>
        <v>1</v>
      </c>
      <c r="X3895" s="26">
        <f t="shared" si="2862"/>
        <v>1</v>
      </c>
      <c r="Y3895" s="21">
        <v>10</v>
      </c>
      <c r="Z3895" s="22">
        <f t="shared" si="2836"/>
        <v>1088</v>
      </c>
      <c r="AA3895" s="20" t="s">
        <v>4899</v>
      </c>
      <c r="AB3895" s="22"/>
      <c r="AC3895" s="22">
        <v>1</v>
      </c>
      <c r="AD3895" s="22"/>
      <c r="AE3895" s="22">
        <f t="shared" si="2880"/>
        <v>1088</v>
      </c>
      <c r="AF3895" s="22">
        <f t="shared" si="2859"/>
        <v>1088</v>
      </c>
      <c r="AG3895" s="20">
        <f>N3895</f>
        <v>1088</v>
      </c>
      <c r="AH3895" s="20" t="str">
        <f>VLOOKUP(U3895,[1]提成计算!B:I,8,FALSE)</f>
        <v xml:space="preserve"> </v>
      </c>
      <c r="AI3895" s="20"/>
      <c r="AJ3895" s="22"/>
      <c r="AK3895" s="22"/>
      <c r="AM3895" s="22"/>
      <c r="AN3895" s="22"/>
      <c r="AO3895" s="22" t="s">
        <v>4897</v>
      </c>
      <c r="AP3895" s="22" t="s">
        <v>1301</v>
      </c>
      <c r="AS3895" s="20">
        <f>IF(Y3895&gt;=10,VLOOKUP(U3895,[4]提成计算!B:T,19,FALSE),VLOOKUP(U3895,[4]提成计算!B:T,18,FALSE))</f>
        <v>0.1</v>
      </c>
      <c r="AT3895" s="20">
        <f t="shared" si="2855"/>
        <v>108.80000000000001</v>
      </c>
      <c r="AU3895" s="20">
        <f t="shared" si="2856"/>
        <v>0</v>
      </c>
    </row>
    <row r="3896" spans="1:47" x14ac:dyDescent="0.15">
      <c r="A3896" s="21" t="s">
        <v>1273</v>
      </c>
      <c r="B3896" s="20" t="s">
        <v>918</v>
      </c>
      <c r="C3896" s="20" t="s">
        <v>1099</v>
      </c>
      <c r="D3896" s="20" t="s">
        <v>1100</v>
      </c>
      <c r="E3896" s="20" t="s">
        <v>1101</v>
      </c>
      <c r="F3896" s="20" t="s">
        <v>1250</v>
      </c>
      <c r="G3896" s="20" t="s">
        <v>5132</v>
      </c>
      <c r="H3896" s="20"/>
      <c r="I3896" s="20">
        <v>13267508748</v>
      </c>
      <c r="J3896" s="20" t="s">
        <v>924</v>
      </c>
      <c r="K3896" s="20" t="s">
        <v>4714</v>
      </c>
      <c r="L3896" s="20" t="s">
        <v>1918</v>
      </c>
      <c r="M3896" s="20">
        <v>680</v>
      </c>
      <c r="N3896" s="20">
        <v>680</v>
      </c>
      <c r="O3896" s="20" t="s">
        <v>1262</v>
      </c>
      <c r="P3896" s="20" t="s">
        <v>50</v>
      </c>
      <c r="Q3896" s="28"/>
      <c r="R3896" s="21" t="s">
        <v>52</v>
      </c>
      <c r="S3896" s="25" t="s">
        <v>1163</v>
      </c>
      <c r="T3896" s="21" t="s">
        <v>53</v>
      </c>
      <c r="U3896" s="21" t="s">
        <v>81</v>
      </c>
      <c r="V3896" s="46">
        <v>1</v>
      </c>
      <c r="W3896" s="26">
        <f t="shared" si="2857"/>
        <v>1</v>
      </c>
      <c r="Y3896" s="21">
        <v>4</v>
      </c>
      <c r="Z3896" s="22">
        <f t="shared" si="2836"/>
        <v>680</v>
      </c>
      <c r="AA3896" s="20" t="s">
        <v>4899</v>
      </c>
      <c r="AB3896" s="22">
        <v>1</v>
      </c>
      <c r="AC3896" s="22"/>
      <c r="AD3896" s="22">
        <f>N3896</f>
        <v>680</v>
      </c>
      <c r="AE3896" s="22"/>
      <c r="AF3896" s="22">
        <f t="shared" si="2859"/>
        <v>680</v>
      </c>
      <c r="AG3896" s="20"/>
      <c r="AH3896" s="22"/>
      <c r="AI3896" s="22"/>
      <c r="AJ3896" s="22">
        <f t="shared" ref="AJ3896:AJ3898" si="2890">N3896</f>
        <v>680</v>
      </c>
      <c r="AK3896" s="22">
        <f>IF(O3896="(传统)XDSL",VLOOKUP(S3896,[2]直销续费率明细!C:I,7,FALSE)*1,IF(O3896="GPON+XDSL",VLOOKUP(S3896,[2]直销续费率明细!C:I,7,FALSE)*1,VLOOKUP(S3896,[2]直销续费率明细!C:I,5,FALSE)*1))</f>
        <v>-40</v>
      </c>
      <c r="AL3896" s="22" t="s">
        <v>1309</v>
      </c>
      <c r="AM3896" s="22"/>
      <c r="AN3896" s="22"/>
      <c r="AO3896" s="22" t="s">
        <v>4897</v>
      </c>
      <c r="AP3896" s="22" t="s">
        <v>4913</v>
      </c>
      <c r="AS3896" s="20">
        <f>IF(Y3896&gt;=10,VLOOKUP(U3896,[2]提成计算!B:T,19,FALSE),VLOOKUP(U3896,[2]提成计算!B:T,18,FALSE))</f>
        <v>0.08</v>
      </c>
      <c r="AT3896" s="20">
        <f t="shared" si="2855"/>
        <v>54.4</v>
      </c>
      <c r="AU3896" s="20">
        <f t="shared" ref="AU3896:AU3898" si="2891">IF(AND(AK3896&lt;0,AK3896+AT3896&lt;0),-AT3896,AK3896)</f>
        <v>-40</v>
      </c>
    </row>
    <row r="3897" spans="1:47" x14ac:dyDescent="0.15">
      <c r="A3897" s="21" t="s">
        <v>1273</v>
      </c>
      <c r="B3897" s="20" t="s">
        <v>918</v>
      </c>
      <c r="C3897" s="20" t="s">
        <v>1099</v>
      </c>
      <c r="D3897" s="20" t="s">
        <v>1136</v>
      </c>
      <c r="E3897" s="20" t="s">
        <v>1544</v>
      </c>
      <c r="F3897" s="20" t="s">
        <v>1250</v>
      </c>
      <c r="G3897" s="20" t="s">
        <v>5133</v>
      </c>
      <c r="H3897" s="20"/>
      <c r="I3897" s="20">
        <v>13711869885</v>
      </c>
      <c r="J3897" s="20" t="s">
        <v>924</v>
      </c>
      <c r="K3897" s="20" t="s">
        <v>600</v>
      </c>
      <c r="L3897" s="20" t="s">
        <v>1299</v>
      </c>
      <c r="M3897" s="20">
        <v>888</v>
      </c>
      <c r="N3897" s="20">
        <v>888</v>
      </c>
      <c r="O3897" s="20" t="s">
        <v>927</v>
      </c>
      <c r="P3897" s="20" t="s">
        <v>50</v>
      </c>
      <c r="Q3897" s="28"/>
      <c r="R3897" s="21" t="s">
        <v>109</v>
      </c>
      <c r="S3897" s="25" t="s">
        <v>1450</v>
      </c>
      <c r="T3897" s="21" t="s">
        <v>53</v>
      </c>
      <c r="U3897" s="21" t="s">
        <v>601</v>
      </c>
      <c r="V3897" s="46">
        <v>1</v>
      </c>
      <c r="W3897" s="26">
        <f t="shared" si="2857"/>
        <v>1</v>
      </c>
      <c r="Y3897" s="21">
        <v>12</v>
      </c>
      <c r="Z3897" s="22">
        <f t="shared" si="2836"/>
        <v>888</v>
      </c>
      <c r="AA3897" s="20" t="s">
        <v>4899</v>
      </c>
      <c r="AB3897" s="22"/>
      <c r="AC3897" s="22">
        <v>1</v>
      </c>
      <c r="AD3897" s="22"/>
      <c r="AE3897" s="22">
        <f>N3897</f>
        <v>888</v>
      </c>
      <c r="AF3897" s="22">
        <f t="shared" si="2859"/>
        <v>888</v>
      </c>
      <c r="AG3897" s="20"/>
      <c r="AH3897" s="22"/>
      <c r="AI3897" s="22"/>
      <c r="AJ3897" s="22">
        <f t="shared" si="2890"/>
        <v>888</v>
      </c>
      <c r="AK3897" s="22">
        <f>IF(O3897="(传统)XDSL",VLOOKUP(S3897,[2]直销续费率明细!C:I,7,FALSE)*1,IF(O3897="GPON+XDSL",VLOOKUP(S3897,[2]直销续费率明细!C:I,7,FALSE)*1,VLOOKUP(S3897,[2]直销续费率明细!C:I,5,FALSE)*1))</f>
        <v>25</v>
      </c>
      <c r="AL3897" s="22" t="s">
        <v>1309</v>
      </c>
      <c r="AM3897" s="22"/>
      <c r="AN3897" s="22"/>
      <c r="AO3897" s="22" t="s">
        <v>4897</v>
      </c>
      <c r="AP3897" s="22" t="s">
        <v>1301</v>
      </c>
      <c r="AS3897" s="20">
        <f>IF(Y3897&gt;=10,VLOOKUP(U3897,[2]提成计算!B:T,19,FALSE),VLOOKUP(U3897,[2]提成计算!B:T,18,FALSE))</f>
        <v>0.1</v>
      </c>
      <c r="AT3897" s="20">
        <f t="shared" si="2855"/>
        <v>88.800000000000011</v>
      </c>
      <c r="AU3897" s="20">
        <f t="shared" si="2891"/>
        <v>25</v>
      </c>
    </row>
    <row r="3898" spans="1:47" x14ac:dyDescent="0.15">
      <c r="A3898" s="21" t="s">
        <v>1273</v>
      </c>
      <c r="B3898" s="20" t="s">
        <v>918</v>
      </c>
      <c r="C3898" s="20" t="s">
        <v>1099</v>
      </c>
      <c r="D3898" s="20" t="s">
        <v>1100</v>
      </c>
      <c r="E3898" s="20" t="s">
        <v>1110</v>
      </c>
      <c r="F3898" s="20" t="s">
        <v>1250</v>
      </c>
      <c r="G3898" s="20" t="s">
        <v>4052</v>
      </c>
      <c r="H3898" s="20"/>
      <c r="I3898" s="20">
        <v>13713479533</v>
      </c>
      <c r="J3898" s="20" t="s">
        <v>924</v>
      </c>
      <c r="K3898" s="20" t="s">
        <v>262</v>
      </c>
      <c r="L3898" s="20" t="s">
        <v>1918</v>
      </c>
      <c r="M3898" s="20">
        <v>680</v>
      </c>
      <c r="N3898" s="20">
        <v>680</v>
      </c>
      <c r="O3898" s="20" t="s">
        <v>1262</v>
      </c>
      <c r="P3898" s="20" t="s">
        <v>50</v>
      </c>
      <c r="Q3898" s="28"/>
      <c r="R3898" s="21" t="s">
        <v>52</v>
      </c>
      <c r="S3898" s="25" t="s">
        <v>1148</v>
      </c>
      <c r="T3898" s="21" t="s">
        <v>53</v>
      </c>
      <c r="U3898" s="21" t="s">
        <v>263</v>
      </c>
      <c r="V3898" s="46">
        <v>1</v>
      </c>
      <c r="W3898" s="26">
        <f t="shared" si="2857"/>
        <v>1</v>
      </c>
      <c r="Y3898" s="21">
        <v>4</v>
      </c>
      <c r="Z3898" s="22">
        <f t="shared" si="2836"/>
        <v>680</v>
      </c>
      <c r="AA3898" s="20" t="s">
        <v>4899</v>
      </c>
      <c r="AB3898" s="22">
        <v>1</v>
      </c>
      <c r="AC3898" s="22"/>
      <c r="AD3898" s="22">
        <f>N3898</f>
        <v>680</v>
      </c>
      <c r="AE3898" s="22"/>
      <c r="AF3898" s="22">
        <f t="shared" si="2859"/>
        <v>680</v>
      </c>
      <c r="AG3898" s="20"/>
      <c r="AH3898" s="22"/>
      <c r="AI3898" s="22"/>
      <c r="AJ3898" s="22">
        <f t="shared" si="2890"/>
        <v>680</v>
      </c>
      <c r="AK3898" s="22">
        <f>IF(O3898="(传统)XDSL",VLOOKUP(S3898,[2]直销续费率明细!C:I,7,FALSE)*1,IF(O3898="GPON+XDSL",VLOOKUP(S3898,[2]直销续费率明细!C:I,7,FALSE)*1,VLOOKUP(S3898,[2]直销续费率明细!C:I,5,FALSE)*1))</f>
        <v>-40</v>
      </c>
      <c r="AL3898" s="22" t="s">
        <v>1309</v>
      </c>
      <c r="AM3898" s="22"/>
      <c r="AN3898" s="22"/>
      <c r="AO3898" s="22" t="s">
        <v>4897</v>
      </c>
      <c r="AP3898" s="22" t="s">
        <v>4913</v>
      </c>
      <c r="AS3898" s="20">
        <f>IF(Y3898&gt;=10,VLOOKUP(U3898,[2]提成计算!B:T,19,FALSE),VLOOKUP(U3898,[2]提成计算!B:T,18,FALSE))</f>
        <v>7.0000000000000007E-2</v>
      </c>
      <c r="AT3898" s="20">
        <f t="shared" si="2855"/>
        <v>47.6</v>
      </c>
      <c r="AU3898" s="20">
        <f t="shared" si="2891"/>
        <v>-40</v>
      </c>
    </row>
    <row r="3899" spans="1:47" x14ac:dyDescent="0.15">
      <c r="A3899" s="21" t="s">
        <v>1273</v>
      </c>
      <c r="B3899" s="20" t="s">
        <v>918</v>
      </c>
      <c r="C3899" s="20" t="s">
        <v>1099</v>
      </c>
      <c r="D3899" s="20" t="s">
        <v>1136</v>
      </c>
      <c r="E3899" s="20" t="s">
        <v>1137</v>
      </c>
      <c r="F3899" s="20" t="s">
        <v>1250</v>
      </c>
      <c r="G3899" s="20" t="s">
        <v>5134</v>
      </c>
      <c r="H3899" s="20"/>
      <c r="I3899" s="20">
        <v>13870801701</v>
      </c>
      <c r="J3899" s="20" t="s">
        <v>1268</v>
      </c>
      <c r="K3899" s="20" t="s">
        <v>4722</v>
      </c>
      <c r="L3899" s="20" t="s">
        <v>1358</v>
      </c>
      <c r="M3899" s="20">
        <v>1088</v>
      </c>
      <c r="N3899" s="20">
        <v>1088</v>
      </c>
      <c r="O3899" s="20" t="s">
        <v>927</v>
      </c>
      <c r="P3899" s="20" t="s">
        <v>50</v>
      </c>
      <c r="Q3899" s="28"/>
      <c r="R3899" s="21" t="s">
        <v>109</v>
      </c>
      <c r="S3899" s="21"/>
      <c r="T3899" s="21" t="s">
        <v>53</v>
      </c>
      <c r="U3899" s="21" t="s">
        <v>1801</v>
      </c>
      <c r="V3899" s="46">
        <v>1</v>
      </c>
      <c r="W3899" s="26">
        <f t="shared" si="2857"/>
        <v>1</v>
      </c>
      <c r="X3899" s="26">
        <f t="shared" si="2862"/>
        <v>1</v>
      </c>
      <c r="Y3899" s="21">
        <v>10</v>
      </c>
      <c r="Z3899" s="22">
        <f t="shared" si="2836"/>
        <v>1088</v>
      </c>
      <c r="AA3899" s="20" t="s">
        <v>4899</v>
      </c>
      <c r="AB3899" s="22"/>
      <c r="AC3899" s="22">
        <v>1</v>
      </c>
      <c r="AD3899" s="22"/>
      <c r="AE3899" s="22">
        <f t="shared" ref="AE3899:AE3900" si="2892">N3899</f>
        <v>1088</v>
      </c>
      <c r="AF3899" s="22">
        <f t="shared" si="2859"/>
        <v>1088</v>
      </c>
      <c r="AG3899" s="20">
        <f t="shared" ref="AG3899:AG3900" si="2893">N3899</f>
        <v>1088</v>
      </c>
      <c r="AH3899" s="20" t="str">
        <f>VLOOKUP(U3899,[1]提成计算!B:I,8,FALSE)</f>
        <v xml:space="preserve"> </v>
      </c>
      <c r="AI3899" s="20"/>
      <c r="AJ3899" s="22"/>
      <c r="AK3899" s="22"/>
      <c r="AM3899" s="22"/>
      <c r="AN3899" s="22"/>
      <c r="AO3899" s="22" t="s">
        <v>2216</v>
      </c>
      <c r="AP3899" s="22" t="s">
        <v>1301</v>
      </c>
      <c r="AS3899" s="20"/>
      <c r="AT3899" s="20"/>
      <c r="AU3899" s="20"/>
    </row>
    <row r="3900" spans="1:47" x14ac:dyDescent="0.15">
      <c r="A3900" s="21" t="s">
        <v>1273</v>
      </c>
      <c r="B3900" s="20" t="s">
        <v>918</v>
      </c>
      <c r="C3900" s="20" t="s">
        <v>1099</v>
      </c>
      <c r="D3900" s="20" t="s">
        <v>1136</v>
      </c>
      <c r="E3900" s="20" t="s">
        <v>1447</v>
      </c>
      <c r="F3900" s="20" t="s">
        <v>1250</v>
      </c>
      <c r="G3900" s="20" t="s">
        <v>5135</v>
      </c>
      <c r="H3900" s="20"/>
      <c r="I3900" s="20">
        <v>18617251116</v>
      </c>
      <c r="J3900" s="20" t="s">
        <v>1268</v>
      </c>
      <c r="K3900" s="20" t="s">
        <v>195</v>
      </c>
      <c r="L3900" s="20" t="s">
        <v>1358</v>
      </c>
      <c r="M3900" s="20">
        <v>1088</v>
      </c>
      <c r="N3900" s="20">
        <v>1088</v>
      </c>
      <c r="O3900" s="20" t="s">
        <v>927</v>
      </c>
      <c r="P3900" s="20" t="s">
        <v>50</v>
      </c>
      <c r="Q3900" s="28"/>
      <c r="R3900" s="21" t="s">
        <v>109</v>
      </c>
      <c r="S3900" s="21"/>
      <c r="T3900" s="21" t="s">
        <v>53</v>
      </c>
      <c r="U3900" s="21" t="s">
        <v>196</v>
      </c>
      <c r="V3900" s="46">
        <v>1</v>
      </c>
      <c r="W3900" s="26">
        <f t="shared" si="2857"/>
        <v>1</v>
      </c>
      <c r="X3900" s="26">
        <f t="shared" si="2862"/>
        <v>1</v>
      </c>
      <c r="Y3900" s="21">
        <v>10</v>
      </c>
      <c r="Z3900" s="22">
        <f t="shared" si="2836"/>
        <v>1088</v>
      </c>
      <c r="AA3900" s="20" t="s">
        <v>2218</v>
      </c>
      <c r="AB3900" s="22"/>
      <c r="AC3900" s="22">
        <v>1</v>
      </c>
      <c r="AD3900" s="22"/>
      <c r="AE3900" s="22">
        <f t="shared" si="2892"/>
        <v>1088</v>
      </c>
      <c r="AF3900" s="22">
        <f t="shared" si="2859"/>
        <v>1088</v>
      </c>
      <c r="AG3900" s="20">
        <f t="shared" si="2893"/>
        <v>1088</v>
      </c>
      <c r="AH3900" s="20" t="str">
        <f>VLOOKUP(U3900,[1]提成计算!B:I,8,FALSE)</f>
        <v xml:space="preserve"> </v>
      </c>
      <c r="AI3900" s="20"/>
      <c r="AJ3900" s="22"/>
      <c r="AK3900" s="22"/>
      <c r="AM3900" s="22"/>
      <c r="AN3900" s="22"/>
      <c r="AO3900" s="22" t="s">
        <v>2216</v>
      </c>
      <c r="AP3900" s="22" t="s">
        <v>1301</v>
      </c>
      <c r="AS3900" s="20"/>
      <c r="AT3900" s="20"/>
      <c r="AU3900" s="20"/>
    </row>
    <row r="3901" spans="1:47" x14ac:dyDescent="0.15">
      <c r="A3901" s="21" t="s">
        <v>1273</v>
      </c>
      <c r="B3901" s="20" t="s">
        <v>918</v>
      </c>
      <c r="C3901" s="20" t="s">
        <v>1099</v>
      </c>
      <c r="D3901" s="20" t="s">
        <v>1100</v>
      </c>
      <c r="E3901" s="20" t="s">
        <v>1101</v>
      </c>
      <c r="F3901" s="20" t="s">
        <v>1250</v>
      </c>
      <c r="G3901" s="20" t="s">
        <v>5136</v>
      </c>
      <c r="H3901" s="20"/>
      <c r="I3901" s="20">
        <v>13423089365</v>
      </c>
      <c r="J3901" s="20" t="s">
        <v>924</v>
      </c>
      <c r="K3901" s="20" t="s">
        <v>72</v>
      </c>
      <c r="L3901" s="20" t="s">
        <v>1918</v>
      </c>
      <c r="M3901" s="20">
        <v>680</v>
      </c>
      <c r="N3901" s="20">
        <v>680</v>
      </c>
      <c r="O3901" s="20" t="s">
        <v>1262</v>
      </c>
      <c r="P3901" s="20" t="s">
        <v>50</v>
      </c>
      <c r="Q3901" s="28"/>
      <c r="R3901" s="21" t="s">
        <v>52</v>
      </c>
      <c r="S3901" s="25" t="s">
        <v>1134</v>
      </c>
      <c r="T3901" s="21" t="s">
        <v>53</v>
      </c>
      <c r="U3901" s="21" t="s">
        <v>54</v>
      </c>
      <c r="V3901" s="46">
        <v>1</v>
      </c>
      <c r="W3901" s="26">
        <f t="shared" si="2857"/>
        <v>1</v>
      </c>
      <c r="Y3901" s="21">
        <v>4</v>
      </c>
      <c r="Z3901" s="22">
        <f t="shared" si="2836"/>
        <v>680</v>
      </c>
      <c r="AA3901" s="20" t="s">
        <v>2218</v>
      </c>
      <c r="AB3901" s="22">
        <v>1</v>
      </c>
      <c r="AC3901" s="22"/>
      <c r="AD3901" s="22">
        <f>N3901</f>
        <v>680</v>
      </c>
      <c r="AE3901" s="22"/>
      <c r="AF3901" s="22">
        <f t="shared" si="2859"/>
        <v>680</v>
      </c>
      <c r="AG3901" s="20"/>
      <c r="AH3901" s="22"/>
      <c r="AI3901" s="22"/>
      <c r="AJ3901" s="22">
        <f t="shared" ref="AJ3901:AJ3903" si="2894">N3901</f>
        <v>680</v>
      </c>
      <c r="AK3901" s="22">
        <f>IF(O3901="(传统)XDSL",VLOOKUP(S3901,[2]直销续费率明细!C:I,7,FALSE)*1,IF(O3901="GPON+XDSL",VLOOKUP(S3901,[2]直销续费率明细!C:I,7,FALSE)*1,VLOOKUP(S3901,[2]直销续费率明细!C:I,5,FALSE)*1))</f>
        <v>25</v>
      </c>
      <c r="AL3901" s="22" t="s">
        <v>1300</v>
      </c>
      <c r="AM3901" s="22"/>
      <c r="AN3901" s="22"/>
      <c r="AO3901" s="22" t="s">
        <v>4897</v>
      </c>
      <c r="AP3901" s="22" t="s">
        <v>4913</v>
      </c>
      <c r="AS3901" s="20">
        <f>IF(Y3901&gt;=10,VLOOKUP(U3901,[2]提成计算!B:T,19,FALSE),VLOOKUP(U3901,[2]提成计算!B:T,18,FALSE))</f>
        <v>7.0000000000000007E-2</v>
      </c>
      <c r="AT3901" s="20">
        <f t="shared" ref="AT3901:AT3903" si="2895">IF(AD3901*AS3901&gt;0,AD3901*AS3901,AE3901*AS3901)</f>
        <v>47.6</v>
      </c>
      <c r="AU3901" s="20">
        <f t="shared" ref="AU3901:AU3903" si="2896">IF(AND(AK3901&lt;0,AK3901+AT3901&lt;0),-AT3901,AK3901)</f>
        <v>25</v>
      </c>
    </row>
    <row r="3902" spans="1:47" x14ac:dyDescent="0.15">
      <c r="A3902" s="21" t="s">
        <v>1273</v>
      </c>
      <c r="B3902" s="20" t="s">
        <v>918</v>
      </c>
      <c r="C3902" s="20" t="s">
        <v>1099</v>
      </c>
      <c r="D3902" s="20" t="s">
        <v>1136</v>
      </c>
      <c r="E3902" s="20" t="s">
        <v>1544</v>
      </c>
      <c r="F3902" s="20" t="s">
        <v>1250</v>
      </c>
      <c r="G3902" s="20" t="s">
        <v>5137</v>
      </c>
      <c r="H3902" s="20"/>
      <c r="I3902" s="20">
        <v>13713237940</v>
      </c>
      <c r="J3902" s="20" t="s">
        <v>924</v>
      </c>
      <c r="K3902" s="20" t="s">
        <v>195</v>
      </c>
      <c r="L3902" s="20" t="s">
        <v>2137</v>
      </c>
      <c r="M3902" s="20">
        <v>1408</v>
      </c>
      <c r="N3902" s="20">
        <v>1408</v>
      </c>
      <c r="O3902" s="20" t="s">
        <v>927</v>
      </c>
      <c r="P3902" s="20" t="s">
        <v>50</v>
      </c>
      <c r="Q3902" s="28"/>
      <c r="R3902" s="21" t="s">
        <v>109</v>
      </c>
      <c r="S3902" s="25" t="s">
        <v>1150</v>
      </c>
      <c r="T3902" s="21" t="s">
        <v>53</v>
      </c>
      <c r="U3902" s="21" t="s">
        <v>196</v>
      </c>
      <c r="V3902" s="46">
        <v>1</v>
      </c>
      <c r="W3902" s="26">
        <f t="shared" si="2857"/>
        <v>1</v>
      </c>
      <c r="Y3902" s="21">
        <v>12</v>
      </c>
      <c r="Z3902" s="22">
        <f t="shared" ref="Z3902:Z3965" si="2897">N3902</f>
        <v>1408</v>
      </c>
      <c r="AA3902" s="20" t="s">
        <v>4899</v>
      </c>
      <c r="AB3902" s="22"/>
      <c r="AC3902" s="22">
        <v>1</v>
      </c>
      <c r="AD3902" s="22"/>
      <c r="AE3902" s="22">
        <f t="shared" ref="AE3902:AE3904" si="2898">N3902</f>
        <v>1408</v>
      </c>
      <c r="AF3902" s="22">
        <f t="shared" si="2859"/>
        <v>1408</v>
      </c>
      <c r="AG3902" s="20"/>
      <c r="AH3902" s="22"/>
      <c r="AI3902" s="22"/>
      <c r="AJ3902" s="22">
        <f t="shared" si="2894"/>
        <v>1408</v>
      </c>
      <c r="AK3902" s="22">
        <f>IF(O3902="(传统)XDSL",VLOOKUP(S3902,[2]直销续费率明细!C:I,7,FALSE)*1,IF(O3902="GPON+XDSL",VLOOKUP(S3902,[2]直销续费率明细!C:I,7,FALSE)*1,VLOOKUP(S3902,[2]直销续费率明细!C:I,5,FALSE)*1))</f>
        <v>-40</v>
      </c>
      <c r="AL3902" s="22" t="s">
        <v>1309</v>
      </c>
      <c r="AM3902" s="22"/>
      <c r="AN3902" s="22"/>
      <c r="AO3902" s="22" t="s">
        <v>4897</v>
      </c>
      <c r="AP3902" s="22" t="s">
        <v>1301</v>
      </c>
      <c r="AS3902" s="20">
        <f>IF(Y3902&gt;=10,VLOOKUP(U3902,[2]提成计算!B:T,19,FALSE),VLOOKUP(U3902,[2]提成计算!B:T,18,FALSE))</f>
        <v>0.1</v>
      </c>
      <c r="AT3902" s="20">
        <f t="shared" si="2895"/>
        <v>140.80000000000001</v>
      </c>
      <c r="AU3902" s="20">
        <f t="shared" si="2896"/>
        <v>-40</v>
      </c>
    </row>
    <row r="3903" spans="1:47" x14ac:dyDescent="0.15">
      <c r="A3903" s="21" t="s">
        <v>1273</v>
      </c>
      <c r="B3903" s="20" t="s">
        <v>918</v>
      </c>
      <c r="C3903" s="20" t="s">
        <v>1099</v>
      </c>
      <c r="D3903" s="20" t="s">
        <v>1136</v>
      </c>
      <c r="E3903" s="20" t="s">
        <v>1144</v>
      </c>
      <c r="F3903" s="20" t="s">
        <v>1250</v>
      </c>
      <c r="G3903" s="20" t="s">
        <v>5138</v>
      </c>
      <c r="H3903" s="20"/>
      <c r="I3903" s="20">
        <v>18666416039</v>
      </c>
      <c r="J3903" s="20" t="s">
        <v>924</v>
      </c>
      <c r="K3903" s="20" t="s">
        <v>1146</v>
      </c>
      <c r="L3903" s="20" t="s">
        <v>1966</v>
      </c>
      <c r="M3903" s="20">
        <v>1598</v>
      </c>
      <c r="N3903" s="20">
        <v>1598</v>
      </c>
      <c r="O3903" s="20" t="s">
        <v>927</v>
      </c>
      <c r="P3903" s="20" t="s">
        <v>50</v>
      </c>
      <c r="Q3903" s="28"/>
      <c r="R3903" s="21" t="s">
        <v>109</v>
      </c>
      <c r="S3903" s="25" t="s">
        <v>1150</v>
      </c>
      <c r="T3903" s="21" t="s">
        <v>53</v>
      </c>
      <c r="U3903" s="21" t="s">
        <v>613</v>
      </c>
      <c r="V3903" s="46">
        <v>1</v>
      </c>
      <c r="W3903" s="26">
        <f t="shared" si="2857"/>
        <v>1</v>
      </c>
      <c r="Y3903" s="21">
        <v>50</v>
      </c>
      <c r="Z3903" s="22">
        <f t="shared" si="2897"/>
        <v>1598</v>
      </c>
      <c r="AA3903" s="20" t="s">
        <v>4899</v>
      </c>
      <c r="AB3903" s="22"/>
      <c r="AC3903" s="22">
        <v>1</v>
      </c>
      <c r="AD3903" s="22"/>
      <c r="AE3903" s="22">
        <f t="shared" si="2898"/>
        <v>1598</v>
      </c>
      <c r="AF3903" s="22">
        <f t="shared" si="2859"/>
        <v>1598</v>
      </c>
      <c r="AG3903" s="20"/>
      <c r="AH3903" s="22"/>
      <c r="AI3903" s="22"/>
      <c r="AJ3903" s="22">
        <f t="shared" si="2894"/>
        <v>1598</v>
      </c>
      <c r="AK3903" s="22">
        <f>IF(O3903="(传统)XDSL",VLOOKUP(S3903,[2]直销续费率明细!C:I,7,FALSE)*1,IF(O3903="GPON+XDSL",VLOOKUP(S3903,[2]直销续费率明细!C:I,7,FALSE)*1,VLOOKUP(S3903,[2]直销续费率明细!C:I,5,FALSE)*1))</f>
        <v>-40</v>
      </c>
      <c r="AL3903" s="22" t="s">
        <v>1309</v>
      </c>
      <c r="AM3903" s="22"/>
      <c r="AN3903" s="22"/>
      <c r="AO3903" s="22" t="s">
        <v>4897</v>
      </c>
      <c r="AP3903" s="22" t="s">
        <v>1301</v>
      </c>
      <c r="AS3903" s="20">
        <f>IF(Y3903&gt;=10,VLOOKUP(U3903,[2]提成计算!B:T,19,FALSE),VLOOKUP(U3903,[2]提成计算!B:T,18,FALSE))</f>
        <v>0.09</v>
      </c>
      <c r="AT3903" s="20">
        <f t="shared" si="2895"/>
        <v>143.82</v>
      </c>
      <c r="AU3903" s="20">
        <f t="shared" si="2896"/>
        <v>-40</v>
      </c>
    </row>
    <row r="3904" spans="1:47" x14ac:dyDescent="0.15">
      <c r="A3904" s="21" t="s">
        <v>1273</v>
      </c>
      <c r="B3904" s="20" t="s">
        <v>918</v>
      </c>
      <c r="C3904" s="20" t="s">
        <v>1099</v>
      </c>
      <c r="D3904" s="20" t="s">
        <v>1121</v>
      </c>
      <c r="E3904" s="20" t="s">
        <v>1171</v>
      </c>
      <c r="F3904" s="20" t="s">
        <v>1250</v>
      </c>
      <c r="G3904" s="20" t="s">
        <v>5139</v>
      </c>
      <c r="H3904" s="20"/>
      <c r="I3904" s="20">
        <v>13580979153</v>
      </c>
      <c r="J3904" s="20" t="s">
        <v>1268</v>
      </c>
      <c r="K3904" s="20" t="s">
        <v>1173</v>
      </c>
      <c r="L3904" s="20" t="s">
        <v>1898</v>
      </c>
      <c r="M3904" s="20">
        <v>1398</v>
      </c>
      <c r="N3904" s="20">
        <v>1398</v>
      </c>
      <c r="O3904" s="20" t="s">
        <v>927</v>
      </c>
      <c r="P3904" s="20" t="s">
        <v>50</v>
      </c>
      <c r="Q3904" s="28"/>
      <c r="R3904" s="21" t="s">
        <v>91</v>
      </c>
      <c r="S3904" s="21"/>
      <c r="T3904" s="21" t="s">
        <v>53</v>
      </c>
      <c r="U3904" s="21" t="s">
        <v>1174</v>
      </c>
      <c r="V3904" s="46">
        <v>1</v>
      </c>
      <c r="W3904" s="26">
        <f t="shared" si="2857"/>
        <v>1</v>
      </c>
      <c r="X3904" s="26">
        <f t="shared" si="2862"/>
        <v>1</v>
      </c>
      <c r="Y3904" s="21">
        <v>20</v>
      </c>
      <c r="Z3904" s="22">
        <f t="shared" si="2897"/>
        <v>1398</v>
      </c>
      <c r="AA3904" s="20" t="s">
        <v>4899</v>
      </c>
      <c r="AB3904" s="22"/>
      <c r="AC3904" s="22">
        <v>1</v>
      </c>
      <c r="AD3904" s="22"/>
      <c r="AE3904" s="22">
        <f t="shared" si="2898"/>
        <v>1398</v>
      </c>
      <c r="AF3904" s="22">
        <f t="shared" si="2859"/>
        <v>1398</v>
      </c>
      <c r="AG3904" s="20">
        <f>N3904</f>
        <v>1398</v>
      </c>
      <c r="AH3904" s="20" t="str">
        <f>VLOOKUP(U3904,[1]提成计算!B:I,8,FALSE)</f>
        <v xml:space="preserve"> </v>
      </c>
      <c r="AI3904" s="20"/>
      <c r="AJ3904" s="22"/>
      <c r="AK3904" s="22"/>
      <c r="AM3904" s="22"/>
      <c r="AN3904" s="22"/>
      <c r="AO3904" s="22" t="s">
        <v>2216</v>
      </c>
      <c r="AP3904" s="22" t="s">
        <v>1301</v>
      </c>
      <c r="AS3904" s="20"/>
      <c r="AT3904" s="20"/>
      <c r="AU3904" s="20"/>
    </row>
    <row r="3905" spans="1:47" x14ac:dyDescent="0.15">
      <c r="A3905" s="21" t="s">
        <v>1273</v>
      </c>
      <c r="B3905" s="20" t="s">
        <v>918</v>
      </c>
      <c r="C3905" s="20" t="s">
        <v>1099</v>
      </c>
      <c r="D3905" s="20" t="s">
        <v>1100</v>
      </c>
      <c r="E3905" s="20" t="s">
        <v>1514</v>
      </c>
      <c r="F3905" s="20" t="s">
        <v>1250</v>
      </c>
      <c r="G3905" s="20" t="s">
        <v>5140</v>
      </c>
      <c r="H3905" s="20"/>
      <c r="I3905" s="20">
        <v>13751310995</v>
      </c>
      <c r="J3905" s="20" t="s">
        <v>924</v>
      </c>
      <c r="K3905" s="20" t="s">
        <v>80</v>
      </c>
      <c r="L3905" s="20" t="s">
        <v>1918</v>
      </c>
      <c r="M3905" s="20">
        <v>680</v>
      </c>
      <c r="N3905" s="20">
        <v>680</v>
      </c>
      <c r="O3905" s="20" t="s">
        <v>2098</v>
      </c>
      <c r="P3905" s="20" t="s">
        <v>50</v>
      </c>
      <c r="Q3905" s="28"/>
      <c r="R3905" s="21" t="s">
        <v>52</v>
      </c>
      <c r="S3905" s="25" t="s">
        <v>1163</v>
      </c>
      <c r="T3905" s="21" t="s">
        <v>53</v>
      </c>
      <c r="U3905" s="21" t="s">
        <v>81</v>
      </c>
      <c r="V3905" s="46">
        <v>1</v>
      </c>
      <c r="W3905" s="26">
        <f t="shared" si="2857"/>
        <v>1</v>
      </c>
      <c r="Y3905" s="21">
        <v>4</v>
      </c>
      <c r="Z3905" s="22">
        <f t="shared" si="2897"/>
        <v>680</v>
      </c>
      <c r="AA3905" s="20" t="s">
        <v>2218</v>
      </c>
      <c r="AB3905" s="22">
        <v>1</v>
      </c>
      <c r="AC3905" s="22"/>
      <c r="AD3905" s="22">
        <f t="shared" ref="AD3905:AD3906" si="2899">N3905</f>
        <v>680</v>
      </c>
      <c r="AE3905" s="22"/>
      <c r="AF3905" s="22">
        <f t="shared" si="2859"/>
        <v>680</v>
      </c>
      <c r="AG3905" s="20"/>
      <c r="AH3905" s="22"/>
      <c r="AI3905" s="22"/>
      <c r="AJ3905" s="22">
        <f t="shared" ref="AJ3905:AJ3907" si="2900">N3905</f>
        <v>680</v>
      </c>
      <c r="AK3905" s="22">
        <f>IF(O3905="(传统)XDSL",VLOOKUP(S3905,[2]直销续费率明细!C:I,7,FALSE)*1,IF(O3905="GPON+XDSL",VLOOKUP(S3905,[2]直销续费率明细!C:I,7,FALSE)*1,VLOOKUP(S3905,[2]直销续费率明细!C:I,5,FALSE)*1))</f>
        <v>-40</v>
      </c>
      <c r="AL3905" s="22" t="s">
        <v>1309</v>
      </c>
      <c r="AM3905" s="22"/>
      <c r="AN3905" s="22"/>
      <c r="AO3905" s="22" t="s">
        <v>4897</v>
      </c>
      <c r="AP3905" s="22" t="s">
        <v>4913</v>
      </c>
      <c r="AS3905" s="20">
        <f>IF(Y3905&gt;=10,VLOOKUP(U3905,[2]提成计算!B:T,19,FALSE),VLOOKUP(U3905,[2]提成计算!B:T,18,FALSE))</f>
        <v>0.08</v>
      </c>
      <c r="AT3905" s="20">
        <f t="shared" ref="AT3905:AT3907" si="2901">IF(AD3905*AS3905&gt;0,AD3905*AS3905,AE3905*AS3905)</f>
        <v>54.4</v>
      </c>
      <c r="AU3905" s="20">
        <f t="shared" ref="AU3905:AU3907" si="2902">IF(AND(AK3905&lt;0,AK3905+AT3905&lt;0),-AT3905,AK3905)</f>
        <v>-40</v>
      </c>
    </row>
    <row r="3906" spans="1:47" x14ac:dyDescent="0.15">
      <c r="A3906" s="21" t="s">
        <v>1273</v>
      </c>
      <c r="B3906" s="20" t="s">
        <v>918</v>
      </c>
      <c r="C3906" s="20" t="s">
        <v>1099</v>
      </c>
      <c r="D3906" s="20" t="s">
        <v>1100</v>
      </c>
      <c r="E3906" s="20" t="s">
        <v>4704</v>
      </c>
      <c r="F3906" s="20" t="s">
        <v>1250</v>
      </c>
      <c r="G3906" s="20" t="s">
        <v>5141</v>
      </c>
      <c r="H3906" s="20"/>
      <c r="I3906" s="20">
        <v>15015166298</v>
      </c>
      <c r="J3906" s="20" t="s">
        <v>924</v>
      </c>
      <c r="K3906" s="20" t="s">
        <v>80</v>
      </c>
      <c r="L3906" s="20" t="s">
        <v>1918</v>
      </c>
      <c r="M3906" s="20">
        <v>680</v>
      </c>
      <c r="N3906" s="20">
        <v>680</v>
      </c>
      <c r="O3906" s="20" t="s">
        <v>1262</v>
      </c>
      <c r="P3906" s="20" t="s">
        <v>50</v>
      </c>
      <c r="Q3906" s="28"/>
      <c r="R3906" s="21" t="s">
        <v>52</v>
      </c>
      <c r="S3906" s="25" t="s">
        <v>1163</v>
      </c>
      <c r="T3906" s="21" t="s">
        <v>53</v>
      </c>
      <c r="U3906" s="21" t="s">
        <v>81</v>
      </c>
      <c r="V3906" s="46">
        <v>1</v>
      </c>
      <c r="W3906" s="26">
        <f t="shared" si="2857"/>
        <v>1</v>
      </c>
      <c r="Y3906" s="21">
        <v>4</v>
      </c>
      <c r="Z3906" s="22">
        <f t="shared" si="2897"/>
        <v>680</v>
      </c>
      <c r="AA3906" s="20" t="s">
        <v>4899</v>
      </c>
      <c r="AB3906" s="22">
        <v>1</v>
      </c>
      <c r="AC3906" s="22"/>
      <c r="AD3906" s="22">
        <f t="shared" si="2899"/>
        <v>680</v>
      </c>
      <c r="AE3906" s="22"/>
      <c r="AF3906" s="22">
        <f t="shared" si="2859"/>
        <v>680</v>
      </c>
      <c r="AG3906" s="20"/>
      <c r="AH3906" s="22"/>
      <c r="AI3906" s="22"/>
      <c r="AJ3906" s="22">
        <f t="shared" si="2900"/>
        <v>680</v>
      </c>
      <c r="AK3906" s="22">
        <f>IF(O3906="(传统)XDSL",VLOOKUP(S3906,[2]直销续费率明细!C:I,7,FALSE)*1,IF(O3906="GPON+XDSL",VLOOKUP(S3906,[2]直销续费率明细!C:I,7,FALSE)*1,VLOOKUP(S3906,[2]直销续费率明细!C:I,5,FALSE)*1))</f>
        <v>-40</v>
      </c>
      <c r="AL3906" s="22" t="s">
        <v>1300</v>
      </c>
      <c r="AM3906" s="22"/>
      <c r="AN3906" s="22"/>
      <c r="AO3906" s="22" t="s">
        <v>4897</v>
      </c>
      <c r="AP3906" s="22" t="s">
        <v>4913</v>
      </c>
      <c r="AS3906" s="20">
        <f>IF(Y3906&gt;=10,VLOOKUP(U3906,[2]提成计算!B:T,19,FALSE),VLOOKUP(U3906,[2]提成计算!B:T,18,FALSE))</f>
        <v>0.08</v>
      </c>
      <c r="AT3906" s="20">
        <f t="shared" si="2901"/>
        <v>54.4</v>
      </c>
      <c r="AU3906" s="20">
        <f t="shared" si="2902"/>
        <v>-40</v>
      </c>
    </row>
    <row r="3907" spans="1:47" x14ac:dyDescent="0.15">
      <c r="A3907" s="21" t="s">
        <v>1273</v>
      </c>
      <c r="B3907" s="20" t="s">
        <v>918</v>
      </c>
      <c r="C3907" s="20" t="s">
        <v>1099</v>
      </c>
      <c r="D3907" s="20" t="s">
        <v>1136</v>
      </c>
      <c r="E3907" s="20" t="s">
        <v>1137</v>
      </c>
      <c r="F3907" s="20" t="s">
        <v>1250</v>
      </c>
      <c r="G3907" s="20" t="s">
        <v>5142</v>
      </c>
      <c r="H3907" s="20"/>
      <c r="I3907" s="20">
        <v>13662848301</v>
      </c>
      <c r="J3907" s="20" t="s">
        <v>924</v>
      </c>
      <c r="K3907" s="20" t="s">
        <v>1142</v>
      </c>
      <c r="L3907" s="20" t="s">
        <v>1299</v>
      </c>
      <c r="M3907" s="20">
        <v>888</v>
      </c>
      <c r="N3907" s="20">
        <v>888</v>
      </c>
      <c r="O3907" s="20" t="s">
        <v>927</v>
      </c>
      <c r="P3907" s="20" t="s">
        <v>50</v>
      </c>
      <c r="Q3907" s="28"/>
      <c r="R3907" s="21" t="s">
        <v>109</v>
      </c>
      <c r="S3907" s="25" t="s">
        <v>1161</v>
      </c>
      <c r="T3907" s="21" t="s">
        <v>53</v>
      </c>
      <c r="U3907" s="21" t="s">
        <v>1143</v>
      </c>
      <c r="V3907" s="46">
        <v>1</v>
      </c>
      <c r="W3907" s="26">
        <f t="shared" si="2857"/>
        <v>1</v>
      </c>
      <c r="Y3907" s="21">
        <v>12</v>
      </c>
      <c r="Z3907" s="22">
        <f t="shared" si="2897"/>
        <v>888</v>
      </c>
      <c r="AA3907" s="20" t="s">
        <v>4899</v>
      </c>
      <c r="AB3907" s="22"/>
      <c r="AC3907" s="22">
        <v>1</v>
      </c>
      <c r="AD3907" s="22"/>
      <c r="AE3907" s="22">
        <f t="shared" ref="AE3907:AE3914" si="2903">N3907</f>
        <v>888</v>
      </c>
      <c r="AF3907" s="22">
        <f t="shared" si="2859"/>
        <v>888</v>
      </c>
      <c r="AG3907" s="20"/>
      <c r="AH3907" s="22"/>
      <c r="AI3907" s="22"/>
      <c r="AJ3907" s="22">
        <f t="shared" si="2900"/>
        <v>888</v>
      </c>
      <c r="AK3907" s="22">
        <f>IF(O3907="(传统)XDSL",VLOOKUP(S3907,[2]直销续费率明细!C:I,7,FALSE)*1,IF(O3907="GPON+XDSL",VLOOKUP(S3907,[2]直销续费率明细!C:I,7,FALSE)*1,VLOOKUP(S3907,[2]直销续费率明细!C:I,5,FALSE)*1))</f>
        <v>-40</v>
      </c>
      <c r="AL3907" s="22" t="s">
        <v>1300</v>
      </c>
      <c r="AM3907" s="22"/>
      <c r="AN3907" s="22"/>
      <c r="AO3907" s="22" t="s">
        <v>4897</v>
      </c>
      <c r="AP3907" s="22" t="s">
        <v>1301</v>
      </c>
      <c r="AS3907" s="20">
        <f>IF(Y3907&gt;=10,VLOOKUP(U3907,[2]提成计算!B:T,19,FALSE),VLOOKUP(U3907,[2]提成计算!B:T,18,FALSE))</f>
        <v>0.1</v>
      </c>
      <c r="AT3907" s="20">
        <f t="shared" si="2901"/>
        <v>88.800000000000011</v>
      </c>
      <c r="AU3907" s="20">
        <f t="shared" si="2902"/>
        <v>-40</v>
      </c>
    </row>
    <row r="3908" spans="1:47" x14ac:dyDescent="0.15">
      <c r="A3908" s="21" t="s">
        <v>1273</v>
      </c>
      <c r="B3908" s="20" t="s">
        <v>918</v>
      </c>
      <c r="C3908" s="20" t="s">
        <v>1099</v>
      </c>
      <c r="D3908" s="20" t="s">
        <v>1136</v>
      </c>
      <c r="E3908" s="20" t="s">
        <v>1137</v>
      </c>
      <c r="F3908" s="20" t="s">
        <v>1250</v>
      </c>
      <c r="G3908" s="20" t="s">
        <v>5143</v>
      </c>
      <c r="H3908" s="20"/>
      <c r="I3908" s="20">
        <v>13688921772</v>
      </c>
      <c r="J3908" s="20" t="s">
        <v>1268</v>
      </c>
      <c r="K3908" s="20" t="s">
        <v>1139</v>
      </c>
      <c r="L3908" s="20" t="s">
        <v>1358</v>
      </c>
      <c r="M3908" s="20">
        <v>1088</v>
      </c>
      <c r="N3908" s="20">
        <v>1088</v>
      </c>
      <c r="O3908" s="20" t="s">
        <v>927</v>
      </c>
      <c r="P3908" s="20" t="s">
        <v>50</v>
      </c>
      <c r="Q3908" s="28"/>
      <c r="R3908" s="21" t="s">
        <v>109</v>
      </c>
      <c r="S3908" s="21"/>
      <c r="T3908" s="21" t="s">
        <v>53</v>
      </c>
      <c r="U3908" s="21" t="s">
        <v>1140</v>
      </c>
      <c r="V3908" s="46">
        <v>1</v>
      </c>
      <c r="W3908" s="26">
        <f t="shared" si="2857"/>
        <v>1</v>
      </c>
      <c r="X3908" s="26">
        <f t="shared" si="2862"/>
        <v>1</v>
      </c>
      <c r="Y3908" s="21">
        <v>10</v>
      </c>
      <c r="Z3908" s="22">
        <f t="shared" si="2897"/>
        <v>1088</v>
      </c>
      <c r="AA3908" s="20" t="s">
        <v>4899</v>
      </c>
      <c r="AB3908" s="22"/>
      <c r="AC3908" s="22">
        <v>1</v>
      </c>
      <c r="AD3908" s="22"/>
      <c r="AE3908" s="22">
        <f t="shared" si="2903"/>
        <v>1088</v>
      </c>
      <c r="AF3908" s="22">
        <f t="shared" si="2859"/>
        <v>1088</v>
      </c>
      <c r="AG3908" s="20">
        <f t="shared" ref="AG3908:AG3912" si="2904">N3908</f>
        <v>1088</v>
      </c>
      <c r="AH3908" s="20" t="str">
        <f>VLOOKUP(U3908,[1]提成计算!B:I,8,FALSE)</f>
        <v xml:space="preserve"> </v>
      </c>
      <c r="AI3908" s="20"/>
      <c r="AJ3908" s="22"/>
      <c r="AK3908" s="22"/>
      <c r="AM3908" s="22"/>
      <c r="AN3908" s="22"/>
      <c r="AO3908" s="22" t="s">
        <v>4897</v>
      </c>
      <c r="AP3908" s="22" t="s">
        <v>1301</v>
      </c>
      <c r="AS3908" s="20"/>
      <c r="AT3908" s="20"/>
      <c r="AU3908" s="20"/>
    </row>
    <row r="3909" spans="1:47" x14ac:dyDescent="0.15">
      <c r="A3909" s="21" t="s">
        <v>1273</v>
      </c>
      <c r="B3909" s="20" t="s">
        <v>918</v>
      </c>
      <c r="C3909" s="20" t="s">
        <v>1099</v>
      </c>
      <c r="D3909" s="20" t="s">
        <v>1100</v>
      </c>
      <c r="E3909" s="20" t="s">
        <v>1110</v>
      </c>
      <c r="F3909" s="20" t="s">
        <v>1250</v>
      </c>
      <c r="G3909" s="20" t="s">
        <v>5144</v>
      </c>
      <c r="H3909" s="20"/>
      <c r="I3909" s="20">
        <v>13620935698</v>
      </c>
      <c r="J3909" s="20" t="s">
        <v>1268</v>
      </c>
      <c r="K3909" s="20" t="s">
        <v>1112</v>
      </c>
      <c r="L3909" s="20" t="s">
        <v>1358</v>
      </c>
      <c r="M3909" s="20">
        <v>1088</v>
      </c>
      <c r="N3909" s="20">
        <v>1088</v>
      </c>
      <c r="O3909" s="20" t="s">
        <v>927</v>
      </c>
      <c r="P3909" s="20" t="s">
        <v>50</v>
      </c>
      <c r="Q3909" s="28"/>
      <c r="R3909" s="21" t="s">
        <v>52</v>
      </c>
      <c r="S3909" s="21"/>
      <c r="T3909" s="22" t="s">
        <v>5010</v>
      </c>
      <c r="U3909" s="21" t="s">
        <v>413</v>
      </c>
      <c r="V3909" s="46">
        <v>1</v>
      </c>
      <c r="W3909" s="26">
        <f t="shared" si="2857"/>
        <v>1</v>
      </c>
      <c r="X3909" s="26">
        <f t="shared" si="2862"/>
        <v>1</v>
      </c>
      <c r="Y3909" s="21">
        <v>10</v>
      </c>
      <c r="Z3909" s="22">
        <f t="shared" si="2897"/>
        <v>1088</v>
      </c>
      <c r="AA3909" s="20" t="s">
        <v>4899</v>
      </c>
      <c r="AB3909" s="22"/>
      <c r="AC3909" s="22">
        <v>1</v>
      </c>
      <c r="AD3909" s="22"/>
      <c r="AE3909" s="22">
        <f t="shared" si="2903"/>
        <v>1088</v>
      </c>
      <c r="AF3909" s="22">
        <f t="shared" si="2859"/>
        <v>1088</v>
      </c>
      <c r="AG3909" s="20">
        <f t="shared" si="2904"/>
        <v>1088</v>
      </c>
      <c r="AH3909" s="20" t="str">
        <f>VLOOKUP(U3909,[1]提成计算!B:I,8,FALSE)</f>
        <v xml:space="preserve"> </v>
      </c>
      <c r="AI3909" s="20"/>
      <c r="AJ3909" s="22"/>
      <c r="AK3909" s="22"/>
      <c r="AM3909" s="22"/>
      <c r="AN3909" s="22"/>
      <c r="AO3909" s="22" t="s">
        <v>4897</v>
      </c>
      <c r="AP3909" s="22" t="s">
        <v>1301</v>
      </c>
      <c r="AS3909" s="20">
        <f>IF(Y3909&gt;=10,VLOOKUP(U3909,[4]提成计算!B:T,19,FALSE),VLOOKUP(U3909,[4]提成计算!B:T,18,FALSE))</f>
        <v>0.1</v>
      </c>
      <c r="AT3909" s="20">
        <f t="shared" ref="AT3909:AT3963" si="2905">IF(AD3909*AS3909&gt;0,AD3909*AS3909,AE3909*AS3909)</f>
        <v>108.80000000000001</v>
      </c>
      <c r="AU3909" s="20">
        <f t="shared" ref="AU3909:AU3960" si="2906">IF(AND(AK3909&lt;0,AK3909+AT3909&lt;0),AT3909,AK3909)</f>
        <v>0</v>
      </c>
    </row>
    <row r="3910" spans="1:47" x14ac:dyDescent="0.15">
      <c r="A3910" s="21" t="s">
        <v>1273</v>
      </c>
      <c r="B3910" s="20" t="s">
        <v>918</v>
      </c>
      <c r="C3910" s="20" t="s">
        <v>1099</v>
      </c>
      <c r="D3910" s="20" t="s">
        <v>1100</v>
      </c>
      <c r="E3910" s="20" t="s">
        <v>1110</v>
      </c>
      <c r="F3910" s="20" t="s">
        <v>1250</v>
      </c>
      <c r="G3910" s="20" t="s">
        <v>5145</v>
      </c>
      <c r="H3910" s="20"/>
      <c r="I3910" s="20">
        <v>13829380190</v>
      </c>
      <c r="J3910" s="20" t="s">
        <v>1268</v>
      </c>
      <c r="K3910" s="20" t="s">
        <v>314</v>
      </c>
      <c r="L3910" s="20" t="s">
        <v>1358</v>
      </c>
      <c r="M3910" s="20">
        <v>1088</v>
      </c>
      <c r="N3910" s="20">
        <v>1088</v>
      </c>
      <c r="O3910" s="20" t="s">
        <v>927</v>
      </c>
      <c r="P3910" s="20" t="s">
        <v>50</v>
      </c>
      <c r="Q3910" s="28"/>
      <c r="R3910" s="21" t="s">
        <v>52</v>
      </c>
      <c r="S3910" s="21"/>
      <c r="T3910" s="21" t="s">
        <v>53</v>
      </c>
      <c r="U3910" s="21" t="s">
        <v>315</v>
      </c>
      <c r="V3910" s="46">
        <v>1</v>
      </c>
      <c r="W3910" s="26">
        <f t="shared" si="2857"/>
        <v>1</v>
      </c>
      <c r="X3910" s="26">
        <f t="shared" si="2862"/>
        <v>1</v>
      </c>
      <c r="Y3910" s="21">
        <v>10</v>
      </c>
      <c r="Z3910" s="22">
        <f t="shared" si="2897"/>
        <v>1088</v>
      </c>
      <c r="AA3910" s="20" t="s">
        <v>4899</v>
      </c>
      <c r="AB3910" s="22"/>
      <c r="AC3910" s="22">
        <v>1</v>
      </c>
      <c r="AD3910" s="22"/>
      <c r="AE3910" s="22">
        <f t="shared" si="2903"/>
        <v>1088</v>
      </c>
      <c r="AF3910" s="22">
        <f t="shared" si="2859"/>
        <v>1088</v>
      </c>
      <c r="AG3910" s="20">
        <f t="shared" si="2904"/>
        <v>1088</v>
      </c>
      <c r="AH3910" s="20" t="str">
        <f>VLOOKUP(U3910,[1]提成计算!B:I,8,FALSE)</f>
        <v xml:space="preserve"> </v>
      </c>
      <c r="AI3910" s="20"/>
      <c r="AJ3910" s="22"/>
      <c r="AK3910" s="22"/>
      <c r="AM3910" s="22"/>
      <c r="AN3910" s="22"/>
      <c r="AO3910" s="22" t="s">
        <v>4897</v>
      </c>
      <c r="AP3910" s="22" t="s">
        <v>1301</v>
      </c>
      <c r="AS3910" s="20"/>
      <c r="AT3910" s="20"/>
      <c r="AU3910" s="20"/>
    </row>
    <row r="3911" spans="1:47" x14ac:dyDescent="0.15">
      <c r="A3911" s="21" t="s">
        <v>1273</v>
      </c>
      <c r="B3911" s="20" t="s">
        <v>918</v>
      </c>
      <c r="C3911" s="20" t="s">
        <v>1099</v>
      </c>
      <c r="D3911" s="20" t="s">
        <v>1121</v>
      </c>
      <c r="E3911" s="20" t="s">
        <v>4689</v>
      </c>
      <c r="F3911" s="20" t="s">
        <v>1250</v>
      </c>
      <c r="G3911" s="20" t="s">
        <v>5146</v>
      </c>
      <c r="H3911" s="20"/>
      <c r="I3911" s="20">
        <v>13650299456</v>
      </c>
      <c r="J3911" s="20" t="s">
        <v>1268</v>
      </c>
      <c r="K3911" s="20" t="s">
        <v>4753</v>
      </c>
      <c r="L3911" s="20" t="s">
        <v>1898</v>
      </c>
      <c r="M3911" s="20">
        <v>1398</v>
      </c>
      <c r="N3911" s="20">
        <v>1398</v>
      </c>
      <c r="O3911" s="20" t="s">
        <v>927</v>
      </c>
      <c r="P3911" s="20" t="s">
        <v>50</v>
      </c>
      <c r="Q3911" s="28"/>
      <c r="R3911" s="21" t="s">
        <v>91</v>
      </c>
      <c r="S3911" s="21"/>
      <c r="T3911" s="21" t="s">
        <v>53</v>
      </c>
      <c r="U3911" s="21" t="s">
        <v>4754</v>
      </c>
      <c r="V3911" s="46">
        <v>1</v>
      </c>
      <c r="W3911" s="26">
        <f t="shared" si="2857"/>
        <v>1</v>
      </c>
      <c r="X3911" s="26">
        <f t="shared" si="2862"/>
        <v>1</v>
      </c>
      <c r="Y3911" s="21">
        <v>20</v>
      </c>
      <c r="Z3911" s="22">
        <f t="shared" si="2897"/>
        <v>1398</v>
      </c>
      <c r="AA3911" s="20" t="s">
        <v>4899</v>
      </c>
      <c r="AB3911" s="22"/>
      <c r="AC3911" s="22">
        <v>1</v>
      </c>
      <c r="AD3911" s="22"/>
      <c r="AE3911" s="22">
        <f t="shared" si="2903"/>
        <v>1398</v>
      </c>
      <c r="AF3911" s="22">
        <f t="shared" si="2859"/>
        <v>1398</v>
      </c>
      <c r="AG3911" s="20">
        <f t="shared" si="2904"/>
        <v>1398</v>
      </c>
      <c r="AH3911" s="20" t="str">
        <f>VLOOKUP(U3911,[1]提成计算!B:I,8,FALSE)</f>
        <v xml:space="preserve"> </v>
      </c>
      <c r="AI3911" s="20"/>
      <c r="AJ3911" s="22"/>
      <c r="AK3911" s="22"/>
      <c r="AM3911" s="22"/>
      <c r="AN3911" s="22"/>
      <c r="AO3911" s="22" t="s">
        <v>4897</v>
      </c>
      <c r="AP3911" s="22" t="s">
        <v>1301</v>
      </c>
      <c r="AS3911" s="20"/>
      <c r="AT3911" s="20"/>
      <c r="AU3911" s="20"/>
    </row>
    <row r="3912" spans="1:47" x14ac:dyDescent="0.15">
      <c r="A3912" s="21" t="s">
        <v>1273</v>
      </c>
      <c r="B3912" s="20" t="s">
        <v>918</v>
      </c>
      <c r="C3912" s="20" t="s">
        <v>1099</v>
      </c>
      <c r="D3912" s="20" t="s">
        <v>1121</v>
      </c>
      <c r="E3912" s="20" t="s">
        <v>1171</v>
      </c>
      <c r="F3912" s="20" t="s">
        <v>1250</v>
      </c>
      <c r="G3912" s="20" t="s">
        <v>5147</v>
      </c>
      <c r="H3912" s="20"/>
      <c r="I3912" s="20">
        <v>13724531256</v>
      </c>
      <c r="J3912" s="20" t="s">
        <v>1268</v>
      </c>
      <c r="K3912" s="20" t="s">
        <v>1173</v>
      </c>
      <c r="L3912" s="20" t="s">
        <v>1358</v>
      </c>
      <c r="M3912" s="20">
        <v>1088</v>
      </c>
      <c r="N3912" s="20">
        <v>1088</v>
      </c>
      <c r="O3912" s="20" t="s">
        <v>927</v>
      </c>
      <c r="P3912" s="20" t="s">
        <v>50</v>
      </c>
      <c r="Q3912" s="28"/>
      <c r="R3912" s="21" t="s">
        <v>91</v>
      </c>
      <c r="S3912" s="21"/>
      <c r="T3912" s="21" t="s">
        <v>53</v>
      </c>
      <c r="U3912" s="21" t="s">
        <v>1174</v>
      </c>
      <c r="V3912" s="46">
        <v>1</v>
      </c>
      <c r="W3912" s="26">
        <f t="shared" si="2857"/>
        <v>1</v>
      </c>
      <c r="X3912" s="26">
        <f t="shared" si="2862"/>
        <v>1</v>
      </c>
      <c r="Y3912" s="21">
        <v>10</v>
      </c>
      <c r="Z3912" s="22">
        <f t="shared" si="2897"/>
        <v>1088</v>
      </c>
      <c r="AA3912" s="20" t="s">
        <v>4899</v>
      </c>
      <c r="AB3912" s="22"/>
      <c r="AC3912" s="22">
        <v>1</v>
      </c>
      <c r="AD3912" s="22"/>
      <c r="AE3912" s="22">
        <f t="shared" si="2903"/>
        <v>1088</v>
      </c>
      <c r="AF3912" s="22">
        <f t="shared" si="2859"/>
        <v>1088</v>
      </c>
      <c r="AG3912" s="20">
        <f t="shared" si="2904"/>
        <v>1088</v>
      </c>
      <c r="AH3912" s="20" t="str">
        <f>VLOOKUP(U3912,[1]提成计算!B:I,8,FALSE)</f>
        <v xml:space="preserve"> </v>
      </c>
      <c r="AI3912" s="20"/>
      <c r="AJ3912" s="22"/>
      <c r="AK3912" s="22"/>
      <c r="AM3912" s="22"/>
      <c r="AN3912" s="22"/>
      <c r="AO3912" s="22" t="s">
        <v>4897</v>
      </c>
      <c r="AP3912" s="22" t="s">
        <v>1301</v>
      </c>
      <c r="AS3912" s="20"/>
      <c r="AT3912" s="20"/>
      <c r="AU3912" s="20"/>
    </row>
    <row r="3913" spans="1:47" x14ac:dyDescent="0.15">
      <c r="A3913" s="21" t="s">
        <v>1273</v>
      </c>
      <c r="B3913" s="20" t="s">
        <v>918</v>
      </c>
      <c r="C3913" s="20" t="s">
        <v>1099</v>
      </c>
      <c r="D3913" s="20" t="s">
        <v>1121</v>
      </c>
      <c r="E3913" s="20" t="s">
        <v>1122</v>
      </c>
      <c r="F3913" s="20" t="s">
        <v>1250</v>
      </c>
      <c r="G3913" s="20" t="s">
        <v>5148</v>
      </c>
      <c r="H3913" s="20"/>
      <c r="I3913" s="20">
        <v>13650298342</v>
      </c>
      <c r="J3913" s="20" t="s">
        <v>924</v>
      </c>
      <c r="K3913" s="20" t="s">
        <v>4870</v>
      </c>
      <c r="L3913" s="20" t="s">
        <v>1299</v>
      </c>
      <c r="M3913" s="20">
        <v>888</v>
      </c>
      <c r="N3913" s="20">
        <v>888</v>
      </c>
      <c r="O3913" s="20" t="s">
        <v>927</v>
      </c>
      <c r="P3913" s="20" t="s">
        <v>50</v>
      </c>
      <c r="Q3913" s="28"/>
      <c r="R3913" s="21" t="s">
        <v>91</v>
      </c>
      <c r="S3913" s="25" t="s">
        <v>1126</v>
      </c>
      <c r="T3913" s="21" t="s">
        <v>53</v>
      </c>
      <c r="U3913" s="21" t="s">
        <v>4871</v>
      </c>
      <c r="V3913" s="46">
        <v>1</v>
      </c>
      <c r="W3913" s="26">
        <f t="shared" si="2857"/>
        <v>1</v>
      </c>
      <c r="Y3913" s="21">
        <v>12</v>
      </c>
      <c r="Z3913" s="22">
        <f t="shared" si="2897"/>
        <v>888</v>
      </c>
      <c r="AA3913" s="20" t="s">
        <v>4899</v>
      </c>
      <c r="AB3913" s="22"/>
      <c r="AC3913" s="22">
        <v>1</v>
      </c>
      <c r="AD3913" s="22"/>
      <c r="AE3913" s="22">
        <f t="shared" si="2903"/>
        <v>888</v>
      </c>
      <c r="AF3913" s="22">
        <f t="shared" si="2859"/>
        <v>888</v>
      </c>
      <c r="AG3913" s="20"/>
      <c r="AH3913" s="22"/>
      <c r="AI3913" s="22"/>
      <c r="AJ3913" s="22">
        <f t="shared" ref="AJ3913:AJ3915" si="2907">N3913</f>
        <v>888</v>
      </c>
      <c r="AK3913" s="22">
        <f>IF(O3913="(传统)XDSL",VLOOKUP(S3913,[2]直销续费率明细!C:I,7,FALSE)*1,IF(O3913="GPON+XDSL",VLOOKUP(S3913,[2]直销续费率明细!C:I,7,FALSE)*1,VLOOKUP(S3913,[2]直销续费率明细!C:I,5,FALSE)*1))</f>
        <v>-40</v>
      </c>
      <c r="AL3913" s="22" t="s">
        <v>1309</v>
      </c>
      <c r="AM3913" s="22"/>
      <c r="AN3913" s="22"/>
      <c r="AO3913" s="22" t="s">
        <v>2216</v>
      </c>
      <c r="AP3913" s="22" t="s">
        <v>1301</v>
      </c>
      <c r="AS3913" s="20">
        <f>IF(Y3913&gt;=10,VLOOKUP(U3913,[2]提成计算!B:T,19,FALSE),VLOOKUP(U3913,[2]提成计算!B:T,18,FALSE))</f>
        <v>0.09</v>
      </c>
      <c r="AT3913" s="20">
        <f t="shared" ref="AT3913" si="2908">IF(AD3913*AS3913&gt;0,AD3913*AS3913,AE3913*AS3913)</f>
        <v>79.92</v>
      </c>
      <c r="AU3913" s="20">
        <f t="shared" ref="AU3913" si="2909">IF(AND(AK3913&lt;0,AK3913+AT3913&lt;0),-AT3913,AK3913)</f>
        <v>-40</v>
      </c>
    </row>
    <row r="3914" spans="1:47" x14ac:dyDescent="0.15">
      <c r="A3914" s="21" t="s">
        <v>1273</v>
      </c>
      <c r="B3914" s="20" t="s">
        <v>918</v>
      </c>
      <c r="C3914" s="20" t="s">
        <v>1099</v>
      </c>
      <c r="D3914" s="20" t="s">
        <v>1121</v>
      </c>
      <c r="E3914" s="20" t="s">
        <v>1175</v>
      </c>
      <c r="F3914" s="20" t="s">
        <v>1250</v>
      </c>
      <c r="G3914" s="20" t="s">
        <v>5149</v>
      </c>
      <c r="H3914" s="20"/>
      <c r="I3914" s="20">
        <v>15112333358</v>
      </c>
      <c r="J3914" s="20" t="s">
        <v>924</v>
      </c>
      <c r="K3914" s="20" t="s">
        <v>174</v>
      </c>
      <c r="L3914" s="20" t="s">
        <v>2896</v>
      </c>
      <c r="M3914" s="20">
        <v>1698</v>
      </c>
      <c r="N3914" s="20">
        <v>1698</v>
      </c>
      <c r="O3914" s="20" t="s">
        <v>927</v>
      </c>
      <c r="P3914" s="20" t="s">
        <v>50</v>
      </c>
      <c r="Q3914" s="28"/>
      <c r="R3914" s="21" t="s">
        <v>91</v>
      </c>
      <c r="S3914" s="25" t="s">
        <v>1748</v>
      </c>
      <c r="T3914" s="21" t="s">
        <v>2242</v>
      </c>
      <c r="U3914" s="21"/>
      <c r="V3914" s="46">
        <v>1</v>
      </c>
      <c r="W3914" s="26">
        <f t="shared" si="2857"/>
        <v>1</v>
      </c>
      <c r="Y3914" s="21">
        <v>20</v>
      </c>
      <c r="Z3914" s="22">
        <f t="shared" si="2897"/>
        <v>1698</v>
      </c>
      <c r="AA3914" s="20" t="s">
        <v>2218</v>
      </c>
      <c r="AB3914" s="22"/>
      <c r="AC3914" s="22">
        <v>1</v>
      </c>
      <c r="AD3914" s="22"/>
      <c r="AE3914" s="22">
        <f t="shared" si="2903"/>
        <v>1698</v>
      </c>
      <c r="AF3914" s="22">
        <f t="shared" si="2859"/>
        <v>1698</v>
      </c>
      <c r="AG3914" s="20"/>
      <c r="AH3914" s="22"/>
      <c r="AI3914" s="22"/>
      <c r="AJ3914" s="22">
        <f t="shared" si="2907"/>
        <v>1698</v>
      </c>
      <c r="AK3914" s="22">
        <f>IF(O3914="(传统)XDSL",VLOOKUP(S3914,[1]续费率明细!C:I,7,FALSE)*1,IF(O3914="GPON+XDSL",VLOOKUP(S3914,[1]续费率明细!C:I,7,FALSE)*1,VLOOKUP(S3914,[1]续费率明细!C:I,5,FALSE)*1))</f>
        <v>-40</v>
      </c>
      <c r="AL3914" s="22" t="s">
        <v>1309</v>
      </c>
      <c r="AM3914" s="22"/>
      <c r="AN3914" s="22"/>
      <c r="AO3914" s="22" t="s">
        <v>2216</v>
      </c>
      <c r="AP3914" s="22" t="s">
        <v>1301</v>
      </c>
      <c r="AS3914" s="20"/>
      <c r="AT3914" s="20"/>
      <c r="AU3914" s="20"/>
    </row>
    <row r="3915" spans="1:47" x14ac:dyDescent="0.15">
      <c r="A3915" s="21" t="s">
        <v>1273</v>
      </c>
      <c r="B3915" s="20" t="s">
        <v>918</v>
      </c>
      <c r="C3915" s="20" t="s">
        <v>1099</v>
      </c>
      <c r="D3915" s="20" t="s">
        <v>1100</v>
      </c>
      <c r="E3915" s="20" t="s">
        <v>1514</v>
      </c>
      <c r="F3915" s="20" t="s">
        <v>1250</v>
      </c>
      <c r="G3915" s="20" t="s">
        <v>5150</v>
      </c>
      <c r="H3915" s="20"/>
      <c r="I3915" s="20">
        <v>13592777379</v>
      </c>
      <c r="J3915" s="20" t="s">
        <v>924</v>
      </c>
      <c r="K3915" s="20" t="s">
        <v>4714</v>
      </c>
      <c r="L3915" s="20" t="s">
        <v>1918</v>
      </c>
      <c r="M3915" s="20">
        <v>680</v>
      </c>
      <c r="N3915" s="20">
        <v>680</v>
      </c>
      <c r="O3915" s="20" t="s">
        <v>1262</v>
      </c>
      <c r="P3915" s="20" t="s">
        <v>50</v>
      </c>
      <c r="Q3915" s="28"/>
      <c r="R3915" s="21" t="s">
        <v>52</v>
      </c>
      <c r="S3915" s="25" t="s">
        <v>1163</v>
      </c>
      <c r="T3915" s="21" t="s">
        <v>53</v>
      </c>
      <c r="U3915" s="21" t="s">
        <v>81</v>
      </c>
      <c r="V3915" s="46">
        <v>1</v>
      </c>
      <c r="W3915" s="26">
        <f t="shared" si="2857"/>
        <v>1</v>
      </c>
      <c r="Y3915" s="21">
        <v>4</v>
      </c>
      <c r="Z3915" s="22">
        <f t="shared" si="2897"/>
        <v>680</v>
      </c>
      <c r="AA3915" s="20" t="s">
        <v>2218</v>
      </c>
      <c r="AB3915" s="22">
        <v>1</v>
      </c>
      <c r="AC3915" s="22"/>
      <c r="AD3915" s="22">
        <f>N3915</f>
        <v>680</v>
      </c>
      <c r="AE3915" s="22"/>
      <c r="AF3915" s="22">
        <f t="shared" si="2859"/>
        <v>680</v>
      </c>
      <c r="AG3915" s="20"/>
      <c r="AH3915" s="22"/>
      <c r="AI3915" s="22"/>
      <c r="AJ3915" s="22">
        <f t="shared" si="2907"/>
        <v>680</v>
      </c>
      <c r="AK3915" s="22">
        <f>IF(O3915="(传统)XDSL",VLOOKUP(S3915,[2]直销续费率明细!C:I,7,FALSE)*1,IF(O3915="GPON+XDSL",VLOOKUP(S3915,[2]直销续费率明细!C:I,7,FALSE)*1,VLOOKUP(S3915,[2]直销续费率明细!C:I,5,FALSE)*1))</f>
        <v>-40</v>
      </c>
      <c r="AL3915" s="22" t="s">
        <v>1300</v>
      </c>
      <c r="AM3915" s="22"/>
      <c r="AN3915" s="22"/>
      <c r="AO3915" s="22" t="s">
        <v>4897</v>
      </c>
      <c r="AP3915" s="22" t="s">
        <v>4913</v>
      </c>
      <c r="AS3915" s="20">
        <f>IF(Y3915&gt;=10,VLOOKUP(U3915,[2]提成计算!B:T,19,FALSE),VLOOKUP(U3915,[2]提成计算!B:T,18,FALSE))</f>
        <v>0.08</v>
      </c>
      <c r="AT3915" s="20">
        <f t="shared" ref="AT3915" si="2910">IF(AD3915*AS3915&gt;0,AD3915*AS3915,AE3915*AS3915)</f>
        <v>54.4</v>
      </c>
      <c r="AU3915" s="20">
        <f t="shared" ref="AU3915" si="2911">IF(AND(AK3915&lt;0,AK3915+AT3915&lt;0),-AT3915,AK3915)</f>
        <v>-40</v>
      </c>
    </row>
    <row r="3916" spans="1:47" x14ac:dyDescent="0.15">
      <c r="A3916" s="21" t="s">
        <v>1273</v>
      </c>
      <c r="B3916" s="20" t="s">
        <v>918</v>
      </c>
      <c r="C3916" s="20" t="s">
        <v>1099</v>
      </c>
      <c r="D3916" s="20" t="s">
        <v>1121</v>
      </c>
      <c r="E3916" s="20" t="s">
        <v>1412</v>
      </c>
      <c r="F3916" s="20" t="s">
        <v>1250</v>
      </c>
      <c r="G3916" s="20" t="s">
        <v>5151</v>
      </c>
      <c r="H3916" s="20"/>
      <c r="I3916" s="20">
        <v>13129875888</v>
      </c>
      <c r="J3916" s="20" t="s">
        <v>1268</v>
      </c>
      <c r="K3916" s="20" t="s">
        <v>5004</v>
      </c>
      <c r="L3916" s="20" t="s">
        <v>1966</v>
      </c>
      <c r="M3916" s="20">
        <v>1598</v>
      </c>
      <c r="N3916" s="20">
        <v>1598</v>
      </c>
      <c r="O3916" s="20" t="s">
        <v>927</v>
      </c>
      <c r="P3916" s="20" t="s">
        <v>50</v>
      </c>
      <c r="Q3916" s="28"/>
      <c r="R3916" s="21" t="s">
        <v>91</v>
      </c>
      <c r="S3916" s="21"/>
      <c r="T3916" s="21" t="s">
        <v>4968</v>
      </c>
      <c r="U3916" s="21" t="s">
        <v>5005</v>
      </c>
      <c r="V3916" s="46">
        <v>1</v>
      </c>
      <c r="W3916" s="26">
        <f t="shared" si="2857"/>
        <v>1</v>
      </c>
      <c r="X3916" s="26">
        <f t="shared" si="2862"/>
        <v>1</v>
      </c>
      <c r="Y3916" s="21">
        <v>50</v>
      </c>
      <c r="Z3916" s="22">
        <f t="shared" si="2897"/>
        <v>1598</v>
      </c>
      <c r="AA3916" s="20" t="s">
        <v>4899</v>
      </c>
      <c r="AB3916" s="22"/>
      <c r="AC3916" s="22">
        <v>1</v>
      </c>
      <c r="AD3916" s="22"/>
      <c r="AE3916" s="22">
        <f t="shared" ref="AE3916:AE3917" si="2912">N3916</f>
        <v>1598</v>
      </c>
      <c r="AF3916" s="22">
        <f t="shared" si="2859"/>
        <v>1598</v>
      </c>
      <c r="AG3916" s="20">
        <f t="shared" ref="AG3916:AG3917" si="2913">N3916</f>
        <v>1598</v>
      </c>
      <c r="AH3916" s="20" t="str">
        <f>VLOOKUP(U3916,[1]提成计算!B:I,8,FALSE)</f>
        <v xml:space="preserve"> </v>
      </c>
      <c r="AI3916" s="20"/>
      <c r="AJ3916" s="22"/>
      <c r="AK3916" s="22"/>
      <c r="AM3916" s="22"/>
      <c r="AN3916" s="22"/>
      <c r="AO3916" s="22" t="s">
        <v>4897</v>
      </c>
      <c r="AP3916" s="22" t="s">
        <v>1301</v>
      </c>
      <c r="AS3916" s="20"/>
      <c r="AT3916" s="20"/>
      <c r="AU3916" s="20"/>
    </row>
    <row r="3917" spans="1:47" x14ac:dyDescent="0.15">
      <c r="A3917" s="21" t="s">
        <v>1273</v>
      </c>
      <c r="B3917" s="20" t="s">
        <v>918</v>
      </c>
      <c r="C3917" s="20" t="s">
        <v>1099</v>
      </c>
      <c r="D3917" s="20" t="s">
        <v>1136</v>
      </c>
      <c r="E3917" s="20" t="s">
        <v>1137</v>
      </c>
      <c r="F3917" s="20" t="s">
        <v>1250</v>
      </c>
      <c r="G3917" s="20" t="s">
        <v>5152</v>
      </c>
      <c r="H3917" s="20"/>
      <c r="I3917" s="20">
        <v>13902699300</v>
      </c>
      <c r="J3917" s="20" t="s">
        <v>1268</v>
      </c>
      <c r="K3917" s="20" t="s">
        <v>402</v>
      </c>
      <c r="L3917" s="20" t="s">
        <v>1358</v>
      </c>
      <c r="M3917" s="20">
        <v>1088</v>
      </c>
      <c r="N3917" s="20">
        <v>1088</v>
      </c>
      <c r="O3917" s="20" t="s">
        <v>927</v>
      </c>
      <c r="P3917" s="20" t="s">
        <v>50</v>
      </c>
      <c r="Q3917" s="28"/>
      <c r="R3917" s="21" t="s">
        <v>109</v>
      </c>
      <c r="S3917" s="21"/>
      <c r="T3917" s="21" t="s">
        <v>53</v>
      </c>
      <c r="U3917" s="21" t="s">
        <v>403</v>
      </c>
      <c r="V3917" s="46">
        <v>1</v>
      </c>
      <c r="W3917" s="26">
        <f t="shared" si="2857"/>
        <v>1</v>
      </c>
      <c r="X3917" s="26">
        <f t="shared" si="2862"/>
        <v>1</v>
      </c>
      <c r="Y3917" s="21">
        <v>10</v>
      </c>
      <c r="Z3917" s="22">
        <f t="shared" si="2897"/>
        <v>1088</v>
      </c>
      <c r="AA3917" s="20" t="s">
        <v>4899</v>
      </c>
      <c r="AB3917" s="22"/>
      <c r="AC3917" s="22">
        <v>1</v>
      </c>
      <c r="AD3917" s="22"/>
      <c r="AE3917" s="22">
        <f t="shared" si="2912"/>
        <v>1088</v>
      </c>
      <c r="AF3917" s="22">
        <f t="shared" si="2859"/>
        <v>1088</v>
      </c>
      <c r="AG3917" s="20">
        <f t="shared" si="2913"/>
        <v>1088</v>
      </c>
      <c r="AH3917" s="20" t="str">
        <f>VLOOKUP(U3917,[1]提成计算!B:I,8,FALSE)</f>
        <v xml:space="preserve"> </v>
      </c>
      <c r="AI3917" s="20"/>
      <c r="AJ3917" s="22"/>
      <c r="AK3917" s="22"/>
      <c r="AM3917" s="22"/>
      <c r="AN3917" s="22"/>
      <c r="AO3917" s="22" t="s">
        <v>4897</v>
      </c>
      <c r="AP3917" s="22" t="s">
        <v>1301</v>
      </c>
      <c r="AS3917" s="20"/>
      <c r="AT3917" s="20"/>
      <c r="AU3917" s="20"/>
    </row>
    <row r="3918" spans="1:47" x14ac:dyDescent="0.15">
      <c r="A3918" s="21" t="s">
        <v>1273</v>
      </c>
      <c r="B3918" s="20" t="s">
        <v>918</v>
      </c>
      <c r="C3918" s="20" t="s">
        <v>1099</v>
      </c>
      <c r="D3918" s="20" t="s">
        <v>1100</v>
      </c>
      <c r="E3918" s="20" t="s">
        <v>1110</v>
      </c>
      <c r="F3918" s="20" t="s">
        <v>1250</v>
      </c>
      <c r="G3918" s="20" t="s">
        <v>5153</v>
      </c>
      <c r="H3918" s="20"/>
      <c r="I3918" s="20">
        <v>13712229048</v>
      </c>
      <c r="J3918" s="20" t="s">
        <v>1275</v>
      </c>
      <c r="K3918" s="20" t="s">
        <v>262</v>
      </c>
      <c r="L3918" s="20" t="s">
        <v>1277</v>
      </c>
      <c r="M3918" s="20">
        <v>2019</v>
      </c>
      <c r="N3918" s="20">
        <v>2019</v>
      </c>
      <c r="O3918" s="20" t="s">
        <v>927</v>
      </c>
      <c r="P3918" s="20" t="s">
        <v>50</v>
      </c>
      <c r="Q3918" s="28"/>
      <c r="R3918" s="21" t="s">
        <v>52</v>
      </c>
      <c r="S3918" s="21"/>
      <c r="T3918" s="21" t="s">
        <v>53</v>
      </c>
      <c r="U3918" s="21" t="s">
        <v>263</v>
      </c>
      <c r="V3918" s="46"/>
      <c r="Y3918" s="21">
        <v>2</v>
      </c>
      <c r="Z3918" s="22">
        <f t="shared" si="2897"/>
        <v>2019</v>
      </c>
      <c r="AA3918" s="20" t="s">
        <v>4899</v>
      </c>
      <c r="AB3918" s="22"/>
      <c r="AC3918" s="22"/>
      <c r="AD3918" s="22"/>
      <c r="AE3918" s="22"/>
      <c r="AF3918" s="22"/>
      <c r="AG3918" s="20"/>
      <c r="AH3918" s="22"/>
      <c r="AI3918" s="22"/>
      <c r="AJ3918" s="22"/>
      <c r="AK3918" s="22"/>
      <c r="AM3918" s="22"/>
      <c r="AN3918" s="22"/>
      <c r="AO3918" s="22" t="s">
        <v>4897</v>
      </c>
      <c r="AP3918" s="22">
        <v>0</v>
      </c>
      <c r="AS3918" s="20"/>
      <c r="AT3918" s="20"/>
      <c r="AU3918" s="20"/>
    </row>
    <row r="3919" spans="1:47" x14ac:dyDescent="0.15">
      <c r="A3919" s="21" t="s">
        <v>1273</v>
      </c>
      <c r="B3919" s="20" t="s">
        <v>918</v>
      </c>
      <c r="C3919" s="20" t="s">
        <v>1099</v>
      </c>
      <c r="D3919" s="20" t="s">
        <v>1136</v>
      </c>
      <c r="E3919" s="20" t="s">
        <v>1447</v>
      </c>
      <c r="F3919" s="20" t="s">
        <v>1250</v>
      </c>
      <c r="G3919" s="20" t="s">
        <v>5154</v>
      </c>
      <c r="H3919" s="20"/>
      <c r="I3919" s="20">
        <v>13106879588</v>
      </c>
      <c r="J3919" s="20" t="s">
        <v>1268</v>
      </c>
      <c r="K3919" s="20" t="s">
        <v>5155</v>
      </c>
      <c r="L3919" s="20" t="s">
        <v>1898</v>
      </c>
      <c r="M3919" s="20">
        <v>1398</v>
      </c>
      <c r="N3919" s="20">
        <v>1398</v>
      </c>
      <c r="O3919" s="20" t="s">
        <v>927</v>
      </c>
      <c r="P3919" s="20" t="s">
        <v>50</v>
      </c>
      <c r="Q3919" s="28"/>
      <c r="R3919" s="21" t="s">
        <v>109</v>
      </c>
      <c r="S3919" s="21"/>
      <c r="T3919" s="21" t="s">
        <v>53</v>
      </c>
      <c r="U3919" s="21" t="s">
        <v>196</v>
      </c>
      <c r="V3919" s="46">
        <v>1</v>
      </c>
      <c r="W3919" s="26">
        <f t="shared" ref="W3919:W3982" si="2914">V3919</f>
        <v>1</v>
      </c>
      <c r="X3919" s="26">
        <f t="shared" ref="X3919:X3982" si="2915">V3919</f>
        <v>1</v>
      </c>
      <c r="Y3919" s="21">
        <v>20</v>
      </c>
      <c r="Z3919" s="22">
        <f t="shared" si="2897"/>
        <v>1398</v>
      </c>
      <c r="AA3919" s="20" t="s">
        <v>2218</v>
      </c>
      <c r="AB3919" s="22"/>
      <c r="AC3919" s="22">
        <v>1</v>
      </c>
      <c r="AD3919" s="22"/>
      <c r="AE3919" s="22">
        <f t="shared" ref="AE3919:AE3923" si="2916">N3919</f>
        <v>1398</v>
      </c>
      <c r="AF3919" s="22">
        <f t="shared" ref="AF3919:AF3982" si="2917">N3919</f>
        <v>1398</v>
      </c>
      <c r="AG3919" s="20">
        <f>N3919</f>
        <v>1398</v>
      </c>
      <c r="AH3919" s="20" t="str">
        <f>VLOOKUP(U3919,[1]提成计算!B:I,8,FALSE)</f>
        <v xml:space="preserve"> </v>
      </c>
      <c r="AI3919" s="20"/>
      <c r="AJ3919" s="22"/>
      <c r="AK3919" s="22"/>
      <c r="AM3919" s="22"/>
      <c r="AN3919" s="22"/>
      <c r="AO3919" s="22" t="s">
        <v>4897</v>
      </c>
      <c r="AP3919" s="22" t="s">
        <v>1301</v>
      </c>
      <c r="AS3919" s="20"/>
      <c r="AT3919" s="20"/>
      <c r="AU3919" s="20"/>
    </row>
    <row r="3920" spans="1:47" x14ac:dyDescent="0.15">
      <c r="A3920" s="21" t="s">
        <v>1273</v>
      </c>
      <c r="B3920" s="20" t="s">
        <v>918</v>
      </c>
      <c r="C3920" s="20" t="s">
        <v>1099</v>
      </c>
      <c r="D3920" s="20" t="s">
        <v>1121</v>
      </c>
      <c r="E3920" s="20" t="s">
        <v>1280</v>
      </c>
      <c r="F3920" s="20" t="s">
        <v>1250</v>
      </c>
      <c r="G3920" s="20" t="s">
        <v>5156</v>
      </c>
      <c r="H3920" s="20"/>
      <c r="I3920" s="20">
        <v>13929485817</v>
      </c>
      <c r="J3920" s="20" t="s">
        <v>924</v>
      </c>
      <c r="K3920" s="20" t="s">
        <v>4707</v>
      </c>
      <c r="L3920" s="20" t="s">
        <v>1376</v>
      </c>
      <c r="M3920" s="20">
        <v>1088</v>
      </c>
      <c r="N3920" s="20">
        <v>1088</v>
      </c>
      <c r="O3920" s="20" t="s">
        <v>927</v>
      </c>
      <c r="P3920" s="20" t="s">
        <v>50</v>
      </c>
      <c r="Q3920" s="28"/>
      <c r="R3920" s="21" t="s">
        <v>91</v>
      </c>
      <c r="S3920" s="25" t="s">
        <v>1405</v>
      </c>
      <c r="T3920" s="21" t="s">
        <v>53</v>
      </c>
      <c r="U3920" s="21" t="s">
        <v>4708</v>
      </c>
      <c r="V3920" s="46">
        <v>1</v>
      </c>
      <c r="W3920" s="26">
        <f t="shared" si="2914"/>
        <v>1</v>
      </c>
      <c r="Y3920" s="21">
        <v>10</v>
      </c>
      <c r="Z3920" s="22">
        <f t="shared" si="2897"/>
        <v>1088</v>
      </c>
      <c r="AA3920" s="20" t="s">
        <v>4899</v>
      </c>
      <c r="AB3920" s="22"/>
      <c r="AC3920" s="22">
        <v>1</v>
      </c>
      <c r="AD3920" s="22"/>
      <c r="AE3920" s="22">
        <f t="shared" si="2916"/>
        <v>1088</v>
      </c>
      <c r="AF3920" s="22">
        <f t="shared" si="2917"/>
        <v>1088</v>
      </c>
      <c r="AG3920" s="20"/>
      <c r="AH3920" s="22"/>
      <c r="AI3920" s="22"/>
      <c r="AJ3920" s="22">
        <f t="shared" ref="AJ3920:AJ3922" si="2918">N3920</f>
        <v>1088</v>
      </c>
      <c r="AK3920" s="22">
        <f>IF(O3920="(传统)XDSL",VLOOKUP(S3920,[2]直销续费率明细!C:I,7,FALSE)*1,IF(O3920="GPON+XDSL",VLOOKUP(S3920,[2]直销续费率明细!C:I,7,FALSE)*1,VLOOKUP(S3920,[2]直销续费率明细!C:I,5,FALSE)*1))</f>
        <v>-40</v>
      </c>
      <c r="AL3920" s="22" t="s">
        <v>1309</v>
      </c>
      <c r="AM3920" s="22"/>
      <c r="AN3920" s="22"/>
      <c r="AO3920" s="22" t="s">
        <v>4897</v>
      </c>
      <c r="AP3920" s="22" t="s">
        <v>1301</v>
      </c>
      <c r="AS3920" s="20">
        <f>IF(Y3920&gt;=10,VLOOKUP(U3920,[2]提成计算!B:T,19,FALSE),VLOOKUP(U3920,[2]提成计算!B:T,18,FALSE))</f>
        <v>0.09</v>
      </c>
      <c r="AT3920" s="20">
        <f t="shared" ref="AT3920:AT3922" si="2919">IF(AD3920*AS3920&gt;0,AD3920*AS3920,AE3920*AS3920)</f>
        <v>97.92</v>
      </c>
      <c r="AU3920" s="20">
        <f t="shared" ref="AU3920:AU3922" si="2920">IF(AND(AK3920&lt;0,AK3920+AT3920&lt;0),-AT3920,AK3920)</f>
        <v>-40</v>
      </c>
    </row>
    <row r="3921" spans="1:47" x14ac:dyDescent="0.15">
      <c r="A3921" s="21" t="s">
        <v>1273</v>
      </c>
      <c r="B3921" s="20" t="s">
        <v>918</v>
      </c>
      <c r="C3921" s="20" t="s">
        <v>1099</v>
      </c>
      <c r="D3921" s="20" t="s">
        <v>1136</v>
      </c>
      <c r="E3921" s="20" t="s">
        <v>1137</v>
      </c>
      <c r="F3921" s="20" t="s">
        <v>1250</v>
      </c>
      <c r="G3921" s="20" t="s">
        <v>5157</v>
      </c>
      <c r="H3921" s="20"/>
      <c r="I3921" s="20">
        <v>13424806088</v>
      </c>
      <c r="J3921" s="20" t="s">
        <v>924</v>
      </c>
      <c r="K3921" s="20" t="s">
        <v>1139</v>
      </c>
      <c r="L3921" s="20" t="s">
        <v>1299</v>
      </c>
      <c r="M3921" s="20">
        <v>888</v>
      </c>
      <c r="N3921" s="20">
        <v>888</v>
      </c>
      <c r="O3921" s="20" t="s">
        <v>927</v>
      </c>
      <c r="P3921" s="20" t="s">
        <v>50</v>
      </c>
      <c r="Q3921" s="28"/>
      <c r="R3921" s="21" t="s">
        <v>109</v>
      </c>
      <c r="S3921" s="25" t="s">
        <v>1159</v>
      </c>
      <c r="T3921" s="21" t="s">
        <v>53</v>
      </c>
      <c r="U3921" s="21" t="s">
        <v>1140</v>
      </c>
      <c r="V3921" s="46">
        <v>1</v>
      </c>
      <c r="W3921" s="26">
        <f t="shared" si="2914"/>
        <v>1</v>
      </c>
      <c r="Y3921" s="21">
        <v>12</v>
      </c>
      <c r="Z3921" s="22">
        <f t="shared" si="2897"/>
        <v>888</v>
      </c>
      <c r="AA3921" s="20" t="s">
        <v>4899</v>
      </c>
      <c r="AB3921" s="22"/>
      <c r="AC3921" s="22">
        <v>1</v>
      </c>
      <c r="AD3921" s="22"/>
      <c r="AE3921" s="22">
        <f t="shared" si="2916"/>
        <v>888</v>
      </c>
      <c r="AF3921" s="22">
        <f t="shared" si="2917"/>
        <v>888</v>
      </c>
      <c r="AG3921" s="20"/>
      <c r="AH3921" s="22"/>
      <c r="AI3921" s="22"/>
      <c r="AJ3921" s="22">
        <f t="shared" si="2918"/>
        <v>888</v>
      </c>
      <c r="AK3921" s="22">
        <f>IF(O3921="(传统)XDSL",VLOOKUP(S3921,[2]直销续费率明细!C:I,7,FALSE)*1,IF(O3921="GPON+XDSL",VLOOKUP(S3921,[2]直销续费率明细!C:I,7,FALSE)*1,VLOOKUP(S3921,[2]直销续费率明细!C:I,5,FALSE)*1))</f>
        <v>-40</v>
      </c>
      <c r="AL3921" s="22" t="s">
        <v>1309</v>
      </c>
      <c r="AM3921" s="22"/>
      <c r="AN3921" s="22"/>
      <c r="AO3921" s="22" t="s">
        <v>4897</v>
      </c>
      <c r="AP3921" s="22" t="s">
        <v>1301</v>
      </c>
      <c r="AS3921" s="20">
        <f>IF(Y3921&gt;=10,VLOOKUP(U3921,[2]提成计算!B:T,19,FALSE),VLOOKUP(U3921,[2]提成计算!B:T,18,FALSE))</f>
        <v>0.09</v>
      </c>
      <c r="AT3921" s="20">
        <f t="shared" si="2919"/>
        <v>79.92</v>
      </c>
      <c r="AU3921" s="20">
        <f t="shared" si="2920"/>
        <v>-40</v>
      </c>
    </row>
    <row r="3922" spans="1:47" x14ac:dyDescent="0.15">
      <c r="A3922" s="21" t="s">
        <v>1273</v>
      </c>
      <c r="B3922" s="20" t="s">
        <v>918</v>
      </c>
      <c r="C3922" s="20" t="s">
        <v>1099</v>
      </c>
      <c r="D3922" s="20" t="s">
        <v>1100</v>
      </c>
      <c r="E3922" s="20" t="s">
        <v>4772</v>
      </c>
      <c r="F3922" s="20" t="s">
        <v>1250</v>
      </c>
      <c r="G3922" s="20" t="s">
        <v>5158</v>
      </c>
      <c r="H3922" s="20"/>
      <c r="I3922" s="20" t="s">
        <v>5159</v>
      </c>
      <c r="J3922" s="20" t="s">
        <v>924</v>
      </c>
      <c r="K3922" s="20" t="s">
        <v>262</v>
      </c>
      <c r="L3922" s="20" t="s">
        <v>1299</v>
      </c>
      <c r="M3922" s="20">
        <v>888</v>
      </c>
      <c r="N3922" s="20">
        <v>888</v>
      </c>
      <c r="O3922" s="20" t="s">
        <v>927</v>
      </c>
      <c r="P3922" s="20" t="s">
        <v>50</v>
      </c>
      <c r="Q3922" s="28"/>
      <c r="R3922" s="21" t="s">
        <v>52</v>
      </c>
      <c r="S3922" s="25" t="s">
        <v>1148</v>
      </c>
      <c r="T3922" s="21" t="s">
        <v>53</v>
      </c>
      <c r="U3922" s="21" t="s">
        <v>263</v>
      </c>
      <c r="V3922" s="46">
        <v>1</v>
      </c>
      <c r="W3922" s="26">
        <f t="shared" si="2914"/>
        <v>1</v>
      </c>
      <c r="Y3922" s="21">
        <v>12</v>
      </c>
      <c r="Z3922" s="22">
        <f t="shared" si="2897"/>
        <v>888</v>
      </c>
      <c r="AA3922" s="20" t="s">
        <v>4899</v>
      </c>
      <c r="AB3922" s="22"/>
      <c r="AC3922" s="22">
        <v>1</v>
      </c>
      <c r="AD3922" s="22"/>
      <c r="AE3922" s="22">
        <f t="shared" si="2916"/>
        <v>888</v>
      </c>
      <c r="AF3922" s="22">
        <f t="shared" si="2917"/>
        <v>888</v>
      </c>
      <c r="AG3922" s="20"/>
      <c r="AH3922" s="22"/>
      <c r="AI3922" s="22"/>
      <c r="AJ3922" s="22">
        <f t="shared" si="2918"/>
        <v>888</v>
      </c>
      <c r="AK3922" s="22">
        <f>IF(O3922="(传统)XDSL",VLOOKUP(S3922,[2]直销续费率明细!C:I,7,FALSE)*1,IF(O3922="GPON+XDSL",VLOOKUP(S3922,[2]直销续费率明细!C:I,7,FALSE)*1,VLOOKUP(S3922,[2]直销续费率明细!C:I,5,FALSE)*1))</f>
        <v>-40</v>
      </c>
      <c r="AL3922" s="22" t="s">
        <v>1309</v>
      </c>
      <c r="AM3922" s="22"/>
      <c r="AN3922" s="22"/>
      <c r="AO3922" s="22" t="s">
        <v>4897</v>
      </c>
      <c r="AP3922" s="22" t="s">
        <v>1301</v>
      </c>
      <c r="AS3922" s="20">
        <f>IF(Y3922&gt;=10,VLOOKUP(U3922,[2]提成计算!B:T,19,FALSE),VLOOKUP(U3922,[2]提成计算!B:T,18,FALSE))</f>
        <v>0.1</v>
      </c>
      <c r="AT3922" s="20">
        <f t="shared" si="2919"/>
        <v>88.800000000000011</v>
      </c>
      <c r="AU3922" s="20">
        <f t="shared" si="2920"/>
        <v>-40</v>
      </c>
    </row>
    <row r="3923" spans="1:47" x14ac:dyDescent="0.15">
      <c r="A3923" s="21" t="s">
        <v>1273</v>
      </c>
      <c r="B3923" s="20" t="s">
        <v>918</v>
      </c>
      <c r="C3923" s="20" t="s">
        <v>1099</v>
      </c>
      <c r="D3923" s="20" t="s">
        <v>1121</v>
      </c>
      <c r="E3923" s="20" t="s">
        <v>1171</v>
      </c>
      <c r="F3923" s="20" t="s">
        <v>1250</v>
      </c>
      <c r="G3923" s="20" t="s">
        <v>5160</v>
      </c>
      <c r="H3923" s="20"/>
      <c r="I3923" s="20">
        <v>13532383546</v>
      </c>
      <c r="J3923" s="20" t="s">
        <v>1268</v>
      </c>
      <c r="K3923" s="20" t="s">
        <v>1173</v>
      </c>
      <c r="L3923" s="20" t="s">
        <v>1566</v>
      </c>
      <c r="M3923" s="20">
        <v>1088</v>
      </c>
      <c r="N3923" s="20">
        <v>1088</v>
      </c>
      <c r="O3923" s="20" t="s">
        <v>927</v>
      </c>
      <c r="P3923" s="20" t="s">
        <v>50</v>
      </c>
      <c r="Q3923" s="28"/>
      <c r="R3923" s="21" t="s">
        <v>91</v>
      </c>
      <c r="S3923" s="21"/>
      <c r="T3923" s="21" t="s">
        <v>53</v>
      </c>
      <c r="U3923" s="21" t="s">
        <v>1174</v>
      </c>
      <c r="V3923" s="46">
        <v>1</v>
      </c>
      <c r="W3923" s="26">
        <f t="shared" si="2914"/>
        <v>1</v>
      </c>
      <c r="X3923" s="26">
        <f t="shared" si="2915"/>
        <v>1</v>
      </c>
      <c r="Y3923" s="21">
        <v>12</v>
      </c>
      <c r="Z3923" s="22">
        <f t="shared" si="2897"/>
        <v>1088</v>
      </c>
      <c r="AA3923" s="20" t="s">
        <v>4899</v>
      </c>
      <c r="AB3923" s="22"/>
      <c r="AC3923" s="22">
        <v>1</v>
      </c>
      <c r="AD3923" s="22"/>
      <c r="AE3923" s="22">
        <f t="shared" si="2916"/>
        <v>1088</v>
      </c>
      <c r="AF3923" s="22">
        <f t="shared" si="2917"/>
        <v>1088</v>
      </c>
      <c r="AG3923" s="20">
        <f>N3923</f>
        <v>1088</v>
      </c>
      <c r="AH3923" s="20" t="str">
        <f>VLOOKUP(U3923,[1]提成计算!B:I,8,FALSE)</f>
        <v xml:space="preserve"> </v>
      </c>
      <c r="AI3923" s="20"/>
      <c r="AJ3923" s="22"/>
      <c r="AK3923" s="22"/>
      <c r="AM3923" s="22"/>
      <c r="AN3923" s="22"/>
      <c r="AO3923" s="22" t="s">
        <v>2216</v>
      </c>
      <c r="AP3923" s="22" t="s">
        <v>1301</v>
      </c>
      <c r="AS3923" s="20"/>
      <c r="AT3923" s="20"/>
      <c r="AU3923" s="20"/>
    </row>
    <row r="3924" spans="1:47" x14ac:dyDescent="0.15">
      <c r="A3924" s="21" t="s">
        <v>1273</v>
      </c>
      <c r="B3924" s="20" t="s">
        <v>918</v>
      </c>
      <c r="C3924" s="20" t="s">
        <v>1099</v>
      </c>
      <c r="D3924" s="20" t="s">
        <v>1121</v>
      </c>
      <c r="E3924" s="20" t="s">
        <v>1280</v>
      </c>
      <c r="F3924" s="20" t="s">
        <v>1250</v>
      </c>
      <c r="G3924" s="20" t="s">
        <v>5161</v>
      </c>
      <c r="H3924" s="20"/>
      <c r="I3924" s="20">
        <v>15820877520</v>
      </c>
      <c r="J3924" s="20" t="s">
        <v>924</v>
      </c>
      <c r="K3924" s="20" t="s">
        <v>1286</v>
      </c>
      <c r="L3924" s="20" t="s">
        <v>1947</v>
      </c>
      <c r="M3924" s="20">
        <v>400</v>
      </c>
      <c r="N3924" s="20">
        <v>400</v>
      </c>
      <c r="O3924" s="20" t="s">
        <v>927</v>
      </c>
      <c r="P3924" s="20" t="s">
        <v>50</v>
      </c>
      <c r="Q3924" s="28"/>
      <c r="R3924" s="21" t="s">
        <v>91</v>
      </c>
      <c r="S3924" s="25" t="s">
        <v>1405</v>
      </c>
      <c r="T3924" s="21" t="s">
        <v>53</v>
      </c>
      <c r="U3924" s="21" t="s">
        <v>1287</v>
      </c>
      <c r="V3924" s="46">
        <v>0.5</v>
      </c>
      <c r="W3924" s="26">
        <f t="shared" si="2914"/>
        <v>0.5</v>
      </c>
      <c r="Y3924" s="21">
        <v>4</v>
      </c>
      <c r="Z3924" s="22">
        <f t="shared" si="2897"/>
        <v>400</v>
      </c>
      <c r="AA3924" s="20" t="s">
        <v>2218</v>
      </c>
      <c r="AB3924" s="22">
        <v>1</v>
      </c>
      <c r="AC3924" s="22"/>
      <c r="AD3924" s="22">
        <f t="shared" ref="AD3924:AD3925" si="2921">N3924</f>
        <v>400</v>
      </c>
      <c r="AE3924" s="22"/>
      <c r="AF3924" s="22">
        <f t="shared" si="2917"/>
        <v>400</v>
      </c>
      <c r="AG3924" s="20"/>
      <c r="AH3924" s="22"/>
      <c r="AI3924" s="22"/>
      <c r="AJ3924" s="22">
        <f t="shared" ref="AJ3924:AJ3927" si="2922">N3924</f>
        <v>400</v>
      </c>
      <c r="AK3924" s="22">
        <f>IF(O3924="(传统)XDSL",VLOOKUP(S3924,[2]直销续费率明细!C:I,7,FALSE)*1,IF(O3924="GPON+XDSL",VLOOKUP(S3924,[2]直销续费率明细!C:I,7,FALSE)*1,VLOOKUP(S3924,[2]直销续费率明细!C:I,5,FALSE)*1))</f>
        <v>-40</v>
      </c>
      <c r="AL3924" s="22" t="s">
        <v>1309</v>
      </c>
      <c r="AM3924" s="22"/>
      <c r="AN3924" s="22"/>
      <c r="AO3924" s="22" t="s">
        <v>4897</v>
      </c>
      <c r="AP3924" s="22" t="s">
        <v>4915</v>
      </c>
      <c r="AS3924" s="20">
        <f>IF(Y3924&gt;=10,VLOOKUP(U3924,[2]提成计算!B:T,19,FALSE),VLOOKUP(U3924,[2]提成计算!B:T,18,FALSE))</f>
        <v>0.06</v>
      </c>
      <c r="AT3924" s="20">
        <f t="shared" ref="AT3924:AT3927" si="2923">IF(AD3924*AS3924&gt;0,AD3924*AS3924,AE3924*AS3924)</f>
        <v>24</v>
      </c>
      <c r="AU3924" s="20">
        <f t="shared" ref="AU3924:AU3927" si="2924">IF(AND(AK3924&lt;0,AK3924+AT3924&lt;0),-AT3924,AK3924)</f>
        <v>-24</v>
      </c>
    </row>
    <row r="3925" spans="1:47" x14ac:dyDescent="0.15">
      <c r="A3925" s="21" t="s">
        <v>1273</v>
      </c>
      <c r="B3925" s="20" t="s">
        <v>918</v>
      </c>
      <c r="C3925" s="20" t="s">
        <v>1099</v>
      </c>
      <c r="D3925" s="20" t="s">
        <v>1121</v>
      </c>
      <c r="E3925" s="20" t="s">
        <v>1280</v>
      </c>
      <c r="F3925" s="20" t="s">
        <v>1250</v>
      </c>
      <c r="G3925" s="20" t="s">
        <v>5162</v>
      </c>
      <c r="H3925" s="20"/>
      <c r="I3925" s="20">
        <v>18680657161</v>
      </c>
      <c r="J3925" s="20" t="s">
        <v>924</v>
      </c>
      <c r="K3925" s="20" t="s">
        <v>1286</v>
      </c>
      <c r="L3925" s="20" t="s">
        <v>2228</v>
      </c>
      <c r="M3925" s="20">
        <v>100</v>
      </c>
      <c r="N3925" s="20">
        <v>100</v>
      </c>
      <c r="O3925" s="20" t="s">
        <v>927</v>
      </c>
      <c r="P3925" s="20" t="s">
        <v>50</v>
      </c>
      <c r="Q3925" s="28"/>
      <c r="R3925" s="21" t="s">
        <v>91</v>
      </c>
      <c r="S3925" s="25" t="s">
        <v>1405</v>
      </c>
      <c r="T3925" s="21" t="s">
        <v>53</v>
      </c>
      <c r="U3925" s="21" t="s">
        <v>1287</v>
      </c>
      <c r="V3925" s="26">
        <f>1/12</f>
        <v>8.3333333333333329E-2</v>
      </c>
      <c r="W3925" s="26">
        <f t="shared" si="2914"/>
        <v>8.3333333333333329E-2</v>
      </c>
      <c r="Y3925" s="21">
        <v>4</v>
      </c>
      <c r="Z3925" s="22">
        <f t="shared" si="2897"/>
        <v>100</v>
      </c>
      <c r="AA3925" s="20" t="s">
        <v>4899</v>
      </c>
      <c r="AB3925" s="22">
        <v>1</v>
      </c>
      <c r="AC3925" s="22"/>
      <c r="AD3925" s="22">
        <f t="shared" si="2921"/>
        <v>100</v>
      </c>
      <c r="AE3925" s="22"/>
      <c r="AF3925" s="22">
        <f t="shared" si="2917"/>
        <v>100</v>
      </c>
      <c r="AG3925" s="20"/>
      <c r="AH3925" s="22"/>
      <c r="AI3925" s="22"/>
      <c r="AJ3925" s="22">
        <f t="shared" si="2922"/>
        <v>100</v>
      </c>
      <c r="AK3925" s="22">
        <f>IF(O3925="(传统)XDSL",VLOOKUP(S3925,[2]直销续费率明细!C:I,7,FALSE)*1,IF(O3925="GPON+XDSL",VLOOKUP(S3925,[2]直销续费率明细!C:I,7,FALSE)*1,VLOOKUP(S3925,[2]直销续费率明细!C:I,5,FALSE)*1))</f>
        <v>-40</v>
      </c>
      <c r="AL3925" s="22" t="s">
        <v>1309</v>
      </c>
      <c r="AM3925" s="22"/>
      <c r="AN3925" s="22"/>
      <c r="AO3925" s="22" t="s">
        <v>4897</v>
      </c>
      <c r="AP3925" s="22" t="s">
        <v>5163</v>
      </c>
      <c r="AS3925" s="20">
        <f>IF(Y3925&gt;=10,VLOOKUP(U3925,[2]提成计算!B:T,19,FALSE),VLOOKUP(U3925,[2]提成计算!B:T,18,FALSE))</f>
        <v>0.06</v>
      </c>
      <c r="AT3925" s="20">
        <f t="shared" si="2923"/>
        <v>6</v>
      </c>
      <c r="AU3925" s="20">
        <f t="shared" si="2924"/>
        <v>-6</v>
      </c>
    </row>
    <row r="3926" spans="1:47" x14ac:dyDescent="0.15">
      <c r="A3926" s="21" t="s">
        <v>1273</v>
      </c>
      <c r="B3926" s="20" t="s">
        <v>918</v>
      </c>
      <c r="C3926" s="20" t="s">
        <v>1099</v>
      </c>
      <c r="D3926" s="20" t="s">
        <v>1121</v>
      </c>
      <c r="E3926" s="20" t="s">
        <v>4739</v>
      </c>
      <c r="F3926" s="20" t="s">
        <v>1250</v>
      </c>
      <c r="G3926" s="20" t="s">
        <v>5164</v>
      </c>
      <c r="H3926" s="20"/>
      <c r="I3926" s="20">
        <v>13544608006</v>
      </c>
      <c r="J3926" s="20" t="s">
        <v>924</v>
      </c>
      <c r="K3926" s="20" t="s">
        <v>1286</v>
      </c>
      <c r="L3926" s="20" t="s">
        <v>2268</v>
      </c>
      <c r="M3926" s="20">
        <v>1398</v>
      </c>
      <c r="N3926" s="20">
        <v>1398</v>
      </c>
      <c r="O3926" s="20" t="s">
        <v>927</v>
      </c>
      <c r="P3926" s="20" t="s">
        <v>50</v>
      </c>
      <c r="Q3926" s="28"/>
      <c r="R3926" s="21" t="s">
        <v>91</v>
      </c>
      <c r="S3926" s="25" t="s">
        <v>1405</v>
      </c>
      <c r="T3926" s="21" t="s">
        <v>53</v>
      </c>
      <c r="U3926" s="21" t="s">
        <v>1287</v>
      </c>
      <c r="V3926" s="46">
        <v>1</v>
      </c>
      <c r="W3926" s="26">
        <f t="shared" si="2914"/>
        <v>1</v>
      </c>
      <c r="Y3926" s="21">
        <v>20</v>
      </c>
      <c r="Z3926" s="22">
        <f t="shared" si="2897"/>
        <v>1398</v>
      </c>
      <c r="AA3926" s="20" t="s">
        <v>4899</v>
      </c>
      <c r="AB3926" s="22"/>
      <c r="AC3926" s="22">
        <v>1</v>
      </c>
      <c r="AD3926" s="22"/>
      <c r="AE3926" s="22">
        <f t="shared" ref="AE3926:AE3928" si="2925">N3926</f>
        <v>1398</v>
      </c>
      <c r="AF3926" s="22">
        <f t="shared" si="2917"/>
        <v>1398</v>
      </c>
      <c r="AG3926" s="20"/>
      <c r="AH3926" s="22"/>
      <c r="AI3926" s="22"/>
      <c r="AJ3926" s="22">
        <f t="shared" si="2922"/>
        <v>1398</v>
      </c>
      <c r="AK3926" s="22">
        <f>IF(O3926="(传统)XDSL",VLOOKUP(S3926,[2]直销续费率明细!C:I,7,FALSE)*1,IF(O3926="GPON+XDSL",VLOOKUP(S3926,[2]直销续费率明细!C:I,7,FALSE)*1,VLOOKUP(S3926,[2]直销续费率明细!C:I,5,FALSE)*1))</f>
        <v>-40</v>
      </c>
      <c r="AL3926" s="22" t="s">
        <v>1309</v>
      </c>
      <c r="AM3926" s="22"/>
      <c r="AN3926" s="22"/>
      <c r="AO3926" s="22" t="s">
        <v>4897</v>
      </c>
      <c r="AP3926" s="22" t="s">
        <v>1301</v>
      </c>
      <c r="AS3926" s="20">
        <f>IF(Y3926&gt;=10,VLOOKUP(U3926,[2]提成计算!B:T,19,FALSE),VLOOKUP(U3926,[2]提成计算!B:T,18,FALSE))</f>
        <v>0.09</v>
      </c>
      <c r="AT3926" s="20">
        <f t="shared" si="2923"/>
        <v>125.82</v>
      </c>
      <c r="AU3926" s="20">
        <f t="shared" si="2924"/>
        <v>-40</v>
      </c>
    </row>
    <row r="3927" spans="1:47" x14ac:dyDescent="0.15">
      <c r="A3927" s="21" t="s">
        <v>1273</v>
      </c>
      <c r="B3927" s="20" t="s">
        <v>918</v>
      </c>
      <c r="C3927" s="20" t="s">
        <v>1099</v>
      </c>
      <c r="D3927" s="20" t="s">
        <v>1136</v>
      </c>
      <c r="E3927" s="20" t="s">
        <v>1137</v>
      </c>
      <c r="F3927" s="20" t="s">
        <v>1250</v>
      </c>
      <c r="G3927" s="20" t="s">
        <v>5165</v>
      </c>
      <c r="H3927" s="20"/>
      <c r="I3927" s="20" t="s">
        <v>5166</v>
      </c>
      <c r="J3927" s="20" t="s">
        <v>924</v>
      </c>
      <c r="K3927" s="20" t="s">
        <v>5167</v>
      </c>
      <c r="L3927" s="20" t="s">
        <v>1299</v>
      </c>
      <c r="M3927" s="20">
        <v>888</v>
      </c>
      <c r="N3927" s="20">
        <v>888</v>
      </c>
      <c r="O3927" s="20" t="s">
        <v>927</v>
      </c>
      <c r="P3927" s="20" t="s">
        <v>50</v>
      </c>
      <c r="Q3927" s="28"/>
      <c r="R3927" s="21" t="s">
        <v>109</v>
      </c>
      <c r="S3927" s="25" t="s">
        <v>1159</v>
      </c>
      <c r="T3927" s="21" t="s">
        <v>4968</v>
      </c>
      <c r="U3927" s="21" t="s">
        <v>5168</v>
      </c>
      <c r="V3927" s="46">
        <v>1</v>
      </c>
      <c r="W3927" s="26">
        <f t="shared" si="2914"/>
        <v>1</v>
      </c>
      <c r="Y3927" s="21">
        <v>12</v>
      </c>
      <c r="Z3927" s="22">
        <f t="shared" si="2897"/>
        <v>888</v>
      </c>
      <c r="AA3927" s="20" t="s">
        <v>4899</v>
      </c>
      <c r="AB3927" s="22"/>
      <c r="AC3927" s="22">
        <v>1</v>
      </c>
      <c r="AD3927" s="22"/>
      <c r="AE3927" s="22">
        <f t="shared" si="2925"/>
        <v>888</v>
      </c>
      <c r="AF3927" s="22">
        <f t="shared" si="2917"/>
        <v>888</v>
      </c>
      <c r="AG3927" s="20"/>
      <c r="AH3927" s="22"/>
      <c r="AI3927" s="22"/>
      <c r="AJ3927" s="22">
        <f t="shared" si="2922"/>
        <v>888</v>
      </c>
      <c r="AK3927" s="22">
        <f>IF(O3927="(传统)XDSL",VLOOKUP(S3927,[2]直销续费率明细!C:I,7,FALSE)*1,IF(O3927="GPON+XDSL",VLOOKUP(S3927,[2]直销续费率明细!C:I,7,FALSE)*1,VLOOKUP(S3927,[2]直销续费率明细!C:I,5,FALSE)*1))</f>
        <v>-40</v>
      </c>
      <c r="AL3927" s="22" t="s">
        <v>1300</v>
      </c>
      <c r="AM3927" s="22"/>
      <c r="AN3927" s="22"/>
      <c r="AO3927" s="22" t="s">
        <v>4897</v>
      </c>
      <c r="AP3927" s="22" t="s">
        <v>1301</v>
      </c>
      <c r="AS3927" s="20">
        <f>IF(Y3927&gt;=10,VLOOKUP(U3927,[2]提成计算!B:T,19,FALSE),VLOOKUP(U3927,[2]提成计算!B:T,18,FALSE))</f>
        <v>0.1</v>
      </c>
      <c r="AT3927" s="20">
        <f t="shared" si="2923"/>
        <v>88.800000000000011</v>
      </c>
      <c r="AU3927" s="20">
        <f t="shared" si="2924"/>
        <v>-40</v>
      </c>
    </row>
    <row r="3928" spans="1:47" x14ac:dyDescent="0.15">
      <c r="A3928" s="21" t="s">
        <v>1273</v>
      </c>
      <c r="B3928" s="20" t="s">
        <v>918</v>
      </c>
      <c r="C3928" s="20" t="s">
        <v>1099</v>
      </c>
      <c r="D3928" s="20" t="s">
        <v>1100</v>
      </c>
      <c r="E3928" s="20" t="s">
        <v>1110</v>
      </c>
      <c r="F3928" s="20" t="s">
        <v>1250</v>
      </c>
      <c r="G3928" s="20" t="s">
        <v>5169</v>
      </c>
      <c r="H3928" s="20"/>
      <c r="I3928" s="20">
        <v>13424240828</v>
      </c>
      <c r="J3928" s="20" t="s">
        <v>1268</v>
      </c>
      <c r="K3928" s="20" t="s">
        <v>314</v>
      </c>
      <c r="L3928" s="20" t="s">
        <v>1358</v>
      </c>
      <c r="M3928" s="20">
        <v>1088</v>
      </c>
      <c r="N3928" s="20">
        <v>1088</v>
      </c>
      <c r="O3928" s="20" t="s">
        <v>927</v>
      </c>
      <c r="P3928" s="20" t="s">
        <v>50</v>
      </c>
      <c r="Q3928" s="28"/>
      <c r="R3928" s="21" t="s">
        <v>52</v>
      </c>
      <c r="S3928" s="21"/>
      <c r="T3928" s="21" t="s">
        <v>53</v>
      </c>
      <c r="U3928" s="21" t="s">
        <v>315</v>
      </c>
      <c r="V3928" s="46">
        <v>1</v>
      </c>
      <c r="W3928" s="26">
        <f t="shared" si="2914"/>
        <v>1</v>
      </c>
      <c r="X3928" s="26">
        <f t="shared" si="2915"/>
        <v>1</v>
      </c>
      <c r="Y3928" s="21">
        <v>10</v>
      </c>
      <c r="Z3928" s="22">
        <f t="shared" si="2897"/>
        <v>1088</v>
      </c>
      <c r="AA3928" s="20" t="s">
        <v>4899</v>
      </c>
      <c r="AB3928" s="22"/>
      <c r="AC3928" s="22">
        <v>1</v>
      </c>
      <c r="AD3928" s="22"/>
      <c r="AE3928" s="22">
        <f t="shared" si="2925"/>
        <v>1088</v>
      </c>
      <c r="AF3928" s="22">
        <f t="shared" si="2917"/>
        <v>1088</v>
      </c>
      <c r="AG3928" s="20">
        <f>N3928</f>
        <v>1088</v>
      </c>
      <c r="AH3928" s="20" t="str">
        <f>VLOOKUP(U3928,[1]提成计算!B:I,8,FALSE)</f>
        <v xml:space="preserve"> </v>
      </c>
      <c r="AI3928" s="20"/>
      <c r="AJ3928" s="22"/>
      <c r="AK3928" s="22"/>
      <c r="AM3928" s="22"/>
      <c r="AN3928" s="22"/>
      <c r="AO3928" s="22" t="s">
        <v>2216</v>
      </c>
      <c r="AP3928" s="22" t="s">
        <v>1301</v>
      </c>
      <c r="AS3928" s="20"/>
      <c r="AT3928" s="20"/>
      <c r="AU3928" s="20"/>
    </row>
    <row r="3929" spans="1:47" x14ac:dyDescent="0.15">
      <c r="A3929" s="21" t="s">
        <v>1273</v>
      </c>
      <c r="B3929" s="20" t="s">
        <v>918</v>
      </c>
      <c r="C3929" s="20" t="s">
        <v>1099</v>
      </c>
      <c r="D3929" s="20" t="s">
        <v>1100</v>
      </c>
      <c r="E3929" s="20" t="s">
        <v>1132</v>
      </c>
      <c r="F3929" s="20" t="s">
        <v>1250</v>
      </c>
      <c r="G3929" s="20" t="s">
        <v>5170</v>
      </c>
      <c r="H3929" s="20"/>
      <c r="I3929" s="20">
        <v>13929430932</v>
      </c>
      <c r="J3929" s="20" t="s">
        <v>924</v>
      </c>
      <c r="K3929" s="20" t="s">
        <v>1169</v>
      </c>
      <c r="L3929" s="20" t="s">
        <v>1918</v>
      </c>
      <c r="M3929" s="20">
        <v>680</v>
      </c>
      <c r="N3929" s="20">
        <v>680</v>
      </c>
      <c r="O3929" s="20" t="s">
        <v>1262</v>
      </c>
      <c r="P3929" s="20" t="s">
        <v>50</v>
      </c>
      <c r="Q3929" s="28"/>
      <c r="R3929" s="21" t="s">
        <v>52</v>
      </c>
      <c r="S3929" s="25" t="s">
        <v>1134</v>
      </c>
      <c r="T3929" s="21" t="s">
        <v>2242</v>
      </c>
      <c r="U3929" s="21"/>
      <c r="V3929" s="46">
        <v>1</v>
      </c>
      <c r="W3929" s="26">
        <f t="shared" si="2914"/>
        <v>1</v>
      </c>
      <c r="Y3929" s="21">
        <v>4</v>
      </c>
      <c r="Z3929" s="22">
        <f t="shared" si="2897"/>
        <v>680</v>
      </c>
      <c r="AA3929" s="20" t="s">
        <v>2218</v>
      </c>
      <c r="AB3929" s="22">
        <v>1</v>
      </c>
      <c r="AC3929" s="22"/>
      <c r="AD3929" s="22">
        <f t="shared" ref="AD3929:AD3931" si="2926">N3929</f>
        <v>680</v>
      </c>
      <c r="AE3929" s="22"/>
      <c r="AF3929" s="22">
        <f t="shared" si="2917"/>
        <v>680</v>
      </c>
      <c r="AG3929" s="20"/>
      <c r="AH3929" s="22"/>
      <c r="AI3929" s="22"/>
      <c r="AJ3929" s="22">
        <f t="shared" ref="AJ3929:AJ3931" si="2927">N3929</f>
        <v>680</v>
      </c>
      <c r="AK3929" s="22">
        <f>IF(O3929="(传统)XDSL",VLOOKUP(S3929,[1]续费率明细!C:I,7,FALSE)*1,IF(O3929="GPON+XDSL",VLOOKUP(S3929,[1]续费率明细!C:I,7,FALSE)*1,VLOOKUP(S3929,[1]续费率明细!C:I,5,FALSE)*1))</f>
        <v>25</v>
      </c>
      <c r="AL3929" s="22" t="s">
        <v>1871</v>
      </c>
      <c r="AM3929" s="22"/>
      <c r="AN3929" s="22"/>
      <c r="AO3929" s="22" t="s">
        <v>4897</v>
      </c>
      <c r="AP3929" s="22" t="s">
        <v>4913</v>
      </c>
      <c r="AS3929" s="20"/>
      <c r="AT3929" s="20"/>
      <c r="AU3929" s="20"/>
    </row>
    <row r="3930" spans="1:47" x14ac:dyDescent="0.15">
      <c r="A3930" s="21" t="s">
        <v>1273</v>
      </c>
      <c r="B3930" s="20" t="s">
        <v>918</v>
      </c>
      <c r="C3930" s="20" t="s">
        <v>1099</v>
      </c>
      <c r="D3930" s="20" t="s">
        <v>1121</v>
      </c>
      <c r="E3930" s="20" t="s">
        <v>4739</v>
      </c>
      <c r="F3930" s="20" t="s">
        <v>1250</v>
      </c>
      <c r="G3930" s="20" t="s">
        <v>5171</v>
      </c>
      <c r="H3930" s="20"/>
      <c r="I3930" s="20">
        <v>13725709842</v>
      </c>
      <c r="J3930" s="20" t="s">
        <v>924</v>
      </c>
      <c r="K3930" s="20" t="s">
        <v>4971</v>
      </c>
      <c r="L3930" s="20" t="s">
        <v>2119</v>
      </c>
      <c r="M3930" s="20">
        <v>768</v>
      </c>
      <c r="N3930" s="20">
        <v>768</v>
      </c>
      <c r="O3930" s="20" t="s">
        <v>927</v>
      </c>
      <c r="P3930" s="20" t="s">
        <v>50</v>
      </c>
      <c r="Q3930" s="28"/>
      <c r="R3930" s="21" t="s">
        <v>91</v>
      </c>
      <c r="S3930" s="25" t="s">
        <v>1126</v>
      </c>
      <c r="T3930" s="21" t="s">
        <v>4968</v>
      </c>
      <c r="U3930" s="21" t="s">
        <v>1750</v>
      </c>
      <c r="V3930" s="46">
        <v>1</v>
      </c>
      <c r="W3930" s="26">
        <f t="shared" si="2914"/>
        <v>1</v>
      </c>
      <c r="Y3930" s="21">
        <v>4</v>
      </c>
      <c r="Z3930" s="22">
        <f t="shared" si="2897"/>
        <v>768</v>
      </c>
      <c r="AA3930" s="20" t="s">
        <v>4899</v>
      </c>
      <c r="AB3930" s="22">
        <v>1</v>
      </c>
      <c r="AC3930" s="22"/>
      <c r="AD3930" s="22">
        <f t="shared" si="2926"/>
        <v>768</v>
      </c>
      <c r="AE3930" s="22"/>
      <c r="AF3930" s="22">
        <f t="shared" si="2917"/>
        <v>768</v>
      </c>
      <c r="AG3930" s="20"/>
      <c r="AH3930" s="22"/>
      <c r="AI3930" s="22"/>
      <c r="AJ3930" s="22">
        <f t="shared" si="2927"/>
        <v>768</v>
      </c>
      <c r="AK3930" s="22">
        <f>IF(O3930="(传统)XDSL",VLOOKUP(S3930,[2]直销续费率明细!C:I,7,FALSE)*1,IF(O3930="GPON+XDSL",VLOOKUP(S3930,[2]直销续费率明细!C:I,7,FALSE)*1,VLOOKUP(S3930,[2]直销续费率明细!C:I,5,FALSE)*1))</f>
        <v>-40</v>
      </c>
      <c r="AL3930" s="22" t="s">
        <v>1309</v>
      </c>
      <c r="AM3930" s="22"/>
      <c r="AN3930" s="22"/>
      <c r="AO3930" s="22" t="s">
        <v>4897</v>
      </c>
      <c r="AP3930" s="22" t="s">
        <v>1301</v>
      </c>
      <c r="AS3930" s="20">
        <f>IF(Y3930&gt;=10,VLOOKUP(U3930,[2]提成计算!B:T,19,FALSE),VLOOKUP(U3930,[2]提成计算!B:T,18,FALSE))</f>
        <v>7.0000000000000007E-2</v>
      </c>
      <c r="AT3930" s="20">
        <f t="shared" ref="AT3930:AT3931" si="2928">IF(AD3930*AS3930&gt;0,AD3930*AS3930,AE3930*AS3930)</f>
        <v>53.760000000000005</v>
      </c>
      <c r="AU3930" s="20">
        <f t="shared" ref="AU3930:AU3931" si="2929">IF(AND(AK3930&lt;0,AK3930+AT3930&lt;0),-AT3930,AK3930)</f>
        <v>-40</v>
      </c>
    </row>
    <row r="3931" spans="1:47" x14ac:dyDescent="0.15">
      <c r="A3931" s="21" t="s">
        <v>1273</v>
      </c>
      <c r="B3931" s="20" t="s">
        <v>918</v>
      </c>
      <c r="C3931" s="20" t="s">
        <v>1099</v>
      </c>
      <c r="D3931" s="20" t="s">
        <v>1100</v>
      </c>
      <c r="E3931" s="20" t="s">
        <v>5172</v>
      </c>
      <c r="F3931" s="20" t="s">
        <v>1250</v>
      </c>
      <c r="G3931" s="20" t="s">
        <v>5173</v>
      </c>
      <c r="H3931" s="20"/>
      <c r="I3931" s="20">
        <v>13790188081</v>
      </c>
      <c r="J3931" s="20" t="s">
        <v>924</v>
      </c>
      <c r="K3931" s="20" t="s">
        <v>262</v>
      </c>
      <c r="L3931" s="20" t="s">
        <v>1918</v>
      </c>
      <c r="M3931" s="20">
        <v>680</v>
      </c>
      <c r="N3931" s="20">
        <v>680</v>
      </c>
      <c r="O3931" s="20" t="s">
        <v>1262</v>
      </c>
      <c r="P3931" s="20" t="s">
        <v>50</v>
      </c>
      <c r="Q3931" s="28"/>
      <c r="R3931" s="21" t="s">
        <v>52</v>
      </c>
      <c r="S3931" s="25" t="s">
        <v>1148</v>
      </c>
      <c r="T3931" s="21" t="s">
        <v>53</v>
      </c>
      <c r="U3931" s="21" t="s">
        <v>263</v>
      </c>
      <c r="V3931" s="46">
        <v>1</v>
      </c>
      <c r="W3931" s="26">
        <f t="shared" si="2914"/>
        <v>1</v>
      </c>
      <c r="Y3931" s="21">
        <v>4</v>
      </c>
      <c r="Z3931" s="22">
        <f t="shared" si="2897"/>
        <v>680</v>
      </c>
      <c r="AA3931" s="20" t="s">
        <v>4899</v>
      </c>
      <c r="AB3931" s="22">
        <v>1</v>
      </c>
      <c r="AC3931" s="22"/>
      <c r="AD3931" s="22">
        <f t="shared" si="2926"/>
        <v>680</v>
      </c>
      <c r="AE3931" s="22"/>
      <c r="AF3931" s="22">
        <f t="shared" si="2917"/>
        <v>680</v>
      </c>
      <c r="AG3931" s="20"/>
      <c r="AH3931" s="22"/>
      <c r="AI3931" s="22"/>
      <c r="AJ3931" s="22">
        <f t="shared" si="2927"/>
        <v>680</v>
      </c>
      <c r="AK3931" s="22">
        <f>IF(O3931="(传统)XDSL",VLOOKUP(S3931,[2]直销续费率明细!C:I,7,FALSE)*1,IF(O3931="GPON+XDSL",VLOOKUP(S3931,[2]直销续费率明细!C:I,7,FALSE)*1,VLOOKUP(S3931,[2]直销续费率明细!C:I,5,FALSE)*1))</f>
        <v>-40</v>
      </c>
      <c r="AL3931" s="22" t="s">
        <v>1309</v>
      </c>
      <c r="AM3931" s="22"/>
      <c r="AN3931" s="22"/>
      <c r="AO3931" s="22" t="s">
        <v>4897</v>
      </c>
      <c r="AP3931" s="22" t="s">
        <v>4913</v>
      </c>
      <c r="AS3931" s="20">
        <f>IF(Y3931&gt;=10,VLOOKUP(U3931,[2]提成计算!B:T,19,FALSE),VLOOKUP(U3931,[2]提成计算!B:T,18,FALSE))</f>
        <v>7.0000000000000007E-2</v>
      </c>
      <c r="AT3931" s="20">
        <f t="shared" si="2928"/>
        <v>47.6</v>
      </c>
      <c r="AU3931" s="20">
        <f t="shared" si="2929"/>
        <v>-40</v>
      </c>
    </row>
    <row r="3932" spans="1:47" x14ac:dyDescent="0.15">
      <c r="A3932" s="21" t="s">
        <v>1273</v>
      </c>
      <c r="B3932" s="20" t="s">
        <v>918</v>
      </c>
      <c r="C3932" s="20" t="s">
        <v>1099</v>
      </c>
      <c r="D3932" s="20" t="s">
        <v>1136</v>
      </c>
      <c r="E3932" s="20" t="s">
        <v>1144</v>
      </c>
      <c r="F3932" s="20" t="s">
        <v>1250</v>
      </c>
      <c r="G3932" s="20" t="s">
        <v>5174</v>
      </c>
      <c r="H3932" s="20"/>
      <c r="I3932" s="20">
        <v>13686090122</v>
      </c>
      <c r="J3932" s="20" t="s">
        <v>1268</v>
      </c>
      <c r="K3932" s="20" t="s">
        <v>304</v>
      </c>
      <c r="L3932" s="20" t="s">
        <v>1358</v>
      </c>
      <c r="M3932" s="20">
        <v>1088</v>
      </c>
      <c r="N3932" s="20">
        <v>1088</v>
      </c>
      <c r="O3932" s="20" t="s">
        <v>927</v>
      </c>
      <c r="P3932" s="20" t="s">
        <v>50</v>
      </c>
      <c r="Q3932" s="28"/>
      <c r="R3932" s="21" t="s">
        <v>109</v>
      </c>
      <c r="S3932" s="21"/>
      <c r="T3932" s="21" t="s">
        <v>53</v>
      </c>
      <c r="U3932" s="21" t="s">
        <v>305</v>
      </c>
      <c r="V3932" s="46">
        <v>1</v>
      </c>
      <c r="W3932" s="26">
        <f t="shared" si="2914"/>
        <v>1</v>
      </c>
      <c r="X3932" s="26">
        <f t="shared" si="2915"/>
        <v>1</v>
      </c>
      <c r="Y3932" s="21">
        <v>10</v>
      </c>
      <c r="Z3932" s="22">
        <f t="shared" si="2897"/>
        <v>1088</v>
      </c>
      <c r="AA3932" s="20" t="s">
        <v>4899</v>
      </c>
      <c r="AB3932" s="22"/>
      <c r="AC3932" s="22">
        <v>1</v>
      </c>
      <c r="AD3932" s="22"/>
      <c r="AE3932" s="22">
        <f t="shared" ref="AE3932:AE3933" si="2930">N3932</f>
        <v>1088</v>
      </c>
      <c r="AF3932" s="22">
        <f t="shared" si="2917"/>
        <v>1088</v>
      </c>
      <c r="AG3932" s="20">
        <f>N3932</f>
        <v>1088</v>
      </c>
      <c r="AH3932" s="20" t="str">
        <f>VLOOKUP(U3932,[1]提成计算!B:I,8,FALSE)</f>
        <v xml:space="preserve"> </v>
      </c>
      <c r="AI3932" s="20"/>
      <c r="AJ3932" s="22"/>
      <c r="AK3932" s="22"/>
      <c r="AM3932" s="22"/>
      <c r="AN3932" s="22"/>
      <c r="AO3932" s="22" t="s">
        <v>4897</v>
      </c>
      <c r="AP3932" s="22" t="s">
        <v>1301</v>
      </c>
      <c r="AS3932" s="20"/>
      <c r="AT3932" s="20"/>
      <c r="AU3932" s="20"/>
    </row>
    <row r="3933" spans="1:47" x14ac:dyDescent="0.15">
      <c r="A3933" s="21" t="s">
        <v>1273</v>
      </c>
      <c r="B3933" s="20" t="s">
        <v>918</v>
      </c>
      <c r="C3933" s="20" t="s">
        <v>1099</v>
      </c>
      <c r="D3933" s="20" t="s">
        <v>1121</v>
      </c>
      <c r="E3933" s="20" t="s">
        <v>1171</v>
      </c>
      <c r="F3933" s="20" t="s">
        <v>1250</v>
      </c>
      <c r="G3933" s="20" t="s">
        <v>5175</v>
      </c>
      <c r="H3933" s="20"/>
      <c r="I3933" s="20">
        <v>13538970051</v>
      </c>
      <c r="J3933" s="20" t="s">
        <v>924</v>
      </c>
      <c r="K3933" s="20" t="s">
        <v>1173</v>
      </c>
      <c r="L3933" s="20" t="s">
        <v>2166</v>
      </c>
      <c r="M3933" s="20">
        <v>1088</v>
      </c>
      <c r="N3933" s="20">
        <v>1088</v>
      </c>
      <c r="O3933" s="20" t="s">
        <v>927</v>
      </c>
      <c r="P3933" s="20" t="s">
        <v>50</v>
      </c>
      <c r="Q3933" s="28"/>
      <c r="R3933" s="21" t="s">
        <v>91</v>
      </c>
      <c r="S3933" s="25" t="s">
        <v>1550</v>
      </c>
      <c r="T3933" s="21" t="s">
        <v>53</v>
      </c>
      <c r="U3933" s="21" t="s">
        <v>1174</v>
      </c>
      <c r="V3933" s="46">
        <v>1</v>
      </c>
      <c r="W3933" s="26">
        <f t="shared" si="2914"/>
        <v>1</v>
      </c>
      <c r="Y3933" s="21">
        <v>20</v>
      </c>
      <c r="Z3933" s="22">
        <f t="shared" si="2897"/>
        <v>1088</v>
      </c>
      <c r="AA3933" s="20" t="s">
        <v>4899</v>
      </c>
      <c r="AB3933" s="22"/>
      <c r="AC3933" s="22">
        <v>1</v>
      </c>
      <c r="AD3933" s="22"/>
      <c r="AE3933" s="22">
        <f t="shared" si="2930"/>
        <v>1088</v>
      </c>
      <c r="AF3933" s="22">
        <f t="shared" si="2917"/>
        <v>1088</v>
      </c>
      <c r="AG3933" s="20"/>
      <c r="AH3933" s="22"/>
      <c r="AI3933" s="22"/>
      <c r="AJ3933" s="22">
        <f t="shared" ref="AJ3933:AJ3935" si="2931">N3933</f>
        <v>1088</v>
      </c>
      <c r="AK3933" s="22">
        <f>IF(O3933="(传统)XDSL",VLOOKUP(S3933,[2]直销续费率明细!C:I,7,FALSE)*1,IF(O3933="GPON+XDSL",VLOOKUP(S3933,[2]直销续费率明细!C:I,7,FALSE)*1,VLOOKUP(S3933,[2]直销续费率明细!C:I,5,FALSE)*1))</f>
        <v>25</v>
      </c>
      <c r="AL3933" s="22" t="s">
        <v>1309</v>
      </c>
      <c r="AM3933" s="22"/>
      <c r="AN3933" s="22"/>
      <c r="AO3933" s="22" t="s">
        <v>2216</v>
      </c>
      <c r="AP3933" s="22" t="s">
        <v>1301</v>
      </c>
      <c r="AS3933" s="20">
        <f>IF(Y3933&gt;=10,VLOOKUP(U3933,[2]提成计算!B:T,19,FALSE),VLOOKUP(U3933,[2]提成计算!B:T,18,FALSE))</f>
        <v>0.1</v>
      </c>
      <c r="AT3933" s="20">
        <f t="shared" ref="AT3933:AT3935" si="2932">IF(AD3933*AS3933&gt;0,AD3933*AS3933,AE3933*AS3933)</f>
        <v>108.80000000000001</v>
      </c>
      <c r="AU3933" s="20">
        <f t="shared" ref="AU3933:AU3935" si="2933">IF(AND(AK3933&lt;0,AK3933+AT3933&lt;0),-AT3933,AK3933)</f>
        <v>25</v>
      </c>
    </row>
    <row r="3934" spans="1:47" x14ac:dyDescent="0.15">
      <c r="A3934" s="21" t="s">
        <v>1273</v>
      </c>
      <c r="B3934" s="20" t="s">
        <v>918</v>
      </c>
      <c r="C3934" s="20" t="s">
        <v>1099</v>
      </c>
      <c r="D3934" s="20" t="s">
        <v>1100</v>
      </c>
      <c r="E3934" s="20" t="s">
        <v>1514</v>
      </c>
      <c r="F3934" s="20" t="s">
        <v>1250</v>
      </c>
      <c r="G3934" s="20" t="s">
        <v>5176</v>
      </c>
      <c r="H3934" s="20"/>
      <c r="I3934" s="20">
        <v>13532514188</v>
      </c>
      <c r="J3934" s="20" t="s">
        <v>924</v>
      </c>
      <c r="K3934" s="20" t="s">
        <v>4714</v>
      </c>
      <c r="L3934" s="20" t="s">
        <v>1918</v>
      </c>
      <c r="M3934" s="20">
        <v>680</v>
      </c>
      <c r="N3934" s="20">
        <v>680</v>
      </c>
      <c r="O3934" s="20" t="s">
        <v>1262</v>
      </c>
      <c r="P3934" s="20" t="s">
        <v>50</v>
      </c>
      <c r="Q3934" s="28"/>
      <c r="R3934" s="21" t="s">
        <v>52</v>
      </c>
      <c r="S3934" s="25" t="s">
        <v>1163</v>
      </c>
      <c r="T3934" s="21" t="s">
        <v>53</v>
      </c>
      <c r="U3934" s="21" t="s">
        <v>81</v>
      </c>
      <c r="V3934" s="46">
        <v>1</v>
      </c>
      <c r="W3934" s="26">
        <f t="shared" si="2914"/>
        <v>1</v>
      </c>
      <c r="Y3934" s="21">
        <v>4</v>
      </c>
      <c r="Z3934" s="22">
        <f t="shared" si="2897"/>
        <v>680</v>
      </c>
      <c r="AA3934" s="20" t="s">
        <v>2218</v>
      </c>
      <c r="AB3934" s="22">
        <v>1</v>
      </c>
      <c r="AC3934" s="22"/>
      <c r="AD3934" s="22">
        <f>N3934</f>
        <v>680</v>
      </c>
      <c r="AE3934" s="22"/>
      <c r="AF3934" s="22">
        <f t="shared" si="2917"/>
        <v>680</v>
      </c>
      <c r="AG3934" s="20"/>
      <c r="AH3934" s="22"/>
      <c r="AI3934" s="22"/>
      <c r="AJ3934" s="22">
        <f t="shared" si="2931"/>
        <v>680</v>
      </c>
      <c r="AK3934" s="22">
        <f>IF(O3934="(传统)XDSL",VLOOKUP(S3934,[2]直销续费率明细!C:I,7,FALSE)*1,IF(O3934="GPON+XDSL",VLOOKUP(S3934,[2]直销续费率明细!C:I,7,FALSE)*1,VLOOKUP(S3934,[2]直销续费率明细!C:I,5,FALSE)*1))</f>
        <v>-40</v>
      </c>
      <c r="AL3934" s="22" t="s">
        <v>1300</v>
      </c>
      <c r="AM3934" s="22"/>
      <c r="AN3934" s="22"/>
      <c r="AO3934" s="22" t="s">
        <v>4897</v>
      </c>
      <c r="AP3934" s="22" t="s">
        <v>4913</v>
      </c>
      <c r="AS3934" s="20">
        <f>IF(Y3934&gt;=10,VLOOKUP(U3934,[2]提成计算!B:T,19,FALSE),VLOOKUP(U3934,[2]提成计算!B:T,18,FALSE))</f>
        <v>0.08</v>
      </c>
      <c r="AT3934" s="20">
        <f t="shared" si="2932"/>
        <v>54.4</v>
      </c>
      <c r="AU3934" s="20">
        <f t="shared" si="2933"/>
        <v>-40</v>
      </c>
    </row>
    <row r="3935" spans="1:47" x14ac:dyDescent="0.15">
      <c r="A3935" s="21" t="s">
        <v>1273</v>
      </c>
      <c r="B3935" s="20" t="s">
        <v>918</v>
      </c>
      <c r="C3935" s="20" t="s">
        <v>1099</v>
      </c>
      <c r="D3935" s="20" t="s">
        <v>1100</v>
      </c>
      <c r="E3935" s="20" t="s">
        <v>1101</v>
      </c>
      <c r="F3935" s="20" t="s">
        <v>1250</v>
      </c>
      <c r="G3935" s="20" t="s">
        <v>5177</v>
      </c>
      <c r="H3935" s="20"/>
      <c r="I3935" s="20">
        <v>13537874890</v>
      </c>
      <c r="J3935" s="20" t="s">
        <v>924</v>
      </c>
      <c r="K3935" s="20" t="s">
        <v>80</v>
      </c>
      <c r="L3935" s="20" t="s">
        <v>1299</v>
      </c>
      <c r="M3935" s="20">
        <v>888</v>
      </c>
      <c r="N3935" s="20">
        <v>888</v>
      </c>
      <c r="O3935" s="20" t="s">
        <v>1262</v>
      </c>
      <c r="P3935" s="20" t="s">
        <v>50</v>
      </c>
      <c r="Q3935" s="28"/>
      <c r="R3935" s="21" t="s">
        <v>52</v>
      </c>
      <c r="S3935" s="25" t="s">
        <v>1134</v>
      </c>
      <c r="T3935" s="21" t="s">
        <v>53</v>
      </c>
      <c r="U3935" s="21" t="s">
        <v>81</v>
      </c>
      <c r="V3935" s="46">
        <v>1</v>
      </c>
      <c r="W3935" s="26">
        <f t="shared" si="2914"/>
        <v>1</v>
      </c>
      <c r="Y3935" s="21">
        <v>12</v>
      </c>
      <c r="Z3935" s="22">
        <f t="shared" si="2897"/>
        <v>888</v>
      </c>
      <c r="AA3935" s="20" t="s">
        <v>4899</v>
      </c>
      <c r="AB3935" s="22"/>
      <c r="AC3935" s="22">
        <v>1</v>
      </c>
      <c r="AD3935" s="22"/>
      <c r="AE3935" s="22">
        <f t="shared" ref="AE3935:AE3940" si="2934">N3935</f>
        <v>888</v>
      </c>
      <c r="AF3935" s="22">
        <f t="shared" si="2917"/>
        <v>888</v>
      </c>
      <c r="AG3935" s="20"/>
      <c r="AH3935" s="22"/>
      <c r="AI3935" s="22"/>
      <c r="AJ3935" s="22">
        <f t="shared" si="2931"/>
        <v>888</v>
      </c>
      <c r="AK3935" s="22">
        <f>IF(O3935="(传统)XDSL",VLOOKUP(S3935,[2]直销续费率明细!C:I,7,FALSE)*1,IF(O3935="GPON+XDSL",VLOOKUP(S3935,[2]直销续费率明细!C:I,7,FALSE)*1,VLOOKUP(S3935,[2]直销续费率明细!C:I,5,FALSE)*1))</f>
        <v>25</v>
      </c>
      <c r="AL3935" s="22" t="s">
        <v>1309</v>
      </c>
      <c r="AM3935" s="22"/>
      <c r="AN3935" s="22"/>
      <c r="AO3935" s="22" t="s">
        <v>4897</v>
      </c>
      <c r="AP3935" s="22" t="s">
        <v>1301</v>
      </c>
      <c r="AS3935" s="20">
        <f>IF(Y3935&gt;=10,VLOOKUP(U3935,[2]提成计算!B:T,19,FALSE),VLOOKUP(U3935,[2]提成计算!B:T,18,FALSE))</f>
        <v>0.12</v>
      </c>
      <c r="AT3935" s="20">
        <f t="shared" si="2932"/>
        <v>106.56</v>
      </c>
      <c r="AU3935" s="20">
        <f t="shared" si="2933"/>
        <v>25</v>
      </c>
    </row>
    <row r="3936" spans="1:47" x14ac:dyDescent="0.15">
      <c r="A3936" s="21" t="s">
        <v>1273</v>
      </c>
      <c r="B3936" s="20" t="s">
        <v>918</v>
      </c>
      <c r="C3936" s="20" t="s">
        <v>1099</v>
      </c>
      <c r="D3936" s="20" t="s">
        <v>1136</v>
      </c>
      <c r="E3936" s="20" t="s">
        <v>1137</v>
      </c>
      <c r="F3936" s="20" t="s">
        <v>1250</v>
      </c>
      <c r="G3936" s="20" t="s">
        <v>5178</v>
      </c>
      <c r="H3936" s="20"/>
      <c r="I3936" s="20">
        <v>13929258834</v>
      </c>
      <c r="J3936" s="20" t="s">
        <v>1268</v>
      </c>
      <c r="K3936" s="20" t="s">
        <v>4732</v>
      </c>
      <c r="L3936" s="20" t="s">
        <v>1358</v>
      </c>
      <c r="M3936" s="20">
        <v>1088</v>
      </c>
      <c r="N3936" s="20">
        <v>1088</v>
      </c>
      <c r="O3936" s="20" t="s">
        <v>927</v>
      </c>
      <c r="P3936" s="20" t="s">
        <v>50</v>
      </c>
      <c r="Q3936" s="28"/>
      <c r="R3936" s="21" t="s">
        <v>109</v>
      </c>
      <c r="S3936" s="21"/>
      <c r="T3936" s="21" t="s">
        <v>53</v>
      </c>
      <c r="U3936" s="21" t="s">
        <v>1799</v>
      </c>
      <c r="V3936" s="46">
        <v>1</v>
      </c>
      <c r="W3936" s="26">
        <f t="shared" si="2914"/>
        <v>1</v>
      </c>
      <c r="X3936" s="26">
        <f t="shared" si="2915"/>
        <v>1</v>
      </c>
      <c r="Y3936" s="21">
        <v>10</v>
      </c>
      <c r="Z3936" s="22">
        <f t="shared" si="2897"/>
        <v>1088</v>
      </c>
      <c r="AA3936" s="20" t="s">
        <v>4899</v>
      </c>
      <c r="AB3936" s="22"/>
      <c r="AC3936" s="22">
        <v>1</v>
      </c>
      <c r="AD3936" s="22"/>
      <c r="AE3936" s="22">
        <f t="shared" si="2934"/>
        <v>1088</v>
      </c>
      <c r="AF3936" s="22">
        <f t="shared" si="2917"/>
        <v>1088</v>
      </c>
      <c r="AG3936" s="20">
        <f>N3936</f>
        <v>1088</v>
      </c>
      <c r="AH3936" s="20" t="str">
        <f>VLOOKUP(U3936,[1]提成计算!B:I,8,FALSE)</f>
        <v xml:space="preserve"> </v>
      </c>
      <c r="AI3936" s="20"/>
      <c r="AJ3936" s="22"/>
      <c r="AK3936" s="22"/>
      <c r="AM3936" s="22"/>
      <c r="AN3936" s="22"/>
      <c r="AO3936" s="22" t="s">
        <v>4897</v>
      </c>
      <c r="AP3936" s="22" t="s">
        <v>1301</v>
      </c>
      <c r="AS3936" s="20"/>
      <c r="AT3936" s="20"/>
      <c r="AU3936" s="20"/>
    </row>
    <row r="3937" spans="1:47" x14ac:dyDescent="0.15">
      <c r="A3937" s="21" t="s">
        <v>1273</v>
      </c>
      <c r="B3937" s="20" t="s">
        <v>918</v>
      </c>
      <c r="C3937" s="20" t="s">
        <v>1099</v>
      </c>
      <c r="D3937" s="20" t="s">
        <v>1121</v>
      </c>
      <c r="E3937" s="20" t="s">
        <v>1280</v>
      </c>
      <c r="F3937" s="20" t="s">
        <v>1250</v>
      </c>
      <c r="G3937" s="20" t="s">
        <v>5179</v>
      </c>
      <c r="H3937" s="20"/>
      <c r="I3937" s="20">
        <v>13728320418</v>
      </c>
      <c r="J3937" s="20" t="s">
        <v>924</v>
      </c>
      <c r="K3937" s="20" t="s">
        <v>4691</v>
      </c>
      <c r="L3937" s="20" t="s">
        <v>1299</v>
      </c>
      <c r="M3937" s="20">
        <v>888</v>
      </c>
      <c r="N3937" s="20">
        <v>888</v>
      </c>
      <c r="O3937" s="20" t="s">
        <v>927</v>
      </c>
      <c r="P3937" s="20" t="s">
        <v>50</v>
      </c>
      <c r="Q3937" s="28"/>
      <c r="R3937" s="22" t="s">
        <v>91</v>
      </c>
      <c r="T3937" s="21" t="s">
        <v>948</v>
      </c>
      <c r="U3937" s="22" t="s">
        <v>91</v>
      </c>
      <c r="V3937" s="46">
        <v>1</v>
      </c>
      <c r="W3937" s="26">
        <f t="shared" si="2914"/>
        <v>1</v>
      </c>
      <c r="Y3937" s="21">
        <v>12</v>
      </c>
      <c r="Z3937" s="22">
        <f t="shared" si="2897"/>
        <v>888</v>
      </c>
      <c r="AA3937" s="20" t="s">
        <v>4899</v>
      </c>
      <c r="AB3937" s="22"/>
      <c r="AC3937" s="22">
        <v>1</v>
      </c>
      <c r="AD3937" s="22"/>
      <c r="AE3937" s="22">
        <f t="shared" si="2934"/>
        <v>888</v>
      </c>
      <c r="AF3937" s="22">
        <f t="shared" si="2917"/>
        <v>888</v>
      </c>
      <c r="AG3937" s="20"/>
      <c r="AH3937" s="22"/>
      <c r="AI3937" s="22"/>
      <c r="AJ3937" s="22">
        <f t="shared" ref="AJ3937:AJ3939" si="2935">N3937</f>
        <v>888</v>
      </c>
      <c r="AK3937" s="22">
        <f>IF(O3937="(传统)XDSL",VLOOKUP(U3937,[2]自营续费率!B:G,6,FALSE)*1,IF(O3937="GPON+XDSL",VLOOKUP(U3937,[2]自营续费率!B:G,6,FALSE)*1,VLOOKUP(U3937,[2]自营续费率!B:G,4,FALSE)*1))</f>
        <v>-40</v>
      </c>
      <c r="AL3937" s="22" t="s">
        <v>1300</v>
      </c>
      <c r="AM3937" s="22"/>
      <c r="AN3937" s="22"/>
      <c r="AO3937" s="22" t="s">
        <v>4897</v>
      </c>
      <c r="AP3937" s="22" t="s">
        <v>1301</v>
      </c>
      <c r="AS3937" s="20">
        <f>IF(Y3937&gt;=10,VLOOKUP(U3937,[2]自营提成!C:Z,6,FALSE),VLOOKUP(U3937,[2]自营提成!C:Z,5,FALSE))</f>
        <v>0.1</v>
      </c>
      <c r="AT3937" s="20">
        <f t="shared" ref="AT3937:AT3939" si="2936">IF(AD3937*AS3937&gt;0,AD3937*AS3937,AE3937*AS3937)</f>
        <v>88.800000000000011</v>
      </c>
      <c r="AU3937" s="20">
        <f>IF(AND(AK3937&lt;0,AK3937+AT3937&lt;0),-AT3937,AK3937)</f>
        <v>-40</v>
      </c>
    </row>
    <row r="3938" spans="1:47" x14ac:dyDescent="0.15">
      <c r="A3938" s="21" t="s">
        <v>1273</v>
      </c>
      <c r="B3938" s="20" t="s">
        <v>918</v>
      </c>
      <c r="C3938" s="20" t="s">
        <v>1099</v>
      </c>
      <c r="D3938" s="20" t="s">
        <v>1100</v>
      </c>
      <c r="E3938" s="20" t="s">
        <v>1101</v>
      </c>
      <c r="F3938" s="20" t="s">
        <v>1250</v>
      </c>
      <c r="G3938" s="20" t="s">
        <v>5180</v>
      </c>
      <c r="H3938" s="20"/>
      <c r="I3938" s="20">
        <v>13694959825</v>
      </c>
      <c r="J3938" s="20" t="s">
        <v>924</v>
      </c>
      <c r="K3938" s="20" t="s">
        <v>80</v>
      </c>
      <c r="L3938" s="20" t="s">
        <v>2137</v>
      </c>
      <c r="M3938" s="20">
        <v>1408</v>
      </c>
      <c r="N3938" s="20">
        <v>1408</v>
      </c>
      <c r="O3938" s="20" t="s">
        <v>927</v>
      </c>
      <c r="P3938" s="20" t="s">
        <v>50</v>
      </c>
      <c r="Q3938" s="28"/>
      <c r="R3938" s="21" t="s">
        <v>52</v>
      </c>
      <c r="S3938" s="25" t="s">
        <v>1163</v>
      </c>
      <c r="T3938" s="21" t="s">
        <v>53</v>
      </c>
      <c r="U3938" s="21" t="s">
        <v>81</v>
      </c>
      <c r="V3938" s="46">
        <v>1</v>
      </c>
      <c r="W3938" s="26">
        <f t="shared" si="2914"/>
        <v>1</v>
      </c>
      <c r="Y3938" s="21">
        <v>12</v>
      </c>
      <c r="Z3938" s="22">
        <f t="shared" si="2897"/>
        <v>1408</v>
      </c>
      <c r="AA3938" s="20" t="s">
        <v>4899</v>
      </c>
      <c r="AB3938" s="22"/>
      <c r="AC3938" s="22">
        <v>1</v>
      </c>
      <c r="AD3938" s="22"/>
      <c r="AE3938" s="22">
        <f t="shared" si="2934"/>
        <v>1408</v>
      </c>
      <c r="AF3938" s="22">
        <f t="shared" si="2917"/>
        <v>1408</v>
      </c>
      <c r="AG3938" s="20"/>
      <c r="AH3938" s="22"/>
      <c r="AI3938" s="22"/>
      <c r="AJ3938" s="22">
        <f t="shared" si="2935"/>
        <v>1408</v>
      </c>
      <c r="AK3938" s="22">
        <f>IF(O3938="(传统)XDSL",VLOOKUP(S3938,[2]直销续费率明细!C:I,7,FALSE)*1,IF(O3938="GPON+XDSL",VLOOKUP(S3938,[2]直销续费率明细!C:I,7,FALSE)*1,VLOOKUP(S3938,[2]直销续费率明细!C:I,5,FALSE)*1))</f>
        <v>-40</v>
      </c>
      <c r="AL3938" s="22" t="s">
        <v>1300</v>
      </c>
      <c r="AM3938" s="22"/>
      <c r="AN3938" s="22"/>
      <c r="AO3938" s="22" t="s">
        <v>4897</v>
      </c>
      <c r="AP3938" s="22" t="s">
        <v>1301</v>
      </c>
      <c r="AS3938" s="20">
        <f>IF(Y3938&gt;=10,VLOOKUP(U3938,[2]提成计算!B:T,19,FALSE),VLOOKUP(U3938,[2]提成计算!B:T,18,FALSE))</f>
        <v>0.12</v>
      </c>
      <c r="AT3938" s="20">
        <f t="shared" si="2936"/>
        <v>168.95999999999998</v>
      </c>
      <c r="AU3938" s="20">
        <f t="shared" ref="AU3938:AU3939" si="2937">IF(AND(AK3938&lt;0,AK3938+AT3938&lt;0),-AT3938,AK3938)</f>
        <v>-40</v>
      </c>
    </row>
    <row r="3939" spans="1:47" x14ac:dyDescent="0.15">
      <c r="A3939" s="21" t="s">
        <v>1273</v>
      </c>
      <c r="B3939" s="20" t="s">
        <v>918</v>
      </c>
      <c r="C3939" s="20" t="s">
        <v>1099</v>
      </c>
      <c r="D3939" s="20" t="s">
        <v>1121</v>
      </c>
      <c r="E3939" s="20" t="s">
        <v>1171</v>
      </c>
      <c r="F3939" s="20" t="s">
        <v>1250</v>
      </c>
      <c r="G3939" s="20" t="s">
        <v>5181</v>
      </c>
      <c r="H3939" s="20"/>
      <c r="I3939" s="20">
        <v>13423119068</v>
      </c>
      <c r="J3939" s="20" t="s">
        <v>924</v>
      </c>
      <c r="K3939" s="20" t="s">
        <v>1173</v>
      </c>
      <c r="L3939" s="20" t="s">
        <v>1299</v>
      </c>
      <c r="M3939" s="20">
        <v>888</v>
      </c>
      <c r="N3939" s="20">
        <v>888</v>
      </c>
      <c r="O3939" s="20" t="s">
        <v>927</v>
      </c>
      <c r="P3939" s="20" t="s">
        <v>50</v>
      </c>
      <c r="Q3939" s="28"/>
      <c r="R3939" s="21" t="s">
        <v>91</v>
      </c>
      <c r="S3939" s="25" t="s">
        <v>1550</v>
      </c>
      <c r="T3939" s="21" t="s">
        <v>53</v>
      </c>
      <c r="U3939" s="21" t="s">
        <v>1174</v>
      </c>
      <c r="V3939" s="46">
        <v>1</v>
      </c>
      <c r="W3939" s="26">
        <f t="shared" si="2914"/>
        <v>1</v>
      </c>
      <c r="Y3939" s="21">
        <v>12</v>
      </c>
      <c r="Z3939" s="22">
        <f t="shared" si="2897"/>
        <v>888</v>
      </c>
      <c r="AA3939" s="20" t="s">
        <v>4899</v>
      </c>
      <c r="AB3939" s="22"/>
      <c r="AC3939" s="22">
        <v>1</v>
      </c>
      <c r="AD3939" s="22"/>
      <c r="AE3939" s="22">
        <f t="shared" si="2934"/>
        <v>888</v>
      </c>
      <c r="AF3939" s="22">
        <f t="shared" si="2917"/>
        <v>888</v>
      </c>
      <c r="AG3939" s="20"/>
      <c r="AH3939" s="22"/>
      <c r="AI3939" s="22"/>
      <c r="AJ3939" s="22">
        <f t="shared" si="2935"/>
        <v>888</v>
      </c>
      <c r="AK3939" s="22">
        <f>IF(O3939="(传统)XDSL",VLOOKUP(S3939,[2]直销续费率明细!C:I,7,FALSE)*1,IF(O3939="GPON+XDSL",VLOOKUP(S3939,[2]直销续费率明细!C:I,7,FALSE)*1,VLOOKUP(S3939,[2]直销续费率明细!C:I,5,FALSE)*1))</f>
        <v>25</v>
      </c>
      <c r="AL3939" s="22" t="s">
        <v>1309</v>
      </c>
      <c r="AM3939" s="22"/>
      <c r="AN3939" s="22"/>
      <c r="AO3939" s="22" t="s">
        <v>4897</v>
      </c>
      <c r="AP3939" s="22" t="s">
        <v>1301</v>
      </c>
      <c r="AS3939" s="20">
        <f>IF(Y3939&gt;=10,VLOOKUP(U3939,[2]提成计算!B:T,19,FALSE),VLOOKUP(U3939,[2]提成计算!B:T,18,FALSE))</f>
        <v>0.1</v>
      </c>
      <c r="AT3939" s="20">
        <f t="shared" si="2936"/>
        <v>88.800000000000011</v>
      </c>
      <c r="AU3939" s="20">
        <f t="shared" si="2937"/>
        <v>25</v>
      </c>
    </row>
    <row r="3940" spans="1:47" x14ac:dyDescent="0.15">
      <c r="A3940" s="21" t="s">
        <v>1273</v>
      </c>
      <c r="B3940" s="20" t="s">
        <v>918</v>
      </c>
      <c r="C3940" s="20" t="s">
        <v>1099</v>
      </c>
      <c r="D3940" s="20" t="s">
        <v>1136</v>
      </c>
      <c r="E3940" s="20" t="s">
        <v>1144</v>
      </c>
      <c r="F3940" s="20" t="s">
        <v>1250</v>
      </c>
      <c r="G3940" s="20" t="s">
        <v>5182</v>
      </c>
      <c r="H3940" s="20"/>
      <c r="I3940" s="20">
        <v>18681050776</v>
      </c>
      <c r="J3940" s="20" t="s">
        <v>1268</v>
      </c>
      <c r="K3940" s="20" t="s">
        <v>184</v>
      </c>
      <c r="L3940" s="20" t="s">
        <v>1358</v>
      </c>
      <c r="M3940" s="20">
        <v>1088</v>
      </c>
      <c r="N3940" s="20">
        <v>1088</v>
      </c>
      <c r="O3940" s="20" t="s">
        <v>927</v>
      </c>
      <c r="P3940" s="20" t="s">
        <v>50</v>
      </c>
      <c r="Q3940" s="28"/>
      <c r="R3940" s="21" t="s">
        <v>109</v>
      </c>
      <c r="S3940" s="21"/>
      <c r="T3940" s="21" t="s">
        <v>53</v>
      </c>
      <c r="U3940" s="21" t="s">
        <v>185</v>
      </c>
      <c r="V3940" s="46">
        <v>1</v>
      </c>
      <c r="W3940" s="26">
        <f t="shared" si="2914"/>
        <v>1</v>
      </c>
      <c r="X3940" s="26">
        <f t="shared" si="2915"/>
        <v>1</v>
      </c>
      <c r="Y3940" s="21">
        <v>10</v>
      </c>
      <c r="Z3940" s="22">
        <f t="shared" si="2897"/>
        <v>1088</v>
      </c>
      <c r="AA3940" s="20" t="s">
        <v>4899</v>
      </c>
      <c r="AB3940" s="22"/>
      <c r="AC3940" s="22">
        <v>1</v>
      </c>
      <c r="AD3940" s="22"/>
      <c r="AE3940" s="22">
        <f t="shared" si="2934"/>
        <v>1088</v>
      </c>
      <c r="AF3940" s="22">
        <f t="shared" si="2917"/>
        <v>1088</v>
      </c>
      <c r="AG3940" s="20">
        <f>N3940</f>
        <v>1088</v>
      </c>
      <c r="AH3940" s="20" t="str">
        <f>VLOOKUP(U3940,[1]提成计算!B:I,8,FALSE)</f>
        <v xml:space="preserve"> </v>
      </c>
      <c r="AI3940" s="20"/>
      <c r="AJ3940" s="22"/>
      <c r="AK3940" s="22"/>
      <c r="AM3940" s="22"/>
      <c r="AN3940" s="22"/>
      <c r="AO3940" s="22" t="s">
        <v>2216</v>
      </c>
      <c r="AP3940" s="22" t="s">
        <v>1301</v>
      </c>
      <c r="AS3940" s="20"/>
      <c r="AT3940" s="20"/>
      <c r="AU3940" s="20"/>
    </row>
    <row r="3941" spans="1:47" x14ac:dyDescent="0.15">
      <c r="A3941" s="21" t="s">
        <v>1273</v>
      </c>
      <c r="B3941" s="20" t="s">
        <v>918</v>
      </c>
      <c r="C3941" s="20" t="s">
        <v>1099</v>
      </c>
      <c r="D3941" s="20" t="s">
        <v>1100</v>
      </c>
      <c r="E3941" s="20" t="s">
        <v>1101</v>
      </c>
      <c r="F3941" s="20" t="s">
        <v>1250</v>
      </c>
      <c r="G3941" s="20" t="s">
        <v>5183</v>
      </c>
      <c r="H3941" s="20"/>
      <c r="I3941" s="20">
        <v>15016803910</v>
      </c>
      <c r="J3941" s="20" t="s">
        <v>924</v>
      </c>
      <c r="K3941" s="20" t="s">
        <v>174</v>
      </c>
      <c r="L3941" s="20" t="s">
        <v>1918</v>
      </c>
      <c r="M3941" s="20">
        <v>680</v>
      </c>
      <c r="N3941" s="20">
        <v>680</v>
      </c>
      <c r="O3941" s="20" t="s">
        <v>1262</v>
      </c>
      <c r="P3941" s="20" t="s">
        <v>50</v>
      </c>
      <c r="Q3941" s="28"/>
      <c r="R3941" s="21" t="s">
        <v>52</v>
      </c>
      <c r="S3941" s="25" t="s">
        <v>1163</v>
      </c>
      <c r="T3941" s="21" t="s">
        <v>2242</v>
      </c>
      <c r="U3941" s="21"/>
      <c r="V3941" s="46">
        <v>1</v>
      </c>
      <c r="W3941" s="26">
        <f t="shared" si="2914"/>
        <v>1</v>
      </c>
      <c r="Y3941" s="21">
        <v>4</v>
      </c>
      <c r="Z3941" s="22">
        <f t="shared" si="2897"/>
        <v>680</v>
      </c>
      <c r="AA3941" s="20" t="s">
        <v>2218</v>
      </c>
      <c r="AB3941" s="22">
        <v>1</v>
      </c>
      <c r="AC3941" s="22"/>
      <c r="AD3941" s="22">
        <f>N3941</f>
        <v>680</v>
      </c>
      <c r="AE3941" s="22"/>
      <c r="AF3941" s="22">
        <f t="shared" si="2917"/>
        <v>680</v>
      </c>
      <c r="AG3941" s="20"/>
      <c r="AH3941" s="22"/>
      <c r="AI3941" s="22"/>
      <c r="AJ3941" s="22">
        <f>N3941</f>
        <v>680</v>
      </c>
      <c r="AK3941" s="22">
        <f>IF(O3941="(传统)XDSL",VLOOKUP(S3941,[1]续费率明细!C:I,7,FALSE)*1,IF(O3941="GPON+XDSL",VLOOKUP(S3941,[1]续费率明细!C:I,7,FALSE)*1,VLOOKUP(S3941,[1]续费率明细!C:I,5,FALSE)*1))</f>
        <v>-40</v>
      </c>
      <c r="AL3941" s="22" t="s">
        <v>1309</v>
      </c>
      <c r="AM3941" s="22"/>
      <c r="AN3941" s="22"/>
      <c r="AO3941" s="22" t="s">
        <v>4897</v>
      </c>
      <c r="AP3941" s="22" t="s">
        <v>4913</v>
      </c>
      <c r="AS3941" s="20"/>
      <c r="AT3941" s="20"/>
      <c r="AU3941" s="20"/>
    </row>
    <row r="3942" spans="1:47" x14ac:dyDescent="0.15">
      <c r="A3942" s="21" t="s">
        <v>1273</v>
      </c>
      <c r="B3942" s="20" t="s">
        <v>918</v>
      </c>
      <c r="C3942" s="20" t="s">
        <v>1099</v>
      </c>
      <c r="D3942" s="20" t="s">
        <v>1100</v>
      </c>
      <c r="E3942" s="20" t="s">
        <v>1115</v>
      </c>
      <c r="F3942" s="20" t="s">
        <v>1250</v>
      </c>
      <c r="G3942" s="20" t="s">
        <v>5184</v>
      </c>
      <c r="H3942" s="20"/>
      <c r="I3942" s="20">
        <v>13751093955</v>
      </c>
      <c r="J3942" s="20" t="s">
        <v>1268</v>
      </c>
      <c r="K3942" s="20" t="s">
        <v>4833</v>
      </c>
      <c r="L3942" s="20" t="s">
        <v>1358</v>
      </c>
      <c r="M3942" s="20">
        <v>1088</v>
      </c>
      <c r="N3942" s="20">
        <v>1088</v>
      </c>
      <c r="O3942" s="20" t="s">
        <v>927</v>
      </c>
      <c r="P3942" s="20" t="s">
        <v>50</v>
      </c>
      <c r="Q3942" s="28"/>
      <c r="R3942" s="21" t="s">
        <v>52</v>
      </c>
      <c r="S3942" s="21"/>
      <c r="T3942" s="21" t="s">
        <v>53</v>
      </c>
      <c r="U3942" s="21" t="s">
        <v>1737</v>
      </c>
      <c r="V3942" s="46">
        <v>1</v>
      </c>
      <c r="W3942" s="26">
        <f t="shared" si="2914"/>
        <v>1</v>
      </c>
      <c r="X3942" s="26">
        <f t="shared" si="2915"/>
        <v>1</v>
      </c>
      <c r="Y3942" s="21">
        <v>10</v>
      </c>
      <c r="Z3942" s="22">
        <f t="shared" si="2897"/>
        <v>1088</v>
      </c>
      <c r="AA3942" s="20" t="s">
        <v>4899</v>
      </c>
      <c r="AB3942" s="22"/>
      <c r="AC3942" s="22">
        <v>1</v>
      </c>
      <c r="AD3942" s="22"/>
      <c r="AE3942" s="22">
        <f t="shared" ref="AE3942:AE3947" si="2938">N3942</f>
        <v>1088</v>
      </c>
      <c r="AF3942" s="22">
        <f t="shared" si="2917"/>
        <v>1088</v>
      </c>
      <c r="AG3942" s="20">
        <f>N3942</f>
        <v>1088</v>
      </c>
      <c r="AH3942" s="20" t="str">
        <f>VLOOKUP(U3942,[1]提成计算!B:I,8,FALSE)</f>
        <v xml:space="preserve"> </v>
      </c>
      <c r="AI3942" s="20"/>
      <c r="AJ3942" s="22"/>
      <c r="AK3942" s="22"/>
      <c r="AM3942" s="22"/>
      <c r="AN3942" s="22"/>
      <c r="AO3942" s="22" t="s">
        <v>4897</v>
      </c>
      <c r="AP3942" s="22" t="s">
        <v>1301</v>
      </c>
      <c r="AS3942" s="20"/>
      <c r="AT3942" s="20"/>
      <c r="AU3942" s="20"/>
    </row>
    <row r="3943" spans="1:47" x14ac:dyDescent="0.15">
      <c r="A3943" s="21" t="s">
        <v>1273</v>
      </c>
      <c r="B3943" s="20" t="s">
        <v>918</v>
      </c>
      <c r="C3943" s="20" t="s">
        <v>1099</v>
      </c>
      <c r="D3943" s="20" t="s">
        <v>1100</v>
      </c>
      <c r="E3943" s="20" t="s">
        <v>1132</v>
      </c>
      <c r="F3943" s="20" t="s">
        <v>1250</v>
      </c>
      <c r="G3943" s="20" t="s">
        <v>5185</v>
      </c>
      <c r="H3943" s="20"/>
      <c r="I3943" s="20">
        <v>15999782030</v>
      </c>
      <c r="J3943" s="20" t="s">
        <v>924</v>
      </c>
      <c r="K3943" s="20" t="s">
        <v>4833</v>
      </c>
      <c r="L3943" s="20" t="s">
        <v>1299</v>
      </c>
      <c r="M3943" s="20">
        <v>888</v>
      </c>
      <c r="N3943" s="20">
        <v>888</v>
      </c>
      <c r="O3943" s="20" t="s">
        <v>927</v>
      </c>
      <c r="P3943" s="20" t="s">
        <v>50</v>
      </c>
      <c r="Q3943" s="28"/>
      <c r="R3943" s="21" t="s">
        <v>52</v>
      </c>
      <c r="S3943" s="25" t="s">
        <v>1170</v>
      </c>
      <c r="T3943" s="21" t="s">
        <v>53</v>
      </c>
      <c r="U3943" s="21" t="s">
        <v>1737</v>
      </c>
      <c r="V3943" s="46">
        <v>1</v>
      </c>
      <c r="W3943" s="26">
        <f t="shared" si="2914"/>
        <v>1</v>
      </c>
      <c r="Y3943" s="21">
        <v>12</v>
      </c>
      <c r="Z3943" s="22">
        <f t="shared" si="2897"/>
        <v>888</v>
      </c>
      <c r="AA3943" s="20" t="s">
        <v>4899</v>
      </c>
      <c r="AB3943" s="22"/>
      <c r="AC3943" s="22">
        <v>1</v>
      </c>
      <c r="AD3943" s="22"/>
      <c r="AE3943" s="22">
        <f t="shared" si="2938"/>
        <v>888</v>
      </c>
      <c r="AF3943" s="22">
        <f t="shared" si="2917"/>
        <v>888</v>
      </c>
      <c r="AG3943" s="20"/>
      <c r="AH3943" s="22"/>
      <c r="AI3943" s="22"/>
      <c r="AJ3943" s="22">
        <f>N3943</f>
        <v>888</v>
      </c>
      <c r="AK3943" s="22">
        <f>IF(O3943="(传统)XDSL",VLOOKUP(S3943,[2]直销续费率明细!C:I,7,FALSE)*1,IF(O3943="GPON+XDSL",VLOOKUP(S3943,[2]直销续费率明细!C:I,7,FALSE)*1,VLOOKUP(S3943,[2]直销续费率明细!C:I,5,FALSE)*1))</f>
        <v>-40</v>
      </c>
      <c r="AL3943" s="22" t="s">
        <v>1309</v>
      </c>
      <c r="AM3943" s="22"/>
      <c r="AN3943" s="22"/>
      <c r="AO3943" s="22" t="s">
        <v>2216</v>
      </c>
      <c r="AP3943" s="22" t="s">
        <v>1301</v>
      </c>
      <c r="AS3943" s="20">
        <f>IF(Y3943&gt;=10,VLOOKUP(U3943,[2]提成计算!B:T,19,FALSE),VLOOKUP(U3943,[2]提成计算!B:T,18,FALSE))</f>
        <v>0.09</v>
      </c>
      <c r="AT3943" s="20">
        <f t="shared" ref="AT3943" si="2939">IF(AD3943*AS3943&gt;0,AD3943*AS3943,AE3943*AS3943)</f>
        <v>79.92</v>
      </c>
      <c r="AU3943" s="20">
        <f t="shared" ref="AU3943" si="2940">IF(AND(AK3943&lt;0,AK3943+AT3943&lt;0),-AT3943,AK3943)</f>
        <v>-40</v>
      </c>
    </row>
    <row r="3944" spans="1:47" x14ac:dyDescent="0.15">
      <c r="A3944" s="21" t="s">
        <v>1273</v>
      </c>
      <c r="B3944" s="20" t="s">
        <v>918</v>
      </c>
      <c r="C3944" s="20" t="s">
        <v>1099</v>
      </c>
      <c r="D3944" s="20" t="s">
        <v>1100</v>
      </c>
      <c r="E3944" s="20" t="s">
        <v>1115</v>
      </c>
      <c r="F3944" s="20" t="s">
        <v>1250</v>
      </c>
      <c r="G3944" s="20" t="s">
        <v>5186</v>
      </c>
      <c r="H3944" s="20"/>
      <c r="I3944" s="20">
        <v>15015376337</v>
      </c>
      <c r="J3944" s="20" t="s">
        <v>1268</v>
      </c>
      <c r="K3944" s="20" t="s">
        <v>4833</v>
      </c>
      <c r="L3944" s="20" t="s">
        <v>1358</v>
      </c>
      <c r="M3944" s="20">
        <v>1088</v>
      </c>
      <c r="N3944" s="20">
        <v>1088</v>
      </c>
      <c r="O3944" s="20" t="s">
        <v>927</v>
      </c>
      <c r="P3944" s="20" t="s">
        <v>50</v>
      </c>
      <c r="Q3944" s="28"/>
      <c r="R3944" s="21" t="s">
        <v>52</v>
      </c>
      <c r="S3944" s="21"/>
      <c r="T3944" s="21" t="s">
        <v>53</v>
      </c>
      <c r="U3944" s="21" t="s">
        <v>1737</v>
      </c>
      <c r="V3944" s="46">
        <v>1</v>
      </c>
      <c r="W3944" s="26">
        <f t="shared" si="2914"/>
        <v>1</v>
      </c>
      <c r="X3944" s="26">
        <f t="shared" si="2915"/>
        <v>1</v>
      </c>
      <c r="Y3944" s="21">
        <v>10</v>
      </c>
      <c r="Z3944" s="22">
        <f t="shared" si="2897"/>
        <v>1088</v>
      </c>
      <c r="AA3944" s="20" t="s">
        <v>2218</v>
      </c>
      <c r="AB3944" s="22"/>
      <c r="AC3944" s="22">
        <v>1</v>
      </c>
      <c r="AD3944" s="22"/>
      <c r="AE3944" s="22">
        <f t="shared" si="2938"/>
        <v>1088</v>
      </c>
      <c r="AF3944" s="22">
        <f t="shared" si="2917"/>
        <v>1088</v>
      </c>
      <c r="AG3944" s="20">
        <f t="shared" ref="AG3944:AG3945" si="2941">N3944</f>
        <v>1088</v>
      </c>
      <c r="AH3944" s="20" t="str">
        <f>VLOOKUP(U3944,[1]提成计算!B:I,8,FALSE)</f>
        <v xml:space="preserve"> </v>
      </c>
      <c r="AI3944" s="20"/>
      <c r="AJ3944" s="22"/>
      <c r="AK3944" s="22"/>
      <c r="AM3944" s="22"/>
      <c r="AN3944" s="22"/>
      <c r="AO3944" s="22" t="s">
        <v>4897</v>
      </c>
      <c r="AP3944" s="22" t="s">
        <v>1301</v>
      </c>
      <c r="AS3944" s="20"/>
      <c r="AT3944" s="20"/>
      <c r="AU3944" s="20"/>
    </row>
    <row r="3945" spans="1:47" x14ac:dyDescent="0.15">
      <c r="A3945" s="21" t="s">
        <v>1273</v>
      </c>
      <c r="B3945" s="20" t="s">
        <v>918</v>
      </c>
      <c r="C3945" s="20" t="s">
        <v>1099</v>
      </c>
      <c r="D3945" s="20" t="s">
        <v>1136</v>
      </c>
      <c r="E3945" s="20" t="s">
        <v>1137</v>
      </c>
      <c r="F3945" s="20" t="s">
        <v>1250</v>
      </c>
      <c r="G3945" s="20" t="s">
        <v>5187</v>
      </c>
      <c r="H3945" s="20"/>
      <c r="I3945" s="20">
        <v>13431278222</v>
      </c>
      <c r="J3945" s="20" t="s">
        <v>1268</v>
      </c>
      <c r="K3945" s="20" t="s">
        <v>195</v>
      </c>
      <c r="L3945" s="20" t="s">
        <v>1358</v>
      </c>
      <c r="M3945" s="20">
        <v>1088</v>
      </c>
      <c r="N3945" s="20">
        <v>1088</v>
      </c>
      <c r="O3945" s="20" t="s">
        <v>927</v>
      </c>
      <c r="P3945" s="20" t="s">
        <v>50</v>
      </c>
      <c r="Q3945" s="28"/>
      <c r="R3945" s="21" t="s">
        <v>109</v>
      </c>
      <c r="S3945" s="21"/>
      <c r="T3945" s="21" t="s">
        <v>53</v>
      </c>
      <c r="U3945" s="21" t="s">
        <v>196</v>
      </c>
      <c r="V3945" s="46">
        <v>1</v>
      </c>
      <c r="W3945" s="26">
        <f t="shared" si="2914"/>
        <v>1</v>
      </c>
      <c r="X3945" s="26">
        <f t="shared" si="2915"/>
        <v>1</v>
      </c>
      <c r="Y3945" s="21">
        <v>10</v>
      </c>
      <c r="Z3945" s="22">
        <f t="shared" si="2897"/>
        <v>1088</v>
      </c>
      <c r="AA3945" s="20" t="s">
        <v>4899</v>
      </c>
      <c r="AB3945" s="22"/>
      <c r="AC3945" s="22">
        <v>1</v>
      </c>
      <c r="AD3945" s="22"/>
      <c r="AE3945" s="22">
        <f t="shared" si="2938"/>
        <v>1088</v>
      </c>
      <c r="AF3945" s="22">
        <f t="shared" si="2917"/>
        <v>1088</v>
      </c>
      <c r="AG3945" s="20">
        <f t="shared" si="2941"/>
        <v>1088</v>
      </c>
      <c r="AH3945" s="20" t="str">
        <f>VLOOKUP(U3945,[1]提成计算!B:I,8,FALSE)</f>
        <v xml:space="preserve"> </v>
      </c>
      <c r="AI3945" s="20"/>
      <c r="AJ3945" s="22"/>
      <c r="AK3945" s="22"/>
      <c r="AM3945" s="22"/>
      <c r="AN3945" s="22"/>
      <c r="AO3945" s="22" t="s">
        <v>4897</v>
      </c>
      <c r="AP3945" s="22" t="s">
        <v>1301</v>
      </c>
      <c r="AS3945" s="20"/>
      <c r="AT3945" s="20"/>
      <c r="AU3945" s="20"/>
    </row>
    <row r="3946" spans="1:47" x14ac:dyDescent="0.15">
      <c r="A3946" s="21" t="s">
        <v>1273</v>
      </c>
      <c r="B3946" s="20" t="s">
        <v>918</v>
      </c>
      <c r="C3946" s="20" t="s">
        <v>1099</v>
      </c>
      <c r="D3946" s="20" t="s">
        <v>1100</v>
      </c>
      <c r="E3946" s="20" t="s">
        <v>1101</v>
      </c>
      <c r="F3946" s="20" t="s">
        <v>1250</v>
      </c>
      <c r="G3946" s="20" t="s">
        <v>5188</v>
      </c>
      <c r="H3946" s="20"/>
      <c r="I3946" s="20">
        <v>13423407996</v>
      </c>
      <c r="J3946" s="20" t="s">
        <v>924</v>
      </c>
      <c r="K3946" s="20" t="s">
        <v>72</v>
      </c>
      <c r="L3946" s="20" t="s">
        <v>2137</v>
      </c>
      <c r="M3946" s="20">
        <v>1408</v>
      </c>
      <c r="N3946" s="20">
        <v>1408</v>
      </c>
      <c r="O3946" s="20" t="s">
        <v>927</v>
      </c>
      <c r="P3946" s="20" t="s">
        <v>50</v>
      </c>
      <c r="Q3946" s="28"/>
      <c r="R3946" s="21" t="s">
        <v>52</v>
      </c>
      <c r="S3946" s="25" t="s">
        <v>1134</v>
      </c>
      <c r="T3946" s="21" t="s">
        <v>53</v>
      </c>
      <c r="U3946" s="21" t="s">
        <v>54</v>
      </c>
      <c r="V3946" s="46">
        <v>1</v>
      </c>
      <c r="W3946" s="26">
        <f t="shared" si="2914"/>
        <v>1</v>
      </c>
      <c r="Y3946" s="21">
        <v>12</v>
      </c>
      <c r="Z3946" s="22">
        <f t="shared" si="2897"/>
        <v>1408</v>
      </c>
      <c r="AA3946" s="20" t="s">
        <v>4899</v>
      </c>
      <c r="AB3946" s="22"/>
      <c r="AC3946" s="22">
        <v>1</v>
      </c>
      <c r="AD3946" s="22"/>
      <c r="AE3946" s="22">
        <f t="shared" si="2938"/>
        <v>1408</v>
      </c>
      <c r="AF3946" s="22">
        <f t="shared" si="2917"/>
        <v>1408</v>
      </c>
      <c r="AG3946" s="20"/>
      <c r="AH3946" s="22"/>
      <c r="AI3946" s="22"/>
      <c r="AJ3946" s="22">
        <f>N3946</f>
        <v>1408</v>
      </c>
      <c r="AK3946" s="22">
        <f>IF(O3946="(传统)XDSL",VLOOKUP(S3946,[2]直销续费率明细!C:I,7,FALSE)*1,IF(O3946="GPON+XDSL",VLOOKUP(S3946,[2]直销续费率明细!C:I,7,FALSE)*1,VLOOKUP(S3946,[2]直销续费率明细!C:I,5,FALSE)*1))</f>
        <v>-40</v>
      </c>
      <c r="AL3946" s="22" t="s">
        <v>1309</v>
      </c>
      <c r="AM3946" s="22"/>
      <c r="AN3946" s="22"/>
      <c r="AO3946" s="22" t="s">
        <v>4897</v>
      </c>
      <c r="AP3946" s="22" t="s">
        <v>1301</v>
      </c>
      <c r="AS3946" s="20">
        <f>IF(Y3946&gt;=10,VLOOKUP(U3946,[2]提成计算!B:T,19,FALSE),VLOOKUP(U3946,[2]提成计算!B:T,18,FALSE))</f>
        <v>0.1</v>
      </c>
      <c r="AT3946" s="20">
        <f t="shared" ref="AT3946" si="2942">IF(AD3946*AS3946&gt;0,AD3946*AS3946,AE3946*AS3946)</f>
        <v>140.80000000000001</v>
      </c>
      <c r="AU3946" s="20">
        <f t="shared" ref="AU3946" si="2943">IF(AND(AK3946&lt;0,AK3946+AT3946&lt;0),-AT3946,AK3946)</f>
        <v>-40</v>
      </c>
    </row>
    <row r="3947" spans="1:47" x14ac:dyDescent="0.15">
      <c r="A3947" s="21" t="s">
        <v>1273</v>
      </c>
      <c r="B3947" s="20" t="s">
        <v>918</v>
      </c>
      <c r="C3947" s="20" t="s">
        <v>1099</v>
      </c>
      <c r="D3947" s="20" t="s">
        <v>1100</v>
      </c>
      <c r="E3947" s="20" t="s">
        <v>1101</v>
      </c>
      <c r="F3947" s="20" t="s">
        <v>1250</v>
      </c>
      <c r="G3947" s="20" t="s">
        <v>5189</v>
      </c>
      <c r="H3947" s="20"/>
      <c r="I3947" s="20">
        <v>18929184082</v>
      </c>
      <c r="J3947" s="20" t="s">
        <v>1268</v>
      </c>
      <c r="K3947" s="20" t="s">
        <v>4718</v>
      </c>
      <c r="L3947" s="20" t="s">
        <v>1358</v>
      </c>
      <c r="M3947" s="20">
        <v>1088</v>
      </c>
      <c r="N3947" s="20">
        <v>1088</v>
      </c>
      <c r="O3947" s="20" t="s">
        <v>927</v>
      </c>
      <c r="P3947" s="20" t="s">
        <v>50</v>
      </c>
      <c r="Q3947" s="28"/>
      <c r="R3947" s="21" t="s">
        <v>52</v>
      </c>
      <c r="S3947" s="21"/>
      <c r="T3947" s="21" t="s">
        <v>53</v>
      </c>
      <c r="U3947" s="21" t="s">
        <v>4719</v>
      </c>
      <c r="V3947" s="46">
        <v>1</v>
      </c>
      <c r="W3947" s="26">
        <f t="shared" si="2914"/>
        <v>1</v>
      </c>
      <c r="X3947" s="26">
        <f t="shared" si="2915"/>
        <v>1</v>
      </c>
      <c r="Y3947" s="21">
        <v>10</v>
      </c>
      <c r="Z3947" s="22">
        <f t="shared" si="2897"/>
        <v>1088</v>
      </c>
      <c r="AA3947" s="20" t="s">
        <v>4899</v>
      </c>
      <c r="AB3947" s="22"/>
      <c r="AC3947" s="22">
        <v>1</v>
      </c>
      <c r="AD3947" s="22"/>
      <c r="AE3947" s="22">
        <f t="shared" si="2938"/>
        <v>1088</v>
      </c>
      <c r="AF3947" s="22">
        <f t="shared" si="2917"/>
        <v>1088</v>
      </c>
      <c r="AG3947" s="20">
        <f>N3947</f>
        <v>1088</v>
      </c>
      <c r="AH3947" s="20" t="str">
        <f>VLOOKUP(U3947,[1]提成计算!B:I,8,FALSE)</f>
        <v xml:space="preserve"> </v>
      </c>
      <c r="AI3947" s="20"/>
      <c r="AJ3947" s="22"/>
      <c r="AK3947" s="22"/>
      <c r="AM3947" s="22"/>
      <c r="AN3947" s="22"/>
      <c r="AO3947" s="22" t="s">
        <v>4897</v>
      </c>
      <c r="AP3947" s="22" t="s">
        <v>1301</v>
      </c>
      <c r="AS3947" s="20"/>
      <c r="AT3947" s="20"/>
      <c r="AU3947" s="20"/>
    </row>
    <row r="3948" spans="1:47" x14ac:dyDescent="0.15">
      <c r="A3948" s="21" t="s">
        <v>1273</v>
      </c>
      <c r="B3948" s="20" t="s">
        <v>918</v>
      </c>
      <c r="C3948" s="20" t="s">
        <v>1099</v>
      </c>
      <c r="D3948" s="20" t="s">
        <v>1121</v>
      </c>
      <c r="E3948" s="20" t="s">
        <v>1171</v>
      </c>
      <c r="F3948" s="20" t="s">
        <v>1250</v>
      </c>
      <c r="G3948" s="20" t="s">
        <v>5190</v>
      </c>
      <c r="H3948" s="20"/>
      <c r="I3948" s="20">
        <v>15920286136</v>
      </c>
      <c r="J3948" s="20" t="s">
        <v>924</v>
      </c>
      <c r="K3948" s="20" t="s">
        <v>1173</v>
      </c>
      <c r="L3948" s="20" t="s">
        <v>2119</v>
      </c>
      <c r="M3948" s="20">
        <v>768</v>
      </c>
      <c r="N3948" s="20">
        <v>768</v>
      </c>
      <c r="O3948" s="20" t="s">
        <v>927</v>
      </c>
      <c r="P3948" s="20" t="s">
        <v>50</v>
      </c>
      <c r="Q3948" s="28"/>
      <c r="R3948" s="21" t="s">
        <v>91</v>
      </c>
      <c r="S3948" s="25" t="s">
        <v>1550</v>
      </c>
      <c r="T3948" s="21" t="s">
        <v>53</v>
      </c>
      <c r="U3948" s="21" t="s">
        <v>1174</v>
      </c>
      <c r="V3948" s="46">
        <v>1</v>
      </c>
      <c r="W3948" s="26">
        <f t="shared" si="2914"/>
        <v>1</v>
      </c>
      <c r="Y3948" s="21">
        <v>4</v>
      </c>
      <c r="Z3948" s="22">
        <f t="shared" si="2897"/>
        <v>768</v>
      </c>
      <c r="AA3948" s="20" t="s">
        <v>4899</v>
      </c>
      <c r="AB3948" s="22">
        <v>1</v>
      </c>
      <c r="AC3948" s="22"/>
      <c r="AD3948" s="22">
        <f>N3948</f>
        <v>768</v>
      </c>
      <c r="AE3948" s="22"/>
      <c r="AF3948" s="22">
        <f t="shared" si="2917"/>
        <v>768</v>
      </c>
      <c r="AG3948" s="20"/>
      <c r="AH3948" s="22"/>
      <c r="AI3948" s="22"/>
      <c r="AJ3948" s="22">
        <f>N3948</f>
        <v>768</v>
      </c>
      <c r="AK3948" s="22">
        <f>IF(O3948="(传统)XDSL",VLOOKUP(S3948,[2]直销续费率明细!C:I,7,FALSE)*1,IF(O3948="GPON+XDSL",VLOOKUP(S3948,[2]直销续费率明细!C:I,7,FALSE)*1,VLOOKUP(S3948,[2]直销续费率明细!C:I,5,FALSE)*1))</f>
        <v>25</v>
      </c>
      <c r="AL3948" s="22" t="s">
        <v>1309</v>
      </c>
      <c r="AM3948" s="22"/>
      <c r="AN3948" s="22"/>
      <c r="AO3948" s="22" t="s">
        <v>2216</v>
      </c>
      <c r="AP3948" s="22" t="s">
        <v>1301</v>
      </c>
      <c r="AS3948" s="20">
        <f>IF(Y3948&gt;=10,VLOOKUP(U3948,[2]提成计算!B:T,19,FALSE),VLOOKUP(U3948,[2]提成计算!B:T,18,FALSE))</f>
        <v>7.0000000000000007E-2</v>
      </c>
      <c r="AT3948" s="20">
        <f t="shared" ref="AT3948" si="2944">IF(AD3948*AS3948&gt;0,AD3948*AS3948,AE3948*AS3948)</f>
        <v>53.760000000000005</v>
      </c>
      <c r="AU3948" s="20">
        <f t="shared" ref="AU3948" si="2945">IF(AND(AK3948&lt;0,AK3948+AT3948&lt;0),-AT3948,AK3948)</f>
        <v>25</v>
      </c>
    </row>
    <row r="3949" spans="1:47" x14ac:dyDescent="0.15">
      <c r="A3949" s="21" t="s">
        <v>1273</v>
      </c>
      <c r="B3949" s="20" t="s">
        <v>918</v>
      </c>
      <c r="C3949" s="20" t="s">
        <v>1099</v>
      </c>
      <c r="D3949" s="20" t="s">
        <v>1121</v>
      </c>
      <c r="E3949" s="20" t="s">
        <v>1171</v>
      </c>
      <c r="F3949" s="20" t="s">
        <v>1250</v>
      </c>
      <c r="G3949" s="20" t="s">
        <v>5191</v>
      </c>
      <c r="H3949" s="20"/>
      <c r="I3949" s="20">
        <v>15992838138</v>
      </c>
      <c r="J3949" s="20" t="s">
        <v>1268</v>
      </c>
      <c r="K3949" s="20" t="s">
        <v>1173</v>
      </c>
      <c r="L3949" s="20" t="s">
        <v>1566</v>
      </c>
      <c r="M3949" s="20">
        <v>1088</v>
      </c>
      <c r="N3949" s="20">
        <v>1088</v>
      </c>
      <c r="O3949" s="20" t="s">
        <v>927</v>
      </c>
      <c r="P3949" s="20" t="s">
        <v>50</v>
      </c>
      <c r="Q3949" s="28"/>
      <c r="R3949" s="21" t="s">
        <v>91</v>
      </c>
      <c r="S3949" s="21"/>
      <c r="T3949" s="21" t="s">
        <v>53</v>
      </c>
      <c r="U3949" s="21" t="s">
        <v>1174</v>
      </c>
      <c r="V3949" s="46">
        <v>1</v>
      </c>
      <c r="W3949" s="26">
        <f t="shared" si="2914"/>
        <v>1</v>
      </c>
      <c r="X3949" s="26">
        <f t="shared" si="2915"/>
        <v>1</v>
      </c>
      <c r="Y3949" s="21">
        <v>12</v>
      </c>
      <c r="Z3949" s="22">
        <f t="shared" si="2897"/>
        <v>1088</v>
      </c>
      <c r="AA3949" s="20" t="s">
        <v>2218</v>
      </c>
      <c r="AB3949" s="22"/>
      <c r="AC3949" s="22">
        <v>1</v>
      </c>
      <c r="AD3949" s="22"/>
      <c r="AE3949" s="22">
        <f>N3949</f>
        <v>1088</v>
      </c>
      <c r="AF3949" s="22">
        <f t="shared" si="2917"/>
        <v>1088</v>
      </c>
      <c r="AG3949" s="20">
        <f>N3949</f>
        <v>1088</v>
      </c>
      <c r="AH3949" s="20" t="str">
        <f>VLOOKUP(U3949,[1]提成计算!B:I,8,FALSE)</f>
        <v xml:space="preserve"> </v>
      </c>
      <c r="AI3949" s="20"/>
      <c r="AJ3949" s="22"/>
      <c r="AK3949" s="22"/>
      <c r="AM3949" s="22"/>
      <c r="AN3949" s="22"/>
      <c r="AO3949" s="22" t="s">
        <v>4897</v>
      </c>
      <c r="AP3949" s="22" t="s">
        <v>1301</v>
      </c>
      <c r="AS3949" s="20"/>
      <c r="AT3949" s="20"/>
      <c r="AU3949" s="20"/>
    </row>
    <row r="3950" spans="1:47" x14ac:dyDescent="0.15">
      <c r="A3950" s="21" t="s">
        <v>1273</v>
      </c>
      <c r="B3950" s="20" t="s">
        <v>918</v>
      </c>
      <c r="C3950" s="20" t="s">
        <v>1099</v>
      </c>
      <c r="D3950" s="20" t="s">
        <v>1100</v>
      </c>
      <c r="E3950" s="20" t="s">
        <v>1101</v>
      </c>
      <c r="F3950" s="20" t="s">
        <v>1250</v>
      </c>
      <c r="G3950" s="20" t="s">
        <v>5192</v>
      </c>
      <c r="H3950" s="20"/>
      <c r="I3950" s="20">
        <v>13714787980</v>
      </c>
      <c r="J3950" s="20" t="s">
        <v>924</v>
      </c>
      <c r="K3950" s="20" t="s">
        <v>72</v>
      </c>
      <c r="L3950" s="20" t="s">
        <v>1918</v>
      </c>
      <c r="M3950" s="20">
        <v>680</v>
      </c>
      <c r="N3950" s="20">
        <v>680</v>
      </c>
      <c r="O3950" s="20" t="s">
        <v>1262</v>
      </c>
      <c r="P3950" s="20" t="s">
        <v>50</v>
      </c>
      <c r="Q3950" s="28"/>
      <c r="R3950" s="21" t="s">
        <v>52</v>
      </c>
      <c r="S3950" s="25" t="s">
        <v>1134</v>
      </c>
      <c r="T3950" s="21" t="s">
        <v>53</v>
      </c>
      <c r="U3950" s="21" t="s">
        <v>54</v>
      </c>
      <c r="V3950" s="46">
        <v>1</v>
      </c>
      <c r="W3950" s="26">
        <f t="shared" si="2914"/>
        <v>1</v>
      </c>
      <c r="Y3950" s="21">
        <v>4</v>
      </c>
      <c r="Z3950" s="22">
        <f t="shared" si="2897"/>
        <v>680</v>
      </c>
      <c r="AA3950" s="20" t="s">
        <v>4899</v>
      </c>
      <c r="AB3950" s="22">
        <v>1</v>
      </c>
      <c r="AC3950" s="22"/>
      <c r="AD3950" s="22">
        <f>N3950</f>
        <v>680</v>
      </c>
      <c r="AE3950" s="22"/>
      <c r="AF3950" s="22">
        <f t="shared" si="2917"/>
        <v>680</v>
      </c>
      <c r="AG3950" s="20"/>
      <c r="AH3950" s="22"/>
      <c r="AI3950" s="22"/>
      <c r="AJ3950" s="22">
        <f t="shared" ref="AJ3950:AJ3955" si="2946">N3950</f>
        <v>680</v>
      </c>
      <c r="AK3950" s="22">
        <f>IF(O3950="(传统)XDSL",VLOOKUP(S3950,[2]直销续费率明细!C:I,7,FALSE)*1,IF(O3950="GPON+XDSL",VLOOKUP(S3950,[2]直销续费率明细!C:I,7,FALSE)*1,VLOOKUP(S3950,[2]直销续费率明细!C:I,5,FALSE)*1))</f>
        <v>25</v>
      </c>
      <c r="AL3950" s="22" t="s">
        <v>1309</v>
      </c>
      <c r="AM3950" s="22"/>
      <c r="AN3950" s="22"/>
      <c r="AO3950" s="22" t="s">
        <v>4897</v>
      </c>
      <c r="AP3950" s="22" t="s">
        <v>4913</v>
      </c>
      <c r="AS3950" s="20">
        <f>IF(Y3950&gt;=10,VLOOKUP(U3950,[2]提成计算!B:T,19,FALSE),VLOOKUP(U3950,[2]提成计算!B:T,18,FALSE))</f>
        <v>7.0000000000000007E-2</v>
      </c>
      <c r="AT3950" s="20">
        <f t="shared" ref="AT3950:AT3951" si="2947">IF(AD3950*AS3950&gt;0,AD3950*AS3950,AE3950*AS3950)</f>
        <v>47.6</v>
      </c>
      <c r="AU3950" s="20">
        <f t="shared" ref="AU3950:AU3951" si="2948">IF(AND(AK3950&lt;0,AK3950+AT3950&lt;0),-AT3950,AK3950)</f>
        <v>25</v>
      </c>
    </row>
    <row r="3951" spans="1:47" x14ac:dyDescent="0.15">
      <c r="A3951" s="21" t="s">
        <v>1273</v>
      </c>
      <c r="B3951" s="20" t="s">
        <v>918</v>
      </c>
      <c r="C3951" s="20" t="s">
        <v>1099</v>
      </c>
      <c r="D3951" s="20" t="s">
        <v>1100</v>
      </c>
      <c r="E3951" s="20" t="s">
        <v>1425</v>
      </c>
      <c r="F3951" s="20" t="s">
        <v>1250</v>
      </c>
      <c r="G3951" s="20" t="s">
        <v>5193</v>
      </c>
      <c r="H3951" s="20"/>
      <c r="I3951" s="20">
        <v>13631750278</v>
      </c>
      <c r="J3951" s="20" t="s">
        <v>924</v>
      </c>
      <c r="K3951" s="20" t="s">
        <v>72</v>
      </c>
      <c r="L3951" s="20" t="s">
        <v>1299</v>
      </c>
      <c r="M3951" s="20">
        <v>888</v>
      </c>
      <c r="N3951" s="20">
        <v>888</v>
      </c>
      <c r="O3951" s="20" t="s">
        <v>927</v>
      </c>
      <c r="P3951" s="20" t="s">
        <v>50</v>
      </c>
      <c r="Q3951" s="28"/>
      <c r="R3951" s="21" t="s">
        <v>52</v>
      </c>
      <c r="S3951" s="25" t="s">
        <v>1134</v>
      </c>
      <c r="T3951" s="21" t="s">
        <v>53</v>
      </c>
      <c r="U3951" s="21" t="s">
        <v>54</v>
      </c>
      <c r="V3951" s="46">
        <v>1</v>
      </c>
      <c r="W3951" s="26">
        <f t="shared" si="2914"/>
        <v>1</v>
      </c>
      <c r="Y3951" s="21">
        <v>12</v>
      </c>
      <c r="Z3951" s="22">
        <f t="shared" si="2897"/>
        <v>888</v>
      </c>
      <c r="AA3951" s="20" t="s">
        <v>4899</v>
      </c>
      <c r="AB3951" s="22"/>
      <c r="AC3951" s="22">
        <v>1</v>
      </c>
      <c r="AD3951" s="22"/>
      <c r="AE3951" s="22">
        <f>N3951</f>
        <v>888</v>
      </c>
      <c r="AF3951" s="22">
        <f t="shared" si="2917"/>
        <v>888</v>
      </c>
      <c r="AG3951" s="20"/>
      <c r="AH3951" s="22"/>
      <c r="AI3951" s="22"/>
      <c r="AJ3951" s="22">
        <f t="shared" si="2946"/>
        <v>888</v>
      </c>
      <c r="AK3951" s="22">
        <f>IF(O3951="(传统)XDSL",VLOOKUP(S3951,[2]直销续费率明细!C:I,7,FALSE)*1,IF(O3951="GPON+XDSL",VLOOKUP(S3951,[2]直销续费率明细!C:I,7,FALSE)*1,VLOOKUP(S3951,[2]直销续费率明细!C:I,5,FALSE)*1))</f>
        <v>-40</v>
      </c>
      <c r="AL3951" s="22" t="s">
        <v>1300</v>
      </c>
      <c r="AM3951" s="22"/>
      <c r="AN3951" s="22"/>
      <c r="AO3951" s="22" t="s">
        <v>2216</v>
      </c>
      <c r="AP3951" s="22" t="s">
        <v>1301</v>
      </c>
      <c r="AS3951" s="20">
        <f>IF(Y3951&gt;=10,VLOOKUP(U3951,[2]提成计算!B:T,19,FALSE),VLOOKUP(U3951,[2]提成计算!B:T,18,FALSE))</f>
        <v>0.1</v>
      </c>
      <c r="AT3951" s="20">
        <f t="shared" si="2947"/>
        <v>88.800000000000011</v>
      </c>
      <c r="AU3951" s="20">
        <f t="shared" si="2948"/>
        <v>-40</v>
      </c>
    </row>
    <row r="3952" spans="1:47" x14ac:dyDescent="0.15">
      <c r="A3952" s="21" t="s">
        <v>1273</v>
      </c>
      <c r="B3952" s="20" t="s">
        <v>918</v>
      </c>
      <c r="C3952" s="20" t="s">
        <v>1099</v>
      </c>
      <c r="D3952" s="20" t="s">
        <v>1136</v>
      </c>
      <c r="E3952" s="20" t="s">
        <v>1137</v>
      </c>
      <c r="F3952" s="20" t="s">
        <v>1250</v>
      </c>
      <c r="G3952" s="20" t="s">
        <v>5194</v>
      </c>
      <c r="H3952" s="20"/>
      <c r="I3952" s="20">
        <v>13631796045</v>
      </c>
      <c r="J3952" s="20" t="s">
        <v>924</v>
      </c>
      <c r="K3952" s="20" t="s">
        <v>4699</v>
      </c>
      <c r="L3952" s="20" t="s">
        <v>1918</v>
      </c>
      <c r="M3952" s="20">
        <v>680</v>
      </c>
      <c r="N3952" s="20">
        <v>680</v>
      </c>
      <c r="O3952" s="20" t="s">
        <v>1262</v>
      </c>
      <c r="P3952" s="20" t="s">
        <v>50</v>
      </c>
      <c r="Q3952" s="28"/>
      <c r="R3952" s="22" t="s">
        <v>109</v>
      </c>
      <c r="T3952" s="21" t="s">
        <v>948</v>
      </c>
      <c r="U3952" s="22" t="s">
        <v>109</v>
      </c>
      <c r="V3952" s="46">
        <v>1</v>
      </c>
      <c r="W3952" s="26">
        <f t="shared" si="2914"/>
        <v>1</v>
      </c>
      <c r="Y3952" s="21">
        <v>4</v>
      </c>
      <c r="Z3952" s="22">
        <f t="shared" si="2897"/>
        <v>680</v>
      </c>
      <c r="AA3952" s="20" t="s">
        <v>2218</v>
      </c>
      <c r="AB3952" s="22">
        <v>1</v>
      </c>
      <c r="AC3952" s="22"/>
      <c r="AD3952" s="22">
        <f>N3952</f>
        <v>680</v>
      </c>
      <c r="AE3952" s="22"/>
      <c r="AF3952" s="22">
        <f t="shared" si="2917"/>
        <v>680</v>
      </c>
      <c r="AG3952" s="20"/>
      <c r="AH3952" s="22"/>
      <c r="AI3952" s="22"/>
      <c r="AJ3952" s="22">
        <f t="shared" si="2946"/>
        <v>680</v>
      </c>
      <c r="AK3952" s="22"/>
      <c r="AL3952" s="22" t="s">
        <v>1871</v>
      </c>
      <c r="AM3952" s="22"/>
      <c r="AN3952" s="22"/>
      <c r="AO3952" s="22" t="s">
        <v>4897</v>
      </c>
      <c r="AP3952" s="22" t="s">
        <v>4913</v>
      </c>
      <c r="AS3952" s="20"/>
      <c r="AT3952" s="20"/>
      <c r="AU3952" s="20"/>
    </row>
    <row r="3953" spans="1:47" x14ac:dyDescent="0.15">
      <c r="A3953" s="21" t="s">
        <v>1273</v>
      </c>
      <c r="B3953" s="20" t="s">
        <v>918</v>
      </c>
      <c r="C3953" s="20" t="s">
        <v>1099</v>
      </c>
      <c r="D3953" s="20" t="s">
        <v>1121</v>
      </c>
      <c r="E3953" s="20" t="s">
        <v>1412</v>
      </c>
      <c r="F3953" s="20" t="s">
        <v>1250</v>
      </c>
      <c r="G3953" s="20" t="s">
        <v>5195</v>
      </c>
      <c r="H3953" s="20"/>
      <c r="I3953" s="20">
        <v>13929203905</v>
      </c>
      <c r="J3953" s="20" t="s">
        <v>924</v>
      </c>
      <c r="K3953" s="20" t="s">
        <v>1166</v>
      </c>
      <c r="L3953" s="20" t="s">
        <v>1376</v>
      </c>
      <c r="M3953" s="20">
        <v>1088</v>
      </c>
      <c r="N3953" s="20">
        <v>1088</v>
      </c>
      <c r="O3953" s="20" t="s">
        <v>927</v>
      </c>
      <c r="P3953" s="20" t="s">
        <v>50</v>
      </c>
      <c r="Q3953" s="28"/>
      <c r="R3953" s="21" t="s">
        <v>91</v>
      </c>
      <c r="S3953" s="25" t="s">
        <v>1414</v>
      </c>
      <c r="T3953" s="21" t="s">
        <v>53</v>
      </c>
      <c r="U3953" s="21" t="s">
        <v>1167</v>
      </c>
      <c r="V3953" s="46">
        <v>1</v>
      </c>
      <c r="W3953" s="26">
        <f t="shared" si="2914"/>
        <v>1</v>
      </c>
      <c r="Y3953" s="21">
        <v>10</v>
      </c>
      <c r="Z3953" s="22">
        <f t="shared" si="2897"/>
        <v>1088</v>
      </c>
      <c r="AA3953" s="20" t="s">
        <v>4899</v>
      </c>
      <c r="AB3953" s="22"/>
      <c r="AC3953" s="22">
        <v>1</v>
      </c>
      <c r="AD3953" s="22"/>
      <c r="AE3953" s="22">
        <f t="shared" ref="AE3953:AE3954" si="2949">N3953</f>
        <v>1088</v>
      </c>
      <c r="AF3953" s="22">
        <f t="shared" si="2917"/>
        <v>1088</v>
      </c>
      <c r="AG3953" s="20"/>
      <c r="AH3953" s="22"/>
      <c r="AI3953" s="22"/>
      <c r="AJ3953" s="22">
        <f t="shared" si="2946"/>
        <v>1088</v>
      </c>
      <c r="AK3953" s="22">
        <f>IF(O3953="(传统)XDSL",VLOOKUP(S3953,[2]直销续费率明细!C:I,7,FALSE)*1,IF(O3953="GPON+XDSL",VLOOKUP(S3953,[2]直销续费率明细!C:I,7,FALSE)*1,VLOOKUP(S3953,[2]直销续费率明细!C:I,5,FALSE)*1))</f>
        <v>-40</v>
      </c>
      <c r="AL3953" s="22" t="s">
        <v>1309</v>
      </c>
      <c r="AM3953" s="22"/>
      <c r="AN3953" s="22"/>
      <c r="AO3953" s="22" t="s">
        <v>4897</v>
      </c>
      <c r="AP3953" s="22" t="s">
        <v>1301</v>
      </c>
      <c r="AS3953" s="20">
        <f>IF(Y3953&gt;=10,VLOOKUP(U3953,[2]提成计算!B:T,19,FALSE),VLOOKUP(U3953,[2]提成计算!B:T,18,FALSE))</f>
        <v>0.09</v>
      </c>
      <c r="AT3953" s="20">
        <f t="shared" ref="AT3953:AT3955" si="2950">IF(AD3953*AS3953&gt;0,AD3953*AS3953,AE3953*AS3953)</f>
        <v>97.92</v>
      </c>
      <c r="AU3953" s="20">
        <f t="shared" ref="AU3953:AU3955" si="2951">IF(AND(AK3953&lt;0,AK3953+AT3953&lt;0),-AT3953,AK3953)</f>
        <v>-40</v>
      </c>
    </row>
    <row r="3954" spans="1:47" x14ac:dyDescent="0.15">
      <c r="A3954" s="21" t="s">
        <v>1273</v>
      </c>
      <c r="B3954" s="20" t="s">
        <v>918</v>
      </c>
      <c r="C3954" s="20" t="s">
        <v>1099</v>
      </c>
      <c r="D3954" s="20" t="s">
        <v>1121</v>
      </c>
      <c r="E3954" s="20" t="s">
        <v>1280</v>
      </c>
      <c r="F3954" s="20" t="s">
        <v>1250</v>
      </c>
      <c r="G3954" s="20" t="s">
        <v>5196</v>
      </c>
      <c r="H3954" s="20"/>
      <c r="I3954" s="20">
        <v>13612699331</v>
      </c>
      <c r="J3954" s="20" t="s">
        <v>924</v>
      </c>
      <c r="K3954" s="20" t="s">
        <v>1286</v>
      </c>
      <c r="L3954" s="20" t="s">
        <v>2137</v>
      </c>
      <c r="M3954" s="20">
        <v>1408</v>
      </c>
      <c r="N3954" s="20">
        <v>1408</v>
      </c>
      <c r="O3954" s="20" t="s">
        <v>927</v>
      </c>
      <c r="P3954" s="20" t="s">
        <v>50</v>
      </c>
      <c r="Q3954" s="28"/>
      <c r="R3954" s="21" t="s">
        <v>91</v>
      </c>
      <c r="S3954" s="25" t="s">
        <v>1405</v>
      </c>
      <c r="T3954" s="21" t="s">
        <v>53</v>
      </c>
      <c r="U3954" s="21" t="s">
        <v>1287</v>
      </c>
      <c r="V3954" s="46">
        <v>1</v>
      </c>
      <c r="W3954" s="26">
        <f t="shared" si="2914"/>
        <v>1</v>
      </c>
      <c r="Y3954" s="21">
        <v>12</v>
      </c>
      <c r="Z3954" s="22">
        <f t="shared" si="2897"/>
        <v>1408</v>
      </c>
      <c r="AA3954" s="20" t="s">
        <v>4899</v>
      </c>
      <c r="AB3954" s="22"/>
      <c r="AC3954" s="22">
        <v>1</v>
      </c>
      <c r="AD3954" s="22"/>
      <c r="AE3954" s="22">
        <f t="shared" si="2949"/>
        <v>1408</v>
      </c>
      <c r="AF3954" s="22">
        <f t="shared" si="2917"/>
        <v>1408</v>
      </c>
      <c r="AG3954" s="20"/>
      <c r="AH3954" s="22"/>
      <c r="AI3954" s="22"/>
      <c r="AJ3954" s="22">
        <f t="shared" si="2946"/>
        <v>1408</v>
      </c>
      <c r="AK3954" s="22">
        <f>IF(O3954="(传统)XDSL",VLOOKUP(S3954,[2]直销续费率明细!C:I,7,FALSE)*1,IF(O3954="GPON+XDSL",VLOOKUP(S3954,[2]直销续费率明细!C:I,7,FALSE)*1,VLOOKUP(S3954,[2]直销续费率明细!C:I,5,FALSE)*1))</f>
        <v>-40</v>
      </c>
      <c r="AL3954" s="22" t="s">
        <v>1309</v>
      </c>
      <c r="AM3954" s="22"/>
      <c r="AN3954" s="22"/>
      <c r="AO3954" s="22" t="s">
        <v>4897</v>
      </c>
      <c r="AP3954" s="22" t="s">
        <v>1301</v>
      </c>
      <c r="AS3954" s="20">
        <f>IF(Y3954&gt;=10,VLOOKUP(U3954,[2]提成计算!B:T,19,FALSE),VLOOKUP(U3954,[2]提成计算!B:T,18,FALSE))</f>
        <v>0.09</v>
      </c>
      <c r="AT3954" s="20">
        <f t="shared" si="2950"/>
        <v>126.72</v>
      </c>
      <c r="AU3954" s="20">
        <f t="shared" si="2951"/>
        <v>-40</v>
      </c>
    </row>
    <row r="3955" spans="1:47" x14ac:dyDescent="0.15">
      <c r="A3955" s="21" t="s">
        <v>1273</v>
      </c>
      <c r="B3955" s="20" t="s">
        <v>918</v>
      </c>
      <c r="C3955" s="20" t="s">
        <v>1099</v>
      </c>
      <c r="D3955" s="20" t="s">
        <v>1121</v>
      </c>
      <c r="E3955" s="20" t="s">
        <v>1280</v>
      </c>
      <c r="F3955" s="20" t="s">
        <v>1250</v>
      </c>
      <c r="G3955" s="20" t="s">
        <v>5197</v>
      </c>
      <c r="H3955" s="20"/>
      <c r="I3955" s="20">
        <v>18819766231</v>
      </c>
      <c r="J3955" s="20" t="s">
        <v>924</v>
      </c>
      <c r="K3955" s="20" t="s">
        <v>1286</v>
      </c>
      <c r="L3955" s="20" t="s">
        <v>1947</v>
      </c>
      <c r="M3955" s="20">
        <v>400</v>
      </c>
      <c r="N3955" s="20">
        <v>400</v>
      </c>
      <c r="O3955" s="20" t="s">
        <v>927</v>
      </c>
      <c r="P3955" s="20" t="s">
        <v>50</v>
      </c>
      <c r="Q3955" s="28"/>
      <c r="R3955" s="21" t="s">
        <v>91</v>
      </c>
      <c r="S3955" s="25" t="s">
        <v>1405</v>
      </c>
      <c r="T3955" s="21" t="s">
        <v>53</v>
      </c>
      <c r="U3955" s="21" t="s">
        <v>1287</v>
      </c>
      <c r="V3955" s="46">
        <v>0.5</v>
      </c>
      <c r="W3955" s="26">
        <f t="shared" si="2914"/>
        <v>0.5</v>
      </c>
      <c r="Y3955" s="21">
        <v>4</v>
      </c>
      <c r="Z3955" s="22">
        <f t="shared" si="2897"/>
        <v>400</v>
      </c>
      <c r="AA3955" s="20" t="s">
        <v>4899</v>
      </c>
      <c r="AB3955" s="22">
        <v>1</v>
      </c>
      <c r="AC3955" s="22"/>
      <c r="AD3955" s="22">
        <f>N3955</f>
        <v>400</v>
      </c>
      <c r="AE3955" s="22"/>
      <c r="AF3955" s="22">
        <f t="shared" si="2917"/>
        <v>400</v>
      </c>
      <c r="AG3955" s="20"/>
      <c r="AH3955" s="22"/>
      <c r="AI3955" s="22"/>
      <c r="AJ3955" s="22">
        <f t="shared" si="2946"/>
        <v>400</v>
      </c>
      <c r="AK3955" s="22">
        <f>IF(O3955="(传统)XDSL",VLOOKUP(S3955,[2]直销续费率明细!C:I,7,FALSE)*1,IF(O3955="GPON+XDSL",VLOOKUP(S3955,[2]直销续费率明细!C:I,7,FALSE)*1,VLOOKUP(S3955,[2]直销续费率明细!C:I,5,FALSE)*1))</f>
        <v>-40</v>
      </c>
      <c r="AL3955" s="22" t="s">
        <v>1309</v>
      </c>
      <c r="AM3955" s="22"/>
      <c r="AN3955" s="22"/>
      <c r="AO3955" s="22" t="s">
        <v>4897</v>
      </c>
      <c r="AP3955" s="22" t="s">
        <v>4915</v>
      </c>
      <c r="AS3955" s="20">
        <f>IF(Y3955&gt;=10,VLOOKUP(U3955,[2]提成计算!B:T,19,FALSE),VLOOKUP(U3955,[2]提成计算!B:T,18,FALSE))</f>
        <v>0.06</v>
      </c>
      <c r="AT3955" s="20">
        <f t="shared" si="2950"/>
        <v>24</v>
      </c>
      <c r="AU3955" s="20">
        <f t="shared" si="2951"/>
        <v>-24</v>
      </c>
    </row>
    <row r="3956" spans="1:47" x14ac:dyDescent="0.15">
      <c r="A3956" s="21" t="s">
        <v>1273</v>
      </c>
      <c r="B3956" s="20" t="s">
        <v>918</v>
      </c>
      <c r="C3956" s="20" t="s">
        <v>1099</v>
      </c>
      <c r="D3956" s="20" t="s">
        <v>1121</v>
      </c>
      <c r="E3956" s="20" t="s">
        <v>1175</v>
      </c>
      <c r="F3956" s="20" t="s">
        <v>1250</v>
      </c>
      <c r="G3956" s="20" t="s">
        <v>5198</v>
      </c>
      <c r="H3956" s="20"/>
      <c r="I3956" s="20">
        <v>15899681129</v>
      </c>
      <c r="J3956" s="20" t="s">
        <v>1268</v>
      </c>
      <c r="K3956" s="20" t="s">
        <v>321</v>
      </c>
      <c r="L3956" s="20" t="s">
        <v>1966</v>
      </c>
      <c r="M3956" s="20">
        <v>1598</v>
      </c>
      <c r="N3956" s="20">
        <v>1598</v>
      </c>
      <c r="O3956" s="20" t="s">
        <v>927</v>
      </c>
      <c r="P3956" s="20" t="s">
        <v>50</v>
      </c>
      <c r="Q3956" s="28"/>
      <c r="R3956" s="21" t="s">
        <v>91</v>
      </c>
      <c r="S3956" s="21"/>
      <c r="T3956" s="21" t="s">
        <v>53</v>
      </c>
      <c r="U3956" s="21" t="s">
        <v>322</v>
      </c>
      <c r="V3956" s="46">
        <v>1</v>
      </c>
      <c r="W3956" s="26">
        <f t="shared" si="2914"/>
        <v>1</v>
      </c>
      <c r="X3956" s="26">
        <f t="shared" si="2915"/>
        <v>1</v>
      </c>
      <c r="Y3956" s="21">
        <v>50</v>
      </c>
      <c r="Z3956" s="22">
        <f t="shared" si="2897"/>
        <v>1598</v>
      </c>
      <c r="AA3956" s="20" t="s">
        <v>4899</v>
      </c>
      <c r="AB3956" s="22"/>
      <c r="AC3956" s="22">
        <v>1</v>
      </c>
      <c r="AD3956" s="22"/>
      <c r="AE3956" s="22">
        <f t="shared" ref="AE3956:AE3960" si="2952">N3956</f>
        <v>1598</v>
      </c>
      <c r="AF3956" s="22">
        <f t="shared" si="2917"/>
        <v>1598</v>
      </c>
      <c r="AG3956" s="20">
        <f>N3956</f>
        <v>1598</v>
      </c>
      <c r="AH3956" s="20" t="str">
        <f>VLOOKUP(U3956,[1]提成计算!B:I,8,FALSE)</f>
        <v xml:space="preserve"> </v>
      </c>
      <c r="AI3956" s="20"/>
      <c r="AJ3956" s="22"/>
      <c r="AK3956" s="22"/>
      <c r="AM3956" s="22"/>
      <c r="AN3956" s="22"/>
      <c r="AO3956" s="22" t="s">
        <v>2216</v>
      </c>
      <c r="AP3956" s="22" t="s">
        <v>1301</v>
      </c>
      <c r="AS3956" s="20"/>
      <c r="AT3956" s="20"/>
      <c r="AU3956" s="20"/>
    </row>
    <row r="3957" spans="1:47" x14ac:dyDescent="0.15">
      <c r="A3957" s="21" t="s">
        <v>1273</v>
      </c>
      <c r="B3957" s="20" t="s">
        <v>918</v>
      </c>
      <c r="C3957" s="20" t="s">
        <v>1099</v>
      </c>
      <c r="D3957" s="20" t="s">
        <v>1121</v>
      </c>
      <c r="E3957" s="20" t="s">
        <v>1284</v>
      </c>
      <c r="F3957" s="20" t="s">
        <v>1250</v>
      </c>
      <c r="G3957" s="20" t="s">
        <v>5199</v>
      </c>
      <c r="H3957" s="20"/>
      <c r="I3957" s="20" t="s">
        <v>5200</v>
      </c>
      <c r="J3957" s="20" t="s">
        <v>924</v>
      </c>
      <c r="K3957" s="20" t="s">
        <v>4967</v>
      </c>
      <c r="L3957" s="20" t="s">
        <v>1376</v>
      </c>
      <c r="M3957" s="20">
        <v>1088</v>
      </c>
      <c r="N3957" s="20">
        <v>1088</v>
      </c>
      <c r="O3957" s="20" t="s">
        <v>927</v>
      </c>
      <c r="P3957" s="20" t="s">
        <v>50</v>
      </c>
      <c r="Q3957" s="28"/>
      <c r="R3957" s="21" t="s">
        <v>91</v>
      </c>
      <c r="S3957" s="25" t="s">
        <v>1410</v>
      </c>
      <c r="T3957" s="21" t="s">
        <v>2278</v>
      </c>
      <c r="U3957" s="21" t="s">
        <v>4969</v>
      </c>
      <c r="V3957" s="46">
        <v>1</v>
      </c>
      <c r="W3957" s="26">
        <f t="shared" si="2914"/>
        <v>1</v>
      </c>
      <c r="Y3957" s="21">
        <v>10</v>
      </c>
      <c r="Z3957" s="22">
        <f t="shared" si="2897"/>
        <v>1088</v>
      </c>
      <c r="AA3957" s="20" t="s">
        <v>2218</v>
      </c>
      <c r="AB3957" s="22"/>
      <c r="AC3957" s="22">
        <v>1</v>
      </c>
      <c r="AD3957" s="22"/>
      <c r="AE3957" s="22">
        <f t="shared" si="2952"/>
        <v>1088</v>
      </c>
      <c r="AF3957" s="22">
        <f t="shared" si="2917"/>
        <v>1088</v>
      </c>
      <c r="AG3957" s="20"/>
      <c r="AH3957" s="22"/>
      <c r="AI3957" s="22"/>
      <c r="AJ3957" s="22">
        <f t="shared" ref="AJ3957:AJ3963" si="2953">N3957</f>
        <v>1088</v>
      </c>
      <c r="AK3957" s="22">
        <f>IF(O3957="(传统)XDSL",VLOOKUP(S3957,[2]直销续费率明细!C:I,7,FALSE)*1,IF(O3957="GPON+XDSL",VLOOKUP(S3957,[2]直销续费率明细!C:I,7,FALSE)*1,VLOOKUP(S3957,[2]直销续费率明细!C:I,5,FALSE)*1))</f>
        <v>-40</v>
      </c>
      <c r="AL3957" s="22" t="s">
        <v>1300</v>
      </c>
      <c r="AM3957" s="22"/>
      <c r="AN3957" s="22"/>
      <c r="AO3957" s="22" t="s">
        <v>4897</v>
      </c>
      <c r="AP3957" s="22" t="s">
        <v>1301</v>
      </c>
      <c r="AS3957" s="20">
        <f>IF(Y3957&gt;=10,VLOOKUP(U3957,[2]提成计算!B:T,19,FALSE),VLOOKUP(U3957,[2]提成计算!B:T,18,FALSE))</f>
        <v>0.1</v>
      </c>
      <c r="AT3957" s="20">
        <f t="shared" ref="AT3957:AT3959" si="2954">IF(AD3957*AS3957&gt;0,AD3957*AS3957,AE3957*AS3957)</f>
        <v>108.80000000000001</v>
      </c>
      <c r="AU3957" s="20">
        <f t="shared" ref="AU3957:AU3959" si="2955">IF(AND(AK3957&lt;0,AK3957+AT3957&lt;0),-AT3957,AK3957)</f>
        <v>-40</v>
      </c>
    </row>
    <row r="3958" spans="1:47" x14ac:dyDescent="0.15">
      <c r="A3958" s="21" t="s">
        <v>1273</v>
      </c>
      <c r="B3958" s="20" t="s">
        <v>918</v>
      </c>
      <c r="C3958" s="20" t="s">
        <v>1099</v>
      </c>
      <c r="D3958" s="20" t="s">
        <v>1121</v>
      </c>
      <c r="E3958" s="20" t="s">
        <v>1280</v>
      </c>
      <c r="F3958" s="20" t="s">
        <v>1250</v>
      </c>
      <c r="G3958" s="20" t="s">
        <v>5201</v>
      </c>
      <c r="H3958" s="20"/>
      <c r="I3958" s="20">
        <v>13532482565</v>
      </c>
      <c r="J3958" s="20" t="s">
        <v>924</v>
      </c>
      <c r="K3958" s="20" t="s">
        <v>4707</v>
      </c>
      <c r="L3958" s="20" t="s">
        <v>1376</v>
      </c>
      <c r="M3958" s="20">
        <v>1088</v>
      </c>
      <c r="N3958" s="20">
        <v>1088</v>
      </c>
      <c r="O3958" s="20" t="s">
        <v>927</v>
      </c>
      <c r="P3958" s="20" t="s">
        <v>50</v>
      </c>
      <c r="Q3958" s="28"/>
      <c r="R3958" s="21" t="s">
        <v>91</v>
      </c>
      <c r="S3958" s="25" t="s">
        <v>1405</v>
      </c>
      <c r="T3958" s="21" t="s">
        <v>53</v>
      </c>
      <c r="U3958" s="21" t="s">
        <v>4708</v>
      </c>
      <c r="V3958" s="46">
        <v>1</v>
      </c>
      <c r="W3958" s="26">
        <f t="shared" si="2914"/>
        <v>1</v>
      </c>
      <c r="Y3958" s="21">
        <v>10</v>
      </c>
      <c r="Z3958" s="22">
        <f t="shared" si="2897"/>
        <v>1088</v>
      </c>
      <c r="AA3958" s="20" t="s">
        <v>4899</v>
      </c>
      <c r="AB3958" s="22"/>
      <c r="AC3958" s="22">
        <v>1</v>
      </c>
      <c r="AD3958" s="22"/>
      <c r="AE3958" s="22">
        <f t="shared" si="2952"/>
        <v>1088</v>
      </c>
      <c r="AF3958" s="22">
        <f t="shared" si="2917"/>
        <v>1088</v>
      </c>
      <c r="AG3958" s="20"/>
      <c r="AH3958" s="22"/>
      <c r="AI3958" s="22"/>
      <c r="AJ3958" s="22">
        <f t="shared" si="2953"/>
        <v>1088</v>
      </c>
      <c r="AK3958" s="22">
        <f>IF(O3958="(传统)XDSL",VLOOKUP(S3958,[2]直销续费率明细!C:I,7,FALSE)*1,IF(O3958="GPON+XDSL",VLOOKUP(S3958,[2]直销续费率明细!C:I,7,FALSE)*1,VLOOKUP(S3958,[2]直销续费率明细!C:I,5,FALSE)*1))</f>
        <v>-40</v>
      </c>
      <c r="AL3958" s="22" t="s">
        <v>1300</v>
      </c>
      <c r="AM3958" s="22"/>
      <c r="AN3958" s="22"/>
      <c r="AO3958" s="22" t="s">
        <v>4897</v>
      </c>
      <c r="AP3958" s="22" t="s">
        <v>1301</v>
      </c>
      <c r="AS3958" s="20">
        <f>IF(Y3958&gt;=10,VLOOKUP(U3958,[2]提成计算!B:T,19,FALSE),VLOOKUP(U3958,[2]提成计算!B:T,18,FALSE))</f>
        <v>0.09</v>
      </c>
      <c r="AT3958" s="20">
        <f t="shared" si="2954"/>
        <v>97.92</v>
      </c>
      <c r="AU3958" s="20">
        <f t="shared" si="2955"/>
        <v>-40</v>
      </c>
    </row>
    <row r="3959" spans="1:47" x14ac:dyDescent="0.15">
      <c r="A3959" s="21" t="s">
        <v>1273</v>
      </c>
      <c r="B3959" s="20" t="s">
        <v>918</v>
      </c>
      <c r="C3959" s="20" t="s">
        <v>1099</v>
      </c>
      <c r="D3959" s="20" t="s">
        <v>1136</v>
      </c>
      <c r="E3959" s="20" t="s">
        <v>1137</v>
      </c>
      <c r="F3959" s="20" t="s">
        <v>1250</v>
      </c>
      <c r="G3959" s="20" t="s">
        <v>5202</v>
      </c>
      <c r="H3959" s="20"/>
      <c r="I3959" s="20">
        <v>18666495088</v>
      </c>
      <c r="J3959" s="20" t="s">
        <v>924</v>
      </c>
      <c r="K3959" s="20" t="s">
        <v>402</v>
      </c>
      <c r="L3959" s="20" t="s">
        <v>2268</v>
      </c>
      <c r="M3959" s="20">
        <v>1398</v>
      </c>
      <c r="N3959" s="20">
        <v>1398</v>
      </c>
      <c r="O3959" s="20" t="s">
        <v>927</v>
      </c>
      <c r="P3959" s="20" t="s">
        <v>50</v>
      </c>
      <c r="Q3959" s="28"/>
      <c r="R3959" s="21" t="s">
        <v>109</v>
      </c>
      <c r="S3959" s="25" t="s">
        <v>1161</v>
      </c>
      <c r="T3959" s="21" t="s">
        <v>53</v>
      </c>
      <c r="U3959" s="21" t="s">
        <v>403</v>
      </c>
      <c r="V3959" s="46">
        <v>1</v>
      </c>
      <c r="W3959" s="26">
        <f t="shared" si="2914"/>
        <v>1</v>
      </c>
      <c r="Y3959" s="21">
        <v>20</v>
      </c>
      <c r="Z3959" s="22">
        <f t="shared" si="2897"/>
        <v>1398</v>
      </c>
      <c r="AA3959" s="20" t="s">
        <v>4899</v>
      </c>
      <c r="AB3959" s="22"/>
      <c r="AC3959" s="22">
        <v>1</v>
      </c>
      <c r="AD3959" s="22"/>
      <c r="AE3959" s="22">
        <f t="shared" si="2952"/>
        <v>1398</v>
      </c>
      <c r="AF3959" s="22">
        <f t="shared" si="2917"/>
        <v>1398</v>
      </c>
      <c r="AG3959" s="20"/>
      <c r="AH3959" s="22"/>
      <c r="AI3959" s="22"/>
      <c r="AJ3959" s="22">
        <f t="shared" si="2953"/>
        <v>1398</v>
      </c>
      <c r="AK3959" s="22">
        <f>IF(O3959="(传统)XDSL",VLOOKUP(S3959,[2]直销续费率明细!C:I,7,FALSE)*1,IF(O3959="GPON+XDSL",VLOOKUP(S3959,[2]直销续费率明细!C:I,7,FALSE)*1,VLOOKUP(S3959,[2]直销续费率明细!C:I,5,FALSE)*1))</f>
        <v>-40</v>
      </c>
      <c r="AL3959" s="22" t="s">
        <v>1300</v>
      </c>
      <c r="AM3959" s="22"/>
      <c r="AN3959" s="22"/>
      <c r="AO3959" s="22" t="s">
        <v>4897</v>
      </c>
      <c r="AP3959" s="22" t="s">
        <v>1301</v>
      </c>
      <c r="AS3959" s="20">
        <f>IF(Y3959&gt;=10,VLOOKUP(U3959,[2]提成计算!B:T,19,FALSE),VLOOKUP(U3959,[2]提成计算!B:T,18,FALSE))</f>
        <v>0.09</v>
      </c>
      <c r="AT3959" s="20">
        <f t="shared" si="2954"/>
        <v>125.82</v>
      </c>
      <c r="AU3959" s="20">
        <f t="shared" si="2955"/>
        <v>-40</v>
      </c>
    </row>
    <row r="3960" spans="1:47" x14ac:dyDescent="0.15">
      <c r="A3960" s="21" t="s">
        <v>1273</v>
      </c>
      <c r="B3960" s="20" t="s">
        <v>918</v>
      </c>
      <c r="C3960" s="20" t="s">
        <v>1099</v>
      </c>
      <c r="D3960" s="20" t="s">
        <v>1136</v>
      </c>
      <c r="E3960" s="20" t="s">
        <v>1137</v>
      </c>
      <c r="F3960" s="20" t="s">
        <v>1250</v>
      </c>
      <c r="G3960" s="20" t="s">
        <v>5203</v>
      </c>
      <c r="H3960" s="20"/>
      <c r="I3960" s="20">
        <v>13728205988</v>
      </c>
      <c r="J3960" s="20" t="s">
        <v>924</v>
      </c>
      <c r="K3960" s="20" t="s">
        <v>1139</v>
      </c>
      <c r="L3960" s="20" t="s">
        <v>1299</v>
      </c>
      <c r="M3960" s="20">
        <v>888</v>
      </c>
      <c r="N3960" s="20">
        <v>888</v>
      </c>
      <c r="O3960" s="20" t="s">
        <v>1262</v>
      </c>
      <c r="P3960" s="20" t="s">
        <v>50</v>
      </c>
      <c r="Q3960" s="28"/>
      <c r="R3960" s="21" t="s">
        <v>109</v>
      </c>
      <c r="S3960" s="25" t="s">
        <v>1159</v>
      </c>
      <c r="T3960" s="21" t="s">
        <v>53</v>
      </c>
      <c r="U3960" s="21" t="s">
        <v>1140</v>
      </c>
      <c r="V3960" s="46">
        <v>1</v>
      </c>
      <c r="W3960" s="26">
        <f t="shared" si="2914"/>
        <v>1</v>
      </c>
      <c r="Y3960" s="21">
        <v>12</v>
      </c>
      <c r="Z3960" s="22">
        <f t="shared" si="2897"/>
        <v>888</v>
      </c>
      <c r="AA3960" s="20" t="s">
        <v>4899</v>
      </c>
      <c r="AB3960" s="22"/>
      <c r="AC3960" s="22">
        <v>1</v>
      </c>
      <c r="AD3960" s="22"/>
      <c r="AE3960" s="22">
        <f t="shared" si="2952"/>
        <v>888</v>
      </c>
      <c r="AF3960" s="22">
        <f t="shared" si="2917"/>
        <v>888</v>
      </c>
      <c r="AG3960" s="20"/>
      <c r="AH3960" s="22"/>
      <c r="AI3960" s="22"/>
      <c r="AJ3960" s="22">
        <f t="shared" si="2953"/>
        <v>888</v>
      </c>
      <c r="AK3960" s="22"/>
      <c r="AL3960" s="22" t="s">
        <v>1871</v>
      </c>
      <c r="AM3960" s="22"/>
      <c r="AN3960" s="22"/>
      <c r="AO3960" s="22" t="s">
        <v>4897</v>
      </c>
      <c r="AP3960" s="22" t="s">
        <v>1301</v>
      </c>
      <c r="AS3960" s="20">
        <f>IF(Y3960&gt;=10,VLOOKUP(U3960,[2]提成计算!B:T,19,FALSE),VLOOKUP(U3960,[2]提成计算!B:T,18,FALSE))</f>
        <v>0.09</v>
      </c>
      <c r="AT3960" s="20">
        <f t="shared" si="2905"/>
        <v>79.92</v>
      </c>
      <c r="AU3960" s="20">
        <f t="shared" si="2906"/>
        <v>0</v>
      </c>
    </row>
    <row r="3961" spans="1:47" x14ac:dyDescent="0.15">
      <c r="A3961" s="21" t="s">
        <v>1273</v>
      </c>
      <c r="B3961" s="20" t="s">
        <v>918</v>
      </c>
      <c r="C3961" s="20" t="s">
        <v>1099</v>
      </c>
      <c r="D3961" s="20" t="s">
        <v>1136</v>
      </c>
      <c r="E3961" s="20" t="s">
        <v>1144</v>
      </c>
      <c r="F3961" s="20" t="s">
        <v>1250</v>
      </c>
      <c r="G3961" s="20" t="s">
        <v>5204</v>
      </c>
      <c r="H3961" s="20"/>
      <c r="I3961" s="20">
        <v>13416857598</v>
      </c>
      <c r="J3961" s="20" t="s">
        <v>924</v>
      </c>
      <c r="K3961" s="20" t="s">
        <v>549</v>
      </c>
      <c r="L3961" s="20" t="s">
        <v>1918</v>
      </c>
      <c r="M3961" s="20">
        <v>680</v>
      </c>
      <c r="N3961" s="20">
        <v>680</v>
      </c>
      <c r="O3961" s="20" t="s">
        <v>1262</v>
      </c>
      <c r="P3961" s="20" t="s">
        <v>50</v>
      </c>
      <c r="Q3961" s="28"/>
      <c r="R3961" s="21" t="s">
        <v>109</v>
      </c>
      <c r="S3961" s="25" t="s">
        <v>1450</v>
      </c>
      <c r="T3961" s="21" t="s">
        <v>53</v>
      </c>
      <c r="U3961" s="21" t="s">
        <v>550</v>
      </c>
      <c r="V3961" s="46">
        <v>1</v>
      </c>
      <c r="W3961" s="26">
        <f t="shared" si="2914"/>
        <v>1</v>
      </c>
      <c r="Y3961" s="21">
        <v>4</v>
      </c>
      <c r="Z3961" s="22">
        <f t="shared" si="2897"/>
        <v>680</v>
      </c>
      <c r="AA3961" s="20" t="s">
        <v>4899</v>
      </c>
      <c r="AB3961" s="22">
        <v>1</v>
      </c>
      <c r="AC3961" s="22"/>
      <c r="AD3961" s="22">
        <f>N3961</f>
        <v>680</v>
      </c>
      <c r="AE3961" s="22"/>
      <c r="AF3961" s="22">
        <f t="shared" si="2917"/>
        <v>680</v>
      </c>
      <c r="AG3961" s="20"/>
      <c r="AH3961" s="22"/>
      <c r="AI3961" s="22"/>
      <c r="AJ3961" s="22">
        <f t="shared" si="2953"/>
        <v>680</v>
      </c>
      <c r="AK3961" s="22">
        <f>IF(O3961="(传统)XDSL",VLOOKUP(S3961,[2]直销续费率明细!C:I,7,FALSE)*1,IF(O3961="GPON+XDSL",VLOOKUP(S3961,[2]直销续费率明细!C:I,7,FALSE)*1,VLOOKUP(S3961,[2]直销续费率明细!C:I,5,FALSE)*1))</f>
        <v>25</v>
      </c>
      <c r="AL3961" s="22" t="s">
        <v>1309</v>
      </c>
      <c r="AM3961" s="22"/>
      <c r="AN3961" s="22"/>
      <c r="AO3961" s="22" t="s">
        <v>4897</v>
      </c>
      <c r="AP3961" s="22" t="s">
        <v>4913</v>
      </c>
      <c r="AS3961" s="20">
        <f>IF(Y3961&gt;=10,VLOOKUP(U3961,[2]提成计算!B:T,19,FALSE),VLOOKUP(U3961,[2]提成计算!B:T,18,FALSE))</f>
        <v>0.06</v>
      </c>
      <c r="AT3961" s="20">
        <f t="shared" si="2905"/>
        <v>40.799999999999997</v>
      </c>
      <c r="AU3961" s="20">
        <f t="shared" ref="AU3961:AU3963" si="2956">IF(AND(AK3961&lt;0,AK3961+AT3961&lt;0),-AT3961,AK3961)</f>
        <v>25</v>
      </c>
    </row>
    <row r="3962" spans="1:47" x14ac:dyDescent="0.15">
      <c r="A3962" s="21" t="s">
        <v>1273</v>
      </c>
      <c r="B3962" s="20" t="s">
        <v>918</v>
      </c>
      <c r="C3962" s="20" t="s">
        <v>1099</v>
      </c>
      <c r="D3962" s="20" t="s">
        <v>1136</v>
      </c>
      <c r="E3962" s="20" t="s">
        <v>1144</v>
      </c>
      <c r="F3962" s="20" t="s">
        <v>1250</v>
      </c>
      <c r="G3962" s="20" t="s">
        <v>5205</v>
      </c>
      <c r="H3962" s="20"/>
      <c r="I3962" s="20">
        <v>13238365018</v>
      </c>
      <c r="J3962" s="20" t="s">
        <v>924</v>
      </c>
      <c r="K3962" s="20" t="s">
        <v>1146</v>
      </c>
      <c r="L3962" s="20" t="s">
        <v>1299</v>
      </c>
      <c r="M3962" s="20">
        <v>888</v>
      </c>
      <c r="N3962" s="20">
        <v>888</v>
      </c>
      <c r="O3962" s="20" t="s">
        <v>927</v>
      </c>
      <c r="P3962" s="20" t="s">
        <v>50</v>
      </c>
      <c r="Q3962" s="28"/>
      <c r="R3962" s="21" t="s">
        <v>109</v>
      </c>
      <c r="S3962" s="25" t="s">
        <v>1150</v>
      </c>
      <c r="T3962" s="21" t="s">
        <v>53</v>
      </c>
      <c r="U3962" s="21" t="s">
        <v>613</v>
      </c>
      <c r="V3962" s="46">
        <v>1</v>
      </c>
      <c r="W3962" s="26">
        <f t="shared" si="2914"/>
        <v>1</v>
      </c>
      <c r="Y3962" s="21">
        <v>12</v>
      </c>
      <c r="Z3962" s="22">
        <f t="shared" si="2897"/>
        <v>888</v>
      </c>
      <c r="AA3962" s="20" t="s">
        <v>4899</v>
      </c>
      <c r="AB3962" s="22"/>
      <c r="AC3962" s="22">
        <v>1</v>
      </c>
      <c r="AD3962" s="22"/>
      <c r="AE3962" s="22">
        <f t="shared" ref="AE3962:AE3977" si="2957">N3962</f>
        <v>888</v>
      </c>
      <c r="AF3962" s="22">
        <f t="shared" si="2917"/>
        <v>888</v>
      </c>
      <c r="AG3962" s="20"/>
      <c r="AH3962" s="22"/>
      <c r="AI3962" s="22"/>
      <c r="AJ3962" s="22">
        <f t="shared" si="2953"/>
        <v>888</v>
      </c>
      <c r="AK3962" s="22">
        <f>IF(O3962="(传统)XDSL",VLOOKUP(S3962,[2]直销续费率明细!C:I,7,FALSE)*1,IF(O3962="GPON+XDSL",VLOOKUP(S3962,[2]直销续费率明细!C:I,7,FALSE)*1,VLOOKUP(S3962,[2]直销续费率明细!C:I,5,FALSE)*1))</f>
        <v>-40</v>
      </c>
      <c r="AL3962" s="22" t="s">
        <v>1300</v>
      </c>
      <c r="AM3962" s="22"/>
      <c r="AN3962" s="22"/>
      <c r="AO3962" s="22" t="s">
        <v>4897</v>
      </c>
      <c r="AP3962" s="22" t="s">
        <v>1301</v>
      </c>
      <c r="AS3962" s="20">
        <f>IF(Y3962&gt;=10,VLOOKUP(U3962,[2]提成计算!B:T,19,FALSE),VLOOKUP(U3962,[2]提成计算!B:T,18,FALSE))</f>
        <v>0.09</v>
      </c>
      <c r="AT3962" s="20">
        <f t="shared" si="2905"/>
        <v>79.92</v>
      </c>
      <c r="AU3962" s="20">
        <f t="shared" si="2956"/>
        <v>-40</v>
      </c>
    </row>
    <row r="3963" spans="1:47" x14ac:dyDescent="0.15">
      <c r="A3963" s="21" t="s">
        <v>1273</v>
      </c>
      <c r="B3963" s="20" t="s">
        <v>918</v>
      </c>
      <c r="C3963" s="20" t="s">
        <v>1099</v>
      </c>
      <c r="D3963" s="20" t="s">
        <v>1100</v>
      </c>
      <c r="E3963" s="20" t="s">
        <v>1110</v>
      </c>
      <c r="F3963" s="20" t="s">
        <v>1250</v>
      </c>
      <c r="G3963" s="20" t="s">
        <v>5206</v>
      </c>
      <c r="H3963" s="20"/>
      <c r="I3963" s="20">
        <v>15827793354</v>
      </c>
      <c r="J3963" s="20" t="s">
        <v>924</v>
      </c>
      <c r="K3963" s="20" t="s">
        <v>262</v>
      </c>
      <c r="L3963" s="20" t="s">
        <v>1299</v>
      </c>
      <c r="M3963" s="20">
        <v>888</v>
      </c>
      <c r="N3963" s="20">
        <v>888</v>
      </c>
      <c r="O3963" s="20" t="s">
        <v>927</v>
      </c>
      <c r="P3963" s="20" t="s">
        <v>50</v>
      </c>
      <c r="Q3963" s="28"/>
      <c r="R3963" s="21" t="s">
        <v>52</v>
      </c>
      <c r="S3963" s="25" t="s">
        <v>1148</v>
      </c>
      <c r="T3963" s="21" t="s">
        <v>53</v>
      </c>
      <c r="U3963" s="21" t="s">
        <v>263</v>
      </c>
      <c r="V3963" s="46">
        <v>1</v>
      </c>
      <c r="W3963" s="26">
        <f t="shared" si="2914"/>
        <v>1</v>
      </c>
      <c r="Y3963" s="21">
        <v>12</v>
      </c>
      <c r="Z3963" s="22">
        <f t="shared" si="2897"/>
        <v>888</v>
      </c>
      <c r="AA3963" s="20" t="s">
        <v>4899</v>
      </c>
      <c r="AB3963" s="22"/>
      <c r="AC3963" s="22">
        <v>1</v>
      </c>
      <c r="AD3963" s="22"/>
      <c r="AE3963" s="22">
        <f t="shared" si="2957"/>
        <v>888</v>
      </c>
      <c r="AF3963" s="22">
        <f t="shared" si="2917"/>
        <v>888</v>
      </c>
      <c r="AG3963" s="20"/>
      <c r="AH3963" s="22"/>
      <c r="AI3963" s="22"/>
      <c r="AJ3963" s="22">
        <f t="shared" si="2953"/>
        <v>888</v>
      </c>
      <c r="AK3963" s="22">
        <f>IF(O3963="(传统)XDSL",VLOOKUP(S3963,[2]直销续费率明细!C:I,7,FALSE)*1,IF(O3963="GPON+XDSL",VLOOKUP(S3963,[2]直销续费率明细!C:I,7,FALSE)*1,VLOOKUP(S3963,[2]直销续费率明细!C:I,5,FALSE)*1))</f>
        <v>-40</v>
      </c>
      <c r="AL3963" s="22" t="s">
        <v>1309</v>
      </c>
      <c r="AM3963" s="22"/>
      <c r="AN3963" s="22"/>
      <c r="AO3963" s="22" t="s">
        <v>4897</v>
      </c>
      <c r="AP3963" s="22" t="s">
        <v>1301</v>
      </c>
      <c r="AS3963" s="20">
        <f>IF(Y3963&gt;=10,VLOOKUP(U3963,[2]提成计算!B:T,19,FALSE),VLOOKUP(U3963,[2]提成计算!B:T,18,FALSE))</f>
        <v>0.1</v>
      </c>
      <c r="AT3963" s="20">
        <f t="shared" si="2905"/>
        <v>88.800000000000011</v>
      </c>
      <c r="AU3963" s="20">
        <f t="shared" si="2956"/>
        <v>-40</v>
      </c>
    </row>
    <row r="3964" spans="1:47" x14ac:dyDescent="0.15">
      <c r="A3964" s="21" t="s">
        <v>1273</v>
      </c>
      <c r="B3964" s="20" t="s">
        <v>918</v>
      </c>
      <c r="C3964" s="20" t="s">
        <v>1099</v>
      </c>
      <c r="D3964" s="20" t="s">
        <v>1100</v>
      </c>
      <c r="E3964" s="20" t="s">
        <v>1110</v>
      </c>
      <c r="F3964" s="20" t="s">
        <v>1250</v>
      </c>
      <c r="G3964" s="20" t="s">
        <v>5207</v>
      </c>
      <c r="H3964" s="20"/>
      <c r="I3964" s="20">
        <v>15382886698</v>
      </c>
      <c r="J3964" s="20" t="s">
        <v>1268</v>
      </c>
      <c r="K3964" s="20" t="s">
        <v>262</v>
      </c>
      <c r="L3964" s="20" t="s">
        <v>1358</v>
      </c>
      <c r="M3964" s="20">
        <v>1088</v>
      </c>
      <c r="N3964" s="20">
        <v>1088</v>
      </c>
      <c r="O3964" s="20" t="s">
        <v>927</v>
      </c>
      <c r="P3964" s="20" t="s">
        <v>50</v>
      </c>
      <c r="Q3964" s="28"/>
      <c r="R3964" s="21" t="s">
        <v>52</v>
      </c>
      <c r="S3964" s="21"/>
      <c r="T3964" s="21" t="s">
        <v>53</v>
      </c>
      <c r="U3964" s="21" t="s">
        <v>263</v>
      </c>
      <c r="V3964" s="46">
        <v>1</v>
      </c>
      <c r="W3964" s="26">
        <f t="shared" si="2914"/>
        <v>1</v>
      </c>
      <c r="X3964" s="26">
        <f t="shared" si="2915"/>
        <v>1</v>
      </c>
      <c r="Y3964" s="21">
        <v>10</v>
      </c>
      <c r="Z3964" s="22">
        <f t="shared" si="2897"/>
        <v>1088</v>
      </c>
      <c r="AA3964" s="20" t="s">
        <v>4899</v>
      </c>
      <c r="AB3964" s="22"/>
      <c r="AC3964" s="22">
        <v>1</v>
      </c>
      <c r="AD3964" s="22"/>
      <c r="AE3964" s="22">
        <f t="shared" si="2957"/>
        <v>1088</v>
      </c>
      <c r="AF3964" s="22">
        <f t="shared" si="2917"/>
        <v>1088</v>
      </c>
      <c r="AG3964" s="20">
        <f t="shared" ref="AG3964:AG3972" si="2958">N3964</f>
        <v>1088</v>
      </c>
      <c r="AH3964" s="20" t="str">
        <f>VLOOKUP(U3964,[1]提成计算!B:I,8,FALSE)</f>
        <v xml:space="preserve"> </v>
      </c>
      <c r="AI3964" s="20"/>
      <c r="AJ3964" s="22"/>
      <c r="AK3964" s="22"/>
      <c r="AM3964" s="22"/>
      <c r="AN3964" s="22"/>
      <c r="AO3964" s="22" t="s">
        <v>4897</v>
      </c>
      <c r="AP3964" s="22" t="s">
        <v>1301</v>
      </c>
      <c r="AS3964" s="20"/>
      <c r="AT3964" s="20"/>
      <c r="AU3964" s="20"/>
    </row>
    <row r="3965" spans="1:47" x14ac:dyDescent="0.15">
      <c r="A3965" s="21" t="s">
        <v>1273</v>
      </c>
      <c r="B3965" s="20" t="s">
        <v>918</v>
      </c>
      <c r="C3965" s="20" t="s">
        <v>1099</v>
      </c>
      <c r="D3965" s="20" t="s">
        <v>1100</v>
      </c>
      <c r="E3965" s="20" t="s">
        <v>1110</v>
      </c>
      <c r="F3965" s="20" t="s">
        <v>1250</v>
      </c>
      <c r="G3965" s="20" t="s">
        <v>5208</v>
      </c>
      <c r="H3965" s="20"/>
      <c r="I3965" s="20">
        <v>13825748082</v>
      </c>
      <c r="J3965" s="20" t="s">
        <v>1268</v>
      </c>
      <c r="K3965" s="20" t="s">
        <v>262</v>
      </c>
      <c r="L3965" s="20" t="s">
        <v>1358</v>
      </c>
      <c r="M3965" s="20">
        <v>1088</v>
      </c>
      <c r="N3965" s="20">
        <v>1088</v>
      </c>
      <c r="O3965" s="20" t="s">
        <v>927</v>
      </c>
      <c r="P3965" s="20" t="s">
        <v>50</v>
      </c>
      <c r="Q3965" s="28"/>
      <c r="R3965" s="21" t="s">
        <v>52</v>
      </c>
      <c r="S3965" s="21"/>
      <c r="T3965" s="21" t="s">
        <v>53</v>
      </c>
      <c r="U3965" s="21" t="s">
        <v>263</v>
      </c>
      <c r="V3965" s="46">
        <v>1</v>
      </c>
      <c r="W3965" s="26">
        <f t="shared" si="2914"/>
        <v>1</v>
      </c>
      <c r="X3965" s="26">
        <f t="shared" si="2915"/>
        <v>1</v>
      </c>
      <c r="Y3965" s="21">
        <v>10</v>
      </c>
      <c r="Z3965" s="22">
        <f t="shared" si="2897"/>
        <v>1088</v>
      </c>
      <c r="AA3965" s="20" t="s">
        <v>4899</v>
      </c>
      <c r="AB3965" s="22"/>
      <c r="AC3965" s="22">
        <v>1</v>
      </c>
      <c r="AD3965" s="22"/>
      <c r="AE3965" s="22">
        <f t="shared" si="2957"/>
        <v>1088</v>
      </c>
      <c r="AF3965" s="22">
        <f t="shared" si="2917"/>
        <v>1088</v>
      </c>
      <c r="AG3965" s="20">
        <f t="shared" si="2958"/>
        <v>1088</v>
      </c>
      <c r="AH3965" s="20" t="str">
        <f>VLOOKUP(U3965,[1]提成计算!B:I,8,FALSE)</f>
        <v xml:space="preserve"> </v>
      </c>
      <c r="AI3965" s="20"/>
      <c r="AJ3965" s="22"/>
      <c r="AK3965" s="22"/>
      <c r="AM3965" s="22"/>
      <c r="AN3965" s="22"/>
      <c r="AO3965" s="22" t="s">
        <v>4897</v>
      </c>
      <c r="AP3965" s="22" t="s">
        <v>1301</v>
      </c>
      <c r="AS3965" s="20"/>
      <c r="AT3965" s="20"/>
      <c r="AU3965" s="20"/>
    </row>
    <row r="3966" spans="1:47" x14ac:dyDescent="0.15">
      <c r="A3966" s="21" t="s">
        <v>1273</v>
      </c>
      <c r="B3966" s="20" t="s">
        <v>918</v>
      </c>
      <c r="C3966" s="20" t="s">
        <v>1099</v>
      </c>
      <c r="D3966" s="20" t="s">
        <v>1121</v>
      </c>
      <c r="E3966" s="20" t="s">
        <v>1284</v>
      </c>
      <c r="F3966" s="20" t="s">
        <v>1250</v>
      </c>
      <c r="G3966" s="20" t="s">
        <v>5209</v>
      </c>
      <c r="H3966" s="20"/>
      <c r="I3966" s="20">
        <v>13902585722</v>
      </c>
      <c r="J3966" s="20" t="s">
        <v>1268</v>
      </c>
      <c r="K3966" s="20" t="s">
        <v>1286</v>
      </c>
      <c r="L3966" s="20" t="s">
        <v>2033</v>
      </c>
      <c r="M3966" s="20">
        <v>2680</v>
      </c>
      <c r="N3966" s="20">
        <v>2680</v>
      </c>
      <c r="O3966" s="20" t="s">
        <v>927</v>
      </c>
      <c r="P3966" s="20" t="s">
        <v>50</v>
      </c>
      <c r="Q3966" s="28"/>
      <c r="R3966" s="21" t="s">
        <v>91</v>
      </c>
      <c r="S3966" s="21"/>
      <c r="T3966" s="21" t="s">
        <v>53</v>
      </c>
      <c r="U3966" s="21" t="s">
        <v>1287</v>
      </c>
      <c r="V3966" s="46">
        <v>1</v>
      </c>
      <c r="W3966" s="26">
        <f t="shared" si="2914"/>
        <v>1</v>
      </c>
      <c r="X3966" s="26">
        <f t="shared" si="2915"/>
        <v>1</v>
      </c>
      <c r="Y3966" s="21">
        <v>50</v>
      </c>
      <c r="Z3966" s="22">
        <f t="shared" ref="Z3966:Z4029" si="2959">N3966</f>
        <v>2680</v>
      </c>
      <c r="AA3966" s="20" t="s">
        <v>2218</v>
      </c>
      <c r="AB3966" s="22"/>
      <c r="AC3966" s="22">
        <v>1</v>
      </c>
      <c r="AD3966" s="22"/>
      <c r="AE3966" s="22">
        <f t="shared" si="2957"/>
        <v>2680</v>
      </c>
      <c r="AF3966" s="22">
        <f t="shared" si="2917"/>
        <v>2680</v>
      </c>
      <c r="AG3966" s="20">
        <f t="shared" si="2958"/>
        <v>2680</v>
      </c>
      <c r="AH3966" s="20" t="str">
        <f>VLOOKUP(U3966,[1]提成计算!B:I,8,FALSE)</f>
        <v xml:space="preserve"> </v>
      </c>
      <c r="AI3966" s="20"/>
      <c r="AJ3966" s="22"/>
      <c r="AK3966" s="22"/>
      <c r="AM3966" s="22"/>
      <c r="AN3966" s="22"/>
      <c r="AO3966" s="22" t="s">
        <v>2216</v>
      </c>
      <c r="AP3966" s="22" t="s">
        <v>1301</v>
      </c>
      <c r="AS3966" s="20"/>
      <c r="AT3966" s="20"/>
      <c r="AU3966" s="20"/>
    </row>
    <row r="3967" spans="1:47" x14ac:dyDescent="0.15">
      <c r="A3967" s="21" t="s">
        <v>1273</v>
      </c>
      <c r="B3967" s="20" t="s">
        <v>918</v>
      </c>
      <c r="C3967" s="20" t="s">
        <v>1099</v>
      </c>
      <c r="D3967" s="20" t="s">
        <v>1100</v>
      </c>
      <c r="E3967" s="20" t="s">
        <v>1101</v>
      </c>
      <c r="F3967" s="20" t="s">
        <v>1250</v>
      </c>
      <c r="G3967" s="20" t="s">
        <v>5210</v>
      </c>
      <c r="H3967" s="20"/>
      <c r="I3967" s="20">
        <v>15015438585</v>
      </c>
      <c r="J3967" s="20" t="s">
        <v>1268</v>
      </c>
      <c r="K3967" s="20" t="s">
        <v>72</v>
      </c>
      <c r="L3967" s="20" t="s">
        <v>1358</v>
      </c>
      <c r="M3967" s="20">
        <v>1088</v>
      </c>
      <c r="N3967" s="20">
        <v>1088</v>
      </c>
      <c r="O3967" s="20" t="s">
        <v>927</v>
      </c>
      <c r="P3967" s="20" t="s">
        <v>50</v>
      </c>
      <c r="Q3967" s="28"/>
      <c r="R3967" s="21" t="s">
        <v>52</v>
      </c>
      <c r="S3967" s="21"/>
      <c r="T3967" s="21" t="s">
        <v>53</v>
      </c>
      <c r="U3967" s="21" t="s">
        <v>54</v>
      </c>
      <c r="V3967" s="46">
        <v>1</v>
      </c>
      <c r="W3967" s="26">
        <f t="shared" si="2914"/>
        <v>1</v>
      </c>
      <c r="X3967" s="26">
        <f t="shared" si="2915"/>
        <v>1</v>
      </c>
      <c r="Y3967" s="21">
        <v>10</v>
      </c>
      <c r="Z3967" s="22">
        <f t="shared" si="2959"/>
        <v>1088</v>
      </c>
      <c r="AA3967" s="20" t="s">
        <v>2218</v>
      </c>
      <c r="AB3967" s="22"/>
      <c r="AC3967" s="22">
        <v>1</v>
      </c>
      <c r="AD3967" s="22"/>
      <c r="AE3967" s="22">
        <f t="shared" si="2957"/>
        <v>1088</v>
      </c>
      <c r="AF3967" s="22">
        <f t="shared" si="2917"/>
        <v>1088</v>
      </c>
      <c r="AG3967" s="20">
        <f t="shared" si="2958"/>
        <v>1088</v>
      </c>
      <c r="AH3967" s="20" t="str">
        <f>VLOOKUP(U3967,[1]提成计算!B:I,8,FALSE)</f>
        <v xml:space="preserve"> </v>
      </c>
      <c r="AI3967" s="20"/>
      <c r="AJ3967" s="22"/>
      <c r="AK3967" s="22"/>
      <c r="AM3967" s="22"/>
      <c r="AN3967" s="22"/>
      <c r="AO3967" s="22" t="s">
        <v>2216</v>
      </c>
      <c r="AP3967" s="22" t="s">
        <v>1301</v>
      </c>
      <c r="AS3967" s="20"/>
      <c r="AT3967" s="20"/>
      <c r="AU3967" s="20"/>
    </row>
    <row r="3968" spans="1:47" x14ac:dyDescent="0.15">
      <c r="A3968" s="21" t="s">
        <v>1273</v>
      </c>
      <c r="B3968" s="20" t="s">
        <v>918</v>
      </c>
      <c r="C3968" s="20" t="s">
        <v>1099</v>
      </c>
      <c r="D3968" s="20" t="s">
        <v>1121</v>
      </c>
      <c r="E3968" s="20" t="s">
        <v>1171</v>
      </c>
      <c r="F3968" s="20" t="s">
        <v>1250</v>
      </c>
      <c r="G3968" s="20" t="s">
        <v>5211</v>
      </c>
      <c r="H3968" s="20"/>
      <c r="I3968" s="20">
        <v>13532494789</v>
      </c>
      <c r="J3968" s="20" t="s">
        <v>1268</v>
      </c>
      <c r="K3968" s="20" t="s">
        <v>1173</v>
      </c>
      <c r="L3968" s="20" t="s">
        <v>1566</v>
      </c>
      <c r="M3968" s="20">
        <v>1088</v>
      </c>
      <c r="N3968" s="20">
        <v>1088</v>
      </c>
      <c r="O3968" s="20" t="s">
        <v>927</v>
      </c>
      <c r="P3968" s="20" t="s">
        <v>50</v>
      </c>
      <c r="Q3968" s="28"/>
      <c r="R3968" s="21" t="s">
        <v>91</v>
      </c>
      <c r="S3968" s="21"/>
      <c r="T3968" s="21" t="s">
        <v>53</v>
      </c>
      <c r="U3968" s="21" t="s">
        <v>1174</v>
      </c>
      <c r="V3968" s="46">
        <v>1</v>
      </c>
      <c r="W3968" s="26">
        <f t="shared" si="2914"/>
        <v>1</v>
      </c>
      <c r="X3968" s="26">
        <f t="shared" si="2915"/>
        <v>1</v>
      </c>
      <c r="Y3968" s="21">
        <v>12</v>
      </c>
      <c r="Z3968" s="22">
        <f t="shared" si="2959"/>
        <v>1088</v>
      </c>
      <c r="AA3968" s="20" t="s">
        <v>2218</v>
      </c>
      <c r="AB3968" s="22"/>
      <c r="AC3968" s="22">
        <v>1</v>
      </c>
      <c r="AD3968" s="22"/>
      <c r="AE3968" s="22">
        <f t="shared" si="2957"/>
        <v>1088</v>
      </c>
      <c r="AF3968" s="22">
        <f t="shared" si="2917"/>
        <v>1088</v>
      </c>
      <c r="AG3968" s="20">
        <f t="shared" si="2958"/>
        <v>1088</v>
      </c>
      <c r="AH3968" s="20" t="str">
        <f>VLOOKUP(U3968,[1]提成计算!B:I,8,FALSE)</f>
        <v xml:space="preserve"> </v>
      </c>
      <c r="AI3968" s="20"/>
      <c r="AJ3968" s="22"/>
      <c r="AK3968" s="22"/>
      <c r="AM3968" s="22"/>
      <c r="AN3968" s="22"/>
      <c r="AO3968" s="22" t="s">
        <v>2216</v>
      </c>
      <c r="AP3968" s="22" t="s">
        <v>1301</v>
      </c>
      <c r="AS3968" s="20"/>
      <c r="AT3968" s="20"/>
      <c r="AU3968" s="20"/>
    </row>
    <row r="3969" spans="1:47" x14ac:dyDescent="0.15">
      <c r="A3969" s="21" t="s">
        <v>1273</v>
      </c>
      <c r="B3969" s="20" t="s">
        <v>918</v>
      </c>
      <c r="C3969" s="20" t="s">
        <v>1099</v>
      </c>
      <c r="D3969" s="20" t="s">
        <v>1121</v>
      </c>
      <c r="E3969" s="20" t="s">
        <v>1171</v>
      </c>
      <c r="F3969" s="20" t="s">
        <v>1250</v>
      </c>
      <c r="G3969" s="20" t="s">
        <v>5212</v>
      </c>
      <c r="H3969" s="20"/>
      <c r="I3969" s="20">
        <v>13798793609</v>
      </c>
      <c r="J3969" s="20" t="s">
        <v>1268</v>
      </c>
      <c r="K3969" s="20" t="s">
        <v>1173</v>
      </c>
      <c r="L3969" s="20" t="s">
        <v>1358</v>
      </c>
      <c r="M3969" s="20">
        <v>1088</v>
      </c>
      <c r="N3969" s="20">
        <v>1088</v>
      </c>
      <c r="O3969" s="20" t="s">
        <v>927</v>
      </c>
      <c r="P3969" s="20" t="s">
        <v>50</v>
      </c>
      <c r="Q3969" s="28"/>
      <c r="R3969" s="21" t="s">
        <v>91</v>
      </c>
      <c r="S3969" s="21"/>
      <c r="T3969" s="21" t="s">
        <v>53</v>
      </c>
      <c r="U3969" s="21" t="s">
        <v>1174</v>
      </c>
      <c r="V3969" s="46">
        <v>1</v>
      </c>
      <c r="W3969" s="26">
        <f t="shared" si="2914"/>
        <v>1</v>
      </c>
      <c r="X3969" s="26">
        <f t="shared" si="2915"/>
        <v>1</v>
      </c>
      <c r="Y3969" s="21">
        <v>10</v>
      </c>
      <c r="Z3969" s="22">
        <f t="shared" si="2959"/>
        <v>1088</v>
      </c>
      <c r="AA3969" s="20" t="s">
        <v>2218</v>
      </c>
      <c r="AB3969" s="22"/>
      <c r="AC3969" s="22">
        <v>1</v>
      </c>
      <c r="AD3969" s="22"/>
      <c r="AE3969" s="22">
        <f t="shared" si="2957"/>
        <v>1088</v>
      </c>
      <c r="AF3969" s="22">
        <f t="shared" si="2917"/>
        <v>1088</v>
      </c>
      <c r="AG3969" s="20">
        <f t="shared" si="2958"/>
        <v>1088</v>
      </c>
      <c r="AH3969" s="20" t="str">
        <f>VLOOKUP(U3969,[1]提成计算!B:I,8,FALSE)</f>
        <v xml:space="preserve"> </v>
      </c>
      <c r="AI3969" s="20"/>
      <c r="AJ3969" s="22"/>
      <c r="AK3969" s="22"/>
      <c r="AM3969" s="22"/>
      <c r="AN3969" s="22"/>
      <c r="AO3969" s="22" t="s">
        <v>2216</v>
      </c>
      <c r="AP3969" s="22" t="s">
        <v>1301</v>
      </c>
      <c r="AS3969" s="20"/>
      <c r="AT3969" s="20"/>
      <c r="AU3969" s="20"/>
    </row>
    <row r="3970" spans="1:47" x14ac:dyDescent="0.15">
      <c r="A3970" s="21" t="s">
        <v>1273</v>
      </c>
      <c r="B3970" s="20" t="s">
        <v>918</v>
      </c>
      <c r="C3970" s="20" t="s">
        <v>1099</v>
      </c>
      <c r="D3970" s="20" t="s">
        <v>1100</v>
      </c>
      <c r="E3970" s="20" t="s">
        <v>1101</v>
      </c>
      <c r="F3970" s="20" t="s">
        <v>1250</v>
      </c>
      <c r="G3970" s="20" t="s">
        <v>5213</v>
      </c>
      <c r="H3970" s="20"/>
      <c r="I3970" s="20">
        <v>13712625618</v>
      </c>
      <c r="J3970" s="20" t="s">
        <v>1268</v>
      </c>
      <c r="K3970" s="20" t="s">
        <v>4714</v>
      </c>
      <c r="L3970" s="20" t="s">
        <v>1358</v>
      </c>
      <c r="M3970" s="20">
        <v>1088</v>
      </c>
      <c r="N3970" s="20">
        <v>1088</v>
      </c>
      <c r="O3970" s="20" t="s">
        <v>927</v>
      </c>
      <c r="P3970" s="20" t="s">
        <v>50</v>
      </c>
      <c r="Q3970" s="28"/>
      <c r="R3970" s="21" t="s">
        <v>52</v>
      </c>
      <c r="S3970" s="21"/>
      <c r="T3970" s="21" t="s">
        <v>53</v>
      </c>
      <c r="U3970" s="21" t="s">
        <v>81</v>
      </c>
      <c r="V3970" s="46">
        <v>1</v>
      </c>
      <c r="W3970" s="26">
        <f t="shared" si="2914"/>
        <v>1</v>
      </c>
      <c r="X3970" s="26">
        <f t="shared" si="2915"/>
        <v>1</v>
      </c>
      <c r="Y3970" s="21">
        <v>10</v>
      </c>
      <c r="Z3970" s="22">
        <f t="shared" si="2959"/>
        <v>1088</v>
      </c>
      <c r="AA3970" s="20" t="s">
        <v>2218</v>
      </c>
      <c r="AB3970" s="22"/>
      <c r="AC3970" s="22">
        <v>1</v>
      </c>
      <c r="AD3970" s="22"/>
      <c r="AE3970" s="22">
        <f t="shared" si="2957"/>
        <v>1088</v>
      </c>
      <c r="AF3970" s="22">
        <f t="shared" si="2917"/>
        <v>1088</v>
      </c>
      <c r="AG3970" s="20">
        <f t="shared" si="2958"/>
        <v>1088</v>
      </c>
      <c r="AH3970" s="20" t="str">
        <f>VLOOKUP(U3970,[1]提成计算!B:I,8,FALSE)</f>
        <v xml:space="preserve"> </v>
      </c>
      <c r="AI3970" s="20"/>
      <c r="AJ3970" s="22"/>
      <c r="AK3970" s="22"/>
      <c r="AM3970" s="22"/>
      <c r="AN3970" s="22"/>
      <c r="AO3970" s="22" t="s">
        <v>2216</v>
      </c>
      <c r="AP3970" s="22" t="s">
        <v>1301</v>
      </c>
      <c r="AS3970" s="20"/>
      <c r="AT3970" s="20"/>
      <c r="AU3970" s="20"/>
    </row>
    <row r="3971" spans="1:47" x14ac:dyDescent="0.15">
      <c r="A3971" s="21" t="s">
        <v>1273</v>
      </c>
      <c r="B3971" s="20" t="s">
        <v>918</v>
      </c>
      <c r="C3971" s="20" t="s">
        <v>1099</v>
      </c>
      <c r="D3971" s="20" t="s">
        <v>1136</v>
      </c>
      <c r="E3971" s="20" t="s">
        <v>1447</v>
      </c>
      <c r="F3971" s="20" t="s">
        <v>1250</v>
      </c>
      <c r="G3971" s="20" t="s">
        <v>5214</v>
      </c>
      <c r="H3971" s="20"/>
      <c r="I3971" s="20">
        <v>18825852690</v>
      </c>
      <c r="J3971" s="20" t="s">
        <v>1268</v>
      </c>
      <c r="K3971" s="20" t="s">
        <v>600</v>
      </c>
      <c r="L3971" s="20" t="s">
        <v>2033</v>
      </c>
      <c r="M3971" s="20">
        <v>2680</v>
      </c>
      <c r="N3971" s="20">
        <v>2680</v>
      </c>
      <c r="O3971" s="20" t="s">
        <v>927</v>
      </c>
      <c r="P3971" s="20" t="s">
        <v>50</v>
      </c>
      <c r="Q3971" s="28"/>
      <c r="R3971" s="21" t="s">
        <v>109</v>
      </c>
      <c r="S3971" s="21"/>
      <c r="T3971" s="21" t="s">
        <v>53</v>
      </c>
      <c r="U3971" s="21" t="s">
        <v>601</v>
      </c>
      <c r="V3971" s="46">
        <v>1</v>
      </c>
      <c r="W3971" s="26">
        <f t="shared" si="2914"/>
        <v>1</v>
      </c>
      <c r="X3971" s="26">
        <f t="shared" si="2915"/>
        <v>1</v>
      </c>
      <c r="Y3971" s="21">
        <v>50</v>
      </c>
      <c r="Z3971" s="22">
        <f t="shared" si="2959"/>
        <v>2680</v>
      </c>
      <c r="AA3971" s="20" t="s">
        <v>2218</v>
      </c>
      <c r="AB3971" s="22"/>
      <c r="AC3971" s="22">
        <v>1</v>
      </c>
      <c r="AD3971" s="22"/>
      <c r="AE3971" s="22">
        <f t="shared" si="2957"/>
        <v>2680</v>
      </c>
      <c r="AF3971" s="22">
        <f t="shared" si="2917"/>
        <v>2680</v>
      </c>
      <c r="AG3971" s="20">
        <f t="shared" si="2958"/>
        <v>2680</v>
      </c>
      <c r="AH3971" s="20" t="str">
        <f>VLOOKUP(U3971,[1]提成计算!B:I,8,FALSE)</f>
        <v xml:space="preserve"> </v>
      </c>
      <c r="AI3971" s="20"/>
      <c r="AJ3971" s="22"/>
      <c r="AK3971" s="22"/>
      <c r="AM3971" s="22"/>
      <c r="AN3971" s="22"/>
      <c r="AO3971" s="22" t="s">
        <v>2216</v>
      </c>
      <c r="AP3971" s="22" t="s">
        <v>1301</v>
      </c>
      <c r="AS3971" s="20"/>
      <c r="AT3971" s="20"/>
      <c r="AU3971" s="20"/>
    </row>
    <row r="3972" spans="1:47" x14ac:dyDescent="0.15">
      <c r="A3972" s="21" t="s">
        <v>1273</v>
      </c>
      <c r="B3972" s="20" t="s">
        <v>918</v>
      </c>
      <c r="C3972" s="20" t="s">
        <v>1099</v>
      </c>
      <c r="D3972" s="20" t="s">
        <v>1136</v>
      </c>
      <c r="E3972" s="20" t="s">
        <v>1447</v>
      </c>
      <c r="F3972" s="20" t="s">
        <v>1250</v>
      </c>
      <c r="G3972" s="20" t="s">
        <v>5215</v>
      </c>
      <c r="H3972" s="20"/>
      <c r="I3972" s="20">
        <v>13509235225</v>
      </c>
      <c r="J3972" s="20" t="s">
        <v>1268</v>
      </c>
      <c r="K3972" s="20" t="s">
        <v>600</v>
      </c>
      <c r="L3972" s="20" t="s">
        <v>1898</v>
      </c>
      <c r="M3972" s="20">
        <v>1398</v>
      </c>
      <c r="N3972" s="20">
        <v>1398</v>
      </c>
      <c r="O3972" s="20" t="s">
        <v>927</v>
      </c>
      <c r="P3972" s="20" t="s">
        <v>50</v>
      </c>
      <c r="Q3972" s="28"/>
      <c r="R3972" s="21" t="s">
        <v>109</v>
      </c>
      <c r="S3972" s="21"/>
      <c r="T3972" s="21" t="s">
        <v>53</v>
      </c>
      <c r="U3972" s="21" t="s">
        <v>601</v>
      </c>
      <c r="V3972" s="46">
        <v>1</v>
      </c>
      <c r="W3972" s="26">
        <f t="shared" si="2914"/>
        <v>1</v>
      </c>
      <c r="X3972" s="26">
        <f t="shared" si="2915"/>
        <v>1</v>
      </c>
      <c r="Y3972" s="21">
        <v>20</v>
      </c>
      <c r="Z3972" s="22">
        <f t="shared" si="2959"/>
        <v>1398</v>
      </c>
      <c r="AA3972" s="20" t="s">
        <v>2218</v>
      </c>
      <c r="AB3972" s="22"/>
      <c r="AC3972" s="22">
        <v>1</v>
      </c>
      <c r="AD3972" s="22"/>
      <c r="AE3972" s="22">
        <f t="shared" si="2957"/>
        <v>1398</v>
      </c>
      <c r="AF3972" s="22">
        <f t="shared" si="2917"/>
        <v>1398</v>
      </c>
      <c r="AG3972" s="20">
        <f t="shared" si="2958"/>
        <v>1398</v>
      </c>
      <c r="AH3972" s="20" t="str">
        <f>VLOOKUP(U3972,[1]提成计算!B:I,8,FALSE)</f>
        <v xml:space="preserve"> </v>
      </c>
      <c r="AI3972" s="20"/>
      <c r="AJ3972" s="22"/>
      <c r="AK3972" s="22"/>
      <c r="AM3972" s="22"/>
      <c r="AN3972" s="22"/>
      <c r="AO3972" s="22" t="s">
        <v>2216</v>
      </c>
      <c r="AP3972" s="22" t="s">
        <v>1301</v>
      </c>
      <c r="AS3972" s="20"/>
      <c r="AT3972" s="20"/>
      <c r="AU3972" s="20"/>
    </row>
    <row r="3973" spans="1:47" x14ac:dyDescent="0.15">
      <c r="A3973" s="21" t="s">
        <v>1273</v>
      </c>
      <c r="B3973" s="20" t="s">
        <v>918</v>
      </c>
      <c r="C3973" s="20" t="s">
        <v>1099</v>
      </c>
      <c r="D3973" s="20" t="s">
        <v>1136</v>
      </c>
      <c r="E3973" s="20" t="s">
        <v>1137</v>
      </c>
      <c r="F3973" s="20" t="s">
        <v>1250</v>
      </c>
      <c r="G3973" s="20" t="s">
        <v>5216</v>
      </c>
      <c r="H3973" s="20"/>
      <c r="I3973" s="20">
        <v>18664133730</v>
      </c>
      <c r="J3973" s="20" t="s">
        <v>924</v>
      </c>
      <c r="K3973" s="20" t="s">
        <v>1139</v>
      </c>
      <c r="L3973" s="20" t="s">
        <v>1299</v>
      </c>
      <c r="M3973" s="20">
        <v>888</v>
      </c>
      <c r="N3973" s="20">
        <v>888</v>
      </c>
      <c r="O3973" s="20" t="s">
        <v>927</v>
      </c>
      <c r="P3973" s="20" t="s">
        <v>50</v>
      </c>
      <c r="Q3973" s="28"/>
      <c r="R3973" s="21" t="s">
        <v>109</v>
      </c>
      <c r="S3973" s="25" t="s">
        <v>1159</v>
      </c>
      <c r="T3973" s="21" t="s">
        <v>53</v>
      </c>
      <c r="U3973" s="21" t="s">
        <v>1140</v>
      </c>
      <c r="V3973" s="46">
        <v>1</v>
      </c>
      <c r="W3973" s="26">
        <f t="shared" si="2914"/>
        <v>1</v>
      </c>
      <c r="Y3973" s="21">
        <v>12</v>
      </c>
      <c r="Z3973" s="22">
        <f t="shared" si="2959"/>
        <v>888</v>
      </c>
      <c r="AA3973" s="20" t="s">
        <v>2218</v>
      </c>
      <c r="AB3973" s="22"/>
      <c r="AC3973" s="22">
        <v>1</v>
      </c>
      <c r="AD3973" s="22"/>
      <c r="AE3973" s="22">
        <f t="shared" si="2957"/>
        <v>888</v>
      </c>
      <c r="AF3973" s="22">
        <f t="shared" si="2917"/>
        <v>888</v>
      </c>
      <c r="AG3973" s="20"/>
      <c r="AH3973" s="22"/>
      <c r="AI3973" s="22"/>
      <c r="AJ3973" s="22">
        <f t="shared" ref="AJ3973:AJ3976" si="2960">N3973</f>
        <v>888</v>
      </c>
      <c r="AK3973" s="22">
        <f>IF(O3973="(传统)XDSL",VLOOKUP(S3973,[2]直销续费率明细!C:I,7,FALSE)*1,IF(O3973="GPON+XDSL",VLOOKUP(S3973,[2]直销续费率明细!C:I,7,FALSE)*1,VLOOKUP(S3973,[2]直销续费率明细!C:I,5,FALSE)*1))</f>
        <v>-40</v>
      </c>
      <c r="AL3973" s="22" t="s">
        <v>1309</v>
      </c>
      <c r="AM3973" s="22"/>
      <c r="AN3973" s="22"/>
      <c r="AO3973" s="22" t="s">
        <v>4897</v>
      </c>
      <c r="AP3973" s="22" t="s">
        <v>1301</v>
      </c>
      <c r="AS3973" s="20">
        <f>IF(Y3973&gt;=10,VLOOKUP(U3973,[2]提成计算!B:T,19,FALSE),VLOOKUP(U3973,[2]提成计算!B:T,18,FALSE))</f>
        <v>0.09</v>
      </c>
      <c r="AT3973" s="20">
        <f t="shared" ref="AT3973:AT3974" si="2961">IF(AD3973*AS3973&gt;0,AD3973*AS3973,AE3973*AS3973)</f>
        <v>79.92</v>
      </c>
      <c r="AU3973" s="20">
        <f t="shared" ref="AU3973:AU3974" si="2962">IF(AND(AK3973&lt;0,AK3973+AT3973&lt;0),-AT3973,AK3973)</f>
        <v>-40</v>
      </c>
    </row>
    <row r="3974" spans="1:47" x14ac:dyDescent="0.15">
      <c r="A3974" s="21" t="s">
        <v>1273</v>
      </c>
      <c r="B3974" s="20" t="s">
        <v>918</v>
      </c>
      <c r="C3974" s="20" t="s">
        <v>1099</v>
      </c>
      <c r="D3974" s="20" t="s">
        <v>1100</v>
      </c>
      <c r="E3974" s="20" t="s">
        <v>1482</v>
      </c>
      <c r="F3974" s="20" t="s">
        <v>1250</v>
      </c>
      <c r="G3974" s="20" t="s">
        <v>5217</v>
      </c>
      <c r="H3974" s="20"/>
      <c r="I3974" s="20">
        <v>13712730048</v>
      </c>
      <c r="J3974" s="20" t="s">
        <v>924</v>
      </c>
      <c r="K3974" s="20" t="s">
        <v>80</v>
      </c>
      <c r="L3974" s="20" t="s">
        <v>1299</v>
      </c>
      <c r="M3974" s="20">
        <v>888</v>
      </c>
      <c r="N3974" s="20">
        <v>888</v>
      </c>
      <c r="O3974" s="20" t="s">
        <v>927</v>
      </c>
      <c r="P3974" s="20" t="s">
        <v>50</v>
      </c>
      <c r="Q3974" s="28"/>
      <c r="R3974" s="21" t="s">
        <v>52</v>
      </c>
      <c r="S3974" s="25" t="s">
        <v>1163</v>
      </c>
      <c r="T3974" s="21" t="s">
        <v>53</v>
      </c>
      <c r="U3974" s="21" t="s">
        <v>81</v>
      </c>
      <c r="V3974" s="46">
        <v>1</v>
      </c>
      <c r="W3974" s="26">
        <f t="shared" si="2914"/>
        <v>1</v>
      </c>
      <c r="Y3974" s="21">
        <v>12</v>
      </c>
      <c r="Z3974" s="22">
        <f t="shared" si="2959"/>
        <v>888</v>
      </c>
      <c r="AA3974" s="20" t="s">
        <v>4899</v>
      </c>
      <c r="AB3974" s="22"/>
      <c r="AC3974" s="22">
        <v>1</v>
      </c>
      <c r="AD3974" s="22"/>
      <c r="AE3974" s="22">
        <f t="shared" si="2957"/>
        <v>888</v>
      </c>
      <c r="AF3974" s="22">
        <f t="shared" si="2917"/>
        <v>888</v>
      </c>
      <c r="AG3974" s="20"/>
      <c r="AH3974" s="22"/>
      <c r="AI3974" s="22"/>
      <c r="AJ3974" s="22">
        <f t="shared" si="2960"/>
        <v>888</v>
      </c>
      <c r="AK3974" s="22">
        <f>IF(O3974="(传统)XDSL",VLOOKUP(S3974,[2]直销续费率明细!C:I,7,FALSE)*1,IF(O3974="GPON+XDSL",VLOOKUP(S3974,[2]直销续费率明细!C:I,7,FALSE)*1,VLOOKUP(S3974,[2]直销续费率明细!C:I,5,FALSE)*1))</f>
        <v>-40</v>
      </c>
      <c r="AL3974" s="22" t="s">
        <v>1309</v>
      </c>
      <c r="AM3974" s="22"/>
      <c r="AN3974" s="22"/>
      <c r="AO3974" s="22" t="s">
        <v>4897</v>
      </c>
      <c r="AP3974" s="22" t="s">
        <v>1301</v>
      </c>
      <c r="AS3974" s="20">
        <f>IF(Y3974&gt;=10,VLOOKUP(U3974,[2]提成计算!B:T,19,FALSE),VLOOKUP(U3974,[2]提成计算!B:T,18,FALSE))</f>
        <v>0.12</v>
      </c>
      <c r="AT3974" s="20">
        <f t="shared" si="2961"/>
        <v>106.56</v>
      </c>
      <c r="AU3974" s="20">
        <f t="shared" si="2962"/>
        <v>-40</v>
      </c>
    </row>
    <row r="3975" spans="1:47" x14ac:dyDescent="0.15">
      <c r="A3975" s="21" t="s">
        <v>1273</v>
      </c>
      <c r="B3975" s="20" t="s">
        <v>918</v>
      </c>
      <c r="C3975" s="20" t="s">
        <v>1099</v>
      </c>
      <c r="D3975" s="20" t="s">
        <v>1136</v>
      </c>
      <c r="E3975" s="20" t="s">
        <v>1137</v>
      </c>
      <c r="F3975" s="20" t="s">
        <v>1250</v>
      </c>
      <c r="G3975" s="20" t="s">
        <v>5218</v>
      </c>
      <c r="H3975" s="20"/>
      <c r="I3975" s="20">
        <v>15918382007</v>
      </c>
      <c r="J3975" s="20" t="s">
        <v>924</v>
      </c>
      <c r="K3975" s="20" t="s">
        <v>4699</v>
      </c>
      <c r="L3975" s="20" t="s">
        <v>1299</v>
      </c>
      <c r="M3975" s="20">
        <v>888</v>
      </c>
      <c r="N3975" s="20">
        <v>888</v>
      </c>
      <c r="O3975" s="20" t="s">
        <v>927</v>
      </c>
      <c r="P3975" s="20" t="s">
        <v>50</v>
      </c>
      <c r="Q3975" s="28"/>
      <c r="R3975" s="22" t="s">
        <v>109</v>
      </c>
      <c r="T3975" s="21" t="s">
        <v>948</v>
      </c>
      <c r="U3975" s="22" t="s">
        <v>109</v>
      </c>
      <c r="V3975" s="46">
        <v>1</v>
      </c>
      <c r="W3975" s="26">
        <f t="shared" si="2914"/>
        <v>1</v>
      </c>
      <c r="Y3975" s="21">
        <v>12</v>
      </c>
      <c r="Z3975" s="22">
        <f t="shared" si="2959"/>
        <v>888</v>
      </c>
      <c r="AA3975" s="20" t="s">
        <v>4899</v>
      </c>
      <c r="AB3975" s="22"/>
      <c r="AC3975" s="22">
        <v>1</v>
      </c>
      <c r="AD3975" s="22"/>
      <c r="AE3975" s="22">
        <f t="shared" si="2957"/>
        <v>888</v>
      </c>
      <c r="AF3975" s="22">
        <f t="shared" si="2917"/>
        <v>888</v>
      </c>
      <c r="AG3975" s="20"/>
      <c r="AH3975" s="22"/>
      <c r="AI3975" s="22"/>
      <c r="AJ3975" s="22">
        <f t="shared" si="2960"/>
        <v>888</v>
      </c>
      <c r="AK3975" s="22"/>
      <c r="AL3975" s="22" t="s">
        <v>1871</v>
      </c>
      <c r="AM3975" s="22"/>
      <c r="AN3975" s="22"/>
      <c r="AO3975" s="22" t="s">
        <v>4897</v>
      </c>
      <c r="AP3975" s="22" t="s">
        <v>1301</v>
      </c>
      <c r="AS3975" s="20"/>
      <c r="AT3975" s="20"/>
      <c r="AU3975" s="20"/>
    </row>
    <row r="3976" spans="1:47" x14ac:dyDescent="0.15">
      <c r="A3976" s="21" t="s">
        <v>1273</v>
      </c>
      <c r="B3976" s="20" t="s">
        <v>918</v>
      </c>
      <c r="C3976" s="20" t="s">
        <v>1099</v>
      </c>
      <c r="D3976" s="20" t="s">
        <v>1121</v>
      </c>
      <c r="E3976" s="20" t="s">
        <v>1175</v>
      </c>
      <c r="F3976" s="20" t="s">
        <v>1250</v>
      </c>
      <c r="G3976" s="20" t="s">
        <v>5219</v>
      </c>
      <c r="H3976" s="20"/>
      <c r="I3976" s="20">
        <v>13480499981</v>
      </c>
      <c r="J3976" s="20" t="s">
        <v>924</v>
      </c>
      <c r="K3976" s="20" t="s">
        <v>321</v>
      </c>
      <c r="L3976" s="20" t="s">
        <v>1299</v>
      </c>
      <c r="M3976" s="20">
        <v>888</v>
      </c>
      <c r="N3976" s="20">
        <v>888</v>
      </c>
      <c r="O3976" s="20" t="s">
        <v>927</v>
      </c>
      <c r="P3976" s="20" t="s">
        <v>50</v>
      </c>
      <c r="Q3976" s="28"/>
      <c r="R3976" s="21" t="s">
        <v>91</v>
      </c>
      <c r="S3976" s="25" t="s">
        <v>1748</v>
      </c>
      <c r="T3976" s="21" t="s">
        <v>53</v>
      </c>
      <c r="U3976" s="21" t="s">
        <v>322</v>
      </c>
      <c r="V3976" s="46">
        <v>1</v>
      </c>
      <c r="W3976" s="26">
        <f t="shared" si="2914"/>
        <v>1</v>
      </c>
      <c r="Y3976" s="21">
        <v>12</v>
      </c>
      <c r="Z3976" s="22">
        <f t="shared" si="2959"/>
        <v>888</v>
      </c>
      <c r="AA3976" s="20" t="s">
        <v>4899</v>
      </c>
      <c r="AB3976" s="22"/>
      <c r="AC3976" s="22">
        <v>1</v>
      </c>
      <c r="AD3976" s="22"/>
      <c r="AE3976" s="22">
        <f t="shared" si="2957"/>
        <v>888</v>
      </c>
      <c r="AF3976" s="22">
        <f t="shared" si="2917"/>
        <v>888</v>
      </c>
      <c r="AG3976" s="20"/>
      <c r="AH3976" s="22"/>
      <c r="AI3976" s="22"/>
      <c r="AJ3976" s="22">
        <f t="shared" si="2960"/>
        <v>888</v>
      </c>
      <c r="AK3976" s="22">
        <f>IF(O3976="(传统)XDSL",VLOOKUP(S3976,[2]直销续费率明细!C:I,7,FALSE)*1,IF(O3976="GPON+XDSL",VLOOKUP(S3976,[2]直销续费率明细!C:I,7,FALSE)*1,VLOOKUP(S3976,[2]直销续费率明细!C:I,5,FALSE)*1))</f>
        <v>-40</v>
      </c>
      <c r="AL3976" s="22" t="s">
        <v>1300</v>
      </c>
      <c r="AM3976" s="22"/>
      <c r="AN3976" s="22"/>
      <c r="AO3976" s="22" t="s">
        <v>4897</v>
      </c>
      <c r="AP3976" s="22" t="s">
        <v>1301</v>
      </c>
      <c r="AS3976" s="20">
        <f>IF(Y3976&gt;=10,VLOOKUP(U3976,[2]提成计算!B:T,19,FALSE),VLOOKUP(U3976,[2]提成计算!B:T,18,FALSE))</f>
        <v>0.09</v>
      </c>
      <c r="AT3976" s="20">
        <f t="shared" ref="AT3976" si="2963">IF(AD3976*AS3976&gt;0,AD3976*AS3976,AE3976*AS3976)</f>
        <v>79.92</v>
      </c>
      <c r="AU3976" s="20">
        <f t="shared" ref="AU3976" si="2964">IF(AND(AK3976&lt;0,AK3976+AT3976&lt;0),-AT3976,AK3976)</f>
        <v>-40</v>
      </c>
    </row>
    <row r="3977" spans="1:47" x14ac:dyDescent="0.15">
      <c r="A3977" s="21" t="s">
        <v>1273</v>
      </c>
      <c r="B3977" s="20" t="s">
        <v>918</v>
      </c>
      <c r="C3977" s="20" t="s">
        <v>1099</v>
      </c>
      <c r="D3977" s="20" t="s">
        <v>1100</v>
      </c>
      <c r="E3977" s="20" t="s">
        <v>1101</v>
      </c>
      <c r="F3977" s="20" t="s">
        <v>1250</v>
      </c>
      <c r="G3977" s="20" t="s">
        <v>5220</v>
      </c>
      <c r="H3977" s="20"/>
      <c r="I3977" s="20">
        <v>15989605896</v>
      </c>
      <c r="J3977" s="20" t="s">
        <v>1268</v>
      </c>
      <c r="K3977" s="20" t="s">
        <v>1107</v>
      </c>
      <c r="L3977" s="20" t="s">
        <v>1358</v>
      </c>
      <c r="M3977" s="20">
        <v>1088</v>
      </c>
      <c r="N3977" s="20">
        <v>1088</v>
      </c>
      <c r="O3977" s="20" t="s">
        <v>927</v>
      </c>
      <c r="P3977" s="20" t="s">
        <v>50</v>
      </c>
      <c r="Q3977" s="28"/>
      <c r="R3977" s="21" t="s">
        <v>52</v>
      </c>
      <c r="S3977" s="21"/>
      <c r="T3977" s="21" t="s">
        <v>1108</v>
      </c>
      <c r="U3977" s="21">
        <v>0</v>
      </c>
      <c r="V3977" s="46">
        <v>1</v>
      </c>
      <c r="W3977" s="26">
        <f t="shared" si="2914"/>
        <v>1</v>
      </c>
      <c r="X3977" s="26">
        <f t="shared" si="2915"/>
        <v>1</v>
      </c>
      <c r="Y3977" s="21">
        <v>10</v>
      </c>
      <c r="Z3977" s="22">
        <f t="shared" si="2959"/>
        <v>1088</v>
      </c>
      <c r="AA3977" s="20" t="s">
        <v>4899</v>
      </c>
      <c r="AB3977" s="22"/>
      <c r="AC3977" s="22">
        <v>1</v>
      </c>
      <c r="AD3977" s="22"/>
      <c r="AE3977" s="22">
        <f t="shared" si="2957"/>
        <v>1088</v>
      </c>
      <c r="AF3977" s="22">
        <f t="shared" si="2917"/>
        <v>1088</v>
      </c>
      <c r="AG3977" s="20">
        <f>N3977</f>
        <v>1088</v>
      </c>
      <c r="AH3977" s="20"/>
      <c r="AI3977" s="20"/>
      <c r="AJ3977" s="22"/>
      <c r="AK3977" s="22"/>
      <c r="AM3977" s="22"/>
      <c r="AN3977" s="22"/>
      <c r="AO3977" s="22" t="s">
        <v>4897</v>
      </c>
      <c r="AP3977" s="22" t="s">
        <v>1301</v>
      </c>
      <c r="AS3977" s="20"/>
      <c r="AT3977" s="20"/>
      <c r="AU3977" s="20"/>
    </row>
    <row r="3978" spans="1:47" x14ac:dyDescent="0.15">
      <c r="A3978" s="21" t="s">
        <v>1273</v>
      </c>
      <c r="B3978" s="20" t="s">
        <v>918</v>
      </c>
      <c r="C3978" s="20" t="s">
        <v>1099</v>
      </c>
      <c r="D3978" s="20" t="s">
        <v>1121</v>
      </c>
      <c r="E3978" s="20" t="s">
        <v>1412</v>
      </c>
      <c r="F3978" s="20" t="s">
        <v>1250</v>
      </c>
      <c r="G3978" s="20" t="s">
        <v>5221</v>
      </c>
      <c r="H3978" s="20"/>
      <c r="I3978" s="20">
        <v>13418322538</v>
      </c>
      <c r="J3978" s="20" t="s">
        <v>924</v>
      </c>
      <c r="K3978" s="20" t="s">
        <v>4753</v>
      </c>
      <c r="L3978" s="20" t="s">
        <v>2119</v>
      </c>
      <c r="M3978" s="20">
        <v>768</v>
      </c>
      <c r="N3978" s="20">
        <v>768</v>
      </c>
      <c r="O3978" s="20" t="s">
        <v>927</v>
      </c>
      <c r="P3978" s="20" t="s">
        <v>50</v>
      </c>
      <c r="Q3978" s="28"/>
      <c r="R3978" s="21" t="s">
        <v>91</v>
      </c>
      <c r="S3978" s="25" t="s">
        <v>1414</v>
      </c>
      <c r="T3978" s="21" t="s">
        <v>53</v>
      </c>
      <c r="U3978" s="21" t="s">
        <v>4754</v>
      </c>
      <c r="V3978" s="46">
        <v>1</v>
      </c>
      <c r="W3978" s="26">
        <f t="shared" si="2914"/>
        <v>1</v>
      </c>
      <c r="Y3978" s="21">
        <v>4</v>
      </c>
      <c r="Z3978" s="22">
        <f t="shared" si="2959"/>
        <v>768</v>
      </c>
      <c r="AA3978" s="20" t="s">
        <v>4899</v>
      </c>
      <c r="AB3978" s="22">
        <v>1</v>
      </c>
      <c r="AC3978" s="22"/>
      <c r="AD3978" s="22">
        <f>N3978</f>
        <v>768</v>
      </c>
      <c r="AE3978" s="22"/>
      <c r="AF3978" s="22">
        <f t="shared" si="2917"/>
        <v>768</v>
      </c>
      <c r="AG3978" s="20"/>
      <c r="AH3978" s="22"/>
      <c r="AI3978" s="22"/>
      <c r="AJ3978" s="22">
        <f t="shared" ref="AJ3978:AJ3981" si="2965">N3978</f>
        <v>768</v>
      </c>
      <c r="AK3978" s="22">
        <f>IF(O3978="(传统)XDSL",VLOOKUP(S3978,[2]直销续费率明细!C:I,7,FALSE)*1,IF(O3978="GPON+XDSL",VLOOKUP(S3978,[2]直销续费率明细!C:I,7,FALSE)*1,VLOOKUP(S3978,[2]直销续费率明细!C:I,5,FALSE)*1))</f>
        <v>-40</v>
      </c>
      <c r="AL3978" s="22" t="s">
        <v>1309</v>
      </c>
      <c r="AM3978" s="22"/>
      <c r="AN3978" s="22"/>
      <c r="AO3978" s="22" t="s">
        <v>4897</v>
      </c>
      <c r="AP3978" s="22" t="s">
        <v>1301</v>
      </c>
      <c r="AS3978" s="20">
        <f>IF(Y3978&gt;=10,VLOOKUP(U3978,[2]提成计算!B:T,19,FALSE),VLOOKUP(U3978,[2]提成计算!B:T,18,FALSE))</f>
        <v>0.06</v>
      </c>
      <c r="AT3978" s="20">
        <f t="shared" ref="AT3978:AT3980" si="2966">IF(AD3978*AS3978&gt;0,AD3978*AS3978,AE3978*AS3978)</f>
        <v>46.08</v>
      </c>
      <c r="AU3978" s="20">
        <f t="shared" ref="AU3978:AU3979" si="2967">IF(AND(AK3978&lt;0,AK3978+AT3978&lt;0),-AT3978,AK3978)</f>
        <v>-40</v>
      </c>
    </row>
    <row r="3979" spans="1:47" x14ac:dyDescent="0.15">
      <c r="A3979" s="21" t="s">
        <v>1273</v>
      </c>
      <c r="B3979" s="20" t="s">
        <v>918</v>
      </c>
      <c r="C3979" s="20" t="s">
        <v>1099</v>
      </c>
      <c r="D3979" s="20" t="s">
        <v>1121</v>
      </c>
      <c r="E3979" s="20" t="s">
        <v>1412</v>
      </c>
      <c r="F3979" s="20" t="s">
        <v>1250</v>
      </c>
      <c r="G3979" s="20" t="s">
        <v>5222</v>
      </c>
      <c r="H3979" s="20"/>
      <c r="I3979" s="20">
        <v>13922508584</v>
      </c>
      <c r="J3979" s="20" t="s">
        <v>924</v>
      </c>
      <c r="K3979" s="20" t="s">
        <v>4753</v>
      </c>
      <c r="L3979" s="20" t="s">
        <v>2268</v>
      </c>
      <c r="M3979" s="20">
        <v>1398</v>
      </c>
      <c r="N3979" s="20">
        <v>1398</v>
      </c>
      <c r="O3979" s="20" t="s">
        <v>927</v>
      </c>
      <c r="P3979" s="20" t="s">
        <v>50</v>
      </c>
      <c r="Q3979" s="28"/>
      <c r="R3979" s="21" t="s">
        <v>91</v>
      </c>
      <c r="S3979" s="25" t="s">
        <v>1414</v>
      </c>
      <c r="T3979" s="21" t="s">
        <v>53</v>
      </c>
      <c r="U3979" s="21" t="s">
        <v>4754</v>
      </c>
      <c r="V3979" s="46">
        <v>1</v>
      </c>
      <c r="W3979" s="26">
        <f t="shared" si="2914"/>
        <v>1</v>
      </c>
      <c r="Y3979" s="21">
        <v>20</v>
      </c>
      <c r="Z3979" s="22">
        <f t="shared" si="2959"/>
        <v>1398</v>
      </c>
      <c r="AA3979" s="20" t="s">
        <v>4899</v>
      </c>
      <c r="AB3979" s="22"/>
      <c r="AC3979" s="22">
        <v>1</v>
      </c>
      <c r="AD3979" s="22"/>
      <c r="AE3979" s="22">
        <f t="shared" ref="AE3979:AE3980" si="2968">N3979</f>
        <v>1398</v>
      </c>
      <c r="AF3979" s="22">
        <f t="shared" si="2917"/>
        <v>1398</v>
      </c>
      <c r="AG3979" s="20"/>
      <c r="AH3979" s="22"/>
      <c r="AI3979" s="22"/>
      <c r="AJ3979" s="22">
        <f t="shared" si="2965"/>
        <v>1398</v>
      </c>
      <c r="AK3979" s="22">
        <f>IF(O3979="(传统)XDSL",VLOOKUP(S3979,[2]直销续费率明细!C:I,7,FALSE)*1,IF(O3979="GPON+XDSL",VLOOKUP(S3979,[2]直销续费率明细!C:I,7,FALSE)*1,VLOOKUP(S3979,[2]直销续费率明细!C:I,5,FALSE)*1))</f>
        <v>-40</v>
      </c>
      <c r="AL3979" s="22" t="s">
        <v>1300</v>
      </c>
      <c r="AM3979" s="22"/>
      <c r="AN3979" s="22"/>
      <c r="AO3979" s="22" t="s">
        <v>2216</v>
      </c>
      <c r="AP3979" s="22" t="s">
        <v>1301</v>
      </c>
      <c r="AS3979" s="20">
        <f>IF(Y3979&gt;=10,VLOOKUP(U3979,[2]提成计算!B:T,19,FALSE),VLOOKUP(U3979,[2]提成计算!B:T,18,FALSE))</f>
        <v>0.09</v>
      </c>
      <c r="AT3979" s="20">
        <f t="shared" si="2966"/>
        <v>125.82</v>
      </c>
      <c r="AU3979" s="20">
        <f t="shared" si="2967"/>
        <v>-40</v>
      </c>
    </row>
    <row r="3980" spans="1:47" x14ac:dyDescent="0.15">
      <c r="A3980" s="21" t="s">
        <v>1273</v>
      </c>
      <c r="B3980" s="20" t="s">
        <v>918</v>
      </c>
      <c r="C3980" s="20" t="s">
        <v>1099</v>
      </c>
      <c r="D3980" s="20" t="s">
        <v>1136</v>
      </c>
      <c r="E3980" s="20" t="s">
        <v>1137</v>
      </c>
      <c r="F3980" s="20" t="s">
        <v>1250</v>
      </c>
      <c r="G3980" s="20" t="s">
        <v>5223</v>
      </c>
      <c r="H3980" s="20"/>
      <c r="I3980" s="20">
        <v>13546985040</v>
      </c>
      <c r="J3980" s="20" t="s">
        <v>924</v>
      </c>
      <c r="K3980" s="20" t="s">
        <v>1139</v>
      </c>
      <c r="L3980" s="20" t="s">
        <v>1299</v>
      </c>
      <c r="M3980" s="20">
        <v>888</v>
      </c>
      <c r="N3980" s="20">
        <v>888</v>
      </c>
      <c r="O3980" s="20" t="s">
        <v>927</v>
      </c>
      <c r="P3980" s="20" t="s">
        <v>50</v>
      </c>
      <c r="Q3980" s="28"/>
      <c r="R3980" s="21" t="s">
        <v>109</v>
      </c>
      <c r="S3980" s="25" t="s">
        <v>1159</v>
      </c>
      <c r="T3980" s="21" t="s">
        <v>53</v>
      </c>
      <c r="U3980" s="21" t="s">
        <v>1140</v>
      </c>
      <c r="V3980" s="46">
        <v>1</v>
      </c>
      <c r="W3980" s="26">
        <f t="shared" si="2914"/>
        <v>1</v>
      </c>
      <c r="Y3980" s="21">
        <v>12</v>
      </c>
      <c r="Z3980" s="22">
        <f t="shared" si="2959"/>
        <v>888</v>
      </c>
      <c r="AA3980" s="20" t="s">
        <v>2218</v>
      </c>
      <c r="AB3980" s="22"/>
      <c r="AC3980" s="22">
        <v>1</v>
      </c>
      <c r="AD3980" s="22"/>
      <c r="AE3980" s="22">
        <f t="shared" si="2968"/>
        <v>888</v>
      </c>
      <c r="AF3980" s="22">
        <f t="shared" si="2917"/>
        <v>888</v>
      </c>
      <c r="AG3980" s="20"/>
      <c r="AH3980" s="22"/>
      <c r="AI3980" s="22"/>
      <c r="AJ3980" s="22">
        <f t="shared" si="2965"/>
        <v>888</v>
      </c>
      <c r="AK3980" s="22"/>
      <c r="AL3980" s="22" t="s">
        <v>1871</v>
      </c>
      <c r="AM3980" s="22"/>
      <c r="AN3980" s="22"/>
      <c r="AO3980" s="22" t="s">
        <v>2216</v>
      </c>
      <c r="AP3980" s="22" t="s">
        <v>1301</v>
      </c>
      <c r="AS3980" s="20">
        <f>IF(Y3980&gt;=10,VLOOKUP(U3980,[2]提成计算!B:T,19,FALSE),VLOOKUP(U3980,[2]提成计算!B:T,18,FALSE))</f>
        <v>0.09</v>
      </c>
      <c r="AT3980" s="20">
        <f t="shared" si="2966"/>
        <v>79.92</v>
      </c>
      <c r="AU3980" s="20">
        <f t="shared" ref="AU3980" si="2969">IF(AND(AK3980&lt;0,AK3980+AT3980&lt;0),AT3980,AK3980)</f>
        <v>0</v>
      </c>
    </row>
    <row r="3981" spans="1:47" x14ac:dyDescent="0.15">
      <c r="A3981" s="21" t="s">
        <v>1273</v>
      </c>
      <c r="B3981" s="20" t="s">
        <v>918</v>
      </c>
      <c r="C3981" s="20" t="s">
        <v>1099</v>
      </c>
      <c r="D3981" s="20" t="s">
        <v>1100</v>
      </c>
      <c r="E3981" s="20" t="s">
        <v>1514</v>
      </c>
      <c r="F3981" s="20" t="s">
        <v>1250</v>
      </c>
      <c r="G3981" s="20" t="s">
        <v>5224</v>
      </c>
      <c r="H3981" s="20"/>
      <c r="I3981" s="20" t="s">
        <v>5225</v>
      </c>
      <c r="J3981" s="20" t="s">
        <v>924</v>
      </c>
      <c r="K3981" s="20" t="s">
        <v>1169</v>
      </c>
      <c r="L3981" s="20" t="s">
        <v>1918</v>
      </c>
      <c r="M3981" s="20">
        <v>680</v>
      </c>
      <c r="N3981" s="20">
        <v>680</v>
      </c>
      <c r="O3981" s="20" t="s">
        <v>1262</v>
      </c>
      <c r="P3981" s="20" t="s">
        <v>50</v>
      </c>
      <c r="Q3981" s="28"/>
      <c r="R3981" s="21" t="s">
        <v>52</v>
      </c>
      <c r="S3981" s="25" t="s">
        <v>1163</v>
      </c>
      <c r="T3981" s="21" t="s">
        <v>2242</v>
      </c>
      <c r="U3981" s="21"/>
      <c r="V3981" s="46">
        <v>1</v>
      </c>
      <c r="W3981" s="26">
        <f t="shared" si="2914"/>
        <v>1</v>
      </c>
      <c r="Y3981" s="21">
        <v>4</v>
      </c>
      <c r="Z3981" s="22">
        <f t="shared" si="2959"/>
        <v>680</v>
      </c>
      <c r="AA3981" s="20" t="s">
        <v>2218</v>
      </c>
      <c r="AB3981" s="22">
        <v>1</v>
      </c>
      <c r="AC3981" s="22"/>
      <c r="AD3981" s="22">
        <f>N3981</f>
        <v>680</v>
      </c>
      <c r="AE3981" s="22"/>
      <c r="AF3981" s="22">
        <f t="shared" si="2917"/>
        <v>680</v>
      </c>
      <c r="AG3981" s="20"/>
      <c r="AH3981" s="22"/>
      <c r="AI3981" s="22"/>
      <c r="AJ3981" s="22">
        <f t="shared" si="2965"/>
        <v>680</v>
      </c>
      <c r="AK3981" s="22">
        <f>IF(O3981="(传统)XDSL",VLOOKUP(S3981,[1]续费率明细!C:I,7,FALSE)*1,IF(O3981="GPON+XDSL",VLOOKUP(S3981,[1]续费率明细!C:I,7,FALSE)*1,VLOOKUP(S3981,[1]续费率明细!C:I,5,FALSE)*1))</f>
        <v>-40</v>
      </c>
      <c r="AL3981" s="22" t="s">
        <v>1871</v>
      </c>
      <c r="AM3981" s="22"/>
      <c r="AN3981" s="22"/>
      <c r="AO3981" s="22" t="s">
        <v>4897</v>
      </c>
      <c r="AP3981" s="22" t="s">
        <v>4913</v>
      </c>
      <c r="AS3981" s="20"/>
      <c r="AT3981" s="20"/>
      <c r="AU3981" s="20"/>
    </row>
    <row r="3982" spans="1:47" x14ac:dyDescent="0.15">
      <c r="A3982" s="21" t="s">
        <v>1273</v>
      </c>
      <c r="B3982" s="20" t="s">
        <v>918</v>
      </c>
      <c r="C3982" s="20" t="s">
        <v>1099</v>
      </c>
      <c r="D3982" s="20" t="s">
        <v>1121</v>
      </c>
      <c r="E3982" s="20" t="s">
        <v>4689</v>
      </c>
      <c r="F3982" s="20" t="s">
        <v>1250</v>
      </c>
      <c r="G3982" s="20" t="s">
        <v>5226</v>
      </c>
      <c r="H3982" s="20"/>
      <c r="I3982" s="20">
        <v>15992833435</v>
      </c>
      <c r="J3982" s="20" t="s">
        <v>1268</v>
      </c>
      <c r="K3982" s="20" t="s">
        <v>4753</v>
      </c>
      <c r="L3982" s="20" t="s">
        <v>1358</v>
      </c>
      <c r="M3982" s="20">
        <v>1088</v>
      </c>
      <c r="N3982" s="20">
        <v>1088</v>
      </c>
      <c r="O3982" s="20" t="s">
        <v>927</v>
      </c>
      <c r="P3982" s="20" t="s">
        <v>50</v>
      </c>
      <c r="Q3982" s="28"/>
      <c r="R3982" s="21" t="s">
        <v>91</v>
      </c>
      <c r="S3982" s="21"/>
      <c r="T3982" s="21" t="s">
        <v>53</v>
      </c>
      <c r="U3982" s="21" t="s">
        <v>4754</v>
      </c>
      <c r="V3982" s="46">
        <v>1</v>
      </c>
      <c r="W3982" s="26">
        <f t="shared" si="2914"/>
        <v>1</v>
      </c>
      <c r="X3982" s="26">
        <f t="shared" si="2915"/>
        <v>1</v>
      </c>
      <c r="Y3982" s="21">
        <v>10</v>
      </c>
      <c r="Z3982" s="22">
        <f t="shared" si="2959"/>
        <v>1088</v>
      </c>
      <c r="AA3982" s="20" t="s">
        <v>4899</v>
      </c>
      <c r="AB3982" s="22"/>
      <c r="AC3982" s="22">
        <v>1</v>
      </c>
      <c r="AD3982" s="22"/>
      <c r="AE3982" s="22">
        <f t="shared" ref="AE3982:AE3992" si="2970">N3982</f>
        <v>1088</v>
      </c>
      <c r="AF3982" s="22">
        <f t="shared" si="2917"/>
        <v>1088</v>
      </c>
      <c r="AG3982" s="20">
        <f>N3982</f>
        <v>1088</v>
      </c>
      <c r="AH3982" s="20" t="str">
        <f>VLOOKUP(U3982,[1]提成计算!B:I,8,FALSE)</f>
        <v xml:space="preserve"> </v>
      </c>
      <c r="AI3982" s="20"/>
      <c r="AJ3982" s="22"/>
      <c r="AK3982" s="22"/>
      <c r="AM3982" s="22"/>
      <c r="AN3982" s="22"/>
      <c r="AO3982" s="22" t="s">
        <v>4897</v>
      </c>
      <c r="AP3982" s="22" t="s">
        <v>1301</v>
      </c>
      <c r="AS3982" s="20"/>
      <c r="AT3982" s="20"/>
      <c r="AU3982" s="20"/>
    </row>
    <row r="3983" spans="1:47" x14ac:dyDescent="0.15">
      <c r="A3983" s="21" t="s">
        <v>1273</v>
      </c>
      <c r="B3983" s="20" t="s">
        <v>918</v>
      </c>
      <c r="C3983" s="20" t="s">
        <v>1099</v>
      </c>
      <c r="D3983" s="20" t="s">
        <v>1100</v>
      </c>
      <c r="E3983" s="20" t="s">
        <v>1132</v>
      </c>
      <c r="F3983" s="20" t="s">
        <v>1250</v>
      </c>
      <c r="G3983" s="20" t="s">
        <v>5227</v>
      </c>
      <c r="H3983" s="20"/>
      <c r="I3983" s="20">
        <v>15817500956</v>
      </c>
      <c r="J3983" s="20" t="s">
        <v>924</v>
      </c>
      <c r="K3983" s="20" t="s">
        <v>4787</v>
      </c>
      <c r="L3983" s="20" t="s">
        <v>1299</v>
      </c>
      <c r="M3983" s="20">
        <v>888</v>
      </c>
      <c r="N3983" s="20">
        <v>888</v>
      </c>
      <c r="O3983" s="20" t="s">
        <v>927</v>
      </c>
      <c r="P3983" s="20" t="s">
        <v>50</v>
      </c>
      <c r="Q3983" s="28"/>
      <c r="R3983" s="21" t="s">
        <v>52</v>
      </c>
      <c r="S3983" s="25" t="s">
        <v>1134</v>
      </c>
      <c r="T3983" s="21" t="s">
        <v>53</v>
      </c>
      <c r="U3983" s="21" t="s">
        <v>54</v>
      </c>
      <c r="V3983" s="46">
        <v>1</v>
      </c>
      <c r="W3983" s="26">
        <f t="shared" ref="W3983:W3997" si="2971">V3983</f>
        <v>1</v>
      </c>
      <c r="Y3983" s="21">
        <v>12</v>
      </c>
      <c r="Z3983" s="22">
        <f t="shared" si="2959"/>
        <v>888</v>
      </c>
      <c r="AA3983" s="20" t="s">
        <v>4899</v>
      </c>
      <c r="AB3983" s="22"/>
      <c r="AC3983" s="22">
        <v>1</v>
      </c>
      <c r="AD3983" s="22"/>
      <c r="AE3983" s="22">
        <f t="shared" si="2970"/>
        <v>888</v>
      </c>
      <c r="AF3983" s="22">
        <f t="shared" ref="AF3983:AF3997" si="2972">N3983</f>
        <v>888</v>
      </c>
      <c r="AG3983" s="20"/>
      <c r="AH3983" s="22"/>
      <c r="AI3983" s="22"/>
      <c r="AJ3983" s="22">
        <f>N3983</f>
        <v>888</v>
      </c>
      <c r="AK3983" s="22">
        <f>IF(O3983="(传统)XDSL",VLOOKUP(S3983,[2]直销续费率明细!C:I,7,FALSE)*1,IF(O3983="GPON+XDSL",VLOOKUP(S3983,[2]直销续费率明细!C:I,7,FALSE)*1,VLOOKUP(S3983,[2]直销续费率明细!C:I,5,FALSE)*1))</f>
        <v>-40</v>
      </c>
      <c r="AL3983" s="22" t="s">
        <v>1300</v>
      </c>
      <c r="AM3983" s="22"/>
      <c r="AN3983" s="22"/>
      <c r="AO3983" s="22" t="s">
        <v>4897</v>
      </c>
      <c r="AP3983" s="22" t="s">
        <v>1301</v>
      </c>
      <c r="AS3983" s="20">
        <f>IF(Y3983&gt;=10,VLOOKUP(U3983,[2]提成计算!B:T,19,FALSE),VLOOKUP(U3983,[2]提成计算!B:T,18,FALSE))</f>
        <v>0.1</v>
      </c>
      <c r="AT3983" s="20">
        <f t="shared" ref="AT3983" si="2973">IF(AD3983*AS3983&gt;0,AD3983*AS3983,AE3983*AS3983)</f>
        <v>88.800000000000011</v>
      </c>
      <c r="AU3983" s="20">
        <f t="shared" ref="AU3983" si="2974">IF(AND(AK3983&lt;0,AK3983+AT3983&lt;0),-AT3983,AK3983)</f>
        <v>-40</v>
      </c>
    </row>
    <row r="3984" spans="1:47" x14ac:dyDescent="0.15">
      <c r="A3984" s="21" t="s">
        <v>1273</v>
      </c>
      <c r="B3984" s="20" t="s">
        <v>918</v>
      </c>
      <c r="C3984" s="20" t="s">
        <v>1099</v>
      </c>
      <c r="D3984" s="20" t="s">
        <v>1121</v>
      </c>
      <c r="E3984" s="20" t="s">
        <v>4689</v>
      </c>
      <c r="F3984" s="20" t="s">
        <v>1250</v>
      </c>
      <c r="G3984" s="20" t="s">
        <v>5228</v>
      </c>
      <c r="H3984" s="20"/>
      <c r="I3984" s="20">
        <v>18666410399</v>
      </c>
      <c r="J3984" s="20" t="s">
        <v>1268</v>
      </c>
      <c r="K3984" s="20" t="s">
        <v>4753</v>
      </c>
      <c r="L3984" s="20" t="s">
        <v>1358</v>
      </c>
      <c r="M3984" s="20">
        <v>1088</v>
      </c>
      <c r="N3984" s="20">
        <v>1088</v>
      </c>
      <c r="O3984" s="20" t="s">
        <v>927</v>
      </c>
      <c r="P3984" s="20" t="s">
        <v>50</v>
      </c>
      <c r="Q3984" s="28"/>
      <c r="R3984" s="21" t="s">
        <v>91</v>
      </c>
      <c r="S3984" s="21"/>
      <c r="T3984" s="21" t="s">
        <v>53</v>
      </c>
      <c r="U3984" s="21" t="s">
        <v>4754</v>
      </c>
      <c r="V3984" s="46">
        <v>1</v>
      </c>
      <c r="W3984" s="26">
        <f t="shared" si="2971"/>
        <v>1</v>
      </c>
      <c r="X3984" s="26">
        <f t="shared" ref="X3984:X3997" si="2975">V3984</f>
        <v>1</v>
      </c>
      <c r="Y3984" s="21">
        <v>10</v>
      </c>
      <c r="Z3984" s="22">
        <f t="shared" si="2959"/>
        <v>1088</v>
      </c>
      <c r="AA3984" s="20" t="s">
        <v>4899</v>
      </c>
      <c r="AB3984" s="22"/>
      <c r="AC3984" s="22">
        <v>1</v>
      </c>
      <c r="AD3984" s="22"/>
      <c r="AE3984" s="22">
        <f t="shared" si="2970"/>
        <v>1088</v>
      </c>
      <c r="AF3984" s="22">
        <f t="shared" si="2972"/>
        <v>1088</v>
      </c>
      <c r="AG3984" s="20">
        <f>N3984</f>
        <v>1088</v>
      </c>
      <c r="AH3984" s="20" t="str">
        <f>VLOOKUP(U3984,[1]提成计算!B:I,8,FALSE)</f>
        <v xml:space="preserve"> </v>
      </c>
      <c r="AI3984" s="20"/>
      <c r="AJ3984" s="22"/>
      <c r="AK3984" s="22"/>
      <c r="AM3984" s="22"/>
      <c r="AN3984" s="22"/>
      <c r="AO3984" s="22" t="s">
        <v>4897</v>
      </c>
      <c r="AP3984" s="22" t="s">
        <v>1301</v>
      </c>
      <c r="AS3984" s="20"/>
      <c r="AT3984" s="20"/>
      <c r="AU3984" s="20"/>
    </row>
    <row r="3985" spans="1:47" x14ac:dyDescent="0.15">
      <c r="A3985" s="21" t="s">
        <v>1273</v>
      </c>
      <c r="B3985" s="20" t="s">
        <v>918</v>
      </c>
      <c r="C3985" s="20" t="s">
        <v>1099</v>
      </c>
      <c r="D3985" s="20" t="s">
        <v>1136</v>
      </c>
      <c r="E3985" s="20" t="s">
        <v>1137</v>
      </c>
      <c r="F3985" s="20" t="s">
        <v>1250</v>
      </c>
      <c r="G3985" s="20" t="s">
        <v>5229</v>
      </c>
      <c r="H3985" s="20"/>
      <c r="I3985" s="20">
        <v>13649807660</v>
      </c>
      <c r="J3985" s="20" t="s">
        <v>924</v>
      </c>
      <c r="K3985" s="20" t="s">
        <v>1139</v>
      </c>
      <c r="L3985" s="20" t="s">
        <v>1376</v>
      </c>
      <c r="M3985" s="20">
        <v>1088</v>
      </c>
      <c r="N3985" s="20">
        <v>1088</v>
      </c>
      <c r="O3985" s="20" t="s">
        <v>927</v>
      </c>
      <c r="P3985" s="20" t="s">
        <v>50</v>
      </c>
      <c r="Q3985" s="28"/>
      <c r="R3985" s="21" t="s">
        <v>109</v>
      </c>
      <c r="S3985" s="25" t="s">
        <v>1159</v>
      </c>
      <c r="T3985" s="21" t="s">
        <v>53</v>
      </c>
      <c r="U3985" s="21" t="s">
        <v>1140</v>
      </c>
      <c r="V3985" s="46">
        <v>1</v>
      </c>
      <c r="W3985" s="26">
        <f t="shared" si="2971"/>
        <v>1</v>
      </c>
      <c r="Y3985" s="21">
        <v>10</v>
      </c>
      <c r="Z3985" s="22">
        <f t="shared" si="2959"/>
        <v>1088</v>
      </c>
      <c r="AA3985" s="20" t="s">
        <v>4899</v>
      </c>
      <c r="AB3985" s="22"/>
      <c r="AC3985" s="22">
        <v>1</v>
      </c>
      <c r="AD3985" s="22"/>
      <c r="AE3985" s="22">
        <f t="shared" si="2970"/>
        <v>1088</v>
      </c>
      <c r="AF3985" s="22">
        <f t="shared" si="2972"/>
        <v>1088</v>
      </c>
      <c r="AG3985" s="20"/>
      <c r="AH3985" s="22"/>
      <c r="AI3985" s="22"/>
      <c r="AJ3985" s="22">
        <f t="shared" ref="AJ3985:AJ3987" si="2976">N3985</f>
        <v>1088</v>
      </c>
      <c r="AK3985" s="22">
        <f>IF(O3985="(传统)XDSL",VLOOKUP(S3985,[2]直销续费率明细!C:I,7,FALSE)*1,IF(O3985="GPON+XDSL",VLOOKUP(S3985,[2]直销续费率明细!C:I,7,FALSE)*1,VLOOKUP(S3985,[2]直销续费率明细!C:I,5,FALSE)*1))</f>
        <v>-40</v>
      </c>
      <c r="AL3985" s="22" t="s">
        <v>1300</v>
      </c>
      <c r="AM3985" s="22"/>
      <c r="AN3985" s="22"/>
      <c r="AO3985" s="22" t="s">
        <v>4897</v>
      </c>
      <c r="AP3985" s="22" t="s">
        <v>1301</v>
      </c>
      <c r="AS3985" s="20">
        <f>IF(Y3985&gt;=10,VLOOKUP(U3985,[2]提成计算!B:T,19,FALSE),VLOOKUP(U3985,[2]提成计算!B:T,18,FALSE))</f>
        <v>0.09</v>
      </c>
      <c r="AT3985" s="20">
        <f t="shared" ref="AT3985:AT3987" si="2977">IF(AD3985*AS3985&gt;0,AD3985*AS3985,AE3985*AS3985)</f>
        <v>97.92</v>
      </c>
      <c r="AU3985" s="20">
        <f t="shared" ref="AU3985:AU3987" si="2978">IF(AND(AK3985&lt;0,AK3985+AT3985&lt;0),-AT3985,AK3985)</f>
        <v>-40</v>
      </c>
    </row>
    <row r="3986" spans="1:47" x14ac:dyDescent="0.15">
      <c r="A3986" s="21" t="s">
        <v>1273</v>
      </c>
      <c r="B3986" s="20" t="s">
        <v>918</v>
      </c>
      <c r="C3986" s="20" t="s">
        <v>1099</v>
      </c>
      <c r="D3986" s="20" t="s">
        <v>1100</v>
      </c>
      <c r="E3986" s="20" t="s">
        <v>1115</v>
      </c>
      <c r="F3986" s="20" t="s">
        <v>1250</v>
      </c>
      <c r="G3986" s="20" t="s">
        <v>5230</v>
      </c>
      <c r="H3986" s="20"/>
      <c r="I3986" s="20">
        <v>15820841733</v>
      </c>
      <c r="J3986" s="20" t="s">
        <v>924</v>
      </c>
      <c r="K3986" s="20" t="s">
        <v>1361</v>
      </c>
      <c r="L3986" s="20" t="s">
        <v>2137</v>
      </c>
      <c r="M3986" s="20">
        <v>1408</v>
      </c>
      <c r="N3986" s="20">
        <v>1408</v>
      </c>
      <c r="O3986" s="20" t="s">
        <v>927</v>
      </c>
      <c r="P3986" s="20" t="s">
        <v>50</v>
      </c>
      <c r="Q3986" s="28"/>
      <c r="R3986" s="21" t="s">
        <v>52</v>
      </c>
      <c r="S3986" s="25" t="s">
        <v>1170</v>
      </c>
      <c r="T3986" s="21" t="s">
        <v>4968</v>
      </c>
      <c r="U3986" s="21" t="s">
        <v>1737</v>
      </c>
      <c r="V3986" s="46">
        <v>1</v>
      </c>
      <c r="W3986" s="26">
        <f t="shared" si="2971"/>
        <v>1</v>
      </c>
      <c r="Y3986" s="21">
        <v>12</v>
      </c>
      <c r="Z3986" s="22">
        <f t="shared" si="2959"/>
        <v>1408</v>
      </c>
      <c r="AA3986" s="20" t="s">
        <v>4899</v>
      </c>
      <c r="AB3986" s="22"/>
      <c r="AC3986" s="22">
        <v>1</v>
      </c>
      <c r="AD3986" s="22"/>
      <c r="AE3986" s="22">
        <f t="shared" si="2970"/>
        <v>1408</v>
      </c>
      <c r="AF3986" s="22">
        <f t="shared" si="2972"/>
        <v>1408</v>
      </c>
      <c r="AG3986" s="20"/>
      <c r="AH3986" s="22"/>
      <c r="AI3986" s="22"/>
      <c r="AJ3986" s="22">
        <f t="shared" si="2976"/>
        <v>1408</v>
      </c>
      <c r="AK3986" s="22">
        <f>IF(O3986="(传统)XDSL",VLOOKUP(S3986,[2]直销续费率明细!C:I,7,FALSE)*1,IF(O3986="GPON+XDSL",VLOOKUP(S3986,[2]直销续费率明细!C:I,7,FALSE)*1,VLOOKUP(S3986,[2]直销续费率明细!C:I,5,FALSE)*1))</f>
        <v>-40</v>
      </c>
      <c r="AL3986" s="22" t="s">
        <v>1300</v>
      </c>
      <c r="AM3986" s="22"/>
      <c r="AN3986" s="22"/>
      <c r="AO3986" s="22" t="s">
        <v>4897</v>
      </c>
      <c r="AP3986" s="22" t="s">
        <v>1301</v>
      </c>
      <c r="AS3986" s="20">
        <f>IF(Y3986&gt;=10,VLOOKUP(U3986,[2]提成计算!B:T,19,FALSE),VLOOKUP(U3986,[2]提成计算!B:T,18,FALSE))</f>
        <v>0.09</v>
      </c>
      <c r="AT3986" s="20">
        <f t="shared" si="2977"/>
        <v>126.72</v>
      </c>
      <c r="AU3986" s="20">
        <f t="shared" si="2978"/>
        <v>-40</v>
      </c>
    </row>
    <row r="3987" spans="1:47" x14ac:dyDescent="0.15">
      <c r="A3987" s="21" t="s">
        <v>1273</v>
      </c>
      <c r="B3987" s="20" t="s">
        <v>918</v>
      </c>
      <c r="C3987" s="20" t="s">
        <v>1099</v>
      </c>
      <c r="D3987" s="20" t="s">
        <v>1100</v>
      </c>
      <c r="E3987" s="20" t="s">
        <v>1514</v>
      </c>
      <c r="F3987" s="20" t="s">
        <v>1250</v>
      </c>
      <c r="G3987" s="20" t="s">
        <v>5231</v>
      </c>
      <c r="H3987" s="20"/>
      <c r="I3987" s="20">
        <v>13509231615</v>
      </c>
      <c r="J3987" s="20" t="s">
        <v>924</v>
      </c>
      <c r="K3987" s="20" t="s">
        <v>776</v>
      </c>
      <c r="L3987" s="20" t="s">
        <v>1299</v>
      </c>
      <c r="M3987" s="20">
        <v>888</v>
      </c>
      <c r="N3987" s="20">
        <v>888</v>
      </c>
      <c r="O3987" s="20" t="s">
        <v>927</v>
      </c>
      <c r="P3987" s="20" t="s">
        <v>50</v>
      </c>
      <c r="Q3987" s="28"/>
      <c r="R3987" s="21" t="s">
        <v>52</v>
      </c>
      <c r="S3987" s="25" t="s">
        <v>1163</v>
      </c>
      <c r="T3987" s="21" t="s">
        <v>4968</v>
      </c>
      <c r="U3987" s="21" t="s">
        <v>777</v>
      </c>
      <c r="V3987" s="46">
        <v>1</v>
      </c>
      <c r="W3987" s="26">
        <f t="shared" si="2971"/>
        <v>1</v>
      </c>
      <c r="Y3987" s="21">
        <v>12</v>
      </c>
      <c r="Z3987" s="22">
        <f t="shared" si="2959"/>
        <v>888</v>
      </c>
      <c r="AA3987" s="20" t="s">
        <v>4899</v>
      </c>
      <c r="AB3987" s="22"/>
      <c r="AC3987" s="22">
        <v>1</v>
      </c>
      <c r="AD3987" s="22"/>
      <c r="AE3987" s="22">
        <f t="shared" si="2970"/>
        <v>888</v>
      </c>
      <c r="AF3987" s="22">
        <f t="shared" si="2972"/>
        <v>888</v>
      </c>
      <c r="AG3987" s="20"/>
      <c r="AH3987" s="22"/>
      <c r="AI3987" s="22"/>
      <c r="AJ3987" s="22">
        <f t="shared" si="2976"/>
        <v>888</v>
      </c>
      <c r="AK3987" s="22">
        <f>IF(O3987="(传统)XDSL",VLOOKUP(S3987,[2]直销续费率明细!C:I,7,FALSE)*1,IF(O3987="GPON+XDSL",VLOOKUP(S3987,[2]直销续费率明细!C:I,7,FALSE)*1,VLOOKUP(S3987,[2]直销续费率明细!C:I,5,FALSE)*1))</f>
        <v>-40</v>
      </c>
      <c r="AL3987" s="22" t="s">
        <v>1300</v>
      </c>
      <c r="AM3987" s="22"/>
      <c r="AN3987" s="22"/>
      <c r="AO3987" s="22" t="s">
        <v>4897</v>
      </c>
      <c r="AP3987" s="22" t="s">
        <v>1301</v>
      </c>
      <c r="AS3987" s="20">
        <f>IF(Y3987&gt;=10,VLOOKUP(U3987,[2]提成计算!B:T,19,FALSE),VLOOKUP(U3987,[2]提成计算!B:T,18,FALSE))</f>
        <v>0.1</v>
      </c>
      <c r="AT3987" s="20">
        <f t="shared" si="2977"/>
        <v>88.800000000000011</v>
      </c>
      <c r="AU3987" s="20">
        <f t="shared" si="2978"/>
        <v>-40</v>
      </c>
    </row>
    <row r="3988" spans="1:47" x14ac:dyDescent="0.15">
      <c r="A3988" s="21" t="s">
        <v>1273</v>
      </c>
      <c r="B3988" s="20" t="s">
        <v>918</v>
      </c>
      <c r="C3988" s="20" t="s">
        <v>1099</v>
      </c>
      <c r="D3988" s="20" t="s">
        <v>1136</v>
      </c>
      <c r="E3988" s="20" t="s">
        <v>1447</v>
      </c>
      <c r="F3988" s="20" t="s">
        <v>1250</v>
      </c>
      <c r="G3988" s="20" t="s">
        <v>5232</v>
      </c>
      <c r="H3988" s="20"/>
      <c r="I3988" s="20">
        <v>13392335453</v>
      </c>
      <c r="J3988" s="20" t="s">
        <v>1268</v>
      </c>
      <c r="K3988" s="20" t="s">
        <v>600</v>
      </c>
      <c r="L3988" s="20" t="s">
        <v>1898</v>
      </c>
      <c r="M3988" s="20">
        <v>1398</v>
      </c>
      <c r="N3988" s="20">
        <v>1398</v>
      </c>
      <c r="O3988" s="20" t="s">
        <v>927</v>
      </c>
      <c r="P3988" s="20" t="s">
        <v>50</v>
      </c>
      <c r="Q3988" s="28"/>
      <c r="R3988" s="21" t="s">
        <v>109</v>
      </c>
      <c r="S3988" s="21"/>
      <c r="T3988" s="21" t="s">
        <v>53</v>
      </c>
      <c r="U3988" s="21" t="s">
        <v>601</v>
      </c>
      <c r="V3988" s="46">
        <v>1</v>
      </c>
      <c r="W3988" s="26">
        <f t="shared" si="2971"/>
        <v>1</v>
      </c>
      <c r="X3988" s="26">
        <f t="shared" si="2975"/>
        <v>1</v>
      </c>
      <c r="Y3988" s="21">
        <v>20</v>
      </c>
      <c r="Z3988" s="22">
        <f t="shared" si="2959"/>
        <v>1398</v>
      </c>
      <c r="AA3988" s="20" t="s">
        <v>4899</v>
      </c>
      <c r="AB3988" s="22"/>
      <c r="AC3988" s="22">
        <v>1</v>
      </c>
      <c r="AD3988" s="22"/>
      <c r="AE3988" s="22">
        <f t="shared" si="2970"/>
        <v>1398</v>
      </c>
      <c r="AF3988" s="22">
        <f t="shared" si="2972"/>
        <v>1398</v>
      </c>
      <c r="AG3988" s="20">
        <f t="shared" ref="AG3988:AG3994" si="2979">N3988</f>
        <v>1398</v>
      </c>
      <c r="AH3988" s="20" t="str">
        <f>VLOOKUP(U3988,[1]提成计算!B:I,8,FALSE)</f>
        <v xml:space="preserve"> </v>
      </c>
      <c r="AI3988" s="20"/>
      <c r="AJ3988" s="22"/>
      <c r="AK3988" s="22"/>
      <c r="AM3988" s="22"/>
      <c r="AN3988" s="22"/>
      <c r="AO3988" s="22" t="s">
        <v>2216</v>
      </c>
      <c r="AP3988" s="22" t="s">
        <v>1301</v>
      </c>
      <c r="AS3988" s="20"/>
      <c r="AT3988" s="20"/>
      <c r="AU3988" s="20"/>
    </row>
    <row r="3989" spans="1:47" x14ac:dyDescent="0.15">
      <c r="A3989" s="21" t="s">
        <v>1273</v>
      </c>
      <c r="B3989" s="20" t="s">
        <v>918</v>
      </c>
      <c r="C3989" s="20" t="s">
        <v>1099</v>
      </c>
      <c r="D3989" s="20" t="s">
        <v>1121</v>
      </c>
      <c r="E3989" s="20" t="s">
        <v>1171</v>
      </c>
      <c r="F3989" s="20" t="s">
        <v>1250</v>
      </c>
      <c r="G3989" s="20" t="s">
        <v>5233</v>
      </c>
      <c r="H3989" s="20"/>
      <c r="I3989" s="20">
        <v>13712128872</v>
      </c>
      <c r="J3989" s="20" t="s">
        <v>1268</v>
      </c>
      <c r="K3989" s="20" t="s">
        <v>1173</v>
      </c>
      <c r="L3989" s="20" t="s">
        <v>1566</v>
      </c>
      <c r="M3989" s="20">
        <v>1088</v>
      </c>
      <c r="N3989" s="20">
        <v>1088</v>
      </c>
      <c r="O3989" s="20" t="s">
        <v>927</v>
      </c>
      <c r="P3989" s="20" t="s">
        <v>50</v>
      </c>
      <c r="Q3989" s="28"/>
      <c r="R3989" s="21" t="s">
        <v>91</v>
      </c>
      <c r="S3989" s="21"/>
      <c r="T3989" s="21" t="s">
        <v>53</v>
      </c>
      <c r="U3989" s="21" t="s">
        <v>1174</v>
      </c>
      <c r="V3989" s="46">
        <v>1</v>
      </c>
      <c r="W3989" s="26">
        <f t="shared" si="2971"/>
        <v>1</v>
      </c>
      <c r="X3989" s="26">
        <f t="shared" si="2975"/>
        <v>1</v>
      </c>
      <c r="Y3989" s="21">
        <v>12</v>
      </c>
      <c r="Z3989" s="22">
        <f t="shared" si="2959"/>
        <v>1088</v>
      </c>
      <c r="AA3989" s="20" t="s">
        <v>2218</v>
      </c>
      <c r="AB3989" s="22"/>
      <c r="AC3989" s="22">
        <v>1</v>
      </c>
      <c r="AD3989" s="22"/>
      <c r="AE3989" s="22">
        <f t="shared" si="2970"/>
        <v>1088</v>
      </c>
      <c r="AF3989" s="22">
        <f t="shared" si="2972"/>
        <v>1088</v>
      </c>
      <c r="AG3989" s="20">
        <f t="shared" si="2979"/>
        <v>1088</v>
      </c>
      <c r="AH3989" s="20" t="str">
        <f>VLOOKUP(U3989,[1]提成计算!B:I,8,FALSE)</f>
        <v xml:space="preserve"> </v>
      </c>
      <c r="AI3989" s="20"/>
      <c r="AJ3989" s="22"/>
      <c r="AK3989" s="22"/>
      <c r="AM3989" s="22"/>
      <c r="AN3989" s="22"/>
      <c r="AO3989" s="22" t="s">
        <v>2216</v>
      </c>
      <c r="AP3989" s="22" t="s">
        <v>1301</v>
      </c>
      <c r="AS3989" s="20"/>
      <c r="AT3989" s="20"/>
      <c r="AU3989" s="20"/>
    </row>
    <row r="3990" spans="1:47" x14ac:dyDescent="0.15">
      <c r="A3990" s="21" t="s">
        <v>1273</v>
      </c>
      <c r="B3990" s="20" t="s">
        <v>918</v>
      </c>
      <c r="C3990" s="20" t="s">
        <v>1099</v>
      </c>
      <c r="D3990" s="20" t="s">
        <v>1100</v>
      </c>
      <c r="E3990" s="20" t="s">
        <v>1101</v>
      </c>
      <c r="F3990" s="20" t="s">
        <v>1250</v>
      </c>
      <c r="G3990" s="20" t="s">
        <v>5234</v>
      </c>
      <c r="H3990" s="20"/>
      <c r="I3990" s="20">
        <v>15185657312</v>
      </c>
      <c r="J3990" s="20" t="s">
        <v>1268</v>
      </c>
      <c r="K3990" s="20" t="s">
        <v>1112</v>
      </c>
      <c r="L3990" s="20" t="s">
        <v>1358</v>
      </c>
      <c r="M3990" s="20">
        <v>1088</v>
      </c>
      <c r="N3990" s="20">
        <v>1088</v>
      </c>
      <c r="O3990" s="20" t="s">
        <v>927</v>
      </c>
      <c r="P3990" s="20" t="s">
        <v>50</v>
      </c>
      <c r="Q3990" s="28"/>
      <c r="R3990" s="21" t="s">
        <v>52</v>
      </c>
      <c r="S3990" s="21"/>
      <c r="T3990" s="22" t="s">
        <v>4964</v>
      </c>
      <c r="U3990" s="21" t="s">
        <v>413</v>
      </c>
      <c r="V3990" s="46">
        <v>1</v>
      </c>
      <c r="W3990" s="26">
        <f t="shared" si="2971"/>
        <v>1</v>
      </c>
      <c r="X3990" s="26">
        <f t="shared" si="2975"/>
        <v>1</v>
      </c>
      <c r="Y3990" s="21">
        <v>10</v>
      </c>
      <c r="Z3990" s="22">
        <f t="shared" si="2959"/>
        <v>1088</v>
      </c>
      <c r="AA3990" s="20" t="s">
        <v>2218</v>
      </c>
      <c r="AB3990" s="22"/>
      <c r="AC3990" s="22">
        <v>1</v>
      </c>
      <c r="AD3990" s="22"/>
      <c r="AE3990" s="22">
        <f t="shared" si="2970"/>
        <v>1088</v>
      </c>
      <c r="AF3990" s="22">
        <f t="shared" si="2972"/>
        <v>1088</v>
      </c>
      <c r="AG3990" s="20">
        <f t="shared" si="2979"/>
        <v>1088</v>
      </c>
      <c r="AH3990" s="20" t="str">
        <f>VLOOKUP(U3990,[1]提成计算!B:I,8,FALSE)</f>
        <v xml:space="preserve"> </v>
      </c>
      <c r="AI3990" s="20"/>
      <c r="AJ3990" s="22"/>
      <c r="AK3990" s="22"/>
      <c r="AM3990" s="22"/>
      <c r="AN3990" s="22"/>
      <c r="AO3990" s="22" t="s">
        <v>2216</v>
      </c>
      <c r="AP3990" s="22" t="s">
        <v>1301</v>
      </c>
      <c r="AS3990" s="20">
        <f>IF(Y3990&gt;=10,VLOOKUP(U3990,[4]提成计算!B:T,19,FALSE),VLOOKUP(U3990,[4]提成计算!B:T,18,FALSE))</f>
        <v>0.1</v>
      </c>
      <c r="AT3990" s="20">
        <f t="shared" ref="AT3990" si="2980">IF(AD3990*AS3990&gt;0,AD3990*AS3990,AE3990*AS3990)</f>
        <v>108.80000000000001</v>
      </c>
      <c r="AU3990" s="20">
        <f t="shared" ref="AU3990" si="2981">IF(AND(AK3990&lt;0,AK3990+AT3990&lt;0),AT3990,AK3990)</f>
        <v>0</v>
      </c>
    </row>
    <row r="3991" spans="1:47" x14ac:dyDescent="0.15">
      <c r="A3991" s="21" t="s">
        <v>1273</v>
      </c>
      <c r="B3991" s="20" t="s">
        <v>918</v>
      </c>
      <c r="C3991" s="20" t="s">
        <v>1099</v>
      </c>
      <c r="D3991" s="20" t="s">
        <v>1121</v>
      </c>
      <c r="E3991" s="20" t="s">
        <v>1280</v>
      </c>
      <c r="F3991" s="20" t="s">
        <v>1250</v>
      </c>
      <c r="G3991" s="20" t="s">
        <v>5235</v>
      </c>
      <c r="H3991" s="20"/>
      <c r="I3991" s="20">
        <v>13642987699</v>
      </c>
      <c r="J3991" s="20" t="s">
        <v>1268</v>
      </c>
      <c r="K3991" s="20" t="s">
        <v>1286</v>
      </c>
      <c r="L3991" s="20" t="s">
        <v>1898</v>
      </c>
      <c r="M3991" s="20">
        <v>1398</v>
      </c>
      <c r="N3991" s="20">
        <v>1398</v>
      </c>
      <c r="O3991" s="20" t="s">
        <v>927</v>
      </c>
      <c r="P3991" s="20" t="s">
        <v>50</v>
      </c>
      <c r="Q3991" s="28"/>
      <c r="R3991" s="21" t="s">
        <v>91</v>
      </c>
      <c r="S3991" s="21"/>
      <c r="T3991" s="21" t="s">
        <v>53</v>
      </c>
      <c r="U3991" s="21" t="s">
        <v>1287</v>
      </c>
      <c r="V3991" s="46">
        <v>1</v>
      </c>
      <c r="W3991" s="26">
        <f t="shared" si="2971"/>
        <v>1</v>
      </c>
      <c r="X3991" s="26">
        <f t="shared" si="2975"/>
        <v>1</v>
      </c>
      <c r="Y3991" s="21">
        <v>20</v>
      </c>
      <c r="Z3991" s="22">
        <f t="shared" si="2959"/>
        <v>1398</v>
      </c>
      <c r="AA3991" s="20" t="s">
        <v>2218</v>
      </c>
      <c r="AB3991" s="22"/>
      <c r="AC3991" s="22">
        <v>1</v>
      </c>
      <c r="AD3991" s="22"/>
      <c r="AE3991" s="22">
        <f t="shared" si="2970"/>
        <v>1398</v>
      </c>
      <c r="AF3991" s="22">
        <f t="shared" si="2972"/>
        <v>1398</v>
      </c>
      <c r="AG3991" s="20">
        <f t="shared" si="2979"/>
        <v>1398</v>
      </c>
      <c r="AH3991" s="20" t="str">
        <f>VLOOKUP(U3991,[1]提成计算!B:I,8,FALSE)</f>
        <v xml:space="preserve"> </v>
      </c>
      <c r="AI3991" s="20"/>
      <c r="AJ3991" s="22"/>
      <c r="AK3991" s="22"/>
      <c r="AM3991" s="22"/>
      <c r="AN3991" s="22"/>
      <c r="AO3991" s="22" t="s">
        <v>2216</v>
      </c>
      <c r="AP3991" s="22" t="s">
        <v>1301</v>
      </c>
      <c r="AS3991" s="20"/>
      <c r="AT3991" s="20"/>
      <c r="AU3991" s="20"/>
    </row>
    <row r="3992" spans="1:47" x14ac:dyDescent="0.15">
      <c r="A3992" s="21" t="s">
        <v>1273</v>
      </c>
      <c r="B3992" s="20" t="s">
        <v>918</v>
      </c>
      <c r="C3992" s="20" t="s">
        <v>1099</v>
      </c>
      <c r="D3992" s="20" t="s">
        <v>1121</v>
      </c>
      <c r="E3992" s="20" t="s">
        <v>1175</v>
      </c>
      <c r="F3992" s="20" t="s">
        <v>1250</v>
      </c>
      <c r="G3992" s="20" t="s">
        <v>5236</v>
      </c>
      <c r="H3992" s="20"/>
      <c r="I3992" s="20">
        <v>13712577561</v>
      </c>
      <c r="J3992" s="20" t="s">
        <v>1268</v>
      </c>
      <c r="K3992" s="20" t="s">
        <v>321</v>
      </c>
      <c r="L3992" s="20" t="s">
        <v>1358</v>
      </c>
      <c r="M3992" s="20">
        <v>1088</v>
      </c>
      <c r="N3992" s="20">
        <v>1088</v>
      </c>
      <c r="O3992" s="20" t="s">
        <v>927</v>
      </c>
      <c r="P3992" s="20" t="s">
        <v>50</v>
      </c>
      <c r="Q3992" s="28"/>
      <c r="R3992" s="21" t="s">
        <v>91</v>
      </c>
      <c r="S3992" s="21"/>
      <c r="T3992" s="21" t="s">
        <v>53</v>
      </c>
      <c r="U3992" s="21" t="s">
        <v>322</v>
      </c>
      <c r="V3992" s="46">
        <v>1</v>
      </c>
      <c r="W3992" s="26">
        <f t="shared" si="2971"/>
        <v>1</v>
      </c>
      <c r="X3992" s="26">
        <f t="shared" si="2975"/>
        <v>1</v>
      </c>
      <c r="Y3992" s="21">
        <v>10</v>
      </c>
      <c r="Z3992" s="22">
        <f t="shared" si="2959"/>
        <v>1088</v>
      </c>
      <c r="AA3992" s="20" t="s">
        <v>2218</v>
      </c>
      <c r="AB3992" s="22"/>
      <c r="AC3992" s="22">
        <v>1</v>
      </c>
      <c r="AD3992" s="22"/>
      <c r="AE3992" s="22">
        <f t="shared" si="2970"/>
        <v>1088</v>
      </c>
      <c r="AF3992" s="22">
        <f t="shared" si="2972"/>
        <v>1088</v>
      </c>
      <c r="AG3992" s="20">
        <f t="shared" si="2979"/>
        <v>1088</v>
      </c>
      <c r="AH3992" s="20" t="str">
        <f>VLOOKUP(U3992,[1]提成计算!B:I,8,FALSE)</f>
        <v xml:space="preserve"> </v>
      </c>
      <c r="AI3992" s="20"/>
      <c r="AJ3992" s="22"/>
      <c r="AK3992" s="22"/>
      <c r="AM3992" s="22"/>
      <c r="AN3992" s="22"/>
      <c r="AO3992" s="22" t="s">
        <v>2216</v>
      </c>
      <c r="AP3992" s="22" t="s">
        <v>1301</v>
      </c>
      <c r="AS3992" s="20"/>
      <c r="AT3992" s="20"/>
      <c r="AU3992" s="20"/>
    </row>
    <row r="3993" spans="1:47" x14ac:dyDescent="0.15">
      <c r="A3993" s="21" t="s">
        <v>1273</v>
      </c>
      <c r="B3993" s="20" t="s">
        <v>918</v>
      </c>
      <c r="C3993" s="20" t="s">
        <v>1099</v>
      </c>
      <c r="D3993" s="20" t="s">
        <v>1121</v>
      </c>
      <c r="E3993" s="20" t="s">
        <v>1175</v>
      </c>
      <c r="F3993" s="20" t="s">
        <v>1250</v>
      </c>
      <c r="G3993" s="20" t="s">
        <v>5236</v>
      </c>
      <c r="H3993" s="20"/>
      <c r="I3993" s="20">
        <v>13726489823</v>
      </c>
      <c r="J3993" s="20" t="s">
        <v>1268</v>
      </c>
      <c r="K3993" s="20" t="s">
        <v>321</v>
      </c>
      <c r="L3993" s="20" t="s">
        <v>1960</v>
      </c>
      <c r="M3993" s="20">
        <v>400</v>
      </c>
      <c r="N3993" s="20">
        <v>400</v>
      </c>
      <c r="O3993" s="20" t="s">
        <v>927</v>
      </c>
      <c r="P3993" s="20" t="s">
        <v>50</v>
      </c>
      <c r="Q3993" s="28"/>
      <c r="R3993" s="21" t="s">
        <v>91</v>
      </c>
      <c r="S3993" s="21"/>
      <c r="T3993" s="21" t="s">
        <v>53</v>
      </c>
      <c r="U3993" s="21" t="s">
        <v>322</v>
      </c>
      <c r="V3993" s="46">
        <v>0.5</v>
      </c>
      <c r="W3993" s="26">
        <f t="shared" si="2971"/>
        <v>0.5</v>
      </c>
      <c r="X3993" s="26">
        <f t="shared" si="2975"/>
        <v>0.5</v>
      </c>
      <c r="Y3993" s="21">
        <v>4</v>
      </c>
      <c r="Z3993" s="22">
        <f t="shared" si="2959"/>
        <v>400</v>
      </c>
      <c r="AA3993" s="20" t="s">
        <v>2218</v>
      </c>
      <c r="AB3993" s="22">
        <v>1</v>
      </c>
      <c r="AC3993" s="22"/>
      <c r="AD3993" s="22">
        <f>N3993</f>
        <v>400</v>
      </c>
      <c r="AE3993" s="22"/>
      <c r="AF3993" s="22">
        <f t="shared" si="2972"/>
        <v>400</v>
      </c>
      <c r="AG3993" s="20">
        <f t="shared" si="2979"/>
        <v>400</v>
      </c>
      <c r="AH3993" s="20" t="str">
        <f>VLOOKUP(U3993,[1]提成计算!B:I,8,FALSE)</f>
        <v xml:space="preserve"> </v>
      </c>
      <c r="AI3993" s="20"/>
      <c r="AJ3993" s="22"/>
      <c r="AK3993" s="22"/>
      <c r="AM3993" s="22"/>
      <c r="AN3993" s="22"/>
      <c r="AO3993" s="22" t="s">
        <v>4897</v>
      </c>
      <c r="AP3993" s="22" t="s">
        <v>1961</v>
      </c>
      <c r="AS3993" s="20"/>
      <c r="AT3993" s="20"/>
      <c r="AU3993" s="20"/>
    </row>
    <row r="3994" spans="1:47" x14ac:dyDescent="0.15">
      <c r="A3994" s="21" t="s">
        <v>1273</v>
      </c>
      <c r="B3994" s="20" t="s">
        <v>918</v>
      </c>
      <c r="C3994" s="20" t="s">
        <v>1099</v>
      </c>
      <c r="D3994" s="20" t="s">
        <v>1136</v>
      </c>
      <c r="E3994" s="20" t="s">
        <v>1137</v>
      </c>
      <c r="F3994" s="20" t="s">
        <v>1250</v>
      </c>
      <c r="G3994" s="20" t="s">
        <v>5237</v>
      </c>
      <c r="H3994" s="20"/>
      <c r="I3994" s="20">
        <v>13696947450</v>
      </c>
      <c r="J3994" s="20" t="s">
        <v>1268</v>
      </c>
      <c r="K3994" s="20" t="s">
        <v>4732</v>
      </c>
      <c r="L3994" s="20" t="s">
        <v>1898</v>
      </c>
      <c r="M3994" s="20">
        <v>1398</v>
      </c>
      <c r="N3994" s="20">
        <v>1398</v>
      </c>
      <c r="O3994" s="20" t="s">
        <v>927</v>
      </c>
      <c r="P3994" s="20" t="s">
        <v>50</v>
      </c>
      <c r="Q3994" s="28"/>
      <c r="R3994" s="21" t="s">
        <v>109</v>
      </c>
      <c r="S3994" s="21"/>
      <c r="T3994" s="21" t="s">
        <v>53</v>
      </c>
      <c r="U3994" s="21" t="s">
        <v>1799</v>
      </c>
      <c r="V3994" s="46">
        <v>1</v>
      </c>
      <c r="W3994" s="26">
        <f t="shared" si="2971"/>
        <v>1</v>
      </c>
      <c r="X3994" s="26">
        <f t="shared" si="2975"/>
        <v>1</v>
      </c>
      <c r="Y3994" s="21">
        <v>20</v>
      </c>
      <c r="Z3994" s="22">
        <f t="shared" si="2959"/>
        <v>1398</v>
      </c>
      <c r="AA3994" s="20" t="s">
        <v>4899</v>
      </c>
      <c r="AB3994" s="22"/>
      <c r="AC3994" s="22">
        <v>1</v>
      </c>
      <c r="AD3994" s="22"/>
      <c r="AE3994" s="22">
        <f t="shared" ref="AE3994:AE3997" si="2982">N3994</f>
        <v>1398</v>
      </c>
      <c r="AF3994" s="22">
        <f t="shared" si="2972"/>
        <v>1398</v>
      </c>
      <c r="AG3994" s="20">
        <f t="shared" si="2979"/>
        <v>1398</v>
      </c>
      <c r="AH3994" s="20" t="str">
        <f>VLOOKUP(U3994,[1]提成计算!B:I,8,FALSE)</f>
        <v xml:space="preserve"> </v>
      </c>
      <c r="AI3994" s="20"/>
      <c r="AJ3994" s="22"/>
      <c r="AK3994" s="22"/>
      <c r="AM3994" s="22"/>
      <c r="AN3994" s="22"/>
      <c r="AO3994" s="22" t="s">
        <v>4897</v>
      </c>
      <c r="AP3994" s="22" t="s">
        <v>1301</v>
      </c>
      <c r="AS3994" s="20"/>
      <c r="AT3994" s="20"/>
      <c r="AU3994" s="20"/>
    </row>
    <row r="3995" spans="1:47" x14ac:dyDescent="0.15">
      <c r="A3995" s="21" t="s">
        <v>1273</v>
      </c>
      <c r="B3995" s="20" t="s">
        <v>918</v>
      </c>
      <c r="C3995" s="20" t="s">
        <v>1099</v>
      </c>
      <c r="D3995" s="20" t="s">
        <v>1100</v>
      </c>
      <c r="E3995" s="20" t="s">
        <v>1514</v>
      </c>
      <c r="F3995" s="20" t="s">
        <v>1250</v>
      </c>
      <c r="G3995" s="20" t="s">
        <v>5238</v>
      </c>
      <c r="H3995" s="20"/>
      <c r="I3995" s="20">
        <v>13538366877</v>
      </c>
      <c r="J3995" s="20" t="s">
        <v>924</v>
      </c>
      <c r="K3995" s="20" t="s">
        <v>80</v>
      </c>
      <c r="L3995" s="20" t="s">
        <v>3374</v>
      </c>
      <c r="M3995" s="20">
        <v>2480</v>
      </c>
      <c r="N3995" s="20">
        <v>2480</v>
      </c>
      <c r="O3995" s="20" t="s">
        <v>927</v>
      </c>
      <c r="P3995" s="20" t="s">
        <v>50</v>
      </c>
      <c r="Q3995" s="28"/>
      <c r="R3995" s="21" t="s">
        <v>52</v>
      </c>
      <c r="S3995" s="25" t="s">
        <v>1163</v>
      </c>
      <c r="T3995" s="21" t="s">
        <v>53</v>
      </c>
      <c r="U3995" s="21" t="s">
        <v>81</v>
      </c>
      <c r="V3995" s="46">
        <v>1</v>
      </c>
      <c r="W3995" s="26">
        <f t="shared" si="2971"/>
        <v>1</v>
      </c>
      <c r="Y3995" s="21">
        <v>50</v>
      </c>
      <c r="Z3995" s="22">
        <f t="shared" si="2959"/>
        <v>2480</v>
      </c>
      <c r="AA3995" s="20" t="s">
        <v>4899</v>
      </c>
      <c r="AB3995" s="22"/>
      <c r="AC3995" s="22">
        <v>1</v>
      </c>
      <c r="AD3995" s="22"/>
      <c r="AE3995" s="22">
        <f t="shared" si="2982"/>
        <v>2480</v>
      </c>
      <c r="AF3995" s="22">
        <f t="shared" si="2972"/>
        <v>2480</v>
      </c>
      <c r="AG3995" s="20"/>
      <c r="AH3995" s="22"/>
      <c r="AI3995" s="22"/>
      <c r="AJ3995" s="22">
        <f t="shared" ref="AJ3995:AJ3996" si="2983">N3995</f>
        <v>2480</v>
      </c>
      <c r="AK3995" s="22">
        <f>IF(O3995="(传统)XDSL",VLOOKUP(S3995,[2]直销续费率明细!C:I,7,FALSE)*1,IF(O3995="GPON+XDSL",VLOOKUP(S3995,[2]直销续费率明细!C:I,7,FALSE)*1,VLOOKUP(S3995,[2]直销续费率明细!C:I,5,FALSE)*1))</f>
        <v>-40</v>
      </c>
      <c r="AL3995" s="22" t="s">
        <v>1309</v>
      </c>
      <c r="AM3995" s="22"/>
      <c r="AN3995" s="22"/>
      <c r="AO3995" s="22" t="s">
        <v>4897</v>
      </c>
      <c r="AP3995" s="22" t="s">
        <v>1301</v>
      </c>
      <c r="AS3995" s="20">
        <f>IF(Y3995&gt;=10,VLOOKUP(U3995,[2]提成计算!B:T,19,FALSE),VLOOKUP(U3995,[2]提成计算!B:T,18,FALSE))</f>
        <v>0.12</v>
      </c>
      <c r="AT3995" s="20">
        <f t="shared" ref="AT3995:AT3996" si="2984">IF(AD3995*AS3995&gt;0,AD3995*AS3995,AE3995*AS3995)</f>
        <v>297.59999999999997</v>
      </c>
      <c r="AU3995" s="20">
        <f t="shared" ref="AU3995:AU3996" si="2985">IF(AND(AK3995&lt;0,AK3995+AT3995&lt;0),-AT3995,AK3995)</f>
        <v>-40</v>
      </c>
    </row>
    <row r="3996" spans="1:47" x14ac:dyDescent="0.15">
      <c r="A3996" s="21" t="s">
        <v>1273</v>
      </c>
      <c r="B3996" s="20" t="s">
        <v>918</v>
      </c>
      <c r="C3996" s="20" t="s">
        <v>1099</v>
      </c>
      <c r="D3996" s="20" t="s">
        <v>1136</v>
      </c>
      <c r="E3996" s="20" t="s">
        <v>1151</v>
      </c>
      <c r="F3996" s="20" t="s">
        <v>1250</v>
      </c>
      <c r="G3996" s="20" t="s">
        <v>5239</v>
      </c>
      <c r="H3996" s="20"/>
      <c r="I3996" s="20">
        <v>18676988310</v>
      </c>
      <c r="J3996" s="20" t="s">
        <v>924</v>
      </c>
      <c r="K3996" s="20" t="s">
        <v>184</v>
      </c>
      <c r="L3996" s="20" t="s">
        <v>2896</v>
      </c>
      <c r="M3996" s="20">
        <v>1698</v>
      </c>
      <c r="N3996" s="20">
        <v>1698</v>
      </c>
      <c r="O3996" s="20" t="s">
        <v>927</v>
      </c>
      <c r="P3996" s="20" t="s">
        <v>50</v>
      </c>
      <c r="Q3996" s="28"/>
      <c r="R3996" s="21" t="s">
        <v>109</v>
      </c>
      <c r="S3996" s="25" t="s">
        <v>1155</v>
      </c>
      <c r="T3996" s="21" t="s">
        <v>53</v>
      </c>
      <c r="U3996" s="21" t="s">
        <v>185</v>
      </c>
      <c r="V3996" s="46">
        <v>1</v>
      </c>
      <c r="W3996" s="26">
        <f t="shared" si="2971"/>
        <v>1</v>
      </c>
      <c r="Y3996" s="21">
        <v>20</v>
      </c>
      <c r="Z3996" s="22">
        <f t="shared" si="2959"/>
        <v>1698</v>
      </c>
      <c r="AA3996" s="20" t="s">
        <v>4899</v>
      </c>
      <c r="AB3996" s="22"/>
      <c r="AC3996" s="22">
        <v>1</v>
      </c>
      <c r="AD3996" s="22"/>
      <c r="AE3996" s="22">
        <f t="shared" si="2982"/>
        <v>1698</v>
      </c>
      <c r="AF3996" s="22">
        <f t="shared" si="2972"/>
        <v>1698</v>
      </c>
      <c r="AG3996" s="20"/>
      <c r="AH3996" s="22"/>
      <c r="AI3996" s="22"/>
      <c r="AJ3996" s="22">
        <f t="shared" si="2983"/>
        <v>1698</v>
      </c>
      <c r="AK3996" s="22">
        <f>IF(O3996="(传统)XDSL",VLOOKUP(S3996,[2]直销续费率明细!C:I,7,FALSE)*1,IF(O3996="GPON+XDSL",VLOOKUP(S3996,[2]直销续费率明细!C:I,7,FALSE)*1,VLOOKUP(S3996,[2]直销续费率明细!C:I,5,FALSE)*1))</f>
        <v>-40</v>
      </c>
      <c r="AL3996" s="22" t="s">
        <v>1309</v>
      </c>
      <c r="AM3996" s="22"/>
      <c r="AN3996" s="22"/>
      <c r="AO3996" s="22" t="s">
        <v>4897</v>
      </c>
      <c r="AP3996" s="22" t="s">
        <v>1301</v>
      </c>
      <c r="AS3996" s="20">
        <f>IF(Y3996&gt;=10,VLOOKUP(U3996,[2]提成计算!B:T,19,FALSE),VLOOKUP(U3996,[2]提成计算!B:T,18,FALSE))</f>
        <v>0.09</v>
      </c>
      <c r="AT3996" s="20">
        <f t="shared" si="2984"/>
        <v>152.82</v>
      </c>
      <c r="AU3996" s="20">
        <f t="shared" si="2985"/>
        <v>-40</v>
      </c>
    </row>
    <row r="3997" spans="1:47" x14ac:dyDescent="0.15">
      <c r="A3997" s="21" t="s">
        <v>1273</v>
      </c>
      <c r="B3997" s="20" t="s">
        <v>918</v>
      </c>
      <c r="C3997" s="20" t="s">
        <v>1099</v>
      </c>
      <c r="D3997" s="20" t="s">
        <v>1136</v>
      </c>
      <c r="E3997" s="20" t="s">
        <v>1137</v>
      </c>
      <c r="F3997" s="20" t="s">
        <v>1250</v>
      </c>
      <c r="G3997" s="20" t="s">
        <v>5240</v>
      </c>
      <c r="H3997" s="20"/>
      <c r="I3997" s="20">
        <v>13392725769</v>
      </c>
      <c r="J3997" s="20" t="s">
        <v>5241</v>
      </c>
      <c r="K3997" s="20" t="s">
        <v>1153</v>
      </c>
      <c r="L3997" s="20" t="s">
        <v>1358</v>
      </c>
      <c r="M3997" s="20">
        <v>1088</v>
      </c>
      <c r="N3997" s="20">
        <v>1088</v>
      </c>
      <c r="O3997" s="20" t="s">
        <v>927</v>
      </c>
      <c r="P3997" s="20" t="s">
        <v>50</v>
      </c>
      <c r="Q3997" s="28" t="s">
        <v>5241</v>
      </c>
      <c r="R3997" s="21" t="s">
        <v>109</v>
      </c>
      <c r="S3997" s="21"/>
      <c r="T3997" s="21" t="s">
        <v>53</v>
      </c>
      <c r="U3997" s="21" t="s">
        <v>1156</v>
      </c>
      <c r="V3997" s="46">
        <v>1</v>
      </c>
      <c r="W3997" s="26">
        <f t="shared" si="2971"/>
        <v>1</v>
      </c>
      <c r="X3997" s="26">
        <f t="shared" si="2975"/>
        <v>1</v>
      </c>
      <c r="Y3997" s="21">
        <v>10</v>
      </c>
      <c r="Z3997" s="22">
        <f t="shared" si="2959"/>
        <v>1088</v>
      </c>
      <c r="AA3997" s="20" t="s">
        <v>4899</v>
      </c>
      <c r="AB3997" s="22"/>
      <c r="AC3997" s="22">
        <v>1</v>
      </c>
      <c r="AD3997" s="22"/>
      <c r="AE3997" s="22">
        <f t="shared" si="2982"/>
        <v>1088</v>
      </c>
      <c r="AF3997" s="22">
        <f t="shared" si="2972"/>
        <v>1088</v>
      </c>
      <c r="AG3997" s="20">
        <f>N3997</f>
        <v>1088</v>
      </c>
      <c r="AH3997" s="20" t="str">
        <f>VLOOKUP(U3997,[1]提成计算!B:I,8,FALSE)</f>
        <v xml:space="preserve"> </v>
      </c>
      <c r="AI3997" s="20"/>
      <c r="AJ3997" s="22"/>
      <c r="AK3997" s="22"/>
      <c r="AM3997" s="22"/>
      <c r="AN3997" s="22"/>
      <c r="AO3997" s="22" t="s">
        <v>4897</v>
      </c>
      <c r="AP3997" s="22" t="s">
        <v>1301</v>
      </c>
      <c r="AS3997" s="20"/>
      <c r="AT3997" s="20"/>
      <c r="AU3997" s="20"/>
    </row>
    <row r="3998" spans="1:47" x14ac:dyDescent="0.15">
      <c r="A3998" s="21" t="s">
        <v>1273</v>
      </c>
      <c r="B3998" s="20" t="s">
        <v>918</v>
      </c>
      <c r="C3998" s="20" t="s">
        <v>1099</v>
      </c>
      <c r="D3998" s="20" t="s">
        <v>1121</v>
      </c>
      <c r="E3998" s="20" t="s">
        <v>1284</v>
      </c>
      <c r="F3998" s="20" t="s">
        <v>1250</v>
      </c>
      <c r="G3998" s="20" t="s">
        <v>5242</v>
      </c>
      <c r="H3998" s="20"/>
      <c r="I3998" s="20">
        <v>13827265647</v>
      </c>
      <c r="J3998" s="20" t="s">
        <v>1840</v>
      </c>
      <c r="K3998" s="20" t="s">
        <v>5243</v>
      </c>
      <c r="L3998" s="20" t="s">
        <v>1376</v>
      </c>
      <c r="M3998" s="20">
        <v>-1088</v>
      </c>
      <c r="N3998" s="20">
        <v>-1088</v>
      </c>
      <c r="O3998" s="20" t="s">
        <v>927</v>
      </c>
      <c r="P3998" s="20" t="s">
        <v>1910</v>
      </c>
      <c r="Q3998" s="28"/>
      <c r="R3998" s="21" t="s">
        <v>91</v>
      </c>
      <c r="S3998" s="21"/>
      <c r="T3998" s="21" t="s">
        <v>53</v>
      </c>
      <c r="U3998" s="21" t="s">
        <v>92</v>
      </c>
      <c r="V3998" s="46"/>
      <c r="Y3998" s="21">
        <v>10</v>
      </c>
      <c r="Z3998" s="22">
        <f t="shared" si="2959"/>
        <v>-1088</v>
      </c>
      <c r="AA3998" s="20" t="s">
        <v>1911</v>
      </c>
      <c r="AB3998" s="22"/>
      <c r="AC3998" s="22"/>
      <c r="AD3998" s="22"/>
      <c r="AE3998" s="22"/>
      <c r="AF3998" s="22"/>
      <c r="AG3998" s="20"/>
      <c r="AH3998" s="22"/>
      <c r="AI3998" s="22"/>
      <c r="AJ3998" s="22"/>
      <c r="AK3998" s="22"/>
      <c r="AM3998" s="22"/>
      <c r="AN3998" s="22"/>
      <c r="AO3998" s="22" t="s">
        <v>4897</v>
      </c>
      <c r="AP3998" s="22" t="s">
        <v>1301</v>
      </c>
      <c r="AS3998" s="20"/>
      <c r="AT3998" s="20"/>
      <c r="AU3998" s="20"/>
    </row>
    <row r="3999" spans="1:47" x14ac:dyDescent="0.15">
      <c r="A3999" s="21" t="s">
        <v>1273</v>
      </c>
      <c r="B3999" s="20" t="s">
        <v>918</v>
      </c>
      <c r="C3999" s="20" t="s">
        <v>1099</v>
      </c>
      <c r="D3999" s="20" t="s">
        <v>1100</v>
      </c>
      <c r="E3999" s="20" t="s">
        <v>1110</v>
      </c>
      <c r="F3999" s="20" t="s">
        <v>1250</v>
      </c>
      <c r="G3999" s="20" t="s">
        <v>5244</v>
      </c>
      <c r="H3999" s="20"/>
      <c r="I3999" s="20">
        <v>13412985382</v>
      </c>
      <c r="J3999" s="20" t="s">
        <v>5241</v>
      </c>
      <c r="K3999" s="20" t="s">
        <v>314</v>
      </c>
      <c r="L3999" s="20" t="s">
        <v>1358</v>
      </c>
      <c r="M3999" s="20">
        <v>1088</v>
      </c>
      <c r="N3999" s="20">
        <v>1088</v>
      </c>
      <c r="O3999" s="20" t="s">
        <v>927</v>
      </c>
      <c r="P3999" s="20" t="s">
        <v>50</v>
      </c>
      <c r="Q3999" s="28" t="s">
        <v>5241</v>
      </c>
      <c r="R3999" s="21" t="s">
        <v>52</v>
      </c>
      <c r="S3999" s="21"/>
      <c r="T3999" s="21" t="s">
        <v>53</v>
      </c>
      <c r="U3999" s="21" t="s">
        <v>315</v>
      </c>
      <c r="V3999" s="46">
        <v>1</v>
      </c>
      <c r="W3999" s="26">
        <f t="shared" ref="W3999:W4062" si="2986">V3999</f>
        <v>1</v>
      </c>
      <c r="X3999" s="26">
        <f t="shared" ref="X3999:X4059" si="2987">V3999</f>
        <v>1</v>
      </c>
      <c r="Y3999" s="21">
        <v>10</v>
      </c>
      <c r="Z3999" s="22">
        <f t="shared" si="2959"/>
        <v>1088</v>
      </c>
      <c r="AA3999" s="20" t="s">
        <v>4899</v>
      </c>
      <c r="AB3999" s="22"/>
      <c r="AC3999" s="22">
        <v>1</v>
      </c>
      <c r="AD3999" s="22"/>
      <c r="AE3999" s="22">
        <f t="shared" ref="AE3999:AE4005" si="2988">N3999</f>
        <v>1088</v>
      </c>
      <c r="AF3999" s="22">
        <f t="shared" ref="AF3999:AF4062" si="2989">N3999</f>
        <v>1088</v>
      </c>
      <c r="AG3999" s="20">
        <f t="shared" ref="AG3999:AG4005" si="2990">N3999</f>
        <v>1088</v>
      </c>
      <c r="AH3999" s="20" t="str">
        <f>VLOOKUP(U3999,[1]提成计算!B:I,8,FALSE)</f>
        <v xml:space="preserve"> </v>
      </c>
      <c r="AI3999" s="20"/>
      <c r="AJ3999" s="22"/>
      <c r="AK3999" s="22"/>
      <c r="AM3999" s="22"/>
      <c r="AN3999" s="22"/>
      <c r="AO3999" s="22" t="s">
        <v>4897</v>
      </c>
      <c r="AP3999" s="22" t="s">
        <v>1301</v>
      </c>
      <c r="AS3999" s="20"/>
      <c r="AT3999" s="20"/>
      <c r="AU3999" s="20"/>
    </row>
    <row r="4000" spans="1:47" x14ac:dyDescent="0.15">
      <c r="A4000" s="21" t="s">
        <v>1273</v>
      </c>
      <c r="B4000" s="20" t="s">
        <v>918</v>
      </c>
      <c r="C4000" s="20" t="s">
        <v>1099</v>
      </c>
      <c r="D4000" s="20" t="s">
        <v>1100</v>
      </c>
      <c r="E4000" s="20" t="s">
        <v>1110</v>
      </c>
      <c r="F4000" s="20" t="s">
        <v>1250</v>
      </c>
      <c r="G4000" s="20" t="s">
        <v>5245</v>
      </c>
      <c r="H4000" s="20"/>
      <c r="I4000" s="20">
        <v>13827292429</v>
      </c>
      <c r="J4000" s="20" t="s">
        <v>1268</v>
      </c>
      <c r="K4000" s="20" t="s">
        <v>776</v>
      </c>
      <c r="L4000" s="20" t="s">
        <v>1358</v>
      </c>
      <c r="M4000" s="20">
        <v>1088</v>
      </c>
      <c r="N4000" s="20">
        <v>1088</v>
      </c>
      <c r="O4000" s="20" t="s">
        <v>927</v>
      </c>
      <c r="P4000" s="20" t="s">
        <v>50</v>
      </c>
      <c r="Q4000" s="28"/>
      <c r="R4000" s="21" t="s">
        <v>52</v>
      </c>
      <c r="S4000" s="21"/>
      <c r="T4000" s="21" t="s">
        <v>4968</v>
      </c>
      <c r="U4000" s="21" t="s">
        <v>777</v>
      </c>
      <c r="V4000" s="46">
        <v>1</v>
      </c>
      <c r="W4000" s="26">
        <f t="shared" si="2986"/>
        <v>1</v>
      </c>
      <c r="X4000" s="26">
        <f t="shared" si="2987"/>
        <v>1</v>
      </c>
      <c r="Y4000" s="21">
        <v>10</v>
      </c>
      <c r="Z4000" s="22">
        <f t="shared" si="2959"/>
        <v>1088</v>
      </c>
      <c r="AA4000" s="20" t="s">
        <v>4899</v>
      </c>
      <c r="AB4000" s="22"/>
      <c r="AC4000" s="22">
        <v>1</v>
      </c>
      <c r="AD4000" s="22"/>
      <c r="AE4000" s="22">
        <f t="shared" si="2988"/>
        <v>1088</v>
      </c>
      <c r="AF4000" s="22">
        <f t="shared" si="2989"/>
        <v>1088</v>
      </c>
      <c r="AG4000" s="20">
        <f t="shared" si="2990"/>
        <v>1088</v>
      </c>
      <c r="AH4000" s="20"/>
      <c r="AI4000" s="20"/>
      <c r="AJ4000" s="22"/>
      <c r="AK4000" s="22"/>
      <c r="AM4000" s="22"/>
      <c r="AN4000" s="22"/>
      <c r="AO4000" s="22" t="s">
        <v>4897</v>
      </c>
      <c r="AP4000" s="22" t="s">
        <v>1301</v>
      </c>
      <c r="AS4000" s="20"/>
      <c r="AT4000" s="20"/>
      <c r="AU4000" s="20"/>
    </row>
    <row r="4001" spans="1:47" x14ac:dyDescent="0.15">
      <c r="A4001" s="21" t="s">
        <v>1273</v>
      </c>
      <c r="B4001" s="20" t="s">
        <v>918</v>
      </c>
      <c r="C4001" s="20" t="s">
        <v>1099</v>
      </c>
      <c r="D4001" s="20" t="s">
        <v>1100</v>
      </c>
      <c r="E4001" s="20" t="s">
        <v>1110</v>
      </c>
      <c r="F4001" s="20" t="s">
        <v>1250</v>
      </c>
      <c r="G4001" s="20" t="s">
        <v>5246</v>
      </c>
      <c r="H4001" s="20"/>
      <c r="I4001" s="20">
        <v>13829113846</v>
      </c>
      <c r="J4001" s="20" t="s">
        <v>1268</v>
      </c>
      <c r="K4001" s="20" t="s">
        <v>314</v>
      </c>
      <c r="L4001" s="20" t="s">
        <v>1358</v>
      </c>
      <c r="M4001" s="20">
        <v>1088</v>
      </c>
      <c r="N4001" s="20">
        <v>1088</v>
      </c>
      <c r="O4001" s="20" t="s">
        <v>927</v>
      </c>
      <c r="P4001" s="20" t="s">
        <v>50</v>
      </c>
      <c r="Q4001" s="28"/>
      <c r="R4001" s="21" t="s">
        <v>52</v>
      </c>
      <c r="S4001" s="21"/>
      <c r="T4001" s="21" t="s">
        <v>53</v>
      </c>
      <c r="U4001" s="21" t="s">
        <v>315</v>
      </c>
      <c r="V4001" s="46">
        <v>1</v>
      </c>
      <c r="W4001" s="26">
        <f t="shared" si="2986"/>
        <v>1</v>
      </c>
      <c r="X4001" s="26">
        <f t="shared" si="2987"/>
        <v>1</v>
      </c>
      <c r="Y4001" s="21">
        <v>10</v>
      </c>
      <c r="Z4001" s="22">
        <f t="shared" si="2959"/>
        <v>1088</v>
      </c>
      <c r="AA4001" s="20" t="s">
        <v>4899</v>
      </c>
      <c r="AB4001" s="22"/>
      <c r="AC4001" s="22">
        <v>1</v>
      </c>
      <c r="AD4001" s="22"/>
      <c r="AE4001" s="22">
        <f t="shared" si="2988"/>
        <v>1088</v>
      </c>
      <c r="AF4001" s="22">
        <f t="shared" si="2989"/>
        <v>1088</v>
      </c>
      <c r="AG4001" s="20">
        <f t="shared" si="2990"/>
        <v>1088</v>
      </c>
      <c r="AH4001" s="20" t="str">
        <f>VLOOKUP(U4001,[1]提成计算!B:I,8,FALSE)</f>
        <v xml:space="preserve"> </v>
      </c>
      <c r="AI4001" s="20"/>
      <c r="AJ4001" s="22"/>
      <c r="AK4001" s="22"/>
      <c r="AM4001" s="22"/>
      <c r="AN4001" s="22"/>
      <c r="AO4001" s="22" t="s">
        <v>4897</v>
      </c>
      <c r="AP4001" s="22" t="s">
        <v>1301</v>
      </c>
      <c r="AS4001" s="20"/>
      <c r="AT4001" s="20"/>
      <c r="AU4001" s="20"/>
    </row>
    <row r="4002" spans="1:47" x14ac:dyDescent="0.15">
      <c r="A4002" s="21" t="s">
        <v>1273</v>
      </c>
      <c r="B4002" s="20" t="s">
        <v>918</v>
      </c>
      <c r="C4002" s="20" t="s">
        <v>1099</v>
      </c>
      <c r="D4002" s="20" t="s">
        <v>1100</v>
      </c>
      <c r="E4002" s="20" t="s">
        <v>1110</v>
      </c>
      <c r="F4002" s="20" t="s">
        <v>1250</v>
      </c>
      <c r="G4002" s="20" t="s">
        <v>5247</v>
      </c>
      <c r="H4002" s="20"/>
      <c r="I4002" s="20">
        <v>15625711115</v>
      </c>
      <c r="J4002" s="20" t="s">
        <v>1268</v>
      </c>
      <c r="K4002" s="20" t="s">
        <v>314</v>
      </c>
      <c r="L4002" s="20" t="s">
        <v>1358</v>
      </c>
      <c r="M4002" s="20">
        <v>1088</v>
      </c>
      <c r="N4002" s="20">
        <v>1088</v>
      </c>
      <c r="O4002" s="20" t="s">
        <v>927</v>
      </c>
      <c r="P4002" s="20" t="s">
        <v>50</v>
      </c>
      <c r="Q4002" s="28"/>
      <c r="R4002" s="21" t="s">
        <v>52</v>
      </c>
      <c r="S4002" s="21"/>
      <c r="T4002" s="21" t="s">
        <v>53</v>
      </c>
      <c r="U4002" s="21" t="s">
        <v>315</v>
      </c>
      <c r="V4002" s="46">
        <v>1</v>
      </c>
      <c r="W4002" s="26">
        <f t="shared" si="2986"/>
        <v>1</v>
      </c>
      <c r="X4002" s="26">
        <f t="shared" si="2987"/>
        <v>1</v>
      </c>
      <c r="Y4002" s="21">
        <v>10</v>
      </c>
      <c r="Z4002" s="22">
        <f t="shared" si="2959"/>
        <v>1088</v>
      </c>
      <c r="AA4002" s="20" t="s">
        <v>4899</v>
      </c>
      <c r="AB4002" s="22"/>
      <c r="AC4002" s="22">
        <v>1</v>
      </c>
      <c r="AD4002" s="22"/>
      <c r="AE4002" s="22">
        <f t="shared" si="2988"/>
        <v>1088</v>
      </c>
      <c r="AF4002" s="22">
        <f t="shared" si="2989"/>
        <v>1088</v>
      </c>
      <c r="AG4002" s="20">
        <f t="shared" si="2990"/>
        <v>1088</v>
      </c>
      <c r="AH4002" s="20" t="str">
        <f>VLOOKUP(U4002,[1]提成计算!B:I,8,FALSE)</f>
        <v xml:space="preserve"> </v>
      </c>
      <c r="AI4002" s="20"/>
      <c r="AJ4002" s="22"/>
      <c r="AK4002" s="22"/>
      <c r="AM4002" s="22"/>
      <c r="AN4002" s="22"/>
      <c r="AO4002" s="22" t="s">
        <v>4897</v>
      </c>
      <c r="AP4002" s="22" t="s">
        <v>1301</v>
      </c>
      <c r="AS4002" s="20"/>
      <c r="AT4002" s="20"/>
      <c r="AU4002" s="20"/>
    </row>
    <row r="4003" spans="1:47" x14ac:dyDescent="0.15">
      <c r="A4003" s="21" t="s">
        <v>1273</v>
      </c>
      <c r="B4003" s="20" t="s">
        <v>918</v>
      </c>
      <c r="C4003" s="20" t="s">
        <v>1099</v>
      </c>
      <c r="D4003" s="20" t="s">
        <v>1100</v>
      </c>
      <c r="E4003" s="20" t="s">
        <v>1110</v>
      </c>
      <c r="F4003" s="20" t="s">
        <v>1250</v>
      </c>
      <c r="G4003" s="20" t="s">
        <v>5248</v>
      </c>
      <c r="H4003" s="20"/>
      <c r="I4003" s="20">
        <v>18029103762</v>
      </c>
      <c r="J4003" s="20" t="s">
        <v>1268</v>
      </c>
      <c r="K4003" s="20" t="s">
        <v>314</v>
      </c>
      <c r="L4003" s="20" t="s">
        <v>1358</v>
      </c>
      <c r="M4003" s="20">
        <v>1088</v>
      </c>
      <c r="N4003" s="20">
        <v>1088</v>
      </c>
      <c r="O4003" s="20" t="s">
        <v>927</v>
      </c>
      <c r="P4003" s="20" t="s">
        <v>50</v>
      </c>
      <c r="Q4003" s="28"/>
      <c r="R4003" s="21" t="s">
        <v>52</v>
      </c>
      <c r="S4003" s="21"/>
      <c r="T4003" s="21" t="s">
        <v>53</v>
      </c>
      <c r="U4003" s="21" t="s">
        <v>315</v>
      </c>
      <c r="V4003" s="46">
        <v>1</v>
      </c>
      <c r="W4003" s="26">
        <f t="shared" si="2986"/>
        <v>1</v>
      </c>
      <c r="X4003" s="26">
        <f t="shared" si="2987"/>
        <v>1</v>
      </c>
      <c r="Y4003" s="21">
        <v>10</v>
      </c>
      <c r="Z4003" s="22">
        <f t="shared" si="2959"/>
        <v>1088</v>
      </c>
      <c r="AA4003" s="20" t="s">
        <v>4899</v>
      </c>
      <c r="AB4003" s="22"/>
      <c r="AC4003" s="22">
        <v>1</v>
      </c>
      <c r="AD4003" s="22"/>
      <c r="AE4003" s="22">
        <f t="shared" si="2988"/>
        <v>1088</v>
      </c>
      <c r="AF4003" s="22">
        <f t="shared" si="2989"/>
        <v>1088</v>
      </c>
      <c r="AG4003" s="20">
        <f t="shared" si="2990"/>
        <v>1088</v>
      </c>
      <c r="AH4003" s="20" t="str">
        <f>VLOOKUP(U4003,[1]提成计算!B:I,8,FALSE)</f>
        <v xml:space="preserve"> </v>
      </c>
      <c r="AI4003" s="20"/>
      <c r="AJ4003" s="22"/>
      <c r="AK4003" s="22"/>
      <c r="AM4003" s="22"/>
      <c r="AN4003" s="22"/>
      <c r="AO4003" s="22" t="s">
        <v>4897</v>
      </c>
      <c r="AP4003" s="22" t="s">
        <v>1301</v>
      </c>
      <c r="AS4003" s="20"/>
      <c r="AT4003" s="20"/>
      <c r="AU4003" s="20"/>
    </row>
    <row r="4004" spans="1:47" x14ac:dyDescent="0.15">
      <c r="A4004" s="21" t="s">
        <v>1273</v>
      </c>
      <c r="B4004" s="20" t="s">
        <v>918</v>
      </c>
      <c r="C4004" s="20" t="s">
        <v>1099</v>
      </c>
      <c r="D4004" s="20" t="s">
        <v>1100</v>
      </c>
      <c r="E4004" s="20" t="s">
        <v>1115</v>
      </c>
      <c r="F4004" s="20" t="s">
        <v>1250</v>
      </c>
      <c r="G4004" s="20" t="s">
        <v>5249</v>
      </c>
      <c r="H4004" s="20"/>
      <c r="I4004" s="20">
        <v>18665103120</v>
      </c>
      <c r="J4004" s="20" t="s">
        <v>1268</v>
      </c>
      <c r="K4004" s="20" t="s">
        <v>1361</v>
      </c>
      <c r="L4004" s="20" t="s">
        <v>1358</v>
      </c>
      <c r="M4004" s="20">
        <v>1088</v>
      </c>
      <c r="N4004" s="20">
        <v>1088</v>
      </c>
      <c r="O4004" s="20" t="s">
        <v>927</v>
      </c>
      <c r="P4004" s="20" t="s">
        <v>50</v>
      </c>
      <c r="Q4004" s="28"/>
      <c r="R4004" s="21" t="s">
        <v>52</v>
      </c>
      <c r="S4004" s="21"/>
      <c r="T4004" s="21" t="s">
        <v>4968</v>
      </c>
      <c r="U4004" s="21" t="s">
        <v>1737</v>
      </c>
      <c r="V4004" s="46">
        <v>1</v>
      </c>
      <c r="W4004" s="26">
        <f t="shared" si="2986"/>
        <v>1</v>
      </c>
      <c r="X4004" s="26">
        <f t="shared" si="2987"/>
        <v>1</v>
      </c>
      <c r="Y4004" s="21">
        <v>10</v>
      </c>
      <c r="Z4004" s="22">
        <f t="shared" si="2959"/>
        <v>1088</v>
      </c>
      <c r="AA4004" s="20" t="s">
        <v>4899</v>
      </c>
      <c r="AB4004" s="22"/>
      <c r="AC4004" s="22">
        <v>1</v>
      </c>
      <c r="AD4004" s="22"/>
      <c r="AE4004" s="22">
        <f t="shared" si="2988"/>
        <v>1088</v>
      </c>
      <c r="AF4004" s="22">
        <f t="shared" si="2989"/>
        <v>1088</v>
      </c>
      <c r="AG4004" s="20">
        <f t="shared" si="2990"/>
        <v>1088</v>
      </c>
      <c r="AH4004" s="20" t="str">
        <f>VLOOKUP(U4004,[1]提成计算!B:I,8,FALSE)</f>
        <v xml:space="preserve"> </v>
      </c>
      <c r="AI4004" s="20"/>
      <c r="AJ4004" s="22"/>
      <c r="AK4004" s="22"/>
      <c r="AM4004" s="22"/>
      <c r="AN4004" s="22"/>
      <c r="AO4004" s="22" t="s">
        <v>4897</v>
      </c>
      <c r="AP4004" s="22" t="s">
        <v>1301</v>
      </c>
      <c r="AS4004" s="20"/>
      <c r="AT4004" s="20"/>
      <c r="AU4004" s="20"/>
    </row>
    <row r="4005" spans="1:47" x14ac:dyDescent="0.15">
      <c r="A4005" s="21" t="s">
        <v>1273</v>
      </c>
      <c r="B4005" s="20" t="s">
        <v>918</v>
      </c>
      <c r="C4005" s="20" t="s">
        <v>1099</v>
      </c>
      <c r="D4005" s="20" t="s">
        <v>1100</v>
      </c>
      <c r="E4005" s="20" t="s">
        <v>1115</v>
      </c>
      <c r="F4005" s="20" t="s">
        <v>1250</v>
      </c>
      <c r="G4005" s="20" t="s">
        <v>5249</v>
      </c>
      <c r="H4005" s="20"/>
      <c r="I4005" s="20">
        <v>18107690755</v>
      </c>
      <c r="J4005" s="20" t="s">
        <v>1268</v>
      </c>
      <c r="K4005" s="20" t="s">
        <v>1361</v>
      </c>
      <c r="L4005" s="20" t="s">
        <v>1358</v>
      </c>
      <c r="M4005" s="20">
        <v>1088</v>
      </c>
      <c r="N4005" s="20">
        <v>1088</v>
      </c>
      <c r="O4005" s="20" t="s">
        <v>927</v>
      </c>
      <c r="P4005" s="20" t="s">
        <v>50</v>
      </c>
      <c r="Q4005" s="28"/>
      <c r="R4005" s="21" t="s">
        <v>52</v>
      </c>
      <c r="S4005" s="21"/>
      <c r="T4005" s="21" t="s">
        <v>4968</v>
      </c>
      <c r="U4005" s="21" t="s">
        <v>1737</v>
      </c>
      <c r="V4005" s="46">
        <v>1</v>
      </c>
      <c r="W4005" s="26">
        <f t="shared" si="2986"/>
        <v>1</v>
      </c>
      <c r="X4005" s="26">
        <f t="shared" si="2987"/>
        <v>1</v>
      </c>
      <c r="Y4005" s="21">
        <v>10</v>
      </c>
      <c r="Z4005" s="22">
        <f t="shared" si="2959"/>
        <v>1088</v>
      </c>
      <c r="AA4005" s="20" t="s">
        <v>4899</v>
      </c>
      <c r="AB4005" s="22"/>
      <c r="AC4005" s="22">
        <v>1</v>
      </c>
      <c r="AD4005" s="22"/>
      <c r="AE4005" s="22">
        <f t="shared" si="2988"/>
        <v>1088</v>
      </c>
      <c r="AF4005" s="22">
        <f t="shared" si="2989"/>
        <v>1088</v>
      </c>
      <c r="AG4005" s="20">
        <f t="shared" si="2990"/>
        <v>1088</v>
      </c>
      <c r="AH4005" s="20" t="str">
        <f>VLOOKUP(U4005,[1]提成计算!B:I,8,FALSE)</f>
        <v xml:space="preserve"> </v>
      </c>
      <c r="AI4005" s="20"/>
      <c r="AJ4005" s="22"/>
      <c r="AK4005" s="22"/>
      <c r="AM4005" s="22"/>
      <c r="AN4005" s="22"/>
      <c r="AO4005" s="22" t="s">
        <v>4897</v>
      </c>
      <c r="AP4005" s="22" t="s">
        <v>1301</v>
      </c>
      <c r="AS4005" s="20"/>
      <c r="AT4005" s="20"/>
      <c r="AU4005" s="20"/>
    </row>
    <row r="4006" spans="1:47" x14ac:dyDescent="0.15">
      <c r="A4006" s="21" t="s">
        <v>1273</v>
      </c>
      <c r="B4006" s="20" t="s">
        <v>918</v>
      </c>
      <c r="C4006" s="20" t="s">
        <v>1099</v>
      </c>
      <c r="D4006" s="20" t="s">
        <v>1100</v>
      </c>
      <c r="E4006" s="20" t="s">
        <v>1514</v>
      </c>
      <c r="F4006" s="20" t="s">
        <v>1250</v>
      </c>
      <c r="G4006" s="20" t="s">
        <v>5250</v>
      </c>
      <c r="H4006" s="20"/>
      <c r="I4006" s="20" t="s">
        <v>5251</v>
      </c>
      <c r="J4006" s="20" t="s">
        <v>924</v>
      </c>
      <c r="K4006" s="20" t="s">
        <v>1169</v>
      </c>
      <c r="L4006" s="20" t="s">
        <v>1918</v>
      </c>
      <c r="M4006" s="20">
        <v>680</v>
      </c>
      <c r="N4006" s="20">
        <v>680</v>
      </c>
      <c r="O4006" s="20" t="s">
        <v>1262</v>
      </c>
      <c r="P4006" s="20" t="s">
        <v>50</v>
      </c>
      <c r="Q4006" s="28"/>
      <c r="R4006" s="21" t="s">
        <v>52</v>
      </c>
      <c r="S4006" s="25" t="s">
        <v>1163</v>
      </c>
      <c r="T4006" s="21" t="s">
        <v>4929</v>
      </c>
      <c r="U4006" s="21"/>
      <c r="V4006" s="46">
        <v>1</v>
      </c>
      <c r="W4006" s="26">
        <f t="shared" si="2986"/>
        <v>1</v>
      </c>
      <c r="Y4006" s="21">
        <v>4</v>
      </c>
      <c r="Z4006" s="22">
        <f t="shared" si="2959"/>
        <v>680</v>
      </c>
      <c r="AA4006" s="20" t="s">
        <v>4899</v>
      </c>
      <c r="AB4006" s="22">
        <v>1</v>
      </c>
      <c r="AC4006" s="22"/>
      <c r="AD4006" s="22">
        <f>N4006</f>
        <v>680</v>
      </c>
      <c r="AE4006" s="22"/>
      <c r="AF4006" s="22">
        <f t="shared" si="2989"/>
        <v>680</v>
      </c>
      <c r="AG4006" s="20"/>
      <c r="AH4006" s="22"/>
      <c r="AI4006" s="22"/>
      <c r="AJ4006" s="22">
        <f t="shared" ref="AJ4006:AJ4007" si="2991">N4006</f>
        <v>680</v>
      </c>
      <c r="AK4006" s="22">
        <f>IF(O4006="(传统)XDSL",VLOOKUP(S4006,[1]续费率明细!C:I,7,FALSE)*1,IF(O4006="GPON+XDSL",VLOOKUP(S4006,[1]续费率明细!C:I,7,FALSE)*1,VLOOKUP(S4006,[1]续费率明细!C:I,5,FALSE)*1))</f>
        <v>-40</v>
      </c>
      <c r="AL4006" s="22" t="s">
        <v>1300</v>
      </c>
      <c r="AM4006" s="22"/>
      <c r="AN4006" s="22"/>
      <c r="AO4006" s="22" t="s">
        <v>4897</v>
      </c>
      <c r="AP4006" s="22" t="s">
        <v>4913</v>
      </c>
      <c r="AS4006" s="20"/>
      <c r="AT4006" s="20"/>
      <c r="AU4006" s="20"/>
    </row>
    <row r="4007" spans="1:47" x14ac:dyDescent="0.15">
      <c r="A4007" s="21" t="s">
        <v>1273</v>
      </c>
      <c r="B4007" s="20" t="s">
        <v>918</v>
      </c>
      <c r="C4007" s="20" t="s">
        <v>1099</v>
      </c>
      <c r="D4007" s="20" t="s">
        <v>1136</v>
      </c>
      <c r="E4007" s="20" t="s">
        <v>1318</v>
      </c>
      <c r="F4007" s="20" t="s">
        <v>1250</v>
      </c>
      <c r="G4007" s="20" t="s">
        <v>5252</v>
      </c>
      <c r="H4007" s="20"/>
      <c r="I4007" s="20">
        <v>13711938775</v>
      </c>
      <c r="J4007" s="20" t="s">
        <v>924</v>
      </c>
      <c r="K4007" s="20" t="s">
        <v>880</v>
      </c>
      <c r="L4007" s="20" t="s">
        <v>1299</v>
      </c>
      <c r="M4007" s="20">
        <v>888</v>
      </c>
      <c r="N4007" s="20">
        <v>888</v>
      </c>
      <c r="O4007" s="20" t="s">
        <v>927</v>
      </c>
      <c r="P4007" s="20" t="s">
        <v>50</v>
      </c>
      <c r="Q4007" s="28"/>
      <c r="R4007" s="21" t="s">
        <v>109</v>
      </c>
      <c r="S4007" s="25" t="s">
        <v>1155</v>
      </c>
      <c r="T4007" s="21" t="s">
        <v>4968</v>
      </c>
      <c r="U4007" s="21" t="s">
        <v>881</v>
      </c>
      <c r="V4007" s="46">
        <v>1</v>
      </c>
      <c r="W4007" s="26">
        <f t="shared" si="2986"/>
        <v>1</v>
      </c>
      <c r="Y4007" s="21">
        <v>12</v>
      </c>
      <c r="Z4007" s="22">
        <f t="shared" si="2959"/>
        <v>888</v>
      </c>
      <c r="AA4007" s="20" t="s">
        <v>4899</v>
      </c>
      <c r="AB4007" s="22"/>
      <c r="AC4007" s="22">
        <v>1</v>
      </c>
      <c r="AD4007" s="22"/>
      <c r="AE4007" s="22">
        <f t="shared" ref="AE4007:AE4008" si="2992">N4007</f>
        <v>888</v>
      </c>
      <c r="AF4007" s="22">
        <f t="shared" si="2989"/>
        <v>888</v>
      </c>
      <c r="AG4007" s="20"/>
      <c r="AH4007" s="22"/>
      <c r="AI4007" s="22"/>
      <c r="AJ4007" s="22">
        <f t="shared" si="2991"/>
        <v>888</v>
      </c>
      <c r="AK4007" s="22">
        <f>IF(O4007="(传统)XDSL",VLOOKUP(S4007,[2]直销续费率明细!C:I,7,FALSE)*1,IF(O4007="GPON+XDSL",VLOOKUP(S4007,[2]直销续费率明细!C:I,7,FALSE)*1,VLOOKUP(S4007,[2]直销续费率明细!C:I,5,FALSE)*1))</f>
        <v>-40</v>
      </c>
      <c r="AL4007" s="22" t="s">
        <v>1309</v>
      </c>
      <c r="AM4007" s="22"/>
      <c r="AN4007" s="22"/>
      <c r="AO4007" s="22" t="s">
        <v>4897</v>
      </c>
      <c r="AP4007" s="22" t="s">
        <v>1301</v>
      </c>
      <c r="AS4007" s="20">
        <f>IF(Y4007&gt;=10,VLOOKUP(U4007,[2]提成计算!B:T,19,FALSE),VLOOKUP(U4007,[2]提成计算!B:T,18,FALSE))</f>
        <v>0.1</v>
      </c>
      <c r="AT4007" s="20">
        <f t="shared" ref="AT4007" si="2993">IF(AD4007*AS4007&gt;0,AD4007*AS4007,AE4007*AS4007)</f>
        <v>88.800000000000011</v>
      </c>
      <c r="AU4007" s="20">
        <f t="shared" ref="AU4007" si="2994">IF(AND(AK4007&lt;0,AK4007+AT4007&lt;0),-AT4007,AK4007)</f>
        <v>-40</v>
      </c>
    </row>
    <row r="4008" spans="1:47" x14ac:dyDescent="0.15">
      <c r="A4008" s="21" t="s">
        <v>1273</v>
      </c>
      <c r="B4008" s="20" t="s">
        <v>918</v>
      </c>
      <c r="C4008" s="20" t="s">
        <v>1099</v>
      </c>
      <c r="D4008" s="20" t="s">
        <v>1136</v>
      </c>
      <c r="E4008" s="20" t="s">
        <v>1137</v>
      </c>
      <c r="F4008" s="20" t="s">
        <v>1250</v>
      </c>
      <c r="G4008" s="20" t="s">
        <v>5253</v>
      </c>
      <c r="H4008" s="20"/>
      <c r="I4008" s="20">
        <v>15118354535</v>
      </c>
      <c r="J4008" s="20" t="s">
        <v>1268</v>
      </c>
      <c r="K4008" s="20" t="s">
        <v>4694</v>
      </c>
      <c r="L4008" s="20" t="s">
        <v>1358</v>
      </c>
      <c r="M4008" s="20">
        <v>1088</v>
      </c>
      <c r="N4008" s="20">
        <v>1088</v>
      </c>
      <c r="O4008" s="20" t="s">
        <v>927</v>
      </c>
      <c r="P4008" s="20" t="s">
        <v>50</v>
      </c>
      <c r="Q4008" s="28"/>
      <c r="R4008" s="21" t="s">
        <v>109</v>
      </c>
      <c r="S4008" s="21"/>
      <c r="T4008" s="21" t="s">
        <v>1197</v>
      </c>
      <c r="U4008" s="21" t="s">
        <v>4695</v>
      </c>
      <c r="V4008" s="46">
        <v>1</v>
      </c>
      <c r="W4008" s="26">
        <f t="shared" si="2986"/>
        <v>1</v>
      </c>
      <c r="X4008" s="26">
        <f t="shared" si="2987"/>
        <v>1</v>
      </c>
      <c r="Y4008" s="21">
        <v>10</v>
      </c>
      <c r="Z4008" s="22">
        <f t="shared" si="2959"/>
        <v>1088</v>
      </c>
      <c r="AA4008" s="20" t="s">
        <v>4899</v>
      </c>
      <c r="AB4008" s="22"/>
      <c r="AC4008" s="22">
        <v>1</v>
      </c>
      <c r="AD4008" s="22"/>
      <c r="AE4008" s="22">
        <f t="shared" si="2992"/>
        <v>1088</v>
      </c>
      <c r="AF4008" s="22">
        <f t="shared" si="2989"/>
        <v>1088</v>
      </c>
      <c r="AG4008" s="20">
        <f>N4008</f>
        <v>1088</v>
      </c>
      <c r="AH4008" s="20"/>
      <c r="AI4008" s="20"/>
      <c r="AJ4008" s="22"/>
      <c r="AK4008" s="22"/>
      <c r="AM4008" s="22"/>
      <c r="AN4008" s="22"/>
      <c r="AO4008" s="22" t="s">
        <v>4897</v>
      </c>
      <c r="AP4008" s="22" t="s">
        <v>1301</v>
      </c>
      <c r="AS4008" s="20"/>
      <c r="AT4008" s="20"/>
      <c r="AU4008" s="20"/>
    </row>
    <row r="4009" spans="1:47" x14ac:dyDescent="0.15">
      <c r="A4009" s="21" t="s">
        <v>1273</v>
      </c>
      <c r="B4009" s="20" t="s">
        <v>918</v>
      </c>
      <c r="C4009" s="20" t="s">
        <v>1099</v>
      </c>
      <c r="D4009" s="20" t="s">
        <v>1100</v>
      </c>
      <c r="E4009" s="20" t="s">
        <v>1132</v>
      </c>
      <c r="F4009" s="20" t="s">
        <v>1250</v>
      </c>
      <c r="G4009" s="20" t="s">
        <v>5254</v>
      </c>
      <c r="H4009" s="20"/>
      <c r="I4009" s="20">
        <v>13925826397</v>
      </c>
      <c r="J4009" s="20" t="s">
        <v>924</v>
      </c>
      <c r="K4009" s="20" t="s">
        <v>174</v>
      </c>
      <c r="L4009" s="20" t="s">
        <v>1918</v>
      </c>
      <c r="M4009" s="20">
        <v>680</v>
      </c>
      <c r="N4009" s="20">
        <v>680</v>
      </c>
      <c r="O4009" s="20" t="s">
        <v>1262</v>
      </c>
      <c r="P4009" s="20" t="s">
        <v>50</v>
      </c>
      <c r="Q4009" s="28"/>
      <c r="R4009" s="21" t="s">
        <v>52</v>
      </c>
      <c r="S4009" s="25" t="s">
        <v>1134</v>
      </c>
      <c r="T4009" s="21" t="s">
        <v>4929</v>
      </c>
      <c r="U4009" s="21"/>
      <c r="V4009" s="46">
        <v>1</v>
      </c>
      <c r="W4009" s="26">
        <f t="shared" si="2986"/>
        <v>1</v>
      </c>
      <c r="Y4009" s="21">
        <v>4</v>
      </c>
      <c r="Z4009" s="22">
        <f t="shared" si="2959"/>
        <v>680</v>
      </c>
      <c r="AA4009" s="20" t="s">
        <v>4899</v>
      </c>
      <c r="AB4009" s="22">
        <v>1</v>
      </c>
      <c r="AC4009" s="22"/>
      <c r="AD4009" s="22">
        <f t="shared" ref="AD4009:AD4010" si="2995">N4009</f>
        <v>680</v>
      </c>
      <c r="AE4009" s="22"/>
      <c r="AF4009" s="22">
        <f t="shared" si="2989"/>
        <v>680</v>
      </c>
      <c r="AG4009" s="20"/>
      <c r="AH4009" s="22"/>
      <c r="AI4009" s="22"/>
      <c r="AJ4009" s="22">
        <f t="shared" ref="AJ4009:AJ4013" si="2996">N4009</f>
        <v>680</v>
      </c>
      <c r="AK4009" s="22">
        <f>IF(O4009="(传统)XDSL",VLOOKUP(S4009,[1]续费率明细!C:I,7,FALSE)*1,IF(O4009="GPON+XDSL",VLOOKUP(S4009,[1]续费率明细!C:I,7,FALSE)*1,VLOOKUP(S4009,[1]续费率明细!C:I,5,FALSE)*1))</f>
        <v>25</v>
      </c>
      <c r="AL4009" s="22" t="s">
        <v>1309</v>
      </c>
      <c r="AM4009" s="22"/>
      <c r="AN4009" s="22"/>
      <c r="AO4009" s="22" t="s">
        <v>2216</v>
      </c>
      <c r="AP4009" s="22" t="s">
        <v>2261</v>
      </c>
      <c r="AS4009" s="20"/>
      <c r="AT4009" s="20"/>
      <c r="AU4009" s="20"/>
    </row>
    <row r="4010" spans="1:47" x14ac:dyDescent="0.15">
      <c r="A4010" s="21" t="s">
        <v>1273</v>
      </c>
      <c r="B4010" s="20" t="s">
        <v>918</v>
      </c>
      <c r="C4010" s="20" t="s">
        <v>1099</v>
      </c>
      <c r="D4010" s="20" t="s">
        <v>1100</v>
      </c>
      <c r="E4010" s="20" t="s">
        <v>1101</v>
      </c>
      <c r="F4010" s="20" t="s">
        <v>1250</v>
      </c>
      <c r="G4010" s="20" t="s">
        <v>5255</v>
      </c>
      <c r="H4010" s="20"/>
      <c r="I4010" s="20">
        <v>13751371941</v>
      </c>
      <c r="J4010" s="20" t="s">
        <v>924</v>
      </c>
      <c r="K4010" s="20" t="s">
        <v>80</v>
      </c>
      <c r="L4010" s="20" t="s">
        <v>1918</v>
      </c>
      <c r="M4010" s="20">
        <v>680</v>
      </c>
      <c r="N4010" s="20">
        <v>680</v>
      </c>
      <c r="O4010" s="20" t="s">
        <v>1262</v>
      </c>
      <c r="P4010" s="20" t="s">
        <v>50</v>
      </c>
      <c r="Q4010" s="28"/>
      <c r="R4010" s="21" t="s">
        <v>52</v>
      </c>
      <c r="S4010" s="25" t="s">
        <v>1163</v>
      </c>
      <c r="T4010" s="21" t="s">
        <v>53</v>
      </c>
      <c r="U4010" s="21" t="s">
        <v>81</v>
      </c>
      <c r="V4010" s="46">
        <v>1</v>
      </c>
      <c r="W4010" s="26">
        <f t="shared" si="2986"/>
        <v>1</v>
      </c>
      <c r="Y4010" s="21">
        <v>4</v>
      </c>
      <c r="Z4010" s="22">
        <f t="shared" si="2959"/>
        <v>680</v>
      </c>
      <c r="AA4010" s="20" t="s">
        <v>2218</v>
      </c>
      <c r="AB4010" s="22">
        <v>1</v>
      </c>
      <c r="AC4010" s="22"/>
      <c r="AD4010" s="22">
        <f t="shared" si="2995"/>
        <v>680</v>
      </c>
      <c r="AE4010" s="22"/>
      <c r="AF4010" s="22">
        <f t="shared" si="2989"/>
        <v>680</v>
      </c>
      <c r="AG4010" s="20"/>
      <c r="AH4010" s="22"/>
      <c r="AI4010" s="22"/>
      <c r="AJ4010" s="22">
        <f t="shared" si="2996"/>
        <v>680</v>
      </c>
      <c r="AK4010" s="22">
        <f>IF(O4010="(传统)XDSL",VLOOKUP(S4010,[2]直销续费率明细!C:I,7,FALSE)*1,IF(O4010="GPON+XDSL",VLOOKUP(S4010,[2]直销续费率明细!C:I,7,FALSE)*1,VLOOKUP(S4010,[2]直销续费率明细!C:I,5,FALSE)*1))</f>
        <v>-40</v>
      </c>
      <c r="AL4010" s="22" t="s">
        <v>1309</v>
      </c>
      <c r="AM4010" s="22"/>
      <c r="AN4010" s="22"/>
      <c r="AO4010" s="22" t="s">
        <v>2216</v>
      </c>
      <c r="AP4010" s="22" t="s">
        <v>2261</v>
      </c>
      <c r="AS4010" s="20">
        <f>IF(Y4010&gt;=10,VLOOKUP(U4010,[2]提成计算!B:T,19,FALSE),VLOOKUP(U4010,[2]提成计算!B:T,18,FALSE))</f>
        <v>0.08</v>
      </c>
      <c r="AT4010" s="20">
        <f t="shared" ref="AT4010:AT4013" si="2997">IF(AD4010*AS4010&gt;0,AD4010*AS4010,AE4010*AS4010)</f>
        <v>54.4</v>
      </c>
      <c r="AU4010" s="20">
        <f t="shared" ref="AU4010:AU4013" si="2998">IF(AND(AK4010&lt;0,AK4010+AT4010&lt;0),-AT4010,AK4010)</f>
        <v>-40</v>
      </c>
    </row>
    <row r="4011" spans="1:47" x14ac:dyDescent="0.15">
      <c r="A4011" s="21" t="s">
        <v>1273</v>
      </c>
      <c r="B4011" s="20" t="s">
        <v>918</v>
      </c>
      <c r="C4011" s="20" t="s">
        <v>1099</v>
      </c>
      <c r="D4011" s="20" t="s">
        <v>1121</v>
      </c>
      <c r="E4011" s="20" t="s">
        <v>1175</v>
      </c>
      <c r="F4011" s="20" t="s">
        <v>1250</v>
      </c>
      <c r="G4011" s="20" t="s">
        <v>5256</v>
      </c>
      <c r="H4011" s="20"/>
      <c r="I4011" s="20">
        <v>13712290058</v>
      </c>
      <c r="J4011" s="20" t="s">
        <v>924</v>
      </c>
      <c r="K4011" s="20" t="s">
        <v>321</v>
      </c>
      <c r="L4011" s="20" t="s">
        <v>2137</v>
      </c>
      <c r="M4011" s="20">
        <v>1408</v>
      </c>
      <c r="N4011" s="20">
        <v>1408</v>
      </c>
      <c r="O4011" s="20" t="s">
        <v>927</v>
      </c>
      <c r="P4011" s="20" t="s">
        <v>50</v>
      </c>
      <c r="Q4011" s="28"/>
      <c r="R4011" s="21" t="s">
        <v>91</v>
      </c>
      <c r="S4011" s="25" t="s">
        <v>1748</v>
      </c>
      <c r="T4011" s="21" t="s">
        <v>53</v>
      </c>
      <c r="U4011" s="21" t="s">
        <v>322</v>
      </c>
      <c r="V4011" s="46">
        <v>1</v>
      </c>
      <c r="W4011" s="26">
        <f t="shared" si="2986"/>
        <v>1</v>
      </c>
      <c r="Y4011" s="21">
        <v>12</v>
      </c>
      <c r="Z4011" s="22">
        <f t="shared" si="2959"/>
        <v>1408</v>
      </c>
      <c r="AA4011" s="20" t="s">
        <v>2218</v>
      </c>
      <c r="AB4011" s="22"/>
      <c r="AC4011" s="22">
        <v>1</v>
      </c>
      <c r="AD4011" s="22"/>
      <c r="AE4011" s="22">
        <f>N4011</f>
        <v>1408</v>
      </c>
      <c r="AF4011" s="22">
        <f t="shared" si="2989"/>
        <v>1408</v>
      </c>
      <c r="AG4011" s="20"/>
      <c r="AH4011" s="22"/>
      <c r="AI4011" s="22"/>
      <c r="AJ4011" s="22">
        <f t="shared" si="2996"/>
        <v>1408</v>
      </c>
      <c r="AK4011" s="22">
        <f>IF(O4011="(传统)XDSL",VLOOKUP(S4011,[2]直销续费率明细!C:I,7,FALSE)*1,IF(O4011="GPON+XDSL",VLOOKUP(S4011,[2]直销续费率明细!C:I,7,FALSE)*1,VLOOKUP(S4011,[2]直销续费率明细!C:I,5,FALSE)*1))</f>
        <v>-40</v>
      </c>
      <c r="AL4011" s="22" t="s">
        <v>1300</v>
      </c>
      <c r="AM4011" s="22"/>
      <c r="AN4011" s="22"/>
      <c r="AO4011" s="22" t="s">
        <v>4897</v>
      </c>
      <c r="AP4011" s="22" t="s">
        <v>1301</v>
      </c>
      <c r="AS4011" s="20">
        <f>IF(Y4011&gt;=10,VLOOKUP(U4011,[2]提成计算!B:T,19,FALSE),VLOOKUP(U4011,[2]提成计算!B:T,18,FALSE))</f>
        <v>0.09</v>
      </c>
      <c r="AT4011" s="20">
        <f t="shared" si="2997"/>
        <v>126.72</v>
      </c>
      <c r="AU4011" s="20">
        <f t="shared" si="2998"/>
        <v>-40</v>
      </c>
    </row>
    <row r="4012" spans="1:47" x14ac:dyDescent="0.15">
      <c r="A4012" s="21" t="s">
        <v>1273</v>
      </c>
      <c r="B4012" s="20" t="s">
        <v>918</v>
      </c>
      <c r="C4012" s="20" t="s">
        <v>1099</v>
      </c>
      <c r="D4012" s="20" t="s">
        <v>1100</v>
      </c>
      <c r="E4012" s="20" t="s">
        <v>1110</v>
      </c>
      <c r="F4012" s="20" t="s">
        <v>1250</v>
      </c>
      <c r="G4012" s="20" t="s">
        <v>5257</v>
      </c>
      <c r="H4012" s="20"/>
      <c r="I4012" s="20">
        <v>13652684608</v>
      </c>
      <c r="J4012" s="20" t="s">
        <v>924</v>
      </c>
      <c r="K4012" s="20" t="s">
        <v>262</v>
      </c>
      <c r="L4012" s="20" t="s">
        <v>1918</v>
      </c>
      <c r="M4012" s="20">
        <v>680</v>
      </c>
      <c r="N4012" s="20">
        <v>680</v>
      </c>
      <c r="O4012" s="20" t="s">
        <v>2098</v>
      </c>
      <c r="P4012" s="20" t="s">
        <v>50</v>
      </c>
      <c r="Q4012" s="28"/>
      <c r="R4012" s="21" t="s">
        <v>52</v>
      </c>
      <c r="S4012" s="25" t="s">
        <v>1148</v>
      </c>
      <c r="T4012" s="21" t="s">
        <v>53</v>
      </c>
      <c r="U4012" s="21" t="s">
        <v>263</v>
      </c>
      <c r="V4012" s="46">
        <v>1</v>
      </c>
      <c r="W4012" s="26">
        <f t="shared" si="2986"/>
        <v>1</v>
      </c>
      <c r="Y4012" s="21">
        <v>4</v>
      </c>
      <c r="Z4012" s="22">
        <f t="shared" si="2959"/>
        <v>680</v>
      </c>
      <c r="AA4012" s="20" t="s">
        <v>4899</v>
      </c>
      <c r="AB4012" s="22">
        <v>1</v>
      </c>
      <c r="AC4012" s="22"/>
      <c r="AD4012" s="22">
        <f>N4012</f>
        <v>680</v>
      </c>
      <c r="AE4012" s="22"/>
      <c r="AF4012" s="22">
        <f t="shared" si="2989"/>
        <v>680</v>
      </c>
      <c r="AG4012" s="20"/>
      <c r="AH4012" s="22"/>
      <c r="AI4012" s="22"/>
      <c r="AJ4012" s="22">
        <f t="shared" si="2996"/>
        <v>680</v>
      </c>
      <c r="AK4012" s="22">
        <f>IF(O4012="(传统)XDSL",VLOOKUP(S4012,[2]直销续费率明细!C:I,7,FALSE)*1,IF(O4012="GPON+XDSL",VLOOKUP(S4012,[2]直销续费率明细!C:I,7,FALSE)*1,VLOOKUP(S4012,[2]直销续费率明细!C:I,5,FALSE)*1))</f>
        <v>-40</v>
      </c>
      <c r="AL4012" s="22" t="s">
        <v>1309</v>
      </c>
      <c r="AM4012" s="22"/>
      <c r="AN4012" s="22"/>
      <c r="AO4012" s="22" t="s">
        <v>4897</v>
      </c>
      <c r="AP4012" s="22" t="s">
        <v>4913</v>
      </c>
      <c r="AS4012" s="20">
        <f>IF(Y4012&gt;=10,VLOOKUP(U4012,[2]提成计算!B:T,19,FALSE),VLOOKUP(U4012,[2]提成计算!B:T,18,FALSE))</f>
        <v>7.0000000000000007E-2</v>
      </c>
      <c r="AT4012" s="20">
        <f t="shared" si="2997"/>
        <v>47.6</v>
      </c>
      <c r="AU4012" s="20">
        <f t="shared" si="2998"/>
        <v>-40</v>
      </c>
    </row>
    <row r="4013" spans="1:47" x14ac:dyDescent="0.15">
      <c r="A4013" s="21" t="s">
        <v>1273</v>
      </c>
      <c r="B4013" s="20" t="s">
        <v>918</v>
      </c>
      <c r="C4013" s="20" t="s">
        <v>1099</v>
      </c>
      <c r="D4013" s="20" t="s">
        <v>1121</v>
      </c>
      <c r="E4013" s="20" t="s">
        <v>1175</v>
      </c>
      <c r="F4013" s="20" t="s">
        <v>1250</v>
      </c>
      <c r="G4013" s="20" t="s">
        <v>5258</v>
      </c>
      <c r="H4013" s="20"/>
      <c r="I4013" s="20">
        <v>13728228105</v>
      </c>
      <c r="J4013" s="20" t="s">
        <v>924</v>
      </c>
      <c r="K4013" s="20" t="s">
        <v>321</v>
      </c>
      <c r="L4013" s="20" t="s">
        <v>2166</v>
      </c>
      <c r="M4013" s="20">
        <v>1088</v>
      </c>
      <c r="N4013" s="20">
        <v>1088</v>
      </c>
      <c r="O4013" s="20" t="s">
        <v>927</v>
      </c>
      <c r="P4013" s="20" t="s">
        <v>50</v>
      </c>
      <c r="Q4013" s="28"/>
      <c r="R4013" s="21" t="s">
        <v>91</v>
      </c>
      <c r="S4013" s="25" t="s">
        <v>1748</v>
      </c>
      <c r="T4013" s="21" t="s">
        <v>53</v>
      </c>
      <c r="U4013" s="21" t="s">
        <v>322</v>
      </c>
      <c r="V4013" s="46">
        <v>1</v>
      </c>
      <c r="W4013" s="26">
        <f t="shared" si="2986"/>
        <v>1</v>
      </c>
      <c r="Y4013" s="21">
        <v>20</v>
      </c>
      <c r="Z4013" s="22">
        <f t="shared" si="2959"/>
        <v>1088</v>
      </c>
      <c r="AA4013" s="20" t="s">
        <v>4899</v>
      </c>
      <c r="AB4013" s="22"/>
      <c r="AC4013" s="22">
        <v>1</v>
      </c>
      <c r="AD4013" s="22"/>
      <c r="AE4013" s="22">
        <f t="shared" ref="AE4013:AE4017" si="2999">N4013</f>
        <v>1088</v>
      </c>
      <c r="AF4013" s="22">
        <f t="shared" si="2989"/>
        <v>1088</v>
      </c>
      <c r="AG4013" s="20"/>
      <c r="AH4013" s="22"/>
      <c r="AI4013" s="22"/>
      <c r="AJ4013" s="22">
        <f t="shared" si="2996"/>
        <v>1088</v>
      </c>
      <c r="AK4013" s="22">
        <f>IF(O4013="(传统)XDSL",VLOOKUP(S4013,[2]直销续费率明细!C:I,7,FALSE)*1,IF(O4013="GPON+XDSL",VLOOKUP(S4013,[2]直销续费率明细!C:I,7,FALSE)*1,VLOOKUP(S4013,[2]直销续费率明细!C:I,5,FALSE)*1))</f>
        <v>-40</v>
      </c>
      <c r="AL4013" s="22" t="s">
        <v>1300</v>
      </c>
      <c r="AM4013" s="22"/>
      <c r="AN4013" s="22"/>
      <c r="AO4013" s="22" t="s">
        <v>4897</v>
      </c>
      <c r="AP4013" s="22" t="s">
        <v>1301</v>
      </c>
      <c r="AS4013" s="20">
        <f>IF(Y4013&gt;=10,VLOOKUP(U4013,[2]提成计算!B:T,19,FALSE),VLOOKUP(U4013,[2]提成计算!B:T,18,FALSE))</f>
        <v>0.09</v>
      </c>
      <c r="AT4013" s="20">
        <f t="shared" si="2997"/>
        <v>97.92</v>
      </c>
      <c r="AU4013" s="20">
        <f t="shared" si="2998"/>
        <v>-40</v>
      </c>
    </row>
    <row r="4014" spans="1:47" x14ac:dyDescent="0.15">
      <c r="A4014" s="21" t="s">
        <v>1273</v>
      </c>
      <c r="B4014" s="20" t="s">
        <v>918</v>
      </c>
      <c r="C4014" s="20" t="s">
        <v>1099</v>
      </c>
      <c r="D4014" s="20" t="s">
        <v>1121</v>
      </c>
      <c r="E4014" s="20" t="s">
        <v>4689</v>
      </c>
      <c r="F4014" s="20" t="s">
        <v>1250</v>
      </c>
      <c r="G4014" s="20" t="s">
        <v>5259</v>
      </c>
      <c r="H4014" s="20"/>
      <c r="I4014" s="20">
        <v>13537370980</v>
      </c>
      <c r="J4014" s="20" t="s">
        <v>1268</v>
      </c>
      <c r="K4014" s="20" t="s">
        <v>4753</v>
      </c>
      <c r="L4014" s="20" t="s">
        <v>1898</v>
      </c>
      <c r="M4014" s="20">
        <v>1398</v>
      </c>
      <c r="N4014" s="20">
        <v>1398</v>
      </c>
      <c r="O4014" s="20" t="s">
        <v>927</v>
      </c>
      <c r="P4014" s="20" t="s">
        <v>50</v>
      </c>
      <c r="Q4014" s="28"/>
      <c r="R4014" s="21" t="s">
        <v>91</v>
      </c>
      <c r="S4014" s="21"/>
      <c r="T4014" s="21" t="s">
        <v>53</v>
      </c>
      <c r="U4014" s="21" t="s">
        <v>4754</v>
      </c>
      <c r="V4014" s="46">
        <v>1</v>
      </c>
      <c r="W4014" s="26">
        <f t="shared" si="2986"/>
        <v>1</v>
      </c>
      <c r="X4014" s="26">
        <f t="shared" si="2987"/>
        <v>1</v>
      </c>
      <c r="Y4014" s="21">
        <v>20</v>
      </c>
      <c r="Z4014" s="22">
        <f t="shared" si="2959"/>
        <v>1398</v>
      </c>
      <c r="AA4014" s="20" t="s">
        <v>4899</v>
      </c>
      <c r="AB4014" s="22"/>
      <c r="AC4014" s="22">
        <v>1</v>
      </c>
      <c r="AD4014" s="22"/>
      <c r="AE4014" s="22">
        <f t="shared" si="2999"/>
        <v>1398</v>
      </c>
      <c r="AF4014" s="22">
        <f t="shared" si="2989"/>
        <v>1398</v>
      </c>
      <c r="AG4014" s="20">
        <f t="shared" ref="AG4014:AG4015" si="3000">N4014</f>
        <v>1398</v>
      </c>
      <c r="AH4014" s="20" t="str">
        <f>VLOOKUP(U4014,[1]提成计算!B:I,8,FALSE)</f>
        <v xml:space="preserve"> </v>
      </c>
      <c r="AI4014" s="20"/>
      <c r="AJ4014" s="22"/>
      <c r="AK4014" s="22"/>
      <c r="AM4014" s="22"/>
      <c r="AN4014" s="22"/>
      <c r="AO4014" s="22" t="s">
        <v>4897</v>
      </c>
      <c r="AP4014" s="22" t="s">
        <v>1301</v>
      </c>
      <c r="AS4014" s="20"/>
      <c r="AT4014" s="20"/>
      <c r="AU4014" s="20"/>
    </row>
    <row r="4015" spans="1:47" x14ac:dyDescent="0.15">
      <c r="A4015" s="21" t="s">
        <v>1273</v>
      </c>
      <c r="B4015" s="20" t="s">
        <v>918</v>
      </c>
      <c r="C4015" s="20" t="s">
        <v>1099</v>
      </c>
      <c r="D4015" s="20" t="s">
        <v>1121</v>
      </c>
      <c r="E4015" s="20" t="s">
        <v>1171</v>
      </c>
      <c r="F4015" s="20" t="s">
        <v>1250</v>
      </c>
      <c r="G4015" s="20" t="s">
        <v>5260</v>
      </c>
      <c r="H4015" s="20"/>
      <c r="I4015" s="20">
        <v>13600268170</v>
      </c>
      <c r="J4015" s="20" t="s">
        <v>1268</v>
      </c>
      <c r="K4015" s="20" t="s">
        <v>1173</v>
      </c>
      <c r="L4015" s="20" t="s">
        <v>1898</v>
      </c>
      <c r="M4015" s="20">
        <v>1398</v>
      </c>
      <c r="N4015" s="20">
        <v>1398</v>
      </c>
      <c r="O4015" s="20" t="s">
        <v>927</v>
      </c>
      <c r="P4015" s="20" t="s">
        <v>50</v>
      </c>
      <c r="Q4015" s="28"/>
      <c r="R4015" s="21" t="s">
        <v>91</v>
      </c>
      <c r="S4015" s="21"/>
      <c r="T4015" s="21" t="s">
        <v>53</v>
      </c>
      <c r="U4015" s="21" t="s">
        <v>1174</v>
      </c>
      <c r="V4015" s="46">
        <v>1</v>
      </c>
      <c r="W4015" s="26">
        <f t="shared" si="2986"/>
        <v>1</v>
      </c>
      <c r="X4015" s="26">
        <f t="shared" si="2987"/>
        <v>1</v>
      </c>
      <c r="Y4015" s="21">
        <v>20</v>
      </c>
      <c r="Z4015" s="22">
        <f t="shared" si="2959"/>
        <v>1398</v>
      </c>
      <c r="AA4015" s="20" t="s">
        <v>4899</v>
      </c>
      <c r="AB4015" s="22"/>
      <c r="AC4015" s="22">
        <v>1</v>
      </c>
      <c r="AD4015" s="22"/>
      <c r="AE4015" s="22">
        <f t="shared" si="2999"/>
        <v>1398</v>
      </c>
      <c r="AF4015" s="22">
        <f t="shared" si="2989"/>
        <v>1398</v>
      </c>
      <c r="AG4015" s="20">
        <f t="shared" si="3000"/>
        <v>1398</v>
      </c>
      <c r="AH4015" s="20" t="str">
        <f>VLOOKUP(U4015,[1]提成计算!B:I,8,FALSE)</f>
        <v xml:space="preserve"> </v>
      </c>
      <c r="AI4015" s="20"/>
      <c r="AJ4015" s="22"/>
      <c r="AK4015" s="22"/>
      <c r="AM4015" s="22"/>
      <c r="AN4015" s="22"/>
      <c r="AO4015" s="22" t="s">
        <v>4897</v>
      </c>
      <c r="AP4015" s="22" t="s">
        <v>1301</v>
      </c>
      <c r="AS4015" s="20"/>
      <c r="AT4015" s="20"/>
      <c r="AU4015" s="20"/>
    </row>
    <row r="4016" spans="1:47" x14ac:dyDescent="0.15">
      <c r="A4016" s="21" t="s">
        <v>1273</v>
      </c>
      <c r="B4016" s="20" t="s">
        <v>918</v>
      </c>
      <c r="C4016" s="20" t="s">
        <v>1099</v>
      </c>
      <c r="D4016" s="20" t="s">
        <v>1121</v>
      </c>
      <c r="E4016" s="20" t="s">
        <v>1122</v>
      </c>
      <c r="F4016" s="20" t="s">
        <v>1250</v>
      </c>
      <c r="G4016" s="20" t="s">
        <v>5261</v>
      </c>
      <c r="H4016" s="20"/>
      <c r="I4016" s="20">
        <v>13537299959</v>
      </c>
      <c r="J4016" s="20" t="s">
        <v>924</v>
      </c>
      <c r="K4016" s="20" t="s">
        <v>4870</v>
      </c>
      <c r="L4016" s="20" t="s">
        <v>1299</v>
      </c>
      <c r="M4016" s="20">
        <v>888</v>
      </c>
      <c r="N4016" s="20">
        <v>888</v>
      </c>
      <c r="O4016" s="20" t="s">
        <v>927</v>
      </c>
      <c r="P4016" s="20" t="s">
        <v>50</v>
      </c>
      <c r="Q4016" s="28"/>
      <c r="R4016" s="21" t="s">
        <v>91</v>
      </c>
      <c r="S4016" s="25" t="s">
        <v>1126</v>
      </c>
      <c r="T4016" s="21" t="s">
        <v>53</v>
      </c>
      <c r="U4016" s="21" t="s">
        <v>4871</v>
      </c>
      <c r="V4016" s="46">
        <v>1</v>
      </c>
      <c r="W4016" s="26">
        <f t="shared" si="2986"/>
        <v>1</v>
      </c>
      <c r="Y4016" s="21">
        <v>12</v>
      </c>
      <c r="Z4016" s="22">
        <f t="shared" si="2959"/>
        <v>888</v>
      </c>
      <c r="AA4016" s="20" t="s">
        <v>4899</v>
      </c>
      <c r="AB4016" s="22"/>
      <c r="AC4016" s="22">
        <v>1</v>
      </c>
      <c r="AD4016" s="22"/>
      <c r="AE4016" s="22">
        <f t="shared" si="2999"/>
        <v>888</v>
      </c>
      <c r="AF4016" s="22">
        <f t="shared" si="2989"/>
        <v>888</v>
      </c>
      <c r="AG4016" s="20"/>
      <c r="AH4016" s="22"/>
      <c r="AI4016" s="22"/>
      <c r="AJ4016" s="22">
        <f>N4016</f>
        <v>888</v>
      </c>
      <c r="AK4016" s="22">
        <f>IF(O4016="(传统)XDSL",VLOOKUP(S4016,[2]直销续费率明细!C:I,7,FALSE)*1,IF(O4016="GPON+XDSL",VLOOKUP(S4016,[2]直销续费率明细!C:I,7,FALSE)*1,VLOOKUP(S4016,[2]直销续费率明细!C:I,5,FALSE)*1))</f>
        <v>-40</v>
      </c>
      <c r="AL4016" s="22" t="s">
        <v>1309</v>
      </c>
      <c r="AM4016" s="22"/>
      <c r="AN4016" s="22"/>
      <c r="AO4016" s="22" t="s">
        <v>2216</v>
      </c>
      <c r="AP4016" s="22" t="s">
        <v>1301</v>
      </c>
      <c r="AS4016" s="20">
        <f>IF(Y4016&gt;=10,VLOOKUP(U4016,[2]提成计算!B:T,19,FALSE),VLOOKUP(U4016,[2]提成计算!B:T,18,FALSE))</f>
        <v>0.09</v>
      </c>
      <c r="AT4016" s="20">
        <f t="shared" ref="AT4016" si="3001">IF(AD4016*AS4016&gt;0,AD4016*AS4016,AE4016*AS4016)</f>
        <v>79.92</v>
      </c>
      <c r="AU4016" s="20">
        <f t="shared" ref="AU4016" si="3002">IF(AND(AK4016&lt;0,AK4016+AT4016&lt;0),-AT4016,AK4016)</f>
        <v>-40</v>
      </c>
    </row>
    <row r="4017" spans="1:47" x14ac:dyDescent="0.15">
      <c r="A4017" s="21" t="s">
        <v>1273</v>
      </c>
      <c r="B4017" s="20" t="s">
        <v>918</v>
      </c>
      <c r="C4017" s="20" t="s">
        <v>1099</v>
      </c>
      <c r="D4017" s="20" t="s">
        <v>1136</v>
      </c>
      <c r="E4017" s="20" t="s">
        <v>1137</v>
      </c>
      <c r="F4017" s="20" t="s">
        <v>1250</v>
      </c>
      <c r="G4017" s="20" t="s">
        <v>5262</v>
      </c>
      <c r="H4017" s="20"/>
      <c r="I4017" s="20">
        <v>18664636832</v>
      </c>
      <c r="J4017" s="20" t="s">
        <v>1268</v>
      </c>
      <c r="K4017" s="20" t="s">
        <v>4722</v>
      </c>
      <c r="L4017" s="20" t="s">
        <v>1358</v>
      </c>
      <c r="M4017" s="20">
        <v>1088</v>
      </c>
      <c r="N4017" s="20">
        <v>1088</v>
      </c>
      <c r="O4017" s="20" t="s">
        <v>927</v>
      </c>
      <c r="P4017" s="20" t="s">
        <v>50</v>
      </c>
      <c r="Q4017" s="28"/>
      <c r="R4017" s="21" t="s">
        <v>109</v>
      </c>
      <c r="S4017" s="21"/>
      <c r="T4017" s="21" t="s">
        <v>53</v>
      </c>
      <c r="U4017" s="21" t="s">
        <v>1801</v>
      </c>
      <c r="V4017" s="46">
        <v>1</v>
      </c>
      <c r="W4017" s="26">
        <f t="shared" si="2986"/>
        <v>1</v>
      </c>
      <c r="X4017" s="26">
        <f t="shared" si="2987"/>
        <v>1</v>
      </c>
      <c r="Y4017" s="21">
        <v>10</v>
      </c>
      <c r="Z4017" s="22">
        <f t="shared" si="2959"/>
        <v>1088</v>
      </c>
      <c r="AA4017" s="20" t="s">
        <v>2218</v>
      </c>
      <c r="AB4017" s="22"/>
      <c r="AC4017" s="22">
        <v>1</v>
      </c>
      <c r="AD4017" s="22"/>
      <c r="AE4017" s="22">
        <f t="shared" si="2999"/>
        <v>1088</v>
      </c>
      <c r="AF4017" s="22">
        <f t="shared" si="2989"/>
        <v>1088</v>
      </c>
      <c r="AG4017" s="20">
        <f>N4017</f>
        <v>1088</v>
      </c>
      <c r="AH4017" s="20" t="str">
        <f>VLOOKUP(U4017,[1]提成计算!B:I,8,FALSE)</f>
        <v xml:space="preserve"> </v>
      </c>
      <c r="AI4017" s="20"/>
      <c r="AJ4017" s="22"/>
      <c r="AK4017" s="22"/>
      <c r="AM4017" s="22"/>
      <c r="AN4017" s="22"/>
      <c r="AO4017" s="22" t="s">
        <v>4897</v>
      </c>
      <c r="AP4017" s="22" t="s">
        <v>1301</v>
      </c>
      <c r="AS4017" s="20"/>
      <c r="AT4017" s="20"/>
      <c r="AU4017" s="20"/>
    </row>
    <row r="4018" spans="1:47" x14ac:dyDescent="0.15">
      <c r="A4018" s="21" t="s">
        <v>1273</v>
      </c>
      <c r="B4018" s="20" t="s">
        <v>918</v>
      </c>
      <c r="C4018" s="20" t="s">
        <v>1099</v>
      </c>
      <c r="D4018" s="20" t="s">
        <v>1100</v>
      </c>
      <c r="E4018" s="20" t="s">
        <v>1110</v>
      </c>
      <c r="F4018" s="20" t="s">
        <v>1250</v>
      </c>
      <c r="G4018" s="20" t="s">
        <v>5263</v>
      </c>
      <c r="H4018" s="20"/>
      <c r="I4018" s="20">
        <v>13412696402</v>
      </c>
      <c r="J4018" s="20" t="s">
        <v>924</v>
      </c>
      <c r="K4018" s="20" t="s">
        <v>1169</v>
      </c>
      <c r="L4018" s="20" t="s">
        <v>1918</v>
      </c>
      <c r="M4018" s="20">
        <v>680</v>
      </c>
      <c r="N4018" s="20">
        <v>680</v>
      </c>
      <c r="O4018" s="20" t="s">
        <v>1262</v>
      </c>
      <c r="P4018" s="20" t="s">
        <v>50</v>
      </c>
      <c r="Q4018" s="28"/>
      <c r="R4018" s="21" t="s">
        <v>52</v>
      </c>
      <c r="S4018" s="25" t="s">
        <v>1148</v>
      </c>
      <c r="T4018" s="21" t="s">
        <v>4929</v>
      </c>
      <c r="U4018" s="21"/>
      <c r="V4018" s="46">
        <v>1</v>
      </c>
      <c r="W4018" s="26">
        <f t="shared" si="2986"/>
        <v>1</v>
      </c>
      <c r="Y4018" s="21">
        <v>4</v>
      </c>
      <c r="Z4018" s="22">
        <f t="shared" si="2959"/>
        <v>680</v>
      </c>
      <c r="AA4018" s="20" t="s">
        <v>4899</v>
      </c>
      <c r="AB4018" s="22">
        <v>1</v>
      </c>
      <c r="AC4018" s="22"/>
      <c r="AD4018" s="22">
        <f>N4018</f>
        <v>680</v>
      </c>
      <c r="AE4018" s="22"/>
      <c r="AF4018" s="22">
        <f t="shared" si="2989"/>
        <v>680</v>
      </c>
      <c r="AG4018" s="20"/>
      <c r="AH4018" s="22"/>
      <c r="AI4018" s="22"/>
      <c r="AJ4018" s="22">
        <f>N4018</f>
        <v>680</v>
      </c>
      <c r="AK4018" s="22">
        <f>IF(O4018="(传统)XDSL",VLOOKUP(S4018,[1]续费率明细!C:I,7,FALSE)*1,IF(O4018="GPON+XDSL",VLOOKUP(S4018,[1]续费率明细!C:I,7,FALSE)*1,VLOOKUP(S4018,[1]续费率明细!C:I,5,FALSE)*1))</f>
        <v>-40</v>
      </c>
      <c r="AL4018" s="22" t="s">
        <v>1300</v>
      </c>
      <c r="AM4018" s="22"/>
      <c r="AN4018" s="22"/>
      <c r="AO4018" s="22" t="s">
        <v>4897</v>
      </c>
      <c r="AP4018" s="22" t="s">
        <v>4913</v>
      </c>
      <c r="AS4018" s="20"/>
      <c r="AT4018" s="20"/>
      <c r="AU4018" s="20"/>
    </row>
    <row r="4019" spans="1:47" x14ac:dyDescent="0.15">
      <c r="A4019" s="21" t="s">
        <v>1273</v>
      </c>
      <c r="B4019" s="20" t="s">
        <v>918</v>
      </c>
      <c r="C4019" s="20" t="s">
        <v>1099</v>
      </c>
      <c r="D4019" s="20" t="s">
        <v>1136</v>
      </c>
      <c r="E4019" s="20" t="s">
        <v>1137</v>
      </c>
      <c r="F4019" s="20" t="s">
        <v>1250</v>
      </c>
      <c r="G4019" s="20" t="s">
        <v>5264</v>
      </c>
      <c r="H4019" s="20"/>
      <c r="I4019" s="20">
        <v>13424888622</v>
      </c>
      <c r="J4019" s="20" t="s">
        <v>5241</v>
      </c>
      <c r="K4019" s="20" t="s">
        <v>5265</v>
      </c>
      <c r="L4019" s="20" t="s">
        <v>1358</v>
      </c>
      <c r="M4019" s="20">
        <v>1088</v>
      </c>
      <c r="N4019" s="20">
        <v>1088</v>
      </c>
      <c r="O4019" s="20" t="s">
        <v>927</v>
      </c>
      <c r="P4019" s="20" t="s">
        <v>50</v>
      </c>
      <c r="Q4019" s="28" t="s">
        <v>5241</v>
      </c>
      <c r="R4019" s="21" t="s">
        <v>109</v>
      </c>
      <c r="S4019" s="21"/>
      <c r="T4019" s="21" t="s">
        <v>4968</v>
      </c>
      <c r="U4019" s="21" t="s">
        <v>5266</v>
      </c>
      <c r="V4019" s="46">
        <v>1</v>
      </c>
      <c r="W4019" s="26">
        <f t="shared" si="2986"/>
        <v>1</v>
      </c>
      <c r="X4019" s="26">
        <f t="shared" si="2987"/>
        <v>1</v>
      </c>
      <c r="Y4019" s="21">
        <v>10</v>
      </c>
      <c r="Z4019" s="22">
        <f t="shared" si="2959"/>
        <v>1088</v>
      </c>
      <c r="AA4019" s="20" t="s">
        <v>4899</v>
      </c>
      <c r="AB4019" s="22"/>
      <c r="AC4019" s="22">
        <v>1</v>
      </c>
      <c r="AD4019" s="22"/>
      <c r="AE4019" s="22">
        <f t="shared" ref="AE4019:AE4024" si="3003">N4019</f>
        <v>1088</v>
      </c>
      <c r="AF4019" s="22">
        <f t="shared" si="2989"/>
        <v>1088</v>
      </c>
      <c r="AG4019" s="20">
        <f t="shared" ref="AG4019:AG4020" si="3004">N4019</f>
        <v>1088</v>
      </c>
      <c r="AH4019" s="20"/>
      <c r="AI4019" s="20"/>
      <c r="AJ4019" s="22"/>
      <c r="AK4019" s="22"/>
      <c r="AM4019" s="22"/>
      <c r="AN4019" s="22"/>
      <c r="AO4019" s="22" t="s">
        <v>2216</v>
      </c>
      <c r="AP4019" s="22" t="s">
        <v>1301</v>
      </c>
      <c r="AS4019" s="20"/>
      <c r="AT4019" s="20"/>
      <c r="AU4019" s="20"/>
    </row>
    <row r="4020" spans="1:47" x14ac:dyDescent="0.15">
      <c r="A4020" s="21" t="s">
        <v>1273</v>
      </c>
      <c r="B4020" s="20" t="s">
        <v>918</v>
      </c>
      <c r="C4020" s="20" t="s">
        <v>1099</v>
      </c>
      <c r="D4020" s="20" t="s">
        <v>1136</v>
      </c>
      <c r="E4020" s="20" t="s">
        <v>1137</v>
      </c>
      <c r="F4020" s="20" t="s">
        <v>1250</v>
      </c>
      <c r="G4020" s="20" t="s">
        <v>5267</v>
      </c>
      <c r="H4020" s="20"/>
      <c r="I4020" s="20">
        <v>13669892810</v>
      </c>
      <c r="J4020" s="20" t="s">
        <v>1268</v>
      </c>
      <c r="K4020" s="20" t="s">
        <v>4722</v>
      </c>
      <c r="L4020" s="20" t="s">
        <v>1358</v>
      </c>
      <c r="M4020" s="20">
        <v>1088</v>
      </c>
      <c r="N4020" s="20">
        <v>1088</v>
      </c>
      <c r="O4020" s="20" t="s">
        <v>927</v>
      </c>
      <c r="P4020" s="20" t="s">
        <v>50</v>
      </c>
      <c r="Q4020" s="28"/>
      <c r="R4020" s="21" t="s">
        <v>109</v>
      </c>
      <c r="S4020" s="21"/>
      <c r="T4020" s="21" t="s">
        <v>53</v>
      </c>
      <c r="U4020" s="21" t="s">
        <v>1801</v>
      </c>
      <c r="V4020" s="46">
        <v>1</v>
      </c>
      <c r="W4020" s="26">
        <f t="shared" si="2986"/>
        <v>1</v>
      </c>
      <c r="X4020" s="26">
        <f t="shared" si="2987"/>
        <v>1</v>
      </c>
      <c r="Y4020" s="21">
        <v>10</v>
      </c>
      <c r="Z4020" s="22">
        <f t="shared" si="2959"/>
        <v>1088</v>
      </c>
      <c r="AA4020" s="20" t="s">
        <v>2218</v>
      </c>
      <c r="AB4020" s="22"/>
      <c r="AC4020" s="22">
        <v>1</v>
      </c>
      <c r="AD4020" s="22"/>
      <c r="AE4020" s="22">
        <f t="shared" si="3003"/>
        <v>1088</v>
      </c>
      <c r="AF4020" s="22">
        <f t="shared" si="2989"/>
        <v>1088</v>
      </c>
      <c r="AG4020" s="20">
        <f t="shared" si="3004"/>
        <v>1088</v>
      </c>
      <c r="AH4020" s="20" t="str">
        <f>VLOOKUP(U4020,[1]提成计算!B:I,8,FALSE)</f>
        <v xml:space="preserve"> </v>
      </c>
      <c r="AI4020" s="20"/>
      <c r="AJ4020" s="22"/>
      <c r="AK4020" s="22"/>
      <c r="AM4020" s="22"/>
      <c r="AN4020" s="22"/>
      <c r="AO4020" s="22" t="s">
        <v>2216</v>
      </c>
      <c r="AP4020" s="22" t="s">
        <v>1301</v>
      </c>
      <c r="AS4020" s="20"/>
      <c r="AT4020" s="20"/>
      <c r="AU4020" s="20"/>
    </row>
    <row r="4021" spans="1:47" x14ac:dyDescent="0.15">
      <c r="A4021" s="21" t="s">
        <v>1273</v>
      </c>
      <c r="B4021" s="20" t="s">
        <v>918</v>
      </c>
      <c r="C4021" s="20" t="s">
        <v>1099</v>
      </c>
      <c r="D4021" s="20" t="s">
        <v>1136</v>
      </c>
      <c r="E4021" s="20" t="s">
        <v>1137</v>
      </c>
      <c r="F4021" s="20" t="s">
        <v>1250</v>
      </c>
      <c r="G4021" s="20" t="s">
        <v>5268</v>
      </c>
      <c r="H4021" s="20"/>
      <c r="I4021" s="20">
        <v>13532635039</v>
      </c>
      <c r="J4021" s="20" t="s">
        <v>924</v>
      </c>
      <c r="K4021" s="20" t="s">
        <v>4722</v>
      </c>
      <c r="L4021" s="20" t="s">
        <v>1299</v>
      </c>
      <c r="M4021" s="20">
        <v>888</v>
      </c>
      <c r="N4021" s="20">
        <v>888</v>
      </c>
      <c r="O4021" s="20" t="s">
        <v>927</v>
      </c>
      <c r="P4021" s="20" t="s">
        <v>50</v>
      </c>
      <c r="Q4021" s="28"/>
      <c r="R4021" s="21" t="s">
        <v>109</v>
      </c>
      <c r="S4021" s="25" t="s">
        <v>1159</v>
      </c>
      <c r="T4021" s="21" t="s">
        <v>53</v>
      </c>
      <c r="U4021" s="21" t="s">
        <v>1801</v>
      </c>
      <c r="V4021" s="46">
        <v>1</v>
      </c>
      <c r="W4021" s="26">
        <f t="shared" si="2986"/>
        <v>1</v>
      </c>
      <c r="Y4021" s="21">
        <v>12</v>
      </c>
      <c r="Z4021" s="22">
        <f t="shared" si="2959"/>
        <v>888</v>
      </c>
      <c r="AA4021" s="20" t="s">
        <v>2218</v>
      </c>
      <c r="AB4021" s="22"/>
      <c r="AC4021" s="22">
        <v>1</v>
      </c>
      <c r="AD4021" s="22"/>
      <c r="AE4021" s="22">
        <f t="shared" si="3003"/>
        <v>888</v>
      </c>
      <c r="AF4021" s="22">
        <f t="shared" si="2989"/>
        <v>888</v>
      </c>
      <c r="AG4021" s="20"/>
      <c r="AH4021" s="22"/>
      <c r="AI4021" s="22"/>
      <c r="AJ4021" s="22">
        <f t="shared" ref="AJ4021:AJ4025" si="3005">N4021</f>
        <v>888</v>
      </c>
      <c r="AK4021" s="22">
        <f>IF(O4021="(传统)XDSL",VLOOKUP(S4021,[2]直销续费率明细!C:I,7,FALSE)*1,IF(O4021="GPON+XDSL",VLOOKUP(S4021,[2]直销续费率明细!C:I,7,FALSE)*1,VLOOKUP(S4021,[2]直销续费率明细!C:I,5,FALSE)*1))</f>
        <v>-40</v>
      </c>
      <c r="AL4021" s="22" t="s">
        <v>1309</v>
      </c>
      <c r="AM4021" s="22"/>
      <c r="AN4021" s="22"/>
      <c r="AO4021" s="22" t="s">
        <v>4897</v>
      </c>
      <c r="AP4021" s="22" t="s">
        <v>1301</v>
      </c>
      <c r="AS4021" s="20">
        <f>IF(Y4021&gt;=10,VLOOKUP(U4021,[2]提成计算!B:T,19,FALSE),VLOOKUP(U4021,[2]提成计算!B:T,18,FALSE))</f>
        <v>0.09</v>
      </c>
      <c r="AT4021" s="20">
        <f t="shared" ref="AT4021:AT4025" si="3006">IF(AD4021*AS4021&gt;0,AD4021*AS4021,AE4021*AS4021)</f>
        <v>79.92</v>
      </c>
      <c r="AU4021" s="20">
        <f t="shared" ref="AU4021:AU4025" si="3007">IF(AND(AK4021&lt;0,AK4021+AT4021&lt;0),-AT4021,AK4021)</f>
        <v>-40</v>
      </c>
    </row>
    <row r="4022" spans="1:47" x14ac:dyDescent="0.15">
      <c r="A4022" s="21" t="s">
        <v>1273</v>
      </c>
      <c r="B4022" s="20" t="s">
        <v>918</v>
      </c>
      <c r="C4022" s="20" t="s">
        <v>1099</v>
      </c>
      <c r="D4022" s="20" t="s">
        <v>1136</v>
      </c>
      <c r="E4022" s="20" t="s">
        <v>1157</v>
      </c>
      <c r="F4022" s="20" t="s">
        <v>1250</v>
      </c>
      <c r="G4022" s="20" t="s">
        <v>5268</v>
      </c>
      <c r="H4022" s="20"/>
      <c r="I4022" s="20">
        <v>13713059618</v>
      </c>
      <c r="J4022" s="20" t="s">
        <v>924</v>
      </c>
      <c r="K4022" s="20" t="s">
        <v>4722</v>
      </c>
      <c r="L4022" s="20" t="s">
        <v>1299</v>
      </c>
      <c r="M4022" s="20">
        <v>888</v>
      </c>
      <c r="N4022" s="20">
        <v>888</v>
      </c>
      <c r="O4022" s="20" t="s">
        <v>927</v>
      </c>
      <c r="P4022" s="20" t="s">
        <v>50</v>
      </c>
      <c r="Q4022" s="28"/>
      <c r="R4022" s="21" t="s">
        <v>109</v>
      </c>
      <c r="S4022" s="25" t="s">
        <v>1159</v>
      </c>
      <c r="T4022" s="21" t="s">
        <v>53</v>
      </c>
      <c r="U4022" s="21" t="s">
        <v>1801</v>
      </c>
      <c r="V4022" s="46">
        <v>1</v>
      </c>
      <c r="W4022" s="26">
        <f t="shared" si="2986"/>
        <v>1</v>
      </c>
      <c r="Y4022" s="21">
        <v>12</v>
      </c>
      <c r="Z4022" s="22">
        <f t="shared" si="2959"/>
        <v>888</v>
      </c>
      <c r="AA4022" s="20" t="s">
        <v>4899</v>
      </c>
      <c r="AB4022" s="22"/>
      <c r="AC4022" s="22">
        <v>1</v>
      </c>
      <c r="AD4022" s="22"/>
      <c r="AE4022" s="22">
        <f t="shared" si="3003"/>
        <v>888</v>
      </c>
      <c r="AF4022" s="22">
        <f t="shared" si="2989"/>
        <v>888</v>
      </c>
      <c r="AG4022" s="20"/>
      <c r="AH4022" s="22"/>
      <c r="AI4022" s="22"/>
      <c r="AJ4022" s="22">
        <f t="shared" si="3005"/>
        <v>888</v>
      </c>
      <c r="AK4022" s="22">
        <f>IF(O4022="(传统)XDSL",VLOOKUP(S4022,[2]直销续费率明细!C:I,7,FALSE)*1,IF(O4022="GPON+XDSL",VLOOKUP(S4022,[2]直销续费率明细!C:I,7,FALSE)*1,VLOOKUP(S4022,[2]直销续费率明细!C:I,5,FALSE)*1))</f>
        <v>-40</v>
      </c>
      <c r="AL4022" s="22" t="s">
        <v>1309</v>
      </c>
      <c r="AM4022" s="22"/>
      <c r="AN4022" s="22"/>
      <c r="AO4022" s="22" t="s">
        <v>4897</v>
      </c>
      <c r="AP4022" s="22" t="s">
        <v>1301</v>
      </c>
      <c r="AS4022" s="20">
        <f>IF(Y4022&gt;=10,VLOOKUP(U4022,[2]提成计算!B:T,19,FALSE),VLOOKUP(U4022,[2]提成计算!B:T,18,FALSE))</f>
        <v>0.09</v>
      </c>
      <c r="AT4022" s="20">
        <f t="shared" si="3006"/>
        <v>79.92</v>
      </c>
      <c r="AU4022" s="20">
        <f t="shared" si="3007"/>
        <v>-40</v>
      </c>
    </row>
    <row r="4023" spans="1:47" x14ac:dyDescent="0.15">
      <c r="A4023" s="21" t="s">
        <v>1273</v>
      </c>
      <c r="B4023" s="20" t="s">
        <v>918</v>
      </c>
      <c r="C4023" s="20" t="s">
        <v>1099</v>
      </c>
      <c r="D4023" s="20" t="s">
        <v>1136</v>
      </c>
      <c r="E4023" s="20" t="s">
        <v>1430</v>
      </c>
      <c r="F4023" s="20" t="s">
        <v>1250</v>
      </c>
      <c r="G4023" s="20" t="s">
        <v>5269</v>
      </c>
      <c r="H4023" s="20"/>
      <c r="I4023" s="20">
        <v>18802649782</v>
      </c>
      <c r="J4023" s="20" t="s">
        <v>924</v>
      </c>
      <c r="K4023" s="20" t="s">
        <v>304</v>
      </c>
      <c r="L4023" s="20" t="s">
        <v>1299</v>
      </c>
      <c r="M4023" s="20">
        <v>888</v>
      </c>
      <c r="N4023" s="20">
        <v>888</v>
      </c>
      <c r="O4023" s="20" t="s">
        <v>927</v>
      </c>
      <c r="P4023" s="20" t="s">
        <v>50</v>
      </c>
      <c r="Q4023" s="28"/>
      <c r="R4023" s="21" t="s">
        <v>109</v>
      </c>
      <c r="S4023" s="25" t="s">
        <v>1159</v>
      </c>
      <c r="T4023" s="21" t="s">
        <v>53</v>
      </c>
      <c r="U4023" s="21" t="s">
        <v>305</v>
      </c>
      <c r="V4023" s="46">
        <v>1</v>
      </c>
      <c r="W4023" s="26">
        <f t="shared" si="2986"/>
        <v>1</v>
      </c>
      <c r="Y4023" s="21">
        <v>12</v>
      </c>
      <c r="Z4023" s="22">
        <f t="shared" si="2959"/>
        <v>888</v>
      </c>
      <c r="AA4023" s="20" t="s">
        <v>4899</v>
      </c>
      <c r="AB4023" s="22"/>
      <c r="AC4023" s="22">
        <v>1</v>
      </c>
      <c r="AD4023" s="22"/>
      <c r="AE4023" s="22">
        <f t="shared" si="3003"/>
        <v>888</v>
      </c>
      <c r="AF4023" s="22">
        <f t="shared" si="2989"/>
        <v>888</v>
      </c>
      <c r="AG4023" s="20"/>
      <c r="AH4023" s="22"/>
      <c r="AI4023" s="22"/>
      <c r="AJ4023" s="22">
        <f t="shared" si="3005"/>
        <v>888</v>
      </c>
      <c r="AK4023" s="22">
        <f>IF(O4023="(传统)XDSL",VLOOKUP(S4023,[2]直销续费率明细!C:I,7,FALSE)*1,IF(O4023="GPON+XDSL",VLOOKUP(S4023,[2]直销续费率明细!C:I,7,FALSE)*1,VLOOKUP(S4023,[2]直销续费率明细!C:I,5,FALSE)*1))</f>
        <v>-40</v>
      </c>
      <c r="AL4023" s="22" t="s">
        <v>1309</v>
      </c>
      <c r="AM4023" s="22"/>
      <c r="AN4023" s="22"/>
      <c r="AO4023" s="22" t="s">
        <v>4897</v>
      </c>
      <c r="AP4023" s="22" t="s">
        <v>1301</v>
      </c>
      <c r="AS4023" s="20">
        <f>IF(Y4023&gt;=10,VLOOKUP(U4023,[2]提成计算!B:T,19,FALSE),VLOOKUP(U4023,[2]提成计算!B:T,18,FALSE))</f>
        <v>0.09</v>
      </c>
      <c r="AT4023" s="20">
        <f t="shared" si="3006"/>
        <v>79.92</v>
      </c>
      <c r="AU4023" s="20">
        <f t="shared" si="3007"/>
        <v>-40</v>
      </c>
    </row>
    <row r="4024" spans="1:47" x14ac:dyDescent="0.15">
      <c r="A4024" s="21" t="s">
        <v>1273</v>
      </c>
      <c r="B4024" s="20" t="s">
        <v>918</v>
      </c>
      <c r="C4024" s="20" t="s">
        <v>1099</v>
      </c>
      <c r="D4024" s="20" t="s">
        <v>1136</v>
      </c>
      <c r="E4024" s="20" t="s">
        <v>1137</v>
      </c>
      <c r="F4024" s="20" t="s">
        <v>1250</v>
      </c>
      <c r="G4024" s="20" t="s">
        <v>5270</v>
      </c>
      <c r="H4024" s="20"/>
      <c r="I4024" s="20">
        <v>13437394979</v>
      </c>
      <c r="J4024" s="20" t="s">
        <v>924</v>
      </c>
      <c r="K4024" s="20" t="s">
        <v>5167</v>
      </c>
      <c r="L4024" s="20" t="s">
        <v>1299</v>
      </c>
      <c r="M4024" s="20">
        <v>888</v>
      </c>
      <c r="N4024" s="20">
        <v>888</v>
      </c>
      <c r="O4024" s="20" t="s">
        <v>927</v>
      </c>
      <c r="P4024" s="20" t="s">
        <v>50</v>
      </c>
      <c r="Q4024" s="28"/>
      <c r="R4024" s="21" t="s">
        <v>109</v>
      </c>
      <c r="S4024" s="25" t="s">
        <v>1159</v>
      </c>
      <c r="T4024" s="21" t="s">
        <v>4968</v>
      </c>
      <c r="U4024" s="21" t="s">
        <v>5168</v>
      </c>
      <c r="V4024" s="46">
        <v>1</v>
      </c>
      <c r="W4024" s="26">
        <f t="shared" si="2986"/>
        <v>1</v>
      </c>
      <c r="Y4024" s="21">
        <v>12</v>
      </c>
      <c r="Z4024" s="22">
        <f t="shared" si="2959"/>
        <v>888</v>
      </c>
      <c r="AA4024" s="20" t="s">
        <v>4899</v>
      </c>
      <c r="AB4024" s="22"/>
      <c r="AC4024" s="22">
        <v>1</v>
      </c>
      <c r="AD4024" s="22"/>
      <c r="AE4024" s="22">
        <f t="shared" si="3003"/>
        <v>888</v>
      </c>
      <c r="AF4024" s="22">
        <f t="shared" si="2989"/>
        <v>888</v>
      </c>
      <c r="AG4024" s="20"/>
      <c r="AH4024" s="22"/>
      <c r="AI4024" s="22"/>
      <c r="AJ4024" s="22">
        <f t="shared" si="3005"/>
        <v>888</v>
      </c>
      <c r="AK4024" s="22">
        <f>IF(O4024="(传统)XDSL",VLOOKUP(S4024,[2]直销续费率明细!C:I,7,FALSE)*1,IF(O4024="GPON+XDSL",VLOOKUP(S4024,[2]直销续费率明细!C:I,7,FALSE)*1,VLOOKUP(S4024,[2]直销续费率明细!C:I,5,FALSE)*1))</f>
        <v>-40</v>
      </c>
      <c r="AL4024" s="22" t="s">
        <v>1309</v>
      </c>
      <c r="AM4024" s="22"/>
      <c r="AN4024" s="22"/>
      <c r="AO4024" s="22" t="s">
        <v>4897</v>
      </c>
      <c r="AP4024" s="22" t="s">
        <v>1301</v>
      </c>
      <c r="AS4024" s="20">
        <f>IF(Y4024&gt;=10,VLOOKUP(U4024,[2]提成计算!B:T,19,FALSE),VLOOKUP(U4024,[2]提成计算!B:T,18,FALSE))</f>
        <v>0.1</v>
      </c>
      <c r="AT4024" s="20">
        <f t="shared" si="3006"/>
        <v>88.800000000000011</v>
      </c>
      <c r="AU4024" s="20">
        <f t="shared" si="3007"/>
        <v>-40</v>
      </c>
    </row>
    <row r="4025" spans="1:47" x14ac:dyDescent="0.15">
      <c r="A4025" s="21" t="s">
        <v>1273</v>
      </c>
      <c r="B4025" s="20" t="s">
        <v>918</v>
      </c>
      <c r="C4025" s="20" t="s">
        <v>1099</v>
      </c>
      <c r="D4025" s="20" t="s">
        <v>1121</v>
      </c>
      <c r="E4025" s="20" t="s">
        <v>1284</v>
      </c>
      <c r="F4025" s="20" t="s">
        <v>1250</v>
      </c>
      <c r="G4025" s="20" t="s">
        <v>5271</v>
      </c>
      <c r="H4025" s="20"/>
      <c r="I4025" s="20">
        <v>15992898956</v>
      </c>
      <c r="J4025" s="20" t="s">
        <v>924</v>
      </c>
      <c r="K4025" s="20" t="s">
        <v>5272</v>
      </c>
      <c r="L4025" s="20" t="s">
        <v>1918</v>
      </c>
      <c r="M4025" s="20">
        <v>680</v>
      </c>
      <c r="N4025" s="20">
        <v>680</v>
      </c>
      <c r="O4025" s="20" t="s">
        <v>1262</v>
      </c>
      <c r="P4025" s="20" t="s">
        <v>50</v>
      </c>
      <c r="Q4025" s="28"/>
      <c r="R4025" s="21" t="s">
        <v>91</v>
      </c>
      <c r="S4025" s="25" t="s">
        <v>1410</v>
      </c>
      <c r="T4025" s="21" t="s">
        <v>4968</v>
      </c>
      <c r="U4025" s="21" t="s">
        <v>5273</v>
      </c>
      <c r="V4025" s="46">
        <v>1</v>
      </c>
      <c r="W4025" s="26">
        <f t="shared" si="2986"/>
        <v>1</v>
      </c>
      <c r="Y4025" s="21">
        <v>4</v>
      </c>
      <c r="Z4025" s="22">
        <f t="shared" si="2959"/>
        <v>680</v>
      </c>
      <c r="AA4025" s="20" t="s">
        <v>4899</v>
      </c>
      <c r="AB4025" s="22">
        <v>1</v>
      </c>
      <c r="AC4025" s="22"/>
      <c r="AD4025" s="22">
        <f>N4025</f>
        <v>680</v>
      </c>
      <c r="AE4025" s="22"/>
      <c r="AF4025" s="22">
        <f t="shared" si="2989"/>
        <v>680</v>
      </c>
      <c r="AG4025" s="20"/>
      <c r="AH4025" s="22"/>
      <c r="AI4025" s="22"/>
      <c r="AJ4025" s="22">
        <f t="shared" si="3005"/>
        <v>680</v>
      </c>
      <c r="AK4025" s="22">
        <f>IF(O4025="(传统)XDSL",VLOOKUP(S4025,[2]直销续费率明细!C:I,7,FALSE)*1,IF(O4025="GPON+XDSL",VLOOKUP(S4025,[2]直销续费率明细!C:I,7,FALSE)*1,VLOOKUP(S4025,[2]直销续费率明细!C:I,5,FALSE)*1))</f>
        <v>-40</v>
      </c>
      <c r="AL4025" s="22" t="s">
        <v>1309</v>
      </c>
      <c r="AM4025" s="22"/>
      <c r="AN4025" s="22"/>
      <c r="AO4025" s="22" t="s">
        <v>4897</v>
      </c>
      <c r="AP4025" s="22" t="s">
        <v>4913</v>
      </c>
      <c r="AS4025" s="20">
        <f>IF(Y4025&gt;=10,VLOOKUP(U4025,[2]提成计算!B:T,19,FALSE),VLOOKUP(U4025,[2]提成计算!B:T,18,FALSE))</f>
        <v>7.0000000000000007E-2</v>
      </c>
      <c r="AT4025" s="20">
        <f t="shared" si="3006"/>
        <v>47.6</v>
      </c>
      <c r="AU4025" s="20">
        <f t="shared" si="3007"/>
        <v>-40</v>
      </c>
    </row>
    <row r="4026" spans="1:47" x14ac:dyDescent="0.15">
      <c r="A4026" s="21" t="s">
        <v>1273</v>
      </c>
      <c r="B4026" s="20" t="s">
        <v>918</v>
      </c>
      <c r="C4026" s="20" t="s">
        <v>1099</v>
      </c>
      <c r="D4026" s="20" t="s">
        <v>1136</v>
      </c>
      <c r="E4026" s="20" t="s">
        <v>1447</v>
      </c>
      <c r="F4026" s="20" t="s">
        <v>1250</v>
      </c>
      <c r="G4026" s="20" t="s">
        <v>5274</v>
      </c>
      <c r="H4026" s="20"/>
      <c r="I4026" s="20">
        <v>13600258675</v>
      </c>
      <c r="J4026" s="20" t="s">
        <v>1268</v>
      </c>
      <c r="K4026" s="20" t="s">
        <v>600</v>
      </c>
      <c r="L4026" s="20" t="s">
        <v>1898</v>
      </c>
      <c r="M4026" s="20">
        <v>1398</v>
      </c>
      <c r="N4026" s="20">
        <v>1398</v>
      </c>
      <c r="O4026" s="20" t="s">
        <v>927</v>
      </c>
      <c r="P4026" s="20" t="s">
        <v>50</v>
      </c>
      <c r="Q4026" s="28"/>
      <c r="R4026" s="21" t="s">
        <v>109</v>
      </c>
      <c r="S4026" s="21"/>
      <c r="T4026" s="21" t="s">
        <v>53</v>
      </c>
      <c r="U4026" s="21" t="s">
        <v>601</v>
      </c>
      <c r="V4026" s="46">
        <v>1</v>
      </c>
      <c r="W4026" s="26">
        <f t="shared" si="2986"/>
        <v>1</v>
      </c>
      <c r="X4026" s="26">
        <f t="shared" si="2987"/>
        <v>1</v>
      </c>
      <c r="Y4026" s="21">
        <v>20</v>
      </c>
      <c r="Z4026" s="22">
        <f t="shared" si="2959"/>
        <v>1398</v>
      </c>
      <c r="AA4026" s="20" t="s">
        <v>4899</v>
      </c>
      <c r="AB4026" s="22"/>
      <c r="AC4026" s="22">
        <v>1</v>
      </c>
      <c r="AD4026" s="22"/>
      <c r="AE4026" s="22">
        <f t="shared" ref="AE4026:AE4031" si="3008">N4026</f>
        <v>1398</v>
      </c>
      <c r="AF4026" s="22">
        <f t="shared" si="2989"/>
        <v>1398</v>
      </c>
      <c r="AG4026" s="20">
        <f>N4026</f>
        <v>1398</v>
      </c>
      <c r="AH4026" s="20" t="str">
        <f>VLOOKUP(U4026,[1]提成计算!B:I,8,FALSE)</f>
        <v xml:space="preserve"> </v>
      </c>
      <c r="AI4026" s="20"/>
      <c r="AJ4026" s="22"/>
      <c r="AK4026" s="22"/>
      <c r="AM4026" s="22"/>
      <c r="AN4026" s="22"/>
      <c r="AO4026" s="22" t="s">
        <v>4897</v>
      </c>
      <c r="AP4026" s="22" t="s">
        <v>1301</v>
      </c>
      <c r="AS4026" s="20"/>
      <c r="AT4026" s="20"/>
      <c r="AU4026" s="20"/>
    </row>
    <row r="4027" spans="1:47" x14ac:dyDescent="0.15">
      <c r="A4027" s="21" t="s">
        <v>1273</v>
      </c>
      <c r="B4027" s="20" t="s">
        <v>918</v>
      </c>
      <c r="C4027" s="20" t="s">
        <v>1099</v>
      </c>
      <c r="D4027" s="20" t="s">
        <v>1136</v>
      </c>
      <c r="E4027" s="20" t="s">
        <v>1137</v>
      </c>
      <c r="F4027" s="20" t="s">
        <v>1250</v>
      </c>
      <c r="G4027" s="20" t="s">
        <v>5275</v>
      </c>
      <c r="H4027" s="20"/>
      <c r="I4027" s="20">
        <v>13790240953</v>
      </c>
      <c r="J4027" s="20" t="s">
        <v>924</v>
      </c>
      <c r="K4027" s="20" t="s">
        <v>1139</v>
      </c>
      <c r="L4027" s="20" t="s">
        <v>1299</v>
      </c>
      <c r="M4027" s="20">
        <v>888</v>
      </c>
      <c r="N4027" s="20">
        <v>888</v>
      </c>
      <c r="O4027" s="20" t="s">
        <v>927</v>
      </c>
      <c r="P4027" s="20" t="s">
        <v>50</v>
      </c>
      <c r="Q4027" s="28"/>
      <c r="R4027" s="21" t="s">
        <v>109</v>
      </c>
      <c r="S4027" s="25" t="s">
        <v>1159</v>
      </c>
      <c r="T4027" s="21" t="s">
        <v>53</v>
      </c>
      <c r="U4027" s="21" t="s">
        <v>1140</v>
      </c>
      <c r="V4027" s="46">
        <v>1</v>
      </c>
      <c r="W4027" s="26">
        <f t="shared" si="2986"/>
        <v>1</v>
      </c>
      <c r="Y4027" s="21">
        <v>12</v>
      </c>
      <c r="Z4027" s="22">
        <f t="shared" si="2959"/>
        <v>888</v>
      </c>
      <c r="AA4027" s="20" t="s">
        <v>4899</v>
      </c>
      <c r="AB4027" s="22"/>
      <c r="AC4027" s="22">
        <v>1</v>
      </c>
      <c r="AD4027" s="22"/>
      <c r="AE4027" s="22">
        <f t="shared" si="3008"/>
        <v>888</v>
      </c>
      <c r="AF4027" s="22">
        <f t="shared" si="2989"/>
        <v>888</v>
      </c>
      <c r="AG4027" s="20"/>
      <c r="AH4027" s="22"/>
      <c r="AI4027" s="22"/>
      <c r="AJ4027" s="22">
        <f t="shared" ref="AJ4027:AJ4029" si="3009">N4027</f>
        <v>888</v>
      </c>
      <c r="AK4027" s="22">
        <f>IF(O4027="(传统)XDSL",VLOOKUP(S4027,[2]直销续费率明细!C:I,7,FALSE)*1,IF(O4027="GPON+XDSL",VLOOKUP(S4027,[2]直销续费率明细!C:I,7,FALSE)*1,VLOOKUP(S4027,[2]直销续费率明细!C:I,5,FALSE)*1))</f>
        <v>-40</v>
      </c>
      <c r="AL4027" s="22" t="s">
        <v>1309</v>
      </c>
      <c r="AM4027" s="22"/>
      <c r="AN4027" s="22"/>
      <c r="AO4027" s="22" t="s">
        <v>2216</v>
      </c>
      <c r="AP4027" s="22" t="s">
        <v>1301</v>
      </c>
      <c r="AS4027" s="20">
        <f>IF(Y4027&gt;=10,VLOOKUP(U4027,[2]提成计算!B:T,19,FALSE),VLOOKUP(U4027,[2]提成计算!B:T,18,FALSE))</f>
        <v>0.09</v>
      </c>
      <c r="AT4027" s="20">
        <f t="shared" ref="AT4027:AT4029" si="3010">IF(AD4027*AS4027&gt;0,AD4027*AS4027,AE4027*AS4027)</f>
        <v>79.92</v>
      </c>
      <c r="AU4027" s="20">
        <f t="shared" ref="AU4027:AU4029" si="3011">IF(AND(AK4027&lt;0,AK4027+AT4027&lt;0),-AT4027,AK4027)</f>
        <v>-40</v>
      </c>
    </row>
    <row r="4028" spans="1:47" x14ac:dyDescent="0.15">
      <c r="A4028" s="21" t="s">
        <v>1273</v>
      </c>
      <c r="B4028" s="20" t="s">
        <v>918</v>
      </c>
      <c r="C4028" s="20" t="s">
        <v>1099</v>
      </c>
      <c r="D4028" s="20" t="s">
        <v>1100</v>
      </c>
      <c r="E4028" s="20" t="s">
        <v>1110</v>
      </c>
      <c r="F4028" s="20" t="s">
        <v>1250</v>
      </c>
      <c r="G4028" s="20" t="s">
        <v>5276</v>
      </c>
      <c r="H4028" s="20"/>
      <c r="I4028" s="20">
        <v>18665805967</v>
      </c>
      <c r="J4028" s="20" t="s">
        <v>924</v>
      </c>
      <c r="K4028" s="20" t="s">
        <v>262</v>
      </c>
      <c r="L4028" s="20" t="s">
        <v>1299</v>
      </c>
      <c r="M4028" s="20">
        <v>888</v>
      </c>
      <c r="N4028" s="20">
        <v>888</v>
      </c>
      <c r="O4028" s="20" t="s">
        <v>927</v>
      </c>
      <c r="P4028" s="20" t="s">
        <v>50</v>
      </c>
      <c r="Q4028" s="28"/>
      <c r="R4028" s="21" t="s">
        <v>52</v>
      </c>
      <c r="S4028" s="25" t="s">
        <v>1148</v>
      </c>
      <c r="T4028" s="21" t="s">
        <v>53</v>
      </c>
      <c r="U4028" s="21" t="s">
        <v>263</v>
      </c>
      <c r="V4028" s="46">
        <v>1</v>
      </c>
      <c r="W4028" s="26">
        <f t="shared" si="2986"/>
        <v>1</v>
      </c>
      <c r="Y4028" s="21">
        <v>12</v>
      </c>
      <c r="Z4028" s="22">
        <f t="shared" si="2959"/>
        <v>888</v>
      </c>
      <c r="AA4028" s="20" t="s">
        <v>2218</v>
      </c>
      <c r="AB4028" s="22"/>
      <c r="AC4028" s="22">
        <v>1</v>
      </c>
      <c r="AD4028" s="22"/>
      <c r="AE4028" s="22">
        <f t="shared" si="3008"/>
        <v>888</v>
      </c>
      <c r="AF4028" s="22">
        <f t="shared" si="2989"/>
        <v>888</v>
      </c>
      <c r="AG4028" s="20"/>
      <c r="AH4028" s="22"/>
      <c r="AI4028" s="22"/>
      <c r="AJ4028" s="22">
        <f t="shared" si="3009"/>
        <v>888</v>
      </c>
      <c r="AK4028" s="22">
        <f>IF(O4028="(传统)XDSL",VLOOKUP(S4028,[2]直销续费率明细!C:I,7,FALSE)*1,IF(O4028="GPON+XDSL",VLOOKUP(S4028,[2]直销续费率明细!C:I,7,FALSE)*1,VLOOKUP(S4028,[2]直销续费率明细!C:I,5,FALSE)*1))</f>
        <v>-40</v>
      </c>
      <c r="AL4028" s="22" t="s">
        <v>1309</v>
      </c>
      <c r="AM4028" s="22"/>
      <c r="AN4028" s="22"/>
      <c r="AO4028" s="22" t="s">
        <v>2216</v>
      </c>
      <c r="AP4028" s="22" t="s">
        <v>1301</v>
      </c>
      <c r="AS4028" s="20">
        <f>IF(Y4028&gt;=10,VLOOKUP(U4028,[2]提成计算!B:T,19,FALSE),VLOOKUP(U4028,[2]提成计算!B:T,18,FALSE))</f>
        <v>0.1</v>
      </c>
      <c r="AT4028" s="20">
        <f t="shared" si="3010"/>
        <v>88.800000000000011</v>
      </c>
      <c r="AU4028" s="20">
        <f t="shared" si="3011"/>
        <v>-40</v>
      </c>
    </row>
    <row r="4029" spans="1:47" x14ac:dyDescent="0.15">
      <c r="A4029" s="21" t="s">
        <v>1273</v>
      </c>
      <c r="B4029" s="20" t="s">
        <v>918</v>
      </c>
      <c r="C4029" s="20" t="s">
        <v>1099</v>
      </c>
      <c r="D4029" s="20" t="s">
        <v>1100</v>
      </c>
      <c r="E4029" s="20" t="s">
        <v>4845</v>
      </c>
      <c r="F4029" s="20" t="s">
        <v>1250</v>
      </c>
      <c r="G4029" s="20" t="s">
        <v>5277</v>
      </c>
      <c r="H4029" s="20"/>
      <c r="I4029" s="20">
        <v>13412778588</v>
      </c>
      <c r="J4029" s="20" t="s">
        <v>924</v>
      </c>
      <c r="K4029" s="20" t="s">
        <v>262</v>
      </c>
      <c r="L4029" s="20" t="s">
        <v>1299</v>
      </c>
      <c r="M4029" s="20">
        <v>888</v>
      </c>
      <c r="N4029" s="20">
        <v>888</v>
      </c>
      <c r="O4029" s="20" t="s">
        <v>927</v>
      </c>
      <c r="P4029" s="20" t="s">
        <v>50</v>
      </c>
      <c r="Q4029" s="28"/>
      <c r="R4029" s="21" t="s">
        <v>52</v>
      </c>
      <c r="S4029" s="25" t="s">
        <v>1148</v>
      </c>
      <c r="T4029" s="21" t="s">
        <v>53</v>
      </c>
      <c r="U4029" s="21" t="s">
        <v>263</v>
      </c>
      <c r="V4029" s="46">
        <v>1</v>
      </c>
      <c r="W4029" s="26">
        <f t="shared" si="2986"/>
        <v>1</v>
      </c>
      <c r="Y4029" s="21">
        <v>12</v>
      </c>
      <c r="Z4029" s="22">
        <f t="shared" si="2959"/>
        <v>888</v>
      </c>
      <c r="AA4029" s="20" t="s">
        <v>2218</v>
      </c>
      <c r="AB4029" s="22"/>
      <c r="AC4029" s="22">
        <v>1</v>
      </c>
      <c r="AD4029" s="22"/>
      <c r="AE4029" s="22">
        <f t="shared" si="3008"/>
        <v>888</v>
      </c>
      <c r="AF4029" s="22">
        <f t="shared" si="2989"/>
        <v>888</v>
      </c>
      <c r="AG4029" s="20"/>
      <c r="AH4029" s="22"/>
      <c r="AI4029" s="22"/>
      <c r="AJ4029" s="22">
        <f t="shared" si="3009"/>
        <v>888</v>
      </c>
      <c r="AK4029" s="22">
        <f>IF(O4029="(传统)XDSL",VLOOKUP(S4029,[2]直销续费率明细!C:I,7,FALSE)*1,IF(O4029="GPON+XDSL",VLOOKUP(S4029,[2]直销续费率明细!C:I,7,FALSE)*1,VLOOKUP(S4029,[2]直销续费率明细!C:I,5,FALSE)*1))</f>
        <v>-40</v>
      </c>
      <c r="AL4029" s="22" t="s">
        <v>1300</v>
      </c>
      <c r="AM4029" s="22"/>
      <c r="AN4029" s="22"/>
      <c r="AO4029" s="22" t="s">
        <v>2216</v>
      </c>
      <c r="AP4029" s="22" t="s">
        <v>1301</v>
      </c>
      <c r="AS4029" s="20">
        <f>IF(Y4029&gt;=10,VLOOKUP(U4029,[2]提成计算!B:T,19,FALSE),VLOOKUP(U4029,[2]提成计算!B:T,18,FALSE))</f>
        <v>0.1</v>
      </c>
      <c r="AT4029" s="20">
        <f t="shared" si="3010"/>
        <v>88.800000000000011</v>
      </c>
      <c r="AU4029" s="20">
        <f t="shared" si="3011"/>
        <v>-40</v>
      </c>
    </row>
    <row r="4030" spans="1:47" x14ac:dyDescent="0.15">
      <c r="A4030" s="21" t="s">
        <v>1273</v>
      </c>
      <c r="B4030" s="20" t="s">
        <v>918</v>
      </c>
      <c r="C4030" s="20" t="s">
        <v>1099</v>
      </c>
      <c r="D4030" s="20" t="s">
        <v>1121</v>
      </c>
      <c r="E4030" s="20" t="s">
        <v>1280</v>
      </c>
      <c r="F4030" s="20" t="s">
        <v>1250</v>
      </c>
      <c r="G4030" s="20" t="s">
        <v>5278</v>
      </c>
      <c r="H4030" s="20"/>
      <c r="I4030" s="20">
        <v>15989915470</v>
      </c>
      <c r="J4030" s="20" t="s">
        <v>1268</v>
      </c>
      <c r="K4030" s="20" t="s">
        <v>1286</v>
      </c>
      <c r="L4030" s="20" t="s">
        <v>1898</v>
      </c>
      <c r="M4030" s="20">
        <v>1398</v>
      </c>
      <c r="N4030" s="20">
        <v>1398</v>
      </c>
      <c r="O4030" s="20" t="s">
        <v>927</v>
      </c>
      <c r="P4030" s="20" t="s">
        <v>50</v>
      </c>
      <c r="Q4030" s="28"/>
      <c r="R4030" s="21" t="s">
        <v>91</v>
      </c>
      <c r="S4030" s="21"/>
      <c r="T4030" s="21" t="s">
        <v>53</v>
      </c>
      <c r="U4030" s="21" t="s">
        <v>1287</v>
      </c>
      <c r="V4030" s="46">
        <v>1</v>
      </c>
      <c r="W4030" s="26">
        <f t="shared" si="2986"/>
        <v>1</v>
      </c>
      <c r="X4030" s="26">
        <f t="shared" si="2987"/>
        <v>1</v>
      </c>
      <c r="Y4030" s="21">
        <v>20</v>
      </c>
      <c r="Z4030" s="22">
        <f t="shared" ref="Z4030:Z4093" si="3012">N4030</f>
        <v>1398</v>
      </c>
      <c r="AA4030" s="20" t="s">
        <v>4899</v>
      </c>
      <c r="AB4030" s="22"/>
      <c r="AC4030" s="22">
        <v>1</v>
      </c>
      <c r="AD4030" s="22"/>
      <c r="AE4030" s="22">
        <f t="shared" si="3008"/>
        <v>1398</v>
      </c>
      <c r="AF4030" s="22">
        <f t="shared" si="2989"/>
        <v>1398</v>
      </c>
      <c r="AG4030" s="20">
        <f t="shared" ref="AG4030:AG4031" si="3013">N4030</f>
        <v>1398</v>
      </c>
      <c r="AH4030" s="20" t="str">
        <f>VLOOKUP(U4030,[1]提成计算!B:I,8,FALSE)</f>
        <v xml:space="preserve"> </v>
      </c>
      <c r="AI4030" s="20"/>
      <c r="AJ4030" s="22"/>
      <c r="AK4030" s="22"/>
      <c r="AM4030" s="22"/>
      <c r="AN4030" s="22"/>
      <c r="AO4030" s="22" t="s">
        <v>4897</v>
      </c>
      <c r="AP4030" s="22" t="s">
        <v>1301</v>
      </c>
      <c r="AS4030" s="20"/>
      <c r="AT4030" s="20"/>
      <c r="AU4030" s="20"/>
    </row>
    <row r="4031" spans="1:47" x14ac:dyDescent="0.15">
      <c r="A4031" s="21" t="s">
        <v>1273</v>
      </c>
      <c r="B4031" s="20" t="s">
        <v>918</v>
      </c>
      <c r="C4031" s="20" t="s">
        <v>1099</v>
      </c>
      <c r="D4031" s="20" t="s">
        <v>1121</v>
      </c>
      <c r="E4031" s="20" t="s">
        <v>1171</v>
      </c>
      <c r="F4031" s="20" t="s">
        <v>1250</v>
      </c>
      <c r="G4031" s="20" t="s">
        <v>5279</v>
      </c>
      <c r="H4031" s="20"/>
      <c r="I4031" s="20">
        <v>13423391950</v>
      </c>
      <c r="J4031" s="20" t="s">
        <v>1268</v>
      </c>
      <c r="K4031" s="20" t="s">
        <v>1173</v>
      </c>
      <c r="L4031" s="20" t="s">
        <v>1898</v>
      </c>
      <c r="M4031" s="20">
        <v>1398</v>
      </c>
      <c r="N4031" s="20">
        <v>1398</v>
      </c>
      <c r="O4031" s="20" t="s">
        <v>927</v>
      </c>
      <c r="P4031" s="20" t="s">
        <v>50</v>
      </c>
      <c r="Q4031" s="28"/>
      <c r="R4031" s="21" t="s">
        <v>91</v>
      </c>
      <c r="S4031" s="21"/>
      <c r="T4031" s="21" t="s">
        <v>53</v>
      </c>
      <c r="U4031" s="21" t="s">
        <v>1174</v>
      </c>
      <c r="V4031" s="46">
        <v>1</v>
      </c>
      <c r="W4031" s="26">
        <f t="shared" si="2986"/>
        <v>1</v>
      </c>
      <c r="X4031" s="26">
        <f t="shared" si="2987"/>
        <v>1</v>
      </c>
      <c r="Y4031" s="21">
        <v>20</v>
      </c>
      <c r="Z4031" s="22">
        <f t="shared" si="3012"/>
        <v>1398</v>
      </c>
      <c r="AA4031" s="20" t="s">
        <v>4899</v>
      </c>
      <c r="AB4031" s="22"/>
      <c r="AC4031" s="22">
        <v>1</v>
      </c>
      <c r="AD4031" s="22"/>
      <c r="AE4031" s="22">
        <f t="shared" si="3008"/>
        <v>1398</v>
      </c>
      <c r="AF4031" s="22">
        <f t="shared" si="2989"/>
        <v>1398</v>
      </c>
      <c r="AG4031" s="20">
        <f t="shared" si="3013"/>
        <v>1398</v>
      </c>
      <c r="AH4031" s="20" t="str">
        <f>VLOOKUP(U4031,[1]提成计算!B:I,8,FALSE)</f>
        <v xml:space="preserve"> </v>
      </c>
      <c r="AI4031" s="20"/>
      <c r="AJ4031" s="22"/>
      <c r="AK4031" s="22"/>
      <c r="AM4031" s="22"/>
      <c r="AN4031" s="22"/>
      <c r="AO4031" s="22" t="s">
        <v>4897</v>
      </c>
      <c r="AP4031" s="22" t="s">
        <v>1301</v>
      </c>
      <c r="AS4031" s="20"/>
      <c r="AT4031" s="20"/>
      <c r="AU4031" s="20"/>
    </row>
    <row r="4032" spans="1:47" x14ac:dyDescent="0.15">
      <c r="A4032" s="21" t="s">
        <v>1273</v>
      </c>
      <c r="B4032" s="20" t="s">
        <v>918</v>
      </c>
      <c r="C4032" s="20" t="s">
        <v>1099</v>
      </c>
      <c r="D4032" s="20" t="s">
        <v>1136</v>
      </c>
      <c r="E4032" s="20" t="s">
        <v>1137</v>
      </c>
      <c r="F4032" s="20" t="s">
        <v>1250</v>
      </c>
      <c r="G4032" s="20" t="s">
        <v>5280</v>
      </c>
      <c r="H4032" s="20"/>
      <c r="I4032" s="20">
        <v>13650015407</v>
      </c>
      <c r="J4032" s="20" t="s">
        <v>924</v>
      </c>
      <c r="K4032" s="20" t="s">
        <v>1139</v>
      </c>
      <c r="L4032" s="20" t="s">
        <v>1918</v>
      </c>
      <c r="M4032" s="20">
        <v>680</v>
      </c>
      <c r="N4032" s="20">
        <v>680</v>
      </c>
      <c r="O4032" s="20" t="s">
        <v>927</v>
      </c>
      <c r="P4032" s="20" t="s">
        <v>50</v>
      </c>
      <c r="Q4032" s="28"/>
      <c r="R4032" s="21" t="s">
        <v>109</v>
      </c>
      <c r="S4032" s="25" t="s">
        <v>1159</v>
      </c>
      <c r="T4032" s="21" t="s">
        <v>53</v>
      </c>
      <c r="U4032" s="21" t="s">
        <v>1140</v>
      </c>
      <c r="V4032" s="46">
        <v>1</v>
      </c>
      <c r="W4032" s="26">
        <f t="shared" si="2986"/>
        <v>1</v>
      </c>
      <c r="Y4032" s="21">
        <v>4</v>
      </c>
      <c r="Z4032" s="22">
        <f t="shared" si="3012"/>
        <v>680</v>
      </c>
      <c r="AA4032" s="20" t="s">
        <v>4899</v>
      </c>
      <c r="AB4032" s="22">
        <v>1</v>
      </c>
      <c r="AC4032" s="22"/>
      <c r="AD4032" s="22">
        <f>N4032</f>
        <v>680</v>
      </c>
      <c r="AE4032" s="22"/>
      <c r="AF4032" s="22">
        <f t="shared" si="2989"/>
        <v>680</v>
      </c>
      <c r="AG4032" s="20"/>
      <c r="AH4032" s="22"/>
      <c r="AI4032" s="22"/>
      <c r="AJ4032" s="22">
        <f t="shared" ref="AJ4032:AJ4035" si="3014">N4032</f>
        <v>680</v>
      </c>
      <c r="AK4032" s="22">
        <f>IF(O4032="(传统)XDSL",VLOOKUP(S4032,[2]直销续费率明细!C:I,7,FALSE)*1,IF(O4032="GPON+XDSL",VLOOKUP(S4032,[2]直销续费率明细!C:I,7,FALSE)*1,VLOOKUP(S4032,[2]直销续费率明细!C:I,5,FALSE)*1))</f>
        <v>-40</v>
      </c>
      <c r="AL4032" s="22" t="s">
        <v>1300</v>
      </c>
      <c r="AM4032" s="22"/>
      <c r="AN4032" s="22"/>
      <c r="AO4032" s="22" t="s">
        <v>4897</v>
      </c>
      <c r="AP4032" s="22" t="s">
        <v>4913</v>
      </c>
      <c r="AS4032" s="20">
        <f>IF(Y4032&gt;=10,VLOOKUP(U4032,[2]提成计算!B:T,19,FALSE),VLOOKUP(U4032,[2]提成计算!B:T,18,FALSE))</f>
        <v>0.06</v>
      </c>
      <c r="AT4032" s="20">
        <f t="shared" ref="AT4032:AT4035" si="3015">IF(AD4032*AS4032&gt;0,AD4032*AS4032,AE4032*AS4032)</f>
        <v>40.799999999999997</v>
      </c>
      <c r="AU4032" s="20">
        <f t="shared" ref="AU4032:AU4035" si="3016">IF(AND(AK4032&lt;0,AK4032+AT4032&lt;0),-AT4032,AK4032)</f>
        <v>-40</v>
      </c>
    </row>
    <row r="4033" spans="1:47" x14ac:dyDescent="0.15">
      <c r="A4033" s="21" t="s">
        <v>1273</v>
      </c>
      <c r="B4033" s="20" t="s">
        <v>918</v>
      </c>
      <c r="C4033" s="20" t="s">
        <v>1099</v>
      </c>
      <c r="D4033" s="20" t="s">
        <v>1121</v>
      </c>
      <c r="E4033" s="20" t="s">
        <v>1280</v>
      </c>
      <c r="F4033" s="20" t="s">
        <v>1250</v>
      </c>
      <c r="G4033" s="20" t="s">
        <v>5281</v>
      </c>
      <c r="H4033" s="20"/>
      <c r="I4033" s="20">
        <v>13412243970</v>
      </c>
      <c r="J4033" s="20" t="s">
        <v>924</v>
      </c>
      <c r="K4033" s="20" t="s">
        <v>1286</v>
      </c>
      <c r="L4033" s="20" t="s">
        <v>1299</v>
      </c>
      <c r="M4033" s="20">
        <v>888</v>
      </c>
      <c r="N4033" s="20">
        <v>888</v>
      </c>
      <c r="O4033" s="20" t="s">
        <v>927</v>
      </c>
      <c r="P4033" s="20" t="s">
        <v>50</v>
      </c>
      <c r="Q4033" s="28"/>
      <c r="R4033" s="21" t="s">
        <v>91</v>
      </c>
      <c r="S4033" s="25" t="s">
        <v>1405</v>
      </c>
      <c r="T4033" s="21" t="s">
        <v>53</v>
      </c>
      <c r="U4033" s="21" t="s">
        <v>1287</v>
      </c>
      <c r="V4033" s="46">
        <v>1</v>
      </c>
      <c r="W4033" s="26">
        <f t="shared" si="2986"/>
        <v>1</v>
      </c>
      <c r="Y4033" s="21">
        <v>12</v>
      </c>
      <c r="Z4033" s="22">
        <f t="shared" si="3012"/>
        <v>888</v>
      </c>
      <c r="AA4033" s="20" t="s">
        <v>4899</v>
      </c>
      <c r="AB4033" s="22"/>
      <c r="AC4033" s="22">
        <v>1</v>
      </c>
      <c r="AD4033" s="22"/>
      <c r="AE4033" s="22">
        <f t="shared" ref="AE4033:AE4051" si="3017">N4033</f>
        <v>888</v>
      </c>
      <c r="AF4033" s="22">
        <f t="shared" si="2989"/>
        <v>888</v>
      </c>
      <c r="AG4033" s="20"/>
      <c r="AH4033" s="22"/>
      <c r="AI4033" s="22"/>
      <c r="AJ4033" s="22">
        <f t="shared" si="3014"/>
        <v>888</v>
      </c>
      <c r="AK4033" s="22">
        <f>IF(O4033="(传统)XDSL",VLOOKUP(S4033,[2]直销续费率明细!C:I,7,FALSE)*1,IF(O4033="GPON+XDSL",VLOOKUP(S4033,[2]直销续费率明细!C:I,7,FALSE)*1,VLOOKUP(S4033,[2]直销续费率明细!C:I,5,FALSE)*1))</f>
        <v>-40</v>
      </c>
      <c r="AL4033" s="22" t="s">
        <v>1309</v>
      </c>
      <c r="AM4033" s="22"/>
      <c r="AN4033" s="22"/>
      <c r="AO4033" s="22" t="s">
        <v>2216</v>
      </c>
      <c r="AP4033" s="22" t="s">
        <v>1301</v>
      </c>
      <c r="AS4033" s="20">
        <f>IF(Y4033&gt;=10,VLOOKUP(U4033,[2]提成计算!B:T,19,FALSE),VLOOKUP(U4033,[2]提成计算!B:T,18,FALSE))</f>
        <v>0.09</v>
      </c>
      <c r="AT4033" s="20">
        <f t="shared" si="3015"/>
        <v>79.92</v>
      </c>
      <c r="AU4033" s="20">
        <f t="shared" si="3016"/>
        <v>-40</v>
      </c>
    </row>
    <row r="4034" spans="1:47" x14ac:dyDescent="0.15">
      <c r="A4034" s="21" t="s">
        <v>1273</v>
      </c>
      <c r="B4034" s="20" t="s">
        <v>918</v>
      </c>
      <c r="C4034" s="20" t="s">
        <v>1099</v>
      </c>
      <c r="D4034" s="20" t="s">
        <v>1100</v>
      </c>
      <c r="E4034" s="20" t="s">
        <v>1110</v>
      </c>
      <c r="F4034" s="20" t="s">
        <v>1250</v>
      </c>
      <c r="G4034" s="20" t="s">
        <v>5282</v>
      </c>
      <c r="H4034" s="20"/>
      <c r="I4034" s="20">
        <v>13415893485</v>
      </c>
      <c r="J4034" s="20" t="s">
        <v>924</v>
      </c>
      <c r="K4034" s="20" t="s">
        <v>262</v>
      </c>
      <c r="L4034" s="20" t="s">
        <v>1299</v>
      </c>
      <c r="M4034" s="20">
        <v>888</v>
      </c>
      <c r="N4034" s="20">
        <v>888</v>
      </c>
      <c r="O4034" s="20" t="s">
        <v>927</v>
      </c>
      <c r="P4034" s="20" t="s">
        <v>50</v>
      </c>
      <c r="Q4034" s="28"/>
      <c r="R4034" s="21" t="s">
        <v>52</v>
      </c>
      <c r="S4034" s="25" t="s">
        <v>1148</v>
      </c>
      <c r="T4034" s="21" t="s">
        <v>53</v>
      </c>
      <c r="U4034" s="21" t="s">
        <v>263</v>
      </c>
      <c r="V4034" s="46">
        <v>1</v>
      </c>
      <c r="W4034" s="26">
        <f t="shared" si="2986"/>
        <v>1</v>
      </c>
      <c r="Y4034" s="21">
        <v>12</v>
      </c>
      <c r="Z4034" s="22">
        <f t="shared" si="3012"/>
        <v>888</v>
      </c>
      <c r="AA4034" s="20" t="s">
        <v>2218</v>
      </c>
      <c r="AB4034" s="22"/>
      <c r="AC4034" s="22">
        <v>1</v>
      </c>
      <c r="AD4034" s="22"/>
      <c r="AE4034" s="22">
        <f t="shared" si="3017"/>
        <v>888</v>
      </c>
      <c r="AF4034" s="22">
        <f t="shared" si="2989"/>
        <v>888</v>
      </c>
      <c r="AG4034" s="20"/>
      <c r="AH4034" s="22"/>
      <c r="AI4034" s="22"/>
      <c r="AJ4034" s="22">
        <f t="shared" si="3014"/>
        <v>888</v>
      </c>
      <c r="AK4034" s="22">
        <f>IF(O4034="(传统)XDSL",VLOOKUP(S4034,[2]直销续费率明细!C:I,7,FALSE)*1,IF(O4034="GPON+XDSL",VLOOKUP(S4034,[2]直销续费率明细!C:I,7,FALSE)*1,VLOOKUP(S4034,[2]直销续费率明细!C:I,5,FALSE)*1))</f>
        <v>-40</v>
      </c>
      <c r="AL4034" s="22" t="s">
        <v>1300</v>
      </c>
      <c r="AM4034" s="22"/>
      <c r="AN4034" s="22"/>
      <c r="AO4034" s="22" t="s">
        <v>2216</v>
      </c>
      <c r="AP4034" s="22" t="s">
        <v>1301</v>
      </c>
      <c r="AS4034" s="20">
        <f>IF(Y4034&gt;=10,VLOOKUP(U4034,[2]提成计算!B:T,19,FALSE),VLOOKUP(U4034,[2]提成计算!B:T,18,FALSE))</f>
        <v>0.1</v>
      </c>
      <c r="AT4034" s="20">
        <f t="shared" si="3015"/>
        <v>88.800000000000011</v>
      </c>
      <c r="AU4034" s="20">
        <f t="shared" si="3016"/>
        <v>-40</v>
      </c>
    </row>
    <row r="4035" spans="1:47" x14ac:dyDescent="0.15">
      <c r="A4035" s="21" t="s">
        <v>1273</v>
      </c>
      <c r="B4035" s="20" t="s">
        <v>918</v>
      </c>
      <c r="C4035" s="20" t="s">
        <v>1099</v>
      </c>
      <c r="D4035" s="20" t="s">
        <v>1121</v>
      </c>
      <c r="E4035" s="20" t="s">
        <v>1175</v>
      </c>
      <c r="F4035" s="20" t="s">
        <v>1250</v>
      </c>
      <c r="G4035" s="20" t="s">
        <v>5283</v>
      </c>
      <c r="H4035" s="20"/>
      <c r="I4035" s="20">
        <v>13925890635</v>
      </c>
      <c r="J4035" s="20" t="s">
        <v>924</v>
      </c>
      <c r="K4035" s="20" t="s">
        <v>321</v>
      </c>
      <c r="L4035" s="20" t="s">
        <v>1299</v>
      </c>
      <c r="M4035" s="20">
        <v>888</v>
      </c>
      <c r="N4035" s="20">
        <v>888</v>
      </c>
      <c r="O4035" s="20" t="s">
        <v>927</v>
      </c>
      <c r="P4035" s="20" t="s">
        <v>50</v>
      </c>
      <c r="Q4035" s="28"/>
      <c r="R4035" s="21" t="s">
        <v>91</v>
      </c>
      <c r="S4035" s="25" t="s">
        <v>1748</v>
      </c>
      <c r="T4035" s="21" t="s">
        <v>53</v>
      </c>
      <c r="U4035" s="21" t="s">
        <v>322</v>
      </c>
      <c r="V4035" s="46">
        <v>1</v>
      </c>
      <c r="W4035" s="26">
        <f t="shared" si="2986"/>
        <v>1</v>
      </c>
      <c r="Y4035" s="21">
        <v>12</v>
      </c>
      <c r="Z4035" s="22">
        <f t="shared" si="3012"/>
        <v>888</v>
      </c>
      <c r="AA4035" s="20" t="s">
        <v>2218</v>
      </c>
      <c r="AB4035" s="22"/>
      <c r="AC4035" s="22">
        <v>1</v>
      </c>
      <c r="AD4035" s="22"/>
      <c r="AE4035" s="22">
        <f t="shared" si="3017"/>
        <v>888</v>
      </c>
      <c r="AF4035" s="22">
        <f t="shared" si="2989"/>
        <v>888</v>
      </c>
      <c r="AG4035" s="20"/>
      <c r="AH4035" s="22"/>
      <c r="AI4035" s="22"/>
      <c r="AJ4035" s="22">
        <f t="shared" si="3014"/>
        <v>888</v>
      </c>
      <c r="AK4035" s="22">
        <f>IF(O4035="(传统)XDSL",VLOOKUP(S4035,[2]直销续费率明细!C:I,7,FALSE)*1,IF(O4035="GPON+XDSL",VLOOKUP(S4035,[2]直销续费率明细!C:I,7,FALSE)*1,VLOOKUP(S4035,[2]直销续费率明细!C:I,5,FALSE)*1))</f>
        <v>-40</v>
      </c>
      <c r="AL4035" s="22" t="s">
        <v>1300</v>
      </c>
      <c r="AM4035" s="22"/>
      <c r="AN4035" s="22"/>
      <c r="AO4035" s="22" t="s">
        <v>2216</v>
      </c>
      <c r="AP4035" s="22" t="s">
        <v>1301</v>
      </c>
      <c r="AS4035" s="20">
        <f>IF(Y4035&gt;=10,VLOOKUP(U4035,[2]提成计算!B:T,19,FALSE),VLOOKUP(U4035,[2]提成计算!B:T,18,FALSE))</f>
        <v>0.09</v>
      </c>
      <c r="AT4035" s="20">
        <f t="shared" si="3015"/>
        <v>79.92</v>
      </c>
      <c r="AU4035" s="20">
        <f t="shared" si="3016"/>
        <v>-40</v>
      </c>
    </row>
    <row r="4036" spans="1:47" x14ac:dyDescent="0.15">
      <c r="A4036" s="21" t="s">
        <v>1273</v>
      </c>
      <c r="B4036" s="20" t="s">
        <v>918</v>
      </c>
      <c r="C4036" s="20" t="s">
        <v>1099</v>
      </c>
      <c r="D4036" s="20" t="s">
        <v>1100</v>
      </c>
      <c r="E4036" s="20" t="s">
        <v>5284</v>
      </c>
      <c r="F4036" s="20" t="s">
        <v>1250</v>
      </c>
      <c r="G4036" s="20" t="s">
        <v>5285</v>
      </c>
      <c r="H4036" s="20"/>
      <c r="I4036" s="20">
        <v>13798715500</v>
      </c>
      <c r="J4036" s="20" t="s">
        <v>2335</v>
      </c>
      <c r="K4036" s="20" t="s">
        <v>4833</v>
      </c>
      <c r="L4036" s="20" t="s">
        <v>1358</v>
      </c>
      <c r="M4036" s="20">
        <v>1088</v>
      </c>
      <c r="N4036" s="20">
        <v>1088</v>
      </c>
      <c r="O4036" s="20" t="s">
        <v>927</v>
      </c>
      <c r="P4036" s="20" t="s">
        <v>50</v>
      </c>
      <c r="Q4036" s="28" t="s">
        <v>2335</v>
      </c>
      <c r="R4036" s="21" t="s">
        <v>52</v>
      </c>
      <c r="S4036" s="21"/>
      <c r="T4036" s="21" t="s">
        <v>53</v>
      </c>
      <c r="U4036" s="21" t="s">
        <v>1737</v>
      </c>
      <c r="V4036" s="46">
        <v>1</v>
      </c>
      <c r="W4036" s="26">
        <f t="shared" si="2986"/>
        <v>1</v>
      </c>
      <c r="X4036" s="26">
        <f t="shared" si="2987"/>
        <v>1</v>
      </c>
      <c r="Y4036" s="21">
        <v>10</v>
      </c>
      <c r="Z4036" s="22">
        <f t="shared" si="3012"/>
        <v>1088</v>
      </c>
      <c r="AA4036" s="20" t="s">
        <v>2218</v>
      </c>
      <c r="AB4036" s="22"/>
      <c r="AC4036" s="22">
        <v>1</v>
      </c>
      <c r="AD4036" s="22"/>
      <c r="AE4036" s="22">
        <f t="shared" si="3017"/>
        <v>1088</v>
      </c>
      <c r="AF4036" s="22">
        <f t="shared" si="2989"/>
        <v>1088</v>
      </c>
      <c r="AG4036" s="20">
        <f>N4036</f>
        <v>1088</v>
      </c>
      <c r="AH4036" s="20" t="str">
        <f>VLOOKUP(U4036,[1]提成计算!B:I,8,FALSE)</f>
        <v xml:space="preserve"> </v>
      </c>
      <c r="AI4036" s="20"/>
      <c r="AJ4036" s="22"/>
      <c r="AK4036" s="22"/>
      <c r="AM4036" s="22"/>
      <c r="AN4036" s="22"/>
      <c r="AO4036" s="22" t="s">
        <v>4897</v>
      </c>
      <c r="AP4036" s="22" t="s">
        <v>1301</v>
      </c>
      <c r="AS4036" s="20"/>
      <c r="AT4036" s="20"/>
      <c r="AU4036" s="20"/>
    </row>
    <row r="4037" spans="1:47" x14ac:dyDescent="0.15">
      <c r="A4037" s="21" t="s">
        <v>1273</v>
      </c>
      <c r="B4037" s="20" t="s">
        <v>918</v>
      </c>
      <c r="C4037" s="20" t="s">
        <v>1099</v>
      </c>
      <c r="D4037" s="20" t="s">
        <v>1136</v>
      </c>
      <c r="E4037" s="20" t="s">
        <v>1318</v>
      </c>
      <c r="F4037" s="20" t="s">
        <v>1250</v>
      </c>
      <c r="G4037" s="20" t="s">
        <v>5286</v>
      </c>
      <c r="H4037" s="20"/>
      <c r="I4037" s="20">
        <v>13712357166</v>
      </c>
      <c r="J4037" s="20" t="s">
        <v>924</v>
      </c>
      <c r="K4037" s="20" t="s">
        <v>1153</v>
      </c>
      <c r="L4037" s="20" t="s">
        <v>2268</v>
      </c>
      <c r="M4037" s="20">
        <v>1398</v>
      </c>
      <c r="N4037" s="20">
        <v>1398</v>
      </c>
      <c r="O4037" s="20" t="s">
        <v>927</v>
      </c>
      <c r="P4037" s="20" t="s">
        <v>50</v>
      </c>
      <c r="Q4037" s="28"/>
      <c r="R4037" s="21" t="s">
        <v>109</v>
      </c>
      <c r="S4037" s="25" t="s">
        <v>1155</v>
      </c>
      <c r="T4037" s="21" t="s">
        <v>53</v>
      </c>
      <c r="U4037" s="21" t="s">
        <v>1156</v>
      </c>
      <c r="V4037" s="46">
        <v>1</v>
      </c>
      <c r="W4037" s="26">
        <f t="shared" si="2986"/>
        <v>1</v>
      </c>
      <c r="Y4037" s="21">
        <v>20</v>
      </c>
      <c r="Z4037" s="22">
        <f t="shared" si="3012"/>
        <v>1398</v>
      </c>
      <c r="AA4037" s="20" t="s">
        <v>4899</v>
      </c>
      <c r="AB4037" s="22"/>
      <c r="AC4037" s="22">
        <v>1</v>
      </c>
      <c r="AD4037" s="22"/>
      <c r="AE4037" s="22">
        <f t="shared" si="3017"/>
        <v>1398</v>
      </c>
      <c r="AF4037" s="22">
        <f t="shared" si="2989"/>
        <v>1398</v>
      </c>
      <c r="AG4037" s="20"/>
      <c r="AH4037" s="22"/>
      <c r="AI4037" s="22"/>
      <c r="AJ4037" s="22">
        <f>N4037</f>
        <v>1398</v>
      </c>
      <c r="AK4037" s="22">
        <f>IF(O4037="(传统)XDSL",VLOOKUP(S4037,[2]直销续费率明细!C:I,7,FALSE)*1,IF(O4037="GPON+XDSL",VLOOKUP(S4037,[2]直销续费率明细!C:I,7,FALSE)*1,VLOOKUP(S4037,[2]直销续费率明细!C:I,5,FALSE)*1))</f>
        <v>-40</v>
      </c>
      <c r="AL4037" s="22" t="s">
        <v>1309</v>
      </c>
      <c r="AM4037" s="22"/>
      <c r="AN4037" s="22"/>
      <c r="AO4037" s="22" t="s">
        <v>4897</v>
      </c>
      <c r="AP4037" s="22" t="s">
        <v>1301</v>
      </c>
      <c r="AS4037" s="20">
        <f>IF(Y4037&gt;=10,VLOOKUP(U4037,[2]提成计算!B:T,19,FALSE),VLOOKUP(U4037,[2]提成计算!B:T,18,FALSE))</f>
        <v>0.09</v>
      </c>
      <c r="AT4037" s="20">
        <f t="shared" ref="AT4037" si="3018">IF(AD4037*AS4037&gt;0,AD4037*AS4037,AE4037*AS4037)</f>
        <v>125.82</v>
      </c>
      <c r="AU4037" s="20">
        <f t="shared" ref="AU4037" si="3019">IF(AND(AK4037&lt;0,AK4037+AT4037&lt;0),-AT4037,AK4037)</f>
        <v>-40</v>
      </c>
    </row>
    <row r="4038" spans="1:47" x14ac:dyDescent="0.15">
      <c r="A4038" s="21" t="s">
        <v>1273</v>
      </c>
      <c r="B4038" s="20" t="s">
        <v>918</v>
      </c>
      <c r="C4038" s="20" t="s">
        <v>1099</v>
      </c>
      <c r="D4038" s="20" t="s">
        <v>1100</v>
      </c>
      <c r="E4038" s="20" t="s">
        <v>1101</v>
      </c>
      <c r="F4038" s="20" t="s">
        <v>1250</v>
      </c>
      <c r="G4038" s="20" t="s">
        <v>5287</v>
      </c>
      <c r="H4038" s="20"/>
      <c r="I4038" s="20">
        <v>13712025660</v>
      </c>
      <c r="J4038" s="20" t="s">
        <v>1268</v>
      </c>
      <c r="K4038" s="20" t="s">
        <v>72</v>
      </c>
      <c r="L4038" s="20" t="s">
        <v>1358</v>
      </c>
      <c r="M4038" s="20">
        <v>1088</v>
      </c>
      <c r="N4038" s="20">
        <v>1088</v>
      </c>
      <c r="O4038" s="20" t="s">
        <v>927</v>
      </c>
      <c r="P4038" s="20" t="s">
        <v>50</v>
      </c>
      <c r="Q4038" s="28"/>
      <c r="R4038" s="21" t="s">
        <v>52</v>
      </c>
      <c r="S4038" s="21"/>
      <c r="T4038" s="21" t="s">
        <v>53</v>
      </c>
      <c r="U4038" s="21" t="s">
        <v>54</v>
      </c>
      <c r="V4038" s="46">
        <v>1</v>
      </c>
      <c r="W4038" s="26">
        <f t="shared" si="2986"/>
        <v>1</v>
      </c>
      <c r="X4038" s="26">
        <f t="shared" si="2987"/>
        <v>1</v>
      </c>
      <c r="Y4038" s="21">
        <v>10</v>
      </c>
      <c r="Z4038" s="22">
        <f t="shared" si="3012"/>
        <v>1088</v>
      </c>
      <c r="AA4038" s="20" t="s">
        <v>4899</v>
      </c>
      <c r="AB4038" s="22"/>
      <c r="AC4038" s="22">
        <v>1</v>
      </c>
      <c r="AD4038" s="22"/>
      <c r="AE4038" s="22">
        <f t="shared" si="3017"/>
        <v>1088</v>
      </c>
      <c r="AF4038" s="22">
        <f t="shared" si="2989"/>
        <v>1088</v>
      </c>
      <c r="AG4038" s="20">
        <f t="shared" ref="AG4038:AG4039" si="3020">N4038</f>
        <v>1088</v>
      </c>
      <c r="AH4038" s="20" t="str">
        <f>VLOOKUP(U4038,[1]提成计算!B:I,8,FALSE)</f>
        <v xml:space="preserve"> </v>
      </c>
      <c r="AI4038" s="20"/>
      <c r="AJ4038" s="22"/>
      <c r="AK4038" s="22"/>
      <c r="AM4038" s="22"/>
      <c r="AN4038" s="22"/>
      <c r="AO4038" s="22" t="s">
        <v>4897</v>
      </c>
      <c r="AP4038" s="22" t="s">
        <v>1301</v>
      </c>
      <c r="AS4038" s="20"/>
      <c r="AT4038" s="20"/>
      <c r="AU4038" s="20"/>
    </row>
    <row r="4039" spans="1:47" x14ac:dyDescent="0.15">
      <c r="A4039" s="21" t="s">
        <v>1273</v>
      </c>
      <c r="B4039" s="20" t="s">
        <v>918</v>
      </c>
      <c r="C4039" s="20" t="s">
        <v>1099</v>
      </c>
      <c r="D4039" s="20" t="s">
        <v>1136</v>
      </c>
      <c r="E4039" s="20" t="s">
        <v>1137</v>
      </c>
      <c r="F4039" s="20" t="s">
        <v>1250</v>
      </c>
      <c r="G4039" s="20" t="s">
        <v>5288</v>
      </c>
      <c r="H4039" s="20"/>
      <c r="I4039" s="20">
        <v>13129417456</v>
      </c>
      <c r="J4039" s="20" t="s">
        <v>1268</v>
      </c>
      <c r="K4039" s="20" t="s">
        <v>4694</v>
      </c>
      <c r="L4039" s="20" t="s">
        <v>1358</v>
      </c>
      <c r="M4039" s="20">
        <v>1088</v>
      </c>
      <c r="N4039" s="20">
        <v>1088</v>
      </c>
      <c r="O4039" s="20" t="s">
        <v>927</v>
      </c>
      <c r="P4039" s="20" t="s">
        <v>50</v>
      </c>
      <c r="Q4039" s="28"/>
      <c r="R4039" s="21" t="s">
        <v>109</v>
      </c>
      <c r="S4039" s="21"/>
      <c r="T4039" s="21" t="s">
        <v>1197</v>
      </c>
      <c r="U4039" s="21" t="s">
        <v>4695</v>
      </c>
      <c r="V4039" s="46">
        <v>1</v>
      </c>
      <c r="W4039" s="26">
        <f t="shared" si="2986"/>
        <v>1</v>
      </c>
      <c r="X4039" s="26">
        <f t="shared" si="2987"/>
        <v>1</v>
      </c>
      <c r="Y4039" s="21">
        <v>10</v>
      </c>
      <c r="Z4039" s="22">
        <f t="shared" si="3012"/>
        <v>1088</v>
      </c>
      <c r="AA4039" s="20" t="s">
        <v>4899</v>
      </c>
      <c r="AB4039" s="22"/>
      <c r="AC4039" s="22">
        <v>1</v>
      </c>
      <c r="AD4039" s="22"/>
      <c r="AE4039" s="22">
        <f t="shared" si="3017"/>
        <v>1088</v>
      </c>
      <c r="AF4039" s="22">
        <f t="shared" si="2989"/>
        <v>1088</v>
      </c>
      <c r="AG4039" s="20">
        <f t="shared" si="3020"/>
        <v>1088</v>
      </c>
      <c r="AH4039" s="20"/>
      <c r="AI4039" s="20"/>
      <c r="AJ4039" s="22"/>
      <c r="AK4039" s="22"/>
      <c r="AM4039" s="22"/>
      <c r="AN4039" s="22"/>
      <c r="AO4039" s="22" t="s">
        <v>4897</v>
      </c>
      <c r="AP4039" s="22" t="s">
        <v>1301</v>
      </c>
      <c r="AS4039" s="20"/>
      <c r="AT4039" s="20"/>
      <c r="AU4039" s="20"/>
    </row>
    <row r="4040" spans="1:47" x14ac:dyDescent="0.15">
      <c r="A4040" s="21" t="s">
        <v>1273</v>
      </c>
      <c r="B4040" s="20" t="s">
        <v>918</v>
      </c>
      <c r="C4040" s="20" t="s">
        <v>1099</v>
      </c>
      <c r="D4040" s="20" t="s">
        <v>1100</v>
      </c>
      <c r="E4040" s="20" t="s">
        <v>1132</v>
      </c>
      <c r="F4040" s="20" t="s">
        <v>1250</v>
      </c>
      <c r="G4040" s="20" t="s">
        <v>5289</v>
      </c>
      <c r="H4040" s="20"/>
      <c r="I4040" s="20">
        <v>15814384838</v>
      </c>
      <c r="J4040" s="20" t="s">
        <v>924</v>
      </c>
      <c r="K4040" s="20" t="s">
        <v>80</v>
      </c>
      <c r="L4040" s="20" t="s">
        <v>1299</v>
      </c>
      <c r="M4040" s="20">
        <v>888</v>
      </c>
      <c r="N4040" s="20">
        <v>888</v>
      </c>
      <c r="O4040" s="20" t="s">
        <v>927</v>
      </c>
      <c r="P4040" s="20" t="s">
        <v>50</v>
      </c>
      <c r="Q4040" s="28"/>
      <c r="R4040" s="21" t="s">
        <v>52</v>
      </c>
      <c r="S4040" s="25" t="s">
        <v>1134</v>
      </c>
      <c r="T4040" s="21" t="s">
        <v>53</v>
      </c>
      <c r="U4040" s="21" t="s">
        <v>81</v>
      </c>
      <c r="V4040" s="46">
        <v>1</v>
      </c>
      <c r="W4040" s="26">
        <f t="shared" si="2986"/>
        <v>1</v>
      </c>
      <c r="Y4040" s="21">
        <v>12</v>
      </c>
      <c r="Z4040" s="22">
        <f t="shared" si="3012"/>
        <v>888</v>
      </c>
      <c r="AA4040" s="20" t="s">
        <v>4899</v>
      </c>
      <c r="AB4040" s="22"/>
      <c r="AC4040" s="22">
        <v>1</v>
      </c>
      <c r="AD4040" s="22"/>
      <c r="AE4040" s="22">
        <f t="shared" si="3017"/>
        <v>888</v>
      </c>
      <c r="AF4040" s="22">
        <f t="shared" si="2989"/>
        <v>888</v>
      </c>
      <c r="AG4040" s="20"/>
      <c r="AH4040" s="22"/>
      <c r="AI4040" s="22"/>
      <c r="AJ4040" s="22">
        <f>N4040</f>
        <v>888</v>
      </c>
      <c r="AK4040" s="22">
        <f>IF(O4040="(传统)XDSL",VLOOKUP(S4040,[2]直销续费率明细!C:I,7,FALSE)*1,IF(O4040="GPON+XDSL",VLOOKUP(S4040,[2]直销续费率明细!C:I,7,FALSE)*1,VLOOKUP(S4040,[2]直销续费率明细!C:I,5,FALSE)*1))</f>
        <v>-40</v>
      </c>
      <c r="AL4040" s="22" t="s">
        <v>1309</v>
      </c>
      <c r="AM4040" s="22"/>
      <c r="AN4040" s="22"/>
      <c r="AO4040" s="22" t="s">
        <v>4897</v>
      </c>
      <c r="AP4040" s="22" t="s">
        <v>1301</v>
      </c>
      <c r="AS4040" s="20">
        <f>IF(Y4040&gt;=10,VLOOKUP(U4040,[2]提成计算!B:T,19,FALSE),VLOOKUP(U4040,[2]提成计算!B:T,18,FALSE))</f>
        <v>0.12</v>
      </c>
      <c r="AT4040" s="20">
        <f t="shared" ref="AT4040:AT4088" si="3021">IF(AD4040*AS4040&gt;0,AD4040*AS4040,AE4040*AS4040)</f>
        <v>106.56</v>
      </c>
      <c r="AU4040" s="20">
        <f t="shared" ref="AU4040" si="3022">IF(AND(AK4040&lt;0,AK4040+AT4040&lt;0),-AT4040,AK4040)</f>
        <v>-40</v>
      </c>
    </row>
    <row r="4041" spans="1:47" x14ac:dyDescent="0.15">
      <c r="A4041" s="21" t="s">
        <v>1273</v>
      </c>
      <c r="B4041" s="20" t="s">
        <v>918</v>
      </c>
      <c r="C4041" s="20" t="s">
        <v>1099</v>
      </c>
      <c r="D4041" s="20" t="s">
        <v>1100</v>
      </c>
      <c r="E4041" s="20" t="s">
        <v>1101</v>
      </c>
      <c r="F4041" s="20" t="s">
        <v>1250</v>
      </c>
      <c r="G4041" s="20" t="s">
        <v>5290</v>
      </c>
      <c r="H4041" s="20"/>
      <c r="I4041" s="20">
        <v>13713079121</v>
      </c>
      <c r="J4041" s="20" t="s">
        <v>1268</v>
      </c>
      <c r="K4041" s="20" t="s">
        <v>1112</v>
      </c>
      <c r="L4041" s="20" t="s">
        <v>1358</v>
      </c>
      <c r="M4041" s="20">
        <v>1088</v>
      </c>
      <c r="N4041" s="20">
        <v>1088</v>
      </c>
      <c r="O4041" s="20" t="s">
        <v>927</v>
      </c>
      <c r="P4041" s="20" t="s">
        <v>50</v>
      </c>
      <c r="Q4041" s="28"/>
      <c r="R4041" s="21" t="s">
        <v>52</v>
      </c>
      <c r="S4041" s="21"/>
      <c r="T4041" s="22" t="s">
        <v>5010</v>
      </c>
      <c r="U4041" s="21" t="s">
        <v>413</v>
      </c>
      <c r="V4041" s="46">
        <v>1</v>
      </c>
      <c r="W4041" s="26">
        <f t="shared" si="2986"/>
        <v>1</v>
      </c>
      <c r="X4041" s="26">
        <f t="shared" si="2987"/>
        <v>1</v>
      </c>
      <c r="Y4041" s="21">
        <v>10</v>
      </c>
      <c r="Z4041" s="22">
        <f t="shared" si="3012"/>
        <v>1088</v>
      </c>
      <c r="AA4041" s="20" t="s">
        <v>4899</v>
      </c>
      <c r="AB4041" s="22"/>
      <c r="AC4041" s="22">
        <v>1</v>
      </c>
      <c r="AD4041" s="22"/>
      <c r="AE4041" s="22">
        <f t="shared" si="3017"/>
        <v>1088</v>
      </c>
      <c r="AF4041" s="22">
        <f t="shared" si="2989"/>
        <v>1088</v>
      </c>
      <c r="AG4041" s="20">
        <f>N4041</f>
        <v>1088</v>
      </c>
      <c r="AH4041" s="20" t="str">
        <f>VLOOKUP(U4041,[1]提成计算!B:I,8,FALSE)</f>
        <v xml:space="preserve"> </v>
      </c>
      <c r="AI4041" s="20"/>
      <c r="AJ4041" s="22"/>
      <c r="AK4041" s="22"/>
      <c r="AM4041" s="22"/>
      <c r="AN4041" s="22"/>
      <c r="AO4041" s="22" t="s">
        <v>2216</v>
      </c>
      <c r="AP4041" s="22" t="s">
        <v>1301</v>
      </c>
      <c r="AS4041" s="20">
        <f>IF(Y4041&gt;=10,VLOOKUP(U4041,[4]提成计算!B:T,19,FALSE),VLOOKUP(U4041,[4]提成计算!B:T,18,FALSE))</f>
        <v>0.1</v>
      </c>
      <c r="AT4041" s="20">
        <f t="shared" si="3021"/>
        <v>108.80000000000001</v>
      </c>
      <c r="AU4041" s="20">
        <f t="shared" ref="AU4041:AU4085" si="3023">IF(AND(AK4041&lt;0,AK4041+AT4041&lt;0),AT4041,AK4041)</f>
        <v>0</v>
      </c>
    </row>
    <row r="4042" spans="1:47" x14ac:dyDescent="0.15">
      <c r="A4042" s="21" t="s">
        <v>1273</v>
      </c>
      <c r="B4042" s="20" t="s">
        <v>918</v>
      </c>
      <c r="C4042" s="20" t="s">
        <v>1099</v>
      </c>
      <c r="D4042" s="20" t="s">
        <v>1100</v>
      </c>
      <c r="E4042" s="20" t="s">
        <v>1101</v>
      </c>
      <c r="F4042" s="20" t="s">
        <v>1250</v>
      </c>
      <c r="G4042" s="20" t="s">
        <v>5291</v>
      </c>
      <c r="H4042" s="20"/>
      <c r="I4042" s="20">
        <v>13580800191</v>
      </c>
      <c r="J4042" s="20" t="s">
        <v>924</v>
      </c>
      <c r="K4042" s="20" t="s">
        <v>72</v>
      </c>
      <c r="L4042" s="20" t="s">
        <v>1299</v>
      </c>
      <c r="M4042" s="20">
        <v>888</v>
      </c>
      <c r="N4042" s="20">
        <v>888</v>
      </c>
      <c r="O4042" s="20" t="s">
        <v>927</v>
      </c>
      <c r="P4042" s="20" t="s">
        <v>50</v>
      </c>
      <c r="Q4042" s="28"/>
      <c r="R4042" s="21" t="s">
        <v>52</v>
      </c>
      <c r="S4042" s="25" t="s">
        <v>1134</v>
      </c>
      <c r="T4042" s="21" t="s">
        <v>53</v>
      </c>
      <c r="U4042" s="21" t="s">
        <v>54</v>
      </c>
      <c r="V4042" s="46">
        <v>1</v>
      </c>
      <c r="W4042" s="26">
        <f t="shared" si="2986"/>
        <v>1</v>
      </c>
      <c r="Y4042" s="21">
        <v>12</v>
      </c>
      <c r="Z4042" s="22">
        <f t="shared" si="3012"/>
        <v>888</v>
      </c>
      <c r="AA4042" s="20" t="s">
        <v>2218</v>
      </c>
      <c r="AB4042" s="22"/>
      <c r="AC4042" s="22">
        <v>1</v>
      </c>
      <c r="AD4042" s="22"/>
      <c r="AE4042" s="22">
        <f t="shared" si="3017"/>
        <v>888</v>
      </c>
      <c r="AF4042" s="22">
        <f t="shared" si="2989"/>
        <v>888</v>
      </c>
      <c r="AG4042" s="20"/>
      <c r="AH4042" s="22"/>
      <c r="AI4042" s="22"/>
      <c r="AJ4042" s="22">
        <f t="shared" ref="AJ4042:AJ4043" si="3024">N4042</f>
        <v>888</v>
      </c>
      <c r="AK4042" s="22">
        <f>IF(O4042="(传统)XDSL",VLOOKUP(S4042,[2]直销续费率明细!C:I,7,FALSE)*1,IF(O4042="GPON+XDSL",VLOOKUP(S4042,[2]直销续费率明细!C:I,7,FALSE)*1,VLOOKUP(S4042,[2]直销续费率明细!C:I,5,FALSE)*1))</f>
        <v>-40</v>
      </c>
      <c r="AL4042" s="22" t="s">
        <v>1300</v>
      </c>
      <c r="AM4042" s="22"/>
      <c r="AN4042" s="22"/>
      <c r="AO4042" s="22" t="s">
        <v>4897</v>
      </c>
      <c r="AP4042" s="22" t="s">
        <v>1301</v>
      </c>
      <c r="AS4042" s="20">
        <f>IF(Y4042&gt;=10,VLOOKUP(U4042,[2]提成计算!B:T,19,FALSE),VLOOKUP(U4042,[2]提成计算!B:T,18,FALSE))</f>
        <v>0.1</v>
      </c>
      <c r="AT4042" s="20">
        <f t="shared" si="3021"/>
        <v>88.800000000000011</v>
      </c>
      <c r="AU4042" s="20">
        <f t="shared" ref="AU4042:AU4043" si="3025">IF(AND(AK4042&lt;0,AK4042+AT4042&lt;0),-AT4042,AK4042)</f>
        <v>-40</v>
      </c>
    </row>
    <row r="4043" spans="1:47" x14ac:dyDescent="0.15">
      <c r="A4043" s="21" t="s">
        <v>1273</v>
      </c>
      <c r="B4043" s="20" t="s">
        <v>918</v>
      </c>
      <c r="C4043" s="20" t="s">
        <v>1099</v>
      </c>
      <c r="D4043" s="20" t="s">
        <v>1100</v>
      </c>
      <c r="E4043" s="20" t="s">
        <v>1132</v>
      </c>
      <c r="F4043" s="20" t="s">
        <v>1250</v>
      </c>
      <c r="G4043" s="20" t="s">
        <v>5292</v>
      </c>
      <c r="H4043" s="20"/>
      <c r="I4043" s="20">
        <v>13712086715</v>
      </c>
      <c r="J4043" s="20" t="s">
        <v>924</v>
      </c>
      <c r="K4043" s="20" t="s">
        <v>4787</v>
      </c>
      <c r="L4043" s="20" t="s">
        <v>1299</v>
      </c>
      <c r="M4043" s="20">
        <v>888</v>
      </c>
      <c r="N4043" s="20">
        <v>888</v>
      </c>
      <c r="O4043" s="20" t="s">
        <v>927</v>
      </c>
      <c r="P4043" s="20" t="s">
        <v>50</v>
      </c>
      <c r="Q4043" s="28"/>
      <c r="R4043" s="21" t="s">
        <v>52</v>
      </c>
      <c r="S4043" s="25" t="s">
        <v>1134</v>
      </c>
      <c r="T4043" s="21" t="s">
        <v>53</v>
      </c>
      <c r="U4043" s="21" t="s">
        <v>54</v>
      </c>
      <c r="V4043" s="46">
        <v>1</v>
      </c>
      <c r="W4043" s="26">
        <f t="shared" si="2986"/>
        <v>1</v>
      </c>
      <c r="Y4043" s="21">
        <v>12</v>
      </c>
      <c r="Z4043" s="22">
        <f t="shared" si="3012"/>
        <v>888</v>
      </c>
      <c r="AA4043" s="20" t="s">
        <v>4899</v>
      </c>
      <c r="AB4043" s="22"/>
      <c r="AC4043" s="22">
        <v>1</v>
      </c>
      <c r="AD4043" s="22"/>
      <c r="AE4043" s="22">
        <f t="shared" si="3017"/>
        <v>888</v>
      </c>
      <c r="AF4043" s="22">
        <f t="shared" si="2989"/>
        <v>888</v>
      </c>
      <c r="AG4043" s="20"/>
      <c r="AH4043" s="22"/>
      <c r="AI4043" s="22"/>
      <c r="AJ4043" s="22">
        <f t="shared" si="3024"/>
        <v>888</v>
      </c>
      <c r="AK4043" s="22">
        <f>IF(O4043="(传统)XDSL",VLOOKUP(S4043,[2]直销续费率明细!C:I,7,FALSE)*1,IF(O4043="GPON+XDSL",VLOOKUP(S4043,[2]直销续费率明细!C:I,7,FALSE)*1,VLOOKUP(S4043,[2]直销续费率明细!C:I,5,FALSE)*1))</f>
        <v>-40</v>
      </c>
      <c r="AL4043" s="22" t="s">
        <v>1300</v>
      </c>
      <c r="AM4043" s="22"/>
      <c r="AN4043" s="22"/>
      <c r="AO4043" s="22" t="s">
        <v>4897</v>
      </c>
      <c r="AP4043" s="22" t="s">
        <v>1301</v>
      </c>
      <c r="AS4043" s="20">
        <f>IF(Y4043&gt;=10,VLOOKUP(U4043,[2]提成计算!B:T,19,FALSE),VLOOKUP(U4043,[2]提成计算!B:T,18,FALSE))</f>
        <v>0.1</v>
      </c>
      <c r="AT4043" s="20">
        <f t="shared" si="3021"/>
        <v>88.800000000000011</v>
      </c>
      <c r="AU4043" s="20">
        <f t="shared" si="3025"/>
        <v>-40</v>
      </c>
    </row>
    <row r="4044" spans="1:47" x14ac:dyDescent="0.15">
      <c r="A4044" s="21" t="s">
        <v>1273</v>
      </c>
      <c r="B4044" s="20" t="s">
        <v>918</v>
      </c>
      <c r="C4044" s="20" t="s">
        <v>1099</v>
      </c>
      <c r="D4044" s="20" t="s">
        <v>1136</v>
      </c>
      <c r="E4044" s="20" t="s">
        <v>1137</v>
      </c>
      <c r="F4044" s="20" t="s">
        <v>1250</v>
      </c>
      <c r="G4044" s="20" t="s">
        <v>5293</v>
      </c>
      <c r="H4044" s="20"/>
      <c r="I4044" s="20">
        <v>15217351812</v>
      </c>
      <c r="J4044" s="20" t="s">
        <v>5241</v>
      </c>
      <c r="K4044" s="20" t="s">
        <v>4694</v>
      </c>
      <c r="L4044" s="20" t="s">
        <v>2268</v>
      </c>
      <c r="M4044" s="20">
        <v>1398</v>
      </c>
      <c r="N4044" s="20">
        <v>1398</v>
      </c>
      <c r="O4044" s="20" t="s">
        <v>927</v>
      </c>
      <c r="P4044" s="20" t="s">
        <v>50</v>
      </c>
      <c r="Q4044" s="28" t="s">
        <v>5241</v>
      </c>
      <c r="R4044" s="21" t="s">
        <v>109</v>
      </c>
      <c r="S4044" s="21"/>
      <c r="T4044" s="21" t="s">
        <v>1197</v>
      </c>
      <c r="U4044" s="21" t="s">
        <v>4695</v>
      </c>
      <c r="V4044" s="46">
        <v>1</v>
      </c>
      <c r="W4044" s="26">
        <f t="shared" si="2986"/>
        <v>1</v>
      </c>
      <c r="X4044" s="26">
        <f t="shared" si="2987"/>
        <v>1</v>
      </c>
      <c r="Y4044" s="21">
        <v>20</v>
      </c>
      <c r="Z4044" s="22">
        <f t="shared" si="3012"/>
        <v>1398</v>
      </c>
      <c r="AA4044" s="20" t="s">
        <v>4899</v>
      </c>
      <c r="AB4044" s="22"/>
      <c r="AC4044" s="22">
        <v>1</v>
      </c>
      <c r="AD4044" s="22"/>
      <c r="AE4044" s="22">
        <f t="shared" si="3017"/>
        <v>1398</v>
      </c>
      <c r="AF4044" s="22">
        <f t="shared" si="2989"/>
        <v>1398</v>
      </c>
      <c r="AG4044" s="20">
        <f>N4044</f>
        <v>1398</v>
      </c>
      <c r="AH4044" s="20"/>
      <c r="AI4044" s="20"/>
      <c r="AJ4044" s="22"/>
      <c r="AK4044" s="22"/>
      <c r="AM4044" s="22"/>
      <c r="AN4044" s="22"/>
      <c r="AO4044" s="22" t="s">
        <v>4897</v>
      </c>
      <c r="AP4044" s="22" t="s">
        <v>1301</v>
      </c>
      <c r="AS4044" s="20"/>
      <c r="AT4044" s="20"/>
      <c r="AU4044" s="20"/>
    </row>
    <row r="4045" spans="1:47" x14ac:dyDescent="0.15">
      <c r="A4045" s="21" t="s">
        <v>1273</v>
      </c>
      <c r="B4045" s="20" t="s">
        <v>918</v>
      </c>
      <c r="C4045" s="20" t="s">
        <v>1099</v>
      </c>
      <c r="D4045" s="20" t="s">
        <v>1121</v>
      </c>
      <c r="E4045" s="20" t="s">
        <v>4689</v>
      </c>
      <c r="F4045" s="20" t="s">
        <v>1250</v>
      </c>
      <c r="G4045" s="20" t="s">
        <v>5294</v>
      </c>
      <c r="H4045" s="20"/>
      <c r="I4045" s="20">
        <v>13571335634</v>
      </c>
      <c r="J4045" s="20" t="s">
        <v>924</v>
      </c>
      <c r="K4045" s="20" t="s">
        <v>4967</v>
      </c>
      <c r="L4045" s="20" t="s">
        <v>1376</v>
      </c>
      <c r="M4045" s="20">
        <v>1088</v>
      </c>
      <c r="N4045" s="20">
        <v>1088</v>
      </c>
      <c r="O4045" s="20" t="s">
        <v>927</v>
      </c>
      <c r="P4045" s="20" t="s">
        <v>50</v>
      </c>
      <c r="Q4045" s="28"/>
      <c r="R4045" s="21" t="s">
        <v>91</v>
      </c>
      <c r="S4045" s="25" t="s">
        <v>1414</v>
      </c>
      <c r="T4045" s="21" t="s">
        <v>4968</v>
      </c>
      <c r="U4045" s="21" t="s">
        <v>4969</v>
      </c>
      <c r="V4045" s="46">
        <v>1</v>
      </c>
      <c r="W4045" s="26">
        <f t="shared" si="2986"/>
        <v>1</v>
      </c>
      <c r="Y4045" s="21">
        <v>10</v>
      </c>
      <c r="Z4045" s="22">
        <f t="shared" si="3012"/>
        <v>1088</v>
      </c>
      <c r="AA4045" s="20" t="s">
        <v>4899</v>
      </c>
      <c r="AB4045" s="22"/>
      <c r="AC4045" s="22">
        <v>1</v>
      </c>
      <c r="AD4045" s="22"/>
      <c r="AE4045" s="22">
        <f t="shared" si="3017"/>
        <v>1088</v>
      </c>
      <c r="AF4045" s="22">
        <f t="shared" si="2989"/>
        <v>1088</v>
      </c>
      <c r="AG4045" s="20"/>
      <c r="AH4045" s="22"/>
      <c r="AI4045" s="22"/>
      <c r="AJ4045" s="22">
        <f t="shared" ref="AJ4045:AJ4046" si="3026">N4045</f>
        <v>1088</v>
      </c>
      <c r="AK4045" s="22">
        <f>IF(O4045="(传统)XDSL",VLOOKUP(S4045,[2]直销续费率明细!C:I,7,FALSE)*1,IF(O4045="GPON+XDSL",VLOOKUP(S4045,[2]直销续费率明细!C:I,7,FALSE)*1,VLOOKUP(S4045,[2]直销续费率明细!C:I,5,FALSE)*1))</f>
        <v>-40</v>
      </c>
      <c r="AL4045" s="22" t="s">
        <v>1309</v>
      </c>
      <c r="AM4045" s="22"/>
      <c r="AN4045" s="22"/>
      <c r="AO4045" s="22" t="s">
        <v>4897</v>
      </c>
      <c r="AP4045" s="22" t="s">
        <v>1301</v>
      </c>
      <c r="AS4045" s="20">
        <f>IF(Y4045&gt;=10,VLOOKUP(U4045,[2]提成计算!B:T,19,FALSE),VLOOKUP(U4045,[2]提成计算!B:T,18,FALSE))</f>
        <v>0.1</v>
      </c>
      <c r="AT4045" s="20">
        <f t="shared" ref="AT4045:AT4046" si="3027">IF(AD4045*AS4045&gt;0,AD4045*AS4045,AE4045*AS4045)</f>
        <v>108.80000000000001</v>
      </c>
      <c r="AU4045" s="20">
        <f t="shared" ref="AU4045:AU4046" si="3028">IF(AND(AK4045&lt;0,AK4045+AT4045&lt;0),-AT4045,AK4045)</f>
        <v>-40</v>
      </c>
    </row>
    <row r="4046" spans="1:47" x14ac:dyDescent="0.15">
      <c r="A4046" s="21" t="s">
        <v>1273</v>
      </c>
      <c r="B4046" s="20" t="s">
        <v>918</v>
      </c>
      <c r="C4046" s="20" t="s">
        <v>1099</v>
      </c>
      <c r="D4046" s="20" t="s">
        <v>1100</v>
      </c>
      <c r="E4046" s="20" t="s">
        <v>1482</v>
      </c>
      <c r="F4046" s="20" t="s">
        <v>1250</v>
      </c>
      <c r="G4046" s="20" t="s">
        <v>5295</v>
      </c>
      <c r="H4046" s="20"/>
      <c r="I4046" s="20">
        <v>13038891388</v>
      </c>
      <c r="J4046" s="20" t="s">
        <v>924</v>
      </c>
      <c r="K4046" s="20" t="s">
        <v>80</v>
      </c>
      <c r="L4046" s="20" t="s">
        <v>1299</v>
      </c>
      <c r="M4046" s="20">
        <v>888</v>
      </c>
      <c r="N4046" s="20">
        <v>888</v>
      </c>
      <c r="O4046" s="20" t="s">
        <v>927</v>
      </c>
      <c r="P4046" s="20" t="s">
        <v>50</v>
      </c>
      <c r="Q4046" s="28"/>
      <c r="R4046" s="21" t="s">
        <v>52</v>
      </c>
      <c r="S4046" s="25" t="s">
        <v>1163</v>
      </c>
      <c r="T4046" s="21" t="s">
        <v>53</v>
      </c>
      <c r="U4046" s="21" t="s">
        <v>81</v>
      </c>
      <c r="V4046" s="46">
        <v>1</v>
      </c>
      <c r="W4046" s="26">
        <f t="shared" si="2986"/>
        <v>1</v>
      </c>
      <c r="Y4046" s="21">
        <v>12</v>
      </c>
      <c r="Z4046" s="22">
        <f t="shared" si="3012"/>
        <v>888</v>
      </c>
      <c r="AA4046" s="20" t="s">
        <v>4899</v>
      </c>
      <c r="AB4046" s="22"/>
      <c r="AC4046" s="22">
        <v>1</v>
      </c>
      <c r="AD4046" s="22"/>
      <c r="AE4046" s="22">
        <f t="shared" si="3017"/>
        <v>888</v>
      </c>
      <c r="AF4046" s="22">
        <f t="shared" si="2989"/>
        <v>888</v>
      </c>
      <c r="AG4046" s="20"/>
      <c r="AH4046" s="22"/>
      <c r="AI4046" s="22"/>
      <c r="AJ4046" s="22">
        <f t="shared" si="3026"/>
        <v>888</v>
      </c>
      <c r="AK4046" s="22">
        <f>IF(O4046="(传统)XDSL",VLOOKUP(S4046,[2]直销续费率明细!C:I,7,FALSE)*1,IF(O4046="GPON+XDSL",VLOOKUP(S4046,[2]直销续费率明细!C:I,7,FALSE)*1,VLOOKUP(S4046,[2]直销续费率明细!C:I,5,FALSE)*1))</f>
        <v>-40</v>
      </c>
      <c r="AL4046" s="22" t="s">
        <v>1309</v>
      </c>
      <c r="AM4046" s="22"/>
      <c r="AN4046" s="22"/>
      <c r="AO4046" s="22" t="s">
        <v>4897</v>
      </c>
      <c r="AP4046" s="22" t="s">
        <v>1301</v>
      </c>
      <c r="AS4046" s="20">
        <f>IF(Y4046&gt;=10,VLOOKUP(U4046,[2]提成计算!B:T,19,FALSE),VLOOKUP(U4046,[2]提成计算!B:T,18,FALSE))</f>
        <v>0.12</v>
      </c>
      <c r="AT4046" s="20">
        <f t="shared" si="3027"/>
        <v>106.56</v>
      </c>
      <c r="AU4046" s="20">
        <f t="shared" si="3028"/>
        <v>-40</v>
      </c>
    </row>
    <row r="4047" spans="1:47" x14ac:dyDescent="0.15">
      <c r="A4047" s="21" t="s">
        <v>1273</v>
      </c>
      <c r="B4047" s="20" t="s">
        <v>918</v>
      </c>
      <c r="C4047" s="20" t="s">
        <v>1099</v>
      </c>
      <c r="D4047" s="20" t="s">
        <v>1136</v>
      </c>
      <c r="E4047" s="20" t="s">
        <v>1144</v>
      </c>
      <c r="F4047" s="20" t="s">
        <v>1250</v>
      </c>
      <c r="G4047" s="20" t="s">
        <v>5296</v>
      </c>
      <c r="H4047" s="20"/>
      <c r="I4047" s="20">
        <v>13631702769</v>
      </c>
      <c r="J4047" s="20" t="s">
        <v>5241</v>
      </c>
      <c r="K4047" s="20" t="s">
        <v>184</v>
      </c>
      <c r="L4047" s="20" t="s">
        <v>1376</v>
      </c>
      <c r="M4047" s="20">
        <v>1088</v>
      </c>
      <c r="N4047" s="20">
        <v>1088</v>
      </c>
      <c r="O4047" s="20" t="s">
        <v>927</v>
      </c>
      <c r="P4047" s="20" t="s">
        <v>50</v>
      </c>
      <c r="Q4047" s="28" t="s">
        <v>5241</v>
      </c>
      <c r="R4047" s="21" t="s">
        <v>109</v>
      </c>
      <c r="S4047" s="21"/>
      <c r="T4047" s="21" t="s">
        <v>53</v>
      </c>
      <c r="U4047" s="21" t="s">
        <v>185</v>
      </c>
      <c r="V4047" s="46">
        <v>1</v>
      </c>
      <c r="W4047" s="26">
        <f t="shared" si="2986"/>
        <v>1</v>
      </c>
      <c r="X4047" s="26">
        <f t="shared" si="2987"/>
        <v>1</v>
      </c>
      <c r="Y4047" s="21">
        <v>10</v>
      </c>
      <c r="Z4047" s="22">
        <f t="shared" si="3012"/>
        <v>1088</v>
      </c>
      <c r="AA4047" s="20" t="s">
        <v>4899</v>
      </c>
      <c r="AB4047" s="22"/>
      <c r="AC4047" s="22">
        <v>1</v>
      </c>
      <c r="AD4047" s="22"/>
      <c r="AE4047" s="22">
        <f t="shared" si="3017"/>
        <v>1088</v>
      </c>
      <c r="AF4047" s="22">
        <f t="shared" si="2989"/>
        <v>1088</v>
      </c>
      <c r="AG4047" s="20">
        <f t="shared" ref="AG4047:AG4051" si="3029">N4047</f>
        <v>1088</v>
      </c>
      <c r="AH4047" s="20" t="str">
        <f>VLOOKUP(U4047,[1]提成计算!B:I,8,FALSE)</f>
        <v xml:space="preserve"> </v>
      </c>
      <c r="AI4047" s="20"/>
      <c r="AJ4047" s="22"/>
      <c r="AK4047" s="22"/>
      <c r="AM4047" s="22"/>
      <c r="AN4047" s="22"/>
      <c r="AO4047" s="22" t="s">
        <v>4897</v>
      </c>
      <c r="AP4047" s="22" t="s">
        <v>1301</v>
      </c>
      <c r="AS4047" s="20"/>
      <c r="AT4047" s="20"/>
      <c r="AU4047" s="20"/>
    </row>
    <row r="4048" spans="1:47" x14ac:dyDescent="0.15">
      <c r="A4048" s="21" t="s">
        <v>1273</v>
      </c>
      <c r="B4048" s="20" t="s">
        <v>918</v>
      </c>
      <c r="C4048" s="20" t="s">
        <v>1099</v>
      </c>
      <c r="D4048" s="20" t="s">
        <v>1100</v>
      </c>
      <c r="E4048" s="20" t="s">
        <v>1101</v>
      </c>
      <c r="F4048" s="20" t="s">
        <v>1250</v>
      </c>
      <c r="G4048" s="20" t="s">
        <v>5297</v>
      </c>
      <c r="H4048" s="20"/>
      <c r="I4048" s="20">
        <v>13922958956</v>
      </c>
      <c r="J4048" s="20" t="s">
        <v>1268</v>
      </c>
      <c r="K4048" s="20" t="s">
        <v>1107</v>
      </c>
      <c r="L4048" s="20" t="s">
        <v>1358</v>
      </c>
      <c r="M4048" s="20">
        <v>1088</v>
      </c>
      <c r="N4048" s="20">
        <v>1088</v>
      </c>
      <c r="O4048" s="20" t="s">
        <v>927</v>
      </c>
      <c r="P4048" s="20" t="s">
        <v>50</v>
      </c>
      <c r="Q4048" s="28"/>
      <c r="R4048" s="21" t="s">
        <v>52</v>
      </c>
      <c r="S4048" s="21"/>
      <c r="T4048" s="21" t="s">
        <v>1108</v>
      </c>
      <c r="U4048" s="21">
        <v>0</v>
      </c>
      <c r="V4048" s="46">
        <v>1</v>
      </c>
      <c r="W4048" s="26">
        <f t="shared" si="2986"/>
        <v>1</v>
      </c>
      <c r="X4048" s="26">
        <f t="shared" si="2987"/>
        <v>1</v>
      </c>
      <c r="Y4048" s="21">
        <v>10</v>
      </c>
      <c r="Z4048" s="22">
        <f t="shared" si="3012"/>
        <v>1088</v>
      </c>
      <c r="AA4048" s="20" t="s">
        <v>4899</v>
      </c>
      <c r="AB4048" s="22"/>
      <c r="AC4048" s="22">
        <v>1</v>
      </c>
      <c r="AD4048" s="22"/>
      <c r="AE4048" s="22">
        <f t="shared" si="3017"/>
        <v>1088</v>
      </c>
      <c r="AF4048" s="22">
        <f t="shared" si="2989"/>
        <v>1088</v>
      </c>
      <c r="AG4048" s="20">
        <f t="shared" si="3029"/>
        <v>1088</v>
      </c>
      <c r="AH4048" s="20"/>
      <c r="AI4048" s="20"/>
      <c r="AJ4048" s="22"/>
      <c r="AK4048" s="22"/>
      <c r="AM4048" s="22"/>
      <c r="AN4048" s="22"/>
      <c r="AO4048" s="22" t="s">
        <v>4897</v>
      </c>
      <c r="AP4048" s="22" t="s">
        <v>1301</v>
      </c>
      <c r="AS4048" s="20"/>
      <c r="AT4048" s="20"/>
      <c r="AU4048" s="20"/>
    </row>
    <row r="4049" spans="1:47" x14ac:dyDescent="0.15">
      <c r="A4049" s="21" t="s">
        <v>1273</v>
      </c>
      <c r="B4049" s="20" t="s">
        <v>918</v>
      </c>
      <c r="C4049" s="20" t="s">
        <v>1099</v>
      </c>
      <c r="D4049" s="20" t="s">
        <v>1100</v>
      </c>
      <c r="E4049" s="20" t="s">
        <v>1101</v>
      </c>
      <c r="F4049" s="20" t="s">
        <v>1250</v>
      </c>
      <c r="G4049" s="20" t="s">
        <v>5298</v>
      </c>
      <c r="H4049" s="20"/>
      <c r="I4049" s="20">
        <v>13829235701</v>
      </c>
      <c r="J4049" s="20" t="s">
        <v>1268</v>
      </c>
      <c r="K4049" s="20" t="s">
        <v>1107</v>
      </c>
      <c r="L4049" s="20" t="s">
        <v>1898</v>
      </c>
      <c r="M4049" s="20">
        <v>1398</v>
      </c>
      <c r="N4049" s="20">
        <v>1398</v>
      </c>
      <c r="O4049" s="20" t="s">
        <v>927</v>
      </c>
      <c r="P4049" s="20" t="s">
        <v>50</v>
      </c>
      <c r="Q4049" s="28"/>
      <c r="R4049" s="21" t="s">
        <v>52</v>
      </c>
      <c r="S4049" s="21"/>
      <c r="T4049" s="21" t="s">
        <v>1108</v>
      </c>
      <c r="U4049" s="21">
        <v>0</v>
      </c>
      <c r="V4049" s="46">
        <v>1</v>
      </c>
      <c r="W4049" s="26">
        <f t="shared" si="2986"/>
        <v>1</v>
      </c>
      <c r="X4049" s="26">
        <f t="shared" si="2987"/>
        <v>1</v>
      </c>
      <c r="Y4049" s="21">
        <v>20</v>
      </c>
      <c r="Z4049" s="22">
        <f t="shared" si="3012"/>
        <v>1398</v>
      </c>
      <c r="AA4049" s="20" t="s">
        <v>4899</v>
      </c>
      <c r="AB4049" s="22"/>
      <c r="AC4049" s="22">
        <v>1</v>
      </c>
      <c r="AD4049" s="22"/>
      <c r="AE4049" s="22">
        <f t="shared" si="3017"/>
        <v>1398</v>
      </c>
      <c r="AF4049" s="22">
        <f t="shared" si="2989"/>
        <v>1398</v>
      </c>
      <c r="AG4049" s="20">
        <f t="shared" si="3029"/>
        <v>1398</v>
      </c>
      <c r="AH4049" s="20"/>
      <c r="AI4049" s="20"/>
      <c r="AJ4049" s="22"/>
      <c r="AK4049" s="22"/>
      <c r="AM4049" s="22"/>
      <c r="AN4049" s="22"/>
      <c r="AO4049" s="22" t="s">
        <v>4897</v>
      </c>
      <c r="AP4049" s="22" t="s">
        <v>1301</v>
      </c>
      <c r="AS4049" s="20"/>
      <c r="AT4049" s="20"/>
      <c r="AU4049" s="20"/>
    </row>
    <row r="4050" spans="1:47" x14ac:dyDescent="0.15">
      <c r="A4050" s="21" t="s">
        <v>1273</v>
      </c>
      <c r="B4050" s="20" t="s">
        <v>918</v>
      </c>
      <c r="C4050" s="20" t="s">
        <v>1099</v>
      </c>
      <c r="D4050" s="20" t="s">
        <v>1100</v>
      </c>
      <c r="E4050" s="20" t="s">
        <v>1101</v>
      </c>
      <c r="F4050" s="20" t="s">
        <v>1250</v>
      </c>
      <c r="G4050" s="20" t="s">
        <v>5299</v>
      </c>
      <c r="H4050" s="20"/>
      <c r="I4050" s="20">
        <v>13712663553</v>
      </c>
      <c r="J4050" s="20" t="s">
        <v>1268</v>
      </c>
      <c r="K4050" s="20" t="s">
        <v>80</v>
      </c>
      <c r="L4050" s="20" t="s">
        <v>1898</v>
      </c>
      <c r="M4050" s="20">
        <v>1398</v>
      </c>
      <c r="N4050" s="20">
        <v>1398</v>
      </c>
      <c r="O4050" s="20" t="s">
        <v>927</v>
      </c>
      <c r="P4050" s="20" t="s">
        <v>50</v>
      </c>
      <c r="Q4050" s="28"/>
      <c r="R4050" s="21" t="s">
        <v>52</v>
      </c>
      <c r="S4050" s="21"/>
      <c r="T4050" s="21" t="s">
        <v>53</v>
      </c>
      <c r="U4050" s="21" t="s">
        <v>81</v>
      </c>
      <c r="V4050" s="46">
        <v>1</v>
      </c>
      <c r="W4050" s="26">
        <f t="shared" si="2986"/>
        <v>1</v>
      </c>
      <c r="X4050" s="26">
        <f t="shared" si="2987"/>
        <v>1</v>
      </c>
      <c r="Y4050" s="21">
        <v>20</v>
      </c>
      <c r="Z4050" s="22">
        <f t="shared" si="3012"/>
        <v>1398</v>
      </c>
      <c r="AA4050" s="20" t="s">
        <v>4899</v>
      </c>
      <c r="AB4050" s="22"/>
      <c r="AC4050" s="22">
        <v>1</v>
      </c>
      <c r="AD4050" s="22"/>
      <c r="AE4050" s="22">
        <f t="shared" si="3017"/>
        <v>1398</v>
      </c>
      <c r="AF4050" s="22">
        <f t="shared" si="2989"/>
        <v>1398</v>
      </c>
      <c r="AG4050" s="20">
        <f t="shared" si="3029"/>
        <v>1398</v>
      </c>
      <c r="AH4050" s="20" t="str">
        <f>VLOOKUP(U4050,[1]提成计算!B:I,8,FALSE)</f>
        <v xml:space="preserve"> </v>
      </c>
      <c r="AI4050" s="20"/>
      <c r="AJ4050" s="22"/>
      <c r="AK4050" s="22"/>
      <c r="AM4050" s="22"/>
      <c r="AN4050" s="22"/>
      <c r="AO4050" s="22" t="s">
        <v>4897</v>
      </c>
      <c r="AP4050" s="22" t="s">
        <v>1301</v>
      </c>
      <c r="AS4050" s="20"/>
      <c r="AT4050" s="20"/>
      <c r="AU4050" s="20"/>
    </row>
    <row r="4051" spans="1:47" x14ac:dyDescent="0.15">
      <c r="A4051" s="21" t="s">
        <v>1273</v>
      </c>
      <c r="B4051" s="20" t="s">
        <v>918</v>
      </c>
      <c r="C4051" s="20" t="s">
        <v>1099</v>
      </c>
      <c r="D4051" s="20" t="s">
        <v>1121</v>
      </c>
      <c r="E4051" s="20" t="s">
        <v>1175</v>
      </c>
      <c r="F4051" s="20" t="s">
        <v>1250</v>
      </c>
      <c r="G4051" s="20" t="s">
        <v>5300</v>
      </c>
      <c r="H4051" s="20"/>
      <c r="I4051" s="20">
        <v>13532535666</v>
      </c>
      <c r="J4051" s="20" t="s">
        <v>1268</v>
      </c>
      <c r="K4051" s="20" t="s">
        <v>5004</v>
      </c>
      <c r="L4051" s="20" t="s">
        <v>1358</v>
      </c>
      <c r="M4051" s="20">
        <v>1088</v>
      </c>
      <c r="N4051" s="20">
        <v>1088</v>
      </c>
      <c r="O4051" s="20" t="s">
        <v>927</v>
      </c>
      <c r="P4051" s="20" t="s">
        <v>50</v>
      </c>
      <c r="Q4051" s="28"/>
      <c r="R4051" s="21" t="s">
        <v>91</v>
      </c>
      <c r="S4051" s="21"/>
      <c r="T4051" s="21" t="s">
        <v>4968</v>
      </c>
      <c r="U4051" s="21" t="s">
        <v>5005</v>
      </c>
      <c r="V4051" s="46">
        <v>1</v>
      </c>
      <c r="W4051" s="26">
        <f t="shared" si="2986"/>
        <v>1</v>
      </c>
      <c r="X4051" s="26">
        <f t="shared" si="2987"/>
        <v>1</v>
      </c>
      <c r="Y4051" s="21">
        <v>10</v>
      </c>
      <c r="Z4051" s="22">
        <f t="shared" si="3012"/>
        <v>1088</v>
      </c>
      <c r="AA4051" s="20" t="s">
        <v>4899</v>
      </c>
      <c r="AB4051" s="22"/>
      <c r="AC4051" s="22">
        <v>1</v>
      </c>
      <c r="AD4051" s="22"/>
      <c r="AE4051" s="22">
        <f t="shared" si="3017"/>
        <v>1088</v>
      </c>
      <c r="AF4051" s="22">
        <f t="shared" si="2989"/>
        <v>1088</v>
      </c>
      <c r="AG4051" s="20">
        <f t="shared" si="3029"/>
        <v>1088</v>
      </c>
      <c r="AH4051" s="20" t="str">
        <f>VLOOKUP(U4051,[1]提成计算!B:I,8,FALSE)</f>
        <v xml:space="preserve"> </v>
      </c>
      <c r="AI4051" s="20"/>
      <c r="AJ4051" s="22"/>
      <c r="AK4051" s="22"/>
      <c r="AM4051" s="22"/>
      <c r="AN4051" s="22"/>
      <c r="AO4051" s="22" t="s">
        <v>4897</v>
      </c>
      <c r="AP4051" s="22" t="s">
        <v>1301</v>
      </c>
      <c r="AS4051" s="20"/>
      <c r="AT4051" s="20"/>
      <c r="AU4051" s="20"/>
    </row>
    <row r="4052" spans="1:47" x14ac:dyDescent="0.15">
      <c r="A4052" s="21" t="s">
        <v>1273</v>
      </c>
      <c r="B4052" s="20" t="s">
        <v>918</v>
      </c>
      <c r="C4052" s="20" t="s">
        <v>1099</v>
      </c>
      <c r="D4052" s="20" t="s">
        <v>1121</v>
      </c>
      <c r="E4052" s="20" t="s">
        <v>1280</v>
      </c>
      <c r="F4052" s="20" t="s">
        <v>1250</v>
      </c>
      <c r="G4052" s="20" t="s">
        <v>5301</v>
      </c>
      <c r="H4052" s="20"/>
      <c r="I4052" s="20">
        <v>15916917018</v>
      </c>
      <c r="J4052" s="20" t="s">
        <v>924</v>
      </c>
      <c r="K4052" s="20" t="s">
        <v>4707</v>
      </c>
      <c r="L4052" s="20" t="s">
        <v>1947</v>
      </c>
      <c r="M4052" s="20">
        <v>400</v>
      </c>
      <c r="N4052" s="20">
        <v>400</v>
      </c>
      <c r="O4052" s="20" t="s">
        <v>927</v>
      </c>
      <c r="P4052" s="20" t="s">
        <v>50</v>
      </c>
      <c r="Q4052" s="28"/>
      <c r="R4052" s="21" t="s">
        <v>91</v>
      </c>
      <c r="S4052" s="25" t="s">
        <v>1405</v>
      </c>
      <c r="T4052" s="21" t="s">
        <v>53</v>
      </c>
      <c r="U4052" s="21" t="s">
        <v>4708</v>
      </c>
      <c r="V4052" s="46">
        <v>0.5</v>
      </c>
      <c r="W4052" s="26">
        <f t="shared" si="2986"/>
        <v>0.5</v>
      </c>
      <c r="Y4052" s="21">
        <v>4</v>
      </c>
      <c r="Z4052" s="22">
        <f t="shared" si="3012"/>
        <v>400</v>
      </c>
      <c r="AA4052" s="20" t="s">
        <v>4899</v>
      </c>
      <c r="AB4052" s="22">
        <v>1</v>
      </c>
      <c r="AC4052" s="22"/>
      <c r="AD4052" s="22">
        <f t="shared" ref="AD4052:AD4053" si="3030">N4052</f>
        <v>400</v>
      </c>
      <c r="AE4052" s="22"/>
      <c r="AF4052" s="22">
        <f t="shared" si="2989"/>
        <v>400</v>
      </c>
      <c r="AG4052" s="20"/>
      <c r="AH4052" s="22"/>
      <c r="AI4052" s="22"/>
      <c r="AJ4052" s="22">
        <f t="shared" ref="AJ4052:AJ4058" si="3031">N4052</f>
        <v>400</v>
      </c>
      <c r="AK4052" s="22">
        <f>IF(O4052="(传统)XDSL",VLOOKUP(S4052,[2]直销续费率明细!C:I,7,FALSE)*1,IF(O4052="GPON+XDSL",VLOOKUP(S4052,[2]直销续费率明细!C:I,7,FALSE)*1,VLOOKUP(S4052,[2]直销续费率明细!C:I,5,FALSE)*1))</f>
        <v>-40</v>
      </c>
      <c r="AL4052" s="22" t="s">
        <v>1309</v>
      </c>
      <c r="AM4052" s="22"/>
      <c r="AN4052" s="22"/>
      <c r="AO4052" s="22" t="s">
        <v>4897</v>
      </c>
      <c r="AP4052" s="22" t="s">
        <v>4915</v>
      </c>
      <c r="AS4052" s="20">
        <f>IF(Y4052&gt;=10,VLOOKUP(U4052,[2]提成计算!B:T,19,FALSE),VLOOKUP(U4052,[2]提成计算!B:T,18,FALSE))</f>
        <v>0.06</v>
      </c>
      <c r="AT4052" s="20">
        <f t="shared" ref="AT4052" si="3032">IF(AD4052*AS4052&gt;0,AD4052*AS4052,AE4052*AS4052)</f>
        <v>24</v>
      </c>
      <c r="AU4052" s="20">
        <f t="shared" ref="AU4052" si="3033">IF(AND(AK4052&lt;0,AK4052+AT4052&lt;0),-AT4052,AK4052)</f>
        <v>-24</v>
      </c>
    </row>
    <row r="4053" spans="1:47" x14ac:dyDescent="0.15">
      <c r="A4053" s="21" t="s">
        <v>1273</v>
      </c>
      <c r="B4053" s="20" t="s">
        <v>918</v>
      </c>
      <c r="C4053" s="20" t="s">
        <v>1099</v>
      </c>
      <c r="D4053" s="20" t="s">
        <v>1100</v>
      </c>
      <c r="E4053" s="20" t="s">
        <v>1110</v>
      </c>
      <c r="F4053" s="20" t="s">
        <v>1250</v>
      </c>
      <c r="G4053" s="20" t="s">
        <v>5302</v>
      </c>
      <c r="H4053" s="20"/>
      <c r="I4053" s="20">
        <v>18664346062</v>
      </c>
      <c r="J4053" s="20" t="s">
        <v>924</v>
      </c>
      <c r="K4053" s="20" t="s">
        <v>72</v>
      </c>
      <c r="L4053" s="20" t="s">
        <v>1918</v>
      </c>
      <c r="M4053" s="20">
        <v>680</v>
      </c>
      <c r="N4053" s="20">
        <v>680</v>
      </c>
      <c r="O4053" s="20" t="s">
        <v>1262</v>
      </c>
      <c r="P4053" s="20" t="s">
        <v>50</v>
      </c>
      <c r="Q4053" s="28"/>
      <c r="R4053" s="21" t="s">
        <v>52</v>
      </c>
      <c r="S4053" s="25" t="s">
        <v>1148</v>
      </c>
      <c r="T4053" s="21" t="s">
        <v>53</v>
      </c>
      <c r="U4053" s="21" t="s">
        <v>54</v>
      </c>
      <c r="V4053" s="46">
        <v>1</v>
      </c>
      <c r="W4053" s="26">
        <f t="shared" si="2986"/>
        <v>1</v>
      </c>
      <c r="Y4053" s="21">
        <v>4</v>
      </c>
      <c r="Z4053" s="22">
        <f t="shared" si="3012"/>
        <v>680</v>
      </c>
      <c r="AA4053" s="20" t="s">
        <v>4899</v>
      </c>
      <c r="AB4053" s="22">
        <v>1</v>
      </c>
      <c r="AC4053" s="22"/>
      <c r="AD4053" s="22">
        <f t="shared" si="3030"/>
        <v>680</v>
      </c>
      <c r="AE4053" s="22"/>
      <c r="AF4053" s="22">
        <f t="shared" si="2989"/>
        <v>680</v>
      </c>
      <c r="AG4053" s="20"/>
      <c r="AH4053" s="22"/>
      <c r="AI4053" s="22"/>
      <c r="AJ4053" s="22">
        <f t="shared" si="3031"/>
        <v>680</v>
      </c>
      <c r="AK4053" s="22"/>
      <c r="AL4053" s="22" t="s">
        <v>1871</v>
      </c>
      <c r="AM4053" s="22"/>
      <c r="AN4053" s="22"/>
      <c r="AO4053" s="22" t="s">
        <v>4897</v>
      </c>
      <c r="AP4053" s="22" t="s">
        <v>4913</v>
      </c>
      <c r="AS4053" s="20">
        <f>IF(Y4053&gt;=10,VLOOKUP(U4053,[2]提成计算!B:T,19,FALSE),VLOOKUP(U4053,[2]提成计算!B:T,18,FALSE))</f>
        <v>7.0000000000000007E-2</v>
      </c>
      <c r="AT4053" s="20">
        <f t="shared" si="3021"/>
        <v>47.6</v>
      </c>
      <c r="AU4053" s="20">
        <f t="shared" si="3023"/>
        <v>0</v>
      </c>
    </row>
    <row r="4054" spans="1:47" x14ac:dyDescent="0.15">
      <c r="A4054" s="21" t="s">
        <v>1273</v>
      </c>
      <c r="B4054" s="20" t="s">
        <v>918</v>
      </c>
      <c r="C4054" s="20" t="s">
        <v>1099</v>
      </c>
      <c r="D4054" s="20" t="s">
        <v>1121</v>
      </c>
      <c r="E4054" s="20" t="s">
        <v>1280</v>
      </c>
      <c r="F4054" s="20" t="s">
        <v>1250</v>
      </c>
      <c r="G4054" s="20" t="s">
        <v>5303</v>
      </c>
      <c r="H4054" s="20"/>
      <c r="I4054" s="20">
        <v>13602316077</v>
      </c>
      <c r="J4054" s="20" t="s">
        <v>924</v>
      </c>
      <c r="K4054" s="20" t="s">
        <v>4707</v>
      </c>
      <c r="L4054" s="20" t="s">
        <v>2137</v>
      </c>
      <c r="M4054" s="20">
        <v>1408</v>
      </c>
      <c r="N4054" s="20">
        <v>1408</v>
      </c>
      <c r="O4054" s="20" t="s">
        <v>927</v>
      </c>
      <c r="P4054" s="20" t="s">
        <v>50</v>
      </c>
      <c r="Q4054" s="28"/>
      <c r="R4054" s="21" t="s">
        <v>91</v>
      </c>
      <c r="S4054" s="25" t="s">
        <v>1405</v>
      </c>
      <c r="T4054" s="21" t="s">
        <v>53</v>
      </c>
      <c r="U4054" s="21" t="s">
        <v>4708</v>
      </c>
      <c r="V4054" s="46">
        <v>1</v>
      </c>
      <c r="W4054" s="26">
        <f t="shared" si="2986"/>
        <v>1</v>
      </c>
      <c r="Y4054" s="21">
        <v>12</v>
      </c>
      <c r="Z4054" s="22">
        <f t="shared" si="3012"/>
        <v>1408</v>
      </c>
      <c r="AA4054" s="20" t="s">
        <v>4899</v>
      </c>
      <c r="AB4054" s="22"/>
      <c r="AC4054" s="22">
        <v>1</v>
      </c>
      <c r="AD4054" s="22"/>
      <c r="AE4054" s="22">
        <f>N4054</f>
        <v>1408</v>
      </c>
      <c r="AF4054" s="22">
        <f t="shared" si="2989"/>
        <v>1408</v>
      </c>
      <c r="AG4054" s="20"/>
      <c r="AH4054" s="22"/>
      <c r="AI4054" s="22"/>
      <c r="AJ4054" s="22">
        <f t="shared" si="3031"/>
        <v>1408</v>
      </c>
      <c r="AK4054" s="22">
        <f>IF(O4054="(传统)XDSL",VLOOKUP(S4054,[2]直销续费率明细!C:I,7,FALSE)*1,IF(O4054="GPON+XDSL",VLOOKUP(S4054,[2]直销续费率明细!C:I,7,FALSE)*1,VLOOKUP(S4054,[2]直销续费率明细!C:I,5,FALSE)*1))</f>
        <v>-40</v>
      </c>
      <c r="AL4054" s="22" t="s">
        <v>1309</v>
      </c>
      <c r="AM4054" s="22"/>
      <c r="AN4054" s="22"/>
      <c r="AO4054" s="22" t="s">
        <v>4897</v>
      </c>
      <c r="AP4054" s="22" t="s">
        <v>1301</v>
      </c>
      <c r="AS4054" s="20">
        <f>IF(Y4054&gt;=10,VLOOKUP(U4054,[2]提成计算!B:T,19,FALSE),VLOOKUP(U4054,[2]提成计算!B:T,18,FALSE))</f>
        <v>0.09</v>
      </c>
      <c r="AT4054" s="20">
        <f t="shared" si="3021"/>
        <v>126.72</v>
      </c>
      <c r="AU4054" s="20">
        <f t="shared" ref="AU4054:AU4058" si="3034">IF(AND(AK4054&lt;0,AK4054+AT4054&lt;0),-AT4054,AK4054)</f>
        <v>-40</v>
      </c>
    </row>
    <row r="4055" spans="1:47" x14ac:dyDescent="0.15">
      <c r="A4055" s="21" t="s">
        <v>1273</v>
      </c>
      <c r="B4055" s="20" t="s">
        <v>918</v>
      </c>
      <c r="C4055" s="20" t="s">
        <v>1099</v>
      </c>
      <c r="D4055" s="20" t="s">
        <v>1121</v>
      </c>
      <c r="E4055" s="20" t="s">
        <v>1280</v>
      </c>
      <c r="F4055" s="20" t="s">
        <v>1250</v>
      </c>
      <c r="G4055" s="20" t="s">
        <v>5304</v>
      </c>
      <c r="H4055" s="20"/>
      <c r="I4055" s="20">
        <v>13906869316</v>
      </c>
      <c r="J4055" s="20" t="s">
        <v>924</v>
      </c>
      <c r="K4055" s="20" t="s">
        <v>1286</v>
      </c>
      <c r="L4055" s="20" t="s">
        <v>2119</v>
      </c>
      <c r="M4055" s="20">
        <v>768</v>
      </c>
      <c r="N4055" s="20">
        <v>768</v>
      </c>
      <c r="O4055" s="20" t="s">
        <v>927</v>
      </c>
      <c r="P4055" s="20" t="s">
        <v>50</v>
      </c>
      <c r="Q4055" s="28"/>
      <c r="R4055" s="21" t="s">
        <v>91</v>
      </c>
      <c r="S4055" s="25" t="s">
        <v>1405</v>
      </c>
      <c r="T4055" s="21" t="s">
        <v>53</v>
      </c>
      <c r="U4055" s="21" t="s">
        <v>1287</v>
      </c>
      <c r="V4055" s="46">
        <v>1</v>
      </c>
      <c r="W4055" s="26">
        <f t="shared" si="2986"/>
        <v>1</v>
      </c>
      <c r="Y4055" s="21">
        <v>4</v>
      </c>
      <c r="Z4055" s="22">
        <f t="shared" si="3012"/>
        <v>768</v>
      </c>
      <c r="AA4055" s="20" t="s">
        <v>4899</v>
      </c>
      <c r="AB4055" s="22">
        <v>1</v>
      </c>
      <c r="AC4055" s="22"/>
      <c r="AD4055" s="22">
        <f>N4055</f>
        <v>768</v>
      </c>
      <c r="AE4055" s="22"/>
      <c r="AF4055" s="22">
        <f t="shared" si="2989"/>
        <v>768</v>
      </c>
      <c r="AG4055" s="20"/>
      <c r="AH4055" s="22"/>
      <c r="AI4055" s="22"/>
      <c r="AJ4055" s="22">
        <f t="shared" si="3031"/>
        <v>768</v>
      </c>
      <c r="AK4055" s="22">
        <f>IF(O4055="(传统)XDSL",VLOOKUP(S4055,[2]直销续费率明细!C:I,7,FALSE)*1,IF(O4055="GPON+XDSL",VLOOKUP(S4055,[2]直销续费率明细!C:I,7,FALSE)*1,VLOOKUP(S4055,[2]直销续费率明细!C:I,5,FALSE)*1))</f>
        <v>-40</v>
      </c>
      <c r="AL4055" s="22" t="s">
        <v>1309</v>
      </c>
      <c r="AM4055" s="22"/>
      <c r="AN4055" s="22"/>
      <c r="AO4055" s="22" t="s">
        <v>4897</v>
      </c>
      <c r="AP4055" s="22" t="s">
        <v>1301</v>
      </c>
      <c r="AS4055" s="20">
        <f>IF(Y4055&gt;=10,VLOOKUP(U4055,[2]提成计算!B:T,19,FALSE),VLOOKUP(U4055,[2]提成计算!B:T,18,FALSE))</f>
        <v>0.06</v>
      </c>
      <c r="AT4055" s="20">
        <f t="shared" si="3021"/>
        <v>46.08</v>
      </c>
      <c r="AU4055" s="20">
        <f t="shared" si="3034"/>
        <v>-40</v>
      </c>
    </row>
    <row r="4056" spans="1:47" x14ac:dyDescent="0.15">
      <c r="A4056" s="21" t="s">
        <v>1273</v>
      </c>
      <c r="B4056" s="20" t="s">
        <v>918</v>
      </c>
      <c r="C4056" s="20" t="s">
        <v>1099</v>
      </c>
      <c r="D4056" s="20" t="s">
        <v>1136</v>
      </c>
      <c r="E4056" s="20" t="s">
        <v>4704</v>
      </c>
      <c r="F4056" s="20" t="s">
        <v>1250</v>
      </c>
      <c r="G4056" s="20" t="s">
        <v>5305</v>
      </c>
      <c r="H4056" s="20"/>
      <c r="I4056" s="20">
        <v>15817651208</v>
      </c>
      <c r="J4056" s="20" t="s">
        <v>924</v>
      </c>
      <c r="K4056" s="20" t="s">
        <v>1139</v>
      </c>
      <c r="L4056" s="20" t="s">
        <v>1299</v>
      </c>
      <c r="M4056" s="20">
        <v>888</v>
      </c>
      <c r="N4056" s="20">
        <v>888</v>
      </c>
      <c r="O4056" s="20" t="s">
        <v>927</v>
      </c>
      <c r="P4056" s="20" t="s">
        <v>50</v>
      </c>
      <c r="Q4056" s="28"/>
      <c r="R4056" s="21" t="s">
        <v>109</v>
      </c>
      <c r="S4056" s="25" t="s">
        <v>1159</v>
      </c>
      <c r="T4056" s="21" t="s">
        <v>53</v>
      </c>
      <c r="U4056" s="21" t="s">
        <v>1140</v>
      </c>
      <c r="V4056" s="46">
        <v>1</v>
      </c>
      <c r="W4056" s="26">
        <f t="shared" si="2986"/>
        <v>1</v>
      </c>
      <c r="Y4056" s="21">
        <v>12</v>
      </c>
      <c r="Z4056" s="22">
        <f t="shared" si="3012"/>
        <v>888</v>
      </c>
      <c r="AA4056" s="20" t="s">
        <v>4899</v>
      </c>
      <c r="AB4056" s="22"/>
      <c r="AC4056" s="22">
        <v>1</v>
      </c>
      <c r="AD4056" s="22"/>
      <c r="AE4056" s="22">
        <f t="shared" ref="AE4056:AE4059" si="3035">N4056</f>
        <v>888</v>
      </c>
      <c r="AF4056" s="22">
        <f t="shared" si="2989"/>
        <v>888</v>
      </c>
      <c r="AG4056" s="20"/>
      <c r="AH4056" s="22"/>
      <c r="AI4056" s="22"/>
      <c r="AJ4056" s="22">
        <f t="shared" si="3031"/>
        <v>888</v>
      </c>
      <c r="AK4056" s="22">
        <f>IF(O4056="(传统)XDSL",VLOOKUP(S4056,[2]直销续费率明细!C:I,7,FALSE)*1,IF(O4056="GPON+XDSL",VLOOKUP(S4056,[2]直销续费率明细!C:I,7,FALSE)*1,VLOOKUP(S4056,[2]直销续费率明细!C:I,5,FALSE)*1))</f>
        <v>-40</v>
      </c>
      <c r="AL4056" s="22" t="s">
        <v>1309</v>
      </c>
      <c r="AM4056" s="22"/>
      <c r="AN4056" s="22"/>
      <c r="AO4056" s="22" t="s">
        <v>4897</v>
      </c>
      <c r="AP4056" s="22" t="s">
        <v>1301</v>
      </c>
      <c r="AS4056" s="20">
        <f>IF(Y4056&gt;=10,VLOOKUP(U4056,[2]提成计算!B:T,19,FALSE),VLOOKUP(U4056,[2]提成计算!B:T,18,FALSE))</f>
        <v>0.09</v>
      </c>
      <c r="AT4056" s="20">
        <f t="shared" si="3021"/>
        <v>79.92</v>
      </c>
      <c r="AU4056" s="20">
        <f t="shared" si="3034"/>
        <v>-40</v>
      </c>
    </row>
    <row r="4057" spans="1:47" x14ac:dyDescent="0.15">
      <c r="A4057" s="21" t="s">
        <v>1273</v>
      </c>
      <c r="B4057" s="20" t="s">
        <v>918</v>
      </c>
      <c r="C4057" s="20" t="s">
        <v>1099</v>
      </c>
      <c r="D4057" s="20" t="s">
        <v>1121</v>
      </c>
      <c r="E4057" s="20" t="s">
        <v>1171</v>
      </c>
      <c r="F4057" s="20" t="s">
        <v>1250</v>
      </c>
      <c r="G4057" s="20" t="s">
        <v>5306</v>
      </c>
      <c r="H4057" s="20"/>
      <c r="I4057" s="20">
        <v>15014897080</v>
      </c>
      <c r="J4057" s="20" t="s">
        <v>924</v>
      </c>
      <c r="K4057" s="20" t="s">
        <v>4729</v>
      </c>
      <c r="L4057" s="20" t="s">
        <v>1299</v>
      </c>
      <c r="M4057" s="20">
        <v>888</v>
      </c>
      <c r="N4057" s="20">
        <v>888</v>
      </c>
      <c r="O4057" s="20" t="s">
        <v>927</v>
      </c>
      <c r="P4057" s="20" t="s">
        <v>50</v>
      </c>
      <c r="Q4057" s="28"/>
      <c r="R4057" s="21" t="s">
        <v>91</v>
      </c>
      <c r="S4057" s="25" t="s">
        <v>1550</v>
      </c>
      <c r="T4057" s="21" t="s">
        <v>53</v>
      </c>
      <c r="U4057" s="21" t="s">
        <v>1174</v>
      </c>
      <c r="V4057" s="46">
        <v>1</v>
      </c>
      <c r="W4057" s="26">
        <f t="shared" si="2986"/>
        <v>1</v>
      </c>
      <c r="Y4057" s="21">
        <v>12</v>
      </c>
      <c r="Z4057" s="22">
        <f t="shared" si="3012"/>
        <v>888</v>
      </c>
      <c r="AA4057" s="20" t="s">
        <v>4899</v>
      </c>
      <c r="AB4057" s="22"/>
      <c r="AC4057" s="22">
        <v>1</v>
      </c>
      <c r="AD4057" s="22"/>
      <c r="AE4057" s="22">
        <f t="shared" si="3035"/>
        <v>888</v>
      </c>
      <c r="AF4057" s="22">
        <f t="shared" si="2989"/>
        <v>888</v>
      </c>
      <c r="AG4057" s="20"/>
      <c r="AH4057" s="22"/>
      <c r="AI4057" s="22"/>
      <c r="AJ4057" s="22">
        <f t="shared" si="3031"/>
        <v>888</v>
      </c>
      <c r="AK4057" s="22">
        <f>IF(O4057="(传统)XDSL",VLOOKUP(S4057,[2]直销续费率明细!C:I,7,FALSE)*1,IF(O4057="GPON+XDSL",VLOOKUP(S4057,[2]直销续费率明细!C:I,7,FALSE)*1,VLOOKUP(S4057,[2]直销续费率明细!C:I,5,FALSE)*1))</f>
        <v>25</v>
      </c>
      <c r="AL4057" s="22" t="s">
        <v>1300</v>
      </c>
      <c r="AM4057" s="22"/>
      <c r="AN4057" s="22"/>
      <c r="AO4057" s="22" t="s">
        <v>4897</v>
      </c>
      <c r="AP4057" s="22" t="s">
        <v>1301</v>
      </c>
      <c r="AS4057" s="20">
        <f>IF(Y4057&gt;=10,VLOOKUP(U4057,[2]提成计算!B:T,19,FALSE),VLOOKUP(U4057,[2]提成计算!B:T,18,FALSE))</f>
        <v>0.1</v>
      </c>
      <c r="AT4057" s="20">
        <f t="shared" si="3021"/>
        <v>88.800000000000011</v>
      </c>
      <c r="AU4057" s="20">
        <f t="shared" si="3034"/>
        <v>25</v>
      </c>
    </row>
    <row r="4058" spans="1:47" x14ac:dyDescent="0.15">
      <c r="A4058" s="21" t="s">
        <v>1273</v>
      </c>
      <c r="B4058" s="20" t="s">
        <v>918</v>
      </c>
      <c r="C4058" s="20" t="s">
        <v>1099</v>
      </c>
      <c r="D4058" s="20" t="s">
        <v>1121</v>
      </c>
      <c r="E4058" s="20" t="s">
        <v>1171</v>
      </c>
      <c r="F4058" s="20" t="s">
        <v>1250</v>
      </c>
      <c r="G4058" s="20" t="s">
        <v>5307</v>
      </c>
      <c r="H4058" s="20"/>
      <c r="I4058" s="20">
        <v>15999824394</v>
      </c>
      <c r="J4058" s="20" t="s">
        <v>924</v>
      </c>
      <c r="K4058" s="20" t="s">
        <v>4729</v>
      </c>
      <c r="L4058" s="20" t="s">
        <v>1299</v>
      </c>
      <c r="M4058" s="20">
        <v>888</v>
      </c>
      <c r="N4058" s="20">
        <v>888</v>
      </c>
      <c r="O4058" s="20" t="s">
        <v>927</v>
      </c>
      <c r="P4058" s="20" t="s">
        <v>50</v>
      </c>
      <c r="Q4058" s="28"/>
      <c r="R4058" s="21" t="s">
        <v>91</v>
      </c>
      <c r="S4058" s="25" t="s">
        <v>1550</v>
      </c>
      <c r="T4058" s="21" t="s">
        <v>53</v>
      </c>
      <c r="U4058" s="21" t="s">
        <v>1174</v>
      </c>
      <c r="V4058" s="46">
        <v>1</v>
      </c>
      <c r="W4058" s="26">
        <f t="shared" si="2986"/>
        <v>1</v>
      </c>
      <c r="Y4058" s="21">
        <v>12</v>
      </c>
      <c r="Z4058" s="22">
        <f t="shared" si="3012"/>
        <v>888</v>
      </c>
      <c r="AA4058" s="20" t="s">
        <v>4899</v>
      </c>
      <c r="AB4058" s="22"/>
      <c r="AC4058" s="22">
        <v>1</v>
      </c>
      <c r="AD4058" s="22"/>
      <c r="AE4058" s="22">
        <f t="shared" si="3035"/>
        <v>888</v>
      </c>
      <c r="AF4058" s="22">
        <f t="shared" si="2989"/>
        <v>888</v>
      </c>
      <c r="AG4058" s="20"/>
      <c r="AH4058" s="22"/>
      <c r="AI4058" s="22"/>
      <c r="AJ4058" s="22">
        <f t="shared" si="3031"/>
        <v>888</v>
      </c>
      <c r="AK4058" s="22">
        <f>IF(O4058="(传统)XDSL",VLOOKUP(S4058,[2]直销续费率明细!C:I,7,FALSE)*1,IF(O4058="GPON+XDSL",VLOOKUP(S4058,[2]直销续费率明细!C:I,7,FALSE)*1,VLOOKUP(S4058,[2]直销续费率明细!C:I,5,FALSE)*1))</f>
        <v>25</v>
      </c>
      <c r="AL4058" s="22" t="s">
        <v>1300</v>
      </c>
      <c r="AM4058" s="22"/>
      <c r="AN4058" s="22"/>
      <c r="AO4058" s="22" t="s">
        <v>4897</v>
      </c>
      <c r="AP4058" s="22" t="s">
        <v>1301</v>
      </c>
      <c r="AS4058" s="20">
        <f>IF(Y4058&gt;=10,VLOOKUP(U4058,[2]提成计算!B:T,19,FALSE),VLOOKUP(U4058,[2]提成计算!B:T,18,FALSE))</f>
        <v>0.1</v>
      </c>
      <c r="AT4058" s="20">
        <f t="shared" si="3021"/>
        <v>88.800000000000011</v>
      </c>
      <c r="AU4058" s="20">
        <f t="shared" si="3034"/>
        <v>25</v>
      </c>
    </row>
    <row r="4059" spans="1:47" x14ac:dyDescent="0.15">
      <c r="A4059" s="21" t="s">
        <v>1273</v>
      </c>
      <c r="B4059" s="20" t="s">
        <v>918</v>
      </c>
      <c r="C4059" s="20" t="s">
        <v>1099</v>
      </c>
      <c r="D4059" s="20" t="s">
        <v>1100</v>
      </c>
      <c r="E4059" s="20" t="s">
        <v>1132</v>
      </c>
      <c r="F4059" s="20" t="s">
        <v>1250</v>
      </c>
      <c r="G4059" s="20" t="s">
        <v>5308</v>
      </c>
      <c r="H4059" s="20"/>
      <c r="I4059" s="20">
        <v>13266069775</v>
      </c>
      <c r="J4059" s="20" t="s">
        <v>1268</v>
      </c>
      <c r="K4059" s="20" t="s">
        <v>72</v>
      </c>
      <c r="L4059" s="20" t="s">
        <v>1358</v>
      </c>
      <c r="M4059" s="20">
        <v>1088</v>
      </c>
      <c r="N4059" s="20">
        <v>1088</v>
      </c>
      <c r="O4059" s="20" t="s">
        <v>927</v>
      </c>
      <c r="P4059" s="20" t="s">
        <v>50</v>
      </c>
      <c r="Q4059" s="28"/>
      <c r="R4059" s="21" t="s">
        <v>52</v>
      </c>
      <c r="S4059" s="21"/>
      <c r="T4059" s="21" t="s">
        <v>53</v>
      </c>
      <c r="U4059" s="21" t="s">
        <v>54</v>
      </c>
      <c r="V4059" s="46">
        <v>1</v>
      </c>
      <c r="W4059" s="26">
        <f t="shared" si="2986"/>
        <v>1</v>
      </c>
      <c r="X4059" s="26">
        <f t="shared" si="2987"/>
        <v>1</v>
      </c>
      <c r="Y4059" s="21">
        <v>10</v>
      </c>
      <c r="Z4059" s="22">
        <f t="shared" si="3012"/>
        <v>1088</v>
      </c>
      <c r="AA4059" s="20" t="s">
        <v>4899</v>
      </c>
      <c r="AB4059" s="22"/>
      <c r="AC4059" s="22">
        <v>1</v>
      </c>
      <c r="AD4059" s="22"/>
      <c r="AE4059" s="22">
        <f t="shared" si="3035"/>
        <v>1088</v>
      </c>
      <c r="AF4059" s="22">
        <f t="shared" si="2989"/>
        <v>1088</v>
      </c>
      <c r="AG4059" s="20">
        <f>N4059</f>
        <v>1088</v>
      </c>
      <c r="AH4059" s="20" t="str">
        <f>VLOOKUP(U4059,[1]提成计算!B:I,8,FALSE)</f>
        <v xml:space="preserve"> </v>
      </c>
      <c r="AI4059" s="20"/>
      <c r="AJ4059" s="22"/>
      <c r="AK4059" s="22"/>
      <c r="AM4059" s="22"/>
      <c r="AN4059" s="22"/>
      <c r="AO4059" s="22" t="s">
        <v>2216</v>
      </c>
      <c r="AP4059" s="22" t="s">
        <v>1301</v>
      </c>
      <c r="AS4059" s="20"/>
      <c r="AT4059" s="20"/>
      <c r="AU4059" s="20"/>
    </row>
    <row r="4060" spans="1:47" x14ac:dyDescent="0.15">
      <c r="A4060" s="21" t="s">
        <v>1273</v>
      </c>
      <c r="B4060" s="20" t="s">
        <v>918</v>
      </c>
      <c r="C4060" s="20" t="s">
        <v>1099</v>
      </c>
      <c r="D4060" s="20" t="s">
        <v>1100</v>
      </c>
      <c r="E4060" s="20" t="s">
        <v>1101</v>
      </c>
      <c r="F4060" s="20" t="s">
        <v>1250</v>
      </c>
      <c r="G4060" s="20" t="s">
        <v>5309</v>
      </c>
      <c r="H4060" s="20"/>
      <c r="I4060" s="20">
        <v>13729996575</v>
      </c>
      <c r="J4060" s="20" t="s">
        <v>924</v>
      </c>
      <c r="K4060" s="20" t="s">
        <v>174</v>
      </c>
      <c r="L4060" s="20" t="s">
        <v>1918</v>
      </c>
      <c r="M4060" s="20">
        <v>680</v>
      </c>
      <c r="N4060" s="20">
        <v>680</v>
      </c>
      <c r="O4060" s="20" t="s">
        <v>1262</v>
      </c>
      <c r="P4060" s="20" t="s">
        <v>50</v>
      </c>
      <c r="Q4060" s="28"/>
      <c r="R4060" s="21" t="s">
        <v>52</v>
      </c>
      <c r="S4060" s="25" t="s">
        <v>1134</v>
      </c>
      <c r="T4060" s="21" t="s">
        <v>2242</v>
      </c>
      <c r="U4060" s="21"/>
      <c r="V4060" s="46">
        <v>1</v>
      </c>
      <c r="W4060" s="26">
        <f t="shared" si="2986"/>
        <v>1</v>
      </c>
      <c r="Y4060" s="21">
        <v>4</v>
      </c>
      <c r="Z4060" s="22">
        <f t="shared" si="3012"/>
        <v>680</v>
      </c>
      <c r="AA4060" s="20" t="s">
        <v>2218</v>
      </c>
      <c r="AB4060" s="22">
        <v>1</v>
      </c>
      <c r="AC4060" s="22"/>
      <c r="AD4060" s="22">
        <f>N4060</f>
        <v>680</v>
      </c>
      <c r="AE4060" s="22"/>
      <c r="AF4060" s="22">
        <f t="shared" si="2989"/>
        <v>680</v>
      </c>
      <c r="AG4060" s="20"/>
      <c r="AH4060" s="22"/>
      <c r="AI4060" s="22"/>
      <c r="AJ4060" s="22">
        <f t="shared" ref="AJ4060:AJ4062" si="3036">N4060</f>
        <v>680</v>
      </c>
      <c r="AK4060" s="22">
        <f>IF(O4060="(传统)XDSL",VLOOKUP(S4060,[1]续费率明细!C:I,7,FALSE)*1,IF(O4060="GPON+XDSL",VLOOKUP(S4060,[1]续费率明细!C:I,7,FALSE)*1,VLOOKUP(S4060,[1]续费率明细!C:I,5,FALSE)*1))</f>
        <v>25</v>
      </c>
      <c r="AL4060" s="22" t="s">
        <v>1309</v>
      </c>
      <c r="AM4060" s="22"/>
      <c r="AN4060" s="22"/>
      <c r="AO4060" s="22" t="s">
        <v>4897</v>
      </c>
      <c r="AP4060" s="22" t="s">
        <v>4913</v>
      </c>
      <c r="AS4060" s="20"/>
      <c r="AT4060" s="20"/>
      <c r="AU4060" s="20"/>
    </row>
    <row r="4061" spans="1:47" x14ac:dyDescent="0.15">
      <c r="A4061" s="21" t="s">
        <v>1273</v>
      </c>
      <c r="B4061" s="20" t="s">
        <v>918</v>
      </c>
      <c r="C4061" s="20" t="s">
        <v>1099</v>
      </c>
      <c r="D4061" s="20" t="s">
        <v>1136</v>
      </c>
      <c r="E4061" s="20" t="s">
        <v>1137</v>
      </c>
      <c r="F4061" s="20" t="s">
        <v>1250</v>
      </c>
      <c r="G4061" s="20" t="s">
        <v>5310</v>
      </c>
      <c r="H4061" s="20"/>
      <c r="I4061" s="20">
        <v>13717396364</v>
      </c>
      <c r="J4061" s="20" t="s">
        <v>924</v>
      </c>
      <c r="K4061" s="20" t="s">
        <v>4699</v>
      </c>
      <c r="L4061" s="20" t="s">
        <v>1299</v>
      </c>
      <c r="M4061" s="20">
        <v>888</v>
      </c>
      <c r="N4061" s="20">
        <v>888</v>
      </c>
      <c r="O4061" s="20" t="s">
        <v>927</v>
      </c>
      <c r="P4061" s="20" t="s">
        <v>50</v>
      </c>
      <c r="Q4061" s="28"/>
      <c r="R4061" s="22" t="s">
        <v>109</v>
      </c>
      <c r="T4061" s="21" t="s">
        <v>948</v>
      </c>
      <c r="U4061" s="22" t="s">
        <v>109</v>
      </c>
      <c r="V4061" s="46">
        <v>1</v>
      </c>
      <c r="W4061" s="26">
        <f t="shared" si="2986"/>
        <v>1</v>
      </c>
      <c r="Y4061" s="21">
        <v>12</v>
      </c>
      <c r="Z4061" s="22">
        <f t="shared" si="3012"/>
        <v>888</v>
      </c>
      <c r="AA4061" s="20" t="s">
        <v>4899</v>
      </c>
      <c r="AB4061" s="22"/>
      <c r="AC4061" s="22">
        <v>1</v>
      </c>
      <c r="AD4061" s="22"/>
      <c r="AE4061" s="22">
        <f t="shared" ref="AE4061:AE4064" si="3037">N4061</f>
        <v>888</v>
      </c>
      <c r="AF4061" s="22">
        <f t="shared" si="2989"/>
        <v>888</v>
      </c>
      <c r="AG4061" s="20"/>
      <c r="AH4061" s="22"/>
      <c r="AI4061" s="22"/>
      <c r="AJ4061" s="22">
        <f t="shared" si="3036"/>
        <v>888</v>
      </c>
      <c r="AK4061" s="22">
        <f>IF(O4061="(传统)XDSL",VLOOKUP(U4061,[2]自营续费率!B:G,6,FALSE)*1,IF(O4061="GPON+XDSL",VLOOKUP(U4061,[2]自营续费率!B:G,6,FALSE)*1,VLOOKUP(U4061,[2]自营续费率!B:G,4,FALSE)*1))</f>
        <v>-40</v>
      </c>
      <c r="AL4061" s="22" t="s">
        <v>1309</v>
      </c>
      <c r="AM4061" s="22"/>
      <c r="AN4061" s="22"/>
      <c r="AO4061" s="22" t="s">
        <v>4897</v>
      </c>
      <c r="AP4061" s="22" t="s">
        <v>1301</v>
      </c>
      <c r="AS4061" s="20">
        <f>IF(Y4061&gt;=10,VLOOKUP(U4061,[2]自营提成!C:Z,6,FALSE),VLOOKUP(U4061,[2]自营提成!C:Z,5,FALSE))</f>
        <v>0.12</v>
      </c>
      <c r="AT4061" s="20">
        <f t="shared" ref="AT4061:AT4062" si="3038">IF(AD4061*AS4061&gt;0,AD4061*AS4061,AE4061*AS4061)</f>
        <v>106.56</v>
      </c>
      <c r="AU4061" s="20">
        <f>IF(AND(AK4061&lt;0,AK4061+AT4061&lt;0),-AT4061,AK4061)</f>
        <v>-40</v>
      </c>
    </row>
    <row r="4062" spans="1:47" x14ac:dyDescent="0.15">
      <c r="A4062" s="21" t="s">
        <v>1273</v>
      </c>
      <c r="B4062" s="20" t="s">
        <v>918</v>
      </c>
      <c r="C4062" s="20" t="s">
        <v>1099</v>
      </c>
      <c r="D4062" s="20" t="s">
        <v>1121</v>
      </c>
      <c r="E4062" s="20" t="s">
        <v>1280</v>
      </c>
      <c r="F4062" s="20" t="s">
        <v>1250</v>
      </c>
      <c r="G4062" s="20" t="s">
        <v>5311</v>
      </c>
      <c r="H4062" s="20"/>
      <c r="I4062" s="20">
        <v>13412967821</v>
      </c>
      <c r="J4062" s="20" t="s">
        <v>924</v>
      </c>
      <c r="K4062" s="20" t="s">
        <v>1286</v>
      </c>
      <c r="L4062" s="20" t="s">
        <v>1299</v>
      </c>
      <c r="M4062" s="20">
        <v>888</v>
      </c>
      <c r="N4062" s="20">
        <v>888</v>
      </c>
      <c r="O4062" s="20" t="s">
        <v>927</v>
      </c>
      <c r="P4062" s="20" t="s">
        <v>50</v>
      </c>
      <c r="Q4062" s="28"/>
      <c r="R4062" s="21" t="s">
        <v>91</v>
      </c>
      <c r="S4062" s="25" t="s">
        <v>1405</v>
      </c>
      <c r="T4062" s="21" t="s">
        <v>53</v>
      </c>
      <c r="U4062" s="21" t="s">
        <v>1287</v>
      </c>
      <c r="V4062" s="46">
        <v>1</v>
      </c>
      <c r="W4062" s="26">
        <f t="shared" si="2986"/>
        <v>1</v>
      </c>
      <c r="Y4062" s="21">
        <v>12</v>
      </c>
      <c r="Z4062" s="22">
        <f t="shared" si="3012"/>
        <v>888</v>
      </c>
      <c r="AA4062" s="20" t="s">
        <v>4899</v>
      </c>
      <c r="AB4062" s="22"/>
      <c r="AC4062" s="22">
        <v>1</v>
      </c>
      <c r="AD4062" s="22"/>
      <c r="AE4062" s="22">
        <f t="shared" si="3037"/>
        <v>888</v>
      </c>
      <c r="AF4062" s="22">
        <f t="shared" si="2989"/>
        <v>888</v>
      </c>
      <c r="AG4062" s="20"/>
      <c r="AH4062" s="22"/>
      <c r="AI4062" s="22"/>
      <c r="AJ4062" s="22">
        <f t="shared" si="3036"/>
        <v>888</v>
      </c>
      <c r="AK4062" s="22">
        <f>IF(O4062="(传统)XDSL",VLOOKUP(S4062,[2]直销续费率明细!C:I,7,FALSE)*1,IF(O4062="GPON+XDSL",VLOOKUP(S4062,[2]直销续费率明细!C:I,7,FALSE)*1,VLOOKUP(S4062,[2]直销续费率明细!C:I,5,FALSE)*1))</f>
        <v>-40</v>
      </c>
      <c r="AL4062" s="22" t="s">
        <v>1309</v>
      </c>
      <c r="AM4062" s="22"/>
      <c r="AN4062" s="22"/>
      <c r="AO4062" s="22" t="s">
        <v>4897</v>
      </c>
      <c r="AP4062" s="22" t="s">
        <v>1301</v>
      </c>
      <c r="AS4062" s="20">
        <f>IF(Y4062&gt;=10,VLOOKUP(U4062,[2]提成计算!B:T,19,FALSE),VLOOKUP(U4062,[2]提成计算!B:T,18,FALSE))</f>
        <v>0.09</v>
      </c>
      <c r="AT4062" s="20">
        <f t="shared" si="3038"/>
        <v>79.92</v>
      </c>
      <c r="AU4062" s="20">
        <f t="shared" ref="AU4062" si="3039">IF(AND(AK4062&lt;0,AK4062+AT4062&lt;0),-AT4062,AK4062)</f>
        <v>-40</v>
      </c>
    </row>
    <row r="4063" spans="1:47" x14ac:dyDescent="0.15">
      <c r="A4063" s="21" t="s">
        <v>1273</v>
      </c>
      <c r="B4063" s="20" t="s">
        <v>918</v>
      </c>
      <c r="C4063" s="20" t="s">
        <v>1099</v>
      </c>
      <c r="D4063" s="20" t="s">
        <v>1100</v>
      </c>
      <c r="E4063" s="20" t="s">
        <v>1101</v>
      </c>
      <c r="F4063" s="20" t="s">
        <v>1250</v>
      </c>
      <c r="G4063" s="20" t="s">
        <v>4825</v>
      </c>
      <c r="H4063" s="20"/>
      <c r="I4063" s="20">
        <v>13378618011</v>
      </c>
      <c r="J4063" s="20" t="s">
        <v>1268</v>
      </c>
      <c r="K4063" s="20" t="s">
        <v>80</v>
      </c>
      <c r="L4063" s="20" t="s">
        <v>1358</v>
      </c>
      <c r="M4063" s="20">
        <v>1088</v>
      </c>
      <c r="N4063" s="20">
        <v>1088</v>
      </c>
      <c r="O4063" s="20" t="s">
        <v>927</v>
      </c>
      <c r="P4063" s="20" t="s">
        <v>50</v>
      </c>
      <c r="Q4063" s="28"/>
      <c r="R4063" s="21" t="s">
        <v>52</v>
      </c>
      <c r="S4063" s="21"/>
      <c r="T4063" s="21" t="s">
        <v>53</v>
      </c>
      <c r="U4063" s="21" t="s">
        <v>81</v>
      </c>
      <c r="V4063" s="46">
        <v>1</v>
      </c>
      <c r="W4063" s="26">
        <f t="shared" ref="W4063:W4078" si="3040">V4063</f>
        <v>1</v>
      </c>
      <c r="X4063" s="26">
        <f t="shared" ref="X4063:X4075" si="3041">V4063</f>
        <v>1</v>
      </c>
      <c r="Y4063" s="21">
        <v>10</v>
      </c>
      <c r="Z4063" s="22">
        <f t="shared" si="3012"/>
        <v>1088</v>
      </c>
      <c r="AA4063" s="20" t="s">
        <v>2218</v>
      </c>
      <c r="AB4063" s="22"/>
      <c r="AC4063" s="22">
        <v>1</v>
      </c>
      <c r="AD4063" s="22"/>
      <c r="AE4063" s="22">
        <f t="shared" si="3037"/>
        <v>1088</v>
      </c>
      <c r="AF4063" s="22">
        <f t="shared" ref="AF4063:AF4078" si="3042">N4063</f>
        <v>1088</v>
      </c>
      <c r="AG4063" s="20">
        <f t="shared" ref="AG4063:AG4064" si="3043">N4063</f>
        <v>1088</v>
      </c>
      <c r="AH4063" s="20" t="str">
        <f>VLOOKUP(U4063,[1]提成计算!B:I,8,FALSE)</f>
        <v xml:space="preserve"> </v>
      </c>
      <c r="AI4063" s="20"/>
      <c r="AJ4063" s="22"/>
      <c r="AK4063" s="22"/>
      <c r="AM4063" s="22"/>
      <c r="AN4063" s="22"/>
      <c r="AO4063" s="22" t="s">
        <v>4897</v>
      </c>
      <c r="AP4063" s="22" t="s">
        <v>1301</v>
      </c>
      <c r="AS4063" s="20"/>
      <c r="AT4063" s="20"/>
      <c r="AU4063" s="20"/>
    </row>
    <row r="4064" spans="1:47" x14ac:dyDescent="0.15">
      <c r="A4064" s="21" t="s">
        <v>1273</v>
      </c>
      <c r="B4064" s="20" t="s">
        <v>918</v>
      </c>
      <c r="C4064" s="20" t="s">
        <v>1099</v>
      </c>
      <c r="D4064" s="20" t="s">
        <v>1100</v>
      </c>
      <c r="E4064" s="20" t="s">
        <v>1110</v>
      </c>
      <c r="F4064" s="20" t="s">
        <v>1250</v>
      </c>
      <c r="G4064" s="20" t="s">
        <v>5312</v>
      </c>
      <c r="H4064" s="20"/>
      <c r="I4064" s="20">
        <v>13431527616</v>
      </c>
      <c r="J4064" s="20" t="s">
        <v>1268</v>
      </c>
      <c r="K4064" s="20" t="s">
        <v>314</v>
      </c>
      <c r="L4064" s="20" t="s">
        <v>1358</v>
      </c>
      <c r="M4064" s="20">
        <v>1088</v>
      </c>
      <c r="N4064" s="20">
        <v>1088</v>
      </c>
      <c r="O4064" s="20" t="s">
        <v>927</v>
      </c>
      <c r="P4064" s="20" t="s">
        <v>50</v>
      </c>
      <c r="Q4064" s="28"/>
      <c r="R4064" s="21" t="s">
        <v>52</v>
      </c>
      <c r="S4064" s="21"/>
      <c r="T4064" s="21" t="s">
        <v>53</v>
      </c>
      <c r="U4064" s="21" t="s">
        <v>315</v>
      </c>
      <c r="V4064" s="46">
        <v>1</v>
      </c>
      <c r="W4064" s="26">
        <f t="shared" si="3040"/>
        <v>1</v>
      </c>
      <c r="X4064" s="26">
        <f t="shared" si="3041"/>
        <v>1</v>
      </c>
      <c r="Y4064" s="21">
        <v>10</v>
      </c>
      <c r="Z4064" s="22">
        <f t="shared" si="3012"/>
        <v>1088</v>
      </c>
      <c r="AA4064" s="20" t="s">
        <v>4899</v>
      </c>
      <c r="AB4064" s="22"/>
      <c r="AC4064" s="22">
        <v>1</v>
      </c>
      <c r="AD4064" s="22"/>
      <c r="AE4064" s="22">
        <f t="shared" si="3037"/>
        <v>1088</v>
      </c>
      <c r="AF4064" s="22">
        <f t="shared" si="3042"/>
        <v>1088</v>
      </c>
      <c r="AG4064" s="20">
        <f t="shared" si="3043"/>
        <v>1088</v>
      </c>
      <c r="AH4064" s="20" t="str">
        <f>VLOOKUP(U4064,[1]提成计算!B:I,8,FALSE)</f>
        <v xml:space="preserve"> </v>
      </c>
      <c r="AI4064" s="20"/>
      <c r="AJ4064" s="22"/>
      <c r="AK4064" s="22"/>
      <c r="AM4064" s="22"/>
      <c r="AN4064" s="22"/>
      <c r="AO4064" s="22" t="s">
        <v>4897</v>
      </c>
      <c r="AP4064" s="22" t="s">
        <v>1301</v>
      </c>
      <c r="AS4064" s="20"/>
      <c r="AT4064" s="20"/>
      <c r="AU4064" s="20"/>
    </row>
    <row r="4065" spans="1:47" x14ac:dyDescent="0.15">
      <c r="A4065" s="21" t="s">
        <v>1273</v>
      </c>
      <c r="B4065" s="20" t="s">
        <v>918</v>
      </c>
      <c r="C4065" s="20" t="s">
        <v>1099</v>
      </c>
      <c r="D4065" s="20" t="s">
        <v>1100</v>
      </c>
      <c r="E4065" s="20" t="s">
        <v>1110</v>
      </c>
      <c r="F4065" s="20" t="s">
        <v>1250</v>
      </c>
      <c r="G4065" s="20" t="s">
        <v>5313</v>
      </c>
      <c r="H4065" s="20"/>
      <c r="I4065" s="20">
        <v>13592780398</v>
      </c>
      <c r="J4065" s="20" t="s">
        <v>924</v>
      </c>
      <c r="K4065" s="20" t="s">
        <v>262</v>
      </c>
      <c r="L4065" s="20" t="s">
        <v>1918</v>
      </c>
      <c r="M4065" s="20">
        <v>680</v>
      </c>
      <c r="N4065" s="20">
        <v>680</v>
      </c>
      <c r="O4065" s="20" t="s">
        <v>1262</v>
      </c>
      <c r="P4065" s="20" t="s">
        <v>50</v>
      </c>
      <c r="Q4065" s="28"/>
      <c r="R4065" s="21" t="s">
        <v>52</v>
      </c>
      <c r="S4065" s="25" t="s">
        <v>1148</v>
      </c>
      <c r="T4065" s="21" t="s">
        <v>53</v>
      </c>
      <c r="U4065" s="21" t="s">
        <v>263</v>
      </c>
      <c r="V4065" s="46">
        <v>1</v>
      </c>
      <c r="W4065" s="26">
        <f t="shared" si="3040"/>
        <v>1</v>
      </c>
      <c r="Y4065" s="21">
        <v>4</v>
      </c>
      <c r="Z4065" s="22">
        <f t="shared" si="3012"/>
        <v>680</v>
      </c>
      <c r="AA4065" s="20" t="s">
        <v>4899</v>
      </c>
      <c r="AB4065" s="22">
        <v>1</v>
      </c>
      <c r="AC4065" s="22"/>
      <c r="AD4065" s="22">
        <f>N4065</f>
        <v>680</v>
      </c>
      <c r="AE4065" s="22"/>
      <c r="AF4065" s="22">
        <f t="shared" si="3042"/>
        <v>680</v>
      </c>
      <c r="AG4065" s="20"/>
      <c r="AH4065" s="22"/>
      <c r="AI4065" s="22"/>
      <c r="AJ4065" s="22">
        <f>N4065</f>
        <v>680</v>
      </c>
      <c r="AK4065" s="22">
        <f>IF(O4065="(传统)XDSL",VLOOKUP(S4065,[2]直销续费率明细!C:I,7,FALSE)*1,IF(O4065="GPON+XDSL",VLOOKUP(S4065,[2]直销续费率明细!C:I,7,FALSE)*1,VLOOKUP(S4065,[2]直销续费率明细!C:I,5,FALSE)*1))</f>
        <v>-40</v>
      </c>
      <c r="AL4065" s="22" t="s">
        <v>1309</v>
      </c>
      <c r="AM4065" s="22"/>
      <c r="AN4065" s="22"/>
      <c r="AO4065" s="22" t="s">
        <v>4897</v>
      </c>
      <c r="AP4065" s="22" t="s">
        <v>4913</v>
      </c>
      <c r="AS4065" s="20">
        <f>IF(Y4065&gt;=10,VLOOKUP(U4065,[2]提成计算!B:T,19,FALSE),VLOOKUP(U4065,[2]提成计算!B:T,18,FALSE))</f>
        <v>7.0000000000000007E-2</v>
      </c>
      <c r="AT4065" s="20">
        <f t="shared" ref="AT4065" si="3044">IF(AD4065*AS4065&gt;0,AD4065*AS4065,AE4065*AS4065)</f>
        <v>47.6</v>
      </c>
      <c r="AU4065" s="20">
        <f t="shared" ref="AU4065" si="3045">IF(AND(AK4065&lt;0,AK4065+AT4065&lt;0),-AT4065,AK4065)</f>
        <v>-40</v>
      </c>
    </row>
    <row r="4066" spans="1:47" x14ac:dyDescent="0.15">
      <c r="A4066" s="21" t="s">
        <v>1273</v>
      </c>
      <c r="B4066" s="20" t="s">
        <v>918</v>
      </c>
      <c r="C4066" s="20" t="s">
        <v>1099</v>
      </c>
      <c r="D4066" s="20" t="s">
        <v>1100</v>
      </c>
      <c r="E4066" s="20" t="s">
        <v>1110</v>
      </c>
      <c r="F4066" s="20" t="s">
        <v>1250</v>
      </c>
      <c r="G4066" s="20" t="s">
        <v>5314</v>
      </c>
      <c r="H4066" s="20"/>
      <c r="I4066" s="20">
        <v>13829275891</v>
      </c>
      <c r="J4066" s="20" t="s">
        <v>1268</v>
      </c>
      <c r="K4066" s="20" t="s">
        <v>314</v>
      </c>
      <c r="L4066" s="20" t="s">
        <v>1358</v>
      </c>
      <c r="M4066" s="20">
        <v>1088</v>
      </c>
      <c r="N4066" s="20">
        <v>1088</v>
      </c>
      <c r="O4066" s="20" t="s">
        <v>927</v>
      </c>
      <c r="P4066" s="20" t="s">
        <v>50</v>
      </c>
      <c r="Q4066" s="28"/>
      <c r="R4066" s="21" t="s">
        <v>52</v>
      </c>
      <c r="S4066" s="21"/>
      <c r="T4066" s="21" t="s">
        <v>53</v>
      </c>
      <c r="U4066" s="21" t="s">
        <v>315</v>
      </c>
      <c r="V4066" s="46">
        <v>1</v>
      </c>
      <c r="W4066" s="26">
        <f t="shared" si="3040"/>
        <v>1</v>
      </c>
      <c r="X4066" s="26">
        <f t="shared" si="3041"/>
        <v>1</v>
      </c>
      <c r="Y4066" s="21">
        <v>10</v>
      </c>
      <c r="Z4066" s="22">
        <f t="shared" si="3012"/>
        <v>1088</v>
      </c>
      <c r="AA4066" s="20" t="s">
        <v>4899</v>
      </c>
      <c r="AB4066" s="22"/>
      <c r="AC4066" s="22">
        <v>1</v>
      </c>
      <c r="AD4066" s="22"/>
      <c r="AE4066" s="22">
        <f t="shared" ref="AE4066:AE4069" si="3046">N4066</f>
        <v>1088</v>
      </c>
      <c r="AF4066" s="22">
        <f t="shared" si="3042"/>
        <v>1088</v>
      </c>
      <c r="AG4066" s="20">
        <f t="shared" ref="AG4066:AG4069" si="3047">N4066</f>
        <v>1088</v>
      </c>
      <c r="AH4066" s="20" t="str">
        <f>VLOOKUP(U4066,[1]提成计算!B:I,8,FALSE)</f>
        <v xml:space="preserve"> </v>
      </c>
      <c r="AI4066" s="20"/>
      <c r="AJ4066" s="22"/>
      <c r="AK4066" s="22"/>
      <c r="AM4066" s="22"/>
      <c r="AN4066" s="22"/>
      <c r="AO4066" s="22" t="s">
        <v>4897</v>
      </c>
      <c r="AP4066" s="22" t="s">
        <v>1301</v>
      </c>
      <c r="AS4066" s="20"/>
      <c r="AT4066" s="20"/>
      <c r="AU4066" s="20"/>
    </row>
    <row r="4067" spans="1:47" x14ac:dyDescent="0.15">
      <c r="A4067" s="21" t="s">
        <v>1273</v>
      </c>
      <c r="B4067" s="20" t="s">
        <v>918</v>
      </c>
      <c r="C4067" s="20" t="s">
        <v>1099</v>
      </c>
      <c r="D4067" s="20" t="s">
        <v>1121</v>
      </c>
      <c r="E4067" s="20" t="s">
        <v>4739</v>
      </c>
      <c r="F4067" s="20" t="s">
        <v>1250</v>
      </c>
      <c r="G4067" s="20" t="s">
        <v>5315</v>
      </c>
      <c r="H4067" s="20"/>
      <c r="I4067" s="20">
        <v>13825724881</v>
      </c>
      <c r="J4067" s="20" t="s">
        <v>1268</v>
      </c>
      <c r="K4067" s="20" t="s">
        <v>5316</v>
      </c>
      <c r="L4067" s="20" t="s">
        <v>1358</v>
      </c>
      <c r="M4067" s="20">
        <v>1088</v>
      </c>
      <c r="N4067" s="20">
        <v>1088</v>
      </c>
      <c r="O4067" s="20" t="s">
        <v>927</v>
      </c>
      <c r="P4067" s="20" t="s">
        <v>50</v>
      </c>
      <c r="Q4067" s="28"/>
      <c r="R4067" s="21" t="s">
        <v>91</v>
      </c>
      <c r="S4067" s="21"/>
      <c r="T4067" s="21" t="s">
        <v>4968</v>
      </c>
      <c r="U4067" s="21" t="s">
        <v>1750</v>
      </c>
      <c r="V4067" s="46">
        <v>1</v>
      </c>
      <c r="W4067" s="26">
        <f t="shared" si="3040"/>
        <v>1</v>
      </c>
      <c r="X4067" s="26">
        <f t="shared" si="3041"/>
        <v>1</v>
      </c>
      <c r="Y4067" s="21">
        <v>10</v>
      </c>
      <c r="Z4067" s="22">
        <f t="shared" si="3012"/>
        <v>1088</v>
      </c>
      <c r="AA4067" s="20" t="s">
        <v>4899</v>
      </c>
      <c r="AB4067" s="22"/>
      <c r="AC4067" s="22">
        <v>1</v>
      </c>
      <c r="AD4067" s="22"/>
      <c r="AE4067" s="22">
        <f t="shared" si="3046"/>
        <v>1088</v>
      </c>
      <c r="AF4067" s="22">
        <f t="shared" si="3042"/>
        <v>1088</v>
      </c>
      <c r="AG4067" s="20">
        <f t="shared" si="3047"/>
        <v>1088</v>
      </c>
      <c r="AH4067" s="20"/>
      <c r="AI4067" s="20"/>
      <c r="AJ4067" s="22"/>
      <c r="AK4067" s="22"/>
      <c r="AM4067" s="22"/>
      <c r="AN4067" s="22"/>
      <c r="AO4067" s="22" t="s">
        <v>4897</v>
      </c>
      <c r="AP4067" s="22" t="s">
        <v>1301</v>
      </c>
      <c r="AS4067" s="20"/>
      <c r="AT4067" s="20"/>
      <c r="AU4067" s="20"/>
    </row>
    <row r="4068" spans="1:47" x14ac:dyDescent="0.15">
      <c r="A4068" s="21" t="s">
        <v>1273</v>
      </c>
      <c r="B4068" s="20" t="s">
        <v>918</v>
      </c>
      <c r="C4068" s="20" t="s">
        <v>1099</v>
      </c>
      <c r="D4068" s="20" t="s">
        <v>1100</v>
      </c>
      <c r="E4068" s="20" t="s">
        <v>1110</v>
      </c>
      <c r="F4068" s="20" t="s">
        <v>1250</v>
      </c>
      <c r="G4068" s="20" t="s">
        <v>5317</v>
      </c>
      <c r="H4068" s="20"/>
      <c r="I4068" s="20">
        <v>13412164726</v>
      </c>
      <c r="J4068" s="20" t="s">
        <v>1268</v>
      </c>
      <c r="K4068" s="20" t="s">
        <v>314</v>
      </c>
      <c r="L4068" s="20" t="s">
        <v>1358</v>
      </c>
      <c r="M4068" s="20">
        <v>1088</v>
      </c>
      <c r="N4068" s="20">
        <v>1088</v>
      </c>
      <c r="O4068" s="20" t="s">
        <v>927</v>
      </c>
      <c r="P4068" s="20" t="s">
        <v>50</v>
      </c>
      <c r="Q4068" s="28"/>
      <c r="R4068" s="21" t="s">
        <v>52</v>
      </c>
      <c r="S4068" s="21"/>
      <c r="T4068" s="21" t="s">
        <v>53</v>
      </c>
      <c r="U4068" s="21" t="s">
        <v>315</v>
      </c>
      <c r="V4068" s="46">
        <v>1</v>
      </c>
      <c r="W4068" s="26">
        <f t="shared" si="3040"/>
        <v>1</v>
      </c>
      <c r="X4068" s="26">
        <f t="shared" si="3041"/>
        <v>1</v>
      </c>
      <c r="Y4068" s="21">
        <v>10</v>
      </c>
      <c r="Z4068" s="22">
        <f t="shared" si="3012"/>
        <v>1088</v>
      </c>
      <c r="AA4068" s="20" t="s">
        <v>4899</v>
      </c>
      <c r="AB4068" s="22"/>
      <c r="AC4068" s="22">
        <v>1</v>
      </c>
      <c r="AD4068" s="22"/>
      <c r="AE4068" s="22">
        <f t="shared" si="3046"/>
        <v>1088</v>
      </c>
      <c r="AF4068" s="22">
        <f t="shared" si="3042"/>
        <v>1088</v>
      </c>
      <c r="AG4068" s="20">
        <f t="shared" si="3047"/>
        <v>1088</v>
      </c>
      <c r="AH4068" s="20" t="str">
        <f>VLOOKUP(U4068,[1]提成计算!B:I,8,FALSE)</f>
        <v xml:space="preserve"> </v>
      </c>
      <c r="AI4068" s="20"/>
      <c r="AJ4068" s="22"/>
      <c r="AK4068" s="22"/>
      <c r="AM4068" s="22"/>
      <c r="AN4068" s="22"/>
      <c r="AO4068" s="22" t="s">
        <v>4897</v>
      </c>
      <c r="AP4068" s="22" t="s">
        <v>1301</v>
      </c>
      <c r="AS4068" s="20"/>
      <c r="AT4068" s="20"/>
      <c r="AU4068" s="20"/>
    </row>
    <row r="4069" spans="1:47" x14ac:dyDescent="0.15">
      <c r="A4069" s="21" t="s">
        <v>1273</v>
      </c>
      <c r="B4069" s="20" t="s">
        <v>918</v>
      </c>
      <c r="C4069" s="20" t="s">
        <v>1099</v>
      </c>
      <c r="D4069" s="20" t="s">
        <v>1100</v>
      </c>
      <c r="E4069" s="20" t="s">
        <v>1110</v>
      </c>
      <c r="F4069" s="20" t="s">
        <v>1250</v>
      </c>
      <c r="G4069" s="20" t="s">
        <v>5318</v>
      </c>
      <c r="H4069" s="20"/>
      <c r="I4069" s="20">
        <v>15817638387</v>
      </c>
      <c r="J4069" s="20" t="s">
        <v>1268</v>
      </c>
      <c r="K4069" s="20" t="s">
        <v>314</v>
      </c>
      <c r="L4069" s="20" t="s">
        <v>1358</v>
      </c>
      <c r="M4069" s="20">
        <v>1088</v>
      </c>
      <c r="N4069" s="20">
        <v>1088</v>
      </c>
      <c r="O4069" s="20" t="s">
        <v>927</v>
      </c>
      <c r="P4069" s="20" t="s">
        <v>50</v>
      </c>
      <c r="Q4069" s="28"/>
      <c r="R4069" s="21" t="s">
        <v>52</v>
      </c>
      <c r="S4069" s="21"/>
      <c r="T4069" s="21" t="s">
        <v>53</v>
      </c>
      <c r="U4069" s="21" t="s">
        <v>315</v>
      </c>
      <c r="V4069" s="46">
        <v>1</v>
      </c>
      <c r="W4069" s="26">
        <f t="shared" si="3040"/>
        <v>1</v>
      </c>
      <c r="X4069" s="26">
        <f t="shared" si="3041"/>
        <v>1</v>
      </c>
      <c r="Y4069" s="21">
        <v>10</v>
      </c>
      <c r="Z4069" s="22">
        <f t="shared" si="3012"/>
        <v>1088</v>
      </c>
      <c r="AA4069" s="20" t="s">
        <v>4899</v>
      </c>
      <c r="AB4069" s="22"/>
      <c r="AC4069" s="22">
        <v>1</v>
      </c>
      <c r="AD4069" s="22"/>
      <c r="AE4069" s="22">
        <f t="shared" si="3046"/>
        <v>1088</v>
      </c>
      <c r="AF4069" s="22">
        <f t="shared" si="3042"/>
        <v>1088</v>
      </c>
      <c r="AG4069" s="20">
        <f t="shared" si="3047"/>
        <v>1088</v>
      </c>
      <c r="AH4069" s="20" t="str">
        <f>VLOOKUP(U4069,[1]提成计算!B:I,8,FALSE)</f>
        <v xml:space="preserve"> </v>
      </c>
      <c r="AI4069" s="20"/>
      <c r="AJ4069" s="22"/>
      <c r="AK4069" s="22"/>
      <c r="AM4069" s="22"/>
      <c r="AN4069" s="22"/>
      <c r="AO4069" s="22" t="s">
        <v>4897</v>
      </c>
      <c r="AP4069" s="22" t="s">
        <v>1301</v>
      </c>
      <c r="AS4069" s="20"/>
      <c r="AT4069" s="20"/>
      <c r="AU4069" s="20"/>
    </row>
    <row r="4070" spans="1:47" x14ac:dyDescent="0.15">
      <c r="A4070" s="21" t="s">
        <v>1273</v>
      </c>
      <c r="B4070" s="20" t="s">
        <v>918</v>
      </c>
      <c r="C4070" s="20" t="s">
        <v>1099</v>
      </c>
      <c r="D4070" s="20" t="s">
        <v>1121</v>
      </c>
      <c r="E4070" s="20" t="s">
        <v>1122</v>
      </c>
      <c r="F4070" s="20" t="s">
        <v>1250</v>
      </c>
      <c r="G4070" s="20" t="s">
        <v>5319</v>
      </c>
      <c r="H4070" s="20"/>
      <c r="I4070" s="20">
        <v>15875323937</v>
      </c>
      <c r="J4070" s="20" t="s">
        <v>924</v>
      </c>
      <c r="K4070" s="20" t="s">
        <v>5316</v>
      </c>
      <c r="L4070" s="20" t="s">
        <v>1947</v>
      </c>
      <c r="M4070" s="20">
        <v>400</v>
      </c>
      <c r="N4070" s="20">
        <v>400</v>
      </c>
      <c r="O4070" s="20" t="s">
        <v>1262</v>
      </c>
      <c r="P4070" s="20" t="s">
        <v>50</v>
      </c>
      <c r="Q4070" s="28"/>
      <c r="R4070" s="21" t="s">
        <v>91</v>
      </c>
      <c r="S4070" s="25" t="s">
        <v>1550</v>
      </c>
      <c r="T4070" s="21" t="s">
        <v>4968</v>
      </c>
      <c r="U4070" s="21" t="s">
        <v>1750</v>
      </c>
      <c r="V4070" s="46">
        <v>0.5</v>
      </c>
      <c r="W4070" s="26">
        <f t="shared" si="3040"/>
        <v>0.5</v>
      </c>
      <c r="Y4070" s="21">
        <v>4</v>
      </c>
      <c r="Z4070" s="22">
        <f t="shared" si="3012"/>
        <v>400</v>
      </c>
      <c r="AA4070" s="20" t="s">
        <v>4899</v>
      </c>
      <c r="AB4070" s="22">
        <v>1</v>
      </c>
      <c r="AC4070" s="22"/>
      <c r="AD4070" s="22">
        <f t="shared" ref="AD4070:AD4071" si="3048">N4070</f>
        <v>400</v>
      </c>
      <c r="AE4070" s="22"/>
      <c r="AF4070" s="22">
        <f t="shared" si="3042"/>
        <v>400</v>
      </c>
      <c r="AG4070" s="20"/>
      <c r="AH4070" s="22"/>
      <c r="AI4070" s="22"/>
      <c r="AJ4070" s="22">
        <f t="shared" ref="AJ4070:AJ4071" si="3049">N4070</f>
        <v>400</v>
      </c>
      <c r="AK4070" s="22">
        <f>IF(O4070="(传统)XDSL",VLOOKUP(S4070,[2]直销续费率明细!C:I,7,FALSE)*1,IF(O4070="GPON+XDSL",VLOOKUP(S4070,[2]直销续费率明细!C:I,7,FALSE)*1,VLOOKUP(S4070,[2]直销续费率明细!C:I,5,FALSE)*1))</f>
        <v>25</v>
      </c>
      <c r="AL4070" s="22" t="s">
        <v>1309</v>
      </c>
      <c r="AM4070" s="22"/>
      <c r="AN4070" s="22"/>
      <c r="AO4070" s="22" t="s">
        <v>4897</v>
      </c>
      <c r="AP4070" s="22" t="s">
        <v>4915</v>
      </c>
      <c r="AS4070" s="20">
        <f>IF(Y4070&gt;=10,VLOOKUP(U4070,[2]提成计算!B:T,19,FALSE),VLOOKUP(U4070,[2]提成计算!B:T,18,FALSE))</f>
        <v>7.0000000000000007E-2</v>
      </c>
      <c r="AT4070" s="20">
        <f t="shared" ref="AT4070:AT4071" si="3050">IF(AD4070*AS4070&gt;0,AD4070*AS4070,AE4070*AS4070)</f>
        <v>28.000000000000004</v>
      </c>
      <c r="AU4070" s="20">
        <f t="shared" ref="AU4070:AU4071" si="3051">IF(AND(AK4070&lt;0,AK4070+AT4070&lt;0),-AT4070,AK4070)</f>
        <v>25</v>
      </c>
    </row>
    <row r="4071" spans="1:47" x14ac:dyDescent="0.15">
      <c r="A4071" s="21" t="s">
        <v>1273</v>
      </c>
      <c r="B4071" s="20" t="s">
        <v>918</v>
      </c>
      <c r="C4071" s="20" t="s">
        <v>1099</v>
      </c>
      <c r="D4071" s="20" t="s">
        <v>1121</v>
      </c>
      <c r="E4071" s="20" t="s">
        <v>1122</v>
      </c>
      <c r="F4071" s="20" t="s">
        <v>1250</v>
      </c>
      <c r="G4071" s="20" t="s">
        <v>5320</v>
      </c>
      <c r="H4071" s="20"/>
      <c r="I4071" s="20">
        <v>15015116103</v>
      </c>
      <c r="J4071" s="20" t="s">
        <v>924</v>
      </c>
      <c r="K4071" s="20" t="s">
        <v>5316</v>
      </c>
      <c r="L4071" s="20" t="s">
        <v>1918</v>
      </c>
      <c r="M4071" s="20">
        <v>680</v>
      </c>
      <c r="N4071" s="20">
        <v>680</v>
      </c>
      <c r="O4071" s="20" t="s">
        <v>1262</v>
      </c>
      <c r="P4071" s="20" t="s">
        <v>50</v>
      </c>
      <c r="Q4071" s="28"/>
      <c r="R4071" s="21" t="s">
        <v>91</v>
      </c>
      <c r="S4071" s="25" t="s">
        <v>1550</v>
      </c>
      <c r="T4071" s="21" t="s">
        <v>4968</v>
      </c>
      <c r="U4071" s="21" t="s">
        <v>1750</v>
      </c>
      <c r="V4071" s="46">
        <v>1</v>
      </c>
      <c r="W4071" s="26">
        <f t="shared" si="3040"/>
        <v>1</v>
      </c>
      <c r="Y4071" s="21">
        <v>4</v>
      </c>
      <c r="Z4071" s="22">
        <f t="shared" si="3012"/>
        <v>680</v>
      </c>
      <c r="AA4071" s="20" t="s">
        <v>4899</v>
      </c>
      <c r="AB4071" s="22">
        <v>1</v>
      </c>
      <c r="AC4071" s="22"/>
      <c r="AD4071" s="22">
        <f t="shared" si="3048"/>
        <v>680</v>
      </c>
      <c r="AE4071" s="22"/>
      <c r="AF4071" s="22">
        <f t="shared" si="3042"/>
        <v>680</v>
      </c>
      <c r="AG4071" s="20"/>
      <c r="AH4071" s="22"/>
      <c r="AI4071" s="22"/>
      <c r="AJ4071" s="22">
        <f t="shared" si="3049"/>
        <v>680</v>
      </c>
      <c r="AK4071" s="22">
        <f>IF(O4071="(传统)XDSL",VLOOKUP(S4071,[2]直销续费率明细!C:I,7,FALSE)*1,IF(O4071="GPON+XDSL",VLOOKUP(S4071,[2]直销续费率明细!C:I,7,FALSE)*1,VLOOKUP(S4071,[2]直销续费率明细!C:I,5,FALSE)*1))</f>
        <v>25</v>
      </c>
      <c r="AL4071" s="22" t="s">
        <v>1309</v>
      </c>
      <c r="AM4071" s="22"/>
      <c r="AN4071" s="22"/>
      <c r="AO4071" s="22" t="s">
        <v>4897</v>
      </c>
      <c r="AP4071" s="22" t="s">
        <v>4913</v>
      </c>
      <c r="AS4071" s="20">
        <f>IF(Y4071&gt;=10,VLOOKUP(U4071,[2]提成计算!B:T,19,FALSE),VLOOKUP(U4071,[2]提成计算!B:T,18,FALSE))</f>
        <v>7.0000000000000007E-2</v>
      </c>
      <c r="AT4071" s="20">
        <f t="shared" si="3050"/>
        <v>47.6</v>
      </c>
      <c r="AU4071" s="20">
        <f t="shared" si="3051"/>
        <v>25</v>
      </c>
    </row>
    <row r="4072" spans="1:47" x14ac:dyDescent="0.15">
      <c r="A4072" s="21" t="s">
        <v>1273</v>
      </c>
      <c r="B4072" s="20" t="s">
        <v>918</v>
      </c>
      <c r="C4072" s="20" t="s">
        <v>1099</v>
      </c>
      <c r="D4072" s="20" t="s">
        <v>1121</v>
      </c>
      <c r="E4072" s="20" t="s">
        <v>1284</v>
      </c>
      <c r="F4072" s="20" t="s">
        <v>1250</v>
      </c>
      <c r="G4072" s="20" t="s">
        <v>4248</v>
      </c>
      <c r="H4072" s="20"/>
      <c r="I4072" s="20">
        <v>13825797530</v>
      </c>
      <c r="J4072" s="20" t="s">
        <v>1268</v>
      </c>
      <c r="K4072" s="20" t="s">
        <v>5004</v>
      </c>
      <c r="L4072" s="20" t="s">
        <v>1358</v>
      </c>
      <c r="M4072" s="20">
        <v>1088</v>
      </c>
      <c r="N4072" s="20">
        <v>1088</v>
      </c>
      <c r="O4072" s="20" t="s">
        <v>927</v>
      </c>
      <c r="P4072" s="20" t="s">
        <v>50</v>
      </c>
      <c r="Q4072" s="28"/>
      <c r="R4072" s="21" t="s">
        <v>91</v>
      </c>
      <c r="S4072" s="21"/>
      <c r="T4072" s="21" t="s">
        <v>4968</v>
      </c>
      <c r="U4072" s="21" t="s">
        <v>5005</v>
      </c>
      <c r="V4072" s="46">
        <v>1</v>
      </c>
      <c r="W4072" s="26">
        <f t="shared" si="3040"/>
        <v>1</v>
      </c>
      <c r="X4072" s="26">
        <f t="shared" si="3041"/>
        <v>1</v>
      </c>
      <c r="Y4072" s="21">
        <v>10</v>
      </c>
      <c r="Z4072" s="22">
        <f t="shared" si="3012"/>
        <v>1088</v>
      </c>
      <c r="AA4072" s="20" t="s">
        <v>4899</v>
      </c>
      <c r="AB4072" s="22"/>
      <c r="AC4072" s="22">
        <v>1</v>
      </c>
      <c r="AD4072" s="22"/>
      <c r="AE4072" s="22">
        <f t="shared" ref="AE4072:AE4077" si="3052">N4072</f>
        <v>1088</v>
      </c>
      <c r="AF4072" s="22">
        <f t="shared" si="3042"/>
        <v>1088</v>
      </c>
      <c r="AG4072" s="20">
        <f t="shared" ref="AG4072:AG4075" si="3053">N4072</f>
        <v>1088</v>
      </c>
      <c r="AH4072" s="20" t="str">
        <f>VLOOKUP(U4072,[1]提成计算!B:I,8,FALSE)</f>
        <v xml:space="preserve"> </v>
      </c>
      <c r="AI4072" s="20"/>
      <c r="AJ4072" s="22"/>
      <c r="AK4072" s="22"/>
      <c r="AM4072" s="22"/>
      <c r="AN4072" s="22"/>
      <c r="AO4072" s="22" t="s">
        <v>2216</v>
      </c>
      <c r="AP4072" s="22" t="s">
        <v>1301</v>
      </c>
      <c r="AS4072" s="20"/>
      <c r="AT4072" s="20"/>
      <c r="AU4072" s="20"/>
    </row>
    <row r="4073" spans="1:47" x14ac:dyDescent="0.15">
      <c r="A4073" s="21" t="s">
        <v>1273</v>
      </c>
      <c r="B4073" s="20" t="s">
        <v>918</v>
      </c>
      <c r="C4073" s="20" t="s">
        <v>1099</v>
      </c>
      <c r="D4073" s="20" t="s">
        <v>1136</v>
      </c>
      <c r="E4073" s="20" t="s">
        <v>4742</v>
      </c>
      <c r="F4073" s="20" t="s">
        <v>1250</v>
      </c>
      <c r="G4073" s="20" t="s">
        <v>5321</v>
      </c>
      <c r="H4073" s="20"/>
      <c r="I4073" s="20">
        <v>13480001686</v>
      </c>
      <c r="J4073" s="20" t="s">
        <v>2335</v>
      </c>
      <c r="K4073" s="20" t="s">
        <v>184</v>
      </c>
      <c r="L4073" s="20" t="s">
        <v>2838</v>
      </c>
      <c r="M4073" s="20">
        <v>2098</v>
      </c>
      <c r="N4073" s="20">
        <v>2098</v>
      </c>
      <c r="O4073" s="20" t="s">
        <v>927</v>
      </c>
      <c r="P4073" s="20" t="s">
        <v>50</v>
      </c>
      <c r="Q4073" s="28" t="s">
        <v>2335</v>
      </c>
      <c r="R4073" s="21" t="s">
        <v>109</v>
      </c>
      <c r="S4073" s="21"/>
      <c r="T4073" s="21" t="s">
        <v>53</v>
      </c>
      <c r="U4073" s="21" t="s">
        <v>185</v>
      </c>
      <c r="V4073" s="46">
        <v>1</v>
      </c>
      <c r="W4073" s="26">
        <f t="shared" si="3040"/>
        <v>1</v>
      </c>
      <c r="X4073" s="26">
        <f t="shared" si="3041"/>
        <v>1</v>
      </c>
      <c r="Y4073" s="21">
        <v>10</v>
      </c>
      <c r="Z4073" s="22">
        <f t="shared" si="3012"/>
        <v>2098</v>
      </c>
      <c r="AA4073" s="20" t="s">
        <v>2218</v>
      </c>
      <c r="AB4073" s="22"/>
      <c r="AC4073" s="22">
        <v>1</v>
      </c>
      <c r="AD4073" s="22"/>
      <c r="AE4073" s="22">
        <f t="shared" si="3052"/>
        <v>2098</v>
      </c>
      <c r="AF4073" s="22">
        <f t="shared" si="3042"/>
        <v>2098</v>
      </c>
      <c r="AG4073" s="20">
        <f t="shared" si="3053"/>
        <v>2098</v>
      </c>
      <c r="AH4073" s="20" t="str">
        <f>VLOOKUP(U4073,[1]提成计算!B:I,8,FALSE)</f>
        <v xml:space="preserve"> </v>
      </c>
      <c r="AI4073" s="20"/>
      <c r="AJ4073" s="22"/>
      <c r="AK4073" s="22"/>
      <c r="AM4073" s="22"/>
      <c r="AN4073" s="22"/>
      <c r="AO4073" s="22" t="s">
        <v>2216</v>
      </c>
      <c r="AP4073" s="22" t="s">
        <v>1301</v>
      </c>
      <c r="AS4073" s="20"/>
      <c r="AT4073" s="20"/>
      <c r="AU4073" s="20"/>
    </row>
    <row r="4074" spans="1:47" x14ac:dyDescent="0.15">
      <c r="A4074" s="21" t="s">
        <v>1273</v>
      </c>
      <c r="B4074" s="20" t="s">
        <v>918</v>
      </c>
      <c r="C4074" s="20" t="s">
        <v>1099</v>
      </c>
      <c r="D4074" s="20" t="s">
        <v>1136</v>
      </c>
      <c r="E4074" s="20" t="s">
        <v>1137</v>
      </c>
      <c r="F4074" s="20" t="s">
        <v>1250</v>
      </c>
      <c r="G4074" s="20" t="s">
        <v>5322</v>
      </c>
      <c r="H4074" s="20"/>
      <c r="I4074" s="20">
        <v>13556668093</v>
      </c>
      <c r="J4074" s="20" t="s">
        <v>2335</v>
      </c>
      <c r="K4074" s="20" t="s">
        <v>4722</v>
      </c>
      <c r="L4074" s="20" t="s">
        <v>1358</v>
      </c>
      <c r="M4074" s="20">
        <v>1088</v>
      </c>
      <c r="N4074" s="20">
        <v>1088</v>
      </c>
      <c r="O4074" s="20" t="s">
        <v>927</v>
      </c>
      <c r="P4074" s="20" t="s">
        <v>50</v>
      </c>
      <c r="Q4074" s="28" t="s">
        <v>2335</v>
      </c>
      <c r="R4074" s="21" t="s">
        <v>109</v>
      </c>
      <c r="S4074" s="21"/>
      <c r="T4074" s="21" t="s">
        <v>53</v>
      </c>
      <c r="U4074" s="21" t="s">
        <v>1801</v>
      </c>
      <c r="V4074" s="46">
        <v>1</v>
      </c>
      <c r="W4074" s="26">
        <f t="shared" si="3040"/>
        <v>1</v>
      </c>
      <c r="X4074" s="26">
        <f t="shared" si="3041"/>
        <v>1</v>
      </c>
      <c r="Y4074" s="21">
        <v>10</v>
      </c>
      <c r="Z4074" s="22">
        <f t="shared" si="3012"/>
        <v>1088</v>
      </c>
      <c r="AA4074" s="20" t="s">
        <v>2218</v>
      </c>
      <c r="AB4074" s="22"/>
      <c r="AC4074" s="22">
        <v>1</v>
      </c>
      <c r="AD4074" s="22"/>
      <c r="AE4074" s="22">
        <f t="shared" si="3052"/>
        <v>1088</v>
      </c>
      <c r="AF4074" s="22">
        <f t="shared" si="3042"/>
        <v>1088</v>
      </c>
      <c r="AG4074" s="20">
        <f t="shared" si="3053"/>
        <v>1088</v>
      </c>
      <c r="AH4074" s="20" t="str">
        <f>VLOOKUP(U4074,[1]提成计算!B:I,8,FALSE)</f>
        <v xml:space="preserve"> </v>
      </c>
      <c r="AI4074" s="20"/>
      <c r="AJ4074" s="22"/>
      <c r="AK4074" s="22"/>
      <c r="AM4074" s="22"/>
      <c r="AN4074" s="22"/>
      <c r="AO4074" s="22" t="s">
        <v>2216</v>
      </c>
      <c r="AP4074" s="22" t="s">
        <v>1301</v>
      </c>
      <c r="AS4074" s="20"/>
      <c r="AT4074" s="20"/>
      <c r="AU4074" s="20"/>
    </row>
    <row r="4075" spans="1:47" x14ac:dyDescent="0.15">
      <c r="A4075" s="21" t="s">
        <v>1273</v>
      </c>
      <c r="B4075" s="20" t="s">
        <v>918</v>
      </c>
      <c r="C4075" s="20" t="s">
        <v>1099</v>
      </c>
      <c r="D4075" s="20" t="s">
        <v>1136</v>
      </c>
      <c r="E4075" s="20" t="s">
        <v>4742</v>
      </c>
      <c r="F4075" s="20" t="s">
        <v>1250</v>
      </c>
      <c r="G4075" s="20" t="s">
        <v>5323</v>
      </c>
      <c r="H4075" s="20"/>
      <c r="I4075" s="20">
        <v>13412272725</v>
      </c>
      <c r="J4075" s="20" t="s">
        <v>1268</v>
      </c>
      <c r="K4075" s="20" t="s">
        <v>549</v>
      </c>
      <c r="L4075" s="20" t="s">
        <v>1358</v>
      </c>
      <c r="M4075" s="20">
        <v>1088</v>
      </c>
      <c r="N4075" s="20">
        <v>1088</v>
      </c>
      <c r="O4075" s="20" t="s">
        <v>927</v>
      </c>
      <c r="P4075" s="20" t="s">
        <v>50</v>
      </c>
      <c r="Q4075" s="28"/>
      <c r="R4075" s="21" t="s">
        <v>109</v>
      </c>
      <c r="S4075" s="21"/>
      <c r="T4075" s="21" t="s">
        <v>53</v>
      </c>
      <c r="U4075" s="21" t="s">
        <v>550</v>
      </c>
      <c r="V4075" s="46">
        <v>1</v>
      </c>
      <c r="W4075" s="26">
        <f t="shared" si="3040"/>
        <v>1</v>
      </c>
      <c r="X4075" s="26">
        <f t="shared" si="3041"/>
        <v>1</v>
      </c>
      <c r="Y4075" s="21">
        <v>10</v>
      </c>
      <c r="Z4075" s="22">
        <f t="shared" si="3012"/>
        <v>1088</v>
      </c>
      <c r="AA4075" s="20" t="s">
        <v>2218</v>
      </c>
      <c r="AB4075" s="22"/>
      <c r="AC4075" s="22">
        <v>1</v>
      </c>
      <c r="AD4075" s="22"/>
      <c r="AE4075" s="22">
        <f t="shared" si="3052"/>
        <v>1088</v>
      </c>
      <c r="AF4075" s="22">
        <f t="shared" si="3042"/>
        <v>1088</v>
      </c>
      <c r="AG4075" s="20">
        <f t="shared" si="3053"/>
        <v>1088</v>
      </c>
      <c r="AH4075" s="20" t="str">
        <f>VLOOKUP(U4075,[1]提成计算!B:I,8,FALSE)</f>
        <v xml:space="preserve"> </v>
      </c>
      <c r="AI4075" s="20"/>
      <c r="AJ4075" s="22"/>
      <c r="AK4075" s="22"/>
      <c r="AM4075" s="22"/>
      <c r="AN4075" s="22"/>
      <c r="AO4075" s="22" t="s">
        <v>2216</v>
      </c>
      <c r="AP4075" s="22" t="s">
        <v>1301</v>
      </c>
      <c r="AS4075" s="20"/>
      <c r="AT4075" s="20"/>
      <c r="AU4075" s="20"/>
    </row>
    <row r="4076" spans="1:47" x14ac:dyDescent="0.15">
      <c r="A4076" s="21" t="s">
        <v>1273</v>
      </c>
      <c r="B4076" s="20" t="s">
        <v>918</v>
      </c>
      <c r="C4076" s="20" t="s">
        <v>1099</v>
      </c>
      <c r="D4076" s="20" t="s">
        <v>1136</v>
      </c>
      <c r="E4076" s="20" t="s">
        <v>5324</v>
      </c>
      <c r="F4076" s="20" t="s">
        <v>1250</v>
      </c>
      <c r="G4076" s="20" t="s">
        <v>5325</v>
      </c>
      <c r="H4076" s="20"/>
      <c r="I4076" s="20">
        <v>18639818212</v>
      </c>
      <c r="J4076" s="20" t="s">
        <v>924</v>
      </c>
      <c r="K4076" s="20" t="s">
        <v>549</v>
      </c>
      <c r="L4076" s="20" t="s">
        <v>1299</v>
      </c>
      <c r="M4076" s="20">
        <v>888</v>
      </c>
      <c r="N4076" s="20">
        <v>888</v>
      </c>
      <c r="O4076" s="20" t="s">
        <v>927</v>
      </c>
      <c r="P4076" s="20" t="s">
        <v>50</v>
      </c>
      <c r="Q4076" s="28"/>
      <c r="R4076" s="21" t="s">
        <v>109</v>
      </c>
      <c r="S4076" s="25" t="s">
        <v>1150</v>
      </c>
      <c r="T4076" s="21" t="s">
        <v>53</v>
      </c>
      <c r="U4076" s="21" t="s">
        <v>550</v>
      </c>
      <c r="V4076" s="46">
        <v>1</v>
      </c>
      <c r="W4076" s="26">
        <f t="shared" si="3040"/>
        <v>1</v>
      </c>
      <c r="Y4076" s="21">
        <v>12</v>
      </c>
      <c r="Z4076" s="22">
        <f t="shared" si="3012"/>
        <v>888</v>
      </c>
      <c r="AA4076" s="20" t="s">
        <v>2218</v>
      </c>
      <c r="AB4076" s="22"/>
      <c r="AC4076" s="22">
        <v>1</v>
      </c>
      <c r="AD4076" s="22"/>
      <c r="AE4076" s="22">
        <f t="shared" si="3052"/>
        <v>888</v>
      </c>
      <c r="AF4076" s="22">
        <f t="shared" si="3042"/>
        <v>888</v>
      </c>
      <c r="AG4076" s="20"/>
      <c r="AH4076" s="22"/>
      <c r="AI4076" s="22"/>
      <c r="AJ4076" s="22">
        <f t="shared" ref="AJ4076:AJ4078" si="3054">N4076</f>
        <v>888</v>
      </c>
      <c r="AK4076" s="22">
        <f>IF(O4076="(传统)XDSL",VLOOKUP(S4076,[2]直销续费率明细!C:I,7,FALSE)*1,IF(O4076="GPON+XDSL",VLOOKUP(S4076,[2]直销续费率明细!C:I,7,FALSE)*1,VLOOKUP(S4076,[2]直销续费率明细!C:I,5,FALSE)*1))</f>
        <v>-40</v>
      </c>
      <c r="AL4076" s="22" t="s">
        <v>1300</v>
      </c>
      <c r="AM4076" s="22"/>
      <c r="AN4076" s="22"/>
      <c r="AO4076" s="22" t="s">
        <v>4897</v>
      </c>
      <c r="AP4076" s="22" t="s">
        <v>1301</v>
      </c>
      <c r="AS4076" s="20">
        <f>IF(Y4076&gt;=10,VLOOKUP(U4076,[2]提成计算!B:T,19,FALSE),VLOOKUP(U4076,[2]提成计算!B:T,18,FALSE))</f>
        <v>0.09</v>
      </c>
      <c r="AT4076" s="20">
        <f t="shared" ref="AT4076:AT4078" si="3055">IF(AD4076*AS4076&gt;0,AD4076*AS4076,AE4076*AS4076)</f>
        <v>79.92</v>
      </c>
      <c r="AU4076" s="20">
        <f t="shared" ref="AU4076:AU4078" si="3056">IF(AND(AK4076&lt;0,AK4076+AT4076&lt;0),-AT4076,AK4076)</f>
        <v>-40</v>
      </c>
    </row>
    <row r="4077" spans="1:47" x14ac:dyDescent="0.15">
      <c r="A4077" s="21" t="s">
        <v>1273</v>
      </c>
      <c r="B4077" s="20" t="s">
        <v>918</v>
      </c>
      <c r="C4077" s="20" t="s">
        <v>1099</v>
      </c>
      <c r="D4077" s="20" t="s">
        <v>1121</v>
      </c>
      <c r="E4077" s="20" t="s">
        <v>1171</v>
      </c>
      <c r="F4077" s="20" t="s">
        <v>1250</v>
      </c>
      <c r="G4077" s="20" t="s">
        <v>5326</v>
      </c>
      <c r="H4077" s="20"/>
      <c r="I4077" s="20">
        <v>13829222353</v>
      </c>
      <c r="J4077" s="20" t="s">
        <v>924</v>
      </c>
      <c r="K4077" s="20" t="s">
        <v>1173</v>
      </c>
      <c r="L4077" s="20" t="s">
        <v>1299</v>
      </c>
      <c r="M4077" s="20">
        <v>888</v>
      </c>
      <c r="N4077" s="20">
        <v>888</v>
      </c>
      <c r="O4077" s="20" t="s">
        <v>927</v>
      </c>
      <c r="P4077" s="20" t="s">
        <v>50</v>
      </c>
      <c r="Q4077" s="28"/>
      <c r="R4077" s="21" t="s">
        <v>91</v>
      </c>
      <c r="S4077" s="25" t="s">
        <v>1550</v>
      </c>
      <c r="T4077" s="21" t="s">
        <v>53</v>
      </c>
      <c r="U4077" s="21" t="s">
        <v>1174</v>
      </c>
      <c r="V4077" s="46">
        <v>1</v>
      </c>
      <c r="W4077" s="26">
        <f t="shared" si="3040"/>
        <v>1</v>
      </c>
      <c r="Y4077" s="21">
        <v>12</v>
      </c>
      <c r="Z4077" s="22">
        <f t="shared" si="3012"/>
        <v>888</v>
      </c>
      <c r="AA4077" s="20" t="s">
        <v>4899</v>
      </c>
      <c r="AB4077" s="22"/>
      <c r="AC4077" s="22">
        <v>1</v>
      </c>
      <c r="AD4077" s="22"/>
      <c r="AE4077" s="22">
        <f t="shared" si="3052"/>
        <v>888</v>
      </c>
      <c r="AF4077" s="22">
        <f t="shared" si="3042"/>
        <v>888</v>
      </c>
      <c r="AG4077" s="20"/>
      <c r="AH4077" s="22"/>
      <c r="AI4077" s="22"/>
      <c r="AJ4077" s="22">
        <f t="shared" si="3054"/>
        <v>888</v>
      </c>
      <c r="AK4077" s="22">
        <f>IF(O4077="(传统)XDSL",VLOOKUP(S4077,[2]直销续费率明细!C:I,7,FALSE)*1,IF(O4077="GPON+XDSL",VLOOKUP(S4077,[2]直销续费率明细!C:I,7,FALSE)*1,VLOOKUP(S4077,[2]直销续费率明细!C:I,5,FALSE)*1))</f>
        <v>25</v>
      </c>
      <c r="AL4077" s="22" t="s">
        <v>1309</v>
      </c>
      <c r="AM4077" s="22"/>
      <c r="AN4077" s="22"/>
      <c r="AO4077" s="22" t="s">
        <v>4897</v>
      </c>
      <c r="AP4077" s="22" t="s">
        <v>1301</v>
      </c>
      <c r="AS4077" s="20">
        <f>IF(Y4077&gt;=10,VLOOKUP(U4077,[2]提成计算!B:T,19,FALSE),VLOOKUP(U4077,[2]提成计算!B:T,18,FALSE))</f>
        <v>0.1</v>
      </c>
      <c r="AT4077" s="20">
        <f t="shared" si="3055"/>
        <v>88.800000000000011</v>
      </c>
      <c r="AU4077" s="20">
        <f t="shared" si="3056"/>
        <v>25</v>
      </c>
    </row>
    <row r="4078" spans="1:47" x14ac:dyDescent="0.15">
      <c r="A4078" s="21" t="s">
        <v>1273</v>
      </c>
      <c r="B4078" s="20" t="s">
        <v>918</v>
      </c>
      <c r="C4078" s="20" t="s">
        <v>1099</v>
      </c>
      <c r="D4078" s="20" t="s">
        <v>1100</v>
      </c>
      <c r="E4078" s="20" t="s">
        <v>1115</v>
      </c>
      <c r="F4078" s="20" t="s">
        <v>1250</v>
      </c>
      <c r="G4078" s="20" t="s">
        <v>5327</v>
      </c>
      <c r="H4078" s="20"/>
      <c r="I4078" s="20">
        <v>13713138782</v>
      </c>
      <c r="J4078" s="20" t="s">
        <v>924</v>
      </c>
      <c r="K4078" s="20" t="s">
        <v>4833</v>
      </c>
      <c r="L4078" s="20" t="s">
        <v>2119</v>
      </c>
      <c r="M4078" s="20">
        <v>768</v>
      </c>
      <c r="N4078" s="20">
        <v>768</v>
      </c>
      <c r="O4078" s="20" t="s">
        <v>927</v>
      </c>
      <c r="P4078" s="20" t="s">
        <v>50</v>
      </c>
      <c r="Q4078" s="28"/>
      <c r="R4078" s="21" t="s">
        <v>52</v>
      </c>
      <c r="S4078" s="25" t="s">
        <v>1170</v>
      </c>
      <c r="T4078" s="21" t="s">
        <v>53</v>
      </c>
      <c r="U4078" s="21" t="s">
        <v>1737</v>
      </c>
      <c r="V4078" s="46">
        <v>1</v>
      </c>
      <c r="W4078" s="26">
        <f t="shared" si="3040"/>
        <v>1</v>
      </c>
      <c r="Y4078" s="21">
        <v>4</v>
      </c>
      <c r="Z4078" s="22">
        <f t="shared" si="3012"/>
        <v>768</v>
      </c>
      <c r="AA4078" s="20" t="s">
        <v>4899</v>
      </c>
      <c r="AB4078" s="22">
        <v>1</v>
      </c>
      <c r="AC4078" s="22"/>
      <c r="AD4078" s="22">
        <f>N4078</f>
        <v>768</v>
      </c>
      <c r="AE4078" s="22"/>
      <c r="AF4078" s="22">
        <f t="shared" si="3042"/>
        <v>768</v>
      </c>
      <c r="AG4078" s="20"/>
      <c r="AH4078" s="22"/>
      <c r="AI4078" s="22"/>
      <c r="AJ4078" s="22">
        <f t="shared" si="3054"/>
        <v>768</v>
      </c>
      <c r="AK4078" s="22">
        <f>IF(O4078="(传统)XDSL",VLOOKUP(S4078,[2]直销续费率明细!C:I,7,FALSE)*1,IF(O4078="GPON+XDSL",VLOOKUP(S4078,[2]直销续费率明细!C:I,7,FALSE)*1,VLOOKUP(S4078,[2]直销续费率明细!C:I,5,FALSE)*1))</f>
        <v>-40</v>
      </c>
      <c r="AL4078" s="22" t="s">
        <v>1309</v>
      </c>
      <c r="AM4078" s="22"/>
      <c r="AN4078" s="22"/>
      <c r="AO4078" s="22" t="s">
        <v>4897</v>
      </c>
      <c r="AP4078" s="22" t="s">
        <v>1301</v>
      </c>
      <c r="AS4078" s="20">
        <f>IF(Y4078&gt;=10,VLOOKUP(U4078,[2]提成计算!B:T,19,FALSE),VLOOKUP(U4078,[2]提成计算!B:T,18,FALSE))</f>
        <v>0.06</v>
      </c>
      <c r="AT4078" s="20">
        <f t="shared" si="3055"/>
        <v>46.08</v>
      </c>
      <c r="AU4078" s="20">
        <f t="shared" si="3056"/>
        <v>-40</v>
      </c>
    </row>
    <row r="4079" spans="1:47" x14ac:dyDescent="0.15">
      <c r="A4079" s="21" t="s">
        <v>1273</v>
      </c>
      <c r="B4079" s="20" t="s">
        <v>918</v>
      </c>
      <c r="C4079" s="20" t="s">
        <v>1099</v>
      </c>
      <c r="D4079" s="20" t="s">
        <v>1136</v>
      </c>
      <c r="E4079" s="20" t="s">
        <v>1144</v>
      </c>
      <c r="F4079" s="20" t="s">
        <v>1250</v>
      </c>
      <c r="G4079" s="20" t="s">
        <v>5328</v>
      </c>
      <c r="H4079" s="20"/>
      <c r="I4079" s="20">
        <v>13724486453</v>
      </c>
      <c r="J4079" s="20" t="s">
        <v>1275</v>
      </c>
      <c r="K4079" s="20" t="s">
        <v>184</v>
      </c>
      <c r="L4079" s="20" t="s">
        <v>1277</v>
      </c>
      <c r="M4079" s="20">
        <v>268</v>
      </c>
      <c r="N4079" s="20">
        <v>268</v>
      </c>
      <c r="O4079" s="20" t="s">
        <v>927</v>
      </c>
      <c r="P4079" s="20" t="s">
        <v>50</v>
      </c>
      <c r="Q4079" s="28"/>
      <c r="R4079" s="21" t="s">
        <v>109</v>
      </c>
      <c r="S4079" s="21"/>
      <c r="T4079" s="21" t="s">
        <v>53</v>
      </c>
      <c r="U4079" s="21" t="s">
        <v>185</v>
      </c>
      <c r="V4079" s="46"/>
      <c r="Y4079" s="21">
        <v>2</v>
      </c>
      <c r="Z4079" s="22">
        <f t="shared" si="3012"/>
        <v>268</v>
      </c>
      <c r="AA4079" s="20" t="s">
        <v>4899</v>
      </c>
      <c r="AB4079" s="22"/>
      <c r="AC4079" s="22"/>
      <c r="AD4079" s="22"/>
      <c r="AE4079" s="22"/>
      <c r="AF4079" s="22"/>
      <c r="AG4079" s="20"/>
      <c r="AH4079" s="22"/>
      <c r="AI4079" s="22"/>
      <c r="AJ4079" s="22"/>
      <c r="AK4079" s="22"/>
      <c r="AM4079" s="22"/>
      <c r="AN4079" s="22"/>
      <c r="AO4079" s="22" t="s">
        <v>4897</v>
      </c>
      <c r="AP4079" s="22">
        <v>0</v>
      </c>
      <c r="AS4079" s="20"/>
      <c r="AT4079" s="20"/>
      <c r="AU4079" s="20"/>
    </row>
    <row r="4080" spans="1:47" x14ac:dyDescent="0.15">
      <c r="A4080" s="21" t="s">
        <v>1273</v>
      </c>
      <c r="B4080" s="20" t="s">
        <v>918</v>
      </c>
      <c r="C4080" s="20" t="s">
        <v>1099</v>
      </c>
      <c r="D4080" s="20" t="s">
        <v>1121</v>
      </c>
      <c r="E4080" s="20" t="s">
        <v>1284</v>
      </c>
      <c r="F4080" s="20" t="s">
        <v>1250</v>
      </c>
      <c r="G4080" s="20" t="s">
        <v>5329</v>
      </c>
      <c r="H4080" s="20"/>
      <c r="I4080" s="20">
        <v>13688984218</v>
      </c>
      <c r="J4080" s="20" t="s">
        <v>924</v>
      </c>
      <c r="K4080" s="20" t="s">
        <v>1286</v>
      </c>
      <c r="L4080" s="20" t="s">
        <v>1299</v>
      </c>
      <c r="M4080" s="20">
        <v>888</v>
      </c>
      <c r="N4080" s="20">
        <v>888</v>
      </c>
      <c r="O4080" s="20" t="s">
        <v>927</v>
      </c>
      <c r="P4080" s="20" t="s">
        <v>50</v>
      </c>
      <c r="Q4080" s="28"/>
      <c r="R4080" s="21" t="s">
        <v>91</v>
      </c>
      <c r="S4080" s="25" t="s">
        <v>1410</v>
      </c>
      <c r="T4080" s="21" t="s">
        <v>53</v>
      </c>
      <c r="U4080" s="21" t="s">
        <v>1287</v>
      </c>
      <c r="V4080" s="46">
        <v>1</v>
      </c>
      <c r="W4080" s="26">
        <f t="shared" ref="W4080:W4143" si="3057">V4080</f>
        <v>1</v>
      </c>
      <c r="Y4080" s="21">
        <v>12</v>
      </c>
      <c r="Z4080" s="22">
        <f t="shared" si="3012"/>
        <v>888</v>
      </c>
      <c r="AA4080" s="20" t="s">
        <v>4899</v>
      </c>
      <c r="AB4080" s="22"/>
      <c r="AC4080" s="22">
        <v>1</v>
      </c>
      <c r="AD4080" s="22"/>
      <c r="AE4080" s="22">
        <f>N4080</f>
        <v>888</v>
      </c>
      <c r="AF4080" s="22">
        <f t="shared" ref="AF4080:AF4143" si="3058">N4080</f>
        <v>888</v>
      </c>
      <c r="AG4080" s="20"/>
      <c r="AH4080" s="22"/>
      <c r="AI4080" s="22"/>
      <c r="AJ4080" s="22">
        <f t="shared" ref="AJ4080:AJ4082" si="3059">N4080</f>
        <v>888</v>
      </c>
      <c r="AK4080" s="22">
        <f>IF(O4080="(传统)XDSL",VLOOKUP(S4080,[2]直销续费率明细!C:I,7,FALSE)*1,IF(O4080="GPON+XDSL",VLOOKUP(S4080,[2]直销续费率明细!C:I,7,FALSE)*1,VLOOKUP(S4080,[2]直销续费率明细!C:I,5,FALSE)*1))</f>
        <v>-40</v>
      </c>
      <c r="AL4080" s="22" t="s">
        <v>1309</v>
      </c>
      <c r="AM4080" s="22"/>
      <c r="AN4080" s="22"/>
      <c r="AO4080" s="22" t="s">
        <v>4897</v>
      </c>
      <c r="AP4080" s="22" t="s">
        <v>1301</v>
      </c>
      <c r="AS4080" s="20">
        <f>IF(Y4080&gt;=10,VLOOKUP(U4080,[2]提成计算!B:T,19,FALSE),VLOOKUP(U4080,[2]提成计算!B:T,18,FALSE))</f>
        <v>0.09</v>
      </c>
      <c r="AT4080" s="20">
        <f t="shared" ref="AT4080:AT4082" si="3060">IF(AD4080*AS4080&gt;0,AD4080*AS4080,AE4080*AS4080)</f>
        <v>79.92</v>
      </c>
      <c r="AU4080" s="20">
        <f t="shared" ref="AU4080:AU4082" si="3061">IF(AND(AK4080&lt;0,AK4080+AT4080&lt;0),-AT4080,AK4080)</f>
        <v>-40</v>
      </c>
    </row>
    <row r="4081" spans="1:47" x14ac:dyDescent="0.15">
      <c r="A4081" s="21" t="s">
        <v>1273</v>
      </c>
      <c r="B4081" s="20" t="s">
        <v>918</v>
      </c>
      <c r="C4081" s="20" t="s">
        <v>1099</v>
      </c>
      <c r="D4081" s="20" t="s">
        <v>1121</v>
      </c>
      <c r="E4081" s="20" t="s">
        <v>1171</v>
      </c>
      <c r="F4081" s="20" t="s">
        <v>1250</v>
      </c>
      <c r="G4081" s="20" t="s">
        <v>5330</v>
      </c>
      <c r="H4081" s="20"/>
      <c r="I4081" s="20">
        <v>15812863270</v>
      </c>
      <c r="J4081" s="20" t="s">
        <v>924</v>
      </c>
      <c r="K4081" s="20" t="s">
        <v>1173</v>
      </c>
      <c r="L4081" s="20" t="s">
        <v>1918</v>
      </c>
      <c r="M4081" s="20">
        <v>680</v>
      </c>
      <c r="N4081" s="20">
        <v>680</v>
      </c>
      <c r="O4081" s="20" t="s">
        <v>1875</v>
      </c>
      <c r="P4081" s="20" t="s">
        <v>50</v>
      </c>
      <c r="Q4081" s="28"/>
      <c r="R4081" s="21" t="s">
        <v>91</v>
      </c>
      <c r="S4081" s="25" t="s">
        <v>1550</v>
      </c>
      <c r="T4081" s="21" t="s">
        <v>53</v>
      </c>
      <c r="U4081" s="21" t="s">
        <v>1174</v>
      </c>
      <c r="V4081" s="46">
        <v>1</v>
      </c>
      <c r="W4081" s="26">
        <f t="shared" si="3057"/>
        <v>1</v>
      </c>
      <c r="Y4081" s="21">
        <v>4</v>
      </c>
      <c r="Z4081" s="22">
        <f t="shared" si="3012"/>
        <v>680</v>
      </c>
      <c r="AA4081" s="20" t="s">
        <v>4899</v>
      </c>
      <c r="AB4081" s="22">
        <v>1</v>
      </c>
      <c r="AC4081" s="22"/>
      <c r="AD4081" s="22">
        <f>N4081</f>
        <v>680</v>
      </c>
      <c r="AE4081" s="22"/>
      <c r="AF4081" s="22">
        <f t="shared" si="3058"/>
        <v>680</v>
      </c>
      <c r="AG4081" s="20"/>
      <c r="AH4081" s="22"/>
      <c r="AI4081" s="22"/>
      <c r="AJ4081" s="22">
        <f t="shared" si="3059"/>
        <v>680</v>
      </c>
      <c r="AK4081" s="22">
        <f>IF(O4081="(传统)XDSL",VLOOKUP(S4081,[2]直销续费率明细!C:I,7,FALSE)*1,IF(O4081="GPON+XDSL",VLOOKUP(S4081,[2]直销续费率明细!C:I,7,FALSE)*1,VLOOKUP(S4081,[2]直销续费率明细!C:I,5,FALSE)*1))</f>
        <v>25</v>
      </c>
      <c r="AL4081" s="22" t="s">
        <v>1309</v>
      </c>
      <c r="AM4081" s="22"/>
      <c r="AN4081" s="22"/>
      <c r="AO4081" s="22" t="s">
        <v>4897</v>
      </c>
      <c r="AP4081" s="22" t="s">
        <v>4913</v>
      </c>
      <c r="AS4081" s="20">
        <f>IF(Y4081&gt;=10,VLOOKUP(U4081,[2]提成计算!B:T,19,FALSE),VLOOKUP(U4081,[2]提成计算!B:T,18,FALSE))</f>
        <v>7.0000000000000007E-2</v>
      </c>
      <c r="AT4081" s="20">
        <f t="shared" si="3060"/>
        <v>47.6</v>
      </c>
      <c r="AU4081" s="20">
        <f t="shared" si="3061"/>
        <v>25</v>
      </c>
    </row>
    <row r="4082" spans="1:47" x14ac:dyDescent="0.15">
      <c r="A4082" s="21" t="s">
        <v>1273</v>
      </c>
      <c r="B4082" s="20" t="s">
        <v>918</v>
      </c>
      <c r="C4082" s="20" t="s">
        <v>1099</v>
      </c>
      <c r="D4082" s="20" t="s">
        <v>1136</v>
      </c>
      <c r="E4082" s="20" t="s">
        <v>1447</v>
      </c>
      <c r="F4082" s="20" t="s">
        <v>1250</v>
      </c>
      <c r="G4082" s="20" t="s">
        <v>5331</v>
      </c>
      <c r="H4082" s="20"/>
      <c r="I4082" s="20">
        <v>13827277559</v>
      </c>
      <c r="J4082" s="20" t="s">
        <v>924</v>
      </c>
      <c r="K4082" s="20" t="s">
        <v>360</v>
      </c>
      <c r="L4082" s="20" t="s">
        <v>1299</v>
      </c>
      <c r="M4082" s="20">
        <v>888</v>
      </c>
      <c r="N4082" s="20">
        <v>888</v>
      </c>
      <c r="O4082" s="20" t="s">
        <v>927</v>
      </c>
      <c r="P4082" s="20" t="s">
        <v>50</v>
      </c>
      <c r="Q4082" s="28"/>
      <c r="R4082" s="21" t="s">
        <v>109</v>
      </c>
      <c r="S4082" s="25" t="s">
        <v>1450</v>
      </c>
      <c r="T4082" s="21" t="s">
        <v>53</v>
      </c>
      <c r="U4082" s="21" t="s">
        <v>361</v>
      </c>
      <c r="V4082" s="46">
        <v>1</v>
      </c>
      <c r="W4082" s="26">
        <f t="shared" si="3057"/>
        <v>1</v>
      </c>
      <c r="Y4082" s="21">
        <v>12</v>
      </c>
      <c r="Z4082" s="22">
        <f t="shared" si="3012"/>
        <v>888</v>
      </c>
      <c r="AA4082" s="20" t="s">
        <v>4899</v>
      </c>
      <c r="AB4082" s="22"/>
      <c r="AC4082" s="22">
        <v>1</v>
      </c>
      <c r="AD4082" s="22"/>
      <c r="AE4082" s="22">
        <f t="shared" ref="AE4082:AE4083" si="3062">N4082</f>
        <v>888</v>
      </c>
      <c r="AF4082" s="22">
        <f t="shared" si="3058"/>
        <v>888</v>
      </c>
      <c r="AG4082" s="20"/>
      <c r="AH4082" s="22"/>
      <c r="AI4082" s="22"/>
      <c r="AJ4082" s="22">
        <f t="shared" si="3059"/>
        <v>888</v>
      </c>
      <c r="AK4082" s="22">
        <f>IF(O4082="(传统)XDSL",VLOOKUP(S4082,[2]直销续费率明细!C:I,7,FALSE)*1,IF(O4082="GPON+XDSL",VLOOKUP(S4082,[2]直销续费率明细!C:I,7,FALSE)*1,VLOOKUP(S4082,[2]直销续费率明细!C:I,5,FALSE)*1))</f>
        <v>25</v>
      </c>
      <c r="AL4082" s="22" t="s">
        <v>1309</v>
      </c>
      <c r="AM4082" s="22"/>
      <c r="AN4082" s="22"/>
      <c r="AO4082" s="22" t="s">
        <v>4897</v>
      </c>
      <c r="AP4082" s="22" t="s">
        <v>1301</v>
      </c>
      <c r="AS4082" s="20">
        <f>IF(Y4082&gt;=10,VLOOKUP(U4082,[2]提成计算!B:T,19,FALSE),VLOOKUP(U4082,[2]提成计算!B:T,18,FALSE))</f>
        <v>0.09</v>
      </c>
      <c r="AT4082" s="20">
        <f t="shared" si="3060"/>
        <v>79.92</v>
      </c>
      <c r="AU4082" s="20">
        <f t="shared" si="3061"/>
        <v>25</v>
      </c>
    </row>
    <row r="4083" spans="1:47" x14ac:dyDescent="0.15">
      <c r="A4083" s="21" t="s">
        <v>1273</v>
      </c>
      <c r="B4083" s="20" t="s">
        <v>918</v>
      </c>
      <c r="C4083" s="20" t="s">
        <v>1099</v>
      </c>
      <c r="D4083" s="20" t="s">
        <v>1136</v>
      </c>
      <c r="E4083" s="20" t="s">
        <v>1447</v>
      </c>
      <c r="F4083" s="20" t="s">
        <v>1250</v>
      </c>
      <c r="G4083" s="20" t="s">
        <v>5332</v>
      </c>
      <c r="H4083" s="20"/>
      <c r="I4083" s="20">
        <v>15019013991</v>
      </c>
      <c r="J4083" s="20" t="s">
        <v>1268</v>
      </c>
      <c r="K4083" s="20" t="s">
        <v>5333</v>
      </c>
      <c r="L4083" s="20" t="s">
        <v>1358</v>
      </c>
      <c r="M4083" s="20">
        <v>1088</v>
      </c>
      <c r="N4083" s="20">
        <v>1088</v>
      </c>
      <c r="O4083" s="20" t="s">
        <v>927</v>
      </c>
      <c r="P4083" s="20" t="s">
        <v>50</v>
      </c>
      <c r="Q4083" s="28"/>
      <c r="R4083" s="21" t="s">
        <v>109</v>
      </c>
      <c r="S4083" s="21"/>
      <c r="T4083" s="21" t="s">
        <v>53</v>
      </c>
      <c r="U4083" s="21" t="s">
        <v>1761</v>
      </c>
      <c r="V4083" s="46">
        <v>1</v>
      </c>
      <c r="W4083" s="26">
        <f t="shared" si="3057"/>
        <v>1</v>
      </c>
      <c r="X4083" s="26">
        <f t="shared" ref="X4083:X4143" si="3063">V4083</f>
        <v>1</v>
      </c>
      <c r="Y4083" s="21">
        <v>10</v>
      </c>
      <c r="Z4083" s="22">
        <f t="shared" si="3012"/>
        <v>1088</v>
      </c>
      <c r="AA4083" s="20" t="s">
        <v>4899</v>
      </c>
      <c r="AB4083" s="22"/>
      <c r="AC4083" s="22">
        <v>1</v>
      </c>
      <c r="AD4083" s="22"/>
      <c r="AE4083" s="22">
        <f t="shared" si="3062"/>
        <v>1088</v>
      </c>
      <c r="AF4083" s="22">
        <f t="shared" si="3058"/>
        <v>1088</v>
      </c>
      <c r="AG4083" s="20">
        <f>N4083</f>
        <v>1088</v>
      </c>
      <c r="AH4083" s="20" t="str">
        <f>VLOOKUP(U4083,[1]提成计算!B:I,8,FALSE)</f>
        <v xml:space="preserve"> </v>
      </c>
      <c r="AI4083" s="20"/>
      <c r="AJ4083" s="22"/>
      <c r="AK4083" s="22"/>
      <c r="AM4083" s="22"/>
      <c r="AN4083" s="22"/>
      <c r="AO4083" s="22" t="s">
        <v>2216</v>
      </c>
      <c r="AP4083" s="22" t="s">
        <v>1301</v>
      </c>
      <c r="AS4083" s="20"/>
      <c r="AT4083" s="20"/>
      <c r="AU4083" s="20"/>
    </row>
    <row r="4084" spans="1:47" x14ac:dyDescent="0.15">
      <c r="A4084" s="21" t="s">
        <v>1273</v>
      </c>
      <c r="B4084" s="20" t="s">
        <v>918</v>
      </c>
      <c r="C4084" s="20" t="s">
        <v>1099</v>
      </c>
      <c r="D4084" s="20" t="s">
        <v>1136</v>
      </c>
      <c r="E4084" s="20" t="s">
        <v>4742</v>
      </c>
      <c r="F4084" s="20" t="s">
        <v>1250</v>
      </c>
      <c r="G4084" s="20" t="s">
        <v>5334</v>
      </c>
      <c r="H4084" s="20"/>
      <c r="I4084" s="20">
        <v>13790498540</v>
      </c>
      <c r="J4084" s="20" t="s">
        <v>924</v>
      </c>
      <c r="K4084" s="20" t="s">
        <v>1146</v>
      </c>
      <c r="L4084" s="20" t="s">
        <v>4796</v>
      </c>
      <c r="M4084" s="20">
        <v>600</v>
      </c>
      <c r="N4084" s="20">
        <v>600</v>
      </c>
      <c r="O4084" s="20" t="s">
        <v>1262</v>
      </c>
      <c r="P4084" s="20" t="s">
        <v>50</v>
      </c>
      <c r="Q4084" s="28"/>
      <c r="R4084" s="21" t="s">
        <v>109</v>
      </c>
      <c r="S4084" s="25" t="s">
        <v>1150</v>
      </c>
      <c r="T4084" s="21" t="s">
        <v>53</v>
      </c>
      <c r="U4084" s="21" t="s">
        <v>613</v>
      </c>
      <c r="V4084" s="46">
        <v>1</v>
      </c>
      <c r="W4084" s="26">
        <f t="shared" si="3057"/>
        <v>1</v>
      </c>
      <c r="Y4084" s="21">
        <v>4</v>
      </c>
      <c r="Z4084" s="22">
        <f t="shared" si="3012"/>
        <v>600</v>
      </c>
      <c r="AA4084" s="20" t="s">
        <v>2218</v>
      </c>
      <c r="AB4084" s="22">
        <v>1</v>
      </c>
      <c r="AC4084" s="22"/>
      <c r="AD4084" s="22">
        <f>N4084</f>
        <v>600</v>
      </c>
      <c r="AE4084" s="22"/>
      <c r="AF4084" s="22">
        <f t="shared" si="3058"/>
        <v>600</v>
      </c>
      <c r="AG4084" s="20"/>
      <c r="AH4084" s="22"/>
      <c r="AI4084" s="22"/>
      <c r="AJ4084" s="22">
        <f t="shared" ref="AJ4084:AJ4088" si="3064">N4084</f>
        <v>600</v>
      </c>
      <c r="AK4084" s="22">
        <f>IF(O4084="(传统)XDSL",VLOOKUP(S4084,[2]直销续费率明细!C:I,7,FALSE)*1,IF(O4084="GPON+XDSL",VLOOKUP(S4084,[2]直销续费率明细!C:I,7,FALSE)*1,VLOOKUP(S4084,[2]直销续费率明细!C:I,5,FALSE)*1))</f>
        <v>25</v>
      </c>
      <c r="AL4084" s="22" t="s">
        <v>1309</v>
      </c>
      <c r="AM4084" s="22"/>
      <c r="AN4084" s="22"/>
      <c r="AO4084" s="22" t="s">
        <v>4897</v>
      </c>
      <c r="AP4084" s="22" t="s">
        <v>1301</v>
      </c>
      <c r="AS4084" s="20">
        <f>IF(Y4084&gt;=10,VLOOKUP(U4084,[2]提成计算!B:T,19,FALSE),VLOOKUP(U4084,[2]提成计算!B:T,18,FALSE))</f>
        <v>0.06</v>
      </c>
      <c r="AT4084" s="20">
        <f t="shared" ref="AT4084" si="3065">IF(AD4084*AS4084&gt;0,AD4084*AS4084,AE4084*AS4084)</f>
        <v>36</v>
      </c>
      <c r="AU4084" s="20">
        <f t="shared" ref="AU4084" si="3066">IF(AND(AK4084&lt;0,AK4084+AT4084&lt;0),-AT4084,AK4084)</f>
        <v>25</v>
      </c>
    </row>
    <row r="4085" spans="1:47" x14ac:dyDescent="0.15">
      <c r="A4085" s="21" t="s">
        <v>1273</v>
      </c>
      <c r="B4085" s="20" t="s">
        <v>918</v>
      </c>
      <c r="C4085" s="20" t="s">
        <v>1099</v>
      </c>
      <c r="D4085" s="20" t="s">
        <v>1136</v>
      </c>
      <c r="E4085" s="20" t="s">
        <v>1144</v>
      </c>
      <c r="F4085" s="20" t="s">
        <v>1250</v>
      </c>
      <c r="G4085" s="20" t="s">
        <v>5335</v>
      </c>
      <c r="H4085" s="20"/>
      <c r="I4085" s="20">
        <v>15014757518</v>
      </c>
      <c r="J4085" s="20" t="s">
        <v>924</v>
      </c>
      <c r="K4085" s="20" t="s">
        <v>360</v>
      </c>
      <c r="L4085" s="20" t="s">
        <v>1299</v>
      </c>
      <c r="M4085" s="20">
        <v>888</v>
      </c>
      <c r="N4085" s="20">
        <v>888</v>
      </c>
      <c r="O4085" s="20" t="s">
        <v>927</v>
      </c>
      <c r="P4085" s="20" t="s">
        <v>50</v>
      </c>
      <c r="Q4085" s="28"/>
      <c r="R4085" s="21" t="s">
        <v>109</v>
      </c>
      <c r="S4085" s="25" t="s">
        <v>1450</v>
      </c>
      <c r="T4085" s="21" t="s">
        <v>53</v>
      </c>
      <c r="U4085" s="21" t="s">
        <v>361</v>
      </c>
      <c r="V4085" s="46">
        <v>1</v>
      </c>
      <c r="W4085" s="26">
        <f t="shared" si="3057"/>
        <v>1</v>
      </c>
      <c r="Y4085" s="21">
        <v>12</v>
      </c>
      <c r="Z4085" s="22">
        <f t="shared" si="3012"/>
        <v>888</v>
      </c>
      <c r="AA4085" s="20" t="s">
        <v>4899</v>
      </c>
      <c r="AB4085" s="22"/>
      <c r="AC4085" s="22">
        <v>1</v>
      </c>
      <c r="AD4085" s="22"/>
      <c r="AE4085" s="22">
        <f t="shared" ref="AE4085:AE4094" si="3067">N4085</f>
        <v>888</v>
      </c>
      <c r="AF4085" s="22">
        <f t="shared" si="3058"/>
        <v>888</v>
      </c>
      <c r="AG4085" s="20"/>
      <c r="AH4085" s="22"/>
      <c r="AI4085" s="22"/>
      <c r="AJ4085" s="22">
        <f t="shared" si="3064"/>
        <v>888</v>
      </c>
      <c r="AK4085" s="22"/>
      <c r="AL4085" s="22" t="s">
        <v>1871</v>
      </c>
      <c r="AM4085" s="22"/>
      <c r="AN4085" s="22"/>
      <c r="AO4085" s="22" t="s">
        <v>4897</v>
      </c>
      <c r="AP4085" s="22" t="s">
        <v>1301</v>
      </c>
      <c r="AS4085" s="20">
        <f>IF(Y4085&gt;=10,VLOOKUP(U4085,[2]提成计算!B:T,19,FALSE),VLOOKUP(U4085,[2]提成计算!B:T,18,FALSE))</f>
        <v>0.09</v>
      </c>
      <c r="AT4085" s="20">
        <f t="shared" si="3021"/>
        <v>79.92</v>
      </c>
      <c r="AU4085" s="20">
        <f t="shared" si="3023"/>
        <v>0</v>
      </c>
    </row>
    <row r="4086" spans="1:47" x14ac:dyDescent="0.15">
      <c r="A4086" s="21" t="s">
        <v>1273</v>
      </c>
      <c r="B4086" s="20" t="s">
        <v>918</v>
      </c>
      <c r="C4086" s="20" t="s">
        <v>1099</v>
      </c>
      <c r="D4086" s="20" t="s">
        <v>1136</v>
      </c>
      <c r="E4086" s="20" t="s">
        <v>1318</v>
      </c>
      <c r="F4086" s="20" t="s">
        <v>1250</v>
      </c>
      <c r="G4086" s="20" t="s">
        <v>5336</v>
      </c>
      <c r="H4086" s="20"/>
      <c r="I4086" s="20">
        <v>15876949628</v>
      </c>
      <c r="J4086" s="20" t="s">
        <v>924</v>
      </c>
      <c r="K4086" s="20" t="s">
        <v>880</v>
      </c>
      <c r="L4086" s="20" t="s">
        <v>1299</v>
      </c>
      <c r="M4086" s="20">
        <v>888</v>
      </c>
      <c r="N4086" s="20">
        <v>888</v>
      </c>
      <c r="O4086" s="20" t="s">
        <v>927</v>
      </c>
      <c r="P4086" s="20" t="s">
        <v>50</v>
      </c>
      <c r="Q4086" s="28"/>
      <c r="R4086" s="21" t="s">
        <v>109</v>
      </c>
      <c r="S4086" s="25" t="s">
        <v>1155</v>
      </c>
      <c r="T4086" s="21" t="s">
        <v>4968</v>
      </c>
      <c r="U4086" s="21" t="s">
        <v>881</v>
      </c>
      <c r="V4086" s="46">
        <v>1</v>
      </c>
      <c r="W4086" s="26">
        <f t="shared" si="3057"/>
        <v>1</v>
      </c>
      <c r="Y4086" s="21">
        <v>12</v>
      </c>
      <c r="Z4086" s="22">
        <f t="shared" si="3012"/>
        <v>888</v>
      </c>
      <c r="AA4086" s="20" t="s">
        <v>4899</v>
      </c>
      <c r="AB4086" s="22"/>
      <c r="AC4086" s="22">
        <v>1</v>
      </c>
      <c r="AD4086" s="22"/>
      <c r="AE4086" s="22">
        <f t="shared" si="3067"/>
        <v>888</v>
      </c>
      <c r="AF4086" s="22">
        <f t="shared" si="3058"/>
        <v>888</v>
      </c>
      <c r="AG4086" s="20"/>
      <c r="AH4086" s="22"/>
      <c r="AI4086" s="22"/>
      <c r="AJ4086" s="22">
        <f t="shared" si="3064"/>
        <v>888</v>
      </c>
      <c r="AK4086" s="22">
        <f>IF(O4086="(传统)XDSL",VLOOKUP(S4086,[2]直销续费率明细!C:I,7,FALSE)*1,IF(O4086="GPON+XDSL",VLOOKUP(S4086,[2]直销续费率明细!C:I,7,FALSE)*1,VLOOKUP(S4086,[2]直销续费率明细!C:I,5,FALSE)*1))</f>
        <v>-40</v>
      </c>
      <c r="AL4086" s="22" t="s">
        <v>1309</v>
      </c>
      <c r="AM4086" s="22"/>
      <c r="AN4086" s="22"/>
      <c r="AO4086" s="22" t="s">
        <v>4897</v>
      </c>
      <c r="AP4086" s="22" t="s">
        <v>1301</v>
      </c>
      <c r="AS4086" s="20">
        <f>IF(Y4086&gt;=10,VLOOKUP(U4086,[2]提成计算!B:T,19,FALSE),VLOOKUP(U4086,[2]提成计算!B:T,18,FALSE))</f>
        <v>0.1</v>
      </c>
      <c r="AT4086" s="20">
        <f t="shared" si="3021"/>
        <v>88.800000000000011</v>
      </c>
      <c r="AU4086" s="20">
        <f t="shared" ref="AU4086:AU4088" si="3068">IF(AND(AK4086&lt;0,AK4086+AT4086&lt;0),-AT4086,AK4086)</f>
        <v>-40</v>
      </c>
    </row>
    <row r="4087" spans="1:47" x14ac:dyDescent="0.15">
      <c r="A4087" s="21" t="s">
        <v>1273</v>
      </c>
      <c r="B4087" s="20" t="s">
        <v>918</v>
      </c>
      <c r="C4087" s="20" t="s">
        <v>1099</v>
      </c>
      <c r="D4087" s="20" t="s">
        <v>1136</v>
      </c>
      <c r="E4087" s="20" t="s">
        <v>4742</v>
      </c>
      <c r="F4087" s="20" t="s">
        <v>1250</v>
      </c>
      <c r="G4087" s="20" t="s">
        <v>5337</v>
      </c>
      <c r="H4087" s="20"/>
      <c r="I4087" s="20">
        <v>13538644208</v>
      </c>
      <c r="J4087" s="20" t="s">
        <v>924</v>
      </c>
      <c r="K4087" s="20" t="s">
        <v>880</v>
      </c>
      <c r="L4087" s="20" t="s">
        <v>1299</v>
      </c>
      <c r="M4087" s="20">
        <v>888</v>
      </c>
      <c r="N4087" s="20">
        <v>888</v>
      </c>
      <c r="O4087" s="20" t="s">
        <v>927</v>
      </c>
      <c r="P4087" s="20" t="s">
        <v>50</v>
      </c>
      <c r="Q4087" s="28"/>
      <c r="R4087" s="21" t="s">
        <v>109</v>
      </c>
      <c r="S4087" s="25" t="s">
        <v>1150</v>
      </c>
      <c r="T4087" s="21" t="s">
        <v>4968</v>
      </c>
      <c r="U4087" s="21" t="s">
        <v>881</v>
      </c>
      <c r="V4087" s="46">
        <v>1</v>
      </c>
      <c r="W4087" s="26">
        <f t="shared" si="3057"/>
        <v>1</v>
      </c>
      <c r="Y4087" s="21">
        <v>12</v>
      </c>
      <c r="Z4087" s="22">
        <f t="shared" si="3012"/>
        <v>888</v>
      </c>
      <c r="AA4087" s="20" t="s">
        <v>4899</v>
      </c>
      <c r="AB4087" s="22"/>
      <c r="AC4087" s="22">
        <v>1</v>
      </c>
      <c r="AD4087" s="22"/>
      <c r="AE4087" s="22">
        <f t="shared" si="3067"/>
        <v>888</v>
      </c>
      <c r="AF4087" s="22">
        <f t="shared" si="3058"/>
        <v>888</v>
      </c>
      <c r="AG4087" s="20"/>
      <c r="AH4087" s="22"/>
      <c r="AI4087" s="22"/>
      <c r="AJ4087" s="22">
        <f t="shared" si="3064"/>
        <v>888</v>
      </c>
      <c r="AK4087" s="22">
        <f>IF(O4087="(传统)XDSL",VLOOKUP(S4087,[2]直销续费率明细!C:I,7,FALSE)*1,IF(O4087="GPON+XDSL",VLOOKUP(S4087,[2]直销续费率明细!C:I,7,FALSE)*1,VLOOKUP(S4087,[2]直销续费率明细!C:I,5,FALSE)*1))</f>
        <v>-40</v>
      </c>
      <c r="AL4087" s="22" t="s">
        <v>1309</v>
      </c>
      <c r="AM4087" s="22"/>
      <c r="AN4087" s="22"/>
      <c r="AO4087" s="22" t="s">
        <v>4897</v>
      </c>
      <c r="AP4087" s="22" t="s">
        <v>1301</v>
      </c>
      <c r="AS4087" s="20">
        <f>IF(Y4087&gt;=10,VLOOKUP(U4087,[2]提成计算!B:T,19,FALSE),VLOOKUP(U4087,[2]提成计算!B:T,18,FALSE))</f>
        <v>0.1</v>
      </c>
      <c r="AT4087" s="20">
        <f t="shared" si="3021"/>
        <v>88.800000000000011</v>
      </c>
      <c r="AU4087" s="20">
        <f t="shared" si="3068"/>
        <v>-40</v>
      </c>
    </row>
    <row r="4088" spans="1:47" x14ac:dyDescent="0.15">
      <c r="A4088" s="21" t="s">
        <v>1273</v>
      </c>
      <c r="B4088" s="20" t="s">
        <v>918</v>
      </c>
      <c r="C4088" s="20" t="s">
        <v>1099</v>
      </c>
      <c r="D4088" s="20" t="s">
        <v>1136</v>
      </c>
      <c r="E4088" s="20" t="s">
        <v>1151</v>
      </c>
      <c r="F4088" s="20" t="s">
        <v>1250</v>
      </c>
      <c r="G4088" s="20" t="s">
        <v>5338</v>
      </c>
      <c r="H4088" s="20"/>
      <c r="I4088" s="20">
        <v>13532882458</v>
      </c>
      <c r="J4088" s="20" t="s">
        <v>924</v>
      </c>
      <c r="K4088" s="20" t="s">
        <v>1153</v>
      </c>
      <c r="L4088" s="20" t="s">
        <v>1299</v>
      </c>
      <c r="M4088" s="20">
        <v>888</v>
      </c>
      <c r="N4088" s="20">
        <v>888</v>
      </c>
      <c r="O4088" s="20" t="s">
        <v>927</v>
      </c>
      <c r="P4088" s="20" t="s">
        <v>50</v>
      </c>
      <c r="Q4088" s="28"/>
      <c r="R4088" s="21" t="s">
        <v>109</v>
      </c>
      <c r="S4088" s="25" t="s">
        <v>1155</v>
      </c>
      <c r="T4088" s="21" t="s">
        <v>53</v>
      </c>
      <c r="U4088" s="21" t="s">
        <v>1156</v>
      </c>
      <c r="V4088" s="46">
        <v>1</v>
      </c>
      <c r="W4088" s="26">
        <f t="shared" si="3057"/>
        <v>1</v>
      </c>
      <c r="Y4088" s="21">
        <v>12</v>
      </c>
      <c r="Z4088" s="22">
        <f t="shared" si="3012"/>
        <v>888</v>
      </c>
      <c r="AA4088" s="20" t="s">
        <v>4899</v>
      </c>
      <c r="AB4088" s="22"/>
      <c r="AC4088" s="22">
        <v>1</v>
      </c>
      <c r="AD4088" s="22"/>
      <c r="AE4088" s="22">
        <f t="shared" si="3067"/>
        <v>888</v>
      </c>
      <c r="AF4088" s="22">
        <f t="shared" si="3058"/>
        <v>888</v>
      </c>
      <c r="AG4088" s="20"/>
      <c r="AH4088" s="22"/>
      <c r="AI4088" s="22"/>
      <c r="AJ4088" s="22">
        <f t="shared" si="3064"/>
        <v>888</v>
      </c>
      <c r="AK4088" s="22">
        <f>IF(O4088="(传统)XDSL",VLOOKUP(S4088,[2]直销续费率明细!C:I,7,FALSE)*1,IF(O4088="GPON+XDSL",VLOOKUP(S4088,[2]直销续费率明细!C:I,7,FALSE)*1,VLOOKUP(S4088,[2]直销续费率明细!C:I,5,FALSE)*1))</f>
        <v>-40</v>
      </c>
      <c r="AL4088" s="22" t="s">
        <v>1309</v>
      </c>
      <c r="AM4088" s="22"/>
      <c r="AN4088" s="22"/>
      <c r="AO4088" s="22" t="s">
        <v>4897</v>
      </c>
      <c r="AP4088" s="22" t="s">
        <v>1301</v>
      </c>
      <c r="AS4088" s="20">
        <f>IF(Y4088&gt;=10,VLOOKUP(U4088,[2]提成计算!B:T,19,FALSE),VLOOKUP(U4088,[2]提成计算!B:T,18,FALSE))</f>
        <v>0.09</v>
      </c>
      <c r="AT4088" s="20">
        <f t="shared" si="3021"/>
        <v>79.92</v>
      </c>
      <c r="AU4088" s="20">
        <f t="shared" si="3068"/>
        <v>-40</v>
      </c>
    </row>
    <row r="4089" spans="1:47" x14ac:dyDescent="0.15">
      <c r="A4089" s="21" t="s">
        <v>1273</v>
      </c>
      <c r="B4089" s="20" t="s">
        <v>918</v>
      </c>
      <c r="C4089" s="20" t="s">
        <v>1099</v>
      </c>
      <c r="D4089" s="20" t="s">
        <v>1100</v>
      </c>
      <c r="E4089" s="20" t="s">
        <v>1115</v>
      </c>
      <c r="F4089" s="20" t="s">
        <v>1250</v>
      </c>
      <c r="G4089" s="20" t="s">
        <v>5339</v>
      </c>
      <c r="H4089" s="20"/>
      <c r="I4089" s="20">
        <v>13412649657</v>
      </c>
      <c r="J4089" s="20" t="s">
        <v>5241</v>
      </c>
      <c r="K4089" s="20" t="s">
        <v>80</v>
      </c>
      <c r="L4089" s="20" t="s">
        <v>1358</v>
      </c>
      <c r="M4089" s="20">
        <v>1088</v>
      </c>
      <c r="N4089" s="20">
        <v>1088</v>
      </c>
      <c r="O4089" s="20" t="s">
        <v>927</v>
      </c>
      <c r="P4089" s="20" t="s">
        <v>50</v>
      </c>
      <c r="Q4089" s="28" t="s">
        <v>5241</v>
      </c>
      <c r="R4089" s="21" t="s">
        <v>52</v>
      </c>
      <c r="S4089" s="21"/>
      <c r="T4089" s="21" t="s">
        <v>53</v>
      </c>
      <c r="U4089" s="21" t="s">
        <v>81</v>
      </c>
      <c r="V4089" s="46">
        <v>1</v>
      </c>
      <c r="W4089" s="26">
        <f t="shared" si="3057"/>
        <v>1</v>
      </c>
      <c r="X4089" s="26">
        <f t="shared" si="3063"/>
        <v>1</v>
      </c>
      <c r="Y4089" s="21">
        <v>10</v>
      </c>
      <c r="Z4089" s="22">
        <f t="shared" si="3012"/>
        <v>1088</v>
      </c>
      <c r="AA4089" s="20" t="s">
        <v>4899</v>
      </c>
      <c r="AB4089" s="22"/>
      <c r="AC4089" s="22">
        <v>1</v>
      </c>
      <c r="AD4089" s="22"/>
      <c r="AE4089" s="22">
        <f t="shared" si="3067"/>
        <v>1088</v>
      </c>
      <c r="AF4089" s="22">
        <f t="shared" si="3058"/>
        <v>1088</v>
      </c>
      <c r="AG4089" s="20">
        <f>N4089</f>
        <v>1088</v>
      </c>
      <c r="AH4089" s="20" t="str">
        <f>VLOOKUP(U4089,[1]提成计算!B:I,8,FALSE)</f>
        <v xml:space="preserve"> </v>
      </c>
      <c r="AI4089" s="20"/>
      <c r="AJ4089" s="22"/>
      <c r="AK4089" s="22"/>
      <c r="AM4089" s="22"/>
      <c r="AN4089" s="22"/>
      <c r="AO4089" s="22" t="s">
        <v>4897</v>
      </c>
      <c r="AP4089" s="22" t="s">
        <v>1301</v>
      </c>
      <c r="AS4089" s="20"/>
      <c r="AT4089" s="20"/>
      <c r="AU4089" s="20"/>
    </row>
    <row r="4090" spans="1:47" x14ac:dyDescent="0.15">
      <c r="A4090" s="21" t="s">
        <v>1273</v>
      </c>
      <c r="B4090" s="20" t="s">
        <v>918</v>
      </c>
      <c r="C4090" s="20" t="s">
        <v>1099</v>
      </c>
      <c r="D4090" s="20" t="s">
        <v>1121</v>
      </c>
      <c r="E4090" s="20" t="s">
        <v>1280</v>
      </c>
      <c r="F4090" s="20" t="s">
        <v>1250</v>
      </c>
      <c r="G4090" s="20" t="s">
        <v>5340</v>
      </c>
      <c r="H4090" s="20"/>
      <c r="I4090" s="20">
        <v>13794846100</v>
      </c>
      <c r="J4090" s="20" t="s">
        <v>924</v>
      </c>
      <c r="K4090" s="20" t="s">
        <v>1286</v>
      </c>
      <c r="L4090" s="20" t="s">
        <v>2268</v>
      </c>
      <c r="M4090" s="20">
        <v>1398</v>
      </c>
      <c r="N4090" s="20">
        <v>1398</v>
      </c>
      <c r="O4090" s="20" t="s">
        <v>927</v>
      </c>
      <c r="P4090" s="20" t="s">
        <v>50</v>
      </c>
      <c r="Q4090" s="28"/>
      <c r="R4090" s="21" t="s">
        <v>91</v>
      </c>
      <c r="S4090" s="25" t="s">
        <v>1405</v>
      </c>
      <c r="T4090" s="21" t="s">
        <v>53</v>
      </c>
      <c r="U4090" s="21" t="s">
        <v>1287</v>
      </c>
      <c r="V4090" s="46">
        <v>1</v>
      </c>
      <c r="W4090" s="26">
        <f t="shared" si="3057"/>
        <v>1</v>
      </c>
      <c r="Y4090" s="21">
        <v>20</v>
      </c>
      <c r="Z4090" s="22">
        <f t="shared" si="3012"/>
        <v>1398</v>
      </c>
      <c r="AA4090" s="20" t="s">
        <v>4899</v>
      </c>
      <c r="AB4090" s="22"/>
      <c r="AC4090" s="22">
        <v>1</v>
      </c>
      <c r="AD4090" s="22"/>
      <c r="AE4090" s="22">
        <f t="shared" si="3067"/>
        <v>1398</v>
      </c>
      <c r="AF4090" s="22">
        <f t="shared" si="3058"/>
        <v>1398</v>
      </c>
      <c r="AG4090" s="20"/>
      <c r="AH4090" s="22"/>
      <c r="AI4090" s="22"/>
      <c r="AJ4090" s="22">
        <f t="shared" ref="AJ4090:AJ4092" si="3069">N4090</f>
        <v>1398</v>
      </c>
      <c r="AK4090" s="22">
        <f>IF(O4090="(传统)XDSL",VLOOKUP(S4090,[2]直销续费率明细!C:I,7,FALSE)*1,IF(O4090="GPON+XDSL",VLOOKUP(S4090,[2]直销续费率明细!C:I,7,FALSE)*1,VLOOKUP(S4090,[2]直销续费率明细!C:I,5,FALSE)*1))</f>
        <v>-40</v>
      </c>
      <c r="AL4090" s="22" t="s">
        <v>1300</v>
      </c>
      <c r="AM4090" s="22"/>
      <c r="AN4090" s="22"/>
      <c r="AO4090" s="22" t="s">
        <v>2216</v>
      </c>
      <c r="AP4090" s="22" t="s">
        <v>1301</v>
      </c>
      <c r="AS4090" s="20">
        <f>IF(Y4090&gt;=10,VLOOKUP(U4090,[2]提成计算!B:T,19,FALSE),VLOOKUP(U4090,[2]提成计算!B:T,18,FALSE))</f>
        <v>0.09</v>
      </c>
      <c r="AT4090" s="20">
        <f t="shared" ref="AT4090:AT4092" si="3070">IF(AD4090*AS4090&gt;0,AD4090*AS4090,AE4090*AS4090)</f>
        <v>125.82</v>
      </c>
      <c r="AU4090" s="20">
        <f t="shared" ref="AU4090" si="3071">IF(AND(AK4090&lt;0,AK4090+AT4090&lt;0),-AT4090,AK4090)</f>
        <v>-40</v>
      </c>
    </row>
    <row r="4091" spans="1:47" x14ac:dyDescent="0.15">
      <c r="A4091" s="21" t="s">
        <v>1273</v>
      </c>
      <c r="B4091" s="20" t="s">
        <v>918</v>
      </c>
      <c r="C4091" s="20" t="s">
        <v>1099</v>
      </c>
      <c r="D4091" s="20" t="s">
        <v>1136</v>
      </c>
      <c r="E4091" s="20" t="s">
        <v>1137</v>
      </c>
      <c r="F4091" s="20" t="s">
        <v>1250</v>
      </c>
      <c r="G4091" s="20" t="s">
        <v>5341</v>
      </c>
      <c r="H4091" s="20"/>
      <c r="I4091" s="20">
        <v>13686224900</v>
      </c>
      <c r="J4091" s="20" t="s">
        <v>924</v>
      </c>
      <c r="K4091" s="20" t="s">
        <v>4699</v>
      </c>
      <c r="L4091" s="20" t="s">
        <v>1299</v>
      </c>
      <c r="M4091" s="20">
        <v>888</v>
      </c>
      <c r="N4091" s="20">
        <v>888</v>
      </c>
      <c r="O4091" s="20" t="s">
        <v>927</v>
      </c>
      <c r="P4091" s="20" t="s">
        <v>50</v>
      </c>
      <c r="Q4091" s="28"/>
      <c r="R4091" s="22" t="s">
        <v>109</v>
      </c>
      <c r="T4091" s="21" t="s">
        <v>948</v>
      </c>
      <c r="U4091" s="22" t="s">
        <v>109</v>
      </c>
      <c r="V4091" s="46">
        <v>1</v>
      </c>
      <c r="W4091" s="26">
        <f t="shared" si="3057"/>
        <v>1</v>
      </c>
      <c r="Y4091" s="21">
        <v>12</v>
      </c>
      <c r="Z4091" s="22">
        <f t="shared" si="3012"/>
        <v>888</v>
      </c>
      <c r="AA4091" s="20" t="s">
        <v>2218</v>
      </c>
      <c r="AB4091" s="22"/>
      <c r="AC4091" s="22">
        <v>1</v>
      </c>
      <c r="AD4091" s="22"/>
      <c r="AE4091" s="22">
        <f t="shared" si="3067"/>
        <v>888</v>
      </c>
      <c r="AF4091" s="22">
        <f t="shared" si="3058"/>
        <v>888</v>
      </c>
      <c r="AG4091" s="20"/>
      <c r="AH4091" s="22"/>
      <c r="AI4091" s="22"/>
      <c r="AJ4091" s="22">
        <f t="shared" si="3069"/>
        <v>888</v>
      </c>
      <c r="AK4091" s="22">
        <f>IF(O4091="(传统)XDSL",VLOOKUP(U4091,[2]自营续费率!B:G,6,FALSE)*1,IF(O4091="GPON+XDSL",VLOOKUP(U4091,[2]自营续费率!B:G,6,FALSE)*1,VLOOKUP(U4091,[2]自营续费率!B:G,4,FALSE)*1))</f>
        <v>-40</v>
      </c>
      <c r="AL4091" s="22" t="s">
        <v>1309</v>
      </c>
      <c r="AM4091" s="22"/>
      <c r="AN4091" s="22"/>
      <c r="AO4091" s="22" t="s">
        <v>2216</v>
      </c>
      <c r="AP4091" s="22" t="s">
        <v>1301</v>
      </c>
      <c r="AS4091" s="20">
        <f>IF(Y4091&gt;=10,VLOOKUP(U4091,[2]自营提成!C:Z,6,FALSE),VLOOKUP(U4091,[2]自营提成!C:Z,5,FALSE))</f>
        <v>0.12</v>
      </c>
      <c r="AT4091" s="20">
        <f t="shared" si="3070"/>
        <v>106.56</v>
      </c>
      <c r="AU4091" s="20">
        <f>IF(AND(AK4091&lt;0,AK4091+AT4091&lt;0),-AT4091,AK4091)</f>
        <v>-40</v>
      </c>
    </row>
    <row r="4092" spans="1:47" x14ac:dyDescent="0.15">
      <c r="A4092" s="21" t="s">
        <v>1273</v>
      </c>
      <c r="B4092" s="20" t="s">
        <v>918</v>
      </c>
      <c r="C4092" s="20" t="s">
        <v>1099</v>
      </c>
      <c r="D4092" s="20" t="s">
        <v>1100</v>
      </c>
      <c r="E4092" s="20" t="s">
        <v>1110</v>
      </c>
      <c r="F4092" s="20" t="s">
        <v>1250</v>
      </c>
      <c r="G4092" s="20" t="s">
        <v>5342</v>
      </c>
      <c r="H4092" s="20"/>
      <c r="I4092" s="20">
        <v>13112858005</v>
      </c>
      <c r="J4092" s="20" t="s">
        <v>924</v>
      </c>
      <c r="K4092" s="20" t="s">
        <v>4766</v>
      </c>
      <c r="L4092" s="20" t="s">
        <v>1299</v>
      </c>
      <c r="M4092" s="20">
        <v>888</v>
      </c>
      <c r="N4092" s="20">
        <v>888</v>
      </c>
      <c r="O4092" s="20" t="s">
        <v>927</v>
      </c>
      <c r="P4092" s="20" t="s">
        <v>50</v>
      </c>
      <c r="Q4092" s="28"/>
      <c r="R4092" s="21" t="s">
        <v>52</v>
      </c>
      <c r="S4092" s="25" t="s">
        <v>1148</v>
      </c>
      <c r="T4092" s="21" t="s">
        <v>53</v>
      </c>
      <c r="U4092" s="21" t="s">
        <v>263</v>
      </c>
      <c r="V4092" s="46">
        <v>1</v>
      </c>
      <c r="W4092" s="26">
        <f t="shared" si="3057"/>
        <v>1</v>
      </c>
      <c r="Y4092" s="21">
        <v>12</v>
      </c>
      <c r="Z4092" s="22">
        <f t="shared" si="3012"/>
        <v>888</v>
      </c>
      <c r="AA4092" s="20" t="s">
        <v>2218</v>
      </c>
      <c r="AB4092" s="22"/>
      <c r="AC4092" s="22">
        <v>1</v>
      </c>
      <c r="AD4092" s="22"/>
      <c r="AE4092" s="22">
        <f t="shared" si="3067"/>
        <v>888</v>
      </c>
      <c r="AF4092" s="22">
        <f t="shared" si="3058"/>
        <v>888</v>
      </c>
      <c r="AG4092" s="20"/>
      <c r="AH4092" s="22"/>
      <c r="AI4092" s="22"/>
      <c r="AJ4092" s="22">
        <f t="shared" si="3069"/>
        <v>888</v>
      </c>
      <c r="AK4092" s="22">
        <f>IF(O4092="(传统)XDSL",VLOOKUP(S4092,[2]直销续费率明细!C:I,7,FALSE)*1,IF(O4092="GPON+XDSL",VLOOKUP(S4092,[2]直销续费率明细!C:I,7,FALSE)*1,VLOOKUP(S4092,[2]直销续费率明细!C:I,5,FALSE)*1))</f>
        <v>-40</v>
      </c>
      <c r="AL4092" s="22" t="s">
        <v>1300</v>
      </c>
      <c r="AM4092" s="22"/>
      <c r="AN4092" s="22"/>
      <c r="AO4092" s="22" t="s">
        <v>2216</v>
      </c>
      <c r="AP4092" s="22" t="s">
        <v>1301</v>
      </c>
      <c r="AS4092" s="20">
        <f>IF(Y4092&gt;=10,VLOOKUP(U4092,[2]提成计算!B:T,19,FALSE),VLOOKUP(U4092,[2]提成计算!B:T,18,FALSE))</f>
        <v>0.1</v>
      </c>
      <c r="AT4092" s="20">
        <f t="shared" si="3070"/>
        <v>88.800000000000011</v>
      </c>
      <c r="AU4092" s="20">
        <f t="shared" ref="AU4092" si="3072">IF(AND(AK4092&lt;0,AK4092+AT4092&lt;0),-AT4092,AK4092)</f>
        <v>-40</v>
      </c>
    </row>
    <row r="4093" spans="1:47" x14ac:dyDescent="0.15">
      <c r="A4093" s="21" t="s">
        <v>1273</v>
      </c>
      <c r="B4093" s="20" t="s">
        <v>918</v>
      </c>
      <c r="C4093" s="20" t="s">
        <v>1099</v>
      </c>
      <c r="D4093" s="20" t="s">
        <v>1100</v>
      </c>
      <c r="E4093" s="20" t="s">
        <v>1115</v>
      </c>
      <c r="F4093" s="20" t="s">
        <v>1250</v>
      </c>
      <c r="G4093" s="20" t="s">
        <v>5343</v>
      </c>
      <c r="H4093" s="20"/>
      <c r="I4093" s="20">
        <v>13712273082</v>
      </c>
      <c r="J4093" s="20" t="s">
        <v>1268</v>
      </c>
      <c r="K4093" s="20" t="s">
        <v>4827</v>
      </c>
      <c r="L4093" s="20" t="s">
        <v>1358</v>
      </c>
      <c r="M4093" s="20">
        <v>1088</v>
      </c>
      <c r="N4093" s="20">
        <v>1088</v>
      </c>
      <c r="O4093" s="20" t="s">
        <v>927</v>
      </c>
      <c r="P4093" s="20" t="s">
        <v>50</v>
      </c>
      <c r="Q4093" s="28"/>
      <c r="R4093" s="21" t="s">
        <v>52</v>
      </c>
      <c r="S4093" s="21"/>
      <c r="T4093" s="21" t="s">
        <v>53</v>
      </c>
      <c r="U4093" s="21" t="s">
        <v>4828</v>
      </c>
      <c r="V4093" s="46">
        <v>1</v>
      </c>
      <c r="W4093" s="26">
        <f t="shared" si="3057"/>
        <v>1</v>
      </c>
      <c r="X4093" s="26">
        <f t="shared" si="3063"/>
        <v>1</v>
      </c>
      <c r="Y4093" s="21">
        <v>10</v>
      </c>
      <c r="Z4093" s="22">
        <f t="shared" si="3012"/>
        <v>1088</v>
      </c>
      <c r="AA4093" s="20" t="s">
        <v>2218</v>
      </c>
      <c r="AB4093" s="22"/>
      <c r="AC4093" s="22">
        <v>1</v>
      </c>
      <c r="AD4093" s="22"/>
      <c r="AE4093" s="22">
        <f t="shared" si="3067"/>
        <v>1088</v>
      </c>
      <c r="AF4093" s="22">
        <f t="shared" si="3058"/>
        <v>1088</v>
      </c>
      <c r="AG4093" s="20">
        <f>N4093</f>
        <v>1088</v>
      </c>
      <c r="AH4093" s="20" t="str">
        <f>VLOOKUP(U4093,[1]提成计算!B:I,8,FALSE)</f>
        <v>否</v>
      </c>
      <c r="AI4093" s="20"/>
      <c r="AJ4093" s="22"/>
      <c r="AK4093" s="22"/>
      <c r="AM4093" s="22"/>
      <c r="AN4093" s="22"/>
      <c r="AO4093" s="22" t="s">
        <v>4897</v>
      </c>
      <c r="AP4093" s="22" t="s">
        <v>1301</v>
      </c>
      <c r="AS4093" s="20"/>
      <c r="AT4093" s="20"/>
      <c r="AU4093" s="20"/>
    </row>
    <row r="4094" spans="1:47" x14ac:dyDescent="0.15">
      <c r="A4094" s="21" t="s">
        <v>1273</v>
      </c>
      <c r="B4094" s="20" t="s">
        <v>918</v>
      </c>
      <c r="C4094" s="20" t="s">
        <v>1099</v>
      </c>
      <c r="D4094" s="20" t="s">
        <v>1121</v>
      </c>
      <c r="E4094" s="20" t="s">
        <v>4689</v>
      </c>
      <c r="F4094" s="20" t="s">
        <v>1250</v>
      </c>
      <c r="G4094" s="20" t="s">
        <v>5344</v>
      </c>
      <c r="H4094" s="20"/>
      <c r="I4094" s="20" t="s">
        <v>5345</v>
      </c>
      <c r="J4094" s="20" t="s">
        <v>924</v>
      </c>
      <c r="K4094" s="20" t="s">
        <v>4753</v>
      </c>
      <c r="L4094" s="20" t="s">
        <v>2137</v>
      </c>
      <c r="M4094" s="20">
        <v>1408</v>
      </c>
      <c r="N4094" s="20">
        <v>1408</v>
      </c>
      <c r="O4094" s="20" t="s">
        <v>927</v>
      </c>
      <c r="P4094" s="20" t="s">
        <v>50</v>
      </c>
      <c r="Q4094" s="28"/>
      <c r="R4094" s="21" t="s">
        <v>91</v>
      </c>
      <c r="S4094" s="25" t="s">
        <v>1414</v>
      </c>
      <c r="T4094" s="21" t="s">
        <v>53</v>
      </c>
      <c r="U4094" s="21" t="s">
        <v>4754</v>
      </c>
      <c r="V4094" s="46">
        <v>1</v>
      </c>
      <c r="W4094" s="26">
        <f t="shared" si="3057"/>
        <v>1</v>
      </c>
      <c r="Y4094" s="21">
        <v>12</v>
      </c>
      <c r="Z4094" s="22">
        <f t="shared" ref="Z4094:Z4157" si="3073">N4094</f>
        <v>1408</v>
      </c>
      <c r="AA4094" s="20" t="s">
        <v>4899</v>
      </c>
      <c r="AB4094" s="22"/>
      <c r="AC4094" s="22">
        <v>1</v>
      </c>
      <c r="AD4094" s="22"/>
      <c r="AE4094" s="22">
        <f t="shared" si="3067"/>
        <v>1408</v>
      </c>
      <c r="AF4094" s="22">
        <f t="shared" si="3058"/>
        <v>1408</v>
      </c>
      <c r="AG4094" s="20"/>
      <c r="AH4094" s="22"/>
      <c r="AI4094" s="22"/>
      <c r="AJ4094" s="22">
        <f t="shared" ref="AJ4094:AJ4095" si="3074">N4094</f>
        <v>1408</v>
      </c>
      <c r="AK4094" s="22">
        <f>IF(O4094="(传统)XDSL",VLOOKUP(S4094,[2]直销续费率明细!C:I,7,FALSE)*1,IF(O4094="GPON+XDSL",VLOOKUP(S4094,[2]直销续费率明细!C:I,7,FALSE)*1,VLOOKUP(S4094,[2]直销续费率明细!C:I,5,FALSE)*1))</f>
        <v>-40</v>
      </c>
      <c r="AL4094" s="22" t="s">
        <v>1309</v>
      </c>
      <c r="AM4094" s="22"/>
      <c r="AN4094" s="22"/>
      <c r="AO4094" s="22" t="s">
        <v>4897</v>
      </c>
      <c r="AP4094" s="22" t="s">
        <v>1301</v>
      </c>
      <c r="AS4094" s="20">
        <f>IF(Y4094&gt;=10,VLOOKUP(U4094,[2]提成计算!B:T,19,FALSE),VLOOKUP(U4094,[2]提成计算!B:T,18,FALSE))</f>
        <v>0.09</v>
      </c>
      <c r="AT4094" s="20">
        <f t="shared" ref="AT4094:AT4095" si="3075">IF(AD4094*AS4094&gt;0,AD4094*AS4094,AE4094*AS4094)</f>
        <v>126.72</v>
      </c>
      <c r="AU4094" s="20">
        <f t="shared" ref="AU4094:AU4095" si="3076">IF(AND(AK4094&lt;0,AK4094+AT4094&lt;0),-AT4094,AK4094)</f>
        <v>-40</v>
      </c>
    </row>
    <row r="4095" spans="1:47" x14ac:dyDescent="0.15">
      <c r="A4095" s="21" t="s">
        <v>1273</v>
      </c>
      <c r="B4095" s="20" t="s">
        <v>918</v>
      </c>
      <c r="C4095" s="20" t="s">
        <v>1099</v>
      </c>
      <c r="D4095" s="20" t="s">
        <v>1100</v>
      </c>
      <c r="E4095" s="20" t="s">
        <v>4772</v>
      </c>
      <c r="F4095" s="20" t="s">
        <v>1250</v>
      </c>
      <c r="G4095" s="20" t="s">
        <v>5346</v>
      </c>
      <c r="H4095" s="20"/>
      <c r="I4095" s="20">
        <v>13652486528</v>
      </c>
      <c r="J4095" s="20" t="s">
        <v>924</v>
      </c>
      <c r="K4095" s="20" t="s">
        <v>80</v>
      </c>
      <c r="L4095" s="20" t="s">
        <v>1918</v>
      </c>
      <c r="M4095" s="20">
        <v>680</v>
      </c>
      <c r="N4095" s="20">
        <v>680</v>
      </c>
      <c r="O4095" s="20" t="s">
        <v>1262</v>
      </c>
      <c r="P4095" s="20" t="s">
        <v>50</v>
      </c>
      <c r="Q4095" s="28"/>
      <c r="R4095" s="21" t="s">
        <v>52</v>
      </c>
      <c r="S4095" s="25" t="s">
        <v>1163</v>
      </c>
      <c r="T4095" s="21" t="s">
        <v>53</v>
      </c>
      <c r="U4095" s="21" t="s">
        <v>81</v>
      </c>
      <c r="V4095" s="46">
        <v>1</v>
      </c>
      <c r="W4095" s="26">
        <f t="shared" si="3057"/>
        <v>1</v>
      </c>
      <c r="Y4095" s="21">
        <v>4</v>
      </c>
      <c r="Z4095" s="22">
        <f t="shared" si="3073"/>
        <v>680</v>
      </c>
      <c r="AA4095" s="20" t="s">
        <v>4899</v>
      </c>
      <c r="AB4095" s="22">
        <v>1</v>
      </c>
      <c r="AC4095" s="22"/>
      <c r="AD4095" s="22">
        <f>N4095</f>
        <v>680</v>
      </c>
      <c r="AE4095" s="22"/>
      <c r="AF4095" s="22">
        <f t="shared" si="3058"/>
        <v>680</v>
      </c>
      <c r="AG4095" s="20"/>
      <c r="AH4095" s="22"/>
      <c r="AI4095" s="22"/>
      <c r="AJ4095" s="22">
        <f t="shared" si="3074"/>
        <v>680</v>
      </c>
      <c r="AK4095" s="22">
        <f>IF(O4095="(传统)XDSL",VLOOKUP(S4095,[2]直销续费率明细!C:I,7,FALSE)*1,IF(O4095="GPON+XDSL",VLOOKUP(S4095,[2]直销续费率明细!C:I,7,FALSE)*1,VLOOKUP(S4095,[2]直销续费率明细!C:I,5,FALSE)*1))</f>
        <v>-40</v>
      </c>
      <c r="AL4095" s="22" t="s">
        <v>1309</v>
      </c>
      <c r="AM4095" s="22"/>
      <c r="AN4095" s="22"/>
      <c r="AO4095" s="22" t="s">
        <v>4897</v>
      </c>
      <c r="AP4095" s="22" t="s">
        <v>4913</v>
      </c>
      <c r="AS4095" s="20">
        <f>IF(Y4095&gt;=10,VLOOKUP(U4095,[2]提成计算!B:T,19,FALSE),VLOOKUP(U4095,[2]提成计算!B:T,18,FALSE))</f>
        <v>0.08</v>
      </c>
      <c r="AT4095" s="20">
        <f t="shared" si="3075"/>
        <v>54.4</v>
      </c>
      <c r="AU4095" s="20">
        <f t="shared" si="3076"/>
        <v>-40</v>
      </c>
    </row>
    <row r="4096" spans="1:47" x14ac:dyDescent="0.15">
      <c r="A4096" s="21" t="s">
        <v>1273</v>
      </c>
      <c r="B4096" s="20" t="s">
        <v>918</v>
      </c>
      <c r="C4096" s="20" t="s">
        <v>1099</v>
      </c>
      <c r="D4096" s="20" t="s">
        <v>1136</v>
      </c>
      <c r="E4096" s="20" t="s">
        <v>1137</v>
      </c>
      <c r="F4096" s="20" t="s">
        <v>1250</v>
      </c>
      <c r="G4096" s="20" t="s">
        <v>5347</v>
      </c>
      <c r="H4096" s="20"/>
      <c r="I4096" s="20">
        <v>15817676115</v>
      </c>
      <c r="J4096" s="20" t="s">
        <v>1268</v>
      </c>
      <c r="K4096" s="20" t="s">
        <v>594</v>
      </c>
      <c r="L4096" s="20" t="s">
        <v>1358</v>
      </c>
      <c r="M4096" s="20">
        <v>1088</v>
      </c>
      <c r="N4096" s="20">
        <v>1088</v>
      </c>
      <c r="O4096" s="20" t="s">
        <v>927</v>
      </c>
      <c r="P4096" s="20" t="s">
        <v>50</v>
      </c>
      <c r="Q4096" s="28"/>
      <c r="R4096" s="21" t="s">
        <v>109</v>
      </c>
      <c r="S4096" s="21"/>
      <c r="T4096" s="21" t="s">
        <v>53</v>
      </c>
      <c r="U4096" s="21" t="s">
        <v>595</v>
      </c>
      <c r="V4096" s="46">
        <v>1</v>
      </c>
      <c r="W4096" s="26">
        <f t="shared" si="3057"/>
        <v>1</v>
      </c>
      <c r="X4096" s="26">
        <f t="shared" si="3063"/>
        <v>1</v>
      </c>
      <c r="Y4096" s="21">
        <v>10</v>
      </c>
      <c r="Z4096" s="22">
        <f t="shared" si="3073"/>
        <v>1088</v>
      </c>
      <c r="AA4096" s="20" t="s">
        <v>4899</v>
      </c>
      <c r="AB4096" s="22"/>
      <c r="AC4096" s="22">
        <v>1</v>
      </c>
      <c r="AD4096" s="22"/>
      <c r="AE4096" s="22">
        <f t="shared" ref="AE4096:AE4097" si="3077">N4096</f>
        <v>1088</v>
      </c>
      <c r="AF4096" s="22">
        <f t="shared" si="3058"/>
        <v>1088</v>
      </c>
      <c r="AG4096" s="20">
        <f>N4096</f>
        <v>1088</v>
      </c>
      <c r="AH4096" s="20" t="str">
        <f>VLOOKUP(U4096,[1]提成计算!B:I,8,FALSE)</f>
        <v xml:space="preserve"> </v>
      </c>
      <c r="AI4096" s="20"/>
      <c r="AJ4096" s="22"/>
      <c r="AK4096" s="22"/>
      <c r="AM4096" s="22"/>
      <c r="AN4096" s="22"/>
      <c r="AO4096" s="22" t="s">
        <v>4897</v>
      </c>
      <c r="AP4096" s="22" t="s">
        <v>1301</v>
      </c>
      <c r="AS4096" s="20"/>
      <c r="AT4096" s="20"/>
      <c r="AU4096" s="20"/>
    </row>
    <row r="4097" spans="1:47" x14ac:dyDescent="0.15">
      <c r="A4097" s="21" t="s">
        <v>1273</v>
      </c>
      <c r="B4097" s="20" t="s">
        <v>918</v>
      </c>
      <c r="C4097" s="20" t="s">
        <v>1099</v>
      </c>
      <c r="D4097" s="20" t="s">
        <v>1136</v>
      </c>
      <c r="E4097" s="20" t="s">
        <v>1137</v>
      </c>
      <c r="F4097" s="20" t="s">
        <v>1250</v>
      </c>
      <c r="G4097" s="20" t="s">
        <v>5348</v>
      </c>
      <c r="H4097" s="20"/>
      <c r="I4097" s="20">
        <v>13622674000</v>
      </c>
      <c r="J4097" s="20" t="s">
        <v>924</v>
      </c>
      <c r="K4097" s="20" t="s">
        <v>1139</v>
      </c>
      <c r="L4097" s="20" t="s">
        <v>1299</v>
      </c>
      <c r="M4097" s="20">
        <v>888</v>
      </c>
      <c r="N4097" s="20">
        <v>888</v>
      </c>
      <c r="O4097" s="20" t="s">
        <v>927</v>
      </c>
      <c r="P4097" s="20" t="s">
        <v>50</v>
      </c>
      <c r="Q4097" s="28"/>
      <c r="R4097" s="21" t="s">
        <v>109</v>
      </c>
      <c r="S4097" s="25" t="s">
        <v>1159</v>
      </c>
      <c r="T4097" s="21" t="s">
        <v>53</v>
      </c>
      <c r="U4097" s="21" t="s">
        <v>1140</v>
      </c>
      <c r="V4097" s="46">
        <v>1</v>
      </c>
      <c r="W4097" s="26">
        <f t="shared" si="3057"/>
        <v>1</v>
      </c>
      <c r="Y4097" s="21">
        <v>12</v>
      </c>
      <c r="Z4097" s="22">
        <f t="shared" si="3073"/>
        <v>888</v>
      </c>
      <c r="AA4097" s="20" t="s">
        <v>4899</v>
      </c>
      <c r="AB4097" s="22"/>
      <c r="AC4097" s="22">
        <v>1</v>
      </c>
      <c r="AD4097" s="22"/>
      <c r="AE4097" s="22">
        <f t="shared" si="3077"/>
        <v>888</v>
      </c>
      <c r="AF4097" s="22">
        <f t="shared" si="3058"/>
        <v>888</v>
      </c>
      <c r="AG4097" s="20"/>
      <c r="AH4097" s="22"/>
      <c r="AI4097" s="22"/>
      <c r="AJ4097" s="22">
        <f t="shared" ref="AJ4097:AJ4099" si="3078">N4097</f>
        <v>888</v>
      </c>
      <c r="AK4097" s="22">
        <f>IF(O4097="(传统)XDSL",VLOOKUP(S4097,[2]直销续费率明细!C:I,7,FALSE)*1,IF(O4097="GPON+XDSL",VLOOKUP(S4097,[2]直销续费率明细!C:I,7,FALSE)*1,VLOOKUP(S4097,[2]直销续费率明细!C:I,5,FALSE)*1))</f>
        <v>-40</v>
      </c>
      <c r="AL4097" s="22" t="s">
        <v>1309</v>
      </c>
      <c r="AM4097" s="22"/>
      <c r="AN4097" s="22"/>
      <c r="AO4097" s="22" t="s">
        <v>4897</v>
      </c>
      <c r="AP4097" s="22" t="s">
        <v>1301</v>
      </c>
      <c r="AS4097" s="20">
        <f>IF(Y4097&gt;=10,VLOOKUP(U4097,[2]提成计算!B:T,19,FALSE),VLOOKUP(U4097,[2]提成计算!B:T,18,FALSE))</f>
        <v>0.09</v>
      </c>
      <c r="AT4097" s="20">
        <f t="shared" ref="AT4097:AT4099" si="3079">IF(AD4097*AS4097&gt;0,AD4097*AS4097,AE4097*AS4097)</f>
        <v>79.92</v>
      </c>
      <c r="AU4097" s="20">
        <f t="shared" ref="AU4097:AU4099" si="3080">IF(AND(AK4097&lt;0,AK4097+AT4097&lt;0),-AT4097,AK4097)</f>
        <v>-40</v>
      </c>
    </row>
    <row r="4098" spans="1:47" x14ac:dyDescent="0.15">
      <c r="A4098" s="21" t="s">
        <v>1273</v>
      </c>
      <c r="B4098" s="20" t="s">
        <v>918</v>
      </c>
      <c r="C4098" s="20" t="s">
        <v>1099</v>
      </c>
      <c r="D4098" s="20" t="s">
        <v>1136</v>
      </c>
      <c r="E4098" s="20" t="s">
        <v>1137</v>
      </c>
      <c r="F4098" s="20" t="s">
        <v>1250</v>
      </c>
      <c r="G4098" s="20" t="s">
        <v>5349</v>
      </c>
      <c r="H4098" s="20"/>
      <c r="I4098" s="20" t="s">
        <v>5350</v>
      </c>
      <c r="J4098" s="20" t="s">
        <v>924</v>
      </c>
      <c r="K4098" s="20" t="s">
        <v>402</v>
      </c>
      <c r="L4098" s="20" t="s">
        <v>1918</v>
      </c>
      <c r="M4098" s="20">
        <v>680</v>
      </c>
      <c r="N4098" s="20">
        <v>680</v>
      </c>
      <c r="O4098" s="20" t="s">
        <v>1262</v>
      </c>
      <c r="P4098" s="20" t="s">
        <v>50</v>
      </c>
      <c r="Q4098" s="28"/>
      <c r="R4098" s="21" t="s">
        <v>109</v>
      </c>
      <c r="S4098" s="25" t="s">
        <v>1161</v>
      </c>
      <c r="T4098" s="21" t="s">
        <v>53</v>
      </c>
      <c r="U4098" s="21" t="s">
        <v>403</v>
      </c>
      <c r="V4098" s="46">
        <v>1</v>
      </c>
      <c r="W4098" s="26">
        <f t="shared" si="3057"/>
        <v>1</v>
      </c>
      <c r="Y4098" s="21">
        <v>4</v>
      </c>
      <c r="Z4098" s="22">
        <f t="shared" si="3073"/>
        <v>680</v>
      </c>
      <c r="AA4098" s="20" t="s">
        <v>4899</v>
      </c>
      <c r="AB4098" s="22">
        <v>1</v>
      </c>
      <c r="AC4098" s="22"/>
      <c r="AD4098" s="22">
        <f>N4098</f>
        <v>680</v>
      </c>
      <c r="AE4098" s="22"/>
      <c r="AF4098" s="22">
        <f t="shared" si="3058"/>
        <v>680</v>
      </c>
      <c r="AG4098" s="20"/>
      <c r="AH4098" s="22"/>
      <c r="AI4098" s="22"/>
      <c r="AJ4098" s="22">
        <f t="shared" si="3078"/>
        <v>680</v>
      </c>
      <c r="AK4098" s="22">
        <f>IF(O4098="(传统)XDSL",VLOOKUP(S4098,[2]直销续费率明细!C:I,7,FALSE)*1,IF(O4098="GPON+XDSL",VLOOKUP(S4098,[2]直销续费率明细!C:I,7,FALSE)*1,VLOOKUP(S4098,[2]直销续费率明细!C:I,5,FALSE)*1))</f>
        <v>25</v>
      </c>
      <c r="AL4098" s="22" t="s">
        <v>1309</v>
      </c>
      <c r="AM4098" s="22"/>
      <c r="AN4098" s="22"/>
      <c r="AO4098" s="22" t="s">
        <v>4897</v>
      </c>
      <c r="AP4098" s="22" t="s">
        <v>4913</v>
      </c>
      <c r="AS4098" s="20">
        <f>IF(Y4098&gt;=10,VLOOKUP(U4098,[2]提成计算!B:T,19,FALSE),VLOOKUP(U4098,[2]提成计算!B:T,18,FALSE))</f>
        <v>0.06</v>
      </c>
      <c r="AT4098" s="20">
        <f t="shared" si="3079"/>
        <v>40.799999999999997</v>
      </c>
      <c r="AU4098" s="20">
        <f t="shared" si="3080"/>
        <v>25</v>
      </c>
    </row>
    <row r="4099" spans="1:47" x14ac:dyDescent="0.15">
      <c r="A4099" s="21" t="s">
        <v>1273</v>
      </c>
      <c r="B4099" s="20" t="s">
        <v>918</v>
      </c>
      <c r="C4099" s="20" t="s">
        <v>1099</v>
      </c>
      <c r="D4099" s="20" t="s">
        <v>1136</v>
      </c>
      <c r="E4099" s="20" t="s">
        <v>1137</v>
      </c>
      <c r="F4099" s="20" t="s">
        <v>1250</v>
      </c>
      <c r="G4099" s="20" t="s">
        <v>5351</v>
      </c>
      <c r="H4099" s="20"/>
      <c r="I4099" s="20">
        <v>15820918534</v>
      </c>
      <c r="J4099" s="20" t="s">
        <v>924</v>
      </c>
      <c r="K4099" s="20" t="s">
        <v>5167</v>
      </c>
      <c r="L4099" s="20" t="s">
        <v>1299</v>
      </c>
      <c r="M4099" s="20">
        <v>888</v>
      </c>
      <c r="N4099" s="20">
        <v>888</v>
      </c>
      <c r="O4099" s="20" t="s">
        <v>927</v>
      </c>
      <c r="P4099" s="20" t="s">
        <v>50</v>
      </c>
      <c r="Q4099" s="28"/>
      <c r="R4099" s="21" t="s">
        <v>109</v>
      </c>
      <c r="S4099" s="25" t="s">
        <v>1450</v>
      </c>
      <c r="T4099" s="21" t="s">
        <v>4968</v>
      </c>
      <c r="U4099" s="21" t="s">
        <v>5168</v>
      </c>
      <c r="V4099" s="46">
        <v>1</v>
      </c>
      <c r="W4099" s="26">
        <f t="shared" si="3057"/>
        <v>1</v>
      </c>
      <c r="Y4099" s="21">
        <v>12</v>
      </c>
      <c r="Z4099" s="22">
        <f t="shared" si="3073"/>
        <v>888</v>
      </c>
      <c r="AA4099" s="20" t="s">
        <v>4899</v>
      </c>
      <c r="AB4099" s="22"/>
      <c r="AC4099" s="22">
        <v>1</v>
      </c>
      <c r="AD4099" s="22"/>
      <c r="AE4099" s="22">
        <f t="shared" ref="AE4099:AE4111" si="3081">N4099</f>
        <v>888</v>
      </c>
      <c r="AF4099" s="22">
        <f t="shared" si="3058"/>
        <v>888</v>
      </c>
      <c r="AG4099" s="20"/>
      <c r="AH4099" s="22"/>
      <c r="AI4099" s="22"/>
      <c r="AJ4099" s="22">
        <f t="shared" si="3078"/>
        <v>888</v>
      </c>
      <c r="AK4099" s="22">
        <f>IF(O4099="(传统)XDSL",VLOOKUP(S4099,[2]直销续费率明细!C:I,7,FALSE)*1,IF(O4099="GPON+XDSL",VLOOKUP(S4099,[2]直销续费率明细!C:I,7,FALSE)*1,VLOOKUP(S4099,[2]直销续费率明细!C:I,5,FALSE)*1))</f>
        <v>25</v>
      </c>
      <c r="AL4099" s="22" t="s">
        <v>1309</v>
      </c>
      <c r="AM4099" s="22"/>
      <c r="AN4099" s="22"/>
      <c r="AO4099" s="22" t="s">
        <v>4897</v>
      </c>
      <c r="AP4099" s="22" t="s">
        <v>1301</v>
      </c>
      <c r="AS4099" s="20">
        <f>IF(Y4099&gt;=10,VLOOKUP(U4099,[2]提成计算!B:T,19,FALSE),VLOOKUP(U4099,[2]提成计算!B:T,18,FALSE))</f>
        <v>0.1</v>
      </c>
      <c r="AT4099" s="20">
        <f t="shared" si="3079"/>
        <v>88.800000000000011</v>
      </c>
      <c r="AU4099" s="20">
        <f t="shared" si="3080"/>
        <v>25</v>
      </c>
    </row>
    <row r="4100" spans="1:47" x14ac:dyDescent="0.15">
      <c r="A4100" s="21" t="s">
        <v>1273</v>
      </c>
      <c r="B4100" s="20" t="s">
        <v>918</v>
      </c>
      <c r="C4100" s="20" t="s">
        <v>1099</v>
      </c>
      <c r="D4100" s="20" t="s">
        <v>1121</v>
      </c>
      <c r="E4100" s="20" t="s">
        <v>1412</v>
      </c>
      <c r="F4100" s="20" t="s">
        <v>1250</v>
      </c>
      <c r="G4100" s="20" t="s">
        <v>5352</v>
      </c>
      <c r="H4100" s="20"/>
      <c r="I4100" s="20">
        <v>13798895301</v>
      </c>
      <c r="J4100" s="20" t="s">
        <v>1268</v>
      </c>
      <c r="K4100" s="20" t="s">
        <v>4753</v>
      </c>
      <c r="L4100" s="20" t="s">
        <v>1966</v>
      </c>
      <c r="M4100" s="20">
        <v>1598</v>
      </c>
      <c r="N4100" s="20">
        <v>1598</v>
      </c>
      <c r="O4100" s="20" t="s">
        <v>927</v>
      </c>
      <c r="P4100" s="20" t="s">
        <v>50</v>
      </c>
      <c r="Q4100" s="28"/>
      <c r="R4100" s="21" t="s">
        <v>91</v>
      </c>
      <c r="S4100" s="21"/>
      <c r="T4100" s="21" t="s">
        <v>53</v>
      </c>
      <c r="U4100" s="21" t="s">
        <v>4754</v>
      </c>
      <c r="V4100" s="46">
        <v>1</v>
      </c>
      <c r="W4100" s="26">
        <f t="shared" si="3057"/>
        <v>1</v>
      </c>
      <c r="X4100" s="26">
        <f t="shared" si="3063"/>
        <v>1</v>
      </c>
      <c r="Y4100" s="21">
        <v>50</v>
      </c>
      <c r="Z4100" s="22">
        <f t="shared" si="3073"/>
        <v>1598</v>
      </c>
      <c r="AA4100" s="20" t="s">
        <v>4899</v>
      </c>
      <c r="AB4100" s="22"/>
      <c r="AC4100" s="22">
        <v>1</v>
      </c>
      <c r="AD4100" s="22"/>
      <c r="AE4100" s="22">
        <f t="shared" si="3081"/>
        <v>1598</v>
      </c>
      <c r="AF4100" s="22">
        <f t="shared" si="3058"/>
        <v>1598</v>
      </c>
      <c r="AG4100" s="20">
        <f t="shared" ref="AG4100:AG4102" si="3082">N4100</f>
        <v>1598</v>
      </c>
      <c r="AH4100" s="20" t="str">
        <f>VLOOKUP(U4100,[1]提成计算!B:I,8,FALSE)</f>
        <v xml:space="preserve"> </v>
      </c>
      <c r="AI4100" s="20"/>
      <c r="AJ4100" s="22"/>
      <c r="AK4100" s="22"/>
      <c r="AM4100" s="22"/>
      <c r="AN4100" s="22"/>
      <c r="AO4100" s="22" t="s">
        <v>2216</v>
      </c>
      <c r="AP4100" s="22" t="s">
        <v>1301</v>
      </c>
      <c r="AS4100" s="20"/>
      <c r="AT4100" s="20"/>
      <c r="AU4100" s="20"/>
    </row>
    <row r="4101" spans="1:47" x14ac:dyDescent="0.15">
      <c r="A4101" s="21" t="s">
        <v>1273</v>
      </c>
      <c r="B4101" s="20" t="s">
        <v>918</v>
      </c>
      <c r="C4101" s="20" t="s">
        <v>1099</v>
      </c>
      <c r="D4101" s="20" t="s">
        <v>1136</v>
      </c>
      <c r="E4101" s="20" t="s">
        <v>4742</v>
      </c>
      <c r="F4101" s="20" t="s">
        <v>1250</v>
      </c>
      <c r="G4101" s="20" t="s">
        <v>5353</v>
      </c>
      <c r="H4101" s="20"/>
      <c r="I4101" s="20">
        <v>15017172150</v>
      </c>
      <c r="J4101" s="20" t="s">
        <v>2335</v>
      </c>
      <c r="K4101" s="20" t="s">
        <v>1146</v>
      </c>
      <c r="L4101" s="20" t="s">
        <v>1898</v>
      </c>
      <c r="M4101" s="20">
        <v>1398</v>
      </c>
      <c r="N4101" s="20">
        <v>1398</v>
      </c>
      <c r="O4101" s="20" t="s">
        <v>927</v>
      </c>
      <c r="P4101" s="20" t="s">
        <v>50</v>
      </c>
      <c r="Q4101" s="28" t="s">
        <v>2335</v>
      </c>
      <c r="R4101" s="21" t="s">
        <v>109</v>
      </c>
      <c r="S4101" s="21"/>
      <c r="T4101" s="21" t="s">
        <v>53</v>
      </c>
      <c r="U4101" s="21" t="s">
        <v>613</v>
      </c>
      <c r="V4101" s="46">
        <v>1</v>
      </c>
      <c r="W4101" s="26">
        <f t="shared" si="3057"/>
        <v>1</v>
      </c>
      <c r="X4101" s="26">
        <f t="shared" si="3063"/>
        <v>1</v>
      </c>
      <c r="Y4101" s="21">
        <v>20</v>
      </c>
      <c r="Z4101" s="22">
        <f t="shared" si="3073"/>
        <v>1398</v>
      </c>
      <c r="AA4101" s="20" t="s">
        <v>2218</v>
      </c>
      <c r="AB4101" s="22"/>
      <c r="AC4101" s="22">
        <v>1</v>
      </c>
      <c r="AD4101" s="22"/>
      <c r="AE4101" s="22">
        <f t="shared" si="3081"/>
        <v>1398</v>
      </c>
      <c r="AF4101" s="22">
        <f t="shared" si="3058"/>
        <v>1398</v>
      </c>
      <c r="AG4101" s="20">
        <f t="shared" si="3082"/>
        <v>1398</v>
      </c>
      <c r="AH4101" s="20" t="str">
        <f>VLOOKUP(U4101,[1]提成计算!B:I,8,FALSE)</f>
        <v xml:space="preserve"> </v>
      </c>
      <c r="AI4101" s="20"/>
      <c r="AJ4101" s="22"/>
      <c r="AK4101" s="22"/>
      <c r="AM4101" s="22"/>
      <c r="AN4101" s="22"/>
      <c r="AO4101" s="22" t="s">
        <v>2216</v>
      </c>
      <c r="AP4101" s="22" t="s">
        <v>1301</v>
      </c>
      <c r="AS4101" s="20"/>
      <c r="AT4101" s="20"/>
      <c r="AU4101" s="20"/>
    </row>
    <row r="4102" spans="1:47" x14ac:dyDescent="0.15">
      <c r="A4102" s="21" t="s">
        <v>1273</v>
      </c>
      <c r="B4102" s="20" t="s">
        <v>918</v>
      </c>
      <c r="C4102" s="20" t="s">
        <v>1099</v>
      </c>
      <c r="D4102" s="20" t="s">
        <v>1100</v>
      </c>
      <c r="E4102" s="20" t="s">
        <v>1110</v>
      </c>
      <c r="F4102" s="20" t="s">
        <v>1250</v>
      </c>
      <c r="G4102" s="20" t="s">
        <v>5354</v>
      </c>
      <c r="H4102" s="20"/>
      <c r="I4102" s="20">
        <v>13649848287</v>
      </c>
      <c r="J4102" s="20" t="s">
        <v>1268</v>
      </c>
      <c r="K4102" s="20" t="s">
        <v>314</v>
      </c>
      <c r="L4102" s="20" t="s">
        <v>2033</v>
      </c>
      <c r="M4102" s="20">
        <v>2680</v>
      </c>
      <c r="N4102" s="20">
        <v>2680</v>
      </c>
      <c r="O4102" s="20" t="s">
        <v>927</v>
      </c>
      <c r="P4102" s="20" t="s">
        <v>50</v>
      </c>
      <c r="Q4102" s="28"/>
      <c r="R4102" s="21" t="s">
        <v>52</v>
      </c>
      <c r="S4102" s="21"/>
      <c r="T4102" s="21" t="s">
        <v>53</v>
      </c>
      <c r="U4102" s="21" t="s">
        <v>315</v>
      </c>
      <c r="V4102" s="46">
        <v>1</v>
      </c>
      <c r="W4102" s="26">
        <f t="shared" si="3057"/>
        <v>1</v>
      </c>
      <c r="X4102" s="26">
        <f t="shared" si="3063"/>
        <v>1</v>
      </c>
      <c r="Y4102" s="21">
        <v>50</v>
      </c>
      <c r="Z4102" s="22">
        <f t="shared" si="3073"/>
        <v>2680</v>
      </c>
      <c r="AA4102" s="20" t="s">
        <v>2218</v>
      </c>
      <c r="AB4102" s="22"/>
      <c r="AC4102" s="22">
        <v>1</v>
      </c>
      <c r="AD4102" s="22"/>
      <c r="AE4102" s="22">
        <f t="shared" si="3081"/>
        <v>2680</v>
      </c>
      <c r="AF4102" s="22">
        <f t="shared" si="3058"/>
        <v>2680</v>
      </c>
      <c r="AG4102" s="20">
        <f t="shared" si="3082"/>
        <v>2680</v>
      </c>
      <c r="AH4102" s="20" t="str">
        <f>VLOOKUP(U4102,[1]提成计算!B:I,8,FALSE)</f>
        <v xml:space="preserve"> </v>
      </c>
      <c r="AI4102" s="20"/>
      <c r="AJ4102" s="22"/>
      <c r="AK4102" s="22"/>
      <c r="AM4102" s="22"/>
      <c r="AN4102" s="22"/>
      <c r="AO4102" s="22" t="s">
        <v>2216</v>
      </c>
      <c r="AP4102" s="22" t="s">
        <v>1301</v>
      </c>
      <c r="AS4102" s="20"/>
      <c r="AT4102" s="20"/>
      <c r="AU4102" s="20"/>
    </row>
    <row r="4103" spans="1:47" x14ac:dyDescent="0.15">
      <c r="A4103" s="21" t="s">
        <v>1273</v>
      </c>
      <c r="B4103" s="20" t="s">
        <v>918</v>
      </c>
      <c r="C4103" s="20" t="s">
        <v>1099</v>
      </c>
      <c r="D4103" s="20" t="s">
        <v>1136</v>
      </c>
      <c r="E4103" s="20" t="s">
        <v>1144</v>
      </c>
      <c r="F4103" s="20" t="s">
        <v>1250</v>
      </c>
      <c r="G4103" s="20" t="s">
        <v>5355</v>
      </c>
      <c r="H4103" s="20"/>
      <c r="I4103" s="20">
        <v>13534866726</v>
      </c>
      <c r="J4103" s="20" t="s">
        <v>924</v>
      </c>
      <c r="K4103" s="20" t="s">
        <v>1146</v>
      </c>
      <c r="L4103" s="20" t="s">
        <v>1299</v>
      </c>
      <c r="M4103" s="20">
        <v>888</v>
      </c>
      <c r="N4103" s="20">
        <v>888</v>
      </c>
      <c r="O4103" s="20" t="s">
        <v>927</v>
      </c>
      <c r="P4103" s="20" t="s">
        <v>50</v>
      </c>
      <c r="Q4103" s="28"/>
      <c r="R4103" s="21" t="s">
        <v>109</v>
      </c>
      <c r="S4103" s="25" t="s">
        <v>1150</v>
      </c>
      <c r="T4103" s="21" t="s">
        <v>53</v>
      </c>
      <c r="U4103" s="21" t="s">
        <v>613</v>
      </c>
      <c r="V4103" s="46">
        <v>1</v>
      </c>
      <c r="W4103" s="26">
        <f t="shared" si="3057"/>
        <v>1</v>
      </c>
      <c r="Y4103" s="21">
        <v>12</v>
      </c>
      <c r="Z4103" s="22">
        <f t="shared" si="3073"/>
        <v>888</v>
      </c>
      <c r="AA4103" s="20" t="s">
        <v>2218</v>
      </c>
      <c r="AB4103" s="22"/>
      <c r="AC4103" s="22">
        <v>1</v>
      </c>
      <c r="AD4103" s="22"/>
      <c r="AE4103" s="22">
        <f t="shared" si="3081"/>
        <v>888</v>
      </c>
      <c r="AF4103" s="22">
        <f t="shared" si="3058"/>
        <v>888</v>
      </c>
      <c r="AG4103" s="20"/>
      <c r="AH4103" s="22"/>
      <c r="AI4103" s="22"/>
      <c r="AJ4103" s="22">
        <f>N4103</f>
        <v>888</v>
      </c>
      <c r="AK4103" s="22">
        <f>IF(O4103="(传统)XDSL",VLOOKUP(S4103,[2]直销续费率明细!C:I,7,FALSE)*1,IF(O4103="GPON+XDSL",VLOOKUP(S4103,[2]直销续费率明细!C:I,7,FALSE)*1,VLOOKUP(S4103,[2]直销续费率明细!C:I,5,FALSE)*1))</f>
        <v>-40</v>
      </c>
      <c r="AL4103" s="22" t="s">
        <v>1309</v>
      </c>
      <c r="AM4103" s="22"/>
      <c r="AN4103" s="22"/>
      <c r="AO4103" s="22" t="s">
        <v>4897</v>
      </c>
      <c r="AP4103" s="22" t="s">
        <v>1301</v>
      </c>
      <c r="AS4103" s="20">
        <f>IF(Y4103&gt;=10,VLOOKUP(U4103,[2]提成计算!B:T,19,FALSE),VLOOKUP(U4103,[2]提成计算!B:T,18,FALSE))</f>
        <v>0.09</v>
      </c>
      <c r="AT4103" s="20">
        <f t="shared" ref="AT4103" si="3083">IF(AD4103*AS4103&gt;0,AD4103*AS4103,AE4103*AS4103)</f>
        <v>79.92</v>
      </c>
      <c r="AU4103" s="20">
        <f t="shared" ref="AU4103" si="3084">IF(AND(AK4103&lt;0,AK4103+AT4103&lt;0),-AT4103,AK4103)</f>
        <v>-40</v>
      </c>
    </row>
    <row r="4104" spans="1:47" x14ac:dyDescent="0.15">
      <c r="A4104" s="21" t="s">
        <v>1273</v>
      </c>
      <c r="B4104" s="20" t="s">
        <v>918</v>
      </c>
      <c r="C4104" s="20" t="s">
        <v>1099</v>
      </c>
      <c r="D4104" s="20" t="s">
        <v>1100</v>
      </c>
      <c r="E4104" s="20" t="s">
        <v>1110</v>
      </c>
      <c r="F4104" s="20" t="s">
        <v>1250</v>
      </c>
      <c r="G4104" s="20" t="s">
        <v>5356</v>
      </c>
      <c r="H4104" s="20"/>
      <c r="I4104" s="20">
        <v>13713255816</v>
      </c>
      <c r="J4104" s="20" t="s">
        <v>1268</v>
      </c>
      <c r="K4104" s="20" t="s">
        <v>314</v>
      </c>
      <c r="L4104" s="20" t="s">
        <v>2033</v>
      </c>
      <c r="M4104" s="20">
        <v>2680</v>
      </c>
      <c r="N4104" s="20">
        <v>2680</v>
      </c>
      <c r="O4104" s="20" t="s">
        <v>927</v>
      </c>
      <c r="P4104" s="20" t="s">
        <v>50</v>
      </c>
      <c r="Q4104" s="28"/>
      <c r="R4104" s="21" t="s">
        <v>52</v>
      </c>
      <c r="S4104" s="21"/>
      <c r="T4104" s="21" t="s">
        <v>53</v>
      </c>
      <c r="U4104" s="21" t="s">
        <v>315</v>
      </c>
      <c r="V4104" s="46">
        <v>1</v>
      </c>
      <c r="W4104" s="26">
        <f t="shared" si="3057"/>
        <v>1</v>
      </c>
      <c r="X4104" s="26">
        <f t="shared" si="3063"/>
        <v>1</v>
      </c>
      <c r="Y4104" s="21">
        <v>50</v>
      </c>
      <c r="Z4104" s="22">
        <f t="shared" si="3073"/>
        <v>2680</v>
      </c>
      <c r="AA4104" s="20" t="s">
        <v>4899</v>
      </c>
      <c r="AB4104" s="22"/>
      <c r="AC4104" s="22">
        <v>1</v>
      </c>
      <c r="AD4104" s="22"/>
      <c r="AE4104" s="22">
        <f t="shared" si="3081"/>
        <v>2680</v>
      </c>
      <c r="AF4104" s="22">
        <f t="shared" si="3058"/>
        <v>2680</v>
      </c>
      <c r="AG4104" s="20">
        <f t="shared" ref="AG4104:AG4106" si="3085">N4104</f>
        <v>2680</v>
      </c>
      <c r="AH4104" s="20" t="str">
        <f>VLOOKUP(U4104,[1]提成计算!B:I,8,FALSE)</f>
        <v xml:space="preserve"> </v>
      </c>
      <c r="AI4104" s="20"/>
      <c r="AJ4104" s="22"/>
      <c r="AK4104" s="22"/>
      <c r="AM4104" s="22"/>
      <c r="AN4104" s="22"/>
      <c r="AO4104" s="22" t="s">
        <v>4897</v>
      </c>
      <c r="AP4104" s="22" t="s">
        <v>1301</v>
      </c>
      <c r="AS4104" s="20"/>
      <c r="AT4104" s="20"/>
      <c r="AU4104" s="20"/>
    </row>
    <row r="4105" spans="1:47" x14ac:dyDescent="0.15">
      <c r="A4105" s="21" t="s">
        <v>1273</v>
      </c>
      <c r="B4105" s="20" t="s">
        <v>918</v>
      </c>
      <c r="C4105" s="20" t="s">
        <v>1099</v>
      </c>
      <c r="D4105" s="20" t="s">
        <v>1100</v>
      </c>
      <c r="E4105" s="20" t="s">
        <v>1101</v>
      </c>
      <c r="F4105" s="20" t="s">
        <v>1250</v>
      </c>
      <c r="G4105" s="20" t="s">
        <v>5357</v>
      </c>
      <c r="H4105" s="20"/>
      <c r="I4105" s="20">
        <v>13729996072</v>
      </c>
      <c r="J4105" s="20" t="s">
        <v>1268</v>
      </c>
      <c r="K4105" s="20" t="s">
        <v>80</v>
      </c>
      <c r="L4105" s="20" t="s">
        <v>1358</v>
      </c>
      <c r="M4105" s="20">
        <v>1088</v>
      </c>
      <c r="N4105" s="20">
        <v>1088</v>
      </c>
      <c r="O4105" s="20" t="s">
        <v>927</v>
      </c>
      <c r="P4105" s="20" t="s">
        <v>50</v>
      </c>
      <c r="Q4105" s="28"/>
      <c r="R4105" s="21" t="s">
        <v>52</v>
      </c>
      <c r="S4105" s="21"/>
      <c r="T4105" s="21" t="s">
        <v>53</v>
      </c>
      <c r="U4105" s="21" t="s">
        <v>81</v>
      </c>
      <c r="V4105" s="46">
        <v>1</v>
      </c>
      <c r="W4105" s="26">
        <f t="shared" si="3057"/>
        <v>1</v>
      </c>
      <c r="X4105" s="26">
        <f t="shared" si="3063"/>
        <v>1</v>
      </c>
      <c r="Y4105" s="21">
        <v>10</v>
      </c>
      <c r="Z4105" s="22">
        <f t="shared" si="3073"/>
        <v>1088</v>
      </c>
      <c r="AA4105" s="20" t="s">
        <v>4899</v>
      </c>
      <c r="AB4105" s="22"/>
      <c r="AC4105" s="22">
        <v>1</v>
      </c>
      <c r="AD4105" s="22"/>
      <c r="AE4105" s="22">
        <f t="shared" si="3081"/>
        <v>1088</v>
      </c>
      <c r="AF4105" s="22">
        <f t="shared" si="3058"/>
        <v>1088</v>
      </c>
      <c r="AG4105" s="20">
        <f t="shared" si="3085"/>
        <v>1088</v>
      </c>
      <c r="AH4105" s="20" t="str">
        <f>VLOOKUP(U4105,[1]提成计算!B:I,8,FALSE)</f>
        <v xml:space="preserve"> </v>
      </c>
      <c r="AI4105" s="20"/>
      <c r="AJ4105" s="22"/>
      <c r="AK4105" s="22"/>
      <c r="AM4105" s="22"/>
      <c r="AN4105" s="22"/>
      <c r="AO4105" s="22" t="s">
        <v>4897</v>
      </c>
      <c r="AP4105" s="22" t="s">
        <v>1301</v>
      </c>
      <c r="AS4105" s="20"/>
      <c r="AT4105" s="20"/>
      <c r="AU4105" s="20"/>
    </row>
    <row r="4106" spans="1:47" x14ac:dyDescent="0.15">
      <c r="A4106" s="21" t="s">
        <v>1273</v>
      </c>
      <c r="B4106" s="20" t="s">
        <v>918</v>
      </c>
      <c r="C4106" s="20" t="s">
        <v>1099</v>
      </c>
      <c r="D4106" s="20" t="s">
        <v>1121</v>
      </c>
      <c r="E4106" s="20" t="s">
        <v>4689</v>
      </c>
      <c r="F4106" s="20" t="s">
        <v>1250</v>
      </c>
      <c r="G4106" s="20" t="s">
        <v>5358</v>
      </c>
      <c r="H4106" s="20"/>
      <c r="I4106" s="20">
        <v>18680082800</v>
      </c>
      <c r="J4106" s="20" t="s">
        <v>1268</v>
      </c>
      <c r="K4106" s="20" t="s">
        <v>4753</v>
      </c>
      <c r="L4106" s="20" t="s">
        <v>1358</v>
      </c>
      <c r="M4106" s="20">
        <v>1088</v>
      </c>
      <c r="N4106" s="20">
        <v>1088</v>
      </c>
      <c r="O4106" s="20" t="s">
        <v>927</v>
      </c>
      <c r="P4106" s="20" t="s">
        <v>50</v>
      </c>
      <c r="Q4106" s="28"/>
      <c r="R4106" s="21" t="s">
        <v>91</v>
      </c>
      <c r="S4106" s="21"/>
      <c r="T4106" s="21" t="s">
        <v>53</v>
      </c>
      <c r="U4106" s="21" t="s">
        <v>4754</v>
      </c>
      <c r="V4106" s="46">
        <v>1</v>
      </c>
      <c r="W4106" s="26">
        <f t="shared" si="3057"/>
        <v>1</v>
      </c>
      <c r="X4106" s="26">
        <f t="shared" si="3063"/>
        <v>1</v>
      </c>
      <c r="Y4106" s="21">
        <v>10</v>
      </c>
      <c r="Z4106" s="22">
        <f t="shared" si="3073"/>
        <v>1088</v>
      </c>
      <c r="AA4106" s="20" t="s">
        <v>4899</v>
      </c>
      <c r="AB4106" s="22"/>
      <c r="AC4106" s="22">
        <v>1</v>
      </c>
      <c r="AD4106" s="22"/>
      <c r="AE4106" s="22">
        <f t="shared" si="3081"/>
        <v>1088</v>
      </c>
      <c r="AF4106" s="22">
        <f t="shared" si="3058"/>
        <v>1088</v>
      </c>
      <c r="AG4106" s="20">
        <f t="shared" si="3085"/>
        <v>1088</v>
      </c>
      <c r="AH4106" s="20" t="str">
        <f>VLOOKUP(U4106,[1]提成计算!B:I,8,FALSE)</f>
        <v xml:space="preserve"> </v>
      </c>
      <c r="AI4106" s="20"/>
      <c r="AJ4106" s="22"/>
      <c r="AK4106" s="22"/>
      <c r="AM4106" s="22"/>
      <c r="AN4106" s="22"/>
      <c r="AO4106" s="22" t="s">
        <v>4897</v>
      </c>
      <c r="AP4106" s="22" t="s">
        <v>1301</v>
      </c>
      <c r="AS4106" s="20"/>
      <c r="AT4106" s="20"/>
      <c r="AU4106" s="20"/>
    </row>
    <row r="4107" spans="1:47" x14ac:dyDescent="0.15">
      <c r="A4107" s="21" t="s">
        <v>1273</v>
      </c>
      <c r="B4107" s="20" t="s">
        <v>918</v>
      </c>
      <c r="C4107" s="20" t="s">
        <v>1099</v>
      </c>
      <c r="D4107" s="20" t="s">
        <v>1121</v>
      </c>
      <c r="E4107" s="20" t="s">
        <v>1164</v>
      </c>
      <c r="F4107" s="20" t="s">
        <v>1250</v>
      </c>
      <c r="G4107" s="20" t="s">
        <v>5359</v>
      </c>
      <c r="H4107" s="20"/>
      <c r="I4107" s="20">
        <v>13726444938</v>
      </c>
      <c r="J4107" s="20" t="s">
        <v>924</v>
      </c>
      <c r="K4107" s="20" t="s">
        <v>4737</v>
      </c>
      <c r="L4107" s="20" t="s">
        <v>1299</v>
      </c>
      <c r="M4107" s="20">
        <v>888</v>
      </c>
      <c r="N4107" s="20">
        <v>888</v>
      </c>
      <c r="O4107" s="20" t="s">
        <v>927</v>
      </c>
      <c r="P4107" s="20" t="s">
        <v>50</v>
      </c>
      <c r="Q4107" s="28"/>
      <c r="R4107" s="21" t="s">
        <v>91</v>
      </c>
      <c r="S4107" s="25" t="s">
        <v>1414</v>
      </c>
      <c r="T4107" s="21" t="s">
        <v>53</v>
      </c>
      <c r="U4107" s="21" t="s">
        <v>4738</v>
      </c>
      <c r="V4107" s="46">
        <v>1</v>
      </c>
      <c r="W4107" s="26">
        <f t="shared" si="3057"/>
        <v>1</v>
      </c>
      <c r="Y4107" s="21">
        <v>12</v>
      </c>
      <c r="Z4107" s="22">
        <f t="shared" si="3073"/>
        <v>888</v>
      </c>
      <c r="AA4107" s="20" t="s">
        <v>4899</v>
      </c>
      <c r="AB4107" s="22"/>
      <c r="AC4107" s="22">
        <v>1</v>
      </c>
      <c r="AD4107" s="22"/>
      <c r="AE4107" s="22">
        <f t="shared" si="3081"/>
        <v>888</v>
      </c>
      <c r="AF4107" s="22">
        <f t="shared" si="3058"/>
        <v>888</v>
      </c>
      <c r="AG4107" s="20"/>
      <c r="AH4107" s="22"/>
      <c r="AI4107" s="22"/>
      <c r="AJ4107" s="22">
        <f t="shared" ref="AJ4107:AJ4108" si="3086">N4107</f>
        <v>888</v>
      </c>
      <c r="AK4107" s="22"/>
      <c r="AL4107" s="22" t="s">
        <v>1871</v>
      </c>
      <c r="AM4107" s="22"/>
      <c r="AN4107" s="22"/>
      <c r="AO4107" s="22" t="s">
        <v>4897</v>
      </c>
      <c r="AP4107" s="22" t="s">
        <v>1301</v>
      </c>
      <c r="AS4107" s="20">
        <f>IF(Y4107&gt;=10,VLOOKUP(U4107,[2]提成计算!B:T,19,FALSE),VLOOKUP(U4107,[2]提成计算!B:T,18,FALSE))</f>
        <v>0.09</v>
      </c>
      <c r="AT4107" s="20">
        <f t="shared" ref="AT4107:AT4130" si="3087">IF(AD4107*AS4107&gt;0,AD4107*AS4107,AE4107*AS4107)</f>
        <v>79.92</v>
      </c>
      <c r="AU4107" s="20">
        <f t="shared" ref="AU4107:AU4130" si="3088">IF(AND(AK4107&lt;0,AK4107+AT4107&lt;0),AT4107,AK4107)</f>
        <v>0</v>
      </c>
    </row>
    <row r="4108" spans="1:47" x14ac:dyDescent="0.15">
      <c r="A4108" s="21" t="s">
        <v>1273</v>
      </c>
      <c r="B4108" s="20" t="s">
        <v>918</v>
      </c>
      <c r="C4108" s="20" t="s">
        <v>1099</v>
      </c>
      <c r="D4108" s="20" t="s">
        <v>1136</v>
      </c>
      <c r="E4108" s="20" t="s">
        <v>1137</v>
      </c>
      <c r="F4108" s="20" t="s">
        <v>1250</v>
      </c>
      <c r="G4108" s="20" t="s">
        <v>5360</v>
      </c>
      <c r="H4108" s="20"/>
      <c r="I4108" s="20">
        <v>13642804629</v>
      </c>
      <c r="J4108" s="20" t="s">
        <v>924</v>
      </c>
      <c r="K4108" s="20" t="s">
        <v>4732</v>
      </c>
      <c r="L4108" s="20" t="s">
        <v>1299</v>
      </c>
      <c r="M4108" s="20">
        <v>888</v>
      </c>
      <c r="N4108" s="20">
        <v>888</v>
      </c>
      <c r="O4108" s="20" t="s">
        <v>927</v>
      </c>
      <c r="P4108" s="20" t="s">
        <v>50</v>
      </c>
      <c r="Q4108" s="28"/>
      <c r="R4108" s="21" t="s">
        <v>109</v>
      </c>
      <c r="S4108" s="25" t="s">
        <v>1159</v>
      </c>
      <c r="T4108" s="21" t="s">
        <v>53</v>
      </c>
      <c r="U4108" s="21" t="s">
        <v>1799</v>
      </c>
      <c r="V4108" s="46">
        <v>1</v>
      </c>
      <c r="W4108" s="26">
        <f t="shared" si="3057"/>
        <v>1</v>
      </c>
      <c r="Y4108" s="21">
        <v>12</v>
      </c>
      <c r="Z4108" s="22">
        <f t="shared" si="3073"/>
        <v>888</v>
      </c>
      <c r="AA4108" s="20" t="s">
        <v>4899</v>
      </c>
      <c r="AB4108" s="22"/>
      <c r="AC4108" s="22">
        <v>1</v>
      </c>
      <c r="AD4108" s="22"/>
      <c r="AE4108" s="22">
        <f t="shared" si="3081"/>
        <v>888</v>
      </c>
      <c r="AF4108" s="22">
        <f t="shared" si="3058"/>
        <v>888</v>
      </c>
      <c r="AG4108" s="20"/>
      <c r="AH4108" s="22"/>
      <c r="AI4108" s="22"/>
      <c r="AJ4108" s="22">
        <f t="shared" si="3086"/>
        <v>888</v>
      </c>
      <c r="AK4108" s="22">
        <f>IF(O4108="(传统)XDSL",VLOOKUP(S4108,[2]直销续费率明细!C:I,7,FALSE)*1,IF(O4108="GPON+XDSL",VLOOKUP(S4108,[2]直销续费率明细!C:I,7,FALSE)*1,VLOOKUP(S4108,[2]直销续费率明细!C:I,5,FALSE)*1))</f>
        <v>-40</v>
      </c>
      <c r="AL4108" s="22" t="s">
        <v>1309</v>
      </c>
      <c r="AM4108" s="22"/>
      <c r="AN4108" s="22"/>
      <c r="AO4108" s="22" t="s">
        <v>4897</v>
      </c>
      <c r="AP4108" s="22" t="s">
        <v>1301</v>
      </c>
      <c r="AS4108" s="20">
        <f>IF(Y4108&gt;=10,VLOOKUP(U4108,[2]提成计算!B:T,19,FALSE),VLOOKUP(U4108,[2]提成计算!B:T,18,FALSE))</f>
        <v>0.09</v>
      </c>
      <c r="AT4108" s="20">
        <f t="shared" si="3087"/>
        <v>79.92</v>
      </c>
      <c r="AU4108" s="20">
        <f t="shared" ref="AU4108" si="3089">IF(AND(AK4108&lt;0,AK4108+AT4108&lt;0),-AT4108,AK4108)</f>
        <v>-40</v>
      </c>
    </row>
    <row r="4109" spans="1:47" x14ac:dyDescent="0.15">
      <c r="A4109" s="21" t="s">
        <v>1273</v>
      </c>
      <c r="B4109" s="20" t="s">
        <v>918</v>
      </c>
      <c r="C4109" s="20" t="s">
        <v>1099</v>
      </c>
      <c r="D4109" s="20" t="s">
        <v>1136</v>
      </c>
      <c r="E4109" s="20" t="s">
        <v>1447</v>
      </c>
      <c r="F4109" s="20" t="s">
        <v>1250</v>
      </c>
      <c r="G4109" s="20" t="s">
        <v>5361</v>
      </c>
      <c r="H4109" s="20"/>
      <c r="I4109" s="20">
        <v>13662794409</v>
      </c>
      <c r="J4109" s="20" t="s">
        <v>1268</v>
      </c>
      <c r="K4109" s="20" t="s">
        <v>600</v>
      </c>
      <c r="L4109" s="20" t="s">
        <v>1898</v>
      </c>
      <c r="M4109" s="20">
        <v>1398</v>
      </c>
      <c r="N4109" s="20">
        <v>1398</v>
      </c>
      <c r="O4109" s="20" t="s">
        <v>927</v>
      </c>
      <c r="P4109" s="20" t="s">
        <v>50</v>
      </c>
      <c r="Q4109" s="28"/>
      <c r="R4109" s="21" t="s">
        <v>109</v>
      </c>
      <c r="S4109" s="21"/>
      <c r="T4109" s="21" t="s">
        <v>53</v>
      </c>
      <c r="U4109" s="21" t="s">
        <v>601</v>
      </c>
      <c r="V4109" s="46">
        <v>1</v>
      </c>
      <c r="W4109" s="26">
        <f t="shared" si="3057"/>
        <v>1</v>
      </c>
      <c r="X4109" s="26">
        <f t="shared" si="3063"/>
        <v>1</v>
      </c>
      <c r="Y4109" s="21">
        <v>20</v>
      </c>
      <c r="Z4109" s="22">
        <f t="shared" si="3073"/>
        <v>1398</v>
      </c>
      <c r="AA4109" s="20" t="s">
        <v>4899</v>
      </c>
      <c r="AB4109" s="22"/>
      <c r="AC4109" s="22">
        <v>1</v>
      </c>
      <c r="AD4109" s="22"/>
      <c r="AE4109" s="22">
        <f t="shared" si="3081"/>
        <v>1398</v>
      </c>
      <c r="AF4109" s="22">
        <f t="shared" si="3058"/>
        <v>1398</v>
      </c>
      <c r="AG4109" s="20">
        <f t="shared" ref="AG4109:AG4110" si="3090">N4109</f>
        <v>1398</v>
      </c>
      <c r="AH4109" s="20" t="str">
        <f>VLOOKUP(U4109,[1]提成计算!B:I,8,FALSE)</f>
        <v xml:space="preserve"> </v>
      </c>
      <c r="AI4109" s="20"/>
      <c r="AJ4109" s="22"/>
      <c r="AK4109" s="22"/>
      <c r="AM4109" s="22"/>
      <c r="AN4109" s="22"/>
      <c r="AO4109" s="22" t="s">
        <v>4897</v>
      </c>
      <c r="AP4109" s="22" t="s">
        <v>1301</v>
      </c>
      <c r="AS4109" s="20"/>
      <c r="AT4109" s="20"/>
      <c r="AU4109" s="20"/>
    </row>
    <row r="4110" spans="1:47" x14ac:dyDescent="0.15">
      <c r="A4110" s="21" t="s">
        <v>1273</v>
      </c>
      <c r="B4110" s="20" t="s">
        <v>918</v>
      </c>
      <c r="C4110" s="20" t="s">
        <v>1099</v>
      </c>
      <c r="D4110" s="20" t="s">
        <v>1100</v>
      </c>
      <c r="E4110" s="20" t="s">
        <v>1110</v>
      </c>
      <c r="F4110" s="20" t="s">
        <v>1250</v>
      </c>
      <c r="G4110" s="20" t="s">
        <v>5362</v>
      </c>
      <c r="H4110" s="20"/>
      <c r="I4110" s="20">
        <v>15999780880</v>
      </c>
      <c r="J4110" s="20" t="s">
        <v>1268</v>
      </c>
      <c r="K4110" s="20" t="s">
        <v>262</v>
      </c>
      <c r="L4110" s="20" t="s">
        <v>1358</v>
      </c>
      <c r="M4110" s="20">
        <v>1088</v>
      </c>
      <c r="N4110" s="20">
        <v>1088</v>
      </c>
      <c r="O4110" s="20" t="s">
        <v>927</v>
      </c>
      <c r="P4110" s="20" t="s">
        <v>50</v>
      </c>
      <c r="Q4110" s="28"/>
      <c r="R4110" s="21" t="s">
        <v>52</v>
      </c>
      <c r="S4110" s="21"/>
      <c r="T4110" s="21" t="s">
        <v>53</v>
      </c>
      <c r="U4110" s="21" t="s">
        <v>263</v>
      </c>
      <c r="V4110" s="46">
        <v>1</v>
      </c>
      <c r="W4110" s="26">
        <f t="shared" si="3057"/>
        <v>1</v>
      </c>
      <c r="X4110" s="26">
        <f t="shared" si="3063"/>
        <v>1</v>
      </c>
      <c r="Y4110" s="21">
        <v>10</v>
      </c>
      <c r="Z4110" s="22">
        <f t="shared" si="3073"/>
        <v>1088</v>
      </c>
      <c r="AA4110" s="20" t="s">
        <v>4899</v>
      </c>
      <c r="AB4110" s="22"/>
      <c r="AC4110" s="22">
        <v>1</v>
      </c>
      <c r="AD4110" s="22"/>
      <c r="AE4110" s="22">
        <f t="shared" si="3081"/>
        <v>1088</v>
      </c>
      <c r="AF4110" s="22">
        <f t="shared" si="3058"/>
        <v>1088</v>
      </c>
      <c r="AG4110" s="20">
        <f t="shared" si="3090"/>
        <v>1088</v>
      </c>
      <c r="AH4110" s="20" t="str">
        <f>VLOOKUP(U4110,[1]提成计算!B:I,8,FALSE)</f>
        <v xml:space="preserve"> </v>
      </c>
      <c r="AI4110" s="20"/>
      <c r="AJ4110" s="22"/>
      <c r="AK4110" s="22"/>
      <c r="AM4110" s="22"/>
      <c r="AN4110" s="22"/>
      <c r="AO4110" s="22" t="s">
        <v>4897</v>
      </c>
      <c r="AP4110" s="22" t="s">
        <v>1301</v>
      </c>
      <c r="AS4110" s="20"/>
      <c r="AT4110" s="20"/>
      <c r="AU4110" s="20"/>
    </row>
    <row r="4111" spans="1:47" x14ac:dyDescent="0.15">
      <c r="A4111" s="21" t="s">
        <v>1273</v>
      </c>
      <c r="B4111" s="20" t="s">
        <v>918</v>
      </c>
      <c r="C4111" s="20" t="s">
        <v>1099</v>
      </c>
      <c r="D4111" s="20" t="s">
        <v>1121</v>
      </c>
      <c r="E4111" s="20" t="s">
        <v>1171</v>
      </c>
      <c r="F4111" s="20" t="s">
        <v>1250</v>
      </c>
      <c r="G4111" s="20" t="s">
        <v>5363</v>
      </c>
      <c r="H4111" s="20"/>
      <c r="I4111" s="20">
        <v>13642879696</v>
      </c>
      <c r="J4111" s="20" t="s">
        <v>924</v>
      </c>
      <c r="K4111" s="20" t="s">
        <v>1173</v>
      </c>
      <c r="L4111" s="20" t="s">
        <v>2166</v>
      </c>
      <c r="M4111" s="20">
        <v>1088</v>
      </c>
      <c r="N4111" s="20">
        <v>1088</v>
      </c>
      <c r="O4111" s="20" t="s">
        <v>927</v>
      </c>
      <c r="P4111" s="20" t="s">
        <v>50</v>
      </c>
      <c r="Q4111" s="28"/>
      <c r="R4111" s="21" t="s">
        <v>91</v>
      </c>
      <c r="S4111" s="25" t="s">
        <v>1550</v>
      </c>
      <c r="T4111" s="21" t="s">
        <v>53</v>
      </c>
      <c r="U4111" s="21" t="s">
        <v>1174</v>
      </c>
      <c r="V4111" s="46">
        <v>1</v>
      </c>
      <c r="W4111" s="26">
        <f t="shared" si="3057"/>
        <v>1</v>
      </c>
      <c r="Y4111" s="21">
        <v>20</v>
      </c>
      <c r="Z4111" s="22">
        <f t="shared" si="3073"/>
        <v>1088</v>
      </c>
      <c r="AA4111" s="20" t="s">
        <v>4899</v>
      </c>
      <c r="AB4111" s="22"/>
      <c r="AC4111" s="22">
        <v>1</v>
      </c>
      <c r="AD4111" s="22"/>
      <c r="AE4111" s="22">
        <f t="shared" si="3081"/>
        <v>1088</v>
      </c>
      <c r="AF4111" s="22">
        <f t="shared" si="3058"/>
        <v>1088</v>
      </c>
      <c r="AG4111" s="20"/>
      <c r="AH4111" s="22"/>
      <c r="AI4111" s="22"/>
      <c r="AJ4111" s="22">
        <f t="shared" ref="AJ4111:AJ4112" si="3091">N4111</f>
        <v>1088</v>
      </c>
      <c r="AK4111" s="22">
        <f>IF(O4111="(传统)XDSL",VLOOKUP(S4111,[2]直销续费率明细!C:I,7,FALSE)*1,IF(O4111="GPON+XDSL",VLOOKUP(S4111,[2]直销续费率明细!C:I,7,FALSE)*1,VLOOKUP(S4111,[2]直销续费率明细!C:I,5,FALSE)*1))</f>
        <v>25</v>
      </c>
      <c r="AL4111" s="22" t="s">
        <v>1309</v>
      </c>
      <c r="AM4111" s="22"/>
      <c r="AN4111" s="22"/>
      <c r="AO4111" s="22" t="s">
        <v>2216</v>
      </c>
      <c r="AP4111" s="22" t="s">
        <v>1301</v>
      </c>
      <c r="AS4111" s="20">
        <f>IF(Y4111&gt;=10,VLOOKUP(U4111,[2]提成计算!B:T,19,FALSE),VLOOKUP(U4111,[2]提成计算!B:T,18,FALSE))</f>
        <v>0.1</v>
      </c>
      <c r="AT4111" s="20">
        <f t="shared" ref="AT4111:AT4112" si="3092">IF(AD4111*AS4111&gt;0,AD4111*AS4111,AE4111*AS4111)</f>
        <v>108.80000000000001</v>
      </c>
      <c r="AU4111" s="20">
        <f t="shared" ref="AU4111:AU4112" si="3093">IF(AND(AK4111&lt;0,AK4111+AT4111&lt;0),-AT4111,AK4111)</f>
        <v>25</v>
      </c>
    </row>
    <row r="4112" spans="1:47" x14ac:dyDescent="0.15">
      <c r="A4112" s="21" t="s">
        <v>1273</v>
      </c>
      <c r="B4112" s="20" t="s">
        <v>918</v>
      </c>
      <c r="C4112" s="20" t="s">
        <v>1099</v>
      </c>
      <c r="D4112" s="20" t="s">
        <v>1121</v>
      </c>
      <c r="E4112" s="20" t="s">
        <v>1171</v>
      </c>
      <c r="F4112" s="20" t="s">
        <v>1250</v>
      </c>
      <c r="G4112" s="20" t="s">
        <v>5364</v>
      </c>
      <c r="H4112" s="20"/>
      <c r="I4112" s="20">
        <v>13679631419</v>
      </c>
      <c r="J4112" s="20" t="s">
        <v>924</v>
      </c>
      <c r="K4112" s="20" t="s">
        <v>1173</v>
      </c>
      <c r="L4112" s="20" t="s">
        <v>1947</v>
      </c>
      <c r="M4112" s="20">
        <v>400</v>
      </c>
      <c r="N4112" s="20">
        <v>400</v>
      </c>
      <c r="O4112" s="20" t="s">
        <v>927</v>
      </c>
      <c r="P4112" s="20" t="s">
        <v>50</v>
      </c>
      <c r="Q4112" s="28"/>
      <c r="R4112" s="21" t="s">
        <v>91</v>
      </c>
      <c r="S4112" s="25" t="s">
        <v>1550</v>
      </c>
      <c r="T4112" s="21" t="s">
        <v>53</v>
      </c>
      <c r="U4112" s="21" t="s">
        <v>1174</v>
      </c>
      <c r="V4112" s="46">
        <v>0.5</v>
      </c>
      <c r="W4112" s="26">
        <f t="shared" si="3057"/>
        <v>0.5</v>
      </c>
      <c r="Y4112" s="21">
        <v>4</v>
      </c>
      <c r="Z4112" s="22">
        <f t="shared" si="3073"/>
        <v>400</v>
      </c>
      <c r="AA4112" s="20" t="s">
        <v>2218</v>
      </c>
      <c r="AB4112" s="22">
        <v>1</v>
      </c>
      <c r="AC4112" s="22"/>
      <c r="AD4112" s="22">
        <f>N4112</f>
        <v>400</v>
      </c>
      <c r="AE4112" s="22"/>
      <c r="AF4112" s="22">
        <f t="shared" si="3058"/>
        <v>400</v>
      </c>
      <c r="AG4112" s="20"/>
      <c r="AH4112" s="22"/>
      <c r="AI4112" s="22"/>
      <c r="AJ4112" s="22">
        <f t="shared" si="3091"/>
        <v>400</v>
      </c>
      <c r="AK4112" s="22">
        <f>IF(O4112="(传统)XDSL",VLOOKUP(S4112,[2]直销续费率明细!C:I,7,FALSE)*1,IF(O4112="GPON+XDSL",VLOOKUP(S4112,[2]直销续费率明细!C:I,7,FALSE)*1,VLOOKUP(S4112,[2]直销续费率明细!C:I,5,FALSE)*1))</f>
        <v>25</v>
      </c>
      <c r="AL4112" s="22" t="s">
        <v>1309</v>
      </c>
      <c r="AM4112" s="22"/>
      <c r="AN4112" s="22"/>
      <c r="AO4112" s="22" t="s">
        <v>4897</v>
      </c>
      <c r="AP4112" s="22" t="s">
        <v>4915</v>
      </c>
      <c r="AS4112" s="20">
        <f>IF(Y4112&gt;=10,VLOOKUP(U4112,[2]提成计算!B:T,19,FALSE),VLOOKUP(U4112,[2]提成计算!B:T,18,FALSE))</f>
        <v>7.0000000000000007E-2</v>
      </c>
      <c r="AT4112" s="20">
        <f t="shared" si="3092"/>
        <v>28.000000000000004</v>
      </c>
      <c r="AU4112" s="20">
        <f t="shared" si="3093"/>
        <v>25</v>
      </c>
    </row>
    <row r="4113" spans="1:47" x14ac:dyDescent="0.15">
      <c r="A4113" s="21" t="s">
        <v>1273</v>
      </c>
      <c r="B4113" s="20" t="s">
        <v>918</v>
      </c>
      <c r="C4113" s="20" t="s">
        <v>1099</v>
      </c>
      <c r="D4113" s="20" t="s">
        <v>1136</v>
      </c>
      <c r="E4113" s="20" t="s">
        <v>4704</v>
      </c>
      <c r="F4113" s="20" t="s">
        <v>1250</v>
      </c>
      <c r="G4113" s="20" t="s">
        <v>5365</v>
      </c>
      <c r="H4113" s="20"/>
      <c r="I4113" s="20" t="s">
        <v>5366</v>
      </c>
      <c r="J4113" s="20" t="s">
        <v>5241</v>
      </c>
      <c r="K4113" s="20" t="s">
        <v>5155</v>
      </c>
      <c r="L4113" s="20" t="s">
        <v>1358</v>
      </c>
      <c r="M4113" s="20">
        <v>1088</v>
      </c>
      <c r="N4113" s="20">
        <v>1088</v>
      </c>
      <c r="O4113" s="20" t="s">
        <v>927</v>
      </c>
      <c r="P4113" s="20" t="s">
        <v>50</v>
      </c>
      <c r="Q4113" s="28" t="s">
        <v>5241</v>
      </c>
      <c r="R4113" s="21" t="s">
        <v>109</v>
      </c>
      <c r="S4113" s="21"/>
      <c r="T4113" s="21" t="s">
        <v>53</v>
      </c>
      <c r="U4113" s="21" t="s">
        <v>196</v>
      </c>
      <c r="V4113" s="46">
        <v>1</v>
      </c>
      <c r="W4113" s="26">
        <f t="shared" si="3057"/>
        <v>1</v>
      </c>
      <c r="X4113" s="26">
        <f t="shared" si="3063"/>
        <v>1</v>
      </c>
      <c r="Y4113" s="21">
        <v>10</v>
      </c>
      <c r="Z4113" s="22">
        <f t="shared" si="3073"/>
        <v>1088</v>
      </c>
      <c r="AA4113" s="20" t="s">
        <v>4899</v>
      </c>
      <c r="AB4113" s="22"/>
      <c r="AC4113" s="22">
        <v>1</v>
      </c>
      <c r="AD4113" s="22"/>
      <c r="AE4113" s="22">
        <f>N4113</f>
        <v>1088</v>
      </c>
      <c r="AF4113" s="22">
        <f t="shared" si="3058"/>
        <v>1088</v>
      </c>
      <c r="AG4113" s="20">
        <f>N4113</f>
        <v>1088</v>
      </c>
      <c r="AH4113" s="20" t="str">
        <f>VLOOKUP(U4113,[1]提成计算!B:I,8,FALSE)</f>
        <v xml:space="preserve"> </v>
      </c>
      <c r="AI4113" s="20"/>
      <c r="AJ4113" s="22"/>
      <c r="AK4113" s="22"/>
      <c r="AM4113" s="22"/>
      <c r="AN4113" s="22"/>
      <c r="AO4113" s="22" t="s">
        <v>4897</v>
      </c>
      <c r="AP4113" s="22" t="s">
        <v>1301</v>
      </c>
      <c r="AS4113" s="20"/>
      <c r="AT4113" s="20"/>
      <c r="AU4113" s="20"/>
    </row>
    <row r="4114" spans="1:47" x14ac:dyDescent="0.15">
      <c r="A4114" s="21" t="s">
        <v>1273</v>
      </c>
      <c r="B4114" s="20" t="s">
        <v>918</v>
      </c>
      <c r="C4114" s="20" t="s">
        <v>1099</v>
      </c>
      <c r="D4114" s="20" t="s">
        <v>1100</v>
      </c>
      <c r="E4114" s="20" t="s">
        <v>4704</v>
      </c>
      <c r="F4114" s="20" t="s">
        <v>1250</v>
      </c>
      <c r="G4114" s="20" t="s">
        <v>5367</v>
      </c>
      <c r="H4114" s="20"/>
      <c r="I4114" s="20" t="s">
        <v>5368</v>
      </c>
      <c r="J4114" s="20" t="s">
        <v>924</v>
      </c>
      <c r="K4114" s="20" t="s">
        <v>174</v>
      </c>
      <c r="L4114" s="20" t="s">
        <v>1918</v>
      </c>
      <c r="M4114" s="20">
        <v>680</v>
      </c>
      <c r="N4114" s="20">
        <v>680</v>
      </c>
      <c r="O4114" s="20" t="s">
        <v>1262</v>
      </c>
      <c r="P4114" s="20" t="s">
        <v>50</v>
      </c>
      <c r="Q4114" s="28"/>
      <c r="R4114" s="21" t="s">
        <v>109</v>
      </c>
      <c r="S4114" s="25" t="s">
        <v>1134</v>
      </c>
      <c r="T4114" s="21" t="s">
        <v>4929</v>
      </c>
      <c r="U4114" s="21"/>
      <c r="V4114" s="46">
        <v>1</v>
      </c>
      <c r="W4114" s="26">
        <f t="shared" si="3057"/>
        <v>1</v>
      </c>
      <c r="Y4114" s="21">
        <v>4</v>
      </c>
      <c r="Z4114" s="22">
        <f t="shared" si="3073"/>
        <v>680</v>
      </c>
      <c r="AA4114" s="20" t="s">
        <v>4899</v>
      </c>
      <c r="AB4114" s="22">
        <v>1</v>
      </c>
      <c r="AC4114" s="22"/>
      <c r="AD4114" s="22">
        <f>N4114</f>
        <v>680</v>
      </c>
      <c r="AE4114" s="22"/>
      <c r="AF4114" s="22">
        <f t="shared" si="3058"/>
        <v>680</v>
      </c>
      <c r="AG4114" s="20"/>
      <c r="AH4114" s="22"/>
      <c r="AI4114" s="22"/>
      <c r="AJ4114" s="22">
        <f t="shared" ref="AJ4114:AJ4115" si="3094">N4114</f>
        <v>680</v>
      </c>
      <c r="AK4114" s="22">
        <f>IF(O4114="(传统)XDSL",VLOOKUP(S4114,[1]续费率明细!C:I,7,FALSE)*1,IF(O4114="GPON+XDSL",VLOOKUP(S4114,[1]续费率明细!C:I,7,FALSE)*1,VLOOKUP(S4114,[1]续费率明细!C:I,5,FALSE)*1))</f>
        <v>25</v>
      </c>
      <c r="AL4114" s="22" t="s">
        <v>1871</v>
      </c>
      <c r="AM4114" s="22"/>
      <c r="AN4114" s="22"/>
      <c r="AO4114" s="22" t="s">
        <v>2216</v>
      </c>
      <c r="AP4114" s="22" t="s">
        <v>2261</v>
      </c>
      <c r="AS4114" s="20"/>
      <c r="AT4114" s="20"/>
      <c r="AU4114" s="20"/>
    </row>
    <row r="4115" spans="1:47" x14ac:dyDescent="0.15">
      <c r="A4115" s="21" t="s">
        <v>1273</v>
      </c>
      <c r="B4115" s="20" t="s">
        <v>918</v>
      </c>
      <c r="C4115" s="20" t="s">
        <v>1099</v>
      </c>
      <c r="D4115" s="20" t="s">
        <v>1121</v>
      </c>
      <c r="E4115" s="20" t="s">
        <v>1171</v>
      </c>
      <c r="F4115" s="20" t="s">
        <v>1250</v>
      </c>
      <c r="G4115" s="20" t="s">
        <v>5369</v>
      </c>
      <c r="H4115" s="20"/>
      <c r="I4115" s="20">
        <v>18820605899</v>
      </c>
      <c r="J4115" s="20" t="s">
        <v>924</v>
      </c>
      <c r="K4115" s="20" t="s">
        <v>1173</v>
      </c>
      <c r="L4115" s="20" t="s">
        <v>1299</v>
      </c>
      <c r="M4115" s="20">
        <v>888</v>
      </c>
      <c r="N4115" s="20">
        <v>888</v>
      </c>
      <c r="O4115" s="20" t="s">
        <v>927</v>
      </c>
      <c r="P4115" s="20" t="s">
        <v>50</v>
      </c>
      <c r="Q4115" s="28"/>
      <c r="R4115" s="21" t="s">
        <v>91</v>
      </c>
      <c r="S4115" s="25" t="s">
        <v>1550</v>
      </c>
      <c r="T4115" s="21" t="s">
        <v>53</v>
      </c>
      <c r="U4115" s="21" t="s">
        <v>1174</v>
      </c>
      <c r="V4115" s="46">
        <v>1</v>
      </c>
      <c r="W4115" s="26">
        <f t="shared" si="3057"/>
        <v>1</v>
      </c>
      <c r="Y4115" s="21">
        <v>12</v>
      </c>
      <c r="Z4115" s="22">
        <f t="shared" si="3073"/>
        <v>888</v>
      </c>
      <c r="AA4115" s="20" t="s">
        <v>2218</v>
      </c>
      <c r="AB4115" s="22"/>
      <c r="AC4115" s="22">
        <v>1</v>
      </c>
      <c r="AD4115" s="22"/>
      <c r="AE4115" s="22">
        <f t="shared" ref="AE4115:AE4116" si="3095">N4115</f>
        <v>888</v>
      </c>
      <c r="AF4115" s="22">
        <f t="shared" si="3058"/>
        <v>888</v>
      </c>
      <c r="AG4115" s="20"/>
      <c r="AH4115" s="22"/>
      <c r="AI4115" s="22"/>
      <c r="AJ4115" s="22">
        <f t="shared" si="3094"/>
        <v>888</v>
      </c>
      <c r="AK4115" s="22">
        <f>IF(O4115="(传统)XDSL",VLOOKUP(S4115,[2]直销续费率明细!C:I,7,FALSE)*1,IF(O4115="GPON+XDSL",VLOOKUP(S4115,[2]直销续费率明细!C:I,7,FALSE)*1,VLOOKUP(S4115,[2]直销续费率明细!C:I,5,FALSE)*1))</f>
        <v>25</v>
      </c>
      <c r="AL4115" s="22" t="s">
        <v>1300</v>
      </c>
      <c r="AM4115" s="22"/>
      <c r="AN4115" s="22"/>
      <c r="AO4115" s="22" t="s">
        <v>4897</v>
      </c>
      <c r="AP4115" s="22" t="s">
        <v>1301</v>
      </c>
      <c r="AS4115" s="20">
        <f>IF(Y4115&gt;=10,VLOOKUP(U4115,[2]提成计算!B:T,19,FALSE),VLOOKUP(U4115,[2]提成计算!B:T,18,FALSE))</f>
        <v>0.1</v>
      </c>
      <c r="AT4115" s="20">
        <f t="shared" ref="AT4115" si="3096">IF(AD4115*AS4115&gt;0,AD4115*AS4115,AE4115*AS4115)</f>
        <v>88.800000000000011</v>
      </c>
      <c r="AU4115" s="20">
        <f t="shared" ref="AU4115" si="3097">IF(AND(AK4115&lt;0,AK4115+AT4115&lt;0),-AT4115,AK4115)</f>
        <v>25</v>
      </c>
    </row>
    <row r="4116" spans="1:47" x14ac:dyDescent="0.15">
      <c r="A4116" s="21" t="s">
        <v>1273</v>
      </c>
      <c r="B4116" s="20" t="s">
        <v>918</v>
      </c>
      <c r="C4116" s="20" t="s">
        <v>1099</v>
      </c>
      <c r="D4116" s="20" t="s">
        <v>1100</v>
      </c>
      <c r="E4116" s="20" t="s">
        <v>1115</v>
      </c>
      <c r="F4116" s="20" t="s">
        <v>1250</v>
      </c>
      <c r="G4116" s="20" t="s">
        <v>5370</v>
      </c>
      <c r="H4116" s="20"/>
      <c r="I4116" s="20">
        <v>13632932331</v>
      </c>
      <c r="J4116" s="20" t="s">
        <v>1268</v>
      </c>
      <c r="K4116" s="20" t="s">
        <v>4833</v>
      </c>
      <c r="L4116" s="20" t="s">
        <v>1358</v>
      </c>
      <c r="M4116" s="20">
        <v>1088</v>
      </c>
      <c r="N4116" s="20">
        <v>1088</v>
      </c>
      <c r="O4116" s="20" t="s">
        <v>927</v>
      </c>
      <c r="P4116" s="20" t="s">
        <v>50</v>
      </c>
      <c r="Q4116" s="28"/>
      <c r="R4116" s="21" t="s">
        <v>52</v>
      </c>
      <c r="S4116" s="21"/>
      <c r="T4116" s="21" t="s">
        <v>53</v>
      </c>
      <c r="U4116" s="21" t="s">
        <v>1737</v>
      </c>
      <c r="V4116" s="46">
        <v>1</v>
      </c>
      <c r="W4116" s="26">
        <f t="shared" si="3057"/>
        <v>1</v>
      </c>
      <c r="X4116" s="26">
        <f t="shared" si="3063"/>
        <v>1</v>
      </c>
      <c r="Y4116" s="21">
        <v>10</v>
      </c>
      <c r="Z4116" s="22">
        <f t="shared" si="3073"/>
        <v>1088</v>
      </c>
      <c r="AA4116" s="20" t="s">
        <v>4899</v>
      </c>
      <c r="AB4116" s="22"/>
      <c r="AC4116" s="22">
        <v>1</v>
      </c>
      <c r="AD4116" s="22"/>
      <c r="AE4116" s="22">
        <f t="shared" si="3095"/>
        <v>1088</v>
      </c>
      <c r="AF4116" s="22">
        <f t="shared" si="3058"/>
        <v>1088</v>
      </c>
      <c r="AG4116" s="20">
        <f>N4116</f>
        <v>1088</v>
      </c>
      <c r="AH4116" s="20" t="str">
        <f>VLOOKUP(U4116,[1]提成计算!B:I,8,FALSE)</f>
        <v xml:space="preserve"> </v>
      </c>
      <c r="AI4116" s="20"/>
      <c r="AJ4116" s="22"/>
      <c r="AK4116" s="22"/>
      <c r="AM4116" s="22"/>
      <c r="AN4116" s="22"/>
      <c r="AO4116" s="22" t="s">
        <v>4897</v>
      </c>
      <c r="AP4116" s="22" t="s">
        <v>1301</v>
      </c>
      <c r="AS4116" s="20"/>
      <c r="AT4116" s="20"/>
      <c r="AU4116" s="20"/>
    </row>
    <row r="4117" spans="1:47" x14ac:dyDescent="0.15">
      <c r="A4117" s="21" t="s">
        <v>1273</v>
      </c>
      <c r="B4117" s="20" t="s">
        <v>918</v>
      </c>
      <c r="C4117" s="20" t="s">
        <v>1099</v>
      </c>
      <c r="D4117" s="20" t="s">
        <v>1100</v>
      </c>
      <c r="E4117" s="20" t="s">
        <v>1132</v>
      </c>
      <c r="F4117" s="20" t="s">
        <v>1250</v>
      </c>
      <c r="G4117" s="20" t="s">
        <v>5371</v>
      </c>
      <c r="H4117" s="20"/>
      <c r="I4117" s="20">
        <v>15220378881</v>
      </c>
      <c r="J4117" s="20" t="s">
        <v>924</v>
      </c>
      <c r="K4117" s="20" t="s">
        <v>174</v>
      </c>
      <c r="L4117" s="20" t="s">
        <v>1918</v>
      </c>
      <c r="M4117" s="20">
        <v>680</v>
      </c>
      <c r="N4117" s="20">
        <v>680</v>
      </c>
      <c r="O4117" s="20" t="s">
        <v>1262</v>
      </c>
      <c r="P4117" s="20" t="s">
        <v>50</v>
      </c>
      <c r="Q4117" s="28"/>
      <c r="R4117" s="21" t="s">
        <v>52</v>
      </c>
      <c r="S4117" s="25" t="s">
        <v>1134</v>
      </c>
      <c r="T4117" s="21" t="s">
        <v>4929</v>
      </c>
      <c r="U4117" s="21"/>
      <c r="V4117" s="46">
        <v>1</v>
      </c>
      <c r="W4117" s="26">
        <f t="shared" si="3057"/>
        <v>1</v>
      </c>
      <c r="Y4117" s="21">
        <v>4</v>
      </c>
      <c r="Z4117" s="22">
        <f t="shared" si="3073"/>
        <v>680</v>
      </c>
      <c r="AA4117" s="20" t="s">
        <v>4899</v>
      </c>
      <c r="AB4117" s="22">
        <v>1</v>
      </c>
      <c r="AC4117" s="22"/>
      <c r="AD4117" s="22">
        <f>N4117</f>
        <v>680</v>
      </c>
      <c r="AE4117" s="22"/>
      <c r="AF4117" s="22">
        <f t="shared" si="3058"/>
        <v>680</v>
      </c>
      <c r="AG4117" s="20"/>
      <c r="AH4117" s="22"/>
      <c r="AI4117" s="22"/>
      <c r="AJ4117" s="22">
        <f t="shared" ref="AJ4117:AJ4123" si="3098">N4117</f>
        <v>680</v>
      </c>
      <c r="AK4117" s="22">
        <f>IF(O4117="(传统)XDSL",VLOOKUP(S4117,[1]续费率明细!C:I,7,FALSE)*1,IF(O4117="GPON+XDSL",VLOOKUP(S4117,[1]续费率明细!C:I,7,FALSE)*1,VLOOKUP(S4117,[1]续费率明细!C:I,5,FALSE)*1))</f>
        <v>25</v>
      </c>
      <c r="AL4117" s="22" t="s">
        <v>1309</v>
      </c>
      <c r="AM4117" s="22"/>
      <c r="AN4117" s="22"/>
      <c r="AO4117" s="22" t="s">
        <v>4897</v>
      </c>
      <c r="AP4117" s="22" t="s">
        <v>4913</v>
      </c>
      <c r="AS4117" s="20"/>
      <c r="AT4117" s="20"/>
      <c r="AU4117" s="20"/>
    </row>
    <row r="4118" spans="1:47" x14ac:dyDescent="0.15">
      <c r="A4118" s="21" t="s">
        <v>1273</v>
      </c>
      <c r="B4118" s="20" t="s">
        <v>918</v>
      </c>
      <c r="C4118" s="20" t="s">
        <v>1099</v>
      </c>
      <c r="D4118" s="20" t="s">
        <v>1100</v>
      </c>
      <c r="E4118" s="20" t="s">
        <v>1101</v>
      </c>
      <c r="F4118" s="20" t="s">
        <v>1250</v>
      </c>
      <c r="G4118" s="20" t="s">
        <v>5372</v>
      </c>
      <c r="H4118" s="20"/>
      <c r="I4118" s="20">
        <v>13416894551</v>
      </c>
      <c r="J4118" s="20" t="s">
        <v>924</v>
      </c>
      <c r="K4118" s="20" t="s">
        <v>262</v>
      </c>
      <c r="L4118" s="20" t="s">
        <v>1299</v>
      </c>
      <c r="M4118" s="20">
        <v>888</v>
      </c>
      <c r="N4118" s="20">
        <v>888</v>
      </c>
      <c r="O4118" s="20" t="s">
        <v>927</v>
      </c>
      <c r="P4118" s="20" t="s">
        <v>50</v>
      </c>
      <c r="Q4118" s="28"/>
      <c r="R4118" s="21" t="s">
        <v>52</v>
      </c>
      <c r="S4118" s="25" t="s">
        <v>1163</v>
      </c>
      <c r="T4118" s="21" t="s">
        <v>53</v>
      </c>
      <c r="U4118" s="21" t="s">
        <v>263</v>
      </c>
      <c r="V4118" s="46">
        <v>1</v>
      </c>
      <c r="W4118" s="26">
        <f t="shared" si="3057"/>
        <v>1</v>
      </c>
      <c r="Y4118" s="21">
        <v>12</v>
      </c>
      <c r="Z4118" s="22">
        <f t="shared" si="3073"/>
        <v>888</v>
      </c>
      <c r="AA4118" s="20" t="s">
        <v>4899</v>
      </c>
      <c r="AB4118" s="22"/>
      <c r="AC4118" s="22">
        <v>1</v>
      </c>
      <c r="AD4118" s="22"/>
      <c r="AE4118" s="22">
        <f t="shared" ref="AE4118:AE4139" si="3099">N4118</f>
        <v>888</v>
      </c>
      <c r="AF4118" s="22">
        <f t="shared" si="3058"/>
        <v>888</v>
      </c>
      <c r="AG4118" s="20"/>
      <c r="AH4118" s="22"/>
      <c r="AI4118" s="22"/>
      <c r="AJ4118" s="22">
        <f t="shared" si="3098"/>
        <v>888</v>
      </c>
      <c r="AK4118" s="22">
        <f>IF(O4118="(传统)XDSL",VLOOKUP(S4118,[2]直销续费率明细!C:I,7,FALSE)*1,IF(O4118="GPON+XDSL",VLOOKUP(S4118,[2]直销续费率明细!C:I,7,FALSE)*1,VLOOKUP(S4118,[2]直销续费率明细!C:I,5,FALSE)*1))</f>
        <v>-40</v>
      </c>
      <c r="AL4118" s="22" t="s">
        <v>1309</v>
      </c>
      <c r="AM4118" s="22"/>
      <c r="AN4118" s="22"/>
      <c r="AO4118" s="22" t="s">
        <v>2216</v>
      </c>
      <c r="AP4118" s="22" t="s">
        <v>1301</v>
      </c>
      <c r="AS4118" s="20">
        <f>IF(Y4118&gt;=10,VLOOKUP(U4118,[2]提成计算!B:T,19,FALSE),VLOOKUP(U4118,[2]提成计算!B:T,18,FALSE))</f>
        <v>0.1</v>
      </c>
      <c r="AT4118" s="20">
        <f t="shared" ref="AT4118:AT4123" si="3100">IF(AD4118*AS4118&gt;0,AD4118*AS4118,AE4118*AS4118)</f>
        <v>88.800000000000011</v>
      </c>
      <c r="AU4118" s="20">
        <f t="shared" ref="AU4118:AU4123" si="3101">IF(AND(AK4118&lt;0,AK4118+AT4118&lt;0),-AT4118,AK4118)</f>
        <v>-40</v>
      </c>
    </row>
    <row r="4119" spans="1:47" x14ac:dyDescent="0.15">
      <c r="A4119" s="21" t="s">
        <v>1273</v>
      </c>
      <c r="B4119" s="20" t="s">
        <v>918</v>
      </c>
      <c r="C4119" s="20" t="s">
        <v>1099</v>
      </c>
      <c r="D4119" s="20" t="s">
        <v>1100</v>
      </c>
      <c r="E4119" s="20" t="s">
        <v>1132</v>
      </c>
      <c r="F4119" s="20" t="s">
        <v>1250</v>
      </c>
      <c r="G4119" s="20" t="s">
        <v>5373</v>
      </c>
      <c r="H4119" s="20"/>
      <c r="I4119" s="20">
        <v>18665187732</v>
      </c>
      <c r="J4119" s="20" t="s">
        <v>924</v>
      </c>
      <c r="K4119" s="20" t="s">
        <v>72</v>
      </c>
      <c r="L4119" s="20" t="s">
        <v>1299</v>
      </c>
      <c r="M4119" s="20">
        <v>888</v>
      </c>
      <c r="N4119" s="20">
        <v>888</v>
      </c>
      <c r="O4119" s="20" t="s">
        <v>927</v>
      </c>
      <c r="P4119" s="20" t="s">
        <v>50</v>
      </c>
      <c r="Q4119" s="28"/>
      <c r="R4119" s="21" t="s">
        <v>52</v>
      </c>
      <c r="S4119" s="25" t="s">
        <v>1148</v>
      </c>
      <c r="T4119" s="21" t="s">
        <v>53</v>
      </c>
      <c r="U4119" s="21" t="s">
        <v>54</v>
      </c>
      <c r="V4119" s="46">
        <v>1</v>
      </c>
      <c r="W4119" s="26">
        <f t="shared" si="3057"/>
        <v>1</v>
      </c>
      <c r="Y4119" s="21">
        <v>12</v>
      </c>
      <c r="Z4119" s="22">
        <f t="shared" si="3073"/>
        <v>888</v>
      </c>
      <c r="AA4119" s="20" t="s">
        <v>2218</v>
      </c>
      <c r="AB4119" s="22"/>
      <c r="AC4119" s="22">
        <v>1</v>
      </c>
      <c r="AD4119" s="22"/>
      <c r="AE4119" s="22">
        <f t="shared" si="3099"/>
        <v>888</v>
      </c>
      <c r="AF4119" s="22">
        <f t="shared" si="3058"/>
        <v>888</v>
      </c>
      <c r="AG4119" s="20"/>
      <c r="AH4119" s="22"/>
      <c r="AI4119" s="22"/>
      <c r="AJ4119" s="22">
        <f t="shared" si="3098"/>
        <v>888</v>
      </c>
      <c r="AK4119" s="22">
        <f>IF(O4119="(传统)XDSL",VLOOKUP(S4119,[2]直销续费率明细!C:I,7,FALSE)*1,IF(O4119="GPON+XDSL",VLOOKUP(S4119,[2]直销续费率明细!C:I,7,FALSE)*1,VLOOKUP(S4119,[2]直销续费率明细!C:I,5,FALSE)*1))</f>
        <v>-40</v>
      </c>
      <c r="AL4119" s="22" t="s">
        <v>1309</v>
      </c>
      <c r="AM4119" s="22"/>
      <c r="AN4119" s="22"/>
      <c r="AO4119" s="22" t="s">
        <v>2216</v>
      </c>
      <c r="AP4119" s="22" t="s">
        <v>1301</v>
      </c>
      <c r="AS4119" s="20">
        <f>IF(Y4119&gt;=10,VLOOKUP(U4119,[2]提成计算!B:T,19,FALSE),VLOOKUP(U4119,[2]提成计算!B:T,18,FALSE))</f>
        <v>0.1</v>
      </c>
      <c r="AT4119" s="20">
        <f t="shared" si="3100"/>
        <v>88.800000000000011</v>
      </c>
      <c r="AU4119" s="20">
        <f t="shared" si="3101"/>
        <v>-40</v>
      </c>
    </row>
    <row r="4120" spans="1:47" x14ac:dyDescent="0.15">
      <c r="A4120" s="21" t="s">
        <v>1273</v>
      </c>
      <c r="B4120" s="20" t="s">
        <v>918</v>
      </c>
      <c r="C4120" s="20" t="s">
        <v>1099</v>
      </c>
      <c r="D4120" s="20" t="s">
        <v>1136</v>
      </c>
      <c r="E4120" s="20" t="s">
        <v>1137</v>
      </c>
      <c r="F4120" s="20" t="s">
        <v>1250</v>
      </c>
      <c r="G4120" s="20" t="s">
        <v>5374</v>
      </c>
      <c r="H4120" s="20"/>
      <c r="I4120" s="20">
        <v>18825803587</v>
      </c>
      <c r="J4120" s="20" t="s">
        <v>924</v>
      </c>
      <c r="K4120" s="20" t="s">
        <v>1153</v>
      </c>
      <c r="L4120" s="20" t="s">
        <v>1299</v>
      </c>
      <c r="M4120" s="20">
        <v>888</v>
      </c>
      <c r="N4120" s="20">
        <v>888</v>
      </c>
      <c r="O4120" s="20" t="s">
        <v>927</v>
      </c>
      <c r="P4120" s="20" t="s">
        <v>50</v>
      </c>
      <c r="Q4120" s="28"/>
      <c r="R4120" s="21" t="s">
        <v>109</v>
      </c>
      <c r="S4120" s="25" t="s">
        <v>1161</v>
      </c>
      <c r="T4120" s="21" t="s">
        <v>53</v>
      </c>
      <c r="U4120" s="21" t="s">
        <v>1156</v>
      </c>
      <c r="V4120" s="46">
        <v>1</v>
      </c>
      <c r="W4120" s="26">
        <f t="shared" si="3057"/>
        <v>1</v>
      </c>
      <c r="Y4120" s="21">
        <v>12</v>
      </c>
      <c r="Z4120" s="22">
        <f t="shared" si="3073"/>
        <v>888</v>
      </c>
      <c r="AA4120" s="20" t="s">
        <v>2218</v>
      </c>
      <c r="AB4120" s="22"/>
      <c r="AC4120" s="22">
        <v>1</v>
      </c>
      <c r="AD4120" s="22"/>
      <c r="AE4120" s="22">
        <f t="shared" si="3099"/>
        <v>888</v>
      </c>
      <c r="AF4120" s="22">
        <f t="shared" si="3058"/>
        <v>888</v>
      </c>
      <c r="AG4120" s="20"/>
      <c r="AH4120" s="22"/>
      <c r="AI4120" s="22"/>
      <c r="AJ4120" s="22">
        <f t="shared" si="3098"/>
        <v>888</v>
      </c>
      <c r="AK4120" s="22">
        <f>IF(O4120="(传统)XDSL",VLOOKUP(S4120,[2]直销续费率明细!C:I,7,FALSE)*1,IF(O4120="GPON+XDSL",VLOOKUP(S4120,[2]直销续费率明细!C:I,7,FALSE)*1,VLOOKUP(S4120,[2]直销续费率明细!C:I,5,FALSE)*1))</f>
        <v>-40</v>
      </c>
      <c r="AL4120" s="22" t="s">
        <v>1300</v>
      </c>
      <c r="AM4120" s="22"/>
      <c r="AN4120" s="22"/>
      <c r="AO4120" s="22" t="s">
        <v>2216</v>
      </c>
      <c r="AP4120" s="22" t="s">
        <v>1301</v>
      </c>
      <c r="AS4120" s="20">
        <f>IF(Y4120&gt;=10,VLOOKUP(U4120,[2]提成计算!B:T,19,FALSE),VLOOKUP(U4120,[2]提成计算!B:T,18,FALSE))</f>
        <v>0.09</v>
      </c>
      <c r="AT4120" s="20">
        <f t="shared" si="3100"/>
        <v>79.92</v>
      </c>
      <c r="AU4120" s="20">
        <f t="shared" si="3101"/>
        <v>-40</v>
      </c>
    </row>
    <row r="4121" spans="1:47" x14ac:dyDescent="0.15">
      <c r="A4121" s="21" t="s">
        <v>1273</v>
      </c>
      <c r="B4121" s="20" t="s">
        <v>918</v>
      </c>
      <c r="C4121" s="20" t="s">
        <v>1099</v>
      </c>
      <c r="D4121" s="20" t="s">
        <v>1100</v>
      </c>
      <c r="E4121" s="20" t="s">
        <v>1110</v>
      </c>
      <c r="F4121" s="20" t="s">
        <v>1250</v>
      </c>
      <c r="G4121" s="20" t="s">
        <v>5375</v>
      </c>
      <c r="H4121" s="20"/>
      <c r="I4121" s="20">
        <v>15382854145</v>
      </c>
      <c r="J4121" s="20" t="s">
        <v>924</v>
      </c>
      <c r="K4121" s="20" t="s">
        <v>262</v>
      </c>
      <c r="L4121" s="20" t="s">
        <v>1299</v>
      </c>
      <c r="M4121" s="20">
        <v>888</v>
      </c>
      <c r="N4121" s="20">
        <v>888</v>
      </c>
      <c r="O4121" s="20" t="s">
        <v>927</v>
      </c>
      <c r="P4121" s="20" t="s">
        <v>50</v>
      </c>
      <c r="Q4121" s="28"/>
      <c r="R4121" s="21" t="s">
        <v>52</v>
      </c>
      <c r="S4121" s="25" t="s">
        <v>1163</v>
      </c>
      <c r="T4121" s="21" t="s">
        <v>53</v>
      </c>
      <c r="U4121" s="21" t="s">
        <v>263</v>
      </c>
      <c r="V4121" s="46">
        <v>1</v>
      </c>
      <c r="W4121" s="26">
        <f t="shared" si="3057"/>
        <v>1</v>
      </c>
      <c r="Y4121" s="21">
        <v>12</v>
      </c>
      <c r="Z4121" s="22">
        <f t="shared" si="3073"/>
        <v>888</v>
      </c>
      <c r="AA4121" s="20" t="s">
        <v>2218</v>
      </c>
      <c r="AB4121" s="22"/>
      <c r="AC4121" s="22">
        <v>1</v>
      </c>
      <c r="AD4121" s="22"/>
      <c r="AE4121" s="22">
        <f t="shared" si="3099"/>
        <v>888</v>
      </c>
      <c r="AF4121" s="22">
        <f t="shared" si="3058"/>
        <v>888</v>
      </c>
      <c r="AG4121" s="20"/>
      <c r="AH4121" s="22"/>
      <c r="AI4121" s="22"/>
      <c r="AJ4121" s="22">
        <f t="shared" si="3098"/>
        <v>888</v>
      </c>
      <c r="AK4121" s="22">
        <f>IF(O4121="(传统)XDSL",VLOOKUP(S4121,[2]直销续费率明细!C:I,7,FALSE)*1,IF(O4121="GPON+XDSL",VLOOKUP(S4121,[2]直销续费率明细!C:I,7,FALSE)*1,VLOOKUP(S4121,[2]直销续费率明细!C:I,5,FALSE)*1))</f>
        <v>-40</v>
      </c>
      <c r="AL4121" s="22" t="s">
        <v>1300</v>
      </c>
      <c r="AM4121" s="22"/>
      <c r="AN4121" s="22"/>
      <c r="AO4121" s="22" t="s">
        <v>2216</v>
      </c>
      <c r="AP4121" s="22" t="s">
        <v>1301</v>
      </c>
      <c r="AS4121" s="20">
        <f>IF(Y4121&gt;=10,VLOOKUP(U4121,[2]提成计算!B:T,19,FALSE),VLOOKUP(U4121,[2]提成计算!B:T,18,FALSE))</f>
        <v>0.1</v>
      </c>
      <c r="AT4121" s="20">
        <f t="shared" si="3100"/>
        <v>88.800000000000011</v>
      </c>
      <c r="AU4121" s="20">
        <f t="shared" si="3101"/>
        <v>-40</v>
      </c>
    </row>
    <row r="4122" spans="1:47" x14ac:dyDescent="0.15">
      <c r="A4122" s="21" t="s">
        <v>1273</v>
      </c>
      <c r="B4122" s="20" t="s">
        <v>918</v>
      </c>
      <c r="C4122" s="20" t="s">
        <v>1099</v>
      </c>
      <c r="D4122" s="20" t="s">
        <v>1136</v>
      </c>
      <c r="E4122" s="20" t="s">
        <v>4704</v>
      </c>
      <c r="F4122" s="20" t="s">
        <v>1250</v>
      </c>
      <c r="G4122" s="20" t="s">
        <v>5376</v>
      </c>
      <c r="H4122" s="20"/>
      <c r="I4122" s="20">
        <v>13922520753</v>
      </c>
      <c r="J4122" s="20" t="s">
        <v>924</v>
      </c>
      <c r="K4122" s="20" t="s">
        <v>184</v>
      </c>
      <c r="L4122" s="20" t="s">
        <v>1299</v>
      </c>
      <c r="M4122" s="20">
        <v>888</v>
      </c>
      <c r="N4122" s="20">
        <v>888</v>
      </c>
      <c r="O4122" s="20" t="s">
        <v>927</v>
      </c>
      <c r="P4122" s="20" t="s">
        <v>50</v>
      </c>
      <c r="Q4122" s="28"/>
      <c r="R4122" s="21" t="s">
        <v>109</v>
      </c>
      <c r="S4122" s="25" t="s">
        <v>1150</v>
      </c>
      <c r="T4122" s="21" t="s">
        <v>53</v>
      </c>
      <c r="U4122" s="21" t="s">
        <v>185</v>
      </c>
      <c r="V4122" s="46">
        <v>1</v>
      </c>
      <c r="W4122" s="26">
        <f t="shared" si="3057"/>
        <v>1</v>
      </c>
      <c r="Y4122" s="21">
        <v>12</v>
      </c>
      <c r="Z4122" s="22">
        <f t="shared" si="3073"/>
        <v>888</v>
      </c>
      <c r="AA4122" s="20" t="s">
        <v>2218</v>
      </c>
      <c r="AB4122" s="22"/>
      <c r="AC4122" s="22">
        <v>1</v>
      </c>
      <c r="AD4122" s="22"/>
      <c r="AE4122" s="22">
        <f t="shared" si="3099"/>
        <v>888</v>
      </c>
      <c r="AF4122" s="22">
        <f t="shared" si="3058"/>
        <v>888</v>
      </c>
      <c r="AG4122" s="20"/>
      <c r="AH4122" s="22"/>
      <c r="AI4122" s="22"/>
      <c r="AJ4122" s="22">
        <f t="shared" si="3098"/>
        <v>888</v>
      </c>
      <c r="AK4122" s="22">
        <f>IF(O4122="(传统)XDSL",VLOOKUP(S4122,[2]直销续费率明细!C:I,7,FALSE)*1,IF(O4122="GPON+XDSL",VLOOKUP(S4122,[2]直销续费率明细!C:I,7,FALSE)*1,VLOOKUP(S4122,[2]直销续费率明细!C:I,5,FALSE)*1))</f>
        <v>-40</v>
      </c>
      <c r="AL4122" s="22" t="s">
        <v>1300</v>
      </c>
      <c r="AM4122" s="22"/>
      <c r="AN4122" s="22"/>
      <c r="AO4122" s="22" t="s">
        <v>2216</v>
      </c>
      <c r="AP4122" s="22" t="s">
        <v>1301</v>
      </c>
      <c r="AS4122" s="20">
        <f>IF(Y4122&gt;=10,VLOOKUP(U4122,[2]提成计算!B:T,19,FALSE),VLOOKUP(U4122,[2]提成计算!B:T,18,FALSE))</f>
        <v>0.09</v>
      </c>
      <c r="AT4122" s="20">
        <f t="shared" si="3100"/>
        <v>79.92</v>
      </c>
      <c r="AU4122" s="20">
        <f t="shared" si="3101"/>
        <v>-40</v>
      </c>
    </row>
    <row r="4123" spans="1:47" x14ac:dyDescent="0.15">
      <c r="A4123" s="21" t="s">
        <v>1273</v>
      </c>
      <c r="B4123" s="20" t="s">
        <v>918</v>
      </c>
      <c r="C4123" s="20" t="s">
        <v>1099</v>
      </c>
      <c r="D4123" s="20" t="s">
        <v>1100</v>
      </c>
      <c r="E4123" s="20" t="s">
        <v>1132</v>
      </c>
      <c r="F4123" s="20" t="s">
        <v>1250</v>
      </c>
      <c r="G4123" s="20" t="s">
        <v>5377</v>
      </c>
      <c r="H4123" s="20"/>
      <c r="I4123" s="20">
        <v>13719673411</v>
      </c>
      <c r="J4123" s="20" t="s">
        <v>924</v>
      </c>
      <c r="K4123" s="20" t="s">
        <v>72</v>
      </c>
      <c r="L4123" s="20" t="s">
        <v>1299</v>
      </c>
      <c r="M4123" s="20">
        <v>888</v>
      </c>
      <c r="N4123" s="20">
        <v>888</v>
      </c>
      <c r="O4123" s="20" t="s">
        <v>927</v>
      </c>
      <c r="P4123" s="20" t="s">
        <v>50</v>
      </c>
      <c r="Q4123" s="28"/>
      <c r="R4123" s="21" t="s">
        <v>52</v>
      </c>
      <c r="S4123" s="25" t="s">
        <v>1134</v>
      </c>
      <c r="T4123" s="21" t="s">
        <v>53</v>
      </c>
      <c r="U4123" s="21" t="s">
        <v>54</v>
      </c>
      <c r="V4123" s="46">
        <v>1</v>
      </c>
      <c r="W4123" s="26">
        <f t="shared" si="3057"/>
        <v>1</v>
      </c>
      <c r="Y4123" s="21">
        <v>12</v>
      </c>
      <c r="Z4123" s="22">
        <f t="shared" si="3073"/>
        <v>888</v>
      </c>
      <c r="AA4123" s="20" t="s">
        <v>2218</v>
      </c>
      <c r="AB4123" s="22"/>
      <c r="AC4123" s="22">
        <v>1</v>
      </c>
      <c r="AD4123" s="22"/>
      <c r="AE4123" s="22">
        <f t="shared" si="3099"/>
        <v>888</v>
      </c>
      <c r="AF4123" s="22">
        <f t="shared" si="3058"/>
        <v>888</v>
      </c>
      <c r="AG4123" s="20"/>
      <c r="AH4123" s="22"/>
      <c r="AI4123" s="22"/>
      <c r="AJ4123" s="22">
        <f t="shared" si="3098"/>
        <v>888</v>
      </c>
      <c r="AK4123" s="22">
        <f>IF(O4123="(传统)XDSL",VLOOKUP(S4123,[2]直销续费率明细!C:I,7,FALSE)*1,IF(O4123="GPON+XDSL",VLOOKUP(S4123,[2]直销续费率明细!C:I,7,FALSE)*1,VLOOKUP(S4123,[2]直销续费率明细!C:I,5,FALSE)*1))</f>
        <v>-40</v>
      </c>
      <c r="AL4123" s="22" t="s">
        <v>1309</v>
      </c>
      <c r="AM4123" s="22"/>
      <c r="AN4123" s="22"/>
      <c r="AO4123" s="22" t="s">
        <v>2216</v>
      </c>
      <c r="AP4123" s="22" t="s">
        <v>1301</v>
      </c>
      <c r="AS4123" s="20">
        <f>IF(Y4123&gt;=10,VLOOKUP(U4123,[2]提成计算!B:T,19,FALSE),VLOOKUP(U4123,[2]提成计算!B:T,18,FALSE))</f>
        <v>0.1</v>
      </c>
      <c r="AT4123" s="20">
        <f t="shared" si="3100"/>
        <v>88.800000000000011</v>
      </c>
      <c r="AU4123" s="20">
        <f t="shared" si="3101"/>
        <v>-40</v>
      </c>
    </row>
    <row r="4124" spans="1:47" x14ac:dyDescent="0.15">
      <c r="A4124" s="21" t="s">
        <v>1273</v>
      </c>
      <c r="B4124" s="20" t="s">
        <v>918</v>
      </c>
      <c r="C4124" s="20" t="s">
        <v>1099</v>
      </c>
      <c r="D4124" s="20" t="s">
        <v>1136</v>
      </c>
      <c r="E4124" s="20" t="s">
        <v>1110</v>
      </c>
      <c r="F4124" s="20" t="s">
        <v>1250</v>
      </c>
      <c r="G4124" s="20" t="s">
        <v>5378</v>
      </c>
      <c r="H4124" s="20"/>
      <c r="I4124" s="20">
        <v>13650037803</v>
      </c>
      <c r="J4124" s="20" t="s">
        <v>2335</v>
      </c>
      <c r="K4124" s="20" t="s">
        <v>304</v>
      </c>
      <c r="L4124" s="20" t="s">
        <v>1358</v>
      </c>
      <c r="M4124" s="20">
        <v>1088</v>
      </c>
      <c r="N4124" s="20">
        <v>1088</v>
      </c>
      <c r="O4124" s="20" t="s">
        <v>927</v>
      </c>
      <c r="P4124" s="20" t="s">
        <v>50</v>
      </c>
      <c r="Q4124" s="28" t="s">
        <v>2335</v>
      </c>
      <c r="R4124" s="21" t="s">
        <v>109</v>
      </c>
      <c r="S4124" s="21"/>
      <c r="T4124" s="21" t="s">
        <v>53</v>
      </c>
      <c r="U4124" s="21" t="s">
        <v>305</v>
      </c>
      <c r="V4124" s="46">
        <v>1</v>
      </c>
      <c r="W4124" s="26">
        <f t="shared" si="3057"/>
        <v>1</v>
      </c>
      <c r="X4124" s="26">
        <f t="shared" si="3063"/>
        <v>1</v>
      </c>
      <c r="Y4124" s="21">
        <v>10</v>
      </c>
      <c r="Z4124" s="22">
        <f t="shared" si="3073"/>
        <v>1088</v>
      </c>
      <c r="AA4124" s="20" t="s">
        <v>2218</v>
      </c>
      <c r="AB4124" s="22"/>
      <c r="AC4124" s="22">
        <v>1</v>
      </c>
      <c r="AD4124" s="22"/>
      <c r="AE4124" s="22">
        <f t="shared" si="3099"/>
        <v>1088</v>
      </c>
      <c r="AF4124" s="22">
        <f t="shared" si="3058"/>
        <v>1088</v>
      </c>
      <c r="AG4124" s="20">
        <f>N4124</f>
        <v>1088</v>
      </c>
      <c r="AH4124" s="20" t="str">
        <f>VLOOKUP(U4124,[1]提成计算!B:I,8,FALSE)</f>
        <v xml:space="preserve"> </v>
      </c>
      <c r="AI4124" s="20"/>
      <c r="AJ4124" s="22"/>
      <c r="AK4124" s="22"/>
      <c r="AM4124" s="22"/>
      <c r="AN4124" s="22"/>
      <c r="AO4124" s="22" t="s">
        <v>4897</v>
      </c>
      <c r="AP4124" s="22" t="s">
        <v>1301</v>
      </c>
      <c r="AS4124" s="20"/>
      <c r="AT4124" s="20"/>
      <c r="AU4124" s="20"/>
    </row>
    <row r="4125" spans="1:47" x14ac:dyDescent="0.15">
      <c r="A4125" s="21" t="s">
        <v>1273</v>
      </c>
      <c r="B4125" s="20" t="s">
        <v>918</v>
      </c>
      <c r="C4125" s="20" t="s">
        <v>1099</v>
      </c>
      <c r="D4125" s="20" t="s">
        <v>1136</v>
      </c>
      <c r="E4125" s="20" t="s">
        <v>1318</v>
      </c>
      <c r="F4125" s="20" t="s">
        <v>1250</v>
      </c>
      <c r="G4125" s="20" t="s">
        <v>5379</v>
      </c>
      <c r="H4125" s="20"/>
      <c r="I4125" s="20">
        <v>13712558912</v>
      </c>
      <c r="J4125" s="20" t="s">
        <v>924</v>
      </c>
      <c r="K4125" s="20" t="s">
        <v>1153</v>
      </c>
      <c r="L4125" s="20" t="s">
        <v>2166</v>
      </c>
      <c r="M4125" s="20">
        <v>1088</v>
      </c>
      <c r="N4125" s="20">
        <v>1088</v>
      </c>
      <c r="O4125" s="20" t="s">
        <v>927</v>
      </c>
      <c r="P4125" s="20" t="s">
        <v>50</v>
      </c>
      <c r="Q4125" s="28"/>
      <c r="R4125" s="21" t="s">
        <v>109</v>
      </c>
      <c r="S4125" s="25" t="s">
        <v>1155</v>
      </c>
      <c r="T4125" s="21" t="s">
        <v>53</v>
      </c>
      <c r="U4125" s="21" t="s">
        <v>1156</v>
      </c>
      <c r="V4125" s="46">
        <v>1</v>
      </c>
      <c r="W4125" s="26">
        <f t="shared" si="3057"/>
        <v>1</v>
      </c>
      <c r="Y4125" s="21">
        <v>20</v>
      </c>
      <c r="Z4125" s="22">
        <f t="shared" si="3073"/>
        <v>1088</v>
      </c>
      <c r="AA4125" s="20" t="s">
        <v>4899</v>
      </c>
      <c r="AB4125" s="22"/>
      <c r="AC4125" s="22">
        <v>1</v>
      </c>
      <c r="AD4125" s="22"/>
      <c r="AE4125" s="22">
        <f t="shared" si="3099"/>
        <v>1088</v>
      </c>
      <c r="AF4125" s="22">
        <f t="shared" si="3058"/>
        <v>1088</v>
      </c>
      <c r="AG4125" s="20"/>
      <c r="AH4125" s="22"/>
      <c r="AI4125" s="22"/>
      <c r="AJ4125" s="22">
        <f>N4125</f>
        <v>1088</v>
      </c>
      <c r="AK4125" s="22">
        <f>IF(O4125="(传统)XDSL",VLOOKUP(S4125,[2]直销续费率明细!C:I,7,FALSE)*1,IF(O4125="GPON+XDSL",VLOOKUP(S4125,[2]直销续费率明细!C:I,7,FALSE)*1,VLOOKUP(S4125,[2]直销续费率明细!C:I,5,FALSE)*1))</f>
        <v>-40</v>
      </c>
      <c r="AL4125" s="22" t="s">
        <v>1309</v>
      </c>
      <c r="AM4125" s="22"/>
      <c r="AN4125" s="22"/>
      <c r="AO4125" s="22" t="s">
        <v>4897</v>
      </c>
      <c r="AP4125" s="22" t="s">
        <v>1301</v>
      </c>
      <c r="AS4125" s="20">
        <f>IF(Y4125&gt;=10,VLOOKUP(U4125,[2]提成计算!B:T,19,FALSE),VLOOKUP(U4125,[2]提成计算!B:T,18,FALSE))</f>
        <v>0.09</v>
      </c>
      <c r="AT4125" s="20">
        <f t="shared" ref="AT4125" si="3102">IF(AD4125*AS4125&gt;0,AD4125*AS4125,AE4125*AS4125)</f>
        <v>97.92</v>
      </c>
      <c r="AU4125" s="20">
        <f t="shared" ref="AU4125" si="3103">IF(AND(AK4125&lt;0,AK4125+AT4125&lt;0),-AT4125,AK4125)</f>
        <v>-40</v>
      </c>
    </row>
    <row r="4126" spans="1:47" x14ac:dyDescent="0.15">
      <c r="A4126" s="21" t="s">
        <v>1273</v>
      </c>
      <c r="B4126" s="20" t="s">
        <v>918</v>
      </c>
      <c r="C4126" s="20" t="s">
        <v>1099</v>
      </c>
      <c r="D4126" s="20" t="s">
        <v>1121</v>
      </c>
      <c r="E4126" s="20" t="s">
        <v>1171</v>
      </c>
      <c r="F4126" s="20" t="s">
        <v>1250</v>
      </c>
      <c r="G4126" s="20" t="s">
        <v>5380</v>
      </c>
      <c r="H4126" s="20"/>
      <c r="I4126" s="20">
        <v>13580985703</v>
      </c>
      <c r="J4126" s="20" t="s">
        <v>1268</v>
      </c>
      <c r="K4126" s="20" t="s">
        <v>1173</v>
      </c>
      <c r="L4126" s="20" t="s">
        <v>1358</v>
      </c>
      <c r="M4126" s="20">
        <v>1088</v>
      </c>
      <c r="N4126" s="20">
        <v>1088</v>
      </c>
      <c r="O4126" s="20" t="s">
        <v>927</v>
      </c>
      <c r="P4126" s="20" t="s">
        <v>50</v>
      </c>
      <c r="Q4126" s="28"/>
      <c r="R4126" s="21" t="s">
        <v>91</v>
      </c>
      <c r="S4126" s="21"/>
      <c r="T4126" s="21" t="s">
        <v>53</v>
      </c>
      <c r="U4126" s="21" t="s">
        <v>1174</v>
      </c>
      <c r="V4126" s="46">
        <v>1</v>
      </c>
      <c r="W4126" s="26">
        <f t="shared" si="3057"/>
        <v>1</v>
      </c>
      <c r="X4126" s="26">
        <f t="shared" si="3063"/>
        <v>1</v>
      </c>
      <c r="Y4126" s="21">
        <v>10</v>
      </c>
      <c r="Z4126" s="22">
        <f t="shared" si="3073"/>
        <v>1088</v>
      </c>
      <c r="AA4126" s="20" t="s">
        <v>4899</v>
      </c>
      <c r="AB4126" s="22"/>
      <c r="AC4126" s="22">
        <v>1</v>
      </c>
      <c r="AD4126" s="22"/>
      <c r="AE4126" s="22">
        <f t="shared" si="3099"/>
        <v>1088</v>
      </c>
      <c r="AF4126" s="22">
        <f t="shared" si="3058"/>
        <v>1088</v>
      </c>
      <c r="AG4126" s="20">
        <f>N4126</f>
        <v>1088</v>
      </c>
      <c r="AH4126" s="20" t="str">
        <f>VLOOKUP(U4126,[1]提成计算!B:I,8,FALSE)</f>
        <v xml:space="preserve"> </v>
      </c>
      <c r="AI4126" s="20"/>
      <c r="AJ4126" s="22"/>
      <c r="AK4126" s="22"/>
      <c r="AM4126" s="22"/>
      <c r="AN4126" s="22"/>
      <c r="AO4126" s="22" t="s">
        <v>4897</v>
      </c>
      <c r="AP4126" s="22" t="s">
        <v>1301</v>
      </c>
      <c r="AS4126" s="20"/>
      <c r="AT4126" s="20"/>
      <c r="AU4126" s="20"/>
    </row>
    <row r="4127" spans="1:47" x14ac:dyDescent="0.15">
      <c r="A4127" s="21" t="s">
        <v>1273</v>
      </c>
      <c r="B4127" s="20" t="s">
        <v>918</v>
      </c>
      <c r="C4127" s="20" t="s">
        <v>1099</v>
      </c>
      <c r="D4127" s="20" t="s">
        <v>1121</v>
      </c>
      <c r="E4127" s="20" t="s">
        <v>1164</v>
      </c>
      <c r="F4127" s="20" t="s">
        <v>1250</v>
      </c>
      <c r="G4127" s="20" t="s">
        <v>5381</v>
      </c>
      <c r="H4127" s="20"/>
      <c r="I4127" s="20">
        <v>13580815193</v>
      </c>
      <c r="J4127" s="20" t="s">
        <v>924</v>
      </c>
      <c r="K4127" s="20" t="s">
        <v>4691</v>
      </c>
      <c r="L4127" s="20" t="s">
        <v>1299</v>
      </c>
      <c r="M4127" s="20">
        <v>888</v>
      </c>
      <c r="N4127" s="20">
        <v>888</v>
      </c>
      <c r="O4127" s="20" t="s">
        <v>927</v>
      </c>
      <c r="P4127" s="20" t="s">
        <v>50</v>
      </c>
      <c r="Q4127" s="28"/>
      <c r="R4127" s="22" t="s">
        <v>91</v>
      </c>
      <c r="T4127" s="21" t="s">
        <v>948</v>
      </c>
      <c r="U4127" s="22" t="s">
        <v>91</v>
      </c>
      <c r="V4127" s="46">
        <v>1</v>
      </c>
      <c r="W4127" s="26">
        <f t="shared" si="3057"/>
        <v>1</v>
      </c>
      <c r="Y4127" s="21">
        <v>12</v>
      </c>
      <c r="Z4127" s="22">
        <f t="shared" si="3073"/>
        <v>888</v>
      </c>
      <c r="AA4127" s="20" t="s">
        <v>4899</v>
      </c>
      <c r="AB4127" s="22"/>
      <c r="AC4127" s="22">
        <v>1</v>
      </c>
      <c r="AD4127" s="22"/>
      <c r="AE4127" s="22">
        <f t="shared" si="3099"/>
        <v>888</v>
      </c>
      <c r="AF4127" s="22">
        <f t="shared" si="3058"/>
        <v>888</v>
      </c>
      <c r="AG4127" s="20"/>
      <c r="AH4127" s="22"/>
      <c r="AI4127" s="22"/>
      <c r="AJ4127" s="22">
        <f t="shared" ref="AJ4127:AJ4128" si="3104">N4127</f>
        <v>888</v>
      </c>
      <c r="AK4127" s="22">
        <f>IF(O4127="(传统)XDSL",VLOOKUP(U4127,[2]自营续费率!B:G,6,FALSE)*1,IF(O4127="GPON+XDSL",VLOOKUP(U4127,[2]自营续费率!B:G,6,FALSE)*1,VLOOKUP(U4127,[2]自营续费率!B:G,4,FALSE)*1))</f>
        <v>-40</v>
      </c>
      <c r="AL4127" s="22" t="s">
        <v>1300</v>
      </c>
      <c r="AM4127" s="22"/>
      <c r="AN4127" s="22"/>
      <c r="AO4127" s="22" t="s">
        <v>4897</v>
      </c>
      <c r="AP4127" s="22" t="s">
        <v>1301</v>
      </c>
      <c r="AS4127" s="20">
        <f>IF(Y4127&gt;=10,VLOOKUP(U4127,[2]自营提成!C:Z,6,FALSE),VLOOKUP(U4127,[2]自营提成!C:Z,5,FALSE))</f>
        <v>0.1</v>
      </c>
      <c r="AT4127" s="20">
        <f t="shared" ref="AT4127:AT4128" si="3105">IF(AD4127*AS4127&gt;0,AD4127*AS4127,AE4127*AS4127)</f>
        <v>88.800000000000011</v>
      </c>
      <c r="AU4127" s="20">
        <f>IF(AND(AK4127&lt;0,AK4127+AT4127&lt;0),-AT4127,AK4127)</f>
        <v>-40</v>
      </c>
    </row>
    <row r="4128" spans="1:47" x14ac:dyDescent="0.15">
      <c r="A4128" s="21" t="s">
        <v>1273</v>
      </c>
      <c r="B4128" s="20" t="s">
        <v>918</v>
      </c>
      <c r="C4128" s="20" t="s">
        <v>1099</v>
      </c>
      <c r="D4128" s="20" t="s">
        <v>1100</v>
      </c>
      <c r="E4128" s="20" t="s">
        <v>1105</v>
      </c>
      <c r="F4128" s="20" t="s">
        <v>1250</v>
      </c>
      <c r="G4128" s="20" t="s">
        <v>5382</v>
      </c>
      <c r="H4128" s="20"/>
      <c r="I4128" s="20">
        <v>13559795714</v>
      </c>
      <c r="J4128" s="20" t="s">
        <v>924</v>
      </c>
      <c r="K4128" s="20" t="s">
        <v>80</v>
      </c>
      <c r="L4128" s="20" t="s">
        <v>1299</v>
      </c>
      <c r="M4128" s="20">
        <v>888</v>
      </c>
      <c r="N4128" s="20">
        <v>888</v>
      </c>
      <c r="O4128" s="20" t="s">
        <v>927</v>
      </c>
      <c r="P4128" s="20" t="s">
        <v>50</v>
      </c>
      <c r="Q4128" s="28"/>
      <c r="R4128" s="21" t="s">
        <v>52</v>
      </c>
      <c r="S4128" s="25" t="s">
        <v>1163</v>
      </c>
      <c r="T4128" s="21" t="s">
        <v>53</v>
      </c>
      <c r="U4128" s="21" t="s">
        <v>81</v>
      </c>
      <c r="V4128" s="46">
        <v>1</v>
      </c>
      <c r="W4128" s="26">
        <f t="shared" si="3057"/>
        <v>1</v>
      </c>
      <c r="Y4128" s="21">
        <v>12</v>
      </c>
      <c r="Z4128" s="22">
        <f t="shared" si="3073"/>
        <v>888</v>
      </c>
      <c r="AA4128" s="20" t="s">
        <v>4899</v>
      </c>
      <c r="AB4128" s="22"/>
      <c r="AC4128" s="22">
        <v>1</v>
      </c>
      <c r="AD4128" s="22"/>
      <c r="AE4128" s="22">
        <f t="shared" si="3099"/>
        <v>888</v>
      </c>
      <c r="AF4128" s="22">
        <f t="shared" si="3058"/>
        <v>888</v>
      </c>
      <c r="AG4128" s="20"/>
      <c r="AH4128" s="22"/>
      <c r="AI4128" s="22"/>
      <c r="AJ4128" s="22">
        <f t="shared" si="3104"/>
        <v>888</v>
      </c>
      <c r="AK4128" s="22">
        <f>IF(O4128="(传统)XDSL",VLOOKUP(S4128,[2]直销续费率明细!C:I,7,FALSE)*1,IF(O4128="GPON+XDSL",VLOOKUP(S4128,[2]直销续费率明细!C:I,7,FALSE)*1,VLOOKUP(S4128,[2]直销续费率明细!C:I,5,FALSE)*1))</f>
        <v>-40</v>
      </c>
      <c r="AL4128" s="22" t="s">
        <v>1309</v>
      </c>
      <c r="AM4128" s="22"/>
      <c r="AN4128" s="22"/>
      <c r="AO4128" s="22" t="s">
        <v>4897</v>
      </c>
      <c r="AP4128" s="22" t="s">
        <v>1301</v>
      </c>
      <c r="AS4128" s="20">
        <f>IF(Y4128&gt;=10,VLOOKUP(U4128,[2]提成计算!B:T,19,FALSE),VLOOKUP(U4128,[2]提成计算!B:T,18,FALSE))</f>
        <v>0.12</v>
      </c>
      <c r="AT4128" s="20">
        <f t="shared" si="3105"/>
        <v>106.56</v>
      </c>
      <c r="AU4128" s="20">
        <f t="shared" ref="AU4128" si="3106">IF(AND(AK4128&lt;0,AK4128+AT4128&lt;0),-AT4128,AK4128)</f>
        <v>-40</v>
      </c>
    </row>
    <row r="4129" spans="1:47" x14ac:dyDescent="0.15">
      <c r="A4129" s="21" t="s">
        <v>1273</v>
      </c>
      <c r="B4129" s="20" t="s">
        <v>918</v>
      </c>
      <c r="C4129" s="20" t="s">
        <v>1099</v>
      </c>
      <c r="D4129" s="20" t="s">
        <v>1100</v>
      </c>
      <c r="E4129" s="20" t="s">
        <v>1115</v>
      </c>
      <c r="F4129" s="20" t="s">
        <v>1250</v>
      </c>
      <c r="G4129" s="20" t="s">
        <v>5383</v>
      </c>
      <c r="H4129" s="20"/>
      <c r="I4129" s="20">
        <v>13724466050</v>
      </c>
      <c r="J4129" s="20" t="s">
        <v>1268</v>
      </c>
      <c r="K4129" s="20" t="s">
        <v>4827</v>
      </c>
      <c r="L4129" s="20" t="s">
        <v>1376</v>
      </c>
      <c r="M4129" s="20">
        <v>1088</v>
      </c>
      <c r="N4129" s="20">
        <v>1088</v>
      </c>
      <c r="O4129" s="20" t="s">
        <v>927</v>
      </c>
      <c r="P4129" s="20" t="s">
        <v>50</v>
      </c>
      <c r="Q4129" s="28"/>
      <c r="R4129" s="21" t="s">
        <v>52</v>
      </c>
      <c r="S4129" s="21"/>
      <c r="T4129" s="21" t="s">
        <v>53</v>
      </c>
      <c r="U4129" s="21" t="s">
        <v>4828</v>
      </c>
      <c r="V4129" s="46">
        <v>1</v>
      </c>
      <c r="W4129" s="26">
        <f t="shared" si="3057"/>
        <v>1</v>
      </c>
      <c r="X4129" s="26">
        <f t="shared" si="3063"/>
        <v>1</v>
      </c>
      <c r="Y4129" s="21">
        <v>10</v>
      </c>
      <c r="Z4129" s="22">
        <f t="shared" si="3073"/>
        <v>1088</v>
      </c>
      <c r="AA4129" s="20" t="s">
        <v>4899</v>
      </c>
      <c r="AB4129" s="22"/>
      <c r="AC4129" s="22">
        <v>1</v>
      </c>
      <c r="AD4129" s="22"/>
      <c r="AE4129" s="22">
        <f t="shared" si="3099"/>
        <v>1088</v>
      </c>
      <c r="AF4129" s="22">
        <f t="shared" si="3058"/>
        <v>1088</v>
      </c>
      <c r="AG4129" s="20">
        <f t="shared" ref="AG4129:AG4132" si="3107">N4129</f>
        <v>1088</v>
      </c>
      <c r="AH4129" s="20" t="str">
        <f>VLOOKUP(U4129,[1]提成计算!B:I,8,FALSE)</f>
        <v>否</v>
      </c>
      <c r="AI4129" s="20"/>
      <c r="AJ4129" s="22"/>
      <c r="AK4129" s="22"/>
      <c r="AM4129" s="22"/>
      <c r="AN4129" s="22"/>
      <c r="AO4129" s="22" t="s">
        <v>2216</v>
      </c>
      <c r="AP4129" s="22" t="s">
        <v>1301</v>
      </c>
      <c r="AS4129" s="20"/>
      <c r="AT4129" s="20"/>
      <c r="AU4129" s="20"/>
    </row>
    <row r="4130" spans="1:47" x14ac:dyDescent="0.15">
      <c r="A4130" s="21" t="s">
        <v>1273</v>
      </c>
      <c r="B4130" s="20" t="s">
        <v>918</v>
      </c>
      <c r="C4130" s="20" t="s">
        <v>1099</v>
      </c>
      <c r="D4130" s="20" t="s">
        <v>1100</v>
      </c>
      <c r="E4130" s="20" t="s">
        <v>1101</v>
      </c>
      <c r="F4130" s="20" t="s">
        <v>1250</v>
      </c>
      <c r="G4130" s="20" t="s">
        <v>5384</v>
      </c>
      <c r="H4130" s="20"/>
      <c r="I4130" s="20">
        <v>17854095969</v>
      </c>
      <c r="J4130" s="20" t="s">
        <v>1268</v>
      </c>
      <c r="K4130" s="20" t="s">
        <v>1112</v>
      </c>
      <c r="L4130" s="20" t="s">
        <v>1898</v>
      </c>
      <c r="M4130" s="20">
        <v>1398</v>
      </c>
      <c r="N4130" s="20">
        <v>1398</v>
      </c>
      <c r="O4130" s="20" t="s">
        <v>927</v>
      </c>
      <c r="P4130" s="20" t="s">
        <v>50</v>
      </c>
      <c r="Q4130" s="28"/>
      <c r="R4130" s="21" t="s">
        <v>52</v>
      </c>
      <c r="S4130" s="21"/>
      <c r="T4130" s="22" t="s">
        <v>4964</v>
      </c>
      <c r="U4130" s="21" t="s">
        <v>413</v>
      </c>
      <c r="V4130" s="46">
        <v>1</v>
      </c>
      <c r="W4130" s="26">
        <f t="shared" si="3057"/>
        <v>1</v>
      </c>
      <c r="X4130" s="26">
        <f t="shared" si="3063"/>
        <v>1</v>
      </c>
      <c r="Y4130" s="21">
        <v>20</v>
      </c>
      <c r="Z4130" s="22">
        <f t="shared" si="3073"/>
        <v>1398</v>
      </c>
      <c r="AA4130" s="20" t="s">
        <v>2218</v>
      </c>
      <c r="AB4130" s="22"/>
      <c r="AC4130" s="22">
        <v>1</v>
      </c>
      <c r="AD4130" s="22"/>
      <c r="AE4130" s="22">
        <f t="shared" si="3099"/>
        <v>1398</v>
      </c>
      <c r="AF4130" s="22">
        <f t="shared" si="3058"/>
        <v>1398</v>
      </c>
      <c r="AG4130" s="20">
        <f t="shared" si="3107"/>
        <v>1398</v>
      </c>
      <c r="AH4130" s="20" t="str">
        <f>VLOOKUP(U4130,[1]提成计算!B:I,8,FALSE)</f>
        <v xml:space="preserve"> </v>
      </c>
      <c r="AI4130" s="20"/>
      <c r="AJ4130" s="22"/>
      <c r="AK4130" s="22"/>
      <c r="AM4130" s="22"/>
      <c r="AN4130" s="22"/>
      <c r="AO4130" s="22" t="s">
        <v>2216</v>
      </c>
      <c r="AP4130" s="22" t="s">
        <v>1301</v>
      </c>
      <c r="AS4130" s="20">
        <f>IF(Y4130&gt;=10,VLOOKUP(U4130,[4]提成计算!B:T,19,FALSE),VLOOKUP(U4130,[4]提成计算!B:T,18,FALSE))</f>
        <v>0.1</v>
      </c>
      <c r="AT4130" s="20">
        <f t="shared" si="3087"/>
        <v>139.80000000000001</v>
      </c>
      <c r="AU4130" s="20">
        <f t="shared" si="3088"/>
        <v>0</v>
      </c>
    </row>
    <row r="4131" spans="1:47" x14ac:dyDescent="0.15">
      <c r="A4131" s="21" t="s">
        <v>1273</v>
      </c>
      <c r="B4131" s="20" t="s">
        <v>918</v>
      </c>
      <c r="C4131" s="20" t="s">
        <v>1099</v>
      </c>
      <c r="D4131" s="20" t="s">
        <v>1100</v>
      </c>
      <c r="E4131" s="20" t="s">
        <v>1101</v>
      </c>
      <c r="F4131" s="20" t="s">
        <v>1250</v>
      </c>
      <c r="G4131" s="20" t="s">
        <v>5385</v>
      </c>
      <c r="H4131" s="20"/>
      <c r="I4131" s="20">
        <v>15112778234</v>
      </c>
      <c r="J4131" s="20" t="s">
        <v>1268</v>
      </c>
      <c r="K4131" s="20" t="s">
        <v>1107</v>
      </c>
      <c r="L4131" s="20" t="s">
        <v>1358</v>
      </c>
      <c r="M4131" s="20">
        <v>1088</v>
      </c>
      <c r="N4131" s="20">
        <v>1088</v>
      </c>
      <c r="O4131" s="20" t="s">
        <v>927</v>
      </c>
      <c r="P4131" s="20" t="s">
        <v>50</v>
      </c>
      <c r="Q4131" s="28"/>
      <c r="R4131" s="21" t="s">
        <v>52</v>
      </c>
      <c r="S4131" s="21"/>
      <c r="T4131" s="21" t="s">
        <v>1108</v>
      </c>
      <c r="U4131" s="21">
        <v>0</v>
      </c>
      <c r="V4131" s="46">
        <v>1</v>
      </c>
      <c r="W4131" s="26">
        <f t="shared" si="3057"/>
        <v>1</v>
      </c>
      <c r="X4131" s="26">
        <f t="shared" si="3063"/>
        <v>1</v>
      </c>
      <c r="Y4131" s="21">
        <v>10</v>
      </c>
      <c r="Z4131" s="22">
        <f t="shared" si="3073"/>
        <v>1088</v>
      </c>
      <c r="AA4131" s="20" t="s">
        <v>4899</v>
      </c>
      <c r="AB4131" s="22"/>
      <c r="AC4131" s="22">
        <v>1</v>
      </c>
      <c r="AD4131" s="22"/>
      <c r="AE4131" s="22">
        <f t="shared" si="3099"/>
        <v>1088</v>
      </c>
      <c r="AF4131" s="22">
        <f t="shared" si="3058"/>
        <v>1088</v>
      </c>
      <c r="AG4131" s="20">
        <f t="shared" si="3107"/>
        <v>1088</v>
      </c>
      <c r="AH4131" s="20"/>
      <c r="AI4131" s="20"/>
      <c r="AJ4131" s="22"/>
      <c r="AK4131" s="22"/>
      <c r="AM4131" s="22"/>
      <c r="AN4131" s="22"/>
      <c r="AO4131" s="22" t="s">
        <v>4897</v>
      </c>
      <c r="AP4131" s="22" t="s">
        <v>1301</v>
      </c>
      <c r="AS4131" s="20"/>
      <c r="AT4131" s="20"/>
      <c r="AU4131" s="20"/>
    </row>
    <row r="4132" spans="1:47" x14ac:dyDescent="0.15">
      <c r="A4132" s="21" t="s">
        <v>1273</v>
      </c>
      <c r="B4132" s="20" t="s">
        <v>918</v>
      </c>
      <c r="C4132" s="20" t="s">
        <v>1099</v>
      </c>
      <c r="D4132" s="20" t="s">
        <v>1100</v>
      </c>
      <c r="E4132" s="20" t="s">
        <v>1101</v>
      </c>
      <c r="F4132" s="20" t="s">
        <v>1250</v>
      </c>
      <c r="G4132" s="20" t="s">
        <v>5386</v>
      </c>
      <c r="H4132" s="20"/>
      <c r="I4132" s="20">
        <v>13652508007</v>
      </c>
      <c r="J4132" s="20" t="s">
        <v>1268</v>
      </c>
      <c r="K4132" s="20" t="s">
        <v>1107</v>
      </c>
      <c r="L4132" s="20" t="s">
        <v>1358</v>
      </c>
      <c r="M4132" s="20">
        <v>1088</v>
      </c>
      <c r="N4132" s="20">
        <v>1088</v>
      </c>
      <c r="O4132" s="20" t="s">
        <v>927</v>
      </c>
      <c r="P4132" s="20" t="s">
        <v>50</v>
      </c>
      <c r="Q4132" s="28"/>
      <c r="R4132" s="21" t="s">
        <v>52</v>
      </c>
      <c r="S4132" s="21"/>
      <c r="T4132" s="21" t="s">
        <v>1108</v>
      </c>
      <c r="U4132" s="21">
        <v>0</v>
      </c>
      <c r="V4132" s="46">
        <v>1</v>
      </c>
      <c r="W4132" s="26">
        <f t="shared" si="3057"/>
        <v>1</v>
      </c>
      <c r="X4132" s="26">
        <f t="shared" si="3063"/>
        <v>1</v>
      </c>
      <c r="Y4132" s="21">
        <v>10</v>
      </c>
      <c r="Z4132" s="22">
        <f t="shared" si="3073"/>
        <v>1088</v>
      </c>
      <c r="AA4132" s="20" t="s">
        <v>4899</v>
      </c>
      <c r="AB4132" s="22"/>
      <c r="AC4132" s="22">
        <v>1</v>
      </c>
      <c r="AD4132" s="22"/>
      <c r="AE4132" s="22">
        <f t="shared" si="3099"/>
        <v>1088</v>
      </c>
      <c r="AF4132" s="22">
        <f t="shared" si="3058"/>
        <v>1088</v>
      </c>
      <c r="AG4132" s="20">
        <f t="shared" si="3107"/>
        <v>1088</v>
      </c>
      <c r="AH4132" s="20"/>
      <c r="AI4132" s="20"/>
      <c r="AJ4132" s="22"/>
      <c r="AK4132" s="22"/>
      <c r="AM4132" s="22"/>
      <c r="AN4132" s="22"/>
      <c r="AO4132" s="22" t="s">
        <v>4897</v>
      </c>
      <c r="AP4132" s="22" t="s">
        <v>1301</v>
      </c>
      <c r="AS4132" s="20"/>
      <c r="AT4132" s="20"/>
      <c r="AU4132" s="20"/>
    </row>
    <row r="4133" spans="1:47" x14ac:dyDescent="0.15">
      <c r="A4133" s="21" t="s">
        <v>1273</v>
      </c>
      <c r="B4133" s="20" t="s">
        <v>918</v>
      </c>
      <c r="C4133" s="20" t="s">
        <v>1099</v>
      </c>
      <c r="D4133" s="20" t="s">
        <v>1136</v>
      </c>
      <c r="E4133" s="20" t="s">
        <v>1318</v>
      </c>
      <c r="F4133" s="20" t="s">
        <v>1250</v>
      </c>
      <c r="G4133" s="20" t="s">
        <v>5387</v>
      </c>
      <c r="H4133" s="20"/>
      <c r="I4133" s="20">
        <v>13428566940</v>
      </c>
      <c r="J4133" s="20" t="s">
        <v>924</v>
      </c>
      <c r="K4133" s="20" t="s">
        <v>4699</v>
      </c>
      <c r="L4133" s="20" t="s">
        <v>2137</v>
      </c>
      <c r="M4133" s="20">
        <v>1408</v>
      </c>
      <c r="N4133" s="20">
        <v>1408</v>
      </c>
      <c r="O4133" s="20" t="s">
        <v>927</v>
      </c>
      <c r="P4133" s="20" t="s">
        <v>50</v>
      </c>
      <c r="Q4133" s="28"/>
      <c r="R4133" s="22" t="s">
        <v>109</v>
      </c>
      <c r="T4133" s="21" t="s">
        <v>948</v>
      </c>
      <c r="U4133" s="22" t="s">
        <v>109</v>
      </c>
      <c r="V4133" s="46">
        <v>1</v>
      </c>
      <c r="W4133" s="26">
        <f t="shared" si="3057"/>
        <v>1</v>
      </c>
      <c r="Y4133" s="21">
        <v>12</v>
      </c>
      <c r="Z4133" s="22">
        <f t="shared" si="3073"/>
        <v>1408</v>
      </c>
      <c r="AA4133" s="20" t="s">
        <v>4899</v>
      </c>
      <c r="AB4133" s="22"/>
      <c r="AC4133" s="22">
        <v>1</v>
      </c>
      <c r="AD4133" s="22"/>
      <c r="AE4133" s="22">
        <f t="shared" si="3099"/>
        <v>1408</v>
      </c>
      <c r="AF4133" s="22">
        <f t="shared" si="3058"/>
        <v>1408</v>
      </c>
      <c r="AG4133" s="20"/>
      <c r="AH4133" s="22"/>
      <c r="AI4133" s="22"/>
      <c r="AJ4133" s="22">
        <f t="shared" ref="AJ4133:AJ4134" si="3108">N4133</f>
        <v>1408</v>
      </c>
      <c r="AK4133" s="22">
        <f>IF(O4133="(传统)XDSL",VLOOKUP(U4133,[2]自营续费率!B:G,6,FALSE)*1,IF(O4133="GPON+XDSL",VLOOKUP(U4133,[2]自营续费率!B:G,6,FALSE)*1,VLOOKUP(U4133,[2]自营续费率!B:G,4,FALSE)*1))</f>
        <v>-40</v>
      </c>
      <c r="AL4133" s="22" t="s">
        <v>1309</v>
      </c>
      <c r="AM4133" s="22"/>
      <c r="AN4133" s="22"/>
      <c r="AO4133" s="22" t="s">
        <v>2216</v>
      </c>
      <c r="AP4133" s="22" t="s">
        <v>1301</v>
      </c>
      <c r="AS4133" s="20">
        <f>IF(Y4133&gt;=10,VLOOKUP(U4133,[2]自营提成!C:Z,6,FALSE),VLOOKUP(U4133,[2]自营提成!C:Z,5,FALSE))</f>
        <v>0.12</v>
      </c>
      <c r="AT4133" s="20">
        <f t="shared" ref="AT4133:AT4134" si="3109">IF(AD4133*AS4133&gt;0,AD4133*AS4133,AE4133*AS4133)</f>
        <v>168.95999999999998</v>
      </c>
      <c r="AU4133" s="20">
        <f>IF(AND(AK4133&lt;0,AK4133+AT4133&lt;0),-AT4133,AK4133)</f>
        <v>-40</v>
      </c>
    </row>
    <row r="4134" spans="1:47" x14ac:dyDescent="0.15">
      <c r="A4134" s="21" t="s">
        <v>1273</v>
      </c>
      <c r="B4134" s="20" t="s">
        <v>918</v>
      </c>
      <c r="C4134" s="20" t="s">
        <v>1099</v>
      </c>
      <c r="D4134" s="20" t="s">
        <v>1136</v>
      </c>
      <c r="E4134" s="20" t="s">
        <v>1447</v>
      </c>
      <c r="F4134" s="20" t="s">
        <v>1250</v>
      </c>
      <c r="G4134" s="20" t="s">
        <v>5388</v>
      </c>
      <c r="H4134" s="20"/>
      <c r="I4134" s="20">
        <v>13712264911</v>
      </c>
      <c r="J4134" s="20" t="s">
        <v>924</v>
      </c>
      <c r="K4134" s="20" t="s">
        <v>304</v>
      </c>
      <c r="L4134" s="20" t="s">
        <v>1299</v>
      </c>
      <c r="M4134" s="20">
        <v>888</v>
      </c>
      <c r="N4134" s="20">
        <v>888</v>
      </c>
      <c r="O4134" s="20" t="s">
        <v>927</v>
      </c>
      <c r="P4134" s="20" t="s">
        <v>50</v>
      </c>
      <c r="Q4134" s="28"/>
      <c r="R4134" s="21" t="s">
        <v>109</v>
      </c>
      <c r="S4134" s="25" t="s">
        <v>1450</v>
      </c>
      <c r="T4134" s="21" t="s">
        <v>53</v>
      </c>
      <c r="U4134" s="21" t="s">
        <v>305</v>
      </c>
      <c r="V4134" s="46">
        <v>1</v>
      </c>
      <c r="W4134" s="26">
        <f t="shared" si="3057"/>
        <v>1</v>
      </c>
      <c r="Y4134" s="21">
        <v>12</v>
      </c>
      <c r="Z4134" s="22">
        <f t="shared" si="3073"/>
        <v>888</v>
      </c>
      <c r="AA4134" s="20" t="s">
        <v>2218</v>
      </c>
      <c r="AB4134" s="22"/>
      <c r="AC4134" s="22">
        <v>1</v>
      </c>
      <c r="AD4134" s="22"/>
      <c r="AE4134" s="22">
        <f t="shared" si="3099"/>
        <v>888</v>
      </c>
      <c r="AF4134" s="22">
        <f t="shared" si="3058"/>
        <v>888</v>
      </c>
      <c r="AG4134" s="20"/>
      <c r="AH4134" s="22"/>
      <c r="AI4134" s="22"/>
      <c r="AJ4134" s="22">
        <f t="shared" si="3108"/>
        <v>888</v>
      </c>
      <c r="AK4134" s="22">
        <f>IF(O4134="(传统)XDSL",VLOOKUP(S4134,[2]直销续费率明细!C:I,7,FALSE)*1,IF(O4134="GPON+XDSL",VLOOKUP(S4134,[2]直销续费率明细!C:I,7,FALSE)*1,VLOOKUP(S4134,[2]直销续费率明细!C:I,5,FALSE)*1))</f>
        <v>25</v>
      </c>
      <c r="AL4134" s="22" t="s">
        <v>1309</v>
      </c>
      <c r="AM4134" s="22"/>
      <c r="AN4134" s="22"/>
      <c r="AO4134" s="22" t="s">
        <v>2216</v>
      </c>
      <c r="AP4134" s="22" t="s">
        <v>1301</v>
      </c>
      <c r="AS4134" s="20">
        <f>IF(Y4134&gt;=10,VLOOKUP(U4134,[2]提成计算!B:T,19,FALSE),VLOOKUP(U4134,[2]提成计算!B:T,18,FALSE))</f>
        <v>0.09</v>
      </c>
      <c r="AT4134" s="20">
        <f t="shared" si="3109"/>
        <v>79.92</v>
      </c>
      <c r="AU4134" s="20">
        <f t="shared" ref="AU4134" si="3110">IF(AND(AK4134&lt;0,AK4134+AT4134&lt;0),-AT4134,AK4134)</f>
        <v>25</v>
      </c>
    </row>
    <row r="4135" spans="1:47" x14ac:dyDescent="0.15">
      <c r="A4135" s="21" t="s">
        <v>1273</v>
      </c>
      <c r="B4135" s="20" t="s">
        <v>918</v>
      </c>
      <c r="C4135" s="20" t="s">
        <v>1099</v>
      </c>
      <c r="D4135" s="20" t="s">
        <v>1100</v>
      </c>
      <c r="E4135" s="20" t="s">
        <v>1151</v>
      </c>
      <c r="F4135" s="20" t="s">
        <v>1250</v>
      </c>
      <c r="G4135" s="20" t="s">
        <v>5389</v>
      </c>
      <c r="H4135" s="20"/>
      <c r="I4135" s="20">
        <v>13711896137</v>
      </c>
      <c r="J4135" s="20" t="s">
        <v>1268</v>
      </c>
      <c r="K4135" s="20" t="s">
        <v>1107</v>
      </c>
      <c r="L4135" s="20" t="s">
        <v>1358</v>
      </c>
      <c r="M4135" s="20">
        <v>1088</v>
      </c>
      <c r="N4135" s="20">
        <v>1088</v>
      </c>
      <c r="O4135" s="20" t="s">
        <v>927</v>
      </c>
      <c r="P4135" s="20" t="s">
        <v>50</v>
      </c>
      <c r="Q4135" s="28"/>
      <c r="R4135" s="21" t="s">
        <v>5390</v>
      </c>
      <c r="S4135" s="21"/>
      <c r="T4135" s="21" t="s">
        <v>1108</v>
      </c>
      <c r="U4135" s="21">
        <v>0</v>
      </c>
      <c r="V4135" s="46">
        <v>1</v>
      </c>
      <c r="W4135" s="26">
        <f t="shared" si="3057"/>
        <v>1</v>
      </c>
      <c r="X4135" s="26">
        <f t="shared" si="3063"/>
        <v>1</v>
      </c>
      <c r="Y4135" s="21">
        <v>10</v>
      </c>
      <c r="Z4135" s="22">
        <f t="shared" si="3073"/>
        <v>1088</v>
      </c>
      <c r="AA4135" s="20" t="s">
        <v>2218</v>
      </c>
      <c r="AB4135" s="22"/>
      <c r="AC4135" s="22">
        <v>1</v>
      </c>
      <c r="AD4135" s="22"/>
      <c r="AE4135" s="22">
        <f t="shared" si="3099"/>
        <v>1088</v>
      </c>
      <c r="AF4135" s="22">
        <f t="shared" si="3058"/>
        <v>1088</v>
      </c>
      <c r="AG4135" s="20">
        <f>N4135</f>
        <v>1088</v>
      </c>
      <c r="AH4135" s="20"/>
      <c r="AI4135" s="20"/>
      <c r="AJ4135" s="22"/>
      <c r="AK4135" s="22"/>
      <c r="AM4135" s="22"/>
      <c r="AN4135" s="22"/>
      <c r="AO4135" s="22" t="s">
        <v>4897</v>
      </c>
      <c r="AP4135" s="22" t="s">
        <v>1301</v>
      </c>
      <c r="AS4135" s="20"/>
      <c r="AT4135" s="20"/>
      <c r="AU4135" s="20"/>
    </row>
    <row r="4136" spans="1:47" x14ac:dyDescent="0.15">
      <c r="A4136" s="21" t="s">
        <v>1273</v>
      </c>
      <c r="B4136" s="20" t="s">
        <v>918</v>
      </c>
      <c r="C4136" s="20" t="s">
        <v>1099</v>
      </c>
      <c r="D4136" s="20" t="s">
        <v>1121</v>
      </c>
      <c r="E4136" s="20" t="s">
        <v>1280</v>
      </c>
      <c r="F4136" s="20" t="s">
        <v>1250</v>
      </c>
      <c r="G4136" s="20" t="s">
        <v>5391</v>
      </c>
      <c r="H4136" s="20"/>
      <c r="I4136" s="20">
        <v>13712668846</v>
      </c>
      <c r="J4136" s="20" t="s">
        <v>924</v>
      </c>
      <c r="K4136" s="20" t="s">
        <v>1286</v>
      </c>
      <c r="L4136" s="20" t="s">
        <v>1299</v>
      </c>
      <c r="M4136" s="20">
        <v>888</v>
      </c>
      <c r="N4136" s="20">
        <v>888</v>
      </c>
      <c r="O4136" s="20" t="s">
        <v>927</v>
      </c>
      <c r="P4136" s="20" t="s">
        <v>50</v>
      </c>
      <c r="Q4136" s="28"/>
      <c r="R4136" s="21" t="s">
        <v>91</v>
      </c>
      <c r="S4136" s="25" t="s">
        <v>1405</v>
      </c>
      <c r="T4136" s="21" t="s">
        <v>53</v>
      </c>
      <c r="U4136" s="21" t="s">
        <v>1287</v>
      </c>
      <c r="V4136" s="46">
        <v>1</v>
      </c>
      <c r="W4136" s="26">
        <f t="shared" si="3057"/>
        <v>1</v>
      </c>
      <c r="Y4136" s="21">
        <v>12</v>
      </c>
      <c r="Z4136" s="22">
        <f t="shared" si="3073"/>
        <v>888</v>
      </c>
      <c r="AA4136" s="20" t="s">
        <v>1278</v>
      </c>
      <c r="AB4136" s="22"/>
      <c r="AC4136" s="22">
        <v>1</v>
      </c>
      <c r="AD4136" s="22"/>
      <c r="AE4136" s="22">
        <f t="shared" si="3099"/>
        <v>888</v>
      </c>
      <c r="AF4136" s="22">
        <f t="shared" si="3058"/>
        <v>888</v>
      </c>
      <c r="AG4136" s="20"/>
      <c r="AH4136" s="22"/>
      <c r="AI4136" s="22"/>
      <c r="AJ4136" s="22">
        <f>N4136</f>
        <v>888</v>
      </c>
      <c r="AK4136" s="22">
        <f>IF(O4136="(传统)XDSL",VLOOKUP(S4136,[2]直销续费率明细!C:I,7,FALSE)*1,IF(O4136="GPON+XDSL",VLOOKUP(S4136,[2]直销续费率明细!C:I,7,FALSE)*1,VLOOKUP(S4136,[2]直销续费率明细!C:I,5,FALSE)*1))</f>
        <v>-40</v>
      </c>
      <c r="AL4136" s="22" t="s">
        <v>1309</v>
      </c>
      <c r="AM4136" s="22"/>
      <c r="AN4136" s="22"/>
      <c r="AO4136" s="22" t="s">
        <v>2216</v>
      </c>
      <c r="AP4136" s="22" t="s">
        <v>1301</v>
      </c>
      <c r="AS4136" s="20">
        <f>IF(Y4136&gt;=10,VLOOKUP(U4136,[2]提成计算!B:T,19,FALSE),VLOOKUP(U4136,[2]提成计算!B:T,18,FALSE))</f>
        <v>0.09</v>
      </c>
      <c r="AT4136" s="20">
        <f t="shared" ref="AT4136" si="3111">IF(AD4136*AS4136&gt;0,AD4136*AS4136,AE4136*AS4136)</f>
        <v>79.92</v>
      </c>
      <c r="AU4136" s="20">
        <f t="shared" ref="AU4136" si="3112">IF(AND(AK4136&lt;0,AK4136+AT4136&lt;0),-AT4136,AK4136)</f>
        <v>-40</v>
      </c>
    </row>
    <row r="4137" spans="1:47" x14ac:dyDescent="0.15">
      <c r="A4137" s="21" t="s">
        <v>1273</v>
      </c>
      <c r="B4137" s="20" t="s">
        <v>918</v>
      </c>
      <c r="C4137" s="20" t="s">
        <v>1099</v>
      </c>
      <c r="D4137" s="20" t="s">
        <v>1100</v>
      </c>
      <c r="E4137" s="20" t="s">
        <v>1101</v>
      </c>
      <c r="F4137" s="20" t="s">
        <v>1250</v>
      </c>
      <c r="G4137" s="20" t="s">
        <v>5392</v>
      </c>
      <c r="H4137" s="20"/>
      <c r="I4137" s="20">
        <v>13763235668</v>
      </c>
      <c r="J4137" s="20" t="s">
        <v>1268</v>
      </c>
      <c r="K4137" s="20" t="s">
        <v>174</v>
      </c>
      <c r="L4137" s="20" t="s">
        <v>2268</v>
      </c>
      <c r="M4137" s="20">
        <v>1398</v>
      </c>
      <c r="N4137" s="20">
        <v>1398</v>
      </c>
      <c r="O4137" s="20" t="s">
        <v>927</v>
      </c>
      <c r="P4137" s="20" t="s">
        <v>50</v>
      </c>
      <c r="Q4137" s="28"/>
      <c r="R4137" s="21" t="s">
        <v>52</v>
      </c>
      <c r="S4137" s="21"/>
      <c r="T4137" s="21" t="s">
        <v>2242</v>
      </c>
      <c r="U4137" s="21"/>
      <c r="V4137" s="46">
        <v>1</v>
      </c>
      <c r="W4137" s="26">
        <f t="shared" si="3057"/>
        <v>1</v>
      </c>
      <c r="X4137" s="26">
        <f t="shared" si="3063"/>
        <v>1</v>
      </c>
      <c r="Y4137" s="21">
        <v>20</v>
      </c>
      <c r="Z4137" s="22">
        <f t="shared" si="3073"/>
        <v>1398</v>
      </c>
      <c r="AA4137" s="20" t="s">
        <v>2218</v>
      </c>
      <c r="AB4137" s="22"/>
      <c r="AC4137" s="22">
        <v>1</v>
      </c>
      <c r="AD4137" s="22"/>
      <c r="AE4137" s="22">
        <f t="shared" si="3099"/>
        <v>1398</v>
      </c>
      <c r="AF4137" s="22">
        <f t="shared" si="3058"/>
        <v>1398</v>
      </c>
      <c r="AG4137" s="20">
        <f t="shared" ref="AG4137:AG4139" si="3113">N4137</f>
        <v>1398</v>
      </c>
      <c r="AH4137" s="20"/>
      <c r="AI4137" s="20"/>
      <c r="AJ4137" s="22"/>
      <c r="AK4137" s="22"/>
      <c r="AM4137" s="22"/>
      <c r="AN4137" s="22"/>
      <c r="AO4137" s="22" t="s">
        <v>4897</v>
      </c>
      <c r="AP4137" s="22" t="s">
        <v>1301</v>
      </c>
      <c r="AS4137" s="20"/>
      <c r="AT4137" s="20"/>
      <c r="AU4137" s="20"/>
    </row>
    <row r="4138" spans="1:47" x14ac:dyDescent="0.15">
      <c r="A4138" s="21" t="s">
        <v>1273</v>
      </c>
      <c r="B4138" s="20" t="s">
        <v>918</v>
      </c>
      <c r="C4138" s="20" t="s">
        <v>1099</v>
      </c>
      <c r="D4138" s="20" t="s">
        <v>1100</v>
      </c>
      <c r="E4138" s="20" t="s">
        <v>1101</v>
      </c>
      <c r="F4138" s="20" t="s">
        <v>1250</v>
      </c>
      <c r="G4138" s="20" t="s">
        <v>5393</v>
      </c>
      <c r="H4138" s="20"/>
      <c r="I4138" s="20">
        <v>18028268598</v>
      </c>
      <c r="J4138" s="20" t="s">
        <v>1268</v>
      </c>
      <c r="K4138" s="20" t="s">
        <v>1107</v>
      </c>
      <c r="L4138" s="20" t="s">
        <v>1966</v>
      </c>
      <c r="M4138" s="20">
        <v>1598</v>
      </c>
      <c r="N4138" s="20">
        <v>1598</v>
      </c>
      <c r="O4138" s="20" t="s">
        <v>927</v>
      </c>
      <c r="P4138" s="20" t="s">
        <v>50</v>
      </c>
      <c r="Q4138" s="28"/>
      <c r="R4138" s="21" t="s">
        <v>52</v>
      </c>
      <c r="S4138" s="21"/>
      <c r="T4138" s="21" t="s">
        <v>1108</v>
      </c>
      <c r="U4138" s="21">
        <v>0</v>
      </c>
      <c r="V4138" s="46">
        <v>1</v>
      </c>
      <c r="W4138" s="26">
        <f t="shared" si="3057"/>
        <v>1</v>
      </c>
      <c r="X4138" s="26">
        <f t="shared" si="3063"/>
        <v>1</v>
      </c>
      <c r="Y4138" s="21">
        <v>50</v>
      </c>
      <c r="Z4138" s="22">
        <f t="shared" si="3073"/>
        <v>1598</v>
      </c>
      <c r="AA4138" s="20" t="s">
        <v>4899</v>
      </c>
      <c r="AB4138" s="22"/>
      <c r="AC4138" s="22">
        <v>1</v>
      </c>
      <c r="AD4138" s="22"/>
      <c r="AE4138" s="22">
        <f t="shared" si="3099"/>
        <v>1598</v>
      </c>
      <c r="AF4138" s="22">
        <f t="shared" si="3058"/>
        <v>1598</v>
      </c>
      <c r="AG4138" s="20">
        <f t="shared" si="3113"/>
        <v>1598</v>
      </c>
      <c r="AH4138" s="20"/>
      <c r="AI4138" s="20"/>
      <c r="AJ4138" s="22"/>
      <c r="AK4138" s="22"/>
      <c r="AM4138" s="22"/>
      <c r="AN4138" s="22"/>
      <c r="AO4138" s="22" t="s">
        <v>4897</v>
      </c>
      <c r="AP4138" s="22" t="s">
        <v>1301</v>
      </c>
      <c r="AS4138" s="20"/>
      <c r="AT4138" s="20"/>
      <c r="AU4138" s="20"/>
    </row>
    <row r="4139" spans="1:47" x14ac:dyDescent="0.15">
      <c r="A4139" s="21" t="s">
        <v>1273</v>
      </c>
      <c r="B4139" s="20" t="s">
        <v>918</v>
      </c>
      <c r="C4139" s="20" t="s">
        <v>1099</v>
      </c>
      <c r="D4139" s="20" t="s">
        <v>1100</v>
      </c>
      <c r="E4139" s="20" t="s">
        <v>1101</v>
      </c>
      <c r="F4139" s="20" t="s">
        <v>1250</v>
      </c>
      <c r="G4139" s="20" t="s">
        <v>5394</v>
      </c>
      <c r="H4139" s="20"/>
      <c r="I4139" s="20">
        <v>13829279789</v>
      </c>
      <c r="J4139" s="20" t="s">
        <v>1268</v>
      </c>
      <c r="K4139" s="20" t="s">
        <v>1107</v>
      </c>
      <c r="L4139" s="20" t="s">
        <v>1898</v>
      </c>
      <c r="M4139" s="20">
        <v>1398</v>
      </c>
      <c r="N4139" s="20">
        <v>1398</v>
      </c>
      <c r="O4139" s="20" t="s">
        <v>927</v>
      </c>
      <c r="P4139" s="20" t="s">
        <v>50</v>
      </c>
      <c r="Q4139" s="28"/>
      <c r="R4139" s="21" t="s">
        <v>52</v>
      </c>
      <c r="S4139" s="21"/>
      <c r="T4139" s="21" t="s">
        <v>1108</v>
      </c>
      <c r="U4139" s="21">
        <v>0</v>
      </c>
      <c r="V4139" s="46">
        <v>1</v>
      </c>
      <c r="W4139" s="26">
        <f t="shared" si="3057"/>
        <v>1</v>
      </c>
      <c r="X4139" s="26">
        <f t="shared" si="3063"/>
        <v>1</v>
      </c>
      <c r="Y4139" s="21">
        <v>20</v>
      </c>
      <c r="Z4139" s="22">
        <f t="shared" si="3073"/>
        <v>1398</v>
      </c>
      <c r="AA4139" s="20" t="s">
        <v>4899</v>
      </c>
      <c r="AB4139" s="22"/>
      <c r="AC4139" s="22">
        <v>1</v>
      </c>
      <c r="AD4139" s="22"/>
      <c r="AE4139" s="22">
        <f t="shared" si="3099"/>
        <v>1398</v>
      </c>
      <c r="AF4139" s="22">
        <f t="shared" si="3058"/>
        <v>1398</v>
      </c>
      <c r="AG4139" s="20">
        <f t="shared" si="3113"/>
        <v>1398</v>
      </c>
      <c r="AH4139" s="20"/>
      <c r="AI4139" s="20"/>
      <c r="AJ4139" s="22"/>
      <c r="AK4139" s="22"/>
      <c r="AM4139" s="22"/>
      <c r="AN4139" s="22"/>
      <c r="AO4139" s="22" t="s">
        <v>4897</v>
      </c>
      <c r="AP4139" s="22" t="s">
        <v>1301</v>
      </c>
      <c r="AS4139" s="20"/>
      <c r="AT4139" s="20"/>
      <c r="AU4139" s="20"/>
    </row>
    <row r="4140" spans="1:47" x14ac:dyDescent="0.15">
      <c r="A4140" s="21" t="s">
        <v>1273</v>
      </c>
      <c r="B4140" s="20" t="s">
        <v>918</v>
      </c>
      <c r="C4140" s="20" t="s">
        <v>1099</v>
      </c>
      <c r="D4140" s="20" t="s">
        <v>1136</v>
      </c>
      <c r="E4140" s="20" t="s">
        <v>4704</v>
      </c>
      <c r="F4140" s="20" t="s">
        <v>1250</v>
      </c>
      <c r="G4140" s="20" t="s">
        <v>5395</v>
      </c>
      <c r="H4140" s="20"/>
      <c r="I4140" s="20">
        <v>13662873623</v>
      </c>
      <c r="J4140" s="20" t="s">
        <v>924</v>
      </c>
      <c r="K4140" s="20" t="s">
        <v>4732</v>
      </c>
      <c r="L4140" s="20" t="s">
        <v>1918</v>
      </c>
      <c r="M4140" s="20">
        <v>680</v>
      </c>
      <c r="N4140" s="20">
        <v>680</v>
      </c>
      <c r="O4140" s="20" t="s">
        <v>1262</v>
      </c>
      <c r="P4140" s="20" t="s">
        <v>50</v>
      </c>
      <c r="Q4140" s="28"/>
      <c r="R4140" s="21" t="s">
        <v>109</v>
      </c>
      <c r="S4140" s="25" t="s">
        <v>1159</v>
      </c>
      <c r="T4140" s="21" t="s">
        <v>53</v>
      </c>
      <c r="U4140" s="21" t="s">
        <v>1799</v>
      </c>
      <c r="V4140" s="46">
        <v>1</v>
      </c>
      <c r="W4140" s="26">
        <f t="shared" si="3057"/>
        <v>1</v>
      </c>
      <c r="Y4140" s="21">
        <v>4</v>
      </c>
      <c r="Z4140" s="22">
        <f t="shared" si="3073"/>
        <v>680</v>
      </c>
      <c r="AA4140" s="20" t="s">
        <v>4899</v>
      </c>
      <c r="AB4140" s="22">
        <v>1</v>
      </c>
      <c r="AC4140" s="22"/>
      <c r="AD4140" s="22">
        <f>N4140</f>
        <v>680</v>
      </c>
      <c r="AE4140" s="22"/>
      <c r="AF4140" s="22">
        <f t="shared" si="3058"/>
        <v>680</v>
      </c>
      <c r="AG4140" s="20"/>
      <c r="AH4140" s="22"/>
      <c r="AI4140" s="22"/>
      <c r="AJ4140" s="22">
        <f>N4140</f>
        <v>680</v>
      </c>
      <c r="AK4140" s="22">
        <f>IF(O4140="(传统)XDSL",VLOOKUP(S4140,[2]直销续费率明细!C:I,7,FALSE)*1,IF(O4140="GPON+XDSL",VLOOKUP(S4140,[2]直销续费率明细!C:I,7,FALSE)*1,VLOOKUP(S4140,[2]直销续费率明细!C:I,5,FALSE)*1))</f>
        <v>-20</v>
      </c>
      <c r="AL4140" s="22" t="s">
        <v>1309</v>
      </c>
      <c r="AM4140" s="22"/>
      <c r="AN4140" s="22"/>
      <c r="AO4140" s="22" t="s">
        <v>4897</v>
      </c>
      <c r="AP4140" s="22" t="s">
        <v>4913</v>
      </c>
      <c r="AS4140" s="20">
        <f>IF(Y4140&gt;=10,VLOOKUP(U4140,[2]提成计算!B:T,19,FALSE),VLOOKUP(U4140,[2]提成计算!B:T,18,FALSE))</f>
        <v>0.06</v>
      </c>
      <c r="AT4140" s="20">
        <f t="shared" ref="AT4140" si="3114">IF(AD4140*AS4140&gt;0,AD4140*AS4140,AE4140*AS4140)</f>
        <v>40.799999999999997</v>
      </c>
      <c r="AU4140" s="20">
        <f t="shared" ref="AU4140" si="3115">IF(AND(AK4140&lt;0,AK4140+AT4140&lt;0),-AT4140,AK4140)</f>
        <v>-20</v>
      </c>
    </row>
    <row r="4141" spans="1:47" x14ac:dyDescent="0.15">
      <c r="A4141" s="21" t="s">
        <v>1273</v>
      </c>
      <c r="B4141" s="20" t="s">
        <v>918</v>
      </c>
      <c r="C4141" s="20" t="s">
        <v>1099</v>
      </c>
      <c r="D4141" s="20" t="s">
        <v>1136</v>
      </c>
      <c r="E4141" s="20" t="s">
        <v>1447</v>
      </c>
      <c r="F4141" s="20" t="s">
        <v>1250</v>
      </c>
      <c r="G4141" s="20" t="s">
        <v>5396</v>
      </c>
      <c r="H4141" s="20"/>
      <c r="I4141" s="20">
        <v>13711872785</v>
      </c>
      <c r="J4141" s="20" t="s">
        <v>1268</v>
      </c>
      <c r="K4141" s="20" t="s">
        <v>4697</v>
      </c>
      <c r="L4141" s="20" t="s">
        <v>1358</v>
      </c>
      <c r="M4141" s="20">
        <v>1088</v>
      </c>
      <c r="N4141" s="20">
        <v>1088</v>
      </c>
      <c r="O4141" s="20" t="s">
        <v>927</v>
      </c>
      <c r="P4141" s="20" t="s">
        <v>50</v>
      </c>
      <c r="Q4141" s="28"/>
      <c r="R4141" s="21" t="s">
        <v>109</v>
      </c>
      <c r="S4141" s="21"/>
      <c r="T4141" s="21" t="s">
        <v>53</v>
      </c>
      <c r="U4141" s="21" t="s">
        <v>361</v>
      </c>
      <c r="V4141" s="46">
        <v>1</v>
      </c>
      <c r="W4141" s="26">
        <f t="shared" si="3057"/>
        <v>1</v>
      </c>
      <c r="X4141" s="26">
        <f t="shared" si="3063"/>
        <v>1</v>
      </c>
      <c r="Y4141" s="21">
        <v>10</v>
      </c>
      <c r="Z4141" s="22">
        <f t="shared" si="3073"/>
        <v>1088</v>
      </c>
      <c r="AA4141" s="20" t="s">
        <v>4899</v>
      </c>
      <c r="AB4141" s="22"/>
      <c r="AC4141" s="22">
        <v>1</v>
      </c>
      <c r="AD4141" s="22"/>
      <c r="AE4141" s="22">
        <f t="shared" ref="AE4141:AE4148" si="3116">N4141</f>
        <v>1088</v>
      </c>
      <c r="AF4141" s="22">
        <f t="shared" si="3058"/>
        <v>1088</v>
      </c>
      <c r="AG4141" s="20">
        <f>N4141</f>
        <v>1088</v>
      </c>
      <c r="AH4141" s="20" t="str">
        <f>VLOOKUP(U4141,[1]提成计算!B:I,8,FALSE)</f>
        <v xml:space="preserve"> </v>
      </c>
      <c r="AI4141" s="20"/>
      <c r="AJ4141" s="22"/>
      <c r="AK4141" s="22"/>
      <c r="AM4141" s="22"/>
      <c r="AN4141" s="22"/>
      <c r="AO4141" s="22" t="s">
        <v>2216</v>
      </c>
      <c r="AP4141" s="22" t="s">
        <v>1301</v>
      </c>
      <c r="AS4141" s="20"/>
      <c r="AT4141" s="20"/>
      <c r="AU4141" s="20"/>
    </row>
    <row r="4142" spans="1:47" x14ac:dyDescent="0.15">
      <c r="A4142" s="21" t="s">
        <v>1273</v>
      </c>
      <c r="B4142" s="20" t="s">
        <v>918</v>
      </c>
      <c r="C4142" s="20" t="s">
        <v>1099</v>
      </c>
      <c r="D4142" s="20" t="s">
        <v>1136</v>
      </c>
      <c r="E4142" s="20" t="s">
        <v>1447</v>
      </c>
      <c r="F4142" s="20" t="s">
        <v>1250</v>
      </c>
      <c r="G4142" s="20" t="s">
        <v>5397</v>
      </c>
      <c r="H4142" s="20"/>
      <c r="I4142" s="20" t="s">
        <v>5398</v>
      </c>
      <c r="J4142" s="20" t="s">
        <v>924</v>
      </c>
      <c r="K4142" s="20" t="s">
        <v>360</v>
      </c>
      <c r="L4142" s="20" t="s">
        <v>1299</v>
      </c>
      <c r="M4142" s="20">
        <v>888</v>
      </c>
      <c r="N4142" s="20">
        <v>888</v>
      </c>
      <c r="O4142" s="20" t="s">
        <v>927</v>
      </c>
      <c r="P4142" s="20" t="s">
        <v>50</v>
      </c>
      <c r="Q4142" s="28"/>
      <c r="R4142" s="21" t="s">
        <v>109</v>
      </c>
      <c r="S4142" s="25" t="s">
        <v>1450</v>
      </c>
      <c r="T4142" s="21" t="s">
        <v>53</v>
      </c>
      <c r="U4142" s="21" t="s">
        <v>361</v>
      </c>
      <c r="V4142" s="46">
        <v>1</v>
      </c>
      <c r="W4142" s="26">
        <f t="shared" si="3057"/>
        <v>1</v>
      </c>
      <c r="Y4142" s="21">
        <v>12</v>
      </c>
      <c r="Z4142" s="22">
        <f t="shared" si="3073"/>
        <v>888</v>
      </c>
      <c r="AA4142" s="20" t="s">
        <v>2218</v>
      </c>
      <c r="AB4142" s="22"/>
      <c r="AC4142" s="22">
        <v>1</v>
      </c>
      <c r="AD4142" s="22"/>
      <c r="AE4142" s="22">
        <f t="shared" si="3116"/>
        <v>888</v>
      </c>
      <c r="AF4142" s="22">
        <f t="shared" si="3058"/>
        <v>888</v>
      </c>
      <c r="AG4142" s="20"/>
      <c r="AH4142" s="22"/>
      <c r="AI4142" s="22"/>
      <c r="AJ4142" s="22">
        <f>N4142</f>
        <v>888</v>
      </c>
      <c r="AK4142" s="22">
        <f>IF(O4142="(传统)XDSL",VLOOKUP(S4142,[2]直销续费率明细!C:I,7,FALSE)*1,IF(O4142="GPON+XDSL",VLOOKUP(S4142,[2]直销续费率明细!C:I,7,FALSE)*1,VLOOKUP(S4142,[2]直销续费率明细!C:I,5,FALSE)*1))</f>
        <v>25</v>
      </c>
      <c r="AL4142" s="22" t="s">
        <v>1300</v>
      </c>
      <c r="AM4142" s="22"/>
      <c r="AN4142" s="22"/>
      <c r="AO4142" s="22" t="s">
        <v>4897</v>
      </c>
      <c r="AP4142" s="22" t="s">
        <v>1301</v>
      </c>
      <c r="AS4142" s="20">
        <f>IF(Y4142&gt;=10,VLOOKUP(U4142,[2]提成计算!B:T,19,FALSE),VLOOKUP(U4142,[2]提成计算!B:T,18,FALSE))</f>
        <v>0.09</v>
      </c>
      <c r="AT4142" s="20">
        <f t="shared" ref="AT4142" si="3117">IF(AD4142*AS4142&gt;0,AD4142*AS4142,AE4142*AS4142)</f>
        <v>79.92</v>
      </c>
      <c r="AU4142" s="20">
        <f t="shared" ref="AU4142" si="3118">IF(AND(AK4142&lt;0,AK4142+AT4142&lt;0),-AT4142,AK4142)</f>
        <v>25</v>
      </c>
    </row>
    <row r="4143" spans="1:47" x14ac:dyDescent="0.15">
      <c r="A4143" s="21" t="s">
        <v>1273</v>
      </c>
      <c r="B4143" s="20" t="s">
        <v>918</v>
      </c>
      <c r="C4143" s="20" t="s">
        <v>1099</v>
      </c>
      <c r="D4143" s="20" t="s">
        <v>1136</v>
      </c>
      <c r="E4143" s="20" t="s">
        <v>1137</v>
      </c>
      <c r="F4143" s="20" t="s">
        <v>1250</v>
      </c>
      <c r="G4143" s="20" t="s">
        <v>5399</v>
      </c>
      <c r="H4143" s="20"/>
      <c r="I4143" s="20">
        <v>13543790229</v>
      </c>
      <c r="J4143" s="20" t="s">
        <v>1268</v>
      </c>
      <c r="K4143" s="20" t="s">
        <v>4732</v>
      </c>
      <c r="L4143" s="20" t="s">
        <v>1358</v>
      </c>
      <c r="M4143" s="20">
        <v>1088</v>
      </c>
      <c r="N4143" s="20">
        <v>1088</v>
      </c>
      <c r="O4143" s="20" t="s">
        <v>927</v>
      </c>
      <c r="P4143" s="20" t="s">
        <v>50</v>
      </c>
      <c r="Q4143" s="28"/>
      <c r="R4143" s="21" t="s">
        <v>109</v>
      </c>
      <c r="S4143" s="21"/>
      <c r="T4143" s="21" t="s">
        <v>53</v>
      </c>
      <c r="U4143" s="21" t="s">
        <v>1799</v>
      </c>
      <c r="V4143" s="46">
        <v>1</v>
      </c>
      <c r="W4143" s="26">
        <f t="shared" si="3057"/>
        <v>1</v>
      </c>
      <c r="X4143" s="26">
        <f t="shared" si="3063"/>
        <v>1</v>
      </c>
      <c r="Y4143" s="21">
        <v>10</v>
      </c>
      <c r="Z4143" s="22">
        <f t="shared" si="3073"/>
        <v>1088</v>
      </c>
      <c r="AA4143" s="20" t="s">
        <v>4899</v>
      </c>
      <c r="AB4143" s="22"/>
      <c r="AC4143" s="22">
        <v>1</v>
      </c>
      <c r="AD4143" s="22"/>
      <c r="AE4143" s="22">
        <f t="shared" si="3116"/>
        <v>1088</v>
      </c>
      <c r="AF4143" s="22">
        <f t="shared" si="3058"/>
        <v>1088</v>
      </c>
      <c r="AG4143" s="20">
        <f>N4143</f>
        <v>1088</v>
      </c>
      <c r="AH4143" s="20" t="str">
        <f>VLOOKUP(U4143,[1]提成计算!B:I,8,FALSE)</f>
        <v xml:space="preserve"> </v>
      </c>
      <c r="AI4143" s="20"/>
      <c r="AJ4143" s="22"/>
      <c r="AK4143" s="22"/>
      <c r="AM4143" s="22"/>
      <c r="AN4143" s="22"/>
      <c r="AO4143" s="22" t="s">
        <v>4897</v>
      </c>
      <c r="AP4143" s="22" t="s">
        <v>1301</v>
      </c>
      <c r="AS4143" s="20"/>
      <c r="AT4143" s="20"/>
      <c r="AU4143" s="20"/>
    </row>
    <row r="4144" spans="1:47" x14ac:dyDescent="0.15">
      <c r="A4144" s="21" t="s">
        <v>1273</v>
      </c>
      <c r="B4144" s="20" t="s">
        <v>918</v>
      </c>
      <c r="C4144" s="20" t="s">
        <v>1099</v>
      </c>
      <c r="D4144" s="20" t="s">
        <v>1100</v>
      </c>
      <c r="E4144" s="20" t="s">
        <v>1105</v>
      </c>
      <c r="F4144" s="20" t="s">
        <v>1250</v>
      </c>
      <c r="G4144" s="20" t="s">
        <v>5400</v>
      </c>
      <c r="H4144" s="20"/>
      <c r="I4144" s="20">
        <v>13712189820</v>
      </c>
      <c r="J4144" s="20" t="s">
        <v>924</v>
      </c>
      <c r="K4144" s="20" t="s">
        <v>80</v>
      </c>
      <c r="L4144" s="20" t="s">
        <v>2137</v>
      </c>
      <c r="M4144" s="20">
        <v>1408</v>
      </c>
      <c r="N4144" s="20">
        <v>1408</v>
      </c>
      <c r="O4144" s="20" t="s">
        <v>927</v>
      </c>
      <c r="P4144" s="20" t="s">
        <v>50</v>
      </c>
      <c r="Q4144" s="28"/>
      <c r="R4144" s="21" t="s">
        <v>52</v>
      </c>
      <c r="S4144" s="25" t="s">
        <v>1163</v>
      </c>
      <c r="T4144" s="21" t="s">
        <v>53</v>
      </c>
      <c r="U4144" s="21" t="s">
        <v>81</v>
      </c>
      <c r="V4144" s="46">
        <v>1</v>
      </c>
      <c r="W4144" s="26">
        <f t="shared" ref="W4144:W4157" si="3119">V4144</f>
        <v>1</v>
      </c>
      <c r="Y4144" s="21">
        <v>12</v>
      </c>
      <c r="Z4144" s="22">
        <f t="shared" si="3073"/>
        <v>1408</v>
      </c>
      <c r="AA4144" s="20" t="s">
        <v>4899</v>
      </c>
      <c r="AB4144" s="22"/>
      <c r="AC4144" s="22">
        <v>1</v>
      </c>
      <c r="AD4144" s="22"/>
      <c r="AE4144" s="22">
        <f t="shared" si="3116"/>
        <v>1408</v>
      </c>
      <c r="AF4144" s="22">
        <f t="shared" ref="AF4144:AF4157" si="3120">N4144</f>
        <v>1408</v>
      </c>
      <c r="AG4144" s="20"/>
      <c r="AH4144" s="22"/>
      <c r="AI4144" s="22"/>
      <c r="AJ4144" s="22">
        <f>N4144</f>
        <v>1408</v>
      </c>
      <c r="AK4144" s="22">
        <f>IF(O4144="(传统)XDSL",VLOOKUP(S4144,[2]直销续费率明细!C:I,7,FALSE)*1,IF(O4144="GPON+XDSL",VLOOKUP(S4144,[2]直销续费率明细!C:I,7,FALSE)*1,VLOOKUP(S4144,[2]直销续费率明细!C:I,5,FALSE)*1))</f>
        <v>-40</v>
      </c>
      <c r="AL4144" s="22" t="s">
        <v>1309</v>
      </c>
      <c r="AM4144" s="22"/>
      <c r="AN4144" s="22"/>
      <c r="AO4144" s="22" t="s">
        <v>2216</v>
      </c>
      <c r="AP4144" s="22" t="s">
        <v>1301</v>
      </c>
      <c r="AS4144" s="20">
        <f>IF(Y4144&gt;=10,VLOOKUP(U4144,[2]提成计算!B:T,19,FALSE),VLOOKUP(U4144,[2]提成计算!B:T,18,FALSE))</f>
        <v>0.12</v>
      </c>
      <c r="AT4144" s="20">
        <f t="shared" ref="AT4144" si="3121">IF(AD4144*AS4144&gt;0,AD4144*AS4144,AE4144*AS4144)</f>
        <v>168.95999999999998</v>
      </c>
      <c r="AU4144" s="20">
        <f t="shared" ref="AU4144" si="3122">IF(AND(AK4144&lt;0,AK4144+AT4144&lt;0),-AT4144,AK4144)</f>
        <v>-40</v>
      </c>
    </row>
    <row r="4145" spans="1:47" x14ac:dyDescent="0.15">
      <c r="A4145" s="21" t="s">
        <v>1273</v>
      </c>
      <c r="B4145" s="20" t="s">
        <v>918</v>
      </c>
      <c r="C4145" s="20" t="s">
        <v>1099</v>
      </c>
      <c r="D4145" s="20" t="s">
        <v>1100</v>
      </c>
      <c r="E4145" s="20" t="s">
        <v>1105</v>
      </c>
      <c r="F4145" s="20" t="s">
        <v>1250</v>
      </c>
      <c r="G4145" s="20" t="s">
        <v>5401</v>
      </c>
      <c r="H4145" s="20"/>
      <c r="I4145" s="20">
        <v>13112820412</v>
      </c>
      <c r="J4145" s="20" t="s">
        <v>1268</v>
      </c>
      <c r="K4145" s="20" t="s">
        <v>80</v>
      </c>
      <c r="L4145" s="20" t="s">
        <v>1358</v>
      </c>
      <c r="M4145" s="20">
        <v>1088</v>
      </c>
      <c r="N4145" s="20">
        <v>1088</v>
      </c>
      <c r="O4145" s="20" t="s">
        <v>927</v>
      </c>
      <c r="P4145" s="20" t="s">
        <v>50</v>
      </c>
      <c r="Q4145" s="28"/>
      <c r="R4145" s="21" t="s">
        <v>52</v>
      </c>
      <c r="S4145" s="21"/>
      <c r="T4145" s="21" t="s">
        <v>53</v>
      </c>
      <c r="U4145" s="21" t="s">
        <v>81</v>
      </c>
      <c r="V4145" s="46">
        <v>1</v>
      </c>
      <c r="W4145" s="26">
        <f t="shared" si="3119"/>
        <v>1</v>
      </c>
      <c r="X4145" s="26">
        <f t="shared" ref="X4145:X4157" si="3123">V4145</f>
        <v>1</v>
      </c>
      <c r="Y4145" s="21">
        <v>10</v>
      </c>
      <c r="Z4145" s="22">
        <f t="shared" si="3073"/>
        <v>1088</v>
      </c>
      <c r="AA4145" s="20" t="s">
        <v>4899</v>
      </c>
      <c r="AB4145" s="22"/>
      <c r="AC4145" s="22">
        <v>1</v>
      </c>
      <c r="AD4145" s="22"/>
      <c r="AE4145" s="22">
        <f t="shared" si="3116"/>
        <v>1088</v>
      </c>
      <c r="AF4145" s="22">
        <f t="shared" si="3120"/>
        <v>1088</v>
      </c>
      <c r="AG4145" s="20">
        <f>N4145</f>
        <v>1088</v>
      </c>
      <c r="AH4145" s="20" t="str">
        <f>VLOOKUP(U4145,[1]提成计算!B:I,8,FALSE)</f>
        <v xml:space="preserve"> </v>
      </c>
      <c r="AI4145" s="20"/>
      <c r="AJ4145" s="22"/>
      <c r="AK4145" s="22"/>
      <c r="AM4145" s="22"/>
      <c r="AN4145" s="22"/>
      <c r="AO4145" s="22" t="s">
        <v>4897</v>
      </c>
      <c r="AP4145" s="22" t="s">
        <v>1301</v>
      </c>
      <c r="AS4145" s="20"/>
      <c r="AT4145" s="20"/>
      <c r="AU4145" s="20"/>
    </row>
    <row r="4146" spans="1:47" x14ac:dyDescent="0.15">
      <c r="A4146" s="21" t="s">
        <v>1273</v>
      </c>
      <c r="B4146" s="20" t="s">
        <v>918</v>
      </c>
      <c r="C4146" s="20" t="s">
        <v>1099</v>
      </c>
      <c r="D4146" s="20" t="s">
        <v>1100</v>
      </c>
      <c r="E4146" s="20" t="s">
        <v>1115</v>
      </c>
      <c r="F4146" s="20" t="s">
        <v>1250</v>
      </c>
      <c r="G4146" s="20" t="s">
        <v>5402</v>
      </c>
      <c r="H4146" s="20"/>
      <c r="I4146" s="20">
        <v>15288183196</v>
      </c>
      <c r="J4146" s="20" t="s">
        <v>924</v>
      </c>
      <c r="K4146" s="20" t="s">
        <v>4833</v>
      </c>
      <c r="L4146" s="20" t="s">
        <v>2268</v>
      </c>
      <c r="M4146" s="20">
        <v>1398</v>
      </c>
      <c r="N4146" s="20">
        <v>1398</v>
      </c>
      <c r="O4146" s="20" t="s">
        <v>927</v>
      </c>
      <c r="P4146" s="20" t="s">
        <v>50</v>
      </c>
      <c r="Q4146" s="28"/>
      <c r="R4146" s="21" t="s">
        <v>52</v>
      </c>
      <c r="S4146" s="25" t="s">
        <v>1170</v>
      </c>
      <c r="T4146" s="21" t="s">
        <v>53</v>
      </c>
      <c r="U4146" s="21" t="s">
        <v>1737</v>
      </c>
      <c r="V4146" s="46">
        <v>1</v>
      </c>
      <c r="W4146" s="26">
        <f t="shared" si="3119"/>
        <v>1</v>
      </c>
      <c r="Y4146" s="21">
        <v>20</v>
      </c>
      <c r="Z4146" s="22">
        <f t="shared" si="3073"/>
        <v>1398</v>
      </c>
      <c r="AA4146" s="20" t="s">
        <v>4899</v>
      </c>
      <c r="AB4146" s="22"/>
      <c r="AC4146" s="22">
        <v>1</v>
      </c>
      <c r="AD4146" s="22"/>
      <c r="AE4146" s="22">
        <f t="shared" si="3116"/>
        <v>1398</v>
      </c>
      <c r="AF4146" s="22">
        <f t="shared" si="3120"/>
        <v>1398</v>
      </c>
      <c r="AG4146" s="20"/>
      <c r="AH4146" s="22"/>
      <c r="AI4146" s="22"/>
      <c r="AJ4146" s="22">
        <f t="shared" ref="AJ4146:AJ4149" si="3124">N4146</f>
        <v>1398</v>
      </c>
      <c r="AK4146" s="22">
        <f>IF(O4146="(传统)XDSL",VLOOKUP(S4146,[2]直销续费率明细!C:I,7,FALSE)*1,IF(O4146="GPON+XDSL",VLOOKUP(S4146,[2]直销续费率明细!C:I,7,FALSE)*1,VLOOKUP(S4146,[2]直销续费率明细!C:I,5,FALSE)*1))</f>
        <v>-40</v>
      </c>
      <c r="AL4146" s="22" t="s">
        <v>1300</v>
      </c>
      <c r="AM4146" s="22"/>
      <c r="AN4146" s="22"/>
      <c r="AO4146" s="22" t="s">
        <v>4897</v>
      </c>
      <c r="AP4146" s="22" t="s">
        <v>1301</v>
      </c>
      <c r="AS4146" s="20">
        <f>IF(Y4146&gt;=10,VLOOKUP(U4146,[2]提成计算!B:T,19,FALSE),VLOOKUP(U4146,[2]提成计算!B:T,18,FALSE))</f>
        <v>0.09</v>
      </c>
      <c r="AT4146" s="20">
        <f t="shared" ref="AT4146:AT4149" si="3125">IF(AD4146*AS4146&gt;0,AD4146*AS4146,AE4146*AS4146)</f>
        <v>125.82</v>
      </c>
      <c r="AU4146" s="20">
        <f t="shared" ref="AU4146:AU4149" si="3126">IF(AND(AK4146&lt;0,AK4146+AT4146&lt;0),-AT4146,AK4146)</f>
        <v>-40</v>
      </c>
    </row>
    <row r="4147" spans="1:47" x14ac:dyDescent="0.15">
      <c r="A4147" s="21" t="s">
        <v>1273</v>
      </c>
      <c r="B4147" s="20" t="s">
        <v>918</v>
      </c>
      <c r="C4147" s="20" t="s">
        <v>1099</v>
      </c>
      <c r="D4147" s="20" t="s">
        <v>1121</v>
      </c>
      <c r="E4147" s="20" t="s">
        <v>1171</v>
      </c>
      <c r="F4147" s="20" t="s">
        <v>1250</v>
      </c>
      <c r="G4147" s="20" t="s">
        <v>5403</v>
      </c>
      <c r="H4147" s="20"/>
      <c r="I4147" s="20">
        <v>15916876555</v>
      </c>
      <c r="J4147" s="20" t="s">
        <v>924</v>
      </c>
      <c r="K4147" s="20" t="s">
        <v>1173</v>
      </c>
      <c r="L4147" s="20" t="s">
        <v>2166</v>
      </c>
      <c r="M4147" s="20">
        <v>1088</v>
      </c>
      <c r="N4147" s="20">
        <v>1088</v>
      </c>
      <c r="O4147" s="20" t="s">
        <v>927</v>
      </c>
      <c r="P4147" s="20" t="s">
        <v>50</v>
      </c>
      <c r="Q4147" s="28"/>
      <c r="R4147" s="21" t="s">
        <v>91</v>
      </c>
      <c r="S4147" s="25" t="s">
        <v>1550</v>
      </c>
      <c r="T4147" s="21" t="s">
        <v>53</v>
      </c>
      <c r="U4147" s="21" t="s">
        <v>1174</v>
      </c>
      <c r="V4147" s="46">
        <v>1</v>
      </c>
      <c r="W4147" s="26">
        <f t="shared" si="3119"/>
        <v>1</v>
      </c>
      <c r="Y4147" s="21">
        <v>20</v>
      </c>
      <c r="Z4147" s="22">
        <f t="shared" si="3073"/>
        <v>1088</v>
      </c>
      <c r="AA4147" s="20" t="s">
        <v>4899</v>
      </c>
      <c r="AB4147" s="22"/>
      <c r="AC4147" s="22">
        <v>1</v>
      </c>
      <c r="AD4147" s="22"/>
      <c r="AE4147" s="22">
        <f t="shared" si="3116"/>
        <v>1088</v>
      </c>
      <c r="AF4147" s="22">
        <f t="shared" si="3120"/>
        <v>1088</v>
      </c>
      <c r="AG4147" s="20"/>
      <c r="AH4147" s="22"/>
      <c r="AI4147" s="22"/>
      <c r="AJ4147" s="22">
        <f t="shared" si="3124"/>
        <v>1088</v>
      </c>
      <c r="AK4147" s="22">
        <f>IF(O4147="(传统)XDSL",VLOOKUP(S4147,[2]直销续费率明细!C:I,7,FALSE)*1,IF(O4147="GPON+XDSL",VLOOKUP(S4147,[2]直销续费率明细!C:I,7,FALSE)*1,VLOOKUP(S4147,[2]直销续费率明细!C:I,5,FALSE)*1))</f>
        <v>25</v>
      </c>
      <c r="AL4147" s="22" t="s">
        <v>1300</v>
      </c>
      <c r="AM4147" s="22"/>
      <c r="AN4147" s="22"/>
      <c r="AO4147" s="22" t="s">
        <v>4897</v>
      </c>
      <c r="AP4147" s="22" t="s">
        <v>1301</v>
      </c>
      <c r="AS4147" s="20">
        <f>IF(Y4147&gt;=10,VLOOKUP(U4147,[2]提成计算!B:T,19,FALSE),VLOOKUP(U4147,[2]提成计算!B:T,18,FALSE))</f>
        <v>0.1</v>
      </c>
      <c r="AT4147" s="20">
        <f t="shared" si="3125"/>
        <v>108.80000000000001</v>
      </c>
      <c r="AU4147" s="20">
        <f t="shared" si="3126"/>
        <v>25</v>
      </c>
    </row>
    <row r="4148" spans="1:47" x14ac:dyDescent="0.15">
      <c r="A4148" s="21" t="s">
        <v>1273</v>
      </c>
      <c r="B4148" s="20" t="s">
        <v>918</v>
      </c>
      <c r="C4148" s="20" t="s">
        <v>1099</v>
      </c>
      <c r="D4148" s="20" t="s">
        <v>1121</v>
      </c>
      <c r="E4148" s="20" t="s">
        <v>4689</v>
      </c>
      <c r="F4148" s="20" t="s">
        <v>1250</v>
      </c>
      <c r="G4148" s="20" t="s">
        <v>5404</v>
      </c>
      <c r="H4148" s="20"/>
      <c r="I4148" s="20">
        <v>13649841968</v>
      </c>
      <c r="J4148" s="20" t="s">
        <v>924</v>
      </c>
      <c r="K4148" s="20" t="s">
        <v>4753</v>
      </c>
      <c r="L4148" s="20" t="s">
        <v>1299</v>
      </c>
      <c r="M4148" s="20">
        <v>888</v>
      </c>
      <c r="N4148" s="20">
        <v>888</v>
      </c>
      <c r="O4148" s="20" t="s">
        <v>927</v>
      </c>
      <c r="P4148" s="20" t="s">
        <v>50</v>
      </c>
      <c r="Q4148" s="28"/>
      <c r="R4148" s="21" t="s">
        <v>91</v>
      </c>
      <c r="S4148" s="25" t="s">
        <v>1414</v>
      </c>
      <c r="T4148" s="21" t="s">
        <v>53</v>
      </c>
      <c r="U4148" s="21" t="s">
        <v>4754</v>
      </c>
      <c r="V4148" s="46">
        <v>1</v>
      </c>
      <c r="W4148" s="26">
        <f t="shared" si="3119"/>
        <v>1</v>
      </c>
      <c r="Y4148" s="21">
        <v>12</v>
      </c>
      <c r="Z4148" s="22">
        <f t="shared" si="3073"/>
        <v>888</v>
      </c>
      <c r="AA4148" s="20" t="s">
        <v>4899</v>
      </c>
      <c r="AB4148" s="22"/>
      <c r="AC4148" s="22">
        <v>1</v>
      </c>
      <c r="AD4148" s="22"/>
      <c r="AE4148" s="22">
        <f t="shared" si="3116"/>
        <v>888</v>
      </c>
      <c r="AF4148" s="22">
        <f t="shared" si="3120"/>
        <v>888</v>
      </c>
      <c r="AG4148" s="20"/>
      <c r="AH4148" s="22"/>
      <c r="AI4148" s="22"/>
      <c r="AJ4148" s="22">
        <f t="shared" si="3124"/>
        <v>888</v>
      </c>
      <c r="AK4148" s="22">
        <f>IF(O4148="(传统)XDSL",VLOOKUP(S4148,[2]直销续费率明细!C:I,7,FALSE)*1,IF(O4148="GPON+XDSL",VLOOKUP(S4148,[2]直销续费率明细!C:I,7,FALSE)*1,VLOOKUP(S4148,[2]直销续费率明细!C:I,5,FALSE)*1))</f>
        <v>-40</v>
      </c>
      <c r="AL4148" s="22" t="s">
        <v>1300</v>
      </c>
      <c r="AM4148" s="22"/>
      <c r="AN4148" s="22"/>
      <c r="AO4148" s="22" t="s">
        <v>4897</v>
      </c>
      <c r="AP4148" s="22" t="s">
        <v>1301</v>
      </c>
      <c r="AS4148" s="20">
        <f>IF(Y4148&gt;=10,VLOOKUP(U4148,[2]提成计算!B:T,19,FALSE),VLOOKUP(U4148,[2]提成计算!B:T,18,FALSE))</f>
        <v>0.09</v>
      </c>
      <c r="AT4148" s="20">
        <f t="shared" si="3125"/>
        <v>79.92</v>
      </c>
      <c r="AU4148" s="20">
        <f t="shared" si="3126"/>
        <v>-40</v>
      </c>
    </row>
    <row r="4149" spans="1:47" x14ac:dyDescent="0.15">
      <c r="A4149" s="21" t="s">
        <v>1273</v>
      </c>
      <c r="B4149" s="20" t="s">
        <v>918</v>
      </c>
      <c r="C4149" s="20" t="s">
        <v>1099</v>
      </c>
      <c r="D4149" s="20" t="s">
        <v>1121</v>
      </c>
      <c r="E4149" s="20" t="s">
        <v>1171</v>
      </c>
      <c r="F4149" s="20" t="s">
        <v>1250</v>
      </c>
      <c r="G4149" s="20" t="s">
        <v>5405</v>
      </c>
      <c r="H4149" s="20"/>
      <c r="I4149" s="20">
        <v>13428433082</v>
      </c>
      <c r="J4149" s="20" t="s">
        <v>924</v>
      </c>
      <c r="K4149" s="20" t="s">
        <v>1173</v>
      </c>
      <c r="L4149" s="20" t="s">
        <v>2228</v>
      </c>
      <c r="M4149" s="20">
        <v>100</v>
      </c>
      <c r="N4149" s="20">
        <v>100</v>
      </c>
      <c r="O4149" s="20" t="s">
        <v>927</v>
      </c>
      <c r="P4149" s="20" t="s">
        <v>50</v>
      </c>
      <c r="Q4149" s="28"/>
      <c r="R4149" s="21" t="s">
        <v>91</v>
      </c>
      <c r="S4149" s="25" t="s">
        <v>1550</v>
      </c>
      <c r="T4149" s="21" t="s">
        <v>53</v>
      </c>
      <c r="U4149" s="21" t="s">
        <v>1174</v>
      </c>
      <c r="V4149" s="26">
        <f>1/12</f>
        <v>8.3333333333333329E-2</v>
      </c>
      <c r="W4149" s="26">
        <f t="shared" si="3119"/>
        <v>8.3333333333333329E-2</v>
      </c>
      <c r="Y4149" s="21">
        <v>4</v>
      </c>
      <c r="Z4149" s="22">
        <f t="shared" si="3073"/>
        <v>100</v>
      </c>
      <c r="AA4149" s="20" t="s">
        <v>4899</v>
      </c>
      <c r="AB4149" s="22">
        <v>1</v>
      </c>
      <c r="AC4149" s="22"/>
      <c r="AD4149" s="22">
        <f>N4149</f>
        <v>100</v>
      </c>
      <c r="AE4149" s="22"/>
      <c r="AF4149" s="22">
        <f t="shared" si="3120"/>
        <v>100</v>
      </c>
      <c r="AG4149" s="20"/>
      <c r="AH4149" s="22"/>
      <c r="AI4149" s="22"/>
      <c r="AJ4149" s="22">
        <f t="shared" si="3124"/>
        <v>100</v>
      </c>
      <c r="AK4149" s="22">
        <f>IF(O4149="(传统)XDSL",VLOOKUP(S4149,[2]直销续费率明细!C:I,7,FALSE)*1,IF(O4149="GPON+XDSL",VLOOKUP(S4149,[2]直销续费率明细!C:I,7,FALSE)*1,VLOOKUP(S4149,[2]直销续费率明细!C:I,5,FALSE)*1))</f>
        <v>25</v>
      </c>
      <c r="AL4149" s="22" t="s">
        <v>1309</v>
      </c>
      <c r="AM4149" s="22"/>
      <c r="AN4149" s="22"/>
      <c r="AO4149" s="22" t="s">
        <v>2216</v>
      </c>
      <c r="AP4149" s="22" t="s">
        <v>2230</v>
      </c>
      <c r="AS4149" s="20">
        <f>IF(Y4149&gt;=10,VLOOKUP(U4149,[2]提成计算!B:T,19,FALSE),VLOOKUP(U4149,[2]提成计算!B:T,18,FALSE))</f>
        <v>7.0000000000000007E-2</v>
      </c>
      <c r="AT4149" s="20">
        <f t="shared" si="3125"/>
        <v>7.0000000000000009</v>
      </c>
      <c r="AU4149" s="20">
        <f t="shared" si="3126"/>
        <v>25</v>
      </c>
    </row>
    <row r="4150" spans="1:47" x14ac:dyDescent="0.15">
      <c r="A4150" s="21" t="s">
        <v>1273</v>
      </c>
      <c r="B4150" s="20" t="s">
        <v>918</v>
      </c>
      <c r="C4150" s="20" t="s">
        <v>1099</v>
      </c>
      <c r="D4150" s="20" t="s">
        <v>1136</v>
      </c>
      <c r="E4150" s="20" t="s">
        <v>1447</v>
      </c>
      <c r="F4150" s="20" t="s">
        <v>1250</v>
      </c>
      <c r="G4150" s="20" t="s">
        <v>5406</v>
      </c>
      <c r="H4150" s="20"/>
      <c r="I4150" s="20">
        <v>13215206434</v>
      </c>
      <c r="J4150" s="20" t="s">
        <v>1268</v>
      </c>
      <c r="K4150" s="20" t="s">
        <v>600</v>
      </c>
      <c r="L4150" s="20" t="s">
        <v>1358</v>
      </c>
      <c r="M4150" s="20">
        <v>1088</v>
      </c>
      <c r="N4150" s="20">
        <v>1088</v>
      </c>
      <c r="O4150" s="20" t="s">
        <v>927</v>
      </c>
      <c r="P4150" s="20" t="s">
        <v>50</v>
      </c>
      <c r="Q4150" s="28"/>
      <c r="R4150" s="21" t="s">
        <v>109</v>
      </c>
      <c r="S4150" s="21"/>
      <c r="T4150" s="21" t="s">
        <v>53</v>
      </c>
      <c r="U4150" s="21" t="s">
        <v>601</v>
      </c>
      <c r="V4150" s="46">
        <v>1</v>
      </c>
      <c r="W4150" s="26">
        <f t="shared" si="3119"/>
        <v>1</v>
      </c>
      <c r="X4150" s="26">
        <f t="shared" si="3123"/>
        <v>1</v>
      </c>
      <c r="Y4150" s="21">
        <v>10</v>
      </c>
      <c r="Z4150" s="22">
        <f t="shared" si="3073"/>
        <v>1088</v>
      </c>
      <c r="AA4150" s="20" t="s">
        <v>2218</v>
      </c>
      <c r="AB4150" s="22"/>
      <c r="AC4150" s="22">
        <v>1</v>
      </c>
      <c r="AD4150" s="22"/>
      <c r="AE4150" s="22">
        <f t="shared" ref="AE4150:AE4151" si="3127">N4150</f>
        <v>1088</v>
      </c>
      <c r="AF4150" s="22">
        <f t="shared" si="3120"/>
        <v>1088</v>
      </c>
      <c r="AG4150" s="20">
        <f>N4150</f>
        <v>1088</v>
      </c>
      <c r="AH4150" s="20" t="str">
        <f>VLOOKUP(U4150,[1]提成计算!B:I,8,FALSE)</f>
        <v xml:space="preserve"> </v>
      </c>
      <c r="AI4150" s="20"/>
      <c r="AJ4150" s="22"/>
      <c r="AK4150" s="22"/>
      <c r="AM4150" s="22"/>
      <c r="AN4150" s="22"/>
      <c r="AO4150" s="22" t="s">
        <v>4897</v>
      </c>
      <c r="AP4150" s="22" t="s">
        <v>1301</v>
      </c>
      <c r="AS4150" s="20"/>
      <c r="AT4150" s="20"/>
      <c r="AU4150" s="20"/>
    </row>
    <row r="4151" spans="1:47" x14ac:dyDescent="0.15">
      <c r="A4151" s="21" t="s">
        <v>1273</v>
      </c>
      <c r="B4151" s="20" t="s">
        <v>918</v>
      </c>
      <c r="C4151" s="20" t="s">
        <v>1099</v>
      </c>
      <c r="D4151" s="20" t="s">
        <v>1100</v>
      </c>
      <c r="E4151" s="20" t="s">
        <v>1151</v>
      </c>
      <c r="F4151" s="20" t="s">
        <v>1250</v>
      </c>
      <c r="G4151" s="20" t="s">
        <v>4709</v>
      </c>
      <c r="H4151" s="20"/>
      <c r="I4151" s="20">
        <v>13712828840</v>
      </c>
      <c r="J4151" s="20" t="s">
        <v>924</v>
      </c>
      <c r="K4151" s="20" t="s">
        <v>174</v>
      </c>
      <c r="L4151" s="20" t="s">
        <v>1299</v>
      </c>
      <c r="M4151" s="20">
        <v>888</v>
      </c>
      <c r="N4151" s="20">
        <v>888</v>
      </c>
      <c r="O4151" s="20" t="s">
        <v>927</v>
      </c>
      <c r="P4151" s="20" t="s">
        <v>50</v>
      </c>
      <c r="Q4151" s="28"/>
      <c r="R4151" s="21" t="s">
        <v>109</v>
      </c>
      <c r="S4151" s="25" t="s">
        <v>1159</v>
      </c>
      <c r="T4151" s="21" t="s">
        <v>4929</v>
      </c>
      <c r="U4151" s="21"/>
      <c r="V4151" s="46">
        <v>1</v>
      </c>
      <c r="W4151" s="26">
        <f t="shared" si="3119"/>
        <v>1</v>
      </c>
      <c r="Y4151" s="21">
        <v>12</v>
      </c>
      <c r="Z4151" s="22">
        <f t="shared" si="3073"/>
        <v>888</v>
      </c>
      <c r="AA4151" s="20" t="s">
        <v>4899</v>
      </c>
      <c r="AB4151" s="22"/>
      <c r="AC4151" s="22">
        <v>1</v>
      </c>
      <c r="AD4151" s="22"/>
      <c r="AE4151" s="22">
        <f t="shared" si="3127"/>
        <v>888</v>
      </c>
      <c r="AF4151" s="22">
        <f t="shared" si="3120"/>
        <v>888</v>
      </c>
      <c r="AG4151" s="20"/>
      <c r="AH4151" s="22"/>
      <c r="AI4151" s="22"/>
      <c r="AJ4151" s="22">
        <f t="shared" ref="AJ4151:AJ4155" si="3128">N4151</f>
        <v>888</v>
      </c>
      <c r="AK4151" s="22">
        <f>IF(O4151="(传统)XDSL",VLOOKUP(S4151,[1]续费率明细!C:I,7,FALSE)*1,IF(O4151="GPON+XDSL",VLOOKUP(S4151,[1]续费率明细!C:I,7,FALSE)*1,VLOOKUP(S4151,[1]续费率明细!C:I,5,FALSE)*1))</f>
        <v>-40</v>
      </c>
      <c r="AL4151" s="22" t="s">
        <v>1309</v>
      </c>
      <c r="AM4151" s="22"/>
      <c r="AN4151" s="22"/>
      <c r="AO4151" s="22" t="s">
        <v>4897</v>
      </c>
      <c r="AP4151" s="22" t="s">
        <v>1301</v>
      </c>
      <c r="AS4151" s="20"/>
      <c r="AT4151" s="20"/>
      <c r="AU4151" s="20"/>
    </row>
    <row r="4152" spans="1:47" x14ac:dyDescent="0.15">
      <c r="A4152" s="21" t="s">
        <v>1273</v>
      </c>
      <c r="B4152" s="20" t="s">
        <v>918</v>
      </c>
      <c r="C4152" s="20" t="s">
        <v>1099</v>
      </c>
      <c r="D4152" s="20" t="s">
        <v>1121</v>
      </c>
      <c r="E4152" s="20" t="s">
        <v>4739</v>
      </c>
      <c r="F4152" s="20" t="s">
        <v>1250</v>
      </c>
      <c r="G4152" s="20" t="s">
        <v>5407</v>
      </c>
      <c r="H4152" s="20"/>
      <c r="I4152" s="20">
        <v>13790515383</v>
      </c>
      <c r="J4152" s="20" t="s">
        <v>924</v>
      </c>
      <c r="K4152" s="20" t="s">
        <v>5316</v>
      </c>
      <c r="L4152" s="20" t="s">
        <v>2119</v>
      </c>
      <c r="M4152" s="20">
        <v>768</v>
      </c>
      <c r="N4152" s="20">
        <v>768</v>
      </c>
      <c r="O4152" s="20" t="s">
        <v>927</v>
      </c>
      <c r="P4152" s="20" t="s">
        <v>50</v>
      </c>
      <c r="Q4152" s="28"/>
      <c r="R4152" s="21" t="s">
        <v>91</v>
      </c>
      <c r="S4152" s="25" t="s">
        <v>1405</v>
      </c>
      <c r="T4152" s="21" t="s">
        <v>4968</v>
      </c>
      <c r="U4152" s="21" t="s">
        <v>1750</v>
      </c>
      <c r="V4152" s="46">
        <v>1</v>
      </c>
      <c r="W4152" s="26">
        <f t="shared" si="3119"/>
        <v>1</v>
      </c>
      <c r="Y4152" s="21">
        <v>4</v>
      </c>
      <c r="Z4152" s="22">
        <f t="shared" si="3073"/>
        <v>768</v>
      </c>
      <c r="AA4152" s="20" t="s">
        <v>4899</v>
      </c>
      <c r="AB4152" s="22">
        <v>1</v>
      </c>
      <c r="AC4152" s="22"/>
      <c r="AD4152" s="22">
        <f>N4152</f>
        <v>768</v>
      </c>
      <c r="AE4152" s="22"/>
      <c r="AF4152" s="22">
        <f t="shared" si="3120"/>
        <v>768</v>
      </c>
      <c r="AG4152" s="20"/>
      <c r="AH4152" s="22"/>
      <c r="AI4152" s="22"/>
      <c r="AJ4152" s="22">
        <f t="shared" si="3128"/>
        <v>768</v>
      </c>
      <c r="AK4152" s="22">
        <f>IF(O4152="(传统)XDSL",VLOOKUP(S4152,[2]直销续费率明细!C:I,7,FALSE)*1,IF(O4152="GPON+XDSL",VLOOKUP(S4152,[2]直销续费率明细!C:I,7,FALSE)*1,VLOOKUP(S4152,[2]直销续费率明细!C:I,5,FALSE)*1))</f>
        <v>-40</v>
      </c>
      <c r="AL4152" s="22" t="s">
        <v>1309</v>
      </c>
      <c r="AM4152" s="22"/>
      <c r="AN4152" s="22"/>
      <c r="AO4152" s="22" t="s">
        <v>4897</v>
      </c>
      <c r="AP4152" s="22" t="s">
        <v>1301</v>
      </c>
      <c r="AS4152" s="20">
        <f>IF(Y4152&gt;=10,VLOOKUP(U4152,[2]提成计算!B:T,19,FALSE),VLOOKUP(U4152,[2]提成计算!B:T,18,FALSE))</f>
        <v>7.0000000000000007E-2</v>
      </c>
      <c r="AT4152" s="20">
        <f t="shared" ref="AT4152:AT4155" si="3129">IF(AD4152*AS4152&gt;0,AD4152*AS4152,AE4152*AS4152)</f>
        <v>53.760000000000005</v>
      </c>
      <c r="AU4152" s="20">
        <f t="shared" ref="AU4152:AU4155" si="3130">IF(AND(AK4152&lt;0,AK4152+AT4152&lt;0),-AT4152,AK4152)</f>
        <v>-40</v>
      </c>
    </row>
    <row r="4153" spans="1:47" x14ac:dyDescent="0.15">
      <c r="A4153" s="21" t="s">
        <v>1273</v>
      </c>
      <c r="B4153" s="20" t="s">
        <v>918</v>
      </c>
      <c r="C4153" s="20" t="s">
        <v>1099</v>
      </c>
      <c r="D4153" s="20" t="s">
        <v>1136</v>
      </c>
      <c r="E4153" s="20" t="s">
        <v>1144</v>
      </c>
      <c r="F4153" s="20" t="s">
        <v>1250</v>
      </c>
      <c r="G4153" s="20" t="s">
        <v>5408</v>
      </c>
      <c r="H4153" s="20"/>
      <c r="I4153" s="20">
        <v>18002930072</v>
      </c>
      <c r="J4153" s="20" t="s">
        <v>924</v>
      </c>
      <c r="K4153" s="20" t="s">
        <v>1146</v>
      </c>
      <c r="L4153" s="20" t="s">
        <v>2166</v>
      </c>
      <c r="M4153" s="20">
        <v>1088</v>
      </c>
      <c r="N4153" s="20">
        <v>1088</v>
      </c>
      <c r="O4153" s="20" t="s">
        <v>927</v>
      </c>
      <c r="P4153" s="20" t="s">
        <v>50</v>
      </c>
      <c r="Q4153" s="28"/>
      <c r="R4153" s="21" t="s">
        <v>109</v>
      </c>
      <c r="S4153" s="25" t="s">
        <v>1150</v>
      </c>
      <c r="T4153" s="21" t="s">
        <v>53</v>
      </c>
      <c r="U4153" s="21" t="s">
        <v>613</v>
      </c>
      <c r="V4153" s="46">
        <v>1</v>
      </c>
      <c r="W4153" s="26">
        <f t="shared" si="3119"/>
        <v>1</v>
      </c>
      <c r="Y4153" s="21">
        <v>20</v>
      </c>
      <c r="Z4153" s="22">
        <f t="shared" si="3073"/>
        <v>1088</v>
      </c>
      <c r="AA4153" s="20" t="s">
        <v>4899</v>
      </c>
      <c r="AB4153" s="22"/>
      <c r="AC4153" s="22">
        <v>1</v>
      </c>
      <c r="AD4153" s="22"/>
      <c r="AE4153" s="22">
        <f t="shared" ref="AE4153:AE4157" si="3131">N4153</f>
        <v>1088</v>
      </c>
      <c r="AF4153" s="22">
        <f t="shared" si="3120"/>
        <v>1088</v>
      </c>
      <c r="AG4153" s="20"/>
      <c r="AH4153" s="22"/>
      <c r="AI4153" s="22"/>
      <c r="AJ4153" s="22">
        <f t="shared" si="3128"/>
        <v>1088</v>
      </c>
      <c r="AK4153" s="22">
        <f>IF(O4153="(传统)XDSL",VLOOKUP(S4153,[2]直销续费率明细!C:I,7,FALSE)*1,IF(O4153="GPON+XDSL",VLOOKUP(S4153,[2]直销续费率明细!C:I,7,FALSE)*1,VLOOKUP(S4153,[2]直销续费率明细!C:I,5,FALSE)*1))</f>
        <v>-40</v>
      </c>
      <c r="AL4153" s="22" t="s">
        <v>1309</v>
      </c>
      <c r="AM4153" s="22"/>
      <c r="AN4153" s="22"/>
      <c r="AO4153" s="22" t="s">
        <v>2216</v>
      </c>
      <c r="AP4153" s="22" t="s">
        <v>1301</v>
      </c>
      <c r="AS4153" s="20">
        <f>IF(Y4153&gt;=10,VLOOKUP(U4153,[2]提成计算!B:T,19,FALSE),VLOOKUP(U4153,[2]提成计算!B:T,18,FALSE))</f>
        <v>0.09</v>
      </c>
      <c r="AT4153" s="20">
        <f t="shared" si="3129"/>
        <v>97.92</v>
      </c>
      <c r="AU4153" s="20">
        <f t="shared" si="3130"/>
        <v>-40</v>
      </c>
    </row>
    <row r="4154" spans="1:47" x14ac:dyDescent="0.15">
      <c r="A4154" s="21" t="s">
        <v>1273</v>
      </c>
      <c r="B4154" s="20" t="s">
        <v>918</v>
      </c>
      <c r="C4154" s="20" t="s">
        <v>1099</v>
      </c>
      <c r="D4154" s="20" t="s">
        <v>1100</v>
      </c>
      <c r="E4154" s="20" t="s">
        <v>1110</v>
      </c>
      <c r="F4154" s="20" t="s">
        <v>1250</v>
      </c>
      <c r="G4154" s="20" t="s">
        <v>5409</v>
      </c>
      <c r="H4154" s="20"/>
      <c r="I4154" s="20">
        <v>13686623165</v>
      </c>
      <c r="J4154" s="20" t="s">
        <v>924</v>
      </c>
      <c r="K4154" s="20" t="s">
        <v>262</v>
      </c>
      <c r="L4154" s="20" t="s">
        <v>1299</v>
      </c>
      <c r="M4154" s="20">
        <v>888</v>
      </c>
      <c r="N4154" s="20">
        <v>888</v>
      </c>
      <c r="O4154" s="20" t="s">
        <v>927</v>
      </c>
      <c r="P4154" s="20" t="s">
        <v>50</v>
      </c>
      <c r="Q4154" s="28"/>
      <c r="R4154" s="21" t="s">
        <v>52</v>
      </c>
      <c r="S4154" s="25" t="s">
        <v>1148</v>
      </c>
      <c r="T4154" s="21" t="s">
        <v>53</v>
      </c>
      <c r="U4154" s="21" t="s">
        <v>263</v>
      </c>
      <c r="V4154" s="46">
        <v>1</v>
      </c>
      <c r="W4154" s="26">
        <f t="shared" si="3119"/>
        <v>1</v>
      </c>
      <c r="Y4154" s="21">
        <v>12</v>
      </c>
      <c r="Z4154" s="22">
        <f t="shared" si="3073"/>
        <v>888</v>
      </c>
      <c r="AA4154" s="20" t="s">
        <v>2218</v>
      </c>
      <c r="AB4154" s="22"/>
      <c r="AC4154" s="22">
        <v>1</v>
      </c>
      <c r="AD4154" s="22"/>
      <c r="AE4154" s="22">
        <f t="shared" si="3131"/>
        <v>888</v>
      </c>
      <c r="AF4154" s="22">
        <f t="shared" si="3120"/>
        <v>888</v>
      </c>
      <c r="AG4154" s="20"/>
      <c r="AH4154" s="22"/>
      <c r="AI4154" s="22"/>
      <c r="AJ4154" s="22">
        <f t="shared" si="3128"/>
        <v>888</v>
      </c>
      <c r="AK4154" s="22">
        <f>IF(O4154="(传统)XDSL",VLOOKUP(S4154,[2]直销续费率明细!C:I,7,FALSE)*1,IF(O4154="GPON+XDSL",VLOOKUP(S4154,[2]直销续费率明细!C:I,7,FALSE)*1,VLOOKUP(S4154,[2]直销续费率明细!C:I,5,FALSE)*1))</f>
        <v>-40</v>
      </c>
      <c r="AL4154" s="22" t="s">
        <v>1309</v>
      </c>
      <c r="AM4154" s="22"/>
      <c r="AN4154" s="22"/>
      <c r="AO4154" s="22" t="s">
        <v>2216</v>
      </c>
      <c r="AP4154" s="22" t="s">
        <v>1301</v>
      </c>
      <c r="AS4154" s="20">
        <f>IF(Y4154&gt;=10,VLOOKUP(U4154,[2]提成计算!B:T,19,FALSE),VLOOKUP(U4154,[2]提成计算!B:T,18,FALSE))</f>
        <v>0.1</v>
      </c>
      <c r="AT4154" s="20">
        <f t="shared" si="3129"/>
        <v>88.800000000000011</v>
      </c>
      <c r="AU4154" s="20">
        <f t="shared" si="3130"/>
        <v>-40</v>
      </c>
    </row>
    <row r="4155" spans="1:47" x14ac:dyDescent="0.15">
      <c r="A4155" s="21" t="s">
        <v>1273</v>
      </c>
      <c r="B4155" s="20" t="s">
        <v>918</v>
      </c>
      <c r="C4155" s="20" t="s">
        <v>1099</v>
      </c>
      <c r="D4155" s="20" t="s">
        <v>1100</v>
      </c>
      <c r="E4155" s="20" t="s">
        <v>1110</v>
      </c>
      <c r="F4155" s="20" t="s">
        <v>1250</v>
      </c>
      <c r="G4155" s="20" t="s">
        <v>5409</v>
      </c>
      <c r="H4155" s="20"/>
      <c r="I4155" s="20">
        <v>13428534020</v>
      </c>
      <c r="J4155" s="20" t="s">
        <v>924</v>
      </c>
      <c r="K4155" s="20" t="s">
        <v>262</v>
      </c>
      <c r="L4155" s="20" t="s">
        <v>1299</v>
      </c>
      <c r="M4155" s="20">
        <v>888</v>
      </c>
      <c r="N4155" s="20">
        <v>888</v>
      </c>
      <c r="O4155" s="20" t="s">
        <v>927</v>
      </c>
      <c r="P4155" s="20" t="s">
        <v>50</v>
      </c>
      <c r="Q4155" s="28"/>
      <c r="R4155" s="21" t="s">
        <v>52</v>
      </c>
      <c r="S4155" s="25" t="s">
        <v>1148</v>
      </c>
      <c r="T4155" s="21" t="s">
        <v>53</v>
      </c>
      <c r="U4155" s="21" t="s">
        <v>263</v>
      </c>
      <c r="V4155" s="46">
        <v>1</v>
      </c>
      <c r="W4155" s="26">
        <f t="shared" si="3119"/>
        <v>1</v>
      </c>
      <c r="Y4155" s="21">
        <v>12</v>
      </c>
      <c r="Z4155" s="22">
        <f t="shared" si="3073"/>
        <v>888</v>
      </c>
      <c r="AA4155" s="20" t="s">
        <v>2218</v>
      </c>
      <c r="AB4155" s="22"/>
      <c r="AC4155" s="22">
        <v>1</v>
      </c>
      <c r="AD4155" s="22"/>
      <c r="AE4155" s="22">
        <f t="shared" si="3131"/>
        <v>888</v>
      </c>
      <c r="AF4155" s="22">
        <f t="shared" si="3120"/>
        <v>888</v>
      </c>
      <c r="AG4155" s="20"/>
      <c r="AH4155" s="22"/>
      <c r="AI4155" s="22"/>
      <c r="AJ4155" s="22">
        <f t="shared" si="3128"/>
        <v>888</v>
      </c>
      <c r="AK4155" s="22">
        <f>IF(O4155="(传统)XDSL",VLOOKUP(S4155,[2]直销续费率明细!C:I,7,FALSE)*1,IF(O4155="GPON+XDSL",VLOOKUP(S4155,[2]直销续费率明细!C:I,7,FALSE)*1,VLOOKUP(S4155,[2]直销续费率明细!C:I,5,FALSE)*1))</f>
        <v>-40</v>
      </c>
      <c r="AL4155" s="22" t="s">
        <v>1309</v>
      </c>
      <c r="AM4155" s="22"/>
      <c r="AN4155" s="22"/>
      <c r="AO4155" s="22" t="s">
        <v>2216</v>
      </c>
      <c r="AP4155" s="22" t="s">
        <v>1301</v>
      </c>
      <c r="AS4155" s="20">
        <f>IF(Y4155&gt;=10,VLOOKUP(U4155,[2]提成计算!B:T,19,FALSE),VLOOKUP(U4155,[2]提成计算!B:T,18,FALSE))</f>
        <v>0.1</v>
      </c>
      <c r="AT4155" s="20">
        <f t="shared" si="3129"/>
        <v>88.800000000000011</v>
      </c>
      <c r="AU4155" s="20">
        <f t="shared" si="3130"/>
        <v>-40</v>
      </c>
    </row>
    <row r="4156" spans="1:47" x14ac:dyDescent="0.15">
      <c r="A4156" s="21" t="s">
        <v>1273</v>
      </c>
      <c r="B4156" s="20" t="s">
        <v>918</v>
      </c>
      <c r="C4156" s="20" t="s">
        <v>1099</v>
      </c>
      <c r="D4156" s="20" t="s">
        <v>1121</v>
      </c>
      <c r="E4156" s="20" t="s">
        <v>1171</v>
      </c>
      <c r="F4156" s="20" t="s">
        <v>1250</v>
      </c>
      <c r="G4156" s="20" t="s">
        <v>5410</v>
      </c>
      <c r="H4156" s="20"/>
      <c r="I4156" s="20">
        <v>13268513154</v>
      </c>
      <c r="J4156" s="20" t="s">
        <v>1268</v>
      </c>
      <c r="K4156" s="20" t="s">
        <v>1173</v>
      </c>
      <c r="L4156" s="20" t="s">
        <v>1566</v>
      </c>
      <c r="M4156" s="20">
        <v>1088</v>
      </c>
      <c r="N4156" s="20">
        <v>1088</v>
      </c>
      <c r="O4156" s="20" t="s">
        <v>927</v>
      </c>
      <c r="P4156" s="20" t="s">
        <v>50</v>
      </c>
      <c r="Q4156" s="28"/>
      <c r="R4156" s="21" t="s">
        <v>91</v>
      </c>
      <c r="S4156" s="21"/>
      <c r="T4156" s="21" t="s">
        <v>53</v>
      </c>
      <c r="U4156" s="21" t="s">
        <v>1174</v>
      </c>
      <c r="V4156" s="46">
        <v>1</v>
      </c>
      <c r="W4156" s="26">
        <f t="shared" si="3119"/>
        <v>1</v>
      </c>
      <c r="X4156" s="26">
        <f t="shared" si="3123"/>
        <v>1</v>
      </c>
      <c r="Y4156" s="21">
        <v>12</v>
      </c>
      <c r="Z4156" s="22">
        <f t="shared" si="3073"/>
        <v>1088</v>
      </c>
      <c r="AA4156" s="20" t="s">
        <v>2218</v>
      </c>
      <c r="AB4156" s="22"/>
      <c r="AC4156" s="22">
        <v>1</v>
      </c>
      <c r="AD4156" s="22"/>
      <c r="AE4156" s="22">
        <f t="shared" si="3131"/>
        <v>1088</v>
      </c>
      <c r="AF4156" s="22">
        <f t="shared" si="3120"/>
        <v>1088</v>
      </c>
      <c r="AG4156" s="20">
        <f t="shared" ref="AG4156:AG4157" si="3132">N4156</f>
        <v>1088</v>
      </c>
      <c r="AH4156" s="20" t="str">
        <f>VLOOKUP(U4156,[1]提成计算!B:I,8,FALSE)</f>
        <v xml:space="preserve"> </v>
      </c>
      <c r="AI4156" s="20"/>
      <c r="AJ4156" s="22"/>
      <c r="AK4156" s="22"/>
      <c r="AM4156" s="22"/>
      <c r="AN4156" s="22"/>
      <c r="AO4156" s="22" t="s">
        <v>4897</v>
      </c>
      <c r="AP4156" s="22" t="s">
        <v>1301</v>
      </c>
      <c r="AS4156" s="20"/>
      <c r="AT4156" s="20"/>
      <c r="AU4156" s="20"/>
    </row>
    <row r="4157" spans="1:47" x14ac:dyDescent="0.15">
      <c r="A4157" s="21" t="s">
        <v>1273</v>
      </c>
      <c r="B4157" s="20" t="s">
        <v>918</v>
      </c>
      <c r="C4157" s="20" t="s">
        <v>1099</v>
      </c>
      <c r="D4157" s="20" t="s">
        <v>1136</v>
      </c>
      <c r="E4157" s="20" t="s">
        <v>1137</v>
      </c>
      <c r="F4157" s="20" t="s">
        <v>1250</v>
      </c>
      <c r="G4157" s="20" t="s">
        <v>5411</v>
      </c>
      <c r="H4157" s="20"/>
      <c r="I4157" s="20">
        <v>13926893465</v>
      </c>
      <c r="J4157" s="20" t="s">
        <v>1268</v>
      </c>
      <c r="K4157" s="20" t="s">
        <v>4722</v>
      </c>
      <c r="L4157" s="20" t="s">
        <v>1358</v>
      </c>
      <c r="M4157" s="20">
        <v>1088</v>
      </c>
      <c r="N4157" s="20">
        <v>1088</v>
      </c>
      <c r="O4157" s="20" t="s">
        <v>927</v>
      </c>
      <c r="P4157" s="20" t="s">
        <v>50</v>
      </c>
      <c r="Q4157" s="28"/>
      <c r="R4157" s="21" t="s">
        <v>109</v>
      </c>
      <c r="S4157" s="21"/>
      <c r="T4157" s="21" t="s">
        <v>53</v>
      </c>
      <c r="U4157" s="21" t="s">
        <v>1801</v>
      </c>
      <c r="V4157" s="46">
        <v>1</v>
      </c>
      <c r="W4157" s="26">
        <f t="shared" si="3119"/>
        <v>1</v>
      </c>
      <c r="X4157" s="26">
        <f t="shared" si="3123"/>
        <v>1</v>
      </c>
      <c r="Y4157" s="21">
        <v>10</v>
      </c>
      <c r="Z4157" s="22">
        <f t="shared" si="3073"/>
        <v>1088</v>
      </c>
      <c r="AA4157" s="20" t="s">
        <v>4899</v>
      </c>
      <c r="AB4157" s="22"/>
      <c r="AC4157" s="22">
        <v>1</v>
      </c>
      <c r="AD4157" s="22"/>
      <c r="AE4157" s="22">
        <f t="shared" si="3131"/>
        <v>1088</v>
      </c>
      <c r="AF4157" s="22">
        <f t="shared" si="3120"/>
        <v>1088</v>
      </c>
      <c r="AG4157" s="20">
        <f t="shared" si="3132"/>
        <v>1088</v>
      </c>
      <c r="AH4157" s="20" t="str">
        <f>VLOOKUP(U4157,[1]提成计算!B:I,8,FALSE)</f>
        <v xml:space="preserve"> </v>
      </c>
      <c r="AI4157" s="20"/>
      <c r="AJ4157" s="22"/>
      <c r="AK4157" s="22"/>
      <c r="AM4157" s="22"/>
      <c r="AN4157" s="22"/>
      <c r="AO4157" s="22" t="s">
        <v>4897</v>
      </c>
      <c r="AP4157" s="22" t="s">
        <v>1301</v>
      </c>
      <c r="AS4157" s="20"/>
      <c r="AT4157" s="20"/>
      <c r="AU4157" s="20"/>
    </row>
    <row r="4158" spans="1:47" x14ac:dyDescent="0.15">
      <c r="A4158" s="21" t="s">
        <v>1273</v>
      </c>
      <c r="B4158" s="20" t="s">
        <v>918</v>
      </c>
      <c r="C4158" s="20" t="s">
        <v>1099</v>
      </c>
      <c r="D4158" s="20" t="s">
        <v>1136</v>
      </c>
      <c r="E4158" s="20" t="s">
        <v>1151</v>
      </c>
      <c r="F4158" s="20" t="s">
        <v>1250</v>
      </c>
      <c r="G4158" s="20" t="s">
        <v>5412</v>
      </c>
      <c r="H4158" s="20"/>
      <c r="I4158" s="20">
        <v>13509223123</v>
      </c>
      <c r="J4158" s="20" t="s">
        <v>1500</v>
      </c>
      <c r="K4158" s="20" t="s">
        <v>594</v>
      </c>
      <c r="L4158" s="20" t="s">
        <v>1277</v>
      </c>
      <c r="M4158" s="20">
        <v>-997</v>
      </c>
      <c r="N4158" s="20">
        <v>-997</v>
      </c>
      <c r="O4158" s="20" t="s">
        <v>927</v>
      </c>
      <c r="P4158" s="20" t="s">
        <v>1910</v>
      </c>
      <c r="Q4158" s="28"/>
      <c r="R4158" s="21" t="s">
        <v>109</v>
      </c>
      <c r="S4158" s="21"/>
      <c r="T4158" s="21" t="s">
        <v>53</v>
      </c>
      <c r="U4158" s="21" t="s">
        <v>595</v>
      </c>
      <c r="V4158" s="46"/>
      <c r="Y4158" s="21">
        <v>2</v>
      </c>
      <c r="Z4158" s="22">
        <f t="shared" ref="Z4158:Z4221" si="3133">N4158</f>
        <v>-997</v>
      </c>
      <c r="AA4158" s="20" t="s">
        <v>1911</v>
      </c>
      <c r="AB4158" s="22"/>
      <c r="AC4158" s="22"/>
      <c r="AD4158" s="22"/>
      <c r="AE4158" s="22"/>
      <c r="AF4158" s="22"/>
      <c r="AG4158" s="20"/>
      <c r="AH4158" s="22"/>
      <c r="AI4158" s="22"/>
      <c r="AJ4158" s="22"/>
      <c r="AK4158" s="22"/>
      <c r="AM4158" s="22"/>
      <c r="AN4158" s="22"/>
      <c r="AO4158" s="22" t="s">
        <v>4897</v>
      </c>
      <c r="AP4158" s="22">
        <v>0</v>
      </c>
      <c r="AS4158" s="20"/>
      <c r="AT4158" s="20"/>
      <c r="AU4158" s="20"/>
    </row>
    <row r="4159" spans="1:47" x14ac:dyDescent="0.15">
      <c r="A4159" s="21" t="s">
        <v>1273</v>
      </c>
      <c r="B4159" s="20" t="s">
        <v>918</v>
      </c>
      <c r="C4159" s="20" t="s">
        <v>1099</v>
      </c>
      <c r="D4159" s="20" t="s">
        <v>1100</v>
      </c>
      <c r="E4159" s="20" t="s">
        <v>1110</v>
      </c>
      <c r="F4159" s="20" t="s">
        <v>1250</v>
      </c>
      <c r="G4159" s="20" t="s">
        <v>5413</v>
      </c>
      <c r="H4159" s="20"/>
      <c r="I4159" s="20">
        <v>15577262958</v>
      </c>
      <c r="J4159" s="20" t="s">
        <v>924</v>
      </c>
      <c r="K4159" s="20" t="s">
        <v>4766</v>
      </c>
      <c r="L4159" s="20" t="s">
        <v>1299</v>
      </c>
      <c r="M4159" s="20">
        <v>888</v>
      </c>
      <c r="N4159" s="20">
        <v>888</v>
      </c>
      <c r="O4159" s="20" t="s">
        <v>927</v>
      </c>
      <c r="P4159" s="20" t="s">
        <v>50</v>
      </c>
      <c r="Q4159" s="28"/>
      <c r="R4159" s="21" t="s">
        <v>52</v>
      </c>
      <c r="S4159" s="25" t="s">
        <v>1170</v>
      </c>
      <c r="T4159" s="21" t="s">
        <v>53</v>
      </c>
      <c r="U4159" s="21" t="s">
        <v>263</v>
      </c>
      <c r="V4159" s="46">
        <v>1</v>
      </c>
      <c r="W4159" s="26">
        <f t="shared" ref="W4159:W4171" si="3134">V4159</f>
        <v>1</v>
      </c>
      <c r="Y4159" s="21">
        <v>12</v>
      </c>
      <c r="Z4159" s="22">
        <f t="shared" si="3133"/>
        <v>888</v>
      </c>
      <c r="AA4159" s="20" t="s">
        <v>4899</v>
      </c>
      <c r="AB4159" s="22"/>
      <c r="AC4159" s="22">
        <v>1</v>
      </c>
      <c r="AD4159" s="22"/>
      <c r="AE4159" s="22">
        <f t="shared" ref="AE4159:AE4170" si="3135">N4159</f>
        <v>888</v>
      </c>
      <c r="AF4159" s="22">
        <f t="shared" ref="AF4159:AF4171" si="3136">N4159</f>
        <v>888</v>
      </c>
      <c r="AG4159" s="20"/>
      <c r="AH4159" s="22"/>
      <c r="AI4159" s="22"/>
      <c r="AJ4159" s="22">
        <f>N4159</f>
        <v>888</v>
      </c>
      <c r="AK4159" s="22">
        <f>IF(O4159="(传统)XDSL",VLOOKUP(S4159,[2]直销续费率明细!C:I,7,FALSE)*1,IF(O4159="GPON+XDSL",VLOOKUP(S4159,[2]直销续费率明细!C:I,7,FALSE)*1,VLOOKUP(S4159,[2]直销续费率明细!C:I,5,FALSE)*1))</f>
        <v>-40</v>
      </c>
      <c r="AL4159" s="22" t="s">
        <v>1300</v>
      </c>
      <c r="AM4159" s="22"/>
      <c r="AN4159" s="22"/>
      <c r="AO4159" s="22" t="s">
        <v>4897</v>
      </c>
      <c r="AP4159" s="22" t="s">
        <v>1301</v>
      </c>
      <c r="AS4159" s="20">
        <f>IF(Y4159&gt;=10,VLOOKUP(U4159,[2]提成计算!B:T,19,FALSE),VLOOKUP(U4159,[2]提成计算!B:T,18,FALSE))</f>
        <v>0.1</v>
      </c>
      <c r="AT4159" s="20">
        <f t="shared" ref="AT4159" si="3137">IF(AD4159*AS4159&gt;0,AD4159*AS4159,AE4159*AS4159)</f>
        <v>88.800000000000011</v>
      </c>
      <c r="AU4159" s="20">
        <f t="shared" ref="AU4159" si="3138">IF(AND(AK4159&lt;0,AK4159+AT4159&lt;0),-AT4159,AK4159)</f>
        <v>-40</v>
      </c>
    </row>
    <row r="4160" spans="1:47" x14ac:dyDescent="0.15">
      <c r="A4160" s="21" t="s">
        <v>1273</v>
      </c>
      <c r="B4160" s="20" t="s">
        <v>918</v>
      </c>
      <c r="C4160" s="20" t="s">
        <v>1099</v>
      </c>
      <c r="D4160" s="20" t="s">
        <v>1136</v>
      </c>
      <c r="E4160" s="20" t="s">
        <v>1151</v>
      </c>
      <c r="F4160" s="20" t="s">
        <v>1250</v>
      </c>
      <c r="G4160" s="20" t="s">
        <v>5412</v>
      </c>
      <c r="H4160" s="20"/>
      <c r="I4160" s="20">
        <v>13925824576</v>
      </c>
      <c r="J4160" s="20" t="s">
        <v>1268</v>
      </c>
      <c r="K4160" s="20" t="s">
        <v>594</v>
      </c>
      <c r="L4160" s="20" t="s">
        <v>1898</v>
      </c>
      <c r="M4160" s="20">
        <v>1398</v>
      </c>
      <c r="N4160" s="20">
        <v>1398</v>
      </c>
      <c r="O4160" s="20" t="s">
        <v>927</v>
      </c>
      <c r="P4160" s="20" t="s">
        <v>50</v>
      </c>
      <c r="Q4160" s="28"/>
      <c r="R4160" s="21" t="s">
        <v>109</v>
      </c>
      <c r="S4160" s="21"/>
      <c r="T4160" s="21" t="s">
        <v>53</v>
      </c>
      <c r="U4160" s="21" t="s">
        <v>595</v>
      </c>
      <c r="V4160" s="46">
        <v>1</v>
      </c>
      <c r="W4160" s="26">
        <f t="shared" si="3134"/>
        <v>1</v>
      </c>
      <c r="X4160" s="26">
        <f t="shared" ref="X4160:X4167" si="3139">V4160</f>
        <v>1</v>
      </c>
      <c r="Y4160" s="21">
        <v>20</v>
      </c>
      <c r="Z4160" s="22">
        <f t="shared" si="3133"/>
        <v>1398</v>
      </c>
      <c r="AA4160" s="20" t="s">
        <v>4899</v>
      </c>
      <c r="AB4160" s="22"/>
      <c r="AC4160" s="22">
        <v>1</v>
      </c>
      <c r="AD4160" s="22"/>
      <c r="AE4160" s="22">
        <f t="shared" si="3135"/>
        <v>1398</v>
      </c>
      <c r="AF4160" s="22">
        <f t="shared" si="3136"/>
        <v>1398</v>
      </c>
      <c r="AG4160" s="20">
        <f t="shared" ref="AG4160:AG4165" si="3140">N4160</f>
        <v>1398</v>
      </c>
      <c r="AH4160" s="20" t="str">
        <f>VLOOKUP(U4160,[1]提成计算!B:I,8,FALSE)</f>
        <v xml:space="preserve"> </v>
      </c>
      <c r="AI4160" s="20"/>
      <c r="AJ4160" s="22"/>
      <c r="AK4160" s="22"/>
      <c r="AM4160" s="22"/>
      <c r="AN4160" s="22"/>
      <c r="AO4160" s="22" t="s">
        <v>4897</v>
      </c>
      <c r="AP4160" s="22" t="s">
        <v>1301</v>
      </c>
      <c r="AS4160" s="20"/>
      <c r="AT4160" s="20"/>
      <c r="AU4160" s="20"/>
    </row>
    <row r="4161" spans="1:47" x14ac:dyDescent="0.15">
      <c r="A4161" s="21" t="s">
        <v>1273</v>
      </c>
      <c r="B4161" s="20" t="s">
        <v>918</v>
      </c>
      <c r="C4161" s="20" t="s">
        <v>1099</v>
      </c>
      <c r="D4161" s="20" t="s">
        <v>1136</v>
      </c>
      <c r="E4161" s="20" t="s">
        <v>1137</v>
      </c>
      <c r="F4161" s="20" t="s">
        <v>1250</v>
      </c>
      <c r="G4161" s="20" t="s">
        <v>5414</v>
      </c>
      <c r="H4161" s="20"/>
      <c r="I4161" s="20">
        <v>13790211863</v>
      </c>
      <c r="J4161" s="20" t="s">
        <v>5241</v>
      </c>
      <c r="K4161" s="20" t="s">
        <v>549</v>
      </c>
      <c r="L4161" s="20" t="s">
        <v>1358</v>
      </c>
      <c r="M4161" s="20">
        <v>1088</v>
      </c>
      <c r="N4161" s="20">
        <v>1088</v>
      </c>
      <c r="O4161" s="20" t="s">
        <v>927</v>
      </c>
      <c r="P4161" s="20" t="s">
        <v>50</v>
      </c>
      <c r="Q4161" s="28" t="s">
        <v>5241</v>
      </c>
      <c r="R4161" s="21" t="s">
        <v>109</v>
      </c>
      <c r="S4161" s="21"/>
      <c r="T4161" s="21" t="s">
        <v>53</v>
      </c>
      <c r="U4161" s="21" t="s">
        <v>550</v>
      </c>
      <c r="V4161" s="46">
        <v>1</v>
      </c>
      <c r="W4161" s="26">
        <f t="shared" si="3134"/>
        <v>1</v>
      </c>
      <c r="X4161" s="26">
        <f t="shared" si="3139"/>
        <v>1</v>
      </c>
      <c r="Y4161" s="21">
        <v>10</v>
      </c>
      <c r="Z4161" s="22">
        <f t="shared" si="3133"/>
        <v>1088</v>
      </c>
      <c r="AA4161" s="20" t="s">
        <v>4899</v>
      </c>
      <c r="AB4161" s="22"/>
      <c r="AC4161" s="22">
        <v>1</v>
      </c>
      <c r="AD4161" s="22"/>
      <c r="AE4161" s="22">
        <f t="shared" si="3135"/>
        <v>1088</v>
      </c>
      <c r="AF4161" s="22">
        <f t="shared" si="3136"/>
        <v>1088</v>
      </c>
      <c r="AG4161" s="20">
        <f t="shared" si="3140"/>
        <v>1088</v>
      </c>
      <c r="AH4161" s="20" t="str">
        <f>VLOOKUP(U4161,[1]提成计算!B:I,8,FALSE)</f>
        <v xml:space="preserve"> </v>
      </c>
      <c r="AI4161" s="20"/>
      <c r="AJ4161" s="22"/>
      <c r="AK4161" s="22"/>
      <c r="AM4161" s="22"/>
      <c r="AN4161" s="22"/>
      <c r="AO4161" s="22" t="s">
        <v>4897</v>
      </c>
      <c r="AP4161" s="22" t="s">
        <v>1301</v>
      </c>
      <c r="AS4161" s="20"/>
      <c r="AT4161" s="20"/>
      <c r="AU4161" s="20"/>
    </row>
    <row r="4162" spans="1:47" x14ac:dyDescent="0.15">
      <c r="A4162" s="21" t="s">
        <v>1273</v>
      </c>
      <c r="B4162" s="20" t="s">
        <v>918</v>
      </c>
      <c r="C4162" s="20" t="s">
        <v>1099</v>
      </c>
      <c r="D4162" s="20" t="s">
        <v>1100</v>
      </c>
      <c r="E4162" s="20" t="s">
        <v>1101</v>
      </c>
      <c r="F4162" s="20" t="s">
        <v>1250</v>
      </c>
      <c r="G4162" s="20" t="s">
        <v>5415</v>
      </c>
      <c r="H4162" s="20"/>
      <c r="I4162" s="20">
        <v>13076998981</v>
      </c>
      <c r="J4162" s="20" t="s">
        <v>1268</v>
      </c>
      <c r="K4162" s="20" t="s">
        <v>1107</v>
      </c>
      <c r="L4162" s="20" t="s">
        <v>1358</v>
      </c>
      <c r="M4162" s="20">
        <v>1088</v>
      </c>
      <c r="N4162" s="20">
        <v>1088</v>
      </c>
      <c r="O4162" s="20" t="s">
        <v>927</v>
      </c>
      <c r="P4162" s="20" t="s">
        <v>50</v>
      </c>
      <c r="Q4162" s="28"/>
      <c r="R4162" s="21" t="s">
        <v>52</v>
      </c>
      <c r="S4162" s="21"/>
      <c r="T4162" s="21" t="s">
        <v>1108</v>
      </c>
      <c r="U4162" s="21">
        <v>0</v>
      </c>
      <c r="V4162" s="46">
        <v>1</v>
      </c>
      <c r="W4162" s="26">
        <f t="shared" si="3134"/>
        <v>1</v>
      </c>
      <c r="X4162" s="26">
        <f t="shared" si="3139"/>
        <v>1</v>
      </c>
      <c r="Y4162" s="21">
        <v>10</v>
      </c>
      <c r="Z4162" s="22">
        <f t="shared" si="3133"/>
        <v>1088</v>
      </c>
      <c r="AA4162" s="20" t="s">
        <v>4899</v>
      </c>
      <c r="AB4162" s="22"/>
      <c r="AC4162" s="22">
        <v>1</v>
      </c>
      <c r="AD4162" s="22"/>
      <c r="AE4162" s="22">
        <f t="shared" si="3135"/>
        <v>1088</v>
      </c>
      <c r="AF4162" s="22">
        <f t="shared" si="3136"/>
        <v>1088</v>
      </c>
      <c r="AG4162" s="20">
        <f t="shared" si="3140"/>
        <v>1088</v>
      </c>
      <c r="AH4162" s="20"/>
      <c r="AI4162" s="20"/>
      <c r="AJ4162" s="22"/>
      <c r="AK4162" s="22"/>
      <c r="AM4162" s="22"/>
      <c r="AN4162" s="22"/>
      <c r="AO4162" s="22" t="s">
        <v>4897</v>
      </c>
      <c r="AP4162" s="22" t="s">
        <v>1301</v>
      </c>
      <c r="AS4162" s="20"/>
      <c r="AT4162" s="20"/>
      <c r="AU4162" s="20"/>
    </row>
    <row r="4163" spans="1:47" x14ac:dyDescent="0.15">
      <c r="A4163" s="21" t="s">
        <v>1273</v>
      </c>
      <c r="B4163" s="20" t="s">
        <v>918</v>
      </c>
      <c r="C4163" s="20" t="s">
        <v>1099</v>
      </c>
      <c r="D4163" s="20" t="s">
        <v>1100</v>
      </c>
      <c r="E4163" s="20" t="s">
        <v>1115</v>
      </c>
      <c r="F4163" s="20" t="s">
        <v>1250</v>
      </c>
      <c r="G4163" s="20" t="s">
        <v>5416</v>
      </c>
      <c r="H4163" s="20"/>
      <c r="I4163" s="20">
        <v>13433060686</v>
      </c>
      <c r="J4163" s="20" t="s">
        <v>1268</v>
      </c>
      <c r="K4163" s="20" t="s">
        <v>4833</v>
      </c>
      <c r="L4163" s="20" t="s">
        <v>1358</v>
      </c>
      <c r="M4163" s="20">
        <v>1088</v>
      </c>
      <c r="N4163" s="20">
        <v>1088</v>
      </c>
      <c r="O4163" s="20" t="s">
        <v>927</v>
      </c>
      <c r="P4163" s="20" t="s">
        <v>50</v>
      </c>
      <c r="Q4163" s="28"/>
      <c r="R4163" s="21" t="s">
        <v>52</v>
      </c>
      <c r="S4163" s="21"/>
      <c r="T4163" s="21" t="s">
        <v>53</v>
      </c>
      <c r="U4163" s="21" t="s">
        <v>1737</v>
      </c>
      <c r="V4163" s="46">
        <v>1</v>
      </c>
      <c r="W4163" s="26">
        <f t="shared" si="3134"/>
        <v>1</v>
      </c>
      <c r="X4163" s="26">
        <f t="shared" si="3139"/>
        <v>1</v>
      </c>
      <c r="Y4163" s="21">
        <v>10</v>
      </c>
      <c r="Z4163" s="22">
        <f t="shared" si="3133"/>
        <v>1088</v>
      </c>
      <c r="AA4163" s="20" t="s">
        <v>4899</v>
      </c>
      <c r="AB4163" s="22"/>
      <c r="AC4163" s="22">
        <v>1</v>
      </c>
      <c r="AD4163" s="22"/>
      <c r="AE4163" s="22">
        <f t="shared" si="3135"/>
        <v>1088</v>
      </c>
      <c r="AF4163" s="22">
        <f t="shared" si="3136"/>
        <v>1088</v>
      </c>
      <c r="AG4163" s="20">
        <f t="shared" si="3140"/>
        <v>1088</v>
      </c>
      <c r="AH4163" s="20" t="str">
        <f>VLOOKUP(U4163,[1]提成计算!B:I,8,FALSE)</f>
        <v xml:space="preserve"> </v>
      </c>
      <c r="AI4163" s="20"/>
      <c r="AJ4163" s="22"/>
      <c r="AK4163" s="22"/>
      <c r="AM4163" s="22"/>
      <c r="AN4163" s="22"/>
      <c r="AO4163" s="22" t="s">
        <v>4897</v>
      </c>
      <c r="AP4163" s="22" t="s">
        <v>1301</v>
      </c>
      <c r="AS4163" s="20"/>
      <c r="AT4163" s="20"/>
      <c r="AU4163" s="20"/>
    </row>
    <row r="4164" spans="1:47" x14ac:dyDescent="0.15">
      <c r="A4164" s="21" t="s">
        <v>1273</v>
      </c>
      <c r="B4164" s="20" t="s">
        <v>918</v>
      </c>
      <c r="C4164" s="20" t="s">
        <v>1099</v>
      </c>
      <c r="D4164" s="20" t="s">
        <v>1100</v>
      </c>
      <c r="E4164" s="20" t="s">
        <v>1101</v>
      </c>
      <c r="F4164" s="20" t="s">
        <v>1250</v>
      </c>
      <c r="G4164" s="20" t="s">
        <v>5417</v>
      </c>
      <c r="H4164" s="20"/>
      <c r="I4164" s="20">
        <v>13825625618</v>
      </c>
      <c r="J4164" s="20" t="s">
        <v>1268</v>
      </c>
      <c r="K4164" s="20" t="s">
        <v>72</v>
      </c>
      <c r="L4164" s="20" t="s">
        <v>1358</v>
      </c>
      <c r="M4164" s="20">
        <v>1088</v>
      </c>
      <c r="N4164" s="20">
        <v>1088</v>
      </c>
      <c r="O4164" s="20" t="s">
        <v>927</v>
      </c>
      <c r="P4164" s="20" t="s">
        <v>50</v>
      </c>
      <c r="Q4164" s="28"/>
      <c r="R4164" s="21" t="s">
        <v>52</v>
      </c>
      <c r="S4164" s="21"/>
      <c r="T4164" s="21" t="s">
        <v>53</v>
      </c>
      <c r="U4164" s="21" t="s">
        <v>54</v>
      </c>
      <c r="V4164" s="46">
        <v>1</v>
      </c>
      <c r="W4164" s="26">
        <f t="shared" si="3134"/>
        <v>1</v>
      </c>
      <c r="X4164" s="26">
        <f t="shared" si="3139"/>
        <v>1</v>
      </c>
      <c r="Y4164" s="21">
        <v>10</v>
      </c>
      <c r="Z4164" s="22">
        <f t="shared" si="3133"/>
        <v>1088</v>
      </c>
      <c r="AA4164" s="20" t="s">
        <v>4899</v>
      </c>
      <c r="AB4164" s="22"/>
      <c r="AC4164" s="22">
        <v>1</v>
      </c>
      <c r="AD4164" s="22"/>
      <c r="AE4164" s="22">
        <f t="shared" si="3135"/>
        <v>1088</v>
      </c>
      <c r="AF4164" s="22">
        <f t="shared" si="3136"/>
        <v>1088</v>
      </c>
      <c r="AG4164" s="20">
        <f t="shared" si="3140"/>
        <v>1088</v>
      </c>
      <c r="AH4164" s="20" t="str">
        <f>VLOOKUP(U4164,[1]提成计算!B:I,8,FALSE)</f>
        <v xml:space="preserve"> </v>
      </c>
      <c r="AI4164" s="20"/>
      <c r="AJ4164" s="22"/>
      <c r="AK4164" s="22"/>
      <c r="AM4164" s="22"/>
      <c r="AN4164" s="22"/>
      <c r="AO4164" s="22" t="s">
        <v>4897</v>
      </c>
      <c r="AP4164" s="22" t="s">
        <v>1301</v>
      </c>
      <c r="AS4164" s="20"/>
      <c r="AT4164" s="20"/>
      <c r="AU4164" s="20"/>
    </row>
    <row r="4165" spans="1:47" x14ac:dyDescent="0.15">
      <c r="A4165" s="21" t="s">
        <v>1273</v>
      </c>
      <c r="B4165" s="20" t="s">
        <v>918</v>
      </c>
      <c r="C4165" s="20" t="s">
        <v>1099</v>
      </c>
      <c r="D4165" s="20" t="s">
        <v>1100</v>
      </c>
      <c r="E4165" s="20" t="s">
        <v>1101</v>
      </c>
      <c r="F4165" s="20" t="s">
        <v>1250</v>
      </c>
      <c r="G4165" s="20" t="s">
        <v>5418</v>
      </c>
      <c r="H4165" s="20"/>
      <c r="I4165" s="20">
        <v>13415870093</v>
      </c>
      <c r="J4165" s="20" t="s">
        <v>1268</v>
      </c>
      <c r="K4165" s="20" t="s">
        <v>1107</v>
      </c>
      <c r="L4165" s="20" t="s">
        <v>1358</v>
      </c>
      <c r="M4165" s="20">
        <v>1088</v>
      </c>
      <c r="N4165" s="20">
        <v>1088</v>
      </c>
      <c r="O4165" s="20" t="s">
        <v>927</v>
      </c>
      <c r="P4165" s="20" t="s">
        <v>50</v>
      </c>
      <c r="Q4165" s="28"/>
      <c r="R4165" s="21" t="s">
        <v>52</v>
      </c>
      <c r="S4165" s="21"/>
      <c r="T4165" s="21" t="s">
        <v>1108</v>
      </c>
      <c r="U4165" s="21">
        <v>0</v>
      </c>
      <c r="V4165" s="46">
        <v>1</v>
      </c>
      <c r="W4165" s="26">
        <f t="shared" si="3134"/>
        <v>1</v>
      </c>
      <c r="X4165" s="26">
        <f t="shared" si="3139"/>
        <v>1</v>
      </c>
      <c r="Y4165" s="21">
        <v>10</v>
      </c>
      <c r="Z4165" s="22">
        <f t="shared" si="3133"/>
        <v>1088</v>
      </c>
      <c r="AA4165" s="20" t="s">
        <v>4899</v>
      </c>
      <c r="AB4165" s="22"/>
      <c r="AC4165" s="22">
        <v>1</v>
      </c>
      <c r="AD4165" s="22"/>
      <c r="AE4165" s="22">
        <f t="shared" si="3135"/>
        <v>1088</v>
      </c>
      <c r="AF4165" s="22">
        <f t="shared" si="3136"/>
        <v>1088</v>
      </c>
      <c r="AG4165" s="20">
        <f t="shared" si="3140"/>
        <v>1088</v>
      </c>
      <c r="AH4165" s="20"/>
      <c r="AI4165" s="20"/>
      <c r="AJ4165" s="22"/>
      <c r="AK4165" s="22"/>
      <c r="AM4165" s="22"/>
      <c r="AN4165" s="22"/>
      <c r="AO4165" s="22" t="s">
        <v>4897</v>
      </c>
      <c r="AP4165" s="22" t="s">
        <v>1301</v>
      </c>
      <c r="AS4165" s="20"/>
      <c r="AT4165" s="20"/>
      <c r="AU4165" s="20"/>
    </row>
    <row r="4166" spans="1:47" x14ac:dyDescent="0.15">
      <c r="A4166" s="21" t="s">
        <v>1273</v>
      </c>
      <c r="B4166" s="20" t="s">
        <v>918</v>
      </c>
      <c r="C4166" s="20" t="s">
        <v>1099</v>
      </c>
      <c r="D4166" s="20" t="s">
        <v>1136</v>
      </c>
      <c r="E4166" s="20" t="s">
        <v>1318</v>
      </c>
      <c r="F4166" s="20" t="s">
        <v>1250</v>
      </c>
      <c r="G4166" s="20" t="s">
        <v>5419</v>
      </c>
      <c r="H4166" s="20"/>
      <c r="I4166" s="20">
        <v>13712590636</v>
      </c>
      <c r="J4166" s="20" t="s">
        <v>924</v>
      </c>
      <c r="K4166" s="20" t="s">
        <v>5123</v>
      </c>
      <c r="L4166" s="20" t="s">
        <v>1299</v>
      </c>
      <c r="M4166" s="20">
        <v>888</v>
      </c>
      <c r="N4166" s="20">
        <v>888</v>
      </c>
      <c r="O4166" s="20" t="s">
        <v>927</v>
      </c>
      <c r="P4166" s="20" t="s">
        <v>50</v>
      </c>
      <c r="Q4166" s="28"/>
      <c r="R4166" s="21" t="s">
        <v>109</v>
      </c>
      <c r="S4166" s="25" t="s">
        <v>1155</v>
      </c>
      <c r="T4166" s="21" t="s">
        <v>53</v>
      </c>
      <c r="U4166" s="21" t="s">
        <v>305</v>
      </c>
      <c r="V4166" s="46">
        <v>1</v>
      </c>
      <c r="W4166" s="26">
        <f t="shared" si="3134"/>
        <v>1</v>
      </c>
      <c r="Y4166" s="21">
        <v>12</v>
      </c>
      <c r="Z4166" s="22">
        <f t="shared" si="3133"/>
        <v>888</v>
      </c>
      <c r="AA4166" s="20" t="s">
        <v>4899</v>
      </c>
      <c r="AB4166" s="22"/>
      <c r="AC4166" s="22">
        <v>1</v>
      </c>
      <c r="AD4166" s="22"/>
      <c r="AE4166" s="22">
        <f t="shared" si="3135"/>
        <v>888</v>
      </c>
      <c r="AF4166" s="22">
        <f t="shared" si="3136"/>
        <v>888</v>
      </c>
      <c r="AG4166" s="20"/>
      <c r="AH4166" s="22"/>
      <c r="AI4166" s="22"/>
      <c r="AJ4166" s="22">
        <f>N4166</f>
        <v>888</v>
      </c>
      <c r="AK4166" s="22">
        <f>IF(O4166="(传统)XDSL",VLOOKUP(S4166,[2]直销续费率明细!C:I,7,FALSE)*1,IF(O4166="GPON+XDSL",VLOOKUP(S4166,[2]直销续费率明细!C:I,7,FALSE)*1,VLOOKUP(S4166,[2]直销续费率明细!C:I,5,FALSE)*1))</f>
        <v>-40</v>
      </c>
      <c r="AL4166" s="22" t="s">
        <v>1309</v>
      </c>
      <c r="AM4166" s="22"/>
      <c r="AN4166" s="22"/>
      <c r="AO4166" s="22" t="s">
        <v>4897</v>
      </c>
      <c r="AP4166" s="22" t="s">
        <v>1301</v>
      </c>
      <c r="AS4166" s="20">
        <f>IF(Y4166&gt;=10,VLOOKUP(U4166,[2]提成计算!B:T,19,FALSE),VLOOKUP(U4166,[2]提成计算!B:T,18,FALSE))</f>
        <v>0.09</v>
      </c>
      <c r="AT4166" s="20">
        <f t="shared" ref="AT4166" si="3141">IF(AD4166*AS4166&gt;0,AD4166*AS4166,AE4166*AS4166)</f>
        <v>79.92</v>
      </c>
      <c r="AU4166" s="20">
        <f t="shared" ref="AU4166" si="3142">IF(AND(AK4166&lt;0,AK4166+AT4166&lt;0),-AT4166,AK4166)</f>
        <v>-40</v>
      </c>
    </row>
    <row r="4167" spans="1:47" x14ac:dyDescent="0.15">
      <c r="A4167" s="21" t="s">
        <v>1273</v>
      </c>
      <c r="B4167" s="20" t="s">
        <v>918</v>
      </c>
      <c r="C4167" s="20" t="s">
        <v>1099</v>
      </c>
      <c r="D4167" s="20" t="s">
        <v>1100</v>
      </c>
      <c r="E4167" s="20" t="s">
        <v>1101</v>
      </c>
      <c r="F4167" s="20" t="s">
        <v>1250</v>
      </c>
      <c r="G4167" s="20" t="s">
        <v>5420</v>
      </c>
      <c r="H4167" s="20"/>
      <c r="I4167" s="20">
        <v>13713450947</v>
      </c>
      <c r="J4167" s="20" t="s">
        <v>1268</v>
      </c>
      <c r="K4167" s="20" t="s">
        <v>1107</v>
      </c>
      <c r="L4167" s="20" t="s">
        <v>1358</v>
      </c>
      <c r="M4167" s="20">
        <v>1088</v>
      </c>
      <c r="N4167" s="20">
        <v>1088</v>
      </c>
      <c r="O4167" s="20" t="s">
        <v>927</v>
      </c>
      <c r="P4167" s="20" t="s">
        <v>50</v>
      </c>
      <c r="Q4167" s="28"/>
      <c r="R4167" s="21" t="s">
        <v>52</v>
      </c>
      <c r="S4167" s="21"/>
      <c r="T4167" s="21" t="s">
        <v>1108</v>
      </c>
      <c r="U4167" s="21">
        <v>0</v>
      </c>
      <c r="V4167" s="46">
        <v>1</v>
      </c>
      <c r="W4167" s="26">
        <f t="shared" si="3134"/>
        <v>1</v>
      </c>
      <c r="X4167" s="26">
        <f t="shared" si="3139"/>
        <v>1</v>
      </c>
      <c r="Y4167" s="21">
        <v>10</v>
      </c>
      <c r="Z4167" s="22">
        <f t="shared" si="3133"/>
        <v>1088</v>
      </c>
      <c r="AA4167" s="20" t="s">
        <v>4899</v>
      </c>
      <c r="AB4167" s="22"/>
      <c r="AC4167" s="22">
        <v>1</v>
      </c>
      <c r="AD4167" s="22"/>
      <c r="AE4167" s="22">
        <f t="shared" si="3135"/>
        <v>1088</v>
      </c>
      <c r="AF4167" s="22">
        <f t="shared" si="3136"/>
        <v>1088</v>
      </c>
      <c r="AG4167" s="20">
        <f>N4167</f>
        <v>1088</v>
      </c>
      <c r="AH4167" s="20"/>
      <c r="AI4167" s="20"/>
      <c r="AJ4167" s="22"/>
      <c r="AK4167" s="22"/>
      <c r="AM4167" s="22"/>
      <c r="AN4167" s="22"/>
      <c r="AO4167" s="22" t="s">
        <v>2216</v>
      </c>
      <c r="AP4167" s="22" t="s">
        <v>1301</v>
      </c>
      <c r="AS4167" s="20"/>
      <c r="AT4167" s="20"/>
      <c r="AU4167" s="20"/>
    </row>
    <row r="4168" spans="1:47" x14ac:dyDescent="0.15">
      <c r="A4168" s="21" t="s">
        <v>1273</v>
      </c>
      <c r="B4168" s="20" t="s">
        <v>918</v>
      </c>
      <c r="C4168" s="20" t="s">
        <v>1099</v>
      </c>
      <c r="D4168" s="20" t="s">
        <v>1136</v>
      </c>
      <c r="E4168" s="20" t="s">
        <v>1137</v>
      </c>
      <c r="F4168" s="20" t="s">
        <v>1250</v>
      </c>
      <c r="G4168" s="20" t="s">
        <v>5421</v>
      </c>
      <c r="H4168" s="20"/>
      <c r="I4168" s="20">
        <v>13712688950</v>
      </c>
      <c r="J4168" s="20" t="s">
        <v>924</v>
      </c>
      <c r="K4168" s="20" t="s">
        <v>1139</v>
      </c>
      <c r="L4168" s="20" t="s">
        <v>1299</v>
      </c>
      <c r="M4168" s="20">
        <v>888</v>
      </c>
      <c r="N4168" s="20">
        <v>888</v>
      </c>
      <c r="O4168" s="20" t="s">
        <v>927</v>
      </c>
      <c r="P4168" s="20" t="s">
        <v>50</v>
      </c>
      <c r="Q4168" s="28"/>
      <c r="R4168" s="21" t="s">
        <v>109</v>
      </c>
      <c r="S4168" s="25" t="s">
        <v>1159</v>
      </c>
      <c r="T4168" s="21" t="s">
        <v>53</v>
      </c>
      <c r="U4168" s="21" t="s">
        <v>1140</v>
      </c>
      <c r="V4168" s="46">
        <v>1</v>
      </c>
      <c r="W4168" s="26">
        <f t="shared" si="3134"/>
        <v>1</v>
      </c>
      <c r="Y4168" s="21">
        <v>12</v>
      </c>
      <c r="Z4168" s="22">
        <f t="shared" si="3133"/>
        <v>888</v>
      </c>
      <c r="AA4168" s="20" t="s">
        <v>2218</v>
      </c>
      <c r="AB4168" s="22"/>
      <c r="AC4168" s="22">
        <v>1</v>
      </c>
      <c r="AD4168" s="22"/>
      <c r="AE4168" s="22">
        <f t="shared" si="3135"/>
        <v>888</v>
      </c>
      <c r="AF4168" s="22">
        <f t="shared" si="3136"/>
        <v>888</v>
      </c>
      <c r="AG4168" s="20"/>
      <c r="AH4168" s="22"/>
      <c r="AI4168" s="22"/>
      <c r="AJ4168" s="22">
        <f t="shared" ref="AJ4168:AJ4171" si="3143">N4168</f>
        <v>888</v>
      </c>
      <c r="AK4168" s="22">
        <f>IF(O4168="(传统)XDSL",VLOOKUP(S4168,[2]直销续费率明细!C:I,7,FALSE)*1,IF(O4168="GPON+XDSL",VLOOKUP(S4168,[2]直销续费率明细!C:I,7,FALSE)*1,VLOOKUP(S4168,[2]直销续费率明细!C:I,5,FALSE)*1))</f>
        <v>-40</v>
      </c>
      <c r="AL4168" s="22" t="s">
        <v>1309</v>
      </c>
      <c r="AM4168" s="22"/>
      <c r="AN4168" s="22"/>
      <c r="AO4168" s="22" t="s">
        <v>4897</v>
      </c>
      <c r="AP4168" s="22" t="s">
        <v>1301</v>
      </c>
      <c r="AS4168" s="20">
        <f>IF(Y4168&gt;=10,VLOOKUP(U4168,[2]提成计算!B:T,19,FALSE),VLOOKUP(U4168,[2]提成计算!B:T,18,FALSE))</f>
        <v>0.09</v>
      </c>
      <c r="AT4168" s="20">
        <f t="shared" ref="AT4168:AT4171" si="3144">IF(AD4168*AS4168&gt;0,AD4168*AS4168,AE4168*AS4168)</f>
        <v>79.92</v>
      </c>
      <c r="AU4168" s="20">
        <f t="shared" ref="AU4168:AU4171" si="3145">IF(AND(AK4168&lt;0,AK4168+AT4168&lt;0),-AT4168,AK4168)</f>
        <v>-40</v>
      </c>
    </row>
    <row r="4169" spans="1:47" x14ac:dyDescent="0.15">
      <c r="A4169" s="21" t="s">
        <v>1273</v>
      </c>
      <c r="B4169" s="20" t="s">
        <v>918</v>
      </c>
      <c r="C4169" s="20" t="s">
        <v>1099</v>
      </c>
      <c r="D4169" s="20" t="s">
        <v>1100</v>
      </c>
      <c r="E4169" s="20" t="s">
        <v>4845</v>
      </c>
      <c r="F4169" s="20" t="s">
        <v>1250</v>
      </c>
      <c r="G4169" s="20" t="s">
        <v>5422</v>
      </c>
      <c r="H4169" s="20"/>
      <c r="I4169" s="20">
        <v>13686654743</v>
      </c>
      <c r="J4169" s="20" t="s">
        <v>924</v>
      </c>
      <c r="K4169" s="20" t="s">
        <v>314</v>
      </c>
      <c r="L4169" s="20" t="s">
        <v>1299</v>
      </c>
      <c r="M4169" s="20">
        <v>888</v>
      </c>
      <c r="N4169" s="20">
        <v>888</v>
      </c>
      <c r="O4169" s="20" t="s">
        <v>927</v>
      </c>
      <c r="P4169" s="20" t="s">
        <v>50</v>
      </c>
      <c r="Q4169" s="28"/>
      <c r="R4169" s="21" t="s">
        <v>52</v>
      </c>
      <c r="S4169" s="25" t="s">
        <v>1148</v>
      </c>
      <c r="T4169" s="21" t="s">
        <v>53</v>
      </c>
      <c r="U4169" s="21" t="s">
        <v>315</v>
      </c>
      <c r="V4169" s="46">
        <v>1</v>
      </c>
      <c r="W4169" s="26">
        <f t="shared" si="3134"/>
        <v>1</v>
      </c>
      <c r="Y4169" s="21">
        <v>12</v>
      </c>
      <c r="Z4169" s="22">
        <f t="shared" si="3133"/>
        <v>888</v>
      </c>
      <c r="AA4169" s="20" t="s">
        <v>4899</v>
      </c>
      <c r="AB4169" s="22"/>
      <c r="AC4169" s="22">
        <v>1</v>
      </c>
      <c r="AD4169" s="22"/>
      <c r="AE4169" s="22">
        <f t="shared" si="3135"/>
        <v>888</v>
      </c>
      <c r="AF4169" s="22">
        <f t="shared" si="3136"/>
        <v>888</v>
      </c>
      <c r="AG4169" s="20"/>
      <c r="AH4169" s="22"/>
      <c r="AI4169" s="22"/>
      <c r="AJ4169" s="22">
        <f t="shared" si="3143"/>
        <v>888</v>
      </c>
      <c r="AK4169" s="22">
        <f>IF(O4169="(传统)XDSL",VLOOKUP(S4169,[2]直销续费率明细!C:I,7,FALSE)*1,IF(O4169="GPON+XDSL",VLOOKUP(S4169,[2]直销续费率明细!C:I,7,FALSE)*1,VLOOKUP(S4169,[2]直销续费率明细!C:I,5,FALSE)*1))</f>
        <v>-40</v>
      </c>
      <c r="AL4169" s="22" t="s">
        <v>1300</v>
      </c>
      <c r="AM4169" s="22"/>
      <c r="AN4169" s="22"/>
      <c r="AO4169" s="22" t="s">
        <v>4897</v>
      </c>
      <c r="AP4169" s="22" t="s">
        <v>1301</v>
      </c>
      <c r="AS4169" s="20">
        <f>IF(Y4169&gt;=10,VLOOKUP(U4169,[2]提成计算!B:T,19,FALSE),VLOOKUP(U4169,[2]提成计算!B:T,18,FALSE))</f>
        <v>0.1</v>
      </c>
      <c r="AT4169" s="20">
        <f t="shared" si="3144"/>
        <v>88.800000000000011</v>
      </c>
      <c r="AU4169" s="20">
        <f t="shared" si="3145"/>
        <v>-40</v>
      </c>
    </row>
    <row r="4170" spans="1:47" x14ac:dyDescent="0.15">
      <c r="A4170" s="21" t="s">
        <v>1273</v>
      </c>
      <c r="B4170" s="20" t="s">
        <v>918</v>
      </c>
      <c r="C4170" s="20" t="s">
        <v>1099</v>
      </c>
      <c r="D4170" s="20" t="s">
        <v>1136</v>
      </c>
      <c r="E4170" s="20" t="s">
        <v>4797</v>
      </c>
      <c r="F4170" s="20" t="s">
        <v>1250</v>
      </c>
      <c r="G4170" s="20" t="s">
        <v>5423</v>
      </c>
      <c r="H4170" s="20"/>
      <c r="I4170" s="20">
        <v>15992866983</v>
      </c>
      <c r="J4170" s="20" t="s">
        <v>924</v>
      </c>
      <c r="K4170" s="20" t="s">
        <v>5123</v>
      </c>
      <c r="L4170" s="20" t="s">
        <v>1376</v>
      </c>
      <c r="M4170" s="20">
        <v>1088</v>
      </c>
      <c r="N4170" s="20">
        <v>1088</v>
      </c>
      <c r="O4170" s="20" t="s">
        <v>927</v>
      </c>
      <c r="P4170" s="20" t="s">
        <v>50</v>
      </c>
      <c r="Q4170" s="28"/>
      <c r="R4170" s="21" t="s">
        <v>109</v>
      </c>
      <c r="S4170" s="25" t="s">
        <v>1155</v>
      </c>
      <c r="T4170" s="21" t="s">
        <v>53</v>
      </c>
      <c r="U4170" s="21" t="s">
        <v>305</v>
      </c>
      <c r="V4170" s="46">
        <v>1</v>
      </c>
      <c r="W4170" s="26">
        <f t="shared" si="3134"/>
        <v>1</v>
      </c>
      <c r="Y4170" s="21">
        <v>10</v>
      </c>
      <c r="Z4170" s="22">
        <f t="shared" si="3133"/>
        <v>1088</v>
      </c>
      <c r="AA4170" s="20" t="s">
        <v>4899</v>
      </c>
      <c r="AB4170" s="22"/>
      <c r="AC4170" s="22">
        <v>1</v>
      </c>
      <c r="AD4170" s="22"/>
      <c r="AE4170" s="22">
        <f t="shared" si="3135"/>
        <v>1088</v>
      </c>
      <c r="AF4170" s="22">
        <f t="shared" si="3136"/>
        <v>1088</v>
      </c>
      <c r="AG4170" s="20"/>
      <c r="AH4170" s="22"/>
      <c r="AI4170" s="22"/>
      <c r="AJ4170" s="22">
        <f t="shared" si="3143"/>
        <v>1088</v>
      </c>
      <c r="AK4170" s="22">
        <f>IF(O4170="(传统)XDSL",VLOOKUP(S4170,[2]直销续费率明细!C:I,7,FALSE)*1,IF(O4170="GPON+XDSL",VLOOKUP(S4170,[2]直销续费率明细!C:I,7,FALSE)*1,VLOOKUP(S4170,[2]直销续费率明细!C:I,5,FALSE)*1))</f>
        <v>-40</v>
      </c>
      <c r="AL4170" s="22" t="s">
        <v>1300</v>
      </c>
      <c r="AM4170" s="22"/>
      <c r="AN4170" s="22"/>
      <c r="AO4170" s="22" t="s">
        <v>4897</v>
      </c>
      <c r="AP4170" s="22" t="s">
        <v>1301</v>
      </c>
      <c r="AS4170" s="20">
        <f>IF(Y4170&gt;=10,VLOOKUP(U4170,[2]提成计算!B:T,19,FALSE),VLOOKUP(U4170,[2]提成计算!B:T,18,FALSE))</f>
        <v>0.09</v>
      </c>
      <c r="AT4170" s="20">
        <f t="shared" si="3144"/>
        <v>97.92</v>
      </c>
      <c r="AU4170" s="20">
        <f t="shared" si="3145"/>
        <v>-40</v>
      </c>
    </row>
    <row r="4171" spans="1:47" x14ac:dyDescent="0.15">
      <c r="A4171" s="21" t="s">
        <v>1273</v>
      </c>
      <c r="B4171" s="20" t="s">
        <v>918</v>
      </c>
      <c r="C4171" s="20" t="s">
        <v>1099</v>
      </c>
      <c r="D4171" s="20" t="s">
        <v>1136</v>
      </c>
      <c r="E4171" s="20" t="s">
        <v>1447</v>
      </c>
      <c r="F4171" s="20" t="s">
        <v>1250</v>
      </c>
      <c r="G4171" s="20" t="s">
        <v>5424</v>
      </c>
      <c r="H4171" s="20"/>
      <c r="I4171" s="20">
        <v>13532681933</v>
      </c>
      <c r="J4171" s="20" t="s">
        <v>924</v>
      </c>
      <c r="K4171" s="20" t="s">
        <v>360</v>
      </c>
      <c r="L4171" s="20" t="s">
        <v>1918</v>
      </c>
      <c r="M4171" s="20">
        <v>680</v>
      </c>
      <c r="N4171" s="20">
        <v>680</v>
      </c>
      <c r="O4171" s="20" t="s">
        <v>1262</v>
      </c>
      <c r="P4171" s="20" t="s">
        <v>50</v>
      </c>
      <c r="Q4171" s="28"/>
      <c r="R4171" s="21" t="s">
        <v>109</v>
      </c>
      <c r="S4171" s="25" t="s">
        <v>1450</v>
      </c>
      <c r="T4171" s="21" t="s">
        <v>53</v>
      </c>
      <c r="U4171" s="21" t="s">
        <v>361</v>
      </c>
      <c r="V4171" s="46">
        <v>1</v>
      </c>
      <c r="W4171" s="26">
        <f t="shared" si="3134"/>
        <v>1</v>
      </c>
      <c r="Y4171" s="21">
        <v>4</v>
      </c>
      <c r="Z4171" s="22">
        <f t="shared" si="3133"/>
        <v>680</v>
      </c>
      <c r="AA4171" s="20" t="s">
        <v>4899</v>
      </c>
      <c r="AB4171" s="22">
        <v>1</v>
      </c>
      <c r="AC4171" s="22"/>
      <c r="AD4171" s="22">
        <f>N4171</f>
        <v>680</v>
      </c>
      <c r="AE4171" s="22"/>
      <c r="AF4171" s="22">
        <f t="shared" si="3136"/>
        <v>680</v>
      </c>
      <c r="AG4171" s="20"/>
      <c r="AH4171" s="22"/>
      <c r="AI4171" s="22"/>
      <c r="AJ4171" s="22">
        <f t="shared" si="3143"/>
        <v>680</v>
      </c>
      <c r="AK4171" s="22">
        <f>IF(O4171="(传统)XDSL",VLOOKUP(S4171,[2]直销续费率明细!C:I,7,FALSE)*1,IF(O4171="GPON+XDSL",VLOOKUP(S4171,[2]直销续费率明细!C:I,7,FALSE)*1,VLOOKUP(S4171,[2]直销续费率明细!C:I,5,FALSE)*1))</f>
        <v>25</v>
      </c>
      <c r="AL4171" s="22" t="s">
        <v>1300</v>
      </c>
      <c r="AM4171" s="22"/>
      <c r="AN4171" s="22"/>
      <c r="AO4171" s="22" t="s">
        <v>4897</v>
      </c>
      <c r="AP4171" s="22" t="s">
        <v>4913</v>
      </c>
      <c r="AS4171" s="20">
        <f>IF(Y4171&gt;=10,VLOOKUP(U4171,[2]提成计算!B:T,19,FALSE),VLOOKUP(U4171,[2]提成计算!B:T,18,FALSE))</f>
        <v>0.06</v>
      </c>
      <c r="AT4171" s="20">
        <f t="shared" si="3144"/>
        <v>40.799999999999997</v>
      </c>
      <c r="AU4171" s="20">
        <f t="shared" si="3145"/>
        <v>25</v>
      </c>
    </row>
    <row r="4172" spans="1:47" x14ac:dyDescent="0.15">
      <c r="A4172" s="21" t="s">
        <v>1273</v>
      </c>
      <c r="B4172" s="20" t="s">
        <v>918</v>
      </c>
      <c r="C4172" s="20" t="s">
        <v>1099</v>
      </c>
      <c r="D4172" s="20" t="s">
        <v>1136</v>
      </c>
      <c r="E4172" s="20" t="s">
        <v>1447</v>
      </c>
      <c r="F4172" s="20" t="s">
        <v>1250</v>
      </c>
      <c r="G4172" s="20" t="s">
        <v>5425</v>
      </c>
      <c r="H4172" s="20"/>
      <c r="I4172" s="20">
        <v>13652577593</v>
      </c>
      <c r="J4172" s="20" t="s">
        <v>1840</v>
      </c>
      <c r="K4172" s="20" t="s">
        <v>195</v>
      </c>
      <c r="L4172" s="20" t="s">
        <v>1376</v>
      </c>
      <c r="M4172" s="20">
        <v>-1088</v>
      </c>
      <c r="N4172" s="20">
        <v>-1088</v>
      </c>
      <c r="O4172" s="20" t="s">
        <v>927</v>
      </c>
      <c r="P4172" s="20" t="s">
        <v>1910</v>
      </c>
      <c r="Q4172" s="28"/>
      <c r="R4172" s="21" t="s">
        <v>109</v>
      </c>
      <c r="S4172" s="21"/>
      <c r="T4172" s="21" t="s">
        <v>53</v>
      </c>
      <c r="U4172" s="21" t="s">
        <v>196</v>
      </c>
      <c r="V4172" s="46"/>
      <c r="Y4172" s="21">
        <v>10</v>
      </c>
      <c r="Z4172" s="22">
        <f t="shared" si="3133"/>
        <v>-1088</v>
      </c>
      <c r="AA4172" s="20" t="s">
        <v>1911</v>
      </c>
      <c r="AB4172" s="22"/>
      <c r="AC4172" s="22"/>
      <c r="AD4172" s="22"/>
      <c r="AE4172" s="22"/>
      <c r="AF4172" s="22"/>
      <c r="AG4172" s="20"/>
      <c r="AH4172" s="22"/>
      <c r="AI4172" s="22"/>
      <c r="AJ4172" s="22"/>
      <c r="AK4172" s="22"/>
      <c r="AM4172" s="22"/>
      <c r="AN4172" s="22"/>
      <c r="AO4172" s="22" t="s">
        <v>4897</v>
      </c>
      <c r="AP4172" s="22" t="s">
        <v>1301</v>
      </c>
      <c r="AS4172" s="20"/>
      <c r="AT4172" s="20"/>
      <c r="AU4172" s="20"/>
    </row>
    <row r="4173" spans="1:47" x14ac:dyDescent="0.15">
      <c r="A4173" s="21" t="s">
        <v>1273</v>
      </c>
      <c r="B4173" s="20" t="s">
        <v>918</v>
      </c>
      <c r="C4173" s="20" t="s">
        <v>1099</v>
      </c>
      <c r="D4173" s="20" t="s">
        <v>1121</v>
      </c>
      <c r="E4173" s="20" t="s">
        <v>1284</v>
      </c>
      <c r="F4173" s="20" t="s">
        <v>1250</v>
      </c>
      <c r="G4173" s="20" t="s">
        <v>5426</v>
      </c>
      <c r="H4173" s="20"/>
      <c r="I4173" s="20">
        <v>13825797531</v>
      </c>
      <c r="J4173" s="20" t="s">
        <v>5241</v>
      </c>
      <c r="K4173" s="20" t="s">
        <v>1286</v>
      </c>
      <c r="L4173" s="20" t="s">
        <v>1358</v>
      </c>
      <c r="M4173" s="20">
        <v>1088</v>
      </c>
      <c r="N4173" s="20">
        <v>1088</v>
      </c>
      <c r="O4173" s="20" t="s">
        <v>927</v>
      </c>
      <c r="P4173" s="20" t="s">
        <v>50</v>
      </c>
      <c r="Q4173" s="28" t="s">
        <v>5241</v>
      </c>
      <c r="R4173" s="21" t="s">
        <v>91</v>
      </c>
      <c r="S4173" s="21"/>
      <c r="T4173" s="21" t="s">
        <v>53</v>
      </c>
      <c r="U4173" s="21" t="s">
        <v>1287</v>
      </c>
      <c r="V4173" s="46">
        <v>1</v>
      </c>
      <c r="W4173" s="26">
        <f t="shared" ref="W4173:W4236" si="3146">V4173</f>
        <v>1</v>
      </c>
      <c r="X4173" s="26">
        <f t="shared" ref="X4173:X4235" si="3147">V4173</f>
        <v>1</v>
      </c>
      <c r="Y4173" s="21">
        <v>10</v>
      </c>
      <c r="Z4173" s="22">
        <f t="shared" si="3133"/>
        <v>1088</v>
      </c>
      <c r="AA4173" s="20" t="s">
        <v>4899</v>
      </c>
      <c r="AB4173" s="22"/>
      <c r="AC4173" s="22">
        <v>1</v>
      </c>
      <c r="AD4173" s="22"/>
      <c r="AE4173" s="22">
        <f>N4173</f>
        <v>1088</v>
      </c>
      <c r="AF4173" s="22">
        <f t="shared" ref="AF4173:AF4236" si="3148">N4173</f>
        <v>1088</v>
      </c>
      <c r="AG4173" s="20">
        <f t="shared" ref="AG4173:AG4176" si="3149">N4173</f>
        <v>1088</v>
      </c>
      <c r="AH4173" s="20" t="str">
        <f>VLOOKUP(U4173,[1]提成计算!B:I,8,FALSE)</f>
        <v xml:space="preserve"> </v>
      </c>
      <c r="AI4173" s="20"/>
      <c r="AJ4173" s="22"/>
      <c r="AK4173" s="22"/>
      <c r="AM4173" s="22"/>
      <c r="AN4173" s="22"/>
      <c r="AO4173" s="22" t="s">
        <v>4897</v>
      </c>
      <c r="AP4173" s="22" t="s">
        <v>1301</v>
      </c>
      <c r="AS4173" s="20"/>
      <c r="AT4173" s="20"/>
      <c r="AU4173" s="20"/>
    </row>
    <row r="4174" spans="1:47" x14ac:dyDescent="0.15">
      <c r="A4174" s="21" t="s">
        <v>1273</v>
      </c>
      <c r="B4174" s="20" t="s">
        <v>918</v>
      </c>
      <c r="C4174" s="20" t="s">
        <v>1099</v>
      </c>
      <c r="D4174" s="20" t="s">
        <v>1121</v>
      </c>
      <c r="E4174" s="20" t="s">
        <v>4739</v>
      </c>
      <c r="F4174" s="20" t="s">
        <v>1250</v>
      </c>
      <c r="G4174" s="20" t="s">
        <v>5427</v>
      </c>
      <c r="H4174" s="20"/>
      <c r="I4174" s="20">
        <v>13925800779</v>
      </c>
      <c r="J4174" s="20" t="s">
        <v>5241</v>
      </c>
      <c r="K4174" s="20" t="s">
        <v>5316</v>
      </c>
      <c r="L4174" s="20" t="s">
        <v>1960</v>
      </c>
      <c r="M4174" s="20">
        <v>400</v>
      </c>
      <c r="N4174" s="20">
        <v>400</v>
      </c>
      <c r="O4174" s="20" t="s">
        <v>927</v>
      </c>
      <c r="P4174" s="20" t="s">
        <v>50</v>
      </c>
      <c r="Q4174" s="28" t="s">
        <v>5241</v>
      </c>
      <c r="R4174" s="21" t="s">
        <v>91</v>
      </c>
      <c r="S4174" s="21"/>
      <c r="T4174" s="21" t="s">
        <v>4968</v>
      </c>
      <c r="U4174" s="21" t="s">
        <v>1750</v>
      </c>
      <c r="V4174" s="46">
        <v>0.5</v>
      </c>
      <c r="W4174" s="26">
        <f t="shared" si="3146"/>
        <v>0.5</v>
      </c>
      <c r="X4174" s="26">
        <f t="shared" si="3147"/>
        <v>0.5</v>
      </c>
      <c r="Y4174" s="21">
        <v>4</v>
      </c>
      <c r="Z4174" s="22">
        <f t="shared" si="3133"/>
        <v>400</v>
      </c>
      <c r="AA4174" s="20" t="s">
        <v>4899</v>
      </c>
      <c r="AB4174" s="22">
        <v>1</v>
      </c>
      <c r="AC4174" s="22"/>
      <c r="AD4174" s="22">
        <f>N4174</f>
        <v>400</v>
      </c>
      <c r="AE4174" s="22"/>
      <c r="AF4174" s="22">
        <f t="shared" si="3148"/>
        <v>400</v>
      </c>
      <c r="AG4174" s="20">
        <f t="shared" si="3149"/>
        <v>400</v>
      </c>
      <c r="AH4174" s="20"/>
      <c r="AI4174" s="20"/>
      <c r="AJ4174" s="22"/>
      <c r="AK4174" s="22"/>
      <c r="AM4174" s="22"/>
      <c r="AN4174" s="22"/>
      <c r="AO4174" s="22" t="s">
        <v>4897</v>
      </c>
      <c r="AP4174" s="22" t="s">
        <v>1961</v>
      </c>
      <c r="AS4174" s="20"/>
      <c r="AT4174" s="20"/>
      <c r="AU4174" s="20"/>
    </row>
    <row r="4175" spans="1:47" x14ac:dyDescent="0.15">
      <c r="A4175" s="21" t="s">
        <v>1273</v>
      </c>
      <c r="B4175" s="20" t="s">
        <v>918</v>
      </c>
      <c r="C4175" s="20" t="s">
        <v>1099</v>
      </c>
      <c r="D4175" s="20" t="s">
        <v>1100</v>
      </c>
      <c r="E4175" s="20" t="s">
        <v>1110</v>
      </c>
      <c r="F4175" s="20" t="s">
        <v>1250</v>
      </c>
      <c r="G4175" s="20" t="s">
        <v>5428</v>
      </c>
      <c r="H4175" s="20"/>
      <c r="I4175" s="20">
        <v>18665301146</v>
      </c>
      <c r="J4175" s="20" t="s">
        <v>1268</v>
      </c>
      <c r="K4175" s="20" t="s">
        <v>262</v>
      </c>
      <c r="L4175" s="20" t="s">
        <v>1358</v>
      </c>
      <c r="M4175" s="20">
        <v>1088</v>
      </c>
      <c r="N4175" s="20">
        <v>1088</v>
      </c>
      <c r="O4175" s="20" t="s">
        <v>927</v>
      </c>
      <c r="P4175" s="20" t="s">
        <v>50</v>
      </c>
      <c r="Q4175" s="28"/>
      <c r="R4175" s="21" t="s">
        <v>52</v>
      </c>
      <c r="S4175" s="21"/>
      <c r="T4175" s="21" t="s">
        <v>53</v>
      </c>
      <c r="U4175" s="21" t="s">
        <v>263</v>
      </c>
      <c r="V4175" s="46">
        <v>1</v>
      </c>
      <c r="W4175" s="26">
        <f t="shared" si="3146"/>
        <v>1</v>
      </c>
      <c r="X4175" s="26">
        <f t="shared" si="3147"/>
        <v>1</v>
      </c>
      <c r="Y4175" s="21">
        <v>10</v>
      </c>
      <c r="Z4175" s="22">
        <f t="shared" si="3133"/>
        <v>1088</v>
      </c>
      <c r="AA4175" s="20" t="s">
        <v>4899</v>
      </c>
      <c r="AB4175" s="22"/>
      <c r="AC4175" s="22">
        <v>1</v>
      </c>
      <c r="AD4175" s="22"/>
      <c r="AE4175" s="22">
        <f t="shared" ref="AE4175:AE4177" si="3150">N4175</f>
        <v>1088</v>
      </c>
      <c r="AF4175" s="22">
        <f t="shared" si="3148"/>
        <v>1088</v>
      </c>
      <c r="AG4175" s="20">
        <f t="shared" si="3149"/>
        <v>1088</v>
      </c>
      <c r="AH4175" s="20" t="str">
        <f>VLOOKUP(U4175,[1]提成计算!B:I,8,FALSE)</f>
        <v xml:space="preserve"> </v>
      </c>
      <c r="AI4175" s="20"/>
      <c r="AJ4175" s="22"/>
      <c r="AK4175" s="22"/>
      <c r="AM4175" s="22"/>
      <c r="AN4175" s="22"/>
      <c r="AO4175" s="22" t="s">
        <v>4897</v>
      </c>
      <c r="AP4175" s="22" t="s">
        <v>1301</v>
      </c>
      <c r="AS4175" s="20"/>
      <c r="AT4175" s="20"/>
      <c r="AU4175" s="20"/>
    </row>
    <row r="4176" spans="1:47" x14ac:dyDescent="0.15">
      <c r="A4176" s="21" t="s">
        <v>1273</v>
      </c>
      <c r="B4176" s="20" t="s">
        <v>918</v>
      </c>
      <c r="C4176" s="20" t="s">
        <v>1099</v>
      </c>
      <c r="D4176" s="20" t="s">
        <v>1121</v>
      </c>
      <c r="E4176" s="20" t="s">
        <v>1284</v>
      </c>
      <c r="F4176" s="20" t="s">
        <v>1250</v>
      </c>
      <c r="G4176" s="20" t="s">
        <v>5429</v>
      </c>
      <c r="H4176" s="20"/>
      <c r="I4176" s="20">
        <v>15989938814</v>
      </c>
      <c r="J4176" s="20" t="s">
        <v>1268</v>
      </c>
      <c r="K4176" s="20" t="s">
        <v>4967</v>
      </c>
      <c r="L4176" s="20" t="s">
        <v>1358</v>
      </c>
      <c r="M4176" s="20">
        <v>1088</v>
      </c>
      <c r="N4176" s="20">
        <v>1088</v>
      </c>
      <c r="O4176" s="20" t="s">
        <v>927</v>
      </c>
      <c r="P4176" s="20" t="s">
        <v>50</v>
      </c>
      <c r="Q4176" s="28"/>
      <c r="R4176" s="21" t="s">
        <v>91</v>
      </c>
      <c r="S4176" s="21"/>
      <c r="T4176" s="21" t="s">
        <v>4968</v>
      </c>
      <c r="U4176" s="21" t="s">
        <v>4969</v>
      </c>
      <c r="V4176" s="46">
        <v>1</v>
      </c>
      <c r="W4176" s="26">
        <f t="shared" si="3146"/>
        <v>1</v>
      </c>
      <c r="X4176" s="26">
        <f t="shared" si="3147"/>
        <v>1</v>
      </c>
      <c r="Y4176" s="21">
        <v>10</v>
      </c>
      <c r="Z4176" s="22">
        <f t="shared" si="3133"/>
        <v>1088</v>
      </c>
      <c r="AA4176" s="20" t="s">
        <v>4899</v>
      </c>
      <c r="AB4176" s="22"/>
      <c r="AC4176" s="22">
        <v>1</v>
      </c>
      <c r="AD4176" s="22"/>
      <c r="AE4176" s="22">
        <f t="shared" si="3150"/>
        <v>1088</v>
      </c>
      <c r="AF4176" s="22">
        <f t="shared" si="3148"/>
        <v>1088</v>
      </c>
      <c r="AG4176" s="20">
        <f t="shared" si="3149"/>
        <v>1088</v>
      </c>
      <c r="AH4176" s="20"/>
      <c r="AI4176" s="20"/>
      <c r="AJ4176" s="22"/>
      <c r="AK4176" s="22"/>
      <c r="AM4176" s="22"/>
      <c r="AN4176" s="22"/>
      <c r="AO4176" s="22" t="s">
        <v>4897</v>
      </c>
      <c r="AP4176" s="22" t="s">
        <v>1301</v>
      </c>
      <c r="AS4176" s="20"/>
      <c r="AT4176" s="20"/>
      <c r="AU4176" s="20"/>
    </row>
    <row r="4177" spans="1:47" x14ac:dyDescent="0.15">
      <c r="A4177" s="21" t="s">
        <v>1273</v>
      </c>
      <c r="B4177" s="20" t="s">
        <v>918</v>
      </c>
      <c r="C4177" s="20" t="s">
        <v>1099</v>
      </c>
      <c r="D4177" s="20" t="s">
        <v>1100</v>
      </c>
      <c r="E4177" s="20" t="s">
        <v>1110</v>
      </c>
      <c r="F4177" s="20" t="s">
        <v>1250</v>
      </c>
      <c r="G4177" s="20" t="s">
        <v>5430</v>
      </c>
      <c r="H4177" s="20"/>
      <c r="I4177" s="20">
        <v>13527901715</v>
      </c>
      <c r="J4177" s="20" t="s">
        <v>924</v>
      </c>
      <c r="K4177" s="20" t="s">
        <v>262</v>
      </c>
      <c r="L4177" s="20" t="s">
        <v>2137</v>
      </c>
      <c r="M4177" s="20">
        <v>1408</v>
      </c>
      <c r="N4177" s="20">
        <v>1408</v>
      </c>
      <c r="O4177" s="20" t="s">
        <v>927</v>
      </c>
      <c r="P4177" s="20" t="s">
        <v>50</v>
      </c>
      <c r="Q4177" s="28"/>
      <c r="R4177" s="21" t="s">
        <v>52</v>
      </c>
      <c r="S4177" s="25" t="s">
        <v>1148</v>
      </c>
      <c r="T4177" s="21" t="s">
        <v>53</v>
      </c>
      <c r="U4177" s="21" t="s">
        <v>263</v>
      </c>
      <c r="V4177" s="46">
        <v>1</v>
      </c>
      <c r="W4177" s="26">
        <f t="shared" si="3146"/>
        <v>1</v>
      </c>
      <c r="Y4177" s="21">
        <v>12</v>
      </c>
      <c r="Z4177" s="22">
        <f t="shared" si="3133"/>
        <v>1408</v>
      </c>
      <c r="AA4177" s="20" t="s">
        <v>4899</v>
      </c>
      <c r="AB4177" s="22"/>
      <c r="AC4177" s="22">
        <v>1</v>
      </c>
      <c r="AD4177" s="22"/>
      <c r="AE4177" s="22">
        <f t="shared" si="3150"/>
        <v>1408</v>
      </c>
      <c r="AF4177" s="22">
        <f t="shared" si="3148"/>
        <v>1408</v>
      </c>
      <c r="AG4177" s="20"/>
      <c r="AH4177" s="22"/>
      <c r="AI4177" s="22"/>
      <c r="AJ4177" s="22">
        <f t="shared" ref="AJ4177:AJ4178" si="3151">N4177</f>
        <v>1408</v>
      </c>
      <c r="AK4177" s="22">
        <f>IF(O4177="(传统)XDSL",VLOOKUP(S4177,[2]直销续费率明细!C:I,7,FALSE)*1,IF(O4177="GPON+XDSL",VLOOKUP(S4177,[2]直销续费率明细!C:I,7,FALSE)*1,VLOOKUP(S4177,[2]直销续费率明细!C:I,5,FALSE)*1))</f>
        <v>-40</v>
      </c>
      <c r="AL4177" s="22" t="s">
        <v>1309</v>
      </c>
      <c r="AM4177" s="22"/>
      <c r="AN4177" s="22"/>
      <c r="AO4177" s="22" t="s">
        <v>2216</v>
      </c>
      <c r="AP4177" s="22" t="s">
        <v>1301</v>
      </c>
      <c r="AS4177" s="20">
        <f>IF(Y4177&gt;=10,VLOOKUP(U4177,[2]提成计算!B:T,19,FALSE),VLOOKUP(U4177,[2]提成计算!B:T,18,FALSE))</f>
        <v>0.1</v>
      </c>
      <c r="AT4177" s="20">
        <f t="shared" ref="AT4177:AT4178" si="3152">IF(AD4177*AS4177&gt;0,AD4177*AS4177,AE4177*AS4177)</f>
        <v>140.80000000000001</v>
      </c>
      <c r="AU4177" s="20">
        <f t="shared" ref="AU4177:AU4178" si="3153">IF(AND(AK4177&lt;0,AK4177+AT4177&lt;0),-AT4177,AK4177)</f>
        <v>-40</v>
      </c>
    </row>
    <row r="4178" spans="1:47" x14ac:dyDescent="0.15">
      <c r="A4178" s="21" t="s">
        <v>1273</v>
      </c>
      <c r="B4178" s="20" t="s">
        <v>918</v>
      </c>
      <c r="C4178" s="20" t="s">
        <v>1099</v>
      </c>
      <c r="D4178" s="20" t="s">
        <v>1100</v>
      </c>
      <c r="E4178" s="20" t="s">
        <v>1132</v>
      </c>
      <c r="F4178" s="20" t="s">
        <v>1250</v>
      </c>
      <c r="G4178" s="20" t="s">
        <v>5431</v>
      </c>
      <c r="H4178" s="20"/>
      <c r="I4178" s="20">
        <v>18938258376</v>
      </c>
      <c r="J4178" s="20" t="s">
        <v>924</v>
      </c>
      <c r="K4178" s="20" t="s">
        <v>72</v>
      </c>
      <c r="L4178" s="20" t="s">
        <v>1918</v>
      </c>
      <c r="M4178" s="20">
        <v>680</v>
      </c>
      <c r="N4178" s="20">
        <v>680</v>
      </c>
      <c r="O4178" s="20" t="s">
        <v>1262</v>
      </c>
      <c r="P4178" s="20" t="s">
        <v>50</v>
      </c>
      <c r="Q4178" s="28"/>
      <c r="R4178" s="21" t="s">
        <v>52</v>
      </c>
      <c r="S4178" s="25" t="s">
        <v>1134</v>
      </c>
      <c r="T4178" s="21" t="s">
        <v>53</v>
      </c>
      <c r="U4178" s="21" t="s">
        <v>54</v>
      </c>
      <c r="V4178" s="46">
        <v>1</v>
      </c>
      <c r="W4178" s="26">
        <f t="shared" si="3146"/>
        <v>1</v>
      </c>
      <c r="Y4178" s="21">
        <v>4</v>
      </c>
      <c r="Z4178" s="22">
        <f t="shared" si="3133"/>
        <v>680</v>
      </c>
      <c r="AA4178" s="20" t="s">
        <v>2218</v>
      </c>
      <c r="AB4178" s="22">
        <v>1</v>
      </c>
      <c r="AC4178" s="22"/>
      <c r="AD4178" s="22">
        <f>N4178</f>
        <v>680</v>
      </c>
      <c r="AE4178" s="22"/>
      <c r="AF4178" s="22">
        <f t="shared" si="3148"/>
        <v>680</v>
      </c>
      <c r="AG4178" s="20"/>
      <c r="AH4178" s="22"/>
      <c r="AI4178" s="22"/>
      <c r="AJ4178" s="22">
        <f t="shared" si="3151"/>
        <v>680</v>
      </c>
      <c r="AK4178" s="22">
        <f>IF(O4178="(传统)XDSL",VLOOKUP(S4178,[2]直销续费率明细!C:I,7,FALSE)*1,IF(O4178="GPON+XDSL",VLOOKUP(S4178,[2]直销续费率明细!C:I,7,FALSE)*1,VLOOKUP(S4178,[2]直销续费率明细!C:I,5,FALSE)*1))</f>
        <v>25</v>
      </c>
      <c r="AL4178" s="22" t="s">
        <v>1309</v>
      </c>
      <c r="AM4178" s="22"/>
      <c r="AN4178" s="22"/>
      <c r="AO4178" s="22" t="s">
        <v>4897</v>
      </c>
      <c r="AP4178" s="22" t="s">
        <v>4913</v>
      </c>
      <c r="AS4178" s="20">
        <f>IF(Y4178&gt;=10,VLOOKUP(U4178,[2]提成计算!B:T,19,FALSE),VLOOKUP(U4178,[2]提成计算!B:T,18,FALSE))</f>
        <v>7.0000000000000007E-2</v>
      </c>
      <c r="AT4178" s="20">
        <f t="shared" si="3152"/>
        <v>47.6</v>
      </c>
      <c r="AU4178" s="20">
        <f t="shared" si="3153"/>
        <v>25</v>
      </c>
    </row>
    <row r="4179" spans="1:47" x14ac:dyDescent="0.15">
      <c r="A4179" s="21" t="s">
        <v>1273</v>
      </c>
      <c r="B4179" s="20" t="s">
        <v>918</v>
      </c>
      <c r="C4179" s="20" t="s">
        <v>1099</v>
      </c>
      <c r="D4179" s="20" t="s">
        <v>1121</v>
      </c>
      <c r="E4179" s="20" t="s">
        <v>1284</v>
      </c>
      <c r="F4179" s="20" t="s">
        <v>1250</v>
      </c>
      <c r="G4179" s="20" t="s">
        <v>5432</v>
      </c>
      <c r="H4179" s="20"/>
      <c r="I4179" s="20">
        <v>13669816885</v>
      </c>
      <c r="J4179" s="20" t="s">
        <v>5241</v>
      </c>
      <c r="K4179" s="20" t="s">
        <v>4967</v>
      </c>
      <c r="L4179" s="20" t="s">
        <v>1358</v>
      </c>
      <c r="M4179" s="20">
        <v>1088</v>
      </c>
      <c r="N4179" s="20">
        <v>1088</v>
      </c>
      <c r="O4179" s="20" t="s">
        <v>927</v>
      </c>
      <c r="P4179" s="20" t="s">
        <v>50</v>
      </c>
      <c r="Q4179" s="28" t="s">
        <v>5241</v>
      </c>
      <c r="R4179" s="21" t="s">
        <v>91</v>
      </c>
      <c r="S4179" s="21"/>
      <c r="T4179" s="21" t="s">
        <v>4968</v>
      </c>
      <c r="U4179" s="21" t="s">
        <v>4969</v>
      </c>
      <c r="V4179" s="46">
        <v>1</v>
      </c>
      <c r="W4179" s="26">
        <f t="shared" si="3146"/>
        <v>1</v>
      </c>
      <c r="X4179" s="26">
        <f t="shared" si="3147"/>
        <v>1</v>
      </c>
      <c r="Y4179" s="21">
        <v>10</v>
      </c>
      <c r="Z4179" s="22">
        <f t="shared" si="3133"/>
        <v>1088</v>
      </c>
      <c r="AA4179" s="20" t="s">
        <v>4899</v>
      </c>
      <c r="AB4179" s="22"/>
      <c r="AC4179" s="22">
        <v>1</v>
      </c>
      <c r="AD4179" s="22"/>
      <c r="AE4179" s="22">
        <f t="shared" ref="AE4179:AE4185" si="3154">N4179</f>
        <v>1088</v>
      </c>
      <c r="AF4179" s="22">
        <f t="shared" si="3148"/>
        <v>1088</v>
      </c>
      <c r="AG4179" s="20">
        <f>N4179</f>
        <v>1088</v>
      </c>
      <c r="AH4179" s="20"/>
      <c r="AI4179" s="20"/>
      <c r="AJ4179" s="22"/>
      <c r="AK4179" s="22"/>
      <c r="AM4179" s="22"/>
      <c r="AN4179" s="22"/>
      <c r="AO4179" s="22" t="s">
        <v>4897</v>
      </c>
      <c r="AP4179" s="22" t="s">
        <v>1301</v>
      </c>
      <c r="AS4179" s="20"/>
      <c r="AT4179" s="20"/>
      <c r="AU4179" s="20"/>
    </row>
    <row r="4180" spans="1:47" x14ac:dyDescent="0.15">
      <c r="A4180" s="21" t="s">
        <v>1273</v>
      </c>
      <c r="B4180" s="20" t="s">
        <v>918</v>
      </c>
      <c r="C4180" s="20" t="s">
        <v>1099</v>
      </c>
      <c r="D4180" s="20" t="s">
        <v>1121</v>
      </c>
      <c r="E4180" s="20" t="s">
        <v>1175</v>
      </c>
      <c r="F4180" s="20" t="s">
        <v>1250</v>
      </c>
      <c r="G4180" s="20" t="s">
        <v>5433</v>
      </c>
      <c r="H4180" s="20"/>
      <c r="I4180" s="20">
        <v>13537398289</v>
      </c>
      <c r="J4180" s="20" t="s">
        <v>924</v>
      </c>
      <c r="K4180" s="20" t="s">
        <v>321</v>
      </c>
      <c r="L4180" s="20" t="s">
        <v>1299</v>
      </c>
      <c r="M4180" s="20">
        <v>888</v>
      </c>
      <c r="N4180" s="20">
        <v>888</v>
      </c>
      <c r="O4180" s="20" t="s">
        <v>927</v>
      </c>
      <c r="P4180" s="20" t="s">
        <v>50</v>
      </c>
      <c r="Q4180" s="28"/>
      <c r="R4180" s="21" t="s">
        <v>91</v>
      </c>
      <c r="S4180" s="25" t="s">
        <v>1748</v>
      </c>
      <c r="T4180" s="21" t="s">
        <v>53</v>
      </c>
      <c r="U4180" s="21" t="s">
        <v>322</v>
      </c>
      <c r="V4180" s="46">
        <v>1</v>
      </c>
      <c r="W4180" s="26">
        <f t="shared" si="3146"/>
        <v>1</v>
      </c>
      <c r="Y4180" s="21">
        <v>12</v>
      </c>
      <c r="Z4180" s="22">
        <f t="shared" si="3133"/>
        <v>888</v>
      </c>
      <c r="AA4180" s="20" t="s">
        <v>4899</v>
      </c>
      <c r="AB4180" s="22"/>
      <c r="AC4180" s="22">
        <v>1</v>
      </c>
      <c r="AD4180" s="22"/>
      <c r="AE4180" s="22">
        <f t="shared" si="3154"/>
        <v>888</v>
      </c>
      <c r="AF4180" s="22">
        <f t="shared" si="3148"/>
        <v>888</v>
      </c>
      <c r="AG4180" s="20"/>
      <c r="AH4180" s="22"/>
      <c r="AI4180" s="22"/>
      <c r="AJ4180" s="22">
        <f>N4180</f>
        <v>888</v>
      </c>
      <c r="AK4180" s="22">
        <f>IF(O4180="(传统)XDSL",VLOOKUP(S4180,[2]直销续费率明细!C:I,7,FALSE)*1,IF(O4180="GPON+XDSL",VLOOKUP(S4180,[2]直销续费率明细!C:I,7,FALSE)*1,VLOOKUP(S4180,[2]直销续费率明细!C:I,5,FALSE)*1))</f>
        <v>-40</v>
      </c>
      <c r="AL4180" s="22" t="s">
        <v>1309</v>
      </c>
      <c r="AM4180" s="22"/>
      <c r="AN4180" s="22"/>
      <c r="AO4180" s="22" t="s">
        <v>4897</v>
      </c>
      <c r="AP4180" s="22" t="s">
        <v>1301</v>
      </c>
      <c r="AS4180" s="20">
        <f>IF(Y4180&gt;=10,VLOOKUP(U4180,[2]提成计算!B:T,19,FALSE),VLOOKUP(U4180,[2]提成计算!B:T,18,FALSE))</f>
        <v>0.09</v>
      </c>
      <c r="AT4180" s="20">
        <f t="shared" ref="AT4180" si="3155">IF(AD4180*AS4180&gt;0,AD4180*AS4180,AE4180*AS4180)</f>
        <v>79.92</v>
      </c>
      <c r="AU4180" s="20">
        <f t="shared" ref="AU4180" si="3156">IF(AND(AK4180&lt;0,AK4180+AT4180&lt;0),-AT4180,AK4180)</f>
        <v>-40</v>
      </c>
    </row>
    <row r="4181" spans="1:47" x14ac:dyDescent="0.15">
      <c r="A4181" s="21" t="s">
        <v>1273</v>
      </c>
      <c r="B4181" s="20" t="s">
        <v>918</v>
      </c>
      <c r="C4181" s="20" t="s">
        <v>1099</v>
      </c>
      <c r="D4181" s="20" t="s">
        <v>1121</v>
      </c>
      <c r="E4181" s="20" t="s">
        <v>1164</v>
      </c>
      <c r="F4181" s="20" t="s">
        <v>1250</v>
      </c>
      <c r="G4181" s="20" t="s">
        <v>5434</v>
      </c>
      <c r="H4181" s="20"/>
      <c r="I4181" s="20">
        <v>13929278914</v>
      </c>
      <c r="J4181" s="20" t="s">
        <v>1268</v>
      </c>
      <c r="K4181" s="20" t="s">
        <v>4746</v>
      </c>
      <c r="L4181" s="20" t="s">
        <v>1898</v>
      </c>
      <c r="M4181" s="20">
        <v>1398</v>
      </c>
      <c r="N4181" s="20">
        <v>1398</v>
      </c>
      <c r="O4181" s="20" t="s">
        <v>927</v>
      </c>
      <c r="P4181" s="20" t="s">
        <v>50</v>
      </c>
      <c r="Q4181" s="28"/>
      <c r="R4181" s="21" t="s">
        <v>91</v>
      </c>
      <c r="S4181" s="21"/>
      <c r="T4181" s="21" t="s">
        <v>53</v>
      </c>
      <c r="U4181" s="21" t="s">
        <v>4747</v>
      </c>
      <c r="V4181" s="46">
        <v>1</v>
      </c>
      <c r="W4181" s="26">
        <f t="shared" si="3146"/>
        <v>1</v>
      </c>
      <c r="X4181" s="26">
        <f t="shared" si="3147"/>
        <v>1</v>
      </c>
      <c r="Y4181" s="21">
        <v>20</v>
      </c>
      <c r="Z4181" s="22">
        <f t="shared" si="3133"/>
        <v>1398</v>
      </c>
      <c r="AA4181" s="20" t="s">
        <v>4899</v>
      </c>
      <c r="AB4181" s="22"/>
      <c r="AC4181" s="22">
        <v>1</v>
      </c>
      <c r="AD4181" s="22"/>
      <c r="AE4181" s="22">
        <f t="shared" si="3154"/>
        <v>1398</v>
      </c>
      <c r="AF4181" s="22">
        <f t="shared" si="3148"/>
        <v>1398</v>
      </c>
      <c r="AG4181" s="20">
        <f t="shared" ref="AG4181:AG4182" si="3157">N4181</f>
        <v>1398</v>
      </c>
      <c r="AH4181" s="20" t="str">
        <f>VLOOKUP(U4181,[1]提成计算!B:I,8,FALSE)</f>
        <v xml:space="preserve"> </v>
      </c>
      <c r="AI4181" s="20"/>
      <c r="AJ4181" s="22"/>
      <c r="AK4181" s="22"/>
      <c r="AM4181" s="22"/>
      <c r="AN4181" s="22"/>
      <c r="AO4181" s="22" t="s">
        <v>2216</v>
      </c>
      <c r="AP4181" s="22" t="s">
        <v>1301</v>
      </c>
      <c r="AS4181" s="20"/>
      <c r="AT4181" s="20"/>
      <c r="AU4181" s="20"/>
    </row>
    <row r="4182" spans="1:47" x14ac:dyDescent="0.15">
      <c r="A4182" s="21" t="s">
        <v>1273</v>
      </c>
      <c r="B4182" s="20" t="s">
        <v>918</v>
      </c>
      <c r="C4182" s="20" t="s">
        <v>1099</v>
      </c>
      <c r="D4182" s="20" t="s">
        <v>1136</v>
      </c>
      <c r="E4182" s="20" t="s">
        <v>1447</v>
      </c>
      <c r="F4182" s="20" t="s">
        <v>1250</v>
      </c>
      <c r="G4182" s="20" t="s">
        <v>5435</v>
      </c>
      <c r="H4182" s="20"/>
      <c r="I4182" s="20">
        <v>13620013979</v>
      </c>
      <c r="J4182" s="20" t="s">
        <v>1268</v>
      </c>
      <c r="K4182" s="20" t="s">
        <v>600</v>
      </c>
      <c r="L4182" s="20" t="s">
        <v>1358</v>
      </c>
      <c r="M4182" s="20">
        <v>1088</v>
      </c>
      <c r="N4182" s="20">
        <v>1088</v>
      </c>
      <c r="O4182" s="20" t="s">
        <v>927</v>
      </c>
      <c r="P4182" s="20" t="s">
        <v>50</v>
      </c>
      <c r="Q4182" s="28"/>
      <c r="R4182" s="21" t="s">
        <v>109</v>
      </c>
      <c r="S4182" s="21"/>
      <c r="T4182" s="21" t="s">
        <v>53</v>
      </c>
      <c r="U4182" s="21" t="s">
        <v>601</v>
      </c>
      <c r="V4182" s="46">
        <v>1</v>
      </c>
      <c r="W4182" s="26">
        <f t="shared" si="3146"/>
        <v>1</v>
      </c>
      <c r="X4182" s="26">
        <f t="shared" si="3147"/>
        <v>1</v>
      </c>
      <c r="Y4182" s="21">
        <v>10</v>
      </c>
      <c r="Z4182" s="22">
        <f t="shared" si="3133"/>
        <v>1088</v>
      </c>
      <c r="AA4182" s="20" t="s">
        <v>2218</v>
      </c>
      <c r="AB4182" s="22"/>
      <c r="AC4182" s="22">
        <v>1</v>
      </c>
      <c r="AD4182" s="22"/>
      <c r="AE4182" s="22">
        <f t="shared" si="3154"/>
        <v>1088</v>
      </c>
      <c r="AF4182" s="22">
        <f t="shared" si="3148"/>
        <v>1088</v>
      </c>
      <c r="AG4182" s="20">
        <f t="shared" si="3157"/>
        <v>1088</v>
      </c>
      <c r="AH4182" s="20" t="str">
        <f>VLOOKUP(U4182,[1]提成计算!B:I,8,FALSE)</f>
        <v xml:space="preserve"> </v>
      </c>
      <c r="AI4182" s="20"/>
      <c r="AJ4182" s="22"/>
      <c r="AK4182" s="22"/>
      <c r="AM4182" s="22"/>
      <c r="AN4182" s="22"/>
      <c r="AO4182" s="22" t="s">
        <v>2216</v>
      </c>
      <c r="AP4182" s="22" t="s">
        <v>1301</v>
      </c>
      <c r="AS4182" s="20"/>
      <c r="AT4182" s="20"/>
      <c r="AU4182" s="20"/>
    </row>
    <row r="4183" spans="1:47" x14ac:dyDescent="0.15">
      <c r="A4183" s="21" t="s">
        <v>1273</v>
      </c>
      <c r="B4183" s="20" t="s">
        <v>918</v>
      </c>
      <c r="C4183" s="20" t="s">
        <v>1099</v>
      </c>
      <c r="D4183" s="20" t="s">
        <v>1136</v>
      </c>
      <c r="E4183" s="20" t="s">
        <v>1144</v>
      </c>
      <c r="F4183" s="20" t="s">
        <v>1250</v>
      </c>
      <c r="G4183" s="20" t="s">
        <v>5436</v>
      </c>
      <c r="H4183" s="20"/>
      <c r="I4183" s="20">
        <v>18025277408</v>
      </c>
      <c r="J4183" s="20" t="s">
        <v>924</v>
      </c>
      <c r="K4183" s="20" t="s">
        <v>184</v>
      </c>
      <c r="L4183" s="20" t="s">
        <v>1299</v>
      </c>
      <c r="M4183" s="20">
        <v>888</v>
      </c>
      <c r="N4183" s="20">
        <v>888</v>
      </c>
      <c r="O4183" s="20" t="s">
        <v>927</v>
      </c>
      <c r="P4183" s="20" t="s">
        <v>50</v>
      </c>
      <c r="Q4183" s="28"/>
      <c r="R4183" s="21" t="s">
        <v>109</v>
      </c>
      <c r="S4183" s="25" t="s">
        <v>1150</v>
      </c>
      <c r="T4183" s="21" t="s">
        <v>53</v>
      </c>
      <c r="U4183" s="21" t="s">
        <v>185</v>
      </c>
      <c r="V4183" s="46">
        <v>1</v>
      </c>
      <c r="W4183" s="26">
        <f t="shared" si="3146"/>
        <v>1</v>
      </c>
      <c r="Y4183" s="21">
        <v>12</v>
      </c>
      <c r="Z4183" s="22">
        <f t="shared" si="3133"/>
        <v>888</v>
      </c>
      <c r="AA4183" s="20" t="s">
        <v>2218</v>
      </c>
      <c r="AB4183" s="22"/>
      <c r="AC4183" s="22">
        <v>1</v>
      </c>
      <c r="AD4183" s="22"/>
      <c r="AE4183" s="22">
        <f t="shared" si="3154"/>
        <v>888</v>
      </c>
      <c r="AF4183" s="22">
        <f t="shared" si="3148"/>
        <v>888</v>
      </c>
      <c r="AG4183" s="20"/>
      <c r="AH4183" s="22"/>
      <c r="AI4183" s="22"/>
      <c r="AJ4183" s="22">
        <f t="shared" ref="AJ4183:AJ4185" si="3158">N4183</f>
        <v>888</v>
      </c>
      <c r="AK4183" s="22">
        <f>IF(O4183="(传统)XDSL",VLOOKUP(S4183,[2]直销续费率明细!C:I,7,FALSE)*1,IF(O4183="GPON+XDSL",VLOOKUP(S4183,[2]直销续费率明细!C:I,7,FALSE)*1,VLOOKUP(S4183,[2]直销续费率明细!C:I,5,FALSE)*1))</f>
        <v>-40</v>
      </c>
      <c r="AL4183" s="22" t="s">
        <v>1300</v>
      </c>
      <c r="AM4183" s="22"/>
      <c r="AN4183" s="22"/>
      <c r="AO4183" s="22" t="s">
        <v>4897</v>
      </c>
      <c r="AP4183" s="22" t="s">
        <v>1301</v>
      </c>
      <c r="AS4183" s="20">
        <f>IF(Y4183&gt;=10,VLOOKUP(U4183,[2]提成计算!B:T,19,FALSE),VLOOKUP(U4183,[2]提成计算!B:T,18,FALSE))</f>
        <v>0.09</v>
      </c>
      <c r="AT4183" s="20">
        <f t="shared" ref="AT4183:AT4185" si="3159">IF(AD4183*AS4183&gt;0,AD4183*AS4183,AE4183*AS4183)</f>
        <v>79.92</v>
      </c>
      <c r="AU4183" s="20">
        <f t="shared" ref="AU4183:AU4185" si="3160">IF(AND(AK4183&lt;0,AK4183+AT4183&lt;0),-AT4183,AK4183)</f>
        <v>-40</v>
      </c>
    </row>
    <row r="4184" spans="1:47" x14ac:dyDescent="0.15">
      <c r="A4184" s="21" t="s">
        <v>1273</v>
      </c>
      <c r="B4184" s="20" t="s">
        <v>918</v>
      </c>
      <c r="C4184" s="20" t="s">
        <v>1099</v>
      </c>
      <c r="D4184" s="20" t="s">
        <v>1100</v>
      </c>
      <c r="E4184" s="20" t="s">
        <v>1101</v>
      </c>
      <c r="F4184" s="20" t="s">
        <v>1250</v>
      </c>
      <c r="G4184" s="20" t="s">
        <v>5437</v>
      </c>
      <c r="H4184" s="20"/>
      <c r="I4184" s="20">
        <v>13441284408</v>
      </c>
      <c r="J4184" s="20" t="s">
        <v>924</v>
      </c>
      <c r="K4184" s="20" t="s">
        <v>80</v>
      </c>
      <c r="L4184" s="20" t="s">
        <v>1299</v>
      </c>
      <c r="M4184" s="20">
        <v>888</v>
      </c>
      <c r="N4184" s="20">
        <v>888</v>
      </c>
      <c r="O4184" s="20" t="s">
        <v>927</v>
      </c>
      <c r="P4184" s="20" t="s">
        <v>50</v>
      </c>
      <c r="Q4184" s="28"/>
      <c r="R4184" s="21" t="s">
        <v>52</v>
      </c>
      <c r="S4184" s="25" t="s">
        <v>1163</v>
      </c>
      <c r="T4184" s="21" t="s">
        <v>53</v>
      </c>
      <c r="U4184" s="21" t="s">
        <v>81</v>
      </c>
      <c r="V4184" s="46">
        <v>1</v>
      </c>
      <c r="W4184" s="26">
        <f t="shared" si="3146"/>
        <v>1</v>
      </c>
      <c r="Y4184" s="21">
        <v>12</v>
      </c>
      <c r="Z4184" s="22">
        <f t="shared" si="3133"/>
        <v>888</v>
      </c>
      <c r="AA4184" s="20" t="s">
        <v>4899</v>
      </c>
      <c r="AB4184" s="22"/>
      <c r="AC4184" s="22">
        <v>1</v>
      </c>
      <c r="AD4184" s="22"/>
      <c r="AE4184" s="22">
        <f t="shared" si="3154"/>
        <v>888</v>
      </c>
      <c r="AF4184" s="22">
        <f t="shared" si="3148"/>
        <v>888</v>
      </c>
      <c r="AG4184" s="20"/>
      <c r="AH4184" s="22"/>
      <c r="AI4184" s="22"/>
      <c r="AJ4184" s="22">
        <f t="shared" si="3158"/>
        <v>888</v>
      </c>
      <c r="AK4184" s="22">
        <f>IF(O4184="(传统)XDSL",VLOOKUP(S4184,[2]直销续费率明细!C:I,7,FALSE)*1,IF(O4184="GPON+XDSL",VLOOKUP(S4184,[2]直销续费率明细!C:I,7,FALSE)*1,VLOOKUP(S4184,[2]直销续费率明细!C:I,5,FALSE)*1))</f>
        <v>-40</v>
      </c>
      <c r="AL4184" s="22" t="s">
        <v>1300</v>
      </c>
      <c r="AM4184" s="22"/>
      <c r="AN4184" s="22"/>
      <c r="AO4184" s="22" t="s">
        <v>4897</v>
      </c>
      <c r="AP4184" s="22" t="s">
        <v>1301</v>
      </c>
      <c r="AS4184" s="20">
        <f>IF(Y4184&gt;=10,VLOOKUP(U4184,[2]提成计算!B:T,19,FALSE),VLOOKUP(U4184,[2]提成计算!B:T,18,FALSE))</f>
        <v>0.12</v>
      </c>
      <c r="AT4184" s="20">
        <f t="shared" si="3159"/>
        <v>106.56</v>
      </c>
      <c r="AU4184" s="20">
        <f t="shared" si="3160"/>
        <v>-40</v>
      </c>
    </row>
    <row r="4185" spans="1:47" x14ac:dyDescent="0.15">
      <c r="A4185" s="21" t="s">
        <v>1273</v>
      </c>
      <c r="B4185" s="20" t="s">
        <v>918</v>
      </c>
      <c r="C4185" s="20" t="s">
        <v>1099</v>
      </c>
      <c r="D4185" s="20" t="s">
        <v>1100</v>
      </c>
      <c r="E4185" s="20" t="s">
        <v>1101</v>
      </c>
      <c r="F4185" s="20" t="s">
        <v>1250</v>
      </c>
      <c r="G4185" s="20" t="s">
        <v>5438</v>
      </c>
      <c r="H4185" s="20"/>
      <c r="I4185" s="20">
        <v>13316635561</v>
      </c>
      <c r="J4185" s="20" t="s">
        <v>924</v>
      </c>
      <c r="K4185" s="20" t="s">
        <v>4714</v>
      </c>
      <c r="L4185" s="20" t="s">
        <v>1299</v>
      </c>
      <c r="M4185" s="20">
        <v>888</v>
      </c>
      <c r="N4185" s="20">
        <v>888</v>
      </c>
      <c r="O4185" s="20" t="s">
        <v>927</v>
      </c>
      <c r="P4185" s="20" t="s">
        <v>50</v>
      </c>
      <c r="Q4185" s="28"/>
      <c r="R4185" s="21" t="s">
        <v>52</v>
      </c>
      <c r="S4185" s="25" t="s">
        <v>1163</v>
      </c>
      <c r="T4185" s="21" t="s">
        <v>53</v>
      </c>
      <c r="U4185" s="21" t="s">
        <v>81</v>
      </c>
      <c r="V4185" s="46">
        <v>1</v>
      </c>
      <c r="W4185" s="26">
        <f t="shared" si="3146"/>
        <v>1</v>
      </c>
      <c r="Y4185" s="21">
        <v>12</v>
      </c>
      <c r="Z4185" s="22">
        <f t="shared" si="3133"/>
        <v>888</v>
      </c>
      <c r="AA4185" s="20" t="s">
        <v>4899</v>
      </c>
      <c r="AB4185" s="22"/>
      <c r="AC4185" s="22">
        <v>1</v>
      </c>
      <c r="AD4185" s="22"/>
      <c r="AE4185" s="22">
        <f t="shared" si="3154"/>
        <v>888</v>
      </c>
      <c r="AF4185" s="22">
        <f t="shared" si="3148"/>
        <v>888</v>
      </c>
      <c r="AG4185" s="20"/>
      <c r="AH4185" s="22"/>
      <c r="AI4185" s="22"/>
      <c r="AJ4185" s="22">
        <f t="shared" si="3158"/>
        <v>888</v>
      </c>
      <c r="AK4185" s="22">
        <f>IF(O4185="(传统)XDSL",VLOOKUP(S4185,[2]直销续费率明细!C:I,7,FALSE)*1,IF(O4185="GPON+XDSL",VLOOKUP(S4185,[2]直销续费率明细!C:I,7,FALSE)*1,VLOOKUP(S4185,[2]直销续费率明细!C:I,5,FALSE)*1))</f>
        <v>-40</v>
      </c>
      <c r="AL4185" s="22" t="s">
        <v>1300</v>
      </c>
      <c r="AM4185" s="22"/>
      <c r="AN4185" s="22"/>
      <c r="AO4185" s="22" t="s">
        <v>4897</v>
      </c>
      <c r="AP4185" s="22" t="s">
        <v>1301</v>
      </c>
      <c r="AS4185" s="20">
        <f>IF(Y4185&gt;=10,VLOOKUP(U4185,[2]提成计算!B:T,19,FALSE),VLOOKUP(U4185,[2]提成计算!B:T,18,FALSE))</f>
        <v>0.12</v>
      </c>
      <c r="AT4185" s="20">
        <f t="shared" si="3159"/>
        <v>106.56</v>
      </c>
      <c r="AU4185" s="20">
        <f t="shared" si="3160"/>
        <v>-40</v>
      </c>
    </row>
    <row r="4186" spans="1:47" x14ac:dyDescent="0.15">
      <c r="A4186" s="21" t="s">
        <v>1273</v>
      </c>
      <c r="B4186" s="20" t="s">
        <v>918</v>
      </c>
      <c r="C4186" s="20" t="s">
        <v>1099</v>
      </c>
      <c r="D4186" s="20" t="s">
        <v>1121</v>
      </c>
      <c r="E4186" s="20" t="s">
        <v>4689</v>
      </c>
      <c r="F4186" s="20" t="s">
        <v>1250</v>
      </c>
      <c r="G4186" s="20" t="s">
        <v>5439</v>
      </c>
      <c r="H4186" s="20"/>
      <c r="I4186" s="20">
        <v>13532703025</v>
      </c>
      <c r="J4186" s="20" t="s">
        <v>1268</v>
      </c>
      <c r="K4186" s="20" t="s">
        <v>4753</v>
      </c>
      <c r="L4186" s="20" t="s">
        <v>1960</v>
      </c>
      <c r="M4186" s="20">
        <v>400</v>
      </c>
      <c r="N4186" s="20">
        <v>400</v>
      </c>
      <c r="O4186" s="20" t="s">
        <v>927</v>
      </c>
      <c r="P4186" s="20" t="s">
        <v>50</v>
      </c>
      <c r="Q4186" s="28"/>
      <c r="R4186" s="21" t="s">
        <v>91</v>
      </c>
      <c r="S4186" s="21"/>
      <c r="T4186" s="21" t="s">
        <v>53</v>
      </c>
      <c r="U4186" s="21" t="s">
        <v>4754</v>
      </c>
      <c r="V4186" s="46">
        <v>0.5</v>
      </c>
      <c r="W4186" s="26">
        <f t="shared" si="3146"/>
        <v>0.5</v>
      </c>
      <c r="X4186" s="26">
        <f t="shared" si="3147"/>
        <v>0.5</v>
      </c>
      <c r="Y4186" s="21">
        <v>4</v>
      </c>
      <c r="Z4186" s="22">
        <f t="shared" si="3133"/>
        <v>400</v>
      </c>
      <c r="AA4186" s="20" t="s">
        <v>4899</v>
      </c>
      <c r="AB4186" s="22">
        <v>1</v>
      </c>
      <c r="AC4186" s="22"/>
      <c r="AD4186" s="22">
        <f>N4186</f>
        <v>400</v>
      </c>
      <c r="AE4186" s="22"/>
      <c r="AF4186" s="22">
        <f t="shared" si="3148"/>
        <v>400</v>
      </c>
      <c r="AG4186" s="20">
        <f t="shared" ref="AG4186:AG4187" si="3161">N4186</f>
        <v>400</v>
      </c>
      <c r="AH4186" s="20" t="str">
        <f>VLOOKUP(U4186,[1]提成计算!B:I,8,FALSE)</f>
        <v xml:space="preserve"> </v>
      </c>
      <c r="AI4186" s="20"/>
      <c r="AJ4186" s="22"/>
      <c r="AK4186" s="22"/>
      <c r="AM4186" s="22"/>
      <c r="AN4186" s="22"/>
      <c r="AO4186" s="22" t="s">
        <v>4897</v>
      </c>
      <c r="AP4186" s="22" t="s">
        <v>1961</v>
      </c>
      <c r="AS4186" s="20"/>
      <c r="AT4186" s="20"/>
      <c r="AU4186" s="20"/>
    </row>
    <row r="4187" spans="1:47" x14ac:dyDescent="0.15">
      <c r="A4187" s="21" t="s">
        <v>1273</v>
      </c>
      <c r="B4187" s="20" t="s">
        <v>918</v>
      </c>
      <c r="C4187" s="20" t="s">
        <v>1099</v>
      </c>
      <c r="D4187" s="20" t="s">
        <v>1121</v>
      </c>
      <c r="E4187" s="20" t="s">
        <v>1171</v>
      </c>
      <c r="F4187" s="20" t="s">
        <v>1250</v>
      </c>
      <c r="G4187" s="20" t="s">
        <v>5440</v>
      </c>
      <c r="H4187" s="20"/>
      <c r="I4187" s="20">
        <v>13622661602</v>
      </c>
      <c r="J4187" s="20" t="s">
        <v>1268</v>
      </c>
      <c r="K4187" s="20" t="s">
        <v>4729</v>
      </c>
      <c r="L4187" s="20" t="s">
        <v>1898</v>
      </c>
      <c r="M4187" s="20">
        <v>1398</v>
      </c>
      <c r="N4187" s="20">
        <v>1398</v>
      </c>
      <c r="O4187" s="20" t="s">
        <v>927</v>
      </c>
      <c r="P4187" s="20" t="s">
        <v>50</v>
      </c>
      <c r="Q4187" s="28"/>
      <c r="R4187" s="21" t="s">
        <v>91</v>
      </c>
      <c r="S4187" s="21"/>
      <c r="T4187" s="21" t="s">
        <v>53</v>
      </c>
      <c r="U4187" s="21" t="s">
        <v>1174</v>
      </c>
      <c r="V4187" s="46">
        <v>1</v>
      </c>
      <c r="W4187" s="26">
        <f t="shared" si="3146"/>
        <v>1</v>
      </c>
      <c r="X4187" s="26">
        <f t="shared" si="3147"/>
        <v>1</v>
      </c>
      <c r="Y4187" s="21">
        <v>20</v>
      </c>
      <c r="Z4187" s="22">
        <f t="shared" si="3133"/>
        <v>1398</v>
      </c>
      <c r="AA4187" s="20" t="s">
        <v>4899</v>
      </c>
      <c r="AB4187" s="22"/>
      <c r="AC4187" s="22">
        <v>1</v>
      </c>
      <c r="AD4187" s="22"/>
      <c r="AE4187" s="22">
        <f t="shared" ref="AE4187:AE4205" si="3162">N4187</f>
        <v>1398</v>
      </c>
      <c r="AF4187" s="22">
        <f t="shared" si="3148"/>
        <v>1398</v>
      </c>
      <c r="AG4187" s="20">
        <f t="shared" si="3161"/>
        <v>1398</v>
      </c>
      <c r="AH4187" s="20" t="str">
        <f>VLOOKUP(U4187,[1]提成计算!B:I,8,FALSE)</f>
        <v xml:space="preserve"> </v>
      </c>
      <c r="AI4187" s="20"/>
      <c r="AJ4187" s="22"/>
      <c r="AK4187" s="22"/>
      <c r="AM4187" s="22"/>
      <c r="AN4187" s="22"/>
      <c r="AO4187" s="22" t="s">
        <v>4897</v>
      </c>
      <c r="AP4187" s="22" t="s">
        <v>1301</v>
      </c>
      <c r="AS4187" s="20"/>
      <c r="AT4187" s="20"/>
      <c r="AU4187" s="20"/>
    </row>
    <row r="4188" spans="1:47" x14ac:dyDescent="0.15">
      <c r="A4188" s="21" t="s">
        <v>1273</v>
      </c>
      <c r="B4188" s="20" t="s">
        <v>918</v>
      </c>
      <c r="C4188" s="20" t="s">
        <v>1099</v>
      </c>
      <c r="D4188" s="20" t="s">
        <v>1136</v>
      </c>
      <c r="E4188" s="20" t="s">
        <v>1137</v>
      </c>
      <c r="F4188" s="20" t="s">
        <v>1250</v>
      </c>
      <c r="G4188" s="20" t="s">
        <v>5441</v>
      </c>
      <c r="H4188" s="20"/>
      <c r="I4188" s="20">
        <v>15016769558</v>
      </c>
      <c r="J4188" s="20" t="s">
        <v>924</v>
      </c>
      <c r="K4188" s="20" t="s">
        <v>1139</v>
      </c>
      <c r="L4188" s="20" t="s">
        <v>1299</v>
      </c>
      <c r="M4188" s="20">
        <v>888</v>
      </c>
      <c r="N4188" s="20">
        <v>888</v>
      </c>
      <c r="O4188" s="20" t="s">
        <v>927</v>
      </c>
      <c r="P4188" s="20" t="s">
        <v>50</v>
      </c>
      <c r="Q4188" s="28"/>
      <c r="R4188" s="21" t="s">
        <v>109</v>
      </c>
      <c r="S4188" s="25" t="s">
        <v>1159</v>
      </c>
      <c r="T4188" s="21" t="s">
        <v>53</v>
      </c>
      <c r="U4188" s="21" t="s">
        <v>1140</v>
      </c>
      <c r="V4188" s="46">
        <v>1</v>
      </c>
      <c r="W4188" s="26">
        <f t="shared" si="3146"/>
        <v>1</v>
      </c>
      <c r="Y4188" s="21">
        <v>12</v>
      </c>
      <c r="Z4188" s="22">
        <f t="shared" si="3133"/>
        <v>888</v>
      </c>
      <c r="AA4188" s="20" t="s">
        <v>4899</v>
      </c>
      <c r="AB4188" s="22"/>
      <c r="AC4188" s="22">
        <v>1</v>
      </c>
      <c r="AD4188" s="22"/>
      <c r="AE4188" s="22">
        <f t="shared" si="3162"/>
        <v>888</v>
      </c>
      <c r="AF4188" s="22">
        <f t="shared" si="3148"/>
        <v>888</v>
      </c>
      <c r="AG4188" s="20"/>
      <c r="AH4188" s="22"/>
      <c r="AI4188" s="22"/>
      <c r="AJ4188" s="22">
        <f t="shared" ref="AJ4188:AJ4189" si="3163">N4188</f>
        <v>888</v>
      </c>
      <c r="AK4188" s="22">
        <f>IF(O4188="(传统)XDSL",VLOOKUP(S4188,[2]直销续费率明细!C:I,7,FALSE)*1,IF(O4188="GPON+XDSL",VLOOKUP(S4188,[2]直销续费率明细!C:I,7,FALSE)*1,VLOOKUP(S4188,[2]直销续费率明细!C:I,5,FALSE)*1))</f>
        <v>-40</v>
      </c>
      <c r="AL4188" s="22" t="s">
        <v>1300</v>
      </c>
      <c r="AM4188" s="22"/>
      <c r="AN4188" s="22"/>
      <c r="AO4188" s="22" t="s">
        <v>2216</v>
      </c>
      <c r="AP4188" s="22" t="s">
        <v>1301</v>
      </c>
      <c r="AS4188" s="20">
        <f>IF(Y4188&gt;=10,VLOOKUP(U4188,[2]提成计算!B:T,19,FALSE),VLOOKUP(U4188,[2]提成计算!B:T,18,FALSE))</f>
        <v>0.09</v>
      </c>
      <c r="AT4188" s="20">
        <f t="shared" ref="AT4188:AT4219" si="3164">IF(AD4188*AS4188&gt;0,AD4188*AS4188,AE4188*AS4188)</f>
        <v>79.92</v>
      </c>
      <c r="AU4188" s="20">
        <f t="shared" ref="AU4188" si="3165">IF(AND(AK4188&lt;0,AK4188+AT4188&lt;0),-AT4188,AK4188)</f>
        <v>-40</v>
      </c>
    </row>
    <row r="4189" spans="1:47" x14ac:dyDescent="0.15">
      <c r="A4189" s="21" t="s">
        <v>1273</v>
      </c>
      <c r="B4189" s="20" t="s">
        <v>918</v>
      </c>
      <c r="C4189" s="20" t="s">
        <v>1099</v>
      </c>
      <c r="D4189" s="20" t="s">
        <v>1136</v>
      </c>
      <c r="E4189" s="20" t="s">
        <v>4704</v>
      </c>
      <c r="F4189" s="20" t="s">
        <v>1250</v>
      </c>
      <c r="G4189" s="20" t="s">
        <v>5442</v>
      </c>
      <c r="H4189" s="20"/>
      <c r="I4189" s="20">
        <v>15014768158</v>
      </c>
      <c r="J4189" s="20" t="s">
        <v>924</v>
      </c>
      <c r="K4189" s="20" t="s">
        <v>360</v>
      </c>
      <c r="L4189" s="20" t="s">
        <v>1299</v>
      </c>
      <c r="M4189" s="20">
        <v>888</v>
      </c>
      <c r="N4189" s="20">
        <v>888</v>
      </c>
      <c r="O4189" s="20" t="s">
        <v>927</v>
      </c>
      <c r="P4189" s="20" t="s">
        <v>50</v>
      </c>
      <c r="Q4189" s="28"/>
      <c r="R4189" s="21" t="s">
        <v>109</v>
      </c>
      <c r="S4189" s="25" t="s">
        <v>1450</v>
      </c>
      <c r="T4189" s="21" t="s">
        <v>53</v>
      </c>
      <c r="U4189" s="21" t="s">
        <v>361</v>
      </c>
      <c r="V4189" s="46">
        <v>1</v>
      </c>
      <c r="W4189" s="26">
        <f t="shared" si="3146"/>
        <v>1</v>
      </c>
      <c r="Y4189" s="21">
        <v>12</v>
      </c>
      <c r="Z4189" s="22">
        <f t="shared" si="3133"/>
        <v>888</v>
      </c>
      <c r="AA4189" s="20" t="s">
        <v>2218</v>
      </c>
      <c r="AB4189" s="22"/>
      <c r="AC4189" s="22">
        <v>1</v>
      </c>
      <c r="AD4189" s="22"/>
      <c r="AE4189" s="22">
        <f t="shared" si="3162"/>
        <v>888</v>
      </c>
      <c r="AF4189" s="22">
        <f t="shared" si="3148"/>
        <v>888</v>
      </c>
      <c r="AG4189" s="20"/>
      <c r="AH4189" s="22"/>
      <c r="AI4189" s="22"/>
      <c r="AJ4189" s="22">
        <f t="shared" si="3163"/>
        <v>888</v>
      </c>
      <c r="AK4189" s="22"/>
      <c r="AL4189" s="22" t="s">
        <v>1871</v>
      </c>
      <c r="AM4189" s="22"/>
      <c r="AN4189" s="22"/>
      <c r="AO4189" s="22" t="s">
        <v>2216</v>
      </c>
      <c r="AP4189" s="22" t="s">
        <v>1301</v>
      </c>
      <c r="AS4189" s="20">
        <f>IF(Y4189&gt;=10,VLOOKUP(U4189,[2]提成计算!B:T,19,FALSE),VLOOKUP(U4189,[2]提成计算!B:T,18,FALSE))</f>
        <v>0.09</v>
      </c>
      <c r="AT4189" s="20">
        <f t="shared" si="3164"/>
        <v>79.92</v>
      </c>
      <c r="AU4189" s="20">
        <f t="shared" ref="AU4189:AU4218" si="3166">IF(AND(AK4189&lt;0,AK4189+AT4189&lt;0),AT4189,AK4189)</f>
        <v>0</v>
      </c>
    </row>
    <row r="4190" spans="1:47" x14ac:dyDescent="0.15">
      <c r="A4190" s="21" t="s">
        <v>1273</v>
      </c>
      <c r="B4190" s="20" t="s">
        <v>918</v>
      </c>
      <c r="C4190" s="20" t="s">
        <v>1099</v>
      </c>
      <c r="D4190" s="20" t="s">
        <v>1121</v>
      </c>
      <c r="E4190" s="20" t="s">
        <v>1171</v>
      </c>
      <c r="F4190" s="20" t="s">
        <v>1250</v>
      </c>
      <c r="G4190" s="20" t="s">
        <v>5443</v>
      </c>
      <c r="H4190" s="20"/>
      <c r="I4190" s="20">
        <v>18664055887</v>
      </c>
      <c r="J4190" s="20" t="s">
        <v>1268</v>
      </c>
      <c r="K4190" s="20" t="s">
        <v>1173</v>
      </c>
      <c r="L4190" s="20" t="s">
        <v>1566</v>
      </c>
      <c r="M4190" s="20">
        <v>1088</v>
      </c>
      <c r="N4190" s="20">
        <v>1088</v>
      </c>
      <c r="O4190" s="20" t="s">
        <v>927</v>
      </c>
      <c r="P4190" s="20" t="s">
        <v>50</v>
      </c>
      <c r="Q4190" s="28"/>
      <c r="R4190" s="21" t="s">
        <v>91</v>
      </c>
      <c r="S4190" s="21"/>
      <c r="T4190" s="21" t="s">
        <v>53</v>
      </c>
      <c r="U4190" s="21" t="s">
        <v>1174</v>
      </c>
      <c r="V4190" s="46">
        <v>1</v>
      </c>
      <c r="W4190" s="26">
        <f t="shared" si="3146"/>
        <v>1</v>
      </c>
      <c r="X4190" s="26">
        <f t="shared" si="3147"/>
        <v>1</v>
      </c>
      <c r="Y4190" s="21">
        <v>12</v>
      </c>
      <c r="Z4190" s="22">
        <f t="shared" si="3133"/>
        <v>1088</v>
      </c>
      <c r="AA4190" s="20" t="s">
        <v>2218</v>
      </c>
      <c r="AB4190" s="22"/>
      <c r="AC4190" s="22">
        <v>1</v>
      </c>
      <c r="AD4190" s="22"/>
      <c r="AE4190" s="22">
        <f t="shared" si="3162"/>
        <v>1088</v>
      </c>
      <c r="AF4190" s="22">
        <f t="shared" si="3148"/>
        <v>1088</v>
      </c>
      <c r="AG4190" s="20">
        <f>N4190</f>
        <v>1088</v>
      </c>
      <c r="AH4190" s="20" t="str">
        <f>VLOOKUP(U4190,[1]提成计算!B:I,8,FALSE)</f>
        <v xml:space="preserve"> </v>
      </c>
      <c r="AI4190" s="20"/>
      <c r="AJ4190" s="22"/>
      <c r="AK4190" s="22"/>
      <c r="AM4190" s="22"/>
      <c r="AN4190" s="22"/>
      <c r="AO4190" s="22" t="s">
        <v>4897</v>
      </c>
      <c r="AP4190" s="22" t="s">
        <v>1301</v>
      </c>
      <c r="AS4190" s="20"/>
      <c r="AT4190" s="20"/>
      <c r="AU4190" s="20"/>
    </row>
    <row r="4191" spans="1:47" x14ac:dyDescent="0.15">
      <c r="A4191" s="21" t="s">
        <v>1273</v>
      </c>
      <c r="B4191" s="20" t="s">
        <v>918</v>
      </c>
      <c r="C4191" s="20" t="s">
        <v>1099</v>
      </c>
      <c r="D4191" s="20" t="s">
        <v>1100</v>
      </c>
      <c r="E4191" s="20" t="s">
        <v>4704</v>
      </c>
      <c r="F4191" s="20" t="s">
        <v>1250</v>
      </c>
      <c r="G4191" s="20" t="s">
        <v>5444</v>
      </c>
      <c r="H4191" s="20"/>
      <c r="I4191" s="20">
        <v>13724517390</v>
      </c>
      <c r="J4191" s="20" t="s">
        <v>924</v>
      </c>
      <c r="K4191" s="20" t="s">
        <v>80</v>
      </c>
      <c r="L4191" s="20" t="s">
        <v>1299</v>
      </c>
      <c r="M4191" s="20">
        <v>888</v>
      </c>
      <c r="N4191" s="20">
        <v>888</v>
      </c>
      <c r="O4191" s="20" t="s">
        <v>927</v>
      </c>
      <c r="P4191" s="20" t="s">
        <v>50</v>
      </c>
      <c r="Q4191" s="28"/>
      <c r="R4191" s="21" t="s">
        <v>52</v>
      </c>
      <c r="S4191" s="25" t="s">
        <v>1163</v>
      </c>
      <c r="T4191" s="21" t="s">
        <v>53</v>
      </c>
      <c r="U4191" s="21" t="s">
        <v>81</v>
      </c>
      <c r="V4191" s="46">
        <v>1</v>
      </c>
      <c r="W4191" s="26">
        <f t="shared" si="3146"/>
        <v>1</v>
      </c>
      <c r="Y4191" s="21">
        <v>12</v>
      </c>
      <c r="Z4191" s="22">
        <f t="shared" si="3133"/>
        <v>888</v>
      </c>
      <c r="AA4191" s="20" t="s">
        <v>4899</v>
      </c>
      <c r="AB4191" s="22"/>
      <c r="AC4191" s="22">
        <v>1</v>
      </c>
      <c r="AD4191" s="22"/>
      <c r="AE4191" s="22">
        <f t="shared" si="3162"/>
        <v>888</v>
      </c>
      <c r="AF4191" s="22">
        <f t="shared" si="3148"/>
        <v>888</v>
      </c>
      <c r="AG4191" s="20"/>
      <c r="AH4191" s="22"/>
      <c r="AI4191" s="22"/>
      <c r="AJ4191" s="22">
        <f t="shared" ref="AJ4191:AJ4192" si="3167">N4191</f>
        <v>888</v>
      </c>
      <c r="AK4191" s="22">
        <f>IF(O4191="(传统)XDSL",VLOOKUP(S4191,[2]直销续费率明细!C:I,7,FALSE)*1,IF(O4191="GPON+XDSL",VLOOKUP(S4191,[2]直销续费率明细!C:I,7,FALSE)*1,VLOOKUP(S4191,[2]直销续费率明细!C:I,5,FALSE)*1))</f>
        <v>-40</v>
      </c>
      <c r="AL4191" s="22" t="s">
        <v>1309</v>
      </c>
      <c r="AM4191" s="22"/>
      <c r="AN4191" s="22"/>
      <c r="AO4191" s="22" t="s">
        <v>4897</v>
      </c>
      <c r="AP4191" s="22" t="s">
        <v>1301</v>
      </c>
      <c r="AS4191" s="20">
        <f>IF(Y4191&gt;=10,VLOOKUP(U4191,[2]提成计算!B:T,19,FALSE),VLOOKUP(U4191,[2]提成计算!B:T,18,FALSE))</f>
        <v>0.12</v>
      </c>
      <c r="AT4191" s="20">
        <f t="shared" ref="AT4191:AT4192" si="3168">IF(AD4191*AS4191&gt;0,AD4191*AS4191,AE4191*AS4191)</f>
        <v>106.56</v>
      </c>
      <c r="AU4191" s="20">
        <f t="shared" ref="AU4191:AU4192" si="3169">IF(AND(AK4191&lt;0,AK4191+AT4191&lt;0),-AT4191,AK4191)</f>
        <v>-40</v>
      </c>
    </row>
    <row r="4192" spans="1:47" x14ac:dyDescent="0.15">
      <c r="A4192" s="21" t="s">
        <v>1273</v>
      </c>
      <c r="B4192" s="20" t="s">
        <v>918</v>
      </c>
      <c r="C4192" s="20" t="s">
        <v>1099</v>
      </c>
      <c r="D4192" s="20" t="s">
        <v>1136</v>
      </c>
      <c r="E4192" s="20" t="s">
        <v>1447</v>
      </c>
      <c r="F4192" s="20" t="s">
        <v>1250</v>
      </c>
      <c r="G4192" s="20" t="s">
        <v>5445</v>
      </c>
      <c r="H4192" s="20"/>
      <c r="I4192" s="20">
        <v>13751397978</v>
      </c>
      <c r="J4192" s="20" t="s">
        <v>924</v>
      </c>
      <c r="K4192" s="20" t="s">
        <v>195</v>
      </c>
      <c r="L4192" s="20" t="s">
        <v>1299</v>
      </c>
      <c r="M4192" s="20">
        <v>888</v>
      </c>
      <c r="N4192" s="20">
        <v>888</v>
      </c>
      <c r="O4192" s="20" t="s">
        <v>927</v>
      </c>
      <c r="P4192" s="20" t="s">
        <v>50</v>
      </c>
      <c r="Q4192" s="28"/>
      <c r="R4192" s="21" t="s">
        <v>109</v>
      </c>
      <c r="S4192" s="25" t="s">
        <v>1450</v>
      </c>
      <c r="T4192" s="21" t="s">
        <v>53</v>
      </c>
      <c r="U4192" s="21" t="s">
        <v>196</v>
      </c>
      <c r="V4192" s="46">
        <v>1</v>
      </c>
      <c r="W4192" s="26">
        <f t="shared" si="3146"/>
        <v>1</v>
      </c>
      <c r="Y4192" s="21">
        <v>12</v>
      </c>
      <c r="Z4192" s="22">
        <f t="shared" si="3133"/>
        <v>888</v>
      </c>
      <c r="AA4192" s="20" t="s">
        <v>4899</v>
      </c>
      <c r="AB4192" s="22"/>
      <c r="AC4192" s="22">
        <v>1</v>
      </c>
      <c r="AD4192" s="22"/>
      <c r="AE4192" s="22">
        <f t="shared" si="3162"/>
        <v>888</v>
      </c>
      <c r="AF4192" s="22">
        <f t="shared" si="3148"/>
        <v>888</v>
      </c>
      <c r="AG4192" s="20"/>
      <c r="AH4192" s="22"/>
      <c r="AI4192" s="22"/>
      <c r="AJ4192" s="22">
        <f t="shared" si="3167"/>
        <v>888</v>
      </c>
      <c r="AK4192" s="22">
        <f>IF(O4192="(传统)XDSL",VLOOKUP(S4192,[2]直销续费率明细!C:I,7,FALSE)*1,IF(O4192="GPON+XDSL",VLOOKUP(S4192,[2]直销续费率明细!C:I,7,FALSE)*1,VLOOKUP(S4192,[2]直销续费率明细!C:I,5,FALSE)*1))</f>
        <v>25</v>
      </c>
      <c r="AL4192" s="22" t="s">
        <v>1309</v>
      </c>
      <c r="AM4192" s="22"/>
      <c r="AN4192" s="22"/>
      <c r="AO4192" s="22" t="s">
        <v>4897</v>
      </c>
      <c r="AP4192" s="22" t="s">
        <v>1301</v>
      </c>
      <c r="AS4192" s="20">
        <f>IF(Y4192&gt;=10,VLOOKUP(U4192,[2]提成计算!B:T,19,FALSE),VLOOKUP(U4192,[2]提成计算!B:T,18,FALSE))</f>
        <v>0.1</v>
      </c>
      <c r="AT4192" s="20">
        <f t="shared" si="3168"/>
        <v>88.800000000000011</v>
      </c>
      <c r="AU4192" s="20">
        <f t="shared" si="3169"/>
        <v>25</v>
      </c>
    </row>
    <row r="4193" spans="1:47" x14ac:dyDescent="0.15">
      <c r="A4193" s="21" t="s">
        <v>1273</v>
      </c>
      <c r="B4193" s="20" t="s">
        <v>918</v>
      </c>
      <c r="C4193" s="20" t="s">
        <v>1099</v>
      </c>
      <c r="D4193" s="20" t="s">
        <v>1100</v>
      </c>
      <c r="E4193" s="20" t="s">
        <v>1101</v>
      </c>
      <c r="F4193" s="20" t="s">
        <v>1250</v>
      </c>
      <c r="G4193" s="20" t="s">
        <v>5446</v>
      </c>
      <c r="H4193" s="20"/>
      <c r="I4193" s="20">
        <v>13724470838</v>
      </c>
      <c r="J4193" s="20" t="s">
        <v>1268</v>
      </c>
      <c r="K4193" s="20" t="s">
        <v>1107</v>
      </c>
      <c r="L4193" s="20" t="s">
        <v>1358</v>
      </c>
      <c r="M4193" s="20">
        <v>1088</v>
      </c>
      <c r="N4193" s="20">
        <v>1088</v>
      </c>
      <c r="O4193" s="20" t="s">
        <v>927</v>
      </c>
      <c r="P4193" s="20" t="s">
        <v>50</v>
      </c>
      <c r="Q4193" s="28"/>
      <c r="R4193" s="21" t="s">
        <v>52</v>
      </c>
      <c r="S4193" s="21"/>
      <c r="T4193" s="21" t="s">
        <v>1108</v>
      </c>
      <c r="U4193" s="21">
        <v>0</v>
      </c>
      <c r="V4193" s="46">
        <v>1</v>
      </c>
      <c r="W4193" s="26">
        <f t="shared" si="3146"/>
        <v>1</v>
      </c>
      <c r="X4193" s="26">
        <f t="shared" si="3147"/>
        <v>1</v>
      </c>
      <c r="Y4193" s="21">
        <v>10</v>
      </c>
      <c r="Z4193" s="22">
        <f t="shared" si="3133"/>
        <v>1088</v>
      </c>
      <c r="AA4193" s="20" t="s">
        <v>4899</v>
      </c>
      <c r="AB4193" s="22"/>
      <c r="AC4193" s="22">
        <v>1</v>
      </c>
      <c r="AD4193" s="22"/>
      <c r="AE4193" s="22">
        <f t="shared" si="3162"/>
        <v>1088</v>
      </c>
      <c r="AF4193" s="22">
        <f t="shared" si="3148"/>
        <v>1088</v>
      </c>
      <c r="AG4193" s="20">
        <f>N4193</f>
        <v>1088</v>
      </c>
      <c r="AH4193" s="20"/>
      <c r="AI4193" s="20"/>
      <c r="AJ4193" s="22"/>
      <c r="AK4193" s="22"/>
      <c r="AM4193" s="22"/>
      <c r="AN4193" s="22"/>
      <c r="AO4193" s="22" t="s">
        <v>4897</v>
      </c>
      <c r="AP4193" s="22" t="s">
        <v>1301</v>
      </c>
      <c r="AS4193" s="20"/>
      <c r="AT4193" s="20"/>
      <c r="AU4193" s="20"/>
    </row>
    <row r="4194" spans="1:47" x14ac:dyDescent="0.15">
      <c r="A4194" s="21" t="s">
        <v>1273</v>
      </c>
      <c r="B4194" s="20" t="s">
        <v>918</v>
      </c>
      <c r="C4194" s="20" t="s">
        <v>1099</v>
      </c>
      <c r="D4194" s="20" t="s">
        <v>1100</v>
      </c>
      <c r="E4194" s="20" t="s">
        <v>4845</v>
      </c>
      <c r="F4194" s="20" t="s">
        <v>1250</v>
      </c>
      <c r="G4194" s="20" t="s">
        <v>5447</v>
      </c>
      <c r="H4194" s="20"/>
      <c r="I4194" s="20">
        <v>15913749090</v>
      </c>
      <c r="J4194" s="20" t="s">
        <v>924</v>
      </c>
      <c r="K4194" s="20" t="s">
        <v>80</v>
      </c>
      <c r="L4194" s="20" t="s">
        <v>1299</v>
      </c>
      <c r="M4194" s="20">
        <v>888</v>
      </c>
      <c r="N4194" s="20">
        <v>888</v>
      </c>
      <c r="O4194" s="20" t="s">
        <v>927</v>
      </c>
      <c r="P4194" s="20" t="s">
        <v>50</v>
      </c>
      <c r="Q4194" s="28"/>
      <c r="R4194" s="21" t="s">
        <v>52</v>
      </c>
      <c r="S4194" s="25" t="s">
        <v>1148</v>
      </c>
      <c r="T4194" s="21" t="s">
        <v>53</v>
      </c>
      <c r="U4194" s="21" t="s">
        <v>81</v>
      </c>
      <c r="V4194" s="46">
        <v>1</v>
      </c>
      <c r="W4194" s="26">
        <f t="shared" si="3146"/>
        <v>1</v>
      </c>
      <c r="Y4194" s="21">
        <v>12</v>
      </c>
      <c r="Z4194" s="22">
        <f t="shared" si="3133"/>
        <v>888</v>
      </c>
      <c r="AA4194" s="20" t="s">
        <v>4899</v>
      </c>
      <c r="AB4194" s="22"/>
      <c r="AC4194" s="22">
        <v>1</v>
      </c>
      <c r="AD4194" s="22"/>
      <c r="AE4194" s="22">
        <f t="shared" si="3162"/>
        <v>888</v>
      </c>
      <c r="AF4194" s="22">
        <f t="shared" si="3148"/>
        <v>888</v>
      </c>
      <c r="AG4194" s="20"/>
      <c r="AH4194" s="22"/>
      <c r="AI4194" s="22"/>
      <c r="AJ4194" s="22">
        <f>N4194</f>
        <v>888</v>
      </c>
      <c r="AK4194" s="22">
        <f>IF(O4194="(传统)XDSL",VLOOKUP(S4194,[2]直销续费率明细!C:I,7,FALSE)*1,IF(O4194="GPON+XDSL",VLOOKUP(S4194,[2]直销续费率明细!C:I,7,FALSE)*1,VLOOKUP(S4194,[2]直销续费率明细!C:I,5,FALSE)*1))</f>
        <v>-40</v>
      </c>
      <c r="AL4194" s="22" t="s">
        <v>1309</v>
      </c>
      <c r="AM4194" s="22"/>
      <c r="AN4194" s="22"/>
      <c r="AO4194" s="22" t="s">
        <v>4897</v>
      </c>
      <c r="AP4194" s="22" t="s">
        <v>1301</v>
      </c>
      <c r="AS4194" s="20">
        <f>IF(Y4194&gt;=10,VLOOKUP(U4194,[2]提成计算!B:T,19,FALSE),VLOOKUP(U4194,[2]提成计算!B:T,18,FALSE))</f>
        <v>0.12</v>
      </c>
      <c r="AT4194" s="20">
        <f t="shared" ref="AT4194" si="3170">IF(AD4194*AS4194&gt;0,AD4194*AS4194,AE4194*AS4194)</f>
        <v>106.56</v>
      </c>
      <c r="AU4194" s="20">
        <f t="shared" ref="AU4194" si="3171">IF(AND(AK4194&lt;0,AK4194+AT4194&lt;0),-AT4194,AK4194)</f>
        <v>-40</v>
      </c>
    </row>
    <row r="4195" spans="1:47" x14ac:dyDescent="0.15">
      <c r="A4195" s="21" t="s">
        <v>1273</v>
      </c>
      <c r="B4195" s="20" t="s">
        <v>918</v>
      </c>
      <c r="C4195" s="20" t="s">
        <v>1099</v>
      </c>
      <c r="D4195" s="20" t="s">
        <v>1136</v>
      </c>
      <c r="E4195" s="20" t="s">
        <v>1144</v>
      </c>
      <c r="F4195" s="20" t="s">
        <v>1250</v>
      </c>
      <c r="G4195" s="20" t="s">
        <v>5448</v>
      </c>
      <c r="H4195" s="20"/>
      <c r="I4195" s="20">
        <v>15112795981</v>
      </c>
      <c r="J4195" s="20" t="s">
        <v>1268</v>
      </c>
      <c r="K4195" s="20" t="s">
        <v>1146</v>
      </c>
      <c r="L4195" s="20" t="s">
        <v>1898</v>
      </c>
      <c r="M4195" s="20">
        <v>1398</v>
      </c>
      <c r="N4195" s="20">
        <v>1398</v>
      </c>
      <c r="O4195" s="20" t="s">
        <v>927</v>
      </c>
      <c r="P4195" s="20" t="s">
        <v>50</v>
      </c>
      <c r="Q4195" s="28"/>
      <c r="R4195" s="21" t="s">
        <v>109</v>
      </c>
      <c r="S4195" s="21"/>
      <c r="T4195" s="21" t="s">
        <v>53</v>
      </c>
      <c r="U4195" s="21" t="s">
        <v>613</v>
      </c>
      <c r="V4195" s="46">
        <v>1</v>
      </c>
      <c r="W4195" s="26">
        <f t="shared" si="3146"/>
        <v>1</v>
      </c>
      <c r="X4195" s="26">
        <f t="shared" si="3147"/>
        <v>1</v>
      </c>
      <c r="Y4195" s="21">
        <v>20</v>
      </c>
      <c r="Z4195" s="22">
        <f t="shared" si="3133"/>
        <v>1398</v>
      </c>
      <c r="AA4195" s="20" t="s">
        <v>4899</v>
      </c>
      <c r="AB4195" s="22"/>
      <c r="AC4195" s="22">
        <v>1</v>
      </c>
      <c r="AD4195" s="22"/>
      <c r="AE4195" s="22">
        <f t="shared" si="3162"/>
        <v>1398</v>
      </c>
      <c r="AF4195" s="22">
        <f t="shared" si="3148"/>
        <v>1398</v>
      </c>
      <c r="AG4195" s="20">
        <f>N4195</f>
        <v>1398</v>
      </c>
      <c r="AH4195" s="20" t="str">
        <f>VLOOKUP(U4195,[1]提成计算!B:I,8,FALSE)</f>
        <v xml:space="preserve"> </v>
      </c>
      <c r="AI4195" s="20"/>
      <c r="AJ4195" s="22"/>
      <c r="AK4195" s="22"/>
      <c r="AM4195" s="22"/>
      <c r="AN4195" s="22"/>
      <c r="AO4195" s="22" t="s">
        <v>2216</v>
      </c>
      <c r="AP4195" s="22" t="s">
        <v>1301</v>
      </c>
      <c r="AS4195" s="20"/>
      <c r="AT4195" s="20"/>
      <c r="AU4195" s="20"/>
    </row>
    <row r="4196" spans="1:47" x14ac:dyDescent="0.15">
      <c r="A4196" s="21" t="s">
        <v>1273</v>
      </c>
      <c r="B4196" s="20" t="s">
        <v>918</v>
      </c>
      <c r="C4196" s="20" t="s">
        <v>1099</v>
      </c>
      <c r="D4196" s="20" t="s">
        <v>1121</v>
      </c>
      <c r="E4196" s="20" t="s">
        <v>1171</v>
      </c>
      <c r="F4196" s="20" t="s">
        <v>1250</v>
      </c>
      <c r="G4196" s="20" t="s">
        <v>5449</v>
      </c>
      <c r="H4196" s="20"/>
      <c r="I4196" s="20">
        <v>13728263751</v>
      </c>
      <c r="J4196" s="20" t="s">
        <v>924</v>
      </c>
      <c r="K4196" s="20" t="s">
        <v>1173</v>
      </c>
      <c r="L4196" s="20" t="s">
        <v>1299</v>
      </c>
      <c r="M4196" s="20">
        <v>888</v>
      </c>
      <c r="N4196" s="20">
        <v>888</v>
      </c>
      <c r="O4196" s="20" t="s">
        <v>927</v>
      </c>
      <c r="P4196" s="20" t="s">
        <v>50</v>
      </c>
      <c r="Q4196" s="28"/>
      <c r="R4196" s="21" t="s">
        <v>91</v>
      </c>
      <c r="S4196" s="25" t="s">
        <v>1550</v>
      </c>
      <c r="T4196" s="21" t="s">
        <v>53</v>
      </c>
      <c r="U4196" s="21" t="s">
        <v>1174</v>
      </c>
      <c r="V4196" s="46">
        <v>1</v>
      </c>
      <c r="W4196" s="26">
        <f t="shared" si="3146"/>
        <v>1</v>
      </c>
      <c r="Y4196" s="21">
        <v>12</v>
      </c>
      <c r="Z4196" s="22">
        <f t="shared" si="3133"/>
        <v>888</v>
      </c>
      <c r="AA4196" s="20" t="s">
        <v>2218</v>
      </c>
      <c r="AB4196" s="22"/>
      <c r="AC4196" s="22">
        <v>1</v>
      </c>
      <c r="AD4196" s="22"/>
      <c r="AE4196" s="22">
        <f t="shared" si="3162"/>
        <v>888</v>
      </c>
      <c r="AF4196" s="22">
        <f t="shared" si="3148"/>
        <v>888</v>
      </c>
      <c r="AG4196" s="20"/>
      <c r="AH4196" s="22"/>
      <c r="AI4196" s="22"/>
      <c r="AJ4196" s="22">
        <f t="shared" ref="AJ4196:AJ4199" si="3172">N4196</f>
        <v>888</v>
      </c>
      <c r="AK4196" s="22">
        <f>IF(O4196="(传统)XDSL",VLOOKUP(S4196,[2]直销续费率明细!C:I,7,FALSE)*1,IF(O4196="GPON+XDSL",VLOOKUP(S4196,[2]直销续费率明细!C:I,7,FALSE)*1,VLOOKUP(S4196,[2]直销续费率明细!C:I,5,FALSE)*1))</f>
        <v>25</v>
      </c>
      <c r="AL4196" s="22" t="s">
        <v>1309</v>
      </c>
      <c r="AM4196" s="22"/>
      <c r="AN4196" s="22"/>
      <c r="AO4196" s="22" t="s">
        <v>4897</v>
      </c>
      <c r="AP4196" s="22" t="s">
        <v>1301</v>
      </c>
      <c r="AS4196" s="20">
        <f>IF(Y4196&gt;=10,VLOOKUP(U4196,[2]提成计算!B:T,19,FALSE),VLOOKUP(U4196,[2]提成计算!B:T,18,FALSE))</f>
        <v>0.1</v>
      </c>
      <c r="AT4196" s="20">
        <f t="shared" ref="AT4196:AT4199" si="3173">IF(AD4196*AS4196&gt;0,AD4196*AS4196,AE4196*AS4196)</f>
        <v>88.800000000000011</v>
      </c>
      <c r="AU4196" s="20">
        <f t="shared" ref="AU4196:AU4199" si="3174">IF(AND(AK4196&lt;0,AK4196+AT4196&lt;0),-AT4196,AK4196)</f>
        <v>25</v>
      </c>
    </row>
    <row r="4197" spans="1:47" x14ac:dyDescent="0.15">
      <c r="A4197" s="21" t="s">
        <v>1273</v>
      </c>
      <c r="B4197" s="20" t="s">
        <v>918</v>
      </c>
      <c r="C4197" s="20" t="s">
        <v>1099</v>
      </c>
      <c r="D4197" s="20" t="s">
        <v>1136</v>
      </c>
      <c r="E4197" s="20" t="s">
        <v>1137</v>
      </c>
      <c r="F4197" s="20" t="s">
        <v>1250</v>
      </c>
      <c r="G4197" s="20" t="s">
        <v>5450</v>
      </c>
      <c r="H4197" s="20"/>
      <c r="I4197" s="20">
        <v>13580726643</v>
      </c>
      <c r="J4197" s="20" t="s">
        <v>924</v>
      </c>
      <c r="K4197" s="20" t="s">
        <v>402</v>
      </c>
      <c r="L4197" s="20" t="s">
        <v>1299</v>
      </c>
      <c r="M4197" s="20">
        <v>888</v>
      </c>
      <c r="N4197" s="20">
        <v>888</v>
      </c>
      <c r="O4197" s="20" t="s">
        <v>927</v>
      </c>
      <c r="P4197" s="20" t="s">
        <v>50</v>
      </c>
      <c r="Q4197" s="28"/>
      <c r="R4197" s="21" t="s">
        <v>109</v>
      </c>
      <c r="S4197" s="25" t="s">
        <v>1161</v>
      </c>
      <c r="T4197" s="21" t="s">
        <v>53</v>
      </c>
      <c r="U4197" s="21" t="s">
        <v>403</v>
      </c>
      <c r="V4197" s="46">
        <v>1</v>
      </c>
      <c r="W4197" s="26">
        <f t="shared" si="3146"/>
        <v>1</v>
      </c>
      <c r="Y4197" s="21">
        <v>12</v>
      </c>
      <c r="Z4197" s="22">
        <f t="shared" si="3133"/>
        <v>888</v>
      </c>
      <c r="AA4197" s="20" t="s">
        <v>4899</v>
      </c>
      <c r="AB4197" s="22"/>
      <c r="AC4197" s="22">
        <v>1</v>
      </c>
      <c r="AD4197" s="22"/>
      <c r="AE4197" s="22">
        <f t="shared" si="3162"/>
        <v>888</v>
      </c>
      <c r="AF4197" s="22">
        <f t="shared" si="3148"/>
        <v>888</v>
      </c>
      <c r="AG4197" s="20"/>
      <c r="AH4197" s="22"/>
      <c r="AI4197" s="22"/>
      <c r="AJ4197" s="22">
        <f t="shared" si="3172"/>
        <v>888</v>
      </c>
      <c r="AK4197" s="22">
        <f>IF(O4197="(传统)XDSL",VLOOKUP(S4197,[2]直销续费率明细!C:I,7,FALSE)*1,IF(O4197="GPON+XDSL",VLOOKUP(S4197,[2]直销续费率明细!C:I,7,FALSE)*1,VLOOKUP(S4197,[2]直销续费率明细!C:I,5,FALSE)*1))</f>
        <v>-40</v>
      </c>
      <c r="AL4197" s="22" t="s">
        <v>1309</v>
      </c>
      <c r="AM4197" s="22"/>
      <c r="AN4197" s="22"/>
      <c r="AO4197" s="22" t="s">
        <v>4897</v>
      </c>
      <c r="AP4197" s="22" t="s">
        <v>1301</v>
      </c>
      <c r="AS4197" s="20">
        <f>IF(Y4197&gt;=10,VLOOKUP(U4197,[2]提成计算!B:T,19,FALSE),VLOOKUP(U4197,[2]提成计算!B:T,18,FALSE))</f>
        <v>0.09</v>
      </c>
      <c r="AT4197" s="20">
        <f t="shared" si="3173"/>
        <v>79.92</v>
      </c>
      <c r="AU4197" s="20">
        <f t="shared" si="3174"/>
        <v>-40</v>
      </c>
    </row>
    <row r="4198" spans="1:47" x14ac:dyDescent="0.15">
      <c r="A4198" s="21" t="s">
        <v>1273</v>
      </c>
      <c r="B4198" s="20" t="s">
        <v>918</v>
      </c>
      <c r="C4198" s="20" t="s">
        <v>1099</v>
      </c>
      <c r="D4198" s="20" t="s">
        <v>1121</v>
      </c>
      <c r="E4198" s="20" t="s">
        <v>1430</v>
      </c>
      <c r="F4198" s="20" t="s">
        <v>1250</v>
      </c>
      <c r="G4198" s="20" t="s">
        <v>5451</v>
      </c>
      <c r="H4198" s="20"/>
      <c r="I4198" s="20">
        <v>13546975557</v>
      </c>
      <c r="J4198" s="20" t="s">
        <v>924</v>
      </c>
      <c r="K4198" s="20" t="s">
        <v>1286</v>
      </c>
      <c r="L4198" s="20" t="s">
        <v>1299</v>
      </c>
      <c r="M4198" s="20">
        <v>888</v>
      </c>
      <c r="N4198" s="20">
        <v>888</v>
      </c>
      <c r="O4198" s="20" t="s">
        <v>927</v>
      </c>
      <c r="P4198" s="20" t="s">
        <v>50</v>
      </c>
      <c r="Q4198" s="28"/>
      <c r="R4198" s="21" t="s">
        <v>91</v>
      </c>
      <c r="S4198" s="25" t="s">
        <v>1405</v>
      </c>
      <c r="T4198" s="21" t="s">
        <v>53</v>
      </c>
      <c r="U4198" s="21" t="s">
        <v>1287</v>
      </c>
      <c r="V4198" s="46">
        <v>1</v>
      </c>
      <c r="W4198" s="26">
        <f t="shared" si="3146"/>
        <v>1</v>
      </c>
      <c r="Y4198" s="21">
        <v>12</v>
      </c>
      <c r="Z4198" s="22">
        <f t="shared" si="3133"/>
        <v>888</v>
      </c>
      <c r="AA4198" s="20" t="s">
        <v>4899</v>
      </c>
      <c r="AB4198" s="22"/>
      <c r="AC4198" s="22">
        <v>1</v>
      </c>
      <c r="AD4198" s="22"/>
      <c r="AE4198" s="22">
        <f t="shared" si="3162"/>
        <v>888</v>
      </c>
      <c r="AF4198" s="22">
        <f t="shared" si="3148"/>
        <v>888</v>
      </c>
      <c r="AG4198" s="20"/>
      <c r="AH4198" s="22"/>
      <c r="AI4198" s="22"/>
      <c r="AJ4198" s="22">
        <f t="shared" si="3172"/>
        <v>888</v>
      </c>
      <c r="AK4198" s="22">
        <f>IF(O4198="(传统)XDSL",VLOOKUP(S4198,[2]直销续费率明细!C:I,7,FALSE)*1,IF(O4198="GPON+XDSL",VLOOKUP(S4198,[2]直销续费率明细!C:I,7,FALSE)*1,VLOOKUP(S4198,[2]直销续费率明细!C:I,5,FALSE)*1))</f>
        <v>-40</v>
      </c>
      <c r="AL4198" s="22" t="s">
        <v>1309</v>
      </c>
      <c r="AM4198" s="22"/>
      <c r="AN4198" s="22"/>
      <c r="AO4198" s="22" t="s">
        <v>4897</v>
      </c>
      <c r="AP4198" s="22" t="s">
        <v>1301</v>
      </c>
      <c r="AS4198" s="20">
        <f>IF(Y4198&gt;=10,VLOOKUP(U4198,[2]提成计算!B:T,19,FALSE),VLOOKUP(U4198,[2]提成计算!B:T,18,FALSE))</f>
        <v>0.09</v>
      </c>
      <c r="AT4198" s="20">
        <f t="shared" si="3173"/>
        <v>79.92</v>
      </c>
      <c r="AU4198" s="20">
        <f t="shared" si="3174"/>
        <v>-40</v>
      </c>
    </row>
    <row r="4199" spans="1:47" x14ac:dyDescent="0.15">
      <c r="A4199" s="21" t="s">
        <v>1273</v>
      </c>
      <c r="B4199" s="20" t="s">
        <v>918</v>
      </c>
      <c r="C4199" s="20" t="s">
        <v>1099</v>
      </c>
      <c r="D4199" s="20" t="s">
        <v>1100</v>
      </c>
      <c r="E4199" s="20" t="s">
        <v>1482</v>
      </c>
      <c r="F4199" s="20" t="s">
        <v>1250</v>
      </c>
      <c r="G4199" s="20" t="s">
        <v>5452</v>
      </c>
      <c r="H4199" s="20"/>
      <c r="I4199" s="20">
        <v>13827296786</v>
      </c>
      <c r="J4199" s="20" t="s">
        <v>924</v>
      </c>
      <c r="K4199" s="20" t="s">
        <v>314</v>
      </c>
      <c r="L4199" s="20" t="s">
        <v>1376</v>
      </c>
      <c r="M4199" s="20">
        <v>1088</v>
      </c>
      <c r="N4199" s="20">
        <v>1088</v>
      </c>
      <c r="O4199" s="20" t="s">
        <v>927</v>
      </c>
      <c r="P4199" s="20" t="s">
        <v>50</v>
      </c>
      <c r="Q4199" s="28"/>
      <c r="R4199" s="21" t="s">
        <v>52</v>
      </c>
      <c r="S4199" s="25" t="s">
        <v>1148</v>
      </c>
      <c r="T4199" s="21" t="s">
        <v>53</v>
      </c>
      <c r="U4199" s="21" t="s">
        <v>315</v>
      </c>
      <c r="V4199" s="46">
        <v>1</v>
      </c>
      <c r="W4199" s="26">
        <f t="shared" si="3146"/>
        <v>1</v>
      </c>
      <c r="Y4199" s="21">
        <v>10</v>
      </c>
      <c r="Z4199" s="22">
        <f t="shared" si="3133"/>
        <v>1088</v>
      </c>
      <c r="AA4199" s="20" t="s">
        <v>4899</v>
      </c>
      <c r="AB4199" s="22"/>
      <c r="AC4199" s="22">
        <v>1</v>
      </c>
      <c r="AD4199" s="22"/>
      <c r="AE4199" s="22">
        <f t="shared" si="3162"/>
        <v>1088</v>
      </c>
      <c r="AF4199" s="22">
        <f t="shared" si="3148"/>
        <v>1088</v>
      </c>
      <c r="AG4199" s="20"/>
      <c r="AH4199" s="22"/>
      <c r="AI4199" s="22"/>
      <c r="AJ4199" s="22">
        <f t="shared" si="3172"/>
        <v>1088</v>
      </c>
      <c r="AK4199" s="22">
        <f>IF(O4199="(传统)XDSL",VLOOKUP(S4199,[2]直销续费率明细!C:I,7,FALSE)*1,IF(O4199="GPON+XDSL",VLOOKUP(S4199,[2]直销续费率明细!C:I,7,FALSE)*1,VLOOKUP(S4199,[2]直销续费率明细!C:I,5,FALSE)*1))</f>
        <v>-40</v>
      </c>
      <c r="AL4199" s="22" t="s">
        <v>1309</v>
      </c>
      <c r="AM4199" s="22"/>
      <c r="AN4199" s="22"/>
      <c r="AO4199" s="22" t="s">
        <v>4897</v>
      </c>
      <c r="AP4199" s="22" t="s">
        <v>1301</v>
      </c>
      <c r="AS4199" s="20">
        <f>IF(Y4199&gt;=10,VLOOKUP(U4199,[2]提成计算!B:T,19,FALSE),VLOOKUP(U4199,[2]提成计算!B:T,18,FALSE))</f>
        <v>0.1</v>
      </c>
      <c r="AT4199" s="20">
        <f t="shared" si="3173"/>
        <v>108.80000000000001</v>
      </c>
      <c r="AU4199" s="20">
        <f t="shared" si="3174"/>
        <v>-40</v>
      </c>
    </row>
    <row r="4200" spans="1:47" x14ac:dyDescent="0.15">
      <c r="A4200" s="21" t="s">
        <v>1273</v>
      </c>
      <c r="B4200" s="20" t="s">
        <v>918</v>
      </c>
      <c r="C4200" s="20" t="s">
        <v>1099</v>
      </c>
      <c r="D4200" s="20" t="s">
        <v>1100</v>
      </c>
      <c r="E4200" s="20" t="s">
        <v>1101</v>
      </c>
      <c r="F4200" s="20" t="s">
        <v>1250</v>
      </c>
      <c r="G4200" s="20" t="s">
        <v>5453</v>
      </c>
      <c r="H4200" s="20"/>
      <c r="I4200" s="20">
        <v>13925528339</v>
      </c>
      <c r="J4200" s="20" t="s">
        <v>1268</v>
      </c>
      <c r="K4200" s="20" t="s">
        <v>80</v>
      </c>
      <c r="L4200" s="20" t="s">
        <v>2033</v>
      </c>
      <c r="M4200" s="20">
        <v>2680</v>
      </c>
      <c r="N4200" s="20">
        <v>2680</v>
      </c>
      <c r="O4200" s="20" t="s">
        <v>927</v>
      </c>
      <c r="P4200" s="20" t="s">
        <v>50</v>
      </c>
      <c r="Q4200" s="28"/>
      <c r="R4200" s="21" t="s">
        <v>52</v>
      </c>
      <c r="S4200" s="21"/>
      <c r="T4200" s="21" t="s">
        <v>53</v>
      </c>
      <c r="U4200" s="21" t="s">
        <v>81</v>
      </c>
      <c r="V4200" s="46">
        <v>1</v>
      </c>
      <c r="W4200" s="26">
        <f t="shared" si="3146"/>
        <v>1</v>
      </c>
      <c r="X4200" s="26">
        <f t="shared" si="3147"/>
        <v>1</v>
      </c>
      <c r="Y4200" s="21">
        <v>50</v>
      </c>
      <c r="Z4200" s="22">
        <f t="shared" si="3133"/>
        <v>2680</v>
      </c>
      <c r="AA4200" s="20" t="s">
        <v>4899</v>
      </c>
      <c r="AB4200" s="22"/>
      <c r="AC4200" s="22">
        <v>1</v>
      </c>
      <c r="AD4200" s="22"/>
      <c r="AE4200" s="22">
        <f t="shared" si="3162"/>
        <v>2680</v>
      </c>
      <c r="AF4200" s="22">
        <f t="shared" si="3148"/>
        <v>2680</v>
      </c>
      <c r="AG4200" s="20">
        <f t="shared" ref="AG4200:AG4201" si="3175">N4200</f>
        <v>2680</v>
      </c>
      <c r="AH4200" s="20" t="str">
        <f>VLOOKUP(U4200,[1]提成计算!B:I,8,FALSE)</f>
        <v xml:space="preserve"> </v>
      </c>
      <c r="AI4200" s="20"/>
      <c r="AJ4200" s="22"/>
      <c r="AK4200" s="22"/>
      <c r="AM4200" s="22"/>
      <c r="AN4200" s="22"/>
      <c r="AO4200" s="22" t="s">
        <v>4897</v>
      </c>
      <c r="AP4200" s="22" t="s">
        <v>1301</v>
      </c>
      <c r="AS4200" s="20"/>
      <c r="AT4200" s="20"/>
      <c r="AU4200" s="20"/>
    </row>
    <row r="4201" spans="1:47" x14ac:dyDescent="0.15">
      <c r="A4201" s="21" t="s">
        <v>1273</v>
      </c>
      <c r="B4201" s="20" t="s">
        <v>918</v>
      </c>
      <c r="C4201" s="20" t="s">
        <v>1099</v>
      </c>
      <c r="D4201" s="20" t="s">
        <v>1100</v>
      </c>
      <c r="E4201" s="20" t="s">
        <v>1101</v>
      </c>
      <c r="F4201" s="20" t="s">
        <v>1250</v>
      </c>
      <c r="G4201" s="20" t="s">
        <v>5454</v>
      </c>
      <c r="H4201" s="20"/>
      <c r="I4201" s="20">
        <v>13790105890</v>
      </c>
      <c r="J4201" s="20" t="s">
        <v>1268</v>
      </c>
      <c r="K4201" s="20" t="s">
        <v>1107</v>
      </c>
      <c r="L4201" s="20" t="s">
        <v>2133</v>
      </c>
      <c r="M4201" s="20">
        <v>1998</v>
      </c>
      <c r="N4201" s="20">
        <v>1998</v>
      </c>
      <c r="O4201" s="20" t="s">
        <v>927</v>
      </c>
      <c r="P4201" s="20" t="s">
        <v>50</v>
      </c>
      <c r="Q4201" s="28"/>
      <c r="R4201" s="21" t="s">
        <v>52</v>
      </c>
      <c r="S4201" s="21"/>
      <c r="T4201" s="21" t="s">
        <v>1108</v>
      </c>
      <c r="U4201" s="21">
        <v>0</v>
      </c>
      <c r="V4201" s="46">
        <v>1</v>
      </c>
      <c r="W4201" s="26">
        <f t="shared" si="3146"/>
        <v>1</v>
      </c>
      <c r="X4201" s="26">
        <f t="shared" si="3147"/>
        <v>1</v>
      </c>
      <c r="Y4201" s="21">
        <v>10</v>
      </c>
      <c r="Z4201" s="22">
        <f t="shared" si="3133"/>
        <v>1998</v>
      </c>
      <c r="AA4201" s="20" t="s">
        <v>4899</v>
      </c>
      <c r="AB4201" s="22"/>
      <c r="AC4201" s="22">
        <v>1</v>
      </c>
      <c r="AD4201" s="22"/>
      <c r="AE4201" s="22">
        <f t="shared" si="3162"/>
        <v>1998</v>
      </c>
      <c r="AF4201" s="22">
        <f t="shared" si="3148"/>
        <v>1998</v>
      </c>
      <c r="AG4201" s="20">
        <f t="shared" si="3175"/>
        <v>1998</v>
      </c>
      <c r="AH4201" s="20"/>
      <c r="AI4201" s="20"/>
      <c r="AJ4201" s="22"/>
      <c r="AK4201" s="22"/>
      <c r="AM4201" s="22"/>
      <c r="AN4201" s="22"/>
      <c r="AO4201" s="22" t="s">
        <v>4897</v>
      </c>
      <c r="AP4201" s="22" t="s">
        <v>1301</v>
      </c>
      <c r="AS4201" s="20"/>
      <c r="AT4201" s="20"/>
      <c r="AU4201" s="20"/>
    </row>
    <row r="4202" spans="1:47" x14ac:dyDescent="0.15">
      <c r="A4202" s="21" t="s">
        <v>1273</v>
      </c>
      <c r="B4202" s="20" t="s">
        <v>918</v>
      </c>
      <c r="C4202" s="20" t="s">
        <v>1099</v>
      </c>
      <c r="D4202" s="20" t="s">
        <v>1136</v>
      </c>
      <c r="E4202" s="20" t="s">
        <v>1144</v>
      </c>
      <c r="F4202" s="20" t="s">
        <v>1250</v>
      </c>
      <c r="G4202" s="20" t="s">
        <v>5455</v>
      </c>
      <c r="H4202" s="20"/>
      <c r="I4202" s="20">
        <v>13537422544</v>
      </c>
      <c r="J4202" s="20" t="s">
        <v>924</v>
      </c>
      <c r="K4202" s="20" t="s">
        <v>184</v>
      </c>
      <c r="L4202" s="20" t="s">
        <v>2268</v>
      </c>
      <c r="M4202" s="20">
        <v>1398</v>
      </c>
      <c r="N4202" s="20">
        <v>1398</v>
      </c>
      <c r="O4202" s="20" t="s">
        <v>927</v>
      </c>
      <c r="P4202" s="20" t="s">
        <v>50</v>
      </c>
      <c r="Q4202" s="28"/>
      <c r="R4202" s="21" t="s">
        <v>109</v>
      </c>
      <c r="S4202" s="25" t="s">
        <v>1150</v>
      </c>
      <c r="T4202" s="21" t="s">
        <v>53</v>
      </c>
      <c r="U4202" s="21" t="s">
        <v>185</v>
      </c>
      <c r="V4202" s="46">
        <v>1</v>
      </c>
      <c r="W4202" s="26">
        <f t="shared" si="3146"/>
        <v>1</v>
      </c>
      <c r="Y4202" s="21">
        <v>20</v>
      </c>
      <c r="Z4202" s="22">
        <f t="shared" si="3133"/>
        <v>1398</v>
      </c>
      <c r="AA4202" s="20" t="s">
        <v>4899</v>
      </c>
      <c r="AB4202" s="22"/>
      <c r="AC4202" s="22">
        <v>1</v>
      </c>
      <c r="AD4202" s="22"/>
      <c r="AE4202" s="22">
        <f t="shared" si="3162"/>
        <v>1398</v>
      </c>
      <c r="AF4202" s="22">
        <f t="shared" si="3148"/>
        <v>1398</v>
      </c>
      <c r="AG4202" s="20"/>
      <c r="AH4202" s="22"/>
      <c r="AI4202" s="22"/>
      <c r="AJ4202" s="22">
        <f t="shared" ref="AJ4202:AJ4204" si="3176">N4202</f>
        <v>1398</v>
      </c>
      <c r="AK4202" s="22">
        <f>IF(O4202="(传统)XDSL",VLOOKUP(S4202,[2]直销续费率明细!C:I,7,FALSE)*1,IF(O4202="GPON+XDSL",VLOOKUP(S4202,[2]直销续费率明细!C:I,7,FALSE)*1,VLOOKUP(S4202,[2]直销续费率明细!C:I,5,FALSE)*1))</f>
        <v>-40</v>
      </c>
      <c r="AL4202" s="22" t="s">
        <v>1300</v>
      </c>
      <c r="AM4202" s="22"/>
      <c r="AN4202" s="22"/>
      <c r="AO4202" s="22" t="s">
        <v>4897</v>
      </c>
      <c r="AP4202" s="22" t="s">
        <v>1301</v>
      </c>
      <c r="AS4202" s="20">
        <f>IF(Y4202&gt;=10,VLOOKUP(U4202,[2]提成计算!B:T,19,FALSE),VLOOKUP(U4202,[2]提成计算!B:T,18,FALSE))</f>
        <v>0.09</v>
      </c>
      <c r="AT4202" s="20">
        <f t="shared" ref="AT4202:AT4204" si="3177">IF(AD4202*AS4202&gt;0,AD4202*AS4202,AE4202*AS4202)</f>
        <v>125.82</v>
      </c>
      <c r="AU4202" s="20">
        <f t="shared" ref="AU4202:AU4204" si="3178">IF(AND(AK4202&lt;0,AK4202+AT4202&lt;0),-AT4202,AK4202)</f>
        <v>-40</v>
      </c>
    </row>
    <row r="4203" spans="1:47" x14ac:dyDescent="0.15">
      <c r="A4203" s="21" t="s">
        <v>1273</v>
      </c>
      <c r="B4203" s="20" t="s">
        <v>918</v>
      </c>
      <c r="C4203" s="20" t="s">
        <v>1099</v>
      </c>
      <c r="D4203" s="20" t="s">
        <v>1136</v>
      </c>
      <c r="E4203" s="20" t="s">
        <v>1137</v>
      </c>
      <c r="F4203" s="20" t="s">
        <v>1250</v>
      </c>
      <c r="G4203" s="20" t="s">
        <v>5456</v>
      </c>
      <c r="H4203" s="20"/>
      <c r="I4203" s="20">
        <v>18575310397</v>
      </c>
      <c r="J4203" s="20" t="s">
        <v>924</v>
      </c>
      <c r="K4203" s="20" t="s">
        <v>880</v>
      </c>
      <c r="L4203" s="20" t="s">
        <v>1299</v>
      </c>
      <c r="M4203" s="20">
        <v>888</v>
      </c>
      <c r="N4203" s="20">
        <v>888</v>
      </c>
      <c r="O4203" s="20" t="s">
        <v>927</v>
      </c>
      <c r="P4203" s="20" t="s">
        <v>50</v>
      </c>
      <c r="Q4203" s="28"/>
      <c r="R4203" s="21" t="s">
        <v>109</v>
      </c>
      <c r="S4203" s="25" t="s">
        <v>1161</v>
      </c>
      <c r="T4203" s="21" t="s">
        <v>4968</v>
      </c>
      <c r="U4203" s="21" t="s">
        <v>881</v>
      </c>
      <c r="V4203" s="46">
        <v>1</v>
      </c>
      <c r="W4203" s="26">
        <f t="shared" si="3146"/>
        <v>1</v>
      </c>
      <c r="Y4203" s="21">
        <v>12</v>
      </c>
      <c r="Z4203" s="22">
        <f t="shared" si="3133"/>
        <v>888</v>
      </c>
      <c r="AA4203" s="20" t="s">
        <v>4899</v>
      </c>
      <c r="AB4203" s="22"/>
      <c r="AC4203" s="22">
        <v>1</v>
      </c>
      <c r="AD4203" s="22"/>
      <c r="AE4203" s="22">
        <f t="shared" si="3162"/>
        <v>888</v>
      </c>
      <c r="AF4203" s="22">
        <f t="shared" si="3148"/>
        <v>888</v>
      </c>
      <c r="AG4203" s="20"/>
      <c r="AH4203" s="22"/>
      <c r="AI4203" s="22"/>
      <c r="AJ4203" s="22">
        <f t="shared" si="3176"/>
        <v>888</v>
      </c>
      <c r="AK4203" s="22">
        <f>IF(O4203="(传统)XDSL",VLOOKUP(S4203,[2]直销续费率明细!C:I,7,FALSE)*1,IF(O4203="GPON+XDSL",VLOOKUP(S4203,[2]直销续费率明细!C:I,7,FALSE)*1,VLOOKUP(S4203,[2]直销续费率明细!C:I,5,FALSE)*1))</f>
        <v>-40</v>
      </c>
      <c r="AL4203" s="22" t="s">
        <v>1300</v>
      </c>
      <c r="AM4203" s="22"/>
      <c r="AN4203" s="22"/>
      <c r="AO4203" s="22" t="s">
        <v>4897</v>
      </c>
      <c r="AP4203" s="22" t="s">
        <v>1301</v>
      </c>
      <c r="AS4203" s="20">
        <f>IF(Y4203&gt;=10,VLOOKUP(U4203,[2]提成计算!B:T,19,FALSE),VLOOKUP(U4203,[2]提成计算!B:T,18,FALSE))</f>
        <v>0.1</v>
      </c>
      <c r="AT4203" s="20">
        <f t="shared" si="3177"/>
        <v>88.800000000000011</v>
      </c>
      <c r="AU4203" s="20">
        <f t="shared" si="3178"/>
        <v>-40</v>
      </c>
    </row>
    <row r="4204" spans="1:47" x14ac:dyDescent="0.15">
      <c r="A4204" s="21" t="s">
        <v>1273</v>
      </c>
      <c r="B4204" s="20" t="s">
        <v>918</v>
      </c>
      <c r="C4204" s="20" t="s">
        <v>1099</v>
      </c>
      <c r="D4204" s="20" t="s">
        <v>1100</v>
      </c>
      <c r="E4204" s="20" t="s">
        <v>1101</v>
      </c>
      <c r="F4204" s="20" t="s">
        <v>1250</v>
      </c>
      <c r="G4204" s="20" t="s">
        <v>5457</v>
      </c>
      <c r="H4204" s="20"/>
      <c r="I4204" s="20">
        <v>13662810120</v>
      </c>
      <c r="J4204" s="20" t="s">
        <v>924</v>
      </c>
      <c r="K4204" s="20" t="s">
        <v>4787</v>
      </c>
      <c r="L4204" s="20" t="s">
        <v>1299</v>
      </c>
      <c r="M4204" s="20">
        <v>888</v>
      </c>
      <c r="N4204" s="20">
        <v>888</v>
      </c>
      <c r="O4204" s="20" t="s">
        <v>927</v>
      </c>
      <c r="P4204" s="20" t="s">
        <v>50</v>
      </c>
      <c r="Q4204" s="28"/>
      <c r="R4204" s="21" t="s">
        <v>52</v>
      </c>
      <c r="S4204" s="25" t="s">
        <v>1134</v>
      </c>
      <c r="T4204" s="21" t="s">
        <v>53</v>
      </c>
      <c r="U4204" s="21" t="s">
        <v>54</v>
      </c>
      <c r="V4204" s="46">
        <v>1</v>
      </c>
      <c r="W4204" s="26">
        <f t="shared" si="3146"/>
        <v>1</v>
      </c>
      <c r="Y4204" s="21">
        <v>12</v>
      </c>
      <c r="Z4204" s="22">
        <f t="shared" si="3133"/>
        <v>888</v>
      </c>
      <c r="AA4204" s="20" t="s">
        <v>4899</v>
      </c>
      <c r="AB4204" s="22"/>
      <c r="AC4204" s="22">
        <v>1</v>
      </c>
      <c r="AD4204" s="22"/>
      <c r="AE4204" s="22">
        <f t="shared" si="3162"/>
        <v>888</v>
      </c>
      <c r="AF4204" s="22">
        <f t="shared" si="3148"/>
        <v>888</v>
      </c>
      <c r="AG4204" s="20"/>
      <c r="AH4204" s="22"/>
      <c r="AI4204" s="22"/>
      <c r="AJ4204" s="22">
        <f t="shared" si="3176"/>
        <v>888</v>
      </c>
      <c r="AK4204" s="22">
        <f>IF(O4204="(传统)XDSL",VLOOKUP(S4204,[2]直销续费率明细!C:I,7,FALSE)*1,IF(O4204="GPON+XDSL",VLOOKUP(S4204,[2]直销续费率明细!C:I,7,FALSE)*1,VLOOKUP(S4204,[2]直销续费率明细!C:I,5,FALSE)*1))</f>
        <v>-40</v>
      </c>
      <c r="AL4204" s="22" t="s">
        <v>1309</v>
      </c>
      <c r="AM4204" s="22"/>
      <c r="AN4204" s="22"/>
      <c r="AO4204" s="22" t="s">
        <v>4897</v>
      </c>
      <c r="AP4204" s="22" t="s">
        <v>1301</v>
      </c>
      <c r="AS4204" s="20">
        <f>IF(Y4204&gt;=10,VLOOKUP(U4204,[2]提成计算!B:T,19,FALSE),VLOOKUP(U4204,[2]提成计算!B:T,18,FALSE))</f>
        <v>0.1</v>
      </c>
      <c r="AT4204" s="20">
        <f t="shared" si="3177"/>
        <v>88.800000000000011</v>
      </c>
      <c r="AU4204" s="20">
        <f t="shared" si="3178"/>
        <v>-40</v>
      </c>
    </row>
    <row r="4205" spans="1:47" x14ac:dyDescent="0.15">
      <c r="A4205" s="21" t="s">
        <v>1273</v>
      </c>
      <c r="B4205" s="20" t="s">
        <v>918</v>
      </c>
      <c r="C4205" s="20" t="s">
        <v>1099</v>
      </c>
      <c r="D4205" s="20" t="s">
        <v>1136</v>
      </c>
      <c r="E4205" s="20" t="s">
        <v>1137</v>
      </c>
      <c r="F4205" s="20" t="s">
        <v>1250</v>
      </c>
      <c r="G4205" s="20" t="s">
        <v>5458</v>
      </c>
      <c r="H4205" s="20"/>
      <c r="I4205" s="20">
        <v>15916861000</v>
      </c>
      <c r="J4205" s="20" t="s">
        <v>1268</v>
      </c>
      <c r="K4205" s="20" t="s">
        <v>4722</v>
      </c>
      <c r="L4205" s="20" t="s">
        <v>1358</v>
      </c>
      <c r="M4205" s="20">
        <v>1088</v>
      </c>
      <c r="N4205" s="20">
        <v>1088</v>
      </c>
      <c r="O4205" s="20" t="s">
        <v>927</v>
      </c>
      <c r="P4205" s="20" t="s">
        <v>50</v>
      </c>
      <c r="Q4205" s="28"/>
      <c r="R4205" s="21" t="s">
        <v>109</v>
      </c>
      <c r="S4205" s="21"/>
      <c r="T4205" s="21" t="s">
        <v>53</v>
      </c>
      <c r="U4205" s="21" t="s">
        <v>1801</v>
      </c>
      <c r="V4205" s="46">
        <v>1</v>
      </c>
      <c r="W4205" s="26">
        <f t="shared" si="3146"/>
        <v>1</v>
      </c>
      <c r="X4205" s="26">
        <f t="shared" si="3147"/>
        <v>1</v>
      </c>
      <c r="Y4205" s="21">
        <v>10</v>
      </c>
      <c r="Z4205" s="22">
        <f t="shared" si="3133"/>
        <v>1088</v>
      </c>
      <c r="AA4205" s="20" t="s">
        <v>4899</v>
      </c>
      <c r="AB4205" s="22"/>
      <c r="AC4205" s="22">
        <v>1</v>
      </c>
      <c r="AD4205" s="22"/>
      <c r="AE4205" s="22">
        <f t="shared" si="3162"/>
        <v>1088</v>
      </c>
      <c r="AF4205" s="22">
        <f t="shared" si="3148"/>
        <v>1088</v>
      </c>
      <c r="AG4205" s="20">
        <f>N4205</f>
        <v>1088</v>
      </c>
      <c r="AH4205" s="20" t="str">
        <f>VLOOKUP(U4205,[1]提成计算!B:I,8,FALSE)</f>
        <v xml:space="preserve"> </v>
      </c>
      <c r="AI4205" s="20"/>
      <c r="AJ4205" s="22"/>
      <c r="AK4205" s="22"/>
      <c r="AM4205" s="22"/>
      <c r="AN4205" s="22"/>
      <c r="AO4205" s="22" t="s">
        <v>4897</v>
      </c>
      <c r="AP4205" s="22" t="s">
        <v>1301</v>
      </c>
      <c r="AS4205" s="20"/>
      <c r="AT4205" s="20"/>
      <c r="AU4205" s="20"/>
    </row>
    <row r="4206" spans="1:47" x14ac:dyDescent="0.15">
      <c r="A4206" s="21" t="s">
        <v>1273</v>
      </c>
      <c r="B4206" s="20" t="s">
        <v>918</v>
      </c>
      <c r="C4206" s="20" t="s">
        <v>1099</v>
      </c>
      <c r="D4206" s="20" t="s">
        <v>1100</v>
      </c>
      <c r="E4206" s="20" t="s">
        <v>4704</v>
      </c>
      <c r="F4206" s="20" t="s">
        <v>1250</v>
      </c>
      <c r="G4206" s="20" t="s">
        <v>5459</v>
      </c>
      <c r="H4206" s="20"/>
      <c r="I4206" s="20">
        <v>13827202213</v>
      </c>
      <c r="J4206" s="20" t="s">
        <v>924</v>
      </c>
      <c r="K4206" s="20" t="s">
        <v>262</v>
      </c>
      <c r="L4206" s="20" t="s">
        <v>1918</v>
      </c>
      <c r="M4206" s="20">
        <v>680</v>
      </c>
      <c r="N4206" s="20">
        <v>680</v>
      </c>
      <c r="O4206" s="20" t="s">
        <v>1262</v>
      </c>
      <c r="P4206" s="20" t="s">
        <v>50</v>
      </c>
      <c r="Q4206" s="28"/>
      <c r="R4206" s="21" t="s">
        <v>52</v>
      </c>
      <c r="S4206" s="25" t="s">
        <v>1148</v>
      </c>
      <c r="T4206" s="21" t="s">
        <v>53</v>
      </c>
      <c r="U4206" s="21" t="s">
        <v>263</v>
      </c>
      <c r="V4206" s="46">
        <v>1</v>
      </c>
      <c r="W4206" s="26">
        <f t="shared" si="3146"/>
        <v>1</v>
      </c>
      <c r="Y4206" s="21">
        <v>4</v>
      </c>
      <c r="Z4206" s="22">
        <f t="shared" si="3133"/>
        <v>680</v>
      </c>
      <c r="AA4206" s="20" t="s">
        <v>4899</v>
      </c>
      <c r="AB4206" s="22">
        <v>1</v>
      </c>
      <c r="AC4206" s="22"/>
      <c r="AD4206" s="22">
        <f>N4206</f>
        <v>680</v>
      </c>
      <c r="AE4206" s="22"/>
      <c r="AF4206" s="22">
        <f t="shared" si="3148"/>
        <v>680</v>
      </c>
      <c r="AG4206" s="20"/>
      <c r="AH4206" s="22"/>
      <c r="AI4206" s="22"/>
      <c r="AJ4206" s="22">
        <f t="shared" ref="AJ4206:AJ4209" si="3179">N4206</f>
        <v>680</v>
      </c>
      <c r="AK4206" s="22">
        <f>IF(O4206="(传统)XDSL",VLOOKUP(S4206,[2]直销续费率明细!C:I,7,FALSE)*1,IF(O4206="GPON+XDSL",VLOOKUP(S4206,[2]直销续费率明细!C:I,7,FALSE)*1,VLOOKUP(S4206,[2]直销续费率明细!C:I,5,FALSE)*1))</f>
        <v>-40</v>
      </c>
      <c r="AL4206" s="22" t="s">
        <v>1309</v>
      </c>
      <c r="AM4206" s="22"/>
      <c r="AN4206" s="22"/>
      <c r="AO4206" s="22" t="s">
        <v>4897</v>
      </c>
      <c r="AP4206" s="22" t="s">
        <v>4913</v>
      </c>
      <c r="AS4206" s="20">
        <f>IF(Y4206&gt;=10,VLOOKUP(U4206,[2]提成计算!B:T,19,FALSE),VLOOKUP(U4206,[2]提成计算!B:T,18,FALSE))</f>
        <v>7.0000000000000007E-2</v>
      </c>
      <c r="AT4206" s="20">
        <f t="shared" ref="AT4206:AT4209" si="3180">IF(AD4206*AS4206&gt;0,AD4206*AS4206,AE4206*AS4206)</f>
        <v>47.6</v>
      </c>
      <c r="AU4206" s="20">
        <f t="shared" ref="AU4206:AU4209" si="3181">IF(AND(AK4206&lt;0,AK4206+AT4206&lt;0),-AT4206,AK4206)</f>
        <v>-40</v>
      </c>
    </row>
    <row r="4207" spans="1:47" x14ac:dyDescent="0.15">
      <c r="A4207" s="21" t="s">
        <v>1273</v>
      </c>
      <c r="B4207" s="20" t="s">
        <v>918</v>
      </c>
      <c r="C4207" s="20" t="s">
        <v>1099</v>
      </c>
      <c r="D4207" s="20" t="s">
        <v>1100</v>
      </c>
      <c r="E4207" s="20" t="s">
        <v>1110</v>
      </c>
      <c r="F4207" s="20" t="s">
        <v>1250</v>
      </c>
      <c r="G4207" s="20" t="s">
        <v>5460</v>
      </c>
      <c r="H4207" s="20"/>
      <c r="I4207" s="20">
        <v>13929450856</v>
      </c>
      <c r="J4207" s="20" t="s">
        <v>924</v>
      </c>
      <c r="K4207" s="20" t="s">
        <v>262</v>
      </c>
      <c r="L4207" s="20" t="s">
        <v>1299</v>
      </c>
      <c r="M4207" s="20">
        <v>888</v>
      </c>
      <c r="N4207" s="20">
        <v>888</v>
      </c>
      <c r="O4207" s="20" t="s">
        <v>927</v>
      </c>
      <c r="P4207" s="20" t="s">
        <v>50</v>
      </c>
      <c r="Q4207" s="28"/>
      <c r="R4207" s="21" t="s">
        <v>52</v>
      </c>
      <c r="S4207" s="25" t="s">
        <v>1148</v>
      </c>
      <c r="T4207" s="21" t="s">
        <v>53</v>
      </c>
      <c r="U4207" s="21" t="s">
        <v>263</v>
      </c>
      <c r="V4207" s="46">
        <v>1</v>
      </c>
      <c r="W4207" s="26">
        <f t="shared" si="3146"/>
        <v>1</v>
      </c>
      <c r="Y4207" s="21">
        <v>12</v>
      </c>
      <c r="Z4207" s="22">
        <f t="shared" si="3133"/>
        <v>888</v>
      </c>
      <c r="AA4207" s="20" t="s">
        <v>4899</v>
      </c>
      <c r="AB4207" s="22"/>
      <c r="AC4207" s="22">
        <v>1</v>
      </c>
      <c r="AD4207" s="22"/>
      <c r="AE4207" s="22">
        <f t="shared" ref="AE4207:AE4208" si="3182">N4207</f>
        <v>888</v>
      </c>
      <c r="AF4207" s="22">
        <f t="shared" si="3148"/>
        <v>888</v>
      </c>
      <c r="AG4207" s="20"/>
      <c r="AH4207" s="22"/>
      <c r="AI4207" s="22"/>
      <c r="AJ4207" s="22">
        <f t="shared" si="3179"/>
        <v>888</v>
      </c>
      <c r="AK4207" s="22">
        <f>IF(O4207="(传统)XDSL",VLOOKUP(S4207,[2]直销续费率明细!C:I,7,FALSE)*1,IF(O4207="GPON+XDSL",VLOOKUP(S4207,[2]直销续费率明细!C:I,7,FALSE)*1,VLOOKUP(S4207,[2]直销续费率明细!C:I,5,FALSE)*1))</f>
        <v>-40</v>
      </c>
      <c r="AL4207" s="22" t="s">
        <v>1300</v>
      </c>
      <c r="AM4207" s="22"/>
      <c r="AN4207" s="22"/>
      <c r="AO4207" s="22" t="s">
        <v>4897</v>
      </c>
      <c r="AP4207" s="22" t="s">
        <v>1301</v>
      </c>
      <c r="AS4207" s="20">
        <f>IF(Y4207&gt;=10,VLOOKUP(U4207,[2]提成计算!B:T,19,FALSE),VLOOKUP(U4207,[2]提成计算!B:T,18,FALSE))</f>
        <v>0.1</v>
      </c>
      <c r="AT4207" s="20">
        <f t="shared" si="3180"/>
        <v>88.800000000000011</v>
      </c>
      <c r="AU4207" s="20">
        <f t="shared" si="3181"/>
        <v>-40</v>
      </c>
    </row>
    <row r="4208" spans="1:47" x14ac:dyDescent="0.15">
      <c r="A4208" s="21" t="s">
        <v>1273</v>
      </c>
      <c r="B4208" s="20" t="s">
        <v>918</v>
      </c>
      <c r="C4208" s="20" t="s">
        <v>1099</v>
      </c>
      <c r="D4208" s="20" t="s">
        <v>1100</v>
      </c>
      <c r="E4208" s="20" t="s">
        <v>1110</v>
      </c>
      <c r="F4208" s="20" t="s">
        <v>1250</v>
      </c>
      <c r="G4208" s="20" t="s">
        <v>5461</v>
      </c>
      <c r="H4208" s="20"/>
      <c r="I4208" s="20">
        <v>13724586533</v>
      </c>
      <c r="J4208" s="20" t="s">
        <v>924</v>
      </c>
      <c r="K4208" s="20" t="s">
        <v>262</v>
      </c>
      <c r="L4208" s="20" t="s">
        <v>1299</v>
      </c>
      <c r="M4208" s="20">
        <v>888</v>
      </c>
      <c r="N4208" s="20">
        <v>888</v>
      </c>
      <c r="O4208" s="20" t="s">
        <v>927</v>
      </c>
      <c r="P4208" s="20" t="s">
        <v>50</v>
      </c>
      <c r="Q4208" s="28"/>
      <c r="R4208" s="21" t="s">
        <v>52</v>
      </c>
      <c r="S4208" s="25" t="s">
        <v>1148</v>
      </c>
      <c r="T4208" s="21" t="s">
        <v>53</v>
      </c>
      <c r="U4208" s="21" t="s">
        <v>263</v>
      </c>
      <c r="V4208" s="46">
        <v>1</v>
      </c>
      <c r="W4208" s="26">
        <f t="shared" si="3146"/>
        <v>1</v>
      </c>
      <c r="Y4208" s="21">
        <v>12</v>
      </c>
      <c r="Z4208" s="22">
        <f t="shared" si="3133"/>
        <v>888</v>
      </c>
      <c r="AA4208" s="20" t="s">
        <v>4899</v>
      </c>
      <c r="AB4208" s="22"/>
      <c r="AC4208" s="22">
        <v>1</v>
      </c>
      <c r="AD4208" s="22"/>
      <c r="AE4208" s="22">
        <f t="shared" si="3182"/>
        <v>888</v>
      </c>
      <c r="AF4208" s="22">
        <f t="shared" si="3148"/>
        <v>888</v>
      </c>
      <c r="AG4208" s="20"/>
      <c r="AH4208" s="22"/>
      <c r="AI4208" s="22"/>
      <c r="AJ4208" s="22">
        <f t="shared" si="3179"/>
        <v>888</v>
      </c>
      <c r="AK4208" s="22">
        <f>IF(O4208="(传统)XDSL",VLOOKUP(S4208,[2]直销续费率明细!C:I,7,FALSE)*1,IF(O4208="GPON+XDSL",VLOOKUP(S4208,[2]直销续费率明细!C:I,7,FALSE)*1,VLOOKUP(S4208,[2]直销续费率明细!C:I,5,FALSE)*1))</f>
        <v>-40</v>
      </c>
      <c r="AL4208" s="22" t="s">
        <v>1300</v>
      </c>
      <c r="AM4208" s="22"/>
      <c r="AN4208" s="22"/>
      <c r="AO4208" s="22" t="s">
        <v>4897</v>
      </c>
      <c r="AP4208" s="22" t="s">
        <v>1301</v>
      </c>
      <c r="AS4208" s="20">
        <f>IF(Y4208&gt;=10,VLOOKUP(U4208,[2]提成计算!B:T,19,FALSE),VLOOKUP(U4208,[2]提成计算!B:T,18,FALSE))</f>
        <v>0.1</v>
      </c>
      <c r="AT4208" s="20">
        <f t="shared" si="3180"/>
        <v>88.800000000000011</v>
      </c>
      <c r="AU4208" s="20">
        <f t="shared" si="3181"/>
        <v>-40</v>
      </c>
    </row>
    <row r="4209" spans="1:47" x14ac:dyDescent="0.15">
      <c r="A4209" s="21" t="s">
        <v>1273</v>
      </c>
      <c r="B4209" s="20" t="s">
        <v>918</v>
      </c>
      <c r="C4209" s="20" t="s">
        <v>1099</v>
      </c>
      <c r="D4209" s="20" t="s">
        <v>1100</v>
      </c>
      <c r="E4209" s="20" t="s">
        <v>1110</v>
      </c>
      <c r="F4209" s="20" t="s">
        <v>1250</v>
      </c>
      <c r="G4209" s="20" t="s">
        <v>5462</v>
      </c>
      <c r="H4209" s="20"/>
      <c r="I4209" s="20">
        <v>13763206918</v>
      </c>
      <c r="J4209" s="20" t="s">
        <v>924</v>
      </c>
      <c r="K4209" s="20" t="s">
        <v>262</v>
      </c>
      <c r="L4209" s="20" t="s">
        <v>1918</v>
      </c>
      <c r="M4209" s="20">
        <v>680</v>
      </c>
      <c r="N4209" s="20">
        <v>680</v>
      </c>
      <c r="O4209" s="20" t="s">
        <v>1262</v>
      </c>
      <c r="P4209" s="20" t="s">
        <v>50</v>
      </c>
      <c r="Q4209" s="28"/>
      <c r="R4209" s="21" t="s">
        <v>52</v>
      </c>
      <c r="S4209" s="25" t="s">
        <v>1148</v>
      </c>
      <c r="T4209" s="21" t="s">
        <v>53</v>
      </c>
      <c r="U4209" s="21" t="s">
        <v>263</v>
      </c>
      <c r="V4209" s="46">
        <v>1</v>
      </c>
      <c r="W4209" s="26">
        <f t="shared" si="3146"/>
        <v>1</v>
      </c>
      <c r="Y4209" s="21">
        <v>4</v>
      </c>
      <c r="Z4209" s="22">
        <f t="shared" si="3133"/>
        <v>680</v>
      </c>
      <c r="AA4209" s="20" t="s">
        <v>4899</v>
      </c>
      <c r="AB4209" s="22">
        <v>1</v>
      </c>
      <c r="AC4209" s="22"/>
      <c r="AD4209" s="22">
        <f>N4209</f>
        <v>680</v>
      </c>
      <c r="AE4209" s="22"/>
      <c r="AF4209" s="22">
        <f t="shared" si="3148"/>
        <v>680</v>
      </c>
      <c r="AG4209" s="20"/>
      <c r="AH4209" s="22"/>
      <c r="AI4209" s="22"/>
      <c r="AJ4209" s="22">
        <f t="shared" si="3179"/>
        <v>680</v>
      </c>
      <c r="AK4209" s="22">
        <f>IF(O4209="(传统)XDSL",VLOOKUP(S4209,[2]直销续费率明细!C:I,7,FALSE)*1,IF(O4209="GPON+XDSL",VLOOKUP(S4209,[2]直销续费率明细!C:I,7,FALSE)*1,VLOOKUP(S4209,[2]直销续费率明细!C:I,5,FALSE)*1))</f>
        <v>-40</v>
      </c>
      <c r="AL4209" s="22" t="s">
        <v>1309</v>
      </c>
      <c r="AM4209" s="22"/>
      <c r="AN4209" s="22"/>
      <c r="AO4209" s="22" t="s">
        <v>4897</v>
      </c>
      <c r="AP4209" s="22" t="s">
        <v>4913</v>
      </c>
      <c r="AS4209" s="20">
        <f>IF(Y4209&gt;=10,VLOOKUP(U4209,[2]提成计算!B:T,19,FALSE),VLOOKUP(U4209,[2]提成计算!B:T,18,FALSE))</f>
        <v>7.0000000000000007E-2</v>
      </c>
      <c r="AT4209" s="20">
        <f t="shared" si="3180"/>
        <v>47.6</v>
      </c>
      <c r="AU4209" s="20">
        <f t="shared" si="3181"/>
        <v>-40</v>
      </c>
    </row>
    <row r="4210" spans="1:47" x14ac:dyDescent="0.15">
      <c r="A4210" s="21" t="s">
        <v>1273</v>
      </c>
      <c r="B4210" s="20" t="s">
        <v>918</v>
      </c>
      <c r="C4210" s="20" t="s">
        <v>1099</v>
      </c>
      <c r="D4210" s="20" t="s">
        <v>1100</v>
      </c>
      <c r="E4210" s="20" t="s">
        <v>1115</v>
      </c>
      <c r="F4210" s="20" t="s">
        <v>1250</v>
      </c>
      <c r="G4210" s="20" t="s">
        <v>5463</v>
      </c>
      <c r="H4210" s="20"/>
      <c r="I4210" s="20">
        <v>15916887164</v>
      </c>
      <c r="J4210" s="20" t="s">
        <v>1268</v>
      </c>
      <c r="K4210" s="20" t="s">
        <v>1107</v>
      </c>
      <c r="L4210" s="20" t="s">
        <v>1358</v>
      </c>
      <c r="M4210" s="20">
        <v>1088</v>
      </c>
      <c r="N4210" s="20">
        <v>1088</v>
      </c>
      <c r="O4210" s="20" t="s">
        <v>927</v>
      </c>
      <c r="P4210" s="20" t="s">
        <v>50</v>
      </c>
      <c r="Q4210" s="28"/>
      <c r="R4210" s="21" t="s">
        <v>52</v>
      </c>
      <c r="S4210" s="21"/>
      <c r="T4210" s="21" t="s">
        <v>1108</v>
      </c>
      <c r="U4210" s="21">
        <v>0</v>
      </c>
      <c r="V4210" s="46">
        <v>1</v>
      </c>
      <c r="W4210" s="26">
        <f t="shared" si="3146"/>
        <v>1</v>
      </c>
      <c r="X4210" s="26">
        <f t="shared" si="3147"/>
        <v>1</v>
      </c>
      <c r="Y4210" s="21">
        <v>10</v>
      </c>
      <c r="Z4210" s="22">
        <f t="shared" si="3133"/>
        <v>1088</v>
      </c>
      <c r="AA4210" s="20" t="s">
        <v>4899</v>
      </c>
      <c r="AB4210" s="22"/>
      <c r="AC4210" s="22">
        <v>1</v>
      </c>
      <c r="AD4210" s="22"/>
      <c r="AE4210" s="22">
        <f t="shared" ref="AE4210:AE4211" si="3183">N4210</f>
        <v>1088</v>
      </c>
      <c r="AF4210" s="22">
        <f t="shared" si="3148"/>
        <v>1088</v>
      </c>
      <c r="AG4210" s="20">
        <f>N4210</f>
        <v>1088</v>
      </c>
      <c r="AH4210" s="20"/>
      <c r="AI4210" s="20"/>
      <c r="AJ4210" s="22"/>
      <c r="AK4210" s="22"/>
      <c r="AM4210" s="22"/>
      <c r="AN4210" s="22"/>
      <c r="AO4210" s="22" t="s">
        <v>2216</v>
      </c>
      <c r="AP4210" s="22" t="s">
        <v>1301</v>
      </c>
      <c r="AS4210" s="20"/>
      <c r="AT4210" s="20"/>
      <c r="AU4210" s="20"/>
    </row>
    <row r="4211" spans="1:47" x14ac:dyDescent="0.15">
      <c r="A4211" s="21" t="s">
        <v>1273</v>
      </c>
      <c r="B4211" s="20" t="s">
        <v>918</v>
      </c>
      <c r="C4211" s="20" t="s">
        <v>1099</v>
      </c>
      <c r="D4211" s="20" t="s">
        <v>1136</v>
      </c>
      <c r="E4211" s="20" t="s">
        <v>1544</v>
      </c>
      <c r="F4211" s="20" t="s">
        <v>1250</v>
      </c>
      <c r="G4211" s="20" t="s">
        <v>5464</v>
      </c>
      <c r="H4211" s="20"/>
      <c r="I4211" s="20">
        <v>13711892139</v>
      </c>
      <c r="J4211" s="20" t="s">
        <v>924</v>
      </c>
      <c r="K4211" s="20" t="s">
        <v>304</v>
      </c>
      <c r="L4211" s="20" t="s">
        <v>2137</v>
      </c>
      <c r="M4211" s="20">
        <v>1408</v>
      </c>
      <c r="N4211" s="20">
        <v>1408</v>
      </c>
      <c r="O4211" s="20" t="s">
        <v>927</v>
      </c>
      <c r="P4211" s="20" t="s">
        <v>50</v>
      </c>
      <c r="Q4211" s="28"/>
      <c r="R4211" s="21" t="s">
        <v>109</v>
      </c>
      <c r="S4211" s="25" t="s">
        <v>1450</v>
      </c>
      <c r="T4211" s="21" t="s">
        <v>53</v>
      </c>
      <c r="U4211" s="21" t="s">
        <v>305</v>
      </c>
      <c r="V4211" s="46">
        <v>1</v>
      </c>
      <c r="W4211" s="26">
        <f t="shared" si="3146"/>
        <v>1</v>
      </c>
      <c r="Y4211" s="21">
        <v>12</v>
      </c>
      <c r="Z4211" s="22">
        <f t="shared" si="3133"/>
        <v>1408</v>
      </c>
      <c r="AA4211" s="20" t="s">
        <v>2218</v>
      </c>
      <c r="AB4211" s="22"/>
      <c r="AC4211" s="22">
        <v>1</v>
      </c>
      <c r="AD4211" s="22"/>
      <c r="AE4211" s="22">
        <f t="shared" si="3183"/>
        <v>1408</v>
      </c>
      <c r="AF4211" s="22">
        <f t="shared" si="3148"/>
        <v>1408</v>
      </c>
      <c r="AG4211" s="20"/>
      <c r="AH4211" s="22"/>
      <c r="AI4211" s="22"/>
      <c r="AJ4211" s="22">
        <f t="shared" ref="AJ4211:AJ4212" si="3184">N4211</f>
        <v>1408</v>
      </c>
      <c r="AK4211" s="22">
        <f>IF(O4211="(传统)XDSL",VLOOKUP(S4211,[2]直销续费率明细!C:I,7,FALSE)*1,IF(O4211="GPON+XDSL",VLOOKUP(S4211,[2]直销续费率明细!C:I,7,FALSE)*1,VLOOKUP(S4211,[2]直销续费率明细!C:I,5,FALSE)*1))</f>
        <v>25</v>
      </c>
      <c r="AL4211" s="22" t="s">
        <v>1309</v>
      </c>
      <c r="AM4211" s="22"/>
      <c r="AN4211" s="22"/>
      <c r="AO4211" s="22" t="s">
        <v>4897</v>
      </c>
      <c r="AP4211" s="22" t="s">
        <v>1301</v>
      </c>
      <c r="AS4211" s="20">
        <f>IF(Y4211&gt;=10,VLOOKUP(U4211,[2]提成计算!B:T,19,FALSE),VLOOKUP(U4211,[2]提成计算!B:T,18,FALSE))</f>
        <v>0.09</v>
      </c>
      <c r="AT4211" s="20">
        <f t="shared" ref="AT4211" si="3185">IF(AD4211*AS4211&gt;0,AD4211*AS4211,AE4211*AS4211)</f>
        <v>126.72</v>
      </c>
      <c r="AU4211" s="20">
        <f t="shared" ref="AU4211" si="3186">IF(AND(AK4211&lt;0,AK4211+AT4211&lt;0),-AT4211,AK4211)</f>
        <v>25</v>
      </c>
    </row>
    <row r="4212" spans="1:47" x14ac:dyDescent="0.15">
      <c r="A4212" s="21" t="s">
        <v>1273</v>
      </c>
      <c r="B4212" s="20" t="s">
        <v>918</v>
      </c>
      <c r="C4212" s="20" t="s">
        <v>1099</v>
      </c>
      <c r="D4212" s="20" t="s">
        <v>1136</v>
      </c>
      <c r="E4212" s="20" t="s">
        <v>4704</v>
      </c>
      <c r="F4212" s="20" t="s">
        <v>1250</v>
      </c>
      <c r="G4212" s="20" t="s">
        <v>5465</v>
      </c>
      <c r="H4212" s="20"/>
      <c r="I4212" s="20">
        <v>13929481366</v>
      </c>
      <c r="J4212" s="20" t="s">
        <v>924</v>
      </c>
      <c r="K4212" s="20" t="s">
        <v>4699</v>
      </c>
      <c r="L4212" s="20" t="s">
        <v>1918</v>
      </c>
      <c r="M4212" s="20">
        <v>680</v>
      </c>
      <c r="N4212" s="20">
        <v>680</v>
      </c>
      <c r="O4212" s="20" t="s">
        <v>1262</v>
      </c>
      <c r="P4212" s="20" t="s">
        <v>50</v>
      </c>
      <c r="Q4212" s="28"/>
      <c r="R4212" s="22" t="s">
        <v>109</v>
      </c>
      <c r="T4212" s="21" t="s">
        <v>948</v>
      </c>
      <c r="U4212" s="22" t="s">
        <v>109</v>
      </c>
      <c r="V4212" s="46">
        <v>1</v>
      </c>
      <c r="W4212" s="26">
        <f t="shared" si="3146"/>
        <v>1</v>
      </c>
      <c r="Y4212" s="21">
        <v>4</v>
      </c>
      <c r="Z4212" s="22">
        <f t="shared" si="3133"/>
        <v>680</v>
      </c>
      <c r="AA4212" s="20" t="s">
        <v>4899</v>
      </c>
      <c r="AB4212" s="22">
        <v>1</v>
      </c>
      <c r="AC4212" s="22"/>
      <c r="AD4212" s="22">
        <f>N4212</f>
        <v>680</v>
      </c>
      <c r="AE4212" s="22"/>
      <c r="AF4212" s="22">
        <f t="shared" si="3148"/>
        <v>680</v>
      </c>
      <c r="AG4212" s="20"/>
      <c r="AH4212" s="22"/>
      <c r="AI4212" s="22"/>
      <c r="AJ4212" s="22">
        <f t="shared" si="3184"/>
        <v>680</v>
      </c>
      <c r="AK4212" s="22"/>
      <c r="AL4212" s="22" t="s">
        <v>1871</v>
      </c>
      <c r="AM4212" s="22"/>
      <c r="AN4212" s="22"/>
      <c r="AO4212" s="22" t="s">
        <v>4897</v>
      </c>
      <c r="AP4212" s="22" t="s">
        <v>4913</v>
      </c>
      <c r="AS4212" s="20"/>
      <c r="AT4212" s="20"/>
      <c r="AU4212" s="20"/>
    </row>
    <row r="4213" spans="1:47" x14ac:dyDescent="0.15">
      <c r="A4213" s="21" t="s">
        <v>1273</v>
      </c>
      <c r="B4213" s="20" t="s">
        <v>918</v>
      </c>
      <c r="C4213" s="20" t="s">
        <v>1099</v>
      </c>
      <c r="D4213" s="20" t="s">
        <v>1136</v>
      </c>
      <c r="E4213" s="20" t="s">
        <v>1412</v>
      </c>
      <c r="F4213" s="20" t="s">
        <v>1250</v>
      </c>
      <c r="G4213" s="20" t="s">
        <v>5466</v>
      </c>
      <c r="H4213" s="20"/>
      <c r="I4213" s="20">
        <v>15019997821</v>
      </c>
      <c r="J4213" s="20" t="s">
        <v>1268</v>
      </c>
      <c r="K4213" s="20" t="s">
        <v>4737</v>
      </c>
      <c r="L4213" s="20" t="s">
        <v>1358</v>
      </c>
      <c r="M4213" s="20">
        <v>1088</v>
      </c>
      <c r="N4213" s="20">
        <v>1088</v>
      </c>
      <c r="O4213" s="20" t="s">
        <v>927</v>
      </c>
      <c r="P4213" s="20" t="s">
        <v>50</v>
      </c>
      <c r="Q4213" s="28"/>
      <c r="R4213" s="21" t="s">
        <v>91</v>
      </c>
      <c r="S4213" s="21"/>
      <c r="T4213" s="21" t="s">
        <v>53</v>
      </c>
      <c r="U4213" s="21" t="s">
        <v>4738</v>
      </c>
      <c r="V4213" s="46">
        <v>1</v>
      </c>
      <c r="W4213" s="26">
        <f t="shared" si="3146"/>
        <v>1</v>
      </c>
      <c r="X4213" s="26">
        <f t="shared" si="3147"/>
        <v>1</v>
      </c>
      <c r="Y4213" s="21">
        <v>10</v>
      </c>
      <c r="Z4213" s="22">
        <f t="shared" si="3133"/>
        <v>1088</v>
      </c>
      <c r="AA4213" s="20" t="s">
        <v>4899</v>
      </c>
      <c r="AB4213" s="22"/>
      <c r="AC4213" s="22">
        <v>1</v>
      </c>
      <c r="AD4213" s="22"/>
      <c r="AE4213" s="22">
        <f t="shared" ref="AE4213:AE4214" si="3187">N4213</f>
        <v>1088</v>
      </c>
      <c r="AF4213" s="22">
        <f t="shared" si="3148"/>
        <v>1088</v>
      </c>
      <c r="AG4213" s="20">
        <f>N4213</f>
        <v>1088</v>
      </c>
      <c r="AH4213" s="20" t="str">
        <f>VLOOKUP(U4213,[1]提成计算!B:I,8,FALSE)</f>
        <v>否</v>
      </c>
      <c r="AI4213" s="20"/>
      <c r="AJ4213" s="22"/>
      <c r="AK4213" s="22"/>
      <c r="AM4213" s="22"/>
      <c r="AN4213" s="22"/>
      <c r="AO4213" s="22" t="s">
        <v>4897</v>
      </c>
      <c r="AP4213" s="22" t="s">
        <v>1301</v>
      </c>
      <c r="AS4213" s="20"/>
      <c r="AT4213" s="20"/>
      <c r="AU4213" s="20"/>
    </row>
    <row r="4214" spans="1:47" x14ac:dyDescent="0.15">
      <c r="A4214" s="21" t="s">
        <v>1273</v>
      </c>
      <c r="B4214" s="20" t="s">
        <v>918</v>
      </c>
      <c r="C4214" s="20" t="s">
        <v>1099</v>
      </c>
      <c r="D4214" s="20" t="s">
        <v>1121</v>
      </c>
      <c r="E4214" s="20" t="s">
        <v>1171</v>
      </c>
      <c r="F4214" s="20" t="s">
        <v>1250</v>
      </c>
      <c r="G4214" s="20" t="s">
        <v>5467</v>
      </c>
      <c r="H4214" s="20"/>
      <c r="I4214" s="20">
        <v>15899914291</v>
      </c>
      <c r="J4214" s="20" t="s">
        <v>924</v>
      </c>
      <c r="K4214" s="20" t="s">
        <v>1173</v>
      </c>
      <c r="L4214" s="20" t="s">
        <v>1299</v>
      </c>
      <c r="M4214" s="20">
        <v>888</v>
      </c>
      <c r="N4214" s="20">
        <v>888</v>
      </c>
      <c r="O4214" s="20" t="s">
        <v>927</v>
      </c>
      <c r="P4214" s="20" t="s">
        <v>50</v>
      </c>
      <c r="Q4214" s="28"/>
      <c r="R4214" s="21" t="s">
        <v>91</v>
      </c>
      <c r="S4214" s="25" t="s">
        <v>1550</v>
      </c>
      <c r="T4214" s="21" t="s">
        <v>53</v>
      </c>
      <c r="U4214" s="21" t="s">
        <v>1174</v>
      </c>
      <c r="V4214" s="46">
        <v>1</v>
      </c>
      <c r="W4214" s="26">
        <f t="shared" si="3146"/>
        <v>1</v>
      </c>
      <c r="Y4214" s="21">
        <v>12</v>
      </c>
      <c r="Z4214" s="22">
        <f t="shared" si="3133"/>
        <v>888</v>
      </c>
      <c r="AA4214" s="20" t="s">
        <v>4899</v>
      </c>
      <c r="AB4214" s="22"/>
      <c r="AC4214" s="22">
        <v>1</v>
      </c>
      <c r="AD4214" s="22"/>
      <c r="AE4214" s="22">
        <f t="shared" si="3187"/>
        <v>888</v>
      </c>
      <c r="AF4214" s="22">
        <f t="shared" si="3148"/>
        <v>888</v>
      </c>
      <c r="AG4214" s="20"/>
      <c r="AH4214" s="22"/>
      <c r="AI4214" s="22"/>
      <c r="AJ4214" s="22">
        <f t="shared" ref="AJ4214:AJ4215" si="3188">N4214</f>
        <v>888</v>
      </c>
      <c r="AK4214" s="22">
        <f>IF(O4214="(传统)XDSL",VLOOKUP(S4214,[2]直销续费率明细!C:I,7,FALSE)*1,IF(O4214="GPON+XDSL",VLOOKUP(S4214,[2]直销续费率明细!C:I,7,FALSE)*1,VLOOKUP(S4214,[2]直销续费率明细!C:I,5,FALSE)*1))</f>
        <v>25</v>
      </c>
      <c r="AL4214" s="22" t="s">
        <v>1300</v>
      </c>
      <c r="AM4214" s="22"/>
      <c r="AN4214" s="22"/>
      <c r="AO4214" s="22" t="s">
        <v>2216</v>
      </c>
      <c r="AP4214" s="22" t="s">
        <v>1301</v>
      </c>
      <c r="AS4214" s="20">
        <f>IF(Y4214&gt;=10,VLOOKUP(U4214,[2]提成计算!B:T,19,FALSE),VLOOKUP(U4214,[2]提成计算!B:T,18,FALSE))</f>
        <v>0.1</v>
      </c>
      <c r="AT4214" s="20">
        <f t="shared" ref="AT4214:AT4215" si="3189">IF(AD4214*AS4214&gt;0,AD4214*AS4214,AE4214*AS4214)</f>
        <v>88.800000000000011</v>
      </c>
      <c r="AU4214" s="20">
        <f t="shared" ref="AU4214:AU4215" si="3190">IF(AND(AK4214&lt;0,AK4214+AT4214&lt;0),-AT4214,AK4214)</f>
        <v>25</v>
      </c>
    </row>
    <row r="4215" spans="1:47" x14ac:dyDescent="0.15">
      <c r="A4215" s="21" t="s">
        <v>1273</v>
      </c>
      <c r="B4215" s="20" t="s">
        <v>918</v>
      </c>
      <c r="C4215" s="20" t="s">
        <v>1099</v>
      </c>
      <c r="D4215" s="20" t="s">
        <v>1100</v>
      </c>
      <c r="E4215" s="20" t="s">
        <v>1132</v>
      </c>
      <c r="F4215" s="20" t="s">
        <v>1250</v>
      </c>
      <c r="G4215" s="20" t="s">
        <v>5468</v>
      </c>
      <c r="H4215" s="20"/>
      <c r="I4215" s="20">
        <v>15920614569</v>
      </c>
      <c r="J4215" s="20" t="s">
        <v>924</v>
      </c>
      <c r="K4215" s="20" t="s">
        <v>72</v>
      </c>
      <c r="L4215" s="20" t="s">
        <v>1918</v>
      </c>
      <c r="M4215" s="20">
        <v>680</v>
      </c>
      <c r="N4215" s="20">
        <v>680</v>
      </c>
      <c r="O4215" s="20" t="s">
        <v>927</v>
      </c>
      <c r="P4215" s="20" t="s">
        <v>50</v>
      </c>
      <c r="Q4215" s="28"/>
      <c r="R4215" s="21" t="s">
        <v>52</v>
      </c>
      <c r="S4215" s="25" t="s">
        <v>1134</v>
      </c>
      <c r="T4215" s="21" t="s">
        <v>53</v>
      </c>
      <c r="U4215" s="21" t="s">
        <v>54</v>
      </c>
      <c r="V4215" s="46">
        <v>1</v>
      </c>
      <c r="W4215" s="26">
        <f t="shared" si="3146"/>
        <v>1</v>
      </c>
      <c r="Y4215" s="21">
        <v>4</v>
      </c>
      <c r="Z4215" s="22">
        <f t="shared" si="3133"/>
        <v>680</v>
      </c>
      <c r="AA4215" s="20" t="s">
        <v>2218</v>
      </c>
      <c r="AB4215" s="22">
        <v>1</v>
      </c>
      <c r="AC4215" s="22"/>
      <c r="AD4215" s="22">
        <f>N4215</f>
        <v>680</v>
      </c>
      <c r="AE4215" s="22"/>
      <c r="AF4215" s="22">
        <f t="shared" si="3148"/>
        <v>680</v>
      </c>
      <c r="AG4215" s="20"/>
      <c r="AH4215" s="22"/>
      <c r="AI4215" s="22"/>
      <c r="AJ4215" s="22">
        <f t="shared" si="3188"/>
        <v>680</v>
      </c>
      <c r="AK4215" s="22">
        <f>IF(O4215="(传统)XDSL",VLOOKUP(S4215,[2]直销续费率明细!C:I,7,FALSE)*1,IF(O4215="GPON+XDSL",VLOOKUP(S4215,[2]直销续费率明细!C:I,7,FALSE)*1,VLOOKUP(S4215,[2]直销续费率明细!C:I,5,FALSE)*1))</f>
        <v>-40</v>
      </c>
      <c r="AL4215" s="22" t="s">
        <v>1309</v>
      </c>
      <c r="AM4215" s="22"/>
      <c r="AN4215" s="22"/>
      <c r="AO4215" s="22" t="s">
        <v>4897</v>
      </c>
      <c r="AP4215" s="22" t="s">
        <v>4913</v>
      </c>
      <c r="AS4215" s="20">
        <f>IF(Y4215&gt;=10,VLOOKUP(U4215,[2]提成计算!B:T,19,FALSE),VLOOKUP(U4215,[2]提成计算!B:T,18,FALSE))</f>
        <v>7.0000000000000007E-2</v>
      </c>
      <c r="AT4215" s="20">
        <f t="shared" si="3189"/>
        <v>47.6</v>
      </c>
      <c r="AU4215" s="20">
        <f t="shared" si="3190"/>
        <v>-40</v>
      </c>
    </row>
    <row r="4216" spans="1:47" x14ac:dyDescent="0.15">
      <c r="A4216" s="21" t="s">
        <v>1273</v>
      </c>
      <c r="B4216" s="20" t="s">
        <v>918</v>
      </c>
      <c r="C4216" s="20" t="s">
        <v>1099</v>
      </c>
      <c r="D4216" s="20" t="s">
        <v>1136</v>
      </c>
      <c r="E4216" s="20" t="s">
        <v>1137</v>
      </c>
      <c r="F4216" s="20" t="s">
        <v>1250</v>
      </c>
      <c r="G4216" s="20" t="s">
        <v>5469</v>
      </c>
      <c r="H4216" s="20"/>
      <c r="I4216" s="20">
        <v>13717188971</v>
      </c>
      <c r="J4216" s="20" t="s">
        <v>1268</v>
      </c>
      <c r="K4216" s="20" t="s">
        <v>5333</v>
      </c>
      <c r="L4216" s="20" t="s">
        <v>1566</v>
      </c>
      <c r="M4216" s="20">
        <v>1088</v>
      </c>
      <c r="N4216" s="20">
        <v>1088</v>
      </c>
      <c r="O4216" s="20" t="s">
        <v>927</v>
      </c>
      <c r="P4216" s="20" t="s">
        <v>50</v>
      </c>
      <c r="Q4216" s="28"/>
      <c r="R4216" s="21" t="s">
        <v>109</v>
      </c>
      <c r="S4216" s="21"/>
      <c r="T4216" s="21" t="s">
        <v>53</v>
      </c>
      <c r="U4216" s="21" t="s">
        <v>1761</v>
      </c>
      <c r="V4216" s="46">
        <v>1</v>
      </c>
      <c r="W4216" s="26">
        <f t="shared" si="3146"/>
        <v>1</v>
      </c>
      <c r="X4216" s="26">
        <f t="shared" si="3147"/>
        <v>1</v>
      </c>
      <c r="Y4216" s="21">
        <v>12</v>
      </c>
      <c r="Z4216" s="22">
        <f t="shared" si="3133"/>
        <v>1088</v>
      </c>
      <c r="AA4216" s="20" t="s">
        <v>4899</v>
      </c>
      <c r="AB4216" s="22"/>
      <c r="AC4216" s="22">
        <v>1</v>
      </c>
      <c r="AD4216" s="22"/>
      <c r="AE4216" s="22">
        <f>N4216</f>
        <v>1088</v>
      </c>
      <c r="AF4216" s="22">
        <f t="shared" si="3148"/>
        <v>1088</v>
      </c>
      <c r="AG4216" s="20">
        <f>N4216</f>
        <v>1088</v>
      </c>
      <c r="AH4216" s="20" t="str">
        <f>VLOOKUP(U4216,[1]提成计算!B:I,8,FALSE)</f>
        <v xml:space="preserve"> </v>
      </c>
      <c r="AI4216" s="20"/>
      <c r="AJ4216" s="22"/>
      <c r="AK4216" s="22"/>
      <c r="AM4216" s="22"/>
      <c r="AN4216" s="22"/>
      <c r="AO4216" s="22" t="s">
        <v>4897</v>
      </c>
      <c r="AP4216" s="22" t="s">
        <v>1301</v>
      </c>
      <c r="AS4216" s="20"/>
      <c r="AT4216" s="20"/>
      <c r="AU4216" s="20"/>
    </row>
    <row r="4217" spans="1:47" x14ac:dyDescent="0.15">
      <c r="A4217" s="21" t="s">
        <v>1273</v>
      </c>
      <c r="B4217" s="20" t="s">
        <v>918</v>
      </c>
      <c r="C4217" s="20" t="s">
        <v>1099</v>
      </c>
      <c r="D4217" s="20" t="s">
        <v>1100</v>
      </c>
      <c r="E4217" s="20" t="s">
        <v>1110</v>
      </c>
      <c r="F4217" s="20" t="s">
        <v>1250</v>
      </c>
      <c r="G4217" s="20" t="s">
        <v>5470</v>
      </c>
      <c r="H4217" s="20"/>
      <c r="I4217" s="20">
        <v>13549270665</v>
      </c>
      <c r="J4217" s="20" t="s">
        <v>924</v>
      </c>
      <c r="K4217" s="20" t="s">
        <v>314</v>
      </c>
      <c r="L4217" s="20" t="s">
        <v>1918</v>
      </c>
      <c r="M4217" s="20">
        <v>680</v>
      </c>
      <c r="N4217" s="20">
        <v>680</v>
      </c>
      <c r="O4217" s="20" t="s">
        <v>1262</v>
      </c>
      <c r="P4217" s="20" t="s">
        <v>50</v>
      </c>
      <c r="Q4217" s="28"/>
      <c r="R4217" s="21" t="s">
        <v>52</v>
      </c>
      <c r="S4217" s="25" t="s">
        <v>1148</v>
      </c>
      <c r="T4217" s="21" t="s">
        <v>53</v>
      </c>
      <c r="U4217" s="21" t="s">
        <v>315</v>
      </c>
      <c r="V4217" s="46">
        <v>1</v>
      </c>
      <c r="W4217" s="26">
        <f t="shared" si="3146"/>
        <v>1</v>
      </c>
      <c r="Y4217" s="21">
        <v>4</v>
      </c>
      <c r="Z4217" s="22">
        <f t="shared" si="3133"/>
        <v>680</v>
      </c>
      <c r="AA4217" s="20" t="s">
        <v>4899</v>
      </c>
      <c r="AB4217" s="22">
        <v>1</v>
      </c>
      <c r="AC4217" s="22"/>
      <c r="AD4217" s="22">
        <f>N4217</f>
        <v>680</v>
      </c>
      <c r="AE4217" s="22"/>
      <c r="AF4217" s="22">
        <f t="shared" si="3148"/>
        <v>680</v>
      </c>
      <c r="AG4217" s="20"/>
      <c r="AH4217" s="22"/>
      <c r="AI4217" s="22"/>
      <c r="AJ4217" s="22">
        <f t="shared" ref="AJ4217:AJ4224" si="3191">N4217</f>
        <v>680</v>
      </c>
      <c r="AK4217" s="22">
        <f>IF(O4217="(传统)XDSL",VLOOKUP(S4217,[2]直销续费率明细!C:I,7,FALSE)*1,IF(O4217="GPON+XDSL",VLOOKUP(S4217,[2]直销续费率明细!C:I,7,FALSE)*1,VLOOKUP(S4217,[2]直销续费率明细!C:I,5,FALSE)*1))</f>
        <v>-40</v>
      </c>
      <c r="AL4217" s="22" t="s">
        <v>1309</v>
      </c>
      <c r="AM4217" s="22"/>
      <c r="AN4217" s="22"/>
      <c r="AO4217" s="22" t="s">
        <v>2216</v>
      </c>
      <c r="AP4217" s="22" t="s">
        <v>2261</v>
      </c>
      <c r="AS4217" s="20">
        <f>IF(Y4217&gt;=10,VLOOKUP(U4217,[2]提成计算!B:T,19,FALSE),VLOOKUP(U4217,[2]提成计算!B:T,18,FALSE))</f>
        <v>7.0000000000000007E-2</v>
      </c>
      <c r="AT4217" s="20">
        <f t="shared" ref="AT4217" si="3192">IF(AD4217*AS4217&gt;0,AD4217*AS4217,AE4217*AS4217)</f>
        <v>47.6</v>
      </c>
      <c r="AU4217" s="20">
        <f t="shared" ref="AU4217" si="3193">IF(AND(AK4217&lt;0,AK4217+AT4217&lt;0),-AT4217,AK4217)</f>
        <v>-40</v>
      </c>
    </row>
    <row r="4218" spans="1:47" x14ac:dyDescent="0.15">
      <c r="A4218" s="21" t="s">
        <v>1273</v>
      </c>
      <c r="B4218" s="20" t="s">
        <v>918</v>
      </c>
      <c r="C4218" s="20" t="s">
        <v>1099</v>
      </c>
      <c r="D4218" s="20" t="s">
        <v>1121</v>
      </c>
      <c r="E4218" s="20" t="s">
        <v>1175</v>
      </c>
      <c r="F4218" s="20" t="s">
        <v>1250</v>
      </c>
      <c r="G4218" s="20" t="s">
        <v>5471</v>
      </c>
      <c r="H4218" s="20"/>
      <c r="I4218" s="20">
        <v>13927589695</v>
      </c>
      <c r="J4218" s="20" t="s">
        <v>924</v>
      </c>
      <c r="K4218" s="20" t="s">
        <v>321</v>
      </c>
      <c r="L4218" s="20" t="s">
        <v>1299</v>
      </c>
      <c r="M4218" s="20">
        <v>888</v>
      </c>
      <c r="N4218" s="20">
        <v>888</v>
      </c>
      <c r="O4218" s="20" t="s">
        <v>927</v>
      </c>
      <c r="P4218" s="20" t="s">
        <v>50</v>
      </c>
      <c r="Q4218" s="28"/>
      <c r="R4218" s="21" t="s">
        <v>91</v>
      </c>
      <c r="S4218" s="25" t="s">
        <v>1748</v>
      </c>
      <c r="T4218" s="21" t="s">
        <v>53</v>
      </c>
      <c r="U4218" s="21" t="s">
        <v>322</v>
      </c>
      <c r="V4218" s="46">
        <v>1</v>
      </c>
      <c r="W4218" s="26">
        <f t="shared" si="3146"/>
        <v>1</v>
      </c>
      <c r="Y4218" s="21">
        <v>12</v>
      </c>
      <c r="Z4218" s="22">
        <f t="shared" si="3133"/>
        <v>888</v>
      </c>
      <c r="AA4218" s="20" t="s">
        <v>2218</v>
      </c>
      <c r="AB4218" s="22"/>
      <c r="AC4218" s="22">
        <v>1</v>
      </c>
      <c r="AD4218" s="22"/>
      <c r="AE4218" s="22">
        <f t="shared" ref="AE4218:AE4225" si="3194">N4218</f>
        <v>888</v>
      </c>
      <c r="AF4218" s="22">
        <f t="shared" si="3148"/>
        <v>888</v>
      </c>
      <c r="AG4218" s="20"/>
      <c r="AH4218" s="22"/>
      <c r="AI4218" s="22"/>
      <c r="AJ4218" s="22">
        <f t="shared" si="3191"/>
        <v>888</v>
      </c>
      <c r="AK4218" s="22"/>
      <c r="AL4218" s="22" t="s">
        <v>1871</v>
      </c>
      <c r="AM4218" s="22"/>
      <c r="AN4218" s="22"/>
      <c r="AO4218" s="22" t="s">
        <v>4897</v>
      </c>
      <c r="AP4218" s="22" t="s">
        <v>1301</v>
      </c>
      <c r="AS4218" s="20">
        <f>IF(Y4218&gt;=10,VLOOKUP(U4218,[2]提成计算!B:T,19,FALSE),VLOOKUP(U4218,[2]提成计算!B:T,18,FALSE))</f>
        <v>0.09</v>
      </c>
      <c r="AT4218" s="20">
        <f t="shared" si="3164"/>
        <v>79.92</v>
      </c>
      <c r="AU4218" s="20">
        <f t="shared" si="3166"/>
        <v>0</v>
      </c>
    </row>
    <row r="4219" spans="1:47" x14ac:dyDescent="0.15">
      <c r="A4219" s="21" t="s">
        <v>1273</v>
      </c>
      <c r="B4219" s="20" t="s">
        <v>918</v>
      </c>
      <c r="C4219" s="20" t="s">
        <v>1099</v>
      </c>
      <c r="D4219" s="20" t="s">
        <v>1121</v>
      </c>
      <c r="E4219" s="20" t="s">
        <v>1171</v>
      </c>
      <c r="F4219" s="20" t="s">
        <v>1250</v>
      </c>
      <c r="G4219" s="20" t="s">
        <v>5472</v>
      </c>
      <c r="H4219" s="20"/>
      <c r="I4219" s="20">
        <v>15913719677</v>
      </c>
      <c r="J4219" s="20" t="s">
        <v>924</v>
      </c>
      <c r="K4219" s="20" t="s">
        <v>1173</v>
      </c>
      <c r="L4219" s="20" t="s">
        <v>1299</v>
      </c>
      <c r="M4219" s="20">
        <v>888</v>
      </c>
      <c r="N4219" s="20">
        <v>888</v>
      </c>
      <c r="O4219" s="20" t="s">
        <v>927</v>
      </c>
      <c r="P4219" s="20" t="s">
        <v>50</v>
      </c>
      <c r="Q4219" s="28"/>
      <c r="R4219" s="21" t="s">
        <v>91</v>
      </c>
      <c r="S4219" s="25" t="s">
        <v>1550</v>
      </c>
      <c r="T4219" s="21" t="s">
        <v>53</v>
      </c>
      <c r="U4219" s="21" t="s">
        <v>1174</v>
      </c>
      <c r="V4219" s="46">
        <v>1</v>
      </c>
      <c r="W4219" s="26">
        <f t="shared" si="3146"/>
        <v>1</v>
      </c>
      <c r="Y4219" s="21">
        <v>12</v>
      </c>
      <c r="Z4219" s="22">
        <f t="shared" si="3133"/>
        <v>888</v>
      </c>
      <c r="AA4219" s="20" t="s">
        <v>4899</v>
      </c>
      <c r="AB4219" s="22"/>
      <c r="AC4219" s="22">
        <v>1</v>
      </c>
      <c r="AD4219" s="22"/>
      <c r="AE4219" s="22">
        <f t="shared" si="3194"/>
        <v>888</v>
      </c>
      <c r="AF4219" s="22">
        <f t="shared" si="3148"/>
        <v>888</v>
      </c>
      <c r="AG4219" s="20"/>
      <c r="AH4219" s="22"/>
      <c r="AI4219" s="22"/>
      <c r="AJ4219" s="22">
        <f t="shared" si="3191"/>
        <v>888</v>
      </c>
      <c r="AK4219" s="22">
        <f>IF(O4219="(传统)XDSL",VLOOKUP(S4219,[2]直销续费率明细!C:I,7,FALSE)*1,IF(O4219="GPON+XDSL",VLOOKUP(S4219,[2]直销续费率明细!C:I,7,FALSE)*1,VLOOKUP(S4219,[2]直销续费率明细!C:I,5,FALSE)*1))</f>
        <v>25</v>
      </c>
      <c r="AL4219" s="22" t="s">
        <v>1309</v>
      </c>
      <c r="AM4219" s="22"/>
      <c r="AN4219" s="22"/>
      <c r="AO4219" s="22" t="s">
        <v>4897</v>
      </c>
      <c r="AP4219" s="22" t="s">
        <v>1301</v>
      </c>
      <c r="AS4219" s="20">
        <f>IF(Y4219&gt;=10,VLOOKUP(U4219,[2]提成计算!B:T,19,FALSE),VLOOKUP(U4219,[2]提成计算!B:T,18,FALSE))</f>
        <v>0.1</v>
      </c>
      <c r="AT4219" s="20">
        <f t="shared" si="3164"/>
        <v>88.800000000000011</v>
      </c>
      <c r="AU4219" s="20">
        <f t="shared" ref="AU4219" si="3195">IF(AND(AK4219&lt;0,AK4219+AT4219&lt;0),-AT4219,AK4219)</f>
        <v>25</v>
      </c>
    </row>
    <row r="4220" spans="1:47" x14ac:dyDescent="0.15">
      <c r="A4220" s="21" t="s">
        <v>1273</v>
      </c>
      <c r="B4220" s="20" t="s">
        <v>918</v>
      </c>
      <c r="C4220" s="20" t="s">
        <v>1099</v>
      </c>
      <c r="D4220" s="20" t="s">
        <v>1100</v>
      </c>
      <c r="E4220" s="20" t="s">
        <v>1105</v>
      </c>
      <c r="F4220" s="20" t="s">
        <v>1250</v>
      </c>
      <c r="G4220" s="20" t="s">
        <v>5473</v>
      </c>
      <c r="H4220" s="20"/>
      <c r="I4220" s="20">
        <v>13790557182</v>
      </c>
      <c r="J4220" s="20" t="s">
        <v>924</v>
      </c>
      <c r="K4220" s="20" t="s">
        <v>1107</v>
      </c>
      <c r="L4220" s="20" t="s">
        <v>1299</v>
      </c>
      <c r="M4220" s="20">
        <v>888</v>
      </c>
      <c r="N4220" s="20">
        <v>888</v>
      </c>
      <c r="O4220" s="20" t="s">
        <v>927</v>
      </c>
      <c r="P4220" s="20" t="s">
        <v>50</v>
      </c>
      <c r="Q4220" s="28"/>
      <c r="R4220" s="21" t="s">
        <v>52</v>
      </c>
      <c r="S4220" s="25" t="s">
        <v>1163</v>
      </c>
      <c r="T4220" s="21" t="s">
        <v>1108</v>
      </c>
      <c r="U4220" s="21">
        <v>0</v>
      </c>
      <c r="V4220" s="46">
        <v>1</v>
      </c>
      <c r="W4220" s="26">
        <f t="shared" si="3146"/>
        <v>1</v>
      </c>
      <c r="Y4220" s="21">
        <v>12</v>
      </c>
      <c r="Z4220" s="22">
        <f t="shared" si="3133"/>
        <v>888</v>
      </c>
      <c r="AA4220" s="20" t="s">
        <v>4899</v>
      </c>
      <c r="AB4220" s="22"/>
      <c r="AC4220" s="22">
        <v>1</v>
      </c>
      <c r="AD4220" s="22"/>
      <c r="AE4220" s="22">
        <f t="shared" si="3194"/>
        <v>888</v>
      </c>
      <c r="AF4220" s="22">
        <f t="shared" si="3148"/>
        <v>888</v>
      </c>
      <c r="AG4220" s="20"/>
      <c r="AH4220" s="22"/>
      <c r="AI4220" s="22"/>
      <c r="AJ4220" s="22">
        <f t="shared" si="3191"/>
        <v>888</v>
      </c>
      <c r="AK4220" s="22">
        <f>IF(O4220="(传统)XDSL",VLOOKUP(S4220,[1]续费率明细!C:I,7,FALSE)*1,IF(O4220="GPON+XDSL",VLOOKUP(S4220,[1]续费率明细!C:I,7,FALSE)*1,VLOOKUP(S4220,[1]续费率明细!C:I,5,FALSE)*1))</f>
        <v>-40</v>
      </c>
      <c r="AL4220" s="22" t="s">
        <v>1309</v>
      </c>
      <c r="AM4220" s="22"/>
      <c r="AN4220" s="22"/>
      <c r="AO4220" s="22" t="s">
        <v>4897</v>
      </c>
      <c r="AP4220" s="22" t="s">
        <v>1301</v>
      </c>
      <c r="AS4220" s="20"/>
      <c r="AT4220" s="20"/>
      <c r="AU4220" s="20"/>
    </row>
    <row r="4221" spans="1:47" x14ac:dyDescent="0.15">
      <c r="A4221" s="21" t="s">
        <v>1273</v>
      </c>
      <c r="B4221" s="20" t="s">
        <v>918</v>
      </c>
      <c r="C4221" s="20" t="s">
        <v>1099</v>
      </c>
      <c r="D4221" s="20" t="s">
        <v>1100</v>
      </c>
      <c r="E4221" s="20" t="s">
        <v>1105</v>
      </c>
      <c r="F4221" s="20" t="s">
        <v>1250</v>
      </c>
      <c r="G4221" s="20" t="s">
        <v>5473</v>
      </c>
      <c r="H4221" s="20"/>
      <c r="I4221" s="20">
        <v>13790196592</v>
      </c>
      <c r="J4221" s="20" t="s">
        <v>924</v>
      </c>
      <c r="K4221" s="20" t="s">
        <v>1107</v>
      </c>
      <c r="L4221" s="20" t="s">
        <v>1299</v>
      </c>
      <c r="M4221" s="20">
        <v>888</v>
      </c>
      <c r="N4221" s="20">
        <v>888</v>
      </c>
      <c r="O4221" s="20" t="s">
        <v>927</v>
      </c>
      <c r="P4221" s="20" t="s">
        <v>50</v>
      </c>
      <c r="Q4221" s="28"/>
      <c r="R4221" s="21" t="s">
        <v>52</v>
      </c>
      <c r="S4221" s="25" t="s">
        <v>1163</v>
      </c>
      <c r="T4221" s="21" t="s">
        <v>1108</v>
      </c>
      <c r="U4221" s="21">
        <v>0</v>
      </c>
      <c r="V4221" s="46">
        <v>1</v>
      </c>
      <c r="W4221" s="26">
        <f t="shared" si="3146"/>
        <v>1</v>
      </c>
      <c r="Y4221" s="21">
        <v>12</v>
      </c>
      <c r="Z4221" s="22">
        <f t="shared" si="3133"/>
        <v>888</v>
      </c>
      <c r="AA4221" s="20" t="s">
        <v>4899</v>
      </c>
      <c r="AB4221" s="22"/>
      <c r="AC4221" s="22">
        <v>1</v>
      </c>
      <c r="AD4221" s="22"/>
      <c r="AE4221" s="22">
        <f t="shared" si="3194"/>
        <v>888</v>
      </c>
      <c r="AF4221" s="22">
        <f t="shared" si="3148"/>
        <v>888</v>
      </c>
      <c r="AG4221" s="20"/>
      <c r="AH4221" s="22"/>
      <c r="AI4221" s="22"/>
      <c r="AJ4221" s="22">
        <f t="shared" si="3191"/>
        <v>888</v>
      </c>
      <c r="AK4221" s="22">
        <f>IF(O4221="(传统)XDSL",VLOOKUP(S4221,[1]续费率明细!C:I,7,FALSE)*1,IF(O4221="GPON+XDSL",VLOOKUP(S4221,[1]续费率明细!C:I,7,FALSE)*1,VLOOKUP(S4221,[1]续费率明细!C:I,5,FALSE)*1))</f>
        <v>-40</v>
      </c>
      <c r="AL4221" s="22" t="s">
        <v>1309</v>
      </c>
      <c r="AM4221" s="22"/>
      <c r="AN4221" s="22"/>
      <c r="AO4221" s="22" t="s">
        <v>4897</v>
      </c>
      <c r="AP4221" s="22" t="s">
        <v>1301</v>
      </c>
      <c r="AS4221" s="20"/>
      <c r="AT4221" s="20"/>
      <c r="AU4221" s="20"/>
    </row>
    <row r="4222" spans="1:47" x14ac:dyDescent="0.15">
      <c r="A4222" s="21" t="s">
        <v>1273</v>
      </c>
      <c r="B4222" s="20" t="s">
        <v>918</v>
      </c>
      <c r="C4222" s="20" t="s">
        <v>1099</v>
      </c>
      <c r="D4222" s="20" t="s">
        <v>1136</v>
      </c>
      <c r="E4222" s="20" t="s">
        <v>1157</v>
      </c>
      <c r="F4222" s="20" t="s">
        <v>1250</v>
      </c>
      <c r="G4222" s="20" t="s">
        <v>5474</v>
      </c>
      <c r="H4222" s="20"/>
      <c r="I4222" s="20">
        <v>13712278699</v>
      </c>
      <c r="J4222" s="20" t="s">
        <v>924</v>
      </c>
      <c r="K4222" s="20" t="s">
        <v>195</v>
      </c>
      <c r="L4222" s="20" t="s">
        <v>1299</v>
      </c>
      <c r="M4222" s="20">
        <v>888</v>
      </c>
      <c r="N4222" s="20">
        <v>888</v>
      </c>
      <c r="O4222" s="20" t="s">
        <v>927</v>
      </c>
      <c r="P4222" s="20" t="s">
        <v>50</v>
      </c>
      <c r="Q4222" s="28"/>
      <c r="R4222" s="21" t="s">
        <v>109</v>
      </c>
      <c r="S4222" s="25" t="s">
        <v>1159</v>
      </c>
      <c r="T4222" s="21" t="s">
        <v>53</v>
      </c>
      <c r="U4222" s="21" t="s">
        <v>196</v>
      </c>
      <c r="V4222" s="46">
        <v>1</v>
      </c>
      <c r="W4222" s="26">
        <f t="shared" si="3146"/>
        <v>1</v>
      </c>
      <c r="Y4222" s="21">
        <v>12</v>
      </c>
      <c r="Z4222" s="22">
        <f t="shared" ref="Z4222:Z4285" si="3196">N4222</f>
        <v>888</v>
      </c>
      <c r="AA4222" s="20" t="s">
        <v>4899</v>
      </c>
      <c r="AB4222" s="22"/>
      <c r="AC4222" s="22">
        <v>1</v>
      </c>
      <c r="AD4222" s="22"/>
      <c r="AE4222" s="22">
        <f t="shared" si="3194"/>
        <v>888</v>
      </c>
      <c r="AF4222" s="22">
        <f t="shared" si="3148"/>
        <v>888</v>
      </c>
      <c r="AG4222" s="20"/>
      <c r="AH4222" s="22"/>
      <c r="AI4222" s="22"/>
      <c r="AJ4222" s="22">
        <f t="shared" si="3191"/>
        <v>888</v>
      </c>
      <c r="AK4222" s="22">
        <f>IF(O4222="(传统)XDSL",VLOOKUP(S4222,[2]直销续费率明细!C:I,7,FALSE)*1,IF(O4222="GPON+XDSL",VLOOKUP(S4222,[2]直销续费率明细!C:I,7,FALSE)*1,VLOOKUP(S4222,[2]直销续费率明细!C:I,5,FALSE)*1))</f>
        <v>-40</v>
      </c>
      <c r="AL4222" s="22" t="s">
        <v>1309</v>
      </c>
      <c r="AM4222" s="22"/>
      <c r="AN4222" s="22"/>
      <c r="AO4222" s="22" t="s">
        <v>4897</v>
      </c>
      <c r="AP4222" s="22" t="s">
        <v>1301</v>
      </c>
      <c r="AS4222" s="20">
        <f>IF(Y4222&gt;=10,VLOOKUP(U4222,[2]提成计算!B:T,19,FALSE),VLOOKUP(U4222,[2]提成计算!B:T,18,FALSE))</f>
        <v>0.1</v>
      </c>
      <c r="AT4222" s="20">
        <f t="shared" ref="AT4222:AT4224" si="3197">IF(AD4222*AS4222&gt;0,AD4222*AS4222,AE4222*AS4222)</f>
        <v>88.800000000000011</v>
      </c>
      <c r="AU4222" s="20">
        <f t="shared" ref="AU4222:AU4224" si="3198">IF(AND(AK4222&lt;0,AK4222+AT4222&lt;0),-AT4222,AK4222)</f>
        <v>-40</v>
      </c>
    </row>
    <row r="4223" spans="1:47" x14ac:dyDescent="0.15">
      <c r="A4223" s="21" t="s">
        <v>1273</v>
      </c>
      <c r="B4223" s="20" t="s">
        <v>918</v>
      </c>
      <c r="C4223" s="20" t="s">
        <v>1099</v>
      </c>
      <c r="D4223" s="20" t="s">
        <v>1136</v>
      </c>
      <c r="E4223" s="20" t="s">
        <v>1137</v>
      </c>
      <c r="F4223" s="20" t="s">
        <v>1250</v>
      </c>
      <c r="G4223" s="20" t="s">
        <v>5475</v>
      </c>
      <c r="H4223" s="20"/>
      <c r="I4223" s="20">
        <v>13929411621</v>
      </c>
      <c r="J4223" s="20" t="s">
        <v>924</v>
      </c>
      <c r="K4223" s="20" t="s">
        <v>4732</v>
      </c>
      <c r="L4223" s="20" t="s">
        <v>2137</v>
      </c>
      <c r="M4223" s="20">
        <v>1408</v>
      </c>
      <c r="N4223" s="20">
        <v>1408</v>
      </c>
      <c r="O4223" s="20" t="s">
        <v>927</v>
      </c>
      <c r="P4223" s="20" t="s">
        <v>50</v>
      </c>
      <c r="Q4223" s="28"/>
      <c r="R4223" s="21" t="s">
        <v>109</v>
      </c>
      <c r="S4223" s="25" t="s">
        <v>1159</v>
      </c>
      <c r="T4223" s="21" t="s">
        <v>53</v>
      </c>
      <c r="U4223" s="21" t="s">
        <v>1799</v>
      </c>
      <c r="V4223" s="46">
        <v>1</v>
      </c>
      <c r="W4223" s="26">
        <f t="shared" si="3146"/>
        <v>1</v>
      </c>
      <c r="Y4223" s="21">
        <v>12</v>
      </c>
      <c r="Z4223" s="22">
        <f t="shared" si="3196"/>
        <v>1408</v>
      </c>
      <c r="AA4223" s="20" t="s">
        <v>4899</v>
      </c>
      <c r="AB4223" s="22"/>
      <c r="AC4223" s="22">
        <v>1</v>
      </c>
      <c r="AD4223" s="22"/>
      <c r="AE4223" s="22">
        <f t="shared" si="3194"/>
        <v>1408</v>
      </c>
      <c r="AF4223" s="22">
        <f t="shared" si="3148"/>
        <v>1408</v>
      </c>
      <c r="AG4223" s="20"/>
      <c r="AH4223" s="22"/>
      <c r="AI4223" s="22"/>
      <c r="AJ4223" s="22">
        <f t="shared" si="3191"/>
        <v>1408</v>
      </c>
      <c r="AK4223" s="22">
        <f>IF(O4223="(传统)XDSL",VLOOKUP(S4223,[2]直销续费率明细!C:I,7,FALSE)*1,IF(O4223="GPON+XDSL",VLOOKUP(S4223,[2]直销续费率明细!C:I,7,FALSE)*1,VLOOKUP(S4223,[2]直销续费率明细!C:I,5,FALSE)*1))</f>
        <v>-40</v>
      </c>
      <c r="AL4223" s="22" t="s">
        <v>1309</v>
      </c>
      <c r="AM4223" s="22"/>
      <c r="AN4223" s="22"/>
      <c r="AO4223" s="22" t="s">
        <v>4897</v>
      </c>
      <c r="AP4223" s="22" t="s">
        <v>1301</v>
      </c>
      <c r="AS4223" s="20">
        <f>IF(Y4223&gt;=10,VLOOKUP(U4223,[2]提成计算!B:T,19,FALSE),VLOOKUP(U4223,[2]提成计算!B:T,18,FALSE))</f>
        <v>0.09</v>
      </c>
      <c r="AT4223" s="20">
        <f t="shared" si="3197"/>
        <v>126.72</v>
      </c>
      <c r="AU4223" s="20">
        <f t="shared" si="3198"/>
        <v>-40</v>
      </c>
    </row>
    <row r="4224" spans="1:47" x14ac:dyDescent="0.15">
      <c r="A4224" s="21" t="s">
        <v>1273</v>
      </c>
      <c r="B4224" s="20" t="s">
        <v>918</v>
      </c>
      <c r="C4224" s="20" t="s">
        <v>1099</v>
      </c>
      <c r="D4224" s="20" t="s">
        <v>1100</v>
      </c>
      <c r="E4224" s="20" t="s">
        <v>1101</v>
      </c>
      <c r="F4224" s="20" t="s">
        <v>1250</v>
      </c>
      <c r="G4224" s="20" t="s">
        <v>5476</v>
      </c>
      <c r="H4224" s="20"/>
      <c r="I4224" s="20">
        <v>15816835402</v>
      </c>
      <c r="J4224" s="20" t="s">
        <v>924</v>
      </c>
      <c r="K4224" s="20" t="s">
        <v>4714</v>
      </c>
      <c r="L4224" s="20" t="s">
        <v>2137</v>
      </c>
      <c r="M4224" s="20">
        <v>1408</v>
      </c>
      <c r="N4224" s="20">
        <v>1408</v>
      </c>
      <c r="O4224" s="20" t="s">
        <v>927</v>
      </c>
      <c r="P4224" s="20" t="s">
        <v>50</v>
      </c>
      <c r="Q4224" s="28"/>
      <c r="R4224" s="21" t="s">
        <v>52</v>
      </c>
      <c r="S4224" s="25" t="s">
        <v>1163</v>
      </c>
      <c r="T4224" s="21" t="s">
        <v>53</v>
      </c>
      <c r="U4224" s="21" t="s">
        <v>81</v>
      </c>
      <c r="V4224" s="46">
        <v>1</v>
      </c>
      <c r="W4224" s="26">
        <f t="shared" si="3146"/>
        <v>1</v>
      </c>
      <c r="Y4224" s="21">
        <v>12</v>
      </c>
      <c r="Z4224" s="22">
        <f t="shared" si="3196"/>
        <v>1408</v>
      </c>
      <c r="AA4224" s="20" t="s">
        <v>4899</v>
      </c>
      <c r="AB4224" s="22"/>
      <c r="AC4224" s="22">
        <v>1</v>
      </c>
      <c r="AD4224" s="22"/>
      <c r="AE4224" s="22">
        <f t="shared" si="3194"/>
        <v>1408</v>
      </c>
      <c r="AF4224" s="22">
        <f t="shared" si="3148"/>
        <v>1408</v>
      </c>
      <c r="AG4224" s="20"/>
      <c r="AH4224" s="22"/>
      <c r="AI4224" s="22"/>
      <c r="AJ4224" s="22">
        <f t="shared" si="3191"/>
        <v>1408</v>
      </c>
      <c r="AK4224" s="22">
        <f>IF(O4224="(传统)XDSL",VLOOKUP(S4224,[2]直销续费率明细!C:I,7,FALSE)*1,IF(O4224="GPON+XDSL",VLOOKUP(S4224,[2]直销续费率明细!C:I,7,FALSE)*1,VLOOKUP(S4224,[2]直销续费率明细!C:I,5,FALSE)*1))</f>
        <v>-40</v>
      </c>
      <c r="AL4224" s="22" t="s">
        <v>1309</v>
      </c>
      <c r="AM4224" s="22"/>
      <c r="AN4224" s="22"/>
      <c r="AO4224" s="22" t="s">
        <v>4897</v>
      </c>
      <c r="AP4224" s="22" t="s">
        <v>1301</v>
      </c>
      <c r="AS4224" s="20">
        <f>IF(Y4224&gt;=10,VLOOKUP(U4224,[2]提成计算!B:T,19,FALSE),VLOOKUP(U4224,[2]提成计算!B:T,18,FALSE))</f>
        <v>0.12</v>
      </c>
      <c r="AT4224" s="20">
        <f t="shared" si="3197"/>
        <v>168.95999999999998</v>
      </c>
      <c r="AU4224" s="20">
        <f t="shared" si="3198"/>
        <v>-40</v>
      </c>
    </row>
    <row r="4225" spans="1:47" x14ac:dyDescent="0.15">
      <c r="A4225" s="21" t="s">
        <v>1273</v>
      </c>
      <c r="B4225" s="20" t="s">
        <v>918</v>
      </c>
      <c r="C4225" s="20" t="s">
        <v>1099</v>
      </c>
      <c r="D4225" s="20" t="s">
        <v>1121</v>
      </c>
      <c r="E4225" s="20" t="s">
        <v>4689</v>
      </c>
      <c r="F4225" s="20" t="s">
        <v>1250</v>
      </c>
      <c r="G4225" s="20" t="s">
        <v>5477</v>
      </c>
      <c r="H4225" s="20"/>
      <c r="I4225" s="20">
        <v>13556660649</v>
      </c>
      <c r="J4225" s="20" t="s">
        <v>1268</v>
      </c>
      <c r="K4225" s="20" t="s">
        <v>4753</v>
      </c>
      <c r="L4225" s="20" t="s">
        <v>1358</v>
      </c>
      <c r="M4225" s="20">
        <v>1088</v>
      </c>
      <c r="N4225" s="20">
        <v>1088</v>
      </c>
      <c r="O4225" s="20" t="s">
        <v>927</v>
      </c>
      <c r="P4225" s="20" t="s">
        <v>50</v>
      </c>
      <c r="Q4225" s="28"/>
      <c r="R4225" s="21" t="s">
        <v>91</v>
      </c>
      <c r="S4225" s="21"/>
      <c r="T4225" s="21" t="s">
        <v>53</v>
      </c>
      <c r="U4225" s="21" t="s">
        <v>4754</v>
      </c>
      <c r="V4225" s="46">
        <v>1</v>
      </c>
      <c r="W4225" s="26">
        <f t="shared" si="3146"/>
        <v>1</v>
      </c>
      <c r="X4225" s="26">
        <f t="shared" si="3147"/>
        <v>1</v>
      </c>
      <c r="Y4225" s="21">
        <v>10</v>
      </c>
      <c r="Z4225" s="22">
        <f t="shared" si="3196"/>
        <v>1088</v>
      </c>
      <c r="AA4225" s="20" t="s">
        <v>4899</v>
      </c>
      <c r="AB4225" s="22"/>
      <c r="AC4225" s="22">
        <v>1</v>
      </c>
      <c r="AD4225" s="22"/>
      <c r="AE4225" s="22">
        <f t="shared" si="3194"/>
        <v>1088</v>
      </c>
      <c r="AF4225" s="22">
        <f t="shared" si="3148"/>
        <v>1088</v>
      </c>
      <c r="AG4225" s="20">
        <f t="shared" ref="AG4225:AG4227" si="3199">N4225</f>
        <v>1088</v>
      </c>
      <c r="AH4225" s="20" t="str">
        <f>VLOOKUP(U4225,[1]提成计算!B:I,8,FALSE)</f>
        <v xml:space="preserve"> </v>
      </c>
      <c r="AI4225" s="20"/>
      <c r="AJ4225" s="22"/>
      <c r="AK4225" s="22"/>
      <c r="AM4225" s="22"/>
      <c r="AN4225" s="22"/>
      <c r="AO4225" s="22" t="s">
        <v>4897</v>
      </c>
      <c r="AP4225" s="22" t="s">
        <v>1301</v>
      </c>
      <c r="AS4225" s="20"/>
      <c r="AT4225" s="20"/>
      <c r="AU4225" s="20"/>
    </row>
    <row r="4226" spans="1:47" x14ac:dyDescent="0.15">
      <c r="A4226" s="21" t="s">
        <v>1273</v>
      </c>
      <c r="B4226" s="20" t="s">
        <v>918</v>
      </c>
      <c r="C4226" s="20" t="s">
        <v>1099</v>
      </c>
      <c r="D4226" s="20" t="s">
        <v>1121</v>
      </c>
      <c r="E4226" s="20" t="s">
        <v>4689</v>
      </c>
      <c r="F4226" s="20" t="s">
        <v>1250</v>
      </c>
      <c r="G4226" s="20" t="s">
        <v>5478</v>
      </c>
      <c r="H4226" s="20"/>
      <c r="I4226" s="20">
        <v>13538451948</v>
      </c>
      <c r="J4226" s="20" t="s">
        <v>5241</v>
      </c>
      <c r="K4226" s="20" t="s">
        <v>4753</v>
      </c>
      <c r="L4226" s="20" t="s">
        <v>1960</v>
      </c>
      <c r="M4226" s="20">
        <v>400</v>
      </c>
      <c r="N4226" s="20">
        <v>400</v>
      </c>
      <c r="O4226" s="20" t="s">
        <v>927</v>
      </c>
      <c r="P4226" s="20" t="s">
        <v>50</v>
      </c>
      <c r="Q4226" s="28" t="s">
        <v>5241</v>
      </c>
      <c r="R4226" s="21" t="s">
        <v>91</v>
      </c>
      <c r="S4226" s="21"/>
      <c r="T4226" s="21" t="s">
        <v>53</v>
      </c>
      <c r="U4226" s="21" t="s">
        <v>4754</v>
      </c>
      <c r="V4226" s="46">
        <v>0.5</v>
      </c>
      <c r="W4226" s="26">
        <f t="shared" si="3146"/>
        <v>0.5</v>
      </c>
      <c r="X4226" s="26">
        <f t="shared" si="3147"/>
        <v>0.5</v>
      </c>
      <c r="Y4226" s="21">
        <v>4</v>
      </c>
      <c r="Z4226" s="22">
        <f t="shared" si="3196"/>
        <v>400</v>
      </c>
      <c r="AA4226" s="20" t="s">
        <v>4899</v>
      </c>
      <c r="AB4226" s="22">
        <v>1</v>
      </c>
      <c r="AC4226" s="22"/>
      <c r="AD4226" s="22">
        <f>N4226</f>
        <v>400</v>
      </c>
      <c r="AE4226" s="22"/>
      <c r="AF4226" s="22">
        <f t="shared" si="3148"/>
        <v>400</v>
      </c>
      <c r="AG4226" s="20">
        <f t="shared" si="3199"/>
        <v>400</v>
      </c>
      <c r="AH4226" s="20" t="str">
        <f>VLOOKUP(U4226,[1]提成计算!B:I,8,FALSE)</f>
        <v xml:space="preserve"> </v>
      </c>
      <c r="AI4226" s="20"/>
      <c r="AJ4226" s="22"/>
      <c r="AK4226" s="22"/>
      <c r="AM4226" s="22"/>
      <c r="AN4226" s="22"/>
      <c r="AO4226" s="22" t="s">
        <v>4897</v>
      </c>
      <c r="AP4226" s="22" t="s">
        <v>1961</v>
      </c>
      <c r="AS4226" s="20"/>
      <c r="AT4226" s="20"/>
      <c r="AU4226" s="20"/>
    </row>
    <row r="4227" spans="1:47" x14ac:dyDescent="0.15">
      <c r="A4227" s="21" t="s">
        <v>1273</v>
      </c>
      <c r="B4227" s="20" t="s">
        <v>918</v>
      </c>
      <c r="C4227" s="20" t="s">
        <v>1099</v>
      </c>
      <c r="D4227" s="20" t="s">
        <v>1100</v>
      </c>
      <c r="E4227" s="20" t="s">
        <v>1115</v>
      </c>
      <c r="F4227" s="20" t="s">
        <v>1250</v>
      </c>
      <c r="G4227" s="20" t="s">
        <v>5479</v>
      </c>
      <c r="H4227" s="20"/>
      <c r="I4227" s="20">
        <v>18702048835</v>
      </c>
      <c r="J4227" s="20" t="s">
        <v>1268</v>
      </c>
      <c r="K4227" s="20" t="s">
        <v>1107</v>
      </c>
      <c r="L4227" s="20" t="s">
        <v>1966</v>
      </c>
      <c r="M4227" s="20">
        <v>1598</v>
      </c>
      <c r="N4227" s="20">
        <v>1598</v>
      </c>
      <c r="O4227" s="20" t="s">
        <v>927</v>
      </c>
      <c r="P4227" s="20" t="s">
        <v>50</v>
      </c>
      <c r="Q4227" s="28"/>
      <c r="R4227" s="21" t="s">
        <v>52</v>
      </c>
      <c r="S4227" s="21"/>
      <c r="T4227" s="21" t="s">
        <v>1108</v>
      </c>
      <c r="U4227" s="21">
        <v>0</v>
      </c>
      <c r="V4227" s="46">
        <v>1</v>
      </c>
      <c r="W4227" s="26">
        <f t="shared" si="3146"/>
        <v>1</v>
      </c>
      <c r="X4227" s="26">
        <f t="shared" si="3147"/>
        <v>1</v>
      </c>
      <c r="Y4227" s="21">
        <v>50</v>
      </c>
      <c r="Z4227" s="22">
        <f t="shared" si="3196"/>
        <v>1598</v>
      </c>
      <c r="AA4227" s="20" t="s">
        <v>4899</v>
      </c>
      <c r="AB4227" s="22"/>
      <c r="AC4227" s="22">
        <v>1</v>
      </c>
      <c r="AD4227" s="22"/>
      <c r="AE4227" s="22">
        <f t="shared" ref="AE4227:AE4228" si="3200">N4227</f>
        <v>1598</v>
      </c>
      <c r="AF4227" s="22">
        <f t="shared" si="3148"/>
        <v>1598</v>
      </c>
      <c r="AG4227" s="20">
        <f t="shared" si="3199"/>
        <v>1598</v>
      </c>
      <c r="AH4227" s="20"/>
      <c r="AI4227" s="20"/>
      <c r="AJ4227" s="22"/>
      <c r="AK4227" s="22"/>
      <c r="AM4227" s="22"/>
      <c r="AN4227" s="22"/>
      <c r="AO4227" s="22" t="s">
        <v>2216</v>
      </c>
      <c r="AP4227" s="22" t="s">
        <v>1301</v>
      </c>
      <c r="AS4227" s="20"/>
      <c r="AT4227" s="20"/>
      <c r="AU4227" s="20"/>
    </row>
    <row r="4228" spans="1:47" x14ac:dyDescent="0.15">
      <c r="A4228" s="21" t="s">
        <v>1273</v>
      </c>
      <c r="B4228" s="20" t="s">
        <v>918</v>
      </c>
      <c r="C4228" s="20" t="s">
        <v>1099</v>
      </c>
      <c r="D4228" s="20" t="s">
        <v>1100</v>
      </c>
      <c r="E4228" s="20" t="s">
        <v>1115</v>
      </c>
      <c r="F4228" s="20" t="s">
        <v>1250</v>
      </c>
      <c r="G4228" s="20" t="s">
        <v>5480</v>
      </c>
      <c r="H4228" s="20"/>
      <c r="I4228" s="20">
        <v>13652564748</v>
      </c>
      <c r="J4228" s="20" t="s">
        <v>924</v>
      </c>
      <c r="K4228" s="20" t="s">
        <v>262</v>
      </c>
      <c r="L4228" s="20" t="s">
        <v>1299</v>
      </c>
      <c r="M4228" s="20">
        <v>888</v>
      </c>
      <c r="N4228" s="20">
        <v>888</v>
      </c>
      <c r="O4228" s="20" t="s">
        <v>927</v>
      </c>
      <c r="P4228" s="20" t="s">
        <v>50</v>
      </c>
      <c r="Q4228" s="28"/>
      <c r="R4228" s="21" t="s">
        <v>52</v>
      </c>
      <c r="S4228" s="25" t="s">
        <v>1170</v>
      </c>
      <c r="T4228" s="21" t="s">
        <v>53</v>
      </c>
      <c r="U4228" s="21" t="s">
        <v>263</v>
      </c>
      <c r="V4228" s="46">
        <v>1</v>
      </c>
      <c r="W4228" s="26">
        <f t="shared" si="3146"/>
        <v>1</v>
      </c>
      <c r="Y4228" s="21">
        <v>12</v>
      </c>
      <c r="Z4228" s="22">
        <f t="shared" si="3196"/>
        <v>888</v>
      </c>
      <c r="AA4228" s="20" t="s">
        <v>2218</v>
      </c>
      <c r="AB4228" s="22"/>
      <c r="AC4228" s="22">
        <v>1</v>
      </c>
      <c r="AD4228" s="22"/>
      <c r="AE4228" s="22">
        <f t="shared" si="3200"/>
        <v>888</v>
      </c>
      <c r="AF4228" s="22">
        <f t="shared" si="3148"/>
        <v>888</v>
      </c>
      <c r="AG4228" s="20"/>
      <c r="AH4228" s="22"/>
      <c r="AI4228" s="22"/>
      <c r="AJ4228" s="22">
        <f t="shared" ref="AJ4228:AJ4234" si="3201">N4228</f>
        <v>888</v>
      </c>
      <c r="AK4228" s="22">
        <f>IF(O4228="(传统)XDSL",VLOOKUP(S4228,[2]直销续费率明细!C:I,7,FALSE)*1,IF(O4228="GPON+XDSL",VLOOKUP(S4228,[2]直销续费率明细!C:I,7,FALSE)*1,VLOOKUP(S4228,[2]直销续费率明细!C:I,5,FALSE)*1))</f>
        <v>-40</v>
      </c>
      <c r="AL4228" s="22" t="s">
        <v>1309</v>
      </c>
      <c r="AM4228" s="22"/>
      <c r="AN4228" s="22"/>
      <c r="AO4228" s="22" t="s">
        <v>4897</v>
      </c>
      <c r="AP4228" s="22" t="s">
        <v>1301</v>
      </c>
      <c r="AS4228" s="20">
        <f>IF(Y4228&gt;=10,VLOOKUP(U4228,[2]提成计算!B:T,19,FALSE),VLOOKUP(U4228,[2]提成计算!B:T,18,FALSE))</f>
        <v>0.1</v>
      </c>
      <c r="AT4228" s="20">
        <f t="shared" ref="AT4228:AT4234" si="3202">IF(AD4228*AS4228&gt;0,AD4228*AS4228,AE4228*AS4228)</f>
        <v>88.800000000000011</v>
      </c>
      <c r="AU4228" s="20">
        <f t="shared" ref="AU4228:AU4233" si="3203">IF(AND(AK4228&lt;0,AK4228+AT4228&lt;0),-AT4228,AK4228)</f>
        <v>-40</v>
      </c>
    </row>
    <row r="4229" spans="1:47" x14ac:dyDescent="0.15">
      <c r="A4229" s="21" t="s">
        <v>1273</v>
      </c>
      <c r="B4229" s="20" t="s">
        <v>918</v>
      </c>
      <c r="C4229" s="20" t="s">
        <v>1099</v>
      </c>
      <c r="D4229" s="20" t="s">
        <v>1136</v>
      </c>
      <c r="E4229" s="20" t="s">
        <v>4742</v>
      </c>
      <c r="F4229" s="20" t="s">
        <v>1250</v>
      </c>
      <c r="G4229" s="20" t="s">
        <v>5481</v>
      </c>
      <c r="H4229" s="20"/>
      <c r="I4229" s="20">
        <v>15197659213</v>
      </c>
      <c r="J4229" s="20" t="s">
        <v>924</v>
      </c>
      <c r="K4229" s="20" t="s">
        <v>1146</v>
      </c>
      <c r="L4229" s="20" t="s">
        <v>4796</v>
      </c>
      <c r="M4229" s="20">
        <v>600</v>
      </c>
      <c r="N4229" s="20">
        <v>600</v>
      </c>
      <c r="O4229" s="20" t="s">
        <v>1262</v>
      </c>
      <c r="P4229" s="20" t="s">
        <v>50</v>
      </c>
      <c r="Q4229" s="28"/>
      <c r="R4229" s="21" t="s">
        <v>109</v>
      </c>
      <c r="S4229" s="25" t="s">
        <v>1150</v>
      </c>
      <c r="T4229" s="21" t="s">
        <v>53</v>
      </c>
      <c r="U4229" s="21" t="s">
        <v>613</v>
      </c>
      <c r="V4229" s="46">
        <v>1</v>
      </c>
      <c r="W4229" s="26">
        <f t="shared" si="3146"/>
        <v>1</v>
      </c>
      <c r="Y4229" s="21">
        <v>4</v>
      </c>
      <c r="Z4229" s="22">
        <f t="shared" si="3196"/>
        <v>600</v>
      </c>
      <c r="AA4229" s="20" t="s">
        <v>4899</v>
      </c>
      <c r="AB4229" s="22">
        <v>1</v>
      </c>
      <c r="AC4229" s="22"/>
      <c r="AD4229" s="22">
        <f>N4229</f>
        <v>600</v>
      </c>
      <c r="AE4229" s="22"/>
      <c r="AF4229" s="22">
        <f t="shared" si="3148"/>
        <v>600</v>
      </c>
      <c r="AG4229" s="20"/>
      <c r="AH4229" s="22"/>
      <c r="AI4229" s="22"/>
      <c r="AJ4229" s="22">
        <f t="shared" si="3201"/>
        <v>600</v>
      </c>
      <c r="AK4229" s="22">
        <f>IF(O4229="(传统)XDSL",VLOOKUP(S4229,[2]直销续费率明细!C:I,7,FALSE)*1,IF(O4229="GPON+XDSL",VLOOKUP(S4229,[2]直销续费率明细!C:I,7,FALSE)*1,VLOOKUP(S4229,[2]直销续费率明细!C:I,5,FALSE)*1))</f>
        <v>25</v>
      </c>
      <c r="AL4229" s="22" t="s">
        <v>1309</v>
      </c>
      <c r="AM4229" s="22"/>
      <c r="AN4229" s="22"/>
      <c r="AO4229" s="22" t="s">
        <v>4897</v>
      </c>
      <c r="AP4229" s="22" t="s">
        <v>1301</v>
      </c>
      <c r="AS4229" s="20">
        <f>IF(Y4229&gt;=10,VLOOKUP(U4229,[2]提成计算!B:T,19,FALSE),VLOOKUP(U4229,[2]提成计算!B:T,18,FALSE))</f>
        <v>0.06</v>
      </c>
      <c r="AT4229" s="20">
        <f t="shared" si="3202"/>
        <v>36</v>
      </c>
      <c r="AU4229" s="20">
        <f t="shared" si="3203"/>
        <v>25</v>
      </c>
    </row>
    <row r="4230" spans="1:47" x14ac:dyDescent="0.15">
      <c r="A4230" s="21" t="s">
        <v>1273</v>
      </c>
      <c r="B4230" s="20" t="s">
        <v>918</v>
      </c>
      <c r="C4230" s="20" t="s">
        <v>1099</v>
      </c>
      <c r="D4230" s="20" t="s">
        <v>1121</v>
      </c>
      <c r="E4230" s="20" t="s">
        <v>1284</v>
      </c>
      <c r="F4230" s="20" t="s">
        <v>1250</v>
      </c>
      <c r="G4230" s="20" t="s">
        <v>5482</v>
      </c>
      <c r="H4230" s="20"/>
      <c r="I4230" s="20">
        <v>13688664422</v>
      </c>
      <c r="J4230" s="20" t="s">
        <v>924</v>
      </c>
      <c r="K4230" s="20" t="s">
        <v>4967</v>
      </c>
      <c r="L4230" s="20" t="s">
        <v>1299</v>
      </c>
      <c r="M4230" s="20">
        <v>888</v>
      </c>
      <c r="N4230" s="20">
        <v>888</v>
      </c>
      <c r="O4230" s="20" t="s">
        <v>927</v>
      </c>
      <c r="P4230" s="20" t="s">
        <v>50</v>
      </c>
      <c r="Q4230" s="28"/>
      <c r="R4230" s="21" t="s">
        <v>91</v>
      </c>
      <c r="S4230" s="25" t="s">
        <v>1410</v>
      </c>
      <c r="T4230" s="21" t="s">
        <v>4968</v>
      </c>
      <c r="U4230" s="21" t="s">
        <v>4969</v>
      </c>
      <c r="V4230" s="46">
        <v>1</v>
      </c>
      <c r="W4230" s="26">
        <f t="shared" si="3146"/>
        <v>1</v>
      </c>
      <c r="Y4230" s="21">
        <v>12</v>
      </c>
      <c r="Z4230" s="22">
        <f t="shared" si="3196"/>
        <v>888</v>
      </c>
      <c r="AA4230" s="20" t="s">
        <v>4899</v>
      </c>
      <c r="AB4230" s="22"/>
      <c r="AC4230" s="22">
        <v>1</v>
      </c>
      <c r="AD4230" s="22"/>
      <c r="AE4230" s="22">
        <f t="shared" ref="AE4230:AE4232" si="3204">N4230</f>
        <v>888</v>
      </c>
      <c r="AF4230" s="22">
        <f t="shared" si="3148"/>
        <v>888</v>
      </c>
      <c r="AG4230" s="20"/>
      <c r="AH4230" s="22"/>
      <c r="AI4230" s="22"/>
      <c r="AJ4230" s="22">
        <f t="shared" si="3201"/>
        <v>888</v>
      </c>
      <c r="AK4230" s="22">
        <f>IF(O4230="(传统)XDSL",VLOOKUP(S4230,[2]直销续费率明细!C:I,7,FALSE)*1,IF(O4230="GPON+XDSL",VLOOKUP(S4230,[2]直销续费率明细!C:I,7,FALSE)*1,VLOOKUP(S4230,[2]直销续费率明细!C:I,5,FALSE)*1))</f>
        <v>-40</v>
      </c>
      <c r="AL4230" s="22" t="s">
        <v>1300</v>
      </c>
      <c r="AM4230" s="22"/>
      <c r="AN4230" s="22"/>
      <c r="AO4230" s="22" t="s">
        <v>4897</v>
      </c>
      <c r="AP4230" s="22" t="s">
        <v>1301</v>
      </c>
      <c r="AS4230" s="20">
        <f>IF(Y4230&gt;=10,VLOOKUP(U4230,[2]提成计算!B:T,19,FALSE),VLOOKUP(U4230,[2]提成计算!B:T,18,FALSE))</f>
        <v>0.1</v>
      </c>
      <c r="AT4230" s="20">
        <f t="shared" si="3202"/>
        <v>88.800000000000011</v>
      </c>
      <c r="AU4230" s="20">
        <f t="shared" si="3203"/>
        <v>-40</v>
      </c>
    </row>
    <row r="4231" spans="1:47" x14ac:dyDescent="0.15">
      <c r="A4231" s="21" t="s">
        <v>1273</v>
      </c>
      <c r="B4231" s="20" t="s">
        <v>918</v>
      </c>
      <c r="C4231" s="20" t="s">
        <v>1099</v>
      </c>
      <c r="D4231" s="20" t="s">
        <v>1136</v>
      </c>
      <c r="E4231" s="20" t="s">
        <v>1137</v>
      </c>
      <c r="F4231" s="20" t="s">
        <v>1250</v>
      </c>
      <c r="G4231" s="20" t="s">
        <v>5483</v>
      </c>
      <c r="H4231" s="20"/>
      <c r="I4231" s="20">
        <v>13553825329</v>
      </c>
      <c r="J4231" s="20" t="s">
        <v>924</v>
      </c>
      <c r="K4231" s="20" t="s">
        <v>1153</v>
      </c>
      <c r="L4231" s="20" t="s">
        <v>1299</v>
      </c>
      <c r="M4231" s="20">
        <v>888</v>
      </c>
      <c r="N4231" s="20">
        <v>888</v>
      </c>
      <c r="O4231" s="20" t="s">
        <v>927</v>
      </c>
      <c r="P4231" s="20" t="s">
        <v>50</v>
      </c>
      <c r="Q4231" s="28"/>
      <c r="R4231" s="21" t="s">
        <v>109</v>
      </c>
      <c r="S4231" s="25" t="s">
        <v>1159</v>
      </c>
      <c r="T4231" s="21" t="s">
        <v>53</v>
      </c>
      <c r="U4231" s="21" t="s">
        <v>1156</v>
      </c>
      <c r="V4231" s="46">
        <v>1</v>
      </c>
      <c r="W4231" s="26">
        <f t="shared" si="3146"/>
        <v>1</v>
      </c>
      <c r="Y4231" s="21">
        <v>12</v>
      </c>
      <c r="Z4231" s="22">
        <f t="shared" si="3196"/>
        <v>888</v>
      </c>
      <c r="AA4231" s="20" t="s">
        <v>4899</v>
      </c>
      <c r="AB4231" s="22"/>
      <c r="AC4231" s="22">
        <v>1</v>
      </c>
      <c r="AD4231" s="22"/>
      <c r="AE4231" s="22">
        <f t="shared" si="3204"/>
        <v>888</v>
      </c>
      <c r="AF4231" s="22">
        <f t="shared" si="3148"/>
        <v>888</v>
      </c>
      <c r="AG4231" s="20"/>
      <c r="AH4231" s="22"/>
      <c r="AI4231" s="22"/>
      <c r="AJ4231" s="22">
        <f t="shared" si="3201"/>
        <v>888</v>
      </c>
      <c r="AK4231" s="22">
        <f>IF(O4231="(传统)XDSL",VLOOKUP(S4231,[2]直销续费率明细!C:I,7,FALSE)*1,IF(O4231="GPON+XDSL",VLOOKUP(S4231,[2]直销续费率明细!C:I,7,FALSE)*1,VLOOKUP(S4231,[2]直销续费率明细!C:I,5,FALSE)*1))</f>
        <v>-40</v>
      </c>
      <c r="AL4231" s="22" t="s">
        <v>1309</v>
      </c>
      <c r="AM4231" s="22"/>
      <c r="AN4231" s="22"/>
      <c r="AO4231" s="22" t="s">
        <v>4897</v>
      </c>
      <c r="AP4231" s="22" t="s">
        <v>1301</v>
      </c>
      <c r="AS4231" s="20">
        <f>IF(Y4231&gt;=10,VLOOKUP(U4231,[2]提成计算!B:T,19,FALSE),VLOOKUP(U4231,[2]提成计算!B:T,18,FALSE))</f>
        <v>0.09</v>
      </c>
      <c r="AT4231" s="20">
        <f t="shared" si="3202"/>
        <v>79.92</v>
      </c>
      <c r="AU4231" s="20">
        <f t="shared" si="3203"/>
        <v>-40</v>
      </c>
    </row>
    <row r="4232" spans="1:47" x14ac:dyDescent="0.15">
      <c r="A4232" s="21" t="s">
        <v>1273</v>
      </c>
      <c r="B4232" s="20" t="s">
        <v>918</v>
      </c>
      <c r="C4232" s="20" t="s">
        <v>1099</v>
      </c>
      <c r="D4232" s="20" t="s">
        <v>1136</v>
      </c>
      <c r="E4232" s="20" t="s">
        <v>1137</v>
      </c>
      <c r="F4232" s="20" t="s">
        <v>1250</v>
      </c>
      <c r="G4232" s="20" t="s">
        <v>5484</v>
      </c>
      <c r="H4232" s="20"/>
      <c r="I4232" s="20">
        <v>13798901981</v>
      </c>
      <c r="J4232" s="20" t="s">
        <v>924</v>
      </c>
      <c r="K4232" s="20" t="s">
        <v>1139</v>
      </c>
      <c r="L4232" s="20" t="s">
        <v>1299</v>
      </c>
      <c r="M4232" s="20">
        <v>888</v>
      </c>
      <c r="N4232" s="20">
        <v>888</v>
      </c>
      <c r="O4232" s="20" t="s">
        <v>927</v>
      </c>
      <c r="P4232" s="20" t="s">
        <v>50</v>
      </c>
      <c r="Q4232" s="28"/>
      <c r="R4232" s="21" t="s">
        <v>109</v>
      </c>
      <c r="S4232" s="25" t="s">
        <v>1159</v>
      </c>
      <c r="T4232" s="21" t="s">
        <v>53</v>
      </c>
      <c r="U4232" s="21" t="s">
        <v>1140</v>
      </c>
      <c r="V4232" s="46">
        <v>1</v>
      </c>
      <c r="W4232" s="26">
        <f t="shared" si="3146"/>
        <v>1</v>
      </c>
      <c r="Y4232" s="21">
        <v>12</v>
      </c>
      <c r="Z4232" s="22">
        <f t="shared" si="3196"/>
        <v>888</v>
      </c>
      <c r="AA4232" s="20" t="s">
        <v>4899</v>
      </c>
      <c r="AB4232" s="22"/>
      <c r="AC4232" s="22">
        <v>1</v>
      </c>
      <c r="AD4232" s="22"/>
      <c r="AE4232" s="22">
        <f t="shared" si="3204"/>
        <v>888</v>
      </c>
      <c r="AF4232" s="22">
        <f t="shared" si="3148"/>
        <v>888</v>
      </c>
      <c r="AG4232" s="20"/>
      <c r="AH4232" s="22"/>
      <c r="AI4232" s="22"/>
      <c r="AJ4232" s="22">
        <f t="shared" si="3201"/>
        <v>888</v>
      </c>
      <c r="AK4232" s="22">
        <f>IF(O4232="(传统)XDSL",VLOOKUP(S4232,[2]直销续费率明细!C:I,7,FALSE)*1,IF(O4232="GPON+XDSL",VLOOKUP(S4232,[2]直销续费率明细!C:I,7,FALSE)*1,VLOOKUP(S4232,[2]直销续费率明细!C:I,5,FALSE)*1))</f>
        <v>-40</v>
      </c>
      <c r="AL4232" s="22" t="s">
        <v>1300</v>
      </c>
      <c r="AM4232" s="22"/>
      <c r="AN4232" s="22"/>
      <c r="AO4232" s="22" t="s">
        <v>4897</v>
      </c>
      <c r="AP4232" s="22" t="s">
        <v>1301</v>
      </c>
      <c r="AS4232" s="20">
        <f>IF(Y4232&gt;=10,VLOOKUP(U4232,[2]提成计算!B:T,19,FALSE),VLOOKUP(U4232,[2]提成计算!B:T,18,FALSE))</f>
        <v>0.09</v>
      </c>
      <c r="AT4232" s="20">
        <f t="shared" si="3202"/>
        <v>79.92</v>
      </c>
      <c r="AU4232" s="20">
        <f t="shared" si="3203"/>
        <v>-40</v>
      </c>
    </row>
    <row r="4233" spans="1:47" x14ac:dyDescent="0.15">
      <c r="A4233" s="21" t="s">
        <v>1273</v>
      </c>
      <c r="B4233" s="20" t="s">
        <v>918</v>
      </c>
      <c r="C4233" s="20" t="s">
        <v>1099</v>
      </c>
      <c r="D4233" s="20" t="s">
        <v>1121</v>
      </c>
      <c r="E4233" s="20" t="s">
        <v>1164</v>
      </c>
      <c r="F4233" s="20" t="s">
        <v>1250</v>
      </c>
      <c r="G4233" s="20" t="s">
        <v>5485</v>
      </c>
      <c r="H4233" s="20"/>
      <c r="I4233" s="20">
        <v>18802619716</v>
      </c>
      <c r="J4233" s="20" t="s">
        <v>924</v>
      </c>
      <c r="K4233" s="20" t="s">
        <v>321</v>
      </c>
      <c r="L4233" s="20" t="s">
        <v>2501</v>
      </c>
      <c r="M4233" s="20">
        <v>240</v>
      </c>
      <c r="N4233" s="20">
        <v>240</v>
      </c>
      <c r="O4233" s="20" t="s">
        <v>927</v>
      </c>
      <c r="P4233" s="20" t="s">
        <v>50</v>
      </c>
      <c r="Q4233" s="28"/>
      <c r="R4233" s="21" t="s">
        <v>91</v>
      </c>
      <c r="S4233" s="25" t="s">
        <v>1748</v>
      </c>
      <c r="T4233" s="21" t="s">
        <v>53</v>
      </c>
      <c r="U4233" s="21" t="s">
        <v>322</v>
      </c>
      <c r="V4233" s="46">
        <f>3/12</f>
        <v>0.25</v>
      </c>
      <c r="W4233" s="26">
        <f t="shared" si="3146"/>
        <v>0.25</v>
      </c>
      <c r="Y4233" s="21">
        <v>4</v>
      </c>
      <c r="Z4233" s="22">
        <f t="shared" si="3196"/>
        <v>240</v>
      </c>
      <c r="AA4233" s="20" t="s">
        <v>4899</v>
      </c>
      <c r="AB4233" s="22">
        <v>1</v>
      </c>
      <c r="AC4233" s="22"/>
      <c r="AD4233" s="22">
        <f t="shared" ref="AD4233:AD4234" si="3205">N4233</f>
        <v>240</v>
      </c>
      <c r="AE4233" s="22"/>
      <c r="AF4233" s="22">
        <f t="shared" si="3148"/>
        <v>240</v>
      </c>
      <c r="AG4233" s="20"/>
      <c r="AH4233" s="22"/>
      <c r="AI4233" s="22"/>
      <c r="AJ4233" s="22">
        <f t="shared" si="3201"/>
        <v>240</v>
      </c>
      <c r="AK4233" s="22">
        <f>IF(O4233="(传统)XDSL",VLOOKUP(S4233,[2]直销续费率明细!C:I,7,FALSE)*1,IF(O4233="GPON+XDSL",VLOOKUP(S4233,[2]直销续费率明细!C:I,7,FALSE)*1,VLOOKUP(S4233,[2]直销续费率明细!C:I,5,FALSE)*1))</f>
        <v>-40</v>
      </c>
      <c r="AL4233" s="22" t="s">
        <v>1300</v>
      </c>
      <c r="AM4233" s="22"/>
      <c r="AN4233" s="22"/>
      <c r="AO4233" s="22" t="s">
        <v>2216</v>
      </c>
      <c r="AP4233" s="22" t="s">
        <v>2982</v>
      </c>
      <c r="AS4233" s="20">
        <f>IF(Y4233&gt;=10,VLOOKUP(U4233,[2]提成计算!B:T,19,FALSE),VLOOKUP(U4233,[2]提成计算!B:T,18,FALSE))</f>
        <v>0.06</v>
      </c>
      <c r="AT4233" s="20">
        <f t="shared" si="3202"/>
        <v>14.399999999999999</v>
      </c>
      <c r="AU4233" s="20">
        <f t="shared" si="3203"/>
        <v>-14.399999999999999</v>
      </c>
    </row>
    <row r="4234" spans="1:47" x14ac:dyDescent="0.15">
      <c r="A4234" s="21" t="s">
        <v>1273</v>
      </c>
      <c r="B4234" s="20" t="s">
        <v>918</v>
      </c>
      <c r="C4234" s="20" t="s">
        <v>1099</v>
      </c>
      <c r="D4234" s="20" t="s">
        <v>1136</v>
      </c>
      <c r="E4234" s="20" t="s">
        <v>4704</v>
      </c>
      <c r="F4234" s="20" t="s">
        <v>1250</v>
      </c>
      <c r="G4234" s="20" t="s">
        <v>5486</v>
      </c>
      <c r="H4234" s="20"/>
      <c r="I4234" s="20" t="s">
        <v>5487</v>
      </c>
      <c r="J4234" s="20" t="s">
        <v>924</v>
      </c>
      <c r="K4234" s="20" t="s">
        <v>4699</v>
      </c>
      <c r="L4234" s="20" t="s">
        <v>4796</v>
      </c>
      <c r="M4234" s="20">
        <v>600</v>
      </c>
      <c r="N4234" s="20">
        <v>600</v>
      </c>
      <c r="O4234" s="20" t="s">
        <v>1262</v>
      </c>
      <c r="P4234" s="20" t="s">
        <v>50</v>
      </c>
      <c r="Q4234" s="28"/>
      <c r="R4234" s="22" t="s">
        <v>109</v>
      </c>
      <c r="T4234" s="21" t="s">
        <v>948</v>
      </c>
      <c r="U4234" s="22" t="s">
        <v>109</v>
      </c>
      <c r="V4234" s="46">
        <v>1</v>
      </c>
      <c r="W4234" s="26">
        <f t="shared" si="3146"/>
        <v>1</v>
      </c>
      <c r="Y4234" s="21">
        <v>4</v>
      </c>
      <c r="Z4234" s="22">
        <f t="shared" si="3196"/>
        <v>600</v>
      </c>
      <c r="AA4234" s="20" t="s">
        <v>2218</v>
      </c>
      <c r="AB4234" s="22">
        <v>1</v>
      </c>
      <c r="AC4234" s="22"/>
      <c r="AD4234" s="22">
        <f t="shared" si="3205"/>
        <v>600</v>
      </c>
      <c r="AE4234" s="22"/>
      <c r="AF4234" s="22">
        <f t="shared" si="3148"/>
        <v>600</v>
      </c>
      <c r="AG4234" s="20"/>
      <c r="AH4234" s="22"/>
      <c r="AI4234" s="22"/>
      <c r="AJ4234" s="22">
        <f t="shared" si="3201"/>
        <v>600</v>
      </c>
      <c r="AK4234" s="22">
        <f>IF(O4234="(传统)XDSL",VLOOKUP(U4234,[2]自营续费率!B:G,6,FALSE)*1,IF(O4234="GPON+XDSL",VLOOKUP(U4234,[2]自营续费率!B:G,6,FALSE)*1,VLOOKUP(U4234,[2]自营续费率!B:G,4,FALSE)*1))</f>
        <v>10</v>
      </c>
      <c r="AL4234" s="22" t="s">
        <v>1309</v>
      </c>
      <c r="AM4234" s="22"/>
      <c r="AN4234" s="22"/>
      <c r="AO4234" s="22" t="s">
        <v>2216</v>
      </c>
      <c r="AP4234" s="22" t="s">
        <v>1301</v>
      </c>
      <c r="AS4234" s="20">
        <f>IF(Y4234&gt;=10,VLOOKUP(U4234,[2]自营提成!C:Z,6,FALSE),VLOOKUP(U4234,[2]自营提成!C:Z,5,FALSE))</f>
        <v>0.09</v>
      </c>
      <c r="AT4234" s="20">
        <f t="shared" si="3202"/>
        <v>54</v>
      </c>
      <c r="AU4234" s="20">
        <f>IF(AND(AK4234&lt;0,AK4234+AT4234&lt;0),-AT4234,AK4234)</f>
        <v>10</v>
      </c>
    </row>
    <row r="4235" spans="1:47" x14ac:dyDescent="0.15">
      <c r="A4235" s="21" t="s">
        <v>1273</v>
      </c>
      <c r="B4235" s="20" t="s">
        <v>918</v>
      </c>
      <c r="C4235" s="20" t="s">
        <v>1099</v>
      </c>
      <c r="D4235" s="20" t="s">
        <v>1121</v>
      </c>
      <c r="E4235" s="20" t="s">
        <v>1412</v>
      </c>
      <c r="F4235" s="20" t="s">
        <v>1250</v>
      </c>
      <c r="G4235" s="20" t="s">
        <v>5488</v>
      </c>
      <c r="H4235" s="20"/>
      <c r="I4235" s="20">
        <v>15918380769</v>
      </c>
      <c r="J4235" s="20" t="s">
        <v>1268</v>
      </c>
      <c r="K4235" s="20" t="s">
        <v>4746</v>
      </c>
      <c r="L4235" s="20" t="s">
        <v>2838</v>
      </c>
      <c r="M4235" s="20">
        <v>2098</v>
      </c>
      <c r="N4235" s="20">
        <v>2098</v>
      </c>
      <c r="O4235" s="20" t="s">
        <v>927</v>
      </c>
      <c r="P4235" s="20" t="s">
        <v>50</v>
      </c>
      <c r="Q4235" s="28"/>
      <c r="R4235" s="21" t="s">
        <v>91</v>
      </c>
      <c r="S4235" s="21"/>
      <c r="T4235" s="21" t="s">
        <v>53</v>
      </c>
      <c r="U4235" s="21" t="s">
        <v>4747</v>
      </c>
      <c r="V4235" s="46">
        <v>1</v>
      </c>
      <c r="W4235" s="26">
        <f t="shared" si="3146"/>
        <v>1</v>
      </c>
      <c r="X4235" s="26">
        <f t="shared" si="3147"/>
        <v>1</v>
      </c>
      <c r="Y4235" s="21">
        <v>10</v>
      </c>
      <c r="Z4235" s="22">
        <f t="shared" si="3196"/>
        <v>2098</v>
      </c>
      <c r="AA4235" s="20" t="s">
        <v>2218</v>
      </c>
      <c r="AB4235" s="22"/>
      <c r="AC4235" s="22">
        <v>1</v>
      </c>
      <c r="AD4235" s="22"/>
      <c r="AE4235" s="22">
        <f t="shared" ref="AE4235:AE4237" si="3206">N4235</f>
        <v>2098</v>
      </c>
      <c r="AF4235" s="22">
        <f t="shared" si="3148"/>
        <v>2098</v>
      </c>
      <c r="AG4235" s="20">
        <f>N4235</f>
        <v>2098</v>
      </c>
      <c r="AH4235" s="20" t="str">
        <f>VLOOKUP(U4235,[1]提成计算!B:I,8,FALSE)</f>
        <v xml:space="preserve"> </v>
      </c>
      <c r="AI4235" s="20"/>
      <c r="AJ4235" s="22"/>
      <c r="AK4235" s="22"/>
      <c r="AM4235" s="22"/>
      <c r="AN4235" s="22"/>
      <c r="AO4235" s="22" t="s">
        <v>4897</v>
      </c>
      <c r="AP4235" s="22" t="s">
        <v>1301</v>
      </c>
      <c r="AS4235" s="20"/>
      <c r="AT4235" s="20"/>
      <c r="AU4235" s="20"/>
    </row>
    <row r="4236" spans="1:47" x14ac:dyDescent="0.15">
      <c r="A4236" s="21" t="s">
        <v>1273</v>
      </c>
      <c r="B4236" s="20" t="s">
        <v>918</v>
      </c>
      <c r="C4236" s="20" t="s">
        <v>1099</v>
      </c>
      <c r="D4236" s="20" t="s">
        <v>1121</v>
      </c>
      <c r="E4236" s="20" t="s">
        <v>1412</v>
      </c>
      <c r="F4236" s="20" t="s">
        <v>1250</v>
      </c>
      <c r="G4236" s="20" t="s">
        <v>5489</v>
      </c>
      <c r="H4236" s="20"/>
      <c r="I4236" s="20">
        <v>15817663745</v>
      </c>
      <c r="J4236" s="20" t="s">
        <v>924</v>
      </c>
      <c r="K4236" s="20" t="s">
        <v>4737</v>
      </c>
      <c r="L4236" s="20" t="s">
        <v>1299</v>
      </c>
      <c r="M4236" s="20">
        <v>888</v>
      </c>
      <c r="N4236" s="20">
        <v>888</v>
      </c>
      <c r="O4236" s="20" t="s">
        <v>2098</v>
      </c>
      <c r="P4236" s="20" t="s">
        <v>50</v>
      </c>
      <c r="Q4236" s="28"/>
      <c r="R4236" s="21" t="s">
        <v>91</v>
      </c>
      <c r="S4236" s="25" t="s">
        <v>1414</v>
      </c>
      <c r="T4236" s="21" t="s">
        <v>53</v>
      </c>
      <c r="U4236" s="21" t="s">
        <v>4738</v>
      </c>
      <c r="V4236" s="46">
        <v>1</v>
      </c>
      <c r="W4236" s="26">
        <f t="shared" si="3146"/>
        <v>1</v>
      </c>
      <c r="Y4236" s="21">
        <v>12</v>
      </c>
      <c r="Z4236" s="22">
        <f t="shared" si="3196"/>
        <v>888</v>
      </c>
      <c r="AA4236" s="20" t="s">
        <v>4899</v>
      </c>
      <c r="AB4236" s="22"/>
      <c r="AC4236" s="22">
        <v>1</v>
      </c>
      <c r="AD4236" s="22"/>
      <c r="AE4236" s="22">
        <f t="shared" si="3206"/>
        <v>888</v>
      </c>
      <c r="AF4236" s="22">
        <f t="shared" si="3148"/>
        <v>888</v>
      </c>
      <c r="AG4236" s="20"/>
      <c r="AH4236" s="22"/>
      <c r="AI4236" s="22"/>
      <c r="AJ4236" s="22">
        <f>N4236</f>
        <v>888</v>
      </c>
      <c r="AK4236" s="22">
        <f>IF(O4236="(传统)XDSL",VLOOKUP(S4236,[2]直销续费率明细!C:I,7,FALSE)*1,IF(O4236="GPON+XDSL",VLOOKUP(S4236,[2]直销续费率明细!C:I,7,FALSE)*1,VLOOKUP(S4236,[2]直销续费率明细!C:I,5,FALSE)*1))</f>
        <v>25</v>
      </c>
      <c r="AL4236" s="22" t="s">
        <v>1309</v>
      </c>
      <c r="AM4236" s="22"/>
      <c r="AN4236" s="22"/>
      <c r="AO4236" s="22" t="s">
        <v>4897</v>
      </c>
      <c r="AP4236" s="22" t="s">
        <v>1301</v>
      </c>
      <c r="AS4236" s="20">
        <f>IF(Y4236&gt;=10,VLOOKUP(U4236,[2]提成计算!B:T,19,FALSE),VLOOKUP(U4236,[2]提成计算!B:T,18,FALSE))</f>
        <v>0.09</v>
      </c>
      <c r="AT4236" s="20">
        <f t="shared" ref="AT4236" si="3207">IF(AD4236*AS4236&gt;0,AD4236*AS4236,AE4236*AS4236)</f>
        <v>79.92</v>
      </c>
      <c r="AU4236" s="20">
        <f t="shared" ref="AU4236" si="3208">IF(AND(AK4236&lt;0,AK4236+AT4236&lt;0),-AT4236,AK4236)</f>
        <v>25</v>
      </c>
    </row>
    <row r="4237" spans="1:47" x14ac:dyDescent="0.15">
      <c r="A4237" s="21" t="s">
        <v>1273</v>
      </c>
      <c r="B4237" s="20" t="s">
        <v>918</v>
      </c>
      <c r="C4237" s="20" t="s">
        <v>1099</v>
      </c>
      <c r="D4237" s="20" t="s">
        <v>1136</v>
      </c>
      <c r="E4237" s="20" t="s">
        <v>4742</v>
      </c>
      <c r="F4237" s="20" t="s">
        <v>1250</v>
      </c>
      <c r="G4237" s="20" t="s">
        <v>5490</v>
      </c>
      <c r="H4237" s="20"/>
      <c r="I4237" s="20">
        <v>13070902647</v>
      </c>
      <c r="J4237" s="20" t="s">
        <v>5241</v>
      </c>
      <c r="K4237" s="20" t="s">
        <v>4697</v>
      </c>
      <c r="L4237" s="20" t="s">
        <v>1898</v>
      </c>
      <c r="M4237" s="20">
        <v>1398</v>
      </c>
      <c r="N4237" s="20">
        <v>1398</v>
      </c>
      <c r="O4237" s="20" t="s">
        <v>927</v>
      </c>
      <c r="P4237" s="20" t="s">
        <v>50</v>
      </c>
      <c r="Q4237" s="28" t="s">
        <v>5241</v>
      </c>
      <c r="R4237" s="21" t="s">
        <v>109</v>
      </c>
      <c r="S4237" s="21"/>
      <c r="T4237" s="21" t="s">
        <v>53</v>
      </c>
      <c r="U4237" s="21" t="s">
        <v>361</v>
      </c>
      <c r="V4237" s="46">
        <v>1</v>
      </c>
      <c r="W4237" s="26">
        <f t="shared" ref="W4237:W4284" si="3209">V4237</f>
        <v>1</v>
      </c>
      <c r="X4237" s="26">
        <f t="shared" ref="X4237:X4284" si="3210">V4237</f>
        <v>1</v>
      </c>
      <c r="Y4237" s="21">
        <v>20</v>
      </c>
      <c r="Z4237" s="22">
        <f t="shared" si="3196"/>
        <v>1398</v>
      </c>
      <c r="AA4237" s="20" t="s">
        <v>2218</v>
      </c>
      <c r="AB4237" s="22"/>
      <c r="AC4237" s="22">
        <v>1</v>
      </c>
      <c r="AD4237" s="22"/>
      <c r="AE4237" s="22">
        <f t="shared" si="3206"/>
        <v>1398</v>
      </c>
      <c r="AF4237" s="22">
        <f t="shared" ref="AF4237:AF4284" si="3211">N4237</f>
        <v>1398</v>
      </c>
      <c r="AG4237" s="20">
        <f>N4237</f>
        <v>1398</v>
      </c>
      <c r="AH4237" s="20" t="str">
        <f>VLOOKUP(U4237,[1]提成计算!B:I,8,FALSE)</f>
        <v xml:space="preserve"> </v>
      </c>
      <c r="AI4237" s="20"/>
      <c r="AJ4237" s="22"/>
      <c r="AK4237" s="22"/>
      <c r="AM4237" s="22"/>
      <c r="AN4237" s="22"/>
      <c r="AO4237" s="22" t="s">
        <v>4897</v>
      </c>
      <c r="AP4237" s="22" t="s">
        <v>1301</v>
      </c>
      <c r="AS4237" s="20"/>
      <c r="AT4237" s="20"/>
      <c r="AU4237" s="20"/>
    </row>
    <row r="4238" spans="1:47" x14ac:dyDescent="0.15">
      <c r="A4238" s="21" t="s">
        <v>1273</v>
      </c>
      <c r="B4238" s="20" t="s">
        <v>918</v>
      </c>
      <c r="C4238" s="20" t="s">
        <v>1099</v>
      </c>
      <c r="D4238" s="20" t="s">
        <v>1121</v>
      </c>
      <c r="E4238" s="20" t="s">
        <v>1280</v>
      </c>
      <c r="F4238" s="20" t="s">
        <v>1250</v>
      </c>
      <c r="G4238" s="20" t="s">
        <v>5491</v>
      </c>
      <c r="H4238" s="20"/>
      <c r="I4238" s="20">
        <v>13798880394</v>
      </c>
      <c r="J4238" s="20" t="s">
        <v>924</v>
      </c>
      <c r="K4238" s="20" t="s">
        <v>1286</v>
      </c>
      <c r="L4238" s="20" t="s">
        <v>2119</v>
      </c>
      <c r="M4238" s="20">
        <v>768</v>
      </c>
      <c r="N4238" s="20">
        <v>768</v>
      </c>
      <c r="O4238" s="20" t="s">
        <v>927</v>
      </c>
      <c r="P4238" s="20" t="s">
        <v>50</v>
      </c>
      <c r="Q4238" s="28"/>
      <c r="R4238" s="21" t="s">
        <v>91</v>
      </c>
      <c r="S4238" s="25" t="s">
        <v>1405</v>
      </c>
      <c r="T4238" s="21" t="s">
        <v>53</v>
      </c>
      <c r="U4238" s="21" t="s">
        <v>1287</v>
      </c>
      <c r="V4238" s="46">
        <v>1</v>
      </c>
      <c r="W4238" s="26">
        <f t="shared" si="3209"/>
        <v>1</v>
      </c>
      <c r="Y4238" s="21">
        <v>4</v>
      </c>
      <c r="Z4238" s="22">
        <f t="shared" si="3196"/>
        <v>768</v>
      </c>
      <c r="AA4238" s="20" t="s">
        <v>4899</v>
      </c>
      <c r="AB4238" s="22">
        <v>1</v>
      </c>
      <c r="AC4238" s="22"/>
      <c r="AD4238" s="22">
        <f>N4238</f>
        <v>768</v>
      </c>
      <c r="AE4238" s="22"/>
      <c r="AF4238" s="22">
        <f t="shared" si="3211"/>
        <v>768</v>
      </c>
      <c r="AG4238" s="20"/>
      <c r="AH4238" s="22"/>
      <c r="AI4238" s="22"/>
      <c r="AJ4238" s="22">
        <f t="shared" ref="AJ4238:AJ4239" si="3212">N4238</f>
        <v>768</v>
      </c>
      <c r="AK4238" s="22">
        <f>IF(O4238="(传统)XDSL",VLOOKUP(S4238,[2]直销续费率明细!C:I,7,FALSE)*1,IF(O4238="GPON+XDSL",VLOOKUP(S4238,[2]直销续费率明细!C:I,7,FALSE)*1,VLOOKUP(S4238,[2]直销续费率明细!C:I,5,FALSE)*1))</f>
        <v>-40</v>
      </c>
      <c r="AL4238" s="22" t="s">
        <v>1309</v>
      </c>
      <c r="AM4238" s="22"/>
      <c r="AN4238" s="22"/>
      <c r="AO4238" s="22" t="s">
        <v>4897</v>
      </c>
      <c r="AP4238" s="22" t="s">
        <v>1301</v>
      </c>
      <c r="AS4238" s="20">
        <f>IF(Y4238&gt;=10,VLOOKUP(U4238,[2]提成计算!B:T,19,FALSE),VLOOKUP(U4238,[2]提成计算!B:T,18,FALSE))</f>
        <v>0.06</v>
      </c>
      <c r="AT4238" s="20">
        <f t="shared" ref="AT4238:AT4239" si="3213">IF(AD4238*AS4238&gt;0,AD4238*AS4238,AE4238*AS4238)</f>
        <v>46.08</v>
      </c>
      <c r="AU4238" s="20">
        <f t="shared" ref="AU4238:AU4239" si="3214">IF(AND(AK4238&lt;0,AK4238+AT4238&lt;0),-AT4238,AK4238)</f>
        <v>-40</v>
      </c>
    </row>
    <row r="4239" spans="1:47" x14ac:dyDescent="0.15">
      <c r="A4239" s="21" t="s">
        <v>1273</v>
      </c>
      <c r="B4239" s="20" t="s">
        <v>918</v>
      </c>
      <c r="C4239" s="20" t="s">
        <v>1099</v>
      </c>
      <c r="D4239" s="20" t="s">
        <v>1121</v>
      </c>
      <c r="E4239" s="20" t="s">
        <v>1280</v>
      </c>
      <c r="F4239" s="20" t="s">
        <v>1250</v>
      </c>
      <c r="G4239" s="20" t="s">
        <v>5492</v>
      </c>
      <c r="H4239" s="20"/>
      <c r="I4239" s="20">
        <v>13652637896</v>
      </c>
      <c r="J4239" s="20" t="s">
        <v>924</v>
      </c>
      <c r="K4239" s="20" t="s">
        <v>1286</v>
      </c>
      <c r="L4239" s="20" t="s">
        <v>2166</v>
      </c>
      <c r="M4239" s="20">
        <v>1088</v>
      </c>
      <c r="N4239" s="20">
        <v>1088</v>
      </c>
      <c r="O4239" s="20" t="s">
        <v>927</v>
      </c>
      <c r="P4239" s="20" t="s">
        <v>50</v>
      </c>
      <c r="Q4239" s="28"/>
      <c r="R4239" s="21" t="s">
        <v>91</v>
      </c>
      <c r="S4239" s="25" t="s">
        <v>1405</v>
      </c>
      <c r="T4239" s="21" t="s">
        <v>53</v>
      </c>
      <c r="U4239" s="21" t="s">
        <v>1287</v>
      </c>
      <c r="V4239" s="46">
        <v>1</v>
      </c>
      <c r="W4239" s="26">
        <f t="shared" si="3209"/>
        <v>1</v>
      </c>
      <c r="Y4239" s="21">
        <v>20</v>
      </c>
      <c r="Z4239" s="22">
        <f t="shared" si="3196"/>
        <v>1088</v>
      </c>
      <c r="AA4239" s="20" t="s">
        <v>4899</v>
      </c>
      <c r="AB4239" s="22"/>
      <c r="AC4239" s="22">
        <v>1</v>
      </c>
      <c r="AD4239" s="22"/>
      <c r="AE4239" s="22">
        <f t="shared" ref="AE4239:AE4240" si="3215">N4239</f>
        <v>1088</v>
      </c>
      <c r="AF4239" s="22">
        <f t="shared" si="3211"/>
        <v>1088</v>
      </c>
      <c r="AG4239" s="20"/>
      <c r="AH4239" s="22"/>
      <c r="AI4239" s="22"/>
      <c r="AJ4239" s="22">
        <f t="shared" si="3212"/>
        <v>1088</v>
      </c>
      <c r="AK4239" s="22">
        <f>IF(O4239="(传统)XDSL",VLOOKUP(S4239,[2]直销续费率明细!C:I,7,FALSE)*1,IF(O4239="GPON+XDSL",VLOOKUP(S4239,[2]直销续费率明细!C:I,7,FALSE)*1,VLOOKUP(S4239,[2]直销续费率明细!C:I,5,FALSE)*1))</f>
        <v>-40</v>
      </c>
      <c r="AL4239" s="22" t="s">
        <v>1300</v>
      </c>
      <c r="AM4239" s="22"/>
      <c r="AN4239" s="22"/>
      <c r="AO4239" s="22" t="s">
        <v>2216</v>
      </c>
      <c r="AP4239" s="22" t="s">
        <v>1301</v>
      </c>
      <c r="AS4239" s="20">
        <f>IF(Y4239&gt;=10,VLOOKUP(U4239,[2]提成计算!B:T,19,FALSE),VLOOKUP(U4239,[2]提成计算!B:T,18,FALSE))</f>
        <v>0.09</v>
      </c>
      <c r="AT4239" s="20">
        <f t="shared" si="3213"/>
        <v>97.92</v>
      </c>
      <c r="AU4239" s="20">
        <f t="shared" si="3214"/>
        <v>-40</v>
      </c>
    </row>
    <row r="4240" spans="1:47" x14ac:dyDescent="0.15">
      <c r="A4240" s="21" t="s">
        <v>1273</v>
      </c>
      <c r="B4240" s="20" t="s">
        <v>918</v>
      </c>
      <c r="C4240" s="20" t="s">
        <v>1099</v>
      </c>
      <c r="D4240" s="20" t="s">
        <v>1100</v>
      </c>
      <c r="E4240" s="20" t="s">
        <v>1110</v>
      </c>
      <c r="F4240" s="20" t="s">
        <v>1250</v>
      </c>
      <c r="G4240" s="20" t="s">
        <v>5493</v>
      </c>
      <c r="H4240" s="20"/>
      <c r="I4240" s="20">
        <v>15118477813</v>
      </c>
      <c r="J4240" s="20" t="s">
        <v>1268</v>
      </c>
      <c r="K4240" s="20" t="s">
        <v>262</v>
      </c>
      <c r="L4240" s="20" t="s">
        <v>1358</v>
      </c>
      <c r="M4240" s="20">
        <v>1088</v>
      </c>
      <c r="N4240" s="20">
        <v>1088</v>
      </c>
      <c r="O4240" s="20" t="s">
        <v>927</v>
      </c>
      <c r="P4240" s="20" t="s">
        <v>50</v>
      </c>
      <c r="Q4240" s="28"/>
      <c r="R4240" s="21" t="s">
        <v>52</v>
      </c>
      <c r="S4240" s="21"/>
      <c r="T4240" s="21" t="s">
        <v>53</v>
      </c>
      <c r="U4240" s="21" t="s">
        <v>263</v>
      </c>
      <c r="V4240" s="46">
        <v>1</v>
      </c>
      <c r="W4240" s="26">
        <f t="shared" si="3209"/>
        <v>1</v>
      </c>
      <c r="X4240" s="26">
        <f t="shared" si="3210"/>
        <v>1</v>
      </c>
      <c r="Y4240" s="21">
        <v>10</v>
      </c>
      <c r="Z4240" s="22">
        <f t="shared" si="3196"/>
        <v>1088</v>
      </c>
      <c r="AA4240" s="20" t="s">
        <v>2218</v>
      </c>
      <c r="AB4240" s="22"/>
      <c r="AC4240" s="22">
        <v>1</v>
      </c>
      <c r="AD4240" s="22"/>
      <c r="AE4240" s="22">
        <f t="shared" si="3215"/>
        <v>1088</v>
      </c>
      <c r="AF4240" s="22">
        <f t="shared" si="3211"/>
        <v>1088</v>
      </c>
      <c r="AG4240" s="20">
        <f>N4240</f>
        <v>1088</v>
      </c>
      <c r="AH4240" s="20" t="str">
        <f>VLOOKUP(U4240,[1]提成计算!B:I,8,FALSE)</f>
        <v xml:space="preserve"> </v>
      </c>
      <c r="AI4240" s="20"/>
      <c r="AJ4240" s="22"/>
      <c r="AK4240" s="22"/>
      <c r="AM4240" s="22"/>
      <c r="AN4240" s="22"/>
      <c r="AO4240" s="22" t="s">
        <v>4897</v>
      </c>
      <c r="AP4240" s="22" t="s">
        <v>1301</v>
      </c>
      <c r="AS4240" s="20"/>
      <c r="AT4240" s="20"/>
      <c r="AU4240" s="20"/>
    </row>
    <row r="4241" spans="1:47" x14ac:dyDescent="0.15">
      <c r="A4241" s="21" t="s">
        <v>1273</v>
      </c>
      <c r="B4241" s="20" t="s">
        <v>918</v>
      </c>
      <c r="C4241" s="20" t="s">
        <v>1099</v>
      </c>
      <c r="D4241" s="20" t="s">
        <v>1100</v>
      </c>
      <c r="E4241" s="20" t="s">
        <v>1115</v>
      </c>
      <c r="F4241" s="20" t="s">
        <v>1250</v>
      </c>
      <c r="G4241" s="20" t="s">
        <v>5494</v>
      </c>
      <c r="H4241" s="20"/>
      <c r="I4241" s="20" t="s">
        <v>5495</v>
      </c>
      <c r="J4241" s="20" t="s">
        <v>924</v>
      </c>
      <c r="K4241" s="20" t="s">
        <v>4833</v>
      </c>
      <c r="L4241" s="20" t="s">
        <v>1918</v>
      </c>
      <c r="M4241" s="20">
        <v>680</v>
      </c>
      <c r="N4241" s="20">
        <v>680</v>
      </c>
      <c r="O4241" s="20" t="s">
        <v>1262</v>
      </c>
      <c r="P4241" s="20" t="s">
        <v>50</v>
      </c>
      <c r="Q4241" s="28"/>
      <c r="R4241" s="21" t="s">
        <v>52</v>
      </c>
      <c r="S4241" s="25" t="s">
        <v>1170</v>
      </c>
      <c r="T4241" s="21" t="s">
        <v>53</v>
      </c>
      <c r="U4241" s="21" t="s">
        <v>1737</v>
      </c>
      <c r="V4241" s="46">
        <v>1</v>
      </c>
      <c r="W4241" s="26">
        <f t="shared" si="3209"/>
        <v>1</v>
      </c>
      <c r="Y4241" s="21">
        <v>4</v>
      </c>
      <c r="Z4241" s="22">
        <f t="shared" si="3196"/>
        <v>680</v>
      </c>
      <c r="AA4241" s="20" t="s">
        <v>4899</v>
      </c>
      <c r="AB4241" s="22">
        <v>1</v>
      </c>
      <c r="AC4241" s="22"/>
      <c r="AD4241" s="22">
        <f>N4241</f>
        <v>680</v>
      </c>
      <c r="AE4241" s="22"/>
      <c r="AF4241" s="22">
        <f t="shared" si="3211"/>
        <v>680</v>
      </c>
      <c r="AG4241" s="20"/>
      <c r="AH4241" s="22"/>
      <c r="AI4241" s="22"/>
      <c r="AJ4241" s="22">
        <f>N4241</f>
        <v>680</v>
      </c>
      <c r="AK4241" s="22">
        <f>IF(O4241="(传统)XDSL",VLOOKUP(S4241,[2]直销续费率明细!C:I,7,FALSE)*1,IF(O4241="GPON+XDSL",VLOOKUP(S4241,[2]直销续费率明细!C:I,7,FALSE)*1,VLOOKUP(S4241,[2]直销续费率明细!C:I,5,FALSE)*1))</f>
        <v>25</v>
      </c>
      <c r="AL4241" s="22" t="s">
        <v>1300</v>
      </c>
      <c r="AM4241" s="22"/>
      <c r="AN4241" s="22"/>
      <c r="AO4241" s="22" t="s">
        <v>4897</v>
      </c>
      <c r="AP4241" s="22" t="s">
        <v>4913</v>
      </c>
      <c r="AS4241" s="20">
        <f>IF(Y4241&gt;=10,VLOOKUP(U4241,[2]提成计算!B:T,19,FALSE),VLOOKUP(U4241,[2]提成计算!B:T,18,FALSE))</f>
        <v>0.06</v>
      </c>
      <c r="AT4241" s="20">
        <f t="shared" ref="AT4241" si="3216">IF(AD4241*AS4241&gt;0,AD4241*AS4241,AE4241*AS4241)</f>
        <v>40.799999999999997</v>
      </c>
      <c r="AU4241" s="20">
        <f t="shared" ref="AU4241" si="3217">IF(AND(AK4241&lt;0,AK4241+AT4241&lt;0),-AT4241,AK4241)</f>
        <v>25</v>
      </c>
    </row>
    <row r="4242" spans="1:47" x14ac:dyDescent="0.15">
      <c r="A4242" s="21" t="s">
        <v>1273</v>
      </c>
      <c r="B4242" s="20" t="s">
        <v>918</v>
      </c>
      <c r="C4242" s="20" t="s">
        <v>1099</v>
      </c>
      <c r="D4242" s="20" t="s">
        <v>1136</v>
      </c>
      <c r="E4242" s="20" t="s">
        <v>5496</v>
      </c>
      <c r="F4242" s="20" t="s">
        <v>1250</v>
      </c>
      <c r="G4242" s="20" t="s">
        <v>5497</v>
      </c>
      <c r="H4242" s="20"/>
      <c r="I4242" s="20">
        <v>13758193808</v>
      </c>
      <c r="J4242" s="20" t="s">
        <v>5241</v>
      </c>
      <c r="K4242" s="20" t="s">
        <v>549</v>
      </c>
      <c r="L4242" s="20" t="s">
        <v>1358</v>
      </c>
      <c r="M4242" s="20">
        <v>1088</v>
      </c>
      <c r="N4242" s="20">
        <v>1088</v>
      </c>
      <c r="O4242" s="20" t="s">
        <v>927</v>
      </c>
      <c r="P4242" s="20" t="s">
        <v>50</v>
      </c>
      <c r="Q4242" s="28" t="s">
        <v>5241</v>
      </c>
      <c r="R4242" s="21" t="s">
        <v>109</v>
      </c>
      <c r="S4242" s="21"/>
      <c r="T4242" s="21" t="s">
        <v>53</v>
      </c>
      <c r="U4242" s="21" t="s">
        <v>550</v>
      </c>
      <c r="V4242" s="46">
        <v>1</v>
      </c>
      <c r="W4242" s="26">
        <f t="shared" si="3209"/>
        <v>1</v>
      </c>
      <c r="X4242" s="26">
        <f t="shared" si="3210"/>
        <v>1</v>
      </c>
      <c r="Y4242" s="21">
        <v>10</v>
      </c>
      <c r="Z4242" s="22">
        <f t="shared" si="3196"/>
        <v>1088</v>
      </c>
      <c r="AA4242" s="20" t="s">
        <v>4899</v>
      </c>
      <c r="AB4242" s="22"/>
      <c r="AC4242" s="22">
        <v>1</v>
      </c>
      <c r="AD4242" s="22"/>
      <c r="AE4242" s="22">
        <f t="shared" ref="AE4242:AE4243" si="3218">N4242</f>
        <v>1088</v>
      </c>
      <c r="AF4242" s="22">
        <f t="shared" si="3211"/>
        <v>1088</v>
      </c>
      <c r="AG4242" s="20">
        <f>N4242</f>
        <v>1088</v>
      </c>
      <c r="AH4242" s="20" t="str">
        <f>VLOOKUP(U4242,[1]提成计算!B:I,8,FALSE)</f>
        <v xml:space="preserve"> </v>
      </c>
      <c r="AI4242" s="20"/>
      <c r="AJ4242" s="22"/>
      <c r="AK4242" s="22"/>
      <c r="AM4242" s="22"/>
      <c r="AN4242" s="22"/>
      <c r="AO4242" s="22" t="s">
        <v>2216</v>
      </c>
      <c r="AP4242" s="22" t="s">
        <v>1301</v>
      </c>
      <c r="AS4242" s="20"/>
      <c r="AT4242" s="20"/>
      <c r="AU4242" s="20"/>
    </row>
    <row r="4243" spans="1:47" x14ac:dyDescent="0.15">
      <c r="A4243" s="21" t="s">
        <v>1273</v>
      </c>
      <c r="B4243" s="20" t="s">
        <v>918</v>
      </c>
      <c r="C4243" s="20" t="s">
        <v>1099</v>
      </c>
      <c r="D4243" s="20" t="s">
        <v>1121</v>
      </c>
      <c r="E4243" s="20" t="s">
        <v>1171</v>
      </c>
      <c r="F4243" s="20" t="s">
        <v>1250</v>
      </c>
      <c r="G4243" s="20" t="s">
        <v>5498</v>
      </c>
      <c r="H4243" s="20"/>
      <c r="I4243" s="20">
        <v>13650149609</v>
      </c>
      <c r="J4243" s="20" t="s">
        <v>924</v>
      </c>
      <c r="K4243" s="20" t="s">
        <v>1173</v>
      </c>
      <c r="L4243" s="20" t="s">
        <v>1299</v>
      </c>
      <c r="M4243" s="20">
        <v>888</v>
      </c>
      <c r="N4243" s="20">
        <v>888</v>
      </c>
      <c r="O4243" s="20" t="s">
        <v>927</v>
      </c>
      <c r="P4243" s="20" t="s">
        <v>50</v>
      </c>
      <c r="Q4243" s="28"/>
      <c r="R4243" s="21" t="s">
        <v>91</v>
      </c>
      <c r="S4243" s="25" t="s">
        <v>1405</v>
      </c>
      <c r="T4243" s="21" t="s">
        <v>53</v>
      </c>
      <c r="U4243" s="21" t="s">
        <v>1174</v>
      </c>
      <c r="V4243" s="46">
        <v>1</v>
      </c>
      <c r="W4243" s="26">
        <f t="shared" si="3209"/>
        <v>1</v>
      </c>
      <c r="Y4243" s="21">
        <v>12</v>
      </c>
      <c r="Z4243" s="22">
        <f t="shared" si="3196"/>
        <v>888</v>
      </c>
      <c r="AA4243" s="20" t="s">
        <v>2218</v>
      </c>
      <c r="AB4243" s="22"/>
      <c r="AC4243" s="22">
        <v>1</v>
      </c>
      <c r="AD4243" s="22"/>
      <c r="AE4243" s="22">
        <f t="shared" si="3218"/>
        <v>888</v>
      </c>
      <c r="AF4243" s="22">
        <f t="shared" si="3211"/>
        <v>888</v>
      </c>
      <c r="AG4243" s="20"/>
      <c r="AH4243" s="22"/>
      <c r="AI4243" s="22"/>
      <c r="AJ4243" s="22">
        <f t="shared" ref="AJ4243:AJ4250" si="3219">N4243</f>
        <v>888</v>
      </c>
      <c r="AK4243" s="22">
        <f>IF(O4243="(传统)XDSL",VLOOKUP(S4243,[2]直销续费率明细!C:I,7,FALSE)*1,IF(O4243="GPON+XDSL",VLOOKUP(S4243,[2]直销续费率明细!C:I,7,FALSE)*1,VLOOKUP(S4243,[2]直销续费率明细!C:I,5,FALSE)*1))</f>
        <v>-40</v>
      </c>
      <c r="AL4243" s="22" t="s">
        <v>1309</v>
      </c>
      <c r="AM4243" s="22"/>
      <c r="AN4243" s="22"/>
      <c r="AO4243" s="22" t="s">
        <v>4897</v>
      </c>
      <c r="AP4243" s="22" t="s">
        <v>1301</v>
      </c>
      <c r="AS4243" s="20">
        <f>IF(Y4243&gt;=10,VLOOKUP(U4243,[2]提成计算!B:T,19,FALSE),VLOOKUP(U4243,[2]提成计算!B:T,18,FALSE))</f>
        <v>0.1</v>
      </c>
      <c r="AT4243" s="20">
        <f t="shared" ref="AT4243:AT4246" si="3220">IF(AD4243*AS4243&gt;0,AD4243*AS4243,AE4243*AS4243)</f>
        <v>88.800000000000011</v>
      </c>
      <c r="AU4243" s="20">
        <f t="shared" ref="AU4243:AU4246" si="3221">IF(AND(AK4243&lt;0,AK4243+AT4243&lt;0),-AT4243,AK4243)</f>
        <v>-40</v>
      </c>
    </row>
    <row r="4244" spans="1:47" x14ac:dyDescent="0.15">
      <c r="A4244" s="21" t="s">
        <v>1273</v>
      </c>
      <c r="B4244" s="20" t="s">
        <v>918</v>
      </c>
      <c r="C4244" s="20" t="s">
        <v>1099</v>
      </c>
      <c r="D4244" s="20" t="s">
        <v>1100</v>
      </c>
      <c r="E4244" s="20" t="s">
        <v>1110</v>
      </c>
      <c r="F4244" s="20" t="s">
        <v>1250</v>
      </c>
      <c r="G4244" s="20" t="s">
        <v>5499</v>
      </c>
      <c r="H4244" s="20"/>
      <c r="I4244" s="20">
        <v>13412230849</v>
      </c>
      <c r="J4244" s="20" t="s">
        <v>924</v>
      </c>
      <c r="K4244" s="20" t="s">
        <v>262</v>
      </c>
      <c r="L4244" s="20" t="s">
        <v>1918</v>
      </c>
      <c r="M4244" s="20">
        <v>680</v>
      </c>
      <c r="N4244" s="20">
        <v>680</v>
      </c>
      <c r="O4244" s="20" t="s">
        <v>1262</v>
      </c>
      <c r="P4244" s="20" t="s">
        <v>50</v>
      </c>
      <c r="Q4244" s="28"/>
      <c r="R4244" s="21" t="s">
        <v>52</v>
      </c>
      <c r="S4244" s="25" t="s">
        <v>1148</v>
      </c>
      <c r="T4244" s="21" t="s">
        <v>53</v>
      </c>
      <c r="U4244" s="21" t="s">
        <v>263</v>
      </c>
      <c r="V4244" s="46">
        <v>1</v>
      </c>
      <c r="W4244" s="26">
        <f t="shared" si="3209"/>
        <v>1</v>
      </c>
      <c r="Y4244" s="21">
        <v>4</v>
      </c>
      <c r="Z4244" s="22">
        <f t="shared" si="3196"/>
        <v>680</v>
      </c>
      <c r="AA4244" s="20" t="s">
        <v>4899</v>
      </c>
      <c r="AB4244" s="22">
        <v>1</v>
      </c>
      <c r="AC4244" s="22"/>
      <c r="AD4244" s="22">
        <f>N4244</f>
        <v>680</v>
      </c>
      <c r="AE4244" s="22"/>
      <c r="AF4244" s="22">
        <f t="shared" si="3211"/>
        <v>680</v>
      </c>
      <c r="AG4244" s="20"/>
      <c r="AH4244" s="22"/>
      <c r="AI4244" s="22"/>
      <c r="AJ4244" s="22">
        <f t="shared" si="3219"/>
        <v>680</v>
      </c>
      <c r="AK4244" s="22">
        <f>IF(O4244="(传统)XDSL",VLOOKUP(S4244,[2]直销续费率明细!C:I,7,FALSE)*1,IF(O4244="GPON+XDSL",VLOOKUP(S4244,[2]直销续费率明细!C:I,7,FALSE)*1,VLOOKUP(S4244,[2]直销续费率明细!C:I,5,FALSE)*1))</f>
        <v>-40</v>
      </c>
      <c r="AL4244" s="22" t="s">
        <v>1309</v>
      </c>
      <c r="AM4244" s="22"/>
      <c r="AN4244" s="22"/>
      <c r="AO4244" s="22" t="s">
        <v>4897</v>
      </c>
      <c r="AP4244" s="22" t="s">
        <v>4913</v>
      </c>
      <c r="AS4244" s="20">
        <f>IF(Y4244&gt;=10,VLOOKUP(U4244,[2]提成计算!B:T,19,FALSE),VLOOKUP(U4244,[2]提成计算!B:T,18,FALSE))</f>
        <v>7.0000000000000007E-2</v>
      </c>
      <c r="AT4244" s="20">
        <f t="shared" si="3220"/>
        <v>47.6</v>
      </c>
      <c r="AU4244" s="20">
        <f t="shared" si="3221"/>
        <v>-40</v>
      </c>
    </row>
    <row r="4245" spans="1:47" x14ac:dyDescent="0.15">
      <c r="A4245" s="21" t="s">
        <v>1273</v>
      </c>
      <c r="B4245" s="20" t="s">
        <v>918</v>
      </c>
      <c r="C4245" s="20" t="s">
        <v>1099</v>
      </c>
      <c r="D4245" s="20" t="s">
        <v>1100</v>
      </c>
      <c r="E4245" s="20" t="s">
        <v>1110</v>
      </c>
      <c r="F4245" s="20" t="s">
        <v>1250</v>
      </c>
      <c r="G4245" s="20" t="s">
        <v>5500</v>
      </c>
      <c r="H4245" s="20"/>
      <c r="I4245" s="20">
        <v>13539099769</v>
      </c>
      <c r="J4245" s="20" t="s">
        <v>924</v>
      </c>
      <c r="K4245" s="20" t="s">
        <v>262</v>
      </c>
      <c r="L4245" s="20" t="s">
        <v>1299</v>
      </c>
      <c r="M4245" s="20">
        <v>888</v>
      </c>
      <c r="N4245" s="20">
        <v>888</v>
      </c>
      <c r="O4245" s="20" t="s">
        <v>927</v>
      </c>
      <c r="P4245" s="20" t="s">
        <v>50</v>
      </c>
      <c r="Q4245" s="28"/>
      <c r="R4245" s="21" t="s">
        <v>52</v>
      </c>
      <c r="S4245" s="25" t="s">
        <v>1148</v>
      </c>
      <c r="T4245" s="21" t="s">
        <v>53</v>
      </c>
      <c r="U4245" s="21" t="s">
        <v>263</v>
      </c>
      <c r="V4245" s="46">
        <v>1</v>
      </c>
      <c r="W4245" s="26">
        <f t="shared" si="3209"/>
        <v>1</v>
      </c>
      <c r="Y4245" s="21">
        <v>12</v>
      </c>
      <c r="Z4245" s="22">
        <f t="shared" si="3196"/>
        <v>888</v>
      </c>
      <c r="AA4245" s="20" t="s">
        <v>4899</v>
      </c>
      <c r="AB4245" s="22"/>
      <c r="AC4245" s="22">
        <v>1</v>
      </c>
      <c r="AD4245" s="22"/>
      <c r="AE4245" s="22">
        <f t="shared" ref="AE4245:AE4246" si="3222">N4245</f>
        <v>888</v>
      </c>
      <c r="AF4245" s="22">
        <f t="shared" si="3211"/>
        <v>888</v>
      </c>
      <c r="AG4245" s="20"/>
      <c r="AH4245" s="22"/>
      <c r="AI4245" s="22"/>
      <c r="AJ4245" s="22">
        <f t="shared" si="3219"/>
        <v>888</v>
      </c>
      <c r="AK4245" s="22">
        <f>IF(O4245="(传统)XDSL",VLOOKUP(S4245,[2]直销续费率明细!C:I,7,FALSE)*1,IF(O4245="GPON+XDSL",VLOOKUP(S4245,[2]直销续费率明细!C:I,7,FALSE)*1,VLOOKUP(S4245,[2]直销续费率明细!C:I,5,FALSE)*1))</f>
        <v>-40</v>
      </c>
      <c r="AL4245" s="22" t="s">
        <v>1309</v>
      </c>
      <c r="AM4245" s="22"/>
      <c r="AN4245" s="22"/>
      <c r="AO4245" s="22" t="s">
        <v>4897</v>
      </c>
      <c r="AP4245" s="22" t="s">
        <v>1301</v>
      </c>
      <c r="AS4245" s="20">
        <f>IF(Y4245&gt;=10,VLOOKUP(U4245,[2]提成计算!B:T,19,FALSE),VLOOKUP(U4245,[2]提成计算!B:T,18,FALSE))</f>
        <v>0.1</v>
      </c>
      <c r="AT4245" s="20">
        <f t="shared" si="3220"/>
        <v>88.800000000000011</v>
      </c>
      <c r="AU4245" s="20">
        <f t="shared" si="3221"/>
        <v>-40</v>
      </c>
    </row>
    <row r="4246" spans="1:47" x14ac:dyDescent="0.15">
      <c r="A4246" s="21" t="s">
        <v>1273</v>
      </c>
      <c r="B4246" s="20" t="s">
        <v>918</v>
      </c>
      <c r="C4246" s="20" t="s">
        <v>1099</v>
      </c>
      <c r="D4246" s="20" t="s">
        <v>1136</v>
      </c>
      <c r="E4246" s="20" t="s">
        <v>1137</v>
      </c>
      <c r="F4246" s="20" t="s">
        <v>1250</v>
      </c>
      <c r="G4246" s="20" t="s">
        <v>5501</v>
      </c>
      <c r="H4246" s="20"/>
      <c r="I4246" s="20">
        <v>15016833448</v>
      </c>
      <c r="J4246" s="20" t="s">
        <v>924</v>
      </c>
      <c r="K4246" s="20" t="s">
        <v>360</v>
      </c>
      <c r="L4246" s="20" t="s">
        <v>1299</v>
      </c>
      <c r="M4246" s="20">
        <v>888</v>
      </c>
      <c r="N4246" s="20">
        <v>888</v>
      </c>
      <c r="O4246" s="20" t="s">
        <v>927</v>
      </c>
      <c r="P4246" s="20" t="s">
        <v>50</v>
      </c>
      <c r="Q4246" s="28"/>
      <c r="R4246" s="21" t="s">
        <v>109</v>
      </c>
      <c r="S4246" s="25" t="s">
        <v>1161</v>
      </c>
      <c r="T4246" s="21" t="s">
        <v>53</v>
      </c>
      <c r="U4246" s="21" t="s">
        <v>361</v>
      </c>
      <c r="V4246" s="46">
        <v>1</v>
      </c>
      <c r="W4246" s="26">
        <f t="shared" si="3209"/>
        <v>1</v>
      </c>
      <c r="Y4246" s="21">
        <v>12</v>
      </c>
      <c r="Z4246" s="22">
        <f t="shared" si="3196"/>
        <v>888</v>
      </c>
      <c r="AA4246" s="20" t="s">
        <v>4899</v>
      </c>
      <c r="AB4246" s="22"/>
      <c r="AC4246" s="22">
        <v>1</v>
      </c>
      <c r="AD4246" s="22"/>
      <c r="AE4246" s="22">
        <f t="shared" si="3222"/>
        <v>888</v>
      </c>
      <c r="AF4246" s="22">
        <f t="shared" si="3211"/>
        <v>888</v>
      </c>
      <c r="AG4246" s="20"/>
      <c r="AH4246" s="22"/>
      <c r="AI4246" s="22"/>
      <c r="AJ4246" s="22">
        <f t="shared" si="3219"/>
        <v>888</v>
      </c>
      <c r="AK4246" s="22">
        <f>IF(O4246="(传统)XDSL",VLOOKUP(S4246,[2]直销续费率明细!C:I,7,FALSE)*1,IF(O4246="GPON+XDSL",VLOOKUP(S4246,[2]直销续费率明细!C:I,7,FALSE)*1,VLOOKUP(S4246,[2]直销续费率明细!C:I,5,FALSE)*1))</f>
        <v>-40</v>
      </c>
      <c r="AL4246" s="22" t="s">
        <v>1300</v>
      </c>
      <c r="AM4246" s="22"/>
      <c r="AN4246" s="22"/>
      <c r="AO4246" s="22" t="s">
        <v>4897</v>
      </c>
      <c r="AP4246" s="22" t="s">
        <v>1301</v>
      </c>
      <c r="AS4246" s="20">
        <f>IF(Y4246&gt;=10,VLOOKUP(U4246,[2]提成计算!B:T,19,FALSE),VLOOKUP(U4246,[2]提成计算!B:T,18,FALSE))</f>
        <v>0.09</v>
      </c>
      <c r="AT4246" s="20">
        <f t="shared" si="3220"/>
        <v>79.92</v>
      </c>
      <c r="AU4246" s="20">
        <f t="shared" si="3221"/>
        <v>-40</v>
      </c>
    </row>
    <row r="4247" spans="1:47" x14ac:dyDescent="0.15">
      <c r="A4247" s="21" t="s">
        <v>1273</v>
      </c>
      <c r="B4247" s="20" t="s">
        <v>918</v>
      </c>
      <c r="C4247" s="20" t="s">
        <v>1099</v>
      </c>
      <c r="D4247" s="20" t="s">
        <v>1100</v>
      </c>
      <c r="E4247" s="20" t="s">
        <v>4704</v>
      </c>
      <c r="F4247" s="20" t="s">
        <v>1250</v>
      </c>
      <c r="G4247" s="20" t="s">
        <v>5502</v>
      </c>
      <c r="H4247" s="20"/>
      <c r="I4247" s="20">
        <v>15820866436</v>
      </c>
      <c r="J4247" s="20" t="s">
        <v>924</v>
      </c>
      <c r="K4247" s="20" t="s">
        <v>1169</v>
      </c>
      <c r="L4247" s="20" t="s">
        <v>1918</v>
      </c>
      <c r="M4247" s="20">
        <v>680</v>
      </c>
      <c r="N4247" s="20">
        <v>680</v>
      </c>
      <c r="O4247" s="20" t="s">
        <v>1262</v>
      </c>
      <c r="P4247" s="20" t="s">
        <v>50</v>
      </c>
      <c r="Q4247" s="28"/>
      <c r="R4247" s="21" t="s">
        <v>109</v>
      </c>
      <c r="S4247" s="25" t="s">
        <v>1148</v>
      </c>
      <c r="T4247" s="21" t="s">
        <v>4929</v>
      </c>
      <c r="U4247" s="21"/>
      <c r="V4247" s="46">
        <v>1</v>
      </c>
      <c r="W4247" s="26">
        <f t="shared" si="3209"/>
        <v>1</v>
      </c>
      <c r="Y4247" s="21">
        <v>4</v>
      </c>
      <c r="Z4247" s="22">
        <f t="shared" si="3196"/>
        <v>680</v>
      </c>
      <c r="AA4247" s="20" t="s">
        <v>4899</v>
      </c>
      <c r="AB4247" s="22">
        <v>1</v>
      </c>
      <c r="AC4247" s="22"/>
      <c r="AD4247" s="22">
        <f>N4247</f>
        <v>680</v>
      </c>
      <c r="AE4247" s="22"/>
      <c r="AF4247" s="22">
        <f t="shared" si="3211"/>
        <v>680</v>
      </c>
      <c r="AG4247" s="20"/>
      <c r="AH4247" s="22"/>
      <c r="AI4247" s="22"/>
      <c r="AJ4247" s="22">
        <f t="shared" si="3219"/>
        <v>680</v>
      </c>
      <c r="AK4247" s="22">
        <f>IF(O4247="(传统)XDSL",VLOOKUP(S4247,[1]续费率明细!C:I,7,FALSE)*1,IF(O4247="GPON+XDSL",VLOOKUP(S4247,[1]续费率明细!C:I,7,FALSE)*1,VLOOKUP(S4247,[1]续费率明细!C:I,5,FALSE)*1))</f>
        <v>-40</v>
      </c>
      <c r="AL4247" s="22" t="s">
        <v>1309</v>
      </c>
      <c r="AM4247" s="22"/>
      <c r="AN4247" s="22"/>
      <c r="AO4247" s="22" t="s">
        <v>4897</v>
      </c>
      <c r="AP4247" s="22" t="s">
        <v>4913</v>
      </c>
      <c r="AS4247" s="20"/>
      <c r="AT4247" s="20"/>
      <c r="AU4247" s="20"/>
    </row>
    <row r="4248" spans="1:47" x14ac:dyDescent="0.15">
      <c r="A4248" s="21" t="s">
        <v>1273</v>
      </c>
      <c r="B4248" s="20" t="s">
        <v>918</v>
      </c>
      <c r="C4248" s="20" t="s">
        <v>1099</v>
      </c>
      <c r="D4248" s="20" t="s">
        <v>1100</v>
      </c>
      <c r="E4248" s="20" t="s">
        <v>1132</v>
      </c>
      <c r="F4248" s="20" t="s">
        <v>1250</v>
      </c>
      <c r="G4248" s="20" t="s">
        <v>5503</v>
      </c>
      <c r="H4248" s="20"/>
      <c r="I4248" s="20">
        <v>13538646860</v>
      </c>
      <c r="J4248" s="20" t="s">
        <v>924</v>
      </c>
      <c r="K4248" s="20" t="s">
        <v>72</v>
      </c>
      <c r="L4248" s="20" t="s">
        <v>1299</v>
      </c>
      <c r="M4248" s="20">
        <v>888</v>
      </c>
      <c r="N4248" s="20">
        <v>888</v>
      </c>
      <c r="O4248" s="20" t="s">
        <v>927</v>
      </c>
      <c r="P4248" s="20" t="s">
        <v>50</v>
      </c>
      <c r="Q4248" s="28"/>
      <c r="R4248" s="21" t="s">
        <v>52</v>
      </c>
      <c r="S4248" s="25" t="s">
        <v>1134</v>
      </c>
      <c r="T4248" s="21" t="s">
        <v>53</v>
      </c>
      <c r="U4248" s="21" t="s">
        <v>54</v>
      </c>
      <c r="V4248" s="46">
        <v>1</v>
      </c>
      <c r="W4248" s="26">
        <f t="shared" si="3209"/>
        <v>1</v>
      </c>
      <c r="Y4248" s="21">
        <v>12</v>
      </c>
      <c r="Z4248" s="22">
        <f t="shared" si="3196"/>
        <v>888</v>
      </c>
      <c r="AA4248" s="20" t="s">
        <v>4899</v>
      </c>
      <c r="AB4248" s="22"/>
      <c r="AC4248" s="22">
        <v>1</v>
      </c>
      <c r="AD4248" s="22"/>
      <c r="AE4248" s="22">
        <f>N4248</f>
        <v>888</v>
      </c>
      <c r="AF4248" s="22">
        <f t="shared" si="3211"/>
        <v>888</v>
      </c>
      <c r="AG4248" s="20"/>
      <c r="AH4248" s="22"/>
      <c r="AI4248" s="22"/>
      <c r="AJ4248" s="22">
        <f t="shared" si="3219"/>
        <v>888</v>
      </c>
      <c r="AK4248" s="22">
        <f>IF(O4248="(传统)XDSL",VLOOKUP(S4248,[2]直销续费率明细!C:I,7,FALSE)*1,IF(O4248="GPON+XDSL",VLOOKUP(S4248,[2]直销续费率明细!C:I,7,FALSE)*1,VLOOKUP(S4248,[2]直销续费率明细!C:I,5,FALSE)*1))</f>
        <v>-40</v>
      </c>
      <c r="AL4248" s="22" t="s">
        <v>1309</v>
      </c>
      <c r="AM4248" s="22"/>
      <c r="AN4248" s="22"/>
      <c r="AO4248" s="22" t="s">
        <v>2216</v>
      </c>
      <c r="AP4248" s="22" t="s">
        <v>1301</v>
      </c>
      <c r="AS4248" s="20">
        <f>IF(Y4248&gt;=10,VLOOKUP(U4248,[2]提成计算!B:T,19,FALSE),VLOOKUP(U4248,[2]提成计算!B:T,18,FALSE))</f>
        <v>0.1</v>
      </c>
      <c r="AT4248" s="20">
        <f t="shared" ref="AT4248:AT4250" si="3223">IF(AD4248*AS4248&gt;0,AD4248*AS4248,AE4248*AS4248)</f>
        <v>88.800000000000011</v>
      </c>
      <c r="AU4248" s="20">
        <f t="shared" ref="AU4248:AU4250" si="3224">IF(AND(AK4248&lt;0,AK4248+AT4248&lt;0),-AT4248,AK4248)</f>
        <v>-40</v>
      </c>
    </row>
    <row r="4249" spans="1:47" x14ac:dyDescent="0.15">
      <c r="A4249" s="21" t="s">
        <v>1273</v>
      </c>
      <c r="B4249" s="20" t="s">
        <v>918</v>
      </c>
      <c r="C4249" s="20" t="s">
        <v>1099</v>
      </c>
      <c r="D4249" s="20" t="s">
        <v>1100</v>
      </c>
      <c r="E4249" s="20" t="s">
        <v>4704</v>
      </c>
      <c r="F4249" s="20" t="s">
        <v>1250</v>
      </c>
      <c r="G4249" s="20" t="s">
        <v>5504</v>
      </c>
      <c r="H4249" s="20"/>
      <c r="I4249" s="20">
        <v>13686282063</v>
      </c>
      <c r="J4249" s="20" t="s">
        <v>924</v>
      </c>
      <c r="K4249" s="20" t="s">
        <v>4787</v>
      </c>
      <c r="L4249" s="20" t="s">
        <v>1918</v>
      </c>
      <c r="M4249" s="20">
        <v>680</v>
      </c>
      <c r="N4249" s="20">
        <v>680</v>
      </c>
      <c r="O4249" s="20" t="s">
        <v>1262</v>
      </c>
      <c r="P4249" s="20" t="s">
        <v>50</v>
      </c>
      <c r="Q4249" s="28"/>
      <c r="R4249" s="21" t="s">
        <v>52</v>
      </c>
      <c r="S4249" s="25" t="s">
        <v>1134</v>
      </c>
      <c r="T4249" s="21" t="s">
        <v>53</v>
      </c>
      <c r="U4249" s="21" t="s">
        <v>54</v>
      </c>
      <c r="V4249" s="46">
        <v>1</v>
      </c>
      <c r="W4249" s="26">
        <f t="shared" si="3209"/>
        <v>1</v>
      </c>
      <c r="Y4249" s="21">
        <v>4</v>
      </c>
      <c r="Z4249" s="22">
        <f t="shared" si="3196"/>
        <v>680</v>
      </c>
      <c r="AA4249" s="20" t="s">
        <v>2218</v>
      </c>
      <c r="AB4249" s="22">
        <v>1</v>
      </c>
      <c r="AC4249" s="22"/>
      <c r="AD4249" s="22">
        <f t="shared" ref="AD4249:AD4250" si="3225">N4249</f>
        <v>680</v>
      </c>
      <c r="AE4249" s="22"/>
      <c r="AF4249" s="22">
        <f t="shared" si="3211"/>
        <v>680</v>
      </c>
      <c r="AG4249" s="20"/>
      <c r="AH4249" s="22"/>
      <c r="AI4249" s="22"/>
      <c r="AJ4249" s="22">
        <f t="shared" si="3219"/>
        <v>680</v>
      </c>
      <c r="AK4249" s="22">
        <f>IF(O4249="(传统)XDSL",VLOOKUP(S4249,[2]直销续费率明细!C:I,7,FALSE)*1,IF(O4249="GPON+XDSL",VLOOKUP(S4249,[2]直销续费率明细!C:I,7,FALSE)*1,VLOOKUP(S4249,[2]直销续费率明细!C:I,5,FALSE)*1))</f>
        <v>25</v>
      </c>
      <c r="AL4249" s="22" t="s">
        <v>1309</v>
      </c>
      <c r="AM4249" s="22"/>
      <c r="AN4249" s="22"/>
      <c r="AO4249" s="22" t="s">
        <v>4897</v>
      </c>
      <c r="AP4249" s="22" t="s">
        <v>4913</v>
      </c>
      <c r="AS4249" s="20">
        <f>IF(Y4249&gt;=10,VLOOKUP(U4249,[2]提成计算!B:T,19,FALSE),VLOOKUP(U4249,[2]提成计算!B:T,18,FALSE))</f>
        <v>7.0000000000000007E-2</v>
      </c>
      <c r="AT4249" s="20">
        <f t="shared" si="3223"/>
        <v>47.6</v>
      </c>
      <c r="AU4249" s="20">
        <f t="shared" si="3224"/>
        <v>25</v>
      </c>
    </row>
    <row r="4250" spans="1:47" x14ac:dyDescent="0.15">
      <c r="A4250" s="21" t="s">
        <v>1273</v>
      </c>
      <c r="B4250" s="20" t="s">
        <v>918</v>
      </c>
      <c r="C4250" s="20" t="s">
        <v>1099</v>
      </c>
      <c r="D4250" s="20" t="s">
        <v>1121</v>
      </c>
      <c r="E4250" s="20" t="s">
        <v>1175</v>
      </c>
      <c r="F4250" s="20" t="s">
        <v>1250</v>
      </c>
      <c r="G4250" s="20" t="s">
        <v>5505</v>
      </c>
      <c r="H4250" s="20"/>
      <c r="I4250" s="20">
        <v>13829259044</v>
      </c>
      <c r="J4250" s="20" t="s">
        <v>924</v>
      </c>
      <c r="K4250" s="20" t="s">
        <v>321</v>
      </c>
      <c r="L4250" s="20" t="s">
        <v>2119</v>
      </c>
      <c r="M4250" s="20">
        <v>768</v>
      </c>
      <c r="N4250" s="20">
        <v>768</v>
      </c>
      <c r="O4250" s="20" t="s">
        <v>927</v>
      </c>
      <c r="P4250" s="20" t="s">
        <v>50</v>
      </c>
      <c r="Q4250" s="28"/>
      <c r="R4250" s="21" t="s">
        <v>91</v>
      </c>
      <c r="S4250" s="25" t="s">
        <v>1748</v>
      </c>
      <c r="T4250" s="21" t="s">
        <v>53</v>
      </c>
      <c r="U4250" s="21" t="s">
        <v>322</v>
      </c>
      <c r="V4250" s="46">
        <v>1</v>
      </c>
      <c r="W4250" s="26">
        <f t="shared" si="3209"/>
        <v>1</v>
      </c>
      <c r="Y4250" s="21">
        <v>4</v>
      </c>
      <c r="Z4250" s="22">
        <f t="shared" si="3196"/>
        <v>768</v>
      </c>
      <c r="AA4250" s="20" t="s">
        <v>4899</v>
      </c>
      <c r="AB4250" s="22">
        <v>1</v>
      </c>
      <c r="AC4250" s="22"/>
      <c r="AD4250" s="22">
        <f t="shared" si="3225"/>
        <v>768</v>
      </c>
      <c r="AE4250" s="22"/>
      <c r="AF4250" s="22">
        <f t="shared" si="3211"/>
        <v>768</v>
      </c>
      <c r="AG4250" s="20"/>
      <c r="AH4250" s="22"/>
      <c r="AI4250" s="22"/>
      <c r="AJ4250" s="22">
        <f t="shared" si="3219"/>
        <v>768</v>
      </c>
      <c r="AK4250" s="22">
        <f>IF(O4250="(传统)XDSL",VLOOKUP(S4250,[2]直销续费率明细!C:I,7,FALSE)*1,IF(O4250="GPON+XDSL",VLOOKUP(S4250,[2]直销续费率明细!C:I,7,FALSE)*1,VLOOKUP(S4250,[2]直销续费率明细!C:I,5,FALSE)*1))</f>
        <v>-40</v>
      </c>
      <c r="AL4250" s="22" t="s">
        <v>1300</v>
      </c>
      <c r="AM4250" s="22"/>
      <c r="AN4250" s="22"/>
      <c r="AO4250" s="22" t="s">
        <v>4897</v>
      </c>
      <c r="AP4250" s="22" t="s">
        <v>1301</v>
      </c>
      <c r="AS4250" s="20">
        <f>IF(Y4250&gt;=10,VLOOKUP(U4250,[2]提成计算!B:T,19,FALSE),VLOOKUP(U4250,[2]提成计算!B:T,18,FALSE))</f>
        <v>0.06</v>
      </c>
      <c r="AT4250" s="20">
        <f t="shared" si="3223"/>
        <v>46.08</v>
      </c>
      <c r="AU4250" s="20">
        <f t="shared" si="3224"/>
        <v>-40</v>
      </c>
    </row>
    <row r="4251" spans="1:47" x14ac:dyDescent="0.15">
      <c r="A4251" s="21" t="s">
        <v>1273</v>
      </c>
      <c r="B4251" s="20" t="s">
        <v>918</v>
      </c>
      <c r="C4251" s="20" t="s">
        <v>1099</v>
      </c>
      <c r="D4251" s="20" t="s">
        <v>1100</v>
      </c>
      <c r="E4251" s="20" t="s">
        <v>1425</v>
      </c>
      <c r="F4251" s="20" t="s">
        <v>1250</v>
      </c>
      <c r="G4251" s="20" t="s">
        <v>5506</v>
      </c>
      <c r="H4251" s="20"/>
      <c r="I4251" s="20">
        <v>13030165529</v>
      </c>
      <c r="J4251" s="20" t="s">
        <v>5241</v>
      </c>
      <c r="K4251" s="20" t="s">
        <v>314</v>
      </c>
      <c r="L4251" s="20" t="s">
        <v>2033</v>
      </c>
      <c r="M4251" s="20">
        <v>2680</v>
      </c>
      <c r="N4251" s="20">
        <v>2680</v>
      </c>
      <c r="O4251" s="20" t="s">
        <v>927</v>
      </c>
      <c r="P4251" s="20" t="s">
        <v>50</v>
      </c>
      <c r="Q4251" s="28" t="s">
        <v>5241</v>
      </c>
      <c r="R4251" s="21" t="s">
        <v>52</v>
      </c>
      <c r="S4251" s="21"/>
      <c r="T4251" s="21" t="s">
        <v>53</v>
      </c>
      <c r="U4251" s="21" t="s">
        <v>315</v>
      </c>
      <c r="V4251" s="46">
        <v>1</v>
      </c>
      <c r="W4251" s="26">
        <f t="shared" si="3209"/>
        <v>1</v>
      </c>
      <c r="X4251" s="26">
        <f t="shared" si="3210"/>
        <v>1</v>
      </c>
      <c r="Y4251" s="21">
        <v>50</v>
      </c>
      <c r="Z4251" s="22">
        <f t="shared" si="3196"/>
        <v>2680</v>
      </c>
      <c r="AA4251" s="20" t="s">
        <v>4899</v>
      </c>
      <c r="AB4251" s="22"/>
      <c r="AC4251" s="22">
        <v>1</v>
      </c>
      <c r="AD4251" s="22"/>
      <c r="AE4251" s="22">
        <f t="shared" ref="AE4251:AE4256" si="3226">N4251</f>
        <v>2680</v>
      </c>
      <c r="AF4251" s="22">
        <f t="shared" si="3211"/>
        <v>2680</v>
      </c>
      <c r="AG4251" s="20">
        <f>N4251</f>
        <v>2680</v>
      </c>
      <c r="AH4251" s="20" t="str">
        <f>VLOOKUP(U4251,[1]提成计算!B:I,8,FALSE)</f>
        <v xml:space="preserve"> </v>
      </c>
      <c r="AI4251" s="20"/>
      <c r="AJ4251" s="22"/>
      <c r="AK4251" s="22"/>
      <c r="AM4251" s="22"/>
      <c r="AN4251" s="22"/>
      <c r="AO4251" s="22" t="s">
        <v>4897</v>
      </c>
      <c r="AP4251" s="22" t="s">
        <v>1301</v>
      </c>
      <c r="AS4251" s="20"/>
      <c r="AT4251" s="20"/>
      <c r="AU4251" s="20"/>
    </row>
    <row r="4252" spans="1:47" x14ac:dyDescent="0.15">
      <c r="A4252" s="21" t="s">
        <v>1273</v>
      </c>
      <c r="B4252" s="20" t="s">
        <v>918</v>
      </c>
      <c r="C4252" s="20" t="s">
        <v>1099</v>
      </c>
      <c r="D4252" s="20" t="s">
        <v>1136</v>
      </c>
      <c r="E4252" s="20" t="s">
        <v>4789</v>
      </c>
      <c r="F4252" s="20" t="s">
        <v>1250</v>
      </c>
      <c r="G4252" s="20" t="s">
        <v>5507</v>
      </c>
      <c r="H4252" s="20"/>
      <c r="I4252" s="20">
        <v>13553889949</v>
      </c>
      <c r="J4252" s="20" t="s">
        <v>924</v>
      </c>
      <c r="K4252" s="20" t="s">
        <v>5167</v>
      </c>
      <c r="L4252" s="20" t="s">
        <v>1299</v>
      </c>
      <c r="M4252" s="20">
        <v>888</v>
      </c>
      <c r="N4252" s="20">
        <v>888</v>
      </c>
      <c r="O4252" s="20" t="s">
        <v>927</v>
      </c>
      <c r="P4252" s="20" t="s">
        <v>50</v>
      </c>
      <c r="Q4252" s="28"/>
      <c r="R4252" s="21" t="s">
        <v>109</v>
      </c>
      <c r="S4252" s="25" t="s">
        <v>1159</v>
      </c>
      <c r="T4252" s="21" t="s">
        <v>4968</v>
      </c>
      <c r="U4252" s="21" t="s">
        <v>5168</v>
      </c>
      <c r="V4252" s="46">
        <v>1</v>
      </c>
      <c r="W4252" s="26">
        <f t="shared" si="3209"/>
        <v>1</v>
      </c>
      <c r="Y4252" s="21">
        <v>12</v>
      </c>
      <c r="Z4252" s="22">
        <f t="shared" si="3196"/>
        <v>888</v>
      </c>
      <c r="AA4252" s="20" t="s">
        <v>4899</v>
      </c>
      <c r="AB4252" s="22"/>
      <c r="AC4252" s="22">
        <v>1</v>
      </c>
      <c r="AD4252" s="22"/>
      <c r="AE4252" s="22">
        <f t="shared" si="3226"/>
        <v>888</v>
      </c>
      <c r="AF4252" s="22">
        <f t="shared" si="3211"/>
        <v>888</v>
      </c>
      <c r="AG4252" s="20"/>
      <c r="AH4252" s="22"/>
      <c r="AI4252" s="22"/>
      <c r="AJ4252" s="22">
        <f t="shared" ref="AJ4252:AJ4255" si="3227">N4252</f>
        <v>888</v>
      </c>
      <c r="AK4252" s="22">
        <f>IF(O4252="(传统)XDSL",VLOOKUP(S4252,[2]直销续费率明细!C:I,7,FALSE)*1,IF(O4252="GPON+XDSL",VLOOKUP(S4252,[2]直销续费率明细!C:I,7,FALSE)*1,VLOOKUP(S4252,[2]直销续费率明细!C:I,5,FALSE)*1))</f>
        <v>-40</v>
      </c>
      <c r="AL4252" s="22" t="s">
        <v>1309</v>
      </c>
      <c r="AM4252" s="22"/>
      <c r="AN4252" s="22"/>
      <c r="AO4252" s="22" t="s">
        <v>4897</v>
      </c>
      <c r="AP4252" s="22" t="s">
        <v>1301</v>
      </c>
      <c r="AS4252" s="20">
        <f>IF(Y4252&gt;=10,VLOOKUP(U4252,[2]提成计算!B:T,19,FALSE),VLOOKUP(U4252,[2]提成计算!B:T,18,FALSE))</f>
        <v>0.1</v>
      </c>
      <c r="AT4252" s="20">
        <f t="shared" ref="AT4252:AT4262" si="3228">IF(AD4252*AS4252&gt;0,AD4252*AS4252,AE4252*AS4252)</f>
        <v>88.800000000000011</v>
      </c>
      <c r="AU4252" s="20">
        <f t="shared" ref="AU4252:AU4253" si="3229">IF(AND(AK4252&lt;0,AK4252+AT4252&lt;0),-AT4252,AK4252)</f>
        <v>-40</v>
      </c>
    </row>
    <row r="4253" spans="1:47" x14ac:dyDescent="0.15">
      <c r="A4253" s="21" t="s">
        <v>1273</v>
      </c>
      <c r="B4253" s="20" t="s">
        <v>918</v>
      </c>
      <c r="C4253" s="20" t="s">
        <v>1099</v>
      </c>
      <c r="D4253" s="20" t="s">
        <v>1136</v>
      </c>
      <c r="E4253" s="20" t="s">
        <v>1157</v>
      </c>
      <c r="F4253" s="20" t="s">
        <v>1250</v>
      </c>
      <c r="G4253" s="20" t="s">
        <v>5508</v>
      </c>
      <c r="H4253" s="20"/>
      <c r="I4253" s="20">
        <v>13662736826</v>
      </c>
      <c r="J4253" s="20" t="s">
        <v>924</v>
      </c>
      <c r="K4253" s="20" t="s">
        <v>1139</v>
      </c>
      <c r="L4253" s="20" t="s">
        <v>2137</v>
      </c>
      <c r="M4253" s="20">
        <v>1408</v>
      </c>
      <c r="N4253" s="20">
        <v>1408</v>
      </c>
      <c r="O4253" s="20" t="s">
        <v>927</v>
      </c>
      <c r="P4253" s="20" t="s">
        <v>50</v>
      </c>
      <c r="Q4253" s="28"/>
      <c r="R4253" s="21" t="s">
        <v>109</v>
      </c>
      <c r="S4253" s="25" t="s">
        <v>1159</v>
      </c>
      <c r="T4253" s="21" t="s">
        <v>53</v>
      </c>
      <c r="U4253" s="21" t="s">
        <v>1140</v>
      </c>
      <c r="V4253" s="46">
        <v>1</v>
      </c>
      <c r="W4253" s="26">
        <f t="shared" si="3209"/>
        <v>1</v>
      </c>
      <c r="Y4253" s="21">
        <v>12</v>
      </c>
      <c r="Z4253" s="22">
        <f t="shared" si="3196"/>
        <v>1408</v>
      </c>
      <c r="AA4253" s="20" t="s">
        <v>4899</v>
      </c>
      <c r="AB4253" s="22"/>
      <c r="AC4253" s="22">
        <v>1</v>
      </c>
      <c r="AD4253" s="22"/>
      <c r="AE4253" s="22">
        <f t="shared" si="3226"/>
        <v>1408</v>
      </c>
      <c r="AF4253" s="22">
        <f t="shared" si="3211"/>
        <v>1408</v>
      </c>
      <c r="AG4253" s="20"/>
      <c r="AH4253" s="22"/>
      <c r="AI4253" s="22"/>
      <c r="AJ4253" s="22">
        <f t="shared" si="3227"/>
        <v>1408</v>
      </c>
      <c r="AK4253" s="22">
        <f>IF(O4253="(传统)XDSL",VLOOKUP(S4253,[2]直销续费率明细!C:I,7,FALSE)*1,IF(O4253="GPON+XDSL",VLOOKUP(S4253,[2]直销续费率明细!C:I,7,FALSE)*1,VLOOKUP(S4253,[2]直销续费率明细!C:I,5,FALSE)*1))</f>
        <v>-40</v>
      </c>
      <c r="AL4253" s="22" t="s">
        <v>1309</v>
      </c>
      <c r="AM4253" s="22"/>
      <c r="AN4253" s="22"/>
      <c r="AO4253" s="22" t="s">
        <v>4897</v>
      </c>
      <c r="AP4253" s="22" t="s">
        <v>1301</v>
      </c>
      <c r="AS4253" s="20">
        <f>IF(Y4253&gt;=10,VLOOKUP(U4253,[2]提成计算!B:T,19,FALSE),VLOOKUP(U4253,[2]提成计算!B:T,18,FALSE))</f>
        <v>0.09</v>
      </c>
      <c r="AT4253" s="20">
        <f t="shared" si="3228"/>
        <v>126.72</v>
      </c>
      <c r="AU4253" s="20">
        <f t="shared" si="3229"/>
        <v>-40</v>
      </c>
    </row>
    <row r="4254" spans="1:47" x14ac:dyDescent="0.15">
      <c r="A4254" s="21" t="s">
        <v>1273</v>
      </c>
      <c r="B4254" s="20" t="s">
        <v>918</v>
      </c>
      <c r="C4254" s="20" t="s">
        <v>1099</v>
      </c>
      <c r="D4254" s="20" t="s">
        <v>1121</v>
      </c>
      <c r="E4254" s="20" t="s">
        <v>1284</v>
      </c>
      <c r="F4254" s="20" t="s">
        <v>1250</v>
      </c>
      <c r="G4254" s="20" t="s">
        <v>5509</v>
      </c>
      <c r="H4254" s="20"/>
      <c r="I4254" s="20">
        <v>13713178619</v>
      </c>
      <c r="J4254" s="20" t="s">
        <v>924</v>
      </c>
      <c r="K4254" s="20" t="s">
        <v>4967</v>
      </c>
      <c r="L4254" s="20" t="s">
        <v>1299</v>
      </c>
      <c r="M4254" s="20">
        <v>888</v>
      </c>
      <c r="N4254" s="20">
        <v>888</v>
      </c>
      <c r="O4254" s="20" t="s">
        <v>927</v>
      </c>
      <c r="P4254" s="20" t="s">
        <v>50</v>
      </c>
      <c r="Q4254" s="28"/>
      <c r="R4254" s="21" t="s">
        <v>91</v>
      </c>
      <c r="S4254" s="25" t="s">
        <v>1410</v>
      </c>
      <c r="T4254" s="21" t="s">
        <v>4968</v>
      </c>
      <c r="U4254" s="21" t="s">
        <v>4969</v>
      </c>
      <c r="V4254" s="46">
        <v>1</v>
      </c>
      <c r="W4254" s="26">
        <f t="shared" si="3209"/>
        <v>1</v>
      </c>
      <c r="Y4254" s="21">
        <v>12</v>
      </c>
      <c r="Z4254" s="22">
        <f t="shared" si="3196"/>
        <v>888</v>
      </c>
      <c r="AA4254" s="20" t="s">
        <v>4899</v>
      </c>
      <c r="AB4254" s="22"/>
      <c r="AC4254" s="22">
        <v>1</v>
      </c>
      <c r="AD4254" s="22"/>
      <c r="AE4254" s="22">
        <f t="shared" si="3226"/>
        <v>888</v>
      </c>
      <c r="AF4254" s="22">
        <f t="shared" si="3211"/>
        <v>888</v>
      </c>
      <c r="AG4254" s="20"/>
      <c r="AH4254" s="22"/>
      <c r="AI4254" s="22"/>
      <c r="AJ4254" s="22">
        <f t="shared" si="3227"/>
        <v>888</v>
      </c>
      <c r="AK4254" s="22"/>
      <c r="AL4254" s="22" t="s">
        <v>1871</v>
      </c>
      <c r="AM4254" s="22"/>
      <c r="AN4254" s="22"/>
      <c r="AO4254" s="22" t="s">
        <v>4897</v>
      </c>
      <c r="AP4254" s="22" t="s">
        <v>1301</v>
      </c>
      <c r="AS4254" s="20">
        <f>IF(Y4254&gt;=10,VLOOKUP(U4254,[2]提成计算!B:T,19,FALSE),VLOOKUP(U4254,[2]提成计算!B:T,18,FALSE))</f>
        <v>0.1</v>
      </c>
      <c r="AT4254" s="20">
        <f t="shared" si="3228"/>
        <v>88.800000000000011</v>
      </c>
      <c r="AU4254" s="20">
        <f t="shared" ref="AU4254:AU4261" si="3230">IF(AND(AK4254&lt;0,AK4254+AT4254&lt;0),AT4254,AK4254)</f>
        <v>0</v>
      </c>
    </row>
    <row r="4255" spans="1:47" x14ac:dyDescent="0.15">
      <c r="A4255" s="21" t="s">
        <v>1273</v>
      </c>
      <c r="B4255" s="20" t="s">
        <v>918</v>
      </c>
      <c r="C4255" s="20" t="s">
        <v>1099</v>
      </c>
      <c r="D4255" s="20" t="s">
        <v>1136</v>
      </c>
      <c r="E4255" s="20" t="s">
        <v>4730</v>
      </c>
      <c r="F4255" s="20" t="s">
        <v>1250</v>
      </c>
      <c r="G4255" s="20" t="s">
        <v>5510</v>
      </c>
      <c r="H4255" s="20"/>
      <c r="I4255" s="20">
        <v>13728212292</v>
      </c>
      <c r="J4255" s="20" t="s">
        <v>924</v>
      </c>
      <c r="K4255" s="20" t="s">
        <v>4699</v>
      </c>
      <c r="L4255" s="20" t="s">
        <v>1299</v>
      </c>
      <c r="M4255" s="20">
        <v>888</v>
      </c>
      <c r="N4255" s="20">
        <v>888</v>
      </c>
      <c r="O4255" s="20" t="s">
        <v>927</v>
      </c>
      <c r="P4255" s="20" t="s">
        <v>50</v>
      </c>
      <c r="Q4255" s="28"/>
      <c r="R4255" s="22" t="s">
        <v>109</v>
      </c>
      <c r="T4255" s="21" t="s">
        <v>948</v>
      </c>
      <c r="U4255" s="22" t="s">
        <v>109</v>
      </c>
      <c r="V4255" s="46">
        <v>1</v>
      </c>
      <c r="W4255" s="26">
        <f t="shared" si="3209"/>
        <v>1</v>
      </c>
      <c r="Y4255" s="21">
        <v>12</v>
      </c>
      <c r="Z4255" s="22">
        <f t="shared" si="3196"/>
        <v>888</v>
      </c>
      <c r="AA4255" s="20" t="s">
        <v>4899</v>
      </c>
      <c r="AB4255" s="22"/>
      <c r="AC4255" s="22">
        <v>1</v>
      </c>
      <c r="AD4255" s="22"/>
      <c r="AE4255" s="22">
        <f t="shared" si="3226"/>
        <v>888</v>
      </c>
      <c r="AF4255" s="22">
        <f t="shared" si="3211"/>
        <v>888</v>
      </c>
      <c r="AG4255" s="20"/>
      <c r="AH4255" s="22"/>
      <c r="AI4255" s="22"/>
      <c r="AJ4255" s="22">
        <f t="shared" si="3227"/>
        <v>888</v>
      </c>
      <c r="AK4255" s="22">
        <f>IF(O4255="(传统)XDSL",VLOOKUP(U4255,[2]自营续费率!B:G,6,FALSE)*1,IF(O4255="GPON+XDSL",VLOOKUP(U4255,[2]自营续费率!B:G,6,FALSE)*1,VLOOKUP(U4255,[2]自营续费率!B:G,4,FALSE)*1))</f>
        <v>-40</v>
      </c>
      <c r="AL4255" s="22" t="s">
        <v>1300</v>
      </c>
      <c r="AM4255" s="22"/>
      <c r="AN4255" s="22"/>
      <c r="AO4255" s="22" t="s">
        <v>4897</v>
      </c>
      <c r="AP4255" s="22" t="s">
        <v>1301</v>
      </c>
      <c r="AS4255" s="20">
        <f>IF(Y4255&gt;=10,VLOOKUP(U4255,[2]自营提成!C:Z,6,FALSE),VLOOKUP(U4255,[2]自营提成!C:Z,5,FALSE))</f>
        <v>0.12</v>
      </c>
      <c r="AT4255" s="20">
        <f t="shared" si="3228"/>
        <v>106.56</v>
      </c>
      <c r="AU4255" s="20">
        <f>IF(AND(AK4255&lt;0,AK4255+AT4255&lt;0),-AT4255,AK4255)</f>
        <v>-40</v>
      </c>
    </row>
    <row r="4256" spans="1:47" x14ac:dyDescent="0.15">
      <c r="A4256" s="21" t="s">
        <v>1273</v>
      </c>
      <c r="B4256" s="20" t="s">
        <v>918</v>
      </c>
      <c r="C4256" s="20" t="s">
        <v>1099</v>
      </c>
      <c r="D4256" s="20" t="s">
        <v>1136</v>
      </c>
      <c r="E4256" s="20" t="s">
        <v>1318</v>
      </c>
      <c r="F4256" s="20" t="s">
        <v>1250</v>
      </c>
      <c r="G4256" s="20" t="s">
        <v>5511</v>
      </c>
      <c r="H4256" s="20"/>
      <c r="I4256" s="20">
        <v>18025251122</v>
      </c>
      <c r="J4256" s="20" t="s">
        <v>1268</v>
      </c>
      <c r="K4256" s="20" t="s">
        <v>594</v>
      </c>
      <c r="L4256" s="20" t="s">
        <v>1358</v>
      </c>
      <c r="M4256" s="20">
        <v>1088</v>
      </c>
      <c r="N4256" s="20">
        <v>1088</v>
      </c>
      <c r="O4256" s="20" t="s">
        <v>927</v>
      </c>
      <c r="P4256" s="20" t="s">
        <v>50</v>
      </c>
      <c r="Q4256" s="28"/>
      <c r="R4256" s="21" t="s">
        <v>109</v>
      </c>
      <c r="S4256" s="21"/>
      <c r="T4256" s="21" t="s">
        <v>53</v>
      </c>
      <c r="U4256" s="21" t="s">
        <v>595</v>
      </c>
      <c r="V4256" s="46">
        <v>1</v>
      </c>
      <c r="W4256" s="26">
        <f t="shared" si="3209"/>
        <v>1</v>
      </c>
      <c r="X4256" s="26">
        <f t="shared" si="3210"/>
        <v>1</v>
      </c>
      <c r="Y4256" s="21">
        <v>10</v>
      </c>
      <c r="Z4256" s="22">
        <f t="shared" si="3196"/>
        <v>1088</v>
      </c>
      <c r="AA4256" s="20" t="s">
        <v>4899</v>
      </c>
      <c r="AB4256" s="22"/>
      <c r="AC4256" s="22">
        <v>1</v>
      </c>
      <c r="AD4256" s="22"/>
      <c r="AE4256" s="22">
        <f t="shared" si="3226"/>
        <v>1088</v>
      </c>
      <c r="AF4256" s="22">
        <f t="shared" si="3211"/>
        <v>1088</v>
      </c>
      <c r="AG4256" s="20">
        <f>N4256</f>
        <v>1088</v>
      </c>
      <c r="AH4256" s="20" t="str">
        <f>VLOOKUP(U4256,[1]提成计算!B:I,8,FALSE)</f>
        <v xml:space="preserve"> </v>
      </c>
      <c r="AI4256" s="20"/>
      <c r="AJ4256" s="22"/>
      <c r="AK4256" s="22"/>
      <c r="AM4256" s="22"/>
      <c r="AN4256" s="22"/>
      <c r="AO4256" s="22" t="s">
        <v>2216</v>
      </c>
      <c r="AP4256" s="22" t="s">
        <v>1301</v>
      </c>
      <c r="AS4256" s="20"/>
      <c r="AT4256" s="20"/>
      <c r="AU4256" s="20"/>
    </row>
    <row r="4257" spans="1:47" x14ac:dyDescent="0.15">
      <c r="A4257" s="21" t="s">
        <v>1273</v>
      </c>
      <c r="B4257" s="20" t="s">
        <v>918</v>
      </c>
      <c r="C4257" s="20" t="s">
        <v>1099</v>
      </c>
      <c r="D4257" s="20" t="s">
        <v>1136</v>
      </c>
      <c r="E4257" s="20" t="s">
        <v>4704</v>
      </c>
      <c r="F4257" s="20" t="s">
        <v>1250</v>
      </c>
      <c r="G4257" s="20" t="s">
        <v>5512</v>
      </c>
      <c r="H4257" s="20"/>
      <c r="I4257" s="20" t="s">
        <v>5513</v>
      </c>
      <c r="J4257" s="20" t="s">
        <v>924</v>
      </c>
      <c r="K4257" s="20" t="s">
        <v>195</v>
      </c>
      <c r="L4257" s="20" t="s">
        <v>1918</v>
      </c>
      <c r="M4257" s="20">
        <v>680</v>
      </c>
      <c r="N4257" s="20">
        <v>680</v>
      </c>
      <c r="O4257" s="20" t="s">
        <v>1262</v>
      </c>
      <c r="P4257" s="20" t="s">
        <v>50</v>
      </c>
      <c r="Q4257" s="28"/>
      <c r="R4257" s="21" t="s">
        <v>109</v>
      </c>
      <c r="S4257" s="25" t="s">
        <v>1450</v>
      </c>
      <c r="T4257" s="21" t="s">
        <v>53</v>
      </c>
      <c r="U4257" s="21" t="s">
        <v>196</v>
      </c>
      <c r="V4257" s="46">
        <v>1</v>
      </c>
      <c r="W4257" s="26">
        <f t="shared" si="3209"/>
        <v>1</v>
      </c>
      <c r="Y4257" s="21">
        <v>4</v>
      </c>
      <c r="Z4257" s="22">
        <f t="shared" si="3196"/>
        <v>680</v>
      </c>
      <c r="AA4257" s="20" t="s">
        <v>2218</v>
      </c>
      <c r="AB4257" s="22">
        <v>1</v>
      </c>
      <c r="AC4257" s="22"/>
      <c r="AD4257" s="22">
        <f t="shared" ref="AD4257:AD4258" si="3231">N4257</f>
        <v>680</v>
      </c>
      <c r="AE4257" s="22"/>
      <c r="AF4257" s="22">
        <f t="shared" si="3211"/>
        <v>680</v>
      </c>
      <c r="AG4257" s="20"/>
      <c r="AH4257" s="22"/>
      <c r="AI4257" s="22"/>
      <c r="AJ4257" s="22">
        <f t="shared" ref="AJ4257:AJ4258" si="3232">N4257</f>
        <v>680</v>
      </c>
      <c r="AK4257" s="22">
        <f>IF(O4257="(传统)XDSL",VLOOKUP(S4257,[2]直销续费率明细!C:I,7,FALSE)*1,IF(O4257="GPON+XDSL",VLOOKUP(S4257,[2]直销续费率明细!C:I,7,FALSE)*1,VLOOKUP(S4257,[2]直销续费率明细!C:I,5,FALSE)*1))</f>
        <v>25</v>
      </c>
      <c r="AL4257" s="22" t="s">
        <v>1309</v>
      </c>
      <c r="AM4257" s="22"/>
      <c r="AN4257" s="22"/>
      <c r="AO4257" s="22" t="s">
        <v>4897</v>
      </c>
      <c r="AP4257" s="22" t="s">
        <v>4913</v>
      </c>
      <c r="AS4257" s="20">
        <f>IF(Y4257&gt;=10,VLOOKUP(U4257,[2]提成计算!B:T,19,FALSE),VLOOKUP(U4257,[2]提成计算!B:T,18,FALSE))</f>
        <v>7.0000000000000007E-2</v>
      </c>
      <c r="AT4257" s="20">
        <f t="shared" ref="AT4257:AT4258" si="3233">IF(AD4257*AS4257&gt;0,AD4257*AS4257,AE4257*AS4257)</f>
        <v>47.6</v>
      </c>
      <c r="AU4257" s="20">
        <f t="shared" ref="AU4257" si="3234">IF(AND(AK4257&lt;0,AK4257+AT4257&lt;0),-AT4257,AK4257)</f>
        <v>25</v>
      </c>
    </row>
    <row r="4258" spans="1:47" x14ac:dyDescent="0.15">
      <c r="A4258" s="21" t="s">
        <v>1273</v>
      </c>
      <c r="B4258" s="20" t="s">
        <v>918</v>
      </c>
      <c r="C4258" s="20" t="s">
        <v>1099</v>
      </c>
      <c r="D4258" s="20" t="s">
        <v>1136</v>
      </c>
      <c r="E4258" s="20" t="s">
        <v>1447</v>
      </c>
      <c r="F4258" s="20" t="s">
        <v>1250</v>
      </c>
      <c r="G4258" s="20" t="s">
        <v>5514</v>
      </c>
      <c r="H4258" s="20"/>
      <c r="I4258" s="20" t="s">
        <v>5515</v>
      </c>
      <c r="J4258" s="20" t="s">
        <v>924</v>
      </c>
      <c r="K4258" s="20" t="s">
        <v>4699</v>
      </c>
      <c r="L4258" s="20" t="s">
        <v>1918</v>
      </c>
      <c r="M4258" s="20">
        <v>680</v>
      </c>
      <c r="N4258" s="20">
        <v>680</v>
      </c>
      <c r="O4258" s="20" t="s">
        <v>1262</v>
      </c>
      <c r="P4258" s="20" t="s">
        <v>50</v>
      </c>
      <c r="Q4258" s="28"/>
      <c r="R4258" s="22" t="s">
        <v>109</v>
      </c>
      <c r="T4258" s="21" t="s">
        <v>948</v>
      </c>
      <c r="U4258" s="22" t="s">
        <v>109</v>
      </c>
      <c r="V4258" s="46">
        <v>1</v>
      </c>
      <c r="W4258" s="26">
        <f t="shared" si="3209"/>
        <v>1</v>
      </c>
      <c r="Y4258" s="21">
        <v>4</v>
      </c>
      <c r="Z4258" s="22">
        <f t="shared" si="3196"/>
        <v>680</v>
      </c>
      <c r="AA4258" s="20" t="s">
        <v>4899</v>
      </c>
      <c r="AB4258" s="22">
        <v>1</v>
      </c>
      <c r="AC4258" s="22"/>
      <c r="AD4258" s="22">
        <f t="shared" si="3231"/>
        <v>680</v>
      </c>
      <c r="AE4258" s="22"/>
      <c r="AF4258" s="22">
        <f t="shared" si="3211"/>
        <v>680</v>
      </c>
      <c r="AG4258" s="20"/>
      <c r="AH4258" s="22"/>
      <c r="AI4258" s="22"/>
      <c r="AJ4258" s="22">
        <f t="shared" si="3232"/>
        <v>680</v>
      </c>
      <c r="AK4258" s="22">
        <f>IF(O4258="(传统)XDSL",VLOOKUP(U4258,[2]自营续费率!B:G,6,FALSE)*1,IF(O4258="GPON+XDSL",VLOOKUP(U4258,[2]自营续费率!B:G,6,FALSE)*1,VLOOKUP(U4258,[2]自营续费率!B:G,4,FALSE)*1))</f>
        <v>10</v>
      </c>
      <c r="AL4258" s="22" t="s">
        <v>1309</v>
      </c>
      <c r="AM4258" s="22"/>
      <c r="AN4258" s="22"/>
      <c r="AO4258" s="22" t="s">
        <v>4897</v>
      </c>
      <c r="AP4258" s="22" t="s">
        <v>4913</v>
      </c>
      <c r="AS4258" s="20">
        <f>IF(Y4258&gt;=10,VLOOKUP(U4258,[2]自营提成!C:Z,6,FALSE),VLOOKUP(U4258,[2]自营提成!C:Z,5,FALSE))</f>
        <v>0.09</v>
      </c>
      <c r="AT4258" s="20">
        <f t="shared" si="3233"/>
        <v>61.199999999999996</v>
      </c>
      <c r="AU4258" s="20">
        <f>IF(AND(AK4258&lt;0,AK4258+AT4258&lt;0),-AT4258,AK4258)</f>
        <v>10</v>
      </c>
    </row>
    <row r="4259" spans="1:47" x14ac:dyDescent="0.15">
      <c r="A4259" s="21" t="s">
        <v>1273</v>
      </c>
      <c r="B4259" s="20" t="s">
        <v>918</v>
      </c>
      <c r="C4259" s="20" t="s">
        <v>1099</v>
      </c>
      <c r="D4259" s="20" t="s">
        <v>1136</v>
      </c>
      <c r="E4259" s="20" t="s">
        <v>1447</v>
      </c>
      <c r="F4259" s="20" t="s">
        <v>1250</v>
      </c>
      <c r="G4259" s="20" t="s">
        <v>5516</v>
      </c>
      <c r="H4259" s="20"/>
      <c r="I4259" s="20">
        <v>13662797812</v>
      </c>
      <c r="J4259" s="20" t="s">
        <v>1268</v>
      </c>
      <c r="K4259" s="20" t="s">
        <v>195</v>
      </c>
      <c r="L4259" s="20" t="s">
        <v>1358</v>
      </c>
      <c r="M4259" s="20">
        <v>1088</v>
      </c>
      <c r="N4259" s="20">
        <v>1088</v>
      </c>
      <c r="O4259" s="20" t="s">
        <v>927</v>
      </c>
      <c r="P4259" s="20" t="s">
        <v>50</v>
      </c>
      <c r="Q4259" s="28"/>
      <c r="R4259" s="21" t="s">
        <v>109</v>
      </c>
      <c r="S4259" s="21"/>
      <c r="T4259" s="21" t="s">
        <v>53</v>
      </c>
      <c r="U4259" s="21" t="s">
        <v>196</v>
      </c>
      <c r="V4259" s="46">
        <v>1</v>
      </c>
      <c r="W4259" s="26">
        <f t="shared" si="3209"/>
        <v>1</v>
      </c>
      <c r="X4259" s="26">
        <f t="shared" si="3210"/>
        <v>1</v>
      </c>
      <c r="Y4259" s="21">
        <v>10</v>
      </c>
      <c r="Z4259" s="22">
        <f t="shared" si="3196"/>
        <v>1088</v>
      </c>
      <c r="AA4259" s="20" t="s">
        <v>4899</v>
      </c>
      <c r="AB4259" s="22"/>
      <c r="AC4259" s="22">
        <v>1</v>
      </c>
      <c r="AD4259" s="22"/>
      <c r="AE4259" s="22">
        <f t="shared" ref="AE4259:AE4260" si="3235">N4259</f>
        <v>1088</v>
      </c>
      <c r="AF4259" s="22">
        <f t="shared" si="3211"/>
        <v>1088</v>
      </c>
      <c r="AG4259" s="20">
        <f t="shared" ref="AG4259:AG4260" si="3236">N4259</f>
        <v>1088</v>
      </c>
      <c r="AH4259" s="20" t="str">
        <f>VLOOKUP(U4259,[1]提成计算!B:I,8,FALSE)</f>
        <v xml:space="preserve"> </v>
      </c>
      <c r="AI4259" s="20"/>
      <c r="AJ4259" s="22"/>
      <c r="AK4259" s="22"/>
      <c r="AM4259" s="22"/>
      <c r="AN4259" s="22"/>
      <c r="AO4259" s="22" t="s">
        <v>4897</v>
      </c>
      <c r="AP4259" s="22" t="s">
        <v>1301</v>
      </c>
      <c r="AS4259" s="20"/>
      <c r="AT4259" s="20"/>
      <c r="AU4259" s="20"/>
    </row>
    <row r="4260" spans="1:47" x14ac:dyDescent="0.15">
      <c r="A4260" s="21" t="s">
        <v>1273</v>
      </c>
      <c r="B4260" s="20" t="s">
        <v>918</v>
      </c>
      <c r="C4260" s="20" t="s">
        <v>1099</v>
      </c>
      <c r="D4260" s="20" t="s">
        <v>1136</v>
      </c>
      <c r="E4260" s="20" t="s">
        <v>4742</v>
      </c>
      <c r="F4260" s="20" t="s">
        <v>1250</v>
      </c>
      <c r="G4260" s="20" t="s">
        <v>5517</v>
      </c>
      <c r="H4260" s="20"/>
      <c r="I4260" s="20">
        <v>13712215952</v>
      </c>
      <c r="J4260" s="20" t="s">
        <v>1268</v>
      </c>
      <c r="K4260" s="20" t="s">
        <v>549</v>
      </c>
      <c r="L4260" s="20" t="s">
        <v>1358</v>
      </c>
      <c r="M4260" s="20">
        <v>1088</v>
      </c>
      <c r="N4260" s="20">
        <v>1088</v>
      </c>
      <c r="O4260" s="20" t="s">
        <v>927</v>
      </c>
      <c r="P4260" s="20" t="s">
        <v>50</v>
      </c>
      <c r="Q4260" s="28"/>
      <c r="R4260" s="21" t="s">
        <v>109</v>
      </c>
      <c r="S4260" s="21"/>
      <c r="T4260" s="21" t="s">
        <v>53</v>
      </c>
      <c r="U4260" s="21" t="s">
        <v>550</v>
      </c>
      <c r="V4260" s="46">
        <v>1</v>
      </c>
      <c r="W4260" s="26">
        <f t="shared" si="3209"/>
        <v>1</v>
      </c>
      <c r="X4260" s="26">
        <f t="shared" si="3210"/>
        <v>1</v>
      </c>
      <c r="Y4260" s="21">
        <v>10</v>
      </c>
      <c r="Z4260" s="22">
        <f t="shared" si="3196"/>
        <v>1088</v>
      </c>
      <c r="AA4260" s="20" t="s">
        <v>4899</v>
      </c>
      <c r="AB4260" s="22"/>
      <c r="AC4260" s="22">
        <v>1</v>
      </c>
      <c r="AD4260" s="22"/>
      <c r="AE4260" s="22">
        <f t="shared" si="3235"/>
        <v>1088</v>
      </c>
      <c r="AF4260" s="22">
        <f t="shared" si="3211"/>
        <v>1088</v>
      </c>
      <c r="AG4260" s="20">
        <f t="shared" si="3236"/>
        <v>1088</v>
      </c>
      <c r="AH4260" s="20" t="str">
        <f>VLOOKUP(U4260,[1]提成计算!B:I,8,FALSE)</f>
        <v xml:space="preserve"> </v>
      </c>
      <c r="AI4260" s="20"/>
      <c r="AJ4260" s="22"/>
      <c r="AK4260" s="22"/>
      <c r="AM4260" s="22"/>
      <c r="AN4260" s="22"/>
      <c r="AO4260" s="22" t="s">
        <v>4897</v>
      </c>
      <c r="AP4260" s="22" t="s">
        <v>1301</v>
      </c>
      <c r="AS4260" s="20"/>
      <c r="AT4260" s="20"/>
      <c r="AU4260" s="20"/>
    </row>
    <row r="4261" spans="1:47" x14ac:dyDescent="0.15">
      <c r="A4261" s="21" t="s">
        <v>1273</v>
      </c>
      <c r="B4261" s="20" t="s">
        <v>918</v>
      </c>
      <c r="C4261" s="20" t="s">
        <v>1099</v>
      </c>
      <c r="D4261" s="20" t="s">
        <v>1136</v>
      </c>
      <c r="E4261" s="20" t="s">
        <v>1144</v>
      </c>
      <c r="F4261" s="20" t="s">
        <v>1250</v>
      </c>
      <c r="G4261" s="20" t="s">
        <v>5518</v>
      </c>
      <c r="H4261" s="20"/>
      <c r="I4261" s="20">
        <v>13926817550</v>
      </c>
      <c r="J4261" s="20" t="s">
        <v>924</v>
      </c>
      <c r="K4261" s="20" t="s">
        <v>549</v>
      </c>
      <c r="L4261" s="20" t="s">
        <v>1918</v>
      </c>
      <c r="M4261" s="20">
        <v>680</v>
      </c>
      <c r="N4261" s="20">
        <v>680</v>
      </c>
      <c r="O4261" s="20" t="s">
        <v>1262</v>
      </c>
      <c r="P4261" s="20" t="s">
        <v>50</v>
      </c>
      <c r="Q4261" s="28"/>
      <c r="R4261" s="21" t="s">
        <v>109</v>
      </c>
      <c r="S4261" s="25" t="s">
        <v>1150</v>
      </c>
      <c r="T4261" s="21" t="s">
        <v>53</v>
      </c>
      <c r="U4261" s="21" t="s">
        <v>550</v>
      </c>
      <c r="V4261" s="46">
        <v>1</v>
      </c>
      <c r="W4261" s="26">
        <f t="shared" si="3209"/>
        <v>1</v>
      </c>
      <c r="Y4261" s="21">
        <v>4</v>
      </c>
      <c r="Z4261" s="22">
        <f t="shared" si="3196"/>
        <v>680</v>
      </c>
      <c r="AA4261" s="20" t="s">
        <v>4899</v>
      </c>
      <c r="AB4261" s="22">
        <v>1</v>
      </c>
      <c r="AC4261" s="22"/>
      <c r="AD4261" s="22">
        <f>N4261</f>
        <v>680</v>
      </c>
      <c r="AE4261" s="22"/>
      <c r="AF4261" s="22">
        <f t="shared" si="3211"/>
        <v>680</v>
      </c>
      <c r="AG4261" s="20"/>
      <c r="AH4261" s="22"/>
      <c r="AI4261" s="22"/>
      <c r="AJ4261" s="22">
        <f t="shared" ref="AJ4261:AJ4262" si="3237">N4261</f>
        <v>680</v>
      </c>
      <c r="AK4261" s="22"/>
      <c r="AL4261" s="22" t="s">
        <v>1871</v>
      </c>
      <c r="AM4261" s="22"/>
      <c r="AN4261" s="22"/>
      <c r="AO4261" s="22" t="s">
        <v>4897</v>
      </c>
      <c r="AP4261" s="22" t="s">
        <v>4913</v>
      </c>
      <c r="AS4261" s="20">
        <f>IF(Y4261&gt;=10,VLOOKUP(U4261,[2]提成计算!B:T,19,FALSE),VLOOKUP(U4261,[2]提成计算!B:T,18,FALSE))</f>
        <v>0.06</v>
      </c>
      <c r="AT4261" s="20">
        <f t="shared" si="3228"/>
        <v>40.799999999999997</v>
      </c>
      <c r="AU4261" s="20">
        <f t="shared" si="3230"/>
        <v>0</v>
      </c>
    </row>
    <row r="4262" spans="1:47" x14ac:dyDescent="0.15">
      <c r="A4262" s="21" t="s">
        <v>1273</v>
      </c>
      <c r="B4262" s="20" t="s">
        <v>918</v>
      </c>
      <c r="C4262" s="20" t="s">
        <v>1099</v>
      </c>
      <c r="D4262" s="20" t="s">
        <v>1100</v>
      </c>
      <c r="E4262" s="20" t="s">
        <v>1101</v>
      </c>
      <c r="F4262" s="20" t="s">
        <v>1250</v>
      </c>
      <c r="G4262" s="20" t="s">
        <v>5519</v>
      </c>
      <c r="H4262" s="20"/>
      <c r="I4262" s="20">
        <v>13652370557</v>
      </c>
      <c r="J4262" s="20" t="s">
        <v>924</v>
      </c>
      <c r="K4262" s="20" t="s">
        <v>4714</v>
      </c>
      <c r="L4262" s="20" t="s">
        <v>1299</v>
      </c>
      <c r="M4262" s="20">
        <v>888</v>
      </c>
      <c r="N4262" s="20">
        <v>888</v>
      </c>
      <c r="O4262" s="20" t="s">
        <v>927</v>
      </c>
      <c r="P4262" s="20" t="s">
        <v>50</v>
      </c>
      <c r="Q4262" s="28"/>
      <c r="R4262" s="21" t="s">
        <v>52</v>
      </c>
      <c r="S4262" s="25" t="s">
        <v>1163</v>
      </c>
      <c r="T4262" s="21" t="s">
        <v>53</v>
      </c>
      <c r="U4262" s="21" t="s">
        <v>81</v>
      </c>
      <c r="V4262" s="46">
        <v>1</v>
      </c>
      <c r="W4262" s="26">
        <f t="shared" si="3209"/>
        <v>1</v>
      </c>
      <c r="Y4262" s="21">
        <v>12</v>
      </c>
      <c r="Z4262" s="22">
        <f t="shared" si="3196"/>
        <v>888</v>
      </c>
      <c r="AA4262" s="20" t="s">
        <v>4899</v>
      </c>
      <c r="AB4262" s="22"/>
      <c r="AC4262" s="22">
        <v>1</v>
      </c>
      <c r="AD4262" s="22"/>
      <c r="AE4262" s="22">
        <f t="shared" ref="AE4262:AE4264" si="3238">N4262</f>
        <v>888</v>
      </c>
      <c r="AF4262" s="22">
        <f t="shared" si="3211"/>
        <v>888</v>
      </c>
      <c r="AG4262" s="20"/>
      <c r="AH4262" s="22"/>
      <c r="AI4262" s="22"/>
      <c r="AJ4262" s="22">
        <f t="shared" si="3237"/>
        <v>888</v>
      </c>
      <c r="AK4262" s="22">
        <f>IF(O4262="(传统)XDSL",VLOOKUP(S4262,[2]直销续费率明细!C:I,7,FALSE)*1,IF(O4262="GPON+XDSL",VLOOKUP(S4262,[2]直销续费率明细!C:I,7,FALSE)*1,VLOOKUP(S4262,[2]直销续费率明细!C:I,5,FALSE)*1))</f>
        <v>-40</v>
      </c>
      <c r="AL4262" s="22" t="s">
        <v>1309</v>
      </c>
      <c r="AM4262" s="22"/>
      <c r="AN4262" s="22"/>
      <c r="AO4262" s="22" t="s">
        <v>4897</v>
      </c>
      <c r="AP4262" s="22" t="s">
        <v>1301</v>
      </c>
      <c r="AS4262" s="20">
        <f>IF(Y4262&gt;=10,VLOOKUP(U4262,[2]提成计算!B:T,19,FALSE),VLOOKUP(U4262,[2]提成计算!B:T,18,FALSE))</f>
        <v>0.12</v>
      </c>
      <c r="AT4262" s="20">
        <f t="shared" si="3228"/>
        <v>106.56</v>
      </c>
      <c r="AU4262" s="20">
        <f t="shared" ref="AU4262" si="3239">IF(AND(AK4262&lt;0,AK4262+AT4262&lt;0),-AT4262,AK4262)</f>
        <v>-40</v>
      </c>
    </row>
    <row r="4263" spans="1:47" x14ac:dyDescent="0.15">
      <c r="A4263" s="21" t="s">
        <v>1273</v>
      </c>
      <c r="B4263" s="20" t="s">
        <v>918</v>
      </c>
      <c r="C4263" s="20" t="s">
        <v>1099</v>
      </c>
      <c r="D4263" s="20" t="s">
        <v>1121</v>
      </c>
      <c r="E4263" s="20" t="s">
        <v>1412</v>
      </c>
      <c r="F4263" s="20" t="s">
        <v>1250</v>
      </c>
      <c r="G4263" s="20" t="s">
        <v>5520</v>
      </c>
      <c r="H4263" s="20"/>
      <c r="I4263" s="20">
        <v>18925798714</v>
      </c>
      <c r="J4263" s="20" t="s">
        <v>1268</v>
      </c>
      <c r="K4263" s="20" t="s">
        <v>5004</v>
      </c>
      <c r="L4263" s="20" t="s">
        <v>2838</v>
      </c>
      <c r="M4263" s="20">
        <v>2098</v>
      </c>
      <c r="N4263" s="20">
        <v>2098</v>
      </c>
      <c r="O4263" s="20" t="s">
        <v>927</v>
      </c>
      <c r="P4263" s="20" t="s">
        <v>50</v>
      </c>
      <c r="Q4263" s="28"/>
      <c r="R4263" s="21" t="s">
        <v>91</v>
      </c>
      <c r="S4263" s="21"/>
      <c r="T4263" s="21" t="s">
        <v>4968</v>
      </c>
      <c r="U4263" s="21" t="s">
        <v>5005</v>
      </c>
      <c r="V4263" s="46">
        <v>1</v>
      </c>
      <c r="W4263" s="26">
        <f t="shared" si="3209"/>
        <v>1</v>
      </c>
      <c r="X4263" s="26">
        <f t="shared" si="3210"/>
        <v>1</v>
      </c>
      <c r="Y4263" s="21">
        <v>10</v>
      </c>
      <c r="Z4263" s="22">
        <f t="shared" si="3196"/>
        <v>2098</v>
      </c>
      <c r="AA4263" s="20" t="s">
        <v>4899</v>
      </c>
      <c r="AB4263" s="22"/>
      <c r="AC4263" s="22">
        <v>1</v>
      </c>
      <c r="AD4263" s="22"/>
      <c r="AE4263" s="22">
        <f t="shared" si="3238"/>
        <v>2098</v>
      </c>
      <c r="AF4263" s="22">
        <f t="shared" si="3211"/>
        <v>2098</v>
      </c>
      <c r="AG4263" s="20">
        <f t="shared" ref="AG4263:AG4264" si="3240">N4263</f>
        <v>2098</v>
      </c>
      <c r="AH4263" s="20" t="str">
        <f>VLOOKUP(U4263,[1]提成计算!B:I,8,FALSE)</f>
        <v xml:space="preserve"> </v>
      </c>
      <c r="AI4263" s="20"/>
      <c r="AJ4263" s="22"/>
      <c r="AK4263" s="22"/>
      <c r="AM4263" s="22"/>
      <c r="AN4263" s="22"/>
      <c r="AO4263" s="22" t="s">
        <v>4897</v>
      </c>
      <c r="AP4263" s="22" t="s">
        <v>1301</v>
      </c>
      <c r="AS4263" s="20"/>
      <c r="AT4263" s="20"/>
      <c r="AU4263" s="20"/>
    </row>
    <row r="4264" spans="1:47" x14ac:dyDescent="0.15">
      <c r="A4264" s="21" t="s">
        <v>1273</v>
      </c>
      <c r="B4264" s="20" t="s">
        <v>918</v>
      </c>
      <c r="C4264" s="20" t="s">
        <v>1099</v>
      </c>
      <c r="D4264" s="20" t="s">
        <v>1136</v>
      </c>
      <c r="E4264" s="20" t="s">
        <v>1137</v>
      </c>
      <c r="F4264" s="20" t="s">
        <v>1250</v>
      </c>
      <c r="G4264" s="20" t="s">
        <v>5521</v>
      </c>
      <c r="H4264" s="20"/>
      <c r="I4264" s="20">
        <v>13713117221</v>
      </c>
      <c r="J4264" s="20" t="s">
        <v>1268</v>
      </c>
      <c r="K4264" s="20" t="s">
        <v>5333</v>
      </c>
      <c r="L4264" s="20" t="s">
        <v>1358</v>
      </c>
      <c r="M4264" s="20">
        <v>1088</v>
      </c>
      <c r="N4264" s="20">
        <v>1088</v>
      </c>
      <c r="O4264" s="20" t="s">
        <v>927</v>
      </c>
      <c r="P4264" s="20" t="s">
        <v>50</v>
      </c>
      <c r="Q4264" s="28"/>
      <c r="R4264" s="21" t="s">
        <v>109</v>
      </c>
      <c r="S4264" s="21"/>
      <c r="T4264" s="21" t="s">
        <v>53</v>
      </c>
      <c r="U4264" s="21" t="s">
        <v>1761</v>
      </c>
      <c r="V4264" s="46">
        <v>1</v>
      </c>
      <c r="W4264" s="26">
        <f t="shared" si="3209"/>
        <v>1</v>
      </c>
      <c r="X4264" s="26">
        <f t="shared" si="3210"/>
        <v>1</v>
      </c>
      <c r="Y4264" s="21">
        <v>10</v>
      </c>
      <c r="Z4264" s="22">
        <f t="shared" si="3196"/>
        <v>1088</v>
      </c>
      <c r="AA4264" s="20" t="s">
        <v>4899</v>
      </c>
      <c r="AB4264" s="22"/>
      <c r="AC4264" s="22">
        <v>1</v>
      </c>
      <c r="AD4264" s="22"/>
      <c r="AE4264" s="22">
        <f t="shared" si="3238"/>
        <v>1088</v>
      </c>
      <c r="AF4264" s="22">
        <f t="shared" si="3211"/>
        <v>1088</v>
      </c>
      <c r="AG4264" s="20">
        <f t="shared" si="3240"/>
        <v>1088</v>
      </c>
      <c r="AH4264" s="20" t="str">
        <f>VLOOKUP(U4264,[1]提成计算!B:I,8,FALSE)</f>
        <v xml:space="preserve"> </v>
      </c>
      <c r="AI4264" s="20"/>
      <c r="AJ4264" s="22"/>
      <c r="AK4264" s="22"/>
      <c r="AM4264" s="22"/>
      <c r="AN4264" s="22"/>
      <c r="AO4264" s="22" t="s">
        <v>4897</v>
      </c>
      <c r="AP4264" s="22" t="s">
        <v>1301</v>
      </c>
      <c r="AS4264" s="20"/>
      <c r="AT4264" s="20"/>
      <c r="AU4264" s="20"/>
    </row>
    <row r="4265" spans="1:47" x14ac:dyDescent="0.15">
      <c r="A4265" s="21" t="s">
        <v>1273</v>
      </c>
      <c r="B4265" s="20" t="s">
        <v>918</v>
      </c>
      <c r="C4265" s="20" t="s">
        <v>1099</v>
      </c>
      <c r="D4265" s="20" t="s">
        <v>1100</v>
      </c>
      <c r="E4265" s="20" t="s">
        <v>1101</v>
      </c>
      <c r="F4265" s="20" t="s">
        <v>1250</v>
      </c>
      <c r="G4265" s="20" t="s">
        <v>5522</v>
      </c>
      <c r="H4265" s="20"/>
      <c r="I4265" s="20">
        <v>13929436037</v>
      </c>
      <c r="J4265" s="20" t="s">
        <v>924</v>
      </c>
      <c r="K4265" s="20" t="s">
        <v>174</v>
      </c>
      <c r="L4265" s="20" t="s">
        <v>1918</v>
      </c>
      <c r="M4265" s="20">
        <v>680</v>
      </c>
      <c r="N4265" s="20">
        <v>680</v>
      </c>
      <c r="O4265" s="20" t="s">
        <v>1262</v>
      </c>
      <c r="P4265" s="20" t="s">
        <v>50</v>
      </c>
      <c r="Q4265" s="28"/>
      <c r="R4265" s="21" t="s">
        <v>52</v>
      </c>
      <c r="S4265" s="25" t="s">
        <v>1134</v>
      </c>
      <c r="T4265" s="21" t="s">
        <v>4929</v>
      </c>
      <c r="U4265" s="21"/>
      <c r="V4265" s="46">
        <v>1</v>
      </c>
      <c r="W4265" s="26">
        <f t="shared" si="3209"/>
        <v>1</v>
      </c>
      <c r="Y4265" s="21">
        <v>4</v>
      </c>
      <c r="Z4265" s="22">
        <f t="shared" si="3196"/>
        <v>680</v>
      </c>
      <c r="AA4265" s="20" t="s">
        <v>4899</v>
      </c>
      <c r="AB4265" s="22">
        <v>1</v>
      </c>
      <c r="AC4265" s="22"/>
      <c r="AD4265" s="22">
        <f t="shared" ref="AD4265:AD4266" si="3241">N4265</f>
        <v>680</v>
      </c>
      <c r="AE4265" s="22"/>
      <c r="AF4265" s="22">
        <f t="shared" si="3211"/>
        <v>680</v>
      </c>
      <c r="AG4265" s="20"/>
      <c r="AH4265" s="22"/>
      <c r="AI4265" s="22"/>
      <c r="AJ4265" s="22">
        <f t="shared" ref="AJ4265:AJ4266" si="3242">N4265</f>
        <v>680</v>
      </c>
      <c r="AK4265" s="22">
        <f>IF(O4265="(传统)XDSL",VLOOKUP(S4265,[1]续费率明细!C:I,7,FALSE)*1,IF(O4265="GPON+XDSL",VLOOKUP(S4265,[1]续费率明细!C:I,7,FALSE)*1,VLOOKUP(S4265,[1]续费率明细!C:I,5,FALSE)*1))</f>
        <v>25</v>
      </c>
      <c r="AL4265" s="22" t="s">
        <v>1309</v>
      </c>
      <c r="AM4265" s="22"/>
      <c r="AN4265" s="22"/>
      <c r="AO4265" s="22" t="s">
        <v>2216</v>
      </c>
      <c r="AP4265" s="22" t="s">
        <v>2261</v>
      </c>
      <c r="AS4265" s="20"/>
      <c r="AT4265" s="20"/>
      <c r="AU4265" s="20"/>
    </row>
    <row r="4266" spans="1:47" x14ac:dyDescent="0.15">
      <c r="A4266" s="21" t="s">
        <v>1273</v>
      </c>
      <c r="B4266" s="20" t="s">
        <v>918</v>
      </c>
      <c r="C4266" s="20" t="s">
        <v>1099</v>
      </c>
      <c r="D4266" s="20" t="s">
        <v>1136</v>
      </c>
      <c r="E4266" s="20" t="s">
        <v>4704</v>
      </c>
      <c r="F4266" s="20" t="s">
        <v>1250</v>
      </c>
      <c r="G4266" s="20" t="s">
        <v>4256</v>
      </c>
      <c r="H4266" s="20"/>
      <c r="I4266" s="20">
        <v>13724599750</v>
      </c>
      <c r="J4266" s="20" t="s">
        <v>924</v>
      </c>
      <c r="K4266" s="20" t="s">
        <v>5265</v>
      </c>
      <c r="L4266" s="20" t="s">
        <v>2119</v>
      </c>
      <c r="M4266" s="20">
        <v>768</v>
      </c>
      <c r="N4266" s="20">
        <v>768</v>
      </c>
      <c r="O4266" s="20" t="s">
        <v>927</v>
      </c>
      <c r="P4266" s="20" t="s">
        <v>50</v>
      </c>
      <c r="Q4266" s="28"/>
      <c r="R4266" s="21" t="s">
        <v>109</v>
      </c>
      <c r="S4266" s="25" t="s">
        <v>1159</v>
      </c>
      <c r="T4266" s="21" t="s">
        <v>2278</v>
      </c>
      <c r="U4266" s="21" t="s">
        <v>5266</v>
      </c>
      <c r="V4266" s="46">
        <v>1</v>
      </c>
      <c r="W4266" s="26">
        <f t="shared" si="3209"/>
        <v>1</v>
      </c>
      <c r="Y4266" s="21">
        <v>4</v>
      </c>
      <c r="Z4266" s="22">
        <f t="shared" si="3196"/>
        <v>768</v>
      </c>
      <c r="AA4266" s="20" t="s">
        <v>2218</v>
      </c>
      <c r="AB4266" s="22">
        <v>1</v>
      </c>
      <c r="AC4266" s="22"/>
      <c r="AD4266" s="22">
        <f t="shared" si="3241"/>
        <v>768</v>
      </c>
      <c r="AE4266" s="22"/>
      <c r="AF4266" s="22">
        <f t="shared" si="3211"/>
        <v>768</v>
      </c>
      <c r="AG4266" s="20"/>
      <c r="AH4266" s="22"/>
      <c r="AI4266" s="22"/>
      <c r="AJ4266" s="22">
        <f t="shared" si="3242"/>
        <v>768</v>
      </c>
      <c r="AK4266" s="22">
        <f>IF(O4266="(传统)XDSL",VLOOKUP(S4266,[2]直销续费率明细!C:I,7,FALSE)*1,IF(O4266="GPON+XDSL",VLOOKUP(S4266,[2]直销续费率明细!C:I,7,FALSE)*1,VLOOKUP(S4266,[2]直销续费率明细!C:I,5,FALSE)*1))</f>
        <v>-40</v>
      </c>
      <c r="AL4266" s="22" t="s">
        <v>1309</v>
      </c>
      <c r="AM4266" s="22"/>
      <c r="AN4266" s="22"/>
      <c r="AO4266" s="22" t="s">
        <v>2216</v>
      </c>
      <c r="AP4266" s="22" t="s">
        <v>1301</v>
      </c>
      <c r="AS4266" s="20">
        <f>IF(Y4266&gt;=10,VLOOKUP(U4266,[2]提成计算!B:T,19,FALSE),VLOOKUP(U4266,[2]提成计算!B:T,18,FALSE))</f>
        <v>7.0000000000000007E-2</v>
      </c>
      <c r="AT4266" s="20">
        <f t="shared" ref="AT4266" si="3243">IF(AD4266*AS4266&gt;0,AD4266*AS4266,AE4266*AS4266)</f>
        <v>53.760000000000005</v>
      </c>
      <c r="AU4266" s="20">
        <f t="shared" ref="AU4266" si="3244">IF(AND(AK4266&lt;0,AK4266+AT4266&lt;0),-AT4266,AK4266)</f>
        <v>-40</v>
      </c>
    </row>
    <row r="4267" spans="1:47" x14ac:dyDescent="0.15">
      <c r="A4267" s="21" t="s">
        <v>1273</v>
      </c>
      <c r="B4267" s="20" t="s">
        <v>918</v>
      </c>
      <c r="C4267" s="20" t="s">
        <v>1099</v>
      </c>
      <c r="D4267" s="20" t="s">
        <v>1121</v>
      </c>
      <c r="E4267" s="20" t="s">
        <v>1412</v>
      </c>
      <c r="F4267" s="20" t="s">
        <v>1250</v>
      </c>
      <c r="G4267" s="20" t="s">
        <v>5523</v>
      </c>
      <c r="H4267" s="20"/>
      <c r="I4267" s="20">
        <v>18938578155</v>
      </c>
      <c r="J4267" s="20" t="s">
        <v>1268</v>
      </c>
      <c r="K4267" s="20" t="s">
        <v>4746</v>
      </c>
      <c r="L4267" s="20" t="s">
        <v>1358</v>
      </c>
      <c r="M4267" s="20">
        <v>1088</v>
      </c>
      <c r="N4267" s="20">
        <v>1088</v>
      </c>
      <c r="O4267" s="20" t="s">
        <v>927</v>
      </c>
      <c r="P4267" s="20" t="s">
        <v>50</v>
      </c>
      <c r="Q4267" s="28"/>
      <c r="R4267" s="21" t="s">
        <v>91</v>
      </c>
      <c r="S4267" s="21"/>
      <c r="T4267" s="21" t="s">
        <v>53</v>
      </c>
      <c r="U4267" s="21" t="s">
        <v>4747</v>
      </c>
      <c r="V4267" s="46">
        <v>1</v>
      </c>
      <c r="W4267" s="26">
        <f t="shared" si="3209"/>
        <v>1</v>
      </c>
      <c r="X4267" s="26">
        <f t="shared" si="3210"/>
        <v>1</v>
      </c>
      <c r="Y4267" s="21">
        <v>10</v>
      </c>
      <c r="Z4267" s="22">
        <f t="shared" si="3196"/>
        <v>1088</v>
      </c>
      <c r="AA4267" s="20" t="s">
        <v>2218</v>
      </c>
      <c r="AB4267" s="22"/>
      <c r="AC4267" s="22">
        <v>1</v>
      </c>
      <c r="AD4267" s="22"/>
      <c r="AE4267" s="22">
        <f t="shared" ref="AE4267:AE4284" si="3245">N4267</f>
        <v>1088</v>
      </c>
      <c r="AF4267" s="22">
        <f t="shared" si="3211"/>
        <v>1088</v>
      </c>
      <c r="AG4267" s="20">
        <f t="shared" ref="AG4267:AG4268" si="3246">N4267</f>
        <v>1088</v>
      </c>
      <c r="AH4267" s="20" t="str">
        <f>VLOOKUP(U4267,[1]提成计算!B:I,8,FALSE)</f>
        <v xml:space="preserve"> </v>
      </c>
      <c r="AI4267" s="20"/>
      <c r="AJ4267" s="22"/>
      <c r="AK4267" s="22"/>
      <c r="AM4267" s="22"/>
      <c r="AN4267" s="22"/>
      <c r="AO4267" s="22" t="s">
        <v>4897</v>
      </c>
      <c r="AP4267" s="22" t="s">
        <v>1301</v>
      </c>
      <c r="AS4267" s="20"/>
      <c r="AT4267" s="20"/>
      <c r="AU4267" s="20"/>
    </row>
    <row r="4268" spans="1:47" x14ac:dyDescent="0.15">
      <c r="A4268" s="21" t="s">
        <v>1273</v>
      </c>
      <c r="B4268" s="20" t="s">
        <v>918</v>
      </c>
      <c r="C4268" s="20" t="s">
        <v>1099</v>
      </c>
      <c r="D4268" s="20" t="s">
        <v>1121</v>
      </c>
      <c r="E4268" s="20" t="s">
        <v>1412</v>
      </c>
      <c r="F4268" s="20" t="s">
        <v>1250</v>
      </c>
      <c r="G4268" s="20" t="s">
        <v>5524</v>
      </c>
      <c r="H4268" s="20"/>
      <c r="I4268" s="20">
        <v>13423215215</v>
      </c>
      <c r="J4268" s="20" t="s">
        <v>1268</v>
      </c>
      <c r="K4268" s="20" t="s">
        <v>4746</v>
      </c>
      <c r="L4268" s="20" t="s">
        <v>1358</v>
      </c>
      <c r="M4268" s="20">
        <v>1088</v>
      </c>
      <c r="N4268" s="20">
        <v>1088</v>
      </c>
      <c r="O4268" s="20" t="s">
        <v>927</v>
      </c>
      <c r="P4268" s="20" t="s">
        <v>50</v>
      </c>
      <c r="Q4268" s="28"/>
      <c r="R4268" s="21" t="s">
        <v>91</v>
      </c>
      <c r="S4268" s="21"/>
      <c r="T4268" s="21" t="s">
        <v>53</v>
      </c>
      <c r="U4268" s="21" t="s">
        <v>4747</v>
      </c>
      <c r="V4268" s="46">
        <v>1</v>
      </c>
      <c r="W4268" s="26">
        <f t="shared" si="3209"/>
        <v>1</v>
      </c>
      <c r="X4268" s="26">
        <f t="shared" si="3210"/>
        <v>1</v>
      </c>
      <c r="Y4268" s="21">
        <v>10</v>
      </c>
      <c r="Z4268" s="22">
        <f t="shared" si="3196"/>
        <v>1088</v>
      </c>
      <c r="AA4268" s="20" t="s">
        <v>4899</v>
      </c>
      <c r="AB4268" s="22"/>
      <c r="AC4268" s="22">
        <v>1</v>
      </c>
      <c r="AD4268" s="22"/>
      <c r="AE4268" s="22">
        <f t="shared" si="3245"/>
        <v>1088</v>
      </c>
      <c r="AF4268" s="22">
        <f t="shared" si="3211"/>
        <v>1088</v>
      </c>
      <c r="AG4268" s="20">
        <f t="shared" si="3246"/>
        <v>1088</v>
      </c>
      <c r="AH4268" s="20" t="str">
        <f>VLOOKUP(U4268,[1]提成计算!B:I,8,FALSE)</f>
        <v xml:space="preserve"> </v>
      </c>
      <c r="AI4268" s="20"/>
      <c r="AJ4268" s="22"/>
      <c r="AK4268" s="22"/>
      <c r="AM4268" s="22"/>
      <c r="AN4268" s="22"/>
      <c r="AO4268" s="22" t="s">
        <v>4897</v>
      </c>
      <c r="AP4268" s="22" t="s">
        <v>1301</v>
      </c>
      <c r="AS4268" s="20"/>
      <c r="AT4268" s="20"/>
      <c r="AU4268" s="20"/>
    </row>
    <row r="4269" spans="1:47" x14ac:dyDescent="0.15">
      <c r="A4269" s="21" t="s">
        <v>1273</v>
      </c>
      <c r="B4269" s="20" t="s">
        <v>918</v>
      </c>
      <c r="C4269" s="20" t="s">
        <v>1099</v>
      </c>
      <c r="D4269" s="20" t="s">
        <v>1121</v>
      </c>
      <c r="E4269" s="20" t="s">
        <v>1171</v>
      </c>
      <c r="F4269" s="20" t="s">
        <v>1250</v>
      </c>
      <c r="G4269" s="20" t="s">
        <v>5525</v>
      </c>
      <c r="H4269" s="20"/>
      <c r="I4269" s="20">
        <v>13620001940</v>
      </c>
      <c r="J4269" s="20" t="s">
        <v>924</v>
      </c>
      <c r="K4269" s="20" t="s">
        <v>1173</v>
      </c>
      <c r="L4269" s="20" t="s">
        <v>1299</v>
      </c>
      <c r="M4269" s="20">
        <v>888</v>
      </c>
      <c r="N4269" s="20">
        <v>888</v>
      </c>
      <c r="O4269" s="20" t="s">
        <v>927</v>
      </c>
      <c r="P4269" s="20" t="s">
        <v>50</v>
      </c>
      <c r="Q4269" s="28"/>
      <c r="R4269" s="21" t="s">
        <v>91</v>
      </c>
      <c r="S4269" s="25" t="s">
        <v>1550</v>
      </c>
      <c r="T4269" s="21" t="s">
        <v>53</v>
      </c>
      <c r="U4269" s="21" t="s">
        <v>1174</v>
      </c>
      <c r="V4269" s="46">
        <v>1</v>
      </c>
      <c r="W4269" s="26">
        <f t="shared" si="3209"/>
        <v>1</v>
      </c>
      <c r="Y4269" s="21">
        <v>12</v>
      </c>
      <c r="Z4269" s="22">
        <f t="shared" si="3196"/>
        <v>888</v>
      </c>
      <c r="AA4269" s="20" t="s">
        <v>4899</v>
      </c>
      <c r="AB4269" s="22"/>
      <c r="AC4269" s="22">
        <v>1</v>
      </c>
      <c r="AD4269" s="22"/>
      <c r="AE4269" s="22">
        <f t="shared" si="3245"/>
        <v>888</v>
      </c>
      <c r="AF4269" s="22">
        <f t="shared" si="3211"/>
        <v>888</v>
      </c>
      <c r="AG4269" s="20"/>
      <c r="AH4269" s="22"/>
      <c r="AI4269" s="22"/>
      <c r="AJ4269" s="22">
        <f t="shared" ref="AJ4269:AJ4270" si="3247">N4269</f>
        <v>888</v>
      </c>
      <c r="AK4269" s="22">
        <f>IF(O4269="(传统)XDSL",VLOOKUP(S4269,[2]直销续费率明细!C:I,7,FALSE)*1,IF(O4269="GPON+XDSL",VLOOKUP(S4269,[2]直销续费率明细!C:I,7,FALSE)*1,VLOOKUP(S4269,[2]直销续费率明细!C:I,5,FALSE)*1))</f>
        <v>25</v>
      </c>
      <c r="AL4269" s="22" t="s">
        <v>1300</v>
      </c>
      <c r="AM4269" s="22"/>
      <c r="AN4269" s="22"/>
      <c r="AO4269" s="22" t="s">
        <v>4897</v>
      </c>
      <c r="AP4269" s="22" t="s">
        <v>1301</v>
      </c>
      <c r="AS4269" s="20">
        <f>IF(Y4269&gt;=10,VLOOKUP(U4269,[2]提成计算!B:T,19,FALSE),VLOOKUP(U4269,[2]提成计算!B:T,18,FALSE))</f>
        <v>0.1</v>
      </c>
      <c r="AT4269" s="20">
        <f t="shared" ref="AT4269:AT4270" si="3248">IF(AD4269*AS4269&gt;0,AD4269*AS4269,AE4269*AS4269)</f>
        <v>88.800000000000011</v>
      </c>
      <c r="AU4269" s="20">
        <f t="shared" ref="AU4269:AU4270" si="3249">IF(AND(AK4269&lt;0,AK4269+AT4269&lt;0),-AT4269,AK4269)</f>
        <v>25</v>
      </c>
    </row>
    <row r="4270" spans="1:47" x14ac:dyDescent="0.15">
      <c r="A4270" s="21" t="s">
        <v>1273</v>
      </c>
      <c r="B4270" s="20" t="s">
        <v>918</v>
      </c>
      <c r="C4270" s="20" t="s">
        <v>1099</v>
      </c>
      <c r="D4270" s="20" t="s">
        <v>1121</v>
      </c>
      <c r="E4270" s="20" t="s">
        <v>1171</v>
      </c>
      <c r="F4270" s="20" t="s">
        <v>1250</v>
      </c>
      <c r="G4270" s="20" t="s">
        <v>5526</v>
      </c>
      <c r="H4270" s="20"/>
      <c r="I4270" s="20">
        <v>13686114485</v>
      </c>
      <c r="J4270" s="20" t="s">
        <v>924</v>
      </c>
      <c r="K4270" s="20" t="s">
        <v>1173</v>
      </c>
      <c r="L4270" s="20" t="s">
        <v>1299</v>
      </c>
      <c r="M4270" s="20">
        <v>888</v>
      </c>
      <c r="N4270" s="20">
        <v>888</v>
      </c>
      <c r="O4270" s="20" t="s">
        <v>927</v>
      </c>
      <c r="P4270" s="20" t="s">
        <v>50</v>
      </c>
      <c r="Q4270" s="28"/>
      <c r="R4270" s="21" t="s">
        <v>91</v>
      </c>
      <c r="S4270" s="25" t="s">
        <v>1550</v>
      </c>
      <c r="T4270" s="21" t="s">
        <v>53</v>
      </c>
      <c r="U4270" s="21" t="s">
        <v>1174</v>
      </c>
      <c r="V4270" s="46">
        <v>1</v>
      </c>
      <c r="W4270" s="26">
        <f t="shared" si="3209"/>
        <v>1</v>
      </c>
      <c r="Y4270" s="21">
        <v>12</v>
      </c>
      <c r="Z4270" s="22">
        <f t="shared" si="3196"/>
        <v>888</v>
      </c>
      <c r="AA4270" s="20" t="s">
        <v>4899</v>
      </c>
      <c r="AB4270" s="22"/>
      <c r="AC4270" s="22">
        <v>1</v>
      </c>
      <c r="AD4270" s="22"/>
      <c r="AE4270" s="22">
        <f t="shared" si="3245"/>
        <v>888</v>
      </c>
      <c r="AF4270" s="22">
        <f t="shared" si="3211"/>
        <v>888</v>
      </c>
      <c r="AG4270" s="20"/>
      <c r="AH4270" s="22"/>
      <c r="AI4270" s="22"/>
      <c r="AJ4270" s="22">
        <f t="shared" si="3247"/>
        <v>888</v>
      </c>
      <c r="AK4270" s="22">
        <f>IF(O4270="(传统)XDSL",VLOOKUP(S4270,[2]直销续费率明细!C:I,7,FALSE)*1,IF(O4270="GPON+XDSL",VLOOKUP(S4270,[2]直销续费率明细!C:I,7,FALSE)*1,VLOOKUP(S4270,[2]直销续费率明细!C:I,5,FALSE)*1))</f>
        <v>25</v>
      </c>
      <c r="AL4270" s="22" t="s">
        <v>1309</v>
      </c>
      <c r="AM4270" s="22"/>
      <c r="AN4270" s="22"/>
      <c r="AO4270" s="22" t="s">
        <v>4897</v>
      </c>
      <c r="AP4270" s="22" t="s">
        <v>1301</v>
      </c>
      <c r="AS4270" s="20">
        <f>IF(Y4270&gt;=10,VLOOKUP(U4270,[2]提成计算!B:T,19,FALSE),VLOOKUP(U4270,[2]提成计算!B:T,18,FALSE))</f>
        <v>0.1</v>
      </c>
      <c r="AT4270" s="20">
        <f t="shared" si="3248"/>
        <v>88.800000000000011</v>
      </c>
      <c r="AU4270" s="20">
        <f t="shared" si="3249"/>
        <v>25</v>
      </c>
    </row>
    <row r="4271" spans="1:47" x14ac:dyDescent="0.15">
      <c r="A4271" s="21" t="s">
        <v>1273</v>
      </c>
      <c r="B4271" s="20" t="s">
        <v>918</v>
      </c>
      <c r="C4271" s="20" t="s">
        <v>1099</v>
      </c>
      <c r="D4271" s="20" t="s">
        <v>1136</v>
      </c>
      <c r="E4271" s="20" t="s">
        <v>1144</v>
      </c>
      <c r="F4271" s="20" t="s">
        <v>1250</v>
      </c>
      <c r="G4271" s="20" t="s">
        <v>5527</v>
      </c>
      <c r="H4271" s="20"/>
      <c r="I4271" s="20">
        <v>13431537385</v>
      </c>
      <c r="J4271" s="20" t="s">
        <v>1268</v>
      </c>
      <c r="K4271" s="20" t="s">
        <v>1146</v>
      </c>
      <c r="L4271" s="20" t="s">
        <v>2424</v>
      </c>
      <c r="M4271" s="20">
        <v>3600</v>
      </c>
      <c r="N4271" s="20">
        <v>3600</v>
      </c>
      <c r="O4271" s="20" t="s">
        <v>927</v>
      </c>
      <c r="P4271" s="20" t="s">
        <v>50</v>
      </c>
      <c r="Q4271" s="28"/>
      <c r="R4271" s="21" t="s">
        <v>109</v>
      </c>
      <c r="S4271" s="21"/>
      <c r="T4271" s="21" t="s">
        <v>53</v>
      </c>
      <c r="U4271" s="21" t="s">
        <v>613</v>
      </c>
      <c r="V4271" s="46">
        <v>1</v>
      </c>
      <c r="W4271" s="26">
        <f t="shared" si="3209"/>
        <v>1</v>
      </c>
      <c r="X4271" s="26">
        <f t="shared" si="3210"/>
        <v>1</v>
      </c>
      <c r="Y4271" s="21">
        <v>70</v>
      </c>
      <c r="Z4271" s="22">
        <f t="shared" si="3196"/>
        <v>3600</v>
      </c>
      <c r="AA4271" s="20" t="s">
        <v>4899</v>
      </c>
      <c r="AB4271" s="22"/>
      <c r="AC4271" s="22">
        <v>1</v>
      </c>
      <c r="AD4271" s="22"/>
      <c r="AE4271" s="22">
        <f t="shared" si="3245"/>
        <v>3600</v>
      </c>
      <c r="AF4271" s="22">
        <f t="shared" si="3211"/>
        <v>3600</v>
      </c>
      <c r="AG4271" s="20">
        <f t="shared" ref="AG4271:AG4273" si="3250">N4271</f>
        <v>3600</v>
      </c>
      <c r="AH4271" s="20" t="str">
        <f>VLOOKUP(U4271,[1]提成计算!B:I,8,FALSE)</f>
        <v xml:space="preserve"> </v>
      </c>
      <c r="AI4271" s="20"/>
      <c r="AJ4271" s="22"/>
      <c r="AK4271" s="22"/>
      <c r="AM4271" s="22"/>
      <c r="AN4271" s="22"/>
      <c r="AO4271" s="22" t="s">
        <v>4897</v>
      </c>
      <c r="AP4271" s="22" t="s">
        <v>1301</v>
      </c>
      <c r="AS4271" s="20"/>
      <c r="AT4271" s="20"/>
      <c r="AU4271" s="20"/>
    </row>
    <row r="4272" spans="1:47" x14ac:dyDescent="0.15">
      <c r="A4272" s="21" t="s">
        <v>1273</v>
      </c>
      <c r="B4272" s="20" t="s">
        <v>918</v>
      </c>
      <c r="C4272" s="20" t="s">
        <v>1099</v>
      </c>
      <c r="D4272" s="20" t="s">
        <v>1100</v>
      </c>
      <c r="E4272" s="20" t="s">
        <v>1115</v>
      </c>
      <c r="F4272" s="20" t="s">
        <v>1250</v>
      </c>
      <c r="G4272" s="20" t="s">
        <v>5528</v>
      </c>
      <c r="H4272" s="20"/>
      <c r="I4272" s="20">
        <v>18665104205</v>
      </c>
      <c r="J4272" s="20" t="s">
        <v>1268</v>
      </c>
      <c r="K4272" s="20" t="s">
        <v>4833</v>
      </c>
      <c r="L4272" s="20" t="s">
        <v>1898</v>
      </c>
      <c r="M4272" s="20">
        <v>1398</v>
      </c>
      <c r="N4272" s="20">
        <v>1398</v>
      </c>
      <c r="O4272" s="20" t="s">
        <v>927</v>
      </c>
      <c r="P4272" s="20" t="s">
        <v>50</v>
      </c>
      <c r="Q4272" s="28"/>
      <c r="R4272" s="21" t="s">
        <v>52</v>
      </c>
      <c r="S4272" s="21"/>
      <c r="T4272" s="21" t="s">
        <v>53</v>
      </c>
      <c r="U4272" s="21" t="s">
        <v>1737</v>
      </c>
      <c r="V4272" s="46">
        <v>1</v>
      </c>
      <c r="W4272" s="26">
        <f t="shared" si="3209"/>
        <v>1</v>
      </c>
      <c r="X4272" s="26">
        <f t="shared" si="3210"/>
        <v>1</v>
      </c>
      <c r="Y4272" s="21">
        <v>20</v>
      </c>
      <c r="Z4272" s="22">
        <f t="shared" si="3196"/>
        <v>1398</v>
      </c>
      <c r="AA4272" s="20" t="s">
        <v>4899</v>
      </c>
      <c r="AB4272" s="22"/>
      <c r="AC4272" s="22">
        <v>1</v>
      </c>
      <c r="AD4272" s="22"/>
      <c r="AE4272" s="22">
        <f t="shared" si="3245"/>
        <v>1398</v>
      </c>
      <c r="AF4272" s="22">
        <f t="shared" si="3211"/>
        <v>1398</v>
      </c>
      <c r="AG4272" s="20">
        <f t="shared" si="3250"/>
        <v>1398</v>
      </c>
      <c r="AH4272" s="20" t="str">
        <f>VLOOKUP(U4272,[1]提成计算!B:I,8,FALSE)</f>
        <v xml:space="preserve"> </v>
      </c>
      <c r="AI4272" s="20"/>
      <c r="AJ4272" s="22"/>
      <c r="AK4272" s="22"/>
      <c r="AM4272" s="22"/>
      <c r="AN4272" s="22"/>
      <c r="AO4272" s="22" t="s">
        <v>4897</v>
      </c>
      <c r="AP4272" s="22" t="s">
        <v>1301</v>
      </c>
      <c r="AS4272" s="20"/>
      <c r="AT4272" s="20"/>
      <c r="AU4272" s="20"/>
    </row>
    <row r="4273" spans="1:47" x14ac:dyDescent="0.15">
      <c r="A4273" s="21" t="s">
        <v>1273</v>
      </c>
      <c r="B4273" s="20" t="s">
        <v>918</v>
      </c>
      <c r="C4273" s="20" t="s">
        <v>1099</v>
      </c>
      <c r="D4273" s="20" t="s">
        <v>1136</v>
      </c>
      <c r="E4273" s="20" t="s">
        <v>1447</v>
      </c>
      <c r="F4273" s="20" t="s">
        <v>1250</v>
      </c>
      <c r="G4273" s="20" t="s">
        <v>5529</v>
      </c>
      <c r="H4273" s="20"/>
      <c r="I4273" s="20">
        <v>15814391897</v>
      </c>
      <c r="J4273" s="20" t="s">
        <v>1268</v>
      </c>
      <c r="K4273" s="20" t="s">
        <v>5530</v>
      </c>
      <c r="L4273" s="20" t="s">
        <v>1358</v>
      </c>
      <c r="M4273" s="20">
        <v>1088</v>
      </c>
      <c r="N4273" s="20">
        <v>1088</v>
      </c>
      <c r="O4273" s="20" t="s">
        <v>927</v>
      </c>
      <c r="P4273" s="20" t="s">
        <v>50</v>
      </c>
      <c r="Q4273" s="28"/>
      <c r="R4273" s="21" t="s">
        <v>109</v>
      </c>
      <c r="S4273" s="21"/>
      <c r="T4273" s="21" t="s">
        <v>53</v>
      </c>
      <c r="U4273" s="21" t="s">
        <v>110</v>
      </c>
      <c r="V4273" s="46">
        <v>1</v>
      </c>
      <c r="W4273" s="26">
        <f t="shared" si="3209"/>
        <v>1</v>
      </c>
      <c r="X4273" s="26">
        <f t="shared" si="3210"/>
        <v>1</v>
      </c>
      <c r="Y4273" s="21">
        <v>10</v>
      </c>
      <c r="Z4273" s="22">
        <f t="shared" si="3196"/>
        <v>1088</v>
      </c>
      <c r="AA4273" s="20" t="s">
        <v>4899</v>
      </c>
      <c r="AB4273" s="22"/>
      <c r="AC4273" s="22">
        <v>1</v>
      </c>
      <c r="AD4273" s="22"/>
      <c r="AE4273" s="22">
        <f t="shared" si="3245"/>
        <v>1088</v>
      </c>
      <c r="AF4273" s="22">
        <f t="shared" si="3211"/>
        <v>1088</v>
      </c>
      <c r="AG4273" s="20">
        <f t="shared" si="3250"/>
        <v>1088</v>
      </c>
      <c r="AH4273" s="20" t="str">
        <f>VLOOKUP(U4273,[1]提成计算!B:I,8,FALSE)</f>
        <v xml:space="preserve"> </v>
      </c>
      <c r="AI4273" s="20"/>
      <c r="AJ4273" s="22"/>
      <c r="AK4273" s="22"/>
      <c r="AM4273" s="22"/>
      <c r="AN4273" s="22"/>
      <c r="AO4273" s="22" t="s">
        <v>4897</v>
      </c>
      <c r="AP4273" s="22" t="s">
        <v>1301</v>
      </c>
      <c r="AS4273" s="20"/>
      <c r="AT4273" s="20"/>
      <c r="AU4273" s="20"/>
    </row>
    <row r="4274" spans="1:47" x14ac:dyDescent="0.15">
      <c r="A4274" s="21" t="s">
        <v>1273</v>
      </c>
      <c r="B4274" s="20" t="s">
        <v>918</v>
      </c>
      <c r="C4274" s="20" t="s">
        <v>1099</v>
      </c>
      <c r="D4274" s="20" t="s">
        <v>1136</v>
      </c>
      <c r="E4274" s="20" t="s">
        <v>4730</v>
      </c>
      <c r="F4274" s="20" t="s">
        <v>1250</v>
      </c>
      <c r="G4274" s="20" t="s">
        <v>5531</v>
      </c>
      <c r="H4274" s="20"/>
      <c r="I4274" s="20">
        <v>15118338998</v>
      </c>
      <c r="J4274" s="20" t="s">
        <v>924</v>
      </c>
      <c r="K4274" s="20" t="s">
        <v>4722</v>
      </c>
      <c r="L4274" s="20" t="s">
        <v>1299</v>
      </c>
      <c r="M4274" s="20">
        <v>888</v>
      </c>
      <c r="N4274" s="20">
        <v>888</v>
      </c>
      <c r="O4274" s="20" t="s">
        <v>927</v>
      </c>
      <c r="P4274" s="20" t="s">
        <v>50</v>
      </c>
      <c r="Q4274" s="28"/>
      <c r="R4274" s="21" t="s">
        <v>109</v>
      </c>
      <c r="S4274" s="25" t="s">
        <v>1159</v>
      </c>
      <c r="T4274" s="21" t="s">
        <v>53</v>
      </c>
      <c r="U4274" s="21" t="s">
        <v>1801</v>
      </c>
      <c r="V4274" s="46">
        <v>1</v>
      </c>
      <c r="W4274" s="26">
        <f t="shared" si="3209"/>
        <v>1</v>
      </c>
      <c r="Y4274" s="21">
        <v>12</v>
      </c>
      <c r="Z4274" s="22">
        <f t="shared" si="3196"/>
        <v>888</v>
      </c>
      <c r="AA4274" s="20" t="s">
        <v>4899</v>
      </c>
      <c r="AB4274" s="22"/>
      <c r="AC4274" s="22">
        <v>1</v>
      </c>
      <c r="AD4274" s="22"/>
      <c r="AE4274" s="22">
        <f t="shared" si="3245"/>
        <v>888</v>
      </c>
      <c r="AF4274" s="22">
        <f t="shared" si="3211"/>
        <v>888</v>
      </c>
      <c r="AG4274" s="20"/>
      <c r="AH4274" s="22"/>
      <c r="AI4274" s="22"/>
      <c r="AJ4274" s="22">
        <f t="shared" ref="AJ4274:AJ4277" si="3251">N4274</f>
        <v>888</v>
      </c>
      <c r="AK4274" s="22">
        <f>IF(O4274="(传统)XDSL",VLOOKUP(S4274,[2]直销续费率明细!C:I,7,FALSE)*1,IF(O4274="GPON+XDSL",VLOOKUP(S4274,[2]直销续费率明细!C:I,7,FALSE)*1,VLOOKUP(S4274,[2]直销续费率明细!C:I,5,FALSE)*1))</f>
        <v>-40</v>
      </c>
      <c r="AL4274" s="22" t="s">
        <v>1300</v>
      </c>
      <c r="AM4274" s="22"/>
      <c r="AN4274" s="22"/>
      <c r="AO4274" s="22" t="s">
        <v>2216</v>
      </c>
      <c r="AP4274" s="22" t="s">
        <v>1301</v>
      </c>
      <c r="AS4274" s="20">
        <f>IF(Y4274&gt;=10,VLOOKUP(U4274,[2]提成计算!B:T,19,FALSE),VLOOKUP(U4274,[2]提成计算!B:T,18,FALSE))</f>
        <v>0.09</v>
      </c>
      <c r="AT4274" s="20">
        <f t="shared" ref="AT4274:AT4277" si="3252">IF(AD4274*AS4274&gt;0,AD4274*AS4274,AE4274*AS4274)</f>
        <v>79.92</v>
      </c>
      <c r="AU4274" s="20">
        <f t="shared" ref="AU4274:AU4277" si="3253">IF(AND(AK4274&lt;0,AK4274+AT4274&lt;0),-AT4274,AK4274)</f>
        <v>-40</v>
      </c>
    </row>
    <row r="4275" spans="1:47" x14ac:dyDescent="0.15">
      <c r="A4275" s="21" t="s">
        <v>1273</v>
      </c>
      <c r="B4275" s="20" t="s">
        <v>918</v>
      </c>
      <c r="C4275" s="20" t="s">
        <v>1099</v>
      </c>
      <c r="D4275" s="20" t="s">
        <v>1121</v>
      </c>
      <c r="E4275" s="20" t="s">
        <v>1412</v>
      </c>
      <c r="F4275" s="20" t="s">
        <v>1250</v>
      </c>
      <c r="G4275" s="20" t="s">
        <v>5532</v>
      </c>
      <c r="H4275" s="20"/>
      <c r="I4275" s="20">
        <v>13929223879</v>
      </c>
      <c r="J4275" s="20" t="s">
        <v>924</v>
      </c>
      <c r="K4275" s="20" t="s">
        <v>5004</v>
      </c>
      <c r="L4275" s="20" t="s">
        <v>1299</v>
      </c>
      <c r="M4275" s="20">
        <v>888</v>
      </c>
      <c r="N4275" s="20">
        <v>888</v>
      </c>
      <c r="O4275" s="20" t="s">
        <v>927</v>
      </c>
      <c r="P4275" s="20" t="s">
        <v>50</v>
      </c>
      <c r="Q4275" s="28"/>
      <c r="R4275" s="21" t="s">
        <v>91</v>
      </c>
      <c r="S4275" s="25" t="s">
        <v>1414</v>
      </c>
      <c r="T4275" s="21" t="s">
        <v>2278</v>
      </c>
      <c r="U4275" s="21" t="s">
        <v>5005</v>
      </c>
      <c r="V4275" s="46">
        <v>1</v>
      </c>
      <c r="W4275" s="26">
        <f t="shared" si="3209"/>
        <v>1</v>
      </c>
      <c r="Y4275" s="21">
        <v>12</v>
      </c>
      <c r="Z4275" s="22">
        <f t="shared" si="3196"/>
        <v>888</v>
      </c>
      <c r="AA4275" s="20" t="s">
        <v>2218</v>
      </c>
      <c r="AB4275" s="22"/>
      <c r="AC4275" s="22">
        <v>1</v>
      </c>
      <c r="AD4275" s="22"/>
      <c r="AE4275" s="22">
        <f t="shared" si="3245"/>
        <v>888</v>
      </c>
      <c r="AF4275" s="22">
        <f t="shared" si="3211"/>
        <v>888</v>
      </c>
      <c r="AG4275" s="20"/>
      <c r="AH4275" s="22"/>
      <c r="AI4275" s="22"/>
      <c r="AJ4275" s="22">
        <f t="shared" si="3251"/>
        <v>888</v>
      </c>
      <c r="AK4275" s="22">
        <f>IF(O4275="(传统)XDSL",VLOOKUP(S4275,[2]直销续费率明细!C:I,7,FALSE)*1,IF(O4275="GPON+XDSL",VLOOKUP(S4275,[2]直销续费率明细!C:I,7,FALSE)*1,VLOOKUP(S4275,[2]直销续费率明细!C:I,5,FALSE)*1))</f>
        <v>-40</v>
      </c>
      <c r="AL4275" s="22" t="s">
        <v>1300</v>
      </c>
      <c r="AM4275" s="22"/>
      <c r="AN4275" s="22"/>
      <c r="AO4275" s="22" t="s">
        <v>2216</v>
      </c>
      <c r="AP4275" s="22" t="s">
        <v>1301</v>
      </c>
      <c r="AS4275" s="20">
        <f>IF(Y4275&gt;=10,VLOOKUP(U4275,[2]提成计算!B:T,19,FALSE),VLOOKUP(U4275,[2]提成计算!B:T,18,FALSE))</f>
        <v>0.09</v>
      </c>
      <c r="AT4275" s="20">
        <f t="shared" si="3252"/>
        <v>79.92</v>
      </c>
      <c r="AU4275" s="20">
        <f t="shared" si="3253"/>
        <v>-40</v>
      </c>
    </row>
    <row r="4276" spans="1:47" x14ac:dyDescent="0.15">
      <c r="A4276" s="21" t="s">
        <v>1273</v>
      </c>
      <c r="B4276" s="20" t="s">
        <v>918</v>
      </c>
      <c r="C4276" s="20" t="s">
        <v>1099</v>
      </c>
      <c r="D4276" s="20" t="s">
        <v>1100</v>
      </c>
      <c r="E4276" s="20" t="s">
        <v>1482</v>
      </c>
      <c r="F4276" s="20" t="s">
        <v>1250</v>
      </c>
      <c r="G4276" s="20" t="s">
        <v>5533</v>
      </c>
      <c r="H4276" s="20"/>
      <c r="I4276" s="20">
        <v>13642881804</v>
      </c>
      <c r="J4276" s="20" t="s">
        <v>924</v>
      </c>
      <c r="K4276" s="20" t="s">
        <v>776</v>
      </c>
      <c r="L4276" s="20" t="s">
        <v>1299</v>
      </c>
      <c r="M4276" s="20">
        <v>888</v>
      </c>
      <c r="N4276" s="20">
        <v>888</v>
      </c>
      <c r="O4276" s="20" t="s">
        <v>927</v>
      </c>
      <c r="P4276" s="20" t="s">
        <v>50</v>
      </c>
      <c r="Q4276" s="28"/>
      <c r="R4276" s="21" t="s">
        <v>52</v>
      </c>
      <c r="S4276" s="25" t="s">
        <v>1163</v>
      </c>
      <c r="T4276" s="21" t="s">
        <v>2278</v>
      </c>
      <c r="U4276" s="21" t="s">
        <v>777</v>
      </c>
      <c r="V4276" s="46">
        <v>1</v>
      </c>
      <c r="W4276" s="26">
        <f t="shared" si="3209"/>
        <v>1</v>
      </c>
      <c r="Y4276" s="21">
        <v>12</v>
      </c>
      <c r="Z4276" s="22">
        <f t="shared" si="3196"/>
        <v>888</v>
      </c>
      <c r="AA4276" s="20" t="s">
        <v>2218</v>
      </c>
      <c r="AB4276" s="22"/>
      <c r="AC4276" s="22">
        <v>1</v>
      </c>
      <c r="AD4276" s="22"/>
      <c r="AE4276" s="22">
        <f t="shared" si="3245"/>
        <v>888</v>
      </c>
      <c r="AF4276" s="22">
        <f t="shared" si="3211"/>
        <v>888</v>
      </c>
      <c r="AG4276" s="20"/>
      <c r="AH4276" s="22"/>
      <c r="AI4276" s="22"/>
      <c r="AJ4276" s="22">
        <f t="shared" si="3251"/>
        <v>888</v>
      </c>
      <c r="AK4276" s="22">
        <f>IF(O4276="(传统)XDSL",VLOOKUP(S4276,[2]直销续费率明细!C:I,7,FALSE)*1,IF(O4276="GPON+XDSL",VLOOKUP(S4276,[2]直销续费率明细!C:I,7,FALSE)*1,VLOOKUP(S4276,[2]直销续费率明细!C:I,5,FALSE)*1))</f>
        <v>-40</v>
      </c>
      <c r="AL4276" s="22" t="s">
        <v>1309</v>
      </c>
      <c r="AM4276" s="22"/>
      <c r="AN4276" s="22"/>
      <c r="AO4276" s="22" t="s">
        <v>2216</v>
      </c>
      <c r="AP4276" s="22" t="s">
        <v>1301</v>
      </c>
      <c r="AS4276" s="20">
        <f>IF(Y4276&gt;=10,VLOOKUP(U4276,[2]提成计算!B:T,19,FALSE),VLOOKUP(U4276,[2]提成计算!B:T,18,FALSE))</f>
        <v>0.1</v>
      </c>
      <c r="AT4276" s="20">
        <f t="shared" si="3252"/>
        <v>88.800000000000011</v>
      </c>
      <c r="AU4276" s="20">
        <f t="shared" si="3253"/>
        <v>-40</v>
      </c>
    </row>
    <row r="4277" spans="1:47" x14ac:dyDescent="0.15">
      <c r="A4277" s="21" t="s">
        <v>1273</v>
      </c>
      <c r="B4277" s="20" t="s">
        <v>918</v>
      </c>
      <c r="C4277" s="20" t="s">
        <v>1099</v>
      </c>
      <c r="D4277" s="20" t="s">
        <v>1100</v>
      </c>
      <c r="E4277" s="20" t="s">
        <v>4704</v>
      </c>
      <c r="F4277" s="20" t="s">
        <v>1250</v>
      </c>
      <c r="G4277" s="20" t="s">
        <v>5534</v>
      </c>
      <c r="H4277" s="20"/>
      <c r="I4277" s="20">
        <v>13688995623</v>
      </c>
      <c r="J4277" s="20" t="s">
        <v>924</v>
      </c>
      <c r="K4277" s="20" t="s">
        <v>262</v>
      </c>
      <c r="L4277" s="20" t="s">
        <v>1299</v>
      </c>
      <c r="M4277" s="20">
        <v>888</v>
      </c>
      <c r="N4277" s="20">
        <v>888</v>
      </c>
      <c r="O4277" s="20" t="s">
        <v>927</v>
      </c>
      <c r="P4277" s="20" t="s">
        <v>50</v>
      </c>
      <c r="Q4277" s="28"/>
      <c r="R4277" s="21" t="s">
        <v>52</v>
      </c>
      <c r="S4277" s="25" t="s">
        <v>1148</v>
      </c>
      <c r="T4277" s="21" t="s">
        <v>53</v>
      </c>
      <c r="U4277" s="21" t="s">
        <v>263</v>
      </c>
      <c r="V4277" s="46">
        <v>1</v>
      </c>
      <c r="W4277" s="26">
        <f t="shared" si="3209"/>
        <v>1</v>
      </c>
      <c r="Y4277" s="21">
        <v>12</v>
      </c>
      <c r="Z4277" s="22">
        <f t="shared" si="3196"/>
        <v>888</v>
      </c>
      <c r="AA4277" s="20" t="s">
        <v>2218</v>
      </c>
      <c r="AB4277" s="22"/>
      <c r="AC4277" s="22">
        <v>1</v>
      </c>
      <c r="AD4277" s="22"/>
      <c r="AE4277" s="22">
        <f t="shared" si="3245"/>
        <v>888</v>
      </c>
      <c r="AF4277" s="22">
        <f t="shared" si="3211"/>
        <v>888</v>
      </c>
      <c r="AG4277" s="20"/>
      <c r="AH4277" s="22"/>
      <c r="AI4277" s="22"/>
      <c r="AJ4277" s="22">
        <f t="shared" si="3251"/>
        <v>888</v>
      </c>
      <c r="AK4277" s="22">
        <f>IF(O4277="(传统)XDSL",VLOOKUP(S4277,[2]直销续费率明细!C:I,7,FALSE)*1,IF(O4277="GPON+XDSL",VLOOKUP(S4277,[2]直销续费率明细!C:I,7,FALSE)*1,VLOOKUP(S4277,[2]直销续费率明细!C:I,5,FALSE)*1))</f>
        <v>-40</v>
      </c>
      <c r="AL4277" s="22" t="s">
        <v>1309</v>
      </c>
      <c r="AM4277" s="22"/>
      <c r="AN4277" s="22"/>
      <c r="AO4277" s="22" t="s">
        <v>2216</v>
      </c>
      <c r="AP4277" s="22" t="s">
        <v>1301</v>
      </c>
      <c r="AS4277" s="20">
        <f>IF(Y4277&gt;=10,VLOOKUP(U4277,[2]提成计算!B:T,19,FALSE),VLOOKUP(U4277,[2]提成计算!B:T,18,FALSE))</f>
        <v>0.1</v>
      </c>
      <c r="AT4277" s="20">
        <f t="shared" si="3252"/>
        <v>88.800000000000011</v>
      </c>
      <c r="AU4277" s="20">
        <f t="shared" si="3253"/>
        <v>-40</v>
      </c>
    </row>
    <row r="4278" spans="1:47" x14ac:dyDescent="0.15">
      <c r="A4278" s="21" t="s">
        <v>1273</v>
      </c>
      <c r="B4278" s="20" t="s">
        <v>918</v>
      </c>
      <c r="C4278" s="20" t="s">
        <v>1099</v>
      </c>
      <c r="D4278" s="20" t="s">
        <v>1121</v>
      </c>
      <c r="E4278" s="20" t="s">
        <v>1284</v>
      </c>
      <c r="F4278" s="20" t="s">
        <v>1250</v>
      </c>
      <c r="G4278" s="20" t="s">
        <v>5535</v>
      </c>
      <c r="H4278" s="20"/>
      <c r="I4278" s="20">
        <v>13790220111</v>
      </c>
      <c r="J4278" s="20" t="s">
        <v>1268</v>
      </c>
      <c r="K4278" s="20" t="s">
        <v>1286</v>
      </c>
      <c r="L4278" s="20" t="s">
        <v>1898</v>
      </c>
      <c r="M4278" s="20">
        <v>1398</v>
      </c>
      <c r="N4278" s="20">
        <v>1398</v>
      </c>
      <c r="O4278" s="20" t="s">
        <v>927</v>
      </c>
      <c r="P4278" s="20" t="s">
        <v>50</v>
      </c>
      <c r="Q4278" s="28"/>
      <c r="R4278" s="21" t="s">
        <v>91</v>
      </c>
      <c r="S4278" s="21"/>
      <c r="T4278" s="21" t="s">
        <v>53</v>
      </c>
      <c r="U4278" s="21" t="s">
        <v>1287</v>
      </c>
      <c r="V4278" s="46">
        <v>1</v>
      </c>
      <c r="W4278" s="26">
        <f t="shared" si="3209"/>
        <v>1</v>
      </c>
      <c r="X4278" s="26">
        <f t="shared" si="3210"/>
        <v>1</v>
      </c>
      <c r="Y4278" s="21">
        <v>20</v>
      </c>
      <c r="Z4278" s="22">
        <f t="shared" si="3196"/>
        <v>1398</v>
      </c>
      <c r="AA4278" s="20" t="s">
        <v>2218</v>
      </c>
      <c r="AB4278" s="22"/>
      <c r="AC4278" s="22">
        <v>1</v>
      </c>
      <c r="AD4278" s="22"/>
      <c r="AE4278" s="22">
        <f t="shared" si="3245"/>
        <v>1398</v>
      </c>
      <c r="AF4278" s="22">
        <f t="shared" si="3211"/>
        <v>1398</v>
      </c>
      <c r="AG4278" s="20">
        <f t="shared" ref="AG4278:AG4280" si="3254">N4278</f>
        <v>1398</v>
      </c>
      <c r="AH4278" s="20" t="str">
        <f>VLOOKUP(U4278,[1]提成计算!B:I,8,FALSE)</f>
        <v xml:space="preserve"> </v>
      </c>
      <c r="AI4278" s="20"/>
      <c r="AJ4278" s="22"/>
      <c r="AK4278" s="22"/>
      <c r="AM4278" s="22"/>
      <c r="AN4278" s="22"/>
      <c r="AO4278" s="22" t="s">
        <v>4897</v>
      </c>
      <c r="AP4278" s="22" t="s">
        <v>1301</v>
      </c>
      <c r="AS4278" s="20"/>
      <c r="AT4278" s="20"/>
      <c r="AU4278" s="20"/>
    </row>
    <row r="4279" spans="1:47" x14ac:dyDescent="0.15">
      <c r="A4279" s="21" t="s">
        <v>1273</v>
      </c>
      <c r="B4279" s="20" t="s">
        <v>918</v>
      </c>
      <c r="C4279" s="20" t="s">
        <v>1099</v>
      </c>
      <c r="D4279" s="20" t="s">
        <v>1100</v>
      </c>
      <c r="E4279" s="20" t="s">
        <v>1115</v>
      </c>
      <c r="F4279" s="20" t="s">
        <v>1250</v>
      </c>
      <c r="G4279" s="20" t="s">
        <v>5536</v>
      </c>
      <c r="H4279" s="20"/>
      <c r="I4279" s="20">
        <v>18566521216</v>
      </c>
      <c r="J4279" s="20" t="s">
        <v>1268</v>
      </c>
      <c r="K4279" s="20" t="s">
        <v>723</v>
      </c>
      <c r="L4279" s="20" t="s">
        <v>1898</v>
      </c>
      <c r="M4279" s="20">
        <v>1398</v>
      </c>
      <c r="N4279" s="20">
        <v>1398</v>
      </c>
      <c r="O4279" s="20" t="s">
        <v>927</v>
      </c>
      <c r="P4279" s="20" t="s">
        <v>50</v>
      </c>
      <c r="Q4279" s="28"/>
      <c r="R4279" s="21" t="s">
        <v>52</v>
      </c>
      <c r="S4279" s="21"/>
      <c r="T4279" s="21" t="s">
        <v>4968</v>
      </c>
      <c r="U4279" s="21" t="s">
        <v>724</v>
      </c>
      <c r="V4279" s="46">
        <v>1</v>
      </c>
      <c r="W4279" s="26">
        <f t="shared" si="3209"/>
        <v>1</v>
      </c>
      <c r="X4279" s="26">
        <f t="shared" si="3210"/>
        <v>1</v>
      </c>
      <c r="Y4279" s="21">
        <v>20</v>
      </c>
      <c r="Z4279" s="22">
        <f t="shared" si="3196"/>
        <v>1398</v>
      </c>
      <c r="AA4279" s="20" t="s">
        <v>4899</v>
      </c>
      <c r="AB4279" s="22"/>
      <c r="AC4279" s="22">
        <v>1</v>
      </c>
      <c r="AD4279" s="22"/>
      <c r="AE4279" s="22">
        <f t="shared" si="3245"/>
        <v>1398</v>
      </c>
      <c r="AF4279" s="22">
        <f t="shared" si="3211"/>
        <v>1398</v>
      </c>
      <c r="AG4279" s="20">
        <f t="shared" si="3254"/>
        <v>1398</v>
      </c>
      <c r="AH4279" s="20"/>
      <c r="AI4279" s="20"/>
      <c r="AJ4279" s="22"/>
      <c r="AK4279" s="22"/>
      <c r="AM4279" s="22"/>
      <c r="AN4279" s="22"/>
      <c r="AO4279" s="22" t="s">
        <v>4897</v>
      </c>
      <c r="AP4279" s="22" t="s">
        <v>1301</v>
      </c>
      <c r="AS4279" s="20"/>
      <c r="AT4279" s="20"/>
      <c r="AU4279" s="20"/>
    </row>
    <row r="4280" spans="1:47" x14ac:dyDescent="0.15">
      <c r="A4280" s="21" t="s">
        <v>1273</v>
      </c>
      <c r="B4280" s="20" t="s">
        <v>918</v>
      </c>
      <c r="C4280" s="20" t="s">
        <v>1099</v>
      </c>
      <c r="D4280" s="20" t="s">
        <v>1136</v>
      </c>
      <c r="E4280" s="20" t="s">
        <v>4704</v>
      </c>
      <c r="F4280" s="20" t="s">
        <v>1250</v>
      </c>
      <c r="G4280" s="20" t="s">
        <v>5537</v>
      </c>
      <c r="H4280" s="20"/>
      <c r="I4280" s="20">
        <v>13650269533</v>
      </c>
      <c r="J4280" s="20" t="s">
        <v>5241</v>
      </c>
      <c r="K4280" s="20" t="s">
        <v>594</v>
      </c>
      <c r="L4280" s="20" t="s">
        <v>1358</v>
      </c>
      <c r="M4280" s="20">
        <v>1088</v>
      </c>
      <c r="N4280" s="20">
        <v>1088</v>
      </c>
      <c r="O4280" s="20" t="s">
        <v>927</v>
      </c>
      <c r="P4280" s="20" t="s">
        <v>50</v>
      </c>
      <c r="Q4280" s="28" t="s">
        <v>5241</v>
      </c>
      <c r="R4280" s="21" t="s">
        <v>109</v>
      </c>
      <c r="S4280" s="21"/>
      <c r="T4280" s="21" t="s">
        <v>53</v>
      </c>
      <c r="U4280" s="21" t="s">
        <v>595</v>
      </c>
      <c r="V4280" s="46">
        <v>1</v>
      </c>
      <c r="W4280" s="26">
        <f t="shared" si="3209"/>
        <v>1</v>
      </c>
      <c r="X4280" s="26">
        <f t="shared" si="3210"/>
        <v>1</v>
      </c>
      <c r="Y4280" s="21">
        <v>10</v>
      </c>
      <c r="Z4280" s="22">
        <f t="shared" si="3196"/>
        <v>1088</v>
      </c>
      <c r="AA4280" s="20" t="s">
        <v>4899</v>
      </c>
      <c r="AB4280" s="22"/>
      <c r="AC4280" s="22">
        <v>1</v>
      </c>
      <c r="AD4280" s="22"/>
      <c r="AE4280" s="22">
        <f t="shared" si="3245"/>
        <v>1088</v>
      </c>
      <c r="AF4280" s="22">
        <f t="shared" si="3211"/>
        <v>1088</v>
      </c>
      <c r="AG4280" s="20">
        <f t="shared" si="3254"/>
        <v>1088</v>
      </c>
      <c r="AH4280" s="20" t="str">
        <f>VLOOKUP(U4280,[1]提成计算!B:I,8,FALSE)</f>
        <v xml:space="preserve"> </v>
      </c>
      <c r="AI4280" s="20"/>
      <c r="AJ4280" s="22"/>
      <c r="AK4280" s="22"/>
      <c r="AM4280" s="22"/>
      <c r="AN4280" s="22"/>
      <c r="AO4280" s="22" t="s">
        <v>4897</v>
      </c>
      <c r="AP4280" s="22" t="s">
        <v>1301</v>
      </c>
      <c r="AS4280" s="20"/>
      <c r="AT4280" s="20"/>
      <c r="AU4280" s="20"/>
    </row>
    <row r="4281" spans="1:47" x14ac:dyDescent="0.15">
      <c r="A4281" s="21" t="s">
        <v>1273</v>
      </c>
      <c r="B4281" s="20" t="s">
        <v>918</v>
      </c>
      <c r="C4281" s="20" t="s">
        <v>1099</v>
      </c>
      <c r="D4281" s="20" t="s">
        <v>1136</v>
      </c>
      <c r="E4281" s="20" t="s">
        <v>1144</v>
      </c>
      <c r="F4281" s="20" t="s">
        <v>1250</v>
      </c>
      <c r="G4281" s="20" t="s">
        <v>5538</v>
      </c>
      <c r="H4281" s="20"/>
      <c r="I4281" s="20">
        <v>13392739285</v>
      </c>
      <c r="J4281" s="20" t="s">
        <v>924</v>
      </c>
      <c r="K4281" s="20" t="s">
        <v>1142</v>
      </c>
      <c r="L4281" s="20" t="s">
        <v>1299</v>
      </c>
      <c r="M4281" s="20">
        <v>888</v>
      </c>
      <c r="N4281" s="20">
        <v>888</v>
      </c>
      <c r="O4281" s="20" t="s">
        <v>927</v>
      </c>
      <c r="P4281" s="20" t="s">
        <v>50</v>
      </c>
      <c r="Q4281" s="28"/>
      <c r="R4281" s="21" t="s">
        <v>109</v>
      </c>
      <c r="S4281" s="25" t="s">
        <v>1150</v>
      </c>
      <c r="T4281" s="21" t="s">
        <v>53</v>
      </c>
      <c r="U4281" s="21" t="s">
        <v>1143</v>
      </c>
      <c r="V4281" s="46">
        <v>1</v>
      </c>
      <c r="W4281" s="26">
        <f t="shared" si="3209"/>
        <v>1</v>
      </c>
      <c r="Y4281" s="21">
        <v>12</v>
      </c>
      <c r="Z4281" s="22">
        <f t="shared" si="3196"/>
        <v>888</v>
      </c>
      <c r="AA4281" s="20" t="s">
        <v>4899</v>
      </c>
      <c r="AB4281" s="22"/>
      <c r="AC4281" s="22">
        <v>1</v>
      </c>
      <c r="AD4281" s="22"/>
      <c r="AE4281" s="22">
        <f t="shared" si="3245"/>
        <v>888</v>
      </c>
      <c r="AF4281" s="22">
        <f t="shared" si="3211"/>
        <v>888</v>
      </c>
      <c r="AG4281" s="20"/>
      <c r="AH4281" s="22"/>
      <c r="AI4281" s="22"/>
      <c r="AJ4281" s="22">
        <f t="shared" ref="AJ4281:AJ4282" si="3255">N4281</f>
        <v>888</v>
      </c>
      <c r="AK4281" s="22">
        <f>IF(O4281="(传统)XDSL",VLOOKUP(S4281,[2]直销续费率明细!C:I,7,FALSE)*1,IF(O4281="GPON+XDSL",VLOOKUP(S4281,[2]直销续费率明细!C:I,7,FALSE)*1,VLOOKUP(S4281,[2]直销续费率明细!C:I,5,FALSE)*1))</f>
        <v>-40</v>
      </c>
      <c r="AL4281" s="22" t="s">
        <v>1300</v>
      </c>
      <c r="AM4281" s="22"/>
      <c r="AN4281" s="22"/>
      <c r="AO4281" s="22" t="s">
        <v>4897</v>
      </c>
      <c r="AP4281" s="22" t="s">
        <v>1301</v>
      </c>
      <c r="AS4281" s="20">
        <f>IF(Y4281&gt;=10,VLOOKUP(U4281,[2]提成计算!B:T,19,FALSE),VLOOKUP(U4281,[2]提成计算!B:T,18,FALSE))</f>
        <v>0.1</v>
      </c>
      <c r="AT4281" s="20">
        <f t="shared" ref="AT4281:AT4282" si="3256">IF(AD4281*AS4281&gt;0,AD4281*AS4281,AE4281*AS4281)</f>
        <v>88.800000000000011</v>
      </c>
      <c r="AU4281" s="20">
        <f t="shared" ref="AU4281:AU4282" si="3257">IF(AND(AK4281&lt;0,AK4281+AT4281&lt;0),-AT4281,AK4281)</f>
        <v>-40</v>
      </c>
    </row>
    <row r="4282" spans="1:47" x14ac:dyDescent="0.15">
      <c r="A4282" s="21" t="s">
        <v>1273</v>
      </c>
      <c r="B4282" s="20" t="s">
        <v>918</v>
      </c>
      <c r="C4282" s="20" t="s">
        <v>1099</v>
      </c>
      <c r="D4282" s="20" t="s">
        <v>1100</v>
      </c>
      <c r="E4282" s="20" t="s">
        <v>1110</v>
      </c>
      <c r="F4282" s="20" t="s">
        <v>1250</v>
      </c>
      <c r="G4282" s="20" t="s">
        <v>5539</v>
      </c>
      <c r="H4282" s="20"/>
      <c r="I4282" s="20">
        <v>13112854753</v>
      </c>
      <c r="J4282" s="20" t="s">
        <v>924</v>
      </c>
      <c r="K4282" s="20" t="s">
        <v>4766</v>
      </c>
      <c r="L4282" s="20" t="s">
        <v>1299</v>
      </c>
      <c r="M4282" s="20">
        <v>888</v>
      </c>
      <c r="N4282" s="20">
        <v>888</v>
      </c>
      <c r="O4282" s="20" t="s">
        <v>927</v>
      </c>
      <c r="P4282" s="20" t="s">
        <v>50</v>
      </c>
      <c r="Q4282" s="28"/>
      <c r="R4282" s="21" t="s">
        <v>52</v>
      </c>
      <c r="S4282" s="25" t="s">
        <v>1148</v>
      </c>
      <c r="T4282" s="21" t="s">
        <v>53</v>
      </c>
      <c r="U4282" s="21" t="s">
        <v>263</v>
      </c>
      <c r="V4282" s="46">
        <v>1</v>
      </c>
      <c r="W4282" s="26">
        <f t="shared" si="3209"/>
        <v>1</v>
      </c>
      <c r="Y4282" s="21">
        <v>12</v>
      </c>
      <c r="Z4282" s="22">
        <f t="shared" si="3196"/>
        <v>888</v>
      </c>
      <c r="AA4282" s="20" t="s">
        <v>4899</v>
      </c>
      <c r="AB4282" s="22"/>
      <c r="AC4282" s="22">
        <v>1</v>
      </c>
      <c r="AD4282" s="22"/>
      <c r="AE4282" s="22">
        <f t="shared" si="3245"/>
        <v>888</v>
      </c>
      <c r="AF4282" s="22">
        <f t="shared" si="3211"/>
        <v>888</v>
      </c>
      <c r="AG4282" s="20"/>
      <c r="AH4282" s="22"/>
      <c r="AI4282" s="22"/>
      <c r="AJ4282" s="22">
        <f t="shared" si="3255"/>
        <v>888</v>
      </c>
      <c r="AK4282" s="22">
        <f>IF(O4282="(传统)XDSL",VLOOKUP(S4282,[2]直销续费率明细!C:I,7,FALSE)*1,IF(O4282="GPON+XDSL",VLOOKUP(S4282,[2]直销续费率明细!C:I,7,FALSE)*1,VLOOKUP(S4282,[2]直销续费率明细!C:I,5,FALSE)*1))</f>
        <v>-40</v>
      </c>
      <c r="AL4282" s="22" t="s">
        <v>1309</v>
      </c>
      <c r="AM4282" s="22"/>
      <c r="AN4282" s="22"/>
      <c r="AO4282" s="22" t="s">
        <v>4897</v>
      </c>
      <c r="AP4282" s="22" t="s">
        <v>1301</v>
      </c>
      <c r="AS4282" s="20">
        <f>IF(Y4282&gt;=10,VLOOKUP(U4282,[2]提成计算!B:T,19,FALSE),VLOOKUP(U4282,[2]提成计算!B:T,18,FALSE))</f>
        <v>0.1</v>
      </c>
      <c r="AT4282" s="20">
        <f t="shared" si="3256"/>
        <v>88.800000000000011</v>
      </c>
      <c r="AU4282" s="20">
        <f t="shared" si="3257"/>
        <v>-40</v>
      </c>
    </row>
    <row r="4283" spans="1:47" x14ac:dyDescent="0.15">
      <c r="A4283" s="21" t="s">
        <v>1273</v>
      </c>
      <c r="B4283" s="20" t="s">
        <v>918</v>
      </c>
      <c r="C4283" s="20" t="s">
        <v>1099</v>
      </c>
      <c r="D4283" s="20" t="s">
        <v>1136</v>
      </c>
      <c r="E4283" s="20" t="s">
        <v>1137</v>
      </c>
      <c r="F4283" s="20" t="s">
        <v>1250</v>
      </c>
      <c r="G4283" s="20" t="s">
        <v>5540</v>
      </c>
      <c r="H4283" s="20"/>
      <c r="I4283" s="20">
        <v>13532629266</v>
      </c>
      <c r="J4283" s="20" t="s">
        <v>1268</v>
      </c>
      <c r="K4283" s="20" t="s">
        <v>594</v>
      </c>
      <c r="L4283" s="20" t="s">
        <v>1358</v>
      </c>
      <c r="M4283" s="20">
        <v>1088</v>
      </c>
      <c r="N4283" s="20">
        <v>1088</v>
      </c>
      <c r="O4283" s="20" t="s">
        <v>927</v>
      </c>
      <c r="P4283" s="20" t="s">
        <v>50</v>
      </c>
      <c r="Q4283" s="28"/>
      <c r="R4283" s="21" t="s">
        <v>109</v>
      </c>
      <c r="S4283" s="21"/>
      <c r="T4283" s="21" t="s">
        <v>53</v>
      </c>
      <c r="U4283" s="21" t="s">
        <v>595</v>
      </c>
      <c r="V4283" s="46">
        <v>1</v>
      </c>
      <c r="W4283" s="26">
        <f t="shared" si="3209"/>
        <v>1</v>
      </c>
      <c r="X4283" s="26">
        <f t="shared" si="3210"/>
        <v>1</v>
      </c>
      <c r="Y4283" s="21">
        <v>10</v>
      </c>
      <c r="Z4283" s="22">
        <f t="shared" si="3196"/>
        <v>1088</v>
      </c>
      <c r="AA4283" s="20" t="s">
        <v>4899</v>
      </c>
      <c r="AB4283" s="22"/>
      <c r="AC4283" s="22">
        <v>1</v>
      </c>
      <c r="AD4283" s="22"/>
      <c r="AE4283" s="22">
        <f t="shared" si="3245"/>
        <v>1088</v>
      </c>
      <c r="AF4283" s="22">
        <f t="shared" si="3211"/>
        <v>1088</v>
      </c>
      <c r="AG4283" s="20">
        <f t="shared" ref="AG4283:AG4284" si="3258">N4283</f>
        <v>1088</v>
      </c>
      <c r="AH4283" s="20" t="str">
        <f>VLOOKUP(U4283,[1]提成计算!B:I,8,FALSE)</f>
        <v xml:space="preserve"> </v>
      </c>
      <c r="AI4283" s="20"/>
      <c r="AJ4283" s="22"/>
      <c r="AK4283" s="22"/>
      <c r="AM4283" s="22"/>
      <c r="AN4283" s="22"/>
      <c r="AO4283" s="22" t="s">
        <v>4897</v>
      </c>
      <c r="AP4283" s="22" t="s">
        <v>1301</v>
      </c>
      <c r="AS4283" s="20"/>
      <c r="AT4283" s="20"/>
      <c r="AU4283" s="20"/>
    </row>
    <row r="4284" spans="1:47" x14ac:dyDescent="0.15">
      <c r="A4284" s="21" t="s">
        <v>1273</v>
      </c>
      <c r="B4284" s="20" t="s">
        <v>918</v>
      </c>
      <c r="C4284" s="20" t="s">
        <v>1099</v>
      </c>
      <c r="D4284" s="20" t="s">
        <v>1136</v>
      </c>
      <c r="E4284" s="20" t="s">
        <v>1447</v>
      </c>
      <c r="F4284" s="20" t="s">
        <v>1250</v>
      </c>
      <c r="G4284" s="20" t="s">
        <v>5541</v>
      </c>
      <c r="H4284" s="20"/>
      <c r="I4284" s="20">
        <v>13925836867</v>
      </c>
      <c r="J4284" s="20" t="s">
        <v>1268</v>
      </c>
      <c r="K4284" s="20" t="s">
        <v>195</v>
      </c>
      <c r="L4284" s="20" t="s">
        <v>1358</v>
      </c>
      <c r="M4284" s="20">
        <v>1088</v>
      </c>
      <c r="N4284" s="20">
        <v>1088</v>
      </c>
      <c r="O4284" s="20" t="s">
        <v>927</v>
      </c>
      <c r="P4284" s="20" t="s">
        <v>50</v>
      </c>
      <c r="Q4284" s="28"/>
      <c r="R4284" s="21" t="s">
        <v>109</v>
      </c>
      <c r="S4284" s="21"/>
      <c r="T4284" s="21" t="s">
        <v>53</v>
      </c>
      <c r="U4284" s="21" t="s">
        <v>196</v>
      </c>
      <c r="V4284" s="46">
        <v>1</v>
      </c>
      <c r="W4284" s="26">
        <f t="shared" si="3209"/>
        <v>1</v>
      </c>
      <c r="X4284" s="26">
        <f t="shared" si="3210"/>
        <v>1</v>
      </c>
      <c r="Y4284" s="21">
        <v>10</v>
      </c>
      <c r="Z4284" s="22">
        <f t="shared" si="3196"/>
        <v>1088</v>
      </c>
      <c r="AA4284" s="20" t="s">
        <v>4899</v>
      </c>
      <c r="AB4284" s="22"/>
      <c r="AC4284" s="22">
        <v>1</v>
      </c>
      <c r="AD4284" s="22"/>
      <c r="AE4284" s="22">
        <f t="shared" si="3245"/>
        <v>1088</v>
      </c>
      <c r="AF4284" s="22">
        <f t="shared" si="3211"/>
        <v>1088</v>
      </c>
      <c r="AG4284" s="20">
        <f t="shared" si="3258"/>
        <v>1088</v>
      </c>
      <c r="AH4284" s="20" t="str">
        <f>VLOOKUP(U4284,[1]提成计算!B:I,8,FALSE)</f>
        <v xml:space="preserve"> </v>
      </c>
      <c r="AI4284" s="20"/>
      <c r="AJ4284" s="22"/>
      <c r="AK4284" s="22"/>
      <c r="AM4284" s="22"/>
      <c r="AN4284" s="22"/>
      <c r="AO4284" s="22" t="s">
        <v>4897</v>
      </c>
      <c r="AP4284" s="22" t="s">
        <v>1301</v>
      </c>
      <c r="AS4284" s="20"/>
      <c r="AT4284" s="20"/>
      <c r="AU4284" s="20"/>
    </row>
    <row r="4285" spans="1:47" x14ac:dyDescent="0.15">
      <c r="A4285" s="21" t="s">
        <v>1273</v>
      </c>
      <c r="B4285" s="20" t="s">
        <v>918</v>
      </c>
      <c r="C4285" s="20" t="s">
        <v>1099</v>
      </c>
      <c r="D4285" s="20" t="s">
        <v>1100</v>
      </c>
      <c r="E4285" s="20" t="s">
        <v>1132</v>
      </c>
      <c r="F4285" s="20" t="s">
        <v>1250</v>
      </c>
      <c r="G4285" s="20" t="s">
        <v>5542</v>
      </c>
      <c r="H4285" s="20"/>
      <c r="I4285" s="20">
        <v>13549492410</v>
      </c>
      <c r="J4285" s="20" t="s">
        <v>1500</v>
      </c>
      <c r="K4285" s="20" t="s">
        <v>174</v>
      </c>
      <c r="L4285" s="20" t="s">
        <v>1277</v>
      </c>
      <c r="M4285" s="20">
        <v>-250</v>
      </c>
      <c r="N4285" s="20">
        <v>-250</v>
      </c>
      <c r="O4285" s="20" t="s">
        <v>1262</v>
      </c>
      <c r="P4285" s="20" t="s">
        <v>1910</v>
      </c>
      <c r="Q4285" s="28"/>
      <c r="R4285" s="21" t="s">
        <v>52</v>
      </c>
      <c r="S4285" s="21"/>
      <c r="T4285" s="21" t="s">
        <v>4929</v>
      </c>
      <c r="U4285" s="21"/>
      <c r="V4285" s="46"/>
      <c r="Y4285" s="21">
        <v>2</v>
      </c>
      <c r="Z4285" s="22">
        <f t="shared" si="3196"/>
        <v>-250</v>
      </c>
      <c r="AA4285" s="20" t="s">
        <v>1911</v>
      </c>
      <c r="AB4285" s="22"/>
      <c r="AC4285" s="22"/>
      <c r="AD4285" s="22"/>
      <c r="AE4285" s="22"/>
      <c r="AF4285" s="22"/>
      <c r="AG4285" s="20"/>
      <c r="AH4285" s="22"/>
      <c r="AI4285" s="22"/>
      <c r="AJ4285" s="22"/>
      <c r="AK4285" s="22"/>
      <c r="AM4285" s="22"/>
      <c r="AN4285" s="22"/>
      <c r="AO4285" s="22" t="s">
        <v>4897</v>
      </c>
      <c r="AP4285" s="22">
        <v>0</v>
      </c>
      <c r="AS4285" s="20"/>
      <c r="AT4285" s="20"/>
      <c r="AU4285" s="20"/>
    </row>
    <row r="4286" spans="1:47" x14ac:dyDescent="0.15">
      <c r="A4286" s="21" t="s">
        <v>1273</v>
      </c>
      <c r="B4286" s="20" t="s">
        <v>918</v>
      </c>
      <c r="C4286" s="20" t="s">
        <v>1099</v>
      </c>
      <c r="D4286" s="20" t="s">
        <v>1100</v>
      </c>
      <c r="E4286" s="20" t="s">
        <v>1101</v>
      </c>
      <c r="F4286" s="20" t="s">
        <v>1250</v>
      </c>
      <c r="G4286" s="20" t="s">
        <v>5543</v>
      </c>
      <c r="H4286" s="20"/>
      <c r="I4286" s="20">
        <v>15916841611</v>
      </c>
      <c r="J4286" s="20" t="s">
        <v>1500</v>
      </c>
      <c r="K4286" s="20" t="s">
        <v>80</v>
      </c>
      <c r="L4286" s="20" t="s">
        <v>1277</v>
      </c>
      <c r="M4286" s="20">
        <v>-680</v>
      </c>
      <c r="N4286" s="20">
        <v>-680</v>
      </c>
      <c r="O4286" s="20" t="s">
        <v>1262</v>
      </c>
      <c r="P4286" s="20" t="s">
        <v>1910</v>
      </c>
      <c r="Q4286" s="28"/>
      <c r="R4286" s="21" t="s">
        <v>52</v>
      </c>
      <c r="S4286" s="21"/>
      <c r="T4286" s="21" t="s">
        <v>53</v>
      </c>
      <c r="U4286" s="21" t="s">
        <v>81</v>
      </c>
      <c r="V4286" s="46"/>
      <c r="Y4286" s="21">
        <v>2</v>
      </c>
      <c r="Z4286" s="22">
        <f t="shared" ref="Z4286:Z4349" si="3259">N4286</f>
        <v>-680</v>
      </c>
      <c r="AA4286" s="20" t="s">
        <v>1911</v>
      </c>
      <c r="AB4286" s="22"/>
      <c r="AC4286" s="22"/>
      <c r="AD4286" s="22"/>
      <c r="AE4286" s="22"/>
      <c r="AF4286" s="22"/>
      <c r="AG4286" s="20"/>
      <c r="AH4286" s="22"/>
      <c r="AI4286" s="22"/>
      <c r="AJ4286" s="22"/>
      <c r="AK4286" s="22"/>
      <c r="AM4286" s="22"/>
      <c r="AN4286" s="22"/>
      <c r="AO4286" s="22" t="s">
        <v>4897</v>
      </c>
      <c r="AP4286" s="22">
        <v>0</v>
      </c>
      <c r="AS4286" s="20"/>
      <c r="AT4286" s="20"/>
      <c r="AU4286" s="20"/>
    </row>
    <row r="4287" spans="1:47" x14ac:dyDescent="0.15">
      <c r="A4287" s="21" t="s">
        <v>1273</v>
      </c>
      <c r="B4287" s="20" t="s">
        <v>918</v>
      </c>
      <c r="C4287" s="20" t="s">
        <v>1099</v>
      </c>
      <c r="D4287" s="20" t="s">
        <v>1136</v>
      </c>
      <c r="E4287" s="20" t="s">
        <v>1151</v>
      </c>
      <c r="F4287" s="20" t="s">
        <v>1250</v>
      </c>
      <c r="G4287" s="20" t="s">
        <v>5544</v>
      </c>
      <c r="H4287" s="20"/>
      <c r="I4287" s="20">
        <v>13423400238</v>
      </c>
      <c r="J4287" s="20" t="s">
        <v>924</v>
      </c>
      <c r="K4287" s="20" t="s">
        <v>304</v>
      </c>
      <c r="L4287" s="20" t="s">
        <v>2137</v>
      </c>
      <c r="M4287" s="20">
        <v>1408</v>
      </c>
      <c r="N4287" s="20">
        <v>1408</v>
      </c>
      <c r="O4287" s="20" t="s">
        <v>927</v>
      </c>
      <c r="P4287" s="20" t="s">
        <v>50</v>
      </c>
      <c r="Q4287" s="28"/>
      <c r="R4287" s="21" t="s">
        <v>109</v>
      </c>
      <c r="S4287" s="25" t="s">
        <v>1155</v>
      </c>
      <c r="T4287" s="21" t="s">
        <v>53</v>
      </c>
      <c r="U4287" s="21" t="s">
        <v>305</v>
      </c>
      <c r="V4287" s="46">
        <v>1</v>
      </c>
      <c r="W4287" s="26">
        <f t="shared" ref="W4287:W4350" si="3260">V4287</f>
        <v>1</v>
      </c>
      <c r="Y4287" s="21">
        <v>12</v>
      </c>
      <c r="Z4287" s="22">
        <f t="shared" si="3259"/>
        <v>1408</v>
      </c>
      <c r="AA4287" s="20" t="s">
        <v>2218</v>
      </c>
      <c r="AB4287" s="22"/>
      <c r="AC4287" s="22">
        <v>1</v>
      </c>
      <c r="AD4287" s="22"/>
      <c r="AE4287" s="22">
        <f>N4287</f>
        <v>1408</v>
      </c>
      <c r="AF4287" s="22">
        <f t="shared" ref="AF4287:AF4350" si="3261">N4287</f>
        <v>1408</v>
      </c>
      <c r="AG4287" s="20"/>
      <c r="AH4287" s="22"/>
      <c r="AI4287" s="22"/>
      <c r="AJ4287" s="22">
        <f t="shared" ref="AJ4287:AJ4292" si="3262">N4287</f>
        <v>1408</v>
      </c>
      <c r="AK4287" s="22">
        <f>IF(O4287="(传统)XDSL",VLOOKUP(S4287,[2]直销续费率明细!C:I,7,FALSE)*1,IF(O4287="GPON+XDSL",VLOOKUP(S4287,[2]直销续费率明细!C:I,7,FALSE)*1,VLOOKUP(S4287,[2]直销续费率明细!C:I,5,FALSE)*1))</f>
        <v>-40</v>
      </c>
      <c r="AL4287" s="22" t="s">
        <v>1309</v>
      </c>
      <c r="AM4287" s="22"/>
      <c r="AN4287" s="22"/>
      <c r="AO4287" s="22" t="s">
        <v>4897</v>
      </c>
      <c r="AP4287" s="22" t="s">
        <v>1301</v>
      </c>
      <c r="AS4287" s="20">
        <f>IF(Y4287&gt;=10,VLOOKUP(U4287,[2]提成计算!B:T,19,FALSE),VLOOKUP(U4287,[2]提成计算!B:T,18,FALSE))</f>
        <v>0.09</v>
      </c>
      <c r="AT4287" s="20">
        <f t="shared" ref="AT4287:AT4310" si="3263">IF(AD4287*AS4287&gt;0,AD4287*AS4287,AE4287*AS4287)</f>
        <v>126.72</v>
      </c>
      <c r="AU4287" s="20">
        <f t="shared" ref="AU4287" si="3264">IF(AND(AK4287&lt;0,AK4287+AT4287&lt;0),-AT4287,AK4287)</f>
        <v>-40</v>
      </c>
    </row>
    <row r="4288" spans="1:47" x14ac:dyDescent="0.15">
      <c r="A4288" s="21" t="s">
        <v>1273</v>
      </c>
      <c r="B4288" s="20" t="s">
        <v>918</v>
      </c>
      <c r="C4288" s="20" t="s">
        <v>1099</v>
      </c>
      <c r="D4288" s="20" t="s">
        <v>1121</v>
      </c>
      <c r="E4288" s="20" t="s">
        <v>1171</v>
      </c>
      <c r="F4288" s="20" t="s">
        <v>1250</v>
      </c>
      <c r="G4288" s="20" t="s">
        <v>5545</v>
      </c>
      <c r="H4288" s="20"/>
      <c r="I4288" s="20">
        <v>13763214676</v>
      </c>
      <c r="J4288" s="20" t="s">
        <v>924</v>
      </c>
      <c r="K4288" s="20" t="s">
        <v>4729</v>
      </c>
      <c r="L4288" s="20" t="s">
        <v>1918</v>
      </c>
      <c r="M4288" s="20">
        <v>680</v>
      </c>
      <c r="N4288" s="20">
        <v>680</v>
      </c>
      <c r="O4288" s="20" t="s">
        <v>1262</v>
      </c>
      <c r="P4288" s="20" t="s">
        <v>50</v>
      </c>
      <c r="Q4288" s="28"/>
      <c r="R4288" s="21" t="s">
        <v>91</v>
      </c>
      <c r="S4288" s="25" t="s">
        <v>1550</v>
      </c>
      <c r="T4288" s="21" t="s">
        <v>53</v>
      </c>
      <c r="U4288" s="21" t="s">
        <v>1174</v>
      </c>
      <c r="V4288" s="46">
        <v>1</v>
      </c>
      <c r="W4288" s="26">
        <f t="shared" si="3260"/>
        <v>1</v>
      </c>
      <c r="Y4288" s="21">
        <v>4</v>
      </c>
      <c r="Z4288" s="22">
        <f t="shared" si="3259"/>
        <v>680</v>
      </c>
      <c r="AA4288" s="20" t="s">
        <v>4899</v>
      </c>
      <c r="AB4288" s="22">
        <v>1</v>
      </c>
      <c r="AC4288" s="22"/>
      <c r="AD4288" s="22">
        <f t="shared" ref="AD4288:AD4291" si="3265">N4288</f>
        <v>680</v>
      </c>
      <c r="AE4288" s="22"/>
      <c r="AF4288" s="22">
        <f t="shared" si="3261"/>
        <v>680</v>
      </c>
      <c r="AG4288" s="20"/>
      <c r="AH4288" s="22"/>
      <c r="AI4288" s="22"/>
      <c r="AJ4288" s="22">
        <f t="shared" si="3262"/>
        <v>680</v>
      </c>
      <c r="AK4288" s="22"/>
      <c r="AL4288" s="22" t="s">
        <v>1871</v>
      </c>
      <c r="AM4288" s="22"/>
      <c r="AN4288" s="22"/>
      <c r="AO4288" s="22" t="s">
        <v>4897</v>
      </c>
      <c r="AP4288" s="22" t="s">
        <v>4913</v>
      </c>
      <c r="AS4288" s="20">
        <f>IF(Y4288&gt;=10,VLOOKUP(U4288,[2]提成计算!B:T,19,FALSE),VLOOKUP(U4288,[2]提成计算!B:T,18,FALSE))</f>
        <v>7.0000000000000007E-2</v>
      </c>
      <c r="AT4288" s="20">
        <f t="shared" si="3263"/>
        <v>47.6</v>
      </c>
      <c r="AU4288" s="20">
        <f t="shared" ref="AU4288:AU4306" si="3266">IF(AND(AK4288&lt;0,AK4288+AT4288&lt;0),AT4288,AK4288)</f>
        <v>0</v>
      </c>
    </row>
    <row r="4289" spans="1:47" x14ac:dyDescent="0.15">
      <c r="A4289" s="21" t="s">
        <v>1273</v>
      </c>
      <c r="B4289" s="20" t="s">
        <v>918</v>
      </c>
      <c r="C4289" s="20" t="s">
        <v>1099</v>
      </c>
      <c r="D4289" s="20" t="s">
        <v>1121</v>
      </c>
      <c r="E4289" s="20" t="s">
        <v>1171</v>
      </c>
      <c r="F4289" s="20" t="s">
        <v>1250</v>
      </c>
      <c r="G4289" s="20" t="s">
        <v>5546</v>
      </c>
      <c r="H4289" s="20"/>
      <c r="I4289" s="20">
        <v>13711914875</v>
      </c>
      <c r="J4289" s="20" t="s">
        <v>924</v>
      </c>
      <c r="K4289" s="20" t="s">
        <v>1173</v>
      </c>
      <c r="L4289" s="20" t="s">
        <v>2501</v>
      </c>
      <c r="M4289" s="20">
        <v>240</v>
      </c>
      <c r="N4289" s="20">
        <v>240</v>
      </c>
      <c r="O4289" s="20" t="s">
        <v>1262</v>
      </c>
      <c r="P4289" s="20" t="s">
        <v>50</v>
      </c>
      <c r="Q4289" s="28"/>
      <c r="R4289" s="21" t="s">
        <v>91</v>
      </c>
      <c r="S4289" s="25" t="s">
        <v>1550</v>
      </c>
      <c r="T4289" s="21" t="s">
        <v>53</v>
      </c>
      <c r="U4289" s="21" t="s">
        <v>1174</v>
      </c>
      <c r="V4289" s="46">
        <f t="shared" ref="V4289:V4290" si="3267">3/12</f>
        <v>0.25</v>
      </c>
      <c r="W4289" s="26">
        <f t="shared" si="3260"/>
        <v>0.25</v>
      </c>
      <c r="Y4289" s="21">
        <v>4</v>
      </c>
      <c r="Z4289" s="22">
        <f t="shared" si="3259"/>
        <v>240</v>
      </c>
      <c r="AA4289" s="20" t="s">
        <v>2218</v>
      </c>
      <c r="AB4289" s="22">
        <v>1</v>
      </c>
      <c r="AC4289" s="22"/>
      <c r="AD4289" s="22">
        <f t="shared" si="3265"/>
        <v>240</v>
      </c>
      <c r="AE4289" s="22"/>
      <c r="AF4289" s="22">
        <f t="shared" si="3261"/>
        <v>240</v>
      </c>
      <c r="AG4289" s="20"/>
      <c r="AH4289" s="22"/>
      <c r="AI4289" s="22"/>
      <c r="AJ4289" s="22">
        <f t="shared" si="3262"/>
        <v>240</v>
      </c>
      <c r="AK4289" s="22">
        <f>IF(O4289="(传统)XDSL",VLOOKUP(S4289,[2]直销续费率明细!C:I,7,FALSE)*1,IF(O4289="GPON+XDSL",VLOOKUP(S4289,[2]直销续费率明细!C:I,7,FALSE)*1,VLOOKUP(S4289,[2]直销续费率明细!C:I,5,FALSE)*1))</f>
        <v>25</v>
      </c>
      <c r="AL4289" s="22" t="s">
        <v>1309</v>
      </c>
      <c r="AM4289" s="22"/>
      <c r="AN4289" s="22"/>
      <c r="AO4289" s="22" t="s">
        <v>2216</v>
      </c>
      <c r="AP4289" s="22" t="s">
        <v>2982</v>
      </c>
      <c r="AS4289" s="20">
        <f>IF(Y4289&gt;=10,VLOOKUP(U4289,[2]提成计算!B:T,19,FALSE),VLOOKUP(U4289,[2]提成计算!B:T,18,FALSE))</f>
        <v>7.0000000000000007E-2</v>
      </c>
      <c r="AT4289" s="20">
        <f t="shared" si="3263"/>
        <v>16.8</v>
      </c>
      <c r="AU4289" s="20">
        <f t="shared" ref="AU4289" si="3268">IF(AND(AK4289&lt;0,AK4289+AT4289&lt;0),-AT4289,AK4289)</f>
        <v>25</v>
      </c>
    </row>
    <row r="4290" spans="1:47" x14ac:dyDescent="0.15">
      <c r="A4290" s="21" t="s">
        <v>1273</v>
      </c>
      <c r="B4290" s="20" t="s">
        <v>918</v>
      </c>
      <c r="C4290" s="20" t="s">
        <v>1099</v>
      </c>
      <c r="D4290" s="20" t="s">
        <v>1100</v>
      </c>
      <c r="E4290" s="20" t="s">
        <v>4845</v>
      </c>
      <c r="F4290" s="20" t="s">
        <v>1250</v>
      </c>
      <c r="G4290" s="20" t="s">
        <v>5547</v>
      </c>
      <c r="H4290" s="20"/>
      <c r="I4290" s="20">
        <v>18617085242</v>
      </c>
      <c r="J4290" s="20" t="s">
        <v>924</v>
      </c>
      <c r="K4290" s="20" t="s">
        <v>1169</v>
      </c>
      <c r="L4290" s="20" t="s">
        <v>2501</v>
      </c>
      <c r="M4290" s="20">
        <v>240</v>
      </c>
      <c r="N4290" s="20">
        <v>240</v>
      </c>
      <c r="O4290" s="20" t="s">
        <v>1262</v>
      </c>
      <c r="P4290" s="20" t="s">
        <v>50</v>
      </c>
      <c r="Q4290" s="28"/>
      <c r="R4290" s="21" t="s">
        <v>52</v>
      </c>
      <c r="S4290" s="25" t="s">
        <v>1148</v>
      </c>
      <c r="T4290" s="21" t="s">
        <v>2242</v>
      </c>
      <c r="U4290" s="21"/>
      <c r="V4290" s="46">
        <f t="shared" si="3267"/>
        <v>0.25</v>
      </c>
      <c r="W4290" s="26">
        <f t="shared" si="3260"/>
        <v>0.25</v>
      </c>
      <c r="Y4290" s="21">
        <v>4</v>
      </c>
      <c r="Z4290" s="22">
        <f t="shared" si="3259"/>
        <v>240</v>
      </c>
      <c r="AA4290" s="20" t="s">
        <v>2218</v>
      </c>
      <c r="AB4290" s="22">
        <v>1</v>
      </c>
      <c r="AC4290" s="22"/>
      <c r="AD4290" s="22">
        <f t="shared" si="3265"/>
        <v>240</v>
      </c>
      <c r="AE4290" s="22"/>
      <c r="AF4290" s="22">
        <f t="shared" si="3261"/>
        <v>240</v>
      </c>
      <c r="AG4290" s="20"/>
      <c r="AH4290" s="22"/>
      <c r="AI4290" s="22"/>
      <c r="AJ4290" s="22">
        <f t="shared" si="3262"/>
        <v>240</v>
      </c>
      <c r="AK4290" s="22">
        <f>IF(O4290="(传统)XDSL",VLOOKUP(S4290,[1]续费率明细!C:I,7,FALSE)*1,IF(O4290="GPON+XDSL",VLOOKUP(S4290,[1]续费率明细!C:I,7,FALSE)*1,VLOOKUP(S4290,[1]续费率明细!C:I,5,FALSE)*1))</f>
        <v>-40</v>
      </c>
      <c r="AL4290" s="22" t="s">
        <v>1309</v>
      </c>
      <c r="AM4290" s="22"/>
      <c r="AN4290" s="22"/>
      <c r="AO4290" s="22" t="s">
        <v>2216</v>
      </c>
      <c r="AP4290" s="22" t="s">
        <v>2982</v>
      </c>
      <c r="AS4290" s="20"/>
      <c r="AT4290" s="20"/>
      <c r="AU4290" s="20"/>
    </row>
    <row r="4291" spans="1:47" x14ac:dyDescent="0.15">
      <c r="A4291" s="21" t="s">
        <v>1273</v>
      </c>
      <c r="B4291" s="20" t="s">
        <v>918</v>
      </c>
      <c r="C4291" s="20" t="s">
        <v>1099</v>
      </c>
      <c r="D4291" s="20" t="s">
        <v>1136</v>
      </c>
      <c r="E4291" s="20" t="s">
        <v>1137</v>
      </c>
      <c r="F4291" s="20" t="s">
        <v>1250</v>
      </c>
      <c r="G4291" s="20" t="s">
        <v>5548</v>
      </c>
      <c r="H4291" s="20"/>
      <c r="I4291" s="20">
        <v>13669887212</v>
      </c>
      <c r="J4291" s="20" t="s">
        <v>924</v>
      </c>
      <c r="K4291" s="20" t="s">
        <v>5333</v>
      </c>
      <c r="L4291" s="20" t="s">
        <v>1918</v>
      </c>
      <c r="M4291" s="20">
        <v>680</v>
      </c>
      <c r="N4291" s="20">
        <v>680</v>
      </c>
      <c r="O4291" s="20" t="s">
        <v>927</v>
      </c>
      <c r="P4291" s="20" t="s">
        <v>50</v>
      </c>
      <c r="Q4291" s="28"/>
      <c r="R4291" s="21" t="s">
        <v>109</v>
      </c>
      <c r="S4291" s="25" t="s">
        <v>1161</v>
      </c>
      <c r="T4291" s="21" t="s">
        <v>53</v>
      </c>
      <c r="U4291" s="21" t="s">
        <v>1761</v>
      </c>
      <c r="V4291" s="46">
        <v>1</v>
      </c>
      <c r="W4291" s="26">
        <f t="shared" si="3260"/>
        <v>1</v>
      </c>
      <c r="Y4291" s="21">
        <v>4</v>
      </c>
      <c r="Z4291" s="22">
        <f t="shared" si="3259"/>
        <v>680</v>
      </c>
      <c r="AA4291" s="20" t="s">
        <v>2218</v>
      </c>
      <c r="AB4291" s="22">
        <v>1</v>
      </c>
      <c r="AC4291" s="22"/>
      <c r="AD4291" s="22">
        <f t="shared" si="3265"/>
        <v>680</v>
      </c>
      <c r="AE4291" s="22"/>
      <c r="AF4291" s="22">
        <f t="shared" si="3261"/>
        <v>680</v>
      </c>
      <c r="AG4291" s="20"/>
      <c r="AH4291" s="22"/>
      <c r="AI4291" s="22"/>
      <c r="AJ4291" s="22">
        <f t="shared" si="3262"/>
        <v>680</v>
      </c>
      <c r="AK4291" s="22">
        <f>IF(O4291="(传统)XDSL",VLOOKUP(S4291,[2]直销续费率明细!C:I,7,FALSE)*1,IF(O4291="GPON+XDSL",VLOOKUP(S4291,[2]直销续费率明细!C:I,7,FALSE)*1,VLOOKUP(S4291,[2]直销续费率明细!C:I,5,FALSE)*1))</f>
        <v>-40</v>
      </c>
      <c r="AL4291" s="22" t="s">
        <v>1309</v>
      </c>
      <c r="AM4291" s="22"/>
      <c r="AN4291" s="22"/>
      <c r="AO4291" s="22" t="s">
        <v>2216</v>
      </c>
      <c r="AP4291" s="22" t="s">
        <v>2261</v>
      </c>
      <c r="AS4291" s="20">
        <f>IF(Y4291&gt;=10,VLOOKUP(U4291,[2]提成计算!B:T,19,FALSE),VLOOKUP(U4291,[2]提成计算!B:T,18,FALSE))</f>
        <v>0.06</v>
      </c>
      <c r="AT4291" s="20">
        <f t="shared" ref="AT4291:AT4292" si="3269">IF(AD4291*AS4291&gt;0,AD4291*AS4291,AE4291*AS4291)</f>
        <v>40.799999999999997</v>
      </c>
      <c r="AU4291" s="20">
        <f t="shared" ref="AU4291" si="3270">IF(AND(AK4291&lt;0,AK4291+AT4291&lt;0),-AT4291,AK4291)</f>
        <v>-40</v>
      </c>
    </row>
    <row r="4292" spans="1:47" x14ac:dyDescent="0.15">
      <c r="A4292" s="21" t="s">
        <v>1273</v>
      </c>
      <c r="B4292" s="20" t="s">
        <v>918</v>
      </c>
      <c r="C4292" s="20" t="s">
        <v>1099</v>
      </c>
      <c r="D4292" s="20" t="s">
        <v>1121</v>
      </c>
      <c r="E4292" s="20" t="s">
        <v>1284</v>
      </c>
      <c r="F4292" s="20" t="s">
        <v>1250</v>
      </c>
      <c r="G4292" s="20" t="s">
        <v>5549</v>
      </c>
      <c r="H4292" s="20"/>
      <c r="I4292" s="20">
        <v>13827237680</v>
      </c>
      <c r="J4292" s="20" t="s">
        <v>924</v>
      </c>
      <c r="K4292" s="20" t="s">
        <v>1166</v>
      </c>
      <c r="L4292" s="20" t="s">
        <v>1376</v>
      </c>
      <c r="M4292" s="20">
        <v>1088</v>
      </c>
      <c r="N4292" s="20">
        <v>1088</v>
      </c>
      <c r="O4292" s="20" t="s">
        <v>927</v>
      </c>
      <c r="P4292" s="20" t="s">
        <v>50</v>
      </c>
      <c r="Q4292" s="28"/>
      <c r="R4292" s="21" t="s">
        <v>91</v>
      </c>
      <c r="S4292" s="25" t="s">
        <v>1410</v>
      </c>
      <c r="T4292" s="21" t="s">
        <v>53</v>
      </c>
      <c r="U4292" s="21" t="s">
        <v>1167</v>
      </c>
      <c r="V4292" s="46">
        <v>1</v>
      </c>
      <c r="W4292" s="26">
        <f t="shared" si="3260"/>
        <v>1</v>
      </c>
      <c r="Y4292" s="21">
        <v>10</v>
      </c>
      <c r="Z4292" s="22">
        <f t="shared" si="3259"/>
        <v>1088</v>
      </c>
      <c r="AA4292" s="20" t="s">
        <v>2218</v>
      </c>
      <c r="AB4292" s="22"/>
      <c r="AC4292" s="22">
        <v>1</v>
      </c>
      <c r="AD4292" s="22"/>
      <c r="AE4292" s="22">
        <f t="shared" ref="AE4292:AE4300" si="3271">N4292</f>
        <v>1088</v>
      </c>
      <c r="AF4292" s="22">
        <f t="shared" si="3261"/>
        <v>1088</v>
      </c>
      <c r="AG4292" s="20"/>
      <c r="AH4292" s="22"/>
      <c r="AI4292" s="22"/>
      <c r="AJ4292" s="22">
        <f t="shared" si="3262"/>
        <v>1088</v>
      </c>
      <c r="AK4292" s="22"/>
      <c r="AL4292" s="22" t="s">
        <v>1871</v>
      </c>
      <c r="AM4292" s="22"/>
      <c r="AN4292" s="22"/>
      <c r="AO4292" s="22" t="s">
        <v>4897</v>
      </c>
      <c r="AP4292" s="22" t="s">
        <v>1301</v>
      </c>
      <c r="AS4292" s="20">
        <f>IF(Y4292&gt;=10,VLOOKUP(U4292,[2]提成计算!B:T,19,FALSE),VLOOKUP(U4292,[2]提成计算!B:T,18,FALSE))</f>
        <v>0.09</v>
      </c>
      <c r="AT4292" s="20">
        <f t="shared" si="3269"/>
        <v>97.92</v>
      </c>
      <c r="AU4292" s="20">
        <f t="shared" ref="AU4292" si="3272">IF(AND(AK4292&lt;0,AK4292+AT4292&lt;0),AT4292,AK4292)</f>
        <v>0</v>
      </c>
    </row>
    <row r="4293" spans="1:47" x14ac:dyDescent="0.15">
      <c r="A4293" s="21" t="s">
        <v>1273</v>
      </c>
      <c r="B4293" s="20" t="s">
        <v>918</v>
      </c>
      <c r="C4293" s="20" t="s">
        <v>1099</v>
      </c>
      <c r="D4293" s="20" t="s">
        <v>1121</v>
      </c>
      <c r="E4293" s="20" t="s">
        <v>1175</v>
      </c>
      <c r="F4293" s="20" t="s">
        <v>1250</v>
      </c>
      <c r="G4293" s="20" t="s">
        <v>5550</v>
      </c>
      <c r="H4293" s="20"/>
      <c r="I4293" s="20">
        <v>15920855588</v>
      </c>
      <c r="J4293" s="20" t="s">
        <v>1268</v>
      </c>
      <c r="K4293" s="20" t="s">
        <v>321</v>
      </c>
      <c r="L4293" s="20" t="s">
        <v>1358</v>
      </c>
      <c r="M4293" s="20">
        <v>1088</v>
      </c>
      <c r="N4293" s="20">
        <v>1088</v>
      </c>
      <c r="O4293" s="20" t="s">
        <v>927</v>
      </c>
      <c r="P4293" s="20" t="s">
        <v>50</v>
      </c>
      <c r="Q4293" s="28"/>
      <c r="R4293" s="21" t="s">
        <v>91</v>
      </c>
      <c r="S4293" s="21"/>
      <c r="T4293" s="21" t="s">
        <v>53</v>
      </c>
      <c r="U4293" s="21" t="s">
        <v>322</v>
      </c>
      <c r="V4293" s="46">
        <v>1</v>
      </c>
      <c r="W4293" s="26">
        <f t="shared" si="3260"/>
        <v>1</v>
      </c>
      <c r="X4293" s="26">
        <f t="shared" ref="X4293:X4350" si="3273">V4293</f>
        <v>1</v>
      </c>
      <c r="Y4293" s="21">
        <v>10</v>
      </c>
      <c r="Z4293" s="22">
        <f t="shared" si="3259"/>
        <v>1088</v>
      </c>
      <c r="AA4293" s="20" t="s">
        <v>4899</v>
      </c>
      <c r="AB4293" s="22"/>
      <c r="AC4293" s="22">
        <v>1</v>
      </c>
      <c r="AD4293" s="22"/>
      <c r="AE4293" s="22">
        <f t="shared" si="3271"/>
        <v>1088</v>
      </c>
      <c r="AF4293" s="22">
        <f t="shared" si="3261"/>
        <v>1088</v>
      </c>
      <c r="AG4293" s="20">
        <f t="shared" ref="AG4293:AG4294" si="3274">N4293</f>
        <v>1088</v>
      </c>
      <c r="AH4293" s="20" t="str">
        <f>VLOOKUP(U4293,[1]提成计算!B:I,8,FALSE)</f>
        <v xml:space="preserve"> </v>
      </c>
      <c r="AI4293" s="20"/>
      <c r="AJ4293" s="22"/>
      <c r="AK4293" s="22"/>
      <c r="AM4293" s="22"/>
      <c r="AN4293" s="22"/>
      <c r="AO4293" s="22" t="s">
        <v>4897</v>
      </c>
      <c r="AP4293" s="22" t="s">
        <v>1301</v>
      </c>
      <c r="AS4293" s="20"/>
      <c r="AT4293" s="20"/>
      <c r="AU4293" s="20"/>
    </row>
    <row r="4294" spans="1:47" x14ac:dyDescent="0.15">
      <c r="A4294" s="21" t="s">
        <v>1273</v>
      </c>
      <c r="B4294" s="20" t="s">
        <v>918</v>
      </c>
      <c r="C4294" s="20" t="s">
        <v>1099</v>
      </c>
      <c r="D4294" s="20" t="s">
        <v>1136</v>
      </c>
      <c r="E4294" s="20" t="s">
        <v>1144</v>
      </c>
      <c r="F4294" s="20" t="s">
        <v>1250</v>
      </c>
      <c r="G4294" s="20" t="s">
        <v>5239</v>
      </c>
      <c r="H4294" s="20"/>
      <c r="I4294" s="20">
        <v>13902640951</v>
      </c>
      <c r="J4294" s="20" t="s">
        <v>1268</v>
      </c>
      <c r="K4294" s="20" t="s">
        <v>184</v>
      </c>
      <c r="L4294" s="20" t="s">
        <v>1898</v>
      </c>
      <c r="M4294" s="20">
        <v>1398</v>
      </c>
      <c r="N4294" s="20">
        <v>1398</v>
      </c>
      <c r="O4294" s="20" t="s">
        <v>927</v>
      </c>
      <c r="P4294" s="20" t="s">
        <v>50</v>
      </c>
      <c r="Q4294" s="28"/>
      <c r="R4294" s="21" t="s">
        <v>109</v>
      </c>
      <c r="S4294" s="21"/>
      <c r="T4294" s="21" t="s">
        <v>53</v>
      </c>
      <c r="U4294" s="21" t="s">
        <v>185</v>
      </c>
      <c r="V4294" s="46">
        <v>1</v>
      </c>
      <c r="W4294" s="26">
        <f t="shared" si="3260"/>
        <v>1</v>
      </c>
      <c r="X4294" s="26">
        <f t="shared" si="3273"/>
        <v>1</v>
      </c>
      <c r="Y4294" s="21">
        <v>20</v>
      </c>
      <c r="Z4294" s="22">
        <f t="shared" si="3259"/>
        <v>1398</v>
      </c>
      <c r="AA4294" s="20" t="s">
        <v>4899</v>
      </c>
      <c r="AB4294" s="22"/>
      <c r="AC4294" s="22">
        <v>1</v>
      </c>
      <c r="AD4294" s="22"/>
      <c r="AE4294" s="22">
        <f t="shared" si="3271"/>
        <v>1398</v>
      </c>
      <c r="AF4294" s="22">
        <f t="shared" si="3261"/>
        <v>1398</v>
      </c>
      <c r="AG4294" s="20">
        <f t="shared" si="3274"/>
        <v>1398</v>
      </c>
      <c r="AH4294" s="20" t="str">
        <f>VLOOKUP(U4294,[1]提成计算!B:I,8,FALSE)</f>
        <v xml:space="preserve"> </v>
      </c>
      <c r="AI4294" s="20"/>
      <c r="AJ4294" s="22"/>
      <c r="AK4294" s="22"/>
      <c r="AM4294" s="22"/>
      <c r="AN4294" s="22"/>
      <c r="AO4294" s="22" t="s">
        <v>4897</v>
      </c>
      <c r="AP4294" s="22" t="s">
        <v>1301</v>
      </c>
      <c r="AS4294" s="20"/>
      <c r="AT4294" s="20"/>
      <c r="AU4294" s="20"/>
    </row>
    <row r="4295" spans="1:47" x14ac:dyDescent="0.15">
      <c r="A4295" s="21" t="s">
        <v>1273</v>
      </c>
      <c r="B4295" s="20" t="s">
        <v>918</v>
      </c>
      <c r="C4295" s="20" t="s">
        <v>1099</v>
      </c>
      <c r="D4295" s="20" t="s">
        <v>1121</v>
      </c>
      <c r="E4295" s="20" t="s">
        <v>1171</v>
      </c>
      <c r="F4295" s="20" t="s">
        <v>1250</v>
      </c>
      <c r="G4295" s="20" t="s">
        <v>5551</v>
      </c>
      <c r="H4295" s="20"/>
      <c r="I4295" s="20">
        <v>13712068779</v>
      </c>
      <c r="J4295" s="20" t="s">
        <v>924</v>
      </c>
      <c r="K4295" s="20" t="s">
        <v>1173</v>
      </c>
      <c r="L4295" s="20" t="s">
        <v>1299</v>
      </c>
      <c r="M4295" s="20">
        <v>888</v>
      </c>
      <c r="N4295" s="20">
        <v>888</v>
      </c>
      <c r="O4295" s="20" t="s">
        <v>927</v>
      </c>
      <c r="P4295" s="20" t="s">
        <v>50</v>
      </c>
      <c r="Q4295" s="28"/>
      <c r="R4295" s="21" t="s">
        <v>91</v>
      </c>
      <c r="S4295" s="25" t="s">
        <v>1550</v>
      </c>
      <c r="T4295" s="21" t="s">
        <v>53</v>
      </c>
      <c r="U4295" s="21" t="s">
        <v>1174</v>
      </c>
      <c r="V4295" s="46">
        <v>1</v>
      </c>
      <c r="W4295" s="26">
        <f t="shared" si="3260"/>
        <v>1</v>
      </c>
      <c r="Y4295" s="21">
        <v>12</v>
      </c>
      <c r="Z4295" s="22">
        <f t="shared" si="3259"/>
        <v>888</v>
      </c>
      <c r="AA4295" s="20" t="s">
        <v>4899</v>
      </c>
      <c r="AB4295" s="22"/>
      <c r="AC4295" s="22">
        <v>1</v>
      </c>
      <c r="AD4295" s="22"/>
      <c r="AE4295" s="22">
        <f t="shared" si="3271"/>
        <v>888</v>
      </c>
      <c r="AF4295" s="22">
        <f t="shared" si="3261"/>
        <v>888</v>
      </c>
      <c r="AG4295" s="20"/>
      <c r="AH4295" s="22"/>
      <c r="AI4295" s="22"/>
      <c r="AJ4295" s="22">
        <f>N4295</f>
        <v>888</v>
      </c>
      <c r="AK4295" s="22">
        <f>IF(O4295="(传统)XDSL",VLOOKUP(S4295,[2]直销续费率明细!C:I,7,FALSE)*1,IF(O4295="GPON+XDSL",VLOOKUP(S4295,[2]直销续费率明细!C:I,7,FALSE)*1,VLOOKUP(S4295,[2]直销续费率明细!C:I,5,FALSE)*1))</f>
        <v>25</v>
      </c>
      <c r="AL4295" s="22" t="s">
        <v>1300</v>
      </c>
      <c r="AM4295" s="22"/>
      <c r="AN4295" s="22"/>
      <c r="AO4295" s="22" t="s">
        <v>4897</v>
      </c>
      <c r="AP4295" s="22" t="s">
        <v>1301</v>
      </c>
      <c r="AS4295" s="20">
        <f>IF(Y4295&gt;=10,VLOOKUP(U4295,[2]提成计算!B:T,19,FALSE),VLOOKUP(U4295,[2]提成计算!B:T,18,FALSE))</f>
        <v>0.1</v>
      </c>
      <c r="AT4295" s="20">
        <f t="shared" ref="AT4295" si="3275">IF(AD4295*AS4295&gt;0,AD4295*AS4295,AE4295*AS4295)</f>
        <v>88.800000000000011</v>
      </c>
      <c r="AU4295" s="20">
        <f t="shared" ref="AU4295" si="3276">IF(AND(AK4295&lt;0,AK4295+AT4295&lt;0),-AT4295,AK4295)</f>
        <v>25</v>
      </c>
    </row>
    <row r="4296" spans="1:47" x14ac:dyDescent="0.15">
      <c r="A4296" s="21" t="s">
        <v>1273</v>
      </c>
      <c r="B4296" s="20" t="s">
        <v>918</v>
      </c>
      <c r="C4296" s="20" t="s">
        <v>1099</v>
      </c>
      <c r="D4296" s="20" t="s">
        <v>1136</v>
      </c>
      <c r="E4296" s="20" t="s">
        <v>1137</v>
      </c>
      <c r="F4296" s="20" t="s">
        <v>1250</v>
      </c>
      <c r="G4296" s="20" t="s">
        <v>5552</v>
      </c>
      <c r="H4296" s="20"/>
      <c r="I4296" s="20">
        <v>13712963471</v>
      </c>
      <c r="J4296" s="20" t="s">
        <v>1268</v>
      </c>
      <c r="K4296" s="20" t="s">
        <v>1139</v>
      </c>
      <c r="L4296" s="20" t="s">
        <v>1566</v>
      </c>
      <c r="M4296" s="20">
        <v>1088</v>
      </c>
      <c r="N4296" s="20">
        <v>1088</v>
      </c>
      <c r="O4296" s="20" t="s">
        <v>927</v>
      </c>
      <c r="P4296" s="20" t="s">
        <v>50</v>
      </c>
      <c r="Q4296" s="28"/>
      <c r="R4296" s="21" t="s">
        <v>109</v>
      </c>
      <c r="S4296" s="21"/>
      <c r="T4296" s="21" t="s">
        <v>53</v>
      </c>
      <c r="U4296" s="21" t="s">
        <v>1140</v>
      </c>
      <c r="V4296" s="46">
        <v>1</v>
      </c>
      <c r="W4296" s="26">
        <f t="shared" si="3260"/>
        <v>1</v>
      </c>
      <c r="X4296" s="26">
        <f t="shared" si="3273"/>
        <v>1</v>
      </c>
      <c r="Y4296" s="21">
        <v>12</v>
      </c>
      <c r="Z4296" s="22">
        <f t="shared" si="3259"/>
        <v>1088</v>
      </c>
      <c r="AA4296" s="20" t="s">
        <v>4899</v>
      </c>
      <c r="AB4296" s="22"/>
      <c r="AC4296" s="22">
        <v>1</v>
      </c>
      <c r="AD4296" s="22"/>
      <c r="AE4296" s="22">
        <f t="shared" si="3271"/>
        <v>1088</v>
      </c>
      <c r="AF4296" s="22">
        <f t="shared" si="3261"/>
        <v>1088</v>
      </c>
      <c r="AG4296" s="20">
        <f t="shared" ref="AG4296:AG4298" si="3277">N4296</f>
        <v>1088</v>
      </c>
      <c r="AH4296" s="20" t="str">
        <f>VLOOKUP(U4296,[1]提成计算!B:I,8,FALSE)</f>
        <v xml:space="preserve"> </v>
      </c>
      <c r="AI4296" s="20"/>
      <c r="AJ4296" s="22"/>
      <c r="AK4296" s="22"/>
      <c r="AM4296" s="22"/>
      <c r="AN4296" s="22"/>
      <c r="AO4296" s="22" t="s">
        <v>2216</v>
      </c>
      <c r="AP4296" s="22" t="s">
        <v>1301</v>
      </c>
      <c r="AS4296" s="20"/>
      <c r="AT4296" s="20"/>
      <c r="AU4296" s="20"/>
    </row>
    <row r="4297" spans="1:47" x14ac:dyDescent="0.15">
      <c r="A4297" s="21" t="s">
        <v>1273</v>
      </c>
      <c r="B4297" s="20" t="s">
        <v>918</v>
      </c>
      <c r="C4297" s="20" t="s">
        <v>1099</v>
      </c>
      <c r="D4297" s="20" t="s">
        <v>1100</v>
      </c>
      <c r="E4297" s="20" t="s">
        <v>1132</v>
      </c>
      <c r="F4297" s="20" t="s">
        <v>1250</v>
      </c>
      <c r="G4297" s="20" t="s">
        <v>5553</v>
      </c>
      <c r="H4297" s="20"/>
      <c r="I4297" s="20">
        <v>13532594585</v>
      </c>
      <c r="J4297" s="20" t="s">
        <v>2335</v>
      </c>
      <c r="K4297" s="20" t="s">
        <v>1107</v>
      </c>
      <c r="L4297" s="20" t="s">
        <v>1358</v>
      </c>
      <c r="M4297" s="20">
        <v>1088</v>
      </c>
      <c r="N4297" s="20">
        <v>1088</v>
      </c>
      <c r="O4297" s="20" t="s">
        <v>927</v>
      </c>
      <c r="P4297" s="20" t="s">
        <v>50</v>
      </c>
      <c r="Q4297" s="28" t="s">
        <v>2335</v>
      </c>
      <c r="R4297" s="21" t="s">
        <v>52</v>
      </c>
      <c r="S4297" s="21"/>
      <c r="T4297" s="21" t="s">
        <v>1108</v>
      </c>
      <c r="U4297" s="21">
        <v>0</v>
      </c>
      <c r="V4297" s="46">
        <v>1</v>
      </c>
      <c r="W4297" s="26">
        <f t="shared" si="3260"/>
        <v>1</v>
      </c>
      <c r="X4297" s="26">
        <f t="shared" si="3273"/>
        <v>1</v>
      </c>
      <c r="Y4297" s="21">
        <v>10</v>
      </c>
      <c r="Z4297" s="22">
        <f t="shared" si="3259"/>
        <v>1088</v>
      </c>
      <c r="AA4297" s="20" t="s">
        <v>2218</v>
      </c>
      <c r="AB4297" s="22"/>
      <c r="AC4297" s="22">
        <v>1</v>
      </c>
      <c r="AD4297" s="22"/>
      <c r="AE4297" s="22">
        <f t="shared" si="3271"/>
        <v>1088</v>
      </c>
      <c r="AF4297" s="22">
        <f t="shared" si="3261"/>
        <v>1088</v>
      </c>
      <c r="AG4297" s="20">
        <f t="shared" si="3277"/>
        <v>1088</v>
      </c>
      <c r="AH4297" s="20"/>
      <c r="AI4297" s="20"/>
      <c r="AJ4297" s="22"/>
      <c r="AK4297" s="22"/>
      <c r="AM4297" s="22"/>
      <c r="AN4297" s="22"/>
      <c r="AO4297" s="22" t="s">
        <v>2216</v>
      </c>
      <c r="AP4297" s="22" t="s">
        <v>1301</v>
      </c>
      <c r="AS4297" s="20"/>
      <c r="AT4297" s="20"/>
      <c r="AU4297" s="20"/>
    </row>
    <row r="4298" spans="1:47" x14ac:dyDescent="0.15">
      <c r="A4298" s="21" t="s">
        <v>1273</v>
      </c>
      <c r="B4298" s="20" t="s">
        <v>918</v>
      </c>
      <c r="C4298" s="20" t="s">
        <v>1099</v>
      </c>
      <c r="D4298" s="20" t="s">
        <v>1136</v>
      </c>
      <c r="E4298" s="20" t="s">
        <v>1132</v>
      </c>
      <c r="F4298" s="20" t="s">
        <v>1250</v>
      </c>
      <c r="G4298" s="20" t="s">
        <v>5554</v>
      </c>
      <c r="H4298" s="20"/>
      <c r="I4298" s="20">
        <v>18617245197</v>
      </c>
      <c r="J4298" s="20" t="s">
        <v>1268</v>
      </c>
      <c r="K4298" s="20" t="s">
        <v>1107</v>
      </c>
      <c r="L4298" s="20" t="s">
        <v>1898</v>
      </c>
      <c r="M4298" s="20">
        <v>1398</v>
      </c>
      <c r="N4298" s="20">
        <v>1398</v>
      </c>
      <c r="O4298" s="20" t="s">
        <v>927</v>
      </c>
      <c r="P4298" s="20" t="s">
        <v>50</v>
      </c>
      <c r="Q4298" s="28"/>
      <c r="R4298" s="21" t="s">
        <v>52</v>
      </c>
      <c r="S4298" s="21"/>
      <c r="T4298" s="21" t="s">
        <v>1108</v>
      </c>
      <c r="U4298" s="21">
        <v>0</v>
      </c>
      <c r="V4298" s="46">
        <v>1</v>
      </c>
      <c r="W4298" s="26">
        <f t="shared" si="3260"/>
        <v>1</v>
      </c>
      <c r="X4298" s="26">
        <f t="shared" si="3273"/>
        <v>1</v>
      </c>
      <c r="Y4298" s="21">
        <v>20</v>
      </c>
      <c r="Z4298" s="22">
        <f t="shared" si="3259"/>
        <v>1398</v>
      </c>
      <c r="AA4298" s="20" t="s">
        <v>2218</v>
      </c>
      <c r="AB4298" s="22"/>
      <c r="AC4298" s="22">
        <v>1</v>
      </c>
      <c r="AD4298" s="22"/>
      <c r="AE4298" s="22">
        <f t="shared" si="3271"/>
        <v>1398</v>
      </c>
      <c r="AF4298" s="22">
        <f t="shared" si="3261"/>
        <v>1398</v>
      </c>
      <c r="AG4298" s="20">
        <f t="shared" si="3277"/>
        <v>1398</v>
      </c>
      <c r="AH4298" s="20"/>
      <c r="AI4298" s="20"/>
      <c r="AJ4298" s="22"/>
      <c r="AK4298" s="22"/>
      <c r="AM4298" s="22"/>
      <c r="AN4298" s="22"/>
      <c r="AO4298" s="22" t="s">
        <v>2216</v>
      </c>
      <c r="AP4298" s="22" t="s">
        <v>1301</v>
      </c>
      <c r="AS4298" s="20"/>
      <c r="AT4298" s="20"/>
      <c r="AU4298" s="20"/>
    </row>
    <row r="4299" spans="1:47" x14ac:dyDescent="0.15">
      <c r="A4299" s="21" t="s">
        <v>1273</v>
      </c>
      <c r="B4299" s="20" t="s">
        <v>918</v>
      </c>
      <c r="C4299" s="20" t="s">
        <v>1099</v>
      </c>
      <c r="D4299" s="20" t="s">
        <v>1136</v>
      </c>
      <c r="E4299" s="20" t="s">
        <v>4704</v>
      </c>
      <c r="F4299" s="20" t="s">
        <v>1250</v>
      </c>
      <c r="G4299" s="20" t="s">
        <v>5555</v>
      </c>
      <c r="H4299" s="20"/>
      <c r="I4299" s="20" t="s">
        <v>5556</v>
      </c>
      <c r="J4299" s="20" t="s">
        <v>924</v>
      </c>
      <c r="K4299" s="20" t="s">
        <v>1146</v>
      </c>
      <c r="L4299" s="20" t="s">
        <v>2137</v>
      </c>
      <c r="M4299" s="20">
        <v>1408</v>
      </c>
      <c r="N4299" s="20">
        <v>1408</v>
      </c>
      <c r="O4299" s="20" t="s">
        <v>927</v>
      </c>
      <c r="P4299" s="20" t="s">
        <v>50</v>
      </c>
      <c r="Q4299" s="28"/>
      <c r="R4299" s="21" t="s">
        <v>109</v>
      </c>
      <c r="S4299" s="25" t="s">
        <v>1159</v>
      </c>
      <c r="T4299" s="21" t="s">
        <v>53</v>
      </c>
      <c r="U4299" s="21" t="s">
        <v>613</v>
      </c>
      <c r="V4299" s="46">
        <v>1</v>
      </c>
      <c r="W4299" s="26">
        <f t="shared" si="3260"/>
        <v>1</v>
      </c>
      <c r="Y4299" s="21">
        <v>12</v>
      </c>
      <c r="Z4299" s="22">
        <f t="shared" si="3259"/>
        <v>1408</v>
      </c>
      <c r="AA4299" s="20" t="s">
        <v>2218</v>
      </c>
      <c r="AB4299" s="22"/>
      <c r="AC4299" s="22">
        <v>1</v>
      </c>
      <c r="AD4299" s="22"/>
      <c r="AE4299" s="22">
        <f t="shared" si="3271"/>
        <v>1408</v>
      </c>
      <c r="AF4299" s="22">
        <f t="shared" si="3261"/>
        <v>1408</v>
      </c>
      <c r="AG4299" s="20"/>
      <c r="AH4299" s="22"/>
      <c r="AI4299" s="22"/>
      <c r="AJ4299" s="22">
        <f>N4299</f>
        <v>1408</v>
      </c>
      <c r="AK4299" s="22">
        <f>IF(O4299="(传统)XDSL",VLOOKUP(S4299,[2]直销续费率明细!C:I,7,FALSE)*1,IF(O4299="GPON+XDSL",VLOOKUP(S4299,[2]直销续费率明细!C:I,7,FALSE)*1,VLOOKUP(S4299,[2]直销续费率明细!C:I,5,FALSE)*1))</f>
        <v>-40</v>
      </c>
      <c r="AL4299" s="22" t="s">
        <v>1300</v>
      </c>
      <c r="AM4299" s="22"/>
      <c r="AN4299" s="22"/>
      <c r="AO4299" s="22" t="s">
        <v>4897</v>
      </c>
      <c r="AP4299" s="22" t="s">
        <v>1301</v>
      </c>
      <c r="AS4299" s="20">
        <f>IF(Y4299&gt;=10,VLOOKUP(U4299,[2]提成计算!B:T,19,FALSE),VLOOKUP(U4299,[2]提成计算!B:T,18,FALSE))</f>
        <v>0.09</v>
      </c>
      <c r="AT4299" s="20">
        <f t="shared" ref="AT4299" si="3278">IF(AD4299*AS4299&gt;0,AD4299*AS4299,AE4299*AS4299)</f>
        <v>126.72</v>
      </c>
      <c r="AU4299" s="20">
        <f t="shared" ref="AU4299" si="3279">IF(AND(AK4299&lt;0,AK4299+AT4299&lt;0),-AT4299,AK4299)</f>
        <v>-40</v>
      </c>
    </row>
    <row r="4300" spans="1:47" x14ac:dyDescent="0.15">
      <c r="A4300" s="21" t="s">
        <v>1273</v>
      </c>
      <c r="B4300" s="20" t="s">
        <v>918</v>
      </c>
      <c r="C4300" s="20" t="s">
        <v>1099</v>
      </c>
      <c r="D4300" s="20" t="s">
        <v>1136</v>
      </c>
      <c r="E4300" s="20" t="s">
        <v>1447</v>
      </c>
      <c r="F4300" s="20" t="s">
        <v>1250</v>
      </c>
      <c r="G4300" s="20" t="s">
        <v>5557</v>
      </c>
      <c r="H4300" s="20"/>
      <c r="I4300" s="20">
        <v>15812873139</v>
      </c>
      <c r="J4300" s="20" t="s">
        <v>1268</v>
      </c>
      <c r="K4300" s="20" t="s">
        <v>600</v>
      </c>
      <c r="L4300" s="20" t="s">
        <v>1358</v>
      </c>
      <c r="M4300" s="20">
        <v>1088</v>
      </c>
      <c r="N4300" s="20">
        <v>1088</v>
      </c>
      <c r="O4300" s="20" t="s">
        <v>927</v>
      </c>
      <c r="P4300" s="20" t="s">
        <v>50</v>
      </c>
      <c r="Q4300" s="28"/>
      <c r="R4300" s="21" t="s">
        <v>109</v>
      </c>
      <c r="S4300" s="21"/>
      <c r="T4300" s="21" t="s">
        <v>53</v>
      </c>
      <c r="U4300" s="21" t="s">
        <v>601</v>
      </c>
      <c r="V4300" s="46">
        <v>1</v>
      </c>
      <c r="W4300" s="26">
        <f t="shared" si="3260"/>
        <v>1</v>
      </c>
      <c r="X4300" s="26">
        <f t="shared" si="3273"/>
        <v>1</v>
      </c>
      <c r="Y4300" s="21">
        <v>10</v>
      </c>
      <c r="Z4300" s="22">
        <f t="shared" si="3259"/>
        <v>1088</v>
      </c>
      <c r="AA4300" s="20" t="s">
        <v>4899</v>
      </c>
      <c r="AB4300" s="22"/>
      <c r="AC4300" s="22">
        <v>1</v>
      </c>
      <c r="AD4300" s="22"/>
      <c r="AE4300" s="22">
        <f t="shared" si="3271"/>
        <v>1088</v>
      </c>
      <c r="AF4300" s="22">
        <f t="shared" si="3261"/>
        <v>1088</v>
      </c>
      <c r="AG4300" s="20">
        <f t="shared" ref="AG4300:AG4301" si="3280">N4300</f>
        <v>1088</v>
      </c>
      <c r="AH4300" s="20" t="str">
        <f>VLOOKUP(U4300,[1]提成计算!B:I,8,FALSE)</f>
        <v xml:space="preserve"> </v>
      </c>
      <c r="AI4300" s="20"/>
      <c r="AJ4300" s="22"/>
      <c r="AK4300" s="22"/>
      <c r="AM4300" s="22"/>
      <c r="AN4300" s="22"/>
      <c r="AO4300" s="22" t="s">
        <v>4897</v>
      </c>
      <c r="AP4300" s="22" t="s">
        <v>1301</v>
      </c>
      <c r="AS4300" s="20"/>
      <c r="AT4300" s="20"/>
      <c r="AU4300" s="20"/>
    </row>
    <row r="4301" spans="1:47" x14ac:dyDescent="0.15">
      <c r="A4301" s="21" t="s">
        <v>1273</v>
      </c>
      <c r="B4301" s="20" t="s">
        <v>918</v>
      </c>
      <c r="C4301" s="20" t="s">
        <v>1099</v>
      </c>
      <c r="D4301" s="20" t="s">
        <v>1121</v>
      </c>
      <c r="E4301" s="20" t="s">
        <v>1284</v>
      </c>
      <c r="F4301" s="20" t="s">
        <v>1250</v>
      </c>
      <c r="G4301" s="20" t="s">
        <v>5558</v>
      </c>
      <c r="H4301" s="20"/>
      <c r="I4301" s="20">
        <v>13686246556</v>
      </c>
      <c r="J4301" s="20" t="s">
        <v>5241</v>
      </c>
      <c r="K4301" s="20" t="s">
        <v>4967</v>
      </c>
      <c r="L4301" s="20" t="s">
        <v>1960</v>
      </c>
      <c r="M4301" s="20">
        <v>400</v>
      </c>
      <c r="N4301" s="20">
        <v>400</v>
      </c>
      <c r="O4301" s="20" t="s">
        <v>927</v>
      </c>
      <c r="P4301" s="20" t="s">
        <v>50</v>
      </c>
      <c r="Q4301" s="28" t="s">
        <v>5241</v>
      </c>
      <c r="R4301" s="21" t="s">
        <v>91</v>
      </c>
      <c r="S4301" s="21"/>
      <c r="T4301" s="21" t="s">
        <v>4968</v>
      </c>
      <c r="U4301" s="21" t="s">
        <v>4969</v>
      </c>
      <c r="V4301" s="46">
        <v>0.5</v>
      </c>
      <c r="W4301" s="26">
        <f t="shared" si="3260"/>
        <v>0.5</v>
      </c>
      <c r="X4301" s="26">
        <f t="shared" si="3273"/>
        <v>0.5</v>
      </c>
      <c r="Y4301" s="21">
        <v>4</v>
      </c>
      <c r="Z4301" s="22">
        <f t="shared" si="3259"/>
        <v>400</v>
      </c>
      <c r="AA4301" s="20" t="s">
        <v>4899</v>
      </c>
      <c r="AB4301" s="22">
        <v>1</v>
      </c>
      <c r="AC4301" s="22"/>
      <c r="AD4301" s="22">
        <f>N4301</f>
        <v>400</v>
      </c>
      <c r="AE4301" s="22"/>
      <c r="AF4301" s="22">
        <f t="shared" si="3261"/>
        <v>400</v>
      </c>
      <c r="AG4301" s="20">
        <f t="shared" si="3280"/>
        <v>400</v>
      </c>
      <c r="AH4301" s="20"/>
      <c r="AI4301" s="20"/>
      <c r="AJ4301" s="22"/>
      <c r="AK4301" s="22"/>
      <c r="AM4301" s="22"/>
      <c r="AN4301" s="22"/>
      <c r="AO4301" s="22" t="s">
        <v>4897</v>
      </c>
      <c r="AP4301" s="22" t="s">
        <v>1961</v>
      </c>
      <c r="AS4301" s="20"/>
      <c r="AT4301" s="20"/>
      <c r="AU4301" s="20"/>
    </row>
    <row r="4302" spans="1:47" x14ac:dyDescent="0.15">
      <c r="A4302" s="21" t="s">
        <v>1273</v>
      </c>
      <c r="B4302" s="20" t="s">
        <v>918</v>
      </c>
      <c r="C4302" s="20" t="s">
        <v>1099</v>
      </c>
      <c r="D4302" s="20" t="s">
        <v>1136</v>
      </c>
      <c r="E4302" s="20" t="s">
        <v>1151</v>
      </c>
      <c r="F4302" s="20" t="s">
        <v>1250</v>
      </c>
      <c r="G4302" s="20" t="s">
        <v>5559</v>
      </c>
      <c r="H4302" s="20"/>
      <c r="I4302" s="20">
        <v>13902619376</v>
      </c>
      <c r="J4302" s="20" t="s">
        <v>924</v>
      </c>
      <c r="K4302" s="20" t="s">
        <v>594</v>
      </c>
      <c r="L4302" s="20" t="s">
        <v>2137</v>
      </c>
      <c r="M4302" s="20">
        <v>1408</v>
      </c>
      <c r="N4302" s="20">
        <v>1408</v>
      </c>
      <c r="O4302" s="20" t="s">
        <v>927</v>
      </c>
      <c r="P4302" s="20" t="s">
        <v>50</v>
      </c>
      <c r="Q4302" s="28"/>
      <c r="R4302" s="21" t="s">
        <v>109</v>
      </c>
      <c r="S4302" s="25" t="s">
        <v>1155</v>
      </c>
      <c r="T4302" s="21" t="s">
        <v>53</v>
      </c>
      <c r="U4302" s="21" t="s">
        <v>595</v>
      </c>
      <c r="V4302" s="46">
        <v>1</v>
      </c>
      <c r="W4302" s="26">
        <f t="shared" si="3260"/>
        <v>1</v>
      </c>
      <c r="Y4302" s="21">
        <v>12</v>
      </c>
      <c r="Z4302" s="22">
        <f t="shared" si="3259"/>
        <v>1408</v>
      </c>
      <c r="AA4302" s="20" t="s">
        <v>4899</v>
      </c>
      <c r="AB4302" s="22"/>
      <c r="AC4302" s="22">
        <v>1</v>
      </c>
      <c r="AD4302" s="22"/>
      <c r="AE4302" s="22">
        <f t="shared" ref="AE4302:AE4304" si="3281">N4302</f>
        <v>1408</v>
      </c>
      <c r="AF4302" s="22">
        <f t="shared" si="3261"/>
        <v>1408</v>
      </c>
      <c r="AG4302" s="20"/>
      <c r="AH4302" s="22"/>
      <c r="AI4302" s="22"/>
      <c r="AJ4302" s="22">
        <f>N4302</f>
        <v>1408</v>
      </c>
      <c r="AK4302" s="22">
        <f>IF(O4302="(传统)XDSL",VLOOKUP(S4302,[2]直销续费率明细!C:I,7,FALSE)*1,IF(O4302="GPON+XDSL",VLOOKUP(S4302,[2]直销续费率明细!C:I,7,FALSE)*1,VLOOKUP(S4302,[2]直销续费率明细!C:I,5,FALSE)*1))</f>
        <v>-40</v>
      </c>
      <c r="AL4302" s="22" t="s">
        <v>1309</v>
      </c>
      <c r="AM4302" s="22"/>
      <c r="AN4302" s="22"/>
      <c r="AO4302" s="22" t="s">
        <v>2216</v>
      </c>
      <c r="AP4302" s="22" t="s">
        <v>1301</v>
      </c>
      <c r="AS4302" s="20">
        <f>IF(Y4302&gt;=10,VLOOKUP(U4302,[2]提成计算!B:T,19,FALSE),VLOOKUP(U4302,[2]提成计算!B:T,18,FALSE))</f>
        <v>0.09</v>
      </c>
      <c r="AT4302" s="20">
        <f t="shared" ref="AT4302" si="3282">IF(AD4302*AS4302&gt;0,AD4302*AS4302,AE4302*AS4302)</f>
        <v>126.72</v>
      </c>
      <c r="AU4302" s="20">
        <f t="shared" ref="AU4302" si="3283">IF(AND(AK4302&lt;0,AK4302+AT4302&lt;0),-AT4302,AK4302)</f>
        <v>-40</v>
      </c>
    </row>
    <row r="4303" spans="1:47" x14ac:dyDescent="0.15">
      <c r="A4303" s="21" t="s">
        <v>1273</v>
      </c>
      <c r="B4303" s="20" t="s">
        <v>918</v>
      </c>
      <c r="C4303" s="20" t="s">
        <v>1099</v>
      </c>
      <c r="D4303" s="20" t="s">
        <v>1136</v>
      </c>
      <c r="E4303" s="20" t="s">
        <v>1175</v>
      </c>
      <c r="F4303" s="20" t="s">
        <v>1250</v>
      </c>
      <c r="G4303" s="20" t="s">
        <v>5560</v>
      </c>
      <c r="H4303" s="20"/>
      <c r="I4303" s="20">
        <v>13712001589</v>
      </c>
      <c r="J4303" s="20" t="s">
        <v>1268</v>
      </c>
      <c r="K4303" s="20" t="s">
        <v>321</v>
      </c>
      <c r="L4303" s="20" t="s">
        <v>2838</v>
      </c>
      <c r="M4303" s="20">
        <v>2098</v>
      </c>
      <c r="N4303" s="20">
        <v>2098</v>
      </c>
      <c r="O4303" s="20" t="s">
        <v>927</v>
      </c>
      <c r="P4303" s="20" t="s">
        <v>50</v>
      </c>
      <c r="Q4303" s="28"/>
      <c r="R4303" s="21" t="s">
        <v>91</v>
      </c>
      <c r="S4303" s="21"/>
      <c r="T4303" s="21" t="s">
        <v>53</v>
      </c>
      <c r="U4303" s="21" t="s">
        <v>322</v>
      </c>
      <c r="V4303" s="46">
        <v>1</v>
      </c>
      <c r="W4303" s="26">
        <f t="shared" si="3260"/>
        <v>1</v>
      </c>
      <c r="X4303" s="26">
        <f t="shared" si="3273"/>
        <v>1</v>
      </c>
      <c r="Y4303" s="21">
        <v>10</v>
      </c>
      <c r="Z4303" s="22">
        <f t="shared" si="3259"/>
        <v>2098</v>
      </c>
      <c r="AA4303" s="20" t="s">
        <v>2218</v>
      </c>
      <c r="AB4303" s="22"/>
      <c r="AC4303" s="22">
        <v>1</v>
      </c>
      <c r="AD4303" s="22"/>
      <c r="AE4303" s="22">
        <f t="shared" si="3281"/>
        <v>2098</v>
      </c>
      <c r="AF4303" s="22">
        <f t="shared" si="3261"/>
        <v>2098</v>
      </c>
      <c r="AG4303" s="20">
        <f>N4303</f>
        <v>2098</v>
      </c>
      <c r="AH4303" s="20" t="str">
        <f>VLOOKUP(U4303,[1]提成计算!B:I,8,FALSE)</f>
        <v xml:space="preserve"> </v>
      </c>
      <c r="AI4303" s="20"/>
      <c r="AJ4303" s="22"/>
      <c r="AK4303" s="22"/>
      <c r="AM4303" s="22"/>
      <c r="AN4303" s="22"/>
      <c r="AO4303" s="22" t="s">
        <v>4897</v>
      </c>
      <c r="AP4303" s="22" t="s">
        <v>1301</v>
      </c>
      <c r="AS4303" s="20"/>
      <c r="AT4303" s="20"/>
      <c r="AU4303" s="20"/>
    </row>
    <row r="4304" spans="1:47" x14ac:dyDescent="0.15">
      <c r="A4304" s="21" t="s">
        <v>1273</v>
      </c>
      <c r="B4304" s="20" t="s">
        <v>918</v>
      </c>
      <c r="C4304" s="20" t="s">
        <v>1099</v>
      </c>
      <c r="D4304" s="20" t="s">
        <v>1136</v>
      </c>
      <c r="E4304" s="20" t="s">
        <v>1137</v>
      </c>
      <c r="F4304" s="20" t="s">
        <v>1250</v>
      </c>
      <c r="G4304" s="20" t="s">
        <v>5561</v>
      </c>
      <c r="H4304" s="20"/>
      <c r="I4304" s="20">
        <v>13929429319</v>
      </c>
      <c r="J4304" s="20" t="s">
        <v>924</v>
      </c>
      <c r="K4304" s="20" t="s">
        <v>195</v>
      </c>
      <c r="L4304" s="20" t="s">
        <v>1299</v>
      </c>
      <c r="M4304" s="20">
        <v>888</v>
      </c>
      <c r="N4304" s="20">
        <v>888</v>
      </c>
      <c r="O4304" s="20" t="s">
        <v>927</v>
      </c>
      <c r="P4304" s="20" t="s">
        <v>50</v>
      </c>
      <c r="Q4304" s="28"/>
      <c r="R4304" s="21" t="s">
        <v>109</v>
      </c>
      <c r="S4304" s="25" t="s">
        <v>1159</v>
      </c>
      <c r="T4304" s="21" t="s">
        <v>53</v>
      </c>
      <c r="U4304" s="21" t="s">
        <v>196</v>
      </c>
      <c r="V4304" s="46">
        <v>1</v>
      </c>
      <c r="W4304" s="26">
        <f t="shared" si="3260"/>
        <v>1</v>
      </c>
      <c r="Y4304" s="21">
        <v>12</v>
      </c>
      <c r="Z4304" s="22">
        <f t="shared" si="3259"/>
        <v>888</v>
      </c>
      <c r="AA4304" s="20" t="s">
        <v>4899</v>
      </c>
      <c r="AB4304" s="22"/>
      <c r="AC4304" s="22">
        <v>1</v>
      </c>
      <c r="AD4304" s="22"/>
      <c r="AE4304" s="22">
        <f t="shared" si="3281"/>
        <v>888</v>
      </c>
      <c r="AF4304" s="22">
        <f t="shared" si="3261"/>
        <v>888</v>
      </c>
      <c r="AG4304" s="20"/>
      <c r="AH4304" s="22"/>
      <c r="AI4304" s="22"/>
      <c r="AJ4304" s="22">
        <f t="shared" ref="AJ4304:AJ4310" si="3284">N4304</f>
        <v>888</v>
      </c>
      <c r="AK4304" s="22">
        <f>IF(O4304="(传统)XDSL",VLOOKUP(S4304,[2]直销续费率明细!C:I,7,FALSE)*1,IF(O4304="GPON+XDSL",VLOOKUP(S4304,[2]直销续费率明细!C:I,7,FALSE)*1,VLOOKUP(S4304,[2]直销续费率明细!C:I,5,FALSE)*1))</f>
        <v>-40</v>
      </c>
      <c r="AL4304" s="22" t="s">
        <v>1309</v>
      </c>
      <c r="AM4304" s="22"/>
      <c r="AN4304" s="22"/>
      <c r="AO4304" s="22" t="s">
        <v>4897</v>
      </c>
      <c r="AP4304" s="22" t="s">
        <v>1301</v>
      </c>
      <c r="AS4304" s="20">
        <f>IF(Y4304&gt;=10,VLOOKUP(U4304,[2]提成计算!B:T,19,FALSE),VLOOKUP(U4304,[2]提成计算!B:T,18,FALSE))</f>
        <v>0.1</v>
      </c>
      <c r="AT4304" s="20">
        <f t="shared" ref="AT4304:AT4305" si="3285">IF(AD4304*AS4304&gt;0,AD4304*AS4304,AE4304*AS4304)</f>
        <v>88.800000000000011</v>
      </c>
      <c r="AU4304" s="20">
        <f t="shared" ref="AU4304:AU4305" si="3286">IF(AND(AK4304&lt;0,AK4304+AT4304&lt;0),-AT4304,AK4304)</f>
        <v>-40</v>
      </c>
    </row>
    <row r="4305" spans="1:47" x14ac:dyDescent="0.15">
      <c r="A4305" s="21" t="s">
        <v>1273</v>
      </c>
      <c r="B4305" s="20" t="s">
        <v>918</v>
      </c>
      <c r="C4305" s="20" t="s">
        <v>1099</v>
      </c>
      <c r="D4305" s="20" t="s">
        <v>1100</v>
      </c>
      <c r="E4305" s="20" t="s">
        <v>1514</v>
      </c>
      <c r="F4305" s="20" t="s">
        <v>1250</v>
      </c>
      <c r="G4305" s="20" t="s">
        <v>5562</v>
      </c>
      <c r="H4305" s="20"/>
      <c r="I4305" s="20" t="s">
        <v>5563</v>
      </c>
      <c r="J4305" s="20" t="s">
        <v>924</v>
      </c>
      <c r="K4305" s="20" t="s">
        <v>80</v>
      </c>
      <c r="L4305" s="20" t="s">
        <v>1918</v>
      </c>
      <c r="M4305" s="20">
        <v>680</v>
      </c>
      <c r="N4305" s="20">
        <v>680</v>
      </c>
      <c r="O4305" s="20" t="s">
        <v>1262</v>
      </c>
      <c r="P4305" s="20" t="s">
        <v>50</v>
      </c>
      <c r="Q4305" s="28"/>
      <c r="R4305" s="21" t="s">
        <v>52</v>
      </c>
      <c r="S4305" s="25" t="s">
        <v>1163</v>
      </c>
      <c r="T4305" s="21" t="s">
        <v>53</v>
      </c>
      <c r="U4305" s="21" t="s">
        <v>81</v>
      </c>
      <c r="V4305" s="46">
        <v>1</v>
      </c>
      <c r="W4305" s="26">
        <f t="shared" si="3260"/>
        <v>1</v>
      </c>
      <c r="Y4305" s="21">
        <v>4</v>
      </c>
      <c r="Z4305" s="22">
        <f t="shared" si="3259"/>
        <v>680</v>
      </c>
      <c r="AA4305" s="20" t="s">
        <v>4899</v>
      </c>
      <c r="AB4305" s="22">
        <v>1</v>
      </c>
      <c r="AC4305" s="22"/>
      <c r="AD4305" s="22">
        <f>N4305</f>
        <v>680</v>
      </c>
      <c r="AE4305" s="22"/>
      <c r="AF4305" s="22">
        <f t="shared" si="3261"/>
        <v>680</v>
      </c>
      <c r="AG4305" s="20"/>
      <c r="AH4305" s="22"/>
      <c r="AI4305" s="22"/>
      <c r="AJ4305" s="22">
        <f t="shared" si="3284"/>
        <v>680</v>
      </c>
      <c r="AK4305" s="22">
        <f>IF(O4305="(传统)XDSL",VLOOKUP(S4305,[2]直销续费率明细!C:I,7,FALSE)*1,IF(O4305="GPON+XDSL",VLOOKUP(S4305,[2]直销续费率明细!C:I,7,FALSE)*1,VLOOKUP(S4305,[2]直销续费率明细!C:I,5,FALSE)*1))</f>
        <v>-40</v>
      </c>
      <c r="AL4305" s="22" t="s">
        <v>1309</v>
      </c>
      <c r="AM4305" s="22"/>
      <c r="AN4305" s="22"/>
      <c r="AO4305" s="22" t="s">
        <v>4897</v>
      </c>
      <c r="AP4305" s="22" t="s">
        <v>4913</v>
      </c>
      <c r="AS4305" s="20">
        <f>IF(Y4305&gt;=10,VLOOKUP(U4305,[2]提成计算!B:T,19,FALSE),VLOOKUP(U4305,[2]提成计算!B:T,18,FALSE))</f>
        <v>0.08</v>
      </c>
      <c r="AT4305" s="20">
        <f t="shared" si="3285"/>
        <v>54.4</v>
      </c>
      <c r="AU4305" s="20">
        <f t="shared" si="3286"/>
        <v>-40</v>
      </c>
    </row>
    <row r="4306" spans="1:47" x14ac:dyDescent="0.15">
      <c r="A4306" s="21" t="s">
        <v>1273</v>
      </c>
      <c r="B4306" s="20" t="s">
        <v>918</v>
      </c>
      <c r="C4306" s="20" t="s">
        <v>1099</v>
      </c>
      <c r="D4306" s="20" t="s">
        <v>1100</v>
      </c>
      <c r="E4306" s="20" t="s">
        <v>1105</v>
      </c>
      <c r="F4306" s="20" t="s">
        <v>1250</v>
      </c>
      <c r="G4306" s="20" t="s">
        <v>5564</v>
      </c>
      <c r="H4306" s="20"/>
      <c r="I4306" s="20">
        <v>13712560360</v>
      </c>
      <c r="J4306" s="20" t="s">
        <v>924</v>
      </c>
      <c r="K4306" s="20" t="s">
        <v>80</v>
      </c>
      <c r="L4306" s="20" t="s">
        <v>1299</v>
      </c>
      <c r="M4306" s="20">
        <v>888</v>
      </c>
      <c r="N4306" s="20">
        <v>888</v>
      </c>
      <c r="O4306" s="20" t="s">
        <v>927</v>
      </c>
      <c r="P4306" s="20" t="s">
        <v>50</v>
      </c>
      <c r="Q4306" s="28"/>
      <c r="R4306" s="21" t="s">
        <v>52</v>
      </c>
      <c r="S4306" s="25" t="s">
        <v>1163</v>
      </c>
      <c r="T4306" s="21" t="s">
        <v>53</v>
      </c>
      <c r="U4306" s="21" t="s">
        <v>81</v>
      </c>
      <c r="V4306" s="46">
        <v>1</v>
      </c>
      <c r="W4306" s="26">
        <f t="shared" si="3260"/>
        <v>1</v>
      </c>
      <c r="Y4306" s="21">
        <v>12</v>
      </c>
      <c r="Z4306" s="22">
        <f t="shared" si="3259"/>
        <v>888</v>
      </c>
      <c r="AA4306" s="20" t="s">
        <v>4899</v>
      </c>
      <c r="AB4306" s="22"/>
      <c r="AC4306" s="22">
        <v>1</v>
      </c>
      <c r="AD4306" s="22"/>
      <c r="AE4306" s="22">
        <f>N4306</f>
        <v>888</v>
      </c>
      <c r="AF4306" s="22">
        <f t="shared" si="3261"/>
        <v>888</v>
      </c>
      <c r="AG4306" s="20"/>
      <c r="AH4306" s="22"/>
      <c r="AI4306" s="22"/>
      <c r="AJ4306" s="22">
        <f t="shared" si="3284"/>
        <v>888</v>
      </c>
      <c r="AK4306" s="22"/>
      <c r="AL4306" s="22" t="s">
        <v>1871</v>
      </c>
      <c r="AM4306" s="22"/>
      <c r="AN4306" s="22"/>
      <c r="AO4306" s="22" t="s">
        <v>4897</v>
      </c>
      <c r="AP4306" s="22" t="s">
        <v>1301</v>
      </c>
      <c r="AS4306" s="20">
        <f>IF(Y4306&gt;=10,VLOOKUP(U4306,[2]提成计算!B:T,19,FALSE),VLOOKUP(U4306,[2]提成计算!B:T,18,FALSE))</f>
        <v>0.12</v>
      </c>
      <c r="AT4306" s="20">
        <f t="shared" si="3263"/>
        <v>106.56</v>
      </c>
      <c r="AU4306" s="20">
        <f t="shared" si="3266"/>
        <v>0</v>
      </c>
    </row>
    <row r="4307" spans="1:47" x14ac:dyDescent="0.15">
      <c r="A4307" s="21" t="s">
        <v>1273</v>
      </c>
      <c r="B4307" s="20" t="s">
        <v>918</v>
      </c>
      <c r="C4307" s="20" t="s">
        <v>1099</v>
      </c>
      <c r="D4307" s="20" t="s">
        <v>1136</v>
      </c>
      <c r="E4307" s="20" t="s">
        <v>1137</v>
      </c>
      <c r="F4307" s="20" t="s">
        <v>1250</v>
      </c>
      <c r="G4307" s="20" t="s">
        <v>5565</v>
      </c>
      <c r="H4307" s="20"/>
      <c r="I4307" s="20">
        <v>15916783857</v>
      </c>
      <c r="J4307" s="20" t="s">
        <v>924</v>
      </c>
      <c r="K4307" s="20" t="s">
        <v>4732</v>
      </c>
      <c r="L4307" s="20" t="s">
        <v>1918</v>
      </c>
      <c r="M4307" s="20">
        <v>680</v>
      </c>
      <c r="N4307" s="20">
        <v>680</v>
      </c>
      <c r="O4307" s="20" t="s">
        <v>1262</v>
      </c>
      <c r="P4307" s="20" t="s">
        <v>50</v>
      </c>
      <c r="Q4307" s="28"/>
      <c r="R4307" s="21" t="s">
        <v>109</v>
      </c>
      <c r="S4307" s="25" t="s">
        <v>1159</v>
      </c>
      <c r="T4307" s="21" t="s">
        <v>53</v>
      </c>
      <c r="U4307" s="21" t="s">
        <v>1799</v>
      </c>
      <c r="V4307" s="46">
        <v>1</v>
      </c>
      <c r="W4307" s="26">
        <f t="shared" si="3260"/>
        <v>1</v>
      </c>
      <c r="Y4307" s="21">
        <v>4</v>
      </c>
      <c r="Z4307" s="22">
        <f t="shared" si="3259"/>
        <v>680</v>
      </c>
      <c r="AA4307" s="20" t="s">
        <v>4899</v>
      </c>
      <c r="AB4307" s="22">
        <v>1</v>
      </c>
      <c r="AC4307" s="22"/>
      <c r="AD4307" s="22">
        <f>N4307</f>
        <v>680</v>
      </c>
      <c r="AE4307" s="22"/>
      <c r="AF4307" s="22">
        <f t="shared" si="3261"/>
        <v>680</v>
      </c>
      <c r="AG4307" s="20"/>
      <c r="AH4307" s="22"/>
      <c r="AI4307" s="22"/>
      <c r="AJ4307" s="22">
        <f t="shared" si="3284"/>
        <v>680</v>
      </c>
      <c r="AK4307" s="22">
        <f>IF(O4307="(传统)XDSL",VLOOKUP(S4307,[2]直销续费率明细!C:I,7,FALSE)*1,IF(O4307="GPON+XDSL",VLOOKUP(S4307,[2]直销续费率明细!C:I,7,FALSE)*1,VLOOKUP(S4307,[2]直销续费率明细!C:I,5,FALSE)*1))</f>
        <v>-20</v>
      </c>
      <c r="AL4307" s="22" t="s">
        <v>1309</v>
      </c>
      <c r="AM4307" s="22"/>
      <c r="AN4307" s="22"/>
      <c r="AO4307" s="22" t="s">
        <v>2216</v>
      </c>
      <c r="AP4307" s="22" t="s">
        <v>2261</v>
      </c>
      <c r="AS4307" s="20">
        <f>IF(Y4307&gt;=10,VLOOKUP(U4307,[2]提成计算!B:T,19,FALSE),VLOOKUP(U4307,[2]提成计算!B:T,18,FALSE))</f>
        <v>0.06</v>
      </c>
      <c r="AT4307" s="20">
        <f t="shared" si="3263"/>
        <v>40.799999999999997</v>
      </c>
      <c r="AU4307" s="20">
        <f t="shared" ref="AU4307:AU4310" si="3287">IF(AND(AK4307&lt;0,AK4307+AT4307&lt;0),-AT4307,AK4307)</f>
        <v>-20</v>
      </c>
    </row>
    <row r="4308" spans="1:47" x14ac:dyDescent="0.15">
      <c r="A4308" s="21" t="s">
        <v>1273</v>
      </c>
      <c r="B4308" s="20" t="s">
        <v>918</v>
      </c>
      <c r="C4308" s="20" t="s">
        <v>1099</v>
      </c>
      <c r="D4308" s="20" t="s">
        <v>1136</v>
      </c>
      <c r="E4308" s="20" t="s">
        <v>1137</v>
      </c>
      <c r="F4308" s="20" t="s">
        <v>1250</v>
      </c>
      <c r="G4308" s="20" t="s">
        <v>5566</v>
      </c>
      <c r="H4308" s="20"/>
      <c r="I4308" s="20" t="s">
        <v>5567</v>
      </c>
      <c r="J4308" s="20" t="s">
        <v>924</v>
      </c>
      <c r="K4308" s="20" t="s">
        <v>4732</v>
      </c>
      <c r="L4308" s="20" t="s">
        <v>1299</v>
      </c>
      <c r="M4308" s="20">
        <v>888</v>
      </c>
      <c r="N4308" s="20">
        <v>888</v>
      </c>
      <c r="O4308" s="20" t="s">
        <v>927</v>
      </c>
      <c r="P4308" s="20" t="s">
        <v>50</v>
      </c>
      <c r="Q4308" s="28"/>
      <c r="R4308" s="21" t="s">
        <v>109</v>
      </c>
      <c r="S4308" s="25" t="s">
        <v>1159</v>
      </c>
      <c r="T4308" s="21" t="s">
        <v>53</v>
      </c>
      <c r="U4308" s="21" t="s">
        <v>1799</v>
      </c>
      <c r="V4308" s="46">
        <v>1</v>
      </c>
      <c r="W4308" s="26">
        <f t="shared" si="3260"/>
        <v>1</v>
      </c>
      <c r="Y4308" s="21">
        <v>12</v>
      </c>
      <c r="Z4308" s="22">
        <f t="shared" si="3259"/>
        <v>888</v>
      </c>
      <c r="AA4308" s="20" t="s">
        <v>2218</v>
      </c>
      <c r="AB4308" s="22"/>
      <c r="AC4308" s="22">
        <v>1</v>
      </c>
      <c r="AD4308" s="22"/>
      <c r="AE4308" s="22">
        <f t="shared" ref="AE4308:AE4322" si="3288">N4308</f>
        <v>888</v>
      </c>
      <c r="AF4308" s="22">
        <f t="shared" si="3261"/>
        <v>888</v>
      </c>
      <c r="AG4308" s="20"/>
      <c r="AH4308" s="22"/>
      <c r="AI4308" s="22"/>
      <c r="AJ4308" s="22">
        <f t="shared" si="3284"/>
        <v>888</v>
      </c>
      <c r="AK4308" s="22">
        <f>IF(O4308="(传统)XDSL",VLOOKUP(S4308,[2]直销续费率明细!C:I,7,FALSE)*1,IF(O4308="GPON+XDSL",VLOOKUP(S4308,[2]直销续费率明细!C:I,7,FALSE)*1,VLOOKUP(S4308,[2]直销续费率明细!C:I,5,FALSE)*1))</f>
        <v>-40</v>
      </c>
      <c r="AL4308" s="22" t="s">
        <v>1309</v>
      </c>
      <c r="AM4308" s="22"/>
      <c r="AN4308" s="22"/>
      <c r="AO4308" s="22" t="s">
        <v>4897</v>
      </c>
      <c r="AP4308" s="22" t="s">
        <v>1301</v>
      </c>
      <c r="AS4308" s="20">
        <f>IF(Y4308&gt;=10,VLOOKUP(U4308,[2]提成计算!B:T,19,FALSE),VLOOKUP(U4308,[2]提成计算!B:T,18,FALSE))</f>
        <v>0.09</v>
      </c>
      <c r="AT4308" s="20">
        <f t="shared" si="3263"/>
        <v>79.92</v>
      </c>
      <c r="AU4308" s="20">
        <f t="shared" si="3287"/>
        <v>-40</v>
      </c>
    </row>
    <row r="4309" spans="1:47" x14ac:dyDescent="0.15">
      <c r="A4309" s="21" t="s">
        <v>1273</v>
      </c>
      <c r="B4309" s="20" t="s">
        <v>918</v>
      </c>
      <c r="C4309" s="20" t="s">
        <v>1099</v>
      </c>
      <c r="D4309" s="20" t="s">
        <v>1121</v>
      </c>
      <c r="E4309" s="20" t="s">
        <v>1171</v>
      </c>
      <c r="F4309" s="20" t="s">
        <v>1250</v>
      </c>
      <c r="G4309" s="20" t="s">
        <v>5568</v>
      </c>
      <c r="H4309" s="20"/>
      <c r="I4309" s="20">
        <v>13544806122</v>
      </c>
      <c r="J4309" s="20" t="s">
        <v>924</v>
      </c>
      <c r="K4309" s="20" t="s">
        <v>1173</v>
      </c>
      <c r="L4309" s="20" t="s">
        <v>1299</v>
      </c>
      <c r="M4309" s="20">
        <v>888</v>
      </c>
      <c r="N4309" s="20">
        <v>888</v>
      </c>
      <c r="O4309" s="20" t="s">
        <v>927</v>
      </c>
      <c r="P4309" s="20" t="s">
        <v>50</v>
      </c>
      <c r="Q4309" s="28"/>
      <c r="R4309" s="21" t="s">
        <v>91</v>
      </c>
      <c r="S4309" s="25" t="s">
        <v>1550</v>
      </c>
      <c r="T4309" s="21" t="s">
        <v>53</v>
      </c>
      <c r="U4309" s="21" t="s">
        <v>1174</v>
      </c>
      <c r="V4309" s="46">
        <v>1</v>
      </c>
      <c r="W4309" s="26">
        <f t="shared" si="3260"/>
        <v>1</v>
      </c>
      <c r="Y4309" s="21">
        <v>12</v>
      </c>
      <c r="Z4309" s="22">
        <f t="shared" si="3259"/>
        <v>888</v>
      </c>
      <c r="AA4309" s="20" t="s">
        <v>4899</v>
      </c>
      <c r="AB4309" s="22"/>
      <c r="AC4309" s="22">
        <v>1</v>
      </c>
      <c r="AD4309" s="22"/>
      <c r="AE4309" s="22">
        <f t="shared" si="3288"/>
        <v>888</v>
      </c>
      <c r="AF4309" s="22">
        <f t="shared" si="3261"/>
        <v>888</v>
      </c>
      <c r="AG4309" s="20"/>
      <c r="AH4309" s="22"/>
      <c r="AI4309" s="22"/>
      <c r="AJ4309" s="22">
        <f t="shared" si="3284"/>
        <v>888</v>
      </c>
      <c r="AK4309" s="22">
        <f>IF(O4309="(传统)XDSL",VLOOKUP(S4309,[2]直销续费率明细!C:I,7,FALSE)*1,IF(O4309="GPON+XDSL",VLOOKUP(S4309,[2]直销续费率明细!C:I,7,FALSE)*1,VLOOKUP(S4309,[2]直销续费率明细!C:I,5,FALSE)*1))</f>
        <v>25</v>
      </c>
      <c r="AL4309" s="22" t="s">
        <v>1300</v>
      </c>
      <c r="AM4309" s="22"/>
      <c r="AN4309" s="22"/>
      <c r="AO4309" s="22" t="s">
        <v>4897</v>
      </c>
      <c r="AP4309" s="22" t="s">
        <v>1301</v>
      </c>
      <c r="AS4309" s="20">
        <f>IF(Y4309&gt;=10,VLOOKUP(U4309,[2]提成计算!B:T,19,FALSE),VLOOKUP(U4309,[2]提成计算!B:T,18,FALSE))</f>
        <v>0.1</v>
      </c>
      <c r="AT4309" s="20">
        <f t="shared" si="3263"/>
        <v>88.800000000000011</v>
      </c>
      <c r="AU4309" s="20">
        <f t="shared" si="3287"/>
        <v>25</v>
      </c>
    </row>
    <row r="4310" spans="1:47" x14ac:dyDescent="0.15">
      <c r="A4310" s="21" t="s">
        <v>1273</v>
      </c>
      <c r="B4310" s="20" t="s">
        <v>918</v>
      </c>
      <c r="C4310" s="20" t="s">
        <v>1099</v>
      </c>
      <c r="D4310" s="20" t="s">
        <v>1100</v>
      </c>
      <c r="E4310" s="20" t="s">
        <v>4704</v>
      </c>
      <c r="F4310" s="20" t="s">
        <v>1250</v>
      </c>
      <c r="G4310" s="20" t="s">
        <v>5569</v>
      </c>
      <c r="H4310" s="20"/>
      <c r="I4310" s="20">
        <v>13631721201</v>
      </c>
      <c r="J4310" s="20" t="s">
        <v>924</v>
      </c>
      <c r="K4310" s="20" t="s">
        <v>1112</v>
      </c>
      <c r="L4310" s="20" t="s">
        <v>1299</v>
      </c>
      <c r="M4310" s="20">
        <v>888</v>
      </c>
      <c r="N4310" s="20">
        <v>888</v>
      </c>
      <c r="O4310" s="20" t="s">
        <v>927</v>
      </c>
      <c r="P4310" s="20" t="s">
        <v>50</v>
      </c>
      <c r="Q4310" s="28"/>
      <c r="R4310" s="21" t="s">
        <v>52</v>
      </c>
      <c r="S4310" s="25" t="s">
        <v>1148</v>
      </c>
      <c r="T4310" s="22" t="s">
        <v>5010</v>
      </c>
      <c r="U4310" s="21" t="s">
        <v>413</v>
      </c>
      <c r="V4310" s="46">
        <v>1</v>
      </c>
      <c r="W4310" s="26">
        <f t="shared" si="3260"/>
        <v>1</v>
      </c>
      <c r="Y4310" s="21">
        <v>12</v>
      </c>
      <c r="Z4310" s="22">
        <f t="shared" si="3259"/>
        <v>888</v>
      </c>
      <c r="AA4310" s="20" t="s">
        <v>4899</v>
      </c>
      <c r="AB4310" s="22"/>
      <c r="AC4310" s="22">
        <v>1</v>
      </c>
      <c r="AD4310" s="22"/>
      <c r="AE4310" s="22">
        <f t="shared" si="3288"/>
        <v>888</v>
      </c>
      <c r="AF4310" s="22">
        <f t="shared" si="3261"/>
        <v>888</v>
      </c>
      <c r="AG4310" s="20"/>
      <c r="AH4310" s="22"/>
      <c r="AI4310" s="22"/>
      <c r="AJ4310" s="22">
        <f t="shared" si="3284"/>
        <v>888</v>
      </c>
      <c r="AK4310" s="22">
        <f>IF(O4310="(传统)XDSL",VLOOKUP(S4310,[1]续费率明细!C:I,7,FALSE)*1,IF(O4310="GPON+XDSL",VLOOKUP(S4310,[1]续费率明细!C:I,7,FALSE)*1,VLOOKUP(S4310,[1]续费率明细!C:I,5,FALSE)*1))</f>
        <v>-40</v>
      </c>
      <c r="AL4310" s="22" t="s">
        <v>1309</v>
      </c>
      <c r="AM4310" s="22"/>
      <c r="AN4310" s="22"/>
      <c r="AO4310" s="22" t="s">
        <v>4897</v>
      </c>
      <c r="AP4310" s="22" t="s">
        <v>1301</v>
      </c>
      <c r="AS4310" s="20">
        <f>IF(Y4310&gt;=10,VLOOKUP(U4310,[2]提成计算!B:T,19,FALSE),VLOOKUP(U4310,[2]提成计算!B:T,18,FALSE))</f>
        <v>0.1</v>
      </c>
      <c r="AT4310" s="20">
        <f t="shared" si="3263"/>
        <v>88.800000000000011</v>
      </c>
      <c r="AU4310" s="20">
        <f t="shared" si="3287"/>
        <v>-40</v>
      </c>
    </row>
    <row r="4311" spans="1:47" x14ac:dyDescent="0.15">
      <c r="A4311" s="21" t="s">
        <v>1273</v>
      </c>
      <c r="B4311" s="20" t="s">
        <v>918</v>
      </c>
      <c r="C4311" s="20" t="s">
        <v>1099</v>
      </c>
      <c r="D4311" s="20" t="s">
        <v>1136</v>
      </c>
      <c r="E4311" s="20" t="s">
        <v>4845</v>
      </c>
      <c r="F4311" s="20" t="s">
        <v>1250</v>
      </c>
      <c r="G4311" s="20" t="s">
        <v>5570</v>
      </c>
      <c r="H4311" s="20"/>
      <c r="I4311" s="20">
        <v>13559783617</v>
      </c>
      <c r="J4311" s="20" t="s">
        <v>1268</v>
      </c>
      <c r="K4311" s="20" t="s">
        <v>262</v>
      </c>
      <c r="L4311" s="20" t="s">
        <v>1358</v>
      </c>
      <c r="M4311" s="20">
        <v>1088</v>
      </c>
      <c r="N4311" s="20">
        <v>1088</v>
      </c>
      <c r="O4311" s="20" t="s">
        <v>927</v>
      </c>
      <c r="P4311" s="20" t="s">
        <v>50</v>
      </c>
      <c r="Q4311" s="28"/>
      <c r="R4311" s="21" t="s">
        <v>52</v>
      </c>
      <c r="S4311" s="21"/>
      <c r="T4311" s="21" t="s">
        <v>53</v>
      </c>
      <c r="U4311" s="21" t="s">
        <v>263</v>
      </c>
      <c r="V4311" s="46">
        <v>1</v>
      </c>
      <c r="W4311" s="26">
        <f t="shared" si="3260"/>
        <v>1</v>
      </c>
      <c r="X4311" s="26">
        <f t="shared" si="3273"/>
        <v>1</v>
      </c>
      <c r="Y4311" s="21">
        <v>10</v>
      </c>
      <c r="Z4311" s="22">
        <f t="shared" si="3259"/>
        <v>1088</v>
      </c>
      <c r="AA4311" s="20" t="s">
        <v>4899</v>
      </c>
      <c r="AB4311" s="22"/>
      <c r="AC4311" s="22">
        <v>1</v>
      </c>
      <c r="AD4311" s="22"/>
      <c r="AE4311" s="22">
        <f t="shared" si="3288"/>
        <v>1088</v>
      </c>
      <c r="AF4311" s="22">
        <f t="shared" si="3261"/>
        <v>1088</v>
      </c>
      <c r="AG4311" s="20">
        <f>N4311</f>
        <v>1088</v>
      </c>
      <c r="AH4311" s="20" t="str">
        <f>VLOOKUP(U4311,[1]提成计算!B:I,8,FALSE)</f>
        <v xml:space="preserve"> </v>
      </c>
      <c r="AI4311" s="20"/>
      <c r="AJ4311" s="22"/>
      <c r="AK4311" s="22"/>
      <c r="AM4311" s="22"/>
      <c r="AN4311" s="22"/>
      <c r="AO4311" s="22" t="s">
        <v>4897</v>
      </c>
      <c r="AP4311" s="22" t="s">
        <v>1301</v>
      </c>
      <c r="AS4311" s="20"/>
      <c r="AT4311" s="20"/>
      <c r="AU4311" s="20"/>
    </row>
    <row r="4312" spans="1:47" x14ac:dyDescent="0.15">
      <c r="A4312" s="21" t="s">
        <v>1273</v>
      </c>
      <c r="B4312" s="20" t="s">
        <v>918</v>
      </c>
      <c r="C4312" s="20" t="s">
        <v>1099</v>
      </c>
      <c r="D4312" s="20" t="s">
        <v>1136</v>
      </c>
      <c r="E4312" s="20" t="s">
        <v>1157</v>
      </c>
      <c r="F4312" s="20" t="s">
        <v>1250</v>
      </c>
      <c r="G4312" s="20" t="s">
        <v>5571</v>
      </c>
      <c r="H4312" s="20"/>
      <c r="I4312" s="20">
        <v>13827243686</v>
      </c>
      <c r="J4312" s="20" t="s">
        <v>924</v>
      </c>
      <c r="K4312" s="20" t="s">
        <v>1142</v>
      </c>
      <c r="L4312" s="20" t="s">
        <v>1299</v>
      </c>
      <c r="M4312" s="20">
        <v>888</v>
      </c>
      <c r="N4312" s="20">
        <v>888</v>
      </c>
      <c r="O4312" s="20" t="s">
        <v>927</v>
      </c>
      <c r="P4312" s="20" t="s">
        <v>50</v>
      </c>
      <c r="Q4312" s="28"/>
      <c r="R4312" s="21" t="s">
        <v>109</v>
      </c>
      <c r="S4312" s="25" t="s">
        <v>1159</v>
      </c>
      <c r="T4312" s="21" t="s">
        <v>53</v>
      </c>
      <c r="U4312" s="21" t="s">
        <v>1143</v>
      </c>
      <c r="V4312" s="46">
        <v>1</v>
      </c>
      <c r="W4312" s="26">
        <f t="shared" si="3260"/>
        <v>1</v>
      </c>
      <c r="Y4312" s="21">
        <v>12</v>
      </c>
      <c r="Z4312" s="22">
        <f t="shared" si="3259"/>
        <v>888</v>
      </c>
      <c r="AA4312" s="20" t="s">
        <v>4899</v>
      </c>
      <c r="AB4312" s="22"/>
      <c r="AC4312" s="22">
        <v>1</v>
      </c>
      <c r="AD4312" s="22"/>
      <c r="AE4312" s="22">
        <f t="shared" si="3288"/>
        <v>888</v>
      </c>
      <c r="AF4312" s="22">
        <f t="shared" si="3261"/>
        <v>888</v>
      </c>
      <c r="AG4312" s="20"/>
      <c r="AH4312" s="22"/>
      <c r="AI4312" s="22"/>
      <c r="AJ4312" s="22">
        <f t="shared" ref="AJ4312:AJ4313" si="3289">N4312</f>
        <v>888</v>
      </c>
      <c r="AK4312" s="22">
        <f>IF(O4312="(传统)XDSL",VLOOKUP(S4312,[2]直销续费率明细!C:I,7,FALSE)*1,IF(O4312="GPON+XDSL",VLOOKUP(S4312,[2]直销续费率明细!C:I,7,FALSE)*1,VLOOKUP(S4312,[2]直销续费率明细!C:I,5,FALSE)*1))</f>
        <v>-40</v>
      </c>
      <c r="AL4312" s="22" t="s">
        <v>1309</v>
      </c>
      <c r="AM4312" s="22"/>
      <c r="AN4312" s="22"/>
      <c r="AO4312" s="22" t="s">
        <v>4897</v>
      </c>
      <c r="AP4312" s="22" t="s">
        <v>1301</v>
      </c>
      <c r="AS4312" s="20">
        <f>IF(Y4312&gt;=10,VLOOKUP(U4312,[2]提成计算!B:T,19,FALSE),VLOOKUP(U4312,[2]提成计算!B:T,18,FALSE))</f>
        <v>0.1</v>
      </c>
      <c r="AT4312" s="20">
        <f t="shared" ref="AT4312:AT4313" si="3290">IF(AD4312*AS4312&gt;0,AD4312*AS4312,AE4312*AS4312)</f>
        <v>88.800000000000011</v>
      </c>
      <c r="AU4312" s="20">
        <f t="shared" ref="AU4312:AU4313" si="3291">IF(AND(AK4312&lt;0,AK4312+AT4312&lt;0),-AT4312,AK4312)</f>
        <v>-40</v>
      </c>
    </row>
    <row r="4313" spans="1:47" x14ac:dyDescent="0.15">
      <c r="A4313" s="21" t="s">
        <v>1273</v>
      </c>
      <c r="B4313" s="20" t="s">
        <v>918</v>
      </c>
      <c r="C4313" s="20" t="s">
        <v>1099</v>
      </c>
      <c r="D4313" s="20" t="s">
        <v>1121</v>
      </c>
      <c r="E4313" s="20" t="s">
        <v>4739</v>
      </c>
      <c r="F4313" s="20" t="s">
        <v>1250</v>
      </c>
      <c r="G4313" s="20" t="s">
        <v>5572</v>
      </c>
      <c r="H4313" s="20"/>
      <c r="I4313" s="20">
        <v>13433654905</v>
      </c>
      <c r="J4313" s="20" t="s">
        <v>924</v>
      </c>
      <c r="K4313" s="20" t="s">
        <v>4870</v>
      </c>
      <c r="L4313" s="20" t="s">
        <v>1299</v>
      </c>
      <c r="M4313" s="20">
        <v>888</v>
      </c>
      <c r="N4313" s="20">
        <v>888</v>
      </c>
      <c r="O4313" s="20" t="s">
        <v>927</v>
      </c>
      <c r="P4313" s="20" t="s">
        <v>50</v>
      </c>
      <c r="Q4313" s="28"/>
      <c r="R4313" s="21" t="s">
        <v>91</v>
      </c>
      <c r="S4313" s="25" t="s">
        <v>1126</v>
      </c>
      <c r="T4313" s="21" t="s">
        <v>53</v>
      </c>
      <c r="U4313" s="21" t="s">
        <v>4871</v>
      </c>
      <c r="V4313" s="46">
        <v>1</v>
      </c>
      <c r="W4313" s="26">
        <f t="shared" si="3260"/>
        <v>1</v>
      </c>
      <c r="Y4313" s="21">
        <v>12</v>
      </c>
      <c r="Z4313" s="22">
        <f t="shared" si="3259"/>
        <v>888</v>
      </c>
      <c r="AA4313" s="20" t="s">
        <v>4899</v>
      </c>
      <c r="AB4313" s="22"/>
      <c r="AC4313" s="22">
        <v>1</v>
      </c>
      <c r="AD4313" s="22"/>
      <c r="AE4313" s="22">
        <f t="shared" si="3288"/>
        <v>888</v>
      </c>
      <c r="AF4313" s="22">
        <f t="shared" si="3261"/>
        <v>888</v>
      </c>
      <c r="AG4313" s="20"/>
      <c r="AH4313" s="22"/>
      <c r="AI4313" s="22"/>
      <c r="AJ4313" s="22">
        <f t="shared" si="3289"/>
        <v>888</v>
      </c>
      <c r="AK4313" s="22">
        <f>IF(O4313="(传统)XDSL",VLOOKUP(S4313,[2]直销续费率明细!C:I,7,FALSE)*1,IF(O4313="GPON+XDSL",VLOOKUP(S4313,[2]直销续费率明细!C:I,7,FALSE)*1,VLOOKUP(S4313,[2]直销续费率明细!C:I,5,FALSE)*1))</f>
        <v>-40</v>
      </c>
      <c r="AL4313" s="22" t="s">
        <v>1300</v>
      </c>
      <c r="AM4313" s="22"/>
      <c r="AN4313" s="22"/>
      <c r="AO4313" s="22" t="s">
        <v>4897</v>
      </c>
      <c r="AP4313" s="22" t="s">
        <v>1301</v>
      </c>
      <c r="AS4313" s="20">
        <f>IF(Y4313&gt;=10,VLOOKUP(U4313,[2]提成计算!B:T,19,FALSE),VLOOKUP(U4313,[2]提成计算!B:T,18,FALSE))</f>
        <v>0.09</v>
      </c>
      <c r="AT4313" s="20">
        <f t="shared" si="3290"/>
        <v>79.92</v>
      </c>
      <c r="AU4313" s="20">
        <f t="shared" si="3291"/>
        <v>-40</v>
      </c>
    </row>
    <row r="4314" spans="1:47" x14ac:dyDescent="0.15">
      <c r="A4314" s="21" t="s">
        <v>1273</v>
      </c>
      <c r="B4314" s="20" t="s">
        <v>918</v>
      </c>
      <c r="C4314" s="20" t="s">
        <v>1099</v>
      </c>
      <c r="D4314" s="20" t="s">
        <v>1136</v>
      </c>
      <c r="E4314" s="20" t="s">
        <v>1171</v>
      </c>
      <c r="F4314" s="20" t="s">
        <v>1250</v>
      </c>
      <c r="G4314" s="20" t="s">
        <v>5573</v>
      </c>
      <c r="H4314" s="20"/>
      <c r="I4314" s="20">
        <v>13412949585</v>
      </c>
      <c r="J4314" s="20" t="s">
        <v>1268</v>
      </c>
      <c r="K4314" s="20" t="s">
        <v>4729</v>
      </c>
      <c r="L4314" s="20" t="s">
        <v>1358</v>
      </c>
      <c r="M4314" s="20">
        <v>1088</v>
      </c>
      <c r="N4314" s="20">
        <v>1088</v>
      </c>
      <c r="O4314" s="20" t="s">
        <v>927</v>
      </c>
      <c r="P4314" s="20" t="s">
        <v>50</v>
      </c>
      <c r="Q4314" s="28"/>
      <c r="R4314" s="21" t="s">
        <v>91</v>
      </c>
      <c r="S4314" s="21"/>
      <c r="T4314" s="21" t="s">
        <v>53</v>
      </c>
      <c r="U4314" s="21" t="s">
        <v>1174</v>
      </c>
      <c r="V4314" s="46">
        <v>1</v>
      </c>
      <c r="W4314" s="26">
        <f t="shared" si="3260"/>
        <v>1</v>
      </c>
      <c r="X4314" s="26">
        <f t="shared" si="3273"/>
        <v>1</v>
      </c>
      <c r="Y4314" s="21">
        <v>10</v>
      </c>
      <c r="Z4314" s="22">
        <f t="shared" si="3259"/>
        <v>1088</v>
      </c>
      <c r="AA4314" s="20" t="s">
        <v>4899</v>
      </c>
      <c r="AB4314" s="22"/>
      <c r="AC4314" s="22">
        <v>1</v>
      </c>
      <c r="AD4314" s="22"/>
      <c r="AE4314" s="22">
        <f t="shared" si="3288"/>
        <v>1088</v>
      </c>
      <c r="AF4314" s="22">
        <f t="shared" si="3261"/>
        <v>1088</v>
      </c>
      <c r="AG4314" s="20">
        <f t="shared" ref="AG4314:AG4315" si="3292">N4314</f>
        <v>1088</v>
      </c>
      <c r="AH4314" s="20" t="str">
        <f>VLOOKUP(U4314,[1]提成计算!B:I,8,FALSE)</f>
        <v xml:space="preserve"> </v>
      </c>
      <c r="AI4314" s="20"/>
      <c r="AJ4314" s="22"/>
      <c r="AK4314" s="22"/>
      <c r="AM4314" s="22"/>
      <c r="AN4314" s="22"/>
      <c r="AO4314" s="22" t="s">
        <v>4897</v>
      </c>
      <c r="AP4314" s="22" t="s">
        <v>1301</v>
      </c>
      <c r="AS4314" s="20"/>
      <c r="AT4314" s="20"/>
      <c r="AU4314" s="20"/>
    </row>
    <row r="4315" spans="1:47" x14ac:dyDescent="0.15">
      <c r="A4315" s="21" t="s">
        <v>1273</v>
      </c>
      <c r="B4315" s="20" t="s">
        <v>918</v>
      </c>
      <c r="C4315" s="20" t="s">
        <v>1099</v>
      </c>
      <c r="D4315" s="20" t="s">
        <v>1136</v>
      </c>
      <c r="E4315" s="20" t="s">
        <v>4704</v>
      </c>
      <c r="F4315" s="20" t="s">
        <v>1250</v>
      </c>
      <c r="G4315" s="20" t="s">
        <v>5574</v>
      </c>
      <c r="H4315" s="20"/>
      <c r="I4315" s="20">
        <v>13642882183</v>
      </c>
      <c r="J4315" s="20" t="s">
        <v>5241</v>
      </c>
      <c r="K4315" s="20" t="s">
        <v>1153</v>
      </c>
      <c r="L4315" s="20" t="s">
        <v>1358</v>
      </c>
      <c r="M4315" s="20">
        <v>1088</v>
      </c>
      <c r="N4315" s="20">
        <v>1088</v>
      </c>
      <c r="O4315" s="20" t="s">
        <v>927</v>
      </c>
      <c r="P4315" s="20" t="s">
        <v>50</v>
      </c>
      <c r="Q4315" s="28" t="s">
        <v>5241</v>
      </c>
      <c r="R4315" s="21" t="s">
        <v>109</v>
      </c>
      <c r="S4315" s="21"/>
      <c r="T4315" s="21" t="s">
        <v>53</v>
      </c>
      <c r="U4315" s="21" t="s">
        <v>1156</v>
      </c>
      <c r="V4315" s="46">
        <v>1</v>
      </c>
      <c r="W4315" s="26">
        <f t="shared" si="3260"/>
        <v>1</v>
      </c>
      <c r="X4315" s="26">
        <f t="shared" si="3273"/>
        <v>1</v>
      </c>
      <c r="Y4315" s="21">
        <v>10</v>
      </c>
      <c r="Z4315" s="22">
        <f t="shared" si="3259"/>
        <v>1088</v>
      </c>
      <c r="AA4315" s="20" t="s">
        <v>4899</v>
      </c>
      <c r="AB4315" s="22"/>
      <c r="AC4315" s="22">
        <v>1</v>
      </c>
      <c r="AD4315" s="22"/>
      <c r="AE4315" s="22">
        <f t="shared" si="3288"/>
        <v>1088</v>
      </c>
      <c r="AF4315" s="22">
        <f t="shared" si="3261"/>
        <v>1088</v>
      </c>
      <c r="AG4315" s="20">
        <f t="shared" si="3292"/>
        <v>1088</v>
      </c>
      <c r="AH4315" s="20" t="str">
        <f>VLOOKUP(U4315,[1]提成计算!B:I,8,FALSE)</f>
        <v xml:space="preserve"> </v>
      </c>
      <c r="AI4315" s="20"/>
      <c r="AJ4315" s="22"/>
      <c r="AK4315" s="22"/>
      <c r="AM4315" s="22"/>
      <c r="AN4315" s="22"/>
      <c r="AO4315" s="22" t="s">
        <v>4897</v>
      </c>
      <c r="AP4315" s="22" t="s">
        <v>1301</v>
      </c>
      <c r="AS4315" s="20"/>
      <c r="AT4315" s="20"/>
      <c r="AU4315" s="20"/>
    </row>
    <row r="4316" spans="1:47" x14ac:dyDescent="0.15">
      <c r="A4316" s="21" t="s">
        <v>1273</v>
      </c>
      <c r="B4316" s="20" t="s">
        <v>918</v>
      </c>
      <c r="C4316" s="20" t="s">
        <v>1099</v>
      </c>
      <c r="D4316" s="20" t="s">
        <v>1121</v>
      </c>
      <c r="E4316" s="20" t="s">
        <v>1430</v>
      </c>
      <c r="F4316" s="20" t="s">
        <v>1250</v>
      </c>
      <c r="G4316" s="20" t="s">
        <v>5575</v>
      </c>
      <c r="H4316" s="20"/>
      <c r="I4316" s="20">
        <v>13722192880</v>
      </c>
      <c r="J4316" s="20" t="s">
        <v>924</v>
      </c>
      <c r="K4316" s="20" t="s">
        <v>4967</v>
      </c>
      <c r="L4316" s="20" t="s">
        <v>1299</v>
      </c>
      <c r="M4316" s="20">
        <v>888</v>
      </c>
      <c r="N4316" s="20">
        <v>888</v>
      </c>
      <c r="O4316" s="20" t="s">
        <v>927</v>
      </c>
      <c r="P4316" s="20" t="s">
        <v>50</v>
      </c>
      <c r="Q4316" s="28"/>
      <c r="R4316" s="21" t="s">
        <v>91</v>
      </c>
      <c r="S4316" s="25" t="s">
        <v>1410</v>
      </c>
      <c r="T4316" s="21" t="s">
        <v>4968</v>
      </c>
      <c r="U4316" s="21" t="s">
        <v>4969</v>
      </c>
      <c r="V4316" s="46">
        <v>1</v>
      </c>
      <c r="W4316" s="26">
        <f t="shared" si="3260"/>
        <v>1</v>
      </c>
      <c r="Y4316" s="21">
        <v>12</v>
      </c>
      <c r="Z4316" s="22">
        <f t="shared" si="3259"/>
        <v>888</v>
      </c>
      <c r="AA4316" s="20" t="s">
        <v>4899</v>
      </c>
      <c r="AB4316" s="22"/>
      <c r="AC4316" s="22">
        <v>1</v>
      </c>
      <c r="AD4316" s="22"/>
      <c r="AE4316" s="22">
        <f t="shared" si="3288"/>
        <v>888</v>
      </c>
      <c r="AF4316" s="22">
        <f t="shared" si="3261"/>
        <v>888</v>
      </c>
      <c r="AG4316" s="20"/>
      <c r="AH4316" s="22"/>
      <c r="AI4316" s="22"/>
      <c r="AJ4316" s="22">
        <f t="shared" ref="AJ4316:AJ4318" si="3293">N4316</f>
        <v>888</v>
      </c>
      <c r="AK4316" s="22">
        <f>IF(O4316="(传统)XDSL",VLOOKUP(S4316,[2]直销续费率明细!C:I,7,FALSE)*1,IF(O4316="GPON+XDSL",VLOOKUP(S4316,[2]直销续费率明细!C:I,7,FALSE)*1,VLOOKUP(S4316,[2]直销续费率明细!C:I,5,FALSE)*1))</f>
        <v>-40</v>
      </c>
      <c r="AL4316" s="22" t="s">
        <v>1309</v>
      </c>
      <c r="AM4316" s="22"/>
      <c r="AN4316" s="22"/>
      <c r="AO4316" s="22" t="s">
        <v>2216</v>
      </c>
      <c r="AP4316" s="22" t="s">
        <v>1301</v>
      </c>
      <c r="AS4316" s="20">
        <f>IF(Y4316&gt;=10,VLOOKUP(U4316,[2]提成计算!B:T,19,FALSE),VLOOKUP(U4316,[2]提成计算!B:T,18,FALSE))</f>
        <v>0.1</v>
      </c>
      <c r="AT4316" s="20">
        <f t="shared" ref="AT4316:AT4318" si="3294">IF(AD4316*AS4316&gt;0,AD4316*AS4316,AE4316*AS4316)</f>
        <v>88.800000000000011</v>
      </c>
      <c r="AU4316" s="20">
        <f t="shared" ref="AU4316:AU4318" si="3295">IF(AND(AK4316&lt;0,AK4316+AT4316&lt;0),-AT4316,AK4316)</f>
        <v>-40</v>
      </c>
    </row>
    <row r="4317" spans="1:47" x14ac:dyDescent="0.15">
      <c r="A4317" s="21" t="s">
        <v>1273</v>
      </c>
      <c r="B4317" s="20" t="s">
        <v>918</v>
      </c>
      <c r="C4317" s="20" t="s">
        <v>1099</v>
      </c>
      <c r="D4317" s="20" t="s">
        <v>1121</v>
      </c>
      <c r="E4317" s="20" t="s">
        <v>1280</v>
      </c>
      <c r="F4317" s="20" t="s">
        <v>1250</v>
      </c>
      <c r="G4317" s="20" t="s">
        <v>5576</v>
      </c>
      <c r="H4317" s="20"/>
      <c r="I4317" s="20">
        <v>13424601090</v>
      </c>
      <c r="J4317" s="20" t="s">
        <v>924</v>
      </c>
      <c r="K4317" s="20" t="s">
        <v>1286</v>
      </c>
      <c r="L4317" s="20" t="s">
        <v>2137</v>
      </c>
      <c r="M4317" s="20">
        <v>1408</v>
      </c>
      <c r="N4317" s="20">
        <v>1408</v>
      </c>
      <c r="O4317" s="20" t="s">
        <v>927</v>
      </c>
      <c r="P4317" s="20" t="s">
        <v>50</v>
      </c>
      <c r="Q4317" s="28"/>
      <c r="R4317" s="21" t="s">
        <v>91</v>
      </c>
      <c r="S4317" s="25" t="s">
        <v>1405</v>
      </c>
      <c r="T4317" s="21" t="s">
        <v>53</v>
      </c>
      <c r="U4317" s="21" t="s">
        <v>1287</v>
      </c>
      <c r="V4317" s="46">
        <v>1</v>
      </c>
      <c r="W4317" s="26">
        <f t="shared" si="3260"/>
        <v>1</v>
      </c>
      <c r="Y4317" s="21">
        <v>12</v>
      </c>
      <c r="Z4317" s="22">
        <f t="shared" si="3259"/>
        <v>1408</v>
      </c>
      <c r="AA4317" s="20" t="s">
        <v>2218</v>
      </c>
      <c r="AB4317" s="22"/>
      <c r="AC4317" s="22">
        <v>1</v>
      </c>
      <c r="AD4317" s="22"/>
      <c r="AE4317" s="22">
        <f t="shared" si="3288"/>
        <v>1408</v>
      </c>
      <c r="AF4317" s="22">
        <f t="shared" si="3261"/>
        <v>1408</v>
      </c>
      <c r="AG4317" s="20"/>
      <c r="AH4317" s="22"/>
      <c r="AI4317" s="22"/>
      <c r="AJ4317" s="22">
        <f t="shared" si="3293"/>
        <v>1408</v>
      </c>
      <c r="AK4317" s="22">
        <f>IF(O4317="(传统)XDSL",VLOOKUP(S4317,[2]直销续费率明细!C:I,7,FALSE)*1,IF(O4317="GPON+XDSL",VLOOKUP(S4317,[2]直销续费率明细!C:I,7,FALSE)*1,VLOOKUP(S4317,[2]直销续费率明细!C:I,5,FALSE)*1))</f>
        <v>-40</v>
      </c>
      <c r="AL4317" s="22" t="s">
        <v>1309</v>
      </c>
      <c r="AM4317" s="22"/>
      <c r="AN4317" s="22"/>
      <c r="AO4317" s="22" t="s">
        <v>2216</v>
      </c>
      <c r="AP4317" s="22" t="s">
        <v>1301</v>
      </c>
      <c r="AS4317" s="20">
        <f>IF(Y4317&gt;=10,VLOOKUP(U4317,[2]提成计算!B:T,19,FALSE),VLOOKUP(U4317,[2]提成计算!B:T,18,FALSE))</f>
        <v>0.09</v>
      </c>
      <c r="AT4317" s="20">
        <f t="shared" si="3294"/>
        <v>126.72</v>
      </c>
      <c r="AU4317" s="20">
        <f t="shared" si="3295"/>
        <v>-40</v>
      </c>
    </row>
    <row r="4318" spans="1:47" x14ac:dyDescent="0.15">
      <c r="A4318" s="21" t="s">
        <v>1273</v>
      </c>
      <c r="B4318" s="20" t="s">
        <v>918</v>
      </c>
      <c r="C4318" s="20" t="s">
        <v>1099</v>
      </c>
      <c r="D4318" s="20" t="s">
        <v>1136</v>
      </c>
      <c r="E4318" s="20" t="s">
        <v>1447</v>
      </c>
      <c r="F4318" s="20" t="s">
        <v>1250</v>
      </c>
      <c r="G4318" s="20" t="s">
        <v>5577</v>
      </c>
      <c r="H4318" s="20"/>
      <c r="I4318" s="20">
        <v>13694973092</v>
      </c>
      <c r="J4318" s="20" t="s">
        <v>924</v>
      </c>
      <c r="K4318" s="20" t="s">
        <v>195</v>
      </c>
      <c r="L4318" s="20" t="s">
        <v>2137</v>
      </c>
      <c r="M4318" s="20">
        <v>1408</v>
      </c>
      <c r="N4318" s="20">
        <v>1408</v>
      </c>
      <c r="O4318" s="20" t="s">
        <v>927</v>
      </c>
      <c r="P4318" s="20" t="s">
        <v>50</v>
      </c>
      <c r="Q4318" s="28"/>
      <c r="R4318" s="21" t="s">
        <v>109</v>
      </c>
      <c r="S4318" s="25" t="s">
        <v>1450</v>
      </c>
      <c r="T4318" s="21" t="s">
        <v>53</v>
      </c>
      <c r="U4318" s="21" t="s">
        <v>196</v>
      </c>
      <c r="V4318" s="46">
        <v>1</v>
      </c>
      <c r="W4318" s="26">
        <f t="shared" si="3260"/>
        <v>1</v>
      </c>
      <c r="Y4318" s="21">
        <v>12</v>
      </c>
      <c r="Z4318" s="22">
        <f t="shared" si="3259"/>
        <v>1408</v>
      </c>
      <c r="AA4318" s="20" t="s">
        <v>2218</v>
      </c>
      <c r="AB4318" s="22"/>
      <c r="AC4318" s="22">
        <v>1</v>
      </c>
      <c r="AD4318" s="22"/>
      <c r="AE4318" s="22">
        <f t="shared" si="3288"/>
        <v>1408</v>
      </c>
      <c r="AF4318" s="22">
        <f t="shared" si="3261"/>
        <v>1408</v>
      </c>
      <c r="AG4318" s="20"/>
      <c r="AH4318" s="22"/>
      <c r="AI4318" s="22"/>
      <c r="AJ4318" s="22">
        <f t="shared" si="3293"/>
        <v>1408</v>
      </c>
      <c r="AK4318" s="22">
        <f>IF(O4318="(传统)XDSL",VLOOKUP(S4318,[2]直销续费率明细!C:I,7,FALSE)*1,IF(O4318="GPON+XDSL",VLOOKUP(S4318,[2]直销续费率明细!C:I,7,FALSE)*1,VLOOKUP(S4318,[2]直销续费率明细!C:I,5,FALSE)*1))</f>
        <v>25</v>
      </c>
      <c r="AL4318" s="22" t="s">
        <v>1309</v>
      </c>
      <c r="AM4318" s="22"/>
      <c r="AN4318" s="22"/>
      <c r="AO4318" s="22" t="s">
        <v>2216</v>
      </c>
      <c r="AP4318" s="22" t="s">
        <v>1301</v>
      </c>
      <c r="AS4318" s="20">
        <f>IF(Y4318&gt;=10,VLOOKUP(U4318,[2]提成计算!B:T,19,FALSE),VLOOKUP(U4318,[2]提成计算!B:T,18,FALSE))</f>
        <v>0.1</v>
      </c>
      <c r="AT4318" s="20">
        <f t="shared" si="3294"/>
        <v>140.80000000000001</v>
      </c>
      <c r="AU4318" s="20">
        <f t="shared" si="3295"/>
        <v>25</v>
      </c>
    </row>
    <row r="4319" spans="1:47" x14ac:dyDescent="0.15">
      <c r="A4319" s="21" t="s">
        <v>1273</v>
      </c>
      <c r="B4319" s="20" t="s">
        <v>918</v>
      </c>
      <c r="C4319" s="20" t="s">
        <v>1099</v>
      </c>
      <c r="D4319" s="20" t="s">
        <v>1136</v>
      </c>
      <c r="E4319" s="20" t="s">
        <v>4772</v>
      </c>
      <c r="F4319" s="20" t="s">
        <v>1250</v>
      </c>
      <c r="G4319" s="20" t="s">
        <v>5578</v>
      </c>
      <c r="H4319" s="20"/>
      <c r="I4319" s="20">
        <v>13824389535</v>
      </c>
      <c r="J4319" s="20" t="s">
        <v>1268</v>
      </c>
      <c r="K4319" s="20" t="s">
        <v>4833</v>
      </c>
      <c r="L4319" s="20" t="s">
        <v>1358</v>
      </c>
      <c r="M4319" s="20">
        <v>1088</v>
      </c>
      <c r="N4319" s="20">
        <v>1088</v>
      </c>
      <c r="O4319" s="20" t="s">
        <v>927</v>
      </c>
      <c r="P4319" s="20" t="s">
        <v>50</v>
      </c>
      <c r="Q4319" s="28"/>
      <c r="R4319" s="21" t="s">
        <v>52</v>
      </c>
      <c r="S4319" s="21"/>
      <c r="T4319" s="21" t="s">
        <v>53</v>
      </c>
      <c r="U4319" s="21" t="s">
        <v>1737</v>
      </c>
      <c r="V4319" s="46">
        <v>1</v>
      </c>
      <c r="W4319" s="26">
        <f t="shared" si="3260"/>
        <v>1</v>
      </c>
      <c r="X4319" s="26">
        <f t="shared" si="3273"/>
        <v>1</v>
      </c>
      <c r="Y4319" s="21">
        <v>10</v>
      </c>
      <c r="Z4319" s="22">
        <f t="shared" si="3259"/>
        <v>1088</v>
      </c>
      <c r="AA4319" s="20" t="s">
        <v>2218</v>
      </c>
      <c r="AB4319" s="22"/>
      <c r="AC4319" s="22">
        <v>1</v>
      </c>
      <c r="AD4319" s="22"/>
      <c r="AE4319" s="22">
        <f t="shared" si="3288"/>
        <v>1088</v>
      </c>
      <c r="AF4319" s="22">
        <f t="shared" si="3261"/>
        <v>1088</v>
      </c>
      <c r="AG4319" s="20">
        <f>N4319</f>
        <v>1088</v>
      </c>
      <c r="AH4319" s="20" t="str">
        <f>VLOOKUP(U4319,[1]提成计算!B:I,8,FALSE)</f>
        <v xml:space="preserve"> </v>
      </c>
      <c r="AI4319" s="20"/>
      <c r="AJ4319" s="22"/>
      <c r="AK4319" s="22"/>
      <c r="AM4319" s="22"/>
      <c r="AN4319" s="22"/>
      <c r="AO4319" s="22" t="s">
        <v>4897</v>
      </c>
      <c r="AP4319" s="22" t="s">
        <v>1301</v>
      </c>
      <c r="AS4319" s="20"/>
      <c r="AT4319" s="20"/>
      <c r="AU4319" s="20"/>
    </row>
    <row r="4320" spans="1:47" x14ac:dyDescent="0.15">
      <c r="A4320" s="21" t="s">
        <v>1273</v>
      </c>
      <c r="B4320" s="20" t="s">
        <v>918</v>
      </c>
      <c r="C4320" s="20" t="s">
        <v>1099</v>
      </c>
      <c r="D4320" s="20" t="s">
        <v>1121</v>
      </c>
      <c r="E4320" s="20" t="s">
        <v>1171</v>
      </c>
      <c r="F4320" s="20" t="s">
        <v>1250</v>
      </c>
      <c r="G4320" s="20" t="s">
        <v>5579</v>
      </c>
      <c r="H4320" s="20"/>
      <c r="I4320" s="20">
        <v>13546964880</v>
      </c>
      <c r="J4320" s="20" t="s">
        <v>924</v>
      </c>
      <c r="K4320" s="20" t="s">
        <v>1173</v>
      </c>
      <c r="L4320" s="20" t="s">
        <v>2166</v>
      </c>
      <c r="M4320" s="20">
        <v>1088</v>
      </c>
      <c r="N4320" s="20">
        <v>1088</v>
      </c>
      <c r="O4320" s="20" t="s">
        <v>927</v>
      </c>
      <c r="P4320" s="20" t="s">
        <v>50</v>
      </c>
      <c r="Q4320" s="28"/>
      <c r="R4320" s="21" t="s">
        <v>91</v>
      </c>
      <c r="S4320" s="25" t="s">
        <v>1550</v>
      </c>
      <c r="T4320" s="21" t="s">
        <v>53</v>
      </c>
      <c r="U4320" s="21" t="s">
        <v>1174</v>
      </c>
      <c r="V4320" s="46">
        <v>1</v>
      </c>
      <c r="W4320" s="26">
        <f t="shared" si="3260"/>
        <v>1</v>
      </c>
      <c r="Y4320" s="21">
        <v>20</v>
      </c>
      <c r="Z4320" s="22">
        <f t="shared" si="3259"/>
        <v>1088</v>
      </c>
      <c r="AA4320" s="20" t="s">
        <v>4899</v>
      </c>
      <c r="AB4320" s="22"/>
      <c r="AC4320" s="22">
        <v>1</v>
      </c>
      <c r="AD4320" s="22"/>
      <c r="AE4320" s="22">
        <f t="shared" si="3288"/>
        <v>1088</v>
      </c>
      <c r="AF4320" s="22">
        <f t="shared" si="3261"/>
        <v>1088</v>
      </c>
      <c r="AG4320" s="20"/>
      <c r="AH4320" s="22"/>
      <c r="AI4320" s="22"/>
      <c r="AJ4320" s="22">
        <f t="shared" ref="AJ4320:AJ4327" si="3296">N4320</f>
        <v>1088</v>
      </c>
      <c r="AK4320" s="22">
        <f>IF(O4320="(传统)XDSL",VLOOKUP(S4320,[2]直销续费率明细!C:I,7,FALSE)*1,IF(O4320="GPON+XDSL",VLOOKUP(S4320,[2]直销续费率明细!C:I,7,FALSE)*1,VLOOKUP(S4320,[2]直销续费率明细!C:I,5,FALSE)*1))</f>
        <v>25</v>
      </c>
      <c r="AL4320" s="22" t="s">
        <v>1300</v>
      </c>
      <c r="AM4320" s="22"/>
      <c r="AN4320" s="22"/>
      <c r="AO4320" s="22" t="s">
        <v>4897</v>
      </c>
      <c r="AP4320" s="22" t="s">
        <v>1301</v>
      </c>
      <c r="AS4320" s="20">
        <f>IF(Y4320&gt;=10,VLOOKUP(U4320,[2]提成计算!B:T,19,FALSE),VLOOKUP(U4320,[2]提成计算!B:T,18,FALSE))</f>
        <v>0.1</v>
      </c>
      <c r="AT4320" s="20">
        <f t="shared" ref="AT4320:AT4326" si="3297">IF(AD4320*AS4320&gt;0,AD4320*AS4320,AE4320*AS4320)</f>
        <v>108.80000000000001</v>
      </c>
      <c r="AU4320" s="20">
        <f t="shared" ref="AU4320:AU4326" si="3298">IF(AND(AK4320&lt;0,AK4320+AT4320&lt;0),-AT4320,AK4320)</f>
        <v>25</v>
      </c>
    </row>
    <row r="4321" spans="1:47" x14ac:dyDescent="0.15">
      <c r="A4321" s="21" t="s">
        <v>1273</v>
      </c>
      <c r="B4321" s="20" t="s">
        <v>918</v>
      </c>
      <c r="C4321" s="20" t="s">
        <v>1099</v>
      </c>
      <c r="D4321" s="20" t="s">
        <v>1136</v>
      </c>
      <c r="E4321" s="20" t="s">
        <v>1144</v>
      </c>
      <c r="F4321" s="20" t="s">
        <v>1250</v>
      </c>
      <c r="G4321" s="20" t="s">
        <v>5580</v>
      </c>
      <c r="H4321" s="20"/>
      <c r="I4321" s="20">
        <v>13412628886</v>
      </c>
      <c r="J4321" s="20" t="s">
        <v>924</v>
      </c>
      <c r="K4321" s="20" t="s">
        <v>600</v>
      </c>
      <c r="L4321" s="20" t="s">
        <v>1299</v>
      </c>
      <c r="M4321" s="20">
        <v>888</v>
      </c>
      <c r="N4321" s="20">
        <v>888</v>
      </c>
      <c r="O4321" s="20" t="s">
        <v>927</v>
      </c>
      <c r="P4321" s="20" t="s">
        <v>50</v>
      </c>
      <c r="Q4321" s="28"/>
      <c r="R4321" s="21" t="s">
        <v>109</v>
      </c>
      <c r="S4321" s="25" t="s">
        <v>1150</v>
      </c>
      <c r="T4321" s="21" t="s">
        <v>53</v>
      </c>
      <c r="U4321" s="21" t="s">
        <v>601</v>
      </c>
      <c r="V4321" s="46">
        <v>1</v>
      </c>
      <c r="W4321" s="26">
        <f t="shared" si="3260"/>
        <v>1</v>
      </c>
      <c r="Y4321" s="21">
        <v>12</v>
      </c>
      <c r="Z4321" s="22">
        <f t="shared" si="3259"/>
        <v>888</v>
      </c>
      <c r="AA4321" s="20" t="s">
        <v>4899</v>
      </c>
      <c r="AB4321" s="22"/>
      <c r="AC4321" s="22">
        <v>1</v>
      </c>
      <c r="AD4321" s="22"/>
      <c r="AE4321" s="22">
        <f t="shared" si="3288"/>
        <v>888</v>
      </c>
      <c r="AF4321" s="22">
        <f t="shared" si="3261"/>
        <v>888</v>
      </c>
      <c r="AG4321" s="20"/>
      <c r="AH4321" s="22"/>
      <c r="AI4321" s="22"/>
      <c r="AJ4321" s="22">
        <f t="shared" si="3296"/>
        <v>888</v>
      </c>
      <c r="AK4321" s="22">
        <f>IF(O4321="(传统)XDSL",VLOOKUP(S4321,[2]直销续费率明细!C:I,7,FALSE)*1,IF(O4321="GPON+XDSL",VLOOKUP(S4321,[2]直销续费率明细!C:I,7,FALSE)*1,VLOOKUP(S4321,[2]直销续费率明细!C:I,5,FALSE)*1))</f>
        <v>-40</v>
      </c>
      <c r="AL4321" s="22" t="s">
        <v>1309</v>
      </c>
      <c r="AM4321" s="22"/>
      <c r="AN4321" s="22"/>
      <c r="AO4321" s="22" t="s">
        <v>4897</v>
      </c>
      <c r="AP4321" s="22" t="s">
        <v>1301</v>
      </c>
      <c r="AS4321" s="20">
        <f>IF(Y4321&gt;=10,VLOOKUP(U4321,[2]提成计算!B:T,19,FALSE),VLOOKUP(U4321,[2]提成计算!B:T,18,FALSE))</f>
        <v>0.1</v>
      </c>
      <c r="AT4321" s="20">
        <f t="shared" si="3297"/>
        <v>88.800000000000011</v>
      </c>
      <c r="AU4321" s="20">
        <f t="shared" si="3298"/>
        <v>-40</v>
      </c>
    </row>
    <row r="4322" spans="1:47" x14ac:dyDescent="0.15">
      <c r="A4322" s="21" t="s">
        <v>1273</v>
      </c>
      <c r="B4322" s="20" t="s">
        <v>918</v>
      </c>
      <c r="C4322" s="20" t="s">
        <v>1099</v>
      </c>
      <c r="D4322" s="20" t="s">
        <v>1136</v>
      </c>
      <c r="E4322" s="20" t="s">
        <v>1137</v>
      </c>
      <c r="F4322" s="20" t="s">
        <v>1250</v>
      </c>
      <c r="G4322" s="20" t="s">
        <v>5581</v>
      </c>
      <c r="H4322" s="20"/>
      <c r="I4322" s="20">
        <v>13922539513</v>
      </c>
      <c r="J4322" s="20" t="s">
        <v>924</v>
      </c>
      <c r="K4322" s="20" t="s">
        <v>594</v>
      </c>
      <c r="L4322" s="20" t="s">
        <v>1299</v>
      </c>
      <c r="M4322" s="20">
        <v>888</v>
      </c>
      <c r="N4322" s="20">
        <v>888</v>
      </c>
      <c r="O4322" s="20" t="s">
        <v>927</v>
      </c>
      <c r="P4322" s="20" t="s">
        <v>50</v>
      </c>
      <c r="Q4322" s="28"/>
      <c r="R4322" s="21" t="s">
        <v>109</v>
      </c>
      <c r="S4322" s="25" t="s">
        <v>1161</v>
      </c>
      <c r="T4322" s="21" t="s">
        <v>53</v>
      </c>
      <c r="U4322" s="21" t="s">
        <v>595</v>
      </c>
      <c r="V4322" s="46">
        <v>1</v>
      </c>
      <c r="W4322" s="26">
        <f t="shared" si="3260"/>
        <v>1</v>
      </c>
      <c r="Y4322" s="21">
        <v>12</v>
      </c>
      <c r="Z4322" s="22">
        <f t="shared" si="3259"/>
        <v>888</v>
      </c>
      <c r="AA4322" s="20" t="s">
        <v>4899</v>
      </c>
      <c r="AB4322" s="22"/>
      <c r="AC4322" s="22">
        <v>1</v>
      </c>
      <c r="AD4322" s="22"/>
      <c r="AE4322" s="22">
        <f t="shared" si="3288"/>
        <v>888</v>
      </c>
      <c r="AF4322" s="22">
        <f t="shared" si="3261"/>
        <v>888</v>
      </c>
      <c r="AG4322" s="20"/>
      <c r="AH4322" s="22"/>
      <c r="AI4322" s="22"/>
      <c r="AJ4322" s="22">
        <f t="shared" si="3296"/>
        <v>888</v>
      </c>
      <c r="AK4322" s="22">
        <f>IF(O4322="(传统)XDSL",VLOOKUP(S4322,[2]直销续费率明细!C:I,7,FALSE)*1,IF(O4322="GPON+XDSL",VLOOKUP(S4322,[2]直销续费率明细!C:I,7,FALSE)*1,VLOOKUP(S4322,[2]直销续费率明细!C:I,5,FALSE)*1))</f>
        <v>-40</v>
      </c>
      <c r="AL4322" s="22" t="s">
        <v>1309</v>
      </c>
      <c r="AM4322" s="22"/>
      <c r="AN4322" s="22"/>
      <c r="AO4322" s="22" t="s">
        <v>4897</v>
      </c>
      <c r="AP4322" s="22" t="s">
        <v>1301</v>
      </c>
      <c r="AS4322" s="20">
        <f>IF(Y4322&gt;=10,VLOOKUP(U4322,[2]提成计算!B:T,19,FALSE),VLOOKUP(U4322,[2]提成计算!B:T,18,FALSE))</f>
        <v>0.09</v>
      </c>
      <c r="AT4322" s="20">
        <f t="shared" si="3297"/>
        <v>79.92</v>
      </c>
      <c r="AU4322" s="20">
        <f t="shared" si="3298"/>
        <v>-40</v>
      </c>
    </row>
    <row r="4323" spans="1:47" x14ac:dyDescent="0.15">
      <c r="A4323" s="21" t="s">
        <v>1273</v>
      </c>
      <c r="B4323" s="20" t="s">
        <v>918</v>
      </c>
      <c r="C4323" s="20" t="s">
        <v>1099</v>
      </c>
      <c r="D4323" s="20" t="s">
        <v>1100</v>
      </c>
      <c r="E4323" s="20" t="s">
        <v>1110</v>
      </c>
      <c r="F4323" s="20" t="s">
        <v>1250</v>
      </c>
      <c r="G4323" s="20" t="s">
        <v>5582</v>
      </c>
      <c r="H4323" s="20"/>
      <c r="I4323" s="20">
        <v>13642908434</v>
      </c>
      <c r="J4323" s="20" t="s">
        <v>924</v>
      </c>
      <c r="K4323" s="20" t="s">
        <v>262</v>
      </c>
      <c r="L4323" s="20" t="s">
        <v>1918</v>
      </c>
      <c r="M4323" s="20">
        <v>680</v>
      </c>
      <c r="N4323" s="20">
        <v>680</v>
      </c>
      <c r="O4323" s="20" t="s">
        <v>927</v>
      </c>
      <c r="P4323" s="20" t="s">
        <v>50</v>
      </c>
      <c r="Q4323" s="28"/>
      <c r="R4323" s="21" t="s">
        <v>52</v>
      </c>
      <c r="S4323" s="25" t="s">
        <v>1148</v>
      </c>
      <c r="T4323" s="21" t="s">
        <v>53</v>
      </c>
      <c r="U4323" s="21" t="s">
        <v>263</v>
      </c>
      <c r="V4323" s="46">
        <v>1</v>
      </c>
      <c r="W4323" s="26">
        <f t="shared" si="3260"/>
        <v>1</v>
      </c>
      <c r="Y4323" s="21">
        <v>4</v>
      </c>
      <c r="Z4323" s="22">
        <f t="shared" si="3259"/>
        <v>680</v>
      </c>
      <c r="AA4323" s="20" t="s">
        <v>4899</v>
      </c>
      <c r="AB4323" s="22">
        <v>1</v>
      </c>
      <c r="AC4323" s="22"/>
      <c r="AD4323" s="22">
        <f>N4323</f>
        <v>680</v>
      </c>
      <c r="AE4323" s="22"/>
      <c r="AF4323" s="22">
        <f t="shared" si="3261"/>
        <v>680</v>
      </c>
      <c r="AG4323" s="20"/>
      <c r="AH4323" s="22"/>
      <c r="AI4323" s="22"/>
      <c r="AJ4323" s="22">
        <f t="shared" si="3296"/>
        <v>680</v>
      </c>
      <c r="AK4323" s="22">
        <f>IF(O4323="(传统)XDSL",VLOOKUP(S4323,[2]直销续费率明细!C:I,7,FALSE)*1,IF(O4323="GPON+XDSL",VLOOKUP(S4323,[2]直销续费率明细!C:I,7,FALSE)*1,VLOOKUP(S4323,[2]直销续费率明细!C:I,5,FALSE)*1))</f>
        <v>-40</v>
      </c>
      <c r="AL4323" s="22" t="s">
        <v>1300</v>
      </c>
      <c r="AM4323" s="22"/>
      <c r="AN4323" s="22"/>
      <c r="AO4323" s="22" t="s">
        <v>4897</v>
      </c>
      <c r="AP4323" s="22" t="s">
        <v>4913</v>
      </c>
      <c r="AS4323" s="20">
        <f>IF(Y4323&gt;=10,VLOOKUP(U4323,[2]提成计算!B:T,19,FALSE),VLOOKUP(U4323,[2]提成计算!B:T,18,FALSE))</f>
        <v>7.0000000000000007E-2</v>
      </c>
      <c r="AT4323" s="20">
        <f t="shared" si="3297"/>
        <v>47.6</v>
      </c>
      <c r="AU4323" s="20">
        <f t="shared" si="3298"/>
        <v>-40</v>
      </c>
    </row>
    <row r="4324" spans="1:47" x14ac:dyDescent="0.15">
      <c r="A4324" s="21" t="s">
        <v>1273</v>
      </c>
      <c r="B4324" s="20" t="s">
        <v>918</v>
      </c>
      <c r="C4324" s="20" t="s">
        <v>1099</v>
      </c>
      <c r="D4324" s="20" t="s">
        <v>1100</v>
      </c>
      <c r="E4324" s="20" t="s">
        <v>4845</v>
      </c>
      <c r="F4324" s="20" t="s">
        <v>1250</v>
      </c>
      <c r="G4324" s="20" t="s">
        <v>5583</v>
      </c>
      <c r="H4324" s="20"/>
      <c r="I4324" s="20">
        <v>18929470745</v>
      </c>
      <c r="J4324" s="20" t="s">
        <v>924</v>
      </c>
      <c r="K4324" s="20" t="s">
        <v>262</v>
      </c>
      <c r="L4324" s="20" t="s">
        <v>2166</v>
      </c>
      <c r="M4324" s="20">
        <v>1088</v>
      </c>
      <c r="N4324" s="20">
        <v>1088</v>
      </c>
      <c r="O4324" s="20" t="s">
        <v>927</v>
      </c>
      <c r="P4324" s="20" t="s">
        <v>50</v>
      </c>
      <c r="Q4324" s="28"/>
      <c r="R4324" s="21" t="s">
        <v>52</v>
      </c>
      <c r="S4324" s="25" t="s">
        <v>1148</v>
      </c>
      <c r="T4324" s="21" t="s">
        <v>53</v>
      </c>
      <c r="U4324" s="21" t="s">
        <v>263</v>
      </c>
      <c r="V4324" s="46">
        <v>1</v>
      </c>
      <c r="W4324" s="26">
        <f t="shared" si="3260"/>
        <v>1</v>
      </c>
      <c r="Y4324" s="21">
        <v>20</v>
      </c>
      <c r="Z4324" s="22">
        <f t="shared" si="3259"/>
        <v>1088</v>
      </c>
      <c r="AA4324" s="20" t="s">
        <v>4899</v>
      </c>
      <c r="AB4324" s="22"/>
      <c r="AC4324" s="22">
        <v>1</v>
      </c>
      <c r="AD4324" s="22"/>
      <c r="AE4324" s="22">
        <f t="shared" ref="AE4324:AE4325" si="3299">N4324</f>
        <v>1088</v>
      </c>
      <c r="AF4324" s="22">
        <f t="shared" si="3261"/>
        <v>1088</v>
      </c>
      <c r="AG4324" s="20"/>
      <c r="AH4324" s="22"/>
      <c r="AI4324" s="22"/>
      <c r="AJ4324" s="22">
        <f t="shared" si="3296"/>
        <v>1088</v>
      </c>
      <c r="AK4324" s="22">
        <f>IF(O4324="(传统)XDSL",VLOOKUP(S4324,[2]直销续费率明细!C:I,7,FALSE)*1,IF(O4324="GPON+XDSL",VLOOKUP(S4324,[2]直销续费率明细!C:I,7,FALSE)*1,VLOOKUP(S4324,[2]直销续费率明细!C:I,5,FALSE)*1))</f>
        <v>-40</v>
      </c>
      <c r="AL4324" s="22" t="s">
        <v>1300</v>
      </c>
      <c r="AM4324" s="22"/>
      <c r="AN4324" s="22"/>
      <c r="AO4324" s="22" t="s">
        <v>4897</v>
      </c>
      <c r="AP4324" s="22" t="s">
        <v>1301</v>
      </c>
      <c r="AS4324" s="20">
        <f>IF(Y4324&gt;=10,VLOOKUP(U4324,[2]提成计算!B:T,19,FALSE),VLOOKUP(U4324,[2]提成计算!B:T,18,FALSE))</f>
        <v>0.1</v>
      </c>
      <c r="AT4324" s="20">
        <f t="shared" si="3297"/>
        <v>108.80000000000001</v>
      </c>
      <c r="AU4324" s="20">
        <f t="shared" si="3298"/>
        <v>-40</v>
      </c>
    </row>
    <row r="4325" spans="1:47" x14ac:dyDescent="0.15">
      <c r="A4325" s="21" t="s">
        <v>1273</v>
      </c>
      <c r="B4325" s="20" t="s">
        <v>918</v>
      </c>
      <c r="C4325" s="20" t="s">
        <v>1099</v>
      </c>
      <c r="D4325" s="20" t="s">
        <v>1100</v>
      </c>
      <c r="E4325" s="20" t="s">
        <v>1110</v>
      </c>
      <c r="F4325" s="20" t="s">
        <v>1250</v>
      </c>
      <c r="G4325" s="20" t="s">
        <v>5584</v>
      </c>
      <c r="H4325" s="20"/>
      <c r="I4325" s="20">
        <v>15818475856</v>
      </c>
      <c r="J4325" s="20" t="s">
        <v>924</v>
      </c>
      <c r="K4325" s="20" t="s">
        <v>262</v>
      </c>
      <c r="L4325" s="20" t="s">
        <v>1299</v>
      </c>
      <c r="M4325" s="20">
        <v>888</v>
      </c>
      <c r="N4325" s="20">
        <v>888</v>
      </c>
      <c r="O4325" s="20" t="s">
        <v>927</v>
      </c>
      <c r="P4325" s="20" t="s">
        <v>50</v>
      </c>
      <c r="Q4325" s="28"/>
      <c r="R4325" s="21" t="s">
        <v>52</v>
      </c>
      <c r="S4325" s="25" t="s">
        <v>1148</v>
      </c>
      <c r="T4325" s="21" t="s">
        <v>53</v>
      </c>
      <c r="U4325" s="21" t="s">
        <v>263</v>
      </c>
      <c r="V4325" s="46">
        <v>1</v>
      </c>
      <c r="W4325" s="26">
        <f t="shared" si="3260"/>
        <v>1</v>
      </c>
      <c r="Y4325" s="21">
        <v>12</v>
      </c>
      <c r="Z4325" s="22">
        <f t="shared" si="3259"/>
        <v>888</v>
      </c>
      <c r="AA4325" s="20" t="s">
        <v>4899</v>
      </c>
      <c r="AB4325" s="22"/>
      <c r="AC4325" s="22">
        <v>1</v>
      </c>
      <c r="AD4325" s="22"/>
      <c r="AE4325" s="22">
        <f t="shared" si="3299"/>
        <v>888</v>
      </c>
      <c r="AF4325" s="22">
        <f t="shared" si="3261"/>
        <v>888</v>
      </c>
      <c r="AG4325" s="20"/>
      <c r="AH4325" s="22"/>
      <c r="AI4325" s="22"/>
      <c r="AJ4325" s="22">
        <f t="shared" si="3296"/>
        <v>888</v>
      </c>
      <c r="AK4325" s="22">
        <f>IF(O4325="(传统)XDSL",VLOOKUP(S4325,[2]直销续费率明细!C:I,7,FALSE)*1,IF(O4325="GPON+XDSL",VLOOKUP(S4325,[2]直销续费率明细!C:I,7,FALSE)*1,VLOOKUP(S4325,[2]直销续费率明细!C:I,5,FALSE)*1))</f>
        <v>-40</v>
      </c>
      <c r="AL4325" s="22" t="s">
        <v>1300</v>
      </c>
      <c r="AM4325" s="22"/>
      <c r="AN4325" s="22"/>
      <c r="AO4325" s="22" t="s">
        <v>4897</v>
      </c>
      <c r="AP4325" s="22" t="s">
        <v>1301</v>
      </c>
      <c r="AS4325" s="20">
        <f>IF(Y4325&gt;=10,VLOOKUP(U4325,[2]提成计算!B:T,19,FALSE),VLOOKUP(U4325,[2]提成计算!B:T,18,FALSE))</f>
        <v>0.1</v>
      </c>
      <c r="AT4325" s="20">
        <f t="shared" si="3297"/>
        <v>88.800000000000011</v>
      </c>
      <c r="AU4325" s="20">
        <f t="shared" si="3298"/>
        <v>-40</v>
      </c>
    </row>
    <row r="4326" spans="1:47" x14ac:dyDescent="0.15">
      <c r="A4326" s="21" t="s">
        <v>1273</v>
      </c>
      <c r="B4326" s="20" t="s">
        <v>918</v>
      </c>
      <c r="C4326" s="20" t="s">
        <v>1099</v>
      </c>
      <c r="D4326" s="20" t="s">
        <v>1100</v>
      </c>
      <c r="E4326" s="20" t="s">
        <v>1110</v>
      </c>
      <c r="F4326" s="20" t="s">
        <v>1250</v>
      </c>
      <c r="G4326" s="20" t="s">
        <v>5585</v>
      </c>
      <c r="H4326" s="20"/>
      <c r="I4326" s="20">
        <v>18680063656</v>
      </c>
      <c r="J4326" s="20" t="s">
        <v>924</v>
      </c>
      <c r="K4326" s="20" t="s">
        <v>262</v>
      </c>
      <c r="L4326" s="20" t="s">
        <v>1918</v>
      </c>
      <c r="M4326" s="20">
        <v>680</v>
      </c>
      <c r="N4326" s="20">
        <v>680</v>
      </c>
      <c r="O4326" s="20" t="s">
        <v>1262</v>
      </c>
      <c r="P4326" s="20" t="s">
        <v>50</v>
      </c>
      <c r="Q4326" s="28"/>
      <c r="R4326" s="21" t="s">
        <v>52</v>
      </c>
      <c r="S4326" s="25" t="s">
        <v>1148</v>
      </c>
      <c r="T4326" s="21" t="s">
        <v>53</v>
      </c>
      <c r="U4326" s="21" t="s">
        <v>263</v>
      </c>
      <c r="V4326" s="46">
        <v>1</v>
      </c>
      <c r="W4326" s="26">
        <f t="shared" si="3260"/>
        <v>1</v>
      </c>
      <c r="Y4326" s="21">
        <v>4</v>
      </c>
      <c r="Z4326" s="22">
        <f t="shared" si="3259"/>
        <v>680</v>
      </c>
      <c r="AA4326" s="20" t="s">
        <v>4899</v>
      </c>
      <c r="AB4326" s="22">
        <v>1</v>
      </c>
      <c r="AC4326" s="22"/>
      <c r="AD4326" s="22">
        <f>N4326</f>
        <v>680</v>
      </c>
      <c r="AE4326" s="22"/>
      <c r="AF4326" s="22">
        <f t="shared" si="3261"/>
        <v>680</v>
      </c>
      <c r="AG4326" s="20"/>
      <c r="AH4326" s="22"/>
      <c r="AI4326" s="22"/>
      <c r="AJ4326" s="22">
        <f t="shared" si="3296"/>
        <v>680</v>
      </c>
      <c r="AK4326" s="22">
        <f>IF(O4326="(传统)XDSL",VLOOKUP(S4326,[2]直销续费率明细!C:I,7,FALSE)*1,IF(O4326="GPON+XDSL",VLOOKUP(S4326,[2]直销续费率明细!C:I,7,FALSE)*1,VLOOKUP(S4326,[2]直销续费率明细!C:I,5,FALSE)*1))</f>
        <v>-40</v>
      </c>
      <c r="AL4326" s="22" t="s">
        <v>1309</v>
      </c>
      <c r="AM4326" s="22"/>
      <c r="AN4326" s="22"/>
      <c r="AO4326" s="22" t="s">
        <v>2216</v>
      </c>
      <c r="AP4326" s="22" t="s">
        <v>2261</v>
      </c>
      <c r="AS4326" s="20">
        <f>IF(Y4326&gt;=10,VLOOKUP(U4326,[2]提成计算!B:T,19,FALSE),VLOOKUP(U4326,[2]提成计算!B:T,18,FALSE))</f>
        <v>7.0000000000000007E-2</v>
      </c>
      <c r="AT4326" s="20">
        <f t="shared" si="3297"/>
        <v>47.6</v>
      </c>
      <c r="AU4326" s="20">
        <f t="shared" si="3298"/>
        <v>-40</v>
      </c>
    </row>
    <row r="4327" spans="1:47" x14ac:dyDescent="0.15">
      <c r="A4327" s="21" t="s">
        <v>1273</v>
      </c>
      <c r="B4327" s="20" t="s">
        <v>918</v>
      </c>
      <c r="C4327" s="20" t="s">
        <v>1099</v>
      </c>
      <c r="D4327" s="20" t="s">
        <v>1100</v>
      </c>
      <c r="E4327" s="20" t="s">
        <v>1132</v>
      </c>
      <c r="F4327" s="20" t="s">
        <v>1250</v>
      </c>
      <c r="G4327" s="20" t="s">
        <v>5586</v>
      </c>
      <c r="H4327" s="20"/>
      <c r="I4327" s="20">
        <v>13412849704</v>
      </c>
      <c r="J4327" s="20" t="s">
        <v>924</v>
      </c>
      <c r="K4327" s="20" t="s">
        <v>174</v>
      </c>
      <c r="L4327" s="20" t="s">
        <v>1299</v>
      </c>
      <c r="M4327" s="20">
        <v>888</v>
      </c>
      <c r="N4327" s="20">
        <v>888</v>
      </c>
      <c r="O4327" s="20" t="s">
        <v>927</v>
      </c>
      <c r="P4327" s="20" t="s">
        <v>50</v>
      </c>
      <c r="Q4327" s="28"/>
      <c r="R4327" s="21" t="s">
        <v>52</v>
      </c>
      <c r="S4327" s="25" t="s">
        <v>1134</v>
      </c>
      <c r="T4327" s="21" t="s">
        <v>2242</v>
      </c>
      <c r="U4327" s="21"/>
      <c r="V4327" s="46">
        <v>1</v>
      </c>
      <c r="W4327" s="26">
        <f t="shared" si="3260"/>
        <v>1</v>
      </c>
      <c r="Y4327" s="21">
        <v>12</v>
      </c>
      <c r="Z4327" s="22">
        <f t="shared" si="3259"/>
        <v>888</v>
      </c>
      <c r="AA4327" s="20" t="s">
        <v>2218</v>
      </c>
      <c r="AB4327" s="22"/>
      <c r="AC4327" s="22">
        <v>1</v>
      </c>
      <c r="AD4327" s="22"/>
      <c r="AE4327" s="22">
        <f t="shared" ref="AE4327:AE4334" si="3300">N4327</f>
        <v>888</v>
      </c>
      <c r="AF4327" s="22">
        <f t="shared" si="3261"/>
        <v>888</v>
      </c>
      <c r="AG4327" s="20"/>
      <c r="AH4327" s="22"/>
      <c r="AI4327" s="22"/>
      <c r="AJ4327" s="22">
        <f t="shared" si="3296"/>
        <v>888</v>
      </c>
      <c r="AK4327" s="22">
        <f>IF(O4327="(传统)XDSL",VLOOKUP(S4327,[1]续费率明细!C:I,7,FALSE)*1,IF(O4327="GPON+XDSL",VLOOKUP(S4327,[1]续费率明细!C:I,7,FALSE)*1,VLOOKUP(S4327,[1]续费率明细!C:I,5,FALSE)*1))</f>
        <v>-40</v>
      </c>
      <c r="AL4327" s="22" t="s">
        <v>1300</v>
      </c>
      <c r="AM4327" s="22"/>
      <c r="AN4327" s="22"/>
      <c r="AO4327" s="22" t="s">
        <v>4897</v>
      </c>
      <c r="AP4327" s="22" t="s">
        <v>1301</v>
      </c>
      <c r="AS4327" s="20"/>
      <c r="AT4327" s="20"/>
      <c r="AU4327" s="20"/>
    </row>
    <row r="4328" spans="1:47" x14ac:dyDescent="0.15">
      <c r="A4328" s="21" t="s">
        <v>1273</v>
      </c>
      <c r="B4328" s="20" t="s">
        <v>918</v>
      </c>
      <c r="C4328" s="20" t="s">
        <v>1099</v>
      </c>
      <c r="D4328" s="20" t="s">
        <v>1136</v>
      </c>
      <c r="E4328" s="20" t="s">
        <v>1144</v>
      </c>
      <c r="F4328" s="20" t="s">
        <v>1250</v>
      </c>
      <c r="G4328" s="20" t="s">
        <v>5587</v>
      </c>
      <c r="H4328" s="20"/>
      <c r="I4328" s="20">
        <v>13686661453</v>
      </c>
      <c r="J4328" s="20" t="s">
        <v>5241</v>
      </c>
      <c r="K4328" s="20" t="s">
        <v>1146</v>
      </c>
      <c r="L4328" s="20" t="s">
        <v>1358</v>
      </c>
      <c r="M4328" s="20">
        <v>1088</v>
      </c>
      <c r="N4328" s="20">
        <v>1088</v>
      </c>
      <c r="O4328" s="20" t="s">
        <v>927</v>
      </c>
      <c r="P4328" s="20" t="s">
        <v>50</v>
      </c>
      <c r="Q4328" s="28" t="s">
        <v>5241</v>
      </c>
      <c r="R4328" s="21" t="s">
        <v>109</v>
      </c>
      <c r="S4328" s="21"/>
      <c r="T4328" s="21" t="s">
        <v>53</v>
      </c>
      <c r="U4328" s="21" t="s">
        <v>613</v>
      </c>
      <c r="V4328" s="46">
        <v>1</v>
      </c>
      <c r="W4328" s="26">
        <f t="shared" si="3260"/>
        <v>1</v>
      </c>
      <c r="X4328" s="26">
        <f t="shared" si="3273"/>
        <v>1</v>
      </c>
      <c r="Y4328" s="21">
        <v>10</v>
      </c>
      <c r="Z4328" s="22">
        <f t="shared" si="3259"/>
        <v>1088</v>
      </c>
      <c r="AA4328" s="20" t="s">
        <v>4899</v>
      </c>
      <c r="AB4328" s="22"/>
      <c r="AC4328" s="22">
        <v>1</v>
      </c>
      <c r="AD4328" s="22"/>
      <c r="AE4328" s="22">
        <f t="shared" si="3300"/>
        <v>1088</v>
      </c>
      <c r="AF4328" s="22">
        <f t="shared" si="3261"/>
        <v>1088</v>
      </c>
      <c r="AG4328" s="20">
        <f t="shared" ref="AG4328:AG4329" si="3301">N4328</f>
        <v>1088</v>
      </c>
      <c r="AH4328" s="20" t="str">
        <f>VLOOKUP(U4328,[1]提成计算!B:I,8,FALSE)</f>
        <v xml:space="preserve"> </v>
      </c>
      <c r="AI4328" s="20"/>
      <c r="AJ4328" s="22"/>
      <c r="AK4328" s="22"/>
      <c r="AM4328" s="22"/>
      <c r="AN4328" s="22"/>
      <c r="AO4328" s="22" t="s">
        <v>4897</v>
      </c>
      <c r="AP4328" s="22" t="s">
        <v>1301</v>
      </c>
      <c r="AS4328" s="20"/>
      <c r="AT4328" s="20"/>
      <c r="AU4328" s="20"/>
    </row>
    <row r="4329" spans="1:47" x14ac:dyDescent="0.15">
      <c r="A4329" s="21" t="s">
        <v>1273</v>
      </c>
      <c r="B4329" s="20" t="s">
        <v>918</v>
      </c>
      <c r="C4329" s="20" t="s">
        <v>1099</v>
      </c>
      <c r="D4329" s="20" t="s">
        <v>1136</v>
      </c>
      <c r="E4329" s="20" t="s">
        <v>1137</v>
      </c>
      <c r="F4329" s="20" t="s">
        <v>1250</v>
      </c>
      <c r="G4329" s="20" t="s">
        <v>5588</v>
      </c>
      <c r="H4329" s="20"/>
      <c r="I4329" s="20">
        <v>15992773859</v>
      </c>
      <c r="J4329" s="20" t="s">
        <v>1268</v>
      </c>
      <c r="K4329" s="20" t="s">
        <v>5265</v>
      </c>
      <c r="L4329" s="20" t="s">
        <v>1358</v>
      </c>
      <c r="M4329" s="20">
        <v>1088</v>
      </c>
      <c r="N4329" s="20">
        <v>1088</v>
      </c>
      <c r="O4329" s="20" t="s">
        <v>927</v>
      </c>
      <c r="P4329" s="20" t="s">
        <v>50</v>
      </c>
      <c r="Q4329" s="28"/>
      <c r="R4329" s="21" t="s">
        <v>109</v>
      </c>
      <c r="S4329" s="21"/>
      <c r="T4329" s="21" t="s">
        <v>4968</v>
      </c>
      <c r="U4329" s="21" t="s">
        <v>5266</v>
      </c>
      <c r="V4329" s="46">
        <v>1</v>
      </c>
      <c r="W4329" s="26">
        <f t="shared" si="3260"/>
        <v>1</v>
      </c>
      <c r="X4329" s="26">
        <f t="shared" si="3273"/>
        <v>1</v>
      </c>
      <c r="Y4329" s="21">
        <v>10</v>
      </c>
      <c r="Z4329" s="22">
        <f t="shared" si="3259"/>
        <v>1088</v>
      </c>
      <c r="AA4329" s="20" t="s">
        <v>4899</v>
      </c>
      <c r="AB4329" s="22"/>
      <c r="AC4329" s="22">
        <v>1</v>
      </c>
      <c r="AD4329" s="22"/>
      <c r="AE4329" s="22">
        <f t="shared" si="3300"/>
        <v>1088</v>
      </c>
      <c r="AF4329" s="22">
        <f t="shared" si="3261"/>
        <v>1088</v>
      </c>
      <c r="AG4329" s="20">
        <f t="shared" si="3301"/>
        <v>1088</v>
      </c>
      <c r="AH4329" s="20"/>
      <c r="AI4329" s="20"/>
      <c r="AJ4329" s="22"/>
      <c r="AK4329" s="22"/>
      <c r="AM4329" s="22"/>
      <c r="AN4329" s="22"/>
      <c r="AO4329" s="22" t="s">
        <v>4897</v>
      </c>
      <c r="AP4329" s="22" t="s">
        <v>1301</v>
      </c>
      <c r="AS4329" s="20"/>
      <c r="AT4329" s="20"/>
      <c r="AU4329" s="20"/>
    </row>
    <row r="4330" spans="1:47" x14ac:dyDescent="0.15">
      <c r="A4330" s="21" t="s">
        <v>1273</v>
      </c>
      <c r="B4330" s="20" t="s">
        <v>918</v>
      </c>
      <c r="C4330" s="20" t="s">
        <v>1099</v>
      </c>
      <c r="D4330" s="20" t="s">
        <v>1121</v>
      </c>
      <c r="E4330" s="20" t="s">
        <v>1284</v>
      </c>
      <c r="F4330" s="20" t="s">
        <v>1250</v>
      </c>
      <c r="G4330" s="20" t="s">
        <v>5589</v>
      </c>
      <c r="H4330" s="20"/>
      <c r="I4330" s="20">
        <v>13450858653</v>
      </c>
      <c r="J4330" s="20" t="s">
        <v>924</v>
      </c>
      <c r="K4330" s="20" t="s">
        <v>1286</v>
      </c>
      <c r="L4330" s="20" t="s">
        <v>1299</v>
      </c>
      <c r="M4330" s="20">
        <v>888</v>
      </c>
      <c r="N4330" s="20">
        <v>888</v>
      </c>
      <c r="O4330" s="20" t="s">
        <v>927</v>
      </c>
      <c r="P4330" s="20" t="s">
        <v>50</v>
      </c>
      <c r="Q4330" s="28"/>
      <c r="R4330" s="21" t="s">
        <v>91</v>
      </c>
      <c r="S4330" s="25" t="s">
        <v>1410</v>
      </c>
      <c r="T4330" s="21" t="s">
        <v>53</v>
      </c>
      <c r="U4330" s="21" t="s">
        <v>1287</v>
      </c>
      <c r="V4330" s="46">
        <v>1</v>
      </c>
      <c r="W4330" s="26">
        <f t="shared" si="3260"/>
        <v>1</v>
      </c>
      <c r="Y4330" s="21">
        <v>12</v>
      </c>
      <c r="Z4330" s="22">
        <f t="shared" si="3259"/>
        <v>888</v>
      </c>
      <c r="AA4330" s="20" t="s">
        <v>4899</v>
      </c>
      <c r="AB4330" s="22"/>
      <c r="AC4330" s="22">
        <v>1</v>
      </c>
      <c r="AD4330" s="22"/>
      <c r="AE4330" s="22">
        <f t="shared" si="3300"/>
        <v>888</v>
      </c>
      <c r="AF4330" s="22">
        <f t="shared" si="3261"/>
        <v>888</v>
      </c>
      <c r="AG4330" s="20"/>
      <c r="AH4330" s="22"/>
      <c r="AI4330" s="22"/>
      <c r="AJ4330" s="22">
        <f>N4330</f>
        <v>888</v>
      </c>
      <c r="AK4330" s="22">
        <f>IF(O4330="(传统)XDSL",VLOOKUP(S4330,[2]直销续费率明细!C:I,7,FALSE)*1,IF(O4330="GPON+XDSL",VLOOKUP(S4330,[2]直销续费率明细!C:I,7,FALSE)*1,VLOOKUP(S4330,[2]直销续费率明细!C:I,5,FALSE)*1))</f>
        <v>-40</v>
      </c>
      <c r="AL4330" s="22" t="s">
        <v>1309</v>
      </c>
      <c r="AM4330" s="22"/>
      <c r="AN4330" s="22"/>
      <c r="AO4330" s="22" t="s">
        <v>4897</v>
      </c>
      <c r="AP4330" s="22" t="s">
        <v>1301</v>
      </c>
      <c r="AS4330" s="20">
        <f>IF(Y4330&gt;=10,VLOOKUP(U4330,[2]提成计算!B:T,19,FALSE),VLOOKUP(U4330,[2]提成计算!B:T,18,FALSE))</f>
        <v>0.09</v>
      </c>
      <c r="AT4330" s="20">
        <f t="shared" ref="AT4330" si="3302">IF(AD4330*AS4330&gt;0,AD4330*AS4330,AE4330*AS4330)</f>
        <v>79.92</v>
      </c>
      <c r="AU4330" s="20">
        <f t="shared" ref="AU4330" si="3303">IF(AND(AK4330&lt;0,AK4330+AT4330&lt;0),-AT4330,AK4330)</f>
        <v>-40</v>
      </c>
    </row>
    <row r="4331" spans="1:47" x14ac:dyDescent="0.15">
      <c r="A4331" s="21" t="s">
        <v>1273</v>
      </c>
      <c r="B4331" s="20" t="s">
        <v>918</v>
      </c>
      <c r="C4331" s="20" t="s">
        <v>1099</v>
      </c>
      <c r="D4331" s="20" t="s">
        <v>1100</v>
      </c>
      <c r="E4331" s="20" t="s">
        <v>1132</v>
      </c>
      <c r="F4331" s="20" t="s">
        <v>1250</v>
      </c>
      <c r="G4331" s="20" t="s">
        <v>5590</v>
      </c>
      <c r="H4331" s="20"/>
      <c r="I4331" s="20">
        <v>15625849545</v>
      </c>
      <c r="J4331" s="20" t="s">
        <v>5241</v>
      </c>
      <c r="K4331" s="20" t="s">
        <v>1107</v>
      </c>
      <c r="L4331" s="20" t="s">
        <v>1358</v>
      </c>
      <c r="M4331" s="20">
        <v>1088</v>
      </c>
      <c r="N4331" s="20">
        <v>1088</v>
      </c>
      <c r="O4331" s="20" t="s">
        <v>927</v>
      </c>
      <c r="P4331" s="20" t="s">
        <v>50</v>
      </c>
      <c r="Q4331" s="28" t="s">
        <v>5241</v>
      </c>
      <c r="R4331" s="21" t="s">
        <v>52</v>
      </c>
      <c r="S4331" s="21"/>
      <c r="T4331" s="21" t="s">
        <v>1108</v>
      </c>
      <c r="U4331" s="21">
        <v>0</v>
      </c>
      <c r="V4331" s="46">
        <v>1</v>
      </c>
      <c r="W4331" s="26">
        <f t="shared" si="3260"/>
        <v>1</v>
      </c>
      <c r="X4331" s="26">
        <f t="shared" si="3273"/>
        <v>1</v>
      </c>
      <c r="Y4331" s="21">
        <v>10</v>
      </c>
      <c r="Z4331" s="22">
        <f t="shared" si="3259"/>
        <v>1088</v>
      </c>
      <c r="AA4331" s="20" t="s">
        <v>4899</v>
      </c>
      <c r="AB4331" s="22"/>
      <c r="AC4331" s="22">
        <v>1</v>
      </c>
      <c r="AD4331" s="22"/>
      <c r="AE4331" s="22">
        <f t="shared" si="3300"/>
        <v>1088</v>
      </c>
      <c r="AF4331" s="22">
        <f t="shared" si="3261"/>
        <v>1088</v>
      </c>
      <c r="AG4331" s="20">
        <f>N4331</f>
        <v>1088</v>
      </c>
      <c r="AH4331" s="20"/>
      <c r="AI4331" s="20"/>
      <c r="AJ4331" s="22"/>
      <c r="AK4331" s="22"/>
      <c r="AM4331" s="22"/>
      <c r="AN4331" s="22"/>
      <c r="AO4331" s="22" t="s">
        <v>4897</v>
      </c>
      <c r="AP4331" s="22" t="s">
        <v>1301</v>
      </c>
      <c r="AS4331" s="20"/>
      <c r="AT4331" s="20"/>
      <c r="AU4331" s="20"/>
    </row>
    <row r="4332" spans="1:47" x14ac:dyDescent="0.15">
      <c r="A4332" s="21" t="s">
        <v>1273</v>
      </c>
      <c r="B4332" s="20" t="s">
        <v>918</v>
      </c>
      <c r="C4332" s="20" t="s">
        <v>1099</v>
      </c>
      <c r="D4332" s="20" t="s">
        <v>1121</v>
      </c>
      <c r="E4332" s="20" t="s">
        <v>1412</v>
      </c>
      <c r="F4332" s="20" t="s">
        <v>1250</v>
      </c>
      <c r="G4332" s="20" t="s">
        <v>5591</v>
      </c>
      <c r="H4332" s="20"/>
      <c r="I4332" s="20">
        <v>13450015746</v>
      </c>
      <c r="J4332" s="20" t="s">
        <v>924</v>
      </c>
      <c r="K4332" s="20" t="s">
        <v>5592</v>
      </c>
      <c r="L4332" s="20" t="s">
        <v>1376</v>
      </c>
      <c r="M4332" s="20">
        <v>1088</v>
      </c>
      <c r="N4332" s="20">
        <v>1088</v>
      </c>
      <c r="O4332" s="20" t="s">
        <v>927</v>
      </c>
      <c r="P4332" s="20" t="s">
        <v>50</v>
      </c>
      <c r="Q4332" s="28"/>
      <c r="R4332" s="21" t="s">
        <v>91</v>
      </c>
      <c r="S4332" s="25" t="s">
        <v>1414</v>
      </c>
      <c r="T4332" s="21" t="s">
        <v>4968</v>
      </c>
      <c r="U4332" s="21" t="s">
        <v>5593</v>
      </c>
      <c r="V4332" s="46">
        <v>1</v>
      </c>
      <c r="W4332" s="26">
        <f t="shared" si="3260"/>
        <v>1</v>
      </c>
      <c r="Y4332" s="21">
        <v>10</v>
      </c>
      <c r="Z4332" s="22">
        <f t="shared" si="3259"/>
        <v>1088</v>
      </c>
      <c r="AA4332" s="20" t="s">
        <v>4899</v>
      </c>
      <c r="AB4332" s="22"/>
      <c r="AC4332" s="22">
        <v>1</v>
      </c>
      <c r="AD4332" s="22"/>
      <c r="AE4332" s="22">
        <f t="shared" si="3300"/>
        <v>1088</v>
      </c>
      <c r="AF4332" s="22">
        <f t="shared" si="3261"/>
        <v>1088</v>
      </c>
      <c r="AG4332" s="20"/>
      <c r="AH4332" s="22"/>
      <c r="AI4332" s="22"/>
      <c r="AJ4332" s="22">
        <f t="shared" ref="AJ4332:AJ4340" si="3304">N4332</f>
        <v>1088</v>
      </c>
      <c r="AK4332" s="22"/>
      <c r="AL4332" s="22" t="s">
        <v>1871</v>
      </c>
      <c r="AM4332" s="22"/>
      <c r="AN4332" s="22"/>
      <c r="AO4332" s="22" t="s">
        <v>2216</v>
      </c>
      <c r="AP4332" s="22" t="s">
        <v>1301</v>
      </c>
      <c r="AS4332" s="20"/>
      <c r="AT4332" s="20"/>
      <c r="AU4332" s="20"/>
    </row>
    <row r="4333" spans="1:47" x14ac:dyDescent="0.15">
      <c r="A4333" s="21" t="s">
        <v>1273</v>
      </c>
      <c r="B4333" s="20" t="s">
        <v>918</v>
      </c>
      <c r="C4333" s="20" t="s">
        <v>1099</v>
      </c>
      <c r="D4333" s="20" t="s">
        <v>1100</v>
      </c>
      <c r="E4333" s="20" t="s">
        <v>1110</v>
      </c>
      <c r="F4333" s="20" t="s">
        <v>1250</v>
      </c>
      <c r="G4333" s="20" t="s">
        <v>5594</v>
      </c>
      <c r="H4333" s="20"/>
      <c r="I4333" s="20">
        <v>13527943409</v>
      </c>
      <c r="J4333" s="20" t="s">
        <v>924</v>
      </c>
      <c r="K4333" s="20" t="s">
        <v>262</v>
      </c>
      <c r="L4333" s="20" t="s">
        <v>1299</v>
      </c>
      <c r="M4333" s="20">
        <v>888</v>
      </c>
      <c r="N4333" s="20">
        <v>888</v>
      </c>
      <c r="O4333" s="20" t="s">
        <v>927</v>
      </c>
      <c r="P4333" s="20" t="s">
        <v>50</v>
      </c>
      <c r="Q4333" s="28"/>
      <c r="R4333" s="21" t="s">
        <v>52</v>
      </c>
      <c r="S4333" s="25" t="s">
        <v>1148</v>
      </c>
      <c r="T4333" s="21" t="s">
        <v>53</v>
      </c>
      <c r="U4333" s="21" t="s">
        <v>263</v>
      </c>
      <c r="V4333" s="46">
        <v>1</v>
      </c>
      <c r="W4333" s="26">
        <f t="shared" si="3260"/>
        <v>1</v>
      </c>
      <c r="Y4333" s="21">
        <v>12</v>
      </c>
      <c r="Z4333" s="22">
        <f t="shared" si="3259"/>
        <v>888</v>
      </c>
      <c r="AA4333" s="20" t="s">
        <v>2218</v>
      </c>
      <c r="AB4333" s="22"/>
      <c r="AC4333" s="22">
        <v>1</v>
      </c>
      <c r="AD4333" s="22"/>
      <c r="AE4333" s="22">
        <f t="shared" si="3300"/>
        <v>888</v>
      </c>
      <c r="AF4333" s="22">
        <f t="shared" si="3261"/>
        <v>888</v>
      </c>
      <c r="AG4333" s="20"/>
      <c r="AH4333" s="22"/>
      <c r="AI4333" s="22"/>
      <c r="AJ4333" s="22">
        <f t="shared" si="3304"/>
        <v>888</v>
      </c>
      <c r="AK4333" s="22">
        <f>IF(O4333="(传统)XDSL",VLOOKUP(S4333,[2]直销续费率明细!C:I,7,FALSE)*1,IF(O4333="GPON+XDSL",VLOOKUP(S4333,[2]直销续费率明细!C:I,7,FALSE)*1,VLOOKUP(S4333,[2]直销续费率明细!C:I,5,FALSE)*1))</f>
        <v>-40</v>
      </c>
      <c r="AL4333" s="22" t="s">
        <v>1309</v>
      </c>
      <c r="AM4333" s="22"/>
      <c r="AN4333" s="22"/>
      <c r="AO4333" s="22" t="s">
        <v>2216</v>
      </c>
      <c r="AP4333" s="22" t="s">
        <v>1301</v>
      </c>
      <c r="AS4333" s="20">
        <f>IF(Y4333&gt;=10,VLOOKUP(U4333,[2]提成计算!B:T,19,FALSE),VLOOKUP(U4333,[2]提成计算!B:T,18,FALSE))</f>
        <v>0.1</v>
      </c>
      <c r="AT4333" s="20">
        <f t="shared" ref="AT4333:AT4340" si="3305">IF(AD4333*AS4333&gt;0,AD4333*AS4333,AE4333*AS4333)</f>
        <v>88.800000000000011</v>
      </c>
      <c r="AU4333" s="20">
        <f t="shared" ref="AU4333:AU4340" si="3306">IF(AND(AK4333&lt;0,AK4333+AT4333&lt;0),-AT4333,AK4333)</f>
        <v>-40</v>
      </c>
    </row>
    <row r="4334" spans="1:47" x14ac:dyDescent="0.15">
      <c r="A4334" s="21" t="s">
        <v>1273</v>
      </c>
      <c r="B4334" s="20" t="s">
        <v>918</v>
      </c>
      <c r="C4334" s="20" t="s">
        <v>1099</v>
      </c>
      <c r="D4334" s="20" t="s">
        <v>1100</v>
      </c>
      <c r="E4334" s="20" t="s">
        <v>1110</v>
      </c>
      <c r="F4334" s="20" t="s">
        <v>1250</v>
      </c>
      <c r="G4334" s="20" t="s">
        <v>5595</v>
      </c>
      <c r="H4334" s="20"/>
      <c r="I4334" s="20">
        <v>13066178116</v>
      </c>
      <c r="J4334" s="20" t="s">
        <v>924</v>
      </c>
      <c r="K4334" s="20" t="s">
        <v>262</v>
      </c>
      <c r="L4334" s="20" t="s">
        <v>1299</v>
      </c>
      <c r="M4334" s="20">
        <v>888</v>
      </c>
      <c r="N4334" s="20">
        <v>888</v>
      </c>
      <c r="O4334" s="20" t="s">
        <v>927</v>
      </c>
      <c r="P4334" s="20" t="s">
        <v>50</v>
      </c>
      <c r="Q4334" s="28"/>
      <c r="R4334" s="21" t="s">
        <v>52</v>
      </c>
      <c r="S4334" s="25" t="s">
        <v>1148</v>
      </c>
      <c r="T4334" s="21" t="s">
        <v>53</v>
      </c>
      <c r="U4334" s="21" t="s">
        <v>263</v>
      </c>
      <c r="V4334" s="46">
        <v>1</v>
      </c>
      <c r="W4334" s="26">
        <f t="shared" si="3260"/>
        <v>1</v>
      </c>
      <c r="Y4334" s="21">
        <v>12</v>
      </c>
      <c r="Z4334" s="22">
        <f t="shared" si="3259"/>
        <v>888</v>
      </c>
      <c r="AA4334" s="20" t="s">
        <v>2218</v>
      </c>
      <c r="AB4334" s="22"/>
      <c r="AC4334" s="22">
        <v>1</v>
      </c>
      <c r="AD4334" s="22"/>
      <c r="AE4334" s="22">
        <f t="shared" si="3300"/>
        <v>888</v>
      </c>
      <c r="AF4334" s="22">
        <f t="shared" si="3261"/>
        <v>888</v>
      </c>
      <c r="AG4334" s="20"/>
      <c r="AH4334" s="22"/>
      <c r="AI4334" s="22"/>
      <c r="AJ4334" s="22">
        <f t="shared" si="3304"/>
        <v>888</v>
      </c>
      <c r="AK4334" s="22">
        <f>IF(O4334="(传统)XDSL",VLOOKUP(S4334,[2]直销续费率明细!C:I,7,FALSE)*1,IF(O4334="GPON+XDSL",VLOOKUP(S4334,[2]直销续费率明细!C:I,7,FALSE)*1,VLOOKUP(S4334,[2]直销续费率明细!C:I,5,FALSE)*1))</f>
        <v>-40</v>
      </c>
      <c r="AL4334" s="22" t="s">
        <v>1300</v>
      </c>
      <c r="AM4334" s="22"/>
      <c r="AN4334" s="22"/>
      <c r="AO4334" s="22" t="s">
        <v>2216</v>
      </c>
      <c r="AP4334" s="22" t="s">
        <v>1301</v>
      </c>
      <c r="AS4334" s="20">
        <f>IF(Y4334&gt;=10,VLOOKUP(U4334,[2]提成计算!B:T,19,FALSE),VLOOKUP(U4334,[2]提成计算!B:T,18,FALSE))</f>
        <v>0.1</v>
      </c>
      <c r="AT4334" s="20">
        <f t="shared" si="3305"/>
        <v>88.800000000000011</v>
      </c>
      <c r="AU4334" s="20">
        <f t="shared" si="3306"/>
        <v>-40</v>
      </c>
    </row>
    <row r="4335" spans="1:47" x14ac:dyDescent="0.15">
      <c r="A4335" s="21" t="s">
        <v>1273</v>
      </c>
      <c r="B4335" s="20" t="s">
        <v>918</v>
      </c>
      <c r="C4335" s="20" t="s">
        <v>1099</v>
      </c>
      <c r="D4335" s="20" t="s">
        <v>1136</v>
      </c>
      <c r="E4335" s="20" t="s">
        <v>1151</v>
      </c>
      <c r="F4335" s="20" t="s">
        <v>1250</v>
      </c>
      <c r="G4335" s="20" t="s">
        <v>5596</v>
      </c>
      <c r="H4335" s="20"/>
      <c r="I4335" s="20">
        <v>13809629100</v>
      </c>
      <c r="J4335" s="20" t="s">
        <v>924</v>
      </c>
      <c r="K4335" s="20" t="s">
        <v>594</v>
      </c>
      <c r="L4335" s="20" t="s">
        <v>1947</v>
      </c>
      <c r="M4335" s="20">
        <v>400</v>
      </c>
      <c r="N4335" s="20">
        <v>400</v>
      </c>
      <c r="O4335" s="20" t="s">
        <v>927</v>
      </c>
      <c r="P4335" s="20" t="s">
        <v>50</v>
      </c>
      <c r="Q4335" s="28"/>
      <c r="R4335" s="21" t="s">
        <v>109</v>
      </c>
      <c r="S4335" s="25" t="s">
        <v>1155</v>
      </c>
      <c r="T4335" s="21" t="s">
        <v>53</v>
      </c>
      <c r="U4335" s="21" t="s">
        <v>595</v>
      </c>
      <c r="V4335" s="46">
        <v>0.5</v>
      </c>
      <c r="W4335" s="26">
        <f t="shared" si="3260"/>
        <v>0.5</v>
      </c>
      <c r="Y4335" s="21">
        <v>4</v>
      </c>
      <c r="Z4335" s="22">
        <f t="shared" si="3259"/>
        <v>400</v>
      </c>
      <c r="AA4335" s="20" t="s">
        <v>2218</v>
      </c>
      <c r="AB4335" s="22">
        <v>1</v>
      </c>
      <c r="AC4335" s="22"/>
      <c r="AD4335" s="22">
        <f>N4335</f>
        <v>400</v>
      </c>
      <c r="AE4335" s="22"/>
      <c r="AF4335" s="22">
        <f t="shared" si="3261"/>
        <v>400</v>
      </c>
      <c r="AG4335" s="20"/>
      <c r="AH4335" s="22"/>
      <c r="AI4335" s="22"/>
      <c r="AJ4335" s="22">
        <f t="shared" si="3304"/>
        <v>400</v>
      </c>
      <c r="AK4335" s="22">
        <f>IF(O4335="(传统)XDSL",VLOOKUP(S4335,[2]直销续费率明细!C:I,7,FALSE)*1,IF(O4335="GPON+XDSL",VLOOKUP(S4335,[2]直销续费率明细!C:I,7,FALSE)*1,VLOOKUP(S4335,[2]直销续费率明细!C:I,5,FALSE)*1))</f>
        <v>-40</v>
      </c>
      <c r="AL4335" s="22" t="s">
        <v>1309</v>
      </c>
      <c r="AM4335" s="22"/>
      <c r="AN4335" s="22"/>
      <c r="AO4335" s="22" t="s">
        <v>4897</v>
      </c>
      <c r="AP4335" s="22" t="s">
        <v>4915</v>
      </c>
      <c r="AS4335" s="20">
        <f>IF(Y4335&gt;=10,VLOOKUP(U4335,[2]提成计算!B:T,19,FALSE),VLOOKUP(U4335,[2]提成计算!B:T,18,FALSE))</f>
        <v>0.06</v>
      </c>
      <c r="AT4335" s="20">
        <f t="shared" si="3305"/>
        <v>24</v>
      </c>
      <c r="AU4335" s="20">
        <f t="shared" si="3306"/>
        <v>-24</v>
      </c>
    </row>
    <row r="4336" spans="1:47" x14ac:dyDescent="0.15">
      <c r="A4336" s="21" t="s">
        <v>1273</v>
      </c>
      <c r="B4336" s="20" t="s">
        <v>918</v>
      </c>
      <c r="C4336" s="20" t="s">
        <v>1099</v>
      </c>
      <c r="D4336" s="20" t="s">
        <v>1100</v>
      </c>
      <c r="E4336" s="20" t="s">
        <v>1101</v>
      </c>
      <c r="F4336" s="20" t="s">
        <v>1250</v>
      </c>
      <c r="G4336" s="20" t="s">
        <v>5597</v>
      </c>
      <c r="H4336" s="20"/>
      <c r="I4336" s="20">
        <v>15218732113</v>
      </c>
      <c r="J4336" s="20" t="s">
        <v>924</v>
      </c>
      <c r="K4336" s="20" t="s">
        <v>776</v>
      </c>
      <c r="L4336" s="20" t="s">
        <v>2166</v>
      </c>
      <c r="M4336" s="20">
        <v>1088</v>
      </c>
      <c r="N4336" s="20">
        <v>1088</v>
      </c>
      <c r="O4336" s="20" t="s">
        <v>927</v>
      </c>
      <c r="P4336" s="20" t="s">
        <v>50</v>
      </c>
      <c r="Q4336" s="28"/>
      <c r="R4336" s="21" t="s">
        <v>52</v>
      </c>
      <c r="S4336" s="25" t="s">
        <v>1163</v>
      </c>
      <c r="T4336" s="21" t="s">
        <v>4968</v>
      </c>
      <c r="U4336" s="21" t="s">
        <v>777</v>
      </c>
      <c r="V4336" s="46">
        <v>1</v>
      </c>
      <c r="W4336" s="26">
        <f t="shared" si="3260"/>
        <v>1</v>
      </c>
      <c r="Y4336" s="21">
        <v>20</v>
      </c>
      <c r="Z4336" s="22">
        <f t="shared" si="3259"/>
        <v>1088</v>
      </c>
      <c r="AA4336" s="20" t="s">
        <v>4899</v>
      </c>
      <c r="AB4336" s="22"/>
      <c r="AC4336" s="22">
        <v>1</v>
      </c>
      <c r="AD4336" s="22"/>
      <c r="AE4336" s="22">
        <f t="shared" ref="AE4336:AE4337" si="3307">N4336</f>
        <v>1088</v>
      </c>
      <c r="AF4336" s="22">
        <f t="shared" si="3261"/>
        <v>1088</v>
      </c>
      <c r="AG4336" s="20"/>
      <c r="AH4336" s="22"/>
      <c r="AI4336" s="22"/>
      <c r="AJ4336" s="22">
        <f t="shared" si="3304"/>
        <v>1088</v>
      </c>
      <c r="AK4336" s="22">
        <f>IF(O4336="(传统)XDSL",VLOOKUP(S4336,[2]直销续费率明细!C:I,7,FALSE)*1,IF(O4336="GPON+XDSL",VLOOKUP(S4336,[2]直销续费率明细!C:I,7,FALSE)*1,VLOOKUP(S4336,[2]直销续费率明细!C:I,5,FALSE)*1))</f>
        <v>-40</v>
      </c>
      <c r="AL4336" s="22" t="s">
        <v>1309</v>
      </c>
      <c r="AM4336" s="22"/>
      <c r="AN4336" s="22"/>
      <c r="AO4336" s="22" t="s">
        <v>4897</v>
      </c>
      <c r="AP4336" s="22" t="s">
        <v>1301</v>
      </c>
      <c r="AS4336" s="20">
        <f>IF(Y4336&gt;=10,VLOOKUP(U4336,[2]提成计算!B:T,19,FALSE),VLOOKUP(U4336,[2]提成计算!B:T,18,FALSE))</f>
        <v>0.1</v>
      </c>
      <c r="AT4336" s="20">
        <f t="shared" si="3305"/>
        <v>108.80000000000001</v>
      </c>
      <c r="AU4336" s="20">
        <f t="shared" si="3306"/>
        <v>-40</v>
      </c>
    </row>
    <row r="4337" spans="1:47" x14ac:dyDescent="0.15">
      <c r="A4337" s="21" t="s">
        <v>1273</v>
      </c>
      <c r="B4337" s="20" t="s">
        <v>918</v>
      </c>
      <c r="C4337" s="20" t="s">
        <v>1099</v>
      </c>
      <c r="D4337" s="20" t="s">
        <v>1100</v>
      </c>
      <c r="E4337" s="20" t="s">
        <v>4704</v>
      </c>
      <c r="F4337" s="20" t="s">
        <v>1250</v>
      </c>
      <c r="G4337" s="20" t="s">
        <v>5598</v>
      </c>
      <c r="H4337" s="20"/>
      <c r="I4337" s="20">
        <v>13712102558</v>
      </c>
      <c r="J4337" s="20" t="s">
        <v>924</v>
      </c>
      <c r="K4337" s="20" t="s">
        <v>4833</v>
      </c>
      <c r="L4337" s="20" t="s">
        <v>1299</v>
      </c>
      <c r="M4337" s="20">
        <v>888</v>
      </c>
      <c r="N4337" s="20">
        <v>888</v>
      </c>
      <c r="O4337" s="20" t="s">
        <v>927</v>
      </c>
      <c r="P4337" s="20" t="s">
        <v>50</v>
      </c>
      <c r="Q4337" s="28"/>
      <c r="R4337" s="21" t="s">
        <v>52</v>
      </c>
      <c r="S4337" s="25" t="s">
        <v>1170</v>
      </c>
      <c r="T4337" s="21" t="s">
        <v>53</v>
      </c>
      <c r="U4337" s="21" t="s">
        <v>1737</v>
      </c>
      <c r="V4337" s="46">
        <v>1</v>
      </c>
      <c r="W4337" s="26">
        <f t="shared" si="3260"/>
        <v>1</v>
      </c>
      <c r="Y4337" s="21">
        <v>12</v>
      </c>
      <c r="Z4337" s="22">
        <f t="shared" si="3259"/>
        <v>888</v>
      </c>
      <c r="AA4337" s="20" t="s">
        <v>4899</v>
      </c>
      <c r="AB4337" s="22"/>
      <c r="AC4337" s="22">
        <v>1</v>
      </c>
      <c r="AD4337" s="22"/>
      <c r="AE4337" s="22">
        <f t="shared" si="3307"/>
        <v>888</v>
      </c>
      <c r="AF4337" s="22">
        <f t="shared" si="3261"/>
        <v>888</v>
      </c>
      <c r="AG4337" s="20"/>
      <c r="AH4337" s="22"/>
      <c r="AI4337" s="22"/>
      <c r="AJ4337" s="22">
        <f t="shared" si="3304"/>
        <v>888</v>
      </c>
      <c r="AK4337" s="22">
        <f>IF(O4337="(传统)XDSL",VLOOKUP(S4337,[2]直销续费率明细!C:I,7,FALSE)*1,IF(O4337="GPON+XDSL",VLOOKUP(S4337,[2]直销续费率明细!C:I,7,FALSE)*1,VLOOKUP(S4337,[2]直销续费率明细!C:I,5,FALSE)*1))</f>
        <v>-40</v>
      </c>
      <c r="AL4337" s="22" t="s">
        <v>1309</v>
      </c>
      <c r="AM4337" s="22"/>
      <c r="AN4337" s="22"/>
      <c r="AO4337" s="22" t="s">
        <v>4897</v>
      </c>
      <c r="AP4337" s="22" t="s">
        <v>1301</v>
      </c>
      <c r="AS4337" s="20">
        <f>IF(Y4337&gt;=10,VLOOKUP(U4337,[2]提成计算!B:T,19,FALSE),VLOOKUP(U4337,[2]提成计算!B:T,18,FALSE))</f>
        <v>0.09</v>
      </c>
      <c r="AT4337" s="20">
        <f t="shared" si="3305"/>
        <v>79.92</v>
      </c>
      <c r="AU4337" s="20">
        <f t="shared" si="3306"/>
        <v>-40</v>
      </c>
    </row>
    <row r="4338" spans="1:47" x14ac:dyDescent="0.15">
      <c r="A4338" s="21" t="s">
        <v>1273</v>
      </c>
      <c r="B4338" s="20" t="s">
        <v>918</v>
      </c>
      <c r="C4338" s="20" t="s">
        <v>1099</v>
      </c>
      <c r="D4338" s="20" t="s">
        <v>1136</v>
      </c>
      <c r="E4338" s="20" t="s">
        <v>1447</v>
      </c>
      <c r="F4338" s="20" t="s">
        <v>1250</v>
      </c>
      <c r="G4338" s="20" t="s">
        <v>5599</v>
      </c>
      <c r="H4338" s="20"/>
      <c r="I4338" s="20">
        <v>13650173064</v>
      </c>
      <c r="J4338" s="20" t="s">
        <v>924</v>
      </c>
      <c r="K4338" s="20" t="s">
        <v>5155</v>
      </c>
      <c r="L4338" s="20" t="s">
        <v>1947</v>
      </c>
      <c r="M4338" s="20">
        <v>400</v>
      </c>
      <c r="N4338" s="20">
        <v>400</v>
      </c>
      <c r="O4338" s="20" t="s">
        <v>1262</v>
      </c>
      <c r="P4338" s="20" t="s">
        <v>50</v>
      </c>
      <c r="Q4338" s="28"/>
      <c r="R4338" s="21" t="s">
        <v>109</v>
      </c>
      <c r="S4338" s="25" t="s">
        <v>1450</v>
      </c>
      <c r="T4338" s="21" t="s">
        <v>53</v>
      </c>
      <c r="U4338" s="21" t="s">
        <v>196</v>
      </c>
      <c r="V4338" s="46">
        <v>0.5</v>
      </c>
      <c r="W4338" s="26">
        <f t="shared" si="3260"/>
        <v>0.5</v>
      </c>
      <c r="Y4338" s="21">
        <v>4</v>
      </c>
      <c r="Z4338" s="22">
        <f t="shared" si="3259"/>
        <v>400</v>
      </c>
      <c r="AA4338" s="20" t="s">
        <v>4899</v>
      </c>
      <c r="AB4338" s="22">
        <v>1</v>
      </c>
      <c r="AC4338" s="22"/>
      <c r="AD4338" s="22">
        <f>N4338</f>
        <v>400</v>
      </c>
      <c r="AE4338" s="22"/>
      <c r="AF4338" s="22">
        <f t="shared" si="3261"/>
        <v>400</v>
      </c>
      <c r="AG4338" s="20"/>
      <c r="AH4338" s="22"/>
      <c r="AI4338" s="22"/>
      <c r="AJ4338" s="22">
        <f t="shared" si="3304"/>
        <v>400</v>
      </c>
      <c r="AK4338" s="22">
        <f>IF(O4338="(传统)XDSL",VLOOKUP(S4338,[2]直销续费率明细!C:I,7,FALSE)*1,IF(O4338="GPON+XDSL",VLOOKUP(S4338,[2]直销续费率明细!C:I,7,FALSE)*1,VLOOKUP(S4338,[2]直销续费率明细!C:I,5,FALSE)*1))</f>
        <v>25</v>
      </c>
      <c r="AL4338" s="22" t="s">
        <v>1309</v>
      </c>
      <c r="AM4338" s="22"/>
      <c r="AN4338" s="22"/>
      <c r="AO4338" s="22" t="s">
        <v>4897</v>
      </c>
      <c r="AP4338" s="22" t="s">
        <v>4915</v>
      </c>
      <c r="AS4338" s="20">
        <f>IF(Y4338&gt;=10,VLOOKUP(U4338,[2]提成计算!B:T,19,FALSE),VLOOKUP(U4338,[2]提成计算!B:T,18,FALSE))</f>
        <v>7.0000000000000007E-2</v>
      </c>
      <c r="AT4338" s="20">
        <f t="shared" si="3305"/>
        <v>28.000000000000004</v>
      </c>
      <c r="AU4338" s="20">
        <f t="shared" si="3306"/>
        <v>25</v>
      </c>
    </row>
    <row r="4339" spans="1:47" x14ac:dyDescent="0.15">
      <c r="A4339" s="21" t="s">
        <v>1273</v>
      </c>
      <c r="B4339" s="20" t="s">
        <v>918</v>
      </c>
      <c r="C4339" s="20" t="s">
        <v>1099</v>
      </c>
      <c r="D4339" s="20" t="s">
        <v>1100</v>
      </c>
      <c r="E4339" s="20" t="s">
        <v>1514</v>
      </c>
      <c r="F4339" s="20" t="s">
        <v>1250</v>
      </c>
      <c r="G4339" s="20" t="s">
        <v>5600</v>
      </c>
      <c r="H4339" s="20"/>
      <c r="I4339" s="20">
        <v>18820327209</v>
      </c>
      <c r="J4339" s="20" t="s">
        <v>924</v>
      </c>
      <c r="K4339" s="20" t="s">
        <v>80</v>
      </c>
      <c r="L4339" s="20" t="s">
        <v>1299</v>
      </c>
      <c r="M4339" s="20">
        <v>888</v>
      </c>
      <c r="N4339" s="20">
        <v>888</v>
      </c>
      <c r="O4339" s="20" t="s">
        <v>927</v>
      </c>
      <c r="P4339" s="20" t="s">
        <v>50</v>
      </c>
      <c r="Q4339" s="28"/>
      <c r="R4339" s="21" t="s">
        <v>52</v>
      </c>
      <c r="S4339" s="25" t="s">
        <v>1163</v>
      </c>
      <c r="T4339" s="21" t="s">
        <v>53</v>
      </c>
      <c r="U4339" s="21" t="s">
        <v>81</v>
      </c>
      <c r="V4339" s="46">
        <v>1</v>
      </c>
      <c r="W4339" s="26">
        <f t="shared" si="3260"/>
        <v>1</v>
      </c>
      <c r="Y4339" s="21">
        <v>12</v>
      </c>
      <c r="Z4339" s="22">
        <f t="shared" si="3259"/>
        <v>888</v>
      </c>
      <c r="AA4339" s="20" t="s">
        <v>4899</v>
      </c>
      <c r="AB4339" s="22"/>
      <c r="AC4339" s="22">
        <v>1</v>
      </c>
      <c r="AD4339" s="22"/>
      <c r="AE4339" s="22">
        <f t="shared" ref="AE4339:AE4345" si="3308">N4339</f>
        <v>888</v>
      </c>
      <c r="AF4339" s="22">
        <f t="shared" si="3261"/>
        <v>888</v>
      </c>
      <c r="AG4339" s="20"/>
      <c r="AH4339" s="22"/>
      <c r="AI4339" s="22"/>
      <c r="AJ4339" s="22">
        <f t="shared" si="3304"/>
        <v>888</v>
      </c>
      <c r="AK4339" s="22">
        <f>IF(O4339="(传统)XDSL",VLOOKUP(S4339,[2]直销续费率明细!C:I,7,FALSE)*1,IF(O4339="GPON+XDSL",VLOOKUP(S4339,[2]直销续费率明细!C:I,7,FALSE)*1,VLOOKUP(S4339,[2]直销续费率明细!C:I,5,FALSE)*1))</f>
        <v>-40</v>
      </c>
      <c r="AL4339" s="22" t="s">
        <v>1309</v>
      </c>
      <c r="AM4339" s="22"/>
      <c r="AN4339" s="22"/>
      <c r="AO4339" s="22" t="s">
        <v>4897</v>
      </c>
      <c r="AP4339" s="22" t="s">
        <v>1301</v>
      </c>
      <c r="AS4339" s="20">
        <f>IF(Y4339&gt;=10,VLOOKUP(U4339,[2]提成计算!B:T,19,FALSE),VLOOKUP(U4339,[2]提成计算!B:T,18,FALSE))</f>
        <v>0.12</v>
      </c>
      <c r="AT4339" s="20">
        <f t="shared" si="3305"/>
        <v>106.56</v>
      </c>
      <c r="AU4339" s="20">
        <f t="shared" si="3306"/>
        <v>-40</v>
      </c>
    </row>
    <row r="4340" spans="1:47" x14ac:dyDescent="0.15">
      <c r="A4340" s="21" t="s">
        <v>1273</v>
      </c>
      <c r="B4340" s="20" t="s">
        <v>918</v>
      </c>
      <c r="C4340" s="20" t="s">
        <v>1099</v>
      </c>
      <c r="D4340" s="20" t="s">
        <v>1100</v>
      </c>
      <c r="E4340" s="20" t="s">
        <v>1105</v>
      </c>
      <c r="F4340" s="20" t="s">
        <v>1250</v>
      </c>
      <c r="G4340" s="20" t="s">
        <v>5601</v>
      </c>
      <c r="H4340" s="20"/>
      <c r="I4340" s="20">
        <v>13662840228</v>
      </c>
      <c r="J4340" s="20" t="s">
        <v>924</v>
      </c>
      <c r="K4340" s="20" t="s">
        <v>80</v>
      </c>
      <c r="L4340" s="20" t="s">
        <v>1299</v>
      </c>
      <c r="M4340" s="20">
        <v>888</v>
      </c>
      <c r="N4340" s="20">
        <v>888</v>
      </c>
      <c r="O4340" s="20" t="s">
        <v>927</v>
      </c>
      <c r="P4340" s="20" t="s">
        <v>50</v>
      </c>
      <c r="Q4340" s="28"/>
      <c r="R4340" s="21" t="s">
        <v>52</v>
      </c>
      <c r="S4340" s="25" t="s">
        <v>1163</v>
      </c>
      <c r="T4340" s="21" t="s">
        <v>53</v>
      </c>
      <c r="U4340" s="21" t="s">
        <v>81</v>
      </c>
      <c r="V4340" s="46">
        <v>1</v>
      </c>
      <c r="W4340" s="26">
        <f t="shared" si="3260"/>
        <v>1</v>
      </c>
      <c r="Y4340" s="21">
        <v>12</v>
      </c>
      <c r="Z4340" s="22">
        <f t="shared" si="3259"/>
        <v>888</v>
      </c>
      <c r="AA4340" s="20" t="s">
        <v>4899</v>
      </c>
      <c r="AB4340" s="22"/>
      <c r="AC4340" s="22">
        <v>1</v>
      </c>
      <c r="AD4340" s="22"/>
      <c r="AE4340" s="22">
        <f t="shared" si="3308"/>
        <v>888</v>
      </c>
      <c r="AF4340" s="22">
        <f t="shared" si="3261"/>
        <v>888</v>
      </c>
      <c r="AG4340" s="20"/>
      <c r="AH4340" s="22"/>
      <c r="AI4340" s="22"/>
      <c r="AJ4340" s="22">
        <f t="shared" si="3304"/>
        <v>888</v>
      </c>
      <c r="AK4340" s="22">
        <f>IF(O4340="(传统)XDSL",VLOOKUP(S4340,[2]直销续费率明细!C:I,7,FALSE)*1,IF(O4340="GPON+XDSL",VLOOKUP(S4340,[2]直销续费率明细!C:I,7,FALSE)*1,VLOOKUP(S4340,[2]直销续费率明细!C:I,5,FALSE)*1))</f>
        <v>-40</v>
      </c>
      <c r="AL4340" s="22" t="s">
        <v>1309</v>
      </c>
      <c r="AM4340" s="22"/>
      <c r="AN4340" s="22"/>
      <c r="AO4340" s="22" t="s">
        <v>4897</v>
      </c>
      <c r="AP4340" s="22" t="s">
        <v>1301</v>
      </c>
      <c r="AS4340" s="20">
        <f>IF(Y4340&gt;=10,VLOOKUP(U4340,[2]提成计算!B:T,19,FALSE),VLOOKUP(U4340,[2]提成计算!B:T,18,FALSE))</f>
        <v>0.12</v>
      </c>
      <c r="AT4340" s="20">
        <f t="shared" si="3305"/>
        <v>106.56</v>
      </c>
      <c r="AU4340" s="20">
        <f t="shared" si="3306"/>
        <v>-40</v>
      </c>
    </row>
    <row r="4341" spans="1:47" x14ac:dyDescent="0.15">
      <c r="A4341" s="21" t="s">
        <v>1273</v>
      </c>
      <c r="B4341" s="20" t="s">
        <v>918</v>
      </c>
      <c r="C4341" s="20" t="s">
        <v>1099</v>
      </c>
      <c r="D4341" s="20" t="s">
        <v>1136</v>
      </c>
      <c r="E4341" s="20" t="s">
        <v>1447</v>
      </c>
      <c r="F4341" s="20" t="s">
        <v>1250</v>
      </c>
      <c r="G4341" s="20" t="s">
        <v>5602</v>
      </c>
      <c r="H4341" s="20"/>
      <c r="I4341" s="20">
        <v>18316590470</v>
      </c>
      <c r="J4341" s="20" t="s">
        <v>1268</v>
      </c>
      <c r="K4341" s="20" t="s">
        <v>600</v>
      </c>
      <c r="L4341" s="20" t="s">
        <v>1358</v>
      </c>
      <c r="M4341" s="20">
        <v>1088</v>
      </c>
      <c r="N4341" s="20">
        <v>1088</v>
      </c>
      <c r="O4341" s="20" t="s">
        <v>927</v>
      </c>
      <c r="P4341" s="20" t="s">
        <v>50</v>
      </c>
      <c r="Q4341" s="28"/>
      <c r="R4341" s="21" t="s">
        <v>109</v>
      </c>
      <c r="S4341" s="21"/>
      <c r="T4341" s="21" t="s">
        <v>53</v>
      </c>
      <c r="U4341" s="21" t="s">
        <v>601</v>
      </c>
      <c r="V4341" s="46">
        <v>1</v>
      </c>
      <c r="W4341" s="26">
        <f t="shared" si="3260"/>
        <v>1</v>
      </c>
      <c r="X4341" s="26">
        <f t="shared" si="3273"/>
        <v>1</v>
      </c>
      <c r="Y4341" s="21">
        <v>10</v>
      </c>
      <c r="Z4341" s="22">
        <f t="shared" si="3259"/>
        <v>1088</v>
      </c>
      <c r="AA4341" s="20" t="s">
        <v>4899</v>
      </c>
      <c r="AB4341" s="22"/>
      <c r="AC4341" s="22">
        <v>1</v>
      </c>
      <c r="AD4341" s="22"/>
      <c r="AE4341" s="22">
        <f t="shared" si="3308"/>
        <v>1088</v>
      </c>
      <c r="AF4341" s="22">
        <f t="shared" si="3261"/>
        <v>1088</v>
      </c>
      <c r="AG4341" s="20">
        <f t="shared" ref="AG4341:AG4343" si="3309">N4341</f>
        <v>1088</v>
      </c>
      <c r="AH4341" s="20" t="str">
        <f>VLOOKUP(U4341,[1]提成计算!B:I,8,FALSE)</f>
        <v xml:space="preserve"> </v>
      </c>
      <c r="AI4341" s="20"/>
      <c r="AJ4341" s="22"/>
      <c r="AK4341" s="22"/>
      <c r="AM4341" s="22"/>
      <c r="AN4341" s="22"/>
      <c r="AO4341" s="22" t="s">
        <v>2216</v>
      </c>
      <c r="AP4341" s="22" t="s">
        <v>1301</v>
      </c>
      <c r="AS4341" s="20"/>
      <c r="AT4341" s="20"/>
      <c r="AU4341" s="20"/>
    </row>
    <row r="4342" spans="1:47" x14ac:dyDescent="0.15">
      <c r="A4342" s="21" t="s">
        <v>1273</v>
      </c>
      <c r="B4342" s="20" t="s">
        <v>918</v>
      </c>
      <c r="C4342" s="20" t="s">
        <v>1099</v>
      </c>
      <c r="D4342" s="20" t="s">
        <v>1121</v>
      </c>
      <c r="E4342" s="20" t="s">
        <v>1171</v>
      </c>
      <c r="F4342" s="20" t="s">
        <v>1250</v>
      </c>
      <c r="G4342" s="20" t="s">
        <v>5603</v>
      </c>
      <c r="H4342" s="20"/>
      <c r="I4342" s="20">
        <v>13802371769</v>
      </c>
      <c r="J4342" s="20" t="s">
        <v>2335</v>
      </c>
      <c r="K4342" s="20" t="s">
        <v>4729</v>
      </c>
      <c r="L4342" s="20" t="s">
        <v>1358</v>
      </c>
      <c r="M4342" s="20">
        <v>1088</v>
      </c>
      <c r="N4342" s="20">
        <v>1088</v>
      </c>
      <c r="O4342" s="20" t="s">
        <v>927</v>
      </c>
      <c r="P4342" s="20" t="s">
        <v>50</v>
      </c>
      <c r="Q4342" s="28" t="s">
        <v>2335</v>
      </c>
      <c r="R4342" s="21" t="s">
        <v>91</v>
      </c>
      <c r="S4342" s="21"/>
      <c r="T4342" s="21" t="s">
        <v>53</v>
      </c>
      <c r="U4342" s="21" t="s">
        <v>1174</v>
      </c>
      <c r="V4342" s="46">
        <v>1</v>
      </c>
      <c r="W4342" s="26">
        <f t="shared" si="3260"/>
        <v>1</v>
      </c>
      <c r="X4342" s="26">
        <f t="shared" si="3273"/>
        <v>1</v>
      </c>
      <c r="Y4342" s="21">
        <v>10</v>
      </c>
      <c r="Z4342" s="22">
        <f t="shared" si="3259"/>
        <v>1088</v>
      </c>
      <c r="AA4342" s="20" t="s">
        <v>2218</v>
      </c>
      <c r="AB4342" s="22"/>
      <c r="AC4342" s="22">
        <v>1</v>
      </c>
      <c r="AD4342" s="22"/>
      <c r="AE4342" s="22">
        <f t="shared" si="3308"/>
        <v>1088</v>
      </c>
      <c r="AF4342" s="22">
        <f t="shared" si="3261"/>
        <v>1088</v>
      </c>
      <c r="AG4342" s="20">
        <f t="shared" si="3309"/>
        <v>1088</v>
      </c>
      <c r="AH4342" s="20" t="str">
        <f>VLOOKUP(U4342,[1]提成计算!B:I,8,FALSE)</f>
        <v xml:space="preserve"> </v>
      </c>
      <c r="AI4342" s="20"/>
      <c r="AJ4342" s="22"/>
      <c r="AK4342" s="22"/>
      <c r="AM4342" s="22"/>
      <c r="AN4342" s="22"/>
      <c r="AO4342" s="22" t="s">
        <v>2216</v>
      </c>
      <c r="AP4342" s="22" t="s">
        <v>1301</v>
      </c>
      <c r="AS4342" s="20"/>
      <c r="AT4342" s="20"/>
      <c r="AU4342" s="20"/>
    </row>
    <row r="4343" spans="1:47" x14ac:dyDescent="0.15">
      <c r="A4343" s="21" t="s">
        <v>1273</v>
      </c>
      <c r="B4343" s="20" t="s">
        <v>918</v>
      </c>
      <c r="C4343" s="20" t="s">
        <v>1099</v>
      </c>
      <c r="D4343" s="20" t="s">
        <v>1136</v>
      </c>
      <c r="E4343" s="20" t="s">
        <v>1105</v>
      </c>
      <c r="F4343" s="20" t="s">
        <v>1250</v>
      </c>
      <c r="G4343" s="20" t="s">
        <v>5604</v>
      </c>
      <c r="H4343" s="20"/>
      <c r="I4343" s="20">
        <v>18898613213</v>
      </c>
      <c r="J4343" s="20" t="s">
        <v>1268</v>
      </c>
      <c r="K4343" s="20" t="s">
        <v>4714</v>
      </c>
      <c r="L4343" s="20" t="s">
        <v>1358</v>
      </c>
      <c r="M4343" s="20">
        <v>1088</v>
      </c>
      <c r="N4343" s="20">
        <v>1088</v>
      </c>
      <c r="O4343" s="20" t="s">
        <v>927</v>
      </c>
      <c r="P4343" s="20" t="s">
        <v>50</v>
      </c>
      <c r="Q4343" s="28"/>
      <c r="R4343" s="21" t="s">
        <v>52</v>
      </c>
      <c r="S4343" s="21"/>
      <c r="T4343" s="21" t="s">
        <v>53</v>
      </c>
      <c r="U4343" s="21" t="s">
        <v>81</v>
      </c>
      <c r="V4343" s="46">
        <v>1</v>
      </c>
      <c r="W4343" s="26">
        <f t="shared" si="3260"/>
        <v>1</v>
      </c>
      <c r="X4343" s="26">
        <f t="shared" si="3273"/>
        <v>1</v>
      </c>
      <c r="Y4343" s="21">
        <v>10</v>
      </c>
      <c r="Z4343" s="22">
        <f t="shared" si="3259"/>
        <v>1088</v>
      </c>
      <c r="AA4343" s="20" t="s">
        <v>2218</v>
      </c>
      <c r="AB4343" s="22"/>
      <c r="AC4343" s="22">
        <v>1</v>
      </c>
      <c r="AD4343" s="22"/>
      <c r="AE4343" s="22">
        <f t="shared" si="3308"/>
        <v>1088</v>
      </c>
      <c r="AF4343" s="22">
        <f t="shared" si="3261"/>
        <v>1088</v>
      </c>
      <c r="AG4343" s="20">
        <f t="shared" si="3309"/>
        <v>1088</v>
      </c>
      <c r="AH4343" s="20" t="str">
        <f>VLOOKUP(U4343,[1]提成计算!B:I,8,FALSE)</f>
        <v xml:space="preserve"> </v>
      </c>
      <c r="AI4343" s="20"/>
      <c r="AJ4343" s="22"/>
      <c r="AK4343" s="22"/>
      <c r="AM4343" s="22"/>
      <c r="AN4343" s="22"/>
      <c r="AO4343" s="22" t="s">
        <v>2216</v>
      </c>
      <c r="AP4343" s="22" t="s">
        <v>1301</v>
      </c>
      <c r="AS4343" s="20"/>
      <c r="AT4343" s="20"/>
      <c r="AU4343" s="20"/>
    </row>
    <row r="4344" spans="1:47" x14ac:dyDescent="0.15">
      <c r="A4344" s="21" t="s">
        <v>1273</v>
      </c>
      <c r="B4344" s="20" t="s">
        <v>918</v>
      </c>
      <c r="C4344" s="20" t="s">
        <v>1099</v>
      </c>
      <c r="D4344" s="20" t="s">
        <v>1121</v>
      </c>
      <c r="E4344" s="20" t="s">
        <v>1175</v>
      </c>
      <c r="F4344" s="20" t="s">
        <v>1250</v>
      </c>
      <c r="G4344" s="20" t="s">
        <v>5605</v>
      </c>
      <c r="H4344" s="20"/>
      <c r="I4344" s="20">
        <v>13622699737</v>
      </c>
      <c r="J4344" s="20" t="s">
        <v>924</v>
      </c>
      <c r="K4344" s="20" t="s">
        <v>321</v>
      </c>
      <c r="L4344" s="20" t="s">
        <v>2137</v>
      </c>
      <c r="M4344" s="20">
        <v>1408</v>
      </c>
      <c r="N4344" s="20">
        <v>1408</v>
      </c>
      <c r="O4344" s="20" t="s">
        <v>927</v>
      </c>
      <c r="P4344" s="20" t="s">
        <v>50</v>
      </c>
      <c r="Q4344" s="28"/>
      <c r="R4344" s="21" t="s">
        <v>91</v>
      </c>
      <c r="S4344" s="25" t="s">
        <v>1748</v>
      </c>
      <c r="T4344" s="21" t="s">
        <v>53</v>
      </c>
      <c r="U4344" s="21" t="s">
        <v>322</v>
      </c>
      <c r="V4344" s="46">
        <v>1</v>
      </c>
      <c r="W4344" s="26">
        <f t="shared" si="3260"/>
        <v>1</v>
      </c>
      <c r="Y4344" s="21">
        <v>12</v>
      </c>
      <c r="Z4344" s="22">
        <f t="shared" si="3259"/>
        <v>1408</v>
      </c>
      <c r="AA4344" s="20" t="s">
        <v>2218</v>
      </c>
      <c r="AB4344" s="22"/>
      <c r="AC4344" s="22">
        <v>1</v>
      </c>
      <c r="AD4344" s="22"/>
      <c r="AE4344" s="22">
        <f t="shared" si="3308"/>
        <v>1408</v>
      </c>
      <c r="AF4344" s="22">
        <f t="shared" si="3261"/>
        <v>1408</v>
      </c>
      <c r="AG4344" s="20"/>
      <c r="AH4344" s="22"/>
      <c r="AI4344" s="22"/>
      <c r="AJ4344" s="22">
        <f t="shared" ref="AJ4344:AJ4345" si="3310">N4344</f>
        <v>1408</v>
      </c>
      <c r="AK4344" s="22">
        <f>IF(O4344="(传统)XDSL",VLOOKUP(S4344,[2]直销续费率明细!C:I,7,FALSE)*1,IF(O4344="GPON+XDSL",VLOOKUP(S4344,[2]直销续费率明细!C:I,7,FALSE)*1,VLOOKUP(S4344,[2]直销续费率明细!C:I,5,FALSE)*1))</f>
        <v>-40</v>
      </c>
      <c r="AL4344" s="22" t="s">
        <v>1309</v>
      </c>
      <c r="AM4344" s="22"/>
      <c r="AN4344" s="22"/>
      <c r="AO4344" s="22" t="s">
        <v>4897</v>
      </c>
      <c r="AP4344" s="22" t="s">
        <v>1301</v>
      </c>
      <c r="AS4344" s="20">
        <f>IF(Y4344&gt;=10,VLOOKUP(U4344,[2]提成计算!B:T,19,FALSE),VLOOKUP(U4344,[2]提成计算!B:T,18,FALSE))</f>
        <v>0.09</v>
      </c>
      <c r="AT4344" s="20">
        <f t="shared" ref="AT4344:AT4345" si="3311">IF(AD4344*AS4344&gt;0,AD4344*AS4344,AE4344*AS4344)</f>
        <v>126.72</v>
      </c>
      <c r="AU4344" s="20">
        <f t="shared" ref="AU4344:AU4345" si="3312">IF(AND(AK4344&lt;0,AK4344+AT4344&lt;0),-AT4344,AK4344)</f>
        <v>-40</v>
      </c>
    </row>
    <row r="4345" spans="1:47" x14ac:dyDescent="0.15">
      <c r="A4345" s="21" t="s">
        <v>1273</v>
      </c>
      <c r="B4345" s="20" t="s">
        <v>918</v>
      </c>
      <c r="C4345" s="20" t="s">
        <v>1099</v>
      </c>
      <c r="D4345" s="20" t="s">
        <v>1121</v>
      </c>
      <c r="E4345" s="20" t="s">
        <v>1122</v>
      </c>
      <c r="F4345" s="20" t="s">
        <v>1250</v>
      </c>
      <c r="G4345" s="20" t="s">
        <v>5606</v>
      </c>
      <c r="H4345" s="20"/>
      <c r="I4345" s="20">
        <v>13809825161</v>
      </c>
      <c r="J4345" s="20" t="s">
        <v>924</v>
      </c>
      <c r="K4345" s="20" t="s">
        <v>4967</v>
      </c>
      <c r="L4345" s="20" t="s">
        <v>1299</v>
      </c>
      <c r="M4345" s="20">
        <v>888</v>
      </c>
      <c r="N4345" s="20">
        <v>888</v>
      </c>
      <c r="O4345" s="20" t="s">
        <v>927</v>
      </c>
      <c r="P4345" s="20" t="s">
        <v>50</v>
      </c>
      <c r="Q4345" s="28"/>
      <c r="R4345" s="21" t="s">
        <v>91</v>
      </c>
      <c r="S4345" s="25" t="s">
        <v>1410</v>
      </c>
      <c r="T4345" s="21" t="s">
        <v>4968</v>
      </c>
      <c r="U4345" s="21" t="s">
        <v>4969</v>
      </c>
      <c r="V4345" s="46">
        <v>1</v>
      </c>
      <c r="W4345" s="26">
        <f t="shared" si="3260"/>
        <v>1</v>
      </c>
      <c r="Y4345" s="21">
        <v>12</v>
      </c>
      <c r="Z4345" s="22">
        <f t="shared" si="3259"/>
        <v>888</v>
      </c>
      <c r="AA4345" s="20" t="s">
        <v>4899</v>
      </c>
      <c r="AB4345" s="22"/>
      <c r="AC4345" s="22">
        <v>1</v>
      </c>
      <c r="AD4345" s="22"/>
      <c r="AE4345" s="22">
        <f t="shared" si="3308"/>
        <v>888</v>
      </c>
      <c r="AF4345" s="22">
        <f t="shared" si="3261"/>
        <v>888</v>
      </c>
      <c r="AG4345" s="20"/>
      <c r="AH4345" s="22"/>
      <c r="AI4345" s="22"/>
      <c r="AJ4345" s="22">
        <f t="shared" si="3310"/>
        <v>888</v>
      </c>
      <c r="AK4345" s="22">
        <f>IF(O4345="(传统)XDSL",VLOOKUP(S4345,[2]直销续费率明细!C:I,7,FALSE)*1,IF(O4345="GPON+XDSL",VLOOKUP(S4345,[2]直销续费率明细!C:I,7,FALSE)*1,VLOOKUP(S4345,[2]直销续费率明细!C:I,5,FALSE)*1))</f>
        <v>-40</v>
      </c>
      <c r="AL4345" s="22" t="s">
        <v>1309</v>
      </c>
      <c r="AM4345" s="22"/>
      <c r="AN4345" s="22"/>
      <c r="AO4345" s="22" t="s">
        <v>4897</v>
      </c>
      <c r="AP4345" s="22" t="s">
        <v>1301</v>
      </c>
      <c r="AS4345" s="20">
        <f>IF(Y4345&gt;=10,VLOOKUP(U4345,[2]提成计算!B:T,19,FALSE),VLOOKUP(U4345,[2]提成计算!B:T,18,FALSE))</f>
        <v>0.1</v>
      </c>
      <c r="AT4345" s="20">
        <f t="shared" si="3311"/>
        <v>88.800000000000011</v>
      </c>
      <c r="AU4345" s="20">
        <f t="shared" si="3312"/>
        <v>-40</v>
      </c>
    </row>
    <row r="4346" spans="1:47" x14ac:dyDescent="0.15">
      <c r="A4346" s="21" t="s">
        <v>1273</v>
      </c>
      <c r="B4346" s="20" t="s">
        <v>918</v>
      </c>
      <c r="C4346" s="20" t="s">
        <v>1099</v>
      </c>
      <c r="D4346" s="20" t="s">
        <v>1136</v>
      </c>
      <c r="E4346" s="20" t="s">
        <v>1280</v>
      </c>
      <c r="F4346" s="20" t="s">
        <v>1250</v>
      </c>
      <c r="G4346" s="20" t="s">
        <v>5607</v>
      </c>
      <c r="H4346" s="20"/>
      <c r="I4346" s="20">
        <v>15099798002</v>
      </c>
      <c r="J4346" s="20" t="s">
        <v>1268</v>
      </c>
      <c r="K4346" s="20" t="s">
        <v>1286</v>
      </c>
      <c r="L4346" s="20" t="s">
        <v>1960</v>
      </c>
      <c r="M4346" s="20">
        <v>400</v>
      </c>
      <c r="N4346" s="20">
        <v>400</v>
      </c>
      <c r="O4346" s="20" t="s">
        <v>927</v>
      </c>
      <c r="P4346" s="20" t="s">
        <v>50</v>
      </c>
      <c r="Q4346" s="28"/>
      <c r="R4346" s="21" t="s">
        <v>91</v>
      </c>
      <c r="S4346" s="21"/>
      <c r="T4346" s="21" t="s">
        <v>53</v>
      </c>
      <c r="U4346" s="21" t="s">
        <v>1287</v>
      </c>
      <c r="V4346" s="46">
        <v>0.5</v>
      </c>
      <c r="W4346" s="26">
        <f t="shared" si="3260"/>
        <v>0.5</v>
      </c>
      <c r="X4346" s="26">
        <f t="shared" si="3273"/>
        <v>0.5</v>
      </c>
      <c r="Y4346" s="21">
        <v>4</v>
      </c>
      <c r="Z4346" s="22">
        <f t="shared" si="3259"/>
        <v>400</v>
      </c>
      <c r="AA4346" s="20" t="s">
        <v>4899</v>
      </c>
      <c r="AB4346" s="22">
        <v>1</v>
      </c>
      <c r="AC4346" s="22"/>
      <c r="AD4346" s="22">
        <f>N4346</f>
        <v>400</v>
      </c>
      <c r="AE4346" s="22"/>
      <c r="AF4346" s="22">
        <f t="shared" si="3261"/>
        <v>400</v>
      </c>
      <c r="AG4346" s="20">
        <f t="shared" ref="AG4346:AG4348" si="3313">N4346</f>
        <v>400</v>
      </c>
      <c r="AH4346" s="20" t="str">
        <f>VLOOKUP(U4346,[1]提成计算!B:I,8,FALSE)</f>
        <v xml:space="preserve"> </v>
      </c>
      <c r="AI4346" s="20"/>
      <c r="AJ4346" s="22"/>
      <c r="AK4346" s="22"/>
      <c r="AM4346" s="22"/>
      <c r="AN4346" s="22"/>
      <c r="AO4346" s="22" t="s">
        <v>4897</v>
      </c>
      <c r="AP4346" s="22" t="s">
        <v>1961</v>
      </c>
      <c r="AS4346" s="20"/>
      <c r="AT4346" s="20"/>
      <c r="AU4346" s="20"/>
    </row>
    <row r="4347" spans="1:47" x14ac:dyDescent="0.15">
      <c r="A4347" s="21" t="s">
        <v>1273</v>
      </c>
      <c r="B4347" s="20" t="s">
        <v>918</v>
      </c>
      <c r="C4347" s="20" t="s">
        <v>1099</v>
      </c>
      <c r="D4347" s="20" t="s">
        <v>1136</v>
      </c>
      <c r="E4347" s="20" t="s">
        <v>1447</v>
      </c>
      <c r="F4347" s="20" t="s">
        <v>1250</v>
      </c>
      <c r="G4347" s="20" t="s">
        <v>5608</v>
      </c>
      <c r="H4347" s="20"/>
      <c r="I4347" s="20">
        <v>13332633944</v>
      </c>
      <c r="J4347" s="20" t="s">
        <v>1268</v>
      </c>
      <c r="K4347" s="20" t="s">
        <v>4697</v>
      </c>
      <c r="L4347" s="20" t="s">
        <v>1358</v>
      </c>
      <c r="M4347" s="20">
        <v>1088</v>
      </c>
      <c r="N4347" s="20">
        <v>1088</v>
      </c>
      <c r="O4347" s="20" t="s">
        <v>927</v>
      </c>
      <c r="P4347" s="20" t="s">
        <v>50</v>
      </c>
      <c r="Q4347" s="28"/>
      <c r="R4347" s="21" t="s">
        <v>109</v>
      </c>
      <c r="S4347" s="21"/>
      <c r="T4347" s="21" t="s">
        <v>53</v>
      </c>
      <c r="U4347" s="21" t="s">
        <v>361</v>
      </c>
      <c r="V4347" s="46">
        <v>1</v>
      </c>
      <c r="W4347" s="26">
        <f t="shared" si="3260"/>
        <v>1</v>
      </c>
      <c r="X4347" s="26">
        <f t="shared" si="3273"/>
        <v>1</v>
      </c>
      <c r="Y4347" s="21">
        <v>10</v>
      </c>
      <c r="Z4347" s="22">
        <f t="shared" si="3259"/>
        <v>1088</v>
      </c>
      <c r="AA4347" s="20" t="s">
        <v>4899</v>
      </c>
      <c r="AB4347" s="22"/>
      <c r="AC4347" s="22">
        <v>1</v>
      </c>
      <c r="AD4347" s="22"/>
      <c r="AE4347" s="22">
        <f>N4347</f>
        <v>1088</v>
      </c>
      <c r="AF4347" s="22">
        <f t="shared" si="3261"/>
        <v>1088</v>
      </c>
      <c r="AG4347" s="20">
        <f t="shared" si="3313"/>
        <v>1088</v>
      </c>
      <c r="AH4347" s="20" t="str">
        <f>VLOOKUP(U4347,[1]提成计算!B:I,8,FALSE)</f>
        <v xml:space="preserve"> </v>
      </c>
      <c r="AI4347" s="20"/>
      <c r="AJ4347" s="22"/>
      <c r="AK4347" s="22"/>
      <c r="AM4347" s="22"/>
      <c r="AN4347" s="22"/>
      <c r="AO4347" s="22" t="s">
        <v>4897</v>
      </c>
      <c r="AP4347" s="22" t="s">
        <v>1301</v>
      </c>
      <c r="AS4347" s="20"/>
      <c r="AT4347" s="20"/>
      <c r="AU4347" s="20"/>
    </row>
    <row r="4348" spans="1:47" x14ac:dyDescent="0.15">
      <c r="A4348" s="21" t="s">
        <v>1273</v>
      </c>
      <c r="B4348" s="20" t="s">
        <v>918</v>
      </c>
      <c r="C4348" s="20" t="s">
        <v>1099</v>
      </c>
      <c r="D4348" s="20" t="s">
        <v>1136</v>
      </c>
      <c r="E4348" s="20" t="s">
        <v>1137</v>
      </c>
      <c r="F4348" s="20" t="s">
        <v>1250</v>
      </c>
      <c r="G4348" s="20" t="s">
        <v>2556</v>
      </c>
      <c r="H4348" s="20"/>
      <c r="I4348" s="20">
        <v>13016637667</v>
      </c>
      <c r="J4348" s="20" t="s">
        <v>1268</v>
      </c>
      <c r="K4348" s="20" t="s">
        <v>1139</v>
      </c>
      <c r="L4348" s="20" t="s">
        <v>1960</v>
      </c>
      <c r="M4348" s="20">
        <v>400</v>
      </c>
      <c r="N4348" s="20">
        <v>400</v>
      </c>
      <c r="O4348" s="20" t="s">
        <v>927</v>
      </c>
      <c r="P4348" s="20" t="s">
        <v>50</v>
      </c>
      <c r="Q4348" s="28"/>
      <c r="R4348" s="21" t="s">
        <v>109</v>
      </c>
      <c r="S4348" s="21"/>
      <c r="T4348" s="21" t="s">
        <v>53</v>
      </c>
      <c r="U4348" s="21" t="s">
        <v>1140</v>
      </c>
      <c r="V4348" s="46">
        <v>0.5</v>
      </c>
      <c r="W4348" s="26">
        <f t="shared" si="3260"/>
        <v>0.5</v>
      </c>
      <c r="X4348" s="26">
        <f t="shared" si="3273"/>
        <v>0.5</v>
      </c>
      <c r="Y4348" s="21">
        <v>4</v>
      </c>
      <c r="Z4348" s="22">
        <f t="shared" si="3259"/>
        <v>400</v>
      </c>
      <c r="AA4348" s="20" t="s">
        <v>4899</v>
      </c>
      <c r="AB4348" s="22">
        <v>1</v>
      </c>
      <c r="AC4348" s="22"/>
      <c r="AD4348" s="22">
        <f t="shared" ref="AD4348:AD4349" si="3314">N4348</f>
        <v>400</v>
      </c>
      <c r="AE4348" s="22"/>
      <c r="AF4348" s="22">
        <f t="shared" si="3261"/>
        <v>400</v>
      </c>
      <c r="AG4348" s="20">
        <f t="shared" si="3313"/>
        <v>400</v>
      </c>
      <c r="AH4348" s="20" t="str">
        <f>VLOOKUP(U4348,[1]提成计算!B:I,8,FALSE)</f>
        <v xml:space="preserve"> </v>
      </c>
      <c r="AI4348" s="20"/>
      <c r="AJ4348" s="22"/>
      <c r="AK4348" s="22"/>
      <c r="AM4348" s="22"/>
      <c r="AN4348" s="22"/>
      <c r="AO4348" s="22" t="s">
        <v>2216</v>
      </c>
      <c r="AP4348" s="22" t="s">
        <v>1961</v>
      </c>
      <c r="AS4348" s="20"/>
      <c r="AT4348" s="20"/>
      <c r="AU4348" s="20"/>
    </row>
    <row r="4349" spans="1:47" x14ac:dyDescent="0.15">
      <c r="A4349" s="21" t="s">
        <v>1273</v>
      </c>
      <c r="B4349" s="20" t="s">
        <v>918</v>
      </c>
      <c r="C4349" s="20" t="s">
        <v>1099</v>
      </c>
      <c r="D4349" s="20" t="s">
        <v>1136</v>
      </c>
      <c r="E4349" s="20" t="s">
        <v>1144</v>
      </c>
      <c r="F4349" s="20" t="s">
        <v>1250</v>
      </c>
      <c r="G4349" s="20" t="s">
        <v>5609</v>
      </c>
      <c r="H4349" s="20"/>
      <c r="I4349" s="20">
        <v>13650228098</v>
      </c>
      <c r="J4349" s="20" t="s">
        <v>924</v>
      </c>
      <c r="K4349" s="20" t="s">
        <v>184</v>
      </c>
      <c r="L4349" s="20" t="s">
        <v>1918</v>
      </c>
      <c r="M4349" s="20">
        <v>680</v>
      </c>
      <c r="N4349" s="20">
        <v>680</v>
      </c>
      <c r="O4349" s="20" t="s">
        <v>1262</v>
      </c>
      <c r="P4349" s="20" t="s">
        <v>50</v>
      </c>
      <c r="Q4349" s="28"/>
      <c r="R4349" s="21" t="s">
        <v>109</v>
      </c>
      <c r="S4349" s="25" t="s">
        <v>1150</v>
      </c>
      <c r="T4349" s="21" t="s">
        <v>53</v>
      </c>
      <c r="U4349" s="21" t="s">
        <v>185</v>
      </c>
      <c r="V4349" s="46">
        <v>1</v>
      </c>
      <c r="W4349" s="26">
        <f t="shared" si="3260"/>
        <v>1</v>
      </c>
      <c r="Y4349" s="21">
        <v>4</v>
      </c>
      <c r="Z4349" s="22">
        <f t="shared" si="3259"/>
        <v>680</v>
      </c>
      <c r="AA4349" s="20" t="s">
        <v>2218</v>
      </c>
      <c r="AB4349" s="22">
        <v>1</v>
      </c>
      <c r="AC4349" s="22"/>
      <c r="AD4349" s="22">
        <f t="shared" si="3314"/>
        <v>680</v>
      </c>
      <c r="AE4349" s="22"/>
      <c r="AF4349" s="22">
        <f t="shared" si="3261"/>
        <v>680</v>
      </c>
      <c r="AG4349" s="20"/>
      <c r="AH4349" s="22"/>
      <c r="AI4349" s="22"/>
      <c r="AJ4349" s="22">
        <f>N4349</f>
        <v>680</v>
      </c>
      <c r="AK4349" s="22">
        <f>IF(O4349="(传统)XDSL",VLOOKUP(S4349,[2]直销续费率明细!C:I,7,FALSE)*1,IF(O4349="GPON+XDSL",VLOOKUP(S4349,[2]直销续费率明细!C:I,7,FALSE)*1,VLOOKUP(S4349,[2]直销续费率明细!C:I,5,FALSE)*1))</f>
        <v>25</v>
      </c>
      <c r="AL4349" s="22" t="s">
        <v>1309</v>
      </c>
      <c r="AM4349" s="22"/>
      <c r="AN4349" s="22"/>
      <c r="AO4349" s="22" t="s">
        <v>4897</v>
      </c>
      <c r="AP4349" s="22" t="s">
        <v>4913</v>
      </c>
      <c r="AS4349" s="20">
        <f>IF(Y4349&gt;=10,VLOOKUP(U4349,[2]提成计算!B:T,19,FALSE),VLOOKUP(U4349,[2]提成计算!B:T,18,FALSE))</f>
        <v>0.06</v>
      </c>
      <c r="AT4349" s="20">
        <f t="shared" ref="AT4349" si="3315">IF(AD4349*AS4349&gt;0,AD4349*AS4349,AE4349*AS4349)</f>
        <v>40.799999999999997</v>
      </c>
      <c r="AU4349" s="20">
        <f t="shared" ref="AU4349" si="3316">IF(AND(AK4349&lt;0,AK4349+AT4349&lt;0),-AT4349,AK4349)</f>
        <v>25</v>
      </c>
    </row>
    <row r="4350" spans="1:47" x14ac:dyDescent="0.15">
      <c r="A4350" s="21" t="s">
        <v>1273</v>
      </c>
      <c r="B4350" s="20" t="s">
        <v>918</v>
      </c>
      <c r="C4350" s="20" t="s">
        <v>1099</v>
      </c>
      <c r="D4350" s="20" t="s">
        <v>1136</v>
      </c>
      <c r="E4350" s="20" t="s">
        <v>4689</v>
      </c>
      <c r="F4350" s="20" t="s">
        <v>1250</v>
      </c>
      <c r="G4350" s="20" t="s">
        <v>5610</v>
      </c>
      <c r="H4350" s="20"/>
      <c r="I4350" s="20">
        <v>13553816972</v>
      </c>
      <c r="J4350" s="20" t="s">
        <v>1268</v>
      </c>
      <c r="K4350" s="20" t="s">
        <v>4753</v>
      </c>
      <c r="L4350" s="20" t="s">
        <v>2033</v>
      </c>
      <c r="M4350" s="20">
        <v>2680</v>
      </c>
      <c r="N4350" s="20">
        <v>2680</v>
      </c>
      <c r="O4350" s="20" t="s">
        <v>927</v>
      </c>
      <c r="P4350" s="20" t="s">
        <v>50</v>
      </c>
      <c r="Q4350" s="28"/>
      <c r="R4350" s="21" t="s">
        <v>91</v>
      </c>
      <c r="S4350" s="21"/>
      <c r="T4350" s="21" t="s">
        <v>53</v>
      </c>
      <c r="U4350" s="21" t="s">
        <v>4754</v>
      </c>
      <c r="V4350" s="46">
        <v>1</v>
      </c>
      <c r="W4350" s="26">
        <f t="shared" si="3260"/>
        <v>1</v>
      </c>
      <c r="X4350" s="26">
        <f t="shared" si="3273"/>
        <v>1</v>
      </c>
      <c r="Y4350" s="21">
        <v>50</v>
      </c>
      <c r="Z4350" s="22">
        <f t="shared" ref="Z4350:Z4413" si="3317">N4350</f>
        <v>2680</v>
      </c>
      <c r="AA4350" s="20" t="s">
        <v>4899</v>
      </c>
      <c r="AB4350" s="22"/>
      <c r="AC4350" s="22">
        <v>1</v>
      </c>
      <c r="AD4350" s="22"/>
      <c r="AE4350" s="22">
        <f t="shared" ref="AE4350:AE4360" si="3318">N4350</f>
        <v>2680</v>
      </c>
      <c r="AF4350" s="22">
        <f t="shared" si="3261"/>
        <v>2680</v>
      </c>
      <c r="AG4350" s="20">
        <f>N4350</f>
        <v>2680</v>
      </c>
      <c r="AH4350" s="20" t="str">
        <f>VLOOKUP(U4350,[1]提成计算!B:I,8,FALSE)</f>
        <v xml:space="preserve"> </v>
      </c>
      <c r="AI4350" s="20"/>
      <c r="AJ4350" s="22"/>
      <c r="AK4350" s="22"/>
      <c r="AM4350" s="22"/>
      <c r="AN4350" s="22"/>
      <c r="AO4350" s="22" t="s">
        <v>4897</v>
      </c>
      <c r="AP4350" s="22" t="s">
        <v>1301</v>
      </c>
      <c r="AS4350" s="20"/>
      <c r="AT4350" s="20"/>
      <c r="AU4350" s="20"/>
    </row>
    <row r="4351" spans="1:47" x14ac:dyDescent="0.15">
      <c r="A4351" s="21" t="s">
        <v>1273</v>
      </c>
      <c r="B4351" s="20" t="s">
        <v>918</v>
      </c>
      <c r="C4351" s="20" t="s">
        <v>1099</v>
      </c>
      <c r="D4351" s="20" t="s">
        <v>1121</v>
      </c>
      <c r="E4351" s="20" t="s">
        <v>1412</v>
      </c>
      <c r="F4351" s="20" t="s">
        <v>1250</v>
      </c>
      <c r="G4351" s="20" t="s">
        <v>5611</v>
      </c>
      <c r="H4351" s="20"/>
      <c r="I4351" s="20">
        <v>13538418138</v>
      </c>
      <c r="J4351" s="20" t="s">
        <v>924</v>
      </c>
      <c r="K4351" s="20" t="s">
        <v>5004</v>
      </c>
      <c r="L4351" s="20" t="s">
        <v>1299</v>
      </c>
      <c r="M4351" s="20">
        <v>888</v>
      </c>
      <c r="N4351" s="20">
        <v>888</v>
      </c>
      <c r="O4351" s="20" t="s">
        <v>927</v>
      </c>
      <c r="P4351" s="20" t="s">
        <v>50</v>
      </c>
      <c r="Q4351" s="28"/>
      <c r="R4351" s="21" t="s">
        <v>91</v>
      </c>
      <c r="S4351" s="25" t="s">
        <v>1414</v>
      </c>
      <c r="T4351" s="21" t="s">
        <v>4968</v>
      </c>
      <c r="U4351" s="21" t="s">
        <v>5005</v>
      </c>
      <c r="V4351" s="46">
        <v>1</v>
      </c>
      <c r="W4351" s="26">
        <f t="shared" ref="W4351:W4414" si="3319">V4351</f>
        <v>1</v>
      </c>
      <c r="Y4351" s="21">
        <v>12</v>
      </c>
      <c r="Z4351" s="22">
        <f t="shared" si="3317"/>
        <v>888</v>
      </c>
      <c r="AA4351" s="20" t="s">
        <v>2218</v>
      </c>
      <c r="AB4351" s="22"/>
      <c r="AC4351" s="22">
        <v>1</v>
      </c>
      <c r="AD4351" s="22"/>
      <c r="AE4351" s="22">
        <f t="shared" si="3318"/>
        <v>888</v>
      </c>
      <c r="AF4351" s="22">
        <f t="shared" ref="AF4351:AF4414" si="3320">N4351</f>
        <v>888</v>
      </c>
      <c r="AG4351" s="20"/>
      <c r="AH4351" s="22"/>
      <c r="AI4351" s="22"/>
      <c r="AJ4351" s="22">
        <f t="shared" ref="AJ4351:AJ4352" si="3321">N4351</f>
        <v>888</v>
      </c>
      <c r="AK4351" s="22">
        <f>IF(O4351="(传统)XDSL",VLOOKUP(S4351,[2]直销续费率明细!C:I,7,FALSE)*1,IF(O4351="GPON+XDSL",VLOOKUP(S4351,[2]直销续费率明细!C:I,7,FALSE)*1,VLOOKUP(S4351,[2]直销续费率明细!C:I,5,FALSE)*1))</f>
        <v>-40</v>
      </c>
      <c r="AL4351" s="22" t="s">
        <v>1300</v>
      </c>
      <c r="AM4351" s="22"/>
      <c r="AN4351" s="22"/>
      <c r="AO4351" s="22" t="s">
        <v>4897</v>
      </c>
      <c r="AP4351" s="22" t="s">
        <v>1301</v>
      </c>
      <c r="AS4351" s="20">
        <f>IF(Y4351&gt;=10,VLOOKUP(U4351,[2]提成计算!B:T,19,FALSE),VLOOKUP(U4351,[2]提成计算!B:T,18,FALSE))</f>
        <v>0.09</v>
      </c>
      <c r="AT4351" s="20">
        <f t="shared" ref="AT4351:AT4352" si="3322">IF(AD4351*AS4351&gt;0,AD4351*AS4351,AE4351*AS4351)</f>
        <v>79.92</v>
      </c>
      <c r="AU4351" s="20">
        <f t="shared" ref="AU4351:AU4352" si="3323">IF(AND(AK4351&lt;0,AK4351+AT4351&lt;0),-AT4351,AK4351)</f>
        <v>-40</v>
      </c>
    </row>
    <row r="4352" spans="1:47" x14ac:dyDescent="0.15">
      <c r="A4352" s="21" t="s">
        <v>1273</v>
      </c>
      <c r="B4352" s="20" t="s">
        <v>918</v>
      </c>
      <c r="C4352" s="20" t="s">
        <v>1099</v>
      </c>
      <c r="D4352" s="20" t="s">
        <v>1121</v>
      </c>
      <c r="E4352" s="20" t="s">
        <v>1280</v>
      </c>
      <c r="F4352" s="20" t="s">
        <v>1250</v>
      </c>
      <c r="G4352" s="20" t="s">
        <v>5612</v>
      </c>
      <c r="H4352" s="20"/>
      <c r="I4352" s="20">
        <v>13790219585</v>
      </c>
      <c r="J4352" s="20" t="s">
        <v>924</v>
      </c>
      <c r="K4352" s="20" t="s">
        <v>1286</v>
      </c>
      <c r="L4352" s="20" t="s">
        <v>1376</v>
      </c>
      <c r="M4352" s="20">
        <v>1088</v>
      </c>
      <c r="N4352" s="20">
        <v>1088</v>
      </c>
      <c r="O4352" s="20" t="s">
        <v>927</v>
      </c>
      <c r="P4352" s="20" t="s">
        <v>50</v>
      </c>
      <c r="Q4352" s="28"/>
      <c r="R4352" s="21" t="s">
        <v>91</v>
      </c>
      <c r="S4352" s="25" t="s">
        <v>1405</v>
      </c>
      <c r="T4352" s="21" t="s">
        <v>53</v>
      </c>
      <c r="U4352" s="21" t="s">
        <v>1287</v>
      </c>
      <c r="V4352" s="46">
        <v>1</v>
      </c>
      <c r="W4352" s="26">
        <f t="shared" si="3319"/>
        <v>1</v>
      </c>
      <c r="Y4352" s="21">
        <v>10</v>
      </c>
      <c r="Z4352" s="22">
        <f t="shared" si="3317"/>
        <v>1088</v>
      </c>
      <c r="AA4352" s="20" t="s">
        <v>4899</v>
      </c>
      <c r="AB4352" s="22"/>
      <c r="AC4352" s="22">
        <v>1</v>
      </c>
      <c r="AD4352" s="22"/>
      <c r="AE4352" s="22">
        <f t="shared" si="3318"/>
        <v>1088</v>
      </c>
      <c r="AF4352" s="22">
        <f t="shared" si="3320"/>
        <v>1088</v>
      </c>
      <c r="AG4352" s="20"/>
      <c r="AH4352" s="22"/>
      <c r="AI4352" s="22"/>
      <c r="AJ4352" s="22">
        <f t="shared" si="3321"/>
        <v>1088</v>
      </c>
      <c r="AK4352" s="22">
        <f>IF(O4352="(传统)XDSL",VLOOKUP(S4352,[2]直销续费率明细!C:I,7,FALSE)*1,IF(O4352="GPON+XDSL",VLOOKUP(S4352,[2]直销续费率明细!C:I,7,FALSE)*1,VLOOKUP(S4352,[2]直销续费率明细!C:I,5,FALSE)*1))</f>
        <v>-40</v>
      </c>
      <c r="AL4352" s="22" t="s">
        <v>1309</v>
      </c>
      <c r="AM4352" s="22"/>
      <c r="AN4352" s="22"/>
      <c r="AO4352" s="22" t="s">
        <v>4897</v>
      </c>
      <c r="AP4352" s="22" t="s">
        <v>1301</v>
      </c>
      <c r="AS4352" s="20">
        <f>IF(Y4352&gt;=10,VLOOKUP(U4352,[2]提成计算!B:T,19,FALSE),VLOOKUP(U4352,[2]提成计算!B:T,18,FALSE))</f>
        <v>0.09</v>
      </c>
      <c r="AT4352" s="20">
        <f t="shared" si="3322"/>
        <v>97.92</v>
      </c>
      <c r="AU4352" s="20">
        <f t="shared" si="3323"/>
        <v>-40</v>
      </c>
    </row>
    <row r="4353" spans="1:47" x14ac:dyDescent="0.15">
      <c r="A4353" s="21" t="s">
        <v>1273</v>
      </c>
      <c r="B4353" s="20" t="s">
        <v>918</v>
      </c>
      <c r="C4353" s="20" t="s">
        <v>1099</v>
      </c>
      <c r="D4353" s="20" t="s">
        <v>1136</v>
      </c>
      <c r="E4353" s="20" t="s">
        <v>1171</v>
      </c>
      <c r="F4353" s="20" t="s">
        <v>1250</v>
      </c>
      <c r="G4353" s="20" t="s">
        <v>5613</v>
      </c>
      <c r="H4353" s="20"/>
      <c r="I4353" s="20">
        <v>13559794399</v>
      </c>
      <c r="J4353" s="20" t="s">
        <v>1268</v>
      </c>
      <c r="K4353" s="20" t="s">
        <v>1173</v>
      </c>
      <c r="L4353" s="20" t="s">
        <v>1358</v>
      </c>
      <c r="M4353" s="20">
        <v>1088</v>
      </c>
      <c r="N4353" s="20">
        <v>1088</v>
      </c>
      <c r="O4353" s="20" t="s">
        <v>927</v>
      </c>
      <c r="P4353" s="20" t="s">
        <v>50</v>
      </c>
      <c r="Q4353" s="28"/>
      <c r="R4353" s="21" t="s">
        <v>91</v>
      </c>
      <c r="S4353" s="21"/>
      <c r="T4353" s="21" t="s">
        <v>53</v>
      </c>
      <c r="U4353" s="21" t="s">
        <v>1174</v>
      </c>
      <c r="V4353" s="46">
        <v>1</v>
      </c>
      <c r="W4353" s="26">
        <f t="shared" si="3319"/>
        <v>1</v>
      </c>
      <c r="X4353" s="26">
        <f t="shared" ref="X4353:X4408" si="3324">V4353</f>
        <v>1</v>
      </c>
      <c r="Y4353" s="21">
        <v>10</v>
      </c>
      <c r="Z4353" s="22">
        <f t="shared" si="3317"/>
        <v>1088</v>
      </c>
      <c r="AA4353" s="20" t="s">
        <v>4899</v>
      </c>
      <c r="AB4353" s="22"/>
      <c r="AC4353" s="22">
        <v>1</v>
      </c>
      <c r="AD4353" s="22"/>
      <c r="AE4353" s="22">
        <f t="shared" si="3318"/>
        <v>1088</v>
      </c>
      <c r="AF4353" s="22">
        <f t="shared" si="3320"/>
        <v>1088</v>
      </c>
      <c r="AG4353" s="20">
        <f t="shared" ref="AG4353:AG4354" si="3325">N4353</f>
        <v>1088</v>
      </c>
      <c r="AH4353" s="20" t="str">
        <f>VLOOKUP(U4353,[1]提成计算!B:I,8,FALSE)</f>
        <v xml:space="preserve"> </v>
      </c>
      <c r="AI4353" s="20"/>
      <c r="AJ4353" s="22"/>
      <c r="AK4353" s="22"/>
      <c r="AM4353" s="22"/>
      <c r="AN4353" s="22"/>
      <c r="AO4353" s="22" t="s">
        <v>4897</v>
      </c>
      <c r="AP4353" s="22" t="s">
        <v>1301</v>
      </c>
      <c r="AS4353" s="20"/>
      <c r="AT4353" s="20"/>
      <c r="AU4353" s="20"/>
    </row>
    <row r="4354" spans="1:47" x14ac:dyDescent="0.15">
      <c r="A4354" s="21" t="s">
        <v>1273</v>
      </c>
      <c r="B4354" s="20" t="s">
        <v>918</v>
      </c>
      <c r="C4354" s="20" t="s">
        <v>1099</v>
      </c>
      <c r="D4354" s="20" t="s">
        <v>1100</v>
      </c>
      <c r="E4354" s="20" t="s">
        <v>1110</v>
      </c>
      <c r="F4354" s="20" t="s">
        <v>1250</v>
      </c>
      <c r="G4354" s="20" t="s">
        <v>5614</v>
      </c>
      <c r="H4354" s="20"/>
      <c r="I4354" s="20">
        <v>13356458269</v>
      </c>
      <c r="J4354" s="20" t="s">
        <v>1268</v>
      </c>
      <c r="K4354" s="20" t="s">
        <v>314</v>
      </c>
      <c r="L4354" s="20" t="s">
        <v>1358</v>
      </c>
      <c r="M4354" s="20">
        <v>1088</v>
      </c>
      <c r="N4354" s="20">
        <v>1088</v>
      </c>
      <c r="O4354" s="20" t="s">
        <v>927</v>
      </c>
      <c r="P4354" s="20" t="s">
        <v>50</v>
      </c>
      <c r="Q4354" s="28"/>
      <c r="R4354" s="21" t="s">
        <v>52</v>
      </c>
      <c r="S4354" s="21"/>
      <c r="T4354" s="21" t="s">
        <v>53</v>
      </c>
      <c r="U4354" s="21" t="s">
        <v>315</v>
      </c>
      <c r="V4354" s="46">
        <v>1</v>
      </c>
      <c r="W4354" s="26">
        <f t="shared" si="3319"/>
        <v>1</v>
      </c>
      <c r="X4354" s="26">
        <f t="shared" si="3324"/>
        <v>1</v>
      </c>
      <c r="Y4354" s="21">
        <v>10</v>
      </c>
      <c r="Z4354" s="22">
        <f t="shared" si="3317"/>
        <v>1088</v>
      </c>
      <c r="AA4354" s="20" t="s">
        <v>4899</v>
      </c>
      <c r="AB4354" s="22"/>
      <c r="AC4354" s="22">
        <v>1</v>
      </c>
      <c r="AD4354" s="22"/>
      <c r="AE4354" s="22">
        <f t="shared" si="3318"/>
        <v>1088</v>
      </c>
      <c r="AF4354" s="22">
        <f t="shared" si="3320"/>
        <v>1088</v>
      </c>
      <c r="AG4354" s="20">
        <f t="shared" si="3325"/>
        <v>1088</v>
      </c>
      <c r="AH4354" s="20" t="str">
        <f>VLOOKUP(U4354,[1]提成计算!B:I,8,FALSE)</f>
        <v xml:space="preserve"> </v>
      </c>
      <c r="AI4354" s="20"/>
      <c r="AJ4354" s="22"/>
      <c r="AK4354" s="22"/>
      <c r="AM4354" s="22"/>
      <c r="AN4354" s="22"/>
      <c r="AO4354" s="22" t="s">
        <v>4897</v>
      </c>
      <c r="AP4354" s="22" t="s">
        <v>1301</v>
      </c>
      <c r="AS4354" s="20"/>
      <c r="AT4354" s="20"/>
      <c r="AU4354" s="20"/>
    </row>
    <row r="4355" spans="1:47" x14ac:dyDescent="0.15">
      <c r="A4355" s="21" t="s">
        <v>1273</v>
      </c>
      <c r="B4355" s="20" t="s">
        <v>918</v>
      </c>
      <c r="C4355" s="20" t="s">
        <v>1099</v>
      </c>
      <c r="D4355" s="20" t="s">
        <v>1121</v>
      </c>
      <c r="E4355" s="20" t="s">
        <v>1280</v>
      </c>
      <c r="F4355" s="20" t="s">
        <v>1250</v>
      </c>
      <c r="G4355" s="20" t="s">
        <v>5615</v>
      </c>
      <c r="H4355" s="20"/>
      <c r="I4355" s="20" t="s">
        <v>5616</v>
      </c>
      <c r="J4355" s="20" t="s">
        <v>924</v>
      </c>
      <c r="K4355" s="20" t="s">
        <v>1286</v>
      </c>
      <c r="L4355" s="20" t="s">
        <v>1299</v>
      </c>
      <c r="M4355" s="20">
        <v>888</v>
      </c>
      <c r="N4355" s="20">
        <v>888</v>
      </c>
      <c r="O4355" s="20" t="s">
        <v>927</v>
      </c>
      <c r="P4355" s="20" t="s">
        <v>50</v>
      </c>
      <c r="Q4355" s="28"/>
      <c r="R4355" s="21" t="s">
        <v>91</v>
      </c>
      <c r="S4355" s="25" t="s">
        <v>1405</v>
      </c>
      <c r="T4355" s="21" t="s">
        <v>53</v>
      </c>
      <c r="U4355" s="21" t="s">
        <v>1287</v>
      </c>
      <c r="V4355" s="46">
        <v>1</v>
      </c>
      <c r="W4355" s="26">
        <f t="shared" si="3319"/>
        <v>1</v>
      </c>
      <c r="Y4355" s="21">
        <v>12</v>
      </c>
      <c r="Z4355" s="22">
        <f t="shared" si="3317"/>
        <v>888</v>
      </c>
      <c r="AA4355" s="20" t="s">
        <v>4899</v>
      </c>
      <c r="AB4355" s="22"/>
      <c r="AC4355" s="22">
        <v>1</v>
      </c>
      <c r="AD4355" s="22"/>
      <c r="AE4355" s="22">
        <f t="shared" si="3318"/>
        <v>888</v>
      </c>
      <c r="AF4355" s="22">
        <f t="shared" si="3320"/>
        <v>888</v>
      </c>
      <c r="AG4355" s="20"/>
      <c r="AH4355" s="22"/>
      <c r="AI4355" s="22"/>
      <c r="AJ4355" s="22">
        <f t="shared" ref="AJ4355:AJ4356" si="3326">N4355</f>
        <v>888</v>
      </c>
      <c r="AK4355" s="22">
        <f>IF(O4355="(传统)XDSL",VLOOKUP(S4355,[2]直销续费率明细!C:I,7,FALSE)*1,IF(O4355="GPON+XDSL",VLOOKUP(S4355,[2]直销续费率明细!C:I,7,FALSE)*1,VLOOKUP(S4355,[2]直销续费率明细!C:I,5,FALSE)*1))</f>
        <v>-40</v>
      </c>
      <c r="AL4355" s="22" t="s">
        <v>1309</v>
      </c>
      <c r="AM4355" s="22"/>
      <c r="AN4355" s="22"/>
      <c r="AO4355" s="22" t="s">
        <v>2216</v>
      </c>
      <c r="AP4355" s="22" t="s">
        <v>1301</v>
      </c>
      <c r="AS4355" s="20">
        <f>IF(Y4355&gt;=10,VLOOKUP(U4355,[2]提成计算!B:T,19,FALSE),VLOOKUP(U4355,[2]提成计算!B:T,18,FALSE))</f>
        <v>0.09</v>
      </c>
      <c r="AT4355" s="20">
        <f t="shared" ref="AT4355:AT4356" si="3327">IF(AD4355*AS4355&gt;0,AD4355*AS4355,AE4355*AS4355)</f>
        <v>79.92</v>
      </c>
      <c r="AU4355" s="20">
        <f t="shared" ref="AU4355:AU4356" si="3328">IF(AND(AK4355&lt;0,AK4355+AT4355&lt;0),-AT4355,AK4355)</f>
        <v>-40</v>
      </c>
    </row>
    <row r="4356" spans="1:47" x14ac:dyDescent="0.15">
      <c r="A4356" s="21" t="s">
        <v>1273</v>
      </c>
      <c r="B4356" s="20" t="s">
        <v>918</v>
      </c>
      <c r="C4356" s="20" t="s">
        <v>1099</v>
      </c>
      <c r="D4356" s="20" t="s">
        <v>1100</v>
      </c>
      <c r="E4356" s="20" t="s">
        <v>4704</v>
      </c>
      <c r="F4356" s="20" t="s">
        <v>1250</v>
      </c>
      <c r="G4356" s="20" t="s">
        <v>5617</v>
      </c>
      <c r="H4356" s="20"/>
      <c r="I4356" s="20">
        <v>13412406128</v>
      </c>
      <c r="J4356" s="20" t="s">
        <v>924</v>
      </c>
      <c r="K4356" s="20" t="s">
        <v>262</v>
      </c>
      <c r="L4356" s="20" t="s">
        <v>1299</v>
      </c>
      <c r="M4356" s="20">
        <v>888</v>
      </c>
      <c r="N4356" s="20">
        <v>888</v>
      </c>
      <c r="O4356" s="20" t="s">
        <v>927</v>
      </c>
      <c r="P4356" s="20" t="s">
        <v>50</v>
      </c>
      <c r="Q4356" s="28"/>
      <c r="R4356" s="21" t="s">
        <v>52</v>
      </c>
      <c r="S4356" s="25" t="s">
        <v>1148</v>
      </c>
      <c r="T4356" s="21" t="s">
        <v>53</v>
      </c>
      <c r="U4356" s="21" t="s">
        <v>263</v>
      </c>
      <c r="V4356" s="46">
        <v>1</v>
      </c>
      <c r="W4356" s="26">
        <f t="shared" si="3319"/>
        <v>1</v>
      </c>
      <c r="Y4356" s="21">
        <v>12</v>
      </c>
      <c r="Z4356" s="22">
        <f t="shared" si="3317"/>
        <v>888</v>
      </c>
      <c r="AA4356" s="20" t="s">
        <v>2218</v>
      </c>
      <c r="AB4356" s="22"/>
      <c r="AC4356" s="22">
        <v>1</v>
      </c>
      <c r="AD4356" s="22"/>
      <c r="AE4356" s="22">
        <f t="shared" si="3318"/>
        <v>888</v>
      </c>
      <c r="AF4356" s="22">
        <f t="shared" si="3320"/>
        <v>888</v>
      </c>
      <c r="AG4356" s="20"/>
      <c r="AH4356" s="22"/>
      <c r="AI4356" s="22"/>
      <c r="AJ4356" s="22">
        <f t="shared" si="3326"/>
        <v>888</v>
      </c>
      <c r="AK4356" s="22">
        <f>IF(O4356="(传统)XDSL",VLOOKUP(S4356,[2]直销续费率明细!C:I,7,FALSE)*1,IF(O4356="GPON+XDSL",VLOOKUP(S4356,[2]直销续费率明细!C:I,7,FALSE)*1,VLOOKUP(S4356,[2]直销续费率明细!C:I,5,FALSE)*1))</f>
        <v>-40</v>
      </c>
      <c r="AL4356" s="22" t="s">
        <v>1300</v>
      </c>
      <c r="AM4356" s="22"/>
      <c r="AN4356" s="22"/>
      <c r="AO4356" s="22" t="s">
        <v>2216</v>
      </c>
      <c r="AP4356" s="22" t="s">
        <v>1301</v>
      </c>
      <c r="AS4356" s="20">
        <f>IF(Y4356&gt;=10,VLOOKUP(U4356,[2]提成计算!B:T,19,FALSE),VLOOKUP(U4356,[2]提成计算!B:T,18,FALSE))</f>
        <v>0.1</v>
      </c>
      <c r="AT4356" s="20">
        <f t="shared" si="3327"/>
        <v>88.800000000000011</v>
      </c>
      <c r="AU4356" s="20">
        <f t="shared" si="3328"/>
        <v>-40</v>
      </c>
    </row>
    <row r="4357" spans="1:47" x14ac:dyDescent="0.15">
      <c r="A4357" s="21" t="s">
        <v>1273</v>
      </c>
      <c r="B4357" s="20" t="s">
        <v>918</v>
      </c>
      <c r="C4357" s="20" t="s">
        <v>1099</v>
      </c>
      <c r="D4357" s="20" t="s">
        <v>1100</v>
      </c>
      <c r="E4357" s="20" t="s">
        <v>1115</v>
      </c>
      <c r="F4357" s="20" t="s">
        <v>1250</v>
      </c>
      <c r="G4357" s="20" t="s">
        <v>5618</v>
      </c>
      <c r="H4357" s="20"/>
      <c r="I4357" s="20">
        <v>13480003137</v>
      </c>
      <c r="J4357" s="20" t="s">
        <v>1268</v>
      </c>
      <c r="K4357" s="20" t="s">
        <v>4833</v>
      </c>
      <c r="L4357" s="20" t="s">
        <v>1358</v>
      </c>
      <c r="M4357" s="20">
        <v>1088</v>
      </c>
      <c r="N4357" s="20">
        <v>1088</v>
      </c>
      <c r="O4357" s="20" t="s">
        <v>927</v>
      </c>
      <c r="P4357" s="20" t="s">
        <v>50</v>
      </c>
      <c r="Q4357" s="28"/>
      <c r="R4357" s="21" t="s">
        <v>52</v>
      </c>
      <c r="S4357" s="21"/>
      <c r="T4357" s="21" t="s">
        <v>53</v>
      </c>
      <c r="U4357" s="21" t="s">
        <v>1737</v>
      </c>
      <c r="V4357" s="46">
        <v>1</v>
      </c>
      <c r="W4357" s="26">
        <f t="shared" si="3319"/>
        <v>1</v>
      </c>
      <c r="X4357" s="26">
        <f t="shared" si="3324"/>
        <v>1</v>
      </c>
      <c r="Y4357" s="21">
        <v>10</v>
      </c>
      <c r="Z4357" s="22">
        <f t="shared" si="3317"/>
        <v>1088</v>
      </c>
      <c r="AA4357" s="20" t="s">
        <v>2218</v>
      </c>
      <c r="AB4357" s="22"/>
      <c r="AC4357" s="22">
        <v>1</v>
      </c>
      <c r="AD4357" s="22"/>
      <c r="AE4357" s="22">
        <f t="shared" si="3318"/>
        <v>1088</v>
      </c>
      <c r="AF4357" s="22">
        <f t="shared" si="3320"/>
        <v>1088</v>
      </c>
      <c r="AG4357" s="20">
        <f t="shared" ref="AG4357:AG4358" si="3329">N4357</f>
        <v>1088</v>
      </c>
      <c r="AH4357" s="20" t="str">
        <f>VLOOKUP(U4357,[1]提成计算!B:I,8,FALSE)</f>
        <v xml:space="preserve"> </v>
      </c>
      <c r="AI4357" s="20"/>
      <c r="AJ4357" s="22"/>
      <c r="AK4357" s="22"/>
      <c r="AM4357" s="22"/>
      <c r="AN4357" s="22"/>
      <c r="AO4357" s="22" t="s">
        <v>4897</v>
      </c>
      <c r="AP4357" s="22" t="s">
        <v>1301</v>
      </c>
      <c r="AS4357" s="20"/>
      <c r="AT4357" s="20"/>
      <c r="AU4357" s="20"/>
    </row>
    <row r="4358" spans="1:47" x14ac:dyDescent="0.15">
      <c r="A4358" s="21" t="s">
        <v>1273</v>
      </c>
      <c r="B4358" s="20" t="s">
        <v>918</v>
      </c>
      <c r="C4358" s="20" t="s">
        <v>1099</v>
      </c>
      <c r="D4358" s="20" t="s">
        <v>1100</v>
      </c>
      <c r="E4358" s="20" t="s">
        <v>1115</v>
      </c>
      <c r="F4358" s="20" t="s">
        <v>1250</v>
      </c>
      <c r="G4358" s="20" t="s">
        <v>5619</v>
      </c>
      <c r="H4358" s="20"/>
      <c r="I4358" s="20">
        <v>13797234039</v>
      </c>
      <c r="J4358" s="20" t="s">
        <v>1268</v>
      </c>
      <c r="K4358" s="20" t="s">
        <v>4833</v>
      </c>
      <c r="L4358" s="20" t="s">
        <v>1358</v>
      </c>
      <c r="M4358" s="20">
        <v>1088</v>
      </c>
      <c r="N4358" s="20">
        <v>1088</v>
      </c>
      <c r="O4358" s="20" t="s">
        <v>927</v>
      </c>
      <c r="P4358" s="20" t="s">
        <v>50</v>
      </c>
      <c r="Q4358" s="28"/>
      <c r="R4358" s="21" t="s">
        <v>52</v>
      </c>
      <c r="S4358" s="21"/>
      <c r="T4358" s="21" t="s">
        <v>53</v>
      </c>
      <c r="U4358" s="21" t="s">
        <v>1737</v>
      </c>
      <c r="V4358" s="46">
        <v>1</v>
      </c>
      <c r="W4358" s="26">
        <f t="shared" si="3319"/>
        <v>1</v>
      </c>
      <c r="X4358" s="26">
        <f t="shared" si="3324"/>
        <v>1</v>
      </c>
      <c r="Y4358" s="21">
        <v>10</v>
      </c>
      <c r="Z4358" s="22">
        <f t="shared" si="3317"/>
        <v>1088</v>
      </c>
      <c r="AA4358" s="20" t="s">
        <v>4899</v>
      </c>
      <c r="AB4358" s="22"/>
      <c r="AC4358" s="22">
        <v>1</v>
      </c>
      <c r="AD4358" s="22"/>
      <c r="AE4358" s="22">
        <f t="shared" si="3318"/>
        <v>1088</v>
      </c>
      <c r="AF4358" s="22">
        <f t="shared" si="3320"/>
        <v>1088</v>
      </c>
      <c r="AG4358" s="20">
        <f t="shared" si="3329"/>
        <v>1088</v>
      </c>
      <c r="AH4358" s="20" t="str">
        <f>VLOOKUP(U4358,[1]提成计算!B:I,8,FALSE)</f>
        <v xml:space="preserve"> </v>
      </c>
      <c r="AI4358" s="20"/>
      <c r="AJ4358" s="22"/>
      <c r="AK4358" s="22"/>
      <c r="AM4358" s="22"/>
      <c r="AN4358" s="22"/>
      <c r="AO4358" s="22" t="s">
        <v>4897</v>
      </c>
      <c r="AP4358" s="22" t="s">
        <v>1301</v>
      </c>
      <c r="AS4358" s="20"/>
      <c r="AT4358" s="20"/>
      <c r="AU4358" s="20"/>
    </row>
    <row r="4359" spans="1:47" x14ac:dyDescent="0.15">
      <c r="A4359" s="21" t="s">
        <v>1273</v>
      </c>
      <c r="B4359" s="20" t="s">
        <v>918</v>
      </c>
      <c r="C4359" s="20" t="s">
        <v>1099</v>
      </c>
      <c r="D4359" s="20" t="s">
        <v>1121</v>
      </c>
      <c r="E4359" s="20" t="s">
        <v>4739</v>
      </c>
      <c r="F4359" s="20" t="s">
        <v>1250</v>
      </c>
      <c r="G4359" s="20" t="s">
        <v>5620</v>
      </c>
      <c r="H4359" s="20"/>
      <c r="I4359" s="20" t="s">
        <v>5621</v>
      </c>
      <c r="J4359" s="20" t="s">
        <v>924</v>
      </c>
      <c r="K4359" s="20" t="s">
        <v>4870</v>
      </c>
      <c r="L4359" s="20" t="s">
        <v>1299</v>
      </c>
      <c r="M4359" s="20">
        <v>888</v>
      </c>
      <c r="N4359" s="20">
        <v>888</v>
      </c>
      <c r="O4359" s="20" t="s">
        <v>927</v>
      </c>
      <c r="P4359" s="20" t="s">
        <v>50</v>
      </c>
      <c r="Q4359" s="28"/>
      <c r="R4359" s="21" t="s">
        <v>91</v>
      </c>
      <c r="S4359" s="25" t="s">
        <v>1126</v>
      </c>
      <c r="T4359" s="21" t="s">
        <v>53</v>
      </c>
      <c r="U4359" s="21" t="s">
        <v>4871</v>
      </c>
      <c r="V4359" s="46">
        <v>1</v>
      </c>
      <c r="W4359" s="26">
        <f t="shared" si="3319"/>
        <v>1</v>
      </c>
      <c r="Y4359" s="21">
        <v>12</v>
      </c>
      <c r="Z4359" s="22">
        <f t="shared" si="3317"/>
        <v>888</v>
      </c>
      <c r="AA4359" s="20" t="s">
        <v>4899</v>
      </c>
      <c r="AB4359" s="22"/>
      <c r="AC4359" s="22">
        <v>1</v>
      </c>
      <c r="AD4359" s="22"/>
      <c r="AE4359" s="22">
        <f t="shared" si="3318"/>
        <v>888</v>
      </c>
      <c r="AF4359" s="22">
        <f t="shared" si="3320"/>
        <v>888</v>
      </c>
      <c r="AG4359" s="20"/>
      <c r="AH4359" s="22"/>
      <c r="AI4359" s="22"/>
      <c r="AJ4359" s="22">
        <f>N4359</f>
        <v>888</v>
      </c>
      <c r="AK4359" s="22">
        <f>IF(O4359="(传统)XDSL",VLOOKUP(S4359,[2]直销续费率明细!C:I,7,FALSE)*1,IF(O4359="GPON+XDSL",VLOOKUP(S4359,[2]直销续费率明细!C:I,7,FALSE)*1,VLOOKUP(S4359,[2]直销续费率明细!C:I,5,FALSE)*1))</f>
        <v>-40</v>
      </c>
      <c r="AL4359" s="22" t="s">
        <v>1309</v>
      </c>
      <c r="AM4359" s="22"/>
      <c r="AN4359" s="22"/>
      <c r="AO4359" s="22" t="s">
        <v>4897</v>
      </c>
      <c r="AP4359" s="22" t="s">
        <v>1301</v>
      </c>
      <c r="AS4359" s="20">
        <f>IF(Y4359&gt;=10,VLOOKUP(U4359,[2]提成计算!B:T,19,FALSE),VLOOKUP(U4359,[2]提成计算!B:T,18,FALSE))</f>
        <v>0.09</v>
      </c>
      <c r="AT4359" s="20">
        <f t="shared" ref="AT4359" si="3330">IF(AD4359*AS4359&gt;0,AD4359*AS4359,AE4359*AS4359)</f>
        <v>79.92</v>
      </c>
      <c r="AU4359" s="20">
        <f t="shared" ref="AU4359" si="3331">IF(AND(AK4359&lt;0,AK4359+AT4359&lt;0),-AT4359,AK4359)</f>
        <v>-40</v>
      </c>
    </row>
    <row r="4360" spans="1:47" x14ac:dyDescent="0.15">
      <c r="A4360" s="21" t="s">
        <v>1273</v>
      </c>
      <c r="B4360" s="20" t="s">
        <v>918</v>
      </c>
      <c r="C4360" s="20" t="s">
        <v>1099</v>
      </c>
      <c r="D4360" s="20" t="s">
        <v>1136</v>
      </c>
      <c r="E4360" s="20" t="s">
        <v>1101</v>
      </c>
      <c r="F4360" s="20" t="s">
        <v>1250</v>
      </c>
      <c r="G4360" s="20" t="s">
        <v>5622</v>
      </c>
      <c r="H4360" s="20"/>
      <c r="I4360" s="20">
        <v>13268826355</v>
      </c>
      <c r="J4360" s="20" t="s">
        <v>5241</v>
      </c>
      <c r="K4360" s="20" t="s">
        <v>1153</v>
      </c>
      <c r="L4360" s="20" t="s">
        <v>1358</v>
      </c>
      <c r="M4360" s="20">
        <v>1088</v>
      </c>
      <c r="N4360" s="20">
        <v>1088</v>
      </c>
      <c r="O4360" s="20" t="s">
        <v>927</v>
      </c>
      <c r="P4360" s="20" t="s">
        <v>50</v>
      </c>
      <c r="Q4360" s="28" t="s">
        <v>5241</v>
      </c>
      <c r="R4360" s="21" t="s">
        <v>109</v>
      </c>
      <c r="S4360" s="21"/>
      <c r="T4360" s="21" t="s">
        <v>53</v>
      </c>
      <c r="U4360" s="21" t="s">
        <v>1156</v>
      </c>
      <c r="V4360" s="46">
        <v>1</v>
      </c>
      <c r="W4360" s="26">
        <f t="shared" si="3319"/>
        <v>1</v>
      </c>
      <c r="X4360" s="26">
        <f t="shared" si="3324"/>
        <v>1</v>
      </c>
      <c r="Y4360" s="21">
        <v>10</v>
      </c>
      <c r="Z4360" s="22">
        <f t="shared" si="3317"/>
        <v>1088</v>
      </c>
      <c r="AA4360" s="20" t="s">
        <v>4899</v>
      </c>
      <c r="AB4360" s="22"/>
      <c r="AC4360" s="22">
        <v>1</v>
      </c>
      <c r="AD4360" s="22"/>
      <c r="AE4360" s="22">
        <f t="shared" si="3318"/>
        <v>1088</v>
      </c>
      <c r="AF4360" s="22">
        <f t="shared" si="3320"/>
        <v>1088</v>
      </c>
      <c r="AG4360" s="20">
        <f>N4360</f>
        <v>1088</v>
      </c>
      <c r="AH4360" s="20" t="str">
        <f>VLOOKUP(U4360,[1]提成计算!B:I,8,FALSE)</f>
        <v xml:space="preserve"> </v>
      </c>
      <c r="AI4360" s="20"/>
      <c r="AJ4360" s="22"/>
      <c r="AK4360" s="22"/>
      <c r="AM4360" s="22"/>
      <c r="AN4360" s="22"/>
      <c r="AO4360" s="22" t="s">
        <v>4897</v>
      </c>
      <c r="AP4360" s="22" t="s">
        <v>1301</v>
      </c>
      <c r="AS4360" s="20"/>
      <c r="AT4360" s="20"/>
      <c r="AU4360" s="20"/>
    </row>
    <row r="4361" spans="1:47" x14ac:dyDescent="0.15">
      <c r="A4361" s="21" t="s">
        <v>1273</v>
      </c>
      <c r="B4361" s="20" t="s">
        <v>918</v>
      </c>
      <c r="C4361" s="20" t="s">
        <v>1099</v>
      </c>
      <c r="D4361" s="20" t="s">
        <v>1121</v>
      </c>
      <c r="E4361" s="20" t="s">
        <v>1412</v>
      </c>
      <c r="F4361" s="20" t="s">
        <v>1250</v>
      </c>
      <c r="G4361" s="20" t="s">
        <v>5623</v>
      </c>
      <c r="H4361" s="20"/>
      <c r="I4361" s="20">
        <v>13712284728</v>
      </c>
      <c r="J4361" s="20" t="s">
        <v>924</v>
      </c>
      <c r="K4361" s="20" t="s">
        <v>4737</v>
      </c>
      <c r="L4361" s="20" t="s">
        <v>1947</v>
      </c>
      <c r="M4361" s="20">
        <v>400</v>
      </c>
      <c r="N4361" s="20">
        <v>400</v>
      </c>
      <c r="O4361" s="20" t="s">
        <v>927</v>
      </c>
      <c r="P4361" s="20" t="s">
        <v>50</v>
      </c>
      <c r="Q4361" s="28"/>
      <c r="R4361" s="21" t="s">
        <v>91</v>
      </c>
      <c r="S4361" s="25" t="s">
        <v>1410</v>
      </c>
      <c r="T4361" s="21" t="s">
        <v>53</v>
      </c>
      <c r="U4361" s="21" t="s">
        <v>4738</v>
      </c>
      <c r="V4361" s="46">
        <v>0.5</v>
      </c>
      <c r="W4361" s="26">
        <f t="shared" si="3319"/>
        <v>0.5</v>
      </c>
      <c r="Y4361" s="21">
        <v>4</v>
      </c>
      <c r="Z4361" s="22">
        <f t="shared" si="3317"/>
        <v>400</v>
      </c>
      <c r="AA4361" s="20" t="s">
        <v>4899</v>
      </c>
      <c r="AB4361" s="22">
        <v>1</v>
      </c>
      <c r="AC4361" s="22"/>
      <c r="AD4361" s="22">
        <f>N4361</f>
        <v>400</v>
      </c>
      <c r="AE4361" s="22"/>
      <c r="AF4361" s="22">
        <f t="shared" si="3320"/>
        <v>400</v>
      </c>
      <c r="AG4361" s="20"/>
      <c r="AH4361" s="22"/>
      <c r="AI4361" s="22"/>
      <c r="AJ4361" s="22">
        <f t="shared" ref="AJ4361:AJ4362" si="3332">N4361</f>
        <v>400</v>
      </c>
      <c r="AK4361" s="22">
        <f>IF(O4361="(传统)XDSL",VLOOKUP(S4361,[2]直销续费率明细!C:I,7,FALSE)*1,IF(O4361="GPON+XDSL",VLOOKUP(S4361,[2]直销续费率明细!C:I,7,FALSE)*1,VLOOKUP(S4361,[2]直销续费率明细!C:I,5,FALSE)*1))</f>
        <v>-40</v>
      </c>
      <c r="AL4361" s="22" t="s">
        <v>1309</v>
      </c>
      <c r="AM4361" s="22"/>
      <c r="AN4361" s="22"/>
      <c r="AO4361" s="22" t="s">
        <v>2216</v>
      </c>
      <c r="AP4361" s="22" t="s">
        <v>2939</v>
      </c>
      <c r="AS4361" s="20">
        <f>IF(Y4361&gt;=10,VLOOKUP(U4361,[2]提成计算!B:T,19,FALSE),VLOOKUP(U4361,[2]提成计算!B:T,18,FALSE))</f>
        <v>0.06</v>
      </c>
      <c r="AT4361" s="20">
        <f t="shared" ref="AT4361" si="3333">IF(AD4361*AS4361&gt;0,AD4361*AS4361,AE4361*AS4361)</f>
        <v>24</v>
      </c>
      <c r="AU4361" s="20">
        <f t="shared" ref="AU4361" si="3334">IF(AND(AK4361&lt;0,AK4361+AT4361&lt;0),-AT4361,AK4361)</f>
        <v>-24</v>
      </c>
    </row>
    <row r="4362" spans="1:47" x14ac:dyDescent="0.15">
      <c r="A4362" s="21" t="s">
        <v>1273</v>
      </c>
      <c r="B4362" s="20" t="s">
        <v>918</v>
      </c>
      <c r="C4362" s="20" t="s">
        <v>1099</v>
      </c>
      <c r="D4362" s="20" t="s">
        <v>1100</v>
      </c>
      <c r="E4362" s="20" t="s">
        <v>1115</v>
      </c>
      <c r="F4362" s="20" t="s">
        <v>1250</v>
      </c>
      <c r="G4362" s="20" t="s">
        <v>5624</v>
      </c>
      <c r="H4362" s="20"/>
      <c r="I4362" s="20">
        <v>18059532322</v>
      </c>
      <c r="J4362" s="20" t="s">
        <v>924</v>
      </c>
      <c r="K4362" s="20" t="s">
        <v>174</v>
      </c>
      <c r="L4362" s="20" t="s">
        <v>1299</v>
      </c>
      <c r="M4362" s="20">
        <v>888</v>
      </c>
      <c r="N4362" s="20">
        <v>888</v>
      </c>
      <c r="O4362" s="20" t="s">
        <v>927</v>
      </c>
      <c r="P4362" s="20" t="s">
        <v>50</v>
      </c>
      <c r="Q4362" s="28"/>
      <c r="R4362" s="21" t="s">
        <v>52</v>
      </c>
      <c r="S4362" s="25" t="s">
        <v>1170</v>
      </c>
      <c r="T4362" s="21" t="s">
        <v>2242</v>
      </c>
      <c r="U4362" s="21"/>
      <c r="V4362" s="46">
        <v>1</v>
      </c>
      <c r="W4362" s="26">
        <f t="shared" si="3319"/>
        <v>1</v>
      </c>
      <c r="Y4362" s="21">
        <v>12</v>
      </c>
      <c r="Z4362" s="22">
        <f t="shared" si="3317"/>
        <v>888</v>
      </c>
      <c r="AA4362" s="20" t="s">
        <v>2218</v>
      </c>
      <c r="AB4362" s="22"/>
      <c r="AC4362" s="22">
        <v>1</v>
      </c>
      <c r="AD4362" s="22"/>
      <c r="AE4362" s="22">
        <f t="shared" ref="AE4362:AE4367" si="3335">N4362</f>
        <v>888</v>
      </c>
      <c r="AF4362" s="22">
        <f t="shared" si="3320"/>
        <v>888</v>
      </c>
      <c r="AG4362" s="20"/>
      <c r="AH4362" s="22"/>
      <c r="AI4362" s="22"/>
      <c r="AJ4362" s="22">
        <f t="shared" si="3332"/>
        <v>888</v>
      </c>
      <c r="AK4362" s="22">
        <f>IF(O4362="(传统)XDSL",VLOOKUP(S4362,[1]续费率明细!C:I,7,FALSE)*1,IF(O4362="GPON+XDSL",VLOOKUP(S4362,[1]续费率明细!C:I,7,FALSE)*1,VLOOKUP(S4362,[1]续费率明细!C:I,5,FALSE)*1))</f>
        <v>-40</v>
      </c>
      <c r="AL4362" s="22" t="s">
        <v>1309</v>
      </c>
      <c r="AM4362" s="22"/>
      <c r="AN4362" s="22"/>
      <c r="AO4362" s="22" t="s">
        <v>4897</v>
      </c>
      <c r="AP4362" s="22" t="s">
        <v>1301</v>
      </c>
      <c r="AS4362" s="20"/>
      <c r="AT4362" s="20"/>
      <c r="AU4362" s="20"/>
    </row>
    <row r="4363" spans="1:47" x14ac:dyDescent="0.15">
      <c r="A4363" s="21" t="s">
        <v>1273</v>
      </c>
      <c r="B4363" s="20" t="s">
        <v>918</v>
      </c>
      <c r="C4363" s="20" t="s">
        <v>1099</v>
      </c>
      <c r="D4363" s="20" t="s">
        <v>1121</v>
      </c>
      <c r="E4363" s="20" t="s">
        <v>1412</v>
      </c>
      <c r="F4363" s="20" t="s">
        <v>1250</v>
      </c>
      <c r="G4363" s="20" t="s">
        <v>5625</v>
      </c>
      <c r="H4363" s="20"/>
      <c r="I4363" s="20">
        <v>15999718638</v>
      </c>
      <c r="J4363" s="20" t="s">
        <v>1268</v>
      </c>
      <c r="K4363" s="20" t="s">
        <v>4753</v>
      </c>
      <c r="L4363" s="20" t="s">
        <v>1358</v>
      </c>
      <c r="M4363" s="20">
        <v>1088</v>
      </c>
      <c r="N4363" s="20">
        <v>1088</v>
      </c>
      <c r="O4363" s="20" t="s">
        <v>927</v>
      </c>
      <c r="P4363" s="20" t="s">
        <v>50</v>
      </c>
      <c r="Q4363" s="28"/>
      <c r="R4363" s="21" t="s">
        <v>91</v>
      </c>
      <c r="S4363" s="21"/>
      <c r="T4363" s="21" t="s">
        <v>53</v>
      </c>
      <c r="U4363" s="21" t="s">
        <v>4754</v>
      </c>
      <c r="V4363" s="46">
        <v>1</v>
      </c>
      <c r="W4363" s="26">
        <f t="shared" si="3319"/>
        <v>1</v>
      </c>
      <c r="X4363" s="26">
        <f t="shared" si="3324"/>
        <v>1</v>
      </c>
      <c r="Y4363" s="21">
        <v>10</v>
      </c>
      <c r="Z4363" s="22">
        <f t="shared" si="3317"/>
        <v>1088</v>
      </c>
      <c r="AA4363" s="20" t="s">
        <v>4899</v>
      </c>
      <c r="AB4363" s="22"/>
      <c r="AC4363" s="22">
        <v>1</v>
      </c>
      <c r="AD4363" s="22"/>
      <c r="AE4363" s="22">
        <f t="shared" si="3335"/>
        <v>1088</v>
      </c>
      <c r="AF4363" s="22">
        <f t="shared" si="3320"/>
        <v>1088</v>
      </c>
      <c r="AG4363" s="20">
        <f>N4363</f>
        <v>1088</v>
      </c>
      <c r="AH4363" s="20" t="str">
        <f>VLOOKUP(U4363,[1]提成计算!B:I,8,FALSE)</f>
        <v xml:space="preserve"> </v>
      </c>
      <c r="AI4363" s="20"/>
      <c r="AJ4363" s="22"/>
      <c r="AK4363" s="22"/>
      <c r="AM4363" s="22"/>
      <c r="AN4363" s="22"/>
      <c r="AO4363" s="22" t="s">
        <v>4897</v>
      </c>
      <c r="AP4363" s="22" t="s">
        <v>1301</v>
      </c>
      <c r="AS4363" s="20"/>
      <c r="AT4363" s="20"/>
      <c r="AU4363" s="20"/>
    </row>
    <row r="4364" spans="1:47" x14ac:dyDescent="0.15">
      <c r="A4364" s="21" t="s">
        <v>1273</v>
      </c>
      <c r="B4364" s="20" t="s">
        <v>918</v>
      </c>
      <c r="C4364" s="20" t="s">
        <v>1099</v>
      </c>
      <c r="D4364" s="20" t="s">
        <v>1121</v>
      </c>
      <c r="E4364" s="20" t="s">
        <v>1175</v>
      </c>
      <c r="F4364" s="20" t="s">
        <v>1250</v>
      </c>
      <c r="G4364" s="20" t="s">
        <v>5626</v>
      </c>
      <c r="H4364" s="20"/>
      <c r="I4364" s="20" t="s">
        <v>5627</v>
      </c>
      <c r="J4364" s="20" t="s">
        <v>924</v>
      </c>
      <c r="K4364" s="20" t="s">
        <v>321</v>
      </c>
      <c r="L4364" s="20" t="s">
        <v>1299</v>
      </c>
      <c r="M4364" s="20">
        <v>888</v>
      </c>
      <c r="N4364" s="20">
        <v>888</v>
      </c>
      <c r="O4364" s="20" t="s">
        <v>927</v>
      </c>
      <c r="P4364" s="20" t="s">
        <v>50</v>
      </c>
      <c r="Q4364" s="28"/>
      <c r="R4364" s="21" t="s">
        <v>91</v>
      </c>
      <c r="S4364" s="25" t="s">
        <v>1748</v>
      </c>
      <c r="T4364" s="21" t="s">
        <v>53</v>
      </c>
      <c r="U4364" s="21" t="s">
        <v>322</v>
      </c>
      <c r="V4364" s="46">
        <v>1</v>
      </c>
      <c r="W4364" s="26">
        <f t="shared" si="3319"/>
        <v>1</v>
      </c>
      <c r="Y4364" s="21">
        <v>12</v>
      </c>
      <c r="Z4364" s="22">
        <f t="shared" si="3317"/>
        <v>888</v>
      </c>
      <c r="AA4364" s="20" t="s">
        <v>4899</v>
      </c>
      <c r="AB4364" s="22"/>
      <c r="AC4364" s="22">
        <v>1</v>
      </c>
      <c r="AD4364" s="22"/>
      <c r="AE4364" s="22">
        <f t="shared" si="3335"/>
        <v>888</v>
      </c>
      <c r="AF4364" s="22">
        <f t="shared" si="3320"/>
        <v>888</v>
      </c>
      <c r="AG4364" s="20"/>
      <c r="AH4364" s="22"/>
      <c r="AI4364" s="22"/>
      <c r="AJ4364" s="22">
        <f t="shared" ref="AJ4364:AJ4366" si="3336">N4364</f>
        <v>888</v>
      </c>
      <c r="AK4364" s="22">
        <f>IF(O4364="(传统)XDSL",VLOOKUP(S4364,[2]直销续费率明细!C:I,7,FALSE)*1,IF(O4364="GPON+XDSL",VLOOKUP(S4364,[2]直销续费率明细!C:I,7,FALSE)*1,VLOOKUP(S4364,[2]直销续费率明细!C:I,5,FALSE)*1))</f>
        <v>-40</v>
      </c>
      <c r="AL4364" s="22" t="s">
        <v>1309</v>
      </c>
      <c r="AM4364" s="22"/>
      <c r="AN4364" s="22"/>
      <c r="AO4364" s="22" t="s">
        <v>4897</v>
      </c>
      <c r="AP4364" s="22" t="s">
        <v>1301</v>
      </c>
      <c r="AS4364" s="20">
        <f>IF(Y4364&gt;=10,VLOOKUP(U4364,[2]提成计算!B:T,19,FALSE),VLOOKUP(U4364,[2]提成计算!B:T,18,FALSE))</f>
        <v>0.09</v>
      </c>
      <c r="AT4364" s="20">
        <f t="shared" ref="AT4364:AT4366" si="3337">IF(AD4364*AS4364&gt;0,AD4364*AS4364,AE4364*AS4364)</f>
        <v>79.92</v>
      </c>
      <c r="AU4364" s="20">
        <f t="shared" ref="AU4364:AU4366" si="3338">IF(AND(AK4364&lt;0,AK4364+AT4364&lt;0),-AT4364,AK4364)</f>
        <v>-40</v>
      </c>
    </row>
    <row r="4365" spans="1:47" x14ac:dyDescent="0.15">
      <c r="A4365" s="21" t="s">
        <v>1273</v>
      </c>
      <c r="B4365" s="20" t="s">
        <v>918</v>
      </c>
      <c r="C4365" s="20" t="s">
        <v>1099</v>
      </c>
      <c r="D4365" s="20" t="s">
        <v>1136</v>
      </c>
      <c r="E4365" s="20" t="s">
        <v>1137</v>
      </c>
      <c r="F4365" s="20" t="s">
        <v>1250</v>
      </c>
      <c r="G4365" s="20" t="s">
        <v>5628</v>
      </c>
      <c r="H4365" s="20"/>
      <c r="I4365" s="20">
        <v>13922914682</v>
      </c>
      <c r="J4365" s="20" t="s">
        <v>924</v>
      </c>
      <c r="K4365" s="20" t="s">
        <v>880</v>
      </c>
      <c r="L4365" s="20" t="s">
        <v>1299</v>
      </c>
      <c r="M4365" s="20">
        <v>888</v>
      </c>
      <c r="N4365" s="20">
        <v>888</v>
      </c>
      <c r="O4365" s="20" t="s">
        <v>927</v>
      </c>
      <c r="P4365" s="20" t="s">
        <v>50</v>
      </c>
      <c r="Q4365" s="28"/>
      <c r="R4365" s="21" t="s">
        <v>109</v>
      </c>
      <c r="S4365" s="25" t="s">
        <v>1159</v>
      </c>
      <c r="T4365" s="21" t="s">
        <v>4968</v>
      </c>
      <c r="U4365" s="21" t="s">
        <v>881</v>
      </c>
      <c r="V4365" s="46">
        <v>1</v>
      </c>
      <c r="W4365" s="26">
        <f t="shared" si="3319"/>
        <v>1</v>
      </c>
      <c r="Y4365" s="21">
        <v>12</v>
      </c>
      <c r="Z4365" s="22">
        <f t="shared" si="3317"/>
        <v>888</v>
      </c>
      <c r="AA4365" s="20" t="s">
        <v>4899</v>
      </c>
      <c r="AB4365" s="22"/>
      <c r="AC4365" s="22">
        <v>1</v>
      </c>
      <c r="AD4365" s="22"/>
      <c r="AE4365" s="22">
        <f t="shared" si="3335"/>
        <v>888</v>
      </c>
      <c r="AF4365" s="22">
        <f t="shared" si="3320"/>
        <v>888</v>
      </c>
      <c r="AG4365" s="20"/>
      <c r="AH4365" s="22"/>
      <c r="AI4365" s="22"/>
      <c r="AJ4365" s="22">
        <f t="shared" si="3336"/>
        <v>888</v>
      </c>
      <c r="AK4365" s="22">
        <f>IF(O4365="(传统)XDSL",VLOOKUP(S4365,[2]直销续费率明细!C:I,7,FALSE)*1,IF(O4365="GPON+XDSL",VLOOKUP(S4365,[2]直销续费率明细!C:I,7,FALSE)*1,VLOOKUP(S4365,[2]直销续费率明细!C:I,5,FALSE)*1))</f>
        <v>-40</v>
      </c>
      <c r="AL4365" s="22" t="s">
        <v>1300</v>
      </c>
      <c r="AM4365" s="22"/>
      <c r="AN4365" s="22"/>
      <c r="AO4365" s="22" t="s">
        <v>4897</v>
      </c>
      <c r="AP4365" s="22" t="s">
        <v>1301</v>
      </c>
      <c r="AS4365" s="20">
        <f>IF(Y4365&gt;=10,VLOOKUP(U4365,[2]提成计算!B:T,19,FALSE),VLOOKUP(U4365,[2]提成计算!B:T,18,FALSE))</f>
        <v>0.1</v>
      </c>
      <c r="AT4365" s="20">
        <f t="shared" si="3337"/>
        <v>88.800000000000011</v>
      </c>
      <c r="AU4365" s="20">
        <f t="shared" si="3338"/>
        <v>-40</v>
      </c>
    </row>
    <row r="4366" spans="1:47" x14ac:dyDescent="0.15">
      <c r="A4366" s="21" t="s">
        <v>1273</v>
      </c>
      <c r="B4366" s="20" t="s">
        <v>918</v>
      </c>
      <c r="C4366" s="20" t="s">
        <v>1099</v>
      </c>
      <c r="D4366" s="20" t="s">
        <v>1136</v>
      </c>
      <c r="E4366" s="20" t="s">
        <v>1137</v>
      </c>
      <c r="F4366" s="20" t="s">
        <v>1250</v>
      </c>
      <c r="G4366" s="20" t="s">
        <v>5629</v>
      </c>
      <c r="H4366" s="20"/>
      <c r="I4366" s="20">
        <v>13620187212</v>
      </c>
      <c r="J4366" s="20" t="s">
        <v>924</v>
      </c>
      <c r="K4366" s="20" t="s">
        <v>304</v>
      </c>
      <c r="L4366" s="20" t="s">
        <v>2922</v>
      </c>
      <c r="M4366" s="20">
        <v>3600</v>
      </c>
      <c r="N4366" s="20">
        <v>3600</v>
      </c>
      <c r="O4366" s="20" t="s">
        <v>927</v>
      </c>
      <c r="P4366" s="20" t="s">
        <v>50</v>
      </c>
      <c r="Q4366" s="28"/>
      <c r="R4366" s="21" t="s">
        <v>109</v>
      </c>
      <c r="S4366" s="25" t="s">
        <v>1161</v>
      </c>
      <c r="T4366" s="21" t="s">
        <v>53</v>
      </c>
      <c r="U4366" s="21" t="s">
        <v>305</v>
      </c>
      <c r="V4366" s="46">
        <v>1</v>
      </c>
      <c r="W4366" s="26">
        <f t="shared" si="3319"/>
        <v>1</v>
      </c>
      <c r="Y4366" s="21">
        <v>100</v>
      </c>
      <c r="Z4366" s="22">
        <f t="shared" si="3317"/>
        <v>3600</v>
      </c>
      <c r="AA4366" s="20" t="s">
        <v>4899</v>
      </c>
      <c r="AB4366" s="22"/>
      <c r="AC4366" s="22">
        <v>1</v>
      </c>
      <c r="AD4366" s="22"/>
      <c r="AE4366" s="22">
        <f t="shared" si="3335"/>
        <v>3600</v>
      </c>
      <c r="AF4366" s="22">
        <f t="shared" si="3320"/>
        <v>3600</v>
      </c>
      <c r="AG4366" s="20"/>
      <c r="AH4366" s="22"/>
      <c r="AI4366" s="22"/>
      <c r="AJ4366" s="22">
        <f t="shared" si="3336"/>
        <v>3600</v>
      </c>
      <c r="AK4366" s="22">
        <f>IF(O4366="(传统)XDSL",VLOOKUP(S4366,[2]直销续费率明细!C:I,7,FALSE)*1,IF(O4366="GPON+XDSL",VLOOKUP(S4366,[2]直销续费率明细!C:I,7,FALSE)*1,VLOOKUP(S4366,[2]直销续费率明细!C:I,5,FALSE)*1))</f>
        <v>-40</v>
      </c>
      <c r="AL4366" s="22" t="s">
        <v>1309</v>
      </c>
      <c r="AM4366" s="22"/>
      <c r="AN4366" s="22"/>
      <c r="AO4366" s="22" t="s">
        <v>4897</v>
      </c>
      <c r="AP4366" s="22" t="s">
        <v>1301</v>
      </c>
      <c r="AS4366" s="20">
        <f>IF(Y4366&gt;=10,VLOOKUP(U4366,[2]提成计算!B:T,19,FALSE),VLOOKUP(U4366,[2]提成计算!B:T,18,FALSE))</f>
        <v>0.09</v>
      </c>
      <c r="AT4366" s="20">
        <f t="shared" si="3337"/>
        <v>324</v>
      </c>
      <c r="AU4366" s="20">
        <f t="shared" si="3338"/>
        <v>-40</v>
      </c>
    </row>
    <row r="4367" spans="1:47" x14ac:dyDescent="0.15">
      <c r="A4367" s="21" t="s">
        <v>1273</v>
      </c>
      <c r="B4367" s="20" t="s">
        <v>918</v>
      </c>
      <c r="C4367" s="20" t="s">
        <v>1099</v>
      </c>
      <c r="D4367" s="20" t="s">
        <v>1136</v>
      </c>
      <c r="E4367" s="20" t="s">
        <v>1137</v>
      </c>
      <c r="F4367" s="20" t="s">
        <v>1250</v>
      </c>
      <c r="G4367" s="20" t="s">
        <v>5630</v>
      </c>
      <c r="H4367" s="20"/>
      <c r="I4367" s="20">
        <v>18029685990</v>
      </c>
      <c r="J4367" s="20" t="s">
        <v>1268</v>
      </c>
      <c r="K4367" s="20" t="s">
        <v>600</v>
      </c>
      <c r="L4367" s="20" t="s">
        <v>1898</v>
      </c>
      <c r="M4367" s="20">
        <v>1398</v>
      </c>
      <c r="N4367" s="20">
        <v>1398</v>
      </c>
      <c r="O4367" s="20" t="s">
        <v>927</v>
      </c>
      <c r="P4367" s="20" t="s">
        <v>50</v>
      </c>
      <c r="Q4367" s="28"/>
      <c r="R4367" s="21" t="s">
        <v>109</v>
      </c>
      <c r="S4367" s="21"/>
      <c r="T4367" s="21" t="s">
        <v>53</v>
      </c>
      <c r="U4367" s="21" t="s">
        <v>601</v>
      </c>
      <c r="V4367" s="46">
        <v>1</v>
      </c>
      <c r="W4367" s="26">
        <f t="shared" si="3319"/>
        <v>1</v>
      </c>
      <c r="X4367" s="26">
        <f t="shared" si="3324"/>
        <v>1</v>
      </c>
      <c r="Y4367" s="21">
        <v>20</v>
      </c>
      <c r="Z4367" s="22">
        <f t="shared" si="3317"/>
        <v>1398</v>
      </c>
      <c r="AA4367" s="20" t="s">
        <v>4899</v>
      </c>
      <c r="AB4367" s="22"/>
      <c r="AC4367" s="22">
        <v>1</v>
      </c>
      <c r="AD4367" s="22"/>
      <c r="AE4367" s="22">
        <f t="shared" si="3335"/>
        <v>1398</v>
      </c>
      <c r="AF4367" s="22">
        <f t="shared" si="3320"/>
        <v>1398</v>
      </c>
      <c r="AG4367" s="20">
        <f>N4367</f>
        <v>1398</v>
      </c>
      <c r="AH4367" s="20" t="str">
        <f>VLOOKUP(U4367,[1]提成计算!B:I,8,FALSE)</f>
        <v xml:space="preserve"> </v>
      </c>
      <c r="AI4367" s="20"/>
      <c r="AJ4367" s="22"/>
      <c r="AK4367" s="22"/>
      <c r="AM4367" s="22"/>
      <c r="AN4367" s="22"/>
      <c r="AO4367" s="22" t="s">
        <v>4897</v>
      </c>
      <c r="AP4367" s="22" t="s">
        <v>1301</v>
      </c>
      <c r="AS4367" s="20"/>
      <c r="AT4367" s="20"/>
      <c r="AU4367" s="20"/>
    </row>
    <row r="4368" spans="1:47" x14ac:dyDescent="0.15">
      <c r="A4368" s="21" t="s">
        <v>1273</v>
      </c>
      <c r="B4368" s="20" t="s">
        <v>918</v>
      </c>
      <c r="C4368" s="20" t="s">
        <v>1099</v>
      </c>
      <c r="D4368" s="20" t="s">
        <v>1100</v>
      </c>
      <c r="E4368" s="20" t="s">
        <v>1110</v>
      </c>
      <c r="F4368" s="20" t="s">
        <v>1250</v>
      </c>
      <c r="G4368" s="20" t="s">
        <v>5631</v>
      </c>
      <c r="H4368" s="20"/>
      <c r="I4368" s="20">
        <v>13686661013</v>
      </c>
      <c r="J4368" s="20" t="s">
        <v>924</v>
      </c>
      <c r="K4368" s="20" t="s">
        <v>1169</v>
      </c>
      <c r="L4368" s="20" t="s">
        <v>1918</v>
      </c>
      <c r="M4368" s="20">
        <v>680</v>
      </c>
      <c r="N4368" s="20">
        <v>680</v>
      </c>
      <c r="O4368" s="20" t="s">
        <v>1262</v>
      </c>
      <c r="P4368" s="20" t="s">
        <v>50</v>
      </c>
      <c r="Q4368" s="28"/>
      <c r="R4368" s="21" t="s">
        <v>52</v>
      </c>
      <c r="S4368" s="25" t="s">
        <v>1134</v>
      </c>
      <c r="T4368" s="21" t="s">
        <v>4929</v>
      </c>
      <c r="U4368" s="21"/>
      <c r="V4368" s="46">
        <v>1</v>
      </c>
      <c r="W4368" s="26">
        <f t="shared" si="3319"/>
        <v>1</v>
      </c>
      <c r="Y4368" s="21">
        <v>4</v>
      </c>
      <c r="Z4368" s="22">
        <f t="shared" si="3317"/>
        <v>680</v>
      </c>
      <c r="AA4368" s="20" t="s">
        <v>4899</v>
      </c>
      <c r="AB4368" s="22">
        <v>1</v>
      </c>
      <c r="AC4368" s="22"/>
      <c r="AD4368" s="22">
        <f>N4368</f>
        <v>680</v>
      </c>
      <c r="AE4368" s="22"/>
      <c r="AF4368" s="22">
        <f t="shared" si="3320"/>
        <v>680</v>
      </c>
      <c r="AG4368" s="20"/>
      <c r="AH4368" s="22"/>
      <c r="AI4368" s="22"/>
      <c r="AJ4368" s="22">
        <f t="shared" ref="AJ4368:AJ4371" si="3339">N4368</f>
        <v>680</v>
      </c>
      <c r="AK4368" s="22">
        <f>IF(O4368="(传统)XDSL",VLOOKUP(S4368,[1]续费率明细!C:I,7,FALSE)*1,IF(O4368="GPON+XDSL",VLOOKUP(S4368,[1]续费率明细!C:I,7,FALSE)*1,VLOOKUP(S4368,[1]续费率明细!C:I,5,FALSE)*1))</f>
        <v>25</v>
      </c>
      <c r="AL4368" s="22" t="s">
        <v>1300</v>
      </c>
      <c r="AM4368" s="22"/>
      <c r="AN4368" s="22"/>
      <c r="AO4368" s="22" t="s">
        <v>4897</v>
      </c>
      <c r="AP4368" s="22" t="s">
        <v>4913</v>
      </c>
      <c r="AS4368" s="20"/>
      <c r="AT4368" s="20"/>
      <c r="AU4368" s="20"/>
    </row>
    <row r="4369" spans="1:47" x14ac:dyDescent="0.15">
      <c r="A4369" s="21" t="s">
        <v>1273</v>
      </c>
      <c r="B4369" s="20" t="s">
        <v>918</v>
      </c>
      <c r="C4369" s="20" t="s">
        <v>1099</v>
      </c>
      <c r="D4369" s="20" t="s">
        <v>1100</v>
      </c>
      <c r="E4369" s="20" t="s">
        <v>1115</v>
      </c>
      <c r="F4369" s="20" t="s">
        <v>1250</v>
      </c>
      <c r="G4369" s="20" t="s">
        <v>5632</v>
      </c>
      <c r="H4369" s="20"/>
      <c r="I4369" s="20">
        <v>13532393229</v>
      </c>
      <c r="J4369" s="20" t="s">
        <v>924</v>
      </c>
      <c r="K4369" s="20" t="s">
        <v>174</v>
      </c>
      <c r="L4369" s="20" t="s">
        <v>1299</v>
      </c>
      <c r="M4369" s="20">
        <v>888</v>
      </c>
      <c r="N4369" s="20">
        <v>888</v>
      </c>
      <c r="O4369" s="20" t="s">
        <v>927</v>
      </c>
      <c r="P4369" s="20" t="s">
        <v>50</v>
      </c>
      <c r="Q4369" s="28"/>
      <c r="R4369" s="21" t="s">
        <v>52</v>
      </c>
      <c r="S4369" s="25" t="s">
        <v>1170</v>
      </c>
      <c r="T4369" s="21" t="s">
        <v>4929</v>
      </c>
      <c r="U4369" s="21"/>
      <c r="V4369" s="46">
        <v>1</v>
      </c>
      <c r="W4369" s="26">
        <f t="shared" si="3319"/>
        <v>1</v>
      </c>
      <c r="Y4369" s="21">
        <v>12</v>
      </c>
      <c r="Z4369" s="22">
        <f t="shared" si="3317"/>
        <v>888</v>
      </c>
      <c r="AA4369" s="20" t="s">
        <v>4899</v>
      </c>
      <c r="AB4369" s="22"/>
      <c r="AC4369" s="22">
        <v>1</v>
      </c>
      <c r="AD4369" s="22"/>
      <c r="AE4369" s="22">
        <f>N4369</f>
        <v>888</v>
      </c>
      <c r="AF4369" s="22">
        <f t="shared" si="3320"/>
        <v>888</v>
      </c>
      <c r="AG4369" s="20"/>
      <c r="AH4369" s="22"/>
      <c r="AI4369" s="22"/>
      <c r="AJ4369" s="22">
        <f t="shared" si="3339"/>
        <v>888</v>
      </c>
      <c r="AK4369" s="22">
        <f>IF(O4369="(传统)XDSL",VLOOKUP(S4369,[1]续费率明细!C:I,7,FALSE)*1,IF(O4369="GPON+XDSL",VLOOKUP(S4369,[1]续费率明细!C:I,7,FALSE)*1,VLOOKUP(S4369,[1]续费率明细!C:I,5,FALSE)*1))</f>
        <v>-40</v>
      </c>
      <c r="AL4369" s="22" t="s">
        <v>1309</v>
      </c>
      <c r="AM4369" s="22"/>
      <c r="AN4369" s="22"/>
      <c r="AO4369" s="22" t="s">
        <v>4897</v>
      </c>
      <c r="AP4369" s="22" t="s">
        <v>1301</v>
      </c>
      <c r="AS4369" s="20"/>
      <c r="AT4369" s="20"/>
      <c r="AU4369" s="20"/>
    </row>
    <row r="4370" spans="1:47" x14ac:dyDescent="0.15">
      <c r="A4370" s="21" t="s">
        <v>1273</v>
      </c>
      <c r="B4370" s="20" t="s">
        <v>918</v>
      </c>
      <c r="C4370" s="20" t="s">
        <v>1099</v>
      </c>
      <c r="D4370" s="20" t="s">
        <v>1136</v>
      </c>
      <c r="E4370" s="20" t="s">
        <v>1447</v>
      </c>
      <c r="F4370" s="20" t="s">
        <v>1250</v>
      </c>
      <c r="G4370" s="20" t="s">
        <v>5633</v>
      </c>
      <c r="H4370" s="20"/>
      <c r="I4370" s="20" t="s">
        <v>5634</v>
      </c>
      <c r="J4370" s="20" t="s">
        <v>924</v>
      </c>
      <c r="K4370" s="20" t="s">
        <v>4699</v>
      </c>
      <c r="L4370" s="20" t="s">
        <v>2365</v>
      </c>
      <c r="M4370" s="20">
        <v>600</v>
      </c>
      <c r="N4370" s="20">
        <v>600</v>
      </c>
      <c r="O4370" s="20" t="s">
        <v>1262</v>
      </c>
      <c r="P4370" s="20" t="s">
        <v>50</v>
      </c>
      <c r="Q4370" s="28"/>
      <c r="R4370" s="22" t="s">
        <v>109</v>
      </c>
      <c r="T4370" s="21" t="s">
        <v>948</v>
      </c>
      <c r="U4370" s="22" t="s">
        <v>109</v>
      </c>
      <c r="V4370" s="46">
        <v>1</v>
      </c>
      <c r="W4370" s="26">
        <f t="shared" si="3319"/>
        <v>1</v>
      </c>
      <c r="Y4370" s="21">
        <v>2</v>
      </c>
      <c r="Z4370" s="22">
        <f t="shared" si="3317"/>
        <v>600</v>
      </c>
      <c r="AA4370" s="20" t="s">
        <v>4899</v>
      </c>
      <c r="AB4370" s="22">
        <v>1</v>
      </c>
      <c r="AC4370" s="22"/>
      <c r="AD4370" s="22">
        <f>N4370</f>
        <v>600</v>
      </c>
      <c r="AE4370" s="22"/>
      <c r="AF4370" s="22">
        <f t="shared" si="3320"/>
        <v>600</v>
      </c>
      <c r="AG4370" s="20"/>
      <c r="AH4370" s="22"/>
      <c r="AI4370" s="22"/>
      <c r="AJ4370" s="22">
        <f t="shared" si="3339"/>
        <v>600</v>
      </c>
      <c r="AK4370" s="22">
        <f>IF(O4370="(传统)XDSL",VLOOKUP(U4370,[2]自营续费率!B:G,6,FALSE)*1,IF(O4370="GPON+XDSL",VLOOKUP(U4370,[2]自营续费率!B:G,6,FALSE)*1,VLOOKUP(U4370,[2]自营续费率!B:G,4,FALSE)*1))</f>
        <v>10</v>
      </c>
      <c r="AL4370" s="22" t="s">
        <v>1309</v>
      </c>
      <c r="AM4370" s="22"/>
      <c r="AN4370" s="22"/>
      <c r="AO4370" s="22" t="s">
        <v>4897</v>
      </c>
      <c r="AP4370" s="22" t="s">
        <v>1301</v>
      </c>
      <c r="AS4370" s="20">
        <f>IF(Y4370&gt;=10,VLOOKUP(U4370,[2]自营提成!C:Z,6,FALSE),VLOOKUP(U4370,[2]自营提成!C:Z,5,FALSE))</f>
        <v>0.09</v>
      </c>
      <c r="AT4370" s="20">
        <f t="shared" ref="AT4370:AT4371" si="3340">IF(AD4370*AS4370&gt;0,AD4370*AS4370,AE4370*AS4370)</f>
        <v>54</v>
      </c>
      <c r="AU4370" s="20">
        <f>IF(AND(AK4370&lt;0,AK4370+AT4370&lt;0),-AT4370,AK4370)</f>
        <v>10</v>
      </c>
    </row>
    <row r="4371" spans="1:47" x14ac:dyDescent="0.15">
      <c r="A4371" s="21" t="s">
        <v>1273</v>
      </c>
      <c r="B4371" s="20" t="s">
        <v>918</v>
      </c>
      <c r="C4371" s="20" t="s">
        <v>1099</v>
      </c>
      <c r="D4371" s="20" t="s">
        <v>1121</v>
      </c>
      <c r="E4371" s="20" t="s">
        <v>4739</v>
      </c>
      <c r="F4371" s="20" t="s">
        <v>1250</v>
      </c>
      <c r="G4371" s="20" t="s">
        <v>5635</v>
      </c>
      <c r="H4371" s="20"/>
      <c r="I4371" s="20">
        <v>13669814105</v>
      </c>
      <c r="J4371" s="20" t="s">
        <v>924</v>
      </c>
      <c r="K4371" s="20" t="s">
        <v>5004</v>
      </c>
      <c r="L4371" s="20" t="s">
        <v>1299</v>
      </c>
      <c r="M4371" s="20">
        <v>888</v>
      </c>
      <c r="N4371" s="20">
        <v>888</v>
      </c>
      <c r="O4371" s="20" t="s">
        <v>927</v>
      </c>
      <c r="P4371" s="20" t="s">
        <v>50</v>
      </c>
      <c r="Q4371" s="28"/>
      <c r="R4371" s="21" t="s">
        <v>91</v>
      </c>
      <c r="S4371" s="25" t="s">
        <v>1126</v>
      </c>
      <c r="T4371" s="21" t="s">
        <v>4968</v>
      </c>
      <c r="U4371" s="21" t="s">
        <v>5005</v>
      </c>
      <c r="V4371" s="46">
        <v>1</v>
      </c>
      <c r="W4371" s="26">
        <f t="shared" si="3319"/>
        <v>1</v>
      </c>
      <c r="Y4371" s="21">
        <v>12</v>
      </c>
      <c r="Z4371" s="22">
        <f t="shared" si="3317"/>
        <v>888</v>
      </c>
      <c r="AA4371" s="20" t="s">
        <v>4899</v>
      </c>
      <c r="AB4371" s="22"/>
      <c r="AC4371" s="22">
        <v>1</v>
      </c>
      <c r="AD4371" s="22"/>
      <c r="AE4371" s="22">
        <f t="shared" ref="AE4371:AE4386" si="3341">N4371</f>
        <v>888</v>
      </c>
      <c r="AF4371" s="22">
        <f t="shared" si="3320"/>
        <v>888</v>
      </c>
      <c r="AG4371" s="20"/>
      <c r="AH4371" s="22"/>
      <c r="AI4371" s="22"/>
      <c r="AJ4371" s="22">
        <f t="shared" si="3339"/>
        <v>888</v>
      </c>
      <c r="AK4371" s="22">
        <f>IF(O4371="(传统)XDSL",VLOOKUP(S4371,[2]直销续费率明细!C:I,7,FALSE)*1,IF(O4371="GPON+XDSL",VLOOKUP(S4371,[2]直销续费率明细!C:I,7,FALSE)*1,VLOOKUP(S4371,[2]直销续费率明细!C:I,5,FALSE)*1))</f>
        <v>-40</v>
      </c>
      <c r="AL4371" s="22" t="s">
        <v>1309</v>
      </c>
      <c r="AM4371" s="22"/>
      <c r="AN4371" s="22"/>
      <c r="AO4371" s="22" t="s">
        <v>4897</v>
      </c>
      <c r="AP4371" s="22" t="s">
        <v>1301</v>
      </c>
      <c r="AS4371" s="20">
        <f>IF(Y4371&gt;=10,VLOOKUP(U4371,[2]提成计算!B:T,19,FALSE),VLOOKUP(U4371,[2]提成计算!B:T,18,FALSE))</f>
        <v>0.09</v>
      </c>
      <c r="AT4371" s="20">
        <f t="shared" si="3340"/>
        <v>79.92</v>
      </c>
      <c r="AU4371" s="20">
        <f t="shared" ref="AU4371" si="3342">IF(AND(AK4371&lt;0,AK4371+AT4371&lt;0),-AT4371,AK4371)</f>
        <v>-40</v>
      </c>
    </row>
    <row r="4372" spans="1:47" x14ac:dyDescent="0.15">
      <c r="A4372" s="21" t="s">
        <v>1273</v>
      </c>
      <c r="B4372" s="20" t="s">
        <v>918</v>
      </c>
      <c r="C4372" s="20" t="s">
        <v>1099</v>
      </c>
      <c r="D4372" s="20" t="s">
        <v>1100</v>
      </c>
      <c r="E4372" s="20" t="s">
        <v>1101</v>
      </c>
      <c r="F4372" s="20" t="s">
        <v>1250</v>
      </c>
      <c r="G4372" s="20" t="s">
        <v>5636</v>
      </c>
      <c r="H4372" s="20"/>
      <c r="I4372" s="20">
        <v>13798885390</v>
      </c>
      <c r="J4372" s="20" t="s">
        <v>1268</v>
      </c>
      <c r="K4372" s="20" t="s">
        <v>80</v>
      </c>
      <c r="L4372" s="20" t="s">
        <v>1358</v>
      </c>
      <c r="M4372" s="20">
        <v>1088</v>
      </c>
      <c r="N4372" s="20">
        <v>1088</v>
      </c>
      <c r="O4372" s="20" t="s">
        <v>927</v>
      </c>
      <c r="P4372" s="20" t="s">
        <v>50</v>
      </c>
      <c r="Q4372" s="28"/>
      <c r="R4372" s="21" t="s">
        <v>52</v>
      </c>
      <c r="S4372" s="21"/>
      <c r="T4372" s="21" t="s">
        <v>53</v>
      </c>
      <c r="U4372" s="21" t="s">
        <v>81</v>
      </c>
      <c r="V4372" s="46">
        <v>1</v>
      </c>
      <c r="W4372" s="26">
        <f t="shared" si="3319"/>
        <v>1</v>
      </c>
      <c r="X4372" s="26">
        <f t="shared" si="3324"/>
        <v>1</v>
      </c>
      <c r="Y4372" s="21">
        <v>10</v>
      </c>
      <c r="Z4372" s="22">
        <f t="shared" si="3317"/>
        <v>1088</v>
      </c>
      <c r="AA4372" s="20" t="s">
        <v>4899</v>
      </c>
      <c r="AB4372" s="22"/>
      <c r="AC4372" s="22">
        <v>1</v>
      </c>
      <c r="AD4372" s="22"/>
      <c r="AE4372" s="22">
        <f t="shared" si="3341"/>
        <v>1088</v>
      </c>
      <c r="AF4372" s="22">
        <f t="shared" si="3320"/>
        <v>1088</v>
      </c>
      <c r="AG4372" s="20">
        <f t="shared" ref="AG4372:AG4373" si="3343">N4372</f>
        <v>1088</v>
      </c>
      <c r="AH4372" s="20" t="str">
        <f>VLOOKUP(U4372,[1]提成计算!B:I,8,FALSE)</f>
        <v xml:space="preserve"> </v>
      </c>
      <c r="AI4372" s="20"/>
      <c r="AJ4372" s="22"/>
      <c r="AK4372" s="22"/>
      <c r="AM4372" s="22"/>
      <c r="AN4372" s="22"/>
      <c r="AO4372" s="22" t="s">
        <v>2216</v>
      </c>
      <c r="AP4372" s="22" t="s">
        <v>1301</v>
      </c>
      <c r="AS4372" s="20"/>
      <c r="AT4372" s="20"/>
      <c r="AU4372" s="20"/>
    </row>
    <row r="4373" spans="1:47" x14ac:dyDescent="0.15">
      <c r="A4373" s="21" t="s">
        <v>1273</v>
      </c>
      <c r="B4373" s="20" t="s">
        <v>918</v>
      </c>
      <c r="C4373" s="20" t="s">
        <v>1099</v>
      </c>
      <c r="D4373" s="20" t="s">
        <v>1136</v>
      </c>
      <c r="E4373" s="20" t="s">
        <v>1137</v>
      </c>
      <c r="F4373" s="20" t="s">
        <v>1250</v>
      </c>
      <c r="G4373" s="20" t="s">
        <v>5637</v>
      </c>
      <c r="H4373" s="20"/>
      <c r="I4373" s="20">
        <v>13712589926</v>
      </c>
      <c r="J4373" s="20" t="s">
        <v>1268</v>
      </c>
      <c r="K4373" s="20" t="s">
        <v>600</v>
      </c>
      <c r="L4373" s="20" t="s">
        <v>1358</v>
      </c>
      <c r="M4373" s="20">
        <v>1088</v>
      </c>
      <c r="N4373" s="20">
        <v>1088</v>
      </c>
      <c r="O4373" s="20" t="s">
        <v>927</v>
      </c>
      <c r="P4373" s="20" t="s">
        <v>50</v>
      </c>
      <c r="Q4373" s="28"/>
      <c r="R4373" s="21" t="s">
        <v>109</v>
      </c>
      <c r="S4373" s="21"/>
      <c r="T4373" s="21" t="s">
        <v>53</v>
      </c>
      <c r="U4373" s="21" t="s">
        <v>601</v>
      </c>
      <c r="V4373" s="46">
        <v>1</v>
      </c>
      <c r="W4373" s="26">
        <f t="shared" si="3319"/>
        <v>1</v>
      </c>
      <c r="X4373" s="26">
        <f t="shared" si="3324"/>
        <v>1</v>
      </c>
      <c r="Y4373" s="21">
        <v>10</v>
      </c>
      <c r="Z4373" s="22">
        <f t="shared" si="3317"/>
        <v>1088</v>
      </c>
      <c r="AA4373" s="20" t="s">
        <v>2218</v>
      </c>
      <c r="AB4373" s="22"/>
      <c r="AC4373" s="22">
        <v>1</v>
      </c>
      <c r="AD4373" s="22"/>
      <c r="AE4373" s="22">
        <f t="shared" si="3341"/>
        <v>1088</v>
      </c>
      <c r="AF4373" s="22">
        <f t="shared" si="3320"/>
        <v>1088</v>
      </c>
      <c r="AG4373" s="20">
        <f t="shared" si="3343"/>
        <v>1088</v>
      </c>
      <c r="AH4373" s="20" t="str">
        <f>VLOOKUP(U4373,[1]提成计算!B:I,8,FALSE)</f>
        <v xml:space="preserve"> </v>
      </c>
      <c r="AI4373" s="20"/>
      <c r="AJ4373" s="22"/>
      <c r="AK4373" s="22"/>
      <c r="AM4373" s="22"/>
      <c r="AN4373" s="22"/>
      <c r="AO4373" s="22" t="s">
        <v>2216</v>
      </c>
      <c r="AP4373" s="22" t="s">
        <v>1301</v>
      </c>
      <c r="AS4373" s="20"/>
      <c r="AT4373" s="20"/>
      <c r="AU4373" s="20"/>
    </row>
    <row r="4374" spans="1:47" x14ac:dyDescent="0.15">
      <c r="A4374" s="21" t="s">
        <v>1273</v>
      </c>
      <c r="B4374" s="20" t="s">
        <v>918</v>
      </c>
      <c r="C4374" s="20" t="s">
        <v>1099</v>
      </c>
      <c r="D4374" s="20" t="s">
        <v>1136</v>
      </c>
      <c r="E4374" s="20" t="s">
        <v>1137</v>
      </c>
      <c r="F4374" s="20" t="s">
        <v>1250</v>
      </c>
      <c r="G4374" s="20" t="s">
        <v>5638</v>
      </c>
      <c r="H4374" s="20"/>
      <c r="I4374" s="20" t="s">
        <v>5639</v>
      </c>
      <c r="J4374" s="20" t="s">
        <v>924</v>
      </c>
      <c r="K4374" s="20" t="s">
        <v>4732</v>
      </c>
      <c r="L4374" s="20" t="s">
        <v>1299</v>
      </c>
      <c r="M4374" s="20">
        <v>888</v>
      </c>
      <c r="N4374" s="20">
        <v>888</v>
      </c>
      <c r="O4374" s="20" t="s">
        <v>927</v>
      </c>
      <c r="P4374" s="20" t="s">
        <v>50</v>
      </c>
      <c r="Q4374" s="28"/>
      <c r="R4374" s="21" t="s">
        <v>109</v>
      </c>
      <c r="S4374" s="25" t="s">
        <v>1159</v>
      </c>
      <c r="T4374" s="21" t="s">
        <v>53</v>
      </c>
      <c r="U4374" s="21" t="s">
        <v>1799</v>
      </c>
      <c r="V4374" s="46">
        <v>1</v>
      </c>
      <c r="W4374" s="26">
        <f t="shared" si="3319"/>
        <v>1</v>
      </c>
      <c r="Y4374" s="21">
        <v>12</v>
      </c>
      <c r="Z4374" s="22">
        <f t="shared" si="3317"/>
        <v>888</v>
      </c>
      <c r="AA4374" s="20" t="s">
        <v>2218</v>
      </c>
      <c r="AB4374" s="22"/>
      <c r="AC4374" s="22">
        <v>1</v>
      </c>
      <c r="AD4374" s="22"/>
      <c r="AE4374" s="22">
        <f t="shared" si="3341"/>
        <v>888</v>
      </c>
      <c r="AF4374" s="22">
        <f t="shared" si="3320"/>
        <v>888</v>
      </c>
      <c r="AG4374" s="20"/>
      <c r="AH4374" s="22"/>
      <c r="AI4374" s="22"/>
      <c r="AJ4374" s="22">
        <f t="shared" ref="AJ4374:AJ4375" si="3344">N4374</f>
        <v>888</v>
      </c>
      <c r="AK4374" s="22">
        <f>IF(O4374="(传统)XDSL",VLOOKUP(S4374,[2]直销续费率明细!C:I,7,FALSE)*1,IF(O4374="GPON+XDSL",VLOOKUP(S4374,[2]直销续费率明细!C:I,7,FALSE)*1,VLOOKUP(S4374,[2]直销续费率明细!C:I,5,FALSE)*1))</f>
        <v>-40</v>
      </c>
      <c r="AL4374" s="22" t="s">
        <v>1309</v>
      </c>
      <c r="AM4374" s="22"/>
      <c r="AN4374" s="22"/>
      <c r="AO4374" s="22" t="s">
        <v>4897</v>
      </c>
      <c r="AP4374" s="22" t="s">
        <v>1301</v>
      </c>
      <c r="AS4374" s="20">
        <f>IF(Y4374&gt;=10,VLOOKUP(U4374,[2]提成计算!B:T,19,FALSE),VLOOKUP(U4374,[2]提成计算!B:T,18,FALSE))</f>
        <v>0.09</v>
      </c>
      <c r="AT4374" s="20">
        <f t="shared" ref="AT4374:AT4375" si="3345">IF(AD4374*AS4374&gt;0,AD4374*AS4374,AE4374*AS4374)</f>
        <v>79.92</v>
      </c>
      <c r="AU4374" s="20">
        <f t="shared" ref="AU4374:AU4375" si="3346">IF(AND(AK4374&lt;0,AK4374+AT4374&lt;0),-AT4374,AK4374)</f>
        <v>-40</v>
      </c>
    </row>
    <row r="4375" spans="1:47" x14ac:dyDescent="0.15">
      <c r="A4375" s="21" t="s">
        <v>1273</v>
      </c>
      <c r="B4375" s="20" t="s">
        <v>918</v>
      </c>
      <c r="C4375" s="20" t="s">
        <v>1099</v>
      </c>
      <c r="D4375" s="20" t="s">
        <v>1100</v>
      </c>
      <c r="E4375" s="20" t="s">
        <v>1110</v>
      </c>
      <c r="F4375" s="20" t="s">
        <v>1250</v>
      </c>
      <c r="G4375" s="20" t="s">
        <v>5640</v>
      </c>
      <c r="H4375" s="20"/>
      <c r="I4375" s="20">
        <v>13712321845</v>
      </c>
      <c r="J4375" s="20" t="s">
        <v>924</v>
      </c>
      <c r="K4375" s="20" t="s">
        <v>262</v>
      </c>
      <c r="L4375" s="20" t="s">
        <v>2137</v>
      </c>
      <c r="M4375" s="20">
        <v>1408</v>
      </c>
      <c r="N4375" s="20">
        <v>1408</v>
      </c>
      <c r="O4375" s="20" t="s">
        <v>927</v>
      </c>
      <c r="P4375" s="20" t="s">
        <v>50</v>
      </c>
      <c r="Q4375" s="28"/>
      <c r="R4375" s="21" t="s">
        <v>52</v>
      </c>
      <c r="S4375" s="25" t="s">
        <v>1148</v>
      </c>
      <c r="T4375" s="21" t="s">
        <v>53</v>
      </c>
      <c r="U4375" s="21" t="s">
        <v>263</v>
      </c>
      <c r="V4375" s="46">
        <v>1</v>
      </c>
      <c r="W4375" s="26">
        <f t="shared" si="3319"/>
        <v>1</v>
      </c>
      <c r="Y4375" s="21">
        <v>12</v>
      </c>
      <c r="Z4375" s="22">
        <f t="shared" si="3317"/>
        <v>1408</v>
      </c>
      <c r="AA4375" s="20" t="s">
        <v>4899</v>
      </c>
      <c r="AB4375" s="22"/>
      <c r="AC4375" s="22">
        <v>1</v>
      </c>
      <c r="AD4375" s="22"/>
      <c r="AE4375" s="22">
        <f t="shared" si="3341"/>
        <v>1408</v>
      </c>
      <c r="AF4375" s="22">
        <f t="shared" si="3320"/>
        <v>1408</v>
      </c>
      <c r="AG4375" s="20"/>
      <c r="AH4375" s="22"/>
      <c r="AI4375" s="22"/>
      <c r="AJ4375" s="22">
        <f t="shared" si="3344"/>
        <v>1408</v>
      </c>
      <c r="AK4375" s="22">
        <f>IF(O4375="(传统)XDSL",VLOOKUP(S4375,[2]直销续费率明细!C:I,7,FALSE)*1,IF(O4375="GPON+XDSL",VLOOKUP(S4375,[2]直销续费率明细!C:I,7,FALSE)*1,VLOOKUP(S4375,[2]直销续费率明细!C:I,5,FALSE)*1))</f>
        <v>-40</v>
      </c>
      <c r="AL4375" s="22" t="s">
        <v>1300</v>
      </c>
      <c r="AM4375" s="22"/>
      <c r="AN4375" s="22"/>
      <c r="AO4375" s="22" t="s">
        <v>4897</v>
      </c>
      <c r="AP4375" s="22" t="s">
        <v>1301</v>
      </c>
      <c r="AS4375" s="20">
        <f>IF(Y4375&gt;=10,VLOOKUP(U4375,[2]提成计算!B:T,19,FALSE),VLOOKUP(U4375,[2]提成计算!B:T,18,FALSE))</f>
        <v>0.1</v>
      </c>
      <c r="AT4375" s="20">
        <f t="shared" si="3345"/>
        <v>140.80000000000001</v>
      </c>
      <c r="AU4375" s="20">
        <f t="shared" si="3346"/>
        <v>-40</v>
      </c>
    </row>
    <row r="4376" spans="1:47" x14ac:dyDescent="0.15">
      <c r="A4376" s="21" t="s">
        <v>1273</v>
      </c>
      <c r="B4376" s="20" t="s">
        <v>918</v>
      </c>
      <c r="C4376" s="20" t="s">
        <v>1099</v>
      </c>
      <c r="D4376" s="20" t="s">
        <v>1136</v>
      </c>
      <c r="E4376" s="20" t="s">
        <v>1137</v>
      </c>
      <c r="F4376" s="20" t="s">
        <v>1250</v>
      </c>
      <c r="G4376" s="20" t="s">
        <v>5641</v>
      </c>
      <c r="H4376" s="20"/>
      <c r="I4376" s="20">
        <v>15992902590</v>
      </c>
      <c r="J4376" s="20" t="s">
        <v>1268</v>
      </c>
      <c r="K4376" s="20" t="s">
        <v>5265</v>
      </c>
      <c r="L4376" s="20" t="s">
        <v>1358</v>
      </c>
      <c r="M4376" s="20">
        <v>1088</v>
      </c>
      <c r="N4376" s="20">
        <v>1088</v>
      </c>
      <c r="O4376" s="20" t="s">
        <v>927</v>
      </c>
      <c r="P4376" s="20" t="s">
        <v>50</v>
      </c>
      <c r="Q4376" s="28"/>
      <c r="R4376" s="21" t="s">
        <v>109</v>
      </c>
      <c r="S4376" s="21"/>
      <c r="T4376" s="21" t="s">
        <v>4968</v>
      </c>
      <c r="U4376" s="21" t="s">
        <v>5266</v>
      </c>
      <c r="V4376" s="46">
        <v>1</v>
      </c>
      <c r="W4376" s="26">
        <f t="shared" si="3319"/>
        <v>1</v>
      </c>
      <c r="X4376" s="26">
        <f t="shared" si="3324"/>
        <v>1</v>
      </c>
      <c r="Y4376" s="21">
        <v>10</v>
      </c>
      <c r="Z4376" s="22">
        <f t="shared" si="3317"/>
        <v>1088</v>
      </c>
      <c r="AA4376" s="20" t="s">
        <v>4899</v>
      </c>
      <c r="AB4376" s="22"/>
      <c r="AC4376" s="22">
        <v>1</v>
      </c>
      <c r="AD4376" s="22"/>
      <c r="AE4376" s="22">
        <f t="shared" si="3341"/>
        <v>1088</v>
      </c>
      <c r="AF4376" s="22">
        <f t="shared" si="3320"/>
        <v>1088</v>
      </c>
      <c r="AG4376" s="20">
        <f>N4376</f>
        <v>1088</v>
      </c>
      <c r="AH4376" s="20"/>
      <c r="AI4376" s="20"/>
      <c r="AJ4376" s="22"/>
      <c r="AK4376" s="22"/>
      <c r="AM4376" s="22"/>
      <c r="AN4376" s="22"/>
      <c r="AO4376" s="22" t="s">
        <v>4897</v>
      </c>
      <c r="AP4376" s="22" t="s">
        <v>1301</v>
      </c>
      <c r="AS4376" s="20"/>
      <c r="AT4376" s="20"/>
      <c r="AU4376" s="20"/>
    </row>
    <row r="4377" spans="1:47" x14ac:dyDescent="0.15">
      <c r="A4377" s="21" t="s">
        <v>1273</v>
      </c>
      <c r="B4377" s="20" t="s">
        <v>918</v>
      </c>
      <c r="C4377" s="20" t="s">
        <v>1099</v>
      </c>
      <c r="D4377" s="20" t="s">
        <v>1100</v>
      </c>
      <c r="E4377" s="20" t="s">
        <v>4704</v>
      </c>
      <c r="F4377" s="20" t="s">
        <v>1250</v>
      </c>
      <c r="G4377" s="20" t="s">
        <v>5642</v>
      </c>
      <c r="H4377" s="20"/>
      <c r="I4377" s="20" t="s">
        <v>5643</v>
      </c>
      <c r="J4377" s="20" t="s">
        <v>924</v>
      </c>
      <c r="K4377" s="20" t="s">
        <v>262</v>
      </c>
      <c r="L4377" s="20" t="s">
        <v>1299</v>
      </c>
      <c r="M4377" s="20">
        <v>888</v>
      </c>
      <c r="N4377" s="20">
        <v>888</v>
      </c>
      <c r="O4377" s="20" t="s">
        <v>927</v>
      </c>
      <c r="P4377" s="20" t="s">
        <v>50</v>
      </c>
      <c r="Q4377" s="28"/>
      <c r="R4377" s="21" t="s">
        <v>52</v>
      </c>
      <c r="S4377" s="25" t="s">
        <v>1148</v>
      </c>
      <c r="T4377" s="21" t="s">
        <v>53</v>
      </c>
      <c r="U4377" s="21" t="s">
        <v>263</v>
      </c>
      <c r="V4377" s="46">
        <v>1</v>
      </c>
      <c r="W4377" s="26">
        <f t="shared" si="3319"/>
        <v>1</v>
      </c>
      <c r="Y4377" s="21">
        <v>12</v>
      </c>
      <c r="Z4377" s="22">
        <f t="shared" si="3317"/>
        <v>888</v>
      </c>
      <c r="AA4377" s="20" t="s">
        <v>4899</v>
      </c>
      <c r="AB4377" s="22"/>
      <c r="AC4377" s="22">
        <v>1</v>
      </c>
      <c r="AD4377" s="22"/>
      <c r="AE4377" s="22">
        <f t="shared" si="3341"/>
        <v>888</v>
      </c>
      <c r="AF4377" s="22">
        <f t="shared" si="3320"/>
        <v>888</v>
      </c>
      <c r="AG4377" s="20"/>
      <c r="AH4377" s="22"/>
      <c r="AI4377" s="22"/>
      <c r="AJ4377" s="22">
        <f t="shared" ref="AJ4377:AJ4380" si="3347">N4377</f>
        <v>888</v>
      </c>
      <c r="AK4377" s="22">
        <f>IF(O4377="(传统)XDSL",VLOOKUP(S4377,[2]直销续费率明细!C:I,7,FALSE)*1,IF(O4377="GPON+XDSL",VLOOKUP(S4377,[2]直销续费率明细!C:I,7,FALSE)*1,VLOOKUP(S4377,[2]直销续费率明细!C:I,5,FALSE)*1))</f>
        <v>-40</v>
      </c>
      <c r="AL4377" s="22" t="s">
        <v>1309</v>
      </c>
      <c r="AM4377" s="22"/>
      <c r="AN4377" s="22"/>
      <c r="AO4377" s="22" t="s">
        <v>4897</v>
      </c>
      <c r="AP4377" s="22" t="s">
        <v>1301</v>
      </c>
      <c r="AS4377" s="20">
        <f>IF(Y4377&gt;=10,VLOOKUP(U4377,[2]提成计算!B:T,19,FALSE),VLOOKUP(U4377,[2]提成计算!B:T,18,FALSE))</f>
        <v>0.1</v>
      </c>
      <c r="AT4377" s="20">
        <f t="shared" ref="AT4377:AT4380" si="3348">IF(AD4377*AS4377&gt;0,AD4377*AS4377,AE4377*AS4377)</f>
        <v>88.800000000000011</v>
      </c>
      <c r="AU4377" s="20">
        <f t="shared" ref="AU4377:AU4380" si="3349">IF(AND(AK4377&lt;0,AK4377+AT4377&lt;0),-AT4377,AK4377)</f>
        <v>-40</v>
      </c>
    </row>
    <row r="4378" spans="1:47" x14ac:dyDescent="0.15">
      <c r="A4378" s="21" t="s">
        <v>1273</v>
      </c>
      <c r="B4378" s="20" t="s">
        <v>918</v>
      </c>
      <c r="C4378" s="20" t="s">
        <v>1099</v>
      </c>
      <c r="D4378" s="20" t="s">
        <v>1121</v>
      </c>
      <c r="E4378" s="20" t="s">
        <v>1175</v>
      </c>
      <c r="F4378" s="20" t="s">
        <v>1250</v>
      </c>
      <c r="G4378" s="20" t="s">
        <v>5644</v>
      </c>
      <c r="H4378" s="20"/>
      <c r="I4378" s="20">
        <v>13412335338</v>
      </c>
      <c r="J4378" s="20" t="s">
        <v>924</v>
      </c>
      <c r="K4378" s="20" t="s">
        <v>321</v>
      </c>
      <c r="L4378" s="20" t="s">
        <v>1299</v>
      </c>
      <c r="M4378" s="20">
        <v>888</v>
      </c>
      <c r="N4378" s="20">
        <v>888</v>
      </c>
      <c r="O4378" s="20" t="s">
        <v>927</v>
      </c>
      <c r="P4378" s="20" t="s">
        <v>50</v>
      </c>
      <c r="Q4378" s="28"/>
      <c r="R4378" s="21" t="s">
        <v>91</v>
      </c>
      <c r="S4378" s="25" t="s">
        <v>1748</v>
      </c>
      <c r="T4378" s="21" t="s">
        <v>53</v>
      </c>
      <c r="U4378" s="21" t="s">
        <v>322</v>
      </c>
      <c r="V4378" s="46">
        <v>1</v>
      </c>
      <c r="W4378" s="26">
        <f t="shared" si="3319"/>
        <v>1</v>
      </c>
      <c r="Y4378" s="21">
        <v>12</v>
      </c>
      <c r="Z4378" s="22">
        <f t="shared" si="3317"/>
        <v>888</v>
      </c>
      <c r="AA4378" s="20" t="s">
        <v>4899</v>
      </c>
      <c r="AB4378" s="22"/>
      <c r="AC4378" s="22">
        <v>1</v>
      </c>
      <c r="AD4378" s="22"/>
      <c r="AE4378" s="22">
        <f t="shared" si="3341"/>
        <v>888</v>
      </c>
      <c r="AF4378" s="22">
        <f t="shared" si="3320"/>
        <v>888</v>
      </c>
      <c r="AG4378" s="20"/>
      <c r="AH4378" s="22"/>
      <c r="AI4378" s="22"/>
      <c r="AJ4378" s="22">
        <f t="shared" si="3347"/>
        <v>888</v>
      </c>
      <c r="AK4378" s="22">
        <f>IF(O4378="(传统)XDSL",VLOOKUP(S4378,[2]直销续费率明细!C:I,7,FALSE)*1,IF(O4378="GPON+XDSL",VLOOKUP(S4378,[2]直销续费率明细!C:I,7,FALSE)*1,VLOOKUP(S4378,[2]直销续费率明细!C:I,5,FALSE)*1))</f>
        <v>-40</v>
      </c>
      <c r="AL4378" s="22" t="s">
        <v>1309</v>
      </c>
      <c r="AM4378" s="22"/>
      <c r="AN4378" s="22"/>
      <c r="AO4378" s="22" t="s">
        <v>4897</v>
      </c>
      <c r="AP4378" s="22" t="s">
        <v>1301</v>
      </c>
      <c r="AS4378" s="20">
        <f>IF(Y4378&gt;=10,VLOOKUP(U4378,[2]提成计算!B:T,19,FALSE),VLOOKUP(U4378,[2]提成计算!B:T,18,FALSE))</f>
        <v>0.09</v>
      </c>
      <c r="AT4378" s="20">
        <f t="shared" si="3348"/>
        <v>79.92</v>
      </c>
      <c r="AU4378" s="20">
        <f t="shared" si="3349"/>
        <v>-40</v>
      </c>
    </row>
    <row r="4379" spans="1:47" x14ac:dyDescent="0.15">
      <c r="A4379" s="21" t="s">
        <v>1273</v>
      </c>
      <c r="B4379" s="20" t="s">
        <v>918</v>
      </c>
      <c r="C4379" s="20" t="s">
        <v>1099</v>
      </c>
      <c r="D4379" s="20" t="s">
        <v>1100</v>
      </c>
      <c r="E4379" s="20" t="s">
        <v>1482</v>
      </c>
      <c r="F4379" s="20" t="s">
        <v>1250</v>
      </c>
      <c r="G4379" s="20" t="s">
        <v>5645</v>
      </c>
      <c r="H4379" s="20"/>
      <c r="I4379" s="20">
        <v>13602367397</v>
      </c>
      <c r="J4379" s="20" t="s">
        <v>924</v>
      </c>
      <c r="K4379" s="20" t="s">
        <v>262</v>
      </c>
      <c r="L4379" s="20" t="s">
        <v>1299</v>
      </c>
      <c r="M4379" s="20">
        <v>888</v>
      </c>
      <c r="N4379" s="20">
        <v>888</v>
      </c>
      <c r="O4379" s="20" t="s">
        <v>927</v>
      </c>
      <c r="P4379" s="20" t="s">
        <v>50</v>
      </c>
      <c r="Q4379" s="28"/>
      <c r="R4379" s="21" t="s">
        <v>52</v>
      </c>
      <c r="S4379" s="25" t="s">
        <v>1148</v>
      </c>
      <c r="T4379" s="21" t="s">
        <v>53</v>
      </c>
      <c r="U4379" s="21" t="s">
        <v>263</v>
      </c>
      <c r="V4379" s="46">
        <v>1</v>
      </c>
      <c r="W4379" s="26">
        <f t="shared" si="3319"/>
        <v>1</v>
      </c>
      <c r="Y4379" s="21">
        <v>12</v>
      </c>
      <c r="Z4379" s="22">
        <f t="shared" si="3317"/>
        <v>888</v>
      </c>
      <c r="AA4379" s="20" t="s">
        <v>4899</v>
      </c>
      <c r="AB4379" s="22"/>
      <c r="AC4379" s="22">
        <v>1</v>
      </c>
      <c r="AD4379" s="22"/>
      <c r="AE4379" s="22">
        <f t="shared" si="3341"/>
        <v>888</v>
      </c>
      <c r="AF4379" s="22">
        <f t="shared" si="3320"/>
        <v>888</v>
      </c>
      <c r="AG4379" s="20"/>
      <c r="AH4379" s="22"/>
      <c r="AI4379" s="22"/>
      <c r="AJ4379" s="22">
        <f t="shared" si="3347"/>
        <v>888</v>
      </c>
      <c r="AK4379" s="22">
        <f>IF(O4379="(传统)XDSL",VLOOKUP(S4379,[2]直销续费率明细!C:I,7,FALSE)*1,IF(O4379="GPON+XDSL",VLOOKUP(S4379,[2]直销续费率明细!C:I,7,FALSE)*1,VLOOKUP(S4379,[2]直销续费率明细!C:I,5,FALSE)*1))</f>
        <v>-40</v>
      </c>
      <c r="AL4379" s="22" t="s">
        <v>1300</v>
      </c>
      <c r="AM4379" s="22"/>
      <c r="AN4379" s="22"/>
      <c r="AO4379" s="22" t="s">
        <v>4897</v>
      </c>
      <c r="AP4379" s="22" t="s">
        <v>1301</v>
      </c>
      <c r="AS4379" s="20">
        <f>IF(Y4379&gt;=10,VLOOKUP(U4379,[2]提成计算!B:T,19,FALSE),VLOOKUP(U4379,[2]提成计算!B:T,18,FALSE))</f>
        <v>0.1</v>
      </c>
      <c r="AT4379" s="20">
        <f t="shared" si="3348"/>
        <v>88.800000000000011</v>
      </c>
      <c r="AU4379" s="20">
        <f t="shared" si="3349"/>
        <v>-40</v>
      </c>
    </row>
    <row r="4380" spans="1:47" x14ac:dyDescent="0.15">
      <c r="A4380" s="21" t="s">
        <v>1273</v>
      </c>
      <c r="B4380" s="20" t="s">
        <v>918</v>
      </c>
      <c r="C4380" s="20" t="s">
        <v>1099</v>
      </c>
      <c r="D4380" s="20" t="s">
        <v>1136</v>
      </c>
      <c r="E4380" s="20" t="s">
        <v>1137</v>
      </c>
      <c r="F4380" s="20" t="s">
        <v>1250</v>
      </c>
      <c r="G4380" s="20" t="s">
        <v>5646</v>
      </c>
      <c r="H4380" s="20"/>
      <c r="I4380" s="20" t="s">
        <v>5647</v>
      </c>
      <c r="J4380" s="20" t="s">
        <v>924</v>
      </c>
      <c r="K4380" s="20" t="s">
        <v>402</v>
      </c>
      <c r="L4380" s="20" t="s">
        <v>2166</v>
      </c>
      <c r="M4380" s="20">
        <v>1088</v>
      </c>
      <c r="N4380" s="20">
        <v>1088</v>
      </c>
      <c r="O4380" s="20" t="s">
        <v>927</v>
      </c>
      <c r="P4380" s="20" t="s">
        <v>50</v>
      </c>
      <c r="Q4380" s="28"/>
      <c r="R4380" s="21" t="s">
        <v>109</v>
      </c>
      <c r="S4380" s="25" t="s">
        <v>1161</v>
      </c>
      <c r="T4380" s="21" t="s">
        <v>53</v>
      </c>
      <c r="U4380" s="21" t="s">
        <v>403</v>
      </c>
      <c r="V4380" s="46">
        <v>1</v>
      </c>
      <c r="W4380" s="26">
        <f t="shared" si="3319"/>
        <v>1</v>
      </c>
      <c r="Y4380" s="21">
        <v>20</v>
      </c>
      <c r="Z4380" s="22">
        <f t="shared" si="3317"/>
        <v>1088</v>
      </c>
      <c r="AA4380" s="20" t="s">
        <v>4899</v>
      </c>
      <c r="AB4380" s="22"/>
      <c r="AC4380" s="22">
        <v>1</v>
      </c>
      <c r="AD4380" s="22"/>
      <c r="AE4380" s="22">
        <f t="shared" si="3341"/>
        <v>1088</v>
      </c>
      <c r="AF4380" s="22">
        <f t="shared" si="3320"/>
        <v>1088</v>
      </c>
      <c r="AG4380" s="20"/>
      <c r="AH4380" s="22"/>
      <c r="AI4380" s="22"/>
      <c r="AJ4380" s="22">
        <f t="shared" si="3347"/>
        <v>1088</v>
      </c>
      <c r="AK4380" s="22">
        <f>IF(O4380="(传统)XDSL",VLOOKUP(S4380,[2]直销续费率明细!C:I,7,FALSE)*1,IF(O4380="GPON+XDSL",VLOOKUP(S4380,[2]直销续费率明细!C:I,7,FALSE)*1,VLOOKUP(S4380,[2]直销续费率明细!C:I,5,FALSE)*1))</f>
        <v>-40</v>
      </c>
      <c r="AL4380" s="22" t="s">
        <v>1300</v>
      </c>
      <c r="AM4380" s="22"/>
      <c r="AN4380" s="22"/>
      <c r="AO4380" s="22" t="s">
        <v>4897</v>
      </c>
      <c r="AP4380" s="22" t="s">
        <v>1301</v>
      </c>
      <c r="AS4380" s="20">
        <f>IF(Y4380&gt;=10,VLOOKUP(U4380,[2]提成计算!B:T,19,FALSE),VLOOKUP(U4380,[2]提成计算!B:T,18,FALSE))</f>
        <v>0.09</v>
      </c>
      <c r="AT4380" s="20">
        <f t="shared" si="3348"/>
        <v>97.92</v>
      </c>
      <c r="AU4380" s="20">
        <f t="shared" si="3349"/>
        <v>-40</v>
      </c>
    </row>
    <row r="4381" spans="1:47" x14ac:dyDescent="0.15">
      <c r="A4381" s="21" t="s">
        <v>1273</v>
      </c>
      <c r="B4381" s="20" t="s">
        <v>918</v>
      </c>
      <c r="C4381" s="20" t="s">
        <v>1099</v>
      </c>
      <c r="D4381" s="20" t="s">
        <v>1121</v>
      </c>
      <c r="E4381" s="20" t="s">
        <v>1280</v>
      </c>
      <c r="F4381" s="20" t="s">
        <v>1250</v>
      </c>
      <c r="G4381" s="20" t="s">
        <v>5648</v>
      </c>
      <c r="H4381" s="20"/>
      <c r="I4381" s="20">
        <v>13726449789</v>
      </c>
      <c r="J4381" s="20" t="s">
        <v>1268</v>
      </c>
      <c r="K4381" s="20" t="s">
        <v>1173</v>
      </c>
      <c r="L4381" s="20" t="s">
        <v>1358</v>
      </c>
      <c r="M4381" s="20">
        <v>1088</v>
      </c>
      <c r="N4381" s="20">
        <v>1088</v>
      </c>
      <c r="O4381" s="20" t="s">
        <v>927</v>
      </c>
      <c r="P4381" s="20" t="s">
        <v>50</v>
      </c>
      <c r="Q4381" s="28"/>
      <c r="R4381" s="21" t="s">
        <v>91</v>
      </c>
      <c r="S4381" s="21"/>
      <c r="T4381" s="21" t="s">
        <v>53</v>
      </c>
      <c r="U4381" s="21" t="s">
        <v>1174</v>
      </c>
      <c r="V4381" s="46">
        <v>1</v>
      </c>
      <c r="W4381" s="26">
        <f t="shared" si="3319"/>
        <v>1</v>
      </c>
      <c r="X4381" s="26">
        <f t="shared" si="3324"/>
        <v>1</v>
      </c>
      <c r="Y4381" s="21">
        <v>10</v>
      </c>
      <c r="Z4381" s="22">
        <f t="shared" si="3317"/>
        <v>1088</v>
      </c>
      <c r="AA4381" s="20" t="s">
        <v>4899</v>
      </c>
      <c r="AB4381" s="22"/>
      <c r="AC4381" s="22">
        <v>1</v>
      </c>
      <c r="AD4381" s="22"/>
      <c r="AE4381" s="22">
        <f t="shared" si="3341"/>
        <v>1088</v>
      </c>
      <c r="AF4381" s="22">
        <f t="shared" si="3320"/>
        <v>1088</v>
      </c>
      <c r="AG4381" s="20">
        <f t="shared" ref="AG4381:AG4383" si="3350">N4381</f>
        <v>1088</v>
      </c>
      <c r="AH4381" s="20" t="str">
        <f>VLOOKUP(U4381,[1]提成计算!B:I,8,FALSE)</f>
        <v xml:space="preserve"> </v>
      </c>
      <c r="AI4381" s="20"/>
      <c r="AJ4381" s="22"/>
      <c r="AK4381" s="22"/>
      <c r="AM4381" s="22"/>
      <c r="AN4381" s="22"/>
      <c r="AO4381" s="22" t="s">
        <v>4897</v>
      </c>
      <c r="AP4381" s="22" t="s">
        <v>1301</v>
      </c>
      <c r="AS4381" s="20"/>
      <c r="AT4381" s="20"/>
      <c r="AU4381" s="20"/>
    </row>
    <row r="4382" spans="1:47" x14ac:dyDescent="0.15">
      <c r="A4382" s="21" t="s">
        <v>1273</v>
      </c>
      <c r="B4382" s="20" t="s">
        <v>918</v>
      </c>
      <c r="C4382" s="20" t="s">
        <v>1099</v>
      </c>
      <c r="D4382" s="20" t="s">
        <v>1121</v>
      </c>
      <c r="E4382" s="20" t="s">
        <v>4689</v>
      </c>
      <c r="F4382" s="20" t="s">
        <v>1250</v>
      </c>
      <c r="G4382" s="20" t="s">
        <v>5649</v>
      </c>
      <c r="H4382" s="20"/>
      <c r="I4382" s="20">
        <v>18819769949</v>
      </c>
      <c r="J4382" s="20" t="s">
        <v>1268</v>
      </c>
      <c r="K4382" s="20" t="s">
        <v>5272</v>
      </c>
      <c r="L4382" s="20" t="s">
        <v>1566</v>
      </c>
      <c r="M4382" s="20">
        <v>1088</v>
      </c>
      <c r="N4382" s="20">
        <v>1088</v>
      </c>
      <c r="O4382" s="20" t="s">
        <v>927</v>
      </c>
      <c r="P4382" s="20" t="s">
        <v>50</v>
      </c>
      <c r="Q4382" s="28"/>
      <c r="R4382" s="21" t="s">
        <v>91</v>
      </c>
      <c r="S4382" s="21"/>
      <c r="T4382" s="21" t="s">
        <v>4968</v>
      </c>
      <c r="U4382" s="21" t="s">
        <v>5273</v>
      </c>
      <c r="V4382" s="46">
        <v>1</v>
      </c>
      <c r="W4382" s="26">
        <f t="shared" si="3319"/>
        <v>1</v>
      </c>
      <c r="X4382" s="26">
        <f t="shared" si="3324"/>
        <v>1</v>
      </c>
      <c r="Y4382" s="21">
        <v>12</v>
      </c>
      <c r="Z4382" s="22">
        <f t="shared" si="3317"/>
        <v>1088</v>
      </c>
      <c r="AA4382" s="20" t="s">
        <v>4899</v>
      </c>
      <c r="AB4382" s="22"/>
      <c r="AC4382" s="22">
        <v>1</v>
      </c>
      <c r="AD4382" s="22"/>
      <c r="AE4382" s="22">
        <f t="shared" si="3341"/>
        <v>1088</v>
      </c>
      <c r="AF4382" s="22">
        <f t="shared" si="3320"/>
        <v>1088</v>
      </c>
      <c r="AG4382" s="20">
        <f t="shared" si="3350"/>
        <v>1088</v>
      </c>
      <c r="AH4382" s="20"/>
      <c r="AI4382" s="20"/>
      <c r="AJ4382" s="22"/>
      <c r="AK4382" s="22"/>
      <c r="AM4382" s="22"/>
      <c r="AN4382" s="22"/>
      <c r="AO4382" s="22" t="s">
        <v>4897</v>
      </c>
      <c r="AP4382" s="22" t="s">
        <v>1301</v>
      </c>
      <c r="AS4382" s="20"/>
      <c r="AT4382" s="20"/>
      <c r="AU4382" s="20"/>
    </row>
    <row r="4383" spans="1:47" x14ac:dyDescent="0.15">
      <c r="A4383" s="21" t="s">
        <v>1273</v>
      </c>
      <c r="B4383" s="20" t="s">
        <v>918</v>
      </c>
      <c r="C4383" s="20" t="s">
        <v>1099</v>
      </c>
      <c r="D4383" s="20" t="s">
        <v>1136</v>
      </c>
      <c r="E4383" s="20" t="s">
        <v>1137</v>
      </c>
      <c r="F4383" s="20" t="s">
        <v>1250</v>
      </c>
      <c r="G4383" s="20" t="s">
        <v>5650</v>
      </c>
      <c r="H4383" s="20"/>
      <c r="I4383" s="20">
        <v>15018515185</v>
      </c>
      <c r="J4383" s="20" t="s">
        <v>1268</v>
      </c>
      <c r="K4383" s="20" t="s">
        <v>1139</v>
      </c>
      <c r="L4383" s="20" t="s">
        <v>1566</v>
      </c>
      <c r="M4383" s="20">
        <v>1088</v>
      </c>
      <c r="N4383" s="20">
        <v>1088</v>
      </c>
      <c r="O4383" s="20" t="s">
        <v>927</v>
      </c>
      <c r="P4383" s="20" t="s">
        <v>50</v>
      </c>
      <c r="Q4383" s="28"/>
      <c r="R4383" s="21" t="s">
        <v>109</v>
      </c>
      <c r="S4383" s="21"/>
      <c r="T4383" s="21" t="s">
        <v>53</v>
      </c>
      <c r="U4383" s="21" t="s">
        <v>1140</v>
      </c>
      <c r="V4383" s="46">
        <v>1</v>
      </c>
      <c r="W4383" s="26">
        <f t="shared" si="3319"/>
        <v>1</v>
      </c>
      <c r="X4383" s="26">
        <f t="shared" si="3324"/>
        <v>1</v>
      </c>
      <c r="Y4383" s="21">
        <v>12</v>
      </c>
      <c r="Z4383" s="22">
        <f t="shared" si="3317"/>
        <v>1088</v>
      </c>
      <c r="AA4383" s="20" t="s">
        <v>4899</v>
      </c>
      <c r="AB4383" s="22"/>
      <c r="AC4383" s="22">
        <v>1</v>
      </c>
      <c r="AD4383" s="22"/>
      <c r="AE4383" s="22">
        <f t="shared" si="3341"/>
        <v>1088</v>
      </c>
      <c r="AF4383" s="22">
        <f t="shared" si="3320"/>
        <v>1088</v>
      </c>
      <c r="AG4383" s="20">
        <f t="shared" si="3350"/>
        <v>1088</v>
      </c>
      <c r="AH4383" s="20" t="str">
        <f>VLOOKUP(U4383,[1]提成计算!B:I,8,FALSE)</f>
        <v xml:space="preserve"> </v>
      </c>
      <c r="AI4383" s="20"/>
      <c r="AJ4383" s="22"/>
      <c r="AK4383" s="22"/>
      <c r="AM4383" s="22"/>
      <c r="AN4383" s="22"/>
      <c r="AO4383" s="22" t="s">
        <v>4897</v>
      </c>
      <c r="AP4383" s="22" t="s">
        <v>1301</v>
      </c>
      <c r="AS4383" s="20"/>
      <c r="AT4383" s="20"/>
      <c r="AU4383" s="20"/>
    </row>
    <row r="4384" spans="1:47" x14ac:dyDescent="0.15">
      <c r="A4384" s="21" t="s">
        <v>1273</v>
      </c>
      <c r="B4384" s="20" t="s">
        <v>918</v>
      </c>
      <c r="C4384" s="20" t="s">
        <v>1099</v>
      </c>
      <c r="D4384" s="20" t="s">
        <v>1136</v>
      </c>
      <c r="E4384" s="20" t="s">
        <v>4723</v>
      </c>
      <c r="F4384" s="20" t="s">
        <v>1250</v>
      </c>
      <c r="G4384" s="20" t="s">
        <v>5651</v>
      </c>
      <c r="H4384" s="20"/>
      <c r="I4384" s="20">
        <v>15362851315</v>
      </c>
      <c r="J4384" s="20" t="s">
        <v>924</v>
      </c>
      <c r="K4384" s="20" t="s">
        <v>304</v>
      </c>
      <c r="L4384" s="20" t="s">
        <v>1299</v>
      </c>
      <c r="M4384" s="20">
        <v>888</v>
      </c>
      <c r="N4384" s="20">
        <v>888</v>
      </c>
      <c r="O4384" s="20" t="s">
        <v>927</v>
      </c>
      <c r="P4384" s="20" t="s">
        <v>50</v>
      </c>
      <c r="Q4384" s="28"/>
      <c r="R4384" s="21" t="s">
        <v>109</v>
      </c>
      <c r="S4384" s="25" t="s">
        <v>1450</v>
      </c>
      <c r="T4384" s="21" t="s">
        <v>53</v>
      </c>
      <c r="U4384" s="21" t="s">
        <v>305</v>
      </c>
      <c r="V4384" s="46">
        <v>1</v>
      </c>
      <c r="W4384" s="26">
        <f t="shared" si="3319"/>
        <v>1</v>
      </c>
      <c r="Y4384" s="21">
        <v>12</v>
      </c>
      <c r="Z4384" s="22">
        <f t="shared" si="3317"/>
        <v>888</v>
      </c>
      <c r="AA4384" s="20" t="s">
        <v>4899</v>
      </c>
      <c r="AB4384" s="22"/>
      <c r="AC4384" s="22">
        <v>1</v>
      </c>
      <c r="AD4384" s="22"/>
      <c r="AE4384" s="22">
        <f t="shared" si="3341"/>
        <v>888</v>
      </c>
      <c r="AF4384" s="22">
        <f t="shared" si="3320"/>
        <v>888</v>
      </c>
      <c r="AG4384" s="20"/>
      <c r="AH4384" s="22"/>
      <c r="AI4384" s="22"/>
      <c r="AJ4384" s="22">
        <f>N4384</f>
        <v>888</v>
      </c>
      <c r="AK4384" s="22">
        <f>IF(O4384="(传统)XDSL",VLOOKUP(S4384,[2]直销续费率明细!C:I,7,FALSE)*1,IF(O4384="GPON+XDSL",VLOOKUP(S4384,[2]直销续费率明细!C:I,7,FALSE)*1,VLOOKUP(S4384,[2]直销续费率明细!C:I,5,FALSE)*1))</f>
        <v>25</v>
      </c>
      <c r="AL4384" s="22" t="s">
        <v>1309</v>
      </c>
      <c r="AM4384" s="22"/>
      <c r="AN4384" s="22"/>
      <c r="AO4384" s="22" t="s">
        <v>2216</v>
      </c>
      <c r="AP4384" s="22" t="s">
        <v>1301</v>
      </c>
      <c r="AS4384" s="20">
        <f>IF(Y4384&gt;=10,VLOOKUP(U4384,[2]提成计算!B:T,19,FALSE),VLOOKUP(U4384,[2]提成计算!B:T,18,FALSE))</f>
        <v>0.09</v>
      </c>
      <c r="AT4384" s="20">
        <f t="shared" ref="AT4384" si="3351">IF(AD4384*AS4384&gt;0,AD4384*AS4384,AE4384*AS4384)</f>
        <v>79.92</v>
      </c>
      <c r="AU4384" s="20">
        <f t="shared" ref="AU4384" si="3352">IF(AND(AK4384&lt;0,AK4384+AT4384&lt;0),-AT4384,AK4384)</f>
        <v>25</v>
      </c>
    </row>
    <row r="4385" spans="1:47" x14ac:dyDescent="0.15">
      <c r="A4385" s="21" t="s">
        <v>1273</v>
      </c>
      <c r="B4385" s="20" t="s">
        <v>918</v>
      </c>
      <c r="C4385" s="20" t="s">
        <v>1099</v>
      </c>
      <c r="D4385" s="20" t="s">
        <v>1121</v>
      </c>
      <c r="E4385" s="20" t="s">
        <v>1280</v>
      </c>
      <c r="F4385" s="20" t="s">
        <v>1250</v>
      </c>
      <c r="G4385" s="20" t="s">
        <v>5652</v>
      </c>
      <c r="H4385" s="20"/>
      <c r="I4385" s="20">
        <v>13763254835</v>
      </c>
      <c r="J4385" s="20" t="s">
        <v>1268</v>
      </c>
      <c r="K4385" s="20" t="s">
        <v>1286</v>
      </c>
      <c r="L4385" s="20" t="s">
        <v>1358</v>
      </c>
      <c r="M4385" s="20">
        <v>1088</v>
      </c>
      <c r="N4385" s="20">
        <v>1088</v>
      </c>
      <c r="O4385" s="20" t="s">
        <v>927</v>
      </c>
      <c r="P4385" s="20" t="s">
        <v>50</v>
      </c>
      <c r="Q4385" s="28"/>
      <c r="R4385" s="21" t="s">
        <v>91</v>
      </c>
      <c r="S4385" s="21"/>
      <c r="T4385" s="21" t="s">
        <v>53</v>
      </c>
      <c r="U4385" s="21" t="s">
        <v>1287</v>
      </c>
      <c r="V4385" s="46">
        <v>1</v>
      </c>
      <c r="W4385" s="26">
        <f t="shared" si="3319"/>
        <v>1</v>
      </c>
      <c r="X4385" s="26">
        <f t="shared" si="3324"/>
        <v>1</v>
      </c>
      <c r="Y4385" s="21">
        <v>10</v>
      </c>
      <c r="Z4385" s="22">
        <f t="shared" si="3317"/>
        <v>1088</v>
      </c>
      <c r="AA4385" s="20" t="s">
        <v>2218</v>
      </c>
      <c r="AB4385" s="22"/>
      <c r="AC4385" s="22">
        <v>1</v>
      </c>
      <c r="AD4385" s="22"/>
      <c r="AE4385" s="22">
        <f t="shared" si="3341"/>
        <v>1088</v>
      </c>
      <c r="AF4385" s="22">
        <f t="shared" si="3320"/>
        <v>1088</v>
      </c>
      <c r="AG4385" s="20">
        <f t="shared" ref="AG4385:AG4386" si="3353">N4385</f>
        <v>1088</v>
      </c>
      <c r="AH4385" s="20" t="str">
        <f>VLOOKUP(U4385,[1]提成计算!B:I,8,FALSE)</f>
        <v xml:space="preserve"> </v>
      </c>
      <c r="AI4385" s="20"/>
      <c r="AJ4385" s="22"/>
      <c r="AK4385" s="22"/>
      <c r="AM4385" s="22"/>
      <c r="AN4385" s="22"/>
      <c r="AO4385" s="22" t="s">
        <v>4897</v>
      </c>
      <c r="AP4385" s="22" t="s">
        <v>1301</v>
      </c>
      <c r="AS4385" s="20"/>
      <c r="AT4385" s="20"/>
      <c r="AU4385" s="20"/>
    </row>
    <row r="4386" spans="1:47" x14ac:dyDescent="0.15">
      <c r="A4386" s="21" t="s">
        <v>1273</v>
      </c>
      <c r="B4386" s="20" t="s">
        <v>918</v>
      </c>
      <c r="C4386" s="20" t="s">
        <v>1099</v>
      </c>
      <c r="D4386" s="20" t="s">
        <v>1121</v>
      </c>
      <c r="E4386" s="20" t="s">
        <v>1284</v>
      </c>
      <c r="F4386" s="20" t="s">
        <v>1250</v>
      </c>
      <c r="G4386" s="20" t="s">
        <v>5653</v>
      </c>
      <c r="H4386" s="20"/>
      <c r="I4386" s="20">
        <v>13725585678</v>
      </c>
      <c r="J4386" s="20" t="s">
        <v>1268</v>
      </c>
      <c r="K4386" s="20" t="s">
        <v>1286</v>
      </c>
      <c r="L4386" s="20" t="s">
        <v>1898</v>
      </c>
      <c r="M4386" s="20">
        <v>1398</v>
      </c>
      <c r="N4386" s="20">
        <v>1398</v>
      </c>
      <c r="O4386" s="20" t="s">
        <v>927</v>
      </c>
      <c r="P4386" s="20" t="s">
        <v>50</v>
      </c>
      <c r="Q4386" s="28"/>
      <c r="R4386" s="21" t="s">
        <v>91</v>
      </c>
      <c r="S4386" s="21"/>
      <c r="T4386" s="21" t="s">
        <v>53</v>
      </c>
      <c r="U4386" s="21" t="s">
        <v>1287</v>
      </c>
      <c r="V4386" s="46">
        <v>1</v>
      </c>
      <c r="W4386" s="26">
        <f t="shared" si="3319"/>
        <v>1</v>
      </c>
      <c r="X4386" s="26">
        <f t="shared" si="3324"/>
        <v>1</v>
      </c>
      <c r="Y4386" s="21">
        <v>20</v>
      </c>
      <c r="Z4386" s="22">
        <f t="shared" si="3317"/>
        <v>1398</v>
      </c>
      <c r="AA4386" s="20" t="s">
        <v>4899</v>
      </c>
      <c r="AB4386" s="22"/>
      <c r="AC4386" s="22">
        <v>1</v>
      </c>
      <c r="AD4386" s="22"/>
      <c r="AE4386" s="22">
        <f t="shared" si="3341"/>
        <v>1398</v>
      </c>
      <c r="AF4386" s="22">
        <f t="shared" si="3320"/>
        <v>1398</v>
      </c>
      <c r="AG4386" s="20">
        <f t="shared" si="3353"/>
        <v>1398</v>
      </c>
      <c r="AH4386" s="20" t="str">
        <f>VLOOKUP(U4386,[1]提成计算!B:I,8,FALSE)</f>
        <v xml:space="preserve"> </v>
      </c>
      <c r="AI4386" s="20"/>
      <c r="AJ4386" s="22"/>
      <c r="AK4386" s="22"/>
      <c r="AM4386" s="22"/>
      <c r="AN4386" s="22"/>
      <c r="AO4386" s="22" t="s">
        <v>4897</v>
      </c>
      <c r="AP4386" s="22" t="s">
        <v>1301</v>
      </c>
      <c r="AS4386" s="20"/>
      <c r="AT4386" s="20"/>
      <c r="AU4386" s="20"/>
    </row>
    <row r="4387" spans="1:47" x14ac:dyDescent="0.15">
      <c r="A4387" s="21" t="s">
        <v>1273</v>
      </c>
      <c r="B4387" s="20" t="s">
        <v>918</v>
      </c>
      <c r="C4387" s="20" t="s">
        <v>1099</v>
      </c>
      <c r="D4387" s="20" t="s">
        <v>1100</v>
      </c>
      <c r="E4387" s="20" t="s">
        <v>1132</v>
      </c>
      <c r="F4387" s="20" t="s">
        <v>1250</v>
      </c>
      <c r="G4387" s="20" t="s">
        <v>5654</v>
      </c>
      <c r="H4387" s="20"/>
      <c r="I4387" s="20">
        <v>13728386171</v>
      </c>
      <c r="J4387" s="20" t="s">
        <v>924</v>
      </c>
      <c r="K4387" s="20" t="s">
        <v>72</v>
      </c>
      <c r="L4387" s="20" t="s">
        <v>1918</v>
      </c>
      <c r="M4387" s="20">
        <v>680</v>
      </c>
      <c r="N4387" s="20">
        <v>680</v>
      </c>
      <c r="O4387" s="20" t="s">
        <v>1262</v>
      </c>
      <c r="P4387" s="20" t="s">
        <v>50</v>
      </c>
      <c r="Q4387" s="28"/>
      <c r="R4387" s="21" t="s">
        <v>52</v>
      </c>
      <c r="S4387" s="25" t="s">
        <v>1134</v>
      </c>
      <c r="T4387" s="21" t="s">
        <v>53</v>
      </c>
      <c r="U4387" s="21" t="s">
        <v>54</v>
      </c>
      <c r="V4387" s="46">
        <v>1</v>
      </c>
      <c r="W4387" s="26">
        <f t="shared" si="3319"/>
        <v>1</v>
      </c>
      <c r="Y4387" s="21">
        <v>4</v>
      </c>
      <c r="Z4387" s="22">
        <f t="shared" si="3317"/>
        <v>680</v>
      </c>
      <c r="AA4387" s="20" t="s">
        <v>4899</v>
      </c>
      <c r="AB4387" s="22">
        <v>1</v>
      </c>
      <c r="AC4387" s="22"/>
      <c r="AD4387" s="22">
        <f>N4387</f>
        <v>680</v>
      </c>
      <c r="AE4387" s="22"/>
      <c r="AF4387" s="22">
        <f t="shared" si="3320"/>
        <v>680</v>
      </c>
      <c r="AG4387" s="20"/>
      <c r="AH4387" s="22"/>
      <c r="AI4387" s="22"/>
      <c r="AJ4387" s="22">
        <f>N4387</f>
        <v>680</v>
      </c>
      <c r="AK4387" s="22">
        <f>IF(O4387="(传统)XDSL",VLOOKUP(S4387,[2]直销续费率明细!C:I,7,FALSE)*1,IF(O4387="GPON+XDSL",VLOOKUP(S4387,[2]直销续费率明细!C:I,7,FALSE)*1,VLOOKUP(S4387,[2]直销续费率明细!C:I,5,FALSE)*1))</f>
        <v>25</v>
      </c>
      <c r="AL4387" s="22" t="s">
        <v>1300</v>
      </c>
      <c r="AM4387" s="22"/>
      <c r="AN4387" s="22"/>
      <c r="AO4387" s="22" t="s">
        <v>4897</v>
      </c>
      <c r="AP4387" s="22" t="s">
        <v>4913</v>
      </c>
      <c r="AS4387" s="20">
        <f>IF(Y4387&gt;=10,VLOOKUP(U4387,[2]提成计算!B:T,19,FALSE),VLOOKUP(U4387,[2]提成计算!B:T,18,FALSE))</f>
        <v>7.0000000000000007E-2</v>
      </c>
      <c r="AT4387" s="20">
        <f t="shared" ref="AT4387" si="3354">IF(AD4387*AS4387&gt;0,AD4387*AS4387,AE4387*AS4387)</f>
        <v>47.6</v>
      </c>
      <c r="AU4387" s="20">
        <f t="shared" ref="AU4387" si="3355">IF(AND(AK4387&lt;0,AK4387+AT4387&lt;0),-AT4387,AK4387)</f>
        <v>25</v>
      </c>
    </row>
    <row r="4388" spans="1:47" x14ac:dyDescent="0.15">
      <c r="A4388" s="21" t="s">
        <v>1273</v>
      </c>
      <c r="B4388" s="20" t="s">
        <v>918</v>
      </c>
      <c r="C4388" s="20" t="s">
        <v>1099</v>
      </c>
      <c r="D4388" s="20" t="s">
        <v>1121</v>
      </c>
      <c r="E4388" s="20" t="s">
        <v>1280</v>
      </c>
      <c r="F4388" s="20" t="s">
        <v>1250</v>
      </c>
      <c r="G4388" s="20" t="s">
        <v>5655</v>
      </c>
      <c r="H4388" s="20"/>
      <c r="I4388" s="20">
        <v>13450033311</v>
      </c>
      <c r="J4388" s="20" t="s">
        <v>1268</v>
      </c>
      <c r="K4388" s="20" t="s">
        <v>5316</v>
      </c>
      <c r="L4388" s="20" t="s">
        <v>1898</v>
      </c>
      <c r="M4388" s="20">
        <v>1398</v>
      </c>
      <c r="N4388" s="20">
        <v>1398</v>
      </c>
      <c r="O4388" s="20" t="s">
        <v>927</v>
      </c>
      <c r="P4388" s="20" t="s">
        <v>50</v>
      </c>
      <c r="Q4388" s="28"/>
      <c r="R4388" s="21" t="s">
        <v>91</v>
      </c>
      <c r="S4388" s="21"/>
      <c r="T4388" s="21" t="s">
        <v>4968</v>
      </c>
      <c r="U4388" s="21" t="s">
        <v>1750</v>
      </c>
      <c r="V4388" s="46">
        <v>1</v>
      </c>
      <c r="W4388" s="26">
        <f t="shared" si="3319"/>
        <v>1</v>
      </c>
      <c r="X4388" s="26">
        <f t="shared" si="3324"/>
        <v>1</v>
      </c>
      <c r="Y4388" s="21">
        <v>20</v>
      </c>
      <c r="Z4388" s="22">
        <f t="shared" si="3317"/>
        <v>1398</v>
      </c>
      <c r="AA4388" s="20" t="s">
        <v>4899</v>
      </c>
      <c r="AB4388" s="22"/>
      <c r="AC4388" s="22">
        <v>1</v>
      </c>
      <c r="AD4388" s="22"/>
      <c r="AE4388" s="22">
        <f t="shared" ref="AE4388:AE4394" si="3356">N4388</f>
        <v>1398</v>
      </c>
      <c r="AF4388" s="22">
        <f t="shared" si="3320"/>
        <v>1398</v>
      </c>
      <c r="AG4388" s="20">
        <f>N4388</f>
        <v>1398</v>
      </c>
      <c r="AH4388" s="20"/>
      <c r="AI4388" s="20"/>
      <c r="AJ4388" s="22"/>
      <c r="AK4388" s="22"/>
      <c r="AM4388" s="22"/>
      <c r="AN4388" s="22"/>
      <c r="AO4388" s="22" t="s">
        <v>2216</v>
      </c>
      <c r="AP4388" s="22" t="s">
        <v>1301</v>
      </c>
      <c r="AS4388" s="20"/>
      <c r="AT4388" s="20"/>
      <c r="AU4388" s="20"/>
    </row>
    <row r="4389" spans="1:47" x14ac:dyDescent="0.15">
      <c r="A4389" s="21" t="s">
        <v>1273</v>
      </c>
      <c r="B4389" s="20" t="s">
        <v>918</v>
      </c>
      <c r="C4389" s="20" t="s">
        <v>1099</v>
      </c>
      <c r="D4389" s="20" t="s">
        <v>1100</v>
      </c>
      <c r="E4389" s="20" t="s">
        <v>1110</v>
      </c>
      <c r="F4389" s="20" t="s">
        <v>1250</v>
      </c>
      <c r="G4389" s="20" t="s">
        <v>5656</v>
      </c>
      <c r="H4389" s="20"/>
      <c r="I4389" s="20">
        <v>13143404730</v>
      </c>
      <c r="J4389" s="20" t="s">
        <v>924</v>
      </c>
      <c r="K4389" s="20" t="s">
        <v>262</v>
      </c>
      <c r="L4389" s="20" t="s">
        <v>1299</v>
      </c>
      <c r="M4389" s="20">
        <v>888</v>
      </c>
      <c r="N4389" s="20">
        <v>888</v>
      </c>
      <c r="O4389" s="20" t="s">
        <v>927</v>
      </c>
      <c r="P4389" s="20" t="s">
        <v>50</v>
      </c>
      <c r="Q4389" s="28"/>
      <c r="R4389" s="21" t="s">
        <v>52</v>
      </c>
      <c r="S4389" s="25" t="s">
        <v>1148</v>
      </c>
      <c r="T4389" s="21" t="s">
        <v>53</v>
      </c>
      <c r="U4389" s="21" t="s">
        <v>263</v>
      </c>
      <c r="V4389" s="46">
        <v>1</v>
      </c>
      <c r="W4389" s="26">
        <f t="shared" si="3319"/>
        <v>1</v>
      </c>
      <c r="Y4389" s="21">
        <v>12</v>
      </c>
      <c r="Z4389" s="22">
        <f t="shared" si="3317"/>
        <v>888</v>
      </c>
      <c r="AA4389" s="20" t="s">
        <v>2218</v>
      </c>
      <c r="AB4389" s="22"/>
      <c r="AC4389" s="22">
        <v>1</v>
      </c>
      <c r="AD4389" s="22"/>
      <c r="AE4389" s="22">
        <f t="shared" si="3356"/>
        <v>888</v>
      </c>
      <c r="AF4389" s="22">
        <f t="shared" si="3320"/>
        <v>888</v>
      </c>
      <c r="AG4389" s="20"/>
      <c r="AH4389" s="22"/>
      <c r="AI4389" s="22"/>
      <c r="AJ4389" s="22">
        <f t="shared" ref="AJ4389:AJ4393" si="3357">N4389</f>
        <v>888</v>
      </c>
      <c r="AK4389" s="22">
        <f>IF(O4389="(传统)XDSL",VLOOKUP(S4389,[2]直销续费率明细!C:I,7,FALSE)*1,IF(O4389="GPON+XDSL",VLOOKUP(S4389,[2]直销续费率明细!C:I,7,FALSE)*1,VLOOKUP(S4389,[2]直销续费率明细!C:I,5,FALSE)*1))</f>
        <v>-40</v>
      </c>
      <c r="AL4389" s="22" t="s">
        <v>1300</v>
      </c>
      <c r="AM4389" s="22"/>
      <c r="AN4389" s="22"/>
      <c r="AO4389" s="22" t="s">
        <v>4897</v>
      </c>
      <c r="AP4389" s="22" t="s">
        <v>1301</v>
      </c>
      <c r="AS4389" s="20">
        <f>IF(Y4389&gt;=10,VLOOKUP(U4389,[2]提成计算!B:T,19,FALSE),VLOOKUP(U4389,[2]提成计算!B:T,18,FALSE))</f>
        <v>0.1</v>
      </c>
      <c r="AT4389" s="20">
        <f t="shared" ref="AT4389:AT4393" si="3358">IF(AD4389*AS4389&gt;0,AD4389*AS4389,AE4389*AS4389)</f>
        <v>88.800000000000011</v>
      </c>
      <c r="AU4389" s="20">
        <f t="shared" ref="AU4389:AU4393" si="3359">IF(AND(AK4389&lt;0,AK4389+AT4389&lt;0),-AT4389,AK4389)</f>
        <v>-40</v>
      </c>
    </row>
    <row r="4390" spans="1:47" x14ac:dyDescent="0.15">
      <c r="A4390" s="21" t="s">
        <v>1273</v>
      </c>
      <c r="B4390" s="20" t="s">
        <v>918</v>
      </c>
      <c r="C4390" s="20" t="s">
        <v>1099</v>
      </c>
      <c r="D4390" s="20" t="s">
        <v>1100</v>
      </c>
      <c r="E4390" s="20" t="s">
        <v>1110</v>
      </c>
      <c r="F4390" s="20" t="s">
        <v>1250</v>
      </c>
      <c r="G4390" s="20" t="s">
        <v>5657</v>
      </c>
      <c r="H4390" s="20"/>
      <c r="I4390" s="20">
        <v>13538366552</v>
      </c>
      <c r="J4390" s="20" t="s">
        <v>924</v>
      </c>
      <c r="K4390" s="20" t="s">
        <v>262</v>
      </c>
      <c r="L4390" s="20" t="s">
        <v>1299</v>
      </c>
      <c r="M4390" s="20">
        <v>888</v>
      </c>
      <c r="N4390" s="20">
        <v>888</v>
      </c>
      <c r="O4390" s="20" t="s">
        <v>927</v>
      </c>
      <c r="P4390" s="20" t="s">
        <v>50</v>
      </c>
      <c r="Q4390" s="28"/>
      <c r="R4390" s="21" t="s">
        <v>52</v>
      </c>
      <c r="S4390" s="25" t="s">
        <v>1148</v>
      </c>
      <c r="T4390" s="21" t="s">
        <v>53</v>
      </c>
      <c r="U4390" s="21" t="s">
        <v>263</v>
      </c>
      <c r="V4390" s="46">
        <v>1</v>
      </c>
      <c r="W4390" s="26">
        <f t="shared" si="3319"/>
        <v>1</v>
      </c>
      <c r="Y4390" s="21">
        <v>12</v>
      </c>
      <c r="Z4390" s="22">
        <f t="shared" si="3317"/>
        <v>888</v>
      </c>
      <c r="AA4390" s="20" t="s">
        <v>4899</v>
      </c>
      <c r="AB4390" s="22"/>
      <c r="AC4390" s="22">
        <v>1</v>
      </c>
      <c r="AD4390" s="22"/>
      <c r="AE4390" s="22">
        <f t="shared" si="3356"/>
        <v>888</v>
      </c>
      <c r="AF4390" s="22">
        <f t="shared" si="3320"/>
        <v>888</v>
      </c>
      <c r="AG4390" s="20"/>
      <c r="AH4390" s="22"/>
      <c r="AI4390" s="22"/>
      <c r="AJ4390" s="22">
        <f t="shared" si="3357"/>
        <v>888</v>
      </c>
      <c r="AK4390" s="22">
        <f>IF(O4390="(传统)XDSL",VLOOKUP(S4390,[2]直销续费率明细!C:I,7,FALSE)*1,IF(O4390="GPON+XDSL",VLOOKUP(S4390,[2]直销续费率明细!C:I,7,FALSE)*1,VLOOKUP(S4390,[2]直销续费率明细!C:I,5,FALSE)*1))</f>
        <v>-40</v>
      </c>
      <c r="AL4390" s="22" t="s">
        <v>1300</v>
      </c>
      <c r="AM4390" s="22"/>
      <c r="AN4390" s="22"/>
      <c r="AO4390" s="22" t="s">
        <v>4897</v>
      </c>
      <c r="AP4390" s="22" t="s">
        <v>1301</v>
      </c>
      <c r="AS4390" s="20">
        <f>IF(Y4390&gt;=10,VLOOKUP(U4390,[2]提成计算!B:T,19,FALSE),VLOOKUP(U4390,[2]提成计算!B:T,18,FALSE))</f>
        <v>0.1</v>
      </c>
      <c r="AT4390" s="20">
        <f t="shared" si="3358"/>
        <v>88.800000000000011</v>
      </c>
      <c r="AU4390" s="20">
        <f t="shared" si="3359"/>
        <v>-40</v>
      </c>
    </row>
    <row r="4391" spans="1:47" x14ac:dyDescent="0.15">
      <c r="A4391" s="21" t="s">
        <v>1273</v>
      </c>
      <c r="B4391" s="20" t="s">
        <v>918</v>
      </c>
      <c r="C4391" s="20" t="s">
        <v>1099</v>
      </c>
      <c r="D4391" s="20" t="s">
        <v>1136</v>
      </c>
      <c r="E4391" s="20" t="s">
        <v>1137</v>
      </c>
      <c r="F4391" s="20" t="s">
        <v>1250</v>
      </c>
      <c r="G4391" s="20" t="s">
        <v>5658</v>
      </c>
      <c r="H4391" s="20"/>
      <c r="I4391" s="20">
        <v>13929471386</v>
      </c>
      <c r="J4391" s="20" t="s">
        <v>924</v>
      </c>
      <c r="K4391" s="20" t="s">
        <v>402</v>
      </c>
      <c r="L4391" s="20" t="s">
        <v>1299</v>
      </c>
      <c r="M4391" s="20">
        <v>888</v>
      </c>
      <c r="N4391" s="20">
        <v>888</v>
      </c>
      <c r="O4391" s="20" t="s">
        <v>927</v>
      </c>
      <c r="P4391" s="20" t="s">
        <v>50</v>
      </c>
      <c r="Q4391" s="28"/>
      <c r="R4391" s="21" t="s">
        <v>109</v>
      </c>
      <c r="S4391" s="25" t="s">
        <v>1161</v>
      </c>
      <c r="T4391" s="21" t="s">
        <v>53</v>
      </c>
      <c r="U4391" s="21" t="s">
        <v>403</v>
      </c>
      <c r="V4391" s="46">
        <v>1</v>
      </c>
      <c r="W4391" s="26">
        <f t="shared" si="3319"/>
        <v>1</v>
      </c>
      <c r="Y4391" s="21">
        <v>12</v>
      </c>
      <c r="Z4391" s="22">
        <f t="shared" si="3317"/>
        <v>888</v>
      </c>
      <c r="AA4391" s="20" t="s">
        <v>4899</v>
      </c>
      <c r="AB4391" s="22"/>
      <c r="AC4391" s="22">
        <v>1</v>
      </c>
      <c r="AD4391" s="22"/>
      <c r="AE4391" s="22">
        <f t="shared" si="3356"/>
        <v>888</v>
      </c>
      <c r="AF4391" s="22">
        <f t="shared" si="3320"/>
        <v>888</v>
      </c>
      <c r="AG4391" s="20"/>
      <c r="AH4391" s="22"/>
      <c r="AI4391" s="22"/>
      <c r="AJ4391" s="22">
        <f t="shared" si="3357"/>
        <v>888</v>
      </c>
      <c r="AK4391" s="22">
        <f>IF(O4391="(传统)XDSL",VLOOKUP(S4391,[2]直销续费率明细!C:I,7,FALSE)*1,IF(O4391="GPON+XDSL",VLOOKUP(S4391,[2]直销续费率明细!C:I,7,FALSE)*1,VLOOKUP(S4391,[2]直销续费率明细!C:I,5,FALSE)*1))</f>
        <v>-40</v>
      </c>
      <c r="AL4391" s="22" t="s">
        <v>1300</v>
      </c>
      <c r="AM4391" s="22"/>
      <c r="AN4391" s="22"/>
      <c r="AO4391" s="22" t="s">
        <v>4897</v>
      </c>
      <c r="AP4391" s="22" t="s">
        <v>1301</v>
      </c>
      <c r="AS4391" s="20">
        <f>IF(Y4391&gt;=10,VLOOKUP(U4391,[2]提成计算!B:T,19,FALSE),VLOOKUP(U4391,[2]提成计算!B:T,18,FALSE))</f>
        <v>0.09</v>
      </c>
      <c r="AT4391" s="20">
        <f t="shared" si="3358"/>
        <v>79.92</v>
      </c>
      <c r="AU4391" s="20">
        <f t="shared" si="3359"/>
        <v>-40</v>
      </c>
    </row>
    <row r="4392" spans="1:47" x14ac:dyDescent="0.15">
      <c r="A4392" s="21" t="s">
        <v>1273</v>
      </c>
      <c r="B4392" s="20" t="s">
        <v>918</v>
      </c>
      <c r="C4392" s="20" t="s">
        <v>1099</v>
      </c>
      <c r="D4392" s="20" t="s">
        <v>1100</v>
      </c>
      <c r="E4392" s="20" t="s">
        <v>1110</v>
      </c>
      <c r="F4392" s="20" t="s">
        <v>1250</v>
      </c>
      <c r="G4392" s="20" t="s">
        <v>5659</v>
      </c>
      <c r="H4392" s="20"/>
      <c r="I4392" s="20">
        <v>13790516159</v>
      </c>
      <c r="J4392" s="20" t="s">
        <v>924</v>
      </c>
      <c r="K4392" s="20" t="s">
        <v>262</v>
      </c>
      <c r="L4392" s="20" t="s">
        <v>1299</v>
      </c>
      <c r="M4392" s="20">
        <v>888</v>
      </c>
      <c r="N4392" s="20">
        <v>888</v>
      </c>
      <c r="O4392" s="20" t="s">
        <v>927</v>
      </c>
      <c r="P4392" s="20" t="s">
        <v>50</v>
      </c>
      <c r="Q4392" s="28"/>
      <c r="R4392" s="21" t="s">
        <v>52</v>
      </c>
      <c r="S4392" s="25" t="s">
        <v>1148</v>
      </c>
      <c r="T4392" s="21" t="s">
        <v>53</v>
      </c>
      <c r="U4392" s="21" t="s">
        <v>263</v>
      </c>
      <c r="V4392" s="46">
        <v>1</v>
      </c>
      <c r="W4392" s="26">
        <f t="shared" si="3319"/>
        <v>1</v>
      </c>
      <c r="Y4392" s="21">
        <v>12</v>
      </c>
      <c r="Z4392" s="22">
        <f t="shared" si="3317"/>
        <v>888</v>
      </c>
      <c r="AA4392" s="20" t="s">
        <v>4899</v>
      </c>
      <c r="AB4392" s="22"/>
      <c r="AC4392" s="22">
        <v>1</v>
      </c>
      <c r="AD4392" s="22"/>
      <c r="AE4392" s="22">
        <f t="shared" si="3356"/>
        <v>888</v>
      </c>
      <c r="AF4392" s="22">
        <f t="shared" si="3320"/>
        <v>888</v>
      </c>
      <c r="AG4392" s="20"/>
      <c r="AH4392" s="22"/>
      <c r="AI4392" s="22"/>
      <c r="AJ4392" s="22">
        <f t="shared" si="3357"/>
        <v>888</v>
      </c>
      <c r="AK4392" s="22">
        <f>IF(O4392="(传统)XDSL",VLOOKUP(S4392,[2]直销续费率明细!C:I,7,FALSE)*1,IF(O4392="GPON+XDSL",VLOOKUP(S4392,[2]直销续费率明细!C:I,7,FALSE)*1,VLOOKUP(S4392,[2]直销续费率明细!C:I,5,FALSE)*1))</f>
        <v>-40</v>
      </c>
      <c r="AL4392" s="22" t="s">
        <v>1300</v>
      </c>
      <c r="AM4392" s="22"/>
      <c r="AN4392" s="22"/>
      <c r="AO4392" s="22" t="s">
        <v>4897</v>
      </c>
      <c r="AP4392" s="22" t="s">
        <v>1301</v>
      </c>
      <c r="AS4392" s="20">
        <f>IF(Y4392&gt;=10,VLOOKUP(U4392,[2]提成计算!B:T,19,FALSE),VLOOKUP(U4392,[2]提成计算!B:T,18,FALSE))</f>
        <v>0.1</v>
      </c>
      <c r="AT4392" s="20">
        <f t="shared" si="3358"/>
        <v>88.800000000000011</v>
      </c>
      <c r="AU4392" s="20">
        <f t="shared" si="3359"/>
        <v>-40</v>
      </c>
    </row>
    <row r="4393" spans="1:47" x14ac:dyDescent="0.15">
      <c r="A4393" s="21" t="s">
        <v>1273</v>
      </c>
      <c r="B4393" s="20" t="s">
        <v>918</v>
      </c>
      <c r="C4393" s="20" t="s">
        <v>1099</v>
      </c>
      <c r="D4393" s="20" t="s">
        <v>1100</v>
      </c>
      <c r="E4393" s="20" t="s">
        <v>1110</v>
      </c>
      <c r="F4393" s="20" t="s">
        <v>1250</v>
      </c>
      <c r="G4393" s="20" t="s">
        <v>5660</v>
      </c>
      <c r="H4393" s="20"/>
      <c r="I4393" s="20" t="s">
        <v>5661</v>
      </c>
      <c r="J4393" s="20" t="s">
        <v>924</v>
      </c>
      <c r="K4393" s="20" t="s">
        <v>262</v>
      </c>
      <c r="L4393" s="20" t="s">
        <v>1299</v>
      </c>
      <c r="M4393" s="20">
        <v>888</v>
      </c>
      <c r="N4393" s="20">
        <v>888</v>
      </c>
      <c r="O4393" s="20" t="s">
        <v>927</v>
      </c>
      <c r="P4393" s="20" t="s">
        <v>50</v>
      </c>
      <c r="Q4393" s="28"/>
      <c r="R4393" s="21" t="s">
        <v>52</v>
      </c>
      <c r="S4393" s="25" t="s">
        <v>1148</v>
      </c>
      <c r="T4393" s="21" t="s">
        <v>53</v>
      </c>
      <c r="U4393" s="21" t="s">
        <v>263</v>
      </c>
      <c r="V4393" s="46">
        <v>1</v>
      </c>
      <c r="W4393" s="26">
        <f t="shared" si="3319"/>
        <v>1</v>
      </c>
      <c r="Y4393" s="21">
        <v>12</v>
      </c>
      <c r="Z4393" s="22">
        <f t="shared" si="3317"/>
        <v>888</v>
      </c>
      <c r="AA4393" s="20" t="s">
        <v>4899</v>
      </c>
      <c r="AB4393" s="22"/>
      <c r="AC4393" s="22">
        <v>1</v>
      </c>
      <c r="AD4393" s="22"/>
      <c r="AE4393" s="22">
        <f t="shared" si="3356"/>
        <v>888</v>
      </c>
      <c r="AF4393" s="22">
        <f t="shared" si="3320"/>
        <v>888</v>
      </c>
      <c r="AG4393" s="20"/>
      <c r="AH4393" s="22"/>
      <c r="AI4393" s="22"/>
      <c r="AJ4393" s="22">
        <f t="shared" si="3357"/>
        <v>888</v>
      </c>
      <c r="AK4393" s="22">
        <f>IF(O4393="(传统)XDSL",VLOOKUP(S4393,[2]直销续费率明细!C:I,7,FALSE)*1,IF(O4393="GPON+XDSL",VLOOKUP(S4393,[2]直销续费率明细!C:I,7,FALSE)*1,VLOOKUP(S4393,[2]直销续费率明细!C:I,5,FALSE)*1))</f>
        <v>-40</v>
      </c>
      <c r="AL4393" s="22" t="s">
        <v>1300</v>
      </c>
      <c r="AM4393" s="22"/>
      <c r="AN4393" s="22"/>
      <c r="AO4393" s="22" t="s">
        <v>4897</v>
      </c>
      <c r="AP4393" s="22" t="s">
        <v>1301</v>
      </c>
      <c r="AS4393" s="20">
        <f>IF(Y4393&gt;=10,VLOOKUP(U4393,[2]提成计算!B:T,19,FALSE),VLOOKUP(U4393,[2]提成计算!B:T,18,FALSE))</f>
        <v>0.1</v>
      </c>
      <c r="AT4393" s="20">
        <f t="shared" si="3358"/>
        <v>88.800000000000011</v>
      </c>
      <c r="AU4393" s="20">
        <f t="shared" si="3359"/>
        <v>-40</v>
      </c>
    </row>
    <row r="4394" spans="1:47" x14ac:dyDescent="0.15">
      <c r="A4394" s="21" t="s">
        <v>1273</v>
      </c>
      <c r="B4394" s="20" t="s">
        <v>918</v>
      </c>
      <c r="C4394" s="20" t="s">
        <v>1099</v>
      </c>
      <c r="D4394" s="20" t="s">
        <v>1100</v>
      </c>
      <c r="E4394" s="20" t="s">
        <v>1110</v>
      </c>
      <c r="F4394" s="20" t="s">
        <v>1250</v>
      </c>
      <c r="G4394" s="20" t="s">
        <v>5662</v>
      </c>
      <c r="H4394" s="20"/>
      <c r="I4394" s="20">
        <v>15818552808</v>
      </c>
      <c r="J4394" s="20" t="s">
        <v>1268</v>
      </c>
      <c r="K4394" s="20" t="s">
        <v>723</v>
      </c>
      <c r="L4394" s="20" t="s">
        <v>1358</v>
      </c>
      <c r="M4394" s="20">
        <v>1088</v>
      </c>
      <c r="N4394" s="20">
        <v>1088</v>
      </c>
      <c r="O4394" s="20" t="s">
        <v>927</v>
      </c>
      <c r="P4394" s="20" t="s">
        <v>50</v>
      </c>
      <c r="Q4394" s="28"/>
      <c r="R4394" s="21" t="s">
        <v>52</v>
      </c>
      <c r="S4394" s="21"/>
      <c r="T4394" s="21" t="s">
        <v>4968</v>
      </c>
      <c r="U4394" s="21" t="s">
        <v>724</v>
      </c>
      <c r="V4394" s="46">
        <v>1</v>
      </c>
      <c r="W4394" s="26">
        <f t="shared" si="3319"/>
        <v>1</v>
      </c>
      <c r="X4394" s="26">
        <f t="shared" si="3324"/>
        <v>1</v>
      </c>
      <c r="Y4394" s="21">
        <v>10</v>
      </c>
      <c r="Z4394" s="22">
        <f t="shared" si="3317"/>
        <v>1088</v>
      </c>
      <c r="AA4394" s="20" t="s">
        <v>4899</v>
      </c>
      <c r="AB4394" s="22"/>
      <c r="AC4394" s="22">
        <v>1</v>
      </c>
      <c r="AD4394" s="22"/>
      <c r="AE4394" s="22">
        <f t="shared" si="3356"/>
        <v>1088</v>
      </c>
      <c r="AF4394" s="22">
        <f t="shared" si="3320"/>
        <v>1088</v>
      </c>
      <c r="AG4394" s="20">
        <f>N4394</f>
        <v>1088</v>
      </c>
      <c r="AH4394" s="20"/>
      <c r="AI4394" s="20"/>
      <c r="AJ4394" s="22"/>
      <c r="AK4394" s="22"/>
      <c r="AM4394" s="22"/>
      <c r="AN4394" s="22"/>
      <c r="AO4394" s="22" t="s">
        <v>4897</v>
      </c>
      <c r="AP4394" s="22" t="s">
        <v>1301</v>
      </c>
      <c r="AS4394" s="20"/>
      <c r="AT4394" s="20"/>
      <c r="AU4394" s="20"/>
    </row>
    <row r="4395" spans="1:47" x14ac:dyDescent="0.15">
      <c r="A4395" s="21" t="s">
        <v>1273</v>
      </c>
      <c r="B4395" s="20" t="s">
        <v>918</v>
      </c>
      <c r="C4395" s="20" t="s">
        <v>1099</v>
      </c>
      <c r="D4395" s="20" t="s">
        <v>1100</v>
      </c>
      <c r="E4395" s="20" t="s">
        <v>1101</v>
      </c>
      <c r="F4395" s="20" t="s">
        <v>1250</v>
      </c>
      <c r="G4395" s="20" t="s">
        <v>5663</v>
      </c>
      <c r="H4395" s="20"/>
      <c r="I4395" s="20">
        <v>13829111398</v>
      </c>
      <c r="J4395" s="20" t="s">
        <v>924</v>
      </c>
      <c r="K4395" s="20" t="s">
        <v>174</v>
      </c>
      <c r="L4395" s="20" t="s">
        <v>1918</v>
      </c>
      <c r="M4395" s="20">
        <v>680</v>
      </c>
      <c r="N4395" s="20">
        <v>680</v>
      </c>
      <c r="O4395" s="20" t="s">
        <v>1262</v>
      </c>
      <c r="P4395" s="20" t="s">
        <v>50</v>
      </c>
      <c r="Q4395" s="28"/>
      <c r="R4395" s="21" t="s">
        <v>52</v>
      </c>
      <c r="S4395" s="25" t="s">
        <v>1163</v>
      </c>
      <c r="T4395" s="21" t="s">
        <v>4929</v>
      </c>
      <c r="U4395" s="21"/>
      <c r="V4395" s="46">
        <v>1</v>
      </c>
      <c r="W4395" s="26">
        <f t="shared" si="3319"/>
        <v>1</v>
      </c>
      <c r="Y4395" s="21">
        <v>4</v>
      </c>
      <c r="Z4395" s="22">
        <f t="shared" si="3317"/>
        <v>680</v>
      </c>
      <c r="AA4395" s="20" t="s">
        <v>4899</v>
      </c>
      <c r="AB4395" s="22">
        <v>1</v>
      </c>
      <c r="AC4395" s="22"/>
      <c r="AD4395" s="22">
        <f>N4395</f>
        <v>680</v>
      </c>
      <c r="AE4395" s="22"/>
      <c r="AF4395" s="22">
        <f t="shared" si="3320"/>
        <v>680</v>
      </c>
      <c r="AG4395" s="20"/>
      <c r="AH4395" s="22"/>
      <c r="AI4395" s="22"/>
      <c r="AJ4395" s="22">
        <f t="shared" ref="AJ4395:AJ4396" si="3360">N4395</f>
        <v>680</v>
      </c>
      <c r="AK4395" s="22">
        <f>IF(O4395="(传统)XDSL",VLOOKUP(S4395,[1]续费率明细!C:I,7,FALSE)*1,IF(O4395="GPON+XDSL",VLOOKUP(S4395,[1]续费率明细!C:I,7,FALSE)*1,VLOOKUP(S4395,[1]续费率明细!C:I,5,FALSE)*1))</f>
        <v>-40</v>
      </c>
      <c r="AL4395" s="22" t="s">
        <v>1309</v>
      </c>
      <c r="AM4395" s="22"/>
      <c r="AN4395" s="22"/>
      <c r="AO4395" s="22" t="s">
        <v>4897</v>
      </c>
      <c r="AP4395" s="22" t="s">
        <v>4913</v>
      </c>
      <c r="AS4395" s="20"/>
      <c r="AT4395" s="20"/>
      <c r="AU4395" s="20"/>
    </row>
    <row r="4396" spans="1:47" x14ac:dyDescent="0.15">
      <c r="A4396" s="21" t="s">
        <v>1273</v>
      </c>
      <c r="B4396" s="20" t="s">
        <v>918</v>
      </c>
      <c r="C4396" s="20" t="s">
        <v>1099</v>
      </c>
      <c r="D4396" s="20" t="s">
        <v>1121</v>
      </c>
      <c r="E4396" s="20" t="s">
        <v>1280</v>
      </c>
      <c r="F4396" s="20" t="s">
        <v>1250</v>
      </c>
      <c r="G4396" s="20" t="s">
        <v>5664</v>
      </c>
      <c r="H4396" s="20"/>
      <c r="I4396" s="20">
        <v>15817680759</v>
      </c>
      <c r="J4396" s="20" t="s">
        <v>924</v>
      </c>
      <c r="K4396" s="20" t="s">
        <v>1286</v>
      </c>
      <c r="L4396" s="20" t="s">
        <v>1299</v>
      </c>
      <c r="M4396" s="20">
        <v>888</v>
      </c>
      <c r="N4396" s="20">
        <v>888</v>
      </c>
      <c r="O4396" s="20" t="s">
        <v>927</v>
      </c>
      <c r="P4396" s="20" t="s">
        <v>50</v>
      </c>
      <c r="Q4396" s="28"/>
      <c r="R4396" s="21" t="s">
        <v>91</v>
      </c>
      <c r="S4396" s="25" t="s">
        <v>1405</v>
      </c>
      <c r="T4396" s="21" t="s">
        <v>53</v>
      </c>
      <c r="U4396" s="21" t="s">
        <v>1287</v>
      </c>
      <c r="V4396" s="46">
        <v>1</v>
      </c>
      <c r="W4396" s="26">
        <f t="shared" si="3319"/>
        <v>1</v>
      </c>
      <c r="Y4396" s="21">
        <v>12</v>
      </c>
      <c r="Z4396" s="22">
        <f t="shared" si="3317"/>
        <v>888</v>
      </c>
      <c r="AA4396" s="20" t="s">
        <v>4899</v>
      </c>
      <c r="AB4396" s="22"/>
      <c r="AC4396" s="22">
        <v>1</v>
      </c>
      <c r="AD4396" s="22"/>
      <c r="AE4396" s="22">
        <f t="shared" ref="AE4396:AE4418" si="3361">N4396</f>
        <v>888</v>
      </c>
      <c r="AF4396" s="22">
        <f t="shared" si="3320"/>
        <v>888</v>
      </c>
      <c r="AG4396" s="20"/>
      <c r="AH4396" s="22"/>
      <c r="AI4396" s="22"/>
      <c r="AJ4396" s="22">
        <f t="shared" si="3360"/>
        <v>888</v>
      </c>
      <c r="AK4396" s="22">
        <f>IF(O4396="(传统)XDSL",VLOOKUP(S4396,[2]直销续费率明细!C:I,7,FALSE)*1,IF(O4396="GPON+XDSL",VLOOKUP(S4396,[2]直销续费率明细!C:I,7,FALSE)*1,VLOOKUP(S4396,[2]直销续费率明细!C:I,5,FALSE)*1))</f>
        <v>-40</v>
      </c>
      <c r="AL4396" s="22" t="s">
        <v>1309</v>
      </c>
      <c r="AM4396" s="22"/>
      <c r="AN4396" s="22"/>
      <c r="AO4396" s="22" t="s">
        <v>2216</v>
      </c>
      <c r="AP4396" s="22" t="s">
        <v>1301</v>
      </c>
      <c r="AS4396" s="20">
        <f>IF(Y4396&gt;=10,VLOOKUP(U4396,[2]提成计算!B:T,19,FALSE),VLOOKUP(U4396,[2]提成计算!B:T,18,FALSE))</f>
        <v>0.09</v>
      </c>
      <c r="AT4396" s="20">
        <f t="shared" ref="AT4396" si="3362">IF(AD4396*AS4396&gt;0,AD4396*AS4396,AE4396*AS4396)</f>
        <v>79.92</v>
      </c>
      <c r="AU4396" s="20">
        <f t="shared" ref="AU4396" si="3363">IF(AND(AK4396&lt;0,AK4396+AT4396&lt;0),-AT4396,AK4396)</f>
        <v>-40</v>
      </c>
    </row>
    <row r="4397" spans="1:47" x14ac:dyDescent="0.15">
      <c r="A4397" s="21" t="s">
        <v>1273</v>
      </c>
      <c r="B4397" s="20" t="s">
        <v>918</v>
      </c>
      <c r="C4397" s="20" t="s">
        <v>1099</v>
      </c>
      <c r="D4397" s="20" t="s">
        <v>1100</v>
      </c>
      <c r="E4397" s="20" t="s">
        <v>1110</v>
      </c>
      <c r="F4397" s="20" t="s">
        <v>1250</v>
      </c>
      <c r="G4397" s="20" t="s">
        <v>5665</v>
      </c>
      <c r="H4397" s="20"/>
      <c r="I4397" s="20">
        <v>13712418567</v>
      </c>
      <c r="J4397" s="20" t="s">
        <v>1268</v>
      </c>
      <c r="K4397" s="20" t="s">
        <v>314</v>
      </c>
      <c r="L4397" s="20" t="s">
        <v>1358</v>
      </c>
      <c r="M4397" s="20">
        <v>1088</v>
      </c>
      <c r="N4397" s="20">
        <v>1088</v>
      </c>
      <c r="O4397" s="20" t="s">
        <v>927</v>
      </c>
      <c r="P4397" s="20" t="s">
        <v>50</v>
      </c>
      <c r="Q4397" s="28"/>
      <c r="R4397" s="21" t="s">
        <v>52</v>
      </c>
      <c r="S4397" s="21"/>
      <c r="T4397" s="21" t="s">
        <v>53</v>
      </c>
      <c r="U4397" s="21" t="s">
        <v>315</v>
      </c>
      <c r="V4397" s="46">
        <v>1</v>
      </c>
      <c r="W4397" s="26">
        <f t="shared" si="3319"/>
        <v>1</v>
      </c>
      <c r="X4397" s="26">
        <f t="shared" si="3324"/>
        <v>1</v>
      </c>
      <c r="Y4397" s="21">
        <v>10</v>
      </c>
      <c r="Z4397" s="22">
        <f t="shared" si="3317"/>
        <v>1088</v>
      </c>
      <c r="AA4397" s="20" t="s">
        <v>2218</v>
      </c>
      <c r="AB4397" s="22"/>
      <c r="AC4397" s="22">
        <v>1</v>
      </c>
      <c r="AD4397" s="22"/>
      <c r="AE4397" s="22">
        <f t="shared" si="3361"/>
        <v>1088</v>
      </c>
      <c r="AF4397" s="22">
        <f t="shared" si="3320"/>
        <v>1088</v>
      </c>
      <c r="AG4397" s="20">
        <f t="shared" ref="AG4397:AG4398" si="3364">N4397</f>
        <v>1088</v>
      </c>
      <c r="AH4397" s="20" t="str">
        <f>VLOOKUP(U4397,[1]提成计算!B:I,8,FALSE)</f>
        <v xml:space="preserve"> </v>
      </c>
      <c r="AI4397" s="20"/>
      <c r="AJ4397" s="22"/>
      <c r="AK4397" s="22"/>
      <c r="AM4397" s="22"/>
      <c r="AN4397" s="22"/>
      <c r="AO4397" s="22" t="s">
        <v>4897</v>
      </c>
      <c r="AP4397" s="22" t="s">
        <v>1301</v>
      </c>
      <c r="AS4397" s="20"/>
      <c r="AT4397" s="20"/>
      <c r="AU4397" s="20"/>
    </row>
    <row r="4398" spans="1:47" x14ac:dyDescent="0.15">
      <c r="A4398" s="21" t="s">
        <v>1273</v>
      </c>
      <c r="B4398" s="20" t="s">
        <v>918</v>
      </c>
      <c r="C4398" s="20" t="s">
        <v>1099</v>
      </c>
      <c r="D4398" s="20" t="s">
        <v>1100</v>
      </c>
      <c r="E4398" s="20" t="s">
        <v>1110</v>
      </c>
      <c r="F4398" s="20" t="s">
        <v>1250</v>
      </c>
      <c r="G4398" s="20" t="s">
        <v>5666</v>
      </c>
      <c r="H4398" s="20"/>
      <c r="I4398" s="20">
        <v>18680099651</v>
      </c>
      <c r="J4398" s="20" t="s">
        <v>1268</v>
      </c>
      <c r="K4398" s="20" t="s">
        <v>314</v>
      </c>
      <c r="L4398" s="20" t="s">
        <v>2033</v>
      </c>
      <c r="M4398" s="20">
        <v>2680</v>
      </c>
      <c r="N4398" s="20">
        <v>2680</v>
      </c>
      <c r="O4398" s="20" t="s">
        <v>927</v>
      </c>
      <c r="P4398" s="20" t="s">
        <v>50</v>
      </c>
      <c r="Q4398" s="28"/>
      <c r="R4398" s="21" t="s">
        <v>52</v>
      </c>
      <c r="S4398" s="21"/>
      <c r="T4398" s="21" t="s">
        <v>53</v>
      </c>
      <c r="U4398" s="21" t="s">
        <v>315</v>
      </c>
      <c r="V4398" s="46">
        <v>1</v>
      </c>
      <c r="W4398" s="26">
        <f t="shared" si="3319"/>
        <v>1</v>
      </c>
      <c r="X4398" s="26">
        <f t="shared" si="3324"/>
        <v>1</v>
      </c>
      <c r="Y4398" s="21">
        <v>50</v>
      </c>
      <c r="Z4398" s="22">
        <f t="shared" si="3317"/>
        <v>2680</v>
      </c>
      <c r="AA4398" s="20" t="s">
        <v>4899</v>
      </c>
      <c r="AB4398" s="22"/>
      <c r="AC4398" s="22">
        <v>1</v>
      </c>
      <c r="AD4398" s="22"/>
      <c r="AE4398" s="22">
        <f t="shared" si="3361"/>
        <v>2680</v>
      </c>
      <c r="AF4398" s="22">
        <f t="shared" si="3320"/>
        <v>2680</v>
      </c>
      <c r="AG4398" s="20">
        <f t="shared" si="3364"/>
        <v>2680</v>
      </c>
      <c r="AH4398" s="20" t="str">
        <f>VLOOKUP(U4398,[1]提成计算!B:I,8,FALSE)</f>
        <v xml:space="preserve"> </v>
      </c>
      <c r="AI4398" s="20"/>
      <c r="AJ4398" s="22"/>
      <c r="AK4398" s="22"/>
      <c r="AM4398" s="22"/>
      <c r="AN4398" s="22"/>
      <c r="AO4398" s="22" t="s">
        <v>4897</v>
      </c>
      <c r="AP4398" s="22" t="s">
        <v>1301</v>
      </c>
      <c r="AS4398" s="20"/>
      <c r="AT4398" s="20"/>
      <c r="AU4398" s="20"/>
    </row>
    <row r="4399" spans="1:47" x14ac:dyDescent="0.15">
      <c r="A4399" s="21" t="s">
        <v>1273</v>
      </c>
      <c r="B4399" s="20" t="s">
        <v>918</v>
      </c>
      <c r="C4399" s="20" t="s">
        <v>1099</v>
      </c>
      <c r="D4399" s="20" t="s">
        <v>1121</v>
      </c>
      <c r="E4399" s="20" t="s">
        <v>1412</v>
      </c>
      <c r="F4399" s="20" t="s">
        <v>1250</v>
      </c>
      <c r="G4399" s="20" t="s">
        <v>5667</v>
      </c>
      <c r="H4399" s="20"/>
      <c r="I4399" s="20">
        <v>13544862269</v>
      </c>
      <c r="J4399" s="20" t="s">
        <v>924</v>
      </c>
      <c r="K4399" s="20" t="s">
        <v>1173</v>
      </c>
      <c r="L4399" s="20" t="s">
        <v>1299</v>
      </c>
      <c r="M4399" s="20">
        <v>888</v>
      </c>
      <c r="N4399" s="20">
        <v>888</v>
      </c>
      <c r="O4399" s="20" t="s">
        <v>927</v>
      </c>
      <c r="P4399" s="20" t="s">
        <v>50</v>
      </c>
      <c r="Q4399" s="28"/>
      <c r="R4399" s="21" t="s">
        <v>91</v>
      </c>
      <c r="S4399" s="25" t="s">
        <v>1414</v>
      </c>
      <c r="T4399" s="21" t="s">
        <v>53</v>
      </c>
      <c r="U4399" s="21" t="s">
        <v>1174</v>
      </c>
      <c r="V4399" s="46">
        <v>1</v>
      </c>
      <c r="W4399" s="26">
        <f t="shared" si="3319"/>
        <v>1</v>
      </c>
      <c r="Y4399" s="21">
        <v>12</v>
      </c>
      <c r="Z4399" s="22">
        <f t="shared" si="3317"/>
        <v>888</v>
      </c>
      <c r="AA4399" s="20" t="s">
        <v>4899</v>
      </c>
      <c r="AB4399" s="22"/>
      <c r="AC4399" s="22">
        <v>1</v>
      </c>
      <c r="AD4399" s="22"/>
      <c r="AE4399" s="22">
        <f t="shared" si="3361"/>
        <v>888</v>
      </c>
      <c r="AF4399" s="22">
        <f t="shared" si="3320"/>
        <v>888</v>
      </c>
      <c r="AG4399" s="20"/>
      <c r="AH4399" s="22"/>
      <c r="AI4399" s="22"/>
      <c r="AJ4399" s="22">
        <f>N4399</f>
        <v>888</v>
      </c>
      <c r="AK4399" s="22">
        <f>IF(O4399="(传统)XDSL",VLOOKUP(S4399,[2]直销续费率明细!C:I,7,FALSE)*1,IF(O4399="GPON+XDSL",VLOOKUP(S4399,[2]直销续费率明细!C:I,7,FALSE)*1,VLOOKUP(S4399,[2]直销续费率明细!C:I,5,FALSE)*1))</f>
        <v>-40</v>
      </c>
      <c r="AL4399" s="22" t="s">
        <v>1309</v>
      </c>
      <c r="AM4399" s="22"/>
      <c r="AN4399" s="22"/>
      <c r="AO4399" s="22" t="s">
        <v>4897</v>
      </c>
      <c r="AP4399" s="22" t="s">
        <v>1301</v>
      </c>
      <c r="AS4399" s="20">
        <f>IF(Y4399&gt;=10,VLOOKUP(U4399,[2]提成计算!B:T,19,FALSE),VLOOKUP(U4399,[2]提成计算!B:T,18,FALSE))</f>
        <v>0.1</v>
      </c>
      <c r="AT4399" s="20">
        <f t="shared" ref="AT4399" si="3365">IF(AD4399*AS4399&gt;0,AD4399*AS4399,AE4399*AS4399)</f>
        <v>88.800000000000011</v>
      </c>
      <c r="AU4399" s="20">
        <f t="shared" ref="AU4399" si="3366">IF(AND(AK4399&lt;0,AK4399+AT4399&lt;0),-AT4399,AK4399)</f>
        <v>-40</v>
      </c>
    </row>
    <row r="4400" spans="1:47" x14ac:dyDescent="0.15">
      <c r="A4400" s="21" t="s">
        <v>1273</v>
      </c>
      <c r="B4400" s="20" t="s">
        <v>918</v>
      </c>
      <c r="C4400" s="20" t="s">
        <v>1099</v>
      </c>
      <c r="D4400" s="20" t="s">
        <v>1100</v>
      </c>
      <c r="E4400" s="20" t="s">
        <v>1110</v>
      </c>
      <c r="F4400" s="20" t="s">
        <v>1250</v>
      </c>
      <c r="G4400" s="20" t="s">
        <v>869</v>
      </c>
      <c r="H4400" s="20"/>
      <c r="I4400" s="20">
        <v>13823620251</v>
      </c>
      <c r="J4400" s="20" t="s">
        <v>1268</v>
      </c>
      <c r="K4400" s="20" t="s">
        <v>314</v>
      </c>
      <c r="L4400" s="20" t="s">
        <v>1358</v>
      </c>
      <c r="M4400" s="20">
        <v>1088</v>
      </c>
      <c r="N4400" s="20">
        <v>1088</v>
      </c>
      <c r="O4400" s="20" t="s">
        <v>927</v>
      </c>
      <c r="P4400" s="20" t="s">
        <v>50</v>
      </c>
      <c r="Q4400" s="28"/>
      <c r="R4400" s="21" t="s">
        <v>52</v>
      </c>
      <c r="S4400" s="21"/>
      <c r="T4400" s="21" t="s">
        <v>53</v>
      </c>
      <c r="U4400" s="21" t="s">
        <v>315</v>
      </c>
      <c r="V4400" s="46">
        <v>1</v>
      </c>
      <c r="W4400" s="26">
        <f t="shared" si="3319"/>
        <v>1</v>
      </c>
      <c r="X4400" s="26">
        <f t="shared" si="3324"/>
        <v>1</v>
      </c>
      <c r="Y4400" s="21">
        <v>10</v>
      </c>
      <c r="Z4400" s="22">
        <f t="shared" si="3317"/>
        <v>1088</v>
      </c>
      <c r="AA4400" s="20" t="s">
        <v>4899</v>
      </c>
      <c r="AB4400" s="22"/>
      <c r="AC4400" s="22">
        <v>1</v>
      </c>
      <c r="AD4400" s="22"/>
      <c r="AE4400" s="22">
        <f t="shared" si="3361"/>
        <v>1088</v>
      </c>
      <c r="AF4400" s="22">
        <f t="shared" si="3320"/>
        <v>1088</v>
      </c>
      <c r="AG4400" s="20">
        <f t="shared" ref="AG4400:AG4401" si="3367">N4400</f>
        <v>1088</v>
      </c>
      <c r="AH4400" s="20" t="str">
        <f>VLOOKUP(U4400,[1]提成计算!B:I,8,FALSE)</f>
        <v xml:space="preserve"> </v>
      </c>
      <c r="AI4400" s="20"/>
      <c r="AJ4400" s="22"/>
      <c r="AK4400" s="22"/>
      <c r="AM4400" s="22"/>
      <c r="AN4400" s="22"/>
      <c r="AO4400" s="22" t="s">
        <v>4897</v>
      </c>
      <c r="AP4400" s="22" t="s">
        <v>1301</v>
      </c>
      <c r="AS4400" s="20"/>
      <c r="AT4400" s="20"/>
      <c r="AU4400" s="20"/>
    </row>
    <row r="4401" spans="1:47" x14ac:dyDescent="0.15">
      <c r="A4401" s="21" t="s">
        <v>1273</v>
      </c>
      <c r="B4401" s="20" t="s">
        <v>918</v>
      </c>
      <c r="C4401" s="20" t="s">
        <v>1099</v>
      </c>
      <c r="D4401" s="20" t="s">
        <v>1136</v>
      </c>
      <c r="E4401" s="20" t="s">
        <v>1318</v>
      </c>
      <c r="F4401" s="20" t="s">
        <v>1250</v>
      </c>
      <c r="G4401" s="20" t="s">
        <v>5668</v>
      </c>
      <c r="H4401" s="20"/>
      <c r="I4401" s="20">
        <v>13431427918</v>
      </c>
      <c r="J4401" s="20" t="s">
        <v>5241</v>
      </c>
      <c r="K4401" s="20" t="s">
        <v>4995</v>
      </c>
      <c r="L4401" s="20" t="s">
        <v>2838</v>
      </c>
      <c r="M4401" s="20">
        <v>2098</v>
      </c>
      <c r="N4401" s="20">
        <v>2098</v>
      </c>
      <c r="O4401" s="20" t="s">
        <v>927</v>
      </c>
      <c r="P4401" s="20" t="s">
        <v>50</v>
      </c>
      <c r="Q4401" s="28" t="s">
        <v>5241</v>
      </c>
      <c r="R4401" s="21" t="s">
        <v>109</v>
      </c>
      <c r="S4401" s="21"/>
      <c r="T4401" s="21" t="s">
        <v>53</v>
      </c>
      <c r="U4401" s="21" t="s">
        <v>595</v>
      </c>
      <c r="V4401" s="46">
        <v>1</v>
      </c>
      <c r="W4401" s="26">
        <f t="shared" si="3319"/>
        <v>1</v>
      </c>
      <c r="X4401" s="26">
        <f t="shared" si="3324"/>
        <v>1</v>
      </c>
      <c r="Y4401" s="21">
        <v>10</v>
      </c>
      <c r="Z4401" s="22">
        <f t="shared" si="3317"/>
        <v>2098</v>
      </c>
      <c r="AA4401" s="20" t="s">
        <v>4899</v>
      </c>
      <c r="AB4401" s="22"/>
      <c r="AC4401" s="22">
        <v>1</v>
      </c>
      <c r="AD4401" s="22"/>
      <c r="AE4401" s="22">
        <f t="shared" si="3361"/>
        <v>2098</v>
      </c>
      <c r="AF4401" s="22">
        <f t="shared" si="3320"/>
        <v>2098</v>
      </c>
      <c r="AG4401" s="20">
        <f t="shared" si="3367"/>
        <v>2098</v>
      </c>
      <c r="AH4401" s="20" t="str">
        <f>VLOOKUP(U4401,[1]提成计算!B:I,8,FALSE)</f>
        <v xml:space="preserve"> </v>
      </c>
      <c r="AI4401" s="20"/>
      <c r="AJ4401" s="22"/>
      <c r="AK4401" s="22"/>
      <c r="AM4401" s="22"/>
      <c r="AN4401" s="22"/>
      <c r="AO4401" s="22" t="s">
        <v>4897</v>
      </c>
      <c r="AP4401" s="22" t="s">
        <v>1301</v>
      </c>
      <c r="AS4401" s="20"/>
      <c r="AT4401" s="20"/>
      <c r="AU4401" s="20"/>
    </row>
    <row r="4402" spans="1:47" x14ac:dyDescent="0.15">
      <c r="A4402" s="21" t="s">
        <v>1273</v>
      </c>
      <c r="B4402" s="20" t="s">
        <v>918</v>
      </c>
      <c r="C4402" s="20" t="s">
        <v>1099</v>
      </c>
      <c r="D4402" s="20" t="s">
        <v>1121</v>
      </c>
      <c r="E4402" s="20" t="s">
        <v>1412</v>
      </c>
      <c r="F4402" s="20" t="s">
        <v>1250</v>
      </c>
      <c r="G4402" s="20" t="s">
        <v>5667</v>
      </c>
      <c r="H4402" s="20"/>
      <c r="I4402" s="20">
        <v>13532628287</v>
      </c>
      <c r="J4402" s="20" t="s">
        <v>924</v>
      </c>
      <c r="K4402" s="20" t="s">
        <v>174</v>
      </c>
      <c r="L4402" s="20" t="s">
        <v>1299</v>
      </c>
      <c r="M4402" s="20">
        <v>888</v>
      </c>
      <c r="N4402" s="20">
        <v>888</v>
      </c>
      <c r="O4402" s="20" t="s">
        <v>927</v>
      </c>
      <c r="P4402" s="20" t="s">
        <v>50</v>
      </c>
      <c r="Q4402" s="28"/>
      <c r="R4402" s="21" t="s">
        <v>91</v>
      </c>
      <c r="S4402" s="25" t="s">
        <v>1414</v>
      </c>
      <c r="T4402" s="21" t="s">
        <v>4929</v>
      </c>
      <c r="U4402" s="21"/>
      <c r="V4402" s="46">
        <v>1</v>
      </c>
      <c r="W4402" s="26">
        <f t="shared" si="3319"/>
        <v>1</v>
      </c>
      <c r="Y4402" s="21">
        <v>12</v>
      </c>
      <c r="Z4402" s="22">
        <f t="shared" si="3317"/>
        <v>888</v>
      </c>
      <c r="AA4402" s="20" t="s">
        <v>4899</v>
      </c>
      <c r="AB4402" s="22"/>
      <c r="AC4402" s="22">
        <v>1</v>
      </c>
      <c r="AD4402" s="22"/>
      <c r="AE4402" s="22">
        <f t="shared" si="3361"/>
        <v>888</v>
      </c>
      <c r="AF4402" s="22">
        <f t="shared" si="3320"/>
        <v>888</v>
      </c>
      <c r="AG4402" s="20"/>
      <c r="AH4402" s="22"/>
      <c r="AI4402" s="22"/>
      <c r="AJ4402" s="22">
        <f t="shared" ref="AJ4402:AJ4405" si="3368">N4402</f>
        <v>888</v>
      </c>
      <c r="AK4402" s="22">
        <f>IF(O4402="(传统)XDSL",VLOOKUP(S4402,[1]续费率明细!C:I,7,FALSE)*1,IF(O4402="GPON+XDSL",VLOOKUP(S4402,[1]续费率明细!C:I,7,FALSE)*1,VLOOKUP(S4402,[1]续费率明细!C:I,5,FALSE)*1))</f>
        <v>-40</v>
      </c>
      <c r="AL4402" s="22" t="s">
        <v>1309</v>
      </c>
      <c r="AM4402" s="22"/>
      <c r="AN4402" s="22"/>
      <c r="AO4402" s="22" t="s">
        <v>4897</v>
      </c>
      <c r="AP4402" s="22" t="s">
        <v>1301</v>
      </c>
      <c r="AS4402" s="20"/>
      <c r="AT4402" s="20"/>
      <c r="AU4402" s="20"/>
    </row>
    <row r="4403" spans="1:47" x14ac:dyDescent="0.15">
      <c r="A4403" s="21" t="s">
        <v>1273</v>
      </c>
      <c r="B4403" s="20" t="s">
        <v>918</v>
      </c>
      <c r="C4403" s="20" t="s">
        <v>1099</v>
      </c>
      <c r="D4403" s="20" t="s">
        <v>1121</v>
      </c>
      <c r="E4403" s="20" t="s">
        <v>1412</v>
      </c>
      <c r="F4403" s="20" t="s">
        <v>1250</v>
      </c>
      <c r="G4403" s="20" t="s">
        <v>5667</v>
      </c>
      <c r="H4403" s="20"/>
      <c r="I4403" s="20">
        <v>13560888918</v>
      </c>
      <c r="J4403" s="20" t="s">
        <v>924</v>
      </c>
      <c r="K4403" s="20" t="s">
        <v>174</v>
      </c>
      <c r="L4403" s="20" t="s">
        <v>1299</v>
      </c>
      <c r="M4403" s="20">
        <v>888</v>
      </c>
      <c r="N4403" s="20">
        <v>888</v>
      </c>
      <c r="O4403" s="20" t="s">
        <v>927</v>
      </c>
      <c r="P4403" s="20" t="s">
        <v>50</v>
      </c>
      <c r="Q4403" s="28"/>
      <c r="R4403" s="21" t="s">
        <v>91</v>
      </c>
      <c r="S4403" s="25" t="s">
        <v>1414</v>
      </c>
      <c r="T4403" s="21" t="s">
        <v>4929</v>
      </c>
      <c r="U4403" s="21"/>
      <c r="V4403" s="46">
        <v>1</v>
      </c>
      <c r="W4403" s="26">
        <f t="shared" si="3319"/>
        <v>1</v>
      </c>
      <c r="Y4403" s="21">
        <v>12</v>
      </c>
      <c r="Z4403" s="22">
        <f t="shared" si="3317"/>
        <v>888</v>
      </c>
      <c r="AA4403" s="20" t="s">
        <v>4899</v>
      </c>
      <c r="AB4403" s="22"/>
      <c r="AC4403" s="22">
        <v>1</v>
      </c>
      <c r="AD4403" s="22"/>
      <c r="AE4403" s="22">
        <f t="shared" si="3361"/>
        <v>888</v>
      </c>
      <c r="AF4403" s="22">
        <f t="shared" si="3320"/>
        <v>888</v>
      </c>
      <c r="AG4403" s="20"/>
      <c r="AH4403" s="22"/>
      <c r="AI4403" s="22"/>
      <c r="AJ4403" s="22">
        <f t="shared" si="3368"/>
        <v>888</v>
      </c>
      <c r="AK4403" s="22">
        <f>IF(O4403="(传统)XDSL",VLOOKUP(S4403,[1]续费率明细!C:I,7,FALSE)*1,IF(O4403="GPON+XDSL",VLOOKUP(S4403,[1]续费率明细!C:I,7,FALSE)*1,VLOOKUP(S4403,[1]续费率明细!C:I,5,FALSE)*1))</f>
        <v>-40</v>
      </c>
      <c r="AL4403" s="22" t="s">
        <v>1309</v>
      </c>
      <c r="AM4403" s="22"/>
      <c r="AN4403" s="22"/>
      <c r="AO4403" s="22" t="s">
        <v>4897</v>
      </c>
      <c r="AP4403" s="22" t="s">
        <v>1301</v>
      </c>
      <c r="AS4403" s="20"/>
      <c r="AT4403" s="20"/>
      <c r="AU4403" s="20"/>
    </row>
    <row r="4404" spans="1:47" x14ac:dyDescent="0.15">
      <c r="A4404" s="21" t="s">
        <v>1273</v>
      </c>
      <c r="B4404" s="20" t="s">
        <v>918</v>
      </c>
      <c r="C4404" s="20" t="s">
        <v>1099</v>
      </c>
      <c r="D4404" s="20" t="s">
        <v>1121</v>
      </c>
      <c r="E4404" s="20" t="s">
        <v>1412</v>
      </c>
      <c r="F4404" s="20" t="s">
        <v>1250</v>
      </c>
      <c r="G4404" s="20" t="s">
        <v>5667</v>
      </c>
      <c r="H4404" s="20"/>
      <c r="I4404" s="20">
        <v>13922516262</v>
      </c>
      <c r="J4404" s="20" t="s">
        <v>924</v>
      </c>
      <c r="K4404" s="20" t="s">
        <v>174</v>
      </c>
      <c r="L4404" s="20" t="s">
        <v>1299</v>
      </c>
      <c r="M4404" s="20">
        <v>888</v>
      </c>
      <c r="N4404" s="20">
        <v>888</v>
      </c>
      <c r="O4404" s="20" t="s">
        <v>927</v>
      </c>
      <c r="P4404" s="20" t="s">
        <v>50</v>
      </c>
      <c r="Q4404" s="28"/>
      <c r="R4404" s="21" t="s">
        <v>91</v>
      </c>
      <c r="S4404" s="25" t="s">
        <v>1414</v>
      </c>
      <c r="T4404" s="21" t="s">
        <v>4929</v>
      </c>
      <c r="U4404" s="21"/>
      <c r="V4404" s="46">
        <v>1</v>
      </c>
      <c r="W4404" s="26">
        <f t="shared" si="3319"/>
        <v>1</v>
      </c>
      <c r="Y4404" s="21">
        <v>12</v>
      </c>
      <c r="Z4404" s="22">
        <f t="shared" si="3317"/>
        <v>888</v>
      </c>
      <c r="AA4404" s="20" t="s">
        <v>4899</v>
      </c>
      <c r="AB4404" s="22"/>
      <c r="AC4404" s="22">
        <v>1</v>
      </c>
      <c r="AD4404" s="22"/>
      <c r="AE4404" s="22">
        <f t="shared" si="3361"/>
        <v>888</v>
      </c>
      <c r="AF4404" s="22">
        <f t="shared" si="3320"/>
        <v>888</v>
      </c>
      <c r="AG4404" s="20"/>
      <c r="AH4404" s="22"/>
      <c r="AI4404" s="22"/>
      <c r="AJ4404" s="22">
        <f t="shared" si="3368"/>
        <v>888</v>
      </c>
      <c r="AK4404" s="22">
        <f>IF(O4404="(传统)XDSL",VLOOKUP(S4404,[1]续费率明细!C:I,7,FALSE)*1,IF(O4404="GPON+XDSL",VLOOKUP(S4404,[1]续费率明细!C:I,7,FALSE)*1,VLOOKUP(S4404,[1]续费率明细!C:I,5,FALSE)*1))</f>
        <v>-40</v>
      </c>
      <c r="AL4404" s="22" t="s">
        <v>1309</v>
      </c>
      <c r="AM4404" s="22"/>
      <c r="AN4404" s="22"/>
      <c r="AO4404" s="22" t="s">
        <v>4897</v>
      </c>
      <c r="AP4404" s="22" t="s">
        <v>1301</v>
      </c>
      <c r="AS4404" s="20"/>
      <c r="AT4404" s="20"/>
      <c r="AU4404" s="20"/>
    </row>
    <row r="4405" spans="1:47" x14ac:dyDescent="0.15">
      <c r="A4405" s="21" t="s">
        <v>1273</v>
      </c>
      <c r="B4405" s="20" t="s">
        <v>918</v>
      </c>
      <c r="C4405" s="20" t="s">
        <v>1099</v>
      </c>
      <c r="D4405" s="20" t="s">
        <v>1121</v>
      </c>
      <c r="E4405" s="20" t="s">
        <v>1412</v>
      </c>
      <c r="F4405" s="20" t="s">
        <v>1250</v>
      </c>
      <c r="G4405" s="20" t="s">
        <v>5667</v>
      </c>
      <c r="H4405" s="20"/>
      <c r="I4405" s="20" t="s">
        <v>5669</v>
      </c>
      <c r="J4405" s="20" t="s">
        <v>924</v>
      </c>
      <c r="K4405" s="20" t="s">
        <v>174</v>
      </c>
      <c r="L4405" s="20" t="s">
        <v>1299</v>
      </c>
      <c r="M4405" s="20">
        <v>888</v>
      </c>
      <c r="N4405" s="20">
        <v>888</v>
      </c>
      <c r="O4405" s="20" t="s">
        <v>927</v>
      </c>
      <c r="P4405" s="20" t="s">
        <v>50</v>
      </c>
      <c r="Q4405" s="28"/>
      <c r="R4405" s="21" t="s">
        <v>91</v>
      </c>
      <c r="S4405" s="25" t="s">
        <v>1414</v>
      </c>
      <c r="T4405" s="21" t="s">
        <v>4929</v>
      </c>
      <c r="U4405" s="21"/>
      <c r="V4405" s="46">
        <v>1</v>
      </c>
      <c r="W4405" s="26">
        <f t="shared" si="3319"/>
        <v>1</v>
      </c>
      <c r="Y4405" s="21">
        <v>12</v>
      </c>
      <c r="Z4405" s="22">
        <f t="shared" si="3317"/>
        <v>888</v>
      </c>
      <c r="AA4405" s="20" t="s">
        <v>4899</v>
      </c>
      <c r="AB4405" s="22"/>
      <c r="AC4405" s="22">
        <v>1</v>
      </c>
      <c r="AD4405" s="22"/>
      <c r="AE4405" s="22">
        <f t="shared" si="3361"/>
        <v>888</v>
      </c>
      <c r="AF4405" s="22">
        <f t="shared" si="3320"/>
        <v>888</v>
      </c>
      <c r="AG4405" s="20"/>
      <c r="AH4405" s="22"/>
      <c r="AI4405" s="22"/>
      <c r="AJ4405" s="22">
        <f t="shared" si="3368"/>
        <v>888</v>
      </c>
      <c r="AK4405" s="22">
        <f>IF(O4405="(传统)XDSL",VLOOKUP(S4405,[1]续费率明细!C:I,7,FALSE)*1,IF(O4405="GPON+XDSL",VLOOKUP(S4405,[1]续费率明细!C:I,7,FALSE)*1,VLOOKUP(S4405,[1]续费率明细!C:I,5,FALSE)*1))</f>
        <v>-40</v>
      </c>
      <c r="AL4405" s="22" t="s">
        <v>1309</v>
      </c>
      <c r="AM4405" s="22"/>
      <c r="AN4405" s="22"/>
      <c r="AO4405" s="22" t="s">
        <v>4897</v>
      </c>
      <c r="AP4405" s="22" t="s">
        <v>1301</v>
      </c>
      <c r="AS4405" s="20"/>
      <c r="AT4405" s="20"/>
      <c r="AU4405" s="20"/>
    </row>
    <row r="4406" spans="1:47" x14ac:dyDescent="0.15">
      <c r="A4406" s="21" t="s">
        <v>1273</v>
      </c>
      <c r="B4406" s="20" t="s">
        <v>918</v>
      </c>
      <c r="C4406" s="20" t="s">
        <v>1099</v>
      </c>
      <c r="D4406" s="20" t="s">
        <v>1100</v>
      </c>
      <c r="E4406" s="20" t="s">
        <v>1110</v>
      </c>
      <c r="F4406" s="20" t="s">
        <v>1250</v>
      </c>
      <c r="G4406" s="20" t="s">
        <v>5670</v>
      </c>
      <c r="H4406" s="20"/>
      <c r="I4406" s="20">
        <v>18086927676</v>
      </c>
      <c r="J4406" s="20" t="s">
        <v>1268</v>
      </c>
      <c r="K4406" s="20" t="s">
        <v>314</v>
      </c>
      <c r="L4406" s="20" t="s">
        <v>1358</v>
      </c>
      <c r="M4406" s="20">
        <v>1088</v>
      </c>
      <c r="N4406" s="20">
        <v>1088</v>
      </c>
      <c r="O4406" s="20" t="s">
        <v>927</v>
      </c>
      <c r="P4406" s="20" t="s">
        <v>50</v>
      </c>
      <c r="Q4406" s="28"/>
      <c r="R4406" s="21" t="s">
        <v>52</v>
      </c>
      <c r="S4406" s="21"/>
      <c r="T4406" s="21" t="s">
        <v>53</v>
      </c>
      <c r="U4406" s="21" t="s">
        <v>315</v>
      </c>
      <c r="V4406" s="46">
        <v>1</v>
      </c>
      <c r="W4406" s="26">
        <f t="shared" si="3319"/>
        <v>1</v>
      </c>
      <c r="X4406" s="26">
        <f t="shared" si="3324"/>
        <v>1</v>
      </c>
      <c r="Y4406" s="21">
        <v>10</v>
      </c>
      <c r="Z4406" s="22">
        <f t="shared" si="3317"/>
        <v>1088</v>
      </c>
      <c r="AA4406" s="20" t="s">
        <v>4899</v>
      </c>
      <c r="AB4406" s="22"/>
      <c r="AC4406" s="22">
        <v>1</v>
      </c>
      <c r="AD4406" s="22"/>
      <c r="AE4406" s="22">
        <f t="shared" si="3361"/>
        <v>1088</v>
      </c>
      <c r="AF4406" s="22">
        <f t="shared" si="3320"/>
        <v>1088</v>
      </c>
      <c r="AG4406" s="20">
        <f>N4406</f>
        <v>1088</v>
      </c>
      <c r="AH4406" s="20" t="str">
        <f>VLOOKUP(U4406,[1]提成计算!B:I,8,FALSE)</f>
        <v xml:space="preserve"> </v>
      </c>
      <c r="AI4406" s="20"/>
      <c r="AJ4406" s="22"/>
      <c r="AK4406" s="22"/>
      <c r="AM4406" s="22"/>
      <c r="AN4406" s="22"/>
      <c r="AO4406" s="22" t="s">
        <v>2216</v>
      </c>
      <c r="AP4406" s="22" t="s">
        <v>1301</v>
      </c>
      <c r="AS4406" s="20"/>
      <c r="AT4406" s="20"/>
      <c r="AU4406" s="20"/>
    </row>
    <row r="4407" spans="1:47" x14ac:dyDescent="0.15">
      <c r="A4407" s="21" t="s">
        <v>1273</v>
      </c>
      <c r="B4407" s="20" t="s">
        <v>918</v>
      </c>
      <c r="C4407" s="20" t="s">
        <v>1099</v>
      </c>
      <c r="D4407" s="20" t="s">
        <v>1121</v>
      </c>
      <c r="E4407" s="20" t="s">
        <v>1412</v>
      </c>
      <c r="F4407" s="20" t="s">
        <v>1250</v>
      </c>
      <c r="G4407" s="20" t="s">
        <v>5667</v>
      </c>
      <c r="H4407" s="20"/>
      <c r="I4407" s="20">
        <v>13922516261</v>
      </c>
      <c r="J4407" s="20" t="s">
        <v>924</v>
      </c>
      <c r="K4407" s="20" t="s">
        <v>174</v>
      </c>
      <c r="L4407" s="20" t="s">
        <v>1299</v>
      </c>
      <c r="M4407" s="20">
        <v>888</v>
      </c>
      <c r="N4407" s="20">
        <v>888</v>
      </c>
      <c r="O4407" s="20" t="s">
        <v>927</v>
      </c>
      <c r="P4407" s="20" t="s">
        <v>50</v>
      </c>
      <c r="Q4407" s="28"/>
      <c r="R4407" s="21" t="s">
        <v>91</v>
      </c>
      <c r="S4407" s="25" t="s">
        <v>1414</v>
      </c>
      <c r="T4407" s="21" t="s">
        <v>2242</v>
      </c>
      <c r="U4407" s="21"/>
      <c r="V4407" s="46">
        <v>1</v>
      </c>
      <c r="W4407" s="26">
        <f t="shared" si="3319"/>
        <v>1</v>
      </c>
      <c r="Y4407" s="21">
        <v>12</v>
      </c>
      <c r="Z4407" s="22">
        <f t="shared" si="3317"/>
        <v>888</v>
      </c>
      <c r="AA4407" s="20" t="s">
        <v>2218</v>
      </c>
      <c r="AB4407" s="22"/>
      <c r="AC4407" s="22">
        <v>1</v>
      </c>
      <c r="AD4407" s="22"/>
      <c r="AE4407" s="22">
        <f t="shared" si="3361"/>
        <v>888</v>
      </c>
      <c r="AF4407" s="22">
        <f t="shared" si="3320"/>
        <v>888</v>
      </c>
      <c r="AG4407" s="20"/>
      <c r="AH4407" s="22"/>
      <c r="AI4407" s="22"/>
      <c r="AJ4407" s="22">
        <f>N4407</f>
        <v>888</v>
      </c>
      <c r="AK4407" s="22">
        <f>IF(O4407="(传统)XDSL",VLOOKUP(S4407,[1]续费率明细!C:I,7,FALSE)*1,IF(O4407="GPON+XDSL",VLOOKUP(S4407,[1]续费率明细!C:I,7,FALSE)*1,VLOOKUP(S4407,[1]续费率明细!C:I,5,FALSE)*1))</f>
        <v>-40</v>
      </c>
      <c r="AL4407" s="22" t="s">
        <v>1309</v>
      </c>
      <c r="AM4407" s="22"/>
      <c r="AN4407" s="22"/>
      <c r="AO4407" s="22" t="s">
        <v>4897</v>
      </c>
      <c r="AP4407" s="22" t="s">
        <v>1301</v>
      </c>
      <c r="AS4407" s="20"/>
      <c r="AT4407" s="20"/>
      <c r="AU4407" s="20"/>
    </row>
    <row r="4408" spans="1:47" x14ac:dyDescent="0.15">
      <c r="A4408" s="21" t="s">
        <v>1273</v>
      </c>
      <c r="B4408" s="20" t="s">
        <v>918</v>
      </c>
      <c r="C4408" s="20" t="s">
        <v>1099</v>
      </c>
      <c r="D4408" s="20" t="s">
        <v>1136</v>
      </c>
      <c r="E4408" s="20" t="s">
        <v>1144</v>
      </c>
      <c r="F4408" s="20" t="s">
        <v>1250</v>
      </c>
      <c r="G4408" s="20" t="s">
        <v>5671</v>
      </c>
      <c r="H4408" s="20"/>
      <c r="I4408" s="20">
        <v>13424757864</v>
      </c>
      <c r="J4408" s="20" t="s">
        <v>5241</v>
      </c>
      <c r="K4408" s="20" t="s">
        <v>1146</v>
      </c>
      <c r="L4408" s="20" t="s">
        <v>2838</v>
      </c>
      <c r="M4408" s="20">
        <v>2098</v>
      </c>
      <c r="N4408" s="20">
        <v>2098</v>
      </c>
      <c r="O4408" s="20" t="s">
        <v>927</v>
      </c>
      <c r="P4408" s="20" t="s">
        <v>50</v>
      </c>
      <c r="Q4408" s="28" t="s">
        <v>5241</v>
      </c>
      <c r="R4408" s="21" t="s">
        <v>109</v>
      </c>
      <c r="S4408" s="21"/>
      <c r="T4408" s="21" t="s">
        <v>53</v>
      </c>
      <c r="U4408" s="21" t="s">
        <v>613</v>
      </c>
      <c r="V4408" s="46">
        <v>1</v>
      </c>
      <c r="W4408" s="26">
        <f t="shared" si="3319"/>
        <v>1</v>
      </c>
      <c r="X4408" s="26">
        <f t="shared" si="3324"/>
        <v>1</v>
      </c>
      <c r="Y4408" s="21">
        <v>10</v>
      </c>
      <c r="Z4408" s="22">
        <f t="shared" si="3317"/>
        <v>2098</v>
      </c>
      <c r="AA4408" s="20" t="s">
        <v>4899</v>
      </c>
      <c r="AB4408" s="22"/>
      <c r="AC4408" s="22">
        <v>1</v>
      </c>
      <c r="AD4408" s="22"/>
      <c r="AE4408" s="22">
        <f t="shared" si="3361"/>
        <v>2098</v>
      </c>
      <c r="AF4408" s="22">
        <f t="shared" si="3320"/>
        <v>2098</v>
      </c>
      <c r="AG4408" s="20">
        <f>N4408</f>
        <v>2098</v>
      </c>
      <c r="AH4408" s="20" t="str">
        <f>VLOOKUP(U4408,[1]提成计算!B:I,8,FALSE)</f>
        <v xml:space="preserve"> </v>
      </c>
      <c r="AI4408" s="20"/>
      <c r="AJ4408" s="22"/>
      <c r="AK4408" s="22"/>
      <c r="AM4408" s="22"/>
      <c r="AN4408" s="22"/>
      <c r="AO4408" s="22" t="s">
        <v>4897</v>
      </c>
      <c r="AP4408" s="22" t="s">
        <v>1301</v>
      </c>
      <c r="AS4408" s="20"/>
      <c r="AT4408" s="20"/>
      <c r="AU4408" s="20"/>
    </row>
    <row r="4409" spans="1:47" x14ac:dyDescent="0.15">
      <c r="A4409" s="21" t="s">
        <v>1273</v>
      </c>
      <c r="B4409" s="20" t="s">
        <v>918</v>
      </c>
      <c r="C4409" s="20" t="s">
        <v>1099</v>
      </c>
      <c r="D4409" s="20" t="s">
        <v>1121</v>
      </c>
      <c r="E4409" s="20" t="s">
        <v>1430</v>
      </c>
      <c r="F4409" s="20" t="s">
        <v>1250</v>
      </c>
      <c r="G4409" s="20" t="s">
        <v>5667</v>
      </c>
      <c r="H4409" s="20"/>
      <c r="I4409" s="20">
        <v>13922516264</v>
      </c>
      <c r="J4409" s="20" t="s">
        <v>924</v>
      </c>
      <c r="K4409" s="20" t="s">
        <v>174</v>
      </c>
      <c r="L4409" s="20" t="s">
        <v>1299</v>
      </c>
      <c r="M4409" s="20">
        <v>888</v>
      </c>
      <c r="N4409" s="20">
        <v>888</v>
      </c>
      <c r="O4409" s="20" t="s">
        <v>927</v>
      </c>
      <c r="P4409" s="20" t="s">
        <v>50</v>
      </c>
      <c r="Q4409" s="28"/>
      <c r="R4409" s="21" t="s">
        <v>91</v>
      </c>
      <c r="S4409" s="25" t="s">
        <v>1414</v>
      </c>
      <c r="T4409" s="21" t="s">
        <v>4929</v>
      </c>
      <c r="U4409" s="21"/>
      <c r="V4409" s="46">
        <v>1</v>
      </c>
      <c r="W4409" s="26">
        <f t="shared" si="3319"/>
        <v>1</v>
      </c>
      <c r="Y4409" s="21">
        <v>12</v>
      </c>
      <c r="Z4409" s="22">
        <f t="shared" si="3317"/>
        <v>888</v>
      </c>
      <c r="AA4409" s="20" t="s">
        <v>4899</v>
      </c>
      <c r="AB4409" s="22"/>
      <c r="AC4409" s="22">
        <v>1</v>
      </c>
      <c r="AD4409" s="22"/>
      <c r="AE4409" s="22">
        <f t="shared" si="3361"/>
        <v>888</v>
      </c>
      <c r="AF4409" s="22">
        <f t="shared" si="3320"/>
        <v>888</v>
      </c>
      <c r="AG4409" s="20"/>
      <c r="AH4409" s="22"/>
      <c r="AI4409" s="22"/>
      <c r="AJ4409" s="22">
        <f t="shared" ref="AJ4409:AJ4423" si="3369">N4409</f>
        <v>888</v>
      </c>
      <c r="AK4409" s="22">
        <f>IF(O4409="(传统)XDSL",VLOOKUP(S4409,[1]续费率明细!C:I,7,FALSE)*1,IF(O4409="GPON+XDSL",VLOOKUP(S4409,[1]续费率明细!C:I,7,FALSE)*1,VLOOKUP(S4409,[1]续费率明细!C:I,5,FALSE)*1))</f>
        <v>-40</v>
      </c>
      <c r="AL4409" s="22" t="s">
        <v>1309</v>
      </c>
      <c r="AM4409" s="22"/>
      <c r="AN4409" s="22"/>
      <c r="AO4409" s="22" t="s">
        <v>4897</v>
      </c>
      <c r="AP4409" s="22" t="s">
        <v>1301</v>
      </c>
      <c r="AS4409" s="20"/>
      <c r="AT4409" s="20"/>
      <c r="AU4409" s="20"/>
    </row>
    <row r="4410" spans="1:47" x14ac:dyDescent="0.15">
      <c r="A4410" s="21" t="s">
        <v>1273</v>
      </c>
      <c r="B4410" s="20" t="s">
        <v>918</v>
      </c>
      <c r="C4410" s="20" t="s">
        <v>1099</v>
      </c>
      <c r="D4410" s="20" t="s">
        <v>1121</v>
      </c>
      <c r="E4410" s="20" t="s">
        <v>1430</v>
      </c>
      <c r="F4410" s="20" t="s">
        <v>1250</v>
      </c>
      <c r="G4410" s="20" t="s">
        <v>5667</v>
      </c>
      <c r="H4410" s="20"/>
      <c r="I4410" s="20">
        <v>13922516265</v>
      </c>
      <c r="J4410" s="20" t="s">
        <v>924</v>
      </c>
      <c r="K4410" s="20" t="s">
        <v>174</v>
      </c>
      <c r="L4410" s="20" t="s">
        <v>1299</v>
      </c>
      <c r="M4410" s="20">
        <v>888</v>
      </c>
      <c r="N4410" s="20">
        <v>888</v>
      </c>
      <c r="O4410" s="20" t="s">
        <v>927</v>
      </c>
      <c r="P4410" s="20" t="s">
        <v>50</v>
      </c>
      <c r="Q4410" s="28"/>
      <c r="R4410" s="21" t="s">
        <v>91</v>
      </c>
      <c r="S4410" s="25" t="s">
        <v>1414</v>
      </c>
      <c r="T4410" s="21" t="s">
        <v>4929</v>
      </c>
      <c r="U4410" s="21"/>
      <c r="V4410" s="46">
        <v>1</v>
      </c>
      <c r="W4410" s="26">
        <f t="shared" si="3319"/>
        <v>1</v>
      </c>
      <c r="Y4410" s="21">
        <v>12</v>
      </c>
      <c r="Z4410" s="22">
        <f t="shared" si="3317"/>
        <v>888</v>
      </c>
      <c r="AA4410" s="20" t="s">
        <v>4899</v>
      </c>
      <c r="AB4410" s="22"/>
      <c r="AC4410" s="22">
        <v>1</v>
      </c>
      <c r="AD4410" s="22"/>
      <c r="AE4410" s="22">
        <f t="shared" si="3361"/>
        <v>888</v>
      </c>
      <c r="AF4410" s="22">
        <f t="shared" si="3320"/>
        <v>888</v>
      </c>
      <c r="AG4410" s="20"/>
      <c r="AH4410" s="22"/>
      <c r="AI4410" s="22"/>
      <c r="AJ4410" s="22">
        <f t="shared" si="3369"/>
        <v>888</v>
      </c>
      <c r="AK4410" s="22">
        <f>IF(O4410="(传统)XDSL",VLOOKUP(S4410,[1]续费率明细!C:I,7,FALSE)*1,IF(O4410="GPON+XDSL",VLOOKUP(S4410,[1]续费率明细!C:I,7,FALSE)*1,VLOOKUP(S4410,[1]续费率明细!C:I,5,FALSE)*1))</f>
        <v>-40</v>
      </c>
      <c r="AL4410" s="22" t="s">
        <v>1309</v>
      </c>
      <c r="AM4410" s="22"/>
      <c r="AN4410" s="22"/>
      <c r="AO4410" s="22" t="s">
        <v>4897</v>
      </c>
      <c r="AP4410" s="22" t="s">
        <v>1301</v>
      </c>
      <c r="AS4410" s="20"/>
      <c r="AT4410" s="20"/>
      <c r="AU4410" s="20"/>
    </row>
    <row r="4411" spans="1:47" x14ac:dyDescent="0.15">
      <c r="A4411" s="21" t="s">
        <v>1273</v>
      </c>
      <c r="B4411" s="20" t="s">
        <v>918</v>
      </c>
      <c r="C4411" s="20" t="s">
        <v>1099</v>
      </c>
      <c r="D4411" s="20" t="s">
        <v>1121</v>
      </c>
      <c r="E4411" s="20" t="s">
        <v>1412</v>
      </c>
      <c r="F4411" s="20" t="s">
        <v>1250</v>
      </c>
      <c r="G4411" s="20" t="s">
        <v>5667</v>
      </c>
      <c r="H4411" s="20"/>
      <c r="I4411" s="20">
        <v>13532667047</v>
      </c>
      <c r="J4411" s="20" t="s">
        <v>924</v>
      </c>
      <c r="K4411" s="20" t="s">
        <v>174</v>
      </c>
      <c r="L4411" s="20" t="s">
        <v>1299</v>
      </c>
      <c r="M4411" s="20">
        <v>888</v>
      </c>
      <c r="N4411" s="20">
        <v>888</v>
      </c>
      <c r="O4411" s="20" t="s">
        <v>927</v>
      </c>
      <c r="P4411" s="20" t="s">
        <v>50</v>
      </c>
      <c r="Q4411" s="28"/>
      <c r="R4411" s="21" t="s">
        <v>91</v>
      </c>
      <c r="S4411" s="25" t="s">
        <v>1414</v>
      </c>
      <c r="T4411" s="21" t="s">
        <v>4929</v>
      </c>
      <c r="U4411" s="21"/>
      <c r="V4411" s="46">
        <v>1</v>
      </c>
      <c r="W4411" s="26">
        <f t="shared" si="3319"/>
        <v>1</v>
      </c>
      <c r="Y4411" s="21">
        <v>12</v>
      </c>
      <c r="Z4411" s="22">
        <f t="shared" si="3317"/>
        <v>888</v>
      </c>
      <c r="AA4411" s="20" t="s">
        <v>4899</v>
      </c>
      <c r="AB4411" s="22"/>
      <c r="AC4411" s="22">
        <v>1</v>
      </c>
      <c r="AD4411" s="22"/>
      <c r="AE4411" s="22">
        <f t="shared" si="3361"/>
        <v>888</v>
      </c>
      <c r="AF4411" s="22">
        <f t="shared" si="3320"/>
        <v>888</v>
      </c>
      <c r="AG4411" s="20"/>
      <c r="AH4411" s="22"/>
      <c r="AI4411" s="22"/>
      <c r="AJ4411" s="22">
        <f t="shared" si="3369"/>
        <v>888</v>
      </c>
      <c r="AK4411" s="22">
        <f>IF(O4411="(传统)XDSL",VLOOKUP(S4411,[1]续费率明细!C:I,7,FALSE)*1,IF(O4411="GPON+XDSL",VLOOKUP(S4411,[1]续费率明细!C:I,7,FALSE)*1,VLOOKUP(S4411,[1]续费率明细!C:I,5,FALSE)*1))</f>
        <v>-40</v>
      </c>
      <c r="AL4411" s="22" t="s">
        <v>1309</v>
      </c>
      <c r="AM4411" s="22"/>
      <c r="AN4411" s="22"/>
      <c r="AO4411" s="22" t="s">
        <v>4897</v>
      </c>
      <c r="AP4411" s="22" t="s">
        <v>1301</v>
      </c>
      <c r="AS4411" s="20"/>
      <c r="AT4411" s="20"/>
      <c r="AU4411" s="20"/>
    </row>
    <row r="4412" spans="1:47" x14ac:dyDescent="0.15">
      <c r="A4412" s="21" t="s">
        <v>1273</v>
      </c>
      <c r="B4412" s="20" t="s">
        <v>918</v>
      </c>
      <c r="C4412" s="20" t="s">
        <v>1099</v>
      </c>
      <c r="D4412" s="20" t="s">
        <v>1121</v>
      </c>
      <c r="E4412" s="20" t="s">
        <v>1412</v>
      </c>
      <c r="F4412" s="20" t="s">
        <v>1250</v>
      </c>
      <c r="G4412" s="20" t="s">
        <v>5667</v>
      </c>
      <c r="H4412" s="20"/>
      <c r="I4412" s="20">
        <v>18819525213</v>
      </c>
      <c r="J4412" s="20" t="s">
        <v>924</v>
      </c>
      <c r="K4412" s="20" t="s">
        <v>174</v>
      </c>
      <c r="L4412" s="20" t="s">
        <v>1299</v>
      </c>
      <c r="M4412" s="20">
        <v>888</v>
      </c>
      <c r="N4412" s="20">
        <v>888</v>
      </c>
      <c r="O4412" s="20" t="s">
        <v>927</v>
      </c>
      <c r="P4412" s="20" t="s">
        <v>50</v>
      </c>
      <c r="Q4412" s="28"/>
      <c r="R4412" s="21" t="s">
        <v>91</v>
      </c>
      <c r="S4412" s="25" t="s">
        <v>1414</v>
      </c>
      <c r="T4412" s="21" t="s">
        <v>4929</v>
      </c>
      <c r="U4412" s="21"/>
      <c r="V4412" s="46">
        <v>1</v>
      </c>
      <c r="W4412" s="26">
        <f t="shared" si="3319"/>
        <v>1</v>
      </c>
      <c r="Y4412" s="21">
        <v>12</v>
      </c>
      <c r="Z4412" s="22">
        <f t="shared" si="3317"/>
        <v>888</v>
      </c>
      <c r="AA4412" s="20" t="s">
        <v>4899</v>
      </c>
      <c r="AB4412" s="22"/>
      <c r="AC4412" s="22">
        <v>1</v>
      </c>
      <c r="AD4412" s="22"/>
      <c r="AE4412" s="22">
        <f t="shared" si="3361"/>
        <v>888</v>
      </c>
      <c r="AF4412" s="22">
        <f t="shared" si="3320"/>
        <v>888</v>
      </c>
      <c r="AG4412" s="20"/>
      <c r="AH4412" s="22"/>
      <c r="AI4412" s="22"/>
      <c r="AJ4412" s="22">
        <f t="shared" si="3369"/>
        <v>888</v>
      </c>
      <c r="AK4412" s="22">
        <f>IF(O4412="(传统)XDSL",VLOOKUP(S4412,[1]续费率明细!C:I,7,FALSE)*1,IF(O4412="GPON+XDSL",VLOOKUP(S4412,[1]续费率明细!C:I,7,FALSE)*1,VLOOKUP(S4412,[1]续费率明细!C:I,5,FALSE)*1))</f>
        <v>-40</v>
      </c>
      <c r="AL4412" s="22" t="s">
        <v>1309</v>
      </c>
      <c r="AM4412" s="22"/>
      <c r="AN4412" s="22"/>
      <c r="AO4412" s="22" t="s">
        <v>4897</v>
      </c>
      <c r="AP4412" s="22" t="s">
        <v>1301</v>
      </c>
      <c r="AS4412" s="20"/>
      <c r="AT4412" s="20"/>
      <c r="AU4412" s="20"/>
    </row>
    <row r="4413" spans="1:47" x14ac:dyDescent="0.15">
      <c r="A4413" s="21" t="s">
        <v>1273</v>
      </c>
      <c r="B4413" s="20" t="s">
        <v>918</v>
      </c>
      <c r="C4413" s="20" t="s">
        <v>1099</v>
      </c>
      <c r="D4413" s="20" t="s">
        <v>1121</v>
      </c>
      <c r="E4413" s="20" t="s">
        <v>1412</v>
      </c>
      <c r="F4413" s="20" t="s">
        <v>1250</v>
      </c>
      <c r="G4413" s="20" t="s">
        <v>5667</v>
      </c>
      <c r="H4413" s="20"/>
      <c r="I4413" s="20">
        <v>13922516260</v>
      </c>
      <c r="J4413" s="20" t="s">
        <v>924</v>
      </c>
      <c r="K4413" s="20" t="s">
        <v>174</v>
      </c>
      <c r="L4413" s="20" t="s">
        <v>1299</v>
      </c>
      <c r="M4413" s="20">
        <v>888</v>
      </c>
      <c r="N4413" s="20">
        <v>888</v>
      </c>
      <c r="O4413" s="20" t="s">
        <v>927</v>
      </c>
      <c r="P4413" s="20" t="s">
        <v>50</v>
      </c>
      <c r="Q4413" s="28"/>
      <c r="R4413" s="21" t="s">
        <v>91</v>
      </c>
      <c r="S4413" s="25" t="s">
        <v>1414</v>
      </c>
      <c r="T4413" s="21" t="s">
        <v>4929</v>
      </c>
      <c r="U4413" s="21"/>
      <c r="V4413" s="46">
        <v>1</v>
      </c>
      <c r="W4413" s="26">
        <f t="shared" si="3319"/>
        <v>1</v>
      </c>
      <c r="Y4413" s="21">
        <v>12</v>
      </c>
      <c r="Z4413" s="22">
        <f t="shared" si="3317"/>
        <v>888</v>
      </c>
      <c r="AA4413" s="20" t="s">
        <v>4899</v>
      </c>
      <c r="AB4413" s="22"/>
      <c r="AC4413" s="22">
        <v>1</v>
      </c>
      <c r="AD4413" s="22"/>
      <c r="AE4413" s="22">
        <f t="shared" si="3361"/>
        <v>888</v>
      </c>
      <c r="AF4413" s="22">
        <f t="shared" si="3320"/>
        <v>888</v>
      </c>
      <c r="AG4413" s="20"/>
      <c r="AH4413" s="22"/>
      <c r="AI4413" s="22"/>
      <c r="AJ4413" s="22">
        <f t="shared" si="3369"/>
        <v>888</v>
      </c>
      <c r="AK4413" s="22">
        <f>IF(O4413="(传统)XDSL",VLOOKUP(S4413,[1]续费率明细!C:I,7,FALSE)*1,IF(O4413="GPON+XDSL",VLOOKUP(S4413,[1]续费率明细!C:I,7,FALSE)*1,VLOOKUP(S4413,[1]续费率明细!C:I,5,FALSE)*1))</f>
        <v>-40</v>
      </c>
      <c r="AL4413" s="22" t="s">
        <v>1309</v>
      </c>
      <c r="AM4413" s="22"/>
      <c r="AN4413" s="22"/>
      <c r="AO4413" s="22" t="s">
        <v>4897</v>
      </c>
      <c r="AP4413" s="22" t="s">
        <v>1301</v>
      </c>
      <c r="AS4413" s="20"/>
      <c r="AT4413" s="20"/>
      <c r="AU4413" s="20"/>
    </row>
    <row r="4414" spans="1:47" x14ac:dyDescent="0.15">
      <c r="A4414" s="21" t="s">
        <v>1273</v>
      </c>
      <c r="B4414" s="20" t="s">
        <v>918</v>
      </c>
      <c r="C4414" s="20" t="s">
        <v>1099</v>
      </c>
      <c r="D4414" s="20" t="s">
        <v>1121</v>
      </c>
      <c r="E4414" s="20" t="s">
        <v>1412</v>
      </c>
      <c r="F4414" s="20" t="s">
        <v>1250</v>
      </c>
      <c r="G4414" s="20" t="s">
        <v>5667</v>
      </c>
      <c r="H4414" s="20"/>
      <c r="I4414" s="20">
        <v>13922516263</v>
      </c>
      <c r="J4414" s="20" t="s">
        <v>924</v>
      </c>
      <c r="K4414" s="20" t="s">
        <v>174</v>
      </c>
      <c r="L4414" s="20" t="s">
        <v>1299</v>
      </c>
      <c r="M4414" s="20">
        <v>888</v>
      </c>
      <c r="N4414" s="20">
        <v>888</v>
      </c>
      <c r="O4414" s="20" t="s">
        <v>927</v>
      </c>
      <c r="P4414" s="20" t="s">
        <v>50</v>
      </c>
      <c r="Q4414" s="28"/>
      <c r="R4414" s="21" t="s">
        <v>91</v>
      </c>
      <c r="S4414" s="25" t="s">
        <v>1414</v>
      </c>
      <c r="T4414" s="21" t="s">
        <v>4929</v>
      </c>
      <c r="U4414" s="21"/>
      <c r="V4414" s="46">
        <v>1</v>
      </c>
      <c r="W4414" s="26">
        <f t="shared" si="3319"/>
        <v>1</v>
      </c>
      <c r="Y4414" s="21">
        <v>12</v>
      </c>
      <c r="Z4414" s="22">
        <f t="shared" ref="Z4414:Z4477" si="3370">N4414</f>
        <v>888</v>
      </c>
      <c r="AA4414" s="20" t="s">
        <v>4899</v>
      </c>
      <c r="AB4414" s="22"/>
      <c r="AC4414" s="22">
        <v>1</v>
      </c>
      <c r="AD4414" s="22"/>
      <c r="AE4414" s="22">
        <f t="shared" si="3361"/>
        <v>888</v>
      </c>
      <c r="AF4414" s="22">
        <f t="shared" si="3320"/>
        <v>888</v>
      </c>
      <c r="AG4414" s="20"/>
      <c r="AH4414" s="22"/>
      <c r="AI4414" s="22"/>
      <c r="AJ4414" s="22">
        <f t="shared" si="3369"/>
        <v>888</v>
      </c>
      <c r="AK4414" s="22">
        <f>IF(O4414="(传统)XDSL",VLOOKUP(S4414,[1]续费率明细!C:I,7,FALSE)*1,IF(O4414="GPON+XDSL",VLOOKUP(S4414,[1]续费率明细!C:I,7,FALSE)*1,VLOOKUP(S4414,[1]续费率明细!C:I,5,FALSE)*1))</f>
        <v>-40</v>
      </c>
      <c r="AL4414" s="22" t="s">
        <v>1309</v>
      </c>
      <c r="AM4414" s="22"/>
      <c r="AN4414" s="22"/>
      <c r="AO4414" s="22" t="s">
        <v>4897</v>
      </c>
      <c r="AP4414" s="22" t="s">
        <v>1301</v>
      </c>
      <c r="AS4414" s="20"/>
      <c r="AT4414" s="20"/>
      <c r="AU4414" s="20"/>
    </row>
    <row r="4415" spans="1:47" x14ac:dyDescent="0.15">
      <c r="A4415" s="21" t="s">
        <v>1273</v>
      </c>
      <c r="B4415" s="20" t="s">
        <v>918</v>
      </c>
      <c r="C4415" s="20" t="s">
        <v>1099</v>
      </c>
      <c r="D4415" s="20" t="s">
        <v>1136</v>
      </c>
      <c r="E4415" s="20" t="s">
        <v>4704</v>
      </c>
      <c r="F4415" s="20" t="s">
        <v>1250</v>
      </c>
      <c r="G4415" s="20" t="s">
        <v>5672</v>
      </c>
      <c r="H4415" s="20"/>
      <c r="I4415" s="20">
        <v>13726444477</v>
      </c>
      <c r="J4415" s="20" t="s">
        <v>924</v>
      </c>
      <c r="K4415" s="20" t="s">
        <v>549</v>
      </c>
      <c r="L4415" s="20" t="s">
        <v>1376</v>
      </c>
      <c r="M4415" s="20">
        <v>1088</v>
      </c>
      <c r="N4415" s="20">
        <v>1088</v>
      </c>
      <c r="O4415" s="20" t="s">
        <v>927</v>
      </c>
      <c r="P4415" s="20" t="s">
        <v>50</v>
      </c>
      <c r="Q4415" s="28"/>
      <c r="R4415" s="21" t="s">
        <v>109</v>
      </c>
      <c r="S4415" s="25" t="s">
        <v>1150</v>
      </c>
      <c r="T4415" s="21" t="s">
        <v>53</v>
      </c>
      <c r="U4415" s="21" t="s">
        <v>550</v>
      </c>
      <c r="V4415" s="46">
        <v>1</v>
      </c>
      <c r="W4415" s="26">
        <f t="shared" ref="W4415:W4443" si="3371">V4415</f>
        <v>1</v>
      </c>
      <c r="Y4415" s="21">
        <v>10</v>
      </c>
      <c r="Z4415" s="22">
        <f t="shared" si="3370"/>
        <v>1088</v>
      </c>
      <c r="AA4415" s="20" t="s">
        <v>2218</v>
      </c>
      <c r="AB4415" s="22"/>
      <c r="AC4415" s="22">
        <v>1</v>
      </c>
      <c r="AD4415" s="22"/>
      <c r="AE4415" s="22">
        <f t="shared" si="3361"/>
        <v>1088</v>
      </c>
      <c r="AF4415" s="22">
        <f t="shared" ref="AF4415:AF4443" si="3372">N4415</f>
        <v>1088</v>
      </c>
      <c r="AG4415" s="20"/>
      <c r="AH4415" s="22"/>
      <c r="AI4415" s="22"/>
      <c r="AJ4415" s="22">
        <f t="shared" si="3369"/>
        <v>1088</v>
      </c>
      <c r="AK4415" s="22">
        <f>IF(O4415="(传统)XDSL",VLOOKUP(S4415,[2]直销续费率明细!C:I,7,FALSE)*1,IF(O4415="GPON+XDSL",VLOOKUP(S4415,[2]直销续费率明细!C:I,7,FALSE)*1,VLOOKUP(S4415,[2]直销续费率明细!C:I,5,FALSE)*1))</f>
        <v>-40</v>
      </c>
      <c r="AL4415" s="22" t="s">
        <v>1309</v>
      </c>
      <c r="AM4415" s="22"/>
      <c r="AN4415" s="22"/>
      <c r="AO4415" s="22" t="s">
        <v>4897</v>
      </c>
      <c r="AP4415" s="22" t="s">
        <v>1301</v>
      </c>
      <c r="AS4415" s="20">
        <f>IF(Y4415&gt;=10,VLOOKUP(U4415,[2]提成计算!B:T,19,FALSE),VLOOKUP(U4415,[2]提成计算!B:T,18,FALSE))</f>
        <v>0.09</v>
      </c>
      <c r="AT4415" s="20">
        <f t="shared" ref="AT4415:AT4420" si="3373">IF(AD4415*AS4415&gt;0,AD4415*AS4415,AE4415*AS4415)</f>
        <v>97.92</v>
      </c>
      <c r="AU4415" s="20">
        <f t="shared" ref="AU4415" si="3374">IF(AND(AK4415&lt;0,AK4415+AT4415&lt;0),-AT4415,AK4415)</f>
        <v>-40</v>
      </c>
    </row>
    <row r="4416" spans="1:47" x14ac:dyDescent="0.15">
      <c r="A4416" s="21" t="s">
        <v>1273</v>
      </c>
      <c r="B4416" s="20" t="s">
        <v>918</v>
      </c>
      <c r="C4416" s="20" t="s">
        <v>1099</v>
      </c>
      <c r="D4416" s="20" t="s">
        <v>1121</v>
      </c>
      <c r="E4416" s="20" t="s">
        <v>1280</v>
      </c>
      <c r="F4416" s="20" t="s">
        <v>1250</v>
      </c>
      <c r="G4416" s="20" t="s">
        <v>5673</v>
      </c>
      <c r="H4416" s="20"/>
      <c r="I4416" s="20">
        <v>13421984009</v>
      </c>
      <c r="J4416" s="20" t="s">
        <v>924</v>
      </c>
      <c r="K4416" s="20" t="s">
        <v>4691</v>
      </c>
      <c r="L4416" s="20" t="s">
        <v>1299</v>
      </c>
      <c r="M4416" s="20">
        <v>888</v>
      </c>
      <c r="N4416" s="20">
        <v>888</v>
      </c>
      <c r="O4416" s="20" t="s">
        <v>927</v>
      </c>
      <c r="P4416" s="20" t="s">
        <v>50</v>
      </c>
      <c r="Q4416" s="28"/>
      <c r="R4416" s="22" t="s">
        <v>91</v>
      </c>
      <c r="T4416" s="21" t="s">
        <v>948</v>
      </c>
      <c r="U4416" s="22" t="s">
        <v>91</v>
      </c>
      <c r="V4416" s="46">
        <v>1</v>
      </c>
      <c r="W4416" s="26">
        <f t="shared" si="3371"/>
        <v>1</v>
      </c>
      <c r="Y4416" s="21">
        <v>12</v>
      </c>
      <c r="Z4416" s="22">
        <f t="shared" si="3370"/>
        <v>888</v>
      </c>
      <c r="AA4416" s="20" t="s">
        <v>4899</v>
      </c>
      <c r="AB4416" s="22"/>
      <c r="AC4416" s="22">
        <v>1</v>
      </c>
      <c r="AD4416" s="22"/>
      <c r="AE4416" s="22">
        <f t="shared" si="3361"/>
        <v>888</v>
      </c>
      <c r="AF4416" s="22">
        <f t="shared" si="3372"/>
        <v>888</v>
      </c>
      <c r="AG4416" s="20"/>
      <c r="AH4416" s="22"/>
      <c r="AI4416" s="22"/>
      <c r="AJ4416" s="22">
        <f t="shared" si="3369"/>
        <v>888</v>
      </c>
      <c r="AK4416" s="22">
        <f>IF(O4416="(传统)XDSL",VLOOKUP(U4416,[2]自营续费率!B:G,6,FALSE)*1,IF(O4416="GPON+XDSL",VLOOKUP(U4416,[2]自营续费率!B:G,6,FALSE)*1,VLOOKUP(U4416,[2]自营续费率!B:G,4,FALSE)*1))</f>
        <v>-40</v>
      </c>
      <c r="AL4416" s="22" t="s">
        <v>1309</v>
      </c>
      <c r="AM4416" s="22"/>
      <c r="AN4416" s="22"/>
      <c r="AO4416" s="22" t="s">
        <v>4897</v>
      </c>
      <c r="AP4416" s="22" t="s">
        <v>1301</v>
      </c>
      <c r="AS4416" s="20">
        <f>IF(Y4416&gt;=10,VLOOKUP(U4416,[2]自营提成!C:Z,6,FALSE),VLOOKUP(U4416,[2]自营提成!C:Z,5,FALSE))</f>
        <v>0.1</v>
      </c>
      <c r="AT4416" s="20">
        <f t="shared" si="3373"/>
        <v>88.800000000000011</v>
      </c>
      <c r="AU4416" s="20">
        <f>IF(AND(AK4416&lt;0,AK4416+AT4416&lt;0),-AT4416,AK4416)</f>
        <v>-40</v>
      </c>
    </row>
    <row r="4417" spans="1:47" x14ac:dyDescent="0.15">
      <c r="A4417" s="21" t="s">
        <v>1273</v>
      </c>
      <c r="B4417" s="20" t="s">
        <v>918</v>
      </c>
      <c r="C4417" s="20" t="s">
        <v>1099</v>
      </c>
      <c r="D4417" s="20" t="s">
        <v>1136</v>
      </c>
      <c r="E4417" s="20" t="s">
        <v>4797</v>
      </c>
      <c r="F4417" s="20" t="s">
        <v>1250</v>
      </c>
      <c r="G4417" s="20" t="s">
        <v>5674</v>
      </c>
      <c r="H4417" s="20"/>
      <c r="I4417" s="20">
        <v>13528588957</v>
      </c>
      <c r="J4417" s="20" t="s">
        <v>924</v>
      </c>
      <c r="K4417" s="20" t="s">
        <v>1153</v>
      </c>
      <c r="L4417" s="20" t="s">
        <v>1299</v>
      </c>
      <c r="M4417" s="20">
        <v>888</v>
      </c>
      <c r="N4417" s="20">
        <v>888</v>
      </c>
      <c r="O4417" s="20" t="s">
        <v>927</v>
      </c>
      <c r="P4417" s="20" t="s">
        <v>50</v>
      </c>
      <c r="Q4417" s="28"/>
      <c r="R4417" s="21" t="s">
        <v>109</v>
      </c>
      <c r="S4417" s="25" t="s">
        <v>1155</v>
      </c>
      <c r="T4417" s="21" t="s">
        <v>53</v>
      </c>
      <c r="U4417" s="21" t="s">
        <v>1156</v>
      </c>
      <c r="V4417" s="46">
        <v>1</v>
      </c>
      <c r="W4417" s="26">
        <f t="shared" si="3371"/>
        <v>1</v>
      </c>
      <c r="Y4417" s="21">
        <v>12</v>
      </c>
      <c r="Z4417" s="22">
        <f t="shared" si="3370"/>
        <v>888</v>
      </c>
      <c r="AA4417" s="20" t="s">
        <v>4899</v>
      </c>
      <c r="AB4417" s="22"/>
      <c r="AC4417" s="22">
        <v>1</v>
      </c>
      <c r="AD4417" s="22"/>
      <c r="AE4417" s="22">
        <f t="shared" si="3361"/>
        <v>888</v>
      </c>
      <c r="AF4417" s="22">
        <f t="shared" si="3372"/>
        <v>888</v>
      </c>
      <c r="AG4417" s="20"/>
      <c r="AH4417" s="22"/>
      <c r="AI4417" s="22"/>
      <c r="AJ4417" s="22">
        <f t="shared" si="3369"/>
        <v>888</v>
      </c>
      <c r="AK4417" s="22">
        <f>IF(O4417="(传统)XDSL",VLOOKUP(S4417,[2]直销续费率明细!C:I,7,FALSE)*1,IF(O4417="GPON+XDSL",VLOOKUP(S4417,[2]直销续费率明细!C:I,7,FALSE)*1,VLOOKUP(S4417,[2]直销续费率明细!C:I,5,FALSE)*1))</f>
        <v>-40</v>
      </c>
      <c r="AL4417" s="22" t="s">
        <v>1300</v>
      </c>
      <c r="AM4417" s="22"/>
      <c r="AN4417" s="22"/>
      <c r="AO4417" s="22" t="s">
        <v>4897</v>
      </c>
      <c r="AP4417" s="22" t="s">
        <v>1301</v>
      </c>
      <c r="AS4417" s="20">
        <f>IF(Y4417&gt;=10,VLOOKUP(U4417,[2]提成计算!B:T,19,FALSE),VLOOKUP(U4417,[2]提成计算!B:T,18,FALSE))</f>
        <v>0.09</v>
      </c>
      <c r="AT4417" s="20">
        <f t="shared" si="3373"/>
        <v>79.92</v>
      </c>
      <c r="AU4417" s="20">
        <f t="shared" ref="AU4417:AU4420" si="3375">IF(AND(AK4417&lt;0,AK4417+AT4417&lt;0),-AT4417,AK4417)</f>
        <v>-40</v>
      </c>
    </row>
    <row r="4418" spans="1:47" x14ac:dyDescent="0.15">
      <c r="A4418" s="21" t="s">
        <v>1273</v>
      </c>
      <c r="B4418" s="20" t="s">
        <v>918</v>
      </c>
      <c r="C4418" s="20" t="s">
        <v>1099</v>
      </c>
      <c r="D4418" s="20" t="s">
        <v>1121</v>
      </c>
      <c r="E4418" s="20" t="s">
        <v>4689</v>
      </c>
      <c r="F4418" s="20" t="s">
        <v>1250</v>
      </c>
      <c r="G4418" s="20" t="s">
        <v>5675</v>
      </c>
      <c r="H4418" s="20"/>
      <c r="I4418" s="20">
        <v>18825377750</v>
      </c>
      <c r="J4418" s="20" t="s">
        <v>924</v>
      </c>
      <c r="K4418" s="20" t="s">
        <v>4753</v>
      </c>
      <c r="L4418" s="20" t="s">
        <v>2268</v>
      </c>
      <c r="M4418" s="20">
        <v>1398</v>
      </c>
      <c r="N4418" s="20">
        <v>1398</v>
      </c>
      <c r="O4418" s="20" t="s">
        <v>927</v>
      </c>
      <c r="P4418" s="20" t="s">
        <v>50</v>
      </c>
      <c r="Q4418" s="28"/>
      <c r="R4418" s="21" t="s">
        <v>91</v>
      </c>
      <c r="S4418" s="25" t="s">
        <v>1414</v>
      </c>
      <c r="T4418" s="21" t="s">
        <v>53</v>
      </c>
      <c r="U4418" s="21" t="s">
        <v>4754</v>
      </c>
      <c r="V4418" s="46">
        <v>1</v>
      </c>
      <c r="W4418" s="26">
        <f t="shared" si="3371"/>
        <v>1</v>
      </c>
      <c r="Y4418" s="21">
        <v>20</v>
      </c>
      <c r="Z4418" s="22">
        <f t="shared" si="3370"/>
        <v>1398</v>
      </c>
      <c r="AA4418" s="20" t="s">
        <v>4899</v>
      </c>
      <c r="AB4418" s="22"/>
      <c r="AC4418" s="22">
        <v>1</v>
      </c>
      <c r="AD4418" s="22"/>
      <c r="AE4418" s="22">
        <f t="shared" si="3361"/>
        <v>1398</v>
      </c>
      <c r="AF4418" s="22">
        <f t="shared" si="3372"/>
        <v>1398</v>
      </c>
      <c r="AG4418" s="20"/>
      <c r="AH4418" s="22"/>
      <c r="AI4418" s="22"/>
      <c r="AJ4418" s="22">
        <f t="shared" si="3369"/>
        <v>1398</v>
      </c>
      <c r="AK4418" s="22">
        <f>IF(O4418="(传统)XDSL",VLOOKUP(S4418,[2]直销续费率明细!C:I,7,FALSE)*1,IF(O4418="GPON+XDSL",VLOOKUP(S4418,[2]直销续费率明细!C:I,7,FALSE)*1,VLOOKUP(S4418,[2]直销续费率明细!C:I,5,FALSE)*1))</f>
        <v>-40</v>
      </c>
      <c r="AL4418" s="22" t="s">
        <v>1309</v>
      </c>
      <c r="AM4418" s="22"/>
      <c r="AN4418" s="22"/>
      <c r="AO4418" s="22" t="s">
        <v>4897</v>
      </c>
      <c r="AP4418" s="22" t="s">
        <v>1301</v>
      </c>
      <c r="AS4418" s="20">
        <f>IF(Y4418&gt;=10,VLOOKUP(U4418,[2]提成计算!B:T,19,FALSE),VLOOKUP(U4418,[2]提成计算!B:T,18,FALSE))</f>
        <v>0.09</v>
      </c>
      <c r="AT4418" s="20">
        <f t="shared" si="3373"/>
        <v>125.82</v>
      </c>
      <c r="AU4418" s="20">
        <f t="shared" si="3375"/>
        <v>-40</v>
      </c>
    </row>
    <row r="4419" spans="1:47" x14ac:dyDescent="0.15">
      <c r="A4419" s="21" t="s">
        <v>1273</v>
      </c>
      <c r="B4419" s="20" t="s">
        <v>918</v>
      </c>
      <c r="C4419" s="20" t="s">
        <v>1099</v>
      </c>
      <c r="D4419" s="20" t="s">
        <v>1100</v>
      </c>
      <c r="E4419" s="20" t="s">
        <v>1482</v>
      </c>
      <c r="F4419" s="20" t="s">
        <v>1250</v>
      </c>
      <c r="G4419" s="20" t="s">
        <v>5676</v>
      </c>
      <c r="H4419" s="20"/>
      <c r="I4419" s="20">
        <v>13682591634</v>
      </c>
      <c r="J4419" s="20" t="s">
        <v>924</v>
      </c>
      <c r="K4419" s="20" t="s">
        <v>80</v>
      </c>
      <c r="L4419" s="20" t="s">
        <v>1918</v>
      </c>
      <c r="M4419" s="20">
        <v>680</v>
      </c>
      <c r="N4419" s="20">
        <v>680</v>
      </c>
      <c r="O4419" s="20" t="s">
        <v>1262</v>
      </c>
      <c r="P4419" s="20" t="s">
        <v>50</v>
      </c>
      <c r="Q4419" s="28"/>
      <c r="R4419" s="21" t="s">
        <v>52</v>
      </c>
      <c r="S4419" s="25" t="s">
        <v>1163</v>
      </c>
      <c r="T4419" s="21" t="s">
        <v>53</v>
      </c>
      <c r="U4419" s="21" t="s">
        <v>81</v>
      </c>
      <c r="V4419" s="46">
        <v>1</v>
      </c>
      <c r="W4419" s="26">
        <f t="shared" si="3371"/>
        <v>1</v>
      </c>
      <c r="Y4419" s="21">
        <v>4</v>
      </c>
      <c r="Z4419" s="22">
        <f t="shared" si="3370"/>
        <v>680</v>
      </c>
      <c r="AA4419" s="20" t="s">
        <v>4899</v>
      </c>
      <c r="AB4419" s="22">
        <v>1</v>
      </c>
      <c r="AC4419" s="22"/>
      <c r="AD4419" s="22">
        <f t="shared" ref="AD4419:AD4420" si="3376">N4419</f>
        <v>680</v>
      </c>
      <c r="AE4419" s="22"/>
      <c r="AF4419" s="22">
        <f t="shared" si="3372"/>
        <v>680</v>
      </c>
      <c r="AG4419" s="20"/>
      <c r="AH4419" s="22"/>
      <c r="AI4419" s="22"/>
      <c r="AJ4419" s="22">
        <f t="shared" si="3369"/>
        <v>680</v>
      </c>
      <c r="AK4419" s="22">
        <f>IF(O4419="(传统)XDSL",VLOOKUP(S4419,[2]直销续费率明细!C:I,7,FALSE)*1,IF(O4419="GPON+XDSL",VLOOKUP(S4419,[2]直销续费率明细!C:I,7,FALSE)*1,VLOOKUP(S4419,[2]直销续费率明细!C:I,5,FALSE)*1))</f>
        <v>-40</v>
      </c>
      <c r="AL4419" s="22" t="s">
        <v>1309</v>
      </c>
      <c r="AM4419" s="22"/>
      <c r="AN4419" s="22"/>
      <c r="AO4419" s="22" t="s">
        <v>4897</v>
      </c>
      <c r="AP4419" s="22" t="s">
        <v>4913</v>
      </c>
      <c r="AS4419" s="20">
        <f>IF(Y4419&gt;=10,VLOOKUP(U4419,[2]提成计算!B:T,19,FALSE),VLOOKUP(U4419,[2]提成计算!B:T,18,FALSE))</f>
        <v>0.08</v>
      </c>
      <c r="AT4419" s="20">
        <f t="shared" si="3373"/>
        <v>54.4</v>
      </c>
      <c r="AU4419" s="20">
        <f t="shared" si="3375"/>
        <v>-40</v>
      </c>
    </row>
    <row r="4420" spans="1:47" x14ac:dyDescent="0.15">
      <c r="A4420" s="21" t="s">
        <v>1273</v>
      </c>
      <c r="B4420" s="20" t="s">
        <v>918</v>
      </c>
      <c r="C4420" s="20" t="s">
        <v>1099</v>
      </c>
      <c r="D4420" s="20" t="s">
        <v>1136</v>
      </c>
      <c r="E4420" s="20" t="s">
        <v>4723</v>
      </c>
      <c r="F4420" s="20" t="s">
        <v>1250</v>
      </c>
      <c r="G4420" s="20" t="s">
        <v>5677</v>
      </c>
      <c r="H4420" s="20"/>
      <c r="I4420" s="20">
        <v>15899651196</v>
      </c>
      <c r="J4420" s="20" t="s">
        <v>924</v>
      </c>
      <c r="K4420" s="20" t="s">
        <v>304</v>
      </c>
      <c r="L4420" s="20" t="s">
        <v>4796</v>
      </c>
      <c r="M4420" s="20">
        <v>600</v>
      </c>
      <c r="N4420" s="20">
        <v>600</v>
      </c>
      <c r="O4420" s="20" t="s">
        <v>1262</v>
      </c>
      <c r="P4420" s="20" t="s">
        <v>50</v>
      </c>
      <c r="Q4420" s="28"/>
      <c r="R4420" s="21" t="s">
        <v>109</v>
      </c>
      <c r="S4420" s="25" t="s">
        <v>1450</v>
      </c>
      <c r="T4420" s="21" t="s">
        <v>53</v>
      </c>
      <c r="U4420" s="21" t="s">
        <v>305</v>
      </c>
      <c r="V4420" s="46">
        <v>1</v>
      </c>
      <c r="W4420" s="26">
        <f t="shared" si="3371"/>
        <v>1</v>
      </c>
      <c r="Y4420" s="21">
        <v>4</v>
      </c>
      <c r="Z4420" s="22">
        <f t="shared" si="3370"/>
        <v>600</v>
      </c>
      <c r="AA4420" s="20" t="s">
        <v>4899</v>
      </c>
      <c r="AB4420" s="22">
        <v>1</v>
      </c>
      <c r="AC4420" s="22"/>
      <c r="AD4420" s="22">
        <f t="shared" si="3376"/>
        <v>600</v>
      </c>
      <c r="AE4420" s="22"/>
      <c r="AF4420" s="22">
        <f t="shared" si="3372"/>
        <v>600</v>
      </c>
      <c r="AG4420" s="20"/>
      <c r="AH4420" s="22"/>
      <c r="AI4420" s="22"/>
      <c r="AJ4420" s="22">
        <f t="shared" si="3369"/>
        <v>600</v>
      </c>
      <c r="AK4420" s="22">
        <f>IF(O4420="(传统)XDSL",VLOOKUP(S4420,[2]直销续费率明细!C:I,7,FALSE)*1,IF(O4420="GPON+XDSL",VLOOKUP(S4420,[2]直销续费率明细!C:I,7,FALSE)*1,VLOOKUP(S4420,[2]直销续费率明细!C:I,5,FALSE)*1))</f>
        <v>25</v>
      </c>
      <c r="AL4420" s="22" t="s">
        <v>1309</v>
      </c>
      <c r="AM4420" s="22"/>
      <c r="AN4420" s="22"/>
      <c r="AO4420" s="22" t="s">
        <v>4897</v>
      </c>
      <c r="AP4420" s="22" t="s">
        <v>1301</v>
      </c>
      <c r="AS4420" s="20">
        <f>IF(Y4420&gt;=10,VLOOKUP(U4420,[2]提成计算!B:T,19,FALSE),VLOOKUP(U4420,[2]提成计算!B:T,18,FALSE))</f>
        <v>0.06</v>
      </c>
      <c r="AT4420" s="20">
        <f t="shared" si="3373"/>
        <v>36</v>
      </c>
      <c r="AU4420" s="20">
        <f t="shared" si="3375"/>
        <v>25</v>
      </c>
    </row>
    <row r="4421" spans="1:47" x14ac:dyDescent="0.15">
      <c r="A4421" s="21" t="s">
        <v>1273</v>
      </c>
      <c r="B4421" s="20" t="s">
        <v>918</v>
      </c>
      <c r="C4421" s="20" t="s">
        <v>1099</v>
      </c>
      <c r="D4421" s="20" t="s">
        <v>1100</v>
      </c>
      <c r="E4421" s="20" t="s">
        <v>1115</v>
      </c>
      <c r="F4421" s="20" t="s">
        <v>1250</v>
      </c>
      <c r="G4421" s="20" t="s">
        <v>5678</v>
      </c>
      <c r="H4421" s="20"/>
      <c r="I4421" s="20">
        <v>13433668833</v>
      </c>
      <c r="J4421" s="20" t="s">
        <v>924</v>
      </c>
      <c r="K4421" s="20" t="s">
        <v>174</v>
      </c>
      <c r="L4421" s="20" t="s">
        <v>2922</v>
      </c>
      <c r="M4421" s="20">
        <v>3600</v>
      </c>
      <c r="N4421" s="20">
        <v>3600</v>
      </c>
      <c r="O4421" s="20" t="s">
        <v>927</v>
      </c>
      <c r="P4421" s="20" t="s">
        <v>50</v>
      </c>
      <c r="Q4421" s="28"/>
      <c r="R4421" s="21" t="s">
        <v>52</v>
      </c>
      <c r="S4421" s="25" t="s">
        <v>1163</v>
      </c>
      <c r="T4421" s="21" t="s">
        <v>4929</v>
      </c>
      <c r="U4421" s="21"/>
      <c r="V4421" s="46">
        <v>1</v>
      </c>
      <c r="W4421" s="26">
        <f t="shared" si="3371"/>
        <v>1</v>
      </c>
      <c r="Y4421" s="21">
        <v>100</v>
      </c>
      <c r="Z4421" s="22">
        <f t="shared" si="3370"/>
        <v>3600</v>
      </c>
      <c r="AA4421" s="20" t="s">
        <v>4899</v>
      </c>
      <c r="AB4421" s="22"/>
      <c r="AC4421" s="22">
        <v>1</v>
      </c>
      <c r="AD4421" s="22"/>
      <c r="AE4421" s="22">
        <f>N4421</f>
        <v>3600</v>
      </c>
      <c r="AF4421" s="22">
        <f t="shared" si="3372"/>
        <v>3600</v>
      </c>
      <c r="AG4421" s="20"/>
      <c r="AH4421" s="22"/>
      <c r="AI4421" s="22"/>
      <c r="AJ4421" s="22">
        <f t="shared" si="3369"/>
        <v>3600</v>
      </c>
      <c r="AK4421" s="22">
        <f>IF(O4421="(传统)XDSL",VLOOKUP(S4421,[1]续费率明细!C:I,7,FALSE)*1,IF(O4421="GPON+XDSL",VLOOKUP(S4421,[1]续费率明细!C:I,7,FALSE)*1,VLOOKUP(S4421,[1]续费率明细!C:I,5,FALSE)*1))</f>
        <v>-40</v>
      </c>
      <c r="AL4421" s="22" t="s">
        <v>1300</v>
      </c>
      <c r="AM4421" s="22"/>
      <c r="AN4421" s="22"/>
      <c r="AO4421" s="22" t="s">
        <v>4897</v>
      </c>
      <c r="AP4421" s="22" t="s">
        <v>1301</v>
      </c>
      <c r="AS4421" s="20"/>
      <c r="AT4421" s="20"/>
      <c r="AU4421" s="20"/>
    </row>
    <row r="4422" spans="1:47" x14ac:dyDescent="0.15">
      <c r="A4422" s="21" t="s">
        <v>1273</v>
      </c>
      <c r="B4422" s="20" t="s">
        <v>918</v>
      </c>
      <c r="C4422" s="20" t="s">
        <v>1099</v>
      </c>
      <c r="D4422" s="20" t="s">
        <v>1121</v>
      </c>
      <c r="E4422" s="20" t="s">
        <v>4739</v>
      </c>
      <c r="F4422" s="20" t="s">
        <v>1250</v>
      </c>
      <c r="G4422" s="20" t="s">
        <v>5679</v>
      </c>
      <c r="H4422" s="20"/>
      <c r="I4422" s="20">
        <v>15992818016</v>
      </c>
      <c r="J4422" s="20" t="s">
        <v>924</v>
      </c>
      <c r="K4422" s="20" t="s">
        <v>5316</v>
      </c>
      <c r="L4422" s="20" t="s">
        <v>1918</v>
      </c>
      <c r="M4422" s="20">
        <v>680</v>
      </c>
      <c r="N4422" s="20">
        <v>680</v>
      </c>
      <c r="O4422" s="20" t="s">
        <v>1262</v>
      </c>
      <c r="P4422" s="20" t="s">
        <v>50</v>
      </c>
      <c r="Q4422" s="28"/>
      <c r="R4422" s="21" t="s">
        <v>91</v>
      </c>
      <c r="S4422" s="25" t="s">
        <v>1126</v>
      </c>
      <c r="T4422" s="21" t="s">
        <v>4968</v>
      </c>
      <c r="U4422" s="21" t="s">
        <v>1750</v>
      </c>
      <c r="V4422" s="46">
        <v>1</v>
      </c>
      <c r="W4422" s="26">
        <f t="shared" si="3371"/>
        <v>1</v>
      </c>
      <c r="Y4422" s="21">
        <v>4</v>
      </c>
      <c r="Z4422" s="22">
        <f t="shared" si="3370"/>
        <v>680</v>
      </c>
      <c r="AA4422" s="20" t="s">
        <v>4899</v>
      </c>
      <c r="AB4422" s="22">
        <v>1</v>
      </c>
      <c r="AC4422" s="22"/>
      <c r="AD4422" s="22">
        <f>N4422</f>
        <v>680</v>
      </c>
      <c r="AE4422" s="22"/>
      <c r="AF4422" s="22">
        <f t="shared" si="3372"/>
        <v>680</v>
      </c>
      <c r="AG4422" s="20"/>
      <c r="AH4422" s="22"/>
      <c r="AI4422" s="22"/>
      <c r="AJ4422" s="22">
        <f t="shared" si="3369"/>
        <v>680</v>
      </c>
      <c r="AK4422" s="22">
        <f>IF(O4422="(传统)XDSL",VLOOKUP(S4422,[2]直销续费率明细!C:I,7,FALSE)*1,IF(O4422="GPON+XDSL",VLOOKUP(S4422,[2]直销续费率明细!C:I,7,FALSE)*1,VLOOKUP(S4422,[2]直销续费率明细!C:I,5,FALSE)*1))</f>
        <v>-40</v>
      </c>
      <c r="AL4422" s="22" t="s">
        <v>1309</v>
      </c>
      <c r="AM4422" s="22"/>
      <c r="AN4422" s="22"/>
      <c r="AO4422" s="22" t="s">
        <v>4897</v>
      </c>
      <c r="AP4422" s="22" t="s">
        <v>4913</v>
      </c>
      <c r="AS4422" s="20">
        <f>IF(Y4422&gt;=10,VLOOKUP(U4422,[2]提成计算!B:T,19,FALSE),VLOOKUP(U4422,[2]提成计算!B:T,18,FALSE))</f>
        <v>7.0000000000000007E-2</v>
      </c>
      <c r="AT4422" s="20">
        <f t="shared" ref="AT4422:AT4423" si="3377">IF(AD4422*AS4422&gt;0,AD4422*AS4422,AE4422*AS4422)</f>
        <v>47.6</v>
      </c>
      <c r="AU4422" s="20">
        <f t="shared" ref="AU4422:AU4423" si="3378">IF(AND(AK4422&lt;0,AK4422+AT4422&lt;0),-AT4422,AK4422)</f>
        <v>-40</v>
      </c>
    </row>
    <row r="4423" spans="1:47" x14ac:dyDescent="0.15">
      <c r="A4423" s="21" t="s">
        <v>1273</v>
      </c>
      <c r="B4423" s="20" t="s">
        <v>918</v>
      </c>
      <c r="C4423" s="20" t="s">
        <v>1099</v>
      </c>
      <c r="D4423" s="20" t="s">
        <v>1136</v>
      </c>
      <c r="E4423" s="20" t="s">
        <v>1137</v>
      </c>
      <c r="F4423" s="20" t="s">
        <v>1250</v>
      </c>
      <c r="G4423" s="20" t="s">
        <v>5680</v>
      </c>
      <c r="H4423" s="20"/>
      <c r="I4423" s="20" t="s">
        <v>5681</v>
      </c>
      <c r="J4423" s="20" t="s">
        <v>924</v>
      </c>
      <c r="K4423" s="20" t="s">
        <v>360</v>
      </c>
      <c r="L4423" s="20" t="s">
        <v>1299</v>
      </c>
      <c r="M4423" s="20">
        <v>888</v>
      </c>
      <c r="N4423" s="20">
        <v>888</v>
      </c>
      <c r="O4423" s="20" t="s">
        <v>927</v>
      </c>
      <c r="P4423" s="20" t="s">
        <v>50</v>
      </c>
      <c r="Q4423" s="28"/>
      <c r="R4423" s="21" t="s">
        <v>109</v>
      </c>
      <c r="S4423" s="25" t="s">
        <v>1159</v>
      </c>
      <c r="T4423" s="21" t="s">
        <v>53</v>
      </c>
      <c r="U4423" s="21" t="s">
        <v>361</v>
      </c>
      <c r="V4423" s="46">
        <v>1</v>
      </c>
      <c r="W4423" s="26">
        <f t="shared" si="3371"/>
        <v>1</v>
      </c>
      <c r="Y4423" s="21">
        <v>12</v>
      </c>
      <c r="Z4423" s="22">
        <f t="shared" si="3370"/>
        <v>888</v>
      </c>
      <c r="AA4423" s="20" t="s">
        <v>4899</v>
      </c>
      <c r="AB4423" s="22"/>
      <c r="AC4423" s="22">
        <v>1</v>
      </c>
      <c r="AD4423" s="22"/>
      <c r="AE4423" s="22">
        <f t="shared" ref="AE4423:AE4443" si="3379">N4423</f>
        <v>888</v>
      </c>
      <c r="AF4423" s="22">
        <f t="shared" si="3372"/>
        <v>888</v>
      </c>
      <c r="AG4423" s="20"/>
      <c r="AH4423" s="22"/>
      <c r="AI4423" s="22"/>
      <c r="AJ4423" s="22">
        <f t="shared" si="3369"/>
        <v>888</v>
      </c>
      <c r="AK4423" s="22">
        <f>IF(O4423="(传统)XDSL",VLOOKUP(S4423,[2]直销续费率明细!C:I,7,FALSE)*1,IF(O4423="GPON+XDSL",VLOOKUP(S4423,[2]直销续费率明细!C:I,7,FALSE)*1,VLOOKUP(S4423,[2]直销续费率明细!C:I,5,FALSE)*1))</f>
        <v>-40</v>
      </c>
      <c r="AL4423" s="22" t="s">
        <v>1309</v>
      </c>
      <c r="AM4423" s="22"/>
      <c r="AN4423" s="22"/>
      <c r="AO4423" s="22" t="s">
        <v>2216</v>
      </c>
      <c r="AP4423" s="22" t="s">
        <v>1301</v>
      </c>
      <c r="AS4423" s="20">
        <f>IF(Y4423&gt;=10,VLOOKUP(U4423,[2]提成计算!B:T,19,FALSE),VLOOKUP(U4423,[2]提成计算!B:T,18,FALSE))</f>
        <v>0.09</v>
      </c>
      <c r="AT4423" s="20">
        <f t="shared" si="3377"/>
        <v>79.92</v>
      </c>
      <c r="AU4423" s="20">
        <f t="shared" si="3378"/>
        <v>-40</v>
      </c>
    </row>
    <row r="4424" spans="1:47" x14ac:dyDescent="0.15">
      <c r="A4424" s="21" t="s">
        <v>1273</v>
      </c>
      <c r="B4424" s="20" t="s">
        <v>918</v>
      </c>
      <c r="C4424" s="20" t="s">
        <v>1099</v>
      </c>
      <c r="D4424" s="20" t="s">
        <v>1100</v>
      </c>
      <c r="E4424" s="20" t="s">
        <v>1101</v>
      </c>
      <c r="F4424" s="20" t="s">
        <v>1250</v>
      </c>
      <c r="G4424" s="20" t="s">
        <v>5678</v>
      </c>
      <c r="H4424" s="20"/>
      <c r="I4424" s="20">
        <v>18128012335</v>
      </c>
      <c r="J4424" s="20" t="s">
        <v>1268</v>
      </c>
      <c r="K4424" s="20" t="s">
        <v>80</v>
      </c>
      <c r="L4424" s="20" t="s">
        <v>2922</v>
      </c>
      <c r="M4424" s="20">
        <v>3600</v>
      </c>
      <c r="N4424" s="20">
        <v>3600</v>
      </c>
      <c r="O4424" s="20" t="s">
        <v>927</v>
      </c>
      <c r="P4424" s="20" t="s">
        <v>50</v>
      </c>
      <c r="Q4424" s="28"/>
      <c r="R4424" s="21" t="s">
        <v>52</v>
      </c>
      <c r="S4424" s="21"/>
      <c r="T4424" s="21" t="s">
        <v>53</v>
      </c>
      <c r="U4424" s="21" t="s">
        <v>81</v>
      </c>
      <c r="V4424" s="46">
        <v>1</v>
      </c>
      <c r="W4424" s="26">
        <f t="shared" si="3371"/>
        <v>1</v>
      </c>
      <c r="X4424" s="26">
        <f t="shared" ref="X4424:X4443" si="3380">V4424</f>
        <v>1</v>
      </c>
      <c r="Y4424" s="21">
        <v>100</v>
      </c>
      <c r="Z4424" s="22">
        <f t="shared" si="3370"/>
        <v>3600</v>
      </c>
      <c r="AA4424" s="20" t="s">
        <v>4899</v>
      </c>
      <c r="AB4424" s="22"/>
      <c r="AC4424" s="22">
        <v>1</v>
      </c>
      <c r="AD4424" s="22"/>
      <c r="AE4424" s="22">
        <f t="shared" si="3379"/>
        <v>3600</v>
      </c>
      <c r="AF4424" s="22">
        <f t="shared" si="3372"/>
        <v>3600</v>
      </c>
      <c r="AG4424" s="20">
        <f>N4424</f>
        <v>3600</v>
      </c>
      <c r="AH4424" s="20" t="str">
        <f>VLOOKUP(U4424,[1]提成计算!B:I,8,FALSE)</f>
        <v xml:space="preserve"> </v>
      </c>
      <c r="AI4424" s="20"/>
      <c r="AJ4424" s="22"/>
      <c r="AK4424" s="22"/>
      <c r="AM4424" s="22"/>
      <c r="AN4424" s="22"/>
      <c r="AO4424" s="22" t="s">
        <v>4897</v>
      </c>
      <c r="AP4424" s="22" t="s">
        <v>1301</v>
      </c>
      <c r="AS4424" s="20"/>
      <c r="AT4424" s="20"/>
      <c r="AU4424" s="20"/>
    </row>
    <row r="4425" spans="1:47" x14ac:dyDescent="0.15">
      <c r="A4425" s="21" t="s">
        <v>1273</v>
      </c>
      <c r="B4425" s="20" t="s">
        <v>918</v>
      </c>
      <c r="C4425" s="20" t="s">
        <v>1099</v>
      </c>
      <c r="D4425" s="20" t="s">
        <v>1121</v>
      </c>
      <c r="E4425" s="20" t="s">
        <v>1122</v>
      </c>
      <c r="F4425" s="20" t="s">
        <v>1250</v>
      </c>
      <c r="G4425" s="20" t="s">
        <v>5682</v>
      </c>
      <c r="H4425" s="20"/>
      <c r="I4425" s="20">
        <v>13580807783</v>
      </c>
      <c r="J4425" s="20" t="s">
        <v>924</v>
      </c>
      <c r="K4425" s="20" t="s">
        <v>5683</v>
      </c>
      <c r="L4425" s="20" t="s">
        <v>1299</v>
      </c>
      <c r="M4425" s="20">
        <v>888</v>
      </c>
      <c r="N4425" s="20">
        <v>888</v>
      </c>
      <c r="O4425" s="20" t="s">
        <v>927</v>
      </c>
      <c r="P4425" s="20" t="s">
        <v>50</v>
      </c>
      <c r="Q4425" s="28"/>
      <c r="R4425" s="21" t="s">
        <v>91</v>
      </c>
      <c r="S4425" s="25" t="s">
        <v>1126</v>
      </c>
      <c r="T4425" s="21" t="s">
        <v>53</v>
      </c>
      <c r="U4425" s="21" t="s">
        <v>4871</v>
      </c>
      <c r="V4425" s="46">
        <v>1</v>
      </c>
      <c r="W4425" s="26">
        <f t="shared" si="3371"/>
        <v>1</v>
      </c>
      <c r="Y4425" s="21">
        <v>12</v>
      </c>
      <c r="Z4425" s="22">
        <f t="shared" si="3370"/>
        <v>888</v>
      </c>
      <c r="AA4425" s="20" t="s">
        <v>4899</v>
      </c>
      <c r="AB4425" s="22"/>
      <c r="AC4425" s="22">
        <v>1</v>
      </c>
      <c r="AD4425" s="22"/>
      <c r="AE4425" s="22">
        <f t="shared" si="3379"/>
        <v>888</v>
      </c>
      <c r="AF4425" s="22">
        <f t="shared" si="3372"/>
        <v>888</v>
      </c>
      <c r="AG4425" s="20"/>
      <c r="AH4425" s="22"/>
      <c r="AI4425" s="22"/>
      <c r="AJ4425" s="22">
        <f t="shared" ref="AJ4425:AJ4427" si="3381">N4425</f>
        <v>888</v>
      </c>
      <c r="AK4425" s="22">
        <f>IF(O4425="(传统)XDSL",VLOOKUP(S4425,[2]直销续费率明细!C:I,7,FALSE)*1,IF(O4425="GPON+XDSL",VLOOKUP(S4425,[2]直销续费率明细!C:I,7,FALSE)*1,VLOOKUP(S4425,[2]直销续费率明细!C:I,5,FALSE)*1))</f>
        <v>-40</v>
      </c>
      <c r="AL4425" s="22" t="s">
        <v>1309</v>
      </c>
      <c r="AM4425" s="22"/>
      <c r="AN4425" s="22"/>
      <c r="AO4425" s="22" t="s">
        <v>4897</v>
      </c>
      <c r="AP4425" s="22" t="s">
        <v>1301</v>
      </c>
      <c r="AS4425" s="20">
        <f>IF(Y4425&gt;=10,VLOOKUP(U4425,[2]提成计算!B:T,19,FALSE),VLOOKUP(U4425,[2]提成计算!B:T,18,FALSE))</f>
        <v>0.09</v>
      </c>
      <c r="AT4425" s="20">
        <f t="shared" ref="AT4425:AT4427" si="3382">IF(AD4425*AS4425&gt;0,AD4425*AS4425,AE4425*AS4425)</f>
        <v>79.92</v>
      </c>
      <c r="AU4425" s="20">
        <f t="shared" ref="AU4425:AU4427" si="3383">IF(AND(AK4425&lt;0,AK4425+AT4425&lt;0),-AT4425,AK4425)</f>
        <v>-40</v>
      </c>
    </row>
    <row r="4426" spans="1:47" x14ac:dyDescent="0.15">
      <c r="A4426" s="21" t="s">
        <v>1273</v>
      </c>
      <c r="B4426" s="20" t="s">
        <v>918</v>
      </c>
      <c r="C4426" s="20" t="s">
        <v>1099</v>
      </c>
      <c r="D4426" s="20" t="s">
        <v>1136</v>
      </c>
      <c r="E4426" s="20" t="s">
        <v>1137</v>
      </c>
      <c r="F4426" s="20" t="s">
        <v>1250</v>
      </c>
      <c r="G4426" s="20" t="s">
        <v>5684</v>
      </c>
      <c r="H4426" s="20"/>
      <c r="I4426" s="20">
        <v>15015109891</v>
      </c>
      <c r="J4426" s="20" t="s">
        <v>924</v>
      </c>
      <c r="K4426" s="20" t="s">
        <v>4732</v>
      </c>
      <c r="L4426" s="20" t="s">
        <v>1299</v>
      </c>
      <c r="M4426" s="20">
        <v>888</v>
      </c>
      <c r="N4426" s="20">
        <v>888</v>
      </c>
      <c r="O4426" s="20" t="s">
        <v>927</v>
      </c>
      <c r="P4426" s="20" t="s">
        <v>50</v>
      </c>
      <c r="Q4426" s="28"/>
      <c r="R4426" s="21" t="s">
        <v>109</v>
      </c>
      <c r="S4426" s="25" t="s">
        <v>1159</v>
      </c>
      <c r="T4426" s="21" t="s">
        <v>53</v>
      </c>
      <c r="U4426" s="21" t="s">
        <v>1799</v>
      </c>
      <c r="V4426" s="46">
        <v>1</v>
      </c>
      <c r="W4426" s="26">
        <f t="shared" si="3371"/>
        <v>1</v>
      </c>
      <c r="Y4426" s="21">
        <v>12</v>
      </c>
      <c r="Z4426" s="22">
        <f t="shared" si="3370"/>
        <v>888</v>
      </c>
      <c r="AA4426" s="20" t="s">
        <v>4899</v>
      </c>
      <c r="AB4426" s="22"/>
      <c r="AC4426" s="22">
        <v>1</v>
      </c>
      <c r="AD4426" s="22"/>
      <c r="AE4426" s="22">
        <f t="shared" si="3379"/>
        <v>888</v>
      </c>
      <c r="AF4426" s="22">
        <f t="shared" si="3372"/>
        <v>888</v>
      </c>
      <c r="AG4426" s="20"/>
      <c r="AH4426" s="22"/>
      <c r="AI4426" s="22"/>
      <c r="AJ4426" s="22">
        <f t="shared" si="3381"/>
        <v>888</v>
      </c>
      <c r="AK4426" s="22">
        <f>IF(O4426="(传统)XDSL",VLOOKUP(S4426,[2]直销续费率明细!C:I,7,FALSE)*1,IF(O4426="GPON+XDSL",VLOOKUP(S4426,[2]直销续费率明细!C:I,7,FALSE)*1,VLOOKUP(S4426,[2]直销续费率明细!C:I,5,FALSE)*1))</f>
        <v>-40</v>
      </c>
      <c r="AL4426" s="22" t="s">
        <v>1300</v>
      </c>
      <c r="AM4426" s="22"/>
      <c r="AN4426" s="22"/>
      <c r="AO4426" s="22" t="s">
        <v>4897</v>
      </c>
      <c r="AP4426" s="22" t="s">
        <v>1301</v>
      </c>
      <c r="AS4426" s="20">
        <f>IF(Y4426&gt;=10,VLOOKUP(U4426,[2]提成计算!B:T,19,FALSE),VLOOKUP(U4426,[2]提成计算!B:T,18,FALSE))</f>
        <v>0.09</v>
      </c>
      <c r="AT4426" s="20">
        <f t="shared" si="3382"/>
        <v>79.92</v>
      </c>
      <c r="AU4426" s="20">
        <f t="shared" si="3383"/>
        <v>-40</v>
      </c>
    </row>
    <row r="4427" spans="1:47" x14ac:dyDescent="0.15">
      <c r="A4427" s="21" t="s">
        <v>1273</v>
      </c>
      <c r="B4427" s="20" t="s">
        <v>918</v>
      </c>
      <c r="C4427" s="20" t="s">
        <v>1099</v>
      </c>
      <c r="D4427" s="20" t="s">
        <v>1121</v>
      </c>
      <c r="E4427" s="20" t="s">
        <v>1280</v>
      </c>
      <c r="F4427" s="20" t="s">
        <v>1250</v>
      </c>
      <c r="G4427" s="20" t="s">
        <v>5685</v>
      </c>
      <c r="H4427" s="20"/>
      <c r="I4427" s="20">
        <v>13669860504</v>
      </c>
      <c r="J4427" s="20" t="s">
        <v>924</v>
      </c>
      <c r="K4427" s="20" t="s">
        <v>1286</v>
      </c>
      <c r="L4427" s="20" t="s">
        <v>2137</v>
      </c>
      <c r="M4427" s="20">
        <v>1408</v>
      </c>
      <c r="N4427" s="20">
        <v>1408</v>
      </c>
      <c r="O4427" s="20" t="s">
        <v>927</v>
      </c>
      <c r="P4427" s="20" t="s">
        <v>50</v>
      </c>
      <c r="Q4427" s="28"/>
      <c r="R4427" s="21" t="s">
        <v>91</v>
      </c>
      <c r="S4427" s="25" t="s">
        <v>1405</v>
      </c>
      <c r="T4427" s="21" t="s">
        <v>53</v>
      </c>
      <c r="U4427" s="21" t="s">
        <v>1287</v>
      </c>
      <c r="V4427" s="46">
        <v>1</v>
      </c>
      <c r="W4427" s="26">
        <f t="shared" si="3371"/>
        <v>1</v>
      </c>
      <c r="Y4427" s="21">
        <v>12</v>
      </c>
      <c r="Z4427" s="22">
        <f t="shared" si="3370"/>
        <v>1408</v>
      </c>
      <c r="AA4427" s="20" t="s">
        <v>4899</v>
      </c>
      <c r="AB4427" s="22"/>
      <c r="AC4427" s="22">
        <v>1</v>
      </c>
      <c r="AD4427" s="22"/>
      <c r="AE4427" s="22">
        <f t="shared" si="3379"/>
        <v>1408</v>
      </c>
      <c r="AF4427" s="22">
        <f t="shared" si="3372"/>
        <v>1408</v>
      </c>
      <c r="AG4427" s="20"/>
      <c r="AH4427" s="22"/>
      <c r="AI4427" s="22"/>
      <c r="AJ4427" s="22">
        <f t="shared" si="3381"/>
        <v>1408</v>
      </c>
      <c r="AK4427" s="22">
        <f>IF(O4427="(传统)XDSL",VLOOKUP(S4427,[2]直销续费率明细!C:I,7,FALSE)*1,IF(O4427="GPON+XDSL",VLOOKUP(S4427,[2]直销续费率明细!C:I,7,FALSE)*1,VLOOKUP(S4427,[2]直销续费率明细!C:I,5,FALSE)*1))</f>
        <v>-40</v>
      </c>
      <c r="AL4427" s="22" t="s">
        <v>1309</v>
      </c>
      <c r="AM4427" s="22"/>
      <c r="AN4427" s="22"/>
      <c r="AO4427" s="22" t="s">
        <v>4897</v>
      </c>
      <c r="AP4427" s="22" t="s">
        <v>1301</v>
      </c>
      <c r="AS4427" s="20">
        <f>IF(Y4427&gt;=10,VLOOKUP(U4427,[2]提成计算!B:T,19,FALSE),VLOOKUP(U4427,[2]提成计算!B:T,18,FALSE))</f>
        <v>0.09</v>
      </c>
      <c r="AT4427" s="20">
        <f t="shared" si="3382"/>
        <v>126.72</v>
      </c>
      <c r="AU4427" s="20">
        <f t="shared" si="3383"/>
        <v>-40</v>
      </c>
    </row>
    <row r="4428" spans="1:47" x14ac:dyDescent="0.15">
      <c r="A4428" s="21" t="s">
        <v>1273</v>
      </c>
      <c r="B4428" s="20" t="s">
        <v>918</v>
      </c>
      <c r="C4428" s="20" t="s">
        <v>1099</v>
      </c>
      <c r="D4428" s="20" t="s">
        <v>1136</v>
      </c>
      <c r="E4428" s="20" t="s">
        <v>1447</v>
      </c>
      <c r="F4428" s="20" t="s">
        <v>1250</v>
      </c>
      <c r="G4428" s="20" t="s">
        <v>5686</v>
      </c>
      <c r="H4428" s="20"/>
      <c r="I4428" s="20">
        <v>18825797551</v>
      </c>
      <c r="J4428" s="20" t="s">
        <v>1268</v>
      </c>
      <c r="K4428" s="20" t="s">
        <v>600</v>
      </c>
      <c r="L4428" s="20" t="s">
        <v>1898</v>
      </c>
      <c r="M4428" s="20">
        <v>1398</v>
      </c>
      <c r="N4428" s="20">
        <v>1398</v>
      </c>
      <c r="O4428" s="20" t="s">
        <v>927</v>
      </c>
      <c r="P4428" s="20" t="s">
        <v>50</v>
      </c>
      <c r="Q4428" s="28"/>
      <c r="R4428" s="21" t="s">
        <v>109</v>
      </c>
      <c r="S4428" s="21"/>
      <c r="T4428" s="21" t="s">
        <v>53</v>
      </c>
      <c r="U4428" s="21" t="s">
        <v>601</v>
      </c>
      <c r="V4428" s="46">
        <v>1</v>
      </c>
      <c r="W4428" s="26">
        <f t="shared" si="3371"/>
        <v>1</v>
      </c>
      <c r="X4428" s="26">
        <f t="shared" si="3380"/>
        <v>1</v>
      </c>
      <c r="Y4428" s="21">
        <v>20</v>
      </c>
      <c r="Z4428" s="22">
        <f t="shared" si="3370"/>
        <v>1398</v>
      </c>
      <c r="AA4428" s="20" t="s">
        <v>4899</v>
      </c>
      <c r="AB4428" s="22"/>
      <c r="AC4428" s="22">
        <v>1</v>
      </c>
      <c r="AD4428" s="22"/>
      <c r="AE4428" s="22">
        <f t="shared" si="3379"/>
        <v>1398</v>
      </c>
      <c r="AF4428" s="22">
        <f t="shared" si="3372"/>
        <v>1398</v>
      </c>
      <c r="AG4428" s="20">
        <f>N4428</f>
        <v>1398</v>
      </c>
      <c r="AH4428" s="20" t="str">
        <f>VLOOKUP(U4428,[1]提成计算!B:I,8,FALSE)</f>
        <v xml:space="preserve"> </v>
      </c>
      <c r="AI4428" s="20"/>
      <c r="AJ4428" s="22"/>
      <c r="AK4428" s="22"/>
      <c r="AM4428" s="22"/>
      <c r="AN4428" s="22"/>
      <c r="AO4428" s="22" t="s">
        <v>4897</v>
      </c>
      <c r="AP4428" s="22" t="s">
        <v>1301</v>
      </c>
      <c r="AS4428" s="20"/>
      <c r="AT4428" s="20"/>
      <c r="AU4428" s="20"/>
    </row>
    <row r="4429" spans="1:47" x14ac:dyDescent="0.15">
      <c r="A4429" s="21" t="s">
        <v>1273</v>
      </c>
      <c r="B4429" s="20" t="s">
        <v>918</v>
      </c>
      <c r="C4429" s="20" t="s">
        <v>1099</v>
      </c>
      <c r="D4429" s="20" t="s">
        <v>1136</v>
      </c>
      <c r="E4429" s="20" t="s">
        <v>1137</v>
      </c>
      <c r="F4429" s="20" t="s">
        <v>1250</v>
      </c>
      <c r="G4429" s="20" t="s">
        <v>5687</v>
      </c>
      <c r="H4429" s="20"/>
      <c r="I4429" s="20">
        <v>13532593859</v>
      </c>
      <c r="J4429" s="20" t="s">
        <v>924</v>
      </c>
      <c r="K4429" s="20" t="s">
        <v>195</v>
      </c>
      <c r="L4429" s="20" t="s">
        <v>2137</v>
      </c>
      <c r="M4429" s="20">
        <v>1408</v>
      </c>
      <c r="N4429" s="20">
        <v>1408</v>
      </c>
      <c r="O4429" s="20" t="s">
        <v>927</v>
      </c>
      <c r="P4429" s="20" t="s">
        <v>50</v>
      </c>
      <c r="Q4429" s="28"/>
      <c r="R4429" s="21" t="s">
        <v>109</v>
      </c>
      <c r="S4429" s="25" t="s">
        <v>1161</v>
      </c>
      <c r="T4429" s="21" t="s">
        <v>53</v>
      </c>
      <c r="U4429" s="21" t="s">
        <v>196</v>
      </c>
      <c r="V4429" s="46">
        <v>1</v>
      </c>
      <c r="W4429" s="26">
        <f t="shared" si="3371"/>
        <v>1</v>
      </c>
      <c r="Y4429" s="21">
        <v>12</v>
      </c>
      <c r="Z4429" s="22">
        <f t="shared" si="3370"/>
        <v>1408</v>
      </c>
      <c r="AA4429" s="20" t="s">
        <v>4899</v>
      </c>
      <c r="AB4429" s="22"/>
      <c r="AC4429" s="22">
        <v>1</v>
      </c>
      <c r="AD4429" s="22"/>
      <c r="AE4429" s="22">
        <f t="shared" si="3379"/>
        <v>1408</v>
      </c>
      <c r="AF4429" s="22">
        <f t="shared" si="3372"/>
        <v>1408</v>
      </c>
      <c r="AG4429" s="20"/>
      <c r="AH4429" s="22"/>
      <c r="AI4429" s="22"/>
      <c r="AJ4429" s="22">
        <f>N4429</f>
        <v>1408</v>
      </c>
      <c r="AK4429" s="22">
        <f>IF(O4429="(传统)XDSL",VLOOKUP(S4429,[2]直销续费率明细!C:I,7,FALSE)*1,IF(O4429="GPON+XDSL",VLOOKUP(S4429,[2]直销续费率明细!C:I,7,FALSE)*1,VLOOKUP(S4429,[2]直销续费率明细!C:I,5,FALSE)*1))</f>
        <v>-40</v>
      </c>
      <c r="AL4429" s="22" t="s">
        <v>1300</v>
      </c>
      <c r="AM4429" s="22"/>
      <c r="AN4429" s="22"/>
      <c r="AO4429" s="22" t="s">
        <v>2216</v>
      </c>
      <c r="AP4429" s="22" t="s">
        <v>1301</v>
      </c>
      <c r="AS4429" s="20">
        <f>IF(Y4429&gt;=10,VLOOKUP(U4429,[2]提成计算!B:T,19,FALSE),VLOOKUP(U4429,[2]提成计算!B:T,18,FALSE))</f>
        <v>0.1</v>
      </c>
      <c r="AT4429" s="20">
        <f t="shared" ref="AT4429" si="3384">IF(AD4429*AS4429&gt;0,AD4429*AS4429,AE4429*AS4429)</f>
        <v>140.80000000000001</v>
      </c>
      <c r="AU4429" s="20">
        <f t="shared" ref="AU4429" si="3385">IF(AND(AK4429&lt;0,AK4429+AT4429&lt;0),-AT4429,AK4429)</f>
        <v>-40</v>
      </c>
    </row>
    <row r="4430" spans="1:47" x14ac:dyDescent="0.15">
      <c r="A4430" s="21" t="s">
        <v>1273</v>
      </c>
      <c r="B4430" s="20" t="s">
        <v>918</v>
      </c>
      <c r="C4430" s="20" t="s">
        <v>1099</v>
      </c>
      <c r="D4430" s="20" t="s">
        <v>1136</v>
      </c>
      <c r="E4430" s="20" t="s">
        <v>1447</v>
      </c>
      <c r="F4430" s="20" t="s">
        <v>1250</v>
      </c>
      <c r="G4430" s="20" t="s">
        <v>5688</v>
      </c>
      <c r="H4430" s="20"/>
      <c r="I4430" s="20">
        <v>13925579037</v>
      </c>
      <c r="J4430" s="20" t="s">
        <v>1268</v>
      </c>
      <c r="K4430" s="20" t="s">
        <v>600</v>
      </c>
      <c r="L4430" s="20" t="s">
        <v>1358</v>
      </c>
      <c r="M4430" s="20">
        <v>1088</v>
      </c>
      <c r="N4430" s="20">
        <v>1088</v>
      </c>
      <c r="O4430" s="20" t="s">
        <v>927</v>
      </c>
      <c r="P4430" s="20" t="s">
        <v>50</v>
      </c>
      <c r="Q4430" s="28"/>
      <c r="R4430" s="21" t="s">
        <v>109</v>
      </c>
      <c r="S4430" s="21"/>
      <c r="T4430" s="21" t="s">
        <v>53</v>
      </c>
      <c r="U4430" s="21" t="s">
        <v>601</v>
      </c>
      <c r="V4430" s="46">
        <v>1</v>
      </c>
      <c r="W4430" s="26">
        <f t="shared" si="3371"/>
        <v>1</v>
      </c>
      <c r="X4430" s="26">
        <f t="shared" si="3380"/>
        <v>1</v>
      </c>
      <c r="Y4430" s="21">
        <v>10</v>
      </c>
      <c r="Z4430" s="22">
        <f t="shared" si="3370"/>
        <v>1088</v>
      </c>
      <c r="AA4430" s="20" t="s">
        <v>2218</v>
      </c>
      <c r="AB4430" s="22"/>
      <c r="AC4430" s="22">
        <v>1</v>
      </c>
      <c r="AD4430" s="22"/>
      <c r="AE4430" s="22">
        <f t="shared" si="3379"/>
        <v>1088</v>
      </c>
      <c r="AF4430" s="22">
        <f t="shared" si="3372"/>
        <v>1088</v>
      </c>
      <c r="AG4430" s="20">
        <f>N4430</f>
        <v>1088</v>
      </c>
      <c r="AH4430" s="20" t="str">
        <f>VLOOKUP(U4430,[1]提成计算!B:I,8,FALSE)</f>
        <v xml:space="preserve"> </v>
      </c>
      <c r="AI4430" s="20"/>
      <c r="AJ4430" s="22"/>
      <c r="AK4430" s="22"/>
      <c r="AM4430" s="22"/>
      <c r="AN4430" s="22"/>
      <c r="AO4430" s="22" t="s">
        <v>4897</v>
      </c>
      <c r="AP4430" s="22" t="s">
        <v>1301</v>
      </c>
      <c r="AS4430" s="20"/>
      <c r="AT4430" s="20"/>
      <c r="AU4430" s="20"/>
    </row>
    <row r="4431" spans="1:47" x14ac:dyDescent="0.15">
      <c r="A4431" s="21" t="s">
        <v>1273</v>
      </c>
      <c r="B4431" s="20" t="s">
        <v>918</v>
      </c>
      <c r="C4431" s="20" t="s">
        <v>1099</v>
      </c>
      <c r="D4431" s="20" t="s">
        <v>1136</v>
      </c>
      <c r="E4431" s="20" t="s">
        <v>4742</v>
      </c>
      <c r="F4431" s="20" t="s">
        <v>1250</v>
      </c>
      <c r="G4431" s="20" t="s">
        <v>5689</v>
      </c>
      <c r="H4431" s="20"/>
      <c r="I4431" s="20" t="s">
        <v>5690</v>
      </c>
      <c r="J4431" s="20" t="s">
        <v>924</v>
      </c>
      <c r="K4431" s="20" t="s">
        <v>184</v>
      </c>
      <c r="L4431" s="20" t="s">
        <v>2137</v>
      </c>
      <c r="M4431" s="20">
        <v>1408</v>
      </c>
      <c r="N4431" s="20">
        <v>1408</v>
      </c>
      <c r="O4431" s="20" t="s">
        <v>927</v>
      </c>
      <c r="P4431" s="20" t="s">
        <v>50</v>
      </c>
      <c r="Q4431" s="28"/>
      <c r="R4431" s="21" t="s">
        <v>109</v>
      </c>
      <c r="S4431" s="25" t="s">
        <v>1150</v>
      </c>
      <c r="T4431" s="21" t="s">
        <v>53</v>
      </c>
      <c r="U4431" s="21" t="s">
        <v>185</v>
      </c>
      <c r="V4431" s="46">
        <v>1</v>
      </c>
      <c r="W4431" s="26">
        <f t="shared" si="3371"/>
        <v>1</v>
      </c>
      <c r="Y4431" s="21">
        <v>12</v>
      </c>
      <c r="Z4431" s="22">
        <f t="shared" si="3370"/>
        <v>1408</v>
      </c>
      <c r="AA4431" s="20" t="s">
        <v>4899</v>
      </c>
      <c r="AB4431" s="22"/>
      <c r="AC4431" s="22">
        <v>1</v>
      </c>
      <c r="AD4431" s="22"/>
      <c r="AE4431" s="22">
        <f t="shared" si="3379"/>
        <v>1408</v>
      </c>
      <c r="AF4431" s="22">
        <f t="shared" si="3372"/>
        <v>1408</v>
      </c>
      <c r="AG4431" s="20"/>
      <c r="AH4431" s="22"/>
      <c r="AI4431" s="22"/>
      <c r="AJ4431" s="22">
        <f>N4431</f>
        <v>1408</v>
      </c>
      <c r="AK4431" s="22">
        <f>IF(O4431="(传统)XDSL",VLOOKUP(S4431,[2]直销续费率明细!C:I,7,FALSE)*1,IF(O4431="GPON+XDSL",VLOOKUP(S4431,[2]直销续费率明细!C:I,7,FALSE)*1,VLOOKUP(S4431,[2]直销续费率明细!C:I,5,FALSE)*1))</f>
        <v>-40</v>
      </c>
      <c r="AL4431" s="22" t="s">
        <v>1300</v>
      </c>
      <c r="AM4431" s="22"/>
      <c r="AN4431" s="22"/>
      <c r="AO4431" s="22" t="s">
        <v>4897</v>
      </c>
      <c r="AP4431" s="22" t="s">
        <v>1301</v>
      </c>
      <c r="AS4431" s="20">
        <f>IF(Y4431&gt;=10,VLOOKUP(U4431,[2]提成计算!B:T,19,FALSE),VLOOKUP(U4431,[2]提成计算!B:T,18,FALSE))</f>
        <v>0.09</v>
      </c>
      <c r="AT4431" s="20">
        <f t="shared" ref="AT4431" si="3386">IF(AD4431*AS4431&gt;0,AD4431*AS4431,AE4431*AS4431)</f>
        <v>126.72</v>
      </c>
      <c r="AU4431" s="20">
        <f t="shared" ref="AU4431" si="3387">IF(AND(AK4431&lt;0,AK4431+AT4431&lt;0),-AT4431,AK4431)</f>
        <v>-40</v>
      </c>
    </row>
    <row r="4432" spans="1:47" x14ac:dyDescent="0.15">
      <c r="A4432" s="21" t="s">
        <v>1273</v>
      </c>
      <c r="B4432" s="20" t="s">
        <v>918</v>
      </c>
      <c r="C4432" s="20" t="s">
        <v>1099</v>
      </c>
      <c r="D4432" s="20" t="s">
        <v>1136</v>
      </c>
      <c r="E4432" s="20" t="s">
        <v>1412</v>
      </c>
      <c r="F4432" s="20" t="s">
        <v>1250</v>
      </c>
      <c r="G4432" s="20" t="s">
        <v>5691</v>
      </c>
      <c r="H4432" s="20"/>
      <c r="I4432" s="20">
        <v>13922933358</v>
      </c>
      <c r="J4432" s="20" t="s">
        <v>1268</v>
      </c>
      <c r="K4432" s="20" t="s">
        <v>5004</v>
      </c>
      <c r="L4432" s="20" t="s">
        <v>1358</v>
      </c>
      <c r="M4432" s="20">
        <v>1088</v>
      </c>
      <c r="N4432" s="20">
        <v>1088</v>
      </c>
      <c r="O4432" s="20" t="s">
        <v>927</v>
      </c>
      <c r="P4432" s="20" t="s">
        <v>50</v>
      </c>
      <c r="Q4432" s="28"/>
      <c r="R4432" s="21" t="s">
        <v>91</v>
      </c>
      <c r="S4432" s="21"/>
      <c r="T4432" s="21" t="s">
        <v>4968</v>
      </c>
      <c r="U4432" s="21" t="s">
        <v>5005</v>
      </c>
      <c r="V4432" s="46">
        <v>1</v>
      </c>
      <c r="W4432" s="26">
        <f t="shared" si="3371"/>
        <v>1</v>
      </c>
      <c r="X4432" s="26">
        <f t="shared" si="3380"/>
        <v>1</v>
      </c>
      <c r="Y4432" s="21">
        <v>10</v>
      </c>
      <c r="Z4432" s="22">
        <f t="shared" si="3370"/>
        <v>1088</v>
      </c>
      <c r="AA4432" s="20" t="s">
        <v>4899</v>
      </c>
      <c r="AB4432" s="22"/>
      <c r="AC4432" s="22">
        <v>1</v>
      </c>
      <c r="AD4432" s="22"/>
      <c r="AE4432" s="22">
        <f t="shared" si="3379"/>
        <v>1088</v>
      </c>
      <c r="AF4432" s="22">
        <f t="shared" si="3372"/>
        <v>1088</v>
      </c>
      <c r="AG4432" s="20">
        <f>N4432</f>
        <v>1088</v>
      </c>
      <c r="AH4432" s="20" t="str">
        <f>VLOOKUP(U4432,[1]提成计算!B:I,8,FALSE)</f>
        <v xml:space="preserve"> </v>
      </c>
      <c r="AI4432" s="20"/>
      <c r="AJ4432" s="22"/>
      <c r="AK4432" s="22"/>
      <c r="AM4432" s="22"/>
      <c r="AN4432" s="22"/>
      <c r="AO4432" s="22" t="s">
        <v>4897</v>
      </c>
      <c r="AP4432" s="22" t="s">
        <v>1301</v>
      </c>
      <c r="AS4432" s="20"/>
      <c r="AT4432" s="20"/>
      <c r="AU4432" s="20"/>
    </row>
    <row r="4433" spans="1:47" x14ac:dyDescent="0.15">
      <c r="A4433" s="21" t="s">
        <v>1273</v>
      </c>
      <c r="B4433" s="20" t="s">
        <v>918</v>
      </c>
      <c r="C4433" s="20" t="s">
        <v>1099</v>
      </c>
      <c r="D4433" s="20" t="s">
        <v>1136</v>
      </c>
      <c r="E4433" s="20" t="s">
        <v>1137</v>
      </c>
      <c r="F4433" s="20" t="s">
        <v>1250</v>
      </c>
      <c r="G4433" s="20" t="s">
        <v>5692</v>
      </c>
      <c r="H4433" s="20"/>
      <c r="I4433" s="20">
        <v>15876949903</v>
      </c>
      <c r="J4433" s="20" t="s">
        <v>924</v>
      </c>
      <c r="K4433" s="20" t="s">
        <v>195</v>
      </c>
      <c r="L4433" s="20" t="s">
        <v>1299</v>
      </c>
      <c r="M4433" s="20">
        <v>888</v>
      </c>
      <c r="N4433" s="20">
        <v>888</v>
      </c>
      <c r="O4433" s="20" t="s">
        <v>927</v>
      </c>
      <c r="P4433" s="20" t="s">
        <v>50</v>
      </c>
      <c r="Q4433" s="28"/>
      <c r="R4433" s="21" t="s">
        <v>109</v>
      </c>
      <c r="S4433" s="25" t="s">
        <v>1159</v>
      </c>
      <c r="T4433" s="21" t="s">
        <v>53</v>
      </c>
      <c r="U4433" s="21" t="s">
        <v>196</v>
      </c>
      <c r="V4433" s="46">
        <v>1</v>
      </c>
      <c r="W4433" s="26">
        <f t="shared" si="3371"/>
        <v>1</v>
      </c>
      <c r="Y4433" s="21">
        <v>12</v>
      </c>
      <c r="Z4433" s="22">
        <f t="shared" si="3370"/>
        <v>888</v>
      </c>
      <c r="AA4433" s="20" t="s">
        <v>4899</v>
      </c>
      <c r="AB4433" s="22"/>
      <c r="AC4433" s="22">
        <v>1</v>
      </c>
      <c r="AD4433" s="22"/>
      <c r="AE4433" s="22">
        <f t="shared" si="3379"/>
        <v>888</v>
      </c>
      <c r="AF4433" s="22">
        <f t="shared" si="3372"/>
        <v>888</v>
      </c>
      <c r="AG4433" s="20"/>
      <c r="AH4433" s="22"/>
      <c r="AI4433" s="22"/>
      <c r="AJ4433" s="22">
        <f t="shared" ref="AJ4433:AJ4434" si="3388">N4433</f>
        <v>888</v>
      </c>
      <c r="AK4433" s="22">
        <f>IF(O4433="(传统)XDSL",VLOOKUP(S4433,[2]直销续费率明细!C:I,7,FALSE)*1,IF(O4433="GPON+XDSL",VLOOKUP(S4433,[2]直销续费率明细!C:I,7,FALSE)*1,VLOOKUP(S4433,[2]直销续费率明细!C:I,5,FALSE)*1))</f>
        <v>-40</v>
      </c>
      <c r="AL4433" s="22" t="s">
        <v>1300</v>
      </c>
      <c r="AM4433" s="22"/>
      <c r="AN4433" s="22"/>
      <c r="AO4433" s="22" t="s">
        <v>4897</v>
      </c>
      <c r="AP4433" s="22" t="s">
        <v>1301</v>
      </c>
      <c r="AS4433" s="20">
        <f>IF(Y4433&gt;=10,VLOOKUP(U4433,[2]提成计算!B:T,19,FALSE),VLOOKUP(U4433,[2]提成计算!B:T,18,FALSE))</f>
        <v>0.1</v>
      </c>
      <c r="AT4433" s="20">
        <f t="shared" ref="AT4433:AT4434" si="3389">IF(AD4433*AS4433&gt;0,AD4433*AS4433,AE4433*AS4433)</f>
        <v>88.800000000000011</v>
      </c>
      <c r="AU4433" s="20">
        <f t="shared" ref="AU4433:AU4434" si="3390">IF(AND(AK4433&lt;0,AK4433+AT4433&lt;0),-AT4433,AK4433)</f>
        <v>-40</v>
      </c>
    </row>
    <row r="4434" spans="1:47" x14ac:dyDescent="0.15">
      <c r="A4434" s="21" t="s">
        <v>1273</v>
      </c>
      <c r="B4434" s="20" t="s">
        <v>918</v>
      </c>
      <c r="C4434" s="20" t="s">
        <v>1099</v>
      </c>
      <c r="D4434" s="20" t="s">
        <v>1136</v>
      </c>
      <c r="E4434" s="20" t="s">
        <v>1137</v>
      </c>
      <c r="F4434" s="20" t="s">
        <v>1250</v>
      </c>
      <c r="G4434" s="20" t="s">
        <v>5693</v>
      </c>
      <c r="H4434" s="20"/>
      <c r="I4434" s="20" t="s">
        <v>5694</v>
      </c>
      <c r="J4434" s="20" t="s">
        <v>924</v>
      </c>
      <c r="K4434" s="20" t="s">
        <v>4732</v>
      </c>
      <c r="L4434" s="20" t="s">
        <v>1376</v>
      </c>
      <c r="M4434" s="20">
        <v>1088</v>
      </c>
      <c r="N4434" s="20">
        <v>1088</v>
      </c>
      <c r="O4434" s="20" t="s">
        <v>927</v>
      </c>
      <c r="P4434" s="20" t="s">
        <v>50</v>
      </c>
      <c r="Q4434" s="28"/>
      <c r="R4434" s="21" t="s">
        <v>109</v>
      </c>
      <c r="S4434" s="25" t="s">
        <v>1159</v>
      </c>
      <c r="T4434" s="21" t="s">
        <v>53</v>
      </c>
      <c r="U4434" s="21" t="s">
        <v>1799</v>
      </c>
      <c r="V4434" s="46">
        <v>1</v>
      </c>
      <c r="W4434" s="26">
        <f t="shared" si="3371"/>
        <v>1</v>
      </c>
      <c r="Y4434" s="21">
        <v>10</v>
      </c>
      <c r="Z4434" s="22">
        <f t="shared" si="3370"/>
        <v>1088</v>
      </c>
      <c r="AA4434" s="20" t="s">
        <v>4899</v>
      </c>
      <c r="AB4434" s="22"/>
      <c r="AC4434" s="22">
        <v>1</v>
      </c>
      <c r="AD4434" s="22"/>
      <c r="AE4434" s="22">
        <f t="shared" si="3379"/>
        <v>1088</v>
      </c>
      <c r="AF4434" s="22">
        <f t="shared" si="3372"/>
        <v>1088</v>
      </c>
      <c r="AG4434" s="20"/>
      <c r="AH4434" s="22"/>
      <c r="AI4434" s="22"/>
      <c r="AJ4434" s="22">
        <f t="shared" si="3388"/>
        <v>1088</v>
      </c>
      <c r="AK4434" s="22">
        <f>IF(O4434="(传统)XDSL",VLOOKUP(S4434,[2]直销续费率明细!C:I,7,FALSE)*1,IF(O4434="GPON+XDSL",VLOOKUP(S4434,[2]直销续费率明细!C:I,7,FALSE)*1,VLOOKUP(S4434,[2]直销续费率明细!C:I,5,FALSE)*1))</f>
        <v>-40</v>
      </c>
      <c r="AL4434" s="22" t="s">
        <v>1309</v>
      </c>
      <c r="AM4434" s="22"/>
      <c r="AN4434" s="22"/>
      <c r="AO4434" s="22" t="s">
        <v>4897</v>
      </c>
      <c r="AP4434" s="22" t="s">
        <v>1301</v>
      </c>
      <c r="AS4434" s="20">
        <f>IF(Y4434&gt;=10,VLOOKUP(U4434,[2]提成计算!B:T,19,FALSE),VLOOKUP(U4434,[2]提成计算!B:T,18,FALSE))</f>
        <v>0.09</v>
      </c>
      <c r="AT4434" s="20">
        <f t="shared" si="3389"/>
        <v>97.92</v>
      </c>
      <c r="AU4434" s="20">
        <f t="shared" si="3390"/>
        <v>-40</v>
      </c>
    </row>
    <row r="4435" spans="1:47" x14ac:dyDescent="0.15">
      <c r="A4435" s="21" t="s">
        <v>1273</v>
      </c>
      <c r="B4435" s="20" t="s">
        <v>918</v>
      </c>
      <c r="C4435" s="20" t="s">
        <v>1099</v>
      </c>
      <c r="D4435" s="20" t="s">
        <v>1121</v>
      </c>
      <c r="E4435" s="20" t="s">
        <v>1171</v>
      </c>
      <c r="F4435" s="20" t="s">
        <v>1250</v>
      </c>
      <c r="G4435" s="20" t="s">
        <v>5695</v>
      </c>
      <c r="H4435" s="20"/>
      <c r="I4435" s="20">
        <v>15820945858</v>
      </c>
      <c r="J4435" s="20" t="s">
        <v>1268</v>
      </c>
      <c r="K4435" s="20" t="s">
        <v>1173</v>
      </c>
      <c r="L4435" s="20" t="s">
        <v>1898</v>
      </c>
      <c r="M4435" s="20">
        <v>1398</v>
      </c>
      <c r="N4435" s="20">
        <v>1398</v>
      </c>
      <c r="O4435" s="20" t="s">
        <v>927</v>
      </c>
      <c r="P4435" s="20" t="s">
        <v>50</v>
      </c>
      <c r="Q4435" s="28"/>
      <c r="R4435" s="21" t="s">
        <v>91</v>
      </c>
      <c r="S4435" s="21"/>
      <c r="T4435" s="21" t="s">
        <v>53</v>
      </c>
      <c r="U4435" s="21" t="s">
        <v>1174</v>
      </c>
      <c r="V4435" s="46">
        <v>1</v>
      </c>
      <c r="W4435" s="26">
        <f t="shared" si="3371"/>
        <v>1</v>
      </c>
      <c r="X4435" s="26">
        <f t="shared" si="3380"/>
        <v>1</v>
      </c>
      <c r="Y4435" s="21">
        <v>20</v>
      </c>
      <c r="Z4435" s="22">
        <f t="shared" si="3370"/>
        <v>1398</v>
      </c>
      <c r="AA4435" s="20" t="s">
        <v>4899</v>
      </c>
      <c r="AB4435" s="22"/>
      <c r="AC4435" s="22">
        <v>1</v>
      </c>
      <c r="AD4435" s="22"/>
      <c r="AE4435" s="22">
        <f t="shared" si="3379"/>
        <v>1398</v>
      </c>
      <c r="AF4435" s="22">
        <f t="shared" si="3372"/>
        <v>1398</v>
      </c>
      <c r="AG4435" s="20">
        <f>N4435</f>
        <v>1398</v>
      </c>
      <c r="AH4435" s="20" t="str">
        <f>VLOOKUP(U4435,[1]提成计算!B:I,8,FALSE)</f>
        <v xml:space="preserve"> </v>
      </c>
      <c r="AI4435" s="20"/>
      <c r="AJ4435" s="22"/>
      <c r="AK4435" s="22"/>
      <c r="AM4435" s="22"/>
      <c r="AN4435" s="22"/>
      <c r="AO4435" s="22" t="s">
        <v>2216</v>
      </c>
      <c r="AP4435" s="22" t="s">
        <v>1301</v>
      </c>
      <c r="AS4435" s="20"/>
      <c r="AT4435" s="20"/>
      <c r="AU4435" s="20"/>
    </row>
    <row r="4436" spans="1:47" x14ac:dyDescent="0.15">
      <c r="A4436" s="21" t="s">
        <v>1273</v>
      </c>
      <c r="B4436" s="20" t="s">
        <v>918</v>
      </c>
      <c r="C4436" s="20" t="s">
        <v>1099</v>
      </c>
      <c r="D4436" s="20" t="s">
        <v>1136</v>
      </c>
      <c r="E4436" s="20" t="s">
        <v>1151</v>
      </c>
      <c r="F4436" s="20" t="s">
        <v>1250</v>
      </c>
      <c r="G4436" s="20" t="s">
        <v>5696</v>
      </c>
      <c r="H4436" s="20"/>
      <c r="I4436" s="20">
        <v>13416993432</v>
      </c>
      <c r="J4436" s="20" t="s">
        <v>924</v>
      </c>
      <c r="K4436" s="20" t="s">
        <v>304</v>
      </c>
      <c r="L4436" s="20" t="s">
        <v>1299</v>
      </c>
      <c r="M4436" s="20">
        <v>888</v>
      </c>
      <c r="N4436" s="20">
        <v>888</v>
      </c>
      <c r="O4436" s="20" t="s">
        <v>927</v>
      </c>
      <c r="P4436" s="20" t="s">
        <v>50</v>
      </c>
      <c r="Q4436" s="28"/>
      <c r="R4436" s="21" t="s">
        <v>109</v>
      </c>
      <c r="S4436" s="25" t="s">
        <v>1155</v>
      </c>
      <c r="T4436" s="21" t="s">
        <v>53</v>
      </c>
      <c r="U4436" s="21" t="s">
        <v>305</v>
      </c>
      <c r="V4436" s="46">
        <v>1</v>
      </c>
      <c r="W4436" s="26">
        <f t="shared" si="3371"/>
        <v>1</v>
      </c>
      <c r="Y4436" s="21">
        <v>12</v>
      </c>
      <c r="Z4436" s="22">
        <f t="shared" si="3370"/>
        <v>888</v>
      </c>
      <c r="AA4436" s="20" t="s">
        <v>2218</v>
      </c>
      <c r="AB4436" s="22"/>
      <c r="AC4436" s="22">
        <v>1</v>
      </c>
      <c r="AD4436" s="22"/>
      <c r="AE4436" s="22">
        <f t="shared" si="3379"/>
        <v>888</v>
      </c>
      <c r="AF4436" s="22">
        <f t="shared" si="3372"/>
        <v>888</v>
      </c>
      <c r="AG4436" s="20"/>
      <c r="AH4436" s="22"/>
      <c r="AI4436" s="22"/>
      <c r="AJ4436" s="22">
        <f>N4436</f>
        <v>888</v>
      </c>
      <c r="AK4436" s="22">
        <f>IF(O4436="(传统)XDSL",VLOOKUP(S4436,[2]直销续费率明细!C:I,7,FALSE)*1,IF(O4436="GPON+XDSL",VLOOKUP(S4436,[2]直销续费率明细!C:I,7,FALSE)*1,VLOOKUP(S4436,[2]直销续费率明细!C:I,5,FALSE)*1))</f>
        <v>-40</v>
      </c>
      <c r="AL4436" s="22" t="s">
        <v>1309</v>
      </c>
      <c r="AM4436" s="22"/>
      <c r="AN4436" s="22"/>
      <c r="AO4436" s="22" t="s">
        <v>4897</v>
      </c>
      <c r="AP4436" s="22" t="s">
        <v>1301</v>
      </c>
      <c r="AS4436" s="20">
        <f>IF(Y4436&gt;=10,VLOOKUP(U4436,[2]提成计算!B:T,19,FALSE),VLOOKUP(U4436,[2]提成计算!B:T,18,FALSE))</f>
        <v>0.09</v>
      </c>
      <c r="AT4436" s="20">
        <f t="shared" ref="AT4436" si="3391">IF(AD4436*AS4436&gt;0,AD4436*AS4436,AE4436*AS4436)</f>
        <v>79.92</v>
      </c>
      <c r="AU4436" s="20">
        <f t="shared" ref="AU4436" si="3392">IF(AND(AK4436&lt;0,AK4436+AT4436&lt;0),-AT4436,AK4436)</f>
        <v>-40</v>
      </c>
    </row>
    <row r="4437" spans="1:47" x14ac:dyDescent="0.15">
      <c r="A4437" s="21" t="s">
        <v>1273</v>
      </c>
      <c r="B4437" s="20" t="s">
        <v>918</v>
      </c>
      <c r="C4437" s="20" t="s">
        <v>1099</v>
      </c>
      <c r="D4437" s="20" t="s">
        <v>1121</v>
      </c>
      <c r="E4437" s="20" t="s">
        <v>1171</v>
      </c>
      <c r="F4437" s="20" t="s">
        <v>1250</v>
      </c>
      <c r="G4437" s="20" t="s">
        <v>5697</v>
      </c>
      <c r="H4437" s="20"/>
      <c r="I4437" s="20">
        <v>18923818285</v>
      </c>
      <c r="J4437" s="20" t="s">
        <v>1268</v>
      </c>
      <c r="K4437" s="20" t="s">
        <v>1173</v>
      </c>
      <c r="L4437" s="20" t="s">
        <v>1358</v>
      </c>
      <c r="M4437" s="20">
        <v>1088</v>
      </c>
      <c r="N4437" s="20">
        <v>1088</v>
      </c>
      <c r="O4437" s="20" t="s">
        <v>927</v>
      </c>
      <c r="P4437" s="20" t="s">
        <v>50</v>
      </c>
      <c r="Q4437" s="28"/>
      <c r="R4437" s="21" t="s">
        <v>91</v>
      </c>
      <c r="S4437" s="21"/>
      <c r="T4437" s="21" t="s">
        <v>53</v>
      </c>
      <c r="U4437" s="21" t="s">
        <v>1174</v>
      </c>
      <c r="V4437" s="46">
        <v>1</v>
      </c>
      <c r="W4437" s="26">
        <f t="shared" si="3371"/>
        <v>1</v>
      </c>
      <c r="X4437" s="26">
        <f t="shared" si="3380"/>
        <v>1</v>
      </c>
      <c r="Y4437" s="21">
        <v>10</v>
      </c>
      <c r="Z4437" s="22">
        <f t="shared" si="3370"/>
        <v>1088</v>
      </c>
      <c r="AA4437" s="20" t="s">
        <v>4899</v>
      </c>
      <c r="AB4437" s="22"/>
      <c r="AC4437" s="22">
        <v>1</v>
      </c>
      <c r="AD4437" s="22"/>
      <c r="AE4437" s="22">
        <f t="shared" si="3379"/>
        <v>1088</v>
      </c>
      <c r="AF4437" s="22">
        <f t="shared" si="3372"/>
        <v>1088</v>
      </c>
      <c r="AG4437" s="20">
        <f t="shared" ref="AG4437:AG4438" si="3393">N4437</f>
        <v>1088</v>
      </c>
      <c r="AH4437" s="20" t="str">
        <f>VLOOKUP(U4437,[1]提成计算!B:I,8,FALSE)</f>
        <v xml:space="preserve"> </v>
      </c>
      <c r="AI4437" s="20"/>
      <c r="AJ4437" s="22"/>
      <c r="AK4437" s="22"/>
      <c r="AM4437" s="22"/>
      <c r="AN4437" s="22"/>
      <c r="AO4437" s="22" t="s">
        <v>4897</v>
      </c>
      <c r="AP4437" s="22" t="s">
        <v>1301</v>
      </c>
      <c r="AS4437" s="20"/>
      <c r="AT4437" s="20"/>
      <c r="AU4437" s="20"/>
    </row>
    <row r="4438" spans="1:47" x14ac:dyDescent="0.15">
      <c r="A4438" s="21" t="s">
        <v>1273</v>
      </c>
      <c r="B4438" s="20" t="s">
        <v>918</v>
      </c>
      <c r="C4438" s="20" t="s">
        <v>1099</v>
      </c>
      <c r="D4438" s="20" t="s">
        <v>1121</v>
      </c>
      <c r="E4438" s="20" t="s">
        <v>1171</v>
      </c>
      <c r="F4438" s="20" t="s">
        <v>1250</v>
      </c>
      <c r="G4438" s="20" t="s">
        <v>5698</v>
      </c>
      <c r="H4438" s="20"/>
      <c r="I4438" s="20">
        <v>13751330130</v>
      </c>
      <c r="J4438" s="20" t="s">
        <v>1268</v>
      </c>
      <c r="K4438" s="20" t="s">
        <v>1173</v>
      </c>
      <c r="L4438" s="20" t="s">
        <v>1358</v>
      </c>
      <c r="M4438" s="20">
        <v>1088</v>
      </c>
      <c r="N4438" s="20">
        <v>1088</v>
      </c>
      <c r="O4438" s="20" t="s">
        <v>927</v>
      </c>
      <c r="P4438" s="20" t="s">
        <v>50</v>
      </c>
      <c r="Q4438" s="28"/>
      <c r="R4438" s="21" t="s">
        <v>91</v>
      </c>
      <c r="S4438" s="21"/>
      <c r="T4438" s="21" t="s">
        <v>53</v>
      </c>
      <c r="U4438" s="21" t="s">
        <v>1174</v>
      </c>
      <c r="V4438" s="46">
        <v>1</v>
      </c>
      <c r="W4438" s="26">
        <f t="shared" si="3371"/>
        <v>1</v>
      </c>
      <c r="X4438" s="26">
        <f t="shared" si="3380"/>
        <v>1</v>
      </c>
      <c r="Y4438" s="21">
        <v>10</v>
      </c>
      <c r="Z4438" s="22">
        <f t="shared" si="3370"/>
        <v>1088</v>
      </c>
      <c r="AA4438" s="20" t="s">
        <v>4899</v>
      </c>
      <c r="AB4438" s="22"/>
      <c r="AC4438" s="22">
        <v>1</v>
      </c>
      <c r="AD4438" s="22"/>
      <c r="AE4438" s="22">
        <f t="shared" si="3379"/>
        <v>1088</v>
      </c>
      <c r="AF4438" s="22">
        <f t="shared" si="3372"/>
        <v>1088</v>
      </c>
      <c r="AG4438" s="20">
        <f t="shared" si="3393"/>
        <v>1088</v>
      </c>
      <c r="AH4438" s="20" t="str">
        <f>VLOOKUP(U4438,[1]提成计算!B:I,8,FALSE)</f>
        <v xml:space="preserve"> </v>
      </c>
      <c r="AI4438" s="20"/>
      <c r="AJ4438" s="22"/>
      <c r="AK4438" s="22"/>
      <c r="AM4438" s="22"/>
      <c r="AN4438" s="22"/>
      <c r="AO4438" s="22" t="s">
        <v>4897</v>
      </c>
      <c r="AP4438" s="22" t="s">
        <v>1301</v>
      </c>
      <c r="AS4438" s="20"/>
      <c r="AT4438" s="20"/>
      <c r="AU4438" s="20"/>
    </row>
    <row r="4439" spans="1:47" x14ac:dyDescent="0.15">
      <c r="A4439" s="21" t="s">
        <v>1273</v>
      </c>
      <c r="B4439" s="20" t="s">
        <v>918</v>
      </c>
      <c r="C4439" s="20" t="s">
        <v>1099</v>
      </c>
      <c r="D4439" s="20" t="s">
        <v>1136</v>
      </c>
      <c r="E4439" s="20" t="s">
        <v>4742</v>
      </c>
      <c r="F4439" s="20" t="s">
        <v>1250</v>
      </c>
      <c r="G4439" s="20" t="s">
        <v>5699</v>
      </c>
      <c r="H4439" s="20"/>
      <c r="I4439" s="20">
        <v>13556754008</v>
      </c>
      <c r="J4439" s="20" t="s">
        <v>924</v>
      </c>
      <c r="K4439" s="20" t="s">
        <v>600</v>
      </c>
      <c r="L4439" s="20" t="s">
        <v>2166</v>
      </c>
      <c r="M4439" s="20">
        <v>1088</v>
      </c>
      <c r="N4439" s="20">
        <v>1088</v>
      </c>
      <c r="O4439" s="20" t="s">
        <v>927</v>
      </c>
      <c r="P4439" s="20" t="s">
        <v>50</v>
      </c>
      <c r="Q4439" s="28"/>
      <c r="R4439" s="21" t="s">
        <v>109</v>
      </c>
      <c r="S4439" s="25" t="s">
        <v>1150</v>
      </c>
      <c r="T4439" s="21" t="s">
        <v>53</v>
      </c>
      <c r="U4439" s="21" t="s">
        <v>601</v>
      </c>
      <c r="V4439" s="46">
        <v>1</v>
      </c>
      <c r="W4439" s="26">
        <f t="shared" si="3371"/>
        <v>1</v>
      </c>
      <c r="Y4439" s="21">
        <v>20</v>
      </c>
      <c r="Z4439" s="22">
        <f t="shared" si="3370"/>
        <v>1088</v>
      </c>
      <c r="AA4439" s="20" t="s">
        <v>4899</v>
      </c>
      <c r="AB4439" s="22"/>
      <c r="AC4439" s="22">
        <v>1</v>
      </c>
      <c r="AD4439" s="22"/>
      <c r="AE4439" s="22">
        <f t="shared" si="3379"/>
        <v>1088</v>
      </c>
      <c r="AF4439" s="22">
        <f t="shared" si="3372"/>
        <v>1088</v>
      </c>
      <c r="AG4439" s="20"/>
      <c r="AH4439" s="22"/>
      <c r="AI4439" s="22"/>
      <c r="AJ4439" s="22">
        <f t="shared" ref="AJ4439:AJ4441" si="3394">N4439</f>
        <v>1088</v>
      </c>
      <c r="AK4439" s="22">
        <f>IF(O4439="(传统)XDSL",VLOOKUP(S4439,[2]直销续费率明细!C:I,7,FALSE)*1,IF(O4439="GPON+XDSL",VLOOKUP(S4439,[2]直销续费率明细!C:I,7,FALSE)*1,VLOOKUP(S4439,[2]直销续费率明细!C:I,5,FALSE)*1))</f>
        <v>-40</v>
      </c>
      <c r="AL4439" s="22" t="s">
        <v>1300</v>
      </c>
      <c r="AM4439" s="22"/>
      <c r="AN4439" s="22"/>
      <c r="AO4439" s="22" t="s">
        <v>4897</v>
      </c>
      <c r="AP4439" s="22" t="s">
        <v>1301</v>
      </c>
      <c r="AS4439" s="20">
        <f>IF(Y4439&gt;=10,VLOOKUP(U4439,[2]提成计算!B:T,19,FALSE),VLOOKUP(U4439,[2]提成计算!B:T,18,FALSE))</f>
        <v>0.1</v>
      </c>
      <c r="AT4439" s="20">
        <f t="shared" ref="AT4439:AT4441" si="3395">IF(AD4439*AS4439&gt;0,AD4439*AS4439,AE4439*AS4439)</f>
        <v>108.80000000000001</v>
      </c>
      <c r="AU4439" s="20">
        <f t="shared" ref="AU4439:AU4441" si="3396">IF(AND(AK4439&lt;0,AK4439+AT4439&lt;0),-AT4439,AK4439)</f>
        <v>-40</v>
      </c>
    </row>
    <row r="4440" spans="1:47" x14ac:dyDescent="0.15">
      <c r="A4440" s="21" t="s">
        <v>1273</v>
      </c>
      <c r="B4440" s="20" t="s">
        <v>918</v>
      </c>
      <c r="C4440" s="20" t="s">
        <v>1099</v>
      </c>
      <c r="D4440" s="20" t="s">
        <v>1121</v>
      </c>
      <c r="E4440" s="20" t="s">
        <v>1284</v>
      </c>
      <c r="F4440" s="20" t="s">
        <v>1250</v>
      </c>
      <c r="G4440" s="20" t="s">
        <v>5700</v>
      </c>
      <c r="H4440" s="20"/>
      <c r="I4440" s="20">
        <v>15814279632</v>
      </c>
      <c r="J4440" s="20" t="s">
        <v>924</v>
      </c>
      <c r="K4440" s="20" t="s">
        <v>90</v>
      </c>
      <c r="L4440" s="20" t="s">
        <v>2137</v>
      </c>
      <c r="M4440" s="20">
        <v>1408</v>
      </c>
      <c r="N4440" s="20">
        <v>1408</v>
      </c>
      <c r="O4440" s="20" t="s">
        <v>927</v>
      </c>
      <c r="P4440" s="20" t="s">
        <v>50</v>
      </c>
      <c r="Q4440" s="28"/>
      <c r="R4440" s="21" t="s">
        <v>91</v>
      </c>
      <c r="S4440" s="25" t="s">
        <v>1410</v>
      </c>
      <c r="T4440" s="21" t="s">
        <v>53</v>
      </c>
      <c r="U4440" s="21" t="s">
        <v>92</v>
      </c>
      <c r="V4440" s="46">
        <v>1</v>
      </c>
      <c r="W4440" s="26">
        <f t="shared" si="3371"/>
        <v>1</v>
      </c>
      <c r="Y4440" s="21">
        <v>12</v>
      </c>
      <c r="Z4440" s="22">
        <f t="shared" si="3370"/>
        <v>1408</v>
      </c>
      <c r="AA4440" s="20" t="s">
        <v>4899</v>
      </c>
      <c r="AB4440" s="22"/>
      <c r="AC4440" s="22">
        <v>1</v>
      </c>
      <c r="AD4440" s="22"/>
      <c r="AE4440" s="22">
        <f t="shared" si="3379"/>
        <v>1408</v>
      </c>
      <c r="AF4440" s="22">
        <f t="shared" si="3372"/>
        <v>1408</v>
      </c>
      <c r="AG4440" s="20"/>
      <c r="AH4440" s="22"/>
      <c r="AI4440" s="22"/>
      <c r="AJ4440" s="22">
        <f t="shared" si="3394"/>
        <v>1408</v>
      </c>
      <c r="AK4440" s="22">
        <f>IF(O4440="(传统)XDSL",VLOOKUP(S4440,[2]直销续费率明细!C:I,7,FALSE)*1,IF(O4440="GPON+XDSL",VLOOKUP(S4440,[2]直销续费率明细!C:I,7,FALSE)*1,VLOOKUP(S4440,[2]直销续费率明细!C:I,5,FALSE)*1))</f>
        <v>-40</v>
      </c>
      <c r="AL4440" s="22" t="s">
        <v>1309</v>
      </c>
      <c r="AM4440" s="22"/>
      <c r="AN4440" s="22"/>
      <c r="AO4440" s="22" t="s">
        <v>4897</v>
      </c>
      <c r="AP4440" s="22" t="s">
        <v>1301</v>
      </c>
      <c r="AS4440" s="20">
        <f>IF(Y4440&gt;=10,VLOOKUP(U4440,[2]提成计算!B:T,19,FALSE),VLOOKUP(U4440,[2]提成计算!B:T,18,FALSE))</f>
        <v>0.1</v>
      </c>
      <c r="AT4440" s="20">
        <f t="shared" si="3395"/>
        <v>140.80000000000001</v>
      </c>
      <c r="AU4440" s="20">
        <f t="shared" si="3396"/>
        <v>-40</v>
      </c>
    </row>
    <row r="4441" spans="1:47" x14ac:dyDescent="0.15">
      <c r="A4441" s="21" t="s">
        <v>1273</v>
      </c>
      <c r="B4441" s="20" t="s">
        <v>918</v>
      </c>
      <c r="C4441" s="20" t="s">
        <v>1099</v>
      </c>
      <c r="D4441" s="20" t="s">
        <v>1121</v>
      </c>
      <c r="E4441" s="20" t="s">
        <v>1284</v>
      </c>
      <c r="F4441" s="20" t="s">
        <v>1250</v>
      </c>
      <c r="G4441" s="20" t="s">
        <v>5701</v>
      </c>
      <c r="H4441" s="20"/>
      <c r="I4441" s="20">
        <v>13480012007</v>
      </c>
      <c r="J4441" s="20" t="s">
        <v>924</v>
      </c>
      <c r="K4441" s="20" t="s">
        <v>4967</v>
      </c>
      <c r="L4441" s="20" t="s">
        <v>2268</v>
      </c>
      <c r="M4441" s="20">
        <v>1398</v>
      </c>
      <c r="N4441" s="20">
        <v>1398</v>
      </c>
      <c r="O4441" s="20" t="s">
        <v>927</v>
      </c>
      <c r="P4441" s="20" t="s">
        <v>50</v>
      </c>
      <c r="Q4441" s="28"/>
      <c r="R4441" s="21" t="s">
        <v>91</v>
      </c>
      <c r="S4441" s="25" t="s">
        <v>1410</v>
      </c>
      <c r="T4441" s="21" t="s">
        <v>4968</v>
      </c>
      <c r="U4441" s="21" t="s">
        <v>4969</v>
      </c>
      <c r="V4441" s="46">
        <v>1</v>
      </c>
      <c r="W4441" s="26">
        <f t="shared" si="3371"/>
        <v>1</v>
      </c>
      <c r="Y4441" s="21">
        <v>20</v>
      </c>
      <c r="Z4441" s="22">
        <f t="shared" si="3370"/>
        <v>1398</v>
      </c>
      <c r="AA4441" s="20" t="s">
        <v>4899</v>
      </c>
      <c r="AB4441" s="22"/>
      <c r="AC4441" s="22">
        <v>1</v>
      </c>
      <c r="AD4441" s="22"/>
      <c r="AE4441" s="22">
        <f t="shared" si="3379"/>
        <v>1398</v>
      </c>
      <c r="AF4441" s="22">
        <f t="shared" si="3372"/>
        <v>1398</v>
      </c>
      <c r="AG4441" s="20"/>
      <c r="AH4441" s="22"/>
      <c r="AI4441" s="22"/>
      <c r="AJ4441" s="22">
        <f t="shared" si="3394"/>
        <v>1398</v>
      </c>
      <c r="AK4441" s="22">
        <f>IF(O4441="(传统)XDSL",VLOOKUP(S4441,[2]直销续费率明细!C:I,7,FALSE)*1,IF(O4441="GPON+XDSL",VLOOKUP(S4441,[2]直销续费率明细!C:I,7,FALSE)*1,VLOOKUP(S4441,[2]直销续费率明细!C:I,5,FALSE)*1))</f>
        <v>-40</v>
      </c>
      <c r="AL4441" s="22" t="s">
        <v>1300</v>
      </c>
      <c r="AM4441" s="22"/>
      <c r="AN4441" s="22"/>
      <c r="AO4441" s="22" t="s">
        <v>4897</v>
      </c>
      <c r="AP4441" s="22" t="s">
        <v>1301</v>
      </c>
      <c r="AS4441" s="20">
        <f>IF(Y4441&gt;=10,VLOOKUP(U4441,[2]提成计算!B:T,19,FALSE),VLOOKUP(U4441,[2]提成计算!B:T,18,FALSE))</f>
        <v>0.1</v>
      </c>
      <c r="AT4441" s="20">
        <f t="shared" si="3395"/>
        <v>139.80000000000001</v>
      </c>
      <c r="AU4441" s="20">
        <f t="shared" si="3396"/>
        <v>-40</v>
      </c>
    </row>
    <row r="4442" spans="1:47" x14ac:dyDescent="0.15">
      <c r="A4442" s="21" t="s">
        <v>1273</v>
      </c>
      <c r="B4442" s="20" t="s">
        <v>918</v>
      </c>
      <c r="C4442" s="20" t="s">
        <v>1099</v>
      </c>
      <c r="D4442" s="20" t="s">
        <v>1121</v>
      </c>
      <c r="E4442" s="20" t="s">
        <v>1284</v>
      </c>
      <c r="F4442" s="20" t="s">
        <v>1250</v>
      </c>
      <c r="G4442" s="20" t="s">
        <v>5702</v>
      </c>
      <c r="H4442" s="20"/>
      <c r="I4442" s="20">
        <v>13925716800</v>
      </c>
      <c r="J4442" s="20" t="s">
        <v>1268</v>
      </c>
      <c r="K4442" s="20" t="s">
        <v>4967</v>
      </c>
      <c r="L4442" s="20" t="s">
        <v>1358</v>
      </c>
      <c r="M4442" s="20">
        <v>1088</v>
      </c>
      <c r="N4442" s="20">
        <v>1088</v>
      </c>
      <c r="O4442" s="20" t="s">
        <v>927</v>
      </c>
      <c r="P4442" s="20" t="s">
        <v>50</v>
      </c>
      <c r="Q4442" s="28"/>
      <c r="R4442" s="21" t="s">
        <v>91</v>
      </c>
      <c r="S4442" s="21"/>
      <c r="T4442" s="21" t="s">
        <v>4968</v>
      </c>
      <c r="U4442" s="21" t="s">
        <v>4969</v>
      </c>
      <c r="V4442" s="46">
        <v>1</v>
      </c>
      <c r="W4442" s="26">
        <f t="shared" si="3371"/>
        <v>1</v>
      </c>
      <c r="X4442" s="26">
        <f t="shared" si="3380"/>
        <v>1</v>
      </c>
      <c r="Y4442" s="21">
        <v>10</v>
      </c>
      <c r="Z4442" s="22">
        <f t="shared" si="3370"/>
        <v>1088</v>
      </c>
      <c r="AA4442" s="20" t="s">
        <v>4899</v>
      </c>
      <c r="AB4442" s="22"/>
      <c r="AC4442" s="22">
        <v>1</v>
      </c>
      <c r="AD4442" s="22"/>
      <c r="AE4442" s="22">
        <f t="shared" si="3379"/>
        <v>1088</v>
      </c>
      <c r="AF4442" s="22">
        <f t="shared" si="3372"/>
        <v>1088</v>
      </c>
      <c r="AG4442" s="20">
        <f t="shared" ref="AG4442:AG4443" si="3397">N4442</f>
        <v>1088</v>
      </c>
      <c r="AH4442" s="20"/>
      <c r="AI4442" s="20"/>
      <c r="AJ4442" s="22"/>
      <c r="AK4442" s="22"/>
      <c r="AM4442" s="22"/>
      <c r="AN4442" s="22"/>
      <c r="AO4442" s="22" t="s">
        <v>4897</v>
      </c>
      <c r="AP4442" s="22" t="s">
        <v>1301</v>
      </c>
      <c r="AS4442" s="20"/>
      <c r="AT4442" s="20"/>
      <c r="AU4442" s="20"/>
    </row>
    <row r="4443" spans="1:47" x14ac:dyDescent="0.15">
      <c r="A4443" s="21" t="s">
        <v>1273</v>
      </c>
      <c r="B4443" s="20" t="s">
        <v>918</v>
      </c>
      <c r="C4443" s="20" t="s">
        <v>1099</v>
      </c>
      <c r="D4443" s="20" t="s">
        <v>1121</v>
      </c>
      <c r="E4443" s="20" t="s">
        <v>1175</v>
      </c>
      <c r="F4443" s="20" t="s">
        <v>1250</v>
      </c>
      <c r="G4443" s="20" t="s">
        <v>4306</v>
      </c>
      <c r="H4443" s="20"/>
      <c r="I4443" s="20">
        <v>13713461163</v>
      </c>
      <c r="J4443" s="20" t="s">
        <v>1268</v>
      </c>
      <c r="K4443" s="20" t="s">
        <v>321</v>
      </c>
      <c r="L4443" s="20" t="s">
        <v>1358</v>
      </c>
      <c r="M4443" s="20">
        <v>1088</v>
      </c>
      <c r="N4443" s="20">
        <v>1088</v>
      </c>
      <c r="O4443" s="20" t="s">
        <v>927</v>
      </c>
      <c r="P4443" s="20" t="s">
        <v>50</v>
      </c>
      <c r="Q4443" s="28"/>
      <c r="R4443" s="21" t="s">
        <v>91</v>
      </c>
      <c r="S4443" s="21"/>
      <c r="T4443" s="21" t="s">
        <v>53</v>
      </c>
      <c r="U4443" s="21" t="s">
        <v>322</v>
      </c>
      <c r="V4443" s="46">
        <v>1</v>
      </c>
      <c r="W4443" s="26">
        <f t="shared" si="3371"/>
        <v>1</v>
      </c>
      <c r="X4443" s="26">
        <f t="shared" si="3380"/>
        <v>1</v>
      </c>
      <c r="Y4443" s="21">
        <v>10</v>
      </c>
      <c r="Z4443" s="22">
        <f t="shared" si="3370"/>
        <v>1088</v>
      </c>
      <c r="AA4443" s="20" t="s">
        <v>4899</v>
      </c>
      <c r="AB4443" s="22"/>
      <c r="AC4443" s="22">
        <v>1</v>
      </c>
      <c r="AD4443" s="22"/>
      <c r="AE4443" s="22">
        <f t="shared" si="3379"/>
        <v>1088</v>
      </c>
      <c r="AF4443" s="22">
        <f t="shared" si="3372"/>
        <v>1088</v>
      </c>
      <c r="AG4443" s="20">
        <f t="shared" si="3397"/>
        <v>1088</v>
      </c>
      <c r="AH4443" s="20" t="str">
        <f>VLOOKUP(U4443,[1]提成计算!B:I,8,FALSE)</f>
        <v xml:space="preserve"> </v>
      </c>
      <c r="AI4443" s="20"/>
      <c r="AJ4443" s="22"/>
      <c r="AK4443" s="22"/>
      <c r="AM4443" s="22"/>
      <c r="AN4443" s="22"/>
      <c r="AO4443" s="22" t="s">
        <v>4897</v>
      </c>
      <c r="AP4443" s="22" t="s">
        <v>1301</v>
      </c>
      <c r="AS4443" s="20"/>
      <c r="AT4443" s="20"/>
      <c r="AU4443" s="20"/>
    </row>
    <row r="4444" spans="1:47" x14ac:dyDescent="0.15">
      <c r="A4444" s="21" t="s">
        <v>1273</v>
      </c>
      <c r="B4444" s="20" t="s">
        <v>918</v>
      </c>
      <c r="C4444" s="20" t="s">
        <v>1099</v>
      </c>
      <c r="D4444" s="20" t="s">
        <v>1136</v>
      </c>
      <c r="E4444" s="20" t="s">
        <v>1137</v>
      </c>
      <c r="F4444" s="20" t="s">
        <v>1250</v>
      </c>
      <c r="G4444" s="20" t="s">
        <v>5703</v>
      </c>
      <c r="H4444" s="20"/>
      <c r="I4444" s="20">
        <v>13827210300</v>
      </c>
      <c r="J4444" s="20" t="s">
        <v>1275</v>
      </c>
      <c r="K4444" s="20" t="s">
        <v>195</v>
      </c>
      <c r="L4444" s="20" t="s">
        <v>1277</v>
      </c>
      <c r="M4444" s="20">
        <v>340</v>
      </c>
      <c r="N4444" s="20">
        <v>340</v>
      </c>
      <c r="O4444" s="20" t="s">
        <v>927</v>
      </c>
      <c r="P4444" s="20" t="s">
        <v>50</v>
      </c>
      <c r="Q4444" s="28"/>
      <c r="R4444" s="21" t="s">
        <v>109</v>
      </c>
      <c r="S4444" s="21"/>
      <c r="T4444" s="21" t="s">
        <v>53</v>
      </c>
      <c r="U4444" s="21" t="s">
        <v>196</v>
      </c>
      <c r="V4444" s="46"/>
      <c r="Y4444" s="21">
        <v>2</v>
      </c>
      <c r="Z4444" s="22">
        <f t="shared" si="3370"/>
        <v>340</v>
      </c>
      <c r="AA4444" s="20" t="s">
        <v>4899</v>
      </c>
      <c r="AB4444" s="22"/>
      <c r="AC4444" s="22"/>
      <c r="AD4444" s="22"/>
      <c r="AE4444" s="22"/>
      <c r="AF4444" s="22"/>
      <c r="AG4444" s="20"/>
      <c r="AH4444" s="22"/>
      <c r="AI4444" s="22"/>
      <c r="AJ4444" s="22"/>
      <c r="AK4444" s="22"/>
      <c r="AM4444" s="22"/>
      <c r="AN4444" s="22"/>
      <c r="AO4444" s="22" t="s">
        <v>4897</v>
      </c>
      <c r="AP4444" s="22">
        <v>0</v>
      </c>
      <c r="AS4444" s="20"/>
      <c r="AT4444" s="20"/>
      <c r="AU4444" s="20"/>
    </row>
    <row r="4445" spans="1:47" x14ac:dyDescent="0.15">
      <c r="A4445" s="21" t="s">
        <v>1273</v>
      </c>
      <c r="B4445" s="20" t="s">
        <v>918</v>
      </c>
      <c r="C4445" s="20" t="s">
        <v>1099</v>
      </c>
      <c r="D4445" s="20" t="s">
        <v>1136</v>
      </c>
      <c r="E4445" s="20" t="s">
        <v>4704</v>
      </c>
      <c r="F4445" s="20" t="s">
        <v>1250</v>
      </c>
      <c r="G4445" s="20" t="s">
        <v>5704</v>
      </c>
      <c r="H4445" s="20"/>
      <c r="I4445" s="20">
        <v>13712132344</v>
      </c>
      <c r="J4445" s="20" t="s">
        <v>5241</v>
      </c>
      <c r="K4445" s="20" t="s">
        <v>1139</v>
      </c>
      <c r="L4445" s="20" t="s">
        <v>1960</v>
      </c>
      <c r="M4445" s="20">
        <v>400</v>
      </c>
      <c r="N4445" s="20">
        <v>400</v>
      </c>
      <c r="O4445" s="20" t="s">
        <v>927</v>
      </c>
      <c r="P4445" s="20" t="s">
        <v>50</v>
      </c>
      <c r="Q4445" s="28" t="s">
        <v>5241</v>
      </c>
      <c r="R4445" s="21" t="s">
        <v>109</v>
      </c>
      <c r="S4445" s="21"/>
      <c r="T4445" s="21" t="s">
        <v>53</v>
      </c>
      <c r="U4445" s="21" t="s">
        <v>1140</v>
      </c>
      <c r="V4445" s="46">
        <v>0.5</v>
      </c>
      <c r="W4445" s="26">
        <f t="shared" ref="W4445:W4463" si="3398">V4445</f>
        <v>0.5</v>
      </c>
      <c r="X4445" s="26">
        <f t="shared" ref="X4445:X4460" si="3399">V4445</f>
        <v>0.5</v>
      </c>
      <c r="Y4445" s="21">
        <v>4</v>
      </c>
      <c r="Z4445" s="22">
        <f t="shared" si="3370"/>
        <v>400</v>
      </c>
      <c r="AA4445" s="20" t="s">
        <v>4899</v>
      </c>
      <c r="AB4445" s="22">
        <v>1</v>
      </c>
      <c r="AC4445" s="22"/>
      <c r="AD4445" s="22">
        <f>N4445</f>
        <v>400</v>
      </c>
      <c r="AE4445" s="22"/>
      <c r="AF4445" s="22">
        <f t="shared" ref="AF4445:AF4463" si="3400">N4445</f>
        <v>400</v>
      </c>
      <c r="AG4445" s="20">
        <f t="shared" ref="AG4445:AG4446" si="3401">N4445</f>
        <v>400</v>
      </c>
      <c r="AH4445" s="20" t="str">
        <f>VLOOKUP(U4445,[1]提成计算!B:I,8,FALSE)</f>
        <v xml:space="preserve"> </v>
      </c>
      <c r="AI4445" s="20"/>
      <c r="AJ4445" s="22"/>
      <c r="AK4445" s="22"/>
      <c r="AM4445" s="22"/>
      <c r="AN4445" s="22"/>
      <c r="AO4445" s="22" t="s">
        <v>4897</v>
      </c>
      <c r="AP4445" s="22" t="s">
        <v>1961</v>
      </c>
      <c r="AS4445" s="20"/>
      <c r="AT4445" s="20"/>
      <c r="AU4445" s="20"/>
    </row>
    <row r="4446" spans="1:47" x14ac:dyDescent="0.15">
      <c r="A4446" s="21" t="s">
        <v>1273</v>
      </c>
      <c r="B4446" s="20" t="s">
        <v>918</v>
      </c>
      <c r="C4446" s="20" t="s">
        <v>1099</v>
      </c>
      <c r="D4446" s="20" t="s">
        <v>1121</v>
      </c>
      <c r="E4446" s="20" t="s">
        <v>1175</v>
      </c>
      <c r="F4446" s="20" t="s">
        <v>1250</v>
      </c>
      <c r="G4446" s="20" t="s">
        <v>5705</v>
      </c>
      <c r="H4446" s="20"/>
      <c r="I4446" s="20">
        <v>15818289188</v>
      </c>
      <c r="J4446" s="20" t="s">
        <v>1268</v>
      </c>
      <c r="K4446" s="20" t="s">
        <v>321</v>
      </c>
      <c r="L4446" s="20" t="s">
        <v>1358</v>
      </c>
      <c r="M4446" s="20">
        <v>1088</v>
      </c>
      <c r="N4446" s="20">
        <v>1088</v>
      </c>
      <c r="O4446" s="20" t="s">
        <v>927</v>
      </c>
      <c r="P4446" s="20" t="s">
        <v>50</v>
      </c>
      <c r="Q4446" s="28"/>
      <c r="R4446" s="21" t="s">
        <v>91</v>
      </c>
      <c r="S4446" s="21"/>
      <c r="T4446" s="21" t="s">
        <v>53</v>
      </c>
      <c r="U4446" s="21" t="s">
        <v>322</v>
      </c>
      <c r="V4446" s="46">
        <v>1</v>
      </c>
      <c r="W4446" s="26">
        <f t="shared" si="3398"/>
        <v>1</v>
      </c>
      <c r="X4446" s="26">
        <f t="shared" si="3399"/>
        <v>1</v>
      </c>
      <c r="Y4446" s="21">
        <v>10</v>
      </c>
      <c r="Z4446" s="22">
        <f t="shared" si="3370"/>
        <v>1088</v>
      </c>
      <c r="AA4446" s="20" t="s">
        <v>4899</v>
      </c>
      <c r="AB4446" s="22"/>
      <c r="AC4446" s="22">
        <v>1</v>
      </c>
      <c r="AD4446" s="22"/>
      <c r="AE4446" s="22">
        <f t="shared" ref="AE4446:AE4447" si="3402">N4446</f>
        <v>1088</v>
      </c>
      <c r="AF4446" s="22">
        <f t="shared" si="3400"/>
        <v>1088</v>
      </c>
      <c r="AG4446" s="20">
        <f t="shared" si="3401"/>
        <v>1088</v>
      </c>
      <c r="AH4446" s="20" t="str">
        <f>VLOOKUP(U4446,[1]提成计算!B:I,8,FALSE)</f>
        <v xml:space="preserve"> </v>
      </c>
      <c r="AI4446" s="20"/>
      <c r="AJ4446" s="22"/>
      <c r="AK4446" s="22"/>
      <c r="AM4446" s="22"/>
      <c r="AN4446" s="22"/>
      <c r="AO4446" s="22" t="s">
        <v>2216</v>
      </c>
      <c r="AP4446" s="22" t="s">
        <v>1301</v>
      </c>
      <c r="AS4446" s="20"/>
      <c r="AT4446" s="20"/>
      <c r="AU4446" s="20"/>
    </row>
    <row r="4447" spans="1:47" x14ac:dyDescent="0.15">
      <c r="A4447" s="21" t="s">
        <v>1273</v>
      </c>
      <c r="B4447" s="20" t="s">
        <v>918</v>
      </c>
      <c r="C4447" s="20" t="s">
        <v>1099</v>
      </c>
      <c r="D4447" s="20" t="s">
        <v>1136</v>
      </c>
      <c r="E4447" s="20" t="s">
        <v>1137</v>
      </c>
      <c r="F4447" s="20" t="s">
        <v>1250</v>
      </c>
      <c r="G4447" s="20" t="s">
        <v>5706</v>
      </c>
      <c r="H4447" s="20"/>
      <c r="I4447" s="20">
        <v>13538480565</v>
      </c>
      <c r="J4447" s="20" t="s">
        <v>924</v>
      </c>
      <c r="K4447" s="20" t="s">
        <v>304</v>
      </c>
      <c r="L4447" s="20" t="s">
        <v>2137</v>
      </c>
      <c r="M4447" s="20">
        <v>1408</v>
      </c>
      <c r="N4447" s="20">
        <v>1408</v>
      </c>
      <c r="O4447" s="20" t="s">
        <v>927</v>
      </c>
      <c r="P4447" s="20" t="s">
        <v>50</v>
      </c>
      <c r="Q4447" s="28"/>
      <c r="R4447" s="21" t="s">
        <v>109</v>
      </c>
      <c r="S4447" s="25" t="s">
        <v>1159</v>
      </c>
      <c r="T4447" s="21" t="s">
        <v>53</v>
      </c>
      <c r="U4447" s="21" t="s">
        <v>305</v>
      </c>
      <c r="V4447" s="46">
        <v>1</v>
      </c>
      <c r="W4447" s="26">
        <f t="shared" si="3398"/>
        <v>1</v>
      </c>
      <c r="Y4447" s="21">
        <v>12</v>
      </c>
      <c r="Z4447" s="22">
        <f t="shared" si="3370"/>
        <v>1408</v>
      </c>
      <c r="AA4447" s="20" t="s">
        <v>2218</v>
      </c>
      <c r="AB4447" s="22"/>
      <c r="AC4447" s="22">
        <v>1</v>
      </c>
      <c r="AD4447" s="22"/>
      <c r="AE4447" s="22">
        <f t="shared" si="3402"/>
        <v>1408</v>
      </c>
      <c r="AF4447" s="22">
        <f t="shared" si="3400"/>
        <v>1408</v>
      </c>
      <c r="AG4447" s="20"/>
      <c r="AH4447" s="22"/>
      <c r="AI4447" s="22"/>
      <c r="AJ4447" s="22">
        <f>N4447</f>
        <v>1408</v>
      </c>
      <c r="AK4447" s="22">
        <f>IF(O4447="(传统)XDSL",VLOOKUP(S4447,[2]直销续费率明细!C:I,7,FALSE)*1,IF(O4447="GPON+XDSL",VLOOKUP(S4447,[2]直销续费率明细!C:I,7,FALSE)*1,VLOOKUP(S4447,[2]直销续费率明细!C:I,5,FALSE)*1))</f>
        <v>-40</v>
      </c>
      <c r="AL4447" s="22" t="s">
        <v>1309</v>
      </c>
      <c r="AM4447" s="22"/>
      <c r="AN4447" s="22"/>
      <c r="AO4447" s="22" t="s">
        <v>4897</v>
      </c>
      <c r="AP4447" s="22" t="s">
        <v>1301</v>
      </c>
      <c r="AS4447" s="20">
        <f>IF(Y4447&gt;=10,VLOOKUP(U4447,[2]提成计算!B:T,19,FALSE),VLOOKUP(U4447,[2]提成计算!B:T,18,FALSE))</f>
        <v>0.09</v>
      </c>
      <c r="AT4447" s="20">
        <f t="shared" ref="AT4447" si="3403">IF(AD4447*AS4447&gt;0,AD4447*AS4447,AE4447*AS4447)</f>
        <v>126.72</v>
      </c>
      <c r="AU4447" s="20">
        <f t="shared" ref="AU4447" si="3404">IF(AND(AK4447&lt;0,AK4447+AT4447&lt;0),-AT4447,AK4447)</f>
        <v>-40</v>
      </c>
    </row>
    <row r="4448" spans="1:47" x14ac:dyDescent="0.15">
      <c r="A4448" s="21" t="s">
        <v>1273</v>
      </c>
      <c r="B4448" s="20" t="s">
        <v>918</v>
      </c>
      <c r="C4448" s="20" t="s">
        <v>1099</v>
      </c>
      <c r="D4448" s="20" t="s">
        <v>1121</v>
      </c>
      <c r="E4448" s="20" t="s">
        <v>1280</v>
      </c>
      <c r="F4448" s="20" t="s">
        <v>1250</v>
      </c>
      <c r="G4448" s="20" t="s">
        <v>5707</v>
      </c>
      <c r="H4448" s="20"/>
      <c r="I4448" s="20">
        <v>13726445699</v>
      </c>
      <c r="J4448" s="20" t="s">
        <v>1268</v>
      </c>
      <c r="K4448" s="20" t="s">
        <v>1286</v>
      </c>
      <c r="L4448" s="20" t="s">
        <v>1960</v>
      </c>
      <c r="M4448" s="20">
        <v>400</v>
      </c>
      <c r="N4448" s="20">
        <v>400</v>
      </c>
      <c r="O4448" s="20" t="s">
        <v>927</v>
      </c>
      <c r="P4448" s="20" t="s">
        <v>50</v>
      </c>
      <c r="Q4448" s="28"/>
      <c r="R4448" s="21" t="s">
        <v>91</v>
      </c>
      <c r="S4448" s="21"/>
      <c r="T4448" s="21" t="s">
        <v>53</v>
      </c>
      <c r="U4448" s="21" t="s">
        <v>1287</v>
      </c>
      <c r="V4448" s="46">
        <v>0.5</v>
      </c>
      <c r="W4448" s="26">
        <f t="shared" si="3398"/>
        <v>0.5</v>
      </c>
      <c r="X4448" s="26">
        <f t="shared" si="3399"/>
        <v>0.5</v>
      </c>
      <c r="Y4448" s="21">
        <v>4</v>
      </c>
      <c r="Z4448" s="22">
        <f t="shared" si="3370"/>
        <v>400</v>
      </c>
      <c r="AA4448" s="20" t="s">
        <v>4899</v>
      </c>
      <c r="AB4448" s="22">
        <v>1</v>
      </c>
      <c r="AC4448" s="22"/>
      <c r="AD4448" s="22">
        <f t="shared" ref="AD4448:AD4449" si="3405">N4448</f>
        <v>400</v>
      </c>
      <c r="AE4448" s="22"/>
      <c r="AF4448" s="22">
        <f t="shared" si="3400"/>
        <v>400</v>
      </c>
      <c r="AG4448" s="20">
        <f>N4448</f>
        <v>400</v>
      </c>
      <c r="AH4448" s="20" t="str">
        <f>VLOOKUP(U4448,[1]提成计算!B:I,8,FALSE)</f>
        <v xml:space="preserve"> </v>
      </c>
      <c r="AI4448" s="20"/>
      <c r="AJ4448" s="22"/>
      <c r="AK4448" s="22"/>
      <c r="AM4448" s="22"/>
      <c r="AN4448" s="22"/>
      <c r="AO4448" s="22" t="s">
        <v>4897</v>
      </c>
      <c r="AP4448" s="22" t="s">
        <v>1961</v>
      </c>
      <c r="AS4448" s="20"/>
      <c r="AT4448" s="20"/>
      <c r="AU4448" s="20"/>
    </row>
    <row r="4449" spans="1:47" x14ac:dyDescent="0.15">
      <c r="A4449" s="21" t="s">
        <v>1273</v>
      </c>
      <c r="B4449" s="20" t="s">
        <v>918</v>
      </c>
      <c r="C4449" s="20" t="s">
        <v>1099</v>
      </c>
      <c r="D4449" s="20" t="s">
        <v>1136</v>
      </c>
      <c r="E4449" s="20" t="s">
        <v>4704</v>
      </c>
      <c r="F4449" s="20" t="s">
        <v>1250</v>
      </c>
      <c r="G4449" s="20" t="s">
        <v>5708</v>
      </c>
      <c r="H4449" s="20"/>
      <c r="I4449" s="20">
        <v>13537115923</v>
      </c>
      <c r="J4449" s="20" t="s">
        <v>924</v>
      </c>
      <c r="K4449" s="20" t="s">
        <v>304</v>
      </c>
      <c r="L4449" s="20" t="s">
        <v>1918</v>
      </c>
      <c r="M4449" s="20">
        <v>680</v>
      </c>
      <c r="N4449" s="20">
        <v>680</v>
      </c>
      <c r="O4449" s="20" t="s">
        <v>1262</v>
      </c>
      <c r="P4449" s="20" t="s">
        <v>50</v>
      </c>
      <c r="Q4449" s="28"/>
      <c r="R4449" s="21" t="s">
        <v>109</v>
      </c>
      <c r="S4449" s="25" t="s">
        <v>1161</v>
      </c>
      <c r="T4449" s="21" t="s">
        <v>53</v>
      </c>
      <c r="U4449" s="21" t="s">
        <v>305</v>
      </c>
      <c r="V4449" s="46">
        <v>1</v>
      </c>
      <c r="W4449" s="26">
        <f t="shared" si="3398"/>
        <v>1</v>
      </c>
      <c r="Y4449" s="21">
        <v>4</v>
      </c>
      <c r="Z4449" s="22">
        <f t="shared" si="3370"/>
        <v>680</v>
      </c>
      <c r="AA4449" s="20" t="s">
        <v>4899</v>
      </c>
      <c r="AB4449" s="22">
        <v>1</v>
      </c>
      <c r="AC4449" s="22"/>
      <c r="AD4449" s="22">
        <f t="shared" si="3405"/>
        <v>680</v>
      </c>
      <c r="AE4449" s="22"/>
      <c r="AF4449" s="22">
        <f t="shared" si="3400"/>
        <v>680</v>
      </c>
      <c r="AG4449" s="20"/>
      <c r="AH4449" s="22"/>
      <c r="AI4449" s="22"/>
      <c r="AJ4449" s="22">
        <f t="shared" ref="AJ4449:AJ4452" si="3406">N4449</f>
        <v>680</v>
      </c>
      <c r="AK4449" s="22"/>
      <c r="AL4449" s="22" t="s">
        <v>1871</v>
      </c>
      <c r="AM4449" s="22"/>
      <c r="AN4449" s="22"/>
      <c r="AO4449" s="22" t="s">
        <v>4897</v>
      </c>
      <c r="AP4449" s="22" t="s">
        <v>4913</v>
      </c>
      <c r="AS4449" s="20">
        <f>IF(Y4449&gt;=10,VLOOKUP(U4449,[2]提成计算!B:T,19,FALSE),VLOOKUP(U4449,[2]提成计算!B:T,18,FALSE))</f>
        <v>0.06</v>
      </c>
      <c r="AT4449" s="20">
        <f t="shared" ref="AT4449:AT4452" si="3407">IF(AD4449*AS4449&gt;0,AD4449*AS4449,AE4449*AS4449)</f>
        <v>40.799999999999997</v>
      </c>
      <c r="AU4449" s="20">
        <f t="shared" ref="AU4449" si="3408">IF(AND(AK4449&lt;0,AK4449+AT4449&lt;0),AT4449,AK4449)</f>
        <v>0</v>
      </c>
    </row>
    <row r="4450" spans="1:47" x14ac:dyDescent="0.15">
      <c r="A4450" s="21" t="s">
        <v>1273</v>
      </c>
      <c r="B4450" s="20" t="s">
        <v>918</v>
      </c>
      <c r="C4450" s="20" t="s">
        <v>1099</v>
      </c>
      <c r="D4450" s="20" t="s">
        <v>1136</v>
      </c>
      <c r="E4450" s="20" t="s">
        <v>1447</v>
      </c>
      <c r="F4450" s="20" t="s">
        <v>1250</v>
      </c>
      <c r="G4450" s="20" t="s">
        <v>5709</v>
      </c>
      <c r="H4450" s="20"/>
      <c r="I4450" s="20" t="s">
        <v>5710</v>
      </c>
      <c r="J4450" s="20" t="s">
        <v>924</v>
      </c>
      <c r="K4450" s="20" t="s">
        <v>195</v>
      </c>
      <c r="L4450" s="20" t="s">
        <v>2137</v>
      </c>
      <c r="M4450" s="20">
        <v>1408</v>
      </c>
      <c r="N4450" s="20">
        <v>1408</v>
      </c>
      <c r="O4450" s="20" t="s">
        <v>927</v>
      </c>
      <c r="P4450" s="20" t="s">
        <v>50</v>
      </c>
      <c r="Q4450" s="28"/>
      <c r="R4450" s="21" t="s">
        <v>109</v>
      </c>
      <c r="S4450" s="25" t="s">
        <v>1450</v>
      </c>
      <c r="T4450" s="21" t="s">
        <v>53</v>
      </c>
      <c r="U4450" s="21" t="s">
        <v>196</v>
      </c>
      <c r="V4450" s="46">
        <v>1</v>
      </c>
      <c r="W4450" s="26">
        <f t="shared" si="3398"/>
        <v>1</v>
      </c>
      <c r="Y4450" s="21">
        <v>12</v>
      </c>
      <c r="Z4450" s="22">
        <f t="shared" si="3370"/>
        <v>1408</v>
      </c>
      <c r="AA4450" s="20" t="s">
        <v>4899</v>
      </c>
      <c r="AB4450" s="22"/>
      <c r="AC4450" s="22">
        <v>1</v>
      </c>
      <c r="AD4450" s="22"/>
      <c r="AE4450" s="22">
        <f t="shared" ref="AE4450:AE4454" si="3409">N4450</f>
        <v>1408</v>
      </c>
      <c r="AF4450" s="22">
        <f t="shared" si="3400"/>
        <v>1408</v>
      </c>
      <c r="AG4450" s="20"/>
      <c r="AH4450" s="22"/>
      <c r="AI4450" s="22"/>
      <c r="AJ4450" s="22">
        <f t="shared" si="3406"/>
        <v>1408</v>
      </c>
      <c r="AK4450" s="22">
        <f>IF(O4450="(传统)XDSL",VLOOKUP(S4450,[2]直销续费率明细!C:I,7,FALSE)*1,IF(O4450="GPON+XDSL",VLOOKUP(S4450,[2]直销续费率明细!C:I,7,FALSE)*1,VLOOKUP(S4450,[2]直销续费率明细!C:I,5,FALSE)*1))</f>
        <v>25</v>
      </c>
      <c r="AL4450" s="22" t="s">
        <v>1309</v>
      </c>
      <c r="AM4450" s="22"/>
      <c r="AN4450" s="22"/>
      <c r="AO4450" s="22" t="s">
        <v>2216</v>
      </c>
      <c r="AP4450" s="22" t="s">
        <v>1301</v>
      </c>
      <c r="AS4450" s="20">
        <f>IF(Y4450&gt;=10,VLOOKUP(U4450,[2]提成计算!B:T,19,FALSE),VLOOKUP(U4450,[2]提成计算!B:T,18,FALSE))</f>
        <v>0.1</v>
      </c>
      <c r="AT4450" s="20">
        <f t="shared" si="3407"/>
        <v>140.80000000000001</v>
      </c>
      <c r="AU4450" s="20">
        <f t="shared" ref="AU4450:AU4452" si="3410">IF(AND(AK4450&lt;0,AK4450+AT4450&lt;0),-AT4450,AK4450)</f>
        <v>25</v>
      </c>
    </row>
    <row r="4451" spans="1:47" x14ac:dyDescent="0.15">
      <c r="A4451" s="21" t="s">
        <v>1273</v>
      </c>
      <c r="B4451" s="20" t="s">
        <v>918</v>
      </c>
      <c r="C4451" s="20" t="s">
        <v>1099</v>
      </c>
      <c r="D4451" s="20" t="s">
        <v>1136</v>
      </c>
      <c r="E4451" s="20" t="s">
        <v>1144</v>
      </c>
      <c r="F4451" s="20" t="s">
        <v>1250</v>
      </c>
      <c r="G4451" s="20" t="s">
        <v>5711</v>
      </c>
      <c r="H4451" s="20"/>
      <c r="I4451" s="20">
        <v>13712243869</v>
      </c>
      <c r="J4451" s="20" t="s">
        <v>924</v>
      </c>
      <c r="K4451" s="20" t="s">
        <v>1146</v>
      </c>
      <c r="L4451" s="20" t="s">
        <v>1376</v>
      </c>
      <c r="M4451" s="20">
        <v>1088</v>
      </c>
      <c r="N4451" s="20">
        <v>1088</v>
      </c>
      <c r="O4451" s="20" t="s">
        <v>927</v>
      </c>
      <c r="P4451" s="20" t="s">
        <v>50</v>
      </c>
      <c r="Q4451" s="28"/>
      <c r="R4451" s="21" t="s">
        <v>109</v>
      </c>
      <c r="S4451" s="25" t="s">
        <v>1150</v>
      </c>
      <c r="T4451" s="21" t="s">
        <v>53</v>
      </c>
      <c r="U4451" s="21" t="s">
        <v>613</v>
      </c>
      <c r="V4451" s="46">
        <v>1</v>
      </c>
      <c r="W4451" s="26">
        <f t="shared" si="3398"/>
        <v>1</v>
      </c>
      <c r="Y4451" s="21">
        <v>10</v>
      </c>
      <c r="Z4451" s="22">
        <f t="shared" si="3370"/>
        <v>1088</v>
      </c>
      <c r="AA4451" s="20" t="s">
        <v>2218</v>
      </c>
      <c r="AB4451" s="22"/>
      <c r="AC4451" s="22">
        <v>1</v>
      </c>
      <c r="AD4451" s="22"/>
      <c r="AE4451" s="22">
        <f t="shared" si="3409"/>
        <v>1088</v>
      </c>
      <c r="AF4451" s="22">
        <f t="shared" si="3400"/>
        <v>1088</v>
      </c>
      <c r="AG4451" s="20"/>
      <c r="AH4451" s="22"/>
      <c r="AI4451" s="22"/>
      <c r="AJ4451" s="22">
        <f t="shared" si="3406"/>
        <v>1088</v>
      </c>
      <c r="AK4451" s="22">
        <f>IF(O4451="(传统)XDSL",VLOOKUP(S4451,[2]直销续费率明细!C:I,7,FALSE)*1,IF(O4451="GPON+XDSL",VLOOKUP(S4451,[2]直销续费率明细!C:I,7,FALSE)*1,VLOOKUP(S4451,[2]直销续费率明细!C:I,5,FALSE)*1))</f>
        <v>-40</v>
      </c>
      <c r="AL4451" s="22" t="s">
        <v>1309</v>
      </c>
      <c r="AM4451" s="22"/>
      <c r="AN4451" s="22"/>
      <c r="AO4451" s="22" t="s">
        <v>2216</v>
      </c>
      <c r="AP4451" s="22" t="s">
        <v>1301</v>
      </c>
      <c r="AS4451" s="20">
        <f>IF(Y4451&gt;=10,VLOOKUP(U4451,[2]提成计算!B:T,19,FALSE),VLOOKUP(U4451,[2]提成计算!B:T,18,FALSE))</f>
        <v>0.09</v>
      </c>
      <c r="AT4451" s="20">
        <f t="shared" si="3407"/>
        <v>97.92</v>
      </c>
      <c r="AU4451" s="20">
        <f t="shared" si="3410"/>
        <v>-40</v>
      </c>
    </row>
    <row r="4452" spans="1:47" x14ac:dyDescent="0.15">
      <c r="A4452" s="21" t="s">
        <v>1273</v>
      </c>
      <c r="B4452" s="20" t="s">
        <v>918</v>
      </c>
      <c r="C4452" s="20" t="s">
        <v>1099</v>
      </c>
      <c r="D4452" s="20" t="s">
        <v>1136</v>
      </c>
      <c r="E4452" s="20" t="s">
        <v>4723</v>
      </c>
      <c r="F4452" s="20" t="s">
        <v>1250</v>
      </c>
      <c r="G4452" s="20" t="s">
        <v>5712</v>
      </c>
      <c r="H4452" s="20"/>
      <c r="I4452" s="20">
        <v>18002854370</v>
      </c>
      <c r="J4452" s="20" t="s">
        <v>924</v>
      </c>
      <c r="K4452" s="20" t="s">
        <v>1139</v>
      </c>
      <c r="L4452" s="20" t="s">
        <v>2137</v>
      </c>
      <c r="M4452" s="20">
        <v>1408</v>
      </c>
      <c r="N4452" s="20">
        <v>1408</v>
      </c>
      <c r="O4452" s="20" t="s">
        <v>927</v>
      </c>
      <c r="P4452" s="20" t="s">
        <v>50</v>
      </c>
      <c r="Q4452" s="28"/>
      <c r="R4452" s="21" t="s">
        <v>109</v>
      </c>
      <c r="S4452" s="25" t="s">
        <v>1450</v>
      </c>
      <c r="T4452" s="21" t="s">
        <v>53</v>
      </c>
      <c r="U4452" s="21" t="s">
        <v>1140</v>
      </c>
      <c r="V4452" s="46">
        <v>1</v>
      </c>
      <c r="W4452" s="26">
        <f t="shared" si="3398"/>
        <v>1</v>
      </c>
      <c r="Y4452" s="21">
        <v>12</v>
      </c>
      <c r="Z4452" s="22">
        <f t="shared" si="3370"/>
        <v>1408</v>
      </c>
      <c r="AA4452" s="20" t="s">
        <v>2218</v>
      </c>
      <c r="AB4452" s="22"/>
      <c r="AC4452" s="22">
        <v>1</v>
      </c>
      <c r="AD4452" s="22"/>
      <c r="AE4452" s="22">
        <f t="shared" si="3409"/>
        <v>1408</v>
      </c>
      <c r="AF4452" s="22">
        <f t="shared" si="3400"/>
        <v>1408</v>
      </c>
      <c r="AG4452" s="20"/>
      <c r="AH4452" s="22"/>
      <c r="AI4452" s="22"/>
      <c r="AJ4452" s="22">
        <f t="shared" si="3406"/>
        <v>1408</v>
      </c>
      <c r="AK4452" s="22">
        <f>IF(O4452="(传统)XDSL",VLOOKUP(S4452,[2]直销续费率明细!C:I,7,FALSE)*1,IF(O4452="GPON+XDSL",VLOOKUP(S4452,[2]直销续费率明细!C:I,7,FALSE)*1,VLOOKUP(S4452,[2]直销续费率明细!C:I,5,FALSE)*1))</f>
        <v>25</v>
      </c>
      <c r="AL4452" s="22" t="s">
        <v>1309</v>
      </c>
      <c r="AM4452" s="22"/>
      <c r="AN4452" s="22"/>
      <c r="AO4452" s="22" t="s">
        <v>2216</v>
      </c>
      <c r="AP4452" s="22" t="s">
        <v>1301</v>
      </c>
      <c r="AS4452" s="20">
        <f>IF(Y4452&gt;=10,VLOOKUP(U4452,[2]提成计算!B:T,19,FALSE),VLOOKUP(U4452,[2]提成计算!B:T,18,FALSE))</f>
        <v>0.09</v>
      </c>
      <c r="AT4452" s="20">
        <f t="shared" si="3407"/>
        <v>126.72</v>
      </c>
      <c r="AU4452" s="20">
        <f t="shared" si="3410"/>
        <v>25</v>
      </c>
    </row>
    <row r="4453" spans="1:47" x14ac:dyDescent="0.15">
      <c r="A4453" s="21" t="s">
        <v>1273</v>
      </c>
      <c r="B4453" s="20" t="s">
        <v>918</v>
      </c>
      <c r="C4453" s="20" t="s">
        <v>1099</v>
      </c>
      <c r="D4453" s="20" t="s">
        <v>1100</v>
      </c>
      <c r="E4453" s="20" t="s">
        <v>1101</v>
      </c>
      <c r="F4453" s="20" t="s">
        <v>1250</v>
      </c>
      <c r="G4453" s="20" t="s">
        <v>5713</v>
      </c>
      <c r="H4453" s="20"/>
      <c r="I4453" s="20">
        <v>15107698003</v>
      </c>
      <c r="J4453" s="20" t="s">
        <v>1268</v>
      </c>
      <c r="K4453" s="20" t="s">
        <v>80</v>
      </c>
      <c r="L4453" s="20" t="s">
        <v>1898</v>
      </c>
      <c r="M4453" s="20">
        <v>1398</v>
      </c>
      <c r="N4453" s="20">
        <v>1398</v>
      </c>
      <c r="O4453" s="20" t="s">
        <v>927</v>
      </c>
      <c r="P4453" s="20" t="s">
        <v>50</v>
      </c>
      <c r="Q4453" s="28"/>
      <c r="R4453" s="21" t="s">
        <v>52</v>
      </c>
      <c r="S4453" s="21"/>
      <c r="T4453" s="21" t="s">
        <v>53</v>
      </c>
      <c r="U4453" s="21" t="s">
        <v>81</v>
      </c>
      <c r="V4453" s="46">
        <v>1</v>
      </c>
      <c r="W4453" s="26">
        <f t="shared" si="3398"/>
        <v>1</v>
      </c>
      <c r="X4453" s="26">
        <f t="shared" si="3399"/>
        <v>1</v>
      </c>
      <c r="Y4453" s="21">
        <v>20</v>
      </c>
      <c r="Z4453" s="22">
        <f t="shared" si="3370"/>
        <v>1398</v>
      </c>
      <c r="AA4453" s="20" t="s">
        <v>2218</v>
      </c>
      <c r="AB4453" s="22"/>
      <c r="AC4453" s="22">
        <v>1</v>
      </c>
      <c r="AD4453" s="22"/>
      <c r="AE4453" s="22">
        <f t="shared" si="3409"/>
        <v>1398</v>
      </c>
      <c r="AF4453" s="22">
        <f t="shared" si="3400"/>
        <v>1398</v>
      </c>
      <c r="AG4453" s="20">
        <f>N4453</f>
        <v>1398</v>
      </c>
      <c r="AH4453" s="20" t="str">
        <f>VLOOKUP(U4453,[1]提成计算!B:I,8,FALSE)</f>
        <v xml:space="preserve"> </v>
      </c>
      <c r="AI4453" s="20"/>
      <c r="AJ4453" s="22"/>
      <c r="AK4453" s="22"/>
      <c r="AM4453" s="22"/>
      <c r="AN4453" s="22"/>
      <c r="AO4453" s="22" t="s">
        <v>4897</v>
      </c>
      <c r="AP4453" s="22" t="s">
        <v>1301</v>
      </c>
      <c r="AS4453" s="20"/>
      <c r="AT4453" s="20"/>
      <c r="AU4453" s="20"/>
    </row>
    <row r="4454" spans="1:47" x14ac:dyDescent="0.15">
      <c r="A4454" s="21" t="s">
        <v>1273</v>
      </c>
      <c r="B4454" s="20" t="s">
        <v>918</v>
      </c>
      <c r="C4454" s="20" t="s">
        <v>1099</v>
      </c>
      <c r="D4454" s="20" t="s">
        <v>1100</v>
      </c>
      <c r="E4454" s="20" t="s">
        <v>1101</v>
      </c>
      <c r="F4454" s="20" t="s">
        <v>1250</v>
      </c>
      <c r="G4454" s="20" t="s">
        <v>5714</v>
      </c>
      <c r="H4454" s="20"/>
      <c r="I4454" s="20">
        <v>13751463136</v>
      </c>
      <c r="J4454" s="20" t="s">
        <v>924</v>
      </c>
      <c r="K4454" s="20" t="s">
        <v>80</v>
      </c>
      <c r="L4454" s="20" t="s">
        <v>2137</v>
      </c>
      <c r="M4454" s="20">
        <v>1408</v>
      </c>
      <c r="N4454" s="20">
        <v>1408</v>
      </c>
      <c r="O4454" s="20" t="s">
        <v>927</v>
      </c>
      <c r="P4454" s="20" t="s">
        <v>50</v>
      </c>
      <c r="Q4454" s="28"/>
      <c r="R4454" s="21" t="s">
        <v>52</v>
      </c>
      <c r="S4454" s="25" t="s">
        <v>1163</v>
      </c>
      <c r="T4454" s="21" t="s">
        <v>53</v>
      </c>
      <c r="U4454" s="21" t="s">
        <v>81</v>
      </c>
      <c r="V4454" s="46">
        <v>1</v>
      </c>
      <c r="W4454" s="26">
        <f t="shared" si="3398"/>
        <v>1</v>
      </c>
      <c r="Y4454" s="21">
        <v>12</v>
      </c>
      <c r="Z4454" s="22">
        <f t="shared" si="3370"/>
        <v>1408</v>
      </c>
      <c r="AA4454" s="20" t="s">
        <v>4899</v>
      </c>
      <c r="AB4454" s="22"/>
      <c r="AC4454" s="22">
        <v>1</v>
      </c>
      <c r="AD4454" s="22"/>
      <c r="AE4454" s="22">
        <f t="shared" si="3409"/>
        <v>1408</v>
      </c>
      <c r="AF4454" s="22">
        <f t="shared" si="3400"/>
        <v>1408</v>
      </c>
      <c r="AG4454" s="20"/>
      <c r="AH4454" s="22"/>
      <c r="AI4454" s="22"/>
      <c r="AJ4454" s="22">
        <f t="shared" ref="AJ4454:AJ4459" si="3411">N4454</f>
        <v>1408</v>
      </c>
      <c r="AK4454" s="22">
        <f>IF(O4454="(传统)XDSL",VLOOKUP(S4454,[2]直销续费率明细!C:I,7,FALSE)*1,IF(O4454="GPON+XDSL",VLOOKUP(S4454,[2]直销续费率明细!C:I,7,FALSE)*1,VLOOKUP(S4454,[2]直销续费率明细!C:I,5,FALSE)*1))</f>
        <v>-40</v>
      </c>
      <c r="AL4454" s="22" t="s">
        <v>1300</v>
      </c>
      <c r="AM4454" s="22"/>
      <c r="AN4454" s="22"/>
      <c r="AO4454" s="22" t="s">
        <v>4897</v>
      </c>
      <c r="AP4454" s="22" t="s">
        <v>1301</v>
      </c>
      <c r="AS4454" s="20">
        <f>IF(Y4454&gt;=10,VLOOKUP(U4454,[2]提成计算!B:T,19,FALSE),VLOOKUP(U4454,[2]提成计算!B:T,18,FALSE))</f>
        <v>0.12</v>
      </c>
      <c r="AT4454" s="20">
        <f t="shared" ref="AT4454:AT4459" si="3412">IF(AD4454*AS4454&gt;0,AD4454*AS4454,AE4454*AS4454)</f>
        <v>168.95999999999998</v>
      </c>
      <c r="AU4454" s="20">
        <f t="shared" ref="AU4454:AU4459" si="3413">IF(AND(AK4454&lt;0,AK4454+AT4454&lt;0),-AT4454,AK4454)</f>
        <v>-40</v>
      </c>
    </row>
    <row r="4455" spans="1:47" x14ac:dyDescent="0.15">
      <c r="A4455" s="21" t="s">
        <v>1273</v>
      </c>
      <c r="B4455" s="20" t="s">
        <v>918</v>
      </c>
      <c r="C4455" s="20" t="s">
        <v>1099</v>
      </c>
      <c r="D4455" s="20" t="s">
        <v>1121</v>
      </c>
      <c r="E4455" s="20" t="s">
        <v>1430</v>
      </c>
      <c r="F4455" s="20" t="s">
        <v>1250</v>
      </c>
      <c r="G4455" s="20" t="s">
        <v>5715</v>
      </c>
      <c r="H4455" s="20"/>
      <c r="I4455" s="20">
        <v>13539078879</v>
      </c>
      <c r="J4455" s="20" t="s">
        <v>924</v>
      </c>
      <c r="K4455" s="20" t="s">
        <v>1173</v>
      </c>
      <c r="L4455" s="20" t="s">
        <v>1918</v>
      </c>
      <c r="M4455" s="20">
        <v>680</v>
      </c>
      <c r="N4455" s="20">
        <v>680</v>
      </c>
      <c r="O4455" s="20" t="s">
        <v>1262</v>
      </c>
      <c r="P4455" s="20" t="s">
        <v>50</v>
      </c>
      <c r="Q4455" s="28"/>
      <c r="R4455" s="21" t="s">
        <v>91</v>
      </c>
      <c r="S4455" s="25" t="s">
        <v>1550</v>
      </c>
      <c r="T4455" s="21" t="s">
        <v>53</v>
      </c>
      <c r="U4455" s="21" t="s">
        <v>1174</v>
      </c>
      <c r="V4455" s="46">
        <v>1</v>
      </c>
      <c r="W4455" s="26">
        <f t="shared" si="3398"/>
        <v>1</v>
      </c>
      <c r="Y4455" s="21">
        <v>4</v>
      </c>
      <c r="Z4455" s="22">
        <f t="shared" si="3370"/>
        <v>680</v>
      </c>
      <c r="AA4455" s="20" t="s">
        <v>4899</v>
      </c>
      <c r="AB4455" s="22">
        <v>1</v>
      </c>
      <c r="AC4455" s="22"/>
      <c r="AD4455" s="22">
        <f t="shared" ref="AD4455:AD4457" si="3414">N4455</f>
        <v>680</v>
      </c>
      <c r="AE4455" s="22"/>
      <c r="AF4455" s="22">
        <f t="shared" si="3400"/>
        <v>680</v>
      </c>
      <c r="AG4455" s="20"/>
      <c r="AH4455" s="22"/>
      <c r="AI4455" s="22"/>
      <c r="AJ4455" s="22">
        <f t="shared" si="3411"/>
        <v>680</v>
      </c>
      <c r="AK4455" s="22">
        <f>IF(O4455="(传统)XDSL",VLOOKUP(S4455,[2]直销续费率明细!C:I,7,FALSE)*1,IF(O4455="GPON+XDSL",VLOOKUP(S4455,[2]直销续费率明细!C:I,7,FALSE)*1,VLOOKUP(S4455,[2]直销续费率明细!C:I,5,FALSE)*1))</f>
        <v>25</v>
      </c>
      <c r="AL4455" s="22" t="s">
        <v>1309</v>
      </c>
      <c r="AM4455" s="22"/>
      <c r="AN4455" s="22"/>
      <c r="AO4455" s="22" t="s">
        <v>4897</v>
      </c>
      <c r="AP4455" s="22" t="s">
        <v>4913</v>
      </c>
      <c r="AS4455" s="20">
        <f>IF(Y4455&gt;=10,VLOOKUP(U4455,[2]提成计算!B:T,19,FALSE),VLOOKUP(U4455,[2]提成计算!B:T,18,FALSE))</f>
        <v>7.0000000000000007E-2</v>
      </c>
      <c r="AT4455" s="20">
        <f t="shared" si="3412"/>
        <v>47.6</v>
      </c>
      <c r="AU4455" s="20">
        <f t="shared" si="3413"/>
        <v>25</v>
      </c>
    </row>
    <row r="4456" spans="1:47" x14ac:dyDescent="0.15">
      <c r="A4456" s="21" t="s">
        <v>1273</v>
      </c>
      <c r="B4456" s="20" t="s">
        <v>918</v>
      </c>
      <c r="C4456" s="20" t="s">
        <v>1099</v>
      </c>
      <c r="D4456" s="20" t="s">
        <v>1121</v>
      </c>
      <c r="E4456" s="20" t="s">
        <v>1171</v>
      </c>
      <c r="F4456" s="20" t="s">
        <v>1250</v>
      </c>
      <c r="G4456" s="20" t="s">
        <v>5716</v>
      </c>
      <c r="H4456" s="20"/>
      <c r="I4456" s="20">
        <v>13726443011</v>
      </c>
      <c r="J4456" s="20" t="s">
        <v>924</v>
      </c>
      <c r="K4456" s="20" t="s">
        <v>1173</v>
      </c>
      <c r="L4456" s="20" t="s">
        <v>1918</v>
      </c>
      <c r="M4456" s="20">
        <v>680</v>
      </c>
      <c r="N4456" s="20">
        <v>680</v>
      </c>
      <c r="O4456" s="20" t="s">
        <v>927</v>
      </c>
      <c r="P4456" s="20" t="s">
        <v>50</v>
      </c>
      <c r="Q4456" s="28"/>
      <c r="R4456" s="21" t="s">
        <v>91</v>
      </c>
      <c r="S4456" s="25" t="s">
        <v>1550</v>
      </c>
      <c r="T4456" s="21" t="s">
        <v>53</v>
      </c>
      <c r="U4456" s="21" t="s">
        <v>1174</v>
      </c>
      <c r="V4456" s="46">
        <v>1</v>
      </c>
      <c r="W4456" s="26">
        <f t="shared" si="3398"/>
        <v>1</v>
      </c>
      <c r="Y4456" s="21">
        <v>4</v>
      </c>
      <c r="Z4456" s="22">
        <f t="shared" si="3370"/>
        <v>680</v>
      </c>
      <c r="AA4456" s="20" t="s">
        <v>4899</v>
      </c>
      <c r="AB4456" s="22">
        <v>1</v>
      </c>
      <c r="AC4456" s="22"/>
      <c r="AD4456" s="22">
        <f t="shared" si="3414"/>
        <v>680</v>
      </c>
      <c r="AE4456" s="22"/>
      <c r="AF4456" s="22">
        <f t="shared" si="3400"/>
        <v>680</v>
      </c>
      <c r="AG4456" s="20"/>
      <c r="AH4456" s="22"/>
      <c r="AI4456" s="22"/>
      <c r="AJ4456" s="22">
        <f t="shared" si="3411"/>
        <v>680</v>
      </c>
      <c r="AK4456" s="22">
        <f>IF(O4456="(传统)XDSL",VLOOKUP(S4456,[2]直销续费率明细!C:I,7,FALSE)*1,IF(O4456="GPON+XDSL",VLOOKUP(S4456,[2]直销续费率明细!C:I,7,FALSE)*1,VLOOKUP(S4456,[2]直销续费率明细!C:I,5,FALSE)*1))</f>
        <v>25</v>
      </c>
      <c r="AL4456" s="22" t="s">
        <v>1309</v>
      </c>
      <c r="AM4456" s="22"/>
      <c r="AN4456" s="22"/>
      <c r="AO4456" s="22" t="s">
        <v>4897</v>
      </c>
      <c r="AP4456" s="22" t="s">
        <v>4913</v>
      </c>
      <c r="AS4456" s="20">
        <f>IF(Y4456&gt;=10,VLOOKUP(U4456,[2]提成计算!B:T,19,FALSE),VLOOKUP(U4456,[2]提成计算!B:T,18,FALSE))</f>
        <v>7.0000000000000007E-2</v>
      </c>
      <c r="AT4456" s="20">
        <f t="shared" si="3412"/>
        <v>47.6</v>
      </c>
      <c r="AU4456" s="20">
        <f t="shared" si="3413"/>
        <v>25</v>
      </c>
    </row>
    <row r="4457" spans="1:47" x14ac:dyDescent="0.15">
      <c r="A4457" s="21" t="s">
        <v>1273</v>
      </c>
      <c r="B4457" s="20" t="s">
        <v>918</v>
      </c>
      <c r="C4457" s="20" t="s">
        <v>1099</v>
      </c>
      <c r="D4457" s="20" t="s">
        <v>1121</v>
      </c>
      <c r="E4457" s="20" t="s">
        <v>4739</v>
      </c>
      <c r="F4457" s="20" t="s">
        <v>1250</v>
      </c>
      <c r="G4457" s="20" t="s">
        <v>228</v>
      </c>
      <c r="H4457" s="20"/>
      <c r="I4457" s="20">
        <v>15814219667</v>
      </c>
      <c r="J4457" s="20" t="s">
        <v>924</v>
      </c>
      <c r="K4457" s="20" t="s">
        <v>1166</v>
      </c>
      <c r="L4457" s="20" t="s">
        <v>1918</v>
      </c>
      <c r="M4457" s="20">
        <v>680</v>
      </c>
      <c r="N4457" s="20">
        <v>680</v>
      </c>
      <c r="O4457" s="20" t="s">
        <v>1262</v>
      </c>
      <c r="P4457" s="20" t="s">
        <v>50</v>
      </c>
      <c r="Q4457" s="28"/>
      <c r="R4457" s="21" t="s">
        <v>91</v>
      </c>
      <c r="S4457" s="25" t="s">
        <v>1126</v>
      </c>
      <c r="T4457" s="21" t="s">
        <v>53</v>
      </c>
      <c r="U4457" s="21" t="s">
        <v>1167</v>
      </c>
      <c r="V4457" s="46">
        <v>1</v>
      </c>
      <c r="W4457" s="26">
        <f t="shared" si="3398"/>
        <v>1</v>
      </c>
      <c r="Y4457" s="21">
        <v>4</v>
      </c>
      <c r="Z4457" s="22">
        <f t="shared" si="3370"/>
        <v>680</v>
      </c>
      <c r="AA4457" s="20" t="s">
        <v>4899</v>
      </c>
      <c r="AB4457" s="22">
        <v>1</v>
      </c>
      <c r="AC4457" s="22"/>
      <c r="AD4457" s="22">
        <f t="shared" si="3414"/>
        <v>680</v>
      </c>
      <c r="AE4457" s="22"/>
      <c r="AF4457" s="22">
        <f t="shared" si="3400"/>
        <v>680</v>
      </c>
      <c r="AG4457" s="20"/>
      <c r="AH4457" s="22"/>
      <c r="AI4457" s="22"/>
      <c r="AJ4457" s="22">
        <f t="shared" si="3411"/>
        <v>680</v>
      </c>
      <c r="AK4457" s="22">
        <f>IF(O4457="(传统)XDSL",VLOOKUP(S4457,[2]直销续费率明细!C:I,7,FALSE)*1,IF(O4457="GPON+XDSL",VLOOKUP(S4457,[2]直销续费率明细!C:I,7,FALSE)*1,VLOOKUP(S4457,[2]直销续费率明细!C:I,5,FALSE)*1))</f>
        <v>-40</v>
      </c>
      <c r="AL4457" s="22" t="s">
        <v>1300</v>
      </c>
      <c r="AM4457" s="22"/>
      <c r="AN4457" s="22"/>
      <c r="AO4457" s="22" t="s">
        <v>4897</v>
      </c>
      <c r="AP4457" s="22" t="s">
        <v>4913</v>
      </c>
      <c r="AS4457" s="20">
        <f>IF(Y4457&gt;=10,VLOOKUP(U4457,[2]提成计算!B:T,19,FALSE),VLOOKUP(U4457,[2]提成计算!B:T,18,FALSE))</f>
        <v>0.06</v>
      </c>
      <c r="AT4457" s="20">
        <f t="shared" si="3412"/>
        <v>40.799999999999997</v>
      </c>
      <c r="AU4457" s="20">
        <f t="shared" si="3413"/>
        <v>-40</v>
      </c>
    </row>
    <row r="4458" spans="1:47" x14ac:dyDescent="0.15">
      <c r="A4458" s="21" t="s">
        <v>1273</v>
      </c>
      <c r="B4458" s="20" t="s">
        <v>918</v>
      </c>
      <c r="C4458" s="20" t="s">
        <v>1099</v>
      </c>
      <c r="D4458" s="20" t="s">
        <v>1121</v>
      </c>
      <c r="E4458" s="20" t="s">
        <v>1171</v>
      </c>
      <c r="F4458" s="20" t="s">
        <v>1250</v>
      </c>
      <c r="G4458" s="20" t="s">
        <v>5717</v>
      </c>
      <c r="H4458" s="20"/>
      <c r="I4458" s="20">
        <v>13713005886</v>
      </c>
      <c r="J4458" s="20" t="s">
        <v>924</v>
      </c>
      <c r="K4458" s="20" t="s">
        <v>1173</v>
      </c>
      <c r="L4458" s="20" t="s">
        <v>1299</v>
      </c>
      <c r="M4458" s="20">
        <v>888</v>
      </c>
      <c r="N4458" s="20">
        <v>888</v>
      </c>
      <c r="O4458" s="20" t="s">
        <v>927</v>
      </c>
      <c r="P4458" s="20" t="s">
        <v>50</v>
      </c>
      <c r="Q4458" s="28"/>
      <c r="R4458" s="21" t="s">
        <v>91</v>
      </c>
      <c r="S4458" s="25" t="s">
        <v>1414</v>
      </c>
      <c r="T4458" s="21" t="s">
        <v>53</v>
      </c>
      <c r="U4458" s="21" t="s">
        <v>1174</v>
      </c>
      <c r="V4458" s="46">
        <v>1</v>
      </c>
      <c r="W4458" s="26">
        <f t="shared" si="3398"/>
        <v>1</v>
      </c>
      <c r="Y4458" s="21">
        <v>12</v>
      </c>
      <c r="Z4458" s="22">
        <f t="shared" si="3370"/>
        <v>888</v>
      </c>
      <c r="AA4458" s="20" t="s">
        <v>4899</v>
      </c>
      <c r="AB4458" s="22"/>
      <c r="AC4458" s="22">
        <v>1</v>
      </c>
      <c r="AD4458" s="22"/>
      <c r="AE4458" s="22">
        <f t="shared" ref="AE4458:AE4460" si="3415">N4458</f>
        <v>888</v>
      </c>
      <c r="AF4458" s="22">
        <f t="shared" si="3400"/>
        <v>888</v>
      </c>
      <c r="AG4458" s="20"/>
      <c r="AH4458" s="22"/>
      <c r="AI4458" s="22"/>
      <c r="AJ4458" s="22">
        <f t="shared" si="3411"/>
        <v>888</v>
      </c>
      <c r="AK4458" s="22">
        <f>IF(O4458="(传统)XDSL",VLOOKUP(S4458,[2]直销续费率明细!C:I,7,FALSE)*1,IF(O4458="GPON+XDSL",VLOOKUP(S4458,[2]直销续费率明细!C:I,7,FALSE)*1,VLOOKUP(S4458,[2]直销续费率明细!C:I,5,FALSE)*1))</f>
        <v>-40</v>
      </c>
      <c r="AL4458" s="22" t="s">
        <v>1309</v>
      </c>
      <c r="AM4458" s="22"/>
      <c r="AN4458" s="22"/>
      <c r="AO4458" s="22" t="s">
        <v>4897</v>
      </c>
      <c r="AP4458" s="22" t="s">
        <v>1301</v>
      </c>
      <c r="AS4458" s="20">
        <f>IF(Y4458&gt;=10,VLOOKUP(U4458,[2]提成计算!B:T,19,FALSE),VLOOKUP(U4458,[2]提成计算!B:T,18,FALSE))</f>
        <v>0.1</v>
      </c>
      <c r="AT4458" s="20">
        <f t="shared" si="3412"/>
        <v>88.800000000000011</v>
      </c>
      <c r="AU4458" s="20">
        <f t="shared" si="3413"/>
        <v>-40</v>
      </c>
    </row>
    <row r="4459" spans="1:47" x14ac:dyDescent="0.15">
      <c r="A4459" s="21" t="s">
        <v>1273</v>
      </c>
      <c r="B4459" s="20" t="s">
        <v>918</v>
      </c>
      <c r="C4459" s="20" t="s">
        <v>1099</v>
      </c>
      <c r="D4459" s="20" t="s">
        <v>1136</v>
      </c>
      <c r="E4459" s="20" t="s">
        <v>1137</v>
      </c>
      <c r="F4459" s="20" t="s">
        <v>1250</v>
      </c>
      <c r="G4459" s="20" t="s">
        <v>5718</v>
      </c>
      <c r="H4459" s="20"/>
      <c r="I4459" s="20">
        <v>13711958182</v>
      </c>
      <c r="J4459" s="20" t="s">
        <v>924</v>
      </c>
      <c r="K4459" s="20" t="s">
        <v>1139</v>
      </c>
      <c r="L4459" s="20" t="s">
        <v>2137</v>
      </c>
      <c r="M4459" s="20">
        <v>1408</v>
      </c>
      <c r="N4459" s="20">
        <v>1408</v>
      </c>
      <c r="O4459" s="20" t="s">
        <v>927</v>
      </c>
      <c r="P4459" s="20" t="s">
        <v>50</v>
      </c>
      <c r="Q4459" s="28"/>
      <c r="R4459" s="21" t="s">
        <v>109</v>
      </c>
      <c r="S4459" s="25" t="s">
        <v>1159</v>
      </c>
      <c r="T4459" s="21" t="s">
        <v>53</v>
      </c>
      <c r="U4459" s="21" t="s">
        <v>1140</v>
      </c>
      <c r="V4459" s="46">
        <v>1</v>
      </c>
      <c r="W4459" s="26">
        <f t="shared" si="3398"/>
        <v>1</v>
      </c>
      <c r="Y4459" s="21">
        <v>12</v>
      </c>
      <c r="Z4459" s="22">
        <f t="shared" si="3370"/>
        <v>1408</v>
      </c>
      <c r="AA4459" s="20" t="s">
        <v>4899</v>
      </c>
      <c r="AB4459" s="22"/>
      <c r="AC4459" s="22">
        <v>1</v>
      </c>
      <c r="AD4459" s="22"/>
      <c r="AE4459" s="22">
        <f t="shared" si="3415"/>
        <v>1408</v>
      </c>
      <c r="AF4459" s="22">
        <f t="shared" si="3400"/>
        <v>1408</v>
      </c>
      <c r="AG4459" s="20"/>
      <c r="AH4459" s="22"/>
      <c r="AI4459" s="22"/>
      <c r="AJ4459" s="22">
        <f t="shared" si="3411"/>
        <v>1408</v>
      </c>
      <c r="AK4459" s="22">
        <f>IF(O4459="(传统)XDSL",VLOOKUP(S4459,[2]直销续费率明细!C:I,7,FALSE)*1,IF(O4459="GPON+XDSL",VLOOKUP(S4459,[2]直销续费率明细!C:I,7,FALSE)*1,VLOOKUP(S4459,[2]直销续费率明细!C:I,5,FALSE)*1))</f>
        <v>-40</v>
      </c>
      <c r="AL4459" s="22" t="s">
        <v>1309</v>
      </c>
      <c r="AM4459" s="22"/>
      <c r="AN4459" s="22"/>
      <c r="AO4459" s="22" t="s">
        <v>4897</v>
      </c>
      <c r="AP4459" s="22" t="s">
        <v>1301</v>
      </c>
      <c r="AS4459" s="20">
        <f>IF(Y4459&gt;=10,VLOOKUP(U4459,[2]提成计算!B:T,19,FALSE),VLOOKUP(U4459,[2]提成计算!B:T,18,FALSE))</f>
        <v>0.09</v>
      </c>
      <c r="AT4459" s="20">
        <f t="shared" si="3412"/>
        <v>126.72</v>
      </c>
      <c r="AU4459" s="20">
        <f t="shared" si="3413"/>
        <v>-40</v>
      </c>
    </row>
    <row r="4460" spans="1:47" x14ac:dyDescent="0.15">
      <c r="A4460" s="21" t="s">
        <v>1273</v>
      </c>
      <c r="B4460" s="20" t="s">
        <v>918</v>
      </c>
      <c r="C4460" s="20" t="s">
        <v>1099</v>
      </c>
      <c r="D4460" s="20" t="s">
        <v>1121</v>
      </c>
      <c r="E4460" s="20" t="s">
        <v>4739</v>
      </c>
      <c r="F4460" s="20" t="s">
        <v>1250</v>
      </c>
      <c r="G4460" s="20" t="s">
        <v>5719</v>
      </c>
      <c r="H4460" s="20"/>
      <c r="I4460" s="20">
        <v>13433070810</v>
      </c>
      <c r="J4460" s="20" t="s">
        <v>1268</v>
      </c>
      <c r="K4460" s="20" t="s">
        <v>1166</v>
      </c>
      <c r="L4460" s="20" t="s">
        <v>1358</v>
      </c>
      <c r="M4460" s="20">
        <v>1088</v>
      </c>
      <c r="N4460" s="20">
        <v>1088</v>
      </c>
      <c r="O4460" s="20" t="s">
        <v>927</v>
      </c>
      <c r="P4460" s="20" t="s">
        <v>50</v>
      </c>
      <c r="Q4460" s="28"/>
      <c r="R4460" s="21" t="s">
        <v>91</v>
      </c>
      <c r="S4460" s="21"/>
      <c r="T4460" s="21" t="s">
        <v>53</v>
      </c>
      <c r="U4460" s="21" t="s">
        <v>1167</v>
      </c>
      <c r="V4460" s="46">
        <v>1</v>
      </c>
      <c r="W4460" s="26">
        <f t="shared" si="3398"/>
        <v>1</v>
      </c>
      <c r="X4460" s="26">
        <f t="shared" si="3399"/>
        <v>1</v>
      </c>
      <c r="Y4460" s="21">
        <v>10</v>
      </c>
      <c r="Z4460" s="22">
        <f t="shared" si="3370"/>
        <v>1088</v>
      </c>
      <c r="AA4460" s="20" t="s">
        <v>4899</v>
      </c>
      <c r="AB4460" s="22"/>
      <c r="AC4460" s="22">
        <v>1</v>
      </c>
      <c r="AD4460" s="22"/>
      <c r="AE4460" s="22">
        <f t="shared" si="3415"/>
        <v>1088</v>
      </c>
      <c r="AF4460" s="22">
        <f t="shared" si="3400"/>
        <v>1088</v>
      </c>
      <c r="AG4460" s="20">
        <f>N4460</f>
        <v>1088</v>
      </c>
      <c r="AH4460" s="20" t="str">
        <f>VLOOKUP(U4460,[1]提成计算!B:I,8,FALSE)</f>
        <v xml:space="preserve"> </v>
      </c>
      <c r="AI4460" s="20"/>
      <c r="AJ4460" s="22"/>
      <c r="AK4460" s="22"/>
      <c r="AM4460" s="22"/>
      <c r="AN4460" s="22"/>
      <c r="AO4460" s="22" t="s">
        <v>2216</v>
      </c>
      <c r="AP4460" s="22" t="s">
        <v>1301</v>
      </c>
      <c r="AS4460" s="20"/>
      <c r="AT4460" s="20"/>
      <c r="AU4460" s="20"/>
    </row>
    <row r="4461" spans="1:47" x14ac:dyDescent="0.15">
      <c r="A4461" s="21" t="s">
        <v>1273</v>
      </c>
      <c r="B4461" s="20" t="s">
        <v>918</v>
      </c>
      <c r="C4461" s="20" t="s">
        <v>1099</v>
      </c>
      <c r="D4461" s="20" t="s">
        <v>1121</v>
      </c>
      <c r="E4461" s="20" t="s">
        <v>1412</v>
      </c>
      <c r="F4461" s="20" t="s">
        <v>1250</v>
      </c>
      <c r="G4461" s="20" t="s">
        <v>5720</v>
      </c>
      <c r="H4461" s="20"/>
      <c r="I4461" s="20">
        <v>13686697782</v>
      </c>
      <c r="J4461" s="20" t="s">
        <v>924</v>
      </c>
      <c r="K4461" s="20" t="s">
        <v>4746</v>
      </c>
      <c r="L4461" s="20" t="s">
        <v>1918</v>
      </c>
      <c r="M4461" s="20">
        <v>680</v>
      </c>
      <c r="N4461" s="20">
        <v>680</v>
      </c>
      <c r="O4461" s="20" t="s">
        <v>927</v>
      </c>
      <c r="P4461" s="20" t="s">
        <v>50</v>
      </c>
      <c r="Q4461" s="28"/>
      <c r="R4461" s="21" t="s">
        <v>91</v>
      </c>
      <c r="S4461" s="25" t="s">
        <v>1414</v>
      </c>
      <c r="T4461" s="21" t="s">
        <v>53</v>
      </c>
      <c r="U4461" s="21" t="s">
        <v>4747</v>
      </c>
      <c r="V4461" s="46">
        <v>1</v>
      </c>
      <c r="W4461" s="26">
        <f t="shared" si="3398"/>
        <v>1</v>
      </c>
      <c r="Y4461" s="21">
        <v>4</v>
      </c>
      <c r="Z4461" s="22">
        <f t="shared" si="3370"/>
        <v>680</v>
      </c>
      <c r="AA4461" s="20" t="s">
        <v>2218</v>
      </c>
      <c r="AB4461" s="22">
        <v>1</v>
      </c>
      <c r="AC4461" s="22"/>
      <c r="AD4461" s="22">
        <f>N4461</f>
        <v>680</v>
      </c>
      <c r="AE4461" s="22"/>
      <c r="AF4461" s="22">
        <f t="shared" si="3400"/>
        <v>680</v>
      </c>
      <c r="AG4461" s="20"/>
      <c r="AH4461" s="22"/>
      <c r="AI4461" s="22"/>
      <c r="AJ4461" s="22">
        <f t="shared" ref="AJ4461:AJ4463" si="3416">N4461</f>
        <v>680</v>
      </c>
      <c r="AK4461" s="22">
        <f>IF(O4461="(传统)XDSL",VLOOKUP(S4461,[2]直销续费率明细!C:I,7,FALSE)*1,IF(O4461="GPON+XDSL",VLOOKUP(S4461,[2]直销续费率明细!C:I,7,FALSE)*1,VLOOKUP(S4461,[2]直销续费率明细!C:I,5,FALSE)*1))</f>
        <v>-40</v>
      </c>
      <c r="AL4461" s="22" t="s">
        <v>1309</v>
      </c>
      <c r="AM4461" s="22"/>
      <c r="AN4461" s="22"/>
      <c r="AO4461" s="22" t="s">
        <v>4897</v>
      </c>
      <c r="AP4461" s="22" t="s">
        <v>4913</v>
      </c>
      <c r="AS4461" s="20">
        <f>IF(Y4461&gt;=10,VLOOKUP(U4461,[2]提成计算!B:T,19,FALSE),VLOOKUP(U4461,[2]提成计算!B:T,18,FALSE))</f>
        <v>0.06</v>
      </c>
      <c r="AT4461" s="20">
        <f t="shared" ref="AT4461:AT4463" si="3417">IF(AD4461*AS4461&gt;0,AD4461*AS4461,AE4461*AS4461)</f>
        <v>40.799999999999997</v>
      </c>
      <c r="AU4461" s="20">
        <f t="shared" ref="AU4461" si="3418">IF(AND(AK4461&lt;0,AK4461+AT4461&lt;0),-AT4461,AK4461)</f>
        <v>-40</v>
      </c>
    </row>
    <row r="4462" spans="1:47" x14ac:dyDescent="0.15">
      <c r="A4462" s="21" t="s">
        <v>1273</v>
      </c>
      <c r="B4462" s="20" t="s">
        <v>918</v>
      </c>
      <c r="C4462" s="20" t="s">
        <v>1099</v>
      </c>
      <c r="D4462" s="20" t="s">
        <v>1121</v>
      </c>
      <c r="E4462" s="20" t="s">
        <v>1122</v>
      </c>
      <c r="F4462" s="20" t="s">
        <v>1250</v>
      </c>
      <c r="G4462" s="20" t="s">
        <v>5721</v>
      </c>
      <c r="H4462" s="20"/>
      <c r="I4462" s="20">
        <v>13528602138</v>
      </c>
      <c r="J4462" s="20" t="s">
        <v>924</v>
      </c>
      <c r="K4462" s="20" t="s">
        <v>4691</v>
      </c>
      <c r="L4462" s="20" t="s">
        <v>2137</v>
      </c>
      <c r="M4462" s="20">
        <v>1408</v>
      </c>
      <c r="N4462" s="20">
        <v>1408</v>
      </c>
      <c r="O4462" s="20" t="s">
        <v>927</v>
      </c>
      <c r="P4462" s="20" t="s">
        <v>50</v>
      </c>
      <c r="Q4462" s="28"/>
      <c r="R4462" s="22" t="s">
        <v>91</v>
      </c>
      <c r="T4462" s="21" t="s">
        <v>948</v>
      </c>
      <c r="U4462" s="22" t="s">
        <v>91</v>
      </c>
      <c r="V4462" s="46">
        <v>1</v>
      </c>
      <c r="W4462" s="26">
        <f t="shared" si="3398"/>
        <v>1</v>
      </c>
      <c r="Y4462" s="21">
        <v>12</v>
      </c>
      <c r="Z4462" s="22">
        <f t="shared" si="3370"/>
        <v>1408</v>
      </c>
      <c r="AA4462" s="20" t="s">
        <v>4899</v>
      </c>
      <c r="AB4462" s="22"/>
      <c r="AC4462" s="22">
        <v>1</v>
      </c>
      <c r="AD4462" s="22"/>
      <c r="AE4462" s="22">
        <f>N4462</f>
        <v>1408</v>
      </c>
      <c r="AF4462" s="22">
        <f t="shared" si="3400"/>
        <v>1408</v>
      </c>
      <c r="AG4462" s="20"/>
      <c r="AH4462" s="22"/>
      <c r="AI4462" s="22"/>
      <c r="AJ4462" s="22">
        <f t="shared" si="3416"/>
        <v>1408</v>
      </c>
      <c r="AK4462" s="22">
        <f>IF(O4462="(传统)XDSL",VLOOKUP(U4462,[2]自营续费率!B:G,6,FALSE)*1,IF(O4462="GPON+XDSL",VLOOKUP(U4462,[2]自营续费率!B:G,6,FALSE)*1,VLOOKUP(U4462,[2]自营续费率!B:G,4,FALSE)*1))</f>
        <v>-40</v>
      </c>
      <c r="AL4462" s="22" t="s">
        <v>1300</v>
      </c>
      <c r="AM4462" s="22"/>
      <c r="AN4462" s="22"/>
      <c r="AO4462" s="22" t="s">
        <v>4897</v>
      </c>
      <c r="AP4462" s="22" t="s">
        <v>1301</v>
      </c>
      <c r="AS4462" s="20">
        <f>IF(Y4462&gt;=10,VLOOKUP(U4462,[2]自营提成!C:Z,6,FALSE),VLOOKUP(U4462,[2]自营提成!C:Z,5,FALSE))</f>
        <v>0.1</v>
      </c>
      <c r="AT4462" s="20">
        <f t="shared" si="3417"/>
        <v>140.80000000000001</v>
      </c>
      <c r="AU4462" s="20">
        <f>IF(AND(AK4462&lt;0,AK4462+AT4462&lt;0),-AT4462,AK4462)</f>
        <v>-40</v>
      </c>
    </row>
    <row r="4463" spans="1:47" x14ac:dyDescent="0.15">
      <c r="A4463" s="21" t="s">
        <v>1273</v>
      </c>
      <c r="B4463" s="20" t="s">
        <v>918</v>
      </c>
      <c r="C4463" s="20" t="s">
        <v>1099</v>
      </c>
      <c r="D4463" s="20" t="s">
        <v>1121</v>
      </c>
      <c r="E4463" s="20" t="s">
        <v>1412</v>
      </c>
      <c r="F4463" s="20" t="s">
        <v>1250</v>
      </c>
      <c r="G4463" s="20" t="s">
        <v>5722</v>
      </c>
      <c r="H4463" s="20"/>
      <c r="I4463" s="20">
        <v>15920625255</v>
      </c>
      <c r="J4463" s="20" t="s">
        <v>924</v>
      </c>
      <c r="K4463" s="20" t="s">
        <v>4746</v>
      </c>
      <c r="L4463" s="20" t="s">
        <v>1918</v>
      </c>
      <c r="M4463" s="20">
        <v>680</v>
      </c>
      <c r="N4463" s="20">
        <v>680</v>
      </c>
      <c r="O4463" s="20" t="s">
        <v>927</v>
      </c>
      <c r="P4463" s="20" t="s">
        <v>50</v>
      </c>
      <c r="Q4463" s="28"/>
      <c r="R4463" s="21" t="s">
        <v>91</v>
      </c>
      <c r="S4463" s="25" t="s">
        <v>1414</v>
      </c>
      <c r="T4463" s="21" t="s">
        <v>53</v>
      </c>
      <c r="U4463" s="21" t="s">
        <v>4747</v>
      </c>
      <c r="V4463" s="46">
        <v>1</v>
      </c>
      <c r="W4463" s="26">
        <f t="shared" si="3398"/>
        <v>1</v>
      </c>
      <c r="Y4463" s="21">
        <v>4</v>
      </c>
      <c r="Z4463" s="22">
        <f t="shared" si="3370"/>
        <v>680</v>
      </c>
      <c r="AA4463" s="20" t="s">
        <v>4899</v>
      </c>
      <c r="AB4463" s="22">
        <v>1</v>
      </c>
      <c r="AC4463" s="22"/>
      <c r="AD4463" s="22">
        <f>N4463</f>
        <v>680</v>
      </c>
      <c r="AE4463" s="22"/>
      <c r="AF4463" s="22">
        <f t="shared" si="3400"/>
        <v>680</v>
      </c>
      <c r="AG4463" s="20"/>
      <c r="AH4463" s="22"/>
      <c r="AI4463" s="22"/>
      <c r="AJ4463" s="22">
        <f t="shared" si="3416"/>
        <v>680</v>
      </c>
      <c r="AK4463" s="22">
        <f>IF(O4463="(传统)XDSL",VLOOKUP(S4463,[2]直销续费率明细!C:I,7,FALSE)*1,IF(O4463="GPON+XDSL",VLOOKUP(S4463,[2]直销续费率明细!C:I,7,FALSE)*1,VLOOKUP(S4463,[2]直销续费率明细!C:I,5,FALSE)*1))</f>
        <v>-40</v>
      </c>
      <c r="AL4463" s="22" t="s">
        <v>1309</v>
      </c>
      <c r="AM4463" s="22"/>
      <c r="AN4463" s="22"/>
      <c r="AO4463" s="22" t="s">
        <v>4897</v>
      </c>
      <c r="AP4463" s="22" t="s">
        <v>4913</v>
      </c>
      <c r="AS4463" s="20">
        <f>IF(Y4463&gt;=10,VLOOKUP(U4463,[2]提成计算!B:T,19,FALSE),VLOOKUP(U4463,[2]提成计算!B:T,18,FALSE))</f>
        <v>0.06</v>
      </c>
      <c r="AT4463" s="20">
        <f t="shared" si="3417"/>
        <v>40.799999999999997</v>
      </c>
      <c r="AU4463" s="20">
        <f t="shared" ref="AU4463" si="3419">IF(AND(AK4463&lt;0,AK4463+AT4463&lt;0),-AT4463,AK4463)</f>
        <v>-40</v>
      </c>
    </row>
    <row r="4464" spans="1:47" x14ac:dyDescent="0.15">
      <c r="A4464" s="21" t="s">
        <v>1273</v>
      </c>
      <c r="B4464" s="20" t="s">
        <v>918</v>
      </c>
      <c r="C4464" s="20" t="s">
        <v>1099</v>
      </c>
      <c r="D4464" s="20" t="s">
        <v>1121</v>
      </c>
      <c r="E4464" s="20" t="s">
        <v>1412</v>
      </c>
      <c r="F4464" s="20" t="s">
        <v>1250</v>
      </c>
      <c r="G4464" s="20" t="s">
        <v>5723</v>
      </c>
      <c r="H4464" s="20"/>
      <c r="I4464" s="20">
        <v>13790563945</v>
      </c>
      <c r="J4464" s="20" t="s">
        <v>1049</v>
      </c>
      <c r="K4464" s="20" t="s">
        <v>4746</v>
      </c>
      <c r="L4464" s="20" t="s">
        <v>1960</v>
      </c>
      <c r="M4464" s="20">
        <v>-400</v>
      </c>
      <c r="N4464" s="20">
        <v>-400</v>
      </c>
      <c r="O4464" s="20" t="s">
        <v>940</v>
      </c>
      <c r="P4464" s="20" t="s">
        <v>1910</v>
      </c>
      <c r="Q4464" s="28"/>
      <c r="R4464" s="21" t="s">
        <v>91</v>
      </c>
      <c r="S4464" s="21"/>
      <c r="T4464" s="21" t="s">
        <v>53</v>
      </c>
      <c r="U4464" s="21" t="s">
        <v>4747</v>
      </c>
      <c r="V4464" s="46"/>
      <c r="Y4464" s="21">
        <v>4</v>
      </c>
      <c r="Z4464" s="22">
        <f t="shared" si="3370"/>
        <v>-400</v>
      </c>
      <c r="AA4464" s="20" t="s">
        <v>1911</v>
      </c>
      <c r="AB4464" s="22"/>
      <c r="AC4464" s="22"/>
      <c r="AD4464" s="22"/>
      <c r="AE4464" s="22"/>
      <c r="AF4464" s="22"/>
      <c r="AG4464" s="20"/>
      <c r="AH4464" s="20" t="str">
        <f>VLOOKUP(U4464,[1]提成计算!B:I,8,FALSE)</f>
        <v xml:space="preserve"> </v>
      </c>
      <c r="AI4464" s="20"/>
      <c r="AJ4464" s="22"/>
      <c r="AK4464" s="22"/>
      <c r="AM4464" s="22"/>
      <c r="AN4464" s="22"/>
      <c r="AO4464" s="22" t="s">
        <v>4897</v>
      </c>
      <c r="AP4464" s="22" t="s">
        <v>1961</v>
      </c>
      <c r="AS4464" s="20"/>
      <c r="AT4464" s="20"/>
      <c r="AU4464" s="20"/>
    </row>
    <row r="4465" spans="1:47" x14ac:dyDescent="0.15">
      <c r="A4465" s="21" t="s">
        <v>1273</v>
      </c>
      <c r="B4465" s="20" t="s">
        <v>918</v>
      </c>
      <c r="C4465" s="20" t="s">
        <v>1099</v>
      </c>
      <c r="D4465" s="20" t="s">
        <v>1136</v>
      </c>
      <c r="E4465" s="20" t="s">
        <v>1144</v>
      </c>
      <c r="F4465" s="20" t="s">
        <v>1250</v>
      </c>
      <c r="G4465" s="20" t="s">
        <v>5724</v>
      </c>
      <c r="H4465" s="20"/>
      <c r="I4465" s="20">
        <v>13902699077</v>
      </c>
      <c r="J4465" s="20" t="s">
        <v>924</v>
      </c>
      <c r="K4465" s="20" t="s">
        <v>1146</v>
      </c>
      <c r="L4465" s="20" t="s">
        <v>1299</v>
      </c>
      <c r="M4465" s="20">
        <v>888</v>
      </c>
      <c r="N4465" s="20">
        <v>888</v>
      </c>
      <c r="O4465" s="20" t="s">
        <v>927</v>
      </c>
      <c r="P4465" s="20" t="s">
        <v>50</v>
      </c>
      <c r="Q4465" s="28"/>
      <c r="R4465" s="21" t="s">
        <v>109</v>
      </c>
      <c r="S4465" s="25" t="s">
        <v>1150</v>
      </c>
      <c r="T4465" s="21" t="s">
        <v>53</v>
      </c>
      <c r="U4465" s="21" t="s">
        <v>613</v>
      </c>
      <c r="V4465" s="46">
        <v>1</v>
      </c>
      <c r="W4465" s="26">
        <f t="shared" ref="W4465:W4466" si="3420">V4465</f>
        <v>1</v>
      </c>
      <c r="Y4465" s="21">
        <v>12</v>
      </c>
      <c r="Z4465" s="22">
        <f t="shared" si="3370"/>
        <v>888</v>
      </c>
      <c r="AA4465" s="20" t="s">
        <v>2218</v>
      </c>
      <c r="AB4465" s="22"/>
      <c r="AC4465" s="22">
        <v>1</v>
      </c>
      <c r="AD4465" s="22"/>
      <c r="AE4465" s="22">
        <f t="shared" ref="AE4465:AE4466" si="3421">N4465</f>
        <v>888</v>
      </c>
      <c r="AF4465" s="22">
        <f t="shared" ref="AF4465:AF4466" si="3422">N4465</f>
        <v>888</v>
      </c>
      <c r="AG4465" s="20"/>
      <c r="AH4465" s="22"/>
      <c r="AI4465" s="22"/>
      <c r="AJ4465" s="22">
        <f>N4465</f>
        <v>888</v>
      </c>
      <c r="AK4465" s="22">
        <f>IF(O4465="(传统)XDSL",VLOOKUP(S4465,[2]直销续费率明细!C:I,7,FALSE)*1,IF(O4465="GPON+XDSL",VLOOKUP(S4465,[2]直销续费率明细!C:I,7,FALSE)*1,VLOOKUP(S4465,[2]直销续费率明细!C:I,5,FALSE)*1))</f>
        <v>-40</v>
      </c>
      <c r="AL4465" s="22" t="s">
        <v>1300</v>
      </c>
      <c r="AM4465" s="22"/>
      <c r="AN4465" s="22"/>
      <c r="AO4465" s="22" t="s">
        <v>4897</v>
      </c>
      <c r="AP4465" s="22" t="s">
        <v>1301</v>
      </c>
      <c r="AS4465" s="20">
        <f>IF(Y4465&gt;=10,VLOOKUP(U4465,[2]提成计算!B:T,19,FALSE),VLOOKUP(U4465,[2]提成计算!B:T,18,FALSE))</f>
        <v>0.09</v>
      </c>
      <c r="AT4465" s="20">
        <f t="shared" ref="AT4465" si="3423">IF(AD4465*AS4465&gt;0,AD4465*AS4465,AE4465*AS4465)</f>
        <v>79.92</v>
      </c>
      <c r="AU4465" s="20">
        <f t="shared" ref="AU4465" si="3424">IF(AND(AK4465&lt;0,AK4465+AT4465&lt;0),-AT4465,AK4465)</f>
        <v>-40</v>
      </c>
    </row>
    <row r="4466" spans="1:47" x14ac:dyDescent="0.15">
      <c r="A4466" s="21" t="s">
        <v>1273</v>
      </c>
      <c r="B4466" s="20" t="s">
        <v>918</v>
      </c>
      <c r="C4466" s="20" t="s">
        <v>1099</v>
      </c>
      <c r="D4466" s="20" t="s">
        <v>1121</v>
      </c>
      <c r="E4466" s="20" t="s">
        <v>1175</v>
      </c>
      <c r="F4466" s="20" t="s">
        <v>1250</v>
      </c>
      <c r="G4466" s="20" t="s">
        <v>5725</v>
      </c>
      <c r="H4466" s="20"/>
      <c r="I4466" s="20">
        <v>13556635008</v>
      </c>
      <c r="J4466" s="20" t="s">
        <v>1268</v>
      </c>
      <c r="K4466" s="20" t="s">
        <v>321</v>
      </c>
      <c r="L4466" s="20" t="s">
        <v>2838</v>
      </c>
      <c r="M4466" s="20">
        <v>2098</v>
      </c>
      <c r="N4466" s="20">
        <v>2098</v>
      </c>
      <c r="O4466" s="20" t="s">
        <v>927</v>
      </c>
      <c r="P4466" s="20" t="s">
        <v>50</v>
      </c>
      <c r="Q4466" s="28"/>
      <c r="R4466" s="21" t="s">
        <v>91</v>
      </c>
      <c r="S4466" s="21"/>
      <c r="T4466" s="21" t="s">
        <v>53</v>
      </c>
      <c r="U4466" s="21" t="s">
        <v>322</v>
      </c>
      <c r="V4466" s="46">
        <v>1</v>
      </c>
      <c r="W4466" s="26">
        <f t="shared" si="3420"/>
        <v>1</v>
      </c>
      <c r="X4466" s="26">
        <f t="shared" ref="X4466" si="3425">V4466</f>
        <v>1</v>
      </c>
      <c r="Y4466" s="21">
        <v>10</v>
      </c>
      <c r="Z4466" s="22">
        <f t="shared" si="3370"/>
        <v>2098</v>
      </c>
      <c r="AA4466" s="20" t="s">
        <v>4899</v>
      </c>
      <c r="AB4466" s="22"/>
      <c r="AC4466" s="22">
        <v>1</v>
      </c>
      <c r="AD4466" s="22"/>
      <c r="AE4466" s="22">
        <f t="shared" si="3421"/>
        <v>2098</v>
      </c>
      <c r="AF4466" s="22">
        <f t="shared" si="3422"/>
        <v>2098</v>
      </c>
      <c r="AG4466" s="20">
        <f>N4466</f>
        <v>2098</v>
      </c>
      <c r="AH4466" s="20" t="str">
        <f>VLOOKUP(U4466,[1]提成计算!B:I,8,FALSE)</f>
        <v xml:space="preserve"> </v>
      </c>
      <c r="AI4466" s="20"/>
      <c r="AJ4466" s="22"/>
      <c r="AK4466" s="22"/>
      <c r="AM4466" s="22"/>
      <c r="AN4466" s="22"/>
      <c r="AO4466" s="22" t="s">
        <v>2216</v>
      </c>
      <c r="AP4466" s="22" t="s">
        <v>1301</v>
      </c>
      <c r="AS4466" s="20"/>
      <c r="AT4466" s="20"/>
      <c r="AU4466" s="20"/>
    </row>
    <row r="4467" spans="1:47" x14ac:dyDescent="0.15">
      <c r="A4467" s="21" t="s">
        <v>1273</v>
      </c>
      <c r="B4467" s="20" t="s">
        <v>918</v>
      </c>
      <c r="C4467" s="20" t="s">
        <v>1099</v>
      </c>
      <c r="D4467" s="20" t="s">
        <v>1100</v>
      </c>
      <c r="E4467" s="20" t="s">
        <v>1514</v>
      </c>
      <c r="F4467" s="20" t="s">
        <v>1250</v>
      </c>
      <c r="G4467" s="20" t="s">
        <v>5726</v>
      </c>
      <c r="H4467" s="20"/>
      <c r="I4467" s="20" t="s">
        <v>5727</v>
      </c>
      <c r="J4467" s="20" t="s">
        <v>1500</v>
      </c>
      <c r="K4467" s="20" t="s">
        <v>80</v>
      </c>
      <c r="L4467" s="20" t="s">
        <v>1277</v>
      </c>
      <c r="M4467" s="20">
        <v>-249</v>
      </c>
      <c r="N4467" s="20">
        <v>-249</v>
      </c>
      <c r="O4467" s="20" t="s">
        <v>1262</v>
      </c>
      <c r="P4467" s="20" t="s">
        <v>1910</v>
      </c>
      <c r="Q4467" s="28"/>
      <c r="R4467" s="21" t="s">
        <v>52</v>
      </c>
      <c r="S4467" s="21"/>
      <c r="T4467" s="21" t="s">
        <v>53</v>
      </c>
      <c r="U4467" s="21" t="s">
        <v>81</v>
      </c>
      <c r="V4467" s="46"/>
      <c r="Y4467" s="21">
        <v>2</v>
      </c>
      <c r="Z4467" s="22">
        <f t="shared" si="3370"/>
        <v>-249</v>
      </c>
      <c r="AA4467" s="20" t="s">
        <v>1911</v>
      </c>
      <c r="AB4467" s="22"/>
      <c r="AC4467" s="22"/>
      <c r="AD4467" s="22"/>
      <c r="AE4467" s="22"/>
      <c r="AF4467" s="22"/>
      <c r="AG4467" s="20"/>
      <c r="AH4467" s="22"/>
      <c r="AI4467" s="22"/>
      <c r="AJ4467" s="22"/>
      <c r="AK4467" s="22"/>
      <c r="AM4467" s="22"/>
      <c r="AN4467" s="22"/>
      <c r="AO4467" s="22" t="s">
        <v>2216</v>
      </c>
      <c r="AP4467" s="22">
        <v>0</v>
      </c>
      <c r="AS4467" s="20"/>
      <c r="AT4467" s="20"/>
      <c r="AU4467" s="20"/>
    </row>
    <row r="4468" spans="1:47" x14ac:dyDescent="0.15">
      <c r="A4468" s="21" t="s">
        <v>1273</v>
      </c>
      <c r="B4468" s="20" t="s">
        <v>918</v>
      </c>
      <c r="C4468" s="20" t="s">
        <v>1099</v>
      </c>
      <c r="D4468" s="20" t="s">
        <v>1100</v>
      </c>
      <c r="E4468" s="20" t="s">
        <v>1110</v>
      </c>
      <c r="F4468" s="20" t="s">
        <v>1250</v>
      </c>
      <c r="G4468" s="20" t="s">
        <v>5728</v>
      </c>
      <c r="H4468" s="20"/>
      <c r="I4468" s="20">
        <v>13717308462</v>
      </c>
      <c r="J4468" s="20" t="s">
        <v>924</v>
      </c>
      <c r="K4468" s="20" t="s">
        <v>1107</v>
      </c>
      <c r="L4468" s="20" t="s">
        <v>2166</v>
      </c>
      <c r="M4468" s="20">
        <v>1088</v>
      </c>
      <c r="N4468" s="20">
        <v>1088</v>
      </c>
      <c r="O4468" s="20" t="s">
        <v>927</v>
      </c>
      <c r="P4468" s="20" t="s">
        <v>50</v>
      </c>
      <c r="Q4468" s="28"/>
      <c r="R4468" s="21" t="s">
        <v>52</v>
      </c>
      <c r="S4468" s="25" t="s">
        <v>1148</v>
      </c>
      <c r="T4468" s="21" t="s">
        <v>1108</v>
      </c>
      <c r="U4468" s="21">
        <v>0</v>
      </c>
      <c r="V4468" s="46">
        <v>1</v>
      </c>
      <c r="W4468" s="26">
        <f t="shared" ref="W4468:W4469" si="3426">V4468</f>
        <v>1</v>
      </c>
      <c r="Y4468" s="21">
        <v>20</v>
      </c>
      <c r="Z4468" s="22">
        <f t="shared" si="3370"/>
        <v>1088</v>
      </c>
      <c r="AA4468" s="20" t="s">
        <v>4899</v>
      </c>
      <c r="AB4468" s="22"/>
      <c r="AC4468" s="22">
        <v>1</v>
      </c>
      <c r="AD4468" s="22"/>
      <c r="AE4468" s="22">
        <f t="shared" ref="AE4468:AE4469" si="3427">N4468</f>
        <v>1088</v>
      </c>
      <c r="AF4468" s="22">
        <f t="shared" ref="AF4468:AF4469" si="3428">N4468</f>
        <v>1088</v>
      </c>
      <c r="AG4468" s="20"/>
      <c r="AH4468" s="22"/>
      <c r="AI4468" s="22"/>
      <c r="AJ4468" s="22">
        <f t="shared" ref="AJ4468:AJ4469" si="3429">N4468</f>
        <v>1088</v>
      </c>
      <c r="AK4468" s="22">
        <f>IF(O4468="(传统)XDSL",VLOOKUP(S4468,[1]续费率明细!C:I,7,FALSE)*1,IF(O4468="GPON+XDSL",VLOOKUP(S4468,[1]续费率明细!C:I,7,FALSE)*1,VLOOKUP(S4468,[1]续费率明细!C:I,5,FALSE)*1))</f>
        <v>-40</v>
      </c>
      <c r="AL4468" s="22" t="s">
        <v>1300</v>
      </c>
      <c r="AM4468" s="22"/>
      <c r="AN4468" s="22"/>
      <c r="AO4468" s="22" t="s">
        <v>4897</v>
      </c>
      <c r="AP4468" s="22" t="s">
        <v>1301</v>
      </c>
      <c r="AS4468" s="20"/>
      <c r="AT4468" s="20"/>
      <c r="AU4468" s="20"/>
    </row>
    <row r="4469" spans="1:47" x14ac:dyDescent="0.15">
      <c r="A4469" s="21" t="s">
        <v>1273</v>
      </c>
      <c r="B4469" s="20" t="s">
        <v>918</v>
      </c>
      <c r="C4469" s="20" t="s">
        <v>1099</v>
      </c>
      <c r="D4469" s="20" t="s">
        <v>1136</v>
      </c>
      <c r="E4469" s="20" t="s">
        <v>1137</v>
      </c>
      <c r="F4469" s="20" t="s">
        <v>1250</v>
      </c>
      <c r="G4469" s="20" t="s">
        <v>5729</v>
      </c>
      <c r="H4469" s="20"/>
      <c r="I4469" s="20">
        <v>13450689515</v>
      </c>
      <c r="J4469" s="20" t="s">
        <v>924</v>
      </c>
      <c r="K4469" s="20" t="s">
        <v>1142</v>
      </c>
      <c r="L4469" s="20" t="s">
        <v>1299</v>
      </c>
      <c r="M4469" s="20">
        <v>888</v>
      </c>
      <c r="N4469" s="20">
        <v>888</v>
      </c>
      <c r="O4469" s="20" t="s">
        <v>927</v>
      </c>
      <c r="P4469" s="20" t="s">
        <v>50</v>
      </c>
      <c r="Q4469" s="28"/>
      <c r="R4469" s="21" t="s">
        <v>109</v>
      </c>
      <c r="S4469" s="25" t="s">
        <v>1159</v>
      </c>
      <c r="T4469" s="21" t="s">
        <v>53</v>
      </c>
      <c r="U4469" s="21" t="s">
        <v>1143</v>
      </c>
      <c r="V4469" s="46">
        <v>1</v>
      </c>
      <c r="W4469" s="26">
        <f t="shared" si="3426"/>
        <v>1</v>
      </c>
      <c r="Y4469" s="21">
        <v>12</v>
      </c>
      <c r="Z4469" s="22">
        <f t="shared" si="3370"/>
        <v>888</v>
      </c>
      <c r="AA4469" s="20" t="s">
        <v>4899</v>
      </c>
      <c r="AB4469" s="22"/>
      <c r="AC4469" s="22">
        <v>1</v>
      </c>
      <c r="AD4469" s="22"/>
      <c r="AE4469" s="22">
        <f t="shared" si="3427"/>
        <v>888</v>
      </c>
      <c r="AF4469" s="22">
        <f t="shared" si="3428"/>
        <v>888</v>
      </c>
      <c r="AG4469" s="20"/>
      <c r="AH4469" s="22"/>
      <c r="AI4469" s="22"/>
      <c r="AJ4469" s="22">
        <f t="shared" si="3429"/>
        <v>888</v>
      </c>
      <c r="AK4469" s="22">
        <f>IF(O4469="(传统)XDSL",VLOOKUP(S4469,[2]直销续费率明细!C:I,7,FALSE)*1,IF(O4469="GPON+XDSL",VLOOKUP(S4469,[2]直销续费率明细!C:I,7,FALSE)*1,VLOOKUP(S4469,[2]直销续费率明细!C:I,5,FALSE)*1))</f>
        <v>-40</v>
      </c>
      <c r="AL4469" s="22" t="s">
        <v>1300</v>
      </c>
      <c r="AM4469" s="22"/>
      <c r="AN4469" s="22"/>
      <c r="AO4469" s="22" t="s">
        <v>4897</v>
      </c>
      <c r="AP4469" s="22" t="s">
        <v>1301</v>
      </c>
      <c r="AS4469" s="20">
        <f>IF(Y4469&gt;=10,VLOOKUP(U4469,[2]提成计算!B:T,19,FALSE),VLOOKUP(U4469,[2]提成计算!B:T,18,FALSE))</f>
        <v>0.1</v>
      </c>
      <c r="AT4469" s="20">
        <f t="shared" ref="AT4469" si="3430">IF(AD4469*AS4469&gt;0,AD4469*AS4469,AE4469*AS4469)</f>
        <v>88.800000000000011</v>
      </c>
      <c r="AU4469" s="20">
        <f t="shared" ref="AU4469" si="3431">IF(AND(AK4469&lt;0,AK4469+AT4469&lt;0),-AT4469,AK4469)</f>
        <v>-40</v>
      </c>
    </row>
    <row r="4470" spans="1:47" x14ac:dyDescent="0.15">
      <c r="A4470" s="21" t="s">
        <v>1273</v>
      </c>
      <c r="B4470" s="20" t="s">
        <v>918</v>
      </c>
      <c r="C4470" s="20" t="s">
        <v>1099</v>
      </c>
      <c r="D4470" s="20" t="s">
        <v>1136</v>
      </c>
      <c r="E4470" s="20" t="s">
        <v>1175</v>
      </c>
      <c r="F4470" s="20" t="s">
        <v>1250</v>
      </c>
      <c r="G4470" s="20" t="s">
        <v>5730</v>
      </c>
      <c r="H4470" s="20"/>
      <c r="I4470" s="20">
        <v>13875345630</v>
      </c>
      <c r="J4470" s="20" t="s">
        <v>1500</v>
      </c>
      <c r="K4470" s="20" t="s">
        <v>321</v>
      </c>
      <c r="L4470" s="20" t="s">
        <v>1277</v>
      </c>
      <c r="M4470" s="20">
        <v>-509</v>
      </c>
      <c r="N4470" s="20">
        <v>-509</v>
      </c>
      <c r="O4470" s="20" t="s">
        <v>1262</v>
      </c>
      <c r="P4470" s="20" t="s">
        <v>1910</v>
      </c>
      <c r="Q4470" s="28"/>
      <c r="R4470" s="21" t="s">
        <v>91</v>
      </c>
      <c r="S4470" s="21"/>
      <c r="T4470" s="21" t="s">
        <v>53</v>
      </c>
      <c r="U4470" s="21" t="s">
        <v>322</v>
      </c>
      <c r="V4470" s="46"/>
      <c r="Y4470" s="21">
        <v>2</v>
      </c>
      <c r="Z4470" s="22">
        <f t="shared" si="3370"/>
        <v>-509</v>
      </c>
      <c r="AA4470" s="20" t="s">
        <v>1911</v>
      </c>
      <c r="AB4470" s="22"/>
      <c r="AC4470" s="22"/>
      <c r="AD4470" s="22"/>
      <c r="AE4470" s="22"/>
      <c r="AF4470" s="22"/>
      <c r="AG4470" s="20"/>
      <c r="AH4470" s="22"/>
      <c r="AI4470" s="22"/>
      <c r="AJ4470" s="22"/>
      <c r="AK4470" s="22"/>
      <c r="AM4470" s="22"/>
      <c r="AN4470" s="22"/>
      <c r="AO4470" s="22" t="s">
        <v>4897</v>
      </c>
      <c r="AP4470" s="22">
        <v>0</v>
      </c>
      <c r="AS4470" s="20"/>
      <c r="AT4470" s="20"/>
      <c r="AU4470" s="20"/>
    </row>
    <row r="4471" spans="1:47" x14ac:dyDescent="0.15">
      <c r="A4471" s="21" t="s">
        <v>1273</v>
      </c>
      <c r="B4471" s="20" t="s">
        <v>918</v>
      </c>
      <c r="C4471" s="20" t="s">
        <v>1099</v>
      </c>
      <c r="D4471" s="20" t="s">
        <v>1136</v>
      </c>
      <c r="E4471" s="20" t="s">
        <v>4797</v>
      </c>
      <c r="F4471" s="20" t="s">
        <v>1250</v>
      </c>
      <c r="G4471" s="20" t="s">
        <v>5731</v>
      </c>
      <c r="H4471" s="20"/>
      <c r="I4471" s="20">
        <v>15118215135</v>
      </c>
      <c r="J4471" s="20" t="s">
        <v>924</v>
      </c>
      <c r="K4471" s="20" t="s">
        <v>4699</v>
      </c>
      <c r="L4471" s="20" t="s">
        <v>2137</v>
      </c>
      <c r="M4471" s="20">
        <v>1408</v>
      </c>
      <c r="N4471" s="20">
        <v>1408</v>
      </c>
      <c r="O4471" s="20" t="s">
        <v>927</v>
      </c>
      <c r="P4471" s="20" t="s">
        <v>50</v>
      </c>
      <c r="Q4471" s="28"/>
      <c r="R4471" s="22" t="s">
        <v>109</v>
      </c>
      <c r="T4471" s="21" t="s">
        <v>948</v>
      </c>
      <c r="U4471" s="22" t="s">
        <v>109</v>
      </c>
      <c r="V4471" s="46">
        <v>1</v>
      </c>
      <c r="W4471" s="26">
        <f t="shared" ref="W4471:W4534" si="3432">V4471</f>
        <v>1</v>
      </c>
      <c r="Y4471" s="21">
        <v>12</v>
      </c>
      <c r="Z4471" s="22">
        <f t="shared" si="3370"/>
        <v>1408</v>
      </c>
      <c r="AA4471" s="20" t="s">
        <v>2218</v>
      </c>
      <c r="AB4471" s="22"/>
      <c r="AC4471" s="22">
        <v>1</v>
      </c>
      <c r="AD4471" s="22"/>
      <c r="AE4471" s="22">
        <f t="shared" ref="AE4471:AE4472" si="3433">N4471</f>
        <v>1408</v>
      </c>
      <c r="AF4471" s="22">
        <f t="shared" ref="AF4471:AF4534" si="3434">N4471</f>
        <v>1408</v>
      </c>
      <c r="AG4471" s="20"/>
      <c r="AH4471" s="22"/>
      <c r="AI4471" s="22"/>
      <c r="AJ4471" s="22">
        <f t="shared" ref="AJ4471:AJ4473" si="3435">N4471</f>
        <v>1408</v>
      </c>
      <c r="AK4471" s="22">
        <f>IF(O4471="(传统)XDSL",VLOOKUP(U4471,[2]自营续费率!B:G,6,FALSE)*1,IF(O4471="GPON+XDSL",VLOOKUP(U4471,[2]自营续费率!B:G,6,FALSE)*1,VLOOKUP(U4471,[2]自营续费率!B:G,4,FALSE)*1))</f>
        <v>-40</v>
      </c>
      <c r="AL4471" s="22" t="s">
        <v>1309</v>
      </c>
      <c r="AM4471" s="22"/>
      <c r="AN4471" s="22"/>
      <c r="AO4471" s="22" t="s">
        <v>4897</v>
      </c>
      <c r="AP4471" s="22" t="s">
        <v>1301</v>
      </c>
      <c r="AS4471" s="20">
        <f>IF(Y4471&gt;=10,VLOOKUP(U4471,[2]自营提成!C:Z,6,FALSE),VLOOKUP(U4471,[2]自营提成!C:Z,5,FALSE))</f>
        <v>0.12</v>
      </c>
      <c r="AT4471" s="20">
        <f t="shared" ref="AT4471:AT4473" si="3436">IF(AD4471*AS4471&gt;0,AD4471*AS4471,AE4471*AS4471)</f>
        <v>168.95999999999998</v>
      </c>
      <c r="AU4471" s="20">
        <f>IF(AND(AK4471&lt;0,AK4471+AT4471&lt;0),-AT4471,AK4471)</f>
        <v>-40</v>
      </c>
    </row>
    <row r="4472" spans="1:47" x14ac:dyDescent="0.15">
      <c r="A4472" s="21" t="s">
        <v>1273</v>
      </c>
      <c r="B4472" s="20" t="s">
        <v>918</v>
      </c>
      <c r="C4472" s="20" t="s">
        <v>1099</v>
      </c>
      <c r="D4472" s="20" t="s">
        <v>1100</v>
      </c>
      <c r="E4472" s="20" t="s">
        <v>1110</v>
      </c>
      <c r="F4472" s="20" t="s">
        <v>1250</v>
      </c>
      <c r="G4472" s="20" t="s">
        <v>5732</v>
      </c>
      <c r="H4472" s="20"/>
      <c r="I4472" s="20">
        <v>13410372280</v>
      </c>
      <c r="J4472" s="20" t="s">
        <v>924</v>
      </c>
      <c r="K4472" s="20" t="s">
        <v>262</v>
      </c>
      <c r="L4472" s="20" t="s">
        <v>2137</v>
      </c>
      <c r="M4472" s="20">
        <v>1408</v>
      </c>
      <c r="N4472" s="20">
        <v>1408</v>
      </c>
      <c r="O4472" s="20" t="s">
        <v>927</v>
      </c>
      <c r="P4472" s="20" t="s">
        <v>50</v>
      </c>
      <c r="Q4472" s="28"/>
      <c r="R4472" s="21" t="s">
        <v>52</v>
      </c>
      <c r="S4472" s="25" t="s">
        <v>1148</v>
      </c>
      <c r="T4472" s="21" t="s">
        <v>53</v>
      </c>
      <c r="U4472" s="21" t="s">
        <v>263</v>
      </c>
      <c r="V4472" s="46">
        <v>1</v>
      </c>
      <c r="W4472" s="26">
        <f t="shared" si="3432"/>
        <v>1</v>
      </c>
      <c r="Y4472" s="21">
        <v>12</v>
      </c>
      <c r="Z4472" s="22">
        <f t="shared" si="3370"/>
        <v>1408</v>
      </c>
      <c r="AA4472" s="20" t="s">
        <v>4899</v>
      </c>
      <c r="AB4472" s="22"/>
      <c r="AC4472" s="22">
        <v>1</v>
      </c>
      <c r="AD4472" s="22"/>
      <c r="AE4472" s="22">
        <f t="shared" si="3433"/>
        <v>1408</v>
      </c>
      <c r="AF4472" s="22">
        <f t="shared" si="3434"/>
        <v>1408</v>
      </c>
      <c r="AG4472" s="20"/>
      <c r="AH4472" s="22"/>
      <c r="AI4472" s="22"/>
      <c r="AJ4472" s="22">
        <f t="shared" si="3435"/>
        <v>1408</v>
      </c>
      <c r="AK4472" s="22">
        <f>IF(O4472="(传统)XDSL",VLOOKUP(S4472,[2]直销续费率明细!C:I,7,FALSE)*1,IF(O4472="GPON+XDSL",VLOOKUP(S4472,[2]直销续费率明细!C:I,7,FALSE)*1,VLOOKUP(S4472,[2]直销续费率明细!C:I,5,FALSE)*1))</f>
        <v>-40</v>
      </c>
      <c r="AL4472" s="22" t="s">
        <v>1309</v>
      </c>
      <c r="AM4472" s="22"/>
      <c r="AN4472" s="22"/>
      <c r="AO4472" s="22" t="s">
        <v>4897</v>
      </c>
      <c r="AP4472" s="22" t="s">
        <v>1301</v>
      </c>
      <c r="AS4472" s="20">
        <f>IF(Y4472&gt;=10,VLOOKUP(U4472,[2]提成计算!B:T,19,FALSE),VLOOKUP(U4472,[2]提成计算!B:T,18,FALSE))</f>
        <v>0.1</v>
      </c>
      <c r="AT4472" s="20">
        <f t="shared" si="3436"/>
        <v>140.80000000000001</v>
      </c>
      <c r="AU4472" s="20">
        <f t="shared" ref="AU4472:AU4473" si="3437">IF(AND(AK4472&lt;0,AK4472+AT4472&lt;0),-AT4472,AK4472)</f>
        <v>-40</v>
      </c>
    </row>
    <row r="4473" spans="1:47" x14ac:dyDescent="0.15">
      <c r="A4473" s="21" t="s">
        <v>1273</v>
      </c>
      <c r="B4473" s="20" t="s">
        <v>918</v>
      </c>
      <c r="C4473" s="20" t="s">
        <v>1099</v>
      </c>
      <c r="D4473" s="20" t="s">
        <v>1100</v>
      </c>
      <c r="E4473" s="20" t="s">
        <v>1425</v>
      </c>
      <c r="F4473" s="20" t="s">
        <v>1250</v>
      </c>
      <c r="G4473" s="20" t="s">
        <v>5733</v>
      </c>
      <c r="H4473" s="20"/>
      <c r="I4473" s="20">
        <v>13509229010</v>
      </c>
      <c r="J4473" s="20" t="s">
        <v>924</v>
      </c>
      <c r="K4473" s="20" t="s">
        <v>1112</v>
      </c>
      <c r="L4473" s="20" t="s">
        <v>1918</v>
      </c>
      <c r="M4473" s="20">
        <v>680</v>
      </c>
      <c r="N4473" s="20">
        <v>680</v>
      </c>
      <c r="O4473" s="20" t="s">
        <v>1262</v>
      </c>
      <c r="P4473" s="20" t="s">
        <v>50</v>
      </c>
      <c r="Q4473" s="28"/>
      <c r="R4473" s="21" t="s">
        <v>52</v>
      </c>
      <c r="S4473" s="25" t="s">
        <v>1148</v>
      </c>
      <c r="T4473" s="22" t="s">
        <v>5010</v>
      </c>
      <c r="U4473" s="21" t="s">
        <v>413</v>
      </c>
      <c r="V4473" s="46">
        <v>1</v>
      </c>
      <c r="W4473" s="26">
        <f t="shared" si="3432"/>
        <v>1</v>
      </c>
      <c r="Y4473" s="21">
        <v>4</v>
      </c>
      <c r="Z4473" s="22">
        <f t="shared" si="3370"/>
        <v>680</v>
      </c>
      <c r="AA4473" s="20" t="s">
        <v>4899</v>
      </c>
      <c r="AB4473" s="22">
        <v>1</v>
      </c>
      <c r="AC4473" s="22"/>
      <c r="AD4473" s="22">
        <f t="shared" ref="AD4473:AD4474" si="3438">N4473</f>
        <v>680</v>
      </c>
      <c r="AE4473" s="22"/>
      <c r="AF4473" s="22">
        <f t="shared" si="3434"/>
        <v>680</v>
      </c>
      <c r="AG4473" s="20"/>
      <c r="AH4473" s="22"/>
      <c r="AI4473" s="22"/>
      <c r="AJ4473" s="22">
        <f t="shared" si="3435"/>
        <v>680</v>
      </c>
      <c r="AK4473" s="22">
        <f>IF(O4473="(传统)XDSL",VLOOKUP(S4473,[1]续费率明细!C:I,7,FALSE)*1,IF(O4473="GPON+XDSL",VLOOKUP(S4473,[1]续费率明细!C:I,7,FALSE)*1,VLOOKUP(S4473,[1]续费率明细!C:I,5,FALSE)*1))</f>
        <v>-40</v>
      </c>
      <c r="AL4473" s="22" t="s">
        <v>1300</v>
      </c>
      <c r="AM4473" s="22"/>
      <c r="AN4473" s="22"/>
      <c r="AO4473" s="22" t="s">
        <v>4897</v>
      </c>
      <c r="AP4473" s="22" t="s">
        <v>4913</v>
      </c>
      <c r="AS4473" s="20">
        <f>IF(Y4473&gt;=10,VLOOKUP(U4473,[2]提成计算!B:T,19,FALSE),VLOOKUP(U4473,[2]提成计算!B:T,18,FALSE))</f>
        <v>7.0000000000000007E-2</v>
      </c>
      <c r="AT4473" s="20">
        <f t="shared" si="3436"/>
        <v>47.6</v>
      </c>
      <c r="AU4473" s="20">
        <f t="shared" si="3437"/>
        <v>-40</v>
      </c>
    </row>
    <row r="4474" spans="1:47" x14ac:dyDescent="0.15">
      <c r="A4474" s="21" t="s">
        <v>1273</v>
      </c>
      <c r="B4474" s="20" t="s">
        <v>918</v>
      </c>
      <c r="C4474" s="20" t="s">
        <v>1099</v>
      </c>
      <c r="D4474" s="20" t="s">
        <v>1136</v>
      </c>
      <c r="E4474" s="20" t="s">
        <v>1137</v>
      </c>
      <c r="F4474" s="20" t="s">
        <v>1250</v>
      </c>
      <c r="G4474" s="20" t="s">
        <v>5734</v>
      </c>
      <c r="H4474" s="20"/>
      <c r="I4474" s="20">
        <v>13724580018</v>
      </c>
      <c r="J4474" s="20" t="s">
        <v>1268</v>
      </c>
      <c r="K4474" s="20" t="s">
        <v>1139</v>
      </c>
      <c r="L4474" s="20" t="s">
        <v>1960</v>
      </c>
      <c r="M4474" s="20">
        <v>400</v>
      </c>
      <c r="N4474" s="20">
        <v>400</v>
      </c>
      <c r="O4474" s="20" t="s">
        <v>927</v>
      </c>
      <c r="P4474" s="20" t="s">
        <v>50</v>
      </c>
      <c r="Q4474" s="28"/>
      <c r="R4474" s="21" t="s">
        <v>109</v>
      </c>
      <c r="S4474" s="21"/>
      <c r="T4474" s="21" t="s">
        <v>53</v>
      </c>
      <c r="U4474" s="21" t="s">
        <v>1140</v>
      </c>
      <c r="V4474" s="46">
        <v>0.5</v>
      </c>
      <c r="W4474" s="26">
        <f t="shared" si="3432"/>
        <v>0.5</v>
      </c>
      <c r="X4474" s="26">
        <f t="shared" ref="X4474:X4535" si="3439">V4474</f>
        <v>0.5</v>
      </c>
      <c r="Y4474" s="21">
        <v>4</v>
      </c>
      <c r="Z4474" s="22">
        <f t="shared" si="3370"/>
        <v>400</v>
      </c>
      <c r="AA4474" s="20" t="s">
        <v>2218</v>
      </c>
      <c r="AB4474" s="22">
        <v>1</v>
      </c>
      <c r="AC4474" s="22"/>
      <c r="AD4474" s="22">
        <f t="shared" si="3438"/>
        <v>400</v>
      </c>
      <c r="AE4474" s="22"/>
      <c r="AF4474" s="22">
        <f t="shared" si="3434"/>
        <v>400</v>
      </c>
      <c r="AG4474" s="20">
        <f t="shared" ref="AG4474:AG4476" si="3440">N4474</f>
        <v>400</v>
      </c>
      <c r="AH4474" s="20" t="str">
        <f>VLOOKUP(U4474,[1]提成计算!B:I,8,FALSE)</f>
        <v xml:space="preserve"> </v>
      </c>
      <c r="AI4474" s="20"/>
      <c r="AJ4474" s="22"/>
      <c r="AK4474" s="22"/>
      <c r="AM4474" s="22"/>
      <c r="AN4474" s="22"/>
      <c r="AO4474" s="22" t="s">
        <v>4897</v>
      </c>
      <c r="AP4474" s="22" t="s">
        <v>1961</v>
      </c>
      <c r="AS4474" s="20"/>
      <c r="AT4474" s="20"/>
      <c r="AU4474" s="20"/>
    </row>
    <row r="4475" spans="1:47" x14ac:dyDescent="0.15">
      <c r="A4475" s="21" t="s">
        <v>1273</v>
      </c>
      <c r="B4475" s="20" t="s">
        <v>918</v>
      </c>
      <c r="C4475" s="20" t="s">
        <v>1099</v>
      </c>
      <c r="D4475" s="20" t="s">
        <v>1121</v>
      </c>
      <c r="E4475" s="20" t="s">
        <v>4689</v>
      </c>
      <c r="F4475" s="20" t="s">
        <v>1250</v>
      </c>
      <c r="G4475" s="20" t="s">
        <v>5735</v>
      </c>
      <c r="H4475" s="20"/>
      <c r="I4475" s="20">
        <v>13712501387</v>
      </c>
      <c r="J4475" s="20" t="s">
        <v>1268</v>
      </c>
      <c r="K4475" s="20" t="s">
        <v>4753</v>
      </c>
      <c r="L4475" s="20" t="s">
        <v>1898</v>
      </c>
      <c r="M4475" s="20">
        <v>1398</v>
      </c>
      <c r="N4475" s="20">
        <v>1398</v>
      </c>
      <c r="O4475" s="20" t="s">
        <v>927</v>
      </c>
      <c r="P4475" s="20" t="s">
        <v>50</v>
      </c>
      <c r="Q4475" s="28"/>
      <c r="R4475" s="21" t="s">
        <v>91</v>
      </c>
      <c r="S4475" s="21"/>
      <c r="T4475" s="21" t="s">
        <v>53</v>
      </c>
      <c r="U4475" s="21" t="s">
        <v>4754</v>
      </c>
      <c r="V4475" s="46">
        <v>1</v>
      </c>
      <c r="W4475" s="26">
        <f t="shared" si="3432"/>
        <v>1</v>
      </c>
      <c r="X4475" s="26">
        <f t="shared" si="3439"/>
        <v>1</v>
      </c>
      <c r="Y4475" s="21">
        <v>20</v>
      </c>
      <c r="Z4475" s="22">
        <f t="shared" si="3370"/>
        <v>1398</v>
      </c>
      <c r="AA4475" s="20" t="s">
        <v>4899</v>
      </c>
      <c r="AB4475" s="22"/>
      <c r="AC4475" s="22">
        <v>1</v>
      </c>
      <c r="AD4475" s="22"/>
      <c r="AE4475" s="22">
        <f t="shared" ref="AE4475:AE4477" si="3441">N4475</f>
        <v>1398</v>
      </c>
      <c r="AF4475" s="22">
        <f t="shared" si="3434"/>
        <v>1398</v>
      </c>
      <c r="AG4475" s="20">
        <f t="shared" si="3440"/>
        <v>1398</v>
      </c>
      <c r="AH4475" s="20" t="str">
        <f>VLOOKUP(U4475,[1]提成计算!B:I,8,FALSE)</f>
        <v xml:space="preserve"> </v>
      </c>
      <c r="AI4475" s="20"/>
      <c r="AJ4475" s="22"/>
      <c r="AK4475" s="22"/>
      <c r="AM4475" s="22"/>
      <c r="AN4475" s="22"/>
      <c r="AO4475" s="22" t="s">
        <v>4897</v>
      </c>
      <c r="AP4475" s="22" t="s">
        <v>1301</v>
      </c>
      <c r="AS4475" s="20"/>
      <c r="AT4475" s="20"/>
      <c r="AU4475" s="20"/>
    </row>
    <row r="4476" spans="1:47" x14ac:dyDescent="0.15">
      <c r="A4476" s="21" t="s">
        <v>1273</v>
      </c>
      <c r="B4476" s="20" t="s">
        <v>918</v>
      </c>
      <c r="C4476" s="20" t="s">
        <v>1099</v>
      </c>
      <c r="D4476" s="20" t="s">
        <v>1100</v>
      </c>
      <c r="E4476" s="20" t="s">
        <v>1425</v>
      </c>
      <c r="F4476" s="20" t="s">
        <v>1250</v>
      </c>
      <c r="G4476" s="20" t="s">
        <v>5736</v>
      </c>
      <c r="H4476" s="20"/>
      <c r="I4476" s="20">
        <v>13902619270</v>
      </c>
      <c r="J4476" s="20" t="s">
        <v>1268</v>
      </c>
      <c r="K4476" s="20" t="s">
        <v>314</v>
      </c>
      <c r="L4476" s="20" t="s">
        <v>1966</v>
      </c>
      <c r="M4476" s="20">
        <v>1598</v>
      </c>
      <c r="N4476" s="20">
        <v>1598</v>
      </c>
      <c r="O4476" s="20" t="s">
        <v>927</v>
      </c>
      <c r="P4476" s="20" t="s">
        <v>50</v>
      </c>
      <c r="Q4476" s="28"/>
      <c r="R4476" s="21" t="s">
        <v>52</v>
      </c>
      <c r="S4476" s="21"/>
      <c r="T4476" s="21" t="s">
        <v>53</v>
      </c>
      <c r="U4476" s="21" t="s">
        <v>315</v>
      </c>
      <c r="V4476" s="46">
        <v>1</v>
      </c>
      <c r="W4476" s="26">
        <f t="shared" si="3432"/>
        <v>1</v>
      </c>
      <c r="X4476" s="26">
        <f t="shared" si="3439"/>
        <v>1</v>
      </c>
      <c r="Y4476" s="21">
        <v>50</v>
      </c>
      <c r="Z4476" s="22">
        <f t="shared" si="3370"/>
        <v>1598</v>
      </c>
      <c r="AA4476" s="20" t="s">
        <v>4899</v>
      </c>
      <c r="AB4476" s="22"/>
      <c r="AC4476" s="22">
        <v>1</v>
      </c>
      <c r="AD4476" s="22"/>
      <c r="AE4476" s="22">
        <f t="shared" si="3441"/>
        <v>1598</v>
      </c>
      <c r="AF4476" s="22">
        <f t="shared" si="3434"/>
        <v>1598</v>
      </c>
      <c r="AG4476" s="20">
        <f t="shared" si="3440"/>
        <v>1598</v>
      </c>
      <c r="AH4476" s="20" t="str">
        <f>VLOOKUP(U4476,[1]提成计算!B:I,8,FALSE)</f>
        <v xml:space="preserve"> </v>
      </c>
      <c r="AI4476" s="20"/>
      <c r="AJ4476" s="22"/>
      <c r="AK4476" s="22"/>
      <c r="AM4476" s="22"/>
      <c r="AN4476" s="22"/>
      <c r="AO4476" s="22" t="s">
        <v>4897</v>
      </c>
      <c r="AP4476" s="22" t="s">
        <v>1301</v>
      </c>
      <c r="AS4476" s="20"/>
      <c r="AT4476" s="20"/>
      <c r="AU4476" s="20"/>
    </row>
    <row r="4477" spans="1:47" x14ac:dyDescent="0.15">
      <c r="A4477" s="21" t="s">
        <v>1273</v>
      </c>
      <c r="B4477" s="20" t="s">
        <v>918</v>
      </c>
      <c r="C4477" s="20" t="s">
        <v>1099</v>
      </c>
      <c r="D4477" s="20" t="s">
        <v>1136</v>
      </c>
      <c r="E4477" s="20" t="s">
        <v>1137</v>
      </c>
      <c r="F4477" s="20" t="s">
        <v>1250</v>
      </c>
      <c r="G4477" s="20" t="s">
        <v>5288</v>
      </c>
      <c r="H4477" s="20"/>
      <c r="I4477" s="20">
        <v>13046881911</v>
      </c>
      <c r="J4477" s="20" t="s">
        <v>924</v>
      </c>
      <c r="K4477" s="20" t="s">
        <v>1139</v>
      </c>
      <c r="L4477" s="20" t="s">
        <v>2137</v>
      </c>
      <c r="M4477" s="20">
        <v>1408</v>
      </c>
      <c r="N4477" s="20">
        <v>1408</v>
      </c>
      <c r="O4477" s="20" t="s">
        <v>927</v>
      </c>
      <c r="P4477" s="20" t="s">
        <v>50</v>
      </c>
      <c r="Q4477" s="28"/>
      <c r="R4477" s="21" t="s">
        <v>109</v>
      </c>
      <c r="S4477" s="25" t="s">
        <v>1159</v>
      </c>
      <c r="T4477" s="21" t="s">
        <v>53</v>
      </c>
      <c r="U4477" s="21" t="s">
        <v>1140</v>
      </c>
      <c r="V4477" s="46">
        <v>1</v>
      </c>
      <c r="W4477" s="26">
        <f t="shared" si="3432"/>
        <v>1</v>
      </c>
      <c r="Y4477" s="21">
        <v>12</v>
      </c>
      <c r="Z4477" s="22">
        <f t="shared" si="3370"/>
        <v>1408</v>
      </c>
      <c r="AA4477" s="20" t="s">
        <v>4899</v>
      </c>
      <c r="AB4477" s="22"/>
      <c r="AC4477" s="22">
        <v>1</v>
      </c>
      <c r="AD4477" s="22"/>
      <c r="AE4477" s="22">
        <f t="shared" si="3441"/>
        <v>1408</v>
      </c>
      <c r="AF4477" s="22">
        <f t="shared" si="3434"/>
        <v>1408</v>
      </c>
      <c r="AG4477" s="20"/>
      <c r="AH4477" s="22"/>
      <c r="AI4477" s="22"/>
      <c r="AJ4477" s="22">
        <f t="shared" ref="AJ4477:AJ4481" si="3442">N4477</f>
        <v>1408</v>
      </c>
      <c r="AK4477" s="22">
        <f>IF(O4477="(传统)XDSL",VLOOKUP(S4477,[2]直销续费率明细!C:I,7,FALSE)*1,IF(O4477="GPON+XDSL",VLOOKUP(S4477,[2]直销续费率明细!C:I,7,FALSE)*1,VLOOKUP(S4477,[2]直销续费率明细!C:I,5,FALSE)*1))</f>
        <v>-40</v>
      </c>
      <c r="AL4477" s="22" t="s">
        <v>1309</v>
      </c>
      <c r="AM4477" s="22"/>
      <c r="AN4477" s="22"/>
      <c r="AO4477" s="22" t="s">
        <v>4897</v>
      </c>
      <c r="AP4477" s="22" t="s">
        <v>1301</v>
      </c>
      <c r="AS4477" s="20">
        <f>IF(Y4477&gt;=10,VLOOKUP(U4477,[2]提成计算!B:T,19,FALSE),VLOOKUP(U4477,[2]提成计算!B:T,18,FALSE))</f>
        <v>0.09</v>
      </c>
      <c r="AT4477" s="20">
        <f t="shared" ref="AT4477:AT4481" si="3443">IF(AD4477*AS4477&gt;0,AD4477*AS4477,AE4477*AS4477)</f>
        <v>126.72</v>
      </c>
      <c r="AU4477" s="20">
        <f t="shared" ref="AU4477:AU4481" si="3444">IF(AND(AK4477&lt;0,AK4477+AT4477&lt;0),-AT4477,AK4477)</f>
        <v>-40</v>
      </c>
    </row>
    <row r="4478" spans="1:47" x14ac:dyDescent="0.15">
      <c r="A4478" s="21" t="s">
        <v>1273</v>
      </c>
      <c r="B4478" s="20" t="s">
        <v>918</v>
      </c>
      <c r="C4478" s="20" t="s">
        <v>1099</v>
      </c>
      <c r="D4478" s="20" t="s">
        <v>1136</v>
      </c>
      <c r="E4478" s="20" t="s">
        <v>1447</v>
      </c>
      <c r="F4478" s="20" t="s">
        <v>1250</v>
      </c>
      <c r="G4478" s="20" t="s">
        <v>5737</v>
      </c>
      <c r="H4478" s="20"/>
      <c r="I4478" s="20">
        <v>15916913418</v>
      </c>
      <c r="J4478" s="20" t="s">
        <v>924</v>
      </c>
      <c r="K4478" s="20" t="s">
        <v>195</v>
      </c>
      <c r="L4478" s="20" t="s">
        <v>1947</v>
      </c>
      <c r="M4478" s="20">
        <v>400</v>
      </c>
      <c r="N4478" s="20">
        <v>400</v>
      </c>
      <c r="O4478" s="20" t="s">
        <v>1262</v>
      </c>
      <c r="P4478" s="20" t="s">
        <v>50</v>
      </c>
      <c r="Q4478" s="28"/>
      <c r="R4478" s="21" t="s">
        <v>109</v>
      </c>
      <c r="S4478" s="25" t="s">
        <v>1450</v>
      </c>
      <c r="T4478" s="21" t="s">
        <v>53</v>
      </c>
      <c r="U4478" s="21" t="s">
        <v>196</v>
      </c>
      <c r="V4478" s="46">
        <v>0.5</v>
      </c>
      <c r="W4478" s="26">
        <f t="shared" si="3432"/>
        <v>0.5</v>
      </c>
      <c r="Y4478" s="21">
        <v>4</v>
      </c>
      <c r="Z4478" s="22">
        <f t="shared" ref="Z4478:Z4541" si="3445">N4478</f>
        <v>400</v>
      </c>
      <c r="AA4478" s="20" t="s">
        <v>4899</v>
      </c>
      <c r="AB4478" s="22">
        <v>1</v>
      </c>
      <c r="AC4478" s="22"/>
      <c r="AD4478" s="22">
        <f>N4478</f>
        <v>400</v>
      </c>
      <c r="AE4478" s="22"/>
      <c r="AF4478" s="22">
        <f t="shared" si="3434"/>
        <v>400</v>
      </c>
      <c r="AG4478" s="20"/>
      <c r="AH4478" s="22"/>
      <c r="AI4478" s="22"/>
      <c r="AJ4478" s="22">
        <f t="shared" si="3442"/>
        <v>400</v>
      </c>
      <c r="AK4478" s="22">
        <f>IF(O4478="(传统)XDSL",VLOOKUP(S4478,[2]直销续费率明细!C:I,7,FALSE)*1,IF(O4478="GPON+XDSL",VLOOKUP(S4478,[2]直销续费率明细!C:I,7,FALSE)*1,VLOOKUP(S4478,[2]直销续费率明细!C:I,5,FALSE)*1))</f>
        <v>25</v>
      </c>
      <c r="AL4478" s="22" t="s">
        <v>1309</v>
      </c>
      <c r="AM4478" s="22"/>
      <c r="AN4478" s="22"/>
      <c r="AO4478" s="22" t="s">
        <v>2216</v>
      </c>
      <c r="AP4478" s="22" t="s">
        <v>2939</v>
      </c>
      <c r="AS4478" s="20">
        <f>IF(Y4478&gt;=10,VLOOKUP(U4478,[2]提成计算!B:T,19,FALSE),VLOOKUP(U4478,[2]提成计算!B:T,18,FALSE))</f>
        <v>7.0000000000000007E-2</v>
      </c>
      <c r="AT4478" s="20">
        <f t="shared" si="3443"/>
        <v>28.000000000000004</v>
      </c>
      <c r="AU4478" s="20">
        <f t="shared" si="3444"/>
        <v>25</v>
      </c>
    </row>
    <row r="4479" spans="1:47" x14ac:dyDescent="0.15">
      <c r="A4479" s="21" t="s">
        <v>1273</v>
      </c>
      <c r="B4479" s="20" t="s">
        <v>918</v>
      </c>
      <c r="C4479" s="20" t="s">
        <v>1099</v>
      </c>
      <c r="D4479" s="20" t="s">
        <v>1136</v>
      </c>
      <c r="E4479" s="20" t="s">
        <v>1137</v>
      </c>
      <c r="F4479" s="20" t="s">
        <v>1250</v>
      </c>
      <c r="G4479" s="20" t="s">
        <v>5738</v>
      </c>
      <c r="H4479" s="20"/>
      <c r="I4479" s="20">
        <v>18025105896</v>
      </c>
      <c r="J4479" s="20" t="s">
        <v>924</v>
      </c>
      <c r="K4479" s="20" t="s">
        <v>1139</v>
      </c>
      <c r="L4479" s="20" t="s">
        <v>2137</v>
      </c>
      <c r="M4479" s="20">
        <v>1408</v>
      </c>
      <c r="N4479" s="20">
        <v>1408</v>
      </c>
      <c r="O4479" s="20" t="s">
        <v>927</v>
      </c>
      <c r="P4479" s="20" t="s">
        <v>50</v>
      </c>
      <c r="Q4479" s="28"/>
      <c r="R4479" s="21" t="s">
        <v>109</v>
      </c>
      <c r="S4479" s="25" t="s">
        <v>1159</v>
      </c>
      <c r="T4479" s="21" t="s">
        <v>53</v>
      </c>
      <c r="U4479" s="21" t="s">
        <v>1140</v>
      </c>
      <c r="V4479" s="46">
        <v>1</v>
      </c>
      <c r="W4479" s="26">
        <f t="shared" si="3432"/>
        <v>1</v>
      </c>
      <c r="Y4479" s="21">
        <v>12</v>
      </c>
      <c r="Z4479" s="22">
        <f t="shared" si="3445"/>
        <v>1408</v>
      </c>
      <c r="AA4479" s="20" t="s">
        <v>2218</v>
      </c>
      <c r="AB4479" s="22"/>
      <c r="AC4479" s="22">
        <v>1</v>
      </c>
      <c r="AD4479" s="22"/>
      <c r="AE4479" s="22">
        <f>N4479</f>
        <v>1408</v>
      </c>
      <c r="AF4479" s="22">
        <f t="shared" si="3434"/>
        <v>1408</v>
      </c>
      <c r="AG4479" s="20"/>
      <c r="AH4479" s="22"/>
      <c r="AI4479" s="22"/>
      <c r="AJ4479" s="22">
        <f t="shared" si="3442"/>
        <v>1408</v>
      </c>
      <c r="AK4479" s="22">
        <f>IF(O4479="(传统)XDSL",VLOOKUP(S4479,[2]直销续费率明细!C:I,7,FALSE)*1,IF(O4479="GPON+XDSL",VLOOKUP(S4479,[2]直销续费率明细!C:I,7,FALSE)*1,VLOOKUP(S4479,[2]直销续费率明细!C:I,5,FALSE)*1))</f>
        <v>-40</v>
      </c>
      <c r="AL4479" s="22" t="s">
        <v>1309</v>
      </c>
      <c r="AM4479" s="22"/>
      <c r="AN4479" s="22"/>
      <c r="AO4479" s="22" t="s">
        <v>4897</v>
      </c>
      <c r="AP4479" s="22" t="s">
        <v>1301</v>
      </c>
      <c r="AS4479" s="20">
        <f>IF(Y4479&gt;=10,VLOOKUP(U4479,[2]提成计算!B:T,19,FALSE),VLOOKUP(U4479,[2]提成计算!B:T,18,FALSE))</f>
        <v>0.09</v>
      </c>
      <c r="AT4479" s="20">
        <f t="shared" si="3443"/>
        <v>126.72</v>
      </c>
      <c r="AU4479" s="20">
        <f t="shared" si="3444"/>
        <v>-40</v>
      </c>
    </row>
    <row r="4480" spans="1:47" x14ac:dyDescent="0.15">
      <c r="A4480" s="21" t="s">
        <v>1273</v>
      </c>
      <c r="B4480" s="20" t="s">
        <v>918</v>
      </c>
      <c r="C4480" s="20" t="s">
        <v>1099</v>
      </c>
      <c r="D4480" s="20" t="s">
        <v>1121</v>
      </c>
      <c r="E4480" s="20" t="s">
        <v>5028</v>
      </c>
      <c r="F4480" s="20" t="s">
        <v>1250</v>
      </c>
      <c r="G4480" s="20" t="s">
        <v>5739</v>
      </c>
      <c r="H4480" s="20"/>
      <c r="I4480" s="20">
        <v>18666867687</v>
      </c>
      <c r="J4480" s="20" t="s">
        <v>924</v>
      </c>
      <c r="K4480" s="20" t="s">
        <v>1173</v>
      </c>
      <c r="L4480" s="20" t="s">
        <v>1947</v>
      </c>
      <c r="M4480" s="20">
        <v>400</v>
      </c>
      <c r="N4480" s="20">
        <v>400</v>
      </c>
      <c r="O4480" s="20" t="s">
        <v>1262</v>
      </c>
      <c r="P4480" s="20" t="s">
        <v>50</v>
      </c>
      <c r="Q4480" s="28"/>
      <c r="R4480" s="21" t="s">
        <v>91</v>
      </c>
      <c r="S4480" s="25" t="s">
        <v>1748</v>
      </c>
      <c r="T4480" s="21" t="s">
        <v>53</v>
      </c>
      <c r="U4480" s="21" t="s">
        <v>1174</v>
      </c>
      <c r="V4480" s="46">
        <v>0.5</v>
      </c>
      <c r="W4480" s="26">
        <f t="shared" si="3432"/>
        <v>0.5</v>
      </c>
      <c r="Y4480" s="21">
        <v>4</v>
      </c>
      <c r="Z4480" s="22">
        <f t="shared" si="3445"/>
        <v>400</v>
      </c>
      <c r="AA4480" s="20" t="s">
        <v>4899</v>
      </c>
      <c r="AB4480" s="22">
        <v>1</v>
      </c>
      <c r="AC4480" s="22"/>
      <c r="AD4480" s="22">
        <f>N4480</f>
        <v>400</v>
      </c>
      <c r="AE4480" s="22"/>
      <c r="AF4480" s="22">
        <f t="shared" si="3434"/>
        <v>400</v>
      </c>
      <c r="AG4480" s="20"/>
      <c r="AH4480" s="22"/>
      <c r="AI4480" s="22"/>
      <c r="AJ4480" s="22">
        <f t="shared" si="3442"/>
        <v>400</v>
      </c>
      <c r="AK4480" s="22">
        <f>IF(O4480="(传统)XDSL",VLOOKUP(S4480,[2]直销续费率明细!C:I,7,FALSE)*1,IF(O4480="GPON+XDSL",VLOOKUP(S4480,[2]直销续费率明细!C:I,7,FALSE)*1,VLOOKUP(S4480,[2]直销续费率明细!C:I,5,FALSE)*1))</f>
        <v>25</v>
      </c>
      <c r="AL4480" s="22" t="s">
        <v>1309</v>
      </c>
      <c r="AM4480" s="22"/>
      <c r="AN4480" s="22"/>
      <c r="AO4480" s="22" t="s">
        <v>4897</v>
      </c>
      <c r="AP4480" s="22" t="s">
        <v>4915</v>
      </c>
      <c r="AS4480" s="20">
        <f>IF(Y4480&gt;=10,VLOOKUP(U4480,[2]提成计算!B:T,19,FALSE),VLOOKUP(U4480,[2]提成计算!B:T,18,FALSE))</f>
        <v>7.0000000000000007E-2</v>
      </c>
      <c r="AT4480" s="20">
        <f t="shared" si="3443"/>
        <v>28.000000000000004</v>
      </c>
      <c r="AU4480" s="20">
        <f t="shared" si="3444"/>
        <v>25</v>
      </c>
    </row>
    <row r="4481" spans="1:47" x14ac:dyDescent="0.15">
      <c r="A4481" s="21" t="s">
        <v>1273</v>
      </c>
      <c r="B4481" s="20" t="s">
        <v>918</v>
      </c>
      <c r="C4481" s="20" t="s">
        <v>1099</v>
      </c>
      <c r="D4481" s="20" t="s">
        <v>1121</v>
      </c>
      <c r="E4481" s="20" t="s">
        <v>1280</v>
      </c>
      <c r="F4481" s="20" t="s">
        <v>1250</v>
      </c>
      <c r="G4481" s="20" t="s">
        <v>5740</v>
      </c>
      <c r="H4481" s="20"/>
      <c r="I4481" s="20">
        <v>15016789668</v>
      </c>
      <c r="J4481" s="20" t="s">
        <v>924</v>
      </c>
      <c r="K4481" s="20" t="s">
        <v>1286</v>
      </c>
      <c r="L4481" s="20" t="s">
        <v>1376</v>
      </c>
      <c r="M4481" s="20">
        <v>1088</v>
      </c>
      <c r="N4481" s="20">
        <v>1088</v>
      </c>
      <c r="O4481" s="20" t="s">
        <v>927</v>
      </c>
      <c r="P4481" s="20" t="s">
        <v>50</v>
      </c>
      <c r="Q4481" s="28"/>
      <c r="R4481" s="21" t="s">
        <v>91</v>
      </c>
      <c r="S4481" s="25" t="s">
        <v>1405</v>
      </c>
      <c r="T4481" s="21" t="s">
        <v>53</v>
      </c>
      <c r="U4481" s="21" t="s">
        <v>1287</v>
      </c>
      <c r="V4481" s="46">
        <v>1</v>
      </c>
      <c r="W4481" s="26">
        <f t="shared" si="3432"/>
        <v>1</v>
      </c>
      <c r="Y4481" s="21">
        <v>10</v>
      </c>
      <c r="Z4481" s="22">
        <f t="shared" si="3445"/>
        <v>1088</v>
      </c>
      <c r="AA4481" s="20" t="s">
        <v>4899</v>
      </c>
      <c r="AB4481" s="22"/>
      <c r="AC4481" s="22">
        <v>1</v>
      </c>
      <c r="AD4481" s="22"/>
      <c r="AE4481" s="22">
        <f t="shared" ref="AE4481:AE4483" si="3446">N4481</f>
        <v>1088</v>
      </c>
      <c r="AF4481" s="22">
        <f t="shared" si="3434"/>
        <v>1088</v>
      </c>
      <c r="AG4481" s="20"/>
      <c r="AH4481" s="22"/>
      <c r="AI4481" s="22"/>
      <c r="AJ4481" s="22">
        <f t="shared" si="3442"/>
        <v>1088</v>
      </c>
      <c r="AK4481" s="22">
        <f>IF(O4481="(传统)XDSL",VLOOKUP(S4481,[2]直销续费率明细!C:I,7,FALSE)*1,IF(O4481="GPON+XDSL",VLOOKUP(S4481,[2]直销续费率明细!C:I,7,FALSE)*1,VLOOKUP(S4481,[2]直销续费率明细!C:I,5,FALSE)*1))</f>
        <v>-40</v>
      </c>
      <c r="AL4481" s="22" t="s">
        <v>1309</v>
      </c>
      <c r="AM4481" s="22"/>
      <c r="AN4481" s="22"/>
      <c r="AO4481" s="22" t="s">
        <v>4897</v>
      </c>
      <c r="AP4481" s="22" t="s">
        <v>1301</v>
      </c>
      <c r="AS4481" s="20">
        <f>IF(Y4481&gt;=10,VLOOKUP(U4481,[2]提成计算!B:T,19,FALSE),VLOOKUP(U4481,[2]提成计算!B:T,18,FALSE))</f>
        <v>0.09</v>
      </c>
      <c r="AT4481" s="20">
        <f t="shared" si="3443"/>
        <v>97.92</v>
      </c>
      <c r="AU4481" s="20">
        <f t="shared" si="3444"/>
        <v>-40</v>
      </c>
    </row>
    <row r="4482" spans="1:47" x14ac:dyDescent="0.15">
      <c r="A4482" s="21" t="s">
        <v>1273</v>
      </c>
      <c r="B4482" s="20" t="s">
        <v>918</v>
      </c>
      <c r="C4482" s="20" t="s">
        <v>1099</v>
      </c>
      <c r="D4482" s="20" t="s">
        <v>1121</v>
      </c>
      <c r="E4482" s="20" t="s">
        <v>4739</v>
      </c>
      <c r="F4482" s="20" t="s">
        <v>1250</v>
      </c>
      <c r="G4482" s="20" t="s">
        <v>5741</v>
      </c>
      <c r="H4482" s="20"/>
      <c r="I4482" s="20">
        <v>13829261649</v>
      </c>
      <c r="J4482" s="20" t="s">
        <v>1268</v>
      </c>
      <c r="K4482" s="20" t="s">
        <v>5316</v>
      </c>
      <c r="L4482" s="20" t="s">
        <v>1898</v>
      </c>
      <c r="M4482" s="20">
        <v>1398</v>
      </c>
      <c r="N4482" s="20">
        <v>1398</v>
      </c>
      <c r="O4482" s="20" t="s">
        <v>927</v>
      </c>
      <c r="P4482" s="20" t="s">
        <v>50</v>
      </c>
      <c r="Q4482" s="28"/>
      <c r="R4482" s="21" t="s">
        <v>91</v>
      </c>
      <c r="S4482" s="21"/>
      <c r="T4482" s="21" t="s">
        <v>4968</v>
      </c>
      <c r="U4482" s="21" t="s">
        <v>1750</v>
      </c>
      <c r="V4482" s="46">
        <v>1</v>
      </c>
      <c r="W4482" s="26">
        <f t="shared" si="3432"/>
        <v>1</v>
      </c>
      <c r="X4482" s="26">
        <f t="shared" si="3439"/>
        <v>1</v>
      </c>
      <c r="Y4482" s="21">
        <v>20</v>
      </c>
      <c r="Z4482" s="22">
        <f t="shared" si="3445"/>
        <v>1398</v>
      </c>
      <c r="AA4482" s="20" t="s">
        <v>4899</v>
      </c>
      <c r="AB4482" s="22"/>
      <c r="AC4482" s="22">
        <v>1</v>
      </c>
      <c r="AD4482" s="22"/>
      <c r="AE4482" s="22">
        <f t="shared" si="3446"/>
        <v>1398</v>
      </c>
      <c r="AF4482" s="22">
        <f t="shared" si="3434"/>
        <v>1398</v>
      </c>
      <c r="AG4482" s="20">
        <f t="shared" ref="AG4482:AG4483" si="3447">N4482</f>
        <v>1398</v>
      </c>
      <c r="AH4482" s="20"/>
      <c r="AI4482" s="20"/>
      <c r="AJ4482" s="22"/>
      <c r="AK4482" s="22"/>
      <c r="AM4482" s="22"/>
      <c r="AN4482" s="22"/>
      <c r="AO4482" s="22" t="s">
        <v>4897</v>
      </c>
      <c r="AP4482" s="22" t="s">
        <v>1301</v>
      </c>
      <c r="AS4482" s="20"/>
      <c r="AT4482" s="20"/>
      <c r="AU4482" s="20"/>
    </row>
    <row r="4483" spans="1:47" x14ac:dyDescent="0.15">
      <c r="A4483" s="21" t="s">
        <v>1273</v>
      </c>
      <c r="B4483" s="20" t="s">
        <v>918</v>
      </c>
      <c r="C4483" s="20" t="s">
        <v>1099</v>
      </c>
      <c r="D4483" s="20" t="s">
        <v>1121</v>
      </c>
      <c r="E4483" s="20" t="s">
        <v>1284</v>
      </c>
      <c r="F4483" s="20" t="s">
        <v>1250</v>
      </c>
      <c r="G4483" s="20" t="s">
        <v>5742</v>
      </c>
      <c r="H4483" s="20"/>
      <c r="I4483" s="20">
        <v>13829233292</v>
      </c>
      <c r="J4483" s="20" t="s">
        <v>1268</v>
      </c>
      <c r="K4483" s="20" t="s">
        <v>1166</v>
      </c>
      <c r="L4483" s="20" t="s">
        <v>2838</v>
      </c>
      <c r="M4483" s="20">
        <v>2098</v>
      </c>
      <c r="N4483" s="20">
        <v>2098</v>
      </c>
      <c r="O4483" s="20" t="s">
        <v>927</v>
      </c>
      <c r="P4483" s="20" t="s">
        <v>50</v>
      </c>
      <c r="Q4483" s="28"/>
      <c r="R4483" s="21" t="s">
        <v>91</v>
      </c>
      <c r="S4483" s="21"/>
      <c r="T4483" s="21" t="s">
        <v>53</v>
      </c>
      <c r="U4483" s="21" t="s">
        <v>1167</v>
      </c>
      <c r="V4483" s="46">
        <v>1</v>
      </c>
      <c r="W4483" s="26">
        <f t="shared" si="3432"/>
        <v>1</v>
      </c>
      <c r="X4483" s="26">
        <f t="shared" si="3439"/>
        <v>1</v>
      </c>
      <c r="Y4483" s="21">
        <v>10</v>
      </c>
      <c r="Z4483" s="22">
        <f t="shared" si="3445"/>
        <v>2098</v>
      </c>
      <c r="AA4483" s="20" t="s">
        <v>4899</v>
      </c>
      <c r="AB4483" s="22"/>
      <c r="AC4483" s="22">
        <v>1</v>
      </c>
      <c r="AD4483" s="22"/>
      <c r="AE4483" s="22">
        <f t="shared" si="3446"/>
        <v>2098</v>
      </c>
      <c r="AF4483" s="22">
        <f t="shared" si="3434"/>
        <v>2098</v>
      </c>
      <c r="AG4483" s="20">
        <f t="shared" si="3447"/>
        <v>2098</v>
      </c>
      <c r="AH4483" s="20" t="str">
        <f>VLOOKUP(U4483,[1]提成计算!B:I,8,FALSE)</f>
        <v xml:space="preserve"> </v>
      </c>
      <c r="AI4483" s="20"/>
      <c r="AJ4483" s="22"/>
      <c r="AK4483" s="22"/>
      <c r="AM4483" s="22"/>
      <c r="AN4483" s="22"/>
      <c r="AO4483" s="22" t="s">
        <v>4897</v>
      </c>
      <c r="AP4483" s="22" t="s">
        <v>1301</v>
      </c>
      <c r="AS4483" s="20"/>
      <c r="AT4483" s="20"/>
      <c r="AU4483" s="20"/>
    </row>
    <row r="4484" spans="1:47" x14ac:dyDescent="0.15">
      <c r="A4484" s="21" t="s">
        <v>1273</v>
      </c>
      <c r="B4484" s="20" t="s">
        <v>918</v>
      </c>
      <c r="C4484" s="20" t="s">
        <v>1099</v>
      </c>
      <c r="D4484" s="20" t="s">
        <v>1100</v>
      </c>
      <c r="E4484" s="20" t="s">
        <v>1101</v>
      </c>
      <c r="F4484" s="20" t="s">
        <v>1250</v>
      </c>
      <c r="G4484" s="20" t="s">
        <v>5743</v>
      </c>
      <c r="H4484" s="20"/>
      <c r="I4484" s="20">
        <v>15817509577</v>
      </c>
      <c r="J4484" s="20" t="s">
        <v>924</v>
      </c>
      <c r="K4484" s="20" t="s">
        <v>4714</v>
      </c>
      <c r="L4484" s="20" t="s">
        <v>1918</v>
      </c>
      <c r="M4484" s="20">
        <v>680</v>
      </c>
      <c r="N4484" s="20">
        <v>680</v>
      </c>
      <c r="O4484" s="20" t="s">
        <v>1262</v>
      </c>
      <c r="P4484" s="20" t="s">
        <v>50</v>
      </c>
      <c r="Q4484" s="28"/>
      <c r="R4484" s="21" t="s">
        <v>52</v>
      </c>
      <c r="S4484" s="25" t="s">
        <v>1163</v>
      </c>
      <c r="T4484" s="21" t="s">
        <v>53</v>
      </c>
      <c r="U4484" s="21" t="s">
        <v>81</v>
      </c>
      <c r="V4484" s="46">
        <v>1</v>
      </c>
      <c r="W4484" s="26">
        <f t="shared" si="3432"/>
        <v>1</v>
      </c>
      <c r="Y4484" s="21">
        <v>4</v>
      </c>
      <c r="Z4484" s="22">
        <f t="shared" si="3445"/>
        <v>680</v>
      </c>
      <c r="AA4484" s="20" t="s">
        <v>4899</v>
      </c>
      <c r="AB4484" s="22">
        <v>1</v>
      </c>
      <c r="AC4484" s="22"/>
      <c r="AD4484" s="22">
        <f>N4484</f>
        <v>680</v>
      </c>
      <c r="AE4484" s="22"/>
      <c r="AF4484" s="22">
        <f t="shared" si="3434"/>
        <v>680</v>
      </c>
      <c r="AG4484" s="20"/>
      <c r="AH4484" s="22"/>
      <c r="AI4484" s="22"/>
      <c r="AJ4484" s="22">
        <f t="shared" ref="AJ4484:AJ4487" si="3448">N4484</f>
        <v>680</v>
      </c>
      <c r="AK4484" s="22">
        <f>IF(O4484="(传统)XDSL",VLOOKUP(S4484,[2]直销续费率明细!C:I,7,FALSE)*1,IF(O4484="GPON+XDSL",VLOOKUP(S4484,[2]直销续费率明细!C:I,7,FALSE)*1,VLOOKUP(S4484,[2]直销续费率明细!C:I,5,FALSE)*1))</f>
        <v>-40</v>
      </c>
      <c r="AL4484" s="22" t="s">
        <v>1309</v>
      </c>
      <c r="AM4484" s="22"/>
      <c r="AN4484" s="22"/>
      <c r="AO4484" s="22" t="s">
        <v>4897</v>
      </c>
      <c r="AP4484" s="22" t="s">
        <v>4913</v>
      </c>
      <c r="AS4484" s="20">
        <f>IF(Y4484&gt;=10,VLOOKUP(U4484,[2]提成计算!B:T,19,FALSE),VLOOKUP(U4484,[2]提成计算!B:T,18,FALSE))</f>
        <v>0.08</v>
      </c>
      <c r="AT4484" s="20">
        <f t="shared" ref="AT4484:AT4487" si="3449">IF(AD4484*AS4484&gt;0,AD4484*AS4484,AE4484*AS4484)</f>
        <v>54.4</v>
      </c>
      <c r="AU4484" s="20">
        <f t="shared" ref="AU4484" si="3450">IF(AND(AK4484&lt;0,AK4484+AT4484&lt;0),-AT4484,AK4484)</f>
        <v>-40</v>
      </c>
    </row>
    <row r="4485" spans="1:47" x14ac:dyDescent="0.15">
      <c r="A4485" s="21" t="s">
        <v>1273</v>
      </c>
      <c r="B4485" s="20" t="s">
        <v>918</v>
      </c>
      <c r="C4485" s="20" t="s">
        <v>1099</v>
      </c>
      <c r="D4485" s="20" t="s">
        <v>1136</v>
      </c>
      <c r="E4485" s="20" t="s">
        <v>1137</v>
      </c>
      <c r="F4485" s="20" t="s">
        <v>1250</v>
      </c>
      <c r="G4485" s="20" t="s">
        <v>5744</v>
      </c>
      <c r="H4485" s="20"/>
      <c r="I4485" s="20">
        <v>13427891706</v>
      </c>
      <c r="J4485" s="20" t="s">
        <v>924</v>
      </c>
      <c r="K4485" s="20" t="s">
        <v>4699</v>
      </c>
      <c r="L4485" s="20" t="s">
        <v>1299</v>
      </c>
      <c r="M4485" s="20">
        <v>888</v>
      </c>
      <c r="N4485" s="20">
        <v>888</v>
      </c>
      <c r="O4485" s="20" t="s">
        <v>927</v>
      </c>
      <c r="P4485" s="20" t="s">
        <v>50</v>
      </c>
      <c r="Q4485" s="28"/>
      <c r="R4485" s="22" t="s">
        <v>109</v>
      </c>
      <c r="T4485" s="21" t="s">
        <v>948</v>
      </c>
      <c r="U4485" s="22" t="s">
        <v>109</v>
      </c>
      <c r="V4485" s="46">
        <v>1</v>
      </c>
      <c r="W4485" s="26">
        <f t="shared" si="3432"/>
        <v>1</v>
      </c>
      <c r="Y4485" s="21">
        <v>12</v>
      </c>
      <c r="Z4485" s="22">
        <f t="shared" si="3445"/>
        <v>888</v>
      </c>
      <c r="AA4485" s="20" t="s">
        <v>4899</v>
      </c>
      <c r="AB4485" s="22"/>
      <c r="AC4485" s="22">
        <v>1</v>
      </c>
      <c r="AD4485" s="22"/>
      <c r="AE4485" s="22">
        <f>N4485</f>
        <v>888</v>
      </c>
      <c r="AF4485" s="22">
        <f t="shared" si="3434"/>
        <v>888</v>
      </c>
      <c r="AG4485" s="20"/>
      <c r="AH4485" s="22"/>
      <c r="AI4485" s="22"/>
      <c r="AJ4485" s="22">
        <f t="shared" si="3448"/>
        <v>888</v>
      </c>
      <c r="AK4485" s="22">
        <f>IF(O4485="(传统)XDSL",VLOOKUP(U4485,[2]自营续费率!B:G,6,FALSE)*1,IF(O4485="GPON+XDSL",VLOOKUP(U4485,[2]自营续费率!B:G,6,FALSE)*1,VLOOKUP(U4485,[2]自营续费率!B:G,4,FALSE)*1))</f>
        <v>-40</v>
      </c>
      <c r="AL4485" s="22" t="s">
        <v>1309</v>
      </c>
      <c r="AM4485" s="22"/>
      <c r="AN4485" s="22"/>
      <c r="AO4485" s="22" t="s">
        <v>4897</v>
      </c>
      <c r="AP4485" s="22" t="s">
        <v>1301</v>
      </c>
      <c r="AS4485" s="20">
        <f>IF(Y4485&gt;=10,VLOOKUP(U4485,[2]自营提成!C:Z,6,FALSE),VLOOKUP(U4485,[2]自营提成!C:Z,5,FALSE))</f>
        <v>0.12</v>
      </c>
      <c r="AT4485" s="20">
        <f t="shared" si="3449"/>
        <v>106.56</v>
      </c>
      <c r="AU4485" s="20">
        <f>IF(AND(AK4485&lt;0,AK4485+AT4485&lt;0),-AT4485,AK4485)</f>
        <v>-40</v>
      </c>
    </row>
    <row r="4486" spans="1:47" x14ac:dyDescent="0.15">
      <c r="A4486" s="21" t="s">
        <v>1273</v>
      </c>
      <c r="B4486" s="20" t="s">
        <v>918</v>
      </c>
      <c r="C4486" s="20" t="s">
        <v>1099</v>
      </c>
      <c r="D4486" s="20" t="s">
        <v>1121</v>
      </c>
      <c r="E4486" s="20" t="s">
        <v>1284</v>
      </c>
      <c r="F4486" s="20" t="s">
        <v>1250</v>
      </c>
      <c r="G4486" s="20" t="s">
        <v>5745</v>
      </c>
      <c r="H4486" s="20"/>
      <c r="I4486" s="20">
        <v>13560829396</v>
      </c>
      <c r="J4486" s="20" t="s">
        <v>924</v>
      </c>
      <c r="K4486" s="20" t="s">
        <v>4967</v>
      </c>
      <c r="L4486" s="20" t="s">
        <v>4796</v>
      </c>
      <c r="M4486" s="20">
        <v>600</v>
      </c>
      <c r="N4486" s="20">
        <v>600</v>
      </c>
      <c r="O4486" s="20" t="s">
        <v>1262</v>
      </c>
      <c r="P4486" s="20" t="s">
        <v>50</v>
      </c>
      <c r="Q4486" s="28"/>
      <c r="R4486" s="21" t="s">
        <v>91</v>
      </c>
      <c r="S4486" s="25" t="s">
        <v>1410</v>
      </c>
      <c r="T4486" s="21" t="s">
        <v>4968</v>
      </c>
      <c r="U4486" s="21" t="s">
        <v>4969</v>
      </c>
      <c r="V4486" s="46">
        <v>1</v>
      </c>
      <c r="W4486" s="26">
        <f t="shared" si="3432"/>
        <v>1</v>
      </c>
      <c r="Y4486" s="21">
        <v>4</v>
      </c>
      <c r="Z4486" s="22">
        <f t="shared" si="3445"/>
        <v>600</v>
      </c>
      <c r="AA4486" s="20" t="s">
        <v>4899</v>
      </c>
      <c r="AB4486" s="22">
        <v>1</v>
      </c>
      <c r="AC4486" s="22"/>
      <c r="AD4486" s="22">
        <f t="shared" ref="AD4486:AD4487" si="3451">N4486</f>
        <v>600</v>
      </c>
      <c r="AE4486" s="22"/>
      <c r="AF4486" s="22">
        <f t="shared" si="3434"/>
        <v>600</v>
      </c>
      <c r="AG4486" s="20"/>
      <c r="AH4486" s="22"/>
      <c r="AI4486" s="22"/>
      <c r="AJ4486" s="22">
        <f t="shared" si="3448"/>
        <v>600</v>
      </c>
      <c r="AK4486" s="22">
        <f>IF(O4486="(传统)XDSL",VLOOKUP(S4486,[2]直销续费率明细!C:I,7,FALSE)*1,IF(O4486="GPON+XDSL",VLOOKUP(S4486,[2]直销续费率明细!C:I,7,FALSE)*1,VLOOKUP(S4486,[2]直销续费率明细!C:I,5,FALSE)*1))</f>
        <v>-40</v>
      </c>
      <c r="AL4486" s="22" t="s">
        <v>1300</v>
      </c>
      <c r="AM4486" s="22"/>
      <c r="AN4486" s="22"/>
      <c r="AO4486" s="22" t="s">
        <v>4897</v>
      </c>
      <c r="AP4486" s="22" t="s">
        <v>1301</v>
      </c>
      <c r="AS4486" s="20">
        <f>IF(Y4486&gt;=10,VLOOKUP(U4486,[2]提成计算!B:T,19,FALSE),VLOOKUP(U4486,[2]提成计算!B:T,18,FALSE))</f>
        <v>7.0000000000000007E-2</v>
      </c>
      <c r="AT4486" s="20">
        <f t="shared" si="3449"/>
        <v>42.000000000000007</v>
      </c>
      <c r="AU4486" s="20">
        <f t="shared" ref="AU4486:AU4487" si="3452">IF(AND(AK4486&lt;0,AK4486+AT4486&lt;0),-AT4486,AK4486)</f>
        <v>-40</v>
      </c>
    </row>
    <row r="4487" spans="1:47" x14ac:dyDescent="0.15">
      <c r="A4487" s="21" t="s">
        <v>1273</v>
      </c>
      <c r="B4487" s="20" t="s">
        <v>918</v>
      </c>
      <c r="C4487" s="20" t="s">
        <v>1099</v>
      </c>
      <c r="D4487" s="20" t="s">
        <v>1121</v>
      </c>
      <c r="E4487" s="20" t="s">
        <v>1284</v>
      </c>
      <c r="F4487" s="20" t="s">
        <v>1250</v>
      </c>
      <c r="G4487" s="20" t="s">
        <v>5746</v>
      </c>
      <c r="H4487" s="20"/>
      <c r="I4487" s="20">
        <v>13412855009</v>
      </c>
      <c r="J4487" s="20" t="s">
        <v>924</v>
      </c>
      <c r="K4487" s="20" t="s">
        <v>4967</v>
      </c>
      <c r="L4487" s="20" t="s">
        <v>4796</v>
      </c>
      <c r="M4487" s="20">
        <v>600</v>
      </c>
      <c r="N4487" s="20">
        <v>600</v>
      </c>
      <c r="O4487" s="20" t="s">
        <v>1262</v>
      </c>
      <c r="P4487" s="20" t="s">
        <v>50</v>
      </c>
      <c r="Q4487" s="28"/>
      <c r="R4487" s="21" t="s">
        <v>91</v>
      </c>
      <c r="S4487" s="25" t="s">
        <v>1410</v>
      </c>
      <c r="T4487" s="21" t="s">
        <v>4968</v>
      </c>
      <c r="U4487" s="21" t="s">
        <v>4969</v>
      </c>
      <c r="V4487" s="46">
        <v>1</v>
      </c>
      <c r="W4487" s="26">
        <f t="shared" si="3432"/>
        <v>1</v>
      </c>
      <c r="Y4487" s="21">
        <v>4</v>
      </c>
      <c r="Z4487" s="22">
        <f t="shared" si="3445"/>
        <v>600</v>
      </c>
      <c r="AA4487" s="20" t="s">
        <v>4899</v>
      </c>
      <c r="AB4487" s="22">
        <v>1</v>
      </c>
      <c r="AC4487" s="22"/>
      <c r="AD4487" s="22">
        <f t="shared" si="3451"/>
        <v>600</v>
      </c>
      <c r="AE4487" s="22"/>
      <c r="AF4487" s="22">
        <f t="shared" si="3434"/>
        <v>600</v>
      </c>
      <c r="AG4487" s="20"/>
      <c r="AH4487" s="22"/>
      <c r="AI4487" s="22"/>
      <c r="AJ4487" s="22">
        <f t="shared" si="3448"/>
        <v>600</v>
      </c>
      <c r="AK4487" s="22">
        <f>IF(O4487="(传统)XDSL",VLOOKUP(S4487,[2]直销续费率明细!C:I,7,FALSE)*1,IF(O4487="GPON+XDSL",VLOOKUP(S4487,[2]直销续费率明细!C:I,7,FALSE)*1,VLOOKUP(S4487,[2]直销续费率明细!C:I,5,FALSE)*1))</f>
        <v>-40</v>
      </c>
      <c r="AL4487" s="22" t="s">
        <v>1300</v>
      </c>
      <c r="AM4487" s="22"/>
      <c r="AN4487" s="22"/>
      <c r="AO4487" s="22" t="s">
        <v>4897</v>
      </c>
      <c r="AP4487" s="22" t="s">
        <v>1301</v>
      </c>
      <c r="AS4487" s="20">
        <f>IF(Y4487&gt;=10,VLOOKUP(U4487,[2]提成计算!B:T,19,FALSE),VLOOKUP(U4487,[2]提成计算!B:T,18,FALSE))</f>
        <v>7.0000000000000007E-2</v>
      </c>
      <c r="AT4487" s="20">
        <f t="shared" si="3449"/>
        <v>42.000000000000007</v>
      </c>
      <c r="AU4487" s="20">
        <f t="shared" si="3452"/>
        <v>-40</v>
      </c>
    </row>
    <row r="4488" spans="1:47" x14ac:dyDescent="0.15">
      <c r="A4488" s="21" t="s">
        <v>1273</v>
      </c>
      <c r="B4488" s="20" t="s">
        <v>918</v>
      </c>
      <c r="C4488" s="20" t="s">
        <v>1099</v>
      </c>
      <c r="D4488" s="20" t="s">
        <v>1136</v>
      </c>
      <c r="E4488" s="20" t="s">
        <v>1171</v>
      </c>
      <c r="F4488" s="20" t="s">
        <v>1250</v>
      </c>
      <c r="G4488" s="20" t="s">
        <v>5747</v>
      </c>
      <c r="H4488" s="20"/>
      <c r="I4488" s="20">
        <v>13510818851</v>
      </c>
      <c r="J4488" s="20" t="s">
        <v>1268</v>
      </c>
      <c r="K4488" s="20" t="s">
        <v>1173</v>
      </c>
      <c r="L4488" s="20" t="s">
        <v>1358</v>
      </c>
      <c r="M4488" s="20">
        <v>1088</v>
      </c>
      <c r="N4488" s="20">
        <v>1088</v>
      </c>
      <c r="O4488" s="20" t="s">
        <v>927</v>
      </c>
      <c r="P4488" s="20" t="s">
        <v>50</v>
      </c>
      <c r="Q4488" s="28"/>
      <c r="R4488" s="21" t="s">
        <v>91</v>
      </c>
      <c r="S4488" s="21"/>
      <c r="T4488" s="21" t="s">
        <v>53</v>
      </c>
      <c r="U4488" s="21" t="s">
        <v>1174</v>
      </c>
      <c r="V4488" s="46">
        <v>1</v>
      </c>
      <c r="W4488" s="26">
        <f t="shared" si="3432"/>
        <v>1</v>
      </c>
      <c r="X4488" s="26">
        <f t="shared" si="3439"/>
        <v>1</v>
      </c>
      <c r="Y4488" s="21">
        <v>10</v>
      </c>
      <c r="Z4488" s="22">
        <f t="shared" si="3445"/>
        <v>1088</v>
      </c>
      <c r="AA4488" s="20" t="s">
        <v>4899</v>
      </c>
      <c r="AB4488" s="22"/>
      <c r="AC4488" s="22">
        <v>1</v>
      </c>
      <c r="AD4488" s="22"/>
      <c r="AE4488" s="22">
        <f t="shared" ref="AE4488:AE4492" si="3453">N4488</f>
        <v>1088</v>
      </c>
      <c r="AF4488" s="22">
        <f t="shared" si="3434"/>
        <v>1088</v>
      </c>
      <c r="AG4488" s="20">
        <f>N4488</f>
        <v>1088</v>
      </c>
      <c r="AH4488" s="20" t="str">
        <f>VLOOKUP(U4488,[1]提成计算!B:I,8,FALSE)</f>
        <v xml:space="preserve"> </v>
      </c>
      <c r="AI4488" s="20"/>
      <c r="AJ4488" s="22"/>
      <c r="AK4488" s="22"/>
      <c r="AM4488" s="22"/>
      <c r="AN4488" s="22"/>
      <c r="AO4488" s="22" t="s">
        <v>2216</v>
      </c>
      <c r="AP4488" s="22" t="s">
        <v>1301</v>
      </c>
      <c r="AS4488" s="20"/>
      <c r="AT4488" s="20"/>
      <c r="AU4488" s="20"/>
    </row>
    <row r="4489" spans="1:47" x14ac:dyDescent="0.15">
      <c r="A4489" s="21" t="s">
        <v>1273</v>
      </c>
      <c r="B4489" s="20" t="s">
        <v>918</v>
      </c>
      <c r="C4489" s="20" t="s">
        <v>1099</v>
      </c>
      <c r="D4489" s="20" t="s">
        <v>1136</v>
      </c>
      <c r="E4489" s="20" t="s">
        <v>1144</v>
      </c>
      <c r="F4489" s="20" t="s">
        <v>1250</v>
      </c>
      <c r="G4489" s="20" t="s">
        <v>5748</v>
      </c>
      <c r="H4489" s="20"/>
      <c r="I4489" s="20">
        <v>15916795908</v>
      </c>
      <c r="J4489" s="20" t="s">
        <v>924</v>
      </c>
      <c r="K4489" s="20" t="s">
        <v>549</v>
      </c>
      <c r="L4489" s="20" t="s">
        <v>1299</v>
      </c>
      <c r="M4489" s="20">
        <v>888</v>
      </c>
      <c r="N4489" s="20">
        <v>888</v>
      </c>
      <c r="O4489" s="20" t="s">
        <v>927</v>
      </c>
      <c r="P4489" s="20" t="s">
        <v>50</v>
      </c>
      <c r="Q4489" s="28"/>
      <c r="R4489" s="21" t="s">
        <v>109</v>
      </c>
      <c r="S4489" s="25" t="s">
        <v>1150</v>
      </c>
      <c r="T4489" s="21" t="s">
        <v>53</v>
      </c>
      <c r="U4489" s="21" t="s">
        <v>550</v>
      </c>
      <c r="V4489" s="46">
        <v>1</v>
      </c>
      <c r="W4489" s="26">
        <f t="shared" si="3432"/>
        <v>1</v>
      </c>
      <c r="Y4489" s="21">
        <v>12</v>
      </c>
      <c r="Z4489" s="22">
        <f t="shared" si="3445"/>
        <v>888</v>
      </c>
      <c r="AA4489" s="20" t="s">
        <v>2218</v>
      </c>
      <c r="AB4489" s="22"/>
      <c r="AC4489" s="22">
        <v>1</v>
      </c>
      <c r="AD4489" s="22"/>
      <c r="AE4489" s="22">
        <f t="shared" si="3453"/>
        <v>888</v>
      </c>
      <c r="AF4489" s="22">
        <f t="shared" si="3434"/>
        <v>888</v>
      </c>
      <c r="AG4489" s="20"/>
      <c r="AH4489" s="22"/>
      <c r="AI4489" s="22"/>
      <c r="AJ4489" s="22">
        <f>N4489</f>
        <v>888</v>
      </c>
      <c r="AK4489" s="22">
        <f>IF(O4489="(传统)XDSL",VLOOKUP(S4489,[2]直销续费率明细!C:I,7,FALSE)*1,IF(O4489="GPON+XDSL",VLOOKUP(S4489,[2]直销续费率明细!C:I,7,FALSE)*1,VLOOKUP(S4489,[2]直销续费率明细!C:I,5,FALSE)*1))</f>
        <v>-40</v>
      </c>
      <c r="AL4489" s="22" t="s">
        <v>1300</v>
      </c>
      <c r="AM4489" s="22"/>
      <c r="AN4489" s="22"/>
      <c r="AO4489" s="22" t="s">
        <v>4897</v>
      </c>
      <c r="AP4489" s="22" t="s">
        <v>1301</v>
      </c>
      <c r="AS4489" s="20">
        <f>IF(Y4489&gt;=10,VLOOKUP(U4489,[2]提成计算!B:T,19,FALSE),VLOOKUP(U4489,[2]提成计算!B:T,18,FALSE))</f>
        <v>0.09</v>
      </c>
      <c r="AT4489" s="20">
        <f t="shared" ref="AT4489" si="3454">IF(AD4489*AS4489&gt;0,AD4489*AS4489,AE4489*AS4489)</f>
        <v>79.92</v>
      </c>
      <c r="AU4489" s="20">
        <f t="shared" ref="AU4489" si="3455">IF(AND(AK4489&lt;0,AK4489+AT4489&lt;0),-AT4489,AK4489)</f>
        <v>-40</v>
      </c>
    </row>
    <row r="4490" spans="1:47" x14ac:dyDescent="0.15">
      <c r="A4490" s="21" t="s">
        <v>1273</v>
      </c>
      <c r="B4490" s="20" t="s">
        <v>918</v>
      </c>
      <c r="C4490" s="20" t="s">
        <v>1099</v>
      </c>
      <c r="D4490" s="20" t="s">
        <v>1136</v>
      </c>
      <c r="E4490" s="20" t="s">
        <v>1110</v>
      </c>
      <c r="F4490" s="20" t="s">
        <v>1250</v>
      </c>
      <c r="G4490" s="20" t="s">
        <v>5749</v>
      </c>
      <c r="H4490" s="20"/>
      <c r="I4490" s="20">
        <v>13650303986</v>
      </c>
      <c r="J4490" s="20" t="s">
        <v>1268</v>
      </c>
      <c r="K4490" s="20" t="s">
        <v>776</v>
      </c>
      <c r="L4490" s="20" t="s">
        <v>1898</v>
      </c>
      <c r="M4490" s="20">
        <v>1398</v>
      </c>
      <c r="N4490" s="20">
        <v>1398</v>
      </c>
      <c r="O4490" s="20" t="s">
        <v>927</v>
      </c>
      <c r="P4490" s="20" t="s">
        <v>50</v>
      </c>
      <c r="Q4490" s="28"/>
      <c r="R4490" s="21" t="s">
        <v>52</v>
      </c>
      <c r="S4490" s="21"/>
      <c r="T4490" s="21" t="s">
        <v>4968</v>
      </c>
      <c r="U4490" s="21" t="s">
        <v>777</v>
      </c>
      <c r="V4490" s="46">
        <v>1</v>
      </c>
      <c r="W4490" s="26">
        <f t="shared" si="3432"/>
        <v>1</v>
      </c>
      <c r="X4490" s="26">
        <f t="shared" si="3439"/>
        <v>1</v>
      </c>
      <c r="Y4490" s="21">
        <v>20</v>
      </c>
      <c r="Z4490" s="22">
        <f t="shared" si="3445"/>
        <v>1398</v>
      </c>
      <c r="AA4490" s="20" t="s">
        <v>4899</v>
      </c>
      <c r="AB4490" s="22"/>
      <c r="AC4490" s="22">
        <v>1</v>
      </c>
      <c r="AD4490" s="22"/>
      <c r="AE4490" s="22">
        <f t="shared" si="3453"/>
        <v>1398</v>
      </c>
      <c r="AF4490" s="22">
        <f t="shared" si="3434"/>
        <v>1398</v>
      </c>
      <c r="AG4490" s="20">
        <f>N4490</f>
        <v>1398</v>
      </c>
      <c r="AH4490" s="20"/>
      <c r="AI4490" s="20"/>
      <c r="AJ4490" s="22"/>
      <c r="AK4490" s="22"/>
      <c r="AM4490" s="22"/>
      <c r="AN4490" s="22"/>
      <c r="AO4490" s="22" t="s">
        <v>4897</v>
      </c>
      <c r="AP4490" s="22" t="s">
        <v>1301</v>
      </c>
      <c r="AS4490" s="20"/>
      <c r="AT4490" s="20"/>
      <c r="AU4490" s="20"/>
    </row>
    <row r="4491" spans="1:47" x14ac:dyDescent="0.15">
      <c r="A4491" s="21" t="s">
        <v>1273</v>
      </c>
      <c r="B4491" s="20" t="s">
        <v>918</v>
      </c>
      <c r="C4491" s="20" t="s">
        <v>1099</v>
      </c>
      <c r="D4491" s="20" t="s">
        <v>1136</v>
      </c>
      <c r="E4491" s="20" t="s">
        <v>1137</v>
      </c>
      <c r="F4491" s="20" t="s">
        <v>1250</v>
      </c>
      <c r="G4491" s="20" t="s">
        <v>5750</v>
      </c>
      <c r="H4491" s="20"/>
      <c r="I4491" s="20">
        <v>15876957288</v>
      </c>
      <c r="J4491" s="20" t="s">
        <v>924</v>
      </c>
      <c r="K4491" s="20" t="s">
        <v>1139</v>
      </c>
      <c r="L4491" s="20" t="s">
        <v>2137</v>
      </c>
      <c r="M4491" s="20">
        <v>1408</v>
      </c>
      <c r="N4491" s="20">
        <v>1408</v>
      </c>
      <c r="O4491" s="20" t="s">
        <v>927</v>
      </c>
      <c r="P4491" s="20" t="s">
        <v>50</v>
      </c>
      <c r="Q4491" s="28"/>
      <c r="R4491" s="21" t="s">
        <v>109</v>
      </c>
      <c r="S4491" s="25" t="s">
        <v>1159</v>
      </c>
      <c r="T4491" s="21" t="s">
        <v>53</v>
      </c>
      <c r="U4491" s="21" t="s">
        <v>1140</v>
      </c>
      <c r="V4491" s="46">
        <v>1</v>
      </c>
      <c r="W4491" s="26">
        <f t="shared" si="3432"/>
        <v>1</v>
      </c>
      <c r="Y4491" s="21">
        <v>12</v>
      </c>
      <c r="Z4491" s="22">
        <f t="shared" si="3445"/>
        <v>1408</v>
      </c>
      <c r="AA4491" s="20" t="s">
        <v>4899</v>
      </c>
      <c r="AB4491" s="22"/>
      <c r="AC4491" s="22">
        <v>1</v>
      </c>
      <c r="AD4491" s="22"/>
      <c r="AE4491" s="22">
        <f t="shared" si="3453"/>
        <v>1408</v>
      </c>
      <c r="AF4491" s="22">
        <f t="shared" si="3434"/>
        <v>1408</v>
      </c>
      <c r="AG4491" s="20"/>
      <c r="AH4491" s="22"/>
      <c r="AI4491" s="22"/>
      <c r="AJ4491" s="22">
        <f t="shared" ref="AJ4491:AJ4507" si="3456">N4491</f>
        <v>1408</v>
      </c>
      <c r="AK4491" s="22">
        <f>IF(O4491="(传统)XDSL",VLOOKUP(S4491,[2]直销续费率明细!C:I,7,FALSE)*1,IF(O4491="GPON+XDSL",VLOOKUP(S4491,[2]直销续费率明细!C:I,7,FALSE)*1,VLOOKUP(S4491,[2]直销续费率明细!C:I,5,FALSE)*1))</f>
        <v>-40</v>
      </c>
      <c r="AL4491" s="22" t="s">
        <v>1300</v>
      </c>
      <c r="AM4491" s="22"/>
      <c r="AN4491" s="22"/>
      <c r="AO4491" s="22" t="s">
        <v>4897</v>
      </c>
      <c r="AP4491" s="22" t="s">
        <v>1301</v>
      </c>
      <c r="AS4491" s="20">
        <f>IF(Y4491&gt;=10,VLOOKUP(U4491,[2]提成计算!B:T,19,FALSE),VLOOKUP(U4491,[2]提成计算!B:T,18,FALSE))</f>
        <v>0.09</v>
      </c>
      <c r="AT4491" s="20">
        <f t="shared" ref="AT4491:AT4502" si="3457">IF(AD4491*AS4491&gt;0,AD4491*AS4491,AE4491*AS4491)</f>
        <v>126.72</v>
      </c>
      <c r="AU4491" s="20">
        <f t="shared" ref="AU4491:AU4494" si="3458">IF(AND(AK4491&lt;0,AK4491+AT4491&lt;0),-AT4491,AK4491)</f>
        <v>-40</v>
      </c>
    </row>
    <row r="4492" spans="1:47" x14ac:dyDescent="0.15">
      <c r="A4492" s="21" t="s">
        <v>1273</v>
      </c>
      <c r="B4492" s="20" t="s">
        <v>918</v>
      </c>
      <c r="C4492" s="20" t="s">
        <v>1099</v>
      </c>
      <c r="D4492" s="20" t="s">
        <v>1100</v>
      </c>
      <c r="E4492" s="20" t="s">
        <v>1482</v>
      </c>
      <c r="F4492" s="20" t="s">
        <v>1250</v>
      </c>
      <c r="G4492" s="20" t="s">
        <v>5751</v>
      </c>
      <c r="H4492" s="20"/>
      <c r="I4492" s="20">
        <v>18681171670</v>
      </c>
      <c r="J4492" s="20" t="s">
        <v>924</v>
      </c>
      <c r="K4492" s="20" t="s">
        <v>80</v>
      </c>
      <c r="L4492" s="20" t="s">
        <v>1299</v>
      </c>
      <c r="M4492" s="20">
        <v>888</v>
      </c>
      <c r="N4492" s="20">
        <v>888</v>
      </c>
      <c r="O4492" s="20" t="s">
        <v>927</v>
      </c>
      <c r="P4492" s="20" t="s">
        <v>50</v>
      </c>
      <c r="Q4492" s="28"/>
      <c r="R4492" s="21" t="s">
        <v>52</v>
      </c>
      <c r="S4492" s="25" t="s">
        <v>1163</v>
      </c>
      <c r="T4492" s="21" t="s">
        <v>53</v>
      </c>
      <c r="U4492" s="21" t="s">
        <v>81</v>
      </c>
      <c r="V4492" s="46">
        <v>1</v>
      </c>
      <c r="W4492" s="26">
        <f t="shared" si="3432"/>
        <v>1</v>
      </c>
      <c r="Y4492" s="21">
        <v>12</v>
      </c>
      <c r="Z4492" s="22">
        <f t="shared" si="3445"/>
        <v>888</v>
      </c>
      <c r="AA4492" s="20" t="s">
        <v>4899</v>
      </c>
      <c r="AB4492" s="22"/>
      <c r="AC4492" s="22">
        <v>1</v>
      </c>
      <c r="AD4492" s="22"/>
      <c r="AE4492" s="22">
        <f t="shared" si="3453"/>
        <v>888</v>
      </c>
      <c r="AF4492" s="22">
        <f t="shared" si="3434"/>
        <v>888</v>
      </c>
      <c r="AG4492" s="20"/>
      <c r="AH4492" s="22"/>
      <c r="AI4492" s="22"/>
      <c r="AJ4492" s="22">
        <f t="shared" si="3456"/>
        <v>888</v>
      </c>
      <c r="AK4492" s="22">
        <f>IF(O4492="(传统)XDSL",VLOOKUP(S4492,[2]直销续费率明细!C:I,7,FALSE)*1,IF(O4492="GPON+XDSL",VLOOKUP(S4492,[2]直销续费率明细!C:I,7,FALSE)*1,VLOOKUP(S4492,[2]直销续费率明细!C:I,5,FALSE)*1))</f>
        <v>-40</v>
      </c>
      <c r="AL4492" s="22" t="s">
        <v>1300</v>
      </c>
      <c r="AM4492" s="22"/>
      <c r="AN4492" s="22"/>
      <c r="AO4492" s="22" t="s">
        <v>4897</v>
      </c>
      <c r="AP4492" s="22" t="s">
        <v>1301</v>
      </c>
      <c r="AS4492" s="20">
        <f>IF(Y4492&gt;=10,VLOOKUP(U4492,[2]提成计算!B:T,19,FALSE),VLOOKUP(U4492,[2]提成计算!B:T,18,FALSE))</f>
        <v>0.12</v>
      </c>
      <c r="AT4492" s="20">
        <f t="shared" si="3457"/>
        <v>106.56</v>
      </c>
      <c r="AU4492" s="20">
        <f t="shared" si="3458"/>
        <v>-40</v>
      </c>
    </row>
    <row r="4493" spans="1:47" x14ac:dyDescent="0.15">
      <c r="A4493" s="21" t="s">
        <v>1273</v>
      </c>
      <c r="B4493" s="20" t="s">
        <v>918</v>
      </c>
      <c r="C4493" s="20" t="s">
        <v>1099</v>
      </c>
      <c r="D4493" s="20" t="s">
        <v>1121</v>
      </c>
      <c r="E4493" s="20" t="s">
        <v>1284</v>
      </c>
      <c r="F4493" s="20" t="s">
        <v>1250</v>
      </c>
      <c r="G4493" s="20" t="s">
        <v>5752</v>
      </c>
      <c r="H4493" s="20"/>
      <c r="I4493" s="20">
        <v>15899682456</v>
      </c>
      <c r="J4493" s="20" t="s">
        <v>924</v>
      </c>
      <c r="K4493" s="20" t="s">
        <v>4967</v>
      </c>
      <c r="L4493" s="20" t="s">
        <v>1947</v>
      </c>
      <c r="M4493" s="20">
        <v>400</v>
      </c>
      <c r="N4493" s="20">
        <v>400</v>
      </c>
      <c r="O4493" s="20" t="s">
        <v>927</v>
      </c>
      <c r="P4493" s="20" t="s">
        <v>50</v>
      </c>
      <c r="Q4493" s="28"/>
      <c r="R4493" s="21" t="s">
        <v>91</v>
      </c>
      <c r="S4493" s="25" t="s">
        <v>1410</v>
      </c>
      <c r="T4493" s="21" t="s">
        <v>4968</v>
      </c>
      <c r="U4493" s="21" t="s">
        <v>4969</v>
      </c>
      <c r="V4493" s="46">
        <v>0.5</v>
      </c>
      <c r="W4493" s="26">
        <f t="shared" si="3432"/>
        <v>0.5</v>
      </c>
      <c r="Y4493" s="21">
        <v>4</v>
      </c>
      <c r="Z4493" s="22">
        <f t="shared" si="3445"/>
        <v>400</v>
      </c>
      <c r="AA4493" s="20" t="s">
        <v>4899</v>
      </c>
      <c r="AB4493" s="22">
        <v>1</v>
      </c>
      <c r="AC4493" s="22"/>
      <c r="AD4493" s="22">
        <f>N4493</f>
        <v>400</v>
      </c>
      <c r="AE4493" s="22"/>
      <c r="AF4493" s="22">
        <f t="shared" si="3434"/>
        <v>400</v>
      </c>
      <c r="AG4493" s="20"/>
      <c r="AH4493" s="22"/>
      <c r="AI4493" s="22"/>
      <c r="AJ4493" s="22">
        <f t="shared" si="3456"/>
        <v>400</v>
      </c>
      <c r="AK4493" s="22">
        <f>IF(O4493="(传统)XDSL",VLOOKUP(S4493,[2]直销续费率明细!C:I,7,FALSE)*1,IF(O4493="GPON+XDSL",VLOOKUP(S4493,[2]直销续费率明细!C:I,7,FALSE)*1,VLOOKUP(S4493,[2]直销续费率明细!C:I,5,FALSE)*1))</f>
        <v>-40</v>
      </c>
      <c r="AL4493" s="22" t="s">
        <v>1300</v>
      </c>
      <c r="AM4493" s="22"/>
      <c r="AN4493" s="22"/>
      <c r="AO4493" s="22" t="s">
        <v>4897</v>
      </c>
      <c r="AP4493" s="22" t="s">
        <v>4915</v>
      </c>
      <c r="AS4493" s="20">
        <f>IF(Y4493&gt;=10,VLOOKUP(U4493,[2]提成计算!B:T,19,FALSE),VLOOKUP(U4493,[2]提成计算!B:T,18,FALSE))</f>
        <v>7.0000000000000007E-2</v>
      </c>
      <c r="AT4493" s="20">
        <f t="shared" si="3457"/>
        <v>28.000000000000004</v>
      </c>
      <c r="AU4493" s="20">
        <f t="shared" si="3458"/>
        <v>-28.000000000000004</v>
      </c>
    </row>
    <row r="4494" spans="1:47" x14ac:dyDescent="0.15">
      <c r="A4494" s="21" t="s">
        <v>1273</v>
      </c>
      <c r="B4494" s="20" t="s">
        <v>918</v>
      </c>
      <c r="C4494" s="20" t="s">
        <v>1099</v>
      </c>
      <c r="D4494" s="20" t="s">
        <v>1100</v>
      </c>
      <c r="E4494" s="20" t="s">
        <v>4704</v>
      </c>
      <c r="F4494" s="20" t="s">
        <v>1250</v>
      </c>
      <c r="G4494" s="20" t="s">
        <v>5753</v>
      </c>
      <c r="H4494" s="20"/>
      <c r="I4494" s="20" t="s">
        <v>5754</v>
      </c>
      <c r="J4494" s="20" t="s">
        <v>924</v>
      </c>
      <c r="K4494" s="20" t="s">
        <v>80</v>
      </c>
      <c r="L4494" s="20" t="s">
        <v>2166</v>
      </c>
      <c r="M4494" s="20">
        <v>1088</v>
      </c>
      <c r="N4494" s="20">
        <v>1088</v>
      </c>
      <c r="O4494" s="20" t="s">
        <v>927</v>
      </c>
      <c r="P4494" s="20" t="s">
        <v>50</v>
      </c>
      <c r="Q4494" s="28"/>
      <c r="R4494" s="21" t="s">
        <v>52</v>
      </c>
      <c r="S4494" s="25" t="s">
        <v>1163</v>
      </c>
      <c r="T4494" s="21" t="s">
        <v>53</v>
      </c>
      <c r="U4494" s="21" t="s">
        <v>81</v>
      </c>
      <c r="V4494" s="46">
        <v>1</v>
      </c>
      <c r="W4494" s="26">
        <f t="shared" si="3432"/>
        <v>1</v>
      </c>
      <c r="Y4494" s="21">
        <v>20</v>
      </c>
      <c r="Z4494" s="22">
        <f t="shared" si="3445"/>
        <v>1088</v>
      </c>
      <c r="AA4494" s="20" t="s">
        <v>4899</v>
      </c>
      <c r="AB4494" s="22"/>
      <c r="AC4494" s="22">
        <v>1</v>
      </c>
      <c r="AD4494" s="22"/>
      <c r="AE4494" s="22">
        <f>N4494</f>
        <v>1088</v>
      </c>
      <c r="AF4494" s="22">
        <f t="shared" si="3434"/>
        <v>1088</v>
      </c>
      <c r="AG4494" s="20"/>
      <c r="AH4494" s="22"/>
      <c r="AI4494" s="22"/>
      <c r="AJ4494" s="22">
        <f t="shared" si="3456"/>
        <v>1088</v>
      </c>
      <c r="AK4494" s="22">
        <f>IF(O4494="(传统)XDSL",VLOOKUP(S4494,[2]直销续费率明细!C:I,7,FALSE)*1,IF(O4494="GPON+XDSL",VLOOKUP(S4494,[2]直销续费率明细!C:I,7,FALSE)*1,VLOOKUP(S4494,[2]直销续费率明细!C:I,5,FALSE)*1))</f>
        <v>-40</v>
      </c>
      <c r="AL4494" s="22" t="s">
        <v>1300</v>
      </c>
      <c r="AM4494" s="22"/>
      <c r="AN4494" s="22"/>
      <c r="AO4494" s="22" t="s">
        <v>2216</v>
      </c>
      <c r="AP4494" s="22" t="s">
        <v>1301</v>
      </c>
      <c r="AS4494" s="20">
        <f>IF(Y4494&gt;=10,VLOOKUP(U4494,[2]提成计算!B:T,19,FALSE),VLOOKUP(U4494,[2]提成计算!B:T,18,FALSE))</f>
        <v>0.12</v>
      </c>
      <c r="AT4494" s="20">
        <f t="shared" si="3457"/>
        <v>130.56</v>
      </c>
      <c r="AU4494" s="20">
        <f t="shared" si="3458"/>
        <v>-40</v>
      </c>
    </row>
    <row r="4495" spans="1:47" x14ac:dyDescent="0.15">
      <c r="A4495" s="21" t="s">
        <v>1273</v>
      </c>
      <c r="B4495" s="20" t="s">
        <v>918</v>
      </c>
      <c r="C4495" s="20" t="s">
        <v>1099</v>
      </c>
      <c r="D4495" s="20" t="s">
        <v>1136</v>
      </c>
      <c r="E4495" s="20" t="s">
        <v>1137</v>
      </c>
      <c r="F4495" s="20" t="s">
        <v>1250</v>
      </c>
      <c r="G4495" s="20" t="s">
        <v>5755</v>
      </c>
      <c r="H4495" s="20"/>
      <c r="I4495" s="20">
        <v>13509847803</v>
      </c>
      <c r="J4495" s="20" t="s">
        <v>924</v>
      </c>
      <c r="K4495" s="20" t="s">
        <v>600</v>
      </c>
      <c r="L4495" s="20" t="s">
        <v>1918</v>
      </c>
      <c r="M4495" s="20">
        <v>680</v>
      </c>
      <c r="N4495" s="20">
        <v>680</v>
      </c>
      <c r="O4495" s="20" t="s">
        <v>1262</v>
      </c>
      <c r="P4495" s="20" t="s">
        <v>50</v>
      </c>
      <c r="Q4495" s="28"/>
      <c r="R4495" s="21" t="s">
        <v>109</v>
      </c>
      <c r="S4495" s="25" t="s">
        <v>5756</v>
      </c>
      <c r="T4495" s="21" t="s">
        <v>53</v>
      </c>
      <c r="U4495" s="21" t="s">
        <v>601</v>
      </c>
      <c r="V4495" s="46">
        <v>1</v>
      </c>
      <c r="W4495" s="26">
        <f t="shared" si="3432"/>
        <v>1</v>
      </c>
      <c r="Y4495" s="21">
        <v>4</v>
      </c>
      <c r="Z4495" s="22">
        <f t="shared" si="3445"/>
        <v>680</v>
      </c>
      <c r="AA4495" s="20" t="s">
        <v>2218</v>
      </c>
      <c r="AB4495" s="22">
        <v>1</v>
      </c>
      <c r="AC4495" s="22"/>
      <c r="AD4495" s="22">
        <f>N4495</f>
        <v>680</v>
      </c>
      <c r="AE4495" s="22"/>
      <c r="AF4495" s="22">
        <f t="shared" si="3434"/>
        <v>680</v>
      </c>
      <c r="AG4495" s="20"/>
      <c r="AH4495" s="22"/>
      <c r="AI4495" s="22"/>
      <c r="AJ4495" s="22">
        <f t="shared" si="3456"/>
        <v>680</v>
      </c>
      <c r="AK4495" s="22"/>
      <c r="AL4495" s="22" t="s">
        <v>1871</v>
      </c>
      <c r="AM4495" s="22"/>
      <c r="AN4495" s="22"/>
      <c r="AO4495" s="22" t="s">
        <v>4897</v>
      </c>
      <c r="AP4495" s="22" t="s">
        <v>4913</v>
      </c>
      <c r="AS4495" s="20">
        <f>IF(Y4495&gt;=10,VLOOKUP(U4495,[2]提成计算!B:T,19,FALSE),VLOOKUP(U4495,[2]提成计算!B:T,18,FALSE))</f>
        <v>7.0000000000000007E-2</v>
      </c>
      <c r="AT4495" s="20">
        <f t="shared" si="3457"/>
        <v>47.6</v>
      </c>
      <c r="AU4495" s="20">
        <f t="shared" ref="AU4495" si="3459">IF(AND(AK4495&lt;0,AK4495+AT4495&lt;0),AT4495,AK4495)</f>
        <v>0</v>
      </c>
    </row>
    <row r="4496" spans="1:47" x14ac:dyDescent="0.15">
      <c r="A4496" s="21" t="s">
        <v>1273</v>
      </c>
      <c r="B4496" s="20" t="s">
        <v>918</v>
      </c>
      <c r="C4496" s="20" t="s">
        <v>1099</v>
      </c>
      <c r="D4496" s="20" t="s">
        <v>1136</v>
      </c>
      <c r="E4496" s="20" t="s">
        <v>4723</v>
      </c>
      <c r="F4496" s="20" t="s">
        <v>1250</v>
      </c>
      <c r="G4496" s="20" t="s">
        <v>5757</v>
      </c>
      <c r="H4496" s="20"/>
      <c r="I4496" s="20">
        <v>13925538588</v>
      </c>
      <c r="J4496" s="20" t="s">
        <v>924</v>
      </c>
      <c r="K4496" s="20" t="s">
        <v>304</v>
      </c>
      <c r="L4496" s="20" t="s">
        <v>2137</v>
      </c>
      <c r="M4496" s="20">
        <v>1408</v>
      </c>
      <c r="N4496" s="20">
        <v>1408</v>
      </c>
      <c r="O4496" s="20" t="s">
        <v>927</v>
      </c>
      <c r="P4496" s="20" t="s">
        <v>50</v>
      </c>
      <c r="Q4496" s="28"/>
      <c r="R4496" s="21" t="s">
        <v>109</v>
      </c>
      <c r="S4496" s="25" t="s">
        <v>1450</v>
      </c>
      <c r="T4496" s="21" t="s">
        <v>53</v>
      </c>
      <c r="U4496" s="21" t="s">
        <v>305</v>
      </c>
      <c r="V4496" s="46">
        <v>1</v>
      </c>
      <c r="W4496" s="26">
        <f t="shared" si="3432"/>
        <v>1</v>
      </c>
      <c r="Y4496" s="21">
        <v>12</v>
      </c>
      <c r="Z4496" s="22">
        <f t="shared" si="3445"/>
        <v>1408</v>
      </c>
      <c r="AA4496" s="20" t="s">
        <v>4899</v>
      </c>
      <c r="AB4496" s="22"/>
      <c r="AC4496" s="22">
        <v>1</v>
      </c>
      <c r="AD4496" s="22"/>
      <c r="AE4496" s="22">
        <f t="shared" ref="AE4496:AE4497" si="3460">N4496</f>
        <v>1408</v>
      </c>
      <c r="AF4496" s="22">
        <f t="shared" si="3434"/>
        <v>1408</v>
      </c>
      <c r="AG4496" s="20"/>
      <c r="AH4496" s="22"/>
      <c r="AI4496" s="22"/>
      <c r="AJ4496" s="22">
        <f t="shared" si="3456"/>
        <v>1408</v>
      </c>
      <c r="AK4496" s="22">
        <f>IF(O4496="(传统)XDSL",VLOOKUP(S4496,[2]直销续费率明细!C:I,7,FALSE)*1,IF(O4496="GPON+XDSL",VLOOKUP(S4496,[2]直销续费率明细!C:I,7,FALSE)*1,VLOOKUP(S4496,[2]直销续费率明细!C:I,5,FALSE)*1))</f>
        <v>25</v>
      </c>
      <c r="AL4496" s="22" t="s">
        <v>1309</v>
      </c>
      <c r="AM4496" s="22"/>
      <c r="AN4496" s="22"/>
      <c r="AO4496" s="22" t="s">
        <v>4897</v>
      </c>
      <c r="AP4496" s="22" t="s">
        <v>1301</v>
      </c>
      <c r="AS4496" s="20">
        <f>IF(Y4496&gt;=10,VLOOKUP(U4496,[2]提成计算!B:T,19,FALSE),VLOOKUP(U4496,[2]提成计算!B:T,18,FALSE))</f>
        <v>0.09</v>
      </c>
      <c r="AT4496" s="20">
        <f t="shared" si="3457"/>
        <v>126.72</v>
      </c>
      <c r="AU4496" s="20">
        <f t="shared" ref="AU4496:AU4502" si="3461">IF(AND(AK4496&lt;0,AK4496+AT4496&lt;0),-AT4496,AK4496)</f>
        <v>25</v>
      </c>
    </row>
    <row r="4497" spans="1:47" x14ac:dyDescent="0.15">
      <c r="A4497" s="21" t="s">
        <v>1273</v>
      </c>
      <c r="B4497" s="20" t="s">
        <v>918</v>
      </c>
      <c r="C4497" s="20" t="s">
        <v>1099</v>
      </c>
      <c r="D4497" s="20" t="s">
        <v>1100</v>
      </c>
      <c r="E4497" s="20" t="s">
        <v>1115</v>
      </c>
      <c r="F4497" s="20" t="s">
        <v>1250</v>
      </c>
      <c r="G4497" s="20" t="s">
        <v>5758</v>
      </c>
      <c r="H4497" s="20"/>
      <c r="I4497" s="20">
        <v>13622302690</v>
      </c>
      <c r="J4497" s="20" t="s">
        <v>924</v>
      </c>
      <c r="K4497" s="20" t="s">
        <v>4833</v>
      </c>
      <c r="L4497" s="20" t="s">
        <v>1299</v>
      </c>
      <c r="M4497" s="20">
        <v>888</v>
      </c>
      <c r="N4497" s="20">
        <v>888</v>
      </c>
      <c r="O4497" s="20" t="s">
        <v>927</v>
      </c>
      <c r="P4497" s="20" t="s">
        <v>50</v>
      </c>
      <c r="Q4497" s="28"/>
      <c r="R4497" s="21" t="s">
        <v>52</v>
      </c>
      <c r="S4497" s="25" t="s">
        <v>1170</v>
      </c>
      <c r="T4497" s="21" t="s">
        <v>53</v>
      </c>
      <c r="U4497" s="21" t="s">
        <v>1737</v>
      </c>
      <c r="V4497" s="46">
        <v>1</v>
      </c>
      <c r="W4497" s="26">
        <f t="shared" si="3432"/>
        <v>1</v>
      </c>
      <c r="Y4497" s="21">
        <v>12</v>
      </c>
      <c r="Z4497" s="22">
        <f t="shared" si="3445"/>
        <v>888</v>
      </c>
      <c r="AA4497" s="20" t="s">
        <v>4899</v>
      </c>
      <c r="AB4497" s="22"/>
      <c r="AC4497" s="22">
        <v>1</v>
      </c>
      <c r="AD4497" s="22"/>
      <c r="AE4497" s="22">
        <f t="shared" si="3460"/>
        <v>888</v>
      </c>
      <c r="AF4497" s="22">
        <f t="shared" si="3434"/>
        <v>888</v>
      </c>
      <c r="AG4497" s="20"/>
      <c r="AH4497" s="22"/>
      <c r="AI4497" s="22"/>
      <c r="AJ4497" s="22">
        <f t="shared" si="3456"/>
        <v>888</v>
      </c>
      <c r="AK4497" s="22">
        <f>IF(O4497="(传统)XDSL",VLOOKUP(S4497,[2]直销续费率明细!C:I,7,FALSE)*1,IF(O4497="GPON+XDSL",VLOOKUP(S4497,[2]直销续费率明细!C:I,7,FALSE)*1,VLOOKUP(S4497,[2]直销续费率明细!C:I,5,FALSE)*1))</f>
        <v>-40</v>
      </c>
      <c r="AL4497" s="22" t="s">
        <v>1309</v>
      </c>
      <c r="AM4497" s="22"/>
      <c r="AN4497" s="22"/>
      <c r="AO4497" s="22" t="s">
        <v>4897</v>
      </c>
      <c r="AP4497" s="22" t="s">
        <v>1301</v>
      </c>
      <c r="AS4497" s="20">
        <f>IF(Y4497&gt;=10,VLOOKUP(U4497,[2]提成计算!B:T,19,FALSE),VLOOKUP(U4497,[2]提成计算!B:T,18,FALSE))</f>
        <v>0.09</v>
      </c>
      <c r="AT4497" s="20">
        <f t="shared" si="3457"/>
        <v>79.92</v>
      </c>
      <c r="AU4497" s="20">
        <f t="shared" si="3461"/>
        <v>-40</v>
      </c>
    </row>
    <row r="4498" spans="1:47" x14ac:dyDescent="0.15">
      <c r="A4498" s="21" t="s">
        <v>1273</v>
      </c>
      <c r="B4498" s="20" t="s">
        <v>918</v>
      </c>
      <c r="C4498" s="20" t="s">
        <v>1099</v>
      </c>
      <c r="D4498" s="20" t="s">
        <v>1121</v>
      </c>
      <c r="E4498" s="20" t="s">
        <v>1412</v>
      </c>
      <c r="F4498" s="20" t="s">
        <v>1250</v>
      </c>
      <c r="G4498" s="20" t="s">
        <v>5759</v>
      </c>
      <c r="H4498" s="20"/>
      <c r="I4498" s="20">
        <v>13662766489</v>
      </c>
      <c r="J4498" s="20" t="s">
        <v>924</v>
      </c>
      <c r="K4498" s="20" t="s">
        <v>4746</v>
      </c>
      <c r="L4498" s="20" t="s">
        <v>1918</v>
      </c>
      <c r="M4498" s="20">
        <v>680</v>
      </c>
      <c r="N4498" s="20">
        <v>680</v>
      </c>
      <c r="O4498" s="20" t="s">
        <v>927</v>
      </c>
      <c r="P4498" s="20" t="s">
        <v>50</v>
      </c>
      <c r="Q4498" s="28"/>
      <c r="R4498" s="21" t="s">
        <v>91</v>
      </c>
      <c r="S4498" s="25" t="s">
        <v>1414</v>
      </c>
      <c r="T4498" s="21" t="s">
        <v>53</v>
      </c>
      <c r="U4498" s="21" t="s">
        <v>4747</v>
      </c>
      <c r="V4498" s="46">
        <v>1</v>
      </c>
      <c r="W4498" s="26">
        <f t="shared" si="3432"/>
        <v>1</v>
      </c>
      <c r="Y4498" s="21">
        <v>4</v>
      </c>
      <c r="Z4498" s="22">
        <f t="shared" si="3445"/>
        <v>680</v>
      </c>
      <c r="AA4498" s="20" t="s">
        <v>4899</v>
      </c>
      <c r="AB4498" s="22">
        <v>1</v>
      </c>
      <c r="AC4498" s="22"/>
      <c r="AD4498" s="22">
        <f>N4498</f>
        <v>680</v>
      </c>
      <c r="AE4498" s="22"/>
      <c r="AF4498" s="22">
        <f t="shared" si="3434"/>
        <v>680</v>
      </c>
      <c r="AG4498" s="20"/>
      <c r="AH4498" s="22"/>
      <c r="AI4498" s="22"/>
      <c r="AJ4498" s="22">
        <f t="shared" si="3456"/>
        <v>680</v>
      </c>
      <c r="AK4498" s="22">
        <f>IF(O4498="(传统)XDSL",VLOOKUP(S4498,[2]直销续费率明细!C:I,7,FALSE)*1,IF(O4498="GPON+XDSL",VLOOKUP(S4498,[2]直销续费率明细!C:I,7,FALSE)*1,VLOOKUP(S4498,[2]直销续费率明细!C:I,5,FALSE)*1))</f>
        <v>-40</v>
      </c>
      <c r="AL4498" s="22" t="s">
        <v>1309</v>
      </c>
      <c r="AM4498" s="22"/>
      <c r="AN4498" s="22"/>
      <c r="AO4498" s="22" t="s">
        <v>4897</v>
      </c>
      <c r="AP4498" s="22" t="s">
        <v>4913</v>
      </c>
      <c r="AS4498" s="20">
        <f>IF(Y4498&gt;=10,VLOOKUP(U4498,[2]提成计算!B:T,19,FALSE),VLOOKUP(U4498,[2]提成计算!B:T,18,FALSE))</f>
        <v>0.06</v>
      </c>
      <c r="AT4498" s="20">
        <f t="shared" si="3457"/>
        <v>40.799999999999997</v>
      </c>
      <c r="AU4498" s="20">
        <f t="shared" si="3461"/>
        <v>-40</v>
      </c>
    </row>
    <row r="4499" spans="1:47" x14ac:dyDescent="0.15">
      <c r="A4499" s="21" t="s">
        <v>1273</v>
      </c>
      <c r="B4499" s="20" t="s">
        <v>918</v>
      </c>
      <c r="C4499" s="20" t="s">
        <v>1099</v>
      </c>
      <c r="D4499" s="20" t="s">
        <v>1121</v>
      </c>
      <c r="E4499" s="20" t="s">
        <v>1171</v>
      </c>
      <c r="F4499" s="20" t="s">
        <v>1250</v>
      </c>
      <c r="G4499" s="20" t="s">
        <v>5760</v>
      </c>
      <c r="H4499" s="20"/>
      <c r="I4499" s="20">
        <v>13409711993</v>
      </c>
      <c r="J4499" s="20" t="s">
        <v>924</v>
      </c>
      <c r="K4499" s="20" t="s">
        <v>1173</v>
      </c>
      <c r="L4499" s="20" t="s">
        <v>1299</v>
      </c>
      <c r="M4499" s="20">
        <v>888</v>
      </c>
      <c r="N4499" s="20">
        <v>888</v>
      </c>
      <c r="O4499" s="20" t="s">
        <v>927</v>
      </c>
      <c r="P4499" s="20" t="s">
        <v>50</v>
      </c>
      <c r="Q4499" s="28"/>
      <c r="R4499" s="21" t="s">
        <v>91</v>
      </c>
      <c r="S4499" s="25" t="s">
        <v>1550</v>
      </c>
      <c r="T4499" s="21" t="s">
        <v>53</v>
      </c>
      <c r="U4499" s="21" t="s">
        <v>1174</v>
      </c>
      <c r="V4499" s="46">
        <v>1</v>
      </c>
      <c r="W4499" s="26">
        <f t="shared" si="3432"/>
        <v>1</v>
      </c>
      <c r="Y4499" s="21">
        <v>12</v>
      </c>
      <c r="Z4499" s="22">
        <f t="shared" si="3445"/>
        <v>888</v>
      </c>
      <c r="AA4499" s="20" t="s">
        <v>4899</v>
      </c>
      <c r="AB4499" s="22"/>
      <c r="AC4499" s="22">
        <v>1</v>
      </c>
      <c r="AD4499" s="22"/>
      <c r="AE4499" s="22">
        <f t="shared" ref="AE4499:AE4501" si="3462">N4499</f>
        <v>888</v>
      </c>
      <c r="AF4499" s="22">
        <f t="shared" si="3434"/>
        <v>888</v>
      </c>
      <c r="AG4499" s="20"/>
      <c r="AH4499" s="22"/>
      <c r="AI4499" s="22"/>
      <c r="AJ4499" s="22">
        <f t="shared" si="3456"/>
        <v>888</v>
      </c>
      <c r="AK4499" s="22">
        <f>IF(O4499="(传统)XDSL",VLOOKUP(S4499,[2]直销续费率明细!C:I,7,FALSE)*1,IF(O4499="GPON+XDSL",VLOOKUP(S4499,[2]直销续费率明细!C:I,7,FALSE)*1,VLOOKUP(S4499,[2]直销续费率明细!C:I,5,FALSE)*1))</f>
        <v>25</v>
      </c>
      <c r="AL4499" s="22" t="s">
        <v>1300</v>
      </c>
      <c r="AM4499" s="22"/>
      <c r="AN4499" s="22"/>
      <c r="AO4499" s="22" t="s">
        <v>4897</v>
      </c>
      <c r="AP4499" s="22" t="s">
        <v>1301</v>
      </c>
      <c r="AS4499" s="20">
        <f>IF(Y4499&gt;=10,VLOOKUP(U4499,[2]提成计算!B:T,19,FALSE),VLOOKUP(U4499,[2]提成计算!B:T,18,FALSE))</f>
        <v>0.1</v>
      </c>
      <c r="AT4499" s="20">
        <f t="shared" si="3457"/>
        <v>88.800000000000011</v>
      </c>
      <c r="AU4499" s="20">
        <f t="shared" si="3461"/>
        <v>25</v>
      </c>
    </row>
    <row r="4500" spans="1:47" x14ac:dyDescent="0.15">
      <c r="A4500" s="21" t="s">
        <v>1273</v>
      </c>
      <c r="B4500" s="20" t="s">
        <v>918</v>
      </c>
      <c r="C4500" s="20" t="s">
        <v>1099</v>
      </c>
      <c r="D4500" s="20" t="s">
        <v>1121</v>
      </c>
      <c r="E4500" s="20" t="s">
        <v>1171</v>
      </c>
      <c r="F4500" s="20" t="s">
        <v>1250</v>
      </c>
      <c r="G4500" s="20" t="s">
        <v>5761</v>
      </c>
      <c r="H4500" s="20"/>
      <c r="I4500" s="20">
        <v>13425294573</v>
      </c>
      <c r="J4500" s="20" t="s">
        <v>924</v>
      </c>
      <c r="K4500" s="20" t="s">
        <v>1173</v>
      </c>
      <c r="L4500" s="20" t="s">
        <v>1299</v>
      </c>
      <c r="M4500" s="20">
        <v>888</v>
      </c>
      <c r="N4500" s="20">
        <v>888</v>
      </c>
      <c r="O4500" s="20" t="s">
        <v>927</v>
      </c>
      <c r="P4500" s="20" t="s">
        <v>50</v>
      </c>
      <c r="Q4500" s="28"/>
      <c r="R4500" s="21" t="s">
        <v>91</v>
      </c>
      <c r="S4500" s="25" t="s">
        <v>1550</v>
      </c>
      <c r="T4500" s="21" t="s">
        <v>53</v>
      </c>
      <c r="U4500" s="21" t="s">
        <v>1174</v>
      </c>
      <c r="V4500" s="46">
        <v>1</v>
      </c>
      <c r="W4500" s="26">
        <f t="shared" si="3432"/>
        <v>1</v>
      </c>
      <c r="Y4500" s="21">
        <v>12</v>
      </c>
      <c r="Z4500" s="22">
        <f t="shared" si="3445"/>
        <v>888</v>
      </c>
      <c r="AA4500" s="20" t="s">
        <v>4899</v>
      </c>
      <c r="AB4500" s="22"/>
      <c r="AC4500" s="22">
        <v>1</v>
      </c>
      <c r="AD4500" s="22"/>
      <c r="AE4500" s="22">
        <f t="shared" si="3462"/>
        <v>888</v>
      </c>
      <c r="AF4500" s="22">
        <f t="shared" si="3434"/>
        <v>888</v>
      </c>
      <c r="AG4500" s="20"/>
      <c r="AH4500" s="22"/>
      <c r="AI4500" s="22"/>
      <c r="AJ4500" s="22">
        <f t="shared" si="3456"/>
        <v>888</v>
      </c>
      <c r="AK4500" s="22">
        <f>IF(O4500="(传统)XDSL",VLOOKUP(S4500,[2]直销续费率明细!C:I,7,FALSE)*1,IF(O4500="GPON+XDSL",VLOOKUP(S4500,[2]直销续费率明细!C:I,7,FALSE)*1,VLOOKUP(S4500,[2]直销续费率明细!C:I,5,FALSE)*1))</f>
        <v>25</v>
      </c>
      <c r="AL4500" s="22" t="s">
        <v>1300</v>
      </c>
      <c r="AM4500" s="22"/>
      <c r="AN4500" s="22"/>
      <c r="AO4500" s="22" t="s">
        <v>4897</v>
      </c>
      <c r="AP4500" s="22" t="s">
        <v>1301</v>
      </c>
      <c r="AS4500" s="20">
        <f>IF(Y4500&gt;=10,VLOOKUP(U4500,[2]提成计算!B:T,19,FALSE),VLOOKUP(U4500,[2]提成计算!B:T,18,FALSE))</f>
        <v>0.1</v>
      </c>
      <c r="AT4500" s="20">
        <f t="shared" si="3457"/>
        <v>88.800000000000011</v>
      </c>
      <c r="AU4500" s="20">
        <f t="shared" si="3461"/>
        <v>25</v>
      </c>
    </row>
    <row r="4501" spans="1:47" x14ac:dyDescent="0.15">
      <c r="A4501" s="21" t="s">
        <v>1273</v>
      </c>
      <c r="B4501" s="20" t="s">
        <v>918</v>
      </c>
      <c r="C4501" s="20" t="s">
        <v>1099</v>
      </c>
      <c r="D4501" s="20" t="s">
        <v>1121</v>
      </c>
      <c r="E4501" s="20" t="s">
        <v>1175</v>
      </c>
      <c r="F4501" s="20" t="s">
        <v>1250</v>
      </c>
      <c r="G4501" s="20" t="s">
        <v>5762</v>
      </c>
      <c r="H4501" s="20"/>
      <c r="I4501" s="20">
        <v>18876185390</v>
      </c>
      <c r="J4501" s="20" t="s">
        <v>924</v>
      </c>
      <c r="K4501" s="20" t="s">
        <v>321</v>
      </c>
      <c r="L4501" s="20" t="s">
        <v>1299</v>
      </c>
      <c r="M4501" s="20">
        <v>888</v>
      </c>
      <c r="N4501" s="20">
        <v>888</v>
      </c>
      <c r="O4501" s="20" t="s">
        <v>927</v>
      </c>
      <c r="P4501" s="20" t="s">
        <v>50</v>
      </c>
      <c r="Q4501" s="28"/>
      <c r="R4501" s="21" t="s">
        <v>91</v>
      </c>
      <c r="S4501" s="25" t="s">
        <v>1748</v>
      </c>
      <c r="T4501" s="21" t="s">
        <v>53</v>
      </c>
      <c r="U4501" s="21" t="s">
        <v>322</v>
      </c>
      <c r="V4501" s="46">
        <v>1</v>
      </c>
      <c r="W4501" s="26">
        <f t="shared" si="3432"/>
        <v>1</v>
      </c>
      <c r="Y4501" s="21">
        <v>12</v>
      </c>
      <c r="Z4501" s="22">
        <f t="shared" si="3445"/>
        <v>888</v>
      </c>
      <c r="AA4501" s="20" t="s">
        <v>4899</v>
      </c>
      <c r="AB4501" s="22"/>
      <c r="AC4501" s="22">
        <v>1</v>
      </c>
      <c r="AD4501" s="22"/>
      <c r="AE4501" s="22">
        <f t="shared" si="3462"/>
        <v>888</v>
      </c>
      <c r="AF4501" s="22">
        <f t="shared" si="3434"/>
        <v>888</v>
      </c>
      <c r="AG4501" s="20"/>
      <c r="AH4501" s="22"/>
      <c r="AI4501" s="22"/>
      <c r="AJ4501" s="22">
        <f t="shared" si="3456"/>
        <v>888</v>
      </c>
      <c r="AK4501" s="22">
        <f>IF(O4501="(传统)XDSL",VLOOKUP(S4501,[2]直销续费率明细!C:I,7,FALSE)*1,IF(O4501="GPON+XDSL",VLOOKUP(S4501,[2]直销续费率明细!C:I,7,FALSE)*1,VLOOKUP(S4501,[2]直销续费率明细!C:I,5,FALSE)*1))</f>
        <v>-40</v>
      </c>
      <c r="AL4501" s="22" t="s">
        <v>1309</v>
      </c>
      <c r="AM4501" s="22"/>
      <c r="AN4501" s="22"/>
      <c r="AO4501" s="22" t="s">
        <v>4897</v>
      </c>
      <c r="AP4501" s="22" t="s">
        <v>1301</v>
      </c>
      <c r="AS4501" s="20">
        <f>IF(Y4501&gt;=10,VLOOKUP(U4501,[2]提成计算!B:T,19,FALSE),VLOOKUP(U4501,[2]提成计算!B:T,18,FALSE))</f>
        <v>0.09</v>
      </c>
      <c r="AT4501" s="20">
        <f t="shared" si="3457"/>
        <v>79.92</v>
      </c>
      <c r="AU4501" s="20">
        <f t="shared" si="3461"/>
        <v>-40</v>
      </c>
    </row>
    <row r="4502" spans="1:47" x14ac:dyDescent="0.15">
      <c r="A4502" s="21" t="s">
        <v>1273</v>
      </c>
      <c r="B4502" s="20" t="s">
        <v>918</v>
      </c>
      <c r="C4502" s="20" t="s">
        <v>1099</v>
      </c>
      <c r="D4502" s="20" t="s">
        <v>1100</v>
      </c>
      <c r="E4502" s="20" t="s">
        <v>1101</v>
      </c>
      <c r="F4502" s="20" t="s">
        <v>1250</v>
      </c>
      <c r="G4502" s="20" t="s">
        <v>5763</v>
      </c>
      <c r="H4502" s="20"/>
      <c r="I4502" s="20">
        <v>13712501560</v>
      </c>
      <c r="J4502" s="20" t="s">
        <v>924</v>
      </c>
      <c r="K4502" s="20" t="s">
        <v>80</v>
      </c>
      <c r="L4502" s="20" t="s">
        <v>1947</v>
      </c>
      <c r="M4502" s="20">
        <v>400</v>
      </c>
      <c r="N4502" s="20">
        <v>400</v>
      </c>
      <c r="O4502" s="20" t="s">
        <v>1262</v>
      </c>
      <c r="P4502" s="20" t="s">
        <v>50</v>
      </c>
      <c r="Q4502" s="28"/>
      <c r="R4502" s="21" t="s">
        <v>52</v>
      </c>
      <c r="S4502" s="25" t="s">
        <v>1134</v>
      </c>
      <c r="T4502" s="21" t="s">
        <v>53</v>
      </c>
      <c r="U4502" s="21" t="s">
        <v>81</v>
      </c>
      <c r="V4502" s="46">
        <v>0.5</v>
      </c>
      <c r="W4502" s="26">
        <f t="shared" si="3432"/>
        <v>0.5</v>
      </c>
      <c r="Y4502" s="21">
        <v>4</v>
      </c>
      <c r="Z4502" s="22">
        <f t="shared" si="3445"/>
        <v>400</v>
      </c>
      <c r="AA4502" s="20" t="s">
        <v>4899</v>
      </c>
      <c r="AB4502" s="22">
        <v>1</v>
      </c>
      <c r="AC4502" s="22"/>
      <c r="AD4502" s="22">
        <f>N4502</f>
        <v>400</v>
      </c>
      <c r="AE4502" s="22"/>
      <c r="AF4502" s="22">
        <f t="shared" si="3434"/>
        <v>400</v>
      </c>
      <c r="AG4502" s="20"/>
      <c r="AH4502" s="22"/>
      <c r="AI4502" s="22"/>
      <c r="AJ4502" s="22">
        <f t="shared" si="3456"/>
        <v>400</v>
      </c>
      <c r="AK4502" s="22">
        <f>IF(O4502="(传统)XDSL",VLOOKUP(S4502,[2]直销续费率明细!C:I,7,FALSE)*1,IF(O4502="GPON+XDSL",VLOOKUP(S4502,[2]直销续费率明细!C:I,7,FALSE)*1,VLOOKUP(S4502,[2]直销续费率明细!C:I,5,FALSE)*1))</f>
        <v>25</v>
      </c>
      <c r="AL4502" s="22" t="s">
        <v>1300</v>
      </c>
      <c r="AM4502" s="22"/>
      <c r="AN4502" s="22"/>
      <c r="AO4502" s="22" t="s">
        <v>2216</v>
      </c>
      <c r="AP4502" s="22" t="s">
        <v>2939</v>
      </c>
      <c r="AS4502" s="20">
        <f>IF(Y4502&gt;=10,VLOOKUP(U4502,[2]提成计算!B:T,19,FALSE),VLOOKUP(U4502,[2]提成计算!B:T,18,FALSE))</f>
        <v>0.08</v>
      </c>
      <c r="AT4502" s="20">
        <f t="shared" si="3457"/>
        <v>32</v>
      </c>
      <c r="AU4502" s="20">
        <f t="shared" si="3461"/>
        <v>25</v>
      </c>
    </row>
    <row r="4503" spans="1:47" x14ac:dyDescent="0.15">
      <c r="A4503" s="21" t="s">
        <v>1273</v>
      </c>
      <c r="B4503" s="20" t="s">
        <v>918</v>
      </c>
      <c r="C4503" s="20" t="s">
        <v>1099</v>
      </c>
      <c r="D4503" s="20" t="s">
        <v>1100</v>
      </c>
      <c r="E4503" s="20" t="s">
        <v>1115</v>
      </c>
      <c r="F4503" s="20" t="s">
        <v>1250</v>
      </c>
      <c r="G4503" s="20" t="s">
        <v>5764</v>
      </c>
      <c r="H4503" s="20"/>
      <c r="I4503" s="20">
        <v>15817588755</v>
      </c>
      <c r="J4503" s="20" t="s">
        <v>924</v>
      </c>
      <c r="K4503" s="20" t="s">
        <v>1169</v>
      </c>
      <c r="L4503" s="20" t="s">
        <v>1299</v>
      </c>
      <c r="M4503" s="20">
        <v>888</v>
      </c>
      <c r="N4503" s="20">
        <v>888</v>
      </c>
      <c r="O4503" s="20" t="s">
        <v>927</v>
      </c>
      <c r="P4503" s="20" t="s">
        <v>50</v>
      </c>
      <c r="Q4503" s="28"/>
      <c r="R4503" s="21" t="s">
        <v>52</v>
      </c>
      <c r="S4503" s="25" t="s">
        <v>1148</v>
      </c>
      <c r="T4503" s="21" t="s">
        <v>2242</v>
      </c>
      <c r="U4503" s="21"/>
      <c r="V4503" s="46">
        <v>1</v>
      </c>
      <c r="W4503" s="26">
        <f t="shared" si="3432"/>
        <v>1</v>
      </c>
      <c r="Y4503" s="21">
        <v>12</v>
      </c>
      <c r="Z4503" s="22">
        <f t="shared" si="3445"/>
        <v>888</v>
      </c>
      <c r="AA4503" s="20" t="s">
        <v>2218</v>
      </c>
      <c r="AB4503" s="22"/>
      <c r="AC4503" s="22">
        <v>1</v>
      </c>
      <c r="AD4503" s="22"/>
      <c r="AE4503" s="22">
        <f t="shared" ref="AE4503:AE4508" si="3463">N4503</f>
        <v>888</v>
      </c>
      <c r="AF4503" s="22">
        <f t="shared" si="3434"/>
        <v>888</v>
      </c>
      <c r="AG4503" s="20"/>
      <c r="AH4503" s="22"/>
      <c r="AI4503" s="22"/>
      <c r="AJ4503" s="22">
        <f t="shared" si="3456"/>
        <v>888</v>
      </c>
      <c r="AK4503" s="22">
        <f>IF(O4503="(传统)XDSL",VLOOKUP(S4503,[1]续费率明细!C:I,7,FALSE)*1,IF(O4503="GPON+XDSL",VLOOKUP(S4503,[1]续费率明细!C:I,7,FALSE)*1,VLOOKUP(S4503,[1]续费率明细!C:I,5,FALSE)*1))</f>
        <v>-40</v>
      </c>
      <c r="AL4503" s="22" t="s">
        <v>1300</v>
      </c>
      <c r="AM4503" s="22"/>
      <c r="AN4503" s="22"/>
      <c r="AO4503" s="22" t="s">
        <v>4897</v>
      </c>
      <c r="AP4503" s="22" t="s">
        <v>1301</v>
      </c>
      <c r="AS4503" s="20"/>
      <c r="AT4503" s="20"/>
      <c r="AU4503" s="20"/>
    </row>
    <row r="4504" spans="1:47" x14ac:dyDescent="0.15">
      <c r="A4504" s="21" t="s">
        <v>1273</v>
      </c>
      <c r="B4504" s="20" t="s">
        <v>918</v>
      </c>
      <c r="C4504" s="20" t="s">
        <v>1099</v>
      </c>
      <c r="D4504" s="20" t="s">
        <v>1100</v>
      </c>
      <c r="E4504" s="20" t="s">
        <v>1101</v>
      </c>
      <c r="F4504" s="20" t="s">
        <v>1250</v>
      </c>
      <c r="G4504" s="20" t="s">
        <v>5765</v>
      </c>
      <c r="H4504" s="20"/>
      <c r="I4504" s="20">
        <v>13929237792</v>
      </c>
      <c r="J4504" s="20" t="s">
        <v>924</v>
      </c>
      <c r="K4504" s="20" t="s">
        <v>80</v>
      </c>
      <c r="L4504" s="20" t="s">
        <v>1299</v>
      </c>
      <c r="M4504" s="20">
        <v>888</v>
      </c>
      <c r="N4504" s="20">
        <v>888</v>
      </c>
      <c r="O4504" s="20" t="s">
        <v>927</v>
      </c>
      <c r="P4504" s="20" t="s">
        <v>50</v>
      </c>
      <c r="Q4504" s="28"/>
      <c r="R4504" s="21" t="s">
        <v>52</v>
      </c>
      <c r="S4504" s="25" t="s">
        <v>1163</v>
      </c>
      <c r="T4504" s="21" t="s">
        <v>53</v>
      </c>
      <c r="U4504" s="21" t="s">
        <v>81</v>
      </c>
      <c r="V4504" s="46">
        <v>1</v>
      </c>
      <c r="W4504" s="26">
        <f t="shared" si="3432"/>
        <v>1</v>
      </c>
      <c r="Y4504" s="21">
        <v>12</v>
      </c>
      <c r="Z4504" s="22">
        <f t="shared" si="3445"/>
        <v>888</v>
      </c>
      <c r="AA4504" s="20" t="s">
        <v>4899</v>
      </c>
      <c r="AB4504" s="22"/>
      <c r="AC4504" s="22">
        <v>1</v>
      </c>
      <c r="AD4504" s="22"/>
      <c r="AE4504" s="22">
        <f t="shared" si="3463"/>
        <v>888</v>
      </c>
      <c r="AF4504" s="22">
        <f t="shared" si="3434"/>
        <v>888</v>
      </c>
      <c r="AG4504" s="20"/>
      <c r="AH4504" s="22"/>
      <c r="AI4504" s="22"/>
      <c r="AJ4504" s="22">
        <f t="shared" si="3456"/>
        <v>888</v>
      </c>
      <c r="AK4504" s="22">
        <f>IF(O4504="(传统)XDSL",VLOOKUP(S4504,[2]直销续费率明细!C:I,7,FALSE)*1,IF(O4504="GPON+XDSL",VLOOKUP(S4504,[2]直销续费率明细!C:I,7,FALSE)*1,VLOOKUP(S4504,[2]直销续费率明细!C:I,5,FALSE)*1))</f>
        <v>-40</v>
      </c>
      <c r="AL4504" s="22" t="s">
        <v>1300</v>
      </c>
      <c r="AM4504" s="22"/>
      <c r="AN4504" s="22"/>
      <c r="AO4504" s="22" t="s">
        <v>4897</v>
      </c>
      <c r="AP4504" s="22" t="s">
        <v>1301</v>
      </c>
      <c r="AS4504" s="20">
        <f>IF(Y4504&gt;=10,VLOOKUP(U4504,[2]提成计算!B:T,19,FALSE),VLOOKUP(U4504,[2]提成计算!B:T,18,FALSE))</f>
        <v>0.12</v>
      </c>
      <c r="AT4504" s="20">
        <f t="shared" ref="AT4504:AT4507" si="3464">IF(AD4504*AS4504&gt;0,AD4504*AS4504,AE4504*AS4504)</f>
        <v>106.56</v>
      </c>
      <c r="AU4504" s="20">
        <f t="shared" ref="AU4504:AU4507" si="3465">IF(AND(AK4504&lt;0,AK4504+AT4504&lt;0),-AT4504,AK4504)</f>
        <v>-40</v>
      </c>
    </row>
    <row r="4505" spans="1:47" x14ac:dyDescent="0.15">
      <c r="A4505" s="21" t="s">
        <v>1273</v>
      </c>
      <c r="B4505" s="20" t="s">
        <v>918</v>
      </c>
      <c r="C4505" s="20" t="s">
        <v>1099</v>
      </c>
      <c r="D4505" s="20" t="s">
        <v>1100</v>
      </c>
      <c r="E4505" s="20" t="s">
        <v>1105</v>
      </c>
      <c r="F4505" s="20" t="s">
        <v>1250</v>
      </c>
      <c r="G4505" s="20" t="s">
        <v>5766</v>
      </c>
      <c r="H4505" s="20"/>
      <c r="I4505" s="20">
        <v>15992831853</v>
      </c>
      <c r="J4505" s="20" t="s">
        <v>924</v>
      </c>
      <c r="K4505" s="20" t="s">
        <v>80</v>
      </c>
      <c r="L4505" s="20" t="s">
        <v>2166</v>
      </c>
      <c r="M4505" s="20">
        <v>1088</v>
      </c>
      <c r="N4505" s="20">
        <v>1088</v>
      </c>
      <c r="O4505" s="20" t="s">
        <v>927</v>
      </c>
      <c r="P4505" s="20" t="s">
        <v>50</v>
      </c>
      <c r="Q4505" s="28"/>
      <c r="R4505" s="21" t="s">
        <v>52</v>
      </c>
      <c r="S4505" s="25" t="s">
        <v>1163</v>
      </c>
      <c r="T4505" s="21" t="s">
        <v>53</v>
      </c>
      <c r="U4505" s="21" t="s">
        <v>81</v>
      </c>
      <c r="V4505" s="46">
        <v>1</v>
      </c>
      <c r="W4505" s="26">
        <f t="shared" si="3432"/>
        <v>1</v>
      </c>
      <c r="Y4505" s="21">
        <v>20</v>
      </c>
      <c r="Z4505" s="22">
        <f t="shared" si="3445"/>
        <v>1088</v>
      </c>
      <c r="AA4505" s="20" t="s">
        <v>4899</v>
      </c>
      <c r="AB4505" s="22"/>
      <c r="AC4505" s="22">
        <v>1</v>
      </c>
      <c r="AD4505" s="22"/>
      <c r="AE4505" s="22">
        <f t="shared" si="3463"/>
        <v>1088</v>
      </c>
      <c r="AF4505" s="22">
        <f t="shared" si="3434"/>
        <v>1088</v>
      </c>
      <c r="AG4505" s="20"/>
      <c r="AH4505" s="22"/>
      <c r="AI4505" s="22"/>
      <c r="AJ4505" s="22">
        <f t="shared" si="3456"/>
        <v>1088</v>
      </c>
      <c r="AK4505" s="22">
        <f>IF(O4505="(传统)XDSL",VLOOKUP(S4505,[2]直销续费率明细!C:I,7,FALSE)*1,IF(O4505="GPON+XDSL",VLOOKUP(S4505,[2]直销续费率明细!C:I,7,FALSE)*1,VLOOKUP(S4505,[2]直销续费率明细!C:I,5,FALSE)*1))</f>
        <v>-40</v>
      </c>
      <c r="AL4505" s="22" t="s">
        <v>1300</v>
      </c>
      <c r="AM4505" s="22"/>
      <c r="AN4505" s="22"/>
      <c r="AO4505" s="22" t="s">
        <v>4897</v>
      </c>
      <c r="AP4505" s="22" t="s">
        <v>1301</v>
      </c>
      <c r="AS4505" s="20">
        <f>IF(Y4505&gt;=10,VLOOKUP(U4505,[2]提成计算!B:T,19,FALSE),VLOOKUP(U4505,[2]提成计算!B:T,18,FALSE))</f>
        <v>0.12</v>
      </c>
      <c r="AT4505" s="20">
        <f t="shared" si="3464"/>
        <v>130.56</v>
      </c>
      <c r="AU4505" s="20">
        <f t="shared" si="3465"/>
        <v>-40</v>
      </c>
    </row>
    <row r="4506" spans="1:47" x14ac:dyDescent="0.15">
      <c r="A4506" s="21" t="s">
        <v>1273</v>
      </c>
      <c r="B4506" s="20" t="s">
        <v>918</v>
      </c>
      <c r="C4506" s="20" t="s">
        <v>1099</v>
      </c>
      <c r="D4506" s="20" t="s">
        <v>1100</v>
      </c>
      <c r="E4506" s="20" t="s">
        <v>1105</v>
      </c>
      <c r="F4506" s="20" t="s">
        <v>1250</v>
      </c>
      <c r="G4506" s="20" t="s">
        <v>5766</v>
      </c>
      <c r="H4506" s="20"/>
      <c r="I4506" s="20">
        <v>15992831852</v>
      </c>
      <c r="J4506" s="20" t="s">
        <v>924</v>
      </c>
      <c r="K4506" s="20" t="s">
        <v>80</v>
      </c>
      <c r="L4506" s="20" t="s">
        <v>2268</v>
      </c>
      <c r="M4506" s="20">
        <v>1398</v>
      </c>
      <c r="N4506" s="20">
        <v>1398</v>
      </c>
      <c r="O4506" s="20" t="s">
        <v>927</v>
      </c>
      <c r="P4506" s="20" t="s">
        <v>50</v>
      </c>
      <c r="Q4506" s="28"/>
      <c r="R4506" s="21" t="s">
        <v>52</v>
      </c>
      <c r="S4506" s="25" t="s">
        <v>1163</v>
      </c>
      <c r="T4506" s="21" t="s">
        <v>53</v>
      </c>
      <c r="U4506" s="21" t="s">
        <v>81</v>
      </c>
      <c r="V4506" s="46">
        <v>1</v>
      </c>
      <c r="W4506" s="26">
        <f t="shared" si="3432"/>
        <v>1</v>
      </c>
      <c r="Y4506" s="21">
        <v>20</v>
      </c>
      <c r="Z4506" s="22">
        <f t="shared" si="3445"/>
        <v>1398</v>
      </c>
      <c r="AA4506" s="20" t="s">
        <v>4899</v>
      </c>
      <c r="AB4506" s="22"/>
      <c r="AC4506" s="22">
        <v>1</v>
      </c>
      <c r="AD4506" s="22"/>
      <c r="AE4506" s="22">
        <f t="shared" si="3463"/>
        <v>1398</v>
      </c>
      <c r="AF4506" s="22">
        <f t="shared" si="3434"/>
        <v>1398</v>
      </c>
      <c r="AG4506" s="20"/>
      <c r="AH4506" s="22"/>
      <c r="AI4506" s="22"/>
      <c r="AJ4506" s="22">
        <f t="shared" si="3456"/>
        <v>1398</v>
      </c>
      <c r="AK4506" s="22">
        <f>IF(O4506="(传统)XDSL",VLOOKUP(S4506,[2]直销续费率明细!C:I,7,FALSE)*1,IF(O4506="GPON+XDSL",VLOOKUP(S4506,[2]直销续费率明细!C:I,7,FALSE)*1,VLOOKUP(S4506,[2]直销续费率明细!C:I,5,FALSE)*1))</f>
        <v>-40</v>
      </c>
      <c r="AL4506" s="22" t="s">
        <v>1300</v>
      </c>
      <c r="AM4506" s="22"/>
      <c r="AN4506" s="22"/>
      <c r="AO4506" s="22" t="s">
        <v>4897</v>
      </c>
      <c r="AP4506" s="22" t="s">
        <v>1301</v>
      </c>
      <c r="AS4506" s="20">
        <f>IF(Y4506&gt;=10,VLOOKUP(U4506,[2]提成计算!B:T,19,FALSE),VLOOKUP(U4506,[2]提成计算!B:T,18,FALSE))</f>
        <v>0.12</v>
      </c>
      <c r="AT4506" s="20">
        <f t="shared" si="3464"/>
        <v>167.76</v>
      </c>
      <c r="AU4506" s="20">
        <f t="shared" si="3465"/>
        <v>-40</v>
      </c>
    </row>
    <row r="4507" spans="1:47" x14ac:dyDescent="0.15">
      <c r="A4507" s="21" t="s">
        <v>1273</v>
      </c>
      <c r="B4507" s="20" t="s">
        <v>918</v>
      </c>
      <c r="C4507" s="20" t="s">
        <v>1099</v>
      </c>
      <c r="D4507" s="20" t="s">
        <v>1100</v>
      </c>
      <c r="E4507" s="20" t="s">
        <v>1105</v>
      </c>
      <c r="F4507" s="20" t="s">
        <v>1250</v>
      </c>
      <c r="G4507" s="20" t="s">
        <v>5766</v>
      </c>
      <c r="H4507" s="20"/>
      <c r="I4507" s="20">
        <v>15992831850</v>
      </c>
      <c r="J4507" s="20" t="s">
        <v>924</v>
      </c>
      <c r="K4507" s="20" t="s">
        <v>80</v>
      </c>
      <c r="L4507" s="20" t="s">
        <v>2268</v>
      </c>
      <c r="M4507" s="20">
        <v>1398</v>
      </c>
      <c r="N4507" s="20">
        <v>1398</v>
      </c>
      <c r="O4507" s="20" t="s">
        <v>927</v>
      </c>
      <c r="P4507" s="20" t="s">
        <v>50</v>
      </c>
      <c r="Q4507" s="28"/>
      <c r="R4507" s="21" t="s">
        <v>52</v>
      </c>
      <c r="S4507" s="25" t="s">
        <v>1163</v>
      </c>
      <c r="T4507" s="21" t="s">
        <v>53</v>
      </c>
      <c r="U4507" s="21" t="s">
        <v>81</v>
      </c>
      <c r="V4507" s="46">
        <v>1</v>
      </c>
      <c r="W4507" s="26">
        <f t="shared" si="3432"/>
        <v>1</v>
      </c>
      <c r="Y4507" s="21">
        <v>20</v>
      </c>
      <c r="Z4507" s="22">
        <f t="shared" si="3445"/>
        <v>1398</v>
      </c>
      <c r="AA4507" s="20" t="s">
        <v>4899</v>
      </c>
      <c r="AB4507" s="22"/>
      <c r="AC4507" s="22">
        <v>1</v>
      </c>
      <c r="AD4507" s="22"/>
      <c r="AE4507" s="22">
        <f t="shared" si="3463"/>
        <v>1398</v>
      </c>
      <c r="AF4507" s="22">
        <f t="shared" si="3434"/>
        <v>1398</v>
      </c>
      <c r="AG4507" s="20"/>
      <c r="AH4507" s="22"/>
      <c r="AI4507" s="22"/>
      <c r="AJ4507" s="22">
        <f t="shared" si="3456"/>
        <v>1398</v>
      </c>
      <c r="AK4507" s="22">
        <f>IF(O4507="(传统)XDSL",VLOOKUP(S4507,[2]直销续费率明细!C:I,7,FALSE)*1,IF(O4507="GPON+XDSL",VLOOKUP(S4507,[2]直销续费率明细!C:I,7,FALSE)*1,VLOOKUP(S4507,[2]直销续费率明细!C:I,5,FALSE)*1))</f>
        <v>-40</v>
      </c>
      <c r="AL4507" s="22" t="s">
        <v>1300</v>
      </c>
      <c r="AM4507" s="22"/>
      <c r="AN4507" s="22"/>
      <c r="AO4507" s="22" t="s">
        <v>4897</v>
      </c>
      <c r="AP4507" s="22" t="s">
        <v>1301</v>
      </c>
      <c r="AS4507" s="20">
        <f>IF(Y4507&gt;=10,VLOOKUP(U4507,[2]提成计算!B:T,19,FALSE),VLOOKUP(U4507,[2]提成计算!B:T,18,FALSE))</f>
        <v>0.12</v>
      </c>
      <c r="AT4507" s="20">
        <f t="shared" si="3464"/>
        <v>167.76</v>
      </c>
      <c r="AU4507" s="20">
        <f t="shared" si="3465"/>
        <v>-40</v>
      </c>
    </row>
    <row r="4508" spans="1:47" x14ac:dyDescent="0.15">
      <c r="A4508" s="21" t="s">
        <v>1273</v>
      </c>
      <c r="B4508" s="20" t="s">
        <v>918</v>
      </c>
      <c r="C4508" s="20" t="s">
        <v>1099</v>
      </c>
      <c r="D4508" s="20" t="s">
        <v>1136</v>
      </c>
      <c r="E4508" s="20" t="s">
        <v>1280</v>
      </c>
      <c r="F4508" s="20" t="s">
        <v>1250</v>
      </c>
      <c r="G4508" s="20" t="s">
        <v>5767</v>
      </c>
      <c r="H4508" s="20"/>
      <c r="I4508" s="20">
        <v>13792996912</v>
      </c>
      <c r="J4508" s="20" t="s">
        <v>1268</v>
      </c>
      <c r="K4508" s="20" t="s">
        <v>4707</v>
      </c>
      <c r="L4508" s="20" t="s">
        <v>1358</v>
      </c>
      <c r="M4508" s="20">
        <v>1088</v>
      </c>
      <c r="N4508" s="20">
        <v>1088</v>
      </c>
      <c r="O4508" s="20" t="s">
        <v>927</v>
      </c>
      <c r="P4508" s="20" t="s">
        <v>50</v>
      </c>
      <c r="Q4508" s="28"/>
      <c r="R4508" s="21" t="s">
        <v>91</v>
      </c>
      <c r="S4508" s="21"/>
      <c r="T4508" s="21" t="s">
        <v>53</v>
      </c>
      <c r="U4508" s="21" t="s">
        <v>4708</v>
      </c>
      <c r="V4508" s="46">
        <v>1</v>
      </c>
      <c r="W4508" s="26">
        <f t="shared" si="3432"/>
        <v>1</v>
      </c>
      <c r="X4508" s="26">
        <f t="shared" si="3439"/>
        <v>1</v>
      </c>
      <c r="Y4508" s="21">
        <v>10</v>
      </c>
      <c r="Z4508" s="22">
        <f t="shared" si="3445"/>
        <v>1088</v>
      </c>
      <c r="AA4508" s="20" t="s">
        <v>4899</v>
      </c>
      <c r="AB4508" s="22"/>
      <c r="AC4508" s="22">
        <v>1</v>
      </c>
      <c r="AD4508" s="22"/>
      <c r="AE4508" s="22">
        <f t="shared" si="3463"/>
        <v>1088</v>
      </c>
      <c r="AF4508" s="22">
        <f t="shared" si="3434"/>
        <v>1088</v>
      </c>
      <c r="AG4508" s="20">
        <f>N4508</f>
        <v>1088</v>
      </c>
      <c r="AH4508" s="20" t="str">
        <f>VLOOKUP(U4508,[1]提成计算!B:I,8,FALSE)</f>
        <v xml:space="preserve"> </v>
      </c>
      <c r="AI4508" s="20"/>
      <c r="AJ4508" s="22"/>
      <c r="AK4508" s="22"/>
      <c r="AM4508" s="22"/>
      <c r="AN4508" s="22"/>
      <c r="AO4508" s="22" t="s">
        <v>4897</v>
      </c>
      <c r="AP4508" s="22" t="s">
        <v>1301</v>
      </c>
      <c r="AS4508" s="20"/>
      <c r="AT4508" s="20"/>
      <c r="AU4508" s="20"/>
    </row>
    <row r="4509" spans="1:47" x14ac:dyDescent="0.15">
      <c r="A4509" s="21" t="s">
        <v>1273</v>
      </c>
      <c r="B4509" s="20" t="s">
        <v>918</v>
      </c>
      <c r="C4509" s="20" t="s">
        <v>1099</v>
      </c>
      <c r="D4509" s="20" t="s">
        <v>1121</v>
      </c>
      <c r="E4509" s="20" t="s">
        <v>1171</v>
      </c>
      <c r="F4509" s="20" t="s">
        <v>1250</v>
      </c>
      <c r="G4509" s="20" t="s">
        <v>5768</v>
      </c>
      <c r="H4509" s="20"/>
      <c r="I4509" s="20">
        <v>13829106303</v>
      </c>
      <c r="J4509" s="20" t="s">
        <v>924</v>
      </c>
      <c r="K4509" s="20" t="s">
        <v>1173</v>
      </c>
      <c r="L4509" s="20" t="s">
        <v>1918</v>
      </c>
      <c r="M4509" s="20">
        <v>680</v>
      </c>
      <c r="N4509" s="20">
        <v>680</v>
      </c>
      <c r="O4509" s="20" t="s">
        <v>927</v>
      </c>
      <c r="P4509" s="20" t="s">
        <v>50</v>
      </c>
      <c r="Q4509" s="28"/>
      <c r="R4509" s="21" t="s">
        <v>91</v>
      </c>
      <c r="S4509" s="25" t="s">
        <v>1550</v>
      </c>
      <c r="T4509" s="21" t="s">
        <v>53</v>
      </c>
      <c r="U4509" s="21" t="s">
        <v>1174</v>
      </c>
      <c r="V4509" s="46">
        <v>1</v>
      </c>
      <c r="W4509" s="26">
        <f t="shared" si="3432"/>
        <v>1</v>
      </c>
      <c r="Y4509" s="21">
        <v>4</v>
      </c>
      <c r="Z4509" s="22">
        <f t="shared" si="3445"/>
        <v>680</v>
      </c>
      <c r="AA4509" s="20" t="s">
        <v>4899</v>
      </c>
      <c r="AB4509" s="22">
        <v>1</v>
      </c>
      <c r="AC4509" s="22"/>
      <c r="AD4509" s="22">
        <f>N4509</f>
        <v>680</v>
      </c>
      <c r="AE4509" s="22"/>
      <c r="AF4509" s="22">
        <f t="shared" si="3434"/>
        <v>680</v>
      </c>
      <c r="AG4509" s="20"/>
      <c r="AH4509" s="22"/>
      <c r="AI4509" s="22"/>
      <c r="AJ4509" s="22">
        <f>N4509</f>
        <v>680</v>
      </c>
      <c r="AK4509" s="22">
        <f>IF(O4509="(传统)XDSL",VLOOKUP(S4509,[2]直销续费率明细!C:I,7,FALSE)*1,IF(O4509="GPON+XDSL",VLOOKUP(S4509,[2]直销续费率明细!C:I,7,FALSE)*1,VLOOKUP(S4509,[2]直销续费率明细!C:I,5,FALSE)*1))</f>
        <v>25</v>
      </c>
      <c r="AL4509" s="22" t="s">
        <v>1300</v>
      </c>
      <c r="AM4509" s="22"/>
      <c r="AN4509" s="22"/>
      <c r="AO4509" s="22" t="s">
        <v>4897</v>
      </c>
      <c r="AP4509" s="22" t="s">
        <v>4913</v>
      </c>
      <c r="AS4509" s="20">
        <f>IF(Y4509&gt;=10,VLOOKUP(U4509,[2]提成计算!B:T,19,FALSE),VLOOKUP(U4509,[2]提成计算!B:T,18,FALSE))</f>
        <v>7.0000000000000007E-2</v>
      </c>
      <c r="AT4509" s="20">
        <f t="shared" ref="AT4509" si="3466">IF(AD4509*AS4509&gt;0,AD4509*AS4509,AE4509*AS4509)</f>
        <v>47.6</v>
      </c>
      <c r="AU4509" s="20">
        <f t="shared" ref="AU4509" si="3467">IF(AND(AK4509&lt;0,AK4509+AT4509&lt;0),-AT4509,AK4509)</f>
        <v>25</v>
      </c>
    </row>
    <row r="4510" spans="1:47" x14ac:dyDescent="0.15">
      <c r="A4510" s="21" t="s">
        <v>1273</v>
      </c>
      <c r="B4510" s="20" t="s">
        <v>918</v>
      </c>
      <c r="C4510" s="20" t="s">
        <v>1099</v>
      </c>
      <c r="D4510" s="20" t="s">
        <v>1136</v>
      </c>
      <c r="E4510" s="20" t="s">
        <v>1280</v>
      </c>
      <c r="F4510" s="20" t="s">
        <v>1250</v>
      </c>
      <c r="G4510" s="20" t="s">
        <v>5769</v>
      </c>
      <c r="H4510" s="20"/>
      <c r="I4510" s="20">
        <v>13652569499</v>
      </c>
      <c r="J4510" s="20" t="s">
        <v>1268</v>
      </c>
      <c r="K4510" s="20" t="s">
        <v>1286</v>
      </c>
      <c r="L4510" s="20" t="s">
        <v>1966</v>
      </c>
      <c r="M4510" s="20">
        <v>1598</v>
      </c>
      <c r="N4510" s="20">
        <v>1598</v>
      </c>
      <c r="O4510" s="20" t="s">
        <v>927</v>
      </c>
      <c r="P4510" s="20" t="s">
        <v>50</v>
      </c>
      <c r="Q4510" s="28"/>
      <c r="R4510" s="21" t="s">
        <v>91</v>
      </c>
      <c r="S4510" s="21"/>
      <c r="T4510" s="21" t="s">
        <v>53</v>
      </c>
      <c r="U4510" s="21" t="s">
        <v>1287</v>
      </c>
      <c r="V4510" s="46">
        <v>1</v>
      </c>
      <c r="W4510" s="26">
        <f t="shared" si="3432"/>
        <v>1</v>
      </c>
      <c r="X4510" s="26">
        <f t="shared" si="3439"/>
        <v>1</v>
      </c>
      <c r="Y4510" s="21">
        <v>50</v>
      </c>
      <c r="Z4510" s="22">
        <f t="shared" si="3445"/>
        <v>1598</v>
      </c>
      <c r="AA4510" s="20" t="s">
        <v>4899</v>
      </c>
      <c r="AB4510" s="22"/>
      <c r="AC4510" s="22">
        <v>1</v>
      </c>
      <c r="AD4510" s="22"/>
      <c r="AE4510" s="22">
        <f t="shared" ref="AE4510:AE4511" si="3468">N4510</f>
        <v>1598</v>
      </c>
      <c r="AF4510" s="22">
        <f t="shared" si="3434"/>
        <v>1598</v>
      </c>
      <c r="AG4510" s="20">
        <f>N4510</f>
        <v>1598</v>
      </c>
      <c r="AH4510" s="20" t="str">
        <f>VLOOKUP(U4510,[1]提成计算!B:I,8,FALSE)</f>
        <v xml:space="preserve"> </v>
      </c>
      <c r="AI4510" s="20"/>
      <c r="AJ4510" s="22"/>
      <c r="AK4510" s="22"/>
      <c r="AM4510" s="22"/>
      <c r="AN4510" s="22"/>
      <c r="AO4510" s="22" t="s">
        <v>4897</v>
      </c>
      <c r="AP4510" s="22" t="s">
        <v>1301</v>
      </c>
      <c r="AS4510" s="20"/>
      <c r="AT4510" s="20"/>
      <c r="AU4510" s="20"/>
    </row>
    <row r="4511" spans="1:47" x14ac:dyDescent="0.15">
      <c r="A4511" s="21" t="s">
        <v>1273</v>
      </c>
      <c r="B4511" s="20" t="s">
        <v>918</v>
      </c>
      <c r="C4511" s="20" t="s">
        <v>1099</v>
      </c>
      <c r="D4511" s="20" t="s">
        <v>1121</v>
      </c>
      <c r="E4511" s="20" t="s">
        <v>1280</v>
      </c>
      <c r="F4511" s="20" t="s">
        <v>1250</v>
      </c>
      <c r="G4511" s="20" t="s">
        <v>5770</v>
      </c>
      <c r="H4511" s="20"/>
      <c r="I4511" s="20">
        <v>13431201119</v>
      </c>
      <c r="J4511" s="20" t="s">
        <v>924</v>
      </c>
      <c r="K4511" s="20" t="s">
        <v>1286</v>
      </c>
      <c r="L4511" s="20" t="s">
        <v>2166</v>
      </c>
      <c r="M4511" s="20">
        <v>1088</v>
      </c>
      <c r="N4511" s="20">
        <v>1088</v>
      </c>
      <c r="O4511" s="20" t="s">
        <v>927</v>
      </c>
      <c r="P4511" s="20" t="s">
        <v>50</v>
      </c>
      <c r="Q4511" s="28"/>
      <c r="R4511" s="21" t="s">
        <v>91</v>
      </c>
      <c r="S4511" s="25" t="s">
        <v>1405</v>
      </c>
      <c r="T4511" s="21" t="s">
        <v>53</v>
      </c>
      <c r="U4511" s="21" t="s">
        <v>1287</v>
      </c>
      <c r="V4511" s="46">
        <v>1</v>
      </c>
      <c r="W4511" s="26">
        <f t="shared" si="3432"/>
        <v>1</v>
      </c>
      <c r="Y4511" s="21">
        <v>20</v>
      </c>
      <c r="Z4511" s="22">
        <f t="shared" si="3445"/>
        <v>1088</v>
      </c>
      <c r="AA4511" s="20" t="s">
        <v>4899</v>
      </c>
      <c r="AB4511" s="22"/>
      <c r="AC4511" s="22">
        <v>1</v>
      </c>
      <c r="AD4511" s="22"/>
      <c r="AE4511" s="22">
        <f t="shared" si="3468"/>
        <v>1088</v>
      </c>
      <c r="AF4511" s="22">
        <f t="shared" si="3434"/>
        <v>1088</v>
      </c>
      <c r="AG4511" s="20"/>
      <c r="AH4511" s="22"/>
      <c r="AI4511" s="22"/>
      <c r="AJ4511" s="22">
        <f t="shared" ref="AJ4511:AJ4517" si="3469">N4511</f>
        <v>1088</v>
      </c>
      <c r="AK4511" s="22">
        <f>IF(O4511="(传统)XDSL",VLOOKUP(S4511,[2]直销续费率明细!C:I,7,FALSE)*1,IF(O4511="GPON+XDSL",VLOOKUP(S4511,[2]直销续费率明细!C:I,7,FALSE)*1,VLOOKUP(S4511,[2]直销续费率明细!C:I,5,FALSE)*1))</f>
        <v>-40</v>
      </c>
      <c r="AL4511" s="22" t="s">
        <v>1300</v>
      </c>
      <c r="AM4511" s="22"/>
      <c r="AN4511" s="22"/>
      <c r="AO4511" s="22" t="s">
        <v>4897</v>
      </c>
      <c r="AP4511" s="22" t="s">
        <v>1301</v>
      </c>
      <c r="AS4511" s="20">
        <f>IF(Y4511&gt;=10,VLOOKUP(U4511,[2]提成计算!B:T,19,FALSE),VLOOKUP(U4511,[2]提成计算!B:T,18,FALSE))</f>
        <v>0.09</v>
      </c>
      <c r="AT4511" s="20">
        <f t="shared" ref="AT4511" si="3470">IF(AD4511*AS4511&gt;0,AD4511*AS4511,AE4511*AS4511)</f>
        <v>97.92</v>
      </c>
      <c r="AU4511" s="20">
        <f t="shared" ref="AU4511" si="3471">IF(AND(AK4511&lt;0,AK4511+AT4511&lt;0),-AT4511,AK4511)</f>
        <v>-40</v>
      </c>
    </row>
    <row r="4512" spans="1:47" x14ac:dyDescent="0.15">
      <c r="A4512" s="21" t="s">
        <v>1273</v>
      </c>
      <c r="B4512" s="20" t="s">
        <v>918</v>
      </c>
      <c r="C4512" s="20" t="s">
        <v>1099</v>
      </c>
      <c r="D4512" s="20" t="s">
        <v>1100</v>
      </c>
      <c r="E4512" s="20" t="s">
        <v>1115</v>
      </c>
      <c r="F4512" s="20" t="s">
        <v>1250</v>
      </c>
      <c r="G4512" s="20" t="s">
        <v>5771</v>
      </c>
      <c r="H4512" s="20"/>
      <c r="I4512" s="20">
        <v>13712593440</v>
      </c>
      <c r="J4512" s="20" t="s">
        <v>924</v>
      </c>
      <c r="K4512" s="20" t="s">
        <v>174</v>
      </c>
      <c r="L4512" s="20" t="s">
        <v>5772</v>
      </c>
      <c r="M4512" s="20">
        <v>480</v>
      </c>
      <c r="N4512" s="20">
        <v>480</v>
      </c>
      <c r="O4512" s="20" t="s">
        <v>1262</v>
      </c>
      <c r="P4512" s="20" t="s">
        <v>50</v>
      </c>
      <c r="Q4512" s="28"/>
      <c r="R4512" s="21" t="s">
        <v>52</v>
      </c>
      <c r="S4512" s="25" t="s">
        <v>1148</v>
      </c>
      <c r="T4512" s="21" t="s">
        <v>4929</v>
      </c>
      <c r="U4512" s="21"/>
      <c r="V4512" s="46">
        <v>1</v>
      </c>
      <c r="W4512" s="26">
        <f t="shared" si="3432"/>
        <v>1</v>
      </c>
      <c r="Y4512" s="21">
        <v>4</v>
      </c>
      <c r="Z4512" s="22">
        <f t="shared" si="3445"/>
        <v>480</v>
      </c>
      <c r="AA4512" s="20" t="s">
        <v>4899</v>
      </c>
      <c r="AB4512" s="22">
        <v>1</v>
      </c>
      <c r="AC4512" s="22"/>
      <c r="AD4512" s="22">
        <f t="shared" ref="AD4512:AD4513" si="3472">N4512</f>
        <v>480</v>
      </c>
      <c r="AE4512" s="22"/>
      <c r="AF4512" s="22">
        <f t="shared" si="3434"/>
        <v>480</v>
      </c>
      <c r="AG4512" s="20"/>
      <c r="AH4512" s="22"/>
      <c r="AI4512" s="22"/>
      <c r="AJ4512" s="22">
        <f t="shared" si="3469"/>
        <v>480</v>
      </c>
      <c r="AK4512" s="22">
        <f>IF(O4512="(传统)XDSL",VLOOKUP(S4512,[1]续费率明细!C:I,7,FALSE)*1,IF(O4512="GPON+XDSL",VLOOKUP(S4512,[1]续费率明细!C:I,7,FALSE)*1,VLOOKUP(S4512,[1]续费率明细!C:I,5,FALSE)*1))</f>
        <v>-40</v>
      </c>
      <c r="AL4512" s="22" t="s">
        <v>1309</v>
      </c>
      <c r="AM4512" s="22"/>
      <c r="AN4512" s="22"/>
      <c r="AO4512" s="22" t="s">
        <v>4897</v>
      </c>
      <c r="AP4512" s="22" t="s">
        <v>1301</v>
      </c>
      <c r="AS4512" s="20"/>
      <c r="AT4512" s="20"/>
      <c r="AU4512" s="20"/>
    </row>
    <row r="4513" spans="1:47" x14ac:dyDescent="0.15">
      <c r="A4513" s="21" t="s">
        <v>1273</v>
      </c>
      <c r="B4513" s="20" t="s">
        <v>918</v>
      </c>
      <c r="C4513" s="20" t="s">
        <v>1099</v>
      </c>
      <c r="D4513" s="20" t="s">
        <v>1136</v>
      </c>
      <c r="E4513" s="20" t="s">
        <v>1137</v>
      </c>
      <c r="F4513" s="20" t="s">
        <v>1250</v>
      </c>
      <c r="G4513" s="20" t="s">
        <v>5773</v>
      </c>
      <c r="H4513" s="20"/>
      <c r="I4513" s="20">
        <v>15999780096</v>
      </c>
      <c r="J4513" s="20" t="s">
        <v>924</v>
      </c>
      <c r="K4513" s="20" t="s">
        <v>4732</v>
      </c>
      <c r="L4513" s="20" t="s">
        <v>1918</v>
      </c>
      <c r="M4513" s="20">
        <v>680</v>
      </c>
      <c r="N4513" s="20">
        <v>680</v>
      </c>
      <c r="O4513" s="20" t="s">
        <v>1262</v>
      </c>
      <c r="P4513" s="20" t="s">
        <v>50</v>
      </c>
      <c r="Q4513" s="28"/>
      <c r="R4513" s="21" t="s">
        <v>109</v>
      </c>
      <c r="S4513" s="25" t="s">
        <v>1450</v>
      </c>
      <c r="T4513" s="21" t="s">
        <v>53</v>
      </c>
      <c r="U4513" s="21" t="s">
        <v>1799</v>
      </c>
      <c r="V4513" s="46">
        <v>1</v>
      </c>
      <c r="W4513" s="26">
        <f t="shared" si="3432"/>
        <v>1</v>
      </c>
      <c r="Y4513" s="21">
        <v>4</v>
      </c>
      <c r="Z4513" s="22">
        <f t="shared" si="3445"/>
        <v>680</v>
      </c>
      <c r="AA4513" s="20" t="s">
        <v>4899</v>
      </c>
      <c r="AB4513" s="22">
        <v>1</v>
      </c>
      <c r="AC4513" s="22"/>
      <c r="AD4513" s="22">
        <f t="shared" si="3472"/>
        <v>680</v>
      </c>
      <c r="AE4513" s="22"/>
      <c r="AF4513" s="22">
        <f t="shared" si="3434"/>
        <v>680</v>
      </c>
      <c r="AG4513" s="20"/>
      <c r="AH4513" s="22"/>
      <c r="AI4513" s="22"/>
      <c r="AJ4513" s="22">
        <f t="shared" si="3469"/>
        <v>680</v>
      </c>
      <c r="AK4513" s="22">
        <f>IF(O4513="(传统)XDSL",VLOOKUP(S4513,[2]直销续费率明细!C:I,7,FALSE)*1,IF(O4513="GPON+XDSL",VLOOKUP(S4513,[2]直销续费率明细!C:I,7,FALSE)*1,VLOOKUP(S4513,[2]直销续费率明细!C:I,5,FALSE)*1))</f>
        <v>25</v>
      </c>
      <c r="AL4513" s="22" t="s">
        <v>1300</v>
      </c>
      <c r="AM4513" s="22"/>
      <c r="AN4513" s="22"/>
      <c r="AO4513" s="22" t="s">
        <v>4897</v>
      </c>
      <c r="AP4513" s="22" t="s">
        <v>4913</v>
      </c>
      <c r="AS4513" s="20">
        <f>IF(Y4513&gt;=10,VLOOKUP(U4513,[2]提成计算!B:T,19,FALSE),VLOOKUP(U4513,[2]提成计算!B:T,18,FALSE))</f>
        <v>0.06</v>
      </c>
      <c r="AT4513" s="20">
        <f t="shared" ref="AT4513:AT4517" si="3473">IF(AD4513*AS4513&gt;0,AD4513*AS4513,AE4513*AS4513)</f>
        <v>40.799999999999997</v>
      </c>
      <c r="AU4513" s="20">
        <f t="shared" ref="AU4513:AU4517" si="3474">IF(AND(AK4513&lt;0,AK4513+AT4513&lt;0),-AT4513,AK4513)</f>
        <v>25</v>
      </c>
    </row>
    <row r="4514" spans="1:47" x14ac:dyDescent="0.15">
      <c r="A4514" s="21" t="s">
        <v>1273</v>
      </c>
      <c r="B4514" s="20" t="s">
        <v>918</v>
      </c>
      <c r="C4514" s="20" t="s">
        <v>1099</v>
      </c>
      <c r="D4514" s="20" t="s">
        <v>1136</v>
      </c>
      <c r="E4514" s="20" t="s">
        <v>1137</v>
      </c>
      <c r="F4514" s="20" t="s">
        <v>1250</v>
      </c>
      <c r="G4514" s="20" t="s">
        <v>5774</v>
      </c>
      <c r="H4514" s="20"/>
      <c r="I4514" s="20">
        <v>13626614888</v>
      </c>
      <c r="J4514" s="20" t="s">
        <v>924</v>
      </c>
      <c r="K4514" s="20" t="s">
        <v>5333</v>
      </c>
      <c r="L4514" s="20" t="s">
        <v>2166</v>
      </c>
      <c r="M4514" s="20">
        <v>1088</v>
      </c>
      <c r="N4514" s="20">
        <v>1088</v>
      </c>
      <c r="O4514" s="20" t="s">
        <v>927</v>
      </c>
      <c r="P4514" s="20" t="s">
        <v>50</v>
      </c>
      <c r="Q4514" s="28"/>
      <c r="R4514" s="21" t="s">
        <v>109</v>
      </c>
      <c r="S4514" s="25" t="s">
        <v>1161</v>
      </c>
      <c r="T4514" s="21" t="s">
        <v>53</v>
      </c>
      <c r="U4514" s="21" t="s">
        <v>1761</v>
      </c>
      <c r="V4514" s="46">
        <v>1</v>
      </c>
      <c r="W4514" s="26">
        <f t="shared" si="3432"/>
        <v>1</v>
      </c>
      <c r="Y4514" s="21">
        <v>20</v>
      </c>
      <c r="Z4514" s="22">
        <f t="shared" si="3445"/>
        <v>1088</v>
      </c>
      <c r="AA4514" s="20" t="s">
        <v>4899</v>
      </c>
      <c r="AB4514" s="22"/>
      <c r="AC4514" s="22">
        <v>1</v>
      </c>
      <c r="AD4514" s="22"/>
      <c r="AE4514" s="22">
        <f t="shared" ref="AE4514:AE4515" si="3475">N4514</f>
        <v>1088</v>
      </c>
      <c r="AF4514" s="22">
        <f t="shared" si="3434"/>
        <v>1088</v>
      </c>
      <c r="AG4514" s="20"/>
      <c r="AH4514" s="22"/>
      <c r="AI4514" s="22"/>
      <c r="AJ4514" s="22">
        <f t="shared" si="3469"/>
        <v>1088</v>
      </c>
      <c r="AK4514" s="22">
        <f>IF(O4514="(传统)XDSL",VLOOKUP(S4514,[2]直销续费率明细!C:I,7,FALSE)*1,IF(O4514="GPON+XDSL",VLOOKUP(S4514,[2]直销续费率明细!C:I,7,FALSE)*1,VLOOKUP(S4514,[2]直销续费率明细!C:I,5,FALSE)*1))</f>
        <v>-40</v>
      </c>
      <c r="AL4514" s="22" t="s">
        <v>1300</v>
      </c>
      <c r="AM4514" s="22"/>
      <c r="AN4514" s="22"/>
      <c r="AO4514" s="22" t="s">
        <v>4897</v>
      </c>
      <c r="AP4514" s="22" t="s">
        <v>1301</v>
      </c>
      <c r="AS4514" s="20">
        <f>IF(Y4514&gt;=10,VLOOKUP(U4514,[2]提成计算!B:T,19,FALSE),VLOOKUP(U4514,[2]提成计算!B:T,18,FALSE))</f>
        <v>0.09</v>
      </c>
      <c r="AT4514" s="20">
        <f t="shared" si="3473"/>
        <v>97.92</v>
      </c>
      <c r="AU4514" s="20">
        <f t="shared" si="3474"/>
        <v>-40</v>
      </c>
    </row>
    <row r="4515" spans="1:47" x14ac:dyDescent="0.15">
      <c r="A4515" s="21" t="s">
        <v>1273</v>
      </c>
      <c r="B4515" s="20" t="s">
        <v>918</v>
      </c>
      <c r="C4515" s="20" t="s">
        <v>1099</v>
      </c>
      <c r="D4515" s="20" t="s">
        <v>1136</v>
      </c>
      <c r="E4515" s="20" t="s">
        <v>1151</v>
      </c>
      <c r="F4515" s="20" t="s">
        <v>1250</v>
      </c>
      <c r="G4515" s="20" t="s">
        <v>5775</v>
      </c>
      <c r="H4515" s="20"/>
      <c r="I4515" s="20">
        <v>13686059118</v>
      </c>
      <c r="J4515" s="20" t="s">
        <v>924</v>
      </c>
      <c r="K4515" s="20" t="s">
        <v>304</v>
      </c>
      <c r="L4515" s="20" t="s">
        <v>1299</v>
      </c>
      <c r="M4515" s="20">
        <v>888</v>
      </c>
      <c r="N4515" s="20">
        <v>888</v>
      </c>
      <c r="O4515" s="20" t="s">
        <v>927</v>
      </c>
      <c r="P4515" s="20" t="s">
        <v>50</v>
      </c>
      <c r="Q4515" s="28"/>
      <c r="R4515" s="21" t="s">
        <v>109</v>
      </c>
      <c r="S4515" s="25" t="s">
        <v>1155</v>
      </c>
      <c r="T4515" s="21" t="s">
        <v>53</v>
      </c>
      <c r="U4515" s="21" t="s">
        <v>305</v>
      </c>
      <c r="V4515" s="46">
        <v>1</v>
      </c>
      <c r="W4515" s="26">
        <f t="shared" si="3432"/>
        <v>1</v>
      </c>
      <c r="Y4515" s="21">
        <v>12</v>
      </c>
      <c r="Z4515" s="22">
        <f t="shared" si="3445"/>
        <v>888</v>
      </c>
      <c r="AA4515" s="20" t="s">
        <v>4899</v>
      </c>
      <c r="AB4515" s="22"/>
      <c r="AC4515" s="22">
        <v>1</v>
      </c>
      <c r="AD4515" s="22"/>
      <c r="AE4515" s="22">
        <f t="shared" si="3475"/>
        <v>888</v>
      </c>
      <c r="AF4515" s="22">
        <f t="shared" si="3434"/>
        <v>888</v>
      </c>
      <c r="AG4515" s="20"/>
      <c r="AH4515" s="22"/>
      <c r="AI4515" s="22"/>
      <c r="AJ4515" s="22">
        <f t="shared" si="3469"/>
        <v>888</v>
      </c>
      <c r="AK4515" s="22">
        <f>IF(O4515="(传统)XDSL",VLOOKUP(S4515,[2]直销续费率明细!C:I,7,FALSE)*1,IF(O4515="GPON+XDSL",VLOOKUP(S4515,[2]直销续费率明细!C:I,7,FALSE)*1,VLOOKUP(S4515,[2]直销续费率明细!C:I,5,FALSE)*1))</f>
        <v>-40</v>
      </c>
      <c r="AL4515" s="22" t="s">
        <v>1309</v>
      </c>
      <c r="AM4515" s="22"/>
      <c r="AN4515" s="22"/>
      <c r="AO4515" s="22" t="s">
        <v>4897</v>
      </c>
      <c r="AP4515" s="22" t="s">
        <v>1301</v>
      </c>
      <c r="AS4515" s="20">
        <f>IF(Y4515&gt;=10,VLOOKUP(U4515,[2]提成计算!B:T,19,FALSE),VLOOKUP(U4515,[2]提成计算!B:T,18,FALSE))</f>
        <v>0.09</v>
      </c>
      <c r="AT4515" s="20">
        <f t="shared" si="3473"/>
        <v>79.92</v>
      </c>
      <c r="AU4515" s="20">
        <f t="shared" si="3474"/>
        <v>-40</v>
      </c>
    </row>
    <row r="4516" spans="1:47" x14ac:dyDescent="0.15">
      <c r="A4516" s="21" t="s">
        <v>1273</v>
      </c>
      <c r="B4516" s="20" t="s">
        <v>918</v>
      </c>
      <c r="C4516" s="20" t="s">
        <v>1099</v>
      </c>
      <c r="D4516" s="20" t="s">
        <v>1100</v>
      </c>
      <c r="E4516" s="20" t="s">
        <v>4704</v>
      </c>
      <c r="F4516" s="20" t="s">
        <v>1250</v>
      </c>
      <c r="G4516" s="20" t="s">
        <v>5776</v>
      </c>
      <c r="H4516" s="20"/>
      <c r="I4516" s="20">
        <v>13538318376</v>
      </c>
      <c r="J4516" s="20" t="s">
        <v>924</v>
      </c>
      <c r="K4516" s="20" t="s">
        <v>80</v>
      </c>
      <c r="L4516" s="20" t="s">
        <v>2228</v>
      </c>
      <c r="M4516" s="20">
        <v>100</v>
      </c>
      <c r="N4516" s="20">
        <v>100</v>
      </c>
      <c r="O4516" s="20" t="s">
        <v>1262</v>
      </c>
      <c r="P4516" s="20" t="s">
        <v>50</v>
      </c>
      <c r="Q4516" s="28"/>
      <c r="R4516" s="21" t="s">
        <v>52</v>
      </c>
      <c r="S4516" s="25" t="s">
        <v>1163</v>
      </c>
      <c r="T4516" s="21" t="s">
        <v>53</v>
      </c>
      <c r="U4516" s="21" t="s">
        <v>81</v>
      </c>
      <c r="V4516" s="26">
        <f t="shared" ref="V4516:V4517" si="3476">1/12</f>
        <v>8.3333333333333329E-2</v>
      </c>
      <c r="W4516" s="26">
        <f t="shared" si="3432"/>
        <v>8.3333333333333329E-2</v>
      </c>
      <c r="Y4516" s="21">
        <v>4</v>
      </c>
      <c r="Z4516" s="22">
        <f t="shared" si="3445"/>
        <v>100</v>
      </c>
      <c r="AA4516" s="20" t="s">
        <v>2218</v>
      </c>
      <c r="AB4516" s="22">
        <v>1</v>
      </c>
      <c r="AC4516" s="22"/>
      <c r="AD4516" s="22">
        <f t="shared" ref="AD4516:AD4517" si="3477">N4516</f>
        <v>100</v>
      </c>
      <c r="AE4516" s="22"/>
      <c r="AF4516" s="22">
        <f t="shared" si="3434"/>
        <v>100</v>
      </c>
      <c r="AG4516" s="20"/>
      <c r="AH4516" s="22"/>
      <c r="AI4516" s="22"/>
      <c r="AJ4516" s="22">
        <f t="shared" si="3469"/>
        <v>100</v>
      </c>
      <c r="AK4516" s="22">
        <f>IF(O4516="(传统)XDSL",VLOOKUP(S4516,[2]直销续费率明细!C:I,7,FALSE)*1,IF(O4516="GPON+XDSL",VLOOKUP(S4516,[2]直销续费率明细!C:I,7,FALSE)*1,VLOOKUP(S4516,[2]直销续费率明细!C:I,5,FALSE)*1))</f>
        <v>-40</v>
      </c>
      <c r="AL4516" s="22" t="s">
        <v>1309</v>
      </c>
      <c r="AM4516" s="22"/>
      <c r="AN4516" s="22"/>
      <c r="AO4516" s="22" t="s">
        <v>4897</v>
      </c>
      <c r="AP4516" s="22" t="s">
        <v>5163</v>
      </c>
      <c r="AS4516" s="20">
        <f>IF(Y4516&gt;=10,VLOOKUP(U4516,[2]提成计算!B:T,19,FALSE),VLOOKUP(U4516,[2]提成计算!B:T,18,FALSE))</f>
        <v>0.08</v>
      </c>
      <c r="AT4516" s="20">
        <f t="shared" si="3473"/>
        <v>8</v>
      </c>
      <c r="AU4516" s="20">
        <f t="shared" si="3474"/>
        <v>-8</v>
      </c>
    </row>
    <row r="4517" spans="1:47" x14ac:dyDescent="0.15">
      <c r="A4517" s="21" t="s">
        <v>1273</v>
      </c>
      <c r="B4517" s="20" t="s">
        <v>918</v>
      </c>
      <c r="C4517" s="20" t="s">
        <v>1099</v>
      </c>
      <c r="D4517" s="20" t="s">
        <v>1100</v>
      </c>
      <c r="E4517" s="20" t="s">
        <v>4704</v>
      </c>
      <c r="F4517" s="20" t="s">
        <v>1250</v>
      </c>
      <c r="G4517" s="20" t="s">
        <v>5776</v>
      </c>
      <c r="H4517" s="20"/>
      <c r="I4517" s="20">
        <v>13538318376</v>
      </c>
      <c r="J4517" s="20" t="s">
        <v>924</v>
      </c>
      <c r="K4517" s="20" t="s">
        <v>80</v>
      </c>
      <c r="L4517" s="20" t="s">
        <v>2228</v>
      </c>
      <c r="M4517" s="20">
        <v>100</v>
      </c>
      <c r="N4517" s="20">
        <v>100</v>
      </c>
      <c r="O4517" s="20" t="s">
        <v>1262</v>
      </c>
      <c r="P4517" s="20" t="s">
        <v>50</v>
      </c>
      <c r="Q4517" s="28"/>
      <c r="R4517" s="21" t="s">
        <v>52</v>
      </c>
      <c r="S4517" s="25" t="s">
        <v>1163</v>
      </c>
      <c r="T4517" s="21" t="s">
        <v>53</v>
      </c>
      <c r="U4517" s="21" t="s">
        <v>81</v>
      </c>
      <c r="V4517" s="26">
        <f t="shared" si="3476"/>
        <v>8.3333333333333329E-2</v>
      </c>
      <c r="W4517" s="26">
        <f t="shared" si="3432"/>
        <v>8.3333333333333329E-2</v>
      </c>
      <c r="Y4517" s="21">
        <v>4</v>
      </c>
      <c r="Z4517" s="22">
        <f t="shared" si="3445"/>
        <v>100</v>
      </c>
      <c r="AA4517" s="20" t="s">
        <v>4899</v>
      </c>
      <c r="AB4517" s="22">
        <v>1</v>
      </c>
      <c r="AC4517" s="22"/>
      <c r="AD4517" s="22">
        <f t="shared" si="3477"/>
        <v>100</v>
      </c>
      <c r="AE4517" s="22"/>
      <c r="AF4517" s="22">
        <f t="shared" si="3434"/>
        <v>100</v>
      </c>
      <c r="AG4517" s="20"/>
      <c r="AH4517" s="22"/>
      <c r="AI4517" s="22"/>
      <c r="AJ4517" s="22">
        <f t="shared" si="3469"/>
        <v>100</v>
      </c>
      <c r="AK4517" s="22">
        <f>IF(O4517="(传统)XDSL",VLOOKUP(S4517,[2]直销续费率明细!C:I,7,FALSE)*1,IF(O4517="GPON+XDSL",VLOOKUP(S4517,[2]直销续费率明细!C:I,7,FALSE)*1,VLOOKUP(S4517,[2]直销续费率明细!C:I,5,FALSE)*1))</f>
        <v>-40</v>
      </c>
      <c r="AL4517" s="22" t="s">
        <v>1309</v>
      </c>
      <c r="AM4517" s="22"/>
      <c r="AN4517" s="22"/>
      <c r="AO4517" s="22" t="s">
        <v>4897</v>
      </c>
      <c r="AP4517" s="22" t="s">
        <v>5163</v>
      </c>
      <c r="AS4517" s="20">
        <f>IF(Y4517&gt;=10,VLOOKUP(U4517,[2]提成计算!B:T,19,FALSE),VLOOKUP(U4517,[2]提成计算!B:T,18,FALSE))</f>
        <v>0.08</v>
      </c>
      <c r="AT4517" s="20">
        <f t="shared" si="3473"/>
        <v>8</v>
      </c>
      <c r="AU4517" s="20">
        <f t="shared" si="3474"/>
        <v>-8</v>
      </c>
    </row>
    <row r="4518" spans="1:47" x14ac:dyDescent="0.15">
      <c r="A4518" s="21" t="s">
        <v>1273</v>
      </c>
      <c r="B4518" s="20" t="s">
        <v>918</v>
      </c>
      <c r="C4518" s="20" t="s">
        <v>1099</v>
      </c>
      <c r="D4518" s="20" t="s">
        <v>1100</v>
      </c>
      <c r="E4518" s="20" t="s">
        <v>1101</v>
      </c>
      <c r="F4518" s="20" t="s">
        <v>1250</v>
      </c>
      <c r="G4518" s="20" t="s">
        <v>5777</v>
      </c>
      <c r="H4518" s="20"/>
      <c r="I4518" s="20">
        <v>13712373999</v>
      </c>
      <c r="J4518" s="20" t="s">
        <v>1268</v>
      </c>
      <c r="K4518" s="20" t="s">
        <v>1107</v>
      </c>
      <c r="L4518" s="20" t="s">
        <v>1966</v>
      </c>
      <c r="M4518" s="20">
        <v>1598</v>
      </c>
      <c r="N4518" s="20">
        <v>1598</v>
      </c>
      <c r="O4518" s="20" t="s">
        <v>927</v>
      </c>
      <c r="P4518" s="20" t="s">
        <v>50</v>
      </c>
      <c r="Q4518" s="28"/>
      <c r="R4518" s="21" t="s">
        <v>52</v>
      </c>
      <c r="S4518" s="21"/>
      <c r="T4518" s="21" t="s">
        <v>1108</v>
      </c>
      <c r="U4518" s="21">
        <v>0</v>
      </c>
      <c r="V4518" s="46">
        <v>1</v>
      </c>
      <c r="W4518" s="26">
        <f t="shared" si="3432"/>
        <v>1</v>
      </c>
      <c r="X4518" s="26">
        <f t="shared" si="3439"/>
        <v>1</v>
      </c>
      <c r="Y4518" s="21">
        <v>50</v>
      </c>
      <c r="Z4518" s="22">
        <f t="shared" si="3445"/>
        <v>1598</v>
      </c>
      <c r="AA4518" s="20" t="s">
        <v>4899</v>
      </c>
      <c r="AB4518" s="22"/>
      <c r="AC4518" s="22">
        <v>1</v>
      </c>
      <c r="AD4518" s="22"/>
      <c r="AE4518" s="22">
        <f>N4518</f>
        <v>1598</v>
      </c>
      <c r="AF4518" s="22">
        <f t="shared" si="3434"/>
        <v>1598</v>
      </c>
      <c r="AG4518" s="20">
        <f>N4518</f>
        <v>1598</v>
      </c>
      <c r="AH4518" s="20"/>
      <c r="AI4518" s="20"/>
      <c r="AJ4518" s="22"/>
      <c r="AK4518" s="22"/>
      <c r="AM4518" s="22"/>
      <c r="AN4518" s="22"/>
      <c r="AO4518" s="22" t="s">
        <v>4897</v>
      </c>
      <c r="AP4518" s="22" t="s">
        <v>1301</v>
      </c>
      <c r="AS4518" s="20"/>
      <c r="AT4518" s="20"/>
      <c r="AU4518" s="20"/>
    </row>
    <row r="4519" spans="1:47" x14ac:dyDescent="0.15">
      <c r="A4519" s="21" t="s">
        <v>1273</v>
      </c>
      <c r="B4519" s="20" t="s">
        <v>918</v>
      </c>
      <c r="C4519" s="20" t="s">
        <v>1099</v>
      </c>
      <c r="D4519" s="20" t="s">
        <v>1136</v>
      </c>
      <c r="E4519" s="20" t="s">
        <v>4742</v>
      </c>
      <c r="F4519" s="20" t="s">
        <v>1250</v>
      </c>
      <c r="G4519" s="20" t="s">
        <v>5778</v>
      </c>
      <c r="H4519" s="20"/>
      <c r="I4519" s="20">
        <v>13692517832</v>
      </c>
      <c r="J4519" s="20" t="s">
        <v>924</v>
      </c>
      <c r="K4519" s="20" t="s">
        <v>549</v>
      </c>
      <c r="L4519" s="20" t="s">
        <v>4796</v>
      </c>
      <c r="M4519" s="20">
        <v>600</v>
      </c>
      <c r="N4519" s="20">
        <v>600</v>
      </c>
      <c r="O4519" s="20" t="s">
        <v>1262</v>
      </c>
      <c r="P4519" s="20" t="s">
        <v>50</v>
      </c>
      <c r="Q4519" s="28"/>
      <c r="R4519" s="21" t="s">
        <v>109</v>
      </c>
      <c r="S4519" s="25" t="s">
        <v>1150</v>
      </c>
      <c r="T4519" s="21" t="s">
        <v>53</v>
      </c>
      <c r="U4519" s="21" t="s">
        <v>550</v>
      </c>
      <c r="V4519" s="46">
        <v>1</v>
      </c>
      <c r="W4519" s="26">
        <f t="shared" si="3432"/>
        <v>1</v>
      </c>
      <c r="Y4519" s="21">
        <v>4</v>
      </c>
      <c r="Z4519" s="22">
        <f t="shared" si="3445"/>
        <v>600</v>
      </c>
      <c r="AA4519" s="20" t="s">
        <v>4899</v>
      </c>
      <c r="AB4519" s="22">
        <v>1</v>
      </c>
      <c r="AC4519" s="22"/>
      <c r="AD4519" s="22">
        <f>N4519</f>
        <v>600</v>
      </c>
      <c r="AE4519" s="22"/>
      <c r="AF4519" s="22">
        <f t="shared" si="3434"/>
        <v>600</v>
      </c>
      <c r="AG4519" s="20"/>
      <c r="AH4519" s="22"/>
      <c r="AI4519" s="22"/>
      <c r="AJ4519" s="22">
        <f t="shared" ref="AJ4519:AJ4523" si="3478">N4519</f>
        <v>600</v>
      </c>
      <c r="AK4519" s="22">
        <f>IF(O4519="(传统)XDSL",VLOOKUP(S4519,[2]直销续费率明细!C:I,7,FALSE)*1,IF(O4519="GPON+XDSL",VLOOKUP(S4519,[2]直销续费率明细!C:I,7,FALSE)*1,VLOOKUP(S4519,[2]直销续费率明细!C:I,5,FALSE)*1))</f>
        <v>25</v>
      </c>
      <c r="AL4519" s="22" t="s">
        <v>1300</v>
      </c>
      <c r="AM4519" s="22"/>
      <c r="AN4519" s="22"/>
      <c r="AO4519" s="22" t="s">
        <v>2216</v>
      </c>
      <c r="AP4519" s="22" t="s">
        <v>1301</v>
      </c>
      <c r="AS4519" s="20">
        <f>IF(Y4519&gt;=10,VLOOKUP(U4519,[2]提成计算!B:T,19,FALSE),VLOOKUP(U4519,[2]提成计算!B:T,18,FALSE))</f>
        <v>0.06</v>
      </c>
      <c r="AT4519" s="20">
        <f t="shared" ref="AT4519:AT4523" si="3479">IF(AD4519*AS4519&gt;0,AD4519*AS4519,AE4519*AS4519)</f>
        <v>36</v>
      </c>
      <c r="AU4519" s="20">
        <f t="shared" ref="AU4519" si="3480">IF(AND(AK4519&lt;0,AK4519+AT4519&lt;0),-AT4519,AK4519)</f>
        <v>25</v>
      </c>
    </row>
    <row r="4520" spans="1:47" x14ac:dyDescent="0.15">
      <c r="A4520" s="21" t="s">
        <v>1273</v>
      </c>
      <c r="B4520" s="20" t="s">
        <v>918</v>
      </c>
      <c r="C4520" s="20" t="s">
        <v>1099</v>
      </c>
      <c r="D4520" s="20" t="s">
        <v>1136</v>
      </c>
      <c r="E4520" s="20" t="s">
        <v>1137</v>
      </c>
      <c r="F4520" s="20" t="s">
        <v>1250</v>
      </c>
      <c r="G4520" s="20" t="s">
        <v>5779</v>
      </c>
      <c r="H4520" s="20"/>
      <c r="I4520" s="20">
        <v>13549291851</v>
      </c>
      <c r="J4520" s="20" t="s">
        <v>924</v>
      </c>
      <c r="K4520" s="20" t="s">
        <v>4699</v>
      </c>
      <c r="L4520" s="20" t="s">
        <v>1299</v>
      </c>
      <c r="M4520" s="20">
        <v>888</v>
      </c>
      <c r="N4520" s="20">
        <v>888</v>
      </c>
      <c r="O4520" s="20" t="s">
        <v>927</v>
      </c>
      <c r="P4520" s="20" t="s">
        <v>50</v>
      </c>
      <c r="Q4520" s="28"/>
      <c r="R4520" s="22" t="s">
        <v>109</v>
      </c>
      <c r="T4520" s="21" t="s">
        <v>948</v>
      </c>
      <c r="U4520" s="22" t="s">
        <v>109</v>
      </c>
      <c r="V4520" s="46">
        <v>1</v>
      </c>
      <c r="W4520" s="26">
        <f t="shared" si="3432"/>
        <v>1</v>
      </c>
      <c r="Y4520" s="21">
        <v>12</v>
      </c>
      <c r="Z4520" s="22">
        <f t="shared" si="3445"/>
        <v>888</v>
      </c>
      <c r="AA4520" s="20" t="s">
        <v>2218</v>
      </c>
      <c r="AB4520" s="22"/>
      <c r="AC4520" s="22">
        <v>1</v>
      </c>
      <c r="AD4520" s="22"/>
      <c r="AE4520" s="22">
        <f t="shared" ref="AE4520:AE4535" si="3481">N4520</f>
        <v>888</v>
      </c>
      <c r="AF4520" s="22">
        <f t="shared" si="3434"/>
        <v>888</v>
      </c>
      <c r="AG4520" s="20"/>
      <c r="AH4520" s="22"/>
      <c r="AI4520" s="22"/>
      <c r="AJ4520" s="22">
        <f t="shared" si="3478"/>
        <v>888</v>
      </c>
      <c r="AK4520" s="22">
        <f>IF(O4520="(传统)XDSL",VLOOKUP(U4520,[2]自营续费率!B:G,6,FALSE)*1,IF(O4520="GPON+XDSL",VLOOKUP(U4520,[2]自营续费率!B:G,6,FALSE)*1,VLOOKUP(U4520,[2]自营续费率!B:G,4,FALSE)*1))</f>
        <v>-40</v>
      </c>
      <c r="AL4520" s="22" t="s">
        <v>1300</v>
      </c>
      <c r="AM4520" s="22"/>
      <c r="AN4520" s="22"/>
      <c r="AO4520" s="22" t="s">
        <v>4897</v>
      </c>
      <c r="AP4520" s="22" t="s">
        <v>1301</v>
      </c>
      <c r="AS4520" s="20">
        <f>IF(Y4520&gt;=10,VLOOKUP(U4520,[2]自营提成!C:Z,6,FALSE),VLOOKUP(U4520,[2]自营提成!C:Z,5,FALSE))</f>
        <v>0.12</v>
      </c>
      <c r="AT4520" s="20">
        <f t="shared" si="3479"/>
        <v>106.56</v>
      </c>
      <c r="AU4520" s="20">
        <f>IF(AND(AK4520&lt;0,AK4520+AT4520&lt;0),-AT4520,AK4520)</f>
        <v>-40</v>
      </c>
    </row>
    <row r="4521" spans="1:47" x14ac:dyDescent="0.15">
      <c r="A4521" s="21" t="s">
        <v>1273</v>
      </c>
      <c r="B4521" s="20" t="s">
        <v>918</v>
      </c>
      <c r="C4521" s="20" t="s">
        <v>1099</v>
      </c>
      <c r="D4521" s="20" t="s">
        <v>1100</v>
      </c>
      <c r="E4521" s="20" t="s">
        <v>1514</v>
      </c>
      <c r="F4521" s="20" t="s">
        <v>1250</v>
      </c>
      <c r="G4521" s="20" t="s">
        <v>5780</v>
      </c>
      <c r="H4521" s="20"/>
      <c r="I4521" s="20">
        <v>13602377800</v>
      </c>
      <c r="J4521" s="20" t="s">
        <v>924</v>
      </c>
      <c r="K4521" s="20" t="s">
        <v>80</v>
      </c>
      <c r="L4521" s="20" t="s">
        <v>2137</v>
      </c>
      <c r="M4521" s="20">
        <v>1408</v>
      </c>
      <c r="N4521" s="20">
        <v>1408</v>
      </c>
      <c r="O4521" s="20" t="s">
        <v>927</v>
      </c>
      <c r="P4521" s="20" t="s">
        <v>50</v>
      </c>
      <c r="Q4521" s="28"/>
      <c r="R4521" s="21" t="s">
        <v>52</v>
      </c>
      <c r="S4521" s="25" t="s">
        <v>1163</v>
      </c>
      <c r="T4521" s="21" t="s">
        <v>53</v>
      </c>
      <c r="U4521" s="21" t="s">
        <v>81</v>
      </c>
      <c r="V4521" s="46">
        <v>1</v>
      </c>
      <c r="W4521" s="26">
        <f t="shared" si="3432"/>
        <v>1</v>
      </c>
      <c r="Y4521" s="21">
        <v>12</v>
      </c>
      <c r="Z4521" s="22">
        <f t="shared" si="3445"/>
        <v>1408</v>
      </c>
      <c r="AA4521" s="20" t="s">
        <v>4899</v>
      </c>
      <c r="AB4521" s="22"/>
      <c r="AC4521" s="22">
        <v>1</v>
      </c>
      <c r="AD4521" s="22"/>
      <c r="AE4521" s="22">
        <f t="shared" si="3481"/>
        <v>1408</v>
      </c>
      <c r="AF4521" s="22">
        <f t="shared" si="3434"/>
        <v>1408</v>
      </c>
      <c r="AG4521" s="20"/>
      <c r="AH4521" s="22"/>
      <c r="AI4521" s="22"/>
      <c r="AJ4521" s="22">
        <f t="shared" si="3478"/>
        <v>1408</v>
      </c>
      <c r="AK4521" s="22">
        <f>IF(O4521="(传统)XDSL",VLOOKUP(S4521,[2]直销续费率明细!C:I,7,FALSE)*1,IF(O4521="GPON+XDSL",VLOOKUP(S4521,[2]直销续费率明细!C:I,7,FALSE)*1,VLOOKUP(S4521,[2]直销续费率明细!C:I,5,FALSE)*1))</f>
        <v>-40</v>
      </c>
      <c r="AL4521" s="22" t="s">
        <v>1300</v>
      </c>
      <c r="AM4521" s="22"/>
      <c r="AN4521" s="22"/>
      <c r="AO4521" s="22" t="s">
        <v>4897</v>
      </c>
      <c r="AP4521" s="22" t="s">
        <v>1301</v>
      </c>
      <c r="AS4521" s="20">
        <f>IF(Y4521&gt;=10,VLOOKUP(U4521,[2]提成计算!B:T,19,FALSE),VLOOKUP(U4521,[2]提成计算!B:T,18,FALSE))</f>
        <v>0.12</v>
      </c>
      <c r="AT4521" s="20">
        <f t="shared" si="3479"/>
        <v>168.95999999999998</v>
      </c>
      <c r="AU4521" s="20">
        <f t="shared" ref="AU4521:AU4523" si="3482">IF(AND(AK4521&lt;0,AK4521+AT4521&lt;0),-AT4521,AK4521)</f>
        <v>-40</v>
      </c>
    </row>
    <row r="4522" spans="1:47" x14ac:dyDescent="0.15">
      <c r="A4522" s="21" t="s">
        <v>1273</v>
      </c>
      <c r="B4522" s="20" t="s">
        <v>918</v>
      </c>
      <c r="C4522" s="20" t="s">
        <v>1099</v>
      </c>
      <c r="D4522" s="20" t="s">
        <v>1100</v>
      </c>
      <c r="E4522" s="20" t="s">
        <v>1110</v>
      </c>
      <c r="F4522" s="20" t="s">
        <v>1250</v>
      </c>
      <c r="G4522" s="20" t="s">
        <v>5781</v>
      </c>
      <c r="H4522" s="20"/>
      <c r="I4522" s="20">
        <v>15817796260</v>
      </c>
      <c r="J4522" s="20" t="s">
        <v>924</v>
      </c>
      <c r="K4522" s="20" t="s">
        <v>262</v>
      </c>
      <c r="L4522" s="20" t="s">
        <v>2137</v>
      </c>
      <c r="M4522" s="20">
        <v>1408</v>
      </c>
      <c r="N4522" s="20">
        <v>1408</v>
      </c>
      <c r="O4522" s="20" t="s">
        <v>927</v>
      </c>
      <c r="P4522" s="20" t="s">
        <v>50</v>
      </c>
      <c r="Q4522" s="28"/>
      <c r="R4522" s="21" t="s">
        <v>52</v>
      </c>
      <c r="S4522" s="25" t="s">
        <v>1148</v>
      </c>
      <c r="T4522" s="21" t="s">
        <v>53</v>
      </c>
      <c r="U4522" s="21" t="s">
        <v>263</v>
      </c>
      <c r="V4522" s="46">
        <v>1</v>
      </c>
      <c r="W4522" s="26">
        <f t="shared" si="3432"/>
        <v>1</v>
      </c>
      <c r="Y4522" s="21">
        <v>12</v>
      </c>
      <c r="Z4522" s="22">
        <f t="shared" si="3445"/>
        <v>1408</v>
      </c>
      <c r="AA4522" s="20" t="s">
        <v>4899</v>
      </c>
      <c r="AB4522" s="22"/>
      <c r="AC4522" s="22">
        <v>1</v>
      </c>
      <c r="AD4522" s="22"/>
      <c r="AE4522" s="22">
        <f t="shared" si="3481"/>
        <v>1408</v>
      </c>
      <c r="AF4522" s="22">
        <f t="shared" si="3434"/>
        <v>1408</v>
      </c>
      <c r="AG4522" s="20"/>
      <c r="AH4522" s="22"/>
      <c r="AI4522" s="22"/>
      <c r="AJ4522" s="22">
        <f t="shared" si="3478"/>
        <v>1408</v>
      </c>
      <c r="AK4522" s="22">
        <f>IF(O4522="(传统)XDSL",VLOOKUP(S4522,[2]直销续费率明细!C:I,7,FALSE)*1,IF(O4522="GPON+XDSL",VLOOKUP(S4522,[2]直销续费率明细!C:I,7,FALSE)*1,VLOOKUP(S4522,[2]直销续费率明细!C:I,5,FALSE)*1))</f>
        <v>-40</v>
      </c>
      <c r="AL4522" s="22" t="s">
        <v>1309</v>
      </c>
      <c r="AM4522" s="22"/>
      <c r="AN4522" s="22"/>
      <c r="AO4522" s="22" t="s">
        <v>4897</v>
      </c>
      <c r="AP4522" s="22" t="s">
        <v>1301</v>
      </c>
      <c r="AS4522" s="20">
        <f>IF(Y4522&gt;=10,VLOOKUP(U4522,[2]提成计算!B:T,19,FALSE),VLOOKUP(U4522,[2]提成计算!B:T,18,FALSE))</f>
        <v>0.1</v>
      </c>
      <c r="AT4522" s="20">
        <f t="shared" si="3479"/>
        <v>140.80000000000001</v>
      </c>
      <c r="AU4522" s="20">
        <f t="shared" si="3482"/>
        <v>-40</v>
      </c>
    </row>
    <row r="4523" spans="1:47" x14ac:dyDescent="0.15">
      <c r="A4523" s="21" t="s">
        <v>1273</v>
      </c>
      <c r="B4523" s="20" t="s">
        <v>918</v>
      </c>
      <c r="C4523" s="20" t="s">
        <v>1099</v>
      </c>
      <c r="D4523" s="20" t="s">
        <v>1121</v>
      </c>
      <c r="E4523" s="20" t="s">
        <v>1171</v>
      </c>
      <c r="F4523" s="20" t="s">
        <v>1250</v>
      </c>
      <c r="G4523" s="20" t="s">
        <v>5782</v>
      </c>
      <c r="H4523" s="20"/>
      <c r="I4523" s="20">
        <v>13549217881</v>
      </c>
      <c r="J4523" s="20" t="s">
        <v>924</v>
      </c>
      <c r="K4523" s="20" t="s">
        <v>1173</v>
      </c>
      <c r="L4523" s="20" t="s">
        <v>1299</v>
      </c>
      <c r="M4523" s="20">
        <v>888</v>
      </c>
      <c r="N4523" s="20">
        <v>888</v>
      </c>
      <c r="O4523" s="20" t="s">
        <v>927</v>
      </c>
      <c r="P4523" s="20" t="s">
        <v>50</v>
      </c>
      <c r="Q4523" s="28"/>
      <c r="R4523" s="21" t="s">
        <v>91</v>
      </c>
      <c r="S4523" s="25" t="s">
        <v>1550</v>
      </c>
      <c r="T4523" s="21" t="s">
        <v>53</v>
      </c>
      <c r="U4523" s="21" t="s">
        <v>1174</v>
      </c>
      <c r="V4523" s="46">
        <v>1</v>
      </c>
      <c r="W4523" s="26">
        <f t="shared" si="3432"/>
        <v>1</v>
      </c>
      <c r="Y4523" s="21">
        <v>12</v>
      </c>
      <c r="Z4523" s="22">
        <f t="shared" si="3445"/>
        <v>888</v>
      </c>
      <c r="AA4523" s="20" t="s">
        <v>4899</v>
      </c>
      <c r="AB4523" s="22"/>
      <c r="AC4523" s="22">
        <v>1</v>
      </c>
      <c r="AD4523" s="22"/>
      <c r="AE4523" s="22">
        <f t="shared" si="3481"/>
        <v>888</v>
      </c>
      <c r="AF4523" s="22">
        <f t="shared" si="3434"/>
        <v>888</v>
      </c>
      <c r="AG4523" s="20"/>
      <c r="AH4523" s="22"/>
      <c r="AI4523" s="22"/>
      <c r="AJ4523" s="22">
        <f t="shared" si="3478"/>
        <v>888</v>
      </c>
      <c r="AK4523" s="22">
        <f>IF(O4523="(传统)XDSL",VLOOKUP(S4523,[2]直销续费率明细!C:I,7,FALSE)*1,IF(O4523="GPON+XDSL",VLOOKUP(S4523,[2]直销续费率明细!C:I,7,FALSE)*1,VLOOKUP(S4523,[2]直销续费率明细!C:I,5,FALSE)*1))</f>
        <v>25</v>
      </c>
      <c r="AL4523" s="22" t="s">
        <v>1309</v>
      </c>
      <c r="AM4523" s="22"/>
      <c r="AN4523" s="22"/>
      <c r="AO4523" s="22" t="s">
        <v>4897</v>
      </c>
      <c r="AP4523" s="22" t="s">
        <v>1301</v>
      </c>
      <c r="AS4523" s="20">
        <f>IF(Y4523&gt;=10,VLOOKUP(U4523,[2]提成计算!B:T,19,FALSE),VLOOKUP(U4523,[2]提成计算!B:T,18,FALSE))</f>
        <v>0.1</v>
      </c>
      <c r="AT4523" s="20">
        <f t="shared" si="3479"/>
        <v>88.800000000000011</v>
      </c>
      <c r="AU4523" s="20">
        <f t="shared" si="3482"/>
        <v>25</v>
      </c>
    </row>
    <row r="4524" spans="1:47" x14ac:dyDescent="0.15">
      <c r="A4524" s="21" t="s">
        <v>1273</v>
      </c>
      <c r="B4524" s="20" t="s">
        <v>918</v>
      </c>
      <c r="C4524" s="20" t="s">
        <v>1099</v>
      </c>
      <c r="D4524" s="20" t="s">
        <v>1136</v>
      </c>
      <c r="E4524" s="20" t="s">
        <v>1137</v>
      </c>
      <c r="F4524" s="20" t="s">
        <v>1250</v>
      </c>
      <c r="G4524" s="20" t="s">
        <v>5783</v>
      </c>
      <c r="H4524" s="20"/>
      <c r="I4524" s="20">
        <v>15992919080</v>
      </c>
      <c r="J4524" s="20" t="s">
        <v>1268</v>
      </c>
      <c r="K4524" s="20" t="s">
        <v>600</v>
      </c>
      <c r="L4524" s="20" t="s">
        <v>2422</v>
      </c>
      <c r="M4524" s="20">
        <v>1698</v>
      </c>
      <c r="N4524" s="20">
        <v>1698</v>
      </c>
      <c r="O4524" s="20" t="s">
        <v>927</v>
      </c>
      <c r="P4524" s="20" t="s">
        <v>50</v>
      </c>
      <c r="Q4524" s="28"/>
      <c r="R4524" s="21" t="s">
        <v>109</v>
      </c>
      <c r="S4524" s="21"/>
      <c r="T4524" s="21" t="s">
        <v>53</v>
      </c>
      <c r="U4524" s="21" t="s">
        <v>601</v>
      </c>
      <c r="V4524" s="46">
        <v>1</v>
      </c>
      <c r="W4524" s="26">
        <f t="shared" si="3432"/>
        <v>1</v>
      </c>
      <c r="X4524" s="26">
        <f t="shared" si="3439"/>
        <v>1</v>
      </c>
      <c r="Y4524" s="21">
        <v>20</v>
      </c>
      <c r="Z4524" s="22">
        <f t="shared" si="3445"/>
        <v>1698</v>
      </c>
      <c r="AA4524" s="20" t="s">
        <v>4899</v>
      </c>
      <c r="AB4524" s="22"/>
      <c r="AC4524" s="22">
        <v>1</v>
      </c>
      <c r="AD4524" s="22"/>
      <c r="AE4524" s="22">
        <f t="shared" si="3481"/>
        <v>1698</v>
      </c>
      <c r="AF4524" s="22">
        <f t="shared" si="3434"/>
        <v>1698</v>
      </c>
      <c r="AG4524" s="20">
        <f t="shared" ref="AG4524:AG4528" si="3483">N4524</f>
        <v>1698</v>
      </c>
      <c r="AH4524" s="20" t="str">
        <f>VLOOKUP(U4524,[1]提成计算!B:I,8,FALSE)</f>
        <v xml:space="preserve"> </v>
      </c>
      <c r="AI4524" s="20"/>
      <c r="AJ4524" s="22"/>
      <c r="AK4524" s="22"/>
      <c r="AM4524" s="22"/>
      <c r="AN4524" s="22"/>
      <c r="AO4524" s="22" t="s">
        <v>5784</v>
      </c>
      <c r="AP4524" s="22" t="s">
        <v>1301</v>
      </c>
      <c r="AS4524" s="20"/>
      <c r="AT4524" s="20"/>
      <c r="AU4524" s="20"/>
    </row>
    <row r="4525" spans="1:47" x14ac:dyDescent="0.15">
      <c r="A4525" s="21" t="s">
        <v>1273</v>
      </c>
      <c r="B4525" s="20" t="s">
        <v>918</v>
      </c>
      <c r="C4525" s="20" t="s">
        <v>1099</v>
      </c>
      <c r="D4525" s="20" t="s">
        <v>1136</v>
      </c>
      <c r="E4525" s="20" t="s">
        <v>1137</v>
      </c>
      <c r="F4525" s="20" t="s">
        <v>1250</v>
      </c>
      <c r="G4525" s="20" t="s">
        <v>5785</v>
      </c>
      <c r="H4525" s="20"/>
      <c r="I4525" s="20">
        <v>13751454322</v>
      </c>
      <c r="J4525" s="20" t="s">
        <v>1268</v>
      </c>
      <c r="K4525" s="20" t="s">
        <v>4694</v>
      </c>
      <c r="L4525" s="20" t="s">
        <v>1966</v>
      </c>
      <c r="M4525" s="20">
        <v>1598</v>
      </c>
      <c r="N4525" s="20">
        <v>1598</v>
      </c>
      <c r="O4525" s="20" t="s">
        <v>927</v>
      </c>
      <c r="P4525" s="20" t="s">
        <v>50</v>
      </c>
      <c r="Q4525" s="28"/>
      <c r="R4525" s="21" t="s">
        <v>109</v>
      </c>
      <c r="S4525" s="21"/>
      <c r="T4525" s="21" t="s">
        <v>1197</v>
      </c>
      <c r="U4525" s="21" t="s">
        <v>4695</v>
      </c>
      <c r="V4525" s="46">
        <v>1</v>
      </c>
      <c r="W4525" s="26">
        <f t="shared" si="3432"/>
        <v>1</v>
      </c>
      <c r="X4525" s="26">
        <f t="shared" si="3439"/>
        <v>1</v>
      </c>
      <c r="Y4525" s="21">
        <v>50</v>
      </c>
      <c r="Z4525" s="22">
        <f t="shared" si="3445"/>
        <v>1598</v>
      </c>
      <c r="AA4525" s="20" t="s">
        <v>5786</v>
      </c>
      <c r="AB4525" s="22"/>
      <c r="AC4525" s="22">
        <v>1</v>
      </c>
      <c r="AD4525" s="22"/>
      <c r="AE4525" s="22">
        <f t="shared" si="3481"/>
        <v>1598</v>
      </c>
      <c r="AF4525" s="22">
        <f t="shared" si="3434"/>
        <v>1598</v>
      </c>
      <c r="AG4525" s="20">
        <f t="shared" si="3483"/>
        <v>1598</v>
      </c>
      <c r="AH4525" s="20"/>
      <c r="AI4525" s="20"/>
      <c r="AJ4525" s="22"/>
      <c r="AK4525" s="22"/>
      <c r="AM4525" s="22"/>
      <c r="AN4525" s="22"/>
      <c r="AO4525" s="22" t="s">
        <v>5784</v>
      </c>
      <c r="AP4525" s="22" t="s">
        <v>1301</v>
      </c>
      <c r="AS4525" s="20"/>
      <c r="AT4525" s="20"/>
      <c r="AU4525" s="20"/>
    </row>
    <row r="4526" spans="1:47" x14ac:dyDescent="0.15">
      <c r="A4526" s="21" t="s">
        <v>1273</v>
      </c>
      <c r="B4526" s="20" t="s">
        <v>918</v>
      </c>
      <c r="C4526" s="20" t="s">
        <v>1099</v>
      </c>
      <c r="D4526" s="20" t="s">
        <v>1136</v>
      </c>
      <c r="E4526" s="20" t="s">
        <v>1137</v>
      </c>
      <c r="F4526" s="20" t="s">
        <v>1250</v>
      </c>
      <c r="G4526" s="20" t="s">
        <v>5787</v>
      </c>
      <c r="H4526" s="20"/>
      <c r="I4526" s="20">
        <v>13527903861</v>
      </c>
      <c r="J4526" s="20" t="s">
        <v>1268</v>
      </c>
      <c r="K4526" s="20" t="s">
        <v>4694</v>
      </c>
      <c r="L4526" s="20" t="s">
        <v>2033</v>
      </c>
      <c r="M4526" s="20">
        <v>2680</v>
      </c>
      <c r="N4526" s="20">
        <v>2680</v>
      </c>
      <c r="O4526" s="20" t="s">
        <v>927</v>
      </c>
      <c r="P4526" s="20" t="s">
        <v>50</v>
      </c>
      <c r="Q4526" s="28"/>
      <c r="R4526" s="21" t="s">
        <v>109</v>
      </c>
      <c r="S4526" s="21"/>
      <c r="T4526" s="21" t="s">
        <v>1197</v>
      </c>
      <c r="U4526" s="21" t="s">
        <v>4695</v>
      </c>
      <c r="V4526" s="46">
        <v>1</v>
      </c>
      <c r="W4526" s="26">
        <f t="shared" si="3432"/>
        <v>1</v>
      </c>
      <c r="X4526" s="26">
        <f t="shared" si="3439"/>
        <v>1</v>
      </c>
      <c r="Y4526" s="21">
        <v>50</v>
      </c>
      <c r="Z4526" s="22">
        <f t="shared" si="3445"/>
        <v>2680</v>
      </c>
      <c r="AA4526" s="20" t="s">
        <v>5786</v>
      </c>
      <c r="AB4526" s="22"/>
      <c r="AC4526" s="22">
        <v>1</v>
      </c>
      <c r="AD4526" s="22"/>
      <c r="AE4526" s="22">
        <f t="shared" si="3481"/>
        <v>2680</v>
      </c>
      <c r="AF4526" s="22">
        <f t="shared" si="3434"/>
        <v>2680</v>
      </c>
      <c r="AG4526" s="20">
        <f t="shared" si="3483"/>
        <v>2680</v>
      </c>
      <c r="AH4526" s="20"/>
      <c r="AI4526" s="20"/>
      <c r="AJ4526" s="22"/>
      <c r="AK4526" s="22"/>
      <c r="AM4526" s="22"/>
      <c r="AN4526" s="22"/>
      <c r="AO4526" s="22" t="s">
        <v>5784</v>
      </c>
      <c r="AP4526" s="22" t="s">
        <v>1301</v>
      </c>
      <c r="AS4526" s="20"/>
      <c r="AT4526" s="20"/>
      <c r="AU4526" s="20"/>
    </row>
    <row r="4527" spans="1:47" x14ac:dyDescent="0.15">
      <c r="A4527" s="21" t="s">
        <v>1273</v>
      </c>
      <c r="B4527" s="20" t="s">
        <v>918</v>
      </c>
      <c r="C4527" s="20" t="s">
        <v>1099</v>
      </c>
      <c r="D4527" s="20" t="s">
        <v>1121</v>
      </c>
      <c r="E4527" s="20" t="s">
        <v>1284</v>
      </c>
      <c r="F4527" s="20" t="s">
        <v>1250</v>
      </c>
      <c r="G4527" s="20" t="s">
        <v>5788</v>
      </c>
      <c r="H4527" s="20"/>
      <c r="I4527" s="20">
        <v>15816871455</v>
      </c>
      <c r="J4527" s="20" t="s">
        <v>1268</v>
      </c>
      <c r="K4527" s="20" t="s">
        <v>4967</v>
      </c>
      <c r="L4527" s="20" t="s">
        <v>1966</v>
      </c>
      <c r="M4527" s="20">
        <v>1598</v>
      </c>
      <c r="N4527" s="20">
        <v>1598</v>
      </c>
      <c r="O4527" s="20" t="s">
        <v>927</v>
      </c>
      <c r="P4527" s="20" t="s">
        <v>50</v>
      </c>
      <c r="Q4527" s="28"/>
      <c r="R4527" s="21" t="s">
        <v>91</v>
      </c>
      <c r="S4527" s="21"/>
      <c r="T4527" s="21" t="s">
        <v>5789</v>
      </c>
      <c r="U4527" s="21" t="s">
        <v>4969</v>
      </c>
      <c r="V4527" s="46">
        <v>1</v>
      </c>
      <c r="W4527" s="26">
        <f t="shared" si="3432"/>
        <v>1</v>
      </c>
      <c r="X4527" s="26">
        <f t="shared" si="3439"/>
        <v>1</v>
      </c>
      <c r="Y4527" s="21">
        <v>50</v>
      </c>
      <c r="Z4527" s="22">
        <f t="shared" si="3445"/>
        <v>1598</v>
      </c>
      <c r="AA4527" s="20" t="s">
        <v>5786</v>
      </c>
      <c r="AB4527" s="22"/>
      <c r="AC4527" s="22">
        <v>1</v>
      </c>
      <c r="AD4527" s="22"/>
      <c r="AE4527" s="22">
        <f t="shared" si="3481"/>
        <v>1598</v>
      </c>
      <c r="AF4527" s="22">
        <f t="shared" si="3434"/>
        <v>1598</v>
      </c>
      <c r="AG4527" s="20">
        <f t="shared" si="3483"/>
        <v>1598</v>
      </c>
      <c r="AH4527" s="20"/>
      <c r="AI4527" s="20"/>
      <c r="AJ4527" s="22"/>
      <c r="AK4527" s="22"/>
      <c r="AM4527" s="22"/>
      <c r="AN4527" s="22"/>
      <c r="AO4527" s="22" t="s">
        <v>5784</v>
      </c>
      <c r="AP4527" s="22" t="s">
        <v>1301</v>
      </c>
      <c r="AS4527" s="20"/>
      <c r="AT4527" s="20"/>
      <c r="AU4527" s="20"/>
    </row>
    <row r="4528" spans="1:47" x14ac:dyDescent="0.15">
      <c r="A4528" s="21" t="s">
        <v>1273</v>
      </c>
      <c r="B4528" s="20" t="s">
        <v>918</v>
      </c>
      <c r="C4528" s="20" t="s">
        <v>1099</v>
      </c>
      <c r="D4528" s="20" t="s">
        <v>1136</v>
      </c>
      <c r="E4528" s="20" t="s">
        <v>1447</v>
      </c>
      <c r="F4528" s="20" t="s">
        <v>1250</v>
      </c>
      <c r="G4528" s="20" t="s">
        <v>5790</v>
      </c>
      <c r="H4528" s="20"/>
      <c r="I4528" s="20">
        <v>13825755158</v>
      </c>
      <c r="J4528" s="20" t="s">
        <v>1268</v>
      </c>
      <c r="K4528" s="20" t="s">
        <v>600</v>
      </c>
      <c r="L4528" s="20" t="s">
        <v>1898</v>
      </c>
      <c r="M4528" s="20">
        <v>1398</v>
      </c>
      <c r="N4528" s="20">
        <v>1398</v>
      </c>
      <c r="O4528" s="20" t="s">
        <v>927</v>
      </c>
      <c r="P4528" s="20" t="s">
        <v>50</v>
      </c>
      <c r="Q4528" s="28"/>
      <c r="R4528" s="21" t="s">
        <v>109</v>
      </c>
      <c r="S4528" s="21"/>
      <c r="T4528" s="21" t="s">
        <v>53</v>
      </c>
      <c r="U4528" s="21" t="s">
        <v>601</v>
      </c>
      <c r="V4528" s="46">
        <v>1</v>
      </c>
      <c r="W4528" s="26">
        <f t="shared" si="3432"/>
        <v>1</v>
      </c>
      <c r="X4528" s="26">
        <f t="shared" si="3439"/>
        <v>1</v>
      </c>
      <c r="Y4528" s="21">
        <v>20</v>
      </c>
      <c r="Z4528" s="22">
        <f t="shared" si="3445"/>
        <v>1398</v>
      </c>
      <c r="AA4528" s="20" t="s">
        <v>5786</v>
      </c>
      <c r="AB4528" s="22"/>
      <c r="AC4528" s="22">
        <v>1</v>
      </c>
      <c r="AD4528" s="22"/>
      <c r="AE4528" s="22">
        <f t="shared" si="3481"/>
        <v>1398</v>
      </c>
      <c r="AF4528" s="22">
        <f t="shared" si="3434"/>
        <v>1398</v>
      </c>
      <c r="AG4528" s="20">
        <f t="shared" si="3483"/>
        <v>1398</v>
      </c>
      <c r="AH4528" s="20" t="str">
        <f>VLOOKUP(U4528,[1]提成计算!B:I,8,FALSE)</f>
        <v xml:space="preserve"> </v>
      </c>
      <c r="AI4528" s="20"/>
      <c r="AJ4528" s="22"/>
      <c r="AK4528" s="22"/>
      <c r="AM4528" s="22"/>
      <c r="AN4528" s="22"/>
      <c r="AO4528" s="22" t="s">
        <v>5784</v>
      </c>
      <c r="AP4528" s="22" t="s">
        <v>1301</v>
      </c>
      <c r="AS4528" s="20"/>
      <c r="AT4528" s="20"/>
      <c r="AU4528" s="20"/>
    </row>
    <row r="4529" spans="1:47" x14ac:dyDescent="0.15">
      <c r="A4529" s="21" t="s">
        <v>1273</v>
      </c>
      <c r="B4529" s="20" t="s">
        <v>918</v>
      </c>
      <c r="C4529" s="20" t="s">
        <v>1099</v>
      </c>
      <c r="D4529" s="20" t="s">
        <v>1100</v>
      </c>
      <c r="E4529" s="20" t="s">
        <v>1101</v>
      </c>
      <c r="F4529" s="20" t="s">
        <v>1250</v>
      </c>
      <c r="G4529" s="20" t="s">
        <v>5791</v>
      </c>
      <c r="H4529" s="20"/>
      <c r="I4529" s="20">
        <v>13532700021</v>
      </c>
      <c r="J4529" s="20" t="s">
        <v>924</v>
      </c>
      <c r="K4529" s="20" t="s">
        <v>80</v>
      </c>
      <c r="L4529" s="20" t="s">
        <v>1299</v>
      </c>
      <c r="M4529" s="20">
        <v>888</v>
      </c>
      <c r="N4529" s="20">
        <v>888</v>
      </c>
      <c r="O4529" s="20" t="s">
        <v>927</v>
      </c>
      <c r="P4529" s="20" t="s">
        <v>50</v>
      </c>
      <c r="Q4529" s="28"/>
      <c r="R4529" s="21" t="s">
        <v>52</v>
      </c>
      <c r="S4529" s="25" t="s">
        <v>1163</v>
      </c>
      <c r="T4529" s="21" t="s">
        <v>53</v>
      </c>
      <c r="U4529" s="21" t="s">
        <v>81</v>
      </c>
      <c r="V4529" s="46">
        <v>1</v>
      </c>
      <c r="W4529" s="26">
        <f t="shared" si="3432"/>
        <v>1</v>
      </c>
      <c r="Y4529" s="21">
        <v>12</v>
      </c>
      <c r="Z4529" s="22">
        <f t="shared" si="3445"/>
        <v>888</v>
      </c>
      <c r="AA4529" s="20" t="s">
        <v>5786</v>
      </c>
      <c r="AB4529" s="22"/>
      <c r="AC4529" s="22">
        <v>1</v>
      </c>
      <c r="AD4529" s="22"/>
      <c r="AE4529" s="22">
        <f t="shared" si="3481"/>
        <v>888</v>
      </c>
      <c r="AF4529" s="22">
        <f t="shared" si="3434"/>
        <v>888</v>
      </c>
      <c r="AG4529" s="20"/>
      <c r="AH4529" s="22"/>
      <c r="AI4529" s="22"/>
      <c r="AJ4529" s="22">
        <f t="shared" ref="AJ4529:AJ4533" si="3484">N4529</f>
        <v>888</v>
      </c>
      <c r="AK4529" s="22">
        <f>IF(O4529="(传统)XDSL",VLOOKUP(S4529,[2]直销续费率明细!C:I,7,FALSE)*1,IF(O4529="GPON+XDSL",VLOOKUP(S4529,[2]直销续费率明细!C:I,7,FALSE)*1,VLOOKUP(S4529,[2]直销续费率明细!C:I,5,FALSE)*1))</f>
        <v>-40</v>
      </c>
      <c r="AL4529" s="22" t="s">
        <v>1300</v>
      </c>
      <c r="AM4529" s="22"/>
      <c r="AN4529" s="22"/>
      <c r="AO4529" s="22" t="s">
        <v>5792</v>
      </c>
      <c r="AP4529" s="22" t="s">
        <v>1301</v>
      </c>
      <c r="AS4529" s="20">
        <f>IF(Y4529&gt;=10,VLOOKUP(U4529,[2]提成计算!B:T,19,FALSE),VLOOKUP(U4529,[2]提成计算!B:T,18,FALSE))</f>
        <v>0.12</v>
      </c>
      <c r="AT4529" s="20">
        <f t="shared" ref="AT4529:AT4533" si="3485">IF(AD4529*AS4529&gt;0,AD4529*AS4529,AE4529*AS4529)</f>
        <v>106.56</v>
      </c>
      <c r="AU4529" s="20">
        <f t="shared" ref="AU4529:AU4533" si="3486">IF(AND(AK4529&lt;0,AK4529+AT4529&lt;0),-AT4529,AK4529)</f>
        <v>-40</v>
      </c>
    </row>
    <row r="4530" spans="1:47" x14ac:dyDescent="0.15">
      <c r="A4530" s="21" t="s">
        <v>1273</v>
      </c>
      <c r="B4530" s="20" t="s">
        <v>918</v>
      </c>
      <c r="C4530" s="20" t="s">
        <v>1099</v>
      </c>
      <c r="D4530" s="20" t="s">
        <v>1100</v>
      </c>
      <c r="E4530" s="20" t="s">
        <v>1101</v>
      </c>
      <c r="F4530" s="20" t="s">
        <v>1250</v>
      </c>
      <c r="G4530" s="20" t="s">
        <v>5793</v>
      </c>
      <c r="H4530" s="20"/>
      <c r="I4530" s="20">
        <v>15019194912</v>
      </c>
      <c r="J4530" s="20" t="s">
        <v>924</v>
      </c>
      <c r="K4530" s="20" t="s">
        <v>80</v>
      </c>
      <c r="L4530" s="20" t="s">
        <v>1299</v>
      </c>
      <c r="M4530" s="20">
        <v>888</v>
      </c>
      <c r="N4530" s="20">
        <v>888</v>
      </c>
      <c r="O4530" s="20" t="s">
        <v>927</v>
      </c>
      <c r="P4530" s="20" t="s">
        <v>50</v>
      </c>
      <c r="Q4530" s="28"/>
      <c r="R4530" s="21" t="s">
        <v>52</v>
      </c>
      <c r="S4530" s="25" t="s">
        <v>1163</v>
      </c>
      <c r="T4530" s="21" t="s">
        <v>53</v>
      </c>
      <c r="U4530" s="21" t="s">
        <v>81</v>
      </c>
      <c r="V4530" s="46">
        <v>1</v>
      </c>
      <c r="W4530" s="26">
        <f t="shared" si="3432"/>
        <v>1</v>
      </c>
      <c r="Y4530" s="21">
        <v>12</v>
      </c>
      <c r="Z4530" s="22">
        <f t="shared" si="3445"/>
        <v>888</v>
      </c>
      <c r="AA4530" s="20" t="s">
        <v>5794</v>
      </c>
      <c r="AB4530" s="22"/>
      <c r="AC4530" s="22">
        <v>1</v>
      </c>
      <c r="AD4530" s="22"/>
      <c r="AE4530" s="22">
        <f t="shared" si="3481"/>
        <v>888</v>
      </c>
      <c r="AF4530" s="22">
        <f t="shared" si="3434"/>
        <v>888</v>
      </c>
      <c r="AG4530" s="20"/>
      <c r="AH4530" s="22"/>
      <c r="AI4530" s="22"/>
      <c r="AJ4530" s="22">
        <f t="shared" si="3484"/>
        <v>888</v>
      </c>
      <c r="AK4530" s="22">
        <f>IF(O4530="(传统)XDSL",VLOOKUP(S4530,[2]直销续费率明细!C:I,7,FALSE)*1,IF(O4530="GPON+XDSL",VLOOKUP(S4530,[2]直销续费率明细!C:I,7,FALSE)*1,VLOOKUP(S4530,[2]直销续费率明细!C:I,5,FALSE)*1))</f>
        <v>-40</v>
      </c>
      <c r="AL4530" s="22" t="s">
        <v>1300</v>
      </c>
      <c r="AM4530" s="22"/>
      <c r="AN4530" s="22"/>
      <c r="AO4530" s="22" t="s">
        <v>5792</v>
      </c>
      <c r="AP4530" s="22" t="s">
        <v>1301</v>
      </c>
      <c r="AS4530" s="20">
        <f>IF(Y4530&gt;=10,VLOOKUP(U4530,[2]提成计算!B:T,19,FALSE),VLOOKUP(U4530,[2]提成计算!B:T,18,FALSE))</f>
        <v>0.12</v>
      </c>
      <c r="AT4530" s="20">
        <f t="shared" si="3485"/>
        <v>106.56</v>
      </c>
      <c r="AU4530" s="20">
        <f t="shared" si="3486"/>
        <v>-40</v>
      </c>
    </row>
    <row r="4531" spans="1:47" x14ac:dyDescent="0.15">
      <c r="A4531" s="21" t="s">
        <v>1273</v>
      </c>
      <c r="B4531" s="20" t="s">
        <v>918</v>
      </c>
      <c r="C4531" s="20" t="s">
        <v>1099</v>
      </c>
      <c r="D4531" s="20" t="s">
        <v>1100</v>
      </c>
      <c r="E4531" s="20" t="s">
        <v>1514</v>
      </c>
      <c r="F4531" s="20" t="s">
        <v>1250</v>
      </c>
      <c r="G4531" s="20" t="s">
        <v>5795</v>
      </c>
      <c r="H4531" s="20"/>
      <c r="I4531" s="20">
        <v>13728288740</v>
      </c>
      <c r="J4531" s="20" t="s">
        <v>924</v>
      </c>
      <c r="K4531" s="20" t="s">
        <v>80</v>
      </c>
      <c r="L4531" s="20" t="s">
        <v>1376</v>
      </c>
      <c r="M4531" s="20">
        <v>1088</v>
      </c>
      <c r="N4531" s="20">
        <v>1088</v>
      </c>
      <c r="O4531" s="20" t="s">
        <v>927</v>
      </c>
      <c r="P4531" s="20" t="s">
        <v>50</v>
      </c>
      <c r="Q4531" s="28"/>
      <c r="R4531" s="21" t="s">
        <v>52</v>
      </c>
      <c r="S4531" s="25" t="s">
        <v>1163</v>
      </c>
      <c r="T4531" s="21" t="s">
        <v>53</v>
      </c>
      <c r="U4531" s="21" t="s">
        <v>81</v>
      </c>
      <c r="V4531" s="46">
        <v>1</v>
      </c>
      <c r="W4531" s="26">
        <f t="shared" si="3432"/>
        <v>1</v>
      </c>
      <c r="Y4531" s="21">
        <v>10</v>
      </c>
      <c r="Z4531" s="22">
        <f t="shared" si="3445"/>
        <v>1088</v>
      </c>
      <c r="AA4531" s="20" t="s">
        <v>5794</v>
      </c>
      <c r="AB4531" s="22"/>
      <c r="AC4531" s="22">
        <v>1</v>
      </c>
      <c r="AD4531" s="22"/>
      <c r="AE4531" s="22">
        <f t="shared" si="3481"/>
        <v>1088</v>
      </c>
      <c r="AF4531" s="22">
        <f t="shared" si="3434"/>
        <v>1088</v>
      </c>
      <c r="AG4531" s="20"/>
      <c r="AH4531" s="22"/>
      <c r="AI4531" s="22"/>
      <c r="AJ4531" s="22">
        <f t="shared" si="3484"/>
        <v>1088</v>
      </c>
      <c r="AK4531" s="22">
        <f>IF(O4531="(传统)XDSL",VLOOKUP(S4531,[2]直销续费率明细!C:I,7,FALSE)*1,IF(O4531="GPON+XDSL",VLOOKUP(S4531,[2]直销续费率明细!C:I,7,FALSE)*1,VLOOKUP(S4531,[2]直销续费率明细!C:I,5,FALSE)*1))</f>
        <v>-40</v>
      </c>
      <c r="AL4531" s="22" t="s">
        <v>1300</v>
      </c>
      <c r="AM4531" s="22"/>
      <c r="AN4531" s="22"/>
      <c r="AO4531" s="22" t="s">
        <v>5792</v>
      </c>
      <c r="AP4531" s="22" t="s">
        <v>1301</v>
      </c>
      <c r="AS4531" s="20">
        <f>IF(Y4531&gt;=10,VLOOKUP(U4531,[2]提成计算!B:T,19,FALSE),VLOOKUP(U4531,[2]提成计算!B:T,18,FALSE))</f>
        <v>0.12</v>
      </c>
      <c r="AT4531" s="20">
        <f t="shared" si="3485"/>
        <v>130.56</v>
      </c>
      <c r="AU4531" s="20">
        <f t="shared" si="3486"/>
        <v>-40</v>
      </c>
    </row>
    <row r="4532" spans="1:47" x14ac:dyDescent="0.15">
      <c r="A4532" s="21" t="s">
        <v>1273</v>
      </c>
      <c r="B4532" s="20" t="s">
        <v>918</v>
      </c>
      <c r="C4532" s="20" t="s">
        <v>1099</v>
      </c>
      <c r="D4532" s="20" t="s">
        <v>1121</v>
      </c>
      <c r="E4532" s="20" t="s">
        <v>1280</v>
      </c>
      <c r="F4532" s="20" t="s">
        <v>1250</v>
      </c>
      <c r="G4532" s="20" t="s">
        <v>5796</v>
      </c>
      <c r="H4532" s="20"/>
      <c r="I4532" s="20">
        <v>15024117755</v>
      </c>
      <c r="J4532" s="20" t="s">
        <v>924</v>
      </c>
      <c r="K4532" s="20" t="s">
        <v>1286</v>
      </c>
      <c r="L4532" s="20" t="s">
        <v>2137</v>
      </c>
      <c r="M4532" s="20">
        <v>1408</v>
      </c>
      <c r="N4532" s="20">
        <v>1408</v>
      </c>
      <c r="O4532" s="20" t="s">
        <v>927</v>
      </c>
      <c r="P4532" s="20" t="s">
        <v>50</v>
      </c>
      <c r="Q4532" s="28"/>
      <c r="R4532" s="21" t="s">
        <v>91</v>
      </c>
      <c r="S4532" s="25" t="s">
        <v>1405</v>
      </c>
      <c r="T4532" s="21" t="s">
        <v>53</v>
      </c>
      <c r="U4532" s="21" t="s">
        <v>1287</v>
      </c>
      <c r="V4532" s="46">
        <v>1</v>
      </c>
      <c r="W4532" s="26">
        <f t="shared" si="3432"/>
        <v>1</v>
      </c>
      <c r="Y4532" s="21">
        <v>12</v>
      </c>
      <c r="Z4532" s="22">
        <f t="shared" si="3445"/>
        <v>1408</v>
      </c>
      <c r="AA4532" s="20" t="s">
        <v>5794</v>
      </c>
      <c r="AB4532" s="22"/>
      <c r="AC4532" s="22">
        <v>1</v>
      </c>
      <c r="AD4532" s="22"/>
      <c r="AE4532" s="22">
        <f t="shared" si="3481"/>
        <v>1408</v>
      </c>
      <c r="AF4532" s="22">
        <f t="shared" si="3434"/>
        <v>1408</v>
      </c>
      <c r="AG4532" s="20"/>
      <c r="AH4532" s="22"/>
      <c r="AI4532" s="22"/>
      <c r="AJ4532" s="22">
        <f t="shared" si="3484"/>
        <v>1408</v>
      </c>
      <c r="AK4532" s="22">
        <f>IF(O4532="(传统)XDSL",VLOOKUP(S4532,[2]直销续费率明细!C:I,7,FALSE)*1,IF(O4532="GPON+XDSL",VLOOKUP(S4532,[2]直销续费率明细!C:I,7,FALSE)*1,VLOOKUP(S4532,[2]直销续费率明细!C:I,5,FALSE)*1))</f>
        <v>-40</v>
      </c>
      <c r="AL4532" s="22" t="s">
        <v>1309</v>
      </c>
      <c r="AM4532" s="22"/>
      <c r="AN4532" s="22"/>
      <c r="AO4532" s="22" t="s">
        <v>5792</v>
      </c>
      <c r="AP4532" s="22" t="s">
        <v>1301</v>
      </c>
      <c r="AS4532" s="20">
        <f>IF(Y4532&gt;=10,VLOOKUP(U4532,[2]提成计算!B:T,19,FALSE),VLOOKUP(U4532,[2]提成计算!B:T,18,FALSE))</f>
        <v>0.09</v>
      </c>
      <c r="AT4532" s="20">
        <f t="shared" si="3485"/>
        <v>126.72</v>
      </c>
      <c r="AU4532" s="20">
        <f t="shared" si="3486"/>
        <v>-40</v>
      </c>
    </row>
    <row r="4533" spans="1:47" x14ac:dyDescent="0.15">
      <c r="A4533" s="21" t="s">
        <v>1273</v>
      </c>
      <c r="B4533" s="20" t="s">
        <v>918</v>
      </c>
      <c r="C4533" s="20" t="s">
        <v>1099</v>
      </c>
      <c r="D4533" s="20" t="s">
        <v>1100</v>
      </c>
      <c r="E4533" s="20" t="s">
        <v>1132</v>
      </c>
      <c r="F4533" s="20" t="s">
        <v>1250</v>
      </c>
      <c r="G4533" s="20" t="s">
        <v>5797</v>
      </c>
      <c r="H4533" s="20"/>
      <c r="I4533" s="20">
        <v>15817773164</v>
      </c>
      <c r="J4533" s="20" t="s">
        <v>924</v>
      </c>
      <c r="K4533" s="20" t="s">
        <v>72</v>
      </c>
      <c r="L4533" s="20" t="s">
        <v>1299</v>
      </c>
      <c r="M4533" s="20">
        <v>888</v>
      </c>
      <c r="N4533" s="20">
        <v>888</v>
      </c>
      <c r="O4533" s="20" t="s">
        <v>927</v>
      </c>
      <c r="P4533" s="20" t="s">
        <v>50</v>
      </c>
      <c r="Q4533" s="28"/>
      <c r="R4533" s="21" t="s">
        <v>52</v>
      </c>
      <c r="S4533" s="25" t="s">
        <v>1134</v>
      </c>
      <c r="T4533" s="21" t="s">
        <v>53</v>
      </c>
      <c r="U4533" s="21" t="s">
        <v>54</v>
      </c>
      <c r="V4533" s="46">
        <v>1</v>
      </c>
      <c r="W4533" s="26">
        <f t="shared" si="3432"/>
        <v>1</v>
      </c>
      <c r="Y4533" s="21">
        <v>12</v>
      </c>
      <c r="Z4533" s="22">
        <f t="shared" si="3445"/>
        <v>888</v>
      </c>
      <c r="AA4533" s="20" t="s">
        <v>5794</v>
      </c>
      <c r="AB4533" s="22"/>
      <c r="AC4533" s="22">
        <v>1</v>
      </c>
      <c r="AD4533" s="22"/>
      <c r="AE4533" s="22">
        <f t="shared" si="3481"/>
        <v>888</v>
      </c>
      <c r="AF4533" s="22">
        <f t="shared" si="3434"/>
        <v>888</v>
      </c>
      <c r="AG4533" s="20"/>
      <c r="AH4533" s="22"/>
      <c r="AI4533" s="22"/>
      <c r="AJ4533" s="22">
        <f t="shared" si="3484"/>
        <v>888</v>
      </c>
      <c r="AK4533" s="22">
        <f>IF(O4533="(传统)XDSL",VLOOKUP(S4533,[2]直销续费率明细!C:I,7,FALSE)*1,IF(O4533="GPON+XDSL",VLOOKUP(S4533,[2]直销续费率明细!C:I,7,FALSE)*1,VLOOKUP(S4533,[2]直销续费率明细!C:I,5,FALSE)*1))</f>
        <v>-40</v>
      </c>
      <c r="AL4533" s="22" t="s">
        <v>1300</v>
      </c>
      <c r="AM4533" s="22"/>
      <c r="AN4533" s="22"/>
      <c r="AO4533" s="22" t="s">
        <v>5792</v>
      </c>
      <c r="AP4533" s="22" t="s">
        <v>1301</v>
      </c>
      <c r="AS4533" s="20">
        <f>IF(Y4533&gt;=10,VLOOKUP(U4533,[2]提成计算!B:T,19,FALSE),VLOOKUP(U4533,[2]提成计算!B:T,18,FALSE))</f>
        <v>0.1</v>
      </c>
      <c r="AT4533" s="20">
        <f t="shared" si="3485"/>
        <v>88.800000000000011</v>
      </c>
      <c r="AU4533" s="20">
        <f t="shared" si="3486"/>
        <v>-40</v>
      </c>
    </row>
    <row r="4534" spans="1:47" x14ac:dyDescent="0.15">
      <c r="A4534" s="21" t="s">
        <v>1273</v>
      </c>
      <c r="B4534" s="20" t="s">
        <v>918</v>
      </c>
      <c r="C4534" s="20" t="s">
        <v>1099</v>
      </c>
      <c r="D4534" s="20" t="s">
        <v>1100</v>
      </c>
      <c r="E4534" s="20" t="s">
        <v>1110</v>
      </c>
      <c r="F4534" s="20" t="s">
        <v>1250</v>
      </c>
      <c r="G4534" s="20" t="s">
        <v>5798</v>
      </c>
      <c r="H4534" s="20"/>
      <c r="I4534" s="20">
        <v>13549225169</v>
      </c>
      <c r="J4534" s="20" t="s">
        <v>1268</v>
      </c>
      <c r="K4534" s="20" t="s">
        <v>314</v>
      </c>
      <c r="L4534" s="20" t="s">
        <v>1358</v>
      </c>
      <c r="M4534" s="20">
        <v>1088</v>
      </c>
      <c r="N4534" s="20">
        <v>1088</v>
      </c>
      <c r="O4534" s="20" t="s">
        <v>927</v>
      </c>
      <c r="P4534" s="20" t="s">
        <v>50</v>
      </c>
      <c r="Q4534" s="28"/>
      <c r="R4534" s="21" t="s">
        <v>52</v>
      </c>
      <c r="S4534" s="21"/>
      <c r="T4534" s="21" t="s">
        <v>53</v>
      </c>
      <c r="U4534" s="21" t="s">
        <v>315</v>
      </c>
      <c r="V4534" s="46">
        <v>1</v>
      </c>
      <c r="W4534" s="26">
        <f t="shared" si="3432"/>
        <v>1</v>
      </c>
      <c r="X4534" s="26">
        <f t="shared" si="3439"/>
        <v>1</v>
      </c>
      <c r="Y4534" s="21">
        <v>10</v>
      </c>
      <c r="Z4534" s="22">
        <f t="shared" si="3445"/>
        <v>1088</v>
      </c>
      <c r="AA4534" s="20" t="s">
        <v>5794</v>
      </c>
      <c r="AB4534" s="22"/>
      <c r="AC4534" s="22">
        <v>1</v>
      </c>
      <c r="AD4534" s="22"/>
      <c r="AE4534" s="22">
        <f t="shared" si="3481"/>
        <v>1088</v>
      </c>
      <c r="AF4534" s="22">
        <f t="shared" si="3434"/>
        <v>1088</v>
      </c>
      <c r="AG4534" s="20">
        <f t="shared" ref="AG4534:AG4535" si="3487">N4534</f>
        <v>1088</v>
      </c>
      <c r="AH4534" s="20" t="str">
        <f>VLOOKUP(U4534,[1]提成计算!B:I,8,FALSE)</f>
        <v xml:space="preserve"> </v>
      </c>
      <c r="AI4534" s="20"/>
      <c r="AJ4534" s="22"/>
      <c r="AK4534" s="22"/>
      <c r="AM4534" s="22"/>
      <c r="AN4534" s="22"/>
      <c r="AO4534" s="22" t="s">
        <v>5784</v>
      </c>
      <c r="AP4534" s="22" t="s">
        <v>1301</v>
      </c>
      <c r="AS4534" s="20"/>
      <c r="AT4534" s="20"/>
      <c r="AU4534" s="20"/>
    </row>
    <row r="4535" spans="1:47" x14ac:dyDescent="0.15">
      <c r="A4535" s="21" t="s">
        <v>1273</v>
      </c>
      <c r="B4535" s="20" t="s">
        <v>918</v>
      </c>
      <c r="C4535" s="20" t="s">
        <v>1099</v>
      </c>
      <c r="D4535" s="20" t="s">
        <v>1100</v>
      </c>
      <c r="E4535" s="20" t="s">
        <v>1110</v>
      </c>
      <c r="F4535" s="20" t="s">
        <v>1250</v>
      </c>
      <c r="G4535" s="20" t="s">
        <v>5799</v>
      </c>
      <c r="H4535" s="20"/>
      <c r="I4535" s="20">
        <v>13163231528</v>
      </c>
      <c r="J4535" s="20" t="s">
        <v>1268</v>
      </c>
      <c r="K4535" s="20" t="s">
        <v>314</v>
      </c>
      <c r="L4535" s="20" t="s">
        <v>1358</v>
      </c>
      <c r="M4535" s="20">
        <v>1088</v>
      </c>
      <c r="N4535" s="20">
        <v>1088</v>
      </c>
      <c r="O4535" s="20" t="s">
        <v>927</v>
      </c>
      <c r="P4535" s="20" t="s">
        <v>50</v>
      </c>
      <c r="Q4535" s="28"/>
      <c r="R4535" s="21" t="s">
        <v>52</v>
      </c>
      <c r="S4535" s="21"/>
      <c r="T4535" s="21" t="s">
        <v>53</v>
      </c>
      <c r="U4535" s="21" t="s">
        <v>315</v>
      </c>
      <c r="V4535" s="46">
        <v>1</v>
      </c>
      <c r="W4535" s="26">
        <f t="shared" ref="W4535:W4536" si="3488">V4535</f>
        <v>1</v>
      </c>
      <c r="X4535" s="26">
        <f t="shared" si="3439"/>
        <v>1</v>
      </c>
      <c r="Y4535" s="21">
        <v>10</v>
      </c>
      <c r="Z4535" s="22">
        <f t="shared" si="3445"/>
        <v>1088</v>
      </c>
      <c r="AA4535" s="20" t="s">
        <v>5794</v>
      </c>
      <c r="AB4535" s="22"/>
      <c r="AC4535" s="22">
        <v>1</v>
      </c>
      <c r="AD4535" s="22"/>
      <c r="AE4535" s="22">
        <f t="shared" si="3481"/>
        <v>1088</v>
      </c>
      <c r="AF4535" s="22">
        <f t="shared" ref="AF4535:AF4536" si="3489">N4535</f>
        <v>1088</v>
      </c>
      <c r="AG4535" s="20">
        <f t="shared" si="3487"/>
        <v>1088</v>
      </c>
      <c r="AH4535" s="20" t="str">
        <f>VLOOKUP(U4535,[1]提成计算!B:I,8,FALSE)</f>
        <v xml:space="preserve"> </v>
      </c>
      <c r="AI4535" s="20"/>
      <c r="AJ4535" s="22"/>
      <c r="AK4535" s="22"/>
      <c r="AM4535" s="22"/>
      <c r="AN4535" s="22"/>
      <c r="AO4535" s="22" t="s">
        <v>5792</v>
      </c>
      <c r="AP4535" s="22" t="s">
        <v>1301</v>
      </c>
      <c r="AS4535" s="20"/>
      <c r="AT4535" s="20"/>
      <c r="AU4535" s="20"/>
    </row>
    <row r="4536" spans="1:47" x14ac:dyDescent="0.15">
      <c r="A4536" s="21" t="s">
        <v>1273</v>
      </c>
      <c r="B4536" s="20" t="s">
        <v>918</v>
      </c>
      <c r="C4536" s="20" t="s">
        <v>1099</v>
      </c>
      <c r="D4536" s="20" t="s">
        <v>1136</v>
      </c>
      <c r="E4536" s="20" t="s">
        <v>4730</v>
      </c>
      <c r="F4536" s="20" t="s">
        <v>1250</v>
      </c>
      <c r="G4536" s="20" t="s">
        <v>5800</v>
      </c>
      <c r="H4536" s="20"/>
      <c r="I4536" s="20">
        <v>15112866255</v>
      </c>
      <c r="J4536" s="20" t="s">
        <v>924</v>
      </c>
      <c r="K4536" s="20" t="s">
        <v>304</v>
      </c>
      <c r="L4536" s="20" t="s">
        <v>1947</v>
      </c>
      <c r="M4536" s="20">
        <v>400</v>
      </c>
      <c r="N4536" s="20">
        <v>400</v>
      </c>
      <c r="O4536" s="20" t="s">
        <v>927</v>
      </c>
      <c r="P4536" s="20" t="s">
        <v>50</v>
      </c>
      <c r="Q4536" s="28"/>
      <c r="R4536" s="21" t="s">
        <v>109</v>
      </c>
      <c r="S4536" s="25" t="s">
        <v>1159</v>
      </c>
      <c r="T4536" s="21" t="s">
        <v>53</v>
      </c>
      <c r="U4536" s="21" t="s">
        <v>305</v>
      </c>
      <c r="V4536" s="46">
        <v>0.5</v>
      </c>
      <c r="W4536" s="26">
        <f t="shared" si="3488"/>
        <v>0.5</v>
      </c>
      <c r="Y4536" s="21">
        <v>4</v>
      </c>
      <c r="Z4536" s="22">
        <f t="shared" si="3445"/>
        <v>400</v>
      </c>
      <c r="AA4536" s="20" t="s">
        <v>5794</v>
      </c>
      <c r="AB4536" s="22">
        <v>1</v>
      </c>
      <c r="AC4536" s="22"/>
      <c r="AD4536" s="22">
        <f>N4536</f>
        <v>400</v>
      </c>
      <c r="AE4536" s="22"/>
      <c r="AF4536" s="22">
        <f t="shared" si="3489"/>
        <v>400</v>
      </c>
      <c r="AG4536" s="20"/>
      <c r="AH4536" s="22"/>
      <c r="AI4536" s="22"/>
      <c r="AJ4536" s="22">
        <f>N4536</f>
        <v>400</v>
      </c>
      <c r="AK4536" s="22">
        <f>IF(O4536="(传统)XDSL",VLOOKUP(S4536,[2]直销续费率明细!C:I,7,FALSE)*1,IF(O4536="GPON+XDSL",VLOOKUP(S4536,[2]直销续费率明细!C:I,7,FALSE)*1,VLOOKUP(S4536,[2]直销续费率明细!C:I,5,FALSE)*1))</f>
        <v>-40</v>
      </c>
      <c r="AL4536" s="22" t="s">
        <v>1309</v>
      </c>
      <c r="AM4536" s="22"/>
      <c r="AN4536" s="22"/>
      <c r="AO4536" s="22" t="s">
        <v>5784</v>
      </c>
      <c r="AP4536" s="22" t="s">
        <v>5801</v>
      </c>
      <c r="AS4536" s="20">
        <f>IF(Y4536&gt;=10,VLOOKUP(U4536,[2]提成计算!B:T,19,FALSE),VLOOKUP(U4536,[2]提成计算!B:T,18,FALSE))</f>
        <v>0.06</v>
      </c>
      <c r="AT4536" s="20">
        <f t="shared" ref="AT4536" si="3490">IF(AD4536*AS4536&gt;0,AD4536*AS4536,AE4536*AS4536)</f>
        <v>24</v>
      </c>
      <c r="AU4536" s="20">
        <f t="shared" ref="AU4536" si="3491">IF(AND(AK4536&lt;0,AK4536+AT4536&lt;0),-AT4536,AK4536)</f>
        <v>-24</v>
      </c>
    </row>
    <row r="4537" spans="1:47" x14ac:dyDescent="0.15">
      <c r="A4537" s="21" t="s">
        <v>1273</v>
      </c>
      <c r="B4537" s="20" t="s">
        <v>918</v>
      </c>
      <c r="C4537" s="20" t="s">
        <v>1099</v>
      </c>
      <c r="D4537" s="20" t="s">
        <v>1136</v>
      </c>
      <c r="E4537" s="20" t="s">
        <v>4723</v>
      </c>
      <c r="F4537" s="20" t="s">
        <v>1250</v>
      </c>
      <c r="G4537" s="20" t="s">
        <v>5802</v>
      </c>
      <c r="H4537" s="20"/>
      <c r="I4537" s="20">
        <v>13532578570</v>
      </c>
      <c r="J4537" s="20" t="s">
        <v>1500</v>
      </c>
      <c r="K4537" s="20" t="s">
        <v>600</v>
      </c>
      <c r="L4537" s="20" t="s">
        <v>1277</v>
      </c>
      <c r="M4537" s="20">
        <v>-450</v>
      </c>
      <c r="N4537" s="20">
        <v>-450</v>
      </c>
      <c r="O4537" s="20" t="s">
        <v>1262</v>
      </c>
      <c r="P4537" s="20" t="s">
        <v>1910</v>
      </c>
      <c r="Q4537" s="28"/>
      <c r="R4537" s="21" t="s">
        <v>109</v>
      </c>
      <c r="S4537" s="21"/>
      <c r="T4537" s="21" t="s">
        <v>53</v>
      </c>
      <c r="U4537" s="21" t="s">
        <v>601</v>
      </c>
      <c r="V4537" s="46"/>
      <c r="Y4537" s="21">
        <v>2</v>
      </c>
      <c r="Z4537" s="22">
        <f t="shared" si="3445"/>
        <v>-450</v>
      </c>
      <c r="AA4537" s="20" t="s">
        <v>1911</v>
      </c>
      <c r="AB4537" s="22"/>
      <c r="AC4537" s="22"/>
      <c r="AD4537" s="22"/>
      <c r="AE4537" s="22"/>
      <c r="AF4537" s="22"/>
      <c r="AG4537" s="20"/>
      <c r="AH4537" s="22"/>
      <c r="AI4537" s="22"/>
      <c r="AJ4537" s="22"/>
      <c r="AK4537" s="22"/>
      <c r="AM4537" s="22"/>
      <c r="AN4537" s="22"/>
      <c r="AO4537" s="22" t="s">
        <v>5784</v>
      </c>
      <c r="AP4537" s="22">
        <v>0</v>
      </c>
      <c r="AS4537" s="20"/>
      <c r="AT4537" s="20"/>
      <c r="AU4537" s="20"/>
    </row>
    <row r="4538" spans="1:47" x14ac:dyDescent="0.15">
      <c r="A4538" s="21" t="s">
        <v>1273</v>
      </c>
      <c r="B4538" s="20" t="s">
        <v>918</v>
      </c>
      <c r="C4538" s="20" t="s">
        <v>1099</v>
      </c>
      <c r="D4538" s="20" t="s">
        <v>1136</v>
      </c>
      <c r="E4538" s="20" t="s">
        <v>1137</v>
      </c>
      <c r="F4538" s="20" t="s">
        <v>1250</v>
      </c>
      <c r="G4538" s="20" t="s">
        <v>5803</v>
      </c>
      <c r="H4538" s="20"/>
      <c r="I4538" s="20">
        <v>13726490016</v>
      </c>
      <c r="J4538" s="20" t="s">
        <v>924</v>
      </c>
      <c r="K4538" s="20" t="s">
        <v>1153</v>
      </c>
      <c r="L4538" s="20" t="s">
        <v>1376</v>
      </c>
      <c r="M4538" s="20">
        <v>1088</v>
      </c>
      <c r="N4538" s="20">
        <v>1088</v>
      </c>
      <c r="O4538" s="20" t="s">
        <v>1262</v>
      </c>
      <c r="P4538" s="20" t="s">
        <v>50</v>
      </c>
      <c r="Q4538" s="28"/>
      <c r="R4538" s="21" t="s">
        <v>109</v>
      </c>
      <c r="S4538" s="25" t="s">
        <v>1161</v>
      </c>
      <c r="T4538" s="21" t="s">
        <v>53</v>
      </c>
      <c r="U4538" s="21" t="s">
        <v>1156</v>
      </c>
      <c r="V4538" s="46">
        <v>1</v>
      </c>
      <c r="W4538" s="26">
        <f t="shared" ref="W4538:W4574" si="3492">V4538</f>
        <v>1</v>
      </c>
      <c r="Y4538" s="21">
        <v>10</v>
      </c>
      <c r="Z4538" s="22">
        <f t="shared" si="3445"/>
        <v>1088</v>
      </c>
      <c r="AA4538" s="20" t="s">
        <v>2218</v>
      </c>
      <c r="AB4538" s="22"/>
      <c r="AC4538" s="22">
        <v>1</v>
      </c>
      <c r="AD4538" s="22"/>
      <c r="AE4538" s="22">
        <f>N4538</f>
        <v>1088</v>
      </c>
      <c r="AF4538" s="22">
        <f t="shared" ref="AF4538:AF4574" si="3493">N4538</f>
        <v>1088</v>
      </c>
      <c r="AG4538" s="20"/>
      <c r="AH4538" s="22"/>
      <c r="AI4538" s="22"/>
      <c r="AJ4538" s="22">
        <f t="shared" ref="AJ4538:AJ4541" si="3494">N4538</f>
        <v>1088</v>
      </c>
      <c r="AK4538" s="22">
        <f>IF(O4538="(传统)XDSL",VLOOKUP(S4538,[2]直销续费率明细!C:I,7,FALSE)*1,IF(O4538="GPON+XDSL",VLOOKUP(S4538,[2]直销续费率明细!C:I,7,FALSE)*1,VLOOKUP(S4538,[2]直销续费率明细!C:I,5,FALSE)*1))</f>
        <v>25</v>
      </c>
      <c r="AL4538" s="22" t="s">
        <v>1309</v>
      </c>
      <c r="AM4538" s="22"/>
      <c r="AN4538" s="22"/>
      <c r="AO4538" s="22" t="s">
        <v>5792</v>
      </c>
      <c r="AP4538" s="22" t="s">
        <v>1301</v>
      </c>
      <c r="AS4538" s="20">
        <f>IF(Y4538&gt;=10,VLOOKUP(U4538,[2]提成计算!B:T,19,FALSE),VLOOKUP(U4538,[2]提成计算!B:T,18,FALSE))</f>
        <v>0.09</v>
      </c>
      <c r="AT4538" s="20">
        <f t="shared" ref="AT4538:AT4541" si="3495">IF(AD4538*AS4538&gt;0,AD4538*AS4538,AE4538*AS4538)</f>
        <v>97.92</v>
      </c>
      <c r="AU4538" s="20">
        <f t="shared" ref="AU4538:AU4540" si="3496">IF(AND(AK4538&lt;0,AK4538+AT4538&lt;0),-AT4538,AK4538)</f>
        <v>25</v>
      </c>
    </row>
    <row r="4539" spans="1:47" x14ac:dyDescent="0.15">
      <c r="A4539" s="21" t="s">
        <v>1273</v>
      </c>
      <c r="B4539" s="20" t="s">
        <v>918</v>
      </c>
      <c r="C4539" s="20" t="s">
        <v>1099</v>
      </c>
      <c r="D4539" s="20" t="s">
        <v>1100</v>
      </c>
      <c r="E4539" s="20" t="s">
        <v>1132</v>
      </c>
      <c r="F4539" s="20" t="s">
        <v>1250</v>
      </c>
      <c r="G4539" s="20" t="s">
        <v>5804</v>
      </c>
      <c r="H4539" s="20"/>
      <c r="I4539" s="20">
        <v>13671473225</v>
      </c>
      <c r="J4539" s="20" t="s">
        <v>924</v>
      </c>
      <c r="K4539" s="20" t="s">
        <v>72</v>
      </c>
      <c r="L4539" s="20" t="s">
        <v>1918</v>
      </c>
      <c r="M4539" s="20">
        <v>680</v>
      </c>
      <c r="N4539" s="20">
        <v>680</v>
      </c>
      <c r="O4539" s="20" t="s">
        <v>1262</v>
      </c>
      <c r="P4539" s="20" t="s">
        <v>50</v>
      </c>
      <c r="Q4539" s="28"/>
      <c r="R4539" s="21" t="s">
        <v>52</v>
      </c>
      <c r="S4539" s="25" t="s">
        <v>1134</v>
      </c>
      <c r="T4539" s="21" t="s">
        <v>53</v>
      </c>
      <c r="U4539" s="21" t="s">
        <v>54</v>
      </c>
      <c r="V4539" s="46">
        <v>1</v>
      </c>
      <c r="W4539" s="26">
        <f t="shared" si="3492"/>
        <v>1</v>
      </c>
      <c r="Y4539" s="21">
        <v>4</v>
      </c>
      <c r="Z4539" s="22">
        <f t="shared" si="3445"/>
        <v>680</v>
      </c>
      <c r="AA4539" s="20" t="s">
        <v>5794</v>
      </c>
      <c r="AB4539" s="22">
        <v>1</v>
      </c>
      <c r="AC4539" s="22"/>
      <c r="AD4539" s="22">
        <f t="shared" ref="AD4539:AD4540" si="3497">N4539</f>
        <v>680</v>
      </c>
      <c r="AE4539" s="22"/>
      <c r="AF4539" s="22">
        <f t="shared" si="3493"/>
        <v>680</v>
      </c>
      <c r="AG4539" s="20"/>
      <c r="AH4539" s="22"/>
      <c r="AI4539" s="22"/>
      <c r="AJ4539" s="22">
        <f t="shared" si="3494"/>
        <v>680</v>
      </c>
      <c r="AK4539" s="22">
        <f>IF(O4539="(传统)XDSL",VLOOKUP(S4539,[2]直销续费率明细!C:I,7,FALSE)*1,IF(O4539="GPON+XDSL",VLOOKUP(S4539,[2]直销续费率明细!C:I,7,FALSE)*1,VLOOKUP(S4539,[2]直销续费率明细!C:I,5,FALSE)*1))</f>
        <v>25</v>
      </c>
      <c r="AL4539" s="22" t="s">
        <v>1309</v>
      </c>
      <c r="AM4539" s="22"/>
      <c r="AN4539" s="22"/>
      <c r="AO4539" s="22" t="s">
        <v>5792</v>
      </c>
      <c r="AP4539" s="22" t="s">
        <v>5805</v>
      </c>
      <c r="AS4539" s="20">
        <f>IF(Y4539&gt;=10,VLOOKUP(U4539,[2]提成计算!B:T,19,FALSE),VLOOKUP(U4539,[2]提成计算!B:T,18,FALSE))</f>
        <v>7.0000000000000007E-2</v>
      </c>
      <c r="AT4539" s="20">
        <f t="shared" si="3495"/>
        <v>47.6</v>
      </c>
      <c r="AU4539" s="20">
        <f t="shared" si="3496"/>
        <v>25</v>
      </c>
    </row>
    <row r="4540" spans="1:47" x14ac:dyDescent="0.15">
      <c r="A4540" s="21" t="s">
        <v>1273</v>
      </c>
      <c r="B4540" s="20" t="s">
        <v>918</v>
      </c>
      <c r="C4540" s="20" t="s">
        <v>1099</v>
      </c>
      <c r="D4540" s="20" t="s">
        <v>1136</v>
      </c>
      <c r="E4540" s="20" t="s">
        <v>5496</v>
      </c>
      <c r="F4540" s="20" t="s">
        <v>1250</v>
      </c>
      <c r="G4540" s="20" t="s">
        <v>5806</v>
      </c>
      <c r="H4540" s="20"/>
      <c r="I4540" s="20">
        <v>18002676868</v>
      </c>
      <c r="J4540" s="20" t="s">
        <v>924</v>
      </c>
      <c r="K4540" s="20" t="s">
        <v>549</v>
      </c>
      <c r="L4540" s="20" t="s">
        <v>4796</v>
      </c>
      <c r="M4540" s="20">
        <v>600</v>
      </c>
      <c r="N4540" s="20">
        <v>600</v>
      </c>
      <c r="O4540" s="20" t="s">
        <v>1262</v>
      </c>
      <c r="P4540" s="20" t="s">
        <v>50</v>
      </c>
      <c r="Q4540" s="28"/>
      <c r="R4540" s="21" t="s">
        <v>109</v>
      </c>
      <c r="S4540" s="25" t="s">
        <v>1150</v>
      </c>
      <c r="T4540" s="21" t="s">
        <v>53</v>
      </c>
      <c r="U4540" s="21" t="s">
        <v>550</v>
      </c>
      <c r="V4540" s="46">
        <v>1</v>
      </c>
      <c r="W4540" s="26">
        <f t="shared" si="3492"/>
        <v>1</v>
      </c>
      <c r="Y4540" s="21">
        <v>4</v>
      </c>
      <c r="Z4540" s="22">
        <f t="shared" si="3445"/>
        <v>600</v>
      </c>
      <c r="AA4540" s="20" t="s">
        <v>5794</v>
      </c>
      <c r="AB4540" s="22">
        <v>1</v>
      </c>
      <c r="AC4540" s="22"/>
      <c r="AD4540" s="22">
        <f t="shared" si="3497"/>
        <v>600</v>
      </c>
      <c r="AE4540" s="22"/>
      <c r="AF4540" s="22">
        <f t="shared" si="3493"/>
        <v>600</v>
      </c>
      <c r="AG4540" s="20"/>
      <c r="AH4540" s="22"/>
      <c r="AI4540" s="22"/>
      <c r="AJ4540" s="22">
        <f t="shared" si="3494"/>
        <v>600</v>
      </c>
      <c r="AK4540" s="22">
        <f>IF(O4540="(传统)XDSL",VLOOKUP(S4540,[2]直销续费率明细!C:I,7,FALSE)*1,IF(O4540="GPON+XDSL",VLOOKUP(S4540,[2]直销续费率明细!C:I,7,FALSE)*1,VLOOKUP(S4540,[2]直销续费率明细!C:I,5,FALSE)*1))</f>
        <v>25</v>
      </c>
      <c r="AL4540" s="22" t="s">
        <v>1300</v>
      </c>
      <c r="AM4540" s="22"/>
      <c r="AN4540" s="22"/>
      <c r="AO4540" s="22" t="s">
        <v>5792</v>
      </c>
      <c r="AP4540" s="22" t="s">
        <v>1301</v>
      </c>
      <c r="AS4540" s="20">
        <f>IF(Y4540&gt;=10,VLOOKUP(U4540,[2]提成计算!B:T,19,FALSE),VLOOKUP(U4540,[2]提成计算!B:T,18,FALSE))</f>
        <v>0.06</v>
      </c>
      <c r="AT4540" s="20">
        <f t="shared" si="3495"/>
        <v>36</v>
      </c>
      <c r="AU4540" s="20">
        <f t="shared" si="3496"/>
        <v>25</v>
      </c>
    </row>
    <row r="4541" spans="1:47" x14ac:dyDescent="0.15">
      <c r="A4541" s="21" t="s">
        <v>1273</v>
      </c>
      <c r="B4541" s="20" t="s">
        <v>918</v>
      </c>
      <c r="C4541" s="20" t="s">
        <v>1099</v>
      </c>
      <c r="D4541" s="20" t="s">
        <v>1136</v>
      </c>
      <c r="E4541" s="20" t="s">
        <v>4730</v>
      </c>
      <c r="F4541" s="20" t="s">
        <v>1250</v>
      </c>
      <c r="G4541" s="20" t="s">
        <v>5807</v>
      </c>
      <c r="H4541" s="20"/>
      <c r="I4541" s="20">
        <v>15362001585</v>
      </c>
      <c r="J4541" s="20" t="s">
        <v>924</v>
      </c>
      <c r="K4541" s="20" t="s">
        <v>4699</v>
      </c>
      <c r="L4541" s="20" t="s">
        <v>2137</v>
      </c>
      <c r="M4541" s="20">
        <v>1408</v>
      </c>
      <c r="N4541" s="20">
        <v>1408</v>
      </c>
      <c r="O4541" s="20" t="s">
        <v>927</v>
      </c>
      <c r="P4541" s="20" t="s">
        <v>50</v>
      </c>
      <c r="Q4541" s="28"/>
      <c r="R4541" s="22" t="s">
        <v>109</v>
      </c>
      <c r="T4541" s="21" t="s">
        <v>948</v>
      </c>
      <c r="U4541" s="22" t="s">
        <v>109</v>
      </c>
      <c r="V4541" s="46">
        <v>1</v>
      </c>
      <c r="W4541" s="26">
        <f t="shared" si="3492"/>
        <v>1</v>
      </c>
      <c r="Y4541" s="21">
        <v>12</v>
      </c>
      <c r="Z4541" s="22">
        <f t="shared" si="3445"/>
        <v>1408</v>
      </c>
      <c r="AA4541" s="20" t="s">
        <v>5794</v>
      </c>
      <c r="AB4541" s="22"/>
      <c r="AC4541" s="22">
        <v>1</v>
      </c>
      <c r="AD4541" s="22"/>
      <c r="AE4541" s="22">
        <f t="shared" ref="AE4541:AE4546" si="3498">N4541</f>
        <v>1408</v>
      </c>
      <c r="AF4541" s="22">
        <f t="shared" si="3493"/>
        <v>1408</v>
      </c>
      <c r="AG4541" s="20"/>
      <c r="AH4541" s="22"/>
      <c r="AI4541" s="22"/>
      <c r="AJ4541" s="22">
        <f t="shared" si="3494"/>
        <v>1408</v>
      </c>
      <c r="AK4541" s="22">
        <f>IF(O4541="(传统)XDSL",VLOOKUP(U4541,[2]自营续费率!B:G,6,FALSE)*1,IF(O4541="GPON+XDSL",VLOOKUP(U4541,[2]自营续费率!B:G,6,FALSE)*1,VLOOKUP(U4541,[2]自营续费率!B:G,4,FALSE)*1))</f>
        <v>-40</v>
      </c>
      <c r="AL4541" s="22" t="s">
        <v>1309</v>
      </c>
      <c r="AM4541" s="22"/>
      <c r="AN4541" s="22"/>
      <c r="AO4541" s="22" t="s">
        <v>2216</v>
      </c>
      <c r="AP4541" s="22" t="s">
        <v>1301</v>
      </c>
      <c r="AS4541" s="20">
        <f>IF(Y4541&gt;=10,VLOOKUP(U4541,[2]自营提成!C:Z,6,FALSE),VLOOKUP(U4541,[2]自营提成!C:Z,5,FALSE))</f>
        <v>0.12</v>
      </c>
      <c r="AT4541" s="20">
        <f t="shared" si="3495"/>
        <v>168.95999999999998</v>
      </c>
      <c r="AU4541" s="20">
        <f>IF(AND(AK4541&lt;0,AK4541+AT4541&lt;0),-AT4541,AK4541)</f>
        <v>-40</v>
      </c>
    </row>
    <row r="4542" spans="1:47" x14ac:dyDescent="0.15">
      <c r="A4542" s="21" t="s">
        <v>1273</v>
      </c>
      <c r="B4542" s="20" t="s">
        <v>918</v>
      </c>
      <c r="C4542" s="20" t="s">
        <v>1099</v>
      </c>
      <c r="D4542" s="20" t="s">
        <v>1100</v>
      </c>
      <c r="E4542" s="20" t="s">
        <v>1101</v>
      </c>
      <c r="F4542" s="20" t="s">
        <v>1250</v>
      </c>
      <c r="G4542" s="20" t="s">
        <v>5808</v>
      </c>
      <c r="H4542" s="20"/>
      <c r="I4542" s="20">
        <v>13809261480</v>
      </c>
      <c r="J4542" s="20" t="s">
        <v>1268</v>
      </c>
      <c r="K4542" s="20" t="s">
        <v>80</v>
      </c>
      <c r="L4542" s="20" t="s">
        <v>2838</v>
      </c>
      <c r="M4542" s="20">
        <v>2098</v>
      </c>
      <c r="N4542" s="20">
        <v>2098</v>
      </c>
      <c r="O4542" s="20" t="s">
        <v>927</v>
      </c>
      <c r="P4542" s="20" t="s">
        <v>50</v>
      </c>
      <c r="Q4542" s="28"/>
      <c r="R4542" s="21" t="s">
        <v>52</v>
      </c>
      <c r="S4542" s="21"/>
      <c r="T4542" s="21" t="s">
        <v>53</v>
      </c>
      <c r="U4542" s="21" t="s">
        <v>81</v>
      </c>
      <c r="V4542" s="46">
        <v>1</v>
      </c>
      <c r="W4542" s="26">
        <f t="shared" si="3492"/>
        <v>1</v>
      </c>
      <c r="X4542" s="26">
        <f t="shared" ref="X4542:X4574" si="3499">V4542</f>
        <v>1</v>
      </c>
      <c r="Y4542" s="21">
        <v>10</v>
      </c>
      <c r="Z4542" s="22">
        <f t="shared" ref="Z4542:Z4605" si="3500">N4542</f>
        <v>2098</v>
      </c>
      <c r="AA4542" s="20" t="s">
        <v>5794</v>
      </c>
      <c r="AB4542" s="22"/>
      <c r="AC4542" s="22">
        <v>1</v>
      </c>
      <c r="AD4542" s="22"/>
      <c r="AE4542" s="22">
        <f t="shared" si="3498"/>
        <v>2098</v>
      </c>
      <c r="AF4542" s="22">
        <f t="shared" si="3493"/>
        <v>2098</v>
      </c>
      <c r="AG4542" s="20">
        <f>N4542</f>
        <v>2098</v>
      </c>
      <c r="AH4542" s="20" t="str">
        <f>VLOOKUP(U4542,[1]提成计算!B:I,8,FALSE)</f>
        <v xml:space="preserve"> </v>
      </c>
      <c r="AI4542" s="20"/>
      <c r="AJ4542" s="22"/>
      <c r="AK4542" s="22"/>
      <c r="AM4542" s="22"/>
      <c r="AN4542" s="22"/>
      <c r="AO4542" s="22" t="s">
        <v>5792</v>
      </c>
      <c r="AP4542" s="22" t="s">
        <v>1301</v>
      </c>
      <c r="AS4542" s="20"/>
      <c r="AT4542" s="20"/>
      <c r="AU4542" s="20"/>
    </row>
    <row r="4543" spans="1:47" x14ac:dyDescent="0.15">
      <c r="A4543" s="21" t="s">
        <v>1273</v>
      </c>
      <c r="B4543" s="20" t="s">
        <v>918</v>
      </c>
      <c r="C4543" s="20" t="s">
        <v>1099</v>
      </c>
      <c r="D4543" s="20" t="s">
        <v>1100</v>
      </c>
      <c r="E4543" s="20" t="s">
        <v>1132</v>
      </c>
      <c r="F4543" s="20" t="s">
        <v>1250</v>
      </c>
      <c r="G4543" s="20" t="s">
        <v>5809</v>
      </c>
      <c r="H4543" s="20"/>
      <c r="I4543" s="20">
        <v>15818301677</v>
      </c>
      <c r="J4543" s="20" t="s">
        <v>924</v>
      </c>
      <c r="K4543" s="20" t="s">
        <v>72</v>
      </c>
      <c r="L4543" s="20" t="s">
        <v>1299</v>
      </c>
      <c r="M4543" s="20">
        <v>888</v>
      </c>
      <c r="N4543" s="20">
        <v>888</v>
      </c>
      <c r="O4543" s="20" t="s">
        <v>927</v>
      </c>
      <c r="P4543" s="20" t="s">
        <v>50</v>
      </c>
      <c r="Q4543" s="28"/>
      <c r="R4543" s="21" t="s">
        <v>52</v>
      </c>
      <c r="S4543" s="25" t="s">
        <v>1134</v>
      </c>
      <c r="T4543" s="21" t="s">
        <v>53</v>
      </c>
      <c r="U4543" s="21" t="s">
        <v>54</v>
      </c>
      <c r="V4543" s="46">
        <v>1</v>
      </c>
      <c r="W4543" s="26">
        <f t="shared" si="3492"/>
        <v>1</v>
      </c>
      <c r="Y4543" s="21">
        <v>12</v>
      </c>
      <c r="Z4543" s="22">
        <f t="shared" si="3500"/>
        <v>888</v>
      </c>
      <c r="AA4543" s="20" t="s">
        <v>5794</v>
      </c>
      <c r="AB4543" s="22"/>
      <c r="AC4543" s="22">
        <v>1</v>
      </c>
      <c r="AD4543" s="22"/>
      <c r="AE4543" s="22">
        <f t="shared" si="3498"/>
        <v>888</v>
      </c>
      <c r="AF4543" s="22">
        <f t="shared" si="3493"/>
        <v>888</v>
      </c>
      <c r="AG4543" s="20"/>
      <c r="AH4543" s="22"/>
      <c r="AI4543" s="22"/>
      <c r="AJ4543" s="22">
        <f t="shared" ref="AJ4543:AJ4545" si="3501">N4543</f>
        <v>888</v>
      </c>
      <c r="AK4543" s="22">
        <f>IF(O4543="(传统)XDSL",VLOOKUP(S4543,[2]直销续费率明细!C:I,7,FALSE)*1,IF(O4543="GPON+XDSL",VLOOKUP(S4543,[2]直销续费率明细!C:I,7,FALSE)*1,VLOOKUP(S4543,[2]直销续费率明细!C:I,5,FALSE)*1))</f>
        <v>-40</v>
      </c>
      <c r="AL4543" s="22" t="s">
        <v>1300</v>
      </c>
      <c r="AM4543" s="22"/>
      <c r="AN4543" s="22"/>
      <c r="AO4543" s="22" t="s">
        <v>5792</v>
      </c>
      <c r="AP4543" s="22" t="s">
        <v>1301</v>
      </c>
      <c r="AS4543" s="20">
        <f>IF(Y4543&gt;=10,VLOOKUP(U4543,[2]提成计算!B:T,19,FALSE),VLOOKUP(U4543,[2]提成计算!B:T,18,FALSE))</f>
        <v>0.1</v>
      </c>
      <c r="AT4543" s="20">
        <f t="shared" ref="AT4543:AT4545" si="3502">IF(AD4543*AS4543&gt;0,AD4543*AS4543,AE4543*AS4543)</f>
        <v>88.800000000000011</v>
      </c>
      <c r="AU4543" s="20">
        <f t="shared" ref="AU4543:AU4545" si="3503">IF(AND(AK4543&lt;0,AK4543+AT4543&lt;0),-AT4543,AK4543)</f>
        <v>-40</v>
      </c>
    </row>
    <row r="4544" spans="1:47" x14ac:dyDescent="0.15">
      <c r="A4544" s="21" t="s">
        <v>1273</v>
      </c>
      <c r="B4544" s="20" t="s">
        <v>918</v>
      </c>
      <c r="C4544" s="20" t="s">
        <v>1099</v>
      </c>
      <c r="D4544" s="20" t="s">
        <v>1100</v>
      </c>
      <c r="E4544" s="20" t="s">
        <v>1101</v>
      </c>
      <c r="F4544" s="20" t="s">
        <v>1250</v>
      </c>
      <c r="G4544" s="20" t="s">
        <v>5810</v>
      </c>
      <c r="H4544" s="20"/>
      <c r="I4544" s="20">
        <v>13712396516</v>
      </c>
      <c r="J4544" s="20" t="s">
        <v>924</v>
      </c>
      <c r="K4544" s="20" t="s">
        <v>72</v>
      </c>
      <c r="L4544" s="20" t="s">
        <v>1299</v>
      </c>
      <c r="M4544" s="20">
        <v>888</v>
      </c>
      <c r="N4544" s="20">
        <v>888</v>
      </c>
      <c r="O4544" s="20" t="s">
        <v>927</v>
      </c>
      <c r="P4544" s="20" t="s">
        <v>50</v>
      </c>
      <c r="Q4544" s="28"/>
      <c r="R4544" s="21" t="s">
        <v>52</v>
      </c>
      <c r="S4544" s="25" t="s">
        <v>1134</v>
      </c>
      <c r="T4544" s="21" t="s">
        <v>53</v>
      </c>
      <c r="U4544" s="21" t="s">
        <v>54</v>
      </c>
      <c r="V4544" s="46">
        <v>1</v>
      </c>
      <c r="W4544" s="26">
        <f t="shared" si="3492"/>
        <v>1</v>
      </c>
      <c r="Y4544" s="21">
        <v>12</v>
      </c>
      <c r="Z4544" s="22">
        <f t="shared" si="3500"/>
        <v>888</v>
      </c>
      <c r="AA4544" s="20" t="s">
        <v>5794</v>
      </c>
      <c r="AB4544" s="22"/>
      <c r="AC4544" s="22">
        <v>1</v>
      </c>
      <c r="AD4544" s="22"/>
      <c r="AE4544" s="22">
        <f t="shared" si="3498"/>
        <v>888</v>
      </c>
      <c r="AF4544" s="22">
        <f t="shared" si="3493"/>
        <v>888</v>
      </c>
      <c r="AG4544" s="20"/>
      <c r="AH4544" s="22"/>
      <c r="AI4544" s="22"/>
      <c r="AJ4544" s="22">
        <f t="shared" si="3501"/>
        <v>888</v>
      </c>
      <c r="AK4544" s="22">
        <f>IF(O4544="(传统)XDSL",VLOOKUP(S4544,[2]直销续费率明细!C:I,7,FALSE)*1,IF(O4544="GPON+XDSL",VLOOKUP(S4544,[2]直销续费率明细!C:I,7,FALSE)*1,VLOOKUP(S4544,[2]直销续费率明细!C:I,5,FALSE)*1))</f>
        <v>-40</v>
      </c>
      <c r="AL4544" s="22" t="s">
        <v>1300</v>
      </c>
      <c r="AM4544" s="22"/>
      <c r="AN4544" s="22"/>
      <c r="AO4544" s="22" t="s">
        <v>5792</v>
      </c>
      <c r="AP4544" s="22" t="s">
        <v>1301</v>
      </c>
      <c r="AS4544" s="20">
        <f>IF(Y4544&gt;=10,VLOOKUP(U4544,[2]提成计算!B:T,19,FALSE),VLOOKUP(U4544,[2]提成计算!B:T,18,FALSE))</f>
        <v>0.1</v>
      </c>
      <c r="AT4544" s="20">
        <f t="shared" si="3502"/>
        <v>88.800000000000011</v>
      </c>
      <c r="AU4544" s="20">
        <f t="shared" si="3503"/>
        <v>-40</v>
      </c>
    </row>
    <row r="4545" spans="1:47" x14ac:dyDescent="0.15">
      <c r="A4545" s="21" t="s">
        <v>1273</v>
      </c>
      <c r="B4545" s="20" t="s">
        <v>918</v>
      </c>
      <c r="C4545" s="20" t="s">
        <v>1099</v>
      </c>
      <c r="D4545" s="20" t="s">
        <v>1121</v>
      </c>
      <c r="E4545" s="20" t="s">
        <v>4689</v>
      </c>
      <c r="F4545" s="20" t="s">
        <v>1250</v>
      </c>
      <c r="G4545" s="20" t="s">
        <v>5811</v>
      </c>
      <c r="H4545" s="20"/>
      <c r="I4545" s="20">
        <v>15019075294</v>
      </c>
      <c r="J4545" s="20" t="s">
        <v>924</v>
      </c>
      <c r="K4545" s="20" t="s">
        <v>4753</v>
      </c>
      <c r="L4545" s="20" t="s">
        <v>1376</v>
      </c>
      <c r="M4545" s="20">
        <v>1088</v>
      </c>
      <c r="N4545" s="20">
        <v>1088</v>
      </c>
      <c r="O4545" s="20" t="s">
        <v>927</v>
      </c>
      <c r="P4545" s="20" t="s">
        <v>50</v>
      </c>
      <c r="Q4545" s="28"/>
      <c r="R4545" s="21" t="s">
        <v>91</v>
      </c>
      <c r="S4545" s="25" t="s">
        <v>1414</v>
      </c>
      <c r="T4545" s="21" t="s">
        <v>53</v>
      </c>
      <c r="U4545" s="21" t="s">
        <v>4754</v>
      </c>
      <c r="V4545" s="46">
        <v>1</v>
      </c>
      <c r="W4545" s="26">
        <f t="shared" si="3492"/>
        <v>1</v>
      </c>
      <c r="Y4545" s="21">
        <v>10</v>
      </c>
      <c r="Z4545" s="22">
        <f t="shared" si="3500"/>
        <v>1088</v>
      </c>
      <c r="AA4545" s="20" t="s">
        <v>5794</v>
      </c>
      <c r="AB4545" s="22"/>
      <c r="AC4545" s="22">
        <v>1</v>
      </c>
      <c r="AD4545" s="22"/>
      <c r="AE4545" s="22">
        <f t="shared" si="3498"/>
        <v>1088</v>
      </c>
      <c r="AF4545" s="22">
        <f t="shared" si="3493"/>
        <v>1088</v>
      </c>
      <c r="AG4545" s="20"/>
      <c r="AH4545" s="22"/>
      <c r="AI4545" s="22"/>
      <c r="AJ4545" s="22">
        <f t="shared" si="3501"/>
        <v>1088</v>
      </c>
      <c r="AK4545" s="22">
        <f>IF(O4545="(传统)XDSL",VLOOKUP(S4545,[2]直销续费率明细!C:I,7,FALSE)*1,IF(O4545="GPON+XDSL",VLOOKUP(S4545,[2]直销续费率明细!C:I,7,FALSE)*1,VLOOKUP(S4545,[2]直销续费率明细!C:I,5,FALSE)*1))</f>
        <v>-40</v>
      </c>
      <c r="AL4545" s="22" t="s">
        <v>1309</v>
      </c>
      <c r="AM4545" s="22"/>
      <c r="AN4545" s="22"/>
      <c r="AO4545" s="22" t="s">
        <v>5792</v>
      </c>
      <c r="AP4545" s="22" t="s">
        <v>1301</v>
      </c>
      <c r="AS4545" s="20">
        <f>IF(Y4545&gt;=10,VLOOKUP(U4545,[2]提成计算!B:T,19,FALSE),VLOOKUP(U4545,[2]提成计算!B:T,18,FALSE))</f>
        <v>0.09</v>
      </c>
      <c r="AT4545" s="20">
        <f t="shared" si="3502"/>
        <v>97.92</v>
      </c>
      <c r="AU4545" s="20">
        <f t="shared" si="3503"/>
        <v>-40</v>
      </c>
    </row>
    <row r="4546" spans="1:47" x14ac:dyDescent="0.15">
      <c r="A4546" s="21" t="s">
        <v>1273</v>
      </c>
      <c r="B4546" s="20" t="s">
        <v>918</v>
      </c>
      <c r="C4546" s="20" t="s">
        <v>1099</v>
      </c>
      <c r="D4546" s="20" t="s">
        <v>1100</v>
      </c>
      <c r="E4546" s="20" t="s">
        <v>1101</v>
      </c>
      <c r="F4546" s="20" t="s">
        <v>1250</v>
      </c>
      <c r="G4546" s="20" t="s">
        <v>5812</v>
      </c>
      <c r="H4546" s="20"/>
      <c r="I4546" s="20">
        <v>18692999539</v>
      </c>
      <c r="J4546" s="20" t="s">
        <v>1268</v>
      </c>
      <c r="K4546" s="20" t="s">
        <v>80</v>
      </c>
      <c r="L4546" s="20" t="s">
        <v>1358</v>
      </c>
      <c r="M4546" s="20">
        <v>1088</v>
      </c>
      <c r="N4546" s="20">
        <v>1088</v>
      </c>
      <c r="O4546" s="20" t="s">
        <v>927</v>
      </c>
      <c r="P4546" s="20" t="s">
        <v>50</v>
      </c>
      <c r="Q4546" s="28"/>
      <c r="R4546" s="21" t="s">
        <v>52</v>
      </c>
      <c r="S4546" s="21"/>
      <c r="T4546" s="21" t="s">
        <v>53</v>
      </c>
      <c r="U4546" s="21" t="s">
        <v>81</v>
      </c>
      <c r="V4546" s="46">
        <v>1</v>
      </c>
      <c r="W4546" s="26">
        <f t="shared" si="3492"/>
        <v>1</v>
      </c>
      <c r="X4546" s="26">
        <f t="shared" si="3499"/>
        <v>1</v>
      </c>
      <c r="Y4546" s="21">
        <v>10</v>
      </c>
      <c r="Z4546" s="22">
        <f t="shared" si="3500"/>
        <v>1088</v>
      </c>
      <c r="AA4546" s="20" t="s">
        <v>5794</v>
      </c>
      <c r="AB4546" s="22"/>
      <c r="AC4546" s="22">
        <v>1</v>
      </c>
      <c r="AD4546" s="22"/>
      <c r="AE4546" s="22">
        <f t="shared" si="3498"/>
        <v>1088</v>
      </c>
      <c r="AF4546" s="22">
        <f t="shared" si="3493"/>
        <v>1088</v>
      </c>
      <c r="AG4546" s="20">
        <f>N4546</f>
        <v>1088</v>
      </c>
      <c r="AH4546" s="20" t="str">
        <f>VLOOKUP(U4546,[1]提成计算!B:I,8,FALSE)</f>
        <v xml:space="preserve"> </v>
      </c>
      <c r="AI4546" s="20"/>
      <c r="AJ4546" s="22"/>
      <c r="AK4546" s="22"/>
      <c r="AM4546" s="22"/>
      <c r="AN4546" s="22"/>
      <c r="AO4546" s="22" t="s">
        <v>2216</v>
      </c>
      <c r="AP4546" s="22" t="s">
        <v>1301</v>
      </c>
      <c r="AS4546" s="20"/>
      <c r="AT4546" s="20"/>
      <c r="AU4546" s="20"/>
    </row>
    <row r="4547" spans="1:47" x14ac:dyDescent="0.15">
      <c r="A4547" s="21" t="s">
        <v>1273</v>
      </c>
      <c r="B4547" s="20" t="s">
        <v>918</v>
      </c>
      <c r="C4547" s="20" t="s">
        <v>1099</v>
      </c>
      <c r="D4547" s="20" t="s">
        <v>1100</v>
      </c>
      <c r="E4547" s="20" t="s">
        <v>1514</v>
      </c>
      <c r="F4547" s="20" t="s">
        <v>1250</v>
      </c>
      <c r="G4547" s="20" t="s">
        <v>5813</v>
      </c>
      <c r="H4547" s="20"/>
      <c r="I4547" s="20">
        <v>13378619176</v>
      </c>
      <c r="J4547" s="20" t="s">
        <v>924</v>
      </c>
      <c r="K4547" s="20" t="s">
        <v>80</v>
      </c>
      <c r="L4547" s="20" t="s">
        <v>1918</v>
      </c>
      <c r="M4547" s="20">
        <v>680</v>
      </c>
      <c r="N4547" s="20">
        <v>680</v>
      </c>
      <c r="O4547" s="20" t="s">
        <v>1262</v>
      </c>
      <c r="P4547" s="20" t="s">
        <v>50</v>
      </c>
      <c r="Q4547" s="28"/>
      <c r="R4547" s="21" t="s">
        <v>52</v>
      </c>
      <c r="S4547" s="25" t="s">
        <v>1163</v>
      </c>
      <c r="T4547" s="21" t="s">
        <v>53</v>
      </c>
      <c r="U4547" s="21" t="s">
        <v>81</v>
      </c>
      <c r="V4547" s="46">
        <v>1</v>
      </c>
      <c r="W4547" s="26">
        <f t="shared" si="3492"/>
        <v>1</v>
      </c>
      <c r="Y4547" s="21">
        <v>4</v>
      </c>
      <c r="Z4547" s="22">
        <f t="shared" si="3500"/>
        <v>680</v>
      </c>
      <c r="AA4547" s="20" t="s">
        <v>2218</v>
      </c>
      <c r="AB4547" s="22">
        <v>1</v>
      </c>
      <c r="AC4547" s="22"/>
      <c r="AD4547" s="22">
        <f>N4547</f>
        <v>680</v>
      </c>
      <c r="AE4547" s="22"/>
      <c r="AF4547" s="22">
        <f t="shared" si="3493"/>
        <v>680</v>
      </c>
      <c r="AG4547" s="20"/>
      <c r="AH4547" s="22"/>
      <c r="AI4547" s="22"/>
      <c r="AJ4547" s="22">
        <f t="shared" ref="AJ4547:AJ4556" si="3504">N4547</f>
        <v>680</v>
      </c>
      <c r="AK4547" s="22">
        <f>IF(O4547="(传统)XDSL",VLOOKUP(S4547,[2]直销续费率明细!C:I,7,FALSE)*1,IF(O4547="GPON+XDSL",VLOOKUP(S4547,[2]直销续费率明细!C:I,7,FALSE)*1,VLOOKUP(S4547,[2]直销续费率明细!C:I,5,FALSE)*1))</f>
        <v>-40</v>
      </c>
      <c r="AL4547" s="22" t="s">
        <v>1300</v>
      </c>
      <c r="AM4547" s="22"/>
      <c r="AN4547" s="22"/>
      <c r="AO4547" s="22" t="s">
        <v>5792</v>
      </c>
      <c r="AP4547" s="22" t="s">
        <v>5805</v>
      </c>
      <c r="AS4547" s="20">
        <f>IF(Y4547&gt;=10,VLOOKUP(U4547,[2]提成计算!B:T,19,FALSE),VLOOKUP(U4547,[2]提成计算!B:T,18,FALSE))</f>
        <v>0.08</v>
      </c>
      <c r="AT4547" s="20">
        <f t="shared" ref="AT4547:AT4554" si="3505">IF(AD4547*AS4547&gt;0,AD4547*AS4547,AE4547*AS4547)</f>
        <v>54.4</v>
      </c>
      <c r="AU4547" s="20">
        <f t="shared" ref="AU4547:AU4553" si="3506">IF(AND(AK4547&lt;0,AK4547+AT4547&lt;0),-AT4547,AK4547)</f>
        <v>-40</v>
      </c>
    </row>
    <row r="4548" spans="1:47" x14ac:dyDescent="0.15">
      <c r="A4548" s="21" t="s">
        <v>1273</v>
      </c>
      <c r="B4548" s="20" t="s">
        <v>918</v>
      </c>
      <c r="C4548" s="20" t="s">
        <v>1099</v>
      </c>
      <c r="D4548" s="20" t="s">
        <v>1100</v>
      </c>
      <c r="E4548" s="20" t="s">
        <v>4704</v>
      </c>
      <c r="F4548" s="20" t="s">
        <v>1250</v>
      </c>
      <c r="G4548" s="20" t="s">
        <v>5814</v>
      </c>
      <c r="H4548" s="20"/>
      <c r="I4548" s="20">
        <v>13559720739</v>
      </c>
      <c r="J4548" s="20" t="s">
        <v>924</v>
      </c>
      <c r="K4548" s="20" t="s">
        <v>80</v>
      </c>
      <c r="L4548" s="20" t="s">
        <v>1299</v>
      </c>
      <c r="M4548" s="20">
        <v>888</v>
      </c>
      <c r="N4548" s="20">
        <v>888</v>
      </c>
      <c r="O4548" s="20" t="s">
        <v>927</v>
      </c>
      <c r="P4548" s="20" t="s">
        <v>50</v>
      </c>
      <c r="Q4548" s="28"/>
      <c r="R4548" s="21" t="s">
        <v>52</v>
      </c>
      <c r="S4548" s="25" t="s">
        <v>1163</v>
      </c>
      <c r="T4548" s="21" t="s">
        <v>53</v>
      </c>
      <c r="U4548" s="21" t="s">
        <v>81</v>
      </c>
      <c r="V4548" s="46">
        <v>1</v>
      </c>
      <c r="W4548" s="26">
        <f t="shared" si="3492"/>
        <v>1</v>
      </c>
      <c r="Y4548" s="21">
        <v>12</v>
      </c>
      <c r="Z4548" s="22">
        <f t="shared" si="3500"/>
        <v>888</v>
      </c>
      <c r="AA4548" s="20" t="s">
        <v>5794</v>
      </c>
      <c r="AB4548" s="22"/>
      <c r="AC4548" s="22">
        <v>1</v>
      </c>
      <c r="AD4548" s="22"/>
      <c r="AE4548" s="22">
        <f t="shared" ref="AE4548:AE4558" si="3507">N4548</f>
        <v>888</v>
      </c>
      <c r="AF4548" s="22">
        <f t="shared" si="3493"/>
        <v>888</v>
      </c>
      <c r="AG4548" s="20"/>
      <c r="AH4548" s="22"/>
      <c r="AI4548" s="22"/>
      <c r="AJ4548" s="22">
        <f t="shared" si="3504"/>
        <v>888</v>
      </c>
      <c r="AK4548" s="22">
        <f>IF(O4548="(传统)XDSL",VLOOKUP(S4548,[2]直销续费率明细!C:I,7,FALSE)*1,IF(O4548="GPON+XDSL",VLOOKUP(S4548,[2]直销续费率明细!C:I,7,FALSE)*1,VLOOKUP(S4548,[2]直销续费率明细!C:I,5,FALSE)*1))</f>
        <v>-40</v>
      </c>
      <c r="AL4548" s="22" t="s">
        <v>1300</v>
      </c>
      <c r="AM4548" s="22"/>
      <c r="AN4548" s="22"/>
      <c r="AO4548" s="22" t="s">
        <v>5792</v>
      </c>
      <c r="AP4548" s="22" t="s">
        <v>1301</v>
      </c>
      <c r="AS4548" s="20">
        <f>IF(Y4548&gt;=10,VLOOKUP(U4548,[2]提成计算!B:T,19,FALSE),VLOOKUP(U4548,[2]提成计算!B:T,18,FALSE))</f>
        <v>0.12</v>
      </c>
      <c r="AT4548" s="20">
        <f t="shared" si="3505"/>
        <v>106.56</v>
      </c>
      <c r="AU4548" s="20">
        <f t="shared" si="3506"/>
        <v>-40</v>
      </c>
    </row>
    <row r="4549" spans="1:47" x14ac:dyDescent="0.15">
      <c r="A4549" s="21" t="s">
        <v>1273</v>
      </c>
      <c r="B4549" s="20" t="s">
        <v>918</v>
      </c>
      <c r="C4549" s="20" t="s">
        <v>1099</v>
      </c>
      <c r="D4549" s="20" t="s">
        <v>1121</v>
      </c>
      <c r="E4549" s="20" t="s">
        <v>1412</v>
      </c>
      <c r="F4549" s="20" t="s">
        <v>1250</v>
      </c>
      <c r="G4549" s="20" t="s">
        <v>5815</v>
      </c>
      <c r="H4549" s="20"/>
      <c r="I4549" s="20">
        <v>13825728562</v>
      </c>
      <c r="J4549" s="20" t="s">
        <v>924</v>
      </c>
      <c r="K4549" s="20" t="s">
        <v>4753</v>
      </c>
      <c r="L4549" s="20" t="s">
        <v>2268</v>
      </c>
      <c r="M4549" s="20">
        <v>1398</v>
      </c>
      <c r="N4549" s="20">
        <v>1398</v>
      </c>
      <c r="O4549" s="20" t="s">
        <v>927</v>
      </c>
      <c r="P4549" s="20" t="s">
        <v>50</v>
      </c>
      <c r="Q4549" s="28"/>
      <c r="R4549" s="21" t="s">
        <v>91</v>
      </c>
      <c r="S4549" s="25" t="s">
        <v>1414</v>
      </c>
      <c r="T4549" s="21" t="s">
        <v>53</v>
      </c>
      <c r="U4549" s="21" t="s">
        <v>4754</v>
      </c>
      <c r="V4549" s="46">
        <v>1</v>
      </c>
      <c r="W4549" s="26">
        <f t="shared" si="3492"/>
        <v>1</v>
      </c>
      <c r="Y4549" s="21">
        <v>20</v>
      </c>
      <c r="Z4549" s="22">
        <f t="shared" si="3500"/>
        <v>1398</v>
      </c>
      <c r="AA4549" s="20" t="s">
        <v>5794</v>
      </c>
      <c r="AB4549" s="22"/>
      <c r="AC4549" s="22">
        <v>1</v>
      </c>
      <c r="AD4549" s="22"/>
      <c r="AE4549" s="22">
        <f t="shared" si="3507"/>
        <v>1398</v>
      </c>
      <c r="AF4549" s="22">
        <f t="shared" si="3493"/>
        <v>1398</v>
      </c>
      <c r="AG4549" s="20"/>
      <c r="AH4549" s="22"/>
      <c r="AI4549" s="22"/>
      <c r="AJ4549" s="22">
        <f t="shared" si="3504"/>
        <v>1398</v>
      </c>
      <c r="AK4549" s="22">
        <f>IF(O4549="(传统)XDSL",VLOOKUP(S4549,[2]直销续费率明细!C:I,7,FALSE)*1,IF(O4549="GPON+XDSL",VLOOKUP(S4549,[2]直销续费率明细!C:I,7,FALSE)*1,VLOOKUP(S4549,[2]直销续费率明细!C:I,5,FALSE)*1))</f>
        <v>-40</v>
      </c>
      <c r="AL4549" s="22" t="s">
        <v>1309</v>
      </c>
      <c r="AM4549" s="22"/>
      <c r="AN4549" s="22"/>
      <c r="AO4549" s="22" t="s">
        <v>5792</v>
      </c>
      <c r="AP4549" s="22" t="s">
        <v>1301</v>
      </c>
      <c r="AS4549" s="20">
        <f>IF(Y4549&gt;=10,VLOOKUP(U4549,[2]提成计算!B:T,19,FALSE),VLOOKUP(U4549,[2]提成计算!B:T,18,FALSE))</f>
        <v>0.09</v>
      </c>
      <c r="AT4549" s="20">
        <f t="shared" si="3505"/>
        <v>125.82</v>
      </c>
      <c r="AU4549" s="20">
        <f t="shared" si="3506"/>
        <v>-40</v>
      </c>
    </row>
    <row r="4550" spans="1:47" x14ac:dyDescent="0.15">
      <c r="A4550" s="21" t="s">
        <v>1273</v>
      </c>
      <c r="B4550" s="20" t="s">
        <v>918</v>
      </c>
      <c r="C4550" s="20" t="s">
        <v>1099</v>
      </c>
      <c r="D4550" s="20" t="s">
        <v>1121</v>
      </c>
      <c r="E4550" s="20" t="s">
        <v>1412</v>
      </c>
      <c r="F4550" s="20" t="s">
        <v>1250</v>
      </c>
      <c r="G4550" s="20" t="s">
        <v>5816</v>
      </c>
      <c r="H4550" s="20"/>
      <c r="I4550" s="20">
        <v>13437358838</v>
      </c>
      <c r="J4550" s="20" t="s">
        <v>924</v>
      </c>
      <c r="K4550" s="20" t="s">
        <v>4753</v>
      </c>
      <c r="L4550" s="20" t="s">
        <v>1299</v>
      </c>
      <c r="M4550" s="20">
        <v>888</v>
      </c>
      <c r="N4550" s="20">
        <v>888</v>
      </c>
      <c r="O4550" s="20" t="s">
        <v>927</v>
      </c>
      <c r="P4550" s="20" t="s">
        <v>50</v>
      </c>
      <c r="Q4550" s="28"/>
      <c r="R4550" s="21" t="s">
        <v>91</v>
      </c>
      <c r="S4550" s="25" t="s">
        <v>1414</v>
      </c>
      <c r="T4550" s="21" t="s">
        <v>53</v>
      </c>
      <c r="U4550" s="21" t="s">
        <v>4754</v>
      </c>
      <c r="V4550" s="46">
        <v>1</v>
      </c>
      <c r="W4550" s="26">
        <f t="shared" si="3492"/>
        <v>1</v>
      </c>
      <c r="Y4550" s="21">
        <v>12</v>
      </c>
      <c r="Z4550" s="22">
        <f t="shared" si="3500"/>
        <v>888</v>
      </c>
      <c r="AA4550" s="20" t="s">
        <v>5794</v>
      </c>
      <c r="AB4550" s="22"/>
      <c r="AC4550" s="22">
        <v>1</v>
      </c>
      <c r="AD4550" s="22"/>
      <c r="AE4550" s="22">
        <f t="shared" si="3507"/>
        <v>888</v>
      </c>
      <c r="AF4550" s="22">
        <f t="shared" si="3493"/>
        <v>888</v>
      </c>
      <c r="AG4550" s="20"/>
      <c r="AH4550" s="22"/>
      <c r="AI4550" s="22"/>
      <c r="AJ4550" s="22">
        <f t="shared" si="3504"/>
        <v>888</v>
      </c>
      <c r="AK4550" s="22">
        <f>IF(O4550="(传统)XDSL",VLOOKUP(S4550,[2]直销续费率明细!C:I,7,FALSE)*1,IF(O4550="GPON+XDSL",VLOOKUP(S4550,[2]直销续费率明细!C:I,7,FALSE)*1,VLOOKUP(S4550,[2]直销续费率明细!C:I,5,FALSE)*1))</f>
        <v>-40</v>
      </c>
      <c r="AL4550" s="22" t="s">
        <v>1309</v>
      </c>
      <c r="AM4550" s="22"/>
      <c r="AN4550" s="22"/>
      <c r="AO4550" s="22" t="s">
        <v>5792</v>
      </c>
      <c r="AP4550" s="22" t="s">
        <v>1301</v>
      </c>
      <c r="AS4550" s="20">
        <f>IF(Y4550&gt;=10,VLOOKUP(U4550,[2]提成计算!B:T,19,FALSE),VLOOKUP(U4550,[2]提成计算!B:T,18,FALSE))</f>
        <v>0.09</v>
      </c>
      <c r="AT4550" s="20">
        <f t="shared" si="3505"/>
        <v>79.92</v>
      </c>
      <c r="AU4550" s="20">
        <f t="shared" si="3506"/>
        <v>-40</v>
      </c>
    </row>
    <row r="4551" spans="1:47" x14ac:dyDescent="0.15">
      <c r="A4551" s="21" t="s">
        <v>1273</v>
      </c>
      <c r="B4551" s="20" t="s">
        <v>918</v>
      </c>
      <c r="C4551" s="20" t="s">
        <v>1099</v>
      </c>
      <c r="D4551" s="20" t="s">
        <v>1100</v>
      </c>
      <c r="E4551" s="20" t="s">
        <v>1132</v>
      </c>
      <c r="F4551" s="20" t="s">
        <v>1250</v>
      </c>
      <c r="G4551" s="20" t="s">
        <v>5817</v>
      </c>
      <c r="H4551" s="20"/>
      <c r="I4551" s="20">
        <v>13539089301</v>
      </c>
      <c r="J4551" s="20" t="s">
        <v>924</v>
      </c>
      <c r="K4551" s="20" t="s">
        <v>262</v>
      </c>
      <c r="L4551" s="20" t="s">
        <v>1299</v>
      </c>
      <c r="M4551" s="20">
        <v>888</v>
      </c>
      <c r="N4551" s="20">
        <v>888</v>
      </c>
      <c r="O4551" s="20" t="s">
        <v>927</v>
      </c>
      <c r="P4551" s="20" t="s">
        <v>50</v>
      </c>
      <c r="Q4551" s="28"/>
      <c r="R4551" s="21" t="s">
        <v>52</v>
      </c>
      <c r="S4551" s="25" t="s">
        <v>1148</v>
      </c>
      <c r="T4551" s="21" t="s">
        <v>53</v>
      </c>
      <c r="U4551" s="21" t="s">
        <v>263</v>
      </c>
      <c r="V4551" s="46">
        <v>1</v>
      </c>
      <c r="W4551" s="26">
        <f t="shared" si="3492"/>
        <v>1</v>
      </c>
      <c r="Y4551" s="21">
        <v>12</v>
      </c>
      <c r="Z4551" s="22">
        <f t="shared" si="3500"/>
        <v>888</v>
      </c>
      <c r="AA4551" s="20" t="s">
        <v>5794</v>
      </c>
      <c r="AB4551" s="22"/>
      <c r="AC4551" s="22">
        <v>1</v>
      </c>
      <c r="AD4551" s="22"/>
      <c r="AE4551" s="22">
        <f t="shared" si="3507"/>
        <v>888</v>
      </c>
      <c r="AF4551" s="22">
        <f t="shared" si="3493"/>
        <v>888</v>
      </c>
      <c r="AG4551" s="20"/>
      <c r="AH4551" s="22"/>
      <c r="AI4551" s="22"/>
      <c r="AJ4551" s="22">
        <f t="shared" si="3504"/>
        <v>888</v>
      </c>
      <c r="AK4551" s="22">
        <f>IF(O4551="(传统)XDSL",VLOOKUP(S4551,[2]直销续费率明细!C:I,7,FALSE)*1,IF(O4551="GPON+XDSL",VLOOKUP(S4551,[2]直销续费率明细!C:I,7,FALSE)*1,VLOOKUP(S4551,[2]直销续费率明细!C:I,5,FALSE)*1))</f>
        <v>-40</v>
      </c>
      <c r="AL4551" s="22" t="s">
        <v>1300</v>
      </c>
      <c r="AM4551" s="22"/>
      <c r="AN4551" s="22"/>
      <c r="AO4551" s="22" t="s">
        <v>5792</v>
      </c>
      <c r="AP4551" s="22" t="s">
        <v>1301</v>
      </c>
      <c r="AS4551" s="20">
        <f>IF(Y4551&gt;=10,VLOOKUP(U4551,[2]提成计算!B:T,19,FALSE),VLOOKUP(U4551,[2]提成计算!B:T,18,FALSE))</f>
        <v>0.1</v>
      </c>
      <c r="AT4551" s="20">
        <f t="shared" si="3505"/>
        <v>88.800000000000011</v>
      </c>
      <c r="AU4551" s="20">
        <f t="shared" si="3506"/>
        <v>-40</v>
      </c>
    </row>
    <row r="4552" spans="1:47" x14ac:dyDescent="0.15">
      <c r="A4552" s="21" t="s">
        <v>1273</v>
      </c>
      <c r="B4552" s="20" t="s">
        <v>918</v>
      </c>
      <c r="C4552" s="20" t="s">
        <v>1099</v>
      </c>
      <c r="D4552" s="20" t="s">
        <v>1100</v>
      </c>
      <c r="E4552" s="20" t="s">
        <v>1110</v>
      </c>
      <c r="F4552" s="20" t="s">
        <v>1250</v>
      </c>
      <c r="G4552" s="20" t="s">
        <v>2121</v>
      </c>
      <c r="H4552" s="20"/>
      <c r="I4552" s="20">
        <v>13532611245</v>
      </c>
      <c r="J4552" s="20" t="s">
        <v>924</v>
      </c>
      <c r="K4552" s="20" t="s">
        <v>262</v>
      </c>
      <c r="L4552" s="20" t="s">
        <v>1299</v>
      </c>
      <c r="M4552" s="20">
        <v>888</v>
      </c>
      <c r="N4552" s="20">
        <v>888</v>
      </c>
      <c r="O4552" s="20" t="s">
        <v>927</v>
      </c>
      <c r="P4552" s="20" t="s">
        <v>50</v>
      </c>
      <c r="Q4552" s="28"/>
      <c r="R4552" s="21" t="s">
        <v>52</v>
      </c>
      <c r="S4552" s="25" t="s">
        <v>1170</v>
      </c>
      <c r="T4552" s="21" t="s">
        <v>53</v>
      </c>
      <c r="U4552" s="21" t="s">
        <v>263</v>
      </c>
      <c r="V4552" s="46">
        <v>1</v>
      </c>
      <c r="W4552" s="26">
        <f t="shared" si="3492"/>
        <v>1</v>
      </c>
      <c r="Y4552" s="21">
        <v>12</v>
      </c>
      <c r="Z4552" s="22">
        <f t="shared" si="3500"/>
        <v>888</v>
      </c>
      <c r="AA4552" s="20" t="s">
        <v>5794</v>
      </c>
      <c r="AB4552" s="22"/>
      <c r="AC4552" s="22">
        <v>1</v>
      </c>
      <c r="AD4552" s="22"/>
      <c r="AE4552" s="22">
        <f t="shared" si="3507"/>
        <v>888</v>
      </c>
      <c r="AF4552" s="22">
        <f t="shared" si="3493"/>
        <v>888</v>
      </c>
      <c r="AG4552" s="20"/>
      <c r="AH4552" s="22"/>
      <c r="AI4552" s="22"/>
      <c r="AJ4552" s="22">
        <f t="shared" si="3504"/>
        <v>888</v>
      </c>
      <c r="AK4552" s="22">
        <f>IF(O4552="(传统)XDSL",VLOOKUP(S4552,[2]直销续费率明细!C:I,7,FALSE)*1,IF(O4552="GPON+XDSL",VLOOKUP(S4552,[2]直销续费率明细!C:I,7,FALSE)*1,VLOOKUP(S4552,[2]直销续费率明细!C:I,5,FALSE)*1))</f>
        <v>-40</v>
      </c>
      <c r="AL4552" s="22" t="s">
        <v>1300</v>
      </c>
      <c r="AM4552" s="22"/>
      <c r="AN4552" s="22"/>
      <c r="AO4552" s="22" t="s">
        <v>5792</v>
      </c>
      <c r="AP4552" s="22" t="s">
        <v>1301</v>
      </c>
      <c r="AS4552" s="20">
        <f>IF(Y4552&gt;=10,VLOOKUP(U4552,[2]提成计算!B:T,19,FALSE),VLOOKUP(U4552,[2]提成计算!B:T,18,FALSE))</f>
        <v>0.1</v>
      </c>
      <c r="AT4552" s="20">
        <f t="shared" si="3505"/>
        <v>88.800000000000011</v>
      </c>
      <c r="AU4552" s="20">
        <f t="shared" si="3506"/>
        <v>-40</v>
      </c>
    </row>
    <row r="4553" spans="1:47" x14ac:dyDescent="0.15">
      <c r="A4553" s="21" t="s">
        <v>1273</v>
      </c>
      <c r="B4553" s="20" t="s">
        <v>918</v>
      </c>
      <c r="C4553" s="20" t="s">
        <v>1099</v>
      </c>
      <c r="D4553" s="20" t="s">
        <v>1136</v>
      </c>
      <c r="E4553" s="20" t="s">
        <v>1137</v>
      </c>
      <c r="F4553" s="20" t="s">
        <v>1250</v>
      </c>
      <c r="G4553" s="20" t="s">
        <v>5818</v>
      </c>
      <c r="H4553" s="20"/>
      <c r="I4553" s="20">
        <v>15814228542</v>
      </c>
      <c r="J4553" s="20" t="s">
        <v>924</v>
      </c>
      <c r="K4553" s="20" t="s">
        <v>5333</v>
      </c>
      <c r="L4553" s="20" t="s">
        <v>1299</v>
      </c>
      <c r="M4553" s="20">
        <v>888</v>
      </c>
      <c r="N4553" s="20">
        <v>888</v>
      </c>
      <c r="O4553" s="20" t="s">
        <v>927</v>
      </c>
      <c r="P4553" s="20" t="s">
        <v>50</v>
      </c>
      <c r="Q4553" s="28"/>
      <c r="R4553" s="21" t="s">
        <v>109</v>
      </c>
      <c r="S4553" s="25" t="s">
        <v>1161</v>
      </c>
      <c r="T4553" s="21" t="s">
        <v>53</v>
      </c>
      <c r="U4553" s="21" t="s">
        <v>1761</v>
      </c>
      <c r="V4553" s="46">
        <v>1</v>
      </c>
      <c r="W4553" s="26">
        <f t="shared" si="3492"/>
        <v>1</v>
      </c>
      <c r="Y4553" s="21">
        <v>12</v>
      </c>
      <c r="Z4553" s="22">
        <f t="shared" si="3500"/>
        <v>888</v>
      </c>
      <c r="AA4553" s="20" t="s">
        <v>5794</v>
      </c>
      <c r="AB4553" s="22"/>
      <c r="AC4553" s="22">
        <v>1</v>
      </c>
      <c r="AD4553" s="22"/>
      <c r="AE4553" s="22">
        <f t="shared" si="3507"/>
        <v>888</v>
      </c>
      <c r="AF4553" s="22">
        <f t="shared" si="3493"/>
        <v>888</v>
      </c>
      <c r="AG4553" s="20"/>
      <c r="AH4553" s="22"/>
      <c r="AI4553" s="22"/>
      <c r="AJ4553" s="22">
        <f t="shared" si="3504"/>
        <v>888</v>
      </c>
      <c r="AK4553" s="22">
        <f>IF(O4553="(传统)XDSL",VLOOKUP(S4553,[2]直销续费率明细!C:I,7,FALSE)*1,IF(O4553="GPON+XDSL",VLOOKUP(S4553,[2]直销续费率明细!C:I,7,FALSE)*1,VLOOKUP(S4553,[2]直销续费率明细!C:I,5,FALSE)*1))</f>
        <v>-40</v>
      </c>
      <c r="AL4553" s="22" t="s">
        <v>1300</v>
      </c>
      <c r="AM4553" s="22"/>
      <c r="AN4553" s="22"/>
      <c r="AO4553" s="22" t="s">
        <v>5792</v>
      </c>
      <c r="AP4553" s="22" t="s">
        <v>1301</v>
      </c>
      <c r="AS4553" s="20">
        <f>IF(Y4553&gt;=10,VLOOKUP(U4553,[2]提成计算!B:T,19,FALSE),VLOOKUP(U4553,[2]提成计算!B:T,18,FALSE))</f>
        <v>0.09</v>
      </c>
      <c r="AT4553" s="20">
        <f t="shared" si="3505"/>
        <v>79.92</v>
      </c>
      <c r="AU4553" s="20">
        <f t="shared" si="3506"/>
        <v>-40</v>
      </c>
    </row>
    <row r="4554" spans="1:47" x14ac:dyDescent="0.15">
      <c r="A4554" s="21" t="s">
        <v>1273</v>
      </c>
      <c r="B4554" s="20" t="s">
        <v>918</v>
      </c>
      <c r="C4554" s="20" t="s">
        <v>1099</v>
      </c>
      <c r="D4554" s="20" t="s">
        <v>1100</v>
      </c>
      <c r="E4554" s="20" t="s">
        <v>4704</v>
      </c>
      <c r="F4554" s="20" t="s">
        <v>1250</v>
      </c>
      <c r="G4554" s="20" t="s">
        <v>5819</v>
      </c>
      <c r="H4554" s="20"/>
      <c r="I4554" s="20">
        <v>13790367218</v>
      </c>
      <c r="J4554" s="20" t="s">
        <v>924</v>
      </c>
      <c r="K4554" s="20" t="s">
        <v>80</v>
      </c>
      <c r="L4554" s="20" t="s">
        <v>1299</v>
      </c>
      <c r="M4554" s="20">
        <v>888</v>
      </c>
      <c r="N4554" s="20">
        <v>888</v>
      </c>
      <c r="O4554" s="20" t="s">
        <v>927</v>
      </c>
      <c r="P4554" s="20" t="s">
        <v>50</v>
      </c>
      <c r="Q4554" s="28"/>
      <c r="R4554" s="21" t="s">
        <v>52</v>
      </c>
      <c r="S4554" s="25" t="s">
        <v>1163</v>
      </c>
      <c r="T4554" s="21" t="s">
        <v>53</v>
      </c>
      <c r="U4554" s="21" t="s">
        <v>81</v>
      </c>
      <c r="V4554" s="46">
        <v>1</v>
      </c>
      <c r="W4554" s="26">
        <f t="shared" si="3492"/>
        <v>1</v>
      </c>
      <c r="Y4554" s="21">
        <v>12</v>
      </c>
      <c r="Z4554" s="22">
        <f t="shared" si="3500"/>
        <v>888</v>
      </c>
      <c r="AA4554" s="20" t="s">
        <v>5794</v>
      </c>
      <c r="AB4554" s="22"/>
      <c r="AC4554" s="22">
        <v>1</v>
      </c>
      <c r="AD4554" s="22"/>
      <c r="AE4554" s="22">
        <f t="shared" si="3507"/>
        <v>888</v>
      </c>
      <c r="AF4554" s="22">
        <f t="shared" si="3493"/>
        <v>888</v>
      </c>
      <c r="AG4554" s="20"/>
      <c r="AH4554" s="22"/>
      <c r="AI4554" s="22"/>
      <c r="AJ4554" s="22">
        <f t="shared" si="3504"/>
        <v>888</v>
      </c>
      <c r="AK4554" s="22"/>
      <c r="AL4554" s="22" t="s">
        <v>1871</v>
      </c>
      <c r="AM4554" s="22"/>
      <c r="AN4554" s="22"/>
      <c r="AO4554" s="22" t="s">
        <v>5792</v>
      </c>
      <c r="AP4554" s="22" t="s">
        <v>1301</v>
      </c>
      <c r="AS4554" s="20">
        <f>IF(Y4554&gt;=10,VLOOKUP(U4554,[2]提成计算!B:T,19,FALSE),VLOOKUP(U4554,[2]提成计算!B:T,18,FALSE))</f>
        <v>0.12</v>
      </c>
      <c r="AT4554" s="20">
        <f t="shared" si="3505"/>
        <v>106.56</v>
      </c>
      <c r="AU4554" s="20">
        <f t="shared" ref="AU4554" si="3508">IF(AND(AK4554&lt;0,AK4554+AT4554&lt;0),AT4554,AK4554)</f>
        <v>0</v>
      </c>
    </row>
    <row r="4555" spans="1:47" x14ac:dyDescent="0.15">
      <c r="A4555" s="21" t="s">
        <v>1273</v>
      </c>
      <c r="B4555" s="20" t="s">
        <v>918</v>
      </c>
      <c r="C4555" s="20" t="s">
        <v>1099</v>
      </c>
      <c r="D4555" s="20" t="s">
        <v>1100</v>
      </c>
      <c r="E4555" s="20" t="s">
        <v>5820</v>
      </c>
      <c r="F4555" s="20" t="s">
        <v>1250</v>
      </c>
      <c r="G4555" s="20" t="s">
        <v>5821</v>
      </c>
      <c r="H4555" s="20"/>
      <c r="I4555" s="20">
        <v>13827271102</v>
      </c>
      <c r="J4555" s="20" t="s">
        <v>924</v>
      </c>
      <c r="K4555" s="20" t="s">
        <v>1107</v>
      </c>
      <c r="L4555" s="20" t="s">
        <v>1299</v>
      </c>
      <c r="M4555" s="20">
        <v>888</v>
      </c>
      <c r="N4555" s="20">
        <v>888</v>
      </c>
      <c r="O4555" s="20" t="s">
        <v>927</v>
      </c>
      <c r="P4555" s="20" t="s">
        <v>50</v>
      </c>
      <c r="Q4555" s="28"/>
      <c r="R4555" s="21" t="s">
        <v>52</v>
      </c>
      <c r="S4555" s="25" t="s">
        <v>1170</v>
      </c>
      <c r="T4555" s="21" t="s">
        <v>1108</v>
      </c>
      <c r="U4555" s="21">
        <v>0</v>
      </c>
      <c r="V4555" s="46">
        <v>1</v>
      </c>
      <c r="W4555" s="26">
        <f t="shared" si="3492"/>
        <v>1</v>
      </c>
      <c r="Y4555" s="21">
        <v>12</v>
      </c>
      <c r="Z4555" s="22">
        <f t="shared" si="3500"/>
        <v>888</v>
      </c>
      <c r="AA4555" s="20" t="s">
        <v>5794</v>
      </c>
      <c r="AB4555" s="22"/>
      <c r="AC4555" s="22">
        <v>1</v>
      </c>
      <c r="AD4555" s="22"/>
      <c r="AE4555" s="22">
        <f t="shared" si="3507"/>
        <v>888</v>
      </c>
      <c r="AF4555" s="22">
        <f t="shared" si="3493"/>
        <v>888</v>
      </c>
      <c r="AG4555" s="20"/>
      <c r="AH4555" s="22"/>
      <c r="AI4555" s="22"/>
      <c r="AJ4555" s="22">
        <f t="shared" si="3504"/>
        <v>888</v>
      </c>
      <c r="AK4555" s="22">
        <f>IF(O4555="(传统)XDSL",VLOOKUP(S4555,[1]续费率明细!C:I,7,FALSE)*1,IF(O4555="GPON+XDSL",VLOOKUP(S4555,[1]续费率明细!C:I,7,FALSE)*1,VLOOKUP(S4555,[1]续费率明细!C:I,5,FALSE)*1))</f>
        <v>-40</v>
      </c>
      <c r="AL4555" s="22" t="s">
        <v>1300</v>
      </c>
      <c r="AM4555" s="22"/>
      <c r="AN4555" s="22"/>
      <c r="AO4555" s="22" t="s">
        <v>5792</v>
      </c>
      <c r="AP4555" s="22" t="s">
        <v>1301</v>
      </c>
      <c r="AS4555" s="20"/>
      <c r="AT4555" s="20"/>
      <c r="AU4555" s="20"/>
    </row>
    <row r="4556" spans="1:47" x14ac:dyDescent="0.15">
      <c r="A4556" s="21" t="s">
        <v>1273</v>
      </c>
      <c r="B4556" s="20" t="s">
        <v>918</v>
      </c>
      <c r="C4556" s="20" t="s">
        <v>1099</v>
      </c>
      <c r="D4556" s="20" t="s">
        <v>1136</v>
      </c>
      <c r="E4556" s="20" t="s">
        <v>1144</v>
      </c>
      <c r="F4556" s="20" t="s">
        <v>1250</v>
      </c>
      <c r="G4556" s="20" t="s">
        <v>5822</v>
      </c>
      <c r="H4556" s="20"/>
      <c r="I4556" s="20">
        <v>13717324180</v>
      </c>
      <c r="J4556" s="20" t="s">
        <v>924</v>
      </c>
      <c r="K4556" s="20" t="s">
        <v>184</v>
      </c>
      <c r="L4556" s="20" t="s">
        <v>1299</v>
      </c>
      <c r="M4556" s="20">
        <v>888</v>
      </c>
      <c r="N4556" s="20">
        <v>888</v>
      </c>
      <c r="O4556" s="20" t="s">
        <v>927</v>
      </c>
      <c r="P4556" s="20" t="s">
        <v>50</v>
      </c>
      <c r="Q4556" s="28"/>
      <c r="R4556" s="21" t="s">
        <v>109</v>
      </c>
      <c r="S4556" s="25" t="s">
        <v>1150</v>
      </c>
      <c r="T4556" s="21" t="s">
        <v>53</v>
      </c>
      <c r="U4556" s="21" t="s">
        <v>185</v>
      </c>
      <c r="V4556" s="46">
        <v>1</v>
      </c>
      <c r="W4556" s="26">
        <f t="shared" si="3492"/>
        <v>1</v>
      </c>
      <c r="Y4556" s="21">
        <v>12</v>
      </c>
      <c r="Z4556" s="22">
        <f t="shared" si="3500"/>
        <v>888</v>
      </c>
      <c r="AA4556" s="20" t="s">
        <v>5794</v>
      </c>
      <c r="AB4556" s="22"/>
      <c r="AC4556" s="22">
        <v>1</v>
      </c>
      <c r="AD4556" s="22"/>
      <c r="AE4556" s="22">
        <f t="shared" si="3507"/>
        <v>888</v>
      </c>
      <c r="AF4556" s="22">
        <f t="shared" si="3493"/>
        <v>888</v>
      </c>
      <c r="AG4556" s="20"/>
      <c r="AH4556" s="22"/>
      <c r="AI4556" s="22"/>
      <c r="AJ4556" s="22">
        <f t="shared" si="3504"/>
        <v>888</v>
      </c>
      <c r="AK4556" s="22">
        <f>IF(O4556="(传统)XDSL",VLOOKUP(S4556,[2]直销续费率明细!C:I,7,FALSE)*1,IF(O4556="GPON+XDSL",VLOOKUP(S4556,[2]直销续费率明细!C:I,7,FALSE)*1,VLOOKUP(S4556,[2]直销续费率明细!C:I,5,FALSE)*1))</f>
        <v>-40</v>
      </c>
      <c r="AL4556" s="22" t="s">
        <v>1300</v>
      </c>
      <c r="AM4556" s="22"/>
      <c r="AN4556" s="22"/>
      <c r="AO4556" s="22" t="s">
        <v>5792</v>
      </c>
      <c r="AP4556" s="22" t="s">
        <v>1301</v>
      </c>
      <c r="AS4556" s="20">
        <f>IF(Y4556&gt;=10,VLOOKUP(U4556,[2]提成计算!B:T,19,FALSE),VLOOKUP(U4556,[2]提成计算!B:T,18,FALSE))</f>
        <v>0.09</v>
      </c>
      <c r="AT4556" s="20">
        <f t="shared" ref="AT4556" si="3509">IF(AD4556*AS4556&gt;0,AD4556*AS4556,AE4556*AS4556)</f>
        <v>79.92</v>
      </c>
      <c r="AU4556" s="20">
        <f t="shared" ref="AU4556" si="3510">IF(AND(AK4556&lt;0,AK4556+AT4556&lt;0),-AT4556,AK4556)</f>
        <v>-40</v>
      </c>
    </row>
    <row r="4557" spans="1:47" x14ac:dyDescent="0.15">
      <c r="A4557" s="21" t="s">
        <v>1273</v>
      </c>
      <c r="B4557" s="20" t="s">
        <v>918</v>
      </c>
      <c r="C4557" s="20" t="s">
        <v>5823</v>
      </c>
      <c r="D4557" s="20" t="s">
        <v>5824</v>
      </c>
      <c r="E4557" s="20" t="s">
        <v>1175</v>
      </c>
      <c r="F4557" s="20" t="s">
        <v>1250</v>
      </c>
      <c r="G4557" s="20" t="s">
        <v>5825</v>
      </c>
      <c r="H4557" s="20"/>
      <c r="I4557" s="20">
        <v>13546968777</v>
      </c>
      <c r="J4557" s="20" t="s">
        <v>1268</v>
      </c>
      <c r="K4557" s="20" t="s">
        <v>321</v>
      </c>
      <c r="L4557" s="20" t="s">
        <v>1898</v>
      </c>
      <c r="M4557" s="20">
        <v>1398</v>
      </c>
      <c r="N4557" s="20">
        <v>1398</v>
      </c>
      <c r="O4557" s="20" t="s">
        <v>927</v>
      </c>
      <c r="P4557" s="20" t="s">
        <v>50</v>
      </c>
      <c r="Q4557" s="28"/>
      <c r="R4557" s="21" t="s">
        <v>91</v>
      </c>
      <c r="S4557" s="21"/>
      <c r="T4557" s="21" t="s">
        <v>53</v>
      </c>
      <c r="U4557" s="21" t="s">
        <v>322</v>
      </c>
      <c r="V4557" s="46">
        <v>1</v>
      </c>
      <c r="W4557" s="26">
        <f t="shared" si="3492"/>
        <v>1</v>
      </c>
      <c r="X4557" s="26">
        <f t="shared" si="3499"/>
        <v>1</v>
      </c>
      <c r="Y4557" s="21">
        <v>20</v>
      </c>
      <c r="Z4557" s="22">
        <f t="shared" si="3500"/>
        <v>1398</v>
      </c>
      <c r="AA4557" s="20" t="s">
        <v>5794</v>
      </c>
      <c r="AB4557" s="22"/>
      <c r="AC4557" s="22">
        <v>1</v>
      </c>
      <c r="AD4557" s="22"/>
      <c r="AE4557" s="22">
        <f t="shared" si="3507"/>
        <v>1398</v>
      </c>
      <c r="AF4557" s="22">
        <f t="shared" si="3493"/>
        <v>1398</v>
      </c>
      <c r="AG4557" s="20">
        <f>N4557</f>
        <v>1398</v>
      </c>
      <c r="AH4557" s="20" t="str">
        <f>VLOOKUP(U4557,[1]提成计算!B:I,8,FALSE)</f>
        <v xml:space="preserve"> </v>
      </c>
      <c r="AI4557" s="20"/>
      <c r="AJ4557" s="22"/>
      <c r="AK4557" s="22"/>
      <c r="AM4557" s="22"/>
      <c r="AN4557" s="22"/>
      <c r="AO4557" s="22" t="s">
        <v>5792</v>
      </c>
      <c r="AP4557" s="22" t="s">
        <v>1301</v>
      </c>
      <c r="AS4557" s="20"/>
      <c r="AT4557" s="20"/>
      <c r="AU4557" s="20"/>
    </row>
    <row r="4558" spans="1:47" x14ac:dyDescent="0.15">
      <c r="A4558" s="21" t="s">
        <v>1273</v>
      </c>
      <c r="B4558" s="20" t="s">
        <v>918</v>
      </c>
      <c r="C4558" s="20" t="s">
        <v>5823</v>
      </c>
      <c r="D4558" s="20" t="s">
        <v>5824</v>
      </c>
      <c r="E4558" s="20" t="s">
        <v>1280</v>
      </c>
      <c r="F4558" s="20" t="s">
        <v>1250</v>
      </c>
      <c r="G4558" s="20" t="s">
        <v>5826</v>
      </c>
      <c r="H4558" s="20"/>
      <c r="I4558" s="20" t="s">
        <v>5827</v>
      </c>
      <c r="J4558" s="20" t="s">
        <v>924</v>
      </c>
      <c r="K4558" s="20" t="s">
        <v>5828</v>
      </c>
      <c r="L4558" s="20" t="s">
        <v>2137</v>
      </c>
      <c r="M4558" s="20">
        <v>1408</v>
      </c>
      <c r="N4558" s="20">
        <v>1408</v>
      </c>
      <c r="O4558" s="20" t="s">
        <v>927</v>
      </c>
      <c r="P4558" s="20" t="s">
        <v>50</v>
      </c>
      <c r="Q4558" s="28"/>
      <c r="R4558" s="21" t="s">
        <v>91</v>
      </c>
      <c r="S4558" s="25" t="s">
        <v>1405</v>
      </c>
      <c r="T4558" s="21" t="s">
        <v>53</v>
      </c>
      <c r="U4558" s="21" t="s">
        <v>1287</v>
      </c>
      <c r="V4558" s="46">
        <v>1</v>
      </c>
      <c r="W4558" s="26">
        <f t="shared" si="3492"/>
        <v>1</v>
      </c>
      <c r="Y4558" s="21">
        <v>12</v>
      </c>
      <c r="Z4558" s="22">
        <f t="shared" si="3500"/>
        <v>1408</v>
      </c>
      <c r="AA4558" s="20" t="s">
        <v>5794</v>
      </c>
      <c r="AB4558" s="22"/>
      <c r="AC4558" s="22">
        <v>1</v>
      </c>
      <c r="AD4558" s="22"/>
      <c r="AE4558" s="22">
        <f t="shared" si="3507"/>
        <v>1408</v>
      </c>
      <c r="AF4558" s="22">
        <f t="shared" si="3493"/>
        <v>1408</v>
      </c>
      <c r="AG4558" s="20"/>
      <c r="AH4558" s="22"/>
      <c r="AI4558" s="22"/>
      <c r="AJ4558" s="22">
        <f t="shared" ref="AJ4558:AJ4559" si="3511">N4558</f>
        <v>1408</v>
      </c>
      <c r="AK4558" s="22">
        <f>IF(O4558="(传统)XDSL",VLOOKUP(S4558,[2]直销续费率明细!C:I,7,FALSE)*1,IF(O4558="GPON+XDSL",VLOOKUP(S4558,[2]直销续费率明细!C:I,7,FALSE)*1,VLOOKUP(S4558,[2]直销续费率明细!C:I,5,FALSE)*1))</f>
        <v>-40</v>
      </c>
      <c r="AL4558" s="22" t="s">
        <v>1309</v>
      </c>
      <c r="AM4558" s="22"/>
      <c r="AN4558" s="22"/>
      <c r="AO4558" s="22" t="s">
        <v>2216</v>
      </c>
      <c r="AP4558" s="22" t="s">
        <v>1301</v>
      </c>
      <c r="AS4558" s="20">
        <f>IF(Y4558&gt;=10,VLOOKUP(U4558,[2]提成计算!B:T,19,FALSE),VLOOKUP(U4558,[2]提成计算!B:T,18,FALSE))</f>
        <v>0.09</v>
      </c>
      <c r="AT4558" s="20">
        <f t="shared" ref="AT4558:AT4559" si="3512">IF(AD4558*AS4558&gt;0,AD4558*AS4558,AE4558*AS4558)</f>
        <v>126.72</v>
      </c>
      <c r="AU4558" s="20">
        <f t="shared" ref="AU4558:AU4559" si="3513">IF(AND(AK4558&lt;0,AK4558+AT4558&lt;0),-AT4558,AK4558)</f>
        <v>-40</v>
      </c>
    </row>
    <row r="4559" spans="1:47" x14ac:dyDescent="0.15">
      <c r="A4559" s="21" t="s">
        <v>1273</v>
      </c>
      <c r="B4559" s="20" t="s">
        <v>918</v>
      </c>
      <c r="C4559" s="20" t="s">
        <v>5829</v>
      </c>
      <c r="D4559" s="20" t="s">
        <v>5824</v>
      </c>
      <c r="E4559" s="20" t="s">
        <v>1175</v>
      </c>
      <c r="F4559" s="20" t="s">
        <v>1250</v>
      </c>
      <c r="G4559" s="20" t="s">
        <v>5830</v>
      </c>
      <c r="H4559" s="20"/>
      <c r="I4559" s="20">
        <v>13750252236</v>
      </c>
      <c r="J4559" s="20" t="s">
        <v>924</v>
      </c>
      <c r="K4559" s="20" t="s">
        <v>321</v>
      </c>
      <c r="L4559" s="20" t="s">
        <v>2228</v>
      </c>
      <c r="M4559" s="20">
        <v>100</v>
      </c>
      <c r="N4559" s="20">
        <v>100</v>
      </c>
      <c r="O4559" s="20" t="s">
        <v>927</v>
      </c>
      <c r="P4559" s="20" t="s">
        <v>50</v>
      </c>
      <c r="Q4559" s="28"/>
      <c r="R4559" s="21" t="s">
        <v>91</v>
      </c>
      <c r="S4559" s="25" t="s">
        <v>1748</v>
      </c>
      <c r="T4559" s="21" t="s">
        <v>53</v>
      </c>
      <c r="U4559" s="21" t="s">
        <v>322</v>
      </c>
      <c r="V4559" s="26">
        <f>1/12</f>
        <v>8.3333333333333329E-2</v>
      </c>
      <c r="W4559" s="26">
        <f t="shared" si="3492"/>
        <v>8.3333333333333329E-2</v>
      </c>
      <c r="Y4559" s="21">
        <v>4</v>
      </c>
      <c r="Z4559" s="22">
        <f t="shared" si="3500"/>
        <v>100</v>
      </c>
      <c r="AA4559" s="20" t="s">
        <v>5794</v>
      </c>
      <c r="AB4559" s="22">
        <v>1</v>
      </c>
      <c r="AC4559" s="22"/>
      <c r="AD4559" s="22">
        <f>N4559</f>
        <v>100</v>
      </c>
      <c r="AE4559" s="22"/>
      <c r="AF4559" s="22">
        <f t="shared" si="3493"/>
        <v>100</v>
      </c>
      <c r="AG4559" s="20"/>
      <c r="AH4559" s="22"/>
      <c r="AI4559" s="22"/>
      <c r="AJ4559" s="22">
        <f t="shared" si="3511"/>
        <v>100</v>
      </c>
      <c r="AK4559" s="22">
        <f>IF(O4559="(传统)XDSL",VLOOKUP(S4559,[2]直销续费率明细!C:I,7,FALSE)*1,IF(O4559="GPON+XDSL",VLOOKUP(S4559,[2]直销续费率明细!C:I,7,FALSE)*1,VLOOKUP(S4559,[2]直销续费率明细!C:I,5,FALSE)*1))</f>
        <v>-40</v>
      </c>
      <c r="AL4559" s="22" t="s">
        <v>1309</v>
      </c>
      <c r="AM4559" s="22"/>
      <c r="AN4559" s="22"/>
      <c r="AO4559" s="22" t="s">
        <v>5792</v>
      </c>
      <c r="AP4559" s="22" t="s">
        <v>5831</v>
      </c>
      <c r="AS4559" s="20">
        <f>IF(Y4559&gt;=10,VLOOKUP(U4559,[2]提成计算!B:T,19,FALSE),VLOOKUP(U4559,[2]提成计算!B:T,18,FALSE))</f>
        <v>0.06</v>
      </c>
      <c r="AT4559" s="20">
        <f t="shared" si="3512"/>
        <v>6</v>
      </c>
      <c r="AU4559" s="20">
        <f t="shared" si="3513"/>
        <v>-6</v>
      </c>
    </row>
    <row r="4560" spans="1:47" x14ac:dyDescent="0.15">
      <c r="A4560" s="21" t="s">
        <v>1273</v>
      </c>
      <c r="B4560" s="20" t="s">
        <v>918</v>
      </c>
      <c r="C4560" s="20" t="s">
        <v>5823</v>
      </c>
      <c r="D4560" s="20" t="s">
        <v>5824</v>
      </c>
      <c r="E4560" s="20" t="s">
        <v>1175</v>
      </c>
      <c r="F4560" s="20" t="s">
        <v>1250</v>
      </c>
      <c r="G4560" s="20" t="s">
        <v>5832</v>
      </c>
      <c r="H4560" s="20"/>
      <c r="I4560" s="20">
        <v>13925786955</v>
      </c>
      <c r="J4560" s="20" t="s">
        <v>1268</v>
      </c>
      <c r="K4560" s="20" t="s">
        <v>321</v>
      </c>
      <c r="L4560" s="20" t="s">
        <v>1376</v>
      </c>
      <c r="M4560" s="20">
        <v>1088</v>
      </c>
      <c r="N4560" s="20">
        <v>1088</v>
      </c>
      <c r="O4560" s="20" t="s">
        <v>927</v>
      </c>
      <c r="P4560" s="20" t="s">
        <v>50</v>
      </c>
      <c r="Q4560" s="28"/>
      <c r="R4560" s="21" t="s">
        <v>91</v>
      </c>
      <c r="S4560" s="21"/>
      <c r="T4560" s="21" t="s">
        <v>53</v>
      </c>
      <c r="U4560" s="21" t="s">
        <v>322</v>
      </c>
      <c r="V4560" s="46">
        <v>1</v>
      </c>
      <c r="W4560" s="26">
        <f t="shared" si="3492"/>
        <v>1</v>
      </c>
      <c r="X4560" s="26">
        <f t="shared" si="3499"/>
        <v>1</v>
      </c>
      <c r="Y4560" s="21">
        <v>10</v>
      </c>
      <c r="Z4560" s="22">
        <f t="shared" si="3500"/>
        <v>1088</v>
      </c>
      <c r="AA4560" s="20" t="s">
        <v>5794</v>
      </c>
      <c r="AB4560" s="22"/>
      <c r="AC4560" s="22">
        <v>1</v>
      </c>
      <c r="AD4560" s="22"/>
      <c r="AE4560" s="22">
        <f t="shared" ref="AE4560:AE4561" si="3514">N4560</f>
        <v>1088</v>
      </c>
      <c r="AF4560" s="22">
        <f t="shared" si="3493"/>
        <v>1088</v>
      </c>
      <c r="AG4560" s="20">
        <f>N4560</f>
        <v>1088</v>
      </c>
      <c r="AH4560" s="20" t="str">
        <f>VLOOKUP(U4560,[1]提成计算!B:I,8,FALSE)</f>
        <v xml:space="preserve"> </v>
      </c>
      <c r="AI4560" s="20"/>
      <c r="AJ4560" s="22"/>
      <c r="AK4560" s="22"/>
      <c r="AM4560" s="22"/>
      <c r="AN4560" s="22"/>
      <c r="AO4560" s="22" t="s">
        <v>5792</v>
      </c>
      <c r="AP4560" s="22" t="s">
        <v>1301</v>
      </c>
      <c r="AS4560" s="20"/>
      <c r="AT4560" s="20"/>
      <c r="AU4560" s="20"/>
    </row>
    <row r="4561" spans="1:47" x14ac:dyDescent="0.15">
      <c r="A4561" s="21" t="s">
        <v>1273</v>
      </c>
      <c r="B4561" s="20" t="s">
        <v>918</v>
      </c>
      <c r="C4561" s="20" t="s">
        <v>5823</v>
      </c>
      <c r="D4561" s="20" t="s">
        <v>5824</v>
      </c>
      <c r="E4561" s="20" t="s">
        <v>996</v>
      </c>
      <c r="F4561" s="20" t="s">
        <v>1250</v>
      </c>
      <c r="G4561" s="20" t="s">
        <v>5833</v>
      </c>
      <c r="H4561" s="20"/>
      <c r="I4561" s="20">
        <v>13802453658</v>
      </c>
      <c r="J4561" s="20" t="s">
        <v>924</v>
      </c>
      <c r="K4561" s="20" t="s">
        <v>1286</v>
      </c>
      <c r="L4561" s="20" t="s">
        <v>2137</v>
      </c>
      <c r="M4561" s="20">
        <v>1408</v>
      </c>
      <c r="N4561" s="20">
        <v>1408</v>
      </c>
      <c r="O4561" s="20" t="s">
        <v>927</v>
      </c>
      <c r="P4561" s="20" t="s">
        <v>50</v>
      </c>
      <c r="Q4561" s="28"/>
      <c r="R4561" s="21" t="s">
        <v>91</v>
      </c>
      <c r="S4561" s="25" t="s">
        <v>1410</v>
      </c>
      <c r="T4561" s="21" t="s">
        <v>53</v>
      </c>
      <c r="U4561" s="21" t="s">
        <v>1287</v>
      </c>
      <c r="V4561" s="46">
        <v>1</v>
      </c>
      <c r="W4561" s="26">
        <f t="shared" si="3492"/>
        <v>1</v>
      </c>
      <c r="Y4561" s="21">
        <v>12</v>
      </c>
      <c r="Z4561" s="22">
        <f t="shared" si="3500"/>
        <v>1408</v>
      </c>
      <c r="AA4561" s="20" t="s">
        <v>5794</v>
      </c>
      <c r="AB4561" s="22"/>
      <c r="AC4561" s="22">
        <v>1</v>
      </c>
      <c r="AD4561" s="22"/>
      <c r="AE4561" s="22">
        <f t="shared" si="3514"/>
        <v>1408</v>
      </c>
      <c r="AF4561" s="22">
        <f t="shared" si="3493"/>
        <v>1408</v>
      </c>
      <c r="AG4561" s="20"/>
      <c r="AH4561" s="22"/>
      <c r="AI4561" s="22"/>
      <c r="AJ4561" s="22">
        <f>N4561</f>
        <v>1408</v>
      </c>
      <c r="AK4561" s="22">
        <f>IF(O4561="(传统)XDSL",VLOOKUP(S4561,[2]直销续费率明细!C:I,7,FALSE)*1,IF(O4561="GPON+XDSL",VLOOKUP(S4561,[2]直销续费率明细!C:I,7,FALSE)*1,VLOOKUP(S4561,[2]直销续费率明细!C:I,5,FALSE)*1))</f>
        <v>-40</v>
      </c>
      <c r="AL4561" s="22" t="s">
        <v>1309</v>
      </c>
      <c r="AM4561" s="22"/>
      <c r="AN4561" s="22"/>
      <c r="AO4561" s="22" t="s">
        <v>2216</v>
      </c>
      <c r="AP4561" s="22" t="s">
        <v>1301</v>
      </c>
      <c r="AS4561" s="20">
        <f>IF(Y4561&gt;=10,VLOOKUP(U4561,[2]提成计算!B:T,19,FALSE),VLOOKUP(U4561,[2]提成计算!B:T,18,FALSE))</f>
        <v>0.09</v>
      </c>
      <c r="AT4561" s="20">
        <f t="shared" ref="AT4561" si="3515">IF(AD4561*AS4561&gt;0,AD4561*AS4561,AE4561*AS4561)</f>
        <v>126.72</v>
      </c>
      <c r="AU4561" s="20">
        <f t="shared" ref="AU4561" si="3516">IF(AND(AK4561&lt;0,AK4561+AT4561&lt;0),-AT4561,AK4561)</f>
        <v>-40</v>
      </c>
    </row>
    <row r="4562" spans="1:47" x14ac:dyDescent="0.15">
      <c r="A4562" s="21" t="s">
        <v>1273</v>
      </c>
      <c r="B4562" s="22" t="s">
        <v>918</v>
      </c>
      <c r="C4562" s="22" t="s">
        <v>1099</v>
      </c>
      <c r="D4562" s="22" t="s">
        <v>1121</v>
      </c>
      <c r="E4562" s="22" t="s">
        <v>1412</v>
      </c>
      <c r="F4562" s="22" t="s">
        <v>1250</v>
      </c>
      <c r="G4562" s="22" t="s">
        <v>5834</v>
      </c>
      <c r="I4562" s="22">
        <v>13532967521</v>
      </c>
      <c r="J4562" s="22" t="s">
        <v>1049</v>
      </c>
      <c r="K4562" s="22" t="s">
        <v>213</v>
      </c>
      <c r="L4562" s="22" t="s">
        <v>1947</v>
      </c>
      <c r="M4562" s="22">
        <v>400</v>
      </c>
      <c r="N4562" s="22">
        <v>400</v>
      </c>
      <c r="O4562" s="22" t="s">
        <v>927</v>
      </c>
      <c r="P4562" s="22" t="s">
        <v>2828</v>
      </c>
      <c r="Q4562" s="28"/>
      <c r="R4562" s="21" t="s">
        <v>91</v>
      </c>
      <c r="S4562" s="21"/>
      <c r="T4562" s="21" t="s">
        <v>53</v>
      </c>
      <c r="U4562" s="21" t="s">
        <v>214</v>
      </c>
      <c r="V4562" s="46">
        <v>0.5</v>
      </c>
      <c r="W4562" s="26">
        <f t="shared" si="3492"/>
        <v>0.5</v>
      </c>
      <c r="X4562" s="26">
        <f t="shared" si="3499"/>
        <v>0.5</v>
      </c>
      <c r="Y4562" s="21">
        <v>4</v>
      </c>
      <c r="Z4562" s="22">
        <f t="shared" si="3500"/>
        <v>400</v>
      </c>
      <c r="AA4562" s="20" t="s">
        <v>2218</v>
      </c>
      <c r="AB4562" s="22">
        <v>1</v>
      </c>
      <c r="AC4562" s="22"/>
      <c r="AD4562" s="22">
        <f t="shared" ref="AD4562:AD4563" si="3517">N4562</f>
        <v>400</v>
      </c>
      <c r="AE4562" s="22"/>
      <c r="AF4562" s="22">
        <f t="shared" si="3493"/>
        <v>400</v>
      </c>
      <c r="AG4562" s="20">
        <f t="shared" ref="AG4562:AG4571" si="3518">N4562</f>
        <v>400</v>
      </c>
      <c r="AH4562" s="20" t="str">
        <f>VLOOKUP(U4562,[1]提成计算!B:I,8,FALSE)</f>
        <v>否</v>
      </c>
      <c r="AI4562" s="20"/>
      <c r="AJ4562" s="22"/>
      <c r="AK4562" s="22"/>
      <c r="AM4562" s="22"/>
      <c r="AN4562" s="22"/>
      <c r="AO4562" s="22" t="s">
        <v>5792</v>
      </c>
      <c r="AP4562" s="22" t="s">
        <v>5835</v>
      </c>
      <c r="AS4562" s="20"/>
      <c r="AT4562" s="20"/>
      <c r="AU4562" s="20"/>
    </row>
    <row r="4563" spans="1:47" x14ac:dyDescent="0.15">
      <c r="A4563" s="21" t="s">
        <v>1273</v>
      </c>
      <c r="B4563" s="22" t="s">
        <v>918</v>
      </c>
      <c r="C4563" s="22" t="s">
        <v>1099</v>
      </c>
      <c r="D4563" s="22" t="s">
        <v>1121</v>
      </c>
      <c r="E4563" s="22" t="s">
        <v>4689</v>
      </c>
      <c r="F4563" s="22" t="s">
        <v>1250</v>
      </c>
      <c r="G4563" s="22" t="s">
        <v>5836</v>
      </c>
      <c r="I4563" s="22">
        <v>13652688490</v>
      </c>
      <c r="J4563" s="22" t="s">
        <v>1049</v>
      </c>
      <c r="K4563" s="22" t="s">
        <v>4753</v>
      </c>
      <c r="L4563" s="22" t="s">
        <v>1896</v>
      </c>
      <c r="M4563" s="22">
        <v>1298</v>
      </c>
      <c r="N4563" s="22">
        <v>1298</v>
      </c>
      <c r="O4563" s="22" t="s">
        <v>927</v>
      </c>
      <c r="P4563" s="22" t="s">
        <v>2828</v>
      </c>
      <c r="Q4563" s="28"/>
      <c r="R4563" s="21" t="s">
        <v>91</v>
      </c>
      <c r="S4563" s="21"/>
      <c r="T4563" s="21" t="s">
        <v>53</v>
      </c>
      <c r="U4563" s="21" t="s">
        <v>4754</v>
      </c>
      <c r="V4563" s="46">
        <v>1</v>
      </c>
      <c r="W4563" s="26">
        <f t="shared" si="3492"/>
        <v>1</v>
      </c>
      <c r="X4563" s="26">
        <f t="shared" si="3499"/>
        <v>1</v>
      </c>
      <c r="Y4563" s="21">
        <v>6</v>
      </c>
      <c r="Z4563" s="22">
        <f t="shared" si="3500"/>
        <v>1298</v>
      </c>
      <c r="AA4563" s="20" t="s">
        <v>5794</v>
      </c>
      <c r="AB4563" s="22">
        <v>1</v>
      </c>
      <c r="AC4563" s="22"/>
      <c r="AD4563" s="22">
        <f t="shared" si="3517"/>
        <v>1298</v>
      </c>
      <c r="AE4563" s="22"/>
      <c r="AF4563" s="22">
        <f t="shared" si="3493"/>
        <v>1298</v>
      </c>
      <c r="AG4563" s="20">
        <f t="shared" si="3518"/>
        <v>1298</v>
      </c>
      <c r="AH4563" s="20" t="str">
        <f>VLOOKUP(U4563,[1]提成计算!B:I,8,FALSE)</f>
        <v xml:space="preserve"> </v>
      </c>
      <c r="AI4563" s="20"/>
      <c r="AJ4563" s="22"/>
      <c r="AK4563" s="22"/>
      <c r="AM4563" s="22"/>
      <c r="AN4563" s="22"/>
      <c r="AO4563" s="22" t="s">
        <v>5792</v>
      </c>
      <c r="AP4563" s="22" t="s">
        <v>1301</v>
      </c>
      <c r="AS4563" s="20"/>
      <c r="AT4563" s="20"/>
      <c r="AU4563" s="20"/>
    </row>
    <row r="4564" spans="1:47" x14ac:dyDescent="0.15">
      <c r="A4564" s="21" t="s">
        <v>1273</v>
      </c>
      <c r="B4564" s="22" t="s">
        <v>918</v>
      </c>
      <c r="C4564" s="22" t="s">
        <v>1099</v>
      </c>
      <c r="D4564" s="22" t="s">
        <v>1121</v>
      </c>
      <c r="E4564" s="22" t="s">
        <v>1280</v>
      </c>
      <c r="F4564" s="22" t="s">
        <v>1250</v>
      </c>
      <c r="G4564" s="22" t="s">
        <v>5837</v>
      </c>
      <c r="I4564" s="22">
        <v>13790177399</v>
      </c>
      <c r="J4564" s="22" t="s">
        <v>1049</v>
      </c>
      <c r="K4564" s="22" t="s">
        <v>5828</v>
      </c>
      <c r="L4564" s="22" t="s">
        <v>3083</v>
      </c>
      <c r="M4564" s="22">
        <v>2598</v>
      </c>
      <c r="N4564" s="22">
        <v>2598</v>
      </c>
      <c r="O4564" s="22" t="s">
        <v>927</v>
      </c>
      <c r="P4564" s="22" t="s">
        <v>2828</v>
      </c>
      <c r="Q4564" s="28"/>
      <c r="R4564" s="21" t="s">
        <v>91</v>
      </c>
      <c r="S4564" s="21"/>
      <c r="T4564" s="21" t="s">
        <v>53</v>
      </c>
      <c r="U4564" s="21" t="s">
        <v>1287</v>
      </c>
      <c r="V4564" s="46">
        <v>1</v>
      </c>
      <c r="W4564" s="26">
        <f t="shared" si="3492"/>
        <v>1</v>
      </c>
      <c r="X4564" s="26">
        <f t="shared" si="3499"/>
        <v>1</v>
      </c>
      <c r="Y4564" s="21">
        <v>20</v>
      </c>
      <c r="Z4564" s="22">
        <f t="shared" si="3500"/>
        <v>2598</v>
      </c>
      <c r="AA4564" s="20" t="s">
        <v>5794</v>
      </c>
      <c r="AB4564" s="22"/>
      <c r="AC4564" s="22">
        <v>1</v>
      </c>
      <c r="AD4564" s="22"/>
      <c r="AE4564" s="22">
        <f t="shared" ref="AE4564" si="3519">N4564</f>
        <v>2598</v>
      </c>
      <c r="AF4564" s="22">
        <f t="shared" si="3493"/>
        <v>2598</v>
      </c>
      <c r="AG4564" s="20">
        <f t="shared" si="3518"/>
        <v>2598</v>
      </c>
      <c r="AH4564" s="20" t="str">
        <f>VLOOKUP(U4564,[1]提成计算!B:I,8,FALSE)</f>
        <v xml:space="preserve"> </v>
      </c>
      <c r="AI4564" s="20"/>
      <c r="AJ4564" s="22"/>
      <c r="AK4564" s="22"/>
      <c r="AM4564" s="22"/>
      <c r="AN4564" s="22"/>
      <c r="AO4564" s="22" t="s">
        <v>5792</v>
      </c>
      <c r="AP4564" s="22" t="s">
        <v>1301</v>
      </c>
      <c r="AS4564" s="20"/>
      <c r="AT4564" s="20"/>
      <c r="AU4564" s="20"/>
    </row>
    <row r="4565" spans="1:47" x14ac:dyDescent="0.15">
      <c r="A4565" s="21" t="s">
        <v>1273</v>
      </c>
      <c r="B4565" s="22" t="s">
        <v>918</v>
      </c>
      <c r="C4565" s="22" t="s">
        <v>1099</v>
      </c>
      <c r="D4565" s="22" t="s">
        <v>1100</v>
      </c>
      <c r="E4565" s="22" t="s">
        <v>1101</v>
      </c>
      <c r="F4565" s="22" t="s">
        <v>1250</v>
      </c>
      <c r="G4565" s="22" t="s">
        <v>4547</v>
      </c>
      <c r="I4565" s="22">
        <v>13424811895</v>
      </c>
      <c r="J4565" s="22" t="s">
        <v>1049</v>
      </c>
      <c r="K4565" s="22" t="s">
        <v>1107</v>
      </c>
      <c r="L4565" s="22" t="s">
        <v>1918</v>
      </c>
      <c r="M4565" s="22">
        <v>680</v>
      </c>
      <c r="N4565" s="22">
        <v>680</v>
      </c>
      <c r="O4565" s="22" t="s">
        <v>927</v>
      </c>
      <c r="P4565" s="22" t="s">
        <v>2828</v>
      </c>
      <c r="Q4565" s="28"/>
      <c r="R4565" s="21" t="s">
        <v>52</v>
      </c>
      <c r="S4565" s="21"/>
      <c r="T4565" s="21" t="s">
        <v>1108</v>
      </c>
      <c r="U4565" s="21">
        <v>0</v>
      </c>
      <c r="V4565" s="46">
        <v>1</v>
      </c>
      <c r="W4565" s="26">
        <f t="shared" si="3492"/>
        <v>1</v>
      </c>
      <c r="X4565" s="26">
        <f t="shared" si="3499"/>
        <v>1</v>
      </c>
      <c r="Y4565" s="21">
        <v>4</v>
      </c>
      <c r="Z4565" s="22">
        <f t="shared" si="3500"/>
        <v>680</v>
      </c>
      <c r="AA4565" s="20" t="s">
        <v>5794</v>
      </c>
      <c r="AB4565" s="22">
        <v>1</v>
      </c>
      <c r="AC4565" s="22"/>
      <c r="AD4565" s="22">
        <f>N4565</f>
        <v>680</v>
      </c>
      <c r="AE4565" s="22"/>
      <c r="AF4565" s="22">
        <f t="shared" si="3493"/>
        <v>680</v>
      </c>
      <c r="AG4565" s="20">
        <f t="shared" si="3518"/>
        <v>680</v>
      </c>
      <c r="AH4565" s="20"/>
      <c r="AI4565" s="20"/>
      <c r="AJ4565" s="22"/>
      <c r="AK4565" s="22"/>
      <c r="AM4565" s="22"/>
      <c r="AN4565" s="22"/>
      <c r="AO4565" s="22" t="s">
        <v>5792</v>
      </c>
      <c r="AP4565" s="22" t="s">
        <v>5805</v>
      </c>
      <c r="AS4565" s="20"/>
      <c r="AT4565" s="20"/>
      <c r="AU4565" s="20"/>
    </row>
    <row r="4566" spans="1:47" x14ac:dyDescent="0.15">
      <c r="A4566" s="21" t="s">
        <v>1273</v>
      </c>
      <c r="B4566" s="22" t="s">
        <v>918</v>
      </c>
      <c r="C4566" s="22" t="s">
        <v>1099</v>
      </c>
      <c r="D4566" s="22" t="s">
        <v>1121</v>
      </c>
      <c r="E4566" s="22" t="s">
        <v>4689</v>
      </c>
      <c r="F4566" s="22" t="s">
        <v>1250</v>
      </c>
      <c r="G4566" s="22" t="s">
        <v>5838</v>
      </c>
      <c r="I4566" s="22">
        <v>13423392215</v>
      </c>
      <c r="J4566" s="22" t="s">
        <v>1049</v>
      </c>
      <c r="K4566" s="22" t="s">
        <v>4753</v>
      </c>
      <c r="L4566" s="22" t="s">
        <v>1358</v>
      </c>
      <c r="M4566" s="22">
        <v>1088</v>
      </c>
      <c r="N4566" s="22">
        <v>1088</v>
      </c>
      <c r="O4566" s="22" t="s">
        <v>927</v>
      </c>
      <c r="P4566" s="22" t="s">
        <v>2828</v>
      </c>
      <c r="Q4566" s="28"/>
      <c r="R4566" s="21" t="s">
        <v>91</v>
      </c>
      <c r="S4566" s="21"/>
      <c r="T4566" s="21" t="s">
        <v>53</v>
      </c>
      <c r="U4566" s="21" t="s">
        <v>4754</v>
      </c>
      <c r="V4566" s="46">
        <v>1</v>
      </c>
      <c r="W4566" s="26">
        <f t="shared" si="3492"/>
        <v>1</v>
      </c>
      <c r="X4566" s="26">
        <f t="shared" si="3499"/>
        <v>1</v>
      </c>
      <c r="Y4566" s="21">
        <v>10</v>
      </c>
      <c r="Z4566" s="22">
        <f t="shared" si="3500"/>
        <v>1088</v>
      </c>
      <c r="AA4566" s="20" t="s">
        <v>5794</v>
      </c>
      <c r="AB4566" s="22"/>
      <c r="AC4566" s="22">
        <v>1</v>
      </c>
      <c r="AD4566" s="22"/>
      <c r="AE4566" s="22">
        <f>N4566</f>
        <v>1088</v>
      </c>
      <c r="AF4566" s="22">
        <f t="shared" si="3493"/>
        <v>1088</v>
      </c>
      <c r="AG4566" s="20">
        <f t="shared" si="3518"/>
        <v>1088</v>
      </c>
      <c r="AH4566" s="20" t="str">
        <f>VLOOKUP(U4566,[1]提成计算!B:I,8,FALSE)</f>
        <v xml:space="preserve"> </v>
      </c>
      <c r="AI4566" s="20"/>
      <c r="AJ4566" s="22"/>
      <c r="AK4566" s="22"/>
      <c r="AM4566" s="22"/>
      <c r="AN4566" s="22"/>
      <c r="AO4566" s="22" t="s">
        <v>2216</v>
      </c>
      <c r="AP4566" s="22" t="s">
        <v>1301</v>
      </c>
      <c r="AS4566" s="20"/>
      <c r="AT4566" s="20"/>
      <c r="AU4566" s="20"/>
    </row>
    <row r="4567" spans="1:47" x14ac:dyDescent="0.15">
      <c r="A4567" s="21" t="s">
        <v>1273</v>
      </c>
      <c r="B4567" s="22" t="s">
        <v>918</v>
      </c>
      <c r="C4567" s="22" t="s">
        <v>1099</v>
      </c>
      <c r="D4567" s="22" t="s">
        <v>1121</v>
      </c>
      <c r="E4567" s="22" t="s">
        <v>1164</v>
      </c>
      <c r="F4567" s="22" t="s">
        <v>1250</v>
      </c>
      <c r="G4567" s="22" t="s">
        <v>5839</v>
      </c>
      <c r="I4567" s="22">
        <v>13712383373</v>
      </c>
      <c r="J4567" s="22" t="s">
        <v>1049</v>
      </c>
      <c r="K4567" s="22" t="s">
        <v>321</v>
      </c>
      <c r="L4567" s="22" t="s">
        <v>1960</v>
      </c>
      <c r="M4567" s="22">
        <v>400</v>
      </c>
      <c r="N4567" s="22">
        <v>400</v>
      </c>
      <c r="O4567" s="22" t="s">
        <v>927</v>
      </c>
      <c r="P4567" s="22" t="s">
        <v>2828</v>
      </c>
      <c r="Q4567" s="28"/>
      <c r="R4567" s="21" t="s">
        <v>91</v>
      </c>
      <c r="S4567" s="21"/>
      <c r="T4567" s="21" t="s">
        <v>53</v>
      </c>
      <c r="U4567" s="21" t="s">
        <v>322</v>
      </c>
      <c r="V4567" s="46">
        <v>0.5</v>
      </c>
      <c r="W4567" s="26">
        <f t="shared" si="3492"/>
        <v>0.5</v>
      </c>
      <c r="X4567" s="26">
        <f t="shared" si="3499"/>
        <v>0.5</v>
      </c>
      <c r="Y4567" s="21">
        <v>4</v>
      </c>
      <c r="Z4567" s="22">
        <f t="shared" si="3500"/>
        <v>400</v>
      </c>
      <c r="AA4567" s="20" t="s">
        <v>2218</v>
      </c>
      <c r="AB4567" s="22">
        <v>1</v>
      </c>
      <c r="AC4567" s="22"/>
      <c r="AD4567" s="22">
        <f t="shared" ref="AD4567:AD4570" si="3520">N4567</f>
        <v>400</v>
      </c>
      <c r="AE4567" s="22"/>
      <c r="AF4567" s="22">
        <f t="shared" si="3493"/>
        <v>400</v>
      </c>
      <c r="AG4567" s="20">
        <f t="shared" si="3518"/>
        <v>400</v>
      </c>
      <c r="AH4567" s="20" t="str">
        <f>VLOOKUP(U4567,[1]提成计算!B:I,8,FALSE)</f>
        <v xml:space="preserve"> </v>
      </c>
      <c r="AI4567" s="20"/>
      <c r="AJ4567" s="22"/>
      <c r="AK4567" s="22"/>
      <c r="AM4567" s="22"/>
      <c r="AN4567" s="22"/>
      <c r="AO4567" s="22" t="s">
        <v>5792</v>
      </c>
      <c r="AP4567" s="22" t="s">
        <v>1961</v>
      </c>
      <c r="AS4567" s="20"/>
      <c r="AT4567" s="20"/>
      <c r="AU4567" s="20"/>
    </row>
    <row r="4568" spans="1:47" x14ac:dyDescent="0.15">
      <c r="A4568" s="21" t="s">
        <v>1273</v>
      </c>
      <c r="B4568" s="22" t="s">
        <v>918</v>
      </c>
      <c r="C4568" s="22" t="s">
        <v>1099</v>
      </c>
      <c r="D4568" s="22" t="s">
        <v>1121</v>
      </c>
      <c r="E4568" s="22" t="s">
        <v>1412</v>
      </c>
      <c r="F4568" s="22" t="s">
        <v>1250</v>
      </c>
      <c r="G4568" s="22" t="s">
        <v>5840</v>
      </c>
      <c r="I4568" s="22">
        <v>13763269342</v>
      </c>
      <c r="J4568" s="22" t="s">
        <v>1049</v>
      </c>
      <c r="K4568" s="22" t="s">
        <v>4737</v>
      </c>
      <c r="L4568" s="22" t="s">
        <v>2131</v>
      </c>
      <c r="M4568" s="22">
        <v>800</v>
      </c>
      <c r="N4568" s="22">
        <v>800</v>
      </c>
      <c r="O4568" s="22" t="s">
        <v>927</v>
      </c>
      <c r="P4568" s="22" t="s">
        <v>2828</v>
      </c>
      <c r="Q4568" s="28"/>
      <c r="R4568" s="21" t="s">
        <v>91</v>
      </c>
      <c r="S4568" s="21"/>
      <c r="T4568" s="21" t="s">
        <v>53</v>
      </c>
      <c r="U4568" s="21" t="s">
        <v>4738</v>
      </c>
      <c r="V4568" s="46">
        <v>1</v>
      </c>
      <c r="W4568" s="26">
        <f t="shared" si="3492"/>
        <v>1</v>
      </c>
      <c r="X4568" s="26">
        <f t="shared" si="3499"/>
        <v>1</v>
      </c>
      <c r="Y4568" s="21">
        <v>6</v>
      </c>
      <c r="Z4568" s="22">
        <f t="shared" si="3500"/>
        <v>800</v>
      </c>
      <c r="AA4568" s="20" t="s">
        <v>5794</v>
      </c>
      <c r="AB4568" s="22">
        <v>1</v>
      </c>
      <c r="AC4568" s="22"/>
      <c r="AD4568" s="22">
        <f t="shared" si="3520"/>
        <v>800</v>
      </c>
      <c r="AE4568" s="22"/>
      <c r="AF4568" s="22">
        <f t="shared" si="3493"/>
        <v>800</v>
      </c>
      <c r="AG4568" s="20">
        <f t="shared" si="3518"/>
        <v>800</v>
      </c>
      <c r="AH4568" s="20" t="str">
        <f>VLOOKUP(U4568,[1]提成计算!B:I,8,FALSE)</f>
        <v>否</v>
      </c>
      <c r="AI4568" s="20"/>
      <c r="AJ4568" s="22"/>
      <c r="AK4568" s="22"/>
      <c r="AM4568" s="22"/>
      <c r="AN4568" s="22"/>
      <c r="AO4568" s="22" t="s">
        <v>5792</v>
      </c>
      <c r="AP4568" s="22" t="s">
        <v>1301</v>
      </c>
      <c r="AS4568" s="20"/>
      <c r="AT4568" s="20"/>
      <c r="AU4568" s="20"/>
    </row>
    <row r="4569" spans="1:47" x14ac:dyDescent="0.15">
      <c r="A4569" s="21" t="s">
        <v>1273</v>
      </c>
      <c r="B4569" s="22" t="s">
        <v>918</v>
      </c>
      <c r="C4569" s="22" t="s">
        <v>1099</v>
      </c>
      <c r="D4569" s="22" t="s">
        <v>1121</v>
      </c>
      <c r="E4569" s="22" t="s">
        <v>4689</v>
      </c>
      <c r="F4569" s="22" t="s">
        <v>1250</v>
      </c>
      <c r="G4569" s="22" t="s">
        <v>5841</v>
      </c>
      <c r="I4569" s="22">
        <v>13728292445</v>
      </c>
      <c r="J4569" s="22" t="s">
        <v>1049</v>
      </c>
      <c r="K4569" s="22" t="s">
        <v>4753</v>
      </c>
      <c r="L4569" s="22" t="s">
        <v>1939</v>
      </c>
      <c r="M4569" s="22">
        <v>680</v>
      </c>
      <c r="N4569" s="22">
        <v>680</v>
      </c>
      <c r="O4569" s="22" t="s">
        <v>927</v>
      </c>
      <c r="P4569" s="22" t="s">
        <v>2828</v>
      </c>
      <c r="Q4569" s="28"/>
      <c r="R4569" s="21" t="s">
        <v>91</v>
      </c>
      <c r="S4569" s="21"/>
      <c r="T4569" s="21" t="s">
        <v>53</v>
      </c>
      <c r="U4569" s="21" t="s">
        <v>4754</v>
      </c>
      <c r="V4569" s="46">
        <v>1</v>
      </c>
      <c r="W4569" s="26">
        <f t="shared" si="3492"/>
        <v>1</v>
      </c>
      <c r="X4569" s="26">
        <f t="shared" si="3499"/>
        <v>1</v>
      </c>
      <c r="Y4569" s="21">
        <v>4</v>
      </c>
      <c r="Z4569" s="22">
        <f t="shared" si="3500"/>
        <v>680</v>
      </c>
      <c r="AA4569" s="20" t="s">
        <v>5794</v>
      </c>
      <c r="AB4569" s="22">
        <v>1</v>
      </c>
      <c r="AC4569" s="22"/>
      <c r="AD4569" s="22">
        <f t="shared" si="3520"/>
        <v>680</v>
      </c>
      <c r="AE4569" s="22"/>
      <c r="AF4569" s="22">
        <f t="shared" si="3493"/>
        <v>680</v>
      </c>
      <c r="AG4569" s="20">
        <f t="shared" si="3518"/>
        <v>680</v>
      </c>
      <c r="AH4569" s="20" t="str">
        <f>VLOOKUP(U4569,[1]提成计算!B:I,8,FALSE)</f>
        <v xml:space="preserve"> </v>
      </c>
      <c r="AI4569" s="20"/>
      <c r="AJ4569" s="22"/>
      <c r="AK4569" s="22"/>
      <c r="AM4569" s="22"/>
      <c r="AN4569" s="22"/>
      <c r="AO4569" s="22" t="s">
        <v>5792</v>
      </c>
      <c r="AP4569" s="22" t="s">
        <v>1301</v>
      </c>
      <c r="AS4569" s="20"/>
      <c r="AT4569" s="20"/>
      <c r="AU4569" s="20"/>
    </row>
    <row r="4570" spans="1:47" x14ac:dyDescent="0.15">
      <c r="A4570" s="21" t="s">
        <v>1273</v>
      </c>
      <c r="B4570" s="22" t="s">
        <v>918</v>
      </c>
      <c r="C4570" s="22" t="s">
        <v>1099</v>
      </c>
      <c r="D4570" s="22" t="s">
        <v>1121</v>
      </c>
      <c r="E4570" s="22" t="s">
        <v>1171</v>
      </c>
      <c r="F4570" s="22" t="s">
        <v>1250</v>
      </c>
      <c r="G4570" s="22" t="s">
        <v>5842</v>
      </c>
      <c r="I4570" s="22">
        <v>13549250478</v>
      </c>
      <c r="J4570" s="22" t="s">
        <v>1049</v>
      </c>
      <c r="K4570" s="22" t="s">
        <v>1173</v>
      </c>
      <c r="L4570" s="22" t="s">
        <v>2131</v>
      </c>
      <c r="M4570" s="22">
        <v>800</v>
      </c>
      <c r="N4570" s="22">
        <v>800</v>
      </c>
      <c r="O4570" s="22" t="s">
        <v>927</v>
      </c>
      <c r="P4570" s="22" t="s">
        <v>2828</v>
      </c>
      <c r="Q4570" s="28"/>
      <c r="R4570" s="21" t="s">
        <v>91</v>
      </c>
      <c r="S4570" s="21"/>
      <c r="T4570" s="21" t="s">
        <v>53</v>
      </c>
      <c r="U4570" s="21" t="s">
        <v>1174</v>
      </c>
      <c r="V4570" s="46">
        <v>1</v>
      </c>
      <c r="W4570" s="26">
        <f t="shared" si="3492"/>
        <v>1</v>
      </c>
      <c r="X4570" s="26">
        <f t="shared" si="3499"/>
        <v>1</v>
      </c>
      <c r="Y4570" s="21">
        <v>6</v>
      </c>
      <c r="Z4570" s="22">
        <f t="shared" si="3500"/>
        <v>800</v>
      </c>
      <c r="AA4570" s="20" t="s">
        <v>5794</v>
      </c>
      <c r="AB4570" s="22">
        <v>1</v>
      </c>
      <c r="AC4570" s="22"/>
      <c r="AD4570" s="22">
        <f t="shared" si="3520"/>
        <v>800</v>
      </c>
      <c r="AE4570" s="22"/>
      <c r="AF4570" s="22">
        <f t="shared" si="3493"/>
        <v>800</v>
      </c>
      <c r="AG4570" s="20">
        <f t="shared" si="3518"/>
        <v>800</v>
      </c>
      <c r="AH4570" s="20" t="str">
        <f>VLOOKUP(U4570,[1]提成计算!B:I,8,FALSE)</f>
        <v xml:space="preserve"> </v>
      </c>
      <c r="AI4570" s="20"/>
      <c r="AJ4570" s="22"/>
      <c r="AK4570" s="22"/>
      <c r="AM4570" s="22"/>
      <c r="AN4570" s="22"/>
      <c r="AO4570" s="22" t="s">
        <v>5792</v>
      </c>
      <c r="AP4570" s="22" t="s">
        <v>1301</v>
      </c>
      <c r="AS4570" s="20"/>
      <c r="AT4570" s="20"/>
      <c r="AU4570" s="20"/>
    </row>
    <row r="4571" spans="1:47" x14ac:dyDescent="0.15">
      <c r="A4571" s="21" t="s">
        <v>1273</v>
      </c>
      <c r="B4571" s="22" t="s">
        <v>918</v>
      </c>
      <c r="C4571" s="22" t="s">
        <v>1178</v>
      </c>
      <c r="D4571" s="22" t="s">
        <v>1183</v>
      </c>
      <c r="E4571" s="22" t="s">
        <v>1885</v>
      </c>
      <c r="F4571" s="22" t="s">
        <v>1250</v>
      </c>
      <c r="G4571" s="22" t="s">
        <v>5843</v>
      </c>
      <c r="I4571" s="22">
        <v>18838304530</v>
      </c>
      <c r="J4571" s="22" t="s">
        <v>1268</v>
      </c>
      <c r="K4571" s="22" t="s">
        <v>5844</v>
      </c>
      <c r="L4571" s="22" t="s">
        <v>1358</v>
      </c>
      <c r="M4571" s="22">
        <v>1088</v>
      </c>
      <c r="N4571" s="22">
        <v>1088</v>
      </c>
      <c r="O4571" s="22" t="s">
        <v>927</v>
      </c>
      <c r="P4571" s="22" t="s">
        <v>50</v>
      </c>
      <c r="Q4571" s="28"/>
      <c r="R4571" s="21" t="s">
        <v>77</v>
      </c>
      <c r="S4571" s="21"/>
      <c r="T4571" s="21" t="s">
        <v>53</v>
      </c>
      <c r="U4571" s="21" t="s">
        <v>1846</v>
      </c>
      <c r="V4571" s="46">
        <v>1</v>
      </c>
      <c r="W4571" s="26">
        <f t="shared" si="3492"/>
        <v>1</v>
      </c>
      <c r="X4571" s="26">
        <f t="shared" si="3499"/>
        <v>1</v>
      </c>
      <c r="Y4571" s="21">
        <v>10</v>
      </c>
      <c r="Z4571" s="22">
        <f t="shared" si="3500"/>
        <v>1088</v>
      </c>
      <c r="AA4571" s="20" t="s">
        <v>5794</v>
      </c>
      <c r="AB4571" s="22"/>
      <c r="AC4571" s="22">
        <v>1</v>
      </c>
      <c r="AD4571" s="22"/>
      <c r="AE4571" s="22">
        <f t="shared" ref="AE4571:AE4574" si="3521">N4571</f>
        <v>1088</v>
      </c>
      <c r="AF4571" s="22">
        <f t="shared" si="3493"/>
        <v>1088</v>
      </c>
      <c r="AG4571" s="20">
        <f t="shared" si="3518"/>
        <v>1088</v>
      </c>
      <c r="AH4571" s="20" t="str">
        <f>VLOOKUP(U4571,[1]提成计算!B:I,8,FALSE)</f>
        <v xml:space="preserve"> </v>
      </c>
      <c r="AI4571" s="20"/>
      <c r="AJ4571" s="22"/>
      <c r="AK4571" s="22"/>
      <c r="AM4571" s="22"/>
      <c r="AN4571" s="22"/>
      <c r="AO4571" s="22" t="s">
        <v>5792</v>
      </c>
      <c r="AP4571" s="22" t="s">
        <v>1301</v>
      </c>
      <c r="AS4571" s="20"/>
      <c r="AT4571" s="20"/>
      <c r="AU4571" s="20"/>
    </row>
    <row r="4572" spans="1:47" x14ac:dyDescent="0.15">
      <c r="A4572" s="21" t="s">
        <v>1273</v>
      </c>
      <c r="B4572" s="22" t="s">
        <v>918</v>
      </c>
      <c r="C4572" s="22" t="s">
        <v>1178</v>
      </c>
      <c r="D4572" s="22" t="s">
        <v>1183</v>
      </c>
      <c r="E4572" s="22" t="s">
        <v>1599</v>
      </c>
      <c r="F4572" s="22" t="s">
        <v>1250</v>
      </c>
      <c r="G4572" s="22" t="s">
        <v>5845</v>
      </c>
      <c r="I4572" s="22">
        <v>13866008803</v>
      </c>
      <c r="J4572" s="22" t="s">
        <v>924</v>
      </c>
      <c r="K4572" s="22" t="s">
        <v>5844</v>
      </c>
      <c r="L4572" s="22" t="s">
        <v>1299</v>
      </c>
      <c r="M4572" s="22">
        <v>888</v>
      </c>
      <c r="N4572" s="22">
        <v>888</v>
      </c>
      <c r="O4572" s="22" t="s">
        <v>927</v>
      </c>
      <c r="P4572" s="22" t="s">
        <v>50</v>
      </c>
      <c r="Q4572" s="28"/>
      <c r="R4572" s="21" t="s">
        <v>77</v>
      </c>
      <c r="S4572" s="25" t="s">
        <v>1196</v>
      </c>
      <c r="T4572" s="21" t="s">
        <v>53</v>
      </c>
      <c r="U4572" s="21" t="s">
        <v>1846</v>
      </c>
      <c r="V4572" s="46">
        <v>1</v>
      </c>
      <c r="W4572" s="26">
        <f t="shared" si="3492"/>
        <v>1</v>
      </c>
      <c r="Y4572" s="21">
        <v>12</v>
      </c>
      <c r="Z4572" s="22">
        <f t="shared" si="3500"/>
        <v>888</v>
      </c>
      <c r="AA4572" s="20" t="s">
        <v>5794</v>
      </c>
      <c r="AB4572" s="22"/>
      <c r="AC4572" s="22">
        <v>1</v>
      </c>
      <c r="AD4572" s="22"/>
      <c r="AE4572" s="22">
        <f t="shared" si="3521"/>
        <v>888</v>
      </c>
      <c r="AF4572" s="22">
        <f t="shared" si="3493"/>
        <v>888</v>
      </c>
      <c r="AG4572" s="20"/>
      <c r="AH4572" s="22"/>
      <c r="AI4572" s="22"/>
      <c r="AJ4572" s="22">
        <f>N4572</f>
        <v>888</v>
      </c>
      <c r="AK4572" s="22">
        <f>IF(O4572="(传统)XDSL",VLOOKUP(S4572,[2]直销续费率明细!C:I,7,FALSE)*1,IF(O4572="GPON+XDSL",VLOOKUP(S4572,[2]直销续费率明细!C:I,7,FALSE)*1,VLOOKUP(S4572,[2]直销续费率明细!C:I,5,FALSE)*1))</f>
        <v>-40</v>
      </c>
      <c r="AL4572" s="22" t="s">
        <v>1309</v>
      </c>
      <c r="AM4572" s="22"/>
      <c r="AN4572" s="22"/>
      <c r="AO4572" s="22" t="s">
        <v>5792</v>
      </c>
      <c r="AP4572" s="22" t="s">
        <v>1301</v>
      </c>
      <c r="AS4572" s="20">
        <f>IF(Y4572&gt;=10,VLOOKUP(U4572,[2]提成计算!B:T,19,FALSE),VLOOKUP(U4572,[2]提成计算!B:T,18,FALSE))</f>
        <v>0.09</v>
      </c>
      <c r="AT4572" s="20">
        <f t="shared" ref="AT4572" si="3522">IF(AD4572*AS4572&gt;0,AD4572*AS4572,AE4572*AS4572)</f>
        <v>79.92</v>
      </c>
      <c r="AU4572" s="20">
        <f t="shared" ref="AU4572" si="3523">IF(AND(AK4572&lt;0,AK4572+AT4572&lt;0),-AT4572,AK4572)</f>
        <v>-40</v>
      </c>
    </row>
    <row r="4573" spans="1:47" x14ac:dyDescent="0.15">
      <c r="A4573" s="21" t="s">
        <v>1273</v>
      </c>
      <c r="B4573" s="22" t="s">
        <v>918</v>
      </c>
      <c r="C4573" s="22" t="s">
        <v>1178</v>
      </c>
      <c r="D4573" s="22" t="s">
        <v>1183</v>
      </c>
      <c r="E4573" s="22" t="s">
        <v>1193</v>
      </c>
      <c r="F4573" s="22" t="s">
        <v>1250</v>
      </c>
      <c r="G4573" s="22" t="s">
        <v>5846</v>
      </c>
      <c r="I4573" s="22">
        <v>13717363871</v>
      </c>
      <c r="J4573" s="22" t="s">
        <v>1268</v>
      </c>
      <c r="K4573" s="22" t="s">
        <v>1247</v>
      </c>
      <c r="L4573" s="22" t="s">
        <v>1358</v>
      </c>
      <c r="M4573" s="22">
        <v>1088</v>
      </c>
      <c r="N4573" s="22">
        <v>1088</v>
      </c>
      <c r="O4573" s="22" t="s">
        <v>927</v>
      </c>
      <c r="P4573" s="22" t="s">
        <v>50</v>
      </c>
      <c r="Q4573" s="28"/>
      <c r="R4573" s="21" t="s">
        <v>77</v>
      </c>
      <c r="S4573" s="21"/>
      <c r="T4573" s="21" t="s">
        <v>53</v>
      </c>
      <c r="U4573" s="21" t="s">
        <v>1248</v>
      </c>
      <c r="V4573" s="46">
        <v>1</v>
      </c>
      <c r="W4573" s="26">
        <f t="shared" si="3492"/>
        <v>1</v>
      </c>
      <c r="X4573" s="26">
        <f t="shared" si="3499"/>
        <v>1</v>
      </c>
      <c r="Y4573" s="21">
        <v>10</v>
      </c>
      <c r="Z4573" s="22">
        <f t="shared" si="3500"/>
        <v>1088</v>
      </c>
      <c r="AA4573" s="20" t="s">
        <v>5794</v>
      </c>
      <c r="AB4573" s="22"/>
      <c r="AC4573" s="22">
        <v>1</v>
      </c>
      <c r="AD4573" s="22"/>
      <c r="AE4573" s="22">
        <f t="shared" si="3521"/>
        <v>1088</v>
      </c>
      <c r="AF4573" s="22">
        <f t="shared" si="3493"/>
        <v>1088</v>
      </c>
      <c r="AG4573" s="20">
        <f t="shared" ref="AG4573:AG4574" si="3524">N4573</f>
        <v>1088</v>
      </c>
      <c r="AH4573" s="20" t="str">
        <f>VLOOKUP(U4573,[1]提成计算!B:I,8,FALSE)</f>
        <v xml:space="preserve"> </v>
      </c>
      <c r="AI4573" s="20"/>
      <c r="AJ4573" s="22"/>
      <c r="AK4573" s="22"/>
      <c r="AM4573" s="22"/>
      <c r="AN4573" s="22"/>
      <c r="AO4573" s="22" t="s">
        <v>5792</v>
      </c>
      <c r="AP4573" s="22" t="s">
        <v>1301</v>
      </c>
      <c r="AS4573" s="20"/>
      <c r="AT4573" s="20"/>
      <c r="AU4573" s="20"/>
    </row>
    <row r="4574" spans="1:47" x14ac:dyDescent="0.15">
      <c r="A4574" s="21" t="s">
        <v>1273</v>
      </c>
      <c r="B4574" s="22" t="s">
        <v>918</v>
      </c>
      <c r="C4574" s="22" t="s">
        <v>1178</v>
      </c>
      <c r="D4574" s="22" t="s">
        <v>1183</v>
      </c>
      <c r="E4574" s="22" t="s">
        <v>1193</v>
      </c>
      <c r="F4574" s="22" t="s">
        <v>1250</v>
      </c>
      <c r="G4574" s="22" t="s">
        <v>5847</v>
      </c>
      <c r="I4574" s="22">
        <v>15016948854</v>
      </c>
      <c r="J4574" s="22" t="s">
        <v>1268</v>
      </c>
      <c r="K4574" s="22" t="s">
        <v>1247</v>
      </c>
      <c r="L4574" s="22" t="s">
        <v>1358</v>
      </c>
      <c r="M4574" s="22">
        <v>1088</v>
      </c>
      <c r="N4574" s="22">
        <v>1088</v>
      </c>
      <c r="O4574" s="22" t="s">
        <v>927</v>
      </c>
      <c r="P4574" s="22" t="s">
        <v>50</v>
      </c>
      <c r="Q4574" s="28"/>
      <c r="R4574" s="21" t="s">
        <v>77</v>
      </c>
      <c r="S4574" s="21"/>
      <c r="T4574" s="21" t="s">
        <v>53</v>
      </c>
      <c r="U4574" s="21" t="s">
        <v>1248</v>
      </c>
      <c r="V4574" s="46">
        <v>1</v>
      </c>
      <c r="W4574" s="26">
        <f t="shared" si="3492"/>
        <v>1</v>
      </c>
      <c r="X4574" s="26">
        <f t="shared" si="3499"/>
        <v>1</v>
      </c>
      <c r="Y4574" s="21">
        <v>10</v>
      </c>
      <c r="Z4574" s="22">
        <f t="shared" si="3500"/>
        <v>1088</v>
      </c>
      <c r="AA4574" s="20" t="s">
        <v>5794</v>
      </c>
      <c r="AB4574" s="22"/>
      <c r="AC4574" s="22">
        <v>1</v>
      </c>
      <c r="AD4574" s="22"/>
      <c r="AE4574" s="22">
        <f t="shared" si="3521"/>
        <v>1088</v>
      </c>
      <c r="AF4574" s="22">
        <f t="shared" si="3493"/>
        <v>1088</v>
      </c>
      <c r="AG4574" s="20">
        <f t="shared" si="3524"/>
        <v>1088</v>
      </c>
      <c r="AH4574" s="20" t="str">
        <f>VLOOKUP(U4574,[1]提成计算!B:I,8,FALSE)</f>
        <v xml:space="preserve"> </v>
      </c>
      <c r="AI4574" s="20"/>
      <c r="AJ4574" s="22"/>
      <c r="AK4574" s="22"/>
      <c r="AM4574" s="22"/>
      <c r="AN4574" s="22"/>
      <c r="AO4574" s="22" t="s">
        <v>5792</v>
      </c>
      <c r="AP4574" s="22" t="s">
        <v>1301</v>
      </c>
      <c r="AS4574" s="20"/>
      <c r="AT4574" s="20"/>
      <c r="AU4574" s="20"/>
    </row>
    <row r="4575" spans="1:47" x14ac:dyDescent="0.15">
      <c r="A4575" s="21" t="s">
        <v>1273</v>
      </c>
      <c r="B4575" s="22" t="s">
        <v>918</v>
      </c>
      <c r="C4575" s="22" t="s">
        <v>1178</v>
      </c>
      <c r="D4575" s="22" t="s">
        <v>1183</v>
      </c>
      <c r="E4575" s="22" t="s">
        <v>1212</v>
      </c>
      <c r="F4575" s="22" t="s">
        <v>1250</v>
      </c>
      <c r="G4575" s="22" t="s">
        <v>5848</v>
      </c>
      <c r="I4575" s="22">
        <v>13415988797</v>
      </c>
      <c r="J4575" s="22" t="s">
        <v>1840</v>
      </c>
      <c r="K4575" s="22" t="s">
        <v>5844</v>
      </c>
      <c r="L4575" s="22" t="s">
        <v>1863</v>
      </c>
      <c r="M4575" s="22">
        <v>-1298</v>
      </c>
      <c r="N4575" s="22">
        <v>-1298</v>
      </c>
      <c r="O4575" s="22" t="s">
        <v>927</v>
      </c>
      <c r="P4575" s="22" t="s">
        <v>1910</v>
      </c>
      <c r="Q4575" s="28"/>
      <c r="R4575" s="21" t="s">
        <v>77</v>
      </c>
      <c r="S4575" s="21"/>
      <c r="T4575" s="21" t="s">
        <v>53</v>
      </c>
      <c r="U4575" s="21" t="s">
        <v>1846</v>
      </c>
      <c r="V4575" s="46"/>
      <c r="Y4575" s="21">
        <v>6</v>
      </c>
      <c r="Z4575" s="22">
        <f t="shared" si="3500"/>
        <v>-1298</v>
      </c>
      <c r="AA4575" s="20" t="s">
        <v>1911</v>
      </c>
      <c r="AB4575" s="22"/>
      <c r="AC4575" s="22"/>
      <c r="AD4575" s="22"/>
      <c r="AE4575" s="22"/>
      <c r="AF4575" s="22"/>
      <c r="AG4575" s="20"/>
      <c r="AH4575" s="22"/>
      <c r="AI4575" s="22"/>
      <c r="AJ4575" s="22"/>
      <c r="AK4575" s="22"/>
      <c r="AM4575" s="22"/>
      <c r="AN4575" s="22"/>
      <c r="AO4575" s="22" t="s">
        <v>5792</v>
      </c>
      <c r="AP4575" s="22" t="s">
        <v>1301</v>
      </c>
      <c r="AS4575" s="20"/>
      <c r="AT4575" s="20"/>
      <c r="AU4575" s="20"/>
    </row>
    <row r="4576" spans="1:47" x14ac:dyDescent="0.15">
      <c r="A4576" s="21" t="s">
        <v>1273</v>
      </c>
      <c r="B4576" s="22" t="s">
        <v>918</v>
      </c>
      <c r="C4576" s="22" t="s">
        <v>1178</v>
      </c>
      <c r="D4576" s="22" t="s">
        <v>1183</v>
      </c>
      <c r="E4576" s="22" t="s">
        <v>1212</v>
      </c>
      <c r="F4576" s="22" t="s">
        <v>1250</v>
      </c>
      <c r="G4576" s="22" t="s">
        <v>5848</v>
      </c>
      <c r="I4576" s="22">
        <v>13415988797</v>
      </c>
      <c r="J4576" s="22" t="s">
        <v>924</v>
      </c>
      <c r="K4576" s="22" t="s">
        <v>5844</v>
      </c>
      <c r="L4576" s="22" t="s">
        <v>2875</v>
      </c>
      <c r="M4576" s="22">
        <v>800</v>
      </c>
      <c r="N4576" s="22">
        <v>800</v>
      </c>
      <c r="O4576" s="22" t="s">
        <v>927</v>
      </c>
      <c r="P4576" s="22" t="s">
        <v>50</v>
      </c>
      <c r="Q4576" s="28"/>
      <c r="R4576" s="21" t="s">
        <v>77</v>
      </c>
      <c r="S4576" s="25" t="s">
        <v>1196</v>
      </c>
      <c r="T4576" s="21" t="s">
        <v>53</v>
      </c>
      <c r="U4576" s="21" t="s">
        <v>1846</v>
      </c>
      <c r="V4576" s="46">
        <v>1</v>
      </c>
      <c r="W4576" s="26">
        <f t="shared" ref="W4576:W4584" si="3525">V4576</f>
        <v>1</v>
      </c>
      <c r="Y4576" s="21">
        <v>6</v>
      </c>
      <c r="Z4576" s="22">
        <f t="shared" si="3500"/>
        <v>800</v>
      </c>
      <c r="AA4576" s="20" t="s">
        <v>2218</v>
      </c>
      <c r="AB4576" s="22">
        <v>1</v>
      </c>
      <c r="AC4576" s="22"/>
      <c r="AD4576" s="22">
        <f t="shared" ref="AD4576:AD4584" si="3526">N4576</f>
        <v>800</v>
      </c>
      <c r="AE4576" s="22"/>
      <c r="AF4576" s="22">
        <f t="shared" ref="AF4576:AF4584" si="3527">N4576</f>
        <v>800</v>
      </c>
      <c r="AG4576" s="20"/>
      <c r="AH4576" s="22"/>
      <c r="AI4576" s="22"/>
      <c r="AJ4576" s="22">
        <f t="shared" ref="AJ4576:AJ4577" si="3528">N4576</f>
        <v>800</v>
      </c>
      <c r="AK4576" s="22">
        <f>IF(O4576="(传统)XDSL",VLOOKUP(S4576,[2]直销续费率明细!C:I,7,FALSE)*1,IF(O4576="GPON+XDSL",VLOOKUP(S4576,[2]直销续费率明细!C:I,7,FALSE)*1,VLOOKUP(S4576,[2]直销续费率明细!C:I,5,FALSE)*1))</f>
        <v>-40</v>
      </c>
      <c r="AL4576" s="22" t="s">
        <v>1309</v>
      </c>
      <c r="AM4576" s="22"/>
      <c r="AN4576" s="22"/>
      <c r="AO4576" s="22" t="s">
        <v>5792</v>
      </c>
      <c r="AP4576" s="22" t="s">
        <v>1301</v>
      </c>
      <c r="AS4576" s="20">
        <f>IF(Y4576&gt;=10,VLOOKUP(U4576,[2]提成计算!B:T,19,FALSE),VLOOKUP(U4576,[2]提成计算!B:T,18,FALSE))</f>
        <v>0.06</v>
      </c>
      <c r="AT4576" s="20">
        <f t="shared" ref="AT4576" si="3529">IF(AD4576*AS4576&gt;0,AD4576*AS4576,AE4576*AS4576)</f>
        <v>48</v>
      </c>
      <c r="AU4576" s="20">
        <f t="shared" ref="AU4576" si="3530">IF(AND(AK4576&lt;0,AK4576+AT4576&lt;0),-AT4576,AK4576)</f>
        <v>-40</v>
      </c>
    </row>
    <row r="4577" spans="1:47" x14ac:dyDescent="0.15">
      <c r="A4577" s="21" t="s">
        <v>1273</v>
      </c>
      <c r="B4577" s="22" t="s">
        <v>918</v>
      </c>
      <c r="C4577" s="22" t="s">
        <v>1178</v>
      </c>
      <c r="D4577" s="22" t="s">
        <v>1179</v>
      </c>
      <c r="E4577" s="22" t="s">
        <v>1877</v>
      </c>
      <c r="F4577" s="22" t="s">
        <v>1250</v>
      </c>
      <c r="G4577" s="22" t="s">
        <v>5849</v>
      </c>
      <c r="I4577" s="22">
        <v>13410951236</v>
      </c>
      <c r="J4577" s="22" t="s">
        <v>924</v>
      </c>
      <c r="K4577" s="22" t="s">
        <v>166</v>
      </c>
      <c r="L4577" s="22" t="s">
        <v>1918</v>
      </c>
      <c r="M4577" s="22">
        <v>680</v>
      </c>
      <c r="N4577" s="22">
        <v>680</v>
      </c>
      <c r="O4577" s="22" t="s">
        <v>927</v>
      </c>
      <c r="P4577" s="22" t="s">
        <v>50</v>
      </c>
      <c r="Q4577" s="28"/>
      <c r="R4577" s="21" t="s">
        <v>147</v>
      </c>
      <c r="S4577" s="25" t="s">
        <v>1182</v>
      </c>
      <c r="T4577" s="21" t="s">
        <v>5850</v>
      </c>
      <c r="U4577" s="21"/>
      <c r="V4577" s="46">
        <v>1</v>
      </c>
      <c r="W4577" s="26">
        <f t="shared" si="3525"/>
        <v>1</v>
      </c>
      <c r="Y4577" s="21">
        <v>4</v>
      </c>
      <c r="Z4577" s="22">
        <f t="shared" si="3500"/>
        <v>680</v>
      </c>
      <c r="AA4577" s="20" t="s">
        <v>5794</v>
      </c>
      <c r="AB4577" s="22">
        <v>1</v>
      </c>
      <c r="AC4577" s="22"/>
      <c r="AD4577" s="22">
        <f t="shared" si="3526"/>
        <v>680</v>
      </c>
      <c r="AE4577" s="22"/>
      <c r="AF4577" s="22">
        <f t="shared" si="3527"/>
        <v>680</v>
      </c>
      <c r="AG4577" s="20"/>
      <c r="AH4577" s="22"/>
      <c r="AI4577" s="22"/>
      <c r="AJ4577" s="22">
        <f t="shared" si="3528"/>
        <v>680</v>
      </c>
      <c r="AK4577" s="22">
        <f>IF(O4577="(传统)XDSL",VLOOKUP(S4577,[1]续费率明细!C:I,7,FALSE)*1,IF(O4577="GPON+XDSL",VLOOKUP(S4577,[1]续费率明细!C:I,7,FALSE)*1,VLOOKUP(S4577,[1]续费率明细!C:I,5,FALSE)*1))</f>
        <v>15</v>
      </c>
      <c r="AL4577" s="22" t="s">
        <v>1300</v>
      </c>
      <c r="AM4577" s="22"/>
      <c r="AN4577" s="22"/>
      <c r="AO4577" s="22" t="s">
        <v>5792</v>
      </c>
      <c r="AP4577" s="22" t="s">
        <v>5805</v>
      </c>
      <c r="AS4577" s="20"/>
      <c r="AT4577" s="20"/>
      <c r="AU4577" s="20"/>
    </row>
    <row r="4578" spans="1:47" x14ac:dyDescent="0.15">
      <c r="A4578" s="21" t="s">
        <v>1273</v>
      </c>
      <c r="B4578" s="22" t="s">
        <v>918</v>
      </c>
      <c r="C4578" s="22" t="s">
        <v>1178</v>
      </c>
      <c r="D4578" s="22" t="s">
        <v>1183</v>
      </c>
      <c r="E4578" s="22" t="s">
        <v>1193</v>
      </c>
      <c r="F4578" s="22" t="s">
        <v>1250</v>
      </c>
      <c r="G4578" s="22" t="s">
        <v>5851</v>
      </c>
      <c r="I4578" s="22">
        <v>13568767083</v>
      </c>
      <c r="J4578" s="22" t="s">
        <v>1268</v>
      </c>
      <c r="K4578" s="22" t="s">
        <v>1247</v>
      </c>
      <c r="L4578" s="22" t="s">
        <v>2131</v>
      </c>
      <c r="M4578" s="22">
        <v>800</v>
      </c>
      <c r="N4578" s="22">
        <v>800</v>
      </c>
      <c r="O4578" s="22" t="s">
        <v>927</v>
      </c>
      <c r="P4578" s="22" t="s">
        <v>50</v>
      </c>
      <c r="Q4578" s="28"/>
      <c r="R4578" s="21" t="s">
        <v>77</v>
      </c>
      <c r="S4578" s="21"/>
      <c r="T4578" s="21" t="s">
        <v>53</v>
      </c>
      <c r="U4578" s="21" t="s">
        <v>1248</v>
      </c>
      <c r="V4578" s="46">
        <v>1</v>
      </c>
      <c r="W4578" s="26">
        <f t="shared" si="3525"/>
        <v>1</v>
      </c>
      <c r="X4578" s="26">
        <f t="shared" ref="X4578:X4584" si="3531">V4578</f>
        <v>1</v>
      </c>
      <c r="Y4578" s="21">
        <v>6</v>
      </c>
      <c r="Z4578" s="22">
        <f t="shared" si="3500"/>
        <v>800</v>
      </c>
      <c r="AA4578" s="20" t="s">
        <v>5794</v>
      </c>
      <c r="AB4578" s="22">
        <v>1</v>
      </c>
      <c r="AC4578" s="22"/>
      <c r="AD4578" s="22">
        <f t="shared" si="3526"/>
        <v>800</v>
      </c>
      <c r="AE4578" s="22"/>
      <c r="AF4578" s="22">
        <f t="shared" si="3527"/>
        <v>800</v>
      </c>
      <c r="AG4578" s="20">
        <f t="shared" ref="AG4578:AG4579" si="3532">N4578</f>
        <v>800</v>
      </c>
      <c r="AH4578" s="20" t="str">
        <f>VLOOKUP(U4578,[1]提成计算!B:I,8,FALSE)</f>
        <v xml:space="preserve"> </v>
      </c>
      <c r="AI4578" s="20"/>
      <c r="AJ4578" s="22"/>
      <c r="AK4578" s="22"/>
      <c r="AM4578" s="22"/>
      <c r="AN4578" s="22"/>
      <c r="AO4578" s="22" t="s">
        <v>2216</v>
      </c>
      <c r="AP4578" s="22" t="s">
        <v>1301</v>
      </c>
      <c r="AS4578" s="20"/>
      <c r="AT4578" s="20"/>
      <c r="AU4578" s="20"/>
    </row>
    <row r="4579" spans="1:47" x14ac:dyDescent="0.15">
      <c r="A4579" s="21" t="s">
        <v>1273</v>
      </c>
      <c r="B4579" s="22" t="s">
        <v>918</v>
      </c>
      <c r="C4579" s="22" t="s">
        <v>1178</v>
      </c>
      <c r="D4579" s="22" t="s">
        <v>1183</v>
      </c>
      <c r="E4579" s="22" t="s">
        <v>1622</v>
      </c>
      <c r="F4579" s="22" t="s">
        <v>1250</v>
      </c>
      <c r="G4579" s="22" t="s">
        <v>5852</v>
      </c>
      <c r="I4579" s="22">
        <v>13812911954</v>
      </c>
      <c r="J4579" s="22" t="s">
        <v>1268</v>
      </c>
      <c r="K4579" s="22" t="s">
        <v>5853</v>
      </c>
      <c r="L4579" s="22" t="s">
        <v>1896</v>
      </c>
      <c r="M4579" s="22">
        <v>1298</v>
      </c>
      <c r="N4579" s="22">
        <v>1298</v>
      </c>
      <c r="O4579" s="22" t="s">
        <v>927</v>
      </c>
      <c r="P4579" s="22" t="s">
        <v>50</v>
      </c>
      <c r="Q4579" s="28"/>
      <c r="R4579" s="21" t="s">
        <v>77</v>
      </c>
      <c r="S4579" s="21"/>
      <c r="T4579" s="21" t="s">
        <v>53</v>
      </c>
      <c r="U4579" s="21" t="s">
        <v>5854</v>
      </c>
      <c r="V4579" s="46">
        <v>1</v>
      </c>
      <c r="W4579" s="26">
        <f t="shared" si="3525"/>
        <v>1</v>
      </c>
      <c r="X4579" s="26">
        <f t="shared" si="3531"/>
        <v>1</v>
      </c>
      <c r="Y4579" s="21">
        <v>6</v>
      </c>
      <c r="Z4579" s="22">
        <f t="shared" si="3500"/>
        <v>1298</v>
      </c>
      <c r="AA4579" s="20" t="s">
        <v>2218</v>
      </c>
      <c r="AB4579" s="22">
        <v>1</v>
      </c>
      <c r="AC4579" s="22"/>
      <c r="AD4579" s="22">
        <f t="shared" si="3526"/>
        <v>1298</v>
      </c>
      <c r="AE4579" s="22"/>
      <c r="AF4579" s="22">
        <f t="shared" si="3527"/>
        <v>1298</v>
      </c>
      <c r="AG4579" s="20">
        <f t="shared" si="3532"/>
        <v>1298</v>
      </c>
      <c r="AH4579" s="20" t="str">
        <f>VLOOKUP(U4579,[1]提成计算!B:I,8,FALSE)</f>
        <v xml:space="preserve"> </v>
      </c>
      <c r="AI4579" s="20"/>
      <c r="AJ4579" s="22"/>
      <c r="AK4579" s="22"/>
      <c r="AM4579" s="22"/>
      <c r="AN4579" s="22"/>
      <c r="AO4579" s="22" t="s">
        <v>2216</v>
      </c>
      <c r="AP4579" s="22" t="s">
        <v>1301</v>
      </c>
      <c r="AS4579" s="20"/>
      <c r="AT4579" s="20"/>
      <c r="AU4579" s="20"/>
    </row>
    <row r="4580" spans="1:47" x14ac:dyDescent="0.15">
      <c r="A4580" s="21" t="s">
        <v>1273</v>
      </c>
      <c r="B4580" s="22" t="s">
        <v>918</v>
      </c>
      <c r="C4580" s="22" t="s">
        <v>1178</v>
      </c>
      <c r="D4580" s="22" t="s">
        <v>1183</v>
      </c>
      <c r="E4580" s="22" t="s">
        <v>1677</v>
      </c>
      <c r="F4580" s="22" t="s">
        <v>1250</v>
      </c>
      <c r="G4580" s="22" t="s">
        <v>5855</v>
      </c>
      <c r="I4580" s="22">
        <v>13532542309</v>
      </c>
      <c r="J4580" s="22" t="s">
        <v>924</v>
      </c>
      <c r="K4580" s="22" t="s">
        <v>5853</v>
      </c>
      <c r="L4580" s="22" t="s">
        <v>1863</v>
      </c>
      <c r="M4580" s="22">
        <v>1298</v>
      </c>
      <c r="N4580" s="22">
        <v>1298</v>
      </c>
      <c r="O4580" s="22" t="s">
        <v>1262</v>
      </c>
      <c r="P4580" s="22" t="s">
        <v>50</v>
      </c>
      <c r="Q4580" s="28"/>
      <c r="R4580" s="21" t="s">
        <v>77</v>
      </c>
      <c r="S4580" s="25" t="s">
        <v>1222</v>
      </c>
      <c r="T4580" s="21" t="s">
        <v>53</v>
      </c>
      <c r="U4580" s="21" t="s">
        <v>5854</v>
      </c>
      <c r="V4580" s="46">
        <v>1</v>
      </c>
      <c r="W4580" s="26">
        <f t="shared" si="3525"/>
        <v>1</v>
      </c>
      <c r="Y4580" s="21">
        <v>6</v>
      </c>
      <c r="Z4580" s="22">
        <f t="shared" si="3500"/>
        <v>1298</v>
      </c>
      <c r="AA4580" s="20" t="s">
        <v>2218</v>
      </c>
      <c r="AB4580" s="22">
        <v>1</v>
      </c>
      <c r="AC4580" s="22"/>
      <c r="AD4580" s="22">
        <f t="shared" si="3526"/>
        <v>1298</v>
      </c>
      <c r="AE4580" s="22"/>
      <c r="AF4580" s="22">
        <f t="shared" si="3527"/>
        <v>1298</v>
      </c>
      <c r="AG4580" s="20"/>
      <c r="AH4580" s="22"/>
      <c r="AI4580" s="22"/>
      <c r="AJ4580" s="22">
        <f t="shared" ref="AJ4580:AJ4582" si="3533">N4580</f>
        <v>1298</v>
      </c>
      <c r="AK4580" s="22">
        <f>IF(O4580="(传统)XDSL",VLOOKUP(S4580,[2]直销续费率明细!C:I,7,FALSE)*1,IF(O4580="GPON+XDSL",VLOOKUP(S4580,[2]直销续费率明细!C:I,7,FALSE)*1,VLOOKUP(S4580,[2]直销续费率明细!C:I,5,FALSE)*1))</f>
        <v>25</v>
      </c>
      <c r="AL4580" s="22" t="s">
        <v>1309</v>
      </c>
      <c r="AM4580" s="22"/>
      <c r="AN4580" s="22"/>
      <c r="AO4580" s="22" t="s">
        <v>5792</v>
      </c>
      <c r="AP4580" s="22" t="s">
        <v>1301</v>
      </c>
      <c r="AS4580" s="20">
        <f>IF(Y4580&gt;=10,VLOOKUP(U4580,[2]提成计算!B:T,19,FALSE),VLOOKUP(U4580,[2]提成计算!B:T,18,FALSE))</f>
        <v>7.0000000000000007E-2</v>
      </c>
      <c r="AT4580" s="20">
        <f t="shared" ref="AT4580:AT4582" si="3534">IF(AD4580*AS4580&gt;0,AD4580*AS4580,AE4580*AS4580)</f>
        <v>90.860000000000014</v>
      </c>
      <c r="AU4580" s="20">
        <f t="shared" ref="AU4580:AU4582" si="3535">IF(AND(AK4580&lt;0,AK4580+AT4580&lt;0),-AT4580,AK4580)</f>
        <v>25</v>
      </c>
    </row>
    <row r="4581" spans="1:47" x14ac:dyDescent="0.15">
      <c r="A4581" s="21" t="s">
        <v>1273</v>
      </c>
      <c r="B4581" s="22" t="s">
        <v>918</v>
      </c>
      <c r="C4581" s="22" t="s">
        <v>1178</v>
      </c>
      <c r="D4581" s="22" t="s">
        <v>1183</v>
      </c>
      <c r="E4581" s="22" t="s">
        <v>1622</v>
      </c>
      <c r="F4581" s="22" t="s">
        <v>1250</v>
      </c>
      <c r="G4581" s="22" t="s">
        <v>5856</v>
      </c>
      <c r="I4581" s="22">
        <v>13712229759</v>
      </c>
      <c r="J4581" s="22" t="s">
        <v>924</v>
      </c>
      <c r="K4581" s="22" t="s">
        <v>5853</v>
      </c>
      <c r="L4581" s="22" t="s">
        <v>1918</v>
      </c>
      <c r="M4581" s="22">
        <v>680</v>
      </c>
      <c r="N4581" s="22">
        <v>680</v>
      </c>
      <c r="O4581" s="22" t="s">
        <v>927</v>
      </c>
      <c r="P4581" s="22" t="s">
        <v>50</v>
      </c>
      <c r="Q4581" s="28"/>
      <c r="R4581" s="21" t="s">
        <v>77</v>
      </c>
      <c r="S4581" s="25" t="s">
        <v>1222</v>
      </c>
      <c r="T4581" s="21" t="s">
        <v>53</v>
      </c>
      <c r="U4581" s="21" t="s">
        <v>5854</v>
      </c>
      <c r="V4581" s="46">
        <v>1</v>
      </c>
      <c r="W4581" s="26">
        <f t="shared" si="3525"/>
        <v>1</v>
      </c>
      <c r="Y4581" s="21">
        <v>4</v>
      </c>
      <c r="Z4581" s="22">
        <f t="shared" si="3500"/>
        <v>680</v>
      </c>
      <c r="AA4581" s="20" t="s">
        <v>5794</v>
      </c>
      <c r="AB4581" s="22">
        <v>1</v>
      </c>
      <c r="AC4581" s="22"/>
      <c r="AD4581" s="22">
        <f t="shared" si="3526"/>
        <v>680</v>
      </c>
      <c r="AE4581" s="22"/>
      <c r="AF4581" s="22">
        <f t="shared" si="3527"/>
        <v>680</v>
      </c>
      <c r="AG4581" s="20"/>
      <c r="AH4581" s="22"/>
      <c r="AI4581" s="22"/>
      <c r="AJ4581" s="22">
        <f t="shared" si="3533"/>
        <v>680</v>
      </c>
      <c r="AK4581" s="22">
        <f>IF(O4581="(传统)XDSL",VLOOKUP(S4581,[2]直销续费率明细!C:I,7,FALSE)*1,IF(O4581="GPON+XDSL",VLOOKUP(S4581,[2]直销续费率明细!C:I,7,FALSE)*1,VLOOKUP(S4581,[2]直销续费率明细!C:I,5,FALSE)*1))</f>
        <v>-40</v>
      </c>
      <c r="AL4581" s="22" t="s">
        <v>1309</v>
      </c>
      <c r="AM4581" s="22"/>
      <c r="AN4581" s="22"/>
      <c r="AO4581" s="22" t="s">
        <v>5792</v>
      </c>
      <c r="AP4581" s="22" t="s">
        <v>5805</v>
      </c>
      <c r="AS4581" s="20">
        <f>IF(Y4581&gt;=10,VLOOKUP(U4581,[2]提成计算!B:T,19,FALSE),VLOOKUP(U4581,[2]提成计算!B:T,18,FALSE))</f>
        <v>7.0000000000000007E-2</v>
      </c>
      <c r="AT4581" s="20">
        <f t="shared" si="3534"/>
        <v>47.6</v>
      </c>
      <c r="AU4581" s="20">
        <f t="shared" si="3535"/>
        <v>-40</v>
      </c>
    </row>
    <row r="4582" spans="1:47" x14ac:dyDescent="0.15">
      <c r="A4582" s="21" t="s">
        <v>1273</v>
      </c>
      <c r="B4582" s="22" t="s">
        <v>918</v>
      </c>
      <c r="C4582" s="22" t="s">
        <v>1178</v>
      </c>
      <c r="D4582" s="22" t="s">
        <v>1183</v>
      </c>
      <c r="E4582" s="22" t="s">
        <v>1184</v>
      </c>
      <c r="F4582" s="22" t="s">
        <v>1250</v>
      </c>
      <c r="G4582" s="22" t="s">
        <v>5857</v>
      </c>
      <c r="I4582" s="22">
        <v>13726581301</v>
      </c>
      <c r="J4582" s="22" t="s">
        <v>924</v>
      </c>
      <c r="K4582" s="22" t="s">
        <v>5858</v>
      </c>
      <c r="L4582" s="22" t="s">
        <v>1918</v>
      </c>
      <c r="M4582" s="22">
        <v>680</v>
      </c>
      <c r="N4582" s="22">
        <v>680</v>
      </c>
      <c r="O4582" s="22" t="s">
        <v>1262</v>
      </c>
      <c r="P4582" s="22" t="s">
        <v>50</v>
      </c>
      <c r="Q4582" s="28"/>
      <c r="R4582" s="21" t="s">
        <v>77</v>
      </c>
      <c r="S4582" s="25" t="s">
        <v>1187</v>
      </c>
      <c r="T4582" s="21" t="s">
        <v>53</v>
      </c>
      <c r="U4582" s="21" t="s">
        <v>5859</v>
      </c>
      <c r="V4582" s="46">
        <v>1</v>
      </c>
      <c r="W4582" s="26">
        <f t="shared" si="3525"/>
        <v>1</v>
      </c>
      <c r="Y4582" s="21">
        <v>4</v>
      </c>
      <c r="Z4582" s="22">
        <f t="shared" si="3500"/>
        <v>680</v>
      </c>
      <c r="AA4582" s="20" t="s">
        <v>5794</v>
      </c>
      <c r="AB4582" s="22">
        <v>1</v>
      </c>
      <c r="AC4582" s="22"/>
      <c r="AD4582" s="22">
        <f t="shared" si="3526"/>
        <v>680</v>
      </c>
      <c r="AE4582" s="22"/>
      <c r="AF4582" s="22">
        <f t="shared" si="3527"/>
        <v>680</v>
      </c>
      <c r="AG4582" s="20"/>
      <c r="AH4582" s="22"/>
      <c r="AI4582" s="22"/>
      <c r="AJ4582" s="22">
        <f t="shared" si="3533"/>
        <v>680</v>
      </c>
      <c r="AK4582" s="22">
        <f>IF(O4582="(传统)XDSL",VLOOKUP(S4582,[2]直销续费率明细!C:I,7,FALSE)*1,IF(O4582="GPON+XDSL",VLOOKUP(S4582,[2]直销续费率明细!C:I,7,FALSE)*1,VLOOKUP(S4582,[2]直销续费率明细!C:I,5,FALSE)*1))</f>
        <v>25</v>
      </c>
      <c r="AL4582" s="22" t="s">
        <v>1309</v>
      </c>
      <c r="AM4582" s="22"/>
      <c r="AN4582" s="22"/>
      <c r="AO4582" s="22" t="s">
        <v>5792</v>
      </c>
      <c r="AP4582" s="22" t="s">
        <v>5805</v>
      </c>
      <c r="AS4582" s="20">
        <f>IF(Y4582&gt;=10,VLOOKUP(U4582,[2]提成计算!B:T,19,FALSE),VLOOKUP(U4582,[2]提成计算!B:T,18,FALSE))</f>
        <v>7.0000000000000007E-2</v>
      </c>
      <c r="AT4582" s="20">
        <f t="shared" si="3534"/>
        <v>47.6</v>
      </c>
      <c r="AU4582" s="20">
        <f t="shared" si="3535"/>
        <v>25</v>
      </c>
    </row>
    <row r="4583" spans="1:47" x14ac:dyDescent="0.15">
      <c r="A4583" s="21" t="s">
        <v>1273</v>
      </c>
      <c r="B4583" s="22" t="s">
        <v>918</v>
      </c>
      <c r="C4583" s="22" t="s">
        <v>1178</v>
      </c>
      <c r="D4583" s="22" t="s">
        <v>1179</v>
      </c>
      <c r="E4583" s="22" t="s">
        <v>1236</v>
      </c>
      <c r="F4583" s="22" t="s">
        <v>1250</v>
      </c>
      <c r="G4583" s="22" t="s">
        <v>5860</v>
      </c>
      <c r="I4583" s="22">
        <v>13620001284</v>
      </c>
      <c r="J4583" s="22" t="s">
        <v>1268</v>
      </c>
      <c r="K4583" s="22" t="s">
        <v>166</v>
      </c>
      <c r="L4583" s="22" t="s">
        <v>2131</v>
      </c>
      <c r="M4583" s="22">
        <v>800</v>
      </c>
      <c r="N4583" s="22">
        <v>800</v>
      </c>
      <c r="O4583" s="22" t="s">
        <v>927</v>
      </c>
      <c r="P4583" s="22" t="s">
        <v>50</v>
      </c>
      <c r="Q4583" s="28"/>
      <c r="R4583" s="21" t="s">
        <v>147</v>
      </c>
      <c r="S4583" s="21"/>
      <c r="T4583" s="21" t="s">
        <v>5850</v>
      </c>
      <c r="U4583" s="21"/>
      <c r="V4583" s="46">
        <v>1</v>
      </c>
      <c r="W4583" s="26">
        <f t="shared" si="3525"/>
        <v>1</v>
      </c>
      <c r="X4583" s="26">
        <f t="shared" si="3531"/>
        <v>1</v>
      </c>
      <c r="Y4583" s="21">
        <v>6</v>
      </c>
      <c r="Z4583" s="22">
        <f t="shared" si="3500"/>
        <v>800</v>
      </c>
      <c r="AA4583" s="20" t="s">
        <v>5794</v>
      </c>
      <c r="AB4583" s="22">
        <v>1</v>
      </c>
      <c r="AC4583" s="22"/>
      <c r="AD4583" s="22">
        <f t="shared" si="3526"/>
        <v>800</v>
      </c>
      <c r="AE4583" s="22"/>
      <c r="AF4583" s="22">
        <f t="shared" si="3527"/>
        <v>800</v>
      </c>
      <c r="AG4583" s="20">
        <f t="shared" ref="AG4583:AG4584" si="3536">N4583</f>
        <v>800</v>
      </c>
      <c r="AH4583" s="20"/>
      <c r="AI4583" s="20"/>
      <c r="AJ4583" s="22"/>
      <c r="AK4583" s="22"/>
      <c r="AM4583" s="22"/>
      <c r="AN4583" s="22"/>
      <c r="AO4583" s="22" t="s">
        <v>5792</v>
      </c>
      <c r="AP4583" s="22" t="s">
        <v>1301</v>
      </c>
      <c r="AS4583" s="20"/>
      <c r="AT4583" s="20"/>
      <c r="AU4583" s="20"/>
    </row>
    <row r="4584" spans="1:47" x14ac:dyDescent="0.15">
      <c r="A4584" s="21" t="s">
        <v>1273</v>
      </c>
      <c r="B4584" s="22" t="s">
        <v>918</v>
      </c>
      <c r="C4584" s="22" t="s">
        <v>1178</v>
      </c>
      <c r="D4584" s="22" t="s">
        <v>1183</v>
      </c>
      <c r="E4584" s="22" t="s">
        <v>1752</v>
      </c>
      <c r="F4584" s="22" t="s">
        <v>1250</v>
      </c>
      <c r="G4584" s="22" t="s">
        <v>5861</v>
      </c>
      <c r="I4584" s="22">
        <v>13430173884</v>
      </c>
      <c r="J4584" s="22" t="s">
        <v>1268</v>
      </c>
      <c r="K4584" s="22" t="s">
        <v>1186</v>
      </c>
      <c r="L4584" s="22" t="s">
        <v>2144</v>
      </c>
      <c r="M4584" s="22">
        <v>730</v>
      </c>
      <c r="N4584" s="22">
        <v>730</v>
      </c>
      <c r="O4584" s="22" t="s">
        <v>927</v>
      </c>
      <c r="P4584" s="22" t="s">
        <v>50</v>
      </c>
      <c r="Q4584" s="28"/>
      <c r="R4584" s="21" t="s">
        <v>77</v>
      </c>
      <c r="S4584" s="21"/>
      <c r="T4584" s="21" t="s">
        <v>53</v>
      </c>
      <c r="U4584" s="21" t="s">
        <v>1188</v>
      </c>
      <c r="V4584" s="46">
        <v>1</v>
      </c>
      <c r="W4584" s="26">
        <f t="shared" si="3525"/>
        <v>1</v>
      </c>
      <c r="X4584" s="26">
        <f t="shared" si="3531"/>
        <v>1</v>
      </c>
      <c r="Y4584" s="21">
        <v>4</v>
      </c>
      <c r="Z4584" s="22">
        <f t="shared" si="3500"/>
        <v>730</v>
      </c>
      <c r="AA4584" s="20" t="s">
        <v>5794</v>
      </c>
      <c r="AB4584" s="22">
        <v>1</v>
      </c>
      <c r="AC4584" s="22"/>
      <c r="AD4584" s="22">
        <f t="shared" si="3526"/>
        <v>730</v>
      </c>
      <c r="AE4584" s="22"/>
      <c r="AF4584" s="22">
        <f t="shared" si="3527"/>
        <v>730</v>
      </c>
      <c r="AG4584" s="20">
        <f t="shared" si="3536"/>
        <v>730</v>
      </c>
      <c r="AH4584" s="20" t="str">
        <f>VLOOKUP(U4584,[1]提成计算!B:I,8,FALSE)</f>
        <v xml:space="preserve"> </v>
      </c>
      <c r="AI4584" s="20"/>
      <c r="AJ4584" s="22"/>
      <c r="AK4584" s="22"/>
      <c r="AM4584" s="22"/>
      <c r="AN4584" s="22"/>
      <c r="AO4584" s="22" t="s">
        <v>5792</v>
      </c>
      <c r="AP4584" s="22" t="s">
        <v>1301</v>
      </c>
      <c r="AS4584" s="20"/>
      <c r="AT4584" s="20"/>
      <c r="AU4584" s="20"/>
    </row>
    <row r="4585" spans="1:47" x14ac:dyDescent="0.15">
      <c r="A4585" s="21" t="s">
        <v>1273</v>
      </c>
      <c r="B4585" s="22" t="s">
        <v>918</v>
      </c>
      <c r="C4585" s="22" t="s">
        <v>1178</v>
      </c>
      <c r="D4585" s="22" t="s">
        <v>1183</v>
      </c>
      <c r="E4585" s="22" t="s">
        <v>1622</v>
      </c>
      <c r="F4585" s="22" t="s">
        <v>1250</v>
      </c>
      <c r="G4585" s="22" t="s">
        <v>5862</v>
      </c>
      <c r="I4585" s="22">
        <v>15055838336</v>
      </c>
      <c r="J4585" s="22" t="s">
        <v>1500</v>
      </c>
      <c r="K4585" s="22" t="s">
        <v>5853</v>
      </c>
      <c r="L4585" s="22" t="s">
        <v>1277</v>
      </c>
      <c r="M4585" s="22">
        <v>-623</v>
      </c>
      <c r="N4585" s="22">
        <v>-623</v>
      </c>
      <c r="O4585" s="22" t="s">
        <v>927</v>
      </c>
      <c r="P4585" s="22" t="s">
        <v>1910</v>
      </c>
      <c r="Q4585" s="28"/>
      <c r="R4585" s="21" t="s">
        <v>77</v>
      </c>
      <c r="S4585" s="21"/>
      <c r="T4585" s="21" t="s">
        <v>53</v>
      </c>
      <c r="U4585" s="21" t="s">
        <v>5854</v>
      </c>
      <c r="V4585" s="46"/>
      <c r="Y4585" s="21">
        <v>2</v>
      </c>
      <c r="Z4585" s="22">
        <f t="shared" si="3500"/>
        <v>-623</v>
      </c>
      <c r="AA4585" s="20" t="s">
        <v>1911</v>
      </c>
      <c r="AB4585" s="22"/>
      <c r="AC4585" s="22"/>
      <c r="AD4585" s="22"/>
      <c r="AE4585" s="22"/>
      <c r="AF4585" s="22"/>
      <c r="AG4585" s="20"/>
      <c r="AH4585" s="22"/>
      <c r="AI4585" s="22"/>
      <c r="AJ4585" s="22"/>
      <c r="AK4585" s="22"/>
      <c r="AM4585" s="22"/>
      <c r="AN4585" s="22"/>
      <c r="AO4585" s="22" t="s">
        <v>5792</v>
      </c>
      <c r="AP4585" s="22">
        <v>0</v>
      </c>
      <c r="AS4585" s="20"/>
      <c r="AT4585" s="20"/>
      <c r="AU4585" s="20"/>
    </row>
    <row r="4586" spans="1:47" x14ac:dyDescent="0.15">
      <c r="A4586" s="21" t="s">
        <v>1273</v>
      </c>
      <c r="B4586" s="22" t="s">
        <v>918</v>
      </c>
      <c r="C4586" s="22" t="s">
        <v>1178</v>
      </c>
      <c r="D4586" s="22" t="s">
        <v>1189</v>
      </c>
      <c r="E4586" s="22" t="s">
        <v>5863</v>
      </c>
      <c r="F4586" s="22" t="s">
        <v>1250</v>
      </c>
      <c r="G4586" s="22" t="s">
        <v>5864</v>
      </c>
      <c r="I4586" s="22">
        <v>13049765718</v>
      </c>
      <c r="J4586" s="22" t="s">
        <v>1268</v>
      </c>
      <c r="K4586" s="22" t="s">
        <v>166</v>
      </c>
      <c r="L4586" s="22" t="s">
        <v>1918</v>
      </c>
      <c r="M4586" s="22">
        <v>680</v>
      </c>
      <c r="N4586" s="22">
        <v>680</v>
      </c>
      <c r="O4586" s="22" t="s">
        <v>1334</v>
      </c>
      <c r="P4586" s="22" t="s">
        <v>50</v>
      </c>
      <c r="Q4586" s="28"/>
      <c r="R4586" s="21" t="s">
        <v>77</v>
      </c>
      <c r="S4586" s="21"/>
      <c r="T4586" s="21" t="s">
        <v>5850</v>
      </c>
      <c r="U4586" s="21"/>
      <c r="V4586" s="46">
        <v>1</v>
      </c>
      <c r="W4586" s="26">
        <f>V4586</f>
        <v>1</v>
      </c>
      <c r="X4586" s="26">
        <f>V4586</f>
        <v>1</v>
      </c>
      <c r="Y4586" s="21">
        <v>4</v>
      </c>
      <c r="Z4586" s="22">
        <f t="shared" si="3500"/>
        <v>680</v>
      </c>
      <c r="AA4586" s="20" t="s">
        <v>5794</v>
      </c>
      <c r="AB4586" s="22">
        <v>1</v>
      </c>
      <c r="AC4586" s="22"/>
      <c r="AD4586" s="22">
        <f>N4586</f>
        <v>680</v>
      </c>
      <c r="AE4586" s="22"/>
      <c r="AF4586" s="22">
        <f>N4586</f>
        <v>680</v>
      </c>
      <c r="AG4586" s="20">
        <f>N4586</f>
        <v>680</v>
      </c>
      <c r="AH4586" s="20"/>
      <c r="AI4586" s="20"/>
      <c r="AJ4586" s="22"/>
      <c r="AK4586" s="22"/>
      <c r="AM4586" s="22"/>
      <c r="AN4586" s="22"/>
      <c r="AO4586" s="22" t="s">
        <v>5792</v>
      </c>
      <c r="AP4586" s="22" t="s">
        <v>5805</v>
      </c>
      <c r="AS4586" s="20"/>
      <c r="AT4586" s="20"/>
      <c r="AU4586" s="20"/>
    </row>
    <row r="4587" spans="1:47" x14ac:dyDescent="0.15">
      <c r="A4587" s="21" t="s">
        <v>1273</v>
      </c>
      <c r="B4587" s="22" t="s">
        <v>918</v>
      </c>
      <c r="C4587" s="22" t="s">
        <v>1178</v>
      </c>
      <c r="D4587" s="22" t="s">
        <v>1183</v>
      </c>
      <c r="E4587" s="22" t="s">
        <v>1184</v>
      </c>
      <c r="F4587" s="22" t="s">
        <v>1250</v>
      </c>
      <c r="G4587" s="22" t="s">
        <v>5865</v>
      </c>
      <c r="I4587" s="22">
        <v>13712330940</v>
      </c>
      <c r="J4587" s="22" t="s">
        <v>1500</v>
      </c>
      <c r="K4587" s="22" t="s">
        <v>1186</v>
      </c>
      <c r="L4587" s="22" t="s">
        <v>1277</v>
      </c>
      <c r="M4587" s="22">
        <v>-800</v>
      </c>
      <c r="N4587" s="22">
        <v>-800</v>
      </c>
      <c r="O4587" s="22" t="s">
        <v>927</v>
      </c>
      <c r="P4587" s="22" t="s">
        <v>1910</v>
      </c>
      <c r="Q4587" s="28"/>
      <c r="R4587" s="21" t="s">
        <v>77</v>
      </c>
      <c r="S4587" s="21"/>
      <c r="T4587" s="21" t="s">
        <v>53</v>
      </c>
      <c r="U4587" s="21" t="s">
        <v>1188</v>
      </c>
      <c r="V4587" s="46"/>
      <c r="Y4587" s="21">
        <v>2</v>
      </c>
      <c r="Z4587" s="22">
        <f t="shared" si="3500"/>
        <v>-800</v>
      </c>
      <c r="AA4587" s="20" t="s">
        <v>1911</v>
      </c>
      <c r="AB4587" s="22"/>
      <c r="AC4587" s="22"/>
      <c r="AD4587" s="22"/>
      <c r="AE4587" s="22"/>
      <c r="AF4587" s="22"/>
      <c r="AG4587" s="20"/>
      <c r="AH4587" s="22"/>
      <c r="AI4587" s="22"/>
      <c r="AJ4587" s="22"/>
      <c r="AK4587" s="22"/>
      <c r="AM4587" s="22"/>
      <c r="AN4587" s="22"/>
      <c r="AO4587" s="22" t="s">
        <v>5792</v>
      </c>
      <c r="AP4587" s="22">
        <v>0</v>
      </c>
      <c r="AS4587" s="20"/>
      <c r="AT4587" s="20"/>
      <c r="AU4587" s="20"/>
    </row>
    <row r="4588" spans="1:47" x14ac:dyDescent="0.15">
      <c r="A4588" s="21" t="s">
        <v>1273</v>
      </c>
      <c r="B4588" s="22" t="s">
        <v>918</v>
      </c>
      <c r="C4588" s="22" t="s">
        <v>1178</v>
      </c>
      <c r="D4588" s="22" t="s">
        <v>1179</v>
      </c>
      <c r="E4588" s="22" t="s">
        <v>1236</v>
      </c>
      <c r="F4588" s="22" t="s">
        <v>1250</v>
      </c>
      <c r="G4588" s="22" t="s">
        <v>5866</v>
      </c>
      <c r="I4588" s="22">
        <v>15015171678</v>
      </c>
      <c r="J4588" s="22" t="s">
        <v>924</v>
      </c>
      <c r="K4588" s="22" t="s">
        <v>188</v>
      </c>
      <c r="L4588" s="22" t="s">
        <v>1918</v>
      </c>
      <c r="M4588" s="22">
        <v>680</v>
      </c>
      <c r="N4588" s="22">
        <v>680</v>
      </c>
      <c r="O4588" s="22" t="s">
        <v>927</v>
      </c>
      <c r="P4588" s="22" t="s">
        <v>50</v>
      </c>
      <c r="Q4588" s="28"/>
      <c r="R4588" s="21" t="s">
        <v>147</v>
      </c>
      <c r="S4588" s="25" t="s">
        <v>1234</v>
      </c>
      <c r="T4588" s="21" t="s">
        <v>53</v>
      </c>
      <c r="U4588" s="21" t="s">
        <v>189</v>
      </c>
      <c r="V4588" s="46">
        <v>1</v>
      </c>
      <c r="W4588" s="26">
        <f t="shared" ref="W4588:W4651" si="3537">V4588</f>
        <v>1</v>
      </c>
      <c r="Y4588" s="21">
        <v>4</v>
      </c>
      <c r="Z4588" s="22">
        <f t="shared" si="3500"/>
        <v>680</v>
      </c>
      <c r="AA4588" s="20" t="s">
        <v>5794</v>
      </c>
      <c r="AB4588" s="22">
        <v>1</v>
      </c>
      <c r="AC4588" s="22"/>
      <c r="AD4588" s="22">
        <f t="shared" ref="AD4588:AD4590" si="3538">N4588</f>
        <v>680</v>
      </c>
      <c r="AE4588" s="22"/>
      <c r="AF4588" s="22">
        <f t="shared" ref="AF4588:AF4651" si="3539">N4588</f>
        <v>680</v>
      </c>
      <c r="AG4588" s="20"/>
      <c r="AH4588" s="22"/>
      <c r="AI4588" s="22"/>
      <c r="AJ4588" s="22">
        <f t="shared" ref="AJ4588:AJ4590" si="3540">N4588</f>
        <v>680</v>
      </c>
      <c r="AK4588" s="22">
        <f>IF(O4588="(传统)XDSL",VLOOKUP(S4588,[2]直销续费率明细!C:I,7,FALSE)*1,IF(O4588="GPON+XDSL",VLOOKUP(S4588,[2]直销续费率明细!C:I,7,FALSE)*1,VLOOKUP(S4588,[2]直销续费率明细!C:I,5,FALSE)*1))</f>
        <v>-40</v>
      </c>
      <c r="AL4588" s="22" t="s">
        <v>1300</v>
      </c>
      <c r="AM4588" s="22"/>
      <c r="AN4588" s="22"/>
      <c r="AO4588" s="22" t="s">
        <v>5792</v>
      </c>
      <c r="AP4588" s="22" t="s">
        <v>5805</v>
      </c>
      <c r="AS4588" s="20">
        <f>IF(Y4588&gt;=10,VLOOKUP(U4588,[2]提成计算!B:T,19,FALSE),VLOOKUP(U4588,[2]提成计算!B:T,18,FALSE))</f>
        <v>0.06</v>
      </c>
      <c r="AT4588" s="20">
        <f t="shared" ref="AT4588" si="3541">IF(AD4588*AS4588&gt;0,AD4588*AS4588,AE4588*AS4588)</f>
        <v>40.799999999999997</v>
      </c>
      <c r="AU4588" s="20">
        <f t="shared" ref="AU4588" si="3542">IF(AND(AK4588&lt;0,AK4588+AT4588&lt;0),-AT4588,AK4588)</f>
        <v>-40</v>
      </c>
    </row>
    <row r="4589" spans="1:47" x14ac:dyDescent="0.15">
      <c r="A4589" s="21" t="s">
        <v>1273</v>
      </c>
      <c r="B4589" s="22" t="s">
        <v>918</v>
      </c>
      <c r="C4589" s="22" t="s">
        <v>1178</v>
      </c>
      <c r="D4589" s="22" t="s">
        <v>1179</v>
      </c>
      <c r="E4589" s="22" t="s">
        <v>1236</v>
      </c>
      <c r="F4589" s="22" t="s">
        <v>1250</v>
      </c>
      <c r="G4589" s="22" t="s">
        <v>5867</v>
      </c>
      <c r="I4589" s="22">
        <v>13434578750</v>
      </c>
      <c r="J4589" s="22" t="s">
        <v>924</v>
      </c>
      <c r="K4589" s="22" t="s">
        <v>166</v>
      </c>
      <c r="L4589" s="22" t="s">
        <v>1918</v>
      </c>
      <c r="M4589" s="22">
        <v>680</v>
      </c>
      <c r="N4589" s="22">
        <v>680</v>
      </c>
      <c r="O4589" s="22" t="s">
        <v>927</v>
      </c>
      <c r="P4589" s="22" t="s">
        <v>50</v>
      </c>
      <c r="Q4589" s="28"/>
      <c r="R4589" s="21" t="s">
        <v>147</v>
      </c>
      <c r="S4589" s="25" t="s">
        <v>1234</v>
      </c>
      <c r="T4589" s="21" t="s">
        <v>5850</v>
      </c>
      <c r="U4589" s="21"/>
      <c r="V4589" s="46">
        <v>1</v>
      </c>
      <c r="W4589" s="26">
        <f t="shared" si="3537"/>
        <v>1</v>
      </c>
      <c r="Y4589" s="21">
        <v>4</v>
      </c>
      <c r="Z4589" s="22">
        <f t="shared" si="3500"/>
        <v>680</v>
      </c>
      <c r="AA4589" s="20" t="s">
        <v>5794</v>
      </c>
      <c r="AB4589" s="22">
        <v>1</v>
      </c>
      <c r="AC4589" s="22"/>
      <c r="AD4589" s="22">
        <f t="shared" si="3538"/>
        <v>680</v>
      </c>
      <c r="AE4589" s="22"/>
      <c r="AF4589" s="22">
        <f t="shared" si="3539"/>
        <v>680</v>
      </c>
      <c r="AG4589" s="20"/>
      <c r="AH4589" s="22"/>
      <c r="AI4589" s="22"/>
      <c r="AJ4589" s="22">
        <f t="shared" si="3540"/>
        <v>680</v>
      </c>
      <c r="AK4589" s="22">
        <f>IF(O4589="(传统)XDSL",VLOOKUP(S4589,[1]续费率明细!C:I,7,FALSE)*1,IF(O4589="GPON+XDSL",VLOOKUP(S4589,[1]续费率明细!C:I,7,FALSE)*1,VLOOKUP(S4589,[1]续费率明细!C:I,5,FALSE)*1))</f>
        <v>-40</v>
      </c>
      <c r="AL4589" s="22" t="s">
        <v>1300</v>
      </c>
      <c r="AM4589" s="22"/>
      <c r="AN4589" s="22"/>
      <c r="AO4589" s="22" t="s">
        <v>5792</v>
      </c>
      <c r="AP4589" s="22" t="s">
        <v>5805</v>
      </c>
      <c r="AS4589" s="20"/>
      <c r="AT4589" s="20"/>
      <c r="AU4589" s="20"/>
    </row>
    <row r="4590" spans="1:47" x14ac:dyDescent="0.15">
      <c r="A4590" s="21" t="s">
        <v>1273</v>
      </c>
      <c r="B4590" s="22" t="s">
        <v>918</v>
      </c>
      <c r="C4590" s="22" t="s">
        <v>1178</v>
      </c>
      <c r="D4590" s="22" t="s">
        <v>1179</v>
      </c>
      <c r="E4590" s="22" t="s">
        <v>1236</v>
      </c>
      <c r="F4590" s="22" t="s">
        <v>1250</v>
      </c>
      <c r="G4590" s="22" t="s">
        <v>5868</v>
      </c>
      <c r="I4590" s="22">
        <v>15918333969</v>
      </c>
      <c r="J4590" s="22" t="s">
        <v>924</v>
      </c>
      <c r="K4590" s="22" t="s">
        <v>166</v>
      </c>
      <c r="L4590" s="22" t="s">
        <v>1918</v>
      </c>
      <c r="M4590" s="22">
        <v>680</v>
      </c>
      <c r="N4590" s="22">
        <v>680</v>
      </c>
      <c r="O4590" s="22" t="s">
        <v>927</v>
      </c>
      <c r="P4590" s="22" t="s">
        <v>50</v>
      </c>
      <c r="Q4590" s="28"/>
      <c r="R4590" s="21" t="s">
        <v>147</v>
      </c>
      <c r="S4590" s="25" t="s">
        <v>1234</v>
      </c>
      <c r="T4590" s="21" t="s">
        <v>5850</v>
      </c>
      <c r="U4590" s="21"/>
      <c r="V4590" s="46">
        <v>1</v>
      </c>
      <c r="W4590" s="26">
        <f t="shared" si="3537"/>
        <v>1</v>
      </c>
      <c r="Y4590" s="21">
        <v>4</v>
      </c>
      <c r="Z4590" s="22">
        <f t="shared" si="3500"/>
        <v>680</v>
      </c>
      <c r="AA4590" s="20" t="s">
        <v>5794</v>
      </c>
      <c r="AB4590" s="22">
        <v>1</v>
      </c>
      <c r="AC4590" s="22"/>
      <c r="AD4590" s="22">
        <f t="shared" si="3538"/>
        <v>680</v>
      </c>
      <c r="AE4590" s="22"/>
      <c r="AF4590" s="22">
        <f t="shared" si="3539"/>
        <v>680</v>
      </c>
      <c r="AG4590" s="20"/>
      <c r="AH4590" s="22"/>
      <c r="AI4590" s="22"/>
      <c r="AJ4590" s="22">
        <f t="shared" si="3540"/>
        <v>680</v>
      </c>
      <c r="AK4590" s="22">
        <f>IF(O4590="(传统)XDSL",VLOOKUP(S4590,[1]续费率明细!C:I,7,FALSE)*1,IF(O4590="GPON+XDSL",VLOOKUP(S4590,[1]续费率明细!C:I,7,FALSE)*1,VLOOKUP(S4590,[1]续费率明细!C:I,5,FALSE)*1))</f>
        <v>-40</v>
      </c>
      <c r="AL4590" s="22" t="s">
        <v>1300</v>
      </c>
      <c r="AM4590" s="22"/>
      <c r="AN4590" s="22"/>
      <c r="AO4590" s="22" t="s">
        <v>5792</v>
      </c>
      <c r="AP4590" s="22" t="s">
        <v>5805</v>
      </c>
      <c r="AS4590" s="20"/>
      <c r="AT4590" s="20"/>
      <c r="AU4590" s="20"/>
    </row>
    <row r="4591" spans="1:47" x14ac:dyDescent="0.15">
      <c r="A4591" s="21" t="s">
        <v>1273</v>
      </c>
      <c r="B4591" s="22" t="s">
        <v>918</v>
      </c>
      <c r="C4591" s="22" t="s">
        <v>1178</v>
      </c>
      <c r="D4591" s="22" t="s">
        <v>1189</v>
      </c>
      <c r="E4591" s="22" t="s">
        <v>1218</v>
      </c>
      <c r="F4591" s="22" t="s">
        <v>1250</v>
      </c>
      <c r="G4591" s="22" t="s">
        <v>5869</v>
      </c>
      <c r="I4591" s="22">
        <v>13632409857</v>
      </c>
      <c r="J4591" s="22" t="s">
        <v>1268</v>
      </c>
      <c r="K4591" s="22" t="s">
        <v>230</v>
      </c>
      <c r="L4591" s="22" t="s">
        <v>1358</v>
      </c>
      <c r="M4591" s="22">
        <v>1088</v>
      </c>
      <c r="N4591" s="22">
        <v>1088</v>
      </c>
      <c r="O4591" s="22" t="s">
        <v>927</v>
      </c>
      <c r="P4591" s="22" t="s">
        <v>50</v>
      </c>
      <c r="Q4591" s="28"/>
      <c r="R4591" s="21" t="s">
        <v>117</v>
      </c>
      <c r="S4591" s="21"/>
      <c r="T4591" s="21" t="s">
        <v>53</v>
      </c>
      <c r="U4591" s="21" t="s">
        <v>231</v>
      </c>
      <c r="V4591" s="46">
        <v>1</v>
      </c>
      <c r="W4591" s="26">
        <f t="shared" si="3537"/>
        <v>1</v>
      </c>
      <c r="X4591" s="26">
        <f t="shared" ref="X4591:X4648" si="3543">V4591</f>
        <v>1</v>
      </c>
      <c r="Y4591" s="21">
        <v>10</v>
      </c>
      <c r="Z4591" s="22">
        <f t="shared" si="3500"/>
        <v>1088</v>
      </c>
      <c r="AA4591" s="20" t="s">
        <v>5794</v>
      </c>
      <c r="AB4591" s="22"/>
      <c r="AC4591" s="22">
        <v>1</v>
      </c>
      <c r="AD4591" s="22"/>
      <c r="AE4591" s="22">
        <f>N4591</f>
        <v>1088</v>
      </c>
      <c r="AF4591" s="22">
        <f t="shared" si="3539"/>
        <v>1088</v>
      </c>
      <c r="AG4591" s="20">
        <f t="shared" ref="AG4591:AG4592" si="3544">N4591</f>
        <v>1088</v>
      </c>
      <c r="AH4591" s="20" t="str">
        <f>VLOOKUP(U4591,[1]提成计算!B:I,8,FALSE)</f>
        <v>否</v>
      </c>
      <c r="AI4591" s="20"/>
      <c r="AJ4591" s="22"/>
      <c r="AK4591" s="22"/>
      <c r="AM4591" s="22"/>
      <c r="AN4591" s="22"/>
      <c r="AO4591" s="22" t="s">
        <v>5792</v>
      </c>
      <c r="AP4591" s="22" t="s">
        <v>1301</v>
      </c>
      <c r="AS4591" s="20"/>
      <c r="AT4591" s="20"/>
      <c r="AU4591" s="20"/>
    </row>
    <row r="4592" spans="1:47" x14ac:dyDescent="0.15">
      <c r="A4592" s="21" t="s">
        <v>1273</v>
      </c>
      <c r="B4592" s="22" t="s">
        <v>918</v>
      </c>
      <c r="C4592" s="22" t="s">
        <v>1178</v>
      </c>
      <c r="D4592" s="22" t="s">
        <v>1189</v>
      </c>
      <c r="E4592" s="22" t="s">
        <v>1218</v>
      </c>
      <c r="F4592" s="22" t="s">
        <v>1250</v>
      </c>
      <c r="G4592" s="22" t="s">
        <v>5870</v>
      </c>
      <c r="I4592" s="22">
        <v>13466968168</v>
      </c>
      <c r="J4592" s="22" t="s">
        <v>1268</v>
      </c>
      <c r="K4592" s="22" t="s">
        <v>230</v>
      </c>
      <c r="L4592" s="22" t="s">
        <v>1939</v>
      </c>
      <c r="M4592" s="22">
        <v>680</v>
      </c>
      <c r="N4592" s="22">
        <v>680</v>
      </c>
      <c r="O4592" s="22" t="s">
        <v>1262</v>
      </c>
      <c r="P4592" s="22" t="s">
        <v>50</v>
      </c>
      <c r="Q4592" s="28"/>
      <c r="R4592" s="21" t="s">
        <v>117</v>
      </c>
      <c r="S4592" s="21"/>
      <c r="T4592" s="21" t="s">
        <v>53</v>
      </c>
      <c r="U4592" s="21" t="s">
        <v>231</v>
      </c>
      <c r="V4592" s="46">
        <v>1</v>
      </c>
      <c r="W4592" s="26">
        <f t="shared" si="3537"/>
        <v>1</v>
      </c>
      <c r="X4592" s="26">
        <f t="shared" si="3543"/>
        <v>1</v>
      </c>
      <c r="Y4592" s="21">
        <v>4</v>
      </c>
      <c r="Z4592" s="22">
        <f t="shared" si="3500"/>
        <v>680</v>
      </c>
      <c r="AA4592" s="20" t="s">
        <v>5794</v>
      </c>
      <c r="AB4592" s="22">
        <v>1</v>
      </c>
      <c r="AC4592" s="22"/>
      <c r="AD4592" s="22">
        <f>N4592</f>
        <v>680</v>
      </c>
      <c r="AE4592" s="22"/>
      <c r="AF4592" s="22">
        <f t="shared" si="3539"/>
        <v>680</v>
      </c>
      <c r="AG4592" s="20">
        <f t="shared" si="3544"/>
        <v>680</v>
      </c>
      <c r="AH4592" s="20" t="str">
        <f>VLOOKUP(U4592,[1]提成计算!B:I,8,FALSE)</f>
        <v>否</v>
      </c>
      <c r="AI4592" s="20"/>
      <c r="AJ4592" s="22"/>
      <c r="AK4592" s="22"/>
      <c r="AM4592" s="22"/>
      <c r="AN4592" s="22"/>
      <c r="AO4592" s="22" t="s">
        <v>2216</v>
      </c>
      <c r="AP4592" s="22" t="s">
        <v>1301</v>
      </c>
      <c r="AS4592" s="20"/>
      <c r="AT4592" s="20"/>
      <c r="AU4592" s="20"/>
    </row>
    <row r="4593" spans="1:47" x14ac:dyDescent="0.15">
      <c r="A4593" s="21" t="s">
        <v>1273</v>
      </c>
      <c r="B4593" s="22" t="s">
        <v>918</v>
      </c>
      <c r="C4593" s="22" t="s">
        <v>1178</v>
      </c>
      <c r="D4593" s="22" t="s">
        <v>1189</v>
      </c>
      <c r="E4593" s="22" t="s">
        <v>1218</v>
      </c>
      <c r="F4593" s="22" t="s">
        <v>1250</v>
      </c>
      <c r="G4593" s="22" t="s">
        <v>5871</v>
      </c>
      <c r="I4593" s="22">
        <v>13686117170</v>
      </c>
      <c r="J4593" s="22" t="s">
        <v>924</v>
      </c>
      <c r="K4593" s="22" t="s">
        <v>174</v>
      </c>
      <c r="L4593" s="22" t="s">
        <v>2133</v>
      </c>
      <c r="M4593" s="22">
        <v>1998</v>
      </c>
      <c r="N4593" s="22">
        <v>1998</v>
      </c>
      <c r="O4593" s="22" t="s">
        <v>927</v>
      </c>
      <c r="P4593" s="22" t="s">
        <v>50</v>
      </c>
      <c r="Q4593" s="28"/>
      <c r="R4593" s="21" t="s">
        <v>117</v>
      </c>
      <c r="S4593" s="25" t="s">
        <v>1220</v>
      </c>
      <c r="T4593" s="21" t="s">
        <v>2242</v>
      </c>
      <c r="U4593" s="21"/>
      <c r="V4593" s="46">
        <v>1</v>
      </c>
      <c r="W4593" s="26">
        <f t="shared" si="3537"/>
        <v>1</v>
      </c>
      <c r="Y4593" s="21">
        <v>10</v>
      </c>
      <c r="Z4593" s="22">
        <f t="shared" si="3500"/>
        <v>1998</v>
      </c>
      <c r="AA4593" s="20" t="s">
        <v>2218</v>
      </c>
      <c r="AB4593" s="22"/>
      <c r="AC4593" s="22">
        <v>1</v>
      </c>
      <c r="AD4593" s="22"/>
      <c r="AE4593" s="22">
        <f>N4593</f>
        <v>1998</v>
      </c>
      <c r="AF4593" s="22">
        <f t="shared" si="3539"/>
        <v>1998</v>
      </c>
      <c r="AG4593" s="20"/>
      <c r="AH4593" s="22"/>
      <c r="AI4593" s="22"/>
      <c r="AJ4593" s="22">
        <f t="shared" ref="AJ4593:AJ4595" si="3545">N4593</f>
        <v>1998</v>
      </c>
      <c r="AK4593" s="22">
        <f>IF(O4593="(传统)XDSL",VLOOKUP(S4593,[1]续费率明细!C:I,7,FALSE)*1,IF(O4593="GPON+XDSL",VLOOKUP(S4593,[1]续费率明细!C:I,7,FALSE)*1,VLOOKUP(S4593,[1]续费率明细!C:I,5,FALSE)*1))</f>
        <v>-40</v>
      </c>
      <c r="AL4593" s="22" t="s">
        <v>1871</v>
      </c>
      <c r="AM4593" s="22"/>
      <c r="AN4593" s="22"/>
      <c r="AO4593" s="22" t="s">
        <v>5792</v>
      </c>
      <c r="AP4593" s="22" t="s">
        <v>1301</v>
      </c>
      <c r="AS4593" s="20"/>
      <c r="AT4593" s="20"/>
      <c r="AU4593" s="20"/>
    </row>
    <row r="4594" spans="1:47" x14ac:dyDescent="0.15">
      <c r="A4594" s="21" t="s">
        <v>1273</v>
      </c>
      <c r="B4594" s="22" t="s">
        <v>918</v>
      </c>
      <c r="C4594" s="22" t="s">
        <v>1178</v>
      </c>
      <c r="D4594" s="22" t="s">
        <v>1179</v>
      </c>
      <c r="E4594" s="22" t="s">
        <v>5872</v>
      </c>
      <c r="F4594" s="22" t="s">
        <v>1250</v>
      </c>
      <c r="G4594" s="22" t="s">
        <v>5873</v>
      </c>
      <c r="I4594" s="22">
        <v>13532557318</v>
      </c>
      <c r="J4594" s="22" t="s">
        <v>924</v>
      </c>
      <c r="K4594" s="22" t="s">
        <v>188</v>
      </c>
      <c r="L4594" s="22" t="s">
        <v>1918</v>
      </c>
      <c r="M4594" s="22">
        <v>680</v>
      </c>
      <c r="N4594" s="22">
        <v>680</v>
      </c>
      <c r="O4594" s="22" t="s">
        <v>927</v>
      </c>
      <c r="P4594" s="22" t="s">
        <v>50</v>
      </c>
      <c r="Q4594" s="28"/>
      <c r="R4594" s="21" t="s">
        <v>147</v>
      </c>
      <c r="S4594" s="25" t="s">
        <v>1234</v>
      </c>
      <c r="T4594" s="21" t="s">
        <v>53</v>
      </c>
      <c r="U4594" s="21" t="s">
        <v>189</v>
      </c>
      <c r="V4594" s="46">
        <v>1</v>
      </c>
      <c r="W4594" s="26">
        <f t="shared" si="3537"/>
        <v>1</v>
      </c>
      <c r="Y4594" s="21">
        <v>4</v>
      </c>
      <c r="Z4594" s="22">
        <f t="shared" si="3500"/>
        <v>680</v>
      </c>
      <c r="AA4594" s="20" t="s">
        <v>5794</v>
      </c>
      <c r="AB4594" s="22">
        <v>1</v>
      </c>
      <c r="AC4594" s="22"/>
      <c r="AD4594" s="22">
        <f t="shared" ref="AD4594:AD4595" si="3546">N4594</f>
        <v>680</v>
      </c>
      <c r="AE4594" s="22"/>
      <c r="AF4594" s="22">
        <f t="shared" si="3539"/>
        <v>680</v>
      </c>
      <c r="AG4594" s="20"/>
      <c r="AH4594" s="22"/>
      <c r="AI4594" s="22"/>
      <c r="AJ4594" s="22">
        <f t="shared" si="3545"/>
        <v>680</v>
      </c>
      <c r="AK4594" s="22">
        <f>IF(O4594="(传统)XDSL",VLOOKUP(S4594,[2]直销续费率明细!C:I,7,FALSE)*1,IF(O4594="GPON+XDSL",VLOOKUP(S4594,[2]直销续费率明细!C:I,7,FALSE)*1,VLOOKUP(S4594,[2]直销续费率明细!C:I,5,FALSE)*1))</f>
        <v>-40</v>
      </c>
      <c r="AL4594" s="22" t="s">
        <v>1309</v>
      </c>
      <c r="AM4594" s="22"/>
      <c r="AN4594" s="22"/>
      <c r="AO4594" s="22" t="s">
        <v>5792</v>
      </c>
      <c r="AP4594" s="22" t="s">
        <v>5805</v>
      </c>
      <c r="AS4594" s="20">
        <f>IF(Y4594&gt;=10,VLOOKUP(U4594,[2]提成计算!B:T,19,FALSE),VLOOKUP(U4594,[2]提成计算!B:T,18,FALSE))</f>
        <v>0.06</v>
      </c>
      <c r="AT4594" s="20">
        <f t="shared" ref="AT4594:AT4595" si="3547">IF(AD4594*AS4594&gt;0,AD4594*AS4594,AE4594*AS4594)</f>
        <v>40.799999999999997</v>
      </c>
      <c r="AU4594" s="20">
        <f t="shared" ref="AU4594:AU4595" si="3548">IF(AND(AK4594&lt;0,AK4594+AT4594&lt;0),-AT4594,AK4594)</f>
        <v>-40</v>
      </c>
    </row>
    <row r="4595" spans="1:47" x14ac:dyDescent="0.15">
      <c r="A4595" s="21" t="s">
        <v>1273</v>
      </c>
      <c r="B4595" s="22" t="s">
        <v>918</v>
      </c>
      <c r="C4595" s="22" t="s">
        <v>1178</v>
      </c>
      <c r="D4595" s="22" t="s">
        <v>1179</v>
      </c>
      <c r="E4595" s="22" t="s">
        <v>1877</v>
      </c>
      <c r="F4595" s="22" t="s">
        <v>1250</v>
      </c>
      <c r="G4595" s="22" t="s">
        <v>5874</v>
      </c>
      <c r="I4595" s="22">
        <v>13712012731</v>
      </c>
      <c r="J4595" s="22" t="s">
        <v>924</v>
      </c>
      <c r="K4595" s="22" t="s">
        <v>188</v>
      </c>
      <c r="L4595" s="22" t="s">
        <v>1918</v>
      </c>
      <c r="M4595" s="22">
        <v>680</v>
      </c>
      <c r="N4595" s="22">
        <v>680</v>
      </c>
      <c r="O4595" s="22" t="s">
        <v>927</v>
      </c>
      <c r="P4595" s="22" t="s">
        <v>50</v>
      </c>
      <c r="Q4595" s="28"/>
      <c r="R4595" s="21" t="s">
        <v>147</v>
      </c>
      <c r="S4595" s="25" t="s">
        <v>1182</v>
      </c>
      <c r="T4595" s="21" t="s">
        <v>53</v>
      </c>
      <c r="U4595" s="21" t="s">
        <v>189</v>
      </c>
      <c r="V4595" s="46">
        <v>1</v>
      </c>
      <c r="W4595" s="26">
        <f t="shared" si="3537"/>
        <v>1</v>
      </c>
      <c r="Y4595" s="21">
        <v>4</v>
      </c>
      <c r="Z4595" s="22">
        <f t="shared" si="3500"/>
        <v>680</v>
      </c>
      <c r="AA4595" s="20" t="s">
        <v>5794</v>
      </c>
      <c r="AB4595" s="22">
        <v>1</v>
      </c>
      <c r="AC4595" s="22"/>
      <c r="AD4595" s="22">
        <f t="shared" si="3546"/>
        <v>680</v>
      </c>
      <c r="AE4595" s="22"/>
      <c r="AF4595" s="22">
        <f t="shared" si="3539"/>
        <v>680</v>
      </c>
      <c r="AG4595" s="20"/>
      <c r="AH4595" s="22"/>
      <c r="AI4595" s="22"/>
      <c r="AJ4595" s="22">
        <f t="shared" si="3545"/>
        <v>680</v>
      </c>
      <c r="AK4595" s="22">
        <f>IF(O4595="(传统)XDSL",VLOOKUP(S4595,[2]直销续费率明细!C:I,7,FALSE)*1,IF(O4595="GPON+XDSL",VLOOKUP(S4595,[2]直销续费率明细!C:I,7,FALSE)*1,VLOOKUP(S4595,[2]直销续费率明细!C:I,5,FALSE)*1))</f>
        <v>15</v>
      </c>
      <c r="AL4595" s="22" t="s">
        <v>1300</v>
      </c>
      <c r="AM4595" s="22"/>
      <c r="AN4595" s="22"/>
      <c r="AO4595" s="22" t="s">
        <v>5792</v>
      </c>
      <c r="AP4595" s="22" t="s">
        <v>5805</v>
      </c>
      <c r="AS4595" s="20">
        <f>IF(Y4595&gt;=10,VLOOKUP(U4595,[2]提成计算!B:T,19,FALSE),VLOOKUP(U4595,[2]提成计算!B:T,18,FALSE))</f>
        <v>0.06</v>
      </c>
      <c r="AT4595" s="20">
        <f t="shared" si="3547"/>
        <v>40.799999999999997</v>
      </c>
      <c r="AU4595" s="20">
        <f t="shared" si="3548"/>
        <v>15</v>
      </c>
    </row>
    <row r="4596" spans="1:47" x14ac:dyDescent="0.15">
      <c r="A4596" s="21" t="s">
        <v>1273</v>
      </c>
      <c r="B4596" s="22" t="s">
        <v>918</v>
      </c>
      <c r="C4596" s="22" t="s">
        <v>1178</v>
      </c>
      <c r="D4596" s="22" t="s">
        <v>1183</v>
      </c>
      <c r="E4596" s="22" t="s">
        <v>1193</v>
      </c>
      <c r="F4596" s="22" t="s">
        <v>1250</v>
      </c>
      <c r="G4596" s="22" t="s">
        <v>5875</v>
      </c>
      <c r="I4596" s="22">
        <v>15574224823</v>
      </c>
      <c r="J4596" s="22" t="s">
        <v>1268</v>
      </c>
      <c r="K4596" s="22" t="s">
        <v>5844</v>
      </c>
      <c r="L4596" s="22" t="s">
        <v>1358</v>
      </c>
      <c r="M4596" s="22">
        <v>1088</v>
      </c>
      <c r="N4596" s="22">
        <v>1088</v>
      </c>
      <c r="O4596" s="22" t="s">
        <v>927</v>
      </c>
      <c r="P4596" s="22" t="s">
        <v>50</v>
      </c>
      <c r="Q4596" s="28"/>
      <c r="R4596" s="21" t="s">
        <v>77</v>
      </c>
      <c r="S4596" s="21"/>
      <c r="T4596" s="21" t="s">
        <v>53</v>
      </c>
      <c r="U4596" s="21" t="s">
        <v>1846</v>
      </c>
      <c r="V4596" s="46">
        <v>1</v>
      </c>
      <c r="W4596" s="26">
        <f t="shared" si="3537"/>
        <v>1</v>
      </c>
      <c r="X4596" s="26">
        <f t="shared" si="3543"/>
        <v>1</v>
      </c>
      <c r="Y4596" s="21">
        <v>10</v>
      </c>
      <c r="Z4596" s="22">
        <f t="shared" si="3500"/>
        <v>1088</v>
      </c>
      <c r="AA4596" s="20" t="s">
        <v>5794</v>
      </c>
      <c r="AB4596" s="22"/>
      <c r="AC4596" s="22">
        <v>1</v>
      </c>
      <c r="AD4596" s="22"/>
      <c r="AE4596" s="22">
        <f t="shared" ref="AE4596:AE4606" si="3549">N4596</f>
        <v>1088</v>
      </c>
      <c r="AF4596" s="22">
        <f t="shared" si="3539"/>
        <v>1088</v>
      </c>
      <c r="AG4596" s="20">
        <f>N4596</f>
        <v>1088</v>
      </c>
      <c r="AH4596" s="20" t="str">
        <f>VLOOKUP(U4596,[1]提成计算!B:I,8,FALSE)</f>
        <v xml:space="preserve"> </v>
      </c>
      <c r="AI4596" s="20"/>
      <c r="AJ4596" s="22"/>
      <c r="AK4596" s="22"/>
      <c r="AM4596" s="22"/>
      <c r="AN4596" s="22"/>
      <c r="AO4596" s="22" t="s">
        <v>2216</v>
      </c>
      <c r="AP4596" s="22" t="s">
        <v>1301</v>
      </c>
      <c r="AS4596" s="20"/>
      <c r="AT4596" s="20"/>
      <c r="AU4596" s="20"/>
    </row>
    <row r="4597" spans="1:47" x14ac:dyDescent="0.15">
      <c r="A4597" s="21" t="s">
        <v>1273</v>
      </c>
      <c r="B4597" s="22" t="s">
        <v>918</v>
      </c>
      <c r="C4597" s="22" t="s">
        <v>1178</v>
      </c>
      <c r="D4597" s="22" t="s">
        <v>1189</v>
      </c>
      <c r="E4597" s="22" t="s">
        <v>5876</v>
      </c>
      <c r="F4597" s="22" t="s">
        <v>1250</v>
      </c>
      <c r="G4597" s="22" t="s">
        <v>5877</v>
      </c>
      <c r="I4597" s="22">
        <v>13729919211</v>
      </c>
      <c r="J4597" s="22" t="s">
        <v>924</v>
      </c>
      <c r="K4597" s="22" t="s">
        <v>166</v>
      </c>
      <c r="L4597" s="22" t="s">
        <v>2137</v>
      </c>
      <c r="M4597" s="22">
        <v>1408</v>
      </c>
      <c r="N4597" s="22">
        <v>1408</v>
      </c>
      <c r="O4597" s="22" t="s">
        <v>927</v>
      </c>
      <c r="P4597" s="22" t="s">
        <v>50</v>
      </c>
      <c r="Q4597" s="28"/>
      <c r="R4597" s="21" t="s">
        <v>117</v>
      </c>
      <c r="S4597" s="25" t="s">
        <v>1192</v>
      </c>
      <c r="T4597" s="21" t="s">
        <v>2242</v>
      </c>
      <c r="U4597" s="21"/>
      <c r="V4597" s="46">
        <v>1</v>
      </c>
      <c r="W4597" s="26">
        <f t="shared" si="3537"/>
        <v>1</v>
      </c>
      <c r="Y4597" s="21">
        <v>12</v>
      </c>
      <c r="Z4597" s="22">
        <f t="shared" si="3500"/>
        <v>1408</v>
      </c>
      <c r="AA4597" s="20" t="s">
        <v>2218</v>
      </c>
      <c r="AB4597" s="22"/>
      <c r="AC4597" s="22">
        <v>1</v>
      </c>
      <c r="AD4597" s="22"/>
      <c r="AE4597" s="22">
        <f t="shared" si="3549"/>
        <v>1408</v>
      </c>
      <c r="AF4597" s="22">
        <f t="shared" si="3539"/>
        <v>1408</v>
      </c>
      <c r="AG4597" s="20"/>
      <c r="AH4597" s="22"/>
      <c r="AI4597" s="22"/>
      <c r="AJ4597" s="22">
        <f t="shared" ref="AJ4597:AJ4598" si="3550">N4597</f>
        <v>1408</v>
      </c>
      <c r="AK4597" s="22">
        <f>IF(O4597="(传统)XDSL",VLOOKUP(S4597,[1]续费率明细!C:I,7,FALSE)*1,IF(O4597="GPON+XDSL",VLOOKUP(S4597,[1]续费率明细!C:I,7,FALSE)*1,VLOOKUP(S4597,[1]续费率明细!C:I,5,FALSE)*1))</f>
        <v>-40</v>
      </c>
      <c r="AL4597" s="22" t="s">
        <v>1871</v>
      </c>
      <c r="AM4597" s="22"/>
      <c r="AN4597" s="22"/>
      <c r="AO4597" s="22" t="s">
        <v>5792</v>
      </c>
      <c r="AP4597" s="22" t="s">
        <v>1301</v>
      </c>
      <c r="AS4597" s="20"/>
      <c r="AT4597" s="20"/>
      <c r="AU4597" s="20"/>
    </row>
    <row r="4598" spans="1:47" x14ac:dyDescent="0.15">
      <c r="A4598" s="21" t="s">
        <v>1273</v>
      </c>
      <c r="B4598" s="22" t="s">
        <v>918</v>
      </c>
      <c r="C4598" s="22" t="s">
        <v>1178</v>
      </c>
      <c r="D4598" s="22" t="s">
        <v>1183</v>
      </c>
      <c r="E4598" s="22" t="s">
        <v>1212</v>
      </c>
      <c r="F4598" s="22" t="s">
        <v>1250</v>
      </c>
      <c r="G4598" s="22" t="s">
        <v>5878</v>
      </c>
      <c r="I4598" s="22">
        <v>15015332244</v>
      </c>
      <c r="J4598" s="22" t="s">
        <v>924</v>
      </c>
      <c r="K4598" s="22" t="s">
        <v>1214</v>
      </c>
      <c r="L4598" s="22" t="s">
        <v>2166</v>
      </c>
      <c r="M4598" s="22">
        <v>1088</v>
      </c>
      <c r="N4598" s="22">
        <v>1088</v>
      </c>
      <c r="O4598" s="22" t="s">
        <v>927</v>
      </c>
      <c r="P4598" s="22" t="s">
        <v>50</v>
      </c>
      <c r="Q4598" s="28"/>
      <c r="R4598" s="21" t="s">
        <v>77</v>
      </c>
      <c r="S4598" s="25" t="s">
        <v>1196</v>
      </c>
      <c r="T4598" s="21" t="s">
        <v>53</v>
      </c>
      <c r="U4598" s="21" t="s">
        <v>1215</v>
      </c>
      <c r="V4598" s="46">
        <v>1</v>
      </c>
      <c r="W4598" s="26">
        <f t="shared" si="3537"/>
        <v>1</v>
      </c>
      <c r="Y4598" s="21">
        <v>20</v>
      </c>
      <c r="Z4598" s="22">
        <f t="shared" si="3500"/>
        <v>1088</v>
      </c>
      <c r="AA4598" s="20" t="s">
        <v>5794</v>
      </c>
      <c r="AB4598" s="22"/>
      <c r="AC4598" s="22">
        <v>1</v>
      </c>
      <c r="AD4598" s="22"/>
      <c r="AE4598" s="22">
        <f t="shared" si="3549"/>
        <v>1088</v>
      </c>
      <c r="AF4598" s="22">
        <f t="shared" si="3539"/>
        <v>1088</v>
      </c>
      <c r="AG4598" s="20"/>
      <c r="AH4598" s="22"/>
      <c r="AI4598" s="22"/>
      <c r="AJ4598" s="22">
        <f t="shared" si="3550"/>
        <v>1088</v>
      </c>
      <c r="AK4598" s="22">
        <f>IF(O4598="(传统)XDSL",VLOOKUP(S4598,[2]直销续费率明细!C:I,7,FALSE)*1,IF(O4598="GPON+XDSL",VLOOKUP(S4598,[2]直销续费率明细!C:I,7,FALSE)*1,VLOOKUP(S4598,[2]直销续费率明细!C:I,5,FALSE)*1))</f>
        <v>-40</v>
      </c>
      <c r="AL4598" s="22" t="s">
        <v>1300</v>
      </c>
      <c r="AM4598" s="22"/>
      <c r="AN4598" s="22"/>
      <c r="AO4598" s="22" t="s">
        <v>5792</v>
      </c>
      <c r="AP4598" s="22" t="s">
        <v>1301</v>
      </c>
      <c r="AS4598" s="20">
        <f>IF(Y4598&gt;=10,VLOOKUP(U4598,[2]提成计算!B:T,19,FALSE),VLOOKUP(U4598,[2]提成计算!B:T,18,FALSE))</f>
        <v>0.09</v>
      </c>
      <c r="AT4598" s="20">
        <f t="shared" ref="AT4598" si="3551">IF(AD4598*AS4598&gt;0,AD4598*AS4598,AE4598*AS4598)</f>
        <v>97.92</v>
      </c>
      <c r="AU4598" s="20">
        <f t="shared" ref="AU4598" si="3552">IF(AND(AK4598&lt;0,AK4598+AT4598&lt;0),-AT4598,AK4598)</f>
        <v>-40</v>
      </c>
    </row>
    <row r="4599" spans="1:47" x14ac:dyDescent="0.15">
      <c r="A4599" s="21" t="s">
        <v>1273</v>
      </c>
      <c r="B4599" s="22" t="s">
        <v>918</v>
      </c>
      <c r="C4599" s="22" t="s">
        <v>1178</v>
      </c>
      <c r="D4599" s="22" t="s">
        <v>1179</v>
      </c>
      <c r="E4599" s="22" t="s">
        <v>5879</v>
      </c>
      <c r="F4599" s="22" t="s">
        <v>1250</v>
      </c>
      <c r="G4599" s="22" t="s">
        <v>5880</v>
      </c>
      <c r="I4599" s="22">
        <v>13412314348</v>
      </c>
      <c r="J4599" s="22" t="s">
        <v>1268</v>
      </c>
      <c r="K4599" s="22" t="s">
        <v>146</v>
      </c>
      <c r="L4599" s="22" t="s">
        <v>1898</v>
      </c>
      <c r="M4599" s="22">
        <v>1398</v>
      </c>
      <c r="N4599" s="22">
        <v>1398</v>
      </c>
      <c r="O4599" s="22" t="s">
        <v>927</v>
      </c>
      <c r="P4599" s="22" t="s">
        <v>50</v>
      </c>
      <c r="Q4599" s="28"/>
      <c r="R4599" s="21" t="s">
        <v>147</v>
      </c>
      <c r="S4599" s="21"/>
      <c r="T4599" s="21" t="s">
        <v>53</v>
      </c>
      <c r="U4599" s="21" t="s">
        <v>148</v>
      </c>
      <c r="V4599" s="46">
        <v>1</v>
      </c>
      <c r="W4599" s="26">
        <f t="shared" si="3537"/>
        <v>1</v>
      </c>
      <c r="X4599" s="26">
        <f t="shared" si="3543"/>
        <v>1</v>
      </c>
      <c r="Y4599" s="21">
        <v>20</v>
      </c>
      <c r="Z4599" s="22">
        <f t="shared" si="3500"/>
        <v>1398</v>
      </c>
      <c r="AA4599" s="20" t="s">
        <v>5794</v>
      </c>
      <c r="AB4599" s="22"/>
      <c r="AC4599" s="22">
        <v>1</v>
      </c>
      <c r="AD4599" s="22"/>
      <c r="AE4599" s="22">
        <f t="shared" si="3549"/>
        <v>1398</v>
      </c>
      <c r="AF4599" s="22">
        <f t="shared" si="3539"/>
        <v>1398</v>
      </c>
      <c r="AG4599" s="20">
        <f t="shared" ref="AG4599:AG4600" si="3553">N4599</f>
        <v>1398</v>
      </c>
      <c r="AH4599" s="20" t="str">
        <f>VLOOKUP(U4599,[1]提成计算!B:I,8,FALSE)</f>
        <v xml:space="preserve"> </v>
      </c>
      <c r="AI4599" s="20"/>
      <c r="AJ4599" s="22"/>
      <c r="AK4599" s="22"/>
      <c r="AM4599" s="22"/>
      <c r="AN4599" s="22"/>
      <c r="AO4599" s="22" t="s">
        <v>5792</v>
      </c>
      <c r="AP4599" s="22" t="s">
        <v>1301</v>
      </c>
      <c r="AS4599" s="20"/>
      <c r="AT4599" s="20"/>
      <c r="AU4599" s="20"/>
    </row>
    <row r="4600" spans="1:47" x14ac:dyDescent="0.15">
      <c r="A4600" s="21" t="s">
        <v>1273</v>
      </c>
      <c r="B4600" s="22" t="s">
        <v>918</v>
      </c>
      <c r="C4600" s="22" t="s">
        <v>1178</v>
      </c>
      <c r="D4600" s="22" t="s">
        <v>1183</v>
      </c>
      <c r="E4600" s="22" t="s">
        <v>1193</v>
      </c>
      <c r="F4600" s="22" t="s">
        <v>1250</v>
      </c>
      <c r="G4600" s="22" t="s">
        <v>5881</v>
      </c>
      <c r="I4600" s="22">
        <v>18876752378</v>
      </c>
      <c r="J4600" s="22" t="s">
        <v>1268</v>
      </c>
      <c r="K4600" s="22" t="s">
        <v>5882</v>
      </c>
      <c r="L4600" s="22" t="s">
        <v>1358</v>
      </c>
      <c r="M4600" s="22">
        <v>1088</v>
      </c>
      <c r="N4600" s="22">
        <v>1088</v>
      </c>
      <c r="O4600" s="22" t="s">
        <v>927</v>
      </c>
      <c r="P4600" s="22" t="s">
        <v>50</v>
      </c>
      <c r="Q4600" s="28"/>
      <c r="R4600" s="21" t="s">
        <v>77</v>
      </c>
      <c r="S4600" s="21"/>
      <c r="T4600" s="21" t="s">
        <v>53</v>
      </c>
      <c r="U4600" s="21" t="s">
        <v>1770</v>
      </c>
      <c r="V4600" s="46">
        <v>1</v>
      </c>
      <c r="W4600" s="26">
        <f t="shared" si="3537"/>
        <v>1</v>
      </c>
      <c r="X4600" s="26">
        <f t="shared" si="3543"/>
        <v>1</v>
      </c>
      <c r="Y4600" s="21">
        <v>10</v>
      </c>
      <c r="Z4600" s="22">
        <f t="shared" si="3500"/>
        <v>1088</v>
      </c>
      <c r="AA4600" s="20" t="s">
        <v>5794</v>
      </c>
      <c r="AB4600" s="22"/>
      <c r="AC4600" s="22">
        <v>1</v>
      </c>
      <c r="AD4600" s="22"/>
      <c r="AE4600" s="22">
        <f t="shared" si="3549"/>
        <v>1088</v>
      </c>
      <c r="AF4600" s="22">
        <f t="shared" si="3539"/>
        <v>1088</v>
      </c>
      <c r="AG4600" s="20">
        <f t="shared" si="3553"/>
        <v>1088</v>
      </c>
      <c r="AH4600" s="20" t="str">
        <f>VLOOKUP(U4600,[1]提成计算!B:I,8,FALSE)</f>
        <v xml:space="preserve"> </v>
      </c>
      <c r="AI4600" s="20"/>
      <c r="AJ4600" s="22"/>
      <c r="AK4600" s="22"/>
      <c r="AM4600" s="22"/>
      <c r="AN4600" s="22"/>
      <c r="AO4600" s="22" t="s">
        <v>5792</v>
      </c>
      <c r="AP4600" s="22" t="s">
        <v>1301</v>
      </c>
      <c r="AS4600" s="20"/>
      <c r="AT4600" s="20"/>
      <c r="AU4600" s="20"/>
    </row>
    <row r="4601" spans="1:47" x14ac:dyDescent="0.15">
      <c r="A4601" s="21" t="s">
        <v>1273</v>
      </c>
      <c r="B4601" s="22" t="s">
        <v>918</v>
      </c>
      <c r="C4601" s="22" t="s">
        <v>1178</v>
      </c>
      <c r="D4601" s="22" t="s">
        <v>1189</v>
      </c>
      <c r="E4601" s="22" t="s">
        <v>1190</v>
      </c>
      <c r="F4601" s="22" t="s">
        <v>1250</v>
      </c>
      <c r="G4601" s="22" t="s">
        <v>5883</v>
      </c>
      <c r="I4601" s="22">
        <v>15277755258</v>
      </c>
      <c r="J4601" s="22" t="s">
        <v>924</v>
      </c>
      <c r="K4601" s="22" t="s">
        <v>5884</v>
      </c>
      <c r="L4601" s="22" t="s">
        <v>1299</v>
      </c>
      <c r="M4601" s="22">
        <v>888</v>
      </c>
      <c r="N4601" s="22">
        <v>888</v>
      </c>
      <c r="O4601" s="22" t="s">
        <v>927</v>
      </c>
      <c r="P4601" s="22" t="s">
        <v>50</v>
      </c>
      <c r="Q4601" s="28"/>
      <c r="R4601" s="22" t="s">
        <v>117</v>
      </c>
      <c r="T4601" s="21" t="s">
        <v>948</v>
      </c>
      <c r="U4601" s="22" t="s">
        <v>117</v>
      </c>
      <c r="V4601" s="46">
        <v>1</v>
      </c>
      <c r="W4601" s="26">
        <f t="shared" si="3537"/>
        <v>1</v>
      </c>
      <c r="Y4601" s="21">
        <v>12</v>
      </c>
      <c r="Z4601" s="22">
        <f t="shared" si="3500"/>
        <v>888</v>
      </c>
      <c r="AA4601" s="20" t="s">
        <v>5794</v>
      </c>
      <c r="AB4601" s="22"/>
      <c r="AC4601" s="22">
        <v>1</v>
      </c>
      <c r="AD4601" s="22"/>
      <c r="AE4601" s="22">
        <f t="shared" si="3549"/>
        <v>888</v>
      </c>
      <c r="AF4601" s="22">
        <f t="shared" si="3539"/>
        <v>888</v>
      </c>
      <c r="AG4601" s="20"/>
      <c r="AH4601" s="22"/>
      <c r="AI4601" s="22"/>
      <c r="AJ4601" s="22">
        <f>N4601</f>
        <v>888</v>
      </c>
      <c r="AK4601" s="22">
        <f>IF(O4601="(传统)XDSL",VLOOKUP(U4601,[2]自营续费率!B:G,6,FALSE)*1,IF(O4601="GPON+XDSL",VLOOKUP(U4601,[2]自营续费率!B:G,6,FALSE)*1,VLOOKUP(U4601,[2]自营续费率!B:G,4,FALSE)*1))</f>
        <v>-40</v>
      </c>
      <c r="AL4601" s="22" t="s">
        <v>1309</v>
      </c>
      <c r="AM4601" s="22"/>
      <c r="AN4601" s="22"/>
      <c r="AO4601" s="22" t="s">
        <v>5792</v>
      </c>
      <c r="AP4601" s="22" t="s">
        <v>1301</v>
      </c>
      <c r="AS4601" s="20">
        <f>IF(Y4601&gt;=10,VLOOKUP(U4601,[2]自营提成!C:Z,6,FALSE),VLOOKUP(U4601,[2]自营提成!C:Z,5,FALSE))</f>
        <v>0.12</v>
      </c>
      <c r="AT4601" s="20">
        <f t="shared" ref="AT4601" si="3554">IF(AD4601*AS4601&gt;0,AD4601*AS4601,AE4601*AS4601)</f>
        <v>106.56</v>
      </c>
      <c r="AU4601" s="20">
        <f>IF(AND(AK4601&lt;0,AK4601+AT4601&lt;0),-AT4601,AK4601)</f>
        <v>-40</v>
      </c>
    </row>
    <row r="4602" spans="1:47" x14ac:dyDescent="0.15">
      <c r="A4602" s="21" t="s">
        <v>1273</v>
      </c>
      <c r="B4602" s="22" t="s">
        <v>918</v>
      </c>
      <c r="C4602" s="22" t="s">
        <v>1178</v>
      </c>
      <c r="D4602" s="22" t="s">
        <v>1183</v>
      </c>
      <c r="E4602" s="22" t="s">
        <v>1193</v>
      </c>
      <c r="F4602" s="22" t="s">
        <v>1250</v>
      </c>
      <c r="G4602" s="22" t="s">
        <v>5885</v>
      </c>
      <c r="I4602" s="22">
        <v>13556769494</v>
      </c>
      <c r="J4602" s="22" t="s">
        <v>1268</v>
      </c>
      <c r="K4602" s="22" t="s">
        <v>1214</v>
      </c>
      <c r="L4602" s="22" t="s">
        <v>1898</v>
      </c>
      <c r="M4602" s="22">
        <v>1398</v>
      </c>
      <c r="N4602" s="22">
        <v>1398</v>
      </c>
      <c r="O4602" s="22" t="s">
        <v>927</v>
      </c>
      <c r="P4602" s="22" t="s">
        <v>50</v>
      </c>
      <c r="Q4602" s="28"/>
      <c r="R4602" s="21" t="s">
        <v>77</v>
      </c>
      <c r="S4602" s="21"/>
      <c r="T4602" s="21" t="s">
        <v>53</v>
      </c>
      <c r="U4602" s="21" t="s">
        <v>1215</v>
      </c>
      <c r="V4602" s="46">
        <v>1</v>
      </c>
      <c r="W4602" s="26">
        <f t="shared" si="3537"/>
        <v>1</v>
      </c>
      <c r="X4602" s="26">
        <f t="shared" si="3543"/>
        <v>1</v>
      </c>
      <c r="Y4602" s="21">
        <v>20</v>
      </c>
      <c r="Z4602" s="22">
        <f t="shared" si="3500"/>
        <v>1398</v>
      </c>
      <c r="AA4602" s="20" t="s">
        <v>5794</v>
      </c>
      <c r="AB4602" s="22"/>
      <c r="AC4602" s="22">
        <v>1</v>
      </c>
      <c r="AD4602" s="22"/>
      <c r="AE4602" s="22">
        <f t="shared" si="3549"/>
        <v>1398</v>
      </c>
      <c r="AF4602" s="22">
        <f t="shared" si="3539"/>
        <v>1398</v>
      </c>
      <c r="AG4602" s="20">
        <f t="shared" ref="AG4602:AG4606" si="3555">N4602</f>
        <v>1398</v>
      </c>
      <c r="AH4602" s="20" t="str">
        <f>VLOOKUP(U4602,[1]提成计算!B:I,8,FALSE)</f>
        <v xml:space="preserve"> </v>
      </c>
      <c r="AI4602" s="20"/>
      <c r="AJ4602" s="22"/>
      <c r="AK4602" s="22"/>
      <c r="AM4602" s="22"/>
      <c r="AN4602" s="22"/>
      <c r="AO4602" s="22" t="s">
        <v>5792</v>
      </c>
      <c r="AP4602" s="22" t="s">
        <v>1301</v>
      </c>
      <c r="AS4602" s="20"/>
      <c r="AT4602" s="20"/>
      <c r="AU4602" s="20"/>
    </row>
    <row r="4603" spans="1:47" x14ac:dyDescent="0.15">
      <c r="A4603" s="21" t="s">
        <v>1273</v>
      </c>
      <c r="B4603" s="22" t="s">
        <v>918</v>
      </c>
      <c r="C4603" s="22" t="s">
        <v>1178</v>
      </c>
      <c r="D4603" s="22" t="s">
        <v>1183</v>
      </c>
      <c r="E4603" s="22" t="s">
        <v>1193</v>
      </c>
      <c r="F4603" s="22" t="s">
        <v>1250</v>
      </c>
      <c r="G4603" s="22" t="s">
        <v>5886</v>
      </c>
      <c r="I4603" s="22">
        <v>13750248667</v>
      </c>
      <c r="J4603" s="22" t="s">
        <v>1268</v>
      </c>
      <c r="K4603" s="22" t="s">
        <v>1214</v>
      </c>
      <c r="L4603" s="22" t="s">
        <v>1358</v>
      </c>
      <c r="M4603" s="22">
        <v>1088</v>
      </c>
      <c r="N4603" s="22">
        <v>1088</v>
      </c>
      <c r="O4603" s="22" t="s">
        <v>927</v>
      </c>
      <c r="P4603" s="22" t="s">
        <v>50</v>
      </c>
      <c r="Q4603" s="28"/>
      <c r="R4603" s="21" t="s">
        <v>77</v>
      </c>
      <c r="S4603" s="21"/>
      <c r="T4603" s="21" t="s">
        <v>53</v>
      </c>
      <c r="U4603" s="21" t="s">
        <v>1215</v>
      </c>
      <c r="V4603" s="46">
        <v>1</v>
      </c>
      <c r="W4603" s="26">
        <f t="shared" si="3537"/>
        <v>1</v>
      </c>
      <c r="X4603" s="26">
        <f t="shared" si="3543"/>
        <v>1</v>
      </c>
      <c r="Y4603" s="21">
        <v>10</v>
      </c>
      <c r="Z4603" s="22">
        <f t="shared" si="3500"/>
        <v>1088</v>
      </c>
      <c r="AA4603" s="20" t="s">
        <v>5794</v>
      </c>
      <c r="AB4603" s="22"/>
      <c r="AC4603" s="22">
        <v>1</v>
      </c>
      <c r="AD4603" s="22"/>
      <c r="AE4603" s="22">
        <f t="shared" si="3549"/>
        <v>1088</v>
      </c>
      <c r="AF4603" s="22">
        <f t="shared" si="3539"/>
        <v>1088</v>
      </c>
      <c r="AG4603" s="20">
        <f t="shared" si="3555"/>
        <v>1088</v>
      </c>
      <c r="AH4603" s="20" t="str">
        <f>VLOOKUP(U4603,[1]提成计算!B:I,8,FALSE)</f>
        <v xml:space="preserve"> </v>
      </c>
      <c r="AI4603" s="20"/>
      <c r="AJ4603" s="22"/>
      <c r="AK4603" s="22"/>
      <c r="AM4603" s="22"/>
      <c r="AN4603" s="22"/>
      <c r="AO4603" s="22" t="s">
        <v>5792</v>
      </c>
      <c r="AP4603" s="22" t="s">
        <v>1301</v>
      </c>
      <c r="AS4603" s="20"/>
      <c r="AT4603" s="20"/>
      <c r="AU4603" s="20"/>
    </row>
    <row r="4604" spans="1:47" x14ac:dyDescent="0.15">
      <c r="A4604" s="21" t="s">
        <v>1273</v>
      </c>
      <c r="B4604" s="22" t="s">
        <v>918</v>
      </c>
      <c r="C4604" s="22" t="s">
        <v>1178</v>
      </c>
      <c r="D4604" s="22" t="s">
        <v>1183</v>
      </c>
      <c r="E4604" s="22" t="s">
        <v>1885</v>
      </c>
      <c r="F4604" s="22" t="s">
        <v>1250</v>
      </c>
      <c r="G4604" s="22" t="s">
        <v>5887</v>
      </c>
      <c r="I4604" s="22">
        <v>13669892763</v>
      </c>
      <c r="J4604" s="22" t="s">
        <v>1268</v>
      </c>
      <c r="K4604" s="22" t="s">
        <v>1224</v>
      </c>
      <c r="L4604" s="22" t="s">
        <v>1358</v>
      </c>
      <c r="M4604" s="22">
        <v>1088</v>
      </c>
      <c r="N4604" s="22">
        <v>1088</v>
      </c>
      <c r="O4604" s="22" t="s">
        <v>927</v>
      </c>
      <c r="P4604" s="22" t="s">
        <v>50</v>
      </c>
      <c r="Q4604" s="28"/>
      <c r="R4604" s="21" t="s">
        <v>77</v>
      </c>
      <c r="S4604" s="21"/>
      <c r="T4604" s="21" t="s">
        <v>53</v>
      </c>
      <c r="U4604" s="21" t="s">
        <v>1226</v>
      </c>
      <c r="V4604" s="46">
        <v>1</v>
      </c>
      <c r="W4604" s="26">
        <f t="shared" si="3537"/>
        <v>1</v>
      </c>
      <c r="X4604" s="26">
        <f t="shared" si="3543"/>
        <v>1</v>
      </c>
      <c r="Y4604" s="21">
        <v>10</v>
      </c>
      <c r="Z4604" s="22">
        <f t="shared" si="3500"/>
        <v>1088</v>
      </c>
      <c r="AA4604" s="20" t="s">
        <v>5794</v>
      </c>
      <c r="AB4604" s="22"/>
      <c r="AC4604" s="22">
        <v>1</v>
      </c>
      <c r="AD4604" s="22"/>
      <c r="AE4604" s="22">
        <f t="shared" si="3549"/>
        <v>1088</v>
      </c>
      <c r="AF4604" s="22">
        <f t="shared" si="3539"/>
        <v>1088</v>
      </c>
      <c r="AG4604" s="20">
        <f t="shared" si="3555"/>
        <v>1088</v>
      </c>
      <c r="AH4604" s="20" t="str">
        <f>VLOOKUP(U4604,[1]提成计算!B:I,8,FALSE)</f>
        <v xml:space="preserve"> </v>
      </c>
      <c r="AI4604" s="20"/>
      <c r="AJ4604" s="22"/>
      <c r="AK4604" s="22"/>
      <c r="AM4604" s="22"/>
      <c r="AN4604" s="22"/>
      <c r="AO4604" s="22" t="s">
        <v>5792</v>
      </c>
      <c r="AP4604" s="22" t="s">
        <v>1301</v>
      </c>
      <c r="AS4604" s="20"/>
      <c r="AT4604" s="20"/>
      <c r="AU4604" s="20"/>
    </row>
    <row r="4605" spans="1:47" x14ac:dyDescent="0.15">
      <c r="A4605" s="21" t="s">
        <v>1273</v>
      </c>
      <c r="B4605" s="22" t="s">
        <v>918</v>
      </c>
      <c r="C4605" s="22" t="s">
        <v>1178</v>
      </c>
      <c r="D4605" s="22" t="s">
        <v>1189</v>
      </c>
      <c r="E4605" s="22" t="s">
        <v>1400</v>
      </c>
      <c r="F4605" s="22" t="s">
        <v>1250</v>
      </c>
      <c r="G4605" s="22" t="s">
        <v>5888</v>
      </c>
      <c r="I4605" s="22">
        <v>13798887676</v>
      </c>
      <c r="J4605" s="22" t="s">
        <v>1268</v>
      </c>
      <c r="K4605" s="22" t="s">
        <v>115</v>
      </c>
      <c r="L4605" s="22" t="s">
        <v>1966</v>
      </c>
      <c r="M4605" s="22">
        <v>1598</v>
      </c>
      <c r="N4605" s="22">
        <v>1598</v>
      </c>
      <c r="O4605" s="22" t="s">
        <v>927</v>
      </c>
      <c r="P4605" s="22" t="s">
        <v>50</v>
      </c>
      <c r="Q4605" s="28"/>
      <c r="R4605" s="21" t="s">
        <v>117</v>
      </c>
      <c r="S4605" s="21"/>
      <c r="T4605" s="21" t="s">
        <v>53</v>
      </c>
      <c r="U4605" s="21" t="s">
        <v>118</v>
      </c>
      <c r="V4605" s="46">
        <v>1</v>
      </c>
      <c r="W4605" s="26">
        <f t="shared" si="3537"/>
        <v>1</v>
      </c>
      <c r="X4605" s="26">
        <f t="shared" si="3543"/>
        <v>1</v>
      </c>
      <c r="Y4605" s="21">
        <v>50</v>
      </c>
      <c r="Z4605" s="22">
        <f t="shared" si="3500"/>
        <v>1598</v>
      </c>
      <c r="AA4605" s="20" t="s">
        <v>5794</v>
      </c>
      <c r="AB4605" s="22"/>
      <c r="AC4605" s="22">
        <v>1</v>
      </c>
      <c r="AD4605" s="22"/>
      <c r="AE4605" s="22">
        <f t="shared" si="3549"/>
        <v>1598</v>
      </c>
      <c r="AF4605" s="22">
        <f t="shared" si="3539"/>
        <v>1598</v>
      </c>
      <c r="AG4605" s="20">
        <f t="shared" si="3555"/>
        <v>1598</v>
      </c>
      <c r="AH4605" s="20" t="str">
        <f>VLOOKUP(U4605,[1]提成计算!B:I,8,FALSE)</f>
        <v>否</v>
      </c>
      <c r="AI4605" s="20"/>
      <c r="AJ4605" s="22"/>
      <c r="AK4605" s="22"/>
      <c r="AM4605" s="22"/>
      <c r="AN4605" s="22"/>
      <c r="AO4605" s="22" t="s">
        <v>5792</v>
      </c>
      <c r="AP4605" s="22" t="s">
        <v>1301</v>
      </c>
      <c r="AS4605" s="20"/>
      <c r="AT4605" s="20"/>
      <c r="AU4605" s="20"/>
    </row>
    <row r="4606" spans="1:47" x14ac:dyDescent="0.15">
      <c r="A4606" s="21" t="s">
        <v>1273</v>
      </c>
      <c r="B4606" s="22" t="s">
        <v>918</v>
      </c>
      <c r="C4606" s="22" t="s">
        <v>1178</v>
      </c>
      <c r="D4606" s="22" t="s">
        <v>1189</v>
      </c>
      <c r="E4606" s="22" t="s">
        <v>1400</v>
      </c>
      <c r="F4606" s="22" t="s">
        <v>1250</v>
      </c>
      <c r="G4606" s="22" t="s">
        <v>5889</v>
      </c>
      <c r="I4606" s="22">
        <v>15920699174</v>
      </c>
      <c r="J4606" s="22" t="s">
        <v>1268</v>
      </c>
      <c r="K4606" s="22" t="s">
        <v>115</v>
      </c>
      <c r="L4606" s="22" t="s">
        <v>1358</v>
      </c>
      <c r="M4606" s="22">
        <v>1088</v>
      </c>
      <c r="N4606" s="22">
        <v>1088</v>
      </c>
      <c r="O4606" s="22" t="s">
        <v>927</v>
      </c>
      <c r="P4606" s="22" t="s">
        <v>50</v>
      </c>
      <c r="Q4606" s="28"/>
      <c r="R4606" s="21" t="s">
        <v>117</v>
      </c>
      <c r="S4606" s="21"/>
      <c r="T4606" s="21" t="s">
        <v>53</v>
      </c>
      <c r="U4606" s="21" t="s">
        <v>118</v>
      </c>
      <c r="V4606" s="46">
        <v>1</v>
      </c>
      <c r="W4606" s="26">
        <f t="shared" si="3537"/>
        <v>1</v>
      </c>
      <c r="X4606" s="26">
        <f t="shared" si="3543"/>
        <v>1</v>
      </c>
      <c r="Y4606" s="21">
        <v>10</v>
      </c>
      <c r="Z4606" s="22">
        <f t="shared" ref="Z4606:Z4669" si="3556">N4606</f>
        <v>1088</v>
      </c>
      <c r="AA4606" s="20" t="s">
        <v>2218</v>
      </c>
      <c r="AB4606" s="22"/>
      <c r="AC4606" s="22">
        <v>1</v>
      </c>
      <c r="AD4606" s="22"/>
      <c r="AE4606" s="22">
        <f t="shared" si="3549"/>
        <v>1088</v>
      </c>
      <c r="AF4606" s="22">
        <f t="shared" si="3539"/>
        <v>1088</v>
      </c>
      <c r="AG4606" s="20">
        <f t="shared" si="3555"/>
        <v>1088</v>
      </c>
      <c r="AH4606" s="20" t="str">
        <f>VLOOKUP(U4606,[1]提成计算!B:I,8,FALSE)</f>
        <v>否</v>
      </c>
      <c r="AI4606" s="20"/>
      <c r="AJ4606" s="22"/>
      <c r="AK4606" s="22"/>
      <c r="AM4606" s="22"/>
      <c r="AN4606" s="22"/>
      <c r="AO4606" s="22" t="s">
        <v>2216</v>
      </c>
      <c r="AP4606" s="22" t="s">
        <v>1301</v>
      </c>
      <c r="AS4606" s="20"/>
      <c r="AT4606" s="20"/>
      <c r="AU4606" s="20"/>
    </row>
    <row r="4607" spans="1:47" x14ac:dyDescent="0.15">
      <c r="A4607" s="21" t="s">
        <v>1273</v>
      </c>
      <c r="B4607" s="22" t="s">
        <v>918</v>
      </c>
      <c r="C4607" s="22" t="s">
        <v>1178</v>
      </c>
      <c r="D4607" s="22" t="s">
        <v>1189</v>
      </c>
      <c r="E4607" s="22" t="s">
        <v>1837</v>
      </c>
      <c r="F4607" s="22" t="s">
        <v>1250</v>
      </c>
      <c r="G4607" s="22" t="s">
        <v>5890</v>
      </c>
      <c r="I4607" s="22">
        <v>13423376146</v>
      </c>
      <c r="J4607" s="22" t="s">
        <v>924</v>
      </c>
      <c r="K4607" s="22" t="s">
        <v>115</v>
      </c>
      <c r="L4607" s="22" t="s">
        <v>1918</v>
      </c>
      <c r="M4607" s="22">
        <v>680</v>
      </c>
      <c r="N4607" s="22">
        <v>680</v>
      </c>
      <c r="O4607" s="22" t="s">
        <v>927</v>
      </c>
      <c r="P4607" s="22" t="s">
        <v>50</v>
      </c>
      <c r="Q4607" s="28"/>
      <c r="R4607" s="21" t="s">
        <v>117</v>
      </c>
      <c r="S4607" s="25" t="s">
        <v>1201</v>
      </c>
      <c r="T4607" s="21" t="s">
        <v>53</v>
      </c>
      <c r="U4607" s="21" t="s">
        <v>118</v>
      </c>
      <c r="V4607" s="46">
        <v>1</v>
      </c>
      <c r="W4607" s="26">
        <f t="shared" si="3537"/>
        <v>1</v>
      </c>
      <c r="Y4607" s="21">
        <v>4</v>
      </c>
      <c r="Z4607" s="22">
        <f t="shared" si="3556"/>
        <v>680</v>
      </c>
      <c r="AA4607" s="20" t="s">
        <v>2218</v>
      </c>
      <c r="AB4607" s="22">
        <v>1</v>
      </c>
      <c r="AC4607" s="22"/>
      <c r="AD4607" s="22">
        <f>N4607</f>
        <v>680</v>
      </c>
      <c r="AE4607" s="22"/>
      <c r="AF4607" s="22">
        <f t="shared" si="3539"/>
        <v>680</v>
      </c>
      <c r="AG4607" s="20"/>
      <c r="AH4607" s="22"/>
      <c r="AI4607" s="22"/>
      <c r="AJ4607" s="22">
        <f t="shared" ref="AJ4607:AJ4608" si="3557">N4607</f>
        <v>680</v>
      </c>
      <c r="AK4607" s="22">
        <f>IF(O4607="(传统)XDSL",VLOOKUP(S4607,[2]直销续费率明细!C:I,7,FALSE)*1,IF(O4607="GPON+XDSL",VLOOKUP(S4607,[2]直销续费率明细!C:I,7,FALSE)*1,VLOOKUP(S4607,[2]直销续费率明细!C:I,5,FALSE)*1))</f>
        <v>-40</v>
      </c>
      <c r="AL4607" s="22" t="s">
        <v>1309</v>
      </c>
      <c r="AM4607" s="22"/>
      <c r="AN4607" s="22"/>
      <c r="AO4607" s="22" t="s">
        <v>5792</v>
      </c>
      <c r="AP4607" s="22" t="s">
        <v>5805</v>
      </c>
      <c r="AS4607" s="20">
        <f>IF(Y4607&gt;=10,VLOOKUP(U4607,[2]提成计算!B:T,19,FALSE),VLOOKUP(U4607,[2]提成计算!B:T,18,FALSE))</f>
        <v>0.08</v>
      </c>
      <c r="AT4607" s="20">
        <f t="shared" ref="AT4607:AT4643" si="3558">IF(AD4607*AS4607&gt;0,AD4607*AS4607,AE4607*AS4607)</f>
        <v>54.4</v>
      </c>
      <c r="AU4607" s="20">
        <f t="shared" ref="AU4607" si="3559">IF(AND(AK4607&lt;0,AK4607+AT4607&lt;0),-AT4607,AK4607)</f>
        <v>-40</v>
      </c>
    </row>
    <row r="4608" spans="1:47" x14ac:dyDescent="0.15">
      <c r="A4608" s="21" t="s">
        <v>1273</v>
      </c>
      <c r="B4608" s="22" t="s">
        <v>918</v>
      </c>
      <c r="C4608" s="22" t="s">
        <v>1178</v>
      </c>
      <c r="D4608" s="22" t="s">
        <v>1189</v>
      </c>
      <c r="E4608" s="22" t="s">
        <v>1190</v>
      </c>
      <c r="F4608" s="22" t="s">
        <v>1250</v>
      </c>
      <c r="G4608" s="22" t="s">
        <v>5891</v>
      </c>
      <c r="I4608" s="22">
        <v>13412180947</v>
      </c>
      <c r="J4608" s="22" t="s">
        <v>924</v>
      </c>
      <c r="K4608" s="22" t="s">
        <v>129</v>
      </c>
      <c r="L4608" s="22" t="s">
        <v>1299</v>
      </c>
      <c r="M4608" s="22">
        <v>888</v>
      </c>
      <c r="N4608" s="22">
        <v>888</v>
      </c>
      <c r="O4608" s="22" t="s">
        <v>927</v>
      </c>
      <c r="P4608" s="22" t="s">
        <v>50</v>
      </c>
      <c r="Q4608" s="28"/>
      <c r="R4608" s="21" t="s">
        <v>77</v>
      </c>
      <c r="S4608" s="25" t="s">
        <v>1192</v>
      </c>
      <c r="T4608" s="21" t="s">
        <v>53</v>
      </c>
      <c r="U4608" s="21" t="s">
        <v>130</v>
      </c>
      <c r="V4608" s="46">
        <v>1</v>
      </c>
      <c r="W4608" s="26">
        <f t="shared" si="3537"/>
        <v>1</v>
      </c>
      <c r="Y4608" s="21">
        <v>12</v>
      </c>
      <c r="Z4608" s="22">
        <f t="shared" si="3556"/>
        <v>888</v>
      </c>
      <c r="AA4608" s="20" t="s">
        <v>5794</v>
      </c>
      <c r="AB4608" s="22"/>
      <c r="AC4608" s="22">
        <v>1</v>
      </c>
      <c r="AD4608" s="22"/>
      <c r="AE4608" s="22">
        <f t="shared" ref="AE4608:AE4610" si="3560">N4608</f>
        <v>888</v>
      </c>
      <c r="AF4608" s="22">
        <f t="shared" si="3539"/>
        <v>888</v>
      </c>
      <c r="AG4608" s="20"/>
      <c r="AH4608" s="22"/>
      <c r="AI4608" s="22"/>
      <c r="AJ4608" s="22">
        <f t="shared" si="3557"/>
        <v>888</v>
      </c>
      <c r="AK4608" s="22"/>
      <c r="AL4608" s="22" t="s">
        <v>1871</v>
      </c>
      <c r="AM4608" s="22"/>
      <c r="AN4608" s="22"/>
      <c r="AO4608" s="22" t="s">
        <v>5792</v>
      </c>
      <c r="AP4608" s="22" t="s">
        <v>1301</v>
      </c>
      <c r="AS4608" s="20">
        <f>IF(Y4608&gt;=10,VLOOKUP(U4608,[2]提成计算!B:T,19,FALSE),VLOOKUP(U4608,[2]提成计算!B:T,18,FALSE))</f>
        <v>0.09</v>
      </c>
      <c r="AT4608" s="20">
        <f t="shared" si="3558"/>
        <v>79.92</v>
      </c>
      <c r="AU4608" s="20">
        <f t="shared" ref="AU4608:AU4643" si="3561">IF(AND(AK4608&lt;0,AK4608+AT4608&lt;0),AT4608,AK4608)</f>
        <v>0</v>
      </c>
    </row>
    <row r="4609" spans="1:47" x14ac:dyDescent="0.15">
      <c r="A4609" s="21" t="s">
        <v>1273</v>
      </c>
      <c r="B4609" s="22" t="s">
        <v>918</v>
      </c>
      <c r="C4609" s="22" t="s">
        <v>1178</v>
      </c>
      <c r="D4609" s="22" t="s">
        <v>1183</v>
      </c>
      <c r="E4609" s="22" t="s">
        <v>1212</v>
      </c>
      <c r="F4609" s="22" t="s">
        <v>1250</v>
      </c>
      <c r="G4609" s="22" t="s">
        <v>5892</v>
      </c>
      <c r="I4609" s="22">
        <v>13758437002</v>
      </c>
      <c r="J4609" s="22" t="s">
        <v>1268</v>
      </c>
      <c r="K4609" s="22" t="s">
        <v>1214</v>
      </c>
      <c r="L4609" s="22" t="s">
        <v>1898</v>
      </c>
      <c r="M4609" s="22">
        <v>1398</v>
      </c>
      <c r="N4609" s="22">
        <v>1398</v>
      </c>
      <c r="O4609" s="22" t="s">
        <v>927</v>
      </c>
      <c r="P4609" s="22" t="s">
        <v>50</v>
      </c>
      <c r="Q4609" s="28"/>
      <c r="R4609" s="21" t="s">
        <v>77</v>
      </c>
      <c r="S4609" s="21"/>
      <c r="T4609" s="21" t="s">
        <v>53</v>
      </c>
      <c r="U4609" s="21" t="s">
        <v>1215</v>
      </c>
      <c r="V4609" s="46">
        <v>1</v>
      </c>
      <c r="W4609" s="26">
        <f t="shared" si="3537"/>
        <v>1</v>
      </c>
      <c r="X4609" s="26">
        <f t="shared" si="3543"/>
        <v>1</v>
      </c>
      <c r="Y4609" s="21">
        <v>20</v>
      </c>
      <c r="Z4609" s="22">
        <f t="shared" si="3556"/>
        <v>1398</v>
      </c>
      <c r="AA4609" s="20" t="s">
        <v>5794</v>
      </c>
      <c r="AB4609" s="22"/>
      <c r="AC4609" s="22">
        <v>1</v>
      </c>
      <c r="AD4609" s="22"/>
      <c r="AE4609" s="22">
        <f t="shared" si="3560"/>
        <v>1398</v>
      </c>
      <c r="AF4609" s="22">
        <f t="shared" si="3539"/>
        <v>1398</v>
      </c>
      <c r="AG4609" s="20">
        <f>N4609</f>
        <v>1398</v>
      </c>
      <c r="AH4609" s="20" t="str">
        <f>VLOOKUP(U4609,[1]提成计算!B:I,8,FALSE)</f>
        <v xml:space="preserve"> </v>
      </c>
      <c r="AI4609" s="20"/>
      <c r="AJ4609" s="22"/>
      <c r="AK4609" s="22"/>
      <c r="AM4609" s="22"/>
      <c r="AN4609" s="22"/>
      <c r="AO4609" s="22" t="s">
        <v>5792</v>
      </c>
      <c r="AP4609" s="22" t="s">
        <v>1301</v>
      </c>
      <c r="AS4609" s="20"/>
      <c r="AT4609" s="20"/>
      <c r="AU4609" s="20"/>
    </row>
    <row r="4610" spans="1:47" x14ac:dyDescent="0.15">
      <c r="A4610" s="21" t="s">
        <v>1273</v>
      </c>
      <c r="B4610" s="22" t="s">
        <v>918</v>
      </c>
      <c r="C4610" s="22" t="s">
        <v>1178</v>
      </c>
      <c r="D4610" s="22" t="s">
        <v>1183</v>
      </c>
      <c r="E4610" s="22" t="s">
        <v>1184</v>
      </c>
      <c r="F4610" s="22" t="s">
        <v>1250</v>
      </c>
      <c r="G4610" s="22" t="s">
        <v>5893</v>
      </c>
      <c r="I4610" s="22">
        <v>13812769797</v>
      </c>
      <c r="J4610" s="22" t="s">
        <v>924</v>
      </c>
      <c r="K4610" s="22" t="s">
        <v>5858</v>
      </c>
      <c r="L4610" s="22" t="s">
        <v>1376</v>
      </c>
      <c r="M4610" s="22">
        <v>1088</v>
      </c>
      <c r="N4610" s="22">
        <v>1088</v>
      </c>
      <c r="O4610" s="22" t="s">
        <v>927</v>
      </c>
      <c r="P4610" s="22" t="s">
        <v>50</v>
      </c>
      <c r="Q4610" s="28"/>
      <c r="R4610" s="21" t="s">
        <v>77</v>
      </c>
      <c r="S4610" s="25" t="s">
        <v>1604</v>
      </c>
      <c r="T4610" s="21" t="s">
        <v>53</v>
      </c>
      <c r="U4610" s="21" t="s">
        <v>5859</v>
      </c>
      <c r="V4610" s="46">
        <v>1</v>
      </c>
      <c r="W4610" s="26">
        <f t="shared" si="3537"/>
        <v>1</v>
      </c>
      <c r="Y4610" s="21">
        <v>10</v>
      </c>
      <c r="Z4610" s="22">
        <f t="shared" si="3556"/>
        <v>1088</v>
      </c>
      <c r="AA4610" s="20" t="s">
        <v>5794</v>
      </c>
      <c r="AB4610" s="22"/>
      <c r="AC4610" s="22">
        <v>1</v>
      </c>
      <c r="AD4610" s="22"/>
      <c r="AE4610" s="22">
        <f t="shared" si="3560"/>
        <v>1088</v>
      </c>
      <c r="AF4610" s="22">
        <f t="shared" si="3539"/>
        <v>1088</v>
      </c>
      <c r="AG4610" s="20"/>
      <c r="AH4610" s="22"/>
      <c r="AI4610" s="22"/>
      <c r="AJ4610" s="22">
        <f t="shared" ref="AJ4610:AJ4611" si="3562">N4610</f>
        <v>1088</v>
      </c>
      <c r="AK4610" s="22"/>
      <c r="AL4610" s="22" t="s">
        <v>1871</v>
      </c>
      <c r="AM4610" s="22"/>
      <c r="AN4610" s="22"/>
      <c r="AO4610" s="22" t="s">
        <v>2216</v>
      </c>
      <c r="AP4610" s="22" t="s">
        <v>1301</v>
      </c>
      <c r="AS4610" s="20">
        <f>IF(Y4610&gt;=10,VLOOKUP(U4610,[2]提成计算!B:T,19,FALSE),VLOOKUP(U4610,[2]提成计算!B:T,18,FALSE))</f>
        <v>0.1</v>
      </c>
      <c r="AT4610" s="20">
        <f t="shared" si="3558"/>
        <v>108.80000000000001</v>
      </c>
      <c r="AU4610" s="20">
        <f t="shared" si="3561"/>
        <v>0</v>
      </c>
    </row>
    <row r="4611" spans="1:47" x14ac:dyDescent="0.15">
      <c r="A4611" s="21" t="s">
        <v>1273</v>
      </c>
      <c r="B4611" s="22" t="s">
        <v>918</v>
      </c>
      <c r="C4611" s="22" t="s">
        <v>1178</v>
      </c>
      <c r="D4611" s="22" t="s">
        <v>1189</v>
      </c>
      <c r="E4611" s="22" t="s">
        <v>5894</v>
      </c>
      <c r="F4611" s="22" t="s">
        <v>1250</v>
      </c>
      <c r="G4611" s="22" t="s">
        <v>5895</v>
      </c>
      <c r="I4611" s="22">
        <v>13713211346</v>
      </c>
      <c r="J4611" s="22" t="s">
        <v>924</v>
      </c>
      <c r="K4611" s="22" t="s">
        <v>174</v>
      </c>
      <c r="L4611" s="22" t="s">
        <v>1918</v>
      </c>
      <c r="M4611" s="22">
        <v>680</v>
      </c>
      <c r="N4611" s="22">
        <v>680</v>
      </c>
      <c r="O4611" s="22" t="s">
        <v>1262</v>
      </c>
      <c r="P4611" s="22" t="s">
        <v>50</v>
      </c>
      <c r="Q4611" s="28"/>
      <c r="R4611" s="21" t="s">
        <v>77</v>
      </c>
      <c r="S4611" s="25" t="s">
        <v>5896</v>
      </c>
      <c r="T4611" s="21" t="s">
        <v>2242</v>
      </c>
      <c r="U4611" s="21"/>
      <c r="V4611" s="46">
        <v>1</v>
      </c>
      <c r="W4611" s="26">
        <f t="shared" si="3537"/>
        <v>1</v>
      </c>
      <c r="Y4611" s="21">
        <v>4</v>
      </c>
      <c r="Z4611" s="22">
        <f t="shared" si="3556"/>
        <v>680</v>
      </c>
      <c r="AA4611" s="20" t="s">
        <v>2218</v>
      </c>
      <c r="AB4611" s="22">
        <v>1</v>
      </c>
      <c r="AC4611" s="22"/>
      <c r="AD4611" s="22">
        <f t="shared" ref="AD4611:AD4612" si="3563">N4611</f>
        <v>680</v>
      </c>
      <c r="AE4611" s="22"/>
      <c r="AF4611" s="22">
        <f t="shared" si="3539"/>
        <v>680</v>
      </c>
      <c r="AG4611" s="20"/>
      <c r="AH4611" s="22"/>
      <c r="AI4611" s="22"/>
      <c r="AJ4611" s="22">
        <f t="shared" si="3562"/>
        <v>680</v>
      </c>
      <c r="AK4611" s="22">
        <f>IF(O4611="(传统)XDSL",VLOOKUP(S4611,[1]续费率明细!C:I,7,FALSE)*1,IF(O4611="GPON+XDSL",VLOOKUP(S4611,[1]续费率明细!C:I,7,FALSE)*1,VLOOKUP(S4611,[1]续费率明细!C:I,5,FALSE)*1))</f>
        <v>-20</v>
      </c>
      <c r="AL4611" s="22" t="s">
        <v>1309</v>
      </c>
      <c r="AM4611" s="22"/>
      <c r="AN4611" s="22"/>
      <c r="AO4611" s="22" t="s">
        <v>5792</v>
      </c>
      <c r="AP4611" s="22" t="s">
        <v>5805</v>
      </c>
      <c r="AS4611" s="20"/>
      <c r="AT4611" s="20"/>
      <c r="AU4611" s="20"/>
    </row>
    <row r="4612" spans="1:47" x14ac:dyDescent="0.15">
      <c r="A4612" s="21" t="s">
        <v>1273</v>
      </c>
      <c r="B4612" s="22" t="s">
        <v>918</v>
      </c>
      <c r="C4612" s="22" t="s">
        <v>1178</v>
      </c>
      <c r="D4612" s="22" t="s">
        <v>1183</v>
      </c>
      <c r="E4612" s="22" t="s">
        <v>1184</v>
      </c>
      <c r="F4612" s="22" t="s">
        <v>1250</v>
      </c>
      <c r="G4612" s="22" t="s">
        <v>5897</v>
      </c>
      <c r="I4612" s="22">
        <v>13666124378</v>
      </c>
      <c r="J4612" s="22" t="s">
        <v>1268</v>
      </c>
      <c r="K4612" s="22" t="s">
        <v>1186</v>
      </c>
      <c r="L4612" s="22" t="s">
        <v>1896</v>
      </c>
      <c r="M4612" s="22">
        <v>1298</v>
      </c>
      <c r="N4612" s="22">
        <v>1298</v>
      </c>
      <c r="O4612" s="22" t="s">
        <v>927</v>
      </c>
      <c r="P4612" s="22" t="s">
        <v>50</v>
      </c>
      <c r="Q4612" s="28"/>
      <c r="R4612" s="21" t="s">
        <v>77</v>
      </c>
      <c r="S4612" s="21"/>
      <c r="T4612" s="21" t="s">
        <v>53</v>
      </c>
      <c r="U4612" s="21" t="s">
        <v>1188</v>
      </c>
      <c r="V4612" s="46">
        <v>1</v>
      </c>
      <c r="W4612" s="26">
        <f t="shared" si="3537"/>
        <v>1</v>
      </c>
      <c r="X4612" s="26">
        <f t="shared" si="3543"/>
        <v>1</v>
      </c>
      <c r="Y4612" s="21">
        <v>6</v>
      </c>
      <c r="Z4612" s="22">
        <f t="shared" si="3556"/>
        <v>1298</v>
      </c>
      <c r="AA4612" s="20" t="s">
        <v>5794</v>
      </c>
      <c r="AB4612" s="22">
        <v>1</v>
      </c>
      <c r="AC4612" s="22"/>
      <c r="AD4612" s="22">
        <f t="shared" si="3563"/>
        <v>1298</v>
      </c>
      <c r="AE4612" s="22"/>
      <c r="AF4612" s="22">
        <f t="shared" si="3539"/>
        <v>1298</v>
      </c>
      <c r="AG4612" s="20">
        <f>N4612</f>
        <v>1298</v>
      </c>
      <c r="AH4612" s="20" t="str">
        <f>VLOOKUP(U4612,[1]提成计算!B:I,8,FALSE)</f>
        <v xml:space="preserve"> </v>
      </c>
      <c r="AI4612" s="20"/>
      <c r="AJ4612" s="22"/>
      <c r="AK4612" s="22"/>
      <c r="AM4612" s="22"/>
      <c r="AN4612" s="22"/>
      <c r="AO4612" s="22" t="s">
        <v>5792</v>
      </c>
      <c r="AP4612" s="22" t="s">
        <v>1301</v>
      </c>
      <c r="AS4612" s="20"/>
      <c r="AT4612" s="20"/>
      <c r="AU4612" s="20"/>
    </row>
    <row r="4613" spans="1:47" x14ac:dyDescent="0.15">
      <c r="A4613" s="21" t="s">
        <v>1273</v>
      </c>
      <c r="B4613" s="22" t="s">
        <v>918</v>
      </c>
      <c r="C4613" s="22" t="s">
        <v>1178</v>
      </c>
      <c r="D4613" s="22" t="s">
        <v>1179</v>
      </c>
      <c r="E4613" s="22" t="s">
        <v>1437</v>
      </c>
      <c r="F4613" s="22" t="s">
        <v>1250</v>
      </c>
      <c r="G4613" s="22" t="s">
        <v>5898</v>
      </c>
      <c r="I4613" s="22">
        <v>13450065388</v>
      </c>
      <c r="J4613" s="22" t="s">
        <v>1268</v>
      </c>
      <c r="K4613" s="22" t="s">
        <v>146</v>
      </c>
      <c r="L4613" s="22" t="s">
        <v>1358</v>
      </c>
      <c r="M4613" s="22">
        <v>1088</v>
      </c>
      <c r="N4613" s="22">
        <v>1088</v>
      </c>
      <c r="O4613" s="22" t="s">
        <v>927</v>
      </c>
      <c r="P4613" s="22" t="s">
        <v>50</v>
      </c>
      <c r="Q4613" s="28"/>
      <c r="R4613" s="21" t="s">
        <v>147</v>
      </c>
      <c r="S4613" s="21"/>
      <c r="T4613" s="21" t="s">
        <v>53</v>
      </c>
      <c r="U4613" s="21" t="s">
        <v>5899</v>
      </c>
      <c r="V4613" s="46">
        <v>1</v>
      </c>
      <c r="W4613" s="26">
        <f t="shared" si="3537"/>
        <v>1</v>
      </c>
      <c r="X4613" s="26">
        <f t="shared" si="3543"/>
        <v>1</v>
      </c>
      <c r="Y4613" s="21">
        <v>10</v>
      </c>
      <c r="Z4613" s="22">
        <f t="shared" si="3556"/>
        <v>1088</v>
      </c>
      <c r="AA4613" s="20" t="s">
        <v>5794</v>
      </c>
      <c r="AB4613" s="22"/>
      <c r="AC4613" s="22">
        <v>1</v>
      </c>
      <c r="AD4613" s="22"/>
      <c r="AE4613" s="22">
        <f>N4613</f>
        <v>1088</v>
      </c>
      <c r="AF4613" s="22">
        <f t="shared" si="3539"/>
        <v>1088</v>
      </c>
      <c r="AG4613" s="20">
        <f t="shared" ref="AG4613:AG4616" si="3564">N4613</f>
        <v>1088</v>
      </c>
      <c r="AH4613" s="20" t="str">
        <f>VLOOKUP(U4613,[1]提成计算!B:I,8,FALSE)</f>
        <v xml:space="preserve"> </v>
      </c>
      <c r="AI4613" s="20"/>
      <c r="AJ4613" s="22"/>
      <c r="AK4613" s="22"/>
      <c r="AM4613" s="22"/>
      <c r="AN4613" s="22"/>
      <c r="AO4613" s="22" t="s">
        <v>5792</v>
      </c>
      <c r="AP4613" s="22" t="s">
        <v>1301</v>
      </c>
      <c r="AS4613" s="20"/>
      <c r="AT4613" s="20"/>
      <c r="AU4613" s="20"/>
    </row>
    <row r="4614" spans="1:47" x14ac:dyDescent="0.15">
      <c r="A4614" s="21" t="s">
        <v>1273</v>
      </c>
      <c r="B4614" s="22" t="s">
        <v>918</v>
      </c>
      <c r="C4614" s="22" t="s">
        <v>1178</v>
      </c>
      <c r="D4614" s="22" t="s">
        <v>1183</v>
      </c>
      <c r="E4614" s="22" t="s">
        <v>1677</v>
      </c>
      <c r="F4614" s="22" t="s">
        <v>1250</v>
      </c>
      <c r="G4614" s="22" t="s">
        <v>5900</v>
      </c>
      <c r="I4614" s="22">
        <v>15016849866</v>
      </c>
      <c r="J4614" s="22" t="s">
        <v>1268</v>
      </c>
      <c r="K4614" s="22" t="s">
        <v>5853</v>
      </c>
      <c r="L4614" s="22" t="s">
        <v>2131</v>
      </c>
      <c r="M4614" s="22">
        <v>800</v>
      </c>
      <c r="N4614" s="22">
        <v>800</v>
      </c>
      <c r="O4614" s="22" t="s">
        <v>927</v>
      </c>
      <c r="P4614" s="22" t="s">
        <v>50</v>
      </c>
      <c r="Q4614" s="28"/>
      <c r="R4614" s="21" t="s">
        <v>77</v>
      </c>
      <c r="S4614" s="21"/>
      <c r="T4614" s="21" t="s">
        <v>53</v>
      </c>
      <c r="U4614" s="21" t="s">
        <v>5901</v>
      </c>
      <c r="V4614" s="46">
        <v>1</v>
      </c>
      <c r="W4614" s="26">
        <f t="shared" si="3537"/>
        <v>1</v>
      </c>
      <c r="X4614" s="26">
        <f t="shared" si="3543"/>
        <v>1</v>
      </c>
      <c r="Y4614" s="21">
        <v>6</v>
      </c>
      <c r="Z4614" s="22">
        <f t="shared" si="3556"/>
        <v>800</v>
      </c>
      <c r="AA4614" s="20" t="s">
        <v>5794</v>
      </c>
      <c r="AB4614" s="22">
        <v>1</v>
      </c>
      <c r="AC4614" s="22"/>
      <c r="AD4614" s="22">
        <f t="shared" ref="AD4614:AD4616" si="3565">N4614</f>
        <v>800</v>
      </c>
      <c r="AE4614" s="22"/>
      <c r="AF4614" s="22">
        <f t="shared" si="3539"/>
        <v>800</v>
      </c>
      <c r="AG4614" s="20">
        <f t="shared" si="3564"/>
        <v>800</v>
      </c>
      <c r="AH4614" s="20" t="str">
        <f>VLOOKUP(U4614,[1]提成计算!B:I,8,FALSE)</f>
        <v xml:space="preserve"> </v>
      </c>
      <c r="AI4614" s="20"/>
      <c r="AJ4614" s="22"/>
      <c r="AK4614" s="22"/>
      <c r="AM4614" s="22"/>
      <c r="AN4614" s="22"/>
      <c r="AO4614" s="22" t="s">
        <v>2216</v>
      </c>
      <c r="AP4614" s="22" t="s">
        <v>1301</v>
      </c>
      <c r="AS4614" s="20"/>
      <c r="AT4614" s="20"/>
      <c r="AU4614" s="20"/>
    </row>
    <row r="4615" spans="1:47" x14ac:dyDescent="0.15">
      <c r="A4615" s="21" t="s">
        <v>1273</v>
      </c>
      <c r="B4615" s="22" t="s">
        <v>918</v>
      </c>
      <c r="C4615" s="22" t="s">
        <v>1178</v>
      </c>
      <c r="D4615" s="22" t="s">
        <v>1183</v>
      </c>
      <c r="E4615" s="22" t="s">
        <v>1622</v>
      </c>
      <c r="F4615" s="22" t="s">
        <v>1250</v>
      </c>
      <c r="G4615" s="22" t="s">
        <v>5902</v>
      </c>
      <c r="I4615" s="22">
        <v>15112869951</v>
      </c>
      <c r="J4615" s="22" t="s">
        <v>1268</v>
      </c>
      <c r="K4615" s="22" t="s">
        <v>5853</v>
      </c>
      <c r="L4615" s="22" t="s">
        <v>2131</v>
      </c>
      <c r="M4615" s="22">
        <v>800</v>
      </c>
      <c r="N4615" s="22">
        <v>800</v>
      </c>
      <c r="O4615" s="22" t="s">
        <v>927</v>
      </c>
      <c r="P4615" s="22" t="s">
        <v>50</v>
      </c>
      <c r="Q4615" s="28"/>
      <c r="R4615" s="21" t="s">
        <v>77</v>
      </c>
      <c r="S4615" s="21"/>
      <c r="T4615" s="21" t="s">
        <v>53</v>
      </c>
      <c r="U4615" s="21" t="s">
        <v>5903</v>
      </c>
      <c r="V4615" s="46">
        <v>1</v>
      </c>
      <c r="W4615" s="26">
        <f t="shared" si="3537"/>
        <v>1</v>
      </c>
      <c r="X4615" s="26">
        <f t="shared" si="3543"/>
        <v>1</v>
      </c>
      <c r="Y4615" s="21">
        <v>6</v>
      </c>
      <c r="Z4615" s="22">
        <f t="shared" si="3556"/>
        <v>800</v>
      </c>
      <c r="AA4615" s="20" t="s">
        <v>2218</v>
      </c>
      <c r="AB4615" s="22">
        <v>1</v>
      </c>
      <c r="AC4615" s="22"/>
      <c r="AD4615" s="22">
        <f t="shared" si="3565"/>
        <v>800</v>
      </c>
      <c r="AE4615" s="22"/>
      <c r="AF4615" s="22">
        <f t="shared" si="3539"/>
        <v>800</v>
      </c>
      <c r="AG4615" s="20">
        <f t="shared" si="3564"/>
        <v>800</v>
      </c>
      <c r="AH4615" s="20" t="str">
        <f>VLOOKUP(U4615,[1]提成计算!B:I,8,FALSE)</f>
        <v xml:space="preserve"> </v>
      </c>
      <c r="AI4615" s="20"/>
      <c r="AJ4615" s="22"/>
      <c r="AK4615" s="22"/>
      <c r="AM4615" s="22"/>
      <c r="AN4615" s="22"/>
      <c r="AO4615" s="22" t="s">
        <v>2216</v>
      </c>
      <c r="AP4615" s="22" t="s">
        <v>1301</v>
      </c>
      <c r="AS4615" s="20"/>
      <c r="AT4615" s="20"/>
      <c r="AU4615" s="20"/>
    </row>
    <row r="4616" spans="1:47" x14ac:dyDescent="0.15">
      <c r="A4616" s="21" t="s">
        <v>1273</v>
      </c>
      <c r="B4616" s="22" t="s">
        <v>918</v>
      </c>
      <c r="C4616" s="22" t="s">
        <v>1178</v>
      </c>
      <c r="D4616" s="22" t="s">
        <v>1183</v>
      </c>
      <c r="E4616" s="22" t="s">
        <v>1184</v>
      </c>
      <c r="F4616" s="22" t="s">
        <v>1250</v>
      </c>
      <c r="G4616" s="22" t="s">
        <v>5904</v>
      </c>
      <c r="I4616" s="22">
        <v>13532838207</v>
      </c>
      <c r="J4616" s="22" t="s">
        <v>1268</v>
      </c>
      <c r="K4616" s="22" t="s">
        <v>1186</v>
      </c>
      <c r="L4616" s="22" t="s">
        <v>5905</v>
      </c>
      <c r="M4616" s="22">
        <v>900</v>
      </c>
      <c r="N4616" s="22">
        <v>900</v>
      </c>
      <c r="O4616" s="22" t="s">
        <v>927</v>
      </c>
      <c r="P4616" s="22" t="s">
        <v>50</v>
      </c>
      <c r="Q4616" s="28"/>
      <c r="R4616" s="21" t="s">
        <v>77</v>
      </c>
      <c r="S4616" s="21"/>
      <c r="T4616" s="21" t="s">
        <v>53</v>
      </c>
      <c r="U4616" s="21" t="s">
        <v>5906</v>
      </c>
      <c r="V4616" s="46">
        <v>1</v>
      </c>
      <c r="W4616" s="26">
        <f t="shared" si="3537"/>
        <v>1</v>
      </c>
      <c r="X4616" s="26">
        <f t="shared" si="3543"/>
        <v>1</v>
      </c>
      <c r="Y4616" s="21">
        <v>8</v>
      </c>
      <c r="Z4616" s="22">
        <f t="shared" si="3556"/>
        <v>900</v>
      </c>
      <c r="AA4616" s="20" t="s">
        <v>2218</v>
      </c>
      <c r="AB4616" s="22">
        <v>1</v>
      </c>
      <c r="AC4616" s="22"/>
      <c r="AD4616" s="22">
        <f t="shared" si="3565"/>
        <v>900</v>
      </c>
      <c r="AE4616" s="22"/>
      <c r="AF4616" s="22">
        <f t="shared" si="3539"/>
        <v>900</v>
      </c>
      <c r="AG4616" s="20">
        <f t="shared" si="3564"/>
        <v>900</v>
      </c>
      <c r="AH4616" s="20" t="str">
        <f>VLOOKUP(U4616,[1]提成计算!B:I,8,FALSE)</f>
        <v xml:space="preserve"> </v>
      </c>
      <c r="AI4616" s="20"/>
      <c r="AJ4616" s="22"/>
      <c r="AK4616" s="22"/>
      <c r="AM4616" s="22"/>
      <c r="AN4616" s="22"/>
      <c r="AO4616" s="22" t="s">
        <v>2216</v>
      </c>
      <c r="AP4616" s="22" t="s">
        <v>1301</v>
      </c>
      <c r="AS4616" s="20"/>
      <c r="AT4616" s="20"/>
      <c r="AU4616" s="20"/>
    </row>
    <row r="4617" spans="1:47" x14ac:dyDescent="0.15">
      <c r="A4617" s="21" t="s">
        <v>1273</v>
      </c>
      <c r="B4617" s="22" t="s">
        <v>918</v>
      </c>
      <c r="C4617" s="22" t="s">
        <v>1178</v>
      </c>
      <c r="D4617" s="22" t="s">
        <v>1183</v>
      </c>
      <c r="E4617" s="22" t="s">
        <v>1622</v>
      </c>
      <c r="F4617" s="22" t="s">
        <v>1250</v>
      </c>
      <c r="G4617" s="22" t="s">
        <v>5907</v>
      </c>
      <c r="I4617" s="22">
        <v>13688989679</v>
      </c>
      <c r="J4617" s="22" t="s">
        <v>924</v>
      </c>
      <c r="K4617" s="22" t="s">
        <v>5853</v>
      </c>
      <c r="L4617" s="22" t="s">
        <v>1376</v>
      </c>
      <c r="M4617" s="22">
        <v>1088</v>
      </c>
      <c r="N4617" s="22">
        <v>1088</v>
      </c>
      <c r="O4617" s="22" t="s">
        <v>927</v>
      </c>
      <c r="P4617" s="22" t="s">
        <v>50</v>
      </c>
      <c r="Q4617" s="28"/>
      <c r="R4617" s="21" t="s">
        <v>77</v>
      </c>
      <c r="S4617" s="25" t="s">
        <v>1222</v>
      </c>
      <c r="T4617" s="21" t="s">
        <v>53</v>
      </c>
      <c r="U4617" s="21" t="s">
        <v>5903</v>
      </c>
      <c r="V4617" s="46">
        <v>1</v>
      </c>
      <c r="W4617" s="26">
        <f t="shared" si="3537"/>
        <v>1</v>
      </c>
      <c r="Y4617" s="21">
        <v>10</v>
      </c>
      <c r="Z4617" s="22">
        <f t="shared" si="3556"/>
        <v>1088</v>
      </c>
      <c r="AA4617" s="20" t="s">
        <v>2218</v>
      </c>
      <c r="AB4617" s="22"/>
      <c r="AC4617" s="22">
        <v>1</v>
      </c>
      <c r="AD4617" s="22"/>
      <c r="AE4617" s="22">
        <f>N4617</f>
        <v>1088</v>
      </c>
      <c r="AF4617" s="22">
        <f t="shared" si="3539"/>
        <v>1088</v>
      </c>
      <c r="AG4617" s="20"/>
      <c r="AH4617" s="22"/>
      <c r="AI4617" s="22"/>
      <c r="AJ4617" s="22">
        <f t="shared" ref="AJ4617:AJ4621" si="3566">N4617</f>
        <v>1088</v>
      </c>
      <c r="AK4617" s="22">
        <f>IF(O4617="(传统)XDSL",VLOOKUP(S4617,[2]直销续费率明细!C:I,7,FALSE)*1,IF(O4617="GPON+XDSL",VLOOKUP(S4617,[2]直销续费率明细!C:I,7,FALSE)*1,VLOOKUP(S4617,[2]直销续费率明细!C:I,5,FALSE)*1))</f>
        <v>-40</v>
      </c>
      <c r="AL4617" s="22" t="s">
        <v>1309</v>
      </c>
      <c r="AM4617" s="22"/>
      <c r="AN4617" s="22"/>
      <c r="AO4617" s="22" t="s">
        <v>5792</v>
      </c>
      <c r="AP4617" s="22" t="s">
        <v>1301</v>
      </c>
      <c r="AS4617" s="20">
        <f>IF(Y4617&gt;=10,VLOOKUP(U4617,[2]提成计算!B:T,19,FALSE),VLOOKUP(U4617,[2]提成计算!B:T,18,FALSE))</f>
        <v>0.1</v>
      </c>
      <c r="AT4617" s="20">
        <f t="shared" ref="AT4617:AT4621" si="3567">IF(AD4617*AS4617&gt;0,AD4617*AS4617,AE4617*AS4617)</f>
        <v>108.80000000000001</v>
      </c>
      <c r="AU4617" s="20">
        <f t="shared" ref="AU4617:AU4621" si="3568">IF(AND(AK4617&lt;0,AK4617+AT4617&lt;0),-AT4617,AK4617)</f>
        <v>-40</v>
      </c>
    </row>
    <row r="4618" spans="1:47" x14ac:dyDescent="0.15">
      <c r="A4618" s="21" t="s">
        <v>1273</v>
      </c>
      <c r="B4618" s="22" t="s">
        <v>918</v>
      </c>
      <c r="C4618" s="22" t="s">
        <v>1178</v>
      </c>
      <c r="D4618" s="22" t="s">
        <v>1183</v>
      </c>
      <c r="E4618" s="22" t="s">
        <v>1622</v>
      </c>
      <c r="F4618" s="22" t="s">
        <v>1250</v>
      </c>
      <c r="G4618" s="22" t="s">
        <v>2498</v>
      </c>
      <c r="I4618" s="22">
        <v>13537447078</v>
      </c>
      <c r="J4618" s="22" t="s">
        <v>924</v>
      </c>
      <c r="K4618" s="22" t="s">
        <v>5853</v>
      </c>
      <c r="L4618" s="22" t="s">
        <v>2875</v>
      </c>
      <c r="M4618" s="22">
        <v>800</v>
      </c>
      <c r="N4618" s="22">
        <v>800</v>
      </c>
      <c r="O4618" s="22" t="s">
        <v>927</v>
      </c>
      <c r="P4618" s="22" t="s">
        <v>50</v>
      </c>
      <c r="Q4618" s="28"/>
      <c r="R4618" s="21" t="s">
        <v>77</v>
      </c>
      <c r="S4618" s="25" t="s">
        <v>1222</v>
      </c>
      <c r="T4618" s="21" t="s">
        <v>53</v>
      </c>
      <c r="U4618" s="21" t="s">
        <v>5901</v>
      </c>
      <c r="V4618" s="46">
        <v>1</v>
      </c>
      <c r="W4618" s="26">
        <f t="shared" si="3537"/>
        <v>1</v>
      </c>
      <c r="Y4618" s="21">
        <v>6</v>
      </c>
      <c r="Z4618" s="22">
        <f t="shared" si="3556"/>
        <v>800</v>
      </c>
      <c r="AA4618" s="20" t="s">
        <v>5794</v>
      </c>
      <c r="AB4618" s="22">
        <v>1</v>
      </c>
      <c r="AC4618" s="22"/>
      <c r="AD4618" s="22">
        <f t="shared" ref="AD4618:AD4621" si="3569">N4618</f>
        <v>800</v>
      </c>
      <c r="AE4618" s="22"/>
      <c r="AF4618" s="22">
        <f t="shared" si="3539"/>
        <v>800</v>
      </c>
      <c r="AG4618" s="20"/>
      <c r="AH4618" s="22"/>
      <c r="AI4618" s="22"/>
      <c r="AJ4618" s="22">
        <f t="shared" si="3566"/>
        <v>800</v>
      </c>
      <c r="AK4618" s="22">
        <f>IF(O4618="(传统)XDSL",VLOOKUP(S4618,[2]直销续费率明细!C:I,7,FALSE)*1,IF(O4618="GPON+XDSL",VLOOKUP(S4618,[2]直销续费率明细!C:I,7,FALSE)*1,VLOOKUP(S4618,[2]直销续费率明细!C:I,5,FALSE)*1))</f>
        <v>-40</v>
      </c>
      <c r="AL4618" s="22" t="s">
        <v>1309</v>
      </c>
      <c r="AM4618" s="22"/>
      <c r="AN4618" s="22"/>
      <c r="AO4618" s="22" t="s">
        <v>5792</v>
      </c>
      <c r="AP4618" s="22" t="s">
        <v>1301</v>
      </c>
      <c r="AS4618" s="20">
        <f>IF(Y4618&gt;=10,VLOOKUP(U4618,[2]提成计算!B:T,19,FALSE),VLOOKUP(U4618,[2]提成计算!B:T,18,FALSE))</f>
        <v>7.0000000000000007E-2</v>
      </c>
      <c r="AT4618" s="20">
        <f t="shared" si="3567"/>
        <v>56.000000000000007</v>
      </c>
      <c r="AU4618" s="20">
        <f t="shared" si="3568"/>
        <v>-40</v>
      </c>
    </row>
    <row r="4619" spans="1:47" x14ac:dyDescent="0.15">
      <c r="A4619" s="21" t="s">
        <v>1273</v>
      </c>
      <c r="B4619" s="22" t="s">
        <v>918</v>
      </c>
      <c r="C4619" s="22" t="s">
        <v>1178</v>
      </c>
      <c r="D4619" s="22" t="s">
        <v>1183</v>
      </c>
      <c r="E4619" s="22" t="s">
        <v>1622</v>
      </c>
      <c r="F4619" s="22" t="s">
        <v>1250</v>
      </c>
      <c r="G4619" s="22" t="s">
        <v>5908</v>
      </c>
      <c r="I4619" s="22">
        <v>15917729854</v>
      </c>
      <c r="J4619" s="22" t="s">
        <v>924</v>
      </c>
      <c r="K4619" s="22" t="s">
        <v>5853</v>
      </c>
      <c r="L4619" s="22" t="s">
        <v>2875</v>
      </c>
      <c r="M4619" s="22">
        <v>800</v>
      </c>
      <c r="N4619" s="22">
        <v>800</v>
      </c>
      <c r="O4619" s="22" t="s">
        <v>927</v>
      </c>
      <c r="P4619" s="22" t="s">
        <v>50</v>
      </c>
      <c r="Q4619" s="28"/>
      <c r="R4619" s="21" t="s">
        <v>77</v>
      </c>
      <c r="S4619" s="25" t="s">
        <v>1222</v>
      </c>
      <c r="T4619" s="21" t="s">
        <v>53</v>
      </c>
      <c r="U4619" s="21" t="s">
        <v>5901</v>
      </c>
      <c r="V4619" s="46">
        <v>1</v>
      </c>
      <c r="W4619" s="26">
        <f t="shared" si="3537"/>
        <v>1</v>
      </c>
      <c r="Y4619" s="21">
        <v>6</v>
      </c>
      <c r="Z4619" s="22">
        <f t="shared" si="3556"/>
        <v>800</v>
      </c>
      <c r="AA4619" s="20" t="s">
        <v>5794</v>
      </c>
      <c r="AB4619" s="22">
        <v>1</v>
      </c>
      <c r="AC4619" s="22"/>
      <c r="AD4619" s="22">
        <f t="shared" si="3569"/>
        <v>800</v>
      </c>
      <c r="AE4619" s="22"/>
      <c r="AF4619" s="22">
        <f t="shared" si="3539"/>
        <v>800</v>
      </c>
      <c r="AG4619" s="20"/>
      <c r="AH4619" s="22"/>
      <c r="AI4619" s="22"/>
      <c r="AJ4619" s="22">
        <f t="shared" si="3566"/>
        <v>800</v>
      </c>
      <c r="AK4619" s="22">
        <f>IF(O4619="(传统)XDSL",VLOOKUP(S4619,[2]直销续费率明细!C:I,7,FALSE)*1,IF(O4619="GPON+XDSL",VLOOKUP(S4619,[2]直销续费率明细!C:I,7,FALSE)*1,VLOOKUP(S4619,[2]直销续费率明细!C:I,5,FALSE)*1))</f>
        <v>-40</v>
      </c>
      <c r="AL4619" s="22" t="s">
        <v>1309</v>
      </c>
      <c r="AM4619" s="22"/>
      <c r="AN4619" s="22"/>
      <c r="AO4619" s="22" t="s">
        <v>5792</v>
      </c>
      <c r="AP4619" s="22" t="s">
        <v>1301</v>
      </c>
      <c r="AS4619" s="20">
        <f>IF(Y4619&gt;=10,VLOOKUP(U4619,[2]提成计算!B:T,19,FALSE),VLOOKUP(U4619,[2]提成计算!B:T,18,FALSE))</f>
        <v>7.0000000000000007E-2</v>
      </c>
      <c r="AT4619" s="20">
        <f t="shared" si="3567"/>
        <v>56.000000000000007</v>
      </c>
      <c r="AU4619" s="20">
        <f t="shared" si="3568"/>
        <v>-40</v>
      </c>
    </row>
    <row r="4620" spans="1:47" x14ac:dyDescent="0.15">
      <c r="A4620" s="21" t="s">
        <v>1273</v>
      </c>
      <c r="B4620" s="22" t="s">
        <v>918</v>
      </c>
      <c r="C4620" s="22" t="s">
        <v>1178</v>
      </c>
      <c r="D4620" s="22" t="s">
        <v>1183</v>
      </c>
      <c r="E4620" s="22" t="s">
        <v>1622</v>
      </c>
      <c r="F4620" s="22" t="s">
        <v>1250</v>
      </c>
      <c r="G4620" s="22" t="s">
        <v>5909</v>
      </c>
      <c r="I4620" s="22">
        <v>13662818937</v>
      </c>
      <c r="J4620" s="22" t="s">
        <v>924</v>
      </c>
      <c r="K4620" s="22" t="s">
        <v>5853</v>
      </c>
      <c r="L4620" s="22" t="s">
        <v>2875</v>
      </c>
      <c r="M4620" s="22">
        <v>800</v>
      </c>
      <c r="N4620" s="22">
        <v>800</v>
      </c>
      <c r="O4620" s="22" t="s">
        <v>927</v>
      </c>
      <c r="P4620" s="22" t="s">
        <v>50</v>
      </c>
      <c r="Q4620" s="28"/>
      <c r="R4620" s="21" t="s">
        <v>77</v>
      </c>
      <c r="S4620" s="25" t="s">
        <v>1222</v>
      </c>
      <c r="T4620" s="21" t="s">
        <v>53</v>
      </c>
      <c r="U4620" s="21" t="s">
        <v>5901</v>
      </c>
      <c r="V4620" s="46">
        <v>1</v>
      </c>
      <c r="W4620" s="26">
        <f t="shared" si="3537"/>
        <v>1</v>
      </c>
      <c r="Y4620" s="21">
        <v>6</v>
      </c>
      <c r="Z4620" s="22">
        <f t="shared" si="3556"/>
        <v>800</v>
      </c>
      <c r="AA4620" s="20" t="s">
        <v>5794</v>
      </c>
      <c r="AB4620" s="22">
        <v>1</v>
      </c>
      <c r="AC4620" s="22"/>
      <c r="AD4620" s="22">
        <f t="shared" si="3569"/>
        <v>800</v>
      </c>
      <c r="AE4620" s="22"/>
      <c r="AF4620" s="22">
        <f t="shared" si="3539"/>
        <v>800</v>
      </c>
      <c r="AG4620" s="20"/>
      <c r="AH4620" s="22"/>
      <c r="AI4620" s="22"/>
      <c r="AJ4620" s="22">
        <f t="shared" si="3566"/>
        <v>800</v>
      </c>
      <c r="AK4620" s="22">
        <f>IF(O4620="(传统)XDSL",VLOOKUP(S4620,[2]直销续费率明细!C:I,7,FALSE)*1,IF(O4620="GPON+XDSL",VLOOKUP(S4620,[2]直销续费率明细!C:I,7,FALSE)*1,VLOOKUP(S4620,[2]直销续费率明细!C:I,5,FALSE)*1))</f>
        <v>-40</v>
      </c>
      <c r="AL4620" s="22" t="s">
        <v>1300</v>
      </c>
      <c r="AM4620" s="22"/>
      <c r="AN4620" s="22"/>
      <c r="AO4620" s="22" t="s">
        <v>5792</v>
      </c>
      <c r="AP4620" s="22" t="s">
        <v>1301</v>
      </c>
      <c r="AS4620" s="20">
        <f>IF(Y4620&gt;=10,VLOOKUP(U4620,[2]提成计算!B:T,19,FALSE),VLOOKUP(U4620,[2]提成计算!B:T,18,FALSE))</f>
        <v>7.0000000000000007E-2</v>
      </c>
      <c r="AT4620" s="20">
        <f t="shared" si="3567"/>
        <v>56.000000000000007</v>
      </c>
      <c r="AU4620" s="20">
        <f t="shared" si="3568"/>
        <v>-40</v>
      </c>
    </row>
    <row r="4621" spans="1:47" x14ac:dyDescent="0.15">
      <c r="A4621" s="21" t="s">
        <v>1273</v>
      </c>
      <c r="B4621" s="22" t="s">
        <v>918</v>
      </c>
      <c r="C4621" s="22" t="s">
        <v>1178</v>
      </c>
      <c r="D4621" s="22" t="s">
        <v>1183</v>
      </c>
      <c r="E4621" s="22" t="s">
        <v>1622</v>
      </c>
      <c r="F4621" s="22" t="s">
        <v>1250</v>
      </c>
      <c r="G4621" s="22" t="s">
        <v>5910</v>
      </c>
      <c r="I4621" s="22">
        <v>13532369997</v>
      </c>
      <c r="J4621" s="22" t="s">
        <v>924</v>
      </c>
      <c r="K4621" s="22" t="s">
        <v>5853</v>
      </c>
      <c r="L4621" s="22" t="s">
        <v>1918</v>
      </c>
      <c r="M4621" s="22">
        <v>680</v>
      </c>
      <c r="N4621" s="22">
        <v>680</v>
      </c>
      <c r="O4621" s="22" t="s">
        <v>927</v>
      </c>
      <c r="P4621" s="22" t="s">
        <v>50</v>
      </c>
      <c r="Q4621" s="28"/>
      <c r="R4621" s="21" t="s">
        <v>77</v>
      </c>
      <c r="S4621" s="25" t="s">
        <v>1222</v>
      </c>
      <c r="T4621" s="21" t="s">
        <v>53</v>
      </c>
      <c r="U4621" s="21" t="s">
        <v>5901</v>
      </c>
      <c r="V4621" s="46">
        <v>1</v>
      </c>
      <c r="W4621" s="26">
        <f t="shared" si="3537"/>
        <v>1</v>
      </c>
      <c r="Y4621" s="21">
        <v>4</v>
      </c>
      <c r="Z4621" s="22">
        <f t="shared" si="3556"/>
        <v>680</v>
      </c>
      <c r="AA4621" s="20" t="s">
        <v>5794</v>
      </c>
      <c r="AB4621" s="22">
        <v>1</v>
      </c>
      <c r="AC4621" s="22"/>
      <c r="AD4621" s="22">
        <f t="shared" si="3569"/>
        <v>680</v>
      </c>
      <c r="AE4621" s="22"/>
      <c r="AF4621" s="22">
        <f t="shared" si="3539"/>
        <v>680</v>
      </c>
      <c r="AG4621" s="20"/>
      <c r="AH4621" s="22"/>
      <c r="AI4621" s="22"/>
      <c r="AJ4621" s="22">
        <f t="shared" si="3566"/>
        <v>680</v>
      </c>
      <c r="AK4621" s="22">
        <f>IF(O4621="(传统)XDSL",VLOOKUP(S4621,[2]直销续费率明细!C:I,7,FALSE)*1,IF(O4621="GPON+XDSL",VLOOKUP(S4621,[2]直销续费率明细!C:I,7,FALSE)*1,VLOOKUP(S4621,[2]直销续费率明细!C:I,5,FALSE)*1))</f>
        <v>-40</v>
      </c>
      <c r="AL4621" s="22" t="s">
        <v>1300</v>
      </c>
      <c r="AM4621" s="22"/>
      <c r="AN4621" s="22"/>
      <c r="AO4621" s="22" t="s">
        <v>5792</v>
      </c>
      <c r="AP4621" s="22" t="s">
        <v>5805</v>
      </c>
      <c r="AS4621" s="20">
        <f>IF(Y4621&gt;=10,VLOOKUP(U4621,[2]提成计算!B:T,19,FALSE),VLOOKUP(U4621,[2]提成计算!B:T,18,FALSE))</f>
        <v>7.0000000000000007E-2</v>
      </c>
      <c r="AT4621" s="20">
        <f t="shared" si="3567"/>
        <v>47.6</v>
      </c>
      <c r="AU4621" s="20">
        <f t="shared" si="3568"/>
        <v>-40</v>
      </c>
    </row>
    <row r="4622" spans="1:47" x14ac:dyDescent="0.15">
      <c r="A4622" s="21" t="s">
        <v>1273</v>
      </c>
      <c r="B4622" s="22" t="s">
        <v>918</v>
      </c>
      <c r="C4622" s="22" t="s">
        <v>1178</v>
      </c>
      <c r="D4622" s="22" t="s">
        <v>1183</v>
      </c>
      <c r="E4622" s="22" t="s">
        <v>1184</v>
      </c>
      <c r="F4622" s="22" t="s">
        <v>1250</v>
      </c>
      <c r="G4622" s="22" t="s">
        <v>5911</v>
      </c>
      <c r="I4622" s="22">
        <v>13622633676</v>
      </c>
      <c r="J4622" s="22" t="s">
        <v>1268</v>
      </c>
      <c r="K4622" s="22" t="s">
        <v>134</v>
      </c>
      <c r="L4622" s="22" t="s">
        <v>1358</v>
      </c>
      <c r="M4622" s="22">
        <v>1088</v>
      </c>
      <c r="N4622" s="22">
        <v>1088</v>
      </c>
      <c r="O4622" s="22" t="s">
        <v>927</v>
      </c>
      <c r="P4622" s="22" t="s">
        <v>50</v>
      </c>
      <c r="Q4622" s="28"/>
      <c r="R4622" s="21" t="s">
        <v>77</v>
      </c>
      <c r="S4622" s="21"/>
      <c r="T4622" s="21" t="s">
        <v>53</v>
      </c>
      <c r="U4622" s="21" t="s">
        <v>5912</v>
      </c>
      <c r="V4622" s="46">
        <v>1</v>
      </c>
      <c r="W4622" s="26">
        <f t="shared" si="3537"/>
        <v>1</v>
      </c>
      <c r="X4622" s="26">
        <f t="shared" si="3543"/>
        <v>1</v>
      </c>
      <c r="Y4622" s="21">
        <v>10</v>
      </c>
      <c r="Z4622" s="22">
        <f t="shared" si="3556"/>
        <v>1088</v>
      </c>
      <c r="AA4622" s="20" t="s">
        <v>5794</v>
      </c>
      <c r="AB4622" s="22"/>
      <c r="AC4622" s="22">
        <v>1</v>
      </c>
      <c r="AD4622" s="22"/>
      <c r="AE4622" s="22">
        <f>N4622</f>
        <v>1088</v>
      </c>
      <c r="AF4622" s="22">
        <f t="shared" si="3539"/>
        <v>1088</v>
      </c>
      <c r="AG4622" s="20">
        <f t="shared" ref="AG4622:AG4625" si="3570">N4622</f>
        <v>1088</v>
      </c>
      <c r="AH4622" s="20" t="str">
        <f>VLOOKUP(U4622,[1]提成计算!B:I,8,FALSE)</f>
        <v xml:space="preserve"> </v>
      </c>
      <c r="AI4622" s="20"/>
      <c r="AJ4622" s="22"/>
      <c r="AK4622" s="22"/>
      <c r="AM4622" s="22"/>
      <c r="AN4622" s="22"/>
      <c r="AO4622" s="22" t="s">
        <v>2216</v>
      </c>
      <c r="AP4622" s="22" t="s">
        <v>1301</v>
      </c>
      <c r="AS4622" s="20"/>
      <c r="AT4622" s="20"/>
      <c r="AU4622" s="20"/>
    </row>
    <row r="4623" spans="1:47" x14ac:dyDescent="0.15">
      <c r="A4623" s="21" t="s">
        <v>1273</v>
      </c>
      <c r="B4623" s="22" t="s">
        <v>918</v>
      </c>
      <c r="C4623" s="22" t="s">
        <v>1178</v>
      </c>
      <c r="D4623" s="22" t="s">
        <v>1179</v>
      </c>
      <c r="E4623" s="22" t="s">
        <v>1236</v>
      </c>
      <c r="F4623" s="22" t="s">
        <v>1250</v>
      </c>
      <c r="G4623" s="22" t="s">
        <v>5913</v>
      </c>
      <c r="I4623" s="22">
        <v>13812383608</v>
      </c>
      <c r="J4623" s="22" t="s">
        <v>1268</v>
      </c>
      <c r="K4623" s="22" t="s">
        <v>166</v>
      </c>
      <c r="L4623" s="22" t="s">
        <v>2131</v>
      </c>
      <c r="M4623" s="22">
        <v>800</v>
      </c>
      <c r="N4623" s="22">
        <v>800</v>
      </c>
      <c r="O4623" s="22" t="s">
        <v>927</v>
      </c>
      <c r="P4623" s="22" t="s">
        <v>50</v>
      </c>
      <c r="Q4623" s="28"/>
      <c r="R4623" s="21" t="s">
        <v>147</v>
      </c>
      <c r="S4623" s="21"/>
      <c r="T4623" s="21" t="s">
        <v>2242</v>
      </c>
      <c r="U4623" s="21"/>
      <c r="V4623" s="46">
        <v>1</v>
      </c>
      <c r="W4623" s="26">
        <f t="shared" si="3537"/>
        <v>1</v>
      </c>
      <c r="X4623" s="26">
        <f t="shared" si="3543"/>
        <v>1</v>
      </c>
      <c r="Y4623" s="21">
        <v>6</v>
      </c>
      <c r="Z4623" s="22">
        <f t="shared" si="3556"/>
        <v>800</v>
      </c>
      <c r="AA4623" s="20" t="s">
        <v>2218</v>
      </c>
      <c r="AB4623" s="22">
        <v>1</v>
      </c>
      <c r="AC4623" s="22"/>
      <c r="AD4623" s="22">
        <f>N4623</f>
        <v>800</v>
      </c>
      <c r="AE4623" s="22"/>
      <c r="AF4623" s="22">
        <f t="shared" si="3539"/>
        <v>800</v>
      </c>
      <c r="AG4623" s="20">
        <f t="shared" si="3570"/>
        <v>800</v>
      </c>
      <c r="AH4623" s="20"/>
      <c r="AI4623" s="20"/>
      <c r="AJ4623" s="22"/>
      <c r="AK4623" s="22"/>
      <c r="AM4623" s="22"/>
      <c r="AN4623" s="22"/>
      <c r="AO4623" s="22" t="s">
        <v>5792</v>
      </c>
      <c r="AP4623" s="22" t="s">
        <v>1301</v>
      </c>
      <c r="AS4623" s="20"/>
      <c r="AT4623" s="20"/>
      <c r="AU4623" s="20"/>
    </row>
    <row r="4624" spans="1:47" x14ac:dyDescent="0.15">
      <c r="A4624" s="21" t="s">
        <v>1273</v>
      </c>
      <c r="B4624" s="22" t="s">
        <v>918</v>
      </c>
      <c r="C4624" s="22" t="s">
        <v>1178</v>
      </c>
      <c r="D4624" s="22" t="s">
        <v>1183</v>
      </c>
      <c r="E4624" s="22" t="s">
        <v>1193</v>
      </c>
      <c r="F4624" s="22" t="s">
        <v>1250</v>
      </c>
      <c r="G4624" s="22" t="s">
        <v>5914</v>
      </c>
      <c r="I4624" s="22">
        <v>13529880172</v>
      </c>
      <c r="J4624" s="22" t="s">
        <v>1268</v>
      </c>
      <c r="K4624" s="22" t="s">
        <v>1247</v>
      </c>
      <c r="L4624" s="22" t="s">
        <v>1358</v>
      </c>
      <c r="M4624" s="22">
        <v>1088</v>
      </c>
      <c r="N4624" s="22">
        <v>1088</v>
      </c>
      <c r="O4624" s="22" t="s">
        <v>927</v>
      </c>
      <c r="P4624" s="22" t="s">
        <v>50</v>
      </c>
      <c r="Q4624" s="28"/>
      <c r="R4624" s="21" t="s">
        <v>77</v>
      </c>
      <c r="S4624" s="21"/>
      <c r="T4624" s="21" t="s">
        <v>53</v>
      </c>
      <c r="U4624" s="21" t="s">
        <v>5915</v>
      </c>
      <c r="V4624" s="46">
        <v>1</v>
      </c>
      <c r="W4624" s="26">
        <f t="shared" si="3537"/>
        <v>1</v>
      </c>
      <c r="X4624" s="26">
        <f t="shared" si="3543"/>
        <v>1</v>
      </c>
      <c r="Y4624" s="21">
        <v>10</v>
      </c>
      <c r="Z4624" s="22">
        <f t="shared" si="3556"/>
        <v>1088</v>
      </c>
      <c r="AA4624" s="20" t="s">
        <v>5794</v>
      </c>
      <c r="AB4624" s="22"/>
      <c r="AC4624" s="22">
        <v>1</v>
      </c>
      <c r="AD4624" s="22"/>
      <c r="AE4624" s="22">
        <f t="shared" ref="AE4624:AE4625" si="3571">N4624</f>
        <v>1088</v>
      </c>
      <c r="AF4624" s="22">
        <f t="shared" si="3539"/>
        <v>1088</v>
      </c>
      <c r="AG4624" s="20">
        <f t="shared" si="3570"/>
        <v>1088</v>
      </c>
      <c r="AH4624" s="20" t="str">
        <f>VLOOKUP(U4624,[1]提成计算!B:I,8,FALSE)</f>
        <v xml:space="preserve"> </v>
      </c>
      <c r="AI4624" s="20"/>
      <c r="AJ4624" s="22"/>
      <c r="AK4624" s="22"/>
      <c r="AM4624" s="22"/>
      <c r="AN4624" s="22"/>
      <c r="AO4624" s="22" t="s">
        <v>5792</v>
      </c>
      <c r="AP4624" s="22" t="s">
        <v>1301</v>
      </c>
      <c r="AS4624" s="20"/>
      <c r="AT4624" s="20"/>
      <c r="AU4624" s="20"/>
    </row>
    <row r="4625" spans="1:47" x14ac:dyDescent="0.15">
      <c r="A4625" s="21" t="s">
        <v>1273</v>
      </c>
      <c r="B4625" s="22" t="s">
        <v>918</v>
      </c>
      <c r="C4625" s="22" t="s">
        <v>1178</v>
      </c>
      <c r="D4625" s="22" t="s">
        <v>1183</v>
      </c>
      <c r="E4625" s="22" t="s">
        <v>1212</v>
      </c>
      <c r="F4625" s="22" t="s">
        <v>1250</v>
      </c>
      <c r="G4625" s="22" t="s">
        <v>5916</v>
      </c>
      <c r="I4625" s="22">
        <v>13829226665</v>
      </c>
      <c r="J4625" s="22" t="s">
        <v>1268</v>
      </c>
      <c r="K4625" s="22" t="s">
        <v>1214</v>
      </c>
      <c r="L4625" s="22" t="s">
        <v>1358</v>
      </c>
      <c r="M4625" s="22">
        <v>1088</v>
      </c>
      <c r="N4625" s="22">
        <v>1088</v>
      </c>
      <c r="O4625" s="22" t="s">
        <v>927</v>
      </c>
      <c r="P4625" s="22" t="s">
        <v>50</v>
      </c>
      <c r="Q4625" s="28"/>
      <c r="R4625" s="21" t="s">
        <v>77</v>
      </c>
      <c r="S4625" s="21"/>
      <c r="T4625" s="21" t="s">
        <v>53</v>
      </c>
      <c r="U4625" s="21" t="s">
        <v>5917</v>
      </c>
      <c r="V4625" s="46">
        <v>1</v>
      </c>
      <c r="W4625" s="26">
        <f t="shared" si="3537"/>
        <v>1</v>
      </c>
      <c r="X4625" s="26">
        <f t="shared" si="3543"/>
        <v>1</v>
      </c>
      <c r="Y4625" s="21">
        <v>10</v>
      </c>
      <c r="Z4625" s="22">
        <f t="shared" si="3556"/>
        <v>1088</v>
      </c>
      <c r="AA4625" s="20" t="s">
        <v>5794</v>
      </c>
      <c r="AB4625" s="22"/>
      <c r="AC4625" s="22">
        <v>1</v>
      </c>
      <c r="AD4625" s="22"/>
      <c r="AE4625" s="22">
        <f t="shared" si="3571"/>
        <v>1088</v>
      </c>
      <c r="AF4625" s="22">
        <f t="shared" si="3539"/>
        <v>1088</v>
      </c>
      <c r="AG4625" s="20">
        <f t="shared" si="3570"/>
        <v>1088</v>
      </c>
      <c r="AH4625" s="20" t="str">
        <f>VLOOKUP(U4625,[1]提成计算!B:I,8,FALSE)</f>
        <v xml:space="preserve"> </v>
      </c>
      <c r="AI4625" s="20"/>
      <c r="AJ4625" s="22"/>
      <c r="AK4625" s="22"/>
      <c r="AM4625" s="22"/>
      <c r="AN4625" s="22"/>
      <c r="AO4625" s="22" t="s">
        <v>5792</v>
      </c>
      <c r="AP4625" s="22" t="s">
        <v>1301</v>
      </c>
      <c r="AS4625" s="20"/>
      <c r="AT4625" s="20"/>
      <c r="AU4625" s="20"/>
    </row>
    <row r="4626" spans="1:47" x14ac:dyDescent="0.15">
      <c r="A4626" s="21" t="s">
        <v>1273</v>
      </c>
      <c r="B4626" s="22" t="s">
        <v>918</v>
      </c>
      <c r="C4626" s="22" t="s">
        <v>1178</v>
      </c>
      <c r="D4626" s="22" t="s">
        <v>1183</v>
      </c>
      <c r="E4626" s="22" t="s">
        <v>1212</v>
      </c>
      <c r="F4626" s="22" t="s">
        <v>1250</v>
      </c>
      <c r="G4626" s="22" t="s">
        <v>5918</v>
      </c>
      <c r="I4626" s="22">
        <v>13728281598</v>
      </c>
      <c r="J4626" s="22" t="s">
        <v>924</v>
      </c>
      <c r="K4626" s="22" t="s">
        <v>1214</v>
      </c>
      <c r="L4626" s="22" t="s">
        <v>1918</v>
      </c>
      <c r="M4626" s="22">
        <v>680</v>
      </c>
      <c r="N4626" s="22">
        <v>680</v>
      </c>
      <c r="O4626" s="22" t="s">
        <v>927</v>
      </c>
      <c r="P4626" s="22" t="s">
        <v>50</v>
      </c>
      <c r="Q4626" s="28"/>
      <c r="R4626" s="21" t="s">
        <v>77</v>
      </c>
      <c r="S4626" s="25" t="s">
        <v>1196</v>
      </c>
      <c r="T4626" s="21" t="s">
        <v>53</v>
      </c>
      <c r="U4626" s="21" t="s">
        <v>5917</v>
      </c>
      <c r="V4626" s="46">
        <v>1</v>
      </c>
      <c r="W4626" s="26">
        <f t="shared" si="3537"/>
        <v>1</v>
      </c>
      <c r="Y4626" s="21">
        <v>4</v>
      </c>
      <c r="Z4626" s="22">
        <f t="shared" si="3556"/>
        <v>680</v>
      </c>
      <c r="AA4626" s="20" t="s">
        <v>5794</v>
      </c>
      <c r="AB4626" s="22">
        <v>1</v>
      </c>
      <c r="AC4626" s="22"/>
      <c r="AD4626" s="22">
        <f>N4626</f>
        <v>680</v>
      </c>
      <c r="AE4626" s="22"/>
      <c r="AF4626" s="22">
        <f t="shared" si="3539"/>
        <v>680</v>
      </c>
      <c r="AG4626" s="20"/>
      <c r="AH4626" s="22"/>
      <c r="AI4626" s="22"/>
      <c r="AJ4626" s="22">
        <f>N4626</f>
        <v>680</v>
      </c>
      <c r="AK4626" s="22">
        <f>IF(O4626="(传统)XDSL",VLOOKUP(S4626,[2]直销续费率明细!C:I,7,FALSE)*1,IF(O4626="GPON+XDSL",VLOOKUP(S4626,[2]直销续费率明细!C:I,7,FALSE)*1,VLOOKUP(S4626,[2]直销续费率明细!C:I,5,FALSE)*1))</f>
        <v>-40</v>
      </c>
      <c r="AL4626" s="22" t="s">
        <v>1309</v>
      </c>
      <c r="AM4626" s="22"/>
      <c r="AN4626" s="22"/>
      <c r="AO4626" s="22" t="s">
        <v>5792</v>
      </c>
      <c r="AP4626" s="22" t="s">
        <v>5805</v>
      </c>
      <c r="AS4626" s="20">
        <f>IF(Y4626&gt;=10,VLOOKUP(U4626,[2]提成计算!B:T,19,FALSE),VLOOKUP(U4626,[2]提成计算!B:T,18,FALSE))</f>
        <v>0.06</v>
      </c>
      <c r="AT4626" s="20">
        <f t="shared" ref="AT4626" si="3572">IF(AD4626*AS4626&gt;0,AD4626*AS4626,AE4626*AS4626)</f>
        <v>40.799999999999997</v>
      </c>
      <c r="AU4626" s="20">
        <f t="shared" ref="AU4626" si="3573">IF(AND(AK4626&lt;0,AK4626+AT4626&lt;0),-AT4626,AK4626)</f>
        <v>-40</v>
      </c>
    </row>
    <row r="4627" spans="1:47" x14ac:dyDescent="0.15">
      <c r="A4627" s="21" t="s">
        <v>1273</v>
      </c>
      <c r="B4627" s="22" t="s">
        <v>918</v>
      </c>
      <c r="C4627" s="22" t="s">
        <v>1178</v>
      </c>
      <c r="D4627" s="22" t="s">
        <v>1183</v>
      </c>
      <c r="E4627" s="22" t="s">
        <v>1193</v>
      </c>
      <c r="F4627" s="22" t="s">
        <v>1250</v>
      </c>
      <c r="G4627" s="22" t="s">
        <v>5919</v>
      </c>
      <c r="I4627" s="22">
        <v>13568416367</v>
      </c>
      <c r="J4627" s="22" t="s">
        <v>1268</v>
      </c>
      <c r="K4627" s="22" t="s">
        <v>1214</v>
      </c>
      <c r="L4627" s="22" t="s">
        <v>1358</v>
      </c>
      <c r="M4627" s="22">
        <v>1088</v>
      </c>
      <c r="N4627" s="22">
        <v>1088</v>
      </c>
      <c r="O4627" s="22" t="s">
        <v>927</v>
      </c>
      <c r="P4627" s="22" t="s">
        <v>50</v>
      </c>
      <c r="Q4627" s="28"/>
      <c r="R4627" s="21" t="s">
        <v>77</v>
      </c>
      <c r="S4627" s="21"/>
      <c r="T4627" s="21" t="s">
        <v>53</v>
      </c>
      <c r="U4627" s="21" t="s">
        <v>5917</v>
      </c>
      <c r="V4627" s="46">
        <v>1</v>
      </c>
      <c r="W4627" s="26">
        <f t="shared" si="3537"/>
        <v>1</v>
      </c>
      <c r="X4627" s="26">
        <f t="shared" si="3543"/>
        <v>1</v>
      </c>
      <c r="Y4627" s="21">
        <v>10</v>
      </c>
      <c r="Z4627" s="22">
        <f t="shared" si="3556"/>
        <v>1088</v>
      </c>
      <c r="AA4627" s="20" t="s">
        <v>5794</v>
      </c>
      <c r="AB4627" s="22"/>
      <c r="AC4627" s="22">
        <v>1</v>
      </c>
      <c r="AD4627" s="22"/>
      <c r="AE4627" s="22">
        <f>N4627</f>
        <v>1088</v>
      </c>
      <c r="AF4627" s="22">
        <f t="shared" si="3539"/>
        <v>1088</v>
      </c>
      <c r="AG4627" s="20">
        <f t="shared" ref="AG4627:AG4628" si="3574">N4627</f>
        <v>1088</v>
      </c>
      <c r="AH4627" s="20" t="str">
        <f>VLOOKUP(U4627,[1]提成计算!B:I,8,FALSE)</f>
        <v xml:space="preserve"> </v>
      </c>
      <c r="AI4627" s="20"/>
      <c r="AJ4627" s="22"/>
      <c r="AK4627" s="22"/>
      <c r="AM4627" s="22"/>
      <c r="AN4627" s="22"/>
      <c r="AO4627" s="22" t="s">
        <v>5792</v>
      </c>
      <c r="AP4627" s="22" t="s">
        <v>1301</v>
      </c>
      <c r="AS4627" s="20"/>
      <c r="AT4627" s="20"/>
      <c r="AU4627" s="20"/>
    </row>
    <row r="4628" spans="1:47" x14ac:dyDescent="0.15">
      <c r="A4628" s="21" t="s">
        <v>1273</v>
      </c>
      <c r="B4628" s="22" t="s">
        <v>918</v>
      </c>
      <c r="C4628" s="22" t="s">
        <v>1178</v>
      </c>
      <c r="D4628" s="22" t="s">
        <v>1183</v>
      </c>
      <c r="E4628" s="22" t="s">
        <v>1677</v>
      </c>
      <c r="F4628" s="22" t="s">
        <v>1250</v>
      </c>
      <c r="G4628" s="22" t="s">
        <v>5920</v>
      </c>
      <c r="I4628" s="22">
        <v>15926935662</v>
      </c>
      <c r="J4628" s="22" t="s">
        <v>1268</v>
      </c>
      <c r="K4628" s="22" t="s">
        <v>5853</v>
      </c>
      <c r="L4628" s="22" t="s">
        <v>5905</v>
      </c>
      <c r="M4628" s="22">
        <v>900</v>
      </c>
      <c r="N4628" s="22">
        <v>900</v>
      </c>
      <c r="O4628" s="22" t="s">
        <v>927</v>
      </c>
      <c r="P4628" s="22" t="s">
        <v>50</v>
      </c>
      <c r="Q4628" s="28"/>
      <c r="R4628" s="21" t="s">
        <v>77</v>
      </c>
      <c r="S4628" s="21"/>
      <c r="T4628" s="21" t="s">
        <v>53</v>
      </c>
      <c r="U4628" s="21" t="s">
        <v>5901</v>
      </c>
      <c r="V4628" s="46">
        <v>1</v>
      </c>
      <c r="W4628" s="26">
        <f t="shared" si="3537"/>
        <v>1</v>
      </c>
      <c r="X4628" s="26">
        <f t="shared" si="3543"/>
        <v>1</v>
      </c>
      <c r="Y4628" s="21">
        <v>8</v>
      </c>
      <c r="Z4628" s="22">
        <f t="shared" si="3556"/>
        <v>900</v>
      </c>
      <c r="AA4628" s="20" t="s">
        <v>5794</v>
      </c>
      <c r="AB4628" s="22">
        <v>1</v>
      </c>
      <c r="AC4628" s="22"/>
      <c r="AD4628" s="22">
        <f t="shared" ref="AD4628:AD4630" si="3575">N4628</f>
        <v>900</v>
      </c>
      <c r="AE4628" s="22"/>
      <c r="AF4628" s="22">
        <f t="shared" si="3539"/>
        <v>900</v>
      </c>
      <c r="AG4628" s="20">
        <f t="shared" si="3574"/>
        <v>900</v>
      </c>
      <c r="AH4628" s="20" t="str">
        <f>VLOOKUP(U4628,[1]提成计算!B:I,8,FALSE)</f>
        <v xml:space="preserve"> </v>
      </c>
      <c r="AI4628" s="20"/>
      <c r="AJ4628" s="22"/>
      <c r="AK4628" s="22"/>
      <c r="AM4628" s="22"/>
      <c r="AN4628" s="22"/>
      <c r="AO4628" s="22" t="s">
        <v>5792</v>
      </c>
      <c r="AP4628" s="22" t="s">
        <v>1301</v>
      </c>
      <c r="AS4628" s="20"/>
      <c r="AT4628" s="20"/>
      <c r="AU4628" s="20"/>
    </row>
    <row r="4629" spans="1:47" x14ac:dyDescent="0.15">
      <c r="A4629" s="21" t="s">
        <v>1273</v>
      </c>
      <c r="B4629" s="22" t="s">
        <v>918</v>
      </c>
      <c r="C4629" s="22" t="s">
        <v>1178</v>
      </c>
      <c r="D4629" s="22" t="s">
        <v>1189</v>
      </c>
      <c r="E4629" s="22" t="s">
        <v>1218</v>
      </c>
      <c r="F4629" s="22" t="s">
        <v>1250</v>
      </c>
      <c r="G4629" s="22" t="s">
        <v>5921</v>
      </c>
      <c r="I4629" s="22">
        <v>13715128663</v>
      </c>
      <c r="J4629" s="22" t="s">
        <v>924</v>
      </c>
      <c r="K4629" s="22" t="s">
        <v>230</v>
      </c>
      <c r="L4629" s="22" t="s">
        <v>1918</v>
      </c>
      <c r="M4629" s="22">
        <v>680</v>
      </c>
      <c r="N4629" s="22">
        <v>680</v>
      </c>
      <c r="O4629" s="22" t="s">
        <v>1262</v>
      </c>
      <c r="P4629" s="22" t="s">
        <v>50</v>
      </c>
      <c r="Q4629" s="28"/>
      <c r="R4629" s="21" t="s">
        <v>117</v>
      </c>
      <c r="S4629" s="25" t="s">
        <v>1220</v>
      </c>
      <c r="T4629" s="21" t="s">
        <v>53</v>
      </c>
      <c r="U4629" s="21" t="s">
        <v>5922</v>
      </c>
      <c r="V4629" s="46">
        <v>1</v>
      </c>
      <c r="W4629" s="26">
        <f t="shared" si="3537"/>
        <v>1</v>
      </c>
      <c r="Y4629" s="21">
        <v>4</v>
      </c>
      <c r="Z4629" s="22">
        <f t="shared" si="3556"/>
        <v>680</v>
      </c>
      <c r="AA4629" s="20" t="s">
        <v>5794</v>
      </c>
      <c r="AB4629" s="22">
        <v>1</v>
      </c>
      <c r="AC4629" s="22"/>
      <c r="AD4629" s="22">
        <f t="shared" si="3575"/>
        <v>680</v>
      </c>
      <c r="AE4629" s="22"/>
      <c r="AF4629" s="22">
        <f t="shared" si="3539"/>
        <v>680</v>
      </c>
      <c r="AG4629" s="20"/>
      <c r="AH4629" s="22"/>
      <c r="AI4629" s="22"/>
      <c r="AJ4629" s="22">
        <f t="shared" ref="AJ4629:AJ4630" si="3576">N4629</f>
        <v>680</v>
      </c>
      <c r="AK4629" s="22">
        <f>IF(O4629="(传统)XDSL",VLOOKUP(S4629,[2]直销续费率明细!C:I,7,FALSE)*1,IF(O4629="GPON+XDSL",VLOOKUP(S4629,[2]直销续费率明细!C:I,7,FALSE)*1,VLOOKUP(S4629,[2]直销续费率明细!C:I,5,FALSE)*1))</f>
        <v>-40</v>
      </c>
      <c r="AL4629" s="22" t="s">
        <v>1309</v>
      </c>
      <c r="AM4629" s="22"/>
      <c r="AN4629" s="22"/>
      <c r="AO4629" s="22" t="s">
        <v>5792</v>
      </c>
      <c r="AP4629" s="22" t="s">
        <v>5805</v>
      </c>
      <c r="AS4629" s="20">
        <f>IF(Y4629&gt;=10,VLOOKUP(U4629,[2]提成计算!B:T,19,FALSE),VLOOKUP(U4629,[2]提成计算!B:T,18,FALSE))</f>
        <v>0.06</v>
      </c>
      <c r="AT4629" s="20">
        <f t="shared" ref="AT4629:AT4630" si="3577">IF(AD4629*AS4629&gt;0,AD4629*AS4629,AE4629*AS4629)</f>
        <v>40.799999999999997</v>
      </c>
      <c r="AU4629" s="20">
        <f t="shared" ref="AU4629:AU4630" si="3578">IF(AND(AK4629&lt;0,AK4629+AT4629&lt;0),-AT4629,AK4629)</f>
        <v>-40</v>
      </c>
    </row>
    <row r="4630" spans="1:47" x14ac:dyDescent="0.15">
      <c r="A4630" s="21" t="s">
        <v>1273</v>
      </c>
      <c r="B4630" s="22" t="s">
        <v>918</v>
      </c>
      <c r="C4630" s="22" t="s">
        <v>1178</v>
      </c>
      <c r="D4630" s="22" t="s">
        <v>1189</v>
      </c>
      <c r="E4630" s="22" t="s">
        <v>1218</v>
      </c>
      <c r="F4630" s="22" t="s">
        <v>1250</v>
      </c>
      <c r="G4630" s="22" t="s">
        <v>5923</v>
      </c>
      <c r="I4630" s="22">
        <v>13433688472</v>
      </c>
      <c r="J4630" s="22" t="s">
        <v>924</v>
      </c>
      <c r="K4630" s="22" t="s">
        <v>230</v>
      </c>
      <c r="L4630" s="22" t="s">
        <v>1947</v>
      </c>
      <c r="M4630" s="22">
        <v>400</v>
      </c>
      <c r="N4630" s="22">
        <v>400</v>
      </c>
      <c r="O4630" s="22" t="s">
        <v>1262</v>
      </c>
      <c r="P4630" s="22" t="s">
        <v>50</v>
      </c>
      <c r="Q4630" s="28"/>
      <c r="R4630" s="21" t="s">
        <v>117</v>
      </c>
      <c r="S4630" s="25" t="s">
        <v>1220</v>
      </c>
      <c r="T4630" s="21" t="s">
        <v>53</v>
      </c>
      <c r="U4630" s="21" t="s">
        <v>5922</v>
      </c>
      <c r="V4630" s="46">
        <v>0.5</v>
      </c>
      <c r="W4630" s="26">
        <f t="shared" si="3537"/>
        <v>0.5</v>
      </c>
      <c r="Y4630" s="21">
        <v>4</v>
      </c>
      <c r="Z4630" s="22">
        <f t="shared" si="3556"/>
        <v>400</v>
      </c>
      <c r="AA4630" s="20" t="s">
        <v>5794</v>
      </c>
      <c r="AB4630" s="22">
        <v>1</v>
      </c>
      <c r="AC4630" s="22"/>
      <c r="AD4630" s="22">
        <f t="shared" si="3575"/>
        <v>400</v>
      </c>
      <c r="AE4630" s="22"/>
      <c r="AF4630" s="22">
        <f t="shared" si="3539"/>
        <v>400</v>
      </c>
      <c r="AG4630" s="20"/>
      <c r="AH4630" s="22"/>
      <c r="AI4630" s="22"/>
      <c r="AJ4630" s="22">
        <f t="shared" si="3576"/>
        <v>400</v>
      </c>
      <c r="AK4630" s="22">
        <f>IF(O4630="(传统)XDSL",VLOOKUP(S4630,[2]直销续费率明细!C:I,7,FALSE)*1,IF(O4630="GPON+XDSL",VLOOKUP(S4630,[2]直销续费率明细!C:I,7,FALSE)*1,VLOOKUP(S4630,[2]直销续费率明细!C:I,5,FALSE)*1))</f>
        <v>-40</v>
      </c>
      <c r="AL4630" s="22" t="s">
        <v>1309</v>
      </c>
      <c r="AM4630" s="22"/>
      <c r="AN4630" s="22"/>
      <c r="AO4630" s="22" t="s">
        <v>5792</v>
      </c>
      <c r="AP4630" s="22" t="s">
        <v>5835</v>
      </c>
      <c r="AS4630" s="20">
        <f>IF(Y4630&gt;=10,VLOOKUP(U4630,[2]提成计算!B:T,19,FALSE),VLOOKUP(U4630,[2]提成计算!B:T,18,FALSE))</f>
        <v>0.06</v>
      </c>
      <c r="AT4630" s="20">
        <f t="shared" si="3577"/>
        <v>24</v>
      </c>
      <c r="AU4630" s="20">
        <f t="shared" si="3578"/>
        <v>-24</v>
      </c>
    </row>
    <row r="4631" spans="1:47" x14ac:dyDescent="0.15">
      <c r="A4631" s="21" t="s">
        <v>1273</v>
      </c>
      <c r="B4631" s="22" t="s">
        <v>918</v>
      </c>
      <c r="C4631" s="22" t="s">
        <v>1178</v>
      </c>
      <c r="D4631" s="22" t="s">
        <v>1189</v>
      </c>
      <c r="E4631" s="22" t="s">
        <v>1400</v>
      </c>
      <c r="F4631" s="22" t="s">
        <v>1250</v>
      </c>
      <c r="G4631" s="22" t="s">
        <v>5924</v>
      </c>
      <c r="I4631" s="22">
        <v>15016991270</v>
      </c>
      <c r="J4631" s="22" t="s">
        <v>1268</v>
      </c>
      <c r="K4631" s="22" t="s">
        <v>351</v>
      </c>
      <c r="L4631" s="22" t="s">
        <v>1358</v>
      </c>
      <c r="M4631" s="22">
        <v>1088</v>
      </c>
      <c r="N4631" s="22">
        <v>1088</v>
      </c>
      <c r="O4631" s="22" t="s">
        <v>927</v>
      </c>
      <c r="P4631" s="22" t="s">
        <v>50</v>
      </c>
      <c r="Q4631" s="28"/>
      <c r="R4631" s="21" t="s">
        <v>117</v>
      </c>
      <c r="S4631" s="21"/>
      <c r="T4631" s="21" t="s">
        <v>53</v>
      </c>
      <c r="U4631" s="21" t="s">
        <v>5925</v>
      </c>
      <c r="V4631" s="46">
        <v>1</v>
      </c>
      <c r="W4631" s="26">
        <f t="shared" si="3537"/>
        <v>1</v>
      </c>
      <c r="X4631" s="26">
        <f t="shared" si="3543"/>
        <v>1</v>
      </c>
      <c r="Y4631" s="21">
        <v>10</v>
      </c>
      <c r="Z4631" s="22">
        <f t="shared" si="3556"/>
        <v>1088</v>
      </c>
      <c r="AA4631" s="20" t="s">
        <v>5794</v>
      </c>
      <c r="AB4631" s="22"/>
      <c r="AC4631" s="22">
        <v>1</v>
      </c>
      <c r="AD4631" s="22"/>
      <c r="AE4631" s="22">
        <f t="shared" ref="AE4631:AE4637" si="3579">N4631</f>
        <v>1088</v>
      </c>
      <c r="AF4631" s="22">
        <f t="shared" si="3539"/>
        <v>1088</v>
      </c>
      <c r="AG4631" s="20">
        <f t="shared" ref="AG4631:AG4635" si="3580">N4631</f>
        <v>1088</v>
      </c>
      <c r="AH4631" s="20" t="str">
        <f>VLOOKUP(U4631,[1]提成计算!B:I,8,FALSE)</f>
        <v xml:space="preserve"> </v>
      </c>
      <c r="AI4631" s="20"/>
      <c r="AJ4631" s="22"/>
      <c r="AK4631" s="22"/>
      <c r="AM4631" s="22"/>
      <c r="AN4631" s="22"/>
      <c r="AO4631" s="22" t="s">
        <v>2216</v>
      </c>
      <c r="AP4631" s="22" t="s">
        <v>1301</v>
      </c>
      <c r="AS4631" s="20"/>
      <c r="AT4631" s="20"/>
      <c r="AU4631" s="20"/>
    </row>
    <row r="4632" spans="1:47" x14ac:dyDescent="0.15">
      <c r="A4632" s="21" t="s">
        <v>1273</v>
      </c>
      <c r="B4632" s="22" t="s">
        <v>918</v>
      </c>
      <c r="C4632" s="22" t="s">
        <v>1178</v>
      </c>
      <c r="D4632" s="22" t="s">
        <v>1189</v>
      </c>
      <c r="E4632" s="22" t="s">
        <v>1218</v>
      </c>
      <c r="F4632" s="22" t="s">
        <v>1250</v>
      </c>
      <c r="G4632" s="22" t="s">
        <v>5926</v>
      </c>
      <c r="I4632" s="22">
        <v>13537221358</v>
      </c>
      <c r="J4632" s="22" t="s">
        <v>1268</v>
      </c>
      <c r="K4632" s="22" t="s">
        <v>230</v>
      </c>
      <c r="L4632" s="22" t="s">
        <v>1358</v>
      </c>
      <c r="M4632" s="22">
        <v>1088</v>
      </c>
      <c r="N4632" s="22">
        <v>1088</v>
      </c>
      <c r="O4632" s="22" t="s">
        <v>927</v>
      </c>
      <c r="P4632" s="22" t="s">
        <v>50</v>
      </c>
      <c r="Q4632" s="28"/>
      <c r="R4632" s="21" t="s">
        <v>117</v>
      </c>
      <c r="S4632" s="21"/>
      <c r="T4632" s="21" t="s">
        <v>53</v>
      </c>
      <c r="U4632" s="21" t="s">
        <v>5927</v>
      </c>
      <c r="V4632" s="46">
        <v>1</v>
      </c>
      <c r="W4632" s="26">
        <f t="shared" si="3537"/>
        <v>1</v>
      </c>
      <c r="X4632" s="26">
        <f t="shared" si="3543"/>
        <v>1</v>
      </c>
      <c r="Y4632" s="21">
        <v>10</v>
      </c>
      <c r="Z4632" s="22">
        <f t="shared" si="3556"/>
        <v>1088</v>
      </c>
      <c r="AA4632" s="20" t="s">
        <v>2218</v>
      </c>
      <c r="AB4632" s="22"/>
      <c r="AC4632" s="22">
        <v>1</v>
      </c>
      <c r="AD4632" s="22"/>
      <c r="AE4632" s="22">
        <f t="shared" si="3579"/>
        <v>1088</v>
      </c>
      <c r="AF4632" s="22">
        <f t="shared" si="3539"/>
        <v>1088</v>
      </c>
      <c r="AG4632" s="20">
        <f t="shared" si="3580"/>
        <v>1088</v>
      </c>
      <c r="AH4632" s="20" t="str">
        <f>VLOOKUP(U4632,[1]提成计算!B:I,8,FALSE)</f>
        <v>否</v>
      </c>
      <c r="AI4632" s="20"/>
      <c r="AJ4632" s="22"/>
      <c r="AK4632" s="22"/>
      <c r="AM4632" s="22"/>
      <c r="AN4632" s="22"/>
      <c r="AO4632" s="22" t="s">
        <v>2216</v>
      </c>
      <c r="AP4632" s="22" t="s">
        <v>1301</v>
      </c>
      <c r="AS4632" s="20"/>
      <c r="AT4632" s="20"/>
      <c r="AU4632" s="20"/>
    </row>
    <row r="4633" spans="1:47" x14ac:dyDescent="0.15">
      <c r="A4633" s="21" t="s">
        <v>1273</v>
      </c>
      <c r="B4633" s="22" t="s">
        <v>918</v>
      </c>
      <c r="C4633" s="22" t="s">
        <v>1178</v>
      </c>
      <c r="D4633" s="22" t="s">
        <v>1189</v>
      </c>
      <c r="E4633" s="22" t="s">
        <v>1218</v>
      </c>
      <c r="F4633" s="22" t="s">
        <v>1250</v>
      </c>
      <c r="G4633" s="22" t="s">
        <v>5928</v>
      </c>
      <c r="I4633" s="22">
        <v>13580999068</v>
      </c>
      <c r="J4633" s="22" t="s">
        <v>1268</v>
      </c>
      <c r="K4633" s="22" t="s">
        <v>230</v>
      </c>
      <c r="L4633" s="22" t="s">
        <v>1898</v>
      </c>
      <c r="M4633" s="22">
        <v>1398</v>
      </c>
      <c r="N4633" s="22">
        <v>1398</v>
      </c>
      <c r="O4633" s="22" t="s">
        <v>927</v>
      </c>
      <c r="P4633" s="22" t="s">
        <v>50</v>
      </c>
      <c r="Q4633" s="28"/>
      <c r="R4633" s="21" t="s">
        <v>117</v>
      </c>
      <c r="S4633" s="21"/>
      <c r="T4633" s="21" t="s">
        <v>53</v>
      </c>
      <c r="U4633" s="21" t="s">
        <v>5927</v>
      </c>
      <c r="V4633" s="46">
        <v>1</v>
      </c>
      <c r="W4633" s="26">
        <f t="shared" si="3537"/>
        <v>1</v>
      </c>
      <c r="X4633" s="26">
        <f t="shared" si="3543"/>
        <v>1</v>
      </c>
      <c r="Y4633" s="21">
        <v>20</v>
      </c>
      <c r="Z4633" s="22">
        <f t="shared" si="3556"/>
        <v>1398</v>
      </c>
      <c r="AA4633" s="20" t="s">
        <v>2218</v>
      </c>
      <c r="AB4633" s="22"/>
      <c r="AC4633" s="22">
        <v>1</v>
      </c>
      <c r="AD4633" s="22"/>
      <c r="AE4633" s="22">
        <f t="shared" si="3579"/>
        <v>1398</v>
      </c>
      <c r="AF4633" s="22">
        <f t="shared" si="3539"/>
        <v>1398</v>
      </c>
      <c r="AG4633" s="20">
        <f t="shared" si="3580"/>
        <v>1398</v>
      </c>
      <c r="AH4633" s="20" t="str">
        <f>VLOOKUP(U4633,[1]提成计算!B:I,8,FALSE)</f>
        <v>否</v>
      </c>
      <c r="AI4633" s="20"/>
      <c r="AJ4633" s="22"/>
      <c r="AK4633" s="22"/>
      <c r="AM4633" s="22"/>
      <c r="AN4633" s="22"/>
      <c r="AO4633" s="22" t="s">
        <v>2216</v>
      </c>
      <c r="AP4633" s="22" t="s">
        <v>1301</v>
      </c>
      <c r="AS4633" s="20"/>
      <c r="AT4633" s="20"/>
      <c r="AU4633" s="20"/>
    </row>
    <row r="4634" spans="1:47" x14ac:dyDescent="0.15">
      <c r="A4634" s="21" t="s">
        <v>1273</v>
      </c>
      <c r="B4634" s="22" t="s">
        <v>918</v>
      </c>
      <c r="C4634" s="22" t="s">
        <v>1178</v>
      </c>
      <c r="D4634" s="22" t="s">
        <v>1179</v>
      </c>
      <c r="E4634" s="22" t="s">
        <v>1236</v>
      </c>
      <c r="F4634" s="22" t="s">
        <v>1250</v>
      </c>
      <c r="G4634" s="22" t="s">
        <v>5929</v>
      </c>
      <c r="I4634" s="22">
        <v>13249922590</v>
      </c>
      <c r="J4634" s="22" t="s">
        <v>1268</v>
      </c>
      <c r="K4634" s="22" t="s">
        <v>1238</v>
      </c>
      <c r="L4634" s="22" t="s">
        <v>1358</v>
      </c>
      <c r="M4634" s="22">
        <v>1088</v>
      </c>
      <c r="N4634" s="22">
        <v>1088</v>
      </c>
      <c r="O4634" s="22" t="s">
        <v>927</v>
      </c>
      <c r="P4634" s="22" t="s">
        <v>50</v>
      </c>
      <c r="Q4634" s="28"/>
      <c r="R4634" s="21" t="s">
        <v>147</v>
      </c>
      <c r="S4634" s="21"/>
      <c r="T4634" s="21" t="s">
        <v>53</v>
      </c>
      <c r="U4634" s="21" t="s">
        <v>5930</v>
      </c>
      <c r="V4634" s="46">
        <v>1</v>
      </c>
      <c r="W4634" s="26">
        <f t="shared" si="3537"/>
        <v>1</v>
      </c>
      <c r="X4634" s="26">
        <f t="shared" si="3543"/>
        <v>1</v>
      </c>
      <c r="Y4634" s="21">
        <v>10</v>
      </c>
      <c r="Z4634" s="22">
        <f t="shared" si="3556"/>
        <v>1088</v>
      </c>
      <c r="AA4634" s="20" t="s">
        <v>2218</v>
      </c>
      <c r="AB4634" s="22"/>
      <c r="AC4634" s="22">
        <v>1</v>
      </c>
      <c r="AD4634" s="22"/>
      <c r="AE4634" s="22">
        <f t="shared" si="3579"/>
        <v>1088</v>
      </c>
      <c r="AF4634" s="22">
        <f t="shared" si="3539"/>
        <v>1088</v>
      </c>
      <c r="AG4634" s="20">
        <f t="shared" si="3580"/>
        <v>1088</v>
      </c>
      <c r="AH4634" s="20" t="str">
        <f>VLOOKUP(U4634,[1]提成计算!B:I,8,FALSE)</f>
        <v xml:space="preserve"> </v>
      </c>
      <c r="AI4634" s="20"/>
      <c r="AJ4634" s="22"/>
      <c r="AK4634" s="22"/>
      <c r="AM4634" s="22"/>
      <c r="AN4634" s="22"/>
      <c r="AO4634" s="22" t="s">
        <v>2216</v>
      </c>
      <c r="AP4634" s="22" t="s">
        <v>1301</v>
      </c>
      <c r="AS4634" s="20"/>
      <c r="AT4634" s="20"/>
      <c r="AU4634" s="20"/>
    </row>
    <row r="4635" spans="1:47" x14ac:dyDescent="0.15">
      <c r="A4635" s="21" t="s">
        <v>1273</v>
      </c>
      <c r="B4635" s="22" t="s">
        <v>918</v>
      </c>
      <c r="C4635" s="22" t="s">
        <v>1178</v>
      </c>
      <c r="D4635" s="22" t="s">
        <v>1183</v>
      </c>
      <c r="E4635" s="22" t="s">
        <v>5931</v>
      </c>
      <c r="F4635" s="22" t="s">
        <v>1250</v>
      </c>
      <c r="G4635" s="22" t="s">
        <v>5932</v>
      </c>
      <c r="I4635" s="22">
        <v>13520290899</v>
      </c>
      <c r="J4635" s="22" t="s">
        <v>1268</v>
      </c>
      <c r="K4635" s="22" t="s">
        <v>1224</v>
      </c>
      <c r="L4635" s="22" t="s">
        <v>1966</v>
      </c>
      <c r="M4635" s="22">
        <v>1598</v>
      </c>
      <c r="N4635" s="22">
        <v>1598</v>
      </c>
      <c r="O4635" s="22" t="s">
        <v>927</v>
      </c>
      <c r="P4635" s="22" t="s">
        <v>50</v>
      </c>
      <c r="Q4635" s="28"/>
      <c r="R4635" s="21" t="s">
        <v>77</v>
      </c>
      <c r="S4635" s="21"/>
      <c r="T4635" s="21" t="s">
        <v>53</v>
      </c>
      <c r="U4635" s="21" t="s">
        <v>5933</v>
      </c>
      <c r="V4635" s="46">
        <v>1</v>
      </c>
      <c r="W4635" s="26">
        <f t="shared" si="3537"/>
        <v>1</v>
      </c>
      <c r="X4635" s="26">
        <f t="shared" si="3543"/>
        <v>1</v>
      </c>
      <c r="Y4635" s="21">
        <v>50</v>
      </c>
      <c r="Z4635" s="22">
        <f t="shared" si="3556"/>
        <v>1598</v>
      </c>
      <c r="AA4635" s="20" t="s">
        <v>2218</v>
      </c>
      <c r="AB4635" s="22"/>
      <c r="AC4635" s="22">
        <v>1</v>
      </c>
      <c r="AD4635" s="22"/>
      <c r="AE4635" s="22">
        <f t="shared" si="3579"/>
        <v>1598</v>
      </c>
      <c r="AF4635" s="22">
        <f t="shared" si="3539"/>
        <v>1598</v>
      </c>
      <c r="AG4635" s="20">
        <f t="shared" si="3580"/>
        <v>1598</v>
      </c>
      <c r="AH4635" s="20" t="str">
        <f>VLOOKUP(U4635,[1]提成计算!B:I,8,FALSE)</f>
        <v xml:space="preserve"> </v>
      </c>
      <c r="AI4635" s="20"/>
      <c r="AJ4635" s="22"/>
      <c r="AK4635" s="22"/>
      <c r="AM4635" s="22"/>
      <c r="AN4635" s="22"/>
      <c r="AO4635" s="22" t="s">
        <v>2216</v>
      </c>
      <c r="AP4635" s="22" t="s">
        <v>1301</v>
      </c>
      <c r="AS4635" s="20"/>
      <c r="AT4635" s="20"/>
      <c r="AU4635" s="20"/>
    </row>
    <row r="4636" spans="1:47" x14ac:dyDescent="0.15">
      <c r="A4636" s="21" t="s">
        <v>1273</v>
      </c>
      <c r="B4636" s="22" t="s">
        <v>918</v>
      </c>
      <c r="C4636" s="22" t="s">
        <v>1178</v>
      </c>
      <c r="D4636" s="22" t="s">
        <v>1189</v>
      </c>
      <c r="E4636" s="22" t="s">
        <v>1190</v>
      </c>
      <c r="F4636" s="22" t="s">
        <v>1250</v>
      </c>
      <c r="G4636" s="22" t="s">
        <v>5934</v>
      </c>
      <c r="I4636" s="22">
        <v>13712807242</v>
      </c>
      <c r="J4636" s="22" t="s">
        <v>924</v>
      </c>
      <c r="K4636" s="22" t="s">
        <v>5884</v>
      </c>
      <c r="L4636" s="22" t="s">
        <v>1299</v>
      </c>
      <c r="M4636" s="22">
        <v>888</v>
      </c>
      <c r="N4636" s="22">
        <v>888</v>
      </c>
      <c r="O4636" s="22" t="s">
        <v>927</v>
      </c>
      <c r="P4636" s="22" t="s">
        <v>50</v>
      </c>
      <c r="Q4636" s="28"/>
      <c r="R4636" s="22" t="s">
        <v>117</v>
      </c>
      <c r="T4636" s="21" t="s">
        <v>948</v>
      </c>
      <c r="U4636" s="22" t="s">
        <v>117</v>
      </c>
      <c r="V4636" s="46">
        <v>1</v>
      </c>
      <c r="W4636" s="26">
        <f t="shared" si="3537"/>
        <v>1</v>
      </c>
      <c r="Y4636" s="21">
        <v>12</v>
      </c>
      <c r="Z4636" s="22">
        <f t="shared" si="3556"/>
        <v>888</v>
      </c>
      <c r="AA4636" s="20" t="s">
        <v>2218</v>
      </c>
      <c r="AB4636" s="22"/>
      <c r="AC4636" s="22">
        <v>1</v>
      </c>
      <c r="AD4636" s="22"/>
      <c r="AE4636" s="22">
        <f t="shared" si="3579"/>
        <v>888</v>
      </c>
      <c r="AF4636" s="22">
        <f t="shared" si="3539"/>
        <v>888</v>
      </c>
      <c r="AG4636" s="20"/>
      <c r="AH4636" s="22"/>
      <c r="AI4636" s="22"/>
      <c r="AJ4636" s="22">
        <f>N4636</f>
        <v>888</v>
      </c>
      <c r="AK4636" s="22">
        <f>IF(O4636="(传统)XDSL",VLOOKUP(U4636,[2]自营续费率!B:G,6,FALSE)*1,IF(O4636="GPON+XDSL",VLOOKUP(U4636,[2]自营续费率!B:G,6,FALSE)*1,VLOOKUP(U4636,[2]自营续费率!B:G,4,FALSE)*1))</f>
        <v>-40</v>
      </c>
      <c r="AL4636" s="22" t="s">
        <v>1309</v>
      </c>
      <c r="AM4636" s="22"/>
      <c r="AN4636" s="22"/>
      <c r="AO4636" s="22" t="s">
        <v>5792</v>
      </c>
      <c r="AP4636" s="22" t="s">
        <v>1301</v>
      </c>
      <c r="AS4636" s="20">
        <f>IF(Y4636&gt;=10,VLOOKUP(U4636,[2]自营提成!C:Z,6,FALSE),VLOOKUP(U4636,[2]自营提成!C:Z,5,FALSE))</f>
        <v>0.12</v>
      </c>
      <c r="AT4636" s="20">
        <f t="shared" ref="AT4636" si="3581">IF(AD4636*AS4636&gt;0,AD4636*AS4636,AE4636*AS4636)</f>
        <v>106.56</v>
      </c>
      <c r="AU4636" s="20">
        <f>IF(AND(AK4636&lt;0,AK4636+AT4636&lt;0),-AT4636,AK4636)</f>
        <v>-40</v>
      </c>
    </row>
    <row r="4637" spans="1:47" x14ac:dyDescent="0.15">
      <c r="A4637" s="21" t="s">
        <v>1273</v>
      </c>
      <c r="B4637" s="22" t="s">
        <v>918</v>
      </c>
      <c r="C4637" s="22" t="s">
        <v>1178</v>
      </c>
      <c r="D4637" s="22" t="s">
        <v>1189</v>
      </c>
      <c r="E4637" s="22" t="s">
        <v>1400</v>
      </c>
      <c r="F4637" s="22" t="s">
        <v>1250</v>
      </c>
      <c r="G4637" s="22" t="s">
        <v>5935</v>
      </c>
      <c r="I4637" s="22">
        <v>15017115327</v>
      </c>
      <c r="J4637" s="22" t="s">
        <v>1268</v>
      </c>
      <c r="K4637" s="22" t="s">
        <v>115</v>
      </c>
      <c r="L4637" s="22" t="s">
        <v>1358</v>
      </c>
      <c r="M4637" s="22">
        <v>1088</v>
      </c>
      <c r="N4637" s="22">
        <v>1088</v>
      </c>
      <c r="O4637" s="22" t="s">
        <v>927</v>
      </c>
      <c r="P4637" s="22" t="s">
        <v>50</v>
      </c>
      <c r="Q4637" s="28"/>
      <c r="R4637" s="21" t="s">
        <v>117</v>
      </c>
      <c r="S4637" s="21"/>
      <c r="T4637" s="21" t="s">
        <v>53</v>
      </c>
      <c r="U4637" s="21" t="s">
        <v>5936</v>
      </c>
      <c r="V4637" s="46">
        <v>1</v>
      </c>
      <c r="W4637" s="26">
        <f t="shared" si="3537"/>
        <v>1</v>
      </c>
      <c r="X4637" s="26">
        <f t="shared" si="3543"/>
        <v>1</v>
      </c>
      <c r="Y4637" s="21">
        <v>10</v>
      </c>
      <c r="Z4637" s="22">
        <f t="shared" si="3556"/>
        <v>1088</v>
      </c>
      <c r="AA4637" s="20" t="s">
        <v>5794</v>
      </c>
      <c r="AB4637" s="22"/>
      <c r="AC4637" s="22">
        <v>1</v>
      </c>
      <c r="AD4637" s="22"/>
      <c r="AE4637" s="22">
        <f t="shared" si="3579"/>
        <v>1088</v>
      </c>
      <c r="AF4637" s="22">
        <f t="shared" si="3539"/>
        <v>1088</v>
      </c>
      <c r="AG4637" s="20">
        <f t="shared" ref="AG4637:AG4639" si="3582">N4637</f>
        <v>1088</v>
      </c>
      <c r="AH4637" s="20" t="str">
        <f>VLOOKUP(U4637,[1]提成计算!B:I,8,FALSE)</f>
        <v>否</v>
      </c>
      <c r="AI4637" s="20"/>
      <c r="AJ4637" s="22"/>
      <c r="AK4637" s="22"/>
      <c r="AM4637" s="22"/>
      <c r="AN4637" s="22"/>
      <c r="AO4637" s="22" t="s">
        <v>5792</v>
      </c>
      <c r="AP4637" s="22" t="s">
        <v>1301</v>
      </c>
      <c r="AS4637" s="20"/>
      <c r="AT4637" s="20"/>
      <c r="AU4637" s="20"/>
    </row>
    <row r="4638" spans="1:47" x14ac:dyDescent="0.15">
      <c r="A4638" s="21" t="s">
        <v>1273</v>
      </c>
      <c r="B4638" s="22" t="s">
        <v>918</v>
      </c>
      <c r="C4638" s="22" t="s">
        <v>1178</v>
      </c>
      <c r="D4638" s="22" t="s">
        <v>1189</v>
      </c>
      <c r="E4638" s="22" t="s">
        <v>1190</v>
      </c>
      <c r="F4638" s="22" t="s">
        <v>1250</v>
      </c>
      <c r="G4638" s="22" t="s">
        <v>5937</v>
      </c>
      <c r="I4638" s="22">
        <v>13650131838</v>
      </c>
      <c r="J4638" s="22" t="s">
        <v>1268</v>
      </c>
      <c r="K4638" s="22" t="s">
        <v>237</v>
      </c>
      <c r="L4638" s="22" t="s">
        <v>1939</v>
      </c>
      <c r="M4638" s="22">
        <v>680</v>
      </c>
      <c r="N4638" s="22">
        <v>680</v>
      </c>
      <c r="O4638" s="22" t="s">
        <v>927</v>
      </c>
      <c r="P4638" s="22" t="s">
        <v>50</v>
      </c>
      <c r="Q4638" s="28"/>
      <c r="R4638" s="21" t="s">
        <v>117</v>
      </c>
      <c r="S4638" s="21"/>
      <c r="T4638" s="21" t="s">
        <v>53</v>
      </c>
      <c r="U4638" s="21" t="s">
        <v>5938</v>
      </c>
      <c r="V4638" s="46">
        <v>1</v>
      </c>
      <c r="W4638" s="26">
        <f t="shared" si="3537"/>
        <v>1</v>
      </c>
      <c r="X4638" s="26">
        <f t="shared" si="3543"/>
        <v>1</v>
      </c>
      <c r="Y4638" s="21">
        <v>4</v>
      </c>
      <c r="Z4638" s="22">
        <f t="shared" si="3556"/>
        <v>680</v>
      </c>
      <c r="AA4638" s="20" t="s">
        <v>5794</v>
      </c>
      <c r="AB4638" s="22">
        <v>1</v>
      </c>
      <c r="AC4638" s="22"/>
      <c r="AD4638" s="22">
        <f>N4638</f>
        <v>680</v>
      </c>
      <c r="AE4638" s="22"/>
      <c r="AF4638" s="22">
        <f t="shared" si="3539"/>
        <v>680</v>
      </c>
      <c r="AG4638" s="20">
        <f t="shared" si="3582"/>
        <v>680</v>
      </c>
      <c r="AH4638" s="20" t="str">
        <f>VLOOKUP(U4638,[1]提成计算!B:I,8,FALSE)</f>
        <v>否</v>
      </c>
      <c r="AI4638" s="20"/>
      <c r="AJ4638" s="22"/>
      <c r="AK4638" s="22"/>
      <c r="AM4638" s="22"/>
      <c r="AN4638" s="22"/>
      <c r="AO4638" s="22" t="s">
        <v>5792</v>
      </c>
      <c r="AP4638" s="22" t="s">
        <v>1301</v>
      </c>
      <c r="AS4638" s="20"/>
      <c r="AT4638" s="20"/>
      <c r="AU4638" s="20"/>
    </row>
    <row r="4639" spans="1:47" x14ac:dyDescent="0.15">
      <c r="A4639" s="21" t="s">
        <v>1273</v>
      </c>
      <c r="B4639" s="22" t="s">
        <v>918</v>
      </c>
      <c r="C4639" s="22" t="s">
        <v>1178</v>
      </c>
      <c r="D4639" s="22" t="s">
        <v>1179</v>
      </c>
      <c r="E4639" s="22" t="s">
        <v>5939</v>
      </c>
      <c r="F4639" s="22" t="s">
        <v>1250</v>
      </c>
      <c r="G4639" s="22" t="s">
        <v>5940</v>
      </c>
      <c r="I4639" s="22">
        <v>15079254601</v>
      </c>
      <c r="J4639" s="22" t="s">
        <v>1268</v>
      </c>
      <c r="K4639" s="22" t="s">
        <v>166</v>
      </c>
      <c r="L4639" s="22" t="s">
        <v>1358</v>
      </c>
      <c r="M4639" s="22">
        <v>1088</v>
      </c>
      <c r="N4639" s="22">
        <v>1088</v>
      </c>
      <c r="O4639" s="22" t="s">
        <v>927</v>
      </c>
      <c r="P4639" s="22" t="s">
        <v>50</v>
      </c>
      <c r="Q4639" s="28"/>
      <c r="R4639" s="21" t="s">
        <v>147</v>
      </c>
      <c r="S4639" s="21"/>
      <c r="T4639" s="21" t="s">
        <v>5850</v>
      </c>
      <c r="U4639" s="21"/>
      <c r="V4639" s="46">
        <v>1</v>
      </c>
      <c r="W4639" s="26">
        <f t="shared" si="3537"/>
        <v>1</v>
      </c>
      <c r="X4639" s="26">
        <f t="shared" si="3543"/>
        <v>1</v>
      </c>
      <c r="Y4639" s="21">
        <v>10</v>
      </c>
      <c r="Z4639" s="22">
        <f t="shared" si="3556"/>
        <v>1088</v>
      </c>
      <c r="AA4639" s="20" t="s">
        <v>5794</v>
      </c>
      <c r="AB4639" s="22"/>
      <c r="AC4639" s="22">
        <v>1</v>
      </c>
      <c r="AD4639" s="22"/>
      <c r="AE4639" s="22">
        <f>N4639</f>
        <v>1088</v>
      </c>
      <c r="AF4639" s="22">
        <f t="shared" si="3539"/>
        <v>1088</v>
      </c>
      <c r="AG4639" s="20">
        <f t="shared" si="3582"/>
        <v>1088</v>
      </c>
      <c r="AH4639" s="20"/>
      <c r="AI4639" s="20"/>
      <c r="AJ4639" s="22"/>
      <c r="AK4639" s="22"/>
      <c r="AM4639" s="22"/>
      <c r="AN4639" s="22"/>
      <c r="AO4639" s="22" t="s">
        <v>5792</v>
      </c>
      <c r="AP4639" s="22" t="s">
        <v>1301</v>
      </c>
      <c r="AS4639" s="20"/>
      <c r="AT4639" s="20"/>
      <c r="AU4639" s="20"/>
    </row>
    <row r="4640" spans="1:47" x14ac:dyDescent="0.15">
      <c r="A4640" s="21" t="s">
        <v>1273</v>
      </c>
      <c r="B4640" s="22" t="s">
        <v>918</v>
      </c>
      <c r="C4640" s="22" t="s">
        <v>1178</v>
      </c>
      <c r="D4640" s="22" t="s">
        <v>1189</v>
      </c>
      <c r="E4640" s="22" t="s">
        <v>5863</v>
      </c>
      <c r="F4640" s="22" t="s">
        <v>1250</v>
      </c>
      <c r="G4640" s="22" t="s">
        <v>5941</v>
      </c>
      <c r="I4640" s="22">
        <v>13556648147</v>
      </c>
      <c r="J4640" s="22" t="s">
        <v>924</v>
      </c>
      <c r="K4640" s="22" t="s">
        <v>166</v>
      </c>
      <c r="L4640" s="22" t="s">
        <v>1918</v>
      </c>
      <c r="M4640" s="22">
        <v>680</v>
      </c>
      <c r="N4640" s="22">
        <v>680</v>
      </c>
      <c r="O4640" s="22" t="s">
        <v>1262</v>
      </c>
      <c r="P4640" s="22" t="s">
        <v>50</v>
      </c>
      <c r="Q4640" s="28"/>
      <c r="R4640" s="21" t="s">
        <v>77</v>
      </c>
      <c r="S4640" s="25" t="s">
        <v>5896</v>
      </c>
      <c r="T4640" s="21" t="s">
        <v>5850</v>
      </c>
      <c r="U4640" s="21"/>
      <c r="V4640" s="46">
        <v>1</v>
      </c>
      <c r="W4640" s="26">
        <f t="shared" si="3537"/>
        <v>1</v>
      </c>
      <c r="Y4640" s="21">
        <v>4</v>
      </c>
      <c r="Z4640" s="22">
        <f t="shared" si="3556"/>
        <v>680</v>
      </c>
      <c r="AA4640" s="20" t="s">
        <v>5794</v>
      </c>
      <c r="AB4640" s="22">
        <v>1</v>
      </c>
      <c r="AC4640" s="22"/>
      <c r="AD4640" s="22">
        <f t="shared" ref="AD4640:AD4642" si="3583">N4640</f>
        <v>680</v>
      </c>
      <c r="AE4640" s="22"/>
      <c r="AF4640" s="22">
        <f t="shared" si="3539"/>
        <v>680</v>
      </c>
      <c r="AG4640" s="20"/>
      <c r="AH4640" s="22"/>
      <c r="AI4640" s="22"/>
      <c r="AJ4640" s="22">
        <f t="shared" ref="AJ4640:AJ4641" si="3584">N4640</f>
        <v>680</v>
      </c>
      <c r="AK4640" s="22">
        <f>IF(O4640="(传统)XDSL",VLOOKUP(S4640,[1]续费率明细!C:I,7,FALSE)*1,IF(O4640="GPON+XDSL",VLOOKUP(S4640,[1]续费率明细!C:I,7,FALSE)*1,VLOOKUP(S4640,[1]续费率明细!C:I,5,FALSE)*1))</f>
        <v>-20</v>
      </c>
      <c r="AL4640" s="22" t="s">
        <v>1309</v>
      </c>
      <c r="AM4640" s="22"/>
      <c r="AN4640" s="22"/>
      <c r="AO4640" s="22" t="s">
        <v>5792</v>
      </c>
      <c r="AP4640" s="22" t="s">
        <v>5805</v>
      </c>
      <c r="AS4640" s="20"/>
      <c r="AT4640" s="20"/>
      <c r="AU4640" s="20"/>
    </row>
    <row r="4641" spans="1:47" x14ac:dyDescent="0.15">
      <c r="A4641" s="21" t="s">
        <v>1273</v>
      </c>
      <c r="B4641" s="22" t="s">
        <v>918</v>
      </c>
      <c r="C4641" s="22" t="s">
        <v>1178</v>
      </c>
      <c r="D4641" s="22" t="s">
        <v>1189</v>
      </c>
      <c r="E4641" s="22" t="s">
        <v>5942</v>
      </c>
      <c r="F4641" s="22" t="s">
        <v>1250</v>
      </c>
      <c r="G4641" s="22" t="s">
        <v>5943</v>
      </c>
      <c r="I4641" s="22">
        <v>13662990578</v>
      </c>
      <c r="J4641" s="22" t="s">
        <v>924</v>
      </c>
      <c r="K4641" s="22" t="s">
        <v>237</v>
      </c>
      <c r="L4641" s="22" t="s">
        <v>1918</v>
      </c>
      <c r="M4641" s="22">
        <v>680</v>
      </c>
      <c r="N4641" s="22">
        <v>680</v>
      </c>
      <c r="O4641" s="22" t="s">
        <v>927</v>
      </c>
      <c r="P4641" s="22" t="s">
        <v>50</v>
      </c>
      <c r="Q4641" s="28"/>
      <c r="R4641" s="21" t="s">
        <v>117</v>
      </c>
      <c r="S4641" s="25" t="s">
        <v>1192</v>
      </c>
      <c r="T4641" s="21" t="s">
        <v>53</v>
      </c>
      <c r="U4641" s="21" t="s">
        <v>5938</v>
      </c>
      <c r="V4641" s="46">
        <v>1</v>
      </c>
      <c r="W4641" s="26">
        <f t="shared" si="3537"/>
        <v>1</v>
      </c>
      <c r="Y4641" s="21">
        <v>4</v>
      </c>
      <c r="Z4641" s="22">
        <f t="shared" si="3556"/>
        <v>680</v>
      </c>
      <c r="AA4641" s="20" t="s">
        <v>5794</v>
      </c>
      <c r="AB4641" s="22">
        <v>1</v>
      </c>
      <c r="AC4641" s="22"/>
      <c r="AD4641" s="22">
        <f t="shared" si="3583"/>
        <v>680</v>
      </c>
      <c r="AE4641" s="22"/>
      <c r="AF4641" s="22">
        <f t="shared" si="3539"/>
        <v>680</v>
      </c>
      <c r="AG4641" s="20"/>
      <c r="AH4641" s="22"/>
      <c r="AI4641" s="22"/>
      <c r="AJ4641" s="22">
        <f t="shared" si="3584"/>
        <v>680</v>
      </c>
      <c r="AK4641" s="22">
        <f>IF(O4641="(传统)XDSL",VLOOKUP(S4641,[2]直销续费率明细!C:I,7,FALSE)*1,IF(O4641="GPON+XDSL",VLOOKUP(S4641,[2]直销续费率明细!C:I,7,FALSE)*1,VLOOKUP(S4641,[2]直销续费率明细!C:I,5,FALSE)*1))</f>
        <v>-40</v>
      </c>
      <c r="AL4641" s="22" t="s">
        <v>1309</v>
      </c>
      <c r="AM4641" s="22"/>
      <c r="AN4641" s="22"/>
      <c r="AO4641" s="22" t="s">
        <v>5792</v>
      </c>
      <c r="AP4641" s="22" t="s">
        <v>5805</v>
      </c>
      <c r="AS4641" s="20">
        <f>IF(Y4641&gt;=10,VLOOKUP(U4641,[2]提成计算!B:T,19,FALSE),VLOOKUP(U4641,[2]提成计算!B:T,18,FALSE))</f>
        <v>0.06</v>
      </c>
      <c r="AT4641" s="20">
        <f t="shared" ref="AT4641" si="3585">IF(AD4641*AS4641&gt;0,AD4641*AS4641,AE4641*AS4641)</f>
        <v>40.799999999999997</v>
      </c>
      <c r="AU4641" s="20">
        <f t="shared" ref="AU4641" si="3586">IF(AND(AK4641&lt;0,AK4641+AT4641&lt;0),-AT4641,AK4641)</f>
        <v>-40</v>
      </c>
    </row>
    <row r="4642" spans="1:47" x14ac:dyDescent="0.15">
      <c r="A4642" s="21" t="s">
        <v>1273</v>
      </c>
      <c r="B4642" s="22" t="s">
        <v>918</v>
      </c>
      <c r="C4642" s="22" t="s">
        <v>1178</v>
      </c>
      <c r="D4642" s="22" t="s">
        <v>1183</v>
      </c>
      <c r="E4642" s="22" t="s">
        <v>1885</v>
      </c>
      <c r="F4642" s="22" t="s">
        <v>1250</v>
      </c>
      <c r="G4642" s="22" t="s">
        <v>5944</v>
      </c>
      <c r="I4642" s="22">
        <v>13546935447</v>
      </c>
      <c r="J4642" s="22" t="s">
        <v>1268</v>
      </c>
      <c r="K4642" s="22" t="s">
        <v>5844</v>
      </c>
      <c r="L4642" s="22" t="s">
        <v>2131</v>
      </c>
      <c r="M4642" s="22">
        <v>800</v>
      </c>
      <c r="N4642" s="22">
        <v>800</v>
      </c>
      <c r="O4642" s="22" t="s">
        <v>927</v>
      </c>
      <c r="P4642" s="22" t="s">
        <v>50</v>
      </c>
      <c r="Q4642" s="28"/>
      <c r="R4642" s="21" t="s">
        <v>77</v>
      </c>
      <c r="S4642" s="21"/>
      <c r="T4642" s="21" t="s">
        <v>53</v>
      </c>
      <c r="U4642" s="21" t="s">
        <v>5945</v>
      </c>
      <c r="V4642" s="46">
        <v>1</v>
      </c>
      <c r="W4642" s="26">
        <f t="shared" si="3537"/>
        <v>1</v>
      </c>
      <c r="X4642" s="26">
        <f t="shared" si="3543"/>
        <v>1</v>
      </c>
      <c r="Y4642" s="21">
        <v>6</v>
      </c>
      <c r="Z4642" s="22">
        <f t="shared" si="3556"/>
        <v>800</v>
      </c>
      <c r="AA4642" s="20" t="s">
        <v>5794</v>
      </c>
      <c r="AB4642" s="22">
        <v>1</v>
      </c>
      <c r="AC4642" s="22"/>
      <c r="AD4642" s="22">
        <f t="shared" si="3583"/>
        <v>800</v>
      </c>
      <c r="AE4642" s="22"/>
      <c r="AF4642" s="22">
        <f t="shared" si="3539"/>
        <v>800</v>
      </c>
      <c r="AG4642" s="20">
        <f>N4642</f>
        <v>800</v>
      </c>
      <c r="AH4642" s="20" t="str">
        <f>VLOOKUP(U4642,[1]提成计算!B:I,8,FALSE)</f>
        <v xml:space="preserve"> </v>
      </c>
      <c r="AI4642" s="20"/>
      <c r="AJ4642" s="22"/>
      <c r="AK4642" s="22"/>
      <c r="AM4642" s="22"/>
      <c r="AN4642" s="22"/>
      <c r="AO4642" s="22" t="s">
        <v>5792</v>
      </c>
      <c r="AP4642" s="22" t="s">
        <v>1301</v>
      </c>
      <c r="AS4642" s="20"/>
      <c r="AT4642" s="20"/>
      <c r="AU4642" s="20"/>
    </row>
    <row r="4643" spans="1:47" x14ac:dyDescent="0.15">
      <c r="A4643" s="21" t="s">
        <v>1273</v>
      </c>
      <c r="B4643" s="22" t="s">
        <v>918</v>
      </c>
      <c r="C4643" s="22" t="s">
        <v>1178</v>
      </c>
      <c r="D4643" s="22" t="s">
        <v>1189</v>
      </c>
      <c r="E4643" s="22" t="s">
        <v>1190</v>
      </c>
      <c r="F4643" s="22" t="s">
        <v>1250</v>
      </c>
      <c r="G4643" s="22" t="s">
        <v>5946</v>
      </c>
      <c r="I4643" s="22">
        <v>13600265333</v>
      </c>
      <c r="J4643" s="22" t="s">
        <v>924</v>
      </c>
      <c r="K4643" s="22" t="s">
        <v>237</v>
      </c>
      <c r="L4643" s="22" t="s">
        <v>1299</v>
      </c>
      <c r="M4643" s="22">
        <v>888</v>
      </c>
      <c r="N4643" s="22">
        <v>888</v>
      </c>
      <c r="O4643" s="22" t="s">
        <v>927</v>
      </c>
      <c r="P4643" s="22" t="s">
        <v>50</v>
      </c>
      <c r="Q4643" s="28"/>
      <c r="R4643" s="21" t="s">
        <v>117</v>
      </c>
      <c r="S4643" s="25" t="s">
        <v>1192</v>
      </c>
      <c r="T4643" s="21" t="s">
        <v>53</v>
      </c>
      <c r="U4643" s="21" t="s">
        <v>5938</v>
      </c>
      <c r="V4643" s="46">
        <v>1</v>
      </c>
      <c r="W4643" s="26">
        <f t="shared" si="3537"/>
        <v>1</v>
      </c>
      <c r="Y4643" s="21">
        <v>12</v>
      </c>
      <c r="Z4643" s="22">
        <f t="shared" si="3556"/>
        <v>888</v>
      </c>
      <c r="AA4643" s="20" t="s">
        <v>5794</v>
      </c>
      <c r="AB4643" s="22"/>
      <c r="AC4643" s="22">
        <v>1</v>
      </c>
      <c r="AD4643" s="22"/>
      <c r="AE4643" s="22">
        <f t="shared" ref="AE4643:AE4648" si="3587">N4643</f>
        <v>888</v>
      </c>
      <c r="AF4643" s="22">
        <f t="shared" si="3539"/>
        <v>888</v>
      </c>
      <c r="AG4643" s="20"/>
      <c r="AH4643" s="22"/>
      <c r="AI4643" s="22"/>
      <c r="AJ4643" s="22">
        <f>N4643</f>
        <v>888</v>
      </c>
      <c r="AK4643" s="22"/>
      <c r="AL4643" s="22" t="s">
        <v>1871</v>
      </c>
      <c r="AM4643" s="22"/>
      <c r="AN4643" s="22"/>
      <c r="AO4643" s="22" t="s">
        <v>5792</v>
      </c>
      <c r="AP4643" s="22" t="s">
        <v>1301</v>
      </c>
      <c r="AS4643" s="20">
        <f>IF(Y4643&gt;=10,VLOOKUP(U4643,[2]提成计算!B:T,19,FALSE),VLOOKUP(U4643,[2]提成计算!B:T,18,FALSE))</f>
        <v>0.09</v>
      </c>
      <c r="AT4643" s="20">
        <f t="shared" si="3558"/>
        <v>79.92</v>
      </c>
      <c r="AU4643" s="20">
        <f t="shared" si="3561"/>
        <v>0</v>
      </c>
    </row>
    <row r="4644" spans="1:47" x14ac:dyDescent="0.15">
      <c r="A4644" s="21" t="s">
        <v>1273</v>
      </c>
      <c r="B4644" s="22" t="s">
        <v>918</v>
      </c>
      <c r="C4644" s="22" t="s">
        <v>1178</v>
      </c>
      <c r="D4644" s="22" t="s">
        <v>1183</v>
      </c>
      <c r="E4644" s="22" t="s">
        <v>1622</v>
      </c>
      <c r="F4644" s="22" t="s">
        <v>1250</v>
      </c>
      <c r="G4644" s="22" t="s">
        <v>5947</v>
      </c>
      <c r="I4644" s="22">
        <v>13812582652</v>
      </c>
      <c r="J4644" s="22" t="s">
        <v>1268</v>
      </c>
      <c r="K4644" s="22" t="s">
        <v>5882</v>
      </c>
      <c r="L4644" s="22" t="s">
        <v>1358</v>
      </c>
      <c r="M4644" s="22">
        <v>1088</v>
      </c>
      <c r="N4644" s="22">
        <v>1088</v>
      </c>
      <c r="O4644" s="22" t="s">
        <v>927</v>
      </c>
      <c r="P4644" s="22" t="s">
        <v>50</v>
      </c>
      <c r="Q4644" s="28"/>
      <c r="R4644" s="21" t="s">
        <v>77</v>
      </c>
      <c r="S4644" s="21"/>
      <c r="T4644" s="21" t="s">
        <v>53</v>
      </c>
      <c r="U4644" s="21" t="s">
        <v>5948</v>
      </c>
      <c r="V4644" s="46">
        <v>1</v>
      </c>
      <c r="W4644" s="26">
        <f t="shared" si="3537"/>
        <v>1</v>
      </c>
      <c r="X4644" s="26">
        <f t="shared" si="3543"/>
        <v>1</v>
      </c>
      <c r="Y4644" s="21">
        <v>10</v>
      </c>
      <c r="Z4644" s="22">
        <f t="shared" si="3556"/>
        <v>1088</v>
      </c>
      <c r="AA4644" s="20" t="s">
        <v>5794</v>
      </c>
      <c r="AB4644" s="22"/>
      <c r="AC4644" s="22">
        <v>1</v>
      </c>
      <c r="AD4644" s="22"/>
      <c r="AE4644" s="22">
        <f t="shared" si="3587"/>
        <v>1088</v>
      </c>
      <c r="AF4644" s="22">
        <f t="shared" si="3539"/>
        <v>1088</v>
      </c>
      <c r="AG4644" s="20">
        <f t="shared" ref="AG4644:AG4648" si="3588">N4644</f>
        <v>1088</v>
      </c>
      <c r="AH4644" s="20" t="str">
        <f>VLOOKUP(U4644,[1]提成计算!B:I,8,FALSE)</f>
        <v xml:space="preserve"> </v>
      </c>
      <c r="AI4644" s="20"/>
      <c r="AJ4644" s="22"/>
      <c r="AK4644" s="22"/>
      <c r="AM4644" s="22"/>
      <c r="AN4644" s="22"/>
      <c r="AO4644" s="22" t="s">
        <v>2216</v>
      </c>
      <c r="AP4644" s="22" t="s">
        <v>1301</v>
      </c>
      <c r="AS4644" s="20"/>
      <c r="AT4644" s="20"/>
      <c r="AU4644" s="20"/>
    </row>
    <row r="4645" spans="1:47" x14ac:dyDescent="0.15">
      <c r="A4645" s="21" t="s">
        <v>1273</v>
      </c>
      <c r="B4645" s="22" t="s">
        <v>918</v>
      </c>
      <c r="C4645" s="22" t="s">
        <v>1178</v>
      </c>
      <c r="D4645" s="22" t="s">
        <v>1183</v>
      </c>
      <c r="E4645" s="22" t="s">
        <v>1622</v>
      </c>
      <c r="F4645" s="22" t="s">
        <v>1250</v>
      </c>
      <c r="G4645" s="22" t="s">
        <v>5949</v>
      </c>
      <c r="I4645" s="22">
        <v>18876930226</v>
      </c>
      <c r="J4645" s="22" t="s">
        <v>1268</v>
      </c>
      <c r="K4645" s="22" t="s">
        <v>5882</v>
      </c>
      <c r="L4645" s="22" t="s">
        <v>1358</v>
      </c>
      <c r="M4645" s="22">
        <v>1088</v>
      </c>
      <c r="N4645" s="22">
        <v>1088</v>
      </c>
      <c r="O4645" s="22" t="s">
        <v>927</v>
      </c>
      <c r="P4645" s="22" t="s">
        <v>50</v>
      </c>
      <c r="Q4645" s="28"/>
      <c r="R4645" s="21" t="s">
        <v>77</v>
      </c>
      <c r="S4645" s="21"/>
      <c r="T4645" s="21" t="s">
        <v>53</v>
      </c>
      <c r="U4645" s="21" t="s">
        <v>5950</v>
      </c>
      <c r="V4645" s="46">
        <v>1</v>
      </c>
      <c r="W4645" s="26">
        <f t="shared" si="3537"/>
        <v>1</v>
      </c>
      <c r="X4645" s="26">
        <f t="shared" si="3543"/>
        <v>1</v>
      </c>
      <c r="Y4645" s="21">
        <v>10</v>
      </c>
      <c r="Z4645" s="22">
        <f t="shared" si="3556"/>
        <v>1088</v>
      </c>
      <c r="AA4645" s="20" t="s">
        <v>2218</v>
      </c>
      <c r="AB4645" s="22"/>
      <c r="AC4645" s="22">
        <v>1</v>
      </c>
      <c r="AD4645" s="22"/>
      <c r="AE4645" s="22">
        <f t="shared" si="3587"/>
        <v>1088</v>
      </c>
      <c r="AF4645" s="22">
        <f t="shared" si="3539"/>
        <v>1088</v>
      </c>
      <c r="AG4645" s="20">
        <f t="shared" si="3588"/>
        <v>1088</v>
      </c>
      <c r="AH4645" s="20" t="str">
        <f>VLOOKUP(U4645,[1]提成计算!B:I,8,FALSE)</f>
        <v xml:space="preserve"> </v>
      </c>
      <c r="AI4645" s="20"/>
      <c r="AJ4645" s="22"/>
      <c r="AK4645" s="22"/>
      <c r="AM4645" s="22"/>
      <c r="AN4645" s="22"/>
      <c r="AO4645" s="22" t="s">
        <v>2216</v>
      </c>
      <c r="AP4645" s="22" t="s">
        <v>1301</v>
      </c>
      <c r="AS4645" s="20"/>
      <c r="AT4645" s="20"/>
      <c r="AU4645" s="20"/>
    </row>
    <row r="4646" spans="1:47" x14ac:dyDescent="0.15">
      <c r="A4646" s="21" t="s">
        <v>1273</v>
      </c>
      <c r="B4646" s="22" t="s">
        <v>918</v>
      </c>
      <c r="C4646" s="22" t="s">
        <v>1178</v>
      </c>
      <c r="D4646" s="22" t="s">
        <v>1183</v>
      </c>
      <c r="E4646" s="22" t="s">
        <v>1622</v>
      </c>
      <c r="F4646" s="22" t="s">
        <v>1250</v>
      </c>
      <c r="G4646" s="22" t="s">
        <v>5951</v>
      </c>
      <c r="I4646" s="22">
        <v>13712910071</v>
      </c>
      <c r="J4646" s="22" t="s">
        <v>1268</v>
      </c>
      <c r="K4646" s="22" t="s">
        <v>5882</v>
      </c>
      <c r="L4646" s="22" t="s">
        <v>1898</v>
      </c>
      <c r="M4646" s="22">
        <v>1398</v>
      </c>
      <c r="N4646" s="22">
        <v>1398</v>
      </c>
      <c r="O4646" s="22" t="s">
        <v>927</v>
      </c>
      <c r="P4646" s="22" t="s">
        <v>50</v>
      </c>
      <c r="Q4646" s="28"/>
      <c r="R4646" s="21" t="s">
        <v>77</v>
      </c>
      <c r="S4646" s="21"/>
      <c r="T4646" s="21" t="s">
        <v>53</v>
      </c>
      <c r="U4646" s="21" t="s">
        <v>5950</v>
      </c>
      <c r="V4646" s="46">
        <v>1</v>
      </c>
      <c r="W4646" s="26">
        <f t="shared" si="3537"/>
        <v>1</v>
      </c>
      <c r="X4646" s="26">
        <f t="shared" si="3543"/>
        <v>1</v>
      </c>
      <c r="Y4646" s="21">
        <v>20</v>
      </c>
      <c r="Z4646" s="22">
        <f t="shared" si="3556"/>
        <v>1398</v>
      </c>
      <c r="AA4646" s="20" t="s">
        <v>2218</v>
      </c>
      <c r="AB4646" s="22"/>
      <c r="AC4646" s="22">
        <v>1</v>
      </c>
      <c r="AD4646" s="22"/>
      <c r="AE4646" s="22">
        <f t="shared" si="3587"/>
        <v>1398</v>
      </c>
      <c r="AF4646" s="22">
        <f t="shared" si="3539"/>
        <v>1398</v>
      </c>
      <c r="AG4646" s="20">
        <f t="shared" si="3588"/>
        <v>1398</v>
      </c>
      <c r="AH4646" s="20" t="str">
        <f>VLOOKUP(U4646,[1]提成计算!B:I,8,FALSE)</f>
        <v xml:space="preserve"> </v>
      </c>
      <c r="AI4646" s="20"/>
      <c r="AJ4646" s="22"/>
      <c r="AK4646" s="22"/>
      <c r="AM4646" s="22"/>
      <c r="AN4646" s="22"/>
      <c r="AO4646" s="22" t="s">
        <v>2216</v>
      </c>
      <c r="AP4646" s="22" t="s">
        <v>1301</v>
      </c>
      <c r="AS4646" s="20"/>
      <c r="AT4646" s="20"/>
      <c r="AU4646" s="20"/>
    </row>
    <row r="4647" spans="1:47" x14ac:dyDescent="0.15">
      <c r="A4647" s="21" t="s">
        <v>1273</v>
      </c>
      <c r="B4647" s="22" t="s">
        <v>918</v>
      </c>
      <c r="C4647" s="22" t="s">
        <v>1178</v>
      </c>
      <c r="D4647" s="22" t="s">
        <v>1183</v>
      </c>
      <c r="E4647" s="22" t="s">
        <v>1193</v>
      </c>
      <c r="F4647" s="22" t="s">
        <v>1250</v>
      </c>
      <c r="G4647" s="22" t="s">
        <v>5952</v>
      </c>
      <c r="I4647" s="22">
        <v>18826851182</v>
      </c>
      <c r="J4647" s="22" t="s">
        <v>1268</v>
      </c>
      <c r="K4647" s="22" t="s">
        <v>5882</v>
      </c>
      <c r="L4647" s="22" t="s">
        <v>1898</v>
      </c>
      <c r="M4647" s="22">
        <v>1398</v>
      </c>
      <c r="N4647" s="22">
        <v>1398</v>
      </c>
      <c r="O4647" s="22" t="s">
        <v>927</v>
      </c>
      <c r="P4647" s="22" t="s">
        <v>50</v>
      </c>
      <c r="Q4647" s="28"/>
      <c r="R4647" s="21" t="s">
        <v>77</v>
      </c>
      <c r="S4647" s="21"/>
      <c r="T4647" s="21" t="s">
        <v>53</v>
      </c>
      <c r="U4647" s="21" t="s">
        <v>5950</v>
      </c>
      <c r="V4647" s="46">
        <v>1</v>
      </c>
      <c r="W4647" s="26">
        <f t="shared" si="3537"/>
        <v>1</v>
      </c>
      <c r="X4647" s="26">
        <f t="shared" si="3543"/>
        <v>1</v>
      </c>
      <c r="Y4647" s="21">
        <v>20</v>
      </c>
      <c r="Z4647" s="22">
        <f t="shared" si="3556"/>
        <v>1398</v>
      </c>
      <c r="AA4647" s="20" t="s">
        <v>2218</v>
      </c>
      <c r="AB4647" s="22"/>
      <c r="AC4647" s="22">
        <v>1</v>
      </c>
      <c r="AD4647" s="22"/>
      <c r="AE4647" s="22">
        <f t="shared" si="3587"/>
        <v>1398</v>
      </c>
      <c r="AF4647" s="22">
        <f t="shared" si="3539"/>
        <v>1398</v>
      </c>
      <c r="AG4647" s="20">
        <f t="shared" si="3588"/>
        <v>1398</v>
      </c>
      <c r="AH4647" s="20" t="str">
        <f>VLOOKUP(U4647,[1]提成计算!B:I,8,FALSE)</f>
        <v xml:space="preserve"> </v>
      </c>
      <c r="AI4647" s="20"/>
      <c r="AJ4647" s="22"/>
      <c r="AK4647" s="22"/>
      <c r="AM4647" s="22"/>
      <c r="AN4647" s="22"/>
      <c r="AO4647" s="22" t="s">
        <v>2216</v>
      </c>
      <c r="AP4647" s="22" t="s">
        <v>1301</v>
      </c>
      <c r="AS4647" s="20"/>
      <c r="AT4647" s="20"/>
      <c r="AU4647" s="20"/>
    </row>
    <row r="4648" spans="1:47" x14ac:dyDescent="0.15">
      <c r="A4648" s="21" t="s">
        <v>1273</v>
      </c>
      <c r="B4648" s="22" t="s">
        <v>918</v>
      </c>
      <c r="C4648" s="22" t="s">
        <v>1178</v>
      </c>
      <c r="D4648" s="22" t="s">
        <v>1183</v>
      </c>
      <c r="E4648" s="22" t="s">
        <v>1193</v>
      </c>
      <c r="F4648" s="22" t="s">
        <v>1250</v>
      </c>
      <c r="G4648" s="22" t="s">
        <v>5953</v>
      </c>
      <c r="I4648" s="22">
        <v>13728168859</v>
      </c>
      <c r="J4648" s="22" t="s">
        <v>1268</v>
      </c>
      <c r="K4648" s="22" t="s">
        <v>5844</v>
      </c>
      <c r="L4648" s="22" t="s">
        <v>1358</v>
      </c>
      <c r="M4648" s="22">
        <v>1088</v>
      </c>
      <c r="N4648" s="22">
        <v>1088</v>
      </c>
      <c r="O4648" s="22" t="s">
        <v>927</v>
      </c>
      <c r="P4648" s="22" t="s">
        <v>50</v>
      </c>
      <c r="Q4648" s="28"/>
      <c r="R4648" s="21" t="s">
        <v>77</v>
      </c>
      <c r="S4648" s="21"/>
      <c r="T4648" s="21" t="s">
        <v>53</v>
      </c>
      <c r="U4648" s="21" t="s">
        <v>5954</v>
      </c>
      <c r="V4648" s="46">
        <v>1</v>
      </c>
      <c r="W4648" s="26">
        <f t="shared" si="3537"/>
        <v>1</v>
      </c>
      <c r="X4648" s="26">
        <f t="shared" si="3543"/>
        <v>1</v>
      </c>
      <c r="Y4648" s="21">
        <v>10</v>
      </c>
      <c r="Z4648" s="22">
        <f t="shared" si="3556"/>
        <v>1088</v>
      </c>
      <c r="AA4648" s="20" t="s">
        <v>2218</v>
      </c>
      <c r="AB4648" s="22"/>
      <c r="AC4648" s="22">
        <v>1</v>
      </c>
      <c r="AD4648" s="22"/>
      <c r="AE4648" s="22">
        <f t="shared" si="3587"/>
        <v>1088</v>
      </c>
      <c r="AF4648" s="22">
        <f t="shared" si="3539"/>
        <v>1088</v>
      </c>
      <c r="AG4648" s="20">
        <f t="shared" si="3588"/>
        <v>1088</v>
      </c>
      <c r="AH4648" s="20" t="str">
        <f>VLOOKUP(U4648,[1]提成计算!B:I,8,FALSE)</f>
        <v xml:space="preserve"> </v>
      </c>
      <c r="AI4648" s="20"/>
      <c r="AJ4648" s="22"/>
      <c r="AK4648" s="22"/>
      <c r="AM4648" s="22"/>
      <c r="AN4648" s="22"/>
      <c r="AO4648" s="22" t="s">
        <v>2216</v>
      </c>
      <c r="AP4648" s="22" t="s">
        <v>1301</v>
      </c>
      <c r="AS4648" s="20"/>
      <c r="AT4648" s="20"/>
      <c r="AU4648" s="20"/>
    </row>
    <row r="4649" spans="1:47" s="31" customFormat="1" x14ac:dyDescent="0.15">
      <c r="A4649" s="30" t="s">
        <v>1273</v>
      </c>
      <c r="B4649" s="31" t="s">
        <v>918</v>
      </c>
      <c r="C4649" s="31" t="s">
        <v>1178</v>
      </c>
      <c r="D4649" s="31" t="s">
        <v>1183</v>
      </c>
      <c r="E4649" s="31" t="s">
        <v>1184</v>
      </c>
      <c r="F4649" s="31" t="s">
        <v>1250</v>
      </c>
      <c r="G4649" s="31" t="s">
        <v>5955</v>
      </c>
      <c r="I4649" s="31">
        <v>15112893830</v>
      </c>
      <c r="J4649" s="31" t="s">
        <v>924</v>
      </c>
      <c r="K4649" s="31" t="s">
        <v>5956</v>
      </c>
      <c r="L4649" s="31" t="s">
        <v>1947</v>
      </c>
      <c r="M4649" s="31">
        <v>400</v>
      </c>
      <c r="N4649" s="31">
        <v>400</v>
      </c>
      <c r="O4649" s="31" t="s">
        <v>927</v>
      </c>
      <c r="P4649" s="31" t="s">
        <v>50</v>
      </c>
      <c r="Q4649" s="35"/>
      <c r="R4649" s="31" t="s">
        <v>5957</v>
      </c>
      <c r="S4649" s="30"/>
      <c r="T4649" s="30" t="s">
        <v>948</v>
      </c>
      <c r="U4649" s="31" t="s">
        <v>5958</v>
      </c>
      <c r="V4649" s="47">
        <v>0.5</v>
      </c>
      <c r="W4649" s="33">
        <f t="shared" si="3537"/>
        <v>0.5</v>
      </c>
      <c r="X4649" s="33"/>
      <c r="Y4649" s="30">
        <v>4</v>
      </c>
      <c r="Z4649" s="31">
        <f t="shared" si="3556"/>
        <v>400</v>
      </c>
      <c r="AA4649" s="36" t="s">
        <v>2218</v>
      </c>
      <c r="AB4649" s="31">
        <v>1</v>
      </c>
      <c r="AG4649" s="36"/>
      <c r="AL4649" s="31" t="s">
        <v>1309</v>
      </c>
      <c r="AO4649" s="31" t="s">
        <v>2216</v>
      </c>
      <c r="AP4649" s="31" t="s">
        <v>2939</v>
      </c>
      <c r="AS4649" s="36"/>
      <c r="AT4649" s="36"/>
      <c r="AU4649" s="36"/>
    </row>
    <row r="4650" spans="1:47" s="31" customFormat="1" x14ac:dyDescent="0.15">
      <c r="A4650" s="30" t="s">
        <v>1273</v>
      </c>
      <c r="B4650" s="31" t="s">
        <v>918</v>
      </c>
      <c r="C4650" s="31" t="s">
        <v>1178</v>
      </c>
      <c r="D4650" s="31" t="s">
        <v>1183</v>
      </c>
      <c r="E4650" s="31" t="s">
        <v>1184</v>
      </c>
      <c r="F4650" s="31" t="s">
        <v>1250</v>
      </c>
      <c r="G4650" s="31" t="s">
        <v>5959</v>
      </c>
      <c r="I4650" s="31">
        <v>13713204318</v>
      </c>
      <c r="J4650" s="31" t="s">
        <v>924</v>
      </c>
      <c r="K4650" s="31" t="s">
        <v>5956</v>
      </c>
      <c r="L4650" s="31" t="s">
        <v>1918</v>
      </c>
      <c r="M4650" s="31">
        <v>680</v>
      </c>
      <c r="N4650" s="31">
        <v>680</v>
      </c>
      <c r="O4650" s="31" t="s">
        <v>927</v>
      </c>
      <c r="P4650" s="31" t="s">
        <v>50</v>
      </c>
      <c r="Q4650" s="35"/>
      <c r="R4650" s="31" t="s">
        <v>5957</v>
      </c>
      <c r="S4650" s="30"/>
      <c r="T4650" s="30" t="s">
        <v>948</v>
      </c>
      <c r="U4650" s="31" t="s">
        <v>5958</v>
      </c>
      <c r="V4650" s="47">
        <v>1</v>
      </c>
      <c r="W4650" s="33">
        <f t="shared" si="3537"/>
        <v>1</v>
      </c>
      <c r="X4650" s="33"/>
      <c r="Y4650" s="30">
        <v>4</v>
      </c>
      <c r="Z4650" s="31">
        <f t="shared" si="3556"/>
        <v>680</v>
      </c>
      <c r="AA4650" s="36" t="s">
        <v>2218</v>
      </c>
      <c r="AB4650" s="31">
        <v>1</v>
      </c>
      <c r="AG4650" s="36"/>
      <c r="AL4650" s="31" t="s">
        <v>1871</v>
      </c>
      <c r="AO4650" s="31" t="s">
        <v>2216</v>
      </c>
      <c r="AP4650" s="31" t="s">
        <v>2261</v>
      </c>
      <c r="AS4650" s="36"/>
      <c r="AT4650" s="36"/>
      <c r="AU4650" s="36"/>
    </row>
    <row r="4651" spans="1:47" x14ac:dyDescent="0.15">
      <c r="A4651" s="21" t="s">
        <v>1273</v>
      </c>
      <c r="B4651" s="22" t="s">
        <v>918</v>
      </c>
      <c r="C4651" s="22" t="s">
        <v>1178</v>
      </c>
      <c r="D4651" s="22" t="s">
        <v>1189</v>
      </c>
      <c r="E4651" s="22" t="s">
        <v>1218</v>
      </c>
      <c r="F4651" s="22" t="s">
        <v>1250</v>
      </c>
      <c r="G4651" s="22" t="s">
        <v>5960</v>
      </c>
      <c r="I4651" s="22">
        <v>13922509195</v>
      </c>
      <c r="J4651" s="22" t="s">
        <v>924</v>
      </c>
      <c r="K4651" s="22" t="s">
        <v>466</v>
      </c>
      <c r="L4651" s="22" t="s">
        <v>1918</v>
      </c>
      <c r="M4651" s="22">
        <v>680</v>
      </c>
      <c r="N4651" s="22">
        <v>680</v>
      </c>
      <c r="O4651" s="22" t="s">
        <v>927</v>
      </c>
      <c r="P4651" s="22" t="s">
        <v>50</v>
      </c>
      <c r="Q4651" s="28"/>
      <c r="R4651" s="21" t="s">
        <v>117</v>
      </c>
      <c r="S4651" s="25" t="s">
        <v>1192</v>
      </c>
      <c r="T4651" s="21" t="s">
        <v>53</v>
      </c>
      <c r="U4651" s="21" t="s">
        <v>5961</v>
      </c>
      <c r="V4651" s="46">
        <v>1</v>
      </c>
      <c r="W4651" s="26">
        <f t="shared" si="3537"/>
        <v>1</v>
      </c>
      <c r="Y4651" s="21">
        <v>4</v>
      </c>
      <c r="Z4651" s="22">
        <f t="shared" si="3556"/>
        <v>680</v>
      </c>
      <c r="AA4651" s="20" t="s">
        <v>2218</v>
      </c>
      <c r="AB4651" s="22">
        <v>1</v>
      </c>
      <c r="AC4651" s="22"/>
      <c r="AD4651" s="22">
        <f t="shared" ref="AD4651:AD4652" si="3589">N4651</f>
        <v>680</v>
      </c>
      <c r="AE4651" s="22"/>
      <c r="AF4651" s="22">
        <f t="shared" si="3539"/>
        <v>680</v>
      </c>
      <c r="AG4651" s="20"/>
      <c r="AH4651" s="22"/>
      <c r="AI4651" s="22"/>
      <c r="AJ4651" s="22">
        <f t="shared" ref="AJ4651:AJ4655" si="3590">N4651</f>
        <v>680</v>
      </c>
      <c r="AK4651" s="22">
        <f>IF(O4651="(传统)XDSL",VLOOKUP(S4651,[2]直销续费率明细!C:I,7,FALSE)*1,IF(O4651="GPON+XDSL",VLOOKUP(S4651,[2]直销续费率明细!C:I,7,FALSE)*1,VLOOKUP(S4651,[2]直销续费率明细!C:I,5,FALSE)*1))</f>
        <v>-40</v>
      </c>
      <c r="AL4651" s="22" t="s">
        <v>1309</v>
      </c>
      <c r="AM4651" s="22"/>
      <c r="AN4651" s="22"/>
      <c r="AO4651" s="22" t="s">
        <v>5792</v>
      </c>
      <c r="AP4651" s="22" t="s">
        <v>5805</v>
      </c>
      <c r="AS4651" s="20">
        <f>IF(Y4651&gt;=10,VLOOKUP(U4651,[2]提成计算!B:T,19,FALSE),VLOOKUP(U4651,[2]提成计算!B:T,18,FALSE))</f>
        <v>0.06</v>
      </c>
      <c r="AT4651" s="20">
        <f t="shared" ref="AT4651:AT4655" si="3591">IF(AD4651*AS4651&gt;0,AD4651*AS4651,AE4651*AS4651)</f>
        <v>40.799999999999997</v>
      </c>
      <c r="AU4651" s="20">
        <f t="shared" ref="AU4651:AU4655" si="3592">IF(AND(AK4651&lt;0,AK4651+AT4651&lt;0),-AT4651,AK4651)</f>
        <v>-40</v>
      </c>
    </row>
    <row r="4652" spans="1:47" x14ac:dyDescent="0.15">
      <c r="A4652" s="21" t="s">
        <v>1273</v>
      </c>
      <c r="B4652" s="22" t="s">
        <v>918</v>
      </c>
      <c r="C4652" s="22" t="s">
        <v>1178</v>
      </c>
      <c r="D4652" s="22" t="s">
        <v>1189</v>
      </c>
      <c r="E4652" s="22" t="s">
        <v>5962</v>
      </c>
      <c r="F4652" s="22" t="s">
        <v>1250</v>
      </c>
      <c r="G4652" s="22" t="s">
        <v>5963</v>
      </c>
      <c r="I4652" s="22">
        <v>15817600680</v>
      </c>
      <c r="J4652" s="22" t="s">
        <v>924</v>
      </c>
      <c r="K4652" s="22" t="s">
        <v>237</v>
      </c>
      <c r="L4652" s="22" t="s">
        <v>1918</v>
      </c>
      <c r="M4652" s="22">
        <v>680</v>
      </c>
      <c r="N4652" s="22">
        <v>680</v>
      </c>
      <c r="O4652" s="22" t="s">
        <v>927</v>
      </c>
      <c r="P4652" s="22" t="s">
        <v>50</v>
      </c>
      <c r="Q4652" s="28"/>
      <c r="R4652" s="21" t="s">
        <v>117</v>
      </c>
      <c r="S4652" s="25" t="s">
        <v>1192</v>
      </c>
      <c r="T4652" s="21" t="s">
        <v>53</v>
      </c>
      <c r="U4652" s="21" t="s">
        <v>5938</v>
      </c>
      <c r="V4652" s="46">
        <v>1</v>
      </c>
      <c r="W4652" s="26">
        <f t="shared" ref="W4652:W4715" si="3593">V4652</f>
        <v>1</v>
      </c>
      <c r="Y4652" s="21">
        <v>4</v>
      </c>
      <c r="Z4652" s="22">
        <f t="shared" si="3556"/>
        <v>680</v>
      </c>
      <c r="AA4652" s="20" t="s">
        <v>5794</v>
      </c>
      <c r="AB4652" s="22">
        <v>1</v>
      </c>
      <c r="AC4652" s="22"/>
      <c r="AD4652" s="22">
        <f t="shared" si="3589"/>
        <v>680</v>
      </c>
      <c r="AE4652" s="22"/>
      <c r="AF4652" s="22">
        <f t="shared" ref="AF4652:AF4715" si="3594">N4652</f>
        <v>680</v>
      </c>
      <c r="AG4652" s="20"/>
      <c r="AH4652" s="22"/>
      <c r="AI4652" s="22"/>
      <c r="AJ4652" s="22">
        <f t="shared" si="3590"/>
        <v>680</v>
      </c>
      <c r="AK4652" s="22">
        <f>IF(O4652="(传统)XDSL",VLOOKUP(S4652,[2]直销续费率明细!C:I,7,FALSE)*1,IF(O4652="GPON+XDSL",VLOOKUP(S4652,[2]直销续费率明细!C:I,7,FALSE)*1,VLOOKUP(S4652,[2]直销续费率明细!C:I,5,FALSE)*1))</f>
        <v>-40</v>
      </c>
      <c r="AL4652" s="22" t="s">
        <v>1309</v>
      </c>
      <c r="AM4652" s="22"/>
      <c r="AN4652" s="22"/>
      <c r="AO4652" s="22" t="s">
        <v>5792</v>
      </c>
      <c r="AP4652" s="22" t="s">
        <v>5805</v>
      </c>
      <c r="AS4652" s="20">
        <f>IF(Y4652&gt;=10,VLOOKUP(U4652,[2]提成计算!B:T,19,FALSE),VLOOKUP(U4652,[2]提成计算!B:T,18,FALSE))</f>
        <v>0.06</v>
      </c>
      <c r="AT4652" s="20">
        <f t="shared" si="3591"/>
        <v>40.799999999999997</v>
      </c>
      <c r="AU4652" s="20">
        <f t="shared" si="3592"/>
        <v>-40</v>
      </c>
    </row>
    <row r="4653" spans="1:47" x14ac:dyDescent="0.15">
      <c r="A4653" s="21" t="s">
        <v>1273</v>
      </c>
      <c r="B4653" s="22" t="s">
        <v>918</v>
      </c>
      <c r="C4653" s="22" t="s">
        <v>1178</v>
      </c>
      <c r="D4653" s="22" t="s">
        <v>1183</v>
      </c>
      <c r="E4653" s="22" t="s">
        <v>1193</v>
      </c>
      <c r="F4653" s="22" t="s">
        <v>1250</v>
      </c>
      <c r="G4653" s="22" t="s">
        <v>5964</v>
      </c>
      <c r="I4653" s="22">
        <v>13539011995</v>
      </c>
      <c r="J4653" s="22" t="s">
        <v>924</v>
      </c>
      <c r="K4653" s="22" t="s">
        <v>1214</v>
      </c>
      <c r="L4653" s="22" t="s">
        <v>1299</v>
      </c>
      <c r="M4653" s="22">
        <v>888</v>
      </c>
      <c r="N4653" s="22">
        <v>888</v>
      </c>
      <c r="O4653" s="22" t="s">
        <v>927</v>
      </c>
      <c r="P4653" s="22" t="s">
        <v>50</v>
      </c>
      <c r="Q4653" s="28"/>
      <c r="R4653" s="21" t="s">
        <v>77</v>
      </c>
      <c r="S4653" s="25" t="s">
        <v>1196</v>
      </c>
      <c r="T4653" s="21" t="s">
        <v>53</v>
      </c>
      <c r="U4653" s="21" t="s">
        <v>5917</v>
      </c>
      <c r="V4653" s="46">
        <v>1</v>
      </c>
      <c r="W4653" s="26">
        <f t="shared" si="3593"/>
        <v>1</v>
      </c>
      <c r="Y4653" s="21">
        <v>12</v>
      </c>
      <c r="Z4653" s="22">
        <f t="shared" si="3556"/>
        <v>888</v>
      </c>
      <c r="AA4653" s="20" t="s">
        <v>5794</v>
      </c>
      <c r="AB4653" s="22"/>
      <c r="AC4653" s="22">
        <v>1</v>
      </c>
      <c r="AD4653" s="22"/>
      <c r="AE4653" s="22">
        <f>N4653</f>
        <v>888</v>
      </c>
      <c r="AF4653" s="22">
        <f t="shared" si="3594"/>
        <v>888</v>
      </c>
      <c r="AG4653" s="20"/>
      <c r="AH4653" s="22"/>
      <c r="AI4653" s="22"/>
      <c r="AJ4653" s="22">
        <f t="shared" si="3590"/>
        <v>888</v>
      </c>
      <c r="AK4653" s="22">
        <f>IF(O4653="(传统)XDSL",VLOOKUP(S4653,[2]直销续费率明细!C:I,7,FALSE)*1,IF(O4653="GPON+XDSL",VLOOKUP(S4653,[2]直销续费率明细!C:I,7,FALSE)*1,VLOOKUP(S4653,[2]直销续费率明细!C:I,5,FALSE)*1))</f>
        <v>-40</v>
      </c>
      <c r="AL4653" s="22" t="s">
        <v>1300</v>
      </c>
      <c r="AM4653" s="22"/>
      <c r="AN4653" s="22"/>
      <c r="AO4653" s="22" t="s">
        <v>2216</v>
      </c>
      <c r="AP4653" s="22" t="s">
        <v>1301</v>
      </c>
      <c r="AS4653" s="20">
        <f>IF(Y4653&gt;=10,VLOOKUP(U4653,[2]提成计算!B:T,19,FALSE),VLOOKUP(U4653,[2]提成计算!B:T,18,FALSE))</f>
        <v>0.09</v>
      </c>
      <c r="AT4653" s="20">
        <f t="shared" si="3591"/>
        <v>79.92</v>
      </c>
      <c r="AU4653" s="20">
        <f t="shared" si="3592"/>
        <v>-40</v>
      </c>
    </row>
    <row r="4654" spans="1:47" x14ac:dyDescent="0.15">
      <c r="A4654" s="21" t="s">
        <v>1273</v>
      </c>
      <c r="B4654" s="22" t="s">
        <v>918</v>
      </c>
      <c r="C4654" s="22" t="s">
        <v>1178</v>
      </c>
      <c r="D4654" s="22" t="s">
        <v>1183</v>
      </c>
      <c r="E4654" s="22" t="s">
        <v>1212</v>
      </c>
      <c r="F4654" s="22" t="s">
        <v>1250</v>
      </c>
      <c r="G4654" s="22" t="s">
        <v>5965</v>
      </c>
      <c r="I4654" s="22">
        <v>13825701607</v>
      </c>
      <c r="J4654" s="22" t="s">
        <v>924</v>
      </c>
      <c r="K4654" s="22" t="s">
        <v>1214</v>
      </c>
      <c r="L4654" s="22" t="s">
        <v>1918</v>
      </c>
      <c r="M4654" s="22">
        <v>680</v>
      </c>
      <c r="N4654" s="22">
        <v>680</v>
      </c>
      <c r="O4654" s="22" t="s">
        <v>927</v>
      </c>
      <c r="P4654" s="22" t="s">
        <v>50</v>
      </c>
      <c r="Q4654" s="28"/>
      <c r="R4654" s="21" t="s">
        <v>77</v>
      </c>
      <c r="S4654" s="25" t="s">
        <v>1196</v>
      </c>
      <c r="T4654" s="21" t="s">
        <v>53</v>
      </c>
      <c r="U4654" s="21" t="s">
        <v>5966</v>
      </c>
      <c r="V4654" s="46">
        <v>1</v>
      </c>
      <c r="W4654" s="26">
        <f t="shared" si="3593"/>
        <v>1</v>
      </c>
      <c r="Y4654" s="21">
        <v>4</v>
      </c>
      <c r="Z4654" s="22">
        <f t="shared" si="3556"/>
        <v>680</v>
      </c>
      <c r="AA4654" s="20" t="s">
        <v>2218</v>
      </c>
      <c r="AB4654" s="22">
        <v>1</v>
      </c>
      <c r="AC4654" s="22"/>
      <c r="AD4654" s="22">
        <f t="shared" ref="AD4654:AD4655" si="3595">N4654</f>
        <v>680</v>
      </c>
      <c r="AE4654" s="22"/>
      <c r="AF4654" s="22">
        <f t="shared" si="3594"/>
        <v>680</v>
      </c>
      <c r="AG4654" s="20"/>
      <c r="AH4654" s="22"/>
      <c r="AI4654" s="22"/>
      <c r="AJ4654" s="22">
        <f t="shared" si="3590"/>
        <v>680</v>
      </c>
      <c r="AK4654" s="22">
        <f>IF(O4654="(传统)XDSL",VLOOKUP(S4654,[2]直销续费率明细!C:I,7,FALSE)*1,IF(O4654="GPON+XDSL",VLOOKUP(S4654,[2]直销续费率明细!C:I,7,FALSE)*1,VLOOKUP(S4654,[2]直销续费率明细!C:I,5,FALSE)*1))</f>
        <v>-40</v>
      </c>
      <c r="AL4654" s="22" t="s">
        <v>1309</v>
      </c>
      <c r="AM4654" s="22"/>
      <c r="AN4654" s="22"/>
      <c r="AO4654" s="22" t="s">
        <v>5792</v>
      </c>
      <c r="AP4654" s="22" t="s">
        <v>5805</v>
      </c>
      <c r="AS4654" s="20">
        <f>IF(Y4654&gt;=10,VLOOKUP(U4654,[2]提成计算!B:T,19,FALSE),VLOOKUP(U4654,[2]提成计算!B:T,18,FALSE))</f>
        <v>0.06</v>
      </c>
      <c r="AT4654" s="20">
        <f t="shared" si="3591"/>
        <v>40.799999999999997</v>
      </c>
      <c r="AU4654" s="20">
        <f t="shared" si="3592"/>
        <v>-40</v>
      </c>
    </row>
    <row r="4655" spans="1:47" x14ac:dyDescent="0.15">
      <c r="A4655" s="21" t="s">
        <v>1273</v>
      </c>
      <c r="B4655" s="22" t="s">
        <v>918</v>
      </c>
      <c r="C4655" s="22" t="s">
        <v>1178</v>
      </c>
      <c r="D4655" s="22" t="s">
        <v>1183</v>
      </c>
      <c r="E4655" s="22" t="s">
        <v>1209</v>
      </c>
      <c r="F4655" s="22" t="s">
        <v>1250</v>
      </c>
      <c r="G4655" s="22" t="s">
        <v>5967</v>
      </c>
      <c r="I4655" s="22">
        <v>15820325250</v>
      </c>
      <c r="J4655" s="22" t="s">
        <v>924</v>
      </c>
      <c r="K4655" s="22" t="s">
        <v>1214</v>
      </c>
      <c r="L4655" s="22" t="s">
        <v>1918</v>
      </c>
      <c r="M4655" s="22">
        <v>680</v>
      </c>
      <c r="N4655" s="22">
        <v>680</v>
      </c>
      <c r="O4655" s="22" t="s">
        <v>1262</v>
      </c>
      <c r="P4655" s="22" t="s">
        <v>50</v>
      </c>
      <c r="Q4655" s="28"/>
      <c r="R4655" s="21" t="s">
        <v>77</v>
      </c>
      <c r="S4655" s="25" t="s">
        <v>1196</v>
      </c>
      <c r="T4655" s="21" t="s">
        <v>53</v>
      </c>
      <c r="U4655" s="21" t="s">
        <v>5917</v>
      </c>
      <c r="V4655" s="46">
        <v>1</v>
      </c>
      <c r="W4655" s="26">
        <f t="shared" si="3593"/>
        <v>1</v>
      </c>
      <c r="Y4655" s="21">
        <v>4</v>
      </c>
      <c r="Z4655" s="22">
        <f t="shared" si="3556"/>
        <v>680</v>
      </c>
      <c r="AA4655" s="20" t="s">
        <v>5794</v>
      </c>
      <c r="AB4655" s="22">
        <v>1</v>
      </c>
      <c r="AC4655" s="22"/>
      <c r="AD4655" s="22">
        <f t="shared" si="3595"/>
        <v>680</v>
      </c>
      <c r="AE4655" s="22"/>
      <c r="AF4655" s="22">
        <f t="shared" si="3594"/>
        <v>680</v>
      </c>
      <c r="AG4655" s="20"/>
      <c r="AH4655" s="22"/>
      <c r="AI4655" s="22"/>
      <c r="AJ4655" s="22">
        <f t="shared" si="3590"/>
        <v>680</v>
      </c>
      <c r="AK4655" s="22">
        <f>IF(O4655="(传统)XDSL",VLOOKUP(S4655,[2]直销续费率明细!C:I,7,FALSE)*1,IF(O4655="GPON+XDSL",VLOOKUP(S4655,[2]直销续费率明细!C:I,7,FALSE)*1,VLOOKUP(S4655,[2]直销续费率明细!C:I,5,FALSE)*1))</f>
        <v>25</v>
      </c>
      <c r="AL4655" s="22" t="s">
        <v>1300</v>
      </c>
      <c r="AM4655" s="22"/>
      <c r="AN4655" s="22"/>
      <c r="AO4655" s="22" t="s">
        <v>5792</v>
      </c>
      <c r="AP4655" s="22" t="s">
        <v>5805</v>
      </c>
      <c r="AS4655" s="20">
        <f>IF(Y4655&gt;=10,VLOOKUP(U4655,[2]提成计算!B:T,19,FALSE),VLOOKUP(U4655,[2]提成计算!B:T,18,FALSE))</f>
        <v>0.06</v>
      </c>
      <c r="AT4655" s="20">
        <f t="shared" si="3591"/>
        <v>40.799999999999997</v>
      </c>
      <c r="AU4655" s="20">
        <f t="shared" si="3592"/>
        <v>25</v>
      </c>
    </row>
    <row r="4656" spans="1:47" x14ac:dyDescent="0.15">
      <c r="A4656" s="21" t="s">
        <v>1273</v>
      </c>
      <c r="B4656" s="22" t="s">
        <v>918</v>
      </c>
      <c r="C4656" s="22" t="s">
        <v>1178</v>
      </c>
      <c r="D4656" s="22" t="s">
        <v>1183</v>
      </c>
      <c r="E4656" s="22" t="s">
        <v>1622</v>
      </c>
      <c r="F4656" s="22" t="s">
        <v>1250</v>
      </c>
      <c r="G4656" s="22" t="s">
        <v>5968</v>
      </c>
      <c r="I4656" s="22">
        <v>15923192029</v>
      </c>
      <c r="J4656" s="22" t="s">
        <v>1268</v>
      </c>
      <c r="K4656" s="22" t="s">
        <v>5853</v>
      </c>
      <c r="L4656" s="22" t="s">
        <v>1898</v>
      </c>
      <c r="M4656" s="22">
        <v>1398</v>
      </c>
      <c r="N4656" s="22">
        <v>1398</v>
      </c>
      <c r="O4656" s="22" t="s">
        <v>927</v>
      </c>
      <c r="P4656" s="22" t="s">
        <v>50</v>
      </c>
      <c r="Q4656" s="28"/>
      <c r="R4656" s="21" t="s">
        <v>77</v>
      </c>
      <c r="S4656" s="21"/>
      <c r="T4656" s="21" t="s">
        <v>53</v>
      </c>
      <c r="U4656" s="21" t="s">
        <v>5901</v>
      </c>
      <c r="V4656" s="46">
        <v>1</v>
      </c>
      <c r="W4656" s="26">
        <f t="shared" si="3593"/>
        <v>1</v>
      </c>
      <c r="X4656" s="26">
        <f t="shared" ref="X4656:X4673" si="3596">V4656</f>
        <v>1</v>
      </c>
      <c r="Y4656" s="21">
        <v>20</v>
      </c>
      <c r="Z4656" s="22">
        <f t="shared" si="3556"/>
        <v>1398</v>
      </c>
      <c r="AA4656" s="20" t="s">
        <v>5794</v>
      </c>
      <c r="AB4656" s="22"/>
      <c r="AC4656" s="22">
        <v>1</v>
      </c>
      <c r="AD4656" s="22"/>
      <c r="AE4656" s="22">
        <f t="shared" ref="AE4656:AE4658" si="3597">N4656</f>
        <v>1398</v>
      </c>
      <c r="AF4656" s="22">
        <f t="shared" si="3594"/>
        <v>1398</v>
      </c>
      <c r="AG4656" s="20">
        <f t="shared" ref="AG4656:AG4660" si="3598">N4656</f>
        <v>1398</v>
      </c>
      <c r="AH4656" s="20" t="str">
        <f>VLOOKUP(U4656,[1]提成计算!B:I,8,FALSE)</f>
        <v xml:space="preserve"> </v>
      </c>
      <c r="AI4656" s="20"/>
      <c r="AJ4656" s="22"/>
      <c r="AK4656" s="22"/>
      <c r="AM4656" s="22"/>
      <c r="AN4656" s="22"/>
      <c r="AO4656" s="22" t="s">
        <v>5792</v>
      </c>
      <c r="AP4656" s="22" t="s">
        <v>1301</v>
      </c>
      <c r="AS4656" s="20"/>
      <c r="AT4656" s="20"/>
      <c r="AU4656" s="20"/>
    </row>
    <row r="4657" spans="1:47" x14ac:dyDescent="0.15">
      <c r="A4657" s="21" t="s">
        <v>1273</v>
      </c>
      <c r="B4657" s="22" t="s">
        <v>918</v>
      </c>
      <c r="C4657" s="22" t="s">
        <v>1178</v>
      </c>
      <c r="D4657" s="22" t="s">
        <v>1183</v>
      </c>
      <c r="E4657" s="22" t="s">
        <v>1184</v>
      </c>
      <c r="F4657" s="22" t="s">
        <v>1250</v>
      </c>
      <c r="G4657" s="22" t="s">
        <v>5969</v>
      </c>
      <c r="I4657" s="22">
        <v>13415889399</v>
      </c>
      <c r="J4657" s="22" t="s">
        <v>1268</v>
      </c>
      <c r="K4657" s="22" t="s">
        <v>311</v>
      </c>
      <c r="L4657" s="22" t="s">
        <v>1358</v>
      </c>
      <c r="M4657" s="22">
        <v>1088</v>
      </c>
      <c r="N4657" s="22">
        <v>1088</v>
      </c>
      <c r="O4657" s="22" t="s">
        <v>927</v>
      </c>
      <c r="P4657" s="22" t="s">
        <v>50</v>
      </c>
      <c r="Q4657" s="28"/>
      <c r="R4657" s="21" t="s">
        <v>77</v>
      </c>
      <c r="S4657" s="21"/>
      <c r="T4657" s="21" t="s">
        <v>53</v>
      </c>
      <c r="U4657" s="21" t="s">
        <v>5970</v>
      </c>
      <c r="V4657" s="46">
        <v>1</v>
      </c>
      <c r="W4657" s="26">
        <f t="shared" si="3593"/>
        <v>1</v>
      </c>
      <c r="X4657" s="26">
        <f t="shared" si="3596"/>
        <v>1</v>
      </c>
      <c r="Y4657" s="21">
        <v>10</v>
      </c>
      <c r="Z4657" s="22">
        <f t="shared" si="3556"/>
        <v>1088</v>
      </c>
      <c r="AA4657" s="20" t="s">
        <v>5794</v>
      </c>
      <c r="AB4657" s="22"/>
      <c r="AC4657" s="22">
        <v>1</v>
      </c>
      <c r="AD4657" s="22"/>
      <c r="AE4657" s="22">
        <f t="shared" si="3597"/>
        <v>1088</v>
      </c>
      <c r="AF4657" s="22">
        <f t="shared" si="3594"/>
        <v>1088</v>
      </c>
      <c r="AG4657" s="20">
        <f t="shared" si="3598"/>
        <v>1088</v>
      </c>
      <c r="AH4657" s="20" t="str">
        <f>VLOOKUP(U4657,[1]提成计算!B:I,8,FALSE)</f>
        <v xml:space="preserve"> </v>
      </c>
      <c r="AI4657" s="20"/>
      <c r="AJ4657" s="22"/>
      <c r="AK4657" s="22"/>
      <c r="AM4657" s="22"/>
      <c r="AN4657" s="22"/>
      <c r="AO4657" s="22" t="s">
        <v>5792</v>
      </c>
      <c r="AP4657" s="22" t="s">
        <v>1301</v>
      </c>
      <c r="AS4657" s="20"/>
      <c r="AT4657" s="20"/>
      <c r="AU4657" s="20"/>
    </row>
    <row r="4658" spans="1:47" x14ac:dyDescent="0.15">
      <c r="A4658" s="21" t="s">
        <v>1273</v>
      </c>
      <c r="B4658" s="22" t="s">
        <v>918</v>
      </c>
      <c r="C4658" s="22" t="s">
        <v>1178</v>
      </c>
      <c r="D4658" s="22" t="s">
        <v>1183</v>
      </c>
      <c r="E4658" s="22" t="s">
        <v>1184</v>
      </c>
      <c r="F4658" s="22" t="s">
        <v>1250</v>
      </c>
      <c r="G4658" s="22" t="s">
        <v>5971</v>
      </c>
      <c r="I4658" s="22">
        <v>13646959609</v>
      </c>
      <c r="J4658" s="22" t="s">
        <v>1268</v>
      </c>
      <c r="K4658" s="22" t="s">
        <v>1186</v>
      </c>
      <c r="L4658" s="22" t="s">
        <v>1966</v>
      </c>
      <c r="M4658" s="22">
        <v>1598</v>
      </c>
      <c r="N4658" s="22">
        <v>1598</v>
      </c>
      <c r="O4658" s="22" t="s">
        <v>927</v>
      </c>
      <c r="P4658" s="22" t="s">
        <v>50</v>
      </c>
      <c r="Q4658" s="28"/>
      <c r="R4658" s="21" t="s">
        <v>77</v>
      </c>
      <c r="S4658" s="21"/>
      <c r="T4658" s="21" t="s">
        <v>53</v>
      </c>
      <c r="U4658" s="21" t="s">
        <v>5972</v>
      </c>
      <c r="V4658" s="46">
        <v>1</v>
      </c>
      <c r="W4658" s="26">
        <f t="shared" si="3593"/>
        <v>1</v>
      </c>
      <c r="X4658" s="26">
        <f t="shared" si="3596"/>
        <v>1</v>
      </c>
      <c r="Y4658" s="21">
        <v>50</v>
      </c>
      <c r="Z4658" s="22">
        <f t="shared" si="3556"/>
        <v>1598</v>
      </c>
      <c r="AA4658" s="20" t="s">
        <v>5794</v>
      </c>
      <c r="AB4658" s="22"/>
      <c r="AC4658" s="22">
        <v>1</v>
      </c>
      <c r="AD4658" s="22"/>
      <c r="AE4658" s="22">
        <f t="shared" si="3597"/>
        <v>1598</v>
      </c>
      <c r="AF4658" s="22">
        <f t="shared" si="3594"/>
        <v>1598</v>
      </c>
      <c r="AG4658" s="20">
        <f t="shared" si="3598"/>
        <v>1598</v>
      </c>
      <c r="AH4658" s="20" t="str">
        <f>VLOOKUP(U4658,[1]提成计算!B:I,8,FALSE)</f>
        <v xml:space="preserve"> </v>
      </c>
      <c r="AI4658" s="20"/>
      <c r="AJ4658" s="22"/>
      <c r="AK4658" s="22"/>
      <c r="AM4658" s="22"/>
      <c r="AN4658" s="22"/>
      <c r="AO4658" s="22" t="s">
        <v>5792</v>
      </c>
      <c r="AP4658" s="22" t="s">
        <v>1301</v>
      </c>
      <c r="AS4658" s="20"/>
      <c r="AT4658" s="20"/>
      <c r="AU4658" s="20"/>
    </row>
    <row r="4659" spans="1:47" x14ac:dyDescent="0.15">
      <c r="A4659" s="21" t="s">
        <v>1273</v>
      </c>
      <c r="B4659" s="22" t="s">
        <v>918</v>
      </c>
      <c r="C4659" s="22" t="s">
        <v>1178</v>
      </c>
      <c r="D4659" s="22" t="s">
        <v>1189</v>
      </c>
      <c r="E4659" s="22" t="s">
        <v>1190</v>
      </c>
      <c r="F4659" s="22" t="s">
        <v>1250</v>
      </c>
      <c r="G4659" s="22" t="s">
        <v>5973</v>
      </c>
      <c r="I4659" s="22">
        <v>18820600120</v>
      </c>
      <c r="J4659" s="22" t="s">
        <v>1268</v>
      </c>
      <c r="K4659" s="22" t="s">
        <v>237</v>
      </c>
      <c r="L4659" s="22" t="s">
        <v>2131</v>
      </c>
      <c r="M4659" s="22">
        <v>800</v>
      </c>
      <c r="N4659" s="22">
        <v>800</v>
      </c>
      <c r="O4659" s="22" t="s">
        <v>927</v>
      </c>
      <c r="P4659" s="22" t="s">
        <v>50</v>
      </c>
      <c r="Q4659" s="28"/>
      <c r="R4659" s="21" t="s">
        <v>117</v>
      </c>
      <c r="S4659" s="21"/>
      <c r="T4659" s="21" t="s">
        <v>53</v>
      </c>
      <c r="U4659" s="21" t="s">
        <v>5938</v>
      </c>
      <c r="V4659" s="46">
        <v>1</v>
      </c>
      <c r="W4659" s="26">
        <f t="shared" si="3593"/>
        <v>1</v>
      </c>
      <c r="X4659" s="26">
        <f t="shared" si="3596"/>
        <v>1</v>
      </c>
      <c r="Y4659" s="21">
        <v>6</v>
      </c>
      <c r="Z4659" s="22">
        <f t="shared" si="3556"/>
        <v>800</v>
      </c>
      <c r="AA4659" s="20" t="s">
        <v>5794</v>
      </c>
      <c r="AB4659" s="22">
        <v>1</v>
      </c>
      <c r="AC4659" s="22"/>
      <c r="AD4659" s="22">
        <f t="shared" ref="AD4659:AD4661" si="3599">N4659</f>
        <v>800</v>
      </c>
      <c r="AE4659" s="22"/>
      <c r="AF4659" s="22">
        <f t="shared" si="3594"/>
        <v>800</v>
      </c>
      <c r="AG4659" s="20">
        <f t="shared" si="3598"/>
        <v>800</v>
      </c>
      <c r="AH4659" s="20" t="str">
        <f>VLOOKUP(U4659,[1]提成计算!B:I,8,FALSE)</f>
        <v>否</v>
      </c>
      <c r="AI4659" s="20"/>
      <c r="AJ4659" s="22"/>
      <c r="AK4659" s="22"/>
      <c r="AM4659" s="22"/>
      <c r="AN4659" s="22"/>
      <c r="AO4659" s="22" t="s">
        <v>2216</v>
      </c>
      <c r="AP4659" s="22" t="s">
        <v>1301</v>
      </c>
      <c r="AS4659" s="20"/>
      <c r="AT4659" s="20"/>
      <c r="AU4659" s="20"/>
    </row>
    <row r="4660" spans="1:47" x14ac:dyDescent="0.15">
      <c r="A4660" s="21" t="s">
        <v>1273</v>
      </c>
      <c r="B4660" s="22" t="s">
        <v>918</v>
      </c>
      <c r="C4660" s="22" t="s">
        <v>1178</v>
      </c>
      <c r="D4660" s="22" t="s">
        <v>1183</v>
      </c>
      <c r="E4660" s="22" t="s">
        <v>1622</v>
      </c>
      <c r="F4660" s="22" t="s">
        <v>1250</v>
      </c>
      <c r="G4660" s="22" t="s">
        <v>5974</v>
      </c>
      <c r="I4660" s="22">
        <v>13790362383</v>
      </c>
      <c r="J4660" s="22" t="s">
        <v>1268</v>
      </c>
      <c r="K4660" s="22" t="s">
        <v>5853</v>
      </c>
      <c r="L4660" s="22" t="s">
        <v>2144</v>
      </c>
      <c r="M4660" s="22">
        <v>730</v>
      </c>
      <c r="N4660" s="22">
        <v>730</v>
      </c>
      <c r="O4660" s="22" t="s">
        <v>927</v>
      </c>
      <c r="P4660" s="22" t="s">
        <v>50</v>
      </c>
      <c r="Q4660" s="28"/>
      <c r="R4660" s="21" t="s">
        <v>77</v>
      </c>
      <c r="S4660" s="21"/>
      <c r="T4660" s="21" t="s">
        <v>53</v>
      </c>
      <c r="U4660" s="21" t="s">
        <v>5903</v>
      </c>
      <c r="V4660" s="46">
        <v>1</v>
      </c>
      <c r="W4660" s="26">
        <f t="shared" si="3593"/>
        <v>1</v>
      </c>
      <c r="X4660" s="26">
        <f t="shared" si="3596"/>
        <v>1</v>
      </c>
      <c r="Y4660" s="21">
        <v>4</v>
      </c>
      <c r="Z4660" s="22">
        <f t="shared" si="3556"/>
        <v>730</v>
      </c>
      <c r="AA4660" s="20" t="s">
        <v>2218</v>
      </c>
      <c r="AB4660" s="22">
        <v>1</v>
      </c>
      <c r="AC4660" s="22"/>
      <c r="AD4660" s="22">
        <f t="shared" si="3599"/>
        <v>730</v>
      </c>
      <c r="AE4660" s="22"/>
      <c r="AF4660" s="22">
        <f t="shared" si="3594"/>
        <v>730</v>
      </c>
      <c r="AG4660" s="20">
        <f t="shared" si="3598"/>
        <v>730</v>
      </c>
      <c r="AH4660" s="20" t="str">
        <f>VLOOKUP(U4660,[1]提成计算!B:I,8,FALSE)</f>
        <v xml:space="preserve"> </v>
      </c>
      <c r="AI4660" s="20"/>
      <c r="AJ4660" s="22"/>
      <c r="AK4660" s="22"/>
      <c r="AM4660" s="22"/>
      <c r="AN4660" s="22"/>
      <c r="AO4660" s="22" t="s">
        <v>2216</v>
      </c>
      <c r="AP4660" s="22" t="s">
        <v>1301</v>
      </c>
      <c r="AS4660" s="20"/>
      <c r="AT4660" s="20"/>
      <c r="AU4660" s="20"/>
    </row>
    <row r="4661" spans="1:47" x14ac:dyDescent="0.15">
      <c r="A4661" s="21" t="s">
        <v>1273</v>
      </c>
      <c r="B4661" s="22" t="s">
        <v>918</v>
      </c>
      <c r="C4661" s="22" t="s">
        <v>1178</v>
      </c>
      <c r="D4661" s="22" t="s">
        <v>1183</v>
      </c>
      <c r="E4661" s="22" t="s">
        <v>5975</v>
      </c>
      <c r="F4661" s="22" t="s">
        <v>1250</v>
      </c>
      <c r="G4661" s="22" t="s">
        <v>5976</v>
      </c>
      <c r="I4661" s="22">
        <v>13538680062</v>
      </c>
      <c r="J4661" s="22" t="s">
        <v>924</v>
      </c>
      <c r="K4661" s="22" t="s">
        <v>5853</v>
      </c>
      <c r="L4661" s="22" t="s">
        <v>1918</v>
      </c>
      <c r="M4661" s="22">
        <v>680</v>
      </c>
      <c r="N4661" s="22">
        <v>680</v>
      </c>
      <c r="O4661" s="22" t="s">
        <v>927</v>
      </c>
      <c r="P4661" s="22" t="s">
        <v>50</v>
      </c>
      <c r="Q4661" s="28"/>
      <c r="R4661" s="21" t="s">
        <v>77</v>
      </c>
      <c r="S4661" s="25" t="s">
        <v>1222</v>
      </c>
      <c r="T4661" s="21" t="s">
        <v>53</v>
      </c>
      <c r="U4661" s="21" t="s">
        <v>5903</v>
      </c>
      <c r="V4661" s="46">
        <v>1</v>
      </c>
      <c r="W4661" s="26">
        <f t="shared" si="3593"/>
        <v>1</v>
      </c>
      <c r="Y4661" s="21">
        <v>4</v>
      </c>
      <c r="Z4661" s="22">
        <f t="shared" si="3556"/>
        <v>680</v>
      </c>
      <c r="AA4661" s="20" t="s">
        <v>2218</v>
      </c>
      <c r="AB4661" s="22">
        <v>1</v>
      </c>
      <c r="AC4661" s="22"/>
      <c r="AD4661" s="22">
        <f t="shared" si="3599"/>
        <v>680</v>
      </c>
      <c r="AE4661" s="22"/>
      <c r="AF4661" s="22">
        <f t="shared" si="3594"/>
        <v>680</v>
      </c>
      <c r="AG4661" s="20"/>
      <c r="AH4661" s="22"/>
      <c r="AI4661" s="22"/>
      <c r="AJ4661" s="22">
        <f>N4661</f>
        <v>680</v>
      </c>
      <c r="AK4661" s="22">
        <f>IF(O4661="(传统)XDSL",VLOOKUP(S4661,[2]直销续费率明细!C:I,7,FALSE)*1,IF(O4661="GPON+XDSL",VLOOKUP(S4661,[2]直销续费率明细!C:I,7,FALSE)*1,VLOOKUP(S4661,[2]直销续费率明细!C:I,5,FALSE)*1))</f>
        <v>-40</v>
      </c>
      <c r="AL4661" s="22" t="s">
        <v>1309</v>
      </c>
      <c r="AM4661" s="22"/>
      <c r="AN4661" s="22"/>
      <c r="AO4661" s="22" t="s">
        <v>5792</v>
      </c>
      <c r="AP4661" s="22" t="s">
        <v>5805</v>
      </c>
      <c r="AS4661" s="20">
        <f>IF(Y4661&gt;=10,VLOOKUP(U4661,[2]提成计算!B:T,19,FALSE),VLOOKUP(U4661,[2]提成计算!B:T,18,FALSE))</f>
        <v>7.0000000000000007E-2</v>
      </c>
      <c r="AT4661" s="20">
        <f t="shared" ref="AT4661" si="3600">IF(AD4661*AS4661&gt;0,AD4661*AS4661,AE4661*AS4661)</f>
        <v>47.6</v>
      </c>
      <c r="AU4661" s="20">
        <f t="shared" ref="AU4661" si="3601">IF(AND(AK4661&lt;0,AK4661+AT4661&lt;0),-AT4661,AK4661)</f>
        <v>-40</v>
      </c>
    </row>
    <row r="4662" spans="1:47" x14ac:dyDescent="0.15">
      <c r="A4662" s="21" t="s">
        <v>1273</v>
      </c>
      <c r="B4662" s="22" t="s">
        <v>918</v>
      </c>
      <c r="C4662" s="22" t="s">
        <v>1178</v>
      </c>
      <c r="D4662" s="22" t="s">
        <v>1189</v>
      </c>
      <c r="E4662" s="22" t="s">
        <v>1190</v>
      </c>
      <c r="F4662" s="22" t="s">
        <v>1250</v>
      </c>
      <c r="G4662" s="22" t="s">
        <v>5977</v>
      </c>
      <c r="I4662" s="22">
        <v>13532886805</v>
      </c>
      <c r="J4662" s="22" t="s">
        <v>1268</v>
      </c>
      <c r="K4662" s="22" t="s">
        <v>466</v>
      </c>
      <c r="L4662" s="22" t="s">
        <v>1358</v>
      </c>
      <c r="M4662" s="22">
        <v>1088</v>
      </c>
      <c r="N4662" s="22">
        <v>1088</v>
      </c>
      <c r="O4662" s="22" t="s">
        <v>927</v>
      </c>
      <c r="P4662" s="22" t="s">
        <v>50</v>
      </c>
      <c r="Q4662" s="28"/>
      <c r="R4662" s="21" t="s">
        <v>117</v>
      </c>
      <c r="S4662" s="21"/>
      <c r="T4662" s="21" t="s">
        <v>53</v>
      </c>
      <c r="U4662" s="21" t="s">
        <v>5978</v>
      </c>
      <c r="V4662" s="46">
        <v>1</v>
      </c>
      <c r="W4662" s="26">
        <f t="shared" si="3593"/>
        <v>1</v>
      </c>
      <c r="X4662" s="26">
        <f t="shared" si="3596"/>
        <v>1</v>
      </c>
      <c r="Y4662" s="21">
        <v>10</v>
      </c>
      <c r="Z4662" s="22">
        <f t="shared" si="3556"/>
        <v>1088</v>
      </c>
      <c r="AA4662" s="20" t="s">
        <v>5794</v>
      </c>
      <c r="AB4662" s="22"/>
      <c r="AC4662" s="22">
        <v>1</v>
      </c>
      <c r="AD4662" s="22"/>
      <c r="AE4662" s="22">
        <f t="shared" ref="AE4662:AE4668" si="3602">N4662</f>
        <v>1088</v>
      </c>
      <c r="AF4662" s="22">
        <f t="shared" si="3594"/>
        <v>1088</v>
      </c>
      <c r="AG4662" s="20">
        <f t="shared" ref="AG4662:AG4663" si="3603">N4662</f>
        <v>1088</v>
      </c>
      <c r="AH4662" s="20" t="str">
        <f>VLOOKUP(U4662,[1]提成计算!B:I,8,FALSE)</f>
        <v>否</v>
      </c>
      <c r="AI4662" s="20"/>
      <c r="AJ4662" s="22"/>
      <c r="AK4662" s="22"/>
      <c r="AM4662" s="22"/>
      <c r="AN4662" s="22"/>
      <c r="AO4662" s="22" t="s">
        <v>5792</v>
      </c>
      <c r="AP4662" s="22" t="s">
        <v>1301</v>
      </c>
      <c r="AS4662" s="20"/>
      <c r="AT4662" s="20"/>
      <c r="AU4662" s="20"/>
    </row>
    <row r="4663" spans="1:47" x14ac:dyDescent="0.15">
      <c r="A4663" s="21" t="s">
        <v>1273</v>
      </c>
      <c r="B4663" s="22" t="s">
        <v>918</v>
      </c>
      <c r="C4663" s="22" t="s">
        <v>1178</v>
      </c>
      <c r="D4663" s="22" t="s">
        <v>1189</v>
      </c>
      <c r="E4663" s="22" t="s">
        <v>1190</v>
      </c>
      <c r="F4663" s="22" t="s">
        <v>1250</v>
      </c>
      <c r="G4663" s="22" t="s">
        <v>5979</v>
      </c>
      <c r="I4663" s="22">
        <v>13539089924</v>
      </c>
      <c r="J4663" s="22" t="s">
        <v>1268</v>
      </c>
      <c r="K4663" s="22" t="s">
        <v>230</v>
      </c>
      <c r="L4663" s="22" t="s">
        <v>1358</v>
      </c>
      <c r="M4663" s="22">
        <v>1088</v>
      </c>
      <c r="N4663" s="22">
        <v>1088</v>
      </c>
      <c r="O4663" s="22" t="s">
        <v>927</v>
      </c>
      <c r="P4663" s="22" t="s">
        <v>50</v>
      </c>
      <c r="Q4663" s="28"/>
      <c r="R4663" s="21" t="s">
        <v>117</v>
      </c>
      <c r="S4663" s="21"/>
      <c r="T4663" s="21" t="s">
        <v>53</v>
      </c>
      <c r="U4663" s="21" t="s">
        <v>5922</v>
      </c>
      <c r="V4663" s="46">
        <v>1</v>
      </c>
      <c r="W4663" s="26">
        <f t="shared" si="3593"/>
        <v>1</v>
      </c>
      <c r="X4663" s="26">
        <f t="shared" si="3596"/>
        <v>1</v>
      </c>
      <c r="Y4663" s="21">
        <v>10</v>
      </c>
      <c r="Z4663" s="22">
        <f t="shared" si="3556"/>
        <v>1088</v>
      </c>
      <c r="AA4663" s="20" t="s">
        <v>5794</v>
      </c>
      <c r="AB4663" s="22"/>
      <c r="AC4663" s="22">
        <v>1</v>
      </c>
      <c r="AD4663" s="22"/>
      <c r="AE4663" s="22">
        <f t="shared" si="3602"/>
        <v>1088</v>
      </c>
      <c r="AF4663" s="22">
        <f t="shared" si="3594"/>
        <v>1088</v>
      </c>
      <c r="AG4663" s="20">
        <f t="shared" si="3603"/>
        <v>1088</v>
      </c>
      <c r="AH4663" s="20" t="str">
        <f>VLOOKUP(U4663,[1]提成计算!B:I,8,FALSE)</f>
        <v>否</v>
      </c>
      <c r="AI4663" s="20"/>
      <c r="AJ4663" s="22"/>
      <c r="AK4663" s="22"/>
      <c r="AM4663" s="22"/>
      <c r="AN4663" s="22"/>
      <c r="AO4663" s="22" t="s">
        <v>5792</v>
      </c>
      <c r="AP4663" s="22" t="s">
        <v>1301</v>
      </c>
      <c r="AS4663" s="20"/>
      <c r="AT4663" s="20"/>
      <c r="AU4663" s="20"/>
    </row>
    <row r="4664" spans="1:47" x14ac:dyDescent="0.15">
      <c r="A4664" s="21" t="s">
        <v>1273</v>
      </c>
      <c r="B4664" s="22" t="s">
        <v>918</v>
      </c>
      <c r="C4664" s="22" t="s">
        <v>1178</v>
      </c>
      <c r="D4664" s="22" t="s">
        <v>1189</v>
      </c>
      <c r="E4664" s="22" t="s">
        <v>5980</v>
      </c>
      <c r="F4664" s="22" t="s">
        <v>1250</v>
      </c>
      <c r="G4664" s="22" t="s">
        <v>5981</v>
      </c>
      <c r="I4664" s="22">
        <v>15899913317</v>
      </c>
      <c r="J4664" s="22" t="s">
        <v>924</v>
      </c>
      <c r="K4664" s="22" t="s">
        <v>115</v>
      </c>
      <c r="L4664" s="22" t="s">
        <v>1299</v>
      </c>
      <c r="M4664" s="22">
        <v>888</v>
      </c>
      <c r="N4664" s="22">
        <v>888</v>
      </c>
      <c r="O4664" s="22" t="s">
        <v>927</v>
      </c>
      <c r="P4664" s="22" t="s">
        <v>50</v>
      </c>
      <c r="Q4664" s="28"/>
      <c r="R4664" s="21" t="s">
        <v>117</v>
      </c>
      <c r="S4664" s="25" t="s">
        <v>1201</v>
      </c>
      <c r="T4664" s="21" t="s">
        <v>53</v>
      </c>
      <c r="U4664" s="21" t="s">
        <v>5936</v>
      </c>
      <c r="V4664" s="46">
        <v>1</v>
      </c>
      <c r="W4664" s="26">
        <f t="shared" si="3593"/>
        <v>1</v>
      </c>
      <c r="Y4664" s="21">
        <v>12</v>
      </c>
      <c r="Z4664" s="22">
        <f t="shared" si="3556"/>
        <v>888</v>
      </c>
      <c r="AA4664" s="20" t="s">
        <v>5794</v>
      </c>
      <c r="AB4664" s="22"/>
      <c r="AC4664" s="22">
        <v>1</v>
      </c>
      <c r="AD4664" s="22"/>
      <c r="AE4664" s="22">
        <f t="shared" si="3602"/>
        <v>888</v>
      </c>
      <c r="AF4664" s="22">
        <f t="shared" si="3594"/>
        <v>888</v>
      </c>
      <c r="AG4664" s="20"/>
      <c r="AH4664" s="22"/>
      <c r="AI4664" s="22"/>
      <c r="AJ4664" s="22">
        <f>N4664</f>
        <v>888</v>
      </c>
      <c r="AK4664" s="22">
        <f>IF(O4664="(传统)XDSL",VLOOKUP(S4664,[2]直销续费率明细!C:I,7,FALSE)*1,IF(O4664="GPON+XDSL",VLOOKUP(S4664,[2]直销续费率明细!C:I,7,FALSE)*1,VLOOKUP(S4664,[2]直销续费率明细!C:I,5,FALSE)*1))</f>
        <v>-40</v>
      </c>
      <c r="AL4664" s="22" t="s">
        <v>1309</v>
      </c>
      <c r="AM4664" s="22"/>
      <c r="AN4664" s="22"/>
      <c r="AO4664" s="22" t="s">
        <v>5792</v>
      </c>
      <c r="AP4664" s="22" t="s">
        <v>1301</v>
      </c>
      <c r="AS4664" s="20">
        <f>IF(Y4664&gt;=10,VLOOKUP(U4664,[2]提成计算!B:T,19,FALSE),VLOOKUP(U4664,[2]提成计算!B:T,18,FALSE))</f>
        <v>0.12</v>
      </c>
      <c r="AT4664" s="20">
        <f t="shared" ref="AT4664" si="3604">IF(AD4664*AS4664&gt;0,AD4664*AS4664,AE4664*AS4664)</f>
        <v>106.56</v>
      </c>
      <c r="AU4664" s="20">
        <f t="shared" ref="AU4664" si="3605">IF(AND(AK4664&lt;0,AK4664+AT4664&lt;0),-AT4664,AK4664)</f>
        <v>-40</v>
      </c>
    </row>
    <row r="4665" spans="1:47" x14ac:dyDescent="0.15">
      <c r="A4665" s="21" t="s">
        <v>1273</v>
      </c>
      <c r="B4665" s="22" t="s">
        <v>918</v>
      </c>
      <c r="C4665" s="22" t="s">
        <v>1178</v>
      </c>
      <c r="D4665" s="22" t="s">
        <v>1183</v>
      </c>
      <c r="E4665" s="22" t="s">
        <v>1184</v>
      </c>
      <c r="F4665" s="22" t="s">
        <v>1250</v>
      </c>
      <c r="G4665" s="22" t="s">
        <v>5982</v>
      </c>
      <c r="I4665" s="22">
        <v>15118250589</v>
      </c>
      <c r="J4665" s="22" t="s">
        <v>1268</v>
      </c>
      <c r="K4665" s="22" t="s">
        <v>311</v>
      </c>
      <c r="L4665" s="22" t="s">
        <v>1358</v>
      </c>
      <c r="M4665" s="22">
        <v>1088</v>
      </c>
      <c r="N4665" s="22">
        <v>1088</v>
      </c>
      <c r="O4665" s="22" t="s">
        <v>927</v>
      </c>
      <c r="P4665" s="22" t="s">
        <v>50</v>
      </c>
      <c r="Q4665" s="28"/>
      <c r="R4665" s="21" t="s">
        <v>77</v>
      </c>
      <c r="S4665" s="21"/>
      <c r="T4665" s="21" t="s">
        <v>53</v>
      </c>
      <c r="U4665" s="21" t="s">
        <v>5970</v>
      </c>
      <c r="V4665" s="46">
        <v>1</v>
      </c>
      <c r="W4665" s="26">
        <f t="shared" si="3593"/>
        <v>1</v>
      </c>
      <c r="X4665" s="26">
        <f t="shared" si="3596"/>
        <v>1</v>
      </c>
      <c r="Y4665" s="21">
        <v>10</v>
      </c>
      <c r="Z4665" s="22">
        <f t="shared" si="3556"/>
        <v>1088</v>
      </c>
      <c r="AA4665" s="20" t="s">
        <v>5794</v>
      </c>
      <c r="AB4665" s="22"/>
      <c r="AC4665" s="22">
        <v>1</v>
      </c>
      <c r="AD4665" s="22"/>
      <c r="AE4665" s="22">
        <f t="shared" si="3602"/>
        <v>1088</v>
      </c>
      <c r="AF4665" s="22">
        <f t="shared" si="3594"/>
        <v>1088</v>
      </c>
      <c r="AG4665" s="20">
        <f t="shared" ref="AG4665:AG4666" si="3606">N4665</f>
        <v>1088</v>
      </c>
      <c r="AH4665" s="20" t="str">
        <f>VLOOKUP(U4665,[1]提成计算!B:I,8,FALSE)</f>
        <v xml:space="preserve"> </v>
      </c>
      <c r="AI4665" s="20"/>
      <c r="AJ4665" s="22"/>
      <c r="AK4665" s="22"/>
      <c r="AM4665" s="22"/>
      <c r="AN4665" s="22"/>
      <c r="AO4665" s="22" t="s">
        <v>2216</v>
      </c>
      <c r="AP4665" s="22" t="s">
        <v>1301</v>
      </c>
      <c r="AS4665" s="20"/>
      <c r="AT4665" s="20"/>
      <c r="AU4665" s="20"/>
    </row>
    <row r="4666" spans="1:47" x14ac:dyDescent="0.15">
      <c r="A4666" s="21" t="s">
        <v>1273</v>
      </c>
      <c r="B4666" s="22" t="s">
        <v>918</v>
      </c>
      <c r="C4666" s="22" t="s">
        <v>1178</v>
      </c>
      <c r="D4666" s="22" t="s">
        <v>1183</v>
      </c>
      <c r="E4666" s="22" t="s">
        <v>5975</v>
      </c>
      <c r="F4666" s="22" t="s">
        <v>1250</v>
      </c>
      <c r="G4666" s="22" t="s">
        <v>5983</v>
      </c>
      <c r="I4666" s="22">
        <v>13537349368</v>
      </c>
      <c r="J4666" s="22" t="s">
        <v>1268</v>
      </c>
      <c r="K4666" s="22" t="s">
        <v>5853</v>
      </c>
      <c r="L4666" s="22" t="s">
        <v>1898</v>
      </c>
      <c r="M4666" s="22">
        <v>1398</v>
      </c>
      <c r="N4666" s="22">
        <v>1398</v>
      </c>
      <c r="O4666" s="22" t="s">
        <v>927</v>
      </c>
      <c r="P4666" s="22" t="s">
        <v>50</v>
      </c>
      <c r="Q4666" s="28"/>
      <c r="R4666" s="21" t="s">
        <v>77</v>
      </c>
      <c r="S4666" s="21"/>
      <c r="T4666" s="21" t="s">
        <v>53</v>
      </c>
      <c r="U4666" s="21" t="s">
        <v>5903</v>
      </c>
      <c r="V4666" s="46">
        <v>1</v>
      </c>
      <c r="W4666" s="26">
        <f t="shared" si="3593"/>
        <v>1</v>
      </c>
      <c r="X4666" s="26">
        <f t="shared" si="3596"/>
        <v>1</v>
      </c>
      <c r="Y4666" s="21">
        <v>20</v>
      </c>
      <c r="Z4666" s="22">
        <f t="shared" si="3556"/>
        <v>1398</v>
      </c>
      <c r="AA4666" s="20" t="s">
        <v>2218</v>
      </c>
      <c r="AB4666" s="22"/>
      <c r="AC4666" s="22">
        <v>1</v>
      </c>
      <c r="AD4666" s="22"/>
      <c r="AE4666" s="22">
        <f t="shared" si="3602"/>
        <v>1398</v>
      </c>
      <c r="AF4666" s="22">
        <f t="shared" si="3594"/>
        <v>1398</v>
      </c>
      <c r="AG4666" s="20">
        <f t="shared" si="3606"/>
        <v>1398</v>
      </c>
      <c r="AH4666" s="20" t="str">
        <f>VLOOKUP(U4666,[1]提成计算!B:I,8,FALSE)</f>
        <v xml:space="preserve"> </v>
      </c>
      <c r="AI4666" s="20"/>
      <c r="AJ4666" s="22"/>
      <c r="AK4666" s="22"/>
      <c r="AM4666" s="22"/>
      <c r="AN4666" s="22"/>
      <c r="AO4666" s="22" t="s">
        <v>2216</v>
      </c>
      <c r="AP4666" s="22" t="s">
        <v>1301</v>
      </c>
      <c r="AS4666" s="20"/>
      <c r="AT4666" s="20"/>
      <c r="AU4666" s="20"/>
    </row>
    <row r="4667" spans="1:47" x14ac:dyDescent="0.15">
      <c r="A4667" s="21" t="s">
        <v>1273</v>
      </c>
      <c r="B4667" s="22" t="s">
        <v>918</v>
      </c>
      <c r="C4667" s="22" t="s">
        <v>1178</v>
      </c>
      <c r="D4667" s="22" t="s">
        <v>1183</v>
      </c>
      <c r="E4667" s="22" t="s">
        <v>5975</v>
      </c>
      <c r="F4667" s="22" t="s">
        <v>1250</v>
      </c>
      <c r="G4667" s="22" t="s">
        <v>5984</v>
      </c>
      <c r="I4667" s="22">
        <v>15019950559</v>
      </c>
      <c r="J4667" s="22" t="s">
        <v>924</v>
      </c>
      <c r="K4667" s="22" t="s">
        <v>5853</v>
      </c>
      <c r="L4667" s="22" t="s">
        <v>2166</v>
      </c>
      <c r="M4667" s="22">
        <v>1088</v>
      </c>
      <c r="N4667" s="22">
        <v>1088</v>
      </c>
      <c r="O4667" s="22" t="s">
        <v>927</v>
      </c>
      <c r="P4667" s="22" t="s">
        <v>50</v>
      </c>
      <c r="Q4667" s="28"/>
      <c r="R4667" s="21" t="s">
        <v>77</v>
      </c>
      <c r="S4667" s="25" t="s">
        <v>1222</v>
      </c>
      <c r="T4667" s="21" t="s">
        <v>53</v>
      </c>
      <c r="U4667" s="21" t="s">
        <v>5903</v>
      </c>
      <c r="V4667" s="46">
        <v>1</v>
      </c>
      <c r="W4667" s="26">
        <f t="shared" si="3593"/>
        <v>1</v>
      </c>
      <c r="Y4667" s="21">
        <v>20</v>
      </c>
      <c r="Z4667" s="22">
        <f t="shared" si="3556"/>
        <v>1088</v>
      </c>
      <c r="AA4667" s="20" t="s">
        <v>2218</v>
      </c>
      <c r="AB4667" s="22"/>
      <c r="AC4667" s="22">
        <v>1</v>
      </c>
      <c r="AD4667" s="22"/>
      <c r="AE4667" s="22">
        <f t="shared" si="3602"/>
        <v>1088</v>
      </c>
      <c r="AF4667" s="22">
        <f t="shared" si="3594"/>
        <v>1088</v>
      </c>
      <c r="AG4667" s="20"/>
      <c r="AH4667" s="22"/>
      <c r="AI4667" s="22"/>
      <c r="AJ4667" s="22">
        <f t="shared" ref="AJ4667:AJ4672" si="3607">N4667</f>
        <v>1088</v>
      </c>
      <c r="AK4667" s="22">
        <f>IF(O4667="(传统)XDSL",VLOOKUP(S4667,[2]直销续费率明细!C:I,7,FALSE)*1,IF(O4667="GPON+XDSL",VLOOKUP(S4667,[2]直销续费率明细!C:I,7,FALSE)*1,VLOOKUP(S4667,[2]直销续费率明细!C:I,5,FALSE)*1))</f>
        <v>-40</v>
      </c>
      <c r="AL4667" s="22" t="s">
        <v>1300</v>
      </c>
      <c r="AM4667" s="22"/>
      <c r="AN4667" s="22"/>
      <c r="AO4667" s="22" t="s">
        <v>5792</v>
      </c>
      <c r="AP4667" s="22" t="s">
        <v>1301</v>
      </c>
      <c r="AS4667" s="20">
        <f>IF(Y4667&gt;=10,VLOOKUP(U4667,[2]提成计算!B:T,19,FALSE),VLOOKUP(U4667,[2]提成计算!B:T,18,FALSE))</f>
        <v>0.1</v>
      </c>
      <c r="AT4667" s="20">
        <f t="shared" ref="AT4667:AT4669" si="3608">IF(AD4667*AS4667&gt;0,AD4667*AS4667,AE4667*AS4667)</f>
        <v>108.80000000000001</v>
      </c>
      <c r="AU4667" s="20">
        <f t="shared" ref="AU4667:AU4669" si="3609">IF(AND(AK4667&lt;0,AK4667+AT4667&lt;0),-AT4667,AK4667)</f>
        <v>-40</v>
      </c>
    </row>
    <row r="4668" spans="1:47" x14ac:dyDescent="0.15">
      <c r="A4668" s="21" t="s">
        <v>1273</v>
      </c>
      <c r="B4668" s="22" t="s">
        <v>918</v>
      </c>
      <c r="C4668" s="22" t="s">
        <v>1178</v>
      </c>
      <c r="D4668" s="22" t="s">
        <v>1183</v>
      </c>
      <c r="E4668" s="22" t="s">
        <v>1622</v>
      </c>
      <c r="F4668" s="22" t="s">
        <v>1250</v>
      </c>
      <c r="G4668" s="22" t="s">
        <v>5984</v>
      </c>
      <c r="I4668" s="22">
        <v>13790250775</v>
      </c>
      <c r="J4668" s="22" t="s">
        <v>924</v>
      </c>
      <c r="K4668" s="22" t="s">
        <v>5853</v>
      </c>
      <c r="L4668" s="22" t="s">
        <v>2166</v>
      </c>
      <c r="M4668" s="22">
        <v>1088</v>
      </c>
      <c r="N4668" s="22">
        <v>1088</v>
      </c>
      <c r="O4668" s="22" t="s">
        <v>927</v>
      </c>
      <c r="P4668" s="22" t="s">
        <v>50</v>
      </c>
      <c r="Q4668" s="28"/>
      <c r="R4668" s="21" t="s">
        <v>77</v>
      </c>
      <c r="S4668" s="25" t="s">
        <v>1222</v>
      </c>
      <c r="T4668" s="21" t="s">
        <v>53</v>
      </c>
      <c r="U4668" s="21" t="s">
        <v>5901</v>
      </c>
      <c r="V4668" s="46">
        <v>1</v>
      </c>
      <c r="W4668" s="26">
        <f t="shared" si="3593"/>
        <v>1</v>
      </c>
      <c r="Y4668" s="21">
        <v>20</v>
      </c>
      <c r="Z4668" s="22">
        <f t="shared" si="3556"/>
        <v>1088</v>
      </c>
      <c r="AA4668" s="20" t="s">
        <v>5794</v>
      </c>
      <c r="AB4668" s="22"/>
      <c r="AC4668" s="22">
        <v>1</v>
      </c>
      <c r="AD4668" s="22"/>
      <c r="AE4668" s="22">
        <f t="shared" si="3602"/>
        <v>1088</v>
      </c>
      <c r="AF4668" s="22">
        <f t="shared" si="3594"/>
        <v>1088</v>
      </c>
      <c r="AG4668" s="20"/>
      <c r="AH4668" s="22"/>
      <c r="AI4668" s="22"/>
      <c r="AJ4668" s="22">
        <f t="shared" si="3607"/>
        <v>1088</v>
      </c>
      <c r="AK4668" s="22">
        <f>IF(O4668="(传统)XDSL",VLOOKUP(S4668,[2]直销续费率明细!C:I,7,FALSE)*1,IF(O4668="GPON+XDSL",VLOOKUP(S4668,[2]直销续费率明细!C:I,7,FALSE)*1,VLOOKUP(S4668,[2]直销续费率明细!C:I,5,FALSE)*1))</f>
        <v>-40</v>
      </c>
      <c r="AL4668" s="22" t="s">
        <v>1309</v>
      </c>
      <c r="AM4668" s="22"/>
      <c r="AN4668" s="22"/>
      <c r="AO4668" s="22" t="s">
        <v>5792</v>
      </c>
      <c r="AP4668" s="22" t="s">
        <v>1301</v>
      </c>
      <c r="AS4668" s="20">
        <f>IF(Y4668&gt;=10,VLOOKUP(U4668,[2]提成计算!B:T,19,FALSE),VLOOKUP(U4668,[2]提成计算!B:T,18,FALSE))</f>
        <v>0.1</v>
      </c>
      <c r="AT4668" s="20">
        <f t="shared" si="3608"/>
        <v>108.80000000000001</v>
      </c>
      <c r="AU4668" s="20">
        <f t="shared" si="3609"/>
        <v>-40</v>
      </c>
    </row>
    <row r="4669" spans="1:47" x14ac:dyDescent="0.15">
      <c r="A4669" s="21" t="s">
        <v>1273</v>
      </c>
      <c r="B4669" s="22" t="s">
        <v>918</v>
      </c>
      <c r="C4669" s="22" t="s">
        <v>1178</v>
      </c>
      <c r="D4669" s="22" t="s">
        <v>1183</v>
      </c>
      <c r="E4669" s="22" t="s">
        <v>1193</v>
      </c>
      <c r="F4669" s="22" t="s">
        <v>1250</v>
      </c>
      <c r="G4669" s="22" t="s">
        <v>5985</v>
      </c>
      <c r="I4669" s="22">
        <v>13688944068</v>
      </c>
      <c r="J4669" s="22" t="s">
        <v>924</v>
      </c>
      <c r="K4669" s="22" t="s">
        <v>5858</v>
      </c>
      <c r="L4669" s="22" t="s">
        <v>1918</v>
      </c>
      <c r="M4669" s="22">
        <v>680</v>
      </c>
      <c r="N4669" s="22">
        <v>680</v>
      </c>
      <c r="O4669" s="22" t="s">
        <v>927</v>
      </c>
      <c r="P4669" s="22" t="s">
        <v>50</v>
      </c>
      <c r="Q4669" s="28"/>
      <c r="R4669" s="21" t="s">
        <v>77</v>
      </c>
      <c r="S4669" s="25" t="s">
        <v>1466</v>
      </c>
      <c r="T4669" s="21" t="s">
        <v>53</v>
      </c>
      <c r="U4669" s="21" t="s">
        <v>5986</v>
      </c>
      <c r="V4669" s="46">
        <v>1</v>
      </c>
      <c r="W4669" s="26">
        <f t="shared" si="3593"/>
        <v>1</v>
      </c>
      <c r="Y4669" s="21">
        <v>4</v>
      </c>
      <c r="Z4669" s="22">
        <f t="shared" si="3556"/>
        <v>680</v>
      </c>
      <c r="AA4669" s="20" t="s">
        <v>5794</v>
      </c>
      <c r="AB4669" s="22">
        <v>1</v>
      </c>
      <c r="AC4669" s="22"/>
      <c r="AD4669" s="22">
        <f>N4669</f>
        <v>680</v>
      </c>
      <c r="AE4669" s="22"/>
      <c r="AF4669" s="22">
        <f t="shared" si="3594"/>
        <v>680</v>
      </c>
      <c r="AG4669" s="20"/>
      <c r="AH4669" s="22"/>
      <c r="AI4669" s="22"/>
      <c r="AJ4669" s="22">
        <f t="shared" si="3607"/>
        <v>680</v>
      </c>
      <c r="AK4669" s="22">
        <f>IF(O4669="(传统)XDSL",VLOOKUP(S4669,[2]直销续费率明细!C:I,7,FALSE)*1,IF(O4669="GPON+XDSL",VLOOKUP(S4669,[2]直销续费率明细!C:I,7,FALSE)*1,VLOOKUP(S4669,[2]直销续费率明细!C:I,5,FALSE)*1))</f>
        <v>-40</v>
      </c>
      <c r="AL4669" s="22" t="s">
        <v>1309</v>
      </c>
      <c r="AM4669" s="22"/>
      <c r="AN4669" s="22"/>
      <c r="AO4669" s="22" t="s">
        <v>5792</v>
      </c>
      <c r="AP4669" s="22" t="s">
        <v>5805</v>
      </c>
      <c r="AS4669" s="20">
        <f>IF(Y4669&gt;=10,VLOOKUP(U4669,[2]提成计算!B:T,19,FALSE),VLOOKUP(U4669,[2]提成计算!B:T,18,FALSE))</f>
        <v>7.0000000000000007E-2</v>
      </c>
      <c r="AT4669" s="20">
        <f t="shared" si="3608"/>
        <v>47.6</v>
      </c>
      <c r="AU4669" s="20">
        <f t="shared" si="3609"/>
        <v>-40</v>
      </c>
    </row>
    <row r="4670" spans="1:47" x14ac:dyDescent="0.15">
      <c r="A4670" s="21" t="s">
        <v>1273</v>
      </c>
      <c r="B4670" s="22" t="s">
        <v>918</v>
      </c>
      <c r="C4670" s="22" t="s">
        <v>1178</v>
      </c>
      <c r="D4670" s="22" t="s">
        <v>1179</v>
      </c>
      <c r="E4670" s="22" t="s">
        <v>1180</v>
      </c>
      <c r="F4670" s="22" t="s">
        <v>1250</v>
      </c>
      <c r="G4670" s="22" t="s">
        <v>5987</v>
      </c>
      <c r="I4670" s="22">
        <v>13827280011</v>
      </c>
      <c r="J4670" s="22" t="s">
        <v>924</v>
      </c>
      <c r="K4670" s="22" t="s">
        <v>166</v>
      </c>
      <c r="L4670" s="22" t="s">
        <v>3374</v>
      </c>
      <c r="M4670" s="22">
        <v>2480</v>
      </c>
      <c r="N4670" s="22">
        <v>2480</v>
      </c>
      <c r="O4670" s="22" t="s">
        <v>927</v>
      </c>
      <c r="P4670" s="22" t="s">
        <v>50</v>
      </c>
      <c r="Q4670" s="28"/>
      <c r="R4670" s="21" t="s">
        <v>147</v>
      </c>
      <c r="S4670" s="25" t="s">
        <v>1182</v>
      </c>
      <c r="T4670" s="21" t="s">
        <v>5850</v>
      </c>
      <c r="U4670" s="21"/>
      <c r="V4670" s="46">
        <v>1</v>
      </c>
      <c r="W4670" s="26">
        <f t="shared" si="3593"/>
        <v>1</v>
      </c>
      <c r="Y4670" s="21">
        <v>50</v>
      </c>
      <c r="Z4670" s="22">
        <f t="shared" ref="Z4670:Z4733" si="3610">N4670</f>
        <v>2480</v>
      </c>
      <c r="AA4670" s="20" t="s">
        <v>5794</v>
      </c>
      <c r="AB4670" s="22"/>
      <c r="AC4670" s="22">
        <v>1</v>
      </c>
      <c r="AD4670" s="22"/>
      <c r="AE4670" s="22">
        <f t="shared" ref="AE4670:AE4671" si="3611">N4670</f>
        <v>2480</v>
      </c>
      <c r="AF4670" s="22">
        <f t="shared" si="3594"/>
        <v>2480</v>
      </c>
      <c r="AG4670" s="20"/>
      <c r="AH4670" s="22"/>
      <c r="AI4670" s="22"/>
      <c r="AJ4670" s="22">
        <f t="shared" si="3607"/>
        <v>2480</v>
      </c>
      <c r="AK4670" s="22">
        <f>IF(O4670="(传统)XDSL",VLOOKUP(S4670,[1]续费率明细!C:I,7,FALSE)*1,IF(O4670="GPON+XDSL",VLOOKUP(S4670,[1]续费率明细!C:I,7,FALSE)*1,VLOOKUP(S4670,[1]续费率明细!C:I,5,FALSE)*1))</f>
        <v>15</v>
      </c>
      <c r="AL4670" s="22" t="s">
        <v>1300</v>
      </c>
      <c r="AM4670" s="22"/>
      <c r="AN4670" s="22"/>
      <c r="AO4670" s="22" t="s">
        <v>5792</v>
      </c>
      <c r="AP4670" s="22" t="s">
        <v>1301</v>
      </c>
      <c r="AS4670" s="20"/>
      <c r="AT4670" s="20"/>
      <c r="AU4670" s="20"/>
    </row>
    <row r="4671" spans="1:47" x14ac:dyDescent="0.15">
      <c r="A4671" s="21" t="s">
        <v>1273</v>
      </c>
      <c r="B4671" s="22" t="s">
        <v>918</v>
      </c>
      <c r="C4671" s="22" t="s">
        <v>1178</v>
      </c>
      <c r="D4671" s="22" t="s">
        <v>1179</v>
      </c>
      <c r="E4671" s="22" t="s">
        <v>1180</v>
      </c>
      <c r="F4671" s="22" t="s">
        <v>1250</v>
      </c>
      <c r="G4671" s="22" t="s">
        <v>5988</v>
      </c>
      <c r="I4671" s="22">
        <v>13794890996</v>
      </c>
      <c r="J4671" s="22" t="s">
        <v>924</v>
      </c>
      <c r="K4671" s="22" t="s">
        <v>166</v>
      </c>
      <c r="L4671" s="22" t="s">
        <v>3374</v>
      </c>
      <c r="M4671" s="22">
        <v>2480</v>
      </c>
      <c r="N4671" s="22">
        <v>2480</v>
      </c>
      <c r="O4671" s="22" t="s">
        <v>927</v>
      </c>
      <c r="P4671" s="22" t="s">
        <v>50</v>
      </c>
      <c r="Q4671" s="28"/>
      <c r="R4671" s="21" t="s">
        <v>147</v>
      </c>
      <c r="S4671" s="25" t="s">
        <v>1182</v>
      </c>
      <c r="T4671" s="21" t="s">
        <v>5850</v>
      </c>
      <c r="U4671" s="21"/>
      <c r="V4671" s="46">
        <v>1</v>
      </c>
      <c r="W4671" s="26">
        <f t="shared" si="3593"/>
        <v>1</v>
      </c>
      <c r="Y4671" s="21">
        <v>50</v>
      </c>
      <c r="Z4671" s="22">
        <f t="shared" si="3610"/>
        <v>2480</v>
      </c>
      <c r="AA4671" s="20" t="s">
        <v>5794</v>
      </c>
      <c r="AB4671" s="22"/>
      <c r="AC4671" s="22">
        <v>1</v>
      </c>
      <c r="AD4671" s="22"/>
      <c r="AE4671" s="22">
        <f t="shared" si="3611"/>
        <v>2480</v>
      </c>
      <c r="AF4671" s="22">
        <f t="shared" si="3594"/>
        <v>2480</v>
      </c>
      <c r="AG4671" s="20"/>
      <c r="AH4671" s="22"/>
      <c r="AI4671" s="22"/>
      <c r="AJ4671" s="22">
        <f t="shared" si="3607"/>
        <v>2480</v>
      </c>
      <c r="AK4671" s="22">
        <f>IF(O4671="(传统)XDSL",VLOOKUP(S4671,[1]续费率明细!C:I,7,FALSE)*1,IF(O4671="GPON+XDSL",VLOOKUP(S4671,[1]续费率明细!C:I,7,FALSE)*1,VLOOKUP(S4671,[1]续费率明细!C:I,5,FALSE)*1))</f>
        <v>15</v>
      </c>
      <c r="AL4671" s="22" t="s">
        <v>1309</v>
      </c>
      <c r="AM4671" s="22"/>
      <c r="AN4671" s="22"/>
      <c r="AO4671" s="22" t="s">
        <v>5792</v>
      </c>
      <c r="AP4671" s="22" t="s">
        <v>1301</v>
      </c>
      <c r="AS4671" s="20"/>
      <c r="AT4671" s="20"/>
      <c r="AU4671" s="20"/>
    </row>
    <row r="4672" spans="1:47" x14ac:dyDescent="0.15">
      <c r="A4672" s="21" t="s">
        <v>1273</v>
      </c>
      <c r="B4672" s="22" t="s">
        <v>918</v>
      </c>
      <c r="C4672" s="22" t="s">
        <v>1178</v>
      </c>
      <c r="D4672" s="22" t="s">
        <v>1179</v>
      </c>
      <c r="E4672" s="22" t="s">
        <v>1877</v>
      </c>
      <c r="F4672" s="22" t="s">
        <v>1250</v>
      </c>
      <c r="G4672" s="22" t="s">
        <v>5989</v>
      </c>
      <c r="I4672" s="22">
        <v>13538569718</v>
      </c>
      <c r="J4672" s="22" t="s">
        <v>924</v>
      </c>
      <c r="K4672" s="22" t="s">
        <v>146</v>
      </c>
      <c r="L4672" s="22" t="s">
        <v>1918</v>
      </c>
      <c r="M4672" s="22">
        <v>680</v>
      </c>
      <c r="N4672" s="22">
        <v>680</v>
      </c>
      <c r="O4672" s="22" t="s">
        <v>927</v>
      </c>
      <c r="P4672" s="22" t="s">
        <v>50</v>
      </c>
      <c r="Q4672" s="28"/>
      <c r="R4672" s="21" t="s">
        <v>147</v>
      </c>
      <c r="S4672" s="25" t="s">
        <v>1182</v>
      </c>
      <c r="T4672" s="21" t="s">
        <v>53</v>
      </c>
      <c r="U4672" s="21" t="s">
        <v>5899</v>
      </c>
      <c r="V4672" s="46">
        <v>1</v>
      </c>
      <c r="W4672" s="26">
        <f t="shared" si="3593"/>
        <v>1</v>
      </c>
      <c r="Y4672" s="21">
        <v>4</v>
      </c>
      <c r="Z4672" s="22">
        <f t="shared" si="3610"/>
        <v>680</v>
      </c>
      <c r="AA4672" s="20" t="s">
        <v>5794</v>
      </c>
      <c r="AB4672" s="22">
        <v>1</v>
      </c>
      <c r="AC4672" s="22"/>
      <c r="AD4672" s="22">
        <f t="shared" ref="AD4672:AD4675" si="3612">N4672</f>
        <v>680</v>
      </c>
      <c r="AE4672" s="22"/>
      <c r="AF4672" s="22">
        <f t="shared" si="3594"/>
        <v>680</v>
      </c>
      <c r="AG4672" s="20"/>
      <c r="AH4672" s="22"/>
      <c r="AI4672" s="22"/>
      <c r="AJ4672" s="22">
        <f t="shared" si="3607"/>
        <v>680</v>
      </c>
      <c r="AK4672" s="22">
        <f>IF(O4672="(传统)XDSL",VLOOKUP(S4672,[2]直销续费率明细!C:I,7,FALSE)*1,IF(O4672="GPON+XDSL",VLOOKUP(S4672,[2]直销续费率明细!C:I,7,FALSE)*1,VLOOKUP(S4672,[2]直销续费率明细!C:I,5,FALSE)*1))</f>
        <v>15</v>
      </c>
      <c r="AL4672" s="22" t="s">
        <v>1309</v>
      </c>
      <c r="AM4672" s="22"/>
      <c r="AN4672" s="22"/>
      <c r="AO4672" s="22" t="s">
        <v>2216</v>
      </c>
      <c r="AP4672" s="22" t="s">
        <v>2261</v>
      </c>
      <c r="AS4672" s="20">
        <f>IF(Y4672&gt;=10,VLOOKUP(U4672,[2]提成计算!B:T,19,FALSE),VLOOKUP(U4672,[2]提成计算!B:T,18,FALSE))</f>
        <v>0.06</v>
      </c>
      <c r="AT4672" s="20">
        <f t="shared" ref="AT4672" si="3613">IF(AD4672*AS4672&gt;0,AD4672*AS4672,AE4672*AS4672)</f>
        <v>40.799999999999997</v>
      </c>
      <c r="AU4672" s="20">
        <f t="shared" ref="AU4672" si="3614">IF(AND(AK4672&lt;0,AK4672+AT4672&lt;0),-AT4672,AK4672)</f>
        <v>15</v>
      </c>
    </row>
    <row r="4673" spans="1:47" x14ac:dyDescent="0.15">
      <c r="A4673" s="21" t="s">
        <v>1273</v>
      </c>
      <c r="B4673" s="22" t="s">
        <v>918</v>
      </c>
      <c r="C4673" s="22" t="s">
        <v>1178</v>
      </c>
      <c r="D4673" s="22" t="s">
        <v>1183</v>
      </c>
      <c r="E4673" s="22" t="s">
        <v>1193</v>
      </c>
      <c r="F4673" s="22" t="s">
        <v>1250</v>
      </c>
      <c r="G4673" s="22" t="s">
        <v>2472</v>
      </c>
      <c r="I4673" s="22">
        <v>15917669289</v>
      </c>
      <c r="J4673" s="22" t="s">
        <v>1268</v>
      </c>
      <c r="K4673" s="22" t="s">
        <v>1214</v>
      </c>
      <c r="L4673" s="22" t="s">
        <v>2131</v>
      </c>
      <c r="M4673" s="22">
        <v>800</v>
      </c>
      <c r="N4673" s="22">
        <v>800</v>
      </c>
      <c r="O4673" s="22" t="s">
        <v>927</v>
      </c>
      <c r="P4673" s="22" t="s">
        <v>50</v>
      </c>
      <c r="Q4673" s="28"/>
      <c r="R4673" s="21" t="s">
        <v>77</v>
      </c>
      <c r="S4673" s="21"/>
      <c r="T4673" s="21" t="s">
        <v>53</v>
      </c>
      <c r="U4673" s="21" t="s">
        <v>5966</v>
      </c>
      <c r="V4673" s="46">
        <v>1</v>
      </c>
      <c r="W4673" s="26">
        <f t="shared" si="3593"/>
        <v>1</v>
      </c>
      <c r="X4673" s="26">
        <f t="shared" si="3596"/>
        <v>1</v>
      </c>
      <c r="Y4673" s="21">
        <v>6</v>
      </c>
      <c r="Z4673" s="22">
        <f t="shared" si="3610"/>
        <v>800</v>
      </c>
      <c r="AA4673" s="20" t="s">
        <v>2218</v>
      </c>
      <c r="AB4673" s="22">
        <v>1</v>
      </c>
      <c r="AC4673" s="22"/>
      <c r="AD4673" s="22">
        <f t="shared" si="3612"/>
        <v>800</v>
      </c>
      <c r="AE4673" s="22"/>
      <c r="AF4673" s="22">
        <f t="shared" si="3594"/>
        <v>800</v>
      </c>
      <c r="AG4673" s="20">
        <f>N4673</f>
        <v>800</v>
      </c>
      <c r="AH4673" s="20" t="str">
        <f>VLOOKUP(U4673,[1]提成计算!B:I,8,FALSE)</f>
        <v xml:space="preserve"> </v>
      </c>
      <c r="AI4673" s="20"/>
      <c r="AJ4673" s="22"/>
      <c r="AK4673" s="22"/>
      <c r="AM4673" s="22"/>
      <c r="AN4673" s="22"/>
      <c r="AO4673" s="22" t="s">
        <v>5792</v>
      </c>
      <c r="AP4673" s="22" t="s">
        <v>1301</v>
      </c>
      <c r="AS4673" s="20"/>
      <c r="AT4673" s="20"/>
      <c r="AU4673" s="20"/>
    </row>
    <row r="4674" spans="1:47" x14ac:dyDescent="0.15">
      <c r="A4674" s="21" t="s">
        <v>1273</v>
      </c>
      <c r="B4674" s="22" t="s">
        <v>918</v>
      </c>
      <c r="C4674" s="22" t="s">
        <v>1178</v>
      </c>
      <c r="D4674" s="22" t="s">
        <v>1183</v>
      </c>
      <c r="E4674" s="22" t="s">
        <v>1209</v>
      </c>
      <c r="F4674" s="22" t="s">
        <v>1250</v>
      </c>
      <c r="G4674" s="22" t="s">
        <v>5990</v>
      </c>
      <c r="I4674" s="22">
        <v>13713144693</v>
      </c>
      <c r="J4674" s="22" t="s">
        <v>924</v>
      </c>
      <c r="K4674" s="22" t="s">
        <v>1214</v>
      </c>
      <c r="L4674" s="22" t="s">
        <v>1918</v>
      </c>
      <c r="M4674" s="22">
        <v>680</v>
      </c>
      <c r="N4674" s="22">
        <v>680</v>
      </c>
      <c r="O4674" s="22" t="s">
        <v>927</v>
      </c>
      <c r="P4674" s="22" t="s">
        <v>50</v>
      </c>
      <c r="Q4674" s="28"/>
      <c r="R4674" s="21" t="s">
        <v>77</v>
      </c>
      <c r="S4674" s="25" t="s">
        <v>1196</v>
      </c>
      <c r="T4674" s="21" t="s">
        <v>53</v>
      </c>
      <c r="U4674" s="21" t="s">
        <v>5917</v>
      </c>
      <c r="V4674" s="46">
        <v>1</v>
      </c>
      <c r="W4674" s="26">
        <f t="shared" si="3593"/>
        <v>1</v>
      </c>
      <c r="Y4674" s="21">
        <v>4</v>
      </c>
      <c r="Z4674" s="22">
        <f t="shared" si="3610"/>
        <v>680</v>
      </c>
      <c r="AA4674" s="20" t="s">
        <v>5794</v>
      </c>
      <c r="AB4674" s="22">
        <v>1</v>
      </c>
      <c r="AC4674" s="22"/>
      <c r="AD4674" s="22">
        <f t="shared" si="3612"/>
        <v>680</v>
      </c>
      <c r="AE4674" s="22"/>
      <c r="AF4674" s="22">
        <f t="shared" si="3594"/>
        <v>680</v>
      </c>
      <c r="AG4674" s="20"/>
      <c r="AH4674" s="22"/>
      <c r="AI4674" s="22"/>
      <c r="AJ4674" s="22">
        <f t="shared" ref="AJ4674:AJ4676" si="3615">N4674</f>
        <v>680</v>
      </c>
      <c r="AK4674" s="22">
        <f>IF(O4674="(传统)XDSL",VLOOKUP(S4674,[2]直销续费率明细!C:I,7,FALSE)*1,IF(O4674="GPON+XDSL",VLOOKUP(S4674,[2]直销续费率明细!C:I,7,FALSE)*1,VLOOKUP(S4674,[2]直销续费率明细!C:I,5,FALSE)*1))</f>
        <v>-40</v>
      </c>
      <c r="AL4674" s="22" t="s">
        <v>1300</v>
      </c>
      <c r="AM4674" s="22"/>
      <c r="AN4674" s="22"/>
      <c r="AO4674" s="22" t="s">
        <v>5792</v>
      </c>
      <c r="AP4674" s="22" t="s">
        <v>5805</v>
      </c>
      <c r="AS4674" s="20">
        <f>IF(Y4674&gt;=10,VLOOKUP(U4674,[2]提成计算!B:T,19,FALSE),VLOOKUP(U4674,[2]提成计算!B:T,18,FALSE))</f>
        <v>0.06</v>
      </c>
      <c r="AT4674" s="20">
        <f t="shared" ref="AT4674:AT4676" si="3616">IF(AD4674*AS4674&gt;0,AD4674*AS4674,AE4674*AS4674)</f>
        <v>40.799999999999997</v>
      </c>
      <c r="AU4674" s="20">
        <f t="shared" ref="AU4674:AU4676" si="3617">IF(AND(AK4674&lt;0,AK4674+AT4674&lt;0),-AT4674,AK4674)</f>
        <v>-40</v>
      </c>
    </row>
    <row r="4675" spans="1:47" x14ac:dyDescent="0.15">
      <c r="A4675" s="21" t="s">
        <v>1273</v>
      </c>
      <c r="B4675" s="22" t="s">
        <v>918</v>
      </c>
      <c r="C4675" s="22" t="s">
        <v>1178</v>
      </c>
      <c r="D4675" s="22" t="s">
        <v>1183</v>
      </c>
      <c r="E4675" s="22" t="s">
        <v>1209</v>
      </c>
      <c r="F4675" s="22" t="s">
        <v>1250</v>
      </c>
      <c r="G4675" s="22" t="s">
        <v>5991</v>
      </c>
      <c r="I4675" s="22">
        <v>15920507262</v>
      </c>
      <c r="J4675" s="22" t="s">
        <v>924</v>
      </c>
      <c r="K4675" s="22" t="s">
        <v>1214</v>
      </c>
      <c r="L4675" s="22" t="s">
        <v>1918</v>
      </c>
      <c r="M4675" s="22">
        <v>680</v>
      </c>
      <c r="N4675" s="22">
        <v>680</v>
      </c>
      <c r="O4675" s="22" t="s">
        <v>927</v>
      </c>
      <c r="P4675" s="22" t="s">
        <v>50</v>
      </c>
      <c r="Q4675" s="28"/>
      <c r="R4675" s="21" t="s">
        <v>77</v>
      </c>
      <c r="S4675" s="25" t="s">
        <v>1196</v>
      </c>
      <c r="T4675" s="21" t="s">
        <v>53</v>
      </c>
      <c r="U4675" s="21" t="s">
        <v>5917</v>
      </c>
      <c r="V4675" s="46">
        <v>1</v>
      </c>
      <c r="W4675" s="26">
        <f t="shared" si="3593"/>
        <v>1</v>
      </c>
      <c r="Y4675" s="21">
        <v>4</v>
      </c>
      <c r="Z4675" s="22">
        <f t="shared" si="3610"/>
        <v>680</v>
      </c>
      <c r="AA4675" s="20" t="s">
        <v>5794</v>
      </c>
      <c r="AB4675" s="22">
        <v>1</v>
      </c>
      <c r="AC4675" s="22"/>
      <c r="AD4675" s="22">
        <f t="shared" si="3612"/>
        <v>680</v>
      </c>
      <c r="AE4675" s="22"/>
      <c r="AF4675" s="22">
        <f t="shared" si="3594"/>
        <v>680</v>
      </c>
      <c r="AG4675" s="20"/>
      <c r="AH4675" s="22"/>
      <c r="AI4675" s="22"/>
      <c r="AJ4675" s="22">
        <f t="shared" si="3615"/>
        <v>680</v>
      </c>
      <c r="AK4675" s="22">
        <f>IF(O4675="(传统)XDSL",VLOOKUP(S4675,[2]直销续费率明细!C:I,7,FALSE)*1,IF(O4675="GPON+XDSL",VLOOKUP(S4675,[2]直销续费率明细!C:I,7,FALSE)*1,VLOOKUP(S4675,[2]直销续费率明细!C:I,5,FALSE)*1))</f>
        <v>-40</v>
      </c>
      <c r="AL4675" s="22" t="s">
        <v>1300</v>
      </c>
      <c r="AM4675" s="22"/>
      <c r="AN4675" s="22"/>
      <c r="AO4675" s="22" t="s">
        <v>5792</v>
      </c>
      <c r="AP4675" s="22" t="s">
        <v>5805</v>
      </c>
      <c r="AS4675" s="20">
        <f>IF(Y4675&gt;=10,VLOOKUP(U4675,[2]提成计算!B:T,19,FALSE),VLOOKUP(U4675,[2]提成计算!B:T,18,FALSE))</f>
        <v>0.06</v>
      </c>
      <c r="AT4675" s="20">
        <f t="shared" si="3616"/>
        <v>40.799999999999997</v>
      </c>
      <c r="AU4675" s="20">
        <f t="shared" si="3617"/>
        <v>-40</v>
      </c>
    </row>
    <row r="4676" spans="1:47" x14ac:dyDescent="0.15">
      <c r="A4676" s="21" t="s">
        <v>1273</v>
      </c>
      <c r="B4676" s="22" t="s">
        <v>918</v>
      </c>
      <c r="C4676" s="22" t="s">
        <v>1178</v>
      </c>
      <c r="D4676" s="22" t="s">
        <v>1183</v>
      </c>
      <c r="E4676" s="22" t="s">
        <v>1193</v>
      </c>
      <c r="F4676" s="22" t="s">
        <v>1250</v>
      </c>
      <c r="G4676" s="22" t="s">
        <v>5992</v>
      </c>
      <c r="I4676" s="22">
        <v>13544887088</v>
      </c>
      <c r="J4676" s="22" t="s">
        <v>924</v>
      </c>
      <c r="K4676" s="22" t="s">
        <v>1247</v>
      </c>
      <c r="L4676" s="22" t="s">
        <v>2137</v>
      </c>
      <c r="M4676" s="22">
        <v>1408</v>
      </c>
      <c r="N4676" s="22">
        <v>1408</v>
      </c>
      <c r="O4676" s="22" t="s">
        <v>927</v>
      </c>
      <c r="P4676" s="22" t="s">
        <v>50</v>
      </c>
      <c r="Q4676" s="28"/>
      <c r="R4676" s="21" t="s">
        <v>77</v>
      </c>
      <c r="S4676" s="25" t="s">
        <v>1466</v>
      </c>
      <c r="T4676" s="21" t="s">
        <v>53</v>
      </c>
      <c r="U4676" s="21" t="s">
        <v>5915</v>
      </c>
      <c r="V4676" s="46">
        <v>1</v>
      </c>
      <c r="W4676" s="26">
        <f t="shared" si="3593"/>
        <v>1</v>
      </c>
      <c r="Y4676" s="21">
        <v>12</v>
      </c>
      <c r="Z4676" s="22">
        <f t="shared" si="3610"/>
        <v>1408</v>
      </c>
      <c r="AA4676" s="20" t="s">
        <v>5794</v>
      </c>
      <c r="AB4676" s="22"/>
      <c r="AC4676" s="22">
        <v>1</v>
      </c>
      <c r="AD4676" s="22"/>
      <c r="AE4676" s="22">
        <f t="shared" ref="AE4676:AE4677" si="3618">N4676</f>
        <v>1408</v>
      </c>
      <c r="AF4676" s="22">
        <f t="shared" si="3594"/>
        <v>1408</v>
      </c>
      <c r="AG4676" s="20"/>
      <c r="AH4676" s="22"/>
      <c r="AI4676" s="22"/>
      <c r="AJ4676" s="22">
        <f t="shared" si="3615"/>
        <v>1408</v>
      </c>
      <c r="AK4676" s="22">
        <f>IF(O4676="(传统)XDSL",VLOOKUP(S4676,[2]直销续费率明细!C:I,7,FALSE)*1,IF(O4676="GPON+XDSL",VLOOKUP(S4676,[2]直销续费率明细!C:I,7,FALSE)*1,VLOOKUP(S4676,[2]直销续费率明细!C:I,5,FALSE)*1))</f>
        <v>-40</v>
      </c>
      <c r="AL4676" s="22" t="s">
        <v>1300</v>
      </c>
      <c r="AM4676" s="22"/>
      <c r="AN4676" s="22"/>
      <c r="AO4676" s="22" t="s">
        <v>5792</v>
      </c>
      <c r="AP4676" s="22" t="s">
        <v>1301</v>
      </c>
      <c r="AS4676" s="20">
        <f>IF(Y4676&gt;=10,VLOOKUP(U4676,[2]提成计算!B:T,19,FALSE),VLOOKUP(U4676,[2]提成计算!B:T,18,FALSE))</f>
        <v>0.09</v>
      </c>
      <c r="AT4676" s="20">
        <f t="shared" si="3616"/>
        <v>126.72</v>
      </c>
      <c r="AU4676" s="20">
        <f t="shared" si="3617"/>
        <v>-40</v>
      </c>
    </row>
    <row r="4677" spans="1:47" x14ac:dyDescent="0.15">
      <c r="A4677" s="21" t="s">
        <v>1273</v>
      </c>
      <c r="B4677" s="22" t="s">
        <v>918</v>
      </c>
      <c r="C4677" s="22" t="s">
        <v>1178</v>
      </c>
      <c r="D4677" s="22" t="s">
        <v>1183</v>
      </c>
      <c r="E4677" s="22" t="s">
        <v>1885</v>
      </c>
      <c r="F4677" s="22" t="s">
        <v>1250</v>
      </c>
      <c r="G4677" s="22" t="s">
        <v>5993</v>
      </c>
      <c r="I4677" s="22">
        <v>13650662898</v>
      </c>
      <c r="J4677" s="22" t="s">
        <v>1268</v>
      </c>
      <c r="K4677" s="22" t="s">
        <v>1224</v>
      </c>
      <c r="L4677" s="22" t="s">
        <v>2424</v>
      </c>
      <c r="M4677" s="22">
        <v>3600</v>
      </c>
      <c r="N4677" s="22">
        <v>3600</v>
      </c>
      <c r="O4677" s="22" t="s">
        <v>927</v>
      </c>
      <c r="P4677" s="22" t="s">
        <v>50</v>
      </c>
      <c r="Q4677" s="28"/>
      <c r="R4677" s="21" t="s">
        <v>77</v>
      </c>
      <c r="S4677" s="21"/>
      <c r="T4677" s="21" t="s">
        <v>53</v>
      </c>
      <c r="U4677" s="21" t="s">
        <v>5994</v>
      </c>
      <c r="V4677" s="46">
        <v>1</v>
      </c>
      <c r="W4677" s="26">
        <f t="shared" si="3593"/>
        <v>1</v>
      </c>
      <c r="X4677" s="26">
        <f t="shared" ref="X4677:X4721" si="3619">V4677</f>
        <v>1</v>
      </c>
      <c r="Y4677" s="21">
        <v>70</v>
      </c>
      <c r="Z4677" s="22">
        <f t="shared" si="3610"/>
        <v>3600</v>
      </c>
      <c r="AA4677" s="20" t="s">
        <v>5794</v>
      </c>
      <c r="AB4677" s="22"/>
      <c r="AC4677" s="22">
        <v>1</v>
      </c>
      <c r="AD4677" s="22"/>
      <c r="AE4677" s="22">
        <f t="shared" si="3618"/>
        <v>3600</v>
      </c>
      <c r="AF4677" s="22">
        <f t="shared" si="3594"/>
        <v>3600</v>
      </c>
      <c r="AG4677" s="20">
        <f>N4677</f>
        <v>3600</v>
      </c>
      <c r="AH4677" s="20" t="str">
        <f>VLOOKUP(U4677,[1]提成计算!B:I,8,FALSE)</f>
        <v xml:space="preserve"> </v>
      </c>
      <c r="AI4677" s="20"/>
      <c r="AJ4677" s="22"/>
      <c r="AK4677" s="22"/>
      <c r="AM4677" s="22"/>
      <c r="AN4677" s="22"/>
      <c r="AO4677" s="22" t="s">
        <v>2216</v>
      </c>
      <c r="AP4677" s="22" t="s">
        <v>1301</v>
      </c>
      <c r="AS4677" s="20"/>
      <c r="AT4677" s="20"/>
      <c r="AU4677" s="20"/>
    </row>
    <row r="4678" spans="1:47" x14ac:dyDescent="0.15">
      <c r="A4678" s="21" t="s">
        <v>1273</v>
      </c>
      <c r="B4678" s="22" t="s">
        <v>918</v>
      </c>
      <c r="C4678" s="22" t="s">
        <v>1178</v>
      </c>
      <c r="D4678" s="22" t="s">
        <v>1189</v>
      </c>
      <c r="E4678" s="22" t="s">
        <v>1190</v>
      </c>
      <c r="F4678" s="22" t="s">
        <v>1250</v>
      </c>
      <c r="G4678" s="22" t="s">
        <v>5995</v>
      </c>
      <c r="I4678" s="22">
        <v>13790383198</v>
      </c>
      <c r="J4678" s="22" t="s">
        <v>924</v>
      </c>
      <c r="K4678" s="22" t="s">
        <v>237</v>
      </c>
      <c r="L4678" s="22" t="s">
        <v>1918</v>
      </c>
      <c r="M4678" s="22">
        <v>680</v>
      </c>
      <c r="N4678" s="22">
        <v>680</v>
      </c>
      <c r="O4678" s="22" t="s">
        <v>1262</v>
      </c>
      <c r="P4678" s="22" t="s">
        <v>50</v>
      </c>
      <c r="Q4678" s="28"/>
      <c r="R4678" s="21" t="s">
        <v>117</v>
      </c>
      <c r="S4678" s="25" t="s">
        <v>1192</v>
      </c>
      <c r="T4678" s="21" t="s">
        <v>53</v>
      </c>
      <c r="U4678" s="21" t="s">
        <v>5996</v>
      </c>
      <c r="V4678" s="46">
        <v>1</v>
      </c>
      <c r="W4678" s="26">
        <f t="shared" si="3593"/>
        <v>1</v>
      </c>
      <c r="Y4678" s="21">
        <v>4</v>
      </c>
      <c r="Z4678" s="22">
        <f t="shared" si="3610"/>
        <v>680</v>
      </c>
      <c r="AA4678" s="20" t="s">
        <v>2218</v>
      </c>
      <c r="AB4678" s="22">
        <v>1</v>
      </c>
      <c r="AC4678" s="22"/>
      <c r="AD4678" s="22">
        <f>N4678</f>
        <v>680</v>
      </c>
      <c r="AE4678" s="22"/>
      <c r="AF4678" s="22">
        <f t="shared" si="3594"/>
        <v>680</v>
      </c>
      <c r="AG4678" s="20"/>
      <c r="AH4678" s="22"/>
      <c r="AI4678" s="22"/>
      <c r="AJ4678" s="22">
        <f t="shared" ref="AJ4678:AJ4680" si="3620">N4678</f>
        <v>680</v>
      </c>
      <c r="AK4678" s="22">
        <f>IF(O4678="(传统)XDSL",VLOOKUP(S4678,[2]直销续费率明细!C:I,7,FALSE)*1,IF(O4678="GPON+XDSL",VLOOKUP(S4678,[2]直销续费率明细!C:I,7,FALSE)*1,VLOOKUP(S4678,[2]直销续费率明细!C:I,5,FALSE)*1))</f>
        <v>-40</v>
      </c>
      <c r="AL4678" s="22" t="s">
        <v>1309</v>
      </c>
      <c r="AM4678" s="22"/>
      <c r="AN4678" s="22"/>
      <c r="AO4678" s="22" t="s">
        <v>5792</v>
      </c>
      <c r="AP4678" s="22" t="s">
        <v>5805</v>
      </c>
      <c r="AS4678" s="20">
        <f>IF(Y4678&gt;=10,VLOOKUP(U4678,[2]提成计算!B:T,19,FALSE),VLOOKUP(U4678,[2]提成计算!B:T,18,FALSE))</f>
        <v>0.06</v>
      </c>
      <c r="AT4678" s="20">
        <f t="shared" ref="AT4678:AT4680" si="3621">IF(AD4678*AS4678&gt;0,AD4678*AS4678,AE4678*AS4678)</f>
        <v>40.799999999999997</v>
      </c>
      <c r="AU4678" s="20">
        <f t="shared" ref="AU4678:AU4680" si="3622">IF(AND(AK4678&lt;0,AK4678+AT4678&lt;0),-AT4678,AK4678)</f>
        <v>-40</v>
      </c>
    </row>
    <row r="4679" spans="1:47" x14ac:dyDescent="0.15">
      <c r="A4679" s="21" t="s">
        <v>1273</v>
      </c>
      <c r="B4679" s="22" t="s">
        <v>918</v>
      </c>
      <c r="C4679" s="22" t="s">
        <v>1178</v>
      </c>
      <c r="D4679" s="22" t="s">
        <v>1183</v>
      </c>
      <c r="E4679" s="22" t="s">
        <v>1193</v>
      </c>
      <c r="F4679" s="22" t="s">
        <v>1250</v>
      </c>
      <c r="G4679" s="22" t="s">
        <v>5997</v>
      </c>
      <c r="I4679" s="22">
        <v>15812865858</v>
      </c>
      <c r="J4679" s="22" t="s">
        <v>924</v>
      </c>
      <c r="K4679" s="22" t="s">
        <v>1247</v>
      </c>
      <c r="L4679" s="22" t="s">
        <v>2137</v>
      </c>
      <c r="M4679" s="22">
        <v>1408</v>
      </c>
      <c r="N4679" s="22">
        <v>1408</v>
      </c>
      <c r="O4679" s="22" t="s">
        <v>927</v>
      </c>
      <c r="P4679" s="22" t="s">
        <v>50</v>
      </c>
      <c r="Q4679" s="28"/>
      <c r="R4679" s="21" t="s">
        <v>77</v>
      </c>
      <c r="S4679" s="25" t="s">
        <v>1466</v>
      </c>
      <c r="T4679" s="21" t="s">
        <v>53</v>
      </c>
      <c r="U4679" s="21" t="s">
        <v>5915</v>
      </c>
      <c r="V4679" s="46">
        <v>1</v>
      </c>
      <c r="W4679" s="26">
        <f t="shared" si="3593"/>
        <v>1</v>
      </c>
      <c r="Y4679" s="21">
        <v>12</v>
      </c>
      <c r="Z4679" s="22">
        <f t="shared" si="3610"/>
        <v>1408</v>
      </c>
      <c r="AA4679" s="20" t="s">
        <v>5794</v>
      </c>
      <c r="AB4679" s="22"/>
      <c r="AC4679" s="22">
        <v>1</v>
      </c>
      <c r="AD4679" s="22"/>
      <c r="AE4679" s="22">
        <f>N4679</f>
        <v>1408</v>
      </c>
      <c r="AF4679" s="22">
        <f t="shared" si="3594"/>
        <v>1408</v>
      </c>
      <c r="AG4679" s="20"/>
      <c r="AH4679" s="22"/>
      <c r="AI4679" s="22"/>
      <c r="AJ4679" s="22">
        <f t="shared" si="3620"/>
        <v>1408</v>
      </c>
      <c r="AK4679" s="22">
        <f>IF(O4679="(传统)XDSL",VLOOKUP(S4679,[2]直销续费率明细!C:I,7,FALSE)*1,IF(O4679="GPON+XDSL",VLOOKUP(S4679,[2]直销续费率明细!C:I,7,FALSE)*1,VLOOKUP(S4679,[2]直销续费率明细!C:I,5,FALSE)*1))</f>
        <v>-40</v>
      </c>
      <c r="AL4679" s="22" t="s">
        <v>1309</v>
      </c>
      <c r="AM4679" s="22"/>
      <c r="AN4679" s="22"/>
      <c r="AO4679" s="22" t="s">
        <v>5792</v>
      </c>
      <c r="AP4679" s="22" t="s">
        <v>1301</v>
      </c>
      <c r="AS4679" s="20">
        <f>IF(Y4679&gt;=10,VLOOKUP(U4679,[2]提成计算!B:T,19,FALSE),VLOOKUP(U4679,[2]提成计算!B:T,18,FALSE))</f>
        <v>0.09</v>
      </c>
      <c r="AT4679" s="20">
        <f t="shared" si="3621"/>
        <v>126.72</v>
      </c>
      <c r="AU4679" s="20">
        <f t="shared" si="3622"/>
        <v>-40</v>
      </c>
    </row>
    <row r="4680" spans="1:47" x14ac:dyDescent="0.15">
      <c r="A4680" s="21" t="s">
        <v>1273</v>
      </c>
      <c r="B4680" s="22" t="s">
        <v>918</v>
      </c>
      <c r="C4680" s="22" t="s">
        <v>1178</v>
      </c>
      <c r="D4680" s="22" t="s">
        <v>1189</v>
      </c>
      <c r="E4680" s="22" t="s">
        <v>1497</v>
      </c>
      <c r="F4680" s="22" t="s">
        <v>1250</v>
      </c>
      <c r="G4680" s="22" t="s">
        <v>5998</v>
      </c>
      <c r="I4680" s="22">
        <v>13686282182</v>
      </c>
      <c r="J4680" s="22" t="s">
        <v>924</v>
      </c>
      <c r="K4680" s="22" t="s">
        <v>390</v>
      </c>
      <c r="L4680" s="22" t="s">
        <v>1918</v>
      </c>
      <c r="M4680" s="22">
        <v>680</v>
      </c>
      <c r="N4680" s="22">
        <v>680</v>
      </c>
      <c r="O4680" s="22" t="s">
        <v>927</v>
      </c>
      <c r="P4680" s="22" t="s">
        <v>50</v>
      </c>
      <c r="Q4680" s="28"/>
      <c r="R4680" s="21" t="s">
        <v>117</v>
      </c>
      <c r="S4680" s="25" t="s">
        <v>1192</v>
      </c>
      <c r="T4680" s="21" t="s">
        <v>53</v>
      </c>
      <c r="U4680" s="21" t="s">
        <v>5999</v>
      </c>
      <c r="V4680" s="46">
        <v>1</v>
      </c>
      <c r="W4680" s="26">
        <f t="shared" si="3593"/>
        <v>1</v>
      </c>
      <c r="Y4680" s="21">
        <v>4</v>
      </c>
      <c r="Z4680" s="22">
        <f t="shared" si="3610"/>
        <v>680</v>
      </c>
      <c r="AA4680" s="20" t="s">
        <v>5794</v>
      </c>
      <c r="AB4680" s="22">
        <v>1</v>
      </c>
      <c r="AC4680" s="22"/>
      <c r="AD4680" s="22">
        <f t="shared" ref="AD4680:AD4681" si="3623">N4680</f>
        <v>680</v>
      </c>
      <c r="AE4680" s="22"/>
      <c r="AF4680" s="22">
        <f t="shared" si="3594"/>
        <v>680</v>
      </c>
      <c r="AG4680" s="20"/>
      <c r="AH4680" s="22"/>
      <c r="AI4680" s="22"/>
      <c r="AJ4680" s="22">
        <f t="shared" si="3620"/>
        <v>680</v>
      </c>
      <c r="AK4680" s="22">
        <f>IF(O4680="(传统)XDSL",VLOOKUP(S4680,[2]直销续费率明细!C:I,7,FALSE)*1,IF(O4680="GPON+XDSL",VLOOKUP(S4680,[2]直销续费率明细!C:I,7,FALSE)*1,VLOOKUP(S4680,[2]直销续费率明细!C:I,5,FALSE)*1))</f>
        <v>-40</v>
      </c>
      <c r="AL4680" s="22" t="s">
        <v>1309</v>
      </c>
      <c r="AM4680" s="22"/>
      <c r="AN4680" s="22"/>
      <c r="AO4680" s="22" t="s">
        <v>5792</v>
      </c>
      <c r="AP4680" s="22" t="s">
        <v>5805</v>
      </c>
      <c r="AS4680" s="20">
        <f>IF(Y4680&gt;=10,VLOOKUP(U4680,[2]提成计算!B:T,19,FALSE),VLOOKUP(U4680,[2]提成计算!B:T,18,FALSE))</f>
        <v>0.06</v>
      </c>
      <c r="AT4680" s="20">
        <f t="shared" si="3621"/>
        <v>40.799999999999997</v>
      </c>
      <c r="AU4680" s="20">
        <f t="shared" si="3622"/>
        <v>-40</v>
      </c>
    </row>
    <row r="4681" spans="1:47" x14ac:dyDescent="0.15">
      <c r="A4681" s="21" t="s">
        <v>1273</v>
      </c>
      <c r="B4681" s="22" t="s">
        <v>918</v>
      </c>
      <c r="C4681" s="22" t="s">
        <v>1178</v>
      </c>
      <c r="D4681" s="22" t="s">
        <v>1189</v>
      </c>
      <c r="E4681" s="22" t="s">
        <v>1190</v>
      </c>
      <c r="F4681" s="22" t="s">
        <v>1250</v>
      </c>
      <c r="G4681" s="22" t="s">
        <v>6000</v>
      </c>
      <c r="I4681" s="22">
        <v>13560846295</v>
      </c>
      <c r="J4681" s="22" t="s">
        <v>1268</v>
      </c>
      <c r="K4681" s="22" t="s">
        <v>390</v>
      </c>
      <c r="L4681" s="22" t="s">
        <v>1896</v>
      </c>
      <c r="M4681" s="22">
        <v>1298</v>
      </c>
      <c r="N4681" s="22">
        <v>1298</v>
      </c>
      <c r="O4681" s="22" t="s">
        <v>927</v>
      </c>
      <c r="P4681" s="22" t="s">
        <v>50</v>
      </c>
      <c r="Q4681" s="28"/>
      <c r="R4681" s="21" t="s">
        <v>117</v>
      </c>
      <c r="S4681" s="21"/>
      <c r="T4681" s="21" t="s">
        <v>53</v>
      </c>
      <c r="U4681" s="21" t="s">
        <v>5999</v>
      </c>
      <c r="V4681" s="46">
        <v>1</v>
      </c>
      <c r="W4681" s="26">
        <f t="shared" si="3593"/>
        <v>1</v>
      </c>
      <c r="X4681" s="26">
        <f t="shared" si="3619"/>
        <v>1</v>
      </c>
      <c r="Y4681" s="21">
        <v>6</v>
      </c>
      <c r="Z4681" s="22">
        <f t="shared" si="3610"/>
        <v>1298</v>
      </c>
      <c r="AA4681" s="20" t="s">
        <v>5794</v>
      </c>
      <c r="AB4681" s="22">
        <v>1</v>
      </c>
      <c r="AC4681" s="22"/>
      <c r="AD4681" s="22">
        <f t="shared" si="3623"/>
        <v>1298</v>
      </c>
      <c r="AE4681" s="22"/>
      <c r="AF4681" s="22">
        <f t="shared" si="3594"/>
        <v>1298</v>
      </c>
      <c r="AG4681" s="20">
        <f t="shared" ref="AG4681:AG4682" si="3624">N4681</f>
        <v>1298</v>
      </c>
      <c r="AH4681" s="20" t="str">
        <f>VLOOKUP(U4681,[1]提成计算!B:I,8,FALSE)</f>
        <v>否</v>
      </c>
      <c r="AI4681" s="20"/>
      <c r="AJ4681" s="22"/>
      <c r="AK4681" s="22"/>
      <c r="AM4681" s="22"/>
      <c r="AN4681" s="22"/>
      <c r="AO4681" s="22" t="s">
        <v>2216</v>
      </c>
      <c r="AP4681" s="22" t="s">
        <v>1301</v>
      </c>
      <c r="AS4681" s="20"/>
      <c r="AT4681" s="20"/>
      <c r="AU4681" s="20"/>
    </row>
    <row r="4682" spans="1:47" x14ac:dyDescent="0.15">
      <c r="A4682" s="21" t="s">
        <v>1273</v>
      </c>
      <c r="B4682" s="22" t="s">
        <v>918</v>
      </c>
      <c r="C4682" s="22" t="s">
        <v>1178</v>
      </c>
      <c r="D4682" s="22" t="s">
        <v>1183</v>
      </c>
      <c r="E4682" s="22" t="s">
        <v>1193</v>
      </c>
      <c r="F4682" s="22" t="s">
        <v>1250</v>
      </c>
      <c r="G4682" s="22" t="s">
        <v>2185</v>
      </c>
      <c r="I4682" s="22">
        <v>13798918055</v>
      </c>
      <c r="J4682" s="22" t="s">
        <v>1268</v>
      </c>
      <c r="K4682" s="22" t="s">
        <v>5844</v>
      </c>
      <c r="L4682" s="22" t="s">
        <v>1358</v>
      </c>
      <c r="M4682" s="22">
        <v>1088</v>
      </c>
      <c r="N4682" s="22">
        <v>1088</v>
      </c>
      <c r="O4682" s="22" t="s">
        <v>927</v>
      </c>
      <c r="P4682" s="22" t="s">
        <v>50</v>
      </c>
      <c r="Q4682" s="28"/>
      <c r="R4682" s="21" t="s">
        <v>77</v>
      </c>
      <c r="S4682" s="21"/>
      <c r="T4682" s="21" t="s">
        <v>53</v>
      </c>
      <c r="U4682" s="21" t="s">
        <v>5954</v>
      </c>
      <c r="V4682" s="46">
        <v>1</v>
      </c>
      <c r="W4682" s="26">
        <f t="shared" si="3593"/>
        <v>1</v>
      </c>
      <c r="X4682" s="26">
        <f t="shared" si="3619"/>
        <v>1</v>
      </c>
      <c r="Y4682" s="21">
        <v>10</v>
      </c>
      <c r="Z4682" s="22">
        <f t="shared" si="3610"/>
        <v>1088</v>
      </c>
      <c r="AA4682" s="20" t="s">
        <v>2218</v>
      </c>
      <c r="AB4682" s="22"/>
      <c r="AC4682" s="22">
        <v>1</v>
      </c>
      <c r="AD4682" s="22"/>
      <c r="AE4682" s="22">
        <f>N4682</f>
        <v>1088</v>
      </c>
      <c r="AF4682" s="22">
        <f t="shared" si="3594"/>
        <v>1088</v>
      </c>
      <c r="AG4682" s="20">
        <f t="shared" si="3624"/>
        <v>1088</v>
      </c>
      <c r="AH4682" s="20" t="str">
        <f>VLOOKUP(U4682,[1]提成计算!B:I,8,FALSE)</f>
        <v xml:space="preserve"> </v>
      </c>
      <c r="AI4682" s="20"/>
      <c r="AJ4682" s="22"/>
      <c r="AK4682" s="22"/>
      <c r="AM4682" s="22"/>
      <c r="AN4682" s="22"/>
      <c r="AO4682" s="22" t="s">
        <v>5792</v>
      </c>
      <c r="AP4682" s="22" t="s">
        <v>1301</v>
      </c>
      <c r="AS4682" s="20"/>
      <c r="AT4682" s="20"/>
      <c r="AU4682" s="20"/>
    </row>
    <row r="4683" spans="1:47" x14ac:dyDescent="0.15">
      <c r="A4683" s="21" t="s">
        <v>1273</v>
      </c>
      <c r="B4683" s="22" t="s">
        <v>918</v>
      </c>
      <c r="C4683" s="22" t="s">
        <v>1178</v>
      </c>
      <c r="D4683" s="22" t="s">
        <v>1179</v>
      </c>
      <c r="E4683" s="22" t="s">
        <v>1236</v>
      </c>
      <c r="F4683" s="22" t="s">
        <v>1250</v>
      </c>
      <c r="G4683" s="22" t="s">
        <v>6001</v>
      </c>
      <c r="I4683" s="22">
        <v>13414324998</v>
      </c>
      <c r="J4683" s="22" t="s">
        <v>924</v>
      </c>
      <c r="K4683" s="22" t="s">
        <v>166</v>
      </c>
      <c r="L4683" s="22" t="s">
        <v>1918</v>
      </c>
      <c r="M4683" s="22">
        <v>680</v>
      </c>
      <c r="N4683" s="22">
        <v>680</v>
      </c>
      <c r="O4683" s="22" t="s">
        <v>927</v>
      </c>
      <c r="P4683" s="22" t="s">
        <v>50</v>
      </c>
      <c r="Q4683" s="28"/>
      <c r="R4683" s="21" t="s">
        <v>147</v>
      </c>
      <c r="S4683" s="25" t="s">
        <v>1234</v>
      </c>
      <c r="T4683" s="21" t="s">
        <v>5850</v>
      </c>
      <c r="U4683" s="21"/>
      <c r="V4683" s="46">
        <v>1</v>
      </c>
      <c r="W4683" s="26">
        <f t="shared" si="3593"/>
        <v>1</v>
      </c>
      <c r="Y4683" s="21">
        <v>4</v>
      </c>
      <c r="Z4683" s="22">
        <f t="shared" si="3610"/>
        <v>680</v>
      </c>
      <c r="AA4683" s="20" t="s">
        <v>5794</v>
      </c>
      <c r="AB4683" s="22">
        <v>1</v>
      </c>
      <c r="AC4683" s="22"/>
      <c r="AD4683" s="22">
        <f t="shared" ref="AD4683:AD4686" si="3625">N4683</f>
        <v>680</v>
      </c>
      <c r="AE4683" s="22"/>
      <c r="AF4683" s="22">
        <f t="shared" si="3594"/>
        <v>680</v>
      </c>
      <c r="AG4683" s="20"/>
      <c r="AH4683" s="22"/>
      <c r="AI4683" s="22"/>
      <c r="AJ4683" s="22">
        <f t="shared" ref="AJ4683:AJ4687" si="3626">N4683</f>
        <v>680</v>
      </c>
      <c r="AK4683" s="22">
        <f>IF(O4683="(传统)XDSL",VLOOKUP(S4683,[1]续费率明细!C:I,7,FALSE)*1,IF(O4683="GPON+XDSL",VLOOKUP(S4683,[1]续费率明细!C:I,7,FALSE)*1,VLOOKUP(S4683,[1]续费率明细!C:I,5,FALSE)*1))</f>
        <v>-40</v>
      </c>
      <c r="AL4683" s="22" t="s">
        <v>1309</v>
      </c>
      <c r="AM4683" s="22"/>
      <c r="AN4683" s="22"/>
      <c r="AO4683" s="22" t="s">
        <v>5792</v>
      </c>
      <c r="AP4683" s="22" t="s">
        <v>5805</v>
      </c>
      <c r="AS4683" s="20"/>
      <c r="AT4683" s="20"/>
      <c r="AU4683" s="20"/>
    </row>
    <row r="4684" spans="1:47" x14ac:dyDescent="0.15">
      <c r="A4684" s="21" t="s">
        <v>1273</v>
      </c>
      <c r="B4684" s="22" t="s">
        <v>918</v>
      </c>
      <c r="C4684" s="22" t="s">
        <v>1178</v>
      </c>
      <c r="D4684" s="22" t="s">
        <v>1179</v>
      </c>
      <c r="E4684" s="22" t="s">
        <v>1236</v>
      </c>
      <c r="F4684" s="22" t="s">
        <v>1250</v>
      </c>
      <c r="G4684" s="22" t="s">
        <v>6002</v>
      </c>
      <c r="I4684" s="22">
        <v>13423061611</v>
      </c>
      <c r="J4684" s="22" t="s">
        <v>924</v>
      </c>
      <c r="K4684" s="22" t="s">
        <v>188</v>
      </c>
      <c r="L4684" s="22" t="s">
        <v>1918</v>
      </c>
      <c r="M4684" s="22">
        <v>680</v>
      </c>
      <c r="N4684" s="22">
        <v>680</v>
      </c>
      <c r="O4684" s="22" t="s">
        <v>927</v>
      </c>
      <c r="P4684" s="22" t="s">
        <v>50</v>
      </c>
      <c r="Q4684" s="28"/>
      <c r="R4684" s="21" t="s">
        <v>147</v>
      </c>
      <c r="S4684" s="25" t="s">
        <v>1234</v>
      </c>
      <c r="T4684" s="21" t="s">
        <v>53</v>
      </c>
      <c r="U4684" s="21" t="s">
        <v>6003</v>
      </c>
      <c r="V4684" s="46">
        <v>1</v>
      </c>
      <c r="W4684" s="26">
        <f t="shared" si="3593"/>
        <v>1</v>
      </c>
      <c r="Y4684" s="21">
        <v>4</v>
      </c>
      <c r="Z4684" s="22">
        <f t="shared" si="3610"/>
        <v>680</v>
      </c>
      <c r="AA4684" s="20" t="s">
        <v>5794</v>
      </c>
      <c r="AB4684" s="22">
        <v>1</v>
      </c>
      <c r="AC4684" s="22"/>
      <c r="AD4684" s="22">
        <f t="shared" si="3625"/>
        <v>680</v>
      </c>
      <c r="AE4684" s="22"/>
      <c r="AF4684" s="22">
        <f t="shared" si="3594"/>
        <v>680</v>
      </c>
      <c r="AG4684" s="20"/>
      <c r="AH4684" s="22"/>
      <c r="AI4684" s="22"/>
      <c r="AJ4684" s="22">
        <f t="shared" si="3626"/>
        <v>680</v>
      </c>
      <c r="AK4684" s="22">
        <f>IF(O4684="(传统)XDSL",VLOOKUP(S4684,[2]直销续费率明细!C:I,7,FALSE)*1,IF(O4684="GPON+XDSL",VLOOKUP(S4684,[2]直销续费率明细!C:I,7,FALSE)*1,VLOOKUP(S4684,[2]直销续费率明细!C:I,5,FALSE)*1))</f>
        <v>-40</v>
      </c>
      <c r="AL4684" s="22" t="s">
        <v>1309</v>
      </c>
      <c r="AM4684" s="22"/>
      <c r="AN4684" s="22"/>
      <c r="AO4684" s="22" t="s">
        <v>5792</v>
      </c>
      <c r="AP4684" s="22" t="s">
        <v>5805</v>
      </c>
      <c r="AS4684" s="20">
        <f>IF(Y4684&gt;=10,VLOOKUP(U4684,[2]提成计算!B:T,19,FALSE),VLOOKUP(U4684,[2]提成计算!B:T,18,FALSE))</f>
        <v>0.06</v>
      </c>
      <c r="AT4684" s="20">
        <f t="shared" ref="AT4684:AT4686" si="3627">IF(AD4684*AS4684&gt;0,AD4684*AS4684,AE4684*AS4684)</f>
        <v>40.799999999999997</v>
      </c>
      <c r="AU4684" s="20">
        <f t="shared" ref="AU4684:AU4686" si="3628">IF(AND(AK4684&lt;0,AK4684+AT4684&lt;0),-AT4684,AK4684)</f>
        <v>-40</v>
      </c>
    </row>
    <row r="4685" spans="1:47" x14ac:dyDescent="0.15">
      <c r="A4685" s="21" t="s">
        <v>1273</v>
      </c>
      <c r="B4685" s="22" t="s">
        <v>918</v>
      </c>
      <c r="C4685" s="22" t="s">
        <v>1178</v>
      </c>
      <c r="D4685" s="22" t="s">
        <v>1179</v>
      </c>
      <c r="E4685" s="22" t="s">
        <v>1230</v>
      </c>
      <c r="F4685" s="22" t="s">
        <v>1250</v>
      </c>
      <c r="G4685" s="22" t="s">
        <v>6004</v>
      </c>
      <c r="I4685" s="22">
        <v>15118325860</v>
      </c>
      <c r="J4685" s="22" t="s">
        <v>924</v>
      </c>
      <c r="K4685" s="22" t="s">
        <v>188</v>
      </c>
      <c r="L4685" s="22" t="s">
        <v>1918</v>
      </c>
      <c r="M4685" s="22">
        <v>680</v>
      </c>
      <c r="N4685" s="22">
        <v>680</v>
      </c>
      <c r="O4685" s="22" t="s">
        <v>927</v>
      </c>
      <c r="P4685" s="22" t="s">
        <v>50</v>
      </c>
      <c r="Q4685" s="28"/>
      <c r="R4685" s="21" t="s">
        <v>147</v>
      </c>
      <c r="S4685" s="25" t="s">
        <v>1234</v>
      </c>
      <c r="T4685" s="21" t="s">
        <v>53</v>
      </c>
      <c r="U4685" s="21" t="s">
        <v>6003</v>
      </c>
      <c r="V4685" s="46">
        <v>1</v>
      </c>
      <c r="W4685" s="26">
        <f t="shared" si="3593"/>
        <v>1</v>
      </c>
      <c r="Y4685" s="21">
        <v>4</v>
      </c>
      <c r="Z4685" s="22">
        <f t="shared" si="3610"/>
        <v>680</v>
      </c>
      <c r="AA4685" s="20" t="s">
        <v>5794</v>
      </c>
      <c r="AB4685" s="22">
        <v>1</v>
      </c>
      <c r="AC4685" s="22"/>
      <c r="AD4685" s="22">
        <f t="shared" si="3625"/>
        <v>680</v>
      </c>
      <c r="AE4685" s="22"/>
      <c r="AF4685" s="22">
        <f t="shared" si="3594"/>
        <v>680</v>
      </c>
      <c r="AG4685" s="20"/>
      <c r="AH4685" s="22"/>
      <c r="AI4685" s="22"/>
      <c r="AJ4685" s="22">
        <f t="shared" si="3626"/>
        <v>680</v>
      </c>
      <c r="AK4685" s="22">
        <f>IF(O4685="(传统)XDSL",VLOOKUP(S4685,[2]直销续费率明细!C:I,7,FALSE)*1,IF(O4685="GPON+XDSL",VLOOKUP(S4685,[2]直销续费率明细!C:I,7,FALSE)*1,VLOOKUP(S4685,[2]直销续费率明细!C:I,5,FALSE)*1))</f>
        <v>-40</v>
      </c>
      <c r="AL4685" s="22" t="s">
        <v>1300</v>
      </c>
      <c r="AM4685" s="22"/>
      <c r="AN4685" s="22"/>
      <c r="AO4685" s="22" t="s">
        <v>5792</v>
      </c>
      <c r="AP4685" s="22" t="s">
        <v>5805</v>
      </c>
      <c r="AS4685" s="20">
        <f>IF(Y4685&gt;=10,VLOOKUP(U4685,[2]提成计算!B:T,19,FALSE),VLOOKUP(U4685,[2]提成计算!B:T,18,FALSE))</f>
        <v>0.06</v>
      </c>
      <c r="AT4685" s="20">
        <f t="shared" si="3627"/>
        <v>40.799999999999997</v>
      </c>
      <c r="AU4685" s="20">
        <f t="shared" si="3628"/>
        <v>-40</v>
      </c>
    </row>
    <row r="4686" spans="1:47" x14ac:dyDescent="0.15">
      <c r="A4686" s="21" t="s">
        <v>1273</v>
      </c>
      <c r="B4686" s="22" t="s">
        <v>918</v>
      </c>
      <c r="C4686" s="22" t="s">
        <v>1178</v>
      </c>
      <c r="D4686" s="22" t="s">
        <v>1179</v>
      </c>
      <c r="E4686" s="22" t="s">
        <v>1230</v>
      </c>
      <c r="F4686" s="22" t="s">
        <v>1250</v>
      </c>
      <c r="G4686" s="22" t="s">
        <v>6005</v>
      </c>
      <c r="I4686" s="22">
        <v>13728372692</v>
      </c>
      <c r="J4686" s="22" t="s">
        <v>924</v>
      </c>
      <c r="K4686" s="22" t="s">
        <v>146</v>
      </c>
      <c r="L4686" s="22" t="s">
        <v>1918</v>
      </c>
      <c r="M4686" s="22">
        <v>680</v>
      </c>
      <c r="N4686" s="22">
        <v>680</v>
      </c>
      <c r="O4686" s="22" t="s">
        <v>927</v>
      </c>
      <c r="P4686" s="22" t="s">
        <v>50</v>
      </c>
      <c r="Q4686" s="28"/>
      <c r="R4686" s="21" t="s">
        <v>147</v>
      </c>
      <c r="S4686" s="25" t="s">
        <v>1234</v>
      </c>
      <c r="T4686" s="21" t="s">
        <v>53</v>
      </c>
      <c r="U4686" s="21" t="s">
        <v>5899</v>
      </c>
      <c r="V4686" s="46">
        <v>1</v>
      </c>
      <c r="W4686" s="26">
        <f t="shared" si="3593"/>
        <v>1</v>
      </c>
      <c r="Y4686" s="21">
        <v>4</v>
      </c>
      <c r="Z4686" s="22">
        <f t="shared" si="3610"/>
        <v>680</v>
      </c>
      <c r="AA4686" s="20" t="s">
        <v>5794</v>
      </c>
      <c r="AB4686" s="22">
        <v>1</v>
      </c>
      <c r="AC4686" s="22"/>
      <c r="AD4686" s="22">
        <f t="shared" si="3625"/>
        <v>680</v>
      </c>
      <c r="AE4686" s="22"/>
      <c r="AF4686" s="22">
        <f t="shared" si="3594"/>
        <v>680</v>
      </c>
      <c r="AG4686" s="20"/>
      <c r="AH4686" s="22"/>
      <c r="AI4686" s="22"/>
      <c r="AJ4686" s="22">
        <f t="shared" si="3626"/>
        <v>680</v>
      </c>
      <c r="AK4686" s="22">
        <f>IF(O4686="(传统)XDSL",VLOOKUP(S4686,[2]直销续费率明细!C:I,7,FALSE)*1,IF(O4686="GPON+XDSL",VLOOKUP(S4686,[2]直销续费率明细!C:I,7,FALSE)*1,VLOOKUP(S4686,[2]直销续费率明细!C:I,5,FALSE)*1))</f>
        <v>-40</v>
      </c>
      <c r="AL4686" s="22" t="s">
        <v>1309</v>
      </c>
      <c r="AM4686" s="22"/>
      <c r="AN4686" s="22"/>
      <c r="AO4686" s="22" t="s">
        <v>5792</v>
      </c>
      <c r="AP4686" s="22" t="s">
        <v>5805</v>
      </c>
      <c r="AS4686" s="20">
        <f>IF(Y4686&gt;=10,VLOOKUP(U4686,[2]提成计算!B:T,19,FALSE),VLOOKUP(U4686,[2]提成计算!B:T,18,FALSE))</f>
        <v>0.06</v>
      </c>
      <c r="AT4686" s="20">
        <f t="shared" si="3627"/>
        <v>40.799999999999997</v>
      </c>
      <c r="AU4686" s="20">
        <f t="shared" si="3628"/>
        <v>-40</v>
      </c>
    </row>
    <row r="4687" spans="1:47" x14ac:dyDescent="0.15">
      <c r="A4687" s="21" t="s">
        <v>1273</v>
      </c>
      <c r="B4687" s="22" t="s">
        <v>918</v>
      </c>
      <c r="C4687" s="22" t="s">
        <v>1178</v>
      </c>
      <c r="D4687" s="22" t="s">
        <v>1189</v>
      </c>
      <c r="E4687" s="22" t="s">
        <v>1230</v>
      </c>
      <c r="F4687" s="22" t="s">
        <v>1250</v>
      </c>
      <c r="G4687" s="22" t="s">
        <v>4666</v>
      </c>
      <c r="I4687" s="22">
        <v>13688927383</v>
      </c>
      <c r="J4687" s="22" t="s">
        <v>924</v>
      </c>
      <c r="K4687" s="22" t="s">
        <v>166</v>
      </c>
      <c r="L4687" s="22" t="s">
        <v>2166</v>
      </c>
      <c r="M4687" s="22">
        <v>1088</v>
      </c>
      <c r="N4687" s="22">
        <v>1088</v>
      </c>
      <c r="O4687" s="22" t="s">
        <v>927</v>
      </c>
      <c r="P4687" s="22" t="s">
        <v>50</v>
      </c>
      <c r="Q4687" s="28"/>
      <c r="R4687" s="21" t="s">
        <v>147</v>
      </c>
      <c r="S4687" s="25" t="s">
        <v>1234</v>
      </c>
      <c r="T4687" s="21" t="s">
        <v>5850</v>
      </c>
      <c r="U4687" s="21"/>
      <c r="V4687" s="46">
        <v>1</v>
      </c>
      <c r="W4687" s="26">
        <f t="shared" si="3593"/>
        <v>1</v>
      </c>
      <c r="Y4687" s="21">
        <v>20</v>
      </c>
      <c r="Z4687" s="22">
        <f t="shared" si="3610"/>
        <v>1088</v>
      </c>
      <c r="AA4687" s="20" t="s">
        <v>5794</v>
      </c>
      <c r="AB4687" s="22"/>
      <c r="AC4687" s="22">
        <v>1</v>
      </c>
      <c r="AD4687" s="22"/>
      <c r="AE4687" s="22">
        <f t="shared" ref="AE4687:AE4688" si="3629">N4687</f>
        <v>1088</v>
      </c>
      <c r="AF4687" s="22">
        <f t="shared" si="3594"/>
        <v>1088</v>
      </c>
      <c r="AG4687" s="20"/>
      <c r="AH4687" s="22"/>
      <c r="AI4687" s="22"/>
      <c r="AJ4687" s="22">
        <f t="shared" si="3626"/>
        <v>1088</v>
      </c>
      <c r="AK4687" s="22">
        <f>IF(O4687="(传统)XDSL",VLOOKUP(S4687,[1]续费率明细!C:I,7,FALSE)*1,IF(O4687="GPON+XDSL",VLOOKUP(S4687,[1]续费率明细!C:I,7,FALSE)*1,VLOOKUP(S4687,[1]续费率明细!C:I,5,FALSE)*1))</f>
        <v>-40</v>
      </c>
      <c r="AL4687" s="22" t="s">
        <v>1300</v>
      </c>
      <c r="AM4687" s="22"/>
      <c r="AN4687" s="22"/>
      <c r="AO4687" s="22" t="s">
        <v>5792</v>
      </c>
      <c r="AP4687" s="22" t="s">
        <v>1301</v>
      </c>
      <c r="AS4687" s="20"/>
      <c r="AT4687" s="20"/>
      <c r="AU4687" s="20"/>
    </row>
    <row r="4688" spans="1:47" x14ac:dyDescent="0.15">
      <c r="A4688" s="21" t="s">
        <v>1273</v>
      </c>
      <c r="B4688" s="22" t="s">
        <v>918</v>
      </c>
      <c r="C4688" s="22" t="s">
        <v>1178</v>
      </c>
      <c r="D4688" s="22" t="s">
        <v>1189</v>
      </c>
      <c r="E4688" s="22" t="s">
        <v>1190</v>
      </c>
      <c r="F4688" s="22" t="s">
        <v>1250</v>
      </c>
      <c r="G4688" s="22" t="s">
        <v>6006</v>
      </c>
      <c r="I4688" s="22">
        <v>13649896564</v>
      </c>
      <c r="J4688" s="22" t="s">
        <v>1268</v>
      </c>
      <c r="K4688" s="22" t="s">
        <v>466</v>
      </c>
      <c r="L4688" s="22" t="s">
        <v>1898</v>
      </c>
      <c r="M4688" s="22">
        <v>1398</v>
      </c>
      <c r="N4688" s="22">
        <v>1398</v>
      </c>
      <c r="O4688" s="22" t="s">
        <v>927</v>
      </c>
      <c r="P4688" s="22" t="s">
        <v>50</v>
      </c>
      <c r="Q4688" s="28"/>
      <c r="R4688" s="21" t="s">
        <v>117</v>
      </c>
      <c r="S4688" s="21"/>
      <c r="T4688" s="21" t="s">
        <v>53</v>
      </c>
      <c r="U4688" s="21" t="s">
        <v>5978</v>
      </c>
      <c r="V4688" s="46">
        <v>1</v>
      </c>
      <c r="W4688" s="26">
        <f t="shared" si="3593"/>
        <v>1</v>
      </c>
      <c r="X4688" s="26">
        <f t="shared" si="3619"/>
        <v>1</v>
      </c>
      <c r="Y4688" s="21">
        <v>20</v>
      </c>
      <c r="Z4688" s="22">
        <f t="shared" si="3610"/>
        <v>1398</v>
      </c>
      <c r="AA4688" s="20" t="s">
        <v>5794</v>
      </c>
      <c r="AB4688" s="22"/>
      <c r="AC4688" s="22">
        <v>1</v>
      </c>
      <c r="AD4688" s="22"/>
      <c r="AE4688" s="22">
        <f t="shared" si="3629"/>
        <v>1398</v>
      </c>
      <c r="AF4688" s="22">
        <f t="shared" si="3594"/>
        <v>1398</v>
      </c>
      <c r="AG4688" s="20">
        <f t="shared" ref="AG4688:AG4689" si="3630">N4688</f>
        <v>1398</v>
      </c>
      <c r="AH4688" s="20" t="str">
        <f>VLOOKUP(U4688,[1]提成计算!B:I,8,FALSE)</f>
        <v>否</v>
      </c>
      <c r="AI4688" s="20"/>
      <c r="AJ4688" s="22"/>
      <c r="AK4688" s="22"/>
      <c r="AM4688" s="22"/>
      <c r="AN4688" s="22"/>
      <c r="AO4688" s="22" t="s">
        <v>2216</v>
      </c>
      <c r="AP4688" s="22" t="s">
        <v>1301</v>
      </c>
      <c r="AS4688" s="20"/>
      <c r="AT4688" s="20"/>
      <c r="AU4688" s="20"/>
    </row>
    <row r="4689" spans="1:47" x14ac:dyDescent="0.15">
      <c r="A4689" s="21" t="s">
        <v>1273</v>
      </c>
      <c r="B4689" s="22" t="s">
        <v>918</v>
      </c>
      <c r="C4689" s="22" t="s">
        <v>1178</v>
      </c>
      <c r="D4689" s="22" t="s">
        <v>1189</v>
      </c>
      <c r="E4689" s="22" t="s">
        <v>6007</v>
      </c>
      <c r="F4689" s="22" t="s">
        <v>1250</v>
      </c>
      <c r="G4689" s="22" t="s">
        <v>6008</v>
      </c>
      <c r="I4689" s="22">
        <v>13538334884</v>
      </c>
      <c r="J4689" s="22" t="s">
        <v>1268</v>
      </c>
      <c r="K4689" s="22" t="s">
        <v>466</v>
      </c>
      <c r="L4689" s="22" t="s">
        <v>2131</v>
      </c>
      <c r="M4689" s="22">
        <v>800</v>
      </c>
      <c r="N4689" s="22">
        <v>800</v>
      </c>
      <c r="O4689" s="22" t="s">
        <v>927</v>
      </c>
      <c r="P4689" s="22" t="s">
        <v>50</v>
      </c>
      <c r="Q4689" s="28"/>
      <c r="R4689" s="21" t="s">
        <v>117</v>
      </c>
      <c r="S4689" s="21"/>
      <c r="T4689" s="21" t="s">
        <v>53</v>
      </c>
      <c r="U4689" s="21" t="s">
        <v>5961</v>
      </c>
      <c r="V4689" s="46">
        <v>1</v>
      </c>
      <c r="W4689" s="26">
        <f t="shared" si="3593"/>
        <v>1</v>
      </c>
      <c r="X4689" s="26">
        <f t="shared" si="3619"/>
        <v>1</v>
      </c>
      <c r="Y4689" s="21">
        <v>6</v>
      </c>
      <c r="Z4689" s="22">
        <f t="shared" si="3610"/>
        <v>800</v>
      </c>
      <c r="AA4689" s="20" t="s">
        <v>2218</v>
      </c>
      <c r="AB4689" s="22">
        <v>1</v>
      </c>
      <c r="AC4689" s="22"/>
      <c r="AD4689" s="22">
        <f t="shared" ref="AD4689:AD4690" si="3631">N4689</f>
        <v>800</v>
      </c>
      <c r="AE4689" s="22"/>
      <c r="AF4689" s="22">
        <f t="shared" si="3594"/>
        <v>800</v>
      </c>
      <c r="AG4689" s="20">
        <f t="shared" si="3630"/>
        <v>800</v>
      </c>
      <c r="AH4689" s="20" t="str">
        <f>VLOOKUP(U4689,[1]提成计算!B:I,8,FALSE)</f>
        <v>否</v>
      </c>
      <c r="AI4689" s="20"/>
      <c r="AJ4689" s="22"/>
      <c r="AK4689" s="22"/>
      <c r="AM4689" s="22"/>
      <c r="AN4689" s="22"/>
      <c r="AO4689" s="22" t="s">
        <v>5792</v>
      </c>
      <c r="AP4689" s="22" t="s">
        <v>1301</v>
      </c>
      <c r="AS4689" s="20"/>
      <c r="AT4689" s="20"/>
      <c r="AU4689" s="20"/>
    </row>
    <row r="4690" spans="1:47" x14ac:dyDescent="0.15">
      <c r="A4690" s="21" t="s">
        <v>1273</v>
      </c>
      <c r="B4690" s="22" t="s">
        <v>918</v>
      </c>
      <c r="C4690" s="22" t="s">
        <v>1178</v>
      </c>
      <c r="D4690" s="22" t="s">
        <v>1189</v>
      </c>
      <c r="E4690" s="22" t="s">
        <v>1218</v>
      </c>
      <c r="F4690" s="22" t="s">
        <v>1250</v>
      </c>
      <c r="G4690" s="22" t="s">
        <v>6009</v>
      </c>
      <c r="I4690" s="22">
        <v>13532598059</v>
      </c>
      <c r="J4690" s="22" t="s">
        <v>924</v>
      </c>
      <c r="K4690" s="22" t="s">
        <v>174</v>
      </c>
      <c r="L4690" s="22" t="s">
        <v>1918</v>
      </c>
      <c r="M4690" s="22">
        <v>680</v>
      </c>
      <c r="N4690" s="22">
        <v>680</v>
      </c>
      <c r="O4690" s="22" t="s">
        <v>1262</v>
      </c>
      <c r="P4690" s="22" t="s">
        <v>50</v>
      </c>
      <c r="Q4690" s="28"/>
      <c r="R4690" s="21" t="s">
        <v>117</v>
      </c>
      <c r="S4690" s="25" t="s">
        <v>1220</v>
      </c>
      <c r="T4690" s="21" t="s">
        <v>5850</v>
      </c>
      <c r="U4690" s="21"/>
      <c r="V4690" s="46">
        <v>1</v>
      </c>
      <c r="W4690" s="26">
        <f t="shared" si="3593"/>
        <v>1</v>
      </c>
      <c r="Y4690" s="21">
        <v>4</v>
      </c>
      <c r="Z4690" s="22">
        <f t="shared" si="3610"/>
        <v>680</v>
      </c>
      <c r="AA4690" s="20" t="s">
        <v>5794</v>
      </c>
      <c r="AB4690" s="22">
        <v>1</v>
      </c>
      <c r="AC4690" s="22"/>
      <c r="AD4690" s="22">
        <f t="shared" si="3631"/>
        <v>680</v>
      </c>
      <c r="AE4690" s="22"/>
      <c r="AF4690" s="22">
        <f t="shared" si="3594"/>
        <v>680</v>
      </c>
      <c r="AG4690" s="20"/>
      <c r="AH4690" s="22"/>
      <c r="AI4690" s="22"/>
      <c r="AJ4690" s="22">
        <f>N4690</f>
        <v>680</v>
      </c>
      <c r="AK4690" s="22">
        <f>IF(O4690="(传统)XDSL",VLOOKUP(S4690,[1]续费率明细!C:I,7,FALSE)*1,IF(O4690="GPON+XDSL",VLOOKUP(S4690,[1]续费率明细!C:I,7,FALSE)*1,VLOOKUP(S4690,[1]续费率明细!C:I,5,FALSE)*1))</f>
        <v>-40</v>
      </c>
      <c r="AL4690" s="22" t="s">
        <v>1871</v>
      </c>
      <c r="AM4690" s="22"/>
      <c r="AN4690" s="22"/>
      <c r="AO4690" s="22" t="s">
        <v>5792</v>
      </c>
      <c r="AP4690" s="22" t="s">
        <v>5805</v>
      </c>
      <c r="AS4690" s="20"/>
      <c r="AT4690" s="20"/>
      <c r="AU4690" s="20"/>
    </row>
    <row r="4691" spans="1:47" x14ac:dyDescent="0.15">
      <c r="A4691" s="21" t="s">
        <v>1273</v>
      </c>
      <c r="B4691" s="22" t="s">
        <v>918</v>
      </c>
      <c r="C4691" s="22" t="s">
        <v>1178</v>
      </c>
      <c r="D4691" s="22" t="s">
        <v>1189</v>
      </c>
      <c r="E4691" s="22" t="s">
        <v>1218</v>
      </c>
      <c r="F4691" s="22" t="s">
        <v>1250</v>
      </c>
      <c r="G4691" s="22" t="s">
        <v>6010</v>
      </c>
      <c r="I4691" s="22">
        <v>13712533163</v>
      </c>
      <c r="J4691" s="22" t="s">
        <v>1268</v>
      </c>
      <c r="K4691" s="22" t="s">
        <v>230</v>
      </c>
      <c r="L4691" s="22" t="s">
        <v>1358</v>
      </c>
      <c r="M4691" s="22">
        <v>1088</v>
      </c>
      <c r="N4691" s="22">
        <v>1088</v>
      </c>
      <c r="O4691" s="22" t="s">
        <v>927</v>
      </c>
      <c r="P4691" s="22" t="s">
        <v>50</v>
      </c>
      <c r="Q4691" s="28"/>
      <c r="R4691" s="21" t="s">
        <v>117</v>
      </c>
      <c r="S4691" s="21"/>
      <c r="T4691" s="21" t="s">
        <v>53</v>
      </c>
      <c r="U4691" s="21" t="s">
        <v>5922</v>
      </c>
      <c r="V4691" s="46">
        <v>1</v>
      </c>
      <c r="W4691" s="26">
        <f t="shared" si="3593"/>
        <v>1</v>
      </c>
      <c r="X4691" s="26">
        <f t="shared" si="3619"/>
        <v>1</v>
      </c>
      <c r="Y4691" s="21">
        <v>10</v>
      </c>
      <c r="Z4691" s="22">
        <f t="shared" si="3610"/>
        <v>1088</v>
      </c>
      <c r="AA4691" s="20" t="s">
        <v>5794</v>
      </c>
      <c r="AB4691" s="22"/>
      <c r="AC4691" s="22">
        <v>1</v>
      </c>
      <c r="AD4691" s="22"/>
      <c r="AE4691" s="22">
        <f t="shared" ref="AE4691:AE4693" si="3632">N4691</f>
        <v>1088</v>
      </c>
      <c r="AF4691" s="22">
        <f t="shared" si="3594"/>
        <v>1088</v>
      </c>
      <c r="AG4691" s="20">
        <f>N4691</f>
        <v>1088</v>
      </c>
      <c r="AH4691" s="20" t="str">
        <f>VLOOKUP(U4691,[1]提成计算!B:I,8,FALSE)</f>
        <v>否</v>
      </c>
      <c r="AI4691" s="20"/>
      <c r="AJ4691" s="22"/>
      <c r="AK4691" s="22"/>
      <c r="AM4691" s="22"/>
      <c r="AN4691" s="22"/>
      <c r="AO4691" s="22" t="s">
        <v>5792</v>
      </c>
      <c r="AP4691" s="22" t="s">
        <v>1301</v>
      </c>
      <c r="AS4691" s="20"/>
      <c r="AT4691" s="20"/>
      <c r="AU4691" s="20"/>
    </row>
    <row r="4692" spans="1:47" x14ac:dyDescent="0.15">
      <c r="A4692" s="21" t="s">
        <v>1273</v>
      </c>
      <c r="B4692" s="22" t="s">
        <v>918</v>
      </c>
      <c r="C4692" s="22" t="s">
        <v>1178</v>
      </c>
      <c r="D4692" s="22" t="s">
        <v>1183</v>
      </c>
      <c r="E4692" s="22" t="s">
        <v>1193</v>
      </c>
      <c r="F4692" s="22" t="s">
        <v>1250</v>
      </c>
      <c r="G4692" s="22" t="s">
        <v>6011</v>
      </c>
      <c r="I4692" s="22">
        <v>13517255694</v>
      </c>
      <c r="J4692" s="22" t="s">
        <v>924</v>
      </c>
      <c r="K4692" s="22" t="s">
        <v>1247</v>
      </c>
      <c r="L4692" s="22" t="s">
        <v>1299</v>
      </c>
      <c r="M4692" s="22">
        <v>888</v>
      </c>
      <c r="N4692" s="22">
        <v>888</v>
      </c>
      <c r="O4692" s="22" t="s">
        <v>927</v>
      </c>
      <c r="P4692" s="22" t="s">
        <v>50</v>
      </c>
      <c r="Q4692" s="28"/>
      <c r="R4692" s="21" t="s">
        <v>77</v>
      </c>
      <c r="S4692" s="25" t="s">
        <v>1466</v>
      </c>
      <c r="T4692" s="21" t="s">
        <v>53</v>
      </c>
      <c r="U4692" s="21" t="s">
        <v>5915</v>
      </c>
      <c r="V4692" s="46">
        <v>1</v>
      </c>
      <c r="W4692" s="26">
        <f t="shared" si="3593"/>
        <v>1</v>
      </c>
      <c r="Y4692" s="21">
        <v>12</v>
      </c>
      <c r="Z4692" s="22">
        <f t="shared" si="3610"/>
        <v>888</v>
      </c>
      <c r="AA4692" s="20" t="s">
        <v>5794</v>
      </c>
      <c r="AB4692" s="22"/>
      <c r="AC4692" s="22">
        <v>1</v>
      </c>
      <c r="AD4692" s="22"/>
      <c r="AE4692" s="22">
        <f t="shared" si="3632"/>
        <v>888</v>
      </c>
      <c r="AF4692" s="22">
        <f t="shared" si="3594"/>
        <v>888</v>
      </c>
      <c r="AG4692" s="20"/>
      <c r="AH4692" s="22"/>
      <c r="AI4692" s="22"/>
      <c r="AJ4692" s="22">
        <f>N4692</f>
        <v>888</v>
      </c>
      <c r="AK4692" s="22">
        <f>IF(O4692="(传统)XDSL",VLOOKUP(S4692,[2]直销续费率明细!C:I,7,FALSE)*1,IF(O4692="GPON+XDSL",VLOOKUP(S4692,[2]直销续费率明细!C:I,7,FALSE)*1,VLOOKUP(S4692,[2]直销续费率明细!C:I,5,FALSE)*1))</f>
        <v>-40</v>
      </c>
      <c r="AL4692" s="22" t="s">
        <v>1309</v>
      </c>
      <c r="AM4692" s="22"/>
      <c r="AN4692" s="22"/>
      <c r="AO4692" s="22" t="s">
        <v>2216</v>
      </c>
      <c r="AP4692" s="22" t="s">
        <v>1301</v>
      </c>
      <c r="AS4692" s="20">
        <f>IF(Y4692&gt;=10,VLOOKUP(U4692,[2]提成计算!B:T,19,FALSE),VLOOKUP(U4692,[2]提成计算!B:T,18,FALSE))</f>
        <v>0.09</v>
      </c>
      <c r="AT4692" s="20">
        <f t="shared" ref="AT4692" si="3633">IF(AD4692*AS4692&gt;0,AD4692*AS4692,AE4692*AS4692)</f>
        <v>79.92</v>
      </c>
      <c r="AU4692" s="20">
        <f t="shared" ref="AU4692" si="3634">IF(AND(AK4692&lt;0,AK4692+AT4692&lt;0),-AT4692,AK4692)</f>
        <v>-40</v>
      </c>
    </row>
    <row r="4693" spans="1:47" x14ac:dyDescent="0.15">
      <c r="A4693" s="21" t="s">
        <v>1273</v>
      </c>
      <c r="B4693" s="22" t="s">
        <v>918</v>
      </c>
      <c r="C4693" s="22" t="s">
        <v>1178</v>
      </c>
      <c r="D4693" s="22" t="s">
        <v>1189</v>
      </c>
      <c r="E4693" s="22" t="s">
        <v>1400</v>
      </c>
      <c r="F4693" s="22" t="s">
        <v>1250</v>
      </c>
      <c r="G4693" s="22" t="s">
        <v>6012</v>
      </c>
      <c r="I4693" s="22">
        <v>13763113456</v>
      </c>
      <c r="J4693" s="22" t="s">
        <v>1268</v>
      </c>
      <c r="K4693" s="22" t="s">
        <v>115</v>
      </c>
      <c r="L4693" s="22" t="s">
        <v>1358</v>
      </c>
      <c r="M4693" s="22">
        <v>1088</v>
      </c>
      <c r="N4693" s="22">
        <v>1088</v>
      </c>
      <c r="O4693" s="22" t="s">
        <v>927</v>
      </c>
      <c r="P4693" s="22" t="s">
        <v>50</v>
      </c>
      <c r="Q4693" s="28"/>
      <c r="R4693" s="21" t="s">
        <v>117</v>
      </c>
      <c r="S4693" s="21"/>
      <c r="T4693" s="21" t="s">
        <v>53</v>
      </c>
      <c r="U4693" s="21" t="s">
        <v>6013</v>
      </c>
      <c r="V4693" s="46">
        <v>1</v>
      </c>
      <c r="W4693" s="26">
        <f t="shared" si="3593"/>
        <v>1</v>
      </c>
      <c r="X4693" s="26">
        <f t="shared" si="3619"/>
        <v>1</v>
      </c>
      <c r="Y4693" s="21">
        <v>10</v>
      </c>
      <c r="Z4693" s="22">
        <f t="shared" si="3610"/>
        <v>1088</v>
      </c>
      <c r="AA4693" s="20" t="s">
        <v>2218</v>
      </c>
      <c r="AB4693" s="22"/>
      <c r="AC4693" s="22">
        <v>1</v>
      </c>
      <c r="AD4693" s="22"/>
      <c r="AE4693" s="22">
        <f t="shared" si="3632"/>
        <v>1088</v>
      </c>
      <c r="AF4693" s="22">
        <f t="shared" si="3594"/>
        <v>1088</v>
      </c>
      <c r="AG4693" s="20">
        <f t="shared" ref="AG4693:AG4698" si="3635">N4693</f>
        <v>1088</v>
      </c>
      <c r="AH4693" s="20" t="str">
        <f>VLOOKUP(U4693,[1]提成计算!B:I,8,FALSE)</f>
        <v>否</v>
      </c>
      <c r="AI4693" s="20"/>
      <c r="AJ4693" s="22"/>
      <c r="AK4693" s="22"/>
      <c r="AM4693" s="22"/>
      <c r="AN4693" s="22"/>
      <c r="AO4693" s="22" t="s">
        <v>5792</v>
      </c>
      <c r="AP4693" s="22" t="s">
        <v>1301</v>
      </c>
      <c r="AS4693" s="20"/>
      <c r="AT4693" s="20"/>
      <c r="AU4693" s="20"/>
    </row>
    <row r="4694" spans="1:47" x14ac:dyDescent="0.15">
      <c r="A4694" s="21" t="s">
        <v>1273</v>
      </c>
      <c r="B4694" s="22" t="s">
        <v>918</v>
      </c>
      <c r="C4694" s="22" t="s">
        <v>1178</v>
      </c>
      <c r="D4694" s="22" t="s">
        <v>1179</v>
      </c>
      <c r="E4694" s="22" t="s">
        <v>1236</v>
      </c>
      <c r="F4694" s="22" t="s">
        <v>1250</v>
      </c>
      <c r="G4694" s="22" t="s">
        <v>6014</v>
      </c>
      <c r="I4694" s="22">
        <v>13612717345</v>
      </c>
      <c r="J4694" s="22" t="s">
        <v>1268</v>
      </c>
      <c r="K4694" s="22" t="s">
        <v>146</v>
      </c>
      <c r="L4694" s="22" t="s">
        <v>1939</v>
      </c>
      <c r="M4694" s="22">
        <v>680</v>
      </c>
      <c r="N4694" s="22">
        <v>680</v>
      </c>
      <c r="O4694" s="22" t="s">
        <v>927</v>
      </c>
      <c r="P4694" s="22" t="s">
        <v>50</v>
      </c>
      <c r="Q4694" s="28"/>
      <c r="R4694" s="21" t="s">
        <v>147</v>
      </c>
      <c r="S4694" s="21"/>
      <c r="T4694" s="21" t="s">
        <v>53</v>
      </c>
      <c r="U4694" s="21" t="s">
        <v>5899</v>
      </c>
      <c r="V4694" s="46">
        <v>1</v>
      </c>
      <c r="W4694" s="26">
        <f t="shared" si="3593"/>
        <v>1</v>
      </c>
      <c r="X4694" s="26">
        <f t="shared" si="3619"/>
        <v>1</v>
      </c>
      <c r="Y4694" s="21">
        <v>4</v>
      </c>
      <c r="Z4694" s="22">
        <f t="shared" si="3610"/>
        <v>680</v>
      </c>
      <c r="AA4694" s="20" t="s">
        <v>5794</v>
      </c>
      <c r="AB4694" s="22">
        <v>1</v>
      </c>
      <c r="AC4694" s="22"/>
      <c r="AD4694" s="22">
        <f>N4694</f>
        <v>680</v>
      </c>
      <c r="AE4694" s="22"/>
      <c r="AF4694" s="22">
        <f t="shared" si="3594"/>
        <v>680</v>
      </c>
      <c r="AG4694" s="20">
        <f t="shared" si="3635"/>
        <v>680</v>
      </c>
      <c r="AH4694" s="20" t="str">
        <f>VLOOKUP(U4694,[1]提成计算!B:I,8,FALSE)</f>
        <v xml:space="preserve"> </v>
      </c>
      <c r="AI4694" s="20"/>
      <c r="AJ4694" s="22"/>
      <c r="AK4694" s="22"/>
      <c r="AM4694" s="22"/>
      <c r="AN4694" s="22"/>
      <c r="AO4694" s="22" t="s">
        <v>5792</v>
      </c>
      <c r="AP4694" s="22" t="s">
        <v>1301</v>
      </c>
      <c r="AS4694" s="20"/>
      <c r="AT4694" s="20"/>
      <c r="AU4694" s="20"/>
    </row>
    <row r="4695" spans="1:47" x14ac:dyDescent="0.15">
      <c r="A4695" s="21" t="s">
        <v>1273</v>
      </c>
      <c r="B4695" s="22" t="s">
        <v>918</v>
      </c>
      <c r="C4695" s="22" t="s">
        <v>1178</v>
      </c>
      <c r="D4695" s="22" t="s">
        <v>1183</v>
      </c>
      <c r="E4695" s="22" t="s">
        <v>1193</v>
      </c>
      <c r="F4695" s="22" t="s">
        <v>1250</v>
      </c>
      <c r="G4695" s="22" t="s">
        <v>6015</v>
      </c>
      <c r="I4695" s="22">
        <v>13926918961</v>
      </c>
      <c r="J4695" s="22" t="s">
        <v>1268</v>
      </c>
      <c r="K4695" s="22" t="s">
        <v>1247</v>
      </c>
      <c r="L4695" s="22" t="s">
        <v>3083</v>
      </c>
      <c r="M4695" s="22">
        <v>2598</v>
      </c>
      <c r="N4695" s="22">
        <v>2598</v>
      </c>
      <c r="O4695" s="22" t="s">
        <v>927</v>
      </c>
      <c r="P4695" s="22" t="s">
        <v>50</v>
      </c>
      <c r="Q4695" s="28"/>
      <c r="R4695" s="21" t="s">
        <v>77</v>
      </c>
      <c r="S4695" s="21"/>
      <c r="T4695" s="21" t="s">
        <v>53</v>
      </c>
      <c r="U4695" s="21" t="s">
        <v>5915</v>
      </c>
      <c r="V4695" s="46">
        <v>1</v>
      </c>
      <c r="W4695" s="26">
        <f t="shared" si="3593"/>
        <v>1</v>
      </c>
      <c r="X4695" s="26">
        <f t="shared" si="3619"/>
        <v>1</v>
      </c>
      <c r="Y4695" s="21">
        <v>20</v>
      </c>
      <c r="Z4695" s="22">
        <f t="shared" si="3610"/>
        <v>2598</v>
      </c>
      <c r="AA4695" s="20" t="s">
        <v>5794</v>
      </c>
      <c r="AB4695" s="22"/>
      <c r="AC4695" s="22">
        <v>1</v>
      </c>
      <c r="AD4695" s="22"/>
      <c r="AE4695" s="22">
        <f>N4695</f>
        <v>2598</v>
      </c>
      <c r="AF4695" s="22">
        <f t="shared" si="3594"/>
        <v>2598</v>
      </c>
      <c r="AG4695" s="20">
        <f t="shared" si="3635"/>
        <v>2598</v>
      </c>
      <c r="AH4695" s="20" t="str">
        <f>VLOOKUP(U4695,[1]提成计算!B:I,8,FALSE)</f>
        <v xml:space="preserve"> </v>
      </c>
      <c r="AI4695" s="20"/>
      <c r="AJ4695" s="22"/>
      <c r="AK4695" s="22"/>
      <c r="AM4695" s="22"/>
      <c r="AN4695" s="22"/>
      <c r="AO4695" s="22" t="s">
        <v>5792</v>
      </c>
      <c r="AP4695" s="22" t="s">
        <v>1301</v>
      </c>
      <c r="AS4695" s="20"/>
      <c r="AT4695" s="20"/>
      <c r="AU4695" s="20"/>
    </row>
    <row r="4696" spans="1:47" x14ac:dyDescent="0.15">
      <c r="A4696" s="21" t="s">
        <v>1273</v>
      </c>
      <c r="B4696" s="22" t="s">
        <v>918</v>
      </c>
      <c r="C4696" s="22" t="s">
        <v>1178</v>
      </c>
      <c r="D4696" s="22" t="s">
        <v>1189</v>
      </c>
      <c r="E4696" s="22" t="s">
        <v>5863</v>
      </c>
      <c r="F4696" s="22" t="s">
        <v>1250</v>
      </c>
      <c r="G4696" s="22" t="s">
        <v>6016</v>
      </c>
      <c r="I4696" s="22">
        <v>15016768412</v>
      </c>
      <c r="J4696" s="22" t="s">
        <v>1268</v>
      </c>
      <c r="K4696" s="22" t="s">
        <v>166</v>
      </c>
      <c r="L4696" s="22" t="s">
        <v>1960</v>
      </c>
      <c r="M4696" s="22">
        <v>400</v>
      </c>
      <c r="N4696" s="22">
        <v>400</v>
      </c>
      <c r="O4696" s="22" t="s">
        <v>927</v>
      </c>
      <c r="P4696" s="22" t="s">
        <v>50</v>
      </c>
      <c r="Q4696" s="28"/>
      <c r="R4696" s="21" t="s">
        <v>77</v>
      </c>
      <c r="S4696" s="21"/>
      <c r="T4696" s="21" t="s">
        <v>5850</v>
      </c>
      <c r="U4696" s="21"/>
      <c r="V4696" s="46">
        <v>0.5</v>
      </c>
      <c r="W4696" s="26">
        <f t="shared" si="3593"/>
        <v>0.5</v>
      </c>
      <c r="X4696" s="26">
        <f t="shared" si="3619"/>
        <v>0.5</v>
      </c>
      <c r="Y4696" s="21">
        <v>4</v>
      </c>
      <c r="Z4696" s="22">
        <f t="shared" si="3610"/>
        <v>400</v>
      </c>
      <c r="AA4696" s="20" t="s">
        <v>5794</v>
      </c>
      <c r="AB4696" s="22">
        <v>1</v>
      </c>
      <c r="AC4696" s="22"/>
      <c r="AD4696" s="22">
        <f>N4696</f>
        <v>400</v>
      </c>
      <c r="AE4696" s="22"/>
      <c r="AF4696" s="22">
        <f t="shared" si="3594"/>
        <v>400</v>
      </c>
      <c r="AG4696" s="20">
        <f t="shared" si="3635"/>
        <v>400</v>
      </c>
      <c r="AH4696" s="20"/>
      <c r="AI4696" s="20"/>
      <c r="AJ4696" s="22"/>
      <c r="AK4696" s="22"/>
      <c r="AM4696" s="22"/>
      <c r="AN4696" s="22"/>
      <c r="AO4696" s="22" t="s">
        <v>5792</v>
      </c>
      <c r="AP4696" s="22" t="s">
        <v>1961</v>
      </c>
      <c r="AS4696" s="20"/>
      <c r="AT4696" s="20"/>
      <c r="AU4696" s="20"/>
    </row>
    <row r="4697" spans="1:47" x14ac:dyDescent="0.15">
      <c r="A4697" s="21" t="s">
        <v>1273</v>
      </c>
      <c r="B4697" s="22" t="s">
        <v>918</v>
      </c>
      <c r="C4697" s="22" t="s">
        <v>1178</v>
      </c>
      <c r="D4697" s="22" t="s">
        <v>1183</v>
      </c>
      <c r="E4697" s="22" t="s">
        <v>1193</v>
      </c>
      <c r="F4697" s="22" t="s">
        <v>1250</v>
      </c>
      <c r="G4697" s="22" t="s">
        <v>6017</v>
      </c>
      <c r="I4697" s="22">
        <v>13412301218</v>
      </c>
      <c r="J4697" s="22" t="s">
        <v>1268</v>
      </c>
      <c r="K4697" s="22" t="s">
        <v>5882</v>
      </c>
      <c r="L4697" s="22" t="s">
        <v>1358</v>
      </c>
      <c r="M4697" s="22">
        <v>1088</v>
      </c>
      <c r="N4697" s="22">
        <v>1088</v>
      </c>
      <c r="O4697" s="22" t="s">
        <v>927</v>
      </c>
      <c r="P4697" s="22" t="s">
        <v>50</v>
      </c>
      <c r="Q4697" s="28"/>
      <c r="R4697" s="21" t="s">
        <v>77</v>
      </c>
      <c r="S4697" s="21"/>
      <c r="T4697" s="21" t="s">
        <v>53</v>
      </c>
      <c r="U4697" s="21" t="s">
        <v>5948</v>
      </c>
      <c r="V4697" s="46">
        <v>1</v>
      </c>
      <c r="W4697" s="26">
        <f t="shared" si="3593"/>
        <v>1</v>
      </c>
      <c r="X4697" s="26">
        <f t="shared" si="3619"/>
        <v>1</v>
      </c>
      <c r="Y4697" s="21">
        <v>10</v>
      </c>
      <c r="Z4697" s="22">
        <f t="shared" si="3610"/>
        <v>1088</v>
      </c>
      <c r="AA4697" s="20" t="s">
        <v>5794</v>
      </c>
      <c r="AB4697" s="22"/>
      <c r="AC4697" s="22">
        <v>1</v>
      </c>
      <c r="AD4697" s="22"/>
      <c r="AE4697" s="22">
        <f t="shared" ref="AE4697:AE4698" si="3636">N4697</f>
        <v>1088</v>
      </c>
      <c r="AF4697" s="22">
        <f t="shared" si="3594"/>
        <v>1088</v>
      </c>
      <c r="AG4697" s="20">
        <f t="shared" si="3635"/>
        <v>1088</v>
      </c>
      <c r="AH4697" s="20" t="str">
        <f>VLOOKUP(U4697,[1]提成计算!B:I,8,FALSE)</f>
        <v xml:space="preserve"> </v>
      </c>
      <c r="AI4697" s="20"/>
      <c r="AJ4697" s="22"/>
      <c r="AK4697" s="22"/>
      <c r="AM4697" s="22"/>
      <c r="AN4697" s="22"/>
      <c r="AO4697" s="22" t="s">
        <v>2216</v>
      </c>
      <c r="AP4697" s="22" t="s">
        <v>1301</v>
      </c>
      <c r="AS4697" s="20"/>
      <c r="AT4697" s="20"/>
      <c r="AU4697" s="20"/>
    </row>
    <row r="4698" spans="1:47" x14ac:dyDescent="0.15">
      <c r="A4698" s="21" t="s">
        <v>1273</v>
      </c>
      <c r="B4698" s="22" t="s">
        <v>918</v>
      </c>
      <c r="C4698" s="22" t="s">
        <v>1178</v>
      </c>
      <c r="D4698" s="22" t="s">
        <v>1183</v>
      </c>
      <c r="E4698" s="22" t="s">
        <v>5975</v>
      </c>
      <c r="F4698" s="22" t="s">
        <v>1250</v>
      </c>
      <c r="G4698" s="22" t="s">
        <v>6018</v>
      </c>
      <c r="I4698" s="22">
        <v>13570314825</v>
      </c>
      <c r="J4698" s="22" t="s">
        <v>1268</v>
      </c>
      <c r="K4698" s="22" t="s">
        <v>5853</v>
      </c>
      <c r="L4698" s="22" t="s">
        <v>2133</v>
      </c>
      <c r="M4698" s="22">
        <v>1998</v>
      </c>
      <c r="N4698" s="22">
        <v>1998</v>
      </c>
      <c r="O4698" s="22" t="s">
        <v>927</v>
      </c>
      <c r="P4698" s="22" t="s">
        <v>50</v>
      </c>
      <c r="Q4698" s="28"/>
      <c r="R4698" s="21" t="s">
        <v>77</v>
      </c>
      <c r="S4698" s="21"/>
      <c r="T4698" s="21" t="s">
        <v>53</v>
      </c>
      <c r="U4698" s="21" t="s">
        <v>5903</v>
      </c>
      <c r="V4698" s="46">
        <v>1</v>
      </c>
      <c r="W4698" s="26">
        <f t="shared" si="3593"/>
        <v>1</v>
      </c>
      <c r="X4698" s="26">
        <f t="shared" si="3619"/>
        <v>1</v>
      </c>
      <c r="Y4698" s="21">
        <v>10</v>
      </c>
      <c r="Z4698" s="22">
        <f t="shared" si="3610"/>
        <v>1998</v>
      </c>
      <c r="AA4698" s="20" t="s">
        <v>2218</v>
      </c>
      <c r="AB4698" s="22"/>
      <c r="AC4698" s="22">
        <v>1</v>
      </c>
      <c r="AD4698" s="22"/>
      <c r="AE4698" s="22">
        <f t="shared" si="3636"/>
        <v>1998</v>
      </c>
      <c r="AF4698" s="22">
        <f t="shared" si="3594"/>
        <v>1998</v>
      </c>
      <c r="AG4698" s="20">
        <f t="shared" si="3635"/>
        <v>1998</v>
      </c>
      <c r="AH4698" s="20" t="str">
        <f>VLOOKUP(U4698,[1]提成计算!B:I,8,FALSE)</f>
        <v xml:space="preserve"> </v>
      </c>
      <c r="AI4698" s="20"/>
      <c r="AJ4698" s="22"/>
      <c r="AK4698" s="22"/>
      <c r="AM4698" s="22"/>
      <c r="AN4698" s="22"/>
      <c r="AO4698" s="22" t="s">
        <v>2216</v>
      </c>
      <c r="AP4698" s="22" t="s">
        <v>1301</v>
      </c>
      <c r="AS4698" s="20"/>
      <c r="AT4698" s="20"/>
      <c r="AU4698" s="20"/>
    </row>
    <row r="4699" spans="1:47" x14ac:dyDescent="0.15">
      <c r="A4699" s="21" t="s">
        <v>1273</v>
      </c>
      <c r="B4699" s="22" t="s">
        <v>918</v>
      </c>
      <c r="C4699" s="22" t="s">
        <v>1178</v>
      </c>
      <c r="D4699" s="22" t="s">
        <v>1189</v>
      </c>
      <c r="E4699" s="22" t="s">
        <v>1218</v>
      </c>
      <c r="F4699" s="22" t="s">
        <v>1250</v>
      </c>
      <c r="G4699" s="22" t="s">
        <v>6019</v>
      </c>
      <c r="I4699" s="22">
        <v>13548857564</v>
      </c>
      <c r="J4699" s="22" t="s">
        <v>924</v>
      </c>
      <c r="K4699" s="22" t="s">
        <v>230</v>
      </c>
      <c r="L4699" s="22" t="s">
        <v>1918</v>
      </c>
      <c r="M4699" s="22">
        <v>680</v>
      </c>
      <c r="N4699" s="22">
        <v>680</v>
      </c>
      <c r="O4699" s="22" t="s">
        <v>1262</v>
      </c>
      <c r="P4699" s="22" t="s">
        <v>50</v>
      </c>
      <c r="Q4699" s="28"/>
      <c r="R4699" s="21" t="s">
        <v>117</v>
      </c>
      <c r="S4699" s="25" t="s">
        <v>1201</v>
      </c>
      <c r="T4699" s="21" t="s">
        <v>53</v>
      </c>
      <c r="U4699" s="21" t="s">
        <v>5927</v>
      </c>
      <c r="V4699" s="46">
        <v>1</v>
      </c>
      <c r="W4699" s="26">
        <f t="shared" si="3593"/>
        <v>1</v>
      </c>
      <c r="Y4699" s="21">
        <v>4</v>
      </c>
      <c r="Z4699" s="22">
        <f t="shared" si="3610"/>
        <v>680</v>
      </c>
      <c r="AA4699" s="20" t="s">
        <v>2218</v>
      </c>
      <c r="AB4699" s="22">
        <v>1</v>
      </c>
      <c r="AC4699" s="22"/>
      <c r="AD4699" s="22">
        <f>N4699</f>
        <v>680</v>
      </c>
      <c r="AE4699" s="22"/>
      <c r="AF4699" s="22">
        <f t="shared" si="3594"/>
        <v>680</v>
      </c>
      <c r="AG4699" s="20"/>
      <c r="AH4699" s="22"/>
      <c r="AI4699" s="22"/>
      <c r="AJ4699" s="22">
        <f>N4699</f>
        <v>680</v>
      </c>
      <c r="AK4699" s="22">
        <f>IF(O4699="(传统)XDSL",VLOOKUP(S4699,[2]直销续费率明细!C:I,7,FALSE)*1,IF(O4699="GPON+XDSL",VLOOKUP(S4699,[2]直销续费率明细!C:I,7,FALSE)*1,VLOOKUP(S4699,[2]直销续费率明细!C:I,5,FALSE)*1))</f>
        <v>-40</v>
      </c>
      <c r="AL4699" s="22" t="s">
        <v>1309</v>
      </c>
      <c r="AM4699" s="22"/>
      <c r="AN4699" s="22"/>
      <c r="AO4699" s="22" t="s">
        <v>5792</v>
      </c>
      <c r="AP4699" s="22" t="s">
        <v>5805</v>
      </c>
      <c r="AS4699" s="20">
        <f>IF(Y4699&gt;=10,VLOOKUP(U4699,[2]提成计算!B:T,19,FALSE),VLOOKUP(U4699,[2]提成计算!B:T,18,FALSE))</f>
        <v>0.06</v>
      </c>
      <c r="AT4699" s="20">
        <f t="shared" ref="AT4699" si="3637">IF(AD4699*AS4699&gt;0,AD4699*AS4699,AE4699*AS4699)</f>
        <v>40.799999999999997</v>
      </c>
      <c r="AU4699" s="20">
        <f t="shared" ref="AU4699" si="3638">IF(AND(AK4699&lt;0,AK4699+AT4699&lt;0),-AT4699,AK4699)</f>
        <v>-40</v>
      </c>
    </row>
    <row r="4700" spans="1:47" x14ac:dyDescent="0.15">
      <c r="A4700" s="21" t="s">
        <v>1273</v>
      </c>
      <c r="B4700" s="22" t="s">
        <v>918</v>
      </c>
      <c r="C4700" s="22" t="s">
        <v>1178</v>
      </c>
      <c r="D4700" s="22" t="s">
        <v>1189</v>
      </c>
      <c r="E4700" s="22" t="s">
        <v>5894</v>
      </c>
      <c r="F4700" s="22" t="s">
        <v>1250</v>
      </c>
      <c r="G4700" s="22" t="s">
        <v>6020</v>
      </c>
      <c r="I4700" s="22">
        <v>18617226053</v>
      </c>
      <c r="J4700" s="22" t="s">
        <v>1268</v>
      </c>
      <c r="K4700" s="22" t="s">
        <v>166</v>
      </c>
      <c r="L4700" s="22" t="s">
        <v>1966</v>
      </c>
      <c r="M4700" s="22">
        <v>1598</v>
      </c>
      <c r="N4700" s="22">
        <v>1598</v>
      </c>
      <c r="O4700" s="22" t="s">
        <v>927</v>
      </c>
      <c r="P4700" s="22" t="s">
        <v>50</v>
      </c>
      <c r="Q4700" s="28"/>
      <c r="R4700" s="21" t="s">
        <v>77</v>
      </c>
      <c r="S4700" s="21"/>
      <c r="T4700" s="21" t="s">
        <v>5850</v>
      </c>
      <c r="U4700" s="21"/>
      <c r="V4700" s="46">
        <v>1</v>
      </c>
      <c r="W4700" s="26">
        <f t="shared" si="3593"/>
        <v>1</v>
      </c>
      <c r="X4700" s="26">
        <f t="shared" si="3619"/>
        <v>1</v>
      </c>
      <c r="Y4700" s="21">
        <v>50</v>
      </c>
      <c r="Z4700" s="22">
        <f t="shared" si="3610"/>
        <v>1598</v>
      </c>
      <c r="AA4700" s="20" t="s">
        <v>5794</v>
      </c>
      <c r="AB4700" s="22"/>
      <c r="AC4700" s="22">
        <v>1</v>
      </c>
      <c r="AD4700" s="22"/>
      <c r="AE4700" s="22">
        <f>N4700</f>
        <v>1598</v>
      </c>
      <c r="AF4700" s="22">
        <f t="shared" si="3594"/>
        <v>1598</v>
      </c>
      <c r="AG4700" s="20">
        <f>N4700</f>
        <v>1598</v>
      </c>
      <c r="AH4700" s="20"/>
      <c r="AI4700" s="20"/>
      <c r="AJ4700" s="22"/>
      <c r="AK4700" s="22"/>
      <c r="AM4700" s="22"/>
      <c r="AN4700" s="22"/>
      <c r="AO4700" s="22" t="s">
        <v>5792</v>
      </c>
      <c r="AP4700" s="22" t="s">
        <v>1301</v>
      </c>
      <c r="AS4700" s="20"/>
      <c r="AT4700" s="20"/>
      <c r="AU4700" s="20"/>
    </row>
    <row r="4701" spans="1:47" x14ac:dyDescent="0.15">
      <c r="A4701" s="21" t="s">
        <v>1273</v>
      </c>
      <c r="B4701" s="22" t="s">
        <v>918</v>
      </c>
      <c r="C4701" s="22" t="s">
        <v>1178</v>
      </c>
      <c r="D4701" s="22" t="s">
        <v>1189</v>
      </c>
      <c r="E4701" s="22" t="s">
        <v>1218</v>
      </c>
      <c r="F4701" s="22" t="s">
        <v>1250</v>
      </c>
      <c r="G4701" s="22" t="s">
        <v>6021</v>
      </c>
      <c r="I4701" s="22">
        <v>13434530116</v>
      </c>
      <c r="J4701" s="22" t="s">
        <v>924</v>
      </c>
      <c r="K4701" s="22" t="s">
        <v>174</v>
      </c>
      <c r="L4701" s="22" t="s">
        <v>1863</v>
      </c>
      <c r="M4701" s="22">
        <v>1298</v>
      </c>
      <c r="N4701" s="22">
        <v>1298</v>
      </c>
      <c r="O4701" s="22" t="s">
        <v>927</v>
      </c>
      <c r="P4701" s="22" t="s">
        <v>50</v>
      </c>
      <c r="Q4701" s="28"/>
      <c r="R4701" s="21" t="s">
        <v>117</v>
      </c>
      <c r="S4701" s="25" t="s">
        <v>1220</v>
      </c>
      <c r="T4701" s="21" t="s">
        <v>5850</v>
      </c>
      <c r="U4701" s="21"/>
      <c r="V4701" s="46">
        <v>1</v>
      </c>
      <c r="W4701" s="26">
        <f t="shared" si="3593"/>
        <v>1</v>
      </c>
      <c r="Y4701" s="21">
        <v>6</v>
      </c>
      <c r="Z4701" s="22">
        <f t="shared" si="3610"/>
        <v>1298</v>
      </c>
      <c r="AA4701" s="20" t="s">
        <v>5794</v>
      </c>
      <c r="AB4701" s="22">
        <v>1</v>
      </c>
      <c r="AC4701" s="22"/>
      <c r="AD4701" s="22">
        <f t="shared" ref="AD4701:AD4703" si="3639">N4701</f>
        <v>1298</v>
      </c>
      <c r="AE4701" s="22"/>
      <c r="AF4701" s="22">
        <f t="shared" si="3594"/>
        <v>1298</v>
      </c>
      <c r="AG4701" s="20"/>
      <c r="AH4701" s="22"/>
      <c r="AI4701" s="22"/>
      <c r="AJ4701" s="22">
        <f>N4701</f>
        <v>1298</v>
      </c>
      <c r="AK4701" s="22">
        <f>IF(O4701="(传统)XDSL",VLOOKUP(S4701,[1]续费率明细!C:I,7,FALSE)*1,IF(O4701="GPON+XDSL",VLOOKUP(S4701,[1]续费率明细!C:I,7,FALSE)*1,VLOOKUP(S4701,[1]续费率明细!C:I,5,FALSE)*1))</f>
        <v>-40</v>
      </c>
      <c r="AL4701" s="22" t="s">
        <v>1300</v>
      </c>
      <c r="AM4701" s="22"/>
      <c r="AN4701" s="22"/>
      <c r="AO4701" s="22" t="s">
        <v>5792</v>
      </c>
      <c r="AP4701" s="22" t="s">
        <v>1301</v>
      </c>
      <c r="AS4701" s="20"/>
      <c r="AT4701" s="20"/>
      <c r="AU4701" s="20"/>
    </row>
    <row r="4702" spans="1:47" x14ac:dyDescent="0.15">
      <c r="A4702" s="21" t="s">
        <v>1273</v>
      </c>
      <c r="B4702" s="22" t="s">
        <v>918</v>
      </c>
      <c r="C4702" s="22" t="s">
        <v>1178</v>
      </c>
      <c r="D4702" s="22" t="s">
        <v>1189</v>
      </c>
      <c r="E4702" s="22" t="s">
        <v>1190</v>
      </c>
      <c r="F4702" s="22" t="s">
        <v>1250</v>
      </c>
      <c r="G4702" s="22" t="s">
        <v>6022</v>
      </c>
      <c r="I4702" s="22">
        <v>13580421586</v>
      </c>
      <c r="J4702" s="22" t="s">
        <v>1268</v>
      </c>
      <c r="K4702" s="22" t="s">
        <v>237</v>
      </c>
      <c r="L4702" s="22" t="s">
        <v>1939</v>
      </c>
      <c r="M4702" s="22">
        <v>680</v>
      </c>
      <c r="N4702" s="22">
        <v>680</v>
      </c>
      <c r="O4702" s="22" t="s">
        <v>927</v>
      </c>
      <c r="P4702" s="22" t="s">
        <v>50</v>
      </c>
      <c r="Q4702" s="28"/>
      <c r="R4702" s="21" t="s">
        <v>117</v>
      </c>
      <c r="S4702" s="21"/>
      <c r="T4702" s="21" t="s">
        <v>53</v>
      </c>
      <c r="U4702" s="21" t="s">
        <v>5938</v>
      </c>
      <c r="V4702" s="46">
        <v>1</v>
      </c>
      <c r="W4702" s="26">
        <f t="shared" si="3593"/>
        <v>1</v>
      </c>
      <c r="X4702" s="26">
        <f t="shared" si="3619"/>
        <v>1</v>
      </c>
      <c r="Y4702" s="21">
        <v>4</v>
      </c>
      <c r="Z4702" s="22">
        <f t="shared" si="3610"/>
        <v>680</v>
      </c>
      <c r="AA4702" s="20" t="s">
        <v>5794</v>
      </c>
      <c r="AB4702" s="22">
        <v>1</v>
      </c>
      <c r="AC4702" s="22"/>
      <c r="AD4702" s="22">
        <f t="shared" si="3639"/>
        <v>680</v>
      </c>
      <c r="AE4702" s="22"/>
      <c r="AF4702" s="22">
        <f t="shared" si="3594"/>
        <v>680</v>
      </c>
      <c r="AG4702" s="20">
        <f>N4702</f>
        <v>680</v>
      </c>
      <c r="AH4702" s="20" t="str">
        <f>VLOOKUP(U4702,[1]提成计算!B:I,8,FALSE)</f>
        <v>否</v>
      </c>
      <c r="AI4702" s="20"/>
      <c r="AJ4702" s="22"/>
      <c r="AK4702" s="22"/>
      <c r="AM4702" s="22"/>
      <c r="AN4702" s="22"/>
      <c r="AO4702" s="22" t="s">
        <v>5792</v>
      </c>
      <c r="AP4702" s="22" t="s">
        <v>1301</v>
      </c>
      <c r="AS4702" s="20"/>
      <c r="AT4702" s="20"/>
      <c r="AU4702" s="20"/>
    </row>
    <row r="4703" spans="1:47" x14ac:dyDescent="0.15">
      <c r="A4703" s="21" t="s">
        <v>1273</v>
      </c>
      <c r="B4703" s="22" t="s">
        <v>918</v>
      </c>
      <c r="C4703" s="22" t="s">
        <v>1178</v>
      </c>
      <c r="D4703" s="22" t="s">
        <v>1189</v>
      </c>
      <c r="E4703" s="22" t="s">
        <v>1190</v>
      </c>
      <c r="F4703" s="22" t="s">
        <v>1250</v>
      </c>
      <c r="G4703" s="22" t="s">
        <v>6023</v>
      </c>
      <c r="I4703" s="22">
        <v>13712421521</v>
      </c>
      <c r="J4703" s="22" t="s">
        <v>924</v>
      </c>
      <c r="K4703" s="22" t="s">
        <v>237</v>
      </c>
      <c r="L4703" s="22" t="s">
        <v>1918</v>
      </c>
      <c r="M4703" s="22">
        <v>680</v>
      </c>
      <c r="N4703" s="22">
        <v>680</v>
      </c>
      <c r="O4703" s="22" t="s">
        <v>927</v>
      </c>
      <c r="P4703" s="22" t="s">
        <v>50</v>
      </c>
      <c r="Q4703" s="28"/>
      <c r="R4703" s="21" t="s">
        <v>117</v>
      </c>
      <c r="S4703" s="25" t="s">
        <v>1192</v>
      </c>
      <c r="T4703" s="21" t="s">
        <v>53</v>
      </c>
      <c r="U4703" s="21" t="s">
        <v>5938</v>
      </c>
      <c r="V4703" s="46">
        <v>1</v>
      </c>
      <c r="W4703" s="26">
        <f t="shared" si="3593"/>
        <v>1</v>
      </c>
      <c r="Y4703" s="21">
        <v>4</v>
      </c>
      <c r="Z4703" s="22">
        <f t="shared" si="3610"/>
        <v>680</v>
      </c>
      <c r="AA4703" s="20" t="s">
        <v>5794</v>
      </c>
      <c r="AB4703" s="22">
        <v>1</v>
      </c>
      <c r="AC4703" s="22"/>
      <c r="AD4703" s="22">
        <f t="shared" si="3639"/>
        <v>680</v>
      </c>
      <c r="AE4703" s="22"/>
      <c r="AF4703" s="22">
        <f t="shared" si="3594"/>
        <v>680</v>
      </c>
      <c r="AG4703" s="20"/>
      <c r="AH4703" s="22"/>
      <c r="AI4703" s="22"/>
      <c r="AJ4703" s="22">
        <f>N4703</f>
        <v>680</v>
      </c>
      <c r="AK4703" s="22">
        <f>IF(O4703="(传统)XDSL",VLOOKUP(S4703,[2]直销续费率明细!C:I,7,FALSE)*1,IF(O4703="GPON+XDSL",VLOOKUP(S4703,[2]直销续费率明细!C:I,7,FALSE)*1,VLOOKUP(S4703,[2]直销续费率明细!C:I,5,FALSE)*1))</f>
        <v>-40</v>
      </c>
      <c r="AL4703" s="22" t="s">
        <v>1309</v>
      </c>
      <c r="AM4703" s="22"/>
      <c r="AN4703" s="22"/>
      <c r="AO4703" s="22" t="s">
        <v>5792</v>
      </c>
      <c r="AP4703" s="22" t="s">
        <v>5805</v>
      </c>
      <c r="AS4703" s="20">
        <f>IF(Y4703&gt;=10,VLOOKUP(U4703,[2]提成计算!B:T,19,FALSE),VLOOKUP(U4703,[2]提成计算!B:T,18,FALSE))</f>
        <v>0.06</v>
      </c>
      <c r="AT4703" s="20">
        <f t="shared" ref="AT4703" si="3640">IF(AD4703*AS4703&gt;0,AD4703*AS4703,AE4703*AS4703)</f>
        <v>40.799999999999997</v>
      </c>
      <c r="AU4703" s="20">
        <f t="shared" ref="AU4703" si="3641">IF(AND(AK4703&lt;0,AK4703+AT4703&lt;0),-AT4703,AK4703)</f>
        <v>-40</v>
      </c>
    </row>
    <row r="4704" spans="1:47" x14ac:dyDescent="0.15">
      <c r="A4704" s="21" t="s">
        <v>1273</v>
      </c>
      <c r="B4704" s="22" t="s">
        <v>918</v>
      </c>
      <c r="C4704" s="22" t="s">
        <v>1178</v>
      </c>
      <c r="D4704" s="22" t="s">
        <v>1189</v>
      </c>
      <c r="E4704" s="22" t="s">
        <v>1190</v>
      </c>
      <c r="F4704" s="22" t="s">
        <v>1250</v>
      </c>
      <c r="G4704" s="22" t="s">
        <v>6024</v>
      </c>
      <c r="I4704" s="22">
        <v>15817637544</v>
      </c>
      <c r="J4704" s="22" t="s">
        <v>1268</v>
      </c>
      <c r="K4704" s="22" t="s">
        <v>129</v>
      </c>
      <c r="L4704" s="22" t="s">
        <v>1358</v>
      </c>
      <c r="M4704" s="22">
        <v>1088</v>
      </c>
      <c r="N4704" s="22">
        <v>1088</v>
      </c>
      <c r="O4704" s="22" t="s">
        <v>927</v>
      </c>
      <c r="P4704" s="22" t="s">
        <v>50</v>
      </c>
      <c r="Q4704" s="28"/>
      <c r="R4704" s="21" t="s">
        <v>77</v>
      </c>
      <c r="S4704" s="21"/>
      <c r="T4704" s="21" t="s">
        <v>53</v>
      </c>
      <c r="U4704" s="21" t="s">
        <v>6025</v>
      </c>
      <c r="V4704" s="46">
        <v>1</v>
      </c>
      <c r="W4704" s="26">
        <f t="shared" si="3593"/>
        <v>1</v>
      </c>
      <c r="X4704" s="26">
        <f t="shared" si="3619"/>
        <v>1</v>
      </c>
      <c r="Y4704" s="21">
        <v>10</v>
      </c>
      <c r="Z4704" s="22">
        <f t="shared" si="3610"/>
        <v>1088</v>
      </c>
      <c r="AA4704" s="20" t="s">
        <v>5794</v>
      </c>
      <c r="AB4704" s="22"/>
      <c r="AC4704" s="22">
        <v>1</v>
      </c>
      <c r="AD4704" s="22"/>
      <c r="AE4704" s="22">
        <f>N4704</f>
        <v>1088</v>
      </c>
      <c r="AF4704" s="22">
        <f t="shared" si="3594"/>
        <v>1088</v>
      </c>
      <c r="AG4704" s="20">
        <f>N4704</f>
        <v>1088</v>
      </c>
      <c r="AH4704" s="20" t="str">
        <f>VLOOKUP(U4704,[1]提成计算!B:I,8,FALSE)</f>
        <v xml:space="preserve"> </v>
      </c>
      <c r="AI4704" s="20"/>
      <c r="AJ4704" s="22"/>
      <c r="AK4704" s="22"/>
      <c r="AM4704" s="22"/>
      <c r="AN4704" s="22"/>
      <c r="AO4704" s="22" t="s">
        <v>2216</v>
      </c>
      <c r="AP4704" s="22" t="s">
        <v>1301</v>
      </c>
      <c r="AS4704" s="20"/>
      <c r="AT4704" s="20"/>
      <c r="AU4704" s="20"/>
    </row>
    <row r="4705" spans="1:47" x14ac:dyDescent="0.15">
      <c r="A4705" s="21" t="s">
        <v>1273</v>
      </c>
      <c r="B4705" s="22" t="s">
        <v>918</v>
      </c>
      <c r="C4705" s="22" t="s">
        <v>1178</v>
      </c>
      <c r="D4705" s="22" t="s">
        <v>1189</v>
      </c>
      <c r="E4705" s="22" t="s">
        <v>1400</v>
      </c>
      <c r="F4705" s="22" t="s">
        <v>1250</v>
      </c>
      <c r="G4705" s="22" t="s">
        <v>6026</v>
      </c>
      <c r="I4705" s="22">
        <v>13528564422</v>
      </c>
      <c r="J4705" s="22" t="s">
        <v>924</v>
      </c>
      <c r="K4705" s="22" t="s">
        <v>351</v>
      </c>
      <c r="L4705" s="22" t="s">
        <v>1918</v>
      </c>
      <c r="M4705" s="22">
        <v>680</v>
      </c>
      <c r="N4705" s="22">
        <v>680</v>
      </c>
      <c r="O4705" s="22" t="s">
        <v>927</v>
      </c>
      <c r="P4705" s="22" t="s">
        <v>50</v>
      </c>
      <c r="Q4705" s="28"/>
      <c r="R4705" s="21" t="s">
        <v>117</v>
      </c>
      <c r="S4705" s="25" t="s">
        <v>1201</v>
      </c>
      <c r="T4705" s="21" t="s">
        <v>53</v>
      </c>
      <c r="U4705" s="21" t="s">
        <v>6027</v>
      </c>
      <c r="V4705" s="46">
        <v>1</v>
      </c>
      <c r="W4705" s="26">
        <f t="shared" si="3593"/>
        <v>1</v>
      </c>
      <c r="Y4705" s="21">
        <v>4</v>
      </c>
      <c r="Z4705" s="22">
        <f t="shared" si="3610"/>
        <v>680</v>
      </c>
      <c r="AA4705" s="20" t="s">
        <v>2218</v>
      </c>
      <c r="AB4705" s="22">
        <v>1</v>
      </c>
      <c r="AC4705" s="22"/>
      <c r="AD4705" s="22">
        <f t="shared" ref="AD4705:AD4708" si="3642">N4705</f>
        <v>680</v>
      </c>
      <c r="AE4705" s="22"/>
      <c r="AF4705" s="22">
        <f t="shared" si="3594"/>
        <v>680</v>
      </c>
      <c r="AG4705" s="20"/>
      <c r="AH4705" s="22"/>
      <c r="AI4705" s="22"/>
      <c r="AJ4705" s="22">
        <f t="shared" ref="AJ4705:AJ4710" si="3643">N4705</f>
        <v>680</v>
      </c>
      <c r="AK4705" s="22">
        <f>IF(O4705="(传统)XDSL",VLOOKUP(S4705,[2]直销续费率明细!C:I,7,FALSE)*1,IF(O4705="GPON+XDSL",VLOOKUP(S4705,[2]直销续费率明细!C:I,7,FALSE)*1,VLOOKUP(S4705,[2]直销续费率明细!C:I,5,FALSE)*1))</f>
        <v>-40</v>
      </c>
      <c r="AL4705" s="22" t="s">
        <v>1309</v>
      </c>
      <c r="AM4705" s="22"/>
      <c r="AN4705" s="22"/>
      <c r="AO4705" s="22" t="s">
        <v>5792</v>
      </c>
      <c r="AP4705" s="22" t="s">
        <v>5805</v>
      </c>
      <c r="AS4705" s="20">
        <f>IF(Y4705&gt;=10,VLOOKUP(U4705,[2]提成计算!B:T,19,FALSE),VLOOKUP(U4705,[2]提成计算!B:T,18,FALSE))</f>
        <v>7.0000000000000007E-2</v>
      </c>
      <c r="AT4705" s="20">
        <f t="shared" ref="AT4705:AT4710" si="3644">IF(AD4705*AS4705&gt;0,AD4705*AS4705,AE4705*AS4705)</f>
        <v>47.6</v>
      </c>
      <c r="AU4705" s="20">
        <f t="shared" ref="AU4705:AU4710" si="3645">IF(AND(AK4705&lt;0,AK4705+AT4705&lt;0),-AT4705,AK4705)</f>
        <v>-40</v>
      </c>
    </row>
    <row r="4706" spans="1:47" x14ac:dyDescent="0.15">
      <c r="A4706" s="21" t="s">
        <v>1273</v>
      </c>
      <c r="B4706" s="22" t="s">
        <v>918</v>
      </c>
      <c r="C4706" s="22" t="s">
        <v>1178</v>
      </c>
      <c r="D4706" s="22" t="s">
        <v>1183</v>
      </c>
      <c r="E4706" s="22" t="s">
        <v>1622</v>
      </c>
      <c r="F4706" s="22" t="s">
        <v>1250</v>
      </c>
      <c r="G4706" s="22" t="s">
        <v>6028</v>
      </c>
      <c r="I4706" s="22">
        <v>13649872453</v>
      </c>
      <c r="J4706" s="22" t="s">
        <v>924</v>
      </c>
      <c r="K4706" s="22" t="s">
        <v>5882</v>
      </c>
      <c r="L4706" s="22" t="s">
        <v>1918</v>
      </c>
      <c r="M4706" s="22">
        <v>680</v>
      </c>
      <c r="N4706" s="22">
        <v>680</v>
      </c>
      <c r="O4706" s="22" t="s">
        <v>927</v>
      </c>
      <c r="P4706" s="22" t="s">
        <v>50</v>
      </c>
      <c r="Q4706" s="28"/>
      <c r="R4706" s="21" t="s">
        <v>77</v>
      </c>
      <c r="S4706" s="25" t="s">
        <v>1222</v>
      </c>
      <c r="T4706" s="21" t="s">
        <v>53</v>
      </c>
      <c r="U4706" s="21" t="s">
        <v>5948</v>
      </c>
      <c r="V4706" s="46">
        <v>1</v>
      </c>
      <c r="W4706" s="26">
        <f t="shared" si="3593"/>
        <v>1</v>
      </c>
      <c r="Y4706" s="21">
        <v>4</v>
      </c>
      <c r="Z4706" s="22">
        <f t="shared" si="3610"/>
        <v>680</v>
      </c>
      <c r="AA4706" s="20" t="s">
        <v>5794</v>
      </c>
      <c r="AB4706" s="22">
        <v>1</v>
      </c>
      <c r="AC4706" s="22"/>
      <c r="AD4706" s="22">
        <f t="shared" si="3642"/>
        <v>680</v>
      </c>
      <c r="AE4706" s="22"/>
      <c r="AF4706" s="22">
        <f t="shared" si="3594"/>
        <v>680</v>
      </c>
      <c r="AG4706" s="20"/>
      <c r="AH4706" s="22"/>
      <c r="AI4706" s="22"/>
      <c r="AJ4706" s="22">
        <f t="shared" si="3643"/>
        <v>680</v>
      </c>
      <c r="AK4706" s="22">
        <f>IF(O4706="(传统)XDSL",VLOOKUP(S4706,[2]直销续费率明细!C:I,7,FALSE)*1,IF(O4706="GPON+XDSL",VLOOKUP(S4706,[2]直销续费率明细!C:I,7,FALSE)*1,VLOOKUP(S4706,[2]直销续费率明细!C:I,5,FALSE)*1))</f>
        <v>-40</v>
      </c>
      <c r="AL4706" s="22" t="s">
        <v>1309</v>
      </c>
      <c r="AM4706" s="22"/>
      <c r="AN4706" s="22"/>
      <c r="AO4706" s="22" t="s">
        <v>5792</v>
      </c>
      <c r="AP4706" s="22" t="s">
        <v>5805</v>
      </c>
      <c r="AS4706" s="20">
        <f>IF(Y4706&gt;=10,VLOOKUP(U4706,[2]提成计算!B:T,19,FALSE),VLOOKUP(U4706,[2]提成计算!B:T,18,FALSE))</f>
        <v>0.06</v>
      </c>
      <c r="AT4706" s="20">
        <f t="shared" si="3644"/>
        <v>40.799999999999997</v>
      </c>
      <c r="AU4706" s="20">
        <f t="shared" si="3645"/>
        <v>-40</v>
      </c>
    </row>
    <row r="4707" spans="1:47" x14ac:dyDescent="0.15">
      <c r="A4707" s="21" t="s">
        <v>1273</v>
      </c>
      <c r="B4707" s="22" t="s">
        <v>918</v>
      </c>
      <c r="C4707" s="22" t="s">
        <v>1178</v>
      </c>
      <c r="D4707" s="22" t="s">
        <v>1189</v>
      </c>
      <c r="E4707" s="22" t="s">
        <v>1400</v>
      </c>
      <c r="F4707" s="22" t="s">
        <v>1250</v>
      </c>
      <c r="G4707" s="22" t="s">
        <v>6029</v>
      </c>
      <c r="I4707" s="22">
        <v>13434578861</v>
      </c>
      <c r="J4707" s="22" t="s">
        <v>924</v>
      </c>
      <c r="K4707" s="22" t="s">
        <v>351</v>
      </c>
      <c r="L4707" s="22" t="s">
        <v>1918</v>
      </c>
      <c r="M4707" s="22">
        <v>680</v>
      </c>
      <c r="N4707" s="22">
        <v>680</v>
      </c>
      <c r="O4707" s="22" t="s">
        <v>927</v>
      </c>
      <c r="P4707" s="22" t="s">
        <v>50</v>
      </c>
      <c r="Q4707" s="28"/>
      <c r="R4707" s="21" t="s">
        <v>117</v>
      </c>
      <c r="S4707" s="25" t="s">
        <v>1201</v>
      </c>
      <c r="T4707" s="21" t="s">
        <v>53</v>
      </c>
      <c r="U4707" s="21" t="s">
        <v>5925</v>
      </c>
      <c r="V4707" s="46">
        <v>1</v>
      </c>
      <c r="W4707" s="26">
        <f t="shared" si="3593"/>
        <v>1</v>
      </c>
      <c r="Y4707" s="21">
        <v>4</v>
      </c>
      <c r="Z4707" s="22">
        <f t="shared" si="3610"/>
        <v>680</v>
      </c>
      <c r="AA4707" s="20" t="s">
        <v>5794</v>
      </c>
      <c r="AB4707" s="22">
        <v>1</v>
      </c>
      <c r="AC4707" s="22"/>
      <c r="AD4707" s="22">
        <f t="shared" si="3642"/>
        <v>680</v>
      </c>
      <c r="AE4707" s="22"/>
      <c r="AF4707" s="22">
        <f t="shared" si="3594"/>
        <v>680</v>
      </c>
      <c r="AG4707" s="20"/>
      <c r="AH4707" s="22"/>
      <c r="AI4707" s="22"/>
      <c r="AJ4707" s="22">
        <f t="shared" si="3643"/>
        <v>680</v>
      </c>
      <c r="AK4707" s="22">
        <f>IF(O4707="(传统)XDSL",VLOOKUP(S4707,[2]直销续费率明细!C:I,7,FALSE)*1,IF(O4707="GPON+XDSL",VLOOKUP(S4707,[2]直销续费率明细!C:I,7,FALSE)*1,VLOOKUP(S4707,[2]直销续费率明细!C:I,5,FALSE)*1))</f>
        <v>-40</v>
      </c>
      <c r="AL4707" s="22" t="s">
        <v>1309</v>
      </c>
      <c r="AM4707" s="22"/>
      <c r="AN4707" s="22"/>
      <c r="AO4707" s="22" t="s">
        <v>5792</v>
      </c>
      <c r="AP4707" s="22" t="s">
        <v>5805</v>
      </c>
      <c r="AS4707" s="20">
        <f>IF(Y4707&gt;=10,VLOOKUP(U4707,[2]提成计算!B:T,19,FALSE),VLOOKUP(U4707,[2]提成计算!B:T,18,FALSE))</f>
        <v>7.0000000000000007E-2</v>
      </c>
      <c r="AT4707" s="20">
        <f t="shared" si="3644"/>
        <v>47.6</v>
      </c>
      <c r="AU4707" s="20">
        <f t="shared" si="3645"/>
        <v>-40</v>
      </c>
    </row>
    <row r="4708" spans="1:47" x14ac:dyDescent="0.15">
      <c r="A4708" s="21" t="s">
        <v>1273</v>
      </c>
      <c r="B4708" s="22" t="s">
        <v>918</v>
      </c>
      <c r="C4708" s="22" t="s">
        <v>1178</v>
      </c>
      <c r="D4708" s="22" t="s">
        <v>1189</v>
      </c>
      <c r="E4708" s="22" t="s">
        <v>1190</v>
      </c>
      <c r="F4708" s="22" t="s">
        <v>1250</v>
      </c>
      <c r="G4708" s="22" t="s">
        <v>6030</v>
      </c>
      <c r="I4708" s="22">
        <v>15015394716</v>
      </c>
      <c r="J4708" s="22" t="s">
        <v>924</v>
      </c>
      <c r="K4708" s="22" t="s">
        <v>351</v>
      </c>
      <c r="L4708" s="22" t="s">
        <v>1918</v>
      </c>
      <c r="M4708" s="22">
        <v>680</v>
      </c>
      <c r="N4708" s="22">
        <v>680</v>
      </c>
      <c r="O4708" s="22" t="s">
        <v>927</v>
      </c>
      <c r="P4708" s="22" t="s">
        <v>50</v>
      </c>
      <c r="Q4708" s="28"/>
      <c r="R4708" s="21" t="s">
        <v>117</v>
      </c>
      <c r="S4708" s="25" t="s">
        <v>1192</v>
      </c>
      <c r="T4708" s="21" t="s">
        <v>53</v>
      </c>
      <c r="U4708" s="21" t="s">
        <v>5925</v>
      </c>
      <c r="V4708" s="46">
        <v>1</v>
      </c>
      <c r="W4708" s="26">
        <f t="shared" si="3593"/>
        <v>1</v>
      </c>
      <c r="Y4708" s="21">
        <v>4</v>
      </c>
      <c r="Z4708" s="22">
        <f t="shared" si="3610"/>
        <v>680</v>
      </c>
      <c r="AA4708" s="20" t="s">
        <v>5794</v>
      </c>
      <c r="AB4708" s="22">
        <v>1</v>
      </c>
      <c r="AC4708" s="22"/>
      <c r="AD4708" s="22">
        <f t="shared" si="3642"/>
        <v>680</v>
      </c>
      <c r="AE4708" s="22"/>
      <c r="AF4708" s="22">
        <f t="shared" si="3594"/>
        <v>680</v>
      </c>
      <c r="AG4708" s="20"/>
      <c r="AH4708" s="22"/>
      <c r="AI4708" s="22"/>
      <c r="AJ4708" s="22">
        <f t="shared" si="3643"/>
        <v>680</v>
      </c>
      <c r="AK4708" s="22">
        <f>IF(O4708="(传统)XDSL",VLOOKUP(S4708,[2]直销续费率明细!C:I,7,FALSE)*1,IF(O4708="GPON+XDSL",VLOOKUP(S4708,[2]直销续费率明细!C:I,7,FALSE)*1,VLOOKUP(S4708,[2]直销续费率明细!C:I,5,FALSE)*1))</f>
        <v>-40</v>
      </c>
      <c r="AL4708" s="22" t="s">
        <v>1309</v>
      </c>
      <c r="AM4708" s="22"/>
      <c r="AN4708" s="22"/>
      <c r="AO4708" s="22" t="s">
        <v>5792</v>
      </c>
      <c r="AP4708" s="22" t="s">
        <v>5805</v>
      </c>
      <c r="AS4708" s="20">
        <f>IF(Y4708&gt;=10,VLOOKUP(U4708,[2]提成计算!B:T,19,FALSE),VLOOKUP(U4708,[2]提成计算!B:T,18,FALSE))</f>
        <v>7.0000000000000007E-2</v>
      </c>
      <c r="AT4708" s="20">
        <f t="shared" si="3644"/>
        <v>47.6</v>
      </c>
      <c r="AU4708" s="20">
        <f t="shared" si="3645"/>
        <v>-40</v>
      </c>
    </row>
    <row r="4709" spans="1:47" x14ac:dyDescent="0.15">
      <c r="A4709" s="21" t="s">
        <v>1273</v>
      </c>
      <c r="B4709" s="22" t="s">
        <v>918</v>
      </c>
      <c r="C4709" s="22" t="s">
        <v>1178</v>
      </c>
      <c r="D4709" s="22" t="s">
        <v>1183</v>
      </c>
      <c r="E4709" s="22" t="s">
        <v>1193</v>
      </c>
      <c r="F4709" s="22" t="s">
        <v>1250</v>
      </c>
      <c r="G4709" s="22" t="s">
        <v>6031</v>
      </c>
      <c r="I4709" s="22">
        <v>15007696891</v>
      </c>
      <c r="J4709" s="22" t="s">
        <v>924</v>
      </c>
      <c r="K4709" s="22" t="s">
        <v>1247</v>
      </c>
      <c r="L4709" s="22" t="s">
        <v>1299</v>
      </c>
      <c r="M4709" s="22">
        <v>888</v>
      </c>
      <c r="N4709" s="22">
        <v>888</v>
      </c>
      <c r="O4709" s="22" t="s">
        <v>927</v>
      </c>
      <c r="P4709" s="22" t="s">
        <v>50</v>
      </c>
      <c r="Q4709" s="28"/>
      <c r="R4709" s="21" t="s">
        <v>77</v>
      </c>
      <c r="S4709" s="25" t="s">
        <v>1466</v>
      </c>
      <c r="T4709" s="21" t="s">
        <v>53</v>
      </c>
      <c r="U4709" s="21" t="s">
        <v>5915</v>
      </c>
      <c r="V4709" s="46">
        <v>1</v>
      </c>
      <c r="W4709" s="26">
        <f t="shared" si="3593"/>
        <v>1</v>
      </c>
      <c r="Y4709" s="21">
        <v>12</v>
      </c>
      <c r="Z4709" s="22">
        <f t="shared" si="3610"/>
        <v>888</v>
      </c>
      <c r="AA4709" s="20" t="s">
        <v>5794</v>
      </c>
      <c r="AB4709" s="22"/>
      <c r="AC4709" s="22">
        <v>1</v>
      </c>
      <c r="AD4709" s="22"/>
      <c r="AE4709" s="22">
        <f>N4709</f>
        <v>888</v>
      </c>
      <c r="AF4709" s="22">
        <f t="shared" si="3594"/>
        <v>888</v>
      </c>
      <c r="AG4709" s="20"/>
      <c r="AH4709" s="22"/>
      <c r="AI4709" s="22"/>
      <c r="AJ4709" s="22">
        <f t="shared" si="3643"/>
        <v>888</v>
      </c>
      <c r="AK4709" s="22">
        <f>IF(O4709="(传统)XDSL",VLOOKUP(S4709,[2]直销续费率明细!C:I,7,FALSE)*1,IF(O4709="GPON+XDSL",VLOOKUP(S4709,[2]直销续费率明细!C:I,7,FALSE)*1,VLOOKUP(S4709,[2]直销续费率明细!C:I,5,FALSE)*1))</f>
        <v>-40</v>
      </c>
      <c r="AL4709" s="22" t="s">
        <v>1300</v>
      </c>
      <c r="AM4709" s="22"/>
      <c r="AN4709" s="22"/>
      <c r="AO4709" s="22" t="s">
        <v>5792</v>
      </c>
      <c r="AP4709" s="22" t="s">
        <v>1301</v>
      </c>
      <c r="AS4709" s="20">
        <f>IF(Y4709&gt;=10,VLOOKUP(U4709,[2]提成计算!B:T,19,FALSE),VLOOKUP(U4709,[2]提成计算!B:T,18,FALSE))</f>
        <v>0.09</v>
      </c>
      <c r="AT4709" s="20">
        <f t="shared" si="3644"/>
        <v>79.92</v>
      </c>
      <c r="AU4709" s="20">
        <f t="shared" si="3645"/>
        <v>-40</v>
      </c>
    </row>
    <row r="4710" spans="1:47" x14ac:dyDescent="0.15">
      <c r="A4710" s="21" t="s">
        <v>1273</v>
      </c>
      <c r="B4710" s="22" t="s">
        <v>918</v>
      </c>
      <c r="C4710" s="22" t="s">
        <v>1178</v>
      </c>
      <c r="D4710" s="22" t="s">
        <v>1189</v>
      </c>
      <c r="E4710" s="22" t="s">
        <v>6032</v>
      </c>
      <c r="F4710" s="22" t="s">
        <v>1250</v>
      </c>
      <c r="G4710" s="22" t="s">
        <v>6033</v>
      </c>
      <c r="I4710" s="22">
        <v>15992922281</v>
      </c>
      <c r="J4710" s="22" t="s">
        <v>924</v>
      </c>
      <c r="K4710" s="22" t="s">
        <v>351</v>
      </c>
      <c r="L4710" s="22" t="s">
        <v>1863</v>
      </c>
      <c r="M4710" s="22">
        <v>1298</v>
      </c>
      <c r="N4710" s="22">
        <v>1298</v>
      </c>
      <c r="O4710" s="22" t="s">
        <v>927</v>
      </c>
      <c r="P4710" s="22" t="s">
        <v>50</v>
      </c>
      <c r="Q4710" s="28"/>
      <c r="R4710" s="21" t="s">
        <v>117</v>
      </c>
      <c r="S4710" s="25" t="s">
        <v>1201</v>
      </c>
      <c r="T4710" s="21" t="s">
        <v>53</v>
      </c>
      <c r="U4710" s="21" t="s">
        <v>5925</v>
      </c>
      <c r="V4710" s="46">
        <v>1</v>
      </c>
      <c r="W4710" s="26">
        <f t="shared" si="3593"/>
        <v>1</v>
      </c>
      <c r="Y4710" s="21">
        <v>6</v>
      </c>
      <c r="Z4710" s="22">
        <f t="shared" si="3610"/>
        <v>1298</v>
      </c>
      <c r="AA4710" s="20" t="s">
        <v>5794</v>
      </c>
      <c r="AB4710" s="22">
        <v>1</v>
      </c>
      <c r="AC4710" s="22"/>
      <c r="AD4710" s="22">
        <f>N4710</f>
        <v>1298</v>
      </c>
      <c r="AE4710" s="22"/>
      <c r="AF4710" s="22">
        <f t="shared" si="3594"/>
        <v>1298</v>
      </c>
      <c r="AG4710" s="20"/>
      <c r="AH4710" s="22"/>
      <c r="AI4710" s="22"/>
      <c r="AJ4710" s="22">
        <f t="shared" si="3643"/>
        <v>1298</v>
      </c>
      <c r="AK4710" s="22">
        <f>IF(O4710="(传统)XDSL",VLOOKUP(S4710,[2]直销续费率明细!C:I,7,FALSE)*1,IF(O4710="GPON+XDSL",VLOOKUP(S4710,[2]直销续费率明细!C:I,7,FALSE)*1,VLOOKUP(S4710,[2]直销续费率明细!C:I,5,FALSE)*1))</f>
        <v>-40</v>
      </c>
      <c r="AL4710" s="22" t="s">
        <v>1309</v>
      </c>
      <c r="AM4710" s="22"/>
      <c r="AN4710" s="22"/>
      <c r="AO4710" s="22" t="s">
        <v>5792</v>
      </c>
      <c r="AP4710" s="22" t="s">
        <v>1301</v>
      </c>
      <c r="AS4710" s="20">
        <f>IF(Y4710&gt;=10,VLOOKUP(U4710,[2]提成计算!B:T,19,FALSE),VLOOKUP(U4710,[2]提成计算!B:T,18,FALSE))</f>
        <v>7.0000000000000007E-2</v>
      </c>
      <c r="AT4710" s="20">
        <f t="shared" si="3644"/>
        <v>90.860000000000014</v>
      </c>
      <c r="AU4710" s="20">
        <f t="shared" si="3645"/>
        <v>-40</v>
      </c>
    </row>
    <row r="4711" spans="1:47" x14ac:dyDescent="0.15">
      <c r="A4711" s="21" t="s">
        <v>1273</v>
      </c>
      <c r="B4711" s="22" t="s">
        <v>918</v>
      </c>
      <c r="C4711" s="22" t="s">
        <v>1178</v>
      </c>
      <c r="D4711" s="22" t="s">
        <v>1189</v>
      </c>
      <c r="E4711" s="22" t="s">
        <v>1400</v>
      </c>
      <c r="F4711" s="22" t="s">
        <v>1250</v>
      </c>
      <c r="G4711" s="22" t="s">
        <v>6034</v>
      </c>
      <c r="I4711" s="22">
        <v>15818330648</v>
      </c>
      <c r="J4711" s="22" t="s">
        <v>1268</v>
      </c>
      <c r="K4711" s="22" t="s">
        <v>351</v>
      </c>
      <c r="L4711" s="22" t="s">
        <v>1358</v>
      </c>
      <c r="M4711" s="22">
        <v>1088</v>
      </c>
      <c r="N4711" s="22">
        <v>1088</v>
      </c>
      <c r="O4711" s="22" t="s">
        <v>927</v>
      </c>
      <c r="P4711" s="22" t="s">
        <v>50</v>
      </c>
      <c r="Q4711" s="28"/>
      <c r="R4711" s="21" t="s">
        <v>117</v>
      </c>
      <c r="S4711" s="21"/>
      <c r="T4711" s="21" t="s">
        <v>53</v>
      </c>
      <c r="U4711" s="21" t="s">
        <v>5925</v>
      </c>
      <c r="V4711" s="46">
        <v>1</v>
      </c>
      <c r="W4711" s="26">
        <f t="shared" si="3593"/>
        <v>1</v>
      </c>
      <c r="X4711" s="26">
        <f t="shared" si="3619"/>
        <v>1</v>
      </c>
      <c r="Y4711" s="21">
        <v>10</v>
      </c>
      <c r="Z4711" s="22">
        <f t="shared" si="3610"/>
        <v>1088</v>
      </c>
      <c r="AA4711" s="20" t="s">
        <v>5794</v>
      </c>
      <c r="AB4711" s="22"/>
      <c r="AC4711" s="22">
        <v>1</v>
      </c>
      <c r="AD4711" s="22"/>
      <c r="AE4711" s="22">
        <f t="shared" ref="AE4711:AE4713" si="3646">N4711</f>
        <v>1088</v>
      </c>
      <c r="AF4711" s="22">
        <f t="shared" si="3594"/>
        <v>1088</v>
      </c>
      <c r="AG4711" s="20">
        <f t="shared" ref="AG4711:AG4713" si="3647">N4711</f>
        <v>1088</v>
      </c>
      <c r="AH4711" s="20" t="str">
        <f>VLOOKUP(U4711,[1]提成计算!B:I,8,FALSE)</f>
        <v xml:space="preserve"> </v>
      </c>
      <c r="AI4711" s="20"/>
      <c r="AJ4711" s="22"/>
      <c r="AK4711" s="22"/>
      <c r="AM4711" s="22"/>
      <c r="AN4711" s="22"/>
      <c r="AO4711" s="22" t="s">
        <v>5792</v>
      </c>
      <c r="AP4711" s="22" t="s">
        <v>1301</v>
      </c>
      <c r="AS4711" s="20"/>
      <c r="AT4711" s="20"/>
      <c r="AU4711" s="20"/>
    </row>
    <row r="4712" spans="1:47" x14ac:dyDescent="0.15">
      <c r="A4712" s="21" t="s">
        <v>1273</v>
      </c>
      <c r="B4712" s="22" t="s">
        <v>918</v>
      </c>
      <c r="C4712" s="22" t="s">
        <v>1178</v>
      </c>
      <c r="D4712" s="22" t="s">
        <v>1189</v>
      </c>
      <c r="E4712" s="22" t="s">
        <v>1400</v>
      </c>
      <c r="F4712" s="22" t="s">
        <v>1250</v>
      </c>
      <c r="G4712" s="22" t="s">
        <v>6035</v>
      </c>
      <c r="I4712" s="22">
        <v>13580829348</v>
      </c>
      <c r="J4712" s="22" t="s">
        <v>1268</v>
      </c>
      <c r="K4712" s="22" t="s">
        <v>351</v>
      </c>
      <c r="L4712" s="22" t="s">
        <v>1966</v>
      </c>
      <c r="M4712" s="22">
        <v>1598</v>
      </c>
      <c r="N4712" s="22">
        <v>1598</v>
      </c>
      <c r="O4712" s="22" t="s">
        <v>927</v>
      </c>
      <c r="P4712" s="22" t="s">
        <v>50</v>
      </c>
      <c r="Q4712" s="28"/>
      <c r="R4712" s="21" t="s">
        <v>117</v>
      </c>
      <c r="S4712" s="21"/>
      <c r="T4712" s="21" t="s">
        <v>53</v>
      </c>
      <c r="U4712" s="21" t="s">
        <v>5925</v>
      </c>
      <c r="V4712" s="46">
        <v>1</v>
      </c>
      <c r="W4712" s="26">
        <f t="shared" si="3593"/>
        <v>1</v>
      </c>
      <c r="X4712" s="26">
        <f t="shared" si="3619"/>
        <v>1</v>
      </c>
      <c r="Y4712" s="21">
        <v>50</v>
      </c>
      <c r="Z4712" s="22">
        <f t="shared" si="3610"/>
        <v>1598</v>
      </c>
      <c r="AA4712" s="20" t="s">
        <v>5794</v>
      </c>
      <c r="AB4712" s="22"/>
      <c r="AC4712" s="22">
        <v>1</v>
      </c>
      <c r="AD4712" s="22"/>
      <c r="AE4712" s="22">
        <f t="shared" si="3646"/>
        <v>1598</v>
      </c>
      <c r="AF4712" s="22">
        <f t="shared" si="3594"/>
        <v>1598</v>
      </c>
      <c r="AG4712" s="20">
        <f t="shared" si="3647"/>
        <v>1598</v>
      </c>
      <c r="AH4712" s="20" t="str">
        <f>VLOOKUP(U4712,[1]提成计算!B:I,8,FALSE)</f>
        <v xml:space="preserve"> </v>
      </c>
      <c r="AI4712" s="20"/>
      <c r="AJ4712" s="22"/>
      <c r="AK4712" s="22"/>
      <c r="AM4712" s="22"/>
      <c r="AN4712" s="22"/>
      <c r="AO4712" s="22" t="s">
        <v>5792</v>
      </c>
      <c r="AP4712" s="22" t="s">
        <v>1301</v>
      </c>
      <c r="AS4712" s="20"/>
      <c r="AT4712" s="20"/>
      <c r="AU4712" s="20"/>
    </row>
    <row r="4713" spans="1:47" x14ac:dyDescent="0.15">
      <c r="A4713" s="21" t="s">
        <v>1273</v>
      </c>
      <c r="B4713" s="22" t="s">
        <v>918</v>
      </c>
      <c r="C4713" s="22" t="s">
        <v>1178</v>
      </c>
      <c r="D4713" s="22" t="s">
        <v>1183</v>
      </c>
      <c r="E4713" s="22" t="s">
        <v>1193</v>
      </c>
      <c r="F4713" s="22" t="s">
        <v>1250</v>
      </c>
      <c r="G4713" s="22" t="s">
        <v>6036</v>
      </c>
      <c r="I4713" s="22">
        <v>13549465016</v>
      </c>
      <c r="J4713" s="22" t="s">
        <v>1268</v>
      </c>
      <c r="K4713" s="22" t="s">
        <v>1247</v>
      </c>
      <c r="L4713" s="22" t="s">
        <v>2422</v>
      </c>
      <c r="M4713" s="22">
        <v>1698</v>
      </c>
      <c r="N4713" s="22">
        <v>1698</v>
      </c>
      <c r="O4713" s="22" t="s">
        <v>927</v>
      </c>
      <c r="P4713" s="22" t="s">
        <v>50</v>
      </c>
      <c r="Q4713" s="28"/>
      <c r="R4713" s="21" t="s">
        <v>77</v>
      </c>
      <c r="S4713" s="21"/>
      <c r="T4713" s="21" t="s">
        <v>53</v>
      </c>
      <c r="U4713" s="21" t="s">
        <v>5915</v>
      </c>
      <c r="V4713" s="46">
        <v>1</v>
      </c>
      <c r="W4713" s="26">
        <f t="shared" si="3593"/>
        <v>1</v>
      </c>
      <c r="X4713" s="26">
        <f t="shared" si="3619"/>
        <v>1</v>
      </c>
      <c r="Y4713" s="21">
        <v>20</v>
      </c>
      <c r="Z4713" s="22">
        <f t="shared" si="3610"/>
        <v>1698</v>
      </c>
      <c r="AA4713" s="20" t="s">
        <v>5794</v>
      </c>
      <c r="AB4713" s="22"/>
      <c r="AC4713" s="22">
        <v>1</v>
      </c>
      <c r="AD4713" s="22"/>
      <c r="AE4713" s="22">
        <f t="shared" si="3646"/>
        <v>1698</v>
      </c>
      <c r="AF4713" s="22">
        <f t="shared" si="3594"/>
        <v>1698</v>
      </c>
      <c r="AG4713" s="20">
        <f t="shared" si="3647"/>
        <v>1698</v>
      </c>
      <c r="AH4713" s="20" t="str">
        <f>VLOOKUP(U4713,[1]提成计算!B:I,8,FALSE)</f>
        <v xml:space="preserve"> </v>
      </c>
      <c r="AI4713" s="20"/>
      <c r="AJ4713" s="22"/>
      <c r="AK4713" s="22"/>
      <c r="AM4713" s="22"/>
      <c r="AN4713" s="22"/>
      <c r="AO4713" s="22" t="s">
        <v>5792</v>
      </c>
      <c r="AP4713" s="22" t="s">
        <v>1301</v>
      </c>
      <c r="AS4713" s="20"/>
      <c r="AT4713" s="20"/>
      <c r="AU4713" s="20"/>
    </row>
    <row r="4714" spans="1:47" x14ac:dyDescent="0.15">
      <c r="A4714" s="21" t="s">
        <v>1273</v>
      </c>
      <c r="B4714" s="22" t="s">
        <v>918</v>
      </c>
      <c r="C4714" s="22" t="s">
        <v>1178</v>
      </c>
      <c r="D4714" s="22" t="s">
        <v>1189</v>
      </c>
      <c r="E4714" s="22" t="s">
        <v>1400</v>
      </c>
      <c r="F4714" s="22" t="s">
        <v>1250</v>
      </c>
      <c r="G4714" s="22" t="s">
        <v>6037</v>
      </c>
      <c r="I4714" s="22">
        <v>13728387081</v>
      </c>
      <c r="J4714" s="22" t="s">
        <v>924</v>
      </c>
      <c r="K4714" s="22" t="s">
        <v>115</v>
      </c>
      <c r="L4714" s="22" t="s">
        <v>1918</v>
      </c>
      <c r="M4714" s="22">
        <v>680</v>
      </c>
      <c r="N4714" s="22">
        <v>680</v>
      </c>
      <c r="O4714" s="22" t="s">
        <v>927</v>
      </c>
      <c r="P4714" s="22" t="s">
        <v>50</v>
      </c>
      <c r="Q4714" s="28"/>
      <c r="R4714" s="21" t="s">
        <v>117</v>
      </c>
      <c r="S4714" s="25" t="s">
        <v>1201</v>
      </c>
      <c r="T4714" s="21" t="s">
        <v>53</v>
      </c>
      <c r="U4714" s="21" t="s">
        <v>5936</v>
      </c>
      <c r="V4714" s="46">
        <v>1</v>
      </c>
      <c r="W4714" s="26">
        <f t="shared" si="3593"/>
        <v>1</v>
      </c>
      <c r="Y4714" s="21">
        <v>4</v>
      </c>
      <c r="Z4714" s="22">
        <f t="shared" si="3610"/>
        <v>680</v>
      </c>
      <c r="AA4714" s="20" t="s">
        <v>5794</v>
      </c>
      <c r="AB4714" s="22">
        <v>1</v>
      </c>
      <c r="AC4714" s="22"/>
      <c r="AD4714" s="22">
        <f t="shared" ref="AD4714:AD4718" si="3648">N4714</f>
        <v>680</v>
      </c>
      <c r="AE4714" s="22"/>
      <c r="AF4714" s="22">
        <f t="shared" si="3594"/>
        <v>680</v>
      </c>
      <c r="AG4714" s="20"/>
      <c r="AH4714" s="22"/>
      <c r="AI4714" s="22"/>
      <c r="AJ4714" s="22">
        <f>N4714</f>
        <v>680</v>
      </c>
      <c r="AK4714" s="22">
        <f>IF(O4714="(传统)XDSL",VLOOKUP(S4714,[2]直销续费率明细!C:I,7,FALSE)*1,IF(O4714="GPON+XDSL",VLOOKUP(S4714,[2]直销续费率明细!C:I,7,FALSE)*1,VLOOKUP(S4714,[2]直销续费率明细!C:I,5,FALSE)*1))</f>
        <v>-40</v>
      </c>
      <c r="AL4714" s="22" t="s">
        <v>1309</v>
      </c>
      <c r="AM4714" s="22"/>
      <c r="AN4714" s="22"/>
      <c r="AO4714" s="22" t="s">
        <v>5792</v>
      </c>
      <c r="AP4714" s="22" t="s">
        <v>5805</v>
      </c>
      <c r="AS4714" s="20">
        <f>IF(Y4714&gt;=10,VLOOKUP(U4714,[2]提成计算!B:T,19,FALSE),VLOOKUP(U4714,[2]提成计算!B:T,18,FALSE))</f>
        <v>0.08</v>
      </c>
      <c r="AT4714" s="20">
        <f t="shared" ref="AT4714" si="3649">IF(AD4714*AS4714&gt;0,AD4714*AS4714,AE4714*AS4714)</f>
        <v>54.4</v>
      </c>
      <c r="AU4714" s="20">
        <f t="shared" ref="AU4714" si="3650">IF(AND(AK4714&lt;0,AK4714+AT4714&lt;0),-AT4714,AK4714)</f>
        <v>-40</v>
      </c>
    </row>
    <row r="4715" spans="1:47" x14ac:dyDescent="0.15">
      <c r="A4715" s="21" t="s">
        <v>1273</v>
      </c>
      <c r="B4715" s="22" t="s">
        <v>918</v>
      </c>
      <c r="C4715" s="22" t="s">
        <v>1178</v>
      </c>
      <c r="D4715" s="22" t="s">
        <v>1189</v>
      </c>
      <c r="E4715" s="22" t="s">
        <v>1190</v>
      </c>
      <c r="F4715" s="22" t="s">
        <v>1250</v>
      </c>
      <c r="G4715" s="22" t="s">
        <v>6038</v>
      </c>
      <c r="I4715" s="22">
        <v>13612688252</v>
      </c>
      <c r="J4715" s="22" t="s">
        <v>1268</v>
      </c>
      <c r="K4715" s="22" t="s">
        <v>466</v>
      </c>
      <c r="L4715" s="22" t="s">
        <v>1939</v>
      </c>
      <c r="M4715" s="22">
        <v>680</v>
      </c>
      <c r="N4715" s="22">
        <v>680</v>
      </c>
      <c r="O4715" s="22" t="s">
        <v>927</v>
      </c>
      <c r="P4715" s="22" t="s">
        <v>50</v>
      </c>
      <c r="Q4715" s="28"/>
      <c r="R4715" s="21" t="s">
        <v>117</v>
      </c>
      <c r="S4715" s="21"/>
      <c r="T4715" s="21" t="s">
        <v>53</v>
      </c>
      <c r="U4715" s="21" t="s">
        <v>5978</v>
      </c>
      <c r="V4715" s="46">
        <v>1</v>
      </c>
      <c r="W4715" s="26">
        <f t="shared" si="3593"/>
        <v>1</v>
      </c>
      <c r="X4715" s="26">
        <f t="shared" si="3619"/>
        <v>1</v>
      </c>
      <c r="Y4715" s="21">
        <v>4</v>
      </c>
      <c r="Z4715" s="22">
        <f t="shared" si="3610"/>
        <v>680</v>
      </c>
      <c r="AA4715" s="20" t="s">
        <v>5794</v>
      </c>
      <c r="AB4715" s="22">
        <v>1</v>
      </c>
      <c r="AC4715" s="22"/>
      <c r="AD4715" s="22">
        <f t="shared" si="3648"/>
        <v>680</v>
      </c>
      <c r="AE4715" s="22"/>
      <c r="AF4715" s="22">
        <f t="shared" si="3594"/>
        <v>680</v>
      </c>
      <c r="AG4715" s="20">
        <f>N4715</f>
        <v>680</v>
      </c>
      <c r="AH4715" s="20" t="str">
        <f>VLOOKUP(U4715,[1]提成计算!B:I,8,FALSE)</f>
        <v>否</v>
      </c>
      <c r="AI4715" s="20"/>
      <c r="AJ4715" s="22"/>
      <c r="AK4715" s="22"/>
      <c r="AM4715" s="22"/>
      <c r="AN4715" s="22"/>
      <c r="AO4715" s="22" t="s">
        <v>5792</v>
      </c>
      <c r="AP4715" s="22" t="s">
        <v>1301</v>
      </c>
      <c r="AS4715" s="20"/>
      <c r="AT4715" s="20"/>
      <c r="AU4715" s="20"/>
    </row>
    <row r="4716" spans="1:47" x14ac:dyDescent="0.15">
      <c r="A4716" s="21" t="s">
        <v>1273</v>
      </c>
      <c r="B4716" s="22" t="s">
        <v>918</v>
      </c>
      <c r="C4716" s="22" t="s">
        <v>1178</v>
      </c>
      <c r="D4716" s="22" t="s">
        <v>1189</v>
      </c>
      <c r="E4716" s="22" t="s">
        <v>1837</v>
      </c>
      <c r="F4716" s="22" t="s">
        <v>1250</v>
      </c>
      <c r="G4716" s="22" t="s">
        <v>6039</v>
      </c>
      <c r="I4716" s="22">
        <v>13516788039</v>
      </c>
      <c r="J4716" s="22" t="s">
        <v>924</v>
      </c>
      <c r="K4716" s="22" t="s">
        <v>115</v>
      </c>
      <c r="L4716" s="22" t="s">
        <v>1918</v>
      </c>
      <c r="M4716" s="22">
        <v>680</v>
      </c>
      <c r="N4716" s="22">
        <v>680</v>
      </c>
      <c r="O4716" s="22" t="s">
        <v>927</v>
      </c>
      <c r="P4716" s="22" t="s">
        <v>50</v>
      </c>
      <c r="Q4716" s="28"/>
      <c r="R4716" s="21" t="s">
        <v>117</v>
      </c>
      <c r="S4716" s="25" t="s">
        <v>1201</v>
      </c>
      <c r="T4716" s="21" t="s">
        <v>53</v>
      </c>
      <c r="U4716" s="21" t="s">
        <v>5936</v>
      </c>
      <c r="V4716" s="46">
        <v>1</v>
      </c>
      <c r="W4716" s="26">
        <f t="shared" ref="W4716:W4723" si="3651">V4716</f>
        <v>1</v>
      </c>
      <c r="Y4716" s="21">
        <v>4</v>
      </c>
      <c r="Z4716" s="22">
        <f t="shared" si="3610"/>
        <v>680</v>
      </c>
      <c r="AA4716" s="20" t="s">
        <v>2218</v>
      </c>
      <c r="AB4716" s="22">
        <v>1</v>
      </c>
      <c r="AC4716" s="22"/>
      <c r="AD4716" s="22">
        <f t="shared" si="3648"/>
        <v>680</v>
      </c>
      <c r="AE4716" s="22"/>
      <c r="AF4716" s="22">
        <f t="shared" ref="AF4716:AF4723" si="3652">N4716</f>
        <v>680</v>
      </c>
      <c r="AG4716" s="20"/>
      <c r="AH4716" s="22"/>
      <c r="AI4716" s="22"/>
      <c r="AJ4716" s="22">
        <f t="shared" ref="AJ4716:AJ4718" si="3653">N4716</f>
        <v>680</v>
      </c>
      <c r="AK4716" s="22">
        <f>IF(O4716="(传统)XDSL",VLOOKUP(S4716,[2]直销续费率明细!C:I,7,FALSE)*1,IF(O4716="GPON+XDSL",VLOOKUP(S4716,[2]直销续费率明细!C:I,7,FALSE)*1,VLOOKUP(S4716,[2]直销续费率明细!C:I,5,FALSE)*1))</f>
        <v>-40</v>
      </c>
      <c r="AL4716" s="22" t="s">
        <v>1309</v>
      </c>
      <c r="AM4716" s="22"/>
      <c r="AN4716" s="22"/>
      <c r="AO4716" s="22" t="s">
        <v>5792</v>
      </c>
      <c r="AP4716" s="22" t="s">
        <v>5805</v>
      </c>
      <c r="AS4716" s="20">
        <f>IF(Y4716&gt;=10,VLOOKUP(U4716,[2]提成计算!B:T,19,FALSE),VLOOKUP(U4716,[2]提成计算!B:T,18,FALSE))</f>
        <v>0.08</v>
      </c>
      <c r="AT4716" s="20">
        <f t="shared" ref="AT4716:AT4718" si="3654">IF(AD4716*AS4716&gt;0,AD4716*AS4716,AE4716*AS4716)</f>
        <v>54.4</v>
      </c>
      <c r="AU4716" s="20">
        <f t="shared" ref="AU4716:AU4718" si="3655">IF(AND(AK4716&lt;0,AK4716+AT4716&lt;0),-AT4716,AK4716)</f>
        <v>-40</v>
      </c>
    </row>
    <row r="4717" spans="1:47" x14ac:dyDescent="0.15">
      <c r="A4717" s="21" t="s">
        <v>1273</v>
      </c>
      <c r="B4717" s="22" t="s">
        <v>918</v>
      </c>
      <c r="C4717" s="22" t="s">
        <v>1178</v>
      </c>
      <c r="D4717" s="22" t="s">
        <v>1189</v>
      </c>
      <c r="E4717" s="22" t="s">
        <v>5980</v>
      </c>
      <c r="F4717" s="22" t="s">
        <v>1250</v>
      </c>
      <c r="G4717" s="22" t="s">
        <v>6040</v>
      </c>
      <c r="I4717" s="22">
        <v>15217236140</v>
      </c>
      <c r="J4717" s="22" t="s">
        <v>924</v>
      </c>
      <c r="K4717" s="22" t="s">
        <v>115</v>
      </c>
      <c r="L4717" s="22" t="s">
        <v>1918</v>
      </c>
      <c r="M4717" s="22">
        <v>680</v>
      </c>
      <c r="N4717" s="22">
        <v>680</v>
      </c>
      <c r="O4717" s="22" t="s">
        <v>927</v>
      </c>
      <c r="P4717" s="22" t="s">
        <v>50</v>
      </c>
      <c r="Q4717" s="28"/>
      <c r="R4717" s="21" t="s">
        <v>117</v>
      </c>
      <c r="S4717" s="25" t="s">
        <v>1201</v>
      </c>
      <c r="T4717" s="21" t="s">
        <v>53</v>
      </c>
      <c r="U4717" s="21" t="s">
        <v>5936</v>
      </c>
      <c r="V4717" s="46">
        <v>1</v>
      </c>
      <c r="W4717" s="26">
        <f t="shared" si="3651"/>
        <v>1</v>
      </c>
      <c r="Y4717" s="21">
        <v>4</v>
      </c>
      <c r="Z4717" s="22">
        <f t="shared" si="3610"/>
        <v>680</v>
      </c>
      <c r="AA4717" s="20" t="s">
        <v>5794</v>
      </c>
      <c r="AB4717" s="22">
        <v>1</v>
      </c>
      <c r="AC4717" s="22"/>
      <c r="AD4717" s="22">
        <f t="shared" si="3648"/>
        <v>680</v>
      </c>
      <c r="AE4717" s="22"/>
      <c r="AF4717" s="22">
        <f t="shared" si="3652"/>
        <v>680</v>
      </c>
      <c r="AG4717" s="20"/>
      <c r="AH4717" s="22"/>
      <c r="AI4717" s="22"/>
      <c r="AJ4717" s="22">
        <f t="shared" si="3653"/>
        <v>680</v>
      </c>
      <c r="AK4717" s="22">
        <f>IF(O4717="(传统)XDSL",VLOOKUP(S4717,[2]直销续费率明细!C:I,7,FALSE)*1,IF(O4717="GPON+XDSL",VLOOKUP(S4717,[2]直销续费率明细!C:I,7,FALSE)*1,VLOOKUP(S4717,[2]直销续费率明细!C:I,5,FALSE)*1))</f>
        <v>-40</v>
      </c>
      <c r="AL4717" s="22" t="s">
        <v>1309</v>
      </c>
      <c r="AM4717" s="22"/>
      <c r="AN4717" s="22"/>
      <c r="AO4717" s="22" t="s">
        <v>5792</v>
      </c>
      <c r="AP4717" s="22" t="s">
        <v>5805</v>
      </c>
      <c r="AS4717" s="20">
        <f>IF(Y4717&gt;=10,VLOOKUP(U4717,[2]提成计算!B:T,19,FALSE),VLOOKUP(U4717,[2]提成计算!B:T,18,FALSE))</f>
        <v>0.08</v>
      </c>
      <c r="AT4717" s="20">
        <f t="shared" si="3654"/>
        <v>54.4</v>
      </c>
      <c r="AU4717" s="20">
        <f t="shared" si="3655"/>
        <v>-40</v>
      </c>
    </row>
    <row r="4718" spans="1:47" x14ac:dyDescent="0.15">
      <c r="A4718" s="21" t="s">
        <v>1273</v>
      </c>
      <c r="B4718" s="22" t="s">
        <v>918</v>
      </c>
      <c r="C4718" s="22" t="s">
        <v>1178</v>
      </c>
      <c r="D4718" s="22" t="s">
        <v>1189</v>
      </c>
      <c r="E4718" s="22" t="s">
        <v>1190</v>
      </c>
      <c r="F4718" s="22" t="s">
        <v>1250</v>
      </c>
      <c r="G4718" s="22" t="s">
        <v>6041</v>
      </c>
      <c r="I4718" s="22">
        <v>13559711485</v>
      </c>
      <c r="J4718" s="22" t="s">
        <v>924</v>
      </c>
      <c r="K4718" s="22" t="s">
        <v>390</v>
      </c>
      <c r="L4718" s="22" t="s">
        <v>1918</v>
      </c>
      <c r="M4718" s="22">
        <v>680</v>
      </c>
      <c r="N4718" s="22">
        <v>680</v>
      </c>
      <c r="O4718" s="22" t="s">
        <v>927</v>
      </c>
      <c r="P4718" s="22" t="s">
        <v>50</v>
      </c>
      <c r="Q4718" s="28"/>
      <c r="R4718" s="21" t="s">
        <v>117</v>
      </c>
      <c r="S4718" s="25" t="s">
        <v>1192</v>
      </c>
      <c r="T4718" s="21" t="s">
        <v>53</v>
      </c>
      <c r="U4718" s="21" t="s">
        <v>5999</v>
      </c>
      <c r="V4718" s="46">
        <v>1</v>
      </c>
      <c r="W4718" s="26">
        <f t="shared" si="3651"/>
        <v>1</v>
      </c>
      <c r="Y4718" s="21">
        <v>4</v>
      </c>
      <c r="Z4718" s="22">
        <f t="shared" si="3610"/>
        <v>680</v>
      </c>
      <c r="AA4718" s="20" t="s">
        <v>5794</v>
      </c>
      <c r="AB4718" s="22">
        <v>1</v>
      </c>
      <c r="AC4718" s="22"/>
      <c r="AD4718" s="22">
        <f t="shared" si="3648"/>
        <v>680</v>
      </c>
      <c r="AE4718" s="22"/>
      <c r="AF4718" s="22">
        <f t="shared" si="3652"/>
        <v>680</v>
      </c>
      <c r="AG4718" s="20"/>
      <c r="AH4718" s="22"/>
      <c r="AI4718" s="22"/>
      <c r="AJ4718" s="22">
        <f t="shared" si="3653"/>
        <v>680</v>
      </c>
      <c r="AK4718" s="22">
        <f>IF(O4718="(传统)XDSL",VLOOKUP(S4718,[2]直销续费率明细!C:I,7,FALSE)*1,IF(O4718="GPON+XDSL",VLOOKUP(S4718,[2]直销续费率明细!C:I,7,FALSE)*1,VLOOKUP(S4718,[2]直销续费率明细!C:I,5,FALSE)*1))</f>
        <v>-40</v>
      </c>
      <c r="AL4718" s="22" t="s">
        <v>1309</v>
      </c>
      <c r="AM4718" s="22"/>
      <c r="AN4718" s="22"/>
      <c r="AO4718" s="22" t="s">
        <v>5792</v>
      </c>
      <c r="AP4718" s="22" t="s">
        <v>5805</v>
      </c>
      <c r="AS4718" s="20">
        <f>IF(Y4718&gt;=10,VLOOKUP(U4718,[2]提成计算!B:T,19,FALSE),VLOOKUP(U4718,[2]提成计算!B:T,18,FALSE))</f>
        <v>0.06</v>
      </c>
      <c r="AT4718" s="20">
        <f t="shared" si="3654"/>
        <v>40.799999999999997</v>
      </c>
      <c r="AU4718" s="20">
        <f t="shared" si="3655"/>
        <v>-40</v>
      </c>
    </row>
    <row r="4719" spans="1:47" x14ac:dyDescent="0.15">
      <c r="A4719" s="21" t="s">
        <v>1273</v>
      </c>
      <c r="B4719" s="22" t="s">
        <v>918</v>
      </c>
      <c r="C4719" s="22" t="s">
        <v>1178</v>
      </c>
      <c r="D4719" s="22" t="s">
        <v>1179</v>
      </c>
      <c r="E4719" s="22" t="s">
        <v>1236</v>
      </c>
      <c r="F4719" s="22" t="s">
        <v>1250</v>
      </c>
      <c r="G4719" s="22" t="s">
        <v>6042</v>
      </c>
      <c r="I4719" s="22">
        <v>13266267836</v>
      </c>
      <c r="J4719" s="22" t="s">
        <v>1268</v>
      </c>
      <c r="K4719" s="22" t="s">
        <v>1238</v>
      </c>
      <c r="L4719" s="22" t="s">
        <v>1358</v>
      </c>
      <c r="M4719" s="22">
        <v>1088</v>
      </c>
      <c r="N4719" s="22">
        <v>1088</v>
      </c>
      <c r="O4719" s="22" t="s">
        <v>927</v>
      </c>
      <c r="P4719" s="22" t="s">
        <v>50</v>
      </c>
      <c r="Q4719" s="28"/>
      <c r="R4719" s="21" t="s">
        <v>147</v>
      </c>
      <c r="S4719" s="21"/>
      <c r="T4719" s="21" t="s">
        <v>53</v>
      </c>
      <c r="U4719" s="21" t="s">
        <v>6043</v>
      </c>
      <c r="V4719" s="46">
        <v>1</v>
      </c>
      <c r="W4719" s="26">
        <f t="shared" si="3651"/>
        <v>1</v>
      </c>
      <c r="X4719" s="26">
        <f t="shared" si="3619"/>
        <v>1</v>
      </c>
      <c r="Y4719" s="21">
        <v>10</v>
      </c>
      <c r="Z4719" s="22">
        <f t="shared" si="3610"/>
        <v>1088</v>
      </c>
      <c r="AA4719" s="20" t="s">
        <v>5794</v>
      </c>
      <c r="AB4719" s="22"/>
      <c r="AC4719" s="22">
        <v>1</v>
      </c>
      <c r="AD4719" s="22"/>
      <c r="AE4719" s="22">
        <f t="shared" ref="AE4719:AE4723" si="3656">N4719</f>
        <v>1088</v>
      </c>
      <c r="AF4719" s="22">
        <f t="shared" si="3652"/>
        <v>1088</v>
      </c>
      <c r="AG4719" s="20">
        <f t="shared" ref="AG4719:AG4721" si="3657">N4719</f>
        <v>1088</v>
      </c>
      <c r="AH4719" s="20" t="str">
        <f>VLOOKUP(U4719,[1]提成计算!B:I,8,FALSE)</f>
        <v xml:space="preserve"> </v>
      </c>
      <c r="AI4719" s="20"/>
      <c r="AJ4719" s="22"/>
      <c r="AK4719" s="22"/>
      <c r="AM4719" s="22"/>
      <c r="AN4719" s="22"/>
      <c r="AO4719" s="22" t="s">
        <v>5792</v>
      </c>
      <c r="AP4719" s="22" t="s">
        <v>1301</v>
      </c>
      <c r="AS4719" s="20"/>
      <c r="AT4719" s="20"/>
      <c r="AU4719" s="20"/>
    </row>
    <row r="4720" spans="1:47" x14ac:dyDescent="0.15">
      <c r="A4720" s="21" t="s">
        <v>1273</v>
      </c>
      <c r="B4720" s="22" t="s">
        <v>918</v>
      </c>
      <c r="C4720" s="22" t="s">
        <v>1178</v>
      </c>
      <c r="D4720" s="22" t="s">
        <v>1189</v>
      </c>
      <c r="E4720" s="22" t="s">
        <v>1236</v>
      </c>
      <c r="F4720" s="22" t="s">
        <v>1250</v>
      </c>
      <c r="G4720" s="22" t="s">
        <v>6044</v>
      </c>
      <c r="I4720" s="22">
        <v>15017066794</v>
      </c>
      <c r="J4720" s="22" t="s">
        <v>1268</v>
      </c>
      <c r="K4720" s="22" t="s">
        <v>1862</v>
      </c>
      <c r="L4720" s="22" t="s">
        <v>1358</v>
      </c>
      <c r="M4720" s="22">
        <v>1088</v>
      </c>
      <c r="N4720" s="22">
        <v>1088</v>
      </c>
      <c r="O4720" s="22" t="s">
        <v>927</v>
      </c>
      <c r="P4720" s="22" t="s">
        <v>50</v>
      </c>
      <c r="Q4720" s="28"/>
      <c r="R4720" s="21" t="s">
        <v>147</v>
      </c>
      <c r="S4720" s="21"/>
      <c r="T4720" s="21" t="s">
        <v>53</v>
      </c>
      <c r="U4720" s="21" t="s">
        <v>6043</v>
      </c>
      <c r="V4720" s="46">
        <v>1</v>
      </c>
      <c r="W4720" s="26">
        <f t="shared" si="3651"/>
        <v>1</v>
      </c>
      <c r="X4720" s="26">
        <f t="shared" si="3619"/>
        <v>1</v>
      </c>
      <c r="Y4720" s="21">
        <v>10</v>
      </c>
      <c r="Z4720" s="22">
        <f t="shared" si="3610"/>
        <v>1088</v>
      </c>
      <c r="AA4720" s="20" t="s">
        <v>5794</v>
      </c>
      <c r="AB4720" s="22"/>
      <c r="AC4720" s="22">
        <v>1</v>
      </c>
      <c r="AD4720" s="22"/>
      <c r="AE4720" s="22">
        <f t="shared" si="3656"/>
        <v>1088</v>
      </c>
      <c r="AF4720" s="22">
        <f t="shared" si="3652"/>
        <v>1088</v>
      </c>
      <c r="AG4720" s="20">
        <f t="shared" si="3657"/>
        <v>1088</v>
      </c>
      <c r="AH4720" s="20" t="str">
        <f>VLOOKUP(U4720,[1]提成计算!B:I,8,FALSE)</f>
        <v xml:space="preserve"> </v>
      </c>
      <c r="AI4720" s="20"/>
      <c r="AJ4720" s="22"/>
      <c r="AK4720" s="22"/>
      <c r="AM4720" s="22"/>
      <c r="AN4720" s="22"/>
      <c r="AO4720" s="22" t="s">
        <v>5792</v>
      </c>
      <c r="AP4720" s="22" t="s">
        <v>1301</v>
      </c>
      <c r="AS4720" s="20"/>
      <c r="AT4720" s="20"/>
      <c r="AU4720" s="20"/>
    </row>
    <row r="4721" spans="1:47" x14ac:dyDescent="0.15">
      <c r="A4721" s="21" t="s">
        <v>1273</v>
      </c>
      <c r="B4721" s="22" t="s">
        <v>918</v>
      </c>
      <c r="C4721" s="22" t="s">
        <v>1178</v>
      </c>
      <c r="D4721" s="22" t="s">
        <v>1183</v>
      </c>
      <c r="E4721" s="22" t="s">
        <v>1752</v>
      </c>
      <c r="F4721" s="22" t="s">
        <v>1250</v>
      </c>
      <c r="G4721" s="22" t="s">
        <v>6045</v>
      </c>
      <c r="I4721" s="22">
        <v>13829138331</v>
      </c>
      <c r="J4721" s="22" t="s">
        <v>1268</v>
      </c>
      <c r="K4721" s="22" t="s">
        <v>1186</v>
      </c>
      <c r="L4721" s="22" t="s">
        <v>1358</v>
      </c>
      <c r="M4721" s="22">
        <v>1088</v>
      </c>
      <c r="N4721" s="22">
        <v>1088</v>
      </c>
      <c r="O4721" s="22" t="s">
        <v>927</v>
      </c>
      <c r="P4721" s="22" t="s">
        <v>50</v>
      </c>
      <c r="Q4721" s="28"/>
      <c r="R4721" s="21" t="s">
        <v>77</v>
      </c>
      <c r="S4721" s="21"/>
      <c r="T4721" s="21" t="s">
        <v>53</v>
      </c>
      <c r="U4721" s="21" t="s">
        <v>5972</v>
      </c>
      <c r="V4721" s="46">
        <v>1</v>
      </c>
      <c r="W4721" s="26">
        <f t="shared" si="3651"/>
        <v>1</v>
      </c>
      <c r="X4721" s="26">
        <f t="shared" si="3619"/>
        <v>1</v>
      </c>
      <c r="Y4721" s="21">
        <v>10</v>
      </c>
      <c r="Z4721" s="22">
        <f t="shared" si="3610"/>
        <v>1088</v>
      </c>
      <c r="AA4721" s="20" t="s">
        <v>5794</v>
      </c>
      <c r="AB4721" s="22"/>
      <c r="AC4721" s="22">
        <v>1</v>
      </c>
      <c r="AD4721" s="22"/>
      <c r="AE4721" s="22">
        <f t="shared" si="3656"/>
        <v>1088</v>
      </c>
      <c r="AF4721" s="22">
        <f t="shared" si="3652"/>
        <v>1088</v>
      </c>
      <c r="AG4721" s="20">
        <f t="shared" si="3657"/>
        <v>1088</v>
      </c>
      <c r="AH4721" s="20" t="str">
        <f>VLOOKUP(U4721,[1]提成计算!B:I,8,FALSE)</f>
        <v xml:space="preserve"> </v>
      </c>
      <c r="AI4721" s="20"/>
      <c r="AJ4721" s="22"/>
      <c r="AK4721" s="22"/>
      <c r="AM4721" s="22"/>
      <c r="AN4721" s="22"/>
      <c r="AO4721" s="22" t="s">
        <v>5792</v>
      </c>
      <c r="AP4721" s="22" t="s">
        <v>1301</v>
      </c>
      <c r="AS4721" s="20"/>
      <c r="AT4721" s="20"/>
      <c r="AU4721" s="20"/>
    </row>
    <row r="4722" spans="1:47" x14ac:dyDescent="0.15">
      <c r="A4722" s="21" t="s">
        <v>1273</v>
      </c>
      <c r="B4722" s="22" t="s">
        <v>918</v>
      </c>
      <c r="C4722" s="22" t="s">
        <v>1178</v>
      </c>
      <c r="D4722" s="22" t="s">
        <v>1179</v>
      </c>
      <c r="E4722" s="22" t="s">
        <v>1877</v>
      </c>
      <c r="F4722" s="22" t="s">
        <v>1250</v>
      </c>
      <c r="G4722" s="22" t="s">
        <v>6046</v>
      </c>
      <c r="I4722" s="22">
        <v>13556699719</v>
      </c>
      <c r="J4722" s="22" t="s">
        <v>924</v>
      </c>
      <c r="K4722" s="22" t="s">
        <v>146</v>
      </c>
      <c r="L4722" s="22" t="s">
        <v>2137</v>
      </c>
      <c r="M4722" s="22">
        <v>1408</v>
      </c>
      <c r="N4722" s="22">
        <v>1408</v>
      </c>
      <c r="O4722" s="22" t="s">
        <v>927</v>
      </c>
      <c r="P4722" s="22" t="s">
        <v>50</v>
      </c>
      <c r="Q4722" s="28"/>
      <c r="R4722" s="21" t="s">
        <v>147</v>
      </c>
      <c r="S4722" s="25" t="s">
        <v>1182</v>
      </c>
      <c r="T4722" s="21" t="s">
        <v>53</v>
      </c>
      <c r="U4722" s="21" t="s">
        <v>5899</v>
      </c>
      <c r="V4722" s="46">
        <v>1</v>
      </c>
      <c r="W4722" s="26">
        <f t="shared" si="3651"/>
        <v>1</v>
      </c>
      <c r="Y4722" s="21">
        <v>12</v>
      </c>
      <c r="Z4722" s="22">
        <f t="shared" si="3610"/>
        <v>1408</v>
      </c>
      <c r="AA4722" s="20" t="s">
        <v>5794</v>
      </c>
      <c r="AB4722" s="22"/>
      <c r="AC4722" s="22">
        <v>1</v>
      </c>
      <c r="AD4722" s="22"/>
      <c r="AE4722" s="22">
        <f t="shared" si="3656"/>
        <v>1408</v>
      </c>
      <c r="AF4722" s="22">
        <f t="shared" si="3652"/>
        <v>1408</v>
      </c>
      <c r="AG4722" s="20"/>
      <c r="AH4722" s="22"/>
      <c r="AI4722" s="22"/>
      <c r="AJ4722" s="22">
        <f t="shared" ref="AJ4722:AJ4723" si="3658">N4722</f>
        <v>1408</v>
      </c>
      <c r="AK4722" s="22">
        <f>IF(O4722="(传统)XDSL",VLOOKUP(S4722,[2]直销续费率明细!C:I,7,FALSE)*1,IF(O4722="GPON+XDSL",VLOOKUP(S4722,[2]直销续费率明细!C:I,7,FALSE)*1,VLOOKUP(S4722,[2]直销续费率明细!C:I,5,FALSE)*1))</f>
        <v>15</v>
      </c>
      <c r="AL4722" s="22" t="s">
        <v>1309</v>
      </c>
      <c r="AM4722" s="22"/>
      <c r="AN4722" s="22"/>
      <c r="AO4722" s="22" t="s">
        <v>2216</v>
      </c>
      <c r="AP4722" s="22" t="s">
        <v>1301</v>
      </c>
      <c r="AS4722" s="20">
        <f>IF(Y4722&gt;=10,VLOOKUP(U4722,[2]提成计算!B:T,19,FALSE),VLOOKUP(U4722,[2]提成计算!B:T,18,FALSE))</f>
        <v>0.09</v>
      </c>
      <c r="AT4722" s="20">
        <f t="shared" ref="AT4722:AT4723" si="3659">IF(AD4722*AS4722&gt;0,AD4722*AS4722,AE4722*AS4722)</f>
        <v>126.72</v>
      </c>
      <c r="AU4722" s="20">
        <f t="shared" ref="AU4722:AU4723" si="3660">IF(AND(AK4722&lt;0,AK4722+AT4722&lt;0),-AT4722,AK4722)</f>
        <v>15</v>
      </c>
    </row>
    <row r="4723" spans="1:47" x14ac:dyDescent="0.15">
      <c r="A4723" s="21" t="s">
        <v>1273</v>
      </c>
      <c r="B4723" s="22" t="s">
        <v>918</v>
      </c>
      <c r="C4723" s="22" t="s">
        <v>1178</v>
      </c>
      <c r="D4723" s="22" t="s">
        <v>1179</v>
      </c>
      <c r="E4723" s="22" t="s">
        <v>1236</v>
      </c>
      <c r="F4723" s="22" t="s">
        <v>1250</v>
      </c>
      <c r="G4723" s="22" t="s">
        <v>6047</v>
      </c>
      <c r="I4723" s="22">
        <v>13713275707</v>
      </c>
      <c r="J4723" s="22" t="s">
        <v>924</v>
      </c>
      <c r="K4723" s="22" t="s">
        <v>1238</v>
      </c>
      <c r="L4723" s="22" t="s">
        <v>1299</v>
      </c>
      <c r="M4723" s="22">
        <v>888</v>
      </c>
      <c r="N4723" s="22">
        <v>888</v>
      </c>
      <c r="O4723" s="22" t="s">
        <v>927</v>
      </c>
      <c r="P4723" s="22" t="s">
        <v>50</v>
      </c>
      <c r="Q4723" s="28"/>
      <c r="R4723" s="21" t="s">
        <v>147</v>
      </c>
      <c r="S4723" s="25" t="s">
        <v>1234</v>
      </c>
      <c r="T4723" s="21" t="s">
        <v>53</v>
      </c>
      <c r="U4723" s="21" t="s">
        <v>5930</v>
      </c>
      <c r="V4723" s="46">
        <v>1</v>
      </c>
      <c r="W4723" s="26">
        <f t="shared" si="3651"/>
        <v>1</v>
      </c>
      <c r="Y4723" s="21">
        <v>12</v>
      </c>
      <c r="Z4723" s="22">
        <f t="shared" si="3610"/>
        <v>888</v>
      </c>
      <c r="AA4723" s="20" t="s">
        <v>2218</v>
      </c>
      <c r="AB4723" s="22"/>
      <c r="AC4723" s="22">
        <v>1</v>
      </c>
      <c r="AD4723" s="22"/>
      <c r="AE4723" s="22">
        <f t="shared" si="3656"/>
        <v>888</v>
      </c>
      <c r="AF4723" s="22">
        <f t="shared" si="3652"/>
        <v>888</v>
      </c>
      <c r="AG4723" s="20"/>
      <c r="AH4723" s="22"/>
      <c r="AI4723" s="22"/>
      <c r="AJ4723" s="22">
        <f t="shared" si="3658"/>
        <v>888</v>
      </c>
      <c r="AK4723" s="22">
        <f>IF(O4723="(传统)XDSL",VLOOKUP(S4723,[2]直销续费率明细!C:I,7,FALSE)*1,IF(O4723="GPON+XDSL",VLOOKUP(S4723,[2]直销续费率明细!C:I,7,FALSE)*1,VLOOKUP(S4723,[2]直销续费率明细!C:I,5,FALSE)*1))</f>
        <v>-40</v>
      </c>
      <c r="AL4723" s="22" t="s">
        <v>1309</v>
      </c>
      <c r="AM4723" s="22"/>
      <c r="AN4723" s="22"/>
      <c r="AO4723" s="22" t="s">
        <v>2216</v>
      </c>
      <c r="AP4723" s="22" t="s">
        <v>1301</v>
      </c>
      <c r="AS4723" s="20">
        <f>IF(Y4723&gt;=10,VLOOKUP(U4723,[2]提成计算!B:T,19,FALSE),VLOOKUP(U4723,[2]提成计算!B:T,18,FALSE))</f>
        <v>0.09</v>
      </c>
      <c r="AT4723" s="20">
        <f t="shared" si="3659"/>
        <v>79.92</v>
      </c>
      <c r="AU4723" s="20">
        <f t="shared" si="3660"/>
        <v>-40</v>
      </c>
    </row>
    <row r="4724" spans="1:47" x14ac:dyDescent="0.15">
      <c r="A4724" s="21" t="s">
        <v>1273</v>
      </c>
      <c r="B4724" s="22" t="s">
        <v>918</v>
      </c>
      <c r="C4724" s="22" t="s">
        <v>1178</v>
      </c>
      <c r="D4724" s="22" t="s">
        <v>1189</v>
      </c>
      <c r="E4724" s="22" t="s">
        <v>6048</v>
      </c>
      <c r="F4724" s="22" t="s">
        <v>1250</v>
      </c>
      <c r="G4724" s="22" t="s">
        <v>6049</v>
      </c>
      <c r="I4724" s="22">
        <v>15118317865</v>
      </c>
      <c r="J4724" s="22" t="s">
        <v>1500</v>
      </c>
      <c r="K4724" s="22" t="s">
        <v>6050</v>
      </c>
      <c r="L4724" s="22" t="s">
        <v>1277</v>
      </c>
      <c r="M4724" s="22">
        <v>-250</v>
      </c>
      <c r="N4724" s="22">
        <v>-250</v>
      </c>
      <c r="O4724" s="22" t="s">
        <v>1262</v>
      </c>
      <c r="P4724" s="22" t="s">
        <v>1910</v>
      </c>
      <c r="Q4724" s="28"/>
      <c r="R4724" s="21" t="s">
        <v>117</v>
      </c>
      <c r="S4724" s="21"/>
      <c r="T4724" s="21" t="s">
        <v>2278</v>
      </c>
      <c r="U4724" s="21" t="s">
        <v>5927</v>
      </c>
      <c r="V4724" s="46"/>
      <c r="Y4724" s="21">
        <v>2</v>
      </c>
      <c r="Z4724" s="22">
        <f t="shared" si="3610"/>
        <v>-250</v>
      </c>
      <c r="AA4724" s="20" t="s">
        <v>1911</v>
      </c>
      <c r="AB4724" s="22"/>
      <c r="AC4724" s="22"/>
      <c r="AD4724" s="22"/>
      <c r="AE4724" s="22"/>
      <c r="AF4724" s="22"/>
      <c r="AG4724" s="20"/>
      <c r="AH4724" s="22"/>
      <c r="AI4724" s="22"/>
      <c r="AJ4724" s="22"/>
      <c r="AK4724" s="22"/>
      <c r="AM4724" s="22"/>
      <c r="AN4724" s="22"/>
      <c r="AO4724" s="22" t="s">
        <v>2216</v>
      </c>
      <c r="AP4724" s="22">
        <v>0</v>
      </c>
      <c r="AS4724" s="20"/>
      <c r="AT4724" s="20"/>
      <c r="AU4724" s="20"/>
    </row>
    <row r="4725" spans="1:47" x14ac:dyDescent="0.15">
      <c r="A4725" s="21" t="s">
        <v>1273</v>
      </c>
      <c r="B4725" s="22" t="s">
        <v>918</v>
      </c>
      <c r="C4725" s="22" t="s">
        <v>1178</v>
      </c>
      <c r="D4725" s="22" t="s">
        <v>1183</v>
      </c>
      <c r="E4725" s="22" t="s">
        <v>1193</v>
      </c>
      <c r="F4725" s="22" t="s">
        <v>1250</v>
      </c>
      <c r="G4725" s="22" t="s">
        <v>6051</v>
      </c>
      <c r="I4725" s="22">
        <v>13437389207</v>
      </c>
      <c r="J4725" s="22" t="s">
        <v>924</v>
      </c>
      <c r="K4725" s="22" t="s">
        <v>5844</v>
      </c>
      <c r="L4725" s="22" t="s">
        <v>1947</v>
      </c>
      <c r="M4725" s="22">
        <v>400</v>
      </c>
      <c r="N4725" s="22">
        <v>400</v>
      </c>
      <c r="O4725" s="22" t="s">
        <v>927</v>
      </c>
      <c r="P4725" s="22" t="s">
        <v>50</v>
      </c>
      <c r="Q4725" s="28"/>
      <c r="R4725" s="21" t="s">
        <v>77</v>
      </c>
      <c r="S4725" s="25" t="s">
        <v>1196</v>
      </c>
      <c r="T4725" s="21" t="s">
        <v>53</v>
      </c>
      <c r="U4725" s="21" t="s">
        <v>5954</v>
      </c>
      <c r="V4725" s="46">
        <v>0.5</v>
      </c>
      <c r="W4725" s="26">
        <f t="shared" ref="W4725:W4788" si="3661">V4725</f>
        <v>0.5</v>
      </c>
      <c r="Y4725" s="21">
        <v>4</v>
      </c>
      <c r="Z4725" s="22">
        <f t="shared" si="3610"/>
        <v>400</v>
      </c>
      <c r="AA4725" s="20" t="s">
        <v>5794</v>
      </c>
      <c r="AB4725" s="22">
        <v>1</v>
      </c>
      <c r="AC4725" s="22"/>
      <c r="AD4725" s="22">
        <f t="shared" ref="AD4725:AD4726" si="3662">N4725</f>
        <v>400</v>
      </c>
      <c r="AE4725" s="22"/>
      <c r="AF4725" s="22">
        <f t="shared" ref="AF4725:AF4788" si="3663">N4725</f>
        <v>400</v>
      </c>
      <c r="AG4725" s="20"/>
      <c r="AH4725" s="22"/>
      <c r="AI4725" s="22"/>
      <c r="AJ4725" s="22">
        <f t="shared" ref="AJ4725:AJ4730" si="3664">N4725</f>
        <v>400</v>
      </c>
      <c r="AK4725" s="22"/>
      <c r="AL4725" s="22" t="s">
        <v>1871</v>
      </c>
      <c r="AM4725" s="22"/>
      <c r="AN4725" s="22"/>
      <c r="AO4725" s="22" t="s">
        <v>5792</v>
      </c>
      <c r="AP4725" s="22" t="s">
        <v>5835</v>
      </c>
      <c r="AS4725" s="20">
        <f>IF(Y4725&gt;=10,VLOOKUP(U4725,[2]提成计算!B:T,19,FALSE),VLOOKUP(U4725,[2]提成计算!B:T,18,FALSE))</f>
        <v>0.06</v>
      </c>
      <c r="AT4725" s="20">
        <f t="shared" ref="AT4725:AT4727" si="3665">IF(AD4725*AS4725&gt;0,AD4725*AS4725,AE4725*AS4725)</f>
        <v>24</v>
      </c>
      <c r="AU4725" s="20">
        <f t="shared" ref="AU4725" si="3666">IF(AND(AK4725&lt;0,AK4725+AT4725&lt;0),AT4725,AK4725)</f>
        <v>0</v>
      </c>
    </row>
    <row r="4726" spans="1:47" x14ac:dyDescent="0.15">
      <c r="A4726" s="21" t="s">
        <v>1273</v>
      </c>
      <c r="B4726" s="22" t="s">
        <v>918</v>
      </c>
      <c r="C4726" s="22" t="s">
        <v>1178</v>
      </c>
      <c r="D4726" s="22" t="s">
        <v>1179</v>
      </c>
      <c r="E4726" s="22" t="s">
        <v>1180</v>
      </c>
      <c r="F4726" s="22" t="s">
        <v>1250</v>
      </c>
      <c r="G4726" s="22" t="s">
        <v>783</v>
      </c>
      <c r="I4726" s="22">
        <v>13538623458</v>
      </c>
      <c r="J4726" s="22" t="s">
        <v>924</v>
      </c>
      <c r="K4726" s="22" t="s">
        <v>188</v>
      </c>
      <c r="L4726" s="22" t="s">
        <v>1918</v>
      </c>
      <c r="M4726" s="22">
        <v>680</v>
      </c>
      <c r="N4726" s="22">
        <v>680</v>
      </c>
      <c r="O4726" s="22" t="s">
        <v>927</v>
      </c>
      <c r="P4726" s="22" t="s">
        <v>50</v>
      </c>
      <c r="Q4726" s="28"/>
      <c r="R4726" s="21" t="s">
        <v>147</v>
      </c>
      <c r="S4726" s="25" t="s">
        <v>1182</v>
      </c>
      <c r="T4726" s="21" t="s">
        <v>53</v>
      </c>
      <c r="U4726" s="21" t="s">
        <v>6003</v>
      </c>
      <c r="V4726" s="46">
        <v>1</v>
      </c>
      <c r="W4726" s="26">
        <f t="shared" si="3661"/>
        <v>1</v>
      </c>
      <c r="Y4726" s="21">
        <v>4</v>
      </c>
      <c r="Z4726" s="22">
        <f t="shared" si="3610"/>
        <v>680</v>
      </c>
      <c r="AA4726" s="20" t="s">
        <v>5794</v>
      </c>
      <c r="AB4726" s="22">
        <v>1</v>
      </c>
      <c r="AC4726" s="22"/>
      <c r="AD4726" s="22">
        <f t="shared" si="3662"/>
        <v>680</v>
      </c>
      <c r="AE4726" s="22"/>
      <c r="AF4726" s="22">
        <f t="shared" si="3663"/>
        <v>680</v>
      </c>
      <c r="AG4726" s="20"/>
      <c r="AH4726" s="22"/>
      <c r="AI4726" s="22"/>
      <c r="AJ4726" s="22">
        <f t="shared" si="3664"/>
        <v>680</v>
      </c>
      <c r="AK4726" s="22">
        <f>IF(O4726="(传统)XDSL",VLOOKUP(S4726,[2]直销续费率明细!C:I,7,FALSE)*1,IF(O4726="GPON+XDSL",VLOOKUP(S4726,[2]直销续费率明细!C:I,7,FALSE)*1,VLOOKUP(S4726,[2]直销续费率明细!C:I,5,FALSE)*1))</f>
        <v>15</v>
      </c>
      <c r="AL4726" s="22" t="s">
        <v>1309</v>
      </c>
      <c r="AM4726" s="22"/>
      <c r="AN4726" s="22"/>
      <c r="AO4726" s="22" t="s">
        <v>5792</v>
      </c>
      <c r="AP4726" s="22" t="s">
        <v>5805</v>
      </c>
      <c r="AS4726" s="20">
        <f>IF(Y4726&gt;=10,VLOOKUP(U4726,[2]提成计算!B:T,19,FALSE),VLOOKUP(U4726,[2]提成计算!B:T,18,FALSE))</f>
        <v>0.06</v>
      </c>
      <c r="AT4726" s="20">
        <f t="shared" si="3665"/>
        <v>40.799999999999997</v>
      </c>
      <c r="AU4726" s="20">
        <f t="shared" ref="AU4726:AU4727" si="3667">IF(AND(AK4726&lt;0,AK4726+AT4726&lt;0),-AT4726,AK4726)</f>
        <v>15</v>
      </c>
    </row>
    <row r="4727" spans="1:47" x14ac:dyDescent="0.15">
      <c r="A4727" s="21" t="s">
        <v>1273</v>
      </c>
      <c r="B4727" s="22" t="s">
        <v>918</v>
      </c>
      <c r="C4727" s="22" t="s">
        <v>1178</v>
      </c>
      <c r="D4727" s="22" t="s">
        <v>1179</v>
      </c>
      <c r="E4727" s="22" t="s">
        <v>1180</v>
      </c>
      <c r="F4727" s="22" t="s">
        <v>1250</v>
      </c>
      <c r="G4727" s="22" t="s">
        <v>6052</v>
      </c>
      <c r="I4727" s="22">
        <v>13537052459</v>
      </c>
      <c r="J4727" s="22" t="s">
        <v>924</v>
      </c>
      <c r="K4727" s="22" t="s">
        <v>146</v>
      </c>
      <c r="L4727" s="22" t="s">
        <v>1299</v>
      </c>
      <c r="M4727" s="22">
        <v>888</v>
      </c>
      <c r="N4727" s="22">
        <v>888</v>
      </c>
      <c r="O4727" s="22" t="s">
        <v>927</v>
      </c>
      <c r="P4727" s="22" t="s">
        <v>50</v>
      </c>
      <c r="Q4727" s="28"/>
      <c r="R4727" s="21" t="s">
        <v>147</v>
      </c>
      <c r="S4727" s="25" t="s">
        <v>1182</v>
      </c>
      <c r="T4727" s="21" t="s">
        <v>53</v>
      </c>
      <c r="U4727" s="21" t="s">
        <v>5899</v>
      </c>
      <c r="V4727" s="46">
        <v>1</v>
      </c>
      <c r="W4727" s="26">
        <f t="shared" si="3661"/>
        <v>1</v>
      </c>
      <c r="Y4727" s="21">
        <v>12</v>
      </c>
      <c r="Z4727" s="22">
        <f t="shared" si="3610"/>
        <v>888</v>
      </c>
      <c r="AA4727" s="20" t="s">
        <v>5794</v>
      </c>
      <c r="AB4727" s="22"/>
      <c r="AC4727" s="22">
        <v>1</v>
      </c>
      <c r="AD4727" s="22"/>
      <c r="AE4727" s="22">
        <f t="shared" ref="AE4727:AE4728" si="3668">N4727</f>
        <v>888</v>
      </c>
      <c r="AF4727" s="22">
        <f t="shared" si="3663"/>
        <v>888</v>
      </c>
      <c r="AG4727" s="20"/>
      <c r="AH4727" s="22"/>
      <c r="AI4727" s="22"/>
      <c r="AJ4727" s="22">
        <f t="shared" si="3664"/>
        <v>888</v>
      </c>
      <c r="AK4727" s="22">
        <f>IF(O4727="(传统)XDSL",VLOOKUP(S4727,[2]直销续费率明细!C:I,7,FALSE)*1,IF(O4727="GPON+XDSL",VLOOKUP(S4727,[2]直销续费率明细!C:I,7,FALSE)*1,VLOOKUP(S4727,[2]直销续费率明细!C:I,5,FALSE)*1))</f>
        <v>15</v>
      </c>
      <c r="AL4727" s="22" t="s">
        <v>1300</v>
      </c>
      <c r="AM4727" s="22"/>
      <c r="AN4727" s="22"/>
      <c r="AO4727" s="22" t="s">
        <v>2216</v>
      </c>
      <c r="AP4727" s="22" t="s">
        <v>1301</v>
      </c>
      <c r="AS4727" s="20">
        <f>IF(Y4727&gt;=10,VLOOKUP(U4727,[2]提成计算!B:T,19,FALSE),VLOOKUP(U4727,[2]提成计算!B:T,18,FALSE))</f>
        <v>0.09</v>
      </c>
      <c r="AT4727" s="20">
        <f t="shared" si="3665"/>
        <v>79.92</v>
      </c>
      <c r="AU4727" s="20">
        <f t="shared" si="3667"/>
        <v>15</v>
      </c>
    </row>
    <row r="4728" spans="1:47" x14ac:dyDescent="0.15">
      <c r="A4728" s="21" t="s">
        <v>1273</v>
      </c>
      <c r="B4728" s="22" t="s">
        <v>918</v>
      </c>
      <c r="C4728" s="22" t="s">
        <v>1178</v>
      </c>
      <c r="D4728" s="22" t="s">
        <v>1179</v>
      </c>
      <c r="E4728" s="22" t="s">
        <v>1180</v>
      </c>
      <c r="F4728" s="22" t="s">
        <v>1250</v>
      </c>
      <c r="G4728" s="22" t="s">
        <v>6053</v>
      </c>
      <c r="I4728" s="22">
        <v>13592733433</v>
      </c>
      <c r="J4728" s="22" t="s">
        <v>924</v>
      </c>
      <c r="K4728" s="22" t="s">
        <v>166</v>
      </c>
      <c r="L4728" s="22" t="s">
        <v>2137</v>
      </c>
      <c r="M4728" s="22">
        <v>1408</v>
      </c>
      <c r="N4728" s="22">
        <v>1408</v>
      </c>
      <c r="O4728" s="22" t="s">
        <v>927</v>
      </c>
      <c r="P4728" s="22" t="s">
        <v>50</v>
      </c>
      <c r="Q4728" s="28"/>
      <c r="R4728" s="21" t="s">
        <v>147</v>
      </c>
      <c r="S4728" s="25" t="s">
        <v>1182</v>
      </c>
      <c r="T4728" s="21" t="s">
        <v>2242</v>
      </c>
      <c r="U4728" s="21"/>
      <c r="V4728" s="46">
        <v>1</v>
      </c>
      <c r="W4728" s="26">
        <f t="shared" si="3661"/>
        <v>1</v>
      </c>
      <c r="Y4728" s="21">
        <v>12</v>
      </c>
      <c r="Z4728" s="22">
        <f t="shared" si="3610"/>
        <v>1408</v>
      </c>
      <c r="AA4728" s="20" t="s">
        <v>2218</v>
      </c>
      <c r="AB4728" s="22"/>
      <c r="AC4728" s="22">
        <v>1</v>
      </c>
      <c r="AD4728" s="22"/>
      <c r="AE4728" s="22">
        <f t="shared" si="3668"/>
        <v>1408</v>
      </c>
      <c r="AF4728" s="22">
        <f t="shared" si="3663"/>
        <v>1408</v>
      </c>
      <c r="AG4728" s="20"/>
      <c r="AH4728" s="22"/>
      <c r="AI4728" s="22"/>
      <c r="AJ4728" s="22">
        <f t="shared" si="3664"/>
        <v>1408</v>
      </c>
      <c r="AK4728" s="22">
        <f>IF(O4728="(传统)XDSL",VLOOKUP(S4728,[1]续费率明细!C:I,7,FALSE)*1,IF(O4728="GPON+XDSL",VLOOKUP(S4728,[1]续费率明细!C:I,7,FALSE)*1,VLOOKUP(S4728,[1]续费率明细!C:I,5,FALSE)*1))</f>
        <v>15</v>
      </c>
      <c r="AL4728" s="22" t="s">
        <v>1300</v>
      </c>
      <c r="AM4728" s="22"/>
      <c r="AN4728" s="22"/>
      <c r="AO4728" s="22" t="s">
        <v>2216</v>
      </c>
      <c r="AP4728" s="22" t="s">
        <v>1301</v>
      </c>
      <c r="AS4728" s="20"/>
      <c r="AT4728" s="20"/>
      <c r="AU4728" s="20"/>
    </row>
    <row r="4729" spans="1:47" x14ac:dyDescent="0.15">
      <c r="A4729" s="21" t="s">
        <v>1273</v>
      </c>
      <c r="B4729" s="22" t="s">
        <v>918</v>
      </c>
      <c r="C4729" s="22" t="s">
        <v>1178</v>
      </c>
      <c r="D4729" s="22" t="s">
        <v>1183</v>
      </c>
      <c r="E4729" s="22" t="s">
        <v>1184</v>
      </c>
      <c r="F4729" s="22" t="s">
        <v>1250</v>
      </c>
      <c r="G4729" s="22" t="s">
        <v>6054</v>
      </c>
      <c r="I4729" s="22">
        <v>13650168021</v>
      </c>
      <c r="J4729" s="22" t="s">
        <v>924</v>
      </c>
      <c r="K4729" s="22" t="s">
        <v>174</v>
      </c>
      <c r="L4729" s="22" t="s">
        <v>1918</v>
      </c>
      <c r="M4729" s="22">
        <v>680</v>
      </c>
      <c r="N4729" s="22">
        <v>680</v>
      </c>
      <c r="O4729" s="22" t="s">
        <v>927</v>
      </c>
      <c r="P4729" s="22" t="s">
        <v>50</v>
      </c>
      <c r="Q4729" s="28"/>
      <c r="R4729" s="21" t="s">
        <v>77</v>
      </c>
      <c r="S4729" s="25" t="s">
        <v>1604</v>
      </c>
      <c r="T4729" s="21" t="s">
        <v>2242</v>
      </c>
      <c r="U4729" s="21"/>
      <c r="V4729" s="46">
        <v>1</v>
      </c>
      <c r="W4729" s="26">
        <f t="shared" si="3661"/>
        <v>1</v>
      </c>
      <c r="Y4729" s="21">
        <v>4</v>
      </c>
      <c r="Z4729" s="22">
        <f t="shared" si="3610"/>
        <v>680</v>
      </c>
      <c r="AA4729" s="20" t="s">
        <v>2218</v>
      </c>
      <c r="AB4729" s="22">
        <v>1</v>
      </c>
      <c r="AC4729" s="22"/>
      <c r="AD4729" s="22">
        <f>N4729</f>
        <v>680</v>
      </c>
      <c r="AE4729" s="22"/>
      <c r="AF4729" s="22">
        <f t="shared" si="3663"/>
        <v>680</v>
      </c>
      <c r="AG4729" s="20"/>
      <c r="AH4729" s="22"/>
      <c r="AI4729" s="22"/>
      <c r="AJ4729" s="22">
        <f t="shared" si="3664"/>
        <v>680</v>
      </c>
      <c r="AK4729" s="22">
        <f>IF(O4729="(传统)XDSL",VLOOKUP(S4729,[1]续费率明细!C:I,7,FALSE)*1,IF(O4729="GPON+XDSL",VLOOKUP(S4729,[1]续费率明细!C:I,7,FALSE)*1,VLOOKUP(S4729,[1]续费率明细!C:I,5,FALSE)*1))</f>
        <v>-40</v>
      </c>
      <c r="AL4729" s="22" t="s">
        <v>1309</v>
      </c>
      <c r="AM4729" s="22"/>
      <c r="AN4729" s="22"/>
      <c r="AO4729" s="22" t="s">
        <v>5792</v>
      </c>
      <c r="AP4729" s="22" t="s">
        <v>5805</v>
      </c>
      <c r="AS4729" s="20"/>
      <c r="AT4729" s="20"/>
      <c r="AU4729" s="20"/>
    </row>
    <row r="4730" spans="1:47" x14ac:dyDescent="0.15">
      <c r="A4730" s="21" t="s">
        <v>1273</v>
      </c>
      <c r="B4730" s="22" t="s">
        <v>918</v>
      </c>
      <c r="C4730" s="22" t="s">
        <v>1178</v>
      </c>
      <c r="D4730" s="22" t="s">
        <v>1179</v>
      </c>
      <c r="E4730" s="22" t="s">
        <v>1236</v>
      </c>
      <c r="F4730" s="22" t="s">
        <v>1250</v>
      </c>
      <c r="G4730" s="22" t="s">
        <v>6055</v>
      </c>
      <c r="I4730" s="22">
        <v>13712052220</v>
      </c>
      <c r="J4730" s="22" t="s">
        <v>924</v>
      </c>
      <c r="K4730" s="22" t="s">
        <v>166</v>
      </c>
      <c r="L4730" s="22" t="s">
        <v>2166</v>
      </c>
      <c r="M4730" s="22">
        <v>1088</v>
      </c>
      <c r="N4730" s="22">
        <v>1088</v>
      </c>
      <c r="O4730" s="22" t="s">
        <v>927</v>
      </c>
      <c r="P4730" s="22" t="s">
        <v>50</v>
      </c>
      <c r="Q4730" s="28"/>
      <c r="R4730" s="21" t="s">
        <v>147</v>
      </c>
      <c r="S4730" s="25" t="s">
        <v>1234</v>
      </c>
      <c r="T4730" s="21" t="s">
        <v>5850</v>
      </c>
      <c r="U4730" s="21"/>
      <c r="V4730" s="46">
        <v>1</v>
      </c>
      <c r="W4730" s="26">
        <f t="shared" si="3661"/>
        <v>1</v>
      </c>
      <c r="Y4730" s="21">
        <v>20</v>
      </c>
      <c r="Z4730" s="22">
        <f t="shared" si="3610"/>
        <v>1088</v>
      </c>
      <c r="AA4730" s="20" t="s">
        <v>5794</v>
      </c>
      <c r="AB4730" s="22"/>
      <c r="AC4730" s="22">
        <v>1</v>
      </c>
      <c r="AD4730" s="22"/>
      <c r="AE4730" s="22">
        <f t="shared" ref="AE4730:AE4734" si="3669">N4730</f>
        <v>1088</v>
      </c>
      <c r="AF4730" s="22">
        <f t="shared" si="3663"/>
        <v>1088</v>
      </c>
      <c r="AG4730" s="20"/>
      <c r="AH4730" s="22"/>
      <c r="AI4730" s="22"/>
      <c r="AJ4730" s="22">
        <f t="shared" si="3664"/>
        <v>1088</v>
      </c>
      <c r="AK4730" s="22">
        <f>IF(O4730="(传统)XDSL",VLOOKUP(S4730,[1]续费率明细!C:I,7,FALSE)*1,IF(O4730="GPON+XDSL",VLOOKUP(S4730,[1]续费率明细!C:I,7,FALSE)*1,VLOOKUP(S4730,[1]续费率明细!C:I,5,FALSE)*1))</f>
        <v>-40</v>
      </c>
      <c r="AL4730" s="22" t="s">
        <v>1309</v>
      </c>
      <c r="AM4730" s="22"/>
      <c r="AN4730" s="22"/>
      <c r="AO4730" s="22" t="s">
        <v>5792</v>
      </c>
      <c r="AP4730" s="22" t="s">
        <v>1301</v>
      </c>
      <c r="AS4730" s="20"/>
      <c r="AT4730" s="20"/>
      <c r="AU4730" s="20"/>
    </row>
    <row r="4731" spans="1:47" x14ac:dyDescent="0.15">
      <c r="A4731" s="21" t="s">
        <v>1273</v>
      </c>
      <c r="B4731" s="22" t="s">
        <v>918</v>
      </c>
      <c r="C4731" s="22" t="s">
        <v>1178</v>
      </c>
      <c r="D4731" s="22" t="s">
        <v>1189</v>
      </c>
      <c r="E4731" s="22" t="s">
        <v>1190</v>
      </c>
      <c r="F4731" s="22" t="s">
        <v>1250</v>
      </c>
      <c r="G4731" s="22" t="s">
        <v>6056</v>
      </c>
      <c r="I4731" s="22">
        <v>15881837739</v>
      </c>
      <c r="J4731" s="22" t="s">
        <v>1268</v>
      </c>
      <c r="K4731" s="22" t="s">
        <v>466</v>
      </c>
      <c r="L4731" s="22" t="s">
        <v>1358</v>
      </c>
      <c r="M4731" s="22">
        <v>1088</v>
      </c>
      <c r="N4731" s="22">
        <v>1088</v>
      </c>
      <c r="O4731" s="22" t="s">
        <v>927</v>
      </c>
      <c r="P4731" s="22" t="s">
        <v>50</v>
      </c>
      <c r="Q4731" s="28"/>
      <c r="R4731" s="21" t="s">
        <v>117</v>
      </c>
      <c r="S4731" s="21"/>
      <c r="T4731" s="21" t="s">
        <v>53</v>
      </c>
      <c r="U4731" s="21" t="s">
        <v>5978</v>
      </c>
      <c r="V4731" s="46">
        <v>1</v>
      </c>
      <c r="W4731" s="26">
        <f t="shared" si="3661"/>
        <v>1</v>
      </c>
      <c r="X4731" s="26">
        <f t="shared" ref="X4731:X4788" si="3670">V4731</f>
        <v>1</v>
      </c>
      <c r="Y4731" s="21">
        <v>10</v>
      </c>
      <c r="Z4731" s="22">
        <f t="shared" si="3610"/>
        <v>1088</v>
      </c>
      <c r="AA4731" s="20" t="s">
        <v>5794</v>
      </c>
      <c r="AB4731" s="22"/>
      <c r="AC4731" s="22">
        <v>1</v>
      </c>
      <c r="AD4731" s="22"/>
      <c r="AE4731" s="22">
        <f t="shared" si="3669"/>
        <v>1088</v>
      </c>
      <c r="AF4731" s="22">
        <f t="shared" si="3663"/>
        <v>1088</v>
      </c>
      <c r="AG4731" s="20">
        <f t="shared" ref="AG4731:AG4732" si="3671">N4731</f>
        <v>1088</v>
      </c>
      <c r="AH4731" s="20" t="str">
        <f>VLOOKUP(U4731,[1]提成计算!B:I,8,FALSE)</f>
        <v>否</v>
      </c>
      <c r="AI4731" s="20"/>
      <c r="AJ4731" s="22"/>
      <c r="AK4731" s="22"/>
      <c r="AM4731" s="22"/>
      <c r="AN4731" s="22"/>
      <c r="AO4731" s="22" t="s">
        <v>5792</v>
      </c>
      <c r="AP4731" s="22" t="s">
        <v>1301</v>
      </c>
      <c r="AS4731" s="20"/>
      <c r="AT4731" s="20"/>
      <c r="AU4731" s="20"/>
    </row>
    <row r="4732" spans="1:47" x14ac:dyDescent="0.15">
      <c r="A4732" s="21" t="s">
        <v>1273</v>
      </c>
      <c r="B4732" s="22" t="s">
        <v>918</v>
      </c>
      <c r="C4732" s="22" t="s">
        <v>1178</v>
      </c>
      <c r="D4732" s="22" t="s">
        <v>1189</v>
      </c>
      <c r="E4732" s="22" t="s">
        <v>1218</v>
      </c>
      <c r="F4732" s="22" t="s">
        <v>1250</v>
      </c>
      <c r="G4732" s="22" t="s">
        <v>6057</v>
      </c>
      <c r="I4732" s="22">
        <v>13712707202</v>
      </c>
      <c r="J4732" s="22" t="s">
        <v>1268</v>
      </c>
      <c r="K4732" s="22" t="s">
        <v>230</v>
      </c>
      <c r="L4732" s="22" t="s">
        <v>1898</v>
      </c>
      <c r="M4732" s="22">
        <v>1398</v>
      </c>
      <c r="N4732" s="22">
        <v>1398</v>
      </c>
      <c r="O4732" s="22" t="s">
        <v>927</v>
      </c>
      <c r="P4732" s="22" t="s">
        <v>50</v>
      </c>
      <c r="Q4732" s="28"/>
      <c r="R4732" s="21" t="s">
        <v>117</v>
      </c>
      <c r="S4732" s="21"/>
      <c r="T4732" s="21" t="s">
        <v>53</v>
      </c>
      <c r="U4732" s="21" t="s">
        <v>5922</v>
      </c>
      <c r="V4732" s="46">
        <v>1</v>
      </c>
      <c r="W4732" s="26">
        <f t="shared" si="3661"/>
        <v>1</v>
      </c>
      <c r="X4732" s="26">
        <f t="shared" si="3670"/>
        <v>1</v>
      </c>
      <c r="Y4732" s="21">
        <v>20</v>
      </c>
      <c r="Z4732" s="22">
        <f t="shared" si="3610"/>
        <v>1398</v>
      </c>
      <c r="AA4732" s="20" t="s">
        <v>5794</v>
      </c>
      <c r="AB4732" s="22"/>
      <c r="AC4732" s="22">
        <v>1</v>
      </c>
      <c r="AD4732" s="22"/>
      <c r="AE4732" s="22">
        <f t="shared" si="3669"/>
        <v>1398</v>
      </c>
      <c r="AF4732" s="22">
        <f t="shared" si="3663"/>
        <v>1398</v>
      </c>
      <c r="AG4732" s="20">
        <f t="shared" si="3671"/>
        <v>1398</v>
      </c>
      <c r="AH4732" s="20" t="str">
        <f>VLOOKUP(U4732,[1]提成计算!B:I,8,FALSE)</f>
        <v>否</v>
      </c>
      <c r="AI4732" s="20"/>
      <c r="AJ4732" s="22"/>
      <c r="AK4732" s="22"/>
      <c r="AM4732" s="22"/>
      <c r="AN4732" s="22"/>
      <c r="AO4732" s="22" t="s">
        <v>5792</v>
      </c>
      <c r="AP4732" s="22" t="s">
        <v>1301</v>
      </c>
      <c r="AS4732" s="20"/>
      <c r="AT4732" s="20"/>
      <c r="AU4732" s="20"/>
    </row>
    <row r="4733" spans="1:47" x14ac:dyDescent="0.15">
      <c r="A4733" s="21" t="s">
        <v>1273</v>
      </c>
      <c r="B4733" s="22" t="s">
        <v>918</v>
      </c>
      <c r="C4733" s="22" t="s">
        <v>1178</v>
      </c>
      <c r="D4733" s="22" t="s">
        <v>1189</v>
      </c>
      <c r="E4733" s="22" t="s">
        <v>1218</v>
      </c>
      <c r="F4733" s="22" t="s">
        <v>1250</v>
      </c>
      <c r="G4733" s="22" t="s">
        <v>6058</v>
      </c>
      <c r="I4733" s="22">
        <v>13058595749</v>
      </c>
      <c r="J4733" s="22" t="s">
        <v>924</v>
      </c>
      <c r="K4733" s="22" t="s">
        <v>266</v>
      </c>
      <c r="L4733" s="22" t="s">
        <v>1299</v>
      </c>
      <c r="M4733" s="22">
        <v>888</v>
      </c>
      <c r="N4733" s="22">
        <v>888</v>
      </c>
      <c r="O4733" s="22" t="s">
        <v>927</v>
      </c>
      <c r="P4733" s="22" t="s">
        <v>50</v>
      </c>
      <c r="Q4733" s="28"/>
      <c r="R4733" s="21" t="s">
        <v>117</v>
      </c>
      <c r="S4733" s="25" t="s">
        <v>1220</v>
      </c>
      <c r="T4733" s="21" t="s">
        <v>53</v>
      </c>
      <c r="U4733" s="21" t="s">
        <v>6059</v>
      </c>
      <c r="V4733" s="46">
        <v>1</v>
      </c>
      <c r="W4733" s="26">
        <f t="shared" si="3661"/>
        <v>1</v>
      </c>
      <c r="Y4733" s="21">
        <v>12</v>
      </c>
      <c r="Z4733" s="22">
        <f t="shared" si="3610"/>
        <v>888</v>
      </c>
      <c r="AA4733" s="20" t="s">
        <v>5794</v>
      </c>
      <c r="AB4733" s="22"/>
      <c r="AC4733" s="22">
        <v>1</v>
      </c>
      <c r="AD4733" s="22"/>
      <c r="AE4733" s="22">
        <f t="shared" si="3669"/>
        <v>888</v>
      </c>
      <c r="AF4733" s="22">
        <f t="shared" si="3663"/>
        <v>888</v>
      </c>
      <c r="AG4733" s="20"/>
      <c r="AH4733" s="22"/>
      <c r="AI4733" s="22"/>
      <c r="AJ4733" s="22">
        <f t="shared" ref="AJ4733:AJ4738" si="3672">N4733</f>
        <v>888</v>
      </c>
      <c r="AK4733" s="22">
        <f>IF(O4733="(传统)XDSL",VLOOKUP(S4733,[2]直销续费率明细!C:I,7,FALSE)*1,IF(O4733="GPON+XDSL",VLOOKUP(S4733,[2]直销续费率明细!C:I,7,FALSE)*1,VLOOKUP(S4733,[2]直销续费率明细!C:I,5,FALSE)*1))</f>
        <v>-40</v>
      </c>
      <c r="AL4733" s="22" t="s">
        <v>1309</v>
      </c>
      <c r="AM4733" s="22"/>
      <c r="AN4733" s="22"/>
      <c r="AO4733" s="22" t="s">
        <v>2216</v>
      </c>
      <c r="AP4733" s="22" t="s">
        <v>1301</v>
      </c>
      <c r="AS4733" s="20">
        <f>IF(Y4733&gt;=10,VLOOKUP(U4733,[2]提成计算!B:T,19,FALSE),VLOOKUP(U4733,[2]提成计算!B:T,18,FALSE))</f>
        <v>0.09</v>
      </c>
      <c r="AT4733" s="20">
        <f t="shared" ref="AT4733:AT4738" si="3673">IF(AD4733*AS4733&gt;0,AD4733*AS4733,AE4733*AS4733)</f>
        <v>79.92</v>
      </c>
      <c r="AU4733" s="20">
        <f t="shared" ref="AU4733" si="3674">IF(AND(AK4733&lt;0,AK4733+AT4733&lt;0),-AT4733,AK4733)</f>
        <v>-40</v>
      </c>
    </row>
    <row r="4734" spans="1:47" x14ac:dyDescent="0.15">
      <c r="A4734" s="21" t="s">
        <v>1273</v>
      </c>
      <c r="B4734" s="22" t="s">
        <v>918</v>
      </c>
      <c r="C4734" s="22" t="s">
        <v>1178</v>
      </c>
      <c r="D4734" s="22" t="s">
        <v>1189</v>
      </c>
      <c r="E4734" s="22" t="s">
        <v>1218</v>
      </c>
      <c r="F4734" s="22" t="s">
        <v>1250</v>
      </c>
      <c r="G4734" s="22" t="s">
        <v>6060</v>
      </c>
      <c r="I4734" s="22">
        <v>15019989390</v>
      </c>
      <c r="J4734" s="22" t="s">
        <v>924</v>
      </c>
      <c r="K4734" s="22" t="s">
        <v>5884</v>
      </c>
      <c r="L4734" s="22" t="s">
        <v>1299</v>
      </c>
      <c r="M4734" s="22">
        <v>888</v>
      </c>
      <c r="N4734" s="22">
        <v>888</v>
      </c>
      <c r="O4734" s="22" t="s">
        <v>927</v>
      </c>
      <c r="P4734" s="22" t="s">
        <v>50</v>
      </c>
      <c r="Q4734" s="28"/>
      <c r="R4734" s="22" t="s">
        <v>117</v>
      </c>
      <c r="T4734" s="21" t="s">
        <v>948</v>
      </c>
      <c r="U4734" s="22" t="s">
        <v>117</v>
      </c>
      <c r="V4734" s="46">
        <v>1</v>
      </c>
      <c r="W4734" s="26">
        <f t="shared" si="3661"/>
        <v>1</v>
      </c>
      <c r="Y4734" s="21">
        <v>12</v>
      </c>
      <c r="Z4734" s="22">
        <f t="shared" ref="Z4734:Z4797" si="3675">N4734</f>
        <v>888</v>
      </c>
      <c r="AA4734" s="20" t="s">
        <v>5794</v>
      </c>
      <c r="AB4734" s="22"/>
      <c r="AC4734" s="22">
        <v>1</v>
      </c>
      <c r="AD4734" s="22"/>
      <c r="AE4734" s="22">
        <f t="shared" si="3669"/>
        <v>888</v>
      </c>
      <c r="AF4734" s="22">
        <f t="shared" si="3663"/>
        <v>888</v>
      </c>
      <c r="AG4734" s="20"/>
      <c r="AH4734" s="22"/>
      <c r="AI4734" s="22"/>
      <c r="AJ4734" s="22">
        <f t="shared" si="3672"/>
        <v>888</v>
      </c>
      <c r="AK4734" s="22">
        <f>IF(O4734="(传统)XDSL",VLOOKUP(U4734,[2]自营续费率!B:G,6,FALSE)*1,IF(O4734="GPON+XDSL",VLOOKUP(U4734,[2]自营续费率!B:G,6,FALSE)*1,VLOOKUP(U4734,[2]自营续费率!B:G,4,FALSE)*1))</f>
        <v>-40</v>
      </c>
      <c r="AL4734" s="22" t="s">
        <v>1309</v>
      </c>
      <c r="AM4734" s="22"/>
      <c r="AN4734" s="22"/>
      <c r="AO4734" s="22" t="s">
        <v>5792</v>
      </c>
      <c r="AP4734" s="22" t="s">
        <v>1301</v>
      </c>
      <c r="AS4734" s="20">
        <f>IF(Y4734&gt;=10,VLOOKUP(U4734,[2]自营提成!C:Z,6,FALSE),VLOOKUP(U4734,[2]自营提成!C:Z,5,FALSE))</f>
        <v>0.12</v>
      </c>
      <c r="AT4734" s="20">
        <f t="shared" si="3673"/>
        <v>106.56</v>
      </c>
      <c r="AU4734" s="20">
        <f>IF(AND(AK4734&lt;0,AK4734+AT4734&lt;0),-AT4734,AK4734)</f>
        <v>-40</v>
      </c>
    </row>
    <row r="4735" spans="1:47" x14ac:dyDescent="0.15">
      <c r="A4735" s="21" t="s">
        <v>1273</v>
      </c>
      <c r="B4735" s="22" t="s">
        <v>918</v>
      </c>
      <c r="C4735" s="22" t="s">
        <v>1178</v>
      </c>
      <c r="D4735" s="22" t="s">
        <v>1189</v>
      </c>
      <c r="E4735" s="22" t="s">
        <v>1218</v>
      </c>
      <c r="F4735" s="22" t="s">
        <v>1250</v>
      </c>
      <c r="G4735" s="22" t="s">
        <v>6061</v>
      </c>
      <c r="I4735" s="22">
        <v>13538822229</v>
      </c>
      <c r="J4735" s="22" t="s">
        <v>924</v>
      </c>
      <c r="K4735" s="22" t="s">
        <v>266</v>
      </c>
      <c r="L4735" s="22" t="s">
        <v>1918</v>
      </c>
      <c r="M4735" s="22">
        <v>680</v>
      </c>
      <c r="N4735" s="22">
        <v>680</v>
      </c>
      <c r="O4735" s="22" t="s">
        <v>1262</v>
      </c>
      <c r="P4735" s="22" t="s">
        <v>50</v>
      </c>
      <c r="Q4735" s="28"/>
      <c r="R4735" s="21" t="s">
        <v>117</v>
      </c>
      <c r="S4735" s="25" t="s">
        <v>1220</v>
      </c>
      <c r="T4735" s="21" t="s">
        <v>53</v>
      </c>
      <c r="U4735" s="21" t="s">
        <v>6059</v>
      </c>
      <c r="V4735" s="46">
        <v>1</v>
      </c>
      <c r="W4735" s="26">
        <f t="shared" si="3661"/>
        <v>1</v>
      </c>
      <c r="Y4735" s="21">
        <v>4</v>
      </c>
      <c r="Z4735" s="22">
        <f t="shared" si="3675"/>
        <v>680</v>
      </c>
      <c r="AA4735" s="20" t="s">
        <v>5794</v>
      </c>
      <c r="AB4735" s="22">
        <v>1</v>
      </c>
      <c r="AC4735" s="22"/>
      <c r="AD4735" s="22">
        <f>N4735</f>
        <v>680</v>
      </c>
      <c r="AE4735" s="22"/>
      <c r="AF4735" s="22">
        <f t="shared" si="3663"/>
        <v>680</v>
      </c>
      <c r="AG4735" s="20"/>
      <c r="AH4735" s="22"/>
      <c r="AI4735" s="22"/>
      <c r="AJ4735" s="22">
        <f t="shared" si="3672"/>
        <v>680</v>
      </c>
      <c r="AK4735" s="22">
        <f>IF(O4735="(传统)XDSL",VLOOKUP(S4735,[2]直销续费率明细!C:I,7,FALSE)*1,IF(O4735="GPON+XDSL",VLOOKUP(S4735,[2]直销续费率明细!C:I,7,FALSE)*1,VLOOKUP(S4735,[2]直销续费率明细!C:I,5,FALSE)*1))</f>
        <v>-40</v>
      </c>
      <c r="AL4735" s="22" t="s">
        <v>1309</v>
      </c>
      <c r="AM4735" s="22"/>
      <c r="AN4735" s="22"/>
      <c r="AO4735" s="22" t="s">
        <v>5792</v>
      </c>
      <c r="AP4735" s="22" t="s">
        <v>5805</v>
      </c>
      <c r="AS4735" s="20">
        <f>IF(Y4735&gt;=10,VLOOKUP(U4735,[2]提成计算!B:T,19,FALSE),VLOOKUP(U4735,[2]提成计算!B:T,18,FALSE))</f>
        <v>0.06</v>
      </c>
      <c r="AT4735" s="20">
        <f t="shared" si="3673"/>
        <v>40.799999999999997</v>
      </c>
      <c r="AU4735" s="20">
        <f t="shared" ref="AU4735:AU4738" si="3676">IF(AND(AK4735&lt;0,AK4735+AT4735&lt;0),-AT4735,AK4735)</f>
        <v>-40</v>
      </c>
    </row>
    <row r="4736" spans="1:47" x14ac:dyDescent="0.15">
      <c r="A4736" s="21" t="s">
        <v>1273</v>
      </c>
      <c r="B4736" s="22" t="s">
        <v>918</v>
      </c>
      <c r="C4736" s="22" t="s">
        <v>1178</v>
      </c>
      <c r="D4736" s="22" t="s">
        <v>1183</v>
      </c>
      <c r="E4736" s="22" t="s">
        <v>6062</v>
      </c>
      <c r="F4736" s="22" t="s">
        <v>1250</v>
      </c>
      <c r="G4736" s="22" t="s">
        <v>6063</v>
      </c>
      <c r="I4736" s="22">
        <v>13480430409</v>
      </c>
      <c r="J4736" s="22" t="s">
        <v>924</v>
      </c>
      <c r="K4736" s="22" t="s">
        <v>134</v>
      </c>
      <c r="L4736" s="22" t="s">
        <v>1376</v>
      </c>
      <c r="M4736" s="22">
        <v>1088</v>
      </c>
      <c r="N4736" s="22">
        <v>1088</v>
      </c>
      <c r="O4736" s="22" t="s">
        <v>927</v>
      </c>
      <c r="P4736" s="22" t="s">
        <v>50</v>
      </c>
      <c r="Q4736" s="28"/>
      <c r="R4736" s="21" t="s">
        <v>77</v>
      </c>
      <c r="S4736" s="25" t="s">
        <v>1604</v>
      </c>
      <c r="T4736" s="21" t="s">
        <v>53</v>
      </c>
      <c r="U4736" s="21" t="s">
        <v>5912</v>
      </c>
      <c r="V4736" s="46">
        <v>1</v>
      </c>
      <c r="W4736" s="26">
        <f t="shared" si="3661"/>
        <v>1</v>
      </c>
      <c r="Y4736" s="21">
        <v>10</v>
      </c>
      <c r="Z4736" s="22">
        <f t="shared" si="3675"/>
        <v>1088</v>
      </c>
      <c r="AA4736" s="20" t="s">
        <v>5794</v>
      </c>
      <c r="AB4736" s="22"/>
      <c r="AC4736" s="22">
        <v>1</v>
      </c>
      <c r="AD4736" s="22"/>
      <c r="AE4736" s="22">
        <f>N4736</f>
        <v>1088</v>
      </c>
      <c r="AF4736" s="22">
        <f t="shared" si="3663"/>
        <v>1088</v>
      </c>
      <c r="AG4736" s="20"/>
      <c r="AH4736" s="22"/>
      <c r="AI4736" s="22"/>
      <c r="AJ4736" s="22">
        <f t="shared" si="3672"/>
        <v>1088</v>
      </c>
      <c r="AK4736" s="22">
        <f>IF(O4736="(传统)XDSL",VLOOKUP(S4736,[2]直销续费率明细!C:I,7,FALSE)*1,IF(O4736="GPON+XDSL",VLOOKUP(S4736,[2]直销续费率明细!C:I,7,FALSE)*1,VLOOKUP(S4736,[2]直销续费率明细!C:I,5,FALSE)*1))</f>
        <v>-40</v>
      </c>
      <c r="AL4736" s="22" t="s">
        <v>1309</v>
      </c>
      <c r="AM4736" s="22"/>
      <c r="AN4736" s="22"/>
      <c r="AO4736" s="22" t="s">
        <v>5792</v>
      </c>
      <c r="AP4736" s="22" t="s">
        <v>1301</v>
      </c>
      <c r="AS4736" s="20">
        <f>IF(Y4736&gt;=10,VLOOKUP(U4736,[2]提成计算!B:T,19,FALSE),VLOOKUP(U4736,[2]提成计算!B:T,18,FALSE))</f>
        <v>0.09</v>
      </c>
      <c r="AT4736" s="20">
        <f t="shared" si="3673"/>
        <v>97.92</v>
      </c>
      <c r="AU4736" s="20">
        <f t="shared" si="3676"/>
        <v>-40</v>
      </c>
    </row>
    <row r="4737" spans="1:47" x14ac:dyDescent="0.15">
      <c r="A4737" s="21" t="s">
        <v>1273</v>
      </c>
      <c r="B4737" s="22" t="s">
        <v>918</v>
      </c>
      <c r="C4737" s="22" t="s">
        <v>1178</v>
      </c>
      <c r="D4737" s="22" t="s">
        <v>1183</v>
      </c>
      <c r="E4737" s="22" t="s">
        <v>1184</v>
      </c>
      <c r="F4737" s="22" t="s">
        <v>1250</v>
      </c>
      <c r="G4737" s="22" t="s">
        <v>6064</v>
      </c>
      <c r="I4737" s="22">
        <v>13652633132</v>
      </c>
      <c r="J4737" s="22" t="s">
        <v>924</v>
      </c>
      <c r="K4737" s="22" t="s">
        <v>134</v>
      </c>
      <c r="L4737" s="22" t="s">
        <v>1918</v>
      </c>
      <c r="M4737" s="22">
        <v>680</v>
      </c>
      <c r="N4737" s="22">
        <v>680</v>
      </c>
      <c r="O4737" s="22" t="s">
        <v>927</v>
      </c>
      <c r="P4737" s="22" t="s">
        <v>50</v>
      </c>
      <c r="Q4737" s="28"/>
      <c r="R4737" s="21" t="s">
        <v>77</v>
      </c>
      <c r="S4737" s="25" t="s">
        <v>1604</v>
      </c>
      <c r="T4737" s="21" t="s">
        <v>53</v>
      </c>
      <c r="U4737" s="21" t="s">
        <v>5912</v>
      </c>
      <c r="V4737" s="46">
        <v>1</v>
      </c>
      <c r="W4737" s="26">
        <f t="shared" si="3661"/>
        <v>1</v>
      </c>
      <c r="Y4737" s="21">
        <v>4</v>
      </c>
      <c r="Z4737" s="22">
        <f t="shared" si="3675"/>
        <v>680</v>
      </c>
      <c r="AA4737" s="20" t="s">
        <v>5794</v>
      </c>
      <c r="AB4737" s="22">
        <v>1</v>
      </c>
      <c r="AC4737" s="22"/>
      <c r="AD4737" s="22">
        <f t="shared" ref="AD4737:AD4738" si="3677">N4737</f>
        <v>680</v>
      </c>
      <c r="AE4737" s="22"/>
      <c r="AF4737" s="22">
        <f t="shared" si="3663"/>
        <v>680</v>
      </c>
      <c r="AG4737" s="20"/>
      <c r="AH4737" s="22"/>
      <c r="AI4737" s="22"/>
      <c r="AJ4737" s="22">
        <f t="shared" si="3672"/>
        <v>680</v>
      </c>
      <c r="AK4737" s="22">
        <f>IF(O4737="(传统)XDSL",VLOOKUP(S4737,[2]直销续费率明细!C:I,7,FALSE)*1,IF(O4737="GPON+XDSL",VLOOKUP(S4737,[2]直销续费率明细!C:I,7,FALSE)*1,VLOOKUP(S4737,[2]直销续费率明细!C:I,5,FALSE)*1))</f>
        <v>-40</v>
      </c>
      <c r="AL4737" s="22" t="s">
        <v>1309</v>
      </c>
      <c r="AM4737" s="22"/>
      <c r="AN4737" s="22"/>
      <c r="AO4737" s="22" t="s">
        <v>5792</v>
      </c>
      <c r="AP4737" s="22" t="s">
        <v>5805</v>
      </c>
      <c r="AS4737" s="20">
        <f>IF(Y4737&gt;=10,VLOOKUP(U4737,[2]提成计算!B:T,19,FALSE),VLOOKUP(U4737,[2]提成计算!B:T,18,FALSE))</f>
        <v>0.06</v>
      </c>
      <c r="AT4737" s="20">
        <f t="shared" si="3673"/>
        <v>40.799999999999997</v>
      </c>
      <c r="AU4737" s="20">
        <f t="shared" si="3676"/>
        <v>-40</v>
      </c>
    </row>
    <row r="4738" spans="1:47" x14ac:dyDescent="0.15">
      <c r="A4738" s="21" t="s">
        <v>1273</v>
      </c>
      <c r="B4738" s="22" t="s">
        <v>918</v>
      </c>
      <c r="C4738" s="22" t="s">
        <v>1178</v>
      </c>
      <c r="D4738" s="22" t="s">
        <v>1189</v>
      </c>
      <c r="E4738" s="22" t="s">
        <v>1837</v>
      </c>
      <c r="F4738" s="22" t="s">
        <v>1250</v>
      </c>
      <c r="G4738" s="22" t="s">
        <v>6065</v>
      </c>
      <c r="I4738" s="22">
        <v>13694913974</v>
      </c>
      <c r="J4738" s="22" t="s">
        <v>924</v>
      </c>
      <c r="K4738" s="22" t="s">
        <v>115</v>
      </c>
      <c r="L4738" s="22" t="s">
        <v>1918</v>
      </c>
      <c r="M4738" s="22">
        <v>680</v>
      </c>
      <c r="N4738" s="22">
        <v>680</v>
      </c>
      <c r="O4738" s="22" t="s">
        <v>927</v>
      </c>
      <c r="P4738" s="22" t="s">
        <v>50</v>
      </c>
      <c r="Q4738" s="28"/>
      <c r="R4738" s="21" t="s">
        <v>117</v>
      </c>
      <c r="S4738" s="25" t="s">
        <v>1201</v>
      </c>
      <c r="T4738" s="21" t="s">
        <v>53</v>
      </c>
      <c r="U4738" s="21" t="s">
        <v>5936</v>
      </c>
      <c r="V4738" s="46">
        <v>1</v>
      </c>
      <c r="W4738" s="26">
        <f t="shared" si="3661"/>
        <v>1</v>
      </c>
      <c r="Y4738" s="21">
        <v>4</v>
      </c>
      <c r="Z4738" s="22">
        <f t="shared" si="3675"/>
        <v>680</v>
      </c>
      <c r="AA4738" s="20" t="s">
        <v>5794</v>
      </c>
      <c r="AB4738" s="22">
        <v>1</v>
      </c>
      <c r="AC4738" s="22"/>
      <c r="AD4738" s="22">
        <f t="shared" si="3677"/>
        <v>680</v>
      </c>
      <c r="AE4738" s="22"/>
      <c r="AF4738" s="22">
        <f t="shared" si="3663"/>
        <v>680</v>
      </c>
      <c r="AG4738" s="20"/>
      <c r="AH4738" s="22"/>
      <c r="AI4738" s="22"/>
      <c r="AJ4738" s="22">
        <f t="shared" si="3672"/>
        <v>680</v>
      </c>
      <c r="AK4738" s="22">
        <f>IF(O4738="(传统)XDSL",VLOOKUP(S4738,[2]直销续费率明细!C:I,7,FALSE)*1,IF(O4738="GPON+XDSL",VLOOKUP(S4738,[2]直销续费率明细!C:I,7,FALSE)*1,VLOOKUP(S4738,[2]直销续费率明细!C:I,5,FALSE)*1))</f>
        <v>-40</v>
      </c>
      <c r="AL4738" s="22" t="s">
        <v>1309</v>
      </c>
      <c r="AM4738" s="22"/>
      <c r="AN4738" s="22"/>
      <c r="AO4738" s="22" t="s">
        <v>5792</v>
      </c>
      <c r="AP4738" s="22" t="s">
        <v>5805</v>
      </c>
      <c r="AS4738" s="20">
        <f>IF(Y4738&gt;=10,VLOOKUP(U4738,[2]提成计算!B:T,19,FALSE),VLOOKUP(U4738,[2]提成计算!B:T,18,FALSE))</f>
        <v>0.08</v>
      </c>
      <c r="AT4738" s="20">
        <f t="shared" si="3673"/>
        <v>54.4</v>
      </c>
      <c r="AU4738" s="20">
        <f t="shared" si="3676"/>
        <v>-40</v>
      </c>
    </row>
    <row r="4739" spans="1:47" x14ac:dyDescent="0.15">
      <c r="A4739" s="21" t="s">
        <v>1273</v>
      </c>
      <c r="B4739" s="22" t="s">
        <v>918</v>
      </c>
      <c r="C4739" s="22" t="s">
        <v>1178</v>
      </c>
      <c r="D4739" s="22" t="s">
        <v>1183</v>
      </c>
      <c r="E4739" s="22" t="s">
        <v>1622</v>
      </c>
      <c r="F4739" s="22" t="s">
        <v>1250</v>
      </c>
      <c r="G4739" s="22" t="s">
        <v>6066</v>
      </c>
      <c r="I4739" s="22">
        <v>15920233343</v>
      </c>
      <c r="J4739" s="22" t="s">
        <v>1268</v>
      </c>
      <c r="K4739" s="22" t="s">
        <v>5853</v>
      </c>
      <c r="L4739" s="22" t="s">
        <v>1358</v>
      </c>
      <c r="M4739" s="22">
        <v>1088</v>
      </c>
      <c r="N4739" s="22">
        <v>1088</v>
      </c>
      <c r="O4739" s="22" t="s">
        <v>927</v>
      </c>
      <c r="P4739" s="22" t="s">
        <v>50</v>
      </c>
      <c r="Q4739" s="28"/>
      <c r="R4739" s="21" t="s">
        <v>77</v>
      </c>
      <c r="S4739" s="21"/>
      <c r="T4739" s="21" t="s">
        <v>53</v>
      </c>
      <c r="U4739" s="21" t="s">
        <v>5901</v>
      </c>
      <c r="V4739" s="46">
        <v>1</v>
      </c>
      <c r="W4739" s="26">
        <f t="shared" si="3661"/>
        <v>1</v>
      </c>
      <c r="X4739" s="26">
        <f t="shared" si="3670"/>
        <v>1</v>
      </c>
      <c r="Y4739" s="21">
        <v>10</v>
      </c>
      <c r="Z4739" s="22">
        <f t="shared" si="3675"/>
        <v>1088</v>
      </c>
      <c r="AA4739" s="20" t="s">
        <v>5794</v>
      </c>
      <c r="AB4739" s="22"/>
      <c r="AC4739" s="22">
        <v>1</v>
      </c>
      <c r="AD4739" s="22"/>
      <c r="AE4739" s="22">
        <f>N4739</f>
        <v>1088</v>
      </c>
      <c r="AF4739" s="22">
        <f t="shared" si="3663"/>
        <v>1088</v>
      </c>
      <c r="AG4739" s="20">
        <f>N4739</f>
        <v>1088</v>
      </c>
      <c r="AH4739" s="20" t="str">
        <f>VLOOKUP(U4739,[1]提成计算!B:I,8,FALSE)</f>
        <v xml:space="preserve"> </v>
      </c>
      <c r="AI4739" s="20"/>
      <c r="AJ4739" s="22"/>
      <c r="AK4739" s="22"/>
      <c r="AM4739" s="22"/>
      <c r="AN4739" s="22"/>
      <c r="AO4739" s="22" t="s">
        <v>5792</v>
      </c>
      <c r="AP4739" s="22" t="s">
        <v>1301</v>
      </c>
      <c r="AS4739" s="20"/>
      <c r="AT4739" s="20"/>
      <c r="AU4739" s="20"/>
    </row>
    <row r="4740" spans="1:47" x14ac:dyDescent="0.15">
      <c r="A4740" s="21" t="s">
        <v>1273</v>
      </c>
      <c r="B4740" s="22" t="s">
        <v>918</v>
      </c>
      <c r="C4740" s="22" t="s">
        <v>1178</v>
      </c>
      <c r="D4740" s="22" t="s">
        <v>1189</v>
      </c>
      <c r="E4740" s="22" t="s">
        <v>5942</v>
      </c>
      <c r="F4740" s="22" t="s">
        <v>1250</v>
      </c>
      <c r="G4740" s="22" t="s">
        <v>6067</v>
      </c>
      <c r="I4740" s="22">
        <v>13538517033</v>
      </c>
      <c r="J4740" s="22" t="s">
        <v>924</v>
      </c>
      <c r="K4740" s="22" t="s">
        <v>390</v>
      </c>
      <c r="L4740" s="22" t="s">
        <v>1918</v>
      </c>
      <c r="M4740" s="22">
        <v>680</v>
      </c>
      <c r="N4740" s="22">
        <v>680</v>
      </c>
      <c r="O4740" s="22" t="s">
        <v>927</v>
      </c>
      <c r="P4740" s="22" t="s">
        <v>50</v>
      </c>
      <c r="Q4740" s="28"/>
      <c r="R4740" s="21" t="s">
        <v>117</v>
      </c>
      <c r="S4740" s="25" t="s">
        <v>1192</v>
      </c>
      <c r="T4740" s="21" t="s">
        <v>53</v>
      </c>
      <c r="U4740" s="21" t="s">
        <v>5999</v>
      </c>
      <c r="V4740" s="46">
        <v>1</v>
      </c>
      <c r="W4740" s="26">
        <f t="shared" si="3661"/>
        <v>1</v>
      </c>
      <c r="Y4740" s="21">
        <v>4</v>
      </c>
      <c r="Z4740" s="22">
        <f t="shared" si="3675"/>
        <v>680</v>
      </c>
      <c r="AA4740" s="20" t="s">
        <v>5794</v>
      </c>
      <c r="AB4740" s="22">
        <v>1</v>
      </c>
      <c r="AC4740" s="22"/>
      <c r="AD4740" s="22">
        <f>N4740</f>
        <v>680</v>
      </c>
      <c r="AE4740" s="22"/>
      <c r="AF4740" s="22">
        <f t="shared" si="3663"/>
        <v>680</v>
      </c>
      <c r="AG4740" s="20"/>
      <c r="AH4740" s="22"/>
      <c r="AI4740" s="22"/>
      <c r="AJ4740" s="22">
        <f t="shared" ref="AJ4740:AJ4744" si="3678">N4740</f>
        <v>680</v>
      </c>
      <c r="AK4740" s="22">
        <f>IF(O4740="(传统)XDSL",VLOOKUP(S4740,[2]直销续费率明细!C:I,7,FALSE)*1,IF(O4740="GPON+XDSL",VLOOKUP(S4740,[2]直销续费率明细!C:I,7,FALSE)*1,VLOOKUP(S4740,[2]直销续费率明细!C:I,5,FALSE)*1))</f>
        <v>-40</v>
      </c>
      <c r="AL4740" s="22" t="s">
        <v>1309</v>
      </c>
      <c r="AM4740" s="22"/>
      <c r="AN4740" s="22"/>
      <c r="AO4740" s="22" t="s">
        <v>5792</v>
      </c>
      <c r="AP4740" s="22" t="s">
        <v>5805</v>
      </c>
      <c r="AS4740" s="20">
        <f>IF(Y4740&gt;=10,VLOOKUP(U4740,[2]提成计算!B:T,19,FALSE),VLOOKUP(U4740,[2]提成计算!B:T,18,FALSE))</f>
        <v>0.06</v>
      </c>
      <c r="AT4740" s="20">
        <f t="shared" ref="AT4740:AT4744" si="3679">IF(AD4740*AS4740&gt;0,AD4740*AS4740,AE4740*AS4740)</f>
        <v>40.799999999999997</v>
      </c>
      <c r="AU4740" s="20">
        <f t="shared" ref="AU4740:AU4744" si="3680">IF(AND(AK4740&lt;0,AK4740+AT4740&lt;0),-AT4740,AK4740)</f>
        <v>-40</v>
      </c>
    </row>
    <row r="4741" spans="1:47" x14ac:dyDescent="0.15">
      <c r="A4741" s="21" t="s">
        <v>1273</v>
      </c>
      <c r="B4741" s="22" t="s">
        <v>918</v>
      </c>
      <c r="C4741" s="22" t="s">
        <v>1178</v>
      </c>
      <c r="D4741" s="22" t="s">
        <v>1183</v>
      </c>
      <c r="E4741" s="22" t="s">
        <v>1885</v>
      </c>
      <c r="F4741" s="22" t="s">
        <v>1250</v>
      </c>
      <c r="G4741" s="22" t="s">
        <v>6068</v>
      </c>
      <c r="I4741" s="22">
        <v>15099728304</v>
      </c>
      <c r="J4741" s="22" t="s">
        <v>924</v>
      </c>
      <c r="K4741" s="22" t="s">
        <v>5844</v>
      </c>
      <c r="L4741" s="22" t="s">
        <v>1299</v>
      </c>
      <c r="M4741" s="22">
        <v>888</v>
      </c>
      <c r="N4741" s="22">
        <v>888</v>
      </c>
      <c r="O4741" s="22" t="s">
        <v>927</v>
      </c>
      <c r="P4741" s="22" t="s">
        <v>50</v>
      </c>
      <c r="Q4741" s="28"/>
      <c r="R4741" s="21" t="s">
        <v>77</v>
      </c>
      <c r="S4741" s="25" t="s">
        <v>1196</v>
      </c>
      <c r="T4741" s="21" t="s">
        <v>53</v>
      </c>
      <c r="U4741" s="21" t="s">
        <v>5945</v>
      </c>
      <c r="V4741" s="46">
        <v>1</v>
      </c>
      <c r="W4741" s="26">
        <f t="shared" si="3661"/>
        <v>1</v>
      </c>
      <c r="Y4741" s="21">
        <v>12</v>
      </c>
      <c r="Z4741" s="22">
        <f t="shared" si="3675"/>
        <v>888</v>
      </c>
      <c r="AA4741" s="20" t="s">
        <v>5794</v>
      </c>
      <c r="AB4741" s="22"/>
      <c r="AC4741" s="22">
        <v>1</v>
      </c>
      <c r="AD4741" s="22"/>
      <c r="AE4741" s="22">
        <f t="shared" ref="AE4741:AE4742" si="3681">N4741</f>
        <v>888</v>
      </c>
      <c r="AF4741" s="22">
        <f t="shared" si="3663"/>
        <v>888</v>
      </c>
      <c r="AG4741" s="20"/>
      <c r="AH4741" s="22"/>
      <c r="AI4741" s="22"/>
      <c r="AJ4741" s="22">
        <f t="shared" si="3678"/>
        <v>888</v>
      </c>
      <c r="AK4741" s="22">
        <f>IF(O4741="(传统)XDSL",VLOOKUP(S4741,[2]直销续费率明细!C:I,7,FALSE)*1,IF(O4741="GPON+XDSL",VLOOKUP(S4741,[2]直销续费率明细!C:I,7,FALSE)*1,VLOOKUP(S4741,[2]直销续费率明细!C:I,5,FALSE)*1))</f>
        <v>-40</v>
      </c>
      <c r="AL4741" s="22" t="s">
        <v>1309</v>
      </c>
      <c r="AM4741" s="22"/>
      <c r="AN4741" s="22"/>
      <c r="AO4741" s="22" t="s">
        <v>5792</v>
      </c>
      <c r="AP4741" s="22" t="s">
        <v>1301</v>
      </c>
      <c r="AS4741" s="20">
        <f>IF(Y4741&gt;=10,VLOOKUP(U4741,[2]提成计算!B:T,19,FALSE),VLOOKUP(U4741,[2]提成计算!B:T,18,FALSE))</f>
        <v>0.09</v>
      </c>
      <c r="AT4741" s="20">
        <f t="shared" si="3679"/>
        <v>79.92</v>
      </c>
      <c r="AU4741" s="20">
        <f t="shared" si="3680"/>
        <v>-40</v>
      </c>
    </row>
    <row r="4742" spans="1:47" x14ac:dyDescent="0.15">
      <c r="A4742" s="21" t="s">
        <v>1273</v>
      </c>
      <c r="B4742" s="22" t="s">
        <v>918</v>
      </c>
      <c r="C4742" s="22" t="s">
        <v>1178</v>
      </c>
      <c r="D4742" s="22" t="s">
        <v>1183</v>
      </c>
      <c r="E4742" s="22" t="s">
        <v>1599</v>
      </c>
      <c r="F4742" s="22" t="s">
        <v>1250</v>
      </c>
      <c r="G4742" s="22" t="s">
        <v>6069</v>
      </c>
      <c r="I4742" s="22">
        <v>13632641700</v>
      </c>
      <c r="J4742" s="22" t="s">
        <v>924</v>
      </c>
      <c r="K4742" s="22" t="s">
        <v>1247</v>
      </c>
      <c r="L4742" s="22" t="s">
        <v>1299</v>
      </c>
      <c r="M4742" s="22">
        <v>888</v>
      </c>
      <c r="N4742" s="22">
        <v>888</v>
      </c>
      <c r="O4742" s="22" t="s">
        <v>927</v>
      </c>
      <c r="P4742" s="22" t="s">
        <v>50</v>
      </c>
      <c r="Q4742" s="28"/>
      <c r="R4742" s="21" t="s">
        <v>77</v>
      </c>
      <c r="S4742" s="25" t="s">
        <v>1466</v>
      </c>
      <c r="T4742" s="21" t="s">
        <v>53</v>
      </c>
      <c r="U4742" s="21" t="s">
        <v>5915</v>
      </c>
      <c r="V4742" s="46">
        <v>1</v>
      </c>
      <c r="W4742" s="26">
        <f t="shared" si="3661"/>
        <v>1</v>
      </c>
      <c r="Y4742" s="21">
        <v>12</v>
      </c>
      <c r="Z4742" s="22">
        <f t="shared" si="3675"/>
        <v>888</v>
      </c>
      <c r="AA4742" s="20" t="s">
        <v>5794</v>
      </c>
      <c r="AB4742" s="22"/>
      <c r="AC4742" s="22">
        <v>1</v>
      </c>
      <c r="AD4742" s="22"/>
      <c r="AE4742" s="22">
        <f t="shared" si="3681"/>
        <v>888</v>
      </c>
      <c r="AF4742" s="22">
        <f t="shared" si="3663"/>
        <v>888</v>
      </c>
      <c r="AG4742" s="20"/>
      <c r="AH4742" s="22"/>
      <c r="AI4742" s="22"/>
      <c r="AJ4742" s="22">
        <f t="shared" si="3678"/>
        <v>888</v>
      </c>
      <c r="AK4742" s="22">
        <f>IF(O4742="(传统)XDSL",VLOOKUP(S4742,[2]直销续费率明细!C:I,7,FALSE)*1,IF(O4742="GPON+XDSL",VLOOKUP(S4742,[2]直销续费率明细!C:I,7,FALSE)*1,VLOOKUP(S4742,[2]直销续费率明细!C:I,5,FALSE)*1))</f>
        <v>-40</v>
      </c>
      <c r="AL4742" s="22" t="s">
        <v>1300</v>
      </c>
      <c r="AM4742" s="22"/>
      <c r="AN4742" s="22"/>
      <c r="AO4742" s="22" t="s">
        <v>5792</v>
      </c>
      <c r="AP4742" s="22" t="s">
        <v>1301</v>
      </c>
      <c r="AS4742" s="20">
        <f>IF(Y4742&gt;=10,VLOOKUP(U4742,[2]提成计算!B:T,19,FALSE),VLOOKUP(U4742,[2]提成计算!B:T,18,FALSE))</f>
        <v>0.09</v>
      </c>
      <c r="AT4742" s="20">
        <f t="shared" si="3679"/>
        <v>79.92</v>
      </c>
      <c r="AU4742" s="20">
        <f t="shared" si="3680"/>
        <v>-40</v>
      </c>
    </row>
    <row r="4743" spans="1:47" x14ac:dyDescent="0.15">
      <c r="A4743" s="21" t="s">
        <v>1273</v>
      </c>
      <c r="B4743" s="22" t="s">
        <v>918</v>
      </c>
      <c r="C4743" s="22" t="s">
        <v>1178</v>
      </c>
      <c r="D4743" s="22" t="s">
        <v>1183</v>
      </c>
      <c r="E4743" s="22" t="s">
        <v>1193</v>
      </c>
      <c r="F4743" s="22" t="s">
        <v>1250</v>
      </c>
      <c r="G4743" s="22" t="s">
        <v>516</v>
      </c>
      <c r="I4743" s="22">
        <v>13751369210</v>
      </c>
      <c r="J4743" s="22" t="s">
        <v>924</v>
      </c>
      <c r="K4743" s="22" t="s">
        <v>1247</v>
      </c>
      <c r="L4743" s="22" t="s">
        <v>2228</v>
      </c>
      <c r="M4743" s="22">
        <v>100</v>
      </c>
      <c r="N4743" s="22">
        <v>100</v>
      </c>
      <c r="O4743" s="22" t="s">
        <v>927</v>
      </c>
      <c r="P4743" s="22" t="s">
        <v>50</v>
      </c>
      <c r="Q4743" s="28"/>
      <c r="R4743" s="21" t="s">
        <v>77</v>
      </c>
      <c r="S4743" s="25" t="s">
        <v>1466</v>
      </c>
      <c r="T4743" s="21" t="s">
        <v>53</v>
      </c>
      <c r="U4743" s="21" t="s">
        <v>5915</v>
      </c>
      <c r="V4743" s="26">
        <f t="shared" ref="V4743:V4744" si="3682">1/12</f>
        <v>8.3333333333333329E-2</v>
      </c>
      <c r="W4743" s="26">
        <f t="shared" si="3661"/>
        <v>8.3333333333333329E-2</v>
      </c>
      <c r="Y4743" s="21">
        <v>4</v>
      </c>
      <c r="Z4743" s="22">
        <f t="shared" si="3675"/>
        <v>100</v>
      </c>
      <c r="AA4743" s="20" t="s">
        <v>2218</v>
      </c>
      <c r="AB4743" s="22">
        <v>1</v>
      </c>
      <c r="AC4743" s="22"/>
      <c r="AD4743" s="22">
        <f t="shared" ref="AD4743:AD4744" si="3683">N4743</f>
        <v>100</v>
      </c>
      <c r="AE4743" s="22"/>
      <c r="AF4743" s="22">
        <f t="shared" si="3663"/>
        <v>100</v>
      </c>
      <c r="AG4743" s="20"/>
      <c r="AH4743" s="22"/>
      <c r="AI4743" s="22"/>
      <c r="AJ4743" s="22">
        <f t="shared" si="3678"/>
        <v>100</v>
      </c>
      <c r="AK4743" s="22">
        <f>IF(O4743="(传统)XDSL",VLOOKUP(S4743,[2]直销续费率明细!C:I,7,FALSE)*1,IF(O4743="GPON+XDSL",VLOOKUP(S4743,[2]直销续费率明细!C:I,7,FALSE)*1,VLOOKUP(S4743,[2]直销续费率明细!C:I,5,FALSE)*1))</f>
        <v>-40</v>
      </c>
      <c r="AL4743" s="22" t="s">
        <v>1309</v>
      </c>
      <c r="AM4743" s="22"/>
      <c r="AN4743" s="22"/>
      <c r="AO4743" s="22" t="s">
        <v>5792</v>
      </c>
      <c r="AP4743" s="22" t="s">
        <v>5831</v>
      </c>
      <c r="AS4743" s="20">
        <f>IF(Y4743&gt;=10,VLOOKUP(U4743,[2]提成计算!B:T,19,FALSE),VLOOKUP(U4743,[2]提成计算!B:T,18,FALSE))</f>
        <v>0.06</v>
      </c>
      <c r="AT4743" s="20">
        <f t="shared" si="3679"/>
        <v>6</v>
      </c>
      <c r="AU4743" s="20">
        <f t="shared" si="3680"/>
        <v>-6</v>
      </c>
    </row>
    <row r="4744" spans="1:47" x14ac:dyDescent="0.15">
      <c r="A4744" s="21" t="s">
        <v>1273</v>
      </c>
      <c r="B4744" s="22" t="s">
        <v>918</v>
      </c>
      <c r="C4744" s="22" t="s">
        <v>1178</v>
      </c>
      <c r="D4744" s="22" t="s">
        <v>1183</v>
      </c>
      <c r="E4744" s="22" t="s">
        <v>1193</v>
      </c>
      <c r="F4744" s="22" t="s">
        <v>1250</v>
      </c>
      <c r="G4744" s="22" t="s">
        <v>516</v>
      </c>
      <c r="I4744" s="22">
        <v>13751369210</v>
      </c>
      <c r="J4744" s="22" t="s">
        <v>924</v>
      </c>
      <c r="K4744" s="22" t="s">
        <v>1247</v>
      </c>
      <c r="L4744" s="22" t="s">
        <v>2228</v>
      </c>
      <c r="M4744" s="22">
        <v>100</v>
      </c>
      <c r="N4744" s="22">
        <v>100</v>
      </c>
      <c r="O4744" s="22" t="s">
        <v>927</v>
      </c>
      <c r="P4744" s="22" t="s">
        <v>50</v>
      </c>
      <c r="Q4744" s="28"/>
      <c r="R4744" s="21" t="s">
        <v>77</v>
      </c>
      <c r="S4744" s="25" t="s">
        <v>1466</v>
      </c>
      <c r="T4744" s="21" t="s">
        <v>53</v>
      </c>
      <c r="U4744" s="21" t="s">
        <v>5915</v>
      </c>
      <c r="V4744" s="26">
        <f t="shared" si="3682"/>
        <v>8.3333333333333329E-2</v>
      </c>
      <c r="W4744" s="26">
        <f t="shared" si="3661"/>
        <v>8.3333333333333329E-2</v>
      </c>
      <c r="Y4744" s="21">
        <v>4</v>
      </c>
      <c r="Z4744" s="22">
        <f t="shared" si="3675"/>
        <v>100</v>
      </c>
      <c r="AA4744" s="20" t="s">
        <v>5794</v>
      </c>
      <c r="AB4744" s="22">
        <v>1</v>
      </c>
      <c r="AC4744" s="22"/>
      <c r="AD4744" s="22">
        <f t="shared" si="3683"/>
        <v>100</v>
      </c>
      <c r="AE4744" s="22"/>
      <c r="AF4744" s="22">
        <f t="shared" si="3663"/>
        <v>100</v>
      </c>
      <c r="AG4744" s="20"/>
      <c r="AH4744" s="22"/>
      <c r="AI4744" s="22"/>
      <c r="AJ4744" s="22">
        <f t="shared" si="3678"/>
        <v>100</v>
      </c>
      <c r="AK4744" s="22">
        <f>IF(O4744="(传统)XDSL",VLOOKUP(S4744,[2]直销续费率明细!C:I,7,FALSE)*1,IF(O4744="GPON+XDSL",VLOOKUP(S4744,[2]直销续费率明细!C:I,7,FALSE)*1,VLOOKUP(S4744,[2]直销续费率明细!C:I,5,FALSE)*1))</f>
        <v>-40</v>
      </c>
      <c r="AL4744" s="22" t="s">
        <v>1309</v>
      </c>
      <c r="AM4744" s="22"/>
      <c r="AN4744" s="22"/>
      <c r="AO4744" s="22" t="s">
        <v>5792</v>
      </c>
      <c r="AP4744" s="22" t="s">
        <v>5831</v>
      </c>
      <c r="AS4744" s="20">
        <f>IF(Y4744&gt;=10,VLOOKUP(U4744,[2]提成计算!B:T,19,FALSE),VLOOKUP(U4744,[2]提成计算!B:T,18,FALSE))</f>
        <v>0.06</v>
      </c>
      <c r="AT4744" s="20">
        <f t="shared" si="3679"/>
        <v>6</v>
      </c>
      <c r="AU4744" s="20">
        <f t="shared" si="3680"/>
        <v>-6</v>
      </c>
    </row>
    <row r="4745" spans="1:47" x14ac:dyDescent="0.15">
      <c r="A4745" s="21" t="s">
        <v>1273</v>
      </c>
      <c r="B4745" s="22" t="s">
        <v>918</v>
      </c>
      <c r="C4745" s="22" t="s">
        <v>1178</v>
      </c>
      <c r="D4745" s="22" t="s">
        <v>1183</v>
      </c>
      <c r="E4745" s="22" t="s">
        <v>1184</v>
      </c>
      <c r="F4745" s="22" t="s">
        <v>1250</v>
      </c>
      <c r="G4745" s="22" t="s">
        <v>6070</v>
      </c>
      <c r="I4745" s="22">
        <v>13926898763</v>
      </c>
      <c r="J4745" s="22" t="s">
        <v>1268</v>
      </c>
      <c r="K4745" s="22" t="s">
        <v>311</v>
      </c>
      <c r="L4745" s="22" t="s">
        <v>1966</v>
      </c>
      <c r="M4745" s="22">
        <v>1598</v>
      </c>
      <c r="N4745" s="22">
        <v>1598</v>
      </c>
      <c r="O4745" s="22" t="s">
        <v>927</v>
      </c>
      <c r="P4745" s="22" t="s">
        <v>50</v>
      </c>
      <c r="Q4745" s="28"/>
      <c r="R4745" s="21" t="s">
        <v>77</v>
      </c>
      <c r="S4745" s="21"/>
      <c r="T4745" s="21" t="s">
        <v>53</v>
      </c>
      <c r="U4745" s="21" t="s">
        <v>5970</v>
      </c>
      <c r="V4745" s="46">
        <v>1</v>
      </c>
      <c r="W4745" s="26">
        <f t="shared" si="3661"/>
        <v>1</v>
      </c>
      <c r="X4745" s="26">
        <f t="shared" si="3670"/>
        <v>1</v>
      </c>
      <c r="Y4745" s="21">
        <v>50</v>
      </c>
      <c r="Z4745" s="22">
        <f t="shared" si="3675"/>
        <v>1598</v>
      </c>
      <c r="AA4745" s="20" t="s">
        <v>5794</v>
      </c>
      <c r="AB4745" s="22"/>
      <c r="AC4745" s="22">
        <v>1</v>
      </c>
      <c r="AD4745" s="22"/>
      <c r="AE4745" s="22">
        <f t="shared" ref="AE4745:AE4746" si="3684">N4745</f>
        <v>1598</v>
      </c>
      <c r="AF4745" s="22">
        <f t="shared" si="3663"/>
        <v>1598</v>
      </c>
      <c r="AG4745" s="20">
        <f t="shared" ref="AG4745:AG4749" si="3685">N4745</f>
        <v>1598</v>
      </c>
      <c r="AH4745" s="20" t="str">
        <f>VLOOKUP(U4745,[1]提成计算!B:I,8,FALSE)</f>
        <v xml:space="preserve"> </v>
      </c>
      <c r="AI4745" s="20"/>
      <c r="AJ4745" s="22"/>
      <c r="AK4745" s="22"/>
      <c r="AM4745" s="22"/>
      <c r="AN4745" s="22"/>
      <c r="AO4745" s="22" t="s">
        <v>5792</v>
      </c>
      <c r="AP4745" s="22" t="s">
        <v>1301</v>
      </c>
      <c r="AS4745" s="20"/>
      <c r="AT4745" s="20"/>
      <c r="AU4745" s="20"/>
    </row>
    <row r="4746" spans="1:47" x14ac:dyDescent="0.15">
      <c r="A4746" s="21" t="s">
        <v>1273</v>
      </c>
      <c r="B4746" s="22" t="s">
        <v>918</v>
      </c>
      <c r="C4746" s="22" t="s">
        <v>1178</v>
      </c>
      <c r="D4746" s="22" t="s">
        <v>1183</v>
      </c>
      <c r="E4746" s="22" t="s">
        <v>1193</v>
      </c>
      <c r="F4746" s="22" t="s">
        <v>1250</v>
      </c>
      <c r="G4746" s="22" t="s">
        <v>6071</v>
      </c>
      <c r="I4746" s="22">
        <v>15017141451</v>
      </c>
      <c r="J4746" s="22" t="s">
        <v>1268</v>
      </c>
      <c r="K4746" s="22" t="s">
        <v>1247</v>
      </c>
      <c r="L4746" s="22" t="s">
        <v>1358</v>
      </c>
      <c r="M4746" s="22">
        <v>1088</v>
      </c>
      <c r="N4746" s="22">
        <v>1088</v>
      </c>
      <c r="O4746" s="22" t="s">
        <v>927</v>
      </c>
      <c r="P4746" s="22" t="s">
        <v>50</v>
      </c>
      <c r="Q4746" s="28"/>
      <c r="R4746" s="21" t="s">
        <v>77</v>
      </c>
      <c r="S4746" s="21"/>
      <c r="T4746" s="21" t="s">
        <v>53</v>
      </c>
      <c r="U4746" s="21" t="s">
        <v>5915</v>
      </c>
      <c r="V4746" s="46">
        <v>1</v>
      </c>
      <c r="W4746" s="26">
        <f t="shared" si="3661"/>
        <v>1</v>
      </c>
      <c r="X4746" s="26">
        <f t="shared" si="3670"/>
        <v>1</v>
      </c>
      <c r="Y4746" s="21">
        <v>10</v>
      </c>
      <c r="Z4746" s="22">
        <f t="shared" si="3675"/>
        <v>1088</v>
      </c>
      <c r="AA4746" s="20" t="s">
        <v>5794</v>
      </c>
      <c r="AB4746" s="22"/>
      <c r="AC4746" s="22">
        <v>1</v>
      </c>
      <c r="AD4746" s="22"/>
      <c r="AE4746" s="22">
        <f t="shared" si="3684"/>
        <v>1088</v>
      </c>
      <c r="AF4746" s="22">
        <f t="shared" si="3663"/>
        <v>1088</v>
      </c>
      <c r="AG4746" s="20">
        <f t="shared" si="3685"/>
        <v>1088</v>
      </c>
      <c r="AH4746" s="20" t="str">
        <f>VLOOKUP(U4746,[1]提成计算!B:I,8,FALSE)</f>
        <v xml:space="preserve"> </v>
      </c>
      <c r="AI4746" s="20"/>
      <c r="AJ4746" s="22"/>
      <c r="AK4746" s="22"/>
      <c r="AM4746" s="22"/>
      <c r="AN4746" s="22"/>
      <c r="AO4746" s="22" t="s">
        <v>5792</v>
      </c>
      <c r="AP4746" s="22" t="s">
        <v>1301</v>
      </c>
      <c r="AS4746" s="20"/>
      <c r="AT4746" s="20"/>
      <c r="AU4746" s="20"/>
    </row>
    <row r="4747" spans="1:47" x14ac:dyDescent="0.15">
      <c r="A4747" s="21" t="s">
        <v>1273</v>
      </c>
      <c r="B4747" s="22" t="s">
        <v>918</v>
      </c>
      <c r="C4747" s="22" t="s">
        <v>1178</v>
      </c>
      <c r="D4747" s="22" t="s">
        <v>1183</v>
      </c>
      <c r="E4747" s="22" t="s">
        <v>1193</v>
      </c>
      <c r="F4747" s="22" t="s">
        <v>1250</v>
      </c>
      <c r="G4747" s="22" t="s">
        <v>6072</v>
      </c>
      <c r="I4747" s="22">
        <v>15913737870</v>
      </c>
      <c r="J4747" s="22" t="s">
        <v>1268</v>
      </c>
      <c r="K4747" s="22" t="s">
        <v>1214</v>
      </c>
      <c r="L4747" s="22" t="s">
        <v>2144</v>
      </c>
      <c r="M4747" s="22">
        <v>730</v>
      </c>
      <c r="N4747" s="22">
        <v>730</v>
      </c>
      <c r="O4747" s="22" t="s">
        <v>927</v>
      </c>
      <c r="P4747" s="22" t="s">
        <v>50</v>
      </c>
      <c r="Q4747" s="28"/>
      <c r="R4747" s="21" t="s">
        <v>77</v>
      </c>
      <c r="S4747" s="21"/>
      <c r="T4747" s="21" t="s">
        <v>53</v>
      </c>
      <c r="U4747" s="21" t="s">
        <v>5917</v>
      </c>
      <c r="V4747" s="46">
        <v>1</v>
      </c>
      <c r="W4747" s="26">
        <f t="shared" si="3661"/>
        <v>1</v>
      </c>
      <c r="X4747" s="26">
        <f t="shared" si="3670"/>
        <v>1</v>
      </c>
      <c r="Y4747" s="21">
        <v>4</v>
      </c>
      <c r="Z4747" s="22">
        <f t="shared" si="3675"/>
        <v>730</v>
      </c>
      <c r="AA4747" s="20" t="s">
        <v>5794</v>
      </c>
      <c r="AB4747" s="22">
        <v>1</v>
      </c>
      <c r="AC4747" s="22"/>
      <c r="AD4747" s="22">
        <f>N4747</f>
        <v>730</v>
      </c>
      <c r="AE4747" s="22"/>
      <c r="AF4747" s="22">
        <f t="shared" si="3663"/>
        <v>730</v>
      </c>
      <c r="AG4747" s="20">
        <f t="shared" si="3685"/>
        <v>730</v>
      </c>
      <c r="AH4747" s="20" t="str">
        <f>VLOOKUP(U4747,[1]提成计算!B:I,8,FALSE)</f>
        <v xml:space="preserve"> </v>
      </c>
      <c r="AI4747" s="20"/>
      <c r="AJ4747" s="22"/>
      <c r="AK4747" s="22"/>
      <c r="AM4747" s="22"/>
      <c r="AN4747" s="22"/>
      <c r="AO4747" s="22" t="s">
        <v>5792</v>
      </c>
      <c r="AP4747" s="22" t="s">
        <v>1301</v>
      </c>
      <c r="AS4747" s="20"/>
      <c r="AT4747" s="20"/>
      <c r="AU4747" s="20"/>
    </row>
    <row r="4748" spans="1:47" x14ac:dyDescent="0.15">
      <c r="A4748" s="21" t="s">
        <v>1273</v>
      </c>
      <c r="B4748" s="22" t="s">
        <v>918</v>
      </c>
      <c r="C4748" s="22" t="s">
        <v>1178</v>
      </c>
      <c r="D4748" s="22" t="s">
        <v>1183</v>
      </c>
      <c r="E4748" s="22" t="s">
        <v>1212</v>
      </c>
      <c r="F4748" s="22" t="s">
        <v>1250</v>
      </c>
      <c r="G4748" s="22" t="s">
        <v>6073</v>
      </c>
      <c r="I4748" s="22">
        <v>13925586951</v>
      </c>
      <c r="J4748" s="22" t="s">
        <v>1268</v>
      </c>
      <c r="K4748" s="22" t="s">
        <v>1214</v>
      </c>
      <c r="L4748" s="22" t="s">
        <v>1358</v>
      </c>
      <c r="M4748" s="22">
        <v>1088</v>
      </c>
      <c r="N4748" s="22">
        <v>1088</v>
      </c>
      <c r="O4748" s="22" t="s">
        <v>927</v>
      </c>
      <c r="P4748" s="22" t="s">
        <v>50</v>
      </c>
      <c r="Q4748" s="28"/>
      <c r="R4748" s="21" t="s">
        <v>77</v>
      </c>
      <c r="S4748" s="21"/>
      <c r="T4748" s="21" t="s">
        <v>53</v>
      </c>
      <c r="U4748" s="21" t="s">
        <v>5917</v>
      </c>
      <c r="V4748" s="46">
        <v>1</v>
      </c>
      <c r="W4748" s="26">
        <f t="shared" si="3661"/>
        <v>1</v>
      </c>
      <c r="X4748" s="26">
        <f t="shared" si="3670"/>
        <v>1</v>
      </c>
      <c r="Y4748" s="21">
        <v>10</v>
      </c>
      <c r="Z4748" s="22">
        <f t="shared" si="3675"/>
        <v>1088</v>
      </c>
      <c r="AA4748" s="20" t="s">
        <v>5794</v>
      </c>
      <c r="AB4748" s="22"/>
      <c r="AC4748" s="22">
        <v>1</v>
      </c>
      <c r="AD4748" s="22"/>
      <c r="AE4748" s="22">
        <f>N4748</f>
        <v>1088</v>
      </c>
      <c r="AF4748" s="22">
        <f t="shared" si="3663"/>
        <v>1088</v>
      </c>
      <c r="AG4748" s="20">
        <f t="shared" si="3685"/>
        <v>1088</v>
      </c>
      <c r="AH4748" s="20" t="str">
        <f>VLOOKUP(U4748,[1]提成计算!B:I,8,FALSE)</f>
        <v xml:space="preserve"> </v>
      </c>
      <c r="AI4748" s="20"/>
      <c r="AJ4748" s="22"/>
      <c r="AK4748" s="22"/>
      <c r="AM4748" s="22"/>
      <c r="AN4748" s="22"/>
      <c r="AO4748" s="22" t="s">
        <v>2216</v>
      </c>
      <c r="AP4748" s="22" t="s">
        <v>1301</v>
      </c>
      <c r="AS4748" s="20"/>
      <c r="AT4748" s="20"/>
      <c r="AU4748" s="20"/>
    </row>
    <row r="4749" spans="1:47" x14ac:dyDescent="0.15">
      <c r="A4749" s="21" t="s">
        <v>1273</v>
      </c>
      <c r="B4749" s="22" t="s">
        <v>918</v>
      </c>
      <c r="C4749" s="22" t="s">
        <v>1178</v>
      </c>
      <c r="D4749" s="22" t="s">
        <v>1189</v>
      </c>
      <c r="E4749" s="22" t="s">
        <v>1400</v>
      </c>
      <c r="F4749" s="22" t="s">
        <v>1250</v>
      </c>
      <c r="G4749" s="22" t="s">
        <v>6074</v>
      </c>
      <c r="I4749" s="22">
        <v>13267288301</v>
      </c>
      <c r="J4749" s="22" t="s">
        <v>1268</v>
      </c>
      <c r="K4749" s="22" t="s">
        <v>351</v>
      </c>
      <c r="L4749" s="22" t="s">
        <v>2144</v>
      </c>
      <c r="M4749" s="22">
        <v>730</v>
      </c>
      <c r="N4749" s="22">
        <v>730</v>
      </c>
      <c r="O4749" s="22" t="s">
        <v>927</v>
      </c>
      <c r="P4749" s="22" t="s">
        <v>50</v>
      </c>
      <c r="Q4749" s="28"/>
      <c r="R4749" s="21" t="s">
        <v>117</v>
      </c>
      <c r="S4749" s="21"/>
      <c r="T4749" s="21" t="s">
        <v>53</v>
      </c>
      <c r="U4749" s="21" t="s">
        <v>6027</v>
      </c>
      <c r="V4749" s="46">
        <v>1</v>
      </c>
      <c r="W4749" s="26">
        <f t="shared" si="3661"/>
        <v>1</v>
      </c>
      <c r="X4749" s="26">
        <f t="shared" si="3670"/>
        <v>1</v>
      </c>
      <c r="Y4749" s="21">
        <v>4</v>
      </c>
      <c r="Z4749" s="22">
        <f t="shared" si="3675"/>
        <v>730</v>
      </c>
      <c r="AA4749" s="20" t="s">
        <v>2218</v>
      </c>
      <c r="AB4749" s="22">
        <v>1</v>
      </c>
      <c r="AC4749" s="22"/>
      <c r="AD4749" s="22">
        <f t="shared" ref="AD4749:AD4750" si="3686">N4749</f>
        <v>730</v>
      </c>
      <c r="AE4749" s="22"/>
      <c r="AF4749" s="22">
        <f t="shared" si="3663"/>
        <v>730</v>
      </c>
      <c r="AG4749" s="20">
        <f t="shared" si="3685"/>
        <v>730</v>
      </c>
      <c r="AH4749" s="20" t="str">
        <f>VLOOKUP(U4749,[1]提成计算!B:I,8,FALSE)</f>
        <v xml:space="preserve"> </v>
      </c>
      <c r="AI4749" s="20"/>
      <c r="AJ4749" s="22"/>
      <c r="AK4749" s="22"/>
      <c r="AM4749" s="22"/>
      <c r="AN4749" s="22"/>
      <c r="AO4749" s="22" t="s">
        <v>5792</v>
      </c>
      <c r="AP4749" s="22" t="s">
        <v>1301</v>
      </c>
      <c r="AS4749" s="20"/>
      <c r="AT4749" s="20"/>
      <c r="AU4749" s="20"/>
    </row>
    <row r="4750" spans="1:47" x14ac:dyDescent="0.15">
      <c r="A4750" s="21" t="s">
        <v>1273</v>
      </c>
      <c r="B4750" s="22" t="s">
        <v>918</v>
      </c>
      <c r="C4750" s="22" t="s">
        <v>1178</v>
      </c>
      <c r="D4750" s="22" t="s">
        <v>1183</v>
      </c>
      <c r="E4750" s="22" t="s">
        <v>6075</v>
      </c>
      <c r="F4750" s="22" t="s">
        <v>1250</v>
      </c>
      <c r="G4750" s="22" t="s">
        <v>6076</v>
      </c>
      <c r="I4750" s="22">
        <v>13712440490</v>
      </c>
      <c r="J4750" s="22" t="s">
        <v>924</v>
      </c>
      <c r="K4750" s="22" t="s">
        <v>1186</v>
      </c>
      <c r="L4750" s="22" t="s">
        <v>1918</v>
      </c>
      <c r="M4750" s="22">
        <v>680</v>
      </c>
      <c r="N4750" s="22">
        <v>680</v>
      </c>
      <c r="O4750" s="22" t="s">
        <v>927</v>
      </c>
      <c r="P4750" s="22" t="s">
        <v>50</v>
      </c>
      <c r="Q4750" s="28"/>
      <c r="R4750" s="21" t="s">
        <v>77</v>
      </c>
      <c r="S4750" s="25" t="s">
        <v>1187</v>
      </c>
      <c r="T4750" s="21" t="s">
        <v>53</v>
      </c>
      <c r="U4750" s="21" t="s">
        <v>5972</v>
      </c>
      <c r="V4750" s="46">
        <v>1</v>
      </c>
      <c r="W4750" s="26">
        <f t="shared" si="3661"/>
        <v>1</v>
      </c>
      <c r="Y4750" s="21">
        <v>4</v>
      </c>
      <c r="Z4750" s="22">
        <f t="shared" si="3675"/>
        <v>680</v>
      </c>
      <c r="AA4750" s="20" t="s">
        <v>5794</v>
      </c>
      <c r="AB4750" s="22">
        <v>1</v>
      </c>
      <c r="AC4750" s="22"/>
      <c r="AD4750" s="22">
        <f t="shared" si="3686"/>
        <v>680</v>
      </c>
      <c r="AE4750" s="22"/>
      <c r="AF4750" s="22">
        <f t="shared" si="3663"/>
        <v>680</v>
      </c>
      <c r="AG4750" s="20"/>
      <c r="AH4750" s="22"/>
      <c r="AI4750" s="22"/>
      <c r="AJ4750" s="22">
        <f t="shared" ref="AJ4750:AJ4752" si="3687">N4750</f>
        <v>680</v>
      </c>
      <c r="AK4750" s="22">
        <f>IF(O4750="(传统)XDSL",VLOOKUP(S4750,[2]直销续费率明细!C:I,7,FALSE)*1,IF(O4750="GPON+XDSL",VLOOKUP(S4750,[2]直销续费率明细!C:I,7,FALSE)*1,VLOOKUP(S4750,[2]直销续费率明细!C:I,5,FALSE)*1))</f>
        <v>-40</v>
      </c>
      <c r="AL4750" s="22" t="s">
        <v>1309</v>
      </c>
      <c r="AM4750" s="22"/>
      <c r="AN4750" s="22"/>
      <c r="AO4750" s="22" t="s">
        <v>5792</v>
      </c>
      <c r="AP4750" s="22" t="s">
        <v>5805</v>
      </c>
      <c r="AS4750" s="20">
        <f>IF(Y4750&gt;=10,VLOOKUP(U4750,[2]提成计算!B:T,19,FALSE),VLOOKUP(U4750,[2]提成计算!B:T,18,FALSE))</f>
        <v>0.06</v>
      </c>
      <c r="AT4750" s="20">
        <f t="shared" ref="AT4750:AT4752" si="3688">IF(AD4750*AS4750&gt;0,AD4750*AS4750,AE4750*AS4750)</f>
        <v>40.799999999999997</v>
      </c>
      <c r="AU4750" s="20">
        <f t="shared" ref="AU4750:AU4752" si="3689">IF(AND(AK4750&lt;0,AK4750+AT4750&lt;0),-AT4750,AK4750)</f>
        <v>-40</v>
      </c>
    </row>
    <row r="4751" spans="1:47" x14ac:dyDescent="0.15">
      <c r="A4751" s="21" t="s">
        <v>1273</v>
      </c>
      <c r="B4751" s="22" t="s">
        <v>918</v>
      </c>
      <c r="C4751" s="22" t="s">
        <v>1178</v>
      </c>
      <c r="D4751" s="22" t="s">
        <v>1189</v>
      </c>
      <c r="E4751" s="22" t="s">
        <v>6077</v>
      </c>
      <c r="F4751" s="22" t="s">
        <v>1250</v>
      </c>
      <c r="G4751" s="22" t="s">
        <v>6078</v>
      </c>
      <c r="I4751" s="22">
        <v>13798778788</v>
      </c>
      <c r="J4751" s="22" t="s">
        <v>924</v>
      </c>
      <c r="K4751" s="22" t="s">
        <v>351</v>
      </c>
      <c r="L4751" s="22" t="s">
        <v>1299</v>
      </c>
      <c r="M4751" s="22">
        <v>888</v>
      </c>
      <c r="N4751" s="22">
        <v>888</v>
      </c>
      <c r="O4751" s="22" t="s">
        <v>927</v>
      </c>
      <c r="P4751" s="22" t="s">
        <v>50</v>
      </c>
      <c r="Q4751" s="28"/>
      <c r="R4751" s="21" t="s">
        <v>117</v>
      </c>
      <c r="S4751" s="25" t="s">
        <v>1201</v>
      </c>
      <c r="T4751" s="21" t="s">
        <v>53</v>
      </c>
      <c r="U4751" s="21" t="s">
        <v>5925</v>
      </c>
      <c r="V4751" s="46">
        <v>1</v>
      </c>
      <c r="W4751" s="26">
        <f t="shared" si="3661"/>
        <v>1</v>
      </c>
      <c r="Y4751" s="21">
        <v>12</v>
      </c>
      <c r="Z4751" s="22">
        <f t="shared" si="3675"/>
        <v>888</v>
      </c>
      <c r="AA4751" s="20" t="s">
        <v>5794</v>
      </c>
      <c r="AB4751" s="22"/>
      <c r="AC4751" s="22">
        <v>1</v>
      </c>
      <c r="AD4751" s="22"/>
      <c r="AE4751" s="22">
        <f t="shared" ref="AE4751:AE4752" si="3690">N4751</f>
        <v>888</v>
      </c>
      <c r="AF4751" s="22">
        <f t="shared" si="3663"/>
        <v>888</v>
      </c>
      <c r="AG4751" s="20"/>
      <c r="AH4751" s="22"/>
      <c r="AI4751" s="22"/>
      <c r="AJ4751" s="22">
        <f t="shared" si="3687"/>
        <v>888</v>
      </c>
      <c r="AK4751" s="22">
        <f>IF(O4751="(传统)XDSL",VLOOKUP(S4751,[2]直销续费率明细!C:I,7,FALSE)*1,IF(O4751="GPON+XDSL",VLOOKUP(S4751,[2]直销续费率明细!C:I,7,FALSE)*1,VLOOKUP(S4751,[2]直销续费率明细!C:I,5,FALSE)*1))</f>
        <v>-40</v>
      </c>
      <c r="AL4751" s="22" t="s">
        <v>1309</v>
      </c>
      <c r="AM4751" s="22"/>
      <c r="AN4751" s="22"/>
      <c r="AO4751" s="22" t="s">
        <v>5792</v>
      </c>
      <c r="AP4751" s="22" t="s">
        <v>1301</v>
      </c>
      <c r="AS4751" s="20">
        <f>IF(Y4751&gt;=10,VLOOKUP(U4751,[2]提成计算!B:T,19,FALSE),VLOOKUP(U4751,[2]提成计算!B:T,18,FALSE))</f>
        <v>0.1</v>
      </c>
      <c r="AT4751" s="20">
        <f t="shared" si="3688"/>
        <v>88.800000000000011</v>
      </c>
      <c r="AU4751" s="20">
        <f t="shared" si="3689"/>
        <v>-40</v>
      </c>
    </row>
    <row r="4752" spans="1:47" x14ac:dyDescent="0.15">
      <c r="A4752" s="21" t="s">
        <v>1273</v>
      </c>
      <c r="B4752" s="22" t="s">
        <v>918</v>
      </c>
      <c r="C4752" s="22" t="s">
        <v>1178</v>
      </c>
      <c r="D4752" s="22" t="s">
        <v>1189</v>
      </c>
      <c r="E4752" s="22" t="s">
        <v>1400</v>
      </c>
      <c r="F4752" s="22" t="s">
        <v>1250</v>
      </c>
      <c r="G4752" s="22" t="s">
        <v>1640</v>
      </c>
      <c r="I4752" s="22">
        <v>18078059621</v>
      </c>
      <c r="J4752" s="22" t="s">
        <v>924</v>
      </c>
      <c r="K4752" s="22" t="s">
        <v>351</v>
      </c>
      <c r="L4752" s="22" t="s">
        <v>2922</v>
      </c>
      <c r="M4752" s="22">
        <v>3600</v>
      </c>
      <c r="N4752" s="22">
        <v>3600</v>
      </c>
      <c r="O4752" s="22" t="s">
        <v>927</v>
      </c>
      <c r="P4752" s="22" t="s">
        <v>50</v>
      </c>
      <c r="Q4752" s="28"/>
      <c r="R4752" s="21" t="s">
        <v>117</v>
      </c>
      <c r="S4752" s="25" t="s">
        <v>1201</v>
      </c>
      <c r="T4752" s="21" t="s">
        <v>53</v>
      </c>
      <c r="U4752" s="21" t="s">
        <v>5925</v>
      </c>
      <c r="V4752" s="46">
        <v>1</v>
      </c>
      <c r="W4752" s="26">
        <f t="shared" si="3661"/>
        <v>1</v>
      </c>
      <c r="Y4752" s="21">
        <v>100</v>
      </c>
      <c r="Z4752" s="22">
        <f t="shared" si="3675"/>
        <v>3600</v>
      </c>
      <c r="AA4752" s="20" t="s">
        <v>5794</v>
      </c>
      <c r="AB4752" s="22"/>
      <c r="AC4752" s="22">
        <v>1</v>
      </c>
      <c r="AD4752" s="22"/>
      <c r="AE4752" s="22">
        <f t="shared" si="3690"/>
        <v>3600</v>
      </c>
      <c r="AF4752" s="22">
        <f t="shared" si="3663"/>
        <v>3600</v>
      </c>
      <c r="AG4752" s="20"/>
      <c r="AH4752" s="22"/>
      <c r="AI4752" s="22"/>
      <c r="AJ4752" s="22">
        <f t="shared" si="3687"/>
        <v>3600</v>
      </c>
      <c r="AK4752" s="22">
        <f>IF(O4752="(传统)XDSL",VLOOKUP(S4752,[2]直销续费率明细!C:I,7,FALSE)*1,IF(O4752="GPON+XDSL",VLOOKUP(S4752,[2]直销续费率明细!C:I,7,FALSE)*1,VLOOKUP(S4752,[2]直销续费率明细!C:I,5,FALSE)*1))</f>
        <v>-40</v>
      </c>
      <c r="AL4752" s="22" t="s">
        <v>1309</v>
      </c>
      <c r="AM4752" s="22"/>
      <c r="AN4752" s="22"/>
      <c r="AO4752" s="22" t="s">
        <v>5792</v>
      </c>
      <c r="AP4752" s="22" t="s">
        <v>1301</v>
      </c>
      <c r="AS4752" s="20">
        <f>IF(Y4752&gt;=10,VLOOKUP(U4752,[2]提成计算!B:T,19,FALSE),VLOOKUP(U4752,[2]提成计算!B:T,18,FALSE))</f>
        <v>0.1</v>
      </c>
      <c r="AT4752" s="20">
        <f t="shared" si="3688"/>
        <v>360</v>
      </c>
      <c r="AU4752" s="20">
        <f t="shared" si="3689"/>
        <v>-40</v>
      </c>
    </row>
    <row r="4753" spans="1:47" x14ac:dyDescent="0.15">
      <c r="A4753" s="21" t="s">
        <v>1273</v>
      </c>
      <c r="B4753" s="22" t="s">
        <v>918</v>
      </c>
      <c r="C4753" s="22" t="s">
        <v>1178</v>
      </c>
      <c r="D4753" s="22" t="s">
        <v>1183</v>
      </c>
      <c r="E4753" s="22" t="s">
        <v>1193</v>
      </c>
      <c r="F4753" s="22" t="s">
        <v>1250</v>
      </c>
      <c r="G4753" s="22" t="s">
        <v>6079</v>
      </c>
      <c r="I4753" s="22">
        <v>13802320781</v>
      </c>
      <c r="J4753" s="22" t="s">
        <v>1268</v>
      </c>
      <c r="K4753" s="22" t="s">
        <v>1214</v>
      </c>
      <c r="L4753" s="22" t="s">
        <v>1896</v>
      </c>
      <c r="M4753" s="22">
        <v>1298</v>
      </c>
      <c r="N4753" s="22">
        <v>1298</v>
      </c>
      <c r="O4753" s="22" t="s">
        <v>927</v>
      </c>
      <c r="P4753" s="22" t="s">
        <v>50</v>
      </c>
      <c r="Q4753" s="28"/>
      <c r="R4753" s="21" t="s">
        <v>77</v>
      </c>
      <c r="S4753" s="21"/>
      <c r="T4753" s="21" t="s">
        <v>53</v>
      </c>
      <c r="U4753" s="21" t="s">
        <v>5917</v>
      </c>
      <c r="V4753" s="46">
        <v>1</v>
      </c>
      <c r="W4753" s="26">
        <f t="shared" si="3661"/>
        <v>1</v>
      </c>
      <c r="X4753" s="26">
        <f t="shared" si="3670"/>
        <v>1</v>
      </c>
      <c r="Y4753" s="21">
        <v>6</v>
      </c>
      <c r="Z4753" s="22">
        <f t="shared" si="3675"/>
        <v>1298</v>
      </c>
      <c r="AA4753" s="20" t="s">
        <v>5794</v>
      </c>
      <c r="AB4753" s="22">
        <v>1</v>
      </c>
      <c r="AC4753" s="22"/>
      <c r="AD4753" s="22">
        <f t="shared" ref="AD4753:AD4762" si="3691">N4753</f>
        <v>1298</v>
      </c>
      <c r="AE4753" s="22"/>
      <c r="AF4753" s="22">
        <f t="shared" si="3663"/>
        <v>1298</v>
      </c>
      <c r="AG4753" s="20">
        <f t="shared" ref="AG4753:AG4754" si="3692">N4753</f>
        <v>1298</v>
      </c>
      <c r="AH4753" s="20" t="str">
        <f>VLOOKUP(U4753,[1]提成计算!B:I,8,FALSE)</f>
        <v xml:space="preserve"> </v>
      </c>
      <c r="AI4753" s="20"/>
      <c r="AJ4753" s="22"/>
      <c r="AK4753" s="22"/>
      <c r="AM4753" s="22"/>
      <c r="AN4753" s="22"/>
      <c r="AO4753" s="22" t="s">
        <v>2216</v>
      </c>
      <c r="AP4753" s="22" t="s">
        <v>1301</v>
      </c>
      <c r="AS4753" s="20"/>
      <c r="AT4753" s="20"/>
      <c r="AU4753" s="20"/>
    </row>
    <row r="4754" spans="1:47" x14ac:dyDescent="0.15">
      <c r="A4754" s="21" t="s">
        <v>1273</v>
      </c>
      <c r="B4754" s="22" t="s">
        <v>918</v>
      </c>
      <c r="C4754" s="22" t="s">
        <v>1178</v>
      </c>
      <c r="D4754" s="22" t="s">
        <v>1183</v>
      </c>
      <c r="E4754" s="22" t="s">
        <v>1184</v>
      </c>
      <c r="F4754" s="22" t="s">
        <v>1250</v>
      </c>
      <c r="G4754" s="22" t="s">
        <v>6080</v>
      </c>
      <c r="I4754" s="22">
        <v>13481663235</v>
      </c>
      <c r="J4754" s="22" t="s">
        <v>1268</v>
      </c>
      <c r="K4754" s="22" t="s">
        <v>311</v>
      </c>
      <c r="L4754" s="22" t="s">
        <v>1918</v>
      </c>
      <c r="M4754" s="22">
        <v>680</v>
      </c>
      <c r="N4754" s="22">
        <v>680</v>
      </c>
      <c r="O4754" s="22" t="s">
        <v>1262</v>
      </c>
      <c r="P4754" s="22" t="s">
        <v>50</v>
      </c>
      <c r="Q4754" s="28"/>
      <c r="R4754" s="21" t="s">
        <v>77</v>
      </c>
      <c r="S4754" s="21"/>
      <c r="T4754" s="21" t="s">
        <v>53</v>
      </c>
      <c r="U4754" s="21" t="s">
        <v>6081</v>
      </c>
      <c r="V4754" s="46">
        <v>1</v>
      </c>
      <c r="W4754" s="26">
        <f t="shared" si="3661"/>
        <v>1</v>
      </c>
      <c r="X4754" s="26">
        <f t="shared" si="3670"/>
        <v>1</v>
      </c>
      <c r="Y4754" s="21">
        <v>4</v>
      </c>
      <c r="Z4754" s="22">
        <f t="shared" si="3675"/>
        <v>680</v>
      </c>
      <c r="AA4754" s="20" t="s">
        <v>2218</v>
      </c>
      <c r="AB4754" s="22">
        <v>1</v>
      </c>
      <c r="AC4754" s="22"/>
      <c r="AD4754" s="22">
        <f t="shared" si="3691"/>
        <v>680</v>
      </c>
      <c r="AE4754" s="22"/>
      <c r="AF4754" s="22">
        <f t="shared" si="3663"/>
        <v>680</v>
      </c>
      <c r="AG4754" s="20">
        <f t="shared" si="3692"/>
        <v>680</v>
      </c>
      <c r="AH4754" s="20" t="str">
        <f>VLOOKUP(U4754,[1]提成计算!B:I,8,FALSE)</f>
        <v xml:space="preserve"> </v>
      </c>
      <c r="AI4754" s="20"/>
      <c r="AJ4754" s="22"/>
      <c r="AK4754" s="22"/>
      <c r="AM4754" s="22"/>
      <c r="AN4754" s="22"/>
      <c r="AO4754" s="22" t="s">
        <v>2216</v>
      </c>
      <c r="AP4754" s="22" t="s">
        <v>2261</v>
      </c>
      <c r="AS4754" s="20"/>
      <c r="AT4754" s="20"/>
      <c r="AU4754" s="20"/>
    </row>
    <row r="4755" spans="1:47" x14ac:dyDescent="0.15">
      <c r="A4755" s="21" t="s">
        <v>1273</v>
      </c>
      <c r="B4755" s="22" t="s">
        <v>918</v>
      </c>
      <c r="C4755" s="22" t="s">
        <v>1178</v>
      </c>
      <c r="D4755" s="22" t="s">
        <v>1189</v>
      </c>
      <c r="E4755" s="22" t="s">
        <v>1837</v>
      </c>
      <c r="F4755" s="22" t="s">
        <v>1250</v>
      </c>
      <c r="G4755" s="22" t="s">
        <v>6082</v>
      </c>
      <c r="I4755" s="22">
        <v>15019154837</v>
      </c>
      <c r="J4755" s="22" t="s">
        <v>924</v>
      </c>
      <c r="K4755" s="22" t="s">
        <v>351</v>
      </c>
      <c r="L4755" s="22" t="s">
        <v>1918</v>
      </c>
      <c r="M4755" s="22">
        <v>680</v>
      </c>
      <c r="N4755" s="22">
        <v>680</v>
      </c>
      <c r="O4755" s="22" t="s">
        <v>927</v>
      </c>
      <c r="P4755" s="22" t="s">
        <v>50</v>
      </c>
      <c r="Q4755" s="28"/>
      <c r="R4755" s="21" t="s">
        <v>117</v>
      </c>
      <c r="S4755" s="25" t="s">
        <v>1201</v>
      </c>
      <c r="T4755" s="21" t="s">
        <v>53</v>
      </c>
      <c r="U4755" s="21" t="s">
        <v>6027</v>
      </c>
      <c r="V4755" s="46">
        <v>1</v>
      </c>
      <c r="W4755" s="26">
        <f t="shared" si="3661"/>
        <v>1</v>
      </c>
      <c r="Y4755" s="21">
        <v>4</v>
      </c>
      <c r="Z4755" s="22">
        <f t="shared" si="3675"/>
        <v>680</v>
      </c>
      <c r="AA4755" s="20" t="s">
        <v>2218</v>
      </c>
      <c r="AB4755" s="22">
        <v>1</v>
      </c>
      <c r="AC4755" s="22"/>
      <c r="AD4755" s="22">
        <f t="shared" si="3691"/>
        <v>680</v>
      </c>
      <c r="AE4755" s="22"/>
      <c r="AF4755" s="22">
        <f t="shared" si="3663"/>
        <v>680</v>
      </c>
      <c r="AG4755" s="20"/>
      <c r="AH4755" s="22"/>
      <c r="AI4755" s="22"/>
      <c r="AJ4755" s="22">
        <f t="shared" ref="AJ4755" si="3693">N4755</f>
        <v>680</v>
      </c>
      <c r="AK4755" s="22">
        <f>IF(O4755="(传统)XDSL",VLOOKUP(S4755,[2]直销续费率明细!C:I,7,FALSE)*1,IF(O4755="GPON+XDSL",VLOOKUP(S4755,[2]直销续费率明细!C:I,7,FALSE)*1,VLOOKUP(S4755,[2]直销续费率明细!C:I,5,FALSE)*1))</f>
        <v>-40</v>
      </c>
      <c r="AL4755" s="22" t="s">
        <v>1300</v>
      </c>
      <c r="AM4755" s="22"/>
      <c r="AN4755" s="22"/>
      <c r="AO4755" s="22" t="s">
        <v>5792</v>
      </c>
      <c r="AP4755" s="22" t="s">
        <v>5805</v>
      </c>
      <c r="AS4755" s="20">
        <f>IF(Y4755&gt;=10,VLOOKUP(U4755,[2]提成计算!B:T,19,FALSE),VLOOKUP(U4755,[2]提成计算!B:T,18,FALSE))</f>
        <v>7.0000000000000007E-2</v>
      </c>
      <c r="AT4755" s="20">
        <f t="shared" ref="AT4755" si="3694">IF(AD4755*AS4755&gt;0,AD4755*AS4755,AE4755*AS4755)</f>
        <v>47.6</v>
      </c>
      <c r="AU4755" s="20">
        <f t="shared" ref="AU4755" si="3695">IF(AND(AK4755&lt;0,AK4755+AT4755&lt;0),-AT4755,AK4755)</f>
        <v>-40</v>
      </c>
    </row>
    <row r="4756" spans="1:47" s="31" customFormat="1" x14ac:dyDescent="0.15">
      <c r="A4756" s="30" t="s">
        <v>1273</v>
      </c>
      <c r="B4756" s="31" t="s">
        <v>918</v>
      </c>
      <c r="C4756" s="31" t="s">
        <v>1178</v>
      </c>
      <c r="D4756" s="31" t="s">
        <v>1183</v>
      </c>
      <c r="E4756" s="31" t="s">
        <v>1622</v>
      </c>
      <c r="F4756" s="31" t="s">
        <v>1250</v>
      </c>
      <c r="G4756" s="31" t="s">
        <v>6083</v>
      </c>
      <c r="I4756" s="31">
        <v>13687136733</v>
      </c>
      <c r="J4756" s="31" t="s">
        <v>924</v>
      </c>
      <c r="K4756" s="31" t="s">
        <v>5956</v>
      </c>
      <c r="L4756" s="31" t="s">
        <v>2228</v>
      </c>
      <c r="M4756" s="31">
        <v>100</v>
      </c>
      <c r="N4756" s="31">
        <v>100</v>
      </c>
      <c r="O4756" s="31" t="s">
        <v>927</v>
      </c>
      <c r="P4756" s="31" t="s">
        <v>50</v>
      </c>
      <c r="Q4756" s="35"/>
      <c r="R4756" s="31" t="s">
        <v>6084</v>
      </c>
      <c r="S4756" s="30"/>
      <c r="T4756" s="30" t="s">
        <v>948</v>
      </c>
      <c r="U4756" s="31" t="s">
        <v>6085</v>
      </c>
      <c r="V4756" s="33">
        <f>1/12</f>
        <v>8.3333333333333329E-2</v>
      </c>
      <c r="W4756" s="33">
        <f t="shared" si="3661"/>
        <v>8.3333333333333329E-2</v>
      </c>
      <c r="X4756" s="33"/>
      <c r="Y4756" s="30">
        <v>4</v>
      </c>
      <c r="Z4756" s="31">
        <f t="shared" si="3675"/>
        <v>100</v>
      </c>
      <c r="AA4756" s="36" t="s">
        <v>5794</v>
      </c>
      <c r="AB4756" s="31">
        <v>1</v>
      </c>
      <c r="AG4756" s="36"/>
      <c r="AL4756" s="31" t="s">
        <v>1309</v>
      </c>
      <c r="AO4756" s="31" t="s">
        <v>5792</v>
      </c>
      <c r="AP4756" s="31" t="s">
        <v>5831</v>
      </c>
      <c r="AS4756" s="36"/>
      <c r="AT4756" s="36"/>
      <c r="AU4756" s="36"/>
    </row>
    <row r="4757" spans="1:47" x14ac:dyDescent="0.15">
      <c r="A4757" s="21" t="s">
        <v>1273</v>
      </c>
      <c r="B4757" s="22" t="s">
        <v>918</v>
      </c>
      <c r="C4757" s="22" t="s">
        <v>1178</v>
      </c>
      <c r="D4757" s="22" t="s">
        <v>1183</v>
      </c>
      <c r="E4757" s="22" t="s">
        <v>1212</v>
      </c>
      <c r="F4757" s="22" t="s">
        <v>1250</v>
      </c>
      <c r="G4757" s="22" t="s">
        <v>6086</v>
      </c>
      <c r="I4757" s="22">
        <v>13642398027</v>
      </c>
      <c r="J4757" s="22" t="s">
        <v>1268</v>
      </c>
      <c r="K4757" s="22" t="s">
        <v>1214</v>
      </c>
      <c r="L4757" s="22" t="s">
        <v>1896</v>
      </c>
      <c r="M4757" s="22">
        <v>1298</v>
      </c>
      <c r="N4757" s="22">
        <v>1298</v>
      </c>
      <c r="O4757" s="22" t="s">
        <v>927</v>
      </c>
      <c r="P4757" s="22" t="s">
        <v>50</v>
      </c>
      <c r="Q4757" s="28"/>
      <c r="R4757" s="21" t="s">
        <v>77</v>
      </c>
      <c r="S4757" s="21"/>
      <c r="T4757" s="21" t="s">
        <v>53</v>
      </c>
      <c r="U4757" s="21" t="s">
        <v>5917</v>
      </c>
      <c r="V4757" s="46">
        <v>1</v>
      </c>
      <c r="W4757" s="26">
        <f t="shared" si="3661"/>
        <v>1</v>
      </c>
      <c r="X4757" s="26">
        <f t="shared" si="3670"/>
        <v>1</v>
      </c>
      <c r="Y4757" s="21">
        <v>6</v>
      </c>
      <c r="Z4757" s="22">
        <f t="shared" si="3675"/>
        <v>1298</v>
      </c>
      <c r="AA4757" s="20" t="s">
        <v>5794</v>
      </c>
      <c r="AB4757" s="22">
        <v>1</v>
      </c>
      <c r="AC4757" s="22"/>
      <c r="AD4757" s="22">
        <f t="shared" si="3691"/>
        <v>1298</v>
      </c>
      <c r="AE4757" s="22"/>
      <c r="AF4757" s="22">
        <f t="shared" si="3663"/>
        <v>1298</v>
      </c>
      <c r="AG4757" s="20">
        <f>N4757</f>
        <v>1298</v>
      </c>
      <c r="AH4757" s="20" t="str">
        <f>VLOOKUP(U4757,[1]提成计算!B:I,8,FALSE)</f>
        <v xml:space="preserve"> </v>
      </c>
      <c r="AI4757" s="20"/>
      <c r="AJ4757" s="22"/>
      <c r="AK4757" s="22"/>
      <c r="AM4757" s="22"/>
      <c r="AN4757" s="22"/>
      <c r="AO4757" s="22" t="s">
        <v>5792</v>
      </c>
      <c r="AP4757" s="22" t="s">
        <v>1301</v>
      </c>
      <c r="AS4757" s="20"/>
      <c r="AT4757" s="20"/>
      <c r="AU4757" s="20"/>
    </row>
    <row r="4758" spans="1:47" x14ac:dyDescent="0.15">
      <c r="A4758" s="21" t="s">
        <v>1273</v>
      </c>
      <c r="B4758" s="22" t="s">
        <v>918</v>
      </c>
      <c r="C4758" s="22" t="s">
        <v>1178</v>
      </c>
      <c r="D4758" s="22" t="s">
        <v>1189</v>
      </c>
      <c r="E4758" s="22" t="s">
        <v>1190</v>
      </c>
      <c r="F4758" s="22" t="s">
        <v>1250</v>
      </c>
      <c r="G4758" s="22" t="s">
        <v>6087</v>
      </c>
      <c r="I4758" s="22">
        <v>13418282869</v>
      </c>
      <c r="J4758" s="22" t="s">
        <v>924</v>
      </c>
      <c r="K4758" s="22" t="s">
        <v>390</v>
      </c>
      <c r="L4758" s="22" t="s">
        <v>1918</v>
      </c>
      <c r="M4758" s="22">
        <v>680</v>
      </c>
      <c r="N4758" s="22">
        <v>680</v>
      </c>
      <c r="O4758" s="22" t="s">
        <v>927</v>
      </c>
      <c r="P4758" s="22" t="s">
        <v>50</v>
      </c>
      <c r="Q4758" s="28"/>
      <c r="R4758" s="21" t="s">
        <v>117</v>
      </c>
      <c r="S4758" s="25" t="s">
        <v>1192</v>
      </c>
      <c r="T4758" s="21" t="s">
        <v>53</v>
      </c>
      <c r="U4758" s="21" t="s">
        <v>5999</v>
      </c>
      <c r="V4758" s="46">
        <v>1</v>
      </c>
      <c r="W4758" s="26">
        <f t="shared" si="3661"/>
        <v>1</v>
      </c>
      <c r="Y4758" s="21">
        <v>4</v>
      </c>
      <c r="Z4758" s="22">
        <f t="shared" si="3675"/>
        <v>680</v>
      </c>
      <c r="AA4758" s="20" t="s">
        <v>5794</v>
      </c>
      <c r="AB4758" s="22">
        <v>1</v>
      </c>
      <c r="AC4758" s="22"/>
      <c r="AD4758" s="22">
        <f t="shared" si="3691"/>
        <v>680</v>
      </c>
      <c r="AE4758" s="22"/>
      <c r="AF4758" s="22">
        <f t="shared" si="3663"/>
        <v>680</v>
      </c>
      <c r="AG4758" s="20"/>
      <c r="AH4758" s="22"/>
      <c r="AI4758" s="22"/>
      <c r="AJ4758" s="22">
        <f t="shared" ref="AJ4758:AJ4762" si="3696">N4758</f>
        <v>680</v>
      </c>
      <c r="AK4758" s="22">
        <f>IF(O4758="(传统)XDSL",VLOOKUP(S4758,[2]直销续费率明细!C:I,7,FALSE)*1,IF(O4758="GPON+XDSL",VLOOKUP(S4758,[2]直销续费率明细!C:I,7,FALSE)*1,VLOOKUP(S4758,[2]直销续费率明细!C:I,5,FALSE)*1))</f>
        <v>-40</v>
      </c>
      <c r="AL4758" s="22" t="s">
        <v>1300</v>
      </c>
      <c r="AM4758" s="22"/>
      <c r="AN4758" s="22"/>
      <c r="AO4758" s="22" t="s">
        <v>5792</v>
      </c>
      <c r="AP4758" s="22" t="s">
        <v>5805</v>
      </c>
      <c r="AS4758" s="20">
        <f>IF(Y4758&gt;=10,VLOOKUP(U4758,[2]提成计算!B:T,19,FALSE),VLOOKUP(U4758,[2]提成计算!B:T,18,FALSE))</f>
        <v>0.06</v>
      </c>
      <c r="AT4758" s="20">
        <f t="shared" ref="AT4758:AT4761" si="3697">IF(AD4758*AS4758&gt;0,AD4758*AS4758,AE4758*AS4758)</f>
        <v>40.799999999999997</v>
      </c>
      <c r="AU4758" s="20">
        <f t="shared" ref="AU4758:AU4761" si="3698">IF(AND(AK4758&lt;0,AK4758+AT4758&lt;0),-AT4758,AK4758)</f>
        <v>-40</v>
      </c>
    </row>
    <row r="4759" spans="1:47" x14ac:dyDescent="0.15">
      <c r="A4759" s="21" t="s">
        <v>1273</v>
      </c>
      <c r="B4759" s="22" t="s">
        <v>918</v>
      </c>
      <c r="C4759" s="22" t="s">
        <v>1178</v>
      </c>
      <c r="D4759" s="22" t="s">
        <v>1189</v>
      </c>
      <c r="E4759" s="22" t="s">
        <v>1877</v>
      </c>
      <c r="F4759" s="22" t="s">
        <v>1250</v>
      </c>
      <c r="G4759" s="22" t="s">
        <v>6088</v>
      </c>
      <c r="I4759" s="22">
        <v>13427801794</v>
      </c>
      <c r="J4759" s="22" t="s">
        <v>924</v>
      </c>
      <c r="K4759" s="22" t="s">
        <v>146</v>
      </c>
      <c r="L4759" s="22" t="s">
        <v>1918</v>
      </c>
      <c r="M4759" s="22">
        <v>680</v>
      </c>
      <c r="N4759" s="22">
        <v>680</v>
      </c>
      <c r="O4759" s="22" t="s">
        <v>927</v>
      </c>
      <c r="P4759" s="22" t="s">
        <v>50</v>
      </c>
      <c r="Q4759" s="28"/>
      <c r="R4759" s="21" t="s">
        <v>147</v>
      </c>
      <c r="S4759" s="25" t="s">
        <v>1182</v>
      </c>
      <c r="T4759" s="21" t="s">
        <v>53</v>
      </c>
      <c r="U4759" s="21" t="s">
        <v>5899</v>
      </c>
      <c r="V4759" s="46">
        <v>1</v>
      </c>
      <c r="W4759" s="26">
        <f t="shared" si="3661"/>
        <v>1</v>
      </c>
      <c r="Y4759" s="21">
        <v>4</v>
      </c>
      <c r="Z4759" s="22">
        <f t="shared" si="3675"/>
        <v>680</v>
      </c>
      <c r="AA4759" s="20" t="s">
        <v>5794</v>
      </c>
      <c r="AB4759" s="22">
        <v>1</v>
      </c>
      <c r="AC4759" s="22"/>
      <c r="AD4759" s="22">
        <f t="shared" si="3691"/>
        <v>680</v>
      </c>
      <c r="AE4759" s="22"/>
      <c r="AF4759" s="22">
        <f t="shared" si="3663"/>
        <v>680</v>
      </c>
      <c r="AG4759" s="20"/>
      <c r="AH4759" s="22"/>
      <c r="AI4759" s="22"/>
      <c r="AJ4759" s="22">
        <f t="shared" si="3696"/>
        <v>680</v>
      </c>
      <c r="AK4759" s="22">
        <f>IF(O4759="(传统)XDSL",VLOOKUP(S4759,[2]直销续费率明细!C:I,7,FALSE)*1,IF(O4759="GPON+XDSL",VLOOKUP(S4759,[2]直销续费率明细!C:I,7,FALSE)*1,VLOOKUP(S4759,[2]直销续费率明细!C:I,5,FALSE)*1))</f>
        <v>15</v>
      </c>
      <c r="AL4759" s="22" t="s">
        <v>1309</v>
      </c>
      <c r="AM4759" s="22"/>
      <c r="AN4759" s="22"/>
      <c r="AO4759" s="22" t="s">
        <v>5792</v>
      </c>
      <c r="AP4759" s="22" t="s">
        <v>5805</v>
      </c>
      <c r="AS4759" s="20">
        <f>IF(Y4759&gt;=10,VLOOKUP(U4759,[2]提成计算!B:T,19,FALSE),VLOOKUP(U4759,[2]提成计算!B:T,18,FALSE))</f>
        <v>0.06</v>
      </c>
      <c r="AT4759" s="20">
        <f t="shared" si="3697"/>
        <v>40.799999999999997</v>
      </c>
      <c r="AU4759" s="20">
        <f t="shared" si="3698"/>
        <v>15</v>
      </c>
    </row>
    <row r="4760" spans="1:47" x14ac:dyDescent="0.15">
      <c r="A4760" s="21" t="s">
        <v>1273</v>
      </c>
      <c r="B4760" s="22" t="s">
        <v>918</v>
      </c>
      <c r="C4760" s="22" t="s">
        <v>1178</v>
      </c>
      <c r="D4760" s="22" t="s">
        <v>1189</v>
      </c>
      <c r="E4760" s="22" t="s">
        <v>5962</v>
      </c>
      <c r="F4760" s="22" t="s">
        <v>1250</v>
      </c>
      <c r="G4760" s="22" t="s">
        <v>6089</v>
      </c>
      <c r="I4760" s="22">
        <v>13600243695</v>
      </c>
      <c r="J4760" s="22" t="s">
        <v>924</v>
      </c>
      <c r="K4760" s="22" t="s">
        <v>390</v>
      </c>
      <c r="L4760" s="22" t="s">
        <v>1863</v>
      </c>
      <c r="M4760" s="22">
        <v>1298</v>
      </c>
      <c r="N4760" s="22">
        <v>1298</v>
      </c>
      <c r="O4760" s="22" t="s">
        <v>927</v>
      </c>
      <c r="P4760" s="22" t="s">
        <v>50</v>
      </c>
      <c r="Q4760" s="28"/>
      <c r="R4760" s="21" t="s">
        <v>117</v>
      </c>
      <c r="S4760" s="25" t="s">
        <v>1192</v>
      </c>
      <c r="T4760" s="21" t="s">
        <v>53</v>
      </c>
      <c r="U4760" s="21" t="s">
        <v>5999</v>
      </c>
      <c r="V4760" s="46">
        <v>1</v>
      </c>
      <c r="W4760" s="26">
        <f t="shared" si="3661"/>
        <v>1</v>
      </c>
      <c r="Y4760" s="21">
        <v>6</v>
      </c>
      <c r="Z4760" s="22">
        <f t="shared" si="3675"/>
        <v>1298</v>
      </c>
      <c r="AA4760" s="20" t="s">
        <v>5794</v>
      </c>
      <c r="AB4760" s="22">
        <v>1</v>
      </c>
      <c r="AC4760" s="22"/>
      <c r="AD4760" s="22">
        <f t="shared" si="3691"/>
        <v>1298</v>
      </c>
      <c r="AE4760" s="22"/>
      <c r="AF4760" s="22">
        <f t="shared" si="3663"/>
        <v>1298</v>
      </c>
      <c r="AG4760" s="20"/>
      <c r="AH4760" s="22"/>
      <c r="AI4760" s="22"/>
      <c r="AJ4760" s="22">
        <f t="shared" si="3696"/>
        <v>1298</v>
      </c>
      <c r="AK4760" s="22">
        <f>IF(O4760="(传统)XDSL",VLOOKUP(S4760,[2]直销续费率明细!C:I,7,FALSE)*1,IF(O4760="GPON+XDSL",VLOOKUP(S4760,[2]直销续费率明细!C:I,7,FALSE)*1,VLOOKUP(S4760,[2]直销续费率明细!C:I,5,FALSE)*1))</f>
        <v>-40</v>
      </c>
      <c r="AL4760" s="22" t="s">
        <v>1309</v>
      </c>
      <c r="AM4760" s="22"/>
      <c r="AN4760" s="22"/>
      <c r="AO4760" s="22" t="s">
        <v>5792</v>
      </c>
      <c r="AP4760" s="22" t="s">
        <v>1301</v>
      </c>
      <c r="AS4760" s="20">
        <f>IF(Y4760&gt;=10,VLOOKUP(U4760,[2]提成计算!B:T,19,FALSE),VLOOKUP(U4760,[2]提成计算!B:T,18,FALSE))</f>
        <v>0.06</v>
      </c>
      <c r="AT4760" s="20">
        <f t="shared" si="3697"/>
        <v>77.88</v>
      </c>
      <c r="AU4760" s="20">
        <f t="shared" si="3698"/>
        <v>-40</v>
      </c>
    </row>
    <row r="4761" spans="1:47" x14ac:dyDescent="0.15">
      <c r="A4761" s="21" t="s">
        <v>1273</v>
      </c>
      <c r="B4761" s="22" t="s">
        <v>918</v>
      </c>
      <c r="C4761" s="22" t="s">
        <v>1178</v>
      </c>
      <c r="D4761" s="22" t="s">
        <v>1179</v>
      </c>
      <c r="E4761" s="22" t="s">
        <v>1437</v>
      </c>
      <c r="F4761" s="22" t="s">
        <v>1250</v>
      </c>
      <c r="G4761" s="22" t="s">
        <v>6090</v>
      </c>
      <c r="I4761" s="22">
        <v>13652545174</v>
      </c>
      <c r="J4761" s="22" t="s">
        <v>924</v>
      </c>
      <c r="K4761" s="22" t="s">
        <v>146</v>
      </c>
      <c r="L4761" s="22" t="s">
        <v>1918</v>
      </c>
      <c r="M4761" s="22">
        <v>680</v>
      </c>
      <c r="N4761" s="22">
        <v>680</v>
      </c>
      <c r="O4761" s="22" t="s">
        <v>927</v>
      </c>
      <c r="P4761" s="22" t="s">
        <v>50</v>
      </c>
      <c r="Q4761" s="28"/>
      <c r="R4761" s="21" t="s">
        <v>147</v>
      </c>
      <c r="S4761" s="25" t="s">
        <v>1182</v>
      </c>
      <c r="T4761" s="21" t="s">
        <v>53</v>
      </c>
      <c r="U4761" s="21" t="s">
        <v>5899</v>
      </c>
      <c r="V4761" s="46">
        <v>1</v>
      </c>
      <c r="W4761" s="26">
        <f t="shared" si="3661"/>
        <v>1</v>
      </c>
      <c r="Y4761" s="21">
        <v>4</v>
      </c>
      <c r="Z4761" s="22">
        <f t="shared" si="3675"/>
        <v>680</v>
      </c>
      <c r="AA4761" s="20" t="s">
        <v>5794</v>
      </c>
      <c r="AB4761" s="22">
        <v>1</v>
      </c>
      <c r="AC4761" s="22"/>
      <c r="AD4761" s="22">
        <f t="shared" si="3691"/>
        <v>680</v>
      </c>
      <c r="AE4761" s="22"/>
      <c r="AF4761" s="22">
        <f t="shared" si="3663"/>
        <v>680</v>
      </c>
      <c r="AG4761" s="20"/>
      <c r="AH4761" s="22"/>
      <c r="AI4761" s="22"/>
      <c r="AJ4761" s="22">
        <f t="shared" si="3696"/>
        <v>680</v>
      </c>
      <c r="AK4761" s="22">
        <f>IF(O4761="(传统)XDSL",VLOOKUP(S4761,[2]直销续费率明细!C:I,7,FALSE)*1,IF(O4761="GPON+XDSL",VLOOKUP(S4761,[2]直销续费率明细!C:I,7,FALSE)*1,VLOOKUP(S4761,[2]直销续费率明细!C:I,5,FALSE)*1))</f>
        <v>15</v>
      </c>
      <c r="AL4761" s="22" t="s">
        <v>1300</v>
      </c>
      <c r="AM4761" s="22"/>
      <c r="AN4761" s="22"/>
      <c r="AO4761" s="22" t="s">
        <v>5792</v>
      </c>
      <c r="AP4761" s="22" t="s">
        <v>5805</v>
      </c>
      <c r="AS4761" s="20">
        <f>IF(Y4761&gt;=10,VLOOKUP(U4761,[2]提成计算!B:T,19,FALSE),VLOOKUP(U4761,[2]提成计算!B:T,18,FALSE))</f>
        <v>0.06</v>
      </c>
      <c r="AT4761" s="20">
        <f t="shared" si="3697"/>
        <v>40.799999999999997</v>
      </c>
      <c r="AU4761" s="20">
        <f t="shared" si="3698"/>
        <v>15</v>
      </c>
    </row>
    <row r="4762" spans="1:47" x14ac:dyDescent="0.15">
      <c r="A4762" s="21" t="s">
        <v>1273</v>
      </c>
      <c r="B4762" s="22" t="s">
        <v>918</v>
      </c>
      <c r="C4762" s="22" t="s">
        <v>1178</v>
      </c>
      <c r="D4762" s="22" t="s">
        <v>1179</v>
      </c>
      <c r="E4762" s="22" t="s">
        <v>1230</v>
      </c>
      <c r="F4762" s="22" t="s">
        <v>1250</v>
      </c>
      <c r="G4762" s="22" t="s">
        <v>6091</v>
      </c>
      <c r="I4762" s="22">
        <v>13580798834</v>
      </c>
      <c r="J4762" s="22" t="s">
        <v>924</v>
      </c>
      <c r="K4762" s="22" t="s">
        <v>166</v>
      </c>
      <c r="L4762" s="22" t="s">
        <v>1918</v>
      </c>
      <c r="M4762" s="22">
        <v>680</v>
      </c>
      <c r="N4762" s="22">
        <v>680</v>
      </c>
      <c r="O4762" s="22" t="s">
        <v>927</v>
      </c>
      <c r="P4762" s="22" t="s">
        <v>50</v>
      </c>
      <c r="Q4762" s="28"/>
      <c r="R4762" s="21" t="s">
        <v>147</v>
      </c>
      <c r="S4762" s="25" t="s">
        <v>1234</v>
      </c>
      <c r="T4762" s="21" t="s">
        <v>5850</v>
      </c>
      <c r="U4762" s="21"/>
      <c r="V4762" s="46">
        <v>1</v>
      </c>
      <c r="W4762" s="26">
        <f t="shared" si="3661"/>
        <v>1</v>
      </c>
      <c r="Y4762" s="21">
        <v>4</v>
      </c>
      <c r="Z4762" s="22">
        <f t="shared" si="3675"/>
        <v>680</v>
      </c>
      <c r="AA4762" s="20" t="s">
        <v>5794</v>
      </c>
      <c r="AB4762" s="22">
        <v>1</v>
      </c>
      <c r="AC4762" s="22"/>
      <c r="AD4762" s="22">
        <f t="shared" si="3691"/>
        <v>680</v>
      </c>
      <c r="AE4762" s="22"/>
      <c r="AF4762" s="22">
        <f t="shared" si="3663"/>
        <v>680</v>
      </c>
      <c r="AG4762" s="20"/>
      <c r="AH4762" s="22"/>
      <c r="AI4762" s="22"/>
      <c r="AJ4762" s="22">
        <f t="shared" si="3696"/>
        <v>680</v>
      </c>
      <c r="AK4762" s="22">
        <f>IF(O4762="(传统)XDSL",VLOOKUP(S4762,[1]续费率明细!C:I,7,FALSE)*1,IF(O4762="GPON+XDSL",VLOOKUP(S4762,[1]续费率明细!C:I,7,FALSE)*1,VLOOKUP(S4762,[1]续费率明细!C:I,5,FALSE)*1))</f>
        <v>-40</v>
      </c>
      <c r="AL4762" s="22" t="s">
        <v>1309</v>
      </c>
      <c r="AM4762" s="22"/>
      <c r="AN4762" s="22"/>
      <c r="AO4762" s="22" t="s">
        <v>5792</v>
      </c>
      <c r="AP4762" s="22" t="s">
        <v>5805</v>
      </c>
      <c r="AS4762" s="20"/>
      <c r="AT4762" s="20"/>
      <c r="AU4762" s="20"/>
    </row>
    <row r="4763" spans="1:47" x14ac:dyDescent="0.15">
      <c r="A4763" s="21" t="s">
        <v>1273</v>
      </c>
      <c r="B4763" s="22" t="s">
        <v>918</v>
      </c>
      <c r="C4763" s="22" t="s">
        <v>1178</v>
      </c>
      <c r="D4763" s="22" t="s">
        <v>1183</v>
      </c>
      <c r="E4763" s="22" t="s">
        <v>6092</v>
      </c>
      <c r="F4763" s="22" t="s">
        <v>1250</v>
      </c>
      <c r="G4763" s="22" t="s">
        <v>6093</v>
      </c>
      <c r="I4763" s="22">
        <v>13825781275</v>
      </c>
      <c r="J4763" s="22" t="s">
        <v>1268</v>
      </c>
      <c r="K4763" s="22" t="s">
        <v>311</v>
      </c>
      <c r="L4763" s="22" t="s">
        <v>1376</v>
      </c>
      <c r="M4763" s="22">
        <v>1088</v>
      </c>
      <c r="N4763" s="22">
        <v>1088</v>
      </c>
      <c r="O4763" s="22" t="s">
        <v>927</v>
      </c>
      <c r="P4763" s="22" t="s">
        <v>50</v>
      </c>
      <c r="Q4763" s="28"/>
      <c r="R4763" s="21" t="s">
        <v>77</v>
      </c>
      <c r="S4763" s="21"/>
      <c r="T4763" s="21" t="s">
        <v>53</v>
      </c>
      <c r="U4763" s="21" t="s">
        <v>5970</v>
      </c>
      <c r="V4763" s="46">
        <v>1</v>
      </c>
      <c r="W4763" s="26">
        <f t="shared" si="3661"/>
        <v>1</v>
      </c>
      <c r="X4763" s="26">
        <f t="shared" si="3670"/>
        <v>1</v>
      </c>
      <c r="Y4763" s="21">
        <v>10</v>
      </c>
      <c r="Z4763" s="22">
        <f t="shared" si="3675"/>
        <v>1088</v>
      </c>
      <c r="AA4763" s="20" t="s">
        <v>5794</v>
      </c>
      <c r="AB4763" s="22"/>
      <c r="AC4763" s="22">
        <v>1</v>
      </c>
      <c r="AD4763" s="22"/>
      <c r="AE4763" s="22">
        <f>N4763</f>
        <v>1088</v>
      </c>
      <c r="AF4763" s="22">
        <f t="shared" si="3663"/>
        <v>1088</v>
      </c>
      <c r="AG4763" s="20">
        <f>N4763</f>
        <v>1088</v>
      </c>
      <c r="AH4763" s="20" t="str">
        <f>VLOOKUP(U4763,[1]提成计算!B:I,8,FALSE)</f>
        <v xml:space="preserve"> </v>
      </c>
      <c r="AI4763" s="20"/>
      <c r="AJ4763" s="22"/>
      <c r="AK4763" s="22"/>
      <c r="AM4763" s="22"/>
      <c r="AN4763" s="22"/>
      <c r="AO4763" s="22" t="s">
        <v>5792</v>
      </c>
      <c r="AP4763" s="22" t="s">
        <v>1301</v>
      </c>
      <c r="AS4763" s="20"/>
      <c r="AT4763" s="20"/>
      <c r="AU4763" s="20"/>
    </row>
    <row r="4764" spans="1:47" x14ac:dyDescent="0.15">
      <c r="A4764" s="21" t="s">
        <v>1273</v>
      </c>
      <c r="B4764" s="22" t="s">
        <v>918</v>
      </c>
      <c r="C4764" s="22" t="s">
        <v>1178</v>
      </c>
      <c r="D4764" s="22" t="s">
        <v>1183</v>
      </c>
      <c r="E4764" s="22" t="s">
        <v>6094</v>
      </c>
      <c r="F4764" s="22" t="s">
        <v>1250</v>
      </c>
      <c r="G4764" s="22" t="s">
        <v>6095</v>
      </c>
      <c r="I4764" s="22">
        <v>13922535200</v>
      </c>
      <c r="J4764" s="22" t="s">
        <v>924</v>
      </c>
      <c r="K4764" s="22" t="s">
        <v>6096</v>
      </c>
      <c r="L4764" s="22" t="s">
        <v>1918</v>
      </c>
      <c r="M4764" s="22">
        <v>680</v>
      </c>
      <c r="N4764" s="22">
        <v>680</v>
      </c>
      <c r="O4764" s="22" t="s">
        <v>927</v>
      </c>
      <c r="P4764" s="22" t="s">
        <v>50</v>
      </c>
      <c r="Q4764" s="28"/>
      <c r="R4764" s="21" t="s">
        <v>77</v>
      </c>
      <c r="S4764" s="25" t="s">
        <v>1187</v>
      </c>
      <c r="T4764" s="21" t="s">
        <v>53</v>
      </c>
      <c r="U4764" s="21" t="s">
        <v>6097</v>
      </c>
      <c r="V4764" s="46">
        <v>1</v>
      </c>
      <c r="W4764" s="26">
        <f t="shared" si="3661"/>
        <v>1</v>
      </c>
      <c r="Y4764" s="21">
        <v>4</v>
      </c>
      <c r="Z4764" s="22">
        <f t="shared" si="3675"/>
        <v>680</v>
      </c>
      <c r="AA4764" s="20" t="s">
        <v>5794</v>
      </c>
      <c r="AB4764" s="22">
        <v>1</v>
      </c>
      <c r="AC4764" s="22"/>
      <c r="AD4764" s="22">
        <f t="shared" ref="AD4764:AD4765" si="3699">N4764</f>
        <v>680</v>
      </c>
      <c r="AE4764" s="22"/>
      <c r="AF4764" s="22">
        <f t="shared" si="3663"/>
        <v>680</v>
      </c>
      <c r="AG4764" s="20"/>
      <c r="AH4764" s="22"/>
      <c r="AI4764" s="22"/>
      <c r="AJ4764" s="22">
        <f t="shared" ref="AJ4764:AJ4765" si="3700">N4764</f>
        <v>680</v>
      </c>
      <c r="AK4764" s="22">
        <f>IF(O4764="(传统)XDSL",VLOOKUP(S4764,[2]直销续费率明细!C:I,7,FALSE)*1,IF(O4764="GPON+XDSL",VLOOKUP(S4764,[2]直销续费率明细!C:I,7,FALSE)*1,VLOOKUP(S4764,[2]直销续费率明细!C:I,5,FALSE)*1))</f>
        <v>-40</v>
      </c>
      <c r="AL4764" s="22" t="s">
        <v>1309</v>
      </c>
      <c r="AM4764" s="22"/>
      <c r="AN4764" s="22"/>
      <c r="AO4764" s="22" t="s">
        <v>5792</v>
      </c>
      <c r="AP4764" s="22" t="s">
        <v>5805</v>
      </c>
      <c r="AS4764" s="20">
        <f>IF(Y4764&gt;=10,VLOOKUP(U4764,[2]提成计算!B:T,19,FALSE),VLOOKUP(U4764,[2]提成计算!B:T,18,FALSE))</f>
        <v>0.06</v>
      </c>
      <c r="AT4764" s="20">
        <f t="shared" ref="AT4764:AT4765" si="3701">IF(AD4764*AS4764&gt;0,AD4764*AS4764,AE4764*AS4764)</f>
        <v>40.799999999999997</v>
      </c>
      <c r="AU4764" s="20">
        <f t="shared" ref="AU4764:AU4765" si="3702">IF(AND(AK4764&lt;0,AK4764+AT4764&lt;0),-AT4764,AK4764)</f>
        <v>-40</v>
      </c>
    </row>
    <row r="4765" spans="1:47" x14ac:dyDescent="0.15">
      <c r="A4765" s="21" t="s">
        <v>1273</v>
      </c>
      <c r="B4765" s="22" t="s">
        <v>918</v>
      </c>
      <c r="C4765" s="22" t="s">
        <v>1178</v>
      </c>
      <c r="D4765" s="22" t="s">
        <v>1189</v>
      </c>
      <c r="E4765" s="22" t="s">
        <v>1218</v>
      </c>
      <c r="F4765" s="22" t="s">
        <v>1250</v>
      </c>
      <c r="G4765" s="22" t="s">
        <v>6098</v>
      </c>
      <c r="I4765" s="22">
        <v>15916847922</v>
      </c>
      <c r="J4765" s="22" t="s">
        <v>924</v>
      </c>
      <c r="K4765" s="22" t="s">
        <v>230</v>
      </c>
      <c r="L4765" s="22" t="s">
        <v>1918</v>
      </c>
      <c r="M4765" s="22">
        <v>680</v>
      </c>
      <c r="N4765" s="22">
        <v>680</v>
      </c>
      <c r="O4765" s="22" t="s">
        <v>1262</v>
      </c>
      <c r="P4765" s="22" t="s">
        <v>50</v>
      </c>
      <c r="Q4765" s="28"/>
      <c r="R4765" s="21" t="s">
        <v>117</v>
      </c>
      <c r="S4765" s="25" t="s">
        <v>1220</v>
      </c>
      <c r="T4765" s="21" t="s">
        <v>53</v>
      </c>
      <c r="U4765" s="21" t="s">
        <v>5922</v>
      </c>
      <c r="V4765" s="46">
        <v>1</v>
      </c>
      <c r="W4765" s="26">
        <f t="shared" si="3661"/>
        <v>1</v>
      </c>
      <c r="Y4765" s="21">
        <v>4</v>
      </c>
      <c r="Z4765" s="22">
        <f t="shared" si="3675"/>
        <v>680</v>
      </c>
      <c r="AA4765" s="20" t="s">
        <v>5794</v>
      </c>
      <c r="AB4765" s="22">
        <v>1</v>
      </c>
      <c r="AC4765" s="22"/>
      <c r="AD4765" s="22">
        <f t="shared" si="3699"/>
        <v>680</v>
      </c>
      <c r="AE4765" s="22"/>
      <c r="AF4765" s="22">
        <f t="shared" si="3663"/>
        <v>680</v>
      </c>
      <c r="AG4765" s="20"/>
      <c r="AH4765" s="22"/>
      <c r="AI4765" s="22"/>
      <c r="AJ4765" s="22">
        <f t="shared" si="3700"/>
        <v>680</v>
      </c>
      <c r="AK4765" s="22">
        <f>IF(O4765="(传统)XDSL",VLOOKUP(S4765,[2]直销续费率明细!C:I,7,FALSE)*1,IF(O4765="GPON+XDSL",VLOOKUP(S4765,[2]直销续费率明细!C:I,7,FALSE)*1,VLOOKUP(S4765,[2]直销续费率明细!C:I,5,FALSE)*1))</f>
        <v>-40</v>
      </c>
      <c r="AL4765" s="22" t="s">
        <v>1309</v>
      </c>
      <c r="AM4765" s="22"/>
      <c r="AN4765" s="22"/>
      <c r="AO4765" s="22" t="s">
        <v>5792</v>
      </c>
      <c r="AP4765" s="22" t="s">
        <v>5805</v>
      </c>
      <c r="AS4765" s="20">
        <f>IF(Y4765&gt;=10,VLOOKUP(U4765,[2]提成计算!B:T,19,FALSE),VLOOKUP(U4765,[2]提成计算!B:T,18,FALSE))</f>
        <v>0.06</v>
      </c>
      <c r="AT4765" s="20">
        <f t="shared" si="3701"/>
        <v>40.799999999999997</v>
      </c>
      <c r="AU4765" s="20">
        <f t="shared" si="3702"/>
        <v>-40</v>
      </c>
    </row>
    <row r="4766" spans="1:47" x14ac:dyDescent="0.15">
      <c r="A4766" s="21" t="s">
        <v>1273</v>
      </c>
      <c r="B4766" s="22" t="s">
        <v>918</v>
      </c>
      <c r="C4766" s="22" t="s">
        <v>1178</v>
      </c>
      <c r="D4766" s="22" t="s">
        <v>1183</v>
      </c>
      <c r="E4766" s="22" t="s">
        <v>1622</v>
      </c>
      <c r="F4766" s="22" t="s">
        <v>1250</v>
      </c>
      <c r="G4766" s="22" t="s">
        <v>6099</v>
      </c>
      <c r="I4766" s="22">
        <v>13586168266</v>
      </c>
      <c r="J4766" s="22" t="s">
        <v>1268</v>
      </c>
      <c r="K4766" s="22" t="s">
        <v>5853</v>
      </c>
      <c r="L4766" s="22" t="s">
        <v>1358</v>
      </c>
      <c r="M4766" s="22">
        <v>1088</v>
      </c>
      <c r="N4766" s="22">
        <v>1088</v>
      </c>
      <c r="O4766" s="22" t="s">
        <v>927</v>
      </c>
      <c r="P4766" s="22" t="s">
        <v>50</v>
      </c>
      <c r="Q4766" s="28"/>
      <c r="R4766" s="21" t="s">
        <v>77</v>
      </c>
      <c r="S4766" s="21"/>
      <c r="T4766" s="21" t="s">
        <v>53</v>
      </c>
      <c r="U4766" s="21" t="s">
        <v>5901</v>
      </c>
      <c r="V4766" s="46">
        <v>1</v>
      </c>
      <c r="W4766" s="26">
        <f t="shared" si="3661"/>
        <v>1</v>
      </c>
      <c r="X4766" s="26">
        <f t="shared" si="3670"/>
        <v>1</v>
      </c>
      <c r="Y4766" s="21">
        <v>10</v>
      </c>
      <c r="Z4766" s="22">
        <f t="shared" si="3675"/>
        <v>1088</v>
      </c>
      <c r="AA4766" s="20" t="s">
        <v>5794</v>
      </c>
      <c r="AB4766" s="22"/>
      <c r="AC4766" s="22">
        <v>1</v>
      </c>
      <c r="AD4766" s="22"/>
      <c r="AE4766" s="22">
        <f>N4766</f>
        <v>1088</v>
      </c>
      <c r="AF4766" s="22">
        <f t="shared" si="3663"/>
        <v>1088</v>
      </c>
      <c r="AG4766" s="20">
        <f>N4766</f>
        <v>1088</v>
      </c>
      <c r="AH4766" s="20" t="str">
        <f>VLOOKUP(U4766,[1]提成计算!B:I,8,FALSE)</f>
        <v xml:space="preserve"> </v>
      </c>
      <c r="AI4766" s="20"/>
      <c r="AJ4766" s="22"/>
      <c r="AK4766" s="22"/>
      <c r="AM4766" s="22"/>
      <c r="AN4766" s="22"/>
      <c r="AO4766" s="22" t="s">
        <v>2216</v>
      </c>
      <c r="AP4766" s="22" t="s">
        <v>1301</v>
      </c>
      <c r="AS4766" s="20"/>
      <c r="AT4766" s="20"/>
      <c r="AU4766" s="20"/>
    </row>
    <row r="4767" spans="1:47" x14ac:dyDescent="0.15">
      <c r="A4767" s="21" t="s">
        <v>1273</v>
      </c>
      <c r="B4767" s="22" t="s">
        <v>918</v>
      </c>
      <c r="C4767" s="22" t="s">
        <v>1178</v>
      </c>
      <c r="D4767" s="22" t="s">
        <v>1183</v>
      </c>
      <c r="E4767" s="22" t="s">
        <v>6092</v>
      </c>
      <c r="F4767" s="22" t="s">
        <v>1250</v>
      </c>
      <c r="G4767" s="22" t="s">
        <v>6100</v>
      </c>
      <c r="I4767" s="22">
        <v>13726445909</v>
      </c>
      <c r="J4767" s="22" t="s">
        <v>924</v>
      </c>
      <c r="K4767" s="22" t="s">
        <v>1186</v>
      </c>
      <c r="L4767" s="22" t="s">
        <v>1918</v>
      </c>
      <c r="M4767" s="22">
        <v>680</v>
      </c>
      <c r="N4767" s="22">
        <v>680</v>
      </c>
      <c r="O4767" s="22" t="s">
        <v>927</v>
      </c>
      <c r="P4767" s="22" t="s">
        <v>50</v>
      </c>
      <c r="Q4767" s="28"/>
      <c r="R4767" s="21" t="s">
        <v>77</v>
      </c>
      <c r="S4767" s="25" t="s">
        <v>1187</v>
      </c>
      <c r="T4767" s="21" t="s">
        <v>53</v>
      </c>
      <c r="U4767" s="21" t="s">
        <v>5906</v>
      </c>
      <c r="V4767" s="46">
        <v>1</v>
      </c>
      <c r="W4767" s="26">
        <f t="shared" si="3661"/>
        <v>1</v>
      </c>
      <c r="Y4767" s="21">
        <v>4</v>
      </c>
      <c r="Z4767" s="22">
        <f t="shared" si="3675"/>
        <v>680</v>
      </c>
      <c r="AA4767" s="20" t="s">
        <v>2218</v>
      </c>
      <c r="AB4767" s="22">
        <v>1</v>
      </c>
      <c r="AC4767" s="22"/>
      <c r="AD4767" s="22">
        <f>N4767</f>
        <v>680</v>
      </c>
      <c r="AE4767" s="22"/>
      <c r="AF4767" s="22">
        <f t="shared" si="3663"/>
        <v>680</v>
      </c>
      <c r="AG4767" s="20"/>
      <c r="AH4767" s="22"/>
      <c r="AI4767" s="22"/>
      <c r="AJ4767" s="22">
        <f t="shared" ref="AJ4767:AJ4769" si="3703">N4767</f>
        <v>680</v>
      </c>
      <c r="AK4767" s="22">
        <f>IF(O4767="(传统)XDSL",VLOOKUP(S4767,[2]直销续费率明细!C:I,7,FALSE)*1,IF(O4767="GPON+XDSL",VLOOKUP(S4767,[2]直销续费率明细!C:I,7,FALSE)*1,VLOOKUP(S4767,[2]直销续费率明细!C:I,5,FALSE)*1))</f>
        <v>-40</v>
      </c>
      <c r="AL4767" s="22" t="s">
        <v>1309</v>
      </c>
      <c r="AM4767" s="22"/>
      <c r="AN4767" s="22"/>
      <c r="AO4767" s="22" t="s">
        <v>5792</v>
      </c>
      <c r="AP4767" s="22" t="s">
        <v>5805</v>
      </c>
      <c r="AS4767" s="20">
        <f>IF(Y4767&gt;=10,VLOOKUP(U4767,[2]提成计算!B:T,19,FALSE),VLOOKUP(U4767,[2]提成计算!B:T,18,FALSE))</f>
        <v>0.06</v>
      </c>
      <c r="AT4767" s="20">
        <f t="shared" ref="AT4767:AT4769" si="3704">IF(AD4767*AS4767&gt;0,AD4767*AS4767,AE4767*AS4767)</f>
        <v>40.799999999999997</v>
      </c>
      <c r="AU4767" s="20">
        <f t="shared" ref="AU4767:AU4769" si="3705">IF(AND(AK4767&lt;0,AK4767+AT4767&lt;0),-AT4767,AK4767)</f>
        <v>-40</v>
      </c>
    </row>
    <row r="4768" spans="1:47" x14ac:dyDescent="0.15">
      <c r="A4768" s="21" t="s">
        <v>1273</v>
      </c>
      <c r="B4768" s="22" t="s">
        <v>918</v>
      </c>
      <c r="C4768" s="22" t="s">
        <v>1178</v>
      </c>
      <c r="D4768" s="22" t="s">
        <v>1183</v>
      </c>
      <c r="E4768" s="22" t="s">
        <v>5931</v>
      </c>
      <c r="F4768" s="22" t="s">
        <v>1250</v>
      </c>
      <c r="G4768" s="22" t="s">
        <v>6101</v>
      </c>
      <c r="I4768" s="22">
        <v>13556767125</v>
      </c>
      <c r="J4768" s="22" t="s">
        <v>924</v>
      </c>
      <c r="K4768" s="22" t="s">
        <v>1224</v>
      </c>
      <c r="L4768" s="22" t="s">
        <v>1299</v>
      </c>
      <c r="M4768" s="22">
        <v>888</v>
      </c>
      <c r="N4768" s="22">
        <v>888</v>
      </c>
      <c r="O4768" s="22" t="s">
        <v>927</v>
      </c>
      <c r="P4768" s="22" t="s">
        <v>50</v>
      </c>
      <c r="Q4768" s="28"/>
      <c r="R4768" s="21" t="s">
        <v>77</v>
      </c>
      <c r="S4768" s="25" t="s">
        <v>1196</v>
      </c>
      <c r="T4768" s="21" t="s">
        <v>53</v>
      </c>
      <c r="U4768" s="21" t="s">
        <v>5994</v>
      </c>
      <c r="V4768" s="46">
        <v>1</v>
      </c>
      <c r="W4768" s="26">
        <f t="shared" si="3661"/>
        <v>1</v>
      </c>
      <c r="Y4768" s="21">
        <v>12</v>
      </c>
      <c r="Z4768" s="22">
        <f t="shared" si="3675"/>
        <v>888</v>
      </c>
      <c r="AA4768" s="20" t="s">
        <v>5794</v>
      </c>
      <c r="AB4768" s="22"/>
      <c r="AC4768" s="22">
        <v>1</v>
      </c>
      <c r="AD4768" s="22"/>
      <c r="AE4768" s="22">
        <f>N4768</f>
        <v>888</v>
      </c>
      <c r="AF4768" s="22">
        <f t="shared" si="3663"/>
        <v>888</v>
      </c>
      <c r="AG4768" s="20"/>
      <c r="AH4768" s="22"/>
      <c r="AI4768" s="22"/>
      <c r="AJ4768" s="22">
        <f t="shared" si="3703"/>
        <v>888</v>
      </c>
      <c r="AK4768" s="22">
        <f>IF(O4768="(传统)XDSL",VLOOKUP(S4768,[2]直销续费率明细!C:I,7,FALSE)*1,IF(O4768="GPON+XDSL",VLOOKUP(S4768,[2]直销续费率明细!C:I,7,FALSE)*1,VLOOKUP(S4768,[2]直销续费率明细!C:I,5,FALSE)*1))</f>
        <v>-40</v>
      </c>
      <c r="AL4768" s="22" t="s">
        <v>1300</v>
      </c>
      <c r="AM4768" s="22"/>
      <c r="AN4768" s="22"/>
      <c r="AO4768" s="22" t="s">
        <v>5792</v>
      </c>
      <c r="AP4768" s="22" t="s">
        <v>1301</v>
      </c>
      <c r="AS4768" s="20">
        <f>IF(Y4768&gt;=10,VLOOKUP(U4768,[2]提成计算!B:T,19,FALSE),VLOOKUP(U4768,[2]提成计算!B:T,18,FALSE))</f>
        <v>0.1</v>
      </c>
      <c r="AT4768" s="20">
        <f t="shared" si="3704"/>
        <v>88.800000000000011</v>
      </c>
      <c r="AU4768" s="20">
        <f t="shared" si="3705"/>
        <v>-40</v>
      </c>
    </row>
    <row r="4769" spans="1:47" x14ac:dyDescent="0.15">
      <c r="A4769" s="21" t="s">
        <v>1273</v>
      </c>
      <c r="B4769" s="22" t="s">
        <v>918</v>
      </c>
      <c r="C4769" s="22" t="s">
        <v>1178</v>
      </c>
      <c r="D4769" s="22" t="s">
        <v>1183</v>
      </c>
      <c r="E4769" s="22" t="s">
        <v>1184</v>
      </c>
      <c r="F4769" s="22" t="s">
        <v>1250</v>
      </c>
      <c r="G4769" s="22" t="s">
        <v>6102</v>
      </c>
      <c r="I4769" s="22">
        <v>18819716541</v>
      </c>
      <c r="J4769" s="22" t="s">
        <v>924</v>
      </c>
      <c r="K4769" s="22" t="s">
        <v>134</v>
      </c>
      <c r="L4769" s="22" t="s">
        <v>1918</v>
      </c>
      <c r="M4769" s="22">
        <v>680</v>
      </c>
      <c r="N4769" s="22">
        <v>680</v>
      </c>
      <c r="O4769" s="22" t="s">
        <v>927</v>
      </c>
      <c r="P4769" s="22" t="s">
        <v>50</v>
      </c>
      <c r="Q4769" s="28"/>
      <c r="R4769" s="21" t="s">
        <v>77</v>
      </c>
      <c r="S4769" s="25" t="s">
        <v>1604</v>
      </c>
      <c r="T4769" s="21" t="s">
        <v>53</v>
      </c>
      <c r="U4769" s="21" t="s">
        <v>5912</v>
      </c>
      <c r="V4769" s="46">
        <v>1</v>
      </c>
      <c r="W4769" s="26">
        <f t="shared" si="3661"/>
        <v>1</v>
      </c>
      <c r="Y4769" s="21">
        <v>4</v>
      </c>
      <c r="Z4769" s="22">
        <f t="shared" si="3675"/>
        <v>680</v>
      </c>
      <c r="AA4769" s="20" t="s">
        <v>5794</v>
      </c>
      <c r="AB4769" s="22">
        <v>1</v>
      </c>
      <c r="AC4769" s="22"/>
      <c r="AD4769" s="22">
        <f>N4769</f>
        <v>680</v>
      </c>
      <c r="AE4769" s="22"/>
      <c r="AF4769" s="22">
        <f t="shared" si="3663"/>
        <v>680</v>
      </c>
      <c r="AG4769" s="20"/>
      <c r="AH4769" s="22"/>
      <c r="AI4769" s="22"/>
      <c r="AJ4769" s="22">
        <f t="shared" si="3703"/>
        <v>680</v>
      </c>
      <c r="AK4769" s="22">
        <f>IF(O4769="(传统)XDSL",VLOOKUP(S4769,[2]直销续费率明细!C:I,7,FALSE)*1,IF(O4769="GPON+XDSL",VLOOKUP(S4769,[2]直销续费率明细!C:I,7,FALSE)*1,VLOOKUP(S4769,[2]直销续费率明细!C:I,5,FALSE)*1))</f>
        <v>-40</v>
      </c>
      <c r="AL4769" s="22" t="s">
        <v>1300</v>
      </c>
      <c r="AM4769" s="22"/>
      <c r="AN4769" s="22"/>
      <c r="AO4769" s="22" t="s">
        <v>5792</v>
      </c>
      <c r="AP4769" s="22" t="s">
        <v>5805</v>
      </c>
      <c r="AS4769" s="20">
        <f>IF(Y4769&gt;=10,VLOOKUP(U4769,[2]提成计算!B:T,19,FALSE),VLOOKUP(U4769,[2]提成计算!B:T,18,FALSE))</f>
        <v>0.06</v>
      </c>
      <c r="AT4769" s="20">
        <f t="shared" si="3704"/>
        <v>40.799999999999997</v>
      </c>
      <c r="AU4769" s="20">
        <f t="shared" si="3705"/>
        <v>-40</v>
      </c>
    </row>
    <row r="4770" spans="1:47" x14ac:dyDescent="0.15">
      <c r="A4770" s="21" t="s">
        <v>1273</v>
      </c>
      <c r="B4770" s="22" t="s">
        <v>918</v>
      </c>
      <c r="C4770" s="22" t="s">
        <v>1178</v>
      </c>
      <c r="D4770" s="22" t="s">
        <v>1183</v>
      </c>
      <c r="E4770" s="22" t="s">
        <v>1212</v>
      </c>
      <c r="F4770" s="22" t="s">
        <v>1250</v>
      </c>
      <c r="G4770" s="22" t="s">
        <v>6103</v>
      </c>
      <c r="I4770" s="22">
        <v>18819760946</v>
      </c>
      <c r="J4770" s="22" t="s">
        <v>1268</v>
      </c>
      <c r="K4770" s="22" t="s">
        <v>5844</v>
      </c>
      <c r="L4770" s="22" t="s">
        <v>1358</v>
      </c>
      <c r="M4770" s="22">
        <v>1088</v>
      </c>
      <c r="N4770" s="22">
        <v>1088</v>
      </c>
      <c r="O4770" s="22" t="s">
        <v>927</v>
      </c>
      <c r="P4770" s="22" t="s">
        <v>50</v>
      </c>
      <c r="Q4770" s="28"/>
      <c r="R4770" s="21" t="s">
        <v>77</v>
      </c>
      <c r="S4770" s="21"/>
      <c r="T4770" s="21" t="s">
        <v>53</v>
      </c>
      <c r="U4770" s="21" t="s">
        <v>5945</v>
      </c>
      <c r="V4770" s="46">
        <v>1</v>
      </c>
      <c r="W4770" s="26">
        <f t="shared" si="3661"/>
        <v>1</v>
      </c>
      <c r="X4770" s="26">
        <f t="shared" si="3670"/>
        <v>1</v>
      </c>
      <c r="Y4770" s="21">
        <v>10</v>
      </c>
      <c r="Z4770" s="22">
        <f t="shared" si="3675"/>
        <v>1088</v>
      </c>
      <c r="AA4770" s="20" t="s">
        <v>5794</v>
      </c>
      <c r="AB4770" s="22"/>
      <c r="AC4770" s="22">
        <v>1</v>
      </c>
      <c r="AD4770" s="22"/>
      <c r="AE4770" s="22">
        <f>N4770</f>
        <v>1088</v>
      </c>
      <c r="AF4770" s="22">
        <f t="shared" si="3663"/>
        <v>1088</v>
      </c>
      <c r="AG4770" s="20">
        <f>N4770</f>
        <v>1088</v>
      </c>
      <c r="AH4770" s="20" t="str">
        <f>VLOOKUP(U4770,[1]提成计算!B:I,8,FALSE)</f>
        <v xml:space="preserve"> </v>
      </c>
      <c r="AI4770" s="20"/>
      <c r="AJ4770" s="22"/>
      <c r="AK4770" s="22"/>
      <c r="AM4770" s="22"/>
      <c r="AN4770" s="22"/>
      <c r="AO4770" s="22" t="s">
        <v>5792</v>
      </c>
      <c r="AP4770" s="22" t="s">
        <v>1301</v>
      </c>
      <c r="AS4770" s="20"/>
      <c r="AT4770" s="20"/>
      <c r="AU4770" s="20"/>
    </row>
    <row r="4771" spans="1:47" x14ac:dyDescent="0.15">
      <c r="A4771" s="21" t="s">
        <v>1273</v>
      </c>
      <c r="B4771" s="22" t="s">
        <v>918</v>
      </c>
      <c r="C4771" s="22" t="s">
        <v>1178</v>
      </c>
      <c r="D4771" s="22" t="s">
        <v>1189</v>
      </c>
      <c r="E4771" s="22" t="s">
        <v>6104</v>
      </c>
      <c r="F4771" s="22" t="s">
        <v>1250</v>
      </c>
      <c r="G4771" s="22" t="s">
        <v>6105</v>
      </c>
      <c r="I4771" s="22">
        <v>13717359758</v>
      </c>
      <c r="J4771" s="22" t="s">
        <v>924</v>
      </c>
      <c r="K4771" s="22" t="s">
        <v>390</v>
      </c>
      <c r="L4771" s="22" t="s">
        <v>1918</v>
      </c>
      <c r="M4771" s="22">
        <v>680</v>
      </c>
      <c r="N4771" s="22">
        <v>680</v>
      </c>
      <c r="O4771" s="22" t="s">
        <v>1334</v>
      </c>
      <c r="P4771" s="22" t="s">
        <v>50</v>
      </c>
      <c r="Q4771" s="28"/>
      <c r="R4771" s="21" t="s">
        <v>117</v>
      </c>
      <c r="S4771" s="25" t="s">
        <v>1192</v>
      </c>
      <c r="T4771" s="21" t="s">
        <v>53</v>
      </c>
      <c r="U4771" s="21" t="s">
        <v>5999</v>
      </c>
      <c r="V4771" s="46">
        <v>1</v>
      </c>
      <c r="W4771" s="26">
        <f t="shared" si="3661"/>
        <v>1</v>
      </c>
      <c r="Y4771" s="21">
        <v>4</v>
      </c>
      <c r="Z4771" s="22">
        <f t="shared" si="3675"/>
        <v>680</v>
      </c>
      <c r="AA4771" s="20" t="s">
        <v>5794</v>
      </c>
      <c r="AB4771" s="22">
        <v>1</v>
      </c>
      <c r="AC4771" s="22"/>
      <c r="AD4771" s="22">
        <f t="shared" ref="AD4771:AD4773" si="3706">N4771</f>
        <v>680</v>
      </c>
      <c r="AE4771" s="22"/>
      <c r="AF4771" s="22">
        <f t="shared" si="3663"/>
        <v>680</v>
      </c>
      <c r="AG4771" s="20"/>
      <c r="AH4771" s="22"/>
      <c r="AI4771" s="22"/>
      <c r="AJ4771" s="22">
        <f t="shared" ref="AJ4771:AJ4772" si="3707">N4771</f>
        <v>680</v>
      </c>
      <c r="AK4771" s="22">
        <f>IF(O4771="(传统)XDSL",VLOOKUP(S4771,[2]直销续费率明细!C:I,7,FALSE)*1,IF(O4771="GPON+XDSL",VLOOKUP(S4771,[2]直销续费率明细!C:I,7,FALSE)*1,VLOOKUP(S4771,[2]直销续费率明细!C:I,5,FALSE)*1))</f>
        <v>-40</v>
      </c>
      <c r="AL4771" s="22" t="s">
        <v>1309</v>
      </c>
      <c r="AM4771" s="22"/>
      <c r="AN4771" s="22"/>
      <c r="AO4771" s="22" t="s">
        <v>5792</v>
      </c>
      <c r="AP4771" s="22" t="s">
        <v>5805</v>
      </c>
      <c r="AS4771" s="20">
        <f>IF(Y4771&gt;=10,VLOOKUP(U4771,[2]提成计算!B:T,19,FALSE),VLOOKUP(U4771,[2]提成计算!B:T,18,FALSE))</f>
        <v>0.06</v>
      </c>
      <c r="AT4771" s="20">
        <f t="shared" ref="AT4771:AT4772" si="3708">IF(AD4771*AS4771&gt;0,AD4771*AS4771,AE4771*AS4771)</f>
        <v>40.799999999999997</v>
      </c>
      <c r="AU4771" s="20">
        <f t="shared" ref="AU4771" si="3709">IF(AND(AK4771&lt;0,AK4771+AT4771&lt;0),-AT4771,AK4771)</f>
        <v>-40</v>
      </c>
    </row>
    <row r="4772" spans="1:47" x14ac:dyDescent="0.15">
      <c r="A4772" s="21" t="s">
        <v>1273</v>
      </c>
      <c r="B4772" s="22" t="s">
        <v>918</v>
      </c>
      <c r="C4772" s="22" t="s">
        <v>1178</v>
      </c>
      <c r="D4772" s="22" t="s">
        <v>1189</v>
      </c>
      <c r="E4772" s="22" t="s">
        <v>6106</v>
      </c>
      <c r="F4772" s="22" t="s">
        <v>1250</v>
      </c>
      <c r="G4772" s="22" t="s">
        <v>6107</v>
      </c>
      <c r="I4772" s="22">
        <v>13711866352</v>
      </c>
      <c r="J4772" s="22" t="s">
        <v>924</v>
      </c>
      <c r="K4772" s="22" t="s">
        <v>5884</v>
      </c>
      <c r="L4772" s="22" t="s">
        <v>1918</v>
      </c>
      <c r="M4772" s="22">
        <v>680</v>
      </c>
      <c r="N4772" s="22">
        <v>680</v>
      </c>
      <c r="O4772" s="22" t="s">
        <v>927</v>
      </c>
      <c r="P4772" s="22" t="s">
        <v>50</v>
      </c>
      <c r="Q4772" s="28"/>
      <c r="R4772" s="22" t="s">
        <v>117</v>
      </c>
      <c r="T4772" s="21" t="s">
        <v>948</v>
      </c>
      <c r="U4772" s="22" t="s">
        <v>117</v>
      </c>
      <c r="V4772" s="46">
        <v>1</v>
      </c>
      <c r="W4772" s="26">
        <f t="shared" si="3661"/>
        <v>1</v>
      </c>
      <c r="Y4772" s="21">
        <v>4</v>
      </c>
      <c r="Z4772" s="22">
        <f t="shared" si="3675"/>
        <v>680</v>
      </c>
      <c r="AA4772" s="20" t="s">
        <v>5794</v>
      </c>
      <c r="AB4772" s="22">
        <v>1</v>
      </c>
      <c r="AC4772" s="22"/>
      <c r="AD4772" s="22">
        <f t="shared" si="3706"/>
        <v>680</v>
      </c>
      <c r="AE4772" s="22"/>
      <c r="AF4772" s="22">
        <f t="shared" si="3663"/>
        <v>680</v>
      </c>
      <c r="AG4772" s="20"/>
      <c r="AH4772" s="22"/>
      <c r="AI4772" s="22"/>
      <c r="AJ4772" s="22">
        <f t="shared" si="3707"/>
        <v>680</v>
      </c>
      <c r="AK4772" s="22">
        <f>IF(O4772="(传统)XDSL",VLOOKUP(U4772,[2]自营续费率!B:G,6,FALSE)*1,IF(O4772="GPON+XDSL",VLOOKUP(U4772,[2]自营续费率!B:G,6,FALSE)*1,VLOOKUP(U4772,[2]自营续费率!B:G,4,FALSE)*1))</f>
        <v>-40</v>
      </c>
      <c r="AL4772" s="22" t="s">
        <v>1300</v>
      </c>
      <c r="AM4772" s="22"/>
      <c r="AN4772" s="22"/>
      <c r="AO4772" s="22" t="s">
        <v>5792</v>
      </c>
      <c r="AP4772" s="22" t="s">
        <v>5805</v>
      </c>
      <c r="AS4772" s="20">
        <f>IF(Y4772&gt;=10,VLOOKUP(U4772,[2]自营提成!C:Z,6,FALSE),VLOOKUP(U4772,[2]自营提成!C:Z,5,FALSE))</f>
        <v>0.09</v>
      </c>
      <c r="AT4772" s="20">
        <f t="shared" si="3708"/>
        <v>61.199999999999996</v>
      </c>
      <c r="AU4772" s="20">
        <f>IF(AND(AK4772&lt;0,AK4772+AT4772&lt;0),-AT4772,AK4772)</f>
        <v>-40</v>
      </c>
    </row>
    <row r="4773" spans="1:47" x14ac:dyDescent="0.15">
      <c r="A4773" s="21" t="s">
        <v>1273</v>
      </c>
      <c r="B4773" s="22" t="s">
        <v>918</v>
      </c>
      <c r="C4773" s="22" t="s">
        <v>1178</v>
      </c>
      <c r="D4773" s="22" t="s">
        <v>1189</v>
      </c>
      <c r="E4773" s="22" t="s">
        <v>1190</v>
      </c>
      <c r="F4773" s="22" t="s">
        <v>1250</v>
      </c>
      <c r="G4773" s="22" t="s">
        <v>6108</v>
      </c>
      <c r="I4773" s="22">
        <v>13786549506</v>
      </c>
      <c r="J4773" s="22" t="s">
        <v>1268</v>
      </c>
      <c r="K4773" s="22" t="s">
        <v>390</v>
      </c>
      <c r="L4773" s="22" t="s">
        <v>1939</v>
      </c>
      <c r="M4773" s="22">
        <v>680</v>
      </c>
      <c r="N4773" s="22">
        <v>680</v>
      </c>
      <c r="O4773" s="22" t="s">
        <v>927</v>
      </c>
      <c r="P4773" s="22" t="s">
        <v>50</v>
      </c>
      <c r="Q4773" s="28"/>
      <c r="R4773" s="21" t="s">
        <v>117</v>
      </c>
      <c r="S4773" s="21"/>
      <c r="T4773" s="21" t="s">
        <v>53</v>
      </c>
      <c r="U4773" s="21" t="s">
        <v>5999</v>
      </c>
      <c r="V4773" s="46">
        <v>1</v>
      </c>
      <c r="W4773" s="26">
        <f t="shared" si="3661"/>
        <v>1</v>
      </c>
      <c r="X4773" s="26">
        <f t="shared" si="3670"/>
        <v>1</v>
      </c>
      <c r="Y4773" s="21">
        <v>4</v>
      </c>
      <c r="Z4773" s="22">
        <f t="shared" si="3675"/>
        <v>680</v>
      </c>
      <c r="AA4773" s="20" t="s">
        <v>5794</v>
      </c>
      <c r="AB4773" s="22">
        <v>1</v>
      </c>
      <c r="AC4773" s="22"/>
      <c r="AD4773" s="22">
        <f t="shared" si="3706"/>
        <v>680</v>
      </c>
      <c r="AE4773" s="22"/>
      <c r="AF4773" s="22">
        <f t="shared" si="3663"/>
        <v>680</v>
      </c>
      <c r="AG4773" s="20">
        <f t="shared" ref="AG4773:AG4776" si="3710">N4773</f>
        <v>680</v>
      </c>
      <c r="AH4773" s="20" t="str">
        <f>VLOOKUP(U4773,[1]提成计算!B:I,8,FALSE)</f>
        <v>否</v>
      </c>
      <c r="AI4773" s="20"/>
      <c r="AJ4773" s="22"/>
      <c r="AK4773" s="22"/>
      <c r="AM4773" s="22"/>
      <c r="AN4773" s="22"/>
      <c r="AO4773" s="22" t="s">
        <v>5792</v>
      </c>
      <c r="AP4773" s="22" t="s">
        <v>1301</v>
      </c>
      <c r="AS4773" s="20"/>
      <c r="AT4773" s="20"/>
      <c r="AU4773" s="20"/>
    </row>
    <row r="4774" spans="1:47" x14ac:dyDescent="0.15">
      <c r="A4774" s="21" t="s">
        <v>1273</v>
      </c>
      <c r="B4774" s="22" t="s">
        <v>918</v>
      </c>
      <c r="C4774" s="22" t="s">
        <v>1178</v>
      </c>
      <c r="D4774" s="22" t="s">
        <v>1189</v>
      </c>
      <c r="E4774" s="22" t="s">
        <v>1202</v>
      </c>
      <c r="F4774" s="22" t="s">
        <v>1250</v>
      </c>
      <c r="G4774" s="22" t="s">
        <v>6109</v>
      </c>
      <c r="I4774" s="22">
        <v>13532884112</v>
      </c>
      <c r="J4774" s="22" t="s">
        <v>1268</v>
      </c>
      <c r="K4774" s="22" t="s">
        <v>466</v>
      </c>
      <c r="L4774" s="22" t="s">
        <v>1358</v>
      </c>
      <c r="M4774" s="22">
        <v>1088</v>
      </c>
      <c r="N4774" s="22">
        <v>1088</v>
      </c>
      <c r="O4774" s="22" t="s">
        <v>927</v>
      </c>
      <c r="P4774" s="22" t="s">
        <v>50</v>
      </c>
      <c r="Q4774" s="28"/>
      <c r="R4774" s="21" t="s">
        <v>117</v>
      </c>
      <c r="S4774" s="21"/>
      <c r="T4774" s="21" t="s">
        <v>53</v>
      </c>
      <c r="U4774" s="21" t="s">
        <v>5978</v>
      </c>
      <c r="V4774" s="46">
        <v>1</v>
      </c>
      <c r="W4774" s="26">
        <f t="shared" si="3661"/>
        <v>1</v>
      </c>
      <c r="X4774" s="26">
        <f t="shared" si="3670"/>
        <v>1</v>
      </c>
      <c r="Y4774" s="21">
        <v>10</v>
      </c>
      <c r="Z4774" s="22">
        <f t="shared" si="3675"/>
        <v>1088</v>
      </c>
      <c r="AA4774" s="20" t="s">
        <v>5794</v>
      </c>
      <c r="AB4774" s="22"/>
      <c r="AC4774" s="22">
        <v>1</v>
      </c>
      <c r="AD4774" s="22"/>
      <c r="AE4774" s="22">
        <f t="shared" ref="AE4774:AE4778" si="3711">N4774</f>
        <v>1088</v>
      </c>
      <c r="AF4774" s="22">
        <f t="shared" si="3663"/>
        <v>1088</v>
      </c>
      <c r="AG4774" s="20">
        <f t="shared" si="3710"/>
        <v>1088</v>
      </c>
      <c r="AH4774" s="20" t="str">
        <f>VLOOKUP(U4774,[1]提成计算!B:I,8,FALSE)</f>
        <v>否</v>
      </c>
      <c r="AI4774" s="20"/>
      <c r="AJ4774" s="22"/>
      <c r="AK4774" s="22"/>
      <c r="AM4774" s="22"/>
      <c r="AN4774" s="22"/>
      <c r="AO4774" s="22" t="s">
        <v>2216</v>
      </c>
      <c r="AP4774" s="22" t="s">
        <v>1301</v>
      </c>
      <c r="AS4774" s="20"/>
      <c r="AT4774" s="20"/>
      <c r="AU4774" s="20"/>
    </row>
    <row r="4775" spans="1:47" x14ac:dyDescent="0.15">
      <c r="A4775" s="21" t="s">
        <v>1273</v>
      </c>
      <c r="B4775" s="22" t="s">
        <v>918</v>
      </c>
      <c r="C4775" s="22" t="s">
        <v>1178</v>
      </c>
      <c r="D4775" s="22" t="s">
        <v>1189</v>
      </c>
      <c r="E4775" s="22" t="s">
        <v>1202</v>
      </c>
      <c r="F4775" s="22" t="s">
        <v>1250</v>
      </c>
      <c r="G4775" s="22" t="s">
        <v>6110</v>
      </c>
      <c r="I4775" s="22">
        <v>15807692428</v>
      </c>
      <c r="J4775" s="22" t="s">
        <v>1268</v>
      </c>
      <c r="K4775" s="22" t="s">
        <v>166</v>
      </c>
      <c r="L4775" s="22" t="s">
        <v>1358</v>
      </c>
      <c r="M4775" s="22">
        <v>1088</v>
      </c>
      <c r="N4775" s="22">
        <v>1088</v>
      </c>
      <c r="O4775" s="22" t="s">
        <v>927</v>
      </c>
      <c r="P4775" s="22" t="s">
        <v>50</v>
      </c>
      <c r="Q4775" s="28"/>
      <c r="R4775" s="21" t="s">
        <v>117</v>
      </c>
      <c r="S4775" s="21"/>
      <c r="T4775" s="21" t="s">
        <v>2242</v>
      </c>
      <c r="U4775" s="21"/>
      <c r="V4775" s="46">
        <v>1</v>
      </c>
      <c r="W4775" s="26">
        <f t="shared" si="3661"/>
        <v>1</v>
      </c>
      <c r="X4775" s="26">
        <f t="shared" si="3670"/>
        <v>1</v>
      </c>
      <c r="Y4775" s="21">
        <v>10</v>
      </c>
      <c r="Z4775" s="22">
        <f t="shared" si="3675"/>
        <v>1088</v>
      </c>
      <c r="AA4775" s="20" t="s">
        <v>2218</v>
      </c>
      <c r="AB4775" s="22"/>
      <c r="AC4775" s="22">
        <v>1</v>
      </c>
      <c r="AD4775" s="22"/>
      <c r="AE4775" s="22">
        <f t="shared" si="3711"/>
        <v>1088</v>
      </c>
      <c r="AF4775" s="22">
        <f t="shared" si="3663"/>
        <v>1088</v>
      </c>
      <c r="AG4775" s="20">
        <f t="shared" si="3710"/>
        <v>1088</v>
      </c>
      <c r="AH4775" s="20"/>
      <c r="AI4775" s="20"/>
      <c r="AJ4775" s="22"/>
      <c r="AK4775" s="22"/>
      <c r="AM4775" s="22"/>
      <c r="AN4775" s="22"/>
      <c r="AO4775" s="22" t="s">
        <v>2216</v>
      </c>
      <c r="AP4775" s="22" t="s">
        <v>1301</v>
      </c>
      <c r="AS4775" s="20"/>
      <c r="AT4775" s="20"/>
      <c r="AU4775" s="20"/>
    </row>
    <row r="4776" spans="1:47" x14ac:dyDescent="0.15">
      <c r="A4776" s="21" t="s">
        <v>1273</v>
      </c>
      <c r="B4776" s="22" t="s">
        <v>918</v>
      </c>
      <c r="C4776" s="22" t="s">
        <v>1178</v>
      </c>
      <c r="D4776" s="22" t="s">
        <v>1179</v>
      </c>
      <c r="E4776" s="22" t="s">
        <v>6111</v>
      </c>
      <c r="F4776" s="22" t="s">
        <v>1250</v>
      </c>
      <c r="G4776" s="22" t="s">
        <v>6112</v>
      </c>
      <c r="I4776" s="22">
        <v>15207690085</v>
      </c>
      <c r="J4776" s="22" t="s">
        <v>1268</v>
      </c>
      <c r="K4776" s="22" t="s">
        <v>188</v>
      </c>
      <c r="L4776" s="22" t="s">
        <v>2268</v>
      </c>
      <c r="M4776" s="22">
        <v>1398</v>
      </c>
      <c r="N4776" s="22">
        <v>1398</v>
      </c>
      <c r="O4776" s="22" t="s">
        <v>927</v>
      </c>
      <c r="P4776" s="22" t="s">
        <v>50</v>
      </c>
      <c r="Q4776" s="28"/>
      <c r="R4776" s="21" t="s">
        <v>147</v>
      </c>
      <c r="S4776" s="21"/>
      <c r="T4776" s="21" t="s">
        <v>53</v>
      </c>
      <c r="U4776" s="21" t="s">
        <v>6113</v>
      </c>
      <c r="V4776" s="46">
        <v>1</v>
      </c>
      <c r="W4776" s="26">
        <f t="shared" si="3661"/>
        <v>1</v>
      </c>
      <c r="X4776" s="26">
        <f t="shared" si="3670"/>
        <v>1</v>
      </c>
      <c r="Y4776" s="21">
        <v>20</v>
      </c>
      <c r="Z4776" s="22">
        <f t="shared" si="3675"/>
        <v>1398</v>
      </c>
      <c r="AA4776" s="20" t="s">
        <v>2218</v>
      </c>
      <c r="AB4776" s="22"/>
      <c r="AC4776" s="22">
        <v>1</v>
      </c>
      <c r="AD4776" s="22"/>
      <c r="AE4776" s="22">
        <f t="shared" si="3711"/>
        <v>1398</v>
      </c>
      <c r="AF4776" s="22">
        <f t="shared" si="3663"/>
        <v>1398</v>
      </c>
      <c r="AG4776" s="20">
        <f t="shared" si="3710"/>
        <v>1398</v>
      </c>
      <c r="AH4776" s="20" t="str">
        <f>VLOOKUP(U4776,[1]提成计算!B:I,8,FALSE)</f>
        <v xml:space="preserve"> </v>
      </c>
      <c r="AI4776" s="20"/>
      <c r="AJ4776" s="22"/>
      <c r="AK4776" s="22"/>
      <c r="AM4776" s="22"/>
      <c r="AN4776" s="22"/>
      <c r="AO4776" s="22" t="s">
        <v>2216</v>
      </c>
      <c r="AP4776" s="22" t="s">
        <v>1301</v>
      </c>
      <c r="AS4776" s="20"/>
      <c r="AT4776" s="20"/>
      <c r="AU4776" s="20"/>
    </row>
    <row r="4777" spans="1:47" x14ac:dyDescent="0.15">
      <c r="A4777" s="21" t="s">
        <v>1273</v>
      </c>
      <c r="B4777" s="22" t="s">
        <v>918</v>
      </c>
      <c r="C4777" s="22" t="s">
        <v>1178</v>
      </c>
      <c r="D4777" s="22" t="s">
        <v>1189</v>
      </c>
      <c r="E4777" s="22" t="s">
        <v>1190</v>
      </c>
      <c r="F4777" s="22" t="s">
        <v>1250</v>
      </c>
      <c r="G4777" s="22" t="s">
        <v>6114</v>
      </c>
      <c r="I4777" s="22">
        <v>15816841127</v>
      </c>
      <c r="J4777" s="22" t="s">
        <v>924</v>
      </c>
      <c r="K4777" s="22" t="s">
        <v>5884</v>
      </c>
      <c r="L4777" s="22" t="s">
        <v>1299</v>
      </c>
      <c r="M4777" s="22">
        <v>888</v>
      </c>
      <c r="N4777" s="22">
        <v>888</v>
      </c>
      <c r="O4777" s="22" t="s">
        <v>927</v>
      </c>
      <c r="P4777" s="22" t="s">
        <v>50</v>
      </c>
      <c r="Q4777" s="28"/>
      <c r="R4777" s="22" t="s">
        <v>117</v>
      </c>
      <c r="T4777" s="21" t="s">
        <v>948</v>
      </c>
      <c r="U4777" s="22" t="s">
        <v>117</v>
      </c>
      <c r="V4777" s="46">
        <v>1</v>
      </c>
      <c r="W4777" s="26">
        <f t="shared" si="3661"/>
        <v>1</v>
      </c>
      <c r="Y4777" s="21">
        <v>12</v>
      </c>
      <c r="Z4777" s="22">
        <f t="shared" si="3675"/>
        <v>888</v>
      </c>
      <c r="AA4777" s="20" t="s">
        <v>2218</v>
      </c>
      <c r="AB4777" s="22"/>
      <c r="AC4777" s="22">
        <v>1</v>
      </c>
      <c r="AD4777" s="22"/>
      <c r="AE4777" s="22">
        <f t="shared" si="3711"/>
        <v>888</v>
      </c>
      <c r="AF4777" s="22">
        <f t="shared" si="3663"/>
        <v>888</v>
      </c>
      <c r="AG4777" s="20"/>
      <c r="AH4777" s="22"/>
      <c r="AI4777" s="22"/>
      <c r="AJ4777" s="22">
        <f t="shared" ref="AJ4777:AJ4783" si="3712">N4777</f>
        <v>888</v>
      </c>
      <c r="AK4777" s="22">
        <f>IF(O4777="(传统)XDSL",VLOOKUP(U4777,[2]自营续费率!B:G,6,FALSE)*1,IF(O4777="GPON+XDSL",VLOOKUP(U4777,[2]自营续费率!B:G,6,FALSE)*1,VLOOKUP(U4777,[2]自营续费率!B:G,4,FALSE)*1))</f>
        <v>-40</v>
      </c>
      <c r="AL4777" s="22" t="s">
        <v>1309</v>
      </c>
      <c r="AM4777" s="22"/>
      <c r="AN4777" s="22"/>
      <c r="AO4777" s="22" t="s">
        <v>5792</v>
      </c>
      <c r="AP4777" s="22" t="s">
        <v>1301</v>
      </c>
      <c r="AS4777" s="20">
        <f>IF(Y4777&gt;=10,VLOOKUP(U4777,[2]自营提成!C:Z,6,FALSE),VLOOKUP(U4777,[2]自营提成!C:Z,5,FALSE))</f>
        <v>0.12</v>
      </c>
      <c r="AT4777" s="20">
        <f t="shared" ref="AT4777:AT4781" si="3713">IF(AD4777*AS4777&gt;0,AD4777*AS4777,AE4777*AS4777)</f>
        <v>106.56</v>
      </c>
      <c r="AU4777" s="20">
        <f>IF(AND(AK4777&lt;0,AK4777+AT4777&lt;0),-AT4777,AK4777)</f>
        <v>-40</v>
      </c>
    </row>
    <row r="4778" spans="1:47" x14ac:dyDescent="0.15">
      <c r="A4778" s="21" t="s">
        <v>1273</v>
      </c>
      <c r="B4778" s="22" t="s">
        <v>918</v>
      </c>
      <c r="C4778" s="22" t="s">
        <v>1178</v>
      </c>
      <c r="D4778" s="22" t="s">
        <v>1189</v>
      </c>
      <c r="E4778" s="22" t="s">
        <v>1400</v>
      </c>
      <c r="F4778" s="22" t="s">
        <v>1250</v>
      </c>
      <c r="G4778" s="22" t="s">
        <v>6115</v>
      </c>
      <c r="I4778" s="22">
        <v>13829124388</v>
      </c>
      <c r="J4778" s="22" t="s">
        <v>924</v>
      </c>
      <c r="K4778" s="22" t="s">
        <v>115</v>
      </c>
      <c r="L4778" s="22" t="s">
        <v>1299</v>
      </c>
      <c r="M4778" s="22">
        <v>888</v>
      </c>
      <c r="N4778" s="22">
        <v>888</v>
      </c>
      <c r="O4778" s="22" t="s">
        <v>927</v>
      </c>
      <c r="P4778" s="22" t="s">
        <v>50</v>
      </c>
      <c r="Q4778" s="28"/>
      <c r="R4778" s="21" t="s">
        <v>117</v>
      </c>
      <c r="S4778" s="25" t="s">
        <v>1201</v>
      </c>
      <c r="T4778" s="21" t="s">
        <v>53</v>
      </c>
      <c r="U4778" s="21" t="s">
        <v>5936</v>
      </c>
      <c r="V4778" s="46">
        <v>1</v>
      </c>
      <c r="W4778" s="26">
        <f t="shared" si="3661"/>
        <v>1</v>
      </c>
      <c r="Y4778" s="21">
        <v>12</v>
      </c>
      <c r="Z4778" s="22">
        <f t="shared" si="3675"/>
        <v>888</v>
      </c>
      <c r="AA4778" s="20" t="s">
        <v>5794</v>
      </c>
      <c r="AB4778" s="22"/>
      <c r="AC4778" s="22">
        <v>1</v>
      </c>
      <c r="AD4778" s="22"/>
      <c r="AE4778" s="22">
        <f t="shared" si="3711"/>
        <v>888</v>
      </c>
      <c r="AF4778" s="22">
        <f t="shared" si="3663"/>
        <v>888</v>
      </c>
      <c r="AG4778" s="20"/>
      <c r="AH4778" s="22"/>
      <c r="AI4778" s="22"/>
      <c r="AJ4778" s="22">
        <f t="shared" si="3712"/>
        <v>888</v>
      </c>
      <c r="AK4778" s="22">
        <f>IF(O4778="(传统)XDSL",VLOOKUP(S4778,[2]直销续费率明细!C:I,7,FALSE)*1,IF(O4778="GPON+XDSL",VLOOKUP(S4778,[2]直销续费率明细!C:I,7,FALSE)*1,VLOOKUP(S4778,[2]直销续费率明细!C:I,5,FALSE)*1))</f>
        <v>-40</v>
      </c>
      <c r="AL4778" s="22" t="s">
        <v>1309</v>
      </c>
      <c r="AM4778" s="22"/>
      <c r="AN4778" s="22"/>
      <c r="AO4778" s="22" t="s">
        <v>5792</v>
      </c>
      <c r="AP4778" s="22" t="s">
        <v>1301</v>
      </c>
      <c r="AS4778" s="20">
        <f>IF(Y4778&gt;=10,VLOOKUP(U4778,[2]提成计算!B:T,19,FALSE),VLOOKUP(U4778,[2]提成计算!B:T,18,FALSE))</f>
        <v>0.12</v>
      </c>
      <c r="AT4778" s="20">
        <f t="shared" si="3713"/>
        <v>106.56</v>
      </c>
      <c r="AU4778" s="20">
        <f t="shared" ref="AU4778:AU4781" si="3714">IF(AND(AK4778&lt;0,AK4778+AT4778&lt;0),-AT4778,AK4778)</f>
        <v>-40</v>
      </c>
    </row>
    <row r="4779" spans="1:47" x14ac:dyDescent="0.15">
      <c r="A4779" s="21" t="s">
        <v>1273</v>
      </c>
      <c r="B4779" s="22" t="s">
        <v>918</v>
      </c>
      <c r="C4779" s="22" t="s">
        <v>1178</v>
      </c>
      <c r="D4779" s="22" t="s">
        <v>1189</v>
      </c>
      <c r="E4779" s="22" t="s">
        <v>1218</v>
      </c>
      <c r="F4779" s="22" t="s">
        <v>1250</v>
      </c>
      <c r="G4779" s="22" t="s">
        <v>6116</v>
      </c>
      <c r="I4779" s="22">
        <v>13412366795</v>
      </c>
      <c r="J4779" s="22" t="s">
        <v>924</v>
      </c>
      <c r="K4779" s="22" t="s">
        <v>115</v>
      </c>
      <c r="L4779" s="22" t="s">
        <v>1918</v>
      </c>
      <c r="M4779" s="22">
        <v>680</v>
      </c>
      <c r="N4779" s="22">
        <v>680</v>
      </c>
      <c r="O4779" s="22" t="s">
        <v>1262</v>
      </c>
      <c r="P4779" s="22" t="s">
        <v>50</v>
      </c>
      <c r="Q4779" s="28"/>
      <c r="R4779" s="21" t="s">
        <v>117</v>
      </c>
      <c r="S4779" s="25" t="s">
        <v>1220</v>
      </c>
      <c r="T4779" s="21" t="s">
        <v>53</v>
      </c>
      <c r="U4779" s="21" t="s">
        <v>5936</v>
      </c>
      <c r="V4779" s="46">
        <v>1</v>
      </c>
      <c r="W4779" s="26">
        <f t="shared" si="3661"/>
        <v>1</v>
      </c>
      <c r="Y4779" s="21">
        <v>4</v>
      </c>
      <c r="Z4779" s="22">
        <f t="shared" si="3675"/>
        <v>680</v>
      </c>
      <c r="AA4779" s="20" t="s">
        <v>5794</v>
      </c>
      <c r="AB4779" s="22">
        <v>1</v>
      </c>
      <c r="AC4779" s="22"/>
      <c r="AD4779" s="22">
        <f t="shared" ref="AD4779:AD4780" si="3715">N4779</f>
        <v>680</v>
      </c>
      <c r="AE4779" s="22"/>
      <c r="AF4779" s="22">
        <f t="shared" si="3663"/>
        <v>680</v>
      </c>
      <c r="AG4779" s="20"/>
      <c r="AH4779" s="22"/>
      <c r="AI4779" s="22"/>
      <c r="AJ4779" s="22">
        <f t="shared" si="3712"/>
        <v>680</v>
      </c>
      <c r="AK4779" s="22">
        <f>IF(O4779="(传统)XDSL",VLOOKUP(S4779,[2]直销续费率明细!C:I,7,FALSE)*1,IF(O4779="GPON+XDSL",VLOOKUP(S4779,[2]直销续费率明细!C:I,7,FALSE)*1,VLOOKUP(S4779,[2]直销续费率明细!C:I,5,FALSE)*1))</f>
        <v>-40</v>
      </c>
      <c r="AL4779" s="22" t="s">
        <v>1309</v>
      </c>
      <c r="AM4779" s="22"/>
      <c r="AN4779" s="22"/>
      <c r="AO4779" s="22" t="s">
        <v>5792</v>
      </c>
      <c r="AP4779" s="22" t="s">
        <v>5805</v>
      </c>
      <c r="AS4779" s="20">
        <f>IF(Y4779&gt;=10,VLOOKUP(U4779,[2]提成计算!B:T,19,FALSE),VLOOKUP(U4779,[2]提成计算!B:T,18,FALSE))</f>
        <v>0.08</v>
      </c>
      <c r="AT4779" s="20">
        <f t="shared" si="3713"/>
        <v>54.4</v>
      </c>
      <c r="AU4779" s="20">
        <f t="shared" si="3714"/>
        <v>-40</v>
      </c>
    </row>
    <row r="4780" spans="1:47" x14ac:dyDescent="0.15">
      <c r="A4780" s="21" t="s">
        <v>1273</v>
      </c>
      <c r="B4780" s="22" t="s">
        <v>918</v>
      </c>
      <c r="C4780" s="22" t="s">
        <v>1178</v>
      </c>
      <c r="D4780" s="22" t="s">
        <v>1189</v>
      </c>
      <c r="E4780" s="22" t="s">
        <v>1218</v>
      </c>
      <c r="F4780" s="22" t="s">
        <v>1250</v>
      </c>
      <c r="G4780" s="22" t="s">
        <v>6117</v>
      </c>
      <c r="I4780" s="22">
        <v>13532323902</v>
      </c>
      <c r="J4780" s="22" t="s">
        <v>924</v>
      </c>
      <c r="K4780" s="22" t="s">
        <v>230</v>
      </c>
      <c r="L4780" s="22" t="s">
        <v>1918</v>
      </c>
      <c r="M4780" s="22">
        <v>680</v>
      </c>
      <c r="N4780" s="22">
        <v>680</v>
      </c>
      <c r="O4780" s="22" t="s">
        <v>1262</v>
      </c>
      <c r="P4780" s="22" t="s">
        <v>50</v>
      </c>
      <c r="Q4780" s="28"/>
      <c r="R4780" s="21" t="s">
        <v>117</v>
      </c>
      <c r="S4780" s="25" t="s">
        <v>1220</v>
      </c>
      <c r="T4780" s="21" t="s">
        <v>53</v>
      </c>
      <c r="U4780" s="21" t="s">
        <v>5922</v>
      </c>
      <c r="V4780" s="46">
        <v>1</v>
      </c>
      <c r="W4780" s="26">
        <f t="shared" si="3661"/>
        <v>1</v>
      </c>
      <c r="Y4780" s="21">
        <v>4</v>
      </c>
      <c r="Z4780" s="22">
        <f t="shared" si="3675"/>
        <v>680</v>
      </c>
      <c r="AA4780" s="20" t="s">
        <v>5794</v>
      </c>
      <c r="AB4780" s="22">
        <v>1</v>
      </c>
      <c r="AC4780" s="22"/>
      <c r="AD4780" s="22">
        <f t="shared" si="3715"/>
        <v>680</v>
      </c>
      <c r="AE4780" s="22"/>
      <c r="AF4780" s="22">
        <f t="shared" si="3663"/>
        <v>680</v>
      </c>
      <c r="AG4780" s="20"/>
      <c r="AH4780" s="22"/>
      <c r="AI4780" s="22"/>
      <c r="AJ4780" s="22">
        <f t="shared" si="3712"/>
        <v>680</v>
      </c>
      <c r="AK4780" s="22">
        <f>IF(O4780="(传统)XDSL",VLOOKUP(S4780,[2]直销续费率明细!C:I,7,FALSE)*1,IF(O4780="GPON+XDSL",VLOOKUP(S4780,[2]直销续费率明细!C:I,7,FALSE)*1,VLOOKUP(S4780,[2]直销续费率明细!C:I,5,FALSE)*1))</f>
        <v>-40</v>
      </c>
      <c r="AL4780" s="22" t="s">
        <v>1309</v>
      </c>
      <c r="AM4780" s="22"/>
      <c r="AN4780" s="22"/>
      <c r="AO4780" s="22" t="s">
        <v>5792</v>
      </c>
      <c r="AP4780" s="22" t="s">
        <v>5805</v>
      </c>
      <c r="AS4780" s="20">
        <f>IF(Y4780&gt;=10,VLOOKUP(U4780,[2]提成计算!B:T,19,FALSE),VLOOKUP(U4780,[2]提成计算!B:T,18,FALSE))</f>
        <v>0.06</v>
      </c>
      <c r="AT4780" s="20">
        <f t="shared" si="3713"/>
        <v>40.799999999999997</v>
      </c>
      <c r="AU4780" s="20">
        <f t="shared" si="3714"/>
        <v>-40</v>
      </c>
    </row>
    <row r="4781" spans="1:47" x14ac:dyDescent="0.15">
      <c r="A4781" s="21" t="s">
        <v>1273</v>
      </c>
      <c r="B4781" s="22" t="s">
        <v>918</v>
      </c>
      <c r="C4781" s="22" t="s">
        <v>1178</v>
      </c>
      <c r="D4781" s="22" t="s">
        <v>1179</v>
      </c>
      <c r="E4781" s="22" t="s">
        <v>5939</v>
      </c>
      <c r="F4781" s="22" t="s">
        <v>1250</v>
      </c>
      <c r="G4781" s="22" t="s">
        <v>6118</v>
      </c>
      <c r="I4781" s="22">
        <v>13728187202</v>
      </c>
      <c r="J4781" s="22" t="s">
        <v>924</v>
      </c>
      <c r="K4781" s="22" t="s">
        <v>146</v>
      </c>
      <c r="L4781" s="22" t="s">
        <v>3120</v>
      </c>
      <c r="M4781" s="22">
        <v>1088</v>
      </c>
      <c r="N4781" s="22">
        <v>1088</v>
      </c>
      <c r="O4781" s="22" t="s">
        <v>927</v>
      </c>
      <c r="P4781" s="22" t="s">
        <v>50</v>
      </c>
      <c r="Q4781" s="28"/>
      <c r="R4781" s="21" t="s">
        <v>147</v>
      </c>
      <c r="S4781" s="25" t="s">
        <v>1182</v>
      </c>
      <c r="T4781" s="21" t="s">
        <v>53</v>
      </c>
      <c r="U4781" s="21" t="s">
        <v>5899</v>
      </c>
      <c r="V4781" s="46">
        <v>1</v>
      </c>
      <c r="W4781" s="26">
        <f t="shared" si="3661"/>
        <v>1</v>
      </c>
      <c r="Y4781" s="21">
        <v>12</v>
      </c>
      <c r="Z4781" s="22">
        <f t="shared" si="3675"/>
        <v>1088</v>
      </c>
      <c r="AA4781" s="20" t="s">
        <v>5794</v>
      </c>
      <c r="AB4781" s="22"/>
      <c r="AC4781" s="22">
        <v>1</v>
      </c>
      <c r="AD4781" s="22"/>
      <c r="AE4781" s="22">
        <f t="shared" ref="AE4781:AE4782" si="3716">N4781</f>
        <v>1088</v>
      </c>
      <c r="AF4781" s="22">
        <f t="shared" si="3663"/>
        <v>1088</v>
      </c>
      <c r="AG4781" s="20"/>
      <c r="AH4781" s="22"/>
      <c r="AI4781" s="22"/>
      <c r="AJ4781" s="22">
        <f t="shared" si="3712"/>
        <v>1088</v>
      </c>
      <c r="AK4781" s="22">
        <f>IF(O4781="(传统)XDSL",VLOOKUP(S4781,[2]直销续费率明细!C:I,7,FALSE)*1,IF(O4781="GPON+XDSL",VLOOKUP(S4781,[2]直销续费率明细!C:I,7,FALSE)*1,VLOOKUP(S4781,[2]直销续费率明细!C:I,5,FALSE)*1))</f>
        <v>15</v>
      </c>
      <c r="AL4781" s="22" t="s">
        <v>1309</v>
      </c>
      <c r="AM4781" s="22"/>
      <c r="AN4781" s="22"/>
      <c r="AO4781" s="22" t="s">
        <v>5792</v>
      </c>
      <c r="AP4781" s="22" t="s">
        <v>1301</v>
      </c>
      <c r="AS4781" s="20">
        <f>IF(Y4781&gt;=10,VLOOKUP(U4781,[2]提成计算!B:T,19,FALSE),VLOOKUP(U4781,[2]提成计算!B:T,18,FALSE))</f>
        <v>0.09</v>
      </c>
      <c r="AT4781" s="20">
        <f t="shared" si="3713"/>
        <v>97.92</v>
      </c>
      <c r="AU4781" s="20">
        <f t="shared" si="3714"/>
        <v>15</v>
      </c>
    </row>
    <row r="4782" spans="1:47" x14ac:dyDescent="0.15">
      <c r="A4782" s="21" t="s">
        <v>1273</v>
      </c>
      <c r="B4782" s="22" t="s">
        <v>918</v>
      </c>
      <c r="C4782" s="22" t="s">
        <v>1178</v>
      </c>
      <c r="D4782" s="22" t="s">
        <v>1179</v>
      </c>
      <c r="E4782" s="22" t="s">
        <v>1236</v>
      </c>
      <c r="F4782" s="22" t="s">
        <v>1250</v>
      </c>
      <c r="G4782" s="22" t="s">
        <v>6119</v>
      </c>
      <c r="I4782" s="22">
        <v>13592779095</v>
      </c>
      <c r="J4782" s="22" t="s">
        <v>924</v>
      </c>
      <c r="K4782" s="22" t="s">
        <v>166</v>
      </c>
      <c r="L4782" s="22" t="s">
        <v>1299</v>
      </c>
      <c r="M4782" s="22">
        <v>888</v>
      </c>
      <c r="N4782" s="22">
        <v>888</v>
      </c>
      <c r="O4782" s="22" t="s">
        <v>927</v>
      </c>
      <c r="P4782" s="22" t="s">
        <v>50</v>
      </c>
      <c r="Q4782" s="28"/>
      <c r="R4782" s="21" t="s">
        <v>147</v>
      </c>
      <c r="S4782" s="25" t="s">
        <v>1234</v>
      </c>
      <c r="T4782" s="21" t="s">
        <v>5850</v>
      </c>
      <c r="U4782" s="21"/>
      <c r="V4782" s="46">
        <v>1</v>
      </c>
      <c r="W4782" s="26">
        <f t="shared" si="3661"/>
        <v>1</v>
      </c>
      <c r="Y4782" s="21">
        <v>12</v>
      </c>
      <c r="Z4782" s="22">
        <f t="shared" si="3675"/>
        <v>888</v>
      </c>
      <c r="AA4782" s="20" t="s">
        <v>5794</v>
      </c>
      <c r="AB4782" s="22"/>
      <c r="AC4782" s="22">
        <v>1</v>
      </c>
      <c r="AD4782" s="22"/>
      <c r="AE4782" s="22">
        <f t="shared" si="3716"/>
        <v>888</v>
      </c>
      <c r="AF4782" s="22">
        <f t="shared" si="3663"/>
        <v>888</v>
      </c>
      <c r="AG4782" s="20"/>
      <c r="AH4782" s="22"/>
      <c r="AI4782" s="22"/>
      <c r="AJ4782" s="22">
        <f t="shared" si="3712"/>
        <v>888</v>
      </c>
      <c r="AK4782" s="22">
        <f>IF(O4782="(传统)XDSL",VLOOKUP(S4782,[1]续费率明细!C:I,7,FALSE)*1,IF(O4782="GPON+XDSL",VLOOKUP(S4782,[1]续费率明细!C:I,7,FALSE)*1,VLOOKUP(S4782,[1]续费率明细!C:I,5,FALSE)*1))</f>
        <v>-40</v>
      </c>
      <c r="AL4782" s="22" t="s">
        <v>1309</v>
      </c>
      <c r="AM4782" s="22"/>
      <c r="AN4782" s="22"/>
      <c r="AO4782" s="22" t="s">
        <v>5792</v>
      </c>
      <c r="AP4782" s="22" t="s">
        <v>1301</v>
      </c>
      <c r="AS4782" s="20"/>
      <c r="AT4782" s="20"/>
      <c r="AU4782" s="20"/>
    </row>
    <row r="4783" spans="1:47" x14ac:dyDescent="0.15">
      <c r="A4783" s="21" t="s">
        <v>1273</v>
      </c>
      <c r="B4783" s="22" t="s">
        <v>918</v>
      </c>
      <c r="C4783" s="22" t="s">
        <v>1178</v>
      </c>
      <c r="D4783" s="22" t="s">
        <v>1183</v>
      </c>
      <c r="E4783" s="22" t="s">
        <v>6120</v>
      </c>
      <c r="F4783" s="22" t="s">
        <v>1250</v>
      </c>
      <c r="G4783" s="22" t="s">
        <v>6121</v>
      </c>
      <c r="I4783" s="22">
        <v>13850149953</v>
      </c>
      <c r="J4783" s="22" t="s">
        <v>924</v>
      </c>
      <c r="K4783" s="22" t="s">
        <v>174</v>
      </c>
      <c r="L4783" s="22" t="s">
        <v>1918</v>
      </c>
      <c r="M4783" s="22">
        <v>680</v>
      </c>
      <c r="N4783" s="22">
        <v>680</v>
      </c>
      <c r="O4783" s="22" t="s">
        <v>1262</v>
      </c>
      <c r="P4783" s="22" t="s">
        <v>50</v>
      </c>
      <c r="Q4783" s="28"/>
      <c r="R4783" s="21" t="s">
        <v>77</v>
      </c>
      <c r="S4783" s="25" t="s">
        <v>1196</v>
      </c>
      <c r="T4783" s="21" t="s">
        <v>5850</v>
      </c>
      <c r="U4783" s="21"/>
      <c r="V4783" s="46">
        <v>1</v>
      </c>
      <c r="W4783" s="26">
        <f t="shared" si="3661"/>
        <v>1</v>
      </c>
      <c r="Y4783" s="21">
        <v>4</v>
      </c>
      <c r="Z4783" s="22">
        <f t="shared" si="3675"/>
        <v>680</v>
      </c>
      <c r="AA4783" s="20" t="s">
        <v>5794</v>
      </c>
      <c r="AB4783" s="22">
        <v>1</v>
      </c>
      <c r="AC4783" s="22"/>
      <c r="AD4783" s="22">
        <f>N4783</f>
        <v>680</v>
      </c>
      <c r="AE4783" s="22"/>
      <c r="AF4783" s="22">
        <f t="shared" si="3663"/>
        <v>680</v>
      </c>
      <c r="AG4783" s="20"/>
      <c r="AH4783" s="22"/>
      <c r="AI4783" s="22"/>
      <c r="AJ4783" s="22">
        <f t="shared" si="3712"/>
        <v>680</v>
      </c>
      <c r="AK4783" s="22">
        <f>IF(O4783="(传统)XDSL",VLOOKUP(S4783,[1]续费率明细!C:I,7,FALSE)*1,IF(O4783="GPON+XDSL",VLOOKUP(S4783,[1]续费率明细!C:I,7,FALSE)*1,VLOOKUP(S4783,[1]续费率明细!C:I,5,FALSE)*1))</f>
        <v>25</v>
      </c>
      <c r="AL4783" s="22" t="s">
        <v>1309</v>
      </c>
      <c r="AM4783" s="22"/>
      <c r="AN4783" s="22"/>
      <c r="AO4783" s="22" t="s">
        <v>5792</v>
      </c>
      <c r="AP4783" s="22" t="s">
        <v>5805</v>
      </c>
      <c r="AS4783" s="20"/>
      <c r="AT4783" s="20"/>
      <c r="AU4783" s="20"/>
    </row>
    <row r="4784" spans="1:47" x14ac:dyDescent="0.15">
      <c r="A4784" s="21" t="s">
        <v>1273</v>
      </c>
      <c r="B4784" s="22" t="s">
        <v>918</v>
      </c>
      <c r="C4784" s="22" t="s">
        <v>1178</v>
      </c>
      <c r="D4784" s="22" t="s">
        <v>1183</v>
      </c>
      <c r="E4784" s="22" t="s">
        <v>1752</v>
      </c>
      <c r="F4784" s="22" t="s">
        <v>1250</v>
      </c>
      <c r="G4784" s="22" t="s">
        <v>6122</v>
      </c>
      <c r="I4784" s="22">
        <v>13902607880</v>
      </c>
      <c r="J4784" s="22" t="s">
        <v>1268</v>
      </c>
      <c r="K4784" s="22" t="s">
        <v>1186</v>
      </c>
      <c r="L4784" s="22" t="s">
        <v>1358</v>
      </c>
      <c r="M4784" s="22">
        <v>1088</v>
      </c>
      <c r="N4784" s="22">
        <v>1088</v>
      </c>
      <c r="O4784" s="22" t="s">
        <v>927</v>
      </c>
      <c r="P4784" s="22" t="s">
        <v>50</v>
      </c>
      <c r="Q4784" s="28"/>
      <c r="R4784" s="21" t="s">
        <v>77</v>
      </c>
      <c r="S4784" s="21"/>
      <c r="T4784" s="21" t="s">
        <v>53</v>
      </c>
      <c r="U4784" s="21" t="s">
        <v>5972</v>
      </c>
      <c r="V4784" s="46">
        <v>1</v>
      </c>
      <c r="W4784" s="26">
        <f t="shared" si="3661"/>
        <v>1</v>
      </c>
      <c r="X4784" s="26">
        <f t="shared" si="3670"/>
        <v>1</v>
      </c>
      <c r="Y4784" s="21">
        <v>10</v>
      </c>
      <c r="Z4784" s="22">
        <f t="shared" si="3675"/>
        <v>1088</v>
      </c>
      <c r="AA4784" s="20" t="s">
        <v>5794</v>
      </c>
      <c r="AB4784" s="22"/>
      <c r="AC4784" s="22">
        <v>1</v>
      </c>
      <c r="AD4784" s="22"/>
      <c r="AE4784" s="22">
        <f t="shared" ref="AE4784:AE4794" si="3717">N4784</f>
        <v>1088</v>
      </c>
      <c r="AF4784" s="22">
        <f t="shared" si="3663"/>
        <v>1088</v>
      </c>
      <c r="AG4784" s="20">
        <f>N4784</f>
        <v>1088</v>
      </c>
      <c r="AH4784" s="20" t="str">
        <f>VLOOKUP(U4784,[1]提成计算!B:I,8,FALSE)</f>
        <v xml:space="preserve"> </v>
      </c>
      <c r="AI4784" s="20"/>
      <c r="AJ4784" s="22"/>
      <c r="AK4784" s="22"/>
      <c r="AM4784" s="22"/>
      <c r="AN4784" s="22"/>
      <c r="AO4784" s="22" t="s">
        <v>5792</v>
      </c>
      <c r="AP4784" s="22" t="s">
        <v>1301</v>
      </c>
      <c r="AS4784" s="20"/>
      <c r="AT4784" s="20"/>
      <c r="AU4784" s="20"/>
    </row>
    <row r="4785" spans="1:47" x14ac:dyDescent="0.15">
      <c r="A4785" s="21" t="s">
        <v>1273</v>
      </c>
      <c r="B4785" s="22" t="s">
        <v>918</v>
      </c>
      <c r="C4785" s="22" t="s">
        <v>1178</v>
      </c>
      <c r="D4785" s="22" t="s">
        <v>1183</v>
      </c>
      <c r="E4785" s="22" t="s">
        <v>1885</v>
      </c>
      <c r="F4785" s="22" t="s">
        <v>1250</v>
      </c>
      <c r="G4785" s="22" t="s">
        <v>6123</v>
      </c>
      <c r="I4785" s="22">
        <v>13712803509</v>
      </c>
      <c r="J4785" s="22" t="s">
        <v>924</v>
      </c>
      <c r="K4785" s="22" t="s">
        <v>1214</v>
      </c>
      <c r="L4785" s="22" t="s">
        <v>1299</v>
      </c>
      <c r="M4785" s="22">
        <v>888</v>
      </c>
      <c r="N4785" s="22">
        <v>888</v>
      </c>
      <c r="O4785" s="22" t="s">
        <v>927</v>
      </c>
      <c r="P4785" s="22" t="s">
        <v>50</v>
      </c>
      <c r="Q4785" s="28"/>
      <c r="R4785" s="21" t="s">
        <v>77</v>
      </c>
      <c r="S4785" s="25" t="s">
        <v>1196</v>
      </c>
      <c r="T4785" s="21" t="s">
        <v>53</v>
      </c>
      <c r="U4785" s="21" t="s">
        <v>5917</v>
      </c>
      <c r="V4785" s="46">
        <v>1</v>
      </c>
      <c r="W4785" s="26">
        <f t="shared" si="3661"/>
        <v>1</v>
      </c>
      <c r="Y4785" s="21">
        <v>12</v>
      </c>
      <c r="Z4785" s="22">
        <f t="shared" si="3675"/>
        <v>888</v>
      </c>
      <c r="AA4785" s="20" t="s">
        <v>5794</v>
      </c>
      <c r="AB4785" s="22"/>
      <c r="AC4785" s="22">
        <v>1</v>
      </c>
      <c r="AD4785" s="22"/>
      <c r="AE4785" s="22">
        <f t="shared" si="3717"/>
        <v>888</v>
      </c>
      <c r="AF4785" s="22">
        <f t="shared" si="3663"/>
        <v>888</v>
      </c>
      <c r="AG4785" s="20"/>
      <c r="AH4785" s="22"/>
      <c r="AI4785" s="22"/>
      <c r="AJ4785" s="22">
        <f t="shared" ref="AJ4785:AJ4787" si="3718">N4785</f>
        <v>888</v>
      </c>
      <c r="AK4785" s="22">
        <f>IF(O4785="(传统)XDSL",VLOOKUP(S4785,[2]直销续费率明细!C:I,7,FALSE)*1,IF(O4785="GPON+XDSL",VLOOKUP(S4785,[2]直销续费率明细!C:I,7,FALSE)*1,VLOOKUP(S4785,[2]直销续费率明细!C:I,5,FALSE)*1))</f>
        <v>-40</v>
      </c>
      <c r="AL4785" s="22" t="s">
        <v>1309</v>
      </c>
      <c r="AM4785" s="22"/>
      <c r="AN4785" s="22"/>
      <c r="AO4785" s="22" t="s">
        <v>5792</v>
      </c>
      <c r="AP4785" s="22" t="s">
        <v>1301</v>
      </c>
      <c r="AS4785" s="20">
        <f>IF(Y4785&gt;=10,VLOOKUP(U4785,[2]提成计算!B:T,19,FALSE),VLOOKUP(U4785,[2]提成计算!B:T,18,FALSE))</f>
        <v>0.09</v>
      </c>
      <c r="AT4785" s="20">
        <f t="shared" ref="AT4785:AT4787" si="3719">IF(AD4785*AS4785&gt;0,AD4785*AS4785,AE4785*AS4785)</f>
        <v>79.92</v>
      </c>
      <c r="AU4785" s="20">
        <f t="shared" ref="AU4785:AU4787" si="3720">IF(AND(AK4785&lt;0,AK4785+AT4785&lt;0),-AT4785,AK4785)</f>
        <v>-40</v>
      </c>
    </row>
    <row r="4786" spans="1:47" x14ac:dyDescent="0.15">
      <c r="A4786" s="21" t="s">
        <v>1273</v>
      </c>
      <c r="B4786" s="22" t="s">
        <v>918</v>
      </c>
      <c r="C4786" s="22" t="s">
        <v>1178</v>
      </c>
      <c r="D4786" s="22" t="s">
        <v>1189</v>
      </c>
      <c r="E4786" s="22" t="s">
        <v>1190</v>
      </c>
      <c r="F4786" s="22" t="s">
        <v>1250</v>
      </c>
      <c r="G4786" s="22" t="s">
        <v>6124</v>
      </c>
      <c r="I4786" s="22">
        <v>13556156123</v>
      </c>
      <c r="J4786" s="22" t="s">
        <v>924</v>
      </c>
      <c r="K4786" s="22" t="s">
        <v>237</v>
      </c>
      <c r="L4786" s="22" t="s">
        <v>1299</v>
      </c>
      <c r="M4786" s="22">
        <v>888</v>
      </c>
      <c r="N4786" s="22">
        <v>888</v>
      </c>
      <c r="O4786" s="22" t="s">
        <v>927</v>
      </c>
      <c r="P4786" s="22" t="s">
        <v>50</v>
      </c>
      <c r="Q4786" s="28"/>
      <c r="R4786" s="21" t="s">
        <v>117</v>
      </c>
      <c r="S4786" s="25" t="s">
        <v>1192</v>
      </c>
      <c r="T4786" s="21" t="s">
        <v>53</v>
      </c>
      <c r="U4786" s="21" t="s">
        <v>5938</v>
      </c>
      <c r="V4786" s="46">
        <v>1</v>
      </c>
      <c r="W4786" s="26">
        <f t="shared" si="3661"/>
        <v>1</v>
      </c>
      <c r="Y4786" s="21">
        <v>12</v>
      </c>
      <c r="Z4786" s="22">
        <f t="shared" si="3675"/>
        <v>888</v>
      </c>
      <c r="AA4786" s="20" t="s">
        <v>5794</v>
      </c>
      <c r="AB4786" s="22"/>
      <c r="AC4786" s="22">
        <v>1</v>
      </c>
      <c r="AD4786" s="22"/>
      <c r="AE4786" s="22">
        <f t="shared" si="3717"/>
        <v>888</v>
      </c>
      <c r="AF4786" s="22">
        <f t="shared" si="3663"/>
        <v>888</v>
      </c>
      <c r="AG4786" s="20"/>
      <c r="AH4786" s="22"/>
      <c r="AI4786" s="22"/>
      <c r="AJ4786" s="22">
        <f t="shared" si="3718"/>
        <v>888</v>
      </c>
      <c r="AK4786" s="22">
        <f>IF(O4786="(传统)XDSL",VLOOKUP(S4786,[2]直销续费率明细!C:I,7,FALSE)*1,IF(O4786="GPON+XDSL",VLOOKUP(S4786,[2]直销续费率明细!C:I,7,FALSE)*1,VLOOKUP(S4786,[2]直销续费率明细!C:I,5,FALSE)*1))</f>
        <v>-40</v>
      </c>
      <c r="AL4786" s="22" t="s">
        <v>1309</v>
      </c>
      <c r="AM4786" s="22"/>
      <c r="AN4786" s="22"/>
      <c r="AO4786" s="22" t="s">
        <v>5792</v>
      </c>
      <c r="AP4786" s="22" t="s">
        <v>1301</v>
      </c>
      <c r="AS4786" s="20">
        <f>IF(Y4786&gt;=10,VLOOKUP(U4786,[2]提成计算!B:T,19,FALSE),VLOOKUP(U4786,[2]提成计算!B:T,18,FALSE))</f>
        <v>0.09</v>
      </c>
      <c r="AT4786" s="20">
        <f t="shared" si="3719"/>
        <v>79.92</v>
      </c>
      <c r="AU4786" s="20">
        <f t="shared" si="3720"/>
        <v>-40</v>
      </c>
    </row>
    <row r="4787" spans="1:47" x14ac:dyDescent="0.15">
      <c r="A4787" s="21" t="s">
        <v>1273</v>
      </c>
      <c r="B4787" s="22" t="s">
        <v>918</v>
      </c>
      <c r="C4787" s="22" t="s">
        <v>1178</v>
      </c>
      <c r="D4787" s="22" t="s">
        <v>1189</v>
      </c>
      <c r="E4787" s="22" t="s">
        <v>1190</v>
      </c>
      <c r="F4787" s="22" t="s">
        <v>1250</v>
      </c>
      <c r="G4787" s="22" t="s">
        <v>6125</v>
      </c>
      <c r="I4787" s="22">
        <v>13659729726</v>
      </c>
      <c r="J4787" s="22" t="s">
        <v>924</v>
      </c>
      <c r="K4787" s="22" t="s">
        <v>466</v>
      </c>
      <c r="L4787" s="22" t="s">
        <v>1299</v>
      </c>
      <c r="M4787" s="22">
        <v>888</v>
      </c>
      <c r="N4787" s="22">
        <v>888</v>
      </c>
      <c r="O4787" s="22" t="s">
        <v>927</v>
      </c>
      <c r="P4787" s="22" t="s">
        <v>50</v>
      </c>
      <c r="Q4787" s="28"/>
      <c r="R4787" s="21" t="s">
        <v>117</v>
      </c>
      <c r="S4787" s="25" t="s">
        <v>1192</v>
      </c>
      <c r="T4787" s="21" t="s">
        <v>53</v>
      </c>
      <c r="U4787" s="21" t="s">
        <v>5978</v>
      </c>
      <c r="V4787" s="46">
        <v>1</v>
      </c>
      <c r="W4787" s="26">
        <f t="shared" si="3661"/>
        <v>1</v>
      </c>
      <c r="Y4787" s="21">
        <v>12</v>
      </c>
      <c r="Z4787" s="22">
        <f t="shared" si="3675"/>
        <v>888</v>
      </c>
      <c r="AA4787" s="20" t="s">
        <v>5794</v>
      </c>
      <c r="AB4787" s="22"/>
      <c r="AC4787" s="22">
        <v>1</v>
      </c>
      <c r="AD4787" s="22"/>
      <c r="AE4787" s="22">
        <f t="shared" si="3717"/>
        <v>888</v>
      </c>
      <c r="AF4787" s="22">
        <f t="shared" si="3663"/>
        <v>888</v>
      </c>
      <c r="AG4787" s="20"/>
      <c r="AH4787" s="22"/>
      <c r="AI4787" s="22"/>
      <c r="AJ4787" s="22">
        <f t="shared" si="3718"/>
        <v>888</v>
      </c>
      <c r="AK4787" s="22">
        <f>IF(O4787="(传统)XDSL",VLOOKUP(S4787,[2]直销续费率明细!C:I,7,FALSE)*1,IF(O4787="GPON+XDSL",VLOOKUP(S4787,[2]直销续费率明细!C:I,7,FALSE)*1,VLOOKUP(S4787,[2]直销续费率明细!C:I,5,FALSE)*1))</f>
        <v>-40</v>
      </c>
      <c r="AL4787" s="22" t="s">
        <v>1309</v>
      </c>
      <c r="AM4787" s="22"/>
      <c r="AN4787" s="22"/>
      <c r="AO4787" s="22" t="s">
        <v>5792</v>
      </c>
      <c r="AP4787" s="22" t="s">
        <v>1301</v>
      </c>
      <c r="AS4787" s="20">
        <f>IF(Y4787&gt;=10,VLOOKUP(U4787,[2]提成计算!B:T,19,FALSE),VLOOKUP(U4787,[2]提成计算!B:T,18,FALSE))</f>
        <v>0.09</v>
      </c>
      <c r="AT4787" s="20">
        <f t="shared" si="3719"/>
        <v>79.92</v>
      </c>
      <c r="AU4787" s="20">
        <f t="shared" si="3720"/>
        <v>-40</v>
      </c>
    </row>
    <row r="4788" spans="1:47" x14ac:dyDescent="0.15">
      <c r="A4788" s="21" t="s">
        <v>1273</v>
      </c>
      <c r="B4788" s="22" t="s">
        <v>918</v>
      </c>
      <c r="C4788" s="22" t="s">
        <v>1178</v>
      </c>
      <c r="D4788" s="22" t="s">
        <v>1179</v>
      </c>
      <c r="E4788" s="22" t="s">
        <v>6111</v>
      </c>
      <c r="F4788" s="22" t="s">
        <v>1250</v>
      </c>
      <c r="G4788" s="22" t="s">
        <v>6126</v>
      </c>
      <c r="I4788" s="22">
        <v>18316773477</v>
      </c>
      <c r="J4788" s="22" t="s">
        <v>1268</v>
      </c>
      <c r="K4788" s="22" t="s">
        <v>188</v>
      </c>
      <c r="L4788" s="22" t="s">
        <v>1358</v>
      </c>
      <c r="M4788" s="22">
        <v>1088</v>
      </c>
      <c r="N4788" s="22">
        <v>1088</v>
      </c>
      <c r="O4788" s="22" t="s">
        <v>927</v>
      </c>
      <c r="P4788" s="22" t="s">
        <v>50</v>
      </c>
      <c r="Q4788" s="28"/>
      <c r="R4788" s="21" t="s">
        <v>147</v>
      </c>
      <c r="S4788" s="21"/>
      <c r="T4788" s="21" t="s">
        <v>53</v>
      </c>
      <c r="U4788" s="21" t="s">
        <v>6003</v>
      </c>
      <c r="V4788" s="46">
        <v>1</v>
      </c>
      <c r="W4788" s="26">
        <f t="shared" si="3661"/>
        <v>1</v>
      </c>
      <c r="X4788" s="26">
        <f t="shared" si="3670"/>
        <v>1</v>
      </c>
      <c r="Y4788" s="21">
        <v>10</v>
      </c>
      <c r="Z4788" s="22">
        <f t="shared" si="3675"/>
        <v>1088</v>
      </c>
      <c r="AA4788" s="20" t="s">
        <v>5794</v>
      </c>
      <c r="AB4788" s="22"/>
      <c r="AC4788" s="22">
        <v>1</v>
      </c>
      <c r="AD4788" s="22"/>
      <c r="AE4788" s="22">
        <f t="shared" si="3717"/>
        <v>1088</v>
      </c>
      <c r="AF4788" s="22">
        <f t="shared" si="3663"/>
        <v>1088</v>
      </c>
      <c r="AG4788" s="20">
        <f>N4788</f>
        <v>1088</v>
      </c>
      <c r="AH4788" s="20" t="str">
        <f>VLOOKUP(U4788,[1]提成计算!B:I,8,FALSE)</f>
        <v xml:space="preserve"> </v>
      </c>
      <c r="AI4788" s="20"/>
      <c r="AJ4788" s="22"/>
      <c r="AK4788" s="22"/>
      <c r="AM4788" s="22"/>
      <c r="AN4788" s="22"/>
      <c r="AO4788" s="22" t="s">
        <v>5792</v>
      </c>
      <c r="AP4788" s="22" t="s">
        <v>1301</v>
      </c>
      <c r="AS4788" s="20"/>
      <c r="AT4788" s="20"/>
      <c r="AU4788" s="20"/>
    </row>
    <row r="4789" spans="1:47" x14ac:dyDescent="0.15">
      <c r="A4789" s="21" t="s">
        <v>1273</v>
      </c>
      <c r="B4789" s="22" t="s">
        <v>918</v>
      </c>
      <c r="C4789" s="22" t="s">
        <v>1178</v>
      </c>
      <c r="D4789" s="22" t="s">
        <v>1179</v>
      </c>
      <c r="E4789" s="22" t="s">
        <v>1236</v>
      </c>
      <c r="F4789" s="22" t="s">
        <v>1250</v>
      </c>
      <c r="G4789" s="22" t="s">
        <v>6127</v>
      </c>
      <c r="I4789" s="22">
        <v>13532924051</v>
      </c>
      <c r="J4789" s="22" t="s">
        <v>924</v>
      </c>
      <c r="K4789" s="22" t="s">
        <v>188</v>
      </c>
      <c r="L4789" s="22" t="s">
        <v>1299</v>
      </c>
      <c r="M4789" s="22">
        <v>888</v>
      </c>
      <c r="N4789" s="22">
        <v>888</v>
      </c>
      <c r="O4789" s="22" t="s">
        <v>927</v>
      </c>
      <c r="P4789" s="22" t="s">
        <v>50</v>
      </c>
      <c r="Q4789" s="28"/>
      <c r="R4789" s="21" t="s">
        <v>147</v>
      </c>
      <c r="S4789" s="25" t="s">
        <v>1234</v>
      </c>
      <c r="T4789" s="21" t="s">
        <v>53</v>
      </c>
      <c r="U4789" s="21" t="s">
        <v>6003</v>
      </c>
      <c r="V4789" s="46">
        <v>1</v>
      </c>
      <c r="W4789" s="26">
        <f t="shared" ref="W4789:W4823" si="3721">V4789</f>
        <v>1</v>
      </c>
      <c r="Y4789" s="21">
        <v>12</v>
      </c>
      <c r="Z4789" s="22">
        <f t="shared" si="3675"/>
        <v>888</v>
      </c>
      <c r="AA4789" s="20" t="s">
        <v>5794</v>
      </c>
      <c r="AB4789" s="22"/>
      <c r="AC4789" s="22">
        <v>1</v>
      </c>
      <c r="AD4789" s="22"/>
      <c r="AE4789" s="22">
        <f t="shared" si="3717"/>
        <v>888</v>
      </c>
      <c r="AF4789" s="22">
        <f t="shared" ref="AF4789:AF4823" si="3722">N4789</f>
        <v>888</v>
      </c>
      <c r="AG4789" s="20"/>
      <c r="AH4789" s="22"/>
      <c r="AI4789" s="22"/>
      <c r="AJ4789" s="22">
        <f t="shared" ref="AJ4789:AJ4791" si="3723">N4789</f>
        <v>888</v>
      </c>
      <c r="AK4789" s="22">
        <f>IF(O4789="(传统)XDSL",VLOOKUP(S4789,[2]直销续费率明细!C:I,7,FALSE)*1,IF(O4789="GPON+XDSL",VLOOKUP(S4789,[2]直销续费率明细!C:I,7,FALSE)*1,VLOOKUP(S4789,[2]直销续费率明细!C:I,5,FALSE)*1))</f>
        <v>-40</v>
      </c>
      <c r="AL4789" s="22" t="s">
        <v>1309</v>
      </c>
      <c r="AM4789" s="22"/>
      <c r="AN4789" s="22"/>
      <c r="AO4789" s="22" t="s">
        <v>5792</v>
      </c>
      <c r="AP4789" s="22" t="s">
        <v>1301</v>
      </c>
      <c r="AS4789" s="20">
        <f>IF(Y4789&gt;=10,VLOOKUP(U4789,[2]提成计算!B:T,19,FALSE),VLOOKUP(U4789,[2]提成计算!B:T,18,FALSE))</f>
        <v>0.09</v>
      </c>
      <c r="AT4789" s="20">
        <f t="shared" ref="AT4789" si="3724">IF(AD4789*AS4789&gt;0,AD4789*AS4789,AE4789*AS4789)</f>
        <v>79.92</v>
      </c>
      <c r="AU4789" s="20">
        <f t="shared" ref="AU4789" si="3725">IF(AND(AK4789&lt;0,AK4789+AT4789&lt;0),-AT4789,AK4789)</f>
        <v>-40</v>
      </c>
    </row>
    <row r="4790" spans="1:47" x14ac:dyDescent="0.15">
      <c r="A4790" s="21" t="s">
        <v>1273</v>
      </c>
      <c r="B4790" s="22" t="s">
        <v>918</v>
      </c>
      <c r="C4790" s="22" t="s">
        <v>1178</v>
      </c>
      <c r="D4790" s="22" t="s">
        <v>1183</v>
      </c>
      <c r="E4790" s="22" t="s">
        <v>1184</v>
      </c>
      <c r="F4790" s="22" t="s">
        <v>1250</v>
      </c>
      <c r="G4790" s="22" t="s">
        <v>6128</v>
      </c>
      <c r="I4790" s="22">
        <v>15818445176</v>
      </c>
      <c r="J4790" s="22" t="s">
        <v>924</v>
      </c>
      <c r="K4790" s="22" t="s">
        <v>174</v>
      </c>
      <c r="L4790" s="22" t="s">
        <v>1299</v>
      </c>
      <c r="M4790" s="22">
        <v>888</v>
      </c>
      <c r="N4790" s="22">
        <v>888</v>
      </c>
      <c r="O4790" s="22" t="s">
        <v>927</v>
      </c>
      <c r="P4790" s="22" t="s">
        <v>50</v>
      </c>
      <c r="Q4790" s="28"/>
      <c r="R4790" s="21" t="s">
        <v>77</v>
      </c>
      <c r="S4790" s="25" t="s">
        <v>1187</v>
      </c>
      <c r="T4790" s="21" t="s">
        <v>5850</v>
      </c>
      <c r="U4790" s="21"/>
      <c r="V4790" s="46">
        <v>1</v>
      </c>
      <c r="W4790" s="26">
        <f t="shared" si="3721"/>
        <v>1</v>
      </c>
      <c r="Y4790" s="21">
        <v>12</v>
      </c>
      <c r="Z4790" s="22">
        <f t="shared" si="3675"/>
        <v>888</v>
      </c>
      <c r="AA4790" s="20" t="s">
        <v>5794</v>
      </c>
      <c r="AB4790" s="22"/>
      <c r="AC4790" s="22">
        <v>1</v>
      </c>
      <c r="AD4790" s="22"/>
      <c r="AE4790" s="22">
        <f t="shared" si="3717"/>
        <v>888</v>
      </c>
      <c r="AF4790" s="22">
        <f t="shared" si="3722"/>
        <v>888</v>
      </c>
      <c r="AG4790" s="20"/>
      <c r="AH4790" s="22"/>
      <c r="AI4790" s="22"/>
      <c r="AJ4790" s="22">
        <f t="shared" si="3723"/>
        <v>888</v>
      </c>
      <c r="AK4790" s="22">
        <f>IF(O4790="(传统)XDSL",VLOOKUP(S4790,[1]续费率明细!C:I,7,FALSE)*1,IF(O4790="GPON+XDSL",VLOOKUP(S4790,[1]续费率明细!C:I,7,FALSE)*1,VLOOKUP(S4790,[1]续费率明细!C:I,5,FALSE)*1))</f>
        <v>-40</v>
      </c>
      <c r="AL4790" s="22" t="s">
        <v>1309</v>
      </c>
      <c r="AM4790" s="22"/>
      <c r="AN4790" s="22"/>
      <c r="AO4790" s="22" t="s">
        <v>5792</v>
      </c>
      <c r="AP4790" s="22" t="s">
        <v>1301</v>
      </c>
      <c r="AS4790" s="20"/>
      <c r="AT4790" s="20"/>
      <c r="AU4790" s="20"/>
    </row>
    <row r="4791" spans="1:47" x14ac:dyDescent="0.15">
      <c r="A4791" s="21" t="s">
        <v>1273</v>
      </c>
      <c r="B4791" s="22" t="s">
        <v>918</v>
      </c>
      <c r="C4791" s="22" t="s">
        <v>1178</v>
      </c>
      <c r="D4791" s="22" t="s">
        <v>1189</v>
      </c>
      <c r="E4791" s="22" t="s">
        <v>5980</v>
      </c>
      <c r="F4791" s="22" t="s">
        <v>1250</v>
      </c>
      <c r="G4791" s="22" t="s">
        <v>6129</v>
      </c>
      <c r="I4791" s="22">
        <v>13538466685</v>
      </c>
      <c r="J4791" s="22" t="s">
        <v>924</v>
      </c>
      <c r="K4791" s="22" t="s">
        <v>115</v>
      </c>
      <c r="L4791" s="22" t="s">
        <v>1299</v>
      </c>
      <c r="M4791" s="22">
        <v>888</v>
      </c>
      <c r="N4791" s="22">
        <v>888</v>
      </c>
      <c r="O4791" s="22" t="s">
        <v>927</v>
      </c>
      <c r="P4791" s="22" t="s">
        <v>50</v>
      </c>
      <c r="Q4791" s="28"/>
      <c r="R4791" s="21" t="s">
        <v>117</v>
      </c>
      <c r="S4791" s="25" t="s">
        <v>1201</v>
      </c>
      <c r="T4791" s="21" t="s">
        <v>53</v>
      </c>
      <c r="U4791" s="21" t="s">
        <v>5936</v>
      </c>
      <c r="V4791" s="46">
        <v>1</v>
      </c>
      <c r="W4791" s="26">
        <f t="shared" si="3721"/>
        <v>1</v>
      </c>
      <c r="Y4791" s="21">
        <v>12</v>
      </c>
      <c r="Z4791" s="22">
        <f t="shared" si="3675"/>
        <v>888</v>
      </c>
      <c r="AA4791" s="20" t="s">
        <v>5794</v>
      </c>
      <c r="AB4791" s="22"/>
      <c r="AC4791" s="22">
        <v>1</v>
      </c>
      <c r="AD4791" s="22"/>
      <c r="AE4791" s="22">
        <f t="shared" si="3717"/>
        <v>888</v>
      </c>
      <c r="AF4791" s="22">
        <f t="shared" si="3722"/>
        <v>888</v>
      </c>
      <c r="AG4791" s="20"/>
      <c r="AH4791" s="22"/>
      <c r="AI4791" s="22"/>
      <c r="AJ4791" s="22">
        <f t="shared" si="3723"/>
        <v>888</v>
      </c>
      <c r="AK4791" s="22">
        <f>IF(O4791="(传统)XDSL",VLOOKUP(S4791,[2]直销续费率明细!C:I,7,FALSE)*1,IF(O4791="GPON+XDSL",VLOOKUP(S4791,[2]直销续费率明细!C:I,7,FALSE)*1,VLOOKUP(S4791,[2]直销续费率明细!C:I,5,FALSE)*1))</f>
        <v>-40</v>
      </c>
      <c r="AL4791" s="22" t="s">
        <v>1309</v>
      </c>
      <c r="AM4791" s="22"/>
      <c r="AN4791" s="22"/>
      <c r="AO4791" s="22" t="s">
        <v>5792</v>
      </c>
      <c r="AP4791" s="22" t="s">
        <v>1301</v>
      </c>
      <c r="AS4791" s="20">
        <f>IF(Y4791&gt;=10,VLOOKUP(U4791,[2]提成计算!B:T,19,FALSE),VLOOKUP(U4791,[2]提成计算!B:T,18,FALSE))</f>
        <v>0.12</v>
      </c>
      <c r="AT4791" s="20">
        <f t="shared" ref="AT4791" si="3726">IF(AD4791*AS4791&gt;0,AD4791*AS4791,AE4791*AS4791)</f>
        <v>106.56</v>
      </c>
      <c r="AU4791" s="20">
        <f t="shared" ref="AU4791" si="3727">IF(AND(AK4791&lt;0,AK4791+AT4791&lt;0),-AT4791,AK4791)</f>
        <v>-40</v>
      </c>
    </row>
    <row r="4792" spans="1:47" x14ac:dyDescent="0.15">
      <c r="A4792" s="21" t="s">
        <v>1273</v>
      </c>
      <c r="B4792" s="22" t="s">
        <v>918</v>
      </c>
      <c r="C4792" s="22" t="s">
        <v>1178</v>
      </c>
      <c r="D4792" s="22" t="s">
        <v>1183</v>
      </c>
      <c r="E4792" s="22" t="s">
        <v>1193</v>
      </c>
      <c r="F4792" s="22" t="s">
        <v>1250</v>
      </c>
      <c r="G4792" s="22" t="s">
        <v>6130</v>
      </c>
      <c r="I4792" s="22">
        <v>13790186902</v>
      </c>
      <c r="J4792" s="22" t="s">
        <v>1268</v>
      </c>
      <c r="K4792" s="22" t="s">
        <v>1247</v>
      </c>
      <c r="L4792" s="22" t="s">
        <v>1358</v>
      </c>
      <c r="M4792" s="22">
        <v>1088</v>
      </c>
      <c r="N4792" s="22">
        <v>1088</v>
      </c>
      <c r="O4792" s="22" t="s">
        <v>927</v>
      </c>
      <c r="P4792" s="22" t="s">
        <v>50</v>
      </c>
      <c r="Q4792" s="28"/>
      <c r="R4792" s="21" t="s">
        <v>77</v>
      </c>
      <c r="S4792" s="21"/>
      <c r="T4792" s="21" t="s">
        <v>53</v>
      </c>
      <c r="U4792" s="21" t="s">
        <v>5915</v>
      </c>
      <c r="V4792" s="46">
        <v>1</v>
      </c>
      <c r="W4792" s="26">
        <f t="shared" si="3721"/>
        <v>1</v>
      </c>
      <c r="X4792" s="26">
        <f t="shared" ref="X4792:X4823" si="3728">V4792</f>
        <v>1</v>
      </c>
      <c r="Y4792" s="21">
        <v>10</v>
      </c>
      <c r="Z4792" s="22">
        <f t="shared" si="3675"/>
        <v>1088</v>
      </c>
      <c r="AA4792" s="20" t="s">
        <v>5794</v>
      </c>
      <c r="AB4792" s="22"/>
      <c r="AC4792" s="22">
        <v>1</v>
      </c>
      <c r="AD4792" s="22"/>
      <c r="AE4792" s="22">
        <f t="shared" si="3717"/>
        <v>1088</v>
      </c>
      <c r="AF4792" s="22">
        <f t="shared" si="3722"/>
        <v>1088</v>
      </c>
      <c r="AG4792" s="20">
        <f t="shared" ref="AG4792:AG4794" si="3729">N4792</f>
        <v>1088</v>
      </c>
      <c r="AH4792" s="20" t="str">
        <f>VLOOKUP(U4792,[1]提成计算!B:I,8,FALSE)</f>
        <v xml:space="preserve"> </v>
      </c>
      <c r="AI4792" s="20"/>
      <c r="AJ4792" s="22"/>
      <c r="AK4792" s="22"/>
      <c r="AM4792" s="22"/>
      <c r="AN4792" s="22"/>
      <c r="AO4792" s="22" t="s">
        <v>5792</v>
      </c>
      <c r="AP4792" s="22" t="s">
        <v>1301</v>
      </c>
      <c r="AS4792" s="20"/>
      <c r="AT4792" s="20"/>
      <c r="AU4792" s="20"/>
    </row>
    <row r="4793" spans="1:47" x14ac:dyDescent="0.15">
      <c r="A4793" s="21" t="s">
        <v>1273</v>
      </c>
      <c r="B4793" s="22" t="s">
        <v>918</v>
      </c>
      <c r="C4793" s="22" t="s">
        <v>1178</v>
      </c>
      <c r="D4793" s="22" t="s">
        <v>1179</v>
      </c>
      <c r="E4793" s="22" t="s">
        <v>1236</v>
      </c>
      <c r="F4793" s="22" t="s">
        <v>1250</v>
      </c>
      <c r="G4793" s="22" t="s">
        <v>6131</v>
      </c>
      <c r="I4793" s="22">
        <v>13544712243</v>
      </c>
      <c r="J4793" s="22" t="s">
        <v>1268</v>
      </c>
      <c r="K4793" s="22" t="s">
        <v>1238</v>
      </c>
      <c r="L4793" s="22" t="s">
        <v>1358</v>
      </c>
      <c r="M4793" s="22">
        <v>1088</v>
      </c>
      <c r="N4793" s="22">
        <v>1088</v>
      </c>
      <c r="O4793" s="22" t="s">
        <v>927</v>
      </c>
      <c r="P4793" s="22" t="s">
        <v>50</v>
      </c>
      <c r="Q4793" s="28"/>
      <c r="R4793" s="21" t="s">
        <v>147</v>
      </c>
      <c r="S4793" s="21"/>
      <c r="T4793" s="21" t="s">
        <v>53</v>
      </c>
      <c r="U4793" s="21" t="s">
        <v>6043</v>
      </c>
      <c r="V4793" s="46">
        <v>1</v>
      </c>
      <c r="W4793" s="26">
        <f t="shared" si="3721"/>
        <v>1</v>
      </c>
      <c r="X4793" s="26">
        <f t="shared" si="3728"/>
        <v>1</v>
      </c>
      <c r="Y4793" s="21">
        <v>10</v>
      </c>
      <c r="Z4793" s="22">
        <f t="shared" si="3675"/>
        <v>1088</v>
      </c>
      <c r="AA4793" s="20" t="s">
        <v>5794</v>
      </c>
      <c r="AB4793" s="22"/>
      <c r="AC4793" s="22">
        <v>1</v>
      </c>
      <c r="AD4793" s="22"/>
      <c r="AE4793" s="22">
        <f t="shared" si="3717"/>
        <v>1088</v>
      </c>
      <c r="AF4793" s="22">
        <f t="shared" si="3722"/>
        <v>1088</v>
      </c>
      <c r="AG4793" s="20">
        <f t="shared" si="3729"/>
        <v>1088</v>
      </c>
      <c r="AH4793" s="20" t="str">
        <f>VLOOKUP(U4793,[1]提成计算!B:I,8,FALSE)</f>
        <v xml:space="preserve"> </v>
      </c>
      <c r="AI4793" s="20"/>
      <c r="AJ4793" s="22"/>
      <c r="AK4793" s="22"/>
      <c r="AM4793" s="22"/>
      <c r="AN4793" s="22"/>
      <c r="AO4793" s="22" t="s">
        <v>5792</v>
      </c>
      <c r="AP4793" s="22" t="s">
        <v>1301</v>
      </c>
      <c r="AS4793" s="20"/>
      <c r="AT4793" s="20"/>
      <c r="AU4793" s="20"/>
    </row>
    <row r="4794" spans="1:47" x14ac:dyDescent="0.15">
      <c r="A4794" s="21" t="s">
        <v>1273</v>
      </c>
      <c r="B4794" s="22" t="s">
        <v>918</v>
      </c>
      <c r="C4794" s="22" t="s">
        <v>1178</v>
      </c>
      <c r="D4794" s="22" t="s">
        <v>1183</v>
      </c>
      <c r="E4794" s="22" t="s">
        <v>1193</v>
      </c>
      <c r="F4794" s="22" t="s">
        <v>1250</v>
      </c>
      <c r="G4794" s="22" t="s">
        <v>6132</v>
      </c>
      <c r="I4794" s="22">
        <v>13476915570</v>
      </c>
      <c r="J4794" s="22" t="s">
        <v>1268</v>
      </c>
      <c r="K4794" s="22" t="s">
        <v>1214</v>
      </c>
      <c r="L4794" s="22" t="s">
        <v>1358</v>
      </c>
      <c r="M4794" s="22">
        <v>1088</v>
      </c>
      <c r="N4794" s="22">
        <v>1088</v>
      </c>
      <c r="O4794" s="22" t="s">
        <v>927</v>
      </c>
      <c r="P4794" s="22" t="s">
        <v>50</v>
      </c>
      <c r="Q4794" s="28"/>
      <c r="R4794" s="21" t="s">
        <v>77</v>
      </c>
      <c r="S4794" s="21"/>
      <c r="T4794" s="21" t="s">
        <v>53</v>
      </c>
      <c r="U4794" s="21" t="s">
        <v>5917</v>
      </c>
      <c r="V4794" s="46">
        <v>1</v>
      </c>
      <c r="W4794" s="26">
        <f t="shared" si="3721"/>
        <v>1</v>
      </c>
      <c r="X4794" s="26">
        <f t="shared" si="3728"/>
        <v>1</v>
      </c>
      <c r="Y4794" s="21">
        <v>10</v>
      </c>
      <c r="Z4794" s="22">
        <f t="shared" si="3675"/>
        <v>1088</v>
      </c>
      <c r="AA4794" s="20" t="s">
        <v>5794</v>
      </c>
      <c r="AB4794" s="22"/>
      <c r="AC4794" s="22">
        <v>1</v>
      </c>
      <c r="AD4794" s="22"/>
      <c r="AE4794" s="22">
        <f t="shared" si="3717"/>
        <v>1088</v>
      </c>
      <c r="AF4794" s="22">
        <f t="shared" si="3722"/>
        <v>1088</v>
      </c>
      <c r="AG4794" s="20">
        <f t="shared" si="3729"/>
        <v>1088</v>
      </c>
      <c r="AH4794" s="20" t="str">
        <f>VLOOKUP(U4794,[1]提成计算!B:I,8,FALSE)</f>
        <v xml:space="preserve"> </v>
      </c>
      <c r="AI4794" s="20"/>
      <c r="AJ4794" s="22"/>
      <c r="AK4794" s="22"/>
      <c r="AM4794" s="22"/>
      <c r="AN4794" s="22"/>
      <c r="AO4794" s="22" t="s">
        <v>5792</v>
      </c>
      <c r="AP4794" s="22" t="s">
        <v>1301</v>
      </c>
      <c r="AS4794" s="20"/>
      <c r="AT4794" s="20"/>
      <c r="AU4794" s="20"/>
    </row>
    <row r="4795" spans="1:47" x14ac:dyDescent="0.15">
      <c r="A4795" s="21" t="s">
        <v>1273</v>
      </c>
      <c r="B4795" s="22" t="s">
        <v>918</v>
      </c>
      <c r="C4795" s="22" t="s">
        <v>1178</v>
      </c>
      <c r="D4795" s="22" t="s">
        <v>1183</v>
      </c>
      <c r="E4795" s="22" t="s">
        <v>6120</v>
      </c>
      <c r="F4795" s="22" t="s">
        <v>1250</v>
      </c>
      <c r="G4795" s="22" t="s">
        <v>4314</v>
      </c>
      <c r="I4795" s="22">
        <v>18838160367</v>
      </c>
      <c r="J4795" s="22" t="s">
        <v>924</v>
      </c>
      <c r="K4795" s="22" t="s">
        <v>1214</v>
      </c>
      <c r="L4795" s="22" t="s">
        <v>1918</v>
      </c>
      <c r="M4795" s="22">
        <v>680</v>
      </c>
      <c r="N4795" s="22">
        <v>680</v>
      </c>
      <c r="O4795" s="22" t="s">
        <v>1262</v>
      </c>
      <c r="P4795" s="22" t="s">
        <v>50</v>
      </c>
      <c r="Q4795" s="28"/>
      <c r="R4795" s="21" t="s">
        <v>77</v>
      </c>
      <c r="S4795" s="25" t="s">
        <v>1196</v>
      </c>
      <c r="T4795" s="21" t="s">
        <v>53</v>
      </c>
      <c r="U4795" s="21" t="s">
        <v>5917</v>
      </c>
      <c r="V4795" s="46">
        <v>1</v>
      </c>
      <c r="W4795" s="26">
        <f t="shared" si="3721"/>
        <v>1</v>
      </c>
      <c r="Y4795" s="21">
        <v>4</v>
      </c>
      <c r="Z4795" s="22">
        <f t="shared" si="3675"/>
        <v>680</v>
      </c>
      <c r="AA4795" s="20" t="s">
        <v>5794</v>
      </c>
      <c r="AB4795" s="22">
        <v>1</v>
      </c>
      <c r="AC4795" s="22"/>
      <c r="AD4795" s="22">
        <f>N4795</f>
        <v>680</v>
      </c>
      <c r="AE4795" s="22"/>
      <c r="AF4795" s="22">
        <f t="shared" si="3722"/>
        <v>680</v>
      </c>
      <c r="AG4795" s="20"/>
      <c r="AH4795" s="22"/>
      <c r="AI4795" s="22"/>
      <c r="AJ4795" s="22">
        <f t="shared" ref="AJ4795:AJ4800" si="3730">N4795</f>
        <v>680</v>
      </c>
      <c r="AK4795" s="22"/>
      <c r="AL4795" s="22" t="s">
        <v>1871</v>
      </c>
      <c r="AM4795" s="22"/>
      <c r="AN4795" s="22"/>
      <c r="AO4795" s="22" t="s">
        <v>2216</v>
      </c>
      <c r="AP4795" s="22" t="s">
        <v>2261</v>
      </c>
      <c r="AS4795" s="20">
        <f>IF(Y4795&gt;=10,VLOOKUP(U4795,[2]提成计算!B:T,19,FALSE),VLOOKUP(U4795,[2]提成计算!B:T,18,FALSE))</f>
        <v>0.06</v>
      </c>
      <c r="AT4795" s="20">
        <f t="shared" ref="AT4795:AT4800" si="3731">IF(AD4795*AS4795&gt;0,AD4795*AS4795,AE4795*AS4795)</f>
        <v>40.799999999999997</v>
      </c>
      <c r="AU4795" s="20">
        <f t="shared" ref="AU4795" si="3732">IF(AND(AK4795&lt;0,AK4795+AT4795&lt;0),AT4795,AK4795)</f>
        <v>0</v>
      </c>
    </row>
    <row r="4796" spans="1:47" x14ac:dyDescent="0.15">
      <c r="A4796" s="21" t="s">
        <v>1273</v>
      </c>
      <c r="B4796" s="22" t="s">
        <v>918</v>
      </c>
      <c r="C4796" s="22" t="s">
        <v>1178</v>
      </c>
      <c r="D4796" s="22" t="s">
        <v>1183</v>
      </c>
      <c r="E4796" s="22" t="s">
        <v>1622</v>
      </c>
      <c r="F4796" s="22" t="s">
        <v>1250</v>
      </c>
      <c r="G4796" s="22" t="s">
        <v>6133</v>
      </c>
      <c r="I4796" s="22">
        <v>13412806848</v>
      </c>
      <c r="J4796" s="22" t="s">
        <v>924</v>
      </c>
      <c r="K4796" s="22" t="s">
        <v>5853</v>
      </c>
      <c r="L4796" s="22" t="s">
        <v>1299</v>
      </c>
      <c r="M4796" s="22">
        <v>888</v>
      </c>
      <c r="N4796" s="22">
        <v>888</v>
      </c>
      <c r="O4796" s="22" t="s">
        <v>927</v>
      </c>
      <c r="P4796" s="22" t="s">
        <v>50</v>
      </c>
      <c r="Q4796" s="28"/>
      <c r="R4796" s="21" t="s">
        <v>77</v>
      </c>
      <c r="S4796" s="25" t="s">
        <v>1222</v>
      </c>
      <c r="T4796" s="21" t="s">
        <v>53</v>
      </c>
      <c r="U4796" s="21" t="s">
        <v>5903</v>
      </c>
      <c r="V4796" s="46">
        <v>1</v>
      </c>
      <c r="W4796" s="26">
        <f t="shared" si="3721"/>
        <v>1</v>
      </c>
      <c r="Y4796" s="21">
        <v>12</v>
      </c>
      <c r="Z4796" s="22">
        <f t="shared" si="3675"/>
        <v>888</v>
      </c>
      <c r="AA4796" s="20" t="s">
        <v>2218</v>
      </c>
      <c r="AB4796" s="22"/>
      <c r="AC4796" s="22">
        <v>1</v>
      </c>
      <c r="AD4796" s="22"/>
      <c r="AE4796" s="22">
        <f t="shared" ref="AE4796:AE4798" si="3733">N4796</f>
        <v>888</v>
      </c>
      <c r="AF4796" s="22">
        <f t="shared" si="3722"/>
        <v>888</v>
      </c>
      <c r="AG4796" s="20"/>
      <c r="AH4796" s="22"/>
      <c r="AI4796" s="22"/>
      <c r="AJ4796" s="22">
        <f t="shared" si="3730"/>
        <v>888</v>
      </c>
      <c r="AK4796" s="22">
        <f>IF(O4796="(传统)XDSL",VLOOKUP(S4796,[2]直销续费率明细!C:I,7,FALSE)*1,IF(O4796="GPON+XDSL",VLOOKUP(S4796,[2]直销续费率明细!C:I,7,FALSE)*1,VLOOKUP(S4796,[2]直销续费率明细!C:I,5,FALSE)*1))</f>
        <v>-40</v>
      </c>
      <c r="AL4796" s="22" t="s">
        <v>1309</v>
      </c>
      <c r="AM4796" s="22"/>
      <c r="AN4796" s="22"/>
      <c r="AO4796" s="22" t="s">
        <v>5792</v>
      </c>
      <c r="AP4796" s="22" t="s">
        <v>1301</v>
      </c>
      <c r="AS4796" s="20">
        <f>IF(Y4796&gt;=10,VLOOKUP(U4796,[2]提成计算!B:T,19,FALSE),VLOOKUP(U4796,[2]提成计算!B:T,18,FALSE))</f>
        <v>0.1</v>
      </c>
      <c r="AT4796" s="20">
        <f t="shared" si="3731"/>
        <v>88.800000000000011</v>
      </c>
      <c r="AU4796" s="20">
        <f t="shared" ref="AU4796:AU4800" si="3734">IF(AND(AK4796&lt;0,AK4796+AT4796&lt;0),-AT4796,AK4796)</f>
        <v>-40</v>
      </c>
    </row>
    <row r="4797" spans="1:47" x14ac:dyDescent="0.15">
      <c r="A4797" s="21" t="s">
        <v>1273</v>
      </c>
      <c r="B4797" s="22" t="s">
        <v>918</v>
      </c>
      <c r="C4797" s="22" t="s">
        <v>1178</v>
      </c>
      <c r="D4797" s="22" t="s">
        <v>1183</v>
      </c>
      <c r="E4797" s="22" t="s">
        <v>6134</v>
      </c>
      <c r="F4797" s="22" t="s">
        <v>1250</v>
      </c>
      <c r="G4797" s="22" t="s">
        <v>6135</v>
      </c>
      <c r="I4797" s="22">
        <v>13620032092</v>
      </c>
      <c r="J4797" s="22" t="s">
        <v>924</v>
      </c>
      <c r="K4797" s="22" t="s">
        <v>1214</v>
      </c>
      <c r="L4797" s="22" t="s">
        <v>1299</v>
      </c>
      <c r="M4797" s="22">
        <v>888</v>
      </c>
      <c r="N4797" s="22">
        <v>888</v>
      </c>
      <c r="O4797" s="22" t="s">
        <v>927</v>
      </c>
      <c r="P4797" s="22" t="s">
        <v>50</v>
      </c>
      <c r="Q4797" s="28"/>
      <c r="R4797" s="21" t="s">
        <v>77</v>
      </c>
      <c r="S4797" s="25" t="s">
        <v>1196</v>
      </c>
      <c r="T4797" s="21" t="s">
        <v>53</v>
      </c>
      <c r="U4797" s="21" t="s">
        <v>5917</v>
      </c>
      <c r="V4797" s="46">
        <v>1</v>
      </c>
      <c r="W4797" s="26">
        <f t="shared" si="3721"/>
        <v>1</v>
      </c>
      <c r="Y4797" s="21">
        <v>12</v>
      </c>
      <c r="Z4797" s="22">
        <f t="shared" si="3675"/>
        <v>888</v>
      </c>
      <c r="AA4797" s="20" t="s">
        <v>5794</v>
      </c>
      <c r="AB4797" s="22"/>
      <c r="AC4797" s="22">
        <v>1</v>
      </c>
      <c r="AD4797" s="22"/>
      <c r="AE4797" s="22">
        <f t="shared" si="3733"/>
        <v>888</v>
      </c>
      <c r="AF4797" s="22">
        <f t="shared" si="3722"/>
        <v>888</v>
      </c>
      <c r="AG4797" s="20"/>
      <c r="AH4797" s="22"/>
      <c r="AI4797" s="22"/>
      <c r="AJ4797" s="22">
        <f t="shared" si="3730"/>
        <v>888</v>
      </c>
      <c r="AK4797" s="22">
        <f>IF(O4797="(传统)XDSL",VLOOKUP(S4797,[2]直销续费率明细!C:I,7,FALSE)*1,IF(O4797="GPON+XDSL",VLOOKUP(S4797,[2]直销续费率明细!C:I,7,FALSE)*1,VLOOKUP(S4797,[2]直销续费率明细!C:I,5,FALSE)*1))</f>
        <v>-40</v>
      </c>
      <c r="AL4797" s="22" t="s">
        <v>1300</v>
      </c>
      <c r="AM4797" s="22"/>
      <c r="AN4797" s="22"/>
      <c r="AO4797" s="22" t="s">
        <v>5792</v>
      </c>
      <c r="AP4797" s="22" t="s">
        <v>1301</v>
      </c>
      <c r="AS4797" s="20">
        <f>IF(Y4797&gt;=10,VLOOKUP(U4797,[2]提成计算!B:T,19,FALSE),VLOOKUP(U4797,[2]提成计算!B:T,18,FALSE))</f>
        <v>0.09</v>
      </c>
      <c r="AT4797" s="20">
        <f t="shared" si="3731"/>
        <v>79.92</v>
      </c>
      <c r="AU4797" s="20">
        <f t="shared" si="3734"/>
        <v>-40</v>
      </c>
    </row>
    <row r="4798" spans="1:47" x14ac:dyDescent="0.15">
      <c r="A4798" s="21" t="s">
        <v>1273</v>
      </c>
      <c r="B4798" s="22" t="s">
        <v>918</v>
      </c>
      <c r="C4798" s="22" t="s">
        <v>1178</v>
      </c>
      <c r="D4798" s="22" t="s">
        <v>1183</v>
      </c>
      <c r="E4798" s="22" t="s">
        <v>1622</v>
      </c>
      <c r="F4798" s="22" t="s">
        <v>1250</v>
      </c>
      <c r="G4798" s="22" t="s">
        <v>6136</v>
      </c>
      <c r="I4798" s="22">
        <v>13798940192</v>
      </c>
      <c r="J4798" s="22" t="s">
        <v>924</v>
      </c>
      <c r="K4798" s="22" t="s">
        <v>5853</v>
      </c>
      <c r="L4798" s="22" t="s">
        <v>1299</v>
      </c>
      <c r="M4798" s="22">
        <v>888</v>
      </c>
      <c r="N4798" s="22">
        <v>888</v>
      </c>
      <c r="O4798" s="22" t="s">
        <v>927</v>
      </c>
      <c r="P4798" s="22" t="s">
        <v>50</v>
      </c>
      <c r="Q4798" s="28"/>
      <c r="R4798" s="21" t="s">
        <v>77</v>
      </c>
      <c r="S4798" s="25" t="s">
        <v>1222</v>
      </c>
      <c r="T4798" s="21" t="s">
        <v>53</v>
      </c>
      <c r="U4798" s="21" t="s">
        <v>5901</v>
      </c>
      <c r="V4798" s="46">
        <v>1</v>
      </c>
      <c r="W4798" s="26">
        <f t="shared" si="3721"/>
        <v>1</v>
      </c>
      <c r="Y4798" s="21">
        <v>12</v>
      </c>
      <c r="Z4798" s="22">
        <f t="shared" ref="Z4798:Z4861" si="3735">N4798</f>
        <v>888</v>
      </c>
      <c r="AA4798" s="20" t="s">
        <v>5794</v>
      </c>
      <c r="AB4798" s="22"/>
      <c r="AC4798" s="22">
        <v>1</v>
      </c>
      <c r="AD4798" s="22"/>
      <c r="AE4798" s="22">
        <f t="shared" si="3733"/>
        <v>888</v>
      </c>
      <c r="AF4798" s="22">
        <f t="shared" si="3722"/>
        <v>888</v>
      </c>
      <c r="AG4798" s="20"/>
      <c r="AH4798" s="22"/>
      <c r="AI4798" s="22"/>
      <c r="AJ4798" s="22">
        <f t="shared" si="3730"/>
        <v>888</v>
      </c>
      <c r="AK4798" s="22">
        <f>IF(O4798="(传统)XDSL",VLOOKUP(S4798,[2]直销续费率明细!C:I,7,FALSE)*1,IF(O4798="GPON+XDSL",VLOOKUP(S4798,[2]直销续费率明细!C:I,7,FALSE)*1,VLOOKUP(S4798,[2]直销续费率明细!C:I,5,FALSE)*1))</f>
        <v>-40</v>
      </c>
      <c r="AL4798" s="22" t="s">
        <v>1309</v>
      </c>
      <c r="AM4798" s="22"/>
      <c r="AN4798" s="22"/>
      <c r="AO4798" s="22" t="s">
        <v>5792</v>
      </c>
      <c r="AP4798" s="22" t="s">
        <v>1301</v>
      </c>
      <c r="AS4798" s="20">
        <f>IF(Y4798&gt;=10,VLOOKUP(U4798,[2]提成计算!B:T,19,FALSE),VLOOKUP(U4798,[2]提成计算!B:T,18,FALSE))</f>
        <v>0.1</v>
      </c>
      <c r="AT4798" s="20">
        <f t="shared" si="3731"/>
        <v>88.800000000000011</v>
      </c>
      <c r="AU4798" s="20">
        <f t="shared" si="3734"/>
        <v>-40</v>
      </c>
    </row>
    <row r="4799" spans="1:47" x14ac:dyDescent="0.15">
      <c r="A4799" s="21" t="s">
        <v>1273</v>
      </c>
      <c r="B4799" s="22" t="s">
        <v>918</v>
      </c>
      <c r="C4799" s="22" t="s">
        <v>1178</v>
      </c>
      <c r="D4799" s="22" t="s">
        <v>1189</v>
      </c>
      <c r="E4799" s="22" t="s">
        <v>1190</v>
      </c>
      <c r="F4799" s="22" t="s">
        <v>1250</v>
      </c>
      <c r="G4799" s="22" t="s">
        <v>6137</v>
      </c>
      <c r="I4799" s="22">
        <v>13725741738</v>
      </c>
      <c r="J4799" s="22" t="s">
        <v>924</v>
      </c>
      <c r="K4799" s="22" t="s">
        <v>237</v>
      </c>
      <c r="L4799" s="22" t="s">
        <v>1918</v>
      </c>
      <c r="M4799" s="22">
        <v>680</v>
      </c>
      <c r="N4799" s="22">
        <v>680</v>
      </c>
      <c r="O4799" s="22" t="s">
        <v>1262</v>
      </c>
      <c r="P4799" s="22" t="s">
        <v>50</v>
      </c>
      <c r="Q4799" s="28"/>
      <c r="R4799" s="21" t="s">
        <v>117</v>
      </c>
      <c r="S4799" s="25" t="s">
        <v>1192</v>
      </c>
      <c r="T4799" s="21" t="s">
        <v>53</v>
      </c>
      <c r="U4799" s="21" t="s">
        <v>5938</v>
      </c>
      <c r="V4799" s="46">
        <v>1</v>
      </c>
      <c r="W4799" s="26">
        <f t="shared" si="3721"/>
        <v>1</v>
      </c>
      <c r="Y4799" s="21">
        <v>4</v>
      </c>
      <c r="Z4799" s="22">
        <f t="shared" si="3735"/>
        <v>680</v>
      </c>
      <c r="AA4799" s="20" t="s">
        <v>5794</v>
      </c>
      <c r="AB4799" s="22">
        <v>1</v>
      </c>
      <c r="AC4799" s="22"/>
      <c r="AD4799" s="22">
        <f>N4799</f>
        <v>680</v>
      </c>
      <c r="AE4799" s="22"/>
      <c r="AF4799" s="22">
        <f t="shared" si="3722"/>
        <v>680</v>
      </c>
      <c r="AG4799" s="20"/>
      <c r="AH4799" s="22"/>
      <c r="AI4799" s="22"/>
      <c r="AJ4799" s="22">
        <f t="shared" si="3730"/>
        <v>680</v>
      </c>
      <c r="AK4799" s="22">
        <f>IF(O4799="(传统)XDSL",VLOOKUP(S4799,[2]直销续费率明细!C:I,7,FALSE)*1,IF(O4799="GPON+XDSL",VLOOKUP(S4799,[2]直销续费率明细!C:I,7,FALSE)*1,VLOOKUP(S4799,[2]直销续费率明细!C:I,5,FALSE)*1))</f>
        <v>-40</v>
      </c>
      <c r="AL4799" s="22" t="s">
        <v>1309</v>
      </c>
      <c r="AM4799" s="22"/>
      <c r="AN4799" s="22"/>
      <c r="AO4799" s="22" t="s">
        <v>5792</v>
      </c>
      <c r="AP4799" s="22" t="s">
        <v>5805</v>
      </c>
      <c r="AS4799" s="20">
        <f>IF(Y4799&gt;=10,VLOOKUP(U4799,[2]提成计算!B:T,19,FALSE),VLOOKUP(U4799,[2]提成计算!B:T,18,FALSE))</f>
        <v>0.06</v>
      </c>
      <c r="AT4799" s="20">
        <f t="shared" si="3731"/>
        <v>40.799999999999997</v>
      </c>
      <c r="AU4799" s="20">
        <f t="shared" si="3734"/>
        <v>-40</v>
      </c>
    </row>
    <row r="4800" spans="1:47" x14ac:dyDescent="0.15">
      <c r="A4800" s="21" t="s">
        <v>1273</v>
      </c>
      <c r="B4800" s="22" t="s">
        <v>918</v>
      </c>
      <c r="C4800" s="22" t="s">
        <v>1178</v>
      </c>
      <c r="D4800" s="22" t="s">
        <v>1183</v>
      </c>
      <c r="E4800" s="22" t="s">
        <v>1212</v>
      </c>
      <c r="F4800" s="22" t="s">
        <v>1250</v>
      </c>
      <c r="G4800" s="22" t="s">
        <v>6138</v>
      </c>
      <c r="I4800" s="22">
        <v>13538455387</v>
      </c>
      <c r="J4800" s="22" t="s">
        <v>924</v>
      </c>
      <c r="K4800" s="22" t="s">
        <v>5844</v>
      </c>
      <c r="L4800" s="22" t="s">
        <v>1299</v>
      </c>
      <c r="M4800" s="22">
        <v>888</v>
      </c>
      <c r="N4800" s="22">
        <v>888</v>
      </c>
      <c r="O4800" s="22" t="s">
        <v>927</v>
      </c>
      <c r="P4800" s="22" t="s">
        <v>50</v>
      </c>
      <c r="Q4800" s="28"/>
      <c r="R4800" s="21" t="s">
        <v>77</v>
      </c>
      <c r="S4800" s="25" t="s">
        <v>1196</v>
      </c>
      <c r="T4800" s="21" t="s">
        <v>53</v>
      </c>
      <c r="U4800" s="21" t="s">
        <v>5945</v>
      </c>
      <c r="V4800" s="46">
        <v>1</v>
      </c>
      <c r="W4800" s="26">
        <f t="shared" si="3721"/>
        <v>1</v>
      </c>
      <c r="Y4800" s="21">
        <v>12</v>
      </c>
      <c r="Z4800" s="22">
        <f t="shared" si="3735"/>
        <v>888</v>
      </c>
      <c r="AA4800" s="20" t="s">
        <v>5794</v>
      </c>
      <c r="AB4800" s="22"/>
      <c r="AC4800" s="22">
        <v>1</v>
      </c>
      <c r="AD4800" s="22"/>
      <c r="AE4800" s="22">
        <f t="shared" ref="AE4800:AE4813" si="3736">N4800</f>
        <v>888</v>
      </c>
      <c r="AF4800" s="22">
        <f t="shared" si="3722"/>
        <v>888</v>
      </c>
      <c r="AG4800" s="20"/>
      <c r="AH4800" s="22"/>
      <c r="AI4800" s="22"/>
      <c r="AJ4800" s="22">
        <f t="shared" si="3730"/>
        <v>888</v>
      </c>
      <c r="AK4800" s="22">
        <f>IF(O4800="(传统)XDSL",VLOOKUP(S4800,[2]直销续费率明细!C:I,7,FALSE)*1,IF(O4800="GPON+XDSL",VLOOKUP(S4800,[2]直销续费率明细!C:I,7,FALSE)*1,VLOOKUP(S4800,[2]直销续费率明细!C:I,5,FALSE)*1))</f>
        <v>-40</v>
      </c>
      <c r="AL4800" s="22" t="s">
        <v>1300</v>
      </c>
      <c r="AM4800" s="22"/>
      <c r="AN4800" s="22"/>
      <c r="AO4800" s="22" t="s">
        <v>5792</v>
      </c>
      <c r="AP4800" s="22" t="s">
        <v>1301</v>
      </c>
      <c r="AS4800" s="20">
        <f>IF(Y4800&gt;=10,VLOOKUP(U4800,[2]提成计算!B:T,19,FALSE),VLOOKUP(U4800,[2]提成计算!B:T,18,FALSE))</f>
        <v>0.09</v>
      </c>
      <c r="AT4800" s="20">
        <f t="shared" si="3731"/>
        <v>79.92</v>
      </c>
      <c r="AU4800" s="20">
        <f t="shared" si="3734"/>
        <v>-40</v>
      </c>
    </row>
    <row r="4801" spans="1:47" x14ac:dyDescent="0.15">
      <c r="A4801" s="21" t="s">
        <v>1273</v>
      </c>
      <c r="B4801" s="22" t="s">
        <v>918</v>
      </c>
      <c r="C4801" s="22" t="s">
        <v>1178</v>
      </c>
      <c r="D4801" s="22" t="s">
        <v>1189</v>
      </c>
      <c r="E4801" s="22" t="s">
        <v>1190</v>
      </c>
      <c r="F4801" s="22" t="s">
        <v>1250</v>
      </c>
      <c r="G4801" s="22" t="s">
        <v>6139</v>
      </c>
      <c r="I4801" s="22">
        <v>13538362598</v>
      </c>
      <c r="J4801" s="22" t="s">
        <v>1268</v>
      </c>
      <c r="K4801" s="22" t="s">
        <v>466</v>
      </c>
      <c r="L4801" s="22" t="s">
        <v>1358</v>
      </c>
      <c r="M4801" s="22">
        <v>1088</v>
      </c>
      <c r="N4801" s="22">
        <v>1088</v>
      </c>
      <c r="O4801" s="22" t="s">
        <v>927</v>
      </c>
      <c r="P4801" s="22" t="s">
        <v>50</v>
      </c>
      <c r="Q4801" s="28"/>
      <c r="R4801" s="21" t="s">
        <v>117</v>
      </c>
      <c r="S4801" s="21"/>
      <c r="T4801" s="21" t="s">
        <v>53</v>
      </c>
      <c r="U4801" s="21" t="s">
        <v>5978</v>
      </c>
      <c r="V4801" s="46">
        <v>1</v>
      </c>
      <c r="W4801" s="26">
        <f t="shared" si="3721"/>
        <v>1</v>
      </c>
      <c r="X4801" s="26">
        <f t="shared" si="3728"/>
        <v>1</v>
      </c>
      <c r="Y4801" s="21">
        <v>10</v>
      </c>
      <c r="Z4801" s="22">
        <f t="shared" si="3735"/>
        <v>1088</v>
      </c>
      <c r="AA4801" s="20" t="s">
        <v>5794</v>
      </c>
      <c r="AB4801" s="22"/>
      <c r="AC4801" s="22">
        <v>1</v>
      </c>
      <c r="AD4801" s="22"/>
      <c r="AE4801" s="22">
        <f t="shared" si="3736"/>
        <v>1088</v>
      </c>
      <c r="AF4801" s="22">
        <f t="shared" si="3722"/>
        <v>1088</v>
      </c>
      <c r="AG4801" s="20">
        <f t="shared" ref="AG4801:AG4802" si="3737">N4801</f>
        <v>1088</v>
      </c>
      <c r="AH4801" s="20" t="str">
        <f>VLOOKUP(U4801,[1]提成计算!B:I,8,FALSE)</f>
        <v>否</v>
      </c>
      <c r="AI4801" s="20"/>
      <c r="AJ4801" s="22"/>
      <c r="AK4801" s="22"/>
      <c r="AM4801" s="22"/>
      <c r="AN4801" s="22"/>
      <c r="AO4801" s="22" t="s">
        <v>2216</v>
      </c>
      <c r="AP4801" s="22" t="s">
        <v>1301</v>
      </c>
      <c r="AS4801" s="20"/>
      <c r="AT4801" s="20"/>
      <c r="AU4801" s="20"/>
    </row>
    <row r="4802" spans="1:47" x14ac:dyDescent="0.15">
      <c r="A4802" s="21" t="s">
        <v>1273</v>
      </c>
      <c r="B4802" s="22" t="s">
        <v>918</v>
      </c>
      <c r="C4802" s="22" t="s">
        <v>1178</v>
      </c>
      <c r="D4802" s="22" t="s">
        <v>1189</v>
      </c>
      <c r="E4802" s="22" t="s">
        <v>1190</v>
      </c>
      <c r="F4802" s="22" t="s">
        <v>1250</v>
      </c>
      <c r="G4802" s="22" t="s">
        <v>6140</v>
      </c>
      <c r="I4802" s="22">
        <v>13549413020</v>
      </c>
      <c r="J4802" s="22" t="s">
        <v>1268</v>
      </c>
      <c r="K4802" s="22" t="s">
        <v>466</v>
      </c>
      <c r="L4802" s="22" t="s">
        <v>1358</v>
      </c>
      <c r="M4802" s="22">
        <v>1088</v>
      </c>
      <c r="N4802" s="22">
        <v>1088</v>
      </c>
      <c r="O4802" s="22" t="s">
        <v>927</v>
      </c>
      <c r="P4802" s="22" t="s">
        <v>50</v>
      </c>
      <c r="Q4802" s="28"/>
      <c r="R4802" s="21" t="s">
        <v>117</v>
      </c>
      <c r="S4802" s="21"/>
      <c r="T4802" s="21" t="s">
        <v>53</v>
      </c>
      <c r="U4802" s="21" t="s">
        <v>5961</v>
      </c>
      <c r="V4802" s="46">
        <v>1</v>
      </c>
      <c r="W4802" s="26">
        <f t="shared" si="3721"/>
        <v>1</v>
      </c>
      <c r="X4802" s="26">
        <f t="shared" si="3728"/>
        <v>1</v>
      </c>
      <c r="Y4802" s="21">
        <v>10</v>
      </c>
      <c r="Z4802" s="22">
        <f t="shared" si="3735"/>
        <v>1088</v>
      </c>
      <c r="AA4802" s="20" t="s">
        <v>2218</v>
      </c>
      <c r="AB4802" s="22"/>
      <c r="AC4802" s="22">
        <v>1</v>
      </c>
      <c r="AD4802" s="22"/>
      <c r="AE4802" s="22">
        <f t="shared" si="3736"/>
        <v>1088</v>
      </c>
      <c r="AF4802" s="22">
        <f t="shared" si="3722"/>
        <v>1088</v>
      </c>
      <c r="AG4802" s="20">
        <f t="shared" si="3737"/>
        <v>1088</v>
      </c>
      <c r="AH4802" s="20" t="str">
        <f>VLOOKUP(U4802,[1]提成计算!B:I,8,FALSE)</f>
        <v>否</v>
      </c>
      <c r="AI4802" s="20"/>
      <c r="AJ4802" s="22"/>
      <c r="AK4802" s="22"/>
      <c r="AM4802" s="22"/>
      <c r="AN4802" s="22"/>
      <c r="AO4802" s="22" t="s">
        <v>2216</v>
      </c>
      <c r="AP4802" s="22" t="s">
        <v>1301</v>
      </c>
      <c r="AS4802" s="20"/>
      <c r="AT4802" s="20"/>
      <c r="AU4802" s="20"/>
    </row>
    <row r="4803" spans="1:47" x14ac:dyDescent="0.15">
      <c r="A4803" s="21" t="s">
        <v>1273</v>
      </c>
      <c r="B4803" s="22" t="s">
        <v>918</v>
      </c>
      <c r="C4803" s="22" t="s">
        <v>1178</v>
      </c>
      <c r="D4803" s="22" t="s">
        <v>1179</v>
      </c>
      <c r="E4803" s="22" t="s">
        <v>6141</v>
      </c>
      <c r="F4803" s="22" t="s">
        <v>1250</v>
      </c>
      <c r="G4803" s="22" t="s">
        <v>6142</v>
      </c>
      <c r="I4803" s="22">
        <v>13712971806</v>
      </c>
      <c r="J4803" s="22" t="s">
        <v>924</v>
      </c>
      <c r="K4803" s="22" t="s">
        <v>188</v>
      </c>
      <c r="L4803" s="22" t="s">
        <v>1299</v>
      </c>
      <c r="M4803" s="22">
        <v>888</v>
      </c>
      <c r="N4803" s="22">
        <v>888</v>
      </c>
      <c r="O4803" s="22" t="s">
        <v>927</v>
      </c>
      <c r="P4803" s="22" t="s">
        <v>50</v>
      </c>
      <c r="Q4803" s="28"/>
      <c r="R4803" s="21" t="s">
        <v>147</v>
      </c>
      <c r="S4803" s="25" t="s">
        <v>1182</v>
      </c>
      <c r="T4803" s="21" t="s">
        <v>53</v>
      </c>
      <c r="U4803" s="21" t="s">
        <v>6113</v>
      </c>
      <c r="V4803" s="46">
        <v>1</v>
      </c>
      <c r="W4803" s="26">
        <f t="shared" si="3721"/>
        <v>1</v>
      </c>
      <c r="Y4803" s="21">
        <v>12</v>
      </c>
      <c r="Z4803" s="22">
        <f t="shared" si="3735"/>
        <v>888</v>
      </c>
      <c r="AA4803" s="20" t="s">
        <v>2218</v>
      </c>
      <c r="AB4803" s="22"/>
      <c r="AC4803" s="22">
        <v>1</v>
      </c>
      <c r="AD4803" s="22"/>
      <c r="AE4803" s="22">
        <f t="shared" si="3736"/>
        <v>888</v>
      </c>
      <c r="AF4803" s="22">
        <f t="shared" si="3722"/>
        <v>888</v>
      </c>
      <c r="AG4803" s="20"/>
      <c r="AH4803" s="22"/>
      <c r="AI4803" s="22"/>
      <c r="AJ4803" s="22">
        <f t="shared" ref="AJ4803:AJ4805" si="3738">N4803</f>
        <v>888</v>
      </c>
      <c r="AK4803" s="22">
        <f>IF(O4803="(传统)XDSL",VLOOKUP(S4803,[2]直销续费率明细!C:I,7,FALSE)*1,IF(O4803="GPON+XDSL",VLOOKUP(S4803,[2]直销续费率明细!C:I,7,FALSE)*1,VLOOKUP(S4803,[2]直销续费率明细!C:I,5,FALSE)*1))</f>
        <v>15</v>
      </c>
      <c r="AL4803" s="22" t="s">
        <v>1309</v>
      </c>
      <c r="AM4803" s="22"/>
      <c r="AN4803" s="22"/>
      <c r="AO4803" s="22" t="s">
        <v>5792</v>
      </c>
      <c r="AP4803" s="22" t="s">
        <v>1301</v>
      </c>
      <c r="AS4803" s="20">
        <f>IF(Y4803&gt;=10,VLOOKUP(U4803,[2]提成计算!B:T,19,FALSE),VLOOKUP(U4803,[2]提成计算!B:T,18,FALSE))</f>
        <v>0.09</v>
      </c>
      <c r="AT4803" s="20">
        <f t="shared" ref="AT4803:AT4804" si="3739">IF(AD4803*AS4803&gt;0,AD4803*AS4803,AE4803*AS4803)</f>
        <v>79.92</v>
      </c>
      <c r="AU4803" s="20">
        <f t="shared" ref="AU4803:AU4804" si="3740">IF(AND(AK4803&lt;0,AK4803+AT4803&lt;0),-AT4803,AK4803)</f>
        <v>15</v>
      </c>
    </row>
    <row r="4804" spans="1:47" x14ac:dyDescent="0.15">
      <c r="A4804" s="21" t="s">
        <v>1273</v>
      </c>
      <c r="B4804" s="22" t="s">
        <v>918</v>
      </c>
      <c r="C4804" s="22" t="s">
        <v>1178</v>
      </c>
      <c r="D4804" s="22" t="s">
        <v>1179</v>
      </c>
      <c r="E4804" s="22" t="s">
        <v>1180</v>
      </c>
      <c r="F4804" s="22" t="s">
        <v>1250</v>
      </c>
      <c r="G4804" s="22" t="s">
        <v>6143</v>
      </c>
      <c r="I4804" s="22">
        <v>13712273860</v>
      </c>
      <c r="J4804" s="22" t="s">
        <v>924</v>
      </c>
      <c r="K4804" s="22" t="s">
        <v>188</v>
      </c>
      <c r="L4804" s="22" t="s">
        <v>1299</v>
      </c>
      <c r="M4804" s="22">
        <v>888</v>
      </c>
      <c r="N4804" s="22">
        <v>888</v>
      </c>
      <c r="O4804" s="22" t="s">
        <v>927</v>
      </c>
      <c r="P4804" s="22" t="s">
        <v>50</v>
      </c>
      <c r="Q4804" s="28"/>
      <c r="R4804" s="21" t="s">
        <v>147</v>
      </c>
      <c r="S4804" s="25" t="s">
        <v>1182</v>
      </c>
      <c r="T4804" s="21" t="s">
        <v>53</v>
      </c>
      <c r="U4804" s="21" t="s">
        <v>6003</v>
      </c>
      <c r="V4804" s="46">
        <v>1</v>
      </c>
      <c r="W4804" s="26">
        <f t="shared" si="3721"/>
        <v>1</v>
      </c>
      <c r="Y4804" s="21">
        <v>12</v>
      </c>
      <c r="Z4804" s="22">
        <f t="shared" si="3735"/>
        <v>888</v>
      </c>
      <c r="AA4804" s="20" t="s">
        <v>5794</v>
      </c>
      <c r="AB4804" s="22"/>
      <c r="AC4804" s="22">
        <v>1</v>
      </c>
      <c r="AD4804" s="22"/>
      <c r="AE4804" s="22">
        <f t="shared" si="3736"/>
        <v>888</v>
      </c>
      <c r="AF4804" s="22">
        <f t="shared" si="3722"/>
        <v>888</v>
      </c>
      <c r="AG4804" s="20"/>
      <c r="AH4804" s="22"/>
      <c r="AI4804" s="22"/>
      <c r="AJ4804" s="22">
        <f t="shared" si="3738"/>
        <v>888</v>
      </c>
      <c r="AK4804" s="22">
        <f>IF(O4804="(传统)XDSL",VLOOKUP(S4804,[2]直销续费率明细!C:I,7,FALSE)*1,IF(O4804="GPON+XDSL",VLOOKUP(S4804,[2]直销续费率明细!C:I,7,FALSE)*1,VLOOKUP(S4804,[2]直销续费率明细!C:I,5,FALSE)*1))</f>
        <v>15</v>
      </c>
      <c r="AL4804" s="22" t="s">
        <v>1309</v>
      </c>
      <c r="AM4804" s="22"/>
      <c r="AN4804" s="22"/>
      <c r="AO4804" s="22" t="s">
        <v>5792</v>
      </c>
      <c r="AP4804" s="22" t="s">
        <v>1301</v>
      </c>
      <c r="AS4804" s="20">
        <f>IF(Y4804&gt;=10,VLOOKUP(U4804,[2]提成计算!B:T,19,FALSE),VLOOKUP(U4804,[2]提成计算!B:T,18,FALSE))</f>
        <v>0.09</v>
      </c>
      <c r="AT4804" s="20">
        <f t="shared" si="3739"/>
        <v>79.92</v>
      </c>
      <c r="AU4804" s="20">
        <f t="shared" si="3740"/>
        <v>15</v>
      </c>
    </row>
    <row r="4805" spans="1:47" x14ac:dyDescent="0.15">
      <c r="A4805" s="21" t="s">
        <v>1273</v>
      </c>
      <c r="B4805" s="22" t="s">
        <v>918</v>
      </c>
      <c r="C4805" s="22" t="s">
        <v>1178</v>
      </c>
      <c r="D4805" s="22" t="s">
        <v>1179</v>
      </c>
      <c r="E4805" s="22" t="s">
        <v>1236</v>
      </c>
      <c r="F4805" s="22" t="s">
        <v>1250</v>
      </c>
      <c r="G4805" s="22" t="s">
        <v>6144</v>
      </c>
      <c r="I4805" s="22">
        <v>13532657679</v>
      </c>
      <c r="J4805" s="22" t="s">
        <v>924</v>
      </c>
      <c r="K4805" s="22" t="s">
        <v>166</v>
      </c>
      <c r="L4805" s="22" t="s">
        <v>1299</v>
      </c>
      <c r="M4805" s="22">
        <v>888</v>
      </c>
      <c r="N4805" s="22">
        <v>888</v>
      </c>
      <c r="O4805" s="22" t="s">
        <v>927</v>
      </c>
      <c r="P4805" s="22" t="s">
        <v>50</v>
      </c>
      <c r="Q4805" s="28"/>
      <c r="R4805" s="21" t="s">
        <v>147</v>
      </c>
      <c r="S4805" s="25" t="s">
        <v>1234</v>
      </c>
      <c r="T4805" s="21" t="s">
        <v>5850</v>
      </c>
      <c r="U4805" s="21"/>
      <c r="V4805" s="46">
        <v>1</v>
      </c>
      <c r="W4805" s="26">
        <f t="shared" si="3721"/>
        <v>1</v>
      </c>
      <c r="Y4805" s="21">
        <v>12</v>
      </c>
      <c r="Z4805" s="22">
        <f t="shared" si="3735"/>
        <v>888</v>
      </c>
      <c r="AA4805" s="20" t="s">
        <v>5794</v>
      </c>
      <c r="AB4805" s="22"/>
      <c r="AC4805" s="22">
        <v>1</v>
      </c>
      <c r="AD4805" s="22"/>
      <c r="AE4805" s="22">
        <f t="shared" si="3736"/>
        <v>888</v>
      </c>
      <c r="AF4805" s="22">
        <f t="shared" si="3722"/>
        <v>888</v>
      </c>
      <c r="AG4805" s="20"/>
      <c r="AH4805" s="22"/>
      <c r="AI4805" s="22"/>
      <c r="AJ4805" s="22">
        <f t="shared" si="3738"/>
        <v>888</v>
      </c>
      <c r="AK4805" s="22">
        <f>IF(O4805="(传统)XDSL",VLOOKUP(S4805,[1]续费率明细!C:I,7,FALSE)*1,IF(O4805="GPON+XDSL",VLOOKUP(S4805,[1]续费率明细!C:I,7,FALSE)*1,VLOOKUP(S4805,[1]续费率明细!C:I,5,FALSE)*1))</f>
        <v>-40</v>
      </c>
      <c r="AL4805" s="22" t="s">
        <v>1309</v>
      </c>
      <c r="AM4805" s="22"/>
      <c r="AN4805" s="22"/>
      <c r="AO4805" s="22" t="s">
        <v>5792</v>
      </c>
      <c r="AP4805" s="22" t="s">
        <v>1301</v>
      </c>
      <c r="AS4805" s="20"/>
      <c r="AT4805" s="20"/>
      <c r="AU4805" s="20"/>
    </row>
    <row r="4806" spans="1:47" x14ac:dyDescent="0.15">
      <c r="A4806" s="21" t="s">
        <v>1273</v>
      </c>
      <c r="B4806" s="22" t="s">
        <v>918</v>
      </c>
      <c r="C4806" s="22" t="s">
        <v>1178</v>
      </c>
      <c r="D4806" s="22" t="s">
        <v>1183</v>
      </c>
      <c r="E4806" s="22" t="s">
        <v>1885</v>
      </c>
      <c r="F4806" s="22" t="s">
        <v>1250</v>
      </c>
      <c r="G4806" s="22" t="s">
        <v>6145</v>
      </c>
      <c r="I4806" s="22">
        <v>13537132259</v>
      </c>
      <c r="J4806" s="22" t="s">
        <v>1268</v>
      </c>
      <c r="K4806" s="22" t="s">
        <v>5844</v>
      </c>
      <c r="L4806" s="22" t="s">
        <v>1358</v>
      </c>
      <c r="M4806" s="22">
        <v>1088</v>
      </c>
      <c r="N4806" s="22">
        <v>1088</v>
      </c>
      <c r="O4806" s="22" t="s">
        <v>927</v>
      </c>
      <c r="P4806" s="22" t="s">
        <v>50</v>
      </c>
      <c r="Q4806" s="28"/>
      <c r="R4806" s="21" t="s">
        <v>77</v>
      </c>
      <c r="S4806" s="21"/>
      <c r="T4806" s="21" t="s">
        <v>53</v>
      </c>
      <c r="U4806" s="21" t="s">
        <v>5945</v>
      </c>
      <c r="V4806" s="46">
        <v>1</v>
      </c>
      <c r="W4806" s="26">
        <f t="shared" si="3721"/>
        <v>1</v>
      </c>
      <c r="X4806" s="26">
        <f t="shared" si="3728"/>
        <v>1</v>
      </c>
      <c r="Y4806" s="21">
        <v>10</v>
      </c>
      <c r="Z4806" s="22">
        <f t="shared" si="3735"/>
        <v>1088</v>
      </c>
      <c r="AA4806" s="20" t="s">
        <v>5794</v>
      </c>
      <c r="AB4806" s="22"/>
      <c r="AC4806" s="22">
        <v>1</v>
      </c>
      <c r="AD4806" s="22"/>
      <c r="AE4806" s="22">
        <f t="shared" si="3736"/>
        <v>1088</v>
      </c>
      <c r="AF4806" s="22">
        <f t="shared" si="3722"/>
        <v>1088</v>
      </c>
      <c r="AG4806" s="20">
        <f t="shared" ref="AG4806:AG4808" si="3741">N4806</f>
        <v>1088</v>
      </c>
      <c r="AH4806" s="20" t="str">
        <f>VLOOKUP(U4806,[1]提成计算!B:I,8,FALSE)</f>
        <v xml:space="preserve"> </v>
      </c>
      <c r="AI4806" s="20"/>
      <c r="AJ4806" s="22"/>
      <c r="AK4806" s="22"/>
      <c r="AM4806" s="22"/>
      <c r="AN4806" s="22"/>
      <c r="AO4806" s="22" t="s">
        <v>5792</v>
      </c>
      <c r="AP4806" s="22" t="s">
        <v>1301</v>
      </c>
      <c r="AS4806" s="20"/>
      <c r="AT4806" s="20"/>
      <c r="AU4806" s="20"/>
    </row>
    <row r="4807" spans="1:47" x14ac:dyDescent="0.15">
      <c r="A4807" s="21" t="s">
        <v>1273</v>
      </c>
      <c r="B4807" s="22" t="s">
        <v>918</v>
      </c>
      <c r="C4807" s="22" t="s">
        <v>1178</v>
      </c>
      <c r="D4807" s="22" t="s">
        <v>1189</v>
      </c>
      <c r="E4807" s="22" t="s">
        <v>1190</v>
      </c>
      <c r="F4807" s="22" t="s">
        <v>1250</v>
      </c>
      <c r="G4807" s="22" t="s">
        <v>6146</v>
      </c>
      <c r="I4807" s="22">
        <v>18926812992</v>
      </c>
      <c r="J4807" s="22" t="s">
        <v>1268</v>
      </c>
      <c r="K4807" s="22" t="s">
        <v>466</v>
      </c>
      <c r="L4807" s="22" t="s">
        <v>1358</v>
      </c>
      <c r="M4807" s="22">
        <v>1088</v>
      </c>
      <c r="N4807" s="22">
        <v>1088</v>
      </c>
      <c r="O4807" s="22" t="s">
        <v>927</v>
      </c>
      <c r="P4807" s="22" t="s">
        <v>50</v>
      </c>
      <c r="Q4807" s="28"/>
      <c r="R4807" s="21" t="s">
        <v>117</v>
      </c>
      <c r="S4807" s="21"/>
      <c r="T4807" s="21" t="s">
        <v>53</v>
      </c>
      <c r="U4807" s="21" t="s">
        <v>5978</v>
      </c>
      <c r="V4807" s="46">
        <v>1</v>
      </c>
      <c r="W4807" s="26">
        <f t="shared" si="3721"/>
        <v>1</v>
      </c>
      <c r="X4807" s="26">
        <f t="shared" si="3728"/>
        <v>1</v>
      </c>
      <c r="Y4807" s="21">
        <v>10</v>
      </c>
      <c r="Z4807" s="22">
        <f t="shared" si="3735"/>
        <v>1088</v>
      </c>
      <c r="AA4807" s="20" t="s">
        <v>5794</v>
      </c>
      <c r="AB4807" s="22"/>
      <c r="AC4807" s="22">
        <v>1</v>
      </c>
      <c r="AD4807" s="22"/>
      <c r="AE4807" s="22">
        <f t="shared" si="3736"/>
        <v>1088</v>
      </c>
      <c r="AF4807" s="22">
        <f t="shared" si="3722"/>
        <v>1088</v>
      </c>
      <c r="AG4807" s="20">
        <f t="shared" si="3741"/>
        <v>1088</v>
      </c>
      <c r="AH4807" s="20" t="str">
        <f>VLOOKUP(U4807,[1]提成计算!B:I,8,FALSE)</f>
        <v>否</v>
      </c>
      <c r="AI4807" s="20"/>
      <c r="AJ4807" s="22"/>
      <c r="AK4807" s="22"/>
      <c r="AM4807" s="22"/>
      <c r="AN4807" s="22"/>
      <c r="AO4807" s="22" t="s">
        <v>5792</v>
      </c>
      <c r="AP4807" s="22" t="s">
        <v>1301</v>
      </c>
      <c r="AS4807" s="20"/>
      <c r="AT4807" s="20"/>
      <c r="AU4807" s="20"/>
    </row>
    <row r="4808" spans="1:47" x14ac:dyDescent="0.15">
      <c r="A4808" s="21" t="s">
        <v>1273</v>
      </c>
      <c r="B4808" s="22" t="s">
        <v>918</v>
      </c>
      <c r="C4808" s="22" t="s">
        <v>1178</v>
      </c>
      <c r="D4808" s="22" t="s">
        <v>1183</v>
      </c>
      <c r="E4808" s="22" t="s">
        <v>1885</v>
      </c>
      <c r="F4808" s="22" t="s">
        <v>1250</v>
      </c>
      <c r="G4808" s="22" t="s">
        <v>6147</v>
      </c>
      <c r="I4808" s="22">
        <v>13416802565</v>
      </c>
      <c r="J4808" s="22" t="s">
        <v>1268</v>
      </c>
      <c r="K4808" s="22" t="s">
        <v>5844</v>
      </c>
      <c r="L4808" s="22" t="s">
        <v>1358</v>
      </c>
      <c r="M4808" s="22">
        <v>1088</v>
      </c>
      <c r="N4808" s="22">
        <v>1088</v>
      </c>
      <c r="O4808" s="22" t="s">
        <v>927</v>
      </c>
      <c r="P4808" s="22" t="s">
        <v>50</v>
      </c>
      <c r="Q4808" s="28"/>
      <c r="R4808" s="21" t="s">
        <v>77</v>
      </c>
      <c r="S4808" s="21"/>
      <c r="T4808" s="21" t="s">
        <v>53</v>
      </c>
      <c r="U4808" s="21" t="s">
        <v>5945</v>
      </c>
      <c r="V4808" s="46">
        <v>1</v>
      </c>
      <c r="W4808" s="26">
        <f t="shared" si="3721"/>
        <v>1</v>
      </c>
      <c r="X4808" s="26">
        <f t="shared" si="3728"/>
        <v>1</v>
      </c>
      <c r="Y4808" s="21">
        <v>10</v>
      </c>
      <c r="Z4808" s="22">
        <f t="shared" si="3735"/>
        <v>1088</v>
      </c>
      <c r="AA4808" s="20" t="s">
        <v>5794</v>
      </c>
      <c r="AB4808" s="22"/>
      <c r="AC4808" s="22">
        <v>1</v>
      </c>
      <c r="AD4808" s="22"/>
      <c r="AE4808" s="22">
        <f t="shared" si="3736"/>
        <v>1088</v>
      </c>
      <c r="AF4808" s="22">
        <f t="shared" si="3722"/>
        <v>1088</v>
      </c>
      <c r="AG4808" s="20">
        <f t="shared" si="3741"/>
        <v>1088</v>
      </c>
      <c r="AH4808" s="20" t="str">
        <f>VLOOKUP(U4808,[1]提成计算!B:I,8,FALSE)</f>
        <v xml:space="preserve"> </v>
      </c>
      <c r="AI4808" s="20"/>
      <c r="AJ4808" s="22"/>
      <c r="AK4808" s="22"/>
      <c r="AM4808" s="22"/>
      <c r="AN4808" s="22"/>
      <c r="AO4808" s="22" t="s">
        <v>5792</v>
      </c>
      <c r="AP4808" s="22" t="s">
        <v>1301</v>
      </c>
      <c r="AS4808" s="20"/>
      <c r="AT4808" s="20"/>
      <c r="AU4808" s="20"/>
    </row>
    <row r="4809" spans="1:47" x14ac:dyDescent="0.15">
      <c r="A4809" s="21" t="s">
        <v>1273</v>
      </c>
      <c r="B4809" s="22" t="s">
        <v>918</v>
      </c>
      <c r="C4809" s="22" t="s">
        <v>1178</v>
      </c>
      <c r="D4809" s="22" t="s">
        <v>1183</v>
      </c>
      <c r="E4809" s="22" t="s">
        <v>1622</v>
      </c>
      <c r="F4809" s="22" t="s">
        <v>1250</v>
      </c>
      <c r="G4809" s="22" t="s">
        <v>6148</v>
      </c>
      <c r="I4809" s="22">
        <v>13618699976</v>
      </c>
      <c r="J4809" s="22" t="s">
        <v>924</v>
      </c>
      <c r="K4809" s="22" t="s">
        <v>174</v>
      </c>
      <c r="L4809" s="22" t="s">
        <v>1299</v>
      </c>
      <c r="M4809" s="22">
        <v>888</v>
      </c>
      <c r="N4809" s="22">
        <v>888</v>
      </c>
      <c r="O4809" s="22" t="s">
        <v>927</v>
      </c>
      <c r="P4809" s="22" t="s">
        <v>50</v>
      </c>
      <c r="Q4809" s="28"/>
      <c r="R4809" s="21" t="s">
        <v>77</v>
      </c>
      <c r="S4809" s="25" t="s">
        <v>1222</v>
      </c>
      <c r="T4809" s="21" t="s">
        <v>5850</v>
      </c>
      <c r="U4809" s="21"/>
      <c r="V4809" s="46">
        <v>1</v>
      </c>
      <c r="W4809" s="26">
        <f t="shared" si="3721"/>
        <v>1</v>
      </c>
      <c r="Y4809" s="21">
        <v>12</v>
      </c>
      <c r="Z4809" s="22">
        <f t="shared" si="3735"/>
        <v>888</v>
      </c>
      <c r="AA4809" s="20" t="s">
        <v>5794</v>
      </c>
      <c r="AB4809" s="22"/>
      <c r="AC4809" s="22">
        <v>1</v>
      </c>
      <c r="AD4809" s="22"/>
      <c r="AE4809" s="22">
        <f t="shared" si="3736"/>
        <v>888</v>
      </c>
      <c r="AF4809" s="22">
        <f t="shared" si="3722"/>
        <v>888</v>
      </c>
      <c r="AG4809" s="20"/>
      <c r="AH4809" s="22"/>
      <c r="AI4809" s="22"/>
      <c r="AJ4809" s="22">
        <f t="shared" ref="AJ4809:AJ4812" si="3742">N4809</f>
        <v>888</v>
      </c>
      <c r="AK4809" s="22">
        <f>IF(O4809="(传统)XDSL",VLOOKUP(S4809,[1]续费率明细!C:I,7,FALSE)*1,IF(O4809="GPON+XDSL",VLOOKUP(S4809,[1]续费率明细!C:I,7,FALSE)*1,VLOOKUP(S4809,[1]续费率明细!C:I,5,FALSE)*1))</f>
        <v>-40</v>
      </c>
      <c r="AL4809" s="22" t="s">
        <v>1300</v>
      </c>
      <c r="AM4809" s="22"/>
      <c r="AN4809" s="22"/>
      <c r="AO4809" s="22" t="s">
        <v>5792</v>
      </c>
      <c r="AP4809" s="22" t="s">
        <v>1301</v>
      </c>
      <c r="AS4809" s="20"/>
      <c r="AT4809" s="20"/>
      <c r="AU4809" s="20"/>
    </row>
    <row r="4810" spans="1:47" x14ac:dyDescent="0.15">
      <c r="A4810" s="21" t="s">
        <v>1273</v>
      </c>
      <c r="B4810" s="22" t="s">
        <v>918</v>
      </c>
      <c r="C4810" s="22" t="s">
        <v>1178</v>
      </c>
      <c r="D4810" s="22" t="s">
        <v>1183</v>
      </c>
      <c r="E4810" s="22" t="s">
        <v>1622</v>
      </c>
      <c r="F4810" s="22" t="s">
        <v>1250</v>
      </c>
      <c r="G4810" s="22" t="s">
        <v>6149</v>
      </c>
      <c r="I4810" s="22">
        <v>13650252087</v>
      </c>
      <c r="J4810" s="22" t="s">
        <v>924</v>
      </c>
      <c r="K4810" s="22" t="s">
        <v>174</v>
      </c>
      <c r="L4810" s="22" t="s">
        <v>1299</v>
      </c>
      <c r="M4810" s="22">
        <v>888</v>
      </c>
      <c r="N4810" s="22">
        <v>888</v>
      </c>
      <c r="O4810" s="22" t="s">
        <v>927</v>
      </c>
      <c r="P4810" s="22" t="s">
        <v>50</v>
      </c>
      <c r="Q4810" s="28"/>
      <c r="R4810" s="21" t="s">
        <v>77</v>
      </c>
      <c r="S4810" s="25" t="s">
        <v>1222</v>
      </c>
      <c r="T4810" s="21" t="s">
        <v>5850</v>
      </c>
      <c r="U4810" s="21"/>
      <c r="V4810" s="46">
        <v>1</v>
      </c>
      <c r="W4810" s="26">
        <f t="shared" si="3721"/>
        <v>1</v>
      </c>
      <c r="Y4810" s="21">
        <v>12</v>
      </c>
      <c r="Z4810" s="22">
        <f t="shared" si="3735"/>
        <v>888</v>
      </c>
      <c r="AA4810" s="20" t="s">
        <v>5794</v>
      </c>
      <c r="AB4810" s="22"/>
      <c r="AC4810" s="22">
        <v>1</v>
      </c>
      <c r="AD4810" s="22"/>
      <c r="AE4810" s="22">
        <f t="shared" si="3736"/>
        <v>888</v>
      </c>
      <c r="AF4810" s="22">
        <f t="shared" si="3722"/>
        <v>888</v>
      </c>
      <c r="AG4810" s="20"/>
      <c r="AH4810" s="22"/>
      <c r="AI4810" s="22"/>
      <c r="AJ4810" s="22">
        <f t="shared" si="3742"/>
        <v>888</v>
      </c>
      <c r="AK4810" s="22">
        <f>IF(O4810="(传统)XDSL",VLOOKUP(S4810,[1]续费率明细!C:I,7,FALSE)*1,IF(O4810="GPON+XDSL",VLOOKUP(S4810,[1]续费率明细!C:I,7,FALSE)*1,VLOOKUP(S4810,[1]续费率明细!C:I,5,FALSE)*1))</f>
        <v>-40</v>
      </c>
      <c r="AL4810" s="22" t="s">
        <v>1300</v>
      </c>
      <c r="AM4810" s="22"/>
      <c r="AN4810" s="22"/>
      <c r="AO4810" s="22" t="s">
        <v>5792</v>
      </c>
      <c r="AP4810" s="22" t="s">
        <v>1301</v>
      </c>
      <c r="AS4810" s="20"/>
      <c r="AT4810" s="20"/>
      <c r="AU4810" s="20"/>
    </row>
    <row r="4811" spans="1:47" x14ac:dyDescent="0.15">
      <c r="A4811" s="21" t="s">
        <v>1273</v>
      </c>
      <c r="B4811" s="22" t="s">
        <v>918</v>
      </c>
      <c r="C4811" s="22" t="s">
        <v>1178</v>
      </c>
      <c r="D4811" s="22" t="s">
        <v>1183</v>
      </c>
      <c r="E4811" s="22" t="s">
        <v>1193</v>
      </c>
      <c r="F4811" s="22" t="s">
        <v>1250</v>
      </c>
      <c r="G4811" s="22" t="s">
        <v>6150</v>
      </c>
      <c r="I4811" s="22">
        <v>13600289210</v>
      </c>
      <c r="J4811" s="22" t="s">
        <v>924</v>
      </c>
      <c r="K4811" s="22" t="s">
        <v>5844</v>
      </c>
      <c r="L4811" s="22" t="s">
        <v>1299</v>
      </c>
      <c r="M4811" s="22">
        <v>888</v>
      </c>
      <c r="N4811" s="22">
        <v>888</v>
      </c>
      <c r="O4811" s="22" t="s">
        <v>927</v>
      </c>
      <c r="P4811" s="22" t="s">
        <v>50</v>
      </c>
      <c r="Q4811" s="28"/>
      <c r="R4811" s="21" t="s">
        <v>77</v>
      </c>
      <c r="S4811" s="25" t="s">
        <v>1196</v>
      </c>
      <c r="T4811" s="21" t="s">
        <v>53</v>
      </c>
      <c r="U4811" s="21" t="s">
        <v>5945</v>
      </c>
      <c r="V4811" s="46">
        <v>1</v>
      </c>
      <c r="W4811" s="26">
        <f t="shared" si="3721"/>
        <v>1</v>
      </c>
      <c r="Y4811" s="21">
        <v>12</v>
      </c>
      <c r="Z4811" s="22">
        <f t="shared" si="3735"/>
        <v>888</v>
      </c>
      <c r="AA4811" s="20" t="s">
        <v>5794</v>
      </c>
      <c r="AB4811" s="22"/>
      <c r="AC4811" s="22">
        <v>1</v>
      </c>
      <c r="AD4811" s="22"/>
      <c r="AE4811" s="22">
        <f t="shared" si="3736"/>
        <v>888</v>
      </c>
      <c r="AF4811" s="22">
        <f t="shared" si="3722"/>
        <v>888</v>
      </c>
      <c r="AG4811" s="20"/>
      <c r="AH4811" s="22"/>
      <c r="AI4811" s="22"/>
      <c r="AJ4811" s="22">
        <f t="shared" si="3742"/>
        <v>888</v>
      </c>
      <c r="AK4811" s="22">
        <f>IF(O4811="(传统)XDSL",VLOOKUP(S4811,[2]直销续费率明细!C:I,7,FALSE)*1,IF(O4811="GPON+XDSL",VLOOKUP(S4811,[2]直销续费率明细!C:I,7,FALSE)*1,VLOOKUP(S4811,[2]直销续费率明细!C:I,5,FALSE)*1))</f>
        <v>-40</v>
      </c>
      <c r="AL4811" s="22" t="s">
        <v>1309</v>
      </c>
      <c r="AM4811" s="22"/>
      <c r="AN4811" s="22"/>
      <c r="AO4811" s="22" t="s">
        <v>5792</v>
      </c>
      <c r="AP4811" s="22" t="s">
        <v>1301</v>
      </c>
      <c r="AS4811" s="20">
        <f>IF(Y4811&gt;=10,VLOOKUP(U4811,[2]提成计算!B:T,19,FALSE),VLOOKUP(U4811,[2]提成计算!B:T,18,FALSE))</f>
        <v>0.09</v>
      </c>
      <c r="AT4811" s="20">
        <f t="shared" ref="AT4811:AT4812" si="3743">IF(AD4811*AS4811&gt;0,AD4811*AS4811,AE4811*AS4811)</f>
        <v>79.92</v>
      </c>
      <c r="AU4811" s="20">
        <f t="shared" ref="AU4811:AU4812" si="3744">IF(AND(AK4811&lt;0,AK4811+AT4811&lt;0),-AT4811,AK4811)</f>
        <v>-40</v>
      </c>
    </row>
    <row r="4812" spans="1:47" x14ac:dyDescent="0.15">
      <c r="A4812" s="21" t="s">
        <v>1273</v>
      </c>
      <c r="B4812" s="22" t="s">
        <v>918</v>
      </c>
      <c r="C4812" s="22" t="s">
        <v>1178</v>
      </c>
      <c r="D4812" s="22" t="s">
        <v>1189</v>
      </c>
      <c r="E4812" s="22" t="s">
        <v>6077</v>
      </c>
      <c r="F4812" s="22" t="s">
        <v>1250</v>
      </c>
      <c r="G4812" s="22" t="s">
        <v>6151</v>
      </c>
      <c r="I4812" s="22">
        <v>15007672811</v>
      </c>
      <c r="J4812" s="22" t="s">
        <v>924</v>
      </c>
      <c r="K4812" s="22" t="s">
        <v>351</v>
      </c>
      <c r="L4812" s="22" t="s">
        <v>1299</v>
      </c>
      <c r="M4812" s="22">
        <v>888</v>
      </c>
      <c r="N4812" s="22">
        <v>888</v>
      </c>
      <c r="O4812" s="22" t="s">
        <v>927</v>
      </c>
      <c r="P4812" s="22" t="s">
        <v>50</v>
      </c>
      <c r="Q4812" s="28"/>
      <c r="R4812" s="21" t="s">
        <v>117</v>
      </c>
      <c r="S4812" s="25" t="s">
        <v>1201</v>
      </c>
      <c r="T4812" s="21" t="s">
        <v>53</v>
      </c>
      <c r="U4812" s="21" t="s">
        <v>5925</v>
      </c>
      <c r="V4812" s="46">
        <v>1</v>
      </c>
      <c r="W4812" s="26">
        <f t="shared" si="3721"/>
        <v>1</v>
      </c>
      <c r="Y4812" s="21">
        <v>12</v>
      </c>
      <c r="Z4812" s="22">
        <f t="shared" si="3735"/>
        <v>888</v>
      </c>
      <c r="AA4812" s="20" t="s">
        <v>5794</v>
      </c>
      <c r="AB4812" s="22"/>
      <c r="AC4812" s="22">
        <v>1</v>
      </c>
      <c r="AD4812" s="22"/>
      <c r="AE4812" s="22">
        <f t="shared" si="3736"/>
        <v>888</v>
      </c>
      <c r="AF4812" s="22">
        <f t="shared" si="3722"/>
        <v>888</v>
      </c>
      <c r="AG4812" s="20"/>
      <c r="AH4812" s="22"/>
      <c r="AI4812" s="22"/>
      <c r="AJ4812" s="22">
        <f t="shared" si="3742"/>
        <v>888</v>
      </c>
      <c r="AK4812" s="22">
        <f>IF(O4812="(传统)XDSL",VLOOKUP(S4812,[2]直销续费率明细!C:I,7,FALSE)*1,IF(O4812="GPON+XDSL",VLOOKUP(S4812,[2]直销续费率明细!C:I,7,FALSE)*1,VLOOKUP(S4812,[2]直销续费率明细!C:I,5,FALSE)*1))</f>
        <v>-40</v>
      </c>
      <c r="AL4812" s="22" t="s">
        <v>1309</v>
      </c>
      <c r="AM4812" s="22"/>
      <c r="AN4812" s="22"/>
      <c r="AO4812" s="22" t="s">
        <v>5792</v>
      </c>
      <c r="AP4812" s="22" t="s">
        <v>1301</v>
      </c>
      <c r="AS4812" s="20">
        <f>IF(Y4812&gt;=10,VLOOKUP(U4812,[2]提成计算!B:T,19,FALSE),VLOOKUP(U4812,[2]提成计算!B:T,18,FALSE))</f>
        <v>0.1</v>
      </c>
      <c r="AT4812" s="20">
        <f t="shared" si="3743"/>
        <v>88.800000000000011</v>
      </c>
      <c r="AU4812" s="20">
        <f t="shared" si="3744"/>
        <v>-40</v>
      </c>
    </row>
    <row r="4813" spans="1:47" x14ac:dyDescent="0.15">
      <c r="A4813" s="21" t="s">
        <v>1273</v>
      </c>
      <c r="B4813" s="22" t="s">
        <v>918</v>
      </c>
      <c r="C4813" s="22" t="s">
        <v>1178</v>
      </c>
      <c r="D4813" s="22" t="s">
        <v>1183</v>
      </c>
      <c r="E4813" s="22" t="s">
        <v>1184</v>
      </c>
      <c r="F4813" s="22" t="s">
        <v>1250</v>
      </c>
      <c r="G4813" s="22" t="s">
        <v>6152</v>
      </c>
      <c r="I4813" s="22">
        <v>13580899905</v>
      </c>
      <c r="J4813" s="22" t="s">
        <v>1268</v>
      </c>
      <c r="K4813" s="22" t="s">
        <v>174</v>
      </c>
      <c r="L4813" s="22" t="s">
        <v>2268</v>
      </c>
      <c r="M4813" s="22">
        <v>1398</v>
      </c>
      <c r="N4813" s="22">
        <v>1398</v>
      </c>
      <c r="O4813" s="22" t="s">
        <v>927</v>
      </c>
      <c r="P4813" s="22" t="s">
        <v>50</v>
      </c>
      <c r="Q4813" s="28"/>
      <c r="R4813" s="21" t="s">
        <v>77</v>
      </c>
      <c r="S4813" s="21"/>
      <c r="T4813" s="21" t="s">
        <v>5850</v>
      </c>
      <c r="U4813" s="21"/>
      <c r="V4813" s="46">
        <v>1</v>
      </c>
      <c r="W4813" s="26">
        <f t="shared" si="3721"/>
        <v>1</v>
      </c>
      <c r="X4813" s="26">
        <f t="shared" si="3728"/>
        <v>1</v>
      </c>
      <c r="Y4813" s="21">
        <v>20</v>
      </c>
      <c r="Z4813" s="22">
        <f t="shared" si="3735"/>
        <v>1398</v>
      </c>
      <c r="AA4813" s="20" t="s">
        <v>5794</v>
      </c>
      <c r="AB4813" s="22"/>
      <c r="AC4813" s="22">
        <v>1</v>
      </c>
      <c r="AD4813" s="22"/>
      <c r="AE4813" s="22">
        <f t="shared" si="3736"/>
        <v>1398</v>
      </c>
      <c r="AF4813" s="22">
        <f t="shared" si="3722"/>
        <v>1398</v>
      </c>
      <c r="AG4813" s="20">
        <f>N4813</f>
        <v>1398</v>
      </c>
      <c r="AH4813" s="20"/>
      <c r="AI4813" s="20"/>
      <c r="AJ4813" s="22"/>
      <c r="AK4813" s="22"/>
      <c r="AM4813" s="22"/>
      <c r="AN4813" s="22"/>
      <c r="AO4813" s="22" t="s">
        <v>5792</v>
      </c>
      <c r="AP4813" s="22" t="s">
        <v>1301</v>
      </c>
      <c r="AS4813" s="20"/>
      <c r="AT4813" s="20"/>
      <c r="AU4813" s="20"/>
    </row>
    <row r="4814" spans="1:47" s="31" customFormat="1" x14ac:dyDescent="0.15">
      <c r="A4814" s="30" t="s">
        <v>1273</v>
      </c>
      <c r="B4814" s="31" t="s">
        <v>918</v>
      </c>
      <c r="C4814" s="31" t="s">
        <v>1178</v>
      </c>
      <c r="D4814" s="31" t="s">
        <v>1183</v>
      </c>
      <c r="E4814" s="31" t="s">
        <v>1193</v>
      </c>
      <c r="F4814" s="31" t="s">
        <v>1250</v>
      </c>
      <c r="G4814" s="31" t="s">
        <v>6153</v>
      </c>
      <c r="I4814" s="31">
        <v>13712532286</v>
      </c>
      <c r="J4814" s="31" t="s">
        <v>924</v>
      </c>
      <c r="K4814" s="31" t="s">
        <v>6154</v>
      </c>
      <c r="L4814" s="31" t="s">
        <v>1947</v>
      </c>
      <c r="M4814" s="31">
        <v>400</v>
      </c>
      <c r="N4814" s="31">
        <v>400</v>
      </c>
      <c r="O4814" s="31" t="s">
        <v>927</v>
      </c>
      <c r="P4814" s="31" t="s">
        <v>50</v>
      </c>
      <c r="Q4814" s="35"/>
      <c r="R4814" s="31" t="s">
        <v>6084</v>
      </c>
      <c r="S4814" s="30"/>
      <c r="T4814" s="30" t="s">
        <v>6155</v>
      </c>
      <c r="U4814" s="31" t="s">
        <v>6085</v>
      </c>
      <c r="V4814" s="47">
        <v>0.5</v>
      </c>
      <c r="W4814" s="33">
        <f t="shared" si="3721"/>
        <v>0.5</v>
      </c>
      <c r="X4814" s="33"/>
      <c r="Y4814" s="30">
        <v>4</v>
      </c>
      <c r="Z4814" s="31">
        <f t="shared" si="3735"/>
        <v>400</v>
      </c>
      <c r="AA4814" s="36" t="s">
        <v>5794</v>
      </c>
      <c r="AB4814" s="31">
        <v>1</v>
      </c>
      <c r="AG4814" s="36"/>
      <c r="AL4814" s="31" t="s">
        <v>1309</v>
      </c>
      <c r="AO4814" s="31" t="s">
        <v>5792</v>
      </c>
      <c r="AP4814" s="31" t="s">
        <v>5835</v>
      </c>
      <c r="AS4814" s="36"/>
      <c r="AT4814" s="36"/>
      <c r="AU4814" s="36"/>
    </row>
    <row r="4815" spans="1:47" x14ac:dyDescent="0.15">
      <c r="A4815" s="21" t="s">
        <v>1273</v>
      </c>
      <c r="B4815" s="22" t="s">
        <v>918</v>
      </c>
      <c r="C4815" s="22" t="s">
        <v>1178</v>
      </c>
      <c r="D4815" s="22" t="s">
        <v>1183</v>
      </c>
      <c r="E4815" s="22" t="s">
        <v>1184</v>
      </c>
      <c r="F4815" s="22" t="s">
        <v>1250</v>
      </c>
      <c r="G4815" s="22" t="s">
        <v>6156</v>
      </c>
      <c r="I4815" s="22">
        <v>13544750959</v>
      </c>
      <c r="J4815" s="22" t="s">
        <v>924</v>
      </c>
      <c r="K4815" s="22" t="s">
        <v>174</v>
      </c>
      <c r="L4815" s="22" t="s">
        <v>1299</v>
      </c>
      <c r="M4815" s="22">
        <v>888</v>
      </c>
      <c r="N4815" s="22">
        <v>888</v>
      </c>
      <c r="O4815" s="22" t="s">
        <v>927</v>
      </c>
      <c r="P4815" s="22" t="s">
        <v>50</v>
      </c>
      <c r="Q4815" s="28"/>
      <c r="R4815" s="21" t="s">
        <v>77</v>
      </c>
      <c r="S4815" s="25" t="s">
        <v>1187</v>
      </c>
      <c r="T4815" s="21" t="s">
        <v>5850</v>
      </c>
      <c r="U4815" s="21"/>
      <c r="V4815" s="46">
        <v>1</v>
      </c>
      <c r="W4815" s="26">
        <f t="shared" si="3721"/>
        <v>1</v>
      </c>
      <c r="Y4815" s="21">
        <v>12</v>
      </c>
      <c r="Z4815" s="22">
        <f t="shared" si="3735"/>
        <v>888</v>
      </c>
      <c r="AA4815" s="20" t="s">
        <v>5794</v>
      </c>
      <c r="AB4815" s="22"/>
      <c r="AC4815" s="22">
        <v>1</v>
      </c>
      <c r="AD4815" s="22"/>
      <c r="AE4815" s="22">
        <f>N4815</f>
        <v>888</v>
      </c>
      <c r="AF4815" s="22">
        <f t="shared" si="3722"/>
        <v>888</v>
      </c>
      <c r="AG4815" s="20"/>
      <c r="AH4815" s="22"/>
      <c r="AI4815" s="22"/>
      <c r="AJ4815" s="22">
        <f t="shared" ref="AJ4815:AJ4816" si="3745">N4815</f>
        <v>888</v>
      </c>
      <c r="AK4815" s="22">
        <f>IF(O4815="(传统)XDSL",VLOOKUP(S4815,[1]续费率明细!C:I,7,FALSE)*1,IF(O4815="GPON+XDSL",VLOOKUP(S4815,[1]续费率明细!C:I,7,FALSE)*1,VLOOKUP(S4815,[1]续费率明细!C:I,5,FALSE)*1))</f>
        <v>-40</v>
      </c>
      <c r="AL4815" s="22" t="s">
        <v>1309</v>
      </c>
      <c r="AM4815" s="22"/>
      <c r="AN4815" s="22"/>
      <c r="AO4815" s="22" t="s">
        <v>5792</v>
      </c>
      <c r="AP4815" s="22" t="s">
        <v>1301</v>
      </c>
      <c r="AS4815" s="20"/>
      <c r="AT4815" s="20"/>
      <c r="AU4815" s="20"/>
    </row>
    <row r="4816" spans="1:47" x14ac:dyDescent="0.15">
      <c r="A4816" s="21" t="s">
        <v>1273</v>
      </c>
      <c r="B4816" s="22" t="s">
        <v>918</v>
      </c>
      <c r="C4816" s="22" t="s">
        <v>1178</v>
      </c>
      <c r="D4816" s="22" t="s">
        <v>1183</v>
      </c>
      <c r="E4816" s="22" t="s">
        <v>1193</v>
      </c>
      <c r="F4816" s="22" t="s">
        <v>1250</v>
      </c>
      <c r="G4816" s="22" t="s">
        <v>6157</v>
      </c>
      <c r="I4816" s="22">
        <v>13544779817</v>
      </c>
      <c r="J4816" s="22" t="s">
        <v>924</v>
      </c>
      <c r="K4816" s="22" t="s">
        <v>174</v>
      </c>
      <c r="L4816" s="22" t="s">
        <v>2501</v>
      </c>
      <c r="M4816" s="22">
        <v>240</v>
      </c>
      <c r="N4816" s="22">
        <v>240</v>
      </c>
      <c r="O4816" s="22" t="s">
        <v>927</v>
      </c>
      <c r="P4816" s="22" t="s">
        <v>50</v>
      </c>
      <c r="Q4816" s="28"/>
      <c r="R4816" s="21" t="s">
        <v>77</v>
      </c>
      <c r="S4816" s="25" t="s">
        <v>1466</v>
      </c>
      <c r="T4816" s="21" t="s">
        <v>5850</v>
      </c>
      <c r="U4816" s="21"/>
      <c r="V4816" s="46">
        <f>3/12</f>
        <v>0.25</v>
      </c>
      <c r="W4816" s="26">
        <f t="shared" si="3721"/>
        <v>0.25</v>
      </c>
      <c r="Y4816" s="21">
        <v>4</v>
      </c>
      <c r="Z4816" s="22">
        <f t="shared" si="3735"/>
        <v>240</v>
      </c>
      <c r="AA4816" s="20" t="s">
        <v>5794</v>
      </c>
      <c r="AB4816" s="22">
        <v>1</v>
      </c>
      <c r="AC4816" s="22"/>
      <c r="AD4816" s="22">
        <f>N4816</f>
        <v>240</v>
      </c>
      <c r="AE4816" s="22"/>
      <c r="AF4816" s="22">
        <f t="shared" si="3722"/>
        <v>240</v>
      </c>
      <c r="AG4816" s="20"/>
      <c r="AH4816" s="22"/>
      <c r="AI4816" s="22"/>
      <c r="AJ4816" s="22">
        <f t="shared" si="3745"/>
        <v>240</v>
      </c>
      <c r="AK4816" s="22">
        <f>IF(O4816="(传统)XDSL",VLOOKUP(S4816,[1]续费率明细!C:I,7,FALSE)*1,IF(O4816="GPON+XDSL",VLOOKUP(S4816,[1]续费率明细!C:I,7,FALSE)*1,VLOOKUP(S4816,[1]续费率明细!C:I,5,FALSE)*1))</f>
        <v>-40</v>
      </c>
      <c r="AL4816" s="22" t="s">
        <v>1309</v>
      </c>
      <c r="AM4816" s="22"/>
      <c r="AN4816" s="22"/>
      <c r="AO4816" s="22" t="s">
        <v>5792</v>
      </c>
      <c r="AP4816" s="22" t="s">
        <v>6158</v>
      </c>
      <c r="AS4816" s="20"/>
      <c r="AT4816" s="20"/>
      <c r="AU4816" s="20"/>
    </row>
    <row r="4817" spans="1:47" x14ac:dyDescent="0.15">
      <c r="A4817" s="21" t="s">
        <v>1273</v>
      </c>
      <c r="B4817" s="22" t="s">
        <v>918</v>
      </c>
      <c r="C4817" s="22" t="s">
        <v>1178</v>
      </c>
      <c r="D4817" s="22" t="s">
        <v>1183</v>
      </c>
      <c r="E4817" s="22" t="s">
        <v>1622</v>
      </c>
      <c r="F4817" s="22" t="s">
        <v>1250</v>
      </c>
      <c r="G4817" s="22" t="s">
        <v>6159</v>
      </c>
      <c r="I4817" s="22">
        <v>13650461740</v>
      </c>
      <c r="J4817" s="22" t="s">
        <v>1268</v>
      </c>
      <c r="K4817" s="22" t="s">
        <v>5853</v>
      </c>
      <c r="L4817" s="22" t="s">
        <v>1358</v>
      </c>
      <c r="M4817" s="22">
        <v>1088</v>
      </c>
      <c r="N4817" s="22">
        <v>1088</v>
      </c>
      <c r="O4817" s="22" t="s">
        <v>927</v>
      </c>
      <c r="P4817" s="22" t="s">
        <v>50</v>
      </c>
      <c r="Q4817" s="28"/>
      <c r="R4817" s="21" t="s">
        <v>77</v>
      </c>
      <c r="S4817" s="21"/>
      <c r="T4817" s="21" t="s">
        <v>53</v>
      </c>
      <c r="U4817" s="21" t="s">
        <v>5901</v>
      </c>
      <c r="V4817" s="46">
        <v>1</v>
      </c>
      <c r="W4817" s="26">
        <f t="shared" si="3721"/>
        <v>1</v>
      </c>
      <c r="X4817" s="26">
        <f t="shared" si="3728"/>
        <v>1</v>
      </c>
      <c r="Y4817" s="21">
        <v>10</v>
      </c>
      <c r="Z4817" s="22">
        <f t="shared" si="3735"/>
        <v>1088</v>
      </c>
      <c r="AA4817" s="20" t="s">
        <v>5794</v>
      </c>
      <c r="AB4817" s="22"/>
      <c r="AC4817" s="22">
        <v>1</v>
      </c>
      <c r="AD4817" s="22"/>
      <c r="AE4817" s="22">
        <f t="shared" ref="AE4817:AE4823" si="3746">N4817</f>
        <v>1088</v>
      </c>
      <c r="AF4817" s="22">
        <f t="shared" si="3722"/>
        <v>1088</v>
      </c>
      <c r="AG4817" s="20">
        <f>N4817</f>
        <v>1088</v>
      </c>
      <c r="AH4817" s="20" t="str">
        <f>VLOOKUP(U4817,[1]提成计算!B:I,8,FALSE)</f>
        <v xml:space="preserve"> </v>
      </c>
      <c r="AI4817" s="20"/>
      <c r="AJ4817" s="22"/>
      <c r="AK4817" s="22"/>
      <c r="AM4817" s="22"/>
      <c r="AN4817" s="22"/>
      <c r="AO4817" s="22" t="s">
        <v>2216</v>
      </c>
      <c r="AP4817" s="22" t="s">
        <v>1301</v>
      </c>
      <c r="AS4817" s="20"/>
      <c r="AT4817" s="20"/>
      <c r="AU4817" s="20"/>
    </row>
    <row r="4818" spans="1:47" x14ac:dyDescent="0.15">
      <c r="A4818" s="21" t="s">
        <v>1273</v>
      </c>
      <c r="B4818" s="22" t="s">
        <v>918</v>
      </c>
      <c r="C4818" s="22" t="s">
        <v>1178</v>
      </c>
      <c r="D4818" s="22" t="s">
        <v>1189</v>
      </c>
      <c r="E4818" s="22" t="s">
        <v>1400</v>
      </c>
      <c r="F4818" s="22" t="s">
        <v>1250</v>
      </c>
      <c r="G4818" s="22" t="s">
        <v>6160</v>
      </c>
      <c r="I4818" s="22">
        <v>13553896212</v>
      </c>
      <c r="J4818" s="22" t="s">
        <v>924</v>
      </c>
      <c r="K4818" s="22" t="s">
        <v>115</v>
      </c>
      <c r="L4818" s="22" t="s">
        <v>1299</v>
      </c>
      <c r="M4818" s="22">
        <v>888</v>
      </c>
      <c r="N4818" s="22">
        <v>888</v>
      </c>
      <c r="O4818" s="22" t="s">
        <v>927</v>
      </c>
      <c r="P4818" s="22" t="s">
        <v>50</v>
      </c>
      <c r="Q4818" s="28"/>
      <c r="R4818" s="21" t="s">
        <v>117</v>
      </c>
      <c r="S4818" s="25" t="s">
        <v>1201</v>
      </c>
      <c r="T4818" s="21" t="s">
        <v>53</v>
      </c>
      <c r="U4818" s="21" t="s">
        <v>6013</v>
      </c>
      <c r="V4818" s="46">
        <v>1</v>
      </c>
      <c r="W4818" s="26">
        <f t="shared" si="3721"/>
        <v>1</v>
      </c>
      <c r="Y4818" s="21">
        <v>12</v>
      </c>
      <c r="Z4818" s="22">
        <f t="shared" si="3735"/>
        <v>888</v>
      </c>
      <c r="AA4818" s="20" t="s">
        <v>2218</v>
      </c>
      <c r="AB4818" s="22"/>
      <c r="AC4818" s="22">
        <v>1</v>
      </c>
      <c r="AD4818" s="22"/>
      <c r="AE4818" s="22">
        <f t="shared" si="3746"/>
        <v>888</v>
      </c>
      <c r="AF4818" s="22">
        <f t="shared" si="3722"/>
        <v>888</v>
      </c>
      <c r="AG4818" s="20"/>
      <c r="AH4818" s="22"/>
      <c r="AI4818" s="22"/>
      <c r="AJ4818" s="22">
        <f>N4818</f>
        <v>888</v>
      </c>
      <c r="AK4818" s="22">
        <f>IF(O4818="(传统)XDSL",VLOOKUP(S4818,[2]直销续费率明细!C:I,7,FALSE)*1,IF(O4818="GPON+XDSL",VLOOKUP(S4818,[2]直销续费率明细!C:I,7,FALSE)*1,VLOOKUP(S4818,[2]直销续费率明细!C:I,5,FALSE)*1))</f>
        <v>-40</v>
      </c>
      <c r="AL4818" s="22" t="s">
        <v>1309</v>
      </c>
      <c r="AM4818" s="22"/>
      <c r="AN4818" s="22"/>
      <c r="AO4818" s="22" t="s">
        <v>5792</v>
      </c>
      <c r="AP4818" s="22" t="s">
        <v>1301</v>
      </c>
      <c r="AS4818" s="20">
        <f>IF(Y4818&gt;=10,VLOOKUP(U4818,[2]提成计算!B:T,19,FALSE),VLOOKUP(U4818,[2]提成计算!B:T,18,FALSE))</f>
        <v>0.12</v>
      </c>
      <c r="AT4818" s="20">
        <f t="shared" ref="AT4818" si="3747">IF(AD4818*AS4818&gt;0,AD4818*AS4818,AE4818*AS4818)</f>
        <v>106.56</v>
      </c>
      <c r="AU4818" s="20">
        <f t="shared" ref="AU4818" si="3748">IF(AND(AK4818&lt;0,AK4818+AT4818&lt;0),-AT4818,AK4818)</f>
        <v>-40</v>
      </c>
    </row>
    <row r="4819" spans="1:47" x14ac:dyDescent="0.15">
      <c r="A4819" s="21" t="s">
        <v>1273</v>
      </c>
      <c r="B4819" s="22" t="s">
        <v>918</v>
      </c>
      <c r="C4819" s="22" t="s">
        <v>1178</v>
      </c>
      <c r="D4819" s="22" t="s">
        <v>1189</v>
      </c>
      <c r="E4819" s="22" t="s">
        <v>1190</v>
      </c>
      <c r="F4819" s="22" t="s">
        <v>1250</v>
      </c>
      <c r="G4819" s="22" t="s">
        <v>6161</v>
      </c>
      <c r="I4819" s="22">
        <v>13113123858</v>
      </c>
      <c r="J4819" s="22" t="s">
        <v>1268</v>
      </c>
      <c r="K4819" s="22" t="s">
        <v>237</v>
      </c>
      <c r="L4819" s="22" t="s">
        <v>1898</v>
      </c>
      <c r="M4819" s="22">
        <v>1398</v>
      </c>
      <c r="N4819" s="22">
        <v>1398</v>
      </c>
      <c r="O4819" s="22" t="s">
        <v>927</v>
      </c>
      <c r="P4819" s="22" t="s">
        <v>50</v>
      </c>
      <c r="Q4819" s="28"/>
      <c r="R4819" s="21" t="s">
        <v>117</v>
      </c>
      <c r="S4819" s="21"/>
      <c r="T4819" s="21" t="s">
        <v>53</v>
      </c>
      <c r="U4819" s="21" t="s">
        <v>5938</v>
      </c>
      <c r="V4819" s="46">
        <v>1</v>
      </c>
      <c r="W4819" s="26">
        <f t="shared" si="3721"/>
        <v>1</v>
      </c>
      <c r="X4819" s="26">
        <f t="shared" si="3728"/>
        <v>1</v>
      </c>
      <c r="Y4819" s="21">
        <v>20</v>
      </c>
      <c r="Z4819" s="22">
        <f t="shared" si="3735"/>
        <v>1398</v>
      </c>
      <c r="AA4819" s="20" t="s">
        <v>5794</v>
      </c>
      <c r="AB4819" s="22"/>
      <c r="AC4819" s="22">
        <v>1</v>
      </c>
      <c r="AD4819" s="22"/>
      <c r="AE4819" s="22">
        <f t="shared" si="3746"/>
        <v>1398</v>
      </c>
      <c r="AF4819" s="22">
        <f t="shared" si="3722"/>
        <v>1398</v>
      </c>
      <c r="AG4819" s="20">
        <f t="shared" ref="AG4819:AG4821" si="3749">N4819</f>
        <v>1398</v>
      </c>
      <c r="AH4819" s="20" t="str">
        <f>VLOOKUP(U4819,[1]提成计算!B:I,8,FALSE)</f>
        <v>否</v>
      </c>
      <c r="AI4819" s="20"/>
      <c r="AJ4819" s="22"/>
      <c r="AK4819" s="22"/>
      <c r="AM4819" s="22"/>
      <c r="AN4819" s="22"/>
      <c r="AO4819" s="22" t="s">
        <v>5792</v>
      </c>
      <c r="AP4819" s="22" t="s">
        <v>1301</v>
      </c>
      <c r="AS4819" s="20"/>
      <c r="AT4819" s="20"/>
      <c r="AU4819" s="20"/>
    </row>
    <row r="4820" spans="1:47" x14ac:dyDescent="0.15">
      <c r="A4820" s="21" t="s">
        <v>1273</v>
      </c>
      <c r="B4820" s="22" t="s">
        <v>918</v>
      </c>
      <c r="C4820" s="22" t="s">
        <v>1178</v>
      </c>
      <c r="D4820" s="22" t="s">
        <v>1183</v>
      </c>
      <c r="E4820" s="22" t="s">
        <v>1184</v>
      </c>
      <c r="F4820" s="22" t="s">
        <v>1250</v>
      </c>
      <c r="G4820" s="22" t="s">
        <v>6162</v>
      </c>
      <c r="I4820" s="22">
        <v>13732766766</v>
      </c>
      <c r="J4820" s="22" t="s">
        <v>1268</v>
      </c>
      <c r="K4820" s="22" t="s">
        <v>1186</v>
      </c>
      <c r="L4820" s="22" t="s">
        <v>1358</v>
      </c>
      <c r="M4820" s="22">
        <v>1088</v>
      </c>
      <c r="N4820" s="22">
        <v>1088</v>
      </c>
      <c r="O4820" s="22" t="s">
        <v>927</v>
      </c>
      <c r="P4820" s="22" t="s">
        <v>50</v>
      </c>
      <c r="Q4820" s="28"/>
      <c r="R4820" s="21" t="s">
        <v>77</v>
      </c>
      <c r="S4820" s="21"/>
      <c r="T4820" s="21" t="s">
        <v>53</v>
      </c>
      <c r="U4820" s="21" t="s">
        <v>5972</v>
      </c>
      <c r="V4820" s="46">
        <v>1</v>
      </c>
      <c r="W4820" s="26">
        <f t="shared" si="3721"/>
        <v>1</v>
      </c>
      <c r="X4820" s="26">
        <f t="shared" si="3728"/>
        <v>1</v>
      </c>
      <c r="Y4820" s="21">
        <v>10</v>
      </c>
      <c r="Z4820" s="22">
        <f t="shared" si="3735"/>
        <v>1088</v>
      </c>
      <c r="AA4820" s="20" t="s">
        <v>5794</v>
      </c>
      <c r="AB4820" s="22"/>
      <c r="AC4820" s="22">
        <v>1</v>
      </c>
      <c r="AD4820" s="22"/>
      <c r="AE4820" s="22">
        <f t="shared" si="3746"/>
        <v>1088</v>
      </c>
      <c r="AF4820" s="22">
        <f t="shared" si="3722"/>
        <v>1088</v>
      </c>
      <c r="AG4820" s="20">
        <f t="shared" si="3749"/>
        <v>1088</v>
      </c>
      <c r="AH4820" s="20" t="str">
        <f>VLOOKUP(U4820,[1]提成计算!B:I,8,FALSE)</f>
        <v xml:space="preserve"> </v>
      </c>
      <c r="AI4820" s="20"/>
      <c r="AJ4820" s="22"/>
      <c r="AK4820" s="22"/>
      <c r="AM4820" s="22"/>
      <c r="AN4820" s="22"/>
      <c r="AO4820" s="22" t="s">
        <v>5792</v>
      </c>
      <c r="AP4820" s="22" t="s">
        <v>1301</v>
      </c>
      <c r="AS4820" s="20"/>
      <c r="AT4820" s="20"/>
      <c r="AU4820" s="20"/>
    </row>
    <row r="4821" spans="1:47" x14ac:dyDescent="0.15">
      <c r="A4821" s="21" t="s">
        <v>1273</v>
      </c>
      <c r="B4821" s="22" t="s">
        <v>918</v>
      </c>
      <c r="C4821" s="22" t="s">
        <v>1178</v>
      </c>
      <c r="D4821" s="22" t="s">
        <v>1183</v>
      </c>
      <c r="E4821" s="22" t="s">
        <v>1184</v>
      </c>
      <c r="F4821" s="22" t="s">
        <v>1250</v>
      </c>
      <c r="G4821" s="22" t="s">
        <v>6163</v>
      </c>
      <c r="I4821" s="22">
        <v>13686172500</v>
      </c>
      <c r="J4821" s="22" t="s">
        <v>1268</v>
      </c>
      <c r="K4821" s="22" t="s">
        <v>134</v>
      </c>
      <c r="L4821" s="22" t="s">
        <v>1376</v>
      </c>
      <c r="M4821" s="22">
        <v>1088</v>
      </c>
      <c r="N4821" s="22">
        <v>1088</v>
      </c>
      <c r="O4821" s="22" t="s">
        <v>927</v>
      </c>
      <c r="P4821" s="22" t="s">
        <v>50</v>
      </c>
      <c r="Q4821" s="28"/>
      <c r="R4821" s="21" t="s">
        <v>77</v>
      </c>
      <c r="S4821" s="21"/>
      <c r="T4821" s="21" t="s">
        <v>53</v>
      </c>
      <c r="U4821" s="21" t="s">
        <v>5912</v>
      </c>
      <c r="V4821" s="46">
        <v>1</v>
      </c>
      <c r="W4821" s="26">
        <f t="shared" si="3721"/>
        <v>1</v>
      </c>
      <c r="X4821" s="26">
        <f t="shared" si="3728"/>
        <v>1</v>
      </c>
      <c r="Y4821" s="21">
        <v>10</v>
      </c>
      <c r="Z4821" s="22">
        <f t="shared" si="3735"/>
        <v>1088</v>
      </c>
      <c r="AA4821" s="20" t="s">
        <v>5794</v>
      </c>
      <c r="AB4821" s="22"/>
      <c r="AC4821" s="22">
        <v>1</v>
      </c>
      <c r="AD4821" s="22"/>
      <c r="AE4821" s="22">
        <f t="shared" si="3746"/>
        <v>1088</v>
      </c>
      <c r="AF4821" s="22">
        <f t="shared" si="3722"/>
        <v>1088</v>
      </c>
      <c r="AG4821" s="20">
        <f t="shared" si="3749"/>
        <v>1088</v>
      </c>
      <c r="AH4821" s="20" t="str">
        <f>VLOOKUP(U4821,[1]提成计算!B:I,8,FALSE)</f>
        <v xml:space="preserve"> </v>
      </c>
      <c r="AI4821" s="20"/>
      <c r="AJ4821" s="22"/>
      <c r="AK4821" s="22"/>
      <c r="AM4821" s="22"/>
      <c r="AN4821" s="22"/>
      <c r="AO4821" s="22" t="s">
        <v>5792</v>
      </c>
      <c r="AP4821" s="22" t="s">
        <v>1301</v>
      </c>
      <c r="AS4821" s="20"/>
      <c r="AT4821" s="20"/>
      <c r="AU4821" s="20"/>
    </row>
    <row r="4822" spans="1:47" x14ac:dyDescent="0.15">
      <c r="A4822" s="21" t="s">
        <v>1273</v>
      </c>
      <c r="B4822" s="22" t="s">
        <v>918</v>
      </c>
      <c r="C4822" s="22" t="s">
        <v>1178</v>
      </c>
      <c r="D4822" s="22" t="s">
        <v>1189</v>
      </c>
      <c r="E4822" s="22" t="s">
        <v>1190</v>
      </c>
      <c r="F4822" s="22" t="s">
        <v>1250</v>
      </c>
      <c r="G4822" s="22" t="s">
        <v>6164</v>
      </c>
      <c r="I4822" s="22">
        <v>13612758119</v>
      </c>
      <c r="J4822" s="22" t="s">
        <v>924</v>
      </c>
      <c r="K4822" s="22" t="s">
        <v>5884</v>
      </c>
      <c r="L4822" s="22" t="s">
        <v>1299</v>
      </c>
      <c r="M4822" s="22">
        <v>888</v>
      </c>
      <c r="N4822" s="22">
        <v>888</v>
      </c>
      <c r="O4822" s="22" t="s">
        <v>927</v>
      </c>
      <c r="P4822" s="22" t="s">
        <v>50</v>
      </c>
      <c r="Q4822" s="28"/>
      <c r="R4822" s="22" t="s">
        <v>117</v>
      </c>
      <c r="T4822" s="21" t="s">
        <v>948</v>
      </c>
      <c r="U4822" s="22" t="s">
        <v>117</v>
      </c>
      <c r="V4822" s="46">
        <v>1</v>
      </c>
      <c r="W4822" s="26">
        <f t="shared" si="3721"/>
        <v>1</v>
      </c>
      <c r="Y4822" s="21">
        <v>12</v>
      </c>
      <c r="Z4822" s="22">
        <f t="shared" si="3735"/>
        <v>888</v>
      </c>
      <c r="AA4822" s="20" t="s">
        <v>5794</v>
      </c>
      <c r="AB4822" s="22"/>
      <c r="AC4822" s="22">
        <v>1</v>
      </c>
      <c r="AD4822" s="22"/>
      <c r="AE4822" s="22">
        <f t="shared" si="3746"/>
        <v>888</v>
      </c>
      <c r="AF4822" s="22">
        <f t="shared" si="3722"/>
        <v>888</v>
      </c>
      <c r="AG4822" s="20"/>
      <c r="AH4822" s="22"/>
      <c r="AI4822" s="22"/>
      <c r="AJ4822" s="22">
        <f>N4822</f>
        <v>888</v>
      </c>
      <c r="AK4822" s="22">
        <f>IF(O4822="(传统)XDSL",VLOOKUP(U4822,[2]自营续费率!B:G,6,FALSE)*1,IF(O4822="GPON+XDSL",VLOOKUP(U4822,[2]自营续费率!B:G,6,FALSE)*1,VLOOKUP(U4822,[2]自营续费率!B:G,4,FALSE)*1))</f>
        <v>-40</v>
      </c>
      <c r="AL4822" s="22" t="s">
        <v>1309</v>
      </c>
      <c r="AM4822" s="22"/>
      <c r="AN4822" s="22"/>
      <c r="AO4822" s="22" t="s">
        <v>5792</v>
      </c>
      <c r="AP4822" s="22" t="s">
        <v>1301</v>
      </c>
      <c r="AS4822" s="20">
        <f>IF(Y4822&gt;=10,VLOOKUP(U4822,[2]自营提成!C:Z,6,FALSE),VLOOKUP(U4822,[2]自营提成!C:Z,5,FALSE))</f>
        <v>0.12</v>
      </c>
      <c r="AT4822" s="20">
        <f t="shared" ref="AT4822" si="3750">IF(AD4822*AS4822&gt;0,AD4822*AS4822,AE4822*AS4822)</f>
        <v>106.56</v>
      </c>
      <c r="AU4822" s="20">
        <f>IF(AND(AK4822&lt;0,AK4822+AT4822&lt;0),-AT4822,AK4822)</f>
        <v>-40</v>
      </c>
    </row>
    <row r="4823" spans="1:47" x14ac:dyDescent="0.15">
      <c r="A4823" s="21" t="s">
        <v>1273</v>
      </c>
      <c r="B4823" s="22" t="s">
        <v>918</v>
      </c>
      <c r="C4823" s="22" t="s">
        <v>1178</v>
      </c>
      <c r="D4823" s="22" t="s">
        <v>1183</v>
      </c>
      <c r="E4823" s="22" t="s">
        <v>1885</v>
      </c>
      <c r="F4823" s="22" t="s">
        <v>1250</v>
      </c>
      <c r="G4823" s="22" t="s">
        <v>6165</v>
      </c>
      <c r="I4823" s="22">
        <v>13538532340</v>
      </c>
      <c r="J4823" s="22" t="s">
        <v>1268</v>
      </c>
      <c r="K4823" s="22" t="s">
        <v>5844</v>
      </c>
      <c r="L4823" s="22" t="s">
        <v>1898</v>
      </c>
      <c r="M4823" s="22">
        <v>1398</v>
      </c>
      <c r="N4823" s="22">
        <v>1398</v>
      </c>
      <c r="O4823" s="22" t="s">
        <v>927</v>
      </c>
      <c r="P4823" s="22" t="s">
        <v>50</v>
      </c>
      <c r="Q4823" s="28"/>
      <c r="R4823" s="21" t="s">
        <v>77</v>
      </c>
      <c r="S4823" s="21"/>
      <c r="T4823" s="21" t="s">
        <v>53</v>
      </c>
      <c r="U4823" s="21" t="s">
        <v>5945</v>
      </c>
      <c r="V4823" s="46">
        <v>1</v>
      </c>
      <c r="W4823" s="26">
        <f t="shared" si="3721"/>
        <v>1</v>
      </c>
      <c r="X4823" s="26">
        <f t="shared" si="3728"/>
        <v>1</v>
      </c>
      <c r="Y4823" s="21">
        <v>20</v>
      </c>
      <c r="Z4823" s="22">
        <f t="shared" si="3735"/>
        <v>1398</v>
      </c>
      <c r="AA4823" s="20" t="s">
        <v>5794</v>
      </c>
      <c r="AB4823" s="22"/>
      <c r="AC4823" s="22">
        <v>1</v>
      </c>
      <c r="AD4823" s="22"/>
      <c r="AE4823" s="22">
        <f t="shared" si="3746"/>
        <v>1398</v>
      </c>
      <c r="AF4823" s="22">
        <f t="shared" si="3722"/>
        <v>1398</v>
      </c>
      <c r="AG4823" s="20">
        <f>N4823</f>
        <v>1398</v>
      </c>
      <c r="AH4823" s="20" t="str">
        <f>VLOOKUP(U4823,[1]提成计算!B:I,8,FALSE)</f>
        <v xml:space="preserve"> </v>
      </c>
      <c r="AI4823" s="20"/>
      <c r="AJ4823" s="22"/>
      <c r="AK4823" s="22"/>
      <c r="AM4823" s="22"/>
      <c r="AN4823" s="22"/>
      <c r="AO4823" s="22" t="s">
        <v>5792</v>
      </c>
      <c r="AP4823" s="22" t="s">
        <v>1301</v>
      </c>
      <c r="AS4823" s="20"/>
      <c r="AT4823" s="20"/>
      <c r="AU4823" s="20"/>
    </row>
    <row r="4824" spans="1:47" x14ac:dyDescent="0.15">
      <c r="A4824" s="21" t="s">
        <v>1273</v>
      </c>
      <c r="B4824" s="22" t="s">
        <v>918</v>
      </c>
      <c r="C4824" s="22" t="s">
        <v>1178</v>
      </c>
      <c r="D4824" s="22" t="s">
        <v>1183</v>
      </c>
      <c r="E4824" s="22" t="s">
        <v>1677</v>
      </c>
      <c r="F4824" s="22" t="s">
        <v>1250</v>
      </c>
      <c r="G4824" s="22" t="s">
        <v>6166</v>
      </c>
      <c r="I4824" s="22">
        <v>13729990498</v>
      </c>
      <c r="J4824" s="22" t="s">
        <v>1275</v>
      </c>
      <c r="K4824" s="22" t="s">
        <v>5853</v>
      </c>
      <c r="L4824" s="22" t="s">
        <v>1277</v>
      </c>
      <c r="M4824" s="22">
        <v>268</v>
      </c>
      <c r="N4824" s="22">
        <v>268</v>
      </c>
      <c r="O4824" s="22" t="s">
        <v>927</v>
      </c>
      <c r="P4824" s="22" t="s">
        <v>50</v>
      </c>
      <c r="Q4824" s="28"/>
      <c r="R4824" s="21" t="s">
        <v>77</v>
      </c>
      <c r="S4824" s="21"/>
      <c r="T4824" s="21" t="s">
        <v>53</v>
      </c>
      <c r="U4824" s="21" t="s">
        <v>5901</v>
      </c>
      <c r="V4824" s="46"/>
      <c r="Y4824" s="21">
        <v>2</v>
      </c>
      <c r="Z4824" s="22">
        <f t="shared" si="3735"/>
        <v>268</v>
      </c>
      <c r="AA4824" s="20" t="s">
        <v>5794</v>
      </c>
      <c r="AB4824" s="22"/>
      <c r="AC4824" s="22"/>
      <c r="AD4824" s="22"/>
      <c r="AE4824" s="22"/>
      <c r="AF4824" s="22"/>
      <c r="AG4824" s="20"/>
      <c r="AH4824" s="22"/>
      <c r="AI4824" s="22"/>
      <c r="AJ4824" s="22"/>
      <c r="AK4824" s="22"/>
      <c r="AM4824" s="22"/>
      <c r="AN4824" s="22"/>
      <c r="AO4824" s="22" t="s">
        <v>5792</v>
      </c>
      <c r="AP4824" s="22">
        <v>0</v>
      </c>
      <c r="AS4824" s="20"/>
      <c r="AT4824" s="20"/>
      <c r="AU4824" s="20"/>
    </row>
    <row r="4825" spans="1:47" x14ac:dyDescent="0.15">
      <c r="A4825" s="21" t="s">
        <v>1273</v>
      </c>
      <c r="B4825" s="22" t="s">
        <v>918</v>
      </c>
      <c r="C4825" s="22" t="s">
        <v>1178</v>
      </c>
      <c r="D4825" s="22" t="s">
        <v>1183</v>
      </c>
      <c r="E4825" s="22" t="s">
        <v>1622</v>
      </c>
      <c r="F4825" s="22" t="s">
        <v>1250</v>
      </c>
      <c r="G4825" s="22" t="s">
        <v>6167</v>
      </c>
      <c r="I4825" s="22">
        <v>13728134193</v>
      </c>
      <c r="J4825" s="22" t="s">
        <v>924</v>
      </c>
      <c r="K4825" s="22" t="s">
        <v>5853</v>
      </c>
      <c r="L4825" s="22" t="s">
        <v>1376</v>
      </c>
      <c r="M4825" s="22">
        <v>1088</v>
      </c>
      <c r="N4825" s="22">
        <v>1088</v>
      </c>
      <c r="O4825" s="22" t="s">
        <v>927</v>
      </c>
      <c r="P4825" s="22" t="s">
        <v>50</v>
      </c>
      <c r="Q4825" s="28"/>
      <c r="R4825" s="21" t="s">
        <v>77</v>
      </c>
      <c r="S4825" s="25" t="s">
        <v>1222</v>
      </c>
      <c r="T4825" s="21" t="s">
        <v>53</v>
      </c>
      <c r="U4825" s="21" t="s">
        <v>5901</v>
      </c>
      <c r="V4825" s="46">
        <v>1</v>
      </c>
      <c r="W4825" s="26">
        <f t="shared" ref="W4825:W4829" si="3751">V4825</f>
        <v>1</v>
      </c>
      <c r="Y4825" s="21">
        <v>10</v>
      </c>
      <c r="Z4825" s="22">
        <f t="shared" si="3735"/>
        <v>1088</v>
      </c>
      <c r="AA4825" s="20" t="s">
        <v>2218</v>
      </c>
      <c r="AB4825" s="22"/>
      <c r="AC4825" s="22">
        <v>1</v>
      </c>
      <c r="AD4825" s="22"/>
      <c r="AE4825" s="22">
        <f t="shared" ref="AE4825:AE4827" si="3752">N4825</f>
        <v>1088</v>
      </c>
      <c r="AF4825" s="22">
        <f t="shared" ref="AF4825:AF4829" si="3753">N4825</f>
        <v>1088</v>
      </c>
      <c r="AG4825" s="20"/>
      <c r="AH4825" s="22"/>
      <c r="AI4825" s="22"/>
      <c r="AJ4825" s="22">
        <f t="shared" ref="AJ4825:AJ4826" si="3754">N4825</f>
        <v>1088</v>
      </c>
      <c r="AK4825" s="22">
        <f>IF(O4825="(传统)XDSL",VLOOKUP(S4825,[2]直销续费率明细!C:I,7,FALSE)*1,IF(O4825="GPON+XDSL",VLOOKUP(S4825,[2]直销续费率明细!C:I,7,FALSE)*1,VLOOKUP(S4825,[2]直销续费率明细!C:I,5,FALSE)*1))</f>
        <v>-40</v>
      </c>
      <c r="AL4825" s="22" t="s">
        <v>1309</v>
      </c>
      <c r="AM4825" s="22"/>
      <c r="AN4825" s="22"/>
      <c r="AO4825" s="22" t="s">
        <v>5792</v>
      </c>
      <c r="AP4825" s="22" t="s">
        <v>1301</v>
      </c>
      <c r="AS4825" s="20">
        <f>IF(Y4825&gt;=10,VLOOKUP(U4825,[2]提成计算!B:T,19,FALSE),VLOOKUP(U4825,[2]提成计算!B:T,18,FALSE))</f>
        <v>0.1</v>
      </c>
      <c r="AT4825" s="20">
        <f t="shared" ref="AT4825:AT4826" si="3755">IF(AD4825*AS4825&gt;0,AD4825*AS4825,AE4825*AS4825)</f>
        <v>108.80000000000001</v>
      </c>
      <c r="AU4825" s="20">
        <f t="shared" ref="AU4825:AU4826" si="3756">IF(AND(AK4825&lt;0,AK4825+AT4825&lt;0),-AT4825,AK4825)</f>
        <v>-40</v>
      </c>
    </row>
    <row r="4826" spans="1:47" x14ac:dyDescent="0.15">
      <c r="A4826" s="21" t="s">
        <v>1273</v>
      </c>
      <c r="B4826" s="22" t="s">
        <v>918</v>
      </c>
      <c r="C4826" s="22" t="s">
        <v>1178</v>
      </c>
      <c r="D4826" s="22" t="s">
        <v>1183</v>
      </c>
      <c r="E4826" s="22" t="s">
        <v>1622</v>
      </c>
      <c r="F4826" s="22" t="s">
        <v>1250</v>
      </c>
      <c r="G4826" s="22" t="s">
        <v>6168</v>
      </c>
      <c r="I4826" s="22">
        <v>15817758815</v>
      </c>
      <c r="J4826" s="22" t="s">
        <v>924</v>
      </c>
      <c r="K4826" s="22" t="s">
        <v>5853</v>
      </c>
      <c r="L4826" s="22" t="s">
        <v>1299</v>
      </c>
      <c r="M4826" s="22">
        <v>888</v>
      </c>
      <c r="N4826" s="22">
        <v>888</v>
      </c>
      <c r="O4826" s="22" t="s">
        <v>927</v>
      </c>
      <c r="P4826" s="22" t="s">
        <v>50</v>
      </c>
      <c r="Q4826" s="28"/>
      <c r="R4826" s="21" t="s">
        <v>77</v>
      </c>
      <c r="S4826" s="25" t="s">
        <v>1222</v>
      </c>
      <c r="T4826" s="21" t="s">
        <v>53</v>
      </c>
      <c r="U4826" s="21" t="s">
        <v>5901</v>
      </c>
      <c r="V4826" s="46">
        <v>1</v>
      </c>
      <c r="W4826" s="26">
        <f t="shared" si="3751"/>
        <v>1</v>
      </c>
      <c r="Y4826" s="21">
        <v>12</v>
      </c>
      <c r="Z4826" s="22">
        <f t="shared" si="3735"/>
        <v>888</v>
      </c>
      <c r="AA4826" s="20" t="s">
        <v>5794</v>
      </c>
      <c r="AB4826" s="22"/>
      <c r="AC4826" s="22">
        <v>1</v>
      </c>
      <c r="AD4826" s="22"/>
      <c r="AE4826" s="22">
        <f t="shared" si="3752"/>
        <v>888</v>
      </c>
      <c r="AF4826" s="22">
        <f t="shared" si="3753"/>
        <v>888</v>
      </c>
      <c r="AG4826" s="20"/>
      <c r="AH4826" s="22"/>
      <c r="AI4826" s="22"/>
      <c r="AJ4826" s="22">
        <f t="shared" si="3754"/>
        <v>888</v>
      </c>
      <c r="AK4826" s="22">
        <f>IF(O4826="(传统)XDSL",VLOOKUP(S4826,[2]直销续费率明细!C:I,7,FALSE)*1,IF(O4826="GPON+XDSL",VLOOKUP(S4826,[2]直销续费率明细!C:I,7,FALSE)*1,VLOOKUP(S4826,[2]直销续费率明细!C:I,5,FALSE)*1))</f>
        <v>-40</v>
      </c>
      <c r="AL4826" s="22" t="s">
        <v>1300</v>
      </c>
      <c r="AM4826" s="22"/>
      <c r="AN4826" s="22"/>
      <c r="AO4826" s="22" t="s">
        <v>5792</v>
      </c>
      <c r="AP4826" s="22" t="s">
        <v>1301</v>
      </c>
      <c r="AS4826" s="20">
        <f>IF(Y4826&gt;=10,VLOOKUP(U4826,[2]提成计算!B:T,19,FALSE),VLOOKUP(U4826,[2]提成计算!B:T,18,FALSE))</f>
        <v>0.1</v>
      </c>
      <c r="AT4826" s="20">
        <f t="shared" si="3755"/>
        <v>88.800000000000011</v>
      </c>
      <c r="AU4826" s="20">
        <f t="shared" si="3756"/>
        <v>-40</v>
      </c>
    </row>
    <row r="4827" spans="1:47" x14ac:dyDescent="0.15">
      <c r="A4827" s="21" t="s">
        <v>1273</v>
      </c>
      <c r="B4827" s="22" t="s">
        <v>918</v>
      </c>
      <c r="C4827" s="22" t="s">
        <v>1178</v>
      </c>
      <c r="D4827" s="22" t="s">
        <v>1179</v>
      </c>
      <c r="E4827" s="22" t="s">
        <v>1236</v>
      </c>
      <c r="F4827" s="22" t="s">
        <v>1250</v>
      </c>
      <c r="G4827" s="22" t="s">
        <v>6169</v>
      </c>
      <c r="I4827" s="22">
        <v>13894910530</v>
      </c>
      <c r="J4827" s="22" t="s">
        <v>1268</v>
      </c>
      <c r="K4827" s="22" t="s">
        <v>1238</v>
      </c>
      <c r="L4827" s="22" t="s">
        <v>1358</v>
      </c>
      <c r="M4827" s="22">
        <v>1088</v>
      </c>
      <c r="N4827" s="22">
        <v>1088</v>
      </c>
      <c r="O4827" s="22" t="s">
        <v>927</v>
      </c>
      <c r="P4827" s="22" t="s">
        <v>50</v>
      </c>
      <c r="Q4827" s="28"/>
      <c r="R4827" s="21" t="s">
        <v>147</v>
      </c>
      <c r="S4827" s="21"/>
      <c r="T4827" s="21" t="s">
        <v>53</v>
      </c>
      <c r="U4827" s="21" t="s">
        <v>6043</v>
      </c>
      <c r="V4827" s="46">
        <v>1</v>
      </c>
      <c r="W4827" s="26">
        <f t="shared" si="3751"/>
        <v>1</v>
      </c>
      <c r="X4827" s="26">
        <f t="shared" ref="X4827" si="3757">V4827</f>
        <v>1</v>
      </c>
      <c r="Y4827" s="21">
        <v>10</v>
      </c>
      <c r="Z4827" s="22">
        <f t="shared" si="3735"/>
        <v>1088</v>
      </c>
      <c r="AA4827" s="20" t="s">
        <v>5794</v>
      </c>
      <c r="AB4827" s="22"/>
      <c r="AC4827" s="22">
        <v>1</v>
      </c>
      <c r="AD4827" s="22"/>
      <c r="AE4827" s="22">
        <f t="shared" si="3752"/>
        <v>1088</v>
      </c>
      <c r="AF4827" s="22">
        <f t="shared" si="3753"/>
        <v>1088</v>
      </c>
      <c r="AG4827" s="20">
        <f>N4827</f>
        <v>1088</v>
      </c>
      <c r="AH4827" s="20" t="str">
        <f>VLOOKUP(U4827,[1]提成计算!B:I,8,FALSE)</f>
        <v xml:space="preserve"> </v>
      </c>
      <c r="AI4827" s="20"/>
      <c r="AJ4827" s="22"/>
      <c r="AK4827" s="22"/>
      <c r="AM4827" s="22"/>
      <c r="AN4827" s="22"/>
      <c r="AO4827" s="22" t="s">
        <v>2216</v>
      </c>
      <c r="AP4827" s="22" t="s">
        <v>1301</v>
      </c>
      <c r="AS4827" s="20"/>
      <c r="AT4827" s="20"/>
      <c r="AU4827" s="20"/>
    </row>
    <row r="4828" spans="1:47" x14ac:dyDescent="0.15">
      <c r="A4828" s="21" t="s">
        <v>1273</v>
      </c>
      <c r="B4828" s="22" t="s">
        <v>918</v>
      </c>
      <c r="C4828" s="22" t="s">
        <v>1178</v>
      </c>
      <c r="D4828" s="22" t="s">
        <v>1183</v>
      </c>
      <c r="E4828" s="22" t="s">
        <v>1622</v>
      </c>
      <c r="F4828" s="22" t="s">
        <v>1250</v>
      </c>
      <c r="G4828" s="22" t="s">
        <v>6170</v>
      </c>
      <c r="I4828" s="22">
        <v>15814370711</v>
      </c>
      <c r="J4828" s="22" t="s">
        <v>924</v>
      </c>
      <c r="K4828" s="22" t="s">
        <v>5853</v>
      </c>
      <c r="L4828" s="22" t="s">
        <v>2119</v>
      </c>
      <c r="M4828" s="22">
        <v>768</v>
      </c>
      <c r="N4828" s="22">
        <v>768</v>
      </c>
      <c r="O4828" s="22" t="s">
        <v>927</v>
      </c>
      <c r="P4828" s="22" t="s">
        <v>50</v>
      </c>
      <c r="Q4828" s="28"/>
      <c r="R4828" s="21" t="s">
        <v>77</v>
      </c>
      <c r="S4828" s="25" t="s">
        <v>1222</v>
      </c>
      <c r="T4828" s="21" t="s">
        <v>53</v>
      </c>
      <c r="U4828" s="21" t="s">
        <v>5903</v>
      </c>
      <c r="V4828" s="46">
        <v>1</v>
      </c>
      <c r="W4828" s="26">
        <f t="shared" si="3751"/>
        <v>1</v>
      </c>
      <c r="Y4828" s="21">
        <v>4</v>
      </c>
      <c r="Z4828" s="22">
        <f t="shared" si="3735"/>
        <v>768</v>
      </c>
      <c r="AA4828" s="20" t="s">
        <v>2218</v>
      </c>
      <c r="AB4828" s="22">
        <v>1</v>
      </c>
      <c r="AC4828" s="22"/>
      <c r="AD4828" s="22">
        <f t="shared" ref="AD4828:AD4829" si="3758">N4828</f>
        <v>768</v>
      </c>
      <c r="AE4828" s="22"/>
      <c r="AF4828" s="22">
        <f t="shared" si="3753"/>
        <v>768</v>
      </c>
      <c r="AG4828" s="20"/>
      <c r="AH4828" s="22"/>
      <c r="AI4828" s="22"/>
      <c r="AJ4828" s="22">
        <f t="shared" ref="AJ4828:AJ4829" si="3759">N4828</f>
        <v>768</v>
      </c>
      <c r="AK4828" s="22">
        <f>IF(O4828="(传统)XDSL",VLOOKUP(S4828,[2]直销续费率明细!C:I,7,FALSE)*1,IF(O4828="GPON+XDSL",VLOOKUP(S4828,[2]直销续费率明细!C:I,7,FALSE)*1,VLOOKUP(S4828,[2]直销续费率明细!C:I,5,FALSE)*1))</f>
        <v>-40</v>
      </c>
      <c r="AL4828" s="22" t="s">
        <v>1309</v>
      </c>
      <c r="AM4828" s="22"/>
      <c r="AN4828" s="22"/>
      <c r="AO4828" s="22" t="s">
        <v>5792</v>
      </c>
      <c r="AP4828" s="22" t="s">
        <v>1301</v>
      </c>
      <c r="AS4828" s="20">
        <f>IF(Y4828&gt;=10,VLOOKUP(U4828,[2]提成计算!B:T,19,FALSE),VLOOKUP(U4828,[2]提成计算!B:T,18,FALSE))</f>
        <v>7.0000000000000007E-2</v>
      </c>
      <c r="AT4828" s="20">
        <f t="shared" ref="AT4828:AT4833" si="3760">IF(AD4828*AS4828&gt;0,AD4828*AS4828,AE4828*AS4828)</f>
        <v>53.760000000000005</v>
      </c>
      <c r="AU4828" s="20">
        <f t="shared" ref="AU4828" si="3761">IF(AND(AK4828&lt;0,AK4828+AT4828&lt;0),-AT4828,AK4828)</f>
        <v>-40</v>
      </c>
    </row>
    <row r="4829" spans="1:47" x14ac:dyDescent="0.15">
      <c r="A4829" s="21" t="s">
        <v>1273</v>
      </c>
      <c r="B4829" s="22" t="s">
        <v>918</v>
      </c>
      <c r="C4829" s="22" t="s">
        <v>1178</v>
      </c>
      <c r="D4829" s="22" t="s">
        <v>1183</v>
      </c>
      <c r="E4829" s="22" t="s">
        <v>6120</v>
      </c>
      <c r="F4829" s="22" t="s">
        <v>1250</v>
      </c>
      <c r="G4829" s="22" t="s">
        <v>6171</v>
      </c>
      <c r="I4829" s="22">
        <v>13546997490</v>
      </c>
      <c r="J4829" s="22" t="s">
        <v>924</v>
      </c>
      <c r="K4829" s="22" t="s">
        <v>6172</v>
      </c>
      <c r="L4829" s="22" t="s">
        <v>2501</v>
      </c>
      <c r="M4829" s="22">
        <v>240</v>
      </c>
      <c r="N4829" s="22">
        <v>240</v>
      </c>
      <c r="O4829" s="22" t="s">
        <v>1262</v>
      </c>
      <c r="P4829" s="22" t="s">
        <v>50</v>
      </c>
      <c r="Q4829" s="28"/>
      <c r="R4829" s="21" t="s">
        <v>77</v>
      </c>
      <c r="S4829" s="25" t="s">
        <v>1196</v>
      </c>
      <c r="T4829" s="21" t="s">
        <v>6173</v>
      </c>
      <c r="U4829" s="21" t="s">
        <v>6174</v>
      </c>
      <c r="V4829" s="46">
        <f>3/12</f>
        <v>0.25</v>
      </c>
      <c r="W4829" s="26">
        <f t="shared" si="3751"/>
        <v>0.25</v>
      </c>
      <c r="Y4829" s="21">
        <v>4</v>
      </c>
      <c r="Z4829" s="22">
        <f t="shared" si="3735"/>
        <v>240</v>
      </c>
      <c r="AA4829" s="20" t="s">
        <v>5794</v>
      </c>
      <c r="AB4829" s="22">
        <v>1</v>
      </c>
      <c r="AC4829" s="22"/>
      <c r="AD4829" s="22">
        <f t="shared" si="3758"/>
        <v>240</v>
      </c>
      <c r="AE4829" s="22"/>
      <c r="AF4829" s="22">
        <f t="shared" si="3753"/>
        <v>240</v>
      </c>
      <c r="AG4829" s="20"/>
      <c r="AH4829" s="22"/>
      <c r="AI4829" s="22"/>
      <c r="AJ4829" s="22">
        <f t="shared" si="3759"/>
        <v>240</v>
      </c>
      <c r="AK4829" s="22"/>
      <c r="AL4829" s="22" t="s">
        <v>1871</v>
      </c>
      <c r="AM4829" s="22"/>
      <c r="AN4829" s="22"/>
      <c r="AO4829" s="22" t="s">
        <v>5792</v>
      </c>
      <c r="AP4829" s="22" t="s">
        <v>6158</v>
      </c>
      <c r="AS4829" s="20">
        <f>IF(Y4829&gt;=10,VLOOKUP(U4829,[2]提成计算!B:T,19,FALSE),VLOOKUP(U4829,[2]提成计算!B:T,18,FALSE))</f>
        <v>7.0000000000000007E-2</v>
      </c>
      <c r="AT4829" s="20">
        <f t="shared" si="3760"/>
        <v>16.8</v>
      </c>
      <c r="AU4829" s="20">
        <f t="shared" ref="AU4829:AU4833" si="3762">IF(AND(AK4829&lt;0,AK4829+AT4829&lt;0),AT4829,AK4829)</f>
        <v>0</v>
      </c>
    </row>
    <row r="4830" spans="1:47" x14ac:dyDescent="0.15">
      <c r="A4830" s="21" t="s">
        <v>1273</v>
      </c>
      <c r="B4830" s="22" t="s">
        <v>918</v>
      </c>
      <c r="C4830" s="22" t="s">
        <v>1178</v>
      </c>
      <c r="D4830" s="22" t="s">
        <v>1183</v>
      </c>
      <c r="E4830" s="22" t="s">
        <v>1184</v>
      </c>
      <c r="F4830" s="22" t="s">
        <v>1250</v>
      </c>
      <c r="G4830" s="22" t="s">
        <v>6175</v>
      </c>
      <c r="I4830" s="22">
        <v>13658551702</v>
      </c>
      <c r="J4830" s="22" t="s">
        <v>1500</v>
      </c>
      <c r="K4830" s="22" t="s">
        <v>1186</v>
      </c>
      <c r="L4830" s="22" t="s">
        <v>1277</v>
      </c>
      <c r="M4830" s="22">
        <v>-997</v>
      </c>
      <c r="N4830" s="22">
        <v>-997</v>
      </c>
      <c r="O4830" s="22" t="s">
        <v>927</v>
      </c>
      <c r="P4830" s="22" t="s">
        <v>1910</v>
      </c>
      <c r="Q4830" s="28"/>
      <c r="R4830" s="21" t="s">
        <v>77</v>
      </c>
      <c r="S4830" s="21"/>
      <c r="T4830" s="21" t="s">
        <v>53</v>
      </c>
      <c r="U4830" s="21" t="s">
        <v>5972</v>
      </c>
      <c r="V4830" s="46"/>
      <c r="Y4830" s="21">
        <v>2</v>
      </c>
      <c r="Z4830" s="22">
        <f t="shared" si="3735"/>
        <v>-997</v>
      </c>
      <c r="AA4830" s="20" t="s">
        <v>1911</v>
      </c>
      <c r="AB4830" s="22"/>
      <c r="AC4830" s="22"/>
      <c r="AD4830" s="22"/>
      <c r="AE4830" s="22"/>
      <c r="AF4830" s="22"/>
      <c r="AG4830" s="20"/>
      <c r="AH4830" s="22"/>
      <c r="AI4830" s="22"/>
      <c r="AJ4830" s="22"/>
      <c r="AK4830" s="22"/>
      <c r="AM4830" s="22"/>
      <c r="AN4830" s="22"/>
      <c r="AO4830" s="22" t="s">
        <v>5792</v>
      </c>
      <c r="AP4830" s="22">
        <v>0</v>
      </c>
      <c r="AS4830" s="20"/>
      <c r="AT4830" s="20"/>
      <c r="AU4830" s="20"/>
    </row>
    <row r="4831" spans="1:47" x14ac:dyDescent="0.15">
      <c r="A4831" s="21" t="s">
        <v>1273</v>
      </c>
      <c r="B4831" s="22" t="s">
        <v>918</v>
      </c>
      <c r="C4831" s="22" t="s">
        <v>1178</v>
      </c>
      <c r="D4831" s="22" t="s">
        <v>1183</v>
      </c>
      <c r="E4831" s="22" t="s">
        <v>1752</v>
      </c>
      <c r="F4831" s="22" t="s">
        <v>1250</v>
      </c>
      <c r="G4831" s="22" t="s">
        <v>6176</v>
      </c>
      <c r="I4831" s="22">
        <v>18897778766</v>
      </c>
      <c r="J4831" s="22" t="s">
        <v>1268</v>
      </c>
      <c r="K4831" s="22" t="s">
        <v>1186</v>
      </c>
      <c r="L4831" s="22" t="s">
        <v>1358</v>
      </c>
      <c r="M4831" s="22">
        <v>1088</v>
      </c>
      <c r="N4831" s="22">
        <v>1088</v>
      </c>
      <c r="O4831" s="22" t="s">
        <v>927</v>
      </c>
      <c r="P4831" s="22" t="s">
        <v>50</v>
      </c>
      <c r="Q4831" s="28"/>
      <c r="R4831" s="21" t="s">
        <v>77</v>
      </c>
      <c r="S4831" s="21"/>
      <c r="T4831" s="21" t="s">
        <v>53</v>
      </c>
      <c r="U4831" s="21" t="s">
        <v>5972</v>
      </c>
      <c r="V4831" s="46">
        <v>1</v>
      </c>
      <c r="W4831" s="26">
        <f t="shared" ref="W4831:W4833" si="3763">V4831</f>
        <v>1</v>
      </c>
      <c r="X4831" s="26">
        <f t="shared" ref="X4831" si="3764">V4831</f>
        <v>1</v>
      </c>
      <c r="Y4831" s="21">
        <v>10</v>
      </c>
      <c r="Z4831" s="22">
        <f t="shared" si="3735"/>
        <v>1088</v>
      </c>
      <c r="AA4831" s="20" t="s">
        <v>2218</v>
      </c>
      <c r="AB4831" s="22"/>
      <c r="AC4831" s="22">
        <v>1</v>
      </c>
      <c r="AD4831" s="22"/>
      <c r="AE4831" s="22">
        <f t="shared" ref="AE4831:AE4832" si="3765">N4831</f>
        <v>1088</v>
      </c>
      <c r="AF4831" s="22">
        <f t="shared" ref="AF4831:AF4833" si="3766">N4831</f>
        <v>1088</v>
      </c>
      <c r="AG4831" s="20">
        <f>N4831</f>
        <v>1088</v>
      </c>
      <c r="AH4831" s="20" t="str">
        <f>VLOOKUP(U4831,[1]提成计算!B:I,8,FALSE)</f>
        <v xml:space="preserve"> </v>
      </c>
      <c r="AI4831" s="20"/>
      <c r="AJ4831" s="22"/>
      <c r="AK4831" s="22"/>
      <c r="AM4831" s="22"/>
      <c r="AN4831" s="22"/>
      <c r="AO4831" s="22" t="s">
        <v>5792</v>
      </c>
      <c r="AP4831" s="22" t="s">
        <v>1301</v>
      </c>
      <c r="AS4831" s="20"/>
      <c r="AT4831" s="20"/>
      <c r="AU4831" s="20"/>
    </row>
    <row r="4832" spans="1:47" x14ac:dyDescent="0.15">
      <c r="A4832" s="21" t="s">
        <v>1273</v>
      </c>
      <c r="B4832" s="22" t="s">
        <v>918</v>
      </c>
      <c r="C4832" s="22" t="s">
        <v>1178</v>
      </c>
      <c r="D4832" s="22" t="s">
        <v>1183</v>
      </c>
      <c r="E4832" s="22" t="s">
        <v>1193</v>
      </c>
      <c r="F4832" s="22" t="s">
        <v>1250</v>
      </c>
      <c r="G4832" s="22" t="s">
        <v>6177</v>
      </c>
      <c r="I4832" s="22">
        <v>13450652880</v>
      </c>
      <c r="J4832" s="22" t="s">
        <v>924</v>
      </c>
      <c r="K4832" s="22" t="s">
        <v>1247</v>
      </c>
      <c r="L4832" s="22" t="s">
        <v>2137</v>
      </c>
      <c r="M4832" s="22">
        <v>1408</v>
      </c>
      <c r="N4832" s="22">
        <v>1408</v>
      </c>
      <c r="O4832" s="22" t="s">
        <v>927</v>
      </c>
      <c r="P4832" s="22" t="s">
        <v>50</v>
      </c>
      <c r="Q4832" s="28"/>
      <c r="R4832" s="21" t="s">
        <v>77</v>
      </c>
      <c r="S4832" s="25" t="s">
        <v>1466</v>
      </c>
      <c r="T4832" s="21" t="s">
        <v>53</v>
      </c>
      <c r="U4832" s="21" t="s">
        <v>5915</v>
      </c>
      <c r="V4832" s="46">
        <v>1</v>
      </c>
      <c r="W4832" s="26">
        <f t="shared" si="3763"/>
        <v>1</v>
      </c>
      <c r="Y4832" s="21">
        <v>12</v>
      </c>
      <c r="Z4832" s="22">
        <f t="shared" si="3735"/>
        <v>1408</v>
      </c>
      <c r="AA4832" s="20" t="s">
        <v>5794</v>
      </c>
      <c r="AB4832" s="22"/>
      <c r="AC4832" s="22">
        <v>1</v>
      </c>
      <c r="AD4832" s="22"/>
      <c r="AE4832" s="22">
        <f t="shared" si="3765"/>
        <v>1408</v>
      </c>
      <c r="AF4832" s="22">
        <f t="shared" si="3766"/>
        <v>1408</v>
      </c>
      <c r="AG4832" s="20"/>
      <c r="AH4832" s="22"/>
      <c r="AI4832" s="22"/>
      <c r="AJ4832" s="22">
        <f t="shared" ref="AJ4832:AJ4833" si="3767">N4832</f>
        <v>1408</v>
      </c>
      <c r="AK4832" s="22">
        <f>IF(O4832="(传统)XDSL",VLOOKUP(S4832,[2]直销续费率明细!C:I,7,FALSE)*1,IF(O4832="GPON+XDSL",VLOOKUP(S4832,[2]直销续费率明细!C:I,7,FALSE)*1,VLOOKUP(S4832,[2]直销续费率明细!C:I,5,FALSE)*1))</f>
        <v>-40</v>
      </c>
      <c r="AL4832" s="22" t="s">
        <v>1309</v>
      </c>
      <c r="AM4832" s="22"/>
      <c r="AN4832" s="22"/>
      <c r="AO4832" s="22" t="s">
        <v>5792</v>
      </c>
      <c r="AP4832" s="22" t="s">
        <v>1301</v>
      </c>
      <c r="AS4832" s="20">
        <f>IF(Y4832&gt;=10,VLOOKUP(U4832,[2]提成计算!B:T,19,FALSE),VLOOKUP(U4832,[2]提成计算!B:T,18,FALSE))</f>
        <v>0.09</v>
      </c>
      <c r="AT4832" s="20">
        <f t="shared" ref="AT4832" si="3768">IF(AD4832*AS4832&gt;0,AD4832*AS4832,AE4832*AS4832)</f>
        <v>126.72</v>
      </c>
      <c r="AU4832" s="20">
        <f t="shared" ref="AU4832" si="3769">IF(AND(AK4832&lt;0,AK4832+AT4832&lt;0),-AT4832,AK4832)</f>
        <v>-40</v>
      </c>
    </row>
    <row r="4833" spans="1:47" x14ac:dyDescent="0.15">
      <c r="A4833" s="21" t="s">
        <v>1273</v>
      </c>
      <c r="B4833" s="22" t="s">
        <v>918</v>
      </c>
      <c r="C4833" s="22" t="s">
        <v>1178</v>
      </c>
      <c r="D4833" s="22" t="s">
        <v>1183</v>
      </c>
      <c r="E4833" s="22" t="s">
        <v>1184</v>
      </c>
      <c r="F4833" s="22" t="s">
        <v>1250</v>
      </c>
      <c r="G4833" s="22" t="s">
        <v>6178</v>
      </c>
      <c r="I4833" s="22">
        <v>13856790818</v>
      </c>
      <c r="J4833" s="22" t="s">
        <v>924</v>
      </c>
      <c r="K4833" s="22" t="s">
        <v>1186</v>
      </c>
      <c r="L4833" s="22" t="s">
        <v>1918</v>
      </c>
      <c r="M4833" s="22">
        <v>680</v>
      </c>
      <c r="N4833" s="22">
        <v>680</v>
      </c>
      <c r="O4833" s="22" t="s">
        <v>1262</v>
      </c>
      <c r="P4833" s="22" t="s">
        <v>50</v>
      </c>
      <c r="Q4833" s="28"/>
      <c r="R4833" s="21" t="s">
        <v>77</v>
      </c>
      <c r="S4833" s="25" t="s">
        <v>1187</v>
      </c>
      <c r="T4833" s="21" t="s">
        <v>53</v>
      </c>
      <c r="U4833" s="21" t="s">
        <v>5972</v>
      </c>
      <c r="V4833" s="46">
        <v>1</v>
      </c>
      <c r="W4833" s="26">
        <f t="shared" si="3763"/>
        <v>1</v>
      </c>
      <c r="Y4833" s="21">
        <v>4</v>
      </c>
      <c r="Z4833" s="22">
        <f t="shared" si="3735"/>
        <v>680</v>
      </c>
      <c r="AA4833" s="20" t="s">
        <v>5794</v>
      </c>
      <c r="AB4833" s="22">
        <v>1</v>
      </c>
      <c r="AC4833" s="22"/>
      <c r="AD4833" s="22">
        <f>N4833</f>
        <v>680</v>
      </c>
      <c r="AE4833" s="22"/>
      <c r="AF4833" s="22">
        <f t="shared" si="3766"/>
        <v>680</v>
      </c>
      <c r="AG4833" s="20"/>
      <c r="AH4833" s="22"/>
      <c r="AI4833" s="22"/>
      <c r="AJ4833" s="22">
        <f t="shared" si="3767"/>
        <v>680</v>
      </c>
      <c r="AK4833" s="22"/>
      <c r="AL4833" s="22" t="s">
        <v>1871</v>
      </c>
      <c r="AM4833" s="22"/>
      <c r="AN4833" s="22"/>
      <c r="AO4833" s="22" t="s">
        <v>2216</v>
      </c>
      <c r="AP4833" s="22" t="s">
        <v>2261</v>
      </c>
      <c r="AS4833" s="20">
        <f>IF(Y4833&gt;=10,VLOOKUP(U4833,[2]提成计算!B:T,19,FALSE),VLOOKUP(U4833,[2]提成计算!B:T,18,FALSE))</f>
        <v>0.06</v>
      </c>
      <c r="AT4833" s="20">
        <f t="shared" si="3760"/>
        <v>40.799999999999997</v>
      </c>
      <c r="AU4833" s="20">
        <f t="shared" si="3762"/>
        <v>0</v>
      </c>
    </row>
    <row r="4834" spans="1:47" x14ac:dyDescent="0.15">
      <c r="A4834" s="21" t="s">
        <v>1273</v>
      </c>
      <c r="B4834" s="22" t="s">
        <v>918</v>
      </c>
      <c r="C4834" s="22" t="s">
        <v>1178</v>
      </c>
      <c r="D4834" s="22" t="s">
        <v>1183</v>
      </c>
      <c r="E4834" s="22" t="s">
        <v>1212</v>
      </c>
      <c r="F4834" s="22" t="s">
        <v>1250</v>
      </c>
      <c r="G4834" s="22" t="s">
        <v>6179</v>
      </c>
      <c r="I4834" s="22">
        <v>13820099988</v>
      </c>
      <c r="J4834" s="22" t="s">
        <v>1500</v>
      </c>
      <c r="K4834" s="22" t="s">
        <v>134</v>
      </c>
      <c r="L4834" s="22" t="s">
        <v>1277</v>
      </c>
      <c r="M4834" s="22">
        <v>-216</v>
      </c>
      <c r="N4834" s="22">
        <v>-216</v>
      </c>
      <c r="O4834" s="22" t="s">
        <v>1262</v>
      </c>
      <c r="P4834" s="22" t="s">
        <v>1910</v>
      </c>
      <c r="Q4834" s="28"/>
      <c r="R4834" s="21" t="s">
        <v>77</v>
      </c>
      <c r="S4834" s="21"/>
      <c r="T4834" s="21" t="s">
        <v>53</v>
      </c>
      <c r="U4834" s="21" t="s">
        <v>6180</v>
      </c>
      <c r="V4834" s="46"/>
      <c r="Y4834" s="21">
        <v>2</v>
      </c>
      <c r="Z4834" s="22">
        <f t="shared" si="3735"/>
        <v>-216</v>
      </c>
      <c r="AA4834" s="20" t="s">
        <v>1911</v>
      </c>
      <c r="AB4834" s="22"/>
      <c r="AC4834" s="22"/>
      <c r="AD4834" s="22"/>
      <c r="AE4834" s="22"/>
      <c r="AF4834" s="22"/>
      <c r="AG4834" s="20"/>
      <c r="AH4834" s="22"/>
      <c r="AI4834" s="22"/>
      <c r="AJ4834" s="22"/>
      <c r="AK4834" s="22"/>
      <c r="AM4834" s="22"/>
      <c r="AN4834" s="22"/>
      <c r="AO4834" s="22" t="s">
        <v>2216</v>
      </c>
      <c r="AP4834" s="22">
        <v>0</v>
      </c>
      <c r="AS4834" s="20"/>
      <c r="AT4834" s="20"/>
      <c r="AU4834" s="20"/>
    </row>
    <row r="4835" spans="1:47" x14ac:dyDescent="0.15">
      <c r="A4835" s="21" t="s">
        <v>1273</v>
      </c>
      <c r="B4835" s="22" t="s">
        <v>918</v>
      </c>
      <c r="C4835" s="22" t="s">
        <v>1178</v>
      </c>
      <c r="D4835" s="22" t="s">
        <v>1183</v>
      </c>
      <c r="E4835" s="22" t="s">
        <v>1885</v>
      </c>
      <c r="F4835" s="22" t="s">
        <v>1250</v>
      </c>
      <c r="G4835" s="22" t="s">
        <v>6181</v>
      </c>
      <c r="I4835" s="22">
        <v>13664066756</v>
      </c>
      <c r="J4835" s="22" t="s">
        <v>924</v>
      </c>
      <c r="K4835" s="22" t="s">
        <v>1224</v>
      </c>
      <c r="L4835" s="22" t="s">
        <v>1299</v>
      </c>
      <c r="M4835" s="22">
        <v>888</v>
      </c>
      <c r="N4835" s="22">
        <v>888</v>
      </c>
      <c r="O4835" s="22" t="s">
        <v>927</v>
      </c>
      <c r="P4835" s="22" t="s">
        <v>50</v>
      </c>
      <c r="Q4835" s="28"/>
      <c r="R4835" s="21" t="s">
        <v>77</v>
      </c>
      <c r="S4835" s="25" t="s">
        <v>1196</v>
      </c>
      <c r="T4835" s="21" t="s">
        <v>53</v>
      </c>
      <c r="U4835" s="21" t="s">
        <v>5933</v>
      </c>
      <c r="V4835" s="46">
        <v>1</v>
      </c>
      <c r="W4835" s="26">
        <f t="shared" ref="W4835:W4838" si="3770">V4835</f>
        <v>1</v>
      </c>
      <c r="Y4835" s="21">
        <v>12</v>
      </c>
      <c r="Z4835" s="22">
        <f t="shared" si="3735"/>
        <v>888</v>
      </c>
      <c r="AA4835" s="20" t="s">
        <v>5794</v>
      </c>
      <c r="AB4835" s="22"/>
      <c r="AC4835" s="22">
        <v>1</v>
      </c>
      <c r="AD4835" s="22"/>
      <c r="AE4835" s="22">
        <f t="shared" ref="AE4835:AE4838" si="3771">N4835</f>
        <v>888</v>
      </c>
      <c r="AF4835" s="22">
        <f t="shared" ref="AF4835:AF4838" si="3772">N4835</f>
        <v>888</v>
      </c>
      <c r="AG4835" s="20"/>
      <c r="AH4835" s="22"/>
      <c r="AI4835" s="22"/>
      <c r="AJ4835" s="22">
        <f>N4835</f>
        <v>888</v>
      </c>
      <c r="AK4835" s="22">
        <f>IF(O4835="(传统)XDSL",VLOOKUP(S4835,[2]直销续费率明细!C:I,7,FALSE)*1,IF(O4835="GPON+XDSL",VLOOKUP(S4835,[2]直销续费率明细!C:I,7,FALSE)*1,VLOOKUP(S4835,[2]直销续费率明细!C:I,5,FALSE)*1))</f>
        <v>-40</v>
      </c>
      <c r="AL4835" s="22" t="s">
        <v>1300</v>
      </c>
      <c r="AM4835" s="22"/>
      <c r="AN4835" s="22"/>
      <c r="AO4835" s="22" t="s">
        <v>5792</v>
      </c>
      <c r="AP4835" s="22" t="s">
        <v>1301</v>
      </c>
      <c r="AS4835" s="20">
        <f>IF(Y4835&gt;=10,VLOOKUP(U4835,[2]提成计算!B:T,19,FALSE),VLOOKUP(U4835,[2]提成计算!B:T,18,FALSE))</f>
        <v>0.1</v>
      </c>
      <c r="AT4835" s="20">
        <f t="shared" ref="AT4835" si="3773">IF(AD4835*AS4835&gt;0,AD4835*AS4835,AE4835*AS4835)</f>
        <v>88.800000000000011</v>
      </c>
      <c r="AU4835" s="20">
        <f t="shared" ref="AU4835" si="3774">IF(AND(AK4835&lt;0,AK4835+AT4835&lt;0),-AT4835,AK4835)</f>
        <v>-40</v>
      </c>
    </row>
    <row r="4836" spans="1:47" x14ac:dyDescent="0.15">
      <c r="A4836" s="21" t="s">
        <v>1273</v>
      </c>
      <c r="B4836" s="22" t="s">
        <v>918</v>
      </c>
      <c r="C4836" s="22" t="s">
        <v>1178</v>
      </c>
      <c r="D4836" s="22" t="s">
        <v>1189</v>
      </c>
      <c r="E4836" s="22" t="s">
        <v>1400</v>
      </c>
      <c r="F4836" s="22" t="s">
        <v>1250</v>
      </c>
      <c r="G4836" s="22" t="s">
        <v>6182</v>
      </c>
      <c r="I4836" s="22">
        <v>13790472002</v>
      </c>
      <c r="J4836" s="22" t="s">
        <v>1268</v>
      </c>
      <c r="K4836" s="22" t="s">
        <v>115</v>
      </c>
      <c r="L4836" s="22" t="s">
        <v>1358</v>
      </c>
      <c r="M4836" s="22">
        <v>1088</v>
      </c>
      <c r="N4836" s="22">
        <v>1088</v>
      </c>
      <c r="O4836" s="22" t="s">
        <v>927</v>
      </c>
      <c r="P4836" s="22" t="s">
        <v>50</v>
      </c>
      <c r="Q4836" s="28"/>
      <c r="R4836" s="21" t="s">
        <v>117</v>
      </c>
      <c r="S4836" s="21"/>
      <c r="T4836" s="21" t="s">
        <v>53</v>
      </c>
      <c r="U4836" s="21" t="s">
        <v>5936</v>
      </c>
      <c r="V4836" s="46">
        <v>1</v>
      </c>
      <c r="W4836" s="26">
        <f t="shared" si="3770"/>
        <v>1</v>
      </c>
      <c r="X4836" s="26">
        <f t="shared" ref="X4836:X4837" si="3775">V4836</f>
        <v>1</v>
      </c>
      <c r="Y4836" s="21">
        <v>10</v>
      </c>
      <c r="Z4836" s="22">
        <f t="shared" si="3735"/>
        <v>1088</v>
      </c>
      <c r="AA4836" s="20" t="s">
        <v>2218</v>
      </c>
      <c r="AB4836" s="22"/>
      <c r="AC4836" s="22">
        <v>1</v>
      </c>
      <c r="AD4836" s="22"/>
      <c r="AE4836" s="22">
        <f t="shared" si="3771"/>
        <v>1088</v>
      </c>
      <c r="AF4836" s="22">
        <f t="shared" si="3772"/>
        <v>1088</v>
      </c>
      <c r="AG4836" s="20">
        <f t="shared" ref="AG4836:AG4837" si="3776">N4836</f>
        <v>1088</v>
      </c>
      <c r="AH4836" s="20" t="str">
        <f>VLOOKUP(U4836,[1]提成计算!B:I,8,FALSE)</f>
        <v>否</v>
      </c>
      <c r="AI4836" s="20"/>
      <c r="AJ4836" s="22"/>
      <c r="AK4836" s="22"/>
      <c r="AM4836" s="22"/>
      <c r="AN4836" s="22"/>
      <c r="AO4836" s="22" t="s">
        <v>5792</v>
      </c>
      <c r="AP4836" s="22" t="s">
        <v>1301</v>
      </c>
      <c r="AS4836" s="20"/>
      <c r="AT4836" s="20"/>
      <c r="AU4836" s="20"/>
    </row>
    <row r="4837" spans="1:47" x14ac:dyDescent="0.15">
      <c r="A4837" s="21" t="s">
        <v>1273</v>
      </c>
      <c r="B4837" s="22" t="s">
        <v>918</v>
      </c>
      <c r="C4837" s="22" t="s">
        <v>1178</v>
      </c>
      <c r="D4837" s="22" t="s">
        <v>1189</v>
      </c>
      <c r="E4837" s="22" t="s">
        <v>1218</v>
      </c>
      <c r="F4837" s="22" t="s">
        <v>1250</v>
      </c>
      <c r="G4837" s="22" t="s">
        <v>6183</v>
      </c>
      <c r="I4837" s="22">
        <v>13812121380</v>
      </c>
      <c r="J4837" s="22" t="s">
        <v>1268</v>
      </c>
      <c r="K4837" s="22" t="s">
        <v>230</v>
      </c>
      <c r="L4837" s="22" t="s">
        <v>1966</v>
      </c>
      <c r="M4837" s="22">
        <v>1598</v>
      </c>
      <c r="N4837" s="22">
        <v>1598</v>
      </c>
      <c r="O4837" s="22" t="s">
        <v>927</v>
      </c>
      <c r="P4837" s="22" t="s">
        <v>50</v>
      </c>
      <c r="Q4837" s="28"/>
      <c r="R4837" s="21" t="s">
        <v>117</v>
      </c>
      <c r="S4837" s="21"/>
      <c r="T4837" s="21" t="s">
        <v>53</v>
      </c>
      <c r="U4837" s="21" t="s">
        <v>5922</v>
      </c>
      <c r="V4837" s="46">
        <v>1</v>
      </c>
      <c r="W4837" s="26">
        <f t="shared" si="3770"/>
        <v>1</v>
      </c>
      <c r="X4837" s="26">
        <f t="shared" si="3775"/>
        <v>1</v>
      </c>
      <c r="Y4837" s="21">
        <v>50</v>
      </c>
      <c r="Z4837" s="22">
        <f t="shared" si="3735"/>
        <v>1598</v>
      </c>
      <c r="AA4837" s="20" t="s">
        <v>5794</v>
      </c>
      <c r="AB4837" s="22"/>
      <c r="AC4837" s="22">
        <v>1</v>
      </c>
      <c r="AD4837" s="22"/>
      <c r="AE4837" s="22">
        <f t="shared" si="3771"/>
        <v>1598</v>
      </c>
      <c r="AF4837" s="22">
        <f t="shared" si="3772"/>
        <v>1598</v>
      </c>
      <c r="AG4837" s="20">
        <f t="shared" si="3776"/>
        <v>1598</v>
      </c>
      <c r="AH4837" s="20" t="str">
        <f>VLOOKUP(U4837,[1]提成计算!B:I,8,FALSE)</f>
        <v>否</v>
      </c>
      <c r="AI4837" s="20"/>
      <c r="AJ4837" s="22"/>
      <c r="AK4837" s="22"/>
      <c r="AM4837" s="22"/>
      <c r="AN4837" s="22"/>
      <c r="AO4837" s="22" t="s">
        <v>5792</v>
      </c>
      <c r="AP4837" s="22" t="s">
        <v>1301</v>
      </c>
      <c r="AS4837" s="20"/>
      <c r="AT4837" s="20"/>
      <c r="AU4837" s="20"/>
    </row>
    <row r="4838" spans="1:47" x14ac:dyDescent="0.15">
      <c r="A4838" s="21" t="s">
        <v>1273</v>
      </c>
      <c r="B4838" s="22" t="s">
        <v>918</v>
      </c>
      <c r="C4838" s="22" t="s">
        <v>1178</v>
      </c>
      <c r="D4838" s="22" t="s">
        <v>1189</v>
      </c>
      <c r="E4838" s="22" t="s">
        <v>1190</v>
      </c>
      <c r="F4838" s="22" t="s">
        <v>1250</v>
      </c>
      <c r="G4838" s="22" t="s">
        <v>6184</v>
      </c>
      <c r="I4838" s="22">
        <v>13549357767</v>
      </c>
      <c r="J4838" s="22" t="s">
        <v>924</v>
      </c>
      <c r="K4838" s="22" t="s">
        <v>237</v>
      </c>
      <c r="L4838" s="22" t="s">
        <v>1299</v>
      </c>
      <c r="M4838" s="22">
        <v>888</v>
      </c>
      <c r="N4838" s="22">
        <v>888</v>
      </c>
      <c r="O4838" s="22" t="s">
        <v>927</v>
      </c>
      <c r="P4838" s="22" t="s">
        <v>50</v>
      </c>
      <c r="Q4838" s="28"/>
      <c r="R4838" s="21" t="s">
        <v>117</v>
      </c>
      <c r="S4838" s="25" t="s">
        <v>1192</v>
      </c>
      <c r="T4838" s="21" t="s">
        <v>53</v>
      </c>
      <c r="U4838" s="21" t="s">
        <v>5938</v>
      </c>
      <c r="V4838" s="46">
        <v>1</v>
      </c>
      <c r="W4838" s="26">
        <f t="shared" si="3770"/>
        <v>1</v>
      </c>
      <c r="Y4838" s="21">
        <v>12</v>
      </c>
      <c r="Z4838" s="22">
        <f t="shared" si="3735"/>
        <v>888</v>
      </c>
      <c r="AA4838" s="20" t="s">
        <v>5794</v>
      </c>
      <c r="AB4838" s="22"/>
      <c r="AC4838" s="22">
        <v>1</v>
      </c>
      <c r="AD4838" s="22"/>
      <c r="AE4838" s="22">
        <f t="shared" si="3771"/>
        <v>888</v>
      </c>
      <c r="AF4838" s="22">
        <f t="shared" si="3772"/>
        <v>888</v>
      </c>
      <c r="AG4838" s="20"/>
      <c r="AH4838" s="22"/>
      <c r="AI4838" s="22"/>
      <c r="AJ4838" s="22">
        <f>N4838</f>
        <v>888</v>
      </c>
      <c r="AK4838" s="22">
        <f>IF(O4838="(传统)XDSL",VLOOKUP(S4838,[2]直销续费率明细!C:I,7,FALSE)*1,IF(O4838="GPON+XDSL",VLOOKUP(S4838,[2]直销续费率明细!C:I,7,FALSE)*1,VLOOKUP(S4838,[2]直销续费率明细!C:I,5,FALSE)*1))</f>
        <v>-40</v>
      </c>
      <c r="AL4838" s="22" t="s">
        <v>1309</v>
      </c>
      <c r="AM4838" s="22"/>
      <c r="AN4838" s="22"/>
      <c r="AO4838" s="22" t="s">
        <v>5792</v>
      </c>
      <c r="AP4838" s="22" t="s">
        <v>1301</v>
      </c>
      <c r="AS4838" s="20">
        <f>IF(Y4838&gt;=10,VLOOKUP(U4838,[2]提成计算!B:T,19,FALSE),VLOOKUP(U4838,[2]提成计算!B:T,18,FALSE))</f>
        <v>0.09</v>
      </c>
      <c r="AT4838" s="20">
        <f t="shared" ref="AT4838" si="3777">IF(AD4838*AS4838&gt;0,AD4838*AS4838,AE4838*AS4838)</f>
        <v>79.92</v>
      </c>
      <c r="AU4838" s="20">
        <f t="shared" ref="AU4838" si="3778">IF(AND(AK4838&lt;0,AK4838+AT4838&lt;0),-AT4838,AK4838)</f>
        <v>-40</v>
      </c>
    </row>
    <row r="4839" spans="1:47" x14ac:dyDescent="0.15">
      <c r="A4839" s="21" t="s">
        <v>1273</v>
      </c>
      <c r="B4839" s="22" t="s">
        <v>918</v>
      </c>
      <c r="C4839" s="22" t="s">
        <v>1178</v>
      </c>
      <c r="D4839" s="22" t="s">
        <v>1189</v>
      </c>
      <c r="E4839" s="22" t="s">
        <v>5962</v>
      </c>
      <c r="F4839" s="22" t="s">
        <v>1250</v>
      </c>
      <c r="G4839" s="22" t="s">
        <v>6185</v>
      </c>
      <c r="I4839" s="22">
        <v>13713065652</v>
      </c>
      <c r="J4839" s="22" t="s">
        <v>1275</v>
      </c>
      <c r="K4839" s="22" t="s">
        <v>390</v>
      </c>
      <c r="L4839" s="22" t="s">
        <v>1277</v>
      </c>
      <c r="M4839" s="22">
        <v>70</v>
      </c>
      <c r="N4839" s="22">
        <v>70</v>
      </c>
      <c r="O4839" s="22" t="s">
        <v>927</v>
      </c>
      <c r="P4839" s="22" t="s">
        <v>50</v>
      </c>
      <c r="Q4839" s="28"/>
      <c r="R4839" s="21" t="s">
        <v>117</v>
      </c>
      <c r="S4839" s="21"/>
      <c r="T4839" s="21" t="s">
        <v>53</v>
      </c>
      <c r="U4839" s="21" t="s">
        <v>5999</v>
      </c>
      <c r="V4839" s="46"/>
      <c r="Y4839" s="21">
        <v>2</v>
      </c>
      <c r="Z4839" s="22">
        <f t="shared" si="3735"/>
        <v>70</v>
      </c>
      <c r="AA4839" s="20" t="s">
        <v>5794</v>
      </c>
      <c r="AB4839" s="22"/>
      <c r="AC4839" s="22"/>
      <c r="AD4839" s="22"/>
      <c r="AE4839" s="22"/>
      <c r="AF4839" s="22"/>
      <c r="AG4839" s="20"/>
      <c r="AH4839" s="22"/>
      <c r="AI4839" s="22"/>
      <c r="AJ4839" s="22"/>
      <c r="AK4839" s="22"/>
      <c r="AM4839" s="22"/>
      <c r="AN4839" s="22"/>
      <c r="AO4839" s="22" t="s">
        <v>5792</v>
      </c>
      <c r="AP4839" s="22">
        <v>0</v>
      </c>
      <c r="AS4839" s="20"/>
      <c r="AT4839" s="20"/>
      <c r="AU4839" s="20"/>
    </row>
    <row r="4840" spans="1:47" x14ac:dyDescent="0.15">
      <c r="A4840" s="21" t="s">
        <v>1273</v>
      </c>
      <c r="B4840" s="22" t="s">
        <v>918</v>
      </c>
      <c r="C4840" s="22" t="s">
        <v>1178</v>
      </c>
      <c r="D4840" s="22" t="s">
        <v>1179</v>
      </c>
      <c r="E4840" s="22" t="s">
        <v>1180</v>
      </c>
      <c r="F4840" s="22" t="s">
        <v>1250</v>
      </c>
      <c r="G4840" s="22" t="s">
        <v>6186</v>
      </c>
      <c r="I4840" s="22">
        <v>13712948933</v>
      </c>
      <c r="J4840" s="22" t="s">
        <v>924</v>
      </c>
      <c r="K4840" s="22" t="s">
        <v>146</v>
      </c>
      <c r="L4840" s="22" t="s">
        <v>1299</v>
      </c>
      <c r="M4840" s="22">
        <v>888</v>
      </c>
      <c r="N4840" s="22">
        <v>888</v>
      </c>
      <c r="O4840" s="22" t="s">
        <v>927</v>
      </c>
      <c r="P4840" s="22" t="s">
        <v>50</v>
      </c>
      <c r="Q4840" s="28"/>
      <c r="R4840" s="21" t="s">
        <v>147</v>
      </c>
      <c r="S4840" s="25" t="s">
        <v>1182</v>
      </c>
      <c r="T4840" s="21" t="s">
        <v>53</v>
      </c>
      <c r="U4840" s="21" t="s">
        <v>5899</v>
      </c>
      <c r="V4840" s="46">
        <v>1</v>
      </c>
      <c r="W4840" s="26">
        <f t="shared" ref="W4840:W4842" si="3779">V4840</f>
        <v>1</v>
      </c>
      <c r="Y4840" s="21">
        <v>12</v>
      </c>
      <c r="Z4840" s="22">
        <f t="shared" si="3735"/>
        <v>888</v>
      </c>
      <c r="AA4840" s="20" t="s">
        <v>5794</v>
      </c>
      <c r="AB4840" s="22"/>
      <c r="AC4840" s="22">
        <v>1</v>
      </c>
      <c r="AD4840" s="22"/>
      <c r="AE4840" s="22">
        <f>N4840</f>
        <v>888</v>
      </c>
      <c r="AF4840" s="22">
        <f t="shared" ref="AF4840:AF4842" si="3780">N4840</f>
        <v>888</v>
      </c>
      <c r="AG4840" s="20"/>
      <c r="AH4840" s="22"/>
      <c r="AI4840" s="22"/>
      <c r="AJ4840" s="22">
        <f t="shared" ref="AJ4840:AJ4842" si="3781">N4840</f>
        <v>888</v>
      </c>
      <c r="AK4840" s="22">
        <f>IF(O4840="(传统)XDSL",VLOOKUP(S4840,[2]直销续费率明细!C:I,7,FALSE)*1,IF(O4840="GPON+XDSL",VLOOKUP(S4840,[2]直销续费率明细!C:I,7,FALSE)*1,VLOOKUP(S4840,[2]直销续费率明细!C:I,5,FALSE)*1))</f>
        <v>15</v>
      </c>
      <c r="AL4840" s="22" t="s">
        <v>1309</v>
      </c>
      <c r="AM4840" s="22"/>
      <c r="AN4840" s="22"/>
      <c r="AO4840" s="22" t="s">
        <v>5792</v>
      </c>
      <c r="AP4840" s="22" t="s">
        <v>1301</v>
      </c>
      <c r="AS4840" s="20">
        <f>IF(Y4840&gt;=10,VLOOKUP(U4840,[2]提成计算!B:T,19,FALSE),VLOOKUP(U4840,[2]提成计算!B:T,18,FALSE))</f>
        <v>0.09</v>
      </c>
      <c r="AT4840" s="20">
        <f t="shared" ref="AT4840:AT4842" si="3782">IF(AD4840*AS4840&gt;0,AD4840*AS4840,AE4840*AS4840)</f>
        <v>79.92</v>
      </c>
      <c r="AU4840" s="20">
        <f t="shared" ref="AU4840:AU4841" si="3783">IF(AND(AK4840&lt;0,AK4840+AT4840&lt;0),-AT4840,AK4840)</f>
        <v>15</v>
      </c>
    </row>
    <row r="4841" spans="1:47" x14ac:dyDescent="0.15">
      <c r="A4841" s="21" t="s">
        <v>1273</v>
      </c>
      <c r="B4841" s="22" t="s">
        <v>918</v>
      </c>
      <c r="C4841" s="22" t="s">
        <v>1178</v>
      </c>
      <c r="D4841" s="22" t="s">
        <v>1183</v>
      </c>
      <c r="E4841" s="22" t="s">
        <v>6187</v>
      </c>
      <c r="F4841" s="22" t="s">
        <v>1250</v>
      </c>
      <c r="G4841" s="22" t="s">
        <v>6188</v>
      </c>
      <c r="I4841" s="22">
        <v>15818327960</v>
      </c>
      <c r="J4841" s="22" t="s">
        <v>924</v>
      </c>
      <c r="K4841" s="22" t="s">
        <v>6096</v>
      </c>
      <c r="L4841" s="22" t="s">
        <v>1918</v>
      </c>
      <c r="M4841" s="22">
        <v>680</v>
      </c>
      <c r="N4841" s="22">
        <v>680</v>
      </c>
      <c r="O4841" s="22" t="s">
        <v>1262</v>
      </c>
      <c r="P4841" s="22" t="s">
        <v>50</v>
      </c>
      <c r="Q4841" s="28"/>
      <c r="R4841" s="21" t="s">
        <v>77</v>
      </c>
      <c r="S4841" s="25" t="s">
        <v>1196</v>
      </c>
      <c r="T4841" s="21" t="s">
        <v>53</v>
      </c>
      <c r="U4841" s="21" t="s">
        <v>6097</v>
      </c>
      <c r="V4841" s="46">
        <v>1</v>
      </c>
      <c r="W4841" s="26">
        <f t="shared" si="3779"/>
        <v>1</v>
      </c>
      <c r="Y4841" s="21">
        <v>4</v>
      </c>
      <c r="Z4841" s="22">
        <f t="shared" si="3735"/>
        <v>680</v>
      </c>
      <c r="AA4841" s="20" t="s">
        <v>5794</v>
      </c>
      <c r="AB4841" s="22">
        <v>1</v>
      </c>
      <c r="AC4841" s="22"/>
      <c r="AD4841" s="22">
        <f>N4841</f>
        <v>680</v>
      </c>
      <c r="AE4841" s="22"/>
      <c r="AF4841" s="22">
        <f t="shared" si="3780"/>
        <v>680</v>
      </c>
      <c r="AG4841" s="20"/>
      <c r="AH4841" s="22"/>
      <c r="AI4841" s="22"/>
      <c r="AJ4841" s="22">
        <f t="shared" si="3781"/>
        <v>680</v>
      </c>
      <c r="AK4841" s="22">
        <f>IF(O4841="(传统)XDSL",VLOOKUP(S4841,[2]直销续费率明细!C:I,7,FALSE)*1,IF(O4841="GPON+XDSL",VLOOKUP(S4841,[2]直销续费率明细!C:I,7,FALSE)*1,VLOOKUP(S4841,[2]直销续费率明细!C:I,5,FALSE)*1))</f>
        <v>25</v>
      </c>
      <c r="AL4841" s="22" t="s">
        <v>1309</v>
      </c>
      <c r="AM4841" s="22"/>
      <c r="AN4841" s="22"/>
      <c r="AO4841" s="22" t="s">
        <v>5792</v>
      </c>
      <c r="AP4841" s="22" t="s">
        <v>5805</v>
      </c>
      <c r="AS4841" s="20">
        <f>IF(Y4841&gt;=10,VLOOKUP(U4841,[2]提成计算!B:T,19,FALSE),VLOOKUP(U4841,[2]提成计算!B:T,18,FALSE))</f>
        <v>0.06</v>
      </c>
      <c r="AT4841" s="20">
        <f t="shared" si="3782"/>
        <v>40.799999999999997</v>
      </c>
      <c r="AU4841" s="20">
        <f t="shared" si="3783"/>
        <v>25</v>
      </c>
    </row>
    <row r="4842" spans="1:47" x14ac:dyDescent="0.15">
      <c r="A4842" s="21" t="s">
        <v>1273</v>
      </c>
      <c r="B4842" s="22" t="s">
        <v>918</v>
      </c>
      <c r="C4842" s="22" t="s">
        <v>1178</v>
      </c>
      <c r="D4842" s="22" t="s">
        <v>1189</v>
      </c>
      <c r="E4842" s="22" t="s">
        <v>6106</v>
      </c>
      <c r="F4842" s="22" t="s">
        <v>1250</v>
      </c>
      <c r="G4842" s="22" t="s">
        <v>6189</v>
      </c>
      <c r="I4842" s="22">
        <v>13427873543</v>
      </c>
      <c r="J4842" s="22" t="s">
        <v>924</v>
      </c>
      <c r="K4842" s="22" t="s">
        <v>5884</v>
      </c>
      <c r="L4842" s="22" t="s">
        <v>2166</v>
      </c>
      <c r="M4842" s="22">
        <v>1088</v>
      </c>
      <c r="N4842" s="22">
        <v>1088</v>
      </c>
      <c r="O4842" s="22" t="s">
        <v>927</v>
      </c>
      <c r="P4842" s="22" t="s">
        <v>50</v>
      </c>
      <c r="Q4842" s="28"/>
      <c r="R4842" s="22" t="s">
        <v>117</v>
      </c>
      <c r="T4842" s="21" t="s">
        <v>948</v>
      </c>
      <c r="U4842" s="22" t="s">
        <v>117</v>
      </c>
      <c r="V4842" s="46">
        <v>1</v>
      </c>
      <c r="W4842" s="26">
        <f t="shared" si="3779"/>
        <v>1</v>
      </c>
      <c r="Y4842" s="21">
        <v>20</v>
      </c>
      <c r="Z4842" s="22">
        <f t="shared" si="3735"/>
        <v>1088</v>
      </c>
      <c r="AA4842" s="20" t="s">
        <v>5794</v>
      </c>
      <c r="AB4842" s="22"/>
      <c r="AC4842" s="22">
        <v>1</v>
      </c>
      <c r="AD4842" s="22"/>
      <c r="AE4842" s="22">
        <f>N4842</f>
        <v>1088</v>
      </c>
      <c r="AF4842" s="22">
        <f t="shared" si="3780"/>
        <v>1088</v>
      </c>
      <c r="AG4842" s="20"/>
      <c r="AH4842" s="22"/>
      <c r="AI4842" s="22"/>
      <c r="AJ4842" s="22">
        <f t="shared" si="3781"/>
        <v>1088</v>
      </c>
      <c r="AK4842" s="22">
        <f>IF(O4842="(传统)XDSL",VLOOKUP(U4842,[2]自营续费率!B:G,6,FALSE)*1,IF(O4842="GPON+XDSL",VLOOKUP(U4842,[2]自营续费率!B:G,6,FALSE)*1,VLOOKUP(U4842,[2]自营续费率!B:G,4,FALSE)*1))</f>
        <v>-40</v>
      </c>
      <c r="AL4842" s="22" t="s">
        <v>1309</v>
      </c>
      <c r="AM4842" s="22"/>
      <c r="AN4842" s="22"/>
      <c r="AO4842" s="22" t="s">
        <v>5792</v>
      </c>
      <c r="AP4842" s="22" t="s">
        <v>1301</v>
      </c>
      <c r="AS4842" s="20">
        <f>IF(Y4842&gt;=10,VLOOKUP(U4842,[2]自营提成!C:Z,6,FALSE),VLOOKUP(U4842,[2]自营提成!C:Z,5,FALSE))</f>
        <v>0.12</v>
      </c>
      <c r="AT4842" s="20">
        <f t="shared" si="3782"/>
        <v>130.56</v>
      </c>
      <c r="AU4842" s="20">
        <f>IF(AND(AK4842&lt;0,AK4842+AT4842&lt;0),-AT4842,AK4842)</f>
        <v>-40</v>
      </c>
    </row>
    <row r="4843" spans="1:47" x14ac:dyDescent="0.15">
      <c r="A4843" s="21" t="s">
        <v>1273</v>
      </c>
      <c r="B4843" s="22" t="s">
        <v>918</v>
      </c>
      <c r="C4843" s="22" t="s">
        <v>1178</v>
      </c>
      <c r="D4843" s="22" t="s">
        <v>1183</v>
      </c>
      <c r="E4843" s="22" t="s">
        <v>6092</v>
      </c>
      <c r="F4843" s="22" t="s">
        <v>1250</v>
      </c>
      <c r="G4843" s="22" t="s">
        <v>6152</v>
      </c>
      <c r="I4843" s="22">
        <v>13580899904</v>
      </c>
      <c r="J4843" s="22" t="s">
        <v>1500</v>
      </c>
      <c r="K4843" s="22" t="s">
        <v>5956</v>
      </c>
      <c r="L4843" s="22" t="s">
        <v>1277</v>
      </c>
      <c r="M4843" s="22">
        <v>-648</v>
      </c>
      <c r="N4843" s="22">
        <v>-648</v>
      </c>
      <c r="O4843" s="22" t="s">
        <v>927</v>
      </c>
      <c r="P4843" s="22" t="s">
        <v>1910</v>
      </c>
      <c r="Q4843" s="28"/>
      <c r="R4843" s="22" t="s">
        <v>77</v>
      </c>
      <c r="S4843" s="21"/>
      <c r="T4843" s="21" t="s">
        <v>948</v>
      </c>
      <c r="U4843" s="22" t="s">
        <v>77</v>
      </c>
      <c r="V4843" s="46"/>
      <c r="Y4843" s="21">
        <v>2</v>
      </c>
      <c r="Z4843" s="22">
        <f t="shared" si="3735"/>
        <v>-648</v>
      </c>
      <c r="AA4843" s="20" t="s">
        <v>1911</v>
      </c>
      <c r="AB4843" s="22"/>
      <c r="AC4843" s="22"/>
      <c r="AD4843" s="22"/>
      <c r="AE4843" s="22"/>
      <c r="AF4843" s="22"/>
      <c r="AG4843" s="20"/>
      <c r="AH4843" s="22"/>
      <c r="AI4843" s="22"/>
      <c r="AJ4843" s="22"/>
      <c r="AK4843" s="22"/>
      <c r="AM4843" s="22"/>
      <c r="AN4843" s="22"/>
      <c r="AO4843" s="22" t="s">
        <v>5792</v>
      </c>
      <c r="AP4843" s="22">
        <v>0</v>
      </c>
      <c r="AS4843" s="20"/>
      <c r="AT4843" s="20"/>
      <c r="AU4843" s="20"/>
    </row>
    <row r="4844" spans="1:47" x14ac:dyDescent="0.15">
      <c r="A4844" s="21" t="s">
        <v>1273</v>
      </c>
      <c r="B4844" s="22" t="s">
        <v>918</v>
      </c>
      <c r="C4844" s="22" t="s">
        <v>1178</v>
      </c>
      <c r="D4844" s="22" t="s">
        <v>1189</v>
      </c>
      <c r="E4844" s="22" t="s">
        <v>1400</v>
      </c>
      <c r="F4844" s="22" t="s">
        <v>1250</v>
      </c>
      <c r="G4844" s="22" t="s">
        <v>6190</v>
      </c>
      <c r="I4844" s="22">
        <v>15814222269</v>
      </c>
      <c r="J4844" s="22" t="s">
        <v>1268</v>
      </c>
      <c r="K4844" s="22" t="s">
        <v>115</v>
      </c>
      <c r="L4844" s="22" t="s">
        <v>1358</v>
      </c>
      <c r="M4844" s="22">
        <v>1088</v>
      </c>
      <c r="N4844" s="22">
        <v>1088</v>
      </c>
      <c r="O4844" s="22" t="s">
        <v>927</v>
      </c>
      <c r="P4844" s="22" t="s">
        <v>50</v>
      </c>
      <c r="Q4844" s="28"/>
      <c r="R4844" s="21" t="s">
        <v>117</v>
      </c>
      <c r="S4844" s="21"/>
      <c r="T4844" s="21" t="s">
        <v>53</v>
      </c>
      <c r="U4844" s="21" t="s">
        <v>5936</v>
      </c>
      <c r="V4844" s="46">
        <v>1</v>
      </c>
      <c r="W4844" s="26">
        <f t="shared" ref="W4844:W4859" si="3784">V4844</f>
        <v>1</v>
      </c>
      <c r="X4844" s="26">
        <f t="shared" ref="X4844:X4858" si="3785">V4844</f>
        <v>1</v>
      </c>
      <c r="Y4844" s="21">
        <v>10</v>
      </c>
      <c r="Z4844" s="22">
        <f t="shared" si="3735"/>
        <v>1088</v>
      </c>
      <c r="AA4844" s="20" t="s">
        <v>2218</v>
      </c>
      <c r="AB4844" s="22"/>
      <c r="AC4844" s="22">
        <v>1</v>
      </c>
      <c r="AD4844" s="22"/>
      <c r="AE4844" s="22">
        <f t="shared" ref="AE4844:AE4852" si="3786">N4844</f>
        <v>1088</v>
      </c>
      <c r="AF4844" s="22">
        <f t="shared" ref="AF4844:AF4859" si="3787">N4844</f>
        <v>1088</v>
      </c>
      <c r="AG4844" s="20">
        <f>N4844</f>
        <v>1088</v>
      </c>
      <c r="AH4844" s="20" t="str">
        <f>VLOOKUP(U4844,[1]提成计算!B:I,8,FALSE)</f>
        <v>否</v>
      </c>
      <c r="AI4844" s="20"/>
      <c r="AJ4844" s="22"/>
      <c r="AK4844" s="22"/>
      <c r="AM4844" s="22"/>
      <c r="AN4844" s="22"/>
      <c r="AO4844" s="22" t="s">
        <v>5792</v>
      </c>
      <c r="AP4844" s="22" t="s">
        <v>1301</v>
      </c>
      <c r="AS4844" s="20"/>
      <c r="AT4844" s="20"/>
      <c r="AU4844" s="20"/>
    </row>
    <row r="4845" spans="1:47" x14ac:dyDescent="0.15">
      <c r="A4845" s="21" t="s">
        <v>1273</v>
      </c>
      <c r="B4845" s="22" t="s">
        <v>918</v>
      </c>
      <c r="C4845" s="22" t="s">
        <v>1178</v>
      </c>
      <c r="D4845" s="22" t="s">
        <v>1189</v>
      </c>
      <c r="E4845" s="22" t="s">
        <v>6104</v>
      </c>
      <c r="F4845" s="22" t="s">
        <v>1250</v>
      </c>
      <c r="G4845" s="22" t="s">
        <v>6191</v>
      </c>
      <c r="I4845" s="22">
        <v>13922948056</v>
      </c>
      <c r="J4845" s="22" t="s">
        <v>924</v>
      </c>
      <c r="K4845" s="22" t="s">
        <v>390</v>
      </c>
      <c r="L4845" s="22" t="s">
        <v>2137</v>
      </c>
      <c r="M4845" s="22">
        <v>1408</v>
      </c>
      <c r="N4845" s="22">
        <v>1408</v>
      </c>
      <c r="O4845" s="22" t="s">
        <v>1334</v>
      </c>
      <c r="P4845" s="22" t="s">
        <v>50</v>
      </c>
      <c r="Q4845" s="28"/>
      <c r="R4845" s="21" t="s">
        <v>117</v>
      </c>
      <c r="S4845" s="25" t="s">
        <v>1192</v>
      </c>
      <c r="T4845" s="21" t="s">
        <v>53</v>
      </c>
      <c r="U4845" s="21" t="s">
        <v>5999</v>
      </c>
      <c r="V4845" s="46">
        <v>1</v>
      </c>
      <c r="W4845" s="26">
        <f t="shared" si="3784"/>
        <v>1</v>
      </c>
      <c r="Y4845" s="21">
        <v>12</v>
      </c>
      <c r="Z4845" s="22">
        <f t="shared" si="3735"/>
        <v>1408</v>
      </c>
      <c r="AA4845" s="20" t="s">
        <v>5794</v>
      </c>
      <c r="AB4845" s="22"/>
      <c r="AC4845" s="22">
        <v>1</v>
      </c>
      <c r="AD4845" s="22"/>
      <c r="AE4845" s="22">
        <f t="shared" si="3786"/>
        <v>1408</v>
      </c>
      <c r="AF4845" s="22">
        <f t="shared" si="3787"/>
        <v>1408</v>
      </c>
      <c r="AG4845" s="20"/>
      <c r="AH4845" s="22"/>
      <c r="AI4845" s="22"/>
      <c r="AJ4845" s="22">
        <f t="shared" ref="AJ4845:AJ4847" si="3788">N4845</f>
        <v>1408</v>
      </c>
      <c r="AK4845" s="22">
        <f>IF(O4845="(传统)XDSL",VLOOKUP(S4845,[2]直销续费率明细!C:I,7,FALSE)*1,IF(O4845="GPON+XDSL",VLOOKUP(S4845,[2]直销续费率明细!C:I,7,FALSE)*1,VLOOKUP(S4845,[2]直销续费率明细!C:I,5,FALSE)*1))</f>
        <v>-40</v>
      </c>
      <c r="AL4845" s="22" t="s">
        <v>1309</v>
      </c>
      <c r="AM4845" s="22"/>
      <c r="AN4845" s="22"/>
      <c r="AO4845" s="22" t="s">
        <v>5792</v>
      </c>
      <c r="AP4845" s="22" t="s">
        <v>1301</v>
      </c>
      <c r="AS4845" s="20">
        <f>IF(Y4845&gt;=10,VLOOKUP(U4845,[2]提成计算!B:T,19,FALSE),VLOOKUP(U4845,[2]提成计算!B:T,18,FALSE))</f>
        <v>0.09</v>
      </c>
      <c r="AT4845" s="20">
        <f t="shared" ref="AT4845:AT4846" si="3789">IF(AD4845*AS4845&gt;0,AD4845*AS4845,AE4845*AS4845)</f>
        <v>126.72</v>
      </c>
      <c r="AU4845" s="20">
        <f t="shared" ref="AU4845:AU4846" si="3790">IF(AND(AK4845&lt;0,AK4845+AT4845&lt;0),-AT4845,AK4845)</f>
        <v>-40</v>
      </c>
    </row>
    <row r="4846" spans="1:47" x14ac:dyDescent="0.15">
      <c r="A4846" s="21" t="s">
        <v>1273</v>
      </c>
      <c r="B4846" s="22" t="s">
        <v>918</v>
      </c>
      <c r="C4846" s="22" t="s">
        <v>1178</v>
      </c>
      <c r="D4846" s="22" t="s">
        <v>1189</v>
      </c>
      <c r="E4846" s="22" t="s">
        <v>1497</v>
      </c>
      <c r="F4846" s="22" t="s">
        <v>1250</v>
      </c>
      <c r="G4846" s="22" t="s">
        <v>6192</v>
      </c>
      <c r="I4846" s="22">
        <v>13712673444</v>
      </c>
      <c r="J4846" s="22" t="s">
        <v>924</v>
      </c>
      <c r="K4846" s="22" t="s">
        <v>390</v>
      </c>
      <c r="L4846" s="22" t="s">
        <v>1299</v>
      </c>
      <c r="M4846" s="22">
        <v>888</v>
      </c>
      <c r="N4846" s="22">
        <v>888</v>
      </c>
      <c r="O4846" s="22" t="s">
        <v>927</v>
      </c>
      <c r="P4846" s="22" t="s">
        <v>50</v>
      </c>
      <c r="Q4846" s="28"/>
      <c r="R4846" s="21" t="s">
        <v>117</v>
      </c>
      <c r="S4846" s="25" t="s">
        <v>1192</v>
      </c>
      <c r="T4846" s="21" t="s">
        <v>53</v>
      </c>
      <c r="U4846" s="21" t="s">
        <v>5999</v>
      </c>
      <c r="V4846" s="46">
        <v>1</v>
      </c>
      <c r="W4846" s="26">
        <f t="shared" si="3784"/>
        <v>1</v>
      </c>
      <c r="Y4846" s="21">
        <v>12</v>
      </c>
      <c r="Z4846" s="22">
        <f t="shared" si="3735"/>
        <v>888</v>
      </c>
      <c r="AA4846" s="20" t="s">
        <v>5794</v>
      </c>
      <c r="AB4846" s="22"/>
      <c r="AC4846" s="22">
        <v>1</v>
      </c>
      <c r="AD4846" s="22"/>
      <c r="AE4846" s="22">
        <f t="shared" si="3786"/>
        <v>888</v>
      </c>
      <c r="AF4846" s="22">
        <f t="shared" si="3787"/>
        <v>888</v>
      </c>
      <c r="AG4846" s="20"/>
      <c r="AH4846" s="22"/>
      <c r="AI4846" s="22"/>
      <c r="AJ4846" s="22">
        <f t="shared" si="3788"/>
        <v>888</v>
      </c>
      <c r="AK4846" s="22">
        <f>IF(O4846="(传统)XDSL",VLOOKUP(S4846,[2]直销续费率明细!C:I,7,FALSE)*1,IF(O4846="GPON+XDSL",VLOOKUP(S4846,[2]直销续费率明细!C:I,7,FALSE)*1,VLOOKUP(S4846,[2]直销续费率明细!C:I,5,FALSE)*1))</f>
        <v>-40</v>
      </c>
      <c r="AL4846" s="22" t="s">
        <v>1300</v>
      </c>
      <c r="AM4846" s="22"/>
      <c r="AN4846" s="22"/>
      <c r="AO4846" s="22" t="s">
        <v>5792</v>
      </c>
      <c r="AP4846" s="22" t="s">
        <v>1301</v>
      </c>
      <c r="AS4846" s="20">
        <f>IF(Y4846&gt;=10,VLOOKUP(U4846,[2]提成计算!B:T,19,FALSE),VLOOKUP(U4846,[2]提成计算!B:T,18,FALSE))</f>
        <v>0.09</v>
      </c>
      <c r="AT4846" s="20">
        <f t="shared" si="3789"/>
        <v>79.92</v>
      </c>
      <c r="AU4846" s="20">
        <f t="shared" si="3790"/>
        <v>-40</v>
      </c>
    </row>
    <row r="4847" spans="1:47" x14ac:dyDescent="0.15">
      <c r="A4847" s="21" t="s">
        <v>1273</v>
      </c>
      <c r="B4847" s="22" t="s">
        <v>918</v>
      </c>
      <c r="C4847" s="22" t="s">
        <v>1178</v>
      </c>
      <c r="D4847" s="22" t="s">
        <v>1183</v>
      </c>
      <c r="E4847" s="22" t="s">
        <v>1184</v>
      </c>
      <c r="F4847" s="22" t="s">
        <v>1250</v>
      </c>
      <c r="G4847" s="22" t="s">
        <v>6193</v>
      </c>
      <c r="I4847" s="22">
        <v>13638896536</v>
      </c>
      <c r="J4847" s="22" t="s">
        <v>924</v>
      </c>
      <c r="K4847" s="22" t="s">
        <v>174</v>
      </c>
      <c r="L4847" s="22" t="s">
        <v>2137</v>
      </c>
      <c r="M4847" s="22">
        <v>1408</v>
      </c>
      <c r="N4847" s="22">
        <v>1408</v>
      </c>
      <c r="O4847" s="22" t="s">
        <v>927</v>
      </c>
      <c r="P4847" s="22" t="s">
        <v>50</v>
      </c>
      <c r="Q4847" s="28"/>
      <c r="R4847" s="21" t="s">
        <v>77</v>
      </c>
      <c r="S4847" s="25" t="s">
        <v>1187</v>
      </c>
      <c r="T4847" s="21" t="s">
        <v>5850</v>
      </c>
      <c r="U4847" s="21"/>
      <c r="V4847" s="46">
        <v>1</v>
      </c>
      <c r="W4847" s="26">
        <f t="shared" si="3784"/>
        <v>1</v>
      </c>
      <c r="Y4847" s="21">
        <v>12</v>
      </c>
      <c r="Z4847" s="22">
        <f t="shared" si="3735"/>
        <v>1408</v>
      </c>
      <c r="AA4847" s="20" t="s">
        <v>5794</v>
      </c>
      <c r="AB4847" s="22"/>
      <c r="AC4847" s="22">
        <v>1</v>
      </c>
      <c r="AD4847" s="22"/>
      <c r="AE4847" s="22">
        <f t="shared" si="3786"/>
        <v>1408</v>
      </c>
      <c r="AF4847" s="22">
        <f t="shared" si="3787"/>
        <v>1408</v>
      </c>
      <c r="AG4847" s="20"/>
      <c r="AH4847" s="22"/>
      <c r="AI4847" s="22"/>
      <c r="AJ4847" s="22">
        <f t="shared" si="3788"/>
        <v>1408</v>
      </c>
      <c r="AK4847" s="22">
        <f>IF(O4847="(传统)XDSL",VLOOKUP(S4847,[1]续费率明细!C:I,7,FALSE)*1,IF(O4847="GPON+XDSL",VLOOKUP(S4847,[1]续费率明细!C:I,7,FALSE)*1,VLOOKUP(S4847,[1]续费率明细!C:I,5,FALSE)*1))</f>
        <v>-40</v>
      </c>
      <c r="AL4847" s="22" t="s">
        <v>1309</v>
      </c>
      <c r="AM4847" s="22"/>
      <c r="AN4847" s="22"/>
      <c r="AO4847" s="22" t="s">
        <v>5792</v>
      </c>
      <c r="AP4847" s="22" t="s">
        <v>1301</v>
      </c>
      <c r="AS4847" s="20"/>
      <c r="AT4847" s="20"/>
      <c r="AU4847" s="20"/>
    </row>
    <row r="4848" spans="1:47" x14ac:dyDescent="0.15">
      <c r="A4848" s="21" t="s">
        <v>1273</v>
      </c>
      <c r="B4848" s="22" t="s">
        <v>918</v>
      </c>
      <c r="C4848" s="22" t="s">
        <v>1178</v>
      </c>
      <c r="D4848" s="22" t="s">
        <v>1183</v>
      </c>
      <c r="E4848" s="22" t="s">
        <v>1622</v>
      </c>
      <c r="F4848" s="22" t="s">
        <v>1250</v>
      </c>
      <c r="G4848" s="22" t="s">
        <v>6194</v>
      </c>
      <c r="I4848" s="22">
        <v>15812823929</v>
      </c>
      <c r="J4848" s="22" t="s">
        <v>1268</v>
      </c>
      <c r="K4848" s="22" t="s">
        <v>5882</v>
      </c>
      <c r="L4848" s="22" t="s">
        <v>1358</v>
      </c>
      <c r="M4848" s="22">
        <v>1088</v>
      </c>
      <c r="N4848" s="22">
        <v>1088</v>
      </c>
      <c r="O4848" s="22" t="s">
        <v>927</v>
      </c>
      <c r="P4848" s="22" t="s">
        <v>50</v>
      </c>
      <c r="Q4848" s="28"/>
      <c r="R4848" s="21" t="s">
        <v>77</v>
      </c>
      <c r="S4848" s="21"/>
      <c r="T4848" s="21" t="s">
        <v>53</v>
      </c>
      <c r="U4848" s="21" t="s">
        <v>5948</v>
      </c>
      <c r="V4848" s="46">
        <v>1</v>
      </c>
      <c r="W4848" s="26">
        <f t="shared" si="3784"/>
        <v>1</v>
      </c>
      <c r="X4848" s="26">
        <f t="shared" si="3785"/>
        <v>1</v>
      </c>
      <c r="Y4848" s="21">
        <v>10</v>
      </c>
      <c r="Z4848" s="22">
        <f t="shared" si="3735"/>
        <v>1088</v>
      </c>
      <c r="AA4848" s="20" t="s">
        <v>5794</v>
      </c>
      <c r="AB4848" s="22"/>
      <c r="AC4848" s="22">
        <v>1</v>
      </c>
      <c r="AD4848" s="22"/>
      <c r="AE4848" s="22">
        <f t="shared" si="3786"/>
        <v>1088</v>
      </c>
      <c r="AF4848" s="22">
        <f t="shared" si="3787"/>
        <v>1088</v>
      </c>
      <c r="AG4848" s="20">
        <f>N4848</f>
        <v>1088</v>
      </c>
      <c r="AH4848" s="20" t="str">
        <f>VLOOKUP(U4848,[1]提成计算!B:I,8,FALSE)</f>
        <v xml:space="preserve"> </v>
      </c>
      <c r="AI4848" s="20"/>
      <c r="AJ4848" s="22"/>
      <c r="AK4848" s="22"/>
      <c r="AM4848" s="22"/>
      <c r="AN4848" s="22"/>
      <c r="AO4848" s="22" t="s">
        <v>2216</v>
      </c>
      <c r="AP4848" s="22" t="s">
        <v>1301</v>
      </c>
      <c r="AS4848" s="20"/>
      <c r="AT4848" s="20"/>
      <c r="AU4848" s="20"/>
    </row>
    <row r="4849" spans="1:47" x14ac:dyDescent="0.15">
      <c r="A4849" s="21" t="s">
        <v>1273</v>
      </c>
      <c r="B4849" s="22" t="s">
        <v>918</v>
      </c>
      <c r="C4849" s="22" t="s">
        <v>1178</v>
      </c>
      <c r="D4849" s="22" t="s">
        <v>1183</v>
      </c>
      <c r="E4849" s="22" t="s">
        <v>6092</v>
      </c>
      <c r="F4849" s="22" t="s">
        <v>1250</v>
      </c>
      <c r="G4849" s="22" t="s">
        <v>6195</v>
      </c>
      <c r="I4849" s="22">
        <v>15015137422</v>
      </c>
      <c r="J4849" s="22" t="s">
        <v>924</v>
      </c>
      <c r="K4849" s="22" t="s">
        <v>174</v>
      </c>
      <c r="L4849" s="22" t="s">
        <v>1299</v>
      </c>
      <c r="M4849" s="22">
        <v>888</v>
      </c>
      <c r="N4849" s="22">
        <v>888</v>
      </c>
      <c r="O4849" s="22" t="s">
        <v>927</v>
      </c>
      <c r="P4849" s="22" t="s">
        <v>50</v>
      </c>
      <c r="Q4849" s="28"/>
      <c r="R4849" s="21" t="s">
        <v>77</v>
      </c>
      <c r="S4849" s="25" t="s">
        <v>1187</v>
      </c>
      <c r="T4849" s="21" t="s">
        <v>2242</v>
      </c>
      <c r="U4849" s="21"/>
      <c r="V4849" s="46">
        <v>1</v>
      </c>
      <c r="W4849" s="26">
        <f t="shared" si="3784"/>
        <v>1</v>
      </c>
      <c r="Y4849" s="21">
        <v>12</v>
      </c>
      <c r="Z4849" s="22">
        <f t="shared" si="3735"/>
        <v>888</v>
      </c>
      <c r="AA4849" s="20" t="s">
        <v>2218</v>
      </c>
      <c r="AB4849" s="22"/>
      <c r="AC4849" s="22">
        <v>1</v>
      </c>
      <c r="AD4849" s="22"/>
      <c r="AE4849" s="22">
        <f t="shared" si="3786"/>
        <v>888</v>
      </c>
      <c r="AF4849" s="22">
        <f t="shared" si="3787"/>
        <v>888</v>
      </c>
      <c r="AG4849" s="20"/>
      <c r="AH4849" s="22"/>
      <c r="AI4849" s="22"/>
      <c r="AJ4849" s="22">
        <f t="shared" ref="AJ4849:AJ4853" si="3791">N4849</f>
        <v>888</v>
      </c>
      <c r="AK4849" s="22">
        <f>IF(O4849="(传统)XDSL",VLOOKUP(S4849,[1]续费率明细!C:I,7,FALSE)*1,IF(O4849="GPON+XDSL",VLOOKUP(S4849,[1]续费率明细!C:I,7,FALSE)*1,VLOOKUP(S4849,[1]续费率明细!C:I,5,FALSE)*1))</f>
        <v>-40</v>
      </c>
      <c r="AL4849" s="22" t="s">
        <v>1309</v>
      </c>
      <c r="AM4849" s="22"/>
      <c r="AN4849" s="22"/>
      <c r="AO4849" s="22" t="s">
        <v>5792</v>
      </c>
      <c r="AP4849" s="22" t="s">
        <v>1301</v>
      </c>
      <c r="AS4849" s="20"/>
      <c r="AT4849" s="20"/>
      <c r="AU4849" s="20"/>
    </row>
    <row r="4850" spans="1:47" x14ac:dyDescent="0.15">
      <c r="A4850" s="21" t="s">
        <v>1273</v>
      </c>
      <c r="B4850" s="22" t="s">
        <v>918</v>
      </c>
      <c r="C4850" s="22" t="s">
        <v>1178</v>
      </c>
      <c r="D4850" s="22" t="s">
        <v>1183</v>
      </c>
      <c r="E4850" s="22" t="s">
        <v>1193</v>
      </c>
      <c r="F4850" s="22" t="s">
        <v>1250</v>
      </c>
      <c r="G4850" s="22" t="s">
        <v>6196</v>
      </c>
      <c r="I4850" s="22">
        <v>13649873330</v>
      </c>
      <c r="J4850" s="22" t="s">
        <v>924</v>
      </c>
      <c r="K4850" s="22" t="s">
        <v>174</v>
      </c>
      <c r="L4850" s="22" t="s">
        <v>1299</v>
      </c>
      <c r="M4850" s="22">
        <v>888</v>
      </c>
      <c r="N4850" s="22">
        <v>888</v>
      </c>
      <c r="O4850" s="22" t="s">
        <v>927</v>
      </c>
      <c r="P4850" s="22" t="s">
        <v>50</v>
      </c>
      <c r="Q4850" s="28"/>
      <c r="R4850" s="21" t="s">
        <v>77</v>
      </c>
      <c r="S4850" s="25" t="s">
        <v>1196</v>
      </c>
      <c r="T4850" s="21" t="s">
        <v>5850</v>
      </c>
      <c r="U4850" s="21"/>
      <c r="V4850" s="46">
        <v>1</v>
      </c>
      <c r="W4850" s="26">
        <f t="shared" si="3784"/>
        <v>1</v>
      </c>
      <c r="Y4850" s="21">
        <v>12</v>
      </c>
      <c r="Z4850" s="22">
        <f t="shared" si="3735"/>
        <v>888</v>
      </c>
      <c r="AA4850" s="20" t="s">
        <v>5794</v>
      </c>
      <c r="AB4850" s="22"/>
      <c r="AC4850" s="22">
        <v>1</v>
      </c>
      <c r="AD4850" s="22"/>
      <c r="AE4850" s="22">
        <f t="shared" si="3786"/>
        <v>888</v>
      </c>
      <c r="AF4850" s="22">
        <f t="shared" si="3787"/>
        <v>888</v>
      </c>
      <c r="AG4850" s="20"/>
      <c r="AH4850" s="22"/>
      <c r="AI4850" s="22"/>
      <c r="AJ4850" s="22">
        <f t="shared" si="3791"/>
        <v>888</v>
      </c>
      <c r="AK4850" s="22">
        <f>IF(O4850="(传统)XDSL",VLOOKUP(S4850,[1]续费率明细!C:I,7,FALSE)*1,IF(O4850="GPON+XDSL",VLOOKUP(S4850,[1]续费率明细!C:I,7,FALSE)*1,VLOOKUP(S4850,[1]续费率明细!C:I,5,FALSE)*1))</f>
        <v>-40</v>
      </c>
      <c r="AL4850" s="22" t="s">
        <v>1309</v>
      </c>
      <c r="AM4850" s="22"/>
      <c r="AN4850" s="22"/>
      <c r="AO4850" s="22" t="s">
        <v>5792</v>
      </c>
      <c r="AP4850" s="22" t="s">
        <v>1301</v>
      </c>
      <c r="AS4850" s="20"/>
      <c r="AT4850" s="20"/>
      <c r="AU4850" s="20"/>
    </row>
    <row r="4851" spans="1:47" x14ac:dyDescent="0.15">
      <c r="A4851" s="21" t="s">
        <v>1273</v>
      </c>
      <c r="B4851" s="22" t="s">
        <v>918</v>
      </c>
      <c r="C4851" s="22" t="s">
        <v>1178</v>
      </c>
      <c r="D4851" s="22" t="s">
        <v>1189</v>
      </c>
      <c r="E4851" s="22" t="s">
        <v>1497</v>
      </c>
      <c r="F4851" s="22" t="s">
        <v>1250</v>
      </c>
      <c r="G4851" s="22" t="s">
        <v>6197</v>
      </c>
      <c r="I4851" s="22">
        <v>13416863733</v>
      </c>
      <c r="J4851" s="22" t="s">
        <v>924</v>
      </c>
      <c r="K4851" s="22" t="s">
        <v>5884</v>
      </c>
      <c r="L4851" s="22" t="s">
        <v>1299</v>
      </c>
      <c r="M4851" s="22">
        <v>888</v>
      </c>
      <c r="N4851" s="22">
        <v>888</v>
      </c>
      <c r="O4851" s="22" t="s">
        <v>927</v>
      </c>
      <c r="P4851" s="22" t="s">
        <v>50</v>
      </c>
      <c r="Q4851" s="28"/>
      <c r="R4851" s="22" t="s">
        <v>117</v>
      </c>
      <c r="T4851" s="21" t="s">
        <v>948</v>
      </c>
      <c r="U4851" s="22" t="s">
        <v>117</v>
      </c>
      <c r="V4851" s="46">
        <v>1</v>
      </c>
      <c r="W4851" s="26">
        <f t="shared" si="3784"/>
        <v>1</v>
      </c>
      <c r="Y4851" s="21">
        <v>12</v>
      </c>
      <c r="Z4851" s="22">
        <f t="shared" si="3735"/>
        <v>888</v>
      </c>
      <c r="AA4851" s="20" t="s">
        <v>5794</v>
      </c>
      <c r="AB4851" s="22"/>
      <c r="AC4851" s="22">
        <v>1</v>
      </c>
      <c r="AD4851" s="22"/>
      <c r="AE4851" s="22">
        <f t="shared" si="3786"/>
        <v>888</v>
      </c>
      <c r="AF4851" s="22">
        <f t="shared" si="3787"/>
        <v>888</v>
      </c>
      <c r="AG4851" s="20"/>
      <c r="AH4851" s="22"/>
      <c r="AI4851" s="22"/>
      <c r="AJ4851" s="22">
        <f t="shared" si="3791"/>
        <v>888</v>
      </c>
      <c r="AK4851" s="22">
        <f>IF(O4851="(传统)XDSL",VLOOKUP(U4851,[2]自营续费率!B:G,6,FALSE)*1,IF(O4851="GPON+XDSL",VLOOKUP(U4851,[2]自营续费率!B:G,6,FALSE)*1,VLOOKUP(U4851,[2]自营续费率!B:G,4,FALSE)*1))</f>
        <v>-40</v>
      </c>
      <c r="AL4851" s="22" t="s">
        <v>1309</v>
      </c>
      <c r="AM4851" s="22"/>
      <c r="AN4851" s="22"/>
      <c r="AO4851" s="22" t="s">
        <v>5792</v>
      </c>
      <c r="AP4851" s="22" t="s">
        <v>1301</v>
      </c>
      <c r="AS4851" s="20">
        <f>IF(Y4851&gt;=10,VLOOKUP(U4851,[2]自营提成!C:Z,6,FALSE),VLOOKUP(U4851,[2]自营提成!C:Z,5,FALSE))</f>
        <v>0.12</v>
      </c>
      <c r="AT4851" s="20">
        <f t="shared" ref="AT4851:AT4852" si="3792">IF(AD4851*AS4851&gt;0,AD4851*AS4851,AE4851*AS4851)</f>
        <v>106.56</v>
      </c>
      <c r="AU4851" s="20">
        <f>IF(AND(AK4851&lt;0,AK4851+AT4851&lt;0),-AT4851,AK4851)</f>
        <v>-40</v>
      </c>
    </row>
    <row r="4852" spans="1:47" x14ac:dyDescent="0.15">
      <c r="A4852" s="21" t="s">
        <v>1273</v>
      </c>
      <c r="B4852" s="22" t="s">
        <v>918</v>
      </c>
      <c r="C4852" s="22" t="s">
        <v>1178</v>
      </c>
      <c r="D4852" s="22" t="s">
        <v>1183</v>
      </c>
      <c r="E4852" s="22" t="s">
        <v>6075</v>
      </c>
      <c r="F4852" s="22" t="s">
        <v>1250</v>
      </c>
      <c r="G4852" s="22" t="s">
        <v>6198</v>
      </c>
      <c r="I4852" s="22">
        <v>13609691953</v>
      </c>
      <c r="J4852" s="22" t="s">
        <v>924</v>
      </c>
      <c r="K4852" s="22" t="s">
        <v>1186</v>
      </c>
      <c r="L4852" s="22" t="s">
        <v>1299</v>
      </c>
      <c r="M4852" s="22">
        <v>888</v>
      </c>
      <c r="N4852" s="22">
        <v>888</v>
      </c>
      <c r="O4852" s="22" t="s">
        <v>927</v>
      </c>
      <c r="P4852" s="22" t="s">
        <v>50</v>
      </c>
      <c r="Q4852" s="28"/>
      <c r="R4852" s="21" t="s">
        <v>77</v>
      </c>
      <c r="S4852" s="25" t="s">
        <v>1187</v>
      </c>
      <c r="T4852" s="21" t="s">
        <v>53</v>
      </c>
      <c r="U4852" s="21" t="s">
        <v>5972</v>
      </c>
      <c r="V4852" s="46">
        <v>1</v>
      </c>
      <c r="W4852" s="26">
        <f t="shared" si="3784"/>
        <v>1</v>
      </c>
      <c r="Y4852" s="21">
        <v>12</v>
      </c>
      <c r="Z4852" s="22">
        <f t="shared" si="3735"/>
        <v>888</v>
      </c>
      <c r="AA4852" s="20" t="s">
        <v>5794</v>
      </c>
      <c r="AB4852" s="22"/>
      <c r="AC4852" s="22">
        <v>1</v>
      </c>
      <c r="AD4852" s="22"/>
      <c r="AE4852" s="22">
        <f t="shared" si="3786"/>
        <v>888</v>
      </c>
      <c r="AF4852" s="22">
        <f t="shared" si="3787"/>
        <v>888</v>
      </c>
      <c r="AG4852" s="20"/>
      <c r="AH4852" s="22"/>
      <c r="AI4852" s="22"/>
      <c r="AJ4852" s="22">
        <f t="shared" si="3791"/>
        <v>888</v>
      </c>
      <c r="AK4852" s="22">
        <f>IF(O4852="(传统)XDSL",VLOOKUP(S4852,[2]直销续费率明细!C:I,7,FALSE)*1,IF(O4852="GPON+XDSL",VLOOKUP(S4852,[2]直销续费率明细!C:I,7,FALSE)*1,VLOOKUP(S4852,[2]直销续费率明细!C:I,5,FALSE)*1))</f>
        <v>-40</v>
      </c>
      <c r="AL4852" s="22" t="s">
        <v>1309</v>
      </c>
      <c r="AM4852" s="22"/>
      <c r="AN4852" s="22"/>
      <c r="AO4852" s="22" t="s">
        <v>5792</v>
      </c>
      <c r="AP4852" s="22" t="s">
        <v>1301</v>
      </c>
      <c r="AS4852" s="20">
        <f>IF(Y4852&gt;=10,VLOOKUP(U4852,[2]提成计算!B:T,19,FALSE),VLOOKUP(U4852,[2]提成计算!B:T,18,FALSE))</f>
        <v>0.09</v>
      </c>
      <c r="AT4852" s="20">
        <f t="shared" si="3792"/>
        <v>79.92</v>
      </c>
      <c r="AU4852" s="20">
        <f t="shared" ref="AU4852" si="3793">IF(AND(AK4852&lt;0,AK4852+AT4852&lt;0),-AT4852,AK4852)</f>
        <v>-40</v>
      </c>
    </row>
    <row r="4853" spans="1:47" x14ac:dyDescent="0.15">
      <c r="A4853" s="21" t="s">
        <v>1273</v>
      </c>
      <c r="B4853" s="22" t="s">
        <v>918</v>
      </c>
      <c r="C4853" s="22" t="s">
        <v>1178</v>
      </c>
      <c r="D4853" s="22" t="s">
        <v>1189</v>
      </c>
      <c r="E4853" s="22" t="s">
        <v>1218</v>
      </c>
      <c r="F4853" s="22" t="s">
        <v>1250</v>
      </c>
      <c r="G4853" s="22" t="s">
        <v>6199</v>
      </c>
      <c r="I4853" s="22">
        <v>13712544757</v>
      </c>
      <c r="J4853" s="22" t="s">
        <v>924</v>
      </c>
      <c r="K4853" s="22" t="s">
        <v>174</v>
      </c>
      <c r="L4853" s="22" t="s">
        <v>1918</v>
      </c>
      <c r="M4853" s="22">
        <v>680</v>
      </c>
      <c r="N4853" s="22">
        <v>680</v>
      </c>
      <c r="O4853" s="22" t="s">
        <v>927</v>
      </c>
      <c r="P4853" s="22" t="s">
        <v>50</v>
      </c>
      <c r="Q4853" s="28"/>
      <c r="R4853" s="21" t="s">
        <v>117</v>
      </c>
      <c r="S4853" s="25" t="s">
        <v>1220</v>
      </c>
      <c r="T4853" s="21" t="s">
        <v>5850</v>
      </c>
      <c r="U4853" s="21"/>
      <c r="V4853" s="46">
        <v>1</v>
      </c>
      <c r="W4853" s="26">
        <f t="shared" si="3784"/>
        <v>1</v>
      </c>
      <c r="Y4853" s="21">
        <v>4</v>
      </c>
      <c r="Z4853" s="22">
        <f t="shared" si="3735"/>
        <v>680</v>
      </c>
      <c r="AA4853" s="20" t="s">
        <v>5794</v>
      </c>
      <c r="AB4853" s="22">
        <v>1</v>
      </c>
      <c r="AC4853" s="22"/>
      <c r="AD4853" s="22">
        <f>N4853</f>
        <v>680</v>
      </c>
      <c r="AE4853" s="22"/>
      <c r="AF4853" s="22">
        <f t="shared" si="3787"/>
        <v>680</v>
      </c>
      <c r="AG4853" s="20"/>
      <c r="AH4853" s="22"/>
      <c r="AI4853" s="22"/>
      <c r="AJ4853" s="22">
        <f t="shared" si="3791"/>
        <v>680</v>
      </c>
      <c r="AK4853" s="22">
        <f>IF(O4853="(传统)XDSL",VLOOKUP(S4853,[1]续费率明细!C:I,7,FALSE)*1,IF(O4853="GPON+XDSL",VLOOKUP(S4853,[1]续费率明细!C:I,7,FALSE)*1,VLOOKUP(S4853,[1]续费率明细!C:I,5,FALSE)*1))</f>
        <v>-40</v>
      </c>
      <c r="AL4853" s="22" t="s">
        <v>1309</v>
      </c>
      <c r="AM4853" s="22"/>
      <c r="AN4853" s="22"/>
      <c r="AO4853" s="22" t="s">
        <v>5792</v>
      </c>
      <c r="AP4853" s="22" t="s">
        <v>5805</v>
      </c>
      <c r="AS4853" s="20"/>
      <c r="AT4853" s="20"/>
      <c r="AU4853" s="20"/>
    </row>
    <row r="4854" spans="1:47" x14ac:dyDescent="0.15">
      <c r="A4854" s="21" t="s">
        <v>1273</v>
      </c>
      <c r="B4854" s="22" t="s">
        <v>918</v>
      </c>
      <c r="C4854" s="22" t="s">
        <v>1178</v>
      </c>
      <c r="D4854" s="22" t="s">
        <v>1183</v>
      </c>
      <c r="E4854" s="22" t="s">
        <v>1212</v>
      </c>
      <c r="F4854" s="22" t="s">
        <v>1250</v>
      </c>
      <c r="G4854" s="22" t="s">
        <v>6200</v>
      </c>
      <c r="I4854" s="22">
        <v>13528558620</v>
      </c>
      <c r="J4854" s="22" t="s">
        <v>1268</v>
      </c>
      <c r="K4854" s="22" t="s">
        <v>1214</v>
      </c>
      <c r="L4854" s="22" t="s">
        <v>1358</v>
      </c>
      <c r="M4854" s="22">
        <v>1088</v>
      </c>
      <c r="N4854" s="22">
        <v>1088</v>
      </c>
      <c r="O4854" s="22" t="s">
        <v>927</v>
      </c>
      <c r="P4854" s="22" t="s">
        <v>50</v>
      </c>
      <c r="Q4854" s="28"/>
      <c r="R4854" s="21" t="s">
        <v>77</v>
      </c>
      <c r="S4854" s="21"/>
      <c r="T4854" s="21" t="s">
        <v>53</v>
      </c>
      <c r="U4854" s="21" t="s">
        <v>5917</v>
      </c>
      <c r="V4854" s="46">
        <v>1</v>
      </c>
      <c r="W4854" s="26">
        <f t="shared" si="3784"/>
        <v>1</v>
      </c>
      <c r="X4854" s="26">
        <f t="shared" si="3785"/>
        <v>1</v>
      </c>
      <c r="Y4854" s="21">
        <v>10</v>
      </c>
      <c r="Z4854" s="22">
        <f t="shared" si="3735"/>
        <v>1088</v>
      </c>
      <c r="AA4854" s="20" t="s">
        <v>5794</v>
      </c>
      <c r="AB4854" s="22"/>
      <c r="AC4854" s="22">
        <v>1</v>
      </c>
      <c r="AD4854" s="22"/>
      <c r="AE4854" s="22">
        <f t="shared" ref="AE4854:AE4859" si="3794">N4854</f>
        <v>1088</v>
      </c>
      <c r="AF4854" s="22">
        <f t="shared" si="3787"/>
        <v>1088</v>
      </c>
      <c r="AG4854" s="20">
        <f>N4854</f>
        <v>1088</v>
      </c>
      <c r="AH4854" s="20" t="str">
        <f>VLOOKUP(U4854,[1]提成计算!B:I,8,FALSE)</f>
        <v xml:space="preserve"> </v>
      </c>
      <c r="AI4854" s="20"/>
      <c r="AJ4854" s="22"/>
      <c r="AK4854" s="22"/>
      <c r="AM4854" s="22"/>
      <c r="AN4854" s="22"/>
      <c r="AO4854" s="22" t="s">
        <v>5792</v>
      </c>
      <c r="AP4854" s="22" t="s">
        <v>1301</v>
      </c>
      <c r="AS4854" s="20"/>
      <c r="AT4854" s="20"/>
      <c r="AU4854" s="20"/>
    </row>
    <row r="4855" spans="1:47" x14ac:dyDescent="0.15">
      <c r="A4855" s="21" t="s">
        <v>1273</v>
      </c>
      <c r="B4855" s="22" t="s">
        <v>918</v>
      </c>
      <c r="C4855" s="22" t="s">
        <v>1178</v>
      </c>
      <c r="D4855" s="22" t="s">
        <v>1189</v>
      </c>
      <c r="E4855" s="22" t="s">
        <v>6032</v>
      </c>
      <c r="F4855" s="22" t="s">
        <v>1250</v>
      </c>
      <c r="G4855" s="22" t="s">
        <v>6201</v>
      </c>
      <c r="I4855" s="22">
        <v>13509847799</v>
      </c>
      <c r="J4855" s="22" t="s">
        <v>924</v>
      </c>
      <c r="K4855" s="22" t="s">
        <v>174</v>
      </c>
      <c r="L4855" s="22" t="s">
        <v>1299</v>
      </c>
      <c r="M4855" s="22">
        <v>888</v>
      </c>
      <c r="N4855" s="22">
        <v>888</v>
      </c>
      <c r="O4855" s="22" t="s">
        <v>927</v>
      </c>
      <c r="P4855" s="22" t="s">
        <v>50</v>
      </c>
      <c r="Q4855" s="28"/>
      <c r="R4855" s="21" t="s">
        <v>117</v>
      </c>
      <c r="S4855" s="25" t="s">
        <v>1201</v>
      </c>
      <c r="T4855" s="21" t="s">
        <v>5850</v>
      </c>
      <c r="U4855" s="21"/>
      <c r="V4855" s="46">
        <v>1</v>
      </c>
      <c r="W4855" s="26">
        <f t="shared" si="3784"/>
        <v>1</v>
      </c>
      <c r="Y4855" s="21">
        <v>12</v>
      </c>
      <c r="Z4855" s="22">
        <f t="shared" si="3735"/>
        <v>888</v>
      </c>
      <c r="AA4855" s="20" t="s">
        <v>5794</v>
      </c>
      <c r="AB4855" s="22"/>
      <c r="AC4855" s="22">
        <v>1</v>
      </c>
      <c r="AD4855" s="22"/>
      <c r="AE4855" s="22">
        <f t="shared" si="3794"/>
        <v>888</v>
      </c>
      <c r="AF4855" s="22">
        <f t="shared" si="3787"/>
        <v>888</v>
      </c>
      <c r="AG4855" s="20"/>
      <c r="AH4855" s="22"/>
      <c r="AI4855" s="22"/>
      <c r="AJ4855" s="22">
        <f>N4855</f>
        <v>888</v>
      </c>
      <c r="AK4855" s="22">
        <f>IF(O4855="(传统)XDSL",VLOOKUP(S4855,[1]续费率明细!C:I,7,FALSE)*1,IF(O4855="GPON+XDSL",VLOOKUP(S4855,[1]续费率明细!C:I,7,FALSE)*1,VLOOKUP(S4855,[1]续费率明细!C:I,5,FALSE)*1))</f>
        <v>-40</v>
      </c>
      <c r="AL4855" s="22" t="s">
        <v>1309</v>
      </c>
      <c r="AM4855" s="22"/>
      <c r="AN4855" s="22"/>
      <c r="AO4855" s="22" t="s">
        <v>2216</v>
      </c>
      <c r="AP4855" s="22" t="s">
        <v>1301</v>
      </c>
      <c r="AS4855" s="20"/>
      <c r="AT4855" s="20"/>
      <c r="AU4855" s="20"/>
    </row>
    <row r="4856" spans="1:47" x14ac:dyDescent="0.15">
      <c r="A4856" s="21" t="s">
        <v>1273</v>
      </c>
      <c r="B4856" s="22" t="s">
        <v>918</v>
      </c>
      <c r="C4856" s="22" t="s">
        <v>1178</v>
      </c>
      <c r="D4856" s="22" t="s">
        <v>1183</v>
      </c>
      <c r="E4856" s="22" t="s">
        <v>1677</v>
      </c>
      <c r="F4856" s="22" t="s">
        <v>1250</v>
      </c>
      <c r="G4856" s="22" t="s">
        <v>6202</v>
      </c>
      <c r="I4856" s="22">
        <v>15267850306</v>
      </c>
      <c r="J4856" s="22" t="s">
        <v>1268</v>
      </c>
      <c r="K4856" s="22" t="s">
        <v>5853</v>
      </c>
      <c r="L4856" s="22" t="s">
        <v>1358</v>
      </c>
      <c r="M4856" s="22">
        <v>1088</v>
      </c>
      <c r="N4856" s="22">
        <v>1088</v>
      </c>
      <c r="O4856" s="22" t="s">
        <v>927</v>
      </c>
      <c r="P4856" s="22" t="s">
        <v>50</v>
      </c>
      <c r="Q4856" s="28"/>
      <c r="R4856" s="21" t="s">
        <v>77</v>
      </c>
      <c r="S4856" s="21"/>
      <c r="T4856" s="21" t="s">
        <v>53</v>
      </c>
      <c r="U4856" s="21" t="s">
        <v>5903</v>
      </c>
      <c r="V4856" s="46">
        <v>1</v>
      </c>
      <c r="W4856" s="26">
        <f t="shared" si="3784"/>
        <v>1</v>
      </c>
      <c r="X4856" s="26">
        <f t="shared" si="3785"/>
        <v>1</v>
      </c>
      <c r="Y4856" s="21">
        <v>10</v>
      </c>
      <c r="Z4856" s="22">
        <f t="shared" si="3735"/>
        <v>1088</v>
      </c>
      <c r="AA4856" s="20" t="s">
        <v>2218</v>
      </c>
      <c r="AB4856" s="22"/>
      <c r="AC4856" s="22">
        <v>1</v>
      </c>
      <c r="AD4856" s="22"/>
      <c r="AE4856" s="22">
        <f t="shared" si="3794"/>
        <v>1088</v>
      </c>
      <c r="AF4856" s="22">
        <f t="shared" si="3787"/>
        <v>1088</v>
      </c>
      <c r="AG4856" s="20">
        <f>N4856</f>
        <v>1088</v>
      </c>
      <c r="AH4856" s="20" t="str">
        <f>VLOOKUP(U4856,[1]提成计算!B:I,8,FALSE)</f>
        <v xml:space="preserve"> </v>
      </c>
      <c r="AI4856" s="20"/>
      <c r="AJ4856" s="22"/>
      <c r="AK4856" s="22"/>
      <c r="AM4856" s="22"/>
      <c r="AN4856" s="22"/>
      <c r="AO4856" s="22" t="s">
        <v>5792</v>
      </c>
      <c r="AP4856" s="22" t="s">
        <v>1301</v>
      </c>
      <c r="AS4856" s="20"/>
      <c r="AT4856" s="20"/>
      <c r="AU4856" s="20"/>
    </row>
    <row r="4857" spans="1:47" x14ac:dyDescent="0.15">
      <c r="A4857" s="21" t="s">
        <v>1273</v>
      </c>
      <c r="B4857" s="22" t="s">
        <v>918</v>
      </c>
      <c r="C4857" s="22" t="s">
        <v>1178</v>
      </c>
      <c r="D4857" s="22" t="s">
        <v>1189</v>
      </c>
      <c r="E4857" s="22" t="s">
        <v>1190</v>
      </c>
      <c r="F4857" s="22" t="s">
        <v>1250</v>
      </c>
      <c r="G4857" s="22" t="s">
        <v>6203</v>
      </c>
      <c r="I4857" s="22">
        <v>13798730332</v>
      </c>
      <c r="J4857" s="22" t="s">
        <v>924</v>
      </c>
      <c r="K4857" s="22" t="s">
        <v>237</v>
      </c>
      <c r="L4857" s="22" t="s">
        <v>1299</v>
      </c>
      <c r="M4857" s="22">
        <v>888</v>
      </c>
      <c r="N4857" s="22">
        <v>888</v>
      </c>
      <c r="O4857" s="22" t="s">
        <v>927</v>
      </c>
      <c r="P4857" s="22" t="s">
        <v>50</v>
      </c>
      <c r="Q4857" s="28"/>
      <c r="R4857" s="21" t="s">
        <v>117</v>
      </c>
      <c r="S4857" s="25" t="s">
        <v>1192</v>
      </c>
      <c r="T4857" s="21" t="s">
        <v>53</v>
      </c>
      <c r="U4857" s="21" t="s">
        <v>5938</v>
      </c>
      <c r="V4857" s="46">
        <v>1</v>
      </c>
      <c r="W4857" s="26">
        <f t="shared" si="3784"/>
        <v>1</v>
      </c>
      <c r="Y4857" s="21">
        <v>12</v>
      </c>
      <c r="Z4857" s="22">
        <f t="shared" si="3735"/>
        <v>888</v>
      </c>
      <c r="AA4857" s="20" t="s">
        <v>5794</v>
      </c>
      <c r="AB4857" s="22"/>
      <c r="AC4857" s="22">
        <v>1</v>
      </c>
      <c r="AD4857" s="22"/>
      <c r="AE4857" s="22">
        <f t="shared" si="3794"/>
        <v>888</v>
      </c>
      <c r="AF4857" s="22">
        <f t="shared" si="3787"/>
        <v>888</v>
      </c>
      <c r="AG4857" s="20"/>
      <c r="AH4857" s="22"/>
      <c r="AI4857" s="22"/>
      <c r="AJ4857" s="22">
        <f>N4857</f>
        <v>888</v>
      </c>
      <c r="AK4857" s="22">
        <f>IF(O4857="(传统)XDSL",VLOOKUP(S4857,[2]直销续费率明细!C:I,7,FALSE)*1,IF(O4857="GPON+XDSL",VLOOKUP(S4857,[2]直销续费率明细!C:I,7,FALSE)*1,VLOOKUP(S4857,[2]直销续费率明细!C:I,5,FALSE)*1))</f>
        <v>-40</v>
      </c>
      <c r="AL4857" s="22" t="s">
        <v>1309</v>
      </c>
      <c r="AM4857" s="22"/>
      <c r="AN4857" s="22"/>
      <c r="AO4857" s="22" t="s">
        <v>5792</v>
      </c>
      <c r="AP4857" s="22" t="s">
        <v>1301</v>
      </c>
      <c r="AS4857" s="20">
        <f>IF(Y4857&gt;=10,VLOOKUP(U4857,[2]提成计算!B:T,19,FALSE),VLOOKUP(U4857,[2]提成计算!B:T,18,FALSE))</f>
        <v>0.09</v>
      </c>
      <c r="AT4857" s="20">
        <f t="shared" ref="AT4857" si="3795">IF(AD4857*AS4857&gt;0,AD4857*AS4857,AE4857*AS4857)</f>
        <v>79.92</v>
      </c>
      <c r="AU4857" s="20">
        <f t="shared" ref="AU4857" si="3796">IF(AND(AK4857&lt;0,AK4857+AT4857&lt;0),-AT4857,AK4857)</f>
        <v>-40</v>
      </c>
    </row>
    <row r="4858" spans="1:47" x14ac:dyDescent="0.15">
      <c r="A4858" s="21" t="s">
        <v>1273</v>
      </c>
      <c r="B4858" s="22" t="s">
        <v>918</v>
      </c>
      <c r="C4858" s="22" t="s">
        <v>1178</v>
      </c>
      <c r="D4858" s="22" t="s">
        <v>1183</v>
      </c>
      <c r="E4858" s="22" t="s">
        <v>1184</v>
      </c>
      <c r="F4858" s="22" t="s">
        <v>1250</v>
      </c>
      <c r="G4858" s="22" t="s">
        <v>6204</v>
      </c>
      <c r="I4858" s="22">
        <v>13680995659</v>
      </c>
      <c r="J4858" s="22" t="s">
        <v>1268</v>
      </c>
      <c r="K4858" s="22" t="s">
        <v>311</v>
      </c>
      <c r="L4858" s="22" t="s">
        <v>1358</v>
      </c>
      <c r="M4858" s="22">
        <v>1088</v>
      </c>
      <c r="N4858" s="22">
        <v>1088</v>
      </c>
      <c r="O4858" s="22" t="s">
        <v>927</v>
      </c>
      <c r="P4858" s="22" t="s">
        <v>50</v>
      </c>
      <c r="Q4858" s="28"/>
      <c r="R4858" s="21" t="s">
        <v>77</v>
      </c>
      <c r="S4858" s="21"/>
      <c r="T4858" s="21" t="s">
        <v>53</v>
      </c>
      <c r="U4858" s="21" t="s">
        <v>5970</v>
      </c>
      <c r="V4858" s="46">
        <v>1</v>
      </c>
      <c r="W4858" s="26">
        <f t="shared" si="3784"/>
        <v>1</v>
      </c>
      <c r="X4858" s="26">
        <f t="shared" si="3785"/>
        <v>1</v>
      </c>
      <c r="Y4858" s="21">
        <v>10</v>
      </c>
      <c r="Z4858" s="22">
        <f t="shared" si="3735"/>
        <v>1088</v>
      </c>
      <c r="AA4858" s="20" t="s">
        <v>5794</v>
      </c>
      <c r="AB4858" s="22"/>
      <c r="AC4858" s="22">
        <v>1</v>
      </c>
      <c r="AD4858" s="22"/>
      <c r="AE4858" s="22">
        <f t="shared" si="3794"/>
        <v>1088</v>
      </c>
      <c r="AF4858" s="22">
        <f t="shared" si="3787"/>
        <v>1088</v>
      </c>
      <c r="AG4858" s="20">
        <f>N4858</f>
        <v>1088</v>
      </c>
      <c r="AH4858" s="20" t="str">
        <f>VLOOKUP(U4858,[1]提成计算!B:I,8,FALSE)</f>
        <v xml:space="preserve"> </v>
      </c>
      <c r="AI4858" s="20"/>
      <c r="AJ4858" s="22"/>
      <c r="AK4858" s="22"/>
      <c r="AM4858" s="22"/>
      <c r="AN4858" s="22"/>
      <c r="AO4858" s="22" t="s">
        <v>5792</v>
      </c>
      <c r="AP4858" s="22" t="s">
        <v>1301</v>
      </c>
      <c r="AS4858" s="20"/>
      <c r="AT4858" s="20"/>
      <c r="AU4858" s="20"/>
    </row>
    <row r="4859" spans="1:47" x14ac:dyDescent="0.15">
      <c r="A4859" s="21" t="s">
        <v>1273</v>
      </c>
      <c r="B4859" s="22" t="s">
        <v>918</v>
      </c>
      <c r="C4859" s="22" t="s">
        <v>1178</v>
      </c>
      <c r="D4859" s="22" t="s">
        <v>1183</v>
      </c>
      <c r="E4859" s="22" t="s">
        <v>1209</v>
      </c>
      <c r="F4859" s="22" t="s">
        <v>1250</v>
      </c>
      <c r="G4859" s="22" t="s">
        <v>6205</v>
      </c>
      <c r="I4859" s="22">
        <v>13825387255</v>
      </c>
      <c r="J4859" s="22" t="s">
        <v>924</v>
      </c>
      <c r="K4859" s="22" t="s">
        <v>5844</v>
      </c>
      <c r="L4859" s="22" t="s">
        <v>1299</v>
      </c>
      <c r="M4859" s="22">
        <v>888</v>
      </c>
      <c r="N4859" s="22">
        <v>888</v>
      </c>
      <c r="O4859" s="22" t="s">
        <v>1262</v>
      </c>
      <c r="P4859" s="22" t="s">
        <v>50</v>
      </c>
      <c r="Q4859" s="28"/>
      <c r="R4859" s="21" t="s">
        <v>77</v>
      </c>
      <c r="S4859" s="25" t="s">
        <v>1196</v>
      </c>
      <c r="T4859" s="21" t="s">
        <v>53</v>
      </c>
      <c r="U4859" s="21" t="s">
        <v>5945</v>
      </c>
      <c r="V4859" s="46">
        <v>1</v>
      </c>
      <c r="W4859" s="26">
        <f t="shared" si="3784"/>
        <v>1</v>
      </c>
      <c r="Y4859" s="21">
        <v>12</v>
      </c>
      <c r="Z4859" s="22">
        <f t="shared" si="3735"/>
        <v>888</v>
      </c>
      <c r="AA4859" s="20" t="s">
        <v>5794</v>
      </c>
      <c r="AB4859" s="22"/>
      <c r="AC4859" s="22">
        <v>1</v>
      </c>
      <c r="AD4859" s="22"/>
      <c r="AE4859" s="22">
        <f t="shared" si="3794"/>
        <v>888</v>
      </c>
      <c r="AF4859" s="22">
        <f t="shared" si="3787"/>
        <v>888</v>
      </c>
      <c r="AG4859" s="20"/>
      <c r="AH4859" s="22"/>
      <c r="AI4859" s="22"/>
      <c r="AJ4859" s="22">
        <f>N4859</f>
        <v>888</v>
      </c>
      <c r="AK4859" s="22">
        <f>IF(O4859="(传统)XDSL",VLOOKUP(S4859,[2]直销续费率明细!C:I,7,FALSE)*1,IF(O4859="GPON+XDSL",VLOOKUP(S4859,[2]直销续费率明细!C:I,7,FALSE)*1,VLOOKUP(S4859,[2]直销续费率明细!C:I,5,FALSE)*1))</f>
        <v>25</v>
      </c>
      <c r="AL4859" s="22" t="s">
        <v>1300</v>
      </c>
      <c r="AM4859" s="22"/>
      <c r="AN4859" s="22"/>
      <c r="AO4859" s="22" t="s">
        <v>5792</v>
      </c>
      <c r="AP4859" s="22" t="s">
        <v>1301</v>
      </c>
      <c r="AS4859" s="20">
        <f>IF(Y4859&gt;=10,VLOOKUP(U4859,[2]提成计算!B:T,19,FALSE),VLOOKUP(U4859,[2]提成计算!B:T,18,FALSE))</f>
        <v>0.09</v>
      </c>
      <c r="AT4859" s="20">
        <f t="shared" ref="AT4859" si="3797">IF(AD4859*AS4859&gt;0,AD4859*AS4859,AE4859*AS4859)</f>
        <v>79.92</v>
      </c>
      <c r="AU4859" s="20">
        <f t="shared" ref="AU4859" si="3798">IF(AND(AK4859&lt;0,AK4859+AT4859&lt;0),-AT4859,AK4859)</f>
        <v>25</v>
      </c>
    </row>
    <row r="4860" spans="1:47" x14ac:dyDescent="0.15">
      <c r="A4860" s="21" t="s">
        <v>1273</v>
      </c>
      <c r="B4860" s="22" t="s">
        <v>918</v>
      </c>
      <c r="C4860" s="22" t="s">
        <v>1178</v>
      </c>
      <c r="D4860" s="22" t="s">
        <v>1183</v>
      </c>
      <c r="E4860" s="22" t="s">
        <v>1209</v>
      </c>
      <c r="F4860" s="22" t="s">
        <v>1250</v>
      </c>
      <c r="G4860" s="22" t="s">
        <v>6206</v>
      </c>
      <c r="I4860" s="22">
        <v>13929469966</v>
      </c>
      <c r="J4860" s="22" t="s">
        <v>1275</v>
      </c>
      <c r="K4860" s="22" t="s">
        <v>1869</v>
      </c>
      <c r="L4860" s="22" t="s">
        <v>1277</v>
      </c>
      <c r="M4860" s="22">
        <v>10</v>
      </c>
      <c r="N4860" s="22">
        <v>10</v>
      </c>
      <c r="O4860" s="22" t="s">
        <v>927</v>
      </c>
      <c r="P4860" s="22" t="s">
        <v>50</v>
      </c>
      <c r="Q4860" s="28"/>
      <c r="R4860" s="21" t="s">
        <v>77</v>
      </c>
      <c r="S4860" s="21"/>
      <c r="T4860" s="21" t="s">
        <v>6207</v>
      </c>
      <c r="U4860" s="21"/>
      <c r="V4860" s="46"/>
      <c r="Y4860" s="21">
        <v>2</v>
      </c>
      <c r="Z4860" s="22">
        <f t="shared" si="3735"/>
        <v>10</v>
      </c>
      <c r="AA4860" s="20" t="s">
        <v>5794</v>
      </c>
      <c r="AB4860" s="22"/>
      <c r="AC4860" s="22"/>
      <c r="AD4860" s="22"/>
      <c r="AE4860" s="22"/>
      <c r="AF4860" s="22"/>
      <c r="AG4860" s="20"/>
      <c r="AH4860" s="22"/>
      <c r="AI4860" s="22"/>
      <c r="AJ4860" s="22"/>
      <c r="AK4860" s="22"/>
      <c r="AM4860" s="22"/>
      <c r="AN4860" s="22"/>
      <c r="AO4860" s="22" t="s">
        <v>5792</v>
      </c>
      <c r="AP4860" s="22">
        <v>0</v>
      </c>
      <c r="AS4860" s="20"/>
      <c r="AT4860" s="20"/>
      <c r="AU4860" s="20"/>
    </row>
    <row r="4861" spans="1:47" x14ac:dyDescent="0.15">
      <c r="A4861" s="21" t="s">
        <v>1273</v>
      </c>
      <c r="B4861" s="22" t="s">
        <v>918</v>
      </c>
      <c r="C4861" s="22" t="s">
        <v>1178</v>
      </c>
      <c r="D4861" s="22" t="s">
        <v>1183</v>
      </c>
      <c r="E4861" s="22" t="s">
        <v>1193</v>
      </c>
      <c r="F4861" s="22" t="s">
        <v>1250</v>
      </c>
      <c r="G4861" s="22" t="s">
        <v>6208</v>
      </c>
      <c r="I4861" s="22">
        <v>13532745453</v>
      </c>
      <c r="J4861" s="22" t="s">
        <v>924</v>
      </c>
      <c r="K4861" s="22" t="s">
        <v>1247</v>
      </c>
      <c r="L4861" s="22" t="s">
        <v>1947</v>
      </c>
      <c r="M4861" s="22">
        <v>400</v>
      </c>
      <c r="N4861" s="22">
        <v>400</v>
      </c>
      <c r="O4861" s="22" t="s">
        <v>927</v>
      </c>
      <c r="P4861" s="22" t="s">
        <v>50</v>
      </c>
      <c r="Q4861" s="28"/>
      <c r="R4861" s="21" t="s">
        <v>77</v>
      </c>
      <c r="S4861" s="25" t="s">
        <v>1466</v>
      </c>
      <c r="T4861" s="21" t="s">
        <v>53</v>
      </c>
      <c r="U4861" s="21" t="s">
        <v>5915</v>
      </c>
      <c r="V4861" s="46">
        <v>0.5</v>
      </c>
      <c r="W4861" s="26">
        <f t="shared" ref="W4861:W4898" si="3799">V4861</f>
        <v>0.5</v>
      </c>
      <c r="Y4861" s="21">
        <v>4</v>
      </c>
      <c r="Z4861" s="22">
        <f t="shared" si="3735"/>
        <v>400</v>
      </c>
      <c r="AA4861" s="20" t="s">
        <v>2218</v>
      </c>
      <c r="AB4861" s="22">
        <v>1</v>
      </c>
      <c r="AC4861" s="22"/>
      <c r="AD4861" s="22">
        <f>N4861</f>
        <v>400</v>
      </c>
      <c r="AE4861" s="22"/>
      <c r="AF4861" s="22">
        <f t="shared" ref="AF4861:AF4898" si="3800">N4861</f>
        <v>400</v>
      </c>
      <c r="AG4861" s="20"/>
      <c r="AH4861" s="22"/>
      <c r="AI4861" s="22"/>
      <c r="AJ4861" s="22">
        <f t="shared" ref="AJ4861:AJ4863" si="3801">N4861</f>
        <v>400</v>
      </c>
      <c r="AK4861" s="22">
        <f>IF(O4861="(传统)XDSL",VLOOKUP(S4861,[2]直销续费率明细!C:I,7,FALSE)*1,IF(O4861="GPON+XDSL",VLOOKUP(S4861,[2]直销续费率明细!C:I,7,FALSE)*1,VLOOKUP(S4861,[2]直销续费率明细!C:I,5,FALSE)*1))</f>
        <v>-40</v>
      </c>
      <c r="AL4861" s="22" t="s">
        <v>1309</v>
      </c>
      <c r="AM4861" s="22"/>
      <c r="AN4861" s="22"/>
      <c r="AO4861" s="22" t="s">
        <v>5792</v>
      </c>
      <c r="AP4861" s="22" t="s">
        <v>5835</v>
      </c>
      <c r="AS4861" s="20">
        <f>IF(Y4861&gt;=10,VLOOKUP(U4861,[2]提成计算!B:T,19,FALSE),VLOOKUP(U4861,[2]提成计算!B:T,18,FALSE))</f>
        <v>0.06</v>
      </c>
      <c r="AT4861" s="20">
        <f t="shared" ref="AT4861:AT4863" si="3802">IF(AD4861*AS4861&gt;0,AD4861*AS4861,AE4861*AS4861)</f>
        <v>24</v>
      </c>
      <c r="AU4861" s="20">
        <f t="shared" ref="AU4861:AU4863" si="3803">IF(AND(AK4861&lt;0,AK4861+AT4861&lt;0),-AT4861,AK4861)</f>
        <v>-24</v>
      </c>
    </row>
    <row r="4862" spans="1:47" x14ac:dyDescent="0.15">
      <c r="A4862" s="21" t="s">
        <v>1273</v>
      </c>
      <c r="B4862" s="22" t="s">
        <v>918</v>
      </c>
      <c r="C4862" s="22" t="s">
        <v>1178</v>
      </c>
      <c r="D4862" s="22" t="s">
        <v>1183</v>
      </c>
      <c r="E4862" s="22" t="s">
        <v>1193</v>
      </c>
      <c r="F4862" s="22" t="s">
        <v>1250</v>
      </c>
      <c r="G4862" s="22" t="s">
        <v>6209</v>
      </c>
      <c r="I4862" s="22">
        <v>13144869333</v>
      </c>
      <c r="J4862" s="22" t="s">
        <v>924</v>
      </c>
      <c r="K4862" s="22" t="s">
        <v>1247</v>
      </c>
      <c r="L4862" s="22" t="s">
        <v>1299</v>
      </c>
      <c r="M4862" s="22">
        <v>888</v>
      </c>
      <c r="N4862" s="22">
        <v>888</v>
      </c>
      <c r="O4862" s="22" t="s">
        <v>927</v>
      </c>
      <c r="P4862" s="22" t="s">
        <v>50</v>
      </c>
      <c r="Q4862" s="28"/>
      <c r="R4862" s="21" t="s">
        <v>77</v>
      </c>
      <c r="S4862" s="25" t="s">
        <v>1466</v>
      </c>
      <c r="T4862" s="21" t="s">
        <v>53</v>
      </c>
      <c r="U4862" s="21" t="s">
        <v>5915</v>
      </c>
      <c r="V4862" s="46">
        <v>1</v>
      </c>
      <c r="W4862" s="26">
        <f t="shared" si="3799"/>
        <v>1</v>
      </c>
      <c r="Y4862" s="21">
        <v>12</v>
      </c>
      <c r="Z4862" s="22">
        <f t="shared" ref="Z4862:Z4925" si="3804">N4862</f>
        <v>888</v>
      </c>
      <c r="AA4862" s="20" t="s">
        <v>5794</v>
      </c>
      <c r="AB4862" s="22"/>
      <c r="AC4862" s="22">
        <v>1</v>
      </c>
      <c r="AD4862" s="22"/>
      <c r="AE4862" s="22">
        <f t="shared" ref="AE4862:AE4865" si="3805">N4862</f>
        <v>888</v>
      </c>
      <c r="AF4862" s="22">
        <f t="shared" si="3800"/>
        <v>888</v>
      </c>
      <c r="AG4862" s="20"/>
      <c r="AH4862" s="22"/>
      <c r="AI4862" s="22"/>
      <c r="AJ4862" s="22">
        <f t="shared" si="3801"/>
        <v>888</v>
      </c>
      <c r="AK4862" s="22">
        <f>IF(O4862="(传统)XDSL",VLOOKUP(S4862,[2]直销续费率明细!C:I,7,FALSE)*1,IF(O4862="GPON+XDSL",VLOOKUP(S4862,[2]直销续费率明细!C:I,7,FALSE)*1,VLOOKUP(S4862,[2]直销续费率明细!C:I,5,FALSE)*1))</f>
        <v>-40</v>
      </c>
      <c r="AL4862" s="22" t="s">
        <v>1309</v>
      </c>
      <c r="AM4862" s="22"/>
      <c r="AN4862" s="22"/>
      <c r="AO4862" s="22" t="s">
        <v>2216</v>
      </c>
      <c r="AP4862" s="22" t="s">
        <v>1301</v>
      </c>
      <c r="AS4862" s="20">
        <f>IF(Y4862&gt;=10,VLOOKUP(U4862,[2]提成计算!B:T,19,FALSE),VLOOKUP(U4862,[2]提成计算!B:T,18,FALSE))</f>
        <v>0.09</v>
      </c>
      <c r="AT4862" s="20">
        <f t="shared" si="3802"/>
        <v>79.92</v>
      </c>
      <c r="AU4862" s="20">
        <f t="shared" si="3803"/>
        <v>-40</v>
      </c>
    </row>
    <row r="4863" spans="1:47" x14ac:dyDescent="0.15">
      <c r="A4863" s="21" t="s">
        <v>1273</v>
      </c>
      <c r="B4863" s="22" t="s">
        <v>918</v>
      </c>
      <c r="C4863" s="22" t="s">
        <v>1178</v>
      </c>
      <c r="D4863" s="22" t="s">
        <v>1183</v>
      </c>
      <c r="E4863" s="22" t="s">
        <v>1193</v>
      </c>
      <c r="F4863" s="22" t="s">
        <v>1250</v>
      </c>
      <c r="G4863" s="22" t="s">
        <v>6210</v>
      </c>
      <c r="I4863" s="22">
        <v>13532552809</v>
      </c>
      <c r="J4863" s="22" t="s">
        <v>924</v>
      </c>
      <c r="K4863" s="22" t="s">
        <v>1247</v>
      </c>
      <c r="L4863" s="22" t="s">
        <v>1299</v>
      </c>
      <c r="M4863" s="22">
        <v>888</v>
      </c>
      <c r="N4863" s="22">
        <v>888</v>
      </c>
      <c r="O4863" s="22" t="s">
        <v>927</v>
      </c>
      <c r="P4863" s="22" t="s">
        <v>50</v>
      </c>
      <c r="Q4863" s="28"/>
      <c r="R4863" s="21" t="s">
        <v>77</v>
      </c>
      <c r="S4863" s="25" t="s">
        <v>1466</v>
      </c>
      <c r="T4863" s="21" t="s">
        <v>53</v>
      </c>
      <c r="U4863" s="21" t="s">
        <v>6211</v>
      </c>
      <c r="V4863" s="46">
        <v>1</v>
      </c>
      <c r="W4863" s="26">
        <f t="shared" si="3799"/>
        <v>1</v>
      </c>
      <c r="Y4863" s="21">
        <v>12</v>
      </c>
      <c r="Z4863" s="22">
        <f t="shared" si="3804"/>
        <v>888</v>
      </c>
      <c r="AA4863" s="20" t="s">
        <v>2218</v>
      </c>
      <c r="AB4863" s="22"/>
      <c r="AC4863" s="22">
        <v>1</v>
      </c>
      <c r="AD4863" s="22"/>
      <c r="AE4863" s="22">
        <f t="shared" si="3805"/>
        <v>888</v>
      </c>
      <c r="AF4863" s="22">
        <f t="shared" si="3800"/>
        <v>888</v>
      </c>
      <c r="AG4863" s="20"/>
      <c r="AH4863" s="22"/>
      <c r="AI4863" s="22"/>
      <c r="AJ4863" s="22">
        <f t="shared" si="3801"/>
        <v>888</v>
      </c>
      <c r="AK4863" s="22">
        <f>IF(O4863="(传统)XDSL",VLOOKUP(S4863,[2]直销续费率明细!C:I,7,FALSE)*1,IF(O4863="GPON+XDSL",VLOOKUP(S4863,[2]直销续费率明细!C:I,7,FALSE)*1,VLOOKUP(S4863,[2]直销续费率明细!C:I,5,FALSE)*1))</f>
        <v>-40</v>
      </c>
      <c r="AL4863" s="22" t="s">
        <v>1300</v>
      </c>
      <c r="AM4863" s="22"/>
      <c r="AN4863" s="22"/>
      <c r="AO4863" s="22" t="s">
        <v>2216</v>
      </c>
      <c r="AP4863" s="22" t="s">
        <v>1301</v>
      </c>
      <c r="AS4863" s="20">
        <f>IF(Y4863&gt;=10,VLOOKUP(U4863,[2]提成计算!B:T,19,FALSE),VLOOKUP(U4863,[2]提成计算!B:T,18,FALSE))</f>
        <v>0.09</v>
      </c>
      <c r="AT4863" s="20">
        <f t="shared" si="3802"/>
        <v>79.92</v>
      </c>
      <c r="AU4863" s="20">
        <f t="shared" si="3803"/>
        <v>-40</v>
      </c>
    </row>
    <row r="4864" spans="1:47" x14ac:dyDescent="0.15">
      <c r="A4864" s="21" t="s">
        <v>1273</v>
      </c>
      <c r="B4864" s="22" t="s">
        <v>918</v>
      </c>
      <c r="C4864" s="22" t="s">
        <v>1178</v>
      </c>
      <c r="D4864" s="22" t="s">
        <v>1179</v>
      </c>
      <c r="E4864" s="22" t="s">
        <v>5939</v>
      </c>
      <c r="F4864" s="22" t="s">
        <v>1250</v>
      </c>
      <c r="G4864" s="22" t="s">
        <v>6212</v>
      </c>
      <c r="I4864" s="22">
        <v>15158651531</v>
      </c>
      <c r="J4864" s="22" t="s">
        <v>1268</v>
      </c>
      <c r="K4864" s="22" t="s">
        <v>146</v>
      </c>
      <c r="L4864" s="22" t="s">
        <v>1358</v>
      </c>
      <c r="M4864" s="22">
        <v>1088</v>
      </c>
      <c r="N4864" s="22">
        <v>1088</v>
      </c>
      <c r="O4864" s="22" t="s">
        <v>927</v>
      </c>
      <c r="P4864" s="22" t="s">
        <v>50</v>
      </c>
      <c r="Q4864" s="28"/>
      <c r="R4864" s="21" t="s">
        <v>147</v>
      </c>
      <c r="S4864" s="21"/>
      <c r="T4864" s="21" t="s">
        <v>53</v>
      </c>
      <c r="U4864" s="21" t="s">
        <v>6213</v>
      </c>
      <c r="V4864" s="46">
        <v>1</v>
      </c>
      <c r="W4864" s="26">
        <f t="shared" si="3799"/>
        <v>1</v>
      </c>
      <c r="X4864" s="26">
        <f t="shared" ref="X4864:X4873" si="3806">V4864</f>
        <v>1</v>
      </c>
      <c r="Y4864" s="21">
        <v>10</v>
      </c>
      <c r="Z4864" s="22">
        <f t="shared" si="3804"/>
        <v>1088</v>
      </c>
      <c r="AA4864" s="20" t="s">
        <v>5794</v>
      </c>
      <c r="AB4864" s="22"/>
      <c r="AC4864" s="22">
        <v>1</v>
      </c>
      <c r="AD4864" s="22"/>
      <c r="AE4864" s="22">
        <f t="shared" si="3805"/>
        <v>1088</v>
      </c>
      <c r="AF4864" s="22">
        <f t="shared" si="3800"/>
        <v>1088</v>
      </c>
      <c r="AG4864" s="20">
        <f>N4864</f>
        <v>1088</v>
      </c>
      <c r="AH4864" s="20" t="str">
        <f>VLOOKUP(U4864,[1]提成计算!B:I,8,FALSE)</f>
        <v xml:space="preserve"> </v>
      </c>
      <c r="AI4864" s="20"/>
      <c r="AJ4864" s="22"/>
      <c r="AK4864" s="22"/>
      <c r="AM4864" s="22"/>
      <c r="AN4864" s="22"/>
      <c r="AO4864" s="22" t="s">
        <v>5792</v>
      </c>
      <c r="AP4864" s="22" t="s">
        <v>1301</v>
      </c>
      <c r="AS4864" s="20"/>
      <c r="AT4864" s="20"/>
      <c r="AU4864" s="20"/>
    </row>
    <row r="4865" spans="1:47" x14ac:dyDescent="0.15">
      <c r="A4865" s="21" t="s">
        <v>1273</v>
      </c>
      <c r="B4865" s="22" t="s">
        <v>918</v>
      </c>
      <c r="C4865" s="22" t="s">
        <v>1178</v>
      </c>
      <c r="D4865" s="22" t="s">
        <v>1189</v>
      </c>
      <c r="E4865" s="22" t="s">
        <v>5863</v>
      </c>
      <c r="F4865" s="22" t="s">
        <v>1250</v>
      </c>
      <c r="G4865" s="22" t="s">
        <v>6214</v>
      </c>
      <c r="I4865" s="22">
        <v>18824202570</v>
      </c>
      <c r="J4865" s="22" t="s">
        <v>924</v>
      </c>
      <c r="K4865" s="22" t="s">
        <v>166</v>
      </c>
      <c r="L4865" s="22" t="s">
        <v>1299</v>
      </c>
      <c r="M4865" s="22">
        <v>888</v>
      </c>
      <c r="N4865" s="22">
        <v>888</v>
      </c>
      <c r="O4865" s="22" t="s">
        <v>927</v>
      </c>
      <c r="P4865" s="22" t="s">
        <v>50</v>
      </c>
      <c r="Q4865" s="28"/>
      <c r="R4865" s="21" t="s">
        <v>77</v>
      </c>
      <c r="S4865" s="25" t="s">
        <v>5896</v>
      </c>
      <c r="T4865" s="21" t="s">
        <v>5850</v>
      </c>
      <c r="U4865" s="21"/>
      <c r="V4865" s="46">
        <v>1</v>
      </c>
      <c r="W4865" s="26">
        <f t="shared" si="3799"/>
        <v>1</v>
      </c>
      <c r="Y4865" s="21">
        <v>12</v>
      </c>
      <c r="Z4865" s="22">
        <f t="shared" si="3804"/>
        <v>888</v>
      </c>
      <c r="AA4865" s="20" t="s">
        <v>5794</v>
      </c>
      <c r="AB4865" s="22"/>
      <c r="AC4865" s="22">
        <v>1</v>
      </c>
      <c r="AD4865" s="22"/>
      <c r="AE4865" s="22">
        <f t="shared" si="3805"/>
        <v>888</v>
      </c>
      <c r="AF4865" s="22">
        <f t="shared" si="3800"/>
        <v>888</v>
      </c>
      <c r="AG4865" s="20"/>
      <c r="AH4865" s="22"/>
      <c r="AI4865" s="22"/>
      <c r="AJ4865" s="22">
        <f t="shared" ref="AJ4865:AJ4867" si="3807">N4865</f>
        <v>888</v>
      </c>
      <c r="AK4865" s="22">
        <f>IF(O4865="(传统)XDSL",VLOOKUP(S4865,[1]续费率明细!C:I,7,FALSE)*1,IF(O4865="GPON+XDSL",VLOOKUP(S4865,[1]续费率明细!C:I,7,FALSE)*1,VLOOKUP(S4865,[1]续费率明细!C:I,5,FALSE)*1))</f>
        <v>-40</v>
      </c>
      <c r="AL4865" s="22" t="s">
        <v>1309</v>
      </c>
      <c r="AM4865" s="22"/>
      <c r="AN4865" s="22"/>
      <c r="AO4865" s="22" t="s">
        <v>5792</v>
      </c>
      <c r="AP4865" s="22" t="s">
        <v>1301</v>
      </c>
      <c r="AS4865" s="20"/>
      <c r="AT4865" s="20"/>
      <c r="AU4865" s="20"/>
    </row>
    <row r="4866" spans="1:47" x14ac:dyDescent="0.15">
      <c r="A4866" s="21" t="s">
        <v>1273</v>
      </c>
      <c r="B4866" s="22" t="s">
        <v>918</v>
      </c>
      <c r="C4866" s="22" t="s">
        <v>1178</v>
      </c>
      <c r="D4866" s="22" t="s">
        <v>1183</v>
      </c>
      <c r="E4866" s="22" t="s">
        <v>6120</v>
      </c>
      <c r="F4866" s="22" t="s">
        <v>1250</v>
      </c>
      <c r="G4866" s="22" t="s">
        <v>6215</v>
      </c>
      <c r="I4866" s="22">
        <v>13686635824</v>
      </c>
      <c r="J4866" s="22" t="s">
        <v>924</v>
      </c>
      <c r="K4866" s="22" t="s">
        <v>1195</v>
      </c>
      <c r="L4866" s="22" t="s">
        <v>1918</v>
      </c>
      <c r="M4866" s="22">
        <v>680</v>
      </c>
      <c r="N4866" s="22">
        <v>680</v>
      </c>
      <c r="O4866" s="22" t="s">
        <v>1262</v>
      </c>
      <c r="P4866" s="22" t="s">
        <v>50</v>
      </c>
      <c r="Q4866" s="28"/>
      <c r="R4866" s="21" t="s">
        <v>77</v>
      </c>
      <c r="S4866" s="25" t="s">
        <v>1196</v>
      </c>
      <c r="T4866" s="21" t="s">
        <v>1197</v>
      </c>
      <c r="U4866" s="21" t="s">
        <v>6216</v>
      </c>
      <c r="V4866" s="46">
        <v>1</v>
      </c>
      <c r="W4866" s="26">
        <f t="shared" si="3799"/>
        <v>1</v>
      </c>
      <c r="Y4866" s="21">
        <v>4</v>
      </c>
      <c r="Z4866" s="22">
        <f t="shared" si="3804"/>
        <v>680</v>
      </c>
      <c r="AA4866" s="20" t="s">
        <v>5794</v>
      </c>
      <c r="AB4866" s="22">
        <v>1</v>
      </c>
      <c r="AC4866" s="22"/>
      <c r="AD4866" s="22">
        <f>N4866</f>
        <v>680</v>
      </c>
      <c r="AE4866" s="22"/>
      <c r="AF4866" s="22">
        <f t="shared" si="3800"/>
        <v>680</v>
      </c>
      <c r="AG4866" s="20"/>
      <c r="AH4866" s="22"/>
      <c r="AI4866" s="22"/>
      <c r="AJ4866" s="22">
        <f t="shared" si="3807"/>
        <v>680</v>
      </c>
      <c r="AK4866" s="22"/>
      <c r="AL4866" s="22" t="s">
        <v>1871</v>
      </c>
      <c r="AM4866" s="22"/>
      <c r="AN4866" s="22"/>
      <c r="AO4866" s="22" t="s">
        <v>5792</v>
      </c>
      <c r="AP4866" s="22" t="s">
        <v>5805</v>
      </c>
      <c r="AS4866" s="20"/>
      <c r="AT4866" s="20"/>
      <c r="AU4866" s="20"/>
    </row>
    <row r="4867" spans="1:47" x14ac:dyDescent="0.15">
      <c r="A4867" s="21" t="s">
        <v>1273</v>
      </c>
      <c r="B4867" s="22" t="s">
        <v>918</v>
      </c>
      <c r="C4867" s="22" t="s">
        <v>1178</v>
      </c>
      <c r="D4867" s="22" t="s">
        <v>1189</v>
      </c>
      <c r="E4867" s="22" t="s">
        <v>6007</v>
      </c>
      <c r="F4867" s="22" t="s">
        <v>1250</v>
      </c>
      <c r="G4867" s="22" t="s">
        <v>6217</v>
      </c>
      <c r="I4867" s="22">
        <v>13927447756</v>
      </c>
      <c r="J4867" s="22" t="s">
        <v>924</v>
      </c>
      <c r="K4867" s="22" t="s">
        <v>466</v>
      </c>
      <c r="L4867" s="22" t="s">
        <v>1299</v>
      </c>
      <c r="M4867" s="22">
        <v>888</v>
      </c>
      <c r="N4867" s="22">
        <v>888</v>
      </c>
      <c r="O4867" s="22" t="s">
        <v>927</v>
      </c>
      <c r="P4867" s="22" t="s">
        <v>50</v>
      </c>
      <c r="Q4867" s="28"/>
      <c r="R4867" s="21" t="s">
        <v>117</v>
      </c>
      <c r="S4867" s="25" t="s">
        <v>1192</v>
      </c>
      <c r="T4867" s="21" t="s">
        <v>53</v>
      </c>
      <c r="U4867" s="21" t="s">
        <v>5978</v>
      </c>
      <c r="V4867" s="46">
        <v>1</v>
      </c>
      <c r="W4867" s="26">
        <f t="shared" si="3799"/>
        <v>1</v>
      </c>
      <c r="Y4867" s="21">
        <v>12</v>
      </c>
      <c r="Z4867" s="22">
        <f t="shared" si="3804"/>
        <v>888</v>
      </c>
      <c r="AA4867" s="20" t="s">
        <v>5794</v>
      </c>
      <c r="AB4867" s="22"/>
      <c r="AC4867" s="22">
        <v>1</v>
      </c>
      <c r="AD4867" s="22"/>
      <c r="AE4867" s="22">
        <f t="shared" ref="AE4867:AE4869" si="3808">N4867</f>
        <v>888</v>
      </c>
      <c r="AF4867" s="22">
        <f t="shared" si="3800"/>
        <v>888</v>
      </c>
      <c r="AG4867" s="20"/>
      <c r="AH4867" s="22"/>
      <c r="AI4867" s="22"/>
      <c r="AJ4867" s="22">
        <f t="shared" si="3807"/>
        <v>888</v>
      </c>
      <c r="AK4867" s="22">
        <f>IF(O4867="(传统)XDSL",VLOOKUP(S4867,[2]直销续费率明细!C:I,7,FALSE)*1,IF(O4867="GPON+XDSL",VLOOKUP(S4867,[2]直销续费率明细!C:I,7,FALSE)*1,VLOOKUP(S4867,[2]直销续费率明细!C:I,5,FALSE)*1))</f>
        <v>-40</v>
      </c>
      <c r="AL4867" s="22" t="s">
        <v>1309</v>
      </c>
      <c r="AM4867" s="22"/>
      <c r="AN4867" s="22"/>
      <c r="AO4867" s="22" t="s">
        <v>2216</v>
      </c>
      <c r="AP4867" s="22" t="s">
        <v>1301</v>
      </c>
      <c r="AS4867" s="20">
        <f>IF(Y4867&gt;=10,VLOOKUP(U4867,[2]提成计算!B:T,19,FALSE),VLOOKUP(U4867,[2]提成计算!B:T,18,FALSE))</f>
        <v>0.09</v>
      </c>
      <c r="AT4867" s="20">
        <f t="shared" ref="AT4867" si="3809">IF(AD4867*AS4867&gt;0,AD4867*AS4867,AE4867*AS4867)</f>
        <v>79.92</v>
      </c>
      <c r="AU4867" s="20">
        <f t="shared" ref="AU4867" si="3810">IF(AND(AK4867&lt;0,AK4867+AT4867&lt;0),-AT4867,AK4867)</f>
        <v>-40</v>
      </c>
    </row>
    <row r="4868" spans="1:47" x14ac:dyDescent="0.15">
      <c r="A4868" s="21" t="s">
        <v>1273</v>
      </c>
      <c r="B4868" s="22" t="s">
        <v>918</v>
      </c>
      <c r="C4868" s="22" t="s">
        <v>1178</v>
      </c>
      <c r="D4868" s="22" t="s">
        <v>1179</v>
      </c>
      <c r="E4868" s="22" t="s">
        <v>1230</v>
      </c>
      <c r="F4868" s="22" t="s">
        <v>1250</v>
      </c>
      <c r="G4868" s="22" t="s">
        <v>6218</v>
      </c>
      <c r="I4868" s="22">
        <v>13556639810</v>
      </c>
      <c r="J4868" s="22" t="s">
        <v>1268</v>
      </c>
      <c r="K4868" s="22" t="s">
        <v>1238</v>
      </c>
      <c r="L4868" s="22" t="s">
        <v>1358</v>
      </c>
      <c r="M4868" s="22">
        <v>1088</v>
      </c>
      <c r="N4868" s="22">
        <v>1088</v>
      </c>
      <c r="O4868" s="22" t="s">
        <v>927</v>
      </c>
      <c r="P4868" s="22" t="s">
        <v>50</v>
      </c>
      <c r="Q4868" s="28"/>
      <c r="R4868" s="21" t="s">
        <v>147</v>
      </c>
      <c r="S4868" s="21"/>
      <c r="T4868" s="21" t="s">
        <v>53</v>
      </c>
      <c r="U4868" s="21" t="s">
        <v>5930</v>
      </c>
      <c r="V4868" s="46">
        <v>1</v>
      </c>
      <c r="W4868" s="26">
        <f t="shared" si="3799"/>
        <v>1</v>
      </c>
      <c r="X4868" s="26">
        <f t="shared" si="3806"/>
        <v>1</v>
      </c>
      <c r="Y4868" s="21">
        <v>10</v>
      </c>
      <c r="Z4868" s="22">
        <f t="shared" si="3804"/>
        <v>1088</v>
      </c>
      <c r="AA4868" s="20" t="s">
        <v>2218</v>
      </c>
      <c r="AB4868" s="22"/>
      <c r="AC4868" s="22">
        <v>1</v>
      </c>
      <c r="AD4868" s="22"/>
      <c r="AE4868" s="22">
        <f t="shared" si="3808"/>
        <v>1088</v>
      </c>
      <c r="AF4868" s="22">
        <f t="shared" si="3800"/>
        <v>1088</v>
      </c>
      <c r="AG4868" s="20">
        <f t="shared" ref="AG4868:AG4869" si="3811">N4868</f>
        <v>1088</v>
      </c>
      <c r="AH4868" s="20" t="str">
        <f>VLOOKUP(U4868,[1]提成计算!B:I,8,FALSE)</f>
        <v xml:space="preserve"> </v>
      </c>
      <c r="AI4868" s="20"/>
      <c r="AJ4868" s="22"/>
      <c r="AK4868" s="22"/>
      <c r="AM4868" s="22"/>
      <c r="AN4868" s="22"/>
      <c r="AO4868" s="22" t="s">
        <v>5792</v>
      </c>
      <c r="AP4868" s="22" t="s">
        <v>1301</v>
      </c>
      <c r="AS4868" s="20"/>
      <c r="AT4868" s="20"/>
      <c r="AU4868" s="20"/>
    </row>
    <row r="4869" spans="1:47" x14ac:dyDescent="0.15">
      <c r="A4869" s="21" t="s">
        <v>1273</v>
      </c>
      <c r="B4869" s="22" t="s">
        <v>918</v>
      </c>
      <c r="C4869" s="22" t="s">
        <v>1178</v>
      </c>
      <c r="D4869" s="22" t="s">
        <v>1189</v>
      </c>
      <c r="E4869" s="22" t="s">
        <v>1190</v>
      </c>
      <c r="F4869" s="22" t="s">
        <v>1250</v>
      </c>
      <c r="G4869" s="22" t="s">
        <v>6219</v>
      </c>
      <c r="I4869" s="22">
        <v>13556660092</v>
      </c>
      <c r="J4869" s="22" t="s">
        <v>1268</v>
      </c>
      <c r="K4869" s="22" t="s">
        <v>390</v>
      </c>
      <c r="L4869" s="22" t="s">
        <v>1966</v>
      </c>
      <c r="M4869" s="22">
        <v>1598</v>
      </c>
      <c r="N4869" s="22">
        <v>1598</v>
      </c>
      <c r="O4869" s="22" t="s">
        <v>927</v>
      </c>
      <c r="P4869" s="22" t="s">
        <v>50</v>
      </c>
      <c r="Q4869" s="28"/>
      <c r="R4869" s="21" t="s">
        <v>117</v>
      </c>
      <c r="S4869" s="21"/>
      <c r="T4869" s="21" t="s">
        <v>53</v>
      </c>
      <c r="U4869" s="21" t="s">
        <v>5999</v>
      </c>
      <c r="V4869" s="46">
        <v>1</v>
      </c>
      <c r="W4869" s="26">
        <f t="shared" si="3799"/>
        <v>1</v>
      </c>
      <c r="X4869" s="26">
        <f t="shared" si="3806"/>
        <v>1</v>
      </c>
      <c r="Y4869" s="21">
        <v>50</v>
      </c>
      <c r="Z4869" s="22">
        <f t="shared" si="3804"/>
        <v>1598</v>
      </c>
      <c r="AA4869" s="20" t="s">
        <v>5794</v>
      </c>
      <c r="AB4869" s="22"/>
      <c r="AC4869" s="22">
        <v>1</v>
      </c>
      <c r="AD4869" s="22"/>
      <c r="AE4869" s="22">
        <f t="shared" si="3808"/>
        <v>1598</v>
      </c>
      <c r="AF4869" s="22">
        <f t="shared" si="3800"/>
        <v>1598</v>
      </c>
      <c r="AG4869" s="20">
        <f t="shared" si="3811"/>
        <v>1598</v>
      </c>
      <c r="AH4869" s="20" t="str">
        <f>VLOOKUP(U4869,[1]提成计算!B:I,8,FALSE)</f>
        <v>否</v>
      </c>
      <c r="AI4869" s="20"/>
      <c r="AJ4869" s="22"/>
      <c r="AK4869" s="22"/>
      <c r="AM4869" s="22"/>
      <c r="AN4869" s="22"/>
      <c r="AO4869" s="22" t="s">
        <v>5792</v>
      </c>
      <c r="AP4869" s="22" t="s">
        <v>1301</v>
      </c>
      <c r="AS4869" s="20"/>
      <c r="AT4869" s="20"/>
      <c r="AU4869" s="20"/>
    </row>
    <row r="4870" spans="1:47" x14ac:dyDescent="0.15">
      <c r="A4870" s="21" t="s">
        <v>1273</v>
      </c>
      <c r="B4870" s="22" t="s">
        <v>918</v>
      </c>
      <c r="C4870" s="22" t="s">
        <v>1178</v>
      </c>
      <c r="D4870" s="22" t="s">
        <v>1189</v>
      </c>
      <c r="E4870" s="22" t="s">
        <v>1400</v>
      </c>
      <c r="F4870" s="22" t="s">
        <v>1250</v>
      </c>
      <c r="G4870" s="22" t="s">
        <v>6220</v>
      </c>
      <c r="I4870" s="22">
        <v>13622668990</v>
      </c>
      <c r="J4870" s="22" t="s">
        <v>924</v>
      </c>
      <c r="K4870" s="22" t="s">
        <v>5884</v>
      </c>
      <c r="L4870" s="22" t="s">
        <v>1947</v>
      </c>
      <c r="M4870" s="22">
        <v>400</v>
      </c>
      <c r="N4870" s="22">
        <v>400</v>
      </c>
      <c r="O4870" s="22" t="s">
        <v>1262</v>
      </c>
      <c r="P4870" s="22" t="s">
        <v>50</v>
      </c>
      <c r="Q4870" s="28"/>
      <c r="R4870" s="22" t="s">
        <v>117</v>
      </c>
      <c r="T4870" s="21" t="s">
        <v>948</v>
      </c>
      <c r="U4870" s="22" t="s">
        <v>117</v>
      </c>
      <c r="V4870" s="46">
        <v>0.5</v>
      </c>
      <c r="W4870" s="26">
        <f t="shared" si="3799"/>
        <v>0.5</v>
      </c>
      <c r="Y4870" s="21">
        <v>4</v>
      </c>
      <c r="Z4870" s="22">
        <f t="shared" si="3804"/>
        <v>400</v>
      </c>
      <c r="AA4870" s="20" t="s">
        <v>5794</v>
      </c>
      <c r="AB4870" s="22">
        <v>1</v>
      </c>
      <c r="AC4870" s="22"/>
      <c r="AD4870" s="22">
        <f>N4870</f>
        <v>400</v>
      </c>
      <c r="AE4870" s="22"/>
      <c r="AF4870" s="22">
        <f t="shared" si="3800"/>
        <v>400</v>
      </c>
      <c r="AG4870" s="20"/>
      <c r="AH4870" s="22"/>
      <c r="AI4870" s="22"/>
      <c r="AJ4870" s="22">
        <f t="shared" ref="AJ4870:AJ4871" si="3812">N4870</f>
        <v>400</v>
      </c>
      <c r="AK4870" s="22"/>
      <c r="AL4870" s="22" t="s">
        <v>1871</v>
      </c>
      <c r="AM4870" s="22"/>
      <c r="AN4870" s="22"/>
      <c r="AO4870" s="22" t="s">
        <v>5792</v>
      </c>
      <c r="AP4870" s="22" t="s">
        <v>5835</v>
      </c>
      <c r="AS4870" s="20"/>
      <c r="AT4870" s="20"/>
      <c r="AU4870" s="20"/>
    </row>
    <row r="4871" spans="1:47" x14ac:dyDescent="0.15">
      <c r="A4871" s="21" t="s">
        <v>1273</v>
      </c>
      <c r="B4871" s="22" t="s">
        <v>918</v>
      </c>
      <c r="C4871" s="22" t="s">
        <v>1178</v>
      </c>
      <c r="D4871" s="22" t="s">
        <v>1183</v>
      </c>
      <c r="E4871" s="22" t="s">
        <v>1885</v>
      </c>
      <c r="F4871" s="22" t="s">
        <v>1250</v>
      </c>
      <c r="G4871" s="22" t="s">
        <v>6221</v>
      </c>
      <c r="I4871" s="22">
        <v>15015372095</v>
      </c>
      <c r="J4871" s="22" t="s">
        <v>924</v>
      </c>
      <c r="K4871" s="22" t="s">
        <v>1224</v>
      </c>
      <c r="L4871" s="22" t="s">
        <v>1299</v>
      </c>
      <c r="M4871" s="22">
        <v>888</v>
      </c>
      <c r="N4871" s="22">
        <v>888</v>
      </c>
      <c r="O4871" s="22" t="s">
        <v>927</v>
      </c>
      <c r="P4871" s="22" t="s">
        <v>50</v>
      </c>
      <c r="Q4871" s="28"/>
      <c r="R4871" s="21" t="s">
        <v>77</v>
      </c>
      <c r="S4871" s="25" t="s">
        <v>1196</v>
      </c>
      <c r="T4871" s="21" t="s">
        <v>53</v>
      </c>
      <c r="U4871" s="21" t="s">
        <v>5994</v>
      </c>
      <c r="V4871" s="46">
        <v>1</v>
      </c>
      <c r="W4871" s="26">
        <f t="shared" si="3799"/>
        <v>1</v>
      </c>
      <c r="Y4871" s="21">
        <v>12</v>
      </c>
      <c r="Z4871" s="22">
        <f t="shared" si="3804"/>
        <v>888</v>
      </c>
      <c r="AA4871" s="20" t="s">
        <v>5794</v>
      </c>
      <c r="AB4871" s="22"/>
      <c r="AC4871" s="22">
        <v>1</v>
      </c>
      <c r="AD4871" s="22"/>
      <c r="AE4871" s="22">
        <f t="shared" ref="AE4871:AE4876" si="3813">N4871</f>
        <v>888</v>
      </c>
      <c r="AF4871" s="22">
        <f t="shared" si="3800"/>
        <v>888</v>
      </c>
      <c r="AG4871" s="20"/>
      <c r="AH4871" s="22"/>
      <c r="AI4871" s="22"/>
      <c r="AJ4871" s="22">
        <f t="shared" si="3812"/>
        <v>888</v>
      </c>
      <c r="AK4871" s="22">
        <f>IF(O4871="(传统)XDSL",VLOOKUP(S4871,[2]直销续费率明细!C:I,7,FALSE)*1,IF(O4871="GPON+XDSL",VLOOKUP(S4871,[2]直销续费率明细!C:I,7,FALSE)*1,VLOOKUP(S4871,[2]直销续费率明细!C:I,5,FALSE)*1))</f>
        <v>-40</v>
      </c>
      <c r="AL4871" s="22" t="s">
        <v>1300</v>
      </c>
      <c r="AM4871" s="22"/>
      <c r="AN4871" s="22"/>
      <c r="AO4871" s="22" t="s">
        <v>5792</v>
      </c>
      <c r="AP4871" s="22" t="s">
        <v>1301</v>
      </c>
      <c r="AS4871" s="20">
        <f>IF(Y4871&gt;=10,VLOOKUP(U4871,[2]提成计算!B:T,19,FALSE),VLOOKUP(U4871,[2]提成计算!B:T,18,FALSE))</f>
        <v>0.1</v>
      </c>
      <c r="AT4871" s="20">
        <f t="shared" ref="AT4871" si="3814">IF(AD4871*AS4871&gt;0,AD4871*AS4871,AE4871*AS4871)</f>
        <v>88.800000000000011</v>
      </c>
      <c r="AU4871" s="20">
        <f t="shared" ref="AU4871" si="3815">IF(AND(AK4871&lt;0,AK4871+AT4871&lt;0),-AT4871,AK4871)</f>
        <v>-40</v>
      </c>
    </row>
    <row r="4872" spans="1:47" x14ac:dyDescent="0.15">
      <c r="A4872" s="21" t="s">
        <v>1273</v>
      </c>
      <c r="B4872" s="22" t="s">
        <v>918</v>
      </c>
      <c r="C4872" s="22" t="s">
        <v>1178</v>
      </c>
      <c r="D4872" s="22" t="s">
        <v>1183</v>
      </c>
      <c r="E4872" s="22" t="s">
        <v>1193</v>
      </c>
      <c r="F4872" s="22" t="s">
        <v>1250</v>
      </c>
      <c r="G4872" s="22" t="s">
        <v>6222</v>
      </c>
      <c r="I4872" s="22">
        <v>15999747076</v>
      </c>
      <c r="J4872" s="22" t="s">
        <v>1268</v>
      </c>
      <c r="K4872" s="22" t="s">
        <v>1214</v>
      </c>
      <c r="L4872" s="22" t="s">
        <v>1358</v>
      </c>
      <c r="M4872" s="22">
        <v>1088</v>
      </c>
      <c r="N4872" s="22">
        <v>1088</v>
      </c>
      <c r="O4872" s="22" t="s">
        <v>927</v>
      </c>
      <c r="P4872" s="22" t="s">
        <v>50</v>
      </c>
      <c r="Q4872" s="28"/>
      <c r="R4872" s="21" t="s">
        <v>77</v>
      </c>
      <c r="S4872" s="21"/>
      <c r="T4872" s="21" t="s">
        <v>53</v>
      </c>
      <c r="U4872" s="21" t="s">
        <v>5917</v>
      </c>
      <c r="V4872" s="46">
        <v>1</v>
      </c>
      <c r="W4872" s="26">
        <f t="shared" si="3799"/>
        <v>1</v>
      </c>
      <c r="X4872" s="26">
        <f t="shared" si="3806"/>
        <v>1</v>
      </c>
      <c r="Y4872" s="21">
        <v>10</v>
      </c>
      <c r="Z4872" s="22">
        <f t="shared" si="3804"/>
        <v>1088</v>
      </c>
      <c r="AA4872" s="20" t="s">
        <v>5794</v>
      </c>
      <c r="AB4872" s="22"/>
      <c r="AC4872" s="22">
        <v>1</v>
      </c>
      <c r="AD4872" s="22"/>
      <c r="AE4872" s="22">
        <f t="shared" si="3813"/>
        <v>1088</v>
      </c>
      <c r="AF4872" s="22">
        <f t="shared" si="3800"/>
        <v>1088</v>
      </c>
      <c r="AG4872" s="20">
        <f t="shared" ref="AG4872" si="3816">N4872</f>
        <v>1088</v>
      </c>
      <c r="AH4872" s="20" t="str">
        <f>VLOOKUP(U4872,[1]提成计算!B:I,8,FALSE)</f>
        <v xml:space="preserve"> </v>
      </c>
      <c r="AI4872" s="20"/>
      <c r="AJ4872" s="22"/>
      <c r="AK4872" s="22"/>
      <c r="AM4872" s="22"/>
      <c r="AN4872" s="22"/>
      <c r="AO4872" s="22" t="s">
        <v>2216</v>
      </c>
      <c r="AP4872" s="22" t="s">
        <v>1301</v>
      </c>
      <c r="AS4872" s="20"/>
      <c r="AT4872" s="20"/>
      <c r="AU4872" s="20"/>
    </row>
    <row r="4873" spans="1:47" s="31" customFormat="1" x14ac:dyDescent="0.15">
      <c r="A4873" s="30" t="s">
        <v>1273</v>
      </c>
      <c r="B4873" s="31" t="s">
        <v>918</v>
      </c>
      <c r="C4873" s="31" t="s">
        <v>1178</v>
      </c>
      <c r="D4873" s="31" t="s">
        <v>1183</v>
      </c>
      <c r="E4873" s="31" t="s">
        <v>1184</v>
      </c>
      <c r="F4873" s="31" t="s">
        <v>1250</v>
      </c>
      <c r="G4873" s="31" t="s">
        <v>6223</v>
      </c>
      <c r="I4873" s="31">
        <v>13763175727</v>
      </c>
      <c r="J4873" s="31" t="s">
        <v>1268</v>
      </c>
      <c r="K4873" s="31" t="s">
        <v>6154</v>
      </c>
      <c r="L4873" s="31" t="s">
        <v>1376</v>
      </c>
      <c r="M4873" s="31">
        <v>1088</v>
      </c>
      <c r="N4873" s="31">
        <v>544</v>
      </c>
      <c r="O4873" s="31" t="s">
        <v>927</v>
      </c>
      <c r="P4873" s="31" t="s">
        <v>50</v>
      </c>
      <c r="Q4873" s="35"/>
      <c r="R4873" s="31" t="s">
        <v>5957</v>
      </c>
      <c r="S4873" s="30"/>
      <c r="T4873" s="30" t="s">
        <v>4140</v>
      </c>
      <c r="U4873" s="31" t="s">
        <v>77</v>
      </c>
      <c r="V4873" s="47">
        <v>1</v>
      </c>
      <c r="W4873" s="33">
        <f t="shared" si="3799"/>
        <v>1</v>
      </c>
      <c r="X4873" s="33">
        <f t="shared" si="3806"/>
        <v>1</v>
      </c>
      <c r="Y4873" s="30">
        <v>10</v>
      </c>
      <c r="Z4873" s="31">
        <f t="shared" si="3804"/>
        <v>544</v>
      </c>
      <c r="AA4873" s="36" t="s">
        <v>2218</v>
      </c>
      <c r="AC4873" s="31">
        <v>1</v>
      </c>
      <c r="AG4873" s="36"/>
      <c r="AH4873" s="36"/>
      <c r="AI4873" s="36"/>
      <c r="AO4873" s="31" t="s">
        <v>2216</v>
      </c>
      <c r="AP4873" s="31" t="s">
        <v>1301</v>
      </c>
      <c r="AS4873" s="36"/>
      <c r="AT4873" s="36"/>
      <c r="AU4873" s="36"/>
    </row>
    <row r="4874" spans="1:47" x14ac:dyDescent="0.15">
      <c r="A4874" s="21" t="s">
        <v>1273</v>
      </c>
      <c r="B4874" s="22" t="s">
        <v>918</v>
      </c>
      <c r="C4874" s="22" t="s">
        <v>1178</v>
      </c>
      <c r="D4874" s="22" t="s">
        <v>1183</v>
      </c>
      <c r="E4874" s="22" t="s">
        <v>6120</v>
      </c>
      <c r="F4874" s="22" t="s">
        <v>1250</v>
      </c>
      <c r="G4874" s="22" t="s">
        <v>6224</v>
      </c>
      <c r="I4874" s="22">
        <v>13532539298</v>
      </c>
      <c r="J4874" s="22" t="s">
        <v>924</v>
      </c>
      <c r="K4874" s="22" t="s">
        <v>1224</v>
      </c>
      <c r="L4874" s="22" t="s">
        <v>1299</v>
      </c>
      <c r="M4874" s="22">
        <v>888</v>
      </c>
      <c r="N4874" s="22">
        <v>888</v>
      </c>
      <c r="O4874" s="22" t="s">
        <v>927</v>
      </c>
      <c r="P4874" s="22" t="s">
        <v>50</v>
      </c>
      <c r="Q4874" s="28"/>
      <c r="R4874" s="21" t="s">
        <v>77</v>
      </c>
      <c r="S4874" s="25" t="s">
        <v>1196</v>
      </c>
      <c r="T4874" s="21" t="s">
        <v>53</v>
      </c>
      <c r="U4874" s="21" t="s">
        <v>5933</v>
      </c>
      <c r="V4874" s="46">
        <v>1</v>
      </c>
      <c r="W4874" s="26">
        <f t="shared" si="3799"/>
        <v>1</v>
      </c>
      <c r="Y4874" s="21">
        <v>12</v>
      </c>
      <c r="Z4874" s="22">
        <f t="shared" si="3804"/>
        <v>888</v>
      </c>
      <c r="AA4874" s="20" t="s">
        <v>2218</v>
      </c>
      <c r="AB4874" s="22"/>
      <c r="AC4874" s="22">
        <v>1</v>
      </c>
      <c r="AD4874" s="22"/>
      <c r="AE4874" s="22">
        <f t="shared" si="3813"/>
        <v>888</v>
      </c>
      <c r="AF4874" s="22">
        <f t="shared" si="3800"/>
        <v>888</v>
      </c>
      <c r="AG4874" s="20"/>
      <c r="AH4874" s="22"/>
      <c r="AI4874" s="22"/>
      <c r="AJ4874" s="22">
        <f>N4874</f>
        <v>888</v>
      </c>
      <c r="AK4874" s="22">
        <f>IF(O4874="(传统)XDSL",VLOOKUP(S4874,[2]直销续费率明细!C:I,7,FALSE)*1,IF(O4874="GPON+XDSL",VLOOKUP(S4874,[2]直销续费率明细!C:I,7,FALSE)*1,VLOOKUP(S4874,[2]直销续费率明细!C:I,5,FALSE)*1))</f>
        <v>-40</v>
      </c>
      <c r="AL4874" s="22" t="s">
        <v>1300</v>
      </c>
      <c r="AM4874" s="22"/>
      <c r="AN4874" s="22"/>
      <c r="AO4874" s="22" t="s">
        <v>5792</v>
      </c>
      <c r="AP4874" s="22" t="s">
        <v>1301</v>
      </c>
      <c r="AS4874" s="20">
        <f>IF(Y4874&gt;=10,VLOOKUP(U4874,[2]提成计算!B:T,19,FALSE),VLOOKUP(U4874,[2]提成计算!B:T,18,FALSE))</f>
        <v>0.1</v>
      </c>
      <c r="AT4874" s="20">
        <f t="shared" ref="AT4874:AT4875" si="3817">IF(AD4874*AS4874&gt;0,AD4874*AS4874,AE4874*AS4874)</f>
        <v>88.800000000000011</v>
      </c>
      <c r="AU4874" s="20">
        <f t="shared" ref="AU4874:AU4875" si="3818">IF(AND(AK4874&lt;0,AK4874+AT4874&lt;0),-AT4874,AK4874)</f>
        <v>-40</v>
      </c>
    </row>
    <row r="4875" spans="1:47" x14ac:dyDescent="0.15">
      <c r="A4875" s="21" t="s">
        <v>1273</v>
      </c>
      <c r="B4875" s="22" t="s">
        <v>918</v>
      </c>
      <c r="C4875" s="22" t="s">
        <v>1178</v>
      </c>
      <c r="D4875" s="22" t="s">
        <v>1179</v>
      </c>
      <c r="E4875" s="22" t="s">
        <v>1236</v>
      </c>
      <c r="F4875" s="22" t="s">
        <v>1250</v>
      </c>
      <c r="G4875" s="22" t="s">
        <v>6225</v>
      </c>
      <c r="I4875" s="22">
        <v>13858582538</v>
      </c>
      <c r="J4875" s="22" t="s">
        <v>924</v>
      </c>
      <c r="K4875" s="22" t="s">
        <v>1238</v>
      </c>
      <c r="L4875" s="22" t="s">
        <v>1299</v>
      </c>
      <c r="M4875" s="22">
        <v>888</v>
      </c>
      <c r="N4875" s="22">
        <v>888</v>
      </c>
      <c r="O4875" s="22" t="s">
        <v>927</v>
      </c>
      <c r="P4875" s="22" t="s">
        <v>50</v>
      </c>
      <c r="Q4875" s="28"/>
      <c r="R4875" s="21" t="s">
        <v>147</v>
      </c>
      <c r="S4875" s="25" t="s">
        <v>1234</v>
      </c>
      <c r="T4875" s="21" t="s">
        <v>53</v>
      </c>
      <c r="U4875" s="21" t="s">
        <v>6043</v>
      </c>
      <c r="V4875" s="46">
        <v>1</v>
      </c>
      <c r="W4875" s="26">
        <f t="shared" si="3799"/>
        <v>1</v>
      </c>
      <c r="Y4875" s="21">
        <v>12</v>
      </c>
      <c r="Z4875" s="22">
        <f t="shared" si="3804"/>
        <v>888</v>
      </c>
      <c r="AA4875" s="20" t="s">
        <v>5794</v>
      </c>
      <c r="AB4875" s="22"/>
      <c r="AC4875" s="22">
        <v>1</v>
      </c>
      <c r="AD4875" s="22"/>
      <c r="AE4875" s="22">
        <f t="shared" si="3813"/>
        <v>888</v>
      </c>
      <c r="AF4875" s="22">
        <f t="shared" si="3800"/>
        <v>888</v>
      </c>
      <c r="AG4875" s="20"/>
      <c r="AH4875" s="22"/>
      <c r="AI4875" s="22"/>
      <c r="AJ4875" s="22">
        <f t="shared" ref="AJ4875:AJ4877" si="3819">N4875</f>
        <v>888</v>
      </c>
      <c r="AK4875" s="22">
        <f>IF(O4875="(传统)XDSL",VLOOKUP(S4875,[2]直销续费率明细!C:I,7,FALSE)*1,IF(O4875="GPON+XDSL",VLOOKUP(S4875,[2]直销续费率明细!C:I,7,FALSE)*1,VLOOKUP(S4875,[2]直销续费率明细!C:I,5,FALSE)*1))</f>
        <v>-40</v>
      </c>
      <c r="AL4875" s="22" t="s">
        <v>1309</v>
      </c>
      <c r="AM4875" s="22"/>
      <c r="AN4875" s="22"/>
      <c r="AO4875" s="22" t="s">
        <v>5792</v>
      </c>
      <c r="AP4875" s="22" t="s">
        <v>1301</v>
      </c>
      <c r="AS4875" s="20">
        <f>IF(Y4875&gt;=10,VLOOKUP(U4875,[2]提成计算!B:T,19,FALSE),VLOOKUP(U4875,[2]提成计算!B:T,18,FALSE))</f>
        <v>0.09</v>
      </c>
      <c r="AT4875" s="20">
        <f t="shared" si="3817"/>
        <v>79.92</v>
      </c>
      <c r="AU4875" s="20">
        <f t="shared" si="3818"/>
        <v>-40</v>
      </c>
    </row>
    <row r="4876" spans="1:47" x14ac:dyDescent="0.15">
      <c r="A4876" s="21" t="s">
        <v>1273</v>
      </c>
      <c r="B4876" s="22" t="s">
        <v>918</v>
      </c>
      <c r="C4876" s="22" t="s">
        <v>1178</v>
      </c>
      <c r="D4876" s="22" t="s">
        <v>1189</v>
      </c>
      <c r="E4876" s="22" t="s">
        <v>1190</v>
      </c>
      <c r="F4876" s="22" t="s">
        <v>1250</v>
      </c>
      <c r="G4876" s="22" t="s">
        <v>6226</v>
      </c>
      <c r="I4876" s="22">
        <v>13537096938</v>
      </c>
      <c r="J4876" s="22" t="s">
        <v>924</v>
      </c>
      <c r="K4876" s="22" t="s">
        <v>174</v>
      </c>
      <c r="L4876" s="22" t="s">
        <v>1299</v>
      </c>
      <c r="M4876" s="22">
        <v>888</v>
      </c>
      <c r="N4876" s="22">
        <v>888</v>
      </c>
      <c r="O4876" s="22" t="s">
        <v>927</v>
      </c>
      <c r="P4876" s="22" t="s">
        <v>50</v>
      </c>
      <c r="Q4876" s="28"/>
      <c r="R4876" s="21" t="s">
        <v>117</v>
      </c>
      <c r="S4876" s="25" t="s">
        <v>1192</v>
      </c>
      <c r="T4876" s="21" t="s">
        <v>5850</v>
      </c>
      <c r="U4876" s="21"/>
      <c r="V4876" s="46">
        <v>1</v>
      </c>
      <c r="W4876" s="26">
        <f t="shared" si="3799"/>
        <v>1</v>
      </c>
      <c r="Y4876" s="21">
        <v>12</v>
      </c>
      <c r="Z4876" s="22">
        <f t="shared" si="3804"/>
        <v>888</v>
      </c>
      <c r="AA4876" s="20" t="s">
        <v>5794</v>
      </c>
      <c r="AB4876" s="22"/>
      <c r="AC4876" s="22">
        <v>1</v>
      </c>
      <c r="AD4876" s="22"/>
      <c r="AE4876" s="22">
        <f t="shared" si="3813"/>
        <v>888</v>
      </c>
      <c r="AF4876" s="22">
        <f t="shared" si="3800"/>
        <v>888</v>
      </c>
      <c r="AG4876" s="20"/>
      <c r="AH4876" s="22"/>
      <c r="AI4876" s="22"/>
      <c r="AJ4876" s="22">
        <f t="shared" si="3819"/>
        <v>888</v>
      </c>
      <c r="AK4876" s="22">
        <f>IF(O4876="(传统)XDSL",VLOOKUP(S4876,[1]续费率明细!C:I,7,FALSE)*1,IF(O4876="GPON+XDSL",VLOOKUP(S4876,[1]续费率明细!C:I,7,FALSE)*1,VLOOKUP(S4876,[1]续费率明细!C:I,5,FALSE)*1))</f>
        <v>-40</v>
      </c>
      <c r="AL4876" s="22" t="s">
        <v>1309</v>
      </c>
      <c r="AM4876" s="22"/>
      <c r="AN4876" s="22"/>
      <c r="AO4876" s="22" t="s">
        <v>5792</v>
      </c>
      <c r="AP4876" s="22" t="s">
        <v>1301</v>
      </c>
      <c r="AS4876" s="20"/>
      <c r="AT4876" s="20"/>
      <c r="AU4876" s="20"/>
    </row>
    <row r="4877" spans="1:47" x14ac:dyDescent="0.15">
      <c r="A4877" s="21" t="s">
        <v>1273</v>
      </c>
      <c r="B4877" s="22" t="s">
        <v>918</v>
      </c>
      <c r="C4877" s="22" t="s">
        <v>1178</v>
      </c>
      <c r="D4877" s="22" t="s">
        <v>1189</v>
      </c>
      <c r="E4877" s="22" t="s">
        <v>1218</v>
      </c>
      <c r="F4877" s="22" t="s">
        <v>1250</v>
      </c>
      <c r="G4877" s="22" t="s">
        <v>6227</v>
      </c>
      <c r="I4877" s="22">
        <v>13697176888</v>
      </c>
      <c r="J4877" s="22" t="s">
        <v>924</v>
      </c>
      <c r="K4877" s="22" t="s">
        <v>390</v>
      </c>
      <c r="L4877" s="22" t="s">
        <v>1918</v>
      </c>
      <c r="M4877" s="22">
        <v>680</v>
      </c>
      <c r="N4877" s="22">
        <v>680</v>
      </c>
      <c r="O4877" s="22" t="s">
        <v>1262</v>
      </c>
      <c r="P4877" s="22" t="s">
        <v>50</v>
      </c>
      <c r="Q4877" s="28"/>
      <c r="R4877" s="21" t="s">
        <v>117</v>
      </c>
      <c r="S4877" s="25" t="s">
        <v>1220</v>
      </c>
      <c r="T4877" s="21" t="s">
        <v>53</v>
      </c>
      <c r="U4877" s="21" t="s">
        <v>5999</v>
      </c>
      <c r="V4877" s="46">
        <v>1</v>
      </c>
      <c r="W4877" s="26">
        <f t="shared" si="3799"/>
        <v>1</v>
      </c>
      <c r="Y4877" s="21">
        <v>4</v>
      </c>
      <c r="Z4877" s="22">
        <f t="shared" si="3804"/>
        <v>680</v>
      </c>
      <c r="AA4877" s="20" t="s">
        <v>5794</v>
      </c>
      <c r="AB4877" s="22">
        <v>1</v>
      </c>
      <c r="AC4877" s="22"/>
      <c r="AD4877" s="22">
        <f>N4877</f>
        <v>680</v>
      </c>
      <c r="AE4877" s="22"/>
      <c r="AF4877" s="22">
        <f t="shared" si="3800"/>
        <v>680</v>
      </c>
      <c r="AG4877" s="20"/>
      <c r="AH4877" s="22"/>
      <c r="AI4877" s="22"/>
      <c r="AJ4877" s="22">
        <f t="shared" si="3819"/>
        <v>680</v>
      </c>
      <c r="AK4877" s="22">
        <f>IF(O4877="(传统)XDSL",VLOOKUP(S4877,[2]直销续费率明细!C:I,7,FALSE)*1,IF(O4877="GPON+XDSL",VLOOKUP(S4877,[2]直销续费率明细!C:I,7,FALSE)*1,VLOOKUP(S4877,[2]直销续费率明细!C:I,5,FALSE)*1))</f>
        <v>-40</v>
      </c>
      <c r="AL4877" s="22" t="s">
        <v>1309</v>
      </c>
      <c r="AM4877" s="22"/>
      <c r="AN4877" s="22"/>
      <c r="AO4877" s="22" t="s">
        <v>5792</v>
      </c>
      <c r="AP4877" s="22" t="s">
        <v>5805</v>
      </c>
      <c r="AS4877" s="20">
        <f>IF(Y4877&gt;=10,VLOOKUP(U4877,[2]提成计算!B:T,19,FALSE),VLOOKUP(U4877,[2]提成计算!B:T,18,FALSE))</f>
        <v>0.06</v>
      </c>
      <c r="AT4877" s="20">
        <f t="shared" ref="AT4877" si="3820">IF(AD4877*AS4877&gt;0,AD4877*AS4877,AE4877*AS4877)</f>
        <v>40.799999999999997</v>
      </c>
      <c r="AU4877" s="20">
        <f t="shared" ref="AU4877" si="3821">IF(AND(AK4877&lt;0,AK4877+AT4877&lt;0),-AT4877,AK4877)</f>
        <v>-40</v>
      </c>
    </row>
    <row r="4878" spans="1:47" x14ac:dyDescent="0.15">
      <c r="A4878" s="21" t="s">
        <v>1273</v>
      </c>
      <c r="B4878" s="22" t="s">
        <v>918</v>
      </c>
      <c r="C4878" s="22" t="s">
        <v>1178</v>
      </c>
      <c r="D4878" s="22" t="s">
        <v>1189</v>
      </c>
      <c r="E4878" s="22" t="s">
        <v>1190</v>
      </c>
      <c r="F4878" s="22" t="s">
        <v>1250</v>
      </c>
      <c r="G4878" s="22" t="s">
        <v>6228</v>
      </c>
      <c r="I4878" s="22">
        <v>13530370957</v>
      </c>
      <c r="J4878" s="22" t="s">
        <v>1268</v>
      </c>
      <c r="K4878" s="22" t="s">
        <v>466</v>
      </c>
      <c r="L4878" s="22" t="s">
        <v>1358</v>
      </c>
      <c r="M4878" s="22">
        <v>1088</v>
      </c>
      <c r="N4878" s="22">
        <v>1088</v>
      </c>
      <c r="O4878" s="22" t="s">
        <v>927</v>
      </c>
      <c r="P4878" s="22" t="s">
        <v>50</v>
      </c>
      <c r="Q4878" s="28"/>
      <c r="R4878" s="21" t="s">
        <v>117</v>
      </c>
      <c r="S4878" s="21"/>
      <c r="T4878" s="21" t="s">
        <v>53</v>
      </c>
      <c r="U4878" s="21" t="s">
        <v>5978</v>
      </c>
      <c r="V4878" s="46">
        <v>1</v>
      </c>
      <c r="W4878" s="26">
        <f t="shared" si="3799"/>
        <v>1</v>
      </c>
      <c r="X4878" s="26">
        <f t="shared" ref="X4878:X4895" si="3822">V4878</f>
        <v>1</v>
      </c>
      <c r="Y4878" s="21">
        <v>10</v>
      </c>
      <c r="Z4878" s="22">
        <f t="shared" si="3804"/>
        <v>1088</v>
      </c>
      <c r="AA4878" s="20" t="s">
        <v>5794</v>
      </c>
      <c r="AB4878" s="22"/>
      <c r="AC4878" s="22">
        <v>1</v>
      </c>
      <c r="AD4878" s="22"/>
      <c r="AE4878" s="22">
        <f t="shared" ref="AE4878:AE4892" si="3823">N4878</f>
        <v>1088</v>
      </c>
      <c r="AF4878" s="22">
        <f t="shared" si="3800"/>
        <v>1088</v>
      </c>
      <c r="AG4878" s="20">
        <f>N4878</f>
        <v>1088</v>
      </c>
      <c r="AH4878" s="20" t="str">
        <f>VLOOKUP(U4878,[1]提成计算!B:I,8,FALSE)</f>
        <v>否</v>
      </c>
      <c r="AI4878" s="20"/>
      <c r="AJ4878" s="22"/>
      <c r="AK4878" s="22"/>
      <c r="AM4878" s="22"/>
      <c r="AN4878" s="22"/>
      <c r="AO4878" s="22" t="s">
        <v>5792</v>
      </c>
      <c r="AP4878" s="22" t="s">
        <v>1301</v>
      </c>
      <c r="AS4878" s="20"/>
      <c r="AT4878" s="20"/>
      <c r="AU4878" s="20"/>
    </row>
    <row r="4879" spans="1:47" x14ac:dyDescent="0.15">
      <c r="A4879" s="21" t="s">
        <v>1273</v>
      </c>
      <c r="B4879" s="22" t="s">
        <v>918</v>
      </c>
      <c r="C4879" s="22" t="s">
        <v>1178</v>
      </c>
      <c r="D4879" s="22" t="s">
        <v>1189</v>
      </c>
      <c r="E4879" s="22" t="s">
        <v>1190</v>
      </c>
      <c r="F4879" s="22" t="s">
        <v>1250</v>
      </c>
      <c r="G4879" s="22" t="s">
        <v>6229</v>
      </c>
      <c r="I4879" s="22">
        <v>13412248160</v>
      </c>
      <c r="J4879" s="22" t="s">
        <v>924</v>
      </c>
      <c r="K4879" s="22" t="s">
        <v>129</v>
      </c>
      <c r="L4879" s="22" t="s">
        <v>1299</v>
      </c>
      <c r="M4879" s="22">
        <v>888</v>
      </c>
      <c r="N4879" s="22">
        <v>888</v>
      </c>
      <c r="O4879" s="22" t="s">
        <v>927</v>
      </c>
      <c r="P4879" s="22" t="s">
        <v>50</v>
      </c>
      <c r="Q4879" s="28"/>
      <c r="R4879" s="21" t="s">
        <v>77</v>
      </c>
      <c r="S4879" s="25" t="s">
        <v>1192</v>
      </c>
      <c r="T4879" s="21" t="s">
        <v>53</v>
      </c>
      <c r="U4879" s="21" t="s">
        <v>6025</v>
      </c>
      <c r="V4879" s="46">
        <v>1</v>
      </c>
      <c r="W4879" s="26">
        <f t="shared" si="3799"/>
        <v>1</v>
      </c>
      <c r="Y4879" s="21">
        <v>12</v>
      </c>
      <c r="Z4879" s="22">
        <f t="shared" si="3804"/>
        <v>888</v>
      </c>
      <c r="AA4879" s="20" t="s">
        <v>5794</v>
      </c>
      <c r="AB4879" s="22"/>
      <c r="AC4879" s="22">
        <v>1</v>
      </c>
      <c r="AD4879" s="22"/>
      <c r="AE4879" s="22">
        <f t="shared" si="3823"/>
        <v>888</v>
      </c>
      <c r="AF4879" s="22">
        <f t="shared" si="3800"/>
        <v>888</v>
      </c>
      <c r="AG4879" s="20"/>
      <c r="AH4879" s="22"/>
      <c r="AI4879" s="22"/>
      <c r="AJ4879" s="22">
        <f t="shared" ref="AJ4879:AJ4881" si="3824">N4879</f>
        <v>888</v>
      </c>
      <c r="AK4879" s="22">
        <f>IF(O4879="(传统)XDSL",VLOOKUP(S4879,[2]直销续费率明细!C:I,7,FALSE)*1,IF(O4879="GPON+XDSL",VLOOKUP(S4879,[2]直销续费率明细!C:I,7,FALSE)*1,VLOOKUP(S4879,[2]直销续费率明细!C:I,5,FALSE)*1))</f>
        <v>-40</v>
      </c>
      <c r="AL4879" s="22" t="s">
        <v>1300</v>
      </c>
      <c r="AM4879" s="22"/>
      <c r="AN4879" s="22"/>
      <c r="AO4879" s="22" t="s">
        <v>5792</v>
      </c>
      <c r="AP4879" s="22" t="s">
        <v>1301</v>
      </c>
      <c r="AS4879" s="20">
        <f>IF(Y4879&gt;=10,VLOOKUP(U4879,[2]提成计算!B:T,19,FALSE),VLOOKUP(U4879,[2]提成计算!B:T,18,FALSE))</f>
        <v>0.09</v>
      </c>
      <c r="AT4879" s="20">
        <f t="shared" ref="AT4879" si="3825">IF(AD4879*AS4879&gt;0,AD4879*AS4879,AE4879*AS4879)</f>
        <v>79.92</v>
      </c>
      <c r="AU4879" s="20">
        <f t="shared" ref="AU4879" si="3826">IF(AND(AK4879&lt;0,AK4879+AT4879&lt;0),-AT4879,AK4879)</f>
        <v>-40</v>
      </c>
    </row>
    <row r="4880" spans="1:47" x14ac:dyDescent="0.15">
      <c r="A4880" s="21" t="s">
        <v>1273</v>
      </c>
      <c r="B4880" s="22" t="s">
        <v>918</v>
      </c>
      <c r="C4880" s="22" t="s">
        <v>1178</v>
      </c>
      <c r="D4880" s="22" t="s">
        <v>1189</v>
      </c>
      <c r="E4880" s="22" t="s">
        <v>5863</v>
      </c>
      <c r="F4880" s="22" t="s">
        <v>1250</v>
      </c>
      <c r="G4880" s="22" t="s">
        <v>6230</v>
      </c>
      <c r="I4880" s="22">
        <v>13460480903</v>
      </c>
      <c r="J4880" s="22" t="s">
        <v>924</v>
      </c>
      <c r="K4880" s="22" t="s">
        <v>166</v>
      </c>
      <c r="L4880" s="22" t="s">
        <v>2137</v>
      </c>
      <c r="M4880" s="22">
        <v>1408</v>
      </c>
      <c r="N4880" s="22">
        <v>1408</v>
      </c>
      <c r="O4880" s="22" t="s">
        <v>927</v>
      </c>
      <c r="P4880" s="22" t="s">
        <v>50</v>
      </c>
      <c r="Q4880" s="28"/>
      <c r="R4880" s="21" t="s">
        <v>77</v>
      </c>
      <c r="S4880" s="25" t="s">
        <v>5896</v>
      </c>
      <c r="T4880" s="21" t="s">
        <v>5850</v>
      </c>
      <c r="U4880" s="21"/>
      <c r="V4880" s="46">
        <v>1</v>
      </c>
      <c r="W4880" s="26">
        <f t="shared" si="3799"/>
        <v>1</v>
      </c>
      <c r="Y4880" s="21">
        <v>12</v>
      </c>
      <c r="Z4880" s="22">
        <f t="shared" si="3804"/>
        <v>1408</v>
      </c>
      <c r="AA4880" s="20" t="s">
        <v>5794</v>
      </c>
      <c r="AB4880" s="22"/>
      <c r="AC4880" s="22">
        <v>1</v>
      </c>
      <c r="AD4880" s="22"/>
      <c r="AE4880" s="22">
        <f t="shared" si="3823"/>
        <v>1408</v>
      </c>
      <c r="AF4880" s="22">
        <f t="shared" si="3800"/>
        <v>1408</v>
      </c>
      <c r="AG4880" s="20"/>
      <c r="AH4880" s="22"/>
      <c r="AI4880" s="22"/>
      <c r="AJ4880" s="22">
        <f t="shared" si="3824"/>
        <v>1408</v>
      </c>
      <c r="AK4880" s="22">
        <f>IF(O4880="(传统)XDSL",VLOOKUP(S4880,[1]续费率明细!C:I,7,FALSE)*1,IF(O4880="GPON+XDSL",VLOOKUP(S4880,[1]续费率明细!C:I,7,FALSE)*1,VLOOKUP(S4880,[1]续费率明细!C:I,5,FALSE)*1))</f>
        <v>-40</v>
      </c>
      <c r="AL4880" s="22" t="s">
        <v>1309</v>
      </c>
      <c r="AM4880" s="22"/>
      <c r="AN4880" s="22"/>
      <c r="AO4880" s="22" t="s">
        <v>5792</v>
      </c>
      <c r="AP4880" s="22" t="s">
        <v>1301</v>
      </c>
      <c r="AS4880" s="20"/>
      <c r="AT4880" s="20"/>
      <c r="AU4880" s="20"/>
    </row>
    <row r="4881" spans="1:47" x14ac:dyDescent="0.15">
      <c r="A4881" s="21" t="s">
        <v>1273</v>
      </c>
      <c r="B4881" s="22" t="s">
        <v>918</v>
      </c>
      <c r="C4881" s="22" t="s">
        <v>1178</v>
      </c>
      <c r="D4881" s="22" t="s">
        <v>1183</v>
      </c>
      <c r="E4881" s="22" t="s">
        <v>5931</v>
      </c>
      <c r="F4881" s="22" t="s">
        <v>1250</v>
      </c>
      <c r="G4881" s="22" t="s">
        <v>6231</v>
      </c>
      <c r="I4881" s="22">
        <v>13431280382</v>
      </c>
      <c r="J4881" s="22" t="s">
        <v>924</v>
      </c>
      <c r="K4881" s="22" t="s">
        <v>1224</v>
      </c>
      <c r="L4881" s="22" t="s">
        <v>1299</v>
      </c>
      <c r="M4881" s="22">
        <v>888</v>
      </c>
      <c r="N4881" s="22">
        <v>888</v>
      </c>
      <c r="O4881" s="22" t="s">
        <v>927</v>
      </c>
      <c r="P4881" s="22" t="s">
        <v>50</v>
      </c>
      <c r="Q4881" s="28"/>
      <c r="R4881" s="21" t="s">
        <v>77</v>
      </c>
      <c r="S4881" s="25" t="s">
        <v>1196</v>
      </c>
      <c r="T4881" s="21" t="s">
        <v>53</v>
      </c>
      <c r="U4881" s="21" t="s">
        <v>5994</v>
      </c>
      <c r="V4881" s="46">
        <v>1</v>
      </c>
      <c r="W4881" s="26">
        <f t="shared" si="3799"/>
        <v>1</v>
      </c>
      <c r="Y4881" s="21">
        <v>12</v>
      </c>
      <c r="Z4881" s="22">
        <f t="shared" si="3804"/>
        <v>888</v>
      </c>
      <c r="AA4881" s="20" t="s">
        <v>5794</v>
      </c>
      <c r="AB4881" s="22"/>
      <c r="AC4881" s="22">
        <v>1</v>
      </c>
      <c r="AD4881" s="22"/>
      <c r="AE4881" s="22">
        <f t="shared" si="3823"/>
        <v>888</v>
      </c>
      <c r="AF4881" s="22">
        <f t="shared" si="3800"/>
        <v>888</v>
      </c>
      <c r="AG4881" s="20"/>
      <c r="AH4881" s="22"/>
      <c r="AI4881" s="22"/>
      <c r="AJ4881" s="22">
        <f t="shared" si="3824"/>
        <v>888</v>
      </c>
      <c r="AK4881" s="22">
        <f>IF(O4881="(传统)XDSL",VLOOKUP(S4881,[2]直销续费率明细!C:I,7,FALSE)*1,IF(O4881="GPON+XDSL",VLOOKUP(S4881,[2]直销续费率明细!C:I,7,FALSE)*1,VLOOKUP(S4881,[2]直销续费率明细!C:I,5,FALSE)*1))</f>
        <v>-40</v>
      </c>
      <c r="AL4881" s="22" t="s">
        <v>1300</v>
      </c>
      <c r="AM4881" s="22"/>
      <c r="AN4881" s="22"/>
      <c r="AO4881" s="22" t="s">
        <v>5792</v>
      </c>
      <c r="AP4881" s="22" t="s">
        <v>1301</v>
      </c>
      <c r="AS4881" s="20">
        <f>IF(Y4881&gt;=10,VLOOKUP(U4881,[2]提成计算!B:T,19,FALSE),VLOOKUP(U4881,[2]提成计算!B:T,18,FALSE))</f>
        <v>0.1</v>
      </c>
      <c r="AT4881" s="20">
        <f t="shared" ref="AT4881" si="3827">IF(AD4881*AS4881&gt;0,AD4881*AS4881,AE4881*AS4881)</f>
        <v>88.800000000000011</v>
      </c>
      <c r="AU4881" s="20">
        <f t="shared" ref="AU4881" si="3828">IF(AND(AK4881&lt;0,AK4881+AT4881&lt;0),-AT4881,AK4881)</f>
        <v>-40</v>
      </c>
    </row>
    <row r="4882" spans="1:47" x14ac:dyDescent="0.15">
      <c r="A4882" s="21" t="s">
        <v>1273</v>
      </c>
      <c r="B4882" s="22" t="s">
        <v>918</v>
      </c>
      <c r="C4882" s="22" t="s">
        <v>1178</v>
      </c>
      <c r="D4882" s="22" t="s">
        <v>1189</v>
      </c>
      <c r="E4882" s="22" t="s">
        <v>1400</v>
      </c>
      <c r="F4882" s="22" t="s">
        <v>1250</v>
      </c>
      <c r="G4882" s="22" t="s">
        <v>6232</v>
      </c>
      <c r="I4882" s="22">
        <v>13415976517</v>
      </c>
      <c r="J4882" s="22" t="s">
        <v>1268</v>
      </c>
      <c r="K4882" s="22" t="s">
        <v>115</v>
      </c>
      <c r="L4882" s="22" t="s">
        <v>1358</v>
      </c>
      <c r="M4882" s="22">
        <v>1088</v>
      </c>
      <c r="N4882" s="22">
        <v>1088</v>
      </c>
      <c r="O4882" s="22" t="s">
        <v>927</v>
      </c>
      <c r="P4882" s="22" t="s">
        <v>50</v>
      </c>
      <c r="Q4882" s="28"/>
      <c r="R4882" s="21" t="s">
        <v>117</v>
      </c>
      <c r="S4882" s="21"/>
      <c r="T4882" s="21" t="s">
        <v>53</v>
      </c>
      <c r="U4882" s="21" t="s">
        <v>5936</v>
      </c>
      <c r="V4882" s="46">
        <v>1</v>
      </c>
      <c r="W4882" s="26">
        <f t="shared" si="3799"/>
        <v>1</v>
      </c>
      <c r="X4882" s="26">
        <f t="shared" si="3822"/>
        <v>1</v>
      </c>
      <c r="Y4882" s="21">
        <v>10</v>
      </c>
      <c r="Z4882" s="22">
        <f t="shared" si="3804"/>
        <v>1088</v>
      </c>
      <c r="AA4882" s="20" t="s">
        <v>5794</v>
      </c>
      <c r="AB4882" s="22"/>
      <c r="AC4882" s="22">
        <v>1</v>
      </c>
      <c r="AD4882" s="22"/>
      <c r="AE4882" s="22">
        <f t="shared" si="3823"/>
        <v>1088</v>
      </c>
      <c r="AF4882" s="22">
        <f t="shared" si="3800"/>
        <v>1088</v>
      </c>
      <c r="AG4882" s="20">
        <f t="shared" ref="AG4882:AG4883" si="3829">N4882</f>
        <v>1088</v>
      </c>
      <c r="AH4882" s="20" t="str">
        <f>VLOOKUP(U4882,[1]提成计算!B:I,8,FALSE)</f>
        <v>否</v>
      </c>
      <c r="AI4882" s="20"/>
      <c r="AJ4882" s="22"/>
      <c r="AK4882" s="22"/>
      <c r="AM4882" s="22"/>
      <c r="AN4882" s="22"/>
      <c r="AO4882" s="22" t="s">
        <v>5792</v>
      </c>
      <c r="AP4882" s="22" t="s">
        <v>1301</v>
      </c>
      <c r="AS4882" s="20"/>
      <c r="AT4882" s="20"/>
      <c r="AU4882" s="20"/>
    </row>
    <row r="4883" spans="1:47" x14ac:dyDescent="0.15">
      <c r="A4883" s="21" t="s">
        <v>1273</v>
      </c>
      <c r="B4883" s="22" t="s">
        <v>918</v>
      </c>
      <c r="C4883" s="22" t="s">
        <v>1178</v>
      </c>
      <c r="D4883" s="22" t="s">
        <v>1189</v>
      </c>
      <c r="E4883" s="22" t="s">
        <v>1190</v>
      </c>
      <c r="F4883" s="22" t="s">
        <v>1250</v>
      </c>
      <c r="G4883" s="22" t="s">
        <v>6233</v>
      </c>
      <c r="I4883" s="22">
        <v>13813400400</v>
      </c>
      <c r="J4883" s="22" t="s">
        <v>1268</v>
      </c>
      <c r="K4883" s="22" t="s">
        <v>390</v>
      </c>
      <c r="L4883" s="22" t="s">
        <v>1358</v>
      </c>
      <c r="M4883" s="22">
        <v>1088</v>
      </c>
      <c r="N4883" s="22">
        <v>1088</v>
      </c>
      <c r="O4883" s="22" t="s">
        <v>927</v>
      </c>
      <c r="P4883" s="22" t="s">
        <v>50</v>
      </c>
      <c r="Q4883" s="28"/>
      <c r="R4883" s="21" t="s">
        <v>117</v>
      </c>
      <c r="S4883" s="21"/>
      <c r="T4883" s="21" t="s">
        <v>53</v>
      </c>
      <c r="U4883" s="21" t="s">
        <v>5999</v>
      </c>
      <c r="V4883" s="46">
        <v>1</v>
      </c>
      <c r="W4883" s="26">
        <f t="shared" si="3799"/>
        <v>1</v>
      </c>
      <c r="X4883" s="26">
        <f t="shared" si="3822"/>
        <v>1</v>
      </c>
      <c r="Y4883" s="21">
        <v>10</v>
      </c>
      <c r="Z4883" s="22">
        <f t="shared" si="3804"/>
        <v>1088</v>
      </c>
      <c r="AA4883" s="20" t="s">
        <v>5794</v>
      </c>
      <c r="AB4883" s="22"/>
      <c r="AC4883" s="22">
        <v>1</v>
      </c>
      <c r="AD4883" s="22"/>
      <c r="AE4883" s="22">
        <f t="shared" si="3823"/>
        <v>1088</v>
      </c>
      <c r="AF4883" s="22">
        <f t="shared" si="3800"/>
        <v>1088</v>
      </c>
      <c r="AG4883" s="20">
        <f t="shared" si="3829"/>
        <v>1088</v>
      </c>
      <c r="AH4883" s="20" t="str">
        <f>VLOOKUP(U4883,[1]提成计算!B:I,8,FALSE)</f>
        <v>否</v>
      </c>
      <c r="AI4883" s="20"/>
      <c r="AJ4883" s="22"/>
      <c r="AK4883" s="22"/>
      <c r="AM4883" s="22"/>
      <c r="AN4883" s="22"/>
      <c r="AO4883" s="22" t="s">
        <v>5792</v>
      </c>
      <c r="AP4883" s="22" t="s">
        <v>1301</v>
      </c>
      <c r="AS4883" s="20"/>
      <c r="AT4883" s="20"/>
      <c r="AU4883" s="20"/>
    </row>
    <row r="4884" spans="1:47" x14ac:dyDescent="0.15">
      <c r="A4884" s="21" t="s">
        <v>1273</v>
      </c>
      <c r="B4884" s="22" t="s">
        <v>918</v>
      </c>
      <c r="C4884" s="22" t="s">
        <v>1178</v>
      </c>
      <c r="D4884" s="22" t="s">
        <v>1179</v>
      </c>
      <c r="E4884" s="22" t="s">
        <v>1180</v>
      </c>
      <c r="F4884" s="22" t="s">
        <v>1250</v>
      </c>
      <c r="G4884" s="22" t="s">
        <v>6234</v>
      </c>
      <c r="I4884" s="22">
        <v>13680880050</v>
      </c>
      <c r="J4884" s="22" t="s">
        <v>924</v>
      </c>
      <c r="K4884" s="22" t="s">
        <v>188</v>
      </c>
      <c r="L4884" s="22" t="s">
        <v>1299</v>
      </c>
      <c r="M4884" s="22">
        <v>888</v>
      </c>
      <c r="N4884" s="22">
        <v>888</v>
      </c>
      <c r="O4884" s="22" t="s">
        <v>927</v>
      </c>
      <c r="P4884" s="22" t="s">
        <v>50</v>
      </c>
      <c r="Q4884" s="28"/>
      <c r="R4884" s="21" t="s">
        <v>147</v>
      </c>
      <c r="S4884" s="25" t="s">
        <v>1182</v>
      </c>
      <c r="T4884" s="21" t="s">
        <v>53</v>
      </c>
      <c r="U4884" s="21" t="s">
        <v>6003</v>
      </c>
      <c r="V4884" s="46">
        <v>1</v>
      </c>
      <c r="W4884" s="26">
        <f t="shared" si="3799"/>
        <v>1</v>
      </c>
      <c r="Y4884" s="21">
        <v>12</v>
      </c>
      <c r="Z4884" s="22">
        <f t="shared" si="3804"/>
        <v>888</v>
      </c>
      <c r="AA4884" s="20" t="s">
        <v>5794</v>
      </c>
      <c r="AB4884" s="22"/>
      <c r="AC4884" s="22">
        <v>1</v>
      </c>
      <c r="AD4884" s="22"/>
      <c r="AE4884" s="22">
        <f t="shared" si="3823"/>
        <v>888</v>
      </c>
      <c r="AF4884" s="22">
        <f t="shared" si="3800"/>
        <v>888</v>
      </c>
      <c r="AG4884" s="20"/>
      <c r="AH4884" s="22"/>
      <c r="AI4884" s="22"/>
      <c r="AJ4884" s="22">
        <f t="shared" ref="AJ4884:AJ4885" si="3830">N4884</f>
        <v>888</v>
      </c>
      <c r="AK4884" s="22">
        <f>IF(O4884="(传统)XDSL",VLOOKUP(S4884,[2]直销续费率明细!C:I,7,FALSE)*1,IF(O4884="GPON+XDSL",VLOOKUP(S4884,[2]直销续费率明细!C:I,7,FALSE)*1,VLOOKUP(S4884,[2]直销续费率明细!C:I,5,FALSE)*1))</f>
        <v>15</v>
      </c>
      <c r="AL4884" s="22" t="s">
        <v>1300</v>
      </c>
      <c r="AM4884" s="22"/>
      <c r="AN4884" s="22"/>
      <c r="AO4884" s="22" t="s">
        <v>5792</v>
      </c>
      <c r="AP4884" s="22" t="s">
        <v>1301</v>
      </c>
      <c r="AS4884" s="20">
        <f>IF(Y4884&gt;=10,VLOOKUP(U4884,[2]提成计算!B:T,19,FALSE),VLOOKUP(U4884,[2]提成计算!B:T,18,FALSE))</f>
        <v>0.09</v>
      </c>
      <c r="AT4884" s="20">
        <f t="shared" ref="AT4884:AT4885" si="3831">IF(AD4884*AS4884&gt;0,AD4884*AS4884,AE4884*AS4884)</f>
        <v>79.92</v>
      </c>
      <c r="AU4884" s="20">
        <f t="shared" ref="AU4884:AU4885" si="3832">IF(AND(AK4884&lt;0,AK4884+AT4884&lt;0),-AT4884,AK4884)</f>
        <v>15</v>
      </c>
    </row>
    <row r="4885" spans="1:47" x14ac:dyDescent="0.15">
      <c r="A4885" s="21" t="s">
        <v>1273</v>
      </c>
      <c r="B4885" s="22" t="s">
        <v>918</v>
      </c>
      <c r="C4885" s="22" t="s">
        <v>1178</v>
      </c>
      <c r="D4885" s="22" t="s">
        <v>1183</v>
      </c>
      <c r="E4885" s="22" t="s">
        <v>1885</v>
      </c>
      <c r="F4885" s="22" t="s">
        <v>1250</v>
      </c>
      <c r="G4885" s="22" t="s">
        <v>6235</v>
      </c>
      <c r="I4885" s="22">
        <v>13532540107</v>
      </c>
      <c r="J4885" s="22" t="s">
        <v>924</v>
      </c>
      <c r="K4885" s="22" t="s">
        <v>1214</v>
      </c>
      <c r="L4885" s="22" t="s">
        <v>1299</v>
      </c>
      <c r="M4885" s="22">
        <v>888</v>
      </c>
      <c r="N4885" s="22">
        <v>888</v>
      </c>
      <c r="O4885" s="22" t="s">
        <v>927</v>
      </c>
      <c r="P4885" s="22" t="s">
        <v>50</v>
      </c>
      <c r="Q4885" s="28"/>
      <c r="R4885" s="21" t="s">
        <v>77</v>
      </c>
      <c r="S4885" s="25" t="s">
        <v>1196</v>
      </c>
      <c r="T4885" s="21" t="s">
        <v>53</v>
      </c>
      <c r="U4885" s="21" t="s">
        <v>5917</v>
      </c>
      <c r="V4885" s="46">
        <v>1</v>
      </c>
      <c r="W4885" s="26">
        <f t="shared" si="3799"/>
        <v>1</v>
      </c>
      <c r="Y4885" s="21">
        <v>12</v>
      </c>
      <c r="Z4885" s="22">
        <f t="shared" si="3804"/>
        <v>888</v>
      </c>
      <c r="AA4885" s="20" t="s">
        <v>5794</v>
      </c>
      <c r="AB4885" s="22"/>
      <c r="AC4885" s="22">
        <v>1</v>
      </c>
      <c r="AD4885" s="22"/>
      <c r="AE4885" s="22">
        <f t="shared" si="3823"/>
        <v>888</v>
      </c>
      <c r="AF4885" s="22">
        <f t="shared" si="3800"/>
        <v>888</v>
      </c>
      <c r="AG4885" s="20"/>
      <c r="AH4885" s="22"/>
      <c r="AI4885" s="22"/>
      <c r="AJ4885" s="22">
        <f t="shared" si="3830"/>
        <v>888</v>
      </c>
      <c r="AK4885" s="22">
        <f>IF(O4885="(传统)XDSL",VLOOKUP(S4885,[2]直销续费率明细!C:I,7,FALSE)*1,IF(O4885="GPON+XDSL",VLOOKUP(S4885,[2]直销续费率明细!C:I,7,FALSE)*1,VLOOKUP(S4885,[2]直销续费率明细!C:I,5,FALSE)*1))</f>
        <v>-40</v>
      </c>
      <c r="AL4885" s="22" t="s">
        <v>1300</v>
      </c>
      <c r="AM4885" s="22"/>
      <c r="AN4885" s="22"/>
      <c r="AO4885" s="22" t="s">
        <v>5792</v>
      </c>
      <c r="AP4885" s="22" t="s">
        <v>1301</v>
      </c>
      <c r="AS4885" s="20">
        <f>IF(Y4885&gt;=10,VLOOKUP(U4885,[2]提成计算!B:T,19,FALSE),VLOOKUP(U4885,[2]提成计算!B:T,18,FALSE))</f>
        <v>0.09</v>
      </c>
      <c r="AT4885" s="20">
        <f t="shared" si="3831"/>
        <v>79.92</v>
      </c>
      <c r="AU4885" s="20">
        <f t="shared" si="3832"/>
        <v>-40</v>
      </c>
    </row>
    <row r="4886" spans="1:47" x14ac:dyDescent="0.15">
      <c r="A4886" s="21" t="s">
        <v>1273</v>
      </c>
      <c r="B4886" s="22" t="s">
        <v>918</v>
      </c>
      <c r="C4886" s="22" t="s">
        <v>1178</v>
      </c>
      <c r="D4886" s="22" t="s">
        <v>1179</v>
      </c>
      <c r="E4886" s="22" t="s">
        <v>1180</v>
      </c>
      <c r="F4886" s="22" t="s">
        <v>1250</v>
      </c>
      <c r="G4886" s="22" t="s">
        <v>6236</v>
      </c>
      <c r="I4886" s="22">
        <v>18866197760</v>
      </c>
      <c r="J4886" s="22" t="s">
        <v>1268</v>
      </c>
      <c r="K4886" s="22" t="s">
        <v>6237</v>
      </c>
      <c r="L4886" s="22" t="s">
        <v>2424</v>
      </c>
      <c r="M4886" s="22">
        <v>3600</v>
      </c>
      <c r="N4886" s="22">
        <v>3600</v>
      </c>
      <c r="O4886" s="22" t="s">
        <v>927</v>
      </c>
      <c r="P4886" s="22" t="s">
        <v>50</v>
      </c>
      <c r="Q4886" s="28"/>
      <c r="R4886" s="21" t="s">
        <v>147</v>
      </c>
      <c r="S4886" s="21"/>
      <c r="T4886" s="21" t="s">
        <v>6207</v>
      </c>
      <c r="U4886" s="21"/>
      <c r="V4886" s="46">
        <v>1</v>
      </c>
      <c r="W4886" s="26">
        <f t="shared" si="3799"/>
        <v>1</v>
      </c>
      <c r="X4886" s="26">
        <f t="shared" si="3822"/>
        <v>1</v>
      </c>
      <c r="Y4886" s="21">
        <v>70</v>
      </c>
      <c r="Z4886" s="22">
        <f t="shared" si="3804"/>
        <v>3600</v>
      </c>
      <c r="AA4886" s="20" t="s">
        <v>5794</v>
      </c>
      <c r="AB4886" s="22"/>
      <c r="AC4886" s="22">
        <v>1</v>
      </c>
      <c r="AD4886" s="22"/>
      <c r="AE4886" s="22">
        <f t="shared" si="3823"/>
        <v>3600</v>
      </c>
      <c r="AF4886" s="22">
        <f t="shared" si="3800"/>
        <v>3600</v>
      </c>
      <c r="AG4886" s="20">
        <f>N4886</f>
        <v>3600</v>
      </c>
      <c r="AH4886" s="20"/>
      <c r="AI4886" s="20"/>
      <c r="AJ4886" s="22"/>
      <c r="AK4886" s="22"/>
      <c r="AM4886" s="22"/>
      <c r="AN4886" s="22"/>
      <c r="AO4886" s="22" t="s">
        <v>2216</v>
      </c>
      <c r="AP4886" s="22" t="s">
        <v>1301</v>
      </c>
      <c r="AS4886" s="20"/>
      <c r="AT4886" s="20"/>
      <c r="AU4886" s="20"/>
    </row>
    <row r="4887" spans="1:47" x14ac:dyDescent="0.15">
      <c r="A4887" s="21" t="s">
        <v>1273</v>
      </c>
      <c r="B4887" s="22" t="s">
        <v>918</v>
      </c>
      <c r="C4887" s="22" t="s">
        <v>1178</v>
      </c>
      <c r="D4887" s="22" t="s">
        <v>1183</v>
      </c>
      <c r="E4887" s="22" t="s">
        <v>1885</v>
      </c>
      <c r="F4887" s="22" t="s">
        <v>1250</v>
      </c>
      <c r="G4887" s="22" t="s">
        <v>6238</v>
      </c>
      <c r="I4887" s="22">
        <v>13712951283</v>
      </c>
      <c r="J4887" s="22" t="s">
        <v>924</v>
      </c>
      <c r="K4887" s="22" t="s">
        <v>1224</v>
      </c>
      <c r="L4887" s="22" t="s">
        <v>2268</v>
      </c>
      <c r="M4887" s="22">
        <v>1398</v>
      </c>
      <c r="N4887" s="22">
        <v>1398</v>
      </c>
      <c r="O4887" s="22" t="s">
        <v>927</v>
      </c>
      <c r="P4887" s="22" t="s">
        <v>50</v>
      </c>
      <c r="Q4887" s="28"/>
      <c r="R4887" s="21" t="s">
        <v>77</v>
      </c>
      <c r="S4887" s="25" t="s">
        <v>1196</v>
      </c>
      <c r="T4887" s="21" t="s">
        <v>53</v>
      </c>
      <c r="U4887" s="21" t="s">
        <v>5933</v>
      </c>
      <c r="V4887" s="46">
        <v>1</v>
      </c>
      <c r="W4887" s="26">
        <f t="shared" si="3799"/>
        <v>1</v>
      </c>
      <c r="Y4887" s="21">
        <v>20</v>
      </c>
      <c r="Z4887" s="22">
        <f t="shared" si="3804"/>
        <v>1398</v>
      </c>
      <c r="AA4887" s="20" t="s">
        <v>2218</v>
      </c>
      <c r="AB4887" s="22"/>
      <c r="AC4887" s="22">
        <v>1</v>
      </c>
      <c r="AD4887" s="22"/>
      <c r="AE4887" s="22">
        <f t="shared" si="3823"/>
        <v>1398</v>
      </c>
      <c r="AF4887" s="22">
        <f t="shared" si="3800"/>
        <v>1398</v>
      </c>
      <c r="AG4887" s="20"/>
      <c r="AH4887" s="22"/>
      <c r="AI4887" s="22"/>
      <c r="AJ4887" s="22">
        <f>N4887</f>
        <v>1398</v>
      </c>
      <c r="AK4887" s="22">
        <f>IF(O4887="(传统)XDSL",VLOOKUP(S4887,[2]直销续费率明细!C:I,7,FALSE)*1,IF(O4887="GPON+XDSL",VLOOKUP(S4887,[2]直销续费率明细!C:I,7,FALSE)*1,VLOOKUP(S4887,[2]直销续费率明细!C:I,5,FALSE)*1))</f>
        <v>-40</v>
      </c>
      <c r="AL4887" s="22" t="s">
        <v>1300</v>
      </c>
      <c r="AM4887" s="22"/>
      <c r="AN4887" s="22"/>
      <c r="AO4887" s="22" t="s">
        <v>5792</v>
      </c>
      <c r="AP4887" s="22" t="s">
        <v>1301</v>
      </c>
      <c r="AS4887" s="20">
        <f>IF(Y4887&gt;=10,VLOOKUP(U4887,[2]提成计算!B:T,19,FALSE),VLOOKUP(U4887,[2]提成计算!B:T,18,FALSE))</f>
        <v>0.1</v>
      </c>
      <c r="AT4887" s="20">
        <f t="shared" ref="AT4887" si="3833">IF(AD4887*AS4887&gt;0,AD4887*AS4887,AE4887*AS4887)</f>
        <v>139.80000000000001</v>
      </c>
      <c r="AU4887" s="20">
        <f t="shared" ref="AU4887" si="3834">IF(AND(AK4887&lt;0,AK4887+AT4887&lt;0),-AT4887,AK4887)</f>
        <v>-40</v>
      </c>
    </row>
    <row r="4888" spans="1:47" x14ac:dyDescent="0.15">
      <c r="A4888" s="21" t="s">
        <v>1273</v>
      </c>
      <c r="B4888" s="22" t="s">
        <v>918</v>
      </c>
      <c r="C4888" s="22" t="s">
        <v>1178</v>
      </c>
      <c r="D4888" s="22" t="s">
        <v>1179</v>
      </c>
      <c r="E4888" s="22" t="s">
        <v>1236</v>
      </c>
      <c r="F4888" s="22" t="s">
        <v>1250</v>
      </c>
      <c r="G4888" s="22" t="s">
        <v>6239</v>
      </c>
      <c r="I4888" s="22">
        <v>18620699725</v>
      </c>
      <c r="J4888" s="22" t="s">
        <v>1268</v>
      </c>
      <c r="K4888" s="22" t="s">
        <v>6237</v>
      </c>
      <c r="L4888" s="22" t="s">
        <v>2424</v>
      </c>
      <c r="M4888" s="22">
        <v>3600</v>
      </c>
      <c r="N4888" s="22">
        <v>3600</v>
      </c>
      <c r="O4888" s="22" t="s">
        <v>927</v>
      </c>
      <c r="P4888" s="22" t="s">
        <v>50</v>
      </c>
      <c r="Q4888" s="28"/>
      <c r="R4888" s="21" t="s">
        <v>147</v>
      </c>
      <c r="S4888" s="21"/>
      <c r="T4888" s="21" t="s">
        <v>6207</v>
      </c>
      <c r="U4888" s="21"/>
      <c r="V4888" s="46">
        <v>1</v>
      </c>
      <c r="W4888" s="26">
        <f t="shared" si="3799"/>
        <v>1</v>
      </c>
      <c r="X4888" s="26">
        <f t="shared" si="3822"/>
        <v>1</v>
      </c>
      <c r="Y4888" s="21">
        <v>70</v>
      </c>
      <c r="Z4888" s="22">
        <f t="shared" si="3804"/>
        <v>3600</v>
      </c>
      <c r="AA4888" s="20" t="s">
        <v>5794</v>
      </c>
      <c r="AB4888" s="22"/>
      <c r="AC4888" s="22">
        <v>1</v>
      </c>
      <c r="AD4888" s="22"/>
      <c r="AE4888" s="22">
        <f t="shared" si="3823"/>
        <v>3600</v>
      </c>
      <c r="AF4888" s="22">
        <f t="shared" si="3800"/>
        <v>3600</v>
      </c>
      <c r="AG4888" s="20">
        <f>N4888</f>
        <v>3600</v>
      </c>
      <c r="AH4888" s="20"/>
      <c r="AI4888" s="20"/>
      <c r="AJ4888" s="22"/>
      <c r="AK4888" s="22"/>
      <c r="AM4888" s="22"/>
      <c r="AN4888" s="22"/>
      <c r="AO4888" s="22" t="s">
        <v>5792</v>
      </c>
      <c r="AP4888" s="22" t="s">
        <v>1301</v>
      </c>
      <c r="AS4888" s="20"/>
      <c r="AT4888" s="20"/>
      <c r="AU4888" s="20"/>
    </row>
    <row r="4889" spans="1:47" x14ac:dyDescent="0.15">
      <c r="A4889" s="21" t="s">
        <v>1273</v>
      </c>
      <c r="B4889" s="22" t="s">
        <v>918</v>
      </c>
      <c r="C4889" s="22" t="s">
        <v>1178</v>
      </c>
      <c r="D4889" s="22" t="s">
        <v>1183</v>
      </c>
      <c r="E4889" s="22" t="s">
        <v>1193</v>
      </c>
      <c r="F4889" s="22" t="s">
        <v>1250</v>
      </c>
      <c r="G4889" s="22" t="s">
        <v>6240</v>
      </c>
      <c r="I4889" s="22">
        <v>13631757858</v>
      </c>
      <c r="J4889" s="22" t="s">
        <v>924</v>
      </c>
      <c r="K4889" s="22" t="s">
        <v>1247</v>
      </c>
      <c r="L4889" s="22" t="s">
        <v>1299</v>
      </c>
      <c r="M4889" s="22">
        <v>888</v>
      </c>
      <c r="N4889" s="22">
        <v>888</v>
      </c>
      <c r="O4889" s="22" t="s">
        <v>927</v>
      </c>
      <c r="P4889" s="22" t="s">
        <v>50</v>
      </c>
      <c r="Q4889" s="28"/>
      <c r="R4889" s="21" t="s">
        <v>77</v>
      </c>
      <c r="S4889" s="25" t="s">
        <v>1466</v>
      </c>
      <c r="T4889" s="21" t="s">
        <v>53</v>
      </c>
      <c r="U4889" s="21" t="s">
        <v>5915</v>
      </c>
      <c r="V4889" s="46">
        <v>1</v>
      </c>
      <c r="W4889" s="26">
        <f t="shared" si="3799"/>
        <v>1</v>
      </c>
      <c r="Y4889" s="21">
        <v>12</v>
      </c>
      <c r="Z4889" s="22">
        <f t="shared" si="3804"/>
        <v>888</v>
      </c>
      <c r="AA4889" s="20" t="s">
        <v>5794</v>
      </c>
      <c r="AB4889" s="22"/>
      <c r="AC4889" s="22">
        <v>1</v>
      </c>
      <c r="AD4889" s="22"/>
      <c r="AE4889" s="22">
        <f t="shared" si="3823"/>
        <v>888</v>
      </c>
      <c r="AF4889" s="22">
        <f t="shared" si="3800"/>
        <v>888</v>
      </c>
      <c r="AG4889" s="20"/>
      <c r="AH4889" s="22"/>
      <c r="AI4889" s="22"/>
      <c r="AJ4889" s="22">
        <f t="shared" ref="AJ4889:AJ4893" si="3835">N4889</f>
        <v>888</v>
      </c>
      <c r="AK4889" s="22">
        <f>IF(O4889="(传统)XDSL",VLOOKUP(S4889,[2]直销续费率明细!C:I,7,FALSE)*1,IF(O4889="GPON+XDSL",VLOOKUP(S4889,[2]直销续费率明细!C:I,7,FALSE)*1,VLOOKUP(S4889,[2]直销续费率明细!C:I,5,FALSE)*1))</f>
        <v>-40</v>
      </c>
      <c r="AL4889" s="22" t="s">
        <v>1309</v>
      </c>
      <c r="AM4889" s="22"/>
      <c r="AN4889" s="22"/>
      <c r="AO4889" s="22" t="s">
        <v>5792</v>
      </c>
      <c r="AP4889" s="22" t="s">
        <v>1301</v>
      </c>
      <c r="AS4889" s="20">
        <f>IF(Y4889&gt;=10,VLOOKUP(U4889,[2]提成计算!B:T,19,FALSE),VLOOKUP(U4889,[2]提成计算!B:T,18,FALSE))</f>
        <v>0.09</v>
      </c>
      <c r="AT4889" s="20">
        <f t="shared" ref="AT4889:AT4893" si="3836">IF(AD4889*AS4889&gt;0,AD4889*AS4889,AE4889*AS4889)</f>
        <v>79.92</v>
      </c>
      <c r="AU4889" s="20">
        <f t="shared" ref="AU4889:AU4893" si="3837">IF(AND(AK4889&lt;0,AK4889+AT4889&lt;0),-AT4889,AK4889)</f>
        <v>-40</v>
      </c>
    </row>
    <row r="4890" spans="1:47" x14ac:dyDescent="0.15">
      <c r="A4890" s="21" t="s">
        <v>1273</v>
      </c>
      <c r="B4890" s="22" t="s">
        <v>918</v>
      </c>
      <c r="C4890" s="22" t="s">
        <v>1178</v>
      </c>
      <c r="D4890" s="22" t="s">
        <v>1189</v>
      </c>
      <c r="E4890" s="22" t="s">
        <v>1557</v>
      </c>
      <c r="F4890" s="22" t="s">
        <v>1250</v>
      </c>
      <c r="G4890" s="22" t="s">
        <v>6241</v>
      </c>
      <c r="I4890" s="22">
        <v>13922919590</v>
      </c>
      <c r="J4890" s="22" t="s">
        <v>924</v>
      </c>
      <c r="K4890" s="22" t="s">
        <v>266</v>
      </c>
      <c r="L4890" s="22" t="s">
        <v>1299</v>
      </c>
      <c r="M4890" s="22">
        <v>888</v>
      </c>
      <c r="N4890" s="22">
        <v>888</v>
      </c>
      <c r="O4890" s="22" t="s">
        <v>927</v>
      </c>
      <c r="P4890" s="22" t="s">
        <v>50</v>
      </c>
      <c r="Q4890" s="28"/>
      <c r="R4890" s="21" t="s">
        <v>117</v>
      </c>
      <c r="S4890" s="25" t="s">
        <v>1220</v>
      </c>
      <c r="T4890" s="21" t="s">
        <v>53</v>
      </c>
      <c r="U4890" s="21" t="s">
        <v>6059</v>
      </c>
      <c r="V4890" s="46">
        <v>1</v>
      </c>
      <c r="W4890" s="26">
        <f t="shared" si="3799"/>
        <v>1</v>
      </c>
      <c r="Y4890" s="21">
        <v>12</v>
      </c>
      <c r="Z4890" s="22">
        <f t="shared" si="3804"/>
        <v>888</v>
      </c>
      <c r="AA4890" s="20" t="s">
        <v>5794</v>
      </c>
      <c r="AB4890" s="22"/>
      <c r="AC4890" s="22">
        <v>1</v>
      </c>
      <c r="AD4890" s="22"/>
      <c r="AE4890" s="22">
        <f t="shared" si="3823"/>
        <v>888</v>
      </c>
      <c r="AF4890" s="22">
        <f t="shared" si="3800"/>
        <v>888</v>
      </c>
      <c r="AG4890" s="20"/>
      <c r="AH4890" s="22"/>
      <c r="AI4890" s="22"/>
      <c r="AJ4890" s="22">
        <f t="shared" si="3835"/>
        <v>888</v>
      </c>
      <c r="AK4890" s="22">
        <f>IF(O4890="(传统)XDSL",VLOOKUP(S4890,[2]直销续费率明细!C:I,7,FALSE)*1,IF(O4890="GPON+XDSL",VLOOKUP(S4890,[2]直销续费率明细!C:I,7,FALSE)*1,VLOOKUP(S4890,[2]直销续费率明细!C:I,5,FALSE)*1))</f>
        <v>-40</v>
      </c>
      <c r="AL4890" s="22" t="s">
        <v>1300</v>
      </c>
      <c r="AM4890" s="22"/>
      <c r="AN4890" s="22"/>
      <c r="AO4890" s="22" t="s">
        <v>5792</v>
      </c>
      <c r="AP4890" s="22" t="s">
        <v>1301</v>
      </c>
      <c r="AS4890" s="20">
        <f>IF(Y4890&gt;=10,VLOOKUP(U4890,[2]提成计算!B:T,19,FALSE),VLOOKUP(U4890,[2]提成计算!B:T,18,FALSE))</f>
        <v>0.09</v>
      </c>
      <c r="AT4890" s="20">
        <f t="shared" si="3836"/>
        <v>79.92</v>
      </c>
      <c r="AU4890" s="20">
        <f t="shared" si="3837"/>
        <v>-40</v>
      </c>
    </row>
    <row r="4891" spans="1:47" x14ac:dyDescent="0.15">
      <c r="A4891" s="21" t="s">
        <v>1273</v>
      </c>
      <c r="B4891" s="22" t="s">
        <v>918</v>
      </c>
      <c r="C4891" s="22" t="s">
        <v>1178</v>
      </c>
      <c r="D4891" s="22" t="s">
        <v>1183</v>
      </c>
      <c r="E4891" s="22" t="s">
        <v>1193</v>
      </c>
      <c r="F4891" s="22" t="s">
        <v>1250</v>
      </c>
      <c r="G4891" s="22" t="s">
        <v>6242</v>
      </c>
      <c r="I4891" s="22">
        <v>13682546152</v>
      </c>
      <c r="J4891" s="22" t="s">
        <v>924</v>
      </c>
      <c r="K4891" s="22" t="s">
        <v>1247</v>
      </c>
      <c r="L4891" s="22" t="s">
        <v>1299</v>
      </c>
      <c r="M4891" s="22">
        <v>888</v>
      </c>
      <c r="N4891" s="22">
        <v>888</v>
      </c>
      <c r="O4891" s="22" t="s">
        <v>927</v>
      </c>
      <c r="P4891" s="22" t="s">
        <v>50</v>
      </c>
      <c r="Q4891" s="28"/>
      <c r="R4891" s="21" t="s">
        <v>77</v>
      </c>
      <c r="S4891" s="25" t="s">
        <v>1466</v>
      </c>
      <c r="T4891" s="21" t="s">
        <v>53</v>
      </c>
      <c r="U4891" s="21" t="s">
        <v>5915</v>
      </c>
      <c r="V4891" s="46">
        <v>1</v>
      </c>
      <c r="W4891" s="26">
        <f t="shared" si="3799"/>
        <v>1</v>
      </c>
      <c r="Y4891" s="21">
        <v>12</v>
      </c>
      <c r="Z4891" s="22">
        <f t="shared" si="3804"/>
        <v>888</v>
      </c>
      <c r="AA4891" s="20" t="s">
        <v>5794</v>
      </c>
      <c r="AB4891" s="22"/>
      <c r="AC4891" s="22">
        <v>1</v>
      </c>
      <c r="AD4891" s="22"/>
      <c r="AE4891" s="22">
        <f t="shared" si="3823"/>
        <v>888</v>
      </c>
      <c r="AF4891" s="22">
        <f t="shared" si="3800"/>
        <v>888</v>
      </c>
      <c r="AG4891" s="20"/>
      <c r="AH4891" s="22"/>
      <c r="AI4891" s="22"/>
      <c r="AJ4891" s="22">
        <f t="shared" si="3835"/>
        <v>888</v>
      </c>
      <c r="AK4891" s="22">
        <f>IF(O4891="(传统)XDSL",VLOOKUP(S4891,[2]直销续费率明细!C:I,7,FALSE)*1,IF(O4891="GPON+XDSL",VLOOKUP(S4891,[2]直销续费率明细!C:I,7,FALSE)*1,VLOOKUP(S4891,[2]直销续费率明细!C:I,5,FALSE)*1))</f>
        <v>-40</v>
      </c>
      <c r="AL4891" s="22" t="s">
        <v>1300</v>
      </c>
      <c r="AM4891" s="22"/>
      <c r="AN4891" s="22"/>
      <c r="AO4891" s="22" t="s">
        <v>5792</v>
      </c>
      <c r="AP4891" s="22" t="s">
        <v>1301</v>
      </c>
      <c r="AS4891" s="20">
        <f>IF(Y4891&gt;=10,VLOOKUP(U4891,[2]提成计算!B:T,19,FALSE),VLOOKUP(U4891,[2]提成计算!B:T,18,FALSE))</f>
        <v>0.09</v>
      </c>
      <c r="AT4891" s="20">
        <f t="shared" si="3836"/>
        <v>79.92</v>
      </c>
      <c r="AU4891" s="20">
        <f t="shared" si="3837"/>
        <v>-40</v>
      </c>
    </row>
    <row r="4892" spans="1:47" x14ac:dyDescent="0.15">
      <c r="A4892" s="21" t="s">
        <v>1273</v>
      </c>
      <c r="B4892" s="22" t="s">
        <v>918</v>
      </c>
      <c r="C4892" s="22" t="s">
        <v>1178</v>
      </c>
      <c r="D4892" s="22" t="s">
        <v>1183</v>
      </c>
      <c r="E4892" s="22" t="s">
        <v>1193</v>
      </c>
      <c r="F4892" s="22" t="s">
        <v>1250</v>
      </c>
      <c r="G4892" s="22" t="s">
        <v>6243</v>
      </c>
      <c r="I4892" s="22">
        <v>13537196363</v>
      </c>
      <c r="J4892" s="22" t="s">
        <v>924</v>
      </c>
      <c r="K4892" s="22" t="s">
        <v>1247</v>
      </c>
      <c r="L4892" s="22" t="s">
        <v>1299</v>
      </c>
      <c r="M4892" s="22">
        <v>888</v>
      </c>
      <c r="N4892" s="22">
        <v>888</v>
      </c>
      <c r="O4892" s="22" t="s">
        <v>927</v>
      </c>
      <c r="P4892" s="22" t="s">
        <v>50</v>
      </c>
      <c r="Q4892" s="28"/>
      <c r="R4892" s="21" t="s">
        <v>77</v>
      </c>
      <c r="S4892" s="25" t="s">
        <v>1466</v>
      </c>
      <c r="T4892" s="21" t="s">
        <v>53</v>
      </c>
      <c r="U4892" s="21" t="s">
        <v>5915</v>
      </c>
      <c r="V4892" s="46">
        <v>1</v>
      </c>
      <c r="W4892" s="26">
        <f t="shared" si="3799"/>
        <v>1</v>
      </c>
      <c r="Y4892" s="21">
        <v>12</v>
      </c>
      <c r="Z4892" s="22">
        <f t="shared" si="3804"/>
        <v>888</v>
      </c>
      <c r="AA4892" s="20" t="s">
        <v>5794</v>
      </c>
      <c r="AB4892" s="22"/>
      <c r="AC4892" s="22">
        <v>1</v>
      </c>
      <c r="AD4892" s="22"/>
      <c r="AE4892" s="22">
        <f t="shared" si="3823"/>
        <v>888</v>
      </c>
      <c r="AF4892" s="22">
        <f t="shared" si="3800"/>
        <v>888</v>
      </c>
      <c r="AG4892" s="20"/>
      <c r="AH4892" s="22"/>
      <c r="AI4892" s="22"/>
      <c r="AJ4892" s="22">
        <f t="shared" si="3835"/>
        <v>888</v>
      </c>
      <c r="AK4892" s="22">
        <f>IF(O4892="(传统)XDSL",VLOOKUP(S4892,[2]直销续费率明细!C:I,7,FALSE)*1,IF(O4892="GPON+XDSL",VLOOKUP(S4892,[2]直销续费率明细!C:I,7,FALSE)*1,VLOOKUP(S4892,[2]直销续费率明细!C:I,5,FALSE)*1))</f>
        <v>-40</v>
      </c>
      <c r="AL4892" s="22" t="s">
        <v>1300</v>
      </c>
      <c r="AM4892" s="22"/>
      <c r="AN4892" s="22"/>
      <c r="AO4892" s="22" t="s">
        <v>5792</v>
      </c>
      <c r="AP4892" s="22" t="s">
        <v>1301</v>
      </c>
      <c r="AS4892" s="20">
        <f>IF(Y4892&gt;=10,VLOOKUP(U4892,[2]提成计算!B:T,19,FALSE),VLOOKUP(U4892,[2]提成计算!B:T,18,FALSE))</f>
        <v>0.09</v>
      </c>
      <c r="AT4892" s="20">
        <f t="shared" si="3836"/>
        <v>79.92</v>
      </c>
      <c r="AU4892" s="20">
        <f t="shared" si="3837"/>
        <v>-40</v>
      </c>
    </row>
    <row r="4893" spans="1:47" x14ac:dyDescent="0.15">
      <c r="A4893" s="21" t="s">
        <v>1273</v>
      </c>
      <c r="B4893" s="22" t="s">
        <v>918</v>
      </c>
      <c r="C4893" s="22" t="s">
        <v>1178</v>
      </c>
      <c r="D4893" s="22" t="s">
        <v>1189</v>
      </c>
      <c r="E4893" s="22" t="s">
        <v>5894</v>
      </c>
      <c r="F4893" s="22" t="s">
        <v>1250</v>
      </c>
      <c r="G4893" s="22" t="s">
        <v>6244</v>
      </c>
      <c r="I4893" s="22">
        <v>15820827497</v>
      </c>
      <c r="J4893" s="22" t="s">
        <v>924</v>
      </c>
      <c r="K4893" s="22" t="s">
        <v>571</v>
      </c>
      <c r="L4893" s="22" t="s">
        <v>1918</v>
      </c>
      <c r="M4893" s="22">
        <v>680</v>
      </c>
      <c r="N4893" s="22">
        <v>680</v>
      </c>
      <c r="O4893" s="22" t="s">
        <v>1262</v>
      </c>
      <c r="P4893" s="22" t="s">
        <v>50</v>
      </c>
      <c r="Q4893" s="28"/>
      <c r="R4893" s="21" t="s">
        <v>77</v>
      </c>
      <c r="S4893" s="25" t="s">
        <v>5896</v>
      </c>
      <c r="T4893" s="21" t="s">
        <v>6173</v>
      </c>
      <c r="U4893" s="21" t="s">
        <v>6245</v>
      </c>
      <c r="V4893" s="46">
        <v>1</v>
      </c>
      <c r="W4893" s="26">
        <f t="shared" si="3799"/>
        <v>1</v>
      </c>
      <c r="Y4893" s="21">
        <v>4</v>
      </c>
      <c r="Z4893" s="22">
        <f t="shared" si="3804"/>
        <v>680</v>
      </c>
      <c r="AA4893" s="20" t="s">
        <v>5794</v>
      </c>
      <c r="AB4893" s="22">
        <v>1</v>
      </c>
      <c r="AC4893" s="22"/>
      <c r="AD4893" s="22">
        <f>N4893</f>
        <v>680</v>
      </c>
      <c r="AE4893" s="22"/>
      <c r="AF4893" s="22">
        <f t="shared" si="3800"/>
        <v>680</v>
      </c>
      <c r="AG4893" s="20"/>
      <c r="AH4893" s="22"/>
      <c r="AI4893" s="22"/>
      <c r="AJ4893" s="22">
        <f t="shared" si="3835"/>
        <v>680</v>
      </c>
      <c r="AK4893" s="22">
        <f>IF(O4893="(传统)XDSL",VLOOKUP(S4893,[2]直销续费率明细!C:I,7,FALSE)*1,IF(O4893="GPON+XDSL",VLOOKUP(S4893,[2]直销续费率明细!C:I,7,FALSE)*1,VLOOKUP(S4893,[2]直销续费率明细!C:I,5,FALSE)*1))</f>
        <v>-20</v>
      </c>
      <c r="AL4893" s="22" t="s">
        <v>1300</v>
      </c>
      <c r="AM4893" s="22"/>
      <c r="AN4893" s="22"/>
      <c r="AO4893" s="22" t="s">
        <v>5792</v>
      </c>
      <c r="AP4893" s="22" t="s">
        <v>5805</v>
      </c>
      <c r="AS4893" s="20">
        <f>IF(Y4893&gt;=10,VLOOKUP(U4893,[2]提成计算!B:T,19,FALSE),VLOOKUP(U4893,[2]提成计算!B:T,18,FALSE))</f>
        <v>7.0000000000000007E-2</v>
      </c>
      <c r="AT4893" s="20">
        <f t="shared" si="3836"/>
        <v>47.6</v>
      </c>
      <c r="AU4893" s="20">
        <f t="shared" si="3837"/>
        <v>-20</v>
      </c>
    </row>
    <row r="4894" spans="1:47" x14ac:dyDescent="0.15">
      <c r="A4894" s="21" t="s">
        <v>1273</v>
      </c>
      <c r="B4894" s="22" t="s">
        <v>918</v>
      </c>
      <c r="C4894" s="22" t="s">
        <v>1178</v>
      </c>
      <c r="D4894" s="22" t="s">
        <v>1183</v>
      </c>
      <c r="E4894" s="22" t="s">
        <v>1184</v>
      </c>
      <c r="F4894" s="22" t="s">
        <v>1250</v>
      </c>
      <c r="G4894" s="22" t="s">
        <v>6246</v>
      </c>
      <c r="I4894" s="22">
        <v>13712174189</v>
      </c>
      <c r="J4894" s="22" t="s">
        <v>1268</v>
      </c>
      <c r="K4894" s="22" t="s">
        <v>6247</v>
      </c>
      <c r="L4894" s="22" t="s">
        <v>1358</v>
      </c>
      <c r="M4894" s="22">
        <v>1088</v>
      </c>
      <c r="N4894" s="22">
        <v>1088</v>
      </c>
      <c r="O4894" s="22" t="s">
        <v>927</v>
      </c>
      <c r="P4894" s="22" t="s">
        <v>50</v>
      </c>
      <c r="Q4894" s="28"/>
      <c r="R4894" s="21" t="s">
        <v>77</v>
      </c>
      <c r="S4894" s="21"/>
      <c r="T4894" s="20" t="s">
        <v>6248</v>
      </c>
      <c r="U4894" s="21" t="s">
        <v>6249</v>
      </c>
      <c r="V4894" s="46">
        <v>1</v>
      </c>
      <c r="W4894" s="26">
        <f t="shared" si="3799"/>
        <v>1</v>
      </c>
      <c r="X4894" s="26">
        <f t="shared" si="3822"/>
        <v>1</v>
      </c>
      <c r="Y4894" s="21">
        <v>10</v>
      </c>
      <c r="Z4894" s="22">
        <f t="shared" si="3804"/>
        <v>1088</v>
      </c>
      <c r="AA4894" s="20" t="s">
        <v>5794</v>
      </c>
      <c r="AB4894" s="22"/>
      <c r="AC4894" s="22">
        <v>1</v>
      </c>
      <c r="AD4894" s="22"/>
      <c r="AE4894" s="22">
        <f t="shared" ref="AE4894:AE4895" si="3838">N4894</f>
        <v>1088</v>
      </c>
      <c r="AF4894" s="22">
        <f t="shared" si="3800"/>
        <v>1088</v>
      </c>
      <c r="AG4894" s="20">
        <f t="shared" ref="AG4894:AG4895" si="3839">N4894</f>
        <v>1088</v>
      </c>
      <c r="AH4894" s="20"/>
      <c r="AI4894" s="20"/>
      <c r="AJ4894" s="22"/>
      <c r="AK4894" s="22"/>
      <c r="AM4894" s="22"/>
      <c r="AN4894" s="22"/>
      <c r="AO4894" s="22" t="s">
        <v>5792</v>
      </c>
      <c r="AP4894" s="22" t="s">
        <v>1301</v>
      </c>
      <c r="AS4894" s="20"/>
      <c r="AT4894" s="20"/>
      <c r="AU4894" s="20"/>
    </row>
    <row r="4895" spans="1:47" x14ac:dyDescent="0.15">
      <c r="A4895" s="21" t="s">
        <v>1273</v>
      </c>
      <c r="B4895" s="22" t="s">
        <v>918</v>
      </c>
      <c r="C4895" s="22" t="s">
        <v>1178</v>
      </c>
      <c r="D4895" s="22" t="s">
        <v>1183</v>
      </c>
      <c r="E4895" s="22" t="s">
        <v>1184</v>
      </c>
      <c r="F4895" s="22" t="s">
        <v>1250</v>
      </c>
      <c r="G4895" s="22" t="s">
        <v>6250</v>
      </c>
      <c r="I4895" s="22">
        <v>18825794186</v>
      </c>
      <c r="J4895" s="22" t="s">
        <v>1268</v>
      </c>
      <c r="K4895" s="22" t="s">
        <v>6251</v>
      </c>
      <c r="L4895" s="22" t="s">
        <v>1376</v>
      </c>
      <c r="M4895" s="22">
        <v>1088</v>
      </c>
      <c r="N4895" s="22">
        <v>1088</v>
      </c>
      <c r="O4895" s="22" t="s">
        <v>927</v>
      </c>
      <c r="P4895" s="22" t="s">
        <v>50</v>
      </c>
      <c r="Q4895" s="28"/>
      <c r="R4895" s="21" t="s">
        <v>77</v>
      </c>
      <c r="S4895" s="21"/>
      <c r="T4895" s="20" t="s">
        <v>6248</v>
      </c>
      <c r="U4895" s="21" t="s">
        <v>6249</v>
      </c>
      <c r="V4895" s="46">
        <v>1</v>
      </c>
      <c r="W4895" s="26">
        <f t="shared" si="3799"/>
        <v>1</v>
      </c>
      <c r="X4895" s="26">
        <f t="shared" si="3822"/>
        <v>1</v>
      </c>
      <c r="Y4895" s="21">
        <v>10</v>
      </c>
      <c r="Z4895" s="22">
        <f t="shared" si="3804"/>
        <v>1088</v>
      </c>
      <c r="AA4895" s="20" t="s">
        <v>5794</v>
      </c>
      <c r="AB4895" s="22"/>
      <c r="AC4895" s="22">
        <v>1</v>
      </c>
      <c r="AD4895" s="22"/>
      <c r="AE4895" s="22">
        <f t="shared" si="3838"/>
        <v>1088</v>
      </c>
      <c r="AF4895" s="22">
        <f t="shared" si="3800"/>
        <v>1088</v>
      </c>
      <c r="AG4895" s="20">
        <f t="shared" si="3839"/>
        <v>1088</v>
      </c>
      <c r="AH4895" s="20"/>
      <c r="AI4895" s="20"/>
      <c r="AJ4895" s="22"/>
      <c r="AK4895" s="22"/>
      <c r="AM4895" s="22"/>
      <c r="AN4895" s="22"/>
      <c r="AO4895" s="22" t="s">
        <v>5792</v>
      </c>
      <c r="AP4895" s="22" t="s">
        <v>1301</v>
      </c>
      <c r="AS4895" s="20"/>
      <c r="AT4895" s="20"/>
      <c r="AU4895" s="20"/>
    </row>
    <row r="4896" spans="1:47" x14ac:dyDescent="0.15">
      <c r="A4896" s="21" t="s">
        <v>1273</v>
      </c>
      <c r="B4896" s="22" t="s">
        <v>918</v>
      </c>
      <c r="C4896" s="22" t="s">
        <v>1178</v>
      </c>
      <c r="D4896" s="22" t="s">
        <v>1183</v>
      </c>
      <c r="E4896" s="22" t="s">
        <v>1885</v>
      </c>
      <c r="F4896" s="22" t="s">
        <v>1250</v>
      </c>
      <c r="G4896" s="22" t="s">
        <v>6252</v>
      </c>
      <c r="I4896" s="22">
        <v>13809816528</v>
      </c>
      <c r="J4896" s="22" t="s">
        <v>924</v>
      </c>
      <c r="K4896" s="22" t="s">
        <v>6096</v>
      </c>
      <c r="L4896" s="22" t="s">
        <v>2119</v>
      </c>
      <c r="M4896" s="22">
        <v>768</v>
      </c>
      <c r="N4896" s="22">
        <v>768</v>
      </c>
      <c r="O4896" s="22" t="s">
        <v>927</v>
      </c>
      <c r="P4896" s="22" t="s">
        <v>50</v>
      </c>
      <c r="Q4896" s="28"/>
      <c r="R4896" s="21" t="s">
        <v>77</v>
      </c>
      <c r="S4896" s="25" t="s">
        <v>1196</v>
      </c>
      <c r="T4896" s="21" t="s">
        <v>53</v>
      </c>
      <c r="U4896" s="21" t="s">
        <v>6097</v>
      </c>
      <c r="V4896" s="46">
        <v>1</v>
      </c>
      <c r="W4896" s="26">
        <f t="shared" si="3799"/>
        <v>1</v>
      </c>
      <c r="Y4896" s="21">
        <v>4</v>
      </c>
      <c r="Z4896" s="22">
        <f t="shared" si="3804"/>
        <v>768</v>
      </c>
      <c r="AA4896" s="20" t="s">
        <v>5794</v>
      </c>
      <c r="AB4896" s="22">
        <v>1</v>
      </c>
      <c r="AC4896" s="22"/>
      <c r="AD4896" s="22">
        <f>N4896</f>
        <v>768</v>
      </c>
      <c r="AE4896" s="22"/>
      <c r="AF4896" s="22">
        <f t="shared" si="3800"/>
        <v>768</v>
      </c>
      <c r="AG4896" s="20"/>
      <c r="AH4896" s="22"/>
      <c r="AI4896" s="22"/>
      <c r="AJ4896" s="22">
        <f t="shared" ref="AJ4896:AJ4898" si="3840">N4896</f>
        <v>768</v>
      </c>
      <c r="AK4896" s="22">
        <f>IF(O4896="(传统)XDSL",VLOOKUP(S4896,[2]直销续费率明细!C:I,7,FALSE)*1,IF(O4896="GPON+XDSL",VLOOKUP(S4896,[2]直销续费率明细!C:I,7,FALSE)*1,VLOOKUP(S4896,[2]直销续费率明细!C:I,5,FALSE)*1))</f>
        <v>-40</v>
      </c>
      <c r="AL4896" s="22" t="s">
        <v>1300</v>
      </c>
      <c r="AM4896" s="22"/>
      <c r="AN4896" s="22"/>
      <c r="AO4896" s="22" t="s">
        <v>5792</v>
      </c>
      <c r="AP4896" s="22" t="s">
        <v>1301</v>
      </c>
      <c r="AS4896" s="20">
        <f>IF(Y4896&gt;=10,VLOOKUP(U4896,[2]提成计算!B:T,19,FALSE),VLOOKUP(U4896,[2]提成计算!B:T,18,FALSE))</f>
        <v>0.06</v>
      </c>
      <c r="AT4896" s="20">
        <f t="shared" ref="AT4896:AT4898" si="3841">IF(AD4896*AS4896&gt;0,AD4896*AS4896,AE4896*AS4896)</f>
        <v>46.08</v>
      </c>
      <c r="AU4896" s="20">
        <f t="shared" ref="AU4896:AU4898" si="3842">IF(AND(AK4896&lt;0,AK4896+AT4896&lt;0),-AT4896,AK4896)</f>
        <v>-40</v>
      </c>
    </row>
    <row r="4897" spans="1:47" x14ac:dyDescent="0.15">
      <c r="A4897" s="21" t="s">
        <v>1273</v>
      </c>
      <c r="B4897" s="22" t="s">
        <v>918</v>
      </c>
      <c r="C4897" s="22" t="s">
        <v>1178</v>
      </c>
      <c r="D4897" s="22" t="s">
        <v>1183</v>
      </c>
      <c r="E4897" s="22" t="s">
        <v>5931</v>
      </c>
      <c r="F4897" s="22" t="s">
        <v>1250</v>
      </c>
      <c r="G4897" s="22" t="s">
        <v>6253</v>
      </c>
      <c r="I4897" s="22">
        <v>13712683386</v>
      </c>
      <c r="J4897" s="22" t="s">
        <v>924</v>
      </c>
      <c r="K4897" s="22" t="s">
        <v>6172</v>
      </c>
      <c r="L4897" s="22" t="s">
        <v>1299</v>
      </c>
      <c r="M4897" s="22">
        <v>888</v>
      </c>
      <c r="N4897" s="22">
        <v>888</v>
      </c>
      <c r="O4897" s="22" t="s">
        <v>927</v>
      </c>
      <c r="P4897" s="22" t="s">
        <v>50</v>
      </c>
      <c r="Q4897" s="28"/>
      <c r="R4897" s="21" t="s">
        <v>77</v>
      </c>
      <c r="S4897" s="25" t="s">
        <v>1196</v>
      </c>
      <c r="T4897" s="21" t="s">
        <v>6173</v>
      </c>
      <c r="U4897" s="21" t="s">
        <v>6174</v>
      </c>
      <c r="V4897" s="46">
        <v>1</v>
      </c>
      <c r="W4897" s="26">
        <f t="shared" si="3799"/>
        <v>1</v>
      </c>
      <c r="Y4897" s="21">
        <v>12</v>
      </c>
      <c r="Z4897" s="22">
        <f t="shared" si="3804"/>
        <v>888</v>
      </c>
      <c r="AA4897" s="20" t="s">
        <v>5794</v>
      </c>
      <c r="AB4897" s="22"/>
      <c r="AC4897" s="22">
        <v>1</v>
      </c>
      <c r="AD4897" s="22"/>
      <c r="AE4897" s="22">
        <f>N4897</f>
        <v>888</v>
      </c>
      <c r="AF4897" s="22">
        <f t="shared" si="3800"/>
        <v>888</v>
      </c>
      <c r="AG4897" s="20"/>
      <c r="AH4897" s="22"/>
      <c r="AI4897" s="22"/>
      <c r="AJ4897" s="22">
        <f t="shared" si="3840"/>
        <v>888</v>
      </c>
      <c r="AK4897" s="22">
        <f>IF(O4897="(传统)XDSL",VLOOKUP(S4897,[2]直销续费率明细!C:I,7,FALSE)*1,IF(O4897="GPON+XDSL",VLOOKUP(S4897,[2]直销续费率明细!C:I,7,FALSE)*1,VLOOKUP(S4897,[2]直销续费率明细!C:I,5,FALSE)*1))</f>
        <v>-40</v>
      </c>
      <c r="AL4897" s="22" t="s">
        <v>1300</v>
      </c>
      <c r="AM4897" s="22"/>
      <c r="AN4897" s="22"/>
      <c r="AO4897" s="22" t="s">
        <v>5792</v>
      </c>
      <c r="AP4897" s="22" t="s">
        <v>1301</v>
      </c>
      <c r="AS4897" s="20">
        <f>IF(Y4897&gt;=10,VLOOKUP(U4897,[2]提成计算!B:T,19,FALSE),VLOOKUP(U4897,[2]提成计算!B:T,18,FALSE))</f>
        <v>0.1</v>
      </c>
      <c r="AT4897" s="20">
        <f t="shared" si="3841"/>
        <v>88.800000000000011</v>
      </c>
      <c r="AU4897" s="20">
        <f t="shared" si="3842"/>
        <v>-40</v>
      </c>
    </row>
    <row r="4898" spans="1:47" x14ac:dyDescent="0.15">
      <c r="A4898" s="21" t="s">
        <v>1273</v>
      </c>
      <c r="B4898" s="22" t="s">
        <v>918</v>
      </c>
      <c r="C4898" s="22" t="s">
        <v>1178</v>
      </c>
      <c r="D4898" s="22" t="s">
        <v>1183</v>
      </c>
      <c r="E4898" s="22" t="s">
        <v>1677</v>
      </c>
      <c r="F4898" s="22" t="s">
        <v>1250</v>
      </c>
      <c r="G4898" s="22" t="s">
        <v>6254</v>
      </c>
      <c r="I4898" s="22">
        <v>13790342777</v>
      </c>
      <c r="J4898" s="22" t="s">
        <v>924</v>
      </c>
      <c r="K4898" s="22" t="s">
        <v>6172</v>
      </c>
      <c r="L4898" s="22" t="s">
        <v>1947</v>
      </c>
      <c r="M4898" s="22">
        <v>400</v>
      </c>
      <c r="N4898" s="22">
        <v>400</v>
      </c>
      <c r="O4898" s="22" t="s">
        <v>927</v>
      </c>
      <c r="P4898" s="22" t="s">
        <v>50</v>
      </c>
      <c r="Q4898" s="28"/>
      <c r="R4898" s="21" t="s">
        <v>77</v>
      </c>
      <c r="S4898" s="25" t="s">
        <v>1222</v>
      </c>
      <c r="T4898" s="21" t="s">
        <v>6173</v>
      </c>
      <c r="U4898" s="21" t="s">
        <v>6174</v>
      </c>
      <c r="V4898" s="46">
        <v>0.5</v>
      </c>
      <c r="W4898" s="26">
        <f t="shared" si="3799"/>
        <v>0.5</v>
      </c>
      <c r="Y4898" s="21">
        <v>4</v>
      </c>
      <c r="Z4898" s="22">
        <f t="shared" si="3804"/>
        <v>400</v>
      </c>
      <c r="AA4898" s="20" t="s">
        <v>5794</v>
      </c>
      <c r="AB4898" s="22">
        <v>1</v>
      </c>
      <c r="AC4898" s="22"/>
      <c r="AD4898" s="22">
        <f>N4898</f>
        <v>400</v>
      </c>
      <c r="AE4898" s="22"/>
      <c r="AF4898" s="22">
        <f t="shared" si="3800"/>
        <v>400</v>
      </c>
      <c r="AG4898" s="20"/>
      <c r="AH4898" s="22"/>
      <c r="AI4898" s="22"/>
      <c r="AJ4898" s="22">
        <f t="shared" si="3840"/>
        <v>400</v>
      </c>
      <c r="AK4898" s="22">
        <f>IF(O4898="(传统)XDSL",VLOOKUP(S4898,[2]直销续费率明细!C:I,7,FALSE)*1,IF(O4898="GPON+XDSL",VLOOKUP(S4898,[2]直销续费率明细!C:I,7,FALSE)*1,VLOOKUP(S4898,[2]直销续费率明细!C:I,5,FALSE)*1))</f>
        <v>-40</v>
      </c>
      <c r="AL4898" s="22" t="s">
        <v>1309</v>
      </c>
      <c r="AM4898" s="22"/>
      <c r="AN4898" s="22"/>
      <c r="AO4898" s="22" t="s">
        <v>2216</v>
      </c>
      <c r="AP4898" s="22" t="s">
        <v>2939</v>
      </c>
      <c r="AS4898" s="20">
        <f>IF(Y4898&gt;=10,VLOOKUP(U4898,[2]提成计算!B:T,19,FALSE),VLOOKUP(U4898,[2]提成计算!B:T,18,FALSE))</f>
        <v>7.0000000000000007E-2</v>
      </c>
      <c r="AT4898" s="20">
        <f t="shared" si="3841"/>
        <v>28.000000000000004</v>
      </c>
      <c r="AU4898" s="20">
        <f t="shared" si="3842"/>
        <v>-28.000000000000004</v>
      </c>
    </row>
    <row r="4899" spans="1:47" x14ac:dyDescent="0.15">
      <c r="A4899" s="21" t="s">
        <v>1273</v>
      </c>
      <c r="B4899" s="22" t="s">
        <v>918</v>
      </c>
      <c r="C4899" s="22" t="s">
        <v>1178</v>
      </c>
      <c r="D4899" s="22" t="s">
        <v>1183</v>
      </c>
      <c r="E4899" s="22" t="s">
        <v>5975</v>
      </c>
      <c r="F4899" s="22" t="s">
        <v>1250</v>
      </c>
      <c r="G4899" s="22" t="s">
        <v>6255</v>
      </c>
      <c r="I4899" s="22">
        <v>15673209018</v>
      </c>
      <c r="J4899" s="22" t="s">
        <v>1275</v>
      </c>
      <c r="K4899" s="22" t="s">
        <v>5853</v>
      </c>
      <c r="L4899" s="22" t="s">
        <v>1277</v>
      </c>
      <c r="M4899" s="22">
        <v>119</v>
      </c>
      <c r="N4899" s="22">
        <v>119</v>
      </c>
      <c r="O4899" s="22" t="s">
        <v>927</v>
      </c>
      <c r="P4899" s="22" t="s">
        <v>50</v>
      </c>
      <c r="Q4899" s="28"/>
      <c r="R4899" s="21" t="s">
        <v>77</v>
      </c>
      <c r="S4899" s="21"/>
      <c r="T4899" s="21" t="s">
        <v>53</v>
      </c>
      <c r="U4899" s="21" t="s">
        <v>5903</v>
      </c>
      <c r="V4899" s="46"/>
      <c r="Y4899" s="21">
        <v>2</v>
      </c>
      <c r="Z4899" s="22">
        <f t="shared" si="3804"/>
        <v>119</v>
      </c>
      <c r="AA4899" s="20" t="s">
        <v>2218</v>
      </c>
      <c r="AB4899" s="22"/>
      <c r="AC4899" s="22"/>
      <c r="AD4899" s="22"/>
      <c r="AE4899" s="22"/>
      <c r="AF4899" s="22"/>
      <c r="AG4899" s="20"/>
      <c r="AH4899" s="22"/>
      <c r="AI4899" s="22"/>
      <c r="AJ4899" s="22"/>
      <c r="AK4899" s="22"/>
      <c r="AM4899" s="22"/>
      <c r="AN4899" s="22"/>
      <c r="AO4899" s="22" t="s">
        <v>2216</v>
      </c>
      <c r="AP4899" s="22">
        <v>0</v>
      </c>
      <c r="AS4899" s="20"/>
      <c r="AT4899" s="20"/>
      <c r="AU4899" s="20"/>
    </row>
    <row r="4900" spans="1:47" x14ac:dyDescent="0.15">
      <c r="A4900" s="21" t="s">
        <v>1273</v>
      </c>
      <c r="B4900" s="22" t="s">
        <v>918</v>
      </c>
      <c r="C4900" s="22" t="s">
        <v>1178</v>
      </c>
      <c r="D4900" s="22" t="s">
        <v>1183</v>
      </c>
      <c r="E4900" s="22" t="s">
        <v>1622</v>
      </c>
      <c r="F4900" s="22" t="s">
        <v>1250</v>
      </c>
      <c r="G4900" s="22" t="s">
        <v>6256</v>
      </c>
      <c r="I4900" s="22">
        <v>13924362543</v>
      </c>
      <c r="J4900" s="22" t="s">
        <v>1268</v>
      </c>
      <c r="K4900" s="22" t="s">
        <v>5853</v>
      </c>
      <c r="L4900" s="22" t="s">
        <v>1358</v>
      </c>
      <c r="M4900" s="22">
        <v>1088</v>
      </c>
      <c r="N4900" s="22">
        <v>1088</v>
      </c>
      <c r="O4900" s="22" t="s">
        <v>927</v>
      </c>
      <c r="P4900" s="22" t="s">
        <v>50</v>
      </c>
      <c r="Q4900" s="28"/>
      <c r="R4900" s="21" t="s">
        <v>77</v>
      </c>
      <c r="S4900" s="21"/>
      <c r="T4900" s="21" t="s">
        <v>53</v>
      </c>
      <c r="U4900" s="21" t="s">
        <v>5903</v>
      </c>
      <c r="V4900" s="46">
        <v>1</v>
      </c>
      <c r="W4900" s="26">
        <f t="shared" ref="W4900:W4948" si="3843">V4900</f>
        <v>1</v>
      </c>
      <c r="X4900" s="26">
        <f t="shared" ref="X4900:X4947" si="3844">V4900</f>
        <v>1</v>
      </c>
      <c r="Y4900" s="21">
        <v>10</v>
      </c>
      <c r="Z4900" s="22">
        <f t="shared" si="3804"/>
        <v>1088</v>
      </c>
      <c r="AA4900" s="20" t="s">
        <v>5794</v>
      </c>
      <c r="AB4900" s="22"/>
      <c r="AC4900" s="22">
        <v>1</v>
      </c>
      <c r="AD4900" s="22"/>
      <c r="AE4900" s="22">
        <f t="shared" ref="AE4900:AE4919" si="3845">N4900</f>
        <v>1088</v>
      </c>
      <c r="AF4900" s="22">
        <f t="shared" ref="AF4900:AF4948" si="3846">N4900</f>
        <v>1088</v>
      </c>
      <c r="AG4900" s="20">
        <f>N4900</f>
        <v>1088</v>
      </c>
      <c r="AH4900" s="20" t="str">
        <f>VLOOKUP(U4900,[1]提成计算!B:I,8,FALSE)</f>
        <v xml:space="preserve"> </v>
      </c>
      <c r="AI4900" s="20"/>
      <c r="AJ4900" s="22"/>
      <c r="AK4900" s="22"/>
      <c r="AM4900" s="22"/>
      <c r="AN4900" s="22"/>
      <c r="AO4900" s="22" t="s">
        <v>2216</v>
      </c>
      <c r="AP4900" s="22" t="s">
        <v>1301</v>
      </c>
      <c r="AS4900" s="20"/>
      <c r="AT4900" s="20"/>
      <c r="AU4900" s="20"/>
    </row>
    <row r="4901" spans="1:47" x14ac:dyDescent="0.15">
      <c r="A4901" s="21" t="s">
        <v>1273</v>
      </c>
      <c r="B4901" s="22" t="s">
        <v>918</v>
      </c>
      <c r="C4901" s="22" t="s">
        <v>1178</v>
      </c>
      <c r="D4901" s="22" t="s">
        <v>1179</v>
      </c>
      <c r="E4901" s="22" t="s">
        <v>1877</v>
      </c>
      <c r="F4901" s="22" t="s">
        <v>1250</v>
      </c>
      <c r="G4901" s="22" t="s">
        <v>6257</v>
      </c>
      <c r="I4901" s="22">
        <v>13527926578</v>
      </c>
      <c r="J4901" s="22" t="s">
        <v>924</v>
      </c>
      <c r="K4901" s="22" t="s">
        <v>146</v>
      </c>
      <c r="L4901" s="22" t="s">
        <v>1299</v>
      </c>
      <c r="M4901" s="22">
        <v>888</v>
      </c>
      <c r="N4901" s="22">
        <v>888</v>
      </c>
      <c r="O4901" s="22" t="s">
        <v>927</v>
      </c>
      <c r="P4901" s="22" t="s">
        <v>50</v>
      </c>
      <c r="Q4901" s="28"/>
      <c r="R4901" s="21" t="s">
        <v>147</v>
      </c>
      <c r="S4901" s="25" t="s">
        <v>1182</v>
      </c>
      <c r="T4901" s="21" t="s">
        <v>53</v>
      </c>
      <c r="U4901" s="21" t="s">
        <v>6213</v>
      </c>
      <c r="V4901" s="46">
        <v>1</v>
      </c>
      <c r="W4901" s="26">
        <f t="shared" si="3843"/>
        <v>1</v>
      </c>
      <c r="Y4901" s="21">
        <v>12</v>
      </c>
      <c r="Z4901" s="22">
        <f t="shared" si="3804"/>
        <v>888</v>
      </c>
      <c r="AA4901" s="20" t="s">
        <v>2218</v>
      </c>
      <c r="AB4901" s="22"/>
      <c r="AC4901" s="22">
        <v>1</v>
      </c>
      <c r="AD4901" s="22"/>
      <c r="AE4901" s="22">
        <f t="shared" si="3845"/>
        <v>888</v>
      </c>
      <c r="AF4901" s="22">
        <f t="shared" si="3846"/>
        <v>888</v>
      </c>
      <c r="AG4901" s="20"/>
      <c r="AH4901" s="22"/>
      <c r="AI4901" s="22"/>
      <c r="AJ4901" s="22">
        <f t="shared" ref="AJ4901:AJ4903" si="3847">N4901</f>
        <v>888</v>
      </c>
      <c r="AK4901" s="22">
        <f>IF(O4901="(传统)XDSL",VLOOKUP(S4901,[2]直销续费率明细!C:I,7,FALSE)*1,IF(O4901="GPON+XDSL",VLOOKUP(S4901,[2]直销续费率明细!C:I,7,FALSE)*1,VLOOKUP(S4901,[2]直销续费率明细!C:I,5,FALSE)*1))</f>
        <v>15</v>
      </c>
      <c r="AL4901" s="22" t="s">
        <v>1309</v>
      </c>
      <c r="AM4901" s="22"/>
      <c r="AN4901" s="22"/>
      <c r="AO4901" s="22" t="s">
        <v>5792</v>
      </c>
      <c r="AP4901" s="22" t="s">
        <v>1301</v>
      </c>
      <c r="AS4901" s="20">
        <f>IF(Y4901&gt;=10,VLOOKUP(U4901,[2]提成计算!B:T,19,FALSE),VLOOKUP(U4901,[2]提成计算!B:T,18,FALSE))</f>
        <v>0.09</v>
      </c>
      <c r="AT4901" s="20">
        <f t="shared" ref="AT4901:AT4903" si="3848">IF(AD4901*AS4901&gt;0,AD4901*AS4901,AE4901*AS4901)</f>
        <v>79.92</v>
      </c>
      <c r="AU4901" s="20">
        <f t="shared" ref="AU4901:AU4903" si="3849">IF(AND(AK4901&lt;0,AK4901+AT4901&lt;0),-AT4901,AK4901)</f>
        <v>15</v>
      </c>
    </row>
    <row r="4902" spans="1:47" x14ac:dyDescent="0.15">
      <c r="A4902" s="21" t="s">
        <v>1273</v>
      </c>
      <c r="B4902" s="22" t="s">
        <v>918</v>
      </c>
      <c r="C4902" s="22" t="s">
        <v>1178</v>
      </c>
      <c r="D4902" s="22" t="s">
        <v>1183</v>
      </c>
      <c r="E4902" s="22" t="s">
        <v>1193</v>
      </c>
      <c r="F4902" s="22" t="s">
        <v>1250</v>
      </c>
      <c r="G4902" s="22" t="s">
        <v>6258</v>
      </c>
      <c r="I4902" s="22">
        <v>15817654793</v>
      </c>
      <c r="J4902" s="22" t="s">
        <v>924</v>
      </c>
      <c r="K4902" s="22" t="s">
        <v>1247</v>
      </c>
      <c r="L4902" s="22" t="s">
        <v>1299</v>
      </c>
      <c r="M4902" s="22">
        <v>888</v>
      </c>
      <c r="N4902" s="22">
        <v>888</v>
      </c>
      <c r="O4902" s="22" t="s">
        <v>927</v>
      </c>
      <c r="P4902" s="22" t="s">
        <v>50</v>
      </c>
      <c r="Q4902" s="28"/>
      <c r="R4902" s="21" t="s">
        <v>77</v>
      </c>
      <c r="S4902" s="25" t="s">
        <v>1466</v>
      </c>
      <c r="T4902" s="21" t="s">
        <v>53</v>
      </c>
      <c r="U4902" s="21" t="s">
        <v>5915</v>
      </c>
      <c r="V4902" s="46">
        <v>1</v>
      </c>
      <c r="W4902" s="26">
        <f t="shared" si="3843"/>
        <v>1</v>
      </c>
      <c r="Y4902" s="21">
        <v>12</v>
      </c>
      <c r="Z4902" s="22">
        <f t="shared" si="3804"/>
        <v>888</v>
      </c>
      <c r="AA4902" s="20" t="s">
        <v>5794</v>
      </c>
      <c r="AB4902" s="22"/>
      <c r="AC4902" s="22">
        <v>1</v>
      </c>
      <c r="AD4902" s="22"/>
      <c r="AE4902" s="22">
        <f t="shared" si="3845"/>
        <v>888</v>
      </c>
      <c r="AF4902" s="22">
        <f t="shared" si="3846"/>
        <v>888</v>
      </c>
      <c r="AG4902" s="20"/>
      <c r="AH4902" s="22"/>
      <c r="AI4902" s="22"/>
      <c r="AJ4902" s="22">
        <f t="shared" si="3847"/>
        <v>888</v>
      </c>
      <c r="AK4902" s="22">
        <f>IF(O4902="(传统)XDSL",VLOOKUP(S4902,[2]直销续费率明细!C:I,7,FALSE)*1,IF(O4902="GPON+XDSL",VLOOKUP(S4902,[2]直销续费率明细!C:I,7,FALSE)*1,VLOOKUP(S4902,[2]直销续费率明细!C:I,5,FALSE)*1))</f>
        <v>-40</v>
      </c>
      <c r="AL4902" s="22" t="s">
        <v>1300</v>
      </c>
      <c r="AM4902" s="22"/>
      <c r="AN4902" s="22"/>
      <c r="AO4902" s="22" t="s">
        <v>5792</v>
      </c>
      <c r="AP4902" s="22" t="s">
        <v>1301</v>
      </c>
      <c r="AS4902" s="20">
        <f>IF(Y4902&gt;=10,VLOOKUP(U4902,[2]提成计算!B:T,19,FALSE),VLOOKUP(U4902,[2]提成计算!B:T,18,FALSE))</f>
        <v>0.09</v>
      </c>
      <c r="AT4902" s="20">
        <f t="shared" si="3848"/>
        <v>79.92</v>
      </c>
      <c r="AU4902" s="20">
        <f t="shared" si="3849"/>
        <v>-40</v>
      </c>
    </row>
    <row r="4903" spans="1:47" x14ac:dyDescent="0.15">
      <c r="A4903" s="21" t="s">
        <v>1273</v>
      </c>
      <c r="B4903" s="22" t="s">
        <v>918</v>
      </c>
      <c r="C4903" s="22" t="s">
        <v>1178</v>
      </c>
      <c r="D4903" s="22" t="s">
        <v>1179</v>
      </c>
      <c r="E4903" s="22" t="s">
        <v>1180</v>
      </c>
      <c r="F4903" s="22" t="s">
        <v>1250</v>
      </c>
      <c r="G4903" s="22" t="s">
        <v>6259</v>
      </c>
      <c r="I4903" s="22">
        <v>13694928095</v>
      </c>
      <c r="J4903" s="22" t="s">
        <v>924</v>
      </c>
      <c r="K4903" s="22" t="s">
        <v>188</v>
      </c>
      <c r="L4903" s="22" t="s">
        <v>1299</v>
      </c>
      <c r="M4903" s="22">
        <v>888</v>
      </c>
      <c r="N4903" s="22">
        <v>888</v>
      </c>
      <c r="O4903" s="22" t="s">
        <v>927</v>
      </c>
      <c r="P4903" s="22" t="s">
        <v>50</v>
      </c>
      <c r="Q4903" s="28"/>
      <c r="R4903" s="21" t="s">
        <v>147</v>
      </c>
      <c r="S4903" s="25" t="s">
        <v>1182</v>
      </c>
      <c r="T4903" s="21" t="s">
        <v>53</v>
      </c>
      <c r="U4903" s="21" t="s">
        <v>6003</v>
      </c>
      <c r="V4903" s="46">
        <v>1</v>
      </c>
      <c r="W4903" s="26">
        <f t="shared" si="3843"/>
        <v>1</v>
      </c>
      <c r="Y4903" s="21">
        <v>12</v>
      </c>
      <c r="Z4903" s="22">
        <f t="shared" si="3804"/>
        <v>888</v>
      </c>
      <c r="AA4903" s="20" t="s">
        <v>5794</v>
      </c>
      <c r="AB4903" s="22"/>
      <c r="AC4903" s="22">
        <v>1</v>
      </c>
      <c r="AD4903" s="22"/>
      <c r="AE4903" s="22">
        <f t="shared" si="3845"/>
        <v>888</v>
      </c>
      <c r="AF4903" s="22">
        <f t="shared" si="3846"/>
        <v>888</v>
      </c>
      <c r="AG4903" s="20"/>
      <c r="AH4903" s="22"/>
      <c r="AI4903" s="22"/>
      <c r="AJ4903" s="22">
        <f t="shared" si="3847"/>
        <v>888</v>
      </c>
      <c r="AK4903" s="22">
        <f>IF(O4903="(传统)XDSL",VLOOKUP(S4903,[2]直销续费率明细!C:I,7,FALSE)*1,IF(O4903="GPON+XDSL",VLOOKUP(S4903,[2]直销续费率明细!C:I,7,FALSE)*1,VLOOKUP(S4903,[2]直销续费率明细!C:I,5,FALSE)*1))</f>
        <v>15</v>
      </c>
      <c r="AL4903" s="22" t="s">
        <v>1300</v>
      </c>
      <c r="AM4903" s="22"/>
      <c r="AN4903" s="22"/>
      <c r="AO4903" s="22" t="s">
        <v>5792</v>
      </c>
      <c r="AP4903" s="22" t="s">
        <v>1301</v>
      </c>
      <c r="AS4903" s="20">
        <f>IF(Y4903&gt;=10,VLOOKUP(U4903,[2]提成计算!B:T,19,FALSE),VLOOKUP(U4903,[2]提成计算!B:T,18,FALSE))</f>
        <v>0.09</v>
      </c>
      <c r="AT4903" s="20">
        <f t="shared" si="3848"/>
        <v>79.92</v>
      </c>
      <c r="AU4903" s="20">
        <f t="shared" si="3849"/>
        <v>15</v>
      </c>
    </row>
    <row r="4904" spans="1:47" x14ac:dyDescent="0.15">
      <c r="A4904" s="21" t="s">
        <v>1273</v>
      </c>
      <c r="B4904" s="22" t="s">
        <v>918</v>
      </c>
      <c r="C4904" s="22" t="s">
        <v>1178</v>
      </c>
      <c r="D4904" s="22" t="s">
        <v>1183</v>
      </c>
      <c r="E4904" s="22" t="s">
        <v>1622</v>
      </c>
      <c r="F4904" s="22" t="s">
        <v>1250</v>
      </c>
      <c r="G4904" s="22" t="s">
        <v>6260</v>
      </c>
      <c r="I4904" s="22">
        <v>13712511761</v>
      </c>
      <c r="J4904" s="22" t="s">
        <v>1268</v>
      </c>
      <c r="K4904" s="22" t="s">
        <v>5853</v>
      </c>
      <c r="L4904" s="22" t="s">
        <v>1358</v>
      </c>
      <c r="M4904" s="22">
        <v>1088</v>
      </c>
      <c r="N4904" s="22">
        <v>1088</v>
      </c>
      <c r="O4904" s="22" t="s">
        <v>927</v>
      </c>
      <c r="P4904" s="22" t="s">
        <v>50</v>
      </c>
      <c r="Q4904" s="28"/>
      <c r="R4904" s="21" t="s">
        <v>77</v>
      </c>
      <c r="S4904" s="21"/>
      <c r="T4904" s="21" t="s">
        <v>53</v>
      </c>
      <c r="U4904" s="21" t="s">
        <v>5901</v>
      </c>
      <c r="V4904" s="46">
        <v>1</v>
      </c>
      <c r="W4904" s="26">
        <f t="shared" si="3843"/>
        <v>1</v>
      </c>
      <c r="X4904" s="26">
        <f t="shared" si="3844"/>
        <v>1</v>
      </c>
      <c r="Y4904" s="21">
        <v>10</v>
      </c>
      <c r="Z4904" s="22">
        <f t="shared" si="3804"/>
        <v>1088</v>
      </c>
      <c r="AA4904" s="20" t="s">
        <v>5794</v>
      </c>
      <c r="AB4904" s="22"/>
      <c r="AC4904" s="22">
        <v>1</v>
      </c>
      <c r="AD4904" s="22"/>
      <c r="AE4904" s="22">
        <f t="shared" si="3845"/>
        <v>1088</v>
      </c>
      <c r="AF4904" s="22">
        <f t="shared" si="3846"/>
        <v>1088</v>
      </c>
      <c r="AG4904" s="20">
        <f t="shared" ref="AG4904:AG4909" si="3850">N4904</f>
        <v>1088</v>
      </c>
      <c r="AH4904" s="20" t="str">
        <f>VLOOKUP(U4904,[1]提成计算!B:I,8,FALSE)</f>
        <v xml:space="preserve"> </v>
      </c>
      <c r="AI4904" s="20"/>
      <c r="AJ4904" s="22"/>
      <c r="AK4904" s="22"/>
      <c r="AM4904" s="22"/>
      <c r="AN4904" s="22"/>
      <c r="AO4904" s="22" t="s">
        <v>5792</v>
      </c>
      <c r="AP4904" s="22" t="s">
        <v>1301</v>
      </c>
      <c r="AS4904" s="20"/>
      <c r="AT4904" s="20"/>
      <c r="AU4904" s="20"/>
    </row>
    <row r="4905" spans="1:47" x14ac:dyDescent="0.15">
      <c r="A4905" s="21" t="s">
        <v>1273</v>
      </c>
      <c r="B4905" s="22" t="s">
        <v>918</v>
      </c>
      <c r="C4905" s="22" t="s">
        <v>1178</v>
      </c>
      <c r="D4905" s="22" t="s">
        <v>1189</v>
      </c>
      <c r="E4905" s="22" t="s">
        <v>1400</v>
      </c>
      <c r="F4905" s="22" t="s">
        <v>1250</v>
      </c>
      <c r="G4905" s="22" t="s">
        <v>6261</v>
      </c>
      <c r="I4905" s="22">
        <v>13826908386</v>
      </c>
      <c r="J4905" s="22" t="s">
        <v>1268</v>
      </c>
      <c r="K4905" s="22" t="s">
        <v>115</v>
      </c>
      <c r="L4905" s="22" t="s">
        <v>1358</v>
      </c>
      <c r="M4905" s="22">
        <v>1088</v>
      </c>
      <c r="N4905" s="22">
        <v>1088</v>
      </c>
      <c r="O4905" s="22" t="s">
        <v>927</v>
      </c>
      <c r="P4905" s="22" t="s">
        <v>50</v>
      </c>
      <c r="Q4905" s="28"/>
      <c r="R4905" s="21" t="s">
        <v>117</v>
      </c>
      <c r="S4905" s="21"/>
      <c r="T4905" s="21" t="s">
        <v>53</v>
      </c>
      <c r="U4905" s="21" t="s">
        <v>5936</v>
      </c>
      <c r="V4905" s="46">
        <v>1</v>
      </c>
      <c r="W4905" s="26">
        <f t="shared" si="3843"/>
        <v>1</v>
      </c>
      <c r="X4905" s="26">
        <f t="shared" si="3844"/>
        <v>1</v>
      </c>
      <c r="Y4905" s="21">
        <v>10</v>
      </c>
      <c r="Z4905" s="22">
        <f t="shared" si="3804"/>
        <v>1088</v>
      </c>
      <c r="AA4905" s="20" t="s">
        <v>5794</v>
      </c>
      <c r="AB4905" s="22"/>
      <c r="AC4905" s="22">
        <v>1</v>
      </c>
      <c r="AD4905" s="22"/>
      <c r="AE4905" s="22">
        <f t="shared" si="3845"/>
        <v>1088</v>
      </c>
      <c r="AF4905" s="22">
        <f t="shared" si="3846"/>
        <v>1088</v>
      </c>
      <c r="AG4905" s="20">
        <f t="shared" si="3850"/>
        <v>1088</v>
      </c>
      <c r="AH4905" s="20" t="str">
        <f>VLOOKUP(U4905,[1]提成计算!B:I,8,FALSE)</f>
        <v>否</v>
      </c>
      <c r="AI4905" s="20"/>
      <c r="AJ4905" s="22"/>
      <c r="AK4905" s="22"/>
      <c r="AM4905" s="22"/>
      <c r="AN4905" s="22"/>
      <c r="AO4905" s="22" t="s">
        <v>5792</v>
      </c>
      <c r="AP4905" s="22" t="s">
        <v>1301</v>
      </c>
      <c r="AS4905" s="20"/>
      <c r="AT4905" s="20"/>
      <c r="AU4905" s="20"/>
    </row>
    <row r="4906" spans="1:47" x14ac:dyDescent="0.15">
      <c r="A4906" s="21" t="s">
        <v>1273</v>
      </c>
      <c r="B4906" s="22" t="s">
        <v>918</v>
      </c>
      <c r="C4906" s="22" t="s">
        <v>1178</v>
      </c>
      <c r="D4906" s="22" t="s">
        <v>1183</v>
      </c>
      <c r="E4906" s="22" t="s">
        <v>1622</v>
      </c>
      <c r="F4906" s="22" t="s">
        <v>1250</v>
      </c>
      <c r="G4906" s="22" t="s">
        <v>6262</v>
      </c>
      <c r="I4906" s="22">
        <v>13966525175</v>
      </c>
      <c r="J4906" s="22" t="s">
        <v>1268</v>
      </c>
      <c r="K4906" s="22" t="s">
        <v>5853</v>
      </c>
      <c r="L4906" s="22" t="s">
        <v>1358</v>
      </c>
      <c r="M4906" s="22">
        <v>1088</v>
      </c>
      <c r="N4906" s="22">
        <v>1088</v>
      </c>
      <c r="O4906" s="22" t="s">
        <v>927</v>
      </c>
      <c r="P4906" s="22" t="s">
        <v>50</v>
      </c>
      <c r="Q4906" s="28"/>
      <c r="R4906" s="21" t="s">
        <v>77</v>
      </c>
      <c r="S4906" s="21"/>
      <c r="T4906" s="21" t="s">
        <v>53</v>
      </c>
      <c r="U4906" s="21" t="s">
        <v>5901</v>
      </c>
      <c r="V4906" s="46">
        <v>1</v>
      </c>
      <c r="W4906" s="26">
        <f t="shared" si="3843"/>
        <v>1</v>
      </c>
      <c r="X4906" s="26">
        <f t="shared" si="3844"/>
        <v>1</v>
      </c>
      <c r="Y4906" s="21">
        <v>10</v>
      </c>
      <c r="Z4906" s="22">
        <f t="shared" si="3804"/>
        <v>1088</v>
      </c>
      <c r="AA4906" s="20" t="s">
        <v>5794</v>
      </c>
      <c r="AB4906" s="22"/>
      <c r="AC4906" s="22">
        <v>1</v>
      </c>
      <c r="AD4906" s="22"/>
      <c r="AE4906" s="22">
        <f t="shared" si="3845"/>
        <v>1088</v>
      </c>
      <c r="AF4906" s="22">
        <f t="shared" si="3846"/>
        <v>1088</v>
      </c>
      <c r="AG4906" s="20">
        <f t="shared" si="3850"/>
        <v>1088</v>
      </c>
      <c r="AH4906" s="20" t="str">
        <f>VLOOKUP(U4906,[1]提成计算!B:I,8,FALSE)</f>
        <v xml:space="preserve"> </v>
      </c>
      <c r="AI4906" s="20"/>
      <c r="AJ4906" s="22"/>
      <c r="AK4906" s="22"/>
      <c r="AM4906" s="22"/>
      <c r="AN4906" s="22"/>
      <c r="AO4906" s="22" t="s">
        <v>5792</v>
      </c>
      <c r="AP4906" s="22" t="s">
        <v>1301</v>
      </c>
      <c r="AS4906" s="20"/>
      <c r="AT4906" s="20"/>
      <c r="AU4906" s="20"/>
    </row>
    <row r="4907" spans="1:47" x14ac:dyDescent="0.15">
      <c r="A4907" s="21" t="s">
        <v>1273</v>
      </c>
      <c r="B4907" s="22" t="s">
        <v>918</v>
      </c>
      <c r="C4907" s="22" t="s">
        <v>1178</v>
      </c>
      <c r="D4907" s="22" t="s">
        <v>1189</v>
      </c>
      <c r="E4907" s="22" t="s">
        <v>5894</v>
      </c>
      <c r="F4907" s="22" t="s">
        <v>1250</v>
      </c>
      <c r="G4907" s="22" t="s">
        <v>6263</v>
      </c>
      <c r="I4907" s="22">
        <v>18926853205</v>
      </c>
      <c r="J4907" s="22" t="s">
        <v>1268</v>
      </c>
      <c r="K4907" s="22" t="s">
        <v>166</v>
      </c>
      <c r="L4907" s="22" t="s">
        <v>1358</v>
      </c>
      <c r="M4907" s="22">
        <v>1088</v>
      </c>
      <c r="N4907" s="22">
        <v>1088</v>
      </c>
      <c r="O4907" s="22" t="s">
        <v>927</v>
      </c>
      <c r="P4907" s="22" t="s">
        <v>50</v>
      </c>
      <c r="Q4907" s="28"/>
      <c r="R4907" s="21" t="s">
        <v>77</v>
      </c>
      <c r="S4907" s="21"/>
      <c r="T4907" s="21" t="s">
        <v>5850</v>
      </c>
      <c r="U4907" s="21"/>
      <c r="V4907" s="46">
        <v>1</v>
      </c>
      <c r="W4907" s="26">
        <f t="shared" si="3843"/>
        <v>1</v>
      </c>
      <c r="X4907" s="26">
        <f t="shared" si="3844"/>
        <v>1</v>
      </c>
      <c r="Y4907" s="21">
        <v>10</v>
      </c>
      <c r="Z4907" s="22">
        <f t="shared" si="3804"/>
        <v>1088</v>
      </c>
      <c r="AA4907" s="20" t="s">
        <v>5794</v>
      </c>
      <c r="AB4907" s="22"/>
      <c r="AC4907" s="22">
        <v>1</v>
      </c>
      <c r="AD4907" s="22"/>
      <c r="AE4907" s="22">
        <f t="shared" si="3845"/>
        <v>1088</v>
      </c>
      <c r="AF4907" s="22">
        <f t="shared" si="3846"/>
        <v>1088</v>
      </c>
      <c r="AG4907" s="20">
        <f t="shared" si="3850"/>
        <v>1088</v>
      </c>
      <c r="AH4907" s="20"/>
      <c r="AI4907" s="20"/>
      <c r="AJ4907" s="22"/>
      <c r="AK4907" s="22"/>
      <c r="AM4907" s="22"/>
      <c r="AN4907" s="22"/>
      <c r="AO4907" s="22" t="s">
        <v>5792</v>
      </c>
      <c r="AP4907" s="22" t="s">
        <v>1301</v>
      </c>
      <c r="AS4907" s="20"/>
      <c r="AT4907" s="20"/>
      <c r="AU4907" s="20"/>
    </row>
    <row r="4908" spans="1:47" x14ac:dyDescent="0.15">
      <c r="A4908" s="21" t="s">
        <v>1273</v>
      </c>
      <c r="B4908" s="22" t="s">
        <v>918</v>
      </c>
      <c r="C4908" s="22" t="s">
        <v>1178</v>
      </c>
      <c r="D4908" s="22" t="s">
        <v>1189</v>
      </c>
      <c r="E4908" s="22" t="s">
        <v>5863</v>
      </c>
      <c r="F4908" s="22" t="s">
        <v>1250</v>
      </c>
      <c r="G4908" s="22" t="s">
        <v>6264</v>
      </c>
      <c r="I4908" s="22">
        <v>15024098153</v>
      </c>
      <c r="J4908" s="22" t="s">
        <v>1268</v>
      </c>
      <c r="K4908" s="22" t="s">
        <v>166</v>
      </c>
      <c r="L4908" s="22" t="s">
        <v>1358</v>
      </c>
      <c r="M4908" s="22">
        <v>1088</v>
      </c>
      <c r="N4908" s="22">
        <v>1088</v>
      </c>
      <c r="O4908" s="22" t="s">
        <v>927</v>
      </c>
      <c r="P4908" s="22" t="s">
        <v>50</v>
      </c>
      <c r="Q4908" s="28"/>
      <c r="R4908" s="21" t="s">
        <v>77</v>
      </c>
      <c r="S4908" s="21"/>
      <c r="T4908" s="21" t="s">
        <v>5850</v>
      </c>
      <c r="U4908" s="21"/>
      <c r="V4908" s="46">
        <v>1</v>
      </c>
      <c r="W4908" s="26">
        <f t="shared" si="3843"/>
        <v>1</v>
      </c>
      <c r="X4908" s="26">
        <f t="shared" si="3844"/>
        <v>1</v>
      </c>
      <c r="Y4908" s="21">
        <v>10</v>
      </c>
      <c r="Z4908" s="22">
        <f t="shared" si="3804"/>
        <v>1088</v>
      </c>
      <c r="AA4908" s="20" t="s">
        <v>5794</v>
      </c>
      <c r="AB4908" s="22"/>
      <c r="AC4908" s="22">
        <v>1</v>
      </c>
      <c r="AD4908" s="22"/>
      <c r="AE4908" s="22">
        <f t="shared" si="3845"/>
        <v>1088</v>
      </c>
      <c r="AF4908" s="22">
        <f t="shared" si="3846"/>
        <v>1088</v>
      </c>
      <c r="AG4908" s="20">
        <f t="shared" si="3850"/>
        <v>1088</v>
      </c>
      <c r="AH4908" s="20"/>
      <c r="AI4908" s="20"/>
      <c r="AJ4908" s="22"/>
      <c r="AK4908" s="22"/>
      <c r="AM4908" s="22"/>
      <c r="AN4908" s="22"/>
      <c r="AO4908" s="22" t="s">
        <v>5792</v>
      </c>
      <c r="AP4908" s="22" t="s">
        <v>1301</v>
      </c>
      <c r="AS4908" s="20"/>
      <c r="AT4908" s="20"/>
      <c r="AU4908" s="20"/>
    </row>
    <row r="4909" spans="1:47" x14ac:dyDescent="0.15">
      <c r="A4909" s="21" t="s">
        <v>1273</v>
      </c>
      <c r="B4909" s="22" t="s">
        <v>918</v>
      </c>
      <c r="C4909" s="22" t="s">
        <v>1178</v>
      </c>
      <c r="D4909" s="22" t="s">
        <v>1189</v>
      </c>
      <c r="E4909" s="22" t="s">
        <v>1400</v>
      </c>
      <c r="F4909" s="22" t="s">
        <v>1250</v>
      </c>
      <c r="G4909" s="22" t="s">
        <v>6265</v>
      </c>
      <c r="I4909" s="22">
        <v>13712426798</v>
      </c>
      <c r="J4909" s="22" t="s">
        <v>1268</v>
      </c>
      <c r="K4909" s="22" t="s">
        <v>115</v>
      </c>
      <c r="L4909" s="22" t="s">
        <v>1358</v>
      </c>
      <c r="M4909" s="22">
        <v>1088</v>
      </c>
      <c r="N4909" s="22">
        <v>1088</v>
      </c>
      <c r="O4909" s="22" t="s">
        <v>927</v>
      </c>
      <c r="P4909" s="22" t="s">
        <v>50</v>
      </c>
      <c r="Q4909" s="28"/>
      <c r="R4909" s="21" t="s">
        <v>117</v>
      </c>
      <c r="S4909" s="21"/>
      <c r="T4909" s="21" t="s">
        <v>53</v>
      </c>
      <c r="U4909" s="21" t="s">
        <v>5936</v>
      </c>
      <c r="V4909" s="46">
        <v>1</v>
      </c>
      <c r="W4909" s="26">
        <f t="shared" si="3843"/>
        <v>1</v>
      </c>
      <c r="X4909" s="26">
        <f t="shared" si="3844"/>
        <v>1</v>
      </c>
      <c r="Y4909" s="21">
        <v>10</v>
      </c>
      <c r="Z4909" s="22">
        <f t="shared" si="3804"/>
        <v>1088</v>
      </c>
      <c r="AA4909" s="20" t="s">
        <v>5794</v>
      </c>
      <c r="AB4909" s="22"/>
      <c r="AC4909" s="22">
        <v>1</v>
      </c>
      <c r="AD4909" s="22"/>
      <c r="AE4909" s="22">
        <f t="shared" si="3845"/>
        <v>1088</v>
      </c>
      <c r="AF4909" s="22">
        <f t="shared" si="3846"/>
        <v>1088</v>
      </c>
      <c r="AG4909" s="20">
        <f t="shared" si="3850"/>
        <v>1088</v>
      </c>
      <c r="AH4909" s="20" t="str">
        <f>VLOOKUP(U4909,[1]提成计算!B:I,8,FALSE)</f>
        <v>否</v>
      </c>
      <c r="AI4909" s="20"/>
      <c r="AJ4909" s="22"/>
      <c r="AK4909" s="22"/>
      <c r="AM4909" s="22"/>
      <c r="AN4909" s="22"/>
      <c r="AO4909" s="22" t="s">
        <v>5792</v>
      </c>
      <c r="AP4909" s="22" t="s">
        <v>1301</v>
      </c>
      <c r="AS4909" s="20"/>
      <c r="AT4909" s="20"/>
      <c r="AU4909" s="20"/>
    </row>
    <row r="4910" spans="1:47" x14ac:dyDescent="0.15">
      <c r="A4910" s="21" t="s">
        <v>1273</v>
      </c>
      <c r="B4910" s="22" t="s">
        <v>918</v>
      </c>
      <c r="C4910" s="22" t="s">
        <v>1178</v>
      </c>
      <c r="D4910" s="22" t="s">
        <v>1183</v>
      </c>
      <c r="E4910" s="22" t="s">
        <v>1193</v>
      </c>
      <c r="F4910" s="22" t="s">
        <v>1250</v>
      </c>
      <c r="G4910" s="22" t="s">
        <v>6266</v>
      </c>
      <c r="I4910" s="22">
        <v>18866134636</v>
      </c>
      <c r="J4910" s="22" t="s">
        <v>924</v>
      </c>
      <c r="K4910" s="22" t="s">
        <v>174</v>
      </c>
      <c r="L4910" s="22" t="s">
        <v>2166</v>
      </c>
      <c r="M4910" s="22">
        <v>1088</v>
      </c>
      <c r="N4910" s="22">
        <v>1088</v>
      </c>
      <c r="O4910" s="22" t="s">
        <v>927</v>
      </c>
      <c r="P4910" s="22" t="s">
        <v>50</v>
      </c>
      <c r="Q4910" s="28"/>
      <c r="R4910" s="21" t="s">
        <v>77</v>
      </c>
      <c r="S4910" s="25" t="s">
        <v>1466</v>
      </c>
      <c r="T4910" s="21" t="s">
        <v>5850</v>
      </c>
      <c r="U4910" s="21"/>
      <c r="V4910" s="46">
        <v>1</v>
      </c>
      <c r="W4910" s="26">
        <f t="shared" si="3843"/>
        <v>1</v>
      </c>
      <c r="Y4910" s="21">
        <v>20</v>
      </c>
      <c r="Z4910" s="22">
        <f t="shared" si="3804"/>
        <v>1088</v>
      </c>
      <c r="AA4910" s="20" t="s">
        <v>5794</v>
      </c>
      <c r="AB4910" s="22"/>
      <c r="AC4910" s="22">
        <v>1</v>
      </c>
      <c r="AD4910" s="22"/>
      <c r="AE4910" s="22">
        <f t="shared" si="3845"/>
        <v>1088</v>
      </c>
      <c r="AF4910" s="22">
        <f t="shared" si="3846"/>
        <v>1088</v>
      </c>
      <c r="AG4910" s="20"/>
      <c r="AH4910" s="22"/>
      <c r="AI4910" s="22"/>
      <c r="AJ4910" s="22">
        <f t="shared" ref="AJ4910:AJ4911" si="3851">N4910</f>
        <v>1088</v>
      </c>
      <c r="AK4910" s="22">
        <f>IF(O4910="(传统)XDSL",VLOOKUP(S4910,[1]续费率明细!C:I,7,FALSE)*1,IF(O4910="GPON+XDSL",VLOOKUP(S4910,[1]续费率明细!C:I,7,FALSE)*1,VLOOKUP(S4910,[1]续费率明细!C:I,5,FALSE)*1))</f>
        <v>-40</v>
      </c>
      <c r="AL4910" s="22" t="s">
        <v>1300</v>
      </c>
      <c r="AM4910" s="22"/>
      <c r="AN4910" s="22"/>
      <c r="AO4910" s="22" t="s">
        <v>5792</v>
      </c>
      <c r="AP4910" s="22" t="s">
        <v>1301</v>
      </c>
      <c r="AS4910" s="20"/>
      <c r="AT4910" s="20"/>
      <c r="AU4910" s="20"/>
    </row>
    <row r="4911" spans="1:47" x14ac:dyDescent="0.15">
      <c r="A4911" s="21" t="s">
        <v>1273</v>
      </c>
      <c r="B4911" s="22" t="s">
        <v>918</v>
      </c>
      <c r="C4911" s="22" t="s">
        <v>1178</v>
      </c>
      <c r="D4911" s="22" t="s">
        <v>1183</v>
      </c>
      <c r="E4911" s="22" t="s">
        <v>6062</v>
      </c>
      <c r="F4911" s="22" t="s">
        <v>1250</v>
      </c>
      <c r="G4911" s="22" t="s">
        <v>6267</v>
      </c>
      <c r="I4911" s="22">
        <v>13790446939</v>
      </c>
      <c r="J4911" s="22" t="s">
        <v>924</v>
      </c>
      <c r="K4911" s="22" t="s">
        <v>6172</v>
      </c>
      <c r="L4911" s="22" t="s">
        <v>1299</v>
      </c>
      <c r="M4911" s="22">
        <v>888</v>
      </c>
      <c r="N4911" s="22">
        <v>888</v>
      </c>
      <c r="O4911" s="22" t="s">
        <v>927</v>
      </c>
      <c r="P4911" s="22" t="s">
        <v>50</v>
      </c>
      <c r="Q4911" s="28"/>
      <c r="R4911" s="21" t="s">
        <v>77</v>
      </c>
      <c r="S4911" s="25" t="s">
        <v>1222</v>
      </c>
      <c r="T4911" s="21" t="s">
        <v>6173</v>
      </c>
      <c r="U4911" s="21" t="s">
        <v>6174</v>
      </c>
      <c r="V4911" s="46">
        <v>1</v>
      </c>
      <c r="W4911" s="26">
        <f t="shared" si="3843"/>
        <v>1</v>
      </c>
      <c r="Y4911" s="21">
        <v>12</v>
      </c>
      <c r="Z4911" s="22">
        <f t="shared" si="3804"/>
        <v>888</v>
      </c>
      <c r="AA4911" s="20" t="s">
        <v>5794</v>
      </c>
      <c r="AB4911" s="22"/>
      <c r="AC4911" s="22">
        <v>1</v>
      </c>
      <c r="AD4911" s="22"/>
      <c r="AE4911" s="22">
        <f t="shared" si="3845"/>
        <v>888</v>
      </c>
      <c r="AF4911" s="22">
        <f t="shared" si="3846"/>
        <v>888</v>
      </c>
      <c r="AG4911" s="20"/>
      <c r="AH4911" s="22"/>
      <c r="AI4911" s="22"/>
      <c r="AJ4911" s="22">
        <f t="shared" si="3851"/>
        <v>888</v>
      </c>
      <c r="AK4911" s="22">
        <f>IF(O4911="(传统)XDSL",VLOOKUP(S4911,[2]直销续费率明细!C:I,7,FALSE)*1,IF(O4911="GPON+XDSL",VLOOKUP(S4911,[2]直销续费率明细!C:I,7,FALSE)*1,VLOOKUP(S4911,[2]直销续费率明细!C:I,5,FALSE)*1))</f>
        <v>-40</v>
      </c>
      <c r="AL4911" s="22" t="s">
        <v>1309</v>
      </c>
      <c r="AM4911" s="22"/>
      <c r="AN4911" s="22"/>
      <c r="AO4911" s="22" t="s">
        <v>5792</v>
      </c>
      <c r="AP4911" s="22" t="s">
        <v>1301</v>
      </c>
      <c r="AS4911" s="20">
        <f>IF(Y4911&gt;=10,VLOOKUP(U4911,[2]提成计算!B:T,19,FALSE),VLOOKUP(U4911,[2]提成计算!B:T,18,FALSE))</f>
        <v>0.1</v>
      </c>
      <c r="AT4911" s="20">
        <f t="shared" ref="AT4911" si="3852">IF(AD4911*AS4911&gt;0,AD4911*AS4911,AE4911*AS4911)</f>
        <v>88.800000000000011</v>
      </c>
      <c r="AU4911" s="20">
        <f t="shared" ref="AU4911" si="3853">IF(AND(AK4911&lt;0,AK4911+AT4911&lt;0),-AT4911,AK4911)</f>
        <v>-40</v>
      </c>
    </row>
    <row r="4912" spans="1:47" x14ac:dyDescent="0.15">
      <c r="A4912" s="21" t="s">
        <v>1273</v>
      </c>
      <c r="B4912" s="22" t="s">
        <v>918</v>
      </c>
      <c r="C4912" s="22" t="s">
        <v>1178</v>
      </c>
      <c r="D4912" s="22" t="s">
        <v>1183</v>
      </c>
      <c r="E4912" s="22" t="s">
        <v>1193</v>
      </c>
      <c r="F4912" s="22" t="s">
        <v>1250</v>
      </c>
      <c r="G4912" s="22" t="s">
        <v>6268</v>
      </c>
      <c r="I4912" s="22">
        <v>18873068058</v>
      </c>
      <c r="J4912" s="22" t="s">
        <v>1268</v>
      </c>
      <c r="K4912" s="22" t="s">
        <v>1247</v>
      </c>
      <c r="L4912" s="22" t="s">
        <v>1358</v>
      </c>
      <c r="M4912" s="22">
        <v>1088</v>
      </c>
      <c r="N4912" s="22">
        <v>1088</v>
      </c>
      <c r="O4912" s="22" t="s">
        <v>927</v>
      </c>
      <c r="P4912" s="22" t="s">
        <v>50</v>
      </c>
      <c r="Q4912" s="28"/>
      <c r="R4912" s="21" t="s">
        <v>77</v>
      </c>
      <c r="S4912" s="21"/>
      <c r="T4912" s="21" t="s">
        <v>53</v>
      </c>
      <c r="U4912" s="21" t="s">
        <v>5915</v>
      </c>
      <c r="V4912" s="46">
        <v>1</v>
      </c>
      <c r="W4912" s="26">
        <f t="shared" si="3843"/>
        <v>1</v>
      </c>
      <c r="X4912" s="26">
        <f t="shared" si="3844"/>
        <v>1</v>
      </c>
      <c r="Y4912" s="21">
        <v>10</v>
      </c>
      <c r="Z4912" s="22">
        <f t="shared" si="3804"/>
        <v>1088</v>
      </c>
      <c r="AA4912" s="20" t="s">
        <v>5794</v>
      </c>
      <c r="AB4912" s="22"/>
      <c r="AC4912" s="22">
        <v>1</v>
      </c>
      <c r="AD4912" s="22"/>
      <c r="AE4912" s="22">
        <f t="shared" si="3845"/>
        <v>1088</v>
      </c>
      <c r="AF4912" s="22">
        <f t="shared" si="3846"/>
        <v>1088</v>
      </c>
      <c r="AG4912" s="20">
        <f>N4912</f>
        <v>1088</v>
      </c>
      <c r="AH4912" s="20" t="str">
        <f>VLOOKUP(U4912,[1]提成计算!B:I,8,FALSE)</f>
        <v xml:space="preserve"> </v>
      </c>
      <c r="AI4912" s="20"/>
      <c r="AJ4912" s="22"/>
      <c r="AK4912" s="22"/>
      <c r="AM4912" s="22"/>
      <c r="AN4912" s="22"/>
      <c r="AO4912" s="22" t="s">
        <v>5792</v>
      </c>
      <c r="AP4912" s="22" t="s">
        <v>1301</v>
      </c>
      <c r="AS4912" s="20"/>
      <c r="AT4912" s="20"/>
      <c r="AU4912" s="20"/>
    </row>
    <row r="4913" spans="1:47" x14ac:dyDescent="0.15">
      <c r="A4913" s="21" t="s">
        <v>1273</v>
      </c>
      <c r="B4913" s="22" t="s">
        <v>918</v>
      </c>
      <c r="C4913" s="22" t="s">
        <v>1178</v>
      </c>
      <c r="D4913" s="22" t="s">
        <v>1183</v>
      </c>
      <c r="E4913" s="22" t="s">
        <v>1193</v>
      </c>
      <c r="F4913" s="22" t="s">
        <v>1250</v>
      </c>
      <c r="G4913" s="22" t="s">
        <v>6269</v>
      </c>
      <c r="I4913" s="22">
        <v>15918366816</v>
      </c>
      <c r="J4913" s="22" t="s">
        <v>924</v>
      </c>
      <c r="K4913" s="22" t="s">
        <v>1214</v>
      </c>
      <c r="L4913" s="22" t="s">
        <v>1299</v>
      </c>
      <c r="M4913" s="22">
        <v>888</v>
      </c>
      <c r="N4913" s="22">
        <v>888</v>
      </c>
      <c r="O4913" s="22" t="s">
        <v>927</v>
      </c>
      <c r="P4913" s="22" t="s">
        <v>50</v>
      </c>
      <c r="Q4913" s="28"/>
      <c r="R4913" s="21" t="s">
        <v>77</v>
      </c>
      <c r="S4913" s="25" t="s">
        <v>1196</v>
      </c>
      <c r="T4913" s="21" t="s">
        <v>53</v>
      </c>
      <c r="U4913" s="21" t="s">
        <v>5917</v>
      </c>
      <c r="V4913" s="46">
        <v>1</v>
      </c>
      <c r="W4913" s="26">
        <f t="shared" si="3843"/>
        <v>1</v>
      </c>
      <c r="Y4913" s="21">
        <v>12</v>
      </c>
      <c r="Z4913" s="22">
        <f t="shared" si="3804"/>
        <v>888</v>
      </c>
      <c r="AA4913" s="20" t="s">
        <v>5794</v>
      </c>
      <c r="AB4913" s="22"/>
      <c r="AC4913" s="22">
        <v>1</v>
      </c>
      <c r="AD4913" s="22"/>
      <c r="AE4913" s="22">
        <f t="shared" si="3845"/>
        <v>888</v>
      </c>
      <c r="AF4913" s="22">
        <f t="shared" si="3846"/>
        <v>888</v>
      </c>
      <c r="AG4913" s="20"/>
      <c r="AH4913" s="22"/>
      <c r="AI4913" s="22"/>
      <c r="AJ4913" s="22">
        <f t="shared" ref="AJ4913" si="3854">N4913</f>
        <v>888</v>
      </c>
      <c r="AK4913" s="22">
        <f>IF(O4913="(传统)XDSL",VLOOKUP(S4913,[2]直销续费率明细!C:I,7,FALSE)*1,IF(O4913="GPON+XDSL",VLOOKUP(S4913,[2]直销续费率明细!C:I,7,FALSE)*1,VLOOKUP(S4913,[2]直销续费率明细!C:I,5,FALSE)*1))</f>
        <v>-40</v>
      </c>
      <c r="AL4913" s="22" t="s">
        <v>1300</v>
      </c>
      <c r="AM4913" s="22"/>
      <c r="AN4913" s="22"/>
      <c r="AO4913" s="22" t="s">
        <v>2216</v>
      </c>
      <c r="AP4913" s="22" t="s">
        <v>1301</v>
      </c>
      <c r="AS4913" s="20">
        <f>IF(Y4913&gt;=10,VLOOKUP(U4913,[2]提成计算!B:T,19,FALSE),VLOOKUP(U4913,[2]提成计算!B:T,18,FALSE))</f>
        <v>0.09</v>
      </c>
      <c r="AT4913" s="20">
        <f t="shared" ref="AT4913" si="3855">IF(AD4913*AS4913&gt;0,AD4913*AS4913,AE4913*AS4913)</f>
        <v>79.92</v>
      </c>
      <c r="AU4913" s="20">
        <f t="shared" ref="AU4913" si="3856">IF(AND(AK4913&lt;0,AK4913+AT4913&lt;0),-AT4913,AK4913)</f>
        <v>-40</v>
      </c>
    </row>
    <row r="4914" spans="1:47" s="31" customFormat="1" x14ac:dyDescent="0.15">
      <c r="A4914" s="30" t="s">
        <v>1273</v>
      </c>
      <c r="B4914" s="31" t="s">
        <v>918</v>
      </c>
      <c r="C4914" s="31" t="s">
        <v>1178</v>
      </c>
      <c r="D4914" s="31" t="s">
        <v>1183</v>
      </c>
      <c r="E4914" s="31" t="s">
        <v>1193</v>
      </c>
      <c r="F4914" s="31" t="s">
        <v>1250</v>
      </c>
      <c r="G4914" s="31" t="s">
        <v>6270</v>
      </c>
      <c r="I4914" s="31">
        <v>15015109142</v>
      </c>
      <c r="J4914" s="31" t="s">
        <v>924</v>
      </c>
      <c r="K4914" s="31" t="s">
        <v>5956</v>
      </c>
      <c r="L4914" s="31" t="s">
        <v>1299</v>
      </c>
      <c r="M4914" s="31">
        <v>888</v>
      </c>
      <c r="N4914" s="31">
        <v>888</v>
      </c>
      <c r="O4914" s="31" t="s">
        <v>927</v>
      </c>
      <c r="P4914" s="31" t="s">
        <v>50</v>
      </c>
      <c r="Q4914" s="35"/>
      <c r="R4914" s="31" t="s">
        <v>5957</v>
      </c>
      <c r="S4914" s="30"/>
      <c r="T4914" s="30" t="s">
        <v>948</v>
      </c>
      <c r="U4914" s="31" t="s">
        <v>5958</v>
      </c>
      <c r="V4914" s="47">
        <v>1</v>
      </c>
      <c r="W4914" s="33">
        <f t="shared" si="3843"/>
        <v>1</v>
      </c>
      <c r="X4914" s="33"/>
      <c r="Y4914" s="30">
        <v>12</v>
      </c>
      <c r="Z4914" s="31">
        <f t="shared" si="3804"/>
        <v>888</v>
      </c>
      <c r="AA4914" s="36" t="s">
        <v>2218</v>
      </c>
      <c r="AC4914" s="31">
        <v>1</v>
      </c>
      <c r="AG4914" s="36"/>
      <c r="AL4914" s="31" t="s">
        <v>1871</v>
      </c>
      <c r="AO4914" s="31" t="s">
        <v>2216</v>
      </c>
      <c r="AP4914" s="31" t="s">
        <v>1301</v>
      </c>
      <c r="AS4914" s="36"/>
      <c r="AT4914" s="36"/>
      <c r="AU4914" s="36"/>
    </row>
    <row r="4915" spans="1:47" x14ac:dyDescent="0.15">
      <c r="A4915" s="21" t="s">
        <v>1273</v>
      </c>
      <c r="B4915" s="22" t="s">
        <v>918</v>
      </c>
      <c r="C4915" s="22" t="s">
        <v>1178</v>
      </c>
      <c r="D4915" s="22" t="s">
        <v>1189</v>
      </c>
      <c r="E4915" s="22" t="s">
        <v>1190</v>
      </c>
      <c r="F4915" s="22" t="s">
        <v>1250</v>
      </c>
      <c r="G4915" s="22" t="s">
        <v>6271</v>
      </c>
      <c r="I4915" s="22">
        <v>13129801330</v>
      </c>
      <c r="J4915" s="22" t="s">
        <v>1268</v>
      </c>
      <c r="K4915" s="22" t="s">
        <v>266</v>
      </c>
      <c r="L4915" s="22" t="s">
        <v>2033</v>
      </c>
      <c r="M4915" s="22">
        <v>2680</v>
      </c>
      <c r="N4915" s="22">
        <v>2680</v>
      </c>
      <c r="O4915" s="22" t="s">
        <v>927</v>
      </c>
      <c r="P4915" s="22" t="s">
        <v>50</v>
      </c>
      <c r="Q4915" s="28"/>
      <c r="R4915" s="21" t="s">
        <v>117</v>
      </c>
      <c r="S4915" s="21"/>
      <c r="T4915" s="21" t="s">
        <v>53</v>
      </c>
      <c r="U4915" s="21" t="s">
        <v>6272</v>
      </c>
      <c r="V4915" s="46">
        <v>1</v>
      </c>
      <c r="W4915" s="26">
        <f t="shared" si="3843"/>
        <v>1</v>
      </c>
      <c r="X4915" s="26">
        <f t="shared" si="3844"/>
        <v>1</v>
      </c>
      <c r="Y4915" s="21">
        <v>50</v>
      </c>
      <c r="Z4915" s="22">
        <f t="shared" si="3804"/>
        <v>2680</v>
      </c>
      <c r="AA4915" s="20" t="s">
        <v>2218</v>
      </c>
      <c r="AB4915" s="22"/>
      <c r="AC4915" s="22">
        <v>1</v>
      </c>
      <c r="AD4915" s="22"/>
      <c r="AE4915" s="22">
        <f t="shared" si="3845"/>
        <v>2680</v>
      </c>
      <c r="AF4915" s="22">
        <f t="shared" si="3846"/>
        <v>2680</v>
      </c>
      <c r="AG4915" s="20">
        <f>N4915</f>
        <v>2680</v>
      </c>
      <c r="AH4915" s="20" t="str">
        <f>VLOOKUP(U4915,[1]提成计算!B:I,8,FALSE)</f>
        <v xml:space="preserve"> </v>
      </c>
      <c r="AI4915" s="20"/>
      <c r="AJ4915" s="22"/>
      <c r="AK4915" s="22"/>
      <c r="AM4915" s="22"/>
      <c r="AN4915" s="22"/>
      <c r="AO4915" s="22" t="s">
        <v>5792</v>
      </c>
      <c r="AP4915" s="22" t="s">
        <v>1301</v>
      </c>
      <c r="AS4915" s="20"/>
      <c r="AT4915" s="20"/>
      <c r="AU4915" s="20"/>
    </row>
    <row r="4916" spans="1:47" x14ac:dyDescent="0.15">
      <c r="A4916" s="21" t="s">
        <v>1273</v>
      </c>
      <c r="B4916" s="22" t="s">
        <v>918</v>
      </c>
      <c r="C4916" s="22" t="s">
        <v>1178</v>
      </c>
      <c r="D4916" s="22" t="s">
        <v>1183</v>
      </c>
      <c r="E4916" s="22" t="s">
        <v>1885</v>
      </c>
      <c r="F4916" s="22" t="s">
        <v>1250</v>
      </c>
      <c r="G4916" s="22" t="s">
        <v>6273</v>
      </c>
      <c r="I4916" s="22">
        <v>15217388500</v>
      </c>
      <c r="J4916" s="22" t="s">
        <v>924</v>
      </c>
      <c r="K4916" s="22" t="s">
        <v>1224</v>
      </c>
      <c r="L4916" s="22" t="s">
        <v>1299</v>
      </c>
      <c r="M4916" s="22">
        <v>888</v>
      </c>
      <c r="N4916" s="22">
        <v>888</v>
      </c>
      <c r="O4916" s="22" t="s">
        <v>927</v>
      </c>
      <c r="P4916" s="22" t="s">
        <v>50</v>
      </c>
      <c r="Q4916" s="28"/>
      <c r="R4916" s="21" t="s">
        <v>77</v>
      </c>
      <c r="S4916" s="25" t="s">
        <v>1196</v>
      </c>
      <c r="T4916" s="21" t="s">
        <v>53</v>
      </c>
      <c r="U4916" s="21" t="s">
        <v>5994</v>
      </c>
      <c r="V4916" s="46">
        <v>1</v>
      </c>
      <c r="W4916" s="26">
        <f t="shared" si="3843"/>
        <v>1</v>
      </c>
      <c r="Y4916" s="21">
        <v>12</v>
      </c>
      <c r="Z4916" s="22">
        <f t="shared" si="3804"/>
        <v>888</v>
      </c>
      <c r="AA4916" s="20" t="s">
        <v>5794</v>
      </c>
      <c r="AB4916" s="22"/>
      <c r="AC4916" s="22">
        <v>1</v>
      </c>
      <c r="AD4916" s="22"/>
      <c r="AE4916" s="22">
        <f t="shared" si="3845"/>
        <v>888</v>
      </c>
      <c r="AF4916" s="22">
        <f t="shared" si="3846"/>
        <v>888</v>
      </c>
      <c r="AG4916" s="20"/>
      <c r="AH4916" s="22"/>
      <c r="AI4916" s="22"/>
      <c r="AJ4916" s="22">
        <f>N4916</f>
        <v>888</v>
      </c>
      <c r="AK4916" s="22">
        <f>IF(O4916="(传统)XDSL",VLOOKUP(S4916,[2]直销续费率明细!C:I,7,FALSE)*1,IF(O4916="GPON+XDSL",VLOOKUP(S4916,[2]直销续费率明细!C:I,7,FALSE)*1,VLOOKUP(S4916,[2]直销续费率明细!C:I,5,FALSE)*1))</f>
        <v>-40</v>
      </c>
      <c r="AL4916" s="22" t="s">
        <v>1300</v>
      </c>
      <c r="AM4916" s="22"/>
      <c r="AN4916" s="22"/>
      <c r="AO4916" s="22" t="s">
        <v>5792</v>
      </c>
      <c r="AP4916" s="22" t="s">
        <v>1301</v>
      </c>
      <c r="AS4916" s="20">
        <f>IF(Y4916&gt;=10,VLOOKUP(U4916,[2]提成计算!B:T,19,FALSE),VLOOKUP(U4916,[2]提成计算!B:T,18,FALSE))</f>
        <v>0.1</v>
      </c>
      <c r="AT4916" s="20">
        <f t="shared" ref="AT4916" si="3857">IF(AD4916*AS4916&gt;0,AD4916*AS4916,AE4916*AS4916)</f>
        <v>88.800000000000011</v>
      </c>
      <c r="AU4916" s="20">
        <f t="shared" ref="AU4916" si="3858">IF(AND(AK4916&lt;0,AK4916+AT4916&lt;0),-AT4916,AK4916)</f>
        <v>-40</v>
      </c>
    </row>
    <row r="4917" spans="1:47" x14ac:dyDescent="0.15">
      <c r="A4917" s="21" t="s">
        <v>1273</v>
      </c>
      <c r="B4917" s="22" t="s">
        <v>918</v>
      </c>
      <c r="C4917" s="22" t="s">
        <v>1178</v>
      </c>
      <c r="D4917" s="22" t="s">
        <v>1179</v>
      </c>
      <c r="E4917" s="22" t="s">
        <v>6274</v>
      </c>
      <c r="F4917" s="22" t="s">
        <v>1250</v>
      </c>
      <c r="G4917" s="22" t="s">
        <v>6275</v>
      </c>
      <c r="I4917" s="22">
        <v>15112709059</v>
      </c>
      <c r="J4917" s="22" t="s">
        <v>1268</v>
      </c>
      <c r="K4917" s="22" t="s">
        <v>1238</v>
      </c>
      <c r="L4917" s="22" t="s">
        <v>1358</v>
      </c>
      <c r="M4917" s="22">
        <v>1088</v>
      </c>
      <c r="N4917" s="22">
        <v>1088</v>
      </c>
      <c r="O4917" s="22" t="s">
        <v>927</v>
      </c>
      <c r="P4917" s="22" t="s">
        <v>50</v>
      </c>
      <c r="Q4917" s="28"/>
      <c r="R4917" s="21" t="s">
        <v>147</v>
      </c>
      <c r="S4917" s="21"/>
      <c r="T4917" s="21" t="s">
        <v>53</v>
      </c>
      <c r="U4917" s="21" t="s">
        <v>6043</v>
      </c>
      <c r="V4917" s="46">
        <v>1</v>
      </c>
      <c r="W4917" s="26">
        <f t="shared" si="3843"/>
        <v>1</v>
      </c>
      <c r="X4917" s="26">
        <f t="shared" si="3844"/>
        <v>1</v>
      </c>
      <c r="Y4917" s="21">
        <v>10</v>
      </c>
      <c r="Z4917" s="22">
        <f t="shared" si="3804"/>
        <v>1088</v>
      </c>
      <c r="AA4917" s="20" t="s">
        <v>5794</v>
      </c>
      <c r="AB4917" s="22"/>
      <c r="AC4917" s="22">
        <v>1</v>
      </c>
      <c r="AD4917" s="22"/>
      <c r="AE4917" s="22">
        <f t="shared" si="3845"/>
        <v>1088</v>
      </c>
      <c r="AF4917" s="22">
        <f t="shared" si="3846"/>
        <v>1088</v>
      </c>
      <c r="AG4917" s="20">
        <f>N4917</f>
        <v>1088</v>
      </c>
      <c r="AH4917" s="20" t="str">
        <f>VLOOKUP(U4917,[1]提成计算!B:I,8,FALSE)</f>
        <v xml:space="preserve"> </v>
      </c>
      <c r="AI4917" s="20"/>
      <c r="AJ4917" s="22"/>
      <c r="AK4917" s="22"/>
      <c r="AM4917" s="22"/>
      <c r="AN4917" s="22"/>
      <c r="AO4917" s="22" t="s">
        <v>5792</v>
      </c>
      <c r="AP4917" s="22" t="s">
        <v>1301</v>
      </c>
      <c r="AS4917" s="20"/>
      <c r="AT4917" s="20"/>
      <c r="AU4917" s="20"/>
    </row>
    <row r="4918" spans="1:47" x14ac:dyDescent="0.15">
      <c r="A4918" s="21" t="s">
        <v>1273</v>
      </c>
      <c r="B4918" s="22" t="s">
        <v>918</v>
      </c>
      <c r="C4918" s="22" t="s">
        <v>1178</v>
      </c>
      <c r="D4918" s="22" t="s">
        <v>1183</v>
      </c>
      <c r="E4918" s="22" t="s">
        <v>1885</v>
      </c>
      <c r="F4918" s="22" t="s">
        <v>1250</v>
      </c>
      <c r="G4918" s="22" t="s">
        <v>6276</v>
      </c>
      <c r="I4918" s="22">
        <v>13549326088</v>
      </c>
      <c r="J4918" s="22" t="s">
        <v>924</v>
      </c>
      <c r="K4918" s="22" t="s">
        <v>1224</v>
      </c>
      <c r="L4918" s="22" t="s">
        <v>1299</v>
      </c>
      <c r="M4918" s="22">
        <v>888</v>
      </c>
      <c r="N4918" s="22">
        <v>888</v>
      </c>
      <c r="O4918" s="22" t="s">
        <v>927</v>
      </c>
      <c r="P4918" s="22" t="s">
        <v>50</v>
      </c>
      <c r="Q4918" s="28"/>
      <c r="R4918" s="21" t="s">
        <v>77</v>
      </c>
      <c r="S4918" s="25" t="s">
        <v>1196</v>
      </c>
      <c r="T4918" s="21" t="s">
        <v>53</v>
      </c>
      <c r="U4918" s="21" t="s">
        <v>5994</v>
      </c>
      <c r="V4918" s="46">
        <v>1</v>
      </c>
      <c r="W4918" s="26">
        <f t="shared" si="3843"/>
        <v>1</v>
      </c>
      <c r="Y4918" s="21">
        <v>12</v>
      </c>
      <c r="Z4918" s="22">
        <f t="shared" si="3804"/>
        <v>888</v>
      </c>
      <c r="AA4918" s="20" t="s">
        <v>5794</v>
      </c>
      <c r="AB4918" s="22"/>
      <c r="AC4918" s="22">
        <v>1</v>
      </c>
      <c r="AD4918" s="22"/>
      <c r="AE4918" s="22">
        <f t="shared" si="3845"/>
        <v>888</v>
      </c>
      <c r="AF4918" s="22">
        <f t="shared" si="3846"/>
        <v>888</v>
      </c>
      <c r="AG4918" s="20"/>
      <c r="AH4918" s="22"/>
      <c r="AI4918" s="22"/>
      <c r="AJ4918" s="22">
        <f t="shared" ref="AJ4918:AJ4925" si="3859">N4918</f>
        <v>888</v>
      </c>
      <c r="AK4918" s="22">
        <f>IF(O4918="(传统)XDSL",VLOOKUP(S4918,[2]直销续费率明细!C:I,7,FALSE)*1,IF(O4918="GPON+XDSL",VLOOKUP(S4918,[2]直销续费率明细!C:I,7,FALSE)*1,VLOOKUP(S4918,[2]直销续费率明细!C:I,5,FALSE)*1))</f>
        <v>-40</v>
      </c>
      <c r="AL4918" s="22" t="s">
        <v>1300</v>
      </c>
      <c r="AM4918" s="22"/>
      <c r="AN4918" s="22"/>
      <c r="AO4918" s="22" t="s">
        <v>5792</v>
      </c>
      <c r="AP4918" s="22" t="s">
        <v>1301</v>
      </c>
      <c r="AS4918" s="20">
        <f>IF(Y4918&gt;=10,VLOOKUP(U4918,[2]提成计算!B:T,19,FALSE),VLOOKUP(U4918,[2]提成计算!B:T,18,FALSE))</f>
        <v>0.1</v>
      </c>
      <c r="AT4918" s="20">
        <f t="shared" ref="AT4918:AT4922" si="3860">IF(AD4918*AS4918&gt;0,AD4918*AS4918,AE4918*AS4918)</f>
        <v>88.800000000000011</v>
      </c>
      <c r="AU4918" s="20">
        <f t="shared" ref="AU4918:AU4922" si="3861">IF(AND(AK4918&lt;0,AK4918+AT4918&lt;0),-AT4918,AK4918)</f>
        <v>-40</v>
      </c>
    </row>
    <row r="4919" spans="1:47" x14ac:dyDescent="0.15">
      <c r="A4919" s="21" t="s">
        <v>1273</v>
      </c>
      <c r="B4919" s="22" t="s">
        <v>918</v>
      </c>
      <c r="C4919" s="22" t="s">
        <v>1178</v>
      </c>
      <c r="D4919" s="22" t="s">
        <v>1183</v>
      </c>
      <c r="E4919" s="22" t="s">
        <v>1885</v>
      </c>
      <c r="F4919" s="22" t="s">
        <v>1250</v>
      </c>
      <c r="G4919" s="22" t="s">
        <v>6277</v>
      </c>
      <c r="I4919" s="22">
        <v>13925287587</v>
      </c>
      <c r="J4919" s="22" t="s">
        <v>924</v>
      </c>
      <c r="K4919" s="22" t="s">
        <v>1224</v>
      </c>
      <c r="L4919" s="22" t="s">
        <v>1299</v>
      </c>
      <c r="M4919" s="22">
        <v>888</v>
      </c>
      <c r="N4919" s="22">
        <v>888</v>
      </c>
      <c r="O4919" s="22" t="s">
        <v>927</v>
      </c>
      <c r="P4919" s="22" t="s">
        <v>50</v>
      </c>
      <c r="Q4919" s="28"/>
      <c r="R4919" s="21" t="s">
        <v>77</v>
      </c>
      <c r="S4919" s="25" t="s">
        <v>1196</v>
      </c>
      <c r="T4919" s="21" t="s">
        <v>53</v>
      </c>
      <c r="U4919" s="21" t="s">
        <v>5994</v>
      </c>
      <c r="V4919" s="46">
        <v>1</v>
      </c>
      <c r="W4919" s="26">
        <f t="shared" si="3843"/>
        <v>1</v>
      </c>
      <c r="Y4919" s="21">
        <v>12</v>
      </c>
      <c r="Z4919" s="22">
        <f t="shared" si="3804"/>
        <v>888</v>
      </c>
      <c r="AA4919" s="20" t="s">
        <v>5794</v>
      </c>
      <c r="AB4919" s="22"/>
      <c r="AC4919" s="22">
        <v>1</v>
      </c>
      <c r="AD4919" s="22"/>
      <c r="AE4919" s="22">
        <f t="shared" si="3845"/>
        <v>888</v>
      </c>
      <c r="AF4919" s="22">
        <f t="shared" si="3846"/>
        <v>888</v>
      </c>
      <c r="AG4919" s="20"/>
      <c r="AH4919" s="22"/>
      <c r="AI4919" s="22"/>
      <c r="AJ4919" s="22">
        <f t="shared" si="3859"/>
        <v>888</v>
      </c>
      <c r="AK4919" s="22">
        <f>IF(O4919="(传统)XDSL",VLOOKUP(S4919,[2]直销续费率明细!C:I,7,FALSE)*1,IF(O4919="GPON+XDSL",VLOOKUP(S4919,[2]直销续费率明细!C:I,7,FALSE)*1,VLOOKUP(S4919,[2]直销续费率明细!C:I,5,FALSE)*1))</f>
        <v>-40</v>
      </c>
      <c r="AL4919" s="22" t="s">
        <v>1300</v>
      </c>
      <c r="AM4919" s="22"/>
      <c r="AN4919" s="22"/>
      <c r="AO4919" s="22" t="s">
        <v>5792</v>
      </c>
      <c r="AP4919" s="22" t="s">
        <v>1301</v>
      </c>
      <c r="AS4919" s="20">
        <f>IF(Y4919&gt;=10,VLOOKUP(U4919,[2]提成计算!B:T,19,FALSE),VLOOKUP(U4919,[2]提成计算!B:T,18,FALSE))</f>
        <v>0.1</v>
      </c>
      <c r="AT4919" s="20">
        <f t="shared" si="3860"/>
        <v>88.800000000000011</v>
      </c>
      <c r="AU4919" s="20">
        <f t="shared" si="3861"/>
        <v>-40</v>
      </c>
    </row>
    <row r="4920" spans="1:47" x14ac:dyDescent="0.15">
      <c r="A4920" s="21" t="s">
        <v>1273</v>
      </c>
      <c r="B4920" s="22" t="s">
        <v>918</v>
      </c>
      <c r="C4920" s="22" t="s">
        <v>1178</v>
      </c>
      <c r="D4920" s="22" t="s">
        <v>1183</v>
      </c>
      <c r="E4920" s="22" t="s">
        <v>6120</v>
      </c>
      <c r="F4920" s="22" t="s">
        <v>1250</v>
      </c>
      <c r="G4920" s="22" t="s">
        <v>6278</v>
      </c>
      <c r="I4920" s="22">
        <v>13416961156</v>
      </c>
      <c r="J4920" s="22" t="s">
        <v>924</v>
      </c>
      <c r="K4920" s="22" t="s">
        <v>5844</v>
      </c>
      <c r="L4920" s="22" t="s">
        <v>1947</v>
      </c>
      <c r="M4920" s="22">
        <v>400</v>
      </c>
      <c r="N4920" s="22">
        <v>400</v>
      </c>
      <c r="O4920" s="22" t="s">
        <v>1262</v>
      </c>
      <c r="P4920" s="22" t="s">
        <v>50</v>
      </c>
      <c r="Q4920" s="28"/>
      <c r="R4920" s="21" t="s">
        <v>77</v>
      </c>
      <c r="S4920" s="25" t="s">
        <v>1196</v>
      </c>
      <c r="T4920" s="21" t="s">
        <v>53</v>
      </c>
      <c r="U4920" s="21" t="s">
        <v>5945</v>
      </c>
      <c r="V4920" s="46">
        <v>0.5</v>
      </c>
      <c r="W4920" s="26">
        <f t="shared" si="3843"/>
        <v>0.5</v>
      </c>
      <c r="Y4920" s="21">
        <v>4</v>
      </c>
      <c r="Z4920" s="22">
        <f t="shared" si="3804"/>
        <v>400</v>
      </c>
      <c r="AA4920" s="20" t="s">
        <v>5794</v>
      </c>
      <c r="AB4920" s="22">
        <v>1</v>
      </c>
      <c r="AC4920" s="22"/>
      <c r="AD4920" s="22">
        <f>N4920</f>
        <v>400</v>
      </c>
      <c r="AE4920" s="22"/>
      <c r="AF4920" s="22">
        <f t="shared" si="3846"/>
        <v>400</v>
      </c>
      <c r="AG4920" s="20"/>
      <c r="AH4920" s="22"/>
      <c r="AI4920" s="22"/>
      <c r="AJ4920" s="22">
        <f t="shared" si="3859"/>
        <v>400</v>
      </c>
      <c r="AK4920" s="22">
        <f>IF(O4920="(传统)XDSL",VLOOKUP(S4920,[2]直销续费率明细!C:I,7,FALSE)*1,IF(O4920="GPON+XDSL",VLOOKUP(S4920,[2]直销续费率明细!C:I,7,FALSE)*1,VLOOKUP(S4920,[2]直销续费率明细!C:I,5,FALSE)*1))</f>
        <v>25</v>
      </c>
      <c r="AL4920" s="22" t="s">
        <v>1309</v>
      </c>
      <c r="AM4920" s="22"/>
      <c r="AN4920" s="22"/>
      <c r="AO4920" s="22" t="s">
        <v>2216</v>
      </c>
      <c r="AP4920" s="22" t="s">
        <v>2939</v>
      </c>
      <c r="AS4920" s="20">
        <f>IF(Y4920&gt;=10,VLOOKUP(U4920,[2]提成计算!B:T,19,FALSE),VLOOKUP(U4920,[2]提成计算!B:T,18,FALSE))</f>
        <v>0.06</v>
      </c>
      <c r="AT4920" s="20">
        <f t="shared" si="3860"/>
        <v>24</v>
      </c>
      <c r="AU4920" s="20">
        <f t="shared" si="3861"/>
        <v>25</v>
      </c>
    </row>
    <row r="4921" spans="1:47" x14ac:dyDescent="0.15">
      <c r="A4921" s="21" t="s">
        <v>1273</v>
      </c>
      <c r="B4921" s="22" t="s">
        <v>918</v>
      </c>
      <c r="C4921" s="22" t="s">
        <v>1178</v>
      </c>
      <c r="D4921" s="22" t="s">
        <v>1189</v>
      </c>
      <c r="E4921" s="22" t="s">
        <v>1497</v>
      </c>
      <c r="F4921" s="22" t="s">
        <v>1250</v>
      </c>
      <c r="G4921" s="22" t="s">
        <v>6279</v>
      </c>
      <c r="I4921" s="22">
        <v>13712265330</v>
      </c>
      <c r="J4921" s="22" t="s">
        <v>924</v>
      </c>
      <c r="K4921" s="22" t="s">
        <v>390</v>
      </c>
      <c r="L4921" s="22" t="s">
        <v>2137</v>
      </c>
      <c r="M4921" s="22">
        <v>1408</v>
      </c>
      <c r="N4921" s="22">
        <v>1408</v>
      </c>
      <c r="O4921" s="22" t="s">
        <v>927</v>
      </c>
      <c r="P4921" s="22" t="s">
        <v>50</v>
      </c>
      <c r="Q4921" s="28"/>
      <c r="R4921" s="21" t="s">
        <v>117</v>
      </c>
      <c r="S4921" s="25" t="s">
        <v>1192</v>
      </c>
      <c r="T4921" s="21" t="s">
        <v>53</v>
      </c>
      <c r="U4921" s="21" t="s">
        <v>6280</v>
      </c>
      <c r="V4921" s="46">
        <v>1</v>
      </c>
      <c r="W4921" s="26">
        <f t="shared" si="3843"/>
        <v>1</v>
      </c>
      <c r="Y4921" s="21">
        <v>12</v>
      </c>
      <c r="Z4921" s="22">
        <f t="shared" si="3804"/>
        <v>1408</v>
      </c>
      <c r="AA4921" s="20" t="s">
        <v>2218</v>
      </c>
      <c r="AB4921" s="22"/>
      <c r="AC4921" s="22">
        <v>1</v>
      </c>
      <c r="AD4921" s="22"/>
      <c r="AE4921" s="22">
        <f>N4921</f>
        <v>1408</v>
      </c>
      <c r="AF4921" s="22">
        <f t="shared" si="3846"/>
        <v>1408</v>
      </c>
      <c r="AG4921" s="20"/>
      <c r="AH4921" s="22"/>
      <c r="AI4921" s="22"/>
      <c r="AJ4921" s="22">
        <f t="shared" si="3859"/>
        <v>1408</v>
      </c>
      <c r="AK4921" s="22">
        <f>IF(O4921="(传统)XDSL",VLOOKUP(S4921,[2]直销续费率明细!C:I,7,FALSE)*1,IF(O4921="GPON+XDSL",VLOOKUP(S4921,[2]直销续费率明细!C:I,7,FALSE)*1,VLOOKUP(S4921,[2]直销续费率明细!C:I,5,FALSE)*1))</f>
        <v>-40</v>
      </c>
      <c r="AL4921" s="22" t="s">
        <v>1309</v>
      </c>
      <c r="AM4921" s="22"/>
      <c r="AN4921" s="22"/>
      <c r="AO4921" s="22" t="s">
        <v>5792</v>
      </c>
      <c r="AP4921" s="22" t="s">
        <v>1301</v>
      </c>
      <c r="AS4921" s="20">
        <f>IF(Y4921&gt;=10,VLOOKUP(U4921,[2]提成计算!B:T,19,FALSE),VLOOKUP(U4921,[2]提成计算!B:T,18,FALSE))</f>
        <v>0.09</v>
      </c>
      <c r="AT4921" s="20">
        <f t="shared" si="3860"/>
        <v>126.72</v>
      </c>
      <c r="AU4921" s="20">
        <f t="shared" si="3861"/>
        <v>-40</v>
      </c>
    </row>
    <row r="4922" spans="1:47" x14ac:dyDescent="0.15">
      <c r="A4922" s="21" t="s">
        <v>1273</v>
      </c>
      <c r="B4922" s="22" t="s">
        <v>918</v>
      </c>
      <c r="C4922" s="22" t="s">
        <v>1178</v>
      </c>
      <c r="D4922" s="22" t="s">
        <v>1189</v>
      </c>
      <c r="E4922" s="22" t="s">
        <v>1190</v>
      </c>
      <c r="F4922" s="22" t="s">
        <v>1250</v>
      </c>
      <c r="G4922" s="22" t="s">
        <v>6281</v>
      </c>
      <c r="I4922" s="22">
        <v>13669858655</v>
      </c>
      <c r="J4922" s="22" t="s">
        <v>924</v>
      </c>
      <c r="K4922" s="22" t="s">
        <v>390</v>
      </c>
      <c r="L4922" s="22" t="s">
        <v>1918</v>
      </c>
      <c r="M4922" s="22">
        <v>680</v>
      </c>
      <c r="N4922" s="22">
        <v>680</v>
      </c>
      <c r="O4922" s="22" t="s">
        <v>1262</v>
      </c>
      <c r="P4922" s="22" t="s">
        <v>50</v>
      </c>
      <c r="Q4922" s="28"/>
      <c r="R4922" s="21" t="s">
        <v>117</v>
      </c>
      <c r="S4922" s="25" t="s">
        <v>1192</v>
      </c>
      <c r="T4922" s="21" t="s">
        <v>53</v>
      </c>
      <c r="U4922" s="21" t="s">
        <v>5999</v>
      </c>
      <c r="V4922" s="46">
        <v>1</v>
      </c>
      <c r="W4922" s="26">
        <f t="shared" si="3843"/>
        <v>1</v>
      </c>
      <c r="Y4922" s="21">
        <v>4</v>
      </c>
      <c r="Z4922" s="22">
        <f t="shared" si="3804"/>
        <v>680</v>
      </c>
      <c r="AA4922" s="20" t="s">
        <v>5794</v>
      </c>
      <c r="AB4922" s="22">
        <v>1</v>
      </c>
      <c r="AC4922" s="22"/>
      <c r="AD4922" s="22">
        <f t="shared" ref="AD4922" si="3862">N4922</f>
        <v>680</v>
      </c>
      <c r="AE4922" s="22"/>
      <c r="AF4922" s="22">
        <f t="shared" si="3846"/>
        <v>680</v>
      </c>
      <c r="AG4922" s="20"/>
      <c r="AH4922" s="22"/>
      <c r="AI4922" s="22"/>
      <c r="AJ4922" s="22">
        <f t="shared" si="3859"/>
        <v>680</v>
      </c>
      <c r="AK4922" s="22">
        <f>IF(O4922="(传统)XDSL",VLOOKUP(S4922,[2]直销续费率明细!C:I,7,FALSE)*1,IF(O4922="GPON+XDSL",VLOOKUP(S4922,[2]直销续费率明细!C:I,7,FALSE)*1,VLOOKUP(S4922,[2]直销续费率明细!C:I,5,FALSE)*1))</f>
        <v>-40</v>
      </c>
      <c r="AL4922" s="22" t="s">
        <v>1309</v>
      </c>
      <c r="AM4922" s="22"/>
      <c r="AN4922" s="22"/>
      <c r="AO4922" s="22" t="s">
        <v>5792</v>
      </c>
      <c r="AP4922" s="22" t="s">
        <v>5805</v>
      </c>
      <c r="AS4922" s="20">
        <f>IF(Y4922&gt;=10,VLOOKUP(U4922,[2]提成计算!B:T,19,FALSE),VLOOKUP(U4922,[2]提成计算!B:T,18,FALSE))</f>
        <v>0.06</v>
      </c>
      <c r="AT4922" s="20">
        <f t="shared" si="3860"/>
        <v>40.799999999999997</v>
      </c>
      <c r="AU4922" s="20">
        <f t="shared" si="3861"/>
        <v>-40</v>
      </c>
    </row>
    <row r="4923" spans="1:47" s="31" customFormat="1" x14ac:dyDescent="0.15">
      <c r="A4923" s="30" t="s">
        <v>1273</v>
      </c>
      <c r="B4923" s="31" t="s">
        <v>918</v>
      </c>
      <c r="C4923" s="31" t="s">
        <v>1178</v>
      </c>
      <c r="D4923" s="31" t="s">
        <v>1183</v>
      </c>
      <c r="E4923" s="31" t="s">
        <v>6092</v>
      </c>
      <c r="F4923" s="31" t="s">
        <v>1250</v>
      </c>
      <c r="G4923" s="31" t="s">
        <v>6282</v>
      </c>
      <c r="I4923" s="31">
        <v>13418399350</v>
      </c>
      <c r="J4923" s="31" t="s">
        <v>924</v>
      </c>
      <c r="K4923" s="31" t="s">
        <v>5956</v>
      </c>
      <c r="L4923" s="31" t="s">
        <v>2501</v>
      </c>
      <c r="M4923" s="31">
        <v>240</v>
      </c>
      <c r="N4923" s="31">
        <v>240</v>
      </c>
      <c r="O4923" s="31" t="s">
        <v>927</v>
      </c>
      <c r="P4923" s="31" t="s">
        <v>50</v>
      </c>
      <c r="Q4923" s="35"/>
      <c r="R4923" s="31" t="s">
        <v>6084</v>
      </c>
      <c r="S4923" s="30"/>
      <c r="T4923" s="30" t="s">
        <v>948</v>
      </c>
      <c r="U4923" s="31" t="s">
        <v>6085</v>
      </c>
      <c r="V4923" s="47">
        <f>3/12</f>
        <v>0.25</v>
      </c>
      <c r="W4923" s="33">
        <f t="shared" si="3843"/>
        <v>0.25</v>
      </c>
      <c r="X4923" s="33"/>
      <c r="Y4923" s="30">
        <v>4</v>
      </c>
      <c r="Z4923" s="31">
        <f t="shared" si="3804"/>
        <v>240</v>
      </c>
      <c r="AA4923" s="36" t="s">
        <v>5794</v>
      </c>
      <c r="AB4923" s="31">
        <v>1</v>
      </c>
      <c r="AG4923" s="36"/>
      <c r="AL4923" s="31" t="s">
        <v>1309</v>
      </c>
      <c r="AO4923" s="31" t="s">
        <v>5792</v>
      </c>
      <c r="AP4923" s="31" t="s">
        <v>6158</v>
      </c>
      <c r="AS4923" s="36"/>
      <c r="AT4923" s="36"/>
      <c r="AU4923" s="36"/>
    </row>
    <row r="4924" spans="1:47" x14ac:dyDescent="0.15">
      <c r="A4924" s="21" t="s">
        <v>1273</v>
      </c>
      <c r="B4924" s="22" t="s">
        <v>918</v>
      </c>
      <c r="C4924" s="22" t="s">
        <v>1178</v>
      </c>
      <c r="D4924" s="22" t="s">
        <v>1183</v>
      </c>
      <c r="E4924" s="22" t="s">
        <v>1193</v>
      </c>
      <c r="F4924" s="22" t="s">
        <v>1250</v>
      </c>
      <c r="G4924" s="22" t="s">
        <v>6283</v>
      </c>
      <c r="I4924" s="22">
        <v>13925815014</v>
      </c>
      <c r="J4924" s="22" t="s">
        <v>924</v>
      </c>
      <c r="K4924" s="22" t="s">
        <v>1195</v>
      </c>
      <c r="L4924" s="22" t="s">
        <v>1299</v>
      </c>
      <c r="M4924" s="22">
        <v>888</v>
      </c>
      <c r="N4924" s="22">
        <v>888</v>
      </c>
      <c r="O4924" s="22" t="s">
        <v>927</v>
      </c>
      <c r="P4924" s="22" t="s">
        <v>50</v>
      </c>
      <c r="Q4924" s="28"/>
      <c r="R4924" s="21" t="s">
        <v>77</v>
      </c>
      <c r="S4924" s="25" t="s">
        <v>1196</v>
      </c>
      <c r="T4924" s="21" t="s">
        <v>1197</v>
      </c>
      <c r="U4924" s="21" t="s">
        <v>6216</v>
      </c>
      <c r="V4924" s="46">
        <v>1</v>
      </c>
      <c r="W4924" s="26">
        <f t="shared" si="3843"/>
        <v>1</v>
      </c>
      <c r="Y4924" s="21">
        <v>12</v>
      </c>
      <c r="Z4924" s="22">
        <f t="shared" si="3804"/>
        <v>888</v>
      </c>
      <c r="AA4924" s="20" t="s">
        <v>5794</v>
      </c>
      <c r="AB4924" s="22"/>
      <c r="AC4924" s="22">
        <v>1</v>
      </c>
      <c r="AD4924" s="22"/>
      <c r="AE4924" s="22">
        <f t="shared" ref="AE4924:AE4928" si="3863">N4924</f>
        <v>888</v>
      </c>
      <c r="AF4924" s="22">
        <f t="shared" si="3846"/>
        <v>888</v>
      </c>
      <c r="AG4924" s="20"/>
      <c r="AH4924" s="22"/>
      <c r="AI4924" s="22"/>
      <c r="AJ4924" s="22">
        <f t="shared" si="3859"/>
        <v>888</v>
      </c>
      <c r="AK4924" s="22">
        <f>IF(O4924="(传统)XDSL",VLOOKUP(S4924,[1]续费率明细!C:I,7,FALSE)*1,IF(O4924="GPON+XDSL",VLOOKUP(S4924,[1]续费率明细!C:I,7,FALSE)*1,VLOOKUP(S4924,[1]续费率明细!C:I,5,FALSE)*1))</f>
        <v>-40</v>
      </c>
      <c r="AL4924" s="22" t="s">
        <v>1300</v>
      </c>
      <c r="AM4924" s="22"/>
      <c r="AN4924" s="22"/>
      <c r="AO4924" s="22" t="s">
        <v>5792</v>
      </c>
      <c r="AP4924" s="22" t="s">
        <v>1301</v>
      </c>
      <c r="AS4924" s="20">
        <f>IF(Y4924&gt;=10,VLOOKUP(S4924,[2]提成计算!D:T,17,FALSE),VLOOKUP(S4924,[2]提成计算!D:T,16,FALSE))</f>
        <v>0.09</v>
      </c>
      <c r="AT4924" s="20">
        <f t="shared" ref="AT4924" si="3864">IF(AD4924*AS4924&gt;0,AD4924*AS4924,AE4924*AS4924)</f>
        <v>79.92</v>
      </c>
      <c r="AU4924" s="20">
        <f>IF(AND(AK4924&lt;0,AK4924+AT4924&lt;0),-AT4924,AK4924)</f>
        <v>-40</v>
      </c>
    </row>
    <row r="4925" spans="1:47" x14ac:dyDescent="0.15">
      <c r="A4925" s="21" t="s">
        <v>1273</v>
      </c>
      <c r="B4925" s="22" t="s">
        <v>918</v>
      </c>
      <c r="C4925" s="22" t="s">
        <v>1178</v>
      </c>
      <c r="D4925" s="22" t="s">
        <v>1183</v>
      </c>
      <c r="E4925" s="22" t="s">
        <v>1184</v>
      </c>
      <c r="F4925" s="22" t="s">
        <v>1250</v>
      </c>
      <c r="G4925" s="22" t="s">
        <v>6284</v>
      </c>
      <c r="I4925" s="22">
        <v>13652536823</v>
      </c>
      <c r="J4925" s="22" t="s">
        <v>924</v>
      </c>
      <c r="K4925" s="22" t="s">
        <v>174</v>
      </c>
      <c r="L4925" s="22" t="s">
        <v>1299</v>
      </c>
      <c r="M4925" s="22">
        <v>888</v>
      </c>
      <c r="N4925" s="22">
        <v>888</v>
      </c>
      <c r="O4925" s="22" t="s">
        <v>927</v>
      </c>
      <c r="P4925" s="22" t="s">
        <v>50</v>
      </c>
      <c r="Q4925" s="28"/>
      <c r="R4925" s="21" t="s">
        <v>77</v>
      </c>
      <c r="S4925" s="25" t="s">
        <v>1604</v>
      </c>
      <c r="T4925" s="21" t="s">
        <v>5850</v>
      </c>
      <c r="U4925" s="21"/>
      <c r="V4925" s="46">
        <v>1</v>
      </c>
      <c r="W4925" s="26">
        <f t="shared" si="3843"/>
        <v>1</v>
      </c>
      <c r="Y4925" s="21">
        <v>12</v>
      </c>
      <c r="Z4925" s="22">
        <f t="shared" si="3804"/>
        <v>888</v>
      </c>
      <c r="AA4925" s="20" t="s">
        <v>5794</v>
      </c>
      <c r="AB4925" s="22"/>
      <c r="AC4925" s="22">
        <v>1</v>
      </c>
      <c r="AD4925" s="22"/>
      <c r="AE4925" s="22">
        <f t="shared" si="3863"/>
        <v>888</v>
      </c>
      <c r="AF4925" s="22">
        <f t="shared" si="3846"/>
        <v>888</v>
      </c>
      <c r="AG4925" s="20"/>
      <c r="AH4925" s="22"/>
      <c r="AI4925" s="22"/>
      <c r="AJ4925" s="22">
        <f t="shared" si="3859"/>
        <v>888</v>
      </c>
      <c r="AK4925" s="22">
        <f>IF(O4925="(传统)XDSL",VLOOKUP(S4925,[1]续费率明细!C:I,7,FALSE)*1,IF(O4925="GPON+XDSL",VLOOKUP(S4925,[1]续费率明细!C:I,7,FALSE)*1,VLOOKUP(S4925,[1]续费率明细!C:I,5,FALSE)*1))</f>
        <v>-40</v>
      </c>
      <c r="AL4925" s="22" t="s">
        <v>1309</v>
      </c>
      <c r="AM4925" s="22"/>
      <c r="AN4925" s="22"/>
      <c r="AO4925" s="22" t="s">
        <v>5792</v>
      </c>
      <c r="AP4925" s="22" t="s">
        <v>1301</v>
      </c>
      <c r="AS4925" s="20"/>
      <c r="AT4925" s="20"/>
      <c r="AU4925" s="20"/>
    </row>
    <row r="4926" spans="1:47" x14ac:dyDescent="0.15">
      <c r="A4926" s="21" t="s">
        <v>1273</v>
      </c>
      <c r="B4926" s="22" t="s">
        <v>918</v>
      </c>
      <c r="C4926" s="22" t="s">
        <v>1178</v>
      </c>
      <c r="D4926" s="22" t="s">
        <v>1183</v>
      </c>
      <c r="E4926" s="22" t="s">
        <v>1184</v>
      </c>
      <c r="F4926" s="22" t="s">
        <v>1250</v>
      </c>
      <c r="G4926" s="22" t="s">
        <v>6285</v>
      </c>
      <c r="I4926" s="22">
        <v>13669805890</v>
      </c>
      <c r="J4926" s="22" t="s">
        <v>1268</v>
      </c>
      <c r="K4926" s="22" t="s">
        <v>311</v>
      </c>
      <c r="L4926" s="22" t="s">
        <v>1358</v>
      </c>
      <c r="M4926" s="22">
        <v>1088</v>
      </c>
      <c r="N4926" s="22">
        <v>1088</v>
      </c>
      <c r="O4926" s="22" t="s">
        <v>927</v>
      </c>
      <c r="P4926" s="22" t="s">
        <v>50</v>
      </c>
      <c r="Q4926" s="28"/>
      <c r="R4926" s="21" t="s">
        <v>77</v>
      </c>
      <c r="S4926" s="21"/>
      <c r="T4926" s="21" t="s">
        <v>53</v>
      </c>
      <c r="U4926" s="21" t="s">
        <v>5970</v>
      </c>
      <c r="V4926" s="46">
        <v>1</v>
      </c>
      <c r="W4926" s="26">
        <f t="shared" si="3843"/>
        <v>1</v>
      </c>
      <c r="X4926" s="26">
        <f t="shared" si="3844"/>
        <v>1</v>
      </c>
      <c r="Y4926" s="21">
        <v>10</v>
      </c>
      <c r="Z4926" s="22">
        <f t="shared" ref="Z4926:Z4989" si="3865">N4926</f>
        <v>1088</v>
      </c>
      <c r="AA4926" s="20" t="s">
        <v>2218</v>
      </c>
      <c r="AB4926" s="22"/>
      <c r="AC4926" s="22">
        <v>1</v>
      </c>
      <c r="AD4926" s="22"/>
      <c r="AE4926" s="22">
        <f t="shared" si="3863"/>
        <v>1088</v>
      </c>
      <c r="AF4926" s="22">
        <f t="shared" si="3846"/>
        <v>1088</v>
      </c>
      <c r="AG4926" s="20">
        <f>N4926</f>
        <v>1088</v>
      </c>
      <c r="AH4926" s="20" t="str">
        <f>VLOOKUP(U4926,[1]提成计算!B:I,8,FALSE)</f>
        <v xml:space="preserve"> </v>
      </c>
      <c r="AI4926" s="20"/>
      <c r="AJ4926" s="22"/>
      <c r="AK4926" s="22"/>
      <c r="AM4926" s="22"/>
      <c r="AN4926" s="22"/>
      <c r="AO4926" s="22" t="s">
        <v>5792</v>
      </c>
      <c r="AP4926" s="22" t="s">
        <v>1301</v>
      </c>
      <c r="AS4926" s="20"/>
      <c r="AT4926" s="20"/>
      <c r="AU4926" s="20"/>
    </row>
    <row r="4927" spans="1:47" x14ac:dyDescent="0.15">
      <c r="A4927" s="21" t="s">
        <v>1273</v>
      </c>
      <c r="B4927" s="22" t="s">
        <v>918</v>
      </c>
      <c r="C4927" s="22" t="s">
        <v>1178</v>
      </c>
      <c r="D4927" s="22" t="s">
        <v>1189</v>
      </c>
      <c r="E4927" s="22" t="s">
        <v>6007</v>
      </c>
      <c r="F4927" s="22" t="s">
        <v>1250</v>
      </c>
      <c r="G4927" s="22" t="s">
        <v>6286</v>
      </c>
      <c r="I4927" s="22">
        <v>13703038044</v>
      </c>
      <c r="J4927" s="22" t="s">
        <v>924</v>
      </c>
      <c r="K4927" s="22" t="s">
        <v>466</v>
      </c>
      <c r="L4927" s="22" t="s">
        <v>1299</v>
      </c>
      <c r="M4927" s="22">
        <v>888</v>
      </c>
      <c r="N4927" s="22">
        <v>888</v>
      </c>
      <c r="O4927" s="22" t="s">
        <v>927</v>
      </c>
      <c r="P4927" s="22" t="s">
        <v>50</v>
      </c>
      <c r="Q4927" s="28"/>
      <c r="R4927" s="21" t="s">
        <v>117</v>
      </c>
      <c r="S4927" s="25" t="s">
        <v>1192</v>
      </c>
      <c r="T4927" s="21" t="s">
        <v>53</v>
      </c>
      <c r="U4927" s="21" t="s">
        <v>5978</v>
      </c>
      <c r="V4927" s="46">
        <v>1</v>
      </c>
      <c r="W4927" s="26">
        <f t="shared" si="3843"/>
        <v>1</v>
      </c>
      <c r="Y4927" s="21">
        <v>12</v>
      </c>
      <c r="Z4927" s="22">
        <f t="shared" si="3865"/>
        <v>888</v>
      </c>
      <c r="AA4927" s="20" t="s">
        <v>5794</v>
      </c>
      <c r="AB4927" s="22"/>
      <c r="AC4927" s="22">
        <v>1</v>
      </c>
      <c r="AD4927" s="22"/>
      <c r="AE4927" s="22">
        <f t="shared" si="3863"/>
        <v>888</v>
      </c>
      <c r="AF4927" s="22">
        <f t="shared" si="3846"/>
        <v>888</v>
      </c>
      <c r="AG4927" s="20"/>
      <c r="AH4927" s="22"/>
      <c r="AI4927" s="22"/>
      <c r="AJ4927" s="22">
        <f>N4927</f>
        <v>888</v>
      </c>
      <c r="AK4927" s="22">
        <f>IF(O4927="(传统)XDSL",VLOOKUP(S4927,[2]直销续费率明细!C:I,7,FALSE)*1,IF(O4927="GPON+XDSL",VLOOKUP(S4927,[2]直销续费率明细!C:I,7,FALSE)*1,VLOOKUP(S4927,[2]直销续费率明细!C:I,5,FALSE)*1))</f>
        <v>-40</v>
      </c>
      <c r="AL4927" s="22" t="s">
        <v>1300</v>
      </c>
      <c r="AM4927" s="22"/>
      <c r="AN4927" s="22"/>
      <c r="AO4927" s="22" t="s">
        <v>5792</v>
      </c>
      <c r="AP4927" s="22" t="s">
        <v>1301</v>
      </c>
      <c r="AS4927" s="20">
        <f>IF(Y4927&gt;=10,VLOOKUP(U4927,[2]提成计算!B:T,19,FALSE),VLOOKUP(U4927,[2]提成计算!B:T,18,FALSE))</f>
        <v>0.09</v>
      </c>
      <c r="AT4927" s="20">
        <f t="shared" ref="AT4927" si="3866">IF(AD4927*AS4927&gt;0,AD4927*AS4927,AE4927*AS4927)</f>
        <v>79.92</v>
      </c>
      <c r="AU4927" s="20">
        <f t="shared" ref="AU4927" si="3867">IF(AND(AK4927&lt;0,AK4927+AT4927&lt;0),-AT4927,AK4927)</f>
        <v>-40</v>
      </c>
    </row>
    <row r="4928" spans="1:47" x14ac:dyDescent="0.15">
      <c r="A4928" s="21" t="s">
        <v>1273</v>
      </c>
      <c r="B4928" s="22" t="s">
        <v>918</v>
      </c>
      <c r="C4928" s="22" t="s">
        <v>1178</v>
      </c>
      <c r="D4928" s="22" t="s">
        <v>1189</v>
      </c>
      <c r="E4928" s="22" t="s">
        <v>1400</v>
      </c>
      <c r="F4928" s="22" t="s">
        <v>1250</v>
      </c>
      <c r="G4928" s="22" t="s">
        <v>6287</v>
      </c>
      <c r="I4928" s="22">
        <v>13925728861</v>
      </c>
      <c r="J4928" s="22" t="s">
        <v>1268</v>
      </c>
      <c r="K4928" s="22" t="s">
        <v>351</v>
      </c>
      <c r="L4928" s="22" t="s">
        <v>1966</v>
      </c>
      <c r="M4928" s="22">
        <v>1598</v>
      </c>
      <c r="N4928" s="22">
        <v>1598</v>
      </c>
      <c r="O4928" s="22" t="s">
        <v>927</v>
      </c>
      <c r="P4928" s="22" t="s">
        <v>50</v>
      </c>
      <c r="Q4928" s="28"/>
      <c r="R4928" s="21" t="s">
        <v>117</v>
      </c>
      <c r="S4928" s="21"/>
      <c r="T4928" s="21" t="s">
        <v>53</v>
      </c>
      <c r="U4928" s="21" t="s">
        <v>5925</v>
      </c>
      <c r="V4928" s="46">
        <v>1</v>
      </c>
      <c r="W4928" s="26">
        <f t="shared" si="3843"/>
        <v>1</v>
      </c>
      <c r="X4928" s="26">
        <f t="shared" si="3844"/>
        <v>1</v>
      </c>
      <c r="Y4928" s="21">
        <v>50</v>
      </c>
      <c r="Z4928" s="22">
        <f t="shared" si="3865"/>
        <v>1598</v>
      </c>
      <c r="AA4928" s="20" t="s">
        <v>5794</v>
      </c>
      <c r="AB4928" s="22"/>
      <c r="AC4928" s="22">
        <v>1</v>
      </c>
      <c r="AD4928" s="22"/>
      <c r="AE4928" s="22">
        <f t="shared" si="3863"/>
        <v>1598</v>
      </c>
      <c r="AF4928" s="22">
        <f t="shared" si="3846"/>
        <v>1598</v>
      </c>
      <c r="AG4928" s="20">
        <f>N4928</f>
        <v>1598</v>
      </c>
      <c r="AH4928" s="20" t="str">
        <f>VLOOKUP(U4928,[1]提成计算!B:I,8,FALSE)</f>
        <v xml:space="preserve"> </v>
      </c>
      <c r="AI4928" s="20"/>
      <c r="AJ4928" s="22"/>
      <c r="AK4928" s="22"/>
      <c r="AM4928" s="22"/>
      <c r="AN4928" s="22"/>
      <c r="AO4928" s="22" t="s">
        <v>5792</v>
      </c>
      <c r="AP4928" s="22" t="s">
        <v>1301</v>
      </c>
      <c r="AS4928" s="20"/>
      <c r="AT4928" s="20"/>
      <c r="AU4928" s="20"/>
    </row>
    <row r="4929" spans="1:47" x14ac:dyDescent="0.15">
      <c r="A4929" s="21" t="s">
        <v>1273</v>
      </c>
      <c r="B4929" s="22" t="s">
        <v>918</v>
      </c>
      <c r="C4929" s="22" t="s">
        <v>1178</v>
      </c>
      <c r="D4929" s="22" t="s">
        <v>1183</v>
      </c>
      <c r="E4929" s="22" t="s">
        <v>1184</v>
      </c>
      <c r="F4929" s="22" t="s">
        <v>1250</v>
      </c>
      <c r="G4929" s="22" t="s">
        <v>5403</v>
      </c>
      <c r="I4929" s="22">
        <v>13528650466</v>
      </c>
      <c r="J4929" s="22" t="s">
        <v>924</v>
      </c>
      <c r="K4929" s="22" t="s">
        <v>311</v>
      </c>
      <c r="L4929" s="22" t="s">
        <v>1918</v>
      </c>
      <c r="M4929" s="22">
        <v>680</v>
      </c>
      <c r="N4929" s="22">
        <v>680</v>
      </c>
      <c r="O4929" s="22" t="s">
        <v>1262</v>
      </c>
      <c r="P4929" s="22" t="s">
        <v>50</v>
      </c>
      <c r="Q4929" s="28"/>
      <c r="R4929" s="21" t="s">
        <v>77</v>
      </c>
      <c r="S4929" s="25" t="s">
        <v>1604</v>
      </c>
      <c r="T4929" s="21" t="s">
        <v>53</v>
      </c>
      <c r="U4929" s="21" t="s">
        <v>5970</v>
      </c>
      <c r="V4929" s="46">
        <v>1</v>
      </c>
      <c r="W4929" s="26">
        <f t="shared" si="3843"/>
        <v>1</v>
      </c>
      <c r="Y4929" s="21">
        <v>4</v>
      </c>
      <c r="Z4929" s="22">
        <f t="shared" si="3865"/>
        <v>680</v>
      </c>
      <c r="AA4929" s="20" t="s">
        <v>5794</v>
      </c>
      <c r="AB4929" s="22">
        <v>1</v>
      </c>
      <c r="AC4929" s="22"/>
      <c r="AD4929" s="22">
        <f>N4929</f>
        <v>680</v>
      </c>
      <c r="AE4929" s="22"/>
      <c r="AF4929" s="22">
        <f t="shared" si="3846"/>
        <v>680</v>
      </c>
      <c r="AG4929" s="20"/>
      <c r="AH4929" s="22"/>
      <c r="AI4929" s="22"/>
      <c r="AJ4929" s="22">
        <f t="shared" ref="AJ4929:AJ4933" si="3868">N4929</f>
        <v>680</v>
      </c>
      <c r="AK4929" s="22">
        <f>IF(O4929="(传统)XDSL",VLOOKUP(S4929,[2]直销续费率明细!C:I,7,FALSE)*1,IF(O4929="GPON+XDSL",VLOOKUP(S4929,[2]直销续费率明细!C:I,7,FALSE)*1,VLOOKUP(S4929,[2]直销续费率明细!C:I,5,FALSE)*1))</f>
        <v>0</v>
      </c>
      <c r="AL4929" s="22" t="s">
        <v>1300</v>
      </c>
      <c r="AM4929" s="22"/>
      <c r="AN4929" s="22"/>
      <c r="AO4929" s="22" t="s">
        <v>2216</v>
      </c>
      <c r="AP4929" s="22" t="s">
        <v>2261</v>
      </c>
      <c r="AS4929" s="20">
        <f>IF(Y4929&gt;=10,VLOOKUP(U4929,[2]提成计算!B:T,19,FALSE),VLOOKUP(U4929,[2]提成计算!B:T,18,FALSE))</f>
        <v>0.06</v>
      </c>
      <c r="AT4929" s="20">
        <f t="shared" ref="AT4929:AT4933" si="3869">IF(AD4929*AS4929&gt;0,AD4929*AS4929,AE4929*AS4929)</f>
        <v>40.799999999999997</v>
      </c>
      <c r="AU4929" s="20">
        <f t="shared" ref="AU4929:AU4933" si="3870">IF(AND(AK4929&lt;0,AK4929+AT4929&lt;0),-AT4929,AK4929)</f>
        <v>0</v>
      </c>
    </row>
    <row r="4930" spans="1:47" x14ac:dyDescent="0.15">
      <c r="A4930" s="21" t="s">
        <v>1273</v>
      </c>
      <c r="B4930" s="22" t="s">
        <v>918</v>
      </c>
      <c r="C4930" s="22" t="s">
        <v>1178</v>
      </c>
      <c r="D4930" s="22" t="s">
        <v>1189</v>
      </c>
      <c r="E4930" s="22" t="s">
        <v>5942</v>
      </c>
      <c r="F4930" s="22" t="s">
        <v>1250</v>
      </c>
      <c r="G4930" s="22" t="s">
        <v>5507</v>
      </c>
      <c r="I4930" s="22">
        <v>13642946026</v>
      </c>
      <c r="J4930" s="22" t="s">
        <v>924</v>
      </c>
      <c r="K4930" s="22" t="s">
        <v>466</v>
      </c>
      <c r="L4930" s="22" t="s">
        <v>1376</v>
      </c>
      <c r="M4930" s="22">
        <v>1088</v>
      </c>
      <c r="N4930" s="22">
        <v>1088</v>
      </c>
      <c r="O4930" s="22" t="s">
        <v>927</v>
      </c>
      <c r="P4930" s="22" t="s">
        <v>50</v>
      </c>
      <c r="Q4930" s="28"/>
      <c r="R4930" s="21" t="s">
        <v>117</v>
      </c>
      <c r="S4930" s="25" t="s">
        <v>1192</v>
      </c>
      <c r="T4930" s="21" t="s">
        <v>53</v>
      </c>
      <c r="U4930" s="21" t="s">
        <v>5961</v>
      </c>
      <c r="V4930" s="46">
        <v>1</v>
      </c>
      <c r="W4930" s="26">
        <f t="shared" si="3843"/>
        <v>1</v>
      </c>
      <c r="Y4930" s="21">
        <v>10</v>
      </c>
      <c r="Z4930" s="22">
        <f t="shared" si="3865"/>
        <v>1088</v>
      </c>
      <c r="AA4930" s="20" t="s">
        <v>2218</v>
      </c>
      <c r="AB4930" s="22"/>
      <c r="AC4930" s="22">
        <v>1</v>
      </c>
      <c r="AD4930" s="22"/>
      <c r="AE4930" s="22">
        <f t="shared" ref="AE4930:AE4934" si="3871">N4930</f>
        <v>1088</v>
      </c>
      <c r="AF4930" s="22">
        <f t="shared" si="3846"/>
        <v>1088</v>
      </c>
      <c r="AG4930" s="20"/>
      <c r="AH4930" s="22"/>
      <c r="AI4930" s="22"/>
      <c r="AJ4930" s="22">
        <f t="shared" si="3868"/>
        <v>1088</v>
      </c>
      <c r="AK4930" s="22">
        <f>IF(O4930="(传统)XDSL",VLOOKUP(S4930,[2]直销续费率明细!C:I,7,FALSE)*1,IF(O4930="GPON+XDSL",VLOOKUP(S4930,[2]直销续费率明细!C:I,7,FALSE)*1,VLOOKUP(S4930,[2]直销续费率明细!C:I,5,FALSE)*1))</f>
        <v>-40</v>
      </c>
      <c r="AL4930" s="22" t="s">
        <v>1309</v>
      </c>
      <c r="AM4930" s="22"/>
      <c r="AN4930" s="22"/>
      <c r="AO4930" s="22" t="s">
        <v>5792</v>
      </c>
      <c r="AP4930" s="22" t="s">
        <v>1301</v>
      </c>
      <c r="AS4930" s="20">
        <f>IF(Y4930&gt;=10,VLOOKUP(U4930,[2]提成计算!B:T,19,FALSE),VLOOKUP(U4930,[2]提成计算!B:T,18,FALSE))</f>
        <v>0.09</v>
      </c>
      <c r="AT4930" s="20">
        <f t="shared" si="3869"/>
        <v>97.92</v>
      </c>
      <c r="AU4930" s="20">
        <f t="shared" si="3870"/>
        <v>-40</v>
      </c>
    </row>
    <row r="4931" spans="1:47" x14ac:dyDescent="0.15">
      <c r="A4931" s="21" t="s">
        <v>1273</v>
      </c>
      <c r="B4931" s="22" t="s">
        <v>918</v>
      </c>
      <c r="C4931" s="22" t="s">
        <v>1178</v>
      </c>
      <c r="D4931" s="22" t="s">
        <v>1189</v>
      </c>
      <c r="E4931" s="22" t="s">
        <v>1400</v>
      </c>
      <c r="F4931" s="22" t="s">
        <v>1250</v>
      </c>
      <c r="G4931" s="22" t="s">
        <v>6288</v>
      </c>
      <c r="I4931" s="22">
        <v>13728283188</v>
      </c>
      <c r="J4931" s="22" t="s">
        <v>924</v>
      </c>
      <c r="K4931" s="22" t="s">
        <v>6289</v>
      </c>
      <c r="L4931" s="22" t="s">
        <v>1299</v>
      </c>
      <c r="M4931" s="22">
        <v>888</v>
      </c>
      <c r="N4931" s="22">
        <v>888</v>
      </c>
      <c r="O4931" s="22" t="s">
        <v>927</v>
      </c>
      <c r="P4931" s="22" t="s">
        <v>50</v>
      </c>
      <c r="Q4931" s="28"/>
      <c r="R4931" s="21" t="s">
        <v>117</v>
      </c>
      <c r="S4931" s="25" t="s">
        <v>1201</v>
      </c>
      <c r="T4931" s="21" t="s">
        <v>53</v>
      </c>
      <c r="U4931" s="21" t="s">
        <v>5999</v>
      </c>
      <c r="V4931" s="46">
        <v>1</v>
      </c>
      <c r="W4931" s="26">
        <f t="shared" si="3843"/>
        <v>1</v>
      </c>
      <c r="Y4931" s="21">
        <v>12</v>
      </c>
      <c r="Z4931" s="22">
        <f t="shared" si="3865"/>
        <v>888</v>
      </c>
      <c r="AA4931" s="20" t="s">
        <v>5794</v>
      </c>
      <c r="AB4931" s="22"/>
      <c r="AC4931" s="22">
        <v>1</v>
      </c>
      <c r="AD4931" s="22"/>
      <c r="AE4931" s="22">
        <f t="shared" si="3871"/>
        <v>888</v>
      </c>
      <c r="AF4931" s="22">
        <f t="shared" si="3846"/>
        <v>888</v>
      </c>
      <c r="AG4931" s="20"/>
      <c r="AH4931" s="22"/>
      <c r="AI4931" s="22"/>
      <c r="AJ4931" s="22">
        <f t="shared" si="3868"/>
        <v>888</v>
      </c>
      <c r="AK4931" s="22">
        <f>IF(O4931="(传统)XDSL",VLOOKUP(S4931,[2]直销续费率明细!C:I,7,FALSE)*1,IF(O4931="GPON+XDSL",VLOOKUP(S4931,[2]直销续费率明细!C:I,7,FALSE)*1,VLOOKUP(S4931,[2]直销续费率明细!C:I,5,FALSE)*1))</f>
        <v>-40</v>
      </c>
      <c r="AL4931" s="22" t="s">
        <v>1300</v>
      </c>
      <c r="AM4931" s="22"/>
      <c r="AN4931" s="22"/>
      <c r="AO4931" s="22" t="s">
        <v>5792</v>
      </c>
      <c r="AP4931" s="22" t="s">
        <v>1301</v>
      </c>
      <c r="AS4931" s="20">
        <f>IF(Y4931&gt;=10,VLOOKUP(U4931,[2]提成计算!B:T,19,FALSE),VLOOKUP(U4931,[2]提成计算!B:T,18,FALSE))</f>
        <v>0.09</v>
      </c>
      <c r="AT4931" s="20">
        <f t="shared" si="3869"/>
        <v>79.92</v>
      </c>
      <c r="AU4931" s="20">
        <f t="shared" si="3870"/>
        <v>-40</v>
      </c>
    </row>
    <row r="4932" spans="1:47" x14ac:dyDescent="0.15">
      <c r="A4932" s="21" t="s">
        <v>1273</v>
      </c>
      <c r="B4932" s="22" t="s">
        <v>918</v>
      </c>
      <c r="C4932" s="22" t="s">
        <v>1178</v>
      </c>
      <c r="D4932" s="22" t="s">
        <v>1189</v>
      </c>
      <c r="E4932" s="22" t="s">
        <v>5962</v>
      </c>
      <c r="F4932" s="22" t="s">
        <v>1250</v>
      </c>
      <c r="G4932" s="22" t="s">
        <v>6290</v>
      </c>
      <c r="I4932" s="22">
        <v>13688627913</v>
      </c>
      <c r="J4932" s="22" t="s">
        <v>924</v>
      </c>
      <c r="K4932" s="22" t="s">
        <v>390</v>
      </c>
      <c r="L4932" s="22" t="s">
        <v>2137</v>
      </c>
      <c r="M4932" s="22">
        <v>1408</v>
      </c>
      <c r="N4932" s="22">
        <v>1408</v>
      </c>
      <c r="O4932" s="22" t="s">
        <v>927</v>
      </c>
      <c r="P4932" s="22" t="s">
        <v>50</v>
      </c>
      <c r="Q4932" s="28"/>
      <c r="R4932" s="21" t="s">
        <v>117</v>
      </c>
      <c r="S4932" s="25" t="s">
        <v>1192</v>
      </c>
      <c r="T4932" s="21" t="s">
        <v>53</v>
      </c>
      <c r="U4932" s="21" t="s">
        <v>5999</v>
      </c>
      <c r="V4932" s="46">
        <v>1</v>
      </c>
      <c r="W4932" s="26">
        <f t="shared" si="3843"/>
        <v>1</v>
      </c>
      <c r="Y4932" s="21">
        <v>12</v>
      </c>
      <c r="Z4932" s="22">
        <f t="shared" si="3865"/>
        <v>1408</v>
      </c>
      <c r="AA4932" s="20" t="s">
        <v>5794</v>
      </c>
      <c r="AB4932" s="22"/>
      <c r="AC4932" s="22">
        <v>1</v>
      </c>
      <c r="AD4932" s="22"/>
      <c r="AE4932" s="22">
        <f t="shared" si="3871"/>
        <v>1408</v>
      </c>
      <c r="AF4932" s="22">
        <f t="shared" si="3846"/>
        <v>1408</v>
      </c>
      <c r="AG4932" s="20"/>
      <c r="AH4932" s="22"/>
      <c r="AI4932" s="22"/>
      <c r="AJ4932" s="22">
        <f t="shared" si="3868"/>
        <v>1408</v>
      </c>
      <c r="AK4932" s="22">
        <f>IF(O4932="(传统)XDSL",VLOOKUP(S4932,[2]直销续费率明细!C:I,7,FALSE)*1,IF(O4932="GPON+XDSL",VLOOKUP(S4932,[2]直销续费率明细!C:I,7,FALSE)*1,VLOOKUP(S4932,[2]直销续费率明细!C:I,5,FALSE)*1))</f>
        <v>-40</v>
      </c>
      <c r="AL4932" s="22" t="s">
        <v>1309</v>
      </c>
      <c r="AM4932" s="22"/>
      <c r="AN4932" s="22"/>
      <c r="AO4932" s="22" t="s">
        <v>5792</v>
      </c>
      <c r="AP4932" s="22" t="s">
        <v>1301</v>
      </c>
      <c r="AS4932" s="20">
        <f>IF(Y4932&gt;=10,VLOOKUP(U4932,[2]提成计算!B:T,19,FALSE),VLOOKUP(U4932,[2]提成计算!B:T,18,FALSE))</f>
        <v>0.09</v>
      </c>
      <c r="AT4932" s="20">
        <f t="shared" si="3869"/>
        <v>126.72</v>
      </c>
      <c r="AU4932" s="20">
        <f t="shared" si="3870"/>
        <v>-40</v>
      </c>
    </row>
    <row r="4933" spans="1:47" x14ac:dyDescent="0.15">
      <c r="A4933" s="21" t="s">
        <v>1273</v>
      </c>
      <c r="B4933" s="22" t="s">
        <v>918</v>
      </c>
      <c r="C4933" s="22" t="s">
        <v>1178</v>
      </c>
      <c r="D4933" s="22" t="s">
        <v>1189</v>
      </c>
      <c r="E4933" s="22" t="s">
        <v>1400</v>
      </c>
      <c r="F4933" s="22" t="s">
        <v>1250</v>
      </c>
      <c r="G4933" s="22" t="s">
        <v>6291</v>
      </c>
      <c r="I4933" s="22">
        <v>18825856522</v>
      </c>
      <c r="J4933" s="22" t="s">
        <v>924</v>
      </c>
      <c r="K4933" s="22" t="s">
        <v>115</v>
      </c>
      <c r="L4933" s="22" t="s">
        <v>1299</v>
      </c>
      <c r="M4933" s="22">
        <v>888</v>
      </c>
      <c r="N4933" s="22">
        <v>888</v>
      </c>
      <c r="O4933" s="22" t="s">
        <v>927</v>
      </c>
      <c r="P4933" s="22" t="s">
        <v>50</v>
      </c>
      <c r="Q4933" s="28"/>
      <c r="R4933" s="21" t="s">
        <v>117</v>
      </c>
      <c r="S4933" s="25" t="s">
        <v>1201</v>
      </c>
      <c r="T4933" s="21" t="s">
        <v>53</v>
      </c>
      <c r="U4933" s="21" t="s">
        <v>5936</v>
      </c>
      <c r="V4933" s="46">
        <v>1</v>
      </c>
      <c r="W4933" s="26">
        <f t="shared" si="3843"/>
        <v>1</v>
      </c>
      <c r="Y4933" s="21">
        <v>12</v>
      </c>
      <c r="Z4933" s="22">
        <f t="shared" si="3865"/>
        <v>888</v>
      </c>
      <c r="AA4933" s="20" t="s">
        <v>5794</v>
      </c>
      <c r="AB4933" s="22"/>
      <c r="AC4933" s="22">
        <v>1</v>
      </c>
      <c r="AD4933" s="22"/>
      <c r="AE4933" s="22">
        <f t="shared" si="3871"/>
        <v>888</v>
      </c>
      <c r="AF4933" s="22">
        <f t="shared" si="3846"/>
        <v>888</v>
      </c>
      <c r="AG4933" s="20"/>
      <c r="AH4933" s="22"/>
      <c r="AI4933" s="22"/>
      <c r="AJ4933" s="22">
        <f t="shared" si="3868"/>
        <v>888</v>
      </c>
      <c r="AK4933" s="22">
        <f>IF(O4933="(传统)XDSL",VLOOKUP(S4933,[2]直销续费率明细!C:I,7,FALSE)*1,IF(O4933="GPON+XDSL",VLOOKUP(S4933,[2]直销续费率明细!C:I,7,FALSE)*1,VLOOKUP(S4933,[2]直销续费率明细!C:I,5,FALSE)*1))</f>
        <v>-40</v>
      </c>
      <c r="AL4933" s="22" t="s">
        <v>1309</v>
      </c>
      <c r="AM4933" s="22"/>
      <c r="AN4933" s="22"/>
      <c r="AO4933" s="22" t="s">
        <v>5792</v>
      </c>
      <c r="AP4933" s="22" t="s">
        <v>1301</v>
      </c>
      <c r="AS4933" s="20">
        <f>IF(Y4933&gt;=10,VLOOKUP(U4933,[2]提成计算!B:T,19,FALSE),VLOOKUP(U4933,[2]提成计算!B:T,18,FALSE))</f>
        <v>0.12</v>
      </c>
      <c r="AT4933" s="20">
        <f t="shared" si="3869"/>
        <v>106.56</v>
      </c>
      <c r="AU4933" s="20">
        <f t="shared" si="3870"/>
        <v>-40</v>
      </c>
    </row>
    <row r="4934" spans="1:47" x14ac:dyDescent="0.15">
      <c r="A4934" s="21" t="s">
        <v>1273</v>
      </c>
      <c r="B4934" s="22" t="s">
        <v>918</v>
      </c>
      <c r="C4934" s="22" t="s">
        <v>1178</v>
      </c>
      <c r="D4934" s="22" t="s">
        <v>1189</v>
      </c>
      <c r="E4934" s="22" t="s">
        <v>1218</v>
      </c>
      <c r="F4934" s="22" t="s">
        <v>1250</v>
      </c>
      <c r="G4934" s="22" t="s">
        <v>6292</v>
      </c>
      <c r="I4934" s="22">
        <v>13929471756</v>
      </c>
      <c r="J4934" s="22" t="s">
        <v>1268</v>
      </c>
      <c r="K4934" s="22" t="s">
        <v>230</v>
      </c>
      <c r="L4934" s="22" t="s">
        <v>1898</v>
      </c>
      <c r="M4934" s="22">
        <v>1398</v>
      </c>
      <c r="N4934" s="22">
        <v>1398</v>
      </c>
      <c r="O4934" s="22" t="s">
        <v>927</v>
      </c>
      <c r="P4934" s="22" t="s">
        <v>50</v>
      </c>
      <c r="Q4934" s="28"/>
      <c r="R4934" s="21" t="s">
        <v>117</v>
      </c>
      <c r="S4934" s="21"/>
      <c r="T4934" s="21" t="s">
        <v>53</v>
      </c>
      <c r="U4934" s="21" t="s">
        <v>5922</v>
      </c>
      <c r="V4934" s="46">
        <v>1</v>
      </c>
      <c r="W4934" s="26">
        <f t="shared" si="3843"/>
        <v>1</v>
      </c>
      <c r="X4934" s="26">
        <f t="shared" si="3844"/>
        <v>1</v>
      </c>
      <c r="Y4934" s="21">
        <v>20</v>
      </c>
      <c r="Z4934" s="22">
        <f t="shared" si="3865"/>
        <v>1398</v>
      </c>
      <c r="AA4934" s="20" t="s">
        <v>5794</v>
      </c>
      <c r="AB4934" s="22"/>
      <c r="AC4934" s="22">
        <v>1</v>
      </c>
      <c r="AD4934" s="22"/>
      <c r="AE4934" s="22">
        <f t="shared" si="3871"/>
        <v>1398</v>
      </c>
      <c r="AF4934" s="22">
        <f t="shared" si="3846"/>
        <v>1398</v>
      </c>
      <c r="AG4934" s="20">
        <f>N4934</f>
        <v>1398</v>
      </c>
      <c r="AH4934" s="20" t="str">
        <f>VLOOKUP(U4934,[1]提成计算!B:I,8,FALSE)</f>
        <v>否</v>
      </c>
      <c r="AI4934" s="20"/>
      <c r="AJ4934" s="22"/>
      <c r="AK4934" s="22"/>
      <c r="AM4934" s="22"/>
      <c r="AN4934" s="22"/>
      <c r="AO4934" s="22" t="s">
        <v>5792</v>
      </c>
      <c r="AP4934" s="22" t="s">
        <v>1301</v>
      </c>
      <c r="AS4934" s="20"/>
      <c r="AT4934" s="20"/>
      <c r="AU4934" s="20"/>
    </row>
    <row r="4935" spans="1:47" x14ac:dyDescent="0.15">
      <c r="A4935" s="21" t="s">
        <v>1273</v>
      </c>
      <c r="B4935" s="22" t="s">
        <v>918</v>
      </c>
      <c r="C4935" s="22" t="s">
        <v>1178</v>
      </c>
      <c r="D4935" s="22" t="s">
        <v>1183</v>
      </c>
      <c r="E4935" s="22" t="s">
        <v>5975</v>
      </c>
      <c r="F4935" s="22" t="s">
        <v>1250</v>
      </c>
      <c r="G4935" s="22" t="s">
        <v>6293</v>
      </c>
      <c r="I4935" s="22">
        <v>15989648117</v>
      </c>
      <c r="J4935" s="22" t="s">
        <v>924</v>
      </c>
      <c r="K4935" s="22" t="s">
        <v>6172</v>
      </c>
      <c r="L4935" s="22" t="s">
        <v>1947</v>
      </c>
      <c r="M4935" s="22">
        <v>400</v>
      </c>
      <c r="N4935" s="22">
        <v>400</v>
      </c>
      <c r="O4935" s="22" t="s">
        <v>927</v>
      </c>
      <c r="P4935" s="22" t="s">
        <v>50</v>
      </c>
      <c r="Q4935" s="28"/>
      <c r="R4935" s="21" t="s">
        <v>77</v>
      </c>
      <c r="S4935" s="25" t="s">
        <v>1222</v>
      </c>
      <c r="T4935" s="21" t="s">
        <v>6173</v>
      </c>
      <c r="U4935" s="21" t="s">
        <v>6174</v>
      </c>
      <c r="V4935" s="46">
        <v>0.5</v>
      </c>
      <c r="W4935" s="26">
        <f t="shared" si="3843"/>
        <v>0.5</v>
      </c>
      <c r="Y4935" s="21">
        <v>4</v>
      </c>
      <c r="Z4935" s="22">
        <f t="shared" si="3865"/>
        <v>400</v>
      </c>
      <c r="AA4935" s="20" t="s">
        <v>5794</v>
      </c>
      <c r="AB4935" s="22">
        <v>1</v>
      </c>
      <c r="AC4935" s="22"/>
      <c r="AD4935" s="22">
        <f>N4935</f>
        <v>400</v>
      </c>
      <c r="AE4935" s="22"/>
      <c r="AF4935" s="22">
        <f t="shared" si="3846"/>
        <v>400</v>
      </c>
      <c r="AG4935" s="20"/>
      <c r="AH4935" s="22"/>
      <c r="AI4935" s="22"/>
      <c r="AJ4935" s="22">
        <f t="shared" ref="AJ4935:AJ4936" si="3872">N4935</f>
        <v>400</v>
      </c>
      <c r="AK4935" s="22">
        <f>IF(O4935="(传统)XDSL",VLOOKUP(S4935,[2]直销续费率明细!C:I,7,FALSE)*1,IF(O4935="GPON+XDSL",VLOOKUP(S4935,[2]直销续费率明细!C:I,7,FALSE)*1,VLOOKUP(S4935,[2]直销续费率明细!C:I,5,FALSE)*1))</f>
        <v>-40</v>
      </c>
      <c r="AL4935" s="22" t="s">
        <v>1309</v>
      </c>
      <c r="AM4935" s="22"/>
      <c r="AN4935" s="22"/>
      <c r="AO4935" s="22" t="s">
        <v>5792</v>
      </c>
      <c r="AP4935" s="22" t="s">
        <v>5835</v>
      </c>
      <c r="AS4935" s="20">
        <f>IF(Y4935&gt;=10,VLOOKUP(U4935,[2]提成计算!B:T,19,FALSE),VLOOKUP(U4935,[2]提成计算!B:T,18,FALSE))</f>
        <v>7.0000000000000007E-2</v>
      </c>
      <c r="AT4935" s="20">
        <f t="shared" ref="AT4935:AT4936" si="3873">IF(AD4935*AS4935&gt;0,AD4935*AS4935,AE4935*AS4935)</f>
        <v>28.000000000000004</v>
      </c>
      <c r="AU4935" s="20">
        <f t="shared" ref="AU4935:AU4936" si="3874">IF(AND(AK4935&lt;0,AK4935+AT4935&lt;0),-AT4935,AK4935)</f>
        <v>-28.000000000000004</v>
      </c>
    </row>
    <row r="4936" spans="1:47" x14ac:dyDescent="0.15">
      <c r="A4936" s="21" t="s">
        <v>1273</v>
      </c>
      <c r="B4936" s="22" t="s">
        <v>918</v>
      </c>
      <c r="C4936" s="22" t="s">
        <v>1178</v>
      </c>
      <c r="D4936" s="22" t="s">
        <v>1189</v>
      </c>
      <c r="E4936" s="22" t="s">
        <v>6111</v>
      </c>
      <c r="F4936" s="22" t="s">
        <v>1250</v>
      </c>
      <c r="G4936" s="22" t="s">
        <v>6294</v>
      </c>
      <c r="I4936" s="22">
        <v>13423104017</v>
      </c>
      <c r="J4936" s="22" t="s">
        <v>924</v>
      </c>
      <c r="K4936" s="22" t="s">
        <v>146</v>
      </c>
      <c r="L4936" s="22" t="s">
        <v>1299</v>
      </c>
      <c r="M4936" s="22">
        <v>888</v>
      </c>
      <c r="N4936" s="22">
        <v>888</v>
      </c>
      <c r="O4936" s="22" t="s">
        <v>927</v>
      </c>
      <c r="P4936" s="22" t="s">
        <v>50</v>
      </c>
      <c r="Q4936" s="28"/>
      <c r="R4936" s="21" t="s">
        <v>147</v>
      </c>
      <c r="S4936" s="25" t="s">
        <v>1182</v>
      </c>
      <c r="T4936" s="21" t="s">
        <v>53</v>
      </c>
      <c r="U4936" s="21" t="s">
        <v>5899</v>
      </c>
      <c r="V4936" s="46">
        <v>1</v>
      </c>
      <c r="W4936" s="26">
        <f t="shared" si="3843"/>
        <v>1</v>
      </c>
      <c r="Y4936" s="21">
        <v>12</v>
      </c>
      <c r="Z4936" s="22">
        <f t="shared" si="3865"/>
        <v>888</v>
      </c>
      <c r="AA4936" s="20" t="s">
        <v>5794</v>
      </c>
      <c r="AB4936" s="22"/>
      <c r="AC4936" s="22">
        <v>1</v>
      </c>
      <c r="AD4936" s="22"/>
      <c r="AE4936" s="22">
        <f t="shared" ref="AE4936:AE4939" si="3875">N4936</f>
        <v>888</v>
      </c>
      <c r="AF4936" s="22">
        <f t="shared" si="3846"/>
        <v>888</v>
      </c>
      <c r="AG4936" s="20"/>
      <c r="AH4936" s="22"/>
      <c r="AI4936" s="22"/>
      <c r="AJ4936" s="22">
        <f t="shared" si="3872"/>
        <v>888</v>
      </c>
      <c r="AK4936" s="22">
        <f>IF(O4936="(传统)XDSL",VLOOKUP(S4936,[2]直销续费率明细!C:I,7,FALSE)*1,IF(O4936="GPON+XDSL",VLOOKUP(S4936,[2]直销续费率明细!C:I,7,FALSE)*1,VLOOKUP(S4936,[2]直销续费率明细!C:I,5,FALSE)*1))</f>
        <v>15</v>
      </c>
      <c r="AL4936" s="22" t="s">
        <v>1300</v>
      </c>
      <c r="AM4936" s="22"/>
      <c r="AN4936" s="22"/>
      <c r="AO4936" s="22" t="s">
        <v>2216</v>
      </c>
      <c r="AP4936" s="22" t="s">
        <v>1301</v>
      </c>
      <c r="AS4936" s="20">
        <f>IF(Y4936&gt;=10,VLOOKUP(U4936,[2]提成计算!B:T,19,FALSE),VLOOKUP(U4936,[2]提成计算!B:T,18,FALSE))</f>
        <v>0.09</v>
      </c>
      <c r="AT4936" s="20">
        <f t="shared" si="3873"/>
        <v>79.92</v>
      </c>
      <c r="AU4936" s="20">
        <f t="shared" si="3874"/>
        <v>15</v>
      </c>
    </row>
    <row r="4937" spans="1:47" x14ac:dyDescent="0.15">
      <c r="A4937" s="21" t="s">
        <v>1273</v>
      </c>
      <c r="B4937" s="22" t="s">
        <v>918</v>
      </c>
      <c r="C4937" s="22" t="s">
        <v>1178</v>
      </c>
      <c r="D4937" s="22" t="s">
        <v>1183</v>
      </c>
      <c r="E4937" s="22" t="s">
        <v>1622</v>
      </c>
      <c r="F4937" s="22" t="s">
        <v>1250</v>
      </c>
      <c r="G4937" s="22" t="s">
        <v>6295</v>
      </c>
      <c r="I4937" s="22">
        <v>13556647571</v>
      </c>
      <c r="J4937" s="22" t="s">
        <v>1268</v>
      </c>
      <c r="K4937" s="22" t="s">
        <v>5853</v>
      </c>
      <c r="L4937" s="22" t="s">
        <v>1898</v>
      </c>
      <c r="M4937" s="22">
        <v>1398</v>
      </c>
      <c r="N4937" s="22">
        <v>1398</v>
      </c>
      <c r="O4937" s="22" t="s">
        <v>927</v>
      </c>
      <c r="P4937" s="22" t="s">
        <v>50</v>
      </c>
      <c r="Q4937" s="28"/>
      <c r="R4937" s="21" t="s">
        <v>77</v>
      </c>
      <c r="S4937" s="21"/>
      <c r="T4937" s="21" t="s">
        <v>53</v>
      </c>
      <c r="U4937" s="21" t="s">
        <v>5903</v>
      </c>
      <c r="V4937" s="46">
        <v>1</v>
      </c>
      <c r="W4937" s="26">
        <f t="shared" si="3843"/>
        <v>1</v>
      </c>
      <c r="X4937" s="26">
        <f t="shared" si="3844"/>
        <v>1</v>
      </c>
      <c r="Y4937" s="21">
        <v>20</v>
      </c>
      <c r="Z4937" s="22">
        <f t="shared" si="3865"/>
        <v>1398</v>
      </c>
      <c r="AA4937" s="20" t="s">
        <v>2218</v>
      </c>
      <c r="AB4937" s="22"/>
      <c r="AC4937" s="22">
        <v>1</v>
      </c>
      <c r="AD4937" s="22"/>
      <c r="AE4937" s="22">
        <f t="shared" si="3875"/>
        <v>1398</v>
      </c>
      <c r="AF4937" s="22">
        <f t="shared" si="3846"/>
        <v>1398</v>
      </c>
      <c r="AG4937" s="20">
        <f>N4937</f>
        <v>1398</v>
      </c>
      <c r="AH4937" s="20" t="str">
        <f>VLOOKUP(U4937,[1]提成计算!B:I,8,FALSE)</f>
        <v xml:space="preserve"> </v>
      </c>
      <c r="AI4937" s="20"/>
      <c r="AJ4937" s="22"/>
      <c r="AK4937" s="22"/>
      <c r="AM4937" s="22"/>
      <c r="AN4937" s="22"/>
      <c r="AO4937" s="22" t="s">
        <v>5792</v>
      </c>
      <c r="AP4937" s="22" t="s">
        <v>1301</v>
      </c>
      <c r="AS4937" s="20"/>
      <c r="AT4937" s="20"/>
      <c r="AU4937" s="20"/>
    </row>
    <row r="4938" spans="1:47" x14ac:dyDescent="0.15">
      <c r="A4938" s="21" t="s">
        <v>1273</v>
      </c>
      <c r="B4938" s="22" t="s">
        <v>918</v>
      </c>
      <c r="C4938" s="22" t="s">
        <v>1178</v>
      </c>
      <c r="D4938" s="22" t="s">
        <v>1183</v>
      </c>
      <c r="E4938" s="22" t="s">
        <v>1184</v>
      </c>
      <c r="F4938" s="22" t="s">
        <v>1250</v>
      </c>
      <c r="G4938" s="22" t="s">
        <v>6296</v>
      </c>
      <c r="I4938" s="22">
        <v>13423210588</v>
      </c>
      <c r="J4938" s="22" t="s">
        <v>924</v>
      </c>
      <c r="K4938" s="22" t="s">
        <v>6251</v>
      </c>
      <c r="L4938" s="22" t="s">
        <v>2166</v>
      </c>
      <c r="M4938" s="22">
        <v>1088</v>
      </c>
      <c r="N4938" s="22">
        <v>1088</v>
      </c>
      <c r="O4938" s="22" t="s">
        <v>927</v>
      </c>
      <c r="P4938" s="22" t="s">
        <v>50</v>
      </c>
      <c r="Q4938" s="28"/>
      <c r="R4938" s="21" t="s">
        <v>77</v>
      </c>
      <c r="S4938" s="25" t="s">
        <v>1187</v>
      </c>
      <c r="T4938" s="20" t="s">
        <v>6248</v>
      </c>
      <c r="U4938" s="21" t="s">
        <v>6249</v>
      </c>
      <c r="V4938" s="46">
        <v>1</v>
      </c>
      <c r="W4938" s="26">
        <f t="shared" si="3843"/>
        <v>1</v>
      </c>
      <c r="Y4938" s="21">
        <v>20</v>
      </c>
      <c r="Z4938" s="22">
        <f t="shared" si="3865"/>
        <v>1088</v>
      </c>
      <c r="AA4938" s="20" t="s">
        <v>5794</v>
      </c>
      <c r="AB4938" s="22"/>
      <c r="AC4938" s="22">
        <v>1</v>
      </c>
      <c r="AD4938" s="22"/>
      <c r="AE4938" s="22">
        <f t="shared" si="3875"/>
        <v>1088</v>
      </c>
      <c r="AF4938" s="22">
        <f t="shared" si="3846"/>
        <v>1088</v>
      </c>
      <c r="AG4938" s="20"/>
      <c r="AH4938" s="22"/>
      <c r="AI4938" s="22"/>
      <c r="AJ4938" s="22">
        <f>N4938</f>
        <v>1088</v>
      </c>
      <c r="AK4938" s="22">
        <f>IF(O4938="(传统)XDSL",VLOOKUP(S4938,[1]续费率明细!C:I,7,FALSE)*1,IF(O4938="GPON+XDSL",VLOOKUP(S4938,[1]续费率明细!C:I,7,FALSE)*1,VLOOKUP(S4938,[1]续费率明细!C:I,5,FALSE)*1))</f>
        <v>-40</v>
      </c>
      <c r="AL4938" s="22" t="s">
        <v>1300</v>
      </c>
      <c r="AM4938" s="22"/>
      <c r="AN4938" s="22"/>
      <c r="AO4938" s="22" t="s">
        <v>5792</v>
      </c>
      <c r="AP4938" s="22" t="s">
        <v>1301</v>
      </c>
      <c r="AS4938" s="20">
        <f>IF(Y4938&gt;=10,VLOOKUP(S4938,[2]提成计算!D:T,17,FALSE),VLOOKUP(S4938,[2]提成计算!D:T,16,FALSE))</f>
        <v>0.09</v>
      </c>
      <c r="AT4938" s="20">
        <f t="shared" ref="AT4938" si="3876">IF(AD4938*AS4938&gt;0,AD4938*AS4938,AE4938*AS4938)</f>
        <v>97.92</v>
      </c>
      <c r="AU4938" s="20">
        <f>IF(AND(AK4938&lt;0,AK4938+AT4938&lt;0),-AT4938,AK4938)</f>
        <v>-40</v>
      </c>
    </row>
    <row r="4939" spans="1:47" x14ac:dyDescent="0.15">
      <c r="A4939" s="21" t="s">
        <v>1273</v>
      </c>
      <c r="B4939" s="22" t="s">
        <v>918</v>
      </c>
      <c r="C4939" s="22" t="s">
        <v>1178</v>
      </c>
      <c r="D4939" s="22" t="s">
        <v>1183</v>
      </c>
      <c r="E4939" s="22" t="s">
        <v>1752</v>
      </c>
      <c r="F4939" s="22" t="s">
        <v>1250</v>
      </c>
      <c r="G4939" s="22" t="s">
        <v>6297</v>
      </c>
      <c r="I4939" s="22">
        <v>13549230518</v>
      </c>
      <c r="J4939" s="22" t="s">
        <v>1268</v>
      </c>
      <c r="K4939" s="22" t="s">
        <v>1186</v>
      </c>
      <c r="L4939" s="22" t="s">
        <v>1358</v>
      </c>
      <c r="M4939" s="22">
        <v>1088</v>
      </c>
      <c r="N4939" s="22">
        <v>1088</v>
      </c>
      <c r="O4939" s="22" t="s">
        <v>927</v>
      </c>
      <c r="P4939" s="22" t="s">
        <v>50</v>
      </c>
      <c r="Q4939" s="28"/>
      <c r="R4939" s="21" t="s">
        <v>77</v>
      </c>
      <c r="S4939" s="21"/>
      <c r="T4939" s="21" t="s">
        <v>53</v>
      </c>
      <c r="U4939" s="21" t="s">
        <v>5972</v>
      </c>
      <c r="V4939" s="46">
        <v>1</v>
      </c>
      <c r="W4939" s="26">
        <f t="shared" si="3843"/>
        <v>1</v>
      </c>
      <c r="X4939" s="26">
        <f t="shared" si="3844"/>
        <v>1</v>
      </c>
      <c r="Y4939" s="21">
        <v>10</v>
      </c>
      <c r="Z4939" s="22">
        <f t="shared" si="3865"/>
        <v>1088</v>
      </c>
      <c r="AA4939" s="20" t="s">
        <v>5794</v>
      </c>
      <c r="AB4939" s="22"/>
      <c r="AC4939" s="22">
        <v>1</v>
      </c>
      <c r="AD4939" s="22"/>
      <c r="AE4939" s="22">
        <f t="shared" si="3875"/>
        <v>1088</v>
      </c>
      <c r="AF4939" s="22">
        <f t="shared" si="3846"/>
        <v>1088</v>
      </c>
      <c r="AG4939" s="20">
        <f>N4939</f>
        <v>1088</v>
      </c>
      <c r="AH4939" s="20" t="str">
        <f>VLOOKUP(U4939,[1]提成计算!B:I,8,FALSE)</f>
        <v xml:space="preserve"> </v>
      </c>
      <c r="AI4939" s="20"/>
      <c r="AJ4939" s="22"/>
      <c r="AK4939" s="22"/>
      <c r="AM4939" s="22"/>
      <c r="AN4939" s="22"/>
      <c r="AO4939" s="22" t="s">
        <v>5792</v>
      </c>
      <c r="AP4939" s="22" t="s">
        <v>1301</v>
      </c>
      <c r="AS4939" s="20"/>
      <c r="AT4939" s="20"/>
      <c r="AU4939" s="20"/>
    </row>
    <row r="4940" spans="1:47" x14ac:dyDescent="0.15">
      <c r="A4940" s="21" t="s">
        <v>1273</v>
      </c>
      <c r="B4940" s="22" t="s">
        <v>918</v>
      </c>
      <c r="C4940" s="22" t="s">
        <v>1178</v>
      </c>
      <c r="D4940" s="22" t="s">
        <v>1189</v>
      </c>
      <c r="E4940" s="22" t="s">
        <v>6077</v>
      </c>
      <c r="F4940" s="22" t="s">
        <v>1250</v>
      </c>
      <c r="G4940" s="22" t="s">
        <v>6298</v>
      </c>
      <c r="I4940" s="22">
        <v>13725722287</v>
      </c>
      <c r="J4940" s="22" t="s">
        <v>924</v>
      </c>
      <c r="K4940" s="22" t="s">
        <v>351</v>
      </c>
      <c r="L4940" s="22" t="s">
        <v>1918</v>
      </c>
      <c r="M4940" s="22">
        <v>680</v>
      </c>
      <c r="N4940" s="22">
        <v>680</v>
      </c>
      <c r="O4940" s="22" t="s">
        <v>927</v>
      </c>
      <c r="P4940" s="22" t="s">
        <v>50</v>
      </c>
      <c r="Q4940" s="28"/>
      <c r="R4940" s="21" t="s">
        <v>117</v>
      </c>
      <c r="S4940" s="25" t="s">
        <v>1201</v>
      </c>
      <c r="T4940" s="21" t="s">
        <v>53</v>
      </c>
      <c r="U4940" s="21" t="s">
        <v>5925</v>
      </c>
      <c r="V4940" s="46">
        <v>1</v>
      </c>
      <c r="W4940" s="26">
        <f t="shared" si="3843"/>
        <v>1</v>
      </c>
      <c r="Y4940" s="21">
        <v>4</v>
      </c>
      <c r="Z4940" s="22">
        <f t="shared" si="3865"/>
        <v>680</v>
      </c>
      <c r="AA4940" s="20" t="s">
        <v>5794</v>
      </c>
      <c r="AB4940" s="22">
        <v>1</v>
      </c>
      <c r="AC4940" s="22"/>
      <c r="AD4940" s="22">
        <f>N4940</f>
        <v>680</v>
      </c>
      <c r="AE4940" s="22"/>
      <c r="AF4940" s="22">
        <f t="shared" si="3846"/>
        <v>680</v>
      </c>
      <c r="AG4940" s="20"/>
      <c r="AH4940" s="22"/>
      <c r="AI4940" s="22"/>
      <c r="AJ4940" s="22">
        <f t="shared" ref="AJ4940:AJ4942" si="3877">N4940</f>
        <v>680</v>
      </c>
      <c r="AK4940" s="22">
        <f>IF(O4940="(传统)XDSL",VLOOKUP(S4940,[2]直销续费率明细!C:I,7,FALSE)*1,IF(O4940="GPON+XDSL",VLOOKUP(S4940,[2]直销续费率明细!C:I,7,FALSE)*1,VLOOKUP(S4940,[2]直销续费率明细!C:I,5,FALSE)*1))</f>
        <v>-40</v>
      </c>
      <c r="AL4940" s="22" t="s">
        <v>1300</v>
      </c>
      <c r="AM4940" s="22"/>
      <c r="AN4940" s="22"/>
      <c r="AO4940" s="22" t="s">
        <v>2216</v>
      </c>
      <c r="AP4940" s="22" t="s">
        <v>2261</v>
      </c>
      <c r="AS4940" s="20">
        <f>IF(Y4940&gt;=10,VLOOKUP(U4940,[2]提成计算!B:T,19,FALSE),VLOOKUP(U4940,[2]提成计算!B:T,18,FALSE))</f>
        <v>7.0000000000000007E-2</v>
      </c>
      <c r="AT4940" s="20">
        <f t="shared" ref="AT4940:AT4942" si="3878">IF(AD4940*AS4940&gt;0,AD4940*AS4940,AE4940*AS4940)</f>
        <v>47.6</v>
      </c>
      <c r="AU4940" s="20">
        <f t="shared" ref="AU4940:AU4942" si="3879">IF(AND(AK4940&lt;0,AK4940+AT4940&lt;0),-AT4940,AK4940)</f>
        <v>-40</v>
      </c>
    </row>
    <row r="4941" spans="1:47" x14ac:dyDescent="0.15">
      <c r="A4941" s="21" t="s">
        <v>1273</v>
      </c>
      <c r="B4941" s="22" t="s">
        <v>918</v>
      </c>
      <c r="C4941" s="22" t="s">
        <v>1178</v>
      </c>
      <c r="D4941" s="22" t="s">
        <v>1179</v>
      </c>
      <c r="E4941" s="22" t="s">
        <v>6111</v>
      </c>
      <c r="F4941" s="22" t="s">
        <v>1250</v>
      </c>
      <c r="G4941" s="22" t="s">
        <v>6299</v>
      </c>
      <c r="I4941" s="22">
        <v>13592791014</v>
      </c>
      <c r="J4941" s="22" t="s">
        <v>924</v>
      </c>
      <c r="K4941" s="22" t="s">
        <v>188</v>
      </c>
      <c r="L4941" s="22" t="s">
        <v>1299</v>
      </c>
      <c r="M4941" s="22">
        <v>888</v>
      </c>
      <c r="N4941" s="22">
        <v>888</v>
      </c>
      <c r="O4941" s="22" t="s">
        <v>927</v>
      </c>
      <c r="P4941" s="22" t="s">
        <v>50</v>
      </c>
      <c r="Q4941" s="28"/>
      <c r="R4941" s="21" t="s">
        <v>147</v>
      </c>
      <c r="S4941" s="25" t="s">
        <v>1182</v>
      </c>
      <c r="T4941" s="21" t="s">
        <v>53</v>
      </c>
      <c r="U4941" s="21" t="s">
        <v>6113</v>
      </c>
      <c r="V4941" s="46">
        <v>1</v>
      </c>
      <c r="W4941" s="26">
        <f t="shared" si="3843"/>
        <v>1</v>
      </c>
      <c r="Y4941" s="21">
        <v>12</v>
      </c>
      <c r="Z4941" s="22">
        <f t="shared" si="3865"/>
        <v>888</v>
      </c>
      <c r="AA4941" s="20" t="s">
        <v>2218</v>
      </c>
      <c r="AB4941" s="22"/>
      <c r="AC4941" s="22">
        <v>1</v>
      </c>
      <c r="AD4941" s="22"/>
      <c r="AE4941" s="22">
        <f t="shared" ref="AE4941:AE4948" si="3880">N4941</f>
        <v>888</v>
      </c>
      <c r="AF4941" s="22">
        <f t="shared" si="3846"/>
        <v>888</v>
      </c>
      <c r="AG4941" s="20"/>
      <c r="AH4941" s="22"/>
      <c r="AI4941" s="22"/>
      <c r="AJ4941" s="22">
        <f t="shared" si="3877"/>
        <v>888</v>
      </c>
      <c r="AK4941" s="22">
        <f>IF(O4941="(传统)XDSL",VLOOKUP(S4941,[2]直销续费率明细!C:I,7,FALSE)*1,IF(O4941="GPON+XDSL",VLOOKUP(S4941,[2]直销续费率明细!C:I,7,FALSE)*1,VLOOKUP(S4941,[2]直销续费率明细!C:I,5,FALSE)*1))</f>
        <v>15</v>
      </c>
      <c r="AL4941" s="22" t="s">
        <v>1300</v>
      </c>
      <c r="AM4941" s="22"/>
      <c r="AN4941" s="22"/>
      <c r="AO4941" s="22" t="s">
        <v>5792</v>
      </c>
      <c r="AP4941" s="22" t="s">
        <v>1301</v>
      </c>
      <c r="AS4941" s="20">
        <f>IF(Y4941&gt;=10,VLOOKUP(U4941,[2]提成计算!B:T,19,FALSE),VLOOKUP(U4941,[2]提成计算!B:T,18,FALSE))</f>
        <v>0.09</v>
      </c>
      <c r="AT4941" s="20">
        <f t="shared" si="3878"/>
        <v>79.92</v>
      </c>
      <c r="AU4941" s="20">
        <f t="shared" si="3879"/>
        <v>15</v>
      </c>
    </row>
    <row r="4942" spans="1:47" x14ac:dyDescent="0.15">
      <c r="A4942" s="21" t="s">
        <v>1273</v>
      </c>
      <c r="B4942" s="22" t="s">
        <v>918</v>
      </c>
      <c r="C4942" s="22" t="s">
        <v>1178</v>
      </c>
      <c r="D4942" s="22" t="s">
        <v>1179</v>
      </c>
      <c r="E4942" s="22" t="s">
        <v>1190</v>
      </c>
      <c r="F4942" s="22" t="s">
        <v>1250</v>
      </c>
      <c r="G4942" s="22" t="s">
        <v>6300</v>
      </c>
      <c r="I4942" s="22">
        <v>13811923518</v>
      </c>
      <c r="J4942" s="22" t="s">
        <v>924</v>
      </c>
      <c r="K4942" s="22" t="s">
        <v>390</v>
      </c>
      <c r="L4942" s="22" t="s">
        <v>2137</v>
      </c>
      <c r="M4942" s="22">
        <v>1408</v>
      </c>
      <c r="N4942" s="22">
        <v>1408</v>
      </c>
      <c r="O4942" s="22" t="s">
        <v>927</v>
      </c>
      <c r="P4942" s="22" t="s">
        <v>50</v>
      </c>
      <c r="Q4942" s="28"/>
      <c r="R4942" s="21" t="s">
        <v>117</v>
      </c>
      <c r="S4942" s="25" t="s">
        <v>1192</v>
      </c>
      <c r="T4942" s="21" t="s">
        <v>53</v>
      </c>
      <c r="U4942" s="21" t="s">
        <v>5999</v>
      </c>
      <c r="V4942" s="46">
        <v>1</v>
      </c>
      <c r="W4942" s="26">
        <f t="shared" si="3843"/>
        <v>1</v>
      </c>
      <c r="Y4942" s="21">
        <v>12</v>
      </c>
      <c r="Z4942" s="22">
        <f t="shared" si="3865"/>
        <v>1408</v>
      </c>
      <c r="AA4942" s="20" t="s">
        <v>5794</v>
      </c>
      <c r="AB4942" s="22"/>
      <c r="AC4942" s="22">
        <v>1</v>
      </c>
      <c r="AD4942" s="22"/>
      <c r="AE4942" s="22">
        <f t="shared" si="3880"/>
        <v>1408</v>
      </c>
      <c r="AF4942" s="22">
        <f t="shared" si="3846"/>
        <v>1408</v>
      </c>
      <c r="AG4942" s="20"/>
      <c r="AH4942" s="22"/>
      <c r="AI4942" s="22"/>
      <c r="AJ4942" s="22">
        <f t="shared" si="3877"/>
        <v>1408</v>
      </c>
      <c r="AK4942" s="22">
        <f>IF(O4942="(传统)XDSL",VLOOKUP(S4942,[2]直销续费率明细!C:I,7,FALSE)*1,IF(O4942="GPON+XDSL",VLOOKUP(S4942,[2]直销续费率明细!C:I,7,FALSE)*1,VLOOKUP(S4942,[2]直销续费率明细!C:I,5,FALSE)*1))</f>
        <v>-40</v>
      </c>
      <c r="AL4942" s="22" t="s">
        <v>1309</v>
      </c>
      <c r="AM4942" s="22"/>
      <c r="AN4942" s="22"/>
      <c r="AO4942" s="22" t="s">
        <v>5792</v>
      </c>
      <c r="AP4942" s="22" t="s">
        <v>1301</v>
      </c>
      <c r="AS4942" s="20">
        <f>IF(Y4942&gt;=10,VLOOKUP(U4942,[2]提成计算!B:T,19,FALSE),VLOOKUP(U4942,[2]提成计算!B:T,18,FALSE))</f>
        <v>0.09</v>
      </c>
      <c r="AT4942" s="20">
        <f t="shared" si="3878"/>
        <v>126.72</v>
      </c>
      <c r="AU4942" s="20">
        <f t="shared" si="3879"/>
        <v>-40</v>
      </c>
    </row>
    <row r="4943" spans="1:47" x14ac:dyDescent="0.15">
      <c r="A4943" s="21" t="s">
        <v>1273</v>
      </c>
      <c r="B4943" s="22" t="s">
        <v>918</v>
      </c>
      <c r="C4943" s="22" t="s">
        <v>1178</v>
      </c>
      <c r="D4943" s="22" t="s">
        <v>1183</v>
      </c>
      <c r="E4943" s="22" t="s">
        <v>1193</v>
      </c>
      <c r="F4943" s="22" t="s">
        <v>1250</v>
      </c>
      <c r="G4943" s="22" t="s">
        <v>6301</v>
      </c>
      <c r="I4943" s="22">
        <v>13622688513</v>
      </c>
      <c r="J4943" s="22" t="s">
        <v>1268</v>
      </c>
      <c r="K4943" s="22" t="s">
        <v>1224</v>
      </c>
      <c r="L4943" s="22" t="s">
        <v>1358</v>
      </c>
      <c r="M4943" s="22">
        <v>1088</v>
      </c>
      <c r="N4943" s="22">
        <v>1088</v>
      </c>
      <c r="O4943" s="22" t="s">
        <v>927</v>
      </c>
      <c r="P4943" s="22" t="s">
        <v>50</v>
      </c>
      <c r="Q4943" s="28"/>
      <c r="R4943" s="21" t="s">
        <v>77</v>
      </c>
      <c r="S4943" s="21"/>
      <c r="T4943" s="21" t="s">
        <v>53</v>
      </c>
      <c r="U4943" s="21" t="s">
        <v>5994</v>
      </c>
      <c r="V4943" s="46">
        <v>1</v>
      </c>
      <c r="W4943" s="26">
        <f t="shared" si="3843"/>
        <v>1</v>
      </c>
      <c r="X4943" s="26">
        <f t="shared" si="3844"/>
        <v>1</v>
      </c>
      <c r="Y4943" s="21">
        <v>10</v>
      </c>
      <c r="Z4943" s="22">
        <f t="shared" si="3865"/>
        <v>1088</v>
      </c>
      <c r="AA4943" s="20" t="s">
        <v>5794</v>
      </c>
      <c r="AB4943" s="22"/>
      <c r="AC4943" s="22">
        <v>1</v>
      </c>
      <c r="AD4943" s="22"/>
      <c r="AE4943" s="22">
        <f t="shared" si="3880"/>
        <v>1088</v>
      </c>
      <c r="AF4943" s="22">
        <f t="shared" si="3846"/>
        <v>1088</v>
      </c>
      <c r="AG4943" s="20">
        <f>N4943</f>
        <v>1088</v>
      </c>
      <c r="AH4943" s="20" t="str">
        <f>VLOOKUP(U4943,[1]提成计算!B:I,8,FALSE)</f>
        <v xml:space="preserve"> </v>
      </c>
      <c r="AI4943" s="20"/>
      <c r="AJ4943" s="22"/>
      <c r="AK4943" s="22"/>
      <c r="AM4943" s="22"/>
      <c r="AN4943" s="22"/>
      <c r="AO4943" s="22" t="s">
        <v>5792</v>
      </c>
      <c r="AP4943" s="22" t="s">
        <v>1301</v>
      </c>
      <c r="AS4943" s="20"/>
      <c r="AT4943" s="20"/>
      <c r="AU4943" s="20"/>
    </row>
    <row r="4944" spans="1:47" x14ac:dyDescent="0.15">
      <c r="A4944" s="21" t="s">
        <v>1273</v>
      </c>
      <c r="B4944" s="22" t="s">
        <v>918</v>
      </c>
      <c r="C4944" s="22" t="s">
        <v>1178</v>
      </c>
      <c r="D4944" s="22" t="s">
        <v>1189</v>
      </c>
      <c r="E4944" s="22" t="s">
        <v>6032</v>
      </c>
      <c r="F4944" s="22" t="s">
        <v>1250</v>
      </c>
      <c r="G4944" s="22" t="s">
        <v>503</v>
      </c>
      <c r="I4944" s="22">
        <v>13428506997</v>
      </c>
      <c r="J4944" s="22" t="s">
        <v>924</v>
      </c>
      <c r="K4944" s="22" t="s">
        <v>351</v>
      </c>
      <c r="L4944" s="22" t="s">
        <v>1299</v>
      </c>
      <c r="M4944" s="22">
        <v>888</v>
      </c>
      <c r="N4944" s="22">
        <v>888</v>
      </c>
      <c r="O4944" s="22" t="s">
        <v>927</v>
      </c>
      <c r="P4944" s="22" t="s">
        <v>50</v>
      </c>
      <c r="Q4944" s="28"/>
      <c r="R4944" s="21" t="s">
        <v>117</v>
      </c>
      <c r="S4944" s="25" t="s">
        <v>1201</v>
      </c>
      <c r="T4944" s="21" t="s">
        <v>53</v>
      </c>
      <c r="U4944" s="21" t="s">
        <v>5925</v>
      </c>
      <c r="V4944" s="46">
        <v>1</v>
      </c>
      <c r="W4944" s="26">
        <f t="shared" si="3843"/>
        <v>1</v>
      </c>
      <c r="Y4944" s="21">
        <v>12</v>
      </c>
      <c r="Z4944" s="22">
        <f t="shared" si="3865"/>
        <v>888</v>
      </c>
      <c r="AA4944" s="20" t="s">
        <v>5794</v>
      </c>
      <c r="AB4944" s="22"/>
      <c r="AC4944" s="22">
        <v>1</v>
      </c>
      <c r="AD4944" s="22"/>
      <c r="AE4944" s="22">
        <f t="shared" si="3880"/>
        <v>888</v>
      </c>
      <c r="AF4944" s="22">
        <f t="shared" si="3846"/>
        <v>888</v>
      </c>
      <c r="AG4944" s="20"/>
      <c r="AH4944" s="22"/>
      <c r="AI4944" s="22"/>
      <c r="AJ4944" s="22">
        <f t="shared" ref="AJ4944:AJ4945" si="3881">N4944</f>
        <v>888</v>
      </c>
      <c r="AK4944" s="22"/>
      <c r="AL4944" s="22" t="s">
        <v>1871</v>
      </c>
      <c r="AM4944" s="22"/>
      <c r="AN4944" s="22"/>
      <c r="AO4944" s="22" t="s">
        <v>5792</v>
      </c>
      <c r="AP4944" s="22" t="s">
        <v>1301</v>
      </c>
      <c r="AS4944" s="20">
        <f>IF(Y4944&gt;=10,VLOOKUP(U4944,[2]提成计算!B:T,19,FALSE),VLOOKUP(U4944,[2]提成计算!B:T,18,FALSE))</f>
        <v>0.1</v>
      </c>
      <c r="AT4944" s="20">
        <f t="shared" ref="AT4944:AT4945" si="3882">IF(AD4944*AS4944&gt;0,AD4944*AS4944,AE4944*AS4944)</f>
        <v>88.800000000000011</v>
      </c>
      <c r="AU4944" s="20">
        <f t="shared" ref="AU4944" si="3883">IF(AND(AK4944&lt;0,AK4944+AT4944&lt;0),AT4944,AK4944)</f>
        <v>0</v>
      </c>
    </row>
    <row r="4945" spans="1:47" x14ac:dyDescent="0.15">
      <c r="A4945" s="21" t="s">
        <v>1273</v>
      </c>
      <c r="B4945" s="22" t="s">
        <v>918</v>
      </c>
      <c r="C4945" s="22" t="s">
        <v>1178</v>
      </c>
      <c r="D4945" s="22" t="s">
        <v>1183</v>
      </c>
      <c r="E4945" s="22" t="s">
        <v>6134</v>
      </c>
      <c r="F4945" s="22" t="s">
        <v>1250</v>
      </c>
      <c r="G4945" s="22" t="s">
        <v>6302</v>
      </c>
      <c r="I4945" s="22">
        <v>13713119930</v>
      </c>
      <c r="J4945" s="22" t="s">
        <v>924</v>
      </c>
      <c r="K4945" s="22" t="s">
        <v>5844</v>
      </c>
      <c r="L4945" s="22" t="s">
        <v>1299</v>
      </c>
      <c r="M4945" s="22">
        <v>888</v>
      </c>
      <c r="N4945" s="22">
        <v>888</v>
      </c>
      <c r="O4945" s="22" t="s">
        <v>927</v>
      </c>
      <c r="P4945" s="22" t="s">
        <v>50</v>
      </c>
      <c r="Q4945" s="28"/>
      <c r="R4945" s="21" t="s">
        <v>77</v>
      </c>
      <c r="S4945" s="25" t="s">
        <v>1196</v>
      </c>
      <c r="T4945" s="21" t="s">
        <v>53</v>
      </c>
      <c r="U4945" s="21" t="s">
        <v>5945</v>
      </c>
      <c r="V4945" s="46">
        <v>1</v>
      </c>
      <c r="W4945" s="26">
        <f t="shared" si="3843"/>
        <v>1</v>
      </c>
      <c r="Y4945" s="21">
        <v>12</v>
      </c>
      <c r="Z4945" s="22">
        <f t="shared" si="3865"/>
        <v>888</v>
      </c>
      <c r="AA4945" s="20" t="s">
        <v>5794</v>
      </c>
      <c r="AB4945" s="22"/>
      <c r="AC4945" s="22">
        <v>1</v>
      </c>
      <c r="AD4945" s="22"/>
      <c r="AE4945" s="22">
        <f t="shared" si="3880"/>
        <v>888</v>
      </c>
      <c r="AF4945" s="22">
        <f t="shared" si="3846"/>
        <v>888</v>
      </c>
      <c r="AG4945" s="20"/>
      <c r="AH4945" s="22"/>
      <c r="AI4945" s="22"/>
      <c r="AJ4945" s="22">
        <f t="shared" si="3881"/>
        <v>888</v>
      </c>
      <c r="AK4945" s="22">
        <f>IF(O4945="(传统)XDSL",VLOOKUP(S4945,[2]直销续费率明细!C:I,7,FALSE)*1,IF(O4945="GPON+XDSL",VLOOKUP(S4945,[2]直销续费率明细!C:I,7,FALSE)*1,VLOOKUP(S4945,[2]直销续费率明细!C:I,5,FALSE)*1))</f>
        <v>-40</v>
      </c>
      <c r="AL4945" s="22" t="s">
        <v>1300</v>
      </c>
      <c r="AM4945" s="22"/>
      <c r="AN4945" s="22"/>
      <c r="AO4945" s="22" t="s">
        <v>5792</v>
      </c>
      <c r="AP4945" s="22" t="s">
        <v>1301</v>
      </c>
      <c r="AS4945" s="20">
        <f>IF(Y4945&gt;=10,VLOOKUP(U4945,[2]提成计算!B:T,19,FALSE),VLOOKUP(U4945,[2]提成计算!B:T,18,FALSE))</f>
        <v>0.09</v>
      </c>
      <c r="AT4945" s="20">
        <f t="shared" si="3882"/>
        <v>79.92</v>
      </c>
      <c r="AU4945" s="20">
        <f t="shared" ref="AU4945" si="3884">IF(AND(AK4945&lt;0,AK4945+AT4945&lt;0),-AT4945,AK4945)</f>
        <v>-40</v>
      </c>
    </row>
    <row r="4946" spans="1:47" x14ac:dyDescent="0.15">
      <c r="A4946" s="21" t="s">
        <v>1273</v>
      </c>
      <c r="B4946" s="22" t="s">
        <v>918</v>
      </c>
      <c r="C4946" s="22" t="s">
        <v>1178</v>
      </c>
      <c r="D4946" s="22" t="s">
        <v>1183</v>
      </c>
      <c r="E4946" s="22" t="s">
        <v>1212</v>
      </c>
      <c r="F4946" s="22" t="s">
        <v>1250</v>
      </c>
      <c r="G4946" s="22" t="s">
        <v>6303</v>
      </c>
      <c r="I4946" s="22">
        <v>13580882791</v>
      </c>
      <c r="J4946" s="22" t="s">
        <v>1268</v>
      </c>
      <c r="K4946" s="22" t="s">
        <v>5844</v>
      </c>
      <c r="L4946" s="22" t="s">
        <v>1898</v>
      </c>
      <c r="M4946" s="22">
        <v>1398</v>
      </c>
      <c r="N4946" s="22">
        <v>1398</v>
      </c>
      <c r="O4946" s="22" t="s">
        <v>927</v>
      </c>
      <c r="P4946" s="22" t="s">
        <v>50</v>
      </c>
      <c r="Q4946" s="28"/>
      <c r="R4946" s="21" t="s">
        <v>77</v>
      </c>
      <c r="S4946" s="21"/>
      <c r="T4946" s="21" t="s">
        <v>53</v>
      </c>
      <c r="U4946" s="21" t="s">
        <v>5945</v>
      </c>
      <c r="V4946" s="46">
        <v>1</v>
      </c>
      <c r="W4946" s="26">
        <f t="shared" si="3843"/>
        <v>1</v>
      </c>
      <c r="X4946" s="26">
        <f t="shared" si="3844"/>
        <v>1</v>
      </c>
      <c r="Y4946" s="21">
        <v>20</v>
      </c>
      <c r="Z4946" s="22">
        <f t="shared" si="3865"/>
        <v>1398</v>
      </c>
      <c r="AA4946" s="20" t="s">
        <v>5794</v>
      </c>
      <c r="AB4946" s="22"/>
      <c r="AC4946" s="22">
        <v>1</v>
      </c>
      <c r="AD4946" s="22"/>
      <c r="AE4946" s="22">
        <f t="shared" si="3880"/>
        <v>1398</v>
      </c>
      <c r="AF4946" s="22">
        <f t="shared" si="3846"/>
        <v>1398</v>
      </c>
      <c r="AG4946" s="20">
        <f t="shared" ref="AG4946:AG4947" si="3885">N4946</f>
        <v>1398</v>
      </c>
      <c r="AH4946" s="20" t="str">
        <f>VLOOKUP(U4946,[1]提成计算!B:I,8,FALSE)</f>
        <v xml:space="preserve"> </v>
      </c>
      <c r="AI4946" s="20"/>
      <c r="AJ4946" s="22"/>
      <c r="AK4946" s="22"/>
      <c r="AM4946" s="22"/>
      <c r="AN4946" s="22"/>
      <c r="AO4946" s="22" t="s">
        <v>5792</v>
      </c>
      <c r="AP4946" s="22" t="s">
        <v>1301</v>
      </c>
      <c r="AS4946" s="20"/>
      <c r="AT4946" s="20"/>
      <c r="AU4946" s="20"/>
    </row>
    <row r="4947" spans="1:47" x14ac:dyDescent="0.15">
      <c r="A4947" s="21" t="s">
        <v>1273</v>
      </c>
      <c r="B4947" s="22" t="s">
        <v>918</v>
      </c>
      <c r="C4947" s="22" t="s">
        <v>1178</v>
      </c>
      <c r="D4947" s="22" t="s">
        <v>1183</v>
      </c>
      <c r="E4947" s="22" t="s">
        <v>1184</v>
      </c>
      <c r="F4947" s="22" t="s">
        <v>1250</v>
      </c>
      <c r="G4947" s="22" t="s">
        <v>6304</v>
      </c>
      <c r="I4947" s="22">
        <v>13791238577</v>
      </c>
      <c r="J4947" s="20" t="s">
        <v>6305</v>
      </c>
      <c r="K4947" s="22" t="s">
        <v>6251</v>
      </c>
      <c r="L4947" s="22" t="s">
        <v>1358</v>
      </c>
      <c r="M4947" s="22">
        <v>1088</v>
      </c>
      <c r="N4947" s="22">
        <v>1088</v>
      </c>
      <c r="O4947" s="22" t="s">
        <v>927</v>
      </c>
      <c r="P4947" s="22" t="s">
        <v>50</v>
      </c>
      <c r="Q4947" s="28"/>
      <c r="R4947" s="21" t="s">
        <v>77</v>
      </c>
      <c r="S4947" s="21"/>
      <c r="T4947" s="20" t="s">
        <v>6248</v>
      </c>
      <c r="U4947" s="21" t="s">
        <v>6249</v>
      </c>
      <c r="V4947" s="46">
        <v>1</v>
      </c>
      <c r="W4947" s="26">
        <f t="shared" si="3843"/>
        <v>1</v>
      </c>
      <c r="X4947" s="26">
        <f t="shared" si="3844"/>
        <v>1</v>
      </c>
      <c r="Y4947" s="21">
        <v>10</v>
      </c>
      <c r="Z4947" s="22">
        <f t="shared" si="3865"/>
        <v>1088</v>
      </c>
      <c r="AA4947" s="20" t="s">
        <v>5794</v>
      </c>
      <c r="AB4947" s="22"/>
      <c r="AC4947" s="22">
        <v>1</v>
      </c>
      <c r="AD4947" s="22"/>
      <c r="AE4947" s="22">
        <f t="shared" si="3880"/>
        <v>1088</v>
      </c>
      <c r="AF4947" s="22">
        <f t="shared" si="3846"/>
        <v>1088</v>
      </c>
      <c r="AG4947" s="20">
        <f t="shared" si="3885"/>
        <v>1088</v>
      </c>
      <c r="AH4947" s="20"/>
      <c r="AI4947" s="20"/>
      <c r="AJ4947" s="22"/>
      <c r="AK4947" s="22"/>
      <c r="AL4947" s="22" t="s">
        <v>1871</v>
      </c>
      <c r="AM4947" s="22"/>
      <c r="AN4947" s="22"/>
      <c r="AO4947" s="22" t="s">
        <v>5792</v>
      </c>
      <c r="AP4947" s="22" t="s">
        <v>1301</v>
      </c>
      <c r="AS4947" s="20"/>
      <c r="AT4947" s="20"/>
      <c r="AU4947" s="20"/>
    </row>
    <row r="4948" spans="1:47" x14ac:dyDescent="0.15">
      <c r="A4948" s="21" t="s">
        <v>1273</v>
      </c>
      <c r="B4948" s="22" t="s">
        <v>918</v>
      </c>
      <c r="C4948" s="22" t="s">
        <v>1178</v>
      </c>
      <c r="D4948" s="22" t="s">
        <v>1183</v>
      </c>
      <c r="E4948" s="22" t="s">
        <v>6120</v>
      </c>
      <c r="F4948" s="22" t="s">
        <v>1250</v>
      </c>
      <c r="G4948" s="22" t="s">
        <v>6306</v>
      </c>
      <c r="I4948" s="22">
        <v>13612669828</v>
      </c>
      <c r="J4948" s="22" t="s">
        <v>924</v>
      </c>
      <c r="K4948" s="22" t="s">
        <v>1224</v>
      </c>
      <c r="L4948" s="22" t="s">
        <v>1299</v>
      </c>
      <c r="M4948" s="22">
        <v>888</v>
      </c>
      <c r="N4948" s="22">
        <v>888</v>
      </c>
      <c r="O4948" s="22" t="s">
        <v>927</v>
      </c>
      <c r="P4948" s="22" t="s">
        <v>50</v>
      </c>
      <c r="Q4948" s="28"/>
      <c r="R4948" s="21" t="s">
        <v>77</v>
      </c>
      <c r="S4948" s="25" t="s">
        <v>1196</v>
      </c>
      <c r="T4948" s="21" t="s">
        <v>53</v>
      </c>
      <c r="U4948" s="21" t="s">
        <v>5994</v>
      </c>
      <c r="V4948" s="46">
        <v>1</v>
      </c>
      <c r="W4948" s="26">
        <f t="shared" si="3843"/>
        <v>1</v>
      </c>
      <c r="Y4948" s="21">
        <v>12</v>
      </c>
      <c r="Z4948" s="22">
        <f t="shared" si="3865"/>
        <v>888</v>
      </c>
      <c r="AA4948" s="20" t="s">
        <v>5794</v>
      </c>
      <c r="AB4948" s="22"/>
      <c r="AC4948" s="22">
        <v>1</v>
      </c>
      <c r="AD4948" s="22"/>
      <c r="AE4948" s="22">
        <f t="shared" si="3880"/>
        <v>888</v>
      </c>
      <c r="AF4948" s="22">
        <f t="shared" si="3846"/>
        <v>888</v>
      </c>
      <c r="AG4948" s="20"/>
      <c r="AH4948" s="22"/>
      <c r="AI4948" s="22"/>
      <c r="AJ4948" s="22">
        <f>N4948</f>
        <v>888</v>
      </c>
      <c r="AK4948" s="22">
        <f>IF(O4948="(传统)XDSL",VLOOKUP(S4948,[2]直销续费率明细!C:I,7,FALSE)*1,IF(O4948="GPON+XDSL",VLOOKUP(S4948,[2]直销续费率明细!C:I,7,FALSE)*1,VLOOKUP(S4948,[2]直销续费率明细!C:I,5,FALSE)*1))</f>
        <v>-40</v>
      </c>
      <c r="AL4948" s="22" t="s">
        <v>1309</v>
      </c>
      <c r="AM4948" s="22"/>
      <c r="AN4948" s="22"/>
      <c r="AO4948" s="22" t="s">
        <v>2216</v>
      </c>
      <c r="AP4948" s="22" t="s">
        <v>1301</v>
      </c>
      <c r="AS4948" s="20">
        <f>IF(Y4948&gt;=10,VLOOKUP(U4948,[2]提成计算!B:T,19,FALSE),VLOOKUP(U4948,[2]提成计算!B:T,18,FALSE))</f>
        <v>0.1</v>
      </c>
      <c r="AT4948" s="20">
        <f t="shared" ref="AT4948" si="3886">IF(AD4948*AS4948&gt;0,AD4948*AS4948,AE4948*AS4948)</f>
        <v>88.800000000000011</v>
      </c>
      <c r="AU4948" s="20">
        <f t="shared" ref="AU4948" si="3887">IF(AND(AK4948&lt;0,AK4948+AT4948&lt;0),-AT4948,AK4948)</f>
        <v>-40</v>
      </c>
    </row>
    <row r="4949" spans="1:47" x14ac:dyDescent="0.15">
      <c r="A4949" s="21" t="s">
        <v>1273</v>
      </c>
      <c r="B4949" s="22" t="s">
        <v>918</v>
      </c>
      <c r="C4949" s="22" t="s">
        <v>1178</v>
      </c>
      <c r="D4949" s="22" t="s">
        <v>1183</v>
      </c>
      <c r="E4949" s="22" t="s">
        <v>1209</v>
      </c>
      <c r="F4949" s="22" t="s">
        <v>1250</v>
      </c>
      <c r="G4949" s="22" t="s">
        <v>6307</v>
      </c>
      <c r="I4949" s="22">
        <v>13832977970</v>
      </c>
      <c r="J4949" s="22" t="s">
        <v>1275</v>
      </c>
      <c r="K4949" s="22" t="s">
        <v>5844</v>
      </c>
      <c r="L4949" s="22" t="s">
        <v>1277</v>
      </c>
      <c r="M4949" s="22">
        <v>208</v>
      </c>
      <c r="N4949" s="22">
        <v>208</v>
      </c>
      <c r="O4949" s="22" t="s">
        <v>927</v>
      </c>
      <c r="P4949" s="22" t="s">
        <v>50</v>
      </c>
      <c r="Q4949" s="28"/>
      <c r="R4949" s="21" t="s">
        <v>77</v>
      </c>
      <c r="S4949" s="21"/>
      <c r="T4949" s="21" t="s">
        <v>53</v>
      </c>
      <c r="U4949" s="21" t="s">
        <v>5954</v>
      </c>
      <c r="V4949" s="46"/>
      <c r="Y4949" s="21">
        <v>2</v>
      </c>
      <c r="Z4949" s="22">
        <f t="shared" si="3865"/>
        <v>208</v>
      </c>
      <c r="AA4949" s="20" t="s">
        <v>2218</v>
      </c>
      <c r="AB4949" s="22"/>
      <c r="AC4949" s="22"/>
      <c r="AD4949" s="22"/>
      <c r="AE4949" s="22"/>
      <c r="AF4949" s="22"/>
      <c r="AG4949" s="20"/>
      <c r="AH4949" s="22"/>
      <c r="AI4949" s="22"/>
      <c r="AJ4949" s="22"/>
      <c r="AK4949" s="22"/>
      <c r="AM4949" s="22"/>
      <c r="AN4949" s="22"/>
      <c r="AO4949" s="22" t="s">
        <v>2216</v>
      </c>
      <c r="AP4949" s="22">
        <v>0</v>
      </c>
      <c r="AS4949" s="20"/>
      <c r="AT4949" s="20"/>
      <c r="AU4949" s="20"/>
    </row>
    <row r="4950" spans="1:47" x14ac:dyDescent="0.15">
      <c r="A4950" s="21" t="s">
        <v>1273</v>
      </c>
      <c r="B4950" s="22" t="s">
        <v>918</v>
      </c>
      <c r="C4950" s="22" t="s">
        <v>1178</v>
      </c>
      <c r="D4950" s="22" t="s">
        <v>1183</v>
      </c>
      <c r="E4950" s="22" t="s">
        <v>1885</v>
      </c>
      <c r="F4950" s="22" t="s">
        <v>1250</v>
      </c>
      <c r="G4950" s="22" t="s">
        <v>6308</v>
      </c>
      <c r="I4950" s="22">
        <v>13790643308</v>
      </c>
      <c r="J4950" s="22" t="s">
        <v>924</v>
      </c>
      <c r="K4950" s="22" t="s">
        <v>1224</v>
      </c>
      <c r="L4950" s="22" t="s">
        <v>1299</v>
      </c>
      <c r="M4950" s="22">
        <v>888</v>
      </c>
      <c r="N4950" s="22">
        <v>888</v>
      </c>
      <c r="O4950" s="22" t="s">
        <v>927</v>
      </c>
      <c r="P4950" s="22" t="s">
        <v>50</v>
      </c>
      <c r="Q4950" s="28"/>
      <c r="R4950" s="21" t="s">
        <v>77</v>
      </c>
      <c r="S4950" s="25" t="s">
        <v>1196</v>
      </c>
      <c r="T4950" s="21" t="s">
        <v>53</v>
      </c>
      <c r="U4950" s="21" t="s">
        <v>5933</v>
      </c>
      <c r="V4950" s="46">
        <v>1</v>
      </c>
      <c r="W4950" s="26">
        <f t="shared" ref="W4950:W5006" si="3888">V4950</f>
        <v>1</v>
      </c>
      <c r="Y4950" s="21">
        <v>12</v>
      </c>
      <c r="Z4950" s="22">
        <f t="shared" si="3865"/>
        <v>888</v>
      </c>
      <c r="AA4950" s="20" t="s">
        <v>5794</v>
      </c>
      <c r="AB4950" s="22"/>
      <c r="AC4950" s="22">
        <v>1</v>
      </c>
      <c r="AD4950" s="22"/>
      <c r="AE4950" s="22">
        <f t="shared" ref="AE4950:AE4954" si="3889">N4950</f>
        <v>888</v>
      </c>
      <c r="AF4950" s="22">
        <f t="shared" ref="AF4950:AF5006" si="3890">N4950</f>
        <v>888</v>
      </c>
      <c r="AG4950" s="20"/>
      <c r="AH4950" s="22"/>
      <c r="AI4950" s="22"/>
      <c r="AJ4950" s="22">
        <f t="shared" ref="AJ4950:AJ4951" si="3891">N4950</f>
        <v>888</v>
      </c>
      <c r="AK4950" s="22">
        <f>IF(O4950="(传统)XDSL",VLOOKUP(S4950,[2]直销续费率明细!C:I,7,FALSE)*1,IF(O4950="GPON+XDSL",VLOOKUP(S4950,[2]直销续费率明细!C:I,7,FALSE)*1,VLOOKUP(S4950,[2]直销续费率明细!C:I,5,FALSE)*1))</f>
        <v>-40</v>
      </c>
      <c r="AL4950" s="22" t="s">
        <v>1300</v>
      </c>
      <c r="AM4950" s="22"/>
      <c r="AN4950" s="22"/>
      <c r="AO4950" s="22" t="s">
        <v>5792</v>
      </c>
      <c r="AP4950" s="22" t="s">
        <v>1301</v>
      </c>
      <c r="AS4950" s="20">
        <f>IF(Y4950&gt;=10,VLOOKUP(U4950,[2]提成计算!B:T,19,FALSE),VLOOKUP(U4950,[2]提成计算!B:T,18,FALSE))</f>
        <v>0.1</v>
      </c>
      <c r="AT4950" s="20">
        <f t="shared" ref="AT4950:AT4951" si="3892">IF(AD4950*AS4950&gt;0,AD4950*AS4950,AE4950*AS4950)</f>
        <v>88.800000000000011</v>
      </c>
      <c r="AU4950" s="20">
        <f t="shared" ref="AU4950:AU4951" si="3893">IF(AND(AK4950&lt;0,AK4950+AT4950&lt;0),-AT4950,AK4950)</f>
        <v>-40</v>
      </c>
    </row>
    <row r="4951" spans="1:47" x14ac:dyDescent="0.15">
      <c r="A4951" s="21" t="s">
        <v>1273</v>
      </c>
      <c r="B4951" s="22" t="s">
        <v>918</v>
      </c>
      <c r="C4951" s="22" t="s">
        <v>1178</v>
      </c>
      <c r="D4951" s="22" t="s">
        <v>1189</v>
      </c>
      <c r="E4951" s="22" t="s">
        <v>1400</v>
      </c>
      <c r="F4951" s="22" t="s">
        <v>1250</v>
      </c>
      <c r="G4951" s="22" t="s">
        <v>6309</v>
      </c>
      <c r="I4951" s="22">
        <v>13712334407</v>
      </c>
      <c r="J4951" s="22" t="s">
        <v>924</v>
      </c>
      <c r="K4951" s="22" t="s">
        <v>115</v>
      </c>
      <c r="L4951" s="22" t="s">
        <v>1299</v>
      </c>
      <c r="M4951" s="22">
        <v>888</v>
      </c>
      <c r="N4951" s="22">
        <v>888</v>
      </c>
      <c r="O4951" s="22" t="s">
        <v>927</v>
      </c>
      <c r="P4951" s="22" t="s">
        <v>50</v>
      </c>
      <c r="Q4951" s="28"/>
      <c r="R4951" s="21" t="s">
        <v>117</v>
      </c>
      <c r="S4951" s="25" t="s">
        <v>1201</v>
      </c>
      <c r="T4951" s="21" t="s">
        <v>53</v>
      </c>
      <c r="U4951" s="21" t="s">
        <v>5936</v>
      </c>
      <c r="V4951" s="46">
        <v>1</v>
      </c>
      <c r="W4951" s="26">
        <f t="shared" si="3888"/>
        <v>1</v>
      </c>
      <c r="Y4951" s="21">
        <v>12</v>
      </c>
      <c r="Z4951" s="22">
        <f t="shared" si="3865"/>
        <v>888</v>
      </c>
      <c r="AA4951" s="20" t="s">
        <v>5794</v>
      </c>
      <c r="AB4951" s="22"/>
      <c r="AC4951" s="22">
        <v>1</v>
      </c>
      <c r="AD4951" s="22"/>
      <c r="AE4951" s="22">
        <f t="shared" si="3889"/>
        <v>888</v>
      </c>
      <c r="AF4951" s="22">
        <f t="shared" si="3890"/>
        <v>888</v>
      </c>
      <c r="AG4951" s="20"/>
      <c r="AH4951" s="22"/>
      <c r="AI4951" s="22"/>
      <c r="AJ4951" s="22">
        <f t="shared" si="3891"/>
        <v>888</v>
      </c>
      <c r="AK4951" s="22">
        <f>IF(O4951="(传统)XDSL",VLOOKUP(S4951,[2]直销续费率明细!C:I,7,FALSE)*1,IF(O4951="GPON+XDSL",VLOOKUP(S4951,[2]直销续费率明细!C:I,7,FALSE)*1,VLOOKUP(S4951,[2]直销续费率明细!C:I,5,FALSE)*1))</f>
        <v>-40</v>
      </c>
      <c r="AL4951" s="22" t="s">
        <v>1309</v>
      </c>
      <c r="AM4951" s="22"/>
      <c r="AN4951" s="22"/>
      <c r="AO4951" s="22" t="s">
        <v>5792</v>
      </c>
      <c r="AP4951" s="22" t="s">
        <v>1301</v>
      </c>
      <c r="AS4951" s="20">
        <f>IF(Y4951&gt;=10,VLOOKUP(U4951,[2]提成计算!B:T,19,FALSE),VLOOKUP(U4951,[2]提成计算!B:T,18,FALSE))</f>
        <v>0.12</v>
      </c>
      <c r="AT4951" s="20">
        <f t="shared" si="3892"/>
        <v>106.56</v>
      </c>
      <c r="AU4951" s="20">
        <f t="shared" si="3893"/>
        <v>-40</v>
      </c>
    </row>
    <row r="4952" spans="1:47" x14ac:dyDescent="0.15">
      <c r="A4952" s="21" t="s">
        <v>1273</v>
      </c>
      <c r="B4952" s="22" t="s">
        <v>918</v>
      </c>
      <c r="C4952" s="22" t="s">
        <v>1178</v>
      </c>
      <c r="D4952" s="22" t="s">
        <v>1189</v>
      </c>
      <c r="E4952" s="22" t="s">
        <v>1400</v>
      </c>
      <c r="F4952" s="22" t="s">
        <v>1250</v>
      </c>
      <c r="G4952" s="22" t="s">
        <v>6310</v>
      </c>
      <c r="I4952" s="22">
        <v>13530119821</v>
      </c>
      <c r="J4952" s="22" t="s">
        <v>1268</v>
      </c>
      <c r="K4952" s="22" t="s">
        <v>115</v>
      </c>
      <c r="L4952" s="22" t="s">
        <v>1358</v>
      </c>
      <c r="M4952" s="22">
        <v>1088</v>
      </c>
      <c r="N4952" s="22">
        <v>1088</v>
      </c>
      <c r="O4952" s="22" t="s">
        <v>927</v>
      </c>
      <c r="P4952" s="22" t="s">
        <v>50</v>
      </c>
      <c r="Q4952" s="28"/>
      <c r="R4952" s="21" t="s">
        <v>117</v>
      </c>
      <c r="S4952" s="21"/>
      <c r="T4952" s="21" t="s">
        <v>53</v>
      </c>
      <c r="U4952" s="21" t="s">
        <v>5936</v>
      </c>
      <c r="V4952" s="46">
        <v>1</v>
      </c>
      <c r="W4952" s="26">
        <f t="shared" si="3888"/>
        <v>1</v>
      </c>
      <c r="X4952" s="26">
        <f t="shared" ref="X4952:X5002" si="3894">V4952</f>
        <v>1</v>
      </c>
      <c r="Y4952" s="21">
        <v>10</v>
      </c>
      <c r="Z4952" s="22">
        <f t="shared" si="3865"/>
        <v>1088</v>
      </c>
      <c r="AA4952" s="20" t="s">
        <v>2218</v>
      </c>
      <c r="AB4952" s="22"/>
      <c r="AC4952" s="22">
        <v>1</v>
      </c>
      <c r="AD4952" s="22"/>
      <c r="AE4952" s="22">
        <f t="shared" si="3889"/>
        <v>1088</v>
      </c>
      <c r="AF4952" s="22">
        <f t="shared" si="3890"/>
        <v>1088</v>
      </c>
      <c r="AG4952" s="20">
        <f t="shared" ref="AG4952:AG4953" si="3895">N4952</f>
        <v>1088</v>
      </c>
      <c r="AH4952" s="20" t="str">
        <f>VLOOKUP(U4952,[1]提成计算!B:I,8,FALSE)</f>
        <v>否</v>
      </c>
      <c r="AI4952" s="20"/>
      <c r="AJ4952" s="22"/>
      <c r="AK4952" s="22"/>
      <c r="AM4952" s="22"/>
      <c r="AN4952" s="22"/>
      <c r="AO4952" s="22" t="s">
        <v>5792</v>
      </c>
      <c r="AP4952" s="22" t="s">
        <v>1301</v>
      </c>
      <c r="AS4952" s="20"/>
      <c r="AT4952" s="20"/>
      <c r="AU4952" s="20"/>
    </row>
    <row r="4953" spans="1:47" x14ac:dyDescent="0.15">
      <c r="A4953" s="21" t="s">
        <v>1273</v>
      </c>
      <c r="B4953" s="22" t="s">
        <v>918</v>
      </c>
      <c r="C4953" s="22" t="s">
        <v>1178</v>
      </c>
      <c r="D4953" s="22" t="s">
        <v>1179</v>
      </c>
      <c r="E4953" s="22" t="s">
        <v>1236</v>
      </c>
      <c r="F4953" s="22" t="s">
        <v>1250</v>
      </c>
      <c r="G4953" s="22" t="s">
        <v>6311</v>
      </c>
      <c r="I4953" s="22">
        <v>13694949695</v>
      </c>
      <c r="J4953" s="22" t="s">
        <v>1268</v>
      </c>
      <c r="K4953" s="22" t="s">
        <v>1238</v>
      </c>
      <c r="L4953" s="22" t="s">
        <v>1358</v>
      </c>
      <c r="M4953" s="22">
        <v>1088</v>
      </c>
      <c r="N4953" s="22">
        <v>1088</v>
      </c>
      <c r="O4953" s="22" t="s">
        <v>927</v>
      </c>
      <c r="P4953" s="22" t="s">
        <v>50</v>
      </c>
      <c r="Q4953" s="28"/>
      <c r="R4953" s="21" t="s">
        <v>147</v>
      </c>
      <c r="S4953" s="21"/>
      <c r="T4953" s="21" t="s">
        <v>53</v>
      </c>
      <c r="U4953" s="21" t="s">
        <v>6043</v>
      </c>
      <c r="V4953" s="46">
        <v>1</v>
      </c>
      <c r="W4953" s="26">
        <f t="shared" si="3888"/>
        <v>1</v>
      </c>
      <c r="X4953" s="26">
        <f t="shared" si="3894"/>
        <v>1</v>
      </c>
      <c r="Y4953" s="21">
        <v>10</v>
      </c>
      <c r="Z4953" s="22">
        <f t="shared" si="3865"/>
        <v>1088</v>
      </c>
      <c r="AA4953" s="20" t="s">
        <v>5794</v>
      </c>
      <c r="AB4953" s="22"/>
      <c r="AC4953" s="22">
        <v>1</v>
      </c>
      <c r="AD4953" s="22"/>
      <c r="AE4953" s="22">
        <f t="shared" si="3889"/>
        <v>1088</v>
      </c>
      <c r="AF4953" s="22">
        <f t="shared" si="3890"/>
        <v>1088</v>
      </c>
      <c r="AG4953" s="20">
        <f t="shared" si="3895"/>
        <v>1088</v>
      </c>
      <c r="AH4953" s="20" t="str">
        <f>VLOOKUP(U4953,[1]提成计算!B:I,8,FALSE)</f>
        <v xml:space="preserve"> </v>
      </c>
      <c r="AI4953" s="20"/>
      <c r="AJ4953" s="22"/>
      <c r="AK4953" s="22"/>
      <c r="AM4953" s="22"/>
      <c r="AN4953" s="22"/>
      <c r="AO4953" s="22" t="s">
        <v>5792</v>
      </c>
      <c r="AP4953" s="22" t="s">
        <v>1301</v>
      </c>
      <c r="AS4953" s="20"/>
      <c r="AT4953" s="20"/>
      <c r="AU4953" s="20"/>
    </row>
    <row r="4954" spans="1:47" x14ac:dyDescent="0.15">
      <c r="A4954" s="21" t="s">
        <v>1273</v>
      </c>
      <c r="B4954" s="22" t="s">
        <v>918</v>
      </c>
      <c r="C4954" s="22" t="s">
        <v>1178</v>
      </c>
      <c r="D4954" s="22" t="s">
        <v>1189</v>
      </c>
      <c r="E4954" s="22" t="s">
        <v>6007</v>
      </c>
      <c r="F4954" s="22" t="s">
        <v>1250</v>
      </c>
      <c r="G4954" s="22" t="s">
        <v>6312</v>
      </c>
      <c r="I4954" s="22">
        <v>13450630583</v>
      </c>
      <c r="J4954" s="22" t="s">
        <v>924</v>
      </c>
      <c r="K4954" s="22" t="s">
        <v>5884</v>
      </c>
      <c r="L4954" s="22" t="s">
        <v>1299</v>
      </c>
      <c r="M4954" s="22">
        <v>888</v>
      </c>
      <c r="N4954" s="22">
        <v>888</v>
      </c>
      <c r="O4954" s="22" t="s">
        <v>927</v>
      </c>
      <c r="P4954" s="22" t="s">
        <v>50</v>
      </c>
      <c r="Q4954" s="28"/>
      <c r="R4954" s="22" t="s">
        <v>117</v>
      </c>
      <c r="T4954" s="21" t="s">
        <v>948</v>
      </c>
      <c r="U4954" s="22" t="s">
        <v>117</v>
      </c>
      <c r="V4954" s="46">
        <v>1</v>
      </c>
      <c r="W4954" s="26">
        <f t="shared" si="3888"/>
        <v>1</v>
      </c>
      <c r="Y4954" s="21">
        <v>12</v>
      </c>
      <c r="Z4954" s="22">
        <f t="shared" si="3865"/>
        <v>888</v>
      </c>
      <c r="AA4954" s="20" t="s">
        <v>5794</v>
      </c>
      <c r="AB4954" s="22"/>
      <c r="AC4954" s="22">
        <v>1</v>
      </c>
      <c r="AD4954" s="22"/>
      <c r="AE4954" s="22">
        <f t="shared" si="3889"/>
        <v>888</v>
      </c>
      <c r="AF4954" s="22">
        <f t="shared" si="3890"/>
        <v>888</v>
      </c>
      <c r="AG4954" s="20"/>
      <c r="AH4954" s="22"/>
      <c r="AI4954" s="22"/>
      <c r="AJ4954" s="22">
        <f t="shared" ref="AJ4954:AJ4957" si="3896">N4954</f>
        <v>888</v>
      </c>
      <c r="AK4954" s="22">
        <f>IF(O4954="(传统)XDSL",VLOOKUP(U4954,[2]自营续费率!B:G,6,FALSE)*1,IF(O4954="GPON+XDSL",VLOOKUP(U4954,[2]自营续费率!B:G,6,FALSE)*1,VLOOKUP(U4954,[2]自营续费率!B:G,4,FALSE)*1))</f>
        <v>-40</v>
      </c>
      <c r="AL4954" s="22" t="s">
        <v>1309</v>
      </c>
      <c r="AM4954" s="22"/>
      <c r="AN4954" s="22"/>
      <c r="AO4954" s="22" t="s">
        <v>5792</v>
      </c>
      <c r="AP4954" s="22" t="s">
        <v>1301</v>
      </c>
      <c r="AS4954" s="20">
        <f>IF(Y4954&gt;=10,VLOOKUP(U4954,[2]自营提成!C:Z,6,FALSE),VLOOKUP(U4954,[2]自营提成!C:Z,5,FALSE))</f>
        <v>0.12</v>
      </c>
      <c r="AT4954" s="20">
        <f t="shared" ref="AT4954:AT4957" si="3897">IF(AD4954*AS4954&gt;0,AD4954*AS4954,AE4954*AS4954)</f>
        <v>106.56</v>
      </c>
      <c r="AU4954" s="20">
        <f>IF(AND(AK4954&lt;0,AK4954+AT4954&lt;0),-AT4954,AK4954)</f>
        <v>-40</v>
      </c>
    </row>
    <row r="4955" spans="1:47" x14ac:dyDescent="0.15">
      <c r="A4955" s="21" t="s">
        <v>1273</v>
      </c>
      <c r="B4955" s="22" t="s">
        <v>918</v>
      </c>
      <c r="C4955" s="22" t="s">
        <v>1178</v>
      </c>
      <c r="D4955" s="22" t="s">
        <v>1183</v>
      </c>
      <c r="E4955" s="22" t="s">
        <v>1599</v>
      </c>
      <c r="F4955" s="22" t="s">
        <v>1250</v>
      </c>
      <c r="G4955" s="22" t="s">
        <v>6313</v>
      </c>
      <c r="I4955" s="22">
        <v>13527922340</v>
      </c>
      <c r="J4955" s="22" t="s">
        <v>924</v>
      </c>
      <c r="K4955" s="22" t="s">
        <v>1247</v>
      </c>
      <c r="L4955" s="22" t="s">
        <v>1918</v>
      </c>
      <c r="M4955" s="22">
        <v>680</v>
      </c>
      <c r="N4955" s="22">
        <v>680</v>
      </c>
      <c r="O4955" s="22" t="s">
        <v>1262</v>
      </c>
      <c r="P4955" s="22" t="s">
        <v>50</v>
      </c>
      <c r="Q4955" s="28"/>
      <c r="R4955" s="21" t="s">
        <v>77</v>
      </c>
      <c r="S4955" s="25" t="s">
        <v>1466</v>
      </c>
      <c r="T4955" s="21" t="s">
        <v>53</v>
      </c>
      <c r="U4955" s="21" t="s">
        <v>5915</v>
      </c>
      <c r="V4955" s="46">
        <v>1</v>
      </c>
      <c r="W4955" s="26">
        <f t="shared" si="3888"/>
        <v>1</v>
      </c>
      <c r="Y4955" s="21">
        <v>4</v>
      </c>
      <c r="Z4955" s="22">
        <f t="shared" si="3865"/>
        <v>680</v>
      </c>
      <c r="AA4955" s="20" t="s">
        <v>5794</v>
      </c>
      <c r="AB4955" s="22">
        <v>1</v>
      </c>
      <c r="AC4955" s="22"/>
      <c r="AD4955" s="22">
        <f>N4955</f>
        <v>680</v>
      </c>
      <c r="AE4955" s="22"/>
      <c r="AF4955" s="22">
        <f t="shared" si="3890"/>
        <v>680</v>
      </c>
      <c r="AG4955" s="20"/>
      <c r="AH4955" s="22"/>
      <c r="AI4955" s="22"/>
      <c r="AJ4955" s="22">
        <f t="shared" si="3896"/>
        <v>680</v>
      </c>
      <c r="AK4955" s="22">
        <f>IF(O4955="(传统)XDSL",VLOOKUP(S4955,[2]直销续费率明细!C:I,7,FALSE)*1,IF(O4955="GPON+XDSL",VLOOKUP(S4955,[2]直销续费率明细!C:I,7,FALSE)*1,VLOOKUP(S4955,[2]直销续费率明细!C:I,5,FALSE)*1))</f>
        <v>-40</v>
      </c>
      <c r="AL4955" s="22" t="s">
        <v>1309</v>
      </c>
      <c r="AM4955" s="22"/>
      <c r="AN4955" s="22"/>
      <c r="AO4955" s="22" t="s">
        <v>5792</v>
      </c>
      <c r="AP4955" s="22" t="s">
        <v>5805</v>
      </c>
      <c r="AS4955" s="20">
        <f>IF(Y4955&gt;=10,VLOOKUP(U4955,[2]提成计算!B:T,19,FALSE),VLOOKUP(U4955,[2]提成计算!B:T,18,FALSE))</f>
        <v>0.06</v>
      </c>
      <c r="AT4955" s="20">
        <f t="shared" si="3897"/>
        <v>40.799999999999997</v>
      </c>
      <c r="AU4955" s="20">
        <f t="shared" ref="AU4955:AU4957" si="3898">IF(AND(AK4955&lt;0,AK4955+AT4955&lt;0),-AT4955,AK4955)</f>
        <v>-40</v>
      </c>
    </row>
    <row r="4956" spans="1:47" x14ac:dyDescent="0.15">
      <c r="A4956" s="21" t="s">
        <v>1273</v>
      </c>
      <c r="B4956" s="22" t="s">
        <v>918</v>
      </c>
      <c r="C4956" s="22" t="s">
        <v>1178</v>
      </c>
      <c r="D4956" s="22" t="s">
        <v>1183</v>
      </c>
      <c r="E4956" s="22" t="s">
        <v>1193</v>
      </c>
      <c r="F4956" s="22" t="s">
        <v>1250</v>
      </c>
      <c r="G4956" s="22" t="s">
        <v>6314</v>
      </c>
      <c r="I4956" s="22">
        <v>13929422729</v>
      </c>
      <c r="J4956" s="22" t="s">
        <v>924</v>
      </c>
      <c r="K4956" s="22" t="s">
        <v>1247</v>
      </c>
      <c r="L4956" s="22" t="s">
        <v>1299</v>
      </c>
      <c r="M4956" s="22">
        <v>888</v>
      </c>
      <c r="N4956" s="22">
        <v>888</v>
      </c>
      <c r="O4956" s="22" t="s">
        <v>927</v>
      </c>
      <c r="P4956" s="22" t="s">
        <v>50</v>
      </c>
      <c r="Q4956" s="28"/>
      <c r="R4956" s="21" t="s">
        <v>77</v>
      </c>
      <c r="S4956" s="25" t="s">
        <v>1466</v>
      </c>
      <c r="T4956" s="21" t="s">
        <v>53</v>
      </c>
      <c r="U4956" s="21" t="s">
        <v>5915</v>
      </c>
      <c r="V4956" s="46">
        <v>1</v>
      </c>
      <c r="W4956" s="26">
        <f t="shared" si="3888"/>
        <v>1</v>
      </c>
      <c r="Y4956" s="21">
        <v>12</v>
      </c>
      <c r="Z4956" s="22">
        <f t="shared" si="3865"/>
        <v>888</v>
      </c>
      <c r="AA4956" s="20" t="s">
        <v>5794</v>
      </c>
      <c r="AB4956" s="22"/>
      <c r="AC4956" s="22">
        <v>1</v>
      </c>
      <c r="AD4956" s="22"/>
      <c r="AE4956" s="22">
        <f t="shared" ref="AE4956:AE4976" si="3899">N4956</f>
        <v>888</v>
      </c>
      <c r="AF4956" s="22">
        <f t="shared" si="3890"/>
        <v>888</v>
      </c>
      <c r="AG4956" s="20"/>
      <c r="AH4956" s="22"/>
      <c r="AI4956" s="22"/>
      <c r="AJ4956" s="22">
        <f t="shared" si="3896"/>
        <v>888</v>
      </c>
      <c r="AK4956" s="22">
        <f>IF(O4956="(传统)XDSL",VLOOKUP(S4956,[2]直销续费率明细!C:I,7,FALSE)*1,IF(O4956="GPON+XDSL",VLOOKUP(S4956,[2]直销续费率明细!C:I,7,FALSE)*1,VLOOKUP(S4956,[2]直销续费率明细!C:I,5,FALSE)*1))</f>
        <v>-40</v>
      </c>
      <c r="AL4956" s="22" t="s">
        <v>1300</v>
      </c>
      <c r="AM4956" s="22"/>
      <c r="AN4956" s="22"/>
      <c r="AO4956" s="22" t="s">
        <v>5792</v>
      </c>
      <c r="AP4956" s="22" t="s">
        <v>1301</v>
      </c>
      <c r="AS4956" s="20">
        <f>IF(Y4956&gt;=10,VLOOKUP(U4956,[2]提成计算!B:T,19,FALSE),VLOOKUP(U4956,[2]提成计算!B:T,18,FALSE))</f>
        <v>0.09</v>
      </c>
      <c r="AT4956" s="20">
        <f t="shared" si="3897"/>
        <v>79.92</v>
      </c>
      <c r="AU4956" s="20">
        <f t="shared" si="3898"/>
        <v>-40</v>
      </c>
    </row>
    <row r="4957" spans="1:47" x14ac:dyDescent="0.15">
      <c r="A4957" s="21" t="s">
        <v>1273</v>
      </c>
      <c r="B4957" s="22" t="s">
        <v>918</v>
      </c>
      <c r="C4957" s="22" t="s">
        <v>1178</v>
      </c>
      <c r="D4957" s="22" t="s">
        <v>1183</v>
      </c>
      <c r="E4957" s="22" t="s">
        <v>1193</v>
      </c>
      <c r="F4957" s="22" t="s">
        <v>1250</v>
      </c>
      <c r="G4957" s="22" t="s">
        <v>6315</v>
      </c>
      <c r="I4957" s="22">
        <v>13686280709</v>
      </c>
      <c r="J4957" s="22" t="s">
        <v>924</v>
      </c>
      <c r="K4957" s="22" t="s">
        <v>1247</v>
      </c>
      <c r="L4957" s="22" t="s">
        <v>1299</v>
      </c>
      <c r="M4957" s="22">
        <v>888</v>
      </c>
      <c r="N4957" s="22">
        <v>888</v>
      </c>
      <c r="O4957" s="22" t="s">
        <v>927</v>
      </c>
      <c r="P4957" s="22" t="s">
        <v>50</v>
      </c>
      <c r="Q4957" s="28"/>
      <c r="R4957" s="21" t="s">
        <v>77</v>
      </c>
      <c r="S4957" s="25" t="s">
        <v>1466</v>
      </c>
      <c r="T4957" s="21" t="s">
        <v>53</v>
      </c>
      <c r="U4957" s="21" t="s">
        <v>5915</v>
      </c>
      <c r="V4957" s="46">
        <v>1</v>
      </c>
      <c r="W4957" s="26">
        <f t="shared" si="3888"/>
        <v>1</v>
      </c>
      <c r="Y4957" s="21">
        <v>12</v>
      </c>
      <c r="Z4957" s="22">
        <f t="shared" si="3865"/>
        <v>888</v>
      </c>
      <c r="AA4957" s="20" t="s">
        <v>5794</v>
      </c>
      <c r="AB4957" s="22"/>
      <c r="AC4957" s="22">
        <v>1</v>
      </c>
      <c r="AD4957" s="22"/>
      <c r="AE4957" s="22">
        <f t="shared" si="3899"/>
        <v>888</v>
      </c>
      <c r="AF4957" s="22">
        <f t="shared" si="3890"/>
        <v>888</v>
      </c>
      <c r="AG4957" s="20"/>
      <c r="AH4957" s="22"/>
      <c r="AI4957" s="22"/>
      <c r="AJ4957" s="22">
        <f t="shared" si="3896"/>
        <v>888</v>
      </c>
      <c r="AK4957" s="22">
        <f>IF(O4957="(传统)XDSL",VLOOKUP(S4957,[2]直销续费率明细!C:I,7,FALSE)*1,IF(O4957="GPON+XDSL",VLOOKUP(S4957,[2]直销续费率明细!C:I,7,FALSE)*1,VLOOKUP(S4957,[2]直销续费率明细!C:I,5,FALSE)*1))</f>
        <v>-40</v>
      </c>
      <c r="AL4957" s="22" t="s">
        <v>1300</v>
      </c>
      <c r="AM4957" s="22"/>
      <c r="AN4957" s="22"/>
      <c r="AO4957" s="22" t="s">
        <v>5792</v>
      </c>
      <c r="AP4957" s="22" t="s">
        <v>1301</v>
      </c>
      <c r="AS4957" s="20">
        <f>IF(Y4957&gt;=10,VLOOKUP(U4957,[2]提成计算!B:T,19,FALSE),VLOOKUP(U4957,[2]提成计算!B:T,18,FALSE))</f>
        <v>0.09</v>
      </c>
      <c r="AT4957" s="20">
        <f t="shared" si="3897"/>
        <v>79.92</v>
      </c>
      <c r="AU4957" s="20">
        <f t="shared" si="3898"/>
        <v>-40</v>
      </c>
    </row>
    <row r="4958" spans="1:47" x14ac:dyDescent="0.15">
      <c r="A4958" s="21" t="s">
        <v>1273</v>
      </c>
      <c r="B4958" s="22" t="s">
        <v>918</v>
      </c>
      <c r="C4958" s="22" t="s">
        <v>1178</v>
      </c>
      <c r="D4958" s="22" t="s">
        <v>1189</v>
      </c>
      <c r="E4958" s="22" t="s">
        <v>1837</v>
      </c>
      <c r="F4958" s="22" t="s">
        <v>1250</v>
      </c>
      <c r="G4958" s="22" t="s">
        <v>6316</v>
      </c>
      <c r="I4958" s="22">
        <v>13717419114</v>
      </c>
      <c r="J4958" s="22" t="s">
        <v>1268</v>
      </c>
      <c r="K4958" s="22" t="s">
        <v>115</v>
      </c>
      <c r="L4958" s="22" t="s">
        <v>1358</v>
      </c>
      <c r="M4958" s="22">
        <v>1088</v>
      </c>
      <c r="N4958" s="22">
        <v>1088</v>
      </c>
      <c r="O4958" s="22" t="s">
        <v>927</v>
      </c>
      <c r="P4958" s="22" t="s">
        <v>50</v>
      </c>
      <c r="Q4958" s="28"/>
      <c r="R4958" s="21" t="s">
        <v>117</v>
      </c>
      <c r="S4958" s="21"/>
      <c r="T4958" s="21" t="s">
        <v>53</v>
      </c>
      <c r="U4958" s="21" t="s">
        <v>5936</v>
      </c>
      <c r="V4958" s="46">
        <v>1</v>
      </c>
      <c r="W4958" s="26">
        <f t="shared" si="3888"/>
        <v>1</v>
      </c>
      <c r="X4958" s="26">
        <f t="shared" si="3894"/>
        <v>1</v>
      </c>
      <c r="Y4958" s="21">
        <v>10</v>
      </c>
      <c r="Z4958" s="22">
        <f t="shared" si="3865"/>
        <v>1088</v>
      </c>
      <c r="AA4958" s="20" t="s">
        <v>5794</v>
      </c>
      <c r="AB4958" s="22"/>
      <c r="AC4958" s="22">
        <v>1</v>
      </c>
      <c r="AD4958" s="22"/>
      <c r="AE4958" s="22">
        <f t="shared" si="3899"/>
        <v>1088</v>
      </c>
      <c r="AF4958" s="22">
        <f t="shared" si="3890"/>
        <v>1088</v>
      </c>
      <c r="AG4958" s="20">
        <f>N4958</f>
        <v>1088</v>
      </c>
      <c r="AH4958" s="20" t="str">
        <f>VLOOKUP(U4958,[1]提成计算!B:I,8,FALSE)</f>
        <v>否</v>
      </c>
      <c r="AI4958" s="20"/>
      <c r="AJ4958" s="22"/>
      <c r="AK4958" s="22"/>
      <c r="AM4958" s="22"/>
      <c r="AN4958" s="22"/>
      <c r="AO4958" s="22" t="s">
        <v>2216</v>
      </c>
      <c r="AP4958" s="22" t="s">
        <v>1301</v>
      </c>
      <c r="AS4958" s="20"/>
      <c r="AT4958" s="20"/>
      <c r="AU4958" s="20"/>
    </row>
    <row r="4959" spans="1:47" x14ac:dyDescent="0.15">
      <c r="A4959" s="21" t="s">
        <v>1273</v>
      </c>
      <c r="B4959" s="22" t="s">
        <v>918</v>
      </c>
      <c r="C4959" s="22" t="s">
        <v>1178</v>
      </c>
      <c r="D4959" s="22" t="s">
        <v>1189</v>
      </c>
      <c r="E4959" s="22" t="s">
        <v>1699</v>
      </c>
      <c r="F4959" s="22" t="s">
        <v>1250</v>
      </c>
      <c r="G4959" s="22" t="s">
        <v>6317</v>
      </c>
      <c r="I4959" s="22">
        <v>13662906198</v>
      </c>
      <c r="J4959" s="22" t="s">
        <v>924</v>
      </c>
      <c r="K4959" s="22" t="s">
        <v>129</v>
      </c>
      <c r="L4959" s="22" t="s">
        <v>1299</v>
      </c>
      <c r="M4959" s="22">
        <v>888</v>
      </c>
      <c r="N4959" s="22">
        <v>888</v>
      </c>
      <c r="O4959" s="22" t="s">
        <v>927</v>
      </c>
      <c r="P4959" s="22" t="s">
        <v>50</v>
      </c>
      <c r="Q4959" s="28"/>
      <c r="R4959" s="21" t="s">
        <v>77</v>
      </c>
      <c r="S4959" s="25" t="s">
        <v>1192</v>
      </c>
      <c r="T4959" s="21" t="s">
        <v>53</v>
      </c>
      <c r="U4959" s="21" t="s">
        <v>6318</v>
      </c>
      <c r="V4959" s="46">
        <v>1</v>
      </c>
      <c r="W4959" s="26">
        <f t="shared" si="3888"/>
        <v>1</v>
      </c>
      <c r="Y4959" s="21">
        <v>12</v>
      </c>
      <c r="Z4959" s="22">
        <f t="shared" si="3865"/>
        <v>888</v>
      </c>
      <c r="AA4959" s="20" t="s">
        <v>2218</v>
      </c>
      <c r="AB4959" s="22"/>
      <c r="AC4959" s="22">
        <v>1</v>
      </c>
      <c r="AD4959" s="22"/>
      <c r="AE4959" s="22">
        <f t="shared" si="3899"/>
        <v>888</v>
      </c>
      <c r="AF4959" s="22">
        <f t="shared" si="3890"/>
        <v>888</v>
      </c>
      <c r="AG4959" s="20"/>
      <c r="AH4959" s="22"/>
      <c r="AI4959" s="22"/>
      <c r="AJ4959" s="22">
        <f>N4959</f>
        <v>888</v>
      </c>
      <c r="AK4959" s="22">
        <f>IF(O4959="(传统)XDSL",VLOOKUP(S4959,[2]直销续费率明细!C:I,7,FALSE)*1,IF(O4959="GPON+XDSL",VLOOKUP(S4959,[2]直销续费率明细!C:I,7,FALSE)*1,VLOOKUP(S4959,[2]直销续费率明细!C:I,5,FALSE)*1))</f>
        <v>-40</v>
      </c>
      <c r="AL4959" s="22" t="s">
        <v>1309</v>
      </c>
      <c r="AM4959" s="22"/>
      <c r="AN4959" s="22"/>
      <c r="AO4959" s="22" t="s">
        <v>5792</v>
      </c>
      <c r="AP4959" s="22" t="s">
        <v>1301</v>
      </c>
      <c r="AS4959" s="20">
        <f>IF(Y4959&gt;=10,VLOOKUP(U4959,[2]提成计算!B:T,19,FALSE),VLOOKUP(U4959,[2]提成计算!B:T,18,FALSE))</f>
        <v>0.09</v>
      </c>
      <c r="AT4959" s="20">
        <f t="shared" ref="AT4959" si="3900">IF(AD4959*AS4959&gt;0,AD4959*AS4959,AE4959*AS4959)</f>
        <v>79.92</v>
      </c>
      <c r="AU4959" s="20">
        <f t="shared" ref="AU4959" si="3901">IF(AND(AK4959&lt;0,AK4959+AT4959&lt;0),-AT4959,AK4959)</f>
        <v>-40</v>
      </c>
    </row>
    <row r="4960" spans="1:47" x14ac:dyDescent="0.15">
      <c r="A4960" s="21" t="s">
        <v>1273</v>
      </c>
      <c r="B4960" s="22" t="s">
        <v>918</v>
      </c>
      <c r="C4960" s="22" t="s">
        <v>1178</v>
      </c>
      <c r="D4960" s="22" t="s">
        <v>1183</v>
      </c>
      <c r="E4960" s="22" t="s">
        <v>1184</v>
      </c>
      <c r="F4960" s="22" t="s">
        <v>1250</v>
      </c>
      <c r="G4960" s="22" t="s">
        <v>6319</v>
      </c>
      <c r="I4960" s="22">
        <v>13673068058</v>
      </c>
      <c r="J4960" s="22" t="s">
        <v>1268</v>
      </c>
      <c r="K4960" s="22" t="s">
        <v>1186</v>
      </c>
      <c r="L4960" s="22" t="s">
        <v>1358</v>
      </c>
      <c r="M4960" s="22">
        <v>1088</v>
      </c>
      <c r="N4960" s="22">
        <v>1088</v>
      </c>
      <c r="O4960" s="22" t="s">
        <v>927</v>
      </c>
      <c r="P4960" s="22" t="s">
        <v>50</v>
      </c>
      <c r="Q4960" s="28"/>
      <c r="R4960" s="21" t="s">
        <v>77</v>
      </c>
      <c r="S4960" s="21"/>
      <c r="T4960" s="21" t="s">
        <v>53</v>
      </c>
      <c r="U4960" s="21" t="s">
        <v>5972</v>
      </c>
      <c r="V4960" s="46">
        <v>1</v>
      </c>
      <c r="W4960" s="26">
        <f t="shared" si="3888"/>
        <v>1</v>
      </c>
      <c r="X4960" s="26">
        <f t="shared" si="3894"/>
        <v>1</v>
      </c>
      <c r="Y4960" s="21">
        <v>10</v>
      </c>
      <c r="Z4960" s="22">
        <f t="shared" si="3865"/>
        <v>1088</v>
      </c>
      <c r="AA4960" s="20" t="s">
        <v>5794</v>
      </c>
      <c r="AB4960" s="22"/>
      <c r="AC4960" s="22">
        <v>1</v>
      </c>
      <c r="AD4960" s="22"/>
      <c r="AE4960" s="22">
        <f t="shared" si="3899"/>
        <v>1088</v>
      </c>
      <c r="AF4960" s="22">
        <f t="shared" si="3890"/>
        <v>1088</v>
      </c>
      <c r="AG4960" s="20">
        <f>N4960</f>
        <v>1088</v>
      </c>
      <c r="AH4960" s="20" t="str">
        <f>VLOOKUP(U4960,[1]提成计算!B:I,8,FALSE)</f>
        <v xml:space="preserve"> </v>
      </c>
      <c r="AI4960" s="20"/>
      <c r="AJ4960" s="22"/>
      <c r="AK4960" s="22"/>
      <c r="AM4960" s="22"/>
      <c r="AN4960" s="22"/>
      <c r="AO4960" s="22" t="s">
        <v>5792</v>
      </c>
      <c r="AP4960" s="22" t="s">
        <v>1301</v>
      </c>
      <c r="AS4960" s="20"/>
      <c r="AT4960" s="20"/>
      <c r="AU4960" s="20"/>
    </row>
    <row r="4961" spans="1:47" x14ac:dyDescent="0.15">
      <c r="A4961" s="21" t="s">
        <v>1273</v>
      </c>
      <c r="B4961" s="22" t="s">
        <v>918</v>
      </c>
      <c r="C4961" s="22" t="s">
        <v>1178</v>
      </c>
      <c r="D4961" s="22" t="s">
        <v>1183</v>
      </c>
      <c r="E4961" s="22" t="s">
        <v>5931</v>
      </c>
      <c r="F4961" s="22" t="s">
        <v>1250</v>
      </c>
      <c r="G4961" s="22" t="s">
        <v>6320</v>
      </c>
      <c r="I4961" s="22">
        <v>13428550256</v>
      </c>
      <c r="J4961" s="22" t="s">
        <v>924</v>
      </c>
      <c r="K4961" s="22" t="s">
        <v>1195</v>
      </c>
      <c r="L4961" s="22" t="s">
        <v>1299</v>
      </c>
      <c r="M4961" s="22">
        <v>888</v>
      </c>
      <c r="N4961" s="22">
        <v>888</v>
      </c>
      <c r="O4961" s="22" t="s">
        <v>927</v>
      </c>
      <c r="P4961" s="22" t="s">
        <v>50</v>
      </c>
      <c r="Q4961" s="28"/>
      <c r="R4961" s="21" t="s">
        <v>77</v>
      </c>
      <c r="S4961" s="25" t="s">
        <v>1196</v>
      </c>
      <c r="T4961" s="21" t="s">
        <v>1197</v>
      </c>
      <c r="U4961" s="21" t="s">
        <v>6216</v>
      </c>
      <c r="V4961" s="46">
        <v>1</v>
      </c>
      <c r="W4961" s="26">
        <f t="shared" si="3888"/>
        <v>1</v>
      </c>
      <c r="Y4961" s="21">
        <v>12</v>
      </c>
      <c r="Z4961" s="22">
        <f t="shared" si="3865"/>
        <v>888</v>
      </c>
      <c r="AA4961" s="20" t="s">
        <v>5794</v>
      </c>
      <c r="AB4961" s="22"/>
      <c r="AC4961" s="22">
        <v>1</v>
      </c>
      <c r="AD4961" s="22"/>
      <c r="AE4961" s="22">
        <f t="shared" si="3899"/>
        <v>888</v>
      </c>
      <c r="AF4961" s="22">
        <f t="shared" si="3890"/>
        <v>888</v>
      </c>
      <c r="AG4961" s="20"/>
      <c r="AH4961" s="22"/>
      <c r="AI4961" s="22"/>
      <c r="AJ4961" s="22">
        <f>N4961</f>
        <v>888</v>
      </c>
      <c r="AK4961" s="22">
        <f>IF(O4961="(传统)XDSL",VLOOKUP(S4961,[1]续费率明细!C:I,7,FALSE)*1,IF(O4961="GPON+XDSL",VLOOKUP(S4961,[1]续费率明细!C:I,7,FALSE)*1,VLOOKUP(S4961,[1]续费率明细!C:I,5,FALSE)*1))</f>
        <v>-40</v>
      </c>
      <c r="AL4961" s="22" t="s">
        <v>1300</v>
      </c>
      <c r="AM4961" s="22"/>
      <c r="AN4961" s="22"/>
      <c r="AO4961" s="22" t="s">
        <v>5792</v>
      </c>
      <c r="AP4961" s="22" t="s">
        <v>1301</v>
      </c>
      <c r="AS4961" s="20">
        <f>IF(Y4961&gt;=10,VLOOKUP(S4961,[2]提成计算!D:T,17,FALSE),VLOOKUP(S4961,[2]提成计算!D:T,16,FALSE))</f>
        <v>0.09</v>
      </c>
      <c r="AT4961" s="20">
        <f t="shared" ref="AT4961" si="3902">IF(AD4961*AS4961&gt;0,AD4961*AS4961,AE4961*AS4961)</f>
        <v>79.92</v>
      </c>
      <c r="AU4961" s="20">
        <f>IF(AND(AK4961&lt;0,AK4961+AT4961&lt;0),-AT4961,AK4961)</f>
        <v>-40</v>
      </c>
    </row>
    <row r="4962" spans="1:47" x14ac:dyDescent="0.15">
      <c r="A4962" s="21" t="s">
        <v>1273</v>
      </c>
      <c r="B4962" s="22" t="s">
        <v>918</v>
      </c>
      <c r="C4962" s="22" t="s">
        <v>1178</v>
      </c>
      <c r="D4962" s="22" t="s">
        <v>1179</v>
      </c>
      <c r="E4962" s="22" t="s">
        <v>1236</v>
      </c>
      <c r="F4962" s="22" t="s">
        <v>1250</v>
      </c>
      <c r="G4962" s="22" t="s">
        <v>6321</v>
      </c>
      <c r="I4962" s="22">
        <v>13510009637</v>
      </c>
      <c r="J4962" s="22" t="s">
        <v>1268</v>
      </c>
      <c r="K4962" s="22" t="s">
        <v>1238</v>
      </c>
      <c r="L4962" s="22" t="s">
        <v>1898</v>
      </c>
      <c r="M4962" s="22">
        <v>1398</v>
      </c>
      <c r="N4962" s="22">
        <v>1398</v>
      </c>
      <c r="O4962" s="22" t="s">
        <v>927</v>
      </c>
      <c r="P4962" s="22" t="s">
        <v>50</v>
      </c>
      <c r="Q4962" s="28"/>
      <c r="R4962" s="21" t="s">
        <v>147</v>
      </c>
      <c r="S4962" s="21"/>
      <c r="T4962" s="21" t="s">
        <v>53</v>
      </c>
      <c r="U4962" s="21" t="s">
        <v>6043</v>
      </c>
      <c r="V4962" s="46">
        <v>1</v>
      </c>
      <c r="W4962" s="26">
        <f t="shared" si="3888"/>
        <v>1</v>
      </c>
      <c r="X4962" s="26">
        <f t="shared" si="3894"/>
        <v>1</v>
      </c>
      <c r="Y4962" s="21">
        <v>20</v>
      </c>
      <c r="Z4962" s="22">
        <f t="shared" si="3865"/>
        <v>1398</v>
      </c>
      <c r="AA4962" s="20" t="s">
        <v>5794</v>
      </c>
      <c r="AB4962" s="22"/>
      <c r="AC4962" s="22">
        <v>1</v>
      </c>
      <c r="AD4962" s="22"/>
      <c r="AE4962" s="22">
        <f t="shared" si="3899"/>
        <v>1398</v>
      </c>
      <c r="AF4962" s="22">
        <f t="shared" si="3890"/>
        <v>1398</v>
      </c>
      <c r="AG4962" s="20">
        <f t="shared" ref="AG4962:AG4963" si="3903">N4962</f>
        <v>1398</v>
      </c>
      <c r="AH4962" s="20" t="str">
        <f>VLOOKUP(U4962,[1]提成计算!B:I,8,FALSE)</f>
        <v xml:space="preserve"> </v>
      </c>
      <c r="AI4962" s="20"/>
      <c r="AJ4962" s="22"/>
      <c r="AK4962" s="22"/>
      <c r="AM4962" s="22"/>
      <c r="AN4962" s="22"/>
      <c r="AO4962" s="22" t="s">
        <v>5792</v>
      </c>
      <c r="AP4962" s="22" t="s">
        <v>1301</v>
      </c>
      <c r="AS4962" s="20"/>
      <c r="AT4962" s="20"/>
      <c r="AU4962" s="20"/>
    </row>
    <row r="4963" spans="1:47" x14ac:dyDescent="0.15">
      <c r="A4963" s="21" t="s">
        <v>1273</v>
      </c>
      <c r="B4963" s="22" t="s">
        <v>918</v>
      </c>
      <c r="C4963" s="22" t="s">
        <v>1178</v>
      </c>
      <c r="D4963" s="22" t="s">
        <v>1183</v>
      </c>
      <c r="E4963" s="22" t="s">
        <v>1184</v>
      </c>
      <c r="F4963" s="22" t="s">
        <v>1250</v>
      </c>
      <c r="G4963" s="22" t="s">
        <v>6322</v>
      </c>
      <c r="I4963" s="22">
        <v>13638350858</v>
      </c>
      <c r="J4963" s="22" t="s">
        <v>1268</v>
      </c>
      <c r="K4963" s="22" t="s">
        <v>1186</v>
      </c>
      <c r="L4963" s="22" t="s">
        <v>1358</v>
      </c>
      <c r="M4963" s="22">
        <v>1088</v>
      </c>
      <c r="N4963" s="22">
        <v>1088</v>
      </c>
      <c r="O4963" s="22" t="s">
        <v>927</v>
      </c>
      <c r="P4963" s="22" t="s">
        <v>50</v>
      </c>
      <c r="Q4963" s="28"/>
      <c r="R4963" s="21" t="s">
        <v>77</v>
      </c>
      <c r="S4963" s="21"/>
      <c r="T4963" s="21" t="s">
        <v>53</v>
      </c>
      <c r="U4963" s="21" t="s">
        <v>5972</v>
      </c>
      <c r="V4963" s="46">
        <v>1</v>
      </c>
      <c r="W4963" s="26">
        <f t="shared" si="3888"/>
        <v>1</v>
      </c>
      <c r="X4963" s="26">
        <f t="shared" si="3894"/>
        <v>1</v>
      </c>
      <c r="Y4963" s="21">
        <v>10</v>
      </c>
      <c r="Z4963" s="22">
        <f t="shared" si="3865"/>
        <v>1088</v>
      </c>
      <c r="AA4963" s="20" t="s">
        <v>5794</v>
      </c>
      <c r="AB4963" s="22"/>
      <c r="AC4963" s="22">
        <v>1</v>
      </c>
      <c r="AD4963" s="22"/>
      <c r="AE4963" s="22">
        <f t="shared" si="3899"/>
        <v>1088</v>
      </c>
      <c r="AF4963" s="22">
        <f t="shared" si="3890"/>
        <v>1088</v>
      </c>
      <c r="AG4963" s="20">
        <f t="shared" si="3903"/>
        <v>1088</v>
      </c>
      <c r="AH4963" s="20" t="str">
        <f>VLOOKUP(U4963,[1]提成计算!B:I,8,FALSE)</f>
        <v xml:space="preserve"> </v>
      </c>
      <c r="AI4963" s="20"/>
      <c r="AJ4963" s="22"/>
      <c r="AK4963" s="22"/>
      <c r="AM4963" s="22"/>
      <c r="AN4963" s="22"/>
      <c r="AO4963" s="22" t="s">
        <v>5792</v>
      </c>
      <c r="AP4963" s="22" t="s">
        <v>1301</v>
      </c>
      <c r="AS4963" s="20"/>
      <c r="AT4963" s="20"/>
      <c r="AU4963" s="20"/>
    </row>
    <row r="4964" spans="1:47" x14ac:dyDescent="0.15">
      <c r="A4964" s="21" t="s">
        <v>1273</v>
      </c>
      <c r="B4964" s="22" t="s">
        <v>918</v>
      </c>
      <c r="C4964" s="22" t="s">
        <v>1178</v>
      </c>
      <c r="D4964" s="22" t="s">
        <v>1183</v>
      </c>
      <c r="E4964" s="22" t="s">
        <v>6323</v>
      </c>
      <c r="F4964" s="22" t="s">
        <v>1250</v>
      </c>
      <c r="G4964" s="22" t="s">
        <v>6324</v>
      </c>
      <c r="I4964" s="22">
        <v>13790456920</v>
      </c>
      <c r="J4964" s="22" t="s">
        <v>924</v>
      </c>
      <c r="K4964" s="22" t="s">
        <v>1224</v>
      </c>
      <c r="L4964" s="22" t="s">
        <v>1299</v>
      </c>
      <c r="M4964" s="22">
        <v>888</v>
      </c>
      <c r="N4964" s="22">
        <v>888</v>
      </c>
      <c r="O4964" s="22" t="s">
        <v>927</v>
      </c>
      <c r="P4964" s="22" t="s">
        <v>50</v>
      </c>
      <c r="Q4964" s="28"/>
      <c r="R4964" s="21" t="s">
        <v>77</v>
      </c>
      <c r="S4964" s="25" t="s">
        <v>1196</v>
      </c>
      <c r="T4964" s="21" t="s">
        <v>53</v>
      </c>
      <c r="U4964" s="21" t="s">
        <v>5994</v>
      </c>
      <c r="V4964" s="46">
        <v>1</v>
      </c>
      <c r="W4964" s="26">
        <f t="shared" si="3888"/>
        <v>1</v>
      </c>
      <c r="Y4964" s="21">
        <v>12</v>
      </c>
      <c r="Z4964" s="22">
        <f t="shared" si="3865"/>
        <v>888</v>
      </c>
      <c r="AA4964" s="20" t="s">
        <v>5794</v>
      </c>
      <c r="AB4964" s="22"/>
      <c r="AC4964" s="22">
        <v>1</v>
      </c>
      <c r="AD4964" s="22"/>
      <c r="AE4964" s="22">
        <f t="shared" si="3899"/>
        <v>888</v>
      </c>
      <c r="AF4964" s="22">
        <f t="shared" si="3890"/>
        <v>888</v>
      </c>
      <c r="AG4964" s="20"/>
      <c r="AH4964" s="22"/>
      <c r="AI4964" s="22"/>
      <c r="AJ4964" s="22">
        <f t="shared" ref="AJ4964:AJ4965" si="3904">N4964</f>
        <v>888</v>
      </c>
      <c r="AK4964" s="22">
        <f>IF(O4964="(传统)XDSL",VLOOKUP(S4964,[2]直销续费率明细!C:I,7,FALSE)*1,IF(O4964="GPON+XDSL",VLOOKUP(S4964,[2]直销续费率明细!C:I,7,FALSE)*1,VLOOKUP(S4964,[2]直销续费率明细!C:I,5,FALSE)*1))</f>
        <v>-40</v>
      </c>
      <c r="AL4964" s="22" t="s">
        <v>1300</v>
      </c>
      <c r="AM4964" s="22"/>
      <c r="AN4964" s="22"/>
      <c r="AO4964" s="22" t="s">
        <v>2216</v>
      </c>
      <c r="AP4964" s="22" t="s">
        <v>1301</v>
      </c>
      <c r="AS4964" s="20">
        <f>IF(Y4964&gt;=10,VLOOKUP(U4964,[2]提成计算!B:T,19,FALSE),VLOOKUP(U4964,[2]提成计算!B:T,18,FALSE))</f>
        <v>0.1</v>
      </c>
      <c r="AT4964" s="20">
        <f t="shared" ref="AT4964:AT4965" si="3905">IF(AD4964*AS4964&gt;0,AD4964*AS4964,AE4964*AS4964)</f>
        <v>88.800000000000011</v>
      </c>
      <c r="AU4964" s="20">
        <f t="shared" ref="AU4964:AU4965" si="3906">IF(AND(AK4964&lt;0,AK4964+AT4964&lt;0),-AT4964,AK4964)</f>
        <v>-40</v>
      </c>
    </row>
    <row r="4965" spans="1:47" x14ac:dyDescent="0.15">
      <c r="A4965" s="21" t="s">
        <v>1273</v>
      </c>
      <c r="B4965" s="22" t="s">
        <v>918</v>
      </c>
      <c r="C4965" s="22" t="s">
        <v>1178</v>
      </c>
      <c r="D4965" s="22" t="s">
        <v>1183</v>
      </c>
      <c r="E4965" s="22" t="s">
        <v>1193</v>
      </c>
      <c r="F4965" s="22" t="s">
        <v>1250</v>
      </c>
      <c r="G4965" s="22" t="s">
        <v>6325</v>
      </c>
      <c r="I4965" s="22">
        <v>15220352508</v>
      </c>
      <c r="J4965" s="22" t="s">
        <v>924</v>
      </c>
      <c r="K4965" s="22" t="s">
        <v>1224</v>
      </c>
      <c r="L4965" s="22" t="s">
        <v>1299</v>
      </c>
      <c r="M4965" s="22">
        <v>888</v>
      </c>
      <c r="N4965" s="22">
        <v>888</v>
      </c>
      <c r="O4965" s="22" t="s">
        <v>927</v>
      </c>
      <c r="P4965" s="22" t="s">
        <v>50</v>
      </c>
      <c r="Q4965" s="28"/>
      <c r="R4965" s="21" t="s">
        <v>77</v>
      </c>
      <c r="S4965" s="25" t="s">
        <v>1196</v>
      </c>
      <c r="T4965" s="21" t="s">
        <v>53</v>
      </c>
      <c r="U4965" s="21" t="s">
        <v>5933</v>
      </c>
      <c r="V4965" s="46">
        <v>1</v>
      </c>
      <c r="W4965" s="26">
        <f t="shared" si="3888"/>
        <v>1</v>
      </c>
      <c r="Y4965" s="21">
        <v>12</v>
      </c>
      <c r="Z4965" s="22">
        <f t="shared" si="3865"/>
        <v>888</v>
      </c>
      <c r="AA4965" s="20" t="s">
        <v>2218</v>
      </c>
      <c r="AB4965" s="22"/>
      <c r="AC4965" s="22">
        <v>1</v>
      </c>
      <c r="AD4965" s="22"/>
      <c r="AE4965" s="22">
        <f t="shared" si="3899"/>
        <v>888</v>
      </c>
      <c r="AF4965" s="22">
        <f t="shared" si="3890"/>
        <v>888</v>
      </c>
      <c r="AG4965" s="20"/>
      <c r="AH4965" s="22"/>
      <c r="AI4965" s="22"/>
      <c r="AJ4965" s="22">
        <f t="shared" si="3904"/>
        <v>888</v>
      </c>
      <c r="AK4965" s="22">
        <f>IF(O4965="(传统)XDSL",VLOOKUP(S4965,[2]直销续费率明细!C:I,7,FALSE)*1,IF(O4965="GPON+XDSL",VLOOKUP(S4965,[2]直销续费率明细!C:I,7,FALSE)*1,VLOOKUP(S4965,[2]直销续费率明细!C:I,5,FALSE)*1))</f>
        <v>-40</v>
      </c>
      <c r="AL4965" s="22" t="s">
        <v>1300</v>
      </c>
      <c r="AM4965" s="22"/>
      <c r="AN4965" s="22"/>
      <c r="AO4965" s="22" t="s">
        <v>2216</v>
      </c>
      <c r="AP4965" s="22" t="s">
        <v>1301</v>
      </c>
      <c r="AS4965" s="20">
        <f>IF(Y4965&gt;=10,VLOOKUP(U4965,[2]提成计算!B:T,19,FALSE),VLOOKUP(U4965,[2]提成计算!B:T,18,FALSE))</f>
        <v>0.1</v>
      </c>
      <c r="AT4965" s="20">
        <f t="shared" si="3905"/>
        <v>88.800000000000011</v>
      </c>
      <c r="AU4965" s="20">
        <f t="shared" si="3906"/>
        <v>-40</v>
      </c>
    </row>
    <row r="4966" spans="1:47" x14ac:dyDescent="0.15">
      <c r="A4966" s="21" t="s">
        <v>1273</v>
      </c>
      <c r="B4966" s="22" t="s">
        <v>918</v>
      </c>
      <c r="C4966" s="22" t="s">
        <v>1178</v>
      </c>
      <c r="D4966" s="22" t="s">
        <v>1183</v>
      </c>
      <c r="E4966" s="22" t="s">
        <v>5931</v>
      </c>
      <c r="F4966" s="22" t="s">
        <v>1250</v>
      </c>
      <c r="G4966" s="22" t="s">
        <v>6326</v>
      </c>
      <c r="I4966" s="22">
        <v>13662898708</v>
      </c>
      <c r="J4966" s="20" t="s">
        <v>2335</v>
      </c>
      <c r="K4966" s="22" t="s">
        <v>1195</v>
      </c>
      <c r="L4966" s="22" t="s">
        <v>1358</v>
      </c>
      <c r="M4966" s="22">
        <v>1088</v>
      </c>
      <c r="N4966" s="22">
        <v>1088</v>
      </c>
      <c r="O4966" s="22" t="s">
        <v>927</v>
      </c>
      <c r="P4966" s="22" t="s">
        <v>50</v>
      </c>
      <c r="Q4966" s="28" t="s">
        <v>2335</v>
      </c>
      <c r="R4966" s="21" t="s">
        <v>77</v>
      </c>
      <c r="S4966" s="21"/>
      <c r="T4966" s="21" t="s">
        <v>1197</v>
      </c>
      <c r="U4966" s="21" t="s">
        <v>6327</v>
      </c>
      <c r="V4966" s="46">
        <v>1</v>
      </c>
      <c r="W4966" s="26">
        <f t="shared" si="3888"/>
        <v>1</v>
      </c>
      <c r="X4966" s="26">
        <f t="shared" si="3894"/>
        <v>1</v>
      </c>
      <c r="Y4966" s="21">
        <v>10</v>
      </c>
      <c r="Z4966" s="22">
        <f t="shared" si="3865"/>
        <v>1088</v>
      </c>
      <c r="AA4966" s="20" t="s">
        <v>2218</v>
      </c>
      <c r="AB4966" s="22"/>
      <c r="AC4966" s="22">
        <v>1</v>
      </c>
      <c r="AD4966" s="22"/>
      <c r="AE4966" s="22">
        <f t="shared" si="3899"/>
        <v>1088</v>
      </c>
      <c r="AF4966" s="22">
        <f t="shared" si="3890"/>
        <v>1088</v>
      </c>
      <c r="AG4966" s="20">
        <f>N4966</f>
        <v>1088</v>
      </c>
      <c r="AH4966" s="20"/>
      <c r="AI4966" s="20"/>
      <c r="AJ4966" s="22"/>
      <c r="AK4966" s="22"/>
      <c r="AM4966" s="22"/>
      <c r="AN4966" s="22"/>
      <c r="AO4966" s="22" t="s">
        <v>5792</v>
      </c>
      <c r="AP4966" s="22" t="s">
        <v>1301</v>
      </c>
      <c r="AS4966" s="20"/>
      <c r="AT4966" s="20"/>
      <c r="AU4966" s="20"/>
    </row>
    <row r="4967" spans="1:47" x14ac:dyDescent="0.15">
      <c r="A4967" s="21" t="s">
        <v>1273</v>
      </c>
      <c r="B4967" s="22" t="s">
        <v>918</v>
      </c>
      <c r="C4967" s="22" t="s">
        <v>1178</v>
      </c>
      <c r="D4967" s="22" t="s">
        <v>1183</v>
      </c>
      <c r="E4967" s="22" t="s">
        <v>1599</v>
      </c>
      <c r="F4967" s="22" t="s">
        <v>1250</v>
      </c>
      <c r="G4967" s="22" t="s">
        <v>6328</v>
      </c>
      <c r="I4967" s="22">
        <v>15118220786</v>
      </c>
      <c r="J4967" s="22" t="s">
        <v>924</v>
      </c>
      <c r="K4967" s="22" t="s">
        <v>1247</v>
      </c>
      <c r="L4967" s="22" t="s">
        <v>1299</v>
      </c>
      <c r="M4967" s="22">
        <v>888</v>
      </c>
      <c r="N4967" s="22">
        <v>888</v>
      </c>
      <c r="O4967" s="22" t="s">
        <v>927</v>
      </c>
      <c r="P4967" s="22" t="s">
        <v>50</v>
      </c>
      <c r="Q4967" s="28"/>
      <c r="R4967" s="21" t="s">
        <v>77</v>
      </c>
      <c r="S4967" s="25" t="s">
        <v>1466</v>
      </c>
      <c r="T4967" s="21" t="s">
        <v>53</v>
      </c>
      <c r="U4967" s="21" t="s">
        <v>5915</v>
      </c>
      <c r="V4967" s="46">
        <v>1</v>
      </c>
      <c r="W4967" s="26">
        <f t="shared" si="3888"/>
        <v>1</v>
      </c>
      <c r="Y4967" s="21">
        <v>12</v>
      </c>
      <c r="Z4967" s="22">
        <f t="shared" si="3865"/>
        <v>888</v>
      </c>
      <c r="AA4967" s="20" t="s">
        <v>5794</v>
      </c>
      <c r="AB4967" s="22"/>
      <c r="AC4967" s="22">
        <v>1</v>
      </c>
      <c r="AD4967" s="22"/>
      <c r="AE4967" s="22">
        <f t="shared" si="3899"/>
        <v>888</v>
      </c>
      <c r="AF4967" s="22">
        <f t="shared" si="3890"/>
        <v>888</v>
      </c>
      <c r="AG4967" s="20"/>
      <c r="AH4967" s="22"/>
      <c r="AI4967" s="22"/>
      <c r="AJ4967" s="22">
        <f t="shared" ref="AJ4967:AJ4969" si="3907">N4967</f>
        <v>888</v>
      </c>
      <c r="AK4967" s="22">
        <f>IF(O4967="(传统)XDSL",VLOOKUP(S4967,[2]直销续费率明细!C:I,7,FALSE)*1,IF(O4967="GPON+XDSL",VLOOKUP(S4967,[2]直销续费率明细!C:I,7,FALSE)*1,VLOOKUP(S4967,[2]直销续费率明细!C:I,5,FALSE)*1))</f>
        <v>-40</v>
      </c>
      <c r="AL4967" s="22" t="s">
        <v>1300</v>
      </c>
      <c r="AM4967" s="22"/>
      <c r="AN4967" s="22"/>
      <c r="AO4967" s="22" t="s">
        <v>5792</v>
      </c>
      <c r="AP4967" s="22" t="s">
        <v>1301</v>
      </c>
      <c r="AS4967" s="20">
        <f>IF(Y4967&gt;=10,VLOOKUP(U4967,[2]提成计算!B:T,19,FALSE),VLOOKUP(U4967,[2]提成计算!B:T,18,FALSE))</f>
        <v>0.09</v>
      </c>
      <c r="AT4967" s="20">
        <f t="shared" ref="AT4967:AT4969" si="3908">IF(AD4967*AS4967&gt;0,AD4967*AS4967,AE4967*AS4967)</f>
        <v>79.92</v>
      </c>
      <c r="AU4967" s="20">
        <f t="shared" ref="AU4967:AU4969" si="3909">IF(AND(AK4967&lt;0,AK4967+AT4967&lt;0),-AT4967,AK4967)</f>
        <v>-40</v>
      </c>
    </row>
    <row r="4968" spans="1:47" x14ac:dyDescent="0.15">
      <c r="A4968" s="21" t="s">
        <v>1273</v>
      </c>
      <c r="B4968" s="22" t="s">
        <v>918</v>
      </c>
      <c r="C4968" s="22" t="s">
        <v>1178</v>
      </c>
      <c r="D4968" s="22" t="s">
        <v>1189</v>
      </c>
      <c r="E4968" s="22" t="s">
        <v>1557</v>
      </c>
      <c r="F4968" s="22" t="s">
        <v>1250</v>
      </c>
      <c r="G4968" s="22" t="s">
        <v>6329</v>
      </c>
      <c r="I4968" s="22">
        <v>13710571017</v>
      </c>
      <c r="J4968" s="22" t="s">
        <v>924</v>
      </c>
      <c r="K4968" s="22" t="s">
        <v>266</v>
      </c>
      <c r="L4968" s="22" t="s">
        <v>1299</v>
      </c>
      <c r="M4968" s="22">
        <v>888</v>
      </c>
      <c r="N4968" s="22">
        <v>888</v>
      </c>
      <c r="O4968" s="22" t="s">
        <v>927</v>
      </c>
      <c r="P4968" s="22" t="s">
        <v>50</v>
      </c>
      <c r="Q4968" s="28"/>
      <c r="R4968" s="21" t="s">
        <v>117</v>
      </c>
      <c r="S4968" s="25" t="s">
        <v>1220</v>
      </c>
      <c r="T4968" s="21" t="s">
        <v>53</v>
      </c>
      <c r="U4968" s="21" t="s">
        <v>6059</v>
      </c>
      <c r="V4968" s="46">
        <v>1</v>
      </c>
      <c r="W4968" s="26">
        <f t="shared" si="3888"/>
        <v>1</v>
      </c>
      <c r="Y4968" s="21">
        <v>12</v>
      </c>
      <c r="Z4968" s="22">
        <f t="shared" si="3865"/>
        <v>888</v>
      </c>
      <c r="AA4968" s="20" t="s">
        <v>5794</v>
      </c>
      <c r="AB4968" s="22"/>
      <c r="AC4968" s="22">
        <v>1</v>
      </c>
      <c r="AD4968" s="22"/>
      <c r="AE4968" s="22">
        <f t="shared" si="3899"/>
        <v>888</v>
      </c>
      <c r="AF4968" s="22">
        <f t="shared" si="3890"/>
        <v>888</v>
      </c>
      <c r="AG4968" s="20"/>
      <c r="AH4968" s="22"/>
      <c r="AI4968" s="22"/>
      <c r="AJ4968" s="22">
        <f t="shared" si="3907"/>
        <v>888</v>
      </c>
      <c r="AK4968" s="22">
        <f>IF(O4968="(传统)XDSL",VLOOKUP(S4968,[2]直销续费率明细!C:I,7,FALSE)*1,IF(O4968="GPON+XDSL",VLOOKUP(S4968,[2]直销续费率明细!C:I,7,FALSE)*1,VLOOKUP(S4968,[2]直销续费率明细!C:I,5,FALSE)*1))</f>
        <v>-40</v>
      </c>
      <c r="AL4968" s="22" t="s">
        <v>1300</v>
      </c>
      <c r="AM4968" s="22"/>
      <c r="AN4968" s="22"/>
      <c r="AO4968" s="22" t="s">
        <v>5792</v>
      </c>
      <c r="AP4968" s="22" t="s">
        <v>1301</v>
      </c>
      <c r="AS4968" s="20">
        <f>IF(Y4968&gt;=10,VLOOKUP(U4968,[2]提成计算!B:T,19,FALSE),VLOOKUP(U4968,[2]提成计算!B:T,18,FALSE))</f>
        <v>0.09</v>
      </c>
      <c r="AT4968" s="20">
        <f t="shared" si="3908"/>
        <v>79.92</v>
      </c>
      <c r="AU4968" s="20">
        <f t="shared" si="3909"/>
        <v>-40</v>
      </c>
    </row>
    <row r="4969" spans="1:47" x14ac:dyDescent="0.15">
      <c r="A4969" s="21" t="s">
        <v>1273</v>
      </c>
      <c r="B4969" s="22" t="s">
        <v>918</v>
      </c>
      <c r="C4969" s="22" t="s">
        <v>1178</v>
      </c>
      <c r="D4969" s="22" t="s">
        <v>1183</v>
      </c>
      <c r="E4969" s="22" t="s">
        <v>1752</v>
      </c>
      <c r="F4969" s="22" t="s">
        <v>1250</v>
      </c>
      <c r="G4969" s="22" t="s">
        <v>6330</v>
      </c>
      <c r="I4969" s="22">
        <v>13556788164</v>
      </c>
      <c r="J4969" s="22" t="s">
        <v>924</v>
      </c>
      <c r="K4969" s="22" t="s">
        <v>1186</v>
      </c>
      <c r="L4969" s="22" t="s">
        <v>1376</v>
      </c>
      <c r="M4969" s="22">
        <v>1088</v>
      </c>
      <c r="N4969" s="22">
        <v>1088</v>
      </c>
      <c r="O4969" s="22" t="s">
        <v>927</v>
      </c>
      <c r="P4969" s="22" t="s">
        <v>50</v>
      </c>
      <c r="Q4969" s="28"/>
      <c r="R4969" s="21" t="s">
        <v>77</v>
      </c>
      <c r="S4969" s="25" t="s">
        <v>1187</v>
      </c>
      <c r="T4969" s="21" t="s">
        <v>53</v>
      </c>
      <c r="U4969" s="21" t="s">
        <v>5972</v>
      </c>
      <c r="V4969" s="46">
        <v>1</v>
      </c>
      <c r="W4969" s="26">
        <f t="shared" si="3888"/>
        <v>1</v>
      </c>
      <c r="Y4969" s="21">
        <v>10</v>
      </c>
      <c r="Z4969" s="22">
        <f t="shared" si="3865"/>
        <v>1088</v>
      </c>
      <c r="AA4969" s="20" t="s">
        <v>5794</v>
      </c>
      <c r="AB4969" s="22"/>
      <c r="AC4969" s="22">
        <v>1</v>
      </c>
      <c r="AD4969" s="22"/>
      <c r="AE4969" s="22">
        <f t="shared" si="3899"/>
        <v>1088</v>
      </c>
      <c r="AF4969" s="22">
        <f t="shared" si="3890"/>
        <v>1088</v>
      </c>
      <c r="AG4969" s="20"/>
      <c r="AH4969" s="22"/>
      <c r="AI4969" s="22"/>
      <c r="AJ4969" s="22">
        <f t="shared" si="3907"/>
        <v>1088</v>
      </c>
      <c r="AK4969" s="22">
        <f>IF(O4969="(传统)XDSL",VLOOKUP(S4969,[2]直销续费率明细!C:I,7,FALSE)*1,IF(O4969="GPON+XDSL",VLOOKUP(S4969,[2]直销续费率明细!C:I,7,FALSE)*1,VLOOKUP(S4969,[2]直销续费率明细!C:I,5,FALSE)*1))</f>
        <v>-40</v>
      </c>
      <c r="AL4969" s="22" t="s">
        <v>1309</v>
      </c>
      <c r="AM4969" s="22"/>
      <c r="AN4969" s="22"/>
      <c r="AO4969" s="22" t="s">
        <v>5792</v>
      </c>
      <c r="AP4969" s="22" t="s">
        <v>1301</v>
      </c>
      <c r="AS4969" s="20">
        <f>IF(Y4969&gt;=10,VLOOKUP(U4969,[2]提成计算!B:T,19,FALSE),VLOOKUP(U4969,[2]提成计算!B:T,18,FALSE))</f>
        <v>0.09</v>
      </c>
      <c r="AT4969" s="20">
        <f t="shared" si="3908"/>
        <v>97.92</v>
      </c>
      <c r="AU4969" s="20">
        <f t="shared" si="3909"/>
        <v>-40</v>
      </c>
    </row>
    <row r="4970" spans="1:47" x14ac:dyDescent="0.15">
      <c r="A4970" s="21" t="s">
        <v>1273</v>
      </c>
      <c r="B4970" s="22" t="s">
        <v>918</v>
      </c>
      <c r="C4970" s="22" t="s">
        <v>1178</v>
      </c>
      <c r="D4970" s="22" t="s">
        <v>1189</v>
      </c>
      <c r="E4970" s="22" t="s">
        <v>6187</v>
      </c>
      <c r="F4970" s="22" t="s">
        <v>1250</v>
      </c>
      <c r="G4970" s="22" t="s">
        <v>6331</v>
      </c>
      <c r="I4970" s="22">
        <v>13431545329</v>
      </c>
      <c r="J4970" s="20" t="s">
        <v>6305</v>
      </c>
      <c r="K4970" s="22" t="s">
        <v>466</v>
      </c>
      <c r="L4970" s="22" t="s">
        <v>2268</v>
      </c>
      <c r="M4970" s="22">
        <v>1398</v>
      </c>
      <c r="N4970" s="22">
        <v>1398</v>
      </c>
      <c r="O4970" s="22" t="s">
        <v>927</v>
      </c>
      <c r="P4970" s="22" t="s">
        <v>50</v>
      </c>
      <c r="Q4970" s="28" t="s">
        <v>6305</v>
      </c>
      <c r="R4970" s="21" t="s">
        <v>117</v>
      </c>
      <c r="S4970" s="21"/>
      <c r="T4970" s="21" t="s">
        <v>53</v>
      </c>
      <c r="U4970" s="21" t="s">
        <v>5978</v>
      </c>
      <c r="V4970" s="46">
        <v>1</v>
      </c>
      <c r="W4970" s="26">
        <f t="shared" si="3888"/>
        <v>1</v>
      </c>
      <c r="X4970" s="26">
        <f t="shared" si="3894"/>
        <v>1</v>
      </c>
      <c r="Y4970" s="21">
        <v>20</v>
      </c>
      <c r="Z4970" s="22">
        <f t="shared" si="3865"/>
        <v>1398</v>
      </c>
      <c r="AA4970" s="20" t="s">
        <v>5794</v>
      </c>
      <c r="AB4970" s="22"/>
      <c r="AC4970" s="22">
        <v>1</v>
      </c>
      <c r="AD4970" s="22"/>
      <c r="AE4970" s="22">
        <f t="shared" si="3899"/>
        <v>1398</v>
      </c>
      <c r="AF4970" s="22">
        <f t="shared" si="3890"/>
        <v>1398</v>
      </c>
      <c r="AG4970" s="20">
        <f>N4970</f>
        <v>1398</v>
      </c>
      <c r="AH4970" s="20" t="str">
        <f>VLOOKUP(U4970,[2]提成计算!B:I,8,FALSE)</f>
        <v>否</v>
      </c>
      <c r="AI4970" s="20"/>
      <c r="AJ4970" s="22"/>
      <c r="AK4970" s="22"/>
      <c r="AM4970" s="22"/>
      <c r="AN4970" s="22"/>
      <c r="AO4970" s="22" t="s">
        <v>5792</v>
      </c>
      <c r="AP4970" s="22" t="s">
        <v>1301</v>
      </c>
      <c r="AS4970" s="20"/>
      <c r="AT4970" s="20"/>
      <c r="AU4970" s="20"/>
    </row>
    <row r="4971" spans="1:47" x14ac:dyDescent="0.15">
      <c r="A4971" s="21" t="s">
        <v>1273</v>
      </c>
      <c r="B4971" s="22" t="s">
        <v>918</v>
      </c>
      <c r="C4971" s="22" t="s">
        <v>1178</v>
      </c>
      <c r="D4971" s="22" t="s">
        <v>1183</v>
      </c>
      <c r="E4971" s="22" t="s">
        <v>1193</v>
      </c>
      <c r="F4971" s="22" t="s">
        <v>1250</v>
      </c>
      <c r="G4971" s="22" t="s">
        <v>6332</v>
      </c>
      <c r="I4971" s="22">
        <v>13926827903</v>
      </c>
      <c r="J4971" s="22" t="s">
        <v>924</v>
      </c>
      <c r="K4971" s="22" t="s">
        <v>1195</v>
      </c>
      <c r="L4971" s="22" t="s">
        <v>1299</v>
      </c>
      <c r="M4971" s="22">
        <v>888</v>
      </c>
      <c r="N4971" s="22">
        <v>888</v>
      </c>
      <c r="O4971" s="22" t="s">
        <v>927</v>
      </c>
      <c r="P4971" s="22" t="s">
        <v>50</v>
      </c>
      <c r="Q4971" s="28"/>
      <c r="R4971" s="21" t="s">
        <v>77</v>
      </c>
      <c r="S4971" s="25" t="s">
        <v>1196</v>
      </c>
      <c r="T4971" s="21" t="s">
        <v>1197</v>
      </c>
      <c r="U4971" s="21" t="s">
        <v>6216</v>
      </c>
      <c r="V4971" s="46">
        <v>1</v>
      </c>
      <c r="W4971" s="26">
        <f t="shared" si="3888"/>
        <v>1</v>
      </c>
      <c r="Y4971" s="21">
        <v>12</v>
      </c>
      <c r="Z4971" s="22">
        <f t="shared" si="3865"/>
        <v>888</v>
      </c>
      <c r="AA4971" s="20" t="s">
        <v>5794</v>
      </c>
      <c r="AB4971" s="22"/>
      <c r="AC4971" s="22">
        <v>1</v>
      </c>
      <c r="AD4971" s="22"/>
      <c r="AE4971" s="22">
        <f t="shared" si="3899"/>
        <v>888</v>
      </c>
      <c r="AF4971" s="22">
        <f t="shared" si="3890"/>
        <v>888</v>
      </c>
      <c r="AG4971" s="20"/>
      <c r="AH4971" s="22"/>
      <c r="AI4971" s="22"/>
      <c r="AJ4971" s="22">
        <f>N4971</f>
        <v>888</v>
      </c>
      <c r="AK4971" s="22">
        <f>IF(O4971="(传统)XDSL",VLOOKUP(S4971,[1]续费率明细!C:I,7,FALSE)*1,IF(O4971="GPON+XDSL",VLOOKUP(S4971,[1]续费率明细!C:I,7,FALSE)*1,VLOOKUP(S4971,[1]续费率明细!C:I,5,FALSE)*1))</f>
        <v>-40</v>
      </c>
      <c r="AL4971" s="22" t="s">
        <v>1309</v>
      </c>
      <c r="AM4971" s="22"/>
      <c r="AN4971" s="22"/>
      <c r="AO4971" s="22" t="s">
        <v>5792</v>
      </c>
      <c r="AP4971" s="22" t="s">
        <v>1301</v>
      </c>
      <c r="AS4971" s="20">
        <f>IF(Y4971&gt;=10,VLOOKUP(S4971,[2]提成计算!D:T,17,FALSE),VLOOKUP(S4971,[2]提成计算!D:T,16,FALSE))</f>
        <v>0.09</v>
      </c>
      <c r="AT4971" s="20">
        <f t="shared" ref="AT4971" si="3910">IF(AD4971*AS4971&gt;0,AD4971*AS4971,AE4971*AS4971)</f>
        <v>79.92</v>
      </c>
      <c r="AU4971" s="20">
        <f>IF(AND(AK4971&lt;0,AK4971+AT4971&lt;0),-AT4971,AK4971)</f>
        <v>-40</v>
      </c>
    </row>
    <row r="4972" spans="1:47" x14ac:dyDescent="0.15">
      <c r="A4972" s="21" t="s">
        <v>1273</v>
      </c>
      <c r="B4972" s="22" t="s">
        <v>918</v>
      </c>
      <c r="C4972" s="22" t="s">
        <v>1178</v>
      </c>
      <c r="D4972" s="22" t="s">
        <v>1183</v>
      </c>
      <c r="E4972" s="22" t="s">
        <v>1184</v>
      </c>
      <c r="F4972" s="22" t="s">
        <v>1250</v>
      </c>
      <c r="G4972" s="22" t="s">
        <v>6333</v>
      </c>
      <c r="I4972" s="22">
        <v>13532948607</v>
      </c>
      <c r="J4972" s="20" t="s">
        <v>6305</v>
      </c>
      <c r="K4972" s="22" t="s">
        <v>1195</v>
      </c>
      <c r="L4972" s="22" t="s">
        <v>1358</v>
      </c>
      <c r="M4972" s="22">
        <v>1088</v>
      </c>
      <c r="N4972" s="22">
        <v>1088</v>
      </c>
      <c r="O4972" s="22" t="s">
        <v>927</v>
      </c>
      <c r="P4972" s="22" t="s">
        <v>50</v>
      </c>
      <c r="Q4972" s="28" t="s">
        <v>6305</v>
      </c>
      <c r="R4972" s="21" t="s">
        <v>77</v>
      </c>
      <c r="S4972" s="21"/>
      <c r="T4972" s="21" t="s">
        <v>1197</v>
      </c>
      <c r="U4972" s="21" t="s">
        <v>6216</v>
      </c>
      <c r="V4972" s="46">
        <v>1</v>
      </c>
      <c r="W4972" s="26">
        <f t="shared" si="3888"/>
        <v>1</v>
      </c>
      <c r="X4972" s="26">
        <f t="shared" si="3894"/>
        <v>1</v>
      </c>
      <c r="Y4972" s="21">
        <v>10</v>
      </c>
      <c r="Z4972" s="22">
        <f t="shared" si="3865"/>
        <v>1088</v>
      </c>
      <c r="AA4972" s="20" t="s">
        <v>5794</v>
      </c>
      <c r="AB4972" s="22"/>
      <c r="AC4972" s="22">
        <v>1</v>
      </c>
      <c r="AD4972" s="22"/>
      <c r="AE4972" s="22">
        <f t="shared" si="3899"/>
        <v>1088</v>
      </c>
      <c r="AF4972" s="22">
        <f t="shared" si="3890"/>
        <v>1088</v>
      </c>
      <c r="AG4972" s="20">
        <f t="shared" ref="AG4972:AG4973" si="3911">N4972</f>
        <v>1088</v>
      </c>
      <c r="AH4972" s="20"/>
      <c r="AI4972" s="20"/>
      <c r="AJ4972" s="22"/>
      <c r="AK4972" s="22"/>
      <c r="AM4972" s="22"/>
      <c r="AN4972" s="22"/>
      <c r="AO4972" s="22" t="s">
        <v>2216</v>
      </c>
      <c r="AP4972" s="22" t="s">
        <v>1301</v>
      </c>
      <c r="AS4972" s="20"/>
      <c r="AT4972" s="20"/>
      <c r="AU4972" s="20"/>
    </row>
    <row r="4973" spans="1:47" x14ac:dyDescent="0.15">
      <c r="A4973" s="21" t="s">
        <v>1273</v>
      </c>
      <c r="B4973" s="22" t="s">
        <v>918</v>
      </c>
      <c r="C4973" s="22" t="s">
        <v>1178</v>
      </c>
      <c r="D4973" s="22" t="s">
        <v>1189</v>
      </c>
      <c r="E4973" s="22" t="s">
        <v>1677</v>
      </c>
      <c r="F4973" s="22" t="s">
        <v>1250</v>
      </c>
      <c r="G4973" s="22" t="s">
        <v>6334</v>
      </c>
      <c r="I4973" s="22">
        <v>13568441275</v>
      </c>
      <c r="J4973" s="20" t="s">
        <v>2335</v>
      </c>
      <c r="K4973" s="22" t="s">
        <v>351</v>
      </c>
      <c r="L4973" s="22" t="s">
        <v>1966</v>
      </c>
      <c r="M4973" s="22">
        <v>1598</v>
      </c>
      <c r="N4973" s="22">
        <v>1598</v>
      </c>
      <c r="O4973" s="22" t="s">
        <v>927</v>
      </c>
      <c r="P4973" s="22" t="s">
        <v>50</v>
      </c>
      <c r="Q4973" s="28" t="s">
        <v>2335</v>
      </c>
      <c r="R4973" s="21" t="s">
        <v>117</v>
      </c>
      <c r="S4973" s="21"/>
      <c r="T4973" s="21" t="s">
        <v>53</v>
      </c>
      <c r="U4973" s="21" t="s">
        <v>6027</v>
      </c>
      <c r="V4973" s="46">
        <v>1</v>
      </c>
      <c r="W4973" s="26">
        <f t="shared" si="3888"/>
        <v>1</v>
      </c>
      <c r="X4973" s="26">
        <f t="shared" si="3894"/>
        <v>1</v>
      </c>
      <c r="Y4973" s="21">
        <v>50</v>
      </c>
      <c r="Z4973" s="22">
        <f t="shared" si="3865"/>
        <v>1598</v>
      </c>
      <c r="AA4973" s="20" t="s">
        <v>2218</v>
      </c>
      <c r="AB4973" s="22"/>
      <c r="AC4973" s="22">
        <v>1</v>
      </c>
      <c r="AD4973" s="22"/>
      <c r="AE4973" s="22">
        <f t="shared" si="3899"/>
        <v>1598</v>
      </c>
      <c r="AF4973" s="22">
        <f t="shared" si="3890"/>
        <v>1598</v>
      </c>
      <c r="AG4973" s="20">
        <f t="shared" si="3911"/>
        <v>1598</v>
      </c>
      <c r="AH4973" s="20" t="str">
        <f>VLOOKUP(U4973,[1]提成计算!B:I,8,FALSE)</f>
        <v xml:space="preserve"> </v>
      </c>
      <c r="AI4973" s="20"/>
      <c r="AJ4973" s="22"/>
      <c r="AK4973" s="22"/>
      <c r="AM4973" s="22"/>
      <c r="AN4973" s="22"/>
      <c r="AO4973" s="22" t="s">
        <v>2216</v>
      </c>
      <c r="AP4973" s="22" t="s">
        <v>1301</v>
      </c>
      <c r="AS4973" s="20"/>
      <c r="AT4973" s="20"/>
      <c r="AU4973" s="20"/>
    </row>
    <row r="4974" spans="1:47" x14ac:dyDescent="0.15">
      <c r="A4974" s="21" t="s">
        <v>1273</v>
      </c>
      <c r="B4974" s="22" t="s">
        <v>918</v>
      </c>
      <c r="C4974" s="22" t="s">
        <v>1178</v>
      </c>
      <c r="D4974" s="22" t="s">
        <v>1189</v>
      </c>
      <c r="E4974" s="22" t="s">
        <v>5876</v>
      </c>
      <c r="F4974" s="22" t="s">
        <v>1250</v>
      </c>
      <c r="G4974" s="22" t="s">
        <v>645</v>
      </c>
      <c r="I4974" s="22">
        <v>15019955088</v>
      </c>
      <c r="J4974" s="22" t="s">
        <v>924</v>
      </c>
      <c r="K4974" s="22" t="s">
        <v>166</v>
      </c>
      <c r="L4974" s="22" t="s">
        <v>2137</v>
      </c>
      <c r="M4974" s="22">
        <v>1408</v>
      </c>
      <c r="N4974" s="22">
        <v>1408</v>
      </c>
      <c r="O4974" s="22" t="s">
        <v>927</v>
      </c>
      <c r="P4974" s="22" t="s">
        <v>50</v>
      </c>
      <c r="Q4974" s="28"/>
      <c r="R4974" s="21" t="s">
        <v>117</v>
      </c>
      <c r="S4974" s="25" t="s">
        <v>1192</v>
      </c>
      <c r="T4974" s="21" t="s">
        <v>2242</v>
      </c>
      <c r="U4974" s="21"/>
      <c r="V4974" s="46">
        <v>1</v>
      </c>
      <c r="W4974" s="26">
        <f t="shared" si="3888"/>
        <v>1</v>
      </c>
      <c r="Y4974" s="21">
        <v>12</v>
      </c>
      <c r="Z4974" s="22">
        <f t="shared" si="3865"/>
        <v>1408</v>
      </c>
      <c r="AA4974" s="20" t="s">
        <v>2218</v>
      </c>
      <c r="AB4974" s="22"/>
      <c r="AC4974" s="22">
        <v>1</v>
      </c>
      <c r="AD4974" s="22"/>
      <c r="AE4974" s="22">
        <f t="shared" si="3899"/>
        <v>1408</v>
      </c>
      <c r="AF4974" s="22">
        <f t="shared" si="3890"/>
        <v>1408</v>
      </c>
      <c r="AG4974" s="20"/>
      <c r="AH4974" s="22"/>
      <c r="AI4974" s="22"/>
      <c r="AJ4974" s="22">
        <f t="shared" ref="AJ4974:AJ4982" si="3912">N4974</f>
        <v>1408</v>
      </c>
      <c r="AK4974" s="22"/>
      <c r="AL4974" s="22" t="s">
        <v>1871</v>
      </c>
      <c r="AM4974" s="22"/>
      <c r="AN4974" s="22"/>
      <c r="AO4974" s="22" t="s">
        <v>5792</v>
      </c>
      <c r="AP4974" s="22" t="s">
        <v>1301</v>
      </c>
      <c r="AS4974" s="20"/>
      <c r="AT4974" s="20"/>
      <c r="AU4974" s="20"/>
    </row>
    <row r="4975" spans="1:47" x14ac:dyDescent="0.15">
      <c r="A4975" s="21" t="s">
        <v>1273</v>
      </c>
      <c r="B4975" s="22" t="s">
        <v>918</v>
      </c>
      <c r="C4975" s="22" t="s">
        <v>1178</v>
      </c>
      <c r="D4975" s="22" t="s">
        <v>1189</v>
      </c>
      <c r="E4975" s="22" t="s">
        <v>5876</v>
      </c>
      <c r="F4975" s="22" t="s">
        <v>1250</v>
      </c>
      <c r="G4975" s="22" t="s">
        <v>6335</v>
      </c>
      <c r="I4975" s="22">
        <v>13423431407</v>
      </c>
      <c r="J4975" s="22" t="s">
        <v>924</v>
      </c>
      <c r="K4975" s="22" t="s">
        <v>166</v>
      </c>
      <c r="L4975" s="22" t="s">
        <v>2137</v>
      </c>
      <c r="M4975" s="22">
        <v>1408</v>
      </c>
      <c r="N4975" s="22">
        <v>1408</v>
      </c>
      <c r="O4975" s="22" t="s">
        <v>927</v>
      </c>
      <c r="P4975" s="22" t="s">
        <v>50</v>
      </c>
      <c r="Q4975" s="28"/>
      <c r="R4975" s="21" t="s">
        <v>117</v>
      </c>
      <c r="S4975" s="25" t="s">
        <v>1192</v>
      </c>
      <c r="T4975" s="21" t="s">
        <v>5850</v>
      </c>
      <c r="U4975" s="21"/>
      <c r="V4975" s="46">
        <v>1</v>
      </c>
      <c r="W4975" s="26">
        <f t="shared" si="3888"/>
        <v>1</v>
      </c>
      <c r="Y4975" s="21">
        <v>12</v>
      </c>
      <c r="Z4975" s="22">
        <f t="shared" si="3865"/>
        <v>1408</v>
      </c>
      <c r="AA4975" s="20" t="s">
        <v>5794</v>
      </c>
      <c r="AB4975" s="22"/>
      <c r="AC4975" s="22">
        <v>1</v>
      </c>
      <c r="AD4975" s="22"/>
      <c r="AE4975" s="22">
        <f t="shared" si="3899"/>
        <v>1408</v>
      </c>
      <c r="AF4975" s="22">
        <f t="shared" si="3890"/>
        <v>1408</v>
      </c>
      <c r="AG4975" s="20"/>
      <c r="AH4975" s="22"/>
      <c r="AI4975" s="22"/>
      <c r="AJ4975" s="22">
        <f t="shared" si="3912"/>
        <v>1408</v>
      </c>
      <c r="AK4975" s="22"/>
      <c r="AL4975" s="22" t="s">
        <v>1871</v>
      </c>
      <c r="AM4975" s="22"/>
      <c r="AN4975" s="22"/>
      <c r="AO4975" s="22" t="s">
        <v>5792</v>
      </c>
      <c r="AP4975" s="22" t="s">
        <v>1301</v>
      </c>
      <c r="AS4975" s="20"/>
      <c r="AT4975" s="20"/>
      <c r="AU4975" s="20"/>
    </row>
    <row r="4976" spans="1:47" x14ac:dyDescent="0.15">
      <c r="A4976" s="21" t="s">
        <v>1273</v>
      </c>
      <c r="B4976" s="22" t="s">
        <v>918</v>
      </c>
      <c r="C4976" s="22" t="s">
        <v>1178</v>
      </c>
      <c r="D4976" s="22" t="s">
        <v>1189</v>
      </c>
      <c r="E4976" s="22" t="s">
        <v>5942</v>
      </c>
      <c r="F4976" s="22" t="s">
        <v>1250</v>
      </c>
      <c r="G4976" s="22" t="s">
        <v>6336</v>
      </c>
      <c r="I4976" s="22">
        <v>13712160382</v>
      </c>
      <c r="J4976" s="22" t="s">
        <v>924</v>
      </c>
      <c r="K4976" s="22" t="s">
        <v>166</v>
      </c>
      <c r="L4976" s="22" t="s">
        <v>2137</v>
      </c>
      <c r="M4976" s="22">
        <v>1408</v>
      </c>
      <c r="N4976" s="22">
        <v>1408</v>
      </c>
      <c r="O4976" s="22" t="s">
        <v>1334</v>
      </c>
      <c r="P4976" s="22" t="s">
        <v>50</v>
      </c>
      <c r="Q4976" s="28"/>
      <c r="R4976" s="21" t="s">
        <v>117</v>
      </c>
      <c r="S4976" s="25" t="s">
        <v>1192</v>
      </c>
      <c r="T4976" s="21" t="s">
        <v>5850</v>
      </c>
      <c r="U4976" s="21"/>
      <c r="V4976" s="46">
        <v>1</v>
      </c>
      <c r="W4976" s="26">
        <f t="shared" si="3888"/>
        <v>1</v>
      </c>
      <c r="Y4976" s="21">
        <v>12</v>
      </c>
      <c r="Z4976" s="22">
        <f t="shared" si="3865"/>
        <v>1408</v>
      </c>
      <c r="AA4976" s="20" t="s">
        <v>5794</v>
      </c>
      <c r="AB4976" s="22"/>
      <c r="AC4976" s="22">
        <v>1</v>
      </c>
      <c r="AD4976" s="22"/>
      <c r="AE4976" s="22">
        <f t="shared" si="3899"/>
        <v>1408</v>
      </c>
      <c r="AF4976" s="22">
        <f t="shared" si="3890"/>
        <v>1408</v>
      </c>
      <c r="AG4976" s="20"/>
      <c r="AH4976" s="22"/>
      <c r="AI4976" s="22"/>
      <c r="AJ4976" s="22">
        <f t="shared" si="3912"/>
        <v>1408</v>
      </c>
      <c r="AK4976" s="22"/>
      <c r="AL4976" s="22" t="s">
        <v>1871</v>
      </c>
      <c r="AM4976" s="22"/>
      <c r="AN4976" s="22"/>
      <c r="AO4976" s="22" t="s">
        <v>5792</v>
      </c>
      <c r="AP4976" s="22" t="s">
        <v>1301</v>
      </c>
      <c r="AS4976" s="20"/>
      <c r="AT4976" s="20"/>
      <c r="AU4976" s="20"/>
    </row>
    <row r="4977" spans="1:47" x14ac:dyDescent="0.15">
      <c r="A4977" s="21" t="s">
        <v>1273</v>
      </c>
      <c r="B4977" s="22" t="s">
        <v>918</v>
      </c>
      <c r="C4977" s="22" t="s">
        <v>1178</v>
      </c>
      <c r="D4977" s="22" t="s">
        <v>1189</v>
      </c>
      <c r="E4977" s="22" t="s">
        <v>1218</v>
      </c>
      <c r="F4977" s="22" t="s">
        <v>1250</v>
      </c>
      <c r="G4977" s="22" t="s">
        <v>6337</v>
      </c>
      <c r="I4977" s="22">
        <v>15999767623</v>
      </c>
      <c r="J4977" s="22" t="s">
        <v>924</v>
      </c>
      <c r="K4977" s="22" t="s">
        <v>166</v>
      </c>
      <c r="L4977" s="22" t="s">
        <v>1918</v>
      </c>
      <c r="M4977" s="22">
        <v>680</v>
      </c>
      <c r="N4977" s="22">
        <v>680</v>
      </c>
      <c r="O4977" s="22" t="s">
        <v>927</v>
      </c>
      <c r="P4977" s="22" t="s">
        <v>50</v>
      </c>
      <c r="Q4977" s="28"/>
      <c r="R4977" s="21" t="s">
        <v>117</v>
      </c>
      <c r="S4977" s="25" t="s">
        <v>1220</v>
      </c>
      <c r="T4977" s="21" t="s">
        <v>5850</v>
      </c>
      <c r="U4977" s="21"/>
      <c r="V4977" s="46">
        <v>1</v>
      </c>
      <c r="W4977" s="26">
        <f t="shared" si="3888"/>
        <v>1</v>
      </c>
      <c r="Y4977" s="21">
        <v>4</v>
      </c>
      <c r="Z4977" s="22">
        <f t="shared" si="3865"/>
        <v>680</v>
      </c>
      <c r="AA4977" s="20" t="s">
        <v>5794</v>
      </c>
      <c r="AB4977" s="22">
        <v>1</v>
      </c>
      <c r="AC4977" s="22"/>
      <c r="AD4977" s="22">
        <f>N4977</f>
        <v>680</v>
      </c>
      <c r="AE4977" s="22"/>
      <c r="AF4977" s="22">
        <f t="shared" si="3890"/>
        <v>680</v>
      </c>
      <c r="AG4977" s="20"/>
      <c r="AH4977" s="22"/>
      <c r="AI4977" s="22"/>
      <c r="AJ4977" s="22">
        <f t="shared" si="3912"/>
        <v>680</v>
      </c>
      <c r="AK4977" s="22">
        <f>IF(O4977="(传统)XDSL",VLOOKUP(S4977,[1]续费率明细!C:I,7,FALSE)*1,IF(O4977="GPON+XDSL",VLOOKUP(S4977,[1]续费率明细!C:I,7,FALSE)*1,VLOOKUP(S4977,[1]续费率明细!C:I,5,FALSE)*1))</f>
        <v>-40</v>
      </c>
      <c r="AL4977" s="22" t="s">
        <v>1309</v>
      </c>
      <c r="AM4977" s="22"/>
      <c r="AN4977" s="22"/>
      <c r="AO4977" s="22" t="s">
        <v>5792</v>
      </c>
      <c r="AP4977" s="22" t="s">
        <v>5805</v>
      </c>
      <c r="AS4977" s="20"/>
      <c r="AT4977" s="20"/>
      <c r="AU4977" s="20"/>
    </row>
    <row r="4978" spans="1:47" x14ac:dyDescent="0.15">
      <c r="A4978" s="21" t="s">
        <v>1273</v>
      </c>
      <c r="B4978" s="22" t="s">
        <v>918</v>
      </c>
      <c r="C4978" s="22" t="s">
        <v>1178</v>
      </c>
      <c r="D4978" s="22" t="s">
        <v>1189</v>
      </c>
      <c r="E4978" s="22" t="s">
        <v>1190</v>
      </c>
      <c r="F4978" s="22" t="s">
        <v>1250</v>
      </c>
      <c r="G4978" s="22" t="s">
        <v>6338</v>
      </c>
      <c r="I4978" s="22">
        <v>18876596738</v>
      </c>
      <c r="J4978" s="22" t="s">
        <v>924</v>
      </c>
      <c r="K4978" s="22" t="s">
        <v>237</v>
      </c>
      <c r="L4978" s="22" t="s">
        <v>2137</v>
      </c>
      <c r="M4978" s="22">
        <v>1408</v>
      </c>
      <c r="N4978" s="22">
        <v>1408</v>
      </c>
      <c r="O4978" s="22" t="s">
        <v>927</v>
      </c>
      <c r="P4978" s="22" t="s">
        <v>50</v>
      </c>
      <c r="Q4978" s="28"/>
      <c r="R4978" s="21" t="s">
        <v>117</v>
      </c>
      <c r="S4978" s="25" t="s">
        <v>1192</v>
      </c>
      <c r="T4978" s="21" t="s">
        <v>53</v>
      </c>
      <c r="U4978" s="21" t="s">
        <v>5938</v>
      </c>
      <c r="V4978" s="46">
        <v>1</v>
      </c>
      <c r="W4978" s="26">
        <f t="shared" si="3888"/>
        <v>1</v>
      </c>
      <c r="Y4978" s="21">
        <v>12</v>
      </c>
      <c r="Z4978" s="22">
        <f t="shared" si="3865"/>
        <v>1408</v>
      </c>
      <c r="AA4978" s="20" t="s">
        <v>5794</v>
      </c>
      <c r="AB4978" s="22"/>
      <c r="AC4978" s="22">
        <v>1</v>
      </c>
      <c r="AD4978" s="22"/>
      <c r="AE4978" s="22">
        <f t="shared" ref="AE4978:AE4990" si="3913">N4978</f>
        <v>1408</v>
      </c>
      <c r="AF4978" s="22">
        <f t="shared" si="3890"/>
        <v>1408</v>
      </c>
      <c r="AG4978" s="20"/>
      <c r="AH4978" s="22"/>
      <c r="AI4978" s="22"/>
      <c r="AJ4978" s="22">
        <f t="shared" si="3912"/>
        <v>1408</v>
      </c>
      <c r="AK4978" s="22">
        <f>IF(O4978="(传统)XDSL",VLOOKUP(S4978,[2]直销续费率明细!C:I,7,FALSE)*1,IF(O4978="GPON+XDSL",VLOOKUP(S4978,[2]直销续费率明细!C:I,7,FALSE)*1,VLOOKUP(S4978,[2]直销续费率明细!C:I,5,FALSE)*1))</f>
        <v>-40</v>
      </c>
      <c r="AL4978" s="22" t="s">
        <v>1309</v>
      </c>
      <c r="AM4978" s="22"/>
      <c r="AN4978" s="22"/>
      <c r="AO4978" s="22" t="s">
        <v>5792</v>
      </c>
      <c r="AP4978" s="22" t="s">
        <v>1301</v>
      </c>
      <c r="AS4978" s="20">
        <f>IF(Y4978&gt;=10,VLOOKUP(U4978,[2]提成计算!B:T,19,FALSE),VLOOKUP(U4978,[2]提成计算!B:T,18,FALSE))</f>
        <v>0.09</v>
      </c>
      <c r="AT4978" s="20">
        <f t="shared" ref="AT4978:AT4982" si="3914">IF(AD4978*AS4978&gt;0,AD4978*AS4978,AE4978*AS4978)</f>
        <v>126.72</v>
      </c>
      <c r="AU4978" s="20">
        <f t="shared" ref="AU4978:AU4982" si="3915">IF(AND(AK4978&lt;0,AK4978+AT4978&lt;0),-AT4978,AK4978)</f>
        <v>-40</v>
      </c>
    </row>
    <row r="4979" spans="1:47" x14ac:dyDescent="0.15">
      <c r="A4979" s="21" t="s">
        <v>1273</v>
      </c>
      <c r="B4979" s="22" t="s">
        <v>918</v>
      </c>
      <c r="C4979" s="22" t="s">
        <v>1178</v>
      </c>
      <c r="D4979" s="22" t="s">
        <v>1183</v>
      </c>
      <c r="E4979" s="22" t="s">
        <v>1885</v>
      </c>
      <c r="F4979" s="22" t="s">
        <v>1250</v>
      </c>
      <c r="G4979" s="22" t="s">
        <v>6339</v>
      </c>
      <c r="I4979" s="22">
        <v>13925289087</v>
      </c>
      <c r="J4979" s="22" t="s">
        <v>924</v>
      </c>
      <c r="K4979" s="22" t="s">
        <v>1224</v>
      </c>
      <c r="L4979" s="22" t="s">
        <v>1299</v>
      </c>
      <c r="M4979" s="22">
        <v>888</v>
      </c>
      <c r="N4979" s="22">
        <v>888</v>
      </c>
      <c r="O4979" s="22" t="s">
        <v>927</v>
      </c>
      <c r="P4979" s="22" t="s">
        <v>50</v>
      </c>
      <c r="Q4979" s="28"/>
      <c r="R4979" s="21" t="s">
        <v>77</v>
      </c>
      <c r="S4979" s="25" t="s">
        <v>1196</v>
      </c>
      <c r="T4979" s="21" t="s">
        <v>53</v>
      </c>
      <c r="U4979" s="21" t="s">
        <v>5994</v>
      </c>
      <c r="V4979" s="46">
        <v>1</v>
      </c>
      <c r="W4979" s="26">
        <f t="shared" si="3888"/>
        <v>1</v>
      </c>
      <c r="Y4979" s="21">
        <v>12</v>
      </c>
      <c r="Z4979" s="22">
        <f t="shared" si="3865"/>
        <v>888</v>
      </c>
      <c r="AA4979" s="20" t="s">
        <v>5794</v>
      </c>
      <c r="AB4979" s="22"/>
      <c r="AC4979" s="22">
        <v>1</v>
      </c>
      <c r="AD4979" s="22"/>
      <c r="AE4979" s="22">
        <f t="shared" si="3913"/>
        <v>888</v>
      </c>
      <c r="AF4979" s="22">
        <f t="shared" si="3890"/>
        <v>888</v>
      </c>
      <c r="AG4979" s="20"/>
      <c r="AH4979" s="22"/>
      <c r="AI4979" s="22"/>
      <c r="AJ4979" s="22">
        <f t="shared" si="3912"/>
        <v>888</v>
      </c>
      <c r="AK4979" s="22">
        <f>IF(O4979="(传统)XDSL",VLOOKUP(S4979,[2]直销续费率明细!C:I,7,FALSE)*1,IF(O4979="GPON+XDSL",VLOOKUP(S4979,[2]直销续费率明细!C:I,7,FALSE)*1,VLOOKUP(S4979,[2]直销续费率明细!C:I,5,FALSE)*1))</f>
        <v>-40</v>
      </c>
      <c r="AL4979" s="22" t="s">
        <v>1300</v>
      </c>
      <c r="AM4979" s="22"/>
      <c r="AN4979" s="22"/>
      <c r="AO4979" s="22" t="s">
        <v>5792</v>
      </c>
      <c r="AP4979" s="22" t="s">
        <v>1301</v>
      </c>
      <c r="AS4979" s="20">
        <f>IF(Y4979&gt;=10,VLOOKUP(U4979,[2]提成计算!B:T,19,FALSE),VLOOKUP(U4979,[2]提成计算!B:T,18,FALSE))</f>
        <v>0.1</v>
      </c>
      <c r="AT4979" s="20">
        <f t="shared" si="3914"/>
        <v>88.800000000000011</v>
      </c>
      <c r="AU4979" s="20">
        <f t="shared" si="3915"/>
        <v>-40</v>
      </c>
    </row>
    <row r="4980" spans="1:47" x14ac:dyDescent="0.15">
      <c r="A4980" s="21" t="s">
        <v>1273</v>
      </c>
      <c r="B4980" s="22" t="s">
        <v>918</v>
      </c>
      <c r="C4980" s="22" t="s">
        <v>1178</v>
      </c>
      <c r="D4980" s="22" t="s">
        <v>1183</v>
      </c>
      <c r="E4980" s="22" t="s">
        <v>1885</v>
      </c>
      <c r="F4980" s="22" t="s">
        <v>1250</v>
      </c>
      <c r="G4980" s="22" t="s">
        <v>6339</v>
      </c>
      <c r="I4980" s="22">
        <v>13825289087</v>
      </c>
      <c r="J4980" s="22" t="s">
        <v>924</v>
      </c>
      <c r="K4980" s="22" t="s">
        <v>1224</v>
      </c>
      <c r="L4980" s="22" t="s">
        <v>1299</v>
      </c>
      <c r="M4980" s="22">
        <v>888</v>
      </c>
      <c r="N4980" s="22">
        <v>888</v>
      </c>
      <c r="O4980" s="22" t="s">
        <v>927</v>
      </c>
      <c r="P4980" s="22" t="s">
        <v>50</v>
      </c>
      <c r="Q4980" s="28"/>
      <c r="R4980" s="21" t="s">
        <v>77</v>
      </c>
      <c r="S4980" s="25" t="s">
        <v>1196</v>
      </c>
      <c r="T4980" s="21" t="s">
        <v>53</v>
      </c>
      <c r="U4980" s="21" t="s">
        <v>5994</v>
      </c>
      <c r="V4980" s="46">
        <v>1</v>
      </c>
      <c r="W4980" s="26">
        <f t="shared" si="3888"/>
        <v>1</v>
      </c>
      <c r="Y4980" s="21">
        <v>12</v>
      </c>
      <c r="Z4980" s="22">
        <f t="shared" si="3865"/>
        <v>888</v>
      </c>
      <c r="AA4980" s="20" t="s">
        <v>5794</v>
      </c>
      <c r="AB4980" s="22"/>
      <c r="AC4980" s="22">
        <v>1</v>
      </c>
      <c r="AD4980" s="22"/>
      <c r="AE4980" s="22">
        <f t="shared" si="3913"/>
        <v>888</v>
      </c>
      <c r="AF4980" s="22">
        <f t="shared" si="3890"/>
        <v>888</v>
      </c>
      <c r="AG4980" s="20"/>
      <c r="AH4980" s="22"/>
      <c r="AI4980" s="22"/>
      <c r="AJ4980" s="22">
        <f t="shared" si="3912"/>
        <v>888</v>
      </c>
      <c r="AK4980" s="22">
        <f>IF(O4980="(传统)XDSL",VLOOKUP(S4980,[2]直销续费率明细!C:I,7,FALSE)*1,IF(O4980="GPON+XDSL",VLOOKUP(S4980,[2]直销续费率明细!C:I,7,FALSE)*1,VLOOKUP(S4980,[2]直销续费率明细!C:I,5,FALSE)*1))</f>
        <v>-40</v>
      </c>
      <c r="AL4980" s="22" t="s">
        <v>1300</v>
      </c>
      <c r="AM4980" s="22"/>
      <c r="AN4980" s="22"/>
      <c r="AO4980" s="22" t="s">
        <v>5792</v>
      </c>
      <c r="AP4980" s="22" t="s">
        <v>1301</v>
      </c>
      <c r="AS4980" s="20">
        <f>IF(Y4980&gt;=10,VLOOKUP(U4980,[2]提成计算!B:T,19,FALSE),VLOOKUP(U4980,[2]提成计算!B:T,18,FALSE))</f>
        <v>0.1</v>
      </c>
      <c r="AT4980" s="20">
        <f t="shared" si="3914"/>
        <v>88.800000000000011</v>
      </c>
      <c r="AU4980" s="20">
        <f t="shared" si="3915"/>
        <v>-40</v>
      </c>
    </row>
    <row r="4981" spans="1:47" x14ac:dyDescent="0.15">
      <c r="A4981" s="21" t="s">
        <v>1273</v>
      </c>
      <c r="B4981" s="22" t="s">
        <v>918</v>
      </c>
      <c r="C4981" s="22" t="s">
        <v>1178</v>
      </c>
      <c r="D4981" s="22" t="s">
        <v>1183</v>
      </c>
      <c r="E4981" s="22" t="s">
        <v>1193</v>
      </c>
      <c r="F4981" s="22" t="s">
        <v>1250</v>
      </c>
      <c r="G4981" s="22" t="s">
        <v>6340</v>
      </c>
      <c r="I4981" s="22">
        <v>13712836828</v>
      </c>
      <c r="J4981" s="22" t="s">
        <v>924</v>
      </c>
      <c r="K4981" s="22" t="s">
        <v>1247</v>
      </c>
      <c r="L4981" s="22" t="s">
        <v>2137</v>
      </c>
      <c r="M4981" s="22">
        <v>1408</v>
      </c>
      <c r="N4981" s="22">
        <v>1408</v>
      </c>
      <c r="O4981" s="22" t="s">
        <v>927</v>
      </c>
      <c r="P4981" s="22" t="s">
        <v>50</v>
      </c>
      <c r="Q4981" s="28"/>
      <c r="R4981" s="21" t="s">
        <v>77</v>
      </c>
      <c r="S4981" s="25" t="s">
        <v>1466</v>
      </c>
      <c r="T4981" s="21" t="s">
        <v>53</v>
      </c>
      <c r="U4981" s="21" t="s">
        <v>5915</v>
      </c>
      <c r="V4981" s="46">
        <v>1</v>
      </c>
      <c r="W4981" s="26">
        <f t="shared" si="3888"/>
        <v>1</v>
      </c>
      <c r="Y4981" s="21">
        <v>12</v>
      </c>
      <c r="Z4981" s="22">
        <f t="shared" si="3865"/>
        <v>1408</v>
      </c>
      <c r="AA4981" s="20" t="s">
        <v>5794</v>
      </c>
      <c r="AB4981" s="22"/>
      <c r="AC4981" s="22">
        <v>1</v>
      </c>
      <c r="AD4981" s="22"/>
      <c r="AE4981" s="22">
        <f t="shared" si="3913"/>
        <v>1408</v>
      </c>
      <c r="AF4981" s="22">
        <f t="shared" si="3890"/>
        <v>1408</v>
      </c>
      <c r="AG4981" s="20"/>
      <c r="AH4981" s="22"/>
      <c r="AI4981" s="22"/>
      <c r="AJ4981" s="22">
        <f t="shared" si="3912"/>
        <v>1408</v>
      </c>
      <c r="AK4981" s="22">
        <f>IF(O4981="(传统)XDSL",VLOOKUP(S4981,[2]直销续费率明细!C:I,7,FALSE)*1,IF(O4981="GPON+XDSL",VLOOKUP(S4981,[2]直销续费率明细!C:I,7,FALSE)*1,VLOOKUP(S4981,[2]直销续费率明细!C:I,5,FALSE)*1))</f>
        <v>-40</v>
      </c>
      <c r="AL4981" s="22" t="s">
        <v>1309</v>
      </c>
      <c r="AM4981" s="22"/>
      <c r="AN4981" s="22"/>
      <c r="AO4981" s="22" t="s">
        <v>5792</v>
      </c>
      <c r="AP4981" s="22" t="s">
        <v>1301</v>
      </c>
      <c r="AS4981" s="20">
        <f>IF(Y4981&gt;=10,VLOOKUP(U4981,[2]提成计算!B:T,19,FALSE),VLOOKUP(U4981,[2]提成计算!B:T,18,FALSE))</f>
        <v>0.09</v>
      </c>
      <c r="AT4981" s="20">
        <f t="shared" si="3914"/>
        <v>126.72</v>
      </c>
      <c r="AU4981" s="20">
        <f t="shared" si="3915"/>
        <v>-40</v>
      </c>
    </row>
    <row r="4982" spans="1:47" x14ac:dyDescent="0.15">
      <c r="A4982" s="21" t="s">
        <v>1273</v>
      </c>
      <c r="B4982" s="22" t="s">
        <v>918</v>
      </c>
      <c r="C4982" s="22" t="s">
        <v>1178</v>
      </c>
      <c r="D4982" s="22" t="s">
        <v>1179</v>
      </c>
      <c r="E4982" s="22" t="s">
        <v>1877</v>
      </c>
      <c r="F4982" s="22" t="s">
        <v>1250</v>
      </c>
      <c r="G4982" s="22" t="s">
        <v>6341</v>
      </c>
      <c r="I4982" s="22">
        <v>13556717408</v>
      </c>
      <c r="J4982" s="22" t="s">
        <v>924</v>
      </c>
      <c r="K4982" s="22" t="s">
        <v>188</v>
      </c>
      <c r="L4982" s="22" t="s">
        <v>1299</v>
      </c>
      <c r="M4982" s="22">
        <v>888</v>
      </c>
      <c r="N4982" s="22">
        <v>888</v>
      </c>
      <c r="O4982" s="22" t="s">
        <v>927</v>
      </c>
      <c r="P4982" s="22" t="s">
        <v>50</v>
      </c>
      <c r="Q4982" s="28"/>
      <c r="R4982" s="21" t="s">
        <v>147</v>
      </c>
      <c r="S4982" s="25" t="s">
        <v>1182</v>
      </c>
      <c r="T4982" s="21" t="s">
        <v>53</v>
      </c>
      <c r="U4982" s="21" t="s">
        <v>6003</v>
      </c>
      <c r="V4982" s="46">
        <v>1</v>
      </c>
      <c r="W4982" s="26">
        <f t="shared" si="3888"/>
        <v>1</v>
      </c>
      <c r="Y4982" s="21">
        <v>12</v>
      </c>
      <c r="Z4982" s="22">
        <f t="shared" si="3865"/>
        <v>888</v>
      </c>
      <c r="AA4982" s="20" t="s">
        <v>5794</v>
      </c>
      <c r="AB4982" s="22"/>
      <c r="AC4982" s="22">
        <v>1</v>
      </c>
      <c r="AD4982" s="22"/>
      <c r="AE4982" s="22">
        <f t="shared" si="3913"/>
        <v>888</v>
      </c>
      <c r="AF4982" s="22">
        <f t="shared" si="3890"/>
        <v>888</v>
      </c>
      <c r="AG4982" s="20"/>
      <c r="AH4982" s="22"/>
      <c r="AI4982" s="22"/>
      <c r="AJ4982" s="22">
        <f t="shared" si="3912"/>
        <v>888</v>
      </c>
      <c r="AK4982" s="22">
        <f>IF(O4982="(传统)XDSL",VLOOKUP(S4982,[2]直销续费率明细!C:I,7,FALSE)*1,IF(O4982="GPON+XDSL",VLOOKUP(S4982,[2]直销续费率明细!C:I,7,FALSE)*1,VLOOKUP(S4982,[2]直销续费率明细!C:I,5,FALSE)*1))</f>
        <v>15</v>
      </c>
      <c r="AL4982" s="22" t="s">
        <v>1300</v>
      </c>
      <c r="AM4982" s="22"/>
      <c r="AN4982" s="22"/>
      <c r="AO4982" s="22" t="s">
        <v>5792</v>
      </c>
      <c r="AP4982" s="22" t="s">
        <v>1301</v>
      </c>
      <c r="AS4982" s="20">
        <f>IF(Y4982&gt;=10,VLOOKUP(U4982,[2]提成计算!B:T,19,FALSE),VLOOKUP(U4982,[2]提成计算!B:T,18,FALSE))</f>
        <v>0.09</v>
      </c>
      <c r="AT4982" s="20">
        <f t="shared" si="3914"/>
        <v>79.92</v>
      </c>
      <c r="AU4982" s="20">
        <f t="shared" si="3915"/>
        <v>15</v>
      </c>
    </row>
    <row r="4983" spans="1:47" x14ac:dyDescent="0.15">
      <c r="A4983" s="21" t="s">
        <v>1273</v>
      </c>
      <c r="B4983" s="22" t="s">
        <v>918</v>
      </c>
      <c r="C4983" s="22" t="s">
        <v>1178</v>
      </c>
      <c r="D4983" s="22" t="s">
        <v>1183</v>
      </c>
      <c r="E4983" s="22" t="s">
        <v>1580</v>
      </c>
      <c r="F4983" s="22" t="s">
        <v>1250</v>
      </c>
      <c r="G4983" s="22" t="s">
        <v>6342</v>
      </c>
      <c r="I4983" s="22">
        <v>13725778185</v>
      </c>
      <c r="J4983" s="20" t="s">
        <v>6305</v>
      </c>
      <c r="K4983" s="22" t="s">
        <v>5844</v>
      </c>
      <c r="L4983" s="22" t="s">
        <v>1358</v>
      </c>
      <c r="M4983" s="22">
        <v>1088</v>
      </c>
      <c r="N4983" s="22">
        <v>1088</v>
      </c>
      <c r="O4983" s="22" t="s">
        <v>927</v>
      </c>
      <c r="P4983" s="22" t="s">
        <v>50</v>
      </c>
      <c r="Q4983" s="28" t="s">
        <v>6305</v>
      </c>
      <c r="R4983" s="21" t="s">
        <v>77</v>
      </c>
      <c r="S4983" s="21"/>
      <c r="T4983" s="21" t="s">
        <v>53</v>
      </c>
      <c r="U4983" s="21" t="s">
        <v>5945</v>
      </c>
      <c r="V4983" s="46">
        <v>1</v>
      </c>
      <c r="W4983" s="26">
        <f t="shared" si="3888"/>
        <v>1</v>
      </c>
      <c r="X4983" s="26">
        <f t="shared" si="3894"/>
        <v>1</v>
      </c>
      <c r="Y4983" s="21">
        <v>10</v>
      </c>
      <c r="Z4983" s="22">
        <f t="shared" si="3865"/>
        <v>1088</v>
      </c>
      <c r="AA4983" s="20" t="s">
        <v>5794</v>
      </c>
      <c r="AB4983" s="22"/>
      <c r="AC4983" s="22">
        <v>1</v>
      </c>
      <c r="AD4983" s="22"/>
      <c r="AE4983" s="22">
        <f t="shared" si="3913"/>
        <v>1088</v>
      </c>
      <c r="AF4983" s="22">
        <f t="shared" si="3890"/>
        <v>1088</v>
      </c>
      <c r="AG4983" s="20">
        <f t="shared" ref="AG4983:AG4985" si="3916">N4983</f>
        <v>1088</v>
      </c>
      <c r="AH4983" s="20" t="str">
        <f>VLOOKUP(U4983,[1]提成计算!B:I,8,FALSE)</f>
        <v xml:space="preserve"> </v>
      </c>
      <c r="AI4983" s="20"/>
      <c r="AJ4983" s="22"/>
      <c r="AK4983" s="22"/>
      <c r="AM4983" s="22"/>
      <c r="AN4983" s="22"/>
      <c r="AO4983" s="22" t="s">
        <v>5792</v>
      </c>
      <c r="AP4983" s="22" t="s">
        <v>1301</v>
      </c>
      <c r="AS4983" s="20"/>
      <c r="AT4983" s="20"/>
      <c r="AU4983" s="20"/>
    </row>
    <row r="4984" spans="1:47" x14ac:dyDescent="0.15">
      <c r="A4984" s="21" t="s">
        <v>1273</v>
      </c>
      <c r="B4984" s="22" t="s">
        <v>918</v>
      </c>
      <c r="C4984" s="22" t="s">
        <v>1178</v>
      </c>
      <c r="D4984" s="22" t="s">
        <v>1179</v>
      </c>
      <c r="E4984" s="22" t="s">
        <v>5872</v>
      </c>
      <c r="F4984" s="22" t="s">
        <v>1250</v>
      </c>
      <c r="G4984" s="22" t="s">
        <v>6343</v>
      </c>
      <c r="I4984" s="22">
        <v>13532409857</v>
      </c>
      <c r="J4984" s="20" t="s">
        <v>6305</v>
      </c>
      <c r="K4984" s="22" t="s">
        <v>1238</v>
      </c>
      <c r="L4984" s="22" t="s">
        <v>3120</v>
      </c>
      <c r="M4984" s="22">
        <v>1088</v>
      </c>
      <c r="N4984" s="22">
        <v>1088</v>
      </c>
      <c r="O4984" s="22" t="s">
        <v>927</v>
      </c>
      <c r="P4984" s="22" t="s">
        <v>50</v>
      </c>
      <c r="Q4984" s="28" t="s">
        <v>6305</v>
      </c>
      <c r="R4984" s="21" t="s">
        <v>147</v>
      </c>
      <c r="S4984" s="21"/>
      <c r="T4984" s="21" t="s">
        <v>53</v>
      </c>
      <c r="U4984" s="21" t="s">
        <v>6043</v>
      </c>
      <c r="V4984" s="46">
        <v>1</v>
      </c>
      <c r="W4984" s="26">
        <f t="shared" si="3888"/>
        <v>1</v>
      </c>
      <c r="X4984" s="26">
        <f t="shared" si="3894"/>
        <v>1</v>
      </c>
      <c r="Y4984" s="21">
        <v>12</v>
      </c>
      <c r="Z4984" s="22">
        <f t="shared" si="3865"/>
        <v>1088</v>
      </c>
      <c r="AA4984" s="20" t="s">
        <v>5794</v>
      </c>
      <c r="AB4984" s="22"/>
      <c r="AC4984" s="22">
        <v>1</v>
      </c>
      <c r="AD4984" s="22"/>
      <c r="AE4984" s="22">
        <f t="shared" si="3913"/>
        <v>1088</v>
      </c>
      <c r="AF4984" s="22">
        <f t="shared" si="3890"/>
        <v>1088</v>
      </c>
      <c r="AG4984" s="20">
        <f t="shared" si="3916"/>
        <v>1088</v>
      </c>
      <c r="AH4984" s="20" t="str">
        <f>VLOOKUP(U4984,[1]提成计算!B:I,8,FALSE)</f>
        <v xml:space="preserve"> </v>
      </c>
      <c r="AI4984" s="20"/>
      <c r="AJ4984" s="22"/>
      <c r="AK4984" s="22"/>
      <c r="AM4984" s="22"/>
      <c r="AN4984" s="22"/>
      <c r="AO4984" s="22" t="s">
        <v>5792</v>
      </c>
      <c r="AP4984" s="22" t="s">
        <v>1301</v>
      </c>
      <c r="AS4984" s="20"/>
      <c r="AT4984" s="20"/>
      <c r="AU4984" s="20"/>
    </row>
    <row r="4985" spans="1:47" x14ac:dyDescent="0.15">
      <c r="A4985" s="21" t="s">
        <v>1273</v>
      </c>
      <c r="B4985" s="22" t="s">
        <v>918</v>
      </c>
      <c r="C4985" s="22" t="s">
        <v>1178</v>
      </c>
      <c r="D4985" s="22" t="s">
        <v>1179</v>
      </c>
      <c r="E4985" s="22" t="s">
        <v>1877</v>
      </c>
      <c r="F4985" s="22" t="s">
        <v>1250</v>
      </c>
      <c r="G4985" s="22" t="s">
        <v>6344</v>
      </c>
      <c r="I4985" s="22">
        <v>13450698735</v>
      </c>
      <c r="J4985" s="20" t="s">
        <v>6305</v>
      </c>
      <c r="K4985" s="22" t="s">
        <v>174</v>
      </c>
      <c r="L4985" s="22" t="s">
        <v>1376</v>
      </c>
      <c r="M4985" s="22">
        <v>1088</v>
      </c>
      <c r="N4985" s="22">
        <v>1088</v>
      </c>
      <c r="O4985" s="22" t="s">
        <v>927</v>
      </c>
      <c r="P4985" s="22" t="s">
        <v>50</v>
      </c>
      <c r="Q4985" s="28"/>
      <c r="R4985" s="21" t="s">
        <v>147</v>
      </c>
      <c r="S4985" s="21"/>
      <c r="T4985" s="21" t="s">
        <v>5850</v>
      </c>
      <c r="U4985" s="21"/>
      <c r="V4985" s="46">
        <v>1</v>
      </c>
      <c r="W4985" s="26">
        <f t="shared" si="3888"/>
        <v>1</v>
      </c>
      <c r="X4985" s="26">
        <f t="shared" si="3894"/>
        <v>1</v>
      </c>
      <c r="Y4985" s="21">
        <v>10</v>
      </c>
      <c r="Z4985" s="22">
        <f t="shared" si="3865"/>
        <v>1088</v>
      </c>
      <c r="AA4985" s="20" t="s">
        <v>5794</v>
      </c>
      <c r="AB4985" s="22"/>
      <c r="AC4985" s="22">
        <v>1</v>
      </c>
      <c r="AD4985" s="22"/>
      <c r="AE4985" s="22">
        <f t="shared" si="3913"/>
        <v>1088</v>
      </c>
      <c r="AF4985" s="22">
        <f t="shared" si="3890"/>
        <v>1088</v>
      </c>
      <c r="AG4985" s="20">
        <f t="shared" si="3916"/>
        <v>1088</v>
      </c>
      <c r="AH4985" s="20"/>
      <c r="AI4985" s="20"/>
      <c r="AJ4985" s="22"/>
      <c r="AK4985" s="22"/>
      <c r="AL4985" s="22" t="s">
        <v>1871</v>
      </c>
      <c r="AM4985" s="22"/>
      <c r="AN4985" s="22"/>
      <c r="AO4985" s="22" t="s">
        <v>5792</v>
      </c>
      <c r="AP4985" s="22" t="s">
        <v>1301</v>
      </c>
      <c r="AS4985" s="20"/>
      <c r="AT4985" s="20"/>
      <c r="AU4985" s="20"/>
    </row>
    <row r="4986" spans="1:47" x14ac:dyDescent="0.15">
      <c r="A4986" s="21" t="s">
        <v>1273</v>
      </c>
      <c r="B4986" s="22" t="s">
        <v>918</v>
      </c>
      <c r="C4986" s="22" t="s">
        <v>1178</v>
      </c>
      <c r="D4986" s="22" t="s">
        <v>1189</v>
      </c>
      <c r="E4986" s="22" t="s">
        <v>1497</v>
      </c>
      <c r="F4986" s="22" t="s">
        <v>1250</v>
      </c>
      <c r="G4986" s="22" t="s">
        <v>6345</v>
      </c>
      <c r="I4986" s="22">
        <v>15917742404</v>
      </c>
      <c r="J4986" s="22" t="s">
        <v>924</v>
      </c>
      <c r="K4986" s="22" t="s">
        <v>5884</v>
      </c>
      <c r="L4986" s="22" t="s">
        <v>1299</v>
      </c>
      <c r="M4986" s="22">
        <v>888</v>
      </c>
      <c r="N4986" s="22">
        <v>888</v>
      </c>
      <c r="O4986" s="22" t="s">
        <v>927</v>
      </c>
      <c r="P4986" s="22" t="s">
        <v>50</v>
      </c>
      <c r="Q4986" s="28"/>
      <c r="R4986" s="22" t="s">
        <v>117</v>
      </c>
      <c r="T4986" s="21" t="s">
        <v>948</v>
      </c>
      <c r="U4986" s="22" t="s">
        <v>117</v>
      </c>
      <c r="V4986" s="46">
        <v>1</v>
      </c>
      <c r="W4986" s="26">
        <f t="shared" si="3888"/>
        <v>1</v>
      </c>
      <c r="Y4986" s="21">
        <v>12</v>
      </c>
      <c r="Z4986" s="22">
        <f t="shared" si="3865"/>
        <v>888</v>
      </c>
      <c r="AA4986" s="20" t="s">
        <v>5794</v>
      </c>
      <c r="AB4986" s="22"/>
      <c r="AC4986" s="22">
        <v>1</v>
      </c>
      <c r="AD4986" s="22"/>
      <c r="AE4986" s="22">
        <f t="shared" si="3913"/>
        <v>888</v>
      </c>
      <c r="AF4986" s="22">
        <f t="shared" si="3890"/>
        <v>888</v>
      </c>
      <c r="AG4986" s="20"/>
      <c r="AH4986" s="22"/>
      <c r="AI4986" s="22"/>
      <c r="AJ4986" s="22">
        <f t="shared" ref="AJ4986:AJ4989" si="3917">N4986</f>
        <v>888</v>
      </c>
      <c r="AK4986" s="22">
        <f>IF(O4986="(传统)XDSL",VLOOKUP(U4986,[2]自营续费率!B:G,6,FALSE)*1,IF(O4986="GPON+XDSL",VLOOKUP(U4986,[2]自营续费率!B:G,6,FALSE)*1,VLOOKUP(U4986,[2]自营续费率!B:G,4,FALSE)*1))</f>
        <v>-40</v>
      </c>
      <c r="AL4986" s="22" t="s">
        <v>1309</v>
      </c>
      <c r="AM4986" s="22"/>
      <c r="AN4986" s="22"/>
      <c r="AO4986" s="22" t="s">
        <v>2216</v>
      </c>
      <c r="AP4986" s="22" t="s">
        <v>1301</v>
      </c>
      <c r="AS4986" s="20">
        <f>IF(Y4986&gt;=10,VLOOKUP(U4986,[2]自营提成!C:Z,6,FALSE),VLOOKUP(U4986,[2]自营提成!C:Z,5,FALSE))</f>
        <v>0.12</v>
      </c>
      <c r="AT4986" s="20">
        <f t="shared" ref="AT4986:AT4989" si="3918">IF(AD4986*AS4986&gt;0,AD4986*AS4986,AE4986*AS4986)</f>
        <v>106.56</v>
      </c>
      <c r="AU4986" s="20">
        <f>IF(AND(AK4986&lt;0,AK4986+AT4986&lt;0),-AT4986,AK4986)</f>
        <v>-40</v>
      </c>
    </row>
    <row r="4987" spans="1:47" x14ac:dyDescent="0.15">
      <c r="A4987" s="21" t="s">
        <v>1273</v>
      </c>
      <c r="B4987" s="22" t="s">
        <v>918</v>
      </c>
      <c r="C4987" s="22" t="s">
        <v>1178</v>
      </c>
      <c r="D4987" s="22" t="s">
        <v>1183</v>
      </c>
      <c r="E4987" s="22" t="s">
        <v>1212</v>
      </c>
      <c r="F4987" s="22" t="s">
        <v>1250</v>
      </c>
      <c r="G4987" s="22" t="s">
        <v>6346</v>
      </c>
      <c r="I4987" s="22">
        <v>15016812591</v>
      </c>
      <c r="J4987" s="22" t="s">
        <v>924</v>
      </c>
      <c r="K4987" s="22" t="s">
        <v>5844</v>
      </c>
      <c r="L4987" s="22" t="s">
        <v>1299</v>
      </c>
      <c r="M4987" s="22">
        <v>888</v>
      </c>
      <c r="N4987" s="22">
        <v>888</v>
      </c>
      <c r="O4987" s="22" t="s">
        <v>927</v>
      </c>
      <c r="P4987" s="22" t="s">
        <v>50</v>
      </c>
      <c r="Q4987" s="28"/>
      <c r="R4987" s="21" t="s">
        <v>77</v>
      </c>
      <c r="S4987" s="25" t="s">
        <v>1196</v>
      </c>
      <c r="T4987" s="21" t="s">
        <v>53</v>
      </c>
      <c r="U4987" s="21" t="s">
        <v>5954</v>
      </c>
      <c r="V4987" s="46">
        <v>1</v>
      </c>
      <c r="W4987" s="26">
        <f t="shared" si="3888"/>
        <v>1</v>
      </c>
      <c r="Y4987" s="21">
        <v>12</v>
      </c>
      <c r="Z4987" s="22">
        <f t="shared" si="3865"/>
        <v>888</v>
      </c>
      <c r="AA4987" s="20" t="s">
        <v>2218</v>
      </c>
      <c r="AB4987" s="22"/>
      <c r="AC4987" s="22">
        <v>1</v>
      </c>
      <c r="AD4987" s="22"/>
      <c r="AE4987" s="22">
        <f t="shared" si="3913"/>
        <v>888</v>
      </c>
      <c r="AF4987" s="22">
        <f t="shared" si="3890"/>
        <v>888</v>
      </c>
      <c r="AG4987" s="20"/>
      <c r="AH4987" s="22"/>
      <c r="AI4987" s="22"/>
      <c r="AJ4987" s="22">
        <f t="shared" si="3917"/>
        <v>888</v>
      </c>
      <c r="AK4987" s="22">
        <f>IF(O4987="(传统)XDSL",VLOOKUP(S4987,[2]直销续费率明细!C:I,7,FALSE)*1,IF(O4987="GPON+XDSL",VLOOKUP(S4987,[2]直销续费率明细!C:I,7,FALSE)*1,VLOOKUP(S4987,[2]直销续费率明细!C:I,5,FALSE)*1))</f>
        <v>-40</v>
      </c>
      <c r="AL4987" s="22" t="s">
        <v>1309</v>
      </c>
      <c r="AM4987" s="22"/>
      <c r="AN4987" s="22"/>
      <c r="AO4987" s="22" t="s">
        <v>2216</v>
      </c>
      <c r="AP4987" s="22" t="s">
        <v>1301</v>
      </c>
      <c r="AS4987" s="20">
        <f>IF(Y4987&gt;=10,VLOOKUP(U4987,[2]提成计算!B:T,19,FALSE),VLOOKUP(U4987,[2]提成计算!B:T,18,FALSE))</f>
        <v>0.09</v>
      </c>
      <c r="AT4987" s="20">
        <f t="shared" si="3918"/>
        <v>79.92</v>
      </c>
      <c r="AU4987" s="20">
        <f t="shared" ref="AU4987:AU4989" si="3919">IF(AND(AK4987&lt;0,AK4987+AT4987&lt;0),-AT4987,AK4987)</f>
        <v>-40</v>
      </c>
    </row>
    <row r="4988" spans="1:47" x14ac:dyDescent="0.15">
      <c r="A4988" s="21" t="s">
        <v>1273</v>
      </c>
      <c r="B4988" s="22" t="s">
        <v>918</v>
      </c>
      <c r="C4988" s="22" t="s">
        <v>1178</v>
      </c>
      <c r="D4988" s="22" t="s">
        <v>1183</v>
      </c>
      <c r="E4988" s="22" t="s">
        <v>1622</v>
      </c>
      <c r="F4988" s="22" t="s">
        <v>1250</v>
      </c>
      <c r="G4988" s="22" t="s">
        <v>6347</v>
      </c>
      <c r="I4988" s="22">
        <v>13662775151</v>
      </c>
      <c r="J4988" s="22" t="s">
        <v>924</v>
      </c>
      <c r="K4988" s="22" t="s">
        <v>5853</v>
      </c>
      <c r="L4988" s="22" t="s">
        <v>1299</v>
      </c>
      <c r="M4988" s="22">
        <v>888</v>
      </c>
      <c r="N4988" s="22">
        <v>888</v>
      </c>
      <c r="O4988" s="22" t="s">
        <v>927</v>
      </c>
      <c r="P4988" s="22" t="s">
        <v>50</v>
      </c>
      <c r="Q4988" s="28"/>
      <c r="R4988" s="21" t="s">
        <v>77</v>
      </c>
      <c r="S4988" s="25" t="s">
        <v>1222</v>
      </c>
      <c r="T4988" s="21" t="s">
        <v>53</v>
      </c>
      <c r="U4988" s="21" t="s">
        <v>5903</v>
      </c>
      <c r="V4988" s="46">
        <v>1</v>
      </c>
      <c r="W4988" s="26">
        <f t="shared" si="3888"/>
        <v>1</v>
      </c>
      <c r="Y4988" s="21">
        <v>12</v>
      </c>
      <c r="Z4988" s="22">
        <f t="shared" si="3865"/>
        <v>888</v>
      </c>
      <c r="AA4988" s="20" t="s">
        <v>2218</v>
      </c>
      <c r="AB4988" s="22"/>
      <c r="AC4988" s="22">
        <v>1</v>
      </c>
      <c r="AD4988" s="22"/>
      <c r="AE4988" s="22">
        <f t="shared" si="3913"/>
        <v>888</v>
      </c>
      <c r="AF4988" s="22">
        <f t="shared" si="3890"/>
        <v>888</v>
      </c>
      <c r="AG4988" s="20"/>
      <c r="AH4988" s="22"/>
      <c r="AI4988" s="22"/>
      <c r="AJ4988" s="22">
        <f t="shared" si="3917"/>
        <v>888</v>
      </c>
      <c r="AK4988" s="22">
        <f>IF(O4988="(传统)XDSL",VLOOKUP(S4988,[2]直销续费率明细!C:I,7,FALSE)*1,IF(O4988="GPON+XDSL",VLOOKUP(S4988,[2]直销续费率明细!C:I,7,FALSE)*1,VLOOKUP(S4988,[2]直销续费率明细!C:I,5,FALSE)*1))</f>
        <v>-40</v>
      </c>
      <c r="AL4988" s="22" t="s">
        <v>1309</v>
      </c>
      <c r="AM4988" s="22"/>
      <c r="AN4988" s="22"/>
      <c r="AO4988" s="22" t="s">
        <v>2216</v>
      </c>
      <c r="AP4988" s="22" t="s">
        <v>1301</v>
      </c>
      <c r="AS4988" s="20">
        <f>IF(Y4988&gt;=10,VLOOKUP(U4988,[2]提成计算!B:T,19,FALSE),VLOOKUP(U4988,[2]提成计算!B:T,18,FALSE))</f>
        <v>0.1</v>
      </c>
      <c r="AT4988" s="20">
        <f t="shared" si="3918"/>
        <v>88.800000000000011</v>
      </c>
      <c r="AU4988" s="20">
        <f t="shared" si="3919"/>
        <v>-40</v>
      </c>
    </row>
    <row r="4989" spans="1:47" x14ac:dyDescent="0.15">
      <c r="A4989" s="21" t="s">
        <v>1273</v>
      </c>
      <c r="B4989" s="22" t="s">
        <v>918</v>
      </c>
      <c r="C4989" s="22" t="s">
        <v>1178</v>
      </c>
      <c r="D4989" s="22" t="s">
        <v>1183</v>
      </c>
      <c r="E4989" s="22" t="s">
        <v>1193</v>
      </c>
      <c r="F4989" s="22" t="s">
        <v>1250</v>
      </c>
      <c r="G4989" s="22" t="s">
        <v>6348</v>
      </c>
      <c r="I4989" s="22">
        <v>13575921889</v>
      </c>
      <c r="J4989" s="22" t="s">
        <v>924</v>
      </c>
      <c r="K4989" s="22" t="s">
        <v>1214</v>
      </c>
      <c r="L4989" s="22" t="s">
        <v>1299</v>
      </c>
      <c r="M4989" s="22">
        <v>888</v>
      </c>
      <c r="N4989" s="22">
        <v>888</v>
      </c>
      <c r="O4989" s="22" t="s">
        <v>927</v>
      </c>
      <c r="P4989" s="22" t="s">
        <v>50</v>
      </c>
      <c r="Q4989" s="28"/>
      <c r="R4989" s="21" t="s">
        <v>77</v>
      </c>
      <c r="S4989" s="25" t="s">
        <v>1196</v>
      </c>
      <c r="T4989" s="21" t="s">
        <v>53</v>
      </c>
      <c r="U4989" s="21" t="s">
        <v>5966</v>
      </c>
      <c r="V4989" s="46">
        <v>1</v>
      </c>
      <c r="W4989" s="26">
        <f t="shared" si="3888"/>
        <v>1</v>
      </c>
      <c r="Y4989" s="21">
        <v>12</v>
      </c>
      <c r="Z4989" s="22">
        <f t="shared" si="3865"/>
        <v>888</v>
      </c>
      <c r="AA4989" s="20" t="s">
        <v>2218</v>
      </c>
      <c r="AB4989" s="22"/>
      <c r="AC4989" s="22">
        <v>1</v>
      </c>
      <c r="AD4989" s="22"/>
      <c r="AE4989" s="22">
        <f t="shared" si="3913"/>
        <v>888</v>
      </c>
      <c r="AF4989" s="22">
        <f t="shared" si="3890"/>
        <v>888</v>
      </c>
      <c r="AG4989" s="20"/>
      <c r="AH4989" s="22"/>
      <c r="AI4989" s="22"/>
      <c r="AJ4989" s="22">
        <f t="shared" si="3917"/>
        <v>888</v>
      </c>
      <c r="AK4989" s="22">
        <f>IF(O4989="(传统)XDSL",VLOOKUP(S4989,[2]直销续费率明细!C:I,7,FALSE)*1,IF(O4989="GPON+XDSL",VLOOKUP(S4989,[2]直销续费率明细!C:I,7,FALSE)*1,VLOOKUP(S4989,[2]直销续费率明细!C:I,5,FALSE)*1))</f>
        <v>-40</v>
      </c>
      <c r="AL4989" s="22" t="s">
        <v>1300</v>
      </c>
      <c r="AM4989" s="22"/>
      <c r="AN4989" s="22"/>
      <c r="AO4989" s="22" t="s">
        <v>2216</v>
      </c>
      <c r="AP4989" s="22" t="s">
        <v>1301</v>
      </c>
      <c r="AS4989" s="20">
        <f>IF(Y4989&gt;=10,VLOOKUP(U4989,[2]提成计算!B:T,19,FALSE),VLOOKUP(U4989,[2]提成计算!B:T,18,FALSE))</f>
        <v>0.09</v>
      </c>
      <c r="AT4989" s="20">
        <f t="shared" si="3918"/>
        <v>79.92</v>
      </c>
      <c r="AU4989" s="20">
        <f t="shared" si="3919"/>
        <v>-40</v>
      </c>
    </row>
    <row r="4990" spans="1:47" x14ac:dyDescent="0.15">
      <c r="A4990" s="21" t="s">
        <v>1273</v>
      </c>
      <c r="B4990" s="22" t="s">
        <v>918</v>
      </c>
      <c r="C4990" s="22" t="s">
        <v>1178</v>
      </c>
      <c r="D4990" s="22" t="s">
        <v>1179</v>
      </c>
      <c r="E4990" s="22" t="s">
        <v>1437</v>
      </c>
      <c r="F4990" s="22" t="s">
        <v>1250</v>
      </c>
      <c r="G4990" s="22" t="s">
        <v>6349</v>
      </c>
      <c r="I4990" s="22">
        <v>13537382691</v>
      </c>
      <c r="J4990" s="22" t="s">
        <v>1268</v>
      </c>
      <c r="K4990" s="22" t="s">
        <v>146</v>
      </c>
      <c r="L4990" s="22" t="s">
        <v>1966</v>
      </c>
      <c r="M4990" s="22">
        <v>1598</v>
      </c>
      <c r="N4990" s="22">
        <v>1598</v>
      </c>
      <c r="O4990" s="22" t="s">
        <v>927</v>
      </c>
      <c r="P4990" s="22" t="s">
        <v>50</v>
      </c>
      <c r="Q4990" s="28"/>
      <c r="R4990" s="21" t="s">
        <v>147</v>
      </c>
      <c r="S4990" s="21"/>
      <c r="T4990" s="21" t="s">
        <v>53</v>
      </c>
      <c r="U4990" s="21" t="s">
        <v>6213</v>
      </c>
      <c r="V4990" s="46">
        <v>1</v>
      </c>
      <c r="W4990" s="26">
        <f t="shared" si="3888"/>
        <v>1</v>
      </c>
      <c r="X4990" s="26">
        <f t="shared" si="3894"/>
        <v>1</v>
      </c>
      <c r="Y4990" s="21">
        <v>50</v>
      </c>
      <c r="Z4990" s="22">
        <f t="shared" ref="Z4990:Z5053" si="3920">N4990</f>
        <v>1598</v>
      </c>
      <c r="AA4990" s="20" t="s">
        <v>5794</v>
      </c>
      <c r="AB4990" s="22"/>
      <c r="AC4990" s="22">
        <v>1</v>
      </c>
      <c r="AD4990" s="22"/>
      <c r="AE4990" s="22">
        <f t="shared" si="3913"/>
        <v>1598</v>
      </c>
      <c r="AF4990" s="22">
        <f t="shared" si="3890"/>
        <v>1598</v>
      </c>
      <c r="AG4990" s="20">
        <f>N4990</f>
        <v>1598</v>
      </c>
      <c r="AH4990" s="20" t="str">
        <f>VLOOKUP(U4990,[1]提成计算!B:I,8,FALSE)</f>
        <v xml:space="preserve"> </v>
      </c>
      <c r="AI4990" s="20"/>
      <c r="AJ4990" s="22"/>
      <c r="AK4990" s="22"/>
      <c r="AM4990" s="22"/>
      <c r="AN4990" s="22"/>
      <c r="AO4990" s="22" t="s">
        <v>5792</v>
      </c>
      <c r="AP4990" s="22" t="s">
        <v>1301</v>
      </c>
      <c r="AS4990" s="20"/>
      <c r="AT4990" s="20"/>
      <c r="AU4990" s="20"/>
    </row>
    <row r="4991" spans="1:47" x14ac:dyDescent="0.15">
      <c r="A4991" s="21" t="s">
        <v>1273</v>
      </c>
      <c r="B4991" s="22" t="s">
        <v>918</v>
      </c>
      <c r="C4991" s="22" t="s">
        <v>1178</v>
      </c>
      <c r="D4991" s="22" t="s">
        <v>1179</v>
      </c>
      <c r="E4991" s="22" t="s">
        <v>1437</v>
      </c>
      <c r="F4991" s="22" t="s">
        <v>1250</v>
      </c>
      <c r="G4991" s="22" t="s">
        <v>6350</v>
      </c>
      <c r="I4991" s="22">
        <v>13790578367</v>
      </c>
      <c r="J4991" s="22" t="s">
        <v>924</v>
      </c>
      <c r="K4991" s="22" t="s">
        <v>188</v>
      </c>
      <c r="L4991" s="22" t="s">
        <v>2501</v>
      </c>
      <c r="M4991" s="22">
        <v>240</v>
      </c>
      <c r="N4991" s="22">
        <v>240</v>
      </c>
      <c r="O4991" s="22" t="s">
        <v>927</v>
      </c>
      <c r="P4991" s="22" t="s">
        <v>50</v>
      </c>
      <c r="Q4991" s="28"/>
      <c r="R4991" s="21" t="s">
        <v>147</v>
      </c>
      <c r="S4991" s="25" t="s">
        <v>1182</v>
      </c>
      <c r="T4991" s="21" t="s">
        <v>53</v>
      </c>
      <c r="U4991" s="21" t="s">
        <v>6003</v>
      </c>
      <c r="V4991" s="46">
        <f>3/12</f>
        <v>0.25</v>
      </c>
      <c r="W4991" s="26">
        <f t="shared" si="3888"/>
        <v>0.25</v>
      </c>
      <c r="Y4991" s="21">
        <v>4</v>
      </c>
      <c r="Z4991" s="22">
        <f t="shared" si="3920"/>
        <v>240</v>
      </c>
      <c r="AA4991" s="20" t="s">
        <v>5794</v>
      </c>
      <c r="AB4991" s="22">
        <v>1</v>
      </c>
      <c r="AC4991" s="22"/>
      <c r="AD4991" s="22">
        <f>N4991</f>
        <v>240</v>
      </c>
      <c r="AE4991" s="22"/>
      <c r="AF4991" s="22">
        <f t="shared" si="3890"/>
        <v>240</v>
      </c>
      <c r="AG4991" s="20"/>
      <c r="AH4991" s="22"/>
      <c r="AI4991" s="22"/>
      <c r="AJ4991" s="22">
        <f>N4991</f>
        <v>240</v>
      </c>
      <c r="AK4991" s="22">
        <f>IF(O4991="(传统)XDSL",VLOOKUP(S4991,[2]直销续费率明细!C:I,7,FALSE)*1,IF(O4991="GPON+XDSL",VLOOKUP(S4991,[2]直销续费率明细!C:I,7,FALSE)*1,VLOOKUP(S4991,[2]直销续费率明细!C:I,5,FALSE)*1))</f>
        <v>15</v>
      </c>
      <c r="AL4991" s="22" t="s">
        <v>1309</v>
      </c>
      <c r="AM4991" s="22"/>
      <c r="AN4991" s="22"/>
      <c r="AO4991" s="22" t="s">
        <v>2216</v>
      </c>
      <c r="AP4991" s="22" t="s">
        <v>2982</v>
      </c>
      <c r="AS4991" s="20">
        <f>IF(Y4991&gt;=10,VLOOKUP(U4991,[2]提成计算!B:T,19,FALSE),VLOOKUP(U4991,[2]提成计算!B:T,18,FALSE))</f>
        <v>0.06</v>
      </c>
      <c r="AT4991" s="20">
        <f t="shared" ref="AT4991" si="3921">IF(AD4991*AS4991&gt;0,AD4991*AS4991,AE4991*AS4991)</f>
        <v>14.399999999999999</v>
      </c>
      <c r="AU4991" s="20">
        <f t="shared" ref="AU4991" si="3922">IF(AND(AK4991&lt;0,AK4991+AT4991&lt;0),-AT4991,AK4991)</f>
        <v>15</v>
      </c>
    </row>
    <row r="4992" spans="1:47" x14ac:dyDescent="0.15">
      <c r="A4992" s="21" t="s">
        <v>1273</v>
      </c>
      <c r="B4992" s="22" t="s">
        <v>918</v>
      </c>
      <c r="C4992" s="22" t="s">
        <v>1178</v>
      </c>
      <c r="D4992" s="22" t="s">
        <v>1189</v>
      </c>
      <c r="E4992" s="22" t="s">
        <v>1190</v>
      </c>
      <c r="F4992" s="22" t="s">
        <v>1250</v>
      </c>
      <c r="G4992" s="22" t="s">
        <v>6351</v>
      </c>
      <c r="I4992" s="22">
        <v>13138762665</v>
      </c>
      <c r="J4992" s="22" t="s">
        <v>1268</v>
      </c>
      <c r="K4992" s="22" t="s">
        <v>5884</v>
      </c>
      <c r="L4992" s="22" t="s">
        <v>1898</v>
      </c>
      <c r="M4992" s="22">
        <v>1398</v>
      </c>
      <c r="N4992" s="22">
        <v>1398</v>
      </c>
      <c r="O4992" s="22" t="s">
        <v>927</v>
      </c>
      <c r="P4992" s="22" t="s">
        <v>50</v>
      </c>
      <c r="Q4992" s="28"/>
      <c r="R4992" s="22" t="s">
        <v>117</v>
      </c>
      <c r="S4992" s="21"/>
      <c r="T4992" s="21" t="s">
        <v>948</v>
      </c>
      <c r="U4992" s="22" t="s">
        <v>117</v>
      </c>
      <c r="V4992" s="46">
        <v>1</v>
      </c>
      <c r="W4992" s="26">
        <f t="shared" si="3888"/>
        <v>1</v>
      </c>
      <c r="X4992" s="26">
        <f t="shared" si="3894"/>
        <v>1</v>
      </c>
      <c r="Y4992" s="21">
        <v>20</v>
      </c>
      <c r="Z4992" s="22">
        <f t="shared" si="3920"/>
        <v>1398</v>
      </c>
      <c r="AA4992" s="20" t="s">
        <v>2218</v>
      </c>
      <c r="AB4992" s="22"/>
      <c r="AC4992" s="22">
        <v>1</v>
      </c>
      <c r="AD4992" s="22"/>
      <c r="AE4992" s="22">
        <f>N4992</f>
        <v>1398</v>
      </c>
      <c r="AF4992" s="22">
        <f t="shared" si="3890"/>
        <v>1398</v>
      </c>
      <c r="AG4992" s="20">
        <f>N4992</f>
        <v>1398</v>
      </c>
      <c r="AH4992" s="20"/>
      <c r="AI4992" s="20"/>
      <c r="AJ4992" s="22"/>
      <c r="AK4992" s="22"/>
      <c r="AM4992" s="22"/>
      <c r="AN4992" s="22"/>
      <c r="AO4992" s="22" t="s">
        <v>5792</v>
      </c>
      <c r="AP4992" s="22" t="s">
        <v>1301</v>
      </c>
      <c r="AS4992" s="20"/>
      <c r="AT4992" s="20"/>
      <c r="AU4992" s="20"/>
    </row>
    <row r="4993" spans="1:47" x14ac:dyDescent="0.15">
      <c r="A4993" s="21" t="s">
        <v>1273</v>
      </c>
      <c r="B4993" s="22" t="s">
        <v>918</v>
      </c>
      <c r="C4993" s="22" t="s">
        <v>1178</v>
      </c>
      <c r="D4993" s="22" t="s">
        <v>1179</v>
      </c>
      <c r="E4993" s="22" t="s">
        <v>1236</v>
      </c>
      <c r="F4993" s="22" t="s">
        <v>1250</v>
      </c>
      <c r="G4993" s="22" t="s">
        <v>6352</v>
      </c>
      <c r="I4993" s="22">
        <v>13828812615</v>
      </c>
      <c r="J4993" s="22" t="s">
        <v>924</v>
      </c>
      <c r="K4993" s="22" t="s">
        <v>166</v>
      </c>
      <c r="L4993" s="22" t="s">
        <v>2119</v>
      </c>
      <c r="M4993" s="22">
        <v>768</v>
      </c>
      <c r="N4993" s="22">
        <v>768</v>
      </c>
      <c r="O4993" s="22" t="s">
        <v>927</v>
      </c>
      <c r="P4993" s="22" t="s">
        <v>50</v>
      </c>
      <c r="Q4993" s="28"/>
      <c r="R4993" s="21" t="s">
        <v>147</v>
      </c>
      <c r="S4993" s="25" t="s">
        <v>1234</v>
      </c>
      <c r="T4993" s="21" t="s">
        <v>5850</v>
      </c>
      <c r="U4993" s="21"/>
      <c r="V4993" s="46">
        <v>1</v>
      </c>
      <c r="W4993" s="26">
        <f t="shared" si="3888"/>
        <v>1</v>
      </c>
      <c r="Y4993" s="21">
        <v>4</v>
      </c>
      <c r="Z4993" s="22">
        <f t="shared" si="3920"/>
        <v>768</v>
      </c>
      <c r="AA4993" s="20" t="s">
        <v>5794</v>
      </c>
      <c r="AB4993" s="22">
        <v>1</v>
      </c>
      <c r="AC4993" s="22"/>
      <c r="AD4993" s="22">
        <f>N4993</f>
        <v>768</v>
      </c>
      <c r="AE4993" s="22"/>
      <c r="AF4993" s="22">
        <f t="shared" si="3890"/>
        <v>768</v>
      </c>
      <c r="AG4993" s="20"/>
      <c r="AH4993" s="22"/>
      <c r="AI4993" s="22"/>
      <c r="AJ4993" s="22">
        <f t="shared" ref="AJ4993:AJ4994" si="3923">N4993</f>
        <v>768</v>
      </c>
      <c r="AK4993" s="22">
        <f>IF(O4993="(传统)XDSL",VLOOKUP(S4993,[1]续费率明细!C:I,7,FALSE)*1,IF(O4993="GPON+XDSL",VLOOKUP(S4993,[1]续费率明细!C:I,7,FALSE)*1,VLOOKUP(S4993,[1]续费率明细!C:I,5,FALSE)*1))</f>
        <v>-40</v>
      </c>
      <c r="AL4993" s="22" t="s">
        <v>1309</v>
      </c>
      <c r="AM4993" s="22"/>
      <c r="AN4993" s="22"/>
      <c r="AO4993" s="22" t="s">
        <v>5792</v>
      </c>
      <c r="AP4993" s="22" t="s">
        <v>1301</v>
      </c>
      <c r="AS4993" s="20"/>
      <c r="AT4993" s="20"/>
      <c r="AU4993" s="20"/>
    </row>
    <row r="4994" spans="1:47" x14ac:dyDescent="0.15">
      <c r="A4994" s="21" t="s">
        <v>1273</v>
      </c>
      <c r="B4994" s="22" t="s">
        <v>918</v>
      </c>
      <c r="C4994" s="22" t="s">
        <v>1178</v>
      </c>
      <c r="D4994" s="22" t="s">
        <v>1189</v>
      </c>
      <c r="E4994" s="22" t="s">
        <v>1400</v>
      </c>
      <c r="F4994" s="22" t="s">
        <v>1250</v>
      </c>
      <c r="G4994" s="22" t="s">
        <v>6353</v>
      </c>
      <c r="I4994" s="22">
        <v>13686649297</v>
      </c>
      <c r="J4994" s="22" t="s">
        <v>924</v>
      </c>
      <c r="K4994" s="22" t="s">
        <v>115</v>
      </c>
      <c r="L4994" s="22" t="s">
        <v>1299</v>
      </c>
      <c r="M4994" s="22">
        <v>888</v>
      </c>
      <c r="N4994" s="22">
        <v>888</v>
      </c>
      <c r="O4994" s="22" t="s">
        <v>927</v>
      </c>
      <c r="P4994" s="22" t="s">
        <v>50</v>
      </c>
      <c r="Q4994" s="28"/>
      <c r="R4994" s="21" t="s">
        <v>117</v>
      </c>
      <c r="S4994" s="25" t="s">
        <v>1201</v>
      </c>
      <c r="T4994" s="21" t="s">
        <v>53</v>
      </c>
      <c r="U4994" s="21" t="s">
        <v>5936</v>
      </c>
      <c r="V4994" s="46">
        <v>1</v>
      </c>
      <c r="W4994" s="26">
        <f t="shared" si="3888"/>
        <v>1</v>
      </c>
      <c r="Y4994" s="21">
        <v>12</v>
      </c>
      <c r="Z4994" s="22">
        <f t="shared" si="3920"/>
        <v>888</v>
      </c>
      <c r="AA4994" s="20" t="s">
        <v>5794</v>
      </c>
      <c r="AB4994" s="22"/>
      <c r="AC4994" s="22">
        <v>1</v>
      </c>
      <c r="AD4994" s="22"/>
      <c r="AE4994" s="22">
        <f t="shared" ref="AE4994:AE5006" si="3924">N4994</f>
        <v>888</v>
      </c>
      <c r="AF4994" s="22">
        <f t="shared" si="3890"/>
        <v>888</v>
      </c>
      <c r="AG4994" s="20"/>
      <c r="AH4994" s="22"/>
      <c r="AI4994" s="22"/>
      <c r="AJ4994" s="22">
        <f t="shared" si="3923"/>
        <v>888</v>
      </c>
      <c r="AK4994" s="22">
        <f>IF(O4994="(传统)XDSL",VLOOKUP(S4994,[2]直销续费率明细!C:I,7,FALSE)*1,IF(O4994="GPON+XDSL",VLOOKUP(S4994,[2]直销续费率明细!C:I,7,FALSE)*1,VLOOKUP(S4994,[2]直销续费率明细!C:I,5,FALSE)*1))</f>
        <v>-40</v>
      </c>
      <c r="AL4994" s="22" t="s">
        <v>1309</v>
      </c>
      <c r="AM4994" s="22"/>
      <c r="AN4994" s="22"/>
      <c r="AO4994" s="22" t="s">
        <v>2216</v>
      </c>
      <c r="AP4994" s="22" t="s">
        <v>1301</v>
      </c>
      <c r="AS4994" s="20">
        <f>IF(Y4994&gt;=10,VLOOKUP(U4994,[2]提成计算!B:T,19,FALSE),VLOOKUP(U4994,[2]提成计算!B:T,18,FALSE))</f>
        <v>0.12</v>
      </c>
      <c r="AT4994" s="20">
        <f t="shared" ref="AT4994" si="3925">IF(AD4994*AS4994&gt;0,AD4994*AS4994,AE4994*AS4994)</f>
        <v>106.56</v>
      </c>
      <c r="AU4994" s="20">
        <f t="shared" ref="AU4994" si="3926">IF(AND(AK4994&lt;0,AK4994+AT4994&lt;0),-AT4994,AK4994)</f>
        <v>-40</v>
      </c>
    </row>
    <row r="4995" spans="1:47" x14ac:dyDescent="0.15">
      <c r="A4995" s="21" t="s">
        <v>1273</v>
      </c>
      <c r="B4995" s="22" t="s">
        <v>918</v>
      </c>
      <c r="C4995" s="22" t="s">
        <v>1178</v>
      </c>
      <c r="D4995" s="22" t="s">
        <v>1189</v>
      </c>
      <c r="E4995" s="22" t="s">
        <v>1400</v>
      </c>
      <c r="F4995" s="22" t="s">
        <v>1250</v>
      </c>
      <c r="G4995" s="22" t="s">
        <v>6354</v>
      </c>
      <c r="I4995" s="22">
        <v>13480095760</v>
      </c>
      <c r="J4995" s="20" t="s">
        <v>2335</v>
      </c>
      <c r="K4995" s="22" t="s">
        <v>115</v>
      </c>
      <c r="L4995" s="22" t="s">
        <v>1358</v>
      </c>
      <c r="M4995" s="22">
        <v>1088</v>
      </c>
      <c r="N4995" s="22">
        <v>1088</v>
      </c>
      <c r="O4995" s="22" t="s">
        <v>927</v>
      </c>
      <c r="P4995" s="22" t="s">
        <v>50</v>
      </c>
      <c r="Q4995" s="28" t="s">
        <v>2335</v>
      </c>
      <c r="R4995" s="21" t="s">
        <v>117</v>
      </c>
      <c r="S4995" s="21"/>
      <c r="T4995" s="21" t="s">
        <v>53</v>
      </c>
      <c r="U4995" s="21" t="s">
        <v>6013</v>
      </c>
      <c r="V4995" s="46">
        <v>1</v>
      </c>
      <c r="W4995" s="26">
        <f t="shared" si="3888"/>
        <v>1</v>
      </c>
      <c r="X4995" s="26">
        <f t="shared" si="3894"/>
        <v>1</v>
      </c>
      <c r="Y4995" s="21">
        <v>10</v>
      </c>
      <c r="Z4995" s="22">
        <f t="shared" si="3920"/>
        <v>1088</v>
      </c>
      <c r="AA4995" s="20" t="s">
        <v>2218</v>
      </c>
      <c r="AB4995" s="22"/>
      <c r="AC4995" s="22">
        <v>1</v>
      </c>
      <c r="AD4995" s="22"/>
      <c r="AE4995" s="22">
        <f t="shared" si="3924"/>
        <v>1088</v>
      </c>
      <c r="AF4995" s="22">
        <f t="shared" si="3890"/>
        <v>1088</v>
      </c>
      <c r="AG4995" s="20">
        <f t="shared" ref="AG4995:AG4998" si="3927">N4995</f>
        <v>1088</v>
      </c>
      <c r="AH4995" s="20" t="str">
        <f>VLOOKUP(U4995,[1]提成计算!B:I,8,FALSE)</f>
        <v>否</v>
      </c>
      <c r="AI4995" s="20"/>
      <c r="AJ4995" s="22"/>
      <c r="AK4995" s="22"/>
      <c r="AM4995" s="22"/>
      <c r="AN4995" s="22"/>
      <c r="AO4995" s="22" t="s">
        <v>5792</v>
      </c>
      <c r="AP4995" s="22" t="s">
        <v>1301</v>
      </c>
      <c r="AS4995" s="20"/>
      <c r="AT4995" s="20"/>
      <c r="AU4995" s="20"/>
    </row>
    <row r="4996" spans="1:47" x14ac:dyDescent="0.15">
      <c r="A4996" s="21" t="s">
        <v>1273</v>
      </c>
      <c r="B4996" s="22" t="s">
        <v>918</v>
      </c>
      <c r="C4996" s="22" t="s">
        <v>1178</v>
      </c>
      <c r="D4996" s="22" t="s">
        <v>1183</v>
      </c>
      <c r="E4996" s="22" t="s">
        <v>1193</v>
      </c>
      <c r="F4996" s="22" t="s">
        <v>1250</v>
      </c>
      <c r="G4996" s="22" t="s">
        <v>6355</v>
      </c>
      <c r="I4996" s="22">
        <v>13825717924</v>
      </c>
      <c r="J4996" s="22" t="s">
        <v>1268</v>
      </c>
      <c r="K4996" s="22" t="s">
        <v>1224</v>
      </c>
      <c r="L4996" s="22" t="s">
        <v>1358</v>
      </c>
      <c r="M4996" s="22">
        <v>1088</v>
      </c>
      <c r="N4996" s="22">
        <v>1088</v>
      </c>
      <c r="O4996" s="22" t="s">
        <v>927</v>
      </c>
      <c r="P4996" s="22" t="s">
        <v>50</v>
      </c>
      <c r="Q4996" s="28"/>
      <c r="R4996" s="21" t="s">
        <v>77</v>
      </c>
      <c r="S4996" s="21"/>
      <c r="T4996" s="21" t="s">
        <v>53</v>
      </c>
      <c r="U4996" s="21" t="s">
        <v>5994</v>
      </c>
      <c r="V4996" s="46">
        <v>1</v>
      </c>
      <c r="W4996" s="26">
        <f t="shared" si="3888"/>
        <v>1</v>
      </c>
      <c r="X4996" s="26">
        <f t="shared" si="3894"/>
        <v>1</v>
      </c>
      <c r="Y4996" s="21">
        <v>10</v>
      </c>
      <c r="Z4996" s="22">
        <f t="shared" si="3920"/>
        <v>1088</v>
      </c>
      <c r="AA4996" s="20" t="s">
        <v>5794</v>
      </c>
      <c r="AB4996" s="22"/>
      <c r="AC4996" s="22">
        <v>1</v>
      </c>
      <c r="AD4996" s="22"/>
      <c r="AE4996" s="22">
        <f t="shared" si="3924"/>
        <v>1088</v>
      </c>
      <c r="AF4996" s="22">
        <f t="shared" si="3890"/>
        <v>1088</v>
      </c>
      <c r="AG4996" s="20">
        <f t="shared" si="3927"/>
        <v>1088</v>
      </c>
      <c r="AH4996" s="20" t="str">
        <f>VLOOKUP(U4996,[1]提成计算!B:I,8,FALSE)</f>
        <v xml:space="preserve"> </v>
      </c>
      <c r="AI4996" s="20"/>
      <c r="AJ4996" s="22"/>
      <c r="AK4996" s="22"/>
      <c r="AM4996" s="22"/>
      <c r="AN4996" s="22"/>
      <c r="AO4996" s="22" t="s">
        <v>5792</v>
      </c>
      <c r="AP4996" s="22" t="s">
        <v>1301</v>
      </c>
      <c r="AS4996" s="20"/>
      <c r="AT4996" s="20"/>
      <c r="AU4996" s="20"/>
    </row>
    <row r="4997" spans="1:47" x14ac:dyDescent="0.15">
      <c r="A4997" s="21" t="s">
        <v>1273</v>
      </c>
      <c r="B4997" s="22" t="s">
        <v>918</v>
      </c>
      <c r="C4997" s="22" t="s">
        <v>1178</v>
      </c>
      <c r="D4997" s="22" t="s">
        <v>1189</v>
      </c>
      <c r="E4997" s="22" t="s">
        <v>1202</v>
      </c>
      <c r="F4997" s="22" t="s">
        <v>1250</v>
      </c>
      <c r="G4997" s="22" t="s">
        <v>6356</v>
      </c>
      <c r="I4997" s="22">
        <v>13600264247</v>
      </c>
      <c r="J4997" s="20" t="s">
        <v>6305</v>
      </c>
      <c r="K4997" s="22" t="s">
        <v>390</v>
      </c>
      <c r="L4997" s="22" t="s">
        <v>1376</v>
      </c>
      <c r="M4997" s="22">
        <v>1088</v>
      </c>
      <c r="N4997" s="22">
        <v>1088</v>
      </c>
      <c r="O4997" s="22" t="s">
        <v>927</v>
      </c>
      <c r="P4997" s="22" t="s">
        <v>50</v>
      </c>
      <c r="Q4997" s="28" t="s">
        <v>6305</v>
      </c>
      <c r="R4997" s="21" t="s">
        <v>117</v>
      </c>
      <c r="S4997" s="21"/>
      <c r="T4997" s="21" t="s">
        <v>53</v>
      </c>
      <c r="U4997" s="21" t="s">
        <v>5999</v>
      </c>
      <c r="V4997" s="46">
        <v>1</v>
      </c>
      <c r="W4997" s="26">
        <f t="shared" si="3888"/>
        <v>1</v>
      </c>
      <c r="X4997" s="26">
        <f t="shared" si="3894"/>
        <v>1</v>
      </c>
      <c r="Y4997" s="21">
        <v>10</v>
      </c>
      <c r="Z4997" s="22">
        <f t="shared" si="3920"/>
        <v>1088</v>
      </c>
      <c r="AA4997" s="20" t="s">
        <v>5794</v>
      </c>
      <c r="AB4997" s="22"/>
      <c r="AC4997" s="22">
        <v>1</v>
      </c>
      <c r="AD4997" s="22"/>
      <c r="AE4997" s="22">
        <f t="shared" si="3924"/>
        <v>1088</v>
      </c>
      <c r="AF4997" s="22">
        <f t="shared" si="3890"/>
        <v>1088</v>
      </c>
      <c r="AG4997" s="20">
        <f t="shared" si="3927"/>
        <v>1088</v>
      </c>
      <c r="AH4997" s="20" t="str">
        <f>VLOOKUP(U4997,[1]提成计算!B:I,8,FALSE)</f>
        <v>否</v>
      </c>
      <c r="AI4997" s="20"/>
      <c r="AJ4997" s="22"/>
      <c r="AK4997" s="22"/>
      <c r="AM4997" s="22"/>
      <c r="AN4997" s="22"/>
      <c r="AO4997" s="22" t="s">
        <v>5792</v>
      </c>
      <c r="AP4997" s="22" t="s">
        <v>1301</v>
      </c>
      <c r="AS4997" s="20"/>
      <c r="AT4997" s="20"/>
      <c r="AU4997" s="20"/>
    </row>
    <row r="4998" spans="1:47" x14ac:dyDescent="0.15">
      <c r="A4998" s="21" t="s">
        <v>1273</v>
      </c>
      <c r="B4998" s="22" t="s">
        <v>918</v>
      </c>
      <c r="C4998" s="22" t="s">
        <v>1178</v>
      </c>
      <c r="D4998" s="22" t="s">
        <v>1183</v>
      </c>
      <c r="E4998" s="22" t="s">
        <v>5975</v>
      </c>
      <c r="F4998" s="22" t="s">
        <v>1250</v>
      </c>
      <c r="G4998" s="22" t="s">
        <v>6357</v>
      </c>
      <c r="I4998" s="22">
        <v>13431127700</v>
      </c>
      <c r="J4998" s="20" t="s">
        <v>6305</v>
      </c>
      <c r="K4998" s="22" t="s">
        <v>5882</v>
      </c>
      <c r="L4998" s="22" t="s">
        <v>1358</v>
      </c>
      <c r="M4998" s="22">
        <v>1088</v>
      </c>
      <c r="N4998" s="22">
        <v>1088</v>
      </c>
      <c r="O4998" s="22" t="s">
        <v>927</v>
      </c>
      <c r="P4998" s="22" t="s">
        <v>50</v>
      </c>
      <c r="Q4998" s="28" t="s">
        <v>6305</v>
      </c>
      <c r="R4998" s="21" t="s">
        <v>77</v>
      </c>
      <c r="S4998" s="21"/>
      <c r="T4998" s="21" t="s">
        <v>53</v>
      </c>
      <c r="U4998" s="21" t="s">
        <v>5948</v>
      </c>
      <c r="V4998" s="46">
        <v>1</v>
      </c>
      <c r="W4998" s="26">
        <f t="shared" si="3888"/>
        <v>1</v>
      </c>
      <c r="X4998" s="26">
        <f t="shared" si="3894"/>
        <v>1</v>
      </c>
      <c r="Y4998" s="21">
        <v>10</v>
      </c>
      <c r="Z4998" s="22">
        <f t="shared" si="3920"/>
        <v>1088</v>
      </c>
      <c r="AA4998" s="20" t="s">
        <v>5794</v>
      </c>
      <c r="AB4998" s="22"/>
      <c r="AC4998" s="22">
        <v>1</v>
      </c>
      <c r="AD4998" s="22"/>
      <c r="AE4998" s="22">
        <f t="shared" si="3924"/>
        <v>1088</v>
      </c>
      <c r="AF4998" s="22">
        <f t="shared" si="3890"/>
        <v>1088</v>
      </c>
      <c r="AG4998" s="20">
        <f t="shared" si="3927"/>
        <v>1088</v>
      </c>
      <c r="AH4998" s="20" t="str">
        <f>VLOOKUP(U4998,[1]提成计算!B:I,8,FALSE)</f>
        <v xml:space="preserve"> </v>
      </c>
      <c r="AI4998" s="20"/>
      <c r="AJ4998" s="22"/>
      <c r="AK4998" s="22"/>
      <c r="AM4998" s="22"/>
      <c r="AN4998" s="22"/>
      <c r="AO4998" s="22" t="s">
        <v>5792</v>
      </c>
      <c r="AP4998" s="22" t="s">
        <v>1301</v>
      </c>
      <c r="AS4998" s="20"/>
      <c r="AT4998" s="20"/>
      <c r="AU4998" s="20"/>
    </row>
    <row r="4999" spans="1:47" x14ac:dyDescent="0.15">
      <c r="A4999" s="21" t="s">
        <v>1273</v>
      </c>
      <c r="B4999" s="22" t="s">
        <v>918</v>
      </c>
      <c r="C4999" s="22" t="s">
        <v>1178</v>
      </c>
      <c r="D4999" s="22" t="s">
        <v>1189</v>
      </c>
      <c r="E4999" s="22" t="s">
        <v>1400</v>
      </c>
      <c r="F4999" s="22" t="s">
        <v>1250</v>
      </c>
      <c r="G4999" s="22" t="s">
        <v>6358</v>
      </c>
      <c r="I4999" s="22">
        <v>13537389656</v>
      </c>
      <c r="J4999" s="22" t="s">
        <v>924</v>
      </c>
      <c r="K4999" s="22" t="s">
        <v>115</v>
      </c>
      <c r="L4999" s="22" t="s">
        <v>1299</v>
      </c>
      <c r="M4999" s="22">
        <v>888</v>
      </c>
      <c r="N4999" s="22">
        <v>888</v>
      </c>
      <c r="O4999" s="22" t="s">
        <v>927</v>
      </c>
      <c r="P4999" s="22" t="s">
        <v>50</v>
      </c>
      <c r="Q4999" s="28"/>
      <c r="R4999" s="21" t="s">
        <v>117</v>
      </c>
      <c r="S4999" s="25" t="s">
        <v>1201</v>
      </c>
      <c r="T4999" s="21" t="s">
        <v>53</v>
      </c>
      <c r="U4999" s="21" t="s">
        <v>5936</v>
      </c>
      <c r="V4999" s="46">
        <v>1</v>
      </c>
      <c r="W4999" s="26">
        <f t="shared" si="3888"/>
        <v>1</v>
      </c>
      <c r="Y4999" s="21">
        <v>12</v>
      </c>
      <c r="Z4999" s="22">
        <f t="shared" si="3920"/>
        <v>888</v>
      </c>
      <c r="AA4999" s="20" t="s">
        <v>5794</v>
      </c>
      <c r="AB4999" s="22"/>
      <c r="AC4999" s="22">
        <v>1</v>
      </c>
      <c r="AD4999" s="22"/>
      <c r="AE4999" s="22">
        <f t="shared" si="3924"/>
        <v>888</v>
      </c>
      <c r="AF4999" s="22">
        <f t="shared" si="3890"/>
        <v>888</v>
      </c>
      <c r="AG4999" s="20"/>
      <c r="AH4999" s="22"/>
      <c r="AI4999" s="22"/>
      <c r="AJ4999" s="22">
        <f t="shared" ref="AJ4999:AJ5001" si="3928">N4999</f>
        <v>888</v>
      </c>
      <c r="AK4999" s="22">
        <f>IF(O4999="(传统)XDSL",VLOOKUP(S4999,[2]直销续费率明细!C:I,7,FALSE)*1,IF(O4999="GPON+XDSL",VLOOKUP(S4999,[2]直销续费率明细!C:I,7,FALSE)*1,VLOOKUP(S4999,[2]直销续费率明细!C:I,5,FALSE)*1))</f>
        <v>-40</v>
      </c>
      <c r="AL4999" s="22" t="s">
        <v>1309</v>
      </c>
      <c r="AM4999" s="22"/>
      <c r="AN4999" s="22"/>
      <c r="AO4999" s="22" t="s">
        <v>5792</v>
      </c>
      <c r="AP4999" s="22" t="s">
        <v>1301</v>
      </c>
      <c r="AS4999" s="20">
        <f>IF(Y4999&gt;=10,VLOOKUP(U4999,[2]提成计算!B:T,19,FALSE),VLOOKUP(U4999,[2]提成计算!B:T,18,FALSE))</f>
        <v>0.12</v>
      </c>
      <c r="AT4999" s="20">
        <f t="shared" ref="AT4999:AT5001" si="3929">IF(AD4999*AS4999&gt;0,AD4999*AS4999,AE4999*AS4999)</f>
        <v>106.56</v>
      </c>
      <c r="AU4999" s="20">
        <f t="shared" ref="AU4999:AU5001" si="3930">IF(AND(AK4999&lt;0,AK4999+AT4999&lt;0),-AT4999,AK4999)</f>
        <v>-40</v>
      </c>
    </row>
    <row r="5000" spans="1:47" x14ac:dyDescent="0.15">
      <c r="A5000" s="21" t="s">
        <v>1273</v>
      </c>
      <c r="B5000" s="22" t="s">
        <v>918</v>
      </c>
      <c r="C5000" s="22" t="s">
        <v>1178</v>
      </c>
      <c r="D5000" s="22" t="s">
        <v>1189</v>
      </c>
      <c r="E5000" s="22" t="s">
        <v>1190</v>
      </c>
      <c r="F5000" s="22" t="s">
        <v>1250</v>
      </c>
      <c r="G5000" s="22" t="s">
        <v>6359</v>
      </c>
      <c r="I5000" s="22">
        <v>13414298225</v>
      </c>
      <c r="J5000" s="22" t="s">
        <v>924</v>
      </c>
      <c r="K5000" s="22" t="s">
        <v>390</v>
      </c>
      <c r="L5000" s="22" t="s">
        <v>1299</v>
      </c>
      <c r="M5000" s="22">
        <v>888</v>
      </c>
      <c r="N5000" s="22">
        <v>888</v>
      </c>
      <c r="O5000" s="22" t="s">
        <v>927</v>
      </c>
      <c r="P5000" s="22" t="s">
        <v>50</v>
      </c>
      <c r="Q5000" s="28"/>
      <c r="R5000" s="21" t="s">
        <v>117</v>
      </c>
      <c r="S5000" s="25" t="s">
        <v>1192</v>
      </c>
      <c r="T5000" s="21" t="s">
        <v>53</v>
      </c>
      <c r="U5000" s="21" t="s">
        <v>5999</v>
      </c>
      <c r="V5000" s="46">
        <v>1</v>
      </c>
      <c r="W5000" s="26">
        <f t="shared" si="3888"/>
        <v>1</v>
      </c>
      <c r="Y5000" s="21">
        <v>12</v>
      </c>
      <c r="Z5000" s="22">
        <f t="shared" si="3920"/>
        <v>888</v>
      </c>
      <c r="AA5000" s="20" t="s">
        <v>5794</v>
      </c>
      <c r="AB5000" s="22"/>
      <c r="AC5000" s="22">
        <v>1</v>
      </c>
      <c r="AD5000" s="22"/>
      <c r="AE5000" s="22">
        <f t="shared" si="3924"/>
        <v>888</v>
      </c>
      <c r="AF5000" s="22">
        <f t="shared" si="3890"/>
        <v>888</v>
      </c>
      <c r="AG5000" s="20"/>
      <c r="AH5000" s="22"/>
      <c r="AI5000" s="22"/>
      <c r="AJ5000" s="22">
        <f t="shared" si="3928"/>
        <v>888</v>
      </c>
      <c r="AK5000" s="22">
        <f>IF(O5000="(传统)XDSL",VLOOKUP(S5000,[2]直销续费率明细!C:I,7,FALSE)*1,IF(O5000="GPON+XDSL",VLOOKUP(S5000,[2]直销续费率明细!C:I,7,FALSE)*1,VLOOKUP(S5000,[2]直销续费率明细!C:I,5,FALSE)*1))</f>
        <v>-40</v>
      </c>
      <c r="AL5000" s="22" t="s">
        <v>1309</v>
      </c>
      <c r="AM5000" s="22"/>
      <c r="AN5000" s="22"/>
      <c r="AO5000" s="22" t="s">
        <v>5792</v>
      </c>
      <c r="AP5000" s="22" t="s">
        <v>1301</v>
      </c>
      <c r="AS5000" s="20">
        <f>IF(Y5000&gt;=10,VLOOKUP(U5000,[2]提成计算!B:T,19,FALSE),VLOOKUP(U5000,[2]提成计算!B:T,18,FALSE))</f>
        <v>0.09</v>
      </c>
      <c r="AT5000" s="20">
        <f t="shared" si="3929"/>
        <v>79.92</v>
      </c>
      <c r="AU5000" s="20">
        <f t="shared" si="3930"/>
        <v>-40</v>
      </c>
    </row>
    <row r="5001" spans="1:47" x14ac:dyDescent="0.15">
      <c r="A5001" s="21" t="s">
        <v>1273</v>
      </c>
      <c r="B5001" s="22" t="s">
        <v>918</v>
      </c>
      <c r="C5001" s="22" t="s">
        <v>1178</v>
      </c>
      <c r="D5001" s="22" t="s">
        <v>1183</v>
      </c>
      <c r="E5001" s="22" t="s">
        <v>5975</v>
      </c>
      <c r="F5001" s="22" t="s">
        <v>1250</v>
      </c>
      <c r="G5001" s="22" t="s">
        <v>6360</v>
      </c>
      <c r="I5001" s="22">
        <v>18822829118</v>
      </c>
      <c r="J5001" s="22" t="s">
        <v>924</v>
      </c>
      <c r="K5001" s="22" t="s">
        <v>5853</v>
      </c>
      <c r="L5001" s="22" t="s">
        <v>1299</v>
      </c>
      <c r="M5001" s="22">
        <v>888</v>
      </c>
      <c r="N5001" s="22">
        <v>888</v>
      </c>
      <c r="O5001" s="22" t="s">
        <v>927</v>
      </c>
      <c r="P5001" s="22" t="s">
        <v>50</v>
      </c>
      <c r="Q5001" s="28"/>
      <c r="R5001" s="21" t="s">
        <v>77</v>
      </c>
      <c r="S5001" s="25" t="s">
        <v>1222</v>
      </c>
      <c r="T5001" s="21" t="s">
        <v>53</v>
      </c>
      <c r="U5001" s="21" t="s">
        <v>5901</v>
      </c>
      <c r="V5001" s="46">
        <v>1</v>
      </c>
      <c r="W5001" s="26">
        <f t="shared" si="3888"/>
        <v>1</v>
      </c>
      <c r="Y5001" s="21">
        <v>12</v>
      </c>
      <c r="Z5001" s="22">
        <f t="shared" si="3920"/>
        <v>888</v>
      </c>
      <c r="AA5001" s="20" t="s">
        <v>5794</v>
      </c>
      <c r="AB5001" s="22"/>
      <c r="AC5001" s="22">
        <v>1</v>
      </c>
      <c r="AD5001" s="22"/>
      <c r="AE5001" s="22">
        <f t="shared" si="3924"/>
        <v>888</v>
      </c>
      <c r="AF5001" s="22">
        <f t="shared" si="3890"/>
        <v>888</v>
      </c>
      <c r="AG5001" s="20"/>
      <c r="AH5001" s="22"/>
      <c r="AI5001" s="22"/>
      <c r="AJ5001" s="22">
        <f t="shared" si="3928"/>
        <v>888</v>
      </c>
      <c r="AK5001" s="22">
        <f>IF(O5001="(传统)XDSL",VLOOKUP(S5001,[2]直销续费率明细!C:I,7,FALSE)*1,IF(O5001="GPON+XDSL",VLOOKUP(S5001,[2]直销续费率明细!C:I,7,FALSE)*1,VLOOKUP(S5001,[2]直销续费率明细!C:I,5,FALSE)*1))</f>
        <v>-40</v>
      </c>
      <c r="AL5001" s="22" t="s">
        <v>1300</v>
      </c>
      <c r="AM5001" s="22"/>
      <c r="AN5001" s="22"/>
      <c r="AO5001" s="22" t="s">
        <v>5792</v>
      </c>
      <c r="AP5001" s="22" t="s">
        <v>1301</v>
      </c>
      <c r="AS5001" s="20">
        <f>IF(Y5001&gt;=10,VLOOKUP(U5001,[2]提成计算!B:T,19,FALSE),VLOOKUP(U5001,[2]提成计算!B:T,18,FALSE))</f>
        <v>0.1</v>
      </c>
      <c r="AT5001" s="20">
        <f t="shared" si="3929"/>
        <v>88.800000000000011</v>
      </c>
      <c r="AU5001" s="20">
        <f t="shared" si="3930"/>
        <v>-40</v>
      </c>
    </row>
    <row r="5002" spans="1:47" x14ac:dyDescent="0.15">
      <c r="A5002" s="21" t="s">
        <v>1273</v>
      </c>
      <c r="B5002" s="22" t="s">
        <v>918</v>
      </c>
      <c r="C5002" s="22" t="s">
        <v>1178</v>
      </c>
      <c r="D5002" s="22" t="s">
        <v>1183</v>
      </c>
      <c r="E5002" s="22" t="s">
        <v>1599</v>
      </c>
      <c r="F5002" s="22" t="s">
        <v>1250</v>
      </c>
      <c r="G5002" s="22" t="s">
        <v>6361</v>
      </c>
      <c r="I5002" s="22">
        <v>13666425380</v>
      </c>
      <c r="J5002" s="20" t="s">
        <v>6305</v>
      </c>
      <c r="K5002" s="22" t="s">
        <v>5844</v>
      </c>
      <c r="L5002" s="22" t="s">
        <v>1358</v>
      </c>
      <c r="M5002" s="22">
        <v>1088</v>
      </c>
      <c r="N5002" s="22">
        <v>1088</v>
      </c>
      <c r="O5002" s="22" t="s">
        <v>927</v>
      </c>
      <c r="P5002" s="22" t="s">
        <v>50</v>
      </c>
      <c r="Q5002" s="28" t="s">
        <v>6305</v>
      </c>
      <c r="R5002" s="21" t="s">
        <v>77</v>
      </c>
      <c r="S5002" s="21"/>
      <c r="T5002" s="21" t="s">
        <v>53</v>
      </c>
      <c r="U5002" s="21" t="s">
        <v>5945</v>
      </c>
      <c r="V5002" s="46">
        <v>1</v>
      </c>
      <c r="W5002" s="26">
        <f t="shared" si="3888"/>
        <v>1</v>
      </c>
      <c r="X5002" s="26">
        <f t="shared" si="3894"/>
        <v>1</v>
      </c>
      <c r="Y5002" s="21">
        <v>10</v>
      </c>
      <c r="Z5002" s="22">
        <f t="shared" si="3920"/>
        <v>1088</v>
      </c>
      <c r="AA5002" s="20" t="s">
        <v>5794</v>
      </c>
      <c r="AB5002" s="22"/>
      <c r="AC5002" s="22">
        <v>1</v>
      </c>
      <c r="AD5002" s="22"/>
      <c r="AE5002" s="22">
        <f t="shared" si="3924"/>
        <v>1088</v>
      </c>
      <c r="AF5002" s="22">
        <f t="shared" si="3890"/>
        <v>1088</v>
      </c>
      <c r="AG5002" s="20">
        <f>N5002</f>
        <v>1088</v>
      </c>
      <c r="AH5002" s="20" t="str">
        <f>VLOOKUP(U5002,[1]提成计算!B:I,8,FALSE)</f>
        <v xml:space="preserve"> </v>
      </c>
      <c r="AI5002" s="20"/>
      <c r="AJ5002" s="22"/>
      <c r="AK5002" s="22"/>
      <c r="AM5002" s="22"/>
      <c r="AN5002" s="22"/>
      <c r="AO5002" s="22" t="s">
        <v>5792</v>
      </c>
      <c r="AP5002" s="22" t="s">
        <v>1301</v>
      </c>
      <c r="AS5002" s="20"/>
      <c r="AT5002" s="20"/>
      <c r="AU5002" s="20"/>
    </row>
    <row r="5003" spans="1:47" x14ac:dyDescent="0.15">
      <c r="A5003" s="21" t="s">
        <v>1273</v>
      </c>
      <c r="B5003" s="22" t="s">
        <v>918</v>
      </c>
      <c r="C5003" s="22" t="s">
        <v>1178</v>
      </c>
      <c r="D5003" s="22" t="s">
        <v>1183</v>
      </c>
      <c r="E5003" s="22" t="s">
        <v>1184</v>
      </c>
      <c r="F5003" s="22" t="s">
        <v>1250</v>
      </c>
      <c r="G5003" s="22" t="s">
        <v>6362</v>
      </c>
      <c r="I5003" s="22">
        <v>13669834100</v>
      </c>
      <c r="J5003" s="22" t="s">
        <v>924</v>
      </c>
      <c r="K5003" s="22" t="s">
        <v>134</v>
      </c>
      <c r="L5003" s="22" t="s">
        <v>1299</v>
      </c>
      <c r="M5003" s="22">
        <v>888</v>
      </c>
      <c r="N5003" s="22">
        <v>888</v>
      </c>
      <c r="O5003" s="22" t="s">
        <v>927</v>
      </c>
      <c r="P5003" s="22" t="s">
        <v>50</v>
      </c>
      <c r="Q5003" s="28"/>
      <c r="R5003" s="21" t="s">
        <v>77</v>
      </c>
      <c r="S5003" s="25" t="s">
        <v>1604</v>
      </c>
      <c r="T5003" s="21" t="s">
        <v>53</v>
      </c>
      <c r="U5003" s="21" t="s">
        <v>5912</v>
      </c>
      <c r="V5003" s="46">
        <v>1</v>
      </c>
      <c r="W5003" s="26">
        <f t="shared" si="3888"/>
        <v>1</v>
      </c>
      <c r="Y5003" s="21">
        <v>12</v>
      </c>
      <c r="Z5003" s="22">
        <f t="shared" si="3920"/>
        <v>888</v>
      </c>
      <c r="AA5003" s="20" t="s">
        <v>5794</v>
      </c>
      <c r="AB5003" s="22"/>
      <c r="AC5003" s="22">
        <v>1</v>
      </c>
      <c r="AD5003" s="22"/>
      <c r="AE5003" s="22">
        <f t="shared" si="3924"/>
        <v>888</v>
      </c>
      <c r="AF5003" s="22">
        <f t="shared" si="3890"/>
        <v>888</v>
      </c>
      <c r="AG5003" s="20"/>
      <c r="AH5003" s="22"/>
      <c r="AI5003" s="22"/>
      <c r="AJ5003" s="22">
        <f t="shared" ref="AJ5003:AJ5006" si="3931">N5003</f>
        <v>888</v>
      </c>
      <c r="AK5003" s="22">
        <f>IF(O5003="(传统)XDSL",VLOOKUP(S5003,[2]直销续费率明细!C:I,7,FALSE)*1,IF(O5003="GPON+XDSL",VLOOKUP(S5003,[2]直销续费率明细!C:I,7,FALSE)*1,VLOOKUP(S5003,[2]直销续费率明细!C:I,5,FALSE)*1))</f>
        <v>-40</v>
      </c>
      <c r="AL5003" s="22" t="s">
        <v>1300</v>
      </c>
      <c r="AM5003" s="22"/>
      <c r="AN5003" s="22"/>
      <c r="AO5003" s="22" t="s">
        <v>5792</v>
      </c>
      <c r="AP5003" s="22" t="s">
        <v>1301</v>
      </c>
      <c r="AS5003" s="20">
        <f>IF(Y5003&gt;=10,VLOOKUP(U5003,[2]提成计算!B:T,19,FALSE),VLOOKUP(U5003,[2]提成计算!B:T,18,FALSE))</f>
        <v>0.09</v>
      </c>
      <c r="AT5003" s="20">
        <f t="shared" ref="AT5003" si="3932">IF(AD5003*AS5003&gt;0,AD5003*AS5003,AE5003*AS5003)</f>
        <v>79.92</v>
      </c>
      <c r="AU5003" s="20">
        <f t="shared" ref="AU5003" si="3933">IF(AND(AK5003&lt;0,AK5003+AT5003&lt;0),-AT5003,AK5003)</f>
        <v>-40</v>
      </c>
    </row>
    <row r="5004" spans="1:47" x14ac:dyDescent="0.15">
      <c r="A5004" s="21" t="s">
        <v>1273</v>
      </c>
      <c r="B5004" s="22" t="s">
        <v>918</v>
      </c>
      <c r="C5004" s="22" t="s">
        <v>1178</v>
      </c>
      <c r="D5004" s="22" t="s">
        <v>1189</v>
      </c>
      <c r="E5004" s="22" t="s">
        <v>5876</v>
      </c>
      <c r="F5004" s="22" t="s">
        <v>1250</v>
      </c>
      <c r="G5004" s="22" t="s">
        <v>6363</v>
      </c>
      <c r="I5004" s="22">
        <v>13553828299</v>
      </c>
      <c r="J5004" s="22" t="s">
        <v>924</v>
      </c>
      <c r="K5004" s="22" t="s">
        <v>166</v>
      </c>
      <c r="L5004" s="22" t="s">
        <v>1299</v>
      </c>
      <c r="M5004" s="22">
        <v>888</v>
      </c>
      <c r="N5004" s="22">
        <v>888</v>
      </c>
      <c r="O5004" s="22" t="s">
        <v>927</v>
      </c>
      <c r="P5004" s="22" t="s">
        <v>50</v>
      </c>
      <c r="Q5004" s="28"/>
      <c r="R5004" s="21" t="s">
        <v>117</v>
      </c>
      <c r="S5004" s="25" t="s">
        <v>1192</v>
      </c>
      <c r="T5004" s="21" t="s">
        <v>5850</v>
      </c>
      <c r="U5004" s="21"/>
      <c r="V5004" s="46">
        <v>1</v>
      </c>
      <c r="W5004" s="26">
        <f t="shared" si="3888"/>
        <v>1</v>
      </c>
      <c r="Y5004" s="21">
        <v>12</v>
      </c>
      <c r="Z5004" s="22">
        <f t="shared" si="3920"/>
        <v>888</v>
      </c>
      <c r="AA5004" s="20" t="s">
        <v>5794</v>
      </c>
      <c r="AB5004" s="22"/>
      <c r="AC5004" s="22">
        <v>1</v>
      </c>
      <c r="AD5004" s="22"/>
      <c r="AE5004" s="22">
        <f t="shared" si="3924"/>
        <v>888</v>
      </c>
      <c r="AF5004" s="22">
        <f t="shared" si="3890"/>
        <v>888</v>
      </c>
      <c r="AG5004" s="20"/>
      <c r="AH5004" s="22"/>
      <c r="AI5004" s="22"/>
      <c r="AJ5004" s="22">
        <f t="shared" si="3931"/>
        <v>888</v>
      </c>
      <c r="AK5004" s="22"/>
      <c r="AL5004" s="22" t="s">
        <v>1871</v>
      </c>
      <c r="AM5004" s="22"/>
      <c r="AN5004" s="22"/>
      <c r="AO5004" s="22" t="s">
        <v>5792</v>
      </c>
      <c r="AP5004" s="22" t="s">
        <v>1301</v>
      </c>
      <c r="AS5004" s="20"/>
      <c r="AT5004" s="20"/>
      <c r="AU5004" s="20"/>
    </row>
    <row r="5005" spans="1:47" x14ac:dyDescent="0.15">
      <c r="A5005" s="21" t="s">
        <v>1273</v>
      </c>
      <c r="B5005" s="22" t="s">
        <v>918</v>
      </c>
      <c r="C5005" s="22" t="s">
        <v>1178</v>
      </c>
      <c r="D5005" s="22" t="s">
        <v>1189</v>
      </c>
      <c r="E5005" s="22" t="s">
        <v>5942</v>
      </c>
      <c r="F5005" s="22" t="s">
        <v>1250</v>
      </c>
      <c r="G5005" s="22" t="s">
        <v>6364</v>
      </c>
      <c r="I5005" s="22">
        <v>13650278279</v>
      </c>
      <c r="J5005" s="22" t="s">
        <v>924</v>
      </c>
      <c r="K5005" s="22" t="s">
        <v>166</v>
      </c>
      <c r="L5005" s="22" t="s">
        <v>2137</v>
      </c>
      <c r="M5005" s="22">
        <v>1408</v>
      </c>
      <c r="N5005" s="22">
        <v>1408</v>
      </c>
      <c r="O5005" s="22" t="s">
        <v>1334</v>
      </c>
      <c r="P5005" s="22" t="s">
        <v>50</v>
      </c>
      <c r="Q5005" s="28"/>
      <c r="R5005" s="21" t="s">
        <v>117</v>
      </c>
      <c r="S5005" s="25" t="s">
        <v>1192</v>
      </c>
      <c r="T5005" s="21" t="s">
        <v>5850</v>
      </c>
      <c r="U5005" s="21"/>
      <c r="V5005" s="46">
        <v>1</v>
      </c>
      <c r="W5005" s="26">
        <f t="shared" si="3888"/>
        <v>1</v>
      </c>
      <c r="Y5005" s="21">
        <v>12</v>
      </c>
      <c r="Z5005" s="22">
        <f t="shared" si="3920"/>
        <v>1408</v>
      </c>
      <c r="AA5005" s="20" t="s">
        <v>5794</v>
      </c>
      <c r="AB5005" s="22"/>
      <c r="AC5005" s="22">
        <v>1</v>
      </c>
      <c r="AD5005" s="22"/>
      <c r="AE5005" s="22">
        <f t="shared" si="3924"/>
        <v>1408</v>
      </c>
      <c r="AF5005" s="22">
        <f t="shared" si="3890"/>
        <v>1408</v>
      </c>
      <c r="AG5005" s="20"/>
      <c r="AH5005" s="22"/>
      <c r="AI5005" s="22"/>
      <c r="AJ5005" s="22">
        <f t="shared" si="3931"/>
        <v>1408</v>
      </c>
      <c r="AK5005" s="22"/>
      <c r="AL5005" s="22" t="s">
        <v>1871</v>
      </c>
      <c r="AM5005" s="22"/>
      <c r="AN5005" s="22"/>
      <c r="AO5005" s="22" t="s">
        <v>5792</v>
      </c>
      <c r="AP5005" s="22" t="s">
        <v>1301</v>
      </c>
      <c r="AS5005" s="20"/>
      <c r="AT5005" s="20"/>
      <c r="AU5005" s="20"/>
    </row>
    <row r="5006" spans="1:47" x14ac:dyDescent="0.15">
      <c r="A5006" s="21" t="s">
        <v>1273</v>
      </c>
      <c r="B5006" s="22" t="s">
        <v>918</v>
      </c>
      <c r="C5006" s="22" t="s">
        <v>1178</v>
      </c>
      <c r="D5006" s="22" t="s">
        <v>1189</v>
      </c>
      <c r="E5006" s="22" t="s">
        <v>1218</v>
      </c>
      <c r="F5006" s="22" t="s">
        <v>1250</v>
      </c>
      <c r="G5006" s="22" t="s">
        <v>6365</v>
      </c>
      <c r="I5006" s="22">
        <v>13829143985</v>
      </c>
      <c r="J5006" s="22" t="s">
        <v>924</v>
      </c>
      <c r="K5006" s="22" t="s">
        <v>230</v>
      </c>
      <c r="L5006" s="22" t="s">
        <v>1376</v>
      </c>
      <c r="M5006" s="22">
        <v>1088</v>
      </c>
      <c r="N5006" s="22">
        <v>1088</v>
      </c>
      <c r="O5006" s="22" t="s">
        <v>927</v>
      </c>
      <c r="P5006" s="22" t="s">
        <v>50</v>
      </c>
      <c r="Q5006" s="28"/>
      <c r="R5006" s="21" t="s">
        <v>117</v>
      </c>
      <c r="S5006" s="25" t="s">
        <v>1220</v>
      </c>
      <c r="T5006" s="21" t="s">
        <v>53</v>
      </c>
      <c r="U5006" s="21" t="s">
        <v>5922</v>
      </c>
      <c r="V5006" s="46">
        <v>1</v>
      </c>
      <c r="W5006" s="26">
        <f t="shared" si="3888"/>
        <v>1</v>
      </c>
      <c r="Y5006" s="21">
        <v>10</v>
      </c>
      <c r="Z5006" s="22">
        <f t="shared" si="3920"/>
        <v>1088</v>
      </c>
      <c r="AA5006" s="20" t="s">
        <v>5794</v>
      </c>
      <c r="AB5006" s="22"/>
      <c r="AC5006" s="22">
        <v>1</v>
      </c>
      <c r="AD5006" s="22"/>
      <c r="AE5006" s="22">
        <f t="shared" si="3924"/>
        <v>1088</v>
      </c>
      <c r="AF5006" s="22">
        <f t="shared" si="3890"/>
        <v>1088</v>
      </c>
      <c r="AG5006" s="20"/>
      <c r="AH5006" s="22"/>
      <c r="AI5006" s="22"/>
      <c r="AJ5006" s="22">
        <f t="shared" si="3931"/>
        <v>1088</v>
      </c>
      <c r="AK5006" s="22">
        <f>IF(O5006="(传统)XDSL",VLOOKUP(S5006,[2]直销续费率明细!C:I,7,FALSE)*1,IF(O5006="GPON+XDSL",VLOOKUP(S5006,[2]直销续费率明细!C:I,7,FALSE)*1,VLOOKUP(S5006,[2]直销续费率明细!C:I,5,FALSE)*1))</f>
        <v>-40</v>
      </c>
      <c r="AL5006" s="22" t="s">
        <v>1309</v>
      </c>
      <c r="AM5006" s="22"/>
      <c r="AN5006" s="22"/>
      <c r="AO5006" s="22" t="s">
        <v>5792</v>
      </c>
      <c r="AP5006" s="22" t="s">
        <v>1301</v>
      </c>
      <c r="AS5006" s="20">
        <f>IF(Y5006&gt;=10,VLOOKUP(U5006,[2]提成计算!B:T,19,FALSE),VLOOKUP(U5006,[2]提成计算!B:T,18,FALSE))</f>
        <v>0.09</v>
      </c>
      <c r="AT5006" s="20">
        <f t="shared" ref="AT5006" si="3934">IF(AD5006*AS5006&gt;0,AD5006*AS5006,AE5006*AS5006)</f>
        <v>97.92</v>
      </c>
      <c r="AU5006" s="20">
        <f t="shared" ref="AU5006" si="3935">IF(AND(AK5006&lt;0,AK5006+AT5006&lt;0),-AT5006,AK5006)</f>
        <v>-40</v>
      </c>
    </row>
    <row r="5007" spans="1:47" x14ac:dyDescent="0.15">
      <c r="A5007" s="21" t="s">
        <v>1273</v>
      </c>
      <c r="B5007" s="22" t="s">
        <v>918</v>
      </c>
      <c r="C5007" s="22" t="s">
        <v>1178</v>
      </c>
      <c r="D5007" s="22" t="s">
        <v>1189</v>
      </c>
      <c r="E5007" s="22" t="s">
        <v>1218</v>
      </c>
      <c r="F5007" s="22" t="s">
        <v>1250</v>
      </c>
      <c r="G5007" s="22" t="s">
        <v>6366</v>
      </c>
      <c r="I5007" s="22">
        <v>13726443766</v>
      </c>
      <c r="J5007" s="22" t="s">
        <v>1500</v>
      </c>
      <c r="K5007" s="22" t="s">
        <v>466</v>
      </c>
      <c r="L5007" s="22" t="s">
        <v>1277</v>
      </c>
      <c r="M5007" s="22">
        <v>-166</v>
      </c>
      <c r="N5007" s="22">
        <v>-166</v>
      </c>
      <c r="O5007" s="22" t="s">
        <v>1262</v>
      </c>
      <c r="P5007" s="22" t="s">
        <v>1910</v>
      </c>
      <c r="Q5007" s="28"/>
      <c r="R5007" s="21" t="s">
        <v>117</v>
      </c>
      <c r="S5007" s="21"/>
      <c r="T5007" s="21" t="s">
        <v>53</v>
      </c>
      <c r="U5007" s="21" t="s">
        <v>5978</v>
      </c>
      <c r="V5007" s="46"/>
      <c r="Y5007" s="21">
        <v>2</v>
      </c>
      <c r="Z5007" s="22">
        <f t="shared" si="3920"/>
        <v>-166</v>
      </c>
      <c r="AA5007" s="20" t="s">
        <v>1911</v>
      </c>
      <c r="AB5007" s="22"/>
      <c r="AC5007" s="22"/>
      <c r="AD5007" s="22"/>
      <c r="AE5007" s="22"/>
      <c r="AF5007" s="22"/>
      <c r="AG5007" s="20"/>
      <c r="AH5007" s="22"/>
      <c r="AI5007" s="22"/>
      <c r="AJ5007" s="22"/>
      <c r="AK5007" s="22"/>
      <c r="AM5007" s="22"/>
      <c r="AN5007" s="22"/>
      <c r="AO5007" s="22" t="s">
        <v>5792</v>
      </c>
      <c r="AP5007" s="22">
        <v>0</v>
      </c>
      <c r="AS5007" s="20"/>
      <c r="AT5007" s="20"/>
      <c r="AU5007" s="20"/>
    </row>
    <row r="5008" spans="1:47" x14ac:dyDescent="0.15">
      <c r="A5008" s="21" t="s">
        <v>1273</v>
      </c>
      <c r="B5008" s="22" t="s">
        <v>918</v>
      </c>
      <c r="C5008" s="22" t="s">
        <v>1178</v>
      </c>
      <c r="D5008" s="22" t="s">
        <v>1179</v>
      </c>
      <c r="E5008" s="22" t="s">
        <v>1230</v>
      </c>
      <c r="F5008" s="22" t="s">
        <v>1250</v>
      </c>
      <c r="G5008" s="22" t="s">
        <v>6367</v>
      </c>
      <c r="I5008" s="22">
        <v>13652467237</v>
      </c>
      <c r="J5008" s="22" t="s">
        <v>924</v>
      </c>
      <c r="K5008" s="22" t="s">
        <v>146</v>
      </c>
      <c r="L5008" s="22" t="s">
        <v>1299</v>
      </c>
      <c r="M5008" s="22">
        <v>888</v>
      </c>
      <c r="N5008" s="22">
        <v>888</v>
      </c>
      <c r="O5008" s="22" t="s">
        <v>927</v>
      </c>
      <c r="P5008" s="22" t="s">
        <v>50</v>
      </c>
      <c r="Q5008" s="28"/>
      <c r="R5008" s="21" t="s">
        <v>147</v>
      </c>
      <c r="S5008" s="25" t="s">
        <v>1234</v>
      </c>
      <c r="T5008" s="21" t="s">
        <v>53</v>
      </c>
      <c r="U5008" s="21" t="s">
        <v>5899</v>
      </c>
      <c r="V5008" s="46">
        <v>1</v>
      </c>
      <c r="W5008" s="26">
        <f t="shared" ref="W5008:W5049" si="3936">V5008</f>
        <v>1</v>
      </c>
      <c r="Y5008" s="21">
        <v>12</v>
      </c>
      <c r="Z5008" s="22">
        <f t="shared" si="3920"/>
        <v>888</v>
      </c>
      <c r="AA5008" s="20" t="s">
        <v>2218</v>
      </c>
      <c r="AB5008" s="22"/>
      <c r="AC5008" s="22">
        <v>1</v>
      </c>
      <c r="AD5008" s="22"/>
      <c r="AE5008" s="22">
        <f t="shared" ref="AE5008:AE5015" si="3937">N5008</f>
        <v>888</v>
      </c>
      <c r="AF5008" s="22">
        <f t="shared" ref="AF5008:AF5049" si="3938">N5008</f>
        <v>888</v>
      </c>
      <c r="AG5008" s="20"/>
      <c r="AH5008" s="22"/>
      <c r="AI5008" s="22"/>
      <c r="AJ5008" s="22">
        <f t="shared" ref="AJ5008:AJ5010" si="3939">N5008</f>
        <v>888</v>
      </c>
      <c r="AK5008" s="22">
        <f>IF(O5008="(传统)XDSL",VLOOKUP(S5008,[2]直销续费率明细!C:I,7,FALSE)*1,IF(O5008="GPON+XDSL",VLOOKUP(S5008,[2]直销续费率明细!C:I,7,FALSE)*1,VLOOKUP(S5008,[2]直销续费率明细!C:I,5,FALSE)*1))</f>
        <v>-40</v>
      </c>
      <c r="AL5008" s="22" t="s">
        <v>1309</v>
      </c>
      <c r="AM5008" s="22"/>
      <c r="AN5008" s="22"/>
      <c r="AO5008" s="22" t="s">
        <v>5792</v>
      </c>
      <c r="AP5008" s="22" t="s">
        <v>1301</v>
      </c>
      <c r="AS5008" s="20">
        <f>IF(Y5008&gt;=10,VLOOKUP(U5008,[2]提成计算!B:T,19,FALSE),VLOOKUP(U5008,[2]提成计算!B:T,18,FALSE))</f>
        <v>0.09</v>
      </c>
      <c r="AT5008" s="20">
        <f t="shared" ref="AT5008:AT5010" si="3940">IF(AD5008*AS5008&gt;0,AD5008*AS5008,AE5008*AS5008)</f>
        <v>79.92</v>
      </c>
      <c r="AU5008" s="20">
        <f t="shared" ref="AU5008:AU5010" si="3941">IF(AND(AK5008&lt;0,AK5008+AT5008&lt;0),-AT5008,AK5008)</f>
        <v>-40</v>
      </c>
    </row>
    <row r="5009" spans="1:47" x14ac:dyDescent="0.15">
      <c r="A5009" s="21" t="s">
        <v>1273</v>
      </c>
      <c r="B5009" s="22" t="s">
        <v>918</v>
      </c>
      <c r="C5009" s="22" t="s">
        <v>1178</v>
      </c>
      <c r="D5009" s="22" t="s">
        <v>1183</v>
      </c>
      <c r="E5009" s="22" t="s">
        <v>1885</v>
      </c>
      <c r="F5009" s="22" t="s">
        <v>1250</v>
      </c>
      <c r="G5009" s="22" t="s">
        <v>6368</v>
      </c>
      <c r="I5009" s="22">
        <v>13424835212</v>
      </c>
      <c r="J5009" s="22" t="s">
        <v>924</v>
      </c>
      <c r="K5009" s="22" t="s">
        <v>1224</v>
      </c>
      <c r="L5009" s="22" t="s">
        <v>1299</v>
      </c>
      <c r="M5009" s="22">
        <v>888</v>
      </c>
      <c r="N5009" s="22">
        <v>888</v>
      </c>
      <c r="O5009" s="22" t="s">
        <v>927</v>
      </c>
      <c r="P5009" s="22" t="s">
        <v>50</v>
      </c>
      <c r="Q5009" s="28"/>
      <c r="R5009" s="21" t="s">
        <v>77</v>
      </c>
      <c r="S5009" s="25" t="s">
        <v>1196</v>
      </c>
      <c r="T5009" s="21" t="s">
        <v>53</v>
      </c>
      <c r="U5009" s="21" t="s">
        <v>5994</v>
      </c>
      <c r="V5009" s="46">
        <v>1</v>
      </c>
      <c r="W5009" s="26">
        <f t="shared" si="3936"/>
        <v>1</v>
      </c>
      <c r="Y5009" s="21">
        <v>12</v>
      </c>
      <c r="Z5009" s="22">
        <f t="shared" si="3920"/>
        <v>888</v>
      </c>
      <c r="AA5009" s="20" t="s">
        <v>5794</v>
      </c>
      <c r="AB5009" s="22"/>
      <c r="AC5009" s="22">
        <v>1</v>
      </c>
      <c r="AD5009" s="22"/>
      <c r="AE5009" s="22">
        <f t="shared" si="3937"/>
        <v>888</v>
      </c>
      <c r="AF5009" s="22">
        <f t="shared" si="3938"/>
        <v>888</v>
      </c>
      <c r="AG5009" s="20"/>
      <c r="AH5009" s="22"/>
      <c r="AI5009" s="22"/>
      <c r="AJ5009" s="22">
        <f t="shared" si="3939"/>
        <v>888</v>
      </c>
      <c r="AK5009" s="22">
        <f>IF(O5009="(传统)XDSL",VLOOKUP(S5009,[2]直销续费率明细!C:I,7,FALSE)*1,IF(O5009="GPON+XDSL",VLOOKUP(S5009,[2]直销续费率明细!C:I,7,FALSE)*1,VLOOKUP(S5009,[2]直销续费率明细!C:I,5,FALSE)*1))</f>
        <v>-40</v>
      </c>
      <c r="AL5009" s="22" t="s">
        <v>1300</v>
      </c>
      <c r="AM5009" s="22"/>
      <c r="AN5009" s="22"/>
      <c r="AO5009" s="22" t="s">
        <v>5792</v>
      </c>
      <c r="AP5009" s="22" t="s">
        <v>1301</v>
      </c>
      <c r="AS5009" s="20">
        <f>IF(Y5009&gt;=10,VLOOKUP(U5009,[2]提成计算!B:T,19,FALSE),VLOOKUP(U5009,[2]提成计算!B:T,18,FALSE))</f>
        <v>0.1</v>
      </c>
      <c r="AT5009" s="20">
        <f t="shared" si="3940"/>
        <v>88.800000000000011</v>
      </c>
      <c r="AU5009" s="20">
        <f t="shared" si="3941"/>
        <v>-40</v>
      </c>
    </row>
    <row r="5010" spans="1:47" x14ac:dyDescent="0.15">
      <c r="A5010" s="21" t="s">
        <v>1273</v>
      </c>
      <c r="B5010" s="22" t="s">
        <v>918</v>
      </c>
      <c r="C5010" s="22" t="s">
        <v>1178</v>
      </c>
      <c r="D5010" s="22" t="s">
        <v>1183</v>
      </c>
      <c r="E5010" s="22" t="s">
        <v>1885</v>
      </c>
      <c r="F5010" s="22" t="s">
        <v>1250</v>
      </c>
      <c r="G5010" s="22" t="s">
        <v>6369</v>
      </c>
      <c r="I5010" s="22">
        <v>13544618731</v>
      </c>
      <c r="J5010" s="22" t="s">
        <v>924</v>
      </c>
      <c r="K5010" s="22" t="s">
        <v>1224</v>
      </c>
      <c r="L5010" s="22" t="s">
        <v>1299</v>
      </c>
      <c r="M5010" s="22">
        <v>888</v>
      </c>
      <c r="N5010" s="22">
        <v>888</v>
      </c>
      <c r="O5010" s="22" t="s">
        <v>927</v>
      </c>
      <c r="P5010" s="22" t="s">
        <v>50</v>
      </c>
      <c r="Q5010" s="28"/>
      <c r="R5010" s="21" t="s">
        <v>77</v>
      </c>
      <c r="S5010" s="25" t="s">
        <v>1196</v>
      </c>
      <c r="T5010" s="21" t="s">
        <v>53</v>
      </c>
      <c r="U5010" s="21" t="s">
        <v>5994</v>
      </c>
      <c r="V5010" s="46">
        <v>1</v>
      </c>
      <c r="W5010" s="26">
        <f t="shared" si="3936"/>
        <v>1</v>
      </c>
      <c r="Y5010" s="21">
        <v>12</v>
      </c>
      <c r="Z5010" s="22">
        <f t="shared" si="3920"/>
        <v>888</v>
      </c>
      <c r="AA5010" s="20" t="s">
        <v>5794</v>
      </c>
      <c r="AB5010" s="22"/>
      <c r="AC5010" s="22">
        <v>1</v>
      </c>
      <c r="AD5010" s="22"/>
      <c r="AE5010" s="22">
        <f t="shared" si="3937"/>
        <v>888</v>
      </c>
      <c r="AF5010" s="22">
        <f t="shared" si="3938"/>
        <v>888</v>
      </c>
      <c r="AG5010" s="20"/>
      <c r="AH5010" s="22"/>
      <c r="AI5010" s="22"/>
      <c r="AJ5010" s="22">
        <f t="shared" si="3939"/>
        <v>888</v>
      </c>
      <c r="AK5010" s="22">
        <f>IF(O5010="(传统)XDSL",VLOOKUP(S5010,[2]直销续费率明细!C:I,7,FALSE)*1,IF(O5010="GPON+XDSL",VLOOKUP(S5010,[2]直销续费率明细!C:I,7,FALSE)*1,VLOOKUP(S5010,[2]直销续费率明细!C:I,5,FALSE)*1))</f>
        <v>-40</v>
      </c>
      <c r="AL5010" s="22" t="s">
        <v>1309</v>
      </c>
      <c r="AM5010" s="22"/>
      <c r="AN5010" s="22"/>
      <c r="AO5010" s="22" t="s">
        <v>5792</v>
      </c>
      <c r="AP5010" s="22" t="s">
        <v>1301</v>
      </c>
      <c r="AS5010" s="20">
        <f>IF(Y5010&gt;=10,VLOOKUP(U5010,[2]提成计算!B:T,19,FALSE),VLOOKUP(U5010,[2]提成计算!B:T,18,FALSE))</f>
        <v>0.1</v>
      </c>
      <c r="AT5010" s="20">
        <f t="shared" si="3940"/>
        <v>88.800000000000011</v>
      </c>
      <c r="AU5010" s="20">
        <f t="shared" si="3941"/>
        <v>-40</v>
      </c>
    </row>
    <row r="5011" spans="1:47" x14ac:dyDescent="0.15">
      <c r="A5011" s="21" t="s">
        <v>1273</v>
      </c>
      <c r="B5011" s="22" t="s">
        <v>918</v>
      </c>
      <c r="C5011" s="22" t="s">
        <v>1178</v>
      </c>
      <c r="D5011" s="22" t="s">
        <v>1183</v>
      </c>
      <c r="E5011" s="22" t="s">
        <v>1184</v>
      </c>
      <c r="F5011" s="22" t="s">
        <v>1250</v>
      </c>
      <c r="G5011" s="22" t="s">
        <v>6370</v>
      </c>
      <c r="I5011" s="22">
        <v>13751482538</v>
      </c>
      <c r="J5011" s="20" t="s">
        <v>6305</v>
      </c>
      <c r="K5011" s="22" t="s">
        <v>6251</v>
      </c>
      <c r="L5011" s="22" t="s">
        <v>1358</v>
      </c>
      <c r="M5011" s="22">
        <v>1088</v>
      </c>
      <c r="N5011" s="22">
        <v>1088</v>
      </c>
      <c r="O5011" s="22" t="s">
        <v>927</v>
      </c>
      <c r="P5011" s="22" t="s">
        <v>50</v>
      </c>
      <c r="Q5011" s="28"/>
      <c r="R5011" s="21" t="s">
        <v>77</v>
      </c>
      <c r="S5011" s="21"/>
      <c r="T5011" s="20" t="s">
        <v>6248</v>
      </c>
      <c r="U5011" s="21" t="s">
        <v>6249</v>
      </c>
      <c r="V5011" s="46">
        <v>1</v>
      </c>
      <c r="W5011" s="26">
        <f t="shared" si="3936"/>
        <v>1</v>
      </c>
      <c r="X5011" s="26">
        <f t="shared" ref="X5011:X5041" si="3942">V5011</f>
        <v>1</v>
      </c>
      <c r="Y5011" s="21">
        <v>10</v>
      </c>
      <c r="Z5011" s="22">
        <f t="shared" si="3920"/>
        <v>1088</v>
      </c>
      <c r="AA5011" s="20" t="s">
        <v>5794</v>
      </c>
      <c r="AB5011" s="22"/>
      <c r="AC5011" s="22">
        <v>1</v>
      </c>
      <c r="AD5011" s="22"/>
      <c r="AE5011" s="22">
        <f t="shared" si="3937"/>
        <v>1088</v>
      </c>
      <c r="AF5011" s="22">
        <f t="shared" si="3938"/>
        <v>1088</v>
      </c>
      <c r="AG5011" s="20">
        <f>N5011</f>
        <v>1088</v>
      </c>
      <c r="AH5011" s="20"/>
      <c r="AI5011" s="20"/>
      <c r="AJ5011" s="22"/>
      <c r="AK5011" s="22"/>
      <c r="AL5011" s="22" t="s">
        <v>1871</v>
      </c>
      <c r="AM5011" s="22"/>
      <c r="AN5011" s="22"/>
      <c r="AO5011" s="22" t="s">
        <v>2216</v>
      </c>
      <c r="AP5011" s="22" t="s">
        <v>1301</v>
      </c>
      <c r="AS5011" s="20"/>
      <c r="AT5011" s="20"/>
      <c r="AU5011" s="20"/>
    </row>
    <row r="5012" spans="1:47" x14ac:dyDescent="0.15">
      <c r="A5012" s="21" t="s">
        <v>1273</v>
      </c>
      <c r="B5012" s="22" t="s">
        <v>918</v>
      </c>
      <c r="C5012" s="22" t="s">
        <v>1178</v>
      </c>
      <c r="D5012" s="22" t="s">
        <v>1183</v>
      </c>
      <c r="E5012" s="22" t="s">
        <v>5931</v>
      </c>
      <c r="F5012" s="22" t="s">
        <v>1250</v>
      </c>
      <c r="G5012" s="22" t="s">
        <v>6371</v>
      </c>
      <c r="I5012" s="22">
        <v>13712285328</v>
      </c>
      <c r="J5012" s="22" t="s">
        <v>924</v>
      </c>
      <c r="K5012" s="22" t="s">
        <v>1224</v>
      </c>
      <c r="L5012" s="22" t="s">
        <v>1376</v>
      </c>
      <c r="M5012" s="22">
        <v>1088</v>
      </c>
      <c r="N5012" s="22">
        <v>1088</v>
      </c>
      <c r="O5012" s="22" t="s">
        <v>927</v>
      </c>
      <c r="P5012" s="22" t="s">
        <v>50</v>
      </c>
      <c r="Q5012" s="28"/>
      <c r="R5012" s="21" t="s">
        <v>77</v>
      </c>
      <c r="S5012" s="25" t="s">
        <v>1196</v>
      </c>
      <c r="T5012" s="21" t="s">
        <v>53</v>
      </c>
      <c r="U5012" s="21" t="s">
        <v>5933</v>
      </c>
      <c r="V5012" s="46">
        <v>1</v>
      </c>
      <c r="W5012" s="26">
        <f t="shared" si="3936"/>
        <v>1</v>
      </c>
      <c r="Y5012" s="21">
        <v>10</v>
      </c>
      <c r="Z5012" s="22">
        <f t="shared" si="3920"/>
        <v>1088</v>
      </c>
      <c r="AA5012" s="20" t="s">
        <v>2218</v>
      </c>
      <c r="AB5012" s="22"/>
      <c r="AC5012" s="22">
        <v>1</v>
      </c>
      <c r="AD5012" s="22"/>
      <c r="AE5012" s="22">
        <f t="shared" si="3937"/>
        <v>1088</v>
      </c>
      <c r="AF5012" s="22">
        <f t="shared" si="3938"/>
        <v>1088</v>
      </c>
      <c r="AG5012" s="20"/>
      <c r="AH5012" s="22"/>
      <c r="AI5012" s="22"/>
      <c r="AJ5012" s="22">
        <f t="shared" ref="AJ5012:AJ5013" si="3943">N5012</f>
        <v>1088</v>
      </c>
      <c r="AK5012" s="22">
        <f>IF(O5012="(传统)XDSL",VLOOKUP(S5012,[2]直销续费率明细!C:I,7,FALSE)*1,IF(O5012="GPON+XDSL",VLOOKUP(S5012,[2]直销续费率明细!C:I,7,FALSE)*1,VLOOKUP(S5012,[2]直销续费率明细!C:I,5,FALSE)*1))</f>
        <v>-40</v>
      </c>
      <c r="AL5012" s="22" t="s">
        <v>1300</v>
      </c>
      <c r="AM5012" s="22"/>
      <c r="AN5012" s="22"/>
      <c r="AO5012" s="22" t="s">
        <v>5792</v>
      </c>
      <c r="AP5012" s="22" t="s">
        <v>1301</v>
      </c>
      <c r="AS5012" s="20">
        <f>IF(Y5012&gt;=10,VLOOKUP(U5012,[2]提成计算!B:T,19,FALSE),VLOOKUP(U5012,[2]提成计算!B:T,18,FALSE))</f>
        <v>0.1</v>
      </c>
      <c r="AT5012" s="20">
        <f t="shared" ref="AT5012:AT5013" si="3944">IF(AD5012*AS5012&gt;0,AD5012*AS5012,AE5012*AS5012)</f>
        <v>108.80000000000001</v>
      </c>
      <c r="AU5012" s="20">
        <f t="shared" ref="AU5012:AU5013" si="3945">IF(AND(AK5012&lt;0,AK5012+AT5012&lt;0),-AT5012,AK5012)</f>
        <v>-40</v>
      </c>
    </row>
    <row r="5013" spans="1:47" x14ac:dyDescent="0.15">
      <c r="A5013" s="21" t="s">
        <v>1273</v>
      </c>
      <c r="B5013" s="22" t="s">
        <v>918</v>
      </c>
      <c r="C5013" s="22" t="s">
        <v>1178</v>
      </c>
      <c r="D5013" s="22" t="s">
        <v>1183</v>
      </c>
      <c r="E5013" s="22" t="s">
        <v>1193</v>
      </c>
      <c r="F5013" s="22" t="s">
        <v>1250</v>
      </c>
      <c r="G5013" s="22" t="s">
        <v>6372</v>
      </c>
      <c r="I5013" s="22">
        <v>13620081438</v>
      </c>
      <c r="J5013" s="22" t="s">
        <v>924</v>
      </c>
      <c r="K5013" s="22" t="s">
        <v>5853</v>
      </c>
      <c r="L5013" s="22" t="s">
        <v>1299</v>
      </c>
      <c r="M5013" s="22">
        <v>888</v>
      </c>
      <c r="N5013" s="22">
        <v>888</v>
      </c>
      <c r="O5013" s="22" t="s">
        <v>927</v>
      </c>
      <c r="P5013" s="22" t="s">
        <v>50</v>
      </c>
      <c r="Q5013" s="28"/>
      <c r="R5013" s="21" t="s">
        <v>77</v>
      </c>
      <c r="S5013" s="25" t="s">
        <v>1222</v>
      </c>
      <c r="T5013" s="21" t="s">
        <v>53</v>
      </c>
      <c r="U5013" s="21" t="s">
        <v>5901</v>
      </c>
      <c r="V5013" s="46">
        <v>1</v>
      </c>
      <c r="W5013" s="26">
        <f t="shared" si="3936"/>
        <v>1</v>
      </c>
      <c r="Y5013" s="21">
        <v>12</v>
      </c>
      <c r="Z5013" s="22">
        <f t="shared" si="3920"/>
        <v>888</v>
      </c>
      <c r="AA5013" s="20" t="s">
        <v>5794</v>
      </c>
      <c r="AB5013" s="22"/>
      <c r="AC5013" s="22">
        <v>1</v>
      </c>
      <c r="AD5013" s="22"/>
      <c r="AE5013" s="22">
        <f t="shared" si="3937"/>
        <v>888</v>
      </c>
      <c r="AF5013" s="22">
        <f t="shared" si="3938"/>
        <v>888</v>
      </c>
      <c r="AG5013" s="20"/>
      <c r="AH5013" s="22"/>
      <c r="AI5013" s="22"/>
      <c r="AJ5013" s="22">
        <f t="shared" si="3943"/>
        <v>888</v>
      </c>
      <c r="AK5013" s="22">
        <f>IF(O5013="(传统)XDSL",VLOOKUP(S5013,[2]直销续费率明细!C:I,7,FALSE)*1,IF(O5013="GPON+XDSL",VLOOKUP(S5013,[2]直销续费率明细!C:I,7,FALSE)*1,VLOOKUP(S5013,[2]直销续费率明细!C:I,5,FALSE)*1))</f>
        <v>-40</v>
      </c>
      <c r="AL5013" s="22" t="s">
        <v>1300</v>
      </c>
      <c r="AM5013" s="22"/>
      <c r="AN5013" s="22"/>
      <c r="AO5013" s="22" t="s">
        <v>5792</v>
      </c>
      <c r="AP5013" s="22" t="s">
        <v>1301</v>
      </c>
      <c r="AS5013" s="20">
        <f>IF(Y5013&gt;=10,VLOOKUP(U5013,[2]提成计算!B:T,19,FALSE),VLOOKUP(U5013,[2]提成计算!B:T,18,FALSE))</f>
        <v>0.1</v>
      </c>
      <c r="AT5013" s="20">
        <f t="shared" si="3944"/>
        <v>88.800000000000011</v>
      </c>
      <c r="AU5013" s="20">
        <f t="shared" si="3945"/>
        <v>-40</v>
      </c>
    </row>
    <row r="5014" spans="1:47" s="31" customFormat="1" x14ac:dyDescent="0.15">
      <c r="A5014" s="30" t="s">
        <v>1273</v>
      </c>
      <c r="B5014" s="31" t="s">
        <v>918</v>
      </c>
      <c r="C5014" s="31" t="s">
        <v>1178</v>
      </c>
      <c r="D5014" s="31" t="s">
        <v>1183</v>
      </c>
      <c r="E5014" s="31" t="s">
        <v>1212</v>
      </c>
      <c r="F5014" s="31" t="s">
        <v>1250</v>
      </c>
      <c r="G5014" s="31" t="s">
        <v>6373</v>
      </c>
      <c r="I5014" s="31">
        <v>15119008878</v>
      </c>
      <c r="J5014" s="31" t="s">
        <v>924</v>
      </c>
      <c r="K5014" s="31" t="s">
        <v>6154</v>
      </c>
      <c r="L5014" s="31" t="s">
        <v>1299</v>
      </c>
      <c r="M5014" s="31">
        <v>888</v>
      </c>
      <c r="N5014" s="31">
        <v>888</v>
      </c>
      <c r="O5014" s="31" t="s">
        <v>927</v>
      </c>
      <c r="P5014" s="31" t="s">
        <v>50</v>
      </c>
      <c r="Q5014" s="35"/>
      <c r="R5014" s="31" t="s">
        <v>6084</v>
      </c>
      <c r="S5014" s="30"/>
      <c r="T5014" s="30" t="s">
        <v>6155</v>
      </c>
      <c r="U5014" s="31" t="s">
        <v>6085</v>
      </c>
      <c r="V5014" s="47">
        <v>1</v>
      </c>
      <c r="W5014" s="33">
        <f t="shared" si="3936"/>
        <v>1</v>
      </c>
      <c r="X5014" s="33"/>
      <c r="Y5014" s="30">
        <v>12</v>
      </c>
      <c r="Z5014" s="31">
        <f t="shared" si="3920"/>
        <v>888</v>
      </c>
      <c r="AA5014" s="36" t="s">
        <v>5794</v>
      </c>
      <c r="AC5014" s="31">
        <v>1</v>
      </c>
      <c r="AG5014" s="36"/>
      <c r="AL5014" s="31" t="s">
        <v>1300</v>
      </c>
      <c r="AO5014" s="31" t="s">
        <v>5792</v>
      </c>
      <c r="AP5014" s="31" t="s">
        <v>1301</v>
      </c>
      <c r="AS5014" s="36"/>
      <c r="AT5014" s="36"/>
      <c r="AU5014" s="36"/>
    </row>
    <row r="5015" spans="1:47" x14ac:dyDescent="0.15">
      <c r="A5015" s="21" t="s">
        <v>1273</v>
      </c>
      <c r="B5015" s="22" t="s">
        <v>918</v>
      </c>
      <c r="C5015" s="22" t="s">
        <v>1178</v>
      </c>
      <c r="D5015" s="22" t="s">
        <v>1179</v>
      </c>
      <c r="E5015" s="22" t="s">
        <v>5939</v>
      </c>
      <c r="F5015" s="22" t="s">
        <v>1250</v>
      </c>
      <c r="G5015" s="22" t="s">
        <v>6374</v>
      </c>
      <c r="I5015" s="22">
        <v>13460666556</v>
      </c>
      <c r="J5015" s="20" t="s">
        <v>6305</v>
      </c>
      <c r="K5015" s="22" t="s">
        <v>188</v>
      </c>
      <c r="L5015" s="22" t="s">
        <v>1358</v>
      </c>
      <c r="M5015" s="22">
        <v>1088</v>
      </c>
      <c r="N5015" s="22">
        <v>1088</v>
      </c>
      <c r="O5015" s="22" t="s">
        <v>927</v>
      </c>
      <c r="P5015" s="22" t="s">
        <v>50</v>
      </c>
      <c r="Q5015" s="28" t="s">
        <v>6305</v>
      </c>
      <c r="R5015" s="21" t="s">
        <v>147</v>
      </c>
      <c r="S5015" s="21"/>
      <c r="T5015" s="21" t="s">
        <v>53</v>
      </c>
      <c r="U5015" s="21" t="s">
        <v>6003</v>
      </c>
      <c r="V5015" s="46">
        <v>1</v>
      </c>
      <c r="W5015" s="26">
        <f t="shared" si="3936"/>
        <v>1</v>
      </c>
      <c r="X5015" s="26">
        <f t="shared" si="3942"/>
        <v>1</v>
      </c>
      <c r="Y5015" s="21">
        <v>10</v>
      </c>
      <c r="Z5015" s="22">
        <f t="shared" si="3920"/>
        <v>1088</v>
      </c>
      <c r="AA5015" s="20" t="s">
        <v>5794</v>
      </c>
      <c r="AB5015" s="22"/>
      <c r="AC5015" s="22">
        <v>1</v>
      </c>
      <c r="AD5015" s="22"/>
      <c r="AE5015" s="22">
        <f t="shared" si="3937"/>
        <v>1088</v>
      </c>
      <c r="AF5015" s="22">
        <f t="shared" si="3938"/>
        <v>1088</v>
      </c>
      <c r="AG5015" s="20">
        <f>N5015</f>
        <v>1088</v>
      </c>
      <c r="AH5015" s="20" t="str">
        <f>VLOOKUP(U5015,[1]提成计算!B:I,8,FALSE)</f>
        <v xml:space="preserve"> </v>
      </c>
      <c r="AI5015" s="20"/>
      <c r="AJ5015" s="22"/>
      <c r="AK5015" s="22"/>
      <c r="AM5015" s="22"/>
      <c r="AN5015" s="22"/>
      <c r="AO5015" s="22" t="s">
        <v>5792</v>
      </c>
      <c r="AP5015" s="22" t="s">
        <v>1301</v>
      </c>
      <c r="AS5015" s="20"/>
      <c r="AT5015" s="20"/>
      <c r="AU5015" s="20"/>
    </row>
    <row r="5016" spans="1:47" x14ac:dyDescent="0.15">
      <c r="A5016" s="21" t="s">
        <v>1273</v>
      </c>
      <c r="B5016" s="22" t="s">
        <v>918</v>
      </c>
      <c r="C5016" s="22" t="s">
        <v>1178</v>
      </c>
      <c r="D5016" s="22" t="s">
        <v>1183</v>
      </c>
      <c r="E5016" s="22" t="s">
        <v>1184</v>
      </c>
      <c r="F5016" s="22" t="s">
        <v>1250</v>
      </c>
      <c r="G5016" s="22" t="s">
        <v>6375</v>
      </c>
      <c r="I5016" s="22">
        <v>13539054808</v>
      </c>
      <c r="J5016" s="22" t="s">
        <v>924</v>
      </c>
      <c r="K5016" s="22" t="s">
        <v>134</v>
      </c>
      <c r="L5016" s="22" t="s">
        <v>1947</v>
      </c>
      <c r="M5016" s="22">
        <v>400</v>
      </c>
      <c r="N5016" s="22">
        <v>400</v>
      </c>
      <c r="O5016" s="22" t="s">
        <v>927</v>
      </c>
      <c r="P5016" s="22" t="s">
        <v>50</v>
      </c>
      <c r="Q5016" s="28"/>
      <c r="R5016" s="21" t="s">
        <v>77</v>
      </c>
      <c r="S5016" s="25" t="s">
        <v>1604</v>
      </c>
      <c r="T5016" s="21" t="s">
        <v>53</v>
      </c>
      <c r="U5016" s="21" t="s">
        <v>5912</v>
      </c>
      <c r="V5016" s="46">
        <v>0.5</v>
      </c>
      <c r="W5016" s="26">
        <f t="shared" si="3936"/>
        <v>0.5</v>
      </c>
      <c r="Y5016" s="21">
        <v>4</v>
      </c>
      <c r="Z5016" s="22">
        <f t="shared" si="3920"/>
        <v>400</v>
      </c>
      <c r="AA5016" s="20" t="s">
        <v>5794</v>
      </c>
      <c r="AB5016" s="22">
        <v>1</v>
      </c>
      <c r="AC5016" s="22"/>
      <c r="AD5016" s="22">
        <f>N5016</f>
        <v>400</v>
      </c>
      <c r="AE5016" s="22"/>
      <c r="AF5016" s="22">
        <f t="shared" si="3938"/>
        <v>400</v>
      </c>
      <c r="AG5016" s="20"/>
      <c r="AH5016" s="22"/>
      <c r="AI5016" s="22"/>
      <c r="AJ5016" s="22">
        <f>N5016</f>
        <v>400</v>
      </c>
      <c r="AK5016" s="22">
        <f>IF(O5016="(传统)XDSL",VLOOKUP(S5016,[2]直销续费率明细!C:I,7,FALSE)*1,IF(O5016="GPON+XDSL",VLOOKUP(S5016,[2]直销续费率明细!C:I,7,FALSE)*1,VLOOKUP(S5016,[2]直销续费率明细!C:I,5,FALSE)*1))</f>
        <v>-40</v>
      </c>
      <c r="AL5016" s="22" t="s">
        <v>1309</v>
      </c>
      <c r="AM5016" s="22"/>
      <c r="AN5016" s="22"/>
      <c r="AO5016" s="22" t="s">
        <v>5792</v>
      </c>
      <c r="AP5016" s="22" t="s">
        <v>5835</v>
      </c>
      <c r="AS5016" s="20">
        <f>IF(Y5016&gt;=10,VLOOKUP(U5016,[2]提成计算!B:T,19,FALSE),VLOOKUP(U5016,[2]提成计算!B:T,18,FALSE))</f>
        <v>0.06</v>
      </c>
      <c r="AT5016" s="20">
        <f t="shared" ref="AT5016" si="3946">IF(AD5016*AS5016&gt;0,AD5016*AS5016,AE5016*AS5016)</f>
        <v>24</v>
      </c>
      <c r="AU5016" s="20">
        <f t="shared" ref="AU5016" si="3947">IF(AND(AK5016&lt;0,AK5016+AT5016&lt;0),-AT5016,AK5016)</f>
        <v>-24</v>
      </c>
    </row>
    <row r="5017" spans="1:47" x14ac:dyDescent="0.15">
      <c r="A5017" s="21" t="s">
        <v>1273</v>
      </c>
      <c r="B5017" s="22" t="s">
        <v>918</v>
      </c>
      <c r="C5017" s="22" t="s">
        <v>1178</v>
      </c>
      <c r="D5017" s="22" t="s">
        <v>1183</v>
      </c>
      <c r="E5017" s="22" t="s">
        <v>5931</v>
      </c>
      <c r="F5017" s="22" t="s">
        <v>1250</v>
      </c>
      <c r="G5017" s="22" t="s">
        <v>6376</v>
      </c>
      <c r="I5017" s="22">
        <v>13712715798</v>
      </c>
      <c r="J5017" s="22" t="s">
        <v>1268</v>
      </c>
      <c r="K5017" s="22" t="s">
        <v>1224</v>
      </c>
      <c r="L5017" s="22" t="s">
        <v>1358</v>
      </c>
      <c r="M5017" s="22">
        <v>1088</v>
      </c>
      <c r="N5017" s="22">
        <v>1088</v>
      </c>
      <c r="O5017" s="22" t="s">
        <v>927</v>
      </c>
      <c r="P5017" s="22" t="s">
        <v>50</v>
      </c>
      <c r="Q5017" s="28"/>
      <c r="R5017" s="21" t="s">
        <v>77</v>
      </c>
      <c r="S5017" s="21"/>
      <c r="T5017" s="21" t="s">
        <v>53</v>
      </c>
      <c r="U5017" s="21" t="s">
        <v>5994</v>
      </c>
      <c r="V5017" s="46">
        <v>1</v>
      </c>
      <c r="W5017" s="26">
        <f t="shared" si="3936"/>
        <v>1</v>
      </c>
      <c r="X5017" s="26">
        <f t="shared" si="3942"/>
        <v>1</v>
      </c>
      <c r="Y5017" s="21">
        <v>10</v>
      </c>
      <c r="Z5017" s="22">
        <f t="shared" si="3920"/>
        <v>1088</v>
      </c>
      <c r="AA5017" s="20" t="s">
        <v>5794</v>
      </c>
      <c r="AB5017" s="22"/>
      <c r="AC5017" s="22">
        <v>1</v>
      </c>
      <c r="AD5017" s="22"/>
      <c r="AE5017" s="22">
        <f t="shared" ref="AE5017:AE5021" si="3948">N5017</f>
        <v>1088</v>
      </c>
      <c r="AF5017" s="22">
        <f t="shared" si="3938"/>
        <v>1088</v>
      </c>
      <c r="AG5017" s="20">
        <f t="shared" ref="AG5017:AG5018" si="3949">N5017</f>
        <v>1088</v>
      </c>
      <c r="AH5017" s="20" t="str">
        <f>VLOOKUP(U5017,[1]提成计算!B:I,8,FALSE)</f>
        <v xml:space="preserve"> </v>
      </c>
      <c r="AI5017" s="20"/>
      <c r="AJ5017" s="22"/>
      <c r="AK5017" s="22"/>
      <c r="AM5017" s="22"/>
      <c r="AN5017" s="22"/>
      <c r="AO5017" s="22" t="s">
        <v>5792</v>
      </c>
      <c r="AP5017" s="22" t="s">
        <v>1301</v>
      </c>
      <c r="AS5017" s="20"/>
      <c r="AT5017" s="20"/>
      <c r="AU5017" s="20"/>
    </row>
    <row r="5018" spans="1:47" x14ac:dyDescent="0.15">
      <c r="A5018" s="21" t="s">
        <v>1273</v>
      </c>
      <c r="B5018" s="22" t="s">
        <v>918</v>
      </c>
      <c r="C5018" s="22" t="s">
        <v>1178</v>
      </c>
      <c r="D5018" s="22" t="s">
        <v>1183</v>
      </c>
      <c r="E5018" s="22" t="s">
        <v>1599</v>
      </c>
      <c r="F5018" s="22" t="s">
        <v>1250</v>
      </c>
      <c r="G5018" s="22" t="s">
        <v>6377</v>
      </c>
      <c r="I5018" s="22">
        <v>13809631691</v>
      </c>
      <c r="J5018" s="20" t="s">
        <v>6305</v>
      </c>
      <c r="K5018" s="22" t="s">
        <v>5844</v>
      </c>
      <c r="L5018" s="22" t="s">
        <v>1898</v>
      </c>
      <c r="M5018" s="22">
        <v>1398</v>
      </c>
      <c r="N5018" s="22">
        <v>1398</v>
      </c>
      <c r="O5018" s="22" t="s">
        <v>927</v>
      </c>
      <c r="P5018" s="22" t="s">
        <v>50</v>
      </c>
      <c r="Q5018" s="28" t="s">
        <v>6305</v>
      </c>
      <c r="R5018" s="21" t="s">
        <v>77</v>
      </c>
      <c r="S5018" s="21"/>
      <c r="T5018" s="21" t="s">
        <v>53</v>
      </c>
      <c r="U5018" s="21" t="s">
        <v>5945</v>
      </c>
      <c r="V5018" s="46">
        <v>1</v>
      </c>
      <c r="W5018" s="26">
        <f t="shared" si="3936"/>
        <v>1</v>
      </c>
      <c r="X5018" s="26">
        <f t="shared" si="3942"/>
        <v>1</v>
      </c>
      <c r="Y5018" s="21">
        <v>20</v>
      </c>
      <c r="Z5018" s="22">
        <f t="shared" si="3920"/>
        <v>1398</v>
      </c>
      <c r="AA5018" s="20" t="s">
        <v>5794</v>
      </c>
      <c r="AB5018" s="22"/>
      <c r="AC5018" s="22">
        <v>1</v>
      </c>
      <c r="AD5018" s="22"/>
      <c r="AE5018" s="22">
        <f t="shared" si="3948"/>
        <v>1398</v>
      </c>
      <c r="AF5018" s="22">
        <f t="shared" si="3938"/>
        <v>1398</v>
      </c>
      <c r="AG5018" s="20">
        <f t="shared" si="3949"/>
        <v>1398</v>
      </c>
      <c r="AH5018" s="20" t="str">
        <f>VLOOKUP(U5018,[1]提成计算!B:I,8,FALSE)</f>
        <v xml:space="preserve"> </v>
      </c>
      <c r="AI5018" s="20"/>
      <c r="AJ5018" s="22"/>
      <c r="AK5018" s="22"/>
      <c r="AM5018" s="22"/>
      <c r="AN5018" s="22"/>
      <c r="AO5018" s="22" t="s">
        <v>5792</v>
      </c>
      <c r="AP5018" s="22" t="s">
        <v>1301</v>
      </c>
      <c r="AS5018" s="20"/>
      <c r="AT5018" s="20"/>
      <c r="AU5018" s="20"/>
    </row>
    <row r="5019" spans="1:47" x14ac:dyDescent="0.15">
      <c r="A5019" s="21" t="s">
        <v>1273</v>
      </c>
      <c r="B5019" s="22" t="s">
        <v>918</v>
      </c>
      <c r="C5019" s="22" t="s">
        <v>1178</v>
      </c>
      <c r="D5019" s="22" t="s">
        <v>1189</v>
      </c>
      <c r="E5019" s="22" t="s">
        <v>1218</v>
      </c>
      <c r="F5019" s="22" t="s">
        <v>1250</v>
      </c>
      <c r="G5019" s="22" t="s">
        <v>6378</v>
      </c>
      <c r="I5019" s="22">
        <v>15090473499</v>
      </c>
      <c r="J5019" s="22" t="s">
        <v>924</v>
      </c>
      <c r="K5019" s="22" t="s">
        <v>115</v>
      </c>
      <c r="L5019" s="22" t="s">
        <v>1299</v>
      </c>
      <c r="M5019" s="22">
        <v>888</v>
      </c>
      <c r="N5019" s="22">
        <v>888</v>
      </c>
      <c r="O5019" s="22" t="s">
        <v>927</v>
      </c>
      <c r="P5019" s="22" t="s">
        <v>50</v>
      </c>
      <c r="Q5019" s="28"/>
      <c r="R5019" s="21" t="s">
        <v>117</v>
      </c>
      <c r="S5019" s="25" t="s">
        <v>1220</v>
      </c>
      <c r="T5019" s="21" t="s">
        <v>53</v>
      </c>
      <c r="U5019" s="21" t="s">
        <v>5936</v>
      </c>
      <c r="V5019" s="46">
        <v>1</v>
      </c>
      <c r="W5019" s="26">
        <f t="shared" si="3936"/>
        <v>1</v>
      </c>
      <c r="Y5019" s="21">
        <v>12</v>
      </c>
      <c r="Z5019" s="22">
        <f t="shared" si="3920"/>
        <v>888</v>
      </c>
      <c r="AA5019" s="20" t="s">
        <v>5794</v>
      </c>
      <c r="AB5019" s="22"/>
      <c r="AC5019" s="22">
        <v>1</v>
      </c>
      <c r="AD5019" s="22"/>
      <c r="AE5019" s="22">
        <f t="shared" si="3948"/>
        <v>888</v>
      </c>
      <c r="AF5019" s="22">
        <f t="shared" si="3938"/>
        <v>888</v>
      </c>
      <c r="AG5019" s="20"/>
      <c r="AH5019" s="22"/>
      <c r="AI5019" s="22"/>
      <c r="AJ5019" s="22">
        <f>N5019</f>
        <v>888</v>
      </c>
      <c r="AK5019" s="22">
        <f>IF(O5019="(传统)XDSL",VLOOKUP(S5019,[2]直销续费率明细!C:I,7,FALSE)*1,IF(O5019="GPON+XDSL",VLOOKUP(S5019,[2]直销续费率明细!C:I,7,FALSE)*1,VLOOKUP(S5019,[2]直销续费率明细!C:I,5,FALSE)*1))</f>
        <v>-40</v>
      </c>
      <c r="AL5019" s="22" t="s">
        <v>1309</v>
      </c>
      <c r="AM5019" s="22"/>
      <c r="AN5019" s="22"/>
      <c r="AO5019" s="22" t="s">
        <v>5792</v>
      </c>
      <c r="AP5019" s="22" t="s">
        <v>1301</v>
      </c>
      <c r="AS5019" s="20">
        <f>IF(Y5019&gt;=10,VLOOKUP(U5019,[2]提成计算!B:T,19,FALSE),VLOOKUP(U5019,[2]提成计算!B:T,18,FALSE))</f>
        <v>0.12</v>
      </c>
      <c r="AT5019" s="20">
        <f t="shared" ref="AT5019" si="3950">IF(AD5019*AS5019&gt;0,AD5019*AS5019,AE5019*AS5019)</f>
        <v>106.56</v>
      </c>
      <c r="AU5019" s="20">
        <f t="shared" ref="AU5019" si="3951">IF(AND(AK5019&lt;0,AK5019+AT5019&lt;0),-AT5019,AK5019)</f>
        <v>-40</v>
      </c>
    </row>
    <row r="5020" spans="1:47" x14ac:dyDescent="0.15">
      <c r="A5020" s="21" t="s">
        <v>1273</v>
      </c>
      <c r="B5020" s="22" t="s">
        <v>918</v>
      </c>
      <c r="C5020" s="22" t="s">
        <v>1178</v>
      </c>
      <c r="D5020" s="22" t="s">
        <v>1189</v>
      </c>
      <c r="E5020" s="22" t="s">
        <v>1400</v>
      </c>
      <c r="F5020" s="22" t="s">
        <v>1250</v>
      </c>
      <c r="G5020" s="22" t="s">
        <v>6379</v>
      </c>
      <c r="I5020" s="22">
        <v>13332615063</v>
      </c>
      <c r="J5020" s="22" t="s">
        <v>1268</v>
      </c>
      <c r="K5020" s="22" t="s">
        <v>115</v>
      </c>
      <c r="L5020" s="22" t="s">
        <v>1358</v>
      </c>
      <c r="M5020" s="22">
        <v>1088</v>
      </c>
      <c r="N5020" s="22">
        <v>1088</v>
      </c>
      <c r="O5020" s="22" t="s">
        <v>927</v>
      </c>
      <c r="P5020" s="22" t="s">
        <v>50</v>
      </c>
      <c r="Q5020" s="28"/>
      <c r="R5020" s="21" t="s">
        <v>117</v>
      </c>
      <c r="S5020" s="21"/>
      <c r="T5020" s="21" t="s">
        <v>53</v>
      </c>
      <c r="U5020" s="21" t="s">
        <v>5936</v>
      </c>
      <c r="V5020" s="46">
        <v>1</v>
      </c>
      <c r="W5020" s="26">
        <f t="shared" si="3936"/>
        <v>1</v>
      </c>
      <c r="X5020" s="26">
        <f t="shared" si="3942"/>
        <v>1</v>
      </c>
      <c r="Y5020" s="21">
        <v>10</v>
      </c>
      <c r="Z5020" s="22">
        <f t="shared" si="3920"/>
        <v>1088</v>
      </c>
      <c r="AA5020" s="20" t="s">
        <v>5794</v>
      </c>
      <c r="AB5020" s="22"/>
      <c r="AC5020" s="22">
        <v>1</v>
      </c>
      <c r="AD5020" s="22"/>
      <c r="AE5020" s="22">
        <f t="shared" si="3948"/>
        <v>1088</v>
      </c>
      <c r="AF5020" s="22">
        <f t="shared" si="3938"/>
        <v>1088</v>
      </c>
      <c r="AG5020" s="20">
        <f>N5020</f>
        <v>1088</v>
      </c>
      <c r="AH5020" s="20" t="str">
        <f>VLOOKUP(U5020,[1]提成计算!B:I,8,FALSE)</f>
        <v>否</v>
      </c>
      <c r="AI5020" s="20"/>
      <c r="AJ5020" s="22"/>
      <c r="AK5020" s="22"/>
      <c r="AM5020" s="22"/>
      <c r="AN5020" s="22"/>
      <c r="AO5020" s="22" t="s">
        <v>5792</v>
      </c>
      <c r="AP5020" s="22" t="s">
        <v>1301</v>
      </c>
      <c r="AS5020" s="20"/>
      <c r="AT5020" s="20"/>
      <c r="AU5020" s="20"/>
    </row>
    <row r="5021" spans="1:47" x14ac:dyDescent="0.15">
      <c r="A5021" s="21" t="s">
        <v>1273</v>
      </c>
      <c r="B5021" s="22" t="s">
        <v>918</v>
      </c>
      <c r="C5021" s="22" t="s">
        <v>1178</v>
      </c>
      <c r="D5021" s="22" t="s">
        <v>1179</v>
      </c>
      <c r="E5021" s="22" t="s">
        <v>1230</v>
      </c>
      <c r="F5021" s="22" t="s">
        <v>1250</v>
      </c>
      <c r="G5021" s="22" t="s">
        <v>6380</v>
      </c>
      <c r="I5021" s="22">
        <v>13543712128</v>
      </c>
      <c r="J5021" s="22" t="s">
        <v>924</v>
      </c>
      <c r="K5021" s="22" t="s">
        <v>1238</v>
      </c>
      <c r="L5021" s="22" t="s">
        <v>2137</v>
      </c>
      <c r="M5021" s="22">
        <v>1408</v>
      </c>
      <c r="N5021" s="22">
        <v>1408</v>
      </c>
      <c r="O5021" s="22" t="s">
        <v>927</v>
      </c>
      <c r="P5021" s="22" t="s">
        <v>50</v>
      </c>
      <c r="Q5021" s="28"/>
      <c r="R5021" s="21" t="s">
        <v>147</v>
      </c>
      <c r="S5021" s="25" t="s">
        <v>1234</v>
      </c>
      <c r="T5021" s="21" t="s">
        <v>53</v>
      </c>
      <c r="U5021" s="21" t="s">
        <v>6043</v>
      </c>
      <c r="V5021" s="46">
        <v>1</v>
      </c>
      <c r="W5021" s="26">
        <f t="shared" si="3936"/>
        <v>1</v>
      </c>
      <c r="Y5021" s="21">
        <v>12</v>
      </c>
      <c r="Z5021" s="22">
        <f t="shared" si="3920"/>
        <v>1408</v>
      </c>
      <c r="AA5021" s="20" t="s">
        <v>5794</v>
      </c>
      <c r="AB5021" s="22"/>
      <c r="AC5021" s="22">
        <v>1</v>
      </c>
      <c r="AD5021" s="22"/>
      <c r="AE5021" s="22">
        <f t="shared" si="3948"/>
        <v>1408</v>
      </c>
      <c r="AF5021" s="22">
        <f t="shared" si="3938"/>
        <v>1408</v>
      </c>
      <c r="AG5021" s="20"/>
      <c r="AH5021" s="22"/>
      <c r="AI5021" s="22"/>
      <c r="AJ5021" s="22">
        <f t="shared" ref="AJ5021:AJ5023" si="3952">N5021</f>
        <v>1408</v>
      </c>
      <c r="AK5021" s="22">
        <f>IF(O5021="(传统)XDSL",VLOOKUP(S5021,[2]直销续费率明细!C:I,7,FALSE)*1,IF(O5021="GPON+XDSL",VLOOKUP(S5021,[2]直销续费率明细!C:I,7,FALSE)*1,VLOOKUP(S5021,[2]直销续费率明细!C:I,5,FALSE)*1))</f>
        <v>-40</v>
      </c>
      <c r="AL5021" s="22" t="s">
        <v>1309</v>
      </c>
      <c r="AM5021" s="22"/>
      <c r="AN5021" s="22"/>
      <c r="AO5021" s="22" t="s">
        <v>5792</v>
      </c>
      <c r="AP5021" s="22" t="s">
        <v>1301</v>
      </c>
      <c r="AS5021" s="20">
        <f>IF(Y5021&gt;=10,VLOOKUP(U5021,[2]提成计算!B:T,19,FALSE),VLOOKUP(U5021,[2]提成计算!B:T,18,FALSE))</f>
        <v>0.09</v>
      </c>
      <c r="AT5021" s="20">
        <f t="shared" ref="AT5021:AT5023" si="3953">IF(AD5021*AS5021&gt;0,AD5021*AS5021,AE5021*AS5021)</f>
        <v>126.72</v>
      </c>
      <c r="AU5021" s="20">
        <f t="shared" ref="AU5021:AU5023" si="3954">IF(AND(AK5021&lt;0,AK5021+AT5021&lt;0),-AT5021,AK5021)</f>
        <v>-40</v>
      </c>
    </row>
    <row r="5022" spans="1:47" x14ac:dyDescent="0.15">
      <c r="A5022" s="21" t="s">
        <v>1273</v>
      </c>
      <c r="B5022" s="22" t="s">
        <v>918</v>
      </c>
      <c r="C5022" s="22" t="s">
        <v>1178</v>
      </c>
      <c r="D5022" s="22" t="s">
        <v>1189</v>
      </c>
      <c r="E5022" s="22" t="s">
        <v>5894</v>
      </c>
      <c r="F5022" s="22" t="s">
        <v>1250</v>
      </c>
      <c r="G5022" s="22" t="s">
        <v>6381</v>
      </c>
      <c r="I5022" s="22">
        <v>15019189135</v>
      </c>
      <c r="J5022" s="22" t="s">
        <v>924</v>
      </c>
      <c r="K5022" s="22" t="s">
        <v>571</v>
      </c>
      <c r="L5022" s="22" t="s">
        <v>1918</v>
      </c>
      <c r="M5022" s="22">
        <v>680</v>
      </c>
      <c r="N5022" s="22">
        <v>680</v>
      </c>
      <c r="O5022" s="22" t="s">
        <v>927</v>
      </c>
      <c r="P5022" s="22" t="s">
        <v>50</v>
      </c>
      <c r="Q5022" s="28"/>
      <c r="R5022" s="21" t="s">
        <v>77</v>
      </c>
      <c r="S5022" s="25" t="s">
        <v>5896</v>
      </c>
      <c r="T5022" s="21" t="s">
        <v>6173</v>
      </c>
      <c r="U5022" s="21" t="s">
        <v>6245</v>
      </c>
      <c r="V5022" s="46">
        <v>1</v>
      </c>
      <c r="W5022" s="26">
        <f t="shared" si="3936"/>
        <v>1</v>
      </c>
      <c r="Y5022" s="21">
        <v>4</v>
      </c>
      <c r="Z5022" s="22">
        <f t="shared" si="3920"/>
        <v>680</v>
      </c>
      <c r="AA5022" s="20" t="s">
        <v>5794</v>
      </c>
      <c r="AB5022" s="22">
        <v>1</v>
      </c>
      <c r="AC5022" s="22"/>
      <c r="AD5022" s="22">
        <f>N5022</f>
        <v>680</v>
      </c>
      <c r="AE5022" s="22"/>
      <c r="AF5022" s="22">
        <f t="shared" si="3938"/>
        <v>680</v>
      </c>
      <c r="AG5022" s="20"/>
      <c r="AH5022" s="22"/>
      <c r="AI5022" s="22"/>
      <c r="AJ5022" s="22">
        <f t="shared" si="3952"/>
        <v>680</v>
      </c>
      <c r="AK5022" s="22">
        <f>IF(O5022="(传统)XDSL",VLOOKUP(S5022,[2]直销续费率明细!C:I,7,FALSE)*1,IF(O5022="GPON+XDSL",VLOOKUP(S5022,[2]直销续费率明细!C:I,7,FALSE)*1,VLOOKUP(S5022,[2]直销续费率明细!C:I,5,FALSE)*1))</f>
        <v>-40</v>
      </c>
      <c r="AL5022" s="22" t="s">
        <v>1300</v>
      </c>
      <c r="AM5022" s="22"/>
      <c r="AN5022" s="22"/>
      <c r="AO5022" s="22" t="s">
        <v>2216</v>
      </c>
      <c r="AP5022" s="22" t="s">
        <v>2261</v>
      </c>
      <c r="AS5022" s="20">
        <f>IF(Y5022&gt;=10,VLOOKUP(U5022,[2]提成计算!B:T,19,FALSE),VLOOKUP(U5022,[2]提成计算!B:T,18,FALSE))</f>
        <v>7.0000000000000007E-2</v>
      </c>
      <c r="AT5022" s="20">
        <f t="shared" si="3953"/>
        <v>47.6</v>
      </c>
      <c r="AU5022" s="20">
        <f t="shared" si="3954"/>
        <v>-40</v>
      </c>
    </row>
    <row r="5023" spans="1:47" x14ac:dyDescent="0.15">
      <c r="A5023" s="21" t="s">
        <v>1273</v>
      </c>
      <c r="B5023" s="22" t="s">
        <v>918</v>
      </c>
      <c r="C5023" s="22" t="s">
        <v>1178</v>
      </c>
      <c r="D5023" s="22" t="s">
        <v>1183</v>
      </c>
      <c r="E5023" s="22" t="s">
        <v>1193</v>
      </c>
      <c r="F5023" s="22" t="s">
        <v>1250</v>
      </c>
      <c r="G5023" s="22" t="s">
        <v>6382</v>
      </c>
      <c r="I5023" s="22">
        <v>13686097795</v>
      </c>
      <c r="J5023" s="22" t="s">
        <v>924</v>
      </c>
      <c r="K5023" s="22" t="s">
        <v>6172</v>
      </c>
      <c r="L5023" s="22" t="s">
        <v>1299</v>
      </c>
      <c r="M5023" s="22">
        <v>888</v>
      </c>
      <c r="N5023" s="22">
        <v>888</v>
      </c>
      <c r="O5023" s="22" t="s">
        <v>927</v>
      </c>
      <c r="P5023" s="22" t="s">
        <v>50</v>
      </c>
      <c r="Q5023" s="28"/>
      <c r="R5023" s="21" t="s">
        <v>77</v>
      </c>
      <c r="S5023" s="25" t="s">
        <v>1196</v>
      </c>
      <c r="T5023" s="21" t="s">
        <v>2278</v>
      </c>
      <c r="U5023" s="21" t="s">
        <v>6383</v>
      </c>
      <c r="V5023" s="46">
        <v>1</v>
      </c>
      <c r="W5023" s="26">
        <f t="shared" si="3936"/>
        <v>1</v>
      </c>
      <c r="Y5023" s="21">
        <v>12</v>
      </c>
      <c r="Z5023" s="22">
        <f t="shared" si="3920"/>
        <v>888</v>
      </c>
      <c r="AA5023" s="20" t="s">
        <v>2218</v>
      </c>
      <c r="AB5023" s="22"/>
      <c r="AC5023" s="22">
        <v>1</v>
      </c>
      <c r="AD5023" s="22"/>
      <c r="AE5023" s="22">
        <f t="shared" ref="AE5023:AE5038" si="3955">N5023</f>
        <v>888</v>
      </c>
      <c r="AF5023" s="22">
        <f t="shared" si="3938"/>
        <v>888</v>
      </c>
      <c r="AG5023" s="20"/>
      <c r="AH5023" s="22"/>
      <c r="AI5023" s="22"/>
      <c r="AJ5023" s="22">
        <f t="shared" si="3952"/>
        <v>888</v>
      </c>
      <c r="AK5023" s="22">
        <f>IF(O5023="(传统)XDSL",VLOOKUP(S5023,[2]直销续费率明细!C:I,7,FALSE)*1,IF(O5023="GPON+XDSL",VLOOKUP(S5023,[2]直销续费率明细!C:I,7,FALSE)*1,VLOOKUP(S5023,[2]直销续费率明细!C:I,5,FALSE)*1))</f>
        <v>-40</v>
      </c>
      <c r="AL5023" s="22" t="s">
        <v>1309</v>
      </c>
      <c r="AM5023" s="22"/>
      <c r="AN5023" s="22"/>
      <c r="AO5023" s="22" t="s">
        <v>5792</v>
      </c>
      <c r="AP5023" s="22" t="s">
        <v>1301</v>
      </c>
      <c r="AS5023" s="20">
        <f>IF(Y5023&gt;=10,VLOOKUP(U5023,[2]提成计算!B:T,19,FALSE),VLOOKUP(U5023,[2]提成计算!B:T,18,FALSE))</f>
        <v>0.1</v>
      </c>
      <c r="AT5023" s="20">
        <f t="shared" si="3953"/>
        <v>88.800000000000011</v>
      </c>
      <c r="AU5023" s="20">
        <f t="shared" si="3954"/>
        <v>-40</v>
      </c>
    </row>
    <row r="5024" spans="1:47" x14ac:dyDescent="0.15">
      <c r="A5024" s="21" t="s">
        <v>1273</v>
      </c>
      <c r="B5024" s="22" t="s">
        <v>918</v>
      </c>
      <c r="C5024" s="22" t="s">
        <v>1178</v>
      </c>
      <c r="D5024" s="22" t="s">
        <v>1189</v>
      </c>
      <c r="E5024" s="22" t="s">
        <v>1190</v>
      </c>
      <c r="F5024" s="22" t="s">
        <v>1250</v>
      </c>
      <c r="G5024" s="22" t="s">
        <v>6384</v>
      </c>
      <c r="I5024" s="22">
        <v>15817592226</v>
      </c>
      <c r="J5024" s="22" t="s">
        <v>1268</v>
      </c>
      <c r="K5024" s="22" t="s">
        <v>266</v>
      </c>
      <c r="L5024" s="22" t="s">
        <v>1358</v>
      </c>
      <c r="M5024" s="22">
        <v>1088</v>
      </c>
      <c r="N5024" s="22">
        <v>1088</v>
      </c>
      <c r="O5024" s="22" t="s">
        <v>927</v>
      </c>
      <c r="P5024" s="22" t="s">
        <v>50</v>
      </c>
      <c r="Q5024" s="28"/>
      <c r="R5024" s="21" t="s">
        <v>117</v>
      </c>
      <c r="S5024" s="21"/>
      <c r="T5024" s="21" t="s">
        <v>53</v>
      </c>
      <c r="U5024" s="21" t="s">
        <v>6059</v>
      </c>
      <c r="V5024" s="46">
        <v>1</v>
      </c>
      <c r="W5024" s="26">
        <f t="shared" si="3936"/>
        <v>1</v>
      </c>
      <c r="X5024" s="26">
        <f t="shared" si="3942"/>
        <v>1</v>
      </c>
      <c r="Y5024" s="21">
        <v>10</v>
      </c>
      <c r="Z5024" s="22">
        <f t="shared" si="3920"/>
        <v>1088</v>
      </c>
      <c r="AA5024" s="20" t="s">
        <v>5794</v>
      </c>
      <c r="AB5024" s="22"/>
      <c r="AC5024" s="22">
        <v>1</v>
      </c>
      <c r="AD5024" s="22"/>
      <c r="AE5024" s="22">
        <f t="shared" si="3955"/>
        <v>1088</v>
      </c>
      <c r="AF5024" s="22">
        <f t="shared" si="3938"/>
        <v>1088</v>
      </c>
      <c r="AG5024" s="20">
        <f>N5024</f>
        <v>1088</v>
      </c>
      <c r="AH5024" s="20" t="str">
        <f>VLOOKUP(U5024,[1]提成计算!B:I,8,FALSE)</f>
        <v xml:space="preserve"> </v>
      </c>
      <c r="AI5024" s="20"/>
      <c r="AJ5024" s="22"/>
      <c r="AK5024" s="22"/>
      <c r="AM5024" s="22"/>
      <c r="AN5024" s="22"/>
      <c r="AO5024" s="22" t="s">
        <v>5792</v>
      </c>
      <c r="AP5024" s="22" t="s">
        <v>1301</v>
      </c>
      <c r="AS5024" s="20"/>
      <c r="AT5024" s="20"/>
      <c r="AU5024" s="20"/>
    </row>
    <row r="5025" spans="1:47" x14ac:dyDescent="0.15">
      <c r="A5025" s="21" t="s">
        <v>1273</v>
      </c>
      <c r="B5025" s="22" t="s">
        <v>918</v>
      </c>
      <c r="C5025" s="22" t="s">
        <v>1178</v>
      </c>
      <c r="D5025" s="22" t="s">
        <v>1183</v>
      </c>
      <c r="E5025" s="22" t="s">
        <v>1622</v>
      </c>
      <c r="F5025" s="22" t="s">
        <v>1250</v>
      </c>
      <c r="G5025" s="22" t="s">
        <v>6385</v>
      </c>
      <c r="I5025" s="22">
        <v>13650486990</v>
      </c>
      <c r="J5025" s="22" t="s">
        <v>924</v>
      </c>
      <c r="K5025" s="22" t="s">
        <v>174</v>
      </c>
      <c r="L5025" s="22" t="s">
        <v>1299</v>
      </c>
      <c r="M5025" s="22">
        <v>888</v>
      </c>
      <c r="N5025" s="22">
        <v>888</v>
      </c>
      <c r="O5025" s="22" t="s">
        <v>927</v>
      </c>
      <c r="P5025" s="22" t="s">
        <v>50</v>
      </c>
      <c r="Q5025" s="28"/>
      <c r="R5025" s="21" t="s">
        <v>77</v>
      </c>
      <c r="S5025" s="25" t="s">
        <v>1222</v>
      </c>
      <c r="T5025" s="21" t="s">
        <v>5850</v>
      </c>
      <c r="U5025" s="21"/>
      <c r="V5025" s="46">
        <v>1</v>
      </c>
      <c r="W5025" s="26">
        <f t="shared" si="3936"/>
        <v>1</v>
      </c>
      <c r="Y5025" s="21">
        <v>12</v>
      </c>
      <c r="Z5025" s="22">
        <f t="shared" si="3920"/>
        <v>888</v>
      </c>
      <c r="AA5025" s="20" t="s">
        <v>5794</v>
      </c>
      <c r="AB5025" s="22"/>
      <c r="AC5025" s="22">
        <v>1</v>
      </c>
      <c r="AD5025" s="22"/>
      <c r="AE5025" s="22">
        <f t="shared" si="3955"/>
        <v>888</v>
      </c>
      <c r="AF5025" s="22">
        <f t="shared" si="3938"/>
        <v>888</v>
      </c>
      <c r="AG5025" s="20"/>
      <c r="AH5025" s="22"/>
      <c r="AI5025" s="22"/>
      <c r="AJ5025" s="22">
        <f t="shared" ref="AJ5025:AJ5026" si="3956">N5025</f>
        <v>888</v>
      </c>
      <c r="AK5025" s="22">
        <f>IF(O5025="(传统)XDSL",VLOOKUP(S5025,[1]续费率明细!C:I,7,FALSE)*1,IF(O5025="GPON+XDSL",VLOOKUP(S5025,[1]续费率明细!C:I,7,FALSE)*1,VLOOKUP(S5025,[1]续费率明细!C:I,5,FALSE)*1))</f>
        <v>-40</v>
      </c>
      <c r="AL5025" s="22" t="s">
        <v>1309</v>
      </c>
      <c r="AM5025" s="22"/>
      <c r="AN5025" s="22"/>
      <c r="AO5025" s="22" t="s">
        <v>5792</v>
      </c>
      <c r="AP5025" s="22" t="s">
        <v>1301</v>
      </c>
      <c r="AS5025" s="20"/>
      <c r="AT5025" s="20"/>
      <c r="AU5025" s="20"/>
    </row>
    <row r="5026" spans="1:47" x14ac:dyDescent="0.15">
      <c r="A5026" s="21" t="s">
        <v>1273</v>
      </c>
      <c r="B5026" s="22" t="s">
        <v>918</v>
      </c>
      <c r="C5026" s="22" t="s">
        <v>1178</v>
      </c>
      <c r="D5026" s="22" t="s">
        <v>1183</v>
      </c>
      <c r="E5026" s="22" t="s">
        <v>1193</v>
      </c>
      <c r="F5026" s="22" t="s">
        <v>1250</v>
      </c>
      <c r="G5026" s="22" t="s">
        <v>6386</v>
      </c>
      <c r="I5026" s="22">
        <v>13798725582</v>
      </c>
      <c r="J5026" s="22" t="s">
        <v>924</v>
      </c>
      <c r="K5026" s="22" t="s">
        <v>1247</v>
      </c>
      <c r="L5026" s="22" t="s">
        <v>2137</v>
      </c>
      <c r="M5026" s="22">
        <v>1408</v>
      </c>
      <c r="N5026" s="22">
        <v>1408</v>
      </c>
      <c r="O5026" s="22" t="s">
        <v>927</v>
      </c>
      <c r="P5026" s="22" t="s">
        <v>50</v>
      </c>
      <c r="Q5026" s="28"/>
      <c r="R5026" s="21" t="s">
        <v>77</v>
      </c>
      <c r="S5026" s="25" t="s">
        <v>1466</v>
      </c>
      <c r="T5026" s="21" t="s">
        <v>53</v>
      </c>
      <c r="U5026" s="21" t="s">
        <v>5915</v>
      </c>
      <c r="V5026" s="46">
        <v>1</v>
      </c>
      <c r="W5026" s="26">
        <f t="shared" si="3936"/>
        <v>1</v>
      </c>
      <c r="Y5026" s="21">
        <v>12</v>
      </c>
      <c r="Z5026" s="22">
        <f t="shared" si="3920"/>
        <v>1408</v>
      </c>
      <c r="AA5026" s="20" t="s">
        <v>5794</v>
      </c>
      <c r="AB5026" s="22"/>
      <c r="AC5026" s="22">
        <v>1</v>
      </c>
      <c r="AD5026" s="22"/>
      <c r="AE5026" s="22">
        <f t="shared" si="3955"/>
        <v>1408</v>
      </c>
      <c r="AF5026" s="22">
        <f t="shared" si="3938"/>
        <v>1408</v>
      </c>
      <c r="AG5026" s="20"/>
      <c r="AH5026" s="22"/>
      <c r="AI5026" s="22"/>
      <c r="AJ5026" s="22">
        <f t="shared" si="3956"/>
        <v>1408</v>
      </c>
      <c r="AK5026" s="22">
        <f>IF(O5026="(传统)XDSL",VLOOKUP(S5026,[2]直销续费率明细!C:I,7,FALSE)*1,IF(O5026="GPON+XDSL",VLOOKUP(S5026,[2]直销续费率明细!C:I,7,FALSE)*1,VLOOKUP(S5026,[2]直销续费率明细!C:I,5,FALSE)*1))</f>
        <v>-40</v>
      </c>
      <c r="AL5026" s="22" t="s">
        <v>1300</v>
      </c>
      <c r="AM5026" s="22"/>
      <c r="AN5026" s="22"/>
      <c r="AO5026" s="22" t="s">
        <v>5792</v>
      </c>
      <c r="AP5026" s="22" t="s">
        <v>1301</v>
      </c>
      <c r="AS5026" s="20">
        <f>IF(Y5026&gt;=10,VLOOKUP(U5026,[2]提成计算!B:T,19,FALSE),VLOOKUP(U5026,[2]提成计算!B:T,18,FALSE))</f>
        <v>0.09</v>
      </c>
      <c r="AT5026" s="20">
        <f t="shared" ref="AT5026" si="3957">IF(AD5026*AS5026&gt;0,AD5026*AS5026,AE5026*AS5026)</f>
        <v>126.72</v>
      </c>
      <c r="AU5026" s="20">
        <f t="shared" ref="AU5026" si="3958">IF(AND(AK5026&lt;0,AK5026+AT5026&lt;0),-AT5026,AK5026)</f>
        <v>-40</v>
      </c>
    </row>
    <row r="5027" spans="1:47" x14ac:dyDescent="0.15">
      <c r="A5027" s="21" t="s">
        <v>1273</v>
      </c>
      <c r="B5027" s="22" t="s">
        <v>918</v>
      </c>
      <c r="C5027" s="22" t="s">
        <v>1178</v>
      </c>
      <c r="D5027" s="22" t="s">
        <v>1183</v>
      </c>
      <c r="E5027" s="22" t="s">
        <v>1622</v>
      </c>
      <c r="F5027" s="22" t="s">
        <v>1250</v>
      </c>
      <c r="G5027" s="22" t="s">
        <v>6387</v>
      </c>
      <c r="I5027" s="22">
        <v>13423366544</v>
      </c>
      <c r="J5027" s="22" t="s">
        <v>1268</v>
      </c>
      <c r="K5027" s="22" t="s">
        <v>5853</v>
      </c>
      <c r="L5027" s="22" t="s">
        <v>1358</v>
      </c>
      <c r="M5027" s="22">
        <v>1088</v>
      </c>
      <c r="N5027" s="22">
        <v>1088</v>
      </c>
      <c r="O5027" s="22" t="s">
        <v>927</v>
      </c>
      <c r="P5027" s="22" t="s">
        <v>50</v>
      </c>
      <c r="Q5027" s="28"/>
      <c r="R5027" s="21" t="s">
        <v>77</v>
      </c>
      <c r="S5027" s="21"/>
      <c r="T5027" s="21" t="s">
        <v>53</v>
      </c>
      <c r="U5027" s="21" t="s">
        <v>5901</v>
      </c>
      <c r="V5027" s="46">
        <v>1</v>
      </c>
      <c r="W5027" s="26">
        <f t="shared" si="3936"/>
        <v>1</v>
      </c>
      <c r="X5027" s="26">
        <f t="shared" si="3942"/>
        <v>1</v>
      </c>
      <c r="Y5027" s="21">
        <v>10</v>
      </c>
      <c r="Z5027" s="22">
        <f t="shared" si="3920"/>
        <v>1088</v>
      </c>
      <c r="AA5027" s="20" t="s">
        <v>5794</v>
      </c>
      <c r="AB5027" s="22"/>
      <c r="AC5027" s="22">
        <v>1</v>
      </c>
      <c r="AD5027" s="22"/>
      <c r="AE5027" s="22">
        <f t="shared" si="3955"/>
        <v>1088</v>
      </c>
      <c r="AF5027" s="22">
        <f t="shared" si="3938"/>
        <v>1088</v>
      </c>
      <c r="AG5027" s="20">
        <f t="shared" ref="AG5027:AG5029" si="3959">N5027</f>
        <v>1088</v>
      </c>
      <c r="AH5027" s="20" t="str">
        <f>VLOOKUP(U5027,[1]提成计算!B:I,8,FALSE)</f>
        <v xml:space="preserve"> </v>
      </c>
      <c r="AI5027" s="20"/>
      <c r="AJ5027" s="22"/>
      <c r="AK5027" s="22"/>
      <c r="AM5027" s="22"/>
      <c r="AN5027" s="22"/>
      <c r="AO5027" s="22" t="s">
        <v>5792</v>
      </c>
      <c r="AP5027" s="22" t="s">
        <v>1301</v>
      </c>
      <c r="AS5027" s="20"/>
      <c r="AT5027" s="20"/>
      <c r="AU5027" s="20"/>
    </row>
    <row r="5028" spans="1:47" x14ac:dyDescent="0.15">
      <c r="A5028" s="21" t="s">
        <v>1273</v>
      </c>
      <c r="B5028" s="22" t="s">
        <v>918</v>
      </c>
      <c r="C5028" s="22" t="s">
        <v>1178</v>
      </c>
      <c r="D5028" s="22" t="s">
        <v>1179</v>
      </c>
      <c r="E5028" s="22" t="s">
        <v>5872</v>
      </c>
      <c r="F5028" s="22" t="s">
        <v>1250</v>
      </c>
      <c r="G5028" s="22" t="s">
        <v>6388</v>
      </c>
      <c r="I5028" s="22">
        <v>13723526800</v>
      </c>
      <c r="J5028" s="20" t="s">
        <v>6305</v>
      </c>
      <c r="K5028" s="22" t="s">
        <v>166</v>
      </c>
      <c r="L5028" s="22" t="s">
        <v>1898</v>
      </c>
      <c r="M5028" s="22">
        <v>1398</v>
      </c>
      <c r="N5028" s="22">
        <v>1398</v>
      </c>
      <c r="O5028" s="22" t="s">
        <v>927</v>
      </c>
      <c r="P5028" s="22" t="s">
        <v>50</v>
      </c>
      <c r="Q5028" s="28" t="s">
        <v>6305</v>
      </c>
      <c r="R5028" s="21" t="s">
        <v>147</v>
      </c>
      <c r="S5028" s="21"/>
      <c r="T5028" s="21" t="s">
        <v>5850</v>
      </c>
      <c r="U5028" s="21"/>
      <c r="V5028" s="46">
        <v>1</v>
      </c>
      <c r="W5028" s="26">
        <f t="shared" si="3936"/>
        <v>1</v>
      </c>
      <c r="X5028" s="26">
        <f t="shared" si="3942"/>
        <v>1</v>
      </c>
      <c r="Y5028" s="21">
        <v>20</v>
      </c>
      <c r="Z5028" s="22">
        <f t="shared" si="3920"/>
        <v>1398</v>
      </c>
      <c r="AA5028" s="20" t="s">
        <v>5794</v>
      </c>
      <c r="AB5028" s="22"/>
      <c r="AC5028" s="22">
        <v>1</v>
      </c>
      <c r="AD5028" s="22"/>
      <c r="AE5028" s="22">
        <f t="shared" si="3955"/>
        <v>1398</v>
      </c>
      <c r="AF5028" s="22">
        <f t="shared" si="3938"/>
        <v>1398</v>
      </c>
      <c r="AG5028" s="20">
        <f t="shared" si="3959"/>
        <v>1398</v>
      </c>
      <c r="AH5028" s="20"/>
      <c r="AI5028" s="20"/>
      <c r="AJ5028" s="22"/>
      <c r="AK5028" s="22"/>
      <c r="AM5028" s="22"/>
      <c r="AN5028" s="22"/>
      <c r="AO5028" s="22" t="s">
        <v>5792</v>
      </c>
      <c r="AP5028" s="22" t="s">
        <v>1301</v>
      </c>
      <c r="AS5028" s="20"/>
      <c r="AT5028" s="20"/>
      <c r="AU5028" s="20"/>
    </row>
    <row r="5029" spans="1:47" x14ac:dyDescent="0.15">
      <c r="A5029" s="21" t="s">
        <v>1273</v>
      </c>
      <c r="B5029" s="22" t="s">
        <v>918</v>
      </c>
      <c r="C5029" s="22" t="s">
        <v>1178</v>
      </c>
      <c r="D5029" s="22" t="s">
        <v>1183</v>
      </c>
      <c r="E5029" s="22" t="s">
        <v>1622</v>
      </c>
      <c r="F5029" s="22" t="s">
        <v>1250</v>
      </c>
      <c r="G5029" s="22" t="s">
        <v>6389</v>
      </c>
      <c r="I5029" s="22">
        <v>15124586877</v>
      </c>
      <c r="J5029" s="22" t="s">
        <v>1268</v>
      </c>
      <c r="K5029" s="22" t="s">
        <v>5853</v>
      </c>
      <c r="L5029" s="22" t="s">
        <v>1358</v>
      </c>
      <c r="M5029" s="22">
        <v>1088</v>
      </c>
      <c r="N5029" s="22">
        <v>1088</v>
      </c>
      <c r="O5029" s="22" t="s">
        <v>927</v>
      </c>
      <c r="P5029" s="22" t="s">
        <v>50</v>
      </c>
      <c r="Q5029" s="28"/>
      <c r="R5029" s="21" t="s">
        <v>77</v>
      </c>
      <c r="S5029" s="21"/>
      <c r="T5029" s="21" t="s">
        <v>53</v>
      </c>
      <c r="U5029" s="21" t="s">
        <v>5901</v>
      </c>
      <c r="V5029" s="46">
        <v>1</v>
      </c>
      <c r="W5029" s="26">
        <f t="shared" si="3936"/>
        <v>1</v>
      </c>
      <c r="X5029" s="26">
        <f t="shared" si="3942"/>
        <v>1</v>
      </c>
      <c r="Y5029" s="21">
        <v>10</v>
      </c>
      <c r="Z5029" s="22">
        <f t="shared" si="3920"/>
        <v>1088</v>
      </c>
      <c r="AA5029" s="20" t="s">
        <v>5794</v>
      </c>
      <c r="AB5029" s="22"/>
      <c r="AC5029" s="22">
        <v>1</v>
      </c>
      <c r="AD5029" s="22"/>
      <c r="AE5029" s="22">
        <f t="shared" si="3955"/>
        <v>1088</v>
      </c>
      <c r="AF5029" s="22">
        <f t="shared" si="3938"/>
        <v>1088</v>
      </c>
      <c r="AG5029" s="20">
        <f t="shared" si="3959"/>
        <v>1088</v>
      </c>
      <c r="AH5029" s="20" t="str">
        <f>VLOOKUP(U5029,[1]提成计算!B:I,8,FALSE)</f>
        <v xml:space="preserve"> </v>
      </c>
      <c r="AI5029" s="20"/>
      <c r="AJ5029" s="22"/>
      <c r="AK5029" s="22"/>
      <c r="AM5029" s="22"/>
      <c r="AN5029" s="22"/>
      <c r="AO5029" s="22" t="s">
        <v>5792</v>
      </c>
      <c r="AP5029" s="22" t="s">
        <v>1301</v>
      </c>
      <c r="AS5029" s="20"/>
      <c r="AT5029" s="20"/>
      <c r="AU5029" s="20"/>
    </row>
    <row r="5030" spans="1:47" x14ac:dyDescent="0.15">
      <c r="A5030" s="21" t="s">
        <v>1273</v>
      </c>
      <c r="B5030" s="22" t="s">
        <v>918</v>
      </c>
      <c r="C5030" s="22" t="s">
        <v>1178</v>
      </c>
      <c r="D5030" s="22" t="s">
        <v>1183</v>
      </c>
      <c r="E5030" s="22" t="s">
        <v>6092</v>
      </c>
      <c r="F5030" s="22" t="s">
        <v>1250</v>
      </c>
      <c r="G5030" s="22" t="s">
        <v>6390</v>
      </c>
      <c r="I5030" s="22">
        <v>13686217879</v>
      </c>
      <c r="J5030" s="22" t="s">
        <v>924</v>
      </c>
      <c r="K5030" s="22" t="s">
        <v>6172</v>
      </c>
      <c r="L5030" s="22" t="s">
        <v>1299</v>
      </c>
      <c r="M5030" s="22">
        <v>888</v>
      </c>
      <c r="N5030" s="22">
        <v>888</v>
      </c>
      <c r="O5030" s="22" t="s">
        <v>927</v>
      </c>
      <c r="P5030" s="22" t="s">
        <v>50</v>
      </c>
      <c r="Q5030" s="28"/>
      <c r="R5030" s="21" t="s">
        <v>77</v>
      </c>
      <c r="S5030" s="25" t="s">
        <v>1187</v>
      </c>
      <c r="T5030" s="21" t="s">
        <v>6173</v>
      </c>
      <c r="U5030" s="21" t="s">
        <v>6174</v>
      </c>
      <c r="V5030" s="46">
        <v>1</v>
      </c>
      <c r="W5030" s="26">
        <f t="shared" si="3936"/>
        <v>1</v>
      </c>
      <c r="Y5030" s="21">
        <v>12</v>
      </c>
      <c r="Z5030" s="22">
        <f t="shared" si="3920"/>
        <v>888</v>
      </c>
      <c r="AA5030" s="20" t="s">
        <v>5794</v>
      </c>
      <c r="AB5030" s="22"/>
      <c r="AC5030" s="22">
        <v>1</v>
      </c>
      <c r="AD5030" s="22"/>
      <c r="AE5030" s="22">
        <f t="shared" si="3955"/>
        <v>888</v>
      </c>
      <c r="AF5030" s="22">
        <f t="shared" si="3938"/>
        <v>888</v>
      </c>
      <c r="AG5030" s="20"/>
      <c r="AH5030" s="22"/>
      <c r="AI5030" s="22"/>
      <c r="AJ5030" s="22">
        <f t="shared" ref="AJ5030:AJ5031" si="3960">N5030</f>
        <v>888</v>
      </c>
      <c r="AK5030" s="22">
        <f>IF(O5030="(传统)XDSL",VLOOKUP(S5030,[2]直销续费率明细!C:I,7,FALSE)*1,IF(O5030="GPON+XDSL",VLOOKUP(S5030,[2]直销续费率明细!C:I,7,FALSE)*1,VLOOKUP(S5030,[2]直销续费率明细!C:I,5,FALSE)*1))</f>
        <v>-40</v>
      </c>
      <c r="AL5030" s="22" t="s">
        <v>1309</v>
      </c>
      <c r="AM5030" s="22"/>
      <c r="AN5030" s="22"/>
      <c r="AO5030" s="22" t="s">
        <v>2216</v>
      </c>
      <c r="AP5030" s="22" t="s">
        <v>1301</v>
      </c>
      <c r="AS5030" s="20">
        <f>IF(Y5030&gt;=10,VLOOKUP(U5030,[2]提成计算!B:T,19,FALSE),VLOOKUP(U5030,[2]提成计算!B:T,18,FALSE))</f>
        <v>0.1</v>
      </c>
      <c r="AT5030" s="20">
        <f t="shared" ref="AT5030:AT5031" si="3961">IF(AD5030*AS5030&gt;0,AD5030*AS5030,AE5030*AS5030)</f>
        <v>88.800000000000011</v>
      </c>
      <c r="AU5030" s="20">
        <f t="shared" ref="AU5030:AU5031" si="3962">IF(AND(AK5030&lt;0,AK5030+AT5030&lt;0),-AT5030,AK5030)</f>
        <v>-40</v>
      </c>
    </row>
    <row r="5031" spans="1:47" x14ac:dyDescent="0.15">
      <c r="A5031" s="21" t="s">
        <v>1273</v>
      </c>
      <c r="B5031" s="22" t="s">
        <v>918</v>
      </c>
      <c r="C5031" s="22" t="s">
        <v>1178</v>
      </c>
      <c r="D5031" s="22" t="s">
        <v>1189</v>
      </c>
      <c r="E5031" s="22" t="s">
        <v>6077</v>
      </c>
      <c r="F5031" s="22" t="s">
        <v>1250</v>
      </c>
      <c r="G5031" s="22" t="s">
        <v>6391</v>
      </c>
      <c r="I5031" s="22">
        <v>18802615927</v>
      </c>
      <c r="J5031" s="22" t="s">
        <v>924</v>
      </c>
      <c r="K5031" s="22" t="s">
        <v>351</v>
      </c>
      <c r="L5031" s="22" t="s">
        <v>1299</v>
      </c>
      <c r="M5031" s="22">
        <v>888</v>
      </c>
      <c r="N5031" s="22">
        <v>888</v>
      </c>
      <c r="O5031" s="22" t="s">
        <v>927</v>
      </c>
      <c r="P5031" s="22" t="s">
        <v>50</v>
      </c>
      <c r="Q5031" s="28"/>
      <c r="R5031" s="21" t="s">
        <v>117</v>
      </c>
      <c r="S5031" s="25" t="s">
        <v>1201</v>
      </c>
      <c r="T5031" s="21" t="s">
        <v>53</v>
      </c>
      <c r="U5031" s="21" t="s">
        <v>6027</v>
      </c>
      <c r="V5031" s="46">
        <v>1</v>
      </c>
      <c r="W5031" s="26">
        <f t="shared" si="3936"/>
        <v>1</v>
      </c>
      <c r="Y5031" s="21">
        <v>12</v>
      </c>
      <c r="Z5031" s="22">
        <f t="shared" si="3920"/>
        <v>888</v>
      </c>
      <c r="AA5031" s="20" t="s">
        <v>2218</v>
      </c>
      <c r="AB5031" s="22"/>
      <c r="AC5031" s="22">
        <v>1</v>
      </c>
      <c r="AD5031" s="22"/>
      <c r="AE5031" s="22">
        <f t="shared" si="3955"/>
        <v>888</v>
      </c>
      <c r="AF5031" s="22">
        <f t="shared" si="3938"/>
        <v>888</v>
      </c>
      <c r="AG5031" s="20"/>
      <c r="AH5031" s="22"/>
      <c r="AI5031" s="22"/>
      <c r="AJ5031" s="22">
        <f t="shared" si="3960"/>
        <v>888</v>
      </c>
      <c r="AK5031" s="22">
        <f>IF(O5031="(传统)XDSL",VLOOKUP(S5031,[2]直销续费率明细!C:I,7,FALSE)*1,IF(O5031="GPON+XDSL",VLOOKUP(S5031,[2]直销续费率明细!C:I,7,FALSE)*1,VLOOKUP(S5031,[2]直销续费率明细!C:I,5,FALSE)*1))</f>
        <v>-40</v>
      </c>
      <c r="AL5031" s="22" t="s">
        <v>1309</v>
      </c>
      <c r="AM5031" s="22"/>
      <c r="AN5031" s="22"/>
      <c r="AO5031" s="22" t="s">
        <v>2216</v>
      </c>
      <c r="AP5031" s="22" t="s">
        <v>1301</v>
      </c>
      <c r="AS5031" s="20">
        <f>IF(Y5031&gt;=10,VLOOKUP(U5031,[2]提成计算!B:T,19,FALSE),VLOOKUP(U5031,[2]提成计算!B:T,18,FALSE))</f>
        <v>0.1</v>
      </c>
      <c r="AT5031" s="20">
        <f t="shared" si="3961"/>
        <v>88.800000000000011</v>
      </c>
      <c r="AU5031" s="20">
        <f t="shared" si="3962"/>
        <v>-40</v>
      </c>
    </row>
    <row r="5032" spans="1:47" x14ac:dyDescent="0.15">
      <c r="A5032" s="21" t="s">
        <v>1273</v>
      </c>
      <c r="B5032" s="22" t="s">
        <v>918</v>
      </c>
      <c r="C5032" s="22" t="s">
        <v>1178</v>
      </c>
      <c r="D5032" s="22" t="s">
        <v>1189</v>
      </c>
      <c r="E5032" s="22" t="s">
        <v>1218</v>
      </c>
      <c r="F5032" s="22" t="s">
        <v>1250</v>
      </c>
      <c r="G5032" s="22" t="s">
        <v>6392</v>
      </c>
      <c r="I5032" s="22">
        <v>15816830782</v>
      </c>
      <c r="J5032" s="22" t="s">
        <v>1268</v>
      </c>
      <c r="K5032" s="22" t="s">
        <v>351</v>
      </c>
      <c r="L5032" s="22" t="s">
        <v>1358</v>
      </c>
      <c r="M5032" s="22">
        <v>1088</v>
      </c>
      <c r="N5032" s="22">
        <v>1088</v>
      </c>
      <c r="O5032" s="22" t="s">
        <v>927</v>
      </c>
      <c r="P5032" s="22" t="s">
        <v>50</v>
      </c>
      <c r="Q5032" s="28"/>
      <c r="R5032" s="21" t="s">
        <v>117</v>
      </c>
      <c r="S5032" s="21"/>
      <c r="T5032" s="21" t="s">
        <v>53</v>
      </c>
      <c r="U5032" s="21" t="s">
        <v>6027</v>
      </c>
      <c r="V5032" s="46">
        <v>1</v>
      </c>
      <c r="W5032" s="26">
        <f t="shared" si="3936"/>
        <v>1</v>
      </c>
      <c r="X5032" s="26">
        <f t="shared" si="3942"/>
        <v>1</v>
      </c>
      <c r="Y5032" s="21">
        <v>10</v>
      </c>
      <c r="Z5032" s="22">
        <f t="shared" si="3920"/>
        <v>1088</v>
      </c>
      <c r="AA5032" s="20" t="s">
        <v>2218</v>
      </c>
      <c r="AB5032" s="22"/>
      <c r="AC5032" s="22">
        <v>1</v>
      </c>
      <c r="AD5032" s="22"/>
      <c r="AE5032" s="22">
        <f t="shared" si="3955"/>
        <v>1088</v>
      </c>
      <c r="AF5032" s="22">
        <f t="shared" si="3938"/>
        <v>1088</v>
      </c>
      <c r="AG5032" s="20">
        <f>N5032</f>
        <v>1088</v>
      </c>
      <c r="AH5032" s="20" t="str">
        <f>VLOOKUP(U5032,[1]提成计算!B:I,8,FALSE)</f>
        <v xml:space="preserve"> </v>
      </c>
      <c r="AI5032" s="20"/>
      <c r="AJ5032" s="22"/>
      <c r="AK5032" s="22"/>
      <c r="AM5032" s="22"/>
      <c r="AN5032" s="22"/>
      <c r="AO5032" s="22" t="s">
        <v>5792</v>
      </c>
      <c r="AP5032" s="22" t="s">
        <v>1301</v>
      </c>
      <c r="AS5032" s="20"/>
      <c r="AT5032" s="20"/>
      <c r="AU5032" s="20"/>
    </row>
    <row r="5033" spans="1:47" x14ac:dyDescent="0.15">
      <c r="A5033" s="21" t="s">
        <v>1273</v>
      </c>
      <c r="B5033" s="22" t="s">
        <v>918</v>
      </c>
      <c r="C5033" s="22" t="s">
        <v>1178</v>
      </c>
      <c r="D5033" s="22" t="s">
        <v>1189</v>
      </c>
      <c r="E5033" s="22" t="s">
        <v>1218</v>
      </c>
      <c r="F5033" s="22" t="s">
        <v>1250</v>
      </c>
      <c r="G5033" s="22" t="s">
        <v>6393</v>
      </c>
      <c r="I5033" s="22">
        <v>13652641711</v>
      </c>
      <c r="J5033" s="22" t="s">
        <v>924</v>
      </c>
      <c r="K5033" s="22" t="s">
        <v>230</v>
      </c>
      <c r="L5033" s="22" t="s">
        <v>1299</v>
      </c>
      <c r="M5033" s="22">
        <v>888</v>
      </c>
      <c r="N5033" s="22">
        <v>888</v>
      </c>
      <c r="O5033" s="22" t="s">
        <v>927</v>
      </c>
      <c r="P5033" s="22" t="s">
        <v>50</v>
      </c>
      <c r="Q5033" s="28"/>
      <c r="R5033" s="21" t="s">
        <v>117</v>
      </c>
      <c r="S5033" s="25" t="s">
        <v>1220</v>
      </c>
      <c r="T5033" s="21" t="s">
        <v>53</v>
      </c>
      <c r="U5033" s="21" t="s">
        <v>5922</v>
      </c>
      <c r="V5033" s="46">
        <v>1</v>
      </c>
      <c r="W5033" s="26">
        <f t="shared" si="3936"/>
        <v>1</v>
      </c>
      <c r="Y5033" s="21">
        <v>12</v>
      </c>
      <c r="Z5033" s="22">
        <f t="shared" si="3920"/>
        <v>888</v>
      </c>
      <c r="AA5033" s="20" t="s">
        <v>5794</v>
      </c>
      <c r="AB5033" s="22"/>
      <c r="AC5033" s="22">
        <v>1</v>
      </c>
      <c r="AD5033" s="22"/>
      <c r="AE5033" s="22">
        <f t="shared" si="3955"/>
        <v>888</v>
      </c>
      <c r="AF5033" s="22">
        <f t="shared" si="3938"/>
        <v>888</v>
      </c>
      <c r="AG5033" s="20"/>
      <c r="AH5033" s="22"/>
      <c r="AI5033" s="22"/>
      <c r="AJ5033" s="22">
        <f>N5033</f>
        <v>888</v>
      </c>
      <c r="AK5033" s="22">
        <f>IF(O5033="(传统)XDSL",VLOOKUP(S5033,[2]直销续费率明细!C:I,7,FALSE)*1,IF(O5033="GPON+XDSL",VLOOKUP(S5033,[2]直销续费率明细!C:I,7,FALSE)*1,VLOOKUP(S5033,[2]直销续费率明细!C:I,5,FALSE)*1))</f>
        <v>-40</v>
      </c>
      <c r="AL5033" s="22" t="s">
        <v>1309</v>
      </c>
      <c r="AM5033" s="22"/>
      <c r="AN5033" s="22"/>
      <c r="AO5033" s="22" t="s">
        <v>5792</v>
      </c>
      <c r="AP5033" s="22" t="s">
        <v>1301</v>
      </c>
      <c r="AS5033" s="20">
        <f>IF(Y5033&gt;=10,VLOOKUP(U5033,[2]提成计算!B:T,19,FALSE),VLOOKUP(U5033,[2]提成计算!B:T,18,FALSE))</f>
        <v>0.09</v>
      </c>
      <c r="AT5033" s="20">
        <f t="shared" ref="AT5033" si="3963">IF(AD5033*AS5033&gt;0,AD5033*AS5033,AE5033*AS5033)</f>
        <v>79.92</v>
      </c>
      <c r="AU5033" s="20">
        <f t="shared" ref="AU5033" si="3964">IF(AND(AK5033&lt;0,AK5033+AT5033&lt;0),-AT5033,AK5033)</f>
        <v>-40</v>
      </c>
    </row>
    <row r="5034" spans="1:47" x14ac:dyDescent="0.15">
      <c r="A5034" s="21" t="s">
        <v>1273</v>
      </c>
      <c r="B5034" s="22" t="s">
        <v>918</v>
      </c>
      <c r="C5034" s="22" t="s">
        <v>1178</v>
      </c>
      <c r="D5034" s="22" t="s">
        <v>1183</v>
      </c>
      <c r="E5034" s="22" t="s">
        <v>1193</v>
      </c>
      <c r="F5034" s="22" t="s">
        <v>1250</v>
      </c>
      <c r="G5034" s="22" t="s">
        <v>6394</v>
      </c>
      <c r="I5034" s="22">
        <v>17097661766</v>
      </c>
      <c r="J5034" s="22" t="s">
        <v>1268</v>
      </c>
      <c r="K5034" s="22" t="s">
        <v>1247</v>
      </c>
      <c r="L5034" s="22" t="s">
        <v>1358</v>
      </c>
      <c r="M5034" s="22">
        <v>1088</v>
      </c>
      <c r="N5034" s="22">
        <v>1088</v>
      </c>
      <c r="O5034" s="22" t="s">
        <v>927</v>
      </c>
      <c r="P5034" s="22" t="s">
        <v>50</v>
      </c>
      <c r="Q5034" s="28"/>
      <c r="R5034" s="21" t="s">
        <v>77</v>
      </c>
      <c r="S5034" s="21"/>
      <c r="T5034" s="21" t="s">
        <v>53</v>
      </c>
      <c r="U5034" s="21" t="s">
        <v>5915</v>
      </c>
      <c r="V5034" s="46">
        <v>1</v>
      </c>
      <c r="W5034" s="26">
        <f t="shared" si="3936"/>
        <v>1</v>
      </c>
      <c r="X5034" s="26">
        <f t="shared" si="3942"/>
        <v>1</v>
      </c>
      <c r="Y5034" s="21">
        <v>10</v>
      </c>
      <c r="Z5034" s="22">
        <f t="shared" si="3920"/>
        <v>1088</v>
      </c>
      <c r="AA5034" s="20" t="s">
        <v>5794</v>
      </c>
      <c r="AB5034" s="22"/>
      <c r="AC5034" s="22">
        <v>1</v>
      </c>
      <c r="AD5034" s="22"/>
      <c r="AE5034" s="22">
        <f t="shared" si="3955"/>
        <v>1088</v>
      </c>
      <c r="AF5034" s="22">
        <f t="shared" si="3938"/>
        <v>1088</v>
      </c>
      <c r="AG5034" s="20">
        <f t="shared" ref="AG5034:AG5036" si="3965">N5034</f>
        <v>1088</v>
      </c>
      <c r="AH5034" s="20" t="str">
        <f>VLOOKUP(U5034,[1]提成计算!B:I,8,FALSE)</f>
        <v xml:space="preserve"> </v>
      </c>
      <c r="AI5034" s="20"/>
      <c r="AJ5034" s="22"/>
      <c r="AK5034" s="22"/>
      <c r="AM5034" s="22"/>
      <c r="AN5034" s="22"/>
      <c r="AO5034" s="22" t="s">
        <v>5792</v>
      </c>
      <c r="AP5034" s="22" t="s">
        <v>1301</v>
      </c>
      <c r="AS5034" s="20"/>
      <c r="AT5034" s="20"/>
      <c r="AU5034" s="20"/>
    </row>
    <row r="5035" spans="1:47" x14ac:dyDescent="0.15">
      <c r="A5035" s="21" t="s">
        <v>1273</v>
      </c>
      <c r="B5035" s="22" t="s">
        <v>918</v>
      </c>
      <c r="C5035" s="22" t="s">
        <v>1178</v>
      </c>
      <c r="D5035" s="22" t="s">
        <v>1183</v>
      </c>
      <c r="E5035" s="22" t="s">
        <v>1212</v>
      </c>
      <c r="F5035" s="22" t="s">
        <v>1250</v>
      </c>
      <c r="G5035" s="22" t="s">
        <v>6395</v>
      </c>
      <c r="I5035" s="22">
        <v>13466172819</v>
      </c>
      <c r="J5035" s="22" t="s">
        <v>1268</v>
      </c>
      <c r="K5035" s="22" t="s">
        <v>1214</v>
      </c>
      <c r="L5035" s="22" t="s">
        <v>1358</v>
      </c>
      <c r="M5035" s="22">
        <v>1088</v>
      </c>
      <c r="N5035" s="22">
        <v>1088</v>
      </c>
      <c r="O5035" s="22" t="s">
        <v>927</v>
      </c>
      <c r="P5035" s="22" t="s">
        <v>50</v>
      </c>
      <c r="Q5035" s="28"/>
      <c r="R5035" s="21" t="s">
        <v>77</v>
      </c>
      <c r="S5035" s="21"/>
      <c r="T5035" s="21" t="s">
        <v>53</v>
      </c>
      <c r="U5035" s="21" t="s">
        <v>5917</v>
      </c>
      <c r="V5035" s="46">
        <v>1</v>
      </c>
      <c r="W5035" s="26">
        <f t="shared" si="3936"/>
        <v>1</v>
      </c>
      <c r="X5035" s="26">
        <f t="shared" si="3942"/>
        <v>1</v>
      </c>
      <c r="Y5035" s="21">
        <v>10</v>
      </c>
      <c r="Z5035" s="22">
        <f t="shared" si="3920"/>
        <v>1088</v>
      </c>
      <c r="AA5035" s="20" t="s">
        <v>5794</v>
      </c>
      <c r="AB5035" s="22"/>
      <c r="AC5035" s="22">
        <v>1</v>
      </c>
      <c r="AD5035" s="22"/>
      <c r="AE5035" s="22">
        <f t="shared" si="3955"/>
        <v>1088</v>
      </c>
      <c r="AF5035" s="22">
        <f t="shared" si="3938"/>
        <v>1088</v>
      </c>
      <c r="AG5035" s="20">
        <f t="shared" si="3965"/>
        <v>1088</v>
      </c>
      <c r="AH5035" s="20" t="str">
        <f>VLOOKUP(U5035,[1]提成计算!B:I,8,FALSE)</f>
        <v xml:space="preserve"> </v>
      </c>
      <c r="AI5035" s="20"/>
      <c r="AJ5035" s="22"/>
      <c r="AK5035" s="22"/>
      <c r="AM5035" s="22"/>
      <c r="AN5035" s="22"/>
      <c r="AO5035" s="22" t="s">
        <v>5792</v>
      </c>
      <c r="AP5035" s="22" t="s">
        <v>1301</v>
      </c>
      <c r="AS5035" s="20"/>
      <c r="AT5035" s="20"/>
      <c r="AU5035" s="20"/>
    </row>
    <row r="5036" spans="1:47" x14ac:dyDescent="0.15">
      <c r="A5036" s="21" t="s">
        <v>1273</v>
      </c>
      <c r="B5036" s="22" t="s">
        <v>918</v>
      </c>
      <c r="C5036" s="22" t="s">
        <v>1178</v>
      </c>
      <c r="D5036" s="22" t="s">
        <v>1183</v>
      </c>
      <c r="E5036" s="22" t="s">
        <v>1193</v>
      </c>
      <c r="F5036" s="22" t="s">
        <v>1250</v>
      </c>
      <c r="G5036" s="22" t="s">
        <v>6396</v>
      </c>
      <c r="I5036" s="22">
        <v>13511499110</v>
      </c>
      <c r="J5036" s="22" t="s">
        <v>1268</v>
      </c>
      <c r="K5036" s="22" t="s">
        <v>1214</v>
      </c>
      <c r="L5036" s="22" t="s">
        <v>1358</v>
      </c>
      <c r="M5036" s="22">
        <v>1088</v>
      </c>
      <c r="N5036" s="22">
        <v>1088</v>
      </c>
      <c r="O5036" s="22" t="s">
        <v>927</v>
      </c>
      <c r="P5036" s="22" t="s">
        <v>50</v>
      </c>
      <c r="Q5036" s="28"/>
      <c r="R5036" s="21" t="s">
        <v>77</v>
      </c>
      <c r="S5036" s="21"/>
      <c r="T5036" s="21" t="s">
        <v>53</v>
      </c>
      <c r="U5036" s="21" t="s">
        <v>5917</v>
      </c>
      <c r="V5036" s="46">
        <v>1</v>
      </c>
      <c r="W5036" s="26">
        <f t="shared" si="3936"/>
        <v>1</v>
      </c>
      <c r="X5036" s="26">
        <f t="shared" si="3942"/>
        <v>1</v>
      </c>
      <c r="Y5036" s="21">
        <v>10</v>
      </c>
      <c r="Z5036" s="22">
        <f t="shared" si="3920"/>
        <v>1088</v>
      </c>
      <c r="AA5036" s="20" t="s">
        <v>5794</v>
      </c>
      <c r="AB5036" s="22"/>
      <c r="AC5036" s="22">
        <v>1</v>
      </c>
      <c r="AD5036" s="22"/>
      <c r="AE5036" s="22">
        <f t="shared" si="3955"/>
        <v>1088</v>
      </c>
      <c r="AF5036" s="22">
        <f t="shared" si="3938"/>
        <v>1088</v>
      </c>
      <c r="AG5036" s="20">
        <f t="shared" si="3965"/>
        <v>1088</v>
      </c>
      <c r="AH5036" s="20" t="str">
        <f>VLOOKUP(U5036,[1]提成计算!B:I,8,FALSE)</f>
        <v xml:space="preserve"> </v>
      </c>
      <c r="AI5036" s="20"/>
      <c r="AJ5036" s="22"/>
      <c r="AK5036" s="22"/>
      <c r="AM5036" s="22"/>
      <c r="AN5036" s="22"/>
      <c r="AO5036" s="22" t="s">
        <v>5792</v>
      </c>
      <c r="AP5036" s="22" t="s">
        <v>1301</v>
      </c>
      <c r="AS5036" s="20"/>
      <c r="AT5036" s="20"/>
      <c r="AU5036" s="20"/>
    </row>
    <row r="5037" spans="1:47" x14ac:dyDescent="0.15">
      <c r="A5037" s="21" t="s">
        <v>1273</v>
      </c>
      <c r="B5037" s="22" t="s">
        <v>918</v>
      </c>
      <c r="C5037" s="22" t="s">
        <v>1178</v>
      </c>
      <c r="D5037" s="22" t="s">
        <v>1183</v>
      </c>
      <c r="E5037" s="22" t="s">
        <v>1193</v>
      </c>
      <c r="F5037" s="22" t="s">
        <v>1250</v>
      </c>
      <c r="G5037" s="22" t="s">
        <v>6397</v>
      </c>
      <c r="I5037" s="22">
        <v>13723511325</v>
      </c>
      <c r="J5037" s="22" t="s">
        <v>924</v>
      </c>
      <c r="K5037" s="22" t="s">
        <v>1247</v>
      </c>
      <c r="L5037" s="22" t="s">
        <v>2137</v>
      </c>
      <c r="M5037" s="22">
        <v>1408</v>
      </c>
      <c r="N5037" s="22">
        <v>1408</v>
      </c>
      <c r="O5037" s="22" t="s">
        <v>927</v>
      </c>
      <c r="P5037" s="22" t="s">
        <v>50</v>
      </c>
      <c r="Q5037" s="28"/>
      <c r="R5037" s="21" t="s">
        <v>77</v>
      </c>
      <c r="S5037" s="25" t="s">
        <v>1196</v>
      </c>
      <c r="T5037" s="21" t="s">
        <v>53</v>
      </c>
      <c r="U5037" s="21" t="s">
        <v>5915</v>
      </c>
      <c r="V5037" s="46">
        <v>1</v>
      </c>
      <c r="W5037" s="26">
        <f t="shared" si="3936"/>
        <v>1</v>
      </c>
      <c r="Y5037" s="21">
        <v>12</v>
      </c>
      <c r="Z5037" s="22">
        <f t="shared" si="3920"/>
        <v>1408</v>
      </c>
      <c r="AA5037" s="20" t="s">
        <v>5794</v>
      </c>
      <c r="AB5037" s="22"/>
      <c r="AC5037" s="22">
        <v>1</v>
      </c>
      <c r="AD5037" s="22"/>
      <c r="AE5037" s="22">
        <f t="shared" si="3955"/>
        <v>1408</v>
      </c>
      <c r="AF5037" s="22">
        <f t="shared" si="3938"/>
        <v>1408</v>
      </c>
      <c r="AG5037" s="20"/>
      <c r="AH5037" s="22"/>
      <c r="AI5037" s="22"/>
      <c r="AJ5037" s="22">
        <f t="shared" ref="AJ5037:AJ5040" si="3966">N5037</f>
        <v>1408</v>
      </c>
      <c r="AK5037" s="22">
        <f>IF(O5037="(传统)XDSL",VLOOKUP(S5037,[2]直销续费率明细!C:I,7,FALSE)*1,IF(O5037="GPON+XDSL",VLOOKUP(S5037,[2]直销续费率明细!C:I,7,FALSE)*1,VLOOKUP(S5037,[2]直销续费率明细!C:I,5,FALSE)*1))</f>
        <v>-40</v>
      </c>
      <c r="AL5037" s="22" t="s">
        <v>1309</v>
      </c>
      <c r="AM5037" s="22"/>
      <c r="AN5037" s="22"/>
      <c r="AO5037" s="22" t="s">
        <v>5792</v>
      </c>
      <c r="AP5037" s="22" t="s">
        <v>1301</v>
      </c>
      <c r="AS5037" s="20">
        <f>IF(Y5037&gt;=10,VLOOKUP(U5037,[2]提成计算!B:T,19,FALSE),VLOOKUP(U5037,[2]提成计算!B:T,18,FALSE))</f>
        <v>0.09</v>
      </c>
      <c r="AT5037" s="20">
        <f t="shared" ref="AT5037:AT5040" si="3967">IF(AD5037*AS5037&gt;0,AD5037*AS5037,AE5037*AS5037)</f>
        <v>126.72</v>
      </c>
      <c r="AU5037" s="20">
        <f t="shared" ref="AU5037:AU5040" si="3968">IF(AND(AK5037&lt;0,AK5037+AT5037&lt;0),-AT5037,AK5037)</f>
        <v>-40</v>
      </c>
    </row>
    <row r="5038" spans="1:47" x14ac:dyDescent="0.15">
      <c r="A5038" s="21" t="s">
        <v>1273</v>
      </c>
      <c r="B5038" s="22" t="s">
        <v>918</v>
      </c>
      <c r="C5038" s="22" t="s">
        <v>1178</v>
      </c>
      <c r="D5038" s="22" t="s">
        <v>1183</v>
      </c>
      <c r="E5038" s="22" t="s">
        <v>1622</v>
      </c>
      <c r="F5038" s="22" t="s">
        <v>1250</v>
      </c>
      <c r="G5038" s="22" t="s">
        <v>3801</v>
      </c>
      <c r="I5038" s="22">
        <v>15814198418</v>
      </c>
      <c r="J5038" s="22" t="s">
        <v>924</v>
      </c>
      <c r="K5038" s="22" t="s">
        <v>5853</v>
      </c>
      <c r="L5038" s="22" t="s">
        <v>1299</v>
      </c>
      <c r="M5038" s="22">
        <v>888</v>
      </c>
      <c r="N5038" s="22">
        <v>888</v>
      </c>
      <c r="O5038" s="22" t="s">
        <v>927</v>
      </c>
      <c r="P5038" s="22" t="s">
        <v>50</v>
      </c>
      <c r="Q5038" s="28"/>
      <c r="R5038" s="21" t="s">
        <v>77</v>
      </c>
      <c r="S5038" s="25" t="s">
        <v>1222</v>
      </c>
      <c r="T5038" s="21" t="s">
        <v>53</v>
      </c>
      <c r="U5038" s="21" t="s">
        <v>5901</v>
      </c>
      <c r="V5038" s="46">
        <v>1</v>
      </c>
      <c r="W5038" s="26">
        <f t="shared" si="3936"/>
        <v>1</v>
      </c>
      <c r="Y5038" s="21">
        <v>12</v>
      </c>
      <c r="Z5038" s="22">
        <f t="shared" si="3920"/>
        <v>888</v>
      </c>
      <c r="AA5038" s="20" t="s">
        <v>5794</v>
      </c>
      <c r="AB5038" s="22"/>
      <c r="AC5038" s="22">
        <v>1</v>
      </c>
      <c r="AD5038" s="22"/>
      <c r="AE5038" s="22">
        <f t="shared" si="3955"/>
        <v>888</v>
      </c>
      <c r="AF5038" s="22">
        <f t="shared" si="3938"/>
        <v>888</v>
      </c>
      <c r="AG5038" s="20"/>
      <c r="AH5038" s="22"/>
      <c r="AI5038" s="22"/>
      <c r="AJ5038" s="22">
        <f t="shared" si="3966"/>
        <v>888</v>
      </c>
      <c r="AK5038" s="22">
        <f>IF(O5038="(传统)XDSL",VLOOKUP(S5038,[2]直销续费率明细!C:I,7,FALSE)*1,IF(O5038="GPON+XDSL",VLOOKUP(S5038,[2]直销续费率明细!C:I,7,FALSE)*1,VLOOKUP(S5038,[2]直销续费率明细!C:I,5,FALSE)*1))</f>
        <v>-40</v>
      </c>
      <c r="AL5038" s="22" t="s">
        <v>1309</v>
      </c>
      <c r="AM5038" s="22"/>
      <c r="AN5038" s="22"/>
      <c r="AO5038" s="22" t="s">
        <v>5792</v>
      </c>
      <c r="AP5038" s="22" t="s">
        <v>1301</v>
      </c>
      <c r="AS5038" s="20">
        <f>IF(Y5038&gt;=10,VLOOKUP(U5038,[2]提成计算!B:T,19,FALSE),VLOOKUP(U5038,[2]提成计算!B:T,18,FALSE))</f>
        <v>0.1</v>
      </c>
      <c r="AT5038" s="20">
        <f t="shared" si="3967"/>
        <v>88.800000000000011</v>
      </c>
      <c r="AU5038" s="20">
        <f t="shared" si="3968"/>
        <v>-40</v>
      </c>
    </row>
    <row r="5039" spans="1:47" x14ac:dyDescent="0.15">
      <c r="A5039" s="21" t="s">
        <v>1273</v>
      </c>
      <c r="B5039" s="22" t="s">
        <v>918</v>
      </c>
      <c r="C5039" s="22" t="s">
        <v>1178</v>
      </c>
      <c r="D5039" s="22" t="s">
        <v>1183</v>
      </c>
      <c r="E5039" s="22" t="s">
        <v>6120</v>
      </c>
      <c r="F5039" s="22" t="s">
        <v>1250</v>
      </c>
      <c r="G5039" s="22" t="s">
        <v>6398</v>
      </c>
      <c r="I5039" s="22">
        <v>13829220237</v>
      </c>
      <c r="J5039" s="22" t="s">
        <v>924</v>
      </c>
      <c r="K5039" s="22" t="s">
        <v>6096</v>
      </c>
      <c r="L5039" s="22" t="s">
        <v>1918</v>
      </c>
      <c r="M5039" s="22">
        <v>680</v>
      </c>
      <c r="N5039" s="22">
        <v>680</v>
      </c>
      <c r="O5039" s="22" t="s">
        <v>1262</v>
      </c>
      <c r="P5039" s="22" t="s">
        <v>50</v>
      </c>
      <c r="Q5039" s="28"/>
      <c r="R5039" s="21" t="s">
        <v>77</v>
      </c>
      <c r="S5039" s="25" t="s">
        <v>1196</v>
      </c>
      <c r="T5039" s="21" t="s">
        <v>53</v>
      </c>
      <c r="U5039" s="21" t="s">
        <v>6097</v>
      </c>
      <c r="V5039" s="46">
        <v>1</v>
      </c>
      <c r="W5039" s="26">
        <f t="shared" si="3936"/>
        <v>1</v>
      </c>
      <c r="Y5039" s="21">
        <v>4</v>
      </c>
      <c r="Z5039" s="22">
        <f t="shared" si="3920"/>
        <v>680</v>
      </c>
      <c r="AA5039" s="20" t="s">
        <v>5794</v>
      </c>
      <c r="AB5039" s="22">
        <v>1</v>
      </c>
      <c r="AC5039" s="22"/>
      <c r="AD5039" s="22">
        <f t="shared" ref="AD5039:AD5040" si="3969">N5039</f>
        <v>680</v>
      </c>
      <c r="AE5039" s="22"/>
      <c r="AF5039" s="22">
        <f t="shared" si="3938"/>
        <v>680</v>
      </c>
      <c r="AG5039" s="20"/>
      <c r="AH5039" s="22"/>
      <c r="AI5039" s="22"/>
      <c r="AJ5039" s="22">
        <f t="shared" si="3966"/>
        <v>680</v>
      </c>
      <c r="AK5039" s="22">
        <f>IF(O5039="(传统)XDSL",VLOOKUP(S5039,[2]直销续费率明细!C:I,7,FALSE)*1,IF(O5039="GPON+XDSL",VLOOKUP(S5039,[2]直销续费率明细!C:I,7,FALSE)*1,VLOOKUP(S5039,[2]直销续费率明细!C:I,5,FALSE)*1))</f>
        <v>25</v>
      </c>
      <c r="AL5039" s="22" t="s">
        <v>1300</v>
      </c>
      <c r="AM5039" s="22"/>
      <c r="AN5039" s="22"/>
      <c r="AO5039" s="22" t="s">
        <v>2216</v>
      </c>
      <c r="AP5039" s="22" t="s">
        <v>2261</v>
      </c>
      <c r="AS5039" s="20">
        <f>IF(Y5039&gt;=10,VLOOKUP(U5039,[2]提成计算!B:T,19,FALSE),VLOOKUP(U5039,[2]提成计算!B:T,18,FALSE))</f>
        <v>0.06</v>
      </c>
      <c r="AT5039" s="20">
        <f t="shared" si="3967"/>
        <v>40.799999999999997</v>
      </c>
      <c r="AU5039" s="20">
        <f t="shared" si="3968"/>
        <v>25</v>
      </c>
    </row>
    <row r="5040" spans="1:47" x14ac:dyDescent="0.15">
      <c r="A5040" s="21" t="s">
        <v>1273</v>
      </c>
      <c r="B5040" s="22" t="s">
        <v>918</v>
      </c>
      <c r="C5040" s="22" t="s">
        <v>1178</v>
      </c>
      <c r="D5040" s="22" t="s">
        <v>1179</v>
      </c>
      <c r="E5040" s="22" t="s">
        <v>6141</v>
      </c>
      <c r="F5040" s="22" t="s">
        <v>1250</v>
      </c>
      <c r="G5040" s="22" t="s">
        <v>6399</v>
      </c>
      <c r="I5040" s="22">
        <v>18843153814</v>
      </c>
      <c r="J5040" s="22" t="s">
        <v>924</v>
      </c>
      <c r="K5040" s="22" t="s">
        <v>188</v>
      </c>
      <c r="L5040" s="22" t="s">
        <v>1918</v>
      </c>
      <c r="M5040" s="22">
        <v>680</v>
      </c>
      <c r="N5040" s="22">
        <v>680</v>
      </c>
      <c r="O5040" s="22" t="s">
        <v>927</v>
      </c>
      <c r="P5040" s="22" t="s">
        <v>50</v>
      </c>
      <c r="Q5040" s="28"/>
      <c r="R5040" s="21" t="s">
        <v>147</v>
      </c>
      <c r="S5040" s="25" t="s">
        <v>1182</v>
      </c>
      <c r="T5040" s="21" t="s">
        <v>53</v>
      </c>
      <c r="U5040" s="21" t="s">
        <v>6113</v>
      </c>
      <c r="V5040" s="46">
        <v>1</v>
      </c>
      <c r="W5040" s="26">
        <f t="shared" si="3936"/>
        <v>1</v>
      </c>
      <c r="Y5040" s="21">
        <v>4</v>
      </c>
      <c r="Z5040" s="22">
        <f t="shared" si="3920"/>
        <v>680</v>
      </c>
      <c r="AA5040" s="20" t="s">
        <v>2218</v>
      </c>
      <c r="AB5040" s="22">
        <v>1</v>
      </c>
      <c r="AC5040" s="22"/>
      <c r="AD5040" s="22">
        <f t="shared" si="3969"/>
        <v>680</v>
      </c>
      <c r="AE5040" s="22"/>
      <c r="AF5040" s="22">
        <f t="shared" si="3938"/>
        <v>680</v>
      </c>
      <c r="AG5040" s="20"/>
      <c r="AH5040" s="22"/>
      <c r="AI5040" s="22"/>
      <c r="AJ5040" s="22">
        <f t="shared" si="3966"/>
        <v>680</v>
      </c>
      <c r="AK5040" s="22">
        <f>IF(O5040="(传统)XDSL",VLOOKUP(S5040,[2]直销续费率明细!C:I,7,FALSE)*1,IF(O5040="GPON+XDSL",VLOOKUP(S5040,[2]直销续费率明细!C:I,7,FALSE)*1,VLOOKUP(S5040,[2]直销续费率明细!C:I,5,FALSE)*1))</f>
        <v>15</v>
      </c>
      <c r="AL5040" s="22" t="s">
        <v>1309</v>
      </c>
      <c r="AM5040" s="22"/>
      <c r="AN5040" s="22"/>
      <c r="AO5040" s="22" t="s">
        <v>2216</v>
      </c>
      <c r="AP5040" s="22" t="s">
        <v>2261</v>
      </c>
      <c r="AS5040" s="20">
        <f>IF(Y5040&gt;=10,VLOOKUP(U5040,[2]提成计算!B:T,19,FALSE),VLOOKUP(U5040,[2]提成计算!B:T,18,FALSE))</f>
        <v>0.06</v>
      </c>
      <c r="AT5040" s="20">
        <f t="shared" si="3967"/>
        <v>40.799999999999997</v>
      </c>
      <c r="AU5040" s="20">
        <f t="shared" si="3968"/>
        <v>15</v>
      </c>
    </row>
    <row r="5041" spans="1:47" x14ac:dyDescent="0.15">
      <c r="A5041" s="21" t="s">
        <v>1273</v>
      </c>
      <c r="B5041" s="22" t="s">
        <v>918</v>
      </c>
      <c r="C5041" s="22" t="s">
        <v>1178</v>
      </c>
      <c r="D5041" s="22" t="s">
        <v>1189</v>
      </c>
      <c r="E5041" s="22" t="s">
        <v>1218</v>
      </c>
      <c r="F5041" s="22" t="s">
        <v>1250</v>
      </c>
      <c r="G5041" s="22" t="s">
        <v>6400</v>
      </c>
      <c r="I5041" s="22">
        <v>13699761428</v>
      </c>
      <c r="J5041" s="20" t="s">
        <v>2335</v>
      </c>
      <c r="K5041" s="22" t="s">
        <v>266</v>
      </c>
      <c r="L5041" s="22" t="s">
        <v>1898</v>
      </c>
      <c r="M5041" s="22">
        <v>1398</v>
      </c>
      <c r="N5041" s="22">
        <v>1398</v>
      </c>
      <c r="O5041" s="22" t="s">
        <v>927</v>
      </c>
      <c r="P5041" s="22" t="s">
        <v>50</v>
      </c>
      <c r="Q5041" s="28" t="s">
        <v>2335</v>
      </c>
      <c r="R5041" s="21" t="s">
        <v>117</v>
      </c>
      <c r="S5041" s="21"/>
      <c r="T5041" s="21" t="s">
        <v>53</v>
      </c>
      <c r="U5041" s="21" t="s">
        <v>6272</v>
      </c>
      <c r="V5041" s="46">
        <v>1</v>
      </c>
      <c r="W5041" s="26">
        <f t="shared" si="3936"/>
        <v>1</v>
      </c>
      <c r="X5041" s="26">
        <f t="shared" si="3942"/>
        <v>1</v>
      </c>
      <c r="Y5041" s="21">
        <v>20</v>
      </c>
      <c r="Z5041" s="22">
        <f t="shared" si="3920"/>
        <v>1398</v>
      </c>
      <c r="AA5041" s="20" t="s">
        <v>2218</v>
      </c>
      <c r="AB5041" s="22"/>
      <c r="AC5041" s="22">
        <v>1</v>
      </c>
      <c r="AD5041" s="22"/>
      <c r="AE5041" s="22">
        <f t="shared" ref="AE5041:AE5044" si="3970">N5041</f>
        <v>1398</v>
      </c>
      <c r="AF5041" s="22">
        <f t="shared" si="3938"/>
        <v>1398</v>
      </c>
      <c r="AG5041" s="20">
        <f>N5041</f>
        <v>1398</v>
      </c>
      <c r="AH5041" s="20" t="str">
        <f>VLOOKUP(U5041,[1]提成计算!B:I,8,FALSE)</f>
        <v xml:space="preserve"> </v>
      </c>
      <c r="AI5041" s="20"/>
      <c r="AJ5041" s="22"/>
      <c r="AK5041" s="22"/>
      <c r="AM5041" s="22"/>
      <c r="AN5041" s="22"/>
      <c r="AO5041" s="22" t="s">
        <v>5792</v>
      </c>
      <c r="AP5041" s="22" t="s">
        <v>1301</v>
      </c>
      <c r="AS5041" s="20"/>
      <c r="AT5041" s="20"/>
      <c r="AU5041" s="20"/>
    </row>
    <row r="5042" spans="1:47" x14ac:dyDescent="0.15">
      <c r="A5042" s="21" t="s">
        <v>1273</v>
      </c>
      <c r="B5042" s="22" t="s">
        <v>918</v>
      </c>
      <c r="C5042" s="22" t="s">
        <v>1178</v>
      </c>
      <c r="D5042" s="22" t="s">
        <v>1179</v>
      </c>
      <c r="E5042" s="22" t="s">
        <v>1236</v>
      </c>
      <c r="F5042" s="22" t="s">
        <v>1250</v>
      </c>
      <c r="G5042" s="22" t="s">
        <v>6401</v>
      </c>
      <c r="I5042" s="22">
        <v>13686201968</v>
      </c>
      <c r="J5042" s="22" t="s">
        <v>924</v>
      </c>
      <c r="K5042" s="22" t="s">
        <v>146</v>
      </c>
      <c r="L5042" s="22" t="s">
        <v>1299</v>
      </c>
      <c r="M5042" s="22">
        <v>888</v>
      </c>
      <c r="N5042" s="22">
        <v>888</v>
      </c>
      <c r="O5042" s="22" t="s">
        <v>927</v>
      </c>
      <c r="P5042" s="22" t="s">
        <v>50</v>
      </c>
      <c r="Q5042" s="28"/>
      <c r="R5042" s="21" t="s">
        <v>147</v>
      </c>
      <c r="S5042" s="25" t="s">
        <v>1234</v>
      </c>
      <c r="T5042" s="21" t="s">
        <v>53</v>
      </c>
      <c r="U5042" s="21" t="s">
        <v>5899</v>
      </c>
      <c r="V5042" s="46">
        <v>1</v>
      </c>
      <c r="W5042" s="26">
        <f t="shared" si="3936"/>
        <v>1</v>
      </c>
      <c r="Y5042" s="21">
        <v>12</v>
      </c>
      <c r="Z5042" s="22">
        <f t="shared" si="3920"/>
        <v>888</v>
      </c>
      <c r="AA5042" s="20" t="s">
        <v>5794</v>
      </c>
      <c r="AB5042" s="22"/>
      <c r="AC5042" s="22">
        <v>1</v>
      </c>
      <c r="AD5042" s="22"/>
      <c r="AE5042" s="22">
        <f t="shared" si="3970"/>
        <v>888</v>
      </c>
      <c r="AF5042" s="22">
        <f t="shared" si="3938"/>
        <v>888</v>
      </c>
      <c r="AG5042" s="20"/>
      <c r="AH5042" s="22"/>
      <c r="AI5042" s="22"/>
      <c r="AJ5042" s="22">
        <f t="shared" ref="AJ5042:AJ5049" si="3971">N5042</f>
        <v>888</v>
      </c>
      <c r="AK5042" s="22">
        <f>IF(O5042="(传统)XDSL",VLOOKUP(S5042,[2]直销续费率明细!C:I,7,FALSE)*1,IF(O5042="GPON+XDSL",VLOOKUP(S5042,[2]直销续费率明细!C:I,7,FALSE)*1,VLOOKUP(S5042,[2]直销续费率明细!C:I,5,FALSE)*1))</f>
        <v>-40</v>
      </c>
      <c r="AL5042" s="22" t="s">
        <v>1300</v>
      </c>
      <c r="AM5042" s="22"/>
      <c r="AN5042" s="22"/>
      <c r="AO5042" s="22" t="s">
        <v>5792</v>
      </c>
      <c r="AP5042" s="22" t="s">
        <v>1301</v>
      </c>
      <c r="AS5042" s="20">
        <f>IF(Y5042&gt;=10,VLOOKUP(U5042,[2]提成计算!B:T,19,FALSE),VLOOKUP(U5042,[2]提成计算!B:T,18,FALSE))</f>
        <v>0.09</v>
      </c>
      <c r="AT5042" s="20">
        <f t="shared" ref="AT5042" si="3972">IF(AD5042*AS5042&gt;0,AD5042*AS5042,AE5042*AS5042)</f>
        <v>79.92</v>
      </c>
      <c r="AU5042" s="20">
        <f t="shared" ref="AU5042" si="3973">IF(AND(AK5042&lt;0,AK5042+AT5042&lt;0),-AT5042,AK5042)</f>
        <v>-40</v>
      </c>
    </row>
    <row r="5043" spans="1:47" x14ac:dyDescent="0.15">
      <c r="A5043" s="21" t="s">
        <v>1273</v>
      </c>
      <c r="B5043" s="22" t="s">
        <v>918</v>
      </c>
      <c r="C5043" s="22" t="s">
        <v>1178</v>
      </c>
      <c r="D5043" s="22" t="s">
        <v>1189</v>
      </c>
      <c r="E5043" s="22" t="s">
        <v>5894</v>
      </c>
      <c r="F5043" s="22" t="s">
        <v>1250</v>
      </c>
      <c r="G5043" s="22" t="s">
        <v>6402</v>
      </c>
      <c r="I5043" s="22">
        <v>13415936974</v>
      </c>
      <c r="J5043" s="22" t="s">
        <v>924</v>
      </c>
      <c r="K5043" s="22" t="s">
        <v>166</v>
      </c>
      <c r="L5043" s="22" t="s">
        <v>1299</v>
      </c>
      <c r="M5043" s="22">
        <v>888</v>
      </c>
      <c r="N5043" s="22">
        <v>888</v>
      </c>
      <c r="O5043" s="22" t="s">
        <v>927</v>
      </c>
      <c r="P5043" s="22" t="s">
        <v>50</v>
      </c>
      <c r="Q5043" s="28"/>
      <c r="R5043" s="21" t="s">
        <v>77</v>
      </c>
      <c r="S5043" s="25" t="s">
        <v>5896</v>
      </c>
      <c r="T5043" s="21" t="s">
        <v>5850</v>
      </c>
      <c r="U5043" s="21"/>
      <c r="V5043" s="46">
        <v>1</v>
      </c>
      <c r="W5043" s="26">
        <f t="shared" si="3936"/>
        <v>1</v>
      </c>
      <c r="Y5043" s="21">
        <v>12</v>
      </c>
      <c r="Z5043" s="22">
        <f t="shared" si="3920"/>
        <v>888</v>
      </c>
      <c r="AA5043" s="20" t="s">
        <v>5794</v>
      </c>
      <c r="AB5043" s="22"/>
      <c r="AC5043" s="22">
        <v>1</v>
      </c>
      <c r="AD5043" s="22"/>
      <c r="AE5043" s="22">
        <f t="shared" si="3970"/>
        <v>888</v>
      </c>
      <c r="AF5043" s="22">
        <f t="shared" si="3938"/>
        <v>888</v>
      </c>
      <c r="AG5043" s="20"/>
      <c r="AH5043" s="22"/>
      <c r="AI5043" s="22"/>
      <c r="AJ5043" s="22">
        <f t="shared" si="3971"/>
        <v>888</v>
      </c>
      <c r="AK5043" s="22">
        <f>IF(O5043="(传统)XDSL",VLOOKUP(S5043,[1]续费率明细!C:I,7,FALSE)*1,IF(O5043="GPON+XDSL",VLOOKUP(S5043,[1]续费率明细!C:I,7,FALSE)*1,VLOOKUP(S5043,[1]续费率明细!C:I,5,FALSE)*1))</f>
        <v>-40</v>
      </c>
      <c r="AL5043" s="22" t="s">
        <v>1309</v>
      </c>
      <c r="AM5043" s="22"/>
      <c r="AN5043" s="22"/>
      <c r="AO5043" s="22" t="s">
        <v>5792</v>
      </c>
      <c r="AP5043" s="22" t="s">
        <v>1301</v>
      </c>
      <c r="AS5043" s="20"/>
      <c r="AT5043" s="20"/>
      <c r="AU5043" s="20"/>
    </row>
    <row r="5044" spans="1:47" x14ac:dyDescent="0.15">
      <c r="A5044" s="21" t="s">
        <v>1273</v>
      </c>
      <c r="B5044" s="22" t="s">
        <v>918</v>
      </c>
      <c r="C5044" s="22" t="s">
        <v>1178</v>
      </c>
      <c r="D5044" s="22" t="s">
        <v>1189</v>
      </c>
      <c r="E5044" s="22" t="s">
        <v>1497</v>
      </c>
      <c r="F5044" s="22" t="s">
        <v>1250</v>
      </c>
      <c r="G5044" s="22" t="s">
        <v>6403</v>
      </c>
      <c r="I5044" s="22">
        <v>13712539978</v>
      </c>
      <c r="J5044" s="22" t="s">
        <v>924</v>
      </c>
      <c r="K5044" s="22" t="s">
        <v>237</v>
      </c>
      <c r="L5044" s="22" t="s">
        <v>1299</v>
      </c>
      <c r="M5044" s="22">
        <v>888</v>
      </c>
      <c r="N5044" s="22">
        <v>888</v>
      </c>
      <c r="O5044" s="22" t="s">
        <v>927</v>
      </c>
      <c r="P5044" s="22" t="s">
        <v>50</v>
      </c>
      <c r="Q5044" s="28"/>
      <c r="R5044" s="21" t="s">
        <v>117</v>
      </c>
      <c r="S5044" s="25" t="s">
        <v>1192</v>
      </c>
      <c r="T5044" s="21" t="s">
        <v>53</v>
      </c>
      <c r="U5044" s="21" t="s">
        <v>5938</v>
      </c>
      <c r="V5044" s="46">
        <v>1</v>
      </c>
      <c r="W5044" s="26">
        <f t="shared" si="3936"/>
        <v>1</v>
      </c>
      <c r="Y5044" s="21">
        <v>12</v>
      </c>
      <c r="Z5044" s="22">
        <f t="shared" si="3920"/>
        <v>888</v>
      </c>
      <c r="AA5044" s="20" t="s">
        <v>5794</v>
      </c>
      <c r="AB5044" s="22"/>
      <c r="AC5044" s="22">
        <v>1</v>
      </c>
      <c r="AD5044" s="22"/>
      <c r="AE5044" s="22">
        <f t="shared" si="3970"/>
        <v>888</v>
      </c>
      <c r="AF5044" s="22">
        <f t="shared" si="3938"/>
        <v>888</v>
      </c>
      <c r="AG5044" s="20"/>
      <c r="AH5044" s="22"/>
      <c r="AI5044" s="22"/>
      <c r="AJ5044" s="22">
        <f t="shared" si="3971"/>
        <v>888</v>
      </c>
      <c r="AK5044" s="22">
        <f>IF(O5044="(传统)XDSL",VLOOKUP(S5044,[2]直销续费率明细!C:I,7,FALSE)*1,IF(O5044="GPON+XDSL",VLOOKUP(S5044,[2]直销续费率明细!C:I,7,FALSE)*1,VLOOKUP(S5044,[2]直销续费率明细!C:I,5,FALSE)*1))</f>
        <v>-40</v>
      </c>
      <c r="AL5044" s="22" t="s">
        <v>1309</v>
      </c>
      <c r="AM5044" s="22"/>
      <c r="AN5044" s="22"/>
      <c r="AO5044" s="22" t="s">
        <v>5792</v>
      </c>
      <c r="AP5044" s="22" t="s">
        <v>1301</v>
      </c>
      <c r="AS5044" s="20">
        <f>IF(Y5044&gt;=10,VLOOKUP(U5044,[2]提成计算!B:T,19,FALSE),VLOOKUP(U5044,[2]提成计算!B:T,18,FALSE))</f>
        <v>0.09</v>
      </c>
      <c r="AT5044" s="20">
        <f t="shared" ref="AT5044" si="3974">IF(AD5044*AS5044&gt;0,AD5044*AS5044,AE5044*AS5044)</f>
        <v>79.92</v>
      </c>
      <c r="AU5044" s="20">
        <f t="shared" ref="AU5044" si="3975">IF(AND(AK5044&lt;0,AK5044+AT5044&lt;0),-AT5044,AK5044)</f>
        <v>-40</v>
      </c>
    </row>
    <row r="5045" spans="1:47" s="31" customFormat="1" x14ac:dyDescent="0.15">
      <c r="A5045" s="30" t="s">
        <v>1273</v>
      </c>
      <c r="B5045" s="31" t="s">
        <v>918</v>
      </c>
      <c r="C5045" s="31" t="s">
        <v>1178</v>
      </c>
      <c r="D5045" s="31" t="s">
        <v>1183</v>
      </c>
      <c r="E5045" s="31" t="s">
        <v>1599</v>
      </c>
      <c r="F5045" s="31" t="s">
        <v>1250</v>
      </c>
      <c r="G5045" s="31" t="s">
        <v>6404</v>
      </c>
      <c r="I5045" s="31">
        <v>13925584384</v>
      </c>
      <c r="J5045" s="31" t="s">
        <v>924</v>
      </c>
      <c r="K5045" s="31" t="s">
        <v>6405</v>
      </c>
      <c r="L5045" s="31" t="s">
        <v>2501</v>
      </c>
      <c r="M5045" s="31">
        <v>240</v>
      </c>
      <c r="N5045" s="31">
        <v>240</v>
      </c>
      <c r="O5045" s="31" t="s">
        <v>927</v>
      </c>
      <c r="P5045" s="31" t="s">
        <v>50</v>
      </c>
      <c r="Q5045" s="35"/>
      <c r="R5045" s="31" t="s">
        <v>6084</v>
      </c>
      <c r="S5045" s="30"/>
      <c r="T5045" s="30" t="s">
        <v>948</v>
      </c>
      <c r="U5045" s="31" t="s">
        <v>6085</v>
      </c>
      <c r="V5045" s="47">
        <f>3/12</f>
        <v>0.25</v>
      </c>
      <c r="W5045" s="33">
        <f t="shared" si="3936"/>
        <v>0.25</v>
      </c>
      <c r="X5045" s="33"/>
      <c r="Y5045" s="30">
        <v>4</v>
      </c>
      <c r="Z5045" s="31">
        <f t="shared" si="3920"/>
        <v>240</v>
      </c>
      <c r="AA5045" s="36" t="s">
        <v>5794</v>
      </c>
      <c r="AB5045" s="31">
        <v>1</v>
      </c>
      <c r="AG5045" s="36"/>
      <c r="AL5045" s="31" t="s">
        <v>1309</v>
      </c>
      <c r="AO5045" s="31" t="s">
        <v>5792</v>
      </c>
      <c r="AP5045" s="31" t="s">
        <v>6158</v>
      </c>
      <c r="AS5045" s="36"/>
      <c r="AT5045" s="36"/>
      <c r="AU5045" s="36"/>
    </row>
    <row r="5046" spans="1:47" x14ac:dyDescent="0.15">
      <c r="A5046" s="21" t="s">
        <v>1273</v>
      </c>
      <c r="B5046" s="22" t="s">
        <v>918</v>
      </c>
      <c r="C5046" s="22" t="s">
        <v>1178</v>
      </c>
      <c r="D5046" s="22" t="s">
        <v>1183</v>
      </c>
      <c r="E5046" s="22" t="s">
        <v>1193</v>
      </c>
      <c r="F5046" s="22" t="s">
        <v>1250</v>
      </c>
      <c r="G5046" s="22" t="s">
        <v>6406</v>
      </c>
      <c r="I5046" s="22">
        <v>13414330302</v>
      </c>
      <c r="J5046" s="22" t="s">
        <v>924</v>
      </c>
      <c r="K5046" s="22" t="s">
        <v>174</v>
      </c>
      <c r="L5046" s="22" t="s">
        <v>1299</v>
      </c>
      <c r="M5046" s="22">
        <v>888</v>
      </c>
      <c r="N5046" s="22">
        <v>888</v>
      </c>
      <c r="O5046" s="22" t="s">
        <v>927</v>
      </c>
      <c r="P5046" s="22" t="s">
        <v>50</v>
      </c>
      <c r="Q5046" s="28"/>
      <c r="R5046" s="21" t="s">
        <v>77</v>
      </c>
      <c r="S5046" s="25" t="s">
        <v>1466</v>
      </c>
      <c r="T5046" s="21" t="s">
        <v>5850</v>
      </c>
      <c r="U5046" s="21"/>
      <c r="V5046" s="46">
        <v>1</v>
      </c>
      <c r="W5046" s="26">
        <f t="shared" si="3936"/>
        <v>1</v>
      </c>
      <c r="Y5046" s="21">
        <v>12</v>
      </c>
      <c r="Z5046" s="22">
        <f t="shared" si="3920"/>
        <v>888</v>
      </c>
      <c r="AA5046" s="20" t="s">
        <v>5794</v>
      </c>
      <c r="AB5046" s="22"/>
      <c r="AC5046" s="22">
        <v>1</v>
      </c>
      <c r="AD5046" s="22"/>
      <c r="AE5046" s="22">
        <f t="shared" ref="AE5046:AE5049" si="3976">N5046</f>
        <v>888</v>
      </c>
      <c r="AF5046" s="22">
        <f t="shared" si="3938"/>
        <v>888</v>
      </c>
      <c r="AG5046" s="20"/>
      <c r="AH5046" s="22"/>
      <c r="AI5046" s="22"/>
      <c r="AJ5046" s="22">
        <f t="shared" si="3971"/>
        <v>888</v>
      </c>
      <c r="AK5046" s="22">
        <f>IF(O5046="(传统)XDSL",VLOOKUP(S5046,[1]续费率明细!C:I,7,FALSE)*1,IF(O5046="GPON+XDSL",VLOOKUP(S5046,[1]续费率明细!C:I,7,FALSE)*1,VLOOKUP(S5046,[1]续费率明细!C:I,5,FALSE)*1))</f>
        <v>-40</v>
      </c>
      <c r="AL5046" s="22" t="s">
        <v>1309</v>
      </c>
      <c r="AM5046" s="22"/>
      <c r="AN5046" s="22"/>
      <c r="AO5046" s="22" t="s">
        <v>2216</v>
      </c>
      <c r="AP5046" s="22" t="s">
        <v>1301</v>
      </c>
      <c r="AS5046" s="20"/>
      <c r="AT5046" s="20"/>
      <c r="AU5046" s="20"/>
    </row>
    <row r="5047" spans="1:47" x14ac:dyDescent="0.15">
      <c r="A5047" s="21" t="s">
        <v>1273</v>
      </c>
      <c r="B5047" s="22" t="s">
        <v>918</v>
      </c>
      <c r="C5047" s="22" t="s">
        <v>1178</v>
      </c>
      <c r="D5047" s="22" t="s">
        <v>1183</v>
      </c>
      <c r="E5047" s="22" t="s">
        <v>6062</v>
      </c>
      <c r="F5047" s="22" t="s">
        <v>1250</v>
      </c>
      <c r="G5047" s="22" t="s">
        <v>6407</v>
      </c>
      <c r="I5047" s="22">
        <v>15017068556</v>
      </c>
      <c r="J5047" s="22" t="s">
        <v>924</v>
      </c>
      <c r="K5047" s="22" t="s">
        <v>311</v>
      </c>
      <c r="L5047" s="22" t="s">
        <v>1299</v>
      </c>
      <c r="M5047" s="22">
        <v>888</v>
      </c>
      <c r="N5047" s="22">
        <v>888</v>
      </c>
      <c r="O5047" s="22" t="s">
        <v>927</v>
      </c>
      <c r="P5047" s="22" t="s">
        <v>50</v>
      </c>
      <c r="Q5047" s="28"/>
      <c r="R5047" s="21" t="s">
        <v>77</v>
      </c>
      <c r="S5047" s="25" t="s">
        <v>1604</v>
      </c>
      <c r="T5047" s="21" t="s">
        <v>53</v>
      </c>
      <c r="U5047" s="21" t="s">
        <v>6081</v>
      </c>
      <c r="V5047" s="46">
        <v>1</v>
      </c>
      <c r="W5047" s="26">
        <f t="shared" si="3936"/>
        <v>1</v>
      </c>
      <c r="Y5047" s="21">
        <v>12</v>
      </c>
      <c r="Z5047" s="22">
        <f t="shared" si="3920"/>
        <v>888</v>
      </c>
      <c r="AA5047" s="20" t="s">
        <v>2218</v>
      </c>
      <c r="AB5047" s="22"/>
      <c r="AC5047" s="22">
        <v>1</v>
      </c>
      <c r="AD5047" s="22"/>
      <c r="AE5047" s="22">
        <f t="shared" si="3976"/>
        <v>888</v>
      </c>
      <c r="AF5047" s="22">
        <f t="shared" si="3938"/>
        <v>888</v>
      </c>
      <c r="AG5047" s="20"/>
      <c r="AH5047" s="22"/>
      <c r="AI5047" s="22"/>
      <c r="AJ5047" s="22">
        <f t="shared" si="3971"/>
        <v>888</v>
      </c>
      <c r="AK5047" s="22">
        <f>IF(O5047="(传统)XDSL",VLOOKUP(S5047,[2]直销续费率明细!C:I,7,FALSE)*1,IF(O5047="GPON+XDSL",VLOOKUP(S5047,[2]直销续费率明细!C:I,7,FALSE)*1,VLOOKUP(S5047,[2]直销续费率明细!C:I,5,FALSE)*1))</f>
        <v>-40</v>
      </c>
      <c r="AL5047" s="22" t="s">
        <v>1309</v>
      </c>
      <c r="AM5047" s="22"/>
      <c r="AN5047" s="22"/>
      <c r="AO5047" s="22" t="s">
        <v>2216</v>
      </c>
      <c r="AP5047" s="22" t="s">
        <v>1301</v>
      </c>
      <c r="AS5047" s="20">
        <f>IF(Y5047&gt;=10,VLOOKUP(U5047,[2]提成计算!B:T,19,FALSE),VLOOKUP(U5047,[2]提成计算!B:T,18,FALSE))</f>
        <v>0.09</v>
      </c>
      <c r="AT5047" s="20">
        <f t="shared" ref="AT5047:AT5049" si="3977">IF(AD5047*AS5047&gt;0,AD5047*AS5047,AE5047*AS5047)</f>
        <v>79.92</v>
      </c>
      <c r="AU5047" s="20">
        <f t="shared" ref="AU5047:AU5049" si="3978">IF(AND(AK5047&lt;0,AK5047+AT5047&lt;0),-AT5047,AK5047)</f>
        <v>-40</v>
      </c>
    </row>
    <row r="5048" spans="1:47" x14ac:dyDescent="0.15">
      <c r="A5048" s="21" t="s">
        <v>1273</v>
      </c>
      <c r="B5048" s="22" t="s">
        <v>918</v>
      </c>
      <c r="C5048" s="22" t="s">
        <v>1178</v>
      </c>
      <c r="D5048" s="22" t="s">
        <v>1183</v>
      </c>
      <c r="E5048" s="22" t="s">
        <v>1599</v>
      </c>
      <c r="F5048" s="22" t="s">
        <v>1250</v>
      </c>
      <c r="G5048" s="22" t="s">
        <v>6408</v>
      </c>
      <c r="I5048" s="22">
        <v>13580819768</v>
      </c>
      <c r="J5048" s="22" t="s">
        <v>924</v>
      </c>
      <c r="K5048" s="22" t="s">
        <v>1247</v>
      </c>
      <c r="L5048" s="22" t="s">
        <v>2137</v>
      </c>
      <c r="M5048" s="22">
        <v>1408</v>
      </c>
      <c r="N5048" s="22">
        <v>1408</v>
      </c>
      <c r="O5048" s="22" t="s">
        <v>927</v>
      </c>
      <c r="P5048" s="22" t="s">
        <v>50</v>
      </c>
      <c r="Q5048" s="28"/>
      <c r="R5048" s="21" t="s">
        <v>77</v>
      </c>
      <c r="S5048" s="25" t="s">
        <v>1466</v>
      </c>
      <c r="T5048" s="21" t="s">
        <v>53</v>
      </c>
      <c r="U5048" s="21" t="s">
        <v>6211</v>
      </c>
      <c r="V5048" s="46">
        <v>1</v>
      </c>
      <c r="W5048" s="26">
        <f t="shared" si="3936"/>
        <v>1</v>
      </c>
      <c r="Y5048" s="21">
        <v>12</v>
      </c>
      <c r="Z5048" s="22">
        <f t="shared" si="3920"/>
        <v>1408</v>
      </c>
      <c r="AA5048" s="20" t="s">
        <v>2218</v>
      </c>
      <c r="AB5048" s="22"/>
      <c r="AC5048" s="22">
        <v>1</v>
      </c>
      <c r="AD5048" s="22"/>
      <c r="AE5048" s="22">
        <f t="shared" si="3976"/>
        <v>1408</v>
      </c>
      <c r="AF5048" s="22">
        <f t="shared" si="3938"/>
        <v>1408</v>
      </c>
      <c r="AG5048" s="20"/>
      <c r="AH5048" s="22"/>
      <c r="AI5048" s="22"/>
      <c r="AJ5048" s="22">
        <f t="shared" si="3971"/>
        <v>1408</v>
      </c>
      <c r="AK5048" s="22">
        <f>IF(O5048="(传统)XDSL",VLOOKUP(S5048,[2]直销续费率明细!C:I,7,FALSE)*1,IF(O5048="GPON+XDSL",VLOOKUP(S5048,[2]直销续费率明细!C:I,7,FALSE)*1,VLOOKUP(S5048,[2]直销续费率明细!C:I,5,FALSE)*1))</f>
        <v>-40</v>
      </c>
      <c r="AL5048" s="22" t="s">
        <v>1309</v>
      </c>
      <c r="AM5048" s="22"/>
      <c r="AN5048" s="22"/>
      <c r="AO5048" s="22" t="s">
        <v>2216</v>
      </c>
      <c r="AP5048" s="22" t="s">
        <v>1301</v>
      </c>
      <c r="AS5048" s="20">
        <f>IF(Y5048&gt;=10,VLOOKUP(U5048,[2]提成计算!B:T,19,FALSE),VLOOKUP(U5048,[2]提成计算!B:T,18,FALSE))</f>
        <v>0.09</v>
      </c>
      <c r="AT5048" s="20">
        <f t="shared" si="3977"/>
        <v>126.72</v>
      </c>
      <c r="AU5048" s="20">
        <f t="shared" si="3978"/>
        <v>-40</v>
      </c>
    </row>
    <row r="5049" spans="1:47" x14ac:dyDescent="0.15">
      <c r="A5049" s="21" t="s">
        <v>1273</v>
      </c>
      <c r="B5049" s="22" t="s">
        <v>918</v>
      </c>
      <c r="C5049" s="22" t="s">
        <v>1178</v>
      </c>
      <c r="D5049" s="22" t="s">
        <v>1183</v>
      </c>
      <c r="E5049" s="22" t="s">
        <v>1599</v>
      </c>
      <c r="F5049" s="22" t="s">
        <v>1250</v>
      </c>
      <c r="G5049" s="22" t="s">
        <v>6409</v>
      </c>
      <c r="I5049" s="22">
        <v>13532392223</v>
      </c>
      <c r="J5049" s="22" t="s">
        <v>924</v>
      </c>
      <c r="K5049" s="22" t="s">
        <v>1247</v>
      </c>
      <c r="L5049" s="22" t="s">
        <v>2137</v>
      </c>
      <c r="M5049" s="22">
        <v>1408</v>
      </c>
      <c r="N5049" s="22">
        <v>1408</v>
      </c>
      <c r="O5049" s="22" t="s">
        <v>927</v>
      </c>
      <c r="P5049" s="22" t="s">
        <v>50</v>
      </c>
      <c r="Q5049" s="28"/>
      <c r="R5049" s="21" t="s">
        <v>77</v>
      </c>
      <c r="S5049" s="25" t="s">
        <v>1466</v>
      </c>
      <c r="T5049" s="21" t="s">
        <v>53</v>
      </c>
      <c r="U5049" s="21" t="s">
        <v>6211</v>
      </c>
      <c r="V5049" s="46">
        <v>1</v>
      </c>
      <c r="W5049" s="26">
        <f t="shared" si="3936"/>
        <v>1</v>
      </c>
      <c r="Y5049" s="21">
        <v>12</v>
      </c>
      <c r="Z5049" s="22">
        <f t="shared" si="3920"/>
        <v>1408</v>
      </c>
      <c r="AA5049" s="20" t="s">
        <v>2218</v>
      </c>
      <c r="AB5049" s="22"/>
      <c r="AC5049" s="22">
        <v>1</v>
      </c>
      <c r="AD5049" s="22"/>
      <c r="AE5049" s="22">
        <f t="shared" si="3976"/>
        <v>1408</v>
      </c>
      <c r="AF5049" s="22">
        <f t="shared" si="3938"/>
        <v>1408</v>
      </c>
      <c r="AG5049" s="20"/>
      <c r="AH5049" s="22"/>
      <c r="AI5049" s="22"/>
      <c r="AJ5049" s="22">
        <f t="shared" si="3971"/>
        <v>1408</v>
      </c>
      <c r="AK5049" s="22">
        <f>IF(O5049="(传统)XDSL",VLOOKUP(S5049,[2]直销续费率明细!C:I,7,FALSE)*1,IF(O5049="GPON+XDSL",VLOOKUP(S5049,[2]直销续费率明细!C:I,7,FALSE)*1,VLOOKUP(S5049,[2]直销续费率明细!C:I,5,FALSE)*1))</f>
        <v>-40</v>
      </c>
      <c r="AL5049" s="22" t="s">
        <v>1309</v>
      </c>
      <c r="AM5049" s="22"/>
      <c r="AN5049" s="22"/>
      <c r="AO5049" s="22" t="s">
        <v>2216</v>
      </c>
      <c r="AP5049" s="22" t="s">
        <v>1301</v>
      </c>
      <c r="AS5049" s="20">
        <f>IF(Y5049&gt;=10,VLOOKUP(U5049,[2]提成计算!B:T,19,FALSE),VLOOKUP(U5049,[2]提成计算!B:T,18,FALSE))</f>
        <v>0.09</v>
      </c>
      <c r="AT5049" s="20">
        <f t="shared" si="3977"/>
        <v>126.72</v>
      </c>
      <c r="AU5049" s="20">
        <f t="shared" si="3978"/>
        <v>-40</v>
      </c>
    </row>
    <row r="5050" spans="1:47" x14ac:dyDescent="0.15">
      <c r="A5050" s="21" t="s">
        <v>1273</v>
      </c>
      <c r="B5050" s="22" t="s">
        <v>918</v>
      </c>
      <c r="C5050" s="22" t="s">
        <v>1178</v>
      </c>
      <c r="D5050" s="22" t="s">
        <v>1183</v>
      </c>
      <c r="E5050" s="22" t="s">
        <v>1193</v>
      </c>
      <c r="F5050" s="22" t="s">
        <v>1250</v>
      </c>
      <c r="G5050" s="22" t="s">
        <v>6015</v>
      </c>
      <c r="I5050" s="22">
        <v>13826918961</v>
      </c>
      <c r="J5050" s="22" t="s">
        <v>1500</v>
      </c>
      <c r="K5050" s="22" t="s">
        <v>1247</v>
      </c>
      <c r="L5050" s="22" t="s">
        <v>1277</v>
      </c>
      <c r="M5050" s="22">
        <v>-1135</v>
      </c>
      <c r="N5050" s="22">
        <v>-1135</v>
      </c>
      <c r="O5050" s="22" t="s">
        <v>927</v>
      </c>
      <c r="P5050" s="22" t="s">
        <v>1910</v>
      </c>
      <c r="Q5050" s="28"/>
      <c r="R5050" s="21" t="s">
        <v>77</v>
      </c>
      <c r="S5050" s="21"/>
      <c r="T5050" s="21" t="s">
        <v>53</v>
      </c>
      <c r="U5050" s="21" t="s">
        <v>6211</v>
      </c>
      <c r="V5050" s="46"/>
      <c r="Y5050" s="21">
        <v>2</v>
      </c>
      <c r="Z5050" s="22">
        <f t="shared" si="3920"/>
        <v>-1135</v>
      </c>
      <c r="AA5050" s="20" t="s">
        <v>1911</v>
      </c>
      <c r="AB5050" s="22"/>
      <c r="AC5050" s="22"/>
      <c r="AD5050" s="22"/>
      <c r="AE5050" s="22"/>
      <c r="AF5050" s="22"/>
      <c r="AG5050" s="20"/>
      <c r="AH5050" s="22"/>
      <c r="AI5050" s="22"/>
      <c r="AJ5050" s="22"/>
      <c r="AK5050" s="22"/>
      <c r="AM5050" s="22"/>
      <c r="AN5050" s="22"/>
      <c r="AO5050" s="22" t="s">
        <v>2216</v>
      </c>
      <c r="AP5050" s="22">
        <v>0</v>
      </c>
      <c r="AS5050" s="20"/>
      <c r="AT5050" s="20"/>
      <c r="AU5050" s="20"/>
    </row>
    <row r="5051" spans="1:47" x14ac:dyDescent="0.15">
      <c r="A5051" s="21" t="s">
        <v>1273</v>
      </c>
      <c r="B5051" s="22" t="s">
        <v>918</v>
      </c>
      <c r="C5051" s="22" t="s">
        <v>1178</v>
      </c>
      <c r="D5051" s="22" t="s">
        <v>1183</v>
      </c>
      <c r="E5051" s="22" t="s">
        <v>5931</v>
      </c>
      <c r="F5051" s="22" t="s">
        <v>1250</v>
      </c>
      <c r="G5051" s="22" t="s">
        <v>6410</v>
      </c>
      <c r="I5051" s="22">
        <v>13527950180</v>
      </c>
      <c r="J5051" s="22" t="s">
        <v>924</v>
      </c>
      <c r="K5051" s="22" t="s">
        <v>1224</v>
      </c>
      <c r="L5051" s="22" t="s">
        <v>1299</v>
      </c>
      <c r="M5051" s="22">
        <v>888</v>
      </c>
      <c r="N5051" s="22">
        <v>888</v>
      </c>
      <c r="O5051" s="22" t="s">
        <v>927</v>
      </c>
      <c r="P5051" s="22" t="s">
        <v>50</v>
      </c>
      <c r="Q5051" s="28"/>
      <c r="R5051" s="21" t="s">
        <v>77</v>
      </c>
      <c r="S5051" s="25" t="s">
        <v>1196</v>
      </c>
      <c r="T5051" s="21" t="s">
        <v>53</v>
      </c>
      <c r="U5051" s="21" t="s">
        <v>5933</v>
      </c>
      <c r="V5051" s="46">
        <v>1</v>
      </c>
      <c r="W5051" s="26">
        <f t="shared" ref="W5051:W5056" si="3979">V5051</f>
        <v>1</v>
      </c>
      <c r="Y5051" s="21">
        <v>12</v>
      </c>
      <c r="Z5051" s="22">
        <f t="shared" si="3920"/>
        <v>888</v>
      </c>
      <c r="AA5051" s="20" t="s">
        <v>5794</v>
      </c>
      <c r="AB5051" s="22"/>
      <c r="AC5051" s="22">
        <v>1</v>
      </c>
      <c r="AD5051" s="22"/>
      <c r="AE5051" s="22">
        <f t="shared" ref="AE5051:AE5052" si="3980">N5051</f>
        <v>888</v>
      </c>
      <c r="AF5051" s="22">
        <f t="shared" ref="AF5051:AF5056" si="3981">N5051</f>
        <v>888</v>
      </c>
      <c r="AG5051" s="20"/>
      <c r="AH5051" s="22"/>
      <c r="AI5051" s="22"/>
      <c r="AJ5051" s="22">
        <f t="shared" ref="AJ5051:AJ5056" si="3982">N5051</f>
        <v>888</v>
      </c>
      <c r="AK5051" s="22">
        <f>IF(O5051="(传统)XDSL",VLOOKUP(S5051,[2]直销续费率明细!C:I,7,FALSE)*1,IF(O5051="GPON+XDSL",VLOOKUP(S5051,[2]直销续费率明细!C:I,7,FALSE)*1,VLOOKUP(S5051,[2]直销续费率明细!C:I,5,FALSE)*1))</f>
        <v>-40</v>
      </c>
      <c r="AL5051" s="22" t="s">
        <v>1300</v>
      </c>
      <c r="AM5051" s="22"/>
      <c r="AN5051" s="22"/>
      <c r="AO5051" s="22" t="s">
        <v>5792</v>
      </c>
      <c r="AP5051" s="22" t="s">
        <v>1301</v>
      </c>
      <c r="AS5051" s="20">
        <f>IF(Y5051&gt;=10,VLOOKUP(U5051,[2]提成计算!B:T,19,FALSE),VLOOKUP(U5051,[2]提成计算!B:T,18,FALSE))</f>
        <v>0.1</v>
      </c>
      <c r="AT5051" s="20">
        <f t="shared" ref="AT5051:AT5056" si="3983">IF(AD5051*AS5051&gt;0,AD5051*AS5051,AE5051*AS5051)</f>
        <v>88.800000000000011</v>
      </c>
      <c r="AU5051" s="20">
        <f t="shared" ref="AU5051:AU5056" si="3984">IF(AND(AK5051&lt;0,AK5051+AT5051&lt;0),-AT5051,AK5051)</f>
        <v>-40</v>
      </c>
    </row>
    <row r="5052" spans="1:47" x14ac:dyDescent="0.15">
      <c r="A5052" s="21" t="s">
        <v>1273</v>
      </c>
      <c r="B5052" s="22" t="s">
        <v>918</v>
      </c>
      <c r="C5052" s="22" t="s">
        <v>1178</v>
      </c>
      <c r="D5052" s="22" t="s">
        <v>1189</v>
      </c>
      <c r="E5052" s="22" t="s">
        <v>1190</v>
      </c>
      <c r="F5052" s="22" t="s">
        <v>1250</v>
      </c>
      <c r="G5052" s="22" t="s">
        <v>6411</v>
      </c>
      <c r="I5052" s="22">
        <v>13728188381</v>
      </c>
      <c r="J5052" s="22" t="s">
        <v>924</v>
      </c>
      <c r="K5052" s="22" t="s">
        <v>390</v>
      </c>
      <c r="L5052" s="22" t="s">
        <v>2137</v>
      </c>
      <c r="M5052" s="22">
        <v>1408</v>
      </c>
      <c r="N5052" s="22">
        <v>1408</v>
      </c>
      <c r="O5052" s="22" t="s">
        <v>927</v>
      </c>
      <c r="P5052" s="22" t="s">
        <v>50</v>
      </c>
      <c r="Q5052" s="28"/>
      <c r="R5052" s="21" t="s">
        <v>117</v>
      </c>
      <c r="S5052" s="25" t="s">
        <v>1192</v>
      </c>
      <c r="T5052" s="21" t="s">
        <v>53</v>
      </c>
      <c r="U5052" s="21" t="s">
        <v>5999</v>
      </c>
      <c r="V5052" s="46">
        <v>1</v>
      </c>
      <c r="W5052" s="26">
        <f t="shared" si="3979"/>
        <v>1</v>
      </c>
      <c r="Y5052" s="21">
        <v>12</v>
      </c>
      <c r="Z5052" s="22">
        <f t="shared" si="3920"/>
        <v>1408</v>
      </c>
      <c r="AA5052" s="20" t="s">
        <v>5794</v>
      </c>
      <c r="AB5052" s="22"/>
      <c r="AC5052" s="22">
        <v>1</v>
      </c>
      <c r="AD5052" s="22"/>
      <c r="AE5052" s="22">
        <f t="shared" si="3980"/>
        <v>1408</v>
      </c>
      <c r="AF5052" s="22">
        <f t="shared" si="3981"/>
        <v>1408</v>
      </c>
      <c r="AG5052" s="20"/>
      <c r="AH5052" s="22"/>
      <c r="AI5052" s="22"/>
      <c r="AJ5052" s="22">
        <f t="shared" si="3982"/>
        <v>1408</v>
      </c>
      <c r="AK5052" s="22">
        <f>IF(O5052="(传统)XDSL",VLOOKUP(S5052,[2]直销续费率明细!C:I,7,FALSE)*1,IF(O5052="GPON+XDSL",VLOOKUP(S5052,[2]直销续费率明细!C:I,7,FALSE)*1,VLOOKUP(S5052,[2]直销续费率明细!C:I,5,FALSE)*1))</f>
        <v>-40</v>
      </c>
      <c r="AL5052" s="22" t="s">
        <v>1300</v>
      </c>
      <c r="AM5052" s="22"/>
      <c r="AN5052" s="22"/>
      <c r="AO5052" s="22" t="s">
        <v>5792</v>
      </c>
      <c r="AP5052" s="22" t="s">
        <v>1301</v>
      </c>
      <c r="AS5052" s="20">
        <f>IF(Y5052&gt;=10,VLOOKUP(U5052,[2]提成计算!B:T,19,FALSE),VLOOKUP(U5052,[2]提成计算!B:T,18,FALSE))</f>
        <v>0.09</v>
      </c>
      <c r="AT5052" s="20">
        <f t="shared" si="3983"/>
        <v>126.72</v>
      </c>
      <c r="AU5052" s="20">
        <f t="shared" si="3984"/>
        <v>-40</v>
      </c>
    </row>
    <row r="5053" spans="1:47" x14ac:dyDescent="0.15">
      <c r="A5053" s="21" t="s">
        <v>1273</v>
      </c>
      <c r="B5053" s="22" t="s">
        <v>918</v>
      </c>
      <c r="C5053" s="22" t="s">
        <v>1178</v>
      </c>
      <c r="D5053" s="22" t="s">
        <v>1183</v>
      </c>
      <c r="E5053" s="22" t="s">
        <v>1184</v>
      </c>
      <c r="F5053" s="22" t="s">
        <v>1250</v>
      </c>
      <c r="G5053" s="22" t="s">
        <v>6412</v>
      </c>
      <c r="I5053" s="22">
        <v>13662831616</v>
      </c>
      <c r="J5053" s="22" t="s">
        <v>924</v>
      </c>
      <c r="K5053" s="22" t="s">
        <v>6172</v>
      </c>
      <c r="L5053" s="22" t="s">
        <v>2119</v>
      </c>
      <c r="M5053" s="22">
        <v>768</v>
      </c>
      <c r="N5053" s="22">
        <v>768</v>
      </c>
      <c r="O5053" s="22" t="s">
        <v>927</v>
      </c>
      <c r="P5053" s="22" t="s">
        <v>50</v>
      </c>
      <c r="Q5053" s="28"/>
      <c r="R5053" s="21" t="s">
        <v>77</v>
      </c>
      <c r="S5053" s="25" t="s">
        <v>1196</v>
      </c>
      <c r="T5053" s="21" t="s">
        <v>6173</v>
      </c>
      <c r="U5053" s="21" t="s">
        <v>6174</v>
      </c>
      <c r="V5053" s="46">
        <v>1</v>
      </c>
      <c r="W5053" s="26">
        <f t="shared" si="3979"/>
        <v>1</v>
      </c>
      <c r="Y5053" s="21">
        <v>4</v>
      </c>
      <c r="Z5053" s="22">
        <f t="shared" si="3920"/>
        <v>768</v>
      </c>
      <c r="AA5053" s="20" t="s">
        <v>5794</v>
      </c>
      <c r="AB5053" s="22">
        <v>1</v>
      </c>
      <c r="AC5053" s="22"/>
      <c r="AD5053" s="22">
        <f>N5053</f>
        <v>768</v>
      </c>
      <c r="AE5053" s="22"/>
      <c r="AF5053" s="22">
        <f t="shared" si="3981"/>
        <v>768</v>
      </c>
      <c r="AG5053" s="20"/>
      <c r="AH5053" s="22"/>
      <c r="AI5053" s="22"/>
      <c r="AJ5053" s="22">
        <f t="shared" si="3982"/>
        <v>768</v>
      </c>
      <c r="AK5053" s="22">
        <f>IF(O5053="(传统)XDSL",VLOOKUP(S5053,[2]直销续费率明细!C:I,7,FALSE)*1,IF(O5053="GPON+XDSL",VLOOKUP(S5053,[2]直销续费率明细!C:I,7,FALSE)*1,VLOOKUP(S5053,[2]直销续费率明细!C:I,5,FALSE)*1))</f>
        <v>-40</v>
      </c>
      <c r="AL5053" s="22" t="s">
        <v>1309</v>
      </c>
      <c r="AM5053" s="22"/>
      <c r="AN5053" s="22"/>
      <c r="AO5053" s="22" t="s">
        <v>2216</v>
      </c>
      <c r="AP5053" s="22" t="s">
        <v>1301</v>
      </c>
      <c r="AS5053" s="20">
        <f>IF(Y5053&gt;=10,VLOOKUP(U5053,[2]提成计算!B:T,19,FALSE),VLOOKUP(U5053,[2]提成计算!B:T,18,FALSE))</f>
        <v>7.0000000000000007E-2</v>
      </c>
      <c r="AT5053" s="20">
        <f t="shared" si="3983"/>
        <v>53.760000000000005</v>
      </c>
      <c r="AU5053" s="20">
        <f t="shared" si="3984"/>
        <v>-40</v>
      </c>
    </row>
    <row r="5054" spans="1:47" x14ac:dyDescent="0.15">
      <c r="A5054" s="21" t="s">
        <v>1273</v>
      </c>
      <c r="B5054" s="22" t="s">
        <v>918</v>
      </c>
      <c r="C5054" s="22" t="s">
        <v>1178</v>
      </c>
      <c r="D5054" s="22" t="s">
        <v>1189</v>
      </c>
      <c r="E5054" s="22" t="s">
        <v>1497</v>
      </c>
      <c r="F5054" s="22" t="s">
        <v>1250</v>
      </c>
      <c r="G5054" s="22" t="s">
        <v>6413</v>
      </c>
      <c r="I5054" s="22">
        <v>13528535616</v>
      </c>
      <c r="J5054" s="22" t="s">
        <v>924</v>
      </c>
      <c r="K5054" s="22" t="s">
        <v>390</v>
      </c>
      <c r="L5054" s="22" t="s">
        <v>2137</v>
      </c>
      <c r="M5054" s="22">
        <v>1408</v>
      </c>
      <c r="N5054" s="22">
        <v>1408</v>
      </c>
      <c r="O5054" s="22" t="s">
        <v>927</v>
      </c>
      <c r="P5054" s="22" t="s">
        <v>50</v>
      </c>
      <c r="Q5054" s="28"/>
      <c r="R5054" s="21" t="s">
        <v>117</v>
      </c>
      <c r="S5054" s="25" t="s">
        <v>1192</v>
      </c>
      <c r="T5054" s="21" t="s">
        <v>53</v>
      </c>
      <c r="U5054" s="21" t="s">
        <v>6280</v>
      </c>
      <c r="V5054" s="46">
        <v>1</v>
      </c>
      <c r="W5054" s="26">
        <f t="shared" si="3979"/>
        <v>1</v>
      </c>
      <c r="Y5054" s="21">
        <v>12</v>
      </c>
      <c r="Z5054" s="22">
        <f t="shared" ref="Z5054:Z5117" si="3985">N5054</f>
        <v>1408</v>
      </c>
      <c r="AA5054" s="20" t="s">
        <v>5794</v>
      </c>
      <c r="AB5054" s="22"/>
      <c r="AC5054" s="22">
        <v>1</v>
      </c>
      <c r="AD5054" s="22"/>
      <c r="AE5054" s="22">
        <f t="shared" ref="AE5054:AE5056" si="3986">N5054</f>
        <v>1408</v>
      </c>
      <c r="AF5054" s="22">
        <f t="shared" si="3981"/>
        <v>1408</v>
      </c>
      <c r="AG5054" s="20"/>
      <c r="AH5054" s="22"/>
      <c r="AI5054" s="22"/>
      <c r="AJ5054" s="22">
        <f t="shared" si="3982"/>
        <v>1408</v>
      </c>
      <c r="AK5054" s="22">
        <f>IF(O5054="(传统)XDSL",VLOOKUP(S5054,[2]直销续费率明细!C:I,7,FALSE)*1,IF(O5054="GPON+XDSL",VLOOKUP(S5054,[2]直销续费率明细!C:I,7,FALSE)*1,VLOOKUP(S5054,[2]直销续费率明细!C:I,5,FALSE)*1))</f>
        <v>-40</v>
      </c>
      <c r="AL5054" s="22" t="s">
        <v>1309</v>
      </c>
      <c r="AM5054" s="22"/>
      <c r="AN5054" s="22"/>
      <c r="AO5054" s="22" t="s">
        <v>5792</v>
      </c>
      <c r="AP5054" s="22" t="s">
        <v>1301</v>
      </c>
      <c r="AS5054" s="20">
        <f>IF(Y5054&gt;=10,VLOOKUP(U5054,[2]提成计算!B:T,19,FALSE),VLOOKUP(U5054,[2]提成计算!B:T,18,FALSE))</f>
        <v>0.09</v>
      </c>
      <c r="AT5054" s="20">
        <f t="shared" si="3983"/>
        <v>126.72</v>
      </c>
      <c r="AU5054" s="20">
        <f t="shared" si="3984"/>
        <v>-40</v>
      </c>
    </row>
    <row r="5055" spans="1:47" x14ac:dyDescent="0.15">
      <c r="A5055" s="21" t="s">
        <v>1273</v>
      </c>
      <c r="B5055" s="22" t="s">
        <v>918</v>
      </c>
      <c r="C5055" s="22" t="s">
        <v>1178</v>
      </c>
      <c r="D5055" s="22" t="s">
        <v>1189</v>
      </c>
      <c r="E5055" s="22" t="s">
        <v>1190</v>
      </c>
      <c r="F5055" s="22" t="s">
        <v>1250</v>
      </c>
      <c r="G5055" s="22" t="s">
        <v>6414</v>
      </c>
      <c r="I5055" s="22">
        <v>13538516770</v>
      </c>
      <c r="J5055" s="22" t="s">
        <v>924</v>
      </c>
      <c r="K5055" s="22" t="s">
        <v>390</v>
      </c>
      <c r="L5055" s="22" t="s">
        <v>1299</v>
      </c>
      <c r="M5055" s="22">
        <v>888</v>
      </c>
      <c r="N5055" s="22">
        <v>888</v>
      </c>
      <c r="O5055" s="22" t="s">
        <v>927</v>
      </c>
      <c r="P5055" s="22" t="s">
        <v>50</v>
      </c>
      <c r="Q5055" s="28"/>
      <c r="R5055" s="21" t="s">
        <v>117</v>
      </c>
      <c r="S5055" s="25" t="s">
        <v>1192</v>
      </c>
      <c r="T5055" s="21" t="s">
        <v>53</v>
      </c>
      <c r="U5055" s="21" t="s">
        <v>5999</v>
      </c>
      <c r="V5055" s="46">
        <v>1</v>
      </c>
      <c r="W5055" s="26">
        <f t="shared" si="3979"/>
        <v>1</v>
      </c>
      <c r="Y5055" s="21">
        <v>12</v>
      </c>
      <c r="Z5055" s="22">
        <f t="shared" si="3985"/>
        <v>888</v>
      </c>
      <c r="AA5055" s="20" t="s">
        <v>5794</v>
      </c>
      <c r="AB5055" s="22"/>
      <c r="AC5055" s="22">
        <v>1</v>
      </c>
      <c r="AD5055" s="22"/>
      <c r="AE5055" s="22">
        <f t="shared" si="3986"/>
        <v>888</v>
      </c>
      <c r="AF5055" s="22">
        <f t="shared" si="3981"/>
        <v>888</v>
      </c>
      <c r="AG5055" s="20"/>
      <c r="AH5055" s="22"/>
      <c r="AI5055" s="22"/>
      <c r="AJ5055" s="22">
        <f t="shared" si="3982"/>
        <v>888</v>
      </c>
      <c r="AK5055" s="22">
        <f>IF(O5055="(传统)XDSL",VLOOKUP(S5055,[2]直销续费率明细!C:I,7,FALSE)*1,IF(O5055="GPON+XDSL",VLOOKUP(S5055,[2]直销续费率明细!C:I,7,FALSE)*1,VLOOKUP(S5055,[2]直销续费率明细!C:I,5,FALSE)*1))</f>
        <v>-40</v>
      </c>
      <c r="AL5055" s="22" t="s">
        <v>1300</v>
      </c>
      <c r="AM5055" s="22"/>
      <c r="AN5055" s="22"/>
      <c r="AO5055" s="22" t="s">
        <v>5792</v>
      </c>
      <c r="AP5055" s="22" t="s">
        <v>1301</v>
      </c>
      <c r="AS5055" s="20">
        <f>IF(Y5055&gt;=10,VLOOKUP(U5055,[2]提成计算!B:T,19,FALSE),VLOOKUP(U5055,[2]提成计算!B:T,18,FALSE))</f>
        <v>0.09</v>
      </c>
      <c r="AT5055" s="20">
        <f t="shared" si="3983"/>
        <v>79.92</v>
      </c>
      <c r="AU5055" s="20">
        <f t="shared" si="3984"/>
        <v>-40</v>
      </c>
    </row>
    <row r="5056" spans="1:47" x14ac:dyDescent="0.15">
      <c r="A5056" s="21" t="s">
        <v>1273</v>
      </c>
      <c r="B5056" s="22" t="s">
        <v>918</v>
      </c>
      <c r="C5056" s="22" t="s">
        <v>1178</v>
      </c>
      <c r="D5056" s="22" t="s">
        <v>1189</v>
      </c>
      <c r="E5056" s="22" t="s">
        <v>1400</v>
      </c>
      <c r="F5056" s="22" t="s">
        <v>1250</v>
      </c>
      <c r="G5056" s="22" t="s">
        <v>6415</v>
      </c>
      <c r="I5056" s="22">
        <v>15820903682</v>
      </c>
      <c r="J5056" s="22" t="s">
        <v>924</v>
      </c>
      <c r="K5056" s="22" t="s">
        <v>115</v>
      </c>
      <c r="L5056" s="22" t="s">
        <v>1299</v>
      </c>
      <c r="M5056" s="22">
        <v>888</v>
      </c>
      <c r="N5056" s="22">
        <v>888</v>
      </c>
      <c r="O5056" s="22" t="s">
        <v>927</v>
      </c>
      <c r="P5056" s="22" t="s">
        <v>50</v>
      </c>
      <c r="Q5056" s="28"/>
      <c r="R5056" s="21" t="s">
        <v>117</v>
      </c>
      <c r="S5056" s="25" t="s">
        <v>1201</v>
      </c>
      <c r="T5056" s="21" t="s">
        <v>53</v>
      </c>
      <c r="U5056" s="21" t="s">
        <v>5936</v>
      </c>
      <c r="V5056" s="46">
        <v>1</v>
      </c>
      <c r="W5056" s="26">
        <f t="shared" si="3979"/>
        <v>1</v>
      </c>
      <c r="Y5056" s="21">
        <v>12</v>
      </c>
      <c r="Z5056" s="22">
        <f t="shared" si="3985"/>
        <v>888</v>
      </c>
      <c r="AA5056" s="20" t="s">
        <v>5794</v>
      </c>
      <c r="AB5056" s="22"/>
      <c r="AC5056" s="22">
        <v>1</v>
      </c>
      <c r="AD5056" s="22"/>
      <c r="AE5056" s="22">
        <f t="shared" si="3986"/>
        <v>888</v>
      </c>
      <c r="AF5056" s="22">
        <f t="shared" si="3981"/>
        <v>888</v>
      </c>
      <c r="AG5056" s="20"/>
      <c r="AH5056" s="22"/>
      <c r="AI5056" s="22"/>
      <c r="AJ5056" s="22">
        <f t="shared" si="3982"/>
        <v>888</v>
      </c>
      <c r="AK5056" s="22">
        <f>IF(O5056="(传统)XDSL",VLOOKUP(S5056,[2]直销续费率明细!C:I,7,FALSE)*1,IF(O5056="GPON+XDSL",VLOOKUP(S5056,[2]直销续费率明细!C:I,7,FALSE)*1,VLOOKUP(S5056,[2]直销续费率明细!C:I,5,FALSE)*1))</f>
        <v>-40</v>
      </c>
      <c r="AL5056" s="22" t="s">
        <v>1300</v>
      </c>
      <c r="AM5056" s="22"/>
      <c r="AN5056" s="22"/>
      <c r="AO5056" s="22" t="s">
        <v>5792</v>
      </c>
      <c r="AP5056" s="22" t="s">
        <v>1301</v>
      </c>
      <c r="AS5056" s="20">
        <f>IF(Y5056&gt;=10,VLOOKUP(U5056,[2]提成计算!B:T,19,FALSE),VLOOKUP(U5056,[2]提成计算!B:T,18,FALSE))</f>
        <v>0.12</v>
      </c>
      <c r="AT5056" s="20">
        <f t="shared" si="3983"/>
        <v>106.56</v>
      </c>
      <c r="AU5056" s="20">
        <f t="shared" si="3984"/>
        <v>-40</v>
      </c>
    </row>
    <row r="5057" spans="1:47" x14ac:dyDescent="0.15">
      <c r="A5057" s="21" t="s">
        <v>1273</v>
      </c>
      <c r="B5057" s="22" t="s">
        <v>918</v>
      </c>
      <c r="C5057" s="22" t="s">
        <v>1178</v>
      </c>
      <c r="D5057" s="22" t="s">
        <v>1183</v>
      </c>
      <c r="E5057" s="22" t="s">
        <v>1885</v>
      </c>
      <c r="F5057" s="22" t="s">
        <v>1250</v>
      </c>
      <c r="G5057" s="22" t="s">
        <v>6416</v>
      </c>
      <c r="I5057" s="22">
        <v>13416828765</v>
      </c>
      <c r="J5057" s="22" t="s">
        <v>1840</v>
      </c>
      <c r="K5057" s="22" t="s">
        <v>1224</v>
      </c>
      <c r="L5057" s="22" t="s">
        <v>1918</v>
      </c>
      <c r="M5057" s="22">
        <v>-680</v>
      </c>
      <c r="N5057" s="22">
        <v>-680</v>
      </c>
      <c r="O5057" s="22" t="s">
        <v>927</v>
      </c>
      <c r="P5057" s="22" t="s">
        <v>1910</v>
      </c>
      <c r="Q5057" s="28"/>
      <c r="R5057" s="21" t="s">
        <v>77</v>
      </c>
      <c r="S5057" s="21"/>
      <c r="T5057" s="21" t="s">
        <v>53</v>
      </c>
      <c r="U5057" s="21" t="s">
        <v>5994</v>
      </c>
      <c r="V5057" s="46"/>
      <c r="Y5057" s="21">
        <v>4</v>
      </c>
      <c r="Z5057" s="22">
        <f t="shared" si="3985"/>
        <v>-680</v>
      </c>
      <c r="AA5057" s="20" t="s">
        <v>1911</v>
      </c>
      <c r="AB5057" s="22"/>
      <c r="AC5057" s="22"/>
      <c r="AD5057" s="22"/>
      <c r="AE5057" s="22"/>
      <c r="AF5057" s="22"/>
      <c r="AG5057" s="20"/>
      <c r="AH5057" s="22"/>
      <c r="AI5057" s="22"/>
      <c r="AJ5057" s="22"/>
      <c r="AK5057" s="22"/>
      <c r="AM5057" s="22"/>
      <c r="AN5057" s="22"/>
      <c r="AO5057" s="22" t="s">
        <v>5792</v>
      </c>
      <c r="AP5057" s="22" t="s">
        <v>5805</v>
      </c>
      <c r="AS5057" s="20"/>
      <c r="AT5057" s="20"/>
      <c r="AU5057" s="20"/>
    </row>
    <row r="5058" spans="1:47" x14ac:dyDescent="0.15">
      <c r="A5058" s="21" t="s">
        <v>1273</v>
      </c>
      <c r="B5058" s="22" t="s">
        <v>918</v>
      </c>
      <c r="C5058" s="22" t="s">
        <v>1178</v>
      </c>
      <c r="D5058" s="22" t="s">
        <v>1189</v>
      </c>
      <c r="E5058" s="22" t="s">
        <v>1400</v>
      </c>
      <c r="F5058" s="22" t="s">
        <v>1250</v>
      </c>
      <c r="G5058" s="22" t="s">
        <v>6417</v>
      </c>
      <c r="I5058" s="22">
        <v>13713415514</v>
      </c>
      <c r="J5058" s="22" t="s">
        <v>924</v>
      </c>
      <c r="K5058" s="22" t="s">
        <v>115</v>
      </c>
      <c r="L5058" s="22" t="s">
        <v>1299</v>
      </c>
      <c r="M5058" s="22">
        <v>888</v>
      </c>
      <c r="N5058" s="22">
        <v>888</v>
      </c>
      <c r="O5058" s="22" t="s">
        <v>927</v>
      </c>
      <c r="P5058" s="22" t="s">
        <v>50</v>
      </c>
      <c r="Q5058" s="28"/>
      <c r="R5058" s="21" t="s">
        <v>117</v>
      </c>
      <c r="S5058" s="25" t="s">
        <v>1201</v>
      </c>
      <c r="T5058" s="21" t="s">
        <v>53</v>
      </c>
      <c r="U5058" s="21" t="s">
        <v>5936</v>
      </c>
      <c r="V5058" s="46">
        <v>1</v>
      </c>
      <c r="W5058" s="26">
        <f t="shared" ref="W5058:W5071" si="3987">V5058</f>
        <v>1</v>
      </c>
      <c r="Y5058" s="21">
        <v>12</v>
      </c>
      <c r="Z5058" s="22">
        <f t="shared" si="3985"/>
        <v>888</v>
      </c>
      <c r="AA5058" s="20" t="s">
        <v>5794</v>
      </c>
      <c r="AB5058" s="22"/>
      <c r="AC5058" s="22">
        <v>1</v>
      </c>
      <c r="AD5058" s="22"/>
      <c r="AE5058" s="22">
        <f t="shared" ref="AE5058:AE5060" si="3988">N5058</f>
        <v>888</v>
      </c>
      <c r="AF5058" s="22">
        <f t="shared" ref="AF5058:AF5071" si="3989">N5058</f>
        <v>888</v>
      </c>
      <c r="AG5058" s="20"/>
      <c r="AH5058" s="22"/>
      <c r="AI5058" s="22"/>
      <c r="AJ5058" s="22">
        <f t="shared" ref="AJ5058:AJ5064" si="3990">N5058</f>
        <v>888</v>
      </c>
      <c r="AK5058" s="22">
        <f>IF(O5058="(传统)XDSL",VLOOKUP(S5058,[2]直销续费率明细!C:I,7,FALSE)*1,IF(O5058="GPON+XDSL",VLOOKUP(S5058,[2]直销续费率明细!C:I,7,FALSE)*1,VLOOKUP(S5058,[2]直销续费率明细!C:I,5,FALSE)*1))</f>
        <v>-40</v>
      </c>
      <c r="AL5058" s="22" t="s">
        <v>1300</v>
      </c>
      <c r="AM5058" s="22"/>
      <c r="AN5058" s="22"/>
      <c r="AO5058" s="22" t="s">
        <v>5792</v>
      </c>
      <c r="AP5058" s="22" t="s">
        <v>1301</v>
      </c>
      <c r="AS5058" s="20">
        <f>IF(Y5058&gt;=10,VLOOKUP(U5058,[2]提成计算!B:T,19,FALSE),VLOOKUP(U5058,[2]提成计算!B:T,18,FALSE))</f>
        <v>0.12</v>
      </c>
      <c r="AT5058" s="20">
        <f t="shared" ref="AT5058:AT5064" si="3991">IF(AD5058*AS5058&gt;0,AD5058*AS5058,AE5058*AS5058)</f>
        <v>106.56</v>
      </c>
      <c r="AU5058" s="20">
        <f t="shared" ref="AU5058:AU5064" si="3992">IF(AND(AK5058&lt;0,AK5058+AT5058&lt;0),-AT5058,AK5058)</f>
        <v>-40</v>
      </c>
    </row>
    <row r="5059" spans="1:47" x14ac:dyDescent="0.15">
      <c r="A5059" s="21" t="s">
        <v>1273</v>
      </c>
      <c r="B5059" s="22" t="s">
        <v>918</v>
      </c>
      <c r="C5059" s="22" t="s">
        <v>1178</v>
      </c>
      <c r="D5059" s="22" t="s">
        <v>1183</v>
      </c>
      <c r="E5059" s="22" t="s">
        <v>1885</v>
      </c>
      <c r="F5059" s="22" t="s">
        <v>1250</v>
      </c>
      <c r="G5059" s="22" t="s">
        <v>6416</v>
      </c>
      <c r="I5059" s="22">
        <v>13416828765</v>
      </c>
      <c r="J5059" s="22" t="s">
        <v>924</v>
      </c>
      <c r="K5059" s="22" t="s">
        <v>1224</v>
      </c>
      <c r="L5059" s="22" t="s">
        <v>1299</v>
      </c>
      <c r="M5059" s="22">
        <v>888</v>
      </c>
      <c r="N5059" s="22">
        <v>888</v>
      </c>
      <c r="O5059" s="22" t="s">
        <v>927</v>
      </c>
      <c r="P5059" s="22" t="s">
        <v>50</v>
      </c>
      <c r="Q5059" s="28"/>
      <c r="R5059" s="21" t="s">
        <v>77</v>
      </c>
      <c r="S5059" s="25" t="s">
        <v>1196</v>
      </c>
      <c r="T5059" s="21" t="s">
        <v>53</v>
      </c>
      <c r="U5059" s="21" t="s">
        <v>5994</v>
      </c>
      <c r="V5059" s="46">
        <v>1</v>
      </c>
      <c r="W5059" s="26">
        <f t="shared" si="3987"/>
        <v>1</v>
      </c>
      <c r="Y5059" s="21">
        <v>12</v>
      </c>
      <c r="Z5059" s="22">
        <f t="shared" si="3985"/>
        <v>888</v>
      </c>
      <c r="AA5059" s="20" t="s">
        <v>5794</v>
      </c>
      <c r="AB5059" s="22"/>
      <c r="AC5059" s="22">
        <v>1</v>
      </c>
      <c r="AD5059" s="22"/>
      <c r="AE5059" s="22">
        <f t="shared" si="3988"/>
        <v>888</v>
      </c>
      <c r="AF5059" s="22">
        <f t="shared" si="3989"/>
        <v>888</v>
      </c>
      <c r="AG5059" s="20"/>
      <c r="AH5059" s="22"/>
      <c r="AI5059" s="22"/>
      <c r="AJ5059" s="22">
        <f t="shared" si="3990"/>
        <v>888</v>
      </c>
      <c r="AK5059" s="22">
        <f>IF(O5059="(传统)XDSL",VLOOKUP(S5059,[2]直销续费率明细!C:I,7,FALSE)*1,IF(O5059="GPON+XDSL",VLOOKUP(S5059,[2]直销续费率明细!C:I,7,FALSE)*1,VLOOKUP(S5059,[2]直销续费率明细!C:I,5,FALSE)*1))</f>
        <v>-40</v>
      </c>
      <c r="AL5059" s="22" t="s">
        <v>1309</v>
      </c>
      <c r="AM5059" s="22"/>
      <c r="AN5059" s="22"/>
      <c r="AO5059" s="22" t="s">
        <v>5792</v>
      </c>
      <c r="AP5059" s="22" t="s">
        <v>1301</v>
      </c>
      <c r="AS5059" s="20">
        <f>IF(Y5059&gt;=10,VLOOKUP(U5059,[2]提成计算!B:T,19,FALSE),VLOOKUP(U5059,[2]提成计算!B:T,18,FALSE))</f>
        <v>0.1</v>
      </c>
      <c r="AT5059" s="20">
        <f t="shared" si="3991"/>
        <v>88.800000000000011</v>
      </c>
      <c r="AU5059" s="20">
        <f t="shared" si="3992"/>
        <v>-40</v>
      </c>
    </row>
    <row r="5060" spans="1:47" x14ac:dyDescent="0.15">
      <c r="A5060" s="21" t="s">
        <v>1273</v>
      </c>
      <c r="B5060" s="22" t="s">
        <v>918</v>
      </c>
      <c r="C5060" s="22" t="s">
        <v>1178</v>
      </c>
      <c r="D5060" s="22" t="s">
        <v>1183</v>
      </c>
      <c r="E5060" s="22" t="s">
        <v>1622</v>
      </c>
      <c r="F5060" s="22" t="s">
        <v>1250</v>
      </c>
      <c r="G5060" s="22" t="s">
        <v>6418</v>
      </c>
      <c r="I5060" s="22">
        <v>15822507818</v>
      </c>
      <c r="J5060" s="22" t="s">
        <v>924</v>
      </c>
      <c r="K5060" s="22" t="s">
        <v>5853</v>
      </c>
      <c r="L5060" s="22" t="s">
        <v>2137</v>
      </c>
      <c r="M5060" s="22">
        <v>1408</v>
      </c>
      <c r="N5060" s="22">
        <v>1408</v>
      </c>
      <c r="O5060" s="22" t="s">
        <v>927</v>
      </c>
      <c r="P5060" s="22" t="s">
        <v>50</v>
      </c>
      <c r="Q5060" s="28"/>
      <c r="R5060" s="21" t="s">
        <v>77</v>
      </c>
      <c r="S5060" s="25" t="s">
        <v>1222</v>
      </c>
      <c r="T5060" s="21" t="s">
        <v>53</v>
      </c>
      <c r="U5060" s="21" t="s">
        <v>5901</v>
      </c>
      <c r="V5060" s="46">
        <v>1</v>
      </c>
      <c r="W5060" s="26">
        <f t="shared" si="3987"/>
        <v>1</v>
      </c>
      <c r="Y5060" s="21">
        <v>12</v>
      </c>
      <c r="Z5060" s="22">
        <f t="shared" si="3985"/>
        <v>1408</v>
      </c>
      <c r="AA5060" s="20" t="s">
        <v>5794</v>
      </c>
      <c r="AB5060" s="22"/>
      <c r="AC5060" s="22">
        <v>1</v>
      </c>
      <c r="AD5060" s="22"/>
      <c r="AE5060" s="22">
        <f t="shared" si="3988"/>
        <v>1408</v>
      </c>
      <c r="AF5060" s="22">
        <f t="shared" si="3989"/>
        <v>1408</v>
      </c>
      <c r="AG5060" s="20"/>
      <c r="AH5060" s="22"/>
      <c r="AI5060" s="22"/>
      <c r="AJ5060" s="22">
        <f t="shared" si="3990"/>
        <v>1408</v>
      </c>
      <c r="AK5060" s="22">
        <f>IF(O5060="(传统)XDSL",VLOOKUP(S5060,[2]直销续费率明细!C:I,7,FALSE)*1,IF(O5060="GPON+XDSL",VLOOKUP(S5060,[2]直销续费率明细!C:I,7,FALSE)*1,VLOOKUP(S5060,[2]直销续费率明细!C:I,5,FALSE)*1))</f>
        <v>-40</v>
      </c>
      <c r="AL5060" s="22" t="s">
        <v>1309</v>
      </c>
      <c r="AM5060" s="22"/>
      <c r="AN5060" s="22"/>
      <c r="AO5060" s="22" t="s">
        <v>5792</v>
      </c>
      <c r="AP5060" s="22" t="s">
        <v>1301</v>
      </c>
      <c r="AS5060" s="20">
        <f>IF(Y5060&gt;=10,VLOOKUP(U5060,[2]提成计算!B:T,19,FALSE),VLOOKUP(U5060,[2]提成计算!B:T,18,FALSE))</f>
        <v>0.1</v>
      </c>
      <c r="AT5060" s="20">
        <f t="shared" si="3991"/>
        <v>140.80000000000001</v>
      </c>
      <c r="AU5060" s="20">
        <f t="shared" si="3992"/>
        <v>-40</v>
      </c>
    </row>
    <row r="5061" spans="1:47" x14ac:dyDescent="0.15">
      <c r="A5061" s="21" t="s">
        <v>1273</v>
      </c>
      <c r="B5061" s="22" t="s">
        <v>918</v>
      </c>
      <c r="C5061" s="22" t="s">
        <v>1178</v>
      </c>
      <c r="D5061" s="22" t="s">
        <v>1189</v>
      </c>
      <c r="E5061" s="22" t="s">
        <v>6077</v>
      </c>
      <c r="F5061" s="22" t="s">
        <v>1250</v>
      </c>
      <c r="G5061" s="22" t="s">
        <v>6419</v>
      </c>
      <c r="I5061" s="22">
        <v>15015193321</v>
      </c>
      <c r="J5061" s="22" t="s">
        <v>924</v>
      </c>
      <c r="K5061" s="22" t="s">
        <v>351</v>
      </c>
      <c r="L5061" s="22" t="s">
        <v>1918</v>
      </c>
      <c r="M5061" s="22">
        <v>680</v>
      </c>
      <c r="N5061" s="22">
        <v>680</v>
      </c>
      <c r="O5061" s="22" t="s">
        <v>927</v>
      </c>
      <c r="P5061" s="22" t="s">
        <v>50</v>
      </c>
      <c r="Q5061" s="28"/>
      <c r="R5061" s="21" t="s">
        <v>117</v>
      </c>
      <c r="S5061" s="25" t="s">
        <v>1201</v>
      </c>
      <c r="T5061" s="21" t="s">
        <v>53</v>
      </c>
      <c r="U5061" s="21" t="s">
        <v>5925</v>
      </c>
      <c r="V5061" s="46">
        <v>1</v>
      </c>
      <c r="W5061" s="26">
        <f t="shared" si="3987"/>
        <v>1</v>
      </c>
      <c r="Y5061" s="21">
        <v>4</v>
      </c>
      <c r="Z5061" s="22">
        <f t="shared" si="3985"/>
        <v>680</v>
      </c>
      <c r="AA5061" s="20" t="s">
        <v>5794</v>
      </c>
      <c r="AB5061" s="22">
        <v>1</v>
      </c>
      <c r="AC5061" s="22"/>
      <c r="AD5061" s="22">
        <f t="shared" ref="AD5061:AD5062" si="3993">N5061</f>
        <v>680</v>
      </c>
      <c r="AE5061" s="22"/>
      <c r="AF5061" s="22">
        <f t="shared" si="3989"/>
        <v>680</v>
      </c>
      <c r="AG5061" s="20"/>
      <c r="AH5061" s="22"/>
      <c r="AI5061" s="22"/>
      <c r="AJ5061" s="22">
        <f t="shared" si="3990"/>
        <v>680</v>
      </c>
      <c r="AK5061" s="22">
        <f>IF(O5061="(传统)XDSL",VLOOKUP(S5061,[2]直销续费率明细!C:I,7,FALSE)*1,IF(O5061="GPON+XDSL",VLOOKUP(S5061,[2]直销续费率明细!C:I,7,FALSE)*1,VLOOKUP(S5061,[2]直销续费率明细!C:I,5,FALSE)*1))</f>
        <v>-40</v>
      </c>
      <c r="AL5061" s="22" t="s">
        <v>1309</v>
      </c>
      <c r="AM5061" s="22"/>
      <c r="AN5061" s="22"/>
      <c r="AO5061" s="22" t="s">
        <v>5792</v>
      </c>
      <c r="AP5061" s="22" t="s">
        <v>5805</v>
      </c>
      <c r="AS5061" s="20">
        <f>IF(Y5061&gt;=10,VLOOKUP(U5061,[2]提成计算!B:T,19,FALSE),VLOOKUP(U5061,[2]提成计算!B:T,18,FALSE))</f>
        <v>7.0000000000000007E-2</v>
      </c>
      <c r="AT5061" s="20">
        <f t="shared" si="3991"/>
        <v>47.6</v>
      </c>
      <c r="AU5061" s="20">
        <f t="shared" si="3992"/>
        <v>-40</v>
      </c>
    </row>
    <row r="5062" spans="1:47" x14ac:dyDescent="0.15">
      <c r="A5062" s="21" t="s">
        <v>1273</v>
      </c>
      <c r="B5062" s="22" t="s">
        <v>918</v>
      </c>
      <c r="C5062" s="22" t="s">
        <v>1178</v>
      </c>
      <c r="D5062" s="22" t="s">
        <v>1183</v>
      </c>
      <c r="E5062" s="22" t="s">
        <v>1622</v>
      </c>
      <c r="F5062" s="22" t="s">
        <v>1250</v>
      </c>
      <c r="G5062" s="22" t="s">
        <v>6420</v>
      </c>
      <c r="I5062" s="22">
        <v>13527949889</v>
      </c>
      <c r="J5062" s="22" t="s">
        <v>924</v>
      </c>
      <c r="K5062" s="22" t="s">
        <v>5853</v>
      </c>
      <c r="L5062" s="22" t="s">
        <v>1947</v>
      </c>
      <c r="M5062" s="22">
        <v>400</v>
      </c>
      <c r="N5062" s="22">
        <v>400</v>
      </c>
      <c r="O5062" s="22" t="s">
        <v>927</v>
      </c>
      <c r="P5062" s="22" t="s">
        <v>50</v>
      </c>
      <c r="Q5062" s="28"/>
      <c r="R5062" s="21" t="s">
        <v>77</v>
      </c>
      <c r="S5062" s="25" t="s">
        <v>1222</v>
      </c>
      <c r="T5062" s="21" t="s">
        <v>53</v>
      </c>
      <c r="U5062" s="21" t="s">
        <v>5901</v>
      </c>
      <c r="V5062" s="46">
        <v>0.5</v>
      </c>
      <c r="W5062" s="26">
        <f t="shared" si="3987"/>
        <v>0.5</v>
      </c>
      <c r="Y5062" s="21">
        <v>4</v>
      </c>
      <c r="Z5062" s="22">
        <f t="shared" si="3985"/>
        <v>400</v>
      </c>
      <c r="AA5062" s="20" t="s">
        <v>5794</v>
      </c>
      <c r="AB5062" s="22">
        <v>1</v>
      </c>
      <c r="AC5062" s="22"/>
      <c r="AD5062" s="22">
        <f t="shared" si="3993"/>
        <v>400</v>
      </c>
      <c r="AE5062" s="22"/>
      <c r="AF5062" s="22">
        <f t="shared" si="3989"/>
        <v>400</v>
      </c>
      <c r="AG5062" s="20"/>
      <c r="AH5062" s="22"/>
      <c r="AI5062" s="22"/>
      <c r="AJ5062" s="22">
        <f t="shared" si="3990"/>
        <v>400</v>
      </c>
      <c r="AK5062" s="22">
        <f>IF(O5062="(传统)XDSL",VLOOKUP(S5062,[2]直销续费率明细!C:I,7,FALSE)*1,IF(O5062="GPON+XDSL",VLOOKUP(S5062,[2]直销续费率明细!C:I,7,FALSE)*1,VLOOKUP(S5062,[2]直销续费率明细!C:I,5,FALSE)*1))</f>
        <v>-40</v>
      </c>
      <c r="AL5062" s="22" t="s">
        <v>1309</v>
      </c>
      <c r="AM5062" s="22"/>
      <c r="AN5062" s="22"/>
      <c r="AO5062" s="22" t="s">
        <v>5792</v>
      </c>
      <c r="AP5062" s="22" t="s">
        <v>5835</v>
      </c>
      <c r="AS5062" s="20">
        <f>IF(Y5062&gt;=10,VLOOKUP(U5062,[2]提成计算!B:T,19,FALSE),VLOOKUP(U5062,[2]提成计算!B:T,18,FALSE))</f>
        <v>7.0000000000000007E-2</v>
      </c>
      <c r="AT5062" s="20">
        <f t="shared" si="3991"/>
        <v>28.000000000000004</v>
      </c>
      <c r="AU5062" s="20">
        <f t="shared" si="3992"/>
        <v>-28.000000000000004</v>
      </c>
    </row>
    <row r="5063" spans="1:47" x14ac:dyDescent="0.15">
      <c r="A5063" s="21" t="s">
        <v>1273</v>
      </c>
      <c r="B5063" s="22" t="s">
        <v>918</v>
      </c>
      <c r="C5063" s="22" t="s">
        <v>1178</v>
      </c>
      <c r="D5063" s="22" t="s">
        <v>1183</v>
      </c>
      <c r="E5063" s="22" t="s">
        <v>1193</v>
      </c>
      <c r="F5063" s="22" t="s">
        <v>1250</v>
      </c>
      <c r="G5063" s="22" t="s">
        <v>6421</v>
      </c>
      <c r="I5063" s="22">
        <v>13532777444</v>
      </c>
      <c r="J5063" s="22" t="s">
        <v>924</v>
      </c>
      <c r="K5063" s="22" t="s">
        <v>5853</v>
      </c>
      <c r="L5063" s="22" t="s">
        <v>1376</v>
      </c>
      <c r="M5063" s="22">
        <v>1088</v>
      </c>
      <c r="N5063" s="22">
        <v>1088</v>
      </c>
      <c r="O5063" s="22" t="s">
        <v>927</v>
      </c>
      <c r="P5063" s="22" t="s">
        <v>50</v>
      </c>
      <c r="Q5063" s="28"/>
      <c r="R5063" s="21" t="s">
        <v>77</v>
      </c>
      <c r="S5063" s="25" t="s">
        <v>1222</v>
      </c>
      <c r="T5063" s="21" t="s">
        <v>53</v>
      </c>
      <c r="U5063" s="21" t="s">
        <v>5901</v>
      </c>
      <c r="V5063" s="46">
        <v>1</v>
      </c>
      <c r="W5063" s="26">
        <f t="shared" si="3987"/>
        <v>1</v>
      </c>
      <c r="Y5063" s="21">
        <v>10</v>
      </c>
      <c r="Z5063" s="22">
        <f t="shared" si="3985"/>
        <v>1088</v>
      </c>
      <c r="AA5063" s="20" t="s">
        <v>5794</v>
      </c>
      <c r="AB5063" s="22"/>
      <c r="AC5063" s="22">
        <v>1</v>
      </c>
      <c r="AD5063" s="22"/>
      <c r="AE5063" s="22">
        <f>N5063</f>
        <v>1088</v>
      </c>
      <c r="AF5063" s="22">
        <f t="shared" si="3989"/>
        <v>1088</v>
      </c>
      <c r="AG5063" s="20"/>
      <c r="AH5063" s="22"/>
      <c r="AI5063" s="22"/>
      <c r="AJ5063" s="22">
        <f t="shared" si="3990"/>
        <v>1088</v>
      </c>
      <c r="AK5063" s="22">
        <f>IF(O5063="(传统)XDSL",VLOOKUP(S5063,[2]直销续费率明细!C:I,7,FALSE)*1,IF(O5063="GPON+XDSL",VLOOKUP(S5063,[2]直销续费率明细!C:I,7,FALSE)*1,VLOOKUP(S5063,[2]直销续费率明细!C:I,5,FALSE)*1))</f>
        <v>-40</v>
      </c>
      <c r="AL5063" s="22" t="s">
        <v>1300</v>
      </c>
      <c r="AM5063" s="22"/>
      <c r="AN5063" s="22"/>
      <c r="AO5063" s="22" t="s">
        <v>5792</v>
      </c>
      <c r="AP5063" s="22" t="s">
        <v>1301</v>
      </c>
      <c r="AS5063" s="20">
        <f>IF(Y5063&gt;=10,VLOOKUP(U5063,[2]提成计算!B:T,19,FALSE),VLOOKUP(U5063,[2]提成计算!B:T,18,FALSE))</f>
        <v>0.1</v>
      </c>
      <c r="AT5063" s="20">
        <f t="shared" si="3991"/>
        <v>108.80000000000001</v>
      </c>
      <c r="AU5063" s="20">
        <f t="shared" si="3992"/>
        <v>-40</v>
      </c>
    </row>
    <row r="5064" spans="1:47" x14ac:dyDescent="0.15">
      <c r="A5064" s="21" t="s">
        <v>1273</v>
      </c>
      <c r="B5064" s="22" t="s">
        <v>918</v>
      </c>
      <c r="C5064" s="22" t="s">
        <v>1178</v>
      </c>
      <c r="D5064" s="22" t="s">
        <v>1183</v>
      </c>
      <c r="E5064" s="22" t="s">
        <v>5975</v>
      </c>
      <c r="F5064" s="22" t="s">
        <v>1250</v>
      </c>
      <c r="G5064" s="22" t="s">
        <v>6422</v>
      </c>
      <c r="I5064" s="22">
        <v>13922512526</v>
      </c>
      <c r="J5064" s="22" t="s">
        <v>924</v>
      </c>
      <c r="K5064" s="22" t="s">
        <v>5853</v>
      </c>
      <c r="L5064" s="22" t="s">
        <v>1918</v>
      </c>
      <c r="M5064" s="22">
        <v>680</v>
      </c>
      <c r="N5064" s="22">
        <v>680</v>
      </c>
      <c r="O5064" s="22" t="s">
        <v>1262</v>
      </c>
      <c r="P5064" s="22" t="s">
        <v>50</v>
      </c>
      <c r="Q5064" s="28"/>
      <c r="R5064" s="21" t="s">
        <v>77</v>
      </c>
      <c r="S5064" s="25" t="s">
        <v>1222</v>
      </c>
      <c r="T5064" s="21" t="s">
        <v>53</v>
      </c>
      <c r="U5064" s="21" t="s">
        <v>5901</v>
      </c>
      <c r="V5064" s="46">
        <v>1</v>
      </c>
      <c r="W5064" s="26">
        <f t="shared" si="3987"/>
        <v>1</v>
      </c>
      <c r="Y5064" s="21">
        <v>4</v>
      </c>
      <c r="Z5064" s="22">
        <f t="shared" si="3985"/>
        <v>680</v>
      </c>
      <c r="AA5064" s="20" t="s">
        <v>5794</v>
      </c>
      <c r="AB5064" s="22">
        <v>1</v>
      </c>
      <c r="AC5064" s="22"/>
      <c r="AD5064" s="22">
        <f>N5064</f>
        <v>680</v>
      </c>
      <c r="AE5064" s="22"/>
      <c r="AF5064" s="22">
        <f t="shared" si="3989"/>
        <v>680</v>
      </c>
      <c r="AG5064" s="20"/>
      <c r="AH5064" s="22"/>
      <c r="AI5064" s="22"/>
      <c r="AJ5064" s="22">
        <f t="shared" si="3990"/>
        <v>680</v>
      </c>
      <c r="AK5064" s="22">
        <f>IF(O5064="(传统)XDSL",VLOOKUP(S5064,[2]直销续费率明细!C:I,7,FALSE)*1,IF(O5064="GPON+XDSL",VLOOKUP(S5064,[2]直销续费率明细!C:I,7,FALSE)*1,VLOOKUP(S5064,[2]直销续费率明细!C:I,5,FALSE)*1))</f>
        <v>25</v>
      </c>
      <c r="AL5064" s="22" t="s">
        <v>1309</v>
      </c>
      <c r="AM5064" s="22"/>
      <c r="AN5064" s="22"/>
      <c r="AO5064" s="22" t="s">
        <v>5792</v>
      </c>
      <c r="AP5064" s="22" t="s">
        <v>5805</v>
      </c>
      <c r="AS5064" s="20">
        <f>IF(Y5064&gt;=10,VLOOKUP(U5064,[2]提成计算!B:T,19,FALSE),VLOOKUP(U5064,[2]提成计算!B:T,18,FALSE))</f>
        <v>7.0000000000000007E-2</v>
      </c>
      <c r="AT5064" s="20">
        <f t="shared" si="3991"/>
        <v>47.6</v>
      </c>
      <c r="AU5064" s="20">
        <f t="shared" si="3992"/>
        <v>25</v>
      </c>
    </row>
    <row r="5065" spans="1:47" x14ac:dyDescent="0.15">
      <c r="A5065" s="21" t="s">
        <v>1273</v>
      </c>
      <c r="B5065" s="22" t="s">
        <v>918</v>
      </c>
      <c r="C5065" s="22" t="s">
        <v>1178</v>
      </c>
      <c r="D5065" s="22" t="s">
        <v>1189</v>
      </c>
      <c r="E5065" s="22" t="s">
        <v>5894</v>
      </c>
      <c r="F5065" s="22" t="s">
        <v>1250</v>
      </c>
      <c r="G5065" s="22" t="s">
        <v>6423</v>
      </c>
      <c r="I5065" s="22">
        <v>13925575432</v>
      </c>
      <c r="J5065" s="20" t="s">
        <v>6305</v>
      </c>
      <c r="K5065" s="22" t="s">
        <v>166</v>
      </c>
      <c r="L5065" s="22" t="s">
        <v>1358</v>
      </c>
      <c r="M5065" s="22">
        <v>1088</v>
      </c>
      <c r="N5065" s="22">
        <v>1088</v>
      </c>
      <c r="O5065" s="22" t="s">
        <v>927</v>
      </c>
      <c r="P5065" s="22" t="s">
        <v>50</v>
      </c>
      <c r="Q5065" s="28"/>
      <c r="R5065" s="21" t="s">
        <v>77</v>
      </c>
      <c r="S5065" s="21"/>
      <c r="T5065" s="21" t="s">
        <v>5850</v>
      </c>
      <c r="U5065" s="21"/>
      <c r="V5065" s="46">
        <v>1</v>
      </c>
      <c r="W5065" s="26">
        <f t="shared" si="3987"/>
        <v>1</v>
      </c>
      <c r="X5065" s="26">
        <f t="shared" ref="X5065:X5071" si="3994">V5065</f>
        <v>1</v>
      </c>
      <c r="Y5065" s="21">
        <v>10</v>
      </c>
      <c r="Z5065" s="22">
        <f t="shared" si="3985"/>
        <v>1088</v>
      </c>
      <c r="AA5065" s="20" t="s">
        <v>2218</v>
      </c>
      <c r="AB5065" s="22"/>
      <c r="AC5065" s="22">
        <v>1</v>
      </c>
      <c r="AD5065" s="22"/>
      <c r="AE5065" s="22">
        <f t="shared" ref="AE5065:AE5067" si="3995">N5065</f>
        <v>1088</v>
      </c>
      <c r="AF5065" s="22">
        <f t="shared" si="3989"/>
        <v>1088</v>
      </c>
      <c r="AG5065" s="20">
        <f t="shared" ref="AG5065:AG5066" si="3996">N5065</f>
        <v>1088</v>
      </c>
      <c r="AH5065" s="20"/>
      <c r="AI5065" s="20"/>
      <c r="AJ5065" s="22"/>
      <c r="AK5065" s="22"/>
      <c r="AL5065" s="22" t="s">
        <v>1871</v>
      </c>
      <c r="AM5065" s="22"/>
      <c r="AN5065" s="22"/>
      <c r="AO5065" s="22" t="s">
        <v>5792</v>
      </c>
      <c r="AP5065" s="22" t="s">
        <v>1301</v>
      </c>
      <c r="AS5065" s="20"/>
      <c r="AT5065" s="20"/>
      <c r="AU5065" s="20"/>
    </row>
    <row r="5066" spans="1:47" x14ac:dyDescent="0.15">
      <c r="A5066" s="21" t="s">
        <v>1273</v>
      </c>
      <c r="B5066" s="22" t="s">
        <v>918</v>
      </c>
      <c r="C5066" s="22" t="s">
        <v>1178</v>
      </c>
      <c r="D5066" s="22" t="s">
        <v>1189</v>
      </c>
      <c r="E5066" s="22" t="s">
        <v>1190</v>
      </c>
      <c r="F5066" s="22" t="s">
        <v>1250</v>
      </c>
      <c r="G5066" s="22" t="s">
        <v>6424</v>
      </c>
      <c r="I5066" s="22">
        <v>13538556701</v>
      </c>
      <c r="J5066" s="20" t="s">
        <v>6305</v>
      </c>
      <c r="K5066" s="22" t="s">
        <v>466</v>
      </c>
      <c r="L5066" s="22" t="s">
        <v>1358</v>
      </c>
      <c r="M5066" s="22">
        <v>1088</v>
      </c>
      <c r="N5066" s="22">
        <v>1088</v>
      </c>
      <c r="O5066" s="22" t="s">
        <v>927</v>
      </c>
      <c r="P5066" s="22" t="s">
        <v>50</v>
      </c>
      <c r="Q5066" s="28" t="s">
        <v>6305</v>
      </c>
      <c r="R5066" s="21" t="s">
        <v>117</v>
      </c>
      <c r="S5066" s="21"/>
      <c r="T5066" s="21" t="s">
        <v>53</v>
      </c>
      <c r="U5066" s="21" t="s">
        <v>5978</v>
      </c>
      <c r="V5066" s="46">
        <v>1</v>
      </c>
      <c r="W5066" s="26">
        <f t="shared" si="3987"/>
        <v>1</v>
      </c>
      <c r="X5066" s="26">
        <f t="shared" si="3994"/>
        <v>1</v>
      </c>
      <c r="Y5066" s="21">
        <v>10</v>
      </c>
      <c r="Z5066" s="22">
        <f t="shared" si="3985"/>
        <v>1088</v>
      </c>
      <c r="AA5066" s="20" t="s">
        <v>5794</v>
      </c>
      <c r="AB5066" s="22"/>
      <c r="AC5066" s="22">
        <v>1</v>
      </c>
      <c r="AD5066" s="22"/>
      <c r="AE5066" s="22">
        <f t="shared" si="3995"/>
        <v>1088</v>
      </c>
      <c r="AF5066" s="22">
        <f t="shared" si="3989"/>
        <v>1088</v>
      </c>
      <c r="AG5066" s="20">
        <f t="shared" si="3996"/>
        <v>1088</v>
      </c>
      <c r="AH5066" s="20" t="str">
        <f>VLOOKUP(U5066,[1]提成计算!B:I,8,FALSE)</f>
        <v>否</v>
      </c>
      <c r="AI5066" s="20"/>
      <c r="AJ5066" s="22"/>
      <c r="AK5066" s="22"/>
      <c r="AM5066" s="22"/>
      <c r="AN5066" s="22"/>
      <c r="AO5066" s="22" t="s">
        <v>5792</v>
      </c>
      <c r="AP5066" s="22" t="s">
        <v>1301</v>
      </c>
      <c r="AS5066" s="20"/>
      <c r="AT5066" s="20"/>
      <c r="AU5066" s="20"/>
    </row>
    <row r="5067" spans="1:47" x14ac:dyDescent="0.15">
      <c r="A5067" s="21" t="s">
        <v>1273</v>
      </c>
      <c r="B5067" s="22" t="s">
        <v>918</v>
      </c>
      <c r="C5067" s="22" t="s">
        <v>1178</v>
      </c>
      <c r="D5067" s="22" t="s">
        <v>1183</v>
      </c>
      <c r="E5067" s="22" t="s">
        <v>1184</v>
      </c>
      <c r="F5067" s="22" t="s">
        <v>1250</v>
      </c>
      <c r="G5067" s="22" t="s">
        <v>6425</v>
      </c>
      <c r="I5067" s="22">
        <v>13729952777</v>
      </c>
      <c r="J5067" s="22" t="s">
        <v>924</v>
      </c>
      <c r="K5067" s="22" t="s">
        <v>6251</v>
      </c>
      <c r="L5067" s="22" t="s">
        <v>1299</v>
      </c>
      <c r="M5067" s="22">
        <v>888</v>
      </c>
      <c r="N5067" s="22">
        <v>888</v>
      </c>
      <c r="O5067" s="22" t="s">
        <v>927</v>
      </c>
      <c r="P5067" s="22" t="s">
        <v>50</v>
      </c>
      <c r="Q5067" s="28"/>
      <c r="R5067" s="21" t="s">
        <v>77</v>
      </c>
      <c r="S5067" s="25" t="s">
        <v>1187</v>
      </c>
      <c r="T5067" s="20" t="s">
        <v>6248</v>
      </c>
      <c r="U5067" s="21" t="s">
        <v>6249</v>
      </c>
      <c r="V5067" s="46">
        <v>1</v>
      </c>
      <c r="W5067" s="26">
        <f t="shared" si="3987"/>
        <v>1</v>
      </c>
      <c r="Y5067" s="21">
        <v>12</v>
      </c>
      <c r="Z5067" s="22">
        <f t="shared" si="3985"/>
        <v>888</v>
      </c>
      <c r="AA5067" s="20" t="s">
        <v>5794</v>
      </c>
      <c r="AB5067" s="22"/>
      <c r="AC5067" s="22">
        <v>1</v>
      </c>
      <c r="AD5067" s="22"/>
      <c r="AE5067" s="22">
        <f t="shared" si="3995"/>
        <v>888</v>
      </c>
      <c r="AF5067" s="22">
        <f t="shared" si="3989"/>
        <v>888</v>
      </c>
      <c r="AG5067" s="20"/>
      <c r="AH5067" s="22"/>
      <c r="AI5067" s="22"/>
      <c r="AJ5067" s="22">
        <f t="shared" ref="AJ5067:AJ5068" si="3997">N5067</f>
        <v>888</v>
      </c>
      <c r="AK5067" s="22">
        <f>IF(O5067="(传统)XDSL",VLOOKUP(S5067,[1]续费率明细!C:I,7,FALSE)*1,IF(O5067="GPON+XDSL",VLOOKUP(S5067,[1]续费率明细!C:I,7,FALSE)*1,VLOOKUP(S5067,[1]续费率明细!C:I,5,FALSE)*1))</f>
        <v>-40</v>
      </c>
      <c r="AL5067" s="22" t="s">
        <v>1309</v>
      </c>
      <c r="AM5067" s="22"/>
      <c r="AN5067" s="22"/>
      <c r="AO5067" s="22" t="s">
        <v>5792</v>
      </c>
      <c r="AP5067" s="22" t="s">
        <v>1301</v>
      </c>
      <c r="AS5067" s="20">
        <f>IF(Y5067&gt;=10,VLOOKUP(S5067,[2]提成计算!D:T,17,FALSE),VLOOKUP(S5067,[2]提成计算!D:T,16,FALSE))</f>
        <v>0.09</v>
      </c>
      <c r="AT5067" s="20">
        <f t="shared" ref="AT5067:AT5068" si="3998">IF(AD5067*AS5067&gt;0,AD5067*AS5067,AE5067*AS5067)</f>
        <v>79.92</v>
      </c>
      <c r="AU5067" s="20">
        <f>IF(AND(AK5067&lt;0,AK5067+AT5067&lt;0),-AT5067,AK5067)</f>
        <v>-40</v>
      </c>
    </row>
    <row r="5068" spans="1:47" x14ac:dyDescent="0.15">
      <c r="A5068" s="21" t="s">
        <v>1273</v>
      </c>
      <c r="B5068" s="22" t="s">
        <v>918</v>
      </c>
      <c r="C5068" s="22" t="s">
        <v>1178</v>
      </c>
      <c r="D5068" s="22" t="s">
        <v>1183</v>
      </c>
      <c r="E5068" s="22" t="s">
        <v>1184</v>
      </c>
      <c r="F5068" s="22" t="s">
        <v>1250</v>
      </c>
      <c r="G5068" s="22" t="s">
        <v>6426</v>
      </c>
      <c r="I5068" s="22">
        <v>13926800393</v>
      </c>
      <c r="J5068" s="22" t="s">
        <v>924</v>
      </c>
      <c r="K5068" s="22" t="s">
        <v>6096</v>
      </c>
      <c r="L5068" s="22" t="s">
        <v>1918</v>
      </c>
      <c r="M5068" s="22">
        <v>680</v>
      </c>
      <c r="N5068" s="22">
        <v>680</v>
      </c>
      <c r="O5068" s="22" t="s">
        <v>1262</v>
      </c>
      <c r="P5068" s="22" t="s">
        <v>50</v>
      </c>
      <c r="Q5068" s="28"/>
      <c r="R5068" s="21" t="s">
        <v>77</v>
      </c>
      <c r="S5068" s="25" t="s">
        <v>1187</v>
      </c>
      <c r="T5068" s="21" t="s">
        <v>53</v>
      </c>
      <c r="U5068" s="21" t="s">
        <v>6097</v>
      </c>
      <c r="V5068" s="46">
        <v>1</v>
      </c>
      <c r="W5068" s="26">
        <f t="shared" si="3987"/>
        <v>1</v>
      </c>
      <c r="Y5068" s="21">
        <v>4</v>
      </c>
      <c r="Z5068" s="22">
        <f t="shared" si="3985"/>
        <v>680</v>
      </c>
      <c r="AA5068" s="20" t="s">
        <v>5794</v>
      </c>
      <c r="AB5068" s="22">
        <v>1</v>
      </c>
      <c r="AC5068" s="22"/>
      <c r="AD5068" s="22">
        <f>N5068</f>
        <v>680</v>
      </c>
      <c r="AE5068" s="22"/>
      <c r="AF5068" s="22">
        <f t="shared" si="3989"/>
        <v>680</v>
      </c>
      <c r="AG5068" s="20"/>
      <c r="AH5068" s="22"/>
      <c r="AI5068" s="22"/>
      <c r="AJ5068" s="22">
        <f t="shared" si="3997"/>
        <v>680</v>
      </c>
      <c r="AK5068" s="22">
        <f>IF(O5068="(传统)XDSL",VLOOKUP(S5068,[2]直销续费率明细!C:I,7,FALSE)*1,IF(O5068="GPON+XDSL",VLOOKUP(S5068,[2]直销续费率明细!C:I,7,FALSE)*1,VLOOKUP(S5068,[2]直销续费率明细!C:I,5,FALSE)*1))</f>
        <v>25</v>
      </c>
      <c r="AL5068" s="22" t="s">
        <v>1300</v>
      </c>
      <c r="AM5068" s="22"/>
      <c r="AN5068" s="22"/>
      <c r="AO5068" s="22" t="s">
        <v>5792</v>
      </c>
      <c r="AP5068" s="22" t="s">
        <v>5805</v>
      </c>
      <c r="AS5068" s="20">
        <f>IF(Y5068&gt;=10,VLOOKUP(U5068,[2]提成计算!B:T,19,FALSE),VLOOKUP(U5068,[2]提成计算!B:T,18,FALSE))</f>
        <v>0.06</v>
      </c>
      <c r="AT5068" s="20">
        <f t="shared" si="3998"/>
        <v>40.799999999999997</v>
      </c>
      <c r="AU5068" s="20">
        <f t="shared" ref="AU5068" si="3999">IF(AND(AK5068&lt;0,AK5068+AT5068&lt;0),-AT5068,AK5068)</f>
        <v>25</v>
      </c>
    </row>
    <row r="5069" spans="1:47" x14ac:dyDescent="0.15">
      <c r="A5069" s="21" t="s">
        <v>1273</v>
      </c>
      <c r="B5069" s="22" t="s">
        <v>918</v>
      </c>
      <c r="C5069" s="22" t="s">
        <v>1178</v>
      </c>
      <c r="D5069" s="22" t="s">
        <v>1179</v>
      </c>
      <c r="E5069" s="22" t="s">
        <v>1236</v>
      </c>
      <c r="F5069" s="22" t="s">
        <v>1250</v>
      </c>
      <c r="G5069" s="22" t="s">
        <v>6427</v>
      </c>
      <c r="I5069" s="22">
        <v>13686211939</v>
      </c>
      <c r="J5069" s="20" t="s">
        <v>6305</v>
      </c>
      <c r="K5069" s="22" t="s">
        <v>1238</v>
      </c>
      <c r="L5069" s="22" t="s">
        <v>1358</v>
      </c>
      <c r="M5069" s="22">
        <v>1088</v>
      </c>
      <c r="N5069" s="22">
        <v>1088</v>
      </c>
      <c r="O5069" s="22" t="s">
        <v>927</v>
      </c>
      <c r="P5069" s="22" t="s">
        <v>50</v>
      </c>
      <c r="Q5069" s="28" t="s">
        <v>6305</v>
      </c>
      <c r="R5069" s="21" t="s">
        <v>147</v>
      </c>
      <c r="S5069" s="21"/>
      <c r="T5069" s="21" t="s">
        <v>53</v>
      </c>
      <c r="U5069" s="21" t="s">
        <v>6043</v>
      </c>
      <c r="V5069" s="46">
        <v>1</v>
      </c>
      <c r="W5069" s="26">
        <f t="shared" si="3987"/>
        <v>1</v>
      </c>
      <c r="X5069" s="26">
        <f t="shared" si="3994"/>
        <v>1</v>
      </c>
      <c r="Y5069" s="21">
        <v>10</v>
      </c>
      <c r="Z5069" s="22">
        <f t="shared" si="3985"/>
        <v>1088</v>
      </c>
      <c r="AA5069" s="20" t="s">
        <v>5794</v>
      </c>
      <c r="AB5069" s="22"/>
      <c r="AC5069" s="22">
        <v>1</v>
      </c>
      <c r="AD5069" s="22"/>
      <c r="AE5069" s="22">
        <f t="shared" ref="AE5069:AE5071" si="4000">N5069</f>
        <v>1088</v>
      </c>
      <c r="AF5069" s="22">
        <f t="shared" si="3989"/>
        <v>1088</v>
      </c>
      <c r="AG5069" s="20">
        <f t="shared" ref="AG5069:AG5071" si="4001">N5069</f>
        <v>1088</v>
      </c>
      <c r="AH5069" s="20" t="str">
        <f>VLOOKUP(U5069,[1]提成计算!B:I,8,FALSE)</f>
        <v xml:space="preserve"> </v>
      </c>
      <c r="AI5069" s="20"/>
      <c r="AJ5069" s="22"/>
      <c r="AK5069" s="22"/>
      <c r="AM5069" s="22"/>
      <c r="AN5069" s="22"/>
      <c r="AO5069" s="22" t="s">
        <v>5792</v>
      </c>
      <c r="AP5069" s="22" t="s">
        <v>1301</v>
      </c>
      <c r="AS5069" s="20"/>
      <c r="AT5069" s="20"/>
      <c r="AU5069" s="20"/>
    </row>
    <row r="5070" spans="1:47" x14ac:dyDescent="0.15">
      <c r="A5070" s="21" t="s">
        <v>1273</v>
      </c>
      <c r="B5070" s="22" t="s">
        <v>918</v>
      </c>
      <c r="C5070" s="22" t="s">
        <v>1178</v>
      </c>
      <c r="D5070" s="22" t="s">
        <v>1189</v>
      </c>
      <c r="E5070" s="22" t="s">
        <v>1190</v>
      </c>
      <c r="F5070" s="22" t="s">
        <v>1250</v>
      </c>
      <c r="G5070" s="22" t="s">
        <v>6428</v>
      </c>
      <c r="I5070" s="22">
        <v>13802454753</v>
      </c>
      <c r="J5070" s="20" t="s">
        <v>6305</v>
      </c>
      <c r="K5070" s="22" t="s">
        <v>237</v>
      </c>
      <c r="L5070" s="22" t="s">
        <v>1358</v>
      </c>
      <c r="M5070" s="22">
        <v>1088</v>
      </c>
      <c r="N5070" s="22">
        <v>1088</v>
      </c>
      <c r="O5070" s="22" t="s">
        <v>927</v>
      </c>
      <c r="P5070" s="22" t="s">
        <v>50</v>
      </c>
      <c r="Q5070" s="28" t="s">
        <v>6305</v>
      </c>
      <c r="R5070" s="21" t="s">
        <v>117</v>
      </c>
      <c r="S5070" s="21"/>
      <c r="T5070" s="21" t="s">
        <v>53</v>
      </c>
      <c r="U5070" s="21" t="s">
        <v>5938</v>
      </c>
      <c r="V5070" s="46">
        <v>1</v>
      </c>
      <c r="W5070" s="26">
        <f t="shared" si="3987"/>
        <v>1</v>
      </c>
      <c r="X5070" s="26">
        <f t="shared" si="3994"/>
        <v>1</v>
      </c>
      <c r="Y5070" s="21">
        <v>10</v>
      </c>
      <c r="Z5070" s="22">
        <f t="shared" si="3985"/>
        <v>1088</v>
      </c>
      <c r="AA5070" s="20" t="s">
        <v>5794</v>
      </c>
      <c r="AB5070" s="22"/>
      <c r="AC5070" s="22">
        <v>1</v>
      </c>
      <c r="AD5070" s="22"/>
      <c r="AE5070" s="22">
        <f t="shared" si="4000"/>
        <v>1088</v>
      </c>
      <c r="AF5070" s="22">
        <f t="shared" si="3989"/>
        <v>1088</v>
      </c>
      <c r="AG5070" s="20">
        <f t="shared" si="4001"/>
        <v>1088</v>
      </c>
      <c r="AH5070" s="20" t="str">
        <f>VLOOKUP(U5070,[1]提成计算!B:I,8,FALSE)</f>
        <v>否</v>
      </c>
      <c r="AI5070" s="20"/>
      <c r="AJ5070" s="22"/>
      <c r="AK5070" s="22"/>
      <c r="AM5070" s="22"/>
      <c r="AN5070" s="22"/>
      <c r="AO5070" s="22" t="s">
        <v>5792</v>
      </c>
      <c r="AP5070" s="22" t="s">
        <v>1301</v>
      </c>
      <c r="AS5070" s="20"/>
      <c r="AT5070" s="20"/>
      <c r="AU5070" s="20"/>
    </row>
    <row r="5071" spans="1:47" x14ac:dyDescent="0.15">
      <c r="A5071" s="21" t="s">
        <v>1273</v>
      </c>
      <c r="B5071" s="22" t="s">
        <v>918</v>
      </c>
      <c r="C5071" s="22" t="s">
        <v>1178</v>
      </c>
      <c r="D5071" s="22" t="s">
        <v>1183</v>
      </c>
      <c r="E5071" s="22" t="s">
        <v>1580</v>
      </c>
      <c r="F5071" s="22" t="s">
        <v>1250</v>
      </c>
      <c r="G5071" s="22" t="s">
        <v>6429</v>
      </c>
      <c r="I5071" s="22">
        <v>13829232946</v>
      </c>
      <c r="J5071" s="20" t="s">
        <v>6305</v>
      </c>
      <c r="K5071" s="22" t="s">
        <v>5844</v>
      </c>
      <c r="L5071" s="22" t="s">
        <v>1358</v>
      </c>
      <c r="M5071" s="22">
        <v>1088</v>
      </c>
      <c r="N5071" s="22">
        <v>1088</v>
      </c>
      <c r="O5071" s="22" t="s">
        <v>927</v>
      </c>
      <c r="P5071" s="22" t="s">
        <v>50</v>
      </c>
      <c r="Q5071" s="28" t="s">
        <v>6305</v>
      </c>
      <c r="R5071" s="21" t="s">
        <v>77</v>
      </c>
      <c r="S5071" s="21"/>
      <c r="T5071" s="21" t="s">
        <v>53</v>
      </c>
      <c r="U5071" s="21" t="s">
        <v>5945</v>
      </c>
      <c r="V5071" s="46">
        <v>1</v>
      </c>
      <c r="W5071" s="26">
        <f t="shared" si="3987"/>
        <v>1</v>
      </c>
      <c r="X5071" s="26">
        <f t="shared" si="3994"/>
        <v>1</v>
      </c>
      <c r="Y5071" s="21">
        <v>10</v>
      </c>
      <c r="Z5071" s="22">
        <f t="shared" si="3985"/>
        <v>1088</v>
      </c>
      <c r="AA5071" s="20" t="s">
        <v>5794</v>
      </c>
      <c r="AB5071" s="22"/>
      <c r="AC5071" s="22">
        <v>1</v>
      </c>
      <c r="AD5071" s="22"/>
      <c r="AE5071" s="22">
        <f t="shared" si="4000"/>
        <v>1088</v>
      </c>
      <c r="AF5071" s="22">
        <f t="shared" si="3989"/>
        <v>1088</v>
      </c>
      <c r="AG5071" s="20">
        <f t="shared" si="4001"/>
        <v>1088</v>
      </c>
      <c r="AH5071" s="20" t="str">
        <f>VLOOKUP(U5071,[1]提成计算!B:I,8,FALSE)</f>
        <v xml:space="preserve"> </v>
      </c>
      <c r="AI5071" s="20"/>
      <c r="AJ5071" s="22"/>
      <c r="AK5071" s="22"/>
      <c r="AM5071" s="22"/>
      <c r="AN5071" s="22"/>
      <c r="AO5071" s="22" t="s">
        <v>5792</v>
      </c>
      <c r="AP5071" s="22" t="s">
        <v>1301</v>
      </c>
      <c r="AS5071" s="20"/>
      <c r="AT5071" s="20"/>
      <c r="AU5071" s="20"/>
    </row>
    <row r="5072" spans="1:47" x14ac:dyDescent="0.15">
      <c r="A5072" s="21" t="s">
        <v>1273</v>
      </c>
      <c r="B5072" s="22" t="s">
        <v>918</v>
      </c>
      <c r="C5072" s="22" t="s">
        <v>1178</v>
      </c>
      <c r="D5072" s="22" t="s">
        <v>1179</v>
      </c>
      <c r="E5072" s="22" t="s">
        <v>5872</v>
      </c>
      <c r="F5072" s="22" t="s">
        <v>1250</v>
      </c>
      <c r="G5072" s="22" t="s">
        <v>6430</v>
      </c>
      <c r="I5072" s="22">
        <v>13723516255</v>
      </c>
      <c r="J5072" s="22" t="s">
        <v>1500</v>
      </c>
      <c r="K5072" s="22" t="s">
        <v>174</v>
      </c>
      <c r="L5072" s="22" t="s">
        <v>1277</v>
      </c>
      <c r="M5072" s="22">
        <v>-113</v>
      </c>
      <c r="N5072" s="22">
        <v>-113</v>
      </c>
      <c r="O5072" s="22" t="s">
        <v>1262</v>
      </c>
      <c r="P5072" s="22" t="s">
        <v>1910</v>
      </c>
      <c r="Q5072" s="28"/>
      <c r="R5072" s="21" t="s">
        <v>147</v>
      </c>
      <c r="S5072" s="21"/>
      <c r="T5072" s="21" t="s">
        <v>5850</v>
      </c>
      <c r="U5072" s="21"/>
      <c r="V5072" s="46"/>
      <c r="Y5072" s="21">
        <v>2</v>
      </c>
      <c r="Z5072" s="22">
        <f t="shared" si="3985"/>
        <v>-113</v>
      </c>
      <c r="AA5072" s="20" t="s">
        <v>1911</v>
      </c>
      <c r="AB5072" s="22"/>
      <c r="AC5072" s="22"/>
      <c r="AD5072" s="22"/>
      <c r="AE5072" s="22"/>
      <c r="AF5072" s="22"/>
      <c r="AG5072" s="20"/>
      <c r="AH5072" s="22"/>
      <c r="AI5072" s="22"/>
      <c r="AJ5072" s="22"/>
      <c r="AK5072" s="22"/>
      <c r="AM5072" s="22"/>
      <c r="AN5072" s="22"/>
      <c r="AO5072" s="22" t="s">
        <v>5792</v>
      </c>
      <c r="AP5072" s="22">
        <v>0</v>
      </c>
      <c r="AS5072" s="20"/>
      <c r="AT5072" s="20"/>
      <c r="AU5072" s="20"/>
    </row>
    <row r="5073" spans="1:47" x14ac:dyDescent="0.15">
      <c r="A5073" s="21" t="s">
        <v>1273</v>
      </c>
      <c r="B5073" s="22" t="s">
        <v>918</v>
      </c>
      <c r="C5073" s="22" t="s">
        <v>1178</v>
      </c>
      <c r="D5073" s="22" t="s">
        <v>1179</v>
      </c>
      <c r="E5073" s="22" t="s">
        <v>1230</v>
      </c>
      <c r="F5073" s="22" t="s">
        <v>1250</v>
      </c>
      <c r="G5073" s="22" t="s">
        <v>6431</v>
      </c>
      <c r="I5073" s="22">
        <v>15818239783</v>
      </c>
      <c r="J5073" s="22" t="s">
        <v>924</v>
      </c>
      <c r="K5073" s="22" t="s">
        <v>188</v>
      </c>
      <c r="L5073" s="22" t="s">
        <v>1299</v>
      </c>
      <c r="M5073" s="22">
        <v>888</v>
      </c>
      <c r="N5073" s="22">
        <v>888</v>
      </c>
      <c r="O5073" s="22" t="s">
        <v>927</v>
      </c>
      <c r="P5073" s="22" t="s">
        <v>50</v>
      </c>
      <c r="Q5073" s="28"/>
      <c r="R5073" s="21" t="s">
        <v>147</v>
      </c>
      <c r="S5073" s="25" t="s">
        <v>1234</v>
      </c>
      <c r="T5073" s="21" t="s">
        <v>53</v>
      </c>
      <c r="U5073" s="21" t="s">
        <v>6003</v>
      </c>
      <c r="V5073" s="46">
        <v>1</v>
      </c>
      <c r="W5073" s="26">
        <f t="shared" ref="W5073:W5099" si="4002">V5073</f>
        <v>1</v>
      </c>
      <c r="Y5073" s="21">
        <v>12</v>
      </c>
      <c r="Z5073" s="22">
        <f t="shared" si="3985"/>
        <v>888</v>
      </c>
      <c r="AA5073" s="20" t="s">
        <v>5794</v>
      </c>
      <c r="AB5073" s="22"/>
      <c r="AC5073" s="22">
        <v>1</v>
      </c>
      <c r="AD5073" s="22"/>
      <c r="AE5073" s="22">
        <f t="shared" ref="AE5073:AE5077" si="4003">N5073</f>
        <v>888</v>
      </c>
      <c r="AF5073" s="22">
        <f t="shared" ref="AF5073:AF5099" si="4004">N5073</f>
        <v>888</v>
      </c>
      <c r="AG5073" s="20"/>
      <c r="AH5073" s="22"/>
      <c r="AI5073" s="22"/>
      <c r="AJ5073" s="22">
        <f>N5073</f>
        <v>888</v>
      </c>
      <c r="AK5073" s="22">
        <f>IF(O5073="(传统)XDSL",VLOOKUP(S5073,[2]直销续费率明细!C:I,7,FALSE)*1,IF(O5073="GPON+XDSL",VLOOKUP(S5073,[2]直销续费率明细!C:I,7,FALSE)*1,VLOOKUP(S5073,[2]直销续费率明细!C:I,5,FALSE)*1))</f>
        <v>-40</v>
      </c>
      <c r="AL5073" s="22" t="s">
        <v>1309</v>
      </c>
      <c r="AM5073" s="22"/>
      <c r="AN5073" s="22"/>
      <c r="AO5073" s="22" t="s">
        <v>2216</v>
      </c>
      <c r="AP5073" s="22" t="s">
        <v>1301</v>
      </c>
      <c r="AS5073" s="20">
        <f>IF(Y5073&gt;=10,VLOOKUP(U5073,[2]提成计算!B:T,19,FALSE),VLOOKUP(U5073,[2]提成计算!B:T,18,FALSE))</f>
        <v>0.09</v>
      </c>
      <c r="AT5073" s="20">
        <f t="shared" ref="AT5073" si="4005">IF(AD5073*AS5073&gt;0,AD5073*AS5073,AE5073*AS5073)</f>
        <v>79.92</v>
      </c>
      <c r="AU5073" s="20">
        <f t="shared" ref="AU5073" si="4006">IF(AND(AK5073&lt;0,AK5073+AT5073&lt;0),-AT5073,AK5073)</f>
        <v>-40</v>
      </c>
    </row>
    <row r="5074" spans="1:47" x14ac:dyDescent="0.15">
      <c r="A5074" s="21" t="s">
        <v>1273</v>
      </c>
      <c r="B5074" s="22" t="s">
        <v>918</v>
      </c>
      <c r="C5074" s="22" t="s">
        <v>1178</v>
      </c>
      <c r="D5074" s="22" t="s">
        <v>1183</v>
      </c>
      <c r="E5074" s="22" t="s">
        <v>1212</v>
      </c>
      <c r="F5074" s="22" t="s">
        <v>1250</v>
      </c>
      <c r="G5074" s="22" t="s">
        <v>6432</v>
      </c>
      <c r="I5074" s="22">
        <v>13528665480</v>
      </c>
      <c r="J5074" s="22" t="s">
        <v>1268</v>
      </c>
      <c r="K5074" s="22" t="s">
        <v>1214</v>
      </c>
      <c r="L5074" s="22" t="s">
        <v>1358</v>
      </c>
      <c r="M5074" s="22">
        <v>1088</v>
      </c>
      <c r="N5074" s="22">
        <v>1088</v>
      </c>
      <c r="O5074" s="22" t="s">
        <v>927</v>
      </c>
      <c r="P5074" s="22" t="s">
        <v>50</v>
      </c>
      <c r="Q5074" s="28"/>
      <c r="R5074" s="21" t="s">
        <v>77</v>
      </c>
      <c r="S5074" s="21"/>
      <c r="T5074" s="21" t="s">
        <v>53</v>
      </c>
      <c r="U5074" s="21" t="s">
        <v>5966</v>
      </c>
      <c r="V5074" s="46">
        <v>1</v>
      </c>
      <c r="W5074" s="26">
        <f t="shared" si="4002"/>
        <v>1</v>
      </c>
      <c r="X5074" s="26">
        <f t="shared" ref="X5074:X5098" si="4007">V5074</f>
        <v>1</v>
      </c>
      <c r="Y5074" s="21">
        <v>10</v>
      </c>
      <c r="Z5074" s="22">
        <f t="shared" si="3985"/>
        <v>1088</v>
      </c>
      <c r="AA5074" s="20" t="s">
        <v>5794</v>
      </c>
      <c r="AB5074" s="22"/>
      <c r="AC5074" s="22">
        <v>1</v>
      </c>
      <c r="AD5074" s="22"/>
      <c r="AE5074" s="22">
        <f t="shared" si="4003"/>
        <v>1088</v>
      </c>
      <c r="AF5074" s="22">
        <f t="shared" si="4004"/>
        <v>1088</v>
      </c>
      <c r="AG5074" s="20">
        <f t="shared" ref="AG5074:AG5075" si="4008">N5074</f>
        <v>1088</v>
      </c>
      <c r="AH5074" s="20" t="str">
        <f>VLOOKUP(U5074,[1]提成计算!B:I,8,FALSE)</f>
        <v xml:space="preserve"> </v>
      </c>
      <c r="AI5074" s="20"/>
      <c r="AJ5074" s="22"/>
      <c r="AK5074" s="22"/>
      <c r="AM5074" s="22"/>
      <c r="AN5074" s="22"/>
      <c r="AO5074" s="22" t="s">
        <v>5792</v>
      </c>
      <c r="AP5074" s="22" t="s">
        <v>1301</v>
      </c>
      <c r="AS5074" s="20"/>
      <c r="AT5074" s="20"/>
      <c r="AU5074" s="20"/>
    </row>
    <row r="5075" spans="1:47" x14ac:dyDescent="0.15">
      <c r="A5075" s="21" t="s">
        <v>1273</v>
      </c>
      <c r="B5075" s="22" t="s">
        <v>918</v>
      </c>
      <c r="C5075" s="22" t="s">
        <v>1178</v>
      </c>
      <c r="D5075" s="22" t="s">
        <v>1179</v>
      </c>
      <c r="E5075" s="22" t="s">
        <v>1236</v>
      </c>
      <c r="F5075" s="22" t="s">
        <v>1250</v>
      </c>
      <c r="G5075" s="22" t="s">
        <v>6433</v>
      </c>
      <c r="I5075" s="22">
        <v>13538402594</v>
      </c>
      <c r="J5075" s="20" t="s">
        <v>6305</v>
      </c>
      <c r="K5075" s="22" t="s">
        <v>1238</v>
      </c>
      <c r="L5075" s="22" t="s">
        <v>1358</v>
      </c>
      <c r="M5075" s="22">
        <v>1088</v>
      </c>
      <c r="N5075" s="22">
        <v>1088</v>
      </c>
      <c r="O5075" s="22" t="s">
        <v>927</v>
      </c>
      <c r="P5075" s="22" t="s">
        <v>50</v>
      </c>
      <c r="Q5075" s="28" t="s">
        <v>6305</v>
      </c>
      <c r="R5075" s="21" t="s">
        <v>147</v>
      </c>
      <c r="S5075" s="21"/>
      <c r="T5075" s="21" t="s">
        <v>53</v>
      </c>
      <c r="U5075" s="21" t="s">
        <v>6043</v>
      </c>
      <c r="V5075" s="46">
        <v>1</v>
      </c>
      <c r="W5075" s="26">
        <f t="shared" si="4002"/>
        <v>1</v>
      </c>
      <c r="X5075" s="26">
        <f t="shared" si="4007"/>
        <v>1</v>
      </c>
      <c r="Y5075" s="21">
        <v>10</v>
      </c>
      <c r="Z5075" s="22">
        <f t="shared" si="3985"/>
        <v>1088</v>
      </c>
      <c r="AA5075" s="20" t="s">
        <v>5794</v>
      </c>
      <c r="AB5075" s="22"/>
      <c r="AC5075" s="22">
        <v>1</v>
      </c>
      <c r="AD5075" s="22"/>
      <c r="AE5075" s="22">
        <f t="shared" si="4003"/>
        <v>1088</v>
      </c>
      <c r="AF5075" s="22">
        <f t="shared" si="4004"/>
        <v>1088</v>
      </c>
      <c r="AG5075" s="20">
        <f t="shared" si="4008"/>
        <v>1088</v>
      </c>
      <c r="AH5075" s="20" t="str">
        <f>VLOOKUP(U5075,[1]提成计算!B:I,8,FALSE)</f>
        <v xml:space="preserve"> </v>
      </c>
      <c r="AI5075" s="20"/>
      <c r="AJ5075" s="22"/>
      <c r="AK5075" s="22"/>
      <c r="AM5075" s="22"/>
      <c r="AN5075" s="22"/>
      <c r="AO5075" s="22" t="s">
        <v>5792</v>
      </c>
      <c r="AP5075" s="22" t="s">
        <v>1301</v>
      </c>
      <c r="AS5075" s="20"/>
      <c r="AT5075" s="20"/>
      <c r="AU5075" s="20"/>
    </row>
    <row r="5076" spans="1:47" x14ac:dyDescent="0.15">
      <c r="A5076" s="21" t="s">
        <v>1273</v>
      </c>
      <c r="B5076" s="22" t="s">
        <v>918</v>
      </c>
      <c r="C5076" s="22" t="s">
        <v>1178</v>
      </c>
      <c r="D5076" s="22" t="s">
        <v>1189</v>
      </c>
      <c r="E5076" s="22" t="s">
        <v>1699</v>
      </c>
      <c r="F5076" s="22" t="s">
        <v>1250</v>
      </c>
      <c r="G5076" s="22" t="s">
        <v>6434</v>
      </c>
      <c r="I5076" s="22">
        <v>18825854416</v>
      </c>
      <c r="J5076" s="22" t="s">
        <v>924</v>
      </c>
      <c r="K5076" s="22" t="s">
        <v>129</v>
      </c>
      <c r="L5076" s="22" t="s">
        <v>1299</v>
      </c>
      <c r="M5076" s="22">
        <v>888</v>
      </c>
      <c r="N5076" s="22">
        <v>888</v>
      </c>
      <c r="O5076" s="22" t="s">
        <v>927</v>
      </c>
      <c r="P5076" s="22" t="s">
        <v>50</v>
      </c>
      <c r="Q5076" s="28"/>
      <c r="R5076" s="21" t="s">
        <v>77</v>
      </c>
      <c r="S5076" s="25" t="s">
        <v>1192</v>
      </c>
      <c r="T5076" s="21" t="s">
        <v>53</v>
      </c>
      <c r="U5076" s="21" t="s">
        <v>6025</v>
      </c>
      <c r="V5076" s="46">
        <v>1</v>
      </c>
      <c r="W5076" s="26">
        <f t="shared" si="4002"/>
        <v>1</v>
      </c>
      <c r="Y5076" s="21">
        <v>12</v>
      </c>
      <c r="Z5076" s="22">
        <f t="shared" si="3985"/>
        <v>888</v>
      </c>
      <c r="AA5076" s="20" t="s">
        <v>5794</v>
      </c>
      <c r="AB5076" s="22"/>
      <c r="AC5076" s="22">
        <v>1</v>
      </c>
      <c r="AD5076" s="22"/>
      <c r="AE5076" s="22">
        <f t="shared" si="4003"/>
        <v>888</v>
      </c>
      <c r="AF5076" s="22">
        <f t="shared" si="4004"/>
        <v>888</v>
      </c>
      <c r="AG5076" s="20"/>
      <c r="AH5076" s="22"/>
      <c r="AI5076" s="22"/>
      <c r="AJ5076" s="22">
        <f t="shared" ref="AJ5076:AJ5079" si="4009">N5076</f>
        <v>888</v>
      </c>
      <c r="AK5076" s="22">
        <f>IF(O5076="(传统)XDSL",VLOOKUP(S5076,[2]直销续费率明细!C:I,7,FALSE)*1,IF(O5076="GPON+XDSL",VLOOKUP(S5076,[2]直销续费率明细!C:I,7,FALSE)*1,VLOOKUP(S5076,[2]直销续费率明细!C:I,5,FALSE)*1))</f>
        <v>-40</v>
      </c>
      <c r="AL5076" s="22" t="s">
        <v>1300</v>
      </c>
      <c r="AM5076" s="22"/>
      <c r="AN5076" s="22"/>
      <c r="AO5076" s="22" t="s">
        <v>5792</v>
      </c>
      <c r="AP5076" s="22" t="s">
        <v>1301</v>
      </c>
      <c r="AS5076" s="20">
        <f>IF(Y5076&gt;=10,VLOOKUP(U5076,[2]提成计算!B:T,19,FALSE),VLOOKUP(U5076,[2]提成计算!B:T,18,FALSE))</f>
        <v>0.09</v>
      </c>
      <c r="AT5076" s="20">
        <f t="shared" ref="AT5076:AT5079" si="4010">IF(AD5076*AS5076&gt;0,AD5076*AS5076,AE5076*AS5076)</f>
        <v>79.92</v>
      </c>
      <c r="AU5076" s="20">
        <f t="shared" ref="AU5076" si="4011">IF(AND(AK5076&lt;0,AK5076+AT5076&lt;0),-AT5076,AK5076)</f>
        <v>-40</v>
      </c>
    </row>
    <row r="5077" spans="1:47" x14ac:dyDescent="0.15">
      <c r="A5077" s="21" t="s">
        <v>1273</v>
      </c>
      <c r="B5077" s="22" t="s">
        <v>918</v>
      </c>
      <c r="C5077" s="22" t="s">
        <v>1178</v>
      </c>
      <c r="D5077" s="22" t="s">
        <v>1189</v>
      </c>
      <c r="E5077" s="22" t="s">
        <v>6106</v>
      </c>
      <c r="F5077" s="22" t="s">
        <v>1250</v>
      </c>
      <c r="G5077" s="22" t="s">
        <v>6435</v>
      </c>
      <c r="I5077" s="22">
        <v>13712767540</v>
      </c>
      <c r="J5077" s="22" t="s">
        <v>924</v>
      </c>
      <c r="K5077" s="22" t="s">
        <v>5884</v>
      </c>
      <c r="L5077" s="22" t="s">
        <v>1299</v>
      </c>
      <c r="M5077" s="22">
        <v>888</v>
      </c>
      <c r="N5077" s="22">
        <v>888</v>
      </c>
      <c r="O5077" s="22" t="s">
        <v>927</v>
      </c>
      <c r="P5077" s="22" t="s">
        <v>50</v>
      </c>
      <c r="Q5077" s="28"/>
      <c r="R5077" s="22" t="s">
        <v>117</v>
      </c>
      <c r="T5077" s="21" t="s">
        <v>948</v>
      </c>
      <c r="U5077" s="22" t="s">
        <v>117</v>
      </c>
      <c r="V5077" s="46">
        <v>1</v>
      </c>
      <c r="W5077" s="26">
        <f t="shared" si="4002"/>
        <v>1</v>
      </c>
      <c r="Y5077" s="21">
        <v>12</v>
      </c>
      <c r="Z5077" s="22">
        <f t="shared" si="3985"/>
        <v>888</v>
      </c>
      <c r="AA5077" s="20" t="s">
        <v>5794</v>
      </c>
      <c r="AB5077" s="22"/>
      <c r="AC5077" s="22">
        <v>1</v>
      </c>
      <c r="AD5077" s="22"/>
      <c r="AE5077" s="22">
        <f t="shared" si="4003"/>
        <v>888</v>
      </c>
      <c r="AF5077" s="22">
        <f t="shared" si="4004"/>
        <v>888</v>
      </c>
      <c r="AG5077" s="20"/>
      <c r="AH5077" s="22"/>
      <c r="AI5077" s="22"/>
      <c r="AJ5077" s="22">
        <f t="shared" si="4009"/>
        <v>888</v>
      </c>
      <c r="AK5077" s="22">
        <f>IF(O5077="(传统)XDSL",VLOOKUP(U5077,[2]自营续费率!B:G,6,FALSE)*1,IF(O5077="GPON+XDSL",VLOOKUP(U5077,[2]自营续费率!B:G,6,FALSE)*1,VLOOKUP(U5077,[2]自营续费率!B:G,4,FALSE)*1))</f>
        <v>-40</v>
      </c>
      <c r="AL5077" s="22" t="s">
        <v>1300</v>
      </c>
      <c r="AM5077" s="22"/>
      <c r="AN5077" s="22"/>
      <c r="AO5077" s="22" t="s">
        <v>5792</v>
      </c>
      <c r="AP5077" s="22" t="s">
        <v>1301</v>
      </c>
      <c r="AS5077" s="20">
        <f>IF(Y5077&gt;=10,VLOOKUP(U5077,[2]自营提成!C:Z,6,FALSE),VLOOKUP(U5077,[2]自营提成!C:Z,5,FALSE))</f>
        <v>0.12</v>
      </c>
      <c r="AT5077" s="20">
        <f t="shared" si="4010"/>
        <v>106.56</v>
      </c>
      <c r="AU5077" s="20">
        <f>IF(AND(AK5077&lt;0,AK5077+AT5077&lt;0),-AT5077,AK5077)</f>
        <v>-40</v>
      </c>
    </row>
    <row r="5078" spans="1:47" x14ac:dyDescent="0.15">
      <c r="A5078" s="21" t="s">
        <v>1273</v>
      </c>
      <c r="B5078" s="22" t="s">
        <v>918</v>
      </c>
      <c r="C5078" s="22" t="s">
        <v>1178</v>
      </c>
      <c r="D5078" s="22" t="s">
        <v>1189</v>
      </c>
      <c r="E5078" s="22" t="s">
        <v>5863</v>
      </c>
      <c r="F5078" s="22" t="s">
        <v>1250</v>
      </c>
      <c r="G5078" s="22" t="s">
        <v>6436</v>
      </c>
      <c r="I5078" s="22">
        <v>13528657926</v>
      </c>
      <c r="J5078" s="22" t="s">
        <v>924</v>
      </c>
      <c r="K5078" s="22" t="s">
        <v>571</v>
      </c>
      <c r="L5078" s="22" t="s">
        <v>1918</v>
      </c>
      <c r="M5078" s="22">
        <v>680</v>
      </c>
      <c r="N5078" s="22">
        <v>680</v>
      </c>
      <c r="O5078" s="22" t="s">
        <v>1262</v>
      </c>
      <c r="P5078" s="22" t="s">
        <v>50</v>
      </c>
      <c r="Q5078" s="28"/>
      <c r="R5078" s="21" t="s">
        <v>77</v>
      </c>
      <c r="S5078" s="25" t="s">
        <v>5896</v>
      </c>
      <c r="T5078" s="21" t="s">
        <v>6173</v>
      </c>
      <c r="U5078" s="21" t="s">
        <v>6245</v>
      </c>
      <c r="V5078" s="46">
        <v>1</v>
      </c>
      <c r="W5078" s="26">
        <f t="shared" si="4002"/>
        <v>1</v>
      </c>
      <c r="Y5078" s="21">
        <v>4</v>
      </c>
      <c r="Z5078" s="22">
        <f t="shared" si="3985"/>
        <v>680</v>
      </c>
      <c r="AA5078" s="20" t="s">
        <v>5794</v>
      </c>
      <c r="AB5078" s="22">
        <v>1</v>
      </c>
      <c r="AC5078" s="22"/>
      <c r="AD5078" s="22">
        <f>N5078</f>
        <v>680</v>
      </c>
      <c r="AE5078" s="22"/>
      <c r="AF5078" s="22">
        <f t="shared" si="4004"/>
        <v>680</v>
      </c>
      <c r="AG5078" s="20"/>
      <c r="AH5078" s="22"/>
      <c r="AI5078" s="22"/>
      <c r="AJ5078" s="22">
        <f t="shared" si="4009"/>
        <v>680</v>
      </c>
      <c r="AK5078" s="22">
        <f>IF(O5078="(传统)XDSL",VLOOKUP(S5078,[2]直销续费率明细!C:I,7,FALSE)*1,IF(O5078="GPON+XDSL",VLOOKUP(S5078,[2]直销续费率明细!C:I,7,FALSE)*1,VLOOKUP(S5078,[2]直销续费率明细!C:I,5,FALSE)*1))</f>
        <v>-20</v>
      </c>
      <c r="AL5078" s="22" t="s">
        <v>1300</v>
      </c>
      <c r="AM5078" s="22"/>
      <c r="AN5078" s="22"/>
      <c r="AO5078" s="22" t="s">
        <v>5792</v>
      </c>
      <c r="AP5078" s="22" t="s">
        <v>5805</v>
      </c>
      <c r="AS5078" s="20">
        <f>IF(Y5078&gt;=10,VLOOKUP(U5078,[2]提成计算!B:T,19,FALSE),VLOOKUP(U5078,[2]提成计算!B:T,18,FALSE))</f>
        <v>7.0000000000000007E-2</v>
      </c>
      <c r="AT5078" s="20">
        <f t="shared" si="4010"/>
        <v>47.6</v>
      </c>
      <c r="AU5078" s="20">
        <f t="shared" ref="AU5078:AU5079" si="4012">IF(AND(AK5078&lt;0,AK5078+AT5078&lt;0),-AT5078,AK5078)</f>
        <v>-20</v>
      </c>
    </row>
    <row r="5079" spans="1:47" x14ac:dyDescent="0.15">
      <c r="A5079" s="21" t="s">
        <v>1273</v>
      </c>
      <c r="B5079" s="22" t="s">
        <v>918</v>
      </c>
      <c r="C5079" s="22" t="s">
        <v>1178</v>
      </c>
      <c r="D5079" s="22" t="s">
        <v>1189</v>
      </c>
      <c r="E5079" s="22" t="s">
        <v>6077</v>
      </c>
      <c r="F5079" s="22" t="s">
        <v>1250</v>
      </c>
      <c r="G5079" s="22" t="s">
        <v>6437</v>
      </c>
      <c r="I5079" s="22">
        <v>13713356931</v>
      </c>
      <c r="J5079" s="22" t="s">
        <v>924</v>
      </c>
      <c r="K5079" s="22" t="s">
        <v>351</v>
      </c>
      <c r="L5079" s="22" t="s">
        <v>2137</v>
      </c>
      <c r="M5079" s="22">
        <v>1408</v>
      </c>
      <c r="N5079" s="22">
        <v>1408</v>
      </c>
      <c r="O5079" s="22" t="s">
        <v>927</v>
      </c>
      <c r="P5079" s="22" t="s">
        <v>50</v>
      </c>
      <c r="Q5079" s="28"/>
      <c r="R5079" s="21" t="s">
        <v>117</v>
      </c>
      <c r="S5079" s="25" t="s">
        <v>1201</v>
      </c>
      <c r="T5079" s="21" t="s">
        <v>53</v>
      </c>
      <c r="U5079" s="21" t="s">
        <v>5925</v>
      </c>
      <c r="V5079" s="46">
        <v>1</v>
      </c>
      <c r="W5079" s="26">
        <f t="shared" si="4002"/>
        <v>1</v>
      </c>
      <c r="Y5079" s="21">
        <v>12</v>
      </c>
      <c r="Z5079" s="22">
        <f t="shared" si="3985"/>
        <v>1408</v>
      </c>
      <c r="AA5079" s="20" t="s">
        <v>5794</v>
      </c>
      <c r="AB5079" s="22"/>
      <c r="AC5079" s="22">
        <v>1</v>
      </c>
      <c r="AD5079" s="22"/>
      <c r="AE5079" s="22">
        <f t="shared" ref="AE5079:AE5088" si="4013">N5079</f>
        <v>1408</v>
      </c>
      <c r="AF5079" s="22">
        <f t="shared" si="4004"/>
        <v>1408</v>
      </c>
      <c r="AG5079" s="20"/>
      <c r="AH5079" s="22"/>
      <c r="AI5079" s="22"/>
      <c r="AJ5079" s="22">
        <f t="shared" si="4009"/>
        <v>1408</v>
      </c>
      <c r="AK5079" s="22">
        <f>IF(O5079="(传统)XDSL",VLOOKUP(S5079,[2]直销续费率明细!C:I,7,FALSE)*1,IF(O5079="GPON+XDSL",VLOOKUP(S5079,[2]直销续费率明细!C:I,7,FALSE)*1,VLOOKUP(S5079,[2]直销续费率明细!C:I,5,FALSE)*1))</f>
        <v>-40</v>
      </c>
      <c r="AL5079" s="22" t="s">
        <v>1300</v>
      </c>
      <c r="AM5079" s="22"/>
      <c r="AN5079" s="22"/>
      <c r="AO5079" s="22" t="s">
        <v>2216</v>
      </c>
      <c r="AP5079" s="22" t="s">
        <v>1301</v>
      </c>
      <c r="AS5079" s="20">
        <f>IF(Y5079&gt;=10,VLOOKUP(U5079,[2]提成计算!B:T,19,FALSE),VLOOKUP(U5079,[2]提成计算!B:T,18,FALSE))</f>
        <v>0.1</v>
      </c>
      <c r="AT5079" s="20">
        <f t="shared" si="4010"/>
        <v>140.80000000000001</v>
      </c>
      <c r="AU5079" s="20">
        <f t="shared" si="4012"/>
        <v>-40</v>
      </c>
    </row>
    <row r="5080" spans="1:47" x14ac:dyDescent="0.15">
      <c r="A5080" s="21" t="s">
        <v>1273</v>
      </c>
      <c r="B5080" s="22" t="s">
        <v>918</v>
      </c>
      <c r="C5080" s="22" t="s">
        <v>1178</v>
      </c>
      <c r="D5080" s="22" t="s">
        <v>1189</v>
      </c>
      <c r="E5080" s="22" t="s">
        <v>1400</v>
      </c>
      <c r="F5080" s="22" t="s">
        <v>1250</v>
      </c>
      <c r="G5080" s="22" t="s">
        <v>5275</v>
      </c>
      <c r="I5080" s="22">
        <v>15814157585</v>
      </c>
      <c r="J5080" s="20" t="s">
        <v>2335</v>
      </c>
      <c r="K5080" s="22" t="s">
        <v>351</v>
      </c>
      <c r="L5080" s="22" t="s">
        <v>1358</v>
      </c>
      <c r="M5080" s="22">
        <v>1088</v>
      </c>
      <c r="N5080" s="22">
        <v>1088</v>
      </c>
      <c r="O5080" s="22" t="s">
        <v>927</v>
      </c>
      <c r="P5080" s="22" t="s">
        <v>50</v>
      </c>
      <c r="Q5080" s="28" t="s">
        <v>2335</v>
      </c>
      <c r="R5080" s="21" t="s">
        <v>117</v>
      </c>
      <c r="S5080" s="21"/>
      <c r="T5080" s="21" t="s">
        <v>53</v>
      </c>
      <c r="U5080" s="21" t="s">
        <v>6027</v>
      </c>
      <c r="V5080" s="46">
        <v>1</v>
      </c>
      <c r="W5080" s="26">
        <f t="shared" si="4002"/>
        <v>1</v>
      </c>
      <c r="X5080" s="26">
        <f t="shared" si="4007"/>
        <v>1</v>
      </c>
      <c r="Y5080" s="21">
        <v>10</v>
      </c>
      <c r="Z5080" s="22">
        <f t="shared" si="3985"/>
        <v>1088</v>
      </c>
      <c r="AA5080" s="20" t="s">
        <v>2218</v>
      </c>
      <c r="AB5080" s="22"/>
      <c r="AC5080" s="22">
        <v>1</v>
      </c>
      <c r="AD5080" s="22"/>
      <c r="AE5080" s="22">
        <f t="shared" si="4013"/>
        <v>1088</v>
      </c>
      <c r="AF5080" s="22">
        <f t="shared" si="4004"/>
        <v>1088</v>
      </c>
      <c r="AG5080" s="20">
        <f t="shared" ref="AG5080:AG5083" si="4014">N5080</f>
        <v>1088</v>
      </c>
      <c r="AH5080" s="20" t="str">
        <f>VLOOKUP(U5080,[1]提成计算!B:I,8,FALSE)</f>
        <v xml:space="preserve"> </v>
      </c>
      <c r="AI5080" s="20"/>
      <c r="AJ5080" s="22"/>
      <c r="AK5080" s="22"/>
      <c r="AM5080" s="22"/>
      <c r="AN5080" s="22"/>
      <c r="AO5080" s="22" t="s">
        <v>5792</v>
      </c>
      <c r="AP5080" s="22" t="s">
        <v>1301</v>
      </c>
      <c r="AS5080" s="20"/>
      <c r="AT5080" s="20"/>
      <c r="AU5080" s="20"/>
    </row>
    <row r="5081" spans="1:47" x14ac:dyDescent="0.15">
      <c r="A5081" s="21" t="s">
        <v>1273</v>
      </c>
      <c r="B5081" s="22" t="s">
        <v>918</v>
      </c>
      <c r="C5081" s="22" t="s">
        <v>1178</v>
      </c>
      <c r="D5081" s="22" t="s">
        <v>1183</v>
      </c>
      <c r="E5081" s="22" t="s">
        <v>1622</v>
      </c>
      <c r="F5081" s="22" t="s">
        <v>1250</v>
      </c>
      <c r="G5081" s="22" t="s">
        <v>6438</v>
      </c>
      <c r="I5081" s="22">
        <v>13828706936</v>
      </c>
      <c r="J5081" s="22" t="s">
        <v>1268</v>
      </c>
      <c r="K5081" s="22" t="s">
        <v>5853</v>
      </c>
      <c r="L5081" s="22" t="s">
        <v>1358</v>
      </c>
      <c r="M5081" s="22">
        <v>1088</v>
      </c>
      <c r="N5081" s="22">
        <v>1088</v>
      </c>
      <c r="O5081" s="22" t="s">
        <v>927</v>
      </c>
      <c r="P5081" s="22" t="s">
        <v>50</v>
      </c>
      <c r="Q5081" s="28"/>
      <c r="R5081" s="21" t="s">
        <v>77</v>
      </c>
      <c r="S5081" s="21"/>
      <c r="T5081" s="21" t="s">
        <v>53</v>
      </c>
      <c r="U5081" s="21" t="s">
        <v>5901</v>
      </c>
      <c r="V5081" s="46">
        <v>1</v>
      </c>
      <c r="W5081" s="26">
        <f t="shared" si="4002"/>
        <v>1</v>
      </c>
      <c r="X5081" s="26">
        <f t="shared" si="4007"/>
        <v>1</v>
      </c>
      <c r="Y5081" s="21">
        <v>10</v>
      </c>
      <c r="Z5081" s="22">
        <f t="shared" si="3985"/>
        <v>1088</v>
      </c>
      <c r="AA5081" s="20" t="s">
        <v>5794</v>
      </c>
      <c r="AB5081" s="22"/>
      <c r="AC5081" s="22">
        <v>1</v>
      </c>
      <c r="AD5081" s="22"/>
      <c r="AE5081" s="22">
        <f t="shared" si="4013"/>
        <v>1088</v>
      </c>
      <c r="AF5081" s="22">
        <f t="shared" si="4004"/>
        <v>1088</v>
      </c>
      <c r="AG5081" s="20">
        <f t="shared" si="4014"/>
        <v>1088</v>
      </c>
      <c r="AH5081" s="20" t="str">
        <f>VLOOKUP(U5081,[1]提成计算!B:I,8,FALSE)</f>
        <v xml:space="preserve"> </v>
      </c>
      <c r="AI5081" s="20"/>
      <c r="AJ5081" s="22"/>
      <c r="AK5081" s="22"/>
      <c r="AM5081" s="22"/>
      <c r="AN5081" s="22"/>
      <c r="AO5081" s="22" t="s">
        <v>5792</v>
      </c>
      <c r="AP5081" s="22" t="s">
        <v>1301</v>
      </c>
      <c r="AS5081" s="20"/>
      <c r="AT5081" s="20"/>
      <c r="AU5081" s="20"/>
    </row>
    <row r="5082" spans="1:47" x14ac:dyDescent="0.15">
      <c r="A5082" s="21" t="s">
        <v>1273</v>
      </c>
      <c r="B5082" s="22" t="s">
        <v>918</v>
      </c>
      <c r="C5082" s="22" t="s">
        <v>1178</v>
      </c>
      <c r="D5082" s="22" t="s">
        <v>1189</v>
      </c>
      <c r="E5082" s="22" t="s">
        <v>1400</v>
      </c>
      <c r="F5082" s="22" t="s">
        <v>1250</v>
      </c>
      <c r="G5082" s="22" t="s">
        <v>6439</v>
      </c>
      <c r="I5082" s="22">
        <v>13538615089</v>
      </c>
      <c r="J5082" s="20" t="s">
        <v>6305</v>
      </c>
      <c r="K5082" s="22" t="s">
        <v>351</v>
      </c>
      <c r="L5082" s="22" t="s">
        <v>1358</v>
      </c>
      <c r="M5082" s="22">
        <v>1088</v>
      </c>
      <c r="N5082" s="22">
        <v>1088</v>
      </c>
      <c r="O5082" s="22" t="s">
        <v>927</v>
      </c>
      <c r="P5082" s="22" t="s">
        <v>50</v>
      </c>
      <c r="Q5082" s="28" t="s">
        <v>6305</v>
      </c>
      <c r="R5082" s="21" t="s">
        <v>117</v>
      </c>
      <c r="S5082" s="21"/>
      <c r="T5082" s="21" t="s">
        <v>53</v>
      </c>
      <c r="U5082" s="21" t="s">
        <v>5925</v>
      </c>
      <c r="V5082" s="46">
        <v>1</v>
      </c>
      <c r="W5082" s="26">
        <f t="shared" si="4002"/>
        <v>1</v>
      </c>
      <c r="X5082" s="26">
        <f t="shared" si="4007"/>
        <v>1</v>
      </c>
      <c r="Y5082" s="21">
        <v>10</v>
      </c>
      <c r="Z5082" s="22">
        <f t="shared" si="3985"/>
        <v>1088</v>
      </c>
      <c r="AA5082" s="20" t="s">
        <v>5794</v>
      </c>
      <c r="AB5082" s="22"/>
      <c r="AC5082" s="22">
        <v>1</v>
      </c>
      <c r="AD5082" s="22"/>
      <c r="AE5082" s="22">
        <f t="shared" si="4013"/>
        <v>1088</v>
      </c>
      <c r="AF5082" s="22">
        <f t="shared" si="4004"/>
        <v>1088</v>
      </c>
      <c r="AG5082" s="20">
        <f t="shared" si="4014"/>
        <v>1088</v>
      </c>
      <c r="AH5082" s="20" t="str">
        <f>VLOOKUP(U5082,[1]提成计算!B:I,8,FALSE)</f>
        <v xml:space="preserve"> </v>
      </c>
      <c r="AI5082" s="20"/>
      <c r="AJ5082" s="22"/>
      <c r="AK5082" s="22"/>
      <c r="AM5082" s="22"/>
      <c r="AN5082" s="22"/>
      <c r="AO5082" s="22" t="s">
        <v>5792</v>
      </c>
      <c r="AP5082" s="22" t="s">
        <v>1301</v>
      </c>
      <c r="AS5082" s="20"/>
      <c r="AT5082" s="20"/>
      <c r="AU5082" s="20"/>
    </row>
    <row r="5083" spans="1:47" x14ac:dyDescent="0.15">
      <c r="A5083" s="21" t="s">
        <v>1273</v>
      </c>
      <c r="B5083" s="22" t="s">
        <v>918</v>
      </c>
      <c r="C5083" s="22" t="s">
        <v>1178</v>
      </c>
      <c r="D5083" s="22" t="s">
        <v>1189</v>
      </c>
      <c r="E5083" s="22" t="s">
        <v>1400</v>
      </c>
      <c r="F5083" s="22" t="s">
        <v>1250</v>
      </c>
      <c r="G5083" s="22" t="s">
        <v>6440</v>
      </c>
      <c r="I5083" s="22">
        <v>13410096352</v>
      </c>
      <c r="J5083" s="20" t="s">
        <v>6305</v>
      </c>
      <c r="K5083" s="22" t="s">
        <v>351</v>
      </c>
      <c r="L5083" s="22" t="s">
        <v>1358</v>
      </c>
      <c r="M5083" s="22">
        <v>1088</v>
      </c>
      <c r="N5083" s="22">
        <v>1088</v>
      </c>
      <c r="O5083" s="22" t="s">
        <v>927</v>
      </c>
      <c r="P5083" s="22" t="s">
        <v>50</v>
      </c>
      <c r="Q5083" s="28" t="s">
        <v>6305</v>
      </c>
      <c r="R5083" s="21" t="s">
        <v>117</v>
      </c>
      <c r="S5083" s="21"/>
      <c r="T5083" s="21" t="s">
        <v>53</v>
      </c>
      <c r="U5083" s="21" t="s">
        <v>5925</v>
      </c>
      <c r="V5083" s="46">
        <v>1</v>
      </c>
      <c r="W5083" s="26">
        <f t="shared" si="4002"/>
        <v>1</v>
      </c>
      <c r="X5083" s="26">
        <f t="shared" si="4007"/>
        <v>1</v>
      </c>
      <c r="Y5083" s="21">
        <v>10</v>
      </c>
      <c r="Z5083" s="22">
        <f t="shared" si="3985"/>
        <v>1088</v>
      </c>
      <c r="AA5083" s="20" t="s">
        <v>5794</v>
      </c>
      <c r="AB5083" s="22"/>
      <c r="AC5083" s="22">
        <v>1</v>
      </c>
      <c r="AD5083" s="22"/>
      <c r="AE5083" s="22">
        <f t="shared" si="4013"/>
        <v>1088</v>
      </c>
      <c r="AF5083" s="22">
        <f t="shared" si="4004"/>
        <v>1088</v>
      </c>
      <c r="AG5083" s="20">
        <f t="shared" si="4014"/>
        <v>1088</v>
      </c>
      <c r="AH5083" s="20" t="str">
        <f>VLOOKUP(U5083,[1]提成计算!B:I,8,FALSE)</f>
        <v xml:space="preserve"> </v>
      </c>
      <c r="AI5083" s="20"/>
      <c r="AJ5083" s="22"/>
      <c r="AK5083" s="22"/>
      <c r="AM5083" s="22"/>
      <c r="AN5083" s="22"/>
      <c r="AO5083" s="22" t="s">
        <v>5792</v>
      </c>
      <c r="AP5083" s="22" t="s">
        <v>1301</v>
      </c>
      <c r="AS5083" s="20"/>
      <c r="AT5083" s="20"/>
      <c r="AU5083" s="20"/>
    </row>
    <row r="5084" spans="1:47" x14ac:dyDescent="0.15">
      <c r="A5084" s="21" t="s">
        <v>1273</v>
      </c>
      <c r="B5084" s="22" t="s">
        <v>918</v>
      </c>
      <c r="C5084" s="22" t="s">
        <v>1178</v>
      </c>
      <c r="D5084" s="22" t="s">
        <v>1179</v>
      </c>
      <c r="E5084" s="22" t="s">
        <v>1180</v>
      </c>
      <c r="F5084" s="22" t="s">
        <v>1250</v>
      </c>
      <c r="G5084" s="22" t="s">
        <v>6441</v>
      </c>
      <c r="I5084" s="22">
        <v>13712480469</v>
      </c>
      <c r="J5084" s="22" t="s">
        <v>924</v>
      </c>
      <c r="K5084" s="22" t="s">
        <v>166</v>
      </c>
      <c r="L5084" s="22" t="s">
        <v>1299</v>
      </c>
      <c r="M5084" s="22">
        <v>888</v>
      </c>
      <c r="N5084" s="22">
        <v>888</v>
      </c>
      <c r="O5084" s="22" t="s">
        <v>927</v>
      </c>
      <c r="P5084" s="22" t="s">
        <v>50</v>
      </c>
      <c r="Q5084" s="28"/>
      <c r="R5084" s="21" t="s">
        <v>147</v>
      </c>
      <c r="S5084" s="25" t="s">
        <v>1182</v>
      </c>
      <c r="T5084" s="21" t="s">
        <v>5850</v>
      </c>
      <c r="U5084" s="21"/>
      <c r="V5084" s="46">
        <v>1</v>
      </c>
      <c r="W5084" s="26">
        <f t="shared" si="4002"/>
        <v>1</v>
      </c>
      <c r="Y5084" s="21">
        <v>12</v>
      </c>
      <c r="Z5084" s="22">
        <f t="shared" si="3985"/>
        <v>888</v>
      </c>
      <c r="AA5084" s="20" t="s">
        <v>5794</v>
      </c>
      <c r="AB5084" s="22"/>
      <c r="AC5084" s="22">
        <v>1</v>
      </c>
      <c r="AD5084" s="22"/>
      <c r="AE5084" s="22">
        <f t="shared" si="4013"/>
        <v>888</v>
      </c>
      <c r="AF5084" s="22">
        <f t="shared" si="4004"/>
        <v>888</v>
      </c>
      <c r="AG5084" s="20"/>
      <c r="AH5084" s="22"/>
      <c r="AI5084" s="22"/>
      <c r="AJ5084" s="22">
        <f t="shared" ref="AJ5084:AJ5085" si="4015">N5084</f>
        <v>888</v>
      </c>
      <c r="AK5084" s="22">
        <f>IF(O5084="(传统)XDSL",VLOOKUP(S5084,[1]续费率明细!C:I,7,FALSE)*1,IF(O5084="GPON+XDSL",VLOOKUP(S5084,[1]续费率明细!C:I,7,FALSE)*1,VLOOKUP(S5084,[1]续费率明细!C:I,5,FALSE)*1))</f>
        <v>15</v>
      </c>
      <c r="AL5084" s="22" t="s">
        <v>1300</v>
      </c>
      <c r="AM5084" s="22"/>
      <c r="AN5084" s="22"/>
      <c r="AO5084" s="22" t="s">
        <v>5792</v>
      </c>
      <c r="AP5084" s="22" t="s">
        <v>1301</v>
      </c>
      <c r="AS5084" s="20"/>
      <c r="AT5084" s="20"/>
      <c r="AU5084" s="20"/>
    </row>
    <row r="5085" spans="1:47" x14ac:dyDescent="0.15">
      <c r="A5085" s="21" t="s">
        <v>1273</v>
      </c>
      <c r="B5085" s="22" t="s">
        <v>918</v>
      </c>
      <c r="C5085" s="22" t="s">
        <v>1178</v>
      </c>
      <c r="D5085" s="22" t="s">
        <v>1179</v>
      </c>
      <c r="E5085" s="22" t="s">
        <v>6111</v>
      </c>
      <c r="F5085" s="22" t="s">
        <v>1250</v>
      </c>
      <c r="G5085" s="22" t="s">
        <v>290</v>
      </c>
      <c r="I5085" s="22">
        <v>13412358078</v>
      </c>
      <c r="J5085" s="22" t="s">
        <v>924</v>
      </c>
      <c r="K5085" s="22" t="s">
        <v>146</v>
      </c>
      <c r="L5085" s="22" t="s">
        <v>2137</v>
      </c>
      <c r="M5085" s="22">
        <v>1408</v>
      </c>
      <c r="N5085" s="22">
        <v>1408</v>
      </c>
      <c r="O5085" s="22" t="s">
        <v>927</v>
      </c>
      <c r="P5085" s="22" t="s">
        <v>50</v>
      </c>
      <c r="Q5085" s="28"/>
      <c r="R5085" s="21" t="s">
        <v>147</v>
      </c>
      <c r="S5085" s="25" t="s">
        <v>1182</v>
      </c>
      <c r="T5085" s="21" t="s">
        <v>53</v>
      </c>
      <c r="U5085" s="21" t="s">
        <v>5899</v>
      </c>
      <c r="V5085" s="46">
        <v>1</v>
      </c>
      <c r="W5085" s="26">
        <f t="shared" si="4002"/>
        <v>1</v>
      </c>
      <c r="Y5085" s="21">
        <v>12</v>
      </c>
      <c r="Z5085" s="22">
        <f t="shared" si="3985"/>
        <v>1408</v>
      </c>
      <c r="AA5085" s="20" t="s">
        <v>5794</v>
      </c>
      <c r="AB5085" s="22"/>
      <c r="AC5085" s="22">
        <v>1</v>
      </c>
      <c r="AD5085" s="22"/>
      <c r="AE5085" s="22">
        <f t="shared" si="4013"/>
        <v>1408</v>
      </c>
      <c r="AF5085" s="22">
        <f t="shared" si="4004"/>
        <v>1408</v>
      </c>
      <c r="AG5085" s="20"/>
      <c r="AH5085" s="22"/>
      <c r="AI5085" s="22"/>
      <c r="AJ5085" s="22">
        <f t="shared" si="4015"/>
        <v>1408</v>
      </c>
      <c r="AK5085" s="22">
        <f>IF(O5085="(传统)XDSL",VLOOKUP(S5085,[2]直销续费率明细!C:I,7,FALSE)*1,IF(O5085="GPON+XDSL",VLOOKUP(S5085,[2]直销续费率明细!C:I,7,FALSE)*1,VLOOKUP(S5085,[2]直销续费率明细!C:I,5,FALSE)*1))</f>
        <v>15</v>
      </c>
      <c r="AL5085" s="22" t="s">
        <v>1300</v>
      </c>
      <c r="AM5085" s="22"/>
      <c r="AN5085" s="22"/>
      <c r="AO5085" s="22" t="s">
        <v>5792</v>
      </c>
      <c r="AP5085" s="22" t="s">
        <v>1301</v>
      </c>
      <c r="AS5085" s="20">
        <f>IF(Y5085&gt;=10,VLOOKUP(U5085,[2]提成计算!B:T,19,FALSE),VLOOKUP(U5085,[2]提成计算!B:T,18,FALSE))</f>
        <v>0.09</v>
      </c>
      <c r="AT5085" s="20">
        <f t="shared" ref="AT5085" si="4016">IF(AD5085*AS5085&gt;0,AD5085*AS5085,AE5085*AS5085)</f>
        <v>126.72</v>
      </c>
      <c r="AU5085" s="20">
        <f t="shared" ref="AU5085" si="4017">IF(AND(AK5085&lt;0,AK5085+AT5085&lt;0),-AT5085,AK5085)</f>
        <v>15</v>
      </c>
    </row>
    <row r="5086" spans="1:47" x14ac:dyDescent="0.15">
      <c r="A5086" s="21" t="s">
        <v>1273</v>
      </c>
      <c r="B5086" s="22" t="s">
        <v>918</v>
      </c>
      <c r="C5086" s="22" t="s">
        <v>1178</v>
      </c>
      <c r="D5086" s="22" t="s">
        <v>1189</v>
      </c>
      <c r="E5086" s="22" t="s">
        <v>1218</v>
      </c>
      <c r="F5086" s="22" t="s">
        <v>1250</v>
      </c>
      <c r="G5086" s="22" t="s">
        <v>6442</v>
      </c>
      <c r="I5086" s="22">
        <v>13729956681</v>
      </c>
      <c r="J5086" s="22" t="s">
        <v>1268</v>
      </c>
      <c r="K5086" s="22" t="s">
        <v>571</v>
      </c>
      <c r="L5086" s="22" t="s">
        <v>1898</v>
      </c>
      <c r="M5086" s="22">
        <v>1398</v>
      </c>
      <c r="N5086" s="22">
        <v>1398</v>
      </c>
      <c r="O5086" s="22" t="s">
        <v>927</v>
      </c>
      <c r="P5086" s="22" t="s">
        <v>50</v>
      </c>
      <c r="Q5086" s="28"/>
      <c r="R5086" s="21" t="s">
        <v>117</v>
      </c>
      <c r="S5086" s="21"/>
      <c r="T5086" s="21" t="s">
        <v>6173</v>
      </c>
      <c r="U5086" s="21" t="s">
        <v>6245</v>
      </c>
      <c r="V5086" s="46">
        <v>1</v>
      </c>
      <c r="W5086" s="26">
        <f t="shared" si="4002"/>
        <v>1</v>
      </c>
      <c r="X5086" s="26">
        <f t="shared" si="4007"/>
        <v>1</v>
      </c>
      <c r="Y5086" s="21">
        <v>20</v>
      </c>
      <c r="Z5086" s="22">
        <f t="shared" si="3985"/>
        <v>1398</v>
      </c>
      <c r="AA5086" s="20" t="s">
        <v>5794</v>
      </c>
      <c r="AB5086" s="22"/>
      <c r="AC5086" s="22">
        <v>1</v>
      </c>
      <c r="AD5086" s="22"/>
      <c r="AE5086" s="22">
        <f t="shared" si="4013"/>
        <v>1398</v>
      </c>
      <c r="AF5086" s="22">
        <f t="shared" si="4004"/>
        <v>1398</v>
      </c>
      <c r="AG5086" s="20">
        <f t="shared" ref="AG5086:AG5088" si="4018">N5086</f>
        <v>1398</v>
      </c>
      <c r="AH5086" s="20"/>
      <c r="AI5086" s="20"/>
      <c r="AJ5086" s="22"/>
      <c r="AK5086" s="22"/>
      <c r="AM5086" s="22"/>
      <c r="AN5086" s="22"/>
      <c r="AO5086" s="22" t="s">
        <v>5792</v>
      </c>
      <c r="AP5086" s="22" t="s">
        <v>1301</v>
      </c>
      <c r="AS5086" s="20"/>
      <c r="AT5086" s="20"/>
      <c r="AU5086" s="20"/>
    </row>
    <row r="5087" spans="1:47" x14ac:dyDescent="0.15">
      <c r="A5087" s="21" t="s">
        <v>1273</v>
      </c>
      <c r="B5087" s="22" t="s">
        <v>918</v>
      </c>
      <c r="C5087" s="22" t="s">
        <v>1178</v>
      </c>
      <c r="D5087" s="22" t="s">
        <v>1183</v>
      </c>
      <c r="E5087" s="22" t="s">
        <v>5931</v>
      </c>
      <c r="F5087" s="22" t="s">
        <v>1250</v>
      </c>
      <c r="G5087" s="22" t="s">
        <v>6443</v>
      </c>
      <c r="I5087" s="22">
        <v>13877414450</v>
      </c>
      <c r="J5087" s="22" t="s">
        <v>1268</v>
      </c>
      <c r="K5087" s="22" t="s">
        <v>1224</v>
      </c>
      <c r="L5087" s="22" t="s">
        <v>1358</v>
      </c>
      <c r="M5087" s="22">
        <v>1088</v>
      </c>
      <c r="N5087" s="22">
        <v>1088</v>
      </c>
      <c r="O5087" s="22" t="s">
        <v>927</v>
      </c>
      <c r="P5087" s="22" t="s">
        <v>50</v>
      </c>
      <c r="Q5087" s="28"/>
      <c r="R5087" s="21" t="s">
        <v>77</v>
      </c>
      <c r="S5087" s="21"/>
      <c r="T5087" s="21" t="s">
        <v>53</v>
      </c>
      <c r="U5087" s="21" t="s">
        <v>5994</v>
      </c>
      <c r="V5087" s="46">
        <v>1</v>
      </c>
      <c r="W5087" s="26">
        <f t="shared" si="4002"/>
        <v>1</v>
      </c>
      <c r="X5087" s="26">
        <f t="shared" si="4007"/>
        <v>1</v>
      </c>
      <c r="Y5087" s="21">
        <v>10</v>
      </c>
      <c r="Z5087" s="22">
        <f t="shared" si="3985"/>
        <v>1088</v>
      </c>
      <c r="AA5087" s="20" t="s">
        <v>5794</v>
      </c>
      <c r="AB5087" s="22"/>
      <c r="AC5087" s="22">
        <v>1</v>
      </c>
      <c r="AD5087" s="22"/>
      <c r="AE5087" s="22">
        <f t="shared" si="4013"/>
        <v>1088</v>
      </c>
      <c r="AF5087" s="22">
        <f t="shared" si="4004"/>
        <v>1088</v>
      </c>
      <c r="AG5087" s="20">
        <f t="shared" si="4018"/>
        <v>1088</v>
      </c>
      <c r="AH5087" s="20" t="str">
        <f>VLOOKUP(U5087,[1]提成计算!B:I,8,FALSE)</f>
        <v xml:space="preserve"> </v>
      </c>
      <c r="AI5087" s="20"/>
      <c r="AJ5087" s="22"/>
      <c r="AK5087" s="22"/>
      <c r="AM5087" s="22"/>
      <c r="AN5087" s="22"/>
      <c r="AO5087" s="22" t="s">
        <v>5792</v>
      </c>
      <c r="AP5087" s="22" t="s">
        <v>1301</v>
      </c>
      <c r="AS5087" s="20"/>
      <c r="AT5087" s="20"/>
      <c r="AU5087" s="20"/>
    </row>
    <row r="5088" spans="1:47" x14ac:dyDescent="0.15">
      <c r="A5088" s="21" t="s">
        <v>1273</v>
      </c>
      <c r="B5088" s="22" t="s">
        <v>918</v>
      </c>
      <c r="C5088" s="22" t="s">
        <v>1178</v>
      </c>
      <c r="D5088" s="22" t="s">
        <v>1183</v>
      </c>
      <c r="E5088" s="22" t="s">
        <v>5975</v>
      </c>
      <c r="F5088" s="22" t="s">
        <v>1250</v>
      </c>
      <c r="G5088" s="22" t="s">
        <v>6444</v>
      </c>
      <c r="I5088" s="22">
        <v>13580838610</v>
      </c>
      <c r="J5088" s="22" t="s">
        <v>1268</v>
      </c>
      <c r="K5088" s="22" t="s">
        <v>5882</v>
      </c>
      <c r="L5088" s="22" t="s">
        <v>1358</v>
      </c>
      <c r="M5088" s="22">
        <v>1088</v>
      </c>
      <c r="N5088" s="22">
        <v>1088</v>
      </c>
      <c r="O5088" s="22" t="s">
        <v>927</v>
      </c>
      <c r="P5088" s="22" t="s">
        <v>50</v>
      </c>
      <c r="Q5088" s="28"/>
      <c r="R5088" s="21" t="s">
        <v>77</v>
      </c>
      <c r="S5088" s="21"/>
      <c r="T5088" s="21" t="s">
        <v>53</v>
      </c>
      <c r="U5088" s="21" t="s">
        <v>5948</v>
      </c>
      <c r="V5088" s="46">
        <v>1</v>
      </c>
      <c r="W5088" s="26">
        <f t="shared" si="4002"/>
        <v>1</v>
      </c>
      <c r="X5088" s="26">
        <f t="shared" si="4007"/>
        <v>1</v>
      </c>
      <c r="Y5088" s="21">
        <v>10</v>
      </c>
      <c r="Z5088" s="22">
        <f t="shared" si="3985"/>
        <v>1088</v>
      </c>
      <c r="AA5088" s="20" t="s">
        <v>5794</v>
      </c>
      <c r="AB5088" s="22"/>
      <c r="AC5088" s="22">
        <v>1</v>
      </c>
      <c r="AD5088" s="22"/>
      <c r="AE5088" s="22">
        <f t="shared" si="4013"/>
        <v>1088</v>
      </c>
      <c r="AF5088" s="22">
        <f t="shared" si="4004"/>
        <v>1088</v>
      </c>
      <c r="AG5088" s="20">
        <f t="shared" si="4018"/>
        <v>1088</v>
      </c>
      <c r="AH5088" s="20" t="str">
        <f>VLOOKUP(U5088,[1]提成计算!B:I,8,FALSE)</f>
        <v xml:space="preserve"> </v>
      </c>
      <c r="AI5088" s="20"/>
      <c r="AJ5088" s="22"/>
      <c r="AK5088" s="22"/>
      <c r="AM5088" s="22"/>
      <c r="AN5088" s="22"/>
      <c r="AO5088" s="22" t="s">
        <v>5792</v>
      </c>
      <c r="AP5088" s="22" t="s">
        <v>1301</v>
      </c>
      <c r="AS5088" s="20"/>
      <c r="AT5088" s="20"/>
      <c r="AU5088" s="20"/>
    </row>
    <row r="5089" spans="1:47" x14ac:dyDescent="0.15">
      <c r="A5089" s="21" t="s">
        <v>1273</v>
      </c>
      <c r="B5089" s="22" t="s">
        <v>918</v>
      </c>
      <c r="C5089" s="22" t="s">
        <v>1178</v>
      </c>
      <c r="D5089" s="22" t="s">
        <v>1189</v>
      </c>
      <c r="E5089" s="22" t="s">
        <v>1218</v>
      </c>
      <c r="F5089" s="22" t="s">
        <v>1250</v>
      </c>
      <c r="G5089" s="22" t="s">
        <v>6445</v>
      </c>
      <c r="I5089" s="22">
        <v>13717321958</v>
      </c>
      <c r="J5089" s="22" t="s">
        <v>924</v>
      </c>
      <c r="K5089" s="22" t="s">
        <v>174</v>
      </c>
      <c r="L5089" s="22" t="s">
        <v>1918</v>
      </c>
      <c r="M5089" s="22">
        <v>680</v>
      </c>
      <c r="N5089" s="22">
        <v>680</v>
      </c>
      <c r="O5089" s="22" t="s">
        <v>1262</v>
      </c>
      <c r="P5089" s="22" t="s">
        <v>50</v>
      </c>
      <c r="Q5089" s="28"/>
      <c r="R5089" s="21" t="s">
        <v>117</v>
      </c>
      <c r="S5089" s="25" t="s">
        <v>1220</v>
      </c>
      <c r="T5089" s="21" t="s">
        <v>5850</v>
      </c>
      <c r="U5089" s="21"/>
      <c r="V5089" s="46">
        <v>1</v>
      </c>
      <c r="W5089" s="26">
        <f t="shared" si="4002"/>
        <v>1</v>
      </c>
      <c r="Y5089" s="21">
        <v>4</v>
      </c>
      <c r="Z5089" s="22">
        <f t="shared" si="3985"/>
        <v>680</v>
      </c>
      <c r="AA5089" s="20" t="s">
        <v>5794</v>
      </c>
      <c r="AB5089" s="22">
        <v>1</v>
      </c>
      <c r="AC5089" s="22"/>
      <c r="AD5089" s="22">
        <f>N5089</f>
        <v>680</v>
      </c>
      <c r="AE5089" s="22"/>
      <c r="AF5089" s="22">
        <f t="shared" si="4004"/>
        <v>680</v>
      </c>
      <c r="AG5089" s="20"/>
      <c r="AH5089" s="22"/>
      <c r="AI5089" s="22"/>
      <c r="AJ5089" s="22">
        <f>N5089</f>
        <v>680</v>
      </c>
      <c r="AK5089" s="22">
        <f>IF(O5089="(传统)XDSL",VLOOKUP(S5089,[1]续费率明细!C:I,7,FALSE)*1,IF(O5089="GPON+XDSL",VLOOKUP(S5089,[1]续费率明细!C:I,7,FALSE)*1,VLOOKUP(S5089,[1]续费率明细!C:I,5,FALSE)*1))</f>
        <v>-40</v>
      </c>
      <c r="AL5089" s="22" t="s">
        <v>1309</v>
      </c>
      <c r="AM5089" s="22"/>
      <c r="AN5089" s="22"/>
      <c r="AO5089" s="22" t="s">
        <v>2216</v>
      </c>
      <c r="AP5089" s="22" t="s">
        <v>2261</v>
      </c>
      <c r="AS5089" s="20"/>
      <c r="AT5089" s="20"/>
      <c r="AU5089" s="20"/>
    </row>
    <row r="5090" spans="1:47" x14ac:dyDescent="0.15">
      <c r="A5090" s="21" t="s">
        <v>1273</v>
      </c>
      <c r="B5090" s="22" t="s">
        <v>918</v>
      </c>
      <c r="C5090" s="22" t="s">
        <v>1178</v>
      </c>
      <c r="D5090" s="22" t="s">
        <v>1179</v>
      </c>
      <c r="E5090" s="22" t="s">
        <v>1230</v>
      </c>
      <c r="F5090" s="22" t="s">
        <v>1250</v>
      </c>
      <c r="G5090" s="22" t="s">
        <v>6446</v>
      </c>
      <c r="I5090" s="22">
        <v>13686249862</v>
      </c>
      <c r="J5090" s="20" t="s">
        <v>2335</v>
      </c>
      <c r="K5090" s="22" t="s">
        <v>174</v>
      </c>
      <c r="L5090" s="22" t="s">
        <v>1358</v>
      </c>
      <c r="M5090" s="22">
        <v>1088</v>
      </c>
      <c r="N5090" s="22">
        <v>1088</v>
      </c>
      <c r="O5090" s="22" t="s">
        <v>927</v>
      </c>
      <c r="P5090" s="22" t="s">
        <v>50</v>
      </c>
      <c r="Q5090" s="28"/>
      <c r="R5090" s="21" t="s">
        <v>147</v>
      </c>
      <c r="S5090" s="21"/>
      <c r="T5090" s="21" t="s">
        <v>2242</v>
      </c>
      <c r="U5090" s="21"/>
      <c r="V5090" s="46">
        <v>1</v>
      </c>
      <c r="W5090" s="26">
        <f t="shared" si="4002"/>
        <v>1</v>
      </c>
      <c r="X5090" s="26">
        <f t="shared" si="4007"/>
        <v>1</v>
      </c>
      <c r="Y5090" s="21">
        <v>10</v>
      </c>
      <c r="Z5090" s="22">
        <f t="shared" si="3985"/>
        <v>1088</v>
      </c>
      <c r="AA5090" s="20" t="s">
        <v>2218</v>
      </c>
      <c r="AB5090" s="22"/>
      <c r="AC5090" s="22">
        <v>1</v>
      </c>
      <c r="AD5090" s="22"/>
      <c r="AE5090" s="22">
        <f t="shared" ref="AE5090:AE5091" si="4019">N5090</f>
        <v>1088</v>
      </c>
      <c r="AF5090" s="22">
        <f t="shared" si="4004"/>
        <v>1088</v>
      </c>
      <c r="AG5090" s="20">
        <f t="shared" ref="AG5090:AG5091" si="4020">N5090</f>
        <v>1088</v>
      </c>
      <c r="AH5090" s="20"/>
      <c r="AI5090" s="20"/>
      <c r="AJ5090" s="22"/>
      <c r="AK5090" s="22"/>
      <c r="AL5090" s="22" t="s">
        <v>1871</v>
      </c>
      <c r="AM5090" s="22"/>
      <c r="AN5090" s="22"/>
      <c r="AO5090" s="22" t="s">
        <v>5792</v>
      </c>
      <c r="AP5090" s="22" t="s">
        <v>1301</v>
      </c>
      <c r="AS5090" s="20"/>
      <c r="AT5090" s="20"/>
      <c r="AU5090" s="20"/>
    </row>
    <row r="5091" spans="1:47" x14ac:dyDescent="0.15">
      <c r="A5091" s="21" t="s">
        <v>1273</v>
      </c>
      <c r="B5091" s="22" t="s">
        <v>918</v>
      </c>
      <c r="C5091" s="22" t="s">
        <v>1178</v>
      </c>
      <c r="D5091" s="22" t="s">
        <v>1189</v>
      </c>
      <c r="E5091" s="22" t="s">
        <v>1218</v>
      </c>
      <c r="F5091" s="22" t="s">
        <v>1250</v>
      </c>
      <c r="G5091" s="22" t="s">
        <v>6447</v>
      </c>
      <c r="I5091" s="22">
        <v>15015150495</v>
      </c>
      <c r="J5091" s="22" t="s">
        <v>1268</v>
      </c>
      <c r="K5091" s="22" t="s">
        <v>571</v>
      </c>
      <c r="L5091" s="22" t="s">
        <v>1358</v>
      </c>
      <c r="M5091" s="22">
        <v>1088</v>
      </c>
      <c r="N5091" s="22">
        <v>1088</v>
      </c>
      <c r="O5091" s="22" t="s">
        <v>927</v>
      </c>
      <c r="P5091" s="22" t="s">
        <v>50</v>
      </c>
      <c r="Q5091" s="28"/>
      <c r="R5091" s="21" t="s">
        <v>117</v>
      </c>
      <c r="S5091" s="21"/>
      <c r="T5091" s="21" t="s">
        <v>6173</v>
      </c>
      <c r="U5091" s="21" t="s">
        <v>6245</v>
      </c>
      <c r="V5091" s="46">
        <v>1</v>
      </c>
      <c r="W5091" s="26">
        <f t="shared" si="4002"/>
        <v>1</v>
      </c>
      <c r="X5091" s="26">
        <f t="shared" si="4007"/>
        <v>1</v>
      </c>
      <c r="Y5091" s="21">
        <v>10</v>
      </c>
      <c r="Z5091" s="22">
        <f t="shared" si="3985"/>
        <v>1088</v>
      </c>
      <c r="AA5091" s="20" t="s">
        <v>5794</v>
      </c>
      <c r="AB5091" s="22"/>
      <c r="AC5091" s="22">
        <v>1</v>
      </c>
      <c r="AD5091" s="22"/>
      <c r="AE5091" s="22">
        <f t="shared" si="4019"/>
        <v>1088</v>
      </c>
      <c r="AF5091" s="22">
        <f t="shared" si="4004"/>
        <v>1088</v>
      </c>
      <c r="AG5091" s="20">
        <f t="shared" si="4020"/>
        <v>1088</v>
      </c>
      <c r="AH5091" s="20"/>
      <c r="AI5091" s="20"/>
      <c r="AJ5091" s="22"/>
      <c r="AK5091" s="22"/>
      <c r="AM5091" s="22"/>
      <c r="AN5091" s="22"/>
      <c r="AO5091" s="22" t="s">
        <v>5792</v>
      </c>
      <c r="AP5091" s="22" t="s">
        <v>1301</v>
      </c>
      <c r="AS5091" s="20"/>
      <c r="AT5091" s="20"/>
      <c r="AU5091" s="20"/>
    </row>
    <row r="5092" spans="1:47" x14ac:dyDescent="0.15">
      <c r="A5092" s="21" t="s">
        <v>1273</v>
      </c>
      <c r="B5092" s="22" t="s">
        <v>918</v>
      </c>
      <c r="C5092" s="22" t="s">
        <v>1178</v>
      </c>
      <c r="D5092" s="22" t="s">
        <v>1183</v>
      </c>
      <c r="E5092" s="22" t="s">
        <v>6120</v>
      </c>
      <c r="F5092" s="22" t="s">
        <v>1250</v>
      </c>
      <c r="G5092" s="22" t="s">
        <v>6448</v>
      </c>
      <c r="I5092" s="22">
        <v>13531398818</v>
      </c>
      <c r="J5092" s="22" t="s">
        <v>924</v>
      </c>
      <c r="K5092" s="22" t="s">
        <v>5844</v>
      </c>
      <c r="L5092" s="22" t="s">
        <v>1918</v>
      </c>
      <c r="M5092" s="22">
        <v>680</v>
      </c>
      <c r="N5092" s="22">
        <v>680</v>
      </c>
      <c r="O5092" s="22" t="s">
        <v>1262</v>
      </c>
      <c r="P5092" s="22" t="s">
        <v>50</v>
      </c>
      <c r="Q5092" s="28"/>
      <c r="R5092" s="21" t="s">
        <v>77</v>
      </c>
      <c r="S5092" s="25" t="s">
        <v>1196</v>
      </c>
      <c r="T5092" s="21" t="s">
        <v>53</v>
      </c>
      <c r="U5092" s="21" t="s">
        <v>5945</v>
      </c>
      <c r="V5092" s="46">
        <v>1</v>
      </c>
      <c r="W5092" s="26">
        <f t="shared" si="4002"/>
        <v>1</v>
      </c>
      <c r="Y5092" s="21">
        <v>4</v>
      </c>
      <c r="Z5092" s="22">
        <f t="shared" si="3985"/>
        <v>680</v>
      </c>
      <c r="AA5092" s="20" t="s">
        <v>5794</v>
      </c>
      <c r="AB5092" s="22">
        <v>1</v>
      </c>
      <c r="AC5092" s="22"/>
      <c r="AD5092" s="22">
        <f>N5092</f>
        <v>680</v>
      </c>
      <c r="AE5092" s="22"/>
      <c r="AF5092" s="22">
        <f t="shared" si="4004"/>
        <v>680</v>
      </c>
      <c r="AG5092" s="20"/>
      <c r="AH5092" s="22"/>
      <c r="AI5092" s="22"/>
      <c r="AJ5092" s="22">
        <f t="shared" ref="AJ5092:AJ5095" si="4021">N5092</f>
        <v>680</v>
      </c>
      <c r="AK5092" s="22"/>
      <c r="AL5092" s="22" t="s">
        <v>1871</v>
      </c>
      <c r="AM5092" s="22"/>
      <c r="AN5092" s="22"/>
      <c r="AO5092" s="22" t="s">
        <v>5792</v>
      </c>
      <c r="AP5092" s="22" t="s">
        <v>5805</v>
      </c>
      <c r="AS5092" s="20">
        <f>IF(Y5092&gt;=10,VLOOKUP(U5092,[2]提成计算!B:T,19,FALSE),VLOOKUP(U5092,[2]提成计算!B:T,18,FALSE))</f>
        <v>0.06</v>
      </c>
      <c r="AT5092" s="20">
        <f t="shared" ref="AT5092:AT5095" si="4022">IF(AD5092*AS5092&gt;0,AD5092*AS5092,AE5092*AS5092)</f>
        <v>40.799999999999997</v>
      </c>
      <c r="AU5092" s="20">
        <f t="shared" ref="AU5092" si="4023">IF(AND(AK5092&lt;0,AK5092+AT5092&lt;0),AT5092,AK5092)</f>
        <v>0</v>
      </c>
    </row>
    <row r="5093" spans="1:47" x14ac:dyDescent="0.15">
      <c r="A5093" s="21" t="s">
        <v>1273</v>
      </c>
      <c r="B5093" s="22" t="s">
        <v>918</v>
      </c>
      <c r="C5093" s="22" t="s">
        <v>1178</v>
      </c>
      <c r="D5093" s="22" t="s">
        <v>1183</v>
      </c>
      <c r="E5093" s="22" t="s">
        <v>1184</v>
      </c>
      <c r="F5093" s="22" t="s">
        <v>1250</v>
      </c>
      <c r="G5093" s="22" t="s">
        <v>6449</v>
      </c>
      <c r="I5093" s="22">
        <v>13602369752</v>
      </c>
      <c r="J5093" s="22" t="s">
        <v>924</v>
      </c>
      <c r="K5093" s="22" t="s">
        <v>6450</v>
      </c>
      <c r="L5093" s="22" t="s">
        <v>1299</v>
      </c>
      <c r="M5093" s="22">
        <v>888</v>
      </c>
      <c r="N5093" s="22">
        <v>888</v>
      </c>
      <c r="O5093" s="22" t="s">
        <v>927</v>
      </c>
      <c r="P5093" s="22" t="s">
        <v>50</v>
      </c>
      <c r="Q5093" s="28"/>
      <c r="R5093" s="21" t="s">
        <v>77</v>
      </c>
      <c r="S5093" s="25" t="s">
        <v>1604</v>
      </c>
      <c r="T5093" s="21" t="s">
        <v>6173</v>
      </c>
      <c r="U5093" s="21" t="s">
        <v>6451</v>
      </c>
      <c r="V5093" s="46">
        <v>1</v>
      </c>
      <c r="W5093" s="26">
        <f t="shared" si="4002"/>
        <v>1</v>
      </c>
      <c r="Y5093" s="21">
        <v>12</v>
      </c>
      <c r="Z5093" s="22">
        <f t="shared" si="3985"/>
        <v>888</v>
      </c>
      <c r="AA5093" s="20" t="s">
        <v>5794</v>
      </c>
      <c r="AB5093" s="22"/>
      <c r="AC5093" s="22">
        <v>1</v>
      </c>
      <c r="AD5093" s="22"/>
      <c r="AE5093" s="22">
        <f t="shared" ref="AE5093:AE5096" si="4024">N5093</f>
        <v>888</v>
      </c>
      <c r="AF5093" s="22">
        <f t="shared" si="4004"/>
        <v>888</v>
      </c>
      <c r="AG5093" s="20"/>
      <c r="AH5093" s="22"/>
      <c r="AI5093" s="22"/>
      <c r="AJ5093" s="22">
        <f t="shared" si="4021"/>
        <v>888</v>
      </c>
      <c r="AK5093" s="22">
        <f>IF(O5093="(传统)XDSL",VLOOKUP(S5093,[2]直销续费率明细!C:I,7,FALSE)*1,IF(O5093="GPON+XDSL",VLOOKUP(S5093,[2]直销续费率明细!C:I,7,FALSE)*1,VLOOKUP(S5093,[2]直销续费率明细!C:I,5,FALSE)*1))</f>
        <v>-40</v>
      </c>
      <c r="AL5093" s="22" t="s">
        <v>1300</v>
      </c>
      <c r="AM5093" s="22"/>
      <c r="AN5093" s="22"/>
      <c r="AO5093" s="22" t="s">
        <v>2216</v>
      </c>
      <c r="AP5093" s="22" t="s">
        <v>1301</v>
      </c>
      <c r="AS5093" s="20">
        <f>IF(Y5093&gt;=10,VLOOKUP(U5093,[2]提成计算!B:T,19,FALSE),VLOOKUP(U5093,[2]提成计算!B:T,18,FALSE))</f>
        <v>0.1</v>
      </c>
      <c r="AT5093" s="20">
        <f t="shared" si="4022"/>
        <v>88.800000000000011</v>
      </c>
      <c r="AU5093" s="20">
        <f t="shared" ref="AU5093:AU5095" si="4025">IF(AND(AK5093&lt;0,AK5093+AT5093&lt;0),-AT5093,AK5093)</f>
        <v>-40</v>
      </c>
    </row>
    <row r="5094" spans="1:47" x14ac:dyDescent="0.15">
      <c r="A5094" s="21" t="s">
        <v>1273</v>
      </c>
      <c r="B5094" s="22" t="s">
        <v>918</v>
      </c>
      <c r="C5094" s="22" t="s">
        <v>1178</v>
      </c>
      <c r="D5094" s="22" t="s">
        <v>1183</v>
      </c>
      <c r="E5094" s="22" t="s">
        <v>1193</v>
      </c>
      <c r="F5094" s="22" t="s">
        <v>1250</v>
      </c>
      <c r="G5094" s="22" t="s">
        <v>6452</v>
      </c>
      <c r="I5094" s="22">
        <v>13549359916</v>
      </c>
      <c r="J5094" s="22" t="s">
        <v>924</v>
      </c>
      <c r="K5094" s="22" t="s">
        <v>1247</v>
      </c>
      <c r="L5094" s="22" t="s">
        <v>2137</v>
      </c>
      <c r="M5094" s="22">
        <v>1408</v>
      </c>
      <c r="N5094" s="22">
        <v>1408</v>
      </c>
      <c r="O5094" s="22" t="s">
        <v>927</v>
      </c>
      <c r="P5094" s="22" t="s">
        <v>50</v>
      </c>
      <c r="Q5094" s="28"/>
      <c r="R5094" s="21" t="s">
        <v>77</v>
      </c>
      <c r="S5094" s="25" t="s">
        <v>1466</v>
      </c>
      <c r="T5094" s="21" t="s">
        <v>53</v>
      </c>
      <c r="U5094" s="21" t="s">
        <v>6211</v>
      </c>
      <c r="V5094" s="46">
        <v>1</v>
      </c>
      <c r="W5094" s="26">
        <f t="shared" si="4002"/>
        <v>1</v>
      </c>
      <c r="Y5094" s="21">
        <v>12</v>
      </c>
      <c r="Z5094" s="22">
        <f t="shared" si="3985"/>
        <v>1408</v>
      </c>
      <c r="AA5094" s="20" t="s">
        <v>2218</v>
      </c>
      <c r="AB5094" s="22"/>
      <c r="AC5094" s="22">
        <v>1</v>
      </c>
      <c r="AD5094" s="22"/>
      <c r="AE5094" s="22">
        <f t="shared" si="4024"/>
        <v>1408</v>
      </c>
      <c r="AF5094" s="22">
        <f t="shared" si="4004"/>
        <v>1408</v>
      </c>
      <c r="AG5094" s="20"/>
      <c r="AH5094" s="22"/>
      <c r="AI5094" s="22"/>
      <c r="AJ5094" s="22">
        <f t="shared" si="4021"/>
        <v>1408</v>
      </c>
      <c r="AK5094" s="22">
        <f>IF(O5094="(传统)XDSL",VLOOKUP(S5094,[2]直销续费率明细!C:I,7,FALSE)*1,IF(O5094="GPON+XDSL",VLOOKUP(S5094,[2]直销续费率明细!C:I,7,FALSE)*1,VLOOKUP(S5094,[2]直销续费率明细!C:I,5,FALSE)*1))</f>
        <v>-40</v>
      </c>
      <c r="AL5094" s="22" t="s">
        <v>1300</v>
      </c>
      <c r="AM5094" s="22"/>
      <c r="AN5094" s="22"/>
      <c r="AO5094" s="22" t="s">
        <v>2216</v>
      </c>
      <c r="AP5094" s="22" t="s">
        <v>1301</v>
      </c>
      <c r="AS5094" s="20">
        <f>IF(Y5094&gt;=10,VLOOKUP(U5094,[2]提成计算!B:T,19,FALSE),VLOOKUP(U5094,[2]提成计算!B:T,18,FALSE))</f>
        <v>0.09</v>
      </c>
      <c r="AT5094" s="20">
        <f t="shared" si="4022"/>
        <v>126.72</v>
      </c>
      <c r="AU5094" s="20">
        <f t="shared" si="4025"/>
        <v>-40</v>
      </c>
    </row>
    <row r="5095" spans="1:47" x14ac:dyDescent="0.15">
      <c r="A5095" s="21" t="s">
        <v>1273</v>
      </c>
      <c r="B5095" s="22" t="s">
        <v>918</v>
      </c>
      <c r="C5095" s="22" t="s">
        <v>1178</v>
      </c>
      <c r="D5095" s="22" t="s">
        <v>1189</v>
      </c>
      <c r="E5095" s="22" t="s">
        <v>1190</v>
      </c>
      <c r="F5095" s="22" t="s">
        <v>1250</v>
      </c>
      <c r="G5095" s="22" t="s">
        <v>6453</v>
      </c>
      <c r="I5095" s="22">
        <v>13728483087</v>
      </c>
      <c r="J5095" s="22" t="s">
        <v>924</v>
      </c>
      <c r="K5095" s="22" t="s">
        <v>230</v>
      </c>
      <c r="L5095" s="22" t="s">
        <v>1299</v>
      </c>
      <c r="M5095" s="22">
        <v>888</v>
      </c>
      <c r="N5095" s="22">
        <v>888</v>
      </c>
      <c r="O5095" s="22" t="s">
        <v>927</v>
      </c>
      <c r="P5095" s="22" t="s">
        <v>50</v>
      </c>
      <c r="Q5095" s="28"/>
      <c r="R5095" s="21" t="s">
        <v>117</v>
      </c>
      <c r="S5095" s="25" t="s">
        <v>1192</v>
      </c>
      <c r="T5095" s="21" t="s">
        <v>53</v>
      </c>
      <c r="U5095" s="21" t="s">
        <v>5927</v>
      </c>
      <c r="V5095" s="46">
        <v>1</v>
      </c>
      <c r="W5095" s="26">
        <f t="shared" si="4002"/>
        <v>1</v>
      </c>
      <c r="Y5095" s="21">
        <v>12</v>
      </c>
      <c r="Z5095" s="22">
        <f t="shared" si="3985"/>
        <v>888</v>
      </c>
      <c r="AA5095" s="20" t="s">
        <v>2218</v>
      </c>
      <c r="AB5095" s="22"/>
      <c r="AC5095" s="22">
        <v>1</v>
      </c>
      <c r="AD5095" s="22"/>
      <c r="AE5095" s="22">
        <f t="shared" si="4024"/>
        <v>888</v>
      </c>
      <c r="AF5095" s="22">
        <f t="shared" si="4004"/>
        <v>888</v>
      </c>
      <c r="AG5095" s="20"/>
      <c r="AH5095" s="22"/>
      <c r="AI5095" s="22"/>
      <c r="AJ5095" s="22">
        <f t="shared" si="4021"/>
        <v>888</v>
      </c>
      <c r="AK5095" s="22">
        <f>IF(O5095="(传统)XDSL",VLOOKUP(S5095,[2]直销续费率明细!C:I,7,FALSE)*1,IF(O5095="GPON+XDSL",VLOOKUP(S5095,[2]直销续费率明细!C:I,7,FALSE)*1,VLOOKUP(S5095,[2]直销续费率明细!C:I,5,FALSE)*1))</f>
        <v>-40</v>
      </c>
      <c r="AL5095" s="22" t="s">
        <v>1309</v>
      </c>
      <c r="AM5095" s="22"/>
      <c r="AN5095" s="22"/>
      <c r="AO5095" s="22" t="s">
        <v>2216</v>
      </c>
      <c r="AP5095" s="22" t="s">
        <v>1301</v>
      </c>
      <c r="AS5095" s="20">
        <f>IF(Y5095&gt;=10,VLOOKUP(U5095,[2]提成计算!B:T,19,FALSE),VLOOKUP(U5095,[2]提成计算!B:T,18,FALSE))</f>
        <v>0.09</v>
      </c>
      <c r="AT5095" s="20">
        <f t="shared" si="4022"/>
        <v>79.92</v>
      </c>
      <c r="AU5095" s="20">
        <f t="shared" si="4025"/>
        <v>-40</v>
      </c>
    </row>
    <row r="5096" spans="1:47" x14ac:dyDescent="0.15">
      <c r="A5096" s="21" t="s">
        <v>1273</v>
      </c>
      <c r="B5096" s="22" t="s">
        <v>918</v>
      </c>
      <c r="C5096" s="22" t="s">
        <v>1178</v>
      </c>
      <c r="D5096" s="22" t="s">
        <v>1183</v>
      </c>
      <c r="E5096" s="22" t="s">
        <v>1184</v>
      </c>
      <c r="F5096" s="22" t="s">
        <v>1250</v>
      </c>
      <c r="G5096" s="22" t="s">
        <v>6454</v>
      </c>
      <c r="I5096" s="22">
        <v>13652643274</v>
      </c>
      <c r="J5096" s="20" t="s">
        <v>2335</v>
      </c>
      <c r="K5096" s="22" t="s">
        <v>6251</v>
      </c>
      <c r="L5096" s="22" t="s">
        <v>1376</v>
      </c>
      <c r="M5096" s="22">
        <v>1088</v>
      </c>
      <c r="N5096" s="22">
        <v>1088</v>
      </c>
      <c r="O5096" s="22" t="s">
        <v>927</v>
      </c>
      <c r="P5096" s="22" t="s">
        <v>50</v>
      </c>
      <c r="Q5096" s="28"/>
      <c r="R5096" s="21" t="s">
        <v>77</v>
      </c>
      <c r="S5096" s="21"/>
      <c r="T5096" s="20" t="s">
        <v>6455</v>
      </c>
      <c r="U5096" s="21" t="s">
        <v>6456</v>
      </c>
      <c r="V5096" s="46">
        <v>1</v>
      </c>
      <c r="W5096" s="26">
        <f t="shared" si="4002"/>
        <v>1</v>
      </c>
      <c r="X5096" s="26">
        <f t="shared" si="4007"/>
        <v>1</v>
      </c>
      <c r="Y5096" s="21">
        <v>10</v>
      </c>
      <c r="Z5096" s="22">
        <f t="shared" si="3985"/>
        <v>1088</v>
      </c>
      <c r="AA5096" s="20" t="s">
        <v>2218</v>
      </c>
      <c r="AB5096" s="22"/>
      <c r="AC5096" s="22">
        <v>1</v>
      </c>
      <c r="AD5096" s="22"/>
      <c r="AE5096" s="22">
        <f t="shared" si="4024"/>
        <v>1088</v>
      </c>
      <c r="AF5096" s="22">
        <f t="shared" si="4004"/>
        <v>1088</v>
      </c>
      <c r="AG5096" s="20">
        <f>N5096</f>
        <v>1088</v>
      </c>
      <c r="AH5096" s="20"/>
      <c r="AI5096" s="20"/>
      <c r="AJ5096" s="22"/>
      <c r="AK5096" s="22"/>
      <c r="AL5096" s="22" t="s">
        <v>1871</v>
      </c>
      <c r="AM5096" s="22"/>
      <c r="AN5096" s="22"/>
      <c r="AO5096" s="22" t="s">
        <v>5792</v>
      </c>
      <c r="AP5096" s="22" t="s">
        <v>1301</v>
      </c>
      <c r="AS5096" s="20"/>
      <c r="AT5096" s="20"/>
      <c r="AU5096" s="20"/>
    </row>
    <row r="5097" spans="1:47" x14ac:dyDescent="0.15">
      <c r="A5097" s="21" t="s">
        <v>1273</v>
      </c>
      <c r="B5097" s="22" t="s">
        <v>918</v>
      </c>
      <c r="C5097" s="22" t="s">
        <v>1178</v>
      </c>
      <c r="D5097" s="22" t="s">
        <v>1183</v>
      </c>
      <c r="E5097" s="22" t="s">
        <v>1209</v>
      </c>
      <c r="F5097" s="22" t="s">
        <v>1250</v>
      </c>
      <c r="G5097" s="22" t="s">
        <v>6457</v>
      </c>
      <c r="I5097" s="22">
        <v>13925147085</v>
      </c>
      <c r="J5097" s="22" t="s">
        <v>924</v>
      </c>
      <c r="K5097" s="22" t="s">
        <v>6096</v>
      </c>
      <c r="L5097" s="22" t="s">
        <v>1918</v>
      </c>
      <c r="M5097" s="22">
        <v>680</v>
      </c>
      <c r="N5097" s="22">
        <v>680</v>
      </c>
      <c r="O5097" s="22" t="s">
        <v>1262</v>
      </c>
      <c r="P5097" s="22" t="s">
        <v>50</v>
      </c>
      <c r="Q5097" s="28"/>
      <c r="R5097" s="21" t="s">
        <v>77</v>
      </c>
      <c r="S5097" s="25" t="s">
        <v>1196</v>
      </c>
      <c r="T5097" s="21" t="s">
        <v>53</v>
      </c>
      <c r="U5097" s="21" t="s">
        <v>6097</v>
      </c>
      <c r="V5097" s="46">
        <v>1</v>
      </c>
      <c r="W5097" s="26">
        <f t="shared" si="4002"/>
        <v>1</v>
      </c>
      <c r="Y5097" s="21">
        <v>4</v>
      </c>
      <c r="Z5097" s="22">
        <f t="shared" si="3985"/>
        <v>680</v>
      </c>
      <c r="AA5097" s="20" t="s">
        <v>5794</v>
      </c>
      <c r="AB5097" s="22">
        <v>1</v>
      </c>
      <c r="AC5097" s="22"/>
      <c r="AD5097" s="22">
        <f>N5097</f>
        <v>680</v>
      </c>
      <c r="AE5097" s="22"/>
      <c r="AF5097" s="22">
        <f t="shared" si="4004"/>
        <v>680</v>
      </c>
      <c r="AG5097" s="20"/>
      <c r="AH5097" s="22"/>
      <c r="AI5097" s="22"/>
      <c r="AJ5097" s="22">
        <f>N5097</f>
        <v>680</v>
      </c>
      <c r="AK5097" s="22">
        <f>IF(O5097="(传统)XDSL",VLOOKUP(S5097,[2]直销续费率明细!C:I,7,FALSE)*1,IF(O5097="GPON+XDSL",VLOOKUP(S5097,[2]直销续费率明细!C:I,7,FALSE)*1,VLOOKUP(S5097,[2]直销续费率明细!C:I,5,FALSE)*1))</f>
        <v>25</v>
      </c>
      <c r="AL5097" s="22" t="s">
        <v>1300</v>
      </c>
      <c r="AM5097" s="22"/>
      <c r="AN5097" s="22"/>
      <c r="AO5097" s="22" t="s">
        <v>5792</v>
      </c>
      <c r="AP5097" s="22" t="s">
        <v>5805</v>
      </c>
      <c r="AS5097" s="20">
        <f>IF(Y5097&gt;=10,VLOOKUP(U5097,[2]提成计算!B:T,19,FALSE),VLOOKUP(U5097,[2]提成计算!B:T,18,FALSE))</f>
        <v>0.06</v>
      </c>
      <c r="AT5097" s="20">
        <f t="shared" ref="AT5097" si="4026">IF(AD5097*AS5097&gt;0,AD5097*AS5097,AE5097*AS5097)</f>
        <v>40.799999999999997</v>
      </c>
      <c r="AU5097" s="20">
        <f t="shared" ref="AU5097" si="4027">IF(AND(AK5097&lt;0,AK5097+AT5097&lt;0),-AT5097,AK5097)</f>
        <v>25</v>
      </c>
    </row>
    <row r="5098" spans="1:47" x14ac:dyDescent="0.15">
      <c r="A5098" s="21" t="s">
        <v>1273</v>
      </c>
      <c r="B5098" s="22" t="s">
        <v>918</v>
      </c>
      <c r="C5098" s="22" t="s">
        <v>1178</v>
      </c>
      <c r="D5098" s="22" t="s">
        <v>1189</v>
      </c>
      <c r="E5098" s="22" t="s">
        <v>1190</v>
      </c>
      <c r="F5098" s="22" t="s">
        <v>1250</v>
      </c>
      <c r="G5098" s="22" t="s">
        <v>6458</v>
      </c>
      <c r="I5098" s="22">
        <v>13686037555</v>
      </c>
      <c r="J5098" s="20" t="s">
        <v>6305</v>
      </c>
      <c r="K5098" s="22" t="s">
        <v>466</v>
      </c>
      <c r="L5098" s="22" t="s">
        <v>1358</v>
      </c>
      <c r="M5098" s="22">
        <v>1088</v>
      </c>
      <c r="N5098" s="22">
        <v>1088</v>
      </c>
      <c r="O5098" s="22" t="s">
        <v>927</v>
      </c>
      <c r="P5098" s="22" t="s">
        <v>50</v>
      </c>
      <c r="Q5098" s="28" t="s">
        <v>6305</v>
      </c>
      <c r="R5098" s="21" t="s">
        <v>117</v>
      </c>
      <c r="S5098" s="21"/>
      <c r="T5098" s="21" t="s">
        <v>53</v>
      </c>
      <c r="U5098" s="21" t="s">
        <v>5978</v>
      </c>
      <c r="V5098" s="46">
        <v>1</v>
      </c>
      <c r="W5098" s="26">
        <f t="shared" si="4002"/>
        <v>1</v>
      </c>
      <c r="X5098" s="26">
        <f t="shared" si="4007"/>
        <v>1</v>
      </c>
      <c r="Y5098" s="21">
        <v>10</v>
      </c>
      <c r="Z5098" s="22">
        <f t="shared" si="3985"/>
        <v>1088</v>
      </c>
      <c r="AA5098" s="20" t="s">
        <v>5794</v>
      </c>
      <c r="AB5098" s="22"/>
      <c r="AC5098" s="22">
        <v>1</v>
      </c>
      <c r="AD5098" s="22"/>
      <c r="AE5098" s="22">
        <f>N5098</f>
        <v>1088</v>
      </c>
      <c r="AF5098" s="22">
        <f t="shared" si="4004"/>
        <v>1088</v>
      </c>
      <c r="AG5098" s="20">
        <f>N5098</f>
        <v>1088</v>
      </c>
      <c r="AH5098" s="20" t="str">
        <f>VLOOKUP(U5098,[1]提成计算!B:I,8,FALSE)</f>
        <v>否</v>
      </c>
      <c r="AI5098" s="20"/>
      <c r="AJ5098" s="22"/>
      <c r="AK5098" s="22"/>
      <c r="AM5098" s="22"/>
      <c r="AN5098" s="22"/>
      <c r="AO5098" s="22" t="s">
        <v>2216</v>
      </c>
      <c r="AP5098" s="22" t="s">
        <v>1301</v>
      </c>
      <c r="AS5098" s="20"/>
      <c r="AT5098" s="20"/>
      <c r="AU5098" s="20"/>
    </row>
    <row r="5099" spans="1:47" x14ac:dyDescent="0.15">
      <c r="A5099" s="21" t="s">
        <v>1273</v>
      </c>
      <c r="B5099" s="22" t="s">
        <v>918</v>
      </c>
      <c r="C5099" s="22" t="s">
        <v>1178</v>
      </c>
      <c r="D5099" s="22" t="s">
        <v>1183</v>
      </c>
      <c r="E5099" s="22" t="s">
        <v>1677</v>
      </c>
      <c r="F5099" s="22" t="s">
        <v>1250</v>
      </c>
      <c r="G5099" s="22" t="s">
        <v>6459</v>
      </c>
      <c r="I5099" s="22">
        <v>13711823000</v>
      </c>
      <c r="J5099" s="22" t="s">
        <v>924</v>
      </c>
      <c r="K5099" s="22" t="s">
        <v>174</v>
      </c>
      <c r="L5099" s="22" t="s">
        <v>1918</v>
      </c>
      <c r="M5099" s="22">
        <v>680</v>
      </c>
      <c r="N5099" s="22">
        <v>680</v>
      </c>
      <c r="O5099" s="22" t="s">
        <v>1262</v>
      </c>
      <c r="P5099" s="22" t="s">
        <v>50</v>
      </c>
      <c r="Q5099" s="28"/>
      <c r="R5099" s="21" t="s">
        <v>77</v>
      </c>
      <c r="S5099" s="25" t="s">
        <v>1222</v>
      </c>
      <c r="T5099" s="21" t="s">
        <v>2242</v>
      </c>
      <c r="U5099" s="21"/>
      <c r="V5099" s="46">
        <v>1</v>
      </c>
      <c r="W5099" s="26">
        <f t="shared" si="4002"/>
        <v>1</v>
      </c>
      <c r="Y5099" s="21">
        <v>4</v>
      </c>
      <c r="Z5099" s="22">
        <f t="shared" si="3985"/>
        <v>680</v>
      </c>
      <c r="AA5099" s="20" t="s">
        <v>2218</v>
      </c>
      <c r="AB5099" s="22">
        <v>1</v>
      </c>
      <c r="AC5099" s="22"/>
      <c r="AD5099" s="22">
        <f>N5099</f>
        <v>680</v>
      </c>
      <c r="AE5099" s="22"/>
      <c r="AF5099" s="22">
        <f t="shared" si="4004"/>
        <v>680</v>
      </c>
      <c r="AG5099" s="20"/>
      <c r="AH5099" s="22"/>
      <c r="AI5099" s="22"/>
      <c r="AJ5099" s="22">
        <f>N5099</f>
        <v>680</v>
      </c>
      <c r="AK5099" s="22">
        <f>IF(O5099="(传统)XDSL",VLOOKUP(S5099,[1]续费率明细!C:I,7,FALSE)*1,IF(O5099="GPON+XDSL",VLOOKUP(S5099,[1]续费率明细!C:I,7,FALSE)*1,VLOOKUP(S5099,[1]续费率明细!C:I,5,FALSE)*1))</f>
        <v>25</v>
      </c>
      <c r="AL5099" s="22" t="s">
        <v>1309</v>
      </c>
      <c r="AM5099" s="22"/>
      <c r="AN5099" s="22"/>
      <c r="AO5099" s="22" t="s">
        <v>5792</v>
      </c>
      <c r="AP5099" s="22" t="s">
        <v>5805</v>
      </c>
      <c r="AS5099" s="20"/>
      <c r="AT5099" s="20"/>
      <c r="AU5099" s="20"/>
    </row>
    <row r="5100" spans="1:47" x14ac:dyDescent="0.15">
      <c r="A5100" s="21" t="s">
        <v>1273</v>
      </c>
      <c r="B5100" s="22" t="s">
        <v>918</v>
      </c>
      <c r="C5100" s="22" t="s">
        <v>1178</v>
      </c>
      <c r="D5100" s="22" t="s">
        <v>1189</v>
      </c>
      <c r="E5100" s="22" t="s">
        <v>1218</v>
      </c>
      <c r="F5100" s="22" t="s">
        <v>1250</v>
      </c>
      <c r="G5100" s="22" t="s">
        <v>6460</v>
      </c>
      <c r="I5100" s="22">
        <v>13622677168</v>
      </c>
      <c r="J5100" s="22" t="s">
        <v>1500</v>
      </c>
      <c r="K5100" s="22" t="s">
        <v>230</v>
      </c>
      <c r="L5100" s="22" t="s">
        <v>1277</v>
      </c>
      <c r="M5100" s="22">
        <v>-1698</v>
      </c>
      <c r="N5100" s="22">
        <v>-1698</v>
      </c>
      <c r="O5100" s="22" t="s">
        <v>927</v>
      </c>
      <c r="P5100" s="22" t="s">
        <v>1910</v>
      </c>
      <c r="Q5100" s="28"/>
      <c r="R5100" s="21" t="s">
        <v>117</v>
      </c>
      <c r="S5100" s="21"/>
      <c r="T5100" s="21" t="s">
        <v>53</v>
      </c>
      <c r="U5100" s="21" t="s">
        <v>5922</v>
      </c>
      <c r="V5100" s="46"/>
      <c r="Y5100" s="21">
        <v>2</v>
      </c>
      <c r="Z5100" s="22">
        <f t="shared" si="3985"/>
        <v>-1698</v>
      </c>
      <c r="AA5100" s="20" t="s">
        <v>1911</v>
      </c>
      <c r="AB5100" s="22"/>
      <c r="AC5100" s="22"/>
      <c r="AD5100" s="22"/>
      <c r="AE5100" s="22"/>
      <c r="AF5100" s="22"/>
      <c r="AG5100" s="20"/>
      <c r="AH5100" s="22"/>
      <c r="AI5100" s="22"/>
      <c r="AJ5100" s="22"/>
      <c r="AK5100" s="22"/>
      <c r="AM5100" s="22"/>
      <c r="AN5100" s="22"/>
      <c r="AO5100" s="22" t="s">
        <v>5792</v>
      </c>
      <c r="AP5100" s="22">
        <v>0</v>
      </c>
      <c r="AS5100" s="20"/>
      <c r="AT5100" s="20"/>
      <c r="AU5100" s="20"/>
    </row>
    <row r="5101" spans="1:47" x14ac:dyDescent="0.15">
      <c r="A5101" s="21" t="s">
        <v>1273</v>
      </c>
      <c r="B5101" s="22" t="s">
        <v>918</v>
      </c>
      <c r="C5101" s="22" t="s">
        <v>1178</v>
      </c>
      <c r="D5101" s="22" t="s">
        <v>1189</v>
      </c>
      <c r="E5101" s="22" t="s">
        <v>5939</v>
      </c>
      <c r="F5101" s="22" t="s">
        <v>1250</v>
      </c>
      <c r="G5101" s="22" t="s">
        <v>6461</v>
      </c>
      <c r="I5101" s="22">
        <v>13546933358</v>
      </c>
      <c r="J5101" s="22" t="s">
        <v>1500</v>
      </c>
      <c r="K5101" s="22" t="s">
        <v>1232</v>
      </c>
      <c r="L5101" s="22" t="s">
        <v>1277</v>
      </c>
      <c r="M5101" s="22">
        <v>-453</v>
      </c>
      <c r="N5101" s="22">
        <v>-453</v>
      </c>
      <c r="O5101" s="22" t="s">
        <v>927</v>
      </c>
      <c r="P5101" s="22" t="s">
        <v>1910</v>
      </c>
      <c r="Q5101" s="28"/>
      <c r="R5101" s="21" t="s">
        <v>147</v>
      </c>
      <c r="S5101" s="21"/>
      <c r="T5101" s="21" t="s">
        <v>53</v>
      </c>
      <c r="U5101" s="21" t="s">
        <v>6462</v>
      </c>
      <c r="V5101" s="46"/>
      <c r="Y5101" s="21">
        <v>2</v>
      </c>
      <c r="Z5101" s="22">
        <f t="shared" si="3985"/>
        <v>-453</v>
      </c>
      <c r="AA5101" s="20" t="s">
        <v>1911</v>
      </c>
      <c r="AB5101" s="22"/>
      <c r="AC5101" s="22"/>
      <c r="AD5101" s="22"/>
      <c r="AE5101" s="22"/>
      <c r="AF5101" s="22"/>
      <c r="AG5101" s="20"/>
      <c r="AH5101" s="22"/>
      <c r="AI5101" s="22"/>
      <c r="AJ5101" s="22"/>
      <c r="AK5101" s="22"/>
      <c r="AM5101" s="22"/>
      <c r="AN5101" s="22"/>
      <c r="AO5101" s="22" t="s">
        <v>5792</v>
      </c>
      <c r="AP5101" s="22">
        <v>0</v>
      </c>
      <c r="AS5101" s="20"/>
      <c r="AT5101" s="20"/>
      <c r="AU5101" s="20"/>
    </row>
    <row r="5102" spans="1:47" x14ac:dyDescent="0.15">
      <c r="A5102" s="21" t="s">
        <v>1273</v>
      </c>
      <c r="B5102" s="22" t="s">
        <v>918</v>
      </c>
      <c r="C5102" s="22" t="s">
        <v>1178</v>
      </c>
      <c r="D5102" s="22" t="s">
        <v>1179</v>
      </c>
      <c r="E5102" s="22" t="s">
        <v>1236</v>
      </c>
      <c r="F5102" s="22" t="s">
        <v>1250</v>
      </c>
      <c r="G5102" s="22" t="s">
        <v>6463</v>
      </c>
      <c r="I5102" s="22">
        <v>18688668326</v>
      </c>
      <c r="J5102" s="22" t="s">
        <v>1500</v>
      </c>
      <c r="K5102" s="22" t="s">
        <v>6464</v>
      </c>
      <c r="L5102" s="22" t="s">
        <v>1277</v>
      </c>
      <c r="M5102" s="22">
        <v>-906</v>
      </c>
      <c r="N5102" s="22">
        <v>-906</v>
      </c>
      <c r="O5102" s="22" t="s">
        <v>927</v>
      </c>
      <c r="P5102" s="22" t="s">
        <v>1910</v>
      </c>
      <c r="Q5102" s="28"/>
      <c r="R5102" s="21" t="s">
        <v>147</v>
      </c>
      <c r="S5102" s="21"/>
      <c r="T5102" s="21" t="s">
        <v>53</v>
      </c>
      <c r="U5102" s="21" t="s">
        <v>6465</v>
      </c>
      <c r="V5102" s="46"/>
      <c r="Y5102" s="21">
        <v>2</v>
      </c>
      <c r="Z5102" s="22">
        <f t="shared" si="3985"/>
        <v>-906</v>
      </c>
      <c r="AA5102" s="20" t="s">
        <v>1911</v>
      </c>
      <c r="AB5102" s="22"/>
      <c r="AC5102" s="22"/>
      <c r="AD5102" s="22"/>
      <c r="AE5102" s="22"/>
      <c r="AF5102" s="22"/>
      <c r="AG5102" s="20"/>
      <c r="AH5102" s="22"/>
      <c r="AI5102" s="22"/>
      <c r="AJ5102" s="22"/>
      <c r="AK5102" s="22"/>
      <c r="AM5102" s="22"/>
      <c r="AN5102" s="22"/>
      <c r="AO5102" s="22" t="s">
        <v>5792</v>
      </c>
      <c r="AP5102" s="22">
        <v>0</v>
      </c>
      <c r="AS5102" s="20"/>
      <c r="AT5102" s="20"/>
      <c r="AU5102" s="20"/>
    </row>
    <row r="5103" spans="1:47" x14ac:dyDescent="0.15">
      <c r="A5103" s="21" t="s">
        <v>1273</v>
      </c>
      <c r="B5103" s="22" t="s">
        <v>918</v>
      </c>
      <c r="C5103" s="22" t="s">
        <v>1178</v>
      </c>
      <c r="D5103" s="22" t="s">
        <v>1189</v>
      </c>
      <c r="E5103" s="22" t="s">
        <v>5962</v>
      </c>
      <c r="F5103" s="22" t="s">
        <v>1250</v>
      </c>
      <c r="G5103" s="22" t="s">
        <v>6466</v>
      </c>
      <c r="I5103" s="22">
        <v>15916787879</v>
      </c>
      <c r="J5103" s="22" t="s">
        <v>924</v>
      </c>
      <c r="K5103" s="22" t="s">
        <v>390</v>
      </c>
      <c r="L5103" s="22" t="s">
        <v>2137</v>
      </c>
      <c r="M5103" s="22">
        <v>1408</v>
      </c>
      <c r="N5103" s="22">
        <v>1408</v>
      </c>
      <c r="O5103" s="22" t="s">
        <v>927</v>
      </c>
      <c r="P5103" s="22" t="s">
        <v>50</v>
      </c>
      <c r="Q5103" s="28"/>
      <c r="R5103" s="21" t="s">
        <v>117</v>
      </c>
      <c r="S5103" s="25" t="s">
        <v>1192</v>
      </c>
      <c r="T5103" s="21" t="s">
        <v>53</v>
      </c>
      <c r="U5103" s="21" t="s">
        <v>5999</v>
      </c>
      <c r="V5103" s="46">
        <v>1</v>
      </c>
      <c r="W5103" s="26">
        <f t="shared" ref="W5103:W5166" si="4028">V5103</f>
        <v>1</v>
      </c>
      <c r="Y5103" s="21">
        <v>12</v>
      </c>
      <c r="Z5103" s="22">
        <f t="shared" si="3985"/>
        <v>1408</v>
      </c>
      <c r="AA5103" s="20" t="s">
        <v>5794</v>
      </c>
      <c r="AB5103" s="22"/>
      <c r="AC5103" s="22">
        <v>1</v>
      </c>
      <c r="AD5103" s="22"/>
      <c r="AE5103" s="22">
        <f t="shared" ref="AE5103:AE5105" si="4029">N5103</f>
        <v>1408</v>
      </c>
      <c r="AF5103" s="22">
        <f t="shared" ref="AF5103:AF5166" si="4030">N5103</f>
        <v>1408</v>
      </c>
      <c r="AG5103" s="20"/>
      <c r="AH5103" s="22"/>
      <c r="AI5103" s="22"/>
      <c r="AJ5103" s="22">
        <f>N5103</f>
        <v>1408</v>
      </c>
      <c r="AK5103" s="22">
        <f>IF(O5103="(传统)XDSL",VLOOKUP(S5103,[2]直销续费率明细!C:I,7,FALSE)*1,IF(O5103="GPON+XDSL",VLOOKUP(S5103,[2]直销续费率明细!C:I,7,FALSE)*1,VLOOKUP(S5103,[2]直销续费率明细!C:I,5,FALSE)*1))</f>
        <v>-40</v>
      </c>
      <c r="AL5103" s="22" t="s">
        <v>1300</v>
      </c>
      <c r="AM5103" s="22"/>
      <c r="AN5103" s="22"/>
      <c r="AO5103" s="22" t="s">
        <v>5792</v>
      </c>
      <c r="AP5103" s="22" t="s">
        <v>1301</v>
      </c>
      <c r="AS5103" s="20">
        <f>IF(Y5103&gt;=10,VLOOKUP(U5103,[2]提成计算!B:T,19,FALSE),VLOOKUP(U5103,[2]提成计算!B:T,18,FALSE))</f>
        <v>0.09</v>
      </c>
      <c r="AT5103" s="20">
        <f t="shared" ref="AT5103" si="4031">IF(AD5103*AS5103&gt;0,AD5103*AS5103,AE5103*AS5103)</f>
        <v>126.72</v>
      </c>
      <c r="AU5103" s="20">
        <f t="shared" ref="AU5103" si="4032">IF(AND(AK5103&lt;0,AK5103+AT5103&lt;0),-AT5103,AK5103)</f>
        <v>-40</v>
      </c>
    </row>
    <row r="5104" spans="1:47" x14ac:dyDescent="0.15">
      <c r="A5104" s="21" t="s">
        <v>1273</v>
      </c>
      <c r="B5104" s="22" t="s">
        <v>918</v>
      </c>
      <c r="C5104" s="22" t="s">
        <v>1178</v>
      </c>
      <c r="D5104" s="22" t="s">
        <v>1179</v>
      </c>
      <c r="E5104" s="22" t="s">
        <v>1236</v>
      </c>
      <c r="F5104" s="22" t="s">
        <v>1250</v>
      </c>
      <c r="G5104" s="22" t="s">
        <v>430</v>
      </c>
      <c r="I5104" s="22">
        <v>18825780736</v>
      </c>
      <c r="J5104" s="22" t="s">
        <v>1268</v>
      </c>
      <c r="K5104" s="22" t="s">
        <v>1238</v>
      </c>
      <c r="L5104" s="22" t="s">
        <v>1358</v>
      </c>
      <c r="M5104" s="22">
        <v>1088</v>
      </c>
      <c r="N5104" s="22">
        <v>1088</v>
      </c>
      <c r="O5104" s="22" t="s">
        <v>927</v>
      </c>
      <c r="P5104" s="22" t="s">
        <v>50</v>
      </c>
      <c r="Q5104" s="28"/>
      <c r="R5104" s="21" t="s">
        <v>147</v>
      </c>
      <c r="S5104" s="21"/>
      <c r="T5104" s="21" t="s">
        <v>53</v>
      </c>
      <c r="U5104" s="21" t="s">
        <v>6043</v>
      </c>
      <c r="V5104" s="46">
        <v>1</v>
      </c>
      <c r="W5104" s="26">
        <f t="shared" si="4028"/>
        <v>1</v>
      </c>
      <c r="X5104" s="26">
        <f t="shared" ref="X5104:X5161" si="4033">V5104</f>
        <v>1</v>
      </c>
      <c r="Y5104" s="21">
        <v>10</v>
      </c>
      <c r="Z5104" s="22">
        <f t="shared" si="3985"/>
        <v>1088</v>
      </c>
      <c r="AA5104" s="20" t="s">
        <v>5794</v>
      </c>
      <c r="AB5104" s="22"/>
      <c r="AC5104" s="22">
        <v>1</v>
      </c>
      <c r="AD5104" s="22"/>
      <c r="AE5104" s="22">
        <f t="shared" si="4029"/>
        <v>1088</v>
      </c>
      <c r="AF5104" s="22">
        <f t="shared" si="4030"/>
        <v>1088</v>
      </c>
      <c r="AG5104" s="20">
        <f>N5104</f>
        <v>1088</v>
      </c>
      <c r="AH5104" s="20" t="str">
        <f>VLOOKUP(U5104,[1]提成计算!B:I,8,FALSE)</f>
        <v xml:space="preserve"> </v>
      </c>
      <c r="AI5104" s="20"/>
      <c r="AJ5104" s="22"/>
      <c r="AK5104" s="22"/>
      <c r="AM5104" s="22"/>
      <c r="AN5104" s="22"/>
      <c r="AO5104" s="22" t="s">
        <v>5792</v>
      </c>
      <c r="AP5104" s="22" t="s">
        <v>1301</v>
      </c>
      <c r="AS5104" s="20"/>
      <c r="AT5104" s="20"/>
      <c r="AU5104" s="20"/>
    </row>
    <row r="5105" spans="1:47" x14ac:dyDescent="0.15">
      <c r="A5105" s="21" t="s">
        <v>1273</v>
      </c>
      <c r="B5105" s="22" t="s">
        <v>918</v>
      </c>
      <c r="C5105" s="22" t="s">
        <v>1178</v>
      </c>
      <c r="D5105" s="22" t="s">
        <v>1183</v>
      </c>
      <c r="E5105" s="22" t="s">
        <v>1193</v>
      </c>
      <c r="F5105" s="22" t="s">
        <v>1250</v>
      </c>
      <c r="G5105" s="22" t="s">
        <v>6467</v>
      </c>
      <c r="I5105" s="22">
        <v>13728257866</v>
      </c>
      <c r="J5105" s="22" t="s">
        <v>924</v>
      </c>
      <c r="K5105" s="22" t="s">
        <v>5844</v>
      </c>
      <c r="L5105" s="22" t="s">
        <v>1299</v>
      </c>
      <c r="M5105" s="22">
        <v>888</v>
      </c>
      <c r="N5105" s="22">
        <v>888</v>
      </c>
      <c r="O5105" s="22" t="s">
        <v>927</v>
      </c>
      <c r="P5105" s="22" t="s">
        <v>50</v>
      </c>
      <c r="Q5105" s="28"/>
      <c r="R5105" s="21" t="s">
        <v>77</v>
      </c>
      <c r="S5105" s="25" t="s">
        <v>1196</v>
      </c>
      <c r="T5105" s="21" t="s">
        <v>53</v>
      </c>
      <c r="U5105" s="21" t="s">
        <v>5945</v>
      </c>
      <c r="V5105" s="46">
        <v>1</v>
      </c>
      <c r="W5105" s="26">
        <f t="shared" si="4028"/>
        <v>1</v>
      </c>
      <c r="Y5105" s="21">
        <v>12</v>
      </c>
      <c r="Z5105" s="22">
        <f t="shared" si="3985"/>
        <v>888</v>
      </c>
      <c r="AA5105" s="20" t="s">
        <v>5794</v>
      </c>
      <c r="AB5105" s="22"/>
      <c r="AC5105" s="22">
        <v>1</v>
      </c>
      <c r="AD5105" s="22"/>
      <c r="AE5105" s="22">
        <f t="shared" si="4029"/>
        <v>888</v>
      </c>
      <c r="AF5105" s="22">
        <f t="shared" si="4030"/>
        <v>888</v>
      </c>
      <c r="AG5105" s="20"/>
      <c r="AH5105" s="22"/>
      <c r="AI5105" s="22"/>
      <c r="AJ5105" s="22">
        <f t="shared" ref="AJ5105:AJ5109" si="4034">N5105</f>
        <v>888</v>
      </c>
      <c r="AK5105" s="22">
        <f>IF(O5105="(传统)XDSL",VLOOKUP(S5105,[2]直销续费率明细!C:I,7,FALSE)*1,IF(O5105="GPON+XDSL",VLOOKUP(S5105,[2]直销续费率明细!C:I,7,FALSE)*1,VLOOKUP(S5105,[2]直销续费率明细!C:I,5,FALSE)*1))</f>
        <v>-40</v>
      </c>
      <c r="AL5105" s="22" t="s">
        <v>1300</v>
      </c>
      <c r="AM5105" s="22"/>
      <c r="AN5105" s="22"/>
      <c r="AO5105" s="22" t="s">
        <v>5792</v>
      </c>
      <c r="AP5105" s="22" t="s">
        <v>1301</v>
      </c>
      <c r="AS5105" s="20">
        <f>IF(Y5105&gt;=10,VLOOKUP(U5105,[2]提成计算!B:T,19,FALSE),VLOOKUP(U5105,[2]提成计算!B:T,18,FALSE))</f>
        <v>0.09</v>
      </c>
      <c r="AT5105" s="20">
        <f t="shared" ref="AT5105:AT5109" si="4035">IF(AD5105*AS5105&gt;0,AD5105*AS5105,AE5105*AS5105)</f>
        <v>79.92</v>
      </c>
      <c r="AU5105" s="20">
        <f t="shared" ref="AU5105:AU5109" si="4036">IF(AND(AK5105&lt;0,AK5105+AT5105&lt;0),-AT5105,AK5105)</f>
        <v>-40</v>
      </c>
    </row>
    <row r="5106" spans="1:47" x14ac:dyDescent="0.15">
      <c r="A5106" s="21" t="s">
        <v>1273</v>
      </c>
      <c r="B5106" s="22" t="s">
        <v>918</v>
      </c>
      <c r="C5106" s="22" t="s">
        <v>1178</v>
      </c>
      <c r="D5106" s="22" t="s">
        <v>1189</v>
      </c>
      <c r="E5106" s="22" t="s">
        <v>1218</v>
      </c>
      <c r="F5106" s="22" t="s">
        <v>1250</v>
      </c>
      <c r="G5106" s="22" t="s">
        <v>6468</v>
      </c>
      <c r="I5106" s="22">
        <v>15999813322</v>
      </c>
      <c r="J5106" s="22" t="s">
        <v>924</v>
      </c>
      <c r="K5106" s="22" t="s">
        <v>230</v>
      </c>
      <c r="L5106" s="22" t="s">
        <v>1918</v>
      </c>
      <c r="M5106" s="22">
        <v>680</v>
      </c>
      <c r="N5106" s="22">
        <v>680</v>
      </c>
      <c r="O5106" s="22" t="s">
        <v>1262</v>
      </c>
      <c r="P5106" s="22" t="s">
        <v>50</v>
      </c>
      <c r="Q5106" s="28"/>
      <c r="R5106" s="21" t="s">
        <v>117</v>
      </c>
      <c r="S5106" s="25" t="s">
        <v>1220</v>
      </c>
      <c r="T5106" s="21" t="s">
        <v>53</v>
      </c>
      <c r="U5106" s="21" t="s">
        <v>5922</v>
      </c>
      <c r="V5106" s="46">
        <v>1</v>
      </c>
      <c r="W5106" s="26">
        <f t="shared" si="4028"/>
        <v>1</v>
      </c>
      <c r="Y5106" s="21">
        <v>4</v>
      </c>
      <c r="Z5106" s="22">
        <f t="shared" si="3985"/>
        <v>680</v>
      </c>
      <c r="AA5106" s="20" t="s">
        <v>5794</v>
      </c>
      <c r="AB5106" s="22">
        <v>1</v>
      </c>
      <c r="AC5106" s="22"/>
      <c r="AD5106" s="22">
        <f>N5106</f>
        <v>680</v>
      </c>
      <c r="AE5106" s="22"/>
      <c r="AF5106" s="22">
        <f t="shared" si="4030"/>
        <v>680</v>
      </c>
      <c r="AG5106" s="20"/>
      <c r="AH5106" s="22"/>
      <c r="AI5106" s="22"/>
      <c r="AJ5106" s="22">
        <f t="shared" si="4034"/>
        <v>680</v>
      </c>
      <c r="AK5106" s="22">
        <f>IF(O5106="(传统)XDSL",VLOOKUP(S5106,[2]直销续费率明细!C:I,7,FALSE)*1,IF(O5106="GPON+XDSL",VLOOKUP(S5106,[2]直销续费率明细!C:I,7,FALSE)*1,VLOOKUP(S5106,[2]直销续费率明细!C:I,5,FALSE)*1))</f>
        <v>-40</v>
      </c>
      <c r="AL5106" s="22" t="s">
        <v>1300</v>
      </c>
      <c r="AM5106" s="22"/>
      <c r="AN5106" s="22"/>
      <c r="AO5106" s="22" t="s">
        <v>2216</v>
      </c>
      <c r="AP5106" s="22" t="s">
        <v>2261</v>
      </c>
      <c r="AS5106" s="20">
        <f>IF(Y5106&gt;=10,VLOOKUP(U5106,[2]提成计算!B:T,19,FALSE),VLOOKUP(U5106,[2]提成计算!B:T,18,FALSE))</f>
        <v>0.06</v>
      </c>
      <c r="AT5106" s="20">
        <f t="shared" si="4035"/>
        <v>40.799999999999997</v>
      </c>
      <c r="AU5106" s="20">
        <f t="shared" si="4036"/>
        <v>-40</v>
      </c>
    </row>
    <row r="5107" spans="1:47" x14ac:dyDescent="0.15">
      <c r="A5107" s="21" t="s">
        <v>1273</v>
      </c>
      <c r="B5107" s="22" t="s">
        <v>918</v>
      </c>
      <c r="C5107" s="22" t="s">
        <v>1178</v>
      </c>
      <c r="D5107" s="22" t="s">
        <v>1189</v>
      </c>
      <c r="E5107" s="22" t="s">
        <v>1837</v>
      </c>
      <c r="F5107" s="22" t="s">
        <v>1250</v>
      </c>
      <c r="G5107" s="22" t="s">
        <v>6469</v>
      </c>
      <c r="I5107" s="22">
        <v>13652595590</v>
      </c>
      <c r="J5107" s="22" t="s">
        <v>924</v>
      </c>
      <c r="K5107" s="22" t="s">
        <v>115</v>
      </c>
      <c r="L5107" s="22" t="s">
        <v>2157</v>
      </c>
      <c r="M5107" s="22">
        <v>1498</v>
      </c>
      <c r="N5107" s="22">
        <v>1498</v>
      </c>
      <c r="O5107" s="22" t="s">
        <v>927</v>
      </c>
      <c r="P5107" s="22" t="s">
        <v>50</v>
      </c>
      <c r="Q5107" s="28"/>
      <c r="R5107" s="21" t="s">
        <v>117</v>
      </c>
      <c r="S5107" s="25" t="s">
        <v>1201</v>
      </c>
      <c r="T5107" s="21" t="s">
        <v>53</v>
      </c>
      <c r="U5107" s="21" t="s">
        <v>6013</v>
      </c>
      <c r="V5107" s="46">
        <v>1</v>
      </c>
      <c r="W5107" s="26">
        <f t="shared" si="4028"/>
        <v>1</v>
      </c>
      <c r="Y5107" s="21">
        <v>50</v>
      </c>
      <c r="Z5107" s="22">
        <f t="shared" si="3985"/>
        <v>1498</v>
      </c>
      <c r="AA5107" s="20" t="s">
        <v>2218</v>
      </c>
      <c r="AB5107" s="22"/>
      <c r="AC5107" s="22">
        <v>1</v>
      </c>
      <c r="AD5107" s="22"/>
      <c r="AE5107" s="22">
        <f t="shared" ref="AE5107:AE5111" si="4037">N5107</f>
        <v>1498</v>
      </c>
      <c r="AF5107" s="22">
        <f t="shared" si="4030"/>
        <v>1498</v>
      </c>
      <c r="AG5107" s="20"/>
      <c r="AH5107" s="22"/>
      <c r="AI5107" s="22"/>
      <c r="AJ5107" s="22">
        <f t="shared" si="4034"/>
        <v>1498</v>
      </c>
      <c r="AK5107" s="22">
        <f>IF(O5107="(传统)XDSL",VLOOKUP(S5107,[2]直销续费率明细!C:I,7,FALSE)*1,IF(O5107="GPON+XDSL",VLOOKUP(S5107,[2]直销续费率明细!C:I,7,FALSE)*1,VLOOKUP(S5107,[2]直销续费率明细!C:I,5,FALSE)*1))</f>
        <v>-40</v>
      </c>
      <c r="AL5107" s="22" t="s">
        <v>1300</v>
      </c>
      <c r="AM5107" s="22"/>
      <c r="AN5107" s="22"/>
      <c r="AO5107" s="22" t="s">
        <v>5792</v>
      </c>
      <c r="AP5107" s="22" t="s">
        <v>1301</v>
      </c>
      <c r="AS5107" s="20">
        <f>IF(Y5107&gt;=10,VLOOKUP(U5107,[2]提成计算!B:T,19,FALSE),VLOOKUP(U5107,[2]提成计算!B:T,18,FALSE))</f>
        <v>0.12</v>
      </c>
      <c r="AT5107" s="20">
        <f t="shared" si="4035"/>
        <v>179.76</v>
      </c>
      <c r="AU5107" s="20">
        <f t="shared" si="4036"/>
        <v>-40</v>
      </c>
    </row>
    <row r="5108" spans="1:47" x14ac:dyDescent="0.15">
      <c r="A5108" s="21" t="s">
        <v>1273</v>
      </c>
      <c r="B5108" s="22" t="s">
        <v>918</v>
      </c>
      <c r="C5108" s="22" t="s">
        <v>1178</v>
      </c>
      <c r="D5108" s="22" t="s">
        <v>1179</v>
      </c>
      <c r="E5108" s="22" t="s">
        <v>1180</v>
      </c>
      <c r="F5108" s="22" t="s">
        <v>1250</v>
      </c>
      <c r="G5108" s="22" t="s">
        <v>6470</v>
      </c>
      <c r="I5108" s="22">
        <v>13829145819</v>
      </c>
      <c r="J5108" s="22" t="s">
        <v>924</v>
      </c>
      <c r="K5108" s="22" t="s">
        <v>188</v>
      </c>
      <c r="L5108" s="22" t="s">
        <v>1299</v>
      </c>
      <c r="M5108" s="22">
        <v>888</v>
      </c>
      <c r="N5108" s="22">
        <v>888</v>
      </c>
      <c r="O5108" s="22" t="s">
        <v>927</v>
      </c>
      <c r="P5108" s="22" t="s">
        <v>50</v>
      </c>
      <c r="Q5108" s="28"/>
      <c r="R5108" s="21" t="s">
        <v>147</v>
      </c>
      <c r="S5108" s="25" t="s">
        <v>1182</v>
      </c>
      <c r="T5108" s="21" t="s">
        <v>53</v>
      </c>
      <c r="U5108" s="21" t="s">
        <v>6003</v>
      </c>
      <c r="V5108" s="46">
        <v>1</v>
      </c>
      <c r="W5108" s="26">
        <f t="shared" si="4028"/>
        <v>1</v>
      </c>
      <c r="Y5108" s="21">
        <v>12</v>
      </c>
      <c r="Z5108" s="22">
        <f t="shared" si="3985"/>
        <v>888</v>
      </c>
      <c r="AA5108" s="20" t="s">
        <v>5794</v>
      </c>
      <c r="AB5108" s="22"/>
      <c r="AC5108" s="22">
        <v>1</v>
      </c>
      <c r="AD5108" s="22"/>
      <c r="AE5108" s="22">
        <f t="shared" si="4037"/>
        <v>888</v>
      </c>
      <c r="AF5108" s="22">
        <f t="shared" si="4030"/>
        <v>888</v>
      </c>
      <c r="AG5108" s="20"/>
      <c r="AH5108" s="22"/>
      <c r="AI5108" s="22"/>
      <c r="AJ5108" s="22">
        <f t="shared" si="4034"/>
        <v>888</v>
      </c>
      <c r="AK5108" s="22">
        <f>IF(O5108="(传统)XDSL",VLOOKUP(S5108,[2]直销续费率明细!C:I,7,FALSE)*1,IF(O5108="GPON+XDSL",VLOOKUP(S5108,[2]直销续费率明细!C:I,7,FALSE)*1,VLOOKUP(S5108,[2]直销续费率明细!C:I,5,FALSE)*1))</f>
        <v>15</v>
      </c>
      <c r="AL5108" s="22" t="s">
        <v>1300</v>
      </c>
      <c r="AM5108" s="22"/>
      <c r="AN5108" s="22"/>
      <c r="AO5108" s="22" t="s">
        <v>5792</v>
      </c>
      <c r="AP5108" s="22" t="s">
        <v>1301</v>
      </c>
      <c r="AS5108" s="20">
        <f>IF(Y5108&gt;=10,VLOOKUP(U5108,[2]提成计算!B:T,19,FALSE),VLOOKUP(U5108,[2]提成计算!B:T,18,FALSE))</f>
        <v>0.09</v>
      </c>
      <c r="AT5108" s="20">
        <f t="shared" si="4035"/>
        <v>79.92</v>
      </c>
      <c r="AU5108" s="20">
        <f t="shared" si="4036"/>
        <v>15</v>
      </c>
    </row>
    <row r="5109" spans="1:47" x14ac:dyDescent="0.15">
      <c r="A5109" s="21" t="s">
        <v>1273</v>
      </c>
      <c r="B5109" s="22" t="s">
        <v>918</v>
      </c>
      <c r="C5109" s="22" t="s">
        <v>1178</v>
      </c>
      <c r="D5109" s="22" t="s">
        <v>1179</v>
      </c>
      <c r="E5109" s="22" t="s">
        <v>1877</v>
      </c>
      <c r="F5109" s="22" t="s">
        <v>1250</v>
      </c>
      <c r="G5109" s="22" t="s">
        <v>6471</v>
      </c>
      <c r="I5109" s="22">
        <v>13728302266</v>
      </c>
      <c r="J5109" s="22" t="s">
        <v>924</v>
      </c>
      <c r="K5109" s="22" t="s">
        <v>146</v>
      </c>
      <c r="L5109" s="22" t="s">
        <v>1299</v>
      </c>
      <c r="M5109" s="22">
        <v>888</v>
      </c>
      <c r="N5109" s="22">
        <v>888</v>
      </c>
      <c r="O5109" s="22" t="s">
        <v>927</v>
      </c>
      <c r="P5109" s="22" t="s">
        <v>50</v>
      </c>
      <c r="Q5109" s="28"/>
      <c r="R5109" s="21" t="s">
        <v>147</v>
      </c>
      <c r="S5109" s="25" t="s">
        <v>1182</v>
      </c>
      <c r="T5109" s="21" t="s">
        <v>53</v>
      </c>
      <c r="U5109" s="21" t="s">
        <v>5899</v>
      </c>
      <c r="V5109" s="46">
        <v>1</v>
      </c>
      <c r="W5109" s="26">
        <f t="shared" si="4028"/>
        <v>1</v>
      </c>
      <c r="Y5109" s="21">
        <v>12</v>
      </c>
      <c r="Z5109" s="22">
        <f t="shared" si="3985"/>
        <v>888</v>
      </c>
      <c r="AA5109" s="20" t="s">
        <v>5794</v>
      </c>
      <c r="AB5109" s="22"/>
      <c r="AC5109" s="22">
        <v>1</v>
      </c>
      <c r="AD5109" s="22"/>
      <c r="AE5109" s="22">
        <f t="shared" si="4037"/>
        <v>888</v>
      </c>
      <c r="AF5109" s="22">
        <f t="shared" si="4030"/>
        <v>888</v>
      </c>
      <c r="AG5109" s="20"/>
      <c r="AH5109" s="22"/>
      <c r="AI5109" s="22"/>
      <c r="AJ5109" s="22">
        <f t="shared" si="4034"/>
        <v>888</v>
      </c>
      <c r="AK5109" s="22">
        <f>IF(O5109="(传统)XDSL",VLOOKUP(S5109,[2]直销续费率明细!C:I,7,FALSE)*1,IF(O5109="GPON+XDSL",VLOOKUP(S5109,[2]直销续费率明细!C:I,7,FALSE)*1,VLOOKUP(S5109,[2]直销续费率明细!C:I,5,FALSE)*1))</f>
        <v>15</v>
      </c>
      <c r="AL5109" s="22" t="s">
        <v>1300</v>
      </c>
      <c r="AM5109" s="22"/>
      <c r="AN5109" s="22"/>
      <c r="AO5109" s="22" t="s">
        <v>5792</v>
      </c>
      <c r="AP5109" s="22" t="s">
        <v>1301</v>
      </c>
      <c r="AS5109" s="20">
        <f>IF(Y5109&gt;=10,VLOOKUP(U5109,[2]提成计算!B:T,19,FALSE),VLOOKUP(U5109,[2]提成计算!B:T,18,FALSE))</f>
        <v>0.09</v>
      </c>
      <c r="AT5109" s="20">
        <f t="shared" si="4035"/>
        <v>79.92</v>
      </c>
      <c r="AU5109" s="20">
        <f t="shared" si="4036"/>
        <v>15</v>
      </c>
    </row>
    <row r="5110" spans="1:47" x14ac:dyDescent="0.15">
      <c r="A5110" s="21" t="s">
        <v>1273</v>
      </c>
      <c r="B5110" s="22" t="s">
        <v>918</v>
      </c>
      <c r="C5110" s="22" t="s">
        <v>1178</v>
      </c>
      <c r="D5110" s="22" t="s">
        <v>1189</v>
      </c>
      <c r="E5110" s="22" t="s">
        <v>1240</v>
      </c>
      <c r="F5110" s="22" t="s">
        <v>1250</v>
      </c>
      <c r="G5110" s="22" t="s">
        <v>6472</v>
      </c>
      <c r="I5110" s="22">
        <v>13543743217</v>
      </c>
      <c r="J5110" s="20" t="s">
        <v>6305</v>
      </c>
      <c r="K5110" s="22" t="s">
        <v>166</v>
      </c>
      <c r="L5110" s="22" t="s">
        <v>1358</v>
      </c>
      <c r="M5110" s="22">
        <v>1088</v>
      </c>
      <c r="N5110" s="22">
        <v>1088</v>
      </c>
      <c r="O5110" s="22" t="s">
        <v>927</v>
      </c>
      <c r="P5110" s="22" t="s">
        <v>50</v>
      </c>
      <c r="Q5110" s="28" t="s">
        <v>6305</v>
      </c>
      <c r="R5110" s="21" t="s">
        <v>147</v>
      </c>
      <c r="S5110" s="21"/>
      <c r="T5110" s="21" t="s">
        <v>5850</v>
      </c>
      <c r="U5110" s="21"/>
      <c r="V5110" s="46">
        <v>1</v>
      </c>
      <c r="W5110" s="26">
        <f t="shared" si="4028"/>
        <v>1</v>
      </c>
      <c r="X5110" s="26">
        <f t="shared" si="4033"/>
        <v>1</v>
      </c>
      <c r="Y5110" s="21">
        <v>10</v>
      </c>
      <c r="Z5110" s="22">
        <f t="shared" si="3985"/>
        <v>1088</v>
      </c>
      <c r="AA5110" s="20" t="s">
        <v>5794</v>
      </c>
      <c r="AB5110" s="22"/>
      <c r="AC5110" s="22">
        <v>1</v>
      </c>
      <c r="AD5110" s="22"/>
      <c r="AE5110" s="22">
        <f t="shared" si="4037"/>
        <v>1088</v>
      </c>
      <c r="AF5110" s="22">
        <f t="shared" si="4030"/>
        <v>1088</v>
      </c>
      <c r="AG5110" s="20">
        <f>N5110</f>
        <v>1088</v>
      </c>
      <c r="AH5110" s="20"/>
      <c r="AI5110" s="20"/>
      <c r="AJ5110" s="22"/>
      <c r="AK5110" s="22"/>
      <c r="AM5110" s="22"/>
      <c r="AN5110" s="22"/>
      <c r="AO5110" s="22" t="s">
        <v>5792</v>
      </c>
      <c r="AP5110" s="22" t="s">
        <v>1301</v>
      </c>
      <c r="AS5110" s="20"/>
      <c r="AT5110" s="20"/>
      <c r="AU5110" s="20"/>
    </row>
    <row r="5111" spans="1:47" x14ac:dyDescent="0.15">
      <c r="A5111" s="21" t="s">
        <v>1273</v>
      </c>
      <c r="B5111" s="22" t="s">
        <v>918</v>
      </c>
      <c r="C5111" s="22" t="s">
        <v>1178</v>
      </c>
      <c r="D5111" s="22" t="s">
        <v>1189</v>
      </c>
      <c r="E5111" s="22" t="s">
        <v>1190</v>
      </c>
      <c r="F5111" s="22" t="s">
        <v>1250</v>
      </c>
      <c r="G5111" s="22" t="s">
        <v>6473</v>
      </c>
      <c r="I5111" s="22">
        <v>13539077299</v>
      </c>
      <c r="J5111" s="22" t="s">
        <v>924</v>
      </c>
      <c r="K5111" s="22" t="s">
        <v>390</v>
      </c>
      <c r="L5111" s="22" t="s">
        <v>2137</v>
      </c>
      <c r="M5111" s="22">
        <v>1408</v>
      </c>
      <c r="N5111" s="22">
        <v>1408</v>
      </c>
      <c r="O5111" s="22" t="s">
        <v>927</v>
      </c>
      <c r="P5111" s="22" t="s">
        <v>50</v>
      </c>
      <c r="Q5111" s="28"/>
      <c r="R5111" s="21" t="s">
        <v>117</v>
      </c>
      <c r="S5111" s="25" t="s">
        <v>1192</v>
      </c>
      <c r="T5111" s="21" t="s">
        <v>53</v>
      </c>
      <c r="U5111" s="21" t="s">
        <v>5999</v>
      </c>
      <c r="V5111" s="46">
        <v>1</v>
      </c>
      <c r="W5111" s="26">
        <f t="shared" si="4028"/>
        <v>1</v>
      </c>
      <c r="Y5111" s="21">
        <v>12</v>
      </c>
      <c r="Z5111" s="22">
        <f t="shared" si="3985"/>
        <v>1408</v>
      </c>
      <c r="AA5111" s="20" t="s">
        <v>5794</v>
      </c>
      <c r="AB5111" s="22"/>
      <c r="AC5111" s="22">
        <v>1</v>
      </c>
      <c r="AD5111" s="22"/>
      <c r="AE5111" s="22">
        <f t="shared" si="4037"/>
        <v>1408</v>
      </c>
      <c r="AF5111" s="22">
        <f t="shared" si="4030"/>
        <v>1408</v>
      </c>
      <c r="AG5111" s="20"/>
      <c r="AH5111" s="22"/>
      <c r="AI5111" s="22"/>
      <c r="AJ5111" s="22">
        <f t="shared" ref="AJ5111:AJ5113" si="4038">N5111</f>
        <v>1408</v>
      </c>
      <c r="AK5111" s="22">
        <f>IF(O5111="(传统)XDSL",VLOOKUP(S5111,[2]直销续费率明细!C:I,7,FALSE)*1,IF(O5111="GPON+XDSL",VLOOKUP(S5111,[2]直销续费率明细!C:I,7,FALSE)*1,VLOOKUP(S5111,[2]直销续费率明细!C:I,5,FALSE)*1))</f>
        <v>-40</v>
      </c>
      <c r="AL5111" s="22" t="s">
        <v>1300</v>
      </c>
      <c r="AM5111" s="22"/>
      <c r="AN5111" s="22"/>
      <c r="AO5111" s="22" t="s">
        <v>5792</v>
      </c>
      <c r="AP5111" s="22" t="s">
        <v>1301</v>
      </c>
      <c r="AS5111" s="20">
        <f>IF(Y5111&gt;=10,VLOOKUP(U5111,[2]提成计算!B:T,19,FALSE),VLOOKUP(U5111,[2]提成计算!B:T,18,FALSE))</f>
        <v>0.09</v>
      </c>
      <c r="AT5111" s="20">
        <f t="shared" ref="AT5111:AT5113" si="4039">IF(AD5111*AS5111&gt;0,AD5111*AS5111,AE5111*AS5111)</f>
        <v>126.72</v>
      </c>
      <c r="AU5111" s="20">
        <f t="shared" ref="AU5111" si="4040">IF(AND(AK5111&lt;0,AK5111+AT5111&lt;0),-AT5111,AK5111)</f>
        <v>-40</v>
      </c>
    </row>
    <row r="5112" spans="1:47" x14ac:dyDescent="0.15">
      <c r="A5112" s="21" t="s">
        <v>1273</v>
      </c>
      <c r="B5112" s="22" t="s">
        <v>918</v>
      </c>
      <c r="C5112" s="22" t="s">
        <v>1178</v>
      </c>
      <c r="D5112" s="22" t="s">
        <v>1189</v>
      </c>
      <c r="E5112" s="22" t="s">
        <v>1190</v>
      </c>
      <c r="F5112" s="22" t="s">
        <v>1250</v>
      </c>
      <c r="G5112" s="22" t="s">
        <v>6474</v>
      </c>
      <c r="I5112" s="22">
        <v>13631729882</v>
      </c>
      <c r="J5112" s="22" t="s">
        <v>924</v>
      </c>
      <c r="K5112" s="22" t="s">
        <v>390</v>
      </c>
      <c r="L5112" s="22" t="s">
        <v>1918</v>
      </c>
      <c r="M5112" s="22">
        <v>680</v>
      </c>
      <c r="N5112" s="22">
        <v>680</v>
      </c>
      <c r="O5112" s="22" t="s">
        <v>927</v>
      </c>
      <c r="P5112" s="22" t="s">
        <v>50</v>
      </c>
      <c r="Q5112" s="28"/>
      <c r="R5112" s="21" t="s">
        <v>117</v>
      </c>
      <c r="S5112" s="25" t="s">
        <v>1192</v>
      </c>
      <c r="T5112" s="21" t="s">
        <v>53</v>
      </c>
      <c r="U5112" s="21" t="s">
        <v>5999</v>
      </c>
      <c r="V5112" s="46">
        <v>1</v>
      </c>
      <c r="W5112" s="26">
        <f t="shared" si="4028"/>
        <v>1</v>
      </c>
      <c r="Y5112" s="21">
        <v>4</v>
      </c>
      <c r="Z5112" s="22">
        <f t="shared" si="3985"/>
        <v>680</v>
      </c>
      <c r="AA5112" s="20" t="s">
        <v>5794</v>
      </c>
      <c r="AB5112" s="22">
        <v>1</v>
      </c>
      <c r="AC5112" s="22"/>
      <c r="AD5112" s="22">
        <f t="shared" ref="AD5112:AD5113" si="4041">N5112</f>
        <v>680</v>
      </c>
      <c r="AE5112" s="22"/>
      <c r="AF5112" s="22">
        <f t="shared" si="4030"/>
        <v>680</v>
      </c>
      <c r="AG5112" s="20"/>
      <c r="AH5112" s="22"/>
      <c r="AI5112" s="22"/>
      <c r="AJ5112" s="22">
        <f t="shared" si="4038"/>
        <v>680</v>
      </c>
      <c r="AK5112" s="22"/>
      <c r="AL5112" s="22" t="s">
        <v>1871</v>
      </c>
      <c r="AM5112" s="22"/>
      <c r="AN5112" s="22"/>
      <c r="AO5112" s="22" t="s">
        <v>5792</v>
      </c>
      <c r="AP5112" s="22" t="s">
        <v>5805</v>
      </c>
      <c r="AS5112" s="20">
        <f>IF(Y5112&gt;=10,VLOOKUP(U5112,[2]提成计算!B:T,19,FALSE),VLOOKUP(U5112,[2]提成计算!B:T,18,FALSE))</f>
        <v>0.06</v>
      </c>
      <c r="AT5112" s="20">
        <f t="shared" si="4039"/>
        <v>40.799999999999997</v>
      </c>
      <c r="AU5112" s="20">
        <f t="shared" ref="AU5112" si="4042">IF(AND(AK5112&lt;0,AK5112+AT5112&lt;0),AT5112,AK5112)</f>
        <v>0</v>
      </c>
    </row>
    <row r="5113" spans="1:47" x14ac:dyDescent="0.15">
      <c r="A5113" s="21" t="s">
        <v>1273</v>
      </c>
      <c r="B5113" s="22" t="s">
        <v>918</v>
      </c>
      <c r="C5113" s="22" t="s">
        <v>1178</v>
      </c>
      <c r="D5113" s="22" t="s">
        <v>1189</v>
      </c>
      <c r="E5113" s="22" t="s">
        <v>1190</v>
      </c>
      <c r="F5113" s="22" t="s">
        <v>1250</v>
      </c>
      <c r="G5113" s="22" t="s">
        <v>6475</v>
      </c>
      <c r="I5113" s="22">
        <v>13829268952</v>
      </c>
      <c r="J5113" s="22" t="s">
        <v>924</v>
      </c>
      <c r="K5113" s="22" t="s">
        <v>390</v>
      </c>
      <c r="L5113" s="22" t="s">
        <v>1918</v>
      </c>
      <c r="M5113" s="22">
        <v>680</v>
      </c>
      <c r="N5113" s="22">
        <v>680</v>
      </c>
      <c r="O5113" s="22" t="s">
        <v>1262</v>
      </c>
      <c r="P5113" s="22" t="s">
        <v>50</v>
      </c>
      <c r="Q5113" s="28"/>
      <c r="R5113" s="21" t="s">
        <v>117</v>
      </c>
      <c r="S5113" s="25" t="s">
        <v>1192</v>
      </c>
      <c r="T5113" s="21" t="s">
        <v>53</v>
      </c>
      <c r="U5113" s="21" t="s">
        <v>5999</v>
      </c>
      <c r="V5113" s="46">
        <v>1</v>
      </c>
      <c r="W5113" s="26">
        <f t="shared" si="4028"/>
        <v>1</v>
      </c>
      <c r="Y5113" s="21">
        <v>4</v>
      </c>
      <c r="Z5113" s="22">
        <f t="shared" si="3985"/>
        <v>680</v>
      </c>
      <c r="AA5113" s="20" t="s">
        <v>5794</v>
      </c>
      <c r="AB5113" s="22">
        <v>1</v>
      </c>
      <c r="AC5113" s="22"/>
      <c r="AD5113" s="22">
        <f t="shared" si="4041"/>
        <v>680</v>
      </c>
      <c r="AE5113" s="22"/>
      <c r="AF5113" s="22">
        <f t="shared" si="4030"/>
        <v>680</v>
      </c>
      <c r="AG5113" s="20"/>
      <c r="AH5113" s="22"/>
      <c r="AI5113" s="22"/>
      <c r="AJ5113" s="22">
        <f t="shared" si="4038"/>
        <v>680</v>
      </c>
      <c r="AK5113" s="22">
        <f>IF(O5113="(传统)XDSL",VLOOKUP(S5113,[2]直销续费率明细!C:I,7,FALSE)*1,IF(O5113="GPON+XDSL",VLOOKUP(S5113,[2]直销续费率明细!C:I,7,FALSE)*1,VLOOKUP(S5113,[2]直销续费率明细!C:I,5,FALSE)*1))</f>
        <v>-40</v>
      </c>
      <c r="AL5113" s="22" t="s">
        <v>1309</v>
      </c>
      <c r="AM5113" s="22"/>
      <c r="AN5113" s="22"/>
      <c r="AO5113" s="22" t="s">
        <v>5792</v>
      </c>
      <c r="AP5113" s="22" t="s">
        <v>5805</v>
      </c>
      <c r="AS5113" s="20">
        <f>IF(Y5113&gt;=10,VLOOKUP(U5113,[2]提成计算!B:T,19,FALSE),VLOOKUP(U5113,[2]提成计算!B:T,18,FALSE))</f>
        <v>0.06</v>
      </c>
      <c r="AT5113" s="20">
        <f t="shared" si="4039"/>
        <v>40.799999999999997</v>
      </c>
      <c r="AU5113" s="20">
        <f t="shared" ref="AU5113" si="4043">IF(AND(AK5113&lt;0,AK5113+AT5113&lt;0),-AT5113,AK5113)</f>
        <v>-40</v>
      </c>
    </row>
    <row r="5114" spans="1:47" x14ac:dyDescent="0.15">
      <c r="A5114" s="21" t="s">
        <v>1273</v>
      </c>
      <c r="B5114" s="22" t="s">
        <v>918</v>
      </c>
      <c r="C5114" s="22" t="s">
        <v>1178</v>
      </c>
      <c r="D5114" s="22" t="s">
        <v>1183</v>
      </c>
      <c r="E5114" s="22" t="s">
        <v>1184</v>
      </c>
      <c r="F5114" s="22" t="s">
        <v>1250</v>
      </c>
      <c r="G5114" s="22" t="s">
        <v>6476</v>
      </c>
      <c r="I5114" s="22">
        <v>13538448000</v>
      </c>
      <c r="J5114" s="20" t="s">
        <v>6305</v>
      </c>
      <c r="K5114" s="22" t="s">
        <v>1195</v>
      </c>
      <c r="L5114" s="22" t="s">
        <v>1358</v>
      </c>
      <c r="M5114" s="22">
        <v>1088</v>
      </c>
      <c r="N5114" s="22">
        <v>1088</v>
      </c>
      <c r="O5114" s="22" t="s">
        <v>927</v>
      </c>
      <c r="P5114" s="22" t="s">
        <v>50</v>
      </c>
      <c r="Q5114" s="28" t="s">
        <v>6305</v>
      </c>
      <c r="R5114" s="21" t="s">
        <v>77</v>
      </c>
      <c r="S5114" s="21"/>
      <c r="T5114" s="21" t="s">
        <v>1197</v>
      </c>
      <c r="U5114" s="21" t="s">
        <v>6216</v>
      </c>
      <c r="V5114" s="46">
        <v>1</v>
      </c>
      <c r="W5114" s="26">
        <f t="shared" si="4028"/>
        <v>1</v>
      </c>
      <c r="X5114" s="26">
        <f t="shared" si="4033"/>
        <v>1</v>
      </c>
      <c r="Y5114" s="21">
        <v>10</v>
      </c>
      <c r="Z5114" s="22">
        <f t="shared" si="3985"/>
        <v>1088</v>
      </c>
      <c r="AA5114" s="20" t="s">
        <v>5794</v>
      </c>
      <c r="AB5114" s="22"/>
      <c r="AC5114" s="22">
        <v>1</v>
      </c>
      <c r="AD5114" s="22"/>
      <c r="AE5114" s="22">
        <f t="shared" ref="AE5114:AE5116" si="4044">N5114</f>
        <v>1088</v>
      </c>
      <c r="AF5114" s="22">
        <f t="shared" si="4030"/>
        <v>1088</v>
      </c>
      <c r="AG5114" s="20">
        <f>N5114</f>
        <v>1088</v>
      </c>
      <c r="AH5114" s="20"/>
      <c r="AI5114" s="20"/>
      <c r="AJ5114" s="22"/>
      <c r="AK5114" s="22"/>
      <c r="AM5114" s="22"/>
      <c r="AN5114" s="22"/>
      <c r="AO5114" s="22" t="s">
        <v>5792</v>
      </c>
      <c r="AP5114" s="22" t="s">
        <v>1301</v>
      </c>
      <c r="AS5114" s="20"/>
      <c r="AT5114" s="20"/>
      <c r="AU5114" s="20"/>
    </row>
    <row r="5115" spans="1:47" x14ac:dyDescent="0.15">
      <c r="A5115" s="21" t="s">
        <v>1273</v>
      </c>
      <c r="B5115" s="22" t="s">
        <v>918</v>
      </c>
      <c r="C5115" s="22" t="s">
        <v>1178</v>
      </c>
      <c r="D5115" s="22" t="s">
        <v>1183</v>
      </c>
      <c r="E5115" s="22" t="s">
        <v>1677</v>
      </c>
      <c r="F5115" s="22" t="s">
        <v>1250</v>
      </c>
      <c r="G5115" s="22" t="s">
        <v>6477</v>
      </c>
      <c r="I5115" s="22">
        <v>13592742244</v>
      </c>
      <c r="J5115" s="22" t="s">
        <v>924</v>
      </c>
      <c r="K5115" s="22" t="s">
        <v>5853</v>
      </c>
      <c r="L5115" s="22" t="s">
        <v>1299</v>
      </c>
      <c r="M5115" s="22">
        <v>888</v>
      </c>
      <c r="N5115" s="22">
        <v>888</v>
      </c>
      <c r="O5115" s="22" t="s">
        <v>927</v>
      </c>
      <c r="P5115" s="22" t="s">
        <v>50</v>
      </c>
      <c r="Q5115" s="28"/>
      <c r="R5115" s="21" t="s">
        <v>77</v>
      </c>
      <c r="S5115" s="25" t="s">
        <v>1222</v>
      </c>
      <c r="T5115" s="21" t="s">
        <v>53</v>
      </c>
      <c r="U5115" s="21" t="s">
        <v>5901</v>
      </c>
      <c r="V5115" s="46">
        <v>1</v>
      </c>
      <c r="W5115" s="26">
        <f t="shared" si="4028"/>
        <v>1</v>
      </c>
      <c r="Y5115" s="21">
        <v>12</v>
      </c>
      <c r="Z5115" s="22">
        <f t="shared" si="3985"/>
        <v>888</v>
      </c>
      <c r="AA5115" s="20" t="s">
        <v>5794</v>
      </c>
      <c r="AB5115" s="22"/>
      <c r="AC5115" s="22">
        <v>1</v>
      </c>
      <c r="AD5115" s="22"/>
      <c r="AE5115" s="22">
        <f t="shared" si="4044"/>
        <v>888</v>
      </c>
      <c r="AF5115" s="22">
        <f t="shared" si="4030"/>
        <v>888</v>
      </c>
      <c r="AG5115" s="20"/>
      <c r="AH5115" s="22"/>
      <c r="AI5115" s="22"/>
      <c r="AJ5115" s="22">
        <f>N5115</f>
        <v>888</v>
      </c>
      <c r="AK5115" s="22">
        <f>IF(O5115="(传统)XDSL",VLOOKUP(S5115,[2]直销续费率明细!C:I,7,FALSE)*1,IF(O5115="GPON+XDSL",VLOOKUP(S5115,[2]直销续费率明细!C:I,7,FALSE)*1,VLOOKUP(S5115,[2]直销续费率明细!C:I,5,FALSE)*1))</f>
        <v>-40</v>
      </c>
      <c r="AL5115" s="22" t="s">
        <v>1300</v>
      </c>
      <c r="AM5115" s="22"/>
      <c r="AN5115" s="22"/>
      <c r="AO5115" s="22" t="s">
        <v>5792</v>
      </c>
      <c r="AP5115" s="22" t="s">
        <v>1301</v>
      </c>
      <c r="AS5115" s="20">
        <f>IF(Y5115&gt;=10,VLOOKUP(U5115,[2]提成计算!B:T,19,FALSE),VLOOKUP(U5115,[2]提成计算!B:T,18,FALSE))</f>
        <v>0.1</v>
      </c>
      <c r="AT5115" s="20">
        <f t="shared" ref="AT5115" si="4045">IF(AD5115*AS5115&gt;0,AD5115*AS5115,AE5115*AS5115)</f>
        <v>88.800000000000011</v>
      </c>
      <c r="AU5115" s="20">
        <f t="shared" ref="AU5115" si="4046">IF(AND(AK5115&lt;0,AK5115+AT5115&lt;0),-AT5115,AK5115)</f>
        <v>-40</v>
      </c>
    </row>
    <row r="5116" spans="1:47" x14ac:dyDescent="0.15">
      <c r="A5116" s="21" t="s">
        <v>1273</v>
      </c>
      <c r="B5116" s="22" t="s">
        <v>918</v>
      </c>
      <c r="C5116" s="22" t="s">
        <v>1178</v>
      </c>
      <c r="D5116" s="22" t="s">
        <v>1183</v>
      </c>
      <c r="E5116" s="22" t="s">
        <v>1677</v>
      </c>
      <c r="F5116" s="22" t="s">
        <v>1250</v>
      </c>
      <c r="G5116" s="22" t="s">
        <v>6478</v>
      </c>
      <c r="I5116" s="22">
        <v>13825774222</v>
      </c>
      <c r="J5116" s="20" t="s">
        <v>6305</v>
      </c>
      <c r="K5116" s="22" t="s">
        <v>5882</v>
      </c>
      <c r="L5116" s="22" t="s">
        <v>1358</v>
      </c>
      <c r="M5116" s="22">
        <v>1088</v>
      </c>
      <c r="N5116" s="22">
        <v>1088</v>
      </c>
      <c r="O5116" s="22" t="s">
        <v>927</v>
      </c>
      <c r="P5116" s="22" t="s">
        <v>50</v>
      </c>
      <c r="Q5116" s="28" t="s">
        <v>6305</v>
      </c>
      <c r="R5116" s="21" t="s">
        <v>77</v>
      </c>
      <c r="S5116" s="21"/>
      <c r="T5116" s="21" t="s">
        <v>53</v>
      </c>
      <c r="U5116" s="21" t="s">
        <v>5948</v>
      </c>
      <c r="V5116" s="46">
        <v>1</v>
      </c>
      <c r="W5116" s="26">
        <f t="shared" si="4028"/>
        <v>1</v>
      </c>
      <c r="X5116" s="26">
        <f t="shared" si="4033"/>
        <v>1</v>
      </c>
      <c r="Y5116" s="21">
        <v>10</v>
      </c>
      <c r="Z5116" s="22">
        <f t="shared" si="3985"/>
        <v>1088</v>
      </c>
      <c r="AA5116" s="20" t="s">
        <v>5794</v>
      </c>
      <c r="AB5116" s="22"/>
      <c r="AC5116" s="22">
        <v>1</v>
      </c>
      <c r="AD5116" s="22"/>
      <c r="AE5116" s="22">
        <f t="shared" si="4044"/>
        <v>1088</v>
      </c>
      <c r="AF5116" s="22">
        <f t="shared" si="4030"/>
        <v>1088</v>
      </c>
      <c r="AG5116" s="20">
        <f>N5116</f>
        <v>1088</v>
      </c>
      <c r="AH5116" s="20" t="str">
        <f>VLOOKUP(U5116,[1]提成计算!B:I,8,FALSE)</f>
        <v xml:space="preserve"> </v>
      </c>
      <c r="AI5116" s="20"/>
      <c r="AJ5116" s="22"/>
      <c r="AK5116" s="22"/>
      <c r="AM5116" s="22"/>
      <c r="AN5116" s="22"/>
      <c r="AO5116" s="22" t="s">
        <v>5792</v>
      </c>
      <c r="AP5116" s="22" t="s">
        <v>1301</v>
      </c>
      <c r="AS5116" s="20"/>
      <c r="AT5116" s="20"/>
      <c r="AU5116" s="20"/>
    </row>
    <row r="5117" spans="1:47" x14ac:dyDescent="0.15">
      <c r="A5117" s="21" t="s">
        <v>1273</v>
      </c>
      <c r="B5117" s="22" t="s">
        <v>918</v>
      </c>
      <c r="C5117" s="22" t="s">
        <v>1178</v>
      </c>
      <c r="D5117" s="22" t="s">
        <v>1189</v>
      </c>
      <c r="E5117" s="22" t="s">
        <v>1218</v>
      </c>
      <c r="F5117" s="22" t="s">
        <v>1250</v>
      </c>
      <c r="G5117" s="22" t="s">
        <v>6479</v>
      </c>
      <c r="I5117" s="22">
        <v>18823483827</v>
      </c>
      <c r="J5117" s="22" t="s">
        <v>924</v>
      </c>
      <c r="K5117" s="22" t="s">
        <v>266</v>
      </c>
      <c r="L5117" s="22" t="s">
        <v>1918</v>
      </c>
      <c r="M5117" s="22">
        <v>680</v>
      </c>
      <c r="N5117" s="22">
        <v>680</v>
      </c>
      <c r="O5117" s="22" t="s">
        <v>1262</v>
      </c>
      <c r="P5117" s="22" t="s">
        <v>50</v>
      </c>
      <c r="Q5117" s="28"/>
      <c r="R5117" s="21" t="s">
        <v>117</v>
      </c>
      <c r="S5117" s="25" t="s">
        <v>1220</v>
      </c>
      <c r="T5117" s="21" t="s">
        <v>53</v>
      </c>
      <c r="U5117" s="21" t="s">
        <v>6059</v>
      </c>
      <c r="V5117" s="46">
        <v>1</v>
      </c>
      <c r="W5117" s="26">
        <f t="shared" si="4028"/>
        <v>1</v>
      </c>
      <c r="Y5117" s="21">
        <v>4</v>
      </c>
      <c r="Z5117" s="22">
        <f t="shared" si="3985"/>
        <v>680</v>
      </c>
      <c r="AA5117" s="20" t="s">
        <v>5794</v>
      </c>
      <c r="AB5117" s="22">
        <v>1</v>
      </c>
      <c r="AC5117" s="22"/>
      <c r="AD5117" s="22">
        <f>N5117</f>
        <v>680</v>
      </c>
      <c r="AE5117" s="22"/>
      <c r="AF5117" s="22">
        <f t="shared" si="4030"/>
        <v>680</v>
      </c>
      <c r="AG5117" s="20"/>
      <c r="AH5117" s="22"/>
      <c r="AI5117" s="22"/>
      <c r="AJ5117" s="22">
        <f t="shared" ref="AJ5117:AJ5121" si="4047">N5117</f>
        <v>680</v>
      </c>
      <c r="AK5117" s="22">
        <f>IF(O5117="(传统)XDSL",VLOOKUP(S5117,[2]直销续费率明细!C:I,7,FALSE)*1,IF(O5117="GPON+XDSL",VLOOKUP(S5117,[2]直销续费率明细!C:I,7,FALSE)*1,VLOOKUP(S5117,[2]直销续费率明细!C:I,5,FALSE)*1))</f>
        <v>-40</v>
      </c>
      <c r="AL5117" s="22" t="s">
        <v>1309</v>
      </c>
      <c r="AM5117" s="22"/>
      <c r="AN5117" s="22"/>
      <c r="AO5117" s="22" t="s">
        <v>2216</v>
      </c>
      <c r="AP5117" s="22" t="s">
        <v>2261</v>
      </c>
      <c r="AS5117" s="20">
        <f>IF(Y5117&gt;=10,VLOOKUP(U5117,[2]提成计算!B:T,19,FALSE),VLOOKUP(U5117,[2]提成计算!B:T,18,FALSE))</f>
        <v>0.06</v>
      </c>
      <c r="AT5117" s="20">
        <f t="shared" ref="AT5117:AT5120" si="4048">IF(AD5117*AS5117&gt;0,AD5117*AS5117,AE5117*AS5117)</f>
        <v>40.799999999999997</v>
      </c>
      <c r="AU5117" s="20">
        <f t="shared" ref="AU5117:AU5120" si="4049">IF(AND(AK5117&lt;0,AK5117+AT5117&lt;0),-AT5117,AK5117)</f>
        <v>-40</v>
      </c>
    </row>
    <row r="5118" spans="1:47" x14ac:dyDescent="0.15">
      <c r="A5118" s="21" t="s">
        <v>1273</v>
      </c>
      <c r="B5118" s="22" t="s">
        <v>918</v>
      </c>
      <c r="C5118" s="22" t="s">
        <v>1178</v>
      </c>
      <c r="D5118" s="22" t="s">
        <v>1183</v>
      </c>
      <c r="E5118" s="22" t="s">
        <v>1885</v>
      </c>
      <c r="F5118" s="22" t="s">
        <v>1250</v>
      </c>
      <c r="G5118" s="22" t="s">
        <v>6480</v>
      </c>
      <c r="I5118" s="22">
        <v>13538635576</v>
      </c>
      <c r="J5118" s="22" t="s">
        <v>924</v>
      </c>
      <c r="K5118" s="22" t="s">
        <v>1224</v>
      </c>
      <c r="L5118" s="22" t="s">
        <v>1299</v>
      </c>
      <c r="M5118" s="22">
        <v>888</v>
      </c>
      <c r="N5118" s="22">
        <v>888</v>
      </c>
      <c r="O5118" s="22" t="s">
        <v>927</v>
      </c>
      <c r="P5118" s="22" t="s">
        <v>50</v>
      </c>
      <c r="Q5118" s="28"/>
      <c r="R5118" s="21" t="s">
        <v>77</v>
      </c>
      <c r="S5118" s="25" t="s">
        <v>1196</v>
      </c>
      <c r="T5118" s="21" t="s">
        <v>53</v>
      </c>
      <c r="U5118" s="21" t="s">
        <v>5933</v>
      </c>
      <c r="V5118" s="46">
        <v>1</v>
      </c>
      <c r="W5118" s="26">
        <f t="shared" si="4028"/>
        <v>1</v>
      </c>
      <c r="Y5118" s="21">
        <v>12</v>
      </c>
      <c r="Z5118" s="22">
        <f t="shared" ref="Z5118:Z5181" si="4050">N5118</f>
        <v>888</v>
      </c>
      <c r="AA5118" s="20" t="s">
        <v>5794</v>
      </c>
      <c r="AB5118" s="22"/>
      <c r="AC5118" s="22">
        <v>1</v>
      </c>
      <c r="AD5118" s="22"/>
      <c r="AE5118" s="22">
        <f t="shared" ref="AE5118:AE5122" si="4051">N5118</f>
        <v>888</v>
      </c>
      <c r="AF5118" s="22">
        <f t="shared" si="4030"/>
        <v>888</v>
      </c>
      <c r="AG5118" s="20"/>
      <c r="AH5118" s="22"/>
      <c r="AI5118" s="22"/>
      <c r="AJ5118" s="22">
        <f t="shared" si="4047"/>
        <v>888</v>
      </c>
      <c r="AK5118" s="22">
        <f>IF(O5118="(传统)XDSL",VLOOKUP(S5118,[2]直销续费率明细!C:I,7,FALSE)*1,IF(O5118="GPON+XDSL",VLOOKUP(S5118,[2]直销续费率明细!C:I,7,FALSE)*1,VLOOKUP(S5118,[2]直销续费率明细!C:I,5,FALSE)*1))</f>
        <v>-40</v>
      </c>
      <c r="AL5118" s="22" t="s">
        <v>1300</v>
      </c>
      <c r="AM5118" s="22"/>
      <c r="AN5118" s="22"/>
      <c r="AO5118" s="22" t="s">
        <v>5792</v>
      </c>
      <c r="AP5118" s="22" t="s">
        <v>1301</v>
      </c>
      <c r="AS5118" s="20">
        <f>IF(Y5118&gt;=10,VLOOKUP(U5118,[2]提成计算!B:T,19,FALSE),VLOOKUP(U5118,[2]提成计算!B:T,18,FALSE))</f>
        <v>0.1</v>
      </c>
      <c r="AT5118" s="20">
        <f t="shared" si="4048"/>
        <v>88.800000000000011</v>
      </c>
      <c r="AU5118" s="20">
        <f t="shared" si="4049"/>
        <v>-40</v>
      </c>
    </row>
    <row r="5119" spans="1:47" x14ac:dyDescent="0.15">
      <c r="A5119" s="21" t="s">
        <v>1273</v>
      </c>
      <c r="B5119" s="22" t="s">
        <v>918</v>
      </c>
      <c r="C5119" s="22" t="s">
        <v>1178</v>
      </c>
      <c r="D5119" s="22" t="s">
        <v>1183</v>
      </c>
      <c r="E5119" s="22" t="s">
        <v>1885</v>
      </c>
      <c r="F5119" s="22" t="s">
        <v>1250</v>
      </c>
      <c r="G5119" s="22" t="s">
        <v>6481</v>
      </c>
      <c r="I5119" s="22">
        <v>18825214161</v>
      </c>
      <c r="J5119" s="22" t="s">
        <v>924</v>
      </c>
      <c r="K5119" s="22" t="s">
        <v>1224</v>
      </c>
      <c r="L5119" s="22" t="s">
        <v>2268</v>
      </c>
      <c r="M5119" s="22">
        <v>1398</v>
      </c>
      <c r="N5119" s="22">
        <v>1398</v>
      </c>
      <c r="O5119" s="22" t="s">
        <v>927</v>
      </c>
      <c r="P5119" s="22" t="s">
        <v>50</v>
      </c>
      <c r="Q5119" s="28"/>
      <c r="R5119" s="21" t="s">
        <v>77</v>
      </c>
      <c r="S5119" s="25" t="s">
        <v>1196</v>
      </c>
      <c r="T5119" s="21" t="s">
        <v>53</v>
      </c>
      <c r="U5119" s="21" t="s">
        <v>5994</v>
      </c>
      <c r="V5119" s="46">
        <v>1</v>
      </c>
      <c r="W5119" s="26">
        <f t="shared" si="4028"/>
        <v>1</v>
      </c>
      <c r="Y5119" s="21">
        <v>20</v>
      </c>
      <c r="Z5119" s="22">
        <f t="shared" si="4050"/>
        <v>1398</v>
      </c>
      <c r="AA5119" s="20" t="s">
        <v>5794</v>
      </c>
      <c r="AB5119" s="22"/>
      <c r="AC5119" s="22">
        <v>1</v>
      </c>
      <c r="AD5119" s="22"/>
      <c r="AE5119" s="22">
        <f t="shared" si="4051"/>
        <v>1398</v>
      </c>
      <c r="AF5119" s="22">
        <f t="shared" si="4030"/>
        <v>1398</v>
      </c>
      <c r="AG5119" s="20"/>
      <c r="AH5119" s="22"/>
      <c r="AI5119" s="22"/>
      <c r="AJ5119" s="22">
        <f t="shared" si="4047"/>
        <v>1398</v>
      </c>
      <c r="AK5119" s="22">
        <f>IF(O5119="(传统)XDSL",VLOOKUP(S5119,[2]直销续费率明细!C:I,7,FALSE)*1,IF(O5119="GPON+XDSL",VLOOKUP(S5119,[2]直销续费率明细!C:I,7,FALSE)*1,VLOOKUP(S5119,[2]直销续费率明细!C:I,5,FALSE)*1))</f>
        <v>-40</v>
      </c>
      <c r="AL5119" s="22" t="s">
        <v>1300</v>
      </c>
      <c r="AM5119" s="22"/>
      <c r="AN5119" s="22"/>
      <c r="AO5119" s="22" t="s">
        <v>5792</v>
      </c>
      <c r="AP5119" s="22" t="s">
        <v>1301</v>
      </c>
      <c r="AS5119" s="20">
        <f>IF(Y5119&gt;=10,VLOOKUP(U5119,[2]提成计算!B:T,19,FALSE),VLOOKUP(U5119,[2]提成计算!B:T,18,FALSE))</f>
        <v>0.1</v>
      </c>
      <c r="AT5119" s="20">
        <f t="shared" si="4048"/>
        <v>139.80000000000001</v>
      </c>
      <c r="AU5119" s="20">
        <f t="shared" si="4049"/>
        <v>-40</v>
      </c>
    </row>
    <row r="5120" spans="1:47" x14ac:dyDescent="0.15">
      <c r="A5120" s="21" t="s">
        <v>1273</v>
      </c>
      <c r="B5120" s="22" t="s">
        <v>918</v>
      </c>
      <c r="C5120" s="22" t="s">
        <v>1178</v>
      </c>
      <c r="D5120" s="22" t="s">
        <v>1179</v>
      </c>
      <c r="E5120" s="22" t="s">
        <v>1236</v>
      </c>
      <c r="F5120" s="22" t="s">
        <v>1250</v>
      </c>
      <c r="G5120" s="22" t="s">
        <v>6482</v>
      </c>
      <c r="I5120" s="22">
        <v>13412545660</v>
      </c>
      <c r="J5120" s="22" t="s">
        <v>924</v>
      </c>
      <c r="K5120" s="22" t="s">
        <v>146</v>
      </c>
      <c r="L5120" s="22" t="s">
        <v>1299</v>
      </c>
      <c r="M5120" s="22">
        <v>888</v>
      </c>
      <c r="N5120" s="22">
        <v>888</v>
      </c>
      <c r="O5120" s="22" t="s">
        <v>927</v>
      </c>
      <c r="P5120" s="22" t="s">
        <v>50</v>
      </c>
      <c r="Q5120" s="28"/>
      <c r="R5120" s="21" t="s">
        <v>147</v>
      </c>
      <c r="S5120" s="25" t="s">
        <v>1234</v>
      </c>
      <c r="T5120" s="21" t="s">
        <v>53</v>
      </c>
      <c r="U5120" s="21" t="s">
        <v>5899</v>
      </c>
      <c r="V5120" s="46">
        <v>1</v>
      </c>
      <c r="W5120" s="26">
        <f t="shared" si="4028"/>
        <v>1</v>
      </c>
      <c r="Y5120" s="21">
        <v>12</v>
      </c>
      <c r="Z5120" s="22">
        <f t="shared" si="4050"/>
        <v>888</v>
      </c>
      <c r="AA5120" s="20" t="s">
        <v>5794</v>
      </c>
      <c r="AB5120" s="22"/>
      <c r="AC5120" s="22">
        <v>1</v>
      </c>
      <c r="AD5120" s="22"/>
      <c r="AE5120" s="22">
        <f t="shared" si="4051"/>
        <v>888</v>
      </c>
      <c r="AF5120" s="22">
        <f t="shared" si="4030"/>
        <v>888</v>
      </c>
      <c r="AG5120" s="20"/>
      <c r="AH5120" s="22"/>
      <c r="AI5120" s="22"/>
      <c r="AJ5120" s="22">
        <f t="shared" si="4047"/>
        <v>888</v>
      </c>
      <c r="AK5120" s="22">
        <f>IF(O5120="(传统)XDSL",VLOOKUP(S5120,[2]直销续费率明细!C:I,7,FALSE)*1,IF(O5120="GPON+XDSL",VLOOKUP(S5120,[2]直销续费率明细!C:I,7,FALSE)*1,VLOOKUP(S5120,[2]直销续费率明细!C:I,5,FALSE)*1))</f>
        <v>-40</v>
      </c>
      <c r="AL5120" s="22" t="s">
        <v>1300</v>
      </c>
      <c r="AM5120" s="22"/>
      <c r="AN5120" s="22"/>
      <c r="AO5120" s="22" t="s">
        <v>5792</v>
      </c>
      <c r="AP5120" s="22" t="s">
        <v>1301</v>
      </c>
      <c r="AS5120" s="20">
        <f>IF(Y5120&gt;=10,VLOOKUP(U5120,[2]提成计算!B:T,19,FALSE),VLOOKUP(U5120,[2]提成计算!B:T,18,FALSE))</f>
        <v>0.09</v>
      </c>
      <c r="AT5120" s="20">
        <f t="shared" si="4048"/>
        <v>79.92</v>
      </c>
      <c r="AU5120" s="20">
        <f t="shared" si="4049"/>
        <v>-40</v>
      </c>
    </row>
    <row r="5121" spans="1:47" x14ac:dyDescent="0.15">
      <c r="A5121" s="21" t="s">
        <v>1273</v>
      </c>
      <c r="B5121" s="22" t="s">
        <v>918</v>
      </c>
      <c r="C5121" s="22" t="s">
        <v>1178</v>
      </c>
      <c r="D5121" s="22" t="s">
        <v>1179</v>
      </c>
      <c r="E5121" s="22" t="s">
        <v>1240</v>
      </c>
      <c r="F5121" s="22" t="s">
        <v>1250</v>
      </c>
      <c r="G5121" s="22" t="s">
        <v>6483</v>
      </c>
      <c r="I5121" s="22">
        <v>13751154193</v>
      </c>
      <c r="J5121" s="22" t="s">
        <v>924</v>
      </c>
      <c r="K5121" s="22" t="s">
        <v>166</v>
      </c>
      <c r="L5121" s="22" t="s">
        <v>1299</v>
      </c>
      <c r="M5121" s="22">
        <v>888</v>
      </c>
      <c r="N5121" s="22">
        <v>888</v>
      </c>
      <c r="O5121" s="22" t="s">
        <v>927</v>
      </c>
      <c r="P5121" s="22" t="s">
        <v>50</v>
      </c>
      <c r="Q5121" s="28"/>
      <c r="R5121" s="21" t="s">
        <v>147</v>
      </c>
      <c r="S5121" s="25" t="s">
        <v>1234</v>
      </c>
      <c r="T5121" s="21" t="s">
        <v>5850</v>
      </c>
      <c r="U5121" s="21"/>
      <c r="V5121" s="46">
        <v>1</v>
      </c>
      <c r="W5121" s="26">
        <f t="shared" si="4028"/>
        <v>1</v>
      </c>
      <c r="Y5121" s="21">
        <v>12</v>
      </c>
      <c r="Z5121" s="22">
        <f t="shared" si="4050"/>
        <v>888</v>
      </c>
      <c r="AA5121" s="20" t="s">
        <v>5794</v>
      </c>
      <c r="AB5121" s="22"/>
      <c r="AC5121" s="22">
        <v>1</v>
      </c>
      <c r="AD5121" s="22"/>
      <c r="AE5121" s="22">
        <f t="shared" si="4051"/>
        <v>888</v>
      </c>
      <c r="AF5121" s="22">
        <f t="shared" si="4030"/>
        <v>888</v>
      </c>
      <c r="AG5121" s="20"/>
      <c r="AH5121" s="22"/>
      <c r="AI5121" s="22"/>
      <c r="AJ5121" s="22">
        <f t="shared" si="4047"/>
        <v>888</v>
      </c>
      <c r="AK5121" s="22">
        <f>IF(O5121="(传统)XDSL",VLOOKUP(S5121,[1]续费率明细!C:I,7,FALSE)*1,IF(O5121="GPON+XDSL",VLOOKUP(S5121,[1]续费率明细!C:I,7,FALSE)*1,VLOOKUP(S5121,[1]续费率明细!C:I,5,FALSE)*1))</f>
        <v>-40</v>
      </c>
      <c r="AL5121" s="22" t="s">
        <v>1300</v>
      </c>
      <c r="AM5121" s="22"/>
      <c r="AN5121" s="22"/>
      <c r="AO5121" s="22" t="s">
        <v>5792</v>
      </c>
      <c r="AP5121" s="22" t="s">
        <v>1301</v>
      </c>
      <c r="AS5121" s="20"/>
      <c r="AT5121" s="20"/>
      <c r="AU5121" s="20"/>
    </row>
    <row r="5122" spans="1:47" x14ac:dyDescent="0.15">
      <c r="A5122" s="21" t="s">
        <v>1273</v>
      </c>
      <c r="B5122" s="22" t="s">
        <v>918</v>
      </c>
      <c r="C5122" s="22" t="s">
        <v>1178</v>
      </c>
      <c r="D5122" s="22" t="s">
        <v>1183</v>
      </c>
      <c r="E5122" s="22" t="s">
        <v>1599</v>
      </c>
      <c r="F5122" s="22" t="s">
        <v>1250</v>
      </c>
      <c r="G5122" s="22" t="s">
        <v>6484</v>
      </c>
      <c r="I5122" s="22">
        <v>13694969038</v>
      </c>
      <c r="J5122" s="20" t="s">
        <v>6305</v>
      </c>
      <c r="K5122" s="22" t="s">
        <v>6096</v>
      </c>
      <c r="L5122" s="22" t="s">
        <v>1358</v>
      </c>
      <c r="M5122" s="22">
        <v>1088</v>
      </c>
      <c r="N5122" s="22">
        <v>1088</v>
      </c>
      <c r="O5122" s="22" t="s">
        <v>927</v>
      </c>
      <c r="P5122" s="22" t="s">
        <v>50</v>
      </c>
      <c r="Q5122" s="28" t="s">
        <v>6305</v>
      </c>
      <c r="R5122" s="21" t="s">
        <v>77</v>
      </c>
      <c r="S5122" s="21"/>
      <c r="T5122" s="21" t="s">
        <v>53</v>
      </c>
      <c r="U5122" s="21" t="s">
        <v>6097</v>
      </c>
      <c r="V5122" s="46">
        <v>1</v>
      </c>
      <c r="W5122" s="26">
        <f t="shared" si="4028"/>
        <v>1</v>
      </c>
      <c r="X5122" s="26">
        <f t="shared" si="4033"/>
        <v>1</v>
      </c>
      <c r="Y5122" s="21">
        <v>10</v>
      </c>
      <c r="Z5122" s="22">
        <f t="shared" si="4050"/>
        <v>1088</v>
      </c>
      <c r="AA5122" s="20" t="s">
        <v>5794</v>
      </c>
      <c r="AB5122" s="22"/>
      <c r="AC5122" s="22">
        <v>1</v>
      </c>
      <c r="AD5122" s="22"/>
      <c r="AE5122" s="22">
        <f t="shared" si="4051"/>
        <v>1088</v>
      </c>
      <c r="AF5122" s="22">
        <f t="shared" si="4030"/>
        <v>1088</v>
      </c>
      <c r="AG5122" s="20">
        <f>N5122</f>
        <v>1088</v>
      </c>
      <c r="AH5122" s="20" t="str">
        <f>VLOOKUP(U5122,[1]提成计算!B:I,8,FALSE)</f>
        <v xml:space="preserve"> </v>
      </c>
      <c r="AI5122" s="20"/>
      <c r="AJ5122" s="22"/>
      <c r="AK5122" s="22"/>
      <c r="AM5122" s="22"/>
      <c r="AN5122" s="22"/>
      <c r="AO5122" s="22" t="s">
        <v>5792</v>
      </c>
      <c r="AP5122" s="22" t="s">
        <v>1301</v>
      </c>
      <c r="AS5122" s="20"/>
      <c r="AT5122" s="20"/>
      <c r="AU5122" s="20"/>
    </row>
    <row r="5123" spans="1:47" x14ac:dyDescent="0.15">
      <c r="A5123" s="21" t="s">
        <v>1273</v>
      </c>
      <c r="B5123" s="22" t="s">
        <v>918</v>
      </c>
      <c r="C5123" s="22" t="s">
        <v>1178</v>
      </c>
      <c r="D5123" s="22" t="s">
        <v>1179</v>
      </c>
      <c r="E5123" s="22" t="s">
        <v>1877</v>
      </c>
      <c r="F5123" s="22" t="s">
        <v>1250</v>
      </c>
      <c r="G5123" s="22" t="s">
        <v>6485</v>
      </c>
      <c r="I5123" s="22">
        <v>13859720923</v>
      </c>
      <c r="J5123" s="22" t="s">
        <v>924</v>
      </c>
      <c r="K5123" s="22" t="s">
        <v>146</v>
      </c>
      <c r="L5123" s="22" t="s">
        <v>2119</v>
      </c>
      <c r="M5123" s="22">
        <v>768</v>
      </c>
      <c r="N5123" s="22">
        <v>768</v>
      </c>
      <c r="O5123" s="22" t="s">
        <v>927</v>
      </c>
      <c r="P5123" s="22" t="s">
        <v>50</v>
      </c>
      <c r="Q5123" s="28"/>
      <c r="R5123" s="21" t="s">
        <v>147</v>
      </c>
      <c r="S5123" s="25" t="s">
        <v>1182</v>
      </c>
      <c r="T5123" s="21" t="s">
        <v>53</v>
      </c>
      <c r="U5123" s="21" t="s">
        <v>5899</v>
      </c>
      <c r="V5123" s="46">
        <v>1</v>
      </c>
      <c r="W5123" s="26">
        <f t="shared" si="4028"/>
        <v>1</v>
      </c>
      <c r="Y5123" s="21">
        <v>4</v>
      </c>
      <c r="Z5123" s="22">
        <f t="shared" si="4050"/>
        <v>768</v>
      </c>
      <c r="AA5123" s="20" t="s">
        <v>5794</v>
      </c>
      <c r="AB5123" s="22">
        <v>1</v>
      </c>
      <c r="AC5123" s="22"/>
      <c r="AD5123" s="22">
        <f>N5123</f>
        <v>768</v>
      </c>
      <c r="AE5123" s="22"/>
      <c r="AF5123" s="22">
        <f t="shared" si="4030"/>
        <v>768</v>
      </c>
      <c r="AG5123" s="20"/>
      <c r="AH5123" s="22"/>
      <c r="AI5123" s="22"/>
      <c r="AJ5123" s="22">
        <f t="shared" ref="AJ5123:AJ5143" si="4052">N5123</f>
        <v>768</v>
      </c>
      <c r="AK5123" s="22">
        <f>IF(O5123="(传统)XDSL",VLOOKUP(S5123,[2]直销续费率明细!C:I,7,FALSE)*1,IF(O5123="GPON+XDSL",VLOOKUP(S5123,[2]直销续费率明细!C:I,7,FALSE)*1,VLOOKUP(S5123,[2]直销续费率明细!C:I,5,FALSE)*1))</f>
        <v>15</v>
      </c>
      <c r="AL5123" s="22" t="s">
        <v>1309</v>
      </c>
      <c r="AM5123" s="22"/>
      <c r="AN5123" s="22"/>
      <c r="AO5123" s="22" t="s">
        <v>2216</v>
      </c>
      <c r="AP5123" s="22" t="s">
        <v>1301</v>
      </c>
      <c r="AS5123" s="20">
        <f>IF(Y5123&gt;=10,VLOOKUP(U5123,[2]提成计算!B:T,19,FALSE),VLOOKUP(U5123,[2]提成计算!B:T,18,FALSE))</f>
        <v>0.06</v>
      </c>
      <c r="AT5123" s="20">
        <f t="shared" ref="AT5123:AT5124" si="4053">IF(AD5123*AS5123&gt;0,AD5123*AS5123,AE5123*AS5123)</f>
        <v>46.08</v>
      </c>
      <c r="AU5123" s="20">
        <f t="shared" ref="AU5123:AU5124" si="4054">IF(AND(AK5123&lt;0,AK5123+AT5123&lt;0),-AT5123,AK5123)</f>
        <v>15</v>
      </c>
    </row>
    <row r="5124" spans="1:47" x14ac:dyDescent="0.15">
      <c r="A5124" s="21" t="s">
        <v>1273</v>
      </c>
      <c r="B5124" s="22" t="s">
        <v>918</v>
      </c>
      <c r="C5124" s="22" t="s">
        <v>1178</v>
      </c>
      <c r="D5124" s="22" t="s">
        <v>1189</v>
      </c>
      <c r="E5124" s="22" t="s">
        <v>1190</v>
      </c>
      <c r="F5124" s="22" t="s">
        <v>1250</v>
      </c>
      <c r="G5124" s="22" t="s">
        <v>6486</v>
      </c>
      <c r="I5124" s="22">
        <v>13780428341</v>
      </c>
      <c r="J5124" s="22" t="s">
        <v>924</v>
      </c>
      <c r="K5124" s="22" t="s">
        <v>351</v>
      </c>
      <c r="L5124" s="22" t="s">
        <v>1299</v>
      </c>
      <c r="M5124" s="22">
        <v>888</v>
      </c>
      <c r="N5124" s="22">
        <v>888</v>
      </c>
      <c r="O5124" s="22" t="s">
        <v>927</v>
      </c>
      <c r="P5124" s="22" t="s">
        <v>50</v>
      </c>
      <c r="Q5124" s="28"/>
      <c r="R5124" s="21" t="s">
        <v>117</v>
      </c>
      <c r="S5124" s="25" t="s">
        <v>1201</v>
      </c>
      <c r="T5124" s="21" t="s">
        <v>53</v>
      </c>
      <c r="U5124" s="21" t="s">
        <v>6027</v>
      </c>
      <c r="V5124" s="46">
        <v>1</v>
      </c>
      <c r="W5124" s="26">
        <f t="shared" si="4028"/>
        <v>1</v>
      </c>
      <c r="Y5124" s="21">
        <v>12</v>
      </c>
      <c r="Z5124" s="22">
        <f t="shared" si="4050"/>
        <v>888</v>
      </c>
      <c r="AA5124" s="20" t="s">
        <v>2218</v>
      </c>
      <c r="AB5124" s="22"/>
      <c r="AC5124" s="22">
        <v>1</v>
      </c>
      <c r="AD5124" s="22"/>
      <c r="AE5124" s="22">
        <f>N5124</f>
        <v>888</v>
      </c>
      <c r="AF5124" s="22">
        <f t="shared" si="4030"/>
        <v>888</v>
      </c>
      <c r="AG5124" s="20"/>
      <c r="AH5124" s="22"/>
      <c r="AI5124" s="22"/>
      <c r="AJ5124" s="22">
        <f t="shared" si="4052"/>
        <v>888</v>
      </c>
      <c r="AK5124" s="22">
        <f>IF(O5124="(传统)XDSL",VLOOKUP(S5124,[2]直销续费率明细!C:I,7,FALSE)*1,IF(O5124="GPON+XDSL",VLOOKUP(S5124,[2]直销续费率明细!C:I,7,FALSE)*1,VLOOKUP(S5124,[2]直销续费率明细!C:I,5,FALSE)*1))</f>
        <v>-40</v>
      </c>
      <c r="AL5124" s="22" t="s">
        <v>1309</v>
      </c>
      <c r="AM5124" s="22"/>
      <c r="AN5124" s="22"/>
      <c r="AO5124" s="22" t="s">
        <v>5792</v>
      </c>
      <c r="AP5124" s="22" t="s">
        <v>1301</v>
      </c>
      <c r="AS5124" s="20">
        <f>IF(Y5124&gt;=10,VLOOKUP(U5124,[2]提成计算!B:T,19,FALSE),VLOOKUP(U5124,[2]提成计算!B:T,18,FALSE))</f>
        <v>0.1</v>
      </c>
      <c r="AT5124" s="20">
        <f t="shared" si="4053"/>
        <v>88.800000000000011</v>
      </c>
      <c r="AU5124" s="20">
        <f t="shared" si="4054"/>
        <v>-40</v>
      </c>
    </row>
    <row r="5125" spans="1:47" x14ac:dyDescent="0.15">
      <c r="A5125" s="21" t="s">
        <v>1273</v>
      </c>
      <c r="B5125" s="22" t="s">
        <v>918</v>
      </c>
      <c r="C5125" s="22" t="s">
        <v>1178</v>
      </c>
      <c r="D5125" s="22" t="s">
        <v>1183</v>
      </c>
      <c r="E5125" s="22" t="s">
        <v>6120</v>
      </c>
      <c r="F5125" s="22" t="s">
        <v>1250</v>
      </c>
      <c r="G5125" s="22" t="s">
        <v>6487</v>
      </c>
      <c r="I5125" s="22">
        <v>13686240376</v>
      </c>
      <c r="J5125" s="22" t="s">
        <v>924</v>
      </c>
      <c r="K5125" s="22" t="s">
        <v>174</v>
      </c>
      <c r="L5125" s="22" t="s">
        <v>1918</v>
      </c>
      <c r="M5125" s="22">
        <v>680</v>
      </c>
      <c r="N5125" s="22">
        <v>680</v>
      </c>
      <c r="O5125" s="22" t="s">
        <v>1262</v>
      </c>
      <c r="P5125" s="22" t="s">
        <v>50</v>
      </c>
      <c r="Q5125" s="28"/>
      <c r="R5125" s="21" t="s">
        <v>77</v>
      </c>
      <c r="S5125" s="25" t="s">
        <v>1196</v>
      </c>
      <c r="T5125" s="21" t="s">
        <v>5850</v>
      </c>
      <c r="U5125" s="21"/>
      <c r="V5125" s="46">
        <v>1</v>
      </c>
      <c r="W5125" s="26">
        <f t="shared" si="4028"/>
        <v>1</v>
      </c>
      <c r="Y5125" s="21">
        <v>4</v>
      </c>
      <c r="Z5125" s="22">
        <f t="shared" si="4050"/>
        <v>680</v>
      </c>
      <c r="AA5125" s="20" t="s">
        <v>5794</v>
      </c>
      <c r="AB5125" s="22">
        <v>1</v>
      </c>
      <c r="AC5125" s="22"/>
      <c r="AD5125" s="22">
        <f>N5125</f>
        <v>680</v>
      </c>
      <c r="AE5125" s="22"/>
      <c r="AF5125" s="22">
        <f t="shared" si="4030"/>
        <v>680</v>
      </c>
      <c r="AG5125" s="20"/>
      <c r="AH5125" s="22"/>
      <c r="AI5125" s="22"/>
      <c r="AJ5125" s="22">
        <f t="shared" si="4052"/>
        <v>680</v>
      </c>
      <c r="AK5125" s="22">
        <f>IF(O5125="(传统)XDSL",VLOOKUP(S5125,[1]续费率明细!C:I,7,FALSE)*1,IF(O5125="GPON+XDSL",VLOOKUP(S5125,[1]续费率明细!C:I,7,FALSE)*1,VLOOKUP(S5125,[1]续费率明细!C:I,5,FALSE)*1))</f>
        <v>25</v>
      </c>
      <c r="AL5125" s="22" t="s">
        <v>1309</v>
      </c>
      <c r="AM5125" s="22"/>
      <c r="AN5125" s="22"/>
      <c r="AO5125" s="22" t="s">
        <v>5792</v>
      </c>
      <c r="AP5125" s="22" t="s">
        <v>5805</v>
      </c>
      <c r="AS5125" s="20"/>
      <c r="AT5125" s="20"/>
      <c r="AU5125" s="20"/>
    </row>
    <row r="5126" spans="1:47" x14ac:dyDescent="0.15">
      <c r="A5126" s="21" t="s">
        <v>1273</v>
      </c>
      <c r="B5126" s="22" t="s">
        <v>918</v>
      </c>
      <c r="C5126" s="22" t="s">
        <v>1178</v>
      </c>
      <c r="D5126" s="22" t="s">
        <v>1189</v>
      </c>
      <c r="E5126" s="22" t="s">
        <v>1400</v>
      </c>
      <c r="F5126" s="22" t="s">
        <v>1250</v>
      </c>
      <c r="G5126" s="22" t="s">
        <v>6488</v>
      </c>
      <c r="I5126" s="22">
        <v>13537424817</v>
      </c>
      <c r="J5126" s="22" t="s">
        <v>924</v>
      </c>
      <c r="K5126" s="22" t="s">
        <v>351</v>
      </c>
      <c r="L5126" s="22" t="s">
        <v>1299</v>
      </c>
      <c r="M5126" s="22">
        <v>888</v>
      </c>
      <c r="N5126" s="22">
        <v>888</v>
      </c>
      <c r="O5126" s="22" t="s">
        <v>927</v>
      </c>
      <c r="P5126" s="22" t="s">
        <v>50</v>
      </c>
      <c r="Q5126" s="28"/>
      <c r="R5126" s="21" t="s">
        <v>117</v>
      </c>
      <c r="S5126" s="25" t="s">
        <v>1201</v>
      </c>
      <c r="T5126" s="21" t="s">
        <v>53</v>
      </c>
      <c r="U5126" s="21" t="s">
        <v>5925</v>
      </c>
      <c r="V5126" s="46">
        <v>1</v>
      </c>
      <c r="W5126" s="26">
        <f t="shared" si="4028"/>
        <v>1</v>
      </c>
      <c r="Y5126" s="21">
        <v>12</v>
      </c>
      <c r="Z5126" s="22">
        <f t="shared" si="4050"/>
        <v>888</v>
      </c>
      <c r="AA5126" s="20" t="s">
        <v>5794</v>
      </c>
      <c r="AB5126" s="22"/>
      <c r="AC5126" s="22">
        <v>1</v>
      </c>
      <c r="AD5126" s="22"/>
      <c r="AE5126" s="22">
        <f t="shared" ref="AE5126:AE5137" si="4055">N5126</f>
        <v>888</v>
      </c>
      <c r="AF5126" s="22">
        <f t="shared" si="4030"/>
        <v>888</v>
      </c>
      <c r="AG5126" s="20"/>
      <c r="AH5126" s="22"/>
      <c r="AI5126" s="22"/>
      <c r="AJ5126" s="22">
        <f t="shared" si="4052"/>
        <v>888</v>
      </c>
      <c r="AK5126" s="22"/>
      <c r="AL5126" s="22" t="s">
        <v>1871</v>
      </c>
      <c r="AM5126" s="22"/>
      <c r="AN5126" s="22"/>
      <c r="AO5126" s="22" t="s">
        <v>5792</v>
      </c>
      <c r="AP5126" s="22" t="s">
        <v>1301</v>
      </c>
      <c r="AS5126" s="20">
        <f>IF(Y5126&gt;=10,VLOOKUP(U5126,[2]提成计算!B:T,19,FALSE),VLOOKUP(U5126,[2]提成计算!B:T,18,FALSE))</f>
        <v>0.1</v>
      </c>
      <c r="AT5126" s="20">
        <f t="shared" ref="AT5126:AT5132" si="4056">IF(AD5126*AS5126&gt;0,AD5126*AS5126,AE5126*AS5126)</f>
        <v>88.800000000000011</v>
      </c>
      <c r="AU5126" s="20">
        <f t="shared" ref="AU5126" si="4057">IF(AND(AK5126&lt;0,AK5126+AT5126&lt;0),AT5126,AK5126)</f>
        <v>0</v>
      </c>
    </row>
    <row r="5127" spans="1:47" x14ac:dyDescent="0.15">
      <c r="A5127" s="21" t="s">
        <v>1273</v>
      </c>
      <c r="B5127" s="22" t="s">
        <v>918</v>
      </c>
      <c r="C5127" s="22" t="s">
        <v>1178</v>
      </c>
      <c r="D5127" s="22" t="s">
        <v>1189</v>
      </c>
      <c r="E5127" s="22" t="s">
        <v>1497</v>
      </c>
      <c r="F5127" s="22" t="s">
        <v>1250</v>
      </c>
      <c r="G5127" s="22" t="s">
        <v>6489</v>
      </c>
      <c r="I5127" s="22">
        <v>13662943546</v>
      </c>
      <c r="J5127" s="22" t="s">
        <v>924</v>
      </c>
      <c r="K5127" s="22" t="s">
        <v>390</v>
      </c>
      <c r="L5127" s="22" t="s">
        <v>2137</v>
      </c>
      <c r="M5127" s="22">
        <v>1408</v>
      </c>
      <c r="N5127" s="22">
        <v>1408</v>
      </c>
      <c r="O5127" s="22" t="s">
        <v>927</v>
      </c>
      <c r="P5127" s="22" t="s">
        <v>50</v>
      </c>
      <c r="Q5127" s="28"/>
      <c r="R5127" s="21" t="s">
        <v>117</v>
      </c>
      <c r="S5127" s="25" t="s">
        <v>1192</v>
      </c>
      <c r="T5127" s="21" t="s">
        <v>53</v>
      </c>
      <c r="U5127" s="21" t="s">
        <v>5999</v>
      </c>
      <c r="V5127" s="46">
        <v>1</v>
      </c>
      <c r="W5127" s="26">
        <f t="shared" si="4028"/>
        <v>1</v>
      </c>
      <c r="Y5127" s="21">
        <v>12</v>
      </c>
      <c r="Z5127" s="22">
        <f t="shared" si="4050"/>
        <v>1408</v>
      </c>
      <c r="AA5127" s="20" t="s">
        <v>5794</v>
      </c>
      <c r="AB5127" s="22"/>
      <c r="AC5127" s="22">
        <v>1</v>
      </c>
      <c r="AD5127" s="22"/>
      <c r="AE5127" s="22">
        <f t="shared" si="4055"/>
        <v>1408</v>
      </c>
      <c r="AF5127" s="22">
        <f t="shared" si="4030"/>
        <v>1408</v>
      </c>
      <c r="AG5127" s="20"/>
      <c r="AH5127" s="22"/>
      <c r="AI5127" s="22"/>
      <c r="AJ5127" s="22">
        <f t="shared" si="4052"/>
        <v>1408</v>
      </c>
      <c r="AK5127" s="22">
        <f>IF(O5127="(传统)XDSL",VLOOKUP(S5127,[2]直销续费率明细!C:I,7,FALSE)*1,IF(O5127="GPON+XDSL",VLOOKUP(S5127,[2]直销续费率明细!C:I,7,FALSE)*1,VLOOKUP(S5127,[2]直销续费率明细!C:I,5,FALSE)*1))</f>
        <v>-40</v>
      </c>
      <c r="AL5127" s="22" t="s">
        <v>1309</v>
      </c>
      <c r="AM5127" s="22"/>
      <c r="AN5127" s="22"/>
      <c r="AO5127" s="22" t="s">
        <v>5792</v>
      </c>
      <c r="AP5127" s="22" t="s">
        <v>1301</v>
      </c>
      <c r="AS5127" s="20">
        <f>IF(Y5127&gt;=10,VLOOKUP(U5127,[2]提成计算!B:T,19,FALSE),VLOOKUP(U5127,[2]提成计算!B:T,18,FALSE))</f>
        <v>0.09</v>
      </c>
      <c r="AT5127" s="20">
        <f t="shared" si="4056"/>
        <v>126.72</v>
      </c>
      <c r="AU5127" s="20">
        <f t="shared" ref="AU5127:AU5132" si="4058">IF(AND(AK5127&lt;0,AK5127+AT5127&lt;0),-AT5127,AK5127)</f>
        <v>-40</v>
      </c>
    </row>
    <row r="5128" spans="1:47" x14ac:dyDescent="0.15">
      <c r="A5128" s="21" t="s">
        <v>1273</v>
      </c>
      <c r="B5128" s="22" t="s">
        <v>918</v>
      </c>
      <c r="C5128" s="22" t="s">
        <v>1178</v>
      </c>
      <c r="D5128" s="22" t="s">
        <v>1189</v>
      </c>
      <c r="E5128" s="22" t="s">
        <v>1190</v>
      </c>
      <c r="F5128" s="22" t="s">
        <v>1250</v>
      </c>
      <c r="G5128" s="22" t="s">
        <v>6490</v>
      </c>
      <c r="I5128" s="22">
        <v>13925505308</v>
      </c>
      <c r="J5128" s="22" t="s">
        <v>924</v>
      </c>
      <c r="K5128" s="22" t="s">
        <v>390</v>
      </c>
      <c r="L5128" s="22" t="s">
        <v>2137</v>
      </c>
      <c r="M5128" s="22">
        <v>1408</v>
      </c>
      <c r="N5128" s="22">
        <v>1408</v>
      </c>
      <c r="O5128" s="22" t="s">
        <v>927</v>
      </c>
      <c r="P5128" s="22" t="s">
        <v>50</v>
      </c>
      <c r="Q5128" s="28"/>
      <c r="R5128" s="21" t="s">
        <v>117</v>
      </c>
      <c r="S5128" s="25" t="s">
        <v>1192</v>
      </c>
      <c r="T5128" s="21" t="s">
        <v>53</v>
      </c>
      <c r="U5128" s="21" t="s">
        <v>5999</v>
      </c>
      <c r="V5128" s="46">
        <v>1</v>
      </c>
      <c r="W5128" s="26">
        <f t="shared" si="4028"/>
        <v>1</v>
      </c>
      <c r="Y5128" s="21">
        <v>12</v>
      </c>
      <c r="Z5128" s="22">
        <f t="shared" si="4050"/>
        <v>1408</v>
      </c>
      <c r="AA5128" s="20" t="s">
        <v>5794</v>
      </c>
      <c r="AB5128" s="22"/>
      <c r="AC5128" s="22">
        <v>1</v>
      </c>
      <c r="AD5128" s="22"/>
      <c r="AE5128" s="22">
        <f t="shared" si="4055"/>
        <v>1408</v>
      </c>
      <c r="AF5128" s="22">
        <f t="shared" si="4030"/>
        <v>1408</v>
      </c>
      <c r="AG5128" s="20"/>
      <c r="AH5128" s="22"/>
      <c r="AI5128" s="22"/>
      <c r="AJ5128" s="22">
        <f t="shared" si="4052"/>
        <v>1408</v>
      </c>
      <c r="AK5128" s="22">
        <f>IF(O5128="(传统)XDSL",VLOOKUP(S5128,[2]直销续费率明细!C:I,7,FALSE)*1,IF(O5128="GPON+XDSL",VLOOKUP(S5128,[2]直销续费率明细!C:I,7,FALSE)*1,VLOOKUP(S5128,[2]直销续费率明细!C:I,5,FALSE)*1))</f>
        <v>-40</v>
      </c>
      <c r="AL5128" s="22" t="s">
        <v>1300</v>
      </c>
      <c r="AM5128" s="22"/>
      <c r="AN5128" s="22"/>
      <c r="AO5128" s="22" t="s">
        <v>5792</v>
      </c>
      <c r="AP5128" s="22" t="s">
        <v>1301</v>
      </c>
      <c r="AS5128" s="20">
        <f>IF(Y5128&gt;=10,VLOOKUP(U5128,[2]提成计算!B:T,19,FALSE),VLOOKUP(U5128,[2]提成计算!B:T,18,FALSE))</f>
        <v>0.09</v>
      </c>
      <c r="AT5128" s="20">
        <f t="shared" si="4056"/>
        <v>126.72</v>
      </c>
      <c r="AU5128" s="20">
        <f t="shared" si="4058"/>
        <v>-40</v>
      </c>
    </row>
    <row r="5129" spans="1:47" x14ac:dyDescent="0.15">
      <c r="A5129" s="21" t="s">
        <v>1273</v>
      </c>
      <c r="B5129" s="22" t="s">
        <v>918</v>
      </c>
      <c r="C5129" s="22" t="s">
        <v>1178</v>
      </c>
      <c r="D5129" s="22" t="s">
        <v>1183</v>
      </c>
      <c r="E5129" s="22" t="s">
        <v>1184</v>
      </c>
      <c r="F5129" s="22" t="s">
        <v>1250</v>
      </c>
      <c r="G5129" s="22" t="s">
        <v>6491</v>
      </c>
      <c r="I5129" s="22">
        <v>15916813988</v>
      </c>
      <c r="J5129" s="22" t="s">
        <v>924</v>
      </c>
      <c r="K5129" s="22" t="s">
        <v>6450</v>
      </c>
      <c r="L5129" s="22" t="s">
        <v>1299</v>
      </c>
      <c r="M5129" s="22">
        <v>888</v>
      </c>
      <c r="N5129" s="22">
        <v>888</v>
      </c>
      <c r="O5129" s="22" t="s">
        <v>927</v>
      </c>
      <c r="P5129" s="22" t="s">
        <v>50</v>
      </c>
      <c r="Q5129" s="28"/>
      <c r="R5129" s="21" t="s">
        <v>77</v>
      </c>
      <c r="S5129" s="25" t="s">
        <v>1187</v>
      </c>
      <c r="T5129" s="21" t="s">
        <v>6173</v>
      </c>
      <c r="U5129" s="21" t="s">
        <v>6451</v>
      </c>
      <c r="V5129" s="46">
        <v>1</v>
      </c>
      <c r="W5129" s="26">
        <f t="shared" si="4028"/>
        <v>1</v>
      </c>
      <c r="Y5129" s="21">
        <v>12</v>
      </c>
      <c r="Z5129" s="22">
        <f t="shared" si="4050"/>
        <v>888</v>
      </c>
      <c r="AA5129" s="20" t="s">
        <v>5794</v>
      </c>
      <c r="AB5129" s="22"/>
      <c r="AC5129" s="22">
        <v>1</v>
      </c>
      <c r="AD5129" s="22"/>
      <c r="AE5129" s="22">
        <f t="shared" si="4055"/>
        <v>888</v>
      </c>
      <c r="AF5129" s="22">
        <f t="shared" si="4030"/>
        <v>888</v>
      </c>
      <c r="AG5129" s="20"/>
      <c r="AH5129" s="22"/>
      <c r="AI5129" s="22"/>
      <c r="AJ5129" s="22">
        <f t="shared" si="4052"/>
        <v>888</v>
      </c>
      <c r="AK5129" s="22">
        <f>IF(O5129="(传统)XDSL",VLOOKUP(S5129,[2]直销续费率明细!C:I,7,FALSE)*1,IF(O5129="GPON+XDSL",VLOOKUP(S5129,[2]直销续费率明细!C:I,7,FALSE)*1,VLOOKUP(S5129,[2]直销续费率明细!C:I,5,FALSE)*1))</f>
        <v>-40</v>
      </c>
      <c r="AL5129" s="22" t="s">
        <v>1300</v>
      </c>
      <c r="AM5129" s="22"/>
      <c r="AN5129" s="22"/>
      <c r="AO5129" s="22" t="s">
        <v>5792</v>
      </c>
      <c r="AP5129" s="22" t="s">
        <v>1301</v>
      </c>
      <c r="AS5129" s="20">
        <f>IF(Y5129&gt;=10,VLOOKUP(U5129,[2]提成计算!B:T,19,FALSE),VLOOKUP(U5129,[2]提成计算!B:T,18,FALSE))</f>
        <v>0.1</v>
      </c>
      <c r="AT5129" s="20">
        <f t="shared" si="4056"/>
        <v>88.800000000000011</v>
      </c>
      <c r="AU5129" s="20">
        <f t="shared" si="4058"/>
        <v>-40</v>
      </c>
    </row>
    <row r="5130" spans="1:47" x14ac:dyDescent="0.15">
      <c r="A5130" s="21" t="s">
        <v>1273</v>
      </c>
      <c r="B5130" s="22" t="s">
        <v>918</v>
      </c>
      <c r="C5130" s="22" t="s">
        <v>1178</v>
      </c>
      <c r="D5130" s="22" t="s">
        <v>1189</v>
      </c>
      <c r="E5130" s="22" t="s">
        <v>1497</v>
      </c>
      <c r="F5130" s="22" t="s">
        <v>1250</v>
      </c>
      <c r="G5130" s="22" t="s">
        <v>6492</v>
      </c>
      <c r="I5130" s="22">
        <v>13723587755</v>
      </c>
      <c r="J5130" s="22" t="s">
        <v>924</v>
      </c>
      <c r="K5130" s="22" t="s">
        <v>129</v>
      </c>
      <c r="L5130" s="22" t="s">
        <v>2268</v>
      </c>
      <c r="M5130" s="22">
        <v>1398</v>
      </c>
      <c r="N5130" s="22">
        <v>1398</v>
      </c>
      <c r="O5130" s="22" t="s">
        <v>927</v>
      </c>
      <c r="P5130" s="22" t="s">
        <v>50</v>
      </c>
      <c r="Q5130" s="28"/>
      <c r="R5130" s="21" t="s">
        <v>77</v>
      </c>
      <c r="S5130" s="25" t="s">
        <v>1192</v>
      </c>
      <c r="T5130" s="21" t="s">
        <v>53</v>
      </c>
      <c r="U5130" s="21" t="s">
        <v>6025</v>
      </c>
      <c r="V5130" s="46">
        <v>1</v>
      </c>
      <c r="W5130" s="26">
        <f t="shared" si="4028"/>
        <v>1</v>
      </c>
      <c r="Y5130" s="21">
        <v>20</v>
      </c>
      <c r="Z5130" s="22">
        <f t="shared" si="4050"/>
        <v>1398</v>
      </c>
      <c r="AA5130" s="20" t="s">
        <v>5794</v>
      </c>
      <c r="AB5130" s="22"/>
      <c r="AC5130" s="22">
        <v>1</v>
      </c>
      <c r="AD5130" s="22"/>
      <c r="AE5130" s="22">
        <f t="shared" si="4055"/>
        <v>1398</v>
      </c>
      <c r="AF5130" s="22">
        <f t="shared" si="4030"/>
        <v>1398</v>
      </c>
      <c r="AG5130" s="20"/>
      <c r="AH5130" s="22"/>
      <c r="AI5130" s="22"/>
      <c r="AJ5130" s="22">
        <f t="shared" si="4052"/>
        <v>1398</v>
      </c>
      <c r="AK5130" s="22">
        <f>IF(O5130="(传统)XDSL",VLOOKUP(S5130,[2]直销续费率明细!C:I,7,FALSE)*1,IF(O5130="GPON+XDSL",VLOOKUP(S5130,[2]直销续费率明细!C:I,7,FALSE)*1,VLOOKUP(S5130,[2]直销续费率明细!C:I,5,FALSE)*1))</f>
        <v>-40</v>
      </c>
      <c r="AL5130" s="22" t="s">
        <v>1300</v>
      </c>
      <c r="AM5130" s="22"/>
      <c r="AN5130" s="22"/>
      <c r="AO5130" s="22" t="s">
        <v>5792</v>
      </c>
      <c r="AP5130" s="22" t="s">
        <v>1301</v>
      </c>
      <c r="AS5130" s="20">
        <f>IF(Y5130&gt;=10,VLOOKUP(U5130,[2]提成计算!B:T,19,FALSE),VLOOKUP(U5130,[2]提成计算!B:T,18,FALSE))</f>
        <v>0.09</v>
      </c>
      <c r="AT5130" s="20">
        <f t="shared" si="4056"/>
        <v>125.82</v>
      </c>
      <c r="AU5130" s="20">
        <f t="shared" si="4058"/>
        <v>-40</v>
      </c>
    </row>
    <row r="5131" spans="1:47" x14ac:dyDescent="0.15">
      <c r="A5131" s="21" t="s">
        <v>1273</v>
      </c>
      <c r="B5131" s="22" t="s">
        <v>918</v>
      </c>
      <c r="C5131" s="22" t="s">
        <v>1178</v>
      </c>
      <c r="D5131" s="22" t="s">
        <v>1179</v>
      </c>
      <c r="E5131" s="22" t="s">
        <v>1240</v>
      </c>
      <c r="F5131" s="22" t="s">
        <v>1250</v>
      </c>
      <c r="G5131" s="22" t="s">
        <v>6493</v>
      </c>
      <c r="I5131" s="22">
        <v>13713325182</v>
      </c>
      <c r="J5131" s="22" t="s">
        <v>924</v>
      </c>
      <c r="K5131" s="22" t="s">
        <v>188</v>
      </c>
      <c r="L5131" s="22" t="s">
        <v>1299</v>
      </c>
      <c r="M5131" s="22">
        <v>888</v>
      </c>
      <c r="N5131" s="22">
        <v>888</v>
      </c>
      <c r="O5131" s="22" t="s">
        <v>927</v>
      </c>
      <c r="P5131" s="22" t="s">
        <v>50</v>
      </c>
      <c r="Q5131" s="28"/>
      <c r="R5131" s="21" t="s">
        <v>147</v>
      </c>
      <c r="S5131" s="25" t="s">
        <v>1234</v>
      </c>
      <c r="T5131" s="21" t="s">
        <v>53</v>
      </c>
      <c r="U5131" s="21" t="s">
        <v>6003</v>
      </c>
      <c r="V5131" s="46">
        <v>1</v>
      </c>
      <c r="W5131" s="26">
        <f t="shared" si="4028"/>
        <v>1</v>
      </c>
      <c r="Y5131" s="21">
        <v>12</v>
      </c>
      <c r="Z5131" s="22">
        <f t="shared" si="4050"/>
        <v>888</v>
      </c>
      <c r="AA5131" s="20" t="s">
        <v>5794</v>
      </c>
      <c r="AB5131" s="22"/>
      <c r="AC5131" s="22">
        <v>1</v>
      </c>
      <c r="AD5131" s="22"/>
      <c r="AE5131" s="22">
        <f t="shared" si="4055"/>
        <v>888</v>
      </c>
      <c r="AF5131" s="22">
        <f t="shared" si="4030"/>
        <v>888</v>
      </c>
      <c r="AG5131" s="20"/>
      <c r="AH5131" s="22"/>
      <c r="AI5131" s="22"/>
      <c r="AJ5131" s="22">
        <f t="shared" si="4052"/>
        <v>888</v>
      </c>
      <c r="AK5131" s="22">
        <f>IF(O5131="(传统)XDSL",VLOOKUP(S5131,[2]直销续费率明细!C:I,7,FALSE)*1,IF(O5131="GPON+XDSL",VLOOKUP(S5131,[2]直销续费率明细!C:I,7,FALSE)*1,VLOOKUP(S5131,[2]直销续费率明细!C:I,5,FALSE)*1))</f>
        <v>-40</v>
      </c>
      <c r="AL5131" s="22" t="s">
        <v>1309</v>
      </c>
      <c r="AM5131" s="22"/>
      <c r="AN5131" s="22"/>
      <c r="AO5131" s="22" t="s">
        <v>5792</v>
      </c>
      <c r="AP5131" s="22" t="s">
        <v>1301</v>
      </c>
      <c r="AS5131" s="20">
        <f>IF(Y5131&gt;=10,VLOOKUP(U5131,[2]提成计算!B:T,19,FALSE),VLOOKUP(U5131,[2]提成计算!B:T,18,FALSE))</f>
        <v>0.09</v>
      </c>
      <c r="AT5131" s="20">
        <f t="shared" si="4056"/>
        <v>79.92</v>
      </c>
      <c r="AU5131" s="20">
        <f t="shared" si="4058"/>
        <v>-40</v>
      </c>
    </row>
    <row r="5132" spans="1:47" x14ac:dyDescent="0.15">
      <c r="A5132" s="21" t="s">
        <v>1273</v>
      </c>
      <c r="B5132" s="22" t="s">
        <v>918</v>
      </c>
      <c r="C5132" s="22" t="s">
        <v>1178</v>
      </c>
      <c r="D5132" s="22" t="s">
        <v>1179</v>
      </c>
      <c r="E5132" s="22" t="s">
        <v>1180</v>
      </c>
      <c r="F5132" s="22" t="s">
        <v>1250</v>
      </c>
      <c r="G5132" s="22" t="s">
        <v>6494</v>
      </c>
      <c r="I5132" s="22">
        <v>13724403468</v>
      </c>
      <c r="J5132" s="22" t="s">
        <v>924</v>
      </c>
      <c r="K5132" s="22" t="s">
        <v>6495</v>
      </c>
      <c r="L5132" s="22" t="s">
        <v>1299</v>
      </c>
      <c r="M5132" s="22">
        <v>888</v>
      </c>
      <c r="N5132" s="22">
        <v>888</v>
      </c>
      <c r="O5132" s="22" t="s">
        <v>927</v>
      </c>
      <c r="P5132" s="22" t="s">
        <v>50</v>
      </c>
      <c r="Q5132" s="28"/>
      <c r="R5132" s="21" t="s">
        <v>147</v>
      </c>
      <c r="S5132" s="25" t="s">
        <v>1182</v>
      </c>
      <c r="T5132" s="21" t="s">
        <v>53</v>
      </c>
      <c r="U5132" s="21" t="s">
        <v>6003</v>
      </c>
      <c r="V5132" s="46">
        <v>1</v>
      </c>
      <c r="W5132" s="26">
        <f t="shared" si="4028"/>
        <v>1</v>
      </c>
      <c r="Y5132" s="21">
        <v>12</v>
      </c>
      <c r="Z5132" s="22">
        <f t="shared" si="4050"/>
        <v>888</v>
      </c>
      <c r="AA5132" s="20" t="s">
        <v>5794</v>
      </c>
      <c r="AB5132" s="22"/>
      <c r="AC5132" s="22">
        <v>1</v>
      </c>
      <c r="AD5132" s="22"/>
      <c r="AE5132" s="22">
        <f t="shared" si="4055"/>
        <v>888</v>
      </c>
      <c r="AF5132" s="22">
        <f t="shared" si="4030"/>
        <v>888</v>
      </c>
      <c r="AG5132" s="20"/>
      <c r="AH5132" s="22"/>
      <c r="AI5132" s="22"/>
      <c r="AJ5132" s="22">
        <f t="shared" si="4052"/>
        <v>888</v>
      </c>
      <c r="AK5132" s="22">
        <f>IF(O5132="(传统)XDSL",VLOOKUP(S5132,[2]直销续费率明细!C:I,7,FALSE)*1,IF(O5132="GPON+XDSL",VLOOKUP(S5132,[2]直销续费率明细!C:I,7,FALSE)*1,VLOOKUP(S5132,[2]直销续费率明细!C:I,5,FALSE)*1))</f>
        <v>15</v>
      </c>
      <c r="AL5132" s="22" t="s">
        <v>1309</v>
      </c>
      <c r="AM5132" s="22"/>
      <c r="AN5132" s="22"/>
      <c r="AO5132" s="22" t="s">
        <v>5792</v>
      </c>
      <c r="AP5132" s="22" t="s">
        <v>1301</v>
      </c>
      <c r="AS5132" s="20">
        <f>IF(Y5132&gt;=10,VLOOKUP(U5132,[2]提成计算!B:T,19,FALSE),VLOOKUP(U5132,[2]提成计算!B:T,18,FALSE))</f>
        <v>0.09</v>
      </c>
      <c r="AT5132" s="20">
        <f t="shared" si="4056"/>
        <v>79.92</v>
      </c>
      <c r="AU5132" s="20">
        <f t="shared" si="4058"/>
        <v>15</v>
      </c>
    </row>
    <row r="5133" spans="1:47" x14ac:dyDescent="0.15">
      <c r="A5133" s="21" t="s">
        <v>1273</v>
      </c>
      <c r="B5133" s="22" t="s">
        <v>918</v>
      </c>
      <c r="C5133" s="22" t="s">
        <v>1178</v>
      </c>
      <c r="D5133" s="22" t="s">
        <v>1183</v>
      </c>
      <c r="E5133" s="22" t="s">
        <v>1184</v>
      </c>
      <c r="F5133" s="22" t="s">
        <v>1250</v>
      </c>
      <c r="G5133" s="22" t="s">
        <v>6496</v>
      </c>
      <c r="I5133" s="22">
        <v>13412577736</v>
      </c>
      <c r="J5133" s="22" t="s">
        <v>924</v>
      </c>
      <c r="K5133" s="22" t="s">
        <v>174</v>
      </c>
      <c r="L5133" s="22" t="s">
        <v>1299</v>
      </c>
      <c r="M5133" s="22">
        <v>888</v>
      </c>
      <c r="N5133" s="22">
        <v>888</v>
      </c>
      <c r="O5133" s="22" t="s">
        <v>927</v>
      </c>
      <c r="P5133" s="22" t="s">
        <v>50</v>
      </c>
      <c r="Q5133" s="28"/>
      <c r="R5133" s="21" t="s">
        <v>77</v>
      </c>
      <c r="S5133" s="25" t="s">
        <v>1187</v>
      </c>
      <c r="T5133" s="21" t="s">
        <v>5850</v>
      </c>
      <c r="U5133" s="21"/>
      <c r="V5133" s="46">
        <v>1</v>
      </c>
      <c r="W5133" s="26">
        <f t="shared" si="4028"/>
        <v>1</v>
      </c>
      <c r="Y5133" s="21">
        <v>12</v>
      </c>
      <c r="Z5133" s="22">
        <f t="shared" si="4050"/>
        <v>888</v>
      </c>
      <c r="AA5133" s="20" t="s">
        <v>5794</v>
      </c>
      <c r="AB5133" s="22"/>
      <c r="AC5133" s="22">
        <v>1</v>
      </c>
      <c r="AD5133" s="22"/>
      <c r="AE5133" s="22">
        <f t="shared" si="4055"/>
        <v>888</v>
      </c>
      <c r="AF5133" s="22">
        <f t="shared" si="4030"/>
        <v>888</v>
      </c>
      <c r="AG5133" s="20"/>
      <c r="AH5133" s="22"/>
      <c r="AI5133" s="22"/>
      <c r="AJ5133" s="22">
        <f t="shared" si="4052"/>
        <v>888</v>
      </c>
      <c r="AK5133" s="22">
        <f>IF(O5133="(传统)XDSL",VLOOKUP(S5133,[1]续费率明细!C:I,7,FALSE)*1,IF(O5133="GPON+XDSL",VLOOKUP(S5133,[1]续费率明细!C:I,7,FALSE)*1,VLOOKUP(S5133,[1]续费率明细!C:I,5,FALSE)*1))</f>
        <v>-40</v>
      </c>
      <c r="AL5133" s="22" t="s">
        <v>1309</v>
      </c>
      <c r="AM5133" s="22"/>
      <c r="AN5133" s="22"/>
      <c r="AO5133" s="22" t="s">
        <v>5792</v>
      </c>
      <c r="AP5133" s="22" t="s">
        <v>1301</v>
      </c>
      <c r="AS5133" s="20"/>
      <c r="AT5133" s="20"/>
      <c r="AU5133" s="20"/>
    </row>
    <row r="5134" spans="1:47" x14ac:dyDescent="0.15">
      <c r="A5134" s="21" t="s">
        <v>1273</v>
      </c>
      <c r="B5134" s="22" t="s">
        <v>918</v>
      </c>
      <c r="C5134" s="22" t="s">
        <v>1178</v>
      </c>
      <c r="D5134" s="22" t="s">
        <v>1183</v>
      </c>
      <c r="E5134" s="22" t="s">
        <v>6092</v>
      </c>
      <c r="F5134" s="22" t="s">
        <v>1250</v>
      </c>
      <c r="G5134" s="22" t="s">
        <v>6497</v>
      </c>
      <c r="I5134" s="22">
        <v>15177916958</v>
      </c>
      <c r="J5134" s="22" t="s">
        <v>924</v>
      </c>
      <c r="K5134" s="22" t="s">
        <v>1186</v>
      </c>
      <c r="L5134" s="22" t="s">
        <v>1299</v>
      </c>
      <c r="M5134" s="22">
        <v>888</v>
      </c>
      <c r="N5134" s="22">
        <v>888</v>
      </c>
      <c r="O5134" s="22" t="s">
        <v>927</v>
      </c>
      <c r="P5134" s="22" t="s">
        <v>50</v>
      </c>
      <c r="Q5134" s="28"/>
      <c r="R5134" s="21" t="s">
        <v>77</v>
      </c>
      <c r="S5134" s="25" t="s">
        <v>1187</v>
      </c>
      <c r="T5134" s="21" t="s">
        <v>53</v>
      </c>
      <c r="U5134" s="21" t="s">
        <v>5972</v>
      </c>
      <c r="V5134" s="46">
        <v>1</v>
      </c>
      <c r="W5134" s="26">
        <f t="shared" si="4028"/>
        <v>1</v>
      </c>
      <c r="Y5134" s="21">
        <v>12</v>
      </c>
      <c r="Z5134" s="22">
        <f t="shared" si="4050"/>
        <v>888</v>
      </c>
      <c r="AA5134" s="20" t="s">
        <v>5794</v>
      </c>
      <c r="AB5134" s="22"/>
      <c r="AC5134" s="22">
        <v>1</v>
      </c>
      <c r="AD5134" s="22"/>
      <c r="AE5134" s="22">
        <f t="shared" si="4055"/>
        <v>888</v>
      </c>
      <c r="AF5134" s="22">
        <f t="shared" si="4030"/>
        <v>888</v>
      </c>
      <c r="AG5134" s="20"/>
      <c r="AH5134" s="22"/>
      <c r="AI5134" s="22"/>
      <c r="AJ5134" s="22">
        <f t="shared" si="4052"/>
        <v>888</v>
      </c>
      <c r="AK5134" s="22">
        <f>IF(O5134="(传统)XDSL",VLOOKUP(S5134,[2]直销续费率明细!C:I,7,FALSE)*1,IF(O5134="GPON+XDSL",VLOOKUP(S5134,[2]直销续费率明细!C:I,7,FALSE)*1,VLOOKUP(S5134,[2]直销续费率明细!C:I,5,FALSE)*1))</f>
        <v>-40</v>
      </c>
      <c r="AL5134" s="22" t="s">
        <v>1309</v>
      </c>
      <c r="AM5134" s="22"/>
      <c r="AN5134" s="22"/>
      <c r="AO5134" s="22" t="s">
        <v>5792</v>
      </c>
      <c r="AP5134" s="22" t="s">
        <v>1301</v>
      </c>
      <c r="AS5134" s="20">
        <f>IF(Y5134&gt;=10,VLOOKUP(U5134,[2]提成计算!B:T,19,FALSE),VLOOKUP(U5134,[2]提成计算!B:T,18,FALSE))</f>
        <v>0.09</v>
      </c>
      <c r="AT5134" s="20">
        <f t="shared" ref="AT5134:AT5137" si="4059">IF(AD5134*AS5134&gt;0,AD5134*AS5134,AE5134*AS5134)</f>
        <v>79.92</v>
      </c>
      <c r="AU5134" s="20">
        <f t="shared" ref="AU5134:AU5137" si="4060">IF(AND(AK5134&lt;0,AK5134+AT5134&lt;0),-AT5134,AK5134)</f>
        <v>-40</v>
      </c>
    </row>
    <row r="5135" spans="1:47" x14ac:dyDescent="0.15">
      <c r="A5135" s="21" t="s">
        <v>1273</v>
      </c>
      <c r="B5135" s="22" t="s">
        <v>918</v>
      </c>
      <c r="C5135" s="22" t="s">
        <v>1178</v>
      </c>
      <c r="D5135" s="22" t="s">
        <v>1183</v>
      </c>
      <c r="E5135" s="22" t="s">
        <v>1184</v>
      </c>
      <c r="F5135" s="22" t="s">
        <v>1250</v>
      </c>
      <c r="G5135" s="22" t="s">
        <v>6498</v>
      </c>
      <c r="I5135" s="22">
        <v>13926858287</v>
      </c>
      <c r="J5135" s="22" t="s">
        <v>924</v>
      </c>
      <c r="K5135" s="22" t="s">
        <v>1186</v>
      </c>
      <c r="L5135" s="22" t="s">
        <v>1299</v>
      </c>
      <c r="M5135" s="22">
        <v>888</v>
      </c>
      <c r="N5135" s="22">
        <v>888</v>
      </c>
      <c r="O5135" s="22" t="s">
        <v>927</v>
      </c>
      <c r="P5135" s="22" t="s">
        <v>50</v>
      </c>
      <c r="Q5135" s="28"/>
      <c r="R5135" s="21" t="s">
        <v>77</v>
      </c>
      <c r="S5135" s="25" t="s">
        <v>1187</v>
      </c>
      <c r="T5135" s="21" t="s">
        <v>53</v>
      </c>
      <c r="U5135" s="21" t="s">
        <v>5972</v>
      </c>
      <c r="V5135" s="46">
        <v>1</v>
      </c>
      <c r="W5135" s="26">
        <f t="shared" si="4028"/>
        <v>1</v>
      </c>
      <c r="Y5135" s="21">
        <v>12</v>
      </c>
      <c r="Z5135" s="22">
        <f t="shared" si="4050"/>
        <v>888</v>
      </c>
      <c r="AA5135" s="20" t="s">
        <v>5794</v>
      </c>
      <c r="AB5135" s="22"/>
      <c r="AC5135" s="22">
        <v>1</v>
      </c>
      <c r="AD5135" s="22"/>
      <c r="AE5135" s="22">
        <f t="shared" si="4055"/>
        <v>888</v>
      </c>
      <c r="AF5135" s="22">
        <f t="shared" si="4030"/>
        <v>888</v>
      </c>
      <c r="AG5135" s="20"/>
      <c r="AH5135" s="22"/>
      <c r="AI5135" s="22"/>
      <c r="AJ5135" s="22">
        <f t="shared" si="4052"/>
        <v>888</v>
      </c>
      <c r="AK5135" s="22">
        <f>IF(O5135="(传统)XDSL",VLOOKUP(S5135,[2]直销续费率明细!C:I,7,FALSE)*1,IF(O5135="GPON+XDSL",VLOOKUP(S5135,[2]直销续费率明细!C:I,7,FALSE)*1,VLOOKUP(S5135,[2]直销续费率明细!C:I,5,FALSE)*1))</f>
        <v>-40</v>
      </c>
      <c r="AL5135" s="22" t="s">
        <v>1300</v>
      </c>
      <c r="AM5135" s="22"/>
      <c r="AN5135" s="22"/>
      <c r="AO5135" s="22" t="s">
        <v>5792</v>
      </c>
      <c r="AP5135" s="22" t="s">
        <v>1301</v>
      </c>
      <c r="AS5135" s="20">
        <f>IF(Y5135&gt;=10,VLOOKUP(U5135,[2]提成计算!B:T,19,FALSE),VLOOKUP(U5135,[2]提成计算!B:T,18,FALSE))</f>
        <v>0.09</v>
      </c>
      <c r="AT5135" s="20">
        <f t="shared" si="4059"/>
        <v>79.92</v>
      </c>
      <c r="AU5135" s="20">
        <f t="shared" si="4060"/>
        <v>-40</v>
      </c>
    </row>
    <row r="5136" spans="1:47" x14ac:dyDescent="0.15">
      <c r="A5136" s="21" t="s">
        <v>1273</v>
      </c>
      <c r="B5136" s="22" t="s">
        <v>918</v>
      </c>
      <c r="C5136" s="22" t="s">
        <v>1178</v>
      </c>
      <c r="D5136" s="22" t="s">
        <v>1189</v>
      </c>
      <c r="E5136" s="22" t="s">
        <v>1190</v>
      </c>
      <c r="F5136" s="22" t="s">
        <v>1250</v>
      </c>
      <c r="G5136" s="22" t="s">
        <v>6499</v>
      </c>
      <c r="I5136" s="22">
        <v>13622656524</v>
      </c>
      <c r="J5136" s="22" t="s">
        <v>924</v>
      </c>
      <c r="K5136" s="22" t="s">
        <v>237</v>
      </c>
      <c r="L5136" s="22" t="s">
        <v>2137</v>
      </c>
      <c r="M5136" s="22">
        <v>1408</v>
      </c>
      <c r="N5136" s="22">
        <v>1408</v>
      </c>
      <c r="O5136" s="22" t="s">
        <v>927</v>
      </c>
      <c r="P5136" s="22" t="s">
        <v>50</v>
      </c>
      <c r="Q5136" s="28"/>
      <c r="R5136" s="21" t="s">
        <v>117</v>
      </c>
      <c r="S5136" s="25" t="s">
        <v>1192</v>
      </c>
      <c r="T5136" s="21" t="s">
        <v>53</v>
      </c>
      <c r="U5136" s="21" t="s">
        <v>5938</v>
      </c>
      <c r="V5136" s="46">
        <v>1</v>
      </c>
      <c r="W5136" s="26">
        <f t="shared" si="4028"/>
        <v>1</v>
      </c>
      <c r="Y5136" s="21">
        <v>12</v>
      </c>
      <c r="Z5136" s="22">
        <f t="shared" si="4050"/>
        <v>1408</v>
      </c>
      <c r="AA5136" s="20" t="s">
        <v>5794</v>
      </c>
      <c r="AB5136" s="22"/>
      <c r="AC5136" s="22">
        <v>1</v>
      </c>
      <c r="AD5136" s="22"/>
      <c r="AE5136" s="22">
        <f t="shared" si="4055"/>
        <v>1408</v>
      </c>
      <c r="AF5136" s="22">
        <f t="shared" si="4030"/>
        <v>1408</v>
      </c>
      <c r="AG5136" s="20"/>
      <c r="AH5136" s="22"/>
      <c r="AI5136" s="22"/>
      <c r="AJ5136" s="22">
        <f t="shared" si="4052"/>
        <v>1408</v>
      </c>
      <c r="AK5136" s="22">
        <f>IF(O5136="(传统)XDSL",VLOOKUP(S5136,[2]直销续费率明细!C:I,7,FALSE)*1,IF(O5136="GPON+XDSL",VLOOKUP(S5136,[2]直销续费率明细!C:I,7,FALSE)*1,VLOOKUP(S5136,[2]直销续费率明细!C:I,5,FALSE)*1))</f>
        <v>-40</v>
      </c>
      <c r="AL5136" s="22" t="s">
        <v>1309</v>
      </c>
      <c r="AM5136" s="22"/>
      <c r="AN5136" s="22"/>
      <c r="AO5136" s="22" t="s">
        <v>5792</v>
      </c>
      <c r="AP5136" s="22" t="s">
        <v>1301</v>
      </c>
      <c r="AS5136" s="20">
        <f>IF(Y5136&gt;=10,VLOOKUP(U5136,[2]提成计算!B:T,19,FALSE),VLOOKUP(U5136,[2]提成计算!B:T,18,FALSE))</f>
        <v>0.09</v>
      </c>
      <c r="AT5136" s="20">
        <f t="shared" si="4059"/>
        <v>126.72</v>
      </c>
      <c r="AU5136" s="20">
        <f t="shared" si="4060"/>
        <v>-40</v>
      </c>
    </row>
    <row r="5137" spans="1:47" x14ac:dyDescent="0.15">
      <c r="A5137" s="21" t="s">
        <v>1273</v>
      </c>
      <c r="B5137" s="22" t="s">
        <v>918</v>
      </c>
      <c r="C5137" s="22" t="s">
        <v>1178</v>
      </c>
      <c r="D5137" s="22" t="s">
        <v>1189</v>
      </c>
      <c r="E5137" s="22" t="s">
        <v>1497</v>
      </c>
      <c r="F5137" s="22" t="s">
        <v>1250</v>
      </c>
      <c r="G5137" s="22" t="s">
        <v>6500</v>
      </c>
      <c r="I5137" s="22">
        <v>13686605715</v>
      </c>
      <c r="J5137" s="22" t="s">
        <v>924</v>
      </c>
      <c r="K5137" s="22" t="s">
        <v>390</v>
      </c>
      <c r="L5137" s="22" t="s">
        <v>2137</v>
      </c>
      <c r="M5137" s="22">
        <v>1408</v>
      </c>
      <c r="N5137" s="22">
        <v>1408</v>
      </c>
      <c r="O5137" s="22" t="s">
        <v>927</v>
      </c>
      <c r="P5137" s="22" t="s">
        <v>50</v>
      </c>
      <c r="Q5137" s="28"/>
      <c r="R5137" s="21" t="s">
        <v>117</v>
      </c>
      <c r="S5137" s="25" t="s">
        <v>1192</v>
      </c>
      <c r="T5137" s="21" t="s">
        <v>53</v>
      </c>
      <c r="U5137" s="21" t="s">
        <v>5999</v>
      </c>
      <c r="V5137" s="46">
        <v>1</v>
      </c>
      <c r="W5137" s="26">
        <f t="shared" si="4028"/>
        <v>1</v>
      </c>
      <c r="Y5137" s="21">
        <v>12</v>
      </c>
      <c r="Z5137" s="22">
        <f t="shared" si="4050"/>
        <v>1408</v>
      </c>
      <c r="AA5137" s="20" t="s">
        <v>5794</v>
      </c>
      <c r="AB5137" s="22"/>
      <c r="AC5137" s="22">
        <v>1</v>
      </c>
      <c r="AD5137" s="22"/>
      <c r="AE5137" s="22">
        <f t="shared" si="4055"/>
        <v>1408</v>
      </c>
      <c r="AF5137" s="22">
        <f t="shared" si="4030"/>
        <v>1408</v>
      </c>
      <c r="AG5137" s="20"/>
      <c r="AH5137" s="22"/>
      <c r="AI5137" s="22"/>
      <c r="AJ5137" s="22">
        <f t="shared" si="4052"/>
        <v>1408</v>
      </c>
      <c r="AK5137" s="22">
        <f>IF(O5137="(传统)XDSL",VLOOKUP(S5137,[2]直销续费率明细!C:I,7,FALSE)*1,IF(O5137="GPON+XDSL",VLOOKUP(S5137,[2]直销续费率明细!C:I,7,FALSE)*1,VLOOKUP(S5137,[2]直销续费率明细!C:I,5,FALSE)*1))</f>
        <v>-40</v>
      </c>
      <c r="AL5137" s="22" t="s">
        <v>1309</v>
      </c>
      <c r="AM5137" s="22"/>
      <c r="AN5137" s="22"/>
      <c r="AO5137" s="22" t="s">
        <v>5792</v>
      </c>
      <c r="AP5137" s="22" t="s">
        <v>1301</v>
      </c>
      <c r="AS5137" s="20">
        <f>IF(Y5137&gt;=10,VLOOKUP(U5137,[2]提成计算!B:T,19,FALSE),VLOOKUP(U5137,[2]提成计算!B:T,18,FALSE))</f>
        <v>0.09</v>
      </c>
      <c r="AT5137" s="20">
        <f t="shared" si="4059"/>
        <v>126.72</v>
      </c>
      <c r="AU5137" s="20">
        <f t="shared" si="4060"/>
        <v>-40</v>
      </c>
    </row>
    <row r="5138" spans="1:47" x14ac:dyDescent="0.15">
      <c r="A5138" s="21" t="s">
        <v>1273</v>
      </c>
      <c r="B5138" s="22" t="s">
        <v>918</v>
      </c>
      <c r="C5138" s="22" t="s">
        <v>1178</v>
      </c>
      <c r="D5138" s="22" t="s">
        <v>1189</v>
      </c>
      <c r="E5138" s="22" t="s">
        <v>1218</v>
      </c>
      <c r="F5138" s="22" t="s">
        <v>1250</v>
      </c>
      <c r="G5138" s="22" t="s">
        <v>6501</v>
      </c>
      <c r="I5138" s="22">
        <v>13538557658</v>
      </c>
      <c r="J5138" s="22" t="s">
        <v>924</v>
      </c>
      <c r="K5138" s="22" t="s">
        <v>174</v>
      </c>
      <c r="L5138" s="22" t="s">
        <v>1918</v>
      </c>
      <c r="M5138" s="22">
        <v>680</v>
      </c>
      <c r="N5138" s="22">
        <v>680</v>
      </c>
      <c r="O5138" s="22" t="s">
        <v>1262</v>
      </c>
      <c r="P5138" s="22" t="s">
        <v>50</v>
      </c>
      <c r="Q5138" s="28"/>
      <c r="R5138" s="21" t="s">
        <v>117</v>
      </c>
      <c r="S5138" s="25" t="s">
        <v>1220</v>
      </c>
      <c r="T5138" s="21" t="s">
        <v>5850</v>
      </c>
      <c r="U5138" s="21"/>
      <c r="V5138" s="46">
        <v>1</v>
      </c>
      <c r="W5138" s="26">
        <f t="shared" si="4028"/>
        <v>1</v>
      </c>
      <c r="Y5138" s="21">
        <v>4</v>
      </c>
      <c r="Z5138" s="22">
        <f t="shared" si="4050"/>
        <v>680</v>
      </c>
      <c r="AA5138" s="20" t="s">
        <v>5794</v>
      </c>
      <c r="AB5138" s="22">
        <v>1</v>
      </c>
      <c r="AC5138" s="22"/>
      <c r="AD5138" s="22">
        <f t="shared" ref="AD5138:AD5139" si="4061">N5138</f>
        <v>680</v>
      </c>
      <c r="AE5138" s="22"/>
      <c r="AF5138" s="22">
        <f t="shared" si="4030"/>
        <v>680</v>
      </c>
      <c r="AG5138" s="20"/>
      <c r="AH5138" s="22"/>
      <c r="AI5138" s="22"/>
      <c r="AJ5138" s="22">
        <f t="shared" si="4052"/>
        <v>680</v>
      </c>
      <c r="AK5138" s="22">
        <f>IF(O5138="(传统)XDSL",VLOOKUP(S5138,[1]续费率明细!C:I,7,FALSE)*1,IF(O5138="GPON+XDSL",VLOOKUP(S5138,[1]续费率明细!C:I,7,FALSE)*1,VLOOKUP(S5138,[1]续费率明细!C:I,5,FALSE)*1))</f>
        <v>-40</v>
      </c>
      <c r="AL5138" s="22" t="s">
        <v>1300</v>
      </c>
      <c r="AM5138" s="22"/>
      <c r="AN5138" s="22"/>
      <c r="AO5138" s="22" t="s">
        <v>5792</v>
      </c>
      <c r="AP5138" s="22" t="s">
        <v>5805</v>
      </c>
      <c r="AS5138" s="20"/>
      <c r="AT5138" s="20"/>
      <c r="AU5138" s="20"/>
    </row>
    <row r="5139" spans="1:47" x14ac:dyDescent="0.15">
      <c r="A5139" s="21" t="s">
        <v>1273</v>
      </c>
      <c r="B5139" s="22" t="s">
        <v>918</v>
      </c>
      <c r="C5139" s="22" t="s">
        <v>1178</v>
      </c>
      <c r="D5139" s="22" t="s">
        <v>1189</v>
      </c>
      <c r="E5139" s="22" t="s">
        <v>6077</v>
      </c>
      <c r="F5139" s="22" t="s">
        <v>1250</v>
      </c>
      <c r="G5139" s="22" t="s">
        <v>6502</v>
      </c>
      <c r="I5139" s="22">
        <v>13728195259</v>
      </c>
      <c r="J5139" s="22" t="s">
        <v>924</v>
      </c>
      <c r="K5139" s="22" t="s">
        <v>1169</v>
      </c>
      <c r="L5139" s="22" t="s">
        <v>1918</v>
      </c>
      <c r="M5139" s="22">
        <v>680</v>
      </c>
      <c r="N5139" s="22">
        <v>680</v>
      </c>
      <c r="O5139" s="22" t="s">
        <v>1262</v>
      </c>
      <c r="P5139" s="22" t="s">
        <v>50</v>
      </c>
      <c r="Q5139" s="28"/>
      <c r="R5139" s="21" t="s">
        <v>117</v>
      </c>
      <c r="S5139" s="25" t="s">
        <v>1201</v>
      </c>
      <c r="T5139" s="21" t="s">
        <v>5850</v>
      </c>
      <c r="U5139" s="21"/>
      <c r="V5139" s="46">
        <v>1</v>
      </c>
      <c r="W5139" s="26">
        <f t="shared" si="4028"/>
        <v>1</v>
      </c>
      <c r="Y5139" s="21">
        <v>4</v>
      </c>
      <c r="Z5139" s="22">
        <f t="shared" si="4050"/>
        <v>680</v>
      </c>
      <c r="AA5139" s="20" t="s">
        <v>5794</v>
      </c>
      <c r="AB5139" s="22">
        <v>1</v>
      </c>
      <c r="AC5139" s="22"/>
      <c r="AD5139" s="22">
        <f t="shared" si="4061"/>
        <v>680</v>
      </c>
      <c r="AE5139" s="22"/>
      <c r="AF5139" s="22">
        <f t="shared" si="4030"/>
        <v>680</v>
      </c>
      <c r="AG5139" s="20"/>
      <c r="AH5139" s="22"/>
      <c r="AI5139" s="22"/>
      <c r="AJ5139" s="22">
        <f t="shared" si="4052"/>
        <v>680</v>
      </c>
      <c r="AK5139" s="22">
        <f>IF(O5139="(传统)XDSL",VLOOKUP(S5139,[1]续费率明细!C:I,7,FALSE)*1,IF(O5139="GPON+XDSL",VLOOKUP(S5139,[1]续费率明细!C:I,7,FALSE)*1,VLOOKUP(S5139,[1]续费率明细!C:I,5,FALSE)*1))</f>
        <v>-40</v>
      </c>
      <c r="AL5139" s="22" t="s">
        <v>1309</v>
      </c>
      <c r="AM5139" s="22"/>
      <c r="AN5139" s="22"/>
      <c r="AO5139" s="22" t="s">
        <v>5792</v>
      </c>
      <c r="AP5139" s="22" t="s">
        <v>5805</v>
      </c>
      <c r="AS5139" s="20"/>
      <c r="AT5139" s="20"/>
      <c r="AU5139" s="20"/>
    </row>
    <row r="5140" spans="1:47" x14ac:dyDescent="0.15">
      <c r="A5140" s="21" t="s">
        <v>1273</v>
      </c>
      <c r="B5140" s="22" t="s">
        <v>918</v>
      </c>
      <c r="C5140" s="22" t="s">
        <v>1178</v>
      </c>
      <c r="D5140" s="22" t="s">
        <v>1189</v>
      </c>
      <c r="E5140" s="22" t="s">
        <v>5980</v>
      </c>
      <c r="F5140" s="22" t="s">
        <v>1250</v>
      </c>
      <c r="G5140" s="22" t="s">
        <v>6503</v>
      </c>
      <c r="I5140" s="22">
        <v>13681108340</v>
      </c>
      <c r="J5140" s="22" t="s">
        <v>924</v>
      </c>
      <c r="K5140" s="22" t="s">
        <v>115</v>
      </c>
      <c r="L5140" s="22" t="s">
        <v>1299</v>
      </c>
      <c r="M5140" s="22">
        <v>888</v>
      </c>
      <c r="N5140" s="22">
        <v>888</v>
      </c>
      <c r="O5140" s="22" t="s">
        <v>927</v>
      </c>
      <c r="P5140" s="22" t="s">
        <v>50</v>
      </c>
      <c r="Q5140" s="28"/>
      <c r="R5140" s="21" t="s">
        <v>117</v>
      </c>
      <c r="S5140" s="25" t="s">
        <v>1201</v>
      </c>
      <c r="T5140" s="21" t="s">
        <v>53</v>
      </c>
      <c r="U5140" s="21" t="s">
        <v>5936</v>
      </c>
      <c r="V5140" s="46">
        <v>1</v>
      </c>
      <c r="W5140" s="26">
        <f t="shared" si="4028"/>
        <v>1</v>
      </c>
      <c r="Y5140" s="21">
        <v>12</v>
      </c>
      <c r="Z5140" s="22">
        <f t="shared" si="4050"/>
        <v>888</v>
      </c>
      <c r="AA5140" s="20" t="s">
        <v>5794</v>
      </c>
      <c r="AB5140" s="22"/>
      <c r="AC5140" s="22">
        <v>1</v>
      </c>
      <c r="AD5140" s="22"/>
      <c r="AE5140" s="22">
        <f t="shared" ref="AE5140:AE5141" si="4062">N5140</f>
        <v>888</v>
      </c>
      <c r="AF5140" s="22">
        <f t="shared" si="4030"/>
        <v>888</v>
      </c>
      <c r="AG5140" s="20"/>
      <c r="AH5140" s="22"/>
      <c r="AI5140" s="22"/>
      <c r="AJ5140" s="22">
        <f t="shared" si="4052"/>
        <v>888</v>
      </c>
      <c r="AK5140" s="22">
        <f>IF(O5140="(传统)XDSL",VLOOKUP(S5140,[2]直销续费率明细!C:I,7,FALSE)*1,IF(O5140="GPON+XDSL",VLOOKUP(S5140,[2]直销续费率明细!C:I,7,FALSE)*1,VLOOKUP(S5140,[2]直销续费率明细!C:I,5,FALSE)*1))</f>
        <v>-40</v>
      </c>
      <c r="AL5140" s="22" t="s">
        <v>1300</v>
      </c>
      <c r="AM5140" s="22"/>
      <c r="AN5140" s="22"/>
      <c r="AO5140" s="22" t="s">
        <v>2216</v>
      </c>
      <c r="AP5140" s="22" t="s">
        <v>1301</v>
      </c>
      <c r="AS5140" s="20">
        <f>IF(Y5140&gt;=10,VLOOKUP(U5140,[2]提成计算!B:T,19,FALSE),VLOOKUP(U5140,[2]提成计算!B:T,18,FALSE))</f>
        <v>0.12</v>
      </c>
      <c r="AT5140" s="20">
        <f t="shared" ref="AT5140:AT5143" si="4063">IF(AD5140*AS5140&gt;0,AD5140*AS5140,AE5140*AS5140)</f>
        <v>106.56</v>
      </c>
      <c r="AU5140" s="20">
        <f t="shared" ref="AU5140:AU5141" si="4064">IF(AND(AK5140&lt;0,AK5140+AT5140&lt;0),-AT5140,AK5140)</f>
        <v>-40</v>
      </c>
    </row>
    <row r="5141" spans="1:47" x14ac:dyDescent="0.15">
      <c r="A5141" s="21" t="s">
        <v>1273</v>
      </c>
      <c r="B5141" s="22" t="s">
        <v>918</v>
      </c>
      <c r="C5141" s="22" t="s">
        <v>1178</v>
      </c>
      <c r="D5141" s="22" t="s">
        <v>1189</v>
      </c>
      <c r="E5141" s="22" t="s">
        <v>1218</v>
      </c>
      <c r="F5141" s="22" t="s">
        <v>1250</v>
      </c>
      <c r="G5141" s="22" t="s">
        <v>6504</v>
      </c>
      <c r="I5141" s="22">
        <v>13418278923</v>
      </c>
      <c r="J5141" s="22" t="s">
        <v>924</v>
      </c>
      <c r="K5141" s="22" t="s">
        <v>115</v>
      </c>
      <c r="L5141" s="22" t="s">
        <v>1299</v>
      </c>
      <c r="M5141" s="22">
        <v>888</v>
      </c>
      <c r="N5141" s="22">
        <v>888</v>
      </c>
      <c r="O5141" s="22" t="s">
        <v>927</v>
      </c>
      <c r="P5141" s="22" t="s">
        <v>50</v>
      </c>
      <c r="Q5141" s="28"/>
      <c r="R5141" s="21" t="s">
        <v>117</v>
      </c>
      <c r="S5141" s="25" t="s">
        <v>1220</v>
      </c>
      <c r="T5141" s="21" t="s">
        <v>53</v>
      </c>
      <c r="U5141" s="21" t="s">
        <v>6013</v>
      </c>
      <c r="V5141" s="46">
        <v>1</v>
      </c>
      <c r="W5141" s="26">
        <f t="shared" si="4028"/>
        <v>1</v>
      </c>
      <c r="Y5141" s="21">
        <v>12</v>
      </c>
      <c r="Z5141" s="22">
        <f t="shared" si="4050"/>
        <v>888</v>
      </c>
      <c r="AA5141" s="20" t="s">
        <v>2218</v>
      </c>
      <c r="AB5141" s="22"/>
      <c r="AC5141" s="22">
        <v>1</v>
      </c>
      <c r="AD5141" s="22"/>
      <c r="AE5141" s="22">
        <f t="shared" si="4062"/>
        <v>888</v>
      </c>
      <c r="AF5141" s="22">
        <f t="shared" si="4030"/>
        <v>888</v>
      </c>
      <c r="AG5141" s="20"/>
      <c r="AH5141" s="22"/>
      <c r="AI5141" s="22"/>
      <c r="AJ5141" s="22">
        <f t="shared" si="4052"/>
        <v>888</v>
      </c>
      <c r="AK5141" s="22">
        <f>IF(O5141="(传统)XDSL",VLOOKUP(S5141,[2]直销续费率明细!C:I,7,FALSE)*1,IF(O5141="GPON+XDSL",VLOOKUP(S5141,[2]直销续费率明细!C:I,7,FALSE)*1,VLOOKUP(S5141,[2]直销续费率明细!C:I,5,FALSE)*1))</f>
        <v>-40</v>
      </c>
      <c r="AL5141" s="22" t="s">
        <v>1309</v>
      </c>
      <c r="AM5141" s="22"/>
      <c r="AN5141" s="22"/>
      <c r="AO5141" s="22" t="s">
        <v>2216</v>
      </c>
      <c r="AP5141" s="22" t="s">
        <v>1301</v>
      </c>
      <c r="AS5141" s="20">
        <f>IF(Y5141&gt;=10,VLOOKUP(U5141,[2]提成计算!B:T,19,FALSE),VLOOKUP(U5141,[2]提成计算!B:T,18,FALSE))</f>
        <v>0.12</v>
      </c>
      <c r="AT5141" s="20">
        <f t="shared" si="4063"/>
        <v>106.56</v>
      </c>
      <c r="AU5141" s="20">
        <f t="shared" si="4064"/>
        <v>-40</v>
      </c>
    </row>
    <row r="5142" spans="1:47" x14ac:dyDescent="0.15">
      <c r="A5142" s="21" t="s">
        <v>1273</v>
      </c>
      <c r="B5142" s="22" t="s">
        <v>918</v>
      </c>
      <c r="C5142" s="22" t="s">
        <v>1178</v>
      </c>
      <c r="D5142" s="22" t="s">
        <v>1183</v>
      </c>
      <c r="E5142" s="22" t="s">
        <v>1193</v>
      </c>
      <c r="F5142" s="22" t="s">
        <v>1250</v>
      </c>
      <c r="G5142" s="22" t="s">
        <v>6505</v>
      </c>
      <c r="I5142" s="22">
        <v>15989904216</v>
      </c>
      <c r="J5142" s="22" t="s">
        <v>924</v>
      </c>
      <c r="K5142" s="22" t="s">
        <v>6405</v>
      </c>
      <c r="L5142" s="22" t="s">
        <v>1947</v>
      </c>
      <c r="M5142" s="22">
        <v>400</v>
      </c>
      <c r="N5142" s="22">
        <v>400</v>
      </c>
      <c r="O5142" s="22" t="s">
        <v>927</v>
      </c>
      <c r="P5142" s="22" t="s">
        <v>50</v>
      </c>
      <c r="Q5142" s="28"/>
      <c r="R5142" s="22" t="s">
        <v>77</v>
      </c>
      <c r="T5142" s="21" t="s">
        <v>948</v>
      </c>
      <c r="U5142" s="22" t="s">
        <v>77</v>
      </c>
      <c r="V5142" s="46">
        <v>0.5</v>
      </c>
      <c r="W5142" s="26">
        <f t="shared" si="4028"/>
        <v>0.5</v>
      </c>
      <c r="Y5142" s="21">
        <v>4</v>
      </c>
      <c r="Z5142" s="22">
        <f t="shared" si="4050"/>
        <v>400</v>
      </c>
      <c r="AA5142" s="20" t="s">
        <v>2218</v>
      </c>
      <c r="AB5142" s="22">
        <v>1</v>
      </c>
      <c r="AC5142" s="22"/>
      <c r="AD5142" s="22">
        <f>N5142</f>
        <v>400</v>
      </c>
      <c r="AE5142" s="22"/>
      <c r="AF5142" s="22">
        <f t="shared" si="4030"/>
        <v>400</v>
      </c>
      <c r="AG5142" s="20"/>
      <c r="AH5142" s="22"/>
      <c r="AI5142" s="22"/>
      <c r="AJ5142" s="22">
        <f t="shared" si="4052"/>
        <v>400</v>
      </c>
      <c r="AK5142" s="22">
        <f>IF(O5142="(传统)XDSL",VLOOKUP(U5142,[2]自营续费率!B:G,6,FALSE)*1,IF(O5142="GPON+XDSL",VLOOKUP(U5142,[2]自营续费率!B:G,6,FALSE)*1,VLOOKUP(U5142,[2]自营续费率!B:G,4,FALSE)*1))</f>
        <v>-40</v>
      </c>
      <c r="AL5142" s="22" t="s">
        <v>1309</v>
      </c>
      <c r="AM5142" s="22"/>
      <c r="AN5142" s="22"/>
      <c r="AO5142" s="22" t="s">
        <v>5792</v>
      </c>
      <c r="AP5142" s="22" t="s">
        <v>5835</v>
      </c>
      <c r="AS5142" s="20">
        <f>IF(Y5142&gt;=10,VLOOKUP(U5142,[2]自营提成!C:Z,6,FALSE),VLOOKUP(U5142,[2]自营提成!C:Z,5,FALSE))</f>
        <v>7.0000000000000007E-2</v>
      </c>
      <c r="AT5142" s="20">
        <f t="shared" si="4063"/>
        <v>28.000000000000004</v>
      </c>
      <c r="AU5142" s="20">
        <f>IF(AND(AK5142&lt;0,AK5142+AT5142&lt;0),-AT5142,AK5142)</f>
        <v>-28.000000000000004</v>
      </c>
    </row>
    <row r="5143" spans="1:47" x14ac:dyDescent="0.15">
      <c r="A5143" s="21" t="s">
        <v>1273</v>
      </c>
      <c r="B5143" s="22" t="s">
        <v>918</v>
      </c>
      <c r="C5143" s="22" t="s">
        <v>1178</v>
      </c>
      <c r="D5143" s="22" t="s">
        <v>1189</v>
      </c>
      <c r="E5143" s="22" t="s">
        <v>6032</v>
      </c>
      <c r="F5143" s="22" t="s">
        <v>1250</v>
      </c>
      <c r="G5143" s="22" t="s">
        <v>6506</v>
      </c>
      <c r="I5143" s="22">
        <v>13713413688</v>
      </c>
      <c r="J5143" s="22" t="s">
        <v>924</v>
      </c>
      <c r="K5143" s="22" t="s">
        <v>115</v>
      </c>
      <c r="L5143" s="22" t="s">
        <v>1299</v>
      </c>
      <c r="M5143" s="22">
        <v>888</v>
      </c>
      <c r="N5143" s="22">
        <v>888</v>
      </c>
      <c r="O5143" s="22" t="s">
        <v>927</v>
      </c>
      <c r="P5143" s="22" t="s">
        <v>50</v>
      </c>
      <c r="Q5143" s="28"/>
      <c r="R5143" s="21" t="s">
        <v>117</v>
      </c>
      <c r="S5143" s="25" t="s">
        <v>1201</v>
      </c>
      <c r="T5143" s="21" t="s">
        <v>53</v>
      </c>
      <c r="U5143" s="21" t="s">
        <v>5936</v>
      </c>
      <c r="V5143" s="46">
        <v>1</v>
      </c>
      <c r="W5143" s="26">
        <f t="shared" si="4028"/>
        <v>1</v>
      </c>
      <c r="Y5143" s="21">
        <v>12</v>
      </c>
      <c r="Z5143" s="22">
        <f t="shared" si="4050"/>
        <v>888</v>
      </c>
      <c r="AA5143" s="20" t="s">
        <v>5794</v>
      </c>
      <c r="AB5143" s="22"/>
      <c r="AC5143" s="22">
        <v>1</v>
      </c>
      <c r="AD5143" s="22"/>
      <c r="AE5143" s="22">
        <f t="shared" ref="AE5143:AE5144" si="4065">N5143</f>
        <v>888</v>
      </c>
      <c r="AF5143" s="22">
        <f t="shared" si="4030"/>
        <v>888</v>
      </c>
      <c r="AG5143" s="20"/>
      <c r="AH5143" s="22"/>
      <c r="AI5143" s="22"/>
      <c r="AJ5143" s="22">
        <f t="shared" si="4052"/>
        <v>888</v>
      </c>
      <c r="AK5143" s="22">
        <f>IF(O5143="(传统)XDSL",VLOOKUP(S5143,[2]直销续费率明细!C:I,7,FALSE)*1,IF(O5143="GPON+XDSL",VLOOKUP(S5143,[2]直销续费率明细!C:I,7,FALSE)*1,VLOOKUP(S5143,[2]直销续费率明细!C:I,5,FALSE)*1))</f>
        <v>-40</v>
      </c>
      <c r="AL5143" s="22" t="s">
        <v>1309</v>
      </c>
      <c r="AM5143" s="22"/>
      <c r="AN5143" s="22"/>
      <c r="AO5143" s="22" t="s">
        <v>5792</v>
      </c>
      <c r="AP5143" s="22" t="s">
        <v>1301</v>
      </c>
      <c r="AS5143" s="20">
        <f>IF(Y5143&gt;=10,VLOOKUP(U5143,[2]提成计算!B:T,19,FALSE),VLOOKUP(U5143,[2]提成计算!B:T,18,FALSE))</f>
        <v>0.12</v>
      </c>
      <c r="AT5143" s="20">
        <f t="shared" si="4063"/>
        <v>106.56</v>
      </c>
      <c r="AU5143" s="20">
        <f t="shared" ref="AU5143" si="4066">IF(AND(AK5143&lt;0,AK5143+AT5143&lt;0),-AT5143,AK5143)</f>
        <v>-40</v>
      </c>
    </row>
    <row r="5144" spans="1:47" x14ac:dyDescent="0.15">
      <c r="A5144" s="21" t="s">
        <v>1273</v>
      </c>
      <c r="B5144" s="22" t="s">
        <v>918</v>
      </c>
      <c r="C5144" s="22" t="s">
        <v>1178</v>
      </c>
      <c r="D5144" s="22" t="s">
        <v>1183</v>
      </c>
      <c r="E5144" s="22" t="s">
        <v>1752</v>
      </c>
      <c r="F5144" s="22" t="s">
        <v>1250</v>
      </c>
      <c r="G5144" s="22" t="s">
        <v>6507</v>
      </c>
      <c r="I5144" s="22">
        <v>13613140656</v>
      </c>
      <c r="J5144" s="22" t="s">
        <v>1268</v>
      </c>
      <c r="K5144" s="22" t="s">
        <v>1186</v>
      </c>
      <c r="L5144" s="22" t="s">
        <v>1358</v>
      </c>
      <c r="M5144" s="22">
        <v>1088</v>
      </c>
      <c r="N5144" s="22">
        <v>1088</v>
      </c>
      <c r="O5144" s="22" t="s">
        <v>927</v>
      </c>
      <c r="P5144" s="22" t="s">
        <v>50</v>
      </c>
      <c r="Q5144" s="28"/>
      <c r="R5144" s="21" t="s">
        <v>77</v>
      </c>
      <c r="S5144" s="21"/>
      <c r="T5144" s="21" t="s">
        <v>53</v>
      </c>
      <c r="U5144" s="21" t="s">
        <v>5972</v>
      </c>
      <c r="V5144" s="46">
        <v>1</v>
      </c>
      <c r="W5144" s="26">
        <f t="shared" si="4028"/>
        <v>1</v>
      </c>
      <c r="X5144" s="26">
        <f t="shared" si="4033"/>
        <v>1</v>
      </c>
      <c r="Y5144" s="21">
        <v>10</v>
      </c>
      <c r="Z5144" s="22">
        <f t="shared" si="4050"/>
        <v>1088</v>
      </c>
      <c r="AA5144" s="20" t="s">
        <v>5794</v>
      </c>
      <c r="AB5144" s="22"/>
      <c r="AC5144" s="22">
        <v>1</v>
      </c>
      <c r="AD5144" s="22"/>
      <c r="AE5144" s="22">
        <f t="shared" si="4065"/>
        <v>1088</v>
      </c>
      <c r="AF5144" s="22">
        <f t="shared" si="4030"/>
        <v>1088</v>
      </c>
      <c r="AG5144" s="20">
        <f>N5144</f>
        <v>1088</v>
      </c>
      <c r="AH5144" s="20" t="str">
        <f>VLOOKUP(U5144,[1]提成计算!B:I,8,FALSE)</f>
        <v xml:space="preserve"> </v>
      </c>
      <c r="AI5144" s="20"/>
      <c r="AJ5144" s="22"/>
      <c r="AK5144" s="22"/>
      <c r="AM5144" s="22"/>
      <c r="AN5144" s="22"/>
      <c r="AO5144" s="22" t="s">
        <v>5792</v>
      </c>
      <c r="AP5144" s="22" t="s">
        <v>1301</v>
      </c>
      <c r="AS5144" s="20"/>
      <c r="AT5144" s="20"/>
      <c r="AU5144" s="20"/>
    </row>
    <row r="5145" spans="1:47" x14ac:dyDescent="0.15">
      <c r="A5145" s="21" t="s">
        <v>1273</v>
      </c>
      <c r="B5145" s="22" t="s">
        <v>918</v>
      </c>
      <c r="C5145" s="22" t="s">
        <v>1178</v>
      </c>
      <c r="D5145" s="22" t="s">
        <v>1183</v>
      </c>
      <c r="E5145" s="22" t="s">
        <v>1184</v>
      </c>
      <c r="F5145" s="22" t="s">
        <v>1250</v>
      </c>
      <c r="G5145" s="22" t="s">
        <v>6508</v>
      </c>
      <c r="I5145" s="22">
        <v>15916956356</v>
      </c>
      <c r="J5145" s="22" t="s">
        <v>924</v>
      </c>
      <c r="K5145" s="22" t="s">
        <v>1186</v>
      </c>
      <c r="L5145" s="22" t="s">
        <v>1918</v>
      </c>
      <c r="M5145" s="22">
        <v>680</v>
      </c>
      <c r="N5145" s="22">
        <v>680</v>
      </c>
      <c r="O5145" s="22" t="s">
        <v>927</v>
      </c>
      <c r="P5145" s="22" t="s">
        <v>50</v>
      </c>
      <c r="Q5145" s="28"/>
      <c r="R5145" s="21" t="s">
        <v>77</v>
      </c>
      <c r="S5145" s="25" t="s">
        <v>1187</v>
      </c>
      <c r="T5145" s="21" t="s">
        <v>53</v>
      </c>
      <c r="U5145" s="21" t="s">
        <v>5972</v>
      </c>
      <c r="V5145" s="46">
        <v>1</v>
      </c>
      <c r="W5145" s="26">
        <f t="shared" si="4028"/>
        <v>1</v>
      </c>
      <c r="Y5145" s="21">
        <v>4</v>
      </c>
      <c r="Z5145" s="22">
        <f t="shared" si="4050"/>
        <v>680</v>
      </c>
      <c r="AA5145" s="20" t="s">
        <v>5794</v>
      </c>
      <c r="AB5145" s="22">
        <v>1</v>
      </c>
      <c r="AC5145" s="22"/>
      <c r="AD5145" s="22">
        <f>N5145</f>
        <v>680</v>
      </c>
      <c r="AE5145" s="22"/>
      <c r="AF5145" s="22">
        <f t="shared" si="4030"/>
        <v>680</v>
      </c>
      <c r="AG5145" s="20"/>
      <c r="AH5145" s="22"/>
      <c r="AI5145" s="22"/>
      <c r="AJ5145" s="22">
        <f t="shared" ref="AJ5145:AJ5146" si="4067">N5145</f>
        <v>680</v>
      </c>
      <c r="AK5145" s="22">
        <f>IF(O5145="(传统)XDSL",VLOOKUP(S5145,[2]直销续费率明细!C:I,7,FALSE)*1,IF(O5145="GPON+XDSL",VLOOKUP(S5145,[2]直销续费率明细!C:I,7,FALSE)*1,VLOOKUP(S5145,[2]直销续费率明细!C:I,5,FALSE)*1))</f>
        <v>-40</v>
      </c>
      <c r="AL5145" s="22" t="s">
        <v>1309</v>
      </c>
      <c r="AM5145" s="22"/>
      <c r="AN5145" s="22"/>
      <c r="AO5145" s="22" t="s">
        <v>2216</v>
      </c>
      <c r="AP5145" s="22" t="s">
        <v>2261</v>
      </c>
      <c r="AS5145" s="20">
        <f>IF(Y5145&gt;=10,VLOOKUP(U5145,[2]提成计算!B:T,19,FALSE),VLOOKUP(U5145,[2]提成计算!B:T,18,FALSE))</f>
        <v>0.06</v>
      </c>
      <c r="AT5145" s="20">
        <f t="shared" ref="AT5145:AT5146" si="4068">IF(AD5145*AS5145&gt;0,AD5145*AS5145,AE5145*AS5145)</f>
        <v>40.799999999999997</v>
      </c>
      <c r="AU5145" s="20">
        <f t="shared" ref="AU5145:AU5146" si="4069">IF(AND(AK5145&lt;0,AK5145+AT5145&lt;0),-AT5145,AK5145)</f>
        <v>-40</v>
      </c>
    </row>
    <row r="5146" spans="1:47" x14ac:dyDescent="0.15">
      <c r="A5146" s="21" t="s">
        <v>1273</v>
      </c>
      <c r="B5146" s="22" t="s">
        <v>918</v>
      </c>
      <c r="C5146" s="22" t="s">
        <v>1178</v>
      </c>
      <c r="D5146" s="22" t="s">
        <v>1183</v>
      </c>
      <c r="E5146" s="22" t="s">
        <v>5931</v>
      </c>
      <c r="F5146" s="22" t="s">
        <v>1250</v>
      </c>
      <c r="G5146" s="22" t="s">
        <v>6509</v>
      </c>
      <c r="I5146" s="22">
        <v>13421968468</v>
      </c>
      <c r="J5146" s="22" t="s">
        <v>924</v>
      </c>
      <c r="K5146" s="22" t="s">
        <v>1224</v>
      </c>
      <c r="L5146" s="22" t="s">
        <v>1299</v>
      </c>
      <c r="M5146" s="22">
        <v>888</v>
      </c>
      <c r="N5146" s="22">
        <v>888</v>
      </c>
      <c r="O5146" s="22" t="s">
        <v>927</v>
      </c>
      <c r="P5146" s="22" t="s">
        <v>50</v>
      </c>
      <c r="Q5146" s="28"/>
      <c r="R5146" s="21" t="s">
        <v>77</v>
      </c>
      <c r="S5146" s="25" t="s">
        <v>1196</v>
      </c>
      <c r="T5146" s="21" t="s">
        <v>53</v>
      </c>
      <c r="U5146" s="21" t="s">
        <v>5933</v>
      </c>
      <c r="V5146" s="46">
        <v>1</v>
      </c>
      <c r="W5146" s="26">
        <f t="shared" si="4028"/>
        <v>1</v>
      </c>
      <c r="Y5146" s="21">
        <v>12</v>
      </c>
      <c r="Z5146" s="22">
        <f t="shared" si="4050"/>
        <v>888</v>
      </c>
      <c r="AA5146" s="20" t="s">
        <v>2218</v>
      </c>
      <c r="AB5146" s="22"/>
      <c r="AC5146" s="22">
        <v>1</v>
      </c>
      <c r="AD5146" s="22"/>
      <c r="AE5146" s="22">
        <f t="shared" ref="AE5146:AE5147" si="4070">N5146</f>
        <v>888</v>
      </c>
      <c r="AF5146" s="22">
        <f t="shared" si="4030"/>
        <v>888</v>
      </c>
      <c r="AG5146" s="20"/>
      <c r="AH5146" s="22"/>
      <c r="AI5146" s="22"/>
      <c r="AJ5146" s="22">
        <f t="shared" si="4067"/>
        <v>888</v>
      </c>
      <c r="AK5146" s="22">
        <f>IF(O5146="(传统)XDSL",VLOOKUP(S5146,[2]直销续费率明细!C:I,7,FALSE)*1,IF(O5146="GPON+XDSL",VLOOKUP(S5146,[2]直销续费率明细!C:I,7,FALSE)*1,VLOOKUP(S5146,[2]直销续费率明细!C:I,5,FALSE)*1))</f>
        <v>-40</v>
      </c>
      <c r="AL5146" s="22" t="s">
        <v>1300</v>
      </c>
      <c r="AM5146" s="22"/>
      <c r="AN5146" s="22"/>
      <c r="AO5146" s="22" t="s">
        <v>5792</v>
      </c>
      <c r="AP5146" s="22" t="s">
        <v>1301</v>
      </c>
      <c r="AS5146" s="20">
        <f>IF(Y5146&gt;=10,VLOOKUP(U5146,[2]提成计算!B:T,19,FALSE),VLOOKUP(U5146,[2]提成计算!B:T,18,FALSE))</f>
        <v>0.1</v>
      </c>
      <c r="AT5146" s="20">
        <f t="shared" si="4068"/>
        <v>88.800000000000011</v>
      </c>
      <c r="AU5146" s="20">
        <f t="shared" si="4069"/>
        <v>-40</v>
      </c>
    </row>
    <row r="5147" spans="1:47" x14ac:dyDescent="0.15">
      <c r="A5147" s="21" t="s">
        <v>1273</v>
      </c>
      <c r="B5147" s="22" t="s">
        <v>918</v>
      </c>
      <c r="C5147" s="22" t="s">
        <v>1178</v>
      </c>
      <c r="D5147" s="22" t="s">
        <v>1189</v>
      </c>
      <c r="E5147" s="22" t="s">
        <v>6077</v>
      </c>
      <c r="F5147" s="22" t="s">
        <v>1250</v>
      </c>
      <c r="G5147" s="22" t="s">
        <v>6510</v>
      </c>
      <c r="I5147" s="22">
        <v>13725772479</v>
      </c>
      <c r="J5147" s="20" t="s">
        <v>6305</v>
      </c>
      <c r="K5147" s="22" t="s">
        <v>351</v>
      </c>
      <c r="L5147" s="22" t="s">
        <v>1358</v>
      </c>
      <c r="M5147" s="22">
        <v>1088</v>
      </c>
      <c r="N5147" s="22">
        <v>1088</v>
      </c>
      <c r="O5147" s="22" t="s">
        <v>927</v>
      </c>
      <c r="P5147" s="22" t="s">
        <v>50</v>
      </c>
      <c r="Q5147" s="28" t="s">
        <v>6305</v>
      </c>
      <c r="R5147" s="21" t="s">
        <v>117</v>
      </c>
      <c r="S5147" s="21"/>
      <c r="T5147" s="21" t="s">
        <v>53</v>
      </c>
      <c r="U5147" s="21" t="s">
        <v>5925</v>
      </c>
      <c r="V5147" s="46">
        <v>1</v>
      </c>
      <c r="W5147" s="26">
        <f t="shared" si="4028"/>
        <v>1</v>
      </c>
      <c r="X5147" s="26">
        <f t="shared" si="4033"/>
        <v>1</v>
      </c>
      <c r="Y5147" s="21">
        <v>10</v>
      </c>
      <c r="Z5147" s="22">
        <f t="shared" si="4050"/>
        <v>1088</v>
      </c>
      <c r="AA5147" s="20" t="s">
        <v>5794</v>
      </c>
      <c r="AB5147" s="22"/>
      <c r="AC5147" s="22">
        <v>1</v>
      </c>
      <c r="AD5147" s="22"/>
      <c r="AE5147" s="22">
        <f t="shared" si="4070"/>
        <v>1088</v>
      </c>
      <c r="AF5147" s="22">
        <f t="shared" si="4030"/>
        <v>1088</v>
      </c>
      <c r="AG5147" s="20">
        <f>N5147</f>
        <v>1088</v>
      </c>
      <c r="AH5147" s="20" t="str">
        <f>VLOOKUP(U5147,[1]提成计算!B:I,8,FALSE)</f>
        <v xml:space="preserve"> </v>
      </c>
      <c r="AI5147" s="20"/>
      <c r="AJ5147" s="22"/>
      <c r="AK5147" s="22"/>
      <c r="AM5147" s="22"/>
      <c r="AN5147" s="22"/>
      <c r="AO5147" s="22" t="s">
        <v>5792</v>
      </c>
      <c r="AP5147" s="22" t="s">
        <v>1301</v>
      </c>
      <c r="AS5147" s="20"/>
      <c r="AT5147" s="20"/>
      <c r="AU5147" s="20"/>
    </row>
    <row r="5148" spans="1:47" x14ac:dyDescent="0.15">
      <c r="A5148" s="21" t="s">
        <v>1273</v>
      </c>
      <c r="B5148" s="22" t="s">
        <v>918</v>
      </c>
      <c r="C5148" s="22" t="s">
        <v>1178</v>
      </c>
      <c r="D5148" s="22" t="s">
        <v>1189</v>
      </c>
      <c r="E5148" s="22" t="s">
        <v>1190</v>
      </c>
      <c r="F5148" s="22" t="s">
        <v>1250</v>
      </c>
      <c r="G5148" s="22" t="s">
        <v>6511</v>
      </c>
      <c r="I5148" s="22">
        <v>15016780611</v>
      </c>
      <c r="J5148" s="22" t="s">
        <v>924</v>
      </c>
      <c r="K5148" s="22" t="s">
        <v>390</v>
      </c>
      <c r="L5148" s="22" t="s">
        <v>2119</v>
      </c>
      <c r="M5148" s="22">
        <v>768</v>
      </c>
      <c r="N5148" s="22">
        <v>768</v>
      </c>
      <c r="O5148" s="22" t="s">
        <v>927</v>
      </c>
      <c r="P5148" s="22" t="s">
        <v>50</v>
      </c>
      <c r="Q5148" s="28"/>
      <c r="R5148" s="21" t="s">
        <v>117</v>
      </c>
      <c r="S5148" s="25" t="s">
        <v>1192</v>
      </c>
      <c r="T5148" s="21" t="s">
        <v>53</v>
      </c>
      <c r="U5148" s="21" t="s">
        <v>5999</v>
      </c>
      <c r="V5148" s="46">
        <v>1</v>
      </c>
      <c r="W5148" s="26">
        <f t="shared" si="4028"/>
        <v>1</v>
      </c>
      <c r="Y5148" s="21">
        <v>4</v>
      </c>
      <c r="Z5148" s="22">
        <f t="shared" si="4050"/>
        <v>768</v>
      </c>
      <c r="AA5148" s="20" t="s">
        <v>5794</v>
      </c>
      <c r="AB5148" s="22">
        <v>1</v>
      </c>
      <c r="AC5148" s="22"/>
      <c r="AD5148" s="22">
        <f>N5148</f>
        <v>768</v>
      </c>
      <c r="AE5148" s="22"/>
      <c r="AF5148" s="22">
        <f t="shared" si="4030"/>
        <v>768</v>
      </c>
      <c r="AG5148" s="20"/>
      <c r="AH5148" s="22"/>
      <c r="AI5148" s="22"/>
      <c r="AJ5148" s="22">
        <f t="shared" ref="AJ5148:AJ5152" si="4071">N5148</f>
        <v>768</v>
      </c>
      <c r="AK5148" s="22">
        <f>IF(O5148="(传统)XDSL",VLOOKUP(S5148,[2]直销续费率明细!C:I,7,FALSE)*1,IF(O5148="GPON+XDSL",VLOOKUP(S5148,[2]直销续费率明细!C:I,7,FALSE)*1,VLOOKUP(S5148,[2]直销续费率明细!C:I,5,FALSE)*1))</f>
        <v>-40</v>
      </c>
      <c r="AL5148" s="22" t="s">
        <v>1309</v>
      </c>
      <c r="AM5148" s="22"/>
      <c r="AN5148" s="22"/>
      <c r="AO5148" s="22" t="s">
        <v>5792</v>
      </c>
      <c r="AP5148" s="22" t="s">
        <v>1301</v>
      </c>
      <c r="AS5148" s="20">
        <f>IF(Y5148&gt;=10,VLOOKUP(U5148,[2]提成计算!B:T,19,FALSE),VLOOKUP(U5148,[2]提成计算!B:T,18,FALSE))</f>
        <v>0.06</v>
      </c>
      <c r="AT5148" s="20">
        <f t="shared" ref="AT5148:AT5152" si="4072">IF(AD5148*AS5148&gt;0,AD5148*AS5148,AE5148*AS5148)</f>
        <v>46.08</v>
      </c>
      <c r="AU5148" s="20">
        <f t="shared" ref="AU5148:AU5152" si="4073">IF(AND(AK5148&lt;0,AK5148+AT5148&lt;0),-AT5148,AK5148)</f>
        <v>-40</v>
      </c>
    </row>
    <row r="5149" spans="1:47" x14ac:dyDescent="0.15">
      <c r="A5149" s="21" t="s">
        <v>1273</v>
      </c>
      <c r="B5149" s="22" t="s">
        <v>918</v>
      </c>
      <c r="C5149" s="22" t="s">
        <v>1178</v>
      </c>
      <c r="D5149" s="22" t="s">
        <v>1183</v>
      </c>
      <c r="E5149" s="22" t="s">
        <v>1622</v>
      </c>
      <c r="F5149" s="22" t="s">
        <v>1250</v>
      </c>
      <c r="G5149" s="22" t="s">
        <v>6512</v>
      </c>
      <c r="I5149" s="22">
        <v>13523015697</v>
      </c>
      <c r="J5149" s="22" t="s">
        <v>924</v>
      </c>
      <c r="K5149" s="22" t="s">
        <v>5853</v>
      </c>
      <c r="L5149" s="22" t="s">
        <v>1299</v>
      </c>
      <c r="M5149" s="22">
        <v>888</v>
      </c>
      <c r="N5149" s="22">
        <v>888</v>
      </c>
      <c r="O5149" s="22" t="s">
        <v>927</v>
      </c>
      <c r="P5149" s="22" t="s">
        <v>50</v>
      </c>
      <c r="Q5149" s="28"/>
      <c r="R5149" s="21" t="s">
        <v>77</v>
      </c>
      <c r="S5149" s="25" t="s">
        <v>1222</v>
      </c>
      <c r="T5149" s="21" t="s">
        <v>53</v>
      </c>
      <c r="U5149" s="21" t="s">
        <v>5901</v>
      </c>
      <c r="V5149" s="46">
        <v>1</v>
      </c>
      <c r="W5149" s="26">
        <f t="shared" si="4028"/>
        <v>1</v>
      </c>
      <c r="Y5149" s="21">
        <v>12</v>
      </c>
      <c r="Z5149" s="22">
        <f t="shared" si="4050"/>
        <v>888</v>
      </c>
      <c r="AA5149" s="20" t="s">
        <v>5794</v>
      </c>
      <c r="AB5149" s="22"/>
      <c r="AC5149" s="22">
        <v>1</v>
      </c>
      <c r="AD5149" s="22"/>
      <c r="AE5149" s="22">
        <f t="shared" ref="AE5149:AE5154" si="4074">N5149</f>
        <v>888</v>
      </c>
      <c r="AF5149" s="22">
        <f t="shared" si="4030"/>
        <v>888</v>
      </c>
      <c r="AG5149" s="20"/>
      <c r="AH5149" s="22"/>
      <c r="AI5149" s="22"/>
      <c r="AJ5149" s="22">
        <f t="shared" si="4071"/>
        <v>888</v>
      </c>
      <c r="AK5149" s="22">
        <f>IF(O5149="(传统)XDSL",VLOOKUP(S5149,[2]直销续费率明细!C:I,7,FALSE)*1,IF(O5149="GPON+XDSL",VLOOKUP(S5149,[2]直销续费率明细!C:I,7,FALSE)*1,VLOOKUP(S5149,[2]直销续费率明细!C:I,5,FALSE)*1))</f>
        <v>-40</v>
      </c>
      <c r="AL5149" s="22" t="s">
        <v>1309</v>
      </c>
      <c r="AM5149" s="22"/>
      <c r="AN5149" s="22"/>
      <c r="AO5149" s="22" t="s">
        <v>2216</v>
      </c>
      <c r="AP5149" s="22" t="s">
        <v>1301</v>
      </c>
      <c r="AS5149" s="20">
        <f>IF(Y5149&gt;=10,VLOOKUP(U5149,[2]提成计算!B:T,19,FALSE),VLOOKUP(U5149,[2]提成计算!B:T,18,FALSE))</f>
        <v>0.1</v>
      </c>
      <c r="AT5149" s="20">
        <f t="shared" si="4072"/>
        <v>88.800000000000011</v>
      </c>
      <c r="AU5149" s="20">
        <f t="shared" si="4073"/>
        <v>-40</v>
      </c>
    </row>
    <row r="5150" spans="1:47" x14ac:dyDescent="0.15">
      <c r="A5150" s="21" t="s">
        <v>1273</v>
      </c>
      <c r="B5150" s="22" t="s">
        <v>918</v>
      </c>
      <c r="C5150" s="22" t="s">
        <v>1178</v>
      </c>
      <c r="D5150" s="22" t="s">
        <v>1189</v>
      </c>
      <c r="E5150" s="22" t="s">
        <v>1313</v>
      </c>
      <c r="F5150" s="22" t="s">
        <v>1250</v>
      </c>
      <c r="G5150" s="22" t="s">
        <v>6513</v>
      </c>
      <c r="I5150" s="22">
        <v>13580962455</v>
      </c>
      <c r="J5150" s="22" t="s">
        <v>924</v>
      </c>
      <c r="K5150" s="22" t="s">
        <v>230</v>
      </c>
      <c r="L5150" s="22" t="s">
        <v>1299</v>
      </c>
      <c r="M5150" s="22">
        <v>888</v>
      </c>
      <c r="N5150" s="22">
        <v>888</v>
      </c>
      <c r="O5150" s="22" t="s">
        <v>927</v>
      </c>
      <c r="P5150" s="22" t="s">
        <v>50</v>
      </c>
      <c r="Q5150" s="28"/>
      <c r="R5150" s="21" t="s">
        <v>117</v>
      </c>
      <c r="S5150" s="25" t="s">
        <v>1220</v>
      </c>
      <c r="T5150" s="21" t="s">
        <v>53</v>
      </c>
      <c r="U5150" s="21" t="s">
        <v>5927</v>
      </c>
      <c r="V5150" s="46">
        <v>1</v>
      </c>
      <c r="W5150" s="26">
        <f t="shared" si="4028"/>
        <v>1</v>
      </c>
      <c r="Y5150" s="21">
        <v>12</v>
      </c>
      <c r="Z5150" s="22">
        <f t="shared" si="4050"/>
        <v>888</v>
      </c>
      <c r="AA5150" s="20" t="s">
        <v>2218</v>
      </c>
      <c r="AB5150" s="22"/>
      <c r="AC5150" s="22">
        <v>1</v>
      </c>
      <c r="AD5150" s="22"/>
      <c r="AE5150" s="22">
        <f t="shared" si="4074"/>
        <v>888</v>
      </c>
      <c r="AF5150" s="22">
        <f t="shared" si="4030"/>
        <v>888</v>
      </c>
      <c r="AG5150" s="20"/>
      <c r="AH5150" s="22"/>
      <c r="AI5150" s="22"/>
      <c r="AJ5150" s="22">
        <f t="shared" si="4071"/>
        <v>888</v>
      </c>
      <c r="AK5150" s="22">
        <f>IF(O5150="(传统)XDSL",VLOOKUP(S5150,[2]直销续费率明细!C:I,7,FALSE)*1,IF(O5150="GPON+XDSL",VLOOKUP(S5150,[2]直销续费率明细!C:I,7,FALSE)*1,VLOOKUP(S5150,[2]直销续费率明细!C:I,5,FALSE)*1))</f>
        <v>-40</v>
      </c>
      <c r="AL5150" s="22" t="s">
        <v>1309</v>
      </c>
      <c r="AM5150" s="22"/>
      <c r="AN5150" s="22"/>
      <c r="AO5150" s="22" t="s">
        <v>2216</v>
      </c>
      <c r="AP5150" s="22" t="s">
        <v>1301</v>
      </c>
      <c r="AS5150" s="20">
        <f>IF(Y5150&gt;=10,VLOOKUP(U5150,[2]提成计算!B:T,19,FALSE),VLOOKUP(U5150,[2]提成计算!B:T,18,FALSE))</f>
        <v>0.09</v>
      </c>
      <c r="AT5150" s="20">
        <f t="shared" si="4072"/>
        <v>79.92</v>
      </c>
      <c r="AU5150" s="20">
        <f t="shared" si="4073"/>
        <v>-40</v>
      </c>
    </row>
    <row r="5151" spans="1:47" x14ac:dyDescent="0.15">
      <c r="A5151" s="21" t="s">
        <v>1273</v>
      </c>
      <c r="B5151" s="22" t="s">
        <v>918</v>
      </c>
      <c r="C5151" s="22" t="s">
        <v>1178</v>
      </c>
      <c r="D5151" s="22" t="s">
        <v>1183</v>
      </c>
      <c r="E5151" s="22" t="s">
        <v>1193</v>
      </c>
      <c r="F5151" s="22" t="s">
        <v>1250</v>
      </c>
      <c r="G5151" s="22" t="s">
        <v>828</v>
      </c>
      <c r="I5151" s="22">
        <v>13798860139</v>
      </c>
      <c r="J5151" s="22" t="s">
        <v>924</v>
      </c>
      <c r="K5151" s="22" t="s">
        <v>1195</v>
      </c>
      <c r="L5151" s="22" t="s">
        <v>1299</v>
      </c>
      <c r="M5151" s="22">
        <v>888</v>
      </c>
      <c r="N5151" s="22">
        <v>888</v>
      </c>
      <c r="O5151" s="22" t="s">
        <v>927</v>
      </c>
      <c r="P5151" s="22" t="s">
        <v>50</v>
      </c>
      <c r="Q5151" s="28"/>
      <c r="R5151" s="21" t="s">
        <v>77</v>
      </c>
      <c r="S5151" s="25" t="s">
        <v>1196</v>
      </c>
      <c r="T5151" s="21" t="s">
        <v>1197</v>
      </c>
      <c r="U5151" s="21" t="s">
        <v>6327</v>
      </c>
      <c r="V5151" s="46">
        <v>1</v>
      </c>
      <c r="W5151" s="26">
        <f t="shared" si="4028"/>
        <v>1</v>
      </c>
      <c r="Y5151" s="21">
        <v>12</v>
      </c>
      <c r="Z5151" s="22">
        <f t="shared" si="4050"/>
        <v>888</v>
      </c>
      <c r="AA5151" s="20" t="s">
        <v>2218</v>
      </c>
      <c r="AB5151" s="22"/>
      <c r="AC5151" s="22">
        <v>1</v>
      </c>
      <c r="AD5151" s="22"/>
      <c r="AE5151" s="22">
        <f t="shared" si="4074"/>
        <v>888</v>
      </c>
      <c r="AF5151" s="22">
        <f t="shared" si="4030"/>
        <v>888</v>
      </c>
      <c r="AG5151" s="20"/>
      <c r="AH5151" s="22"/>
      <c r="AI5151" s="22"/>
      <c r="AJ5151" s="22">
        <f t="shared" si="4071"/>
        <v>888</v>
      </c>
      <c r="AK5151" s="22">
        <f>IF(O5151="(传统)XDSL",VLOOKUP(S5151,[1]续费率明细!C:I,7,FALSE)*1,IF(O5151="GPON+XDSL",VLOOKUP(S5151,[1]续费率明细!C:I,7,FALSE)*1,VLOOKUP(S5151,[1]续费率明细!C:I,5,FALSE)*1))</f>
        <v>-40</v>
      </c>
      <c r="AL5151" s="22" t="s">
        <v>1309</v>
      </c>
      <c r="AM5151" s="22"/>
      <c r="AN5151" s="22"/>
      <c r="AO5151" s="22" t="s">
        <v>2216</v>
      </c>
      <c r="AP5151" s="22" t="s">
        <v>1301</v>
      </c>
      <c r="AS5151" s="20">
        <f>IF(Y5151&gt;=10,VLOOKUP(S5151,[2]提成计算!D:T,17,FALSE),VLOOKUP(S5151,[2]提成计算!D:T,16,FALSE))</f>
        <v>0.09</v>
      </c>
      <c r="AT5151" s="20">
        <f t="shared" si="4072"/>
        <v>79.92</v>
      </c>
      <c r="AU5151" s="20">
        <f t="shared" si="4073"/>
        <v>-40</v>
      </c>
    </row>
    <row r="5152" spans="1:47" x14ac:dyDescent="0.15">
      <c r="A5152" s="21" t="s">
        <v>1273</v>
      </c>
      <c r="B5152" s="22" t="s">
        <v>918</v>
      </c>
      <c r="C5152" s="22" t="s">
        <v>1178</v>
      </c>
      <c r="D5152" s="22" t="s">
        <v>1183</v>
      </c>
      <c r="E5152" s="22" t="s">
        <v>1885</v>
      </c>
      <c r="F5152" s="22" t="s">
        <v>1250</v>
      </c>
      <c r="G5152" s="22" t="s">
        <v>6514</v>
      </c>
      <c r="I5152" s="22">
        <v>13423096328</v>
      </c>
      <c r="J5152" s="22" t="s">
        <v>924</v>
      </c>
      <c r="K5152" s="22" t="s">
        <v>1195</v>
      </c>
      <c r="L5152" s="22" t="s">
        <v>1299</v>
      </c>
      <c r="M5152" s="22">
        <v>888</v>
      </c>
      <c r="N5152" s="22">
        <v>888</v>
      </c>
      <c r="O5152" s="22" t="s">
        <v>927</v>
      </c>
      <c r="P5152" s="22" t="s">
        <v>50</v>
      </c>
      <c r="Q5152" s="28"/>
      <c r="R5152" s="21" t="s">
        <v>77</v>
      </c>
      <c r="S5152" s="25" t="s">
        <v>1196</v>
      </c>
      <c r="T5152" s="21" t="s">
        <v>1197</v>
      </c>
      <c r="U5152" s="21" t="s">
        <v>6327</v>
      </c>
      <c r="V5152" s="46">
        <v>1</v>
      </c>
      <c r="W5152" s="26">
        <f t="shared" si="4028"/>
        <v>1</v>
      </c>
      <c r="Y5152" s="21">
        <v>12</v>
      </c>
      <c r="Z5152" s="22">
        <f t="shared" si="4050"/>
        <v>888</v>
      </c>
      <c r="AA5152" s="20" t="s">
        <v>2218</v>
      </c>
      <c r="AB5152" s="22"/>
      <c r="AC5152" s="22">
        <v>1</v>
      </c>
      <c r="AD5152" s="22"/>
      <c r="AE5152" s="22">
        <f t="shared" si="4074"/>
        <v>888</v>
      </c>
      <c r="AF5152" s="22">
        <f t="shared" si="4030"/>
        <v>888</v>
      </c>
      <c r="AG5152" s="20"/>
      <c r="AH5152" s="22"/>
      <c r="AI5152" s="22"/>
      <c r="AJ5152" s="22">
        <f t="shared" si="4071"/>
        <v>888</v>
      </c>
      <c r="AK5152" s="22">
        <f>IF(O5152="(传统)XDSL",VLOOKUP(S5152,[1]续费率明细!C:I,7,FALSE)*1,IF(O5152="GPON+XDSL",VLOOKUP(S5152,[1]续费率明细!C:I,7,FALSE)*1,VLOOKUP(S5152,[1]续费率明细!C:I,5,FALSE)*1))</f>
        <v>-40</v>
      </c>
      <c r="AL5152" s="22" t="s">
        <v>1309</v>
      </c>
      <c r="AM5152" s="22"/>
      <c r="AN5152" s="22"/>
      <c r="AO5152" s="22" t="s">
        <v>2216</v>
      </c>
      <c r="AP5152" s="22" t="s">
        <v>1301</v>
      </c>
      <c r="AS5152" s="20">
        <f>IF(Y5152&gt;=10,VLOOKUP(S5152,[2]提成计算!D:T,17,FALSE),VLOOKUP(S5152,[2]提成计算!D:T,16,FALSE))</f>
        <v>0.09</v>
      </c>
      <c r="AT5152" s="20">
        <f t="shared" si="4072"/>
        <v>79.92</v>
      </c>
      <c r="AU5152" s="20">
        <f t="shared" si="4073"/>
        <v>-40</v>
      </c>
    </row>
    <row r="5153" spans="1:47" x14ac:dyDescent="0.15">
      <c r="A5153" s="21" t="s">
        <v>1273</v>
      </c>
      <c r="B5153" s="22" t="s">
        <v>918</v>
      </c>
      <c r="C5153" s="22" t="s">
        <v>1178</v>
      </c>
      <c r="D5153" s="22" t="s">
        <v>1189</v>
      </c>
      <c r="E5153" s="22" t="s">
        <v>5894</v>
      </c>
      <c r="F5153" s="22" t="s">
        <v>1250</v>
      </c>
      <c r="G5153" s="22" t="s">
        <v>1878</v>
      </c>
      <c r="I5153" s="22">
        <v>13514660080</v>
      </c>
      <c r="J5153" s="20" t="s">
        <v>2335</v>
      </c>
      <c r="K5153" s="22" t="s">
        <v>166</v>
      </c>
      <c r="L5153" s="22" t="s">
        <v>1358</v>
      </c>
      <c r="M5153" s="22">
        <v>1088</v>
      </c>
      <c r="N5153" s="22">
        <v>1088</v>
      </c>
      <c r="O5153" s="22" t="s">
        <v>927</v>
      </c>
      <c r="P5153" s="22" t="s">
        <v>50</v>
      </c>
      <c r="Q5153" s="28"/>
      <c r="R5153" s="21" t="s">
        <v>77</v>
      </c>
      <c r="S5153" s="21"/>
      <c r="T5153" s="21" t="s">
        <v>2242</v>
      </c>
      <c r="U5153" s="21"/>
      <c r="V5153" s="46">
        <v>1</v>
      </c>
      <c r="W5153" s="26">
        <f t="shared" si="4028"/>
        <v>1</v>
      </c>
      <c r="X5153" s="26">
        <f t="shared" si="4033"/>
        <v>1</v>
      </c>
      <c r="Y5153" s="21">
        <v>10</v>
      </c>
      <c r="Z5153" s="22">
        <f t="shared" si="4050"/>
        <v>1088</v>
      </c>
      <c r="AA5153" s="20" t="s">
        <v>2218</v>
      </c>
      <c r="AB5153" s="22"/>
      <c r="AC5153" s="22">
        <v>1</v>
      </c>
      <c r="AD5153" s="22"/>
      <c r="AE5153" s="22">
        <f t="shared" si="4074"/>
        <v>1088</v>
      </c>
      <c r="AF5153" s="22">
        <f t="shared" si="4030"/>
        <v>1088</v>
      </c>
      <c r="AG5153" s="20">
        <f t="shared" ref="AG5153:AG5154" si="4075">N5153</f>
        <v>1088</v>
      </c>
      <c r="AH5153" s="20"/>
      <c r="AI5153" s="20"/>
      <c r="AJ5153" s="22"/>
      <c r="AK5153" s="22"/>
      <c r="AL5153" s="22" t="s">
        <v>1871</v>
      </c>
      <c r="AM5153" s="22"/>
      <c r="AN5153" s="22"/>
      <c r="AO5153" s="22" t="s">
        <v>5792</v>
      </c>
      <c r="AP5153" s="22" t="s">
        <v>1301</v>
      </c>
      <c r="AS5153" s="20"/>
      <c r="AT5153" s="20"/>
      <c r="AU5153" s="20"/>
    </row>
    <row r="5154" spans="1:47" x14ac:dyDescent="0.15">
      <c r="A5154" s="21" t="s">
        <v>1273</v>
      </c>
      <c r="B5154" s="22" t="s">
        <v>918</v>
      </c>
      <c r="C5154" s="22" t="s">
        <v>1178</v>
      </c>
      <c r="D5154" s="22" t="s">
        <v>1183</v>
      </c>
      <c r="E5154" s="22" t="s">
        <v>1885</v>
      </c>
      <c r="F5154" s="22" t="s">
        <v>1250</v>
      </c>
      <c r="G5154" s="22" t="s">
        <v>6515</v>
      </c>
      <c r="I5154" s="22">
        <v>13826564598</v>
      </c>
      <c r="J5154" s="22" t="s">
        <v>1268</v>
      </c>
      <c r="K5154" s="22" t="s">
        <v>1224</v>
      </c>
      <c r="L5154" s="22" t="s">
        <v>1358</v>
      </c>
      <c r="M5154" s="22">
        <v>1088</v>
      </c>
      <c r="N5154" s="22">
        <v>1088</v>
      </c>
      <c r="O5154" s="22" t="s">
        <v>927</v>
      </c>
      <c r="P5154" s="22" t="s">
        <v>50</v>
      </c>
      <c r="Q5154" s="28"/>
      <c r="R5154" s="21" t="s">
        <v>77</v>
      </c>
      <c r="S5154" s="21"/>
      <c r="T5154" s="21" t="s">
        <v>53</v>
      </c>
      <c r="U5154" s="21" t="s">
        <v>5994</v>
      </c>
      <c r="V5154" s="46">
        <v>1</v>
      </c>
      <c r="W5154" s="26">
        <f t="shared" si="4028"/>
        <v>1</v>
      </c>
      <c r="X5154" s="26">
        <f t="shared" si="4033"/>
        <v>1</v>
      </c>
      <c r="Y5154" s="21">
        <v>10</v>
      </c>
      <c r="Z5154" s="22">
        <f t="shared" si="4050"/>
        <v>1088</v>
      </c>
      <c r="AA5154" s="20" t="s">
        <v>5794</v>
      </c>
      <c r="AB5154" s="22"/>
      <c r="AC5154" s="22">
        <v>1</v>
      </c>
      <c r="AD5154" s="22"/>
      <c r="AE5154" s="22">
        <f t="shared" si="4074"/>
        <v>1088</v>
      </c>
      <c r="AF5154" s="22">
        <f t="shared" si="4030"/>
        <v>1088</v>
      </c>
      <c r="AG5154" s="20">
        <f t="shared" si="4075"/>
        <v>1088</v>
      </c>
      <c r="AH5154" s="20" t="str">
        <f>VLOOKUP(U5154,[1]提成计算!B:I,8,FALSE)</f>
        <v xml:space="preserve"> </v>
      </c>
      <c r="AI5154" s="20"/>
      <c r="AJ5154" s="22"/>
      <c r="AK5154" s="22"/>
      <c r="AM5154" s="22"/>
      <c r="AN5154" s="22"/>
      <c r="AO5154" s="22" t="s">
        <v>5792</v>
      </c>
      <c r="AP5154" s="22" t="s">
        <v>1301</v>
      </c>
      <c r="AS5154" s="20"/>
      <c r="AT5154" s="20"/>
      <c r="AU5154" s="20"/>
    </row>
    <row r="5155" spans="1:47" x14ac:dyDescent="0.15">
      <c r="A5155" s="21" t="s">
        <v>1273</v>
      </c>
      <c r="B5155" s="22" t="s">
        <v>918</v>
      </c>
      <c r="C5155" s="22" t="s">
        <v>1178</v>
      </c>
      <c r="D5155" s="22" t="s">
        <v>1183</v>
      </c>
      <c r="E5155" s="22" t="s">
        <v>1184</v>
      </c>
      <c r="F5155" s="22" t="s">
        <v>1250</v>
      </c>
      <c r="G5155" s="22" t="s">
        <v>6516</v>
      </c>
      <c r="I5155" s="22">
        <v>13480080540</v>
      </c>
      <c r="J5155" s="22" t="s">
        <v>924</v>
      </c>
      <c r="K5155" s="22" t="s">
        <v>1186</v>
      </c>
      <c r="L5155" s="22" t="s">
        <v>2119</v>
      </c>
      <c r="M5155" s="22">
        <v>768</v>
      </c>
      <c r="N5155" s="22">
        <v>768</v>
      </c>
      <c r="O5155" s="22" t="s">
        <v>927</v>
      </c>
      <c r="P5155" s="22" t="s">
        <v>50</v>
      </c>
      <c r="Q5155" s="28"/>
      <c r="R5155" s="21" t="s">
        <v>77</v>
      </c>
      <c r="S5155" s="25" t="s">
        <v>1187</v>
      </c>
      <c r="T5155" s="21" t="s">
        <v>53</v>
      </c>
      <c r="U5155" s="21" t="s">
        <v>5972</v>
      </c>
      <c r="V5155" s="46">
        <v>1</v>
      </c>
      <c r="W5155" s="26">
        <f t="shared" si="4028"/>
        <v>1</v>
      </c>
      <c r="Y5155" s="21">
        <v>4</v>
      </c>
      <c r="Z5155" s="22">
        <f t="shared" si="4050"/>
        <v>768</v>
      </c>
      <c r="AA5155" s="20" t="s">
        <v>5794</v>
      </c>
      <c r="AB5155" s="22">
        <v>1</v>
      </c>
      <c r="AC5155" s="22"/>
      <c r="AD5155" s="22">
        <f>N5155</f>
        <v>768</v>
      </c>
      <c r="AE5155" s="22"/>
      <c r="AF5155" s="22">
        <f t="shared" si="4030"/>
        <v>768</v>
      </c>
      <c r="AG5155" s="20"/>
      <c r="AH5155" s="22"/>
      <c r="AI5155" s="22"/>
      <c r="AJ5155" s="22">
        <f>N5155</f>
        <v>768</v>
      </c>
      <c r="AK5155" s="22">
        <f>IF(O5155="(传统)XDSL",VLOOKUP(S5155,[2]直销续费率明细!C:I,7,FALSE)*1,IF(O5155="GPON+XDSL",VLOOKUP(S5155,[2]直销续费率明细!C:I,7,FALSE)*1,VLOOKUP(S5155,[2]直销续费率明细!C:I,5,FALSE)*1))</f>
        <v>-40</v>
      </c>
      <c r="AL5155" s="22" t="s">
        <v>1309</v>
      </c>
      <c r="AM5155" s="22"/>
      <c r="AN5155" s="22"/>
      <c r="AO5155" s="22" t="s">
        <v>5792</v>
      </c>
      <c r="AP5155" s="22" t="s">
        <v>1301</v>
      </c>
      <c r="AS5155" s="20">
        <f>IF(Y5155&gt;=10,VLOOKUP(U5155,[2]提成计算!B:T,19,FALSE),VLOOKUP(U5155,[2]提成计算!B:T,18,FALSE))</f>
        <v>0.06</v>
      </c>
      <c r="AT5155" s="20">
        <f t="shared" ref="AT5155" si="4076">IF(AD5155*AS5155&gt;0,AD5155*AS5155,AE5155*AS5155)</f>
        <v>46.08</v>
      </c>
      <c r="AU5155" s="20">
        <f t="shared" ref="AU5155" si="4077">IF(AND(AK5155&lt;0,AK5155+AT5155&lt;0),-AT5155,AK5155)</f>
        <v>-40</v>
      </c>
    </row>
    <row r="5156" spans="1:47" x14ac:dyDescent="0.15">
      <c r="A5156" s="21" t="s">
        <v>1273</v>
      </c>
      <c r="B5156" s="22" t="s">
        <v>918</v>
      </c>
      <c r="C5156" s="22" t="s">
        <v>1178</v>
      </c>
      <c r="D5156" s="22" t="s">
        <v>1183</v>
      </c>
      <c r="E5156" s="22" t="s">
        <v>1240</v>
      </c>
      <c r="F5156" s="22" t="s">
        <v>1250</v>
      </c>
      <c r="G5156" s="22" t="s">
        <v>6517</v>
      </c>
      <c r="I5156" s="22">
        <v>13694969213</v>
      </c>
      <c r="J5156" s="20" t="s">
        <v>6305</v>
      </c>
      <c r="K5156" s="22" t="s">
        <v>1195</v>
      </c>
      <c r="L5156" s="22" t="s">
        <v>1358</v>
      </c>
      <c r="M5156" s="22">
        <v>1088</v>
      </c>
      <c r="N5156" s="22">
        <v>1088</v>
      </c>
      <c r="O5156" s="22" t="s">
        <v>927</v>
      </c>
      <c r="P5156" s="22" t="s">
        <v>50</v>
      </c>
      <c r="Q5156" s="28" t="s">
        <v>6305</v>
      </c>
      <c r="R5156" s="21" t="s">
        <v>77</v>
      </c>
      <c r="S5156" s="21"/>
      <c r="T5156" s="21" t="s">
        <v>1197</v>
      </c>
      <c r="U5156" s="21" t="s">
        <v>6216</v>
      </c>
      <c r="V5156" s="46">
        <v>1</v>
      </c>
      <c r="W5156" s="26">
        <f t="shared" si="4028"/>
        <v>1</v>
      </c>
      <c r="X5156" s="26">
        <f t="shared" si="4033"/>
        <v>1</v>
      </c>
      <c r="Y5156" s="21">
        <v>10</v>
      </c>
      <c r="Z5156" s="22">
        <f t="shared" si="4050"/>
        <v>1088</v>
      </c>
      <c r="AA5156" s="20" t="s">
        <v>5794</v>
      </c>
      <c r="AB5156" s="22"/>
      <c r="AC5156" s="22">
        <v>1</v>
      </c>
      <c r="AD5156" s="22"/>
      <c r="AE5156" s="22">
        <f>N5156</f>
        <v>1088</v>
      </c>
      <c r="AF5156" s="22">
        <f t="shared" si="4030"/>
        <v>1088</v>
      </c>
      <c r="AG5156" s="20">
        <f>N5156</f>
        <v>1088</v>
      </c>
      <c r="AH5156" s="20"/>
      <c r="AI5156" s="20"/>
      <c r="AJ5156" s="22"/>
      <c r="AK5156" s="22"/>
      <c r="AM5156" s="22"/>
      <c r="AN5156" s="22"/>
      <c r="AO5156" s="22" t="s">
        <v>2216</v>
      </c>
      <c r="AP5156" s="22" t="s">
        <v>1301</v>
      </c>
      <c r="AS5156" s="20"/>
      <c r="AT5156" s="20"/>
      <c r="AU5156" s="20"/>
    </row>
    <row r="5157" spans="1:47" x14ac:dyDescent="0.15">
      <c r="A5157" s="21" t="s">
        <v>1273</v>
      </c>
      <c r="B5157" s="22" t="s">
        <v>918</v>
      </c>
      <c r="C5157" s="22" t="s">
        <v>1178</v>
      </c>
      <c r="D5157" s="22" t="s">
        <v>1183</v>
      </c>
      <c r="E5157" s="22" t="s">
        <v>1193</v>
      </c>
      <c r="F5157" s="22" t="s">
        <v>1250</v>
      </c>
      <c r="G5157" s="22" t="s">
        <v>6518</v>
      </c>
      <c r="I5157" s="22">
        <v>13549345791</v>
      </c>
      <c r="J5157" s="22" t="s">
        <v>924</v>
      </c>
      <c r="K5157" s="22" t="s">
        <v>1247</v>
      </c>
      <c r="L5157" s="22" t="s">
        <v>2119</v>
      </c>
      <c r="M5157" s="22">
        <v>768</v>
      </c>
      <c r="N5157" s="22">
        <v>768</v>
      </c>
      <c r="O5157" s="22" t="s">
        <v>927</v>
      </c>
      <c r="P5157" s="22" t="s">
        <v>50</v>
      </c>
      <c r="Q5157" s="28"/>
      <c r="R5157" s="21" t="s">
        <v>77</v>
      </c>
      <c r="S5157" s="25" t="s">
        <v>1466</v>
      </c>
      <c r="T5157" s="21" t="s">
        <v>53</v>
      </c>
      <c r="U5157" s="21" t="s">
        <v>6211</v>
      </c>
      <c r="V5157" s="46">
        <v>1</v>
      </c>
      <c r="W5157" s="26">
        <f t="shared" si="4028"/>
        <v>1</v>
      </c>
      <c r="Y5157" s="21">
        <v>4</v>
      </c>
      <c r="Z5157" s="22">
        <f t="shared" si="4050"/>
        <v>768</v>
      </c>
      <c r="AA5157" s="20" t="s">
        <v>2218</v>
      </c>
      <c r="AB5157" s="22">
        <v>1</v>
      </c>
      <c r="AC5157" s="22"/>
      <c r="AD5157" s="22">
        <f>N5157</f>
        <v>768</v>
      </c>
      <c r="AE5157" s="22"/>
      <c r="AF5157" s="22">
        <f t="shared" si="4030"/>
        <v>768</v>
      </c>
      <c r="AG5157" s="20"/>
      <c r="AH5157" s="22"/>
      <c r="AI5157" s="22"/>
      <c r="AJ5157" s="22">
        <f>N5157</f>
        <v>768</v>
      </c>
      <c r="AK5157" s="22">
        <f>IF(O5157="(传统)XDSL",VLOOKUP(S5157,[2]直销续费率明细!C:I,7,FALSE)*1,IF(O5157="GPON+XDSL",VLOOKUP(S5157,[2]直销续费率明细!C:I,7,FALSE)*1,VLOOKUP(S5157,[2]直销续费率明细!C:I,5,FALSE)*1))</f>
        <v>-40</v>
      </c>
      <c r="AL5157" s="22" t="s">
        <v>1309</v>
      </c>
      <c r="AM5157" s="22"/>
      <c r="AN5157" s="22"/>
      <c r="AO5157" s="22" t="s">
        <v>5792</v>
      </c>
      <c r="AP5157" s="22" t="s">
        <v>1301</v>
      </c>
      <c r="AS5157" s="20">
        <f>IF(Y5157&gt;=10,VLOOKUP(U5157,[2]提成计算!B:T,19,FALSE),VLOOKUP(U5157,[2]提成计算!B:T,18,FALSE))</f>
        <v>0.06</v>
      </c>
      <c r="AT5157" s="20">
        <f t="shared" ref="AT5157" si="4078">IF(AD5157*AS5157&gt;0,AD5157*AS5157,AE5157*AS5157)</f>
        <v>46.08</v>
      </c>
      <c r="AU5157" s="20">
        <f t="shared" ref="AU5157" si="4079">IF(AND(AK5157&lt;0,AK5157+AT5157&lt;0),-AT5157,AK5157)</f>
        <v>-40</v>
      </c>
    </row>
    <row r="5158" spans="1:47" x14ac:dyDescent="0.15">
      <c r="A5158" s="21" t="s">
        <v>1273</v>
      </c>
      <c r="B5158" s="22" t="s">
        <v>918</v>
      </c>
      <c r="C5158" s="22" t="s">
        <v>1178</v>
      </c>
      <c r="D5158" s="22" t="s">
        <v>1183</v>
      </c>
      <c r="E5158" s="22" t="s">
        <v>1752</v>
      </c>
      <c r="F5158" s="22" t="s">
        <v>1250</v>
      </c>
      <c r="G5158" s="22" t="s">
        <v>6519</v>
      </c>
      <c r="I5158" s="22">
        <v>13638837089</v>
      </c>
      <c r="J5158" s="22" t="s">
        <v>1268</v>
      </c>
      <c r="K5158" s="22" t="s">
        <v>1186</v>
      </c>
      <c r="L5158" s="22" t="s">
        <v>1358</v>
      </c>
      <c r="M5158" s="22">
        <v>1088</v>
      </c>
      <c r="N5158" s="22">
        <v>1088</v>
      </c>
      <c r="O5158" s="22" t="s">
        <v>927</v>
      </c>
      <c r="P5158" s="22" t="s">
        <v>50</v>
      </c>
      <c r="Q5158" s="28"/>
      <c r="R5158" s="21" t="s">
        <v>77</v>
      </c>
      <c r="S5158" s="21"/>
      <c r="T5158" s="21" t="s">
        <v>53</v>
      </c>
      <c r="U5158" s="21" t="s">
        <v>5972</v>
      </c>
      <c r="V5158" s="46">
        <v>1</v>
      </c>
      <c r="W5158" s="26">
        <f t="shared" si="4028"/>
        <v>1</v>
      </c>
      <c r="X5158" s="26">
        <f t="shared" si="4033"/>
        <v>1</v>
      </c>
      <c r="Y5158" s="21">
        <v>10</v>
      </c>
      <c r="Z5158" s="22">
        <f t="shared" si="4050"/>
        <v>1088</v>
      </c>
      <c r="AA5158" s="20" t="s">
        <v>5794</v>
      </c>
      <c r="AB5158" s="22"/>
      <c r="AC5158" s="22">
        <v>1</v>
      </c>
      <c r="AD5158" s="22"/>
      <c r="AE5158" s="22">
        <f t="shared" ref="AE5158:AE5163" si="4080">N5158</f>
        <v>1088</v>
      </c>
      <c r="AF5158" s="22">
        <f t="shared" si="4030"/>
        <v>1088</v>
      </c>
      <c r="AG5158" s="20">
        <f t="shared" ref="AG5158:AG5159" si="4081">N5158</f>
        <v>1088</v>
      </c>
      <c r="AH5158" s="20" t="str">
        <f>VLOOKUP(U5158,[1]提成计算!B:I,8,FALSE)</f>
        <v xml:space="preserve"> </v>
      </c>
      <c r="AI5158" s="20"/>
      <c r="AJ5158" s="22"/>
      <c r="AK5158" s="22"/>
      <c r="AM5158" s="22"/>
      <c r="AN5158" s="22"/>
      <c r="AO5158" s="22" t="s">
        <v>5792</v>
      </c>
      <c r="AP5158" s="22" t="s">
        <v>1301</v>
      </c>
      <c r="AS5158" s="20"/>
      <c r="AT5158" s="20"/>
      <c r="AU5158" s="20"/>
    </row>
    <row r="5159" spans="1:47" x14ac:dyDescent="0.15">
      <c r="A5159" s="21" t="s">
        <v>1273</v>
      </c>
      <c r="B5159" s="22" t="s">
        <v>918</v>
      </c>
      <c r="C5159" s="22" t="s">
        <v>1178</v>
      </c>
      <c r="D5159" s="22" t="s">
        <v>1183</v>
      </c>
      <c r="E5159" s="22" t="s">
        <v>1193</v>
      </c>
      <c r="F5159" s="22" t="s">
        <v>1250</v>
      </c>
      <c r="G5159" s="22" t="s">
        <v>6520</v>
      </c>
      <c r="I5159" s="22">
        <v>18975308716</v>
      </c>
      <c r="J5159" s="22" t="s">
        <v>1268</v>
      </c>
      <c r="K5159" s="22" t="s">
        <v>1247</v>
      </c>
      <c r="L5159" s="22" t="s">
        <v>1898</v>
      </c>
      <c r="M5159" s="22">
        <v>1398</v>
      </c>
      <c r="N5159" s="22">
        <v>1398</v>
      </c>
      <c r="O5159" s="22" t="s">
        <v>927</v>
      </c>
      <c r="P5159" s="22" t="s">
        <v>50</v>
      </c>
      <c r="Q5159" s="28"/>
      <c r="R5159" s="21" t="s">
        <v>77</v>
      </c>
      <c r="S5159" s="21"/>
      <c r="T5159" s="21" t="s">
        <v>53</v>
      </c>
      <c r="U5159" s="21" t="s">
        <v>5915</v>
      </c>
      <c r="V5159" s="46">
        <v>1</v>
      </c>
      <c r="W5159" s="26">
        <f t="shared" si="4028"/>
        <v>1</v>
      </c>
      <c r="X5159" s="26">
        <f t="shared" si="4033"/>
        <v>1</v>
      </c>
      <c r="Y5159" s="21">
        <v>20</v>
      </c>
      <c r="Z5159" s="22">
        <f t="shared" si="4050"/>
        <v>1398</v>
      </c>
      <c r="AA5159" s="20" t="s">
        <v>5794</v>
      </c>
      <c r="AB5159" s="22"/>
      <c r="AC5159" s="22">
        <v>1</v>
      </c>
      <c r="AD5159" s="22"/>
      <c r="AE5159" s="22">
        <f t="shared" si="4080"/>
        <v>1398</v>
      </c>
      <c r="AF5159" s="22">
        <f t="shared" si="4030"/>
        <v>1398</v>
      </c>
      <c r="AG5159" s="20">
        <f t="shared" si="4081"/>
        <v>1398</v>
      </c>
      <c r="AH5159" s="20" t="str">
        <f>VLOOKUP(U5159,[1]提成计算!B:I,8,FALSE)</f>
        <v xml:space="preserve"> </v>
      </c>
      <c r="AI5159" s="20"/>
      <c r="AJ5159" s="22"/>
      <c r="AK5159" s="22"/>
      <c r="AM5159" s="22"/>
      <c r="AN5159" s="22"/>
      <c r="AO5159" s="22" t="s">
        <v>5792</v>
      </c>
      <c r="AP5159" s="22" t="s">
        <v>1301</v>
      </c>
      <c r="AS5159" s="20"/>
      <c r="AT5159" s="20"/>
      <c r="AU5159" s="20"/>
    </row>
    <row r="5160" spans="1:47" x14ac:dyDescent="0.15">
      <c r="A5160" s="21" t="s">
        <v>1273</v>
      </c>
      <c r="B5160" s="22" t="s">
        <v>918</v>
      </c>
      <c r="C5160" s="22" t="s">
        <v>1178</v>
      </c>
      <c r="D5160" s="22" t="s">
        <v>1189</v>
      </c>
      <c r="E5160" s="22" t="s">
        <v>5876</v>
      </c>
      <c r="F5160" s="22" t="s">
        <v>1250</v>
      </c>
      <c r="G5160" s="22" t="s">
        <v>6521</v>
      </c>
      <c r="I5160" s="22">
        <v>13652550130</v>
      </c>
      <c r="J5160" s="22" t="s">
        <v>924</v>
      </c>
      <c r="K5160" s="22" t="s">
        <v>166</v>
      </c>
      <c r="L5160" s="22" t="s">
        <v>1299</v>
      </c>
      <c r="M5160" s="22">
        <v>888</v>
      </c>
      <c r="N5160" s="22">
        <v>888</v>
      </c>
      <c r="O5160" s="22" t="s">
        <v>927</v>
      </c>
      <c r="P5160" s="22" t="s">
        <v>50</v>
      </c>
      <c r="Q5160" s="28"/>
      <c r="R5160" s="21" t="s">
        <v>117</v>
      </c>
      <c r="S5160" s="25" t="s">
        <v>1192</v>
      </c>
      <c r="T5160" s="21" t="s">
        <v>5850</v>
      </c>
      <c r="U5160" s="21"/>
      <c r="V5160" s="46">
        <v>1</v>
      </c>
      <c r="W5160" s="26">
        <f t="shared" si="4028"/>
        <v>1</v>
      </c>
      <c r="Y5160" s="21">
        <v>12</v>
      </c>
      <c r="Z5160" s="22">
        <f t="shared" si="4050"/>
        <v>888</v>
      </c>
      <c r="AA5160" s="20" t="s">
        <v>5794</v>
      </c>
      <c r="AB5160" s="22"/>
      <c r="AC5160" s="22">
        <v>1</v>
      </c>
      <c r="AD5160" s="22"/>
      <c r="AE5160" s="22">
        <f t="shared" si="4080"/>
        <v>888</v>
      </c>
      <c r="AF5160" s="22">
        <f t="shared" si="4030"/>
        <v>888</v>
      </c>
      <c r="AG5160" s="20"/>
      <c r="AH5160" s="22"/>
      <c r="AI5160" s="22"/>
      <c r="AJ5160" s="22">
        <f>N5160</f>
        <v>888</v>
      </c>
      <c r="AK5160" s="22">
        <f>IF(O5160="(传统)XDSL",VLOOKUP(S5160,[1]续费率明细!C:I,7,FALSE)*1,IF(O5160="GPON+XDSL",VLOOKUP(S5160,[1]续费率明细!C:I,7,FALSE)*1,VLOOKUP(S5160,[1]续费率明细!C:I,5,FALSE)*1))</f>
        <v>-40</v>
      </c>
      <c r="AL5160" s="22" t="s">
        <v>1309</v>
      </c>
      <c r="AM5160" s="22"/>
      <c r="AN5160" s="22"/>
      <c r="AO5160" s="22" t="s">
        <v>2216</v>
      </c>
      <c r="AP5160" s="22" t="s">
        <v>1301</v>
      </c>
      <c r="AS5160" s="20"/>
      <c r="AT5160" s="20"/>
      <c r="AU5160" s="20"/>
    </row>
    <row r="5161" spans="1:47" x14ac:dyDescent="0.15">
      <c r="A5161" s="21" t="s">
        <v>1273</v>
      </c>
      <c r="B5161" s="22" t="s">
        <v>918</v>
      </c>
      <c r="C5161" s="22" t="s">
        <v>1178</v>
      </c>
      <c r="D5161" s="22" t="s">
        <v>1183</v>
      </c>
      <c r="E5161" s="22" t="s">
        <v>1193</v>
      </c>
      <c r="F5161" s="22" t="s">
        <v>1250</v>
      </c>
      <c r="G5161" s="22" t="s">
        <v>6522</v>
      </c>
      <c r="I5161" s="22">
        <v>13662735134</v>
      </c>
      <c r="J5161" s="22" t="s">
        <v>1268</v>
      </c>
      <c r="K5161" s="22" t="s">
        <v>5844</v>
      </c>
      <c r="L5161" s="22" t="s">
        <v>1358</v>
      </c>
      <c r="M5161" s="22">
        <v>1088</v>
      </c>
      <c r="N5161" s="22">
        <v>1088</v>
      </c>
      <c r="O5161" s="22" t="s">
        <v>927</v>
      </c>
      <c r="P5161" s="22" t="s">
        <v>50</v>
      </c>
      <c r="Q5161" s="28"/>
      <c r="R5161" s="21" t="s">
        <v>77</v>
      </c>
      <c r="S5161" s="21"/>
      <c r="T5161" s="21" t="s">
        <v>53</v>
      </c>
      <c r="U5161" s="21" t="s">
        <v>5954</v>
      </c>
      <c r="V5161" s="46">
        <v>1</v>
      </c>
      <c r="W5161" s="26">
        <f t="shared" si="4028"/>
        <v>1</v>
      </c>
      <c r="X5161" s="26">
        <f t="shared" si="4033"/>
        <v>1</v>
      </c>
      <c r="Y5161" s="21">
        <v>10</v>
      </c>
      <c r="Z5161" s="22">
        <f t="shared" si="4050"/>
        <v>1088</v>
      </c>
      <c r="AA5161" s="20" t="s">
        <v>2218</v>
      </c>
      <c r="AB5161" s="22"/>
      <c r="AC5161" s="22">
        <v>1</v>
      </c>
      <c r="AD5161" s="22"/>
      <c r="AE5161" s="22">
        <f t="shared" si="4080"/>
        <v>1088</v>
      </c>
      <c r="AF5161" s="22">
        <f t="shared" si="4030"/>
        <v>1088</v>
      </c>
      <c r="AG5161" s="20">
        <f>N5161</f>
        <v>1088</v>
      </c>
      <c r="AH5161" s="20" t="str">
        <f>VLOOKUP(U5161,[1]提成计算!B:I,8,FALSE)</f>
        <v xml:space="preserve"> </v>
      </c>
      <c r="AI5161" s="20"/>
      <c r="AJ5161" s="22"/>
      <c r="AK5161" s="22"/>
      <c r="AM5161" s="22"/>
      <c r="AN5161" s="22"/>
      <c r="AO5161" s="22" t="s">
        <v>5792</v>
      </c>
      <c r="AP5161" s="22" t="s">
        <v>1301</v>
      </c>
      <c r="AS5161" s="20"/>
      <c r="AT5161" s="20"/>
      <c r="AU5161" s="20"/>
    </row>
    <row r="5162" spans="1:47" x14ac:dyDescent="0.15">
      <c r="A5162" s="21" t="s">
        <v>1273</v>
      </c>
      <c r="B5162" s="22" t="s">
        <v>918</v>
      </c>
      <c r="C5162" s="22" t="s">
        <v>1178</v>
      </c>
      <c r="D5162" s="22" t="s">
        <v>1179</v>
      </c>
      <c r="E5162" s="22" t="s">
        <v>5939</v>
      </c>
      <c r="F5162" s="22" t="s">
        <v>1250</v>
      </c>
      <c r="G5162" s="22" t="s">
        <v>6523</v>
      </c>
      <c r="I5162" s="22">
        <v>13532781257</v>
      </c>
      <c r="J5162" s="22" t="s">
        <v>924</v>
      </c>
      <c r="K5162" s="22" t="s">
        <v>188</v>
      </c>
      <c r="L5162" s="22" t="s">
        <v>1299</v>
      </c>
      <c r="M5162" s="22">
        <v>888</v>
      </c>
      <c r="N5162" s="22">
        <v>888</v>
      </c>
      <c r="O5162" s="22" t="s">
        <v>927</v>
      </c>
      <c r="P5162" s="22" t="s">
        <v>50</v>
      </c>
      <c r="Q5162" s="28"/>
      <c r="R5162" s="21" t="s">
        <v>147</v>
      </c>
      <c r="S5162" s="25" t="s">
        <v>1182</v>
      </c>
      <c r="T5162" s="21" t="s">
        <v>53</v>
      </c>
      <c r="U5162" s="21" t="s">
        <v>6003</v>
      </c>
      <c r="V5162" s="46">
        <v>1</v>
      </c>
      <c r="W5162" s="26">
        <f t="shared" si="4028"/>
        <v>1</v>
      </c>
      <c r="Y5162" s="21">
        <v>12</v>
      </c>
      <c r="Z5162" s="22">
        <f t="shared" si="4050"/>
        <v>888</v>
      </c>
      <c r="AA5162" s="20" t="s">
        <v>5794</v>
      </c>
      <c r="AB5162" s="22"/>
      <c r="AC5162" s="22">
        <v>1</v>
      </c>
      <c r="AD5162" s="22"/>
      <c r="AE5162" s="22">
        <f t="shared" si="4080"/>
        <v>888</v>
      </c>
      <c r="AF5162" s="22">
        <f t="shared" si="4030"/>
        <v>888</v>
      </c>
      <c r="AG5162" s="20"/>
      <c r="AH5162" s="22"/>
      <c r="AI5162" s="22"/>
      <c r="AJ5162" s="22">
        <f t="shared" ref="AJ5162:AJ5166" si="4082">N5162</f>
        <v>888</v>
      </c>
      <c r="AK5162" s="22">
        <f>IF(O5162="(传统)XDSL",VLOOKUP(S5162,[2]直销续费率明细!C:I,7,FALSE)*1,IF(O5162="GPON+XDSL",VLOOKUP(S5162,[2]直销续费率明细!C:I,7,FALSE)*1,VLOOKUP(S5162,[2]直销续费率明细!C:I,5,FALSE)*1))</f>
        <v>15</v>
      </c>
      <c r="AL5162" s="22" t="s">
        <v>1300</v>
      </c>
      <c r="AM5162" s="22"/>
      <c r="AN5162" s="22"/>
      <c r="AO5162" s="22" t="s">
        <v>5792</v>
      </c>
      <c r="AP5162" s="22" t="s">
        <v>1301</v>
      </c>
      <c r="AS5162" s="20">
        <f>IF(Y5162&gt;=10,VLOOKUP(U5162,[2]提成计算!B:T,19,FALSE),VLOOKUP(U5162,[2]提成计算!B:T,18,FALSE))</f>
        <v>0.09</v>
      </c>
      <c r="AT5162" s="20">
        <f t="shared" ref="AT5162" si="4083">IF(AD5162*AS5162&gt;0,AD5162*AS5162,AE5162*AS5162)</f>
        <v>79.92</v>
      </c>
      <c r="AU5162" s="20">
        <f t="shared" ref="AU5162" si="4084">IF(AND(AK5162&lt;0,AK5162+AT5162&lt;0),-AT5162,AK5162)</f>
        <v>15</v>
      </c>
    </row>
    <row r="5163" spans="1:47" x14ac:dyDescent="0.15">
      <c r="A5163" s="21" t="s">
        <v>1273</v>
      </c>
      <c r="B5163" s="22" t="s">
        <v>918</v>
      </c>
      <c r="C5163" s="22" t="s">
        <v>1178</v>
      </c>
      <c r="D5163" s="22" t="s">
        <v>1189</v>
      </c>
      <c r="E5163" s="22" t="s">
        <v>1400</v>
      </c>
      <c r="F5163" s="22" t="s">
        <v>1250</v>
      </c>
      <c r="G5163" s="22" t="s">
        <v>6524</v>
      </c>
      <c r="I5163" s="22">
        <v>13711857010</v>
      </c>
      <c r="J5163" s="22" t="s">
        <v>924</v>
      </c>
      <c r="K5163" s="22" t="s">
        <v>1169</v>
      </c>
      <c r="L5163" s="22" t="s">
        <v>1299</v>
      </c>
      <c r="M5163" s="22">
        <v>888</v>
      </c>
      <c r="N5163" s="22">
        <v>888</v>
      </c>
      <c r="O5163" s="22" t="s">
        <v>927</v>
      </c>
      <c r="P5163" s="22" t="s">
        <v>50</v>
      </c>
      <c r="Q5163" s="28"/>
      <c r="R5163" s="21" t="s">
        <v>117</v>
      </c>
      <c r="S5163" s="25" t="s">
        <v>1201</v>
      </c>
      <c r="T5163" s="21" t="s">
        <v>5850</v>
      </c>
      <c r="U5163" s="21"/>
      <c r="V5163" s="46">
        <v>1</v>
      </c>
      <c r="W5163" s="26">
        <f t="shared" si="4028"/>
        <v>1</v>
      </c>
      <c r="Y5163" s="21">
        <v>12</v>
      </c>
      <c r="Z5163" s="22">
        <f t="shared" si="4050"/>
        <v>888</v>
      </c>
      <c r="AA5163" s="20" t="s">
        <v>5794</v>
      </c>
      <c r="AB5163" s="22"/>
      <c r="AC5163" s="22">
        <v>1</v>
      </c>
      <c r="AD5163" s="22"/>
      <c r="AE5163" s="22">
        <f t="shared" si="4080"/>
        <v>888</v>
      </c>
      <c r="AF5163" s="22">
        <f t="shared" si="4030"/>
        <v>888</v>
      </c>
      <c r="AG5163" s="20"/>
      <c r="AH5163" s="22"/>
      <c r="AI5163" s="22"/>
      <c r="AJ5163" s="22">
        <f t="shared" si="4082"/>
        <v>888</v>
      </c>
      <c r="AK5163" s="22">
        <f>IF(O5163="(传统)XDSL",VLOOKUP(S5163,[1]续费率明细!C:I,7,FALSE)*1,IF(O5163="GPON+XDSL",VLOOKUP(S5163,[1]续费率明细!C:I,7,FALSE)*1,VLOOKUP(S5163,[1]续费率明细!C:I,5,FALSE)*1))</f>
        <v>-40</v>
      </c>
      <c r="AL5163" s="22" t="s">
        <v>1309</v>
      </c>
      <c r="AM5163" s="22"/>
      <c r="AN5163" s="22"/>
      <c r="AO5163" s="22" t="s">
        <v>5792</v>
      </c>
      <c r="AP5163" s="22" t="s">
        <v>1301</v>
      </c>
      <c r="AS5163" s="20"/>
      <c r="AT5163" s="20"/>
      <c r="AU5163" s="20"/>
    </row>
    <row r="5164" spans="1:47" x14ac:dyDescent="0.15">
      <c r="A5164" s="21" t="s">
        <v>1273</v>
      </c>
      <c r="B5164" s="22" t="s">
        <v>918</v>
      </c>
      <c r="C5164" s="22" t="s">
        <v>1178</v>
      </c>
      <c r="D5164" s="22" t="s">
        <v>1189</v>
      </c>
      <c r="E5164" s="22" t="s">
        <v>1190</v>
      </c>
      <c r="F5164" s="22" t="s">
        <v>1250</v>
      </c>
      <c r="G5164" s="22" t="s">
        <v>6525</v>
      </c>
      <c r="I5164" s="22">
        <v>13686661177</v>
      </c>
      <c r="J5164" s="22" t="s">
        <v>924</v>
      </c>
      <c r="K5164" s="22" t="s">
        <v>390</v>
      </c>
      <c r="L5164" s="22" t="s">
        <v>1918</v>
      </c>
      <c r="M5164" s="22">
        <v>680</v>
      </c>
      <c r="N5164" s="22">
        <v>680</v>
      </c>
      <c r="O5164" s="22" t="s">
        <v>927</v>
      </c>
      <c r="P5164" s="22" t="s">
        <v>50</v>
      </c>
      <c r="Q5164" s="28"/>
      <c r="R5164" s="21" t="s">
        <v>117</v>
      </c>
      <c r="S5164" s="25" t="s">
        <v>1201</v>
      </c>
      <c r="T5164" s="21" t="s">
        <v>53</v>
      </c>
      <c r="U5164" s="21" t="s">
        <v>5999</v>
      </c>
      <c r="V5164" s="46">
        <v>1</v>
      </c>
      <c r="W5164" s="26">
        <f t="shared" si="4028"/>
        <v>1</v>
      </c>
      <c r="Y5164" s="21">
        <v>4</v>
      </c>
      <c r="Z5164" s="22">
        <f t="shared" si="4050"/>
        <v>680</v>
      </c>
      <c r="AA5164" s="20" t="s">
        <v>5794</v>
      </c>
      <c r="AB5164" s="22">
        <v>1</v>
      </c>
      <c r="AC5164" s="22"/>
      <c r="AD5164" s="22">
        <f>N5164</f>
        <v>680</v>
      </c>
      <c r="AE5164" s="22"/>
      <c r="AF5164" s="22">
        <f t="shared" si="4030"/>
        <v>680</v>
      </c>
      <c r="AG5164" s="20"/>
      <c r="AH5164" s="22"/>
      <c r="AI5164" s="22"/>
      <c r="AJ5164" s="22">
        <f t="shared" si="4082"/>
        <v>680</v>
      </c>
      <c r="AK5164" s="22">
        <f>IF(O5164="(传统)XDSL",VLOOKUP(S5164,[2]直销续费率明细!C:I,7,FALSE)*1,IF(O5164="GPON+XDSL",VLOOKUP(S5164,[2]直销续费率明细!C:I,7,FALSE)*1,VLOOKUP(S5164,[2]直销续费率明细!C:I,5,FALSE)*1))</f>
        <v>-40</v>
      </c>
      <c r="AL5164" s="22" t="s">
        <v>1300</v>
      </c>
      <c r="AM5164" s="22"/>
      <c r="AN5164" s="22"/>
      <c r="AO5164" s="22" t="s">
        <v>5792</v>
      </c>
      <c r="AP5164" s="22" t="s">
        <v>5805</v>
      </c>
      <c r="AS5164" s="20">
        <f>IF(Y5164&gt;=10,VLOOKUP(U5164,[2]提成计算!B:T,19,FALSE),VLOOKUP(U5164,[2]提成计算!B:T,18,FALSE))</f>
        <v>0.06</v>
      </c>
      <c r="AT5164" s="20">
        <f t="shared" ref="AT5164:AT5165" si="4085">IF(AD5164*AS5164&gt;0,AD5164*AS5164,AE5164*AS5164)</f>
        <v>40.799999999999997</v>
      </c>
      <c r="AU5164" s="20">
        <f t="shared" ref="AU5164:AU5165" si="4086">IF(AND(AK5164&lt;0,AK5164+AT5164&lt;0),-AT5164,AK5164)</f>
        <v>-40</v>
      </c>
    </row>
    <row r="5165" spans="1:47" x14ac:dyDescent="0.15">
      <c r="A5165" s="21" t="s">
        <v>1273</v>
      </c>
      <c r="B5165" s="22" t="s">
        <v>918</v>
      </c>
      <c r="C5165" s="22" t="s">
        <v>1178</v>
      </c>
      <c r="D5165" s="22" t="s">
        <v>1179</v>
      </c>
      <c r="E5165" s="22" t="s">
        <v>1230</v>
      </c>
      <c r="F5165" s="22" t="s">
        <v>1250</v>
      </c>
      <c r="G5165" s="22" t="s">
        <v>6526</v>
      </c>
      <c r="I5165" s="22">
        <v>13712657561</v>
      </c>
      <c r="J5165" s="22" t="s">
        <v>924</v>
      </c>
      <c r="K5165" s="22" t="s">
        <v>188</v>
      </c>
      <c r="L5165" s="22" t="s">
        <v>1299</v>
      </c>
      <c r="M5165" s="22">
        <v>888</v>
      </c>
      <c r="N5165" s="22">
        <v>888</v>
      </c>
      <c r="O5165" s="22" t="s">
        <v>927</v>
      </c>
      <c r="P5165" s="22" t="s">
        <v>50</v>
      </c>
      <c r="Q5165" s="28"/>
      <c r="R5165" s="21" t="s">
        <v>147</v>
      </c>
      <c r="S5165" s="25" t="s">
        <v>1234</v>
      </c>
      <c r="T5165" s="21" t="s">
        <v>53</v>
      </c>
      <c r="U5165" s="21" t="s">
        <v>6003</v>
      </c>
      <c r="V5165" s="46">
        <v>1</v>
      </c>
      <c r="W5165" s="26">
        <f t="shared" si="4028"/>
        <v>1</v>
      </c>
      <c r="Y5165" s="21">
        <v>12</v>
      </c>
      <c r="Z5165" s="22">
        <f t="shared" si="4050"/>
        <v>888</v>
      </c>
      <c r="AA5165" s="20" t="s">
        <v>5794</v>
      </c>
      <c r="AB5165" s="22"/>
      <c r="AC5165" s="22">
        <v>1</v>
      </c>
      <c r="AD5165" s="22"/>
      <c r="AE5165" s="22">
        <f t="shared" ref="AE5165:AE5169" si="4087">N5165</f>
        <v>888</v>
      </c>
      <c r="AF5165" s="22">
        <f t="shared" si="4030"/>
        <v>888</v>
      </c>
      <c r="AG5165" s="20"/>
      <c r="AH5165" s="22"/>
      <c r="AI5165" s="22"/>
      <c r="AJ5165" s="22">
        <f t="shared" si="4082"/>
        <v>888</v>
      </c>
      <c r="AK5165" s="22">
        <f>IF(O5165="(传统)XDSL",VLOOKUP(S5165,[2]直销续费率明细!C:I,7,FALSE)*1,IF(O5165="GPON+XDSL",VLOOKUP(S5165,[2]直销续费率明细!C:I,7,FALSE)*1,VLOOKUP(S5165,[2]直销续费率明细!C:I,5,FALSE)*1))</f>
        <v>-40</v>
      </c>
      <c r="AL5165" s="22" t="s">
        <v>1309</v>
      </c>
      <c r="AM5165" s="22"/>
      <c r="AN5165" s="22"/>
      <c r="AO5165" s="22" t="s">
        <v>5792</v>
      </c>
      <c r="AP5165" s="22" t="s">
        <v>1301</v>
      </c>
      <c r="AS5165" s="20">
        <f>IF(Y5165&gt;=10,VLOOKUP(U5165,[2]提成计算!B:T,19,FALSE),VLOOKUP(U5165,[2]提成计算!B:T,18,FALSE))</f>
        <v>0.09</v>
      </c>
      <c r="AT5165" s="20">
        <f t="shared" si="4085"/>
        <v>79.92</v>
      </c>
      <c r="AU5165" s="20">
        <f t="shared" si="4086"/>
        <v>-40</v>
      </c>
    </row>
    <row r="5166" spans="1:47" x14ac:dyDescent="0.15">
      <c r="A5166" s="21" t="s">
        <v>1273</v>
      </c>
      <c r="B5166" s="22" t="s">
        <v>918</v>
      </c>
      <c r="C5166" s="22" t="s">
        <v>1178</v>
      </c>
      <c r="D5166" s="22" t="s">
        <v>1179</v>
      </c>
      <c r="E5166" s="22" t="s">
        <v>6274</v>
      </c>
      <c r="F5166" s="22" t="s">
        <v>1250</v>
      </c>
      <c r="G5166" s="22" t="s">
        <v>6527</v>
      </c>
      <c r="I5166" s="22">
        <v>13537493618</v>
      </c>
      <c r="J5166" s="22" t="s">
        <v>924</v>
      </c>
      <c r="K5166" s="22" t="s">
        <v>166</v>
      </c>
      <c r="L5166" s="22" t="s">
        <v>1299</v>
      </c>
      <c r="M5166" s="22">
        <v>888</v>
      </c>
      <c r="N5166" s="22">
        <v>888</v>
      </c>
      <c r="O5166" s="22" t="s">
        <v>927</v>
      </c>
      <c r="P5166" s="22" t="s">
        <v>50</v>
      </c>
      <c r="Q5166" s="28"/>
      <c r="R5166" s="21" t="s">
        <v>147</v>
      </c>
      <c r="S5166" s="25" t="s">
        <v>1234</v>
      </c>
      <c r="T5166" s="21" t="s">
        <v>5850</v>
      </c>
      <c r="U5166" s="21"/>
      <c r="V5166" s="46">
        <v>1</v>
      </c>
      <c r="W5166" s="26">
        <f t="shared" si="4028"/>
        <v>1</v>
      </c>
      <c r="Y5166" s="21">
        <v>12</v>
      </c>
      <c r="Z5166" s="22">
        <f t="shared" si="4050"/>
        <v>888</v>
      </c>
      <c r="AA5166" s="20" t="s">
        <v>5794</v>
      </c>
      <c r="AB5166" s="22"/>
      <c r="AC5166" s="22">
        <v>1</v>
      </c>
      <c r="AD5166" s="22"/>
      <c r="AE5166" s="22">
        <f t="shared" si="4087"/>
        <v>888</v>
      </c>
      <c r="AF5166" s="22">
        <f t="shared" si="4030"/>
        <v>888</v>
      </c>
      <c r="AG5166" s="20"/>
      <c r="AH5166" s="22"/>
      <c r="AI5166" s="22"/>
      <c r="AJ5166" s="22">
        <f t="shared" si="4082"/>
        <v>888</v>
      </c>
      <c r="AK5166" s="22">
        <f>IF(O5166="(传统)XDSL",VLOOKUP(S5166,[1]续费率明细!C:I,7,FALSE)*1,IF(O5166="GPON+XDSL",VLOOKUP(S5166,[1]续费率明细!C:I,7,FALSE)*1,VLOOKUP(S5166,[1]续费率明细!C:I,5,FALSE)*1))</f>
        <v>-40</v>
      </c>
      <c r="AL5166" s="22" t="s">
        <v>1300</v>
      </c>
      <c r="AM5166" s="22"/>
      <c r="AN5166" s="22"/>
      <c r="AO5166" s="22" t="s">
        <v>5792</v>
      </c>
      <c r="AP5166" s="22" t="s">
        <v>1301</v>
      </c>
      <c r="AS5166" s="20"/>
      <c r="AT5166" s="20"/>
      <c r="AU5166" s="20"/>
    </row>
    <row r="5167" spans="1:47" x14ac:dyDescent="0.15">
      <c r="A5167" s="21" t="s">
        <v>1273</v>
      </c>
      <c r="B5167" s="22" t="s">
        <v>918</v>
      </c>
      <c r="C5167" s="22" t="s">
        <v>1178</v>
      </c>
      <c r="D5167" s="22" t="s">
        <v>1183</v>
      </c>
      <c r="E5167" s="22" t="s">
        <v>5931</v>
      </c>
      <c r="F5167" s="22" t="s">
        <v>1250</v>
      </c>
      <c r="G5167" s="22" t="s">
        <v>6528</v>
      </c>
      <c r="I5167" s="22">
        <v>13823566370</v>
      </c>
      <c r="J5167" s="20" t="s">
        <v>6305</v>
      </c>
      <c r="K5167" s="22" t="s">
        <v>1195</v>
      </c>
      <c r="L5167" s="22" t="s">
        <v>1898</v>
      </c>
      <c r="M5167" s="22">
        <v>1398</v>
      </c>
      <c r="N5167" s="22">
        <v>1398</v>
      </c>
      <c r="O5167" s="22" t="s">
        <v>927</v>
      </c>
      <c r="P5167" s="22" t="s">
        <v>50</v>
      </c>
      <c r="Q5167" s="28" t="s">
        <v>6305</v>
      </c>
      <c r="R5167" s="21" t="s">
        <v>77</v>
      </c>
      <c r="S5167" s="21"/>
      <c r="T5167" s="21" t="s">
        <v>1197</v>
      </c>
      <c r="U5167" s="21" t="s">
        <v>6216</v>
      </c>
      <c r="V5167" s="46">
        <v>1</v>
      </c>
      <c r="W5167" s="26">
        <f t="shared" ref="W5167:W5230" si="4088">V5167</f>
        <v>1</v>
      </c>
      <c r="X5167" s="26">
        <f t="shared" ref="X5167:X5230" si="4089">V5167</f>
        <v>1</v>
      </c>
      <c r="Y5167" s="21">
        <v>20</v>
      </c>
      <c r="Z5167" s="22">
        <f t="shared" si="4050"/>
        <v>1398</v>
      </c>
      <c r="AA5167" s="20" t="s">
        <v>5794</v>
      </c>
      <c r="AB5167" s="22"/>
      <c r="AC5167" s="22">
        <v>1</v>
      </c>
      <c r="AD5167" s="22"/>
      <c r="AE5167" s="22">
        <f t="shared" si="4087"/>
        <v>1398</v>
      </c>
      <c r="AF5167" s="22">
        <f t="shared" ref="AF5167:AF5230" si="4090">N5167</f>
        <v>1398</v>
      </c>
      <c r="AG5167" s="20">
        <f t="shared" ref="AG5167:AG5169" si="4091">N5167</f>
        <v>1398</v>
      </c>
      <c r="AH5167" s="20"/>
      <c r="AI5167" s="20"/>
      <c r="AJ5167" s="22"/>
      <c r="AK5167" s="22"/>
      <c r="AM5167" s="22"/>
      <c r="AN5167" s="22"/>
      <c r="AO5167" s="22" t="s">
        <v>5792</v>
      </c>
      <c r="AP5167" s="22" t="s">
        <v>1301</v>
      </c>
      <c r="AS5167" s="20"/>
      <c r="AT5167" s="20"/>
      <c r="AU5167" s="20"/>
    </row>
    <row r="5168" spans="1:47" x14ac:dyDescent="0.15">
      <c r="A5168" s="21" t="s">
        <v>1273</v>
      </c>
      <c r="B5168" s="22" t="s">
        <v>918</v>
      </c>
      <c r="C5168" s="22" t="s">
        <v>1178</v>
      </c>
      <c r="D5168" s="22" t="s">
        <v>1189</v>
      </c>
      <c r="E5168" s="22" t="s">
        <v>5894</v>
      </c>
      <c r="F5168" s="22" t="s">
        <v>1250</v>
      </c>
      <c r="G5168" s="22" t="s">
        <v>6529</v>
      </c>
      <c r="I5168" s="22">
        <v>13650392124</v>
      </c>
      <c r="J5168" s="20" t="s">
        <v>6305</v>
      </c>
      <c r="K5168" s="22" t="s">
        <v>166</v>
      </c>
      <c r="L5168" s="22" t="s">
        <v>1358</v>
      </c>
      <c r="M5168" s="22">
        <v>1088</v>
      </c>
      <c r="N5168" s="22">
        <v>1088</v>
      </c>
      <c r="O5168" s="22" t="s">
        <v>927</v>
      </c>
      <c r="P5168" s="22" t="s">
        <v>50</v>
      </c>
      <c r="Q5168" s="28"/>
      <c r="R5168" s="21" t="s">
        <v>77</v>
      </c>
      <c r="S5168" s="21"/>
      <c r="T5168" s="21" t="s">
        <v>5850</v>
      </c>
      <c r="U5168" s="21"/>
      <c r="V5168" s="46">
        <v>1</v>
      </c>
      <c r="W5168" s="26">
        <f t="shared" si="4088"/>
        <v>1</v>
      </c>
      <c r="X5168" s="26">
        <f t="shared" si="4089"/>
        <v>1</v>
      </c>
      <c r="Y5168" s="21">
        <v>10</v>
      </c>
      <c r="Z5168" s="22">
        <f t="shared" si="4050"/>
        <v>1088</v>
      </c>
      <c r="AA5168" s="20" t="s">
        <v>5794</v>
      </c>
      <c r="AB5168" s="22"/>
      <c r="AC5168" s="22">
        <v>1</v>
      </c>
      <c r="AD5168" s="22"/>
      <c r="AE5168" s="22">
        <f t="shared" si="4087"/>
        <v>1088</v>
      </c>
      <c r="AF5168" s="22">
        <f t="shared" si="4090"/>
        <v>1088</v>
      </c>
      <c r="AG5168" s="20">
        <f t="shared" si="4091"/>
        <v>1088</v>
      </c>
      <c r="AH5168" s="20"/>
      <c r="AI5168" s="20"/>
      <c r="AJ5168" s="22"/>
      <c r="AK5168" s="22"/>
      <c r="AL5168" s="22" t="s">
        <v>1871</v>
      </c>
      <c r="AM5168" s="22"/>
      <c r="AN5168" s="22"/>
      <c r="AO5168" s="22" t="s">
        <v>5792</v>
      </c>
      <c r="AP5168" s="22" t="s">
        <v>1301</v>
      </c>
      <c r="AS5168" s="20"/>
      <c r="AT5168" s="20"/>
      <c r="AU5168" s="20"/>
    </row>
    <row r="5169" spans="1:47" x14ac:dyDescent="0.15">
      <c r="A5169" s="21" t="s">
        <v>1273</v>
      </c>
      <c r="B5169" s="22" t="s">
        <v>918</v>
      </c>
      <c r="C5169" s="22" t="s">
        <v>1178</v>
      </c>
      <c r="D5169" s="22" t="s">
        <v>1183</v>
      </c>
      <c r="E5169" s="22" t="s">
        <v>1885</v>
      </c>
      <c r="F5169" s="22" t="s">
        <v>1250</v>
      </c>
      <c r="G5169" s="22" t="s">
        <v>6530</v>
      </c>
      <c r="I5169" s="22">
        <v>13652604176</v>
      </c>
      <c r="J5169" s="22" t="s">
        <v>1268</v>
      </c>
      <c r="K5169" s="22" t="s">
        <v>1224</v>
      </c>
      <c r="L5169" s="22" t="s">
        <v>1358</v>
      </c>
      <c r="M5169" s="22">
        <v>1088</v>
      </c>
      <c r="N5169" s="22">
        <v>1088</v>
      </c>
      <c r="O5169" s="22" t="s">
        <v>927</v>
      </c>
      <c r="P5169" s="22" t="s">
        <v>50</v>
      </c>
      <c r="Q5169" s="28"/>
      <c r="R5169" s="21" t="s">
        <v>77</v>
      </c>
      <c r="S5169" s="21"/>
      <c r="T5169" s="21" t="s">
        <v>53</v>
      </c>
      <c r="U5169" s="21" t="s">
        <v>5994</v>
      </c>
      <c r="V5169" s="46">
        <v>1</v>
      </c>
      <c r="W5169" s="26">
        <f t="shared" si="4088"/>
        <v>1</v>
      </c>
      <c r="X5169" s="26">
        <f t="shared" si="4089"/>
        <v>1</v>
      </c>
      <c r="Y5169" s="21">
        <v>10</v>
      </c>
      <c r="Z5169" s="22">
        <f t="shared" si="4050"/>
        <v>1088</v>
      </c>
      <c r="AA5169" s="20" t="s">
        <v>5794</v>
      </c>
      <c r="AB5169" s="22"/>
      <c r="AC5169" s="22">
        <v>1</v>
      </c>
      <c r="AD5169" s="22"/>
      <c r="AE5169" s="22">
        <f t="shared" si="4087"/>
        <v>1088</v>
      </c>
      <c r="AF5169" s="22">
        <f t="shared" si="4090"/>
        <v>1088</v>
      </c>
      <c r="AG5169" s="20">
        <f t="shared" si="4091"/>
        <v>1088</v>
      </c>
      <c r="AH5169" s="20" t="str">
        <f>VLOOKUP(U5169,[1]提成计算!B:I,8,FALSE)</f>
        <v xml:space="preserve"> </v>
      </c>
      <c r="AI5169" s="20"/>
      <c r="AJ5169" s="22"/>
      <c r="AK5169" s="22"/>
      <c r="AM5169" s="22"/>
      <c r="AN5169" s="22"/>
      <c r="AO5169" s="22" t="s">
        <v>5792</v>
      </c>
      <c r="AP5169" s="22" t="s">
        <v>1301</v>
      </c>
      <c r="AS5169" s="20"/>
      <c r="AT5169" s="20"/>
      <c r="AU5169" s="20"/>
    </row>
    <row r="5170" spans="1:47" x14ac:dyDescent="0.15">
      <c r="A5170" s="21" t="s">
        <v>1273</v>
      </c>
      <c r="B5170" s="22" t="s">
        <v>918</v>
      </c>
      <c r="C5170" s="22" t="s">
        <v>1178</v>
      </c>
      <c r="D5170" s="22" t="s">
        <v>1179</v>
      </c>
      <c r="E5170" s="22" t="s">
        <v>1236</v>
      </c>
      <c r="F5170" s="22" t="s">
        <v>1250</v>
      </c>
      <c r="G5170" s="22" t="s">
        <v>6531</v>
      </c>
      <c r="I5170" s="22">
        <v>18825570297</v>
      </c>
      <c r="J5170" s="22" t="s">
        <v>924</v>
      </c>
      <c r="K5170" s="22" t="s">
        <v>166</v>
      </c>
      <c r="L5170" s="22" t="s">
        <v>1947</v>
      </c>
      <c r="M5170" s="22">
        <v>400</v>
      </c>
      <c r="N5170" s="22">
        <v>400</v>
      </c>
      <c r="O5170" s="22" t="s">
        <v>927</v>
      </c>
      <c r="P5170" s="22" t="s">
        <v>50</v>
      </c>
      <c r="Q5170" s="28"/>
      <c r="R5170" s="21" t="s">
        <v>147</v>
      </c>
      <c r="S5170" s="25" t="s">
        <v>1234</v>
      </c>
      <c r="T5170" s="21" t="s">
        <v>5850</v>
      </c>
      <c r="U5170" s="21"/>
      <c r="V5170" s="46">
        <v>0.5</v>
      </c>
      <c r="W5170" s="26">
        <f t="shared" si="4088"/>
        <v>0.5</v>
      </c>
      <c r="Y5170" s="21">
        <v>4</v>
      </c>
      <c r="Z5170" s="22">
        <f t="shared" si="4050"/>
        <v>400</v>
      </c>
      <c r="AA5170" s="20" t="s">
        <v>5794</v>
      </c>
      <c r="AB5170" s="22">
        <v>1</v>
      </c>
      <c r="AC5170" s="22"/>
      <c r="AD5170" s="22">
        <f>N5170</f>
        <v>400</v>
      </c>
      <c r="AE5170" s="22"/>
      <c r="AF5170" s="22">
        <f t="shared" si="4090"/>
        <v>400</v>
      </c>
      <c r="AG5170" s="20"/>
      <c r="AH5170" s="22"/>
      <c r="AI5170" s="22"/>
      <c r="AJ5170" s="22">
        <f>N5170</f>
        <v>400</v>
      </c>
      <c r="AK5170" s="22">
        <f>IF(O5170="(传统)XDSL",VLOOKUP(S5170,[1]续费率明细!C:I,7,FALSE)*1,IF(O5170="GPON+XDSL",VLOOKUP(S5170,[1]续费率明细!C:I,7,FALSE)*1,VLOOKUP(S5170,[1]续费率明细!C:I,5,FALSE)*1))</f>
        <v>-40</v>
      </c>
      <c r="AL5170" s="22" t="s">
        <v>1300</v>
      </c>
      <c r="AM5170" s="22"/>
      <c r="AN5170" s="22"/>
      <c r="AO5170" s="22" t="s">
        <v>2216</v>
      </c>
      <c r="AP5170" s="22" t="s">
        <v>2939</v>
      </c>
      <c r="AS5170" s="20"/>
      <c r="AT5170" s="20"/>
      <c r="AU5170" s="20"/>
    </row>
    <row r="5171" spans="1:47" x14ac:dyDescent="0.15">
      <c r="A5171" s="21" t="s">
        <v>1273</v>
      </c>
      <c r="B5171" s="22" t="s">
        <v>918</v>
      </c>
      <c r="C5171" s="22" t="s">
        <v>1178</v>
      </c>
      <c r="D5171" s="22" t="s">
        <v>1183</v>
      </c>
      <c r="E5171" s="22" t="s">
        <v>5931</v>
      </c>
      <c r="F5171" s="22" t="s">
        <v>1250</v>
      </c>
      <c r="G5171" s="22" t="s">
        <v>6532</v>
      </c>
      <c r="I5171" s="22">
        <v>13543727123</v>
      </c>
      <c r="J5171" s="20" t="s">
        <v>2335</v>
      </c>
      <c r="K5171" s="22" t="s">
        <v>1195</v>
      </c>
      <c r="L5171" s="22" t="s">
        <v>1358</v>
      </c>
      <c r="M5171" s="22">
        <v>1088</v>
      </c>
      <c r="N5171" s="22">
        <v>1088</v>
      </c>
      <c r="O5171" s="22" t="s">
        <v>927</v>
      </c>
      <c r="P5171" s="22" t="s">
        <v>50</v>
      </c>
      <c r="Q5171" s="28" t="s">
        <v>2335</v>
      </c>
      <c r="R5171" s="21" t="s">
        <v>77</v>
      </c>
      <c r="S5171" s="21"/>
      <c r="T5171" s="21" t="s">
        <v>1197</v>
      </c>
      <c r="U5171" s="21" t="s">
        <v>6327</v>
      </c>
      <c r="V5171" s="46">
        <v>1</v>
      </c>
      <c r="W5171" s="26">
        <f t="shared" si="4088"/>
        <v>1</v>
      </c>
      <c r="X5171" s="26">
        <f t="shared" si="4089"/>
        <v>1</v>
      </c>
      <c r="Y5171" s="21">
        <v>10</v>
      </c>
      <c r="Z5171" s="22">
        <f t="shared" si="4050"/>
        <v>1088</v>
      </c>
      <c r="AA5171" s="20" t="s">
        <v>2218</v>
      </c>
      <c r="AB5171" s="22"/>
      <c r="AC5171" s="22">
        <v>1</v>
      </c>
      <c r="AD5171" s="22"/>
      <c r="AE5171" s="22">
        <f>N5171</f>
        <v>1088</v>
      </c>
      <c r="AF5171" s="22">
        <f t="shared" si="4090"/>
        <v>1088</v>
      </c>
      <c r="AG5171" s="20">
        <f>N5171</f>
        <v>1088</v>
      </c>
      <c r="AH5171" s="20"/>
      <c r="AI5171" s="20"/>
      <c r="AJ5171" s="22"/>
      <c r="AK5171" s="22"/>
      <c r="AM5171" s="22"/>
      <c r="AN5171" s="22"/>
      <c r="AO5171" s="22" t="s">
        <v>5792</v>
      </c>
      <c r="AP5171" s="22" t="s">
        <v>1301</v>
      </c>
      <c r="AS5171" s="20"/>
      <c r="AT5171" s="20"/>
      <c r="AU5171" s="20"/>
    </row>
    <row r="5172" spans="1:47" x14ac:dyDescent="0.15">
      <c r="A5172" s="21" t="s">
        <v>1273</v>
      </c>
      <c r="B5172" s="22" t="s">
        <v>918</v>
      </c>
      <c r="C5172" s="22" t="s">
        <v>1178</v>
      </c>
      <c r="D5172" s="22" t="s">
        <v>1189</v>
      </c>
      <c r="E5172" s="22" t="s">
        <v>1218</v>
      </c>
      <c r="F5172" s="22" t="s">
        <v>1250</v>
      </c>
      <c r="G5172" s="22" t="s">
        <v>6533</v>
      </c>
      <c r="I5172" s="22">
        <v>13725771371</v>
      </c>
      <c r="J5172" s="22" t="s">
        <v>924</v>
      </c>
      <c r="K5172" s="22" t="s">
        <v>1169</v>
      </c>
      <c r="L5172" s="22" t="s">
        <v>1918</v>
      </c>
      <c r="M5172" s="22">
        <v>680</v>
      </c>
      <c r="N5172" s="22">
        <v>680</v>
      </c>
      <c r="O5172" s="22" t="s">
        <v>1262</v>
      </c>
      <c r="P5172" s="22" t="s">
        <v>50</v>
      </c>
      <c r="Q5172" s="28"/>
      <c r="R5172" s="21" t="s">
        <v>117</v>
      </c>
      <c r="S5172" s="25" t="s">
        <v>1220</v>
      </c>
      <c r="T5172" s="21" t="s">
        <v>5850</v>
      </c>
      <c r="U5172" s="21"/>
      <c r="V5172" s="46">
        <v>1</v>
      </c>
      <c r="W5172" s="26">
        <f t="shared" si="4088"/>
        <v>1</v>
      </c>
      <c r="Y5172" s="21">
        <v>4</v>
      </c>
      <c r="Z5172" s="22">
        <f t="shared" si="4050"/>
        <v>680</v>
      </c>
      <c r="AA5172" s="20" t="s">
        <v>5794</v>
      </c>
      <c r="AB5172" s="22">
        <v>1</v>
      </c>
      <c r="AC5172" s="22"/>
      <c r="AD5172" s="22">
        <f t="shared" ref="AD5172:AD5173" si="4092">N5172</f>
        <v>680</v>
      </c>
      <c r="AE5172" s="22"/>
      <c r="AF5172" s="22">
        <f t="shared" si="4090"/>
        <v>680</v>
      </c>
      <c r="AG5172" s="20"/>
      <c r="AH5172" s="22"/>
      <c r="AI5172" s="22"/>
      <c r="AJ5172" s="22">
        <f t="shared" ref="AJ5172:AJ5173" si="4093">N5172</f>
        <v>680</v>
      </c>
      <c r="AK5172" s="22">
        <f>IF(O5172="(传统)XDSL",VLOOKUP(S5172,[1]续费率明细!C:I,7,FALSE)*1,IF(O5172="GPON+XDSL",VLOOKUP(S5172,[1]续费率明细!C:I,7,FALSE)*1,VLOOKUP(S5172,[1]续费率明细!C:I,5,FALSE)*1))</f>
        <v>-40</v>
      </c>
      <c r="AL5172" s="22" t="s">
        <v>1309</v>
      </c>
      <c r="AM5172" s="22"/>
      <c r="AN5172" s="22"/>
      <c r="AO5172" s="22" t="s">
        <v>5792</v>
      </c>
      <c r="AP5172" s="22" t="s">
        <v>5805</v>
      </c>
      <c r="AS5172" s="20"/>
      <c r="AT5172" s="20"/>
      <c r="AU5172" s="20"/>
    </row>
    <row r="5173" spans="1:47" x14ac:dyDescent="0.15">
      <c r="A5173" s="21" t="s">
        <v>1273</v>
      </c>
      <c r="B5173" s="22" t="s">
        <v>918</v>
      </c>
      <c r="C5173" s="22" t="s">
        <v>1178</v>
      </c>
      <c r="D5173" s="22" t="s">
        <v>1189</v>
      </c>
      <c r="E5173" s="22" t="s">
        <v>6077</v>
      </c>
      <c r="F5173" s="22" t="s">
        <v>1250</v>
      </c>
      <c r="G5173" s="22" t="s">
        <v>6534</v>
      </c>
      <c r="I5173" s="22">
        <v>15818466306</v>
      </c>
      <c r="J5173" s="22" t="s">
        <v>924</v>
      </c>
      <c r="K5173" s="22" t="s">
        <v>351</v>
      </c>
      <c r="L5173" s="22" t="s">
        <v>1918</v>
      </c>
      <c r="M5173" s="22">
        <v>680</v>
      </c>
      <c r="N5173" s="22">
        <v>680</v>
      </c>
      <c r="O5173" s="22" t="s">
        <v>927</v>
      </c>
      <c r="P5173" s="22" t="s">
        <v>50</v>
      </c>
      <c r="Q5173" s="28"/>
      <c r="R5173" s="21" t="s">
        <v>117</v>
      </c>
      <c r="S5173" s="25" t="s">
        <v>1201</v>
      </c>
      <c r="T5173" s="21" t="s">
        <v>53</v>
      </c>
      <c r="U5173" s="21" t="s">
        <v>5925</v>
      </c>
      <c r="V5173" s="46">
        <v>1</v>
      </c>
      <c r="W5173" s="26">
        <f t="shared" si="4088"/>
        <v>1</v>
      </c>
      <c r="Y5173" s="21">
        <v>4</v>
      </c>
      <c r="Z5173" s="22">
        <f t="shared" si="4050"/>
        <v>680</v>
      </c>
      <c r="AA5173" s="20" t="s">
        <v>5794</v>
      </c>
      <c r="AB5173" s="22">
        <v>1</v>
      </c>
      <c r="AC5173" s="22"/>
      <c r="AD5173" s="22">
        <f t="shared" si="4092"/>
        <v>680</v>
      </c>
      <c r="AE5173" s="22"/>
      <c r="AF5173" s="22">
        <f t="shared" si="4090"/>
        <v>680</v>
      </c>
      <c r="AG5173" s="20"/>
      <c r="AH5173" s="22"/>
      <c r="AI5173" s="22"/>
      <c r="AJ5173" s="22">
        <f t="shared" si="4093"/>
        <v>680</v>
      </c>
      <c r="AK5173" s="22">
        <f>IF(O5173="(传统)XDSL",VLOOKUP(S5173,[2]直销续费率明细!C:I,7,FALSE)*1,IF(O5173="GPON+XDSL",VLOOKUP(S5173,[2]直销续费率明细!C:I,7,FALSE)*1,VLOOKUP(S5173,[2]直销续费率明细!C:I,5,FALSE)*1))</f>
        <v>-40</v>
      </c>
      <c r="AL5173" s="22" t="s">
        <v>1309</v>
      </c>
      <c r="AM5173" s="22"/>
      <c r="AN5173" s="22"/>
      <c r="AO5173" s="22" t="s">
        <v>5792</v>
      </c>
      <c r="AP5173" s="22" t="s">
        <v>5805</v>
      </c>
      <c r="AS5173" s="20">
        <f>IF(Y5173&gt;=10,VLOOKUP(U5173,[2]提成计算!B:T,19,FALSE),VLOOKUP(U5173,[2]提成计算!B:T,18,FALSE))</f>
        <v>7.0000000000000007E-2</v>
      </c>
      <c r="AT5173" s="20">
        <f t="shared" ref="AT5173" si="4094">IF(AD5173*AS5173&gt;0,AD5173*AS5173,AE5173*AS5173)</f>
        <v>47.6</v>
      </c>
      <c r="AU5173" s="20">
        <f t="shared" ref="AU5173" si="4095">IF(AND(AK5173&lt;0,AK5173+AT5173&lt;0),-AT5173,AK5173)</f>
        <v>-40</v>
      </c>
    </row>
    <row r="5174" spans="1:47" x14ac:dyDescent="0.15">
      <c r="A5174" s="21" t="s">
        <v>1273</v>
      </c>
      <c r="B5174" s="22" t="s">
        <v>918</v>
      </c>
      <c r="C5174" s="22" t="s">
        <v>1178</v>
      </c>
      <c r="D5174" s="22" t="s">
        <v>1179</v>
      </c>
      <c r="E5174" s="22" t="s">
        <v>1236</v>
      </c>
      <c r="F5174" s="22" t="s">
        <v>1250</v>
      </c>
      <c r="G5174" s="22" t="s">
        <v>6535</v>
      </c>
      <c r="I5174" s="22">
        <v>15876909649</v>
      </c>
      <c r="J5174" s="22" t="s">
        <v>1268</v>
      </c>
      <c r="K5174" s="22" t="s">
        <v>1238</v>
      </c>
      <c r="L5174" s="22" t="s">
        <v>1358</v>
      </c>
      <c r="M5174" s="22">
        <v>1088</v>
      </c>
      <c r="N5174" s="22">
        <v>1088</v>
      </c>
      <c r="O5174" s="22" t="s">
        <v>927</v>
      </c>
      <c r="P5174" s="22" t="s">
        <v>50</v>
      </c>
      <c r="Q5174" s="28"/>
      <c r="R5174" s="21" t="s">
        <v>147</v>
      </c>
      <c r="S5174" s="21"/>
      <c r="T5174" s="21" t="s">
        <v>53</v>
      </c>
      <c r="U5174" s="21" t="s">
        <v>6043</v>
      </c>
      <c r="V5174" s="46">
        <v>1</v>
      </c>
      <c r="W5174" s="26">
        <f t="shared" si="4088"/>
        <v>1</v>
      </c>
      <c r="X5174" s="26">
        <f t="shared" si="4089"/>
        <v>1</v>
      </c>
      <c r="Y5174" s="21">
        <v>10</v>
      </c>
      <c r="Z5174" s="22">
        <f t="shared" si="4050"/>
        <v>1088</v>
      </c>
      <c r="AA5174" s="20" t="s">
        <v>5794</v>
      </c>
      <c r="AB5174" s="22"/>
      <c r="AC5174" s="22">
        <v>1</v>
      </c>
      <c r="AD5174" s="22"/>
      <c r="AE5174" s="22">
        <f t="shared" ref="AE5174:AE5180" si="4096">N5174</f>
        <v>1088</v>
      </c>
      <c r="AF5174" s="22">
        <f t="shared" si="4090"/>
        <v>1088</v>
      </c>
      <c r="AG5174" s="20">
        <f t="shared" ref="AG5174:AG5176" si="4097">N5174</f>
        <v>1088</v>
      </c>
      <c r="AH5174" s="20" t="str">
        <f>VLOOKUP(U5174,[1]提成计算!B:I,8,FALSE)</f>
        <v xml:space="preserve"> </v>
      </c>
      <c r="AI5174" s="20"/>
      <c r="AJ5174" s="22"/>
      <c r="AK5174" s="22"/>
      <c r="AM5174" s="22"/>
      <c r="AN5174" s="22"/>
      <c r="AO5174" s="22" t="s">
        <v>5792</v>
      </c>
      <c r="AP5174" s="22" t="s">
        <v>1301</v>
      </c>
      <c r="AS5174" s="20"/>
      <c r="AT5174" s="20"/>
      <c r="AU5174" s="20"/>
    </row>
    <row r="5175" spans="1:47" x14ac:dyDescent="0.15">
      <c r="A5175" s="21" t="s">
        <v>1273</v>
      </c>
      <c r="B5175" s="22" t="s">
        <v>918</v>
      </c>
      <c r="C5175" s="22" t="s">
        <v>1178</v>
      </c>
      <c r="D5175" s="22" t="s">
        <v>1183</v>
      </c>
      <c r="E5175" s="22" t="s">
        <v>1622</v>
      </c>
      <c r="F5175" s="22" t="s">
        <v>1250</v>
      </c>
      <c r="G5175" s="22" t="s">
        <v>6536</v>
      </c>
      <c r="I5175" s="22">
        <v>13757696873</v>
      </c>
      <c r="J5175" s="22" t="s">
        <v>1268</v>
      </c>
      <c r="K5175" s="22" t="s">
        <v>5853</v>
      </c>
      <c r="L5175" s="22" t="s">
        <v>1358</v>
      </c>
      <c r="M5175" s="22">
        <v>1088</v>
      </c>
      <c r="N5175" s="22">
        <v>1088</v>
      </c>
      <c r="O5175" s="22" t="s">
        <v>927</v>
      </c>
      <c r="P5175" s="22" t="s">
        <v>50</v>
      </c>
      <c r="Q5175" s="28"/>
      <c r="R5175" s="21" t="s">
        <v>77</v>
      </c>
      <c r="S5175" s="21"/>
      <c r="T5175" s="21" t="s">
        <v>53</v>
      </c>
      <c r="U5175" s="21" t="s">
        <v>5901</v>
      </c>
      <c r="V5175" s="46">
        <v>1</v>
      </c>
      <c r="W5175" s="26">
        <f t="shared" si="4088"/>
        <v>1</v>
      </c>
      <c r="X5175" s="26">
        <f t="shared" si="4089"/>
        <v>1</v>
      </c>
      <c r="Y5175" s="21">
        <v>10</v>
      </c>
      <c r="Z5175" s="22">
        <f t="shared" si="4050"/>
        <v>1088</v>
      </c>
      <c r="AA5175" s="20" t="s">
        <v>5794</v>
      </c>
      <c r="AB5175" s="22"/>
      <c r="AC5175" s="22">
        <v>1</v>
      </c>
      <c r="AD5175" s="22"/>
      <c r="AE5175" s="22">
        <f t="shared" si="4096"/>
        <v>1088</v>
      </c>
      <c r="AF5175" s="22">
        <f t="shared" si="4090"/>
        <v>1088</v>
      </c>
      <c r="AG5175" s="20">
        <f t="shared" si="4097"/>
        <v>1088</v>
      </c>
      <c r="AH5175" s="20" t="str">
        <f>VLOOKUP(U5175,[1]提成计算!B:I,8,FALSE)</f>
        <v xml:space="preserve"> </v>
      </c>
      <c r="AI5175" s="20"/>
      <c r="AJ5175" s="22"/>
      <c r="AK5175" s="22"/>
      <c r="AM5175" s="22"/>
      <c r="AN5175" s="22"/>
      <c r="AO5175" s="22" t="s">
        <v>5792</v>
      </c>
      <c r="AP5175" s="22" t="s">
        <v>1301</v>
      </c>
      <c r="AS5175" s="20"/>
      <c r="AT5175" s="20"/>
      <c r="AU5175" s="20"/>
    </row>
    <row r="5176" spans="1:47" x14ac:dyDescent="0.15">
      <c r="A5176" s="21" t="s">
        <v>1273</v>
      </c>
      <c r="B5176" s="22" t="s">
        <v>918</v>
      </c>
      <c r="C5176" s="22" t="s">
        <v>1178</v>
      </c>
      <c r="D5176" s="22" t="s">
        <v>1183</v>
      </c>
      <c r="E5176" s="22" t="s">
        <v>5931</v>
      </c>
      <c r="F5176" s="22" t="s">
        <v>1250</v>
      </c>
      <c r="G5176" s="22" t="s">
        <v>6537</v>
      </c>
      <c r="I5176" s="22">
        <v>13925895898</v>
      </c>
      <c r="J5176" s="20" t="s">
        <v>6305</v>
      </c>
      <c r="K5176" s="22" t="s">
        <v>1195</v>
      </c>
      <c r="L5176" s="22" t="s">
        <v>1358</v>
      </c>
      <c r="M5176" s="22">
        <v>1088</v>
      </c>
      <c r="N5176" s="22">
        <v>1088</v>
      </c>
      <c r="O5176" s="22" t="s">
        <v>927</v>
      </c>
      <c r="P5176" s="22" t="s">
        <v>50</v>
      </c>
      <c r="Q5176" s="28" t="s">
        <v>6305</v>
      </c>
      <c r="R5176" s="21" t="s">
        <v>77</v>
      </c>
      <c r="S5176" s="21"/>
      <c r="T5176" s="21" t="s">
        <v>1197</v>
      </c>
      <c r="U5176" s="21" t="s">
        <v>6216</v>
      </c>
      <c r="V5176" s="46">
        <v>1</v>
      </c>
      <c r="W5176" s="26">
        <f t="shared" si="4088"/>
        <v>1</v>
      </c>
      <c r="X5176" s="26">
        <f t="shared" si="4089"/>
        <v>1</v>
      </c>
      <c r="Y5176" s="21">
        <v>10</v>
      </c>
      <c r="Z5176" s="22">
        <f t="shared" si="4050"/>
        <v>1088</v>
      </c>
      <c r="AA5176" s="20" t="s">
        <v>5794</v>
      </c>
      <c r="AB5176" s="22"/>
      <c r="AC5176" s="22">
        <v>1</v>
      </c>
      <c r="AD5176" s="22"/>
      <c r="AE5176" s="22">
        <f t="shared" si="4096"/>
        <v>1088</v>
      </c>
      <c r="AF5176" s="22">
        <f t="shared" si="4090"/>
        <v>1088</v>
      </c>
      <c r="AG5176" s="20">
        <f t="shared" si="4097"/>
        <v>1088</v>
      </c>
      <c r="AH5176" s="20"/>
      <c r="AI5176" s="20"/>
      <c r="AJ5176" s="22"/>
      <c r="AK5176" s="22"/>
      <c r="AM5176" s="22"/>
      <c r="AN5176" s="22"/>
      <c r="AO5176" s="22" t="s">
        <v>5792</v>
      </c>
      <c r="AP5176" s="22" t="s">
        <v>1301</v>
      </c>
      <c r="AS5176" s="20"/>
      <c r="AT5176" s="20"/>
      <c r="AU5176" s="20"/>
    </row>
    <row r="5177" spans="1:47" x14ac:dyDescent="0.15">
      <c r="A5177" s="21" t="s">
        <v>1273</v>
      </c>
      <c r="B5177" s="22" t="s">
        <v>918</v>
      </c>
      <c r="C5177" s="22" t="s">
        <v>1178</v>
      </c>
      <c r="D5177" s="22" t="s">
        <v>1183</v>
      </c>
      <c r="E5177" s="22" t="s">
        <v>1184</v>
      </c>
      <c r="F5177" s="22" t="s">
        <v>1250</v>
      </c>
      <c r="G5177" s="22" t="s">
        <v>6538</v>
      </c>
      <c r="I5177" s="22">
        <v>13713497758</v>
      </c>
      <c r="J5177" s="22" t="s">
        <v>924</v>
      </c>
      <c r="K5177" s="22" t="s">
        <v>6251</v>
      </c>
      <c r="L5177" s="22" t="s">
        <v>1299</v>
      </c>
      <c r="M5177" s="22">
        <v>888</v>
      </c>
      <c r="N5177" s="22">
        <v>888</v>
      </c>
      <c r="O5177" s="22" t="s">
        <v>927</v>
      </c>
      <c r="P5177" s="22" t="s">
        <v>50</v>
      </c>
      <c r="Q5177" s="28"/>
      <c r="R5177" s="21" t="s">
        <v>77</v>
      </c>
      <c r="S5177" s="25" t="s">
        <v>1187</v>
      </c>
      <c r="T5177" s="20" t="s">
        <v>6248</v>
      </c>
      <c r="U5177" s="21" t="s">
        <v>6249</v>
      </c>
      <c r="V5177" s="46">
        <v>1</v>
      </c>
      <c r="W5177" s="26">
        <f t="shared" si="4088"/>
        <v>1</v>
      </c>
      <c r="Y5177" s="21">
        <v>12</v>
      </c>
      <c r="Z5177" s="22">
        <f t="shared" si="4050"/>
        <v>888</v>
      </c>
      <c r="AA5177" s="20" t="s">
        <v>5794</v>
      </c>
      <c r="AB5177" s="22"/>
      <c r="AC5177" s="22">
        <v>1</v>
      </c>
      <c r="AD5177" s="22"/>
      <c r="AE5177" s="22">
        <f t="shared" si="4096"/>
        <v>888</v>
      </c>
      <c r="AF5177" s="22">
        <f t="shared" si="4090"/>
        <v>888</v>
      </c>
      <c r="AG5177" s="20"/>
      <c r="AH5177" s="22"/>
      <c r="AI5177" s="22"/>
      <c r="AJ5177" s="22">
        <f>N5177</f>
        <v>888</v>
      </c>
      <c r="AK5177" s="22">
        <f>IF(O5177="(传统)XDSL",VLOOKUP(S5177,[1]续费率明细!C:I,7,FALSE)*1,IF(O5177="GPON+XDSL",VLOOKUP(S5177,[1]续费率明细!C:I,7,FALSE)*1,VLOOKUP(S5177,[1]续费率明细!C:I,5,FALSE)*1))</f>
        <v>-40</v>
      </c>
      <c r="AL5177" s="22" t="s">
        <v>1300</v>
      </c>
      <c r="AM5177" s="22"/>
      <c r="AN5177" s="22"/>
      <c r="AO5177" s="22" t="s">
        <v>5792</v>
      </c>
      <c r="AP5177" s="22" t="s">
        <v>1301</v>
      </c>
      <c r="AS5177" s="20">
        <f>IF(Y5177&gt;=10,VLOOKUP(S5177,[2]提成计算!D:T,17,FALSE),VLOOKUP(S5177,[2]提成计算!D:T,16,FALSE))</f>
        <v>0.09</v>
      </c>
      <c r="AT5177" s="20">
        <f t="shared" ref="AT5177" si="4098">IF(AD5177*AS5177&gt;0,AD5177*AS5177,AE5177*AS5177)</f>
        <v>79.92</v>
      </c>
      <c r="AU5177" s="20">
        <f>IF(AND(AK5177&lt;0,AK5177+AT5177&lt;0),-AT5177,AK5177)</f>
        <v>-40</v>
      </c>
    </row>
    <row r="5178" spans="1:47" x14ac:dyDescent="0.15">
      <c r="A5178" s="21" t="s">
        <v>1273</v>
      </c>
      <c r="B5178" s="22" t="s">
        <v>918</v>
      </c>
      <c r="C5178" s="22" t="s">
        <v>1178</v>
      </c>
      <c r="D5178" s="22" t="s">
        <v>1183</v>
      </c>
      <c r="E5178" s="22" t="s">
        <v>5931</v>
      </c>
      <c r="F5178" s="22" t="s">
        <v>1250</v>
      </c>
      <c r="G5178" s="22" t="s">
        <v>6539</v>
      </c>
      <c r="I5178" s="22">
        <v>15989661144</v>
      </c>
      <c r="J5178" s="20" t="s">
        <v>6305</v>
      </c>
      <c r="K5178" s="22" t="s">
        <v>1195</v>
      </c>
      <c r="L5178" s="22" t="s">
        <v>1358</v>
      </c>
      <c r="M5178" s="22">
        <v>1088</v>
      </c>
      <c r="N5178" s="22">
        <v>1088</v>
      </c>
      <c r="O5178" s="22" t="s">
        <v>927</v>
      </c>
      <c r="P5178" s="22" t="s">
        <v>50</v>
      </c>
      <c r="Q5178" s="28" t="s">
        <v>6305</v>
      </c>
      <c r="R5178" s="21" t="s">
        <v>77</v>
      </c>
      <c r="S5178" s="21"/>
      <c r="T5178" s="21" t="s">
        <v>1197</v>
      </c>
      <c r="U5178" s="21" t="s">
        <v>6216</v>
      </c>
      <c r="V5178" s="46">
        <v>1</v>
      </c>
      <c r="W5178" s="26">
        <f t="shared" si="4088"/>
        <v>1</v>
      </c>
      <c r="X5178" s="26">
        <f t="shared" si="4089"/>
        <v>1</v>
      </c>
      <c r="Y5178" s="21">
        <v>10</v>
      </c>
      <c r="Z5178" s="22">
        <f t="shared" si="4050"/>
        <v>1088</v>
      </c>
      <c r="AA5178" s="20" t="s">
        <v>5794</v>
      </c>
      <c r="AB5178" s="22"/>
      <c r="AC5178" s="22">
        <v>1</v>
      </c>
      <c r="AD5178" s="22"/>
      <c r="AE5178" s="22">
        <f t="shared" si="4096"/>
        <v>1088</v>
      </c>
      <c r="AF5178" s="22">
        <f t="shared" si="4090"/>
        <v>1088</v>
      </c>
      <c r="AG5178" s="20">
        <f>N5178</f>
        <v>1088</v>
      </c>
      <c r="AH5178" s="20"/>
      <c r="AI5178" s="20"/>
      <c r="AJ5178" s="22"/>
      <c r="AK5178" s="22"/>
      <c r="AM5178" s="22"/>
      <c r="AN5178" s="22"/>
      <c r="AO5178" s="22" t="s">
        <v>5792</v>
      </c>
      <c r="AP5178" s="22" t="s">
        <v>1301</v>
      </c>
      <c r="AS5178" s="20"/>
      <c r="AT5178" s="20"/>
      <c r="AU5178" s="20"/>
    </row>
    <row r="5179" spans="1:47" x14ac:dyDescent="0.15">
      <c r="A5179" s="21" t="s">
        <v>1273</v>
      </c>
      <c r="B5179" s="22" t="s">
        <v>918</v>
      </c>
      <c r="C5179" s="22" t="s">
        <v>1178</v>
      </c>
      <c r="D5179" s="22" t="s">
        <v>1189</v>
      </c>
      <c r="E5179" s="22" t="s">
        <v>1190</v>
      </c>
      <c r="F5179" s="22" t="s">
        <v>1250</v>
      </c>
      <c r="G5179" s="22" t="s">
        <v>6540</v>
      </c>
      <c r="I5179" s="22">
        <v>13416707773</v>
      </c>
      <c r="J5179" s="22" t="s">
        <v>924</v>
      </c>
      <c r="K5179" s="22" t="s">
        <v>1169</v>
      </c>
      <c r="L5179" s="22" t="s">
        <v>1299</v>
      </c>
      <c r="M5179" s="22">
        <v>888</v>
      </c>
      <c r="N5179" s="22">
        <v>888</v>
      </c>
      <c r="O5179" s="22" t="s">
        <v>927</v>
      </c>
      <c r="P5179" s="22" t="s">
        <v>50</v>
      </c>
      <c r="Q5179" s="28"/>
      <c r="R5179" s="21" t="s">
        <v>117</v>
      </c>
      <c r="S5179" s="25" t="s">
        <v>1192</v>
      </c>
      <c r="T5179" s="21" t="s">
        <v>5850</v>
      </c>
      <c r="U5179" s="21"/>
      <c r="V5179" s="46">
        <v>1</v>
      </c>
      <c r="W5179" s="26">
        <f t="shared" si="4088"/>
        <v>1</v>
      </c>
      <c r="Y5179" s="21">
        <v>12</v>
      </c>
      <c r="Z5179" s="22">
        <f t="shared" si="4050"/>
        <v>888</v>
      </c>
      <c r="AA5179" s="20" t="s">
        <v>5794</v>
      </c>
      <c r="AB5179" s="22"/>
      <c r="AC5179" s="22">
        <v>1</v>
      </c>
      <c r="AD5179" s="22"/>
      <c r="AE5179" s="22">
        <f t="shared" si="4096"/>
        <v>888</v>
      </c>
      <c r="AF5179" s="22">
        <f t="shared" si="4090"/>
        <v>888</v>
      </c>
      <c r="AG5179" s="20"/>
      <c r="AH5179" s="22"/>
      <c r="AI5179" s="22"/>
      <c r="AJ5179" s="22">
        <f>N5179</f>
        <v>888</v>
      </c>
      <c r="AK5179" s="22">
        <f>IF(O5179="(传统)XDSL",VLOOKUP(S5179,[1]续费率明细!C:I,7,FALSE)*1,IF(O5179="GPON+XDSL",VLOOKUP(S5179,[1]续费率明细!C:I,7,FALSE)*1,VLOOKUP(S5179,[1]续费率明细!C:I,5,FALSE)*1))</f>
        <v>-40</v>
      </c>
      <c r="AL5179" s="22" t="s">
        <v>1309</v>
      </c>
      <c r="AM5179" s="22"/>
      <c r="AN5179" s="22"/>
      <c r="AO5179" s="22" t="s">
        <v>5792</v>
      </c>
      <c r="AP5179" s="22" t="s">
        <v>1301</v>
      </c>
      <c r="AS5179" s="20"/>
      <c r="AT5179" s="20"/>
      <c r="AU5179" s="20"/>
    </row>
    <row r="5180" spans="1:47" x14ac:dyDescent="0.15">
      <c r="A5180" s="21" t="s">
        <v>1273</v>
      </c>
      <c r="B5180" s="22" t="s">
        <v>918</v>
      </c>
      <c r="C5180" s="22" t="s">
        <v>1178</v>
      </c>
      <c r="D5180" s="22" t="s">
        <v>1183</v>
      </c>
      <c r="E5180" s="22" t="s">
        <v>1622</v>
      </c>
      <c r="F5180" s="22" t="s">
        <v>1250</v>
      </c>
      <c r="G5180" s="22" t="s">
        <v>6541</v>
      </c>
      <c r="I5180" s="22">
        <v>13717429853</v>
      </c>
      <c r="J5180" s="22" t="s">
        <v>1268</v>
      </c>
      <c r="K5180" s="22" t="s">
        <v>5853</v>
      </c>
      <c r="L5180" s="22" t="s">
        <v>1358</v>
      </c>
      <c r="M5180" s="22">
        <v>1088</v>
      </c>
      <c r="N5180" s="22">
        <v>1088</v>
      </c>
      <c r="O5180" s="22" t="s">
        <v>927</v>
      </c>
      <c r="P5180" s="22" t="s">
        <v>50</v>
      </c>
      <c r="Q5180" s="28"/>
      <c r="R5180" s="21" t="s">
        <v>77</v>
      </c>
      <c r="S5180" s="21"/>
      <c r="T5180" s="21" t="s">
        <v>53</v>
      </c>
      <c r="U5180" s="21" t="s">
        <v>5901</v>
      </c>
      <c r="V5180" s="46">
        <v>1</v>
      </c>
      <c r="W5180" s="26">
        <f t="shared" si="4088"/>
        <v>1</v>
      </c>
      <c r="X5180" s="26">
        <f t="shared" si="4089"/>
        <v>1</v>
      </c>
      <c r="Y5180" s="21">
        <v>10</v>
      </c>
      <c r="Z5180" s="22">
        <f t="shared" si="4050"/>
        <v>1088</v>
      </c>
      <c r="AA5180" s="20" t="s">
        <v>5794</v>
      </c>
      <c r="AB5180" s="22"/>
      <c r="AC5180" s="22">
        <v>1</v>
      </c>
      <c r="AD5180" s="22"/>
      <c r="AE5180" s="22">
        <f t="shared" si="4096"/>
        <v>1088</v>
      </c>
      <c r="AF5180" s="22">
        <f t="shared" si="4090"/>
        <v>1088</v>
      </c>
      <c r="AG5180" s="20">
        <f>N5180</f>
        <v>1088</v>
      </c>
      <c r="AH5180" s="20" t="str">
        <f>VLOOKUP(U5180,[1]提成计算!B:I,8,FALSE)</f>
        <v xml:space="preserve"> </v>
      </c>
      <c r="AI5180" s="20"/>
      <c r="AJ5180" s="22"/>
      <c r="AK5180" s="22"/>
      <c r="AM5180" s="22"/>
      <c r="AN5180" s="22"/>
      <c r="AO5180" s="22" t="s">
        <v>2216</v>
      </c>
      <c r="AP5180" s="22" t="s">
        <v>1301</v>
      </c>
      <c r="AS5180" s="20"/>
      <c r="AT5180" s="20"/>
      <c r="AU5180" s="20"/>
    </row>
    <row r="5181" spans="1:47" x14ac:dyDescent="0.15">
      <c r="A5181" s="21" t="s">
        <v>1273</v>
      </c>
      <c r="B5181" s="22" t="s">
        <v>918</v>
      </c>
      <c r="C5181" s="22" t="s">
        <v>1178</v>
      </c>
      <c r="D5181" s="22" t="s">
        <v>1189</v>
      </c>
      <c r="E5181" s="22" t="s">
        <v>1218</v>
      </c>
      <c r="F5181" s="22" t="s">
        <v>1250</v>
      </c>
      <c r="G5181" s="22" t="s">
        <v>6542</v>
      </c>
      <c r="I5181" s="22">
        <v>13431387089</v>
      </c>
      <c r="J5181" s="22" t="s">
        <v>924</v>
      </c>
      <c r="K5181" s="22" t="s">
        <v>230</v>
      </c>
      <c r="L5181" s="22" t="s">
        <v>1918</v>
      </c>
      <c r="M5181" s="22">
        <v>680</v>
      </c>
      <c r="N5181" s="22">
        <v>680</v>
      </c>
      <c r="O5181" s="22" t="s">
        <v>1262</v>
      </c>
      <c r="P5181" s="22" t="s">
        <v>50</v>
      </c>
      <c r="Q5181" s="28"/>
      <c r="R5181" s="21" t="s">
        <v>117</v>
      </c>
      <c r="S5181" s="25" t="s">
        <v>1220</v>
      </c>
      <c r="T5181" s="21" t="s">
        <v>53</v>
      </c>
      <c r="U5181" s="21" t="s">
        <v>5927</v>
      </c>
      <c r="V5181" s="46">
        <v>1</v>
      </c>
      <c r="W5181" s="26">
        <f t="shared" si="4088"/>
        <v>1</v>
      </c>
      <c r="Y5181" s="21">
        <v>4</v>
      </c>
      <c r="Z5181" s="22">
        <f t="shared" si="4050"/>
        <v>680</v>
      </c>
      <c r="AA5181" s="20" t="s">
        <v>2218</v>
      </c>
      <c r="AB5181" s="22">
        <v>1</v>
      </c>
      <c r="AC5181" s="22"/>
      <c r="AD5181" s="22">
        <f>N5181</f>
        <v>680</v>
      </c>
      <c r="AE5181" s="22"/>
      <c r="AF5181" s="22">
        <f t="shared" si="4090"/>
        <v>680</v>
      </c>
      <c r="AG5181" s="20"/>
      <c r="AH5181" s="22"/>
      <c r="AI5181" s="22"/>
      <c r="AJ5181" s="22">
        <f t="shared" ref="AJ5181:AJ5183" si="4099">N5181</f>
        <v>680</v>
      </c>
      <c r="AK5181" s="22">
        <f>IF(O5181="(传统)XDSL",VLOOKUP(S5181,[2]直销续费率明细!C:I,7,FALSE)*1,IF(O5181="GPON+XDSL",VLOOKUP(S5181,[2]直销续费率明细!C:I,7,FALSE)*1,VLOOKUP(S5181,[2]直销续费率明细!C:I,5,FALSE)*1))</f>
        <v>-40</v>
      </c>
      <c r="AL5181" s="22" t="s">
        <v>1309</v>
      </c>
      <c r="AM5181" s="22"/>
      <c r="AN5181" s="22"/>
      <c r="AO5181" s="22" t="s">
        <v>5792</v>
      </c>
      <c r="AP5181" s="22" t="s">
        <v>5805</v>
      </c>
      <c r="AS5181" s="20">
        <f>IF(Y5181&gt;=10,VLOOKUP(U5181,[2]提成计算!B:T,19,FALSE),VLOOKUP(U5181,[2]提成计算!B:T,18,FALSE))</f>
        <v>0.06</v>
      </c>
      <c r="AT5181" s="20">
        <f t="shared" ref="AT5181:AT5183" si="4100">IF(AD5181*AS5181&gt;0,AD5181*AS5181,AE5181*AS5181)</f>
        <v>40.799999999999997</v>
      </c>
      <c r="AU5181" s="20">
        <f t="shared" ref="AU5181:AU5183" si="4101">IF(AND(AK5181&lt;0,AK5181+AT5181&lt;0),-AT5181,AK5181)</f>
        <v>-40</v>
      </c>
    </row>
    <row r="5182" spans="1:47" x14ac:dyDescent="0.15">
      <c r="A5182" s="21" t="s">
        <v>1273</v>
      </c>
      <c r="B5182" s="22" t="s">
        <v>918</v>
      </c>
      <c r="C5182" s="22" t="s">
        <v>1178</v>
      </c>
      <c r="D5182" s="22" t="s">
        <v>1183</v>
      </c>
      <c r="E5182" s="22" t="s">
        <v>1184</v>
      </c>
      <c r="F5182" s="22" t="s">
        <v>1250</v>
      </c>
      <c r="G5182" s="22" t="s">
        <v>6543</v>
      </c>
      <c r="I5182" s="22">
        <v>15218763026</v>
      </c>
      <c r="J5182" s="22" t="s">
        <v>924</v>
      </c>
      <c r="K5182" s="22" t="s">
        <v>1186</v>
      </c>
      <c r="L5182" s="22" t="s">
        <v>1299</v>
      </c>
      <c r="M5182" s="22">
        <v>888</v>
      </c>
      <c r="N5182" s="22">
        <v>888</v>
      </c>
      <c r="O5182" s="22" t="s">
        <v>927</v>
      </c>
      <c r="P5182" s="22" t="s">
        <v>50</v>
      </c>
      <c r="Q5182" s="28"/>
      <c r="R5182" s="21" t="s">
        <v>77</v>
      </c>
      <c r="S5182" s="25" t="s">
        <v>1187</v>
      </c>
      <c r="T5182" s="21" t="s">
        <v>53</v>
      </c>
      <c r="U5182" s="21" t="s">
        <v>5972</v>
      </c>
      <c r="V5182" s="46">
        <v>1</v>
      </c>
      <c r="W5182" s="26">
        <f t="shared" si="4088"/>
        <v>1</v>
      </c>
      <c r="Y5182" s="21">
        <v>12</v>
      </c>
      <c r="Z5182" s="22">
        <f t="shared" ref="Z5182:Z5245" si="4102">N5182</f>
        <v>888</v>
      </c>
      <c r="AA5182" s="20" t="s">
        <v>5794</v>
      </c>
      <c r="AB5182" s="22"/>
      <c r="AC5182" s="22">
        <v>1</v>
      </c>
      <c r="AD5182" s="22"/>
      <c r="AE5182" s="22">
        <f t="shared" ref="AE5182:AE5195" si="4103">N5182</f>
        <v>888</v>
      </c>
      <c r="AF5182" s="22">
        <f t="shared" si="4090"/>
        <v>888</v>
      </c>
      <c r="AG5182" s="20"/>
      <c r="AH5182" s="22"/>
      <c r="AI5182" s="22"/>
      <c r="AJ5182" s="22">
        <f t="shared" si="4099"/>
        <v>888</v>
      </c>
      <c r="AK5182" s="22">
        <f>IF(O5182="(传统)XDSL",VLOOKUP(S5182,[2]直销续费率明细!C:I,7,FALSE)*1,IF(O5182="GPON+XDSL",VLOOKUP(S5182,[2]直销续费率明细!C:I,7,FALSE)*1,VLOOKUP(S5182,[2]直销续费率明细!C:I,5,FALSE)*1))</f>
        <v>-40</v>
      </c>
      <c r="AL5182" s="22" t="s">
        <v>1309</v>
      </c>
      <c r="AM5182" s="22"/>
      <c r="AN5182" s="22"/>
      <c r="AO5182" s="22" t="s">
        <v>5792</v>
      </c>
      <c r="AP5182" s="22" t="s">
        <v>1301</v>
      </c>
      <c r="AS5182" s="20">
        <f>IF(Y5182&gt;=10,VLOOKUP(U5182,[2]提成计算!B:T,19,FALSE),VLOOKUP(U5182,[2]提成计算!B:T,18,FALSE))</f>
        <v>0.09</v>
      </c>
      <c r="AT5182" s="20">
        <f t="shared" si="4100"/>
        <v>79.92</v>
      </c>
      <c r="AU5182" s="20">
        <f t="shared" si="4101"/>
        <v>-40</v>
      </c>
    </row>
    <row r="5183" spans="1:47" x14ac:dyDescent="0.15">
      <c r="A5183" s="21" t="s">
        <v>1273</v>
      </c>
      <c r="B5183" s="22" t="s">
        <v>918</v>
      </c>
      <c r="C5183" s="22" t="s">
        <v>1178</v>
      </c>
      <c r="D5183" s="22" t="s">
        <v>1189</v>
      </c>
      <c r="E5183" s="22" t="s">
        <v>1218</v>
      </c>
      <c r="F5183" s="22" t="s">
        <v>1250</v>
      </c>
      <c r="G5183" s="22" t="s">
        <v>6544</v>
      </c>
      <c r="I5183" s="22">
        <v>13652624490</v>
      </c>
      <c r="J5183" s="22" t="s">
        <v>924</v>
      </c>
      <c r="K5183" s="22" t="s">
        <v>230</v>
      </c>
      <c r="L5183" s="22" t="s">
        <v>1299</v>
      </c>
      <c r="M5183" s="22">
        <v>888</v>
      </c>
      <c r="N5183" s="22">
        <v>888</v>
      </c>
      <c r="O5183" s="22" t="s">
        <v>927</v>
      </c>
      <c r="P5183" s="22" t="s">
        <v>50</v>
      </c>
      <c r="Q5183" s="28"/>
      <c r="R5183" s="21" t="s">
        <v>117</v>
      </c>
      <c r="S5183" s="25" t="s">
        <v>1220</v>
      </c>
      <c r="T5183" s="21" t="s">
        <v>53</v>
      </c>
      <c r="U5183" s="21" t="s">
        <v>5922</v>
      </c>
      <c r="V5183" s="46">
        <v>1</v>
      </c>
      <c r="W5183" s="26">
        <f t="shared" si="4088"/>
        <v>1</v>
      </c>
      <c r="Y5183" s="21">
        <v>12</v>
      </c>
      <c r="Z5183" s="22">
        <f t="shared" si="4102"/>
        <v>888</v>
      </c>
      <c r="AA5183" s="20" t="s">
        <v>5794</v>
      </c>
      <c r="AB5183" s="22"/>
      <c r="AC5183" s="22">
        <v>1</v>
      </c>
      <c r="AD5183" s="22"/>
      <c r="AE5183" s="22">
        <f t="shared" si="4103"/>
        <v>888</v>
      </c>
      <c r="AF5183" s="22">
        <f t="shared" si="4090"/>
        <v>888</v>
      </c>
      <c r="AG5183" s="20"/>
      <c r="AH5183" s="22"/>
      <c r="AI5183" s="22"/>
      <c r="AJ5183" s="22">
        <f t="shared" si="4099"/>
        <v>888</v>
      </c>
      <c r="AK5183" s="22">
        <f>IF(O5183="(传统)XDSL",VLOOKUP(S5183,[2]直销续费率明细!C:I,7,FALSE)*1,IF(O5183="GPON+XDSL",VLOOKUP(S5183,[2]直销续费率明细!C:I,7,FALSE)*1,VLOOKUP(S5183,[2]直销续费率明细!C:I,5,FALSE)*1))</f>
        <v>-40</v>
      </c>
      <c r="AL5183" s="22" t="s">
        <v>1309</v>
      </c>
      <c r="AM5183" s="22"/>
      <c r="AN5183" s="22"/>
      <c r="AO5183" s="22" t="s">
        <v>5792</v>
      </c>
      <c r="AP5183" s="22" t="s">
        <v>1301</v>
      </c>
      <c r="AS5183" s="20">
        <f>IF(Y5183&gt;=10,VLOOKUP(U5183,[2]提成计算!B:T,19,FALSE),VLOOKUP(U5183,[2]提成计算!B:T,18,FALSE))</f>
        <v>0.09</v>
      </c>
      <c r="AT5183" s="20">
        <f t="shared" si="4100"/>
        <v>79.92</v>
      </c>
      <c r="AU5183" s="20">
        <f t="shared" si="4101"/>
        <v>-40</v>
      </c>
    </row>
    <row r="5184" spans="1:47" x14ac:dyDescent="0.15">
      <c r="A5184" s="21" t="s">
        <v>1273</v>
      </c>
      <c r="B5184" s="22" t="s">
        <v>918</v>
      </c>
      <c r="C5184" s="22" t="s">
        <v>1178</v>
      </c>
      <c r="D5184" s="22" t="s">
        <v>1183</v>
      </c>
      <c r="E5184" s="22" t="s">
        <v>1622</v>
      </c>
      <c r="F5184" s="22" t="s">
        <v>1250</v>
      </c>
      <c r="G5184" s="22" t="s">
        <v>6545</v>
      </c>
      <c r="I5184" s="22">
        <v>15814338669</v>
      </c>
      <c r="J5184" s="22" t="s">
        <v>1268</v>
      </c>
      <c r="K5184" s="22" t="s">
        <v>5882</v>
      </c>
      <c r="L5184" s="22" t="s">
        <v>1358</v>
      </c>
      <c r="M5184" s="22">
        <v>1088</v>
      </c>
      <c r="N5184" s="22">
        <v>1088</v>
      </c>
      <c r="O5184" s="22" t="s">
        <v>927</v>
      </c>
      <c r="P5184" s="22" t="s">
        <v>50</v>
      </c>
      <c r="Q5184" s="28"/>
      <c r="R5184" s="21" t="s">
        <v>77</v>
      </c>
      <c r="S5184" s="21"/>
      <c r="T5184" s="21" t="s">
        <v>53</v>
      </c>
      <c r="U5184" s="21" t="s">
        <v>5948</v>
      </c>
      <c r="V5184" s="46">
        <v>1</v>
      </c>
      <c r="W5184" s="26">
        <f t="shared" si="4088"/>
        <v>1</v>
      </c>
      <c r="X5184" s="26">
        <f t="shared" si="4089"/>
        <v>1</v>
      </c>
      <c r="Y5184" s="21">
        <v>10</v>
      </c>
      <c r="Z5184" s="22">
        <f t="shared" si="4102"/>
        <v>1088</v>
      </c>
      <c r="AA5184" s="20" t="s">
        <v>5794</v>
      </c>
      <c r="AB5184" s="22"/>
      <c r="AC5184" s="22">
        <v>1</v>
      </c>
      <c r="AD5184" s="22"/>
      <c r="AE5184" s="22">
        <f t="shared" si="4103"/>
        <v>1088</v>
      </c>
      <c r="AF5184" s="22">
        <f t="shared" si="4090"/>
        <v>1088</v>
      </c>
      <c r="AG5184" s="20">
        <f t="shared" ref="AG5184:AG5190" si="4104">N5184</f>
        <v>1088</v>
      </c>
      <c r="AH5184" s="20" t="str">
        <f>VLOOKUP(U5184,[1]提成计算!B:I,8,FALSE)</f>
        <v xml:space="preserve"> </v>
      </c>
      <c r="AI5184" s="20"/>
      <c r="AJ5184" s="22"/>
      <c r="AK5184" s="22"/>
      <c r="AM5184" s="22"/>
      <c r="AN5184" s="22"/>
      <c r="AO5184" s="22" t="s">
        <v>2216</v>
      </c>
      <c r="AP5184" s="22" t="s">
        <v>1301</v>
      </c>
      <c r="AS5184" s="20"/>
      <c r="AT5184" s="20"/>
      <c r="AU5184" s="20"/>
    </row>
    <row r="5185" spans="1:47" x14ac:dyDescent="0.15">
      <c r="A5185" s="21" t="s">
        <v>1273</v>
      </c>
      <c r="B5185" s="22" t="s">
        <v>918</v>
      </c>
      <c r="C5185" s="22" t="s">
        <v>1178</v>
      </c>
      <c r="D5185" s="22" t="s">
        <v>1183</v>
      </c>
      <c r="E5185" s="22" t="s">
        <v>1622</v>
      </c>
      <c r="F5185" s="22" t="s">
        <v>1250</v>
      </c>
      <c r="G5185" s="22" t="s">
        <v>6546</v>
      </c>
      <c r="I5185" s="22">
        <v>13592713890</v>
      </c>
      <c r="J5185" s="22" t="s">
        <v>1268</v>
      </c>
      <c r="K5185" s="22" t="s">
        <v>5882</v>
      </c>
      <c r="L5185" s="22" t="s">
        <v>1358</v>
      </c>
      <c r="M5185" s="22">
        <v>1088</v>
      </c>
      <c r="N5185" s="22">
        <v>1088</v>
      </c>
      <c r="O5185" s="22" t="s">
        <v>927</v>
      </c>
      <c r="P5185" s="22" t="s">
        <v>50</v>
      </c>
      <c r="Q5185" s="28"/>
      <c r="R5185" s="21" t="s">
        <v>77</v>
      </c>
      <c r="S5185" s="21"/>
      <c r="T5185" s="21" t="s">
        <v>53</v>
      </c>
      <c r="U5185" s="21" t="s">
        <v>5950</v>
      </c>
      <c r="V5185" s="46">
        <v>1</v>
      </c>
      <c r="W5185" s="26">
        <f t="shared" si="4088"/>
        <v>1</v>
      </c>
      <c r="X5185" s="26">
        <f t="shared" si="4089"/>
        <v>1</v>
      </c>
      <c r="Y5185" s="21">
        <v>10</v>
      </c>
      <c r="Z5185" s="22">
        <f t="shared" si="4102"/>
        <v>1088</v>
      </c>
      <c r="AA5185" s="20" t="s">
        <v>2218</v>
      </c>
      <c r="AB5185" s="22"/>
      <c r="AC5185" s="22">
        <v>1</v>
      </c>
      <c r="AD5185" s="22"/>
      <c r="AE5185" s="22">
        <f t="shared" si="4103"/>
        <v>1088</v>
      </c>
      <c r="AF5185" s="22">
        <f t="shared" si="4090"/>
        <v>1088</v>
      </c>
      <c r="AG5185" s="20">
        <f t="shared" si="4104"/>
        <v>1088</v>
      </c>
      <c r="AH5185" s="20" t="str">
        <f>VLOOKUP(U5185,[1]提成计算!B:I,8,FALSE)</f>
        <v xml:space="preserve"> </v>
      </c>
      <c r="AI5185" s="20"/>
      <c r="AJ5185" s="22"/>
      <c r="AK5185" s="22"/>
      <c r="AM5185" s="22"/>
      <c r="AN5185" s="22"/>
      <c r="AO5185" s="22" t="s">
        <v>2216</v>
      </c>
      <c r="AP5185" s="22" t="s">
        <v>1301</v>
      </c>
      <c r="AS5185" s="20"/>
      <c r="AT5185" s="20"/>
      <c r="AU5185" s="20"/>
    </row>
    <row r="5186" spans="1:47" x14ac:dyDescent="0.15">
      <c r="A5186" s="21" t="s">
        <v>1273</v>
      </c>
      <c r="B5186" s="22" t="s">
        <v>918</v>
      </c>
      <c r="C5186" s="22" t="s">
        <v>1178</v>
      </c>
      <c r="D5186" s="22" t="s">
        <v>1189</v>
      </c>
      <c r="E5186" s="22" t="s">
        <v>1218</v>
      </c>
      <c r="F5186" s="22" t="s">
        <v>1250</v>
      </c>
      <c r="G5186" s="22" t="s">
        <v>6547</v>
      </c>
      <c r="I5186" s="22">
        <v>13790418045</v>
      </c>
      <c r="J5186" s="22" t="s">
        <v>1268</v>
      </c>
      <c r="K5186" s="22" t="s">
        <v>266</v>
      </c>
      <c r="L5186" s="22" t="s">
        <v>1358</v>
      </c>
      <c r="M5186" s="22">
        <v>1088</v>
      </c>
      <c r="N5186" s="22">
        <v>1088</v>
      </c>
      <c r="O5186" s="22" t="s">
        <v>927</v>
      </c>
      <c r="P5186" s="22" t="s">
        <v>50</v>
      </c>
      <c r="Q5186" s="28"/>
      <c r="R5186" s="21" t="s">
        <v>117</v>
      </c>
      <c r="S5186" s="21"/>
      <c r="T5186" s="21" t="s">
        <v>53</v>
      </c>
      <c r="U5186" s="21" t="s">
        <v>6272</v>
      </c>
      <c r="V5186" s="46">
        <v>1</v>
      </c>
      <c r="W5186" s="26">
        <f t="shared" si="4088"/>
        <v>1</v>
      </c>
      <c r="X5186" s="26">
        <f t="shared" si="4089"/>
        <v>1</v>
      </c>
      <c r="Y5186" s="21">
        <v>10</v>
      </c>
      <c r="Z5186" s="22">
        <f t="shared" si="4102"/>
        <v>1088</v>
      </c>
      <c r="AA5186" s="20" t="s">
        <v>2218</v>
      </c>
      <c r="AB5186" s="22"/>
      <c r="AC5186" s="22">
        <v>1</v>
      </c>
      <c r="AD5186" s="22"/>
      <c r="AE5186" s="22">
        <f t="shared" si="4103"/>
        <v>1088</v>
      </c>
      <c r="AF5186" s="22">
        <f t="shared" si="4090"/>
        <v>1088</v>
      </c>
      <c r="AG5186" s="20">
        <f t="shared" si="4104"/>
        <v>1088</v>
      </c>
      <c r="AH5186" s="20" t="str">
        <f>VLOOKUP(U5186,[1]提成计算!B:I,8,FALSE)</f>
        <v xml:space="preserve"> </v>
      </c>
      <c r="AI5186" s="20"/>
      <c r="AJ5186" s="22"/>
      <c r="AK5186" s="22"/>
      <c r="AM5186" s="22"/>
      <c r="AN5186" s="22"/>
      <c r="AO5186" s="22" t="s">
        <v>2216</v>
      </c>
      <c r="AP5186" s="22" t="s">
        <v>1301</v>
      </c>
      <c r="AS5186" s="20"/>
      <c r="AT5186" s="20"/>
      <c r="AU5186" s="20"/>
    </row>
    <row r="5187" spans="1:47" x14ac:dyDescent="0.15">
      <c r="A5187" s="21" t="s">
        <v>1273</v>
      </c>
      <c r="B5187" s="22" t="s">
        <v>918</v>
      </c>
      <c r="C5187" s="22" t="s">
        <v>1178</v>
      </c>
      <c r="D5187" s="22" t="s">
        <v>1189</v>
      </c>
      <c r="E5187" s="22" t="s">
        <v>1218</v>
      </c>
      <c r="F5187" s="22" t="s">
        <v>1250</v>
      </c>
      <c r="G5187" s="22" t="s">
        <v>6548</v>
      </c>
      <c r="I5187" s="22">
        <v>13424892858</v>
      </c>
      <c r="J5187" s="22" t="s">
        <v>1268</v>
      </c>
      <c r="K5187" s="22" t="s">
        <v>266</v>
      </c>
      <c r="L5187" s="22" t="s">
        <v>1966</v>
      </c>
      <c r="M5187" s="22">
        <v>1598</v>
      </c>
      <c r="N5187" s="22">
        <v>1598</v>
      </c>
      <c r="O5187" s="22" t="s">
        <v>927</v>
      </c>
      <c r="P5187" s="22" t="s">
        <v>50</v>
      </c>
      <c r="Q5187" s="28"/>
      <c r="R5187" s="21" t="s">
        <v>117</v>
      </c>
      <c r="S5187" s="21"/>
      <c r="T5187" s="21" t="s">
        <v>53</v>
      </c>
      <c r="U5187" s="21" t="s">
        <v>6272</v>
      </c>
      <c r="V5187" s="46">
        <v>1</v>
      </c>
      <c r="W5187" s="26">
        <f t="shared" si="4088"/>
        <v>1</v>
      </c>
      <c r="X5187" s="26">
        <f t="shared" si="4089"/>
        <v>1</v>
      </c>
      <c r="Y5187" s="21">
        <v>50</v>
      </c>
      <c r="Z5187" s="22">
        <f t="shared" si="4102"/>
        <v>1598</v>
      </c>
      <c r="AA5187" s="20" t="s">
        <v>2218</v>
      </c>
      <c r="AB5187" s="22"/>
      <c r="AC5187" s="22">
        <v>1</v>
      </c>
      <c r="AD5187" s="22"/>
      <c r="AE5187" s="22">
        <f t="shared" si="4103"/>
        <v>1598</v>
      </c>
      <c r="AF5187" s="22">
        <f t="shared" si="4090"/>
        <v>1598</v>
      </c>
      <c r="AG5187" s="20">
        <f t="shared" si="4104"/>
        <v>1598</v>
      </c>
      <c r="AH5187" s="20" t="str">
        <f>VLOOKUP(U5187,[1]提成计算!B:I,8,FALSE)</f>
        <v xml:space="preserve"> </v>
      </c>
      <c r="AI5187" s="20"/>
      <c r="AJ5187" s="22"/>
      <c r="AK5187" s="22"/>
      <c r="AM5187" s="22"/>
      <c r="AN5187" s="22"/>
      <c r="AO5187" s="22" t="s">
        <v>2216</v>
      </c>
      <c r="AP5187" s="22" t="s">
        <v>1301</v>
      </c>
      <c r="AS5187" s="20"/>
      <c r="AT5187" s="20"/>
      <c r="AU5187" s="20"/>
    </row>
    <row r="5188" spans="1:47" x14ac:dyDescent="0.15">
      <c r="A5188" s="21" t="s">
        <v>1273</v>
      </c>
      <c r="B5188" s="22" t="s">
        <v>918</v>
      </c>
      <c r="C5188" s="22" t="s">
        <v>1178</v>
      </c>
      <c r="D5188" s="22" t="s">
        <v>1179</v>
      </c>
      <c r="E5188" s="22" t="s">
        <v>1230</v>
      </c>
      <c r="F5188" s="22" t="s">
        <v>1250</v>
      </c>
      <c r="G5188" s="22" t="s">
        <v>6549</v>
      </c>
      <c r="I5188" s="22">
        <v>15099799925</v>
      </c>
      <c r="J5188" s="22" t="s">
        <v>1268</v>
      </c>
      <c r="K5188" s="22" t="s">
        <v>1238</v>
      </c>
      <c r="L5188" s="22" t="s">
        <v>1898</v>
      </c>
      <c r="M5188" s="22">
        <v>1398</v>
      </c>
      <c r="N5188" s="22">
        <v>1398</v>
      </c>
      <c r="O5188" s="22" t="s">
        <v>927</v>
      </c>
      <c r="P5188" s="22" t="s">
        <v>50</v>
      </c>
      <c r="Q5188" s="28"/>
      <c r="R5188" s="21" t="s">
        <v>147</v>
      </c>
      <c r="S5188" s="21"/>
      <c r="T5188" s="21" t="s">
        <v>53</v>
      </c>
      <c r="U5188" s="21" t="s">
        <v>5930</v>
      </c>
      <c r="V5188" s="46">
        <v>1</v>
      </c>
      <c r="W5188" s="26">
        <f t="shared" si="4088"/>
        <v>1</v>
      </c>
      <c r="X5188" s="26">
        <f t="shared" si="4089"/>
        <v>1</v>
      </c>
      <c r="Y5188" s="21">
        <v>20</v>
      </c>
      <c r="Z5188" s="22">
        <f t="shared" si="4102"/>
        <v>1398</v>
      </c>
      <c r="AA5188" s="20" t="s">
        <v>2218</v>
      </c>
      <c r="AB5188" s="22"/>
      <c r="AC5188" s="22">
        <v>1</v>
      </c>
      <c r="AD5188" s="22"/>
      <c r="AE5188" s="22">
        <f t="shared" si="4103"/>
        <v>1398</v>
      </c>
      <c r="AF5188" s="22">
        <f t="shared" si="4090"/>
        <v>1398</v>
      </c>
      <c r="AG5188" s="20">
        <f t="shared" si="4104"/>
        <v>1398</v>
      </c>
      <c r="AH5188" s="20" t="str">
        <f>VLOOKUP(U5188,[1]提成计算!B:I,8,FALSE)</f>
        <v xml:space="preserve"> </v>
      </c>
      <c r="AI5188" s="20"/>
      <c r="AJ5188" s="22"/>
      <c r="AK5188" s="22"/>
      <c r="AM5188" s="22"/>
      <c r="AN5188" s="22"/>
      <c r="AO5188" s="22" t="s">
        <v>2216</v>
      </c>
      <c r="AP5188" s="22" t="s">
        <v>1301</v>
      </c>
      <c r="AS5188" s="20"/>
      <c r="AT5188" s="20"/>
      <c r="AU5188" s="20"/>
    </row>
    <row r="5189" spans="1:47" x14ac:dyDescent="0.15">
      <c r="A5189" s="21" t="s">
        <v>1273</v>
      </c>
      <c r="B5189" s="22" t="s">
        <v>918</v>
      </c>
      <c r="C5189" s="22" t="s">
        <v>1178</v>
      </c>
      <c r="D5189" s="22" t="s">
        <v>1183</v>
      </c>
      <c r="E5189" s="22" t="s">
        <v>1885</v>
      </c>
      <c r="F5189" s="22" t="s">
        <v>1250</v>
      </c>
      <c r="G5189" s="22" t="s">
        <v>6550</v>
      </c>
      <c r="I5189" s="22">
        <v>15876417833</v>
      </c>
      <c r="J5189" s="22" t="s">
        <v>1268</v>
      </c>
      <c r="K5189" s="22" t="s">
        <v>1195</v>
      </c>
      <c r="L5189" s="22" t="s">
        <v>1358</v>
      </c>
      <c r="M5189" s="22">
        <v>1088</v>
      </c>
      <c r="N5189" s="22">
        <v>1088</v>
      </c>
      <c r="O5189" s="22" t="s">
        <v>927</v>
      </c>
      <c r="P5189" s="22" t="s">
        <v>50</v>
      </c>
      <c r="Q5189" s="28"/>
      <c r="R5189" s="21" t="s">
        <v>77</v>
      </c>
      <c r="S5189" s="21"/>
      <c r="T5189" s="21" t="s">
        <v>1197</v>
      </c>
      <c r="U5189" s="21" t="s">
        <v>6327</v>
      </c>
      <c r="V5189" s="46">
        <v>1</v>
      </c>
      <c r="W5189" s="26">
        <f t="shared" si="4088"/>
        <v>1</v>
      </c>
      <c r="X5189" s="26">
        <f t="shared" si="4089"/>
        <v>1</v>
      </c>
      <c r="Y5189" s="21">
        <v>10</v>
      </c>
      <c r="Z5189" s="22">
        <f t="shared" si="4102"/>
        <v>1088</v>
      </c>
      <c r="AA5189" s="20" t="s">
        <v>2218</v>
      </c>
      <c r="AB5189" s="22"/>
      <c r="AC5189" s="22">
        <v>1</v>
      </c>
      <c r="AD5189" s="22"/>
      <c r="AE5189" s="22">
        <f t="shared" si="4103"/>
        <v>1088</v>
      </c>
      <c r="AF5189" s="22">
        <f t="shared" si="4090"/>
        <v>1088</v>
      </c>
      <c r="AG5189" s="20">
        <f t="shared" si="4104"/>
        <v>1088</v>
      </c>
      <c r="AH5189" s="20"/>
      <c r="AI5189" s="20"/>
      <c r="AJ5189" s="22"/>
      <c r="AK5189" s="22"/>
      <c r="AM5189" s="22"/>
      <c r="AN5189" s="22"/>
      <c r="AO5189" s="22" t="s">
        <v>2216</v>
      </c>
      <c r="AP5189" s="22" t="s">
        <v>1301</v>
      </c>
      <c r="AS5189" s="20"/>
      <c r="AT5189" s="20"/>
      <c r="AU5189" s="20"/>
    </row>
    <row r="5190" spans="1:47" x14ac:dyDescent="0.15">
      <c r="A5190" s="21" t="s">
        <v>1273</v>
      </c>
      <c r="B5190" s="22" t="s">
        <v>918</v>
      </c>
      <c r="C5190" s="22" t="s">
        <v>1178</v>
      </c>
      <c r="D5190" s="22" t="s">
        <v>1183</v>
      </c>
      <c r="E5190" s="22" t="s">
        <v>1622</v>
      </c>
      <c r="F5190" s="22" t="s">
        <v>1250</v>
      </c>
      <c r="G5190" s="22" t="s">
        <v>6551</v>
      </c>
      <c r="I5190" s="22">
        <v>13929148502</v>
      </c>
      <c r="J5190" s="22" t="s">
        <v>1268</v>
      </c>
      <c r="K5190" s="22" t="s">
        <v>5853</v>
      </c>
      <c r="L5190" s="22" t="s">
        <v>1898</v>
      </c>
      <c r="M5190" s="22">
        <v>1398</v>
      </c>
      <c r="N5190" s="22">
        <v>1398</v>
      </c>
      <c r="O5190" s="22" t="s">
        <v>927</v>
      </c>
      <c r="P5190" s="22" t="s">
        <v>50</v>
      </c>
      <c r="Q5190" s="28"/>
      <c r="R5190" s="21" t="s">
        <v>77</v>
      </c>
      <c r="S5190" s="21"/>
      <c r="T5190" s="21" t="s">
        <v>53</v>
      </c>
      <c r="U5190" s="21" t="s">
        <v>5903</v>
      </c>
      <c r="V5190" s="46">
        <v>1</v>
      </c>
      <c r="W5190" s="26">
        <f t="shared" si="4088"/>
        <v>1</v>
      </c>
      <c r="X5190" s="26">
        <f t="shared" si="4089"/>
        <v>1</v>
      </c>
      <c r="Y5190" s="21">
        <v>20</v>
      </c>
      <c r="Z5190" s="22">
        <f t="shared" si="4102"/>
        <v>1398</v>
      </c>
      <c r="AA5190" s="20" t="s">
        <v>2218</v>
      </c>
      <c r="AB5190" s="22"/>
      <c r="AC5190" s="22">
        <v>1</v>
      </c>
      <c r="AD5190" s="22"/>
      <c r="AE5190" s="22">
        <f t="shared" si="4103"/>
        <v>1398</v>
      </c>
      <c r="AF5190" s="22">
        <f t="shared" si="4090"/>
        <v>1398</v>
      </c>
      <c r="AG5190" s="20">
        <f t="shared" si="4104"/>
        <v>1398</v>
      </c>
      <c r="AH5190" s="20" t="str">
        <f>VLOOKUP(U5190,[1]提成计算!B:I,8,FALSE)</f>
        <v xml:space="preserve"> </v>
      </c>
      <c r="AI5190" s="20"/>
      <c r="AJ5190" s="22"/>
      <c r="AK5190" s="22"/>
      <c r="AM5190" s="22"/>
      <c r="AN5190" s="22"/>
      <c r="AO5190" s="22" t="s">
        <v>2216</v>
      </c>
      <c r="AP5190" s="22" t="s">
        <v>1301</v>
      </c>
      <c r="AS5190" s="20"/>
      <c r="AT5190" s="20"/>
      <c r="AU5190" s="20"/>
    </row>
    <row r="5191" spans="1:47" x14ac:dyDescent="0.15">
      <c r="A5191" s="21" t="s">
        <v>1273</v>
      </c>
      <c r="B5191" s="22" t="s">
        <v>918</v>
      </c>
      <c r="C5191" s="22" t="s">
        <v>1178</v>
      </c>
      <c r="D5191" s="22" t="s">
        <v>1183</v>
      </c>
      <c r="E5191" s="22" t="s">
        <v>1209</v>
      </c>
      <c r="F5191" s="22" t="s">
        <v>1250</v>
      </c>
      <c r="G5191" s="22" t="s">
        <v>6552</v>
      </c>
      <c r="I5191" s="22">
        <v>13686450382</v>
      </c>
      <c r="J5191" s="22" t="s">
        <v>924</v>
      </c>
      <c r="K5191" s="22" t="s">
        <v>5844</v>
      </c>
      <c r="L5191" s="22" t="s">
        <v>1299</v>
      </c>
      <c r="M5191" s="22">
        <v>888</v>
      </c>
      <c r="N5191" s="22">
        <v>888</v>
      </c>
      <c r="O5191" s="22" t="s">
        <v>927</v>
      </c>
      <c r="P5191" s="22" t="s">
        <v>50</v>
      </c>
      <c r="Q5191" s="28"/>
      <c r="R5191" s="21" t="s">
        <v>77</v>
      </c>
      <c r="S5191" s="25" t="s">
        <v>1196</v>
      </c>
      <c r="T5191" s="21" t="s">
        <v>53</v>
      </c>
      <c r="U5191" s="21" t="s">
        <v>5954</v>
      </c>
      <c r="V5191" s="46">
        <v>1</v>
      </c>
      <c r="W5191" s="26">
        <f t="shared" si="4088"/>
        <v>1</v>
      </c>
      <c r="Y5191" s="21">
        <v>12</v>
      </c>
      <c r="Z5191" s="22">
        <f t="shared" si="4102"/>
        <v>888</v>
      </c>
      <c r="AA5191" s="20" t="s">
        <v>2218</v>
      </c>
      <c r="AB5191" s="22"/>
      <c r="AC5191" s="22">
        <v>1</v>
      </c>
      <c r="AD5191" s="22"/>
      <c r="AE5191" s="22">
        <f t="shared" si="4103"/>
        <v>888</v>
      </c>
      <c r="AF5191" s="22">
        <f t="shared" si="4090"/>
        <v>888</v>
      </c>
      <c r="AG5191" s="20"/>
      <c r="AH5191" s="22"/>
      <c r="AI5191" s="22"/>
      <c r="AJ5191" s="22">
        <f>N5191</f>
        <v>888</v>
      </c>
      <c r="AK5191" s="22">
        <f>IF(O5191="(传统)XDSL",VLOOKUP(S5191,[2]直销续费率明细!C:I,7,FALSE)*1,IF(O5191="GPON+XDSL",VLOOKUP(S5191,[2]直销续费率明细!C:I,7,FALSE)*1,VLOOKUP(S5191,[2]直销续费率明细!C:I,5,FALSE)*1))</f>
        <v>-40</v>
      </c>
      <c r="AL5191" s="22" t="s">
        <v>1300</v>
      </c>
      <c r="AM5191" s="22"/>
      <c r="AN5191" s="22"/>
      <c r="AO5191" s="22" t="s">
        <v>5792</v>
      </c>
      <c r="AP5191" s="22" t="s">
        <v>1301</v>
      </c>
      <c r="AS5191" s="20">
        <f>IF(Y5191&gt;=10,VLOOKUP(U5191,[2]提成计算!B:T,19,FALSE),VLOOKUP(U5191,[2]提成计算!B:T,18,FALSE))</f>
        <v>0.09</v>
      </c>
      <c r="AT5191" s="20">
        <f t="shared" ref="AT5191" si="4105">IF(AD5191*AS5191&gt;0,AD5191*AS5191,AE5191*AS5191)</f>
        <v>79.92</v>
      </c>
      <c r="AU5191" s="20">
        <f t="shared" ref="AU5191" si="4106">IF(AND(AK5191&lt;0,AK5191+AT5191&lt;0),-AT5191,AK5191)</f>
        <v>-40</v>
      </c>
    </row>
    <row r="5192" spans="1:47" x14ac:dyDescent="0.15">
      <c r="A5192" s="21" t="s">
        <v>1273</v>
      </c>
      <c r="B5192" s="22" t="s">
        <v>918</v>
      </c>
      <c r="C5192" s="22" t="s">
        <v>1178</v>
      </c>
      <c r="D5192" s="22" t="s">
        <v>1183</v>
      </c>
      <c r="E5192" s="22" t="s">
        <v>1193</v>
      </c>
      <c r="F5192" s="22" t="s">
        <v>1250</v>
      </c>
      <c r="G5192" s="22" t="s">
        <v>6553</v>
      </c>
      <c r="I5192" s="22">
        <v>18825578516</v>
      </c>
      <c r="J5192" s="22" t="s">
        <v>1268</v>
      </c>
      <c r="K5192" s="22" t="s">
        <v>5844</v>
      </c>
      <c r="L5192" s="22" t="s">
        <v>1358</v>
      </c>
      <c r="M5192" s="22">
        <v>1088</v>
      </c>
      <c r="N5192" s="22">
        <v>1088</v>
      </c>
      <c r="O5192" s="22" t="s">
        <v>927</v>
      </c>
      <c r="P5192" s="22" t="s">
        <v>50</v>
      </c>
      <c r="Q5192" s="28"/>
      <c r="R5192" s="21" t="s">
        <v>77</v>
      </c>
      <c r="S5192" s="21"/>
      <c r="T5192" s="21" t="s">
        <v>53</v>
      </c>
      <c r="U5192" s="21" t="s">
        <v>5945</v>
      </c>
      <c r="V5192" s="46">
        <v>1</v>
      </c>
      <c r="W5192" s="26">
        <f t="shared" si="4088"/>
        <v>1</v>
      </c>
      <c r="X5192" s="26">
        <f t="shared" si="4089"/>
        <v>1</v>
      </c>
      <c r="Y5192" s="21">
        <v>10</v>
      </c>
      <c r="Z5192" s="22">
        <f t="shared" si="4102"/>
        <v>1088</v>
      </c>
      <c r="AA5192" s="20" t="s">
        <v>5794</v>
      </c>
      <c r="AB5192" s="22"/>
      <c r="AC5192" s="22">
        <v>1</v>
      </c>
      <c r="AD5192" s="22"/>
      <c r="AE5192" s="22">
        <f t="shared" si="4103"/>
        <v>1088</v>
      </c>
      <c r="AF5192" s="22">
        <f t="shared" si="4090"/>
        <v>1088</v>
      </c>
      <c r="AG5192" s="20">
        <f>N5192</f>
        <v>1088</v>
      </c>
      <c r="AH5192" s="20" t="str">
        <f>VLOOKUP(U5192,[1]提成计算!B:I,8,FALSE)</f>
        <v xml:space="preserve"> </v>
      </c>
      <c r="AI5192" s="20"/>
      <c r="AJ5192" s="22"/>
      <c r="AK5192" s="22"/>
      <c r="AM5192" s="22"/>
      <c r="AN5192" s="22"/>
      <c r="AO5192" s="22" t="s">
        <v>5792</v>
      </c>
      <c r="AP5192" s="22" t="s">
        <v>1301</v>
      </c>
      <c r="AS5192" s="20"/>
      <c r="AT5192" s="20"/>
      <c r="AU5192" s="20"/>
    </row>
    <row r="5193" spans="1:47" x14ac:dyDescent="0.15">
      <c r="A5193" s="21" t="s">
        <v>1273</v>
      </c>
      <c r="B5193" s="22" t="s">
        <v>918</v>
      </c>
      <c r="C5193" s="22" t="s">
        <v>1178</v>
      </c>
      <c r="D5193" s="22" t="s">
        <v>1189</v>
      </c>
      <c r="E5193" s="22" t="s">
        <v>5894</v>
      </c>
      <c r="F5193" s="22" t="s">
        <v>1250</v>
      </c>
      <c r="G5193" s="22" t="s">
        <v>6554</v>
      </c>
      <c r="I5193" s="22">
        <v>13729916162</v>
      </c>
      <c r="J5193" s="22" t="s">
        <v>924</v>
      </c>
      <c r="K5193" s="22" t="s">
        <v>166</v>
      </c>
      <c r="L5193" s="22" t="s">
        <v>1299</v>
      </c>
      <c r="M5193" s="22">
        <v>888</v>
      </c>
      <c r="N5193" s="22">
        <v>888</v>
      </c>
      <c r="O5193" s="22" t="s">
        <v>927</v>
      </c>
      <c r="P5193" s="22" t="s">
        <v>50</v>
      </c>
      <c r="Q5193" s="28"/>
      <c r="R5193" s="21" t="s">
        <v>77</v>
      </c>
      <c r="S5193" s="25" t="s">
        <v>5896</v>
      </c>
      <c r="T5193" s="21" t="s">
        <v>5850</v>
      </c>
      <c r="U5193" s="21"/>
      <c r="V5193" s="46">
        <v>1</v>
      </c>
      <c r="W5193" s="26">
        <f t="shared" si="4088"/>
        <v>1</v>
      </c>
      <c r="Y5193" s="21">
        <v>12</v>
      </c>
      <c r="Z5193" s="22">
        <f t="shared" si="4102"/>
        <v>888</v>
      </c>
      <c r="AA5193" s="20" t="s">
        <v>5794</v>
      </c>
      <c r="AB5193" s="22"/>
      <c r="AC5193" s="22">
        <v>1</v>
      </c>
      <c r="AD5193" s="22"/>
      <c r="AE5193" s="22">
        <f t="shared" si="4103"/>
        <v>888</v>
      </c>
      <c r="AF5193" s="22">
        <f t="shared" si="4090"/>
        <v>888</v>
      </c>
      <c r="AG5193" s="20"/>
      <c r="AH5193" s="22"/>
      <c r="AI5193" s="22"/>
      <c r="AJ5193" s="22">
        <f t="shared" ref="AJ5193:AJ5194" si="4107">N5193</f>
        <v>888</v>
      </c>
      <c r="AK5193" s="22">
        <f>IF(O5193="(传统)XDSL",VLOOKUP(S5193,[1]续费率明细!C:I,7,FALSE)*1,IF(O5193="GPON+XDSL",VLOOKUP(S5193,[1]续费率明细!C:I,7,FALSE)*1,VLOOKUP(S5193,[1]续费率明细!C:I,5,FALSE)*1))</f>
        <v>-40</v>
      </c>
      <c r="AL5193" s="22" t="s">
        <v>1300</v>
      </c>
      <c r="AM5193" s="22"/>
      <c r="AN5193" s="22"/>
      <c r="AO5193" s="22" t="s">
        <v>5792</v>
      </c>
      <c r="AP5193" s="22" t="s">
        <v>1301</v>
      </c>
      <c r="AS5193" s="20"/>
      <c r="AT5193" s="20"/>
      <c r="AU5193" s="20"/>
    </row>
    <row r="5194" spans="1:47" x14ac:dyDescent="0.15">
      <c r="A5194" s="21" t="s">
        <v>1273</v>
      </c>
      <c r="B5194" s="22" t="s">
        <v>918</v>
      </c>
      <c r="C5194" s="22" t="s">
        <v>1178</v>
      </c>
      <c r="D5194" s="22" t="s">
        <v>1189</v>
      </c>
      <c r="E5194" s="22" t="s">
        <v>5863</v>
      </c>
      <c r="F5194" s="22" t="s">
        <v>1250</v>
      </c>
      <c r="G5194" s="22" t="s">
        <v>6555</v>
      </c>
      <c r="I5194" s="22">
        <v>13829178599</v>
      </c>
      <c r="J5194" s="22" t="s">
        <v>924</v>
      </c>
      <c r="K5194" s="22" t="s">
        <v>166</v>
      </c>
      <c r="L5194" s="22" t="s">
        <v>2166</v>
      </c>
      <c r="M5194" s="22">
        <v>1088</v>
      </c>
      <c r="N5194" s="22">
        <v>1088</v>
      </c>
      <c r="O5194" s="22" t="s">
        <v>927</v>
      </c>
      <c r="P5194" s="22" t="s">
        <v>50</v>
      </c>
      <c r="Q5194" s="28"/>
      <c r="R5194" s="21" t="s">
        <v>77</v>
      </c>
      <c r="S5194" s="25" t="s">
        <v>5896</v>
      </c>
      <c r="T5194" s="21" t="s">
        <v>5850</v>
      </c>
      <c r="U5194" s="21"/>
      <c r="V5194" s="46">
        <v>1</v>
      </c>
      <c r="W5194" s="26">
        <f t="shared" si="4088"/>
        <v>1</v>
      </c>
      <c r="Y5194" s="21">
        <v>20</v>
      </c>
      <c r="Z5194" s="22">
        <f t="shared" si="4102"/>
        <v>1088</v>
      </c>
      <c r="AA5194" s="20" t="s">
        <v>5794</v>
      </c>
      <c r="AB5194" s="22"/>
      <c r="AC5194" s="22">
        <v>1</v>
      </c>
      <c r="AD5194" s="22"/>
      <c r="AE5194" s="22">
        <f t="shared" si="4103"/>
        <v>1088</v>
      </c>
      <c r="AF5194" s="22">
        <f t="shared" si="4090"/>
        <v>1088</v>
      </c>
      <c r="AG5194" s="20"/>
      <c r="AH5194" s="22"/>
      <c r="AI5194" s="22"/>
      <c r="AJ5194" s="22">
        <f t="shared" si="4107"/>
        <v>1088</v>
      </c>
      <c r="AK5194" s="22">
        <f>IF(O5194="(传统)XDSL",VLOOKUP(S5194,[1]续费率明细!C:I,7,FALSE)*1,IF(O5194="GPON+XDSL",VLOOKUP(S5194,[1]续费率明细!C:I,7,FALSE)*1,VLOOKUP(S5194,[1]续费率明细!C:I,5,FALSE)*1))</f>
        <v>-40</v>
      </c>
      <c r="AL5194" s="22" t="s">
        <v>1300</v>
      </c>
      <c r="AM5194" s="22"/>
      <c r="AN5194" s="22"/>
      <c r="AO5194" s="22" t="s">
        <v>5792</v>
      </c>
      <c r="AP5194" s="22" t="s">
        <v>1301</v>
      </c>
      <c r="AS5194" s="20"/>
      <c r="AT5194" s="20"/>
      <c r="AU5194" s="20"/>
    </row>
    <row r="5195" spans="1:47" x14ac:dyDescent="0.15">
      <c r="A5195" s="21" t="s">
        <v>1273</v>
      </c>
      <c r="B5195" s="22" t="s">
        <v>918</v>
      </c>
      <c r="C5195" s="22" t="s">
        <v>1178</v>
      </c>
      <c r="D5195" s="22" t="s">
        <v>1189</v>
      </c>
      <c r="E5195" s="22" t="s">
        <v>5863</v>
      </c>
      <c r="F5195" s="22" t="s">
        <v>1250</v>
      </c>
      <c r="G5195" s="22" t="s">
        <v>6556</v>
      </c>
      <c r="I5195" s="22">
        <v>13549472103</v>
      </c>
      <c r="J5195" s="20" t="s">
        <v>6305</v>
      </c>
      <c r="K5195" s="22" t="s">
        <v>166</v>
      </c>
      <c r="L5195" s="22" t="s">
        <v>1358</v>
      </c>
      <c r="M5195" s="22">
        <v>1088</v>
      </c>
      <c r="N5195" s="22">
        <v>1088</v>
      </c>
      <c r="O5195" s="22" t="s">
        <v>927</v>
      </c>
      <c r="P5195" s="22" t="s">
        <v>50</v>
      </c>
      <c r="Q5195" s="28"/>
      <c r="R5195" s="21" t="s">
        <v>77</v>
      </c>
      <c r="S5195" s="21"/>
      <c r="T5195" s="21" t="s">
        <v>5850</v>
      </c>
      <c r="U5195" s="21"/>
      <c r="V5195" s="46">
        <v>1</v>
      </c>
      <c r="W5195" s="26">
        <f t="shared" si="4088"/>
        <v>1</v>
      </c>
      <c r="X5195" s="26">
        <f t="shared" si="4089"/>
        <v>1</v>
      </c>
      <c r="Y5195" s="21">
        <v>10</v>
      </c>
      <c r="Z5195" s="22">
        <f t="shared" si="4102"/>
        <v>1088</v>
      </c>
      <c r="AA5195" s="20" t="s">
        <v>5794</v>
      </c>
      <c r="AB5195" s="22"/>
      <c r="AC5195" s="22">
        <v>1</v>
      </c>
      <c r="AD5195" s="22"/>
      <c r="AE5195" s="22">
        <f t="shared" si="4103"/>
        <v>1088</v>
      </c>
      <c r="AF5195" s="22">
        <f t="shared" si="4090"/>
        <v>1088</v>
      </c>
      <c r="AG5195" s="20">
        <f>N5195</f>
        <v>1088</v>
      </c>
      <c r="AH5195" s="20"/>
      <c r="AI5195" s="20"/>
      <c r="AJ5195" s="22"/>
      <c r="AK5195" s="22"/>
      <c r="AL5195" s="22" t="s">
        <v>1871</v>
      </c>
      <c r="AM5195" s="22"/>
      <c r="AN5195" s="22"/>
      <c r="AO5195" s="22" t="s">
        <v>5792</v>
      </c>
      <c r="AP5195" s="22" t="s">
        <v>1301</v>
      </c>
      <c r="AS5195" s="20"/>
      <c r="AT5195" s="20"/>
      <c r="AU5195" s="20"/>
    </row>
    <row r="5196" spans="1:47" x14ac:dyDescent="0.15">
      <c r="A5196" s="21" t="s">
        <v>1273</v>
      </c>
      <c r="B5196" s="22" t="s">
        <v>918</v>
      </c>
      <c r="C5196" s="22" t="s">
        <v>1178</v>
      </c>
      <c r="D5196" s="22" t="s">
        <v>1183</v>
      </c>
      <c r="E5196" s="22" t="s">
        <v>1184</v>
      </c>
      <c r="F5196" s="22" t="s">
        <v>1250</v>
      </c>
      <c r="G5196" s="22" t="s">
        <v>6557</v>
      </c>
      <c r="I5196" s="22">
        <v>13528503011</v>
      </c>
      <c r="J5196" s="22" t="s">
        <v>924</v>
      </c>
      <c r="K5196" s="22" t="s">
        <v>1186</v>
      </c>
      <c r="L5196" s="22" t="s">
        <v>1947</v>
      </c>
      <c r="M5196" s="22">
        <v>400</v>
      </c>
      <c r="N5196" s="22">
        <v>400</v>
      </c>
      <c r="O5196" s="22" t="s">
        <v>927</v>
      </c>
      <c r="P5196" s="22" t="s">
        <v>50</v>
      </c>
      <c r="Q5196" s="28"/>
      <c r="R5196" s="21" t="s">
        <v>77</v>
      </c>
      <c r="S5196" s="25" t="s">
        <v>1187</v>
      </c>
      <c r="T5196" s="21" t="s">
        <v>53</v>
      </c>
      <c r="U5196" s="21" t="s">
        <v>5972</v>
      </c>
      <c r="V5196" s="46">
        <v>0.5</v>
      </c>
      <c r="W5196" s="26">
        <f t="shared" si="4088"/>
        <v>0.5</v>
      </c>
      <c r="Y5196" s="21">
        <v>4</v>
      </c>
      <c r="Z5196" s="22">
        <f t="shared" si="4102"/>
        <v>400</v>
      </c>
      <c r="AA5196" s="20" t="s">
        <v>5794</v>
      </c>
      <c r="AB5196" s="22">
        <v>1</v>
      </c>
      <c r="AC5196" s="22"/>
      <c r="AD5196" s="22">
        <f>N5196</f>
        <v>400</v>
      </c>
      <c r="AE5196" s="22"/>
      <c r="AF5196" s="22">
        <f t="shared" si="4090"/>
        <v>400</v>
      </c>
      <c r="AG5196" s="20"/>
      <c r="AH5196" s="22"/>
      <c r="AI5196" s="22"/>
      <c r="AJ5196" s="22">
        <f t="shared" ref="AJ5196:AJ5200" si="4108">N5196</f>
        <v>400</v>
      </c>
      <c r="AK5196" s="22">
        <f>IF(O5196="(传统)XDSL",VLOOKUP(S5196,[2]直销续费率明细!C:I,7,FALSE)*1,IF(O5196="GPON+XDSL",VLOOKUP(S5196,[2]直销续费率明细!C:I,7,FALSE)*1,VLOOKUP(S5196,[2]直销续费率明细!C:I,5,FALSE)*1))</f>
        <v>-40</v>
      </c>
      <c r="AL5196" s="22" t="s">
        <v>1300</v>
      </c>
      <c r="AM5196" s="22"/>
      <c r="AN5196" s="22"/>
      <c r="AO5196" s="22" t="s">
        <v>5792</v>
      </c>
      <c r="AP5196" s="22" t="s">
        <v>5835</v>
      </c>
      <c r="AS5196" s="20">
        <f>IF(Y5196&gt;=10,VLOOKUP(U5196,[2]提成计算!B:T,19,FALSE),VLOOKUP(U5196,[2]提成计算!B:T,18,FALSE))</f>
        <v>0.06</v>
      </c>
      <c r="AT5196" s="20">
        <f t="shared" ref="AT5196:AT5198" si="4109">IF(AD5196*AS5196&gt;0,AD5196*AS5196,AE5196*AS5196)</f>
        <v>24</v>
      </c>
      <c r="AU5196" s="20">
        <f t="shared" ref="AU5196:AU5198" si="4110">IF(AND(AK5196&lt;0,AK5196+AT5196&lt;0),-AT5196,AK5196)</f>
        <v>-24</v>
      </c>
    </row>
    <row r="5197" spans="1:47" x14ac:dyDescent="0.15">
      <c r="A5197" s="21" t="s">
        <v>1273</v>
      </c>
      <c r="B5197" s="22" t="s">
        <v>918</v>
      </c>
      <c r="C5197" s="22" t="s">
        <v>1178</v>
      </c>
      <c r="D5197" s="22" t="s">
        <v>1183</v>
      </c>
      <c r="E5197" s="22" t="s">
        <v>1212</v>
      </c>
      <c r="F5197" s="22" t="s">
        <v>1250</v>
      </c>
      <c r="G5197" s="22" t="s">
        <v>6558</v>
      </c>
      <c r="I5197" s="22">
        <v>15223493349</v>
      </c>
      <c r="J5197" s="22" t="s">
        <v>924</v>
      </c>
      <c r="K5197" s="22" t="s">
        <v>1214</v>
      </c>
      <c r="L5197" s="22" t="s">
        <v>1299</v>
      </c>
      <c r="M5197" s="22">
        <v>888</v>
      </c>
      <c r="N5197" s="22">
        <v>888</v>
      </c>
      <c r="O5197" s="22" t="s">
        <v>927</v>
      </c>
      <c r="P5197" s="22" t="s">
        <v>50</v>
      </c>
      <c r="Q5197" s="28"/>
      <c r="R5197" s="21" t="s">
        <v>77</v>
      </c>
      <c r="S5197" s="25" t="s">
        <v>1196</v>
      </c>
      <c r="T5197" s="21" t="s">
        <v>53</v>
      </c>
      <c r="U5197" s="21" t="s">
        <v>5917</v>
      </c>
      <c r="V5197" s="46">
        <v>1</v>
      </c>
      <c r="W5197" s="26">
        <f t="shared" si="4088"/>
        <v>1</v>
      </c>
      <c r="Y5197" s="21">
        <v>12</v>
      </c>
      <c r="Z5197" s="22">
        <f t="shared" si="4102"/>
        <v>888</v>
      </c>
      <c r="AA5197" s="20" t="s">
        <v>5794</v>
      </c>
      <c r="AB5197" s="22"/>
      <c r="AC5197" s="22">
        <v>1</v>
      </c>
      <c r="AD5197" s="22"/>
      <c r="AE5197" s="22">
        <f t="shared" ref="AE5197:AE5201" si="4111">N5197</f>
        <v>888</v>
      </c>
      <c r="AF5197" s="22">
        <f t="shared" si="4090"/>
        <v>888</v>
      </c>
      <c r="AG5197" s="20"/>
      <c r="AH5197" s="22"/>
      <c r="AI5197" s="22"/>
      <c r="AJ5197" s="22">
        <f t="shared" si="4108"/>
        <v>888</v>
      </c>
      <c r="AK5197" s="22">
        <f>IF(O5197="(传统)XDSL",VLOOKUP(S5197,[2]直销续费率明细!C:I,7,FALSE)*1,IF(O5197="GPON+XDSL",VLOOKUP(S5197,[2]直销续费率明细!C:I,7,FALSE)*1,VLOOKUP(S5197,[2]直销续费率明细!C:I,5,FALSE)*1))</f>
        <v>-40</v>
      </c>
      <c r="AL5197" s="22" t="s">
        <v>1309</v>
      </c>
      <c r="AM5197" s="22"/>
      <c r="AN5197" s="22"/>
      <c r="AO5197" s="22" t="s">
        <v>5792</v>
      </c>
      <c r="AP5197" s="22" t="s">
        <v>1301</v>
      </c>
      <c r="AS5197" s="20">
        <f>IF(Y5197&gt;=10,VLOOKUP(U5197,[2]提成计算!B:T,19,FALSE),VLOOKUP(U5197,[2]提成计算!B:T,18,FALSE))</f>
        <v>0.09</v>
      </c>
      <c r="AT5197" s="20">
        <f t="shared" si="4109"/>
        <v>79.92</v>
      </c>
      <c r="AU5197" s="20">
        <f t="shared" si="4110"/>
        <v>-40</v>
      </c>
    </row>
    <row r="5198" spans="1:47" x14ac:dyDescent="0.15">
      <c r="A5198" s="21" t="s">
        <v>1273</v>
      </c>
      <c r="B5198" s="22" t="s">
        <v>918</v>
      </c>
      <c r="C5198" s="22" t="s">
        <v>1178</v>
      </c>
      <c r="D5198" s="22" t="s">
        <v>1189</v>
      </c>
      <c r="E5198" s="22" t="s">
        <v>1400</v>
      </c>
      <c r="F5198" s="22" t="s">
        <v>1250</v>
      </c>
      <c r="G5198" s="22" t="s">
        <v>6559</v>
      </c>
      <c r="I5198" s="22">
        <v>13713148759</v>
      </c>
      <c r="J5198" s="22" t="s">
        <v>924</v>
      </c>
      <c r="K5198" s="22" t="s">
        <v>115</v>
      </c>
      <c r="L5198" s="22" t="s">
        <v>1299</v>
      </c>
      <c r="M5198" s="22">
        <v>888</v>
      </c>
      <c r="N5198" s="22">
        <v>888</v>
      </c>
      <c r="O5198" s="22" t="s">
        <v>927</v>
      </c>
      <c r="P5198" s="22" t="s">
        <v>50</v>
      </c>
      <c r="Q5198" s="28"/>
      <c r="R5198" s="21" t="s">
        <v>117</v>
      </c>
      <c r="S5198" s="25" t="s">
        <v>1201</v>
      </c>
      <c r="T5198" s="21" t="s">
        <v>53</v>
      </c>
      <c r="U5198" s="21" t="s">
        <v>5936</v>
      </c>
      <c r="V5198" s="46">
        <v>1</v>
      </c>
      <c r="W5198" s="26">
        <f t="shared" si="4088"/>
        <v>1</v>
      </c>
      <c r="Y5198" s="21">
        <v>12</v>
      </c>
      <c r="Z5198" s="22">
        <f t="shared" si="4102"/>
        <v>888</v>
      </c>
      <c r="AA5198" s="20" t="s">
        <v>5794</v>
      </c>
      <c r="AB5198" s="22"/>
      <c r="AC5198" s="22">
        <v>1</v>
      </c>
      <c r="AD5198" s="22"/>
      <c r="AE5198" s="22">
        <f t="shared" si="4111"/>
        <v>888</v>
      </c>
      <c r="AF5198" s="22">
        <f t="shared" si="4090"/>
        <v>888</v>
      </c>
      <c r="AG5198" s="20"/>
      <c r="AH5198" s="22"/>
      <c r="AI5198" s="22"/>
      <c r="AJ5198" s="22">
        <f t="shared" si="4108"/>
        <v>888</v>
      </c>
      <c r="AK5198" s="22">
        <f>IF(O5198="(传统)XDSL",VLOOKUP(S5198,[2]直销续费率明细!C:I,7,FALSE)*1,IF(O5198="GPON+XDSL",VLOOKUP(S5198,[2]直销续费率明细!C:I,7,FALSE)*1,VLOOKUP(S5198,[2]直销续费率明细!C:I,5,FALSE)*1))</f>
        <v>-40</v>
      </c>
      <c r="AL5198" s="22" t="s">
        <v>1309</v>
      </c>
      <c r="AM5198" s="22"/>
      <c r="AN5198" s="22"/>
      <c r="AO5198" s="22" t="s">
        <v>5792</v>
      </c>
      <c r="AP5198" s="22" t="s">
        <v>1301</v>
      </c>
      <c r="AS5198" s="20">
        <f>IF(Y5198&gt;=10,VLOOKUP(U5198,[2]提成计算!B:T,19,FALSE),VLOOKUP(U5198,[2]提成计算!B:T,18,FALSE))</f>
        <v>0.12</v>
      </c>
      <c r="AT5198" s="20">
        <f t="shared" si="4109"/>
        <v>106.56</v>
      </c>
      <c r="AU5198" s="20">
        <f t="shared" si="4110"/>
        <v>-40</v>
      </c>
    </row>
    <row r="5199" spans="1:47" x14ac:dyDescent="0.15">
      <c r="A5199" s="21" t="s">
        <v>1273</v>
      </c>
      <c r="B5199" s="22" t="s">
        <v>918</v>
      </c>
      <c r="C5199" s="22" t="s">
        <v>1178</v>
      </c>
      <c r="D5199" s="22" t="s">
        <v>1183</v>
      </c>
      <c r="E5199" s="22" t="s">
        <v>1212</v>
      </c>
      <c r="F5199" s="22" t="s">
        <v>1250</v>
      </c>
      <c r="G5199" s="22" t="s">
        <v>6560</v>
      </c>
      <c r="I5199" s="22">
        <v>13424899219</v>
      </c>
      <c r="J5199" s="22" t="s">
        <v>924</v>
      </c>
      <c r="K5199" s="22" t="s">
        <v>174</v>
      </c>
      <c r="L5199" s="22" t="s">
        <v>1299</v>
      </c>
      <c r="M5199" s="22">
        <v>888</v>
      </c>
      <c r="N5199" s="22">
        <v>888</v>
      </c>
      <c r="O5199" s="22" t="s">
        <v>927</v>
      </c>
      <c r="P5199" s="22" t="s">
        <v>50</v>
      </c>
      <c r="Q5199" s="28"/>
      <c r="R5199" s="21" t="s">
        <v>77</v>
      </c>
      <c r="S5199" s="25" t="s">
        <v>1196</v>
      </c>
      <c r="T5199" s="21" t="s">
        <v>5850</v>
      </c>
      <c r="U5199" s="21"/>
      <c r="V5199" s="46">
        <v>1</v>
      </c>
      <c r="W5199" s="26">
        <f t="shared" si="4088"/>
        <v>1</v>
      </c>
      <c r="Y5199" s="21">
        <v>12</v>
      </c>
      <c r="Z5199" s="22">
        <f t="shared" si="4102"/>
        <v>888</v>
      </c>
      <c r="AA5199" s="20" t="s">
        <v>5794</v>
      </c>
      <c r="AB5199" s="22"/>
      <c r="AC5199" s="22">
        <v>1</v>
      </c>
      <c r="AD5199" s="22"/>
      <c r="AE5199" s="22">
        <f t="shared" si="4111"/>
        <v>888</v>
      </c>
      <c r="AF5199" s="22">
        <f t="shared" si="4090"/>
        <v>888</v>
      </c>
      <c r="AG5199" s="20"/>
      <c r="AH5199" s="22"/>
      <c r="AI5199" s="22"/>
      <c r="AJ5199" s="22">
        <f t="shared" si="4108"/>
        <v>888</v>
      </c>
      <c r="AK5199" s="22">
        <f>IF(O5199="(传统)XDSL",VLOOKUP(S5199,[1]续费率明细!C:I,7,FALSE)*1,IF(O5199="GPON+XDSL",VLOOKUP(S5199,[1]续费率明细!C:I,7,FALSE)*1,VLOOKUP(S5199,[1]续费率明细!C:I,5,FALSE)*1))</f>
        <v>-40</v>
      </c>
      <c r="AL5199" s="22" t="s">
        <v>1309</v>
      </c>
      <c r="AM5199" s="22"/>
      <c r="AN5199" s="22"/>
      <c r="AO5199" s="22" t="s">
        <v>5792</v>
      </c>
      <c r="AP5199" s="22" t="s">
        <v>1301</v>
      </c>
      <c r="AS5199" s="20"/>
      <c r="AT5199" s="20"/>
      <c r="AU5199" s="20"/>
    </row>
    <row r="5200" spans="1:47" x14ac:dyDescent="0.15">
      <c r="A5200" s="21" t="s">
        <v>1273</v>
      </c>
      <c r="B5200" s="22" t="s">
        <v>918</v>
      </c>
      <c r="C5200" s="22" t="s">
        <v>1178</v>
      </c>
      <c r="D5200" s="22" t="s">
        <v>1183</v>
      </c>
      <c r="E5200" s="22" t="s">
        <v>1599</v>
      </c>
      <c r="F5200" s="22" t="s">
        <v>1250</v>
      </c>
      <c r="G5200" s="22" t="s">
        <v>6561</v>
      </c>
      <c r="I5200" s="22">
        <v>13725833357</v>
      </c>
      <c r="J5200" s="22" t="s">
        <v>924</v>
      </c>
      <c r="K5200" s="22" t="s">
        <v>1247</v>
      </c>
      <c r="L5200" s="22" t="s">
        <v>1299</v>
      </c>
      <c r="M5200" s="22">
        <v>888</v>
      </c>
      <c r="N5200" s="22">
        <v>888</v>
      </c>
      <c r="O5200" s="22" t="s">
        <v>927</v>
      </c>
      <c r="P5200" s="22" t="s">
        <v>50</v>
      </c>
      <c r="Q5200" s="28"/>
      <c r="R5200" s="21" t="s">
        <v>77</v>
      </c>
      <c r="S5200" s="25" t="s">
        <v>1466</v>
      </c>
      <c r="T5200" s="21" t="s">
        <v>53</v>
      </c>
      <c r="U5200" s="21" t="s">
        <v>5915</v>
      </c>
      <c r="V5200" s="46">
        <v>1</v>
      </c>
      <c r="W5200" s="26">
        <f t="shared" si="4088"/>
        <v>1</v>
      </c>
      <c r="Y5200" s="21">
        <v>12</v>
      </c>
      <c r="Z5200" s="22">
        <f t="shared" si="4102"/>
        <v>888</v>
      </c>
      <c r="AA5200" s="20" t="s">
        <v>5794</v>
      </c>
      <c r="AB5200" s="22"/>
      <c r="AC5200" s="22">
        <v>1</v>
      </c>
      <c r="AD5200" s="22"/>
      <c r="AE5200" s="22">
        <f t="shared" si="4111"/>
        <v>888</v>
      </c>
      <c r="AF5200" s="22">
        <f t="shared" si="4090"/>
        <v>888</v>
      </c>
      <c r="AG5200" s="20"/>
      <c r="AH5200" s="22"/>
      <c r="AI5200" s="22"/>
      <c r="AJ5200" s="22">
        <f t="shared" si="4108"/>
        <v>888</v>
      </c>
      <c r="AK5200" s="22">
        <f>IF(O5200="(传统)XDSL",VLOOKUP(S5200,[2]直销续费率明细!C:I,7,FALSE)*1,IF(O5200="GPON+XDSL",VLOOKUP(S5200,[2]直销续费率明细!C:I,7,FALSE)*1,VLOOKUP(S5200,[2]直销续费率明细!C:I,5,FALSE)*1))</f>
        <v>-40</v>
      </c>
      <c r="AL5200" s="22" t="s">
        <v>1309</v>
      </c>
      <c r="AM5200" s="22"/>
      <c r="AN5200" s="22"/>
      <c r="AO5200" s="22" t="s">
        <v>5792</v>
      </c>
      <c r="AP5200" s="22" t="s">
        <v>1301</v>
      </c>
      <c r="AS5200" s="20">
        <f>IF(Y5200&gt;=10,VLOOKUP(U5200,[2]提成计算!B:T,19,FALSE),VLOOKUP(U5200,[2]提成计算!B:T,18,FALSE))</f>
        <v>0.09</v>
      </c>
      <c r="AT5200" s="20">
        <f t="shared" ref="AT5200" si="4112">IF(AD5200*AS5200&gt;0,AD5200*AS5200,AE5200*AS5200)</f>
        <v>79.92</v>
      </c>
      <c r="AU5200" s="20">
        <f t="shared" ref="AU5200" si="4113">IF(AND(AK5200&lt;0,AK5200+AT5200&lt;0),-AT5200,AK5200)</f>
        <v>-40</v>
      </c>
    </row>
    <row r="5201" spans="1:47" x14ac:dyDescent="0.15">
      <c r="A5201" s="21" t="s">
        <v>1273</v>
      </c>
      <c r="B5201" s="22" t="s">
        <v>918</v>
      </c>
      <c r="C5201" s="22" t="s">
        <v>1178</v>
      </c>
      <c r="D5201" s="22" t="s">
        <v>1183</v>
      </c>
      <c r="E5201" s="22" t="s">
        <v>5931</v>
      </c>
      <c r="F5201" s="22" t="s">
        <v>1250</v>
      </c>
      <c r="G5201" s="22" t="s">
        <v>6562</v>
      </c>
      <c r="I5201" s="22">
        <v>13815138169</v>
      </c>
      <c r="J5201" s="22" t="s">
        <v>1268</v>
      </c>
      <c r="K5201" s="22" t="s">
        <v>1224</v>
      </c>
      <c r="L5201" s="22" t="s">
        <v>1358</v>
      </c>
      <c r="M5201" s="22">
        <v>1088</v>
      </c>
      <c r="N5201" s="22">
        <v>1088</v>
      </c>
      <c r="O5201" s="22" t="s">
        <v>927</v>
      </c>
      <c r="P5201" s="22" t="s">
        <v>50</v>
      </c>
      <c r="Q5201" s="28"/>
      <c r="R5201" s="21" t="s">
        <v>77</v>
      </c>
      <c r="S5201" s="21"/>
      <c r="T5201" s="21" t="s">
        <v>53</v>
      </c>
      <c r="U5201" s="21" t="s">
        <v>5994</v>
      </c>
      <c r="V5201" s="46">
        <v>1</v>
      </c>
      <c r="W5201" s="26">
        <f t="shared" si="4088"/>
        <v>1</v>
      </c>
      <c r="X5201" s="26">
        <f t="shared" si="4089"/>
        <v>1</v>
      </c>
      <c r="Y5201" s="21">
        <v>10</v>
      </c>
      <c r="Z5201" s="22">
        <f t="shared" si="4102"/>
        <v>1088</v>
      </c>
      <c r="AA5201" s="20" t="s">
        <v>5794</v>
      </c>
      <c r="AB5201" s="22"/>
      <c r="AC5201" s="22">
        <v>1</v>
      </c>
      <c r="AD5201" s="22"/>
      <c r="AE5201" s="22">
        <f t="shared" si="4111"/>
        <v>1088</v>
      </c>
      <c r="AF5201" s="22">
        <f t="shared" si="4090"/>
        <v>1088</v>
      </c>
      <c r="AG5201" s="20">
        <f t="shared" ref="AG5201:AG5202" si="4114">N5201</f>
        <v>1088</v>
      </c>
      <c r="AH5201" s="20" t="str">
        <f>VLOOKUP(U5201,[1]提成计算!B:I,8,FALSE)</f>
        <v xml:space="preserve"> </v>
      </c>
      <c r="AI5201" s="20"/>
      <c r="AJ5201" s="22"/>
      <c r="AK5201" s="22"/>
      <c r="AM5201" s="22"/>
      <c r="AN5201" s="22"/>
      <c r="AO5201" s="22" t="s">
        <v>5792</v>
      </c>
      <c r="AP5201" s="22" t="s">
        <v>1301</v>
      </c>
      <c r="AS5201" s="20"/>
      <c r="AT5201" s="20"/>
      <c r="AU5201" s="20"/>
    </row>
    <row r="5202" spans="1:47" x14ac:dyDescent="0.15">
      <c r="A5202" s="21" t="s">
        <v>1273</v>
      </c>
      <c r="B5202" s="22" t="s">
        <v>918</v>
      </c>
      <c r="C5202" s="22" t="s">
        <v>1178</v>
      </c>
      <c r="D5202" s="22" t="s">
        <v>1183</v>
      </c>
      <c r="E5202" s="22" t="s">
        <v>5931</v>
      </c>
      <c r="F5202" s="22" t="s">
        <v>1250</v>
      </c>
      <c r="G5202" s="22" t="s">
        <v>6563</v>
      </c>
      <c r="I5202" s="22">
        <v>13549280561</v>
      </c>
      <c r="J5202" s="22" t="s">
        <v>1268</v>
      </c>
      <c r="K5202" s="22" t="s">
        <v>1224</v>
      </c>
      <c r="L5202" s="22" t="s">
        <v>1914</v>
      </c>
      <c r="M5202" s="22">
        <v>828</v>
      </c>
      <c r="N5202" s="22">
        <v>828</v>
      </c>
      <c r="O5202" s="22" t="s">
        <v>927</v>
      </c>
      <c r="P5202" s="22" t="s">
        <v>50</v>
      </c>
      <c r="Q5202" s="28"/>
      <c r="R5202" s="21" t="s">
        <v>77</v>
      </c>
      <c r="S5202" s="21"/>
      <c r="T5202" s="21" t="s">
        <v>53</v>
      </c>
      <c r="U5202" s="21" t="s">
        <v>5994</v>
      </c>
      <c r="V5202" s="46">
        <v>1</v>
      </c>
      <c r="W5202" s="26">
        <f t="shared" si="4088"/>
        <v>1</v>
      </c>
      <c r="X5202" s="26">
        <f t="shared" si="4089"/>
        <v>1</v>
      </c>
      <c r="Y5202" s="21">
        <v>4</v>
      </c>
      <c r="Z5202" s="22">
        <f t="shared" si="4102"/>
        <v>828</v>
      </c>
      <c r="AA5202" s="20" t="s">
        <v>5794</v>
      </c>
      <c r="AB5202" s="22">
        <v>1</v>
      </c>
      <c r="AC5202" s="22"/>
      <c r="AD5202" s="22">
        <f>N5202</f>
        <v>828</v>
      </c>
      <c r="AE5202" s="22"/>
      <c r="AF5202" s="22">
        <f t="shared" si="4090"/>
        <v>828</v>
      </c>
      <c r="AG5202" s="20">
        <f t="shared" si="4114"/>
        <v>828</v>
      </c>
      <c r="AH5202" s="20" t="str">
        <f>VLOOKUP(U5202,[1]提成计算!B:I,8,FALSE)</f>
        <v xml:space="preserve"> </v>
      </c>
      <c r="AI5202" s="20"/>
      <c r="AJ5202" s="22"/>
      <c r="AK5202" s="22"/>
      <c r="AM5202" s="22"/>
      <c r="AN5202" s="22"/>
      <c r="AO5202" s="22" t="s">
        <v>5792</v>
      </c>
      <c r="AP5202" s="22" t="s">
        <v>1301</v>
      </c>
      <c r="AS5202" s="20"/>
      <c r="AT5202" s="20"/>
      <c r="AU5202" s="20"/>
    </row>
    <row r="5203" spans="1:47" x14ac:dyDescent="0.15">
      <c r="A5203" s="21" t="s">
        <v>1273</v>
      </c>
      <c r="B5203" s="22" t="s">
        <v>918</v>
      </c>
      <c r="C5203" s="22" t="s">
        <v>1178</v>
      </c>
      <c r="D5203" s="22" t="s">
        <v>1183</v>
      </c>
      <c r="E5203" s="22" t="s">
        <v>1184</v>
      </c>
      <c r="F5203" s="22" t="s">
        <v>1250</v>
      </c>
      <c r="G5203" s="22" t="s">
        <v>6564</v>
      </c>
      <c r="I5203" s="22">
        <v>13798833464</v>
      </c>
      <c r="J5203" s="22" t="s">
        <v>924</v>
      </c>
      <c r="K5203" s="22" t="s">
        <v>6172</v>
      </c>
      <c r="L5203" s="22" t="s">
        <v>1299</v>
      </c>
      <c r="M5203" s="22">
        <v>888</v>
      </c>
      <c r="N5203" s="22">
        <v>888</v>
      </c>
      <c r="O5203" s="22" t="s">
        <v>927</v>
      </c>
      <c r="P5203" s="22" t="s">
        <v>50</v>
      </c>
      <c r="Q5203" s="28"/>
      <c r="R5203" s="21" t="s">
        <v>77</v>
      </c>
      <c r="S5203" s="25" t="s">
        <v>1187</v>
      </c>
      <c r="T5203" s="21" t="s">
        <v>6173</v>
      </c>
      <c r="U5203" s="21" t="s">
        <v>6174</v>
      </c>
      <c r="V5203" s="46">
        <v>1</v>
      </c>
      <c r="W5203" s="26">
        <f t="shared" si="4088"/>
        <v>1</v>
      </c>
      <c r="Y5203" s="21">
        <v>12</v>
      </c>
      <c r="Z5203" s="22">
        <f t="shared" si="4102"/>
        <v>888</v>
      </c>
      <c r="AA5203" s="20" t="s">
        <v>5794</v>
      </c>
      <c r="AB5203" s="22"/>
      <c r="AC5203" s="22">
        <v>1</v>
      </c>
      <c r="AD5203" s="22"/>
      <c r="AE5203" s="22">
        <f t="shared" ref="AE5203:AE5204" si="4115">N5203</f>
        <v>888</v>
      </c>
      <c r="AF5203" s="22">
        <f t="shared" si="4090"/>
        <v>888</v>
      </c>
      <c r="AG5203" s="20"/>
      <c r="AH5203" s="22"/>
      <c r="AI5203" s="22"/>
      <c r="AJ5203" s="22">
        <f t="shared" ref="AJ5203:AJ5210" si="4116">N5203</f>
        <v>888</v>
      </c>
      <c r="AK5203" s="22">
        <f>IF(O5203="(传统)XDSL",VLOOKUP(S5203,[2]直销续费率明细!C:I,7,FALSE)*1,IF(O5203="GPON+XDSL",VLOOKUP(S5203,[2]直销续费率明细!C:I,7,FALSE)*1,VLOOKUP(S5203,[2]直销续费率明细!C:I,5,FALSE)*1))</f>
        <v>-40</v>
      </c>
      <c r="AL5203" s="22" t="s">
        <v>1300</v>
      </c>
      <c r="AM5203" s="22"/>
      <c r="AN5203" s="22"/>
      <c r="AO5203" s="22" t="s">
        <v>5792</v>
      </c>
      <c r="AP5203" s="22" t="s">
        <v>1301</v>
      </c>
      <c r="AS5203" s="20">
        <f>IF(Y5203&gt;=10,VLOOKUP(U5203,[2]提成计算!B:T,19,FALSE),VLOOKUP(U5203,[2]提成计算!B:T,18,FALSE))</f>
        <v>0.1</v>
      </c>
      <c r="AT5203" s="20">
        <f t="shared" ref="AT5203:AT5210" si="4117">IF(AD5203*AS5203&gt;0,AD5203*AS5203,AE5203*AS5203)</f>
        <v>88.800000000000011</v>
      </c>
      <c r="AU5203" s="20">
        <f t="shared" ref="AU5203:AU5210" si="4118">IF(AND(AK5203&lt;0,AK5203+AT5203&lt;0),-AT5203,AK5203)</f>
        <v>-40</v>
      </c>
    </row>
    <row r="5204" spans="1:47" x14ac:dyDescent="0.15">
      <c r="A5204" s="21" t="s">
        <v>1273</v>
      </c>
      <c r="B5204" s="22" t="s">
        <v>918</v>
      </c>
      <c r="C5204" s="22" t="s">
        <v>1178</v>
      </c>
      <c r="D5204" s="22" t="s">
        <v>1189</v>
      </c>
      <c r="E5204" s="22" t="s">
        <v>6032</v>
      </c>
      <c r="F5204" s="22" t="s">
        <v>1250</v>
      </c>
      <c r="G5204" s="22" t="s">
        <v>6565</v>
      </c>
      <c r="I5204" s="22">
        <v>13794903879</v>
      </c>
      <c r="J5204" s="22" t="s">
        <v>924</v>
      </c>
      <c r="K5204" s="22" t="s">
        <v>115</v>
      </c>
      <c r="L5204" s="22" t="s">
        <v>2922</v>
      </c>
      <c r="M5204" s="22">
        <v>3600</v>
      </c>
      <c r="N5204" s="22">
        <v>3600</v>
      </c>
      <c r="O5204" s="22" t="s">
        <v>927</v>
      </c>
      <c r="P5204" s="22" t="s">
        <v>50</v>
      </c>
      <c r="Q5204" s="28"/>
      <c r="R5204" s="21" t="s">
        <v>117</v>
      </c>
      <c r="S5204" s="25" t="s">
        <v>1201</v>
      </c>
      <c r="T5204" s="21" t="s">
        <v>53</v>
      </c>
      <c r="U5204" s="21" t="s">
        <v>5936</v>
      </c>
      <c r="V5204" s="46">
        <v>1</v>
      </c>
      <c r="W5204" s="26">
        <f t="shared" si="4088"/>
        <v>1</v>
      </c>
      <c r="Y5204" s="21">
        <v>100</v>
      </c>
      <c r="Z5204" s="22">
        <f t="shared" si="4102"/>
        <v>3600</v>
      </c>
      <c r="AA5204" s="20" t="s">
        <v>5794</v>
      </c>
      <c r="AB5204" s="22"/>
      <c r="AC5204" s="22">
        <v>1</v>
      </c>
      <c r="AD5204" s="22"/>
      <c r="AE5204" s="22">
        <f t="shared" si="4115"/>
        <v>3600</v>
      </c>
      <c r="AF5204" s="22">
        <f t="shared" si="4090"/>
        <v>3600</v>
      </c>
      <c r="AG5204" s="20"/>
      <c r="AH5204" s="22"/>
      <c r="AI5204" s="22"/>
      <c r="AJ5204" s="22">
        <f t="shared" si="4116"/>
        <v>3600</v>
      </c>
      <c r="AK5204" s="22">
        <f>IF(O5204="(传统)XDSL",VLOOKUP(S5204,[2]直销续费率明细!C:I,7,FALSE)*1,IF(O5204="GPON+XDSL",VLOOKUP(S5204,[2]直销续费率明细!C:I,7,FALSE)*1,VLOOKUP(S5204,[2]直销续费率明细!C:I,5,FALSE)*1))</f>
        <v>-40</v>
      </c>
      <c r="AL5204" s="22" t="s">
        <v>1309</v>
      </c>
      <c r="AM5204" s="22"/>
      <c r="AN5204" s="22"/>
      <c r="AO5204" s="22" t="s">
        <v>5792</v>
      </c>
      <c r="AP5204" s="22" t="s">
        <v>1301</v>
      </c>
      <c r="AS5204" s="20">
        <f>IF(Y5204&gt;=10,VLOOKUP(U5204,[2]提成计算!B:T,19,FALSE),VLOOKUP(U5204,[2]提成计算!B:T,18,FALSE))</f>
        <v>0.12</v>
      </c>
      <c r="AT5204" s="20">
        <f t="shared" si="4117"/>
        <v>432</v>
      </c>
      <c r="AU5204" s="20">
        <f t="shared" si="4118"/>
        <v>-40</v>
      </c>
    </row>
    <row r="5205" spans="1:47" x14ac:dyDescent="0.15">
      <c r="A5205" s="21" t="s">
        <v>1273</v>
      </c>
      <c r="B5205" s="22" t="s">
        <v>918</v>
      </c>
      <c r="C5205" s="22" t="s">
        <v>1178</v>
      </c>
      <c r="D5205" s="22" t="s">
        <v>1179</v>
      </c>
      <c r="E5205" s="22" t="s">
        <v>1240</v>
      </c>
      <c r="F5205" s="22" t="s">
        <v>1250</v>
      </c>
      <c r="G5205" s="22" t="s">
        <v>6566</v>
      </c>
      <c r="I5205" s="22">
        <v>13710043614</v>
      </c>
      <c r="J5205" s="22" t="s">
        <v>924</v>
      </c>
      <c r="K5205" s="22" t="s">
        <v>146</v>
      </c>
      <c r="L5205" s="22" t="s">
        <v>1918</v>
      </c>
      <c r="M5205" s="22">
        <v>680</v>
      </c>
      <c r="N5205" s="22">
        <v>680</v>
      </c>
      <c r="O5205" s="22" t="s">
        <v>1262</v>
      </c>
      <c r="P5205" s="22" t="s">
        <v>50</v>
      </c>
      <c r="Q5205" s="28"/>
      <c r="R5205" s="21" t="s">
        <v>147</v>
      </c>
      <c r="S5205" s="25" t="s">
        <v>1234</v>
      </c>
      <c r="T5205" s="21" t="s">
        <v>53</v>
      </c>
      <c r="U5205" s="21" t="s">
        <v>5899</v>
      </c>
      <c r="V5205" s="46">
        <v>1</v>
      </c>
      <c r="W5205" s="26">
        <f t="shared" si="4088"/>
        <v>1</v>
      </c>
      <c r="Y5205" s="21">
        <v>4</v>
      </c>
      <c r="Z5205" s="22">
        <f t="shared" si="4102"/>
        <v>680</v>
      </c>
      <c r="AA5205" s="20" t="s">
        <v>5794</v>
      </c>
      <c r="AB5205" s="22">
        <v>1</v>
      </c>
      <c r="AC5205" s="22"/>
      <c r="AD5205" s="22">
        <f>N5205</f>
        <v>680</v>
      </c>
      <c r="AE5205" s="22"/>
      <c r="AF5205" s="22">
        <f t="shared" si="4090"/>
        <v>680</v>
      </c>
      <c r="AG5205" s="20"/>
      <c r="AH5205" s="22"/>
      <c r="AI5205" s="22"/>
      <c r="AJ5205" s="22">
        <f t="shared" si="4116"/>
        <v>680</v>
      </c>
      <c r="AK5205" s="22">
        <f>IF(O5205="(传统)XDSL",VLOOKUP(S5205,[2]直销续费率明细!C:I,7,FALSE)*1,IF(O5205="GPON+XDSL",VLOOKUP(S5205,[2]直销续费率明细!C:I,7,FALSE)*1,VLOOKUP(S5205,[2]直销续费率明细!C:I,5,FALSE)*1))</f>
        <v>25</v>
      </c>
      <c r="AL5205" s="22" t="s">
        <v>1309</v>
      </c>
      <c r="AM5205" s="22"/>
      <c r="AN5205" s="22"/>
      <c r="AO5205" s="22" t="s">
        <v>5792</v>
      </c>
      <c r="AP5205" s="22" t="s">
        <v>5805</v>
      </c>
      <c r="AS5205" s="20">
        <f>IF(Y5205&gt;=10,VLOOKUP(U5205,[2]提成计算!B:T,19,FALSE),VLOOKUP(U5205,[2]提成计算!B:T,18,FALSE))</f>
        <v>0.06</v>
      </c>
      <c r="AT5205" s="20">
        <f t="shared" si="4117"/>
        <v>40.799999999999997</v>
      </c>
      <c r="AU5205" s="20">
        <f t="shared" si="4118"/>
        <v>25</v>
      </c>
    </row>
    <row r="5206" spans="1:47" x14ac:dyDescent="0.15">
      <c r="A5206" s="21" t="s">
        <v>1273</v>
      </c>
      <c r="B5206" s="22" t="s">
        <v>918</v>
      </c>
      <c r="C5206" s="22" t="s">
        <v>1178</v>
      </c>
      <c r="D5206" s="22" t="s">
        <v>1179</v>
      </c>
      <c r="E5206" s="22" t="s">
        <v>1230</v>
      </c>
      <c r="F5206" s="22" t="s">
        <v>1250</v>
      </c>
      <c r="G5206" s="22" t="s">
        <v>2253</v>
      </c>
      <c r="I5206" s="22">
        <v>13712574595</v>
      </c>
      <c r="J5206" s="22" t="s">
        <v>924</v>
      </c>
      <c r="K5206" s="22" t="s">
        <v>188</v>
      </c>
      <c r="L5206" s="22" t="s">
        <v>1299</v>
      </c>
      <c r="M5206" s="22">
        <v>888</v>
      </c>
      <c r="N5206" s="22">
        <v>888</v>
      </c>
      <c r="O5206" s="22" t="s">
        <v>927</v>
      </c>
      <c r="P5206" s="22" t="s">
        <v>50</v>
      </c>
      <c r="Q5206" s="28"/>
      <c r="R5206" s="21" t="s">
        <v>147</v>
      </c>
      <c r="S5206" s="25" t="s">
        <v>1182</v>
      </c>
      <c r="T5206" s="21" t="s">
        <v>53</v>
      </c>
      <c r="U5206" s="21" t="s">
        <v>6003</v>
      </c>
      <c r="V5206" s="46">
        <v>1</v>
      </c>
      <c r="W5206" s="26">
        <f t="shared" si="4088"/>
        <v>1</v>
      </c>
      <c r="Y5206" s="21">
        <v>12</v>
      </c>
      <c r="Z5206" s="22">
        <f t="shared" si="4102"/>
        <v>888</v>
      </c>
      <c r="AA5206" s="20" t="s">
        <v>5794</v>
      </c>
      <c r="AB5206" s="22"/>
      <c r="AC5206" s="22">
        <v>1</v>
      </c>
      <c r="AD5206" s="22"/>
      <c r="AE5206" s="22">
        <f t="shared" ref="AE5206:AE5216" si="4119">N5206</f>
        <v>888</v>
      </c>
      <c r="AF5206" s="22">
        <f t="shared" si="4090"/>
        <v>888</v>
      </c>
      <c r="AG5206" s="20"/>
      <c r="AH5206" s="22"/>
      <c r="AI5206" s="22"/>
      <c r="AJ5206" s="22">
        <f t="shared" si="4116"/>
        <v>888</v>
      </c>
      <c r="AK5206" s="22">
        <f>IF(O5206="(传统)XDSL",VLOOKUP(S5206,[2]直销续费率明细!C:I,7,FALSE)*1,IF(O5206="GPON+XDSL",VLOOKUP(S5206,[2]直销续费率明细!C:I,7,FALSE)*1,VLOOKUP(S5206,[2]直销续费率明细!C:I,5,FALSE)*1))</f>
        <v>15</v>
      </c>
      <c r="AL5206" s="22" t="s">
        <v>1309</v>
      </c>
      <c r="AM5206" s="22"/>
      <c r="AN5206" s="22"/>
      <c r="AO5206" s="22" t="s">
        <v>5792</v>
      </c>
      <c r="AP5206" s="22" t="s">
        <v>1301</v>
      </c>
      <c r="AS5206" s="20">
        <f>IF(Y5206&gt;=10,VLOOKUP(U5206,[2]提成计算!B:T,19,FALSE),VLOOKUP(U5206,[2]提成计算!B:T,18,FALSE))</f>
        <v>0.09</v>
      </c>
      <c r="AT5206" s="20">
        <f t="shared" si="4117"/>
        <v>79.92</v>
      </c>
      <c r="AU5206" s="20">
        <f t="shared" si="4118"/>
        <v>15</v>
      </c>
    </row>
    <row r="5207" spans="1:47" x14ac:dyDescent="0.15">
      <c r="A5207" s="21" t="s">
        <v>1273</v>
      </c>
      <c r="B5207" s="22" t="s">
        <v>918</v>
      </c>
      <c r="C5207" s="22" t="s">
        <v>1178</v>
      </c>
      <c r="D5207" s="22" t="s">
        <v>1183</v>
      </c>
      <c r="E5207" s="22" t="s">
        <v>6120</v>
      </c>
      <c r="F5207" s="22" t="s">
        <v>1250</v>
      </c>
      <c r="G5207" s="22" t="s">
        <v>6567</v>
      </c>
      <c r="I5207" s="22">
        <v>13809275030</v>
      </c>
      <c r="J5207" s="22" t="s">
        <v>924</v>
      </c>
      <c r="K5207" s="22" t="s">
        <v>5844</v>
      </c>
      <c r="L5207" s="22" t="s">
        <v>2137</v>
      </c>
      <c r="M5207" s="22">
        <v>1408</v>
      </c>
      <c r="N5207" s="22">
        <v>1408</v>
      </c>
      <c r="O5207" s="22" t="s">
        <v>1262</v>
      </c>
      <c r="P5207" s="22" t="s">
        <v>50</v>
      </c>
      <c r="Q5207" s="28"/>
      <c r="R5207" s="21" t="s">
        <v>77</v>
      </c>
      <c r="S5207" s="25" t="s">
        <v>1196</v>
      </c>
      <c r="T5207" s="21" t="s">
        <v>53</v>
      </c>
      <c r="U5207" s="21" t="s">
        <v>5945</v>
      </c>
      <c r="V5207" s="46">
        <v>1</v>
      </c>
      <c r="W5207" s="26">
        <f t="shared" si="4088"/>
        <v>1</v>
      </c>
      <c r="Y5207" s="21">
        <v>12</v>
      </c>
      <c r="Z5207" s="22">
        <f t="shared" si="4102"/>
        <v>1408</v>
      </c>
      <c r="AA5207" s="20" t="s">
        <v>5794</v>
      </c>
      <c r="AB5207" s="22"/>
      <c r="AC5207" s="22">
        <v>1</v>
      </c>
      <c r="AD5207" s="22"/>
      <c r="AE5207" s="22">
        <f t="shared" si="4119"/>
        <v>1408</v>
      </c>
      <c r="AF5207" s="22">
        <f t="shared" si="4090"/>
        <v>1408</v>
      </c>
      <c r="AG5207" s="20"/>
      <c r="AH5207" s="22"/>
      <c r="AI5207" s="22"/>
      <c r="AJ5207" s="22">
        <f t="shared" si="4116"/>
        <v>1408</v>
      </c>
      <c r="AK5207" s="22">
        <f>IF(O5207="(传统)XDSL",VLOOKUP(S5207,[2]直销续费率明细!C:I,7,FALSE)*1,IF(O5207="GPON+XDSL",VLOOKUP(S5207,[2]直销续费率明细!C:I,7,FALSE)*1,VLOOKUP(S5207,[2]直销续费率明细!C:I,5,FALSE)*1))</f>
        <v>25</v>
      </c>
      <c r="AL5207" s="22" t="s">
        <v>1300</v>
      </c>
      <c r="AM5207" s="22"/>
      <c r="AN5207" s="22"/>
      <c r="AO5207" s="22" t="s">
        <v>5792</v>
      </c>
      <c r="AP5207" s="22" t="s">
        <v>1301</v>
      </c>
      <c r="AS5207" s="20">
        <f>IF(Y5207&gt;=10,VLOOKUP(U5207,[2]提成计算!B:T,19,FALSE),VLOOKUP(U5207,[2]提成计算!B:T,18,FALSE))</f>
        <v>0.09</v>
      </c>
      <c r="AT5207" s="20">
        <f t="shared" si="4117"/>
        <v>126.72</v>
      </c>
      <c r="AU5207" s="20">
        <f t="shared" si="4118"/>
        <v>25</v>
      </c>
    </row>
    <row r="5208" spans="1:47" x14ac:dyDescent="0.15">
      <c r="A5208" s="21" t="s">
        <v>1273</v>
      </c>
      <c r="B5208" s="22" t="s">
        <v>918</v>
      </c>
      <c r="C5208" s="22" t="s">
        <v>1178</v>
      </c>
      <c r="D5208" s="22" t="s">
        <v>1189</v>
      </c>
      <c r="E5208" s="22" t="s">
        <v>5942</v>
      </c>
      <c r="F5208" s="22" t="s">
        <v>1250</v>
      </c>
      <c r="G5208" s="22" t="s">
        <v>6568</v>
      </c>
      <c r="I5208" s="22">
        <v>13414308210</v>
      </c>
      <c r="J5208" s="22" t="s">
        <v>924</v>
      </c>
      <c r="K5208" s="22" t="s">
        <v>237</v>
      </c>
      <c r="L5208" s="22" t="s">
        <v>1299</v>
      </c>
      <c r="M5208" s="22">
        <v>888</v>
      </c>
      <c r="N5208" s="22">
        <v>888</v>
      </c>
      <c r="O5208" s="22" t="s">
        <v>927</v>
      </c>
      <c r="P5208" s="22" t="s">
        <v>50</v>
      </c>
      <c r="Q5208" s="28"/>
      <c r="R5208" s="21" t="s">
        <v>117</v>
      </c>
      <c r="S5208" s="25" t="s">
        <v>1192</v>
      </c>
      <c r="T5208" s="21" t="s">
        <v>53</v>
      </c>
      <c r="U5208" s="21" t="s">
        <v>5938</v>
      </c>
      <c r="V5208" s="46">
        <v>1</v>
      </c>
      <c r="W5208" s="26">
        <f t="shared" si="4088"/>
        <v>1</v>
      </c>
      <c r="Y5208" s="21">
        <v>12</v>
      </c>
      <c r="Z5208" s="22">
        <f t="shared" si="4102"/>
        <v>888</v>
      </c>
      <c r="AA5208" s="20" t="s">
        <v>5794</v>
      </c>
      <c r="AB5208" s="22"/>
      <c r="AC5208" s="22">
        <v>1</v>
      </c>
      <c r="AD5208" s="22"/>
      <c r="AE5208" s="22">
        <f t="shared" si="4119"/>
        <v>888</v>
      </c>
      <c r="AF5208" s="22">
        <f t="shared" si="4090"/>
        <v>888</v>
      </c>
      <c r="AG5208" s="20"/>
      <c r="AH5208" s="22"/>
      <c r="AI5208" s="22"/>
      <c r="AJ5208" s="22">
        <f t="shared" si="4116"/>
        <v>888</v>
      </c>
      <c r="AK5208" s="22">
        <f>IF(O5208="(传统)XDSL",VLOOKUP(S5208,[2]直销续费率明细!C:I,7,FALSE)*1,IF(O5208="GPON+XDSL",VLOOKUP(S5208,[2]直销续费率明细!C:I,7,FALSE)*1,VLOOKUP(S5208,[2]直销续费率明细!C:I,5,FALSE)*1))</f>
        <v>-40</v>
      </c>
      <c r="AL5208" s="22" t="s">
        <v>1309</v>
      </c>
      <c r="AM5208" s="22"/>
      <c r="AN5208" s="22"/>
      <c r="AO5208" s="22" t="s">
        <v>5792</v>
      </c>
      <c r="AP5208" s="22" t="s">
        <v>1301</v>
      </c>
      <c r="AS5208" s="20">
        <f>IF(Y5208&gt;=10,VLOOKUP(U5208,[2]提成计算!B:T,19,FALSE),VLOOKUP(U5208,[2]提成计算!B:T,18,FALSE))</f>
        <v>0.09</v>
      </c>
      <c r="AT5208" s="20">
        <f t="shared" si="4117"/>
        <v>79.92</v>
      </c>
      <c r="AU5208" s="20">
        <f t="shared" si="4118"/>
        <v>-40</v>
      </c>
    </row>
    <row r="5209" spans="1:47" x14ac:dyDescent="0.15">
      <c r="A5209" s="21" t="s">
        <v>1273</v>
      </c>
      <c r="B5209" s="22" t="s">
        <v>918</v>
      </c>
      <c r="C5209" s="22" t="s">
        <v>1178</v>
      </c>
      <c r="D5209" s="22" t="s">
        <v>1183</v>
      </c>
      <c r="E5209" s="22" t="s">
        <v>1193</v>
      </c>
      <c r="F5209" s="22" t="s">
        <v>1250</v>
      </c>
      <c r="G5209" s="22" t="s">
        <v>6569</v>
      </c>
      <c r="I5209" s="22">
        <v>13416682344</v>
      </c>
      <c r="J5209" s="22" t="s">
        <v>924</v>
      </c>
      <c r="K5209" s="22" t="s">
        <v>5844</v>
      </c>
      <c r="L5209" s="22" t="s">
        <v>1299</v>
      </c>
      <c r="M5209" s="22">
        <v>888</v>
      </c>
      <c r="N5209" s="22">
        <v>888</v>
      </c>
      <c r="O5209" s="22" t="s">
        <v>927</v>
      </c>
      <c r="P5209" s="22" t="s">
        <v>50</v>
      </c>
      <c r="Q5209" s="28"/>
      <c r="R5209" s="21" t="s">
        <v>77</v>
      </c>
      <c r="S5209" s="25" t="s">
        <v>1196</v>
      </c>
      <c r="T5209" s="21" t="s">
        <v>53</v>
      </c>
      <c r="U5209" s="21" t="s">
        <v>5945</v>
      </c>
      <c r="V5209" s="46">
        <v>1</v>
      </c>
      <c r="W5209" s="26">
        <f t="shared" si="4088"/>
        <v>1</v>
      </c>
      <c r="Y5209" s="21">
        <v>12</v>
      </c>
      <c r="Z5209" s="22">
        <f t="shared" si="4102"/>
        <v>888</v>
      </c>
      <c r="AA5209" s="20" t="s">
        <v>5794</v>
      </c>
      <c r="AB5209" s="22"/>
      <c r="AC5209" s="22">
        <v>1</v>
      </c>
      <c r="AD5209" s="22"/>
      <c r="AE5209" s="22">
        <f t="shared" si="4119"/>
        <v>888</v>
      </c>
      <c r="AF5209" s="22">
        <f t="shared" si="4090"/>
        <v>888</v>
      </c>
      <c r="AG5209" s="20"/>
      <c r="AH5209" s="22"/>
      <c r="AI5209" s="22"/>
      <c r="AJ5209" s="22">
        <f t="shared" si="4116"/>
        <v>888</v>
      </c>
      <c r="AK5209" s="22">
        <f>IF(O5209="(传统)XDSL",VLOOKUP(S5209,[2]直销续费率明细!C:I,7,FALSE)*1,IF(O5209="GPON+XDSL",VLOOKUP(S5209,[2]直销续费率明细!C:I,7,FALSE)*1,VLOOKUP(S5209,[2]直销续费率明细!C:I,5,FALSE)*1))</f>
        <v>-40</v>
      </c>
      <c r="AL5209" s="22" t="s">
        <v>1300</v>
      </c>
      <c r="AM5209" s="22"/>
      <c r="AN5209" s="22"/>
      <c r="AO5209" s="22" t="s">
        <v>5792</v>
      </c>
      <c r="AP5209" s="22" t="s">
        <v>1301</v>
      </c>
      <c r="AS5209" s="20">
        <f>IF(Y5209&gt;=10,VLOOKUP(U5209,[2]提成计算!B:T,19,FALSE),VLOOKUP(U5209,[2]提成计算!B:T,18,FALSE))</f>
        <v>0.09</v>
      </c>
      <c r="AT5209" s="20">
        <f t="shared" si="4117"/>
        <v>79.92</v>
      </c>
      <c r="AU5209" s="20">
        <f t="shared" si="4118"/>
        <v>-40</v>
      </c>
    </row>
    <row r="5210" spans="1:47" x14ac:dyDescent="0.15">
      <c r="A5210" s="21" t="s">
        <v>1273</v>
      </c>
      <c r="B5210" s="22" t="s">
        <v>918</v>
      </c>
      <c r="C5210" s="22" t="s">
        <v>1178</v>
      </c>
      <c r="D5210" s="22" t="s">
        <v>1183</v>
      </c>
      <c r="E5210" s="22" t="s">
        <v>1580</v>
      </c>
      <c r="F5210" s="22" t="s">
        <v>1250</v>
      </c>
      <c r="G5210" s="22" t="s">
        <v>6570</v>
      </c>
      <c r="I5210" s="22">
        <v>13712225613</v>
      </c>
      <c r="J5210" s="22" t="s">
        <v>924</v>
      </c>
      <c r="K5210" s="22" t="s">
        <v>5844</v>
      </c>
      <c r="L5210" s="22" t="s">
        <v>1299</v>
      </c>
      <c r="M5210" s="22">
        <v>888</v>
      </c>
      <c r="N5210" s="22">
        <v>888</v>
      </c>
      <c r="O5210" s="22" t="s">
        <v>927</v>
      </c>
      <c r="P5210" s="22" t="s">
        <v>50</v>
      </c>
      <c r="Q5210" s="28"/>
      <c r="R5210" s="21" t="s">
        <v>77</v>
      </c>
      <c r="S5210" s="25" t="s">
        <v>1196</v>
      </c>
      <c r="T5210" s="21" t="s">
        <v>53</v>
      </c>
      <c r="U5210" s="21" t="s">
        <v>5945</v>
      </c>
      <c r="V5210" s="46">
        <v>1</v>
      </c>
      <c r="W5210" s="26">
        <f t="shared" si="4088"/>
        <v>1</v>
      </c>
      <c r="Y5210" s="21">
        <v>12</v>
      </c>
      <c r="Z5210" s="22">
        <f t="shared" si="4102"/>
        <v>888</v>
      </c>
      <c r="AA5210" s="20" t="s">
        <v>5794</v>
      </c>
      <c r="AB5210" s="22"/>
      <c r="AC5210" s="22">
        <v>1</v>
      </c>
      <c r="AD5210" s="22"/>
      <c r="AE5210" s="22">
        <f t="shared" si="4119"/>
        <v>888</v>
      </c>
      <c r="AF5210" s="22">
        <f t="shared" si="4090"/>
        <v>888</v>
      </c>
      <c r="AG5210" s="20"/>
      <c r="AH5210" s="22"/>
      <c r="AI5210" s="22"/>
      <c r="AJ5210" s="22">
        <f t="shared" si="4116"/>
        <v>888</v>
      </c>
      <c r="AK5210" s="22">
        <f>IF(O5210="(传统)XDSL",VLOOKUP(S5210,[2]直销续费率明细!C:I,7,FALSE)*1,IF(O5210="GPON+XDSL",VLOOKUP(S5210,[2]直销续费率明细!C:I,7,FALSE)*1,VLOOKUP(S5210,[2]直销续费率明细!C:I,5,FALSE)*1))</f>
        <v>-40</v>
      </c>
      <c r="AL5210" s="22" t="s">
        <v>1300</v>
      </c>
      <c r="AM5210" s="22"/>
      <c r="AN5210" s="22"/>
      <c r="AO5210" s="22" t="s">
        <v>5792</v>
      </c>
      <c r="AP5210" s="22" t="s">
        <v>1301</v>
      </c>
      <c r="AS5210" s="20">
        <f>IF(Y5210&gt;=10,VLOOKUP(U5210,[2]提成计算!B:T,19,FALSE),VLOOKUP(U5210,[2]提成计算!B:T,18,FALSE))</f>
        <v>0.09</v>
      </c>
      <c r="AT5210" s="20">
        <f t="shared" si="4117"/>
        <v>79.92</v>
      </c>
      <c r="AU5210" s="20">
        <f t="shared" si="4118"/>
        <v>-40</v>
      </c>
    </row>
    <row r="5211" spans="1:47" x14ac:dyDescent="0.15">
      <c r="A5211" s="21" t="s">
        <v>1273</v>
      </c>
      <c r="B5211" s="22" t="s">
        <v>918</v>
      </c>
      <c r="C5211" s="22" t="s">
        <v>1178</v>
      </c>
      <c r="D5211" s="22" t="s">
        <v>1183</v>
      </c>
      <c r="E5211" s="22" t="s">
        <v>5931</v>
      </c>
      <c r="F5211" s="22" t="s">
        <v>1250</v>
      </c>
      <c r="G5211" s="22" t="s">
        <v>6571</v>
      </c>
      <c r="I5211" s="22">
        <v>15024068589</v>
      </c>
      <c r="J5211" s="22" t="s">
        <v>1268</v>
      </c>
      <c r="K5211" s="22" t="s">
        <v>1224</v>
      </c>
      <c r="L5211" s="22" t="s">
        <v>1898</v>
      </c>
      <c r="M5211" s="22">
        <v>1398</v>
      </c>
      <c r="N5211" s="22">
        <v>1398</v>
      </c>
      <c r="O5211" s="22" t="s">
        <v>927</v>
      </c>
      <c r="P5211" s="22" t="s">
        <v>50</v>
      </c>
      <c r="Q5211" s="28"/>
      <c r="R5211" s="21" t="s">
        <v>77</v>
      </c>
      <c r="S5211" s="21"/>
      <c r="T5211" s="21" t="s">
        <v>53</v>
      </c>
      <c r="U5211" s="21" t="s">
        <v>5994</v>
      </c>
      <c r="V5211" s="46">
        <v>1</v>
      </c>
      <c r="W5211" s="26">
        <f t="shared" si="4088"/>
        <v>1</v>
      </c>
      <c r="X5211" s="26">
        <f t="shared" si="4089"/>
        <v>1</v>
      </c>
      <c r="Y5211" s="21">
        <v>20</v>
      </c>
      <c r="Z5211" s="22">
        <f t="shared" si="4102"/>
        <v>1398</v>
      </c>
      <c r="AA5211" s="20" t="s">
        <v>5794</v>
      </c>
      <c r="AB5211" s="22"/>
      <c r="AC5211" s="22">
        <v>1</v>
      </c>
      <c r="AD5211" s="22"/>
      <c r="AE5211" s="22">
        <f t="shared" si="4119"/>
        <v>1398</v>
      </c>
      <c r="AF5211" s="22">
        <f t="shared" si="4090"/>
        <v>1398</v>
      </c>
      <c r="AG5211" s="20">
        <f t="shared" ref="AG5211:AG5214" si="4120">N5211</f>
        <v>1398</v>
      </c>
      <c r="AH5211" s="20" t="str">
        <f>VLOOKUP(U5211,[1]提成计算!B:I,8,FALSE)</f>
        <v xml:space="preserve"> </v>
      </c>
      <c r="AI5211" s="20"/>
      <c r="AJ5211" s="22"/>
      <c r="AK5211" s="22"/>
      <c r="AM5211" s="22"/>
      <c r="AN5211" s="22"/>
      <c r="AO5211" s="22" t="s">
        <v>5792</v>
      </c>
      <c r="AP5211" s="22" t="s">
        <v>1301</v>
      </c>
      <c r="AS5211" s="20"/>
      <c r="AT5211" s="20"/>
      <c r="AU5211" s="20"/>
    </row>
    <row r="5212" spans="1:47" x14ac:dyDescent="0.15">
      <c r="A5212" s="21" t="s">
        <v>1273</v>
      </c>
      <c r="B5212" s="22" t="s">
        <v>918</v>
      </c>
      <c r="C5212" s="22" t="s">
        <v>1178</v>
      </c>
      <c r="D5212" s="22" t="s">
        <v>1183</v>
      </c>
      <c r="E5212" s="22" t="s">
        <v>1677</v>
      </c>
      <c r="F5212" s="22" t="s">
        <v>1250</v>
      </c>
      <c r="G5212" s="22" t="s">
        <v>6572</v>
      </c>
      <c r="I5212" s="22">
        <v>13631715730</v>
      </c>
      <c r="J5212" s="22" t="s">
        <v>1268</v>
      </c>
      <c r="K5212" s="22" t="s">
        <v>5853</v>
      </c>
      <c r="L5212" s="22" t="s">
        <v>1358</v>
      </c>
      <c r="M5212" s="22">
        <v>1088</v>
      </c>
      <c r="N5212" s="22">
        <v>1088</v>
      </c>
      <c r="O5212" s="22" t="s">
        <v>927</v>
      </c>
      <c r="P5212" s="22" t="s">
        <v>50</v>
      </c>
      <c r="Q5212" s="28"/>
      <c r="R5212" s="21" t="s">
        <v>77</v>
      </c>
      <c r="S5212" s="21"/>
      <c r="T5212" s="21" t="s">
        <v>53</v>
      </c>
      <c r="U5212" s="21" t="s">
        <v>5901</v>
      </c>
      <c r="V5212" s="46">
        <v>1</v>
      </c>
      <c r="W5212" s="26">
        <f t="shared" si="4088"/>
        <v>1</v>
      </c>
      <c r="X5212" s="26">
        <f t="shared" si="4089"/>
        <v>1</v>
      </c>
      <c r="Y5212" s="21">
        <v>10</v>
      </c>
      <c r="Z5212" s="22">
        <f t="shared" si="4102"/>
        <v>1088</v>
      </c>
      <c r="AA5212" s="20" t="s">
        <v>5794</v>
      </c>
      <c r="AB5212" s="22"/>
      <c r="AC5212" s="22">
        <v>1</v>
      </c>
      <c r="AD5212" s="22"/>
      <c r="AE5212" s="22">
        <f t="shared" si="4119"/>
        <v>1088</v>
      </c>
      <c r="AF5212" s="22">
        <f t="shared" si="4090"/>
        <v>1088</v>
      </c>
      <c r="AG5212" s="20">
        <f t="shared" si="4120"/>
        <v>1088</v>
      </c>
      <c r="AH5212" s="20" t="str">
        <f>VLOOKUP(U5212,[1]提成计算!B:I,8,FALSE)</f>
        <v xml:space="preserve"> </v>
      </c>
      <c r="AI5212" s="20"/>
      <c r="AJ5212" s="22"/>
      <c r="AK5212" s="22"/>
      <c r="AM5212" s="22"/>
      <c r="AN5212" s="22"/>
      <c r="AO5212" s="22" t="s">
        <v>5792</v>
      </c>
      <c r="AP5212" s="22" t="s">
        <v>1301</v>
      </c>
      <c r="AS5212" s="20"/>
      <c r="AT5212" s="20"/>
      <c r="AU5212" s="20"/>
    </row>
    <row r="5213" spans="1:47" x14ac:dyDescent="0.15">
      <c r="A5213" s="21" t="s">
        <v>1273</v>
      </c>
      <c r="B5213" s="22" t="s">
        <v>918</v>
      </c>
      <c r="C5213" s="22" t="s">
        <v>1178</v>
      </c>
      <c r="D5213" s="22" t="s">
        <v>1189</v>
      </c>
      <c r="E5213" s="22" t="s">
        <v>1400</v>
      </c>
      <c r="F5213" s="22" t="s">
        <v>1250</v>
      </c>
      <c r="G5213" s="22" t="s">
        <v>6573</v>
      </c>
      <c r="I5213" s="22">
        <v>13612761803</v>
      </c>
      <c r="J5213" s="20" t="s">
        <v>6305</v>
      </c>
      <c r="K5213" s="22" t="s">
        <v>351</v>
      </c>
      <c r="L5213" s="22" t="s">
        <v>1966</v>
      </c>
      <c r="M5213" s="22">
        <v>1598</v>
      </c>
      <c r="N5213" s="22">
        <v>1598</v>
      </c>
      <c r="O5213" s="22" t="s">
        <v>927</v>
      </c>
      <c r="P5213" s="22" t="s">
        <v>50</v>
      </c>
      <c r="Q5213" s="28" t="s">
        <v>6305</v>
      </c>
      <c r="R5213" s="21" t="s">
        <v>117</v>
      </c>
      <c r="S5213" s="21"/>
      <c r="T5213" s="21" t="s">
        <v>53</v>
      </c>
      <c r="U5213" s="21" t="s">
        <v>5925</v>
      </c>
      <c r="V5213" s="46">
        <v>1</v>
      </c>
      <c r="W5213" s="26">
        <f t="shared" si="4088"/>
        <v>1</v>
      </c>
      <c r="X5213" s="26">
        <f t="shared" si="4089"/>
        <v>1</v>
      </c>
      <c r="Y5213" s="21">
        <v>50</v>
      </c>
      <c r="Z5213" s="22">
        <f t="shared" si="4102"/>
        <v>1598</v>
      </c>
      <c r="AA5213" s="20" t="s">
        <v>5794</v>
      </c>
      <c r="AB5213" s="22"/>
      <c r="AC5213" s="22">
        <v>1</v>
      </c>
      <c r="AD5213" s="22"/>
      <c r="AE5213" s="22">
        <f t="shared" si="4119"/>
        <v>1598</v>
      </c>
      <c r="AF5213" s="22">
        <f t="shared" si="4090"/>
        <v>1598</v>
      </c>
      <c r="AG5213" s="20">
        <f t="shared" si="4120"/>
        <v>1598</v>
      </c>
      <c r="AH5213" s="20" t="str">
        <f>VLOOKUP(U5213,[1]提成计算!B:I,8,FALSE)</f>
        <v xml:space="preserve"> </v>
      </c>
      <c r="AI5213" s="20"/>
      <c r="AJ5213" s="22"/>
      <c r="AK5213" s="22"/>
      <c r="AM5213" s="22"/>
      <c r="AN5213" s="22"/>
      <c r="AO5213" s="22" t="s">
        <v>5792</v>
      </c>
      <c r="AP5213" s="22" t="s">
        <v>1301</v>
      </c>
      <c r="AS5213" s="20"/>
      <c r="AT5213" s="20"/>
      <c r="AU5213" s="20"/>
    </row>
    <row r="5214" spans="1:47" x14ac:dyDescent="0.15">
      <c r="A5214" s="21" t="s">
        <v>1273</v>
      </c>
      <c r="B5214" s="22" t="s">
        <v>918</v>
      </c>
      <c r="C5214" s="22" t="s">
        <v>1178</v>
      </c>
      <c r="D5214" s="22" t="s">
        <v>1189</v>
      </c>
      <c r="E5214" s="22" t="s">
        <v>1400</v>
      </c>
      <c r="F5214" s="22" t="s">
        <v>1250</v>
      </c>
      <c r="G5214" s="22" t="s">
        <v>6574</v>
      </c>
      <c r="I5214" s="22">
        <v>13423072717</v>
      </c>
      <c r="J5214" s="20" t="s">
        <v>6305</v>
      </c>
      <c r="K5214" s="22" t="s">
        <v>351</v>
      </c>
      <c r="L5214" s="22" t="s">
        <v>1358</v>
      </c>
      <c r="M5214" s="22">
        <v>1088</v>
      </c>
      <c r="N5214" s="22">
        <v>1088</v>
      </c>
      <c r="O5214" s="22" t="s">
        <v>927</v>
      </c>
      <c r="P5214" s="22" t="s">
        <v>50</v>
      </c>
      <c r="Q5214" s="28" t="s">
        <v>6305</v>
      </c>
      <c r="R5214" s="21" t="s">
        <v>117</v>
      </c>
      <c r="S5214" s="21"/>
      <c r="T5214" s="21" t="s">
        <v>53</v>
      </c>
      <c r="U5214" s="21" t="s">
        <v>5925</v>
      </c>
      <c r="V5214" s="46">
        <v>1</v>
      </c>
      <c r="W5214" s="26">
        <f t="shared" si="4088"/>
        <v>1</v>
      </c>
      <c r="X5214" s="26">
        <f t="shared" si="4089"/>
        <v>1</v>
      </c>
      <c r="Y5214" s="21">
        <v>10</v>
      </c>
      <c r="Z5214" s="22">
        <f t="shared" si="4102"/>
        <v>1088</v>
      </c>
      <c r="AA5214" s="20" t="s">
        <v>5794</v>
      </c>
      <c r="AB5214" s="22"/>
      <c r="AC5214" s="22">
        <v>1</v>
      </c>
      <c r="AD5214" s="22"/>
      <c r="AE5214" s="22">
        <f t="shared" si="4119"/>
        <v>1088</v>
      </c>
      <c r="AF5214" s="22">
        <f t="shared" si="4090"/>
        <v>1088</v>
      </c>
      <c r="AG5214" s="20">
        <f t="shared" si="4120"/>
        <v>1088</v>
      </c>
      <c r="AH5214" s="20" t="str">
        <f>VLOOKUP(U5214,[1]提成计算!B:I,8,FALSE)</f>
        <v xml:space="preserve"> </v>
      </c>
      <c r="AI5214" s="20"/>
      <c r="AJ5214" s="22"/>
      <c r="AK5214" s="22"/>
      <c r="AM5214" s="22"/>
      <c r="AN5214" s="22"/>
      <c r="AO5214" s="22" t="s">
        <v>5792</v>
      </c>
      <c r="AP5214" s="22" t="s">
        <v>1301</v>
      </c>
      <c r="AS5214" s="20"/>
      <c r="AT5214" s="20"/>
      <c r="AU5214" s="20"/>
    </row>
    <row r="5215" spans="1:47" x14ac:dyDescent="0.15">
      <c r="A5215" s="21" t="s">
        <v>1273</v>
      </c>
      <c r="B5215" s="22" t="s">
        <v>918</v>
      </c>
      <c r="C5215" s="22" t="s">
        <v>1178</v>
      </c>
      <c r="D5215" s="22" t="s">
        <v>1189</v>
      </c>
      <c r="E5215" s="22" t="s">
        <v>1218</v>
      </c>
      <c r="F5215" s="22" t="s">
        <v>1250</v>
      </c>
      <c r="G5215" s="22" t="s">
        <v>6575</v>
      </c>
      <c r="I5215" s="22">
        <v>13694982151</v>
      </c>
      <c r="J5215" s="22" t="s">
        <v>924</v>
      </c>
      <c r="K5215" s="22" t="s">
        <v>266</v>
      </c>
      <c r="L5215" s="22" t="s">
        <v>1299</v>
      </c>
      <c r="M5215" s="22">
        <v>888</v>
      </c>
      <c r="N5215" s="22">
        <v>888</v>
      </c>
      <c r="O5215" s="22" t="s">
        <v>927</v>
      </c>
      <c r="P5215" s="22" t="s">
        <v>50</v>
      </c>
      <c r="Q5215" s="28"/>
      <c r="R5215" s="21" t="s">
        <v>117</v>
      </c>
      <c r="S5215" s="25" t="s">
        <v>1220</v>
      </c>
      <c r="T5215" s="21" t="s">
        <v>53</v>
      </c>
      <c r="U5215" s="21" t="s">
        <v>6059</v>
      </c>
      <c r="V5215" s="46">
        <v>1</v>
      </c>
      <c r="W5215" s="26">
        <f t="shared" si="4088"/>
        <v>1</v>
      </c>
      <c r="Y5215" s="21">
        <v>12</v>
      </c>
      <c r="Z5215" s="22">
        <f t="shared" si="4102"/>
        <v>888</v>
      </c>
      <c r="AA5215" s="20" t="s">
        <v>5794</v>
      </c>
      <c r="AB5215" s="22"/>
      <c r="AC5215" s="22">
        <v>1</v>
      </c>
      <c r="AD5215" s="22"/>
      <c r="AE5215" s="22">
        <f t="shared" si="4119"/>
        <v>888</v>
      </c>
      <c r="AF5215" s="22">
        <f t="shared" si="4090"/>
        <v>888</v>
      </c>
      <c r="AG5215" s="20"/>
      <c r="AH5215" s="22"/>
      <c r="AI5215" s="22"/>
      <c r="AJ5215" s="22">
        <f t="shared" ref="AJ5215:AJ5221" si="4121">N5215</f>
        <v>888</v>
      </c>
      <c r="AK5215" s="22">
        <f>IF(O5215="(传统)XDSL",VLOOKUP(S5215,[2]直销续费率明细!C:I,7,FALSE)*1,IF(O5215="GPON+XDSL",VLOOKUP(S5215,[2]直销续费率明细!C:I,7,FALSE)*1,VLOOKUP(S5215,[2]直销续费率明细!C:I,5,FALSE)*1))</f>
        <v>-40</v>
      </c>
      <c r="AL5215" s="22" t="s">
        <v>1309</v>
      </c>
      <c r="AM5215" s="22"/>
      <c r="AN5215" s="22"/>
      <c r="AO5215" s="22" t="s">
        <v>2216</v>
      </c>
      <c r="AP5215" s="22" t="s">
        <v>1301</v>
      </c>
      <c r="AS5215" s="20">
        <f>IF(Y5215&gt;=10,VLOOKUP(U5215,[2]提成计算!B:T,19,FALSE),VLOOKUP(U5215,[2]提成计算!B:T,18,FALSE))</f>
        <v>0.09</v>
      </c>
      <c r="AT5215" s="20">
        <f t="shared" ref="AT5215:AT5221" si="4122">IF(AD5215*AS5215&gt;0,AD5215*AS5215,AE5215*AS5215)</f>
        <v>79.92</v>
      </c>
      <c r="AU5215" s="20">
        <f t="shared" ref="AU5215:AU5221" si="4123">IF(AND(AK5215&lt;0,AK5215+AT5215&lt;0),-AT5215,AK5215)</f>
        <v>-40</v>
      </c>
    </row>
    <row r="5216" spans="1:47" x14ac:dyDescent="0.15">
      <c r="A5216" s="21" t="s">
        <v>1273</v>
      </c>
      <c r="B5216" s="22" t="s">
        <v>918</v>
      </c>
      <c r="C5216" s="22" t="s">
        <v>1178</v>
      </c>
      <c r="D5216" s="22" t="s">
        <v>1189</v>
      </c>
      <c r="E5216" s="22" t="s">
        <v>1218</v>
      </c>
      <c r="F5216" s="22" t="s">
        <v>1250</v>
      </c>
      <c r="G5216" s="22" t="s">
        <v>6576</v>
      </c>
      <c r="I5216" s="22">
        <v>13423129440</v>
      </c>
      <c r="J5216" s="22" t="s">
        <v>924</v>
      </c>
      <c r="K5216" s="22" t="s">
        <v>266</v>
      </c>
      <c r="L5216" s="22" t="s">
        <v>1299</v>
      </c>
      <c r="M5216" s="22">
        <v>888</v>
      </c>
      <c r="N5216" s="22">
        <v>888</v>
      </c>
      <c r="O5216" s="22" t="s">
        <v>927</v>
      </c>
      <c r="P5216" s="22" t="s">
        <v>50</v>
      </c>
      <c r="Q5216" s="28"/>
      <c r="R5216" s="21" t="s">
        <v>117</v>
      </c>
      <c r="S5216" s="25" t="s">
        <v>1220</v>
      </c>
      <c r="T5216" s="21" t="s">
        <v>53</v>
      </c>
      <c r="U5216" s="21" t="s">
        <v>6272</v>
      </c>
      <c r="V5216" s="46">
        <v>1</v>
      </c>
      <c r="W5216" s="26">
        <f t="shared" si="4088"/>
        <v>1</v>
      </c>
      <c r="Y5216" s="21">
        <v>12</v>
      </c>
      <c r="Z5216" s="22">
        <f t="shared" si="4102"/>
        <v>888</v>
      </c>
      <c r="AA5216" s="20" t="s">
        <v>2218</v>
      </c>
      <c r="AB5216" s="22"/>
      <c r="AC5216" s="22">
        <v>1</v>
      </c>
      <c r="AD5216" s="22"/>
      <c r="AE5216" s="22">
        <f t="shared" si="4119"/>
        <v>888</v>
      </c>
      <c r="AF5216" s="22">
        <f t="shared" si="4090"/>
        <v>888</v>
      </c>
      <c r="AG5216" s="20"/>
      <c r="AH5216" s="22"/>
      <c r="AI5216" s="22"/>
      <c r="AJ5216" s="22">
        <f t="shared" si="4121"/>
        <v>888</v>
      </c>
      <c r="AK5216" s="22">
        <f>IF(O5216="(传统)XDSL",VLOOKUP(S5216,[2]直销续费率明细!C:I,7,FALSE)*1,IF(O5216="GPON+XDSL",VLOOKUP(S5216,[2]直销续费率明细!C:I,7,FALSE)*1,VLOOKUP(S5216,[2]直销续费率明细!C:I,5,FALSE)*1))</f>
        <v>-40</v>
      </c>
      <c r="AL5216" s="22" t="s">
        <v>1300</v>
      </c>
      <c r="AM5216" s="22"/>
      <c r="AN5216" s="22"/>
      <c r="AO5216" s="22" t="s">
        <v>2216</v>
      </c>
      <c r="AP5216" s="22" t="s">
        <v>1301</v>
      </c>
      <c r="AS5216" s="20">
        <f>IF(Y5216&gt;=10,VLOOKUP(U5216,[2]提成计算!B:T,19,FALSE),VLOOKUP(U5216,[2]提成计算!B:T,18,FALSE))</f>
        <v>0.09</v>
      </c>
      <c r="AT5216" s="20">
        <f t="shared" si="4122"/>
        <v>79.92</v>
      </c>
      <c r="AU5216" s="20">
        <f t="shared" si="4123"/>
        <v>-40</v>
      </c>
    </row>
    <row r="5217" spans="1:47" x14ac:dyDescent="0.15">
      <c r="A5217" s="21" t="s">
        <v>1273</v>
      </c>
      <c r="B5217" s="22" t="s">
        <v>918</v>
      </c>
      <c r="C5217" s="22" t="s">
        <v>1178</v>
      </c>
      <c r="D5217" s="22" t="s">
        <v>1189</v>
      </c>
      <c r="E5217" s="22" t="s">
        <v>1190</v>
      </c>
      <c r="F5217" s="22" t="s">
        <v>1250</v>
      </c>
      <c r="G5217" s="22" t="s">
        <v>6577</v>
      </c>
      <c r="I5217" s="22">
        <v>13532726023</v>
      </c>
      <c r="J5217" s="22" t="s">
        <v>924</v>
      </c>
      <c r="K5217" s="22" t="s">
        <v>237</v>
      </c>
      <c r="L5217" s="22" t="s">
        <v>1918</v>
      </c>
      <c r="M5217" s="22">
        <v>680</v>
      </c>
      <c r="N5217" s="22">
        <v>680</v>
      </c>
      <c r="O5217" s="22" t="s">
        <v>927</v>
      </c>
      <c r="P5217" s="22" t="s">
        <v>50</v>
      </c>
      <c r="Q5217" s="28"/>
      <c r="R5217" s="21" t="s">
        <v>117</v>
      </c>
      <c r="S5217" s="25" t="s">
        <v>1192</v>
      </c>
      <c r="T5217" s="21" t="s">
        <v>53</v>
      </c>
      <c r="U5217" s="21" t="s">
        <v>5996</v>
      </c>
      <c r="V5217" s="46">
        <v>1</v>
      </c>
      <c r="W5217" s="26">
        <f t="shared" si="4088"/>
        <v>1</v>
      </c>
      <c r="Y5217" s="21">
        <v>4</v>
      </c>
      <c r="Z5217" s="22">
        <f t="shared" si="4102"/>
        <v>680</v>
      </c>
      <c r="AA5217" s="20" t="s">
        <v>2218</v>
      </c>
      <c r="AB5217" s="22">
        <v>1</v>
      </c>
      <c r="AC5217" s="22"/>
      <c r="AD5217" s="22">
        <f>N5217</f>
        <v>680</v>
      </c>
      <c r="AE5217" s="22"/>
      <c r="AF5217" s="22">
        <f t="shared" si="4090"/>
        <v>680</v>
      </c>
      <c r="AG5217" s="20"/>
      <c r="AH5217" s="22"/>
      <c r="AI5217" s="22"/>
      <c r="AJ5217" s="22">
        <f t="shared" si="4121"/>
        <v>680</v>
      </c>
      <c r="AK5217" s="22">
        <f>IF(O5217="(传统)XDSL",VLOOKUP(S5217,[2]直销续费率明细!C:I,7,FALSE)*1,IF(O5217="GPON+XDSL",VLOOKUP(S5217,[2]直销续费率明细!C:I,7,FALSE)*1,VLOOKUP(S5217,[2]直销续费率明细!C:I,5,FALSE)*1))</f>
        <v>-40</v>
      </c>
      <c r="AL5217" s="22" t="s">
        <v>1309</v>
      </c>
      <c r="AM5217" s="22"/>
      <c r="AN5217" s="22"/>
      <c r="AO5217" s="22" t="s">
        <v>5792</v>
      </c>
      <c r="AP5217" s="22" t="s">
        <v>5805</v>
      </c>
      <c r="AS5217" s="20">
        <f>IF(Y5217&gt;=10,VLOOKUP(U5217,[2]提成计算!B:T,19,FALSE),VLOOKUP(U5217,[2]提成计算!B:T,18,FALSE))</f>
        <v>0.06</v>
      </c>
      <c r="AT5217" s="20">
        <f t="shared" si="4122"/>
        <v>40.799999999999997</v>
      </c>
      <c r="AU5217" s="20">
        <f t="shared" si="4123"/>
        <v>-40</v>
      </c>
    </row>
    <row r="5218" spans="1:47" x14ac:dyDescent="0.15">
      <c r="A5218" s="21" t="s">
        <v>1273</v>
      </c>
      <c r="B5218" s="22" t="s">
        <v>918</v>
      </c>
      <c r="C5218" s="22" t="s">
        <v>1178</v>
      </c>
      <c r="D5218" s="22" t="s">
        <v>1189</v>
      </c>
      <c r="E5218" s="22" t="s">
        <v>1190</v>
      </c>
      <c r="F5218" s="22" t="s">
        <v>1250</v>
      </c>
      <c r="G5218" s="22" t="s">
        <v>6578</v>
      </c>
      <c r="I5218" s="22">
        <v>13728141521</v>
      </c>
      <c r="J5218" s="22" t="s">
        <v>924</v>
      </c>
      <c r="K5218" s="22" t="s">
        <v>237</v>
      </c>
      <c r="L5218" s="22" t="s">
        <v>2137</v>
      </c>
      <c r="M5218" s="22">
        <v>1408</v>
      </c>
      <c r="N5218" s="22">
        <v>1408</v>
      </c>
      <c r="O5218" s="22" t="s">
        <v>1334</v>
      </c>
      <c r="P5218" s="22" t="s">
        <v>50</v>
      </c>
      <c r="Q5218" s="28"/>
      <c r="R5218" s="21" t="s">
        <v>117</v>
      </c>
      <c r="S5218" s="25" t="s">
        <v>1192</v>
      </c>
      <c r="T5218" s="21" t="s">
        <v>53</v>
      </c>
      <c r="U5218" s="21" t="s">
        <v>5938</v>
      </c>
      <c r="V5218" s="46">
        <v>1</v>
      </c>
      <c r="W5218" s="26">
        <f t="shared" si="4088"/>
        <v>1</v>
      </c>
      <c r="Y5218" s="21">
        <v>12</v>
      </c>
      <c r="Z5218" s="22">
        <f t="shared" si="4102"/>
        <v>1408</v>
      </c>
      <c r="AA5218" s="20" t="s">
        <v>5794</v>
      </c>
      <c r="AB5218" s="22"/>
      <c r="AC5218" s="22">
        <v>1</v>
      </c>
      <c r="AD5218" s="22"/>
      <c r="AE5218" s="22">
        <f>N5218</f>
        <v>1408</v>
      </c>
      <c r="AF5218" s="22">
        <f t="shared" si="4090"/>
        <v>1408</v>
      </c>
      <c r="AG5218" s="20"/>
      <c r="AH5218" s="22"/>
      <c r="AI5218" s="22"/>
      <c r="AJ5218" s="22">
        <f t="shared" si="4121"/>
        <v>1408</v>
      </c>
      <c r="AK5218" s="22">
        <f>IF(O5218="(传统)XDSL",VLOOKUP(S5218,[2]直销续费率明细!C:I,7,FALSE)*1,IF(O5218="GPON+XDSL",VLOOKUP(S5218,[2]直销续费率明细!C:I,7,FALSE)*1,VLOOKUP(S5218,[2]直销续费率明细!C:I,5,FALSE)*1))</f>
        <v>-40</v>
      </c>
      <c r="AL5218" s="22" t="s">
        <v>1309</v>
      </c>
      <c r="AM5218" s="22"/>
      <c r="AN5218" s="22"/>
      <c r="AO5218" s="22" t="s">
        <v>5792</v>
      </c>
      <c r="AP5218" s="22" t="s">
        <v>1301</v>
      </c>
      <c r="AS5218" s="20">
        <f>IF(Y5218&gt;=10,VLOOKUP(U5218,[2]提成计算!B:T,19,FALSE),VLOOKUP(U5218,[2]提成计算!B:T,18,FALSE))</f>
        <v>0.09</v>
      </c>
      <c r="AT5218" s="20">
        <f t="shared" si="4122"/>
        <v>126.72</v>
      </c>
      <c r="AU5218" s="20">
        <f t="shared" si="4123"/>
        <v>-40</v>
      </c>
    </row>
    <row r="5219" spans="1:47" x14ac:dyDescent="0.15">
      <c r="A5219" s="21" t="s">
        <v>1273</v>
      </c>
      <c r="B5219" s="22" t="s">
        <v>918</v>
      </c>
      <c r="C5219" s="22" t="s">
        <v>1178</v>
      </c>
      <c r="D5219" s="22" t="s">
        <v>1179</v>
      </c>
      <c r="E5219" s="22" t="s">
        <v>1877</v>
      </c>
      <c r="F5219" s="22" t="s">
        <v>1250</v>
      </c>
      <c r="G5219" s="22" t="s">
        <v>6579</v>
      </c>
      <c r="I5219" s="22">
        <v>13662967296</v>
      </c>
      <c r="J5219" s="22" t="s">
        <v>924</v>
      </c>
      <c r="K5219" s="22" t="s">
        <v>146</v>
      </c>
      <c r="L5219" s="22" t="s">
        <v>1947</v>
      </c>
      <c r="M5219" s="22">
        <v>400</v>
      </c>
      <c r="N5219" s="22">
        <v>400</v>
      </c>
      <c r="O5219" s="22" t="s">
        <v>927</v>
      </c>
      <c r="P5219" s="22" t="s">
        <v>50</v>
      </c>
      <c r="Q5219" s="28"/>
      <c r="R5219" s="21" t="s">
        <v>147</v>
      </c>
      <c r="S5219" s="25" t="s">
        <v>1182</v>
      </c>
      <c r="T5219" s="21" t="s">
        <v>53</v>
      </c>
      <c r="U5219" s="21" t="s">
        <v>5899</v>
      </c>
      <c r="V5219" s="46">
        <v>0.5</v>
      </c>
      <c r="W5219" s="26">
        <f t="shared" si="4088"/>
        <v>0.5</v>
      </c>
      <c r="Y5219" s="21">
        <v>4</v>
      </c>
      <c r="Z5219" s="22">
        <f t="shared" si="4102"/>
        <v>400</v>
      </c>
      <c r="AA5219" s="20" t="s">
        <v>5794</v>
      </c>
      <c r="AB5219" s="22">
        <v>1</v>
      </c>
      <c r="AC5219" s="22"/>
      <c r="AD5219" s="22">
        <f t="shared" ref="AD5219:AD5220" si="4124">N5219</f>
        <v>400</v>
      </c>
      <c r="AE5219" s="22"/>
      <c r="AF5219" s="22">
        <f t="shared" si="4090"/>
        <v>400</v>
      </c>
      <c r="AG5219" s="20"/>
      <c r="AH5219" s="22"/>
      <c r="AI5219" s="22"/>
      <c r="AJ5219" s="22">
        <f t="shared" si="4121"/>
        <v>400</v>
      </c>
      <c r="AK5219" s="22">
        <f>IF(O5219="(传统)XDSL",VLOOKUP(S5219,[2]直销续费率明细!C:I,7,FALSE)*1,IF(O5219="GPON+XDSL",VLOOKUP(S5219,[2]直销续费率明细!C:I,7,FALSE)*1,VLOOKUP(S5219,[2]直销续费率明细!C:I,5,FALSE)*1))</f>
        <v>15</v>
      </c>
      <c r="AL5219" s="22" t="s">
        <v>1309</v>
      </c>
      <c r="AM5219" s="22"/>
      <c r="AN5219" s="22"/>
      <c r="AO5219" s="22" t="s">
        <v>5792</v>
      </c>
      <c r="AP5219" s="22" t="s">
        <v>5835</v>
      </c>
      <c r="AS5219" s="20">
        <f>IF(Y5219&gt;=10,VLOOKUP(U5219,[2]提成计算!B:T,19,FALSE),VLOOKUP(U5219,[2]提成计算!B:T,18,FALSE))</f>
        <v>0.06</v>
      </c>
      <c r="AT5219" s="20">
        <f t="shared" si="4122"/>
        <v>24</v>
      </c>
      <c r="AU5219" s="20">
        <f t="shared" si="4123"/>
        <v>15</v>
      </c>
    </row>
    <row r="5220" spans="1:47" x14ac:dyDescent="0.15">
      <c r="A5220" s="21" t="s">
        <v>1273</v>
      </c>
      <c r="B5220" s="22" t="s">
        <v>918</v>
      </c>
      <c r="C5220" s="22" t="s">
        <v>1178</v>
      </c>
      <c r="D5220" s="22" t="s">
        <v>1179</v>
      </c>
      <c r="E5220" s="22" t="s">
        <v>1437</v>
      </c>
      <c r="F5220" s="22" t="s">
        <v>1250</v>
      </c>
      <c r="G5220" s="22" t="s">
        <v>6580</v>
      </c>
      <c r="I5220" s="22">
        <v>13427896601</v>
      </c>
      <c r="J5220" s="22" t="s">
        <v>924</v>
      </c>
      <c r="K5220" s="22" t="s">
        <v>146</v>
      </c>
      <c r="L5220" s="22" t="s">
        <v>1918</v>
      </c>
      <c r="M5220" s="22">
        <v>680</v>
      </c>
      <c r="N5220" s="22">
        <v>680</v>
      </c>
      <c r="O5220" s="22" t="s">
        <v>927</v>
      </c>
      <c r="P5220" s="22" t="s">
        <v>50</v>
      </c>
      <c r="Q5220" s="28"/>
      <c r="R5220" s="21" t="s">
        <v>147</v>
      </c>
      <c r="S5220" s="25" t="s">
        <v>1182</v>
      </c>
      <c r="T5220" s="21" t="s">
        <v>53</v>
      </c>
      <c r="U5220" s="21" t="s">
        <v>5899</v>
      </c>
      <c r="V5220" s="46">
        <v>1</v>
      </c>
      <c r="W5220" s="26">
        <f t="shared" si="4088"/>
        <v>1</v>
      </c>
      <c r="Y5220" s="21">
        <v>4</v>
      </c>
      <c r="Z5220" s="22">
        <f t="shared" si="4102"/>
        <v>680</v>
      </c>
      <c r="AA5220" s="20" t="s">
        <v>5794</v>
      </c>
      <c r="AB5220" s="22">
        <v>1</v>
      </c>
      <c r="AC5220" s="22"/>
      <c r="AD5220" s="22">
        <f t="shared" si="4124"/>
        <v>680</v>
      </c>
      <c r="AE5220" s="22"/>
      <c r="AF5220" s="22">
        <f t="shared" si="4090"/>
        <v>680</v>
      </c>
      <c r="AG5220" s="20"/>
      <c r="AH5220" s="22"/>
      <c r="AI5220" s="22"/>
      <c r="AJ5220" s="22">
        <f t="shared" si="4121"/>
        <v>680</v>
      </c>
      <c r="AK5220" s="22">
        <f>IF(O5220="(传统)XDSL",VLOOKUP(S5220,[2]直销续费率明细!C:I,7,FALSE)*1,IF(O5220="GPON+XDSL",VLOOKUP(S5220,[2]直销续费率明细!C:I,7,FALSE)*1,VLOOKUP(S5220,[2]直销续费率明细!C:I,5,FALSE)*1))</f>
        <v>15</v>
      </c>
      <c r="AL5220" s="22" t="s">
        <v>1309</v>
      </c>
      <c r="AM5220" s="22"/>
      <c r="AN5220" s="22"/>
      <c r="AO5220" s="22" t="s">
        <v>5792</v>
      </c>
      <c r="AP5220" s="22" t="s">
        <v>5805</v>
      </c>
      <c r="AS5220" s="20">
        <f>IF(Y5220&gt;=10,VLOOKUP(U5220,[2]提成计算!B:T,19,FALSE),VLOOKUP(U5220,[2]提成计算!B:T,18,FALSE))</f>
        <v>0.06</v>
      </c>
      <c r="AT5220" s="20">
        <f t="shared" si="4122"/>
        <v>40.799999999999997</v>
      </c>
      <c r="AU5220" s="20">
        <f t="shared" si="4123"/>
        <v>15</v>
      </c>
    </row>
    <row r="5221" spans="1:47" x14ac:dyDescent="0.15">
      <c r="A5221" s="21" t="s">
        <v>1273</v>
      </c>
      <c r="B5221" s="22" t="s">
        <v>918</v>
      </c>
      <c r="C5221" s="22" t="s">
        <v>1178</v>
      </c>
      <c r="D5221" s="22" t="s">
        <v>1183</v>
      </c>
      <c r="E5221" s="22" t="s">
        <v>1622</v>
      </c>
      <c r="F5221" s="22" t="s">
        <v>1250</v>
      </c>
      <c r="G5221" s="22" t="s">
        <v>6581</v>
      </c>
      <c r="I5221" s="22">
        <v>13537151533</v>
      </c>
      <c r="J5221" s="22" t="s">
        <v>924</v>
      </c>
      <c r="K5221" s="22" t="s">
        <v>5853</v>
      </c>
      <c r="L5221" s="22" t="s">
        <v>1299</v>
      </c>
      <c r="M5221" s="22">
        <v>888</v>
      </c>
      <c r="N5221" s="22">
        <v>888</v>
      </c>
      <c r="O5221" s="22" t="s">
        <v>927</v>
      </c>
      <c r="P5221" s="22" t="s">
        <v>50</v>
      </c>
      <c r="Q5221" s="28"/>
      <c r="R5221" s="21" t="s">
        <v>77</v>
      </c>
      <c r="S5221" s="25" t="s">
        <v>1222</v>
      </c>
      <c r="T5221" s="21" t="s">
        <v>53</v>
      </c>
      <c r="U5221" s="21" t="s">
        <v>5901</v>
      </c>
      <c r="V5221" s="46">
        <v>1</v>
      </c>
      <c r="W5221" s="26">
        <f t="shared" si="4088"/>
        <v>1</v>
      </c>
      <c r="Y5221" s="21">
        <v>12</v>
      </c>
      <c r="Z5221" s="22">
        <f t="shared" si="4102"/>
        <v>888</v>
      </c>
      <c r="AA5221" s="20" t="s">
        <v>5794</v>
      </c>
      <c r="AB5221" s="22"/>
      <c r="AC5221" s="22">
        <v>1</v>
      </c>
      <c r="AD5221" s="22"/>
      <c r="AE5221" s="22">
        <f t="shared" ref="AE5221:AE5222" si="4125">N5221</f>
        <v>888</v>
      </c>
      <c r="AF5221" s="22">
        <f t="shared" si="4090"/>
        <v>888</v>
      </c>
      <c r="AG5221" s="20"/>
      <c r="AH5221" s="22"/>
      <c r="AI5221" s="22"/>
      <c r="AJ5221" s="22">
        <f t="shared" si="4121"/>
        <v>888</v>
      </c>
      <c r="AK5221" s="22">
        <f>IF(O5221="(传统)XDSL",VLOOKUP(S5221,[2]直销续费率明细!C:I,7,FALSE)*1,IF(O5221="GPON+XDSL",VLOOKUP(S5221,[2]直销续费率明细!C:I,7,FALSE)*1,VLOOKUP(S5221,[2]直销续费率明细!C:I,5,FALSE)*1))</f>
        <v>-40</v>
      </c>
      <c r="AL5221" s="22" t="s">
        <v>1309</v>
      </c>
      <c r="AM5221" s="22"/>
      <c r="AN5221" s="22"/>
      <c r="AO5221" s="22" t="s">
        <v>5792</v>
      </c>
      <c r="AP5221" s="22" t="s">
        <v>1301</v>
      </c>
      <c r="AS5221" s="20">
        <f>IF(Y5221&gt;=10,VLOOKUP(U5221,[2]提成计算!B:T,19,FALSE),VLOOKUP(U5221,[2]提成计算!B:T,18,FALSE))</f>
        <v>0.1</v>
      </c>
      <c r="AT5221" s="20">
        <f t="shared" si="4122"/>
        <v>88.800000000000011</v>
      </c>
      <c r="AU5221" s="20">
        <f t="shared" si="4123"/>
        <v>-40</v>
      </c>
    </row>
    <row r="5222" spans="1:47" x14ac:dyDescent="0.15">
      <c r="A5222" s="21" t="s">
        <v>1273</v>
      </c>
      <c r="B5222" s="22" t="s">
        <v>918</v>
      </c>
      <c r="C5222" s="22" t="s">
        <v>1178</v>
      </c>
      <c r="D5222" s="22" t="s">
        <v>1183</v>
      </c>
      <c r="E5222" s="22" t="s">
        <v>1677</v>
      </c>
      <c r="F5222" s="22" t="s">
        <v>1250</v>
      </c>
      <c r="G5222" s="22" t="s">
        <v>6582</v>
      </c>
      <c r="I5222" s="22">
        <v>13826832231</v>
      </c>
      <c r="J5222" s="22" t="s">
        <v>1268</v>
      </c>
      <c r="K5222" s="22" t="s">
        <v>5853</v>
      </c>
      <c r="L5222" s="22" t="s">
        <v>1358</v>
      </c>
      <c r="M5222" s="22">
        <v>1088</v>
      </c>
      <c r="N5222" s="22">
        <v>1088</v>
      </c>
      <c r="O5222" s="22" t="s">
        <v>927</v>
      </c>
      <c r="P5222" s="22" t="s">
        <v>50</v>
      </c>
      <c r="Q5222" s="28"/>
      <c r="R5222" s="21" t="s">
        <v>77</v>
      </c>
      <c r="S5222" s="21"/>
      <c r="T5222" s="21" t="s">
        <v>53</v>
      </c>
      <c r="U5222" s="21" t="s">
        <v>5901</v>
      </c>
      <c r="V5222" s="46">
        <v>1</v>
      </c>
      <c r="W5222" s="26">
        <f t="shared" si="4088"/>
        <v>1</v>
      </c>
      <c r="X5222" s="26">
        <f t="shared" si="4089"/>
        <v>1</v>
      </c>
      <c r="Y5222" s="21">
        <v>10</v>
      </c>
      <c r="Z5222" s="22">
        <f t="shared" si="4102"/>
        <v>1088</v>
      </c>
      <c r="AA5222" s="20" t="s">
        <v>5794</v>
      </c>
      <c r="AB5222" s="22"/>
      <c r="AC5222" s="22">
        <v>1</v>
      </c>
      <c r="AD5222" s="22"/>
      <c r="AE5222" s="22">
        <f t="shared" si="4125"/>
        <v>1088</v>
      </c>
      <c r="AF5222" s="22">
        <f t="shared" si="4090"/>
        <v>1088</v>
      </c>
      <c r="AG5222" s="20">
        <f>N5222</f>
        <v>1088</v>
      </c>
      <c r="AH5222" s="20" t="str">
        <f>VLOOKUP(U5222,[1]提成计算!B:I,8,FALSE)</f>
        <v xml:space="preserve"> </v>
      </c>
      <c r="AI5222" s="20"/>
      <c r="AJ5222" s="22"/>
      <c r="AK5222" s="22"/>
      <c r="AM5222" s="22"/>
      <c r="AN5222" s="22"/>
      <c r="AO5222" s="22" t="s">
        <v>2216</v>
      </c>
      <c r="AP5222" s="22" t="s">
        <v>1301</v>
      </c>
      <c r="AS5222" s="20"/>
      <c r="AT5222" s="20"/>
      <c r="AU5222" s="20"/>
    </row>
    <row r="5223" spans="1:47" x14ac:dyDescent="0.15">
      <c r="A5223" s="21" t="s">
        <v>1273</v>
      </c>
      <c r="B5223" s="22" t="s">
        <v>918</v>
      </c>
      <c r="C5223" s="22" t="s">
        <v>1178</v>
      </c>
      <c r="D5223" s="22" t="s">
        <v>1183</v>
      </c>
      <c r="E5223" s="22" t="s">
        <v>5975</v>
      </c>
      <c r="F5223" s="22" t="s">
        <v>1250</v>
      </c>
      <c r="G5223" s="22" t="s">
        <v>6583</v>
      </c>
      <c r="I5223" s="22">
        <v>13480073180</v>
      </c>
      <c r="J5223" s="22" t="s">
        <v>924</v>
      </c>
      <c r="K5223" s="22" t="s">
        <v>6096</v>
      </c>
      <c r="L5223" s="22" t="s">
        <v>2119</v>
      </c>
      <c r="M5223" s="22">
        <v>768</v>
      </c>
      <c r="N5223" s="22">
        <v>768</v>
      </c>
      <c r="O5223" s="22" t="s">
        <v>927</v>
      </c>
      <c r="P5223" s="22" t="s">
        <v>50</v>
      </c>
      <c r="Q5223" s="28"/>
      <c r="R5223" s="21" t="s">
        <v>77</v>
      </c>
      <c r="S5223" s="25" t="s">
        <v>1222</v>
      </c>
      <c r="T5223" s="21" t="s">
        <v>53</v>
      </c>
      <c r="U5223" s="21" t="s">
        <v>6584</v>
      </c>
      <c r="V5223" s="46">
        <v>1</v>
      </c>
      <c r="W5223" s="26">
        <f t="shared" si="4088"/>
        <v>1</v>
      </c>
      <c r="Y5223" s="21">
        <v>4</v>
      </c>
      <c r="Z5223" s="22">
        <f t="shared" si="4102"/>
        <v>768</v>
      </c>
      <c r="AA5223" s="20" t="s">
        <v>2218</v>
      </c>
      <c r="AB5223" s="22">
        <v>1</v>
      </c>
      <c r="AC5223" s="22"/>
      <c r="AD5223" s="22">
        <f t="shared" ref="AD5223:AD5224" si="4126">N5223</f>
        <v>768</v>
      </c>
      <c r="AE5223" s="22"/>
      <c r="AF5223" s="22">
        <f t="shared" si="4090"/>
        <v>768</v>
      </c>
      <c r="AG5223" s="20"/>
      <c r="AH5223" s="22"/>
      <c r="AI5223" s="22"/>
      <c r="AJ5223" s="22">
        <f t="shared" ref="AJ5223:AJ5228" si="4127">N5223</f>
        <v>768</v>
      </c>
      <c r="AK5223" s="22">
        <f>IF(O5223="(传统)XDSL",VLOOKUP(S5223,[2]直销续费率明细!C:I,7,FALSE)*1,IF(O5223="GPON+XDSL",VLOOKUP(S5223,[2]直销续费率明细!C:I,7,FALSE)*1,VLOOKUP(S5223,[2]直销续费率明细!C:I,5,FALSE)*1))</f>
        <v>-40</v>
      </c>
      <c r="AL5223" s="22" t="s">
        <v>1300</v>
      </c>
      <c r="AM5223" s="22"/>
      <c r="AN5223" s="22"/>
      <c r="AO5223" s="22" t="s">
        <v>5792</v>
      </c>
      <c r="AP5223" s="22" t="s">
        <v>1301</v>
      </c>
      <c r="AS5223" s="20">
        <f>IF(Y5223&gt;=10,VLOOKUP(U5223,[2]提成计算!B:T,19,FALSE),VLOOKUP(U5223,[2]提成计算!B:T,18,FALSE))</f>
        <v>0.06</v>
      </c>
      <c r="AT5223" s="20">
        <f t="shared" ref="AT5223" si="4128">IF(AD5223*AS5223&gt;0,AD5223*AS5223,AE5223*AS5223)</f>
        <v>46.08</v>
      </c>
      <c r="AU5223" s="20">
        <f t="shared" ref="AU5223" si="4129">IF(AND(AK5223&lt;0,AK5223+AT5223&lt;0),-AT5223,AK5223)</f>
        <v>-40</v>
      </c>
    </row>
    <row r="5224" spans="1:47" x14ac:dyDescent="0.15">
      <c r="A5224" s="21" t="s">
        <v>1273</v>
      </c>
      <c r="B5224" s="22" t="s">
        <v>918</v>
      </c>
      <c r="C5224" s="22" t="s">
        <v>1178</v>
      </c>
      <c r="D5224" s="22" t="s">
        <v>1189</v>
      </c>
      <c r="E5224" s="22" t="s">
        <v>1190</v>
      </c>
      <c r="F5224" s="22" t="s">
        <v>1250</v>
      </c>
      <c r="G5224" s="22" t="s">
        <v>6585</v>
      </c>
      <c r="I5224" s="22">
        <v>13688983180</v>
      </c>
      <c r="J5224" s="22" t="s">
        <v>924</v>
      </c>
      <c r="K5224" s="22" t="s">
        <v>1169</v>
      </c>
      <c r="L5224" s="22" t="s">
        <v>1918</v>
      </c>
      <c r="M5224" s="22">
        <v>680</v>
      </c>
      <c r="N5224" s="22">
        <v>680</v>
      </c>
      <c r="O5224" s="22" t="s">
        <v>927</v>
      </c>
      <c r="P5224" s="22" t="s">
        <v>50</v>
      </c>
      <c r="Q5224" s="28"/>
      <c r="R5224" s="21" t="s">
        <v>117</v>
      </c>
      <c r="S5224" s="25" t="s">
        <v>1192</v>
      </c>
      <c r="T5224" s="21" t="s">
        <v>5850</v>
      </c>
      <c r="U5224" s="21"/>
      <c r="V5224" s="46">
        <v>1</v>
      </c>
      <c r="W5224" s="26">
        <f t="shared" si="4088"/>
        <v>1</v>
      </c>
      <c r="Y5224" s="21">
        <v>4</v>
      </c>
      <c r="Z5224" s="22">
        <f t="shared" si="4102"/>
        <v>680</v>
      </c>
      <c r="AA5224" s="20" t="s">
        <v>5794</v>
      </c>
      <c r="AB5224" s="22">
        <v>1</v>
      </c>
      <c r="AC5224" s="22"/>
      <c r="AD5224" s="22">
        <f t="shared" si="4126"/>
        <v>680</v>
      </c>
      <c r="AE5224" s="22"/>
      <c r="AF5224" s="22">
        <f t="shared" si="4090"/>
        <v>680</v>
      </c>
      <c r="AG5224" s="20"/>
      <c r="AH5224" s="22"/>
      <c r="AI5224" s="22"/>
      <c r="AJ5224" s="22">
        <f t="shared" si="4127"/>
        <v>680</v>
      </c>
      <c r="AK5224" s="22">
        <f>IF(O5224="(传统)XDSL",VLOOKUP(S5224,[1]续费率明细!C:I,7,FALSE)*1,IF(O5224="GPON+XDSL",VLOOKUP(S5224,[1]续费率明细!C:I,7,FALSE)*1,VLOOKUP(S5224,[1]续费率明细!C:I,5,FALSE)*1))</f>
        <v>-40</v>
      </c>
      <c r="AL5224" s="22" t="s">
        <v>1309</v>
      </c>
      <c r="AM5224" s="22"/>
      <c r="AN5224" s="22"/>
      <c r="AO5224" s="22" t="s">
        <v>5792</v>
      </c>
      <c r="AP5224" s="22" t="s">
        <v>5805</v>
      </c>
      <c r="AS5224" s="20"/>
      <c r="AT5224" s="20"/>
      <c r="AU5224" s="20"/>
    </row>
    <row r="5225" spans="1:47" x14ac:dyDescent="0.15">
      <c r="A5225" s="21" t="s">
        <v>1273</v>
      </c>
      <c r="B5225" s="22" t="s">
        <v>918</v>
      </c>
      <c r="C5225" s="22" t="s">
        <v>1178</v>
      </c>
      <c r="D5225" s="22" t="s">
        <v>1183</v>
      </c>
      <c r="E5225" s="22" t="s">
        <v>1193</v>
      </c>
      <c r="F5225" s="22" t="s">
        <v>1250</v>
      </c>
      <c r="G5225" s="22" t="s">
        <v>6586</v>
      </c>
      <c r="I5225" s="22">
        <v>13929448423</v>
      </c>
      <c r="J5225" s="22" t="s">
        <v>924</v>
      </c>
      <c r="K5225" s="22" t="s">
        <v>1214</v>
      </c>
      <c r="L5225" s="22" t="s">
        <v>1299</v>
      </c>
      <c r="M5225" s="22">
        <v>888</v>
      </c>
      <c r="N5225" s="22">
        <v>888</v>
      </c>
      <c r="O5225" s="22" t="s">
        <v>927</v>
      </c>
      <c r="P5225" s="22" t="s">
        <v>50</v>
      </c>
      <c r="Q5225" s="28"/>
      <c r="R5225" s="21" t="s">
        <v>77</v>
      </c>
      <c r="S5225" s="25" t="s">
        <v>1196</v>
      </c>
      <c r="T5225" s="21" t="s">
        <v>53</v>
      </c>
      <c r="U5225" s="21" t="s">
        <v>5917</v>
      </c>
      <c r="V5225" s="46">
        <v>1</v>
      </c>
      <c r="W5225" s="26">
        <f t="shared" si="4088"/>
        <v>1</v>
      </c>
      <c r="Y5225" s="21">
        <v>12</v>
      </c>
      <c r="Z5225" s="22">
        <f t="shared" si="4102"/>
        <v>888</v>
      </c>
      <c r="AA5225" s="20" t="s">
        <v>5794</v>
      </c>
      <c r="AB5225" s="22"/>
      <c r="AC5225" s="22">
        <v>1</v>
      </c>
      <c r="AD5225" s="22"/>
      <c r="AE5225" s="22">
        <f t="shared" ref="AE5225:AE5231" si="4130">N5225</f>
        <v>888</v>
      </c>
      <c r="AF5225" s="22">
        <f t="shared" si="4090"/>
        <v>888</v>
      </c>
      <c r="AG5225" s="20"/>
      <c r="AH5225" s="22"/>
      <c r="AI5225" s="22"/>
      <c r="AJ5225" s="22">
        <f t="shared" si="4127"/>
        <v>888</v>
      </c>
      <c r="AK5225" s="22">
        <f>IF(O5225="(传统)XDSL",VLOOKUP(S5225,[2]直销续费率明细!C:I,7,FALSE)*1,IF(O5225="GPON+XDSL",VLOOKUP(S5225,[2]直销续费率明细!C:I,7,FALSE)*1,VLOOKUP(S5225,[2]直销续费率明细!C:I,5,FALSE)*1))</f>
        <v>-40</v>
      </c>
      <c r="AL5225" s="22" t="s">
        <v>1300</v>
      </c>
      <c r="AM5225" s="22"/>
      <c r="AN5225" s="22"/>
      <c r="AO5225" s="22" t="s">
        <v>5792</v>
      </c>
      <c r="AP5225" s="22" t="s">
        <v>1301</v>
      </c>
      <c r="AS5225" s="20">
        <f>IF(Y5225&gt;=10,VLOOKUP(U5225,[2]提成计算!B:T,19,FALSE),VLOOKUP(U5225,[2]提成计算!B:T,18,FALSE))</f>
        <v>0.09</v>
      </c>
      <c r="AT5225" s="20">
        <f t="shared" ref="AT5225" si="4131">IF(AD5225*AS5225&gt;0,AD5225*AS5225,AE5225*AS5225)</f>
        <v>79.92</v>
      </c>
      <c r="AU5225" s="20">
        <f t="shared" ref="AU5225" si="4132">IF(AND(AK5225&lt;0,AK5225+AT5225&lt;0),-AT5225,AK5225)</f>
        <v>-40</v>
      </c>
    </row>
    <row r="5226" spans="1:47" x14ac:dyDescent="0.15">
      <c r="A5226" s="21" t="s">
        <v>1273</v>
      </c>
      <c r="B5226" s="22" t="s">
        <v>918</v>
      </c>
      <c r="C5226" s="22" t="s">
        <v>1178</v>
      </c>
      <c r="D5226" s="22" t="s">
        <v>1189</v>
      </c>
      <c r="E5226" s="22" t="s">
        <v>5863</v>
      </c>
      <c r="F5226" s="22" t="s">
        <v>1250</v>
      </c>
      <c r="G5226" s="22" t="s">
        <v>6587</v>
      </c>
      <c r="I5226" s="22">
        <v>13794998842</v>
      </c>
      <c r="J5226" s="22" t="s">
        <v>924</v>
      </c>
      <c r="K5226" s="22" t="s">
        <v>166</v>
      </c>
      <c r="L5226" s="22" t="s">
        <v>2137</v>
      </c>
      <c r="M5226" s="22">
        <v>1408</v>
      </c>
      <c r="N5226" s="22">
        <v>1408</v>
      </c>
      <c r="O5226" s="22" t="s">
        <v>927</v>
      </c>
      <c r="P5226" s="22" t="s">
        <v>50</v>
      </c>
      <c r="Q5226" s="28"/>
      <c r="R5226" s="21" t="s">
        <v>77</v>
      </c>
      <c r="S5226" s="25" t="s">
        <v>5896</v>
      </c>
      <c r="T5226" s="21" t="s">
        <v>5850</v>
      </c>
      <c r="U5226" s="21"/>
      <c r="V5226" s="46">
        <v>1</v>
      </c>
      <c r="W5226" s="26">
        <f t="shared" si="4088"/>
        <v>1</v>
      </c>
      <c r="Y5226" s="21">
        <v>12</v>
      </c>
      <c r="Z5226" s="22">
        <f t="shared" si="4102"/>
        <v>1408</v>
      </c>
      <c r="AA5226" s="20" t="s">
        <v>5794</v>
      </c>
      <c r="AB5226" s="22"/>
      <c r="AC5226" s="22">
        <v>1</v>
      </c>
      <c r="AD5226" s="22"/>
      <c r="AE5226" s="22">
        <f t="shared" si="4130"/>
        <v>1408</v>
      </c>
      <c r="AF5226" s="22">
        <f t="shared" si="4090"/>
        <v>1408</v>
      </c>
      <c r="AG5226" s="20"/>
      <c r="AH5226" s="22"/>
      <c r="AI5226" s="22"/>
      <c r="AJ5226" s="22">
        <f t="shared" si="4127"/>
        <v>1408</v>
      </c>
      <c r="AK5226" s="22">
        <f>IF(O5226="(传统)XDSL",VLOOKUP(S5226,[1]续费率明细!C:I,7,FALSE)*1,IF(O5226="GPON+XDSL",VLOOKUP(S5226,[1]续费率明细!C:I,7,FALSE)*1,VLOOKUP(S5226,[1]续费率明细!C:I,5,FALSE)*1))</f>
        <v>-40</v>
      </c>
      <c r="AL5226" s="22" t="s">
        <v>1309</v>
      </c>
      <c r="AM5226" s="22"/>
      <c r="AN5226" s="22"/>
      <c r="AO5226" s="22" t="s">
        <v>5792</v>
      </c>
      <c r="AP5226" s="22" t="s">
        <v>1301</v>
      </c>
      <c r="AS5226" s="20"/>
      <c r="AT5226" s="20"/>
      <c r="AU5226" s="20"/>
    </row>
    <row r="5227" spans="1:47" x14ac:dyDescent="0.15">
      <c r="A5227" s="21" t="s">
        <v>1273</v>
      </c>
      <c r="B5227" s="22" t="s">
        <v>918</v>
      </c>
      <c r="C5227" s="22" t="s">
        <v>1178</v>
      </c>
      <c r="D5227" s="22" t="s">
        <v>1183</v>
      </c>
      <c r="E5227" s="22" t="s">
        <v>1193</v>
      </c>
      <c r="F5227" s="22" t="s">
        <v>1250</v>
      </c>
      <c r="G5227" s="22" t="s">
        <v>6588</v>
      </c>
      <c r="I5227" s="22">
        <v>18870798702</v>
      </c>
      <c r="J5227" s="22" t="s">
        <v>924</v>
      </c>
      <c r="K5227" s="22" t="s">
        <v>1214</v>
      </c>
      <c r="L5227" s="22" t="s">
        <v>1299</v>
      </c>
      <c r="M5227" s="22">
        <v>888</v>
      </c>
      <c r="N5227" s="22">
        <v>888</v>
      </c>
      <c r="O5227" s="22" t="s">
        <v>927</v>
      </c>
      <c r="P5227" s="22" t="s">
        <v>50</v>
      </c>
      <c r="Q5227" s="28"/>
      <c r="R5227" s="21" t="s">
        <v>77</v>
      </c>
      <c r="S5227" s="25" t="s">
        <v>1196</v>
      </c>
      <c r="T5227" s="21" t="s">
        <v>53</v>
      </c>
      <c r="U5227" s="21" t="s">
        <v>5917</v>
      </c>
      <c r="V5227" s="46">
        <v>1</v>
      </c>
      <c r="W5227" s="26">
        <f t="shared" si="4088"/>
        <v>1</v>
      </c>
      <c r="Y5227" s="21">
        <v>12</v>
      </c>
      <c r="Z5227" s="22">
        <f t="shared" si="4102"/>
        <v>888</v>
      </c>
      <c r="AA5227" s="20" t="s">
        <v>5794</v>
      </c>
      <c r="AB5227" s="22"/>
      <c r="AC5227" s="22">
        <v>1</v>
      </c>
      <c r="AD5227" s="22"/>
      <c r="AE5227" s="22">
        <f t="shared" si="4130"/>
        <v>888</v>
      </c>
      <c r="AF5227" s="22">
        <f t="shared" si="4090"/>
        <v>888</v>
      </c>
      <c r="AG5227" s="20"/>
      <c r="AH5227" s="22"/>
      <c r="AI5227" s="22"/>
      <c r="AJ5227" s="22">
        <f t="shared" si="4127"/>
        <v>888</v>
      </c>
      <c r="AK5227" s="22">
        <f>IF(O5227="(传统)XDSL",VLOOKUP(S5227,[2]直销续费率明细!C:I,7,FALSE)*1,IF(O5227="GPON+XDSL",VLOOKUP(S5227,[2]直销续费率明细!C:I,7,FALSE)*1,VLOOKUP(S5227,[2]直销续费率明细!C:I,5,FALSE)*1))</f>
        <v>-40</v>
      </c>
      <c r="AL5227" s="22" t="s">
        <v>1300</v>
      </c>
      <c r="AM5227" s="22"/>
      <c r="AN5227" s="22"/>
      <c r="AO5227" s="22" t="s">
        <v>5792</v>
      </c>
      <c r="AP5227" s="22" t="s">
        <v>1301</v>
      </c>
      <c r="AS5227" s="20">
        <f>IF(Y5227&gt;=10,VLOOKUP(U5227,[2]提成计算!B:T,19,FALSE),VLOOKUP(U5227,[2]提成计算!B:T,18,FALSE))</f>
        <v>0.09</v>
      </c>
      <c r="AT5227" s="20">
        <f t="shared" ref="AT5227:AT5228" si="4133">IF(AD5227*AS5227&gt;0,AD5227*AS5227,AE5227*AS5227)</f>
        <v>79.92</v>
      </c>
      <c r="AU5227" s="20">
        <f t="shared" ref="AU5227:AU5228" si="4134">IF(AND(AK5227&lt;0,AK5227+AT5227&lt;0),-AT5227,AK5227)</f>
        <v>-40</v>
      </c>
    </row>
    <row r="5228" spans="1:47" x14ac:dyDescent="0.15">
      <c r="A5228" s="21" t="s">
        <v>1273</v>
      </c>
      <c r="B5228" s="22" t="s">
        <v>918</v>
      </c>
      <c r="C5228" s="22" t="s">
        <v>1178</v>
      </c>
      <c r="D5228" s="22" t="s">
        <v>1183</v>
      </c>
      <c r="E5228" s="22" t="s">
        <v>1622</v>
      </c>
      <c r="F5228" s="22" t="s">
        <v>1250</v>
      </c>
      <c r="G5228" s="22" t="s">
        <v>6589</v>
      </c>
      <c r="I5228" s="22">
        <v>13713362790</v>
      </c>
      <c r="J5228" s="22" t="s">
        <v>924</v>
      </c>
      <c r="K5228" s="22" t="s">
        <v>5853</v>
      </c>
      <c r="L5228" s="22" t="s">
        <v>1299</v>
      </c>
      <c r="M5228" s="22">
        <v>888</v>
      </c>
      <c r="N5228" s="22">
        <v>888</v>
      </c>
      <c r="O5228" s="22" t="s">
        <v>927</v>
      </c>
      <c r="P5228" s="22" t="s">
        <v>50</v>
      </c>
      <c r="Q5228" s="28"/>
      <c r="R5228" s="21" t="s">
        <v>77</v>
      </c>
      <c r="S5228" s="25" t="s">
        <v>1222</v>
      </c>
      <c r="T5228" s="21" t="s">
        <v>53</v>
      </c>
      <c r="U5228" s="21" t="s">
        <v>5901</v>
      </c>
      <c r="V5228" s="46">
        <v>1</v>
      </c>
      <c r="W5228" s="26">
        <f t="shared" si="4088"/>
        <v>1</v>
      </c>
      <c r="Y5228" s="21">
        <v>12</v>
      </c>
      <c r="Z5228" s="22">
        <f t="shared" si="4102"/>
        <v>888</v>
      </c>
      <c r="AA5228" s="20" t="s">
        <v>5794</v>
      </c>
      <c r="AB5228" s="22"/>
      <c r="AC5228" s="22">
        <v>1</v>
      </c>
      <c r="AD5228" s="22"/>
      <c r="AE5228" s="22">
        <f t="shared" si="4130"/>
        <v>888</v>
      </c>
      <c r="AF5228" s="22">
        <f t="shared" si="4090"/>
        <v>888</v>
      </c>
      <c r="AG5228" s="20"/>
      <c r="AH5228" s="22"/>
      <c r="AI5228" s="22"/>
      <c r="AJ5228" s="22">
        <f t="shared" si="4127"/>
        <v>888</v>
      </c>
      <c r="AK5228" s="22">
        <f>IF(O5228="(传统)XDSL",VLOOKUP(S5228,[2]直销续费率明细!C:I,7,FALSE)*1,IF(O5228="GPON+XDSL",VLOOKUP(S5228,[2]直销续费率明细!C:I,7,FALSE)*1,VLOOKUP(S5228,[2]直销续费率明细!C:I,5,FALSE)*1))</f>
        <v>-40</v>
      </c>
      <c r="AL5228" s="22" t="s">
        <v>1309</v>
      </c>
      <c r="AM5228" s="22"/>
      <c r="AN5228" s="22"/>
      <c r="AO5228" s="22" t="s">
        <v>5792</v>
      </c>
      <c r="AP5228" s="22" t="s">
        <v>1301</v>
      </c>
      <c r="AS5228" s="20">
        <f>IF(Y5228&gt;=10,VLOOKUP(U5228,[2]提成计算!B:T,19,FALSE),VLOOKUP(U5228,[2]提成计算!B:T,18,FALSE))</f>
        <v>0.1</v>
      </c>
      <c r="AT5228" s="20">
        <f t="shared" si="4133"/>
        <v>88.800000000000011</v>
      </c>
      <c r="AU5228" s="20">
        <f t="shared" si="4134"/>
        <v>-40</v>
      </c>
    </row>
    <row r="5229" spans="1:47" x14ac:dyDescent="0.15">
      <c r="A5229" s="21" t="s">
        <v>1273</v>
      </c>
      <c r="B5229" s="22" t="s">
        <v>918</v>
      </c>
      <c r="C5229" s="22" t="s">
        <v>1178</v>
      </c>
      <c r="D5229" s="22" t="s">
        <v>1183</v>
      </c>
      <c r="E5229" s="22" t="s">
        <v>5931</v>
      </c>
      <c r="F5229" s="22" t="s">
        <v>1250</v>
      </c>
      <c r="G5229" s="22" t="s">
        <v>6590</v>
      </c>
      <c r="I5229" s="22">
        <v>13431110906</v>
      </c>
      <c r="J5229" s="20" t="s">
        <v>6305</v>
      </c>
      <c r="K5229" s="22" t="s">
        <v>1195</v>
      </c>
      <c r="L5229" s="22" t="s">
        <v>1358</v>
      </c>
      <c r="M5229" s="22">
        <v>1088</v>
      </c>
      <c r="N5229" s="22">
        <v>1088</v>
      </c>
      <c r="O5229" s="22" t="s">
        <v>927</v>
      </c>
      <c r="P5229" s="22" t="s">
        <v>50</v>
      </c>
      <c r="Q5229" s="28" t="s">
        <v>6305</v>
      </c>
      <c r="R5229" s="21" t="s">
        <v>77</v>
      </c>
      <c r="S5229" s="21"/>
      <c r="T5229" s="21" t="s">
        <v>1197</v>
      </c>
      <c r="U5229" s="21" t="s">
        <v>6216</v>
      </c>
      <c r="V5229" s="46">
        <v>1</v>
      </c>
      <c r="W5229" s="26">
        <f t="shared" si="4088"/>
        <v>1</v>
      </c>
      <c r="X5229" s="26">
        <f t="shared" si="4089"/>
        <v>1</v>
      </c>
      <c r="Y5229" s="21">
        <v>10</v>
      </c>
      <c r="Z5229" s="22">
        <f t="shared" si="4102"/>
        <v>1088</v>
      </c>
      <c r="AA5229" s="20" t="s">
        <v>5794</v>
      </c>
      <c r="AB5229" s="22"/>
      <c r="AC5229" s="22">
        <v>1</v>
      </c>
      <c r="AD5229" s="22"/>
      <c r="AE5229" s="22">
        <f t="shared" si="4130"/>
        <v>1088</v>
      </c>
      <c r="AF5229" s="22">
        <f t="shared" si="4090"/>
        <v>1088</v>
      </c>
      <c r="AG5229" s="20">
        <f t="shared" ref="AG5229:AG5231" si="4135">N5229</f>
        <v>1088</v>
      </c>
      <c r="AH5229" s="20"/>
      <c r="AI5229" s="20"/>
      <c r="AJ5229" s="22"/>
      <c r="AK5229" s="22"/>
      <c r="AM5229" s="22"/>
      <c r="AN5229" s="22"/>
      <c r="AO5229" s="22" t="s">
        <v>5792</v>
      </c>
      <c r="AP5229" s="22" t="s">
        <v>1301</v>
      </c>
      <c r="AS5229" s="20"/>
      <c r="AT5229" s="20"/>
      <c r="AU5229" s="20"/>
    </row>
    <row r="5230" spans="1:47" x14ac:dyDescent="0.15">
      <c r="A5230" s="21" t="s">
        <v>1273</v>
      </c>
      <c r="B5230" s="22" t="s">
        <v>918</v>
      </c>
      <c r="C5230" s="22" t="s">
        <v>1178</v>
      </c>
      <c r="D5230" s="22" t="s">
        <v>1189</v>
      </c>
      <c r="E5230" s="22" t="s">
        <v>1400</v>
      </c>
      <c r="F5230" s="22" t="s">
        <v>1250</v>
      </c>
      <c r="G5230" s="22" t="s">
        <v>6591</v>
      </c>
      <c r="I5230" s="22">
        <v>13537218663</v>
      </c>
      <c r="J5230" s="22" t="s">
        <v>1268</v>
      </c>
      <c r="K5230" s="22" t="s">
        <v>115</v>
      </c>
      <c r="L5230" s="22" t="s">
        <v>1358</v>
      </c>
      <c r="M5230" s="22">
        <v>1088</v>
      </c>
      <c r="N5230" s="22">
        <v>1088</v>
      </c>
      <c r="O5230" s="22" t="s">
        <v>927</v>
      </c>
      <c r="P5230" s="22" t="s">
        <v>50</v>
      </c>
      <c r="Q5230" s="28"/>
      <c r="R5230" s="21" t="s">
        <v>117</v>
      </c>
      <c r="S5230" s="21"/>
      <c r="T5230" s="21" t="s">
        <v>53</v>
      </c>
      <c r="U5230" s="21" t="s">
        <v>5936</v>
      </c>
      <c r="V5230" s="46">
        <v>1</v>
      </c>
      <c r="W5230" s="26">
        <f t="shared" si="4088"/>
        <v>1</v>
      </c>
      <c r="X5230" s="26">
        <f t="shared" si="4089"/>
        <v>1</v>
      </c>
      <c r="Y5230" s="21">
        <v>10</v>
      </c>
      <c r="Z5230" s="22">
        <f t="shared" si="4102"/>
        <v>1088</v>
      </c>
      <c r="AA5230" s="20" t="s">
        <v>5794</v>
      </c>
      <c r="AB5230" s="22"/>
      <c r="AC5230" s="22">
        <v>1</v>
      </c>
      <c r="AD5230" s="22"/>
      <c r="AE5230" s="22">
        <f t="shared" si="4130"/>
        <v>1088</v>
      </c>
      <c r="AF5230" s="22">
        <f t="shared" si="4090"/>
        <v>1088</v>
      </c>
      <c r="AG5230" s="20">
        <f t="shared" si="4135"/>
        <v>1088</v>
      </c>
      <c r="AH5230" s="20" t="str">
        <f>VLOOKUP(U5230,[1]提成计算!B:I,8,FALSE)</f>
        <v>否</v>
      </c>
      <c r="AI5230" s="20"/>
      <c r="AJ5230" s="22"/>
      <c r="AK5230" s="22"/>
      <c r="AM5230" s="22"/>
      <c r="AN5230" s="22"/>
      <c r="AO5230" s="22" t="s">
        <v>5792</v>
      </c>
      <c r="AP5230" s="22" t="s">
        <v>1301</v>
      </c>
      <c r="AS5230" s="20"/>
      <c r="AT5230" s="20"/>
      <c r="AU5230" s="20"/>
    </row>
    <row r="5231" spans="1:47" x14ac:dyDescent="0.15">
      <c r="A5231" s="21" t="s">
        <v>1273</v>
      </c>
      <c r="B5231" s="22" t="s">
        <v>918</v>
      </c>
      <c r="C5231" s="22" t="s">
        <v>1178</v>
      </c>
      <c r="D5231" s="22" t="s">
        <v>1183</v>
      </c>
      <c r="E5231" s="22" t="s">
        <v>1622</v>
      </c>
      <c r="F5231" s="22" t="s">
        <v>1250</v>
      </c>
      <c r="G5231" s="22" t="s">
        <v>6592</v>
      </c>
      <c r="I5231" s="22">
        <v>13728369006</v>
      </c>
      <c r="J5231" s="22" t="s">
        <v>1268</v>
      </c>
      <c r="K5231" s="22" t="s">
        <v>5853</v>
      </c>
      <c r="L5231" s="22" t="s">
        <v>1358</v>
      </c>
      <c r="M5231" s="22">
        <v>1088</v>
      </c>
      <c r="N5231" s="22">
        <v>1088</v>
      </c>
      <c r="O5231" s="22" t="s">
        <v>927</v>
      </c>
      <c r="P5231" s="22" t="s">
        <v>50</v>
      </c>
      <c r="Q5231" s="28"/>
      <c r="R5231" s="21" t="s">
        <v>77</v>
      </c>
      <c r="S5231" s="21"/>
      <c r="T5231" s="21" t="s">
        <v>53</v>
      </c>
      <c r="U5231" s="21" t="s">
        <v>5901</v>
      </c>
      <c r="V5231" s="46">
        <v>1</v>
      </c>
      <c r="W5231" s="26">
        <f t="shared" ref="W5231:W5233" si="4136">V5231</f>
        <v>1</v>
      </c>
      <c r="X5231" s="26">
        <f t="shared" ref="X5231:X5233" si="4137">V5231</f>
        <v>1</v>
      </c>
      <c r="Y5231" s="21">
        <v>10</v>
      </c>
      <c r="Z5231" s="22">
        <f t="shared" si="4102"/>
        <v>1088</v>
      </c>
      <c r="AA5231" s="20" t="s">
        <v>5794</v>
      </c>
      <c r="AB5231" s="22"/>
      <c r="AC5231" s="22">
        <v>1</v>
      </c>
      <c r="AD5231" s="22"/>
      <c r="AE5231" s="22">
        <f t="shared" si="4130"/>
        <v>1088</v>
      </c>
      <c r="AF5231" s="22">
        <f t="shared" ref="AF5231:AF5233" si="4138">N5231</f>
        <v>1088</v>
      </c>
      <c r="AG5231" s="20">
        <f t="shared" si="4135"/>
        <v>1088</v>
      </c>
      <c r="AH5231" s="20" t="str">
        <f>VLOOKUP(U5231,[1]提成计算!B:I,8,FALSE)</f>
        <v xml:space="preserve"> </v>
      </c>
      <c r="AI5231" s="20"/>
      <c r="AJ5231" s="22"/>
      <c r="AK5231" s="22"/>
      <c r="AM5231" s="22"/>
      <c r="AN5231" s="22"/>
      <c r="AO5231" s="22" t="s">
        <v>5792</v>
      </c>
      <c r="AP5231" s="22" t="s">
        <v>1301</v>
      </c>
      <c r="AS5231" s="20"/>
      <c r="AT5231" s="20"/>
      <c r="AU5231" s="20"/>
    </row>
    <row r="5232" spans="1:47" x14ac:dyDescent="0.15">
      <c r="A5232" s="21" t="s">
        <v>1273</v>
      </c>
      <c r="B5232" s="22" t="s">
        <v>918</v>
      </c>
      <c r="C5232" s="22" t="s">
        <v>1178</v>
      </c>
      <c r="D5232" s="22" t="s">
        <v>1189</v>
      </c>
      <c r="E5232" s="22" t="s">
        <v>1837</v>
      </c>
      <c r="F5232" s="22" t="s">
        <v>1250</v>
      </c>
      <c r="G5232" s="22" t="s">
        <v>6593</v>
      </c>
      <c r="I5232" s="22">
        <v>13650041885</v>
      </c>
      <c r="J5232" s="22" t="s">
        <v>924</v>
      </c>
      <c r="K5232" s="22" t="s">
        <v>115</v>
      </c>
      <c r="L5232" s="22" t="s">
        <v>1947</v>
      </c>
      <c r="M5232" s="22">
        <v>400</v>
      </c>
      <c r="N5232" s="22">
        <v>400</v>
      </c>
      <c r="O5232" s="22" t="s">
        <v>927</v>
      </c>
      <c r="P5232" s="22" t="s">
        <v>50</v>
      </c>
      <c r="Q5232" s="28"/>
      <c r="R5232" s="21" t="s">
        <v>117</v>
      </c>
      <c r="S5232" s="25" t="s">
        <v>1201</v>
      </c>
      <c r="T5232" s="21" t="s">
        <v>53</v>
      </c>
      <c r="U5232" s="21" t="s">
        <v>5936</v>
      </c>
      <c r="V5232" s="46">
        <v>0.5</v>
      </c>
      <c r="W5232" s="26">
        <f t="shared" si="4136"/>
        <v>0.5</v>
      </c>
      <c r="Y5232" s="21">
        <v>4</v>
      </c>
      <c r="Z5232" s="22">
        <f t="shared" si="4102"/>
        <v>400</v>
      </c>
      <c r="AA5232" s="20" t="s">
        <v>5794</v>
      </c>
      <c r="AB5232" s="22">
        <v>1</v>
      </c>
      <c r="AC5232" s="22"/>
      <c r="AD5232" s="22">
        <f>N5232</f>
        <v>400</v>
      </c>
      <c r="AE5232" s="22"/>
      <c r="AF5232" s="22">
        <f t="shared" si="4138"/>
        <v>400</v>
      </c>
      <c r="AG5232" s="20"/>
      <c r="AH5232" s="22"/>
      <c r="AI5232" s="22"/>
      <c r="AJ5232" s="22">
        <f>N5232</f>
        <v>400</v>
      </c>
      <c r="AK5232" s="22">
        <f>IF(O5232="(传统)XDSL",VLOOKUP(S5232,[2]直销续费率明细!C:I,7,FALSE)*1,IF(O5232="GPON+XDSL",VLOOKUP(S5232,[2]直销续费率明细!C:I,7,FALSE)*1,VLOOKUP(S5232,[2]直销续费率明细!C:I,5,FALSE)*1))</f>
        <v>-40</v>
      </c>
      <c r="AL5232" s="22" t="s">
        <v>1309</v>
      </c>
      <c r="AM5232" s="22"/>
      <c r="AN5232" s="22"/>
      <c r="AO5232" s="22" t="s">
        <v>5792</v>
      </c>
      <c r="AP5232" s="22" t="s">
        <v>5835</v>
      </c>
      <c r="AS5232" s="20">
        <f>IF(Y5232&gt;=10,VLOOKUP(U5232,[2]提成计算!B:T,19,FALSE),VLOOKUP(U5232,[2]提成计算!B:T,18,FALSE))</f>
        <v>0.08</v>
      </c>
      <c r="AT5232" s="20">
        <f t="shared" ref="AT5232" si="4139">IF(AD5232*AS5232&gt;0,AD5232*AS5232,AE5232*AS5232)</f>
        <v>32</v>
      </c>
      <c r="AU5232" s="20">
        <f t="shared" ref="AU5232" si="4140">IF(AND(AK5232&lt;0,AK5232+AT5232&lt;0),-AT5232,AK5232)</f>
        <v>-32</v>
      </c>
    </row>
    <row r="5233" spans="1:47" x14ac:dyDescent="0.15">
      <c r="A5233" s="21" t="s">
        <v>1273</v>
      </c>
      <c r="B5233" s="22" t="s">
        <v>918</v>
      </c>
      <c r="C5233" s="22" t="s">
        <v>1178</v>
      </c>
      <c r="D5233" s="22" t="s">
        <v>1189</v>
      </c>
      <c r="E5233" s="22" t="s">
        <v>1400</v>
      </c>
      <c r="F5233" s="22" t="s">
        <v>1250</v>
      </c>
      <c r="G5233" s="22" t="s">
        <v>6594</v>
      </c>
      <c r="I5233" s="22">
        <v>13825772015</v>
      </c>
      <c r="J5233" s="22" t="s">
        <v>1268</v>
      </c>
      <c r="K5233" s="22" t="s">
        <v>115</v>
      </c>
      <c r="L5233" s="22" t="s">
        <v>2838</v>
      </c>
      <c r="M5233" s="22">
        <v>2098</v>
      </c>
      <c r="N5233" s="22">
        <v>2098</v>
      </c>
      <c r="O5233" s="22" t="s">
        <v>927</v>
      </c>
      <c r="P5233" s="22" t="s">
        <v>50</v>
      </c>
      <c r="Q5233" s="28"/>
      <c r="R5233" s="21" t="s">
        <v>117</v>
      </c>
      <c r="S5233" s="21"/>
      <c r="T5233" s="21" t="s">
        <v>53</v>
      </c>
      <c r="U5233" s="21" t="s">
        <v>5936</v>
      </c>
      <c r="V5233" s="46">
        <v>1</v>
      </c>
      <c r="W5233" s="26">
        <f t="shared" si="4136"/>
        <v>1</v>
      </c>
      <c r="X5233" s="26">
        <f t="shared" si="4137"/>
        <v>1</v>
      </c>
      <c r="Y5233" s="21">
        <v>10</v>
      </c>
      <c r="Z5233" s="22">
        <f t="shared" si="4102"/>
        <v>2098</v>
      </c>
      <c r="AA5233" s="20" t="s">
        <v>5794</v>
      </c>
      <c r="AB5233" s="22"/>
      <c r="AC5233" s="22">
        <v>1</v>
      </c>
      <c r="AD5233" s="22"/>
      <c r="AE5233" s="22">
        <f>N5233</f>
        <v>2098</v>
      </c>
      <c r="AF5233" s="22">
        <f t="shared" si="4138"/>
        <v>2098</v>
      </c>
      <c r="AG5233" s="20">
        <f>N5233</f>
        <v>2098</v>
      </c>
      <c r="AH5233" s="20" t="str">
        <f>VLOOKUP(U5233,[1]提成计算!B:I,8,FALSE)</f>
        <v>否</v>
      </c>
      <c r="AI5233" s="20"/>
      <c r="AJ5233" s="22"/>
      <c r="AK5233" s="22"/>
      <c r="AM5233" s="22"/>
      <c r="AN5233" s="22"/>
      <c r="AO5233" s="22" t="s">
        <v>5792</v>
      </c>
      <c r="AP5233" s="22" t="s">
        <v>1301</v>
      </c>
      <c r="AS5233" s="20"/>
      <c r="AT5233" s="20"/>
      <c r="AU5233" s="20"/>
    </row>
    <row r="5234" spans="1:47" x14ac:dyDescent="0.15">
      <c r="A5234" s="21" t="s">
        <v>1273</v>
      </c>
      <c r="B5234" s="22" t="s">
        <v>918</v>
      </c>
      <c r="C5234" s="22" t="s">
        <v>1178</v>
      </c>
      <c r="D5234" s="22" t="s">
        <v>1189</v>
      </c>
      <c r="E5234" s="22" t="s">
        <v>1190</v>
      </c>
      <c r="F5234" s="22" t="s">
        <v>1250</v>
      </c>
      <c r="G5234" s="22" t="s">
        <v>5937</v>
      </c>
      <c r="I5234" s="22">
        <v>13650131838</v>
      </c>
      <c r="J5234" s="22" t="s">
        <v>1275</v>
      </c>
      <c r="K5234" s="22" t="s">
        <v>237</v>
      </c>
      <c r="L5234" s="22" t="s">
        <v>1277</v>
      </c>
      <c r="M5234" s="22">
        <v>208</v>
      </c>
      <c r="N5234" s="22">
        <v>208</v>
      </c>
      <c r="O5234" s="22" t="s">
        <v>927</v>
      </c>
      <c r="P5234" s="22" t="s">
        <v>50</v>
      </c>
      <c r="Q5234" s="28"/>
      <c r="R5234" s="21" t="s">
        <v>117</v>
      </c>
      <c r="S5234" s="21"/>
      <c r="T5234" s="21" t="s">
        <v>53</v>
      </c>
      <c r="U5234" s="21" t="s">
        <v>5938</v>
      </c>
      <c r="V5234" s="46"/>
      <c r="Y5234" s="21">
        <v>2</v>
      </c>
      <c r="Z5234" s="22">
        <f t="shared" si="4102"/>
        <v>208</v>
      </c>
      <c r="AA5234" s="20" t="s">
        <v>5794</v>
      </c>
      <c r="AB5234" s="22"/>
      <c r="AC5234" s="22"/>
      <c r="AD5234" s="22"/>
      <c r="AE5234" s="22"/>
      <c r="AF5234" s="22"/>
      <c r="AG5234" s="20"/>
      <c r="AH5234" s="22"/>
      <c r="AI5234" s="22"/>
      <c r="AJ5234" s="22"/>
      <c r="AK5234" s="22"/>
      <c r="AM5234" s="22"/>
      <c r="AN5234" s="22"/>
      <c r="AO5234" s="22" t="s">
        <v>5792</v>
      </c>
      <c r="AP5234" s="22">
        <v>0</v>
      </c>
      <c r="AS5234" s="20"/>
      <c r="AT5234" s="20"/>
      <c r="AU5234" s="20"/>
    </row>
    <row r="5235" spans="1:47" x14ac:dyDescent="0.15">
      <c r="A5235" s="21" t="s">
        <v>1273</v>
      </c>
      <c r="B5235" s="22" t="s">
        <v>918</v>
      </c>
      <c r="C5235" s="22" t="s">
        <v>1178</v>
      </c>
      <c r="D5235" s="22" t="s">
        <v>1183</v>
      </c>
      <c r="E5235" s="22" t="s">
        <v>1677</v>
      </c>
      <c r="F5235" s="22" t="s">
        <v>1250</v>
      </c>
      <c r="G5235" s="22" t="s">
        <v>6595</v>
      </c>
      <c r="I5235" s="22">
        <v>13515427177</v>
      </c>
      <c r="J5235" s="20" t="s">
        <v>6305</v>
      </c>
      <c r="K5235" s="22" t="s">
        <v>1195</v>
      </c>
      <c r="L5235" s="22" t="s">
        <v>1358</v>
      </c>
      <c r="M5235" s="22">
        <v>1088</v>
      </c>
      <c r="N5235" s="22">
        <v>1088</v>
      </c>
      <c r="O5235" s="22" t="s">
        <v>927</v>
      </c>
      <c r="P5235" s="22" t="s">
        <v>50</v>
      </c>
      <c r="Q5235" s="28" t="s">
        <v>6305</v>
      </c>
      <c r="R5235" s="21" t="s">
        <v>77</v>
      </c>
      <c r="S5235" s="21"/>
      <c r="T5235" s="21" t="s">
        <v>1197</v>
      </c>
      <c r="U5235" s="21" t="s">
        <v>6216</v>
      </c>
      <c r="V5235" s="46">
        <v>1</v>
      </c>
      <c r="W5235" s="26">
        <f t="shared" ref="W5235:W5286" si="4141">V5235</f>
        <v>1</v>
      </c>
      <c r="X5235" s="26">
        <f t="shared" ref="X5235:X5285" si="4142">V5235</f>
        <v>1</v>
      </c>
      <c r="Y5235" s="21">
        <v>10</v>
      </c>
      <c r="Z5235" s="22">
        <f t="shared" si="4102"/>
        <v>1088</v>
      </c>
      <c r="AA5235" s="20" t="s">
        <v>5794</v>
      </c>
      <c r="AB5235" s="22"/>
      <c r="AC5235" s="22">
        <v>1</v>
      </c>
      <c r="AD5235" s="22"/>
      <c r="AE5235" s="22">
        <f>N5235</f>
        <v>1088</v>
      </c>
      <c r="AF5235" s="22">
        <f t="shared" ref="AF5235:AF5286" si="4143">N5235</f>
        <v>1088</v>
      </c>
      <c r="AG5235" s="20">
        <f>N5235</f>
        <v>1088</v>
      </c>
      <c r="AH5235" s="20"/>
      <c r="AI5235" s="20"/>
      <c r="AJ5235" s="22"/>
      <c r="AK5235" s="22"/>
      <c r="AM5235" s="22"/>
      <c r="AN5235" s="22"/>
      <c r="AO5235" s="22" t="s">
        <v>5792</v>
      </c>
      <c r="AP5235" s="22" t="s">
        <v>1301</v>
      </c>
      <c r="AS5235" s="20"/>
      <c r="AT5235" s="20"/>
      <c r="AU5235" s="20"/>
    </row>
    <row r="5236" spans="1:47" x14ac:dyDescent="0.15">
      <c r="A5236" s="21" t="s">
        <v>1273</v>
      </c>
      <c r="B5236" s="22" t="s">
        <v>918</v>
      </c>
      <c r="C5236" s="22" t="s">
        <v>1178</v>
      </c>
      <c r="D5236" s="22" t="s">
        <v>1183</v>
      </c>
      <c r="E5236" s="22" t="s">
        <v>1184</v>
      </c>
      <c r="F5236" s="22" t="s">
        <v>1250</v>
      </c>
      <c r="G5236" s="22" t="s">
        <v>6596</v>
      </c>
      <c r="I5236" s="22">
        <v>13416859880</v>
      </c>
      <c r="J5236" s="22" t="s">
        <v>924</v>
      </c>
      <c r="K5236" s="22" t="s">
        <v>174</v>
      </c>
      <c r="L5236" s="22" t="s">
        <v>1918</v>
      </c>
      <c r="M5236" s="22">
        <v>680</v>
      </c>
      <c r="N5236" s="22">
        <v>680</v>
      </c>
      <c r="O5236" s="22" t="s">
        <v>1262</v>
      </c>
      <c r="P5236" s="22" t="s">
        <v>50</v>
      </c>
      <c r="Q5236" s="28"/>
      <c r="R5236" s="21" t="s">
        <v>77</v>
      </c>
      <c r="S5236" s="25" t="s">
        <v>1187</v>
      </c>
      <c r="T5236" s="21" t="s">
        <v>5850</v>
      </c>
      <c r="U5236" s="21"/>
      <c r="V5236" s="46">
        <v>1</v>
      </c>
      <c r="W5236" s="26">
        <f t="shared" si="4141"/>
        <v>1</v>
      </c>
      <c r="Y5236" s="21">
        <v>4</v>
      </c>
      <c r="Z5236" s="22">
        <f t="shared" si="4102"/>
        <v>680</v>
      </c>
      <c r="AA5236" s="20" t="s">
        <v>5794</v>
      </c>
      <c r="AB5236" s="22">
        <v>1</v>
      </c>
      <c r="AC5236" s="22"/>
      <c r="AD5236" s="22">
        <f>N5236</f>
        <v>680</v>
      </c>
      <c r="AE5236" s="22"/>
      <c r="AF5236" s="22">
        <f t="shared" si="4143"/>
        <v>680</v>
      </c>
      <c r="AG5236" s="20"/>
      <c r="AH5236" s="22"/>
      <c r="AI5236" s="22"/>
      <c r="AJ5236" s="22">
        <f t="shared" ref="AJ5236:AJ5237" si="4144">N5236</f>
        <v>680</v>
      </c>
      <c r="AK5236" s="22">
        <f>IF(O5236="(传统)XDSL",VLOOKUP(S5236,[1]续费率明细!C:I,7,FALSE)*1,IF(O5236="GPON+XDSL",VLOOKUP(S5236,[1]续费率明细!C:I,7,FALSE)*1,VLOOKUP(S5236,[1]续费率明细!C:I,5,FALSE)*1))</f>
        <v>25</v>
      </c>
      <c r="AL5236" s="22" t="s">
        <v>1309</v>
      </c>
      <c r="AM5236" s="22"/>
      <c r="AN5236" s="22"/>
      <c r="AO5236" s="22" t="s">
        <v>5792</v>
      </c>
      <c r="AP5236" s="22" t="s">
        <v>5805</v>
      </c>
      <c r="AS5236" s="20"/>
      <c r="AT5236" s="20"/>
      <c r="AU5236" s="20"/>
    </row>
    <row r="5237" spans="1:47" x14ac:dyDescent="0.15">
      <c r="A5237" s="21" t="s">
        <v>1273</v>
      </c>
      <c r="B5237" s="22" t="s">
        <v>918</v>
      </c>
      <c r="C5237" s="22" t="s">
        <v>1178</v>
      </c>
      <c r="D5237" s="22" t="s">
        <v>1183</v>
      </c>
      <c r="E5237" s="22" t="s">
        <v>1184</v>
      </c>
      <c r="F5237" s="22" t="s">
        <v>1250</v>
      </c>
      <c r="G5237" s="22" t="s">
        <v>6597</v>
      </c>
      <c r="I5237" s="22">
        <v>13412378889</v>
      </c>
      <c r="J5237" s="22" t="s">
        <v>924</v>
      </c>
      <c r="K5237" s="22" t="s">
        <v>174</v>
      </c>
      <c r="L5237" s="22" t="s">
        <v>2137</v>
      </c>
      <c r="M5237" s="22">
        <v>1408</v>
      </c>
      <c r="N5237" s="22">
        <v>1408</v>
      </c>
      <c r="O5237" s="22" t="s">
        <v>927</v>
      </c>
      <c r="P5237" s="22" t="s">
        <v>50</v>
      </c>
      <c r="Q5237" s="28"/>
      <c r="R5237" s="21" t="s">
        <v>77</v>
      </c>
      <c r="S5237" s="25" t="s">
        <v>1604</v>
      </c>
      <c r="T5237" s="21" t="s">
        <v>5850</v>
      </c>
      <c r="U5237" s="21"/>
      <c r="V5237" s="46">
        <v>1</v>
      </c>
      <c r="W5237" s="26">
        <f t="shared" si="4141"/>
        <v>1</v>
      </c>
      <c r="Y5237" s="21">
        <v>12</v>
      </c>
      <c r="Z5237" s="22">
        <f t="shared" si="4102"/>
        <v>1408</v>
      </c>
      <c r="AA5237" s="20" t="s">
        <v>5794</v>
      </c>
      <c r="AB5237" s="22"/>
      <c r="AC5237" s="22">
        <v>1</v>
      </c>
      <c r="AD5237" s="22"/>
      <c r="AE5237" s="22">
        <f t="shared" ref="AE5237:AE5240" si="4145">N5237</f>
        <v>1408</v>
      </c>
      <c r="AF5237" s="22">
        <f t="shared" si="4143"/>
        <v>1408</v>
      </c>
      <c r="AG5237" s="20"/>
      <c r="AH5237" s="22"/>
      <c r="AI5237" s="22"/>
      <c r="AJ5237" s="22">
        <f t="shared" si="4144"/>
        <v>1408</v>
      </c>
      <c r="AK5237" s="22">
        <f>IF(O5237="(传统)XDSL",VLOOKUP(S5237,[1]续费率明细!C:I,7,FALSE)*1,IF(O5237="GPON+XDSL",VLOOKUP(S5237,[1]续费率明细!C:I,7,FALSE)*1,VLOOKUP(S5237,[1]续费率明细!C:I,5,FALSE)*1))</f>
        <v>-40</v>
      </c>
      <c r="AL5237" s="22" t="s">
        <v>1309</v>
      </c>
      <c r="AM5237" s="22"/>
      <c r="AN5237" s="22"/>
      <c r="AO5237" s="22" t="s">
        <v>5792</v>
      </c>
      <c r="AP5237" s="22" t="s">
        <v>1301</v>
      </c>
      <c r="AS5237" s="20"/>
      <c r="AT5237" s="20"/>
      <c r="AU5237" s="20"/>
    </row>
    <row r="5238" spans="1:47" x14ac:dyDescent="0.15">
      <c r="A5238" s="21" t="s">
        <v>1273</v>
      </c>
      <c r="B5238" s="22" t="s">
        <v>918</v>
      </c>
      <c r="C5238" s="22" t="s">
        <v>1178</v>
      </c>
      <c r="D5238" s="22" t="s">
        <v>1183</v>
      </c>
      <c r="E5238" s="22" t="s">
        <v>1885</v>
      </c>
      <c r="F5238" s="22" t="s">
        <v>1250</v>
      </c>
      <c r="G5238" s="22" t="s">
        <v>6598</v>
      </c>
      <c r="I5238" s="22">
        <v>13517365695</v>
      </c>
      <c r="J5238" s="22" t="s">
        <v>1268</v>
      </c>
      <c r="K5238" s="22" t="s">
        <v>1224</v>
      </c>
      <c r="L5238" s="22" t="s">
        <v>1898</v>
      </c>
      <c r="M5238" s="22">
        <v>1398</v>
      </c>
      <c r="N5238" s="22">
        <v>1398</v>
      </c>
      <c r="O5238" s="22" t="s">
        <v>927</v>
      </c>
      <c r="P5238" s="22" t="s">
        <v>50</v>
      </c>
      <c r="Q5238" s="28"/>
      <c r="R5238" s="21" t="s">
        <v>77</v>
      </c>
      <c r="S5238" s="21"/>
      <c r="T5238" s="21" t="s">
        <v>53</v>
      </c>
      <c r="U5238" s="21" t="s">
        <v>5994</v>
      </c>
      <c r="V5238" s="46">
        <v>1</v>
      </c>
      <c r="W5238" s="26">
        <f t="shared" si="4141"/>
        <v>1</v>
      </c>
      <c r="X5238" s="26">
        <f t="shared" si="4142"/>
        <v>1</v>
      </c>
      <c r="Y5238" s="21">
        <v>20</v>
      </c>
      <c r="Z5238" s="22">
        <f t="shared" si="4102"/>
        <v>1398</v>
      </c>
      <c r="AA5238" s="20" t="s">
        <v>5794</v>
      </c>
      <c r="AB5238" s="22"/>
      <c r="AC5238" s="22">
        <v>1</v>
      </c>
      <c r="AD5238" s="22"/>
      <c r="AE5238" s="22">
        <f t="shared" si="4145"/>
        <v>1398</v>
      </c>
      <c r="AF5238" s="22">
        <f t="shared" si="4143"/>
        <v>1398</v>
      </c>
      <c r="AG5238" s="20">
        <f t="shared" ref="AG5238:AG5240" si="4146">N5238</f>
        <v>1398</v>
      </c>
      <c r="AH5238" s="20" t="str">
        <f>VLOOKUP(U5238,[1]提成计算!B:I,8,FALSE)</f>
        <v xml:space="preserve"> </v>
      </c>
      <c r="AI5238" s="20"/>
      <c r="AJ5238" s="22"/>
      <c r="AK5238" s="22"/>
      <c r="AM5238" s="22"/>
      <c r="AN5238" s="22"/>
      <c r="AO5238" s="22" t="s">
        <v>2216</v>
      </c>
      <c r="AP5238" s="22" t="s">
        <v>1301</v>
      </c>
      <c r="AS5238" s="20"/>
      <c r="AT5238" s="20"/>
      <c r="AU5238" s="20"/>
    </row>
    <row r="5239" spans="1:47" x14ac:dyDescent="0.15">
      <c r="A5239" s="21" t="s">
        <v>1273</v>
      </c>
      <c r="B5239" s="22" t="s">
        <v>918</v>
      </c>
      <c r="C5239" s="22" t="s">
        <v>1178</v>
      </c>
      <c r="D5239" s="22" t="s">
        <v>1189</v>
      </c>
      <c r="E5239" s="22" t="s">
        <v>1430</v>
      </c>
      <c r="F5239" s="22" t="s">
        <v>1250</v>
      </c>
      <c r="G5239" s="22" t="s">
        <v>231</v>
      </c>
      <c r="I5239" s="22">
        <v>13912121380</v>
      </c>
      <c r="J5239" s="22" t="s">
        <v>1268</v>
      </c>
      <c r="K5239" s="22" t="s">
        <v>230</v>
      </c>
      <c r="L5239" s="22" t="s">
        <v>1966</v>
      </c>
      <c r="M5239" s="22">
        <v>1598</v>
      </c>
      <c r="N5239" s="22">
        <v>1598</v>
      </c>
      <c r="O5239" s="22" t="s">
        <v>927</v>
      </c>
      <c r="P5239" s="22" t="s">
        <v>50</v>
      </c>
      <c r="Q5239" s="28"/>
      <c r="R5239" s="21" t="s">
        <v>117</v>
      </c>
      <c r="S5239" s="21"/>
      <c r="T5239" s="21" t="s">
        <v>53</v>
      </c>
      <c r="U5239" s="21" t="s">
        <v>5927</v>
      </c>
      <c r="V5239" s="46">
        <v>1</v>
      </c>
      <c r="W5239" s="26">
        <f t="shared" si="4141"/>
        <v>1</v>
      </c>
      <c r="X5239" s="26">
        <f t="shared" si="4142"/>
        <v>1</v>
      </c>
      <c r="Y5239" s="21">
        <v>50</v>
      </c>
      <c r="Z5239" s="22">
        <f t="shared" si="4102"/>
        <v>1598</v>
      </c>
      <c r="AA5239" s="20" t="s">
        <v>2218</v>
      </c>
      <c r="AB5239" s="22"/>
      <c r="AC5239" s="22">
        <v>1</v>
      </c>
      <c r="AD5239" s="22"/>
      <c r="AE5239" s="22">
        <f t="shared" si="4145"/>
        <v>1598</v>
      </c>
      <c r="AF5239" s="22">
        <f t="shared" si="4143"/>
        <v>1598</v>
      </c>
      <c r="AG5239" s="20">
        <f t="shared" si="4146"/>
        <v>1598</v>
      </c>
      <c r="AH5239" s="20" t="str">
        <f>VLOOKUP(U5239,[1]提成计算!B:I,8,FALSE)</f>
        <v>否</v>
      </c>
      <c r="AI5239" s="20"/>
      <c r="AJ5239" s="22"/>
      <c r="AK5239" s="22"/>
      <c r="AM5239" s="22"/>
      <c r="AN5239" s="22"/>
      <c r="AO5239" s="22" t="s">
        <v>2216</v>
      </c>
      <c r="AP5239" s="22" t="s">
        <v>1301</v>
      </c>
      <c r="AS5239" s="20"/>
      <c r="AT5239" s="20"/>
      <c r="AU5239" s="20"/>
    </row>
    <row r="5240" spans="1:47" x14ac:dyDescent="0.15">
      <c r="A5240" s="21" t="s">
        <v>1273</v>
      </c>
      <c r="B5240" s="22" t="s">
        <v>918</v>
      </c>
      <c r="C5240" s="22" t="s">
        <v>1178</v>
      </c>
      <c r="D5240" s="22" t="s">
        <v>1179</v>
      </c>
      <c r="E5240" s="22" t="s">
        <v>1236</v>
      </c>
      <c r="F5240" s="22" t="s">
        <v>1250</v>
      </c>
      <c r="G5240" s="22" t="s">
        <v>6599</v>
      </c>
      <c r="I5240" s="22">
        <v>15158048043</v>
      </c>
      <c r="J5240" s="22" t="s">
        <v>1268</v>
      </c>
      <c r="K5240" s="22" t="s">
        <v>1238</v>
      </c>
      <c r="L5240" s="22" t="s">
        <v>1358</v>
      </c>
      <c r="M5240" s="22">
        <v>1088</v>
      </c>
      <c r="N5240" s="22">
        <v>1088</v>
      </c>
      <c r="O5240" s="22" t="s">
        <v>927</v>
      </c>
      <c r="P5240" s="22" t="s">
        <v>50</v>
      </c>
      <c r="Q5240" s="28"/>
      <c r="R5240" s="21" t="s">
        <v>147</v>
      </c>
      <c r="S5240" s="21"/>
      <c r="T5240" s="21" t="s">
        <v>53</v>
      </c>
      <c r="U5240" s="21" t="s">
        <v>5930</v>
      </c>
      <c r="V5240" s="46">
        <v>1</v>
      </c>
      <c r="W5240" s="26">
        <f t="shared" si="4141"/>
        <v>1</v>
      </c>
      <c r="X5240" s="26">
        <f t="shared" si="4142"/>
        <v>1</v>
      </c>
      <c r="Y5240" s="21">
        <v>10</v>
      </c>
      <c r="Z5240" s="22">
        <f t="shared" si="4102"/>
        <v>1088</v>
      </c>
      <c r="AA5240" s="20" t="s">
        <v>2218</v>
      </c>
      <c r="AB5240" s="22"/>
      <c r="AC5240" s="22">
        <v>1</v>
      </c>
      <c r="AD5240" s="22"/>
      <c r="AE5240" s="22">
        <f t="shared" si="4145"/>
        <v>1088</v>
      </c>
      <c r="AF5240" s="22">
        <f t="shared" si="4143"/>
        <v>1088</v>
      </c>
      <c r="AG5240" s="20">
        <f t="shared" si="4146"/>
        <v>1088</v>
      </c>
      <c r="AH5240" s="20" t="str">
        <f>VLOOKUP(U5240,[1]提成计算!B:I,8,FALSE)</f>
        <v xml:space="preserve"> </v>
      </c>
      <c r="AI5240" s="20"/>
      <c r="AJ5240" s="22"/>
      <c r="AK5240" s="22"/>
      <c r="AM5240" s="22"/>
      <c r="AN5240" s="22"/>
      <c r="AO5240" s="22" t="s">
        <v>2216</v>
      </c>
      <c r="AP5240" s="22" t="s">
        <v>1301</v>
      </c>
      <c r="AS5240" s="20"/>
      <c r="AT5240" s="20"/>
      <c r="AU5240" s="20"/>
    </row>
    <row r="5241" spans="1:47" x14ac:dyDescent="0.15">
      <c r="A5241" s="21" t="s">
        <v>1273</v>
      </c>
      <c r="B5241" s="22" t="s">
        <v>918</v>
      </c>
      <c r="C5241" s="22" t="s">
        <v>1178</v>
      </c>
      <c r="D5241" s="22" t="s">
        <v>1179</v>
      </c>
      <c r="E5241" s="22" t="s">
        <v>5872</v>
      </c>
      <c r="F5241" s="22" t="s">
        <v>1250</v>
      </c>
      <c r="G5241" s="22" t="s">
        <v>405</v>
      </c>
      <c r="I5241" s="22">
        <v>15024134188</v>
      </c>
      <c r="J5241" s="22" t="s">
        <v>924</v>
      </c>
      <c r="K5241" s="22" t="s">
        <v>146</v>
      </c>
      <c r="L5241" s="22" t="s">
        <v>2228</v>
      </c>
      <c r="M5241" s="22">
        <v>100</v>
      </c>
      <c r="N5241" s="22">
        <v>100</v>
      </c>
      <c r="O5241" s="22" t="s">
        <v>1262</v>
      </c>
      <c r="P5241" s="22" t="s">
        <v>50</v>
      </c>
      <c r="Q5241" s="28"/>
      <c r="R5241" s="21" t="s">
        <v>147</v>
      </c>
      <c r="S5241" s="25" t="s">
        <v>1234</v>
      </c>
      <c r="T5241" s="21" t="s">
        <v>53</v>
      </c>
      <c r="U5241" s="21" t="s">
        <v>6213</v>
      </c>
      <c r="V5241" s="26">
        <f>1/12</f>
        <v>8.3333333333333329E-2</v>
      </c>
      <c r="W5241" s="26">
        <f t="shared" si="4141"/>
        <v>8.3333333333333329E-2</v>
      </c>
      <c r="Y5241" s="21">
        <v>4</v>
      </c>
      <c r="Z5241" s="22">
        <f t="shared" si="4102"/>
        <v>100</v>
      </c>
      <c r="AA5241" s="20" t="s">
        <v>5794</v>
      </c>
      <c r="AB5241" s="22">
        <v>1</v>
      </c>
      <c r="AC5241" s="22"/>
      <c r="AD5241" s="22">
        <f t="shared" ref="AD5241:AD5242" si="4147">N5241</f>
        <v>100</v>
      </c>
      <c r="AE5241" s="22"/>
      <c r="AF5241" s="22">
        <f t="shared" si="4143"/>
        <v>100</v>
      </c>
      <c r="AG5241" s="20"/>
      <c r="AH5241" s="22"/>
      <c r="AI5241" s="22"/>
      <c r="AJ5241" s="22">
        <f>N5241</f>
        <v>100</v>
      </c>
      <c r="AK5241" s="22">
        <f>IF(O5241="(传统)XDSL",VLOOKUP(S5241,[2]直销续费率明细!C:I,7,FALSE)*1,IF(O5241="GPON+XDSL",VLOOKUP(S5241,[2]直销续费率明细!C:I,7,FALSE)*1,VLOOKUP(S5241,[2]直销续费率明细!C:I,5,FALSE)*1))</f>
        <v>25</v>
      </c>
      <c r="AL5241" s="22" t="s">
        <v>1309</v>
      </c>
      <c r="AM5241" s="22"/>
      <c r="AN5241" s="22"/>
      <c r="AO5241" s="22" t="s">
        <v>5792</v>
      </c>
      <c r="AP5241" s="22" t="s">
        <v>5831</v>
      </c>
      <c r="AS5241" s="20">
        <f>IF(Y5241&gt;=10,VLOOKUP(U5241,[2]提成计算!B:T,19,FALSE),VLOOKUP(U5241,[2]提成计算!B:T,18,FALSE))</f>
        <v>0.06</v>
      </c>
      <c r="AT5241" s="20">
        <f t="shared" ref="AT5241" si="4148">IF(AD5241*AS5241&gt;0,AD5241*AS5241,AE5241*AS5241)</f>
        <v>6</v>
      </c>
      <c r="AU5241" s="20">
        <f t="shared" ref="AU5241" si="4149">IF(AND(AK5241&lt;0,AK5241+AT5241&lt;0),-AT5241,AK5241)</f>
        <v>25</v>
      </c>
    </row>
    <row r="5242" spans="1:47" x14ac:dyDescent="0.15">
      <c r="A5242" s="21" t="s">
        <v>1273</v>
      </c>
      <c r="B5242" s="22" t="s">
        <v>918</v>
      </c>
      <c r="C5242" s="22" t="s">
        <v>1178</v>
      </c>
      <c r="D5242" s="22" t="s">
        <v>1183</v>
      </c>
      <c r="E5242" s="22" t="s">
        <v>1184</v>
      </c>
      <c r="F5242" s="22" t="s">
        <v>1250</v>
      </c>
      <c r="G5242" s="22" t="s">
        <v>6600</v>
      </c>
      <c r="I5242" s="22">
        <v>15362618216</v>
      </c>
      <c r="J5242" s="22" t="s">
        <v>1268</v>
      </c>
      <c r="K5242" s="22" t="s">
        <v>311</v>
      </c>
      <c r="L5242" s="22" t="s">
        <v>1918</v>
      </c>
      <c r="M5242" s="22">
        <v>680</v>
      </c>
      <c r="N5242" s="22">
        <v>680</v>
      </c>
      <c r="O5242" s="22" t="s">
        <v>1262</v>
      </c>
      <c r="P5242" s="22" t="s">
        <v>50</v>
      </c>
      <c r="Q5242" s="28"/>
      <c r="R5242" s="21" t="s">
        <v>77</v>
      </c>
      <c r="S5242" s="21"/>
      <c r="T5242" s="21" t="s">
        <v>53</v>
      </c>
      <c r="U5242" s="21" t="s">
        <v>5970</v>
      </c>
      <c r="V5242" s="46">
        <v>1</v>
      </c>
      <c r="W5242" s="26">
        <f t="shared" si="4141"/>
        <v>1</v>
      </c>
      <c r="X5242" s="26">
        <f t="shared" si="4142"/>
        <v>1</v>
      </c>
      <c r="Y5242" s="21">
        <v>4</v>
      </c>
      <c r="Z5242" s="22">
        <f t="shared" si="4102"/>
        <v>680</v>
      </c>
      <c r="AA5242" s="20" t="s">
        <v>5794</v>
      </c>
      <c r="AB5242" s="22">
        <v>1</v>
      </c>
      <c r="AC5242" s="22"/>
      <c r="AD5242" s="22">
        <f t="shared" si="4147"/>
        <v>680</v>
      </c>
      <c r="AE5242" s="22"/>
      <c r="AF5242" s="22">
        <f t="shared" si="4143"/>
        <v>680</v>
      </c>
      <c r="AG5242" s="20">
        <f t="shared" ref="AG5242:AG5244" si="4150">N5242</f>
        <v>680</v>
      </c>
      <c r="AH5242" s="20" t="str">
        <f>VLOOKUP(U5242,[1]提成计算!B:I,8,FALSE)</f>
        <v xml:space="preserve"> </v>
      </c>
      <c r="AI5242" s="20"/>
      <c r="AJ5242" s="22"/>
      <c r="AK5242" s="22"/>
      <c r="AM5242" s="22"/>
      <c r="AN5242" s="22"/>
      <c r="AO5242" s="22" t="s">
        <v>5792</v>
      </c>
      <c r="AP5242" s="22" t="s">
        <v>5805</v>
      </c>
      <c r="AS5242" s="20"/>
      <c r="AT5242" s="20"/>
      <c r="AU5242" s="20"/>
    </row>
    <row r="5243" spans="1:47" x14ac:dyDescent="0.15">
      <c r="A5243" s="21" t="s">
        <v>1273</v>
      </c>
      <c r="B5243" s="22" t="s">
        <v>918</v>
      </c>
      <c r="C5243" s="22" t="s">
        <v>1178</v>
      </c>
      <c r="D5243" s="22" t="s">
        <v>1183</v>
      </c>
      <c r="E5243" s="22" t="s">
        <v>1193</v>
      </c>
      <c r="F5243" s="22" t="s">
        <v>1250</v>
      </c>
      <c r="G5243" s="22" t="s">
        <v>6601</v>
      </c>
      <c r="I5243" s="22">
        <v>13929425448</v>
      </c>
      <c r="J5243" s="22" t="s">
        <v>1268</v>
      </c>
      <c r="K5243" s="22" t="s">
        <v>1247</v>
      </c>
      <c r="L5243" s="22" t="s">
        <v>1358</v>
      </c>
      <c r="M5243" s="22">
        <v>1088</v>
      </c>
      <c r="N5243" s="22">
        <v>1088</v>
      </c>
      <c r="O5243" s="22" t="s">
        <v>927</v>
      </c>
      <c r="P5243" s="22" t="s">
        <v>50</v>
      </c>
      <c r="Q5243" s="28"/>
      <c r="R5243" s="21" t="s">
        <v>77</v>
      </c>
      <c r="S5243" s="21"/>
      <c r="T5243" s="21" t="s">
        <v>53</v>
      </c>
      <c r="U5243" s="21" t="s">
        <v>5915</v>
      </c>
      <c r="V5243" s="46">
        <v>1</v>
      </c>
      <c r="W5243" s="26">
        <f t="shared" si="4141"/>
        <v>1</v>
      </c>
      <c r="X5243" s="26">
        <f t="shared" si="4142"/>
        <v>1</v>
      </c>
      <c r="Y5243" s="21">
        <v>10</v>
      </c>
      <c r="Z5243" s="22">
        <f t="shared" si="4102"/>
        <v>1088</v>
      </c>
      <c r="AA5243" s="20" t="s">
        <v>5794</v>
      </c>
      <c r="AB5243" s="22"/>
      <c r="AC5243" s="22">
        <v>1</v>
      </c>
      <c r="AD5243" s="22"/>
      <c r="AE5243" s="22">
        <f t="shared" ref="AE5243:AE5245" si="4151">N5243</f>
        <v>1088</v>
      </c>
      <c r="AF5243" s="22">
        <f t="shared" si="4143"/>
        <v>1088</v>
      </c>
      <c r="AG5243" s="20">
        <f t="shared" si="4150"/>
        <v>1088</v>
      </c>
      <c r="AH5243" s="20" t="str">
        <f>VLOOKUP(U5243,[1]提成计算!B:I,8,FALSE)</f>
        <v xml:space="preserve"> </v>
      </c>
      <c r="AI5243" s="20"/>
      <c r="AJ5243" s="22"/>
      <c r="AK5243" s="22"/>
      <c r="AM5243" s="22"/>
      <c r="AN5243" s="22"/>
      <c r="AO5243" s="22" t="s">
        <v>2216</v>
      </c>
      <c r="AP5243" s="22" t="s">
        <v>1301</v>
      </c>
      <c r="AS5243" s="20"/>
      <c r="AT5243" s="20"/>
      <c r="AU5243" s="20"/>
    </row>
    <row r="5244" spans="1:47" x14ac:dyDescent="0.15">
      <c r="A5244" s="21" t="s">
        <v>1273</v>
      </c>
      <c r="B5244" s="22" t="s">
        <v>918</v>
      </c>
      <c r="C5244" s="22" t="s">
        <v>1178</v>
      </c>
      <c r="D5244" s="22" t="s">
        <v>1183</v>
      </c>
      <c r="E5244" s="22" t="s">
        <v>1184</v>
      </c>
      <c r="F5244" s="22" t="s">
        <v>1250</v>
      </c>
      <c r="G5244" s="22" t="s">
        <v>6602</v>
      </c>
      <c r="I5244" s="22">
        <v>13925551429</v>
      </c>
      <c r="J5244" s="22" t="s">
        <v>1268</v>
      </c>
      <c r="K5244" s="22" t="s">
        <v>134</v>
      </c>
      <c r="L5244" s="22" t="s">
        <v>1358</v>
      </c>
      <c r="M5244" s="22">
        <v>1088</v>
      </c>
      <c r="N5244" s="22">
        <v>1088</v>
      </c>
      <c r="O5244" s="22" t="s">
        <v>927</v>
      </c>
      <c r="P5244" s="22" t="s">
        <v>50</v>
      </c>
      <c r="Q5244" s="28"/>
      <c r="R5244" s="21" t="s">
        <v>77</v>
      </c>
      <c r="S5244" s="21"/>
      <c r="T5244" s="21" t="s">
        <v>53</v>
      </c>
      <c r="U5244" s="21" t="s">
        <v>6180</v>
      </c>
      <c r="V5244" s="46">
        <v>1</v>
      </c>
      <c r="W5244" s="26">
        <f t="shared" si="4141"/>
        <v>1</v>
      </c>
      <c r="X5244" s="26">
        <f t="shared" si="4142"/>
        <v>1</v>
      </c>
      <c r="Y5244" s="21">
        <v>10</v>
      </c>
      <c r="Z5244" s="22">
        <f t="shared" si="4102"/>
        <v>1088</v>
      </c>
      <c r="AA5244" s="20" t="s">
        <v>2218</v>
      </c>
      <c r="AB5244" s="22"/>
      <c r="AC5244" s="22">
        <v>1</v>
      </c>
      <c r="AD5244" s="22"/>
      <c r="AE5244" s="22">
        <f t="shared" si="4151"/>
        <v>1088</v>
      </c>
      <c r="AF5244" s="22">
        <f t="shared" si="4143"/>
        <v>1088</v>
      </c>
      <c r="AG5244" s="20">
        <f t="shared" si="4150"/>
        <v>1088</v>
      </c>
      <c r="AH5244" s="20" t="str">
        <f>VLOOKUP(U5244,[1]提成计算!B:I,8,FALSE)</f>
        <v xml:space="preserve"> </v>
      </c>
      <c r="AI5244" s="20"/>
      <c r="AJ5244" s="22"/>
      <c r="AK5244" s="22"/>
      <c r="AM5244" s="22"/>
      <c r="AN5244" s="22"/>
      <c r="AO5244" s="22" t="s">
        <v>2216</v>
      </c>
      <c r="AP5244" s="22" t="s">
        <v>1301</v>
      </c>
      <c r="AS5244" s="20"/>
      <c r="AT5244" s="20"/>
      <c r="AU5244" s="20"/>
    </row>
    <row r="5245" spans="1:47" x14ac:dyDescent="0.15">
      <c r="A5245" s="21" t="s">
        <v>1273</v>
      </c>
      <c r="B5245" s="22" t="s">
        <v>918</v>
      </c>
      <c r="C5245" s="22" t="s">
        <v>1178</v>
      </c>
      <c r="D5245" s="22" t="s">
        <v>1183</v>
      </c>
      <c r="E5245" s="22" t="s">
        <v>1622</v>
      </c>
      <c r="F5245" s="22" t="s">
        <v>1250</v>
      </c>
      <c r="G5245" s="22" t="s">
        <v>6603</v>
      </c>
      <c r="I5245" s="22">
        <v>15999829255</v>
      </c>
      <c r="J5245" s="22" t="s">
        <v>924</v>
      </c>
      <c r="K5245" s="22" t="s">
        <v>6172</v>
      </c>
      <c r="L5245" s="22" t="s">
        <v>1299</v>
      </c>
      <c r="M5245" s="22">
        <v>888</v>
      </c>
      <c r="N5245" s="22">
        <v>888</v>
      </c>
      <c r="O5245" s="22" t="s">
        <v>927</v>
      </c>
      <c r="P5245" s="22" t="s">
        <v>50</v>
      </c>
      <c r="Q5245" s="28"/>
      <c r="R5245" s="21" t="s">
        <v>77</v>
      </c>
      <c r="S5245" s="25" t="s">
        <v>1222</v>
      </c>
      <c r="T5245" s="21" t="s">
        <v>2278</v>
      </c>
      <c r="U5245" s="21" t="s">
        <v>6383</v>
      </c>
      <c r="V5245" s="46">
        <v>1</v>
      </c>
      <c r="W5245" s="26">
        <f t="shared" si="4141"/>
        <v>1</v>
      </c>
      <c r="Y5245" s="21">
        <v>12</v>
      </c>
      <c r="Z5245" s="22">
        <f t="shared" si="4102"/>
        <v>888</v>
      </c>
      <c r="AA5245" s="20" t="s">
        <v>2218</v>
      </c>
      <c r="AB5245" s="22"/>
      <c r="AC5245" s="22">
        <v>1</v>
      </c>
      <c r="AD5245" s="22"/>
      <c r="AE5245" s="22">
        <f t="shared" si="4151"/>
        <v>888</v>
      </c>
      <c r="AF5245" s="22">
        <f t="shared" si="4143"/>
        <v>888</v>
      </c>
      <c r="AG5245" s="20"/>
      <c r="AH5245" s="22"/>
      <c r="AI5245" s="22"/>
      <c r="AJ5245" s="22">
        <f t="shared" ref="AJ5245:AJ5251" si="4152">N5245</f>
        <v>888</v>
      </c>
      <c r="AK5245" s="22">
        <f>IF(O5245="(传统)XDSL",VLOOKUP(S5245,[2]直销续费率明细!C:I,7,FALSE)*1,IF(O5245="GPON+XDSL",VLOOKUP(S5245,[2]直销续费率明细!C:I,7,FALSE)*1,VLOOKUP(S5245,[2]直销续费率明细!C:I,5,FALSE)*1))</f>
        <v>-40</v>
      </c>
      <c r="AL5245" s="22" t="s">
        <v>1309</v>
      </c>
      <c r="AM5245" s="22"/>
      <c r="AN5245" s="22"/>
      <c r="AO5245" s="22" t="s">
        <v>5792</v>
      </c>
      <c r="AP5245" s="22" t="s">
        <v>1301</v>
      </c>
      <c r="AS5245" s="20">
        <f>IF(Y5245&gt;=10,VLOOKUP(U5245,[2]提成计算!B:T,19,FALSE),VLOOKUP(U5245,[2]提成计算!B:T,18,FALSE))</f>
        <v>0.1</v>
      </c>
      <c r="AT5245" s="20">
        <f t="shared" ref="AT5245:AT5247" si="4153">IF(AD5245*AS5245&gt;0,AD5245*AS5245,AE5245*AS5245)</f>
        <v>88.800000000000011</v>
      </c>
      <c r="AU5245" s="20">
        <f t="shared" ref="AU5245:AU5247" si="4154">IF(AND(AK5245&lt;0,AK5245+AT5245&lt;0),-AT5245,AK5245)</f>
        <v>-40</v>
      </c>
    </row>
    <row r="5246" spans="1:47" x14ac:dyDescent="0.15">
      <c r="A5246" s="21" t="s">
        <v>1273</v>
      </c>
      <c r="B5246" s="22" t="s">
        <v>918</v>
      </c>
      <c r="C5246" s="22" t="s">
        <v>1178</v>
      </c>
      <c r="D5246" s="22" t="s">
        <v>1189</v>
      </c>
      <c r="E5246" s="22" t="s">
        <v>6077</v>
      </c>
      <c r="F5246" s="22" t="s">
        <v>1250</v>
      </c>
      <c r="G5246" s="22" t="s">
        <v>6604</v>
      </c>
      <c r="I5246" s="22">
        <v>15989930352</v>
      </c>
      <c r="J5246" s="22" t="s">
        <v>924</v>
      </c>
      <c r="K5246" s="22" t="s">
        <v>351</v>
      </c>
      <c r="L5246" s="22" t="s">
        <v>1918</v>
      </c>
      <c r="M5246" s="22">
        <v>680</v>
      </c>
      <c r="N5246" s="22">
        <v>680</v>
      </c>
      <c r="O5246" s="22" t="s">
        <v>927</v>
      </c>
      <c r="P5246" s="22" t="s">
        <v>50</v>
      </c>
      <c r="Q5246" s="28"/>
      <c r="R5246" s="21" t="s">
        <v>117</v>
      </c>
      <c r="S5246" s="25" t="s">
        <v>1201</v>
      </c>
      <c r="T5246" s="21" t="s">
        <v>53</v>
      </c>
      <c r="U5246" s="21" t="s">
        <v>5925</v>
      </c>
      <c r="V5246" s="46">
        <v>1</v>
      </c>
      <c r="W5246" s="26">
        <f t="shared" si="4141"/>
        <v>1</v>
      </c>
      <c r="Y5246" s="21">
        <v>4</v>
      </c>
      <c r="Z5246" s="22">
        <f t="shared" ref="Z5246:Z5309" si="4155">N5246</f>
        <v>680</v>
      </c>
      <c r="AA5246" s="20" t="s">
        <v>5794</v>
      </c>
      <c r="AB5246" s="22">
        <v>1</v>
      </c>
      <c r="AC5246" s="22"/>
      <c r="AD5246" s="22">
        <f>N5246</f>
        <v>680</v>
      </c>
      <c r="AE5246" s="22"/>
      <c r="AF5246" s="22">
        <f t="shared" si="4143"/>
        <v>680</v>
      </c>
      <c r="AG5246" s="20"/>
      <c r="AH5246" s="22"/>
      <c r="AI5246" s="22"/>
      <c r="AJ5246" s="22">
        <f t="shared" si="4152"/>
        <v>680</v>
      </c>
      <c r="AK5246" s="22">
        <f>IF(O5246="(传统)XDSL",VLOOKUP(S5246,[2]直销续费率明细!C:I,7,FALSE)*1,IF(O5246="GPON+XDSL",VLOOKUP(S5246,[2]直销续费率明细!C:I,7,FALSE)*1,VLOOKUP(S5246,[2]直销续费率明细!C:I,5,FALSE)*1))</f>
        <v>-40</v>
      </c>
      <c r="AL5246" s="22" t="s">
        <v>1309</v>
      </c>
      <c r="AM5246" s="22"/>
      <c r="AN5246" s="22"/>
      <c r="AO5246" s="22" t="s">
        <v>5792</v>
      </c>
      <c r="AP5246" s="22" t="s">
        <v>5805</v>
      </c>
      <c r="AS5246" s="20">
        <f>IF(Y5246&gt;=10,VLOOKUP(U5246,[2]提成计算!B:T,19,FALSE),VLOOKUP(U5246,[2]提成计算!B:T,18,FALSE))</f>
        <v>7.0000000000000007E-2</v>
      </c>
      <c r="AT5246" s="20">
        <f t="shared" si="4153"/>
        <v>47.6</v>
      </c>
      <c r="AU5246" s="20">
        <f t="shared" si="4154"/>
        <v>-40</v>
      </c>
    </row>
    <row r="5247" spans="1:47" x14ac:dyDescent="0.15">
      <c r="A5247" s="21" t="s">
        <v>1273</v>
      </c>
      <c r="B5247" s="22" t="s">
        <v>918</v>
      </c>
      <c r="C5247" s="22" t="s">
        <v>1178</v>
      </c>
      <c r="D5247" s="22" t="s">
        <v>1179</v>
      </c>
      <c r="E5247" s="22" t="s">
        <v>1240</v>
      </c>
      <c r="F5247" s="22" t="s">
        <v>1250</v>
      </c>
      <c r="G5247" s="22" t="s">
        <v>6605</v>
      </c>
      <c r="I5247" s="22">
        <v>13712114990</v>
      </c>
      <c r="J5247" s="22" t="s">
        <v>924</v>
      </c>
      <c r="K5247" s="22" t="s">
        <v>146</v>
      </c>
      <c r="L5247" s="22" t="s">
        <v>1299</v>
      </c>
      <c r="M5247" s="22">
        <v>888</v>
      </c>
      <c r="N5247" s="22">
        <v>888</v>
      </c>
      <c r="O5247" s="22" t="s">
        <v>1262</v>
      </c>
      <c r="P5247" s="22" t="s">
        <v>50</v>
      </c>
      <c r="Q5247" s="28"/>
      <c r="R5247" s="21" t="s">
        <v>147</v>
      </c>
      <c r="S5247" s="25" t="s">
        <v>1234</v>
      </c>
      <c r="T5247" s="21" t="s">
        <v>53</v>
      </c>
      <c r="U5247" s="21" t="s">
        <v>5899</v>
      </c>
      <c r="V5247" s="46">
        <v>1</v>
      </c>
      <c r="W5247" s="26">
        <f t="shared" si="4141"/>
        <v>1</v>
      </c>
      <c r="Y5247" s="21">
        <v>12</v>
      </c>
      <c r="Z5247" s="22">
        <f t="shared" si="4155"/>
        <v>888</v>
      </c>
      <c r="AA5247" s="20" t="s">
        <v>5794</v>
      </c>
      <c r="AB5247" s="22"/>
      <c r="AC5247" s="22">
        <v>1</v>
      </c>
      <c r="AD5247" s="22"/>
      <c r="AE5247" s="22">
        <f t="shared" ref="AE5247:AE5250" si="4156">N5247</f>
        <v>888</v>
      </c>
      <c r="AF5247" s="22">
        <f t="shared" si="4143"/>
        <v>888</v>
      </c>
      <c r="AG5247" s="20"/>
      <c r="AH5247" s="22"/>
      <c r="AI5247" s="22"/>
      <c r="AJ5247" s="22">
        <f t="shared" si="4152"/>
        <v>888</v>
      </c>
      <c r="AK5247" s="22">
        <f>IF(O5247="(传统)XDSL",VLOOKUP(S5247,[2]直销续费率明细!C:I,7,FALSE)*1,IF(O5247="GPON+XDSL",VLOOKUP(S5247,[2]直销续费率明细!C:I,7,FALSE)*1,VLOOKUP(S5247,[2]直销续费率明细!C:I,5,FALSE)*1))</f>
        <v>25</v>
      </c>
      <c r="AL5247" s="22" t="s">
        <v>1309</v>
      </c>
      <c r="AM5247" s="22"/>
      <c r="AN5247" s="22"/>
      <c r="AO5247" s="22" t="s">
        <v>5792</v>
      </c>
      <c r="AP5247" s="22" t="s">
        <v>1301</v>
      </c>
      <c r="AS5247" s="20">
        <f>IF(Y5247&gt;=10,VLOOKUP(U5247,[2]提成计算!B:T,19,FALSE),VLOOKUP(U5247,[2]提成计算!B:T,18,FALSE))</f>
        <v>0.09</v>
      </c>
      <c r="AT5247" s="20">
        <f t="shared" si="4153"/>
        <v>79.92</v>
      </c>
      <c r="AU5247" s="20">
        <f t="shared" si="4154"/>
        <v>25</v>
      </c>
    </row>
    <row r="5248" spans="1:47" x14ac:dyDescent="0.15">
      <c r="A5248" s="21" t="s">
        <v>1273</v>
      </c>
      <c r="B5248" s="22" t="s">
        <v>918</v>
      </c>
      <c r="C5248" s="22" t="s">
        <v>1178</v>
      </c>
      <c r="D5248" s="22" t="s">
        <v>1179</v>
      </c>
      <c r="E5248" s="22" t="s">
        <v>1180</v>
      </c>
      <c r="F5248" s="22" t="s">
        <v>1250</v>
      </c>
      <c r="G5248" s="22" t="s">
        <v>6606</v>
      </c>
      <c r="I5248" s="22">
        <v>13802451358</v>
      </c>
      <c r="J5248" s="22" t="s">
        <v>924</v>
      </c>
      <c r="K5248" s="22" t="s">
        <v>166</v>
      </c>
      <c r="L5248" s="22" t="s">
        <v>1299</v>
      </c>
      <c r="M5248" s="22">
        <v>888</v>
      </c>
      <c r="N5248" s="22">
        <v>888</v>
      </c>
      <c r="O5248" s="22" t="s">
        <v>927</v>
      </c>
      <c r="P5248" s="22" t="s">
        <v>50</v>
      </c>
      <c r="Q5248" s="28"/>
      <c r="R5248" s="21" t="s">
        <v>147</v>
      </c>
      <c r="S5248" s="25" t="s">
        <v>1182</v>
      </c>
      <c r="T5248" s="21" t="s">
        <v>5850</v>
      </c>
      <c r="U5248" s="21"/>
      <c r="V5248" s="46">
        <v>1</v>
      </c>
      <c r="W5248" s="26">
        <f t="shared" si="4141"/>
        <v>1</v>
      </c>
      <c r="Y5248" s="21">
        <v>12</v>
      </c>
      <c r="Z5248" s="22">
        <f t="shared" si="4155"/>
        <v>888</v>
      </c>
      <c r="AA5248" s="20" t="s">
        <v>5794</v>
      </c>
      <c r="AB5248" s="22"/>
      <c r="AC5248" s="22">
        <v>1</v>
      </c>
      <c r="AD5248" s="22"/>
      <c r="AE5248" s="22">
        <f t="shared" si="4156"/>
        <v>888</v>
      </c>
      <c r="AF5248" s="22">
        <f t="shared" si="4143"/>
        <v>888</v>
      </c>
      <c r="AG5248" s="20"/>
      <c r="AH5248" s="22"/>
      <c r="AI5248" s="22"/>
      <c r="AJ5248" s="22">
        <f t="shared" si="4152"/>
        <v>888</v>
      </c>
      <c r="AK5248" s="22">
        <f>IF(O5248="(传统)XDSL",VLOOKUP(S5248,[1]续费率明细!C:I,7,FALSE)*1,IF(O5248="GPON+XDSL",VLOOKUP(S5248,[1]续费率明细!C:I,7,FALSE)*1,VLOOKUP(S5248,[1]续费率明细!C:I,5,FALSE)*1))</f>
        <v>15</v>
      </c>
      <c r="AL5248" s="22" t="s">
        <v>1300</v>
      </c>
      <c r="AM5248" s="22"/>
      <c r="AN5248" s="22"/>
      <c r="AO5248" s="22" t="s">
        <v>5792</v>
      </c>
      <c r="AP5248" s="22" t="s">
        <v>1301</v>
      </c>
      <c r="AS5248" s="20"/>
      <c r="AT5248" s="20"/>
      <c r="AU5248" s="20"/>
    </row>
    <row r="5249" spans="1:47" x14ac:dyDescent="0.15">
      <c r="A5249" s="21" t="s">
        <v>1273</v>
      </c>
      <c r="B5249" s="22" t="s">
        <v>918</v>
      </c>
      <c r="C5249" s="22" t="s">
        <v>1178</v>
      </c>
      <c r="D5249" s="22" t="s">
        <v>1183</v>
      </c>
      <c r="E5249" s="22" t="s">
        <v>1209</v>
      </c>
      <c r="F5249" s="22" t="s">
        <v>1250</v>
      </c>
      <c r="G5249" s="22" t="s">
        <v>6607</v>
      </c>
      <c r="I5249" s="22">
        <v>15992867792</v>
      </c>
      <c r="J5249" s="22" t="s">
        <v>924</v>
      </c>
      <c r="K5249" s="22" t="s">
        <v>1214</v>
      </c>
      <c r="L5249" s="22" t="s">
        <v>1299</v>
      </c>
      <c r="M5249" s="22">
        <v>888</v>
      </c>
      <c r="N5249" s="22">
        <v>888</v>
      </c>
      <c r="O5249" s="22" t="s">
        <v>927</v>
      </c>
      <c r="P5249" s="22" t="s">
        <v>50</v>
      </c>
      <c r="Q5249" s="28"/>
      <c r="R5249" s="21" t="s">
        <v>77</v>
      </c>
      <c r="S5249" s="25" t="s">
        <v>1196</v>
      </c>
      <c r="T5249" s="21" t="s">
        <v>53</v>
      </c>
      <c r="U5249" s="21" t="s">
        <v>5917</v>
      </c>
      <c r="V5249" s="46">
        <v>1</v>
      </c>
      <c r="W5249" s="26">
        <f t="shared" si="4141"/>
        <v>1</v>
      </c>
      <c r="Y5249" s="21">
        <v>12</v>
      </c>
      <c r="Z5249" s="22">
        <f t="shared" si="4155"/>
        <v>888</v>
      </c>
      <c r="AA5249" s="20" t="s">
        <v>5794</v>
      </c>
      <c r="AB5249" s="22"/>
      <c r="AC5249" s="22">
        <v>1</v>
      </c>
      <c r="AD5249" s="22"/>
      <c r="AE5249" s="22">
        <f t="shared" si="4156"/>
        <v>888</v>
      </c>
      <c r="AF5249" s="22">
        <f t="shared" si="4143"/>
        <v>888</v>
      </c>
      <c r="AG5249" s="20"/>
      <c r="AH5249" s="22"/>
      <c r="AI5249" s="22"/>
      <c r="AJ5249" s="22">
        <f t="shared" si="4152"/>
        <v>888</v>
      </c>
      <c r="AK5249" s="22">
        <f>IF(O5249="(传统)XDSL",VLOOKUP(S5249,[2]直销续费率明细!C:I,7,FALSE)*1,IF(O5249="GPON+XDSL",VLOOKUP(S5249,[2]直销续费率明细!C:I,7,FALSE)*1,VLOOKUP(S5249,[2]直销续费率明细!C:I,5,FALSE)*1))</f>
        <v>-40</v>
      </c>
      <c r="AL5249" s="22" t="s">
        <v>1300</v>
      </c>
      <c r="AM5249" s="22"/>
      <c r="AN5249" s="22"/>
      <c r="AO5249" s="22" t="s">
        <v>5792</v>
      </c>
      <c r="AP5249" s="22" t="s">
        <v>1301</v>
      </c>
      <c r="AS5249" s="20">
        <f>IF(Y5249&gt;=10,VLOOKUP(U5249,[2]提成计算!B:T,19,FALSE),VLOOKUP(U5249,[2]提成计算!B:T,18,FALSE))</f>
        <v>0.09</v>
      </c>
      <c r="AT5249" s="20">
        <f t="shared" ref="AT5249:AT5250" si="4157">IF(AD5249*AS5249&gt;0,AD5249*AS5249,AE5249*AS5249)</f>
        <v>79.92</v>
      </c>
      <c r="AU5249" s="20">
        <f t="shared" ref="AU5249:AU5250" si="4158">IF(AND(AK5249&lt;0,AK5249+AT5249&lt;0),-AT5249,AK5249)</f>
        <v>-40</v>
      </c>
    </row>
    <row r="5250" spans="1:47" x14ac:dyDescent="0.15">
      <c r="A5250" s="21" t="s">
        <v>1273</v>
      </c>
      <c r="B5250" s="22" t="s">
        <v>918</v>
      </c>
      <c r="C5250" s="22" t="s">
        <v>1178</v>
      </c>
      <c r="D5250" s="22" t="s">
        <v>1183</v>
      </c>
      <c r="E5250" s="22" t="s">
        <v>1752</v>
      </c>
      <c r="F5250" s="22" t="s">
        <v>1250</v>
      </c>
      <c r="G5250" s="22" t="s">
        <v>228</v>
      </c>
      <c r="I5250" s="22">
        <v>15114787366</v>
      </c>
      <c r="J5250" s="22" t="s">
        <v>924</v>
      </c>
      <c r="K5250" s="22" t="s">
        <v>6096</v>
      </c>
      <c r="L5250" s="22" t="s">
        <v>1299</v>
      </c>
      <c r="M5250" s="22">
        <v>888</v>
      </c>
      <c r="N5250" s="22">
        <v>888</v>
      </c>
      <c r="O5250" s="22" t="s">
        <v>927</v>
      </c>
      <c r="P5250" s="22" t="s">
        <v>50</v>
      </c>
      <c r="Q5250" s="28"/>
      <c r="R5250" s="21" t="s">
        <v>77</v>
      </c>
      <c r="S5250" s="25" t="s">
        <v>1187</v>
      </c>
      <c r="T5250" s="21" t="s">
        <v>53</v>
      </c>
      <c r="U5250" s="21" t="s">
        <v>6097</v>
      </c>
      <c r="V5250" s="46">
        <v>1</v>
      </c>
      <c r="W5250" s="26">
        <f t="shared" si="4141"/>
        <v>1</v>
      </c>
      <c r="Y5250" s="21">
        <v>12</v>
      </c>
      <c r="Z5250" s="22">
        <f t="shared" si="4155"/>
        <v>888</v>
      </c>
      <c r="AA5250" s="20" t="s">
        <v>5794</v>
      </c>
      <c r="AB5250" s="22"/>
      <c r="AC5250" s="22">
        <v>1</v>
      </c>
      <c r="AD5250" s="22"/>
      <c r="AE5250" s="22">
        <f t="shared" si="4156"/>
        <v>888</v>
      </c>
      <c r="AF5250" s="22">
        <f t="shared" si="4143"/>
        <v>888</v>
      </c>
      <c r="AG5250" s="20"/>
      <c r="AH5250" s="22"/>
      <c r="AI5250" s="22"/>
      <c r="AJ5250" s="22">
        <f t="shared" si="4152"/>
        <v>888</v>
      </c>
      <c r="AK5250" s="22">
        <f>IF(O5250="(传统)XDSL",VLOOKUP(S5250,[2]直销续费率明细!C:I,7,FALSE)*1,IF(O5250="GPON+XDSL",VLOOKUP(S5250,[2]直销续费率明细!C:I,7,FALSE)*1,VLOOKUP(S5250,[2]直销续费率明细!C:I,5,FALSE)*1))</f>
        <v>-40</v>
      </c>
      <c r="AL5250" s="22" t="s">
        <v>1300</v>
      </c>
      <c r="AM5250" s="22"/>
      <c r="AN5250" s="22"/>
      <c r="AO5250" s="22" t="s">
        <v>5792</v>
      </c>
      <c r="AP5250" s="22" t="s">
        <v>1301</v>
      </c>
      <c r="AS5250" s="20">
        <f>IF(Y5250&gt;=10,VLOOKUP(U5250,[2]提成计算!B:T,19,FALSE),VLOOKUP(U5250,[2]提成计算!B:T,18,FALSE))</f>
        <v>0.09</v>
      </c>
      <c r="AT5250" s="20">
        <f t="shared" si="4157"/>
        <v>79.92</v>
      </c>
      <c r="AU5250" s="20">
        <f t="shared" si="4158"/>
        <v>-40</v>
      </c>
    </row>
    <row r="5251" spans="1:47" x14ac:dyDescent="0.15">
      <c r="A5251" s="21" t="s">
        <v>1273</v>
      </c>
      <c r="B5251" s="22" t="s">
        <v>918</v>
      </c>
      <c r="C5251" s="22" t="s">
        <v>1178</v>
      </c>
      <c r="D5251" s="22" t="s">
        <v>1189</v>
      </c>
      <c r="E5251" s="22" t="s">
        <v>6077</v>
      </c>
      <c r="F5251" s="22" t="s">
        <v>1250</v>
      </c>
      <c r="G5251" s="22" t="s">
        <v>6608</v>
      </c>
      <c r="I5251" s="22">
        <v>13512309836</v>
      </c>
      <c r="J5251" s="22" t="s">
        <v>924</v>
      </c>
      <c r="K5251" s="22" t="s">
        <v>174</v>
      </c>
      <c r="L5251" s="22" t="s">
        <v>1918</v>
      </c>
      <c r="M5251" s="22">
        <v>680</v>
      </c>
      <c r="N5251" s="22">
        <v>680</v>
      </c>
      <c r="O5251" s="22" t="s">
        <v>1262</v>
      </c>
      <c r="P5251" s="22" t="s">
        <v>50</v>
      </c>
      <c r="Q5251" s="28"/>
      <c r="R5251" s="21" t="s">
        <v>117</v>
      </c>
      <c r="S5251" s="25" t="s">
        <v>1201</v>
      </c>
      <c r="T5251" s="21" t="s">
        <v>5850</v>
      </c>
      <c r="U5251" s="21"/>
      <c r="V5251" s="46">
        <v>1</v>
      </c>
      <c r="W5251" s="26">
        <f t="shared" si="4141"/>
        <v>1</v>
      </c>
      <c r="Y5251" s="21">
        <v>4</v>
      </c>
      <c r="Z5251" s="22">
        <f t="shared" si="4155"/>
        <v>680</v>
      </c>
      <c r="AA5251" s="20" t="s">
        <v>5794</v>
      </c>
      <c r="AB5251" s="22">
        <v>1</v>
      </c>
      <c r="AC5251" s="22"/>
      <c r="AD5251" s="22">
        <f>N5251</f>
        <v>680</v>
      </c>
      <c r="AE5251" s="22"/>
      <c r="AF5251" s="22">
        <f t="shared" si="4143"/>
        <v>680</v>
      </c>
      <c r="AG5251" s="20"/>
      <c r="AH5251" s="22"/>
      <c r="AI5251" s="22"/>
      <c r="AJ5251" s="22">
        <f t="shared" si="4152"/>
        <v>680</v>
      </c>
      <c r="AK5251" s="22">
        <f>IF(O5251="(传统)XDSL",VLOOKUP(S5251,[1]续费率明细!C:I,7,FALSE)*1,IF(O5251="GPON+XDSL",VLOOKUP(S5251,[1]续费率明细!C:I,7,FALSE)*1,VLOOKUP(S5251,[1]续费率明细!C:I,5,FALSE)*1))</f>
        <v>-40</v>
      </c>
      <c r="AL5251" s="22" t="s">
        <v>1309</v>
      </c>
      <c r="AM5251" s="22"/>
      <c r="AN5251" s="22"/>
      <c r="AO5251" s="22" t="s">
        <v>2216</v>
      </c>
      <c r="AP5251" s="22" t="s">
        <v>2261</v>
      </c>
      <c r="AS5251" s="20"/>
      <c r="AT5251" s="20"/>
      <c r="AU5251" s="20"/>
    </row>
    <row r="5252" spans="1:47" x14ac:dyDescent="0.15">
      <c r="A5252" s="21" t="s">
        <v>1273</v>
      </c>
      <c r="B5252" s="22" t="s">
        <v>918</v>
      </c>
      <c r="C5252" s="22" t="s">
        <v>1178</v>
      </c>
      <c r="D5252" s="22" t="s">
        <v>1189</v>
      </c>
      <c r="E5252" s="22" t="s">
        <v>1218</v>
      </c>
      <c r="F5252" s="22" t="s">
        <v>1250</v>
      </c>
      <c r="G5252" s="22" t="s">
        <v>6609</v>
      </c>
      <c r="I5252" s="22">
        <v>13712173688</v>
      </c>
      <c r="J5252" s="22" t="s">
        <v>1268</v>
      </c>
      <c r="K5252" s="22" t="s">
        <v>174</v>
      </c>
      <c r="L5252" s="22" t="s">
        <v>1358</v>
      </c>
      <c r="M5252" s="22">
        <v>1088</v>
      </c>
      <c r="N5252" s="22">
        <v>1088</v>
      </c>
      <c r="O5252" s="22" t="s">
        <v>927</v>
      </c>
      <c r="P5252" s="22" t="s">
        <v>50</v>
      </c>
      <c r="Q5252" s="28"/>
      <c r="R5252" s="21" t="s">
        <v>117</v>
      </c>
      <c r="S5252" s="21"/>
      <c r="T5252" s="21" t="s">
        <v>2242</v>
      </c>
      <c r="U5252" s="21"/>
      <c r="V5252" s="46">
        <v>1</v>
      </c>
      <c r="W5252" s="26">
        <f t="shared" si="4141"/>
        <v>1</v>
      </c>
      <c r="X5252" s="26">
        <f t="shared" si="4142"/>
        <v>1</v>
      </c>
      <c r="Y5252" s="21">
        <v>10</v>
      </c>
      <c r="Z5252" s="22">
        <f t="shared" si="4155"/>
        <v>1088</v>
      </c>
      <c r="AA5252" s="20" t="s">
        <v>2218</v>
      </c>
      <c r="AB5252" s="22"/>
      <c r="AC5252" s="22">
        <v>1</v>
      </c>
      <c r="AD5252" s="22"/>
      <c r="AE5252" s="22">
        <f t="shared" ref="AE5252:AE5255" si="4159">N5252</f>
        <v>1088</v>
      </c>
      <c r="AF5252" s="22">
        <f t="shared" si="4143"/>
        <v>1088</v>
      </c>
      <c r="AG5252" s="20">
        <f t="shared" ref="AG5252:AG5254" si="4160">N5252</f>
        <v>1088</v>
      </c>
      <c r="AH5252" s="20"/>
      <c r="AI5252" s="20"/>
      <c r="AJ5252" s="22"/>
      <c r="AK5252" s="22"/>
      <c r="AM5252" s="22"/>
      <c r="AN5252" s="22"/>
      <c r="AO5252" s="22" t="s">
        <v>5792</v>
      </c>
      <c r="AP5252" s="22" t="s">
        <v>1301</v>
      </c>
      <c r="AS5252" s="20"/>
      <c r="AT5252" s="20"/>
      <c r="AU5252" s="20"/>
    </row>
    <row r="5253" spans="1:47" x14ac:dyDescent="0.15">
      <c r="A5253" s="21" t="s">
        <v>1273</v>
      </c>
      <c r="B5253" s="22" t="s">
        <v>918</v>
      </c>
      <c r="C5253" s="22" t="s">
        <v>1178</v>
      </c>
      <c r="D5253" s="22" t="s">
        <v>1189</v>
      </c>
      <c r="E5253" s="22" t="s">
        <v>1400</v>
      </c>
      <c r="F5253" s="22" t="s">
        <v>1250</v>
      </c>
      <c r="G5253" s="22" t="s">
        <v>6610</v>
      </c>
      <c r="I5253" s="22">
        <v>13538528566</v>
      </c>
      <c r="J5253" s="22" t="s">
        <v>1268</v>
      </c>
      <c r="K5253" s="22" t="s">
        <v>174</v>
      </c>
      <c r="L5253" s="22" t="s">
        <v>1358</v>
      </c>
      <c r="M5253" s="22">
        <v>1088</v>
      </c>
      <c r="N5253" s="22">
        <v>1088</v>
      </c>
      <c r="O5253" s="22" t="s">
        <v>927</v>
      </c>
      <c r="P5253" s="22" t="s">
        <v>50</v>
      </c>
      <c r="Q5253" s="28"/>
      <c r="R5253" s="21" t="s">
        <v>117</v>
      </c>
      <c r="S5253" s="21"/>
      <c r="T5253" s="21" t="s">
        <v>5850</v>
      </c>
      <c r="U5253" s="21"/>
      <c r="V5253" s="46">
        <v>1</v>
      </c>
      <c r="W5253" s="26">
        <f t="shared" si="4141"/>
        <v>1</v>
      </c>
      <c r="X5253" s="26">
        <f t="shared" si="4142"/>
        <v>1</v>
      </c>
      <c r="Y5253" s="21">
        <v>10</v>
      </c>
      <c r="Z5253" s="22">
        <f t="shared" si="4155"/>
        <v>1088</v>
      </c>
      <c r="AA5253" s="20" t="s">
        <v>5794</v>
      </c>
      <c r="AB5253" s="22"/>
      <c r="AC5253" s="22">
        <v>1</v>
      </c>
      <c r="AD5253" s="22"/>
      <c r="AE5253" s="22">
        <f t="shared" si="4159"/>
        <v>1088</v>
      </c>
      <c r="AF5253" s="22">
        <f t="shared" si="4143"/>
        <v>1088</v>
      </c>
      <c r="AG5253" s="20">
        <f t="shared" si="4160"/>
        <v>1088</v>
      </c>
      <c r="AH5253" s="20"/>
      <c r="AI5253" s="20"/>
      <c r="AJ5253" s="22"/>
      <c r="AK5253" s="22"/>
      <c r="AM5253" s="22"/>
      <c r="AN5253" s="22"/>
      <c r="AO5253" s="22" t="s">
        <v>5792</v>
      </c>
      <c r="AP5253" s="22" t="s">
        <v>1301</v>
      </c>
      <c r="AS5253" s="20"/>
      <c r="AT5253" s="20"/>
      <c r="AU5253" s="20"/>
    </row>
    <row r="5254" spans="1:47" x14ac:dyDescent="0.15">
      <c r="A5254" s="21" t="s">
        <v>1273</v>
      </c>
      <c r="B5254" s="22" t="s">
        <v>918</v>
      </c>
      <c r="C5254" s="22" t="s">
        <v>1178</v>
      </c>
      <c r="D5254" s="22" t="s">
        <v>1189</v>
      </c>
      <c r="E5254" s="22" t="s">
        <v>6077</v>
      </c>
      <c r="F5254" s="22" t="s">
        <v>1250</v>
      </c>
      <c r="G5254" s="22" t="s">
        <v>6611</v>
      </c>
      <c r="I5254" s="22">
        <v>13725713210</v>
      </c>
      <c r="J5254" s="20" t="s">
        <v>6305</v>
      </c>
      <c r="K5254" s="22" t="s">
        <v>351</v>
      </c>
      <c r="L5254" s="22" t="s">
        <v>1898</v>
      </c>
      <c r="M5254" s="22">
        <v>1398</v>
      </c>
      <c r="N5254" s="22">
        <v>1398</v>
      </c>
      <c r="O5254" s="22" t="s">
        <v>927</v>
      </c>
      <c r="P5254" s="22" t="s">
        <v>50</v>
      </c>
      <c r="Q5254" s="28" t="s">
        <v>6305</v>
      </c>
      <c r="R5254" s="21" t="s">
        <v>117</v>
      </c>
      <c r="S5254" s="21"/>
      <c r="T5254" s="21" t="s">
        <v>53</v>
      </c>
      <c r="U5254" s="21" t="s">
        <v>5925</v>
      </c>
      <c r="V5254" s="46">
        <v>1</v>
      </c>
      <c r="W5254" s="26">
        <f t="shared" si="4141"/>
        <v>1</v>
      </c>
      <c r="X5254" s="26">
        <f t="shared" si="4142"/>
        <v>1</v>
      </c>
      <c r="Y5254" s="21">
        <v>20</v>
      </c>
      <c r="Z5254" s="22">
        <f t="shared" si="4155"/>
        <v>1398</v>
      </c>
      <c r="AA5254" s="20" t="s">
        <v>5794</v>
      </c>
      <c r="AB5254" s="22"/>
      <c r="AC5254" s="22">
        <v>1</v>
      </c>
      <c r="AD5254" s="22"/>
      <c r="AE5254" s="22">
        <f t="shared" si="4159"/>
        <v>1398</v>
      </c>
      <c r="AF5254" s="22">
        <f t="shared" si="4143"/>
        <v>1398</v>
      </c>
      <c r="AG5254" s="20">
        <f t="shared" si="4160"/>
        <v>1398</v>
      </c>
      <c r="AH5254" s="20" t="str">
        <f>VLOOKUP(U5254,[1]提成计算!B:I,8,FALSE)</f>
        <v xml:space="preserve"> </v>
      </c>
      <c r="AI5254" s="20"/>
      <c r="AJ5254" s="22"/>
      <c r="AK5254" s="22"/>
      <c r="AM5254" s="22"/>
      <c r="AN5254" s="22"/>
      <c r="AO5254" s="22" t="s">
        <v>5792</v>
      </c>
      <c r="AP5254" s="22" t="s">
        <v>1301</v>
      </c>
      <c r="AS5254" s="20"/>
      <c r="AT5254" s="20"/>
      <c r="AU5254" s="20"/>
    </row>
    <row r="5255" spans="1:47" x14ac:dyDescent="0.15">
      <c r="A5255" s="21" t="s">
        <v>1273</v>
      </c>
      <c r="B5255" s="22" t="s">
        <v>918</v>
      </c>
      <c r="C5255" s="22" t="s">
        <v>1178</v>
      </c>
      <c r="D5255" s="22" t="s">
        <v>1183</v>
      </c>
      <c r="E5255" s="22" t="s">
        <v>1677</v>
      </c>
      <c r="F5255" s="22" t="s">
        <v>1250</v>
      </c>
      <c r="G5255" s="22" t="s">
        <v>6612</v>
      </c>
      <c r="I5255" s="22">
        <v>15992835454</v>
      </c>
      <c r="J5255" s="22" t="s">
        <v>924</v>
      </c>
      <c r="K5255" s="22" t="s">
        <v>5853</v>
      </c>
      <c r="L5255" s="22" t="s">
        <v>1299</v>
      </c>
      <c r="M5255" s="22">
        <v>888</v>
      </c>
      <c r="N5255" s="22">
        <v>888</v>
      </c>
      <c r="O5255" s="22" t="s">
        <v>927</v>
      </c>
      <c r="P5255" s="22" t="s">
        <v>50</v>
      </c>
      <c r="Q5255" s="28"/>
      <c r="R5255" s="21" t="s">
        <v>77</v>
      </c>
      <c r="S5255" s="25" t="s">
        <v>1222</v>
      </c>
      <c r="T5255" s="21" t="s">
        <v>53</v>
      </c>
      <c r="U5255" s="21" t="s">
        <v>5901</v>
      </c>
      <c r="V5255" s="46">
        <v>1</v>
      </c>
      <c r="W5255" s="26">
        <f t="shared" si="4141"/>
        <v>1</v>
      </c>
      <c r="Y5255" s="21">
        <v>12</v>
      </c>
      <c r="Z5255" s="22">
        <f t="shared" si="4155"/>
        <v>888</v>
      </c>
      <c r="AA5255" s="20" t="s">
        <v>5794</v>
      </c>
      <c r="AB5255" s="22"/>
      <c r="AC5255" s="22">
        <v>1</v>
      </c>
      <c r="AD5255" s="22"/>
      <c r="AE5255" s="22">
        <f t="shared" si="4159"/>
        <v>888</v>
      </c>
      <c r="AF5255" s="22">
        <f t="shared" si="4143"/>
        <v>888</v>
      </c>
      <c r="AG5255" s="20"/>
      <c r="AH5255" s="22"/>
      <c r="AI5255" s="22"/>
      <c r="AJ5255" s="22">
        <f t="shared" ref="AJ5255:AJ5257" si="4161">N5255</f>
        <v>888</v>
      </c>
      <c r="AK5255" s="22">
        <f>IF(O5255="(传统)XDSL",VLOOKUP(S5255,[2]直销续费率明细!C:I,7,FALSE)*1,IF(O5255="GPON+XDSL",VLOOKUP(S5255,[2]直销续费率明细!C:I,7,FALSE)*1,VLOOKUP(S5255,[2]直销续费率明细!C:I,5,FALSE)*1))</f>
        <v>-40</v>
      </c>
      <c r="AL5255" s="22" t="s">
        <v>1309</v>
      </c>
      <c r="AM5255" s="22"/>
      <c r="AN5255" s="22"/>
      <c r="AO5255" s="22" t="s">
        <v>5792</v>
      </c>
      <c r="AP5255" s="22" t="s">
        <v>1301</v>
      </c>
      <c r="AS5255" s="20">
        <f>IF(Y5255&gt;=10,VLOOKUP(U5255,[2]提成计算!B:T,19,FALSE),VLOOKUP(U5255,[2]提成计算!B:T,18,FALSE))</f>
        <v>0.1</v>
      </c>
      <c r="AT5255" s="20">
        <f t="shared" ref="AT5255:AT5256" si="4162">IF(AD5255*AS5255&gt;0,AD5255*AS5255,AE5255*AS5255)</f>
        <v>88.800000000000011</v>
      </c>
      <c r="AU5255" s="20">
        <f t="shared" ref="AU5255:AU5256" si="4163">IF(AND(AK5255&lt;0,AK5255+AT5255&lt;0),-AT5255,AK5255)</f>
        <v>-40</v>
      </c>
    </row>
    <row r="5256" spans="1:47" x14ac:dyDescent="0.15">
      <c r="A5256" s="21" t="s">
        <v>1273</v>
      </c>
      <c r="B5256" s="22" t="s">
        <v>918</v>
      </c>
      <c r="C5256" s="22" t="s">
        <v>1178</v>
      </c>
      <c r="D5256" s="22" t="s">
        <v>1189</v>
      </c>
      <c r="E5256" s="22" t="s">
        <v>1218</v>
      </c>
      <c r="F5256" s="22" t="s">
        <v>1250</v>
      </c>
      <c r="G5256" s="22" t="s">
        <v>6613</v>
      </c>
      <c r="I5256" s="22">
        <v>13727918281</v>
      </c>
      <c r="J5256" s="22" t="s">
        <v>924</v>
      </c>
      <c r="K5256" s="22" t="s">
        <v>571</v>
      </c>
      <c r="L5256" s="22" t="s">
        <v>1918</v>
      </c>
      <c r="M5256" s="22">
        <v>680</v>
      </c>
      <c r="N5256" s="22">
        <v>680</v>
      </c>
      <c r="O5256" s="22" t="s">
        <v>1262</v>
      </c>
      <c r="P5256" s="22" t="s">
        <v>50</v>
      </c>
      <c r="Q5256" s="28"/>
      <c r="R5256" s="21" t="s">
        <v>117</v>
      </c>
      <c r="S5256" s="25" t="s">
        <v>1220</v>
      </c>
      <c r="T5256" s="21" t="s">
        <v>6173</v>
      </c>
      <c r="U5256" s="21" t="s">
        <v>6245</v>
      </c>
      <c r="V5256" s="46">
        <v>1</v>
      </c>
      <c r="W5256" s="26">
        <f t="shared" si="4141"/>
        <v>1</v>
      </c>
      <c r="Y5256" s="21">
        <v>4</v>
      </c>
      <c r="Z5256" s="22">
        <f t="shared" si="4155"/>
        <v>680</v>
      </c>
      <c r="AA5256" s="20" t="s">
        <v>5794</v>
      </c>
      <c r="AB5256" s="22">
        <v>1</v>
      </c>
      <c r="AC5256" s="22"/>
      <c r="AD5256" s="22">
        <f>N5256</f>
        <v>680</v>
      </c>
      <c r="AE5256" s="22"/>
      <c r="AF5256" s="22">
        <f t="shared" si="4143"/>
        <v>680</v>
      </c>
      <c r="AG5256" s="20"/>
      <c r="AH5256" s="22"/>
      <c r="AI5256" s="22"/>
      <c r="AJ5256" s="22">
        <f t="shared" si="4161"/>
        <v>680</v>
      </c>
      <c r="AK5256" s="22">
        <f>IF(O5256="(传统)XDSL",VLOOKUP(S5256,[2]直销续费率明细!C:I,7,FALSE)*1,IF(O5256="GPON+XDSL",VLOOKUP(S5256,[2]直销续费率明细!C:I,7,FALSE)*1,VLOOKUP(S5256,[2]直销续费率明细!C:I,5,FALSE)*1))</f>
        <v>-40</v>
      </c>
      <c r="AL5256" s="22" t="s">
        <v>1300</v>
      </c>
      <c r="AM5256" s="22"/>
      <c r="AN5256" s="22"/>
      <c r="AO5256" s="22" t="s">
        <v>5792</v>
      </c>
      <c r="AP5256" s="22" t="s">
        <v>5805</v>
      </c>
      <c r="AS5256" s="20">
        <f>IF(Y5256&gt;=10,VLOOKUP(U5256,[2]提成计算!B:T,19,FALSE),VLOOKUP(U5256,[2]提成计算!B:T,18,FALSE))</f>
        <v>7.0000000000000007E-2</v>
      </c>
      <c r="AT5256" s="20">
        <f t="shared" si="4162"/>
        <v>47.6</v>
      </c>
      <c r="AU5256" s="20">
        <f t="shared" si="4163"/>
        <v>-40</v>
      </c>
    </row>
    <row r="5257" spans="1:47" x14ac:dyDescent="0.15">
      <c r="A5257" s="21" t="s">
        <v>1273</v>
      </c>
      <c r="B5257" s="22" t="s">
        <v>918</v>
      </c>
      <c r="C5257" s="22" t="s">
        <v>1178</v>
      </c>
      <c r="D5257" s="22" t="s">
        <v>1183</v>
      </c>
      <c r="E5257" s="22" t="s">
        <v>1193</v>
      </c>
      <c r="F5257" s="22" t="s">
        <v>1250</v>
      </c>
      <c r="G5257" s="22" t="s">
        <v>6614</v>
      </c>
      <c r="I5257" s="22">
        <v>18825892422</v>
      </c>
      <c r="J5257" s="22" t="s">
        <v>924</v>
      </c>
      <c r="K5257" s="22" t="s">
        <v>174</v>
      </c>
      <c r="L5257" s="22" t="s">
        <v>1299</v>
      </c>
      <c r="M5257" s="22">
        <v>888</v>
      </c>
      <c r="N5257" s="22">
        <v>888</v>
      </c>
      <c r="O5257" s="22" t="s">
        <v>927</v>
      </c>
      <c r="P5257" s="22" t="s">
        <v>50</v>
      </c>
      <c r="Q5257" s="28"/>
      <c r="R5257" s="21" t="s">
        <v>77</v>
      </c>
      <c r="S5257" s="25" t="s">
        <v>1196</v>
      </c>
      <c r="T5257" s="21" t="s">
        <v>5850</v>
      </c>
      <c r="U5257" s="21"/>
      <c r="V5257" s="46">
        <v>1</v>
      </c>
      <c r="W5257" s="26">
        <f t="shared" si="4141"/>
        <v>1</v>
      </c>
      <c r="Y5257" s="21">
        <v>12</v>
      </c>
      <c r="Z5257" s="22">
        <f t="shared" si="4155"/>
        <v>888</v>
      </c>
      <c r="AA5257" s="20" t="s">
        <v>5794</v>
      </c>
      <c r="AB5257" s="22"/>
      <c r="AC5257" s="22">
        <v>1</v>
      </c>
      <c r="AD5257" s="22"/>
      <c r="AE5257" s="22">
        <f>N5257</f>
        <v>888</v>
      </c>
      <c r="AF5257" s="22">
        <f t="shared" si="4143"/>
        <v>888</v>
      </c>
      <c r="AG5257" s="20"/>
      <c r="AH5257" s="22"/>
      <c r="AI5257" s="22"/>
      <c r="AJ5257" s="22">
        <f t="shared" si="4161"/>
        <v>888</v>
      </c>
      <c r="AK5257" s="22">
        <f>IF(O5257="(传统)XDSL",VLOOKUP(S5257,[1]续费率明细!C:I,7,FALSE)*1,IF(O5257="GPON+XDSL",VLOOKUP(S5257,[1]续费率明细!C:I,7,FALSE)*1,VLOOKUP(S5257,[1]续费率明细!C:I,5,FALSE)*1))</f>
        <v>-40</v>
      </c>
      <c r="AL5257" s="22" t="s">
        <v>1309</v>
      </c>
      <c r="AM5257" s="22"/>
      <c r="AN5257" s="22"/>
      <c r="AO5257" s="22" t="s">
        <v>2216</v>
      </c>
      <c r="AP5257" s="22" t="s">
        <v>1301</v>
      </c>
      <c r="AS5257" s="20"/>
      <c r="AT5257" s="20"/>
      <c r="AU5257" s="20"/>
    </row>
    <row r="5258" spans="1:47" x14ac:dyDescent="0.15">
      <c r="A5258" s="21" t="s">
        <v>1273</v>
      </c>
      <c r="B5258" s="22" t="s">
        <v>918</v>
      </c>
      <c r="C5258" s="22" t="s">
        <v>1178</v>
      </c>
      <c r="D5258" s="22" t="s">
        <v>1189</v>
      </c>
      <c r="E5258" s="22" t="s">
        <v>1236</v>
      </c>
      <c r="F5258" s="22" t="s">
        <v>1250</v>
      </c>
      <c r="G5258" s="22" t="s">
        <v>6615</v>
      </c>
      <c r="I5258" s="22">
        <v>15017074421</v>
      </c>
      <c r="J5258" s="22" t="s">
        <v>1268</v>
      </c>
      <c r="K5258" s="22" t="s">
        <v>1238</v>
      </c>
      <c r="L5258" s="22" t="s">
        <v>1947</v>
      </c>
      <c r="M5258" s="22">
        <v>400</v>
      </c>
      <c r="N5258" s="22">
        <v>400</v>
      </c>
      <c r="O5258" s="22" t="s">
        <v>927</v>
      </c>
      <c r="P5258" s="22" t="s">
        <v>50</v>
      </c>
      <c r="Q5258" s="28"/>
      <c r="R5258" s="21" t="s">
        <v>147</v>
      </c>
      <c r="S5258" s="21"/>
      <c r="T5258" s="21" t="s">
        <v>53</v>
      </c>
      <c r="U5258" s="21" t="s">
        <v>5930</v>
      </c>
      <c r="V5258" s="46">
        <v>0.5</v>
      </c>
      <c r="W5258" s="26">
        <f t="shared" si="4141"/>
        <v>0.5</v>
      </c>
      <c r="X5258" s="26">
        <f t="shared" si="4142"/>
        <v>0.5</v>
      </c>
      <c r="Y5258" s="21">
        <v>4</v>
      </c>
      <c r="Z5258" s="22">
        <f t="shared" si="4155"/>
        <v>400</v>
      </c>
      <c r="AA5258" s="20" t="s">
        <v>2218</v>
      </c>
      <c r="AB5258" s="22">
        <v>1</v>
      </c>
      <c r="AC5258" s="22"/>
      <c r="AD5258" s="22">
        <f>N5258</f>
        <v>400</v>
      </c>
      <c r="AE5258" s="22"/>
      <c r="AF5258" s="22">
        <f t="shared" si="4143"/>
        <v>400</v>
      </c>
      <c r="AG5258" s="20">
        <f t="shared" ref="AG5258:AG5259" si="4164">N5258</f>
        <v>400</v>
      </c>
      <c r="AH5258" s="20" t="str">
        <f>VLOOKUP(U5258,[1]提成计算!B:I,8,FALSE)</f>
        <v xml:space="preserve"> </v>
      </c>
      <c r="AI5258" s="20"/>
      <c r="AJ5258" s="22"/>
      <c r="AK5258" s="22"/>
      <c r="AM5258" s="22"/>
      <c r="AN5258" s="22"/>
      <c r="AO5258" s="22" t="s">
        <v>5792</v>
      </c>
      <c r="AP5258" s="22" t="s">
        <v>5835</v>
      </c>
      <c r="AS5258" s="20"/>
      <c r="AT5258" s="20"/>
      <c r="AU5258" s="20"/>
    </row>
    <row r="5259" spans="1:47" x14ac:dyDescent="0.15">
      <c r="A5259" s="21" t="s">
        <v>1273</v>
      </c>
      <c r="B5259" s="22" t="s">
        <v>918</v>
      </c>
      <c r="C5259" s="22" t="s">
        <v>1178</v>
      </c>
      <c r="D5259" s="22" t="s">
        <v>1183</v>
      </c>
      <c r="E5259" s="22" t="s">
        <v>1885</v>
      </c>
      <c r="F5259" s="22" t="s">
        <v>1250</v>
      </c>
      <c r="G5259" s="22" t="s">
        <v>6616</v>
      </c>
      <c r="I5259" s="22">
        <v>13724505188</v>
      </c>
      <c r="J5259" s="22" t="s">
        <v>1268</v>
      </c>
      <c r="K5259" s="22" t="s">
        <v>1224</v>
      </c>
      <c r="L5259" s="22" t="s">
        <v>1898</v>
      </c>
      <c r="M5259" s="22">
        <v>1398</v>
      </c>
      <c r="N5259" s="22">
        <v>1398</v>
      </c>
      <c r="O5259" s="22" t="s">
        <v>927</v>
      </c>
      <c r="P5259" s="22" t="s">
        <v>50</v>
      </c>
      <c r="Q5259" s="28"/>
      <c r="R5259" s="21" t="s">
        <v>77</v>
      </c>
      <c r="S5259" s="21"/>
      <c r="T5259" s="21" t="s">
        <v>53</v>
      </c>
      <c r="U5259" s="21" t="s">
        <v>5994</v>
      </c>
      <c r="V5259" s="46">
        <v>1</v>
      </c>
      <c r="W5259" s="26">
        <f t="shared" si="4141"/>
        <v>1</v>
      </c>
      <c r="X5259" s="26">
        <f t="shared" si="4142"/>
        <v>1</v>
      </c>
      <c r="Y5259" s="21">
        <v>20</v>
      </c>
      <c r="Z5259" s="22">
        <f t="shared" si="4155"/>
        <v>1398</v>
      </c>
      <c r="AA5259" s="20" t="s">
        <v>5794</v>
      </c>
      <c r="AB5259" s="22"/>
      <c r="AC5259" s="22">
        <v>1</v>
      </c>
      <c r="AD5259" s="22"/>
      <c r="AE5259" s="22">
        <f t="shared" ref="AE5259:AE5265" si="4165">N5259</f>
        <v>1398</v>
      </c>
      <c r="AF5259" s="22">
        <f t="shared" si="4143"/>
        <v>1398</v>
      </c>
      <c r="AG5259" s="20">
        <f t="shared" si="4164"/>
        <v>1398</v>
      </c>
      <c r="AH5259" s="20" t="str">
        <f>VLOOKUP(U5259,[1]提成计算!B:I,8,FALSE)</f>
        <v xml:space="preserve"> </v>
      </c>
      <c r="AI5259" s="20"/>
      <c r="AJ5259" s="22"/>
      <c r="AK5259" s="22"/>
      <c r="AM5259" s="22"/>
      <c r="AN5259" s="22"/>
      <c r="AO5259" s="22" t="s">
        <v>5792</v>
      </c>
      <c r="AP5259" s="22" t="s">
        <v>1301</v>
      </c>
      <c r="AS5259" s="20"/>
      <c r="AT5259" s="20"/>
      <c r="AU5259" s="20"/>
    </row>
    <row r="5260" spans="1:47" x14ac:dyDescent="0.15">
      <c r="A5260" s="21" t="s">
        <v>1273</v>
      </c>
      <c r="B5260" s="22" t="s">
        <v>918</v>
      </c>
      <c r="C5260" s="22" t="s">
        <v>1178</v>
      </c>
      <c r="D5260" s="22" t="s">
        <v>1179</v>
      </c>
      <c r="E5260" s="22" t="s">
        <v>1877</v>
      </c>
      <c r="F5260" s="22" t="s">
        <v>1250</v>
      </c>
      <c r="G5260" s="22" t="s">
        <v>6617</v>
      </c>
      <c r="I5260" s="22">
        <v>18998001938</v>
      </c>
      <c r="J5260" s="22" t="s">
        <v>924</v>
      </c>
      <c r="K5260" s="22" t="s">
        <v>188</v>
      </c>
      <c r="L5260" s="22" t="s">
        <v>1299</v>
      </c>
      <c r="M5260" s="22">
        <v>888</v>
      </c>
      <c r="N5260" s="22">
        <v>888</v>
      </c>
      <c r="O5260" s="22" t="s">
        <v>927</v>
      </c>
      <c r="P5260" s="22" t="s">
        <v>50</v>
      </c>
      <c r="Q5260" s="28"/>
      <c r="R5260" s="21" t="s">
        <v>147</v>
      </c>
      <c r="S5260" s="25" t="s">
        <v>1182</v>
      </c>
      <c r="T5260" s="21" t="s">
        <v>53</v>
      </c>
      <c r="U5260" s="21" t="s">
        <v>6003</v>
      </c>
      <c r="V5260" s="46">
        <v>1</v>
      </c>
      <c r="W5260" s="26">
        <f t="shared" si="4141"/>
        <v>1</v>
      </c>
      <c r="Y5260" s="21">
        <v>12</v>
      </c>
      <c r="Z5260" s="22">
        <f t="shared" si="4155"/>
        <v>888</v>
      </c>
      <c r="AA5260" s="20" t="s">
        <v>5794</v>
      </c>
      <c r="AB5260" s="22"/>
      <c r="AC5260" s="22">
        <v>1</v>
      </c>
      <c r="AD5260" s="22"/>
      <c r="AE5260" s="22">
        <f t="shared" si="4165"/>
        <v>888</v>
      </c>
      <c r="AF5260" s="22">
        <f t="shared" si="4143"/>
        <v>888</v>
      </c>
      <c r="AG5260" s="20"/>
      <c r="AH5260" s="22"/>
      <c r="AI5260" s="22"/>
      <c r="AJ5260" s="22">
        <f>N5260</f>
        <v>888</v>
      </c>
      <c r="AK5260" s="22">
        <f>IF(O5260="(传统)XDSL",VLOOKUP(S5260,[2]直销续费率明细!C:I,7,FALSE)*1,IF(O5260="GPON+XDSL",VLOOKUP(S5260,[2]直销续费率明细!C:I,7,FALSE)*1,VLOOKUP(S5260,[2]直销续费率明细!C:I,5,FALSE)*1))</f>
        <v>15</v>
      </c>
      <c r="AL5260" s="22" t="s">
        <v>1309</v>
      </c>
      <c r="AM5260" s="22"/>
      <c r="AN5260" s="22"/>
      <c r="AO5260" s="22" t="s">
        <v>5792</v>
      </c>
      <c r="AP5260" s="22" t="s">
        <v>1301</v>
      </c>
      <c r="AS5260" s="20">
        <f>IF(Y5260&gt;=10,VLOOKUP(U5260,[2]提成计算!B:T,19,FALSE),VLOOKUP(U5260,[2]提成计算!B:T,18,FALSE))</f>
        <v>0.09</v>
      </c>
      <c r="AT5260" s="20">
        <f t="shared" ref="AT5260" si="4166">IF(AD5260*AS5260&gt;0,AD5260*AS5260,AE5260*AS5260)</f>
        <v>79.92</v>
      </c>
      <c r="AU5260" s="20">
        <f t="shared" ref="AU5260" si="4167">IF(AND(AK5260&lt;0,AK5260+AT5260&lt;0),-AT5260,AK5260)</f>
        <v>15</v>
      </c>
    </row>
    <row r="5261" spans="1:47" x14ac:dyDescent="0.15">
      <c r="A5261" s="21" t="s">
        <v>1273</v>
      </c>
      <c r="B5261" s="22" t="s">
        <v>918</v>
      </c>
      <c r="C5261" s="22" t="s">
        <v>1178</v>
      </c>
      <c r="D5261" s="22" t="s">
        <v>1183</v>
      </c>
      <c r="E5261" s="22" t="s">
        <v>1184</v>
      </c>
      <c r="F5261" s="22" t="s">
        <v>1250</v>
      </c>
      <c r="G5261" s="22" t="s">
        <v>6618</v>
      </c>
      <c r="I5261" s="22">
        <v>13632912208</v>
      </c>
      <c r="J5261" s="22" t="s">
        <v>1268</v>
      </c>
      <c r="K5261" s="22" t="s">
        <v>134</v>
      </c>
      <c r="L5261" s="22" t="s">
        <v>1358</v>
      </c>
      <c r="M5261" s="22">
        <v>1088</v>
      </c>
      <c r="N5261" s="22">
        <v>1088</v>
      </c>
      <c r="O5261" s="22" t="s">
        <v>927</v>
      </c>
      <c r="P5261" s="22" t="s">
        <v>50</v>
      </c>
      <c r="Q5261" s="28"/>
      <c r="R5261" s="21" t="s">
        <v>77</v>
      </c>
      <c r="S5261" s="21"/>
      <c r="T5261" s="21" t="s">
        <v>53</v>
      </c>
      <c r="U5261" s="21" t="s">
        <v>5912</v>
      </c>
      <c r="V5261" s="46">
        <v>1</v>
      </c>
      <c r="W5261" s="26">
        <f t="shared" si="4141"/>
        <v>1</v>
      </c>
      <c r="X5261" s="26">
        <f t="shared" si="4142"/>
        <v>1</v>
      </c>
      <c r="Y5261" s="21">
        <v>10</v>
      </c>
      <c r="Z5261" s="22">
        <f t="shared" si="4155"/>
        <v>1088</v>
      </c>
      <c r="AA5261" s="20" t="s">
        <v>5794</v>
      </c>
      <c r="AB5261" s="22"/>
      <c r="AC5261" s="22">
        <v>1</v>
      </c>
      <c r="AD5261" s="22"/>
      <c r="AE5261" s="22">
        <f t="shared" si="4165"/>
        <v>1088</v>
      </c>
      <c r="AF5261" s="22">
        <f t="shared" si="4143"/>
        <v>1088</v>
      </c>
      <c r="AG5261" s="20">
        <f t="shared" ref="AG5261:AG5262" si="4168">N5261</f>
        <v>1088</v>
      </c>
      <c r="AH5261" s="20" t="str">
        <f>VLOOKUP(U5261,[1]提成计算!B:I,8,FALSE)</f>
        <v xml:space="preserve"> </v>
      </c>
      <c r="AI5261" s="20"/>
      <c r="AJ5261" s="22"/>
      <c r="AK5261" s="22"/>
      <c r="AM5261" s="22"/>
      <c r="AN5261" s="22"/>
      <c r="AO5261" s="22" t="s">
        <v>2216</v>
      </c>
      <c r="AP5261" s="22" t="s">
        <v>1301</v>
      </c>
      <c r="AS5261" s="20"/>
      <c r="AT5261" s="20"/>
      <c r="AU5261" s="20"/>
    </row>
    <row r="5262" spans="1:47" x14ac:dyDescent="0.15">
      <c r="A5262" s="21" t="s">
        <v>1273</v>
      </c>
      <c r="B5262" s="22" t="s">
        <v>918</v>
      </c>
      <c r="C5262" s="22" t="s">
        <v>1178</v>
      </c>
      <c r="D5262" s="22" t="s">
        <v>1183</v>
      </c>
      <c r="E5262" s="22" t="s">
        <v>1184</v>
      </c>
      <c r="F5262" s="22" t="s">
        <v>1250</v>
      </c>
      <c r="G5262" s="22" t="s">
        <v>6619</v>
      </c>
      <c r="I5262" s="22">
        <v>13620090035</v>
      </c>
      <c r="J5262" s="22" t="s">
        <v>1268</v>
      </c>
      <c r="K5262" s="22" t="s">
        <v>134</v>
      </c>
      <c r="L5262" s="22" t="s">
        <v>1376</v>
      </c>
      <c r="M5262" s="22">
        <v>1088</v>
      </c>
      <c r="N5262" s="22">
        <v>1088</v>
      </c>
      <c r="O5262" s="22" t="s">
        <v>927</v>
      </c>
      <c r="P5262" s="22" t="s">
        <v>50</v>
      </c>
      <c r="Q5262" s="28"/>
      <c r="R5262" s="21" t="s">
        <v>77</v>
      </c>
      <c r="S5262" s="21"/>
      <c r="T5262" s="21" t="s">
        <v>53</v>
      </c>
      <c r="U5262" s="21" t="s">
        <v>6180</v>
      </c>
      <c r="V5262" s="46">
        <v>1</v>
      </c>
      <c r="W5262" s="26">
        <f t="shared" si="4141"/>
        <v>1</v>
      </c>
      <c r="X5262" s="26">
        <f t="shared" si="4142"/>
        <v>1</v>
      </c>
      <c r="Y5262" s="21">
        <v>10</v>
      </c>
      <c r="Z5262" s="22">
        <f t="shared" si="4155"/>
        <v>1088</v>
      </c>
      <c r="AA5262" s="20" t="s">
        <v>2218</v>
      </c>
      <c r="AB5262" s="22"/>
      <c r="AC5262" s="22">
        <v>1</v>
      </c>
      <c r="AD5262" s="22"/>
      <c r="AE5262" s="22">
        <f t="shared" si="4165"/>
        <v>1088</v>
      </c>
      <c r="AF5262" s="22">
        <f t="shared" si="4143"/>
        <v>1088</v>
      </c>
      <c r="AG5262" s="20">
        <f t="shared" si="4168"/>
        <v>1088</v>
      </c>
      <c r="AH5262" s="20" t="str">
        <f>VLOOKUP(U5262,[1]提成计算!B:I,8,FALSE)</f>
        <v xml:space="preserve"> </v>
      </c>
      <c r="AI5262" s="20"/>
      <c r="AJ5262" s="22"/>
      <c r="AK5262" s="22"/>
      <c r="AM5262" s="22"/>
      <c r="AN5262" s="22"/>
      <c r="AO5262" s="22" t="s">
        <v>2216</v>
      </c>
      <c r="AP5262" s="22" t="s">
        <v>1301</v>
      </c>
      <c r="AS5262" s="20"/>
      <c r="AT5262" s="20"/>
      <c r="AU5262" s="20"/>
    </row>
    <row r="5263" spans="1:47" x14ac:dyDescent="0.15">
      <c r="A5263" s="21" t="s">
        <v>1273</v>
      </c>
      <c r="B5263" s="22" t="s">
        <v>918</v>
      </c>
      <c r="C5263" s="22" t="s">
        <v>1178</v>
      </c>
      <c r="D5263" s="22" t="s">
        <v>1189</v>
      </c>
      <c r="E5263" s="22" t="s">
        <v>1497</v>
      </c>
      <c r="F5263" s="22" t="s">
        <v>1250</v>
      </c>
      <c r="G5263" s="22" t="s">
        <v>6620</v>
      </c>
      <c r="I5263" s="22">
        <v>13538385938</v>
      </c>
      <c r="J5263" s="22" t="s">
        <v>924</v>
      </c>
      <c r="K5263" s="22" t="s">
        <v>390</v>
      </c>
      <c r="L5263" s="22" t="s">
        <v>2137</v>
      </c>
      <c r="M5263" s="22">
        <v>1408</v>
      </c>
      <c r="N5263" s="22">
        <v>1408</v>
      </c>
      <c r="O5263" s="22" t="s">
        <v>927</v>
      </c>
      <c r="P5263" s="22" t="s">
        <v>50</v>
      </c>
      <c r="Q5263" s="28"/>
      <c r="R5263" s="21" t="s">
        <v>117</v>
      </c>
      <c r="S5263" s="25" t="s">
        <v>1192</v>
      </c>
      <c r="T5263" s="21" t="s">
        <v>53</v>
      </c>
      <c r="U5263" s="21" t="s">
        <v>6280</v>
      </c>
      <c r="V5263" s="46">
        <v>1</v>
      </c>
      <c r="W5263" s="26">
        <f t="shared" si="4141"/>
        <v>1</v>
      </c>
      <c r="Y5263" s="21">
        <v>12</v>
      </c>
      <c r="Z5263" s="22">
        <f t="shared" si="4155"/>
        <v>1408</v>
      </c>
      <c r="AA5263" s="20" t="s">
        <v>2218</v>
      </c>
      <c r="AB5263" s="22"/>
      <c r="AC5263" s="22">
        <v>1</v>
      </c>
      <c r="AD5263" s="22"/>
      <c r="AE5263" s="22">
        <f t="shared" si="4165"/>
        <v>1408</v>
      </c>
      <c r="AF5263" s="22">
        <f t="shared" si="4143"/>
        <v>1408</v>
      </c>
      <c r="AG5263" s="20"/>
      <c r="AH5263" s="22"/>
      <c r="AI5263" s="22"/>
      <c r="AJ5263" s="22">
        <f t="shared" ref="AJ5263:AJ5264" si="4169">N5263</f>
        <v>1408</v>
      </c>
      <c r="AK5263" s="22">
        <f>IF(O5263="(传统)XDSL",VLOOKUP(S5263,[2]直销续费率明细!C:I,7,FALSE)*1,IF(O5263="GPON+XDSL",VLOOKUP(S5263,[2]直销续费率明细!C:I,7,FALSE)*1,VLOOKUP(S5263,[2]直销续费率明细!C:I,5,FALSE)*1))</f>
        <v>-40</v>
      </c>
      <c r="AL5263" s="22" t="s">
        <v>1309</v>
      </c>
      <c r="AM5263" s="22"/>
      <c r="AN5263" s="22"/>
      <c r="AO5263" s="22" t="s">
        <v>5792</v>
      </c>
      <c r="AP5263" s="22" t="s">
        <v>1301</v>
      </c>
      <c r="AS5263" s="20">
        <f>IF(Y5263&gt;=10,VLOOKUP(U5263,[2]提成计算!B:T,19,FALSE),VLOOKUP(U5263,[2]提成计算!B:T,18,FALSE))</f>
        <v>0.09</v>
      </c>
      <c r="AT5263" s="20">
        <f t="shared" ref="AT5263:AT5264" si="4170">IF(AD5263*AS5263&gt;0,AD5263*AS5263,AE5263*AS5263)</f>
        <v>126.72</v>
      </c>
      <c r="AU5263" s="20">
        <f t="shared" ref="AU5263:AU5264" si="4171">IF(AND(AK5263&lt;0,AK5263+AT5263&lt;0),-AT5263,AK5263)</f>
        <v>-40</v>
      </c>
    </row>
    <row r="5264" spans="1:47" x14ac:dyDescent="0.15">
      <c r="A5264" s="21" t="s">
        <v>1273</v>
      </c>
      <c r="B5264" s="22" t="s">
        <v>918</v>
      </c>
      <c r="C5264" s="22" t="s">
        <v>1178</v>
      </c>
      <c r="D5264" s="22" t="s">
        <v>1183</v>
      </c>
      <c r="E5264" s="22" t="s">
        <v>1193</v>
      </c>
      <c r="F5264" s="22" t="s">
        <v>1250</v>
      </c>
      <c r="G5264" s="22" t="s">
        <v>6621</v>
      </c>
      <c r="I5264" s="22">
        <v>13924353830</v>
      </c>
      <c r="J5264" s="22" t="s">
        <v>924</v>
      </c>
      <c r="K5264" s="22" t="s">
        <v>1247</v>
      </c>
      <c r="L5264" s="22" t="s">
        <v>1376</v>
      </c>
      <c r="M5264" s="22">
        <v>1088</v>
      </c>
      <c r="N5264" s="22">
        <v>1088</v>
      </c>
      <c r="O5264" s="22" t="s">
        <v>927</v>
      </c>
      <c r="P5264" s="22" t="s">
        <v>50</v>
      </c>
      <c r="Q5264" s="28"/>
      <c r="R5264" s="21" t="s">
        <v>77</v>
      </c>
      <c r="S5264" s="25" t="s">
        <v>1466</v>
      </c>
      <c r="T5264" s="21" t="s">
        <v>53</v>
      </c>
      <c r="U5264" s="21" t="s">
        <v>5915</v>
      </c>
      <c r="V5264" s="46">
        <v>1</v>
      </c>
      <c r="W5264" s="26">
        <f t="shared" si="4141"/>
        <v>1</v>
      </c>
      <c r="Y5264" s="21">
        <v>10</v>
      </c>
      <c r="Z5264" s="22">
        <f t="shared" si="4155"/>
        <v>1088</v>
      </c>
      <c r="AA5264" s="20" t="s">
        <v>5794</v>
      </c>
      <c r="AB5264" s="22"/>
      <c r="AC5264" s="22">
        <v>1</v>
      </c>
      <c r="AD5264" s="22"/>
      <c r="AE5264" s="22">
        <f t="shared" si="4165"/>
        <v>1088</v>
      </c>
      <c r="AF5264" s="22">
        <f t="shared" si="4143"/>
        <v>1088</v>
      </c>
      <c r="AG5264" s="20"/>
      <c r="AH5264" s="22"/>
      <c r="AI5264" s="22"/>
      <c r="AJ5264" s="22">
        <f t="shared" si="4169"/>
        <v>1088</v>
      </c>
      <c r="AK5264" s="22">
        <f>IF(O5264="(传统)XDSL",VLOOKUP(S5264,[2]直销续费率明细!C:I,7,FALSE)*1,IF(O5264="GPON+XDSL",VLOOKUP(S5264,[2]直销续费率明细!C:I,7,FALSE)*1,VLOOKUP(S5264,[2]直销续费率明细!C:I,5,FALSE)*1))</f>
        <v>-40</v>
      </c>
      <c r="AL5264" s="22" t="s">
        <v>1300</v>
      </c>
      <c r="AM5264" s="22"/>
      <c r="AN5264" s="22"/>
      <c r="AO5264" s="22" t="s">
        <v>5792</v>
      </c>
      <c r="AP5264" s="22" t="s">
        <v>1301</v>
      </c>
      <c r="AS5264" s="20">
        <f>IF(Y5264&gt;=10,VLOOKUP(U5264,[2]提成计算!B:T,19,FALSE),VLOOKUP(U5264,[2]提成计算!B:T,18,FALSE))</f>
        <v>0.09</v>
      </c>
      <c r="AT5264" s="20">
        <f t="shared" si="4170"/>
        <v>97.92</v>
      </c>
      <c r="AU5264" s="20">
        <f t="shared" si="4171"/>
        <v>-40</v>
      </c>
    </row>
    <row r="5265" spans="1:47" x14ac:dyDescent="0.15">
      <c r="A5265" s="21" t="s">
        <v>1273</v>
      </c>
      <c r="B5265" s="22" t="s">
        <v>918</v>
      </c>
      <c r="C5265" s="22" t="s">
        <v>1178</v>
      </c>
      <c r="D5265" s="22" t="s">
        <v>1183</v>
      </c>
      <c r="E5265" s="22" t="s">
        <v>6092</v>
      </c>
      <c r="F5265" s="22" t="s">
        <v>1250</v>
      </c>
      <c r="G5265" s="22" t="s">
        <v>6622</v>
      </c>
      <c r="I5265" s="22">
        <v>15915969300</v>
      </c>
      <c r="J5265" s="22" t="s">
        <v>1268</v>
      </c>
      <c r="K5265" s="22" t="s">
        <v>6251</v>
      </c>
      <c r="L5265" s="22" t="s">
        <v>1358</v>
      </c>
      <c r="M5265" s="22">
        <v>1088</v>
      </c>
      <c r="N5265" s="22">
        <v>1088</v>
      </c>
      <c r="O5265" s="22" t="s">
        <v>927</v>
      </c>
      <c r="P5265" s="22" t="s">
        <v>50</v>
      </c>
      <c r="Q5265" s="28"/>
      <c r="R5265" s="21" t="s">
        <v>77</v>
      </c>
      <c r="S5265" s="21"/>
      <c r="T5265" s="20" t="s">
        <v>6248</v>
      </c>
      <c r="U5265" s="21" t="s">
        <v>6249</v>
      </c>
      <c r="V5265" s="46">
        <v>1</v>
      </c>
      <c r="W5265" s="26">
        <f t="shared" si="4141"/>
        <v>1</v>
      </c>
      <c r="X5265" s="26">
        <f t="shared" si="4142"/>
        <v>1</v>
      </c>
      <c r="Y5265" s="21">
        <v>10</v>
      </c>
      <c r="Z5265" s="22">
        <f t="shared" si="4155"/>
        <v>1088</v>
      </c>
      <c r="AA5265" s="20" t="s">
        <v>5794</v>
      </c>
      <c r="AB5265" s="22"/>
      <c r="AC5265" s="22">
        <v>1</v>
      </c>
      <c r="AD5265" s="22"/>
      <c r="AE5265" s="22">
        <f t="shared" si="4165"/>
        <v>1088</v>
      </c>
      <c r="AF5265" s="22">
        <f t="shared" si="4143"/>
        <v>1088</v>
      </c>
      <c r="AG5265" s="20">
        <f>N5265</f>
        <v>1088</v>
      </c>
      <c r="AH5265" s="20"/>
      <c r="AI5265" s="20"/>
      <c r="AJ5265" s="22"/>
      <c r="AK5265" s="22"/>
      <c r="AM5265" s="22"/>
      <c r="AN5265" s="22"/>
      <c r="AO5265" s="22" t="s">
        <v>5792</v>
      </c>
      <c r="AP5265" s="22" t="s">
        <v>1301</v>
      </c>
      <c r="AS5265" s="20"/>
      <c r="AT5265" s="20"/>
      <c r="AU5265" s="20"/>
    </row>
    <row r="5266" spans="1:47" x14ac:dyDescent="0.15">
      <c r="A5266" s="21" t="s">
        <v>1273</v>
      </c>
      <c r="B5266" s="22" t="s">
        <v>918</v>
      </c>
      <c r="C5266" s="22" t="s">
        <v>1178</v>
      </c>
      <c r="D5266" s="22" t="s">
        <v>1189</v>
      </c>
      <c r="E5266" s="22" t="s">
        <v>1497</v>
      </c>
      <c r="F5266" s="22" t="s">
        <v>1250</v>
      </c>
      <c r="G5266" s="22" t="s">
        <v>6623</v>
      </c>
      <c r="I5266" s="22">
        <v>13412798183</v>
      </c>
      <c r="J5266" s="22" t="s">
        <v>924</v>
      </c>
      <c r="K5266" s="22" t="s">
        <v>390</v>
      </c>
      <c r="L5266" s="22" t="s">
        <v>2119</v>
      </c>
      <c r="M5266" s="22">
        <v>768</v>
      </c>
      <c r="N5266" s="22">
        <v>768</v>
      </c>
      <c r="O5266" s="22" t="s">
        <v>927</v>
      </c>
      <c r="P5266" s="22" t="s">
        <v>50</v>
      </c>
      <c r="Q5266" s="28"/>
      <c r="R5266" s="21" t="s">
        <v>117</v>
      </c>
      <c r="S5266" s="25" t="s">
        <v>1192</v>
      </c>
      <c r="T5266" s="21" t="s">
        <v>53</v>
      </c>
      <c r="U5266" s="21" t="s">
        <v>5999</v>
      </c>
      <c r="V5266" s="46">
        <v>1</v>
      </c>
      <c r="W5266" s="26">
        <f t="shared" si="4141"/>
        <v>1</v>
      </c>
      <c r="Y5266" s="21">
        <v>4</v>
      </c>
      <c r="Z5266" s="22">
        <f t="shared" si="4155"/>
        <v>768</v>
      </c>
      <c r="AA5266" s="20" t="s">
        <v>5794</v>
      </c>
      <c r="AB5266" s="22">
        <v>1</v>
      </c>
      <c r="AC5266" s="22"/>
      <c r="AD5266" s="22">
        <f>N5266</f>
        <v>768</v>
      </c>
      <c r="AE5266" s="22"/>
      <c r="AF5266" s="22">
        <f t="shared" si="4143"/>
        <v>768</v>
      </c>
      <c r="AG5266" s="20"/>
      <c r="AH5266" s="22"/>
      <c r="AI5266" s="22"/>
      <c r="AJ5266" s="22">
        <f>N5266</f>
        <v>768</v>
      </c>
      <c r="AK5266" s="22">
        <f>IF(O5266="(传统)XDSL",VLOOKUP(S5266,[2]直销续费率明细!C:I,7,FALSE)*1,IF(O5266="GPON+XDSL",VLOOKUP(S5266,[2]直销续费率明细!C:I,7,FALSE)*1,VLOOKUP(S5266,[2]直销续费率明细!C:I,5,FALSE)*1))</f>
        <v>-40</v>
      </c>
      <c r="AL5266" s="22" t="s">
        <v>1300</v>
      </c>
      <c r="AM5266" s="22"/>
      <c r="AN5266" s="22"/>
      <c r="AO5266" s="22" t="s">
        <v>5792</v>
      </c>
      <c r="AP5266" s="22" t="s">
        <v>1301</v>
      </c>
      <c r="AS5266" s="20">
        <f>IF(Y5266&gt;=10,VLOOKUP(U5266,[2]提成计算!B:T,19,FALSE),VLOOKUP(U5266,[2]提成计算!B:T,18,FALSE))</f>
        <v>0.06</v>
      </c>
      <c r="AT5266" s="20">
        <f t="shared" ref="AT5266" si="4172">IF(AD5266*AS5266&gt;0,AD5266*AS5266,AE5266*AS5266)</f>
        <v>46.08</v>
      </c>
      <c r="AU5266" s="20">
        <f t="shared" ref="AU5266" si="4173">IF(AND(AK5266&lt;0,AK5266+AT5266&lt;0),-AT5266,AK5266)</f>
        <v>-40</v>
      </c>
    </row>
    <row r="5267" spans="1:47" x14ac:dyDescent="0.15">
      <c r="A5267" s="21" t="s">
        <v>1273</v>
      </c>
      <c r="B5267" s="22" t="s">
        <v>918</v>
      </c>
      <c r="C5267" s="22" t="s">
        <v>1178</v>
      </c>
      <c r="D5267" s="22" t="s">
        <v>1183</v>
      </c>
      <c r="E5267" s="22" t="s">
        <v>1193</v>
      </c>
      <c r="F5267" s="22" t="s">
        <v>1250</v>
      </c>
      <c r="G5267" s="22" t="s">
        <v>6624</v>
      </c>
      <c r="I5267" s="22">
        <v>13869529597</v>
      </c>
      <c r="J5267" s="22" t="s">
        <v>1268</v>
      </c>
      <c r="K5267" s="22" t="s">
        <v>1224</v>
      </c>
      <c r="L5267" s="22" t="s">
        <v>1358</v>
      </c>
      <c r="M5267" s="22">
        <v>1088</v>
      </c>
      <c r="N5267" s="22">
        <v>1088</v>
      </c>
      <c r="O5267" s="22" t="s">
        <v>927</v>
      </c>
      <c r="P5267" s="22" t="s">
        <v>50</v>
      </c>
      <c r="Q5267" s="28"/>
      <c r="R5267" s="21" t="s">
        <v>77</v>
      </c>
      <c r="S5267" s="21"/>
      <c r="T5267" s="21" t="s">
        <v>53</v>
      </c>
      <c r="U5267" s="21" t="s">
        <v>5994</v>
      </c>
      <c r="V5267" s="46">
        <v>1</v>
      </c>
      <c r="W5267" s="26">
        <f t="shared" si="4141"/>
        <v>1</v>
      </c>
      <c r="X5267" s="26">
        <f t="shared" si="4142"/>
        <v>1</v>
      </c>
      <c r="Y5267" s="21">
        <v>10</v>
      </c>
      <c r="Z5267" s="22">
        <f t="shared" si="4155"/>
        <v>1088</v>
      </c>
      <c r="AA5267" s="20" t="s">
        <v>5794</v>
      </c>
      <c r="AB5267" s="22"/>
      <c r="AC5267" s="22">
        <v>1</v>
      </c>
      <c r="AD5267" s="22"/>
      <c r="AE5267" s="22">
        <f t="shared" ref="AE5267:AE5274" si="4174">N5267</f>
        <v>1088</v>
      </c>
      <c r="AF5267" s="22">
        <f t="shared" si="4143"/>
        <v>1088</v>
      </c>
      <c r="AG5267" s="20">
        <f>N5267</f>
        <v>1088</v>
      </c>
      <c r="AH5267" s="20" t="str">
        <f>VLOOKUP(U5267,[1]提成计算!B:I,8,FALSE)</f>
        <v xml:space="preserve"> </v>
      </c>
      <c r="AI5267" s="20"/>
      <c r="AJ5267" s="22"/>
      <c r="AK5267" s="22"/>
      <c r="AM5267" s="22"/>
      <c r="AN5267" s="22"/>
      <c r="AO5267" s="22" t="s">
        <v>5792</v>
      </c>
      <c r="AP5267" s="22" t="s">
        <v>1301</v>
      </c>
      <c r="AS5267" s="20"/>
      <c r="AT5267" s="20"/>
      <c r="AU5267" s="20"/>
    </row>
    <row r="5268" spans="1:47" x14ac:dyDescent="0.15">
      <c r="A5268" s="21" t="s">
        <v>1273</v>
      </c>
      <c r="B5268" s="22" t="s">
        <v>918</v>
      </c>
      <c r="C5268" s="22" t="s">
        <v>1178</v>
      </c>
      <c r="D5268" s="22" t="s">
        <v>1189</v>
      </c>
      <c r="E5268" s="22" t="s">
        <v>1190</v>
      </c>
      <c r="F5268" s="22" t="s">
        <v>1250</v>
      </c>
      <c r="G5268" s="22" t="s">
        <v>6625</v>
      </c>
      <c r="I5268" s="22">
        <v>13480088787</v>
      </c>
      <c r="J5268" s="22" t="s">
        <v>924</v>
      </c>
      <c r="K5268" s="22" t="s">
        <v>390</v>
      </c>
      <c r="L5268" s="22" t="s">
        <v>2137</v>
      </c>
      <c r="M5268" s="22">
        <v>1408</v>
      </c>
      <c r="N5268" s="22">
        <v>1408</v>
      </c>
      <c r="O5268" s="22" t="s">
        <v>927</v>
      </c>
      <c r="P5268" s="22" t="s">
        <v>50</v>
      </c>
      <c r="Q5268" s="28"/>
      <c r="R5268" s="21" t="s">
        <v>117</v>
      </c>
      <c r="S5268" s="25" t="s">
        <v>1192</v>
      </c>
      <c r="T5268" s="21" t="s">
        <v>53</v>
      </c>
      <c r="U5268" s="21" t="s">
        <v>5999</v>
      </c>
      <c r="V5268" s="46">
        <v>1</v>
      </c>
      <c r="W5268" s="26">
        <f t="shared" si="4141"/>
        <v>1</v>
      </c>
      <c r="Y5268" s="21">
        <v>12</v>
      </c>
      <c r="Z5268" s="22">
        <f t="shared" si="4155"/>
        <v>1408</v>
      </c>
      <c r="AA5268" s="20" t="s">
        <v>5794</v>
      </c>
      <c r="AB5268" s="22"/>
      <c r="AC5268" s="22">
        <v>1</v>
      </c>
      <c r="AD5268" s="22"/>
      <c r="AE5268" s="22">
        <f t="shared" si="4174"/>
        <v>1408</v>
      </c>
      <c r="AF5268" s="22">
        <f t="shared" si="4143"/>
        <v>1408</v>
      </c>
      <c r="AG5268" s="20"/>
      <c r="AH5268" s="22"/>
      <c r="AI5268" s="22"/>
      <c r="AJ5268" s="22">
        <f>N5268</f>
        <v>1408</v>
      </c>
      <c r="AK5268" s="22">
        <f>IF(O5268="(传统)XDSL",VLOOKUP(S5268,[2]直销续费率明细!C:I,7,FALSE)*1,IF(O5268="GPON+XDSL",VLOOKUP(S5268,[2]直销续费率明细!C:I,7,FALSE)*1,VLOOKUP(S5268,[2]直销续费率明细!C:I,5,FALSE)*1))</f>
        <v>-40</v>
      </c>
      <c r="AL5268" s="22" t="s">
        <v>1300</v>
      </c>
      <c r="AM5268" s="22"/>
      <c r="AN5268" s="22"/>
      <c r="AO5268" s="22" t="s">
        <v>5792</v>
      </c>
      <c r="AP5268" s="22" t="s">
        <v>1301</v>
      </c>
      <c r="AS5268" s="20">
        <f>IF(Y5268&gt;=10,VLOOKUP(U5268,[2]提成计算!B:T,19,FALSE),VLOOKUP(U5268,[2]提成计算!B:T,18,FALSE))</f>
        <v>0.09</v>
      </c>
      <c r="AT5268" s="20">
        <f t="shared" ref="AT5268" si="4175">IF(AD5268*AS5268&gt;0,AD5268*AS5268,AE5268*AS5268)</f>
        <v>126.72</v>
      </c>
      <c r="AU5268" s="20">
        <f t="shared" ref="AU5268" si="4176">IF(AND(AK5268&lt;0,AK5268+AT5268&lt;0),-AT5268,AK5268)</f>
        <v>-40</v>
      </c>
    </row>
    <row r="5269" spans="1:47" x14ac:dyDescent="0.15">
      <c r="A5269" s="21" t="s">
        <v>1273</v>
      </c>
      <c r="B5269" s="22" t="s">
        <v>918</v>
      </c>
      <c r="C5269" s="22" t="s">
        <v>1178</v>
      </c>
      <c r="D5269" s="22" t="s">
        <v>1183</v>
      </c>
      <c r="E5269" s="22" t="s">
        <v>1193</v>
      </c>
      <c r="F5269" s="22" t="s">
        <v>1250</v>
      </c>
      <c r="G5269" s="22" t="s">
        <v>6626</v>
      </c>
      <c r="I5269" s="22">
        <v>13824620977</v>
      </c>
      <c r="J5269" s="22" t="s">
        <v>1268</v>
      </c>
      <c r="K5269" s="22" t="s">
        <v>1224</v>
      </c>
      <c r="L5269" s="22" t="s">
        <v>1358</v>
      </c>
      <c r="M5269" s="22">
        <v>1088</v>
      </c>
      <c r="N5269" s="22">
        <v>1088</v>
      </c>
      <c r="O5269" s="22" t="s">
        <v>927</v>
      </c>
      <c r="P5269" s="22" t="s">
        <v>50</v>
      </c>
      <c r="Q5269" s="28"/>
      <c r="R5269" s="21" t="s">
        <v>77</v>
      </c>
      <c r="S5269" s="21"/>
      <c r="T5269" s="21" t="s">
        <v>53</v>
      </c>
      <c r="U5269" s="21" t="s">
        <v>5994</v>
      </c>
      <c r="V5269" s="46">
        <v>1</v>
      </c>
      <c r="W5269" s="26">
        <f t="shared" si="4141"/>
        <v>1</v>
      </c>
      <c r="X5269" s="26">
        <f t="shared" si="4142"/>
        <v>1</v>
      </c>
      <c r="Y5269" s="21">
        <v>10</v>
      </c>
      <c r="Z5269" s="22">
        <f t="shared" si="4155"/>
        <v>1088</v>
      </c>
      <c r="AA5269" s="20" t="s">
        <v>5794</v>
      </c>
      <c r="AB5269" s="22"/>
      <c r="AC5269" s="22">
        <v>1</v>
      </c>
      <c r="AD5269" s="22"/>
      <c r="AE5269" s="22">
        <f t="shared" si="4174"/>
        <v>1088</v>
      </c>
      <c r="AF5269" s="22">
        <f t="shared" si="4143"/>
        <v>1088</v>
      </c>
      <c r="AG5269" s="20">
        <f t="shared" ref="AG5269:AG5274" si="4177">N5269</f>
        <v>1088</v>
      </c>
      <c r="AH5269" s="20" t="str">
        <f>VLOOKUP(U5269,[1]提成计算!B:I,8,FALSE)</f>
        <v xml:space="preserve"> </v>
      </c>
      <c r="AI5269" s="20"/>
      <c r="AJ5269" s="22"/>
      <c r="AK5269" s="22"/>
      <c r="AM5269" s="22"/>
      <c r="AN5269" s="22"/>
      <c r="AO5269" s="22" t="s">
        <v>5792</v>
      </c>
      <c r="AP5269" s="22" t="s">
        <v>1301</v>
      </c>
      <c r="AS5269" s="20"/>
      <c r="AT5269" s="20"/>
      <c r="AU5269" s="20"/>
    </row>
    <row r="5270" spans="1:47" x14ac:dyDescent="0.15">
      <c r="A5270" s="21" t="s">
        <v>1273</v>
      </c>
      <c r="B5270" s="22" t="s">
        <v>918</v>
      </c>
      <c r="C5270" s="22" t="s">
        <v>1178</v>
      </c>
      <c r="D5270" s="22" t="s">
        <v>1183</v>
      </c>
      <c r="E5270" s="22" t="s">
        <v>1622</v>
      </c>
      <c r="F5270" s="22" t="s">
        <v>1250</v>
      </c>
      <c r="G5270" s="22" t="s">
        <v>6627</v>
      </c>
      <c r="I5270" s="22">
        <v>13712824202</v>
      </c>
      <c r="J5270" s="22" t="s">
        <v>1268</v>
      </c>
      <c r="K5270" s="22" t="s">
        <v>5853</v>
      </c>
      <c r="L5270" s="22" t="s">
        <v>1358</v>
      </c>
      <c r="M5270" s="22">
        <v>1088</v>
      </c>
      <c r="N5270" s="22">
        <v>1088</v>
      </c>
      <c r="O5270" s="22" t="s">
        <v>927</v>
      </c>
      <c r="P5270" s="22" t="s">
        <v>50</v>
      </c>
      <c r="Q5270" s="28"/>
      <c r="R5270" s="21" t="s">
        <v>77</v>
      </c>
      <c r="S5270" s="21"/>
      <c r="T5270" s="21" t="s">
        <v>53</v>
      </c>
      <c r="U5270" s="21" t="s">
        <v>5901</v>
      </c>
      <c r="V5270" s="46">
        <v>1</v>
      </c>
      <c r="W5270" s="26">
        <f t="shared" si="4141"/>
        <v>1</v>
      </c>
      <c r="X5270" s="26">
        <f t="shared" si="4142"/>
        <v>1</v>
      </c>
      <c r="Y5270" s="21">
        <v>10</v>
      </c>
      <c r="Z5270" s="22">
        <f t="shared" si="4155"/>
        <v>1088</v>
      </c>
      <c r="AA5270" s="20" t="s">
        <v>5794</v>
      </c>
      <c r="AB5270" s="22"/>
      <c r="AC5270" s="22">
        <v>1</v>
      </c>
      <c r="AD5270" s="22"/>
      <c r="AE5270" s="22">
        <f t="shared" si="4174"/>
        <v>1088</v>
      </c>
      <c r="AF5270" s="22">
        <f t="shared" si="4143"/>
        <v>1088</v>
      </c>
      <c r="AG5270" s="20">
        <f t="shared" si="4177"/>
        <v>1088</v>
      </c>
      <c r="AH5270" s="20" t="str">
        <f>VLOOKUP(U5270,[1]提成计算!B:I,8,FALSE)</f>
        <v xml:space="preserve"> </v>
      </c>
      <c r="AI5270" s="20"/>
      <c r="AJ5270" s="22"/>
      <c r="AK5270" s="22"/>
      <c r="AM5270" s="22"/>
      <c r="AN5270" s="22"/>
      <c r="AO5270" s="22" t="s">
        <v>5792</v>
      </c>
      <c r="AP5270" s="22" t="s">
        <v>1301</v>
      </c>
      <c r="AS5270" s="20"/>
      <c r="AT5270" s="20"/>
      <c r="AU5270" s="20"/>
    </row>
    <row r="5271" spans="1:47" x14ac:dyDescent="0.15">
      <c r="A5271" s="21" t="s">
        <v>1273</v>
      </c>
      <c r="B5271" s="22" t="s">
        <v>918</v>
      </c>
      <c r="C5271" s="22" t="s">
        <v>1178</v>
      </c>
      <c r="D5271" s="22" t="s">
        <v>1183</v>
      </c>
      <c r="E5271" s="22" t="s">
        <v>1599</v>
      </c>
      <c r="F5271" s="22" t="s">
        <v>1250</v>
      </c>
      <c r="G5271" s="22" t="s">
        <v>6628</v>
      </c>
      <c r="I5271" s="22">
        <v>13671355125</v>
      </c>
      <c r="J5271" s="20" t="s">
        <v>6305</v>
      </c>
      <c r="K5271" s="22" t="s">
        <v>5844</v>
      </c>
      <c r="L5271" s="22" t="s">
        <v>1358</v>
      </c>
      <c r="M5271" s="22">
        <v>1088</v>
      </c>
      <c r="N5271" s="22">
        <v>1088</v>
      </c>
      <c r="O5271" s="22" t="s">
        <v>927</v>
      </c>
      <c r="P5271" s="22" t="s">
        <v>50</v>
      </c>
      <c r="Q5271" s="28" t="s">
        <v>6305</v>
      </c>
      <c r="R5271" s="21" t="s">
        <v>77</v>
      </c>
      <c r="S5271" s="21"/>
      <c r="T5271" s="21" t="s">
        <v>53</v>
      </c>
      <c r="U5271" s="21" t="s">
        <v>5945</v>
      </c>
      <c r="V5271" s="46">
        <v>1</v>
      </c>
      <c r="W5271" s="26">
        <f t="shared" si="4141"/>
        <v>1</v>
      </c>
      <c r="X5271" s="26">
        <f t="shared" si="4142"/>
        <v>1</v>
      </c>
      <c r="Y5271" s="21">
        <v>10</v>
      </c>
      <c r="Z5271" s="22">
        <f t="shared" si="4155"/>
        <v>1088</v>
      </c>
      <c r="AA5271" s="20" t="s">
        <v>5794</v>
      </c>
      <c r="AB5271" s="22"/>
      <c r="AC5271" s="22">
        <v>1</v>
      </c>
      <c r="AD5271" s="22"/>
      <c r="AE5271" s="22">
        <f t="shared" si="4174"/>
        <v>1088</v>
      </c>
      <c r="AF5271" s="22">
        <f t="shared" si="4143"/>
        <v>1088</v>
      </c>
      <c r="AG5271" s="20">
        <f t="shared" si="4177"/>
        <v>1088</v>
      </c>
      <c r="AH5271" s="20" t="str">
        <f>VLOOKUP(U5271,[1]提成计算!B:I,8,FALSE)</f>
        <v xml:space="preserve"> </v>
      </c>
      <c r="AI5271" s="20"/>
      <c r="AJ5271" s="22"/>
      <c r="AK5271" s="22"/>
      <c r="AM5271" s="22"/>
      <c r="AN5271" s="22"/>
      <c r="AO5271" s="22" t="s">
        <v>5792</v>
      </c>
      <c r="AP5271" s="22" t="s">
        <v>1301</v>
      </c>
      <c r="AS5271" s="20"/>
      <c r="AT5271" s="20"/>
      <c r="AU5271" s="20"/>
    </row>
    <row r="5272" spans="1:47" x14ac:dyDescent="0.15">
      <c r="A5272" s="21" t="s">
        <v>1273</v>
      </c>
      <c r="B5272" s="22" t="s">
        <v>918</v>
      </c>
      <c r="C5272" s="22" t="s">
        <v>1178</v>
      </c>
      <c r="D5272" s="22" t="s">
        <v>1183</v>
      </c>
      <c r="E5272" s="22" t="s">
        <v>1885</v>
      </c>
      <c r="F5272" s="22" t="s">
        <v>1250</v>
      </c>
      <c r="G5272" s="22" t="s">
        <v>6629</v>
      </c>
      <c r="I5272" s="22">
        <v>15820866018</v>
      </c>
      <c r="J5272" s="22" t="s">
        <v>1268</v>
      </c>
      <c r="K5272" s="22" t="s">
        <v>1224</v>
      </c>
      <c r="L5272" s="22" t="s">
        <v>1358</v>
      </c>
      <c r="M5272" s="22">
        <v>1088</v>
      </c>
      <c r="N5272" s="22">
        <v>1088</v>
      </c>
      <c r="O5272" s="22" t="s">
        <v>927</v>
      </c>
      <c r="P5272" s="22" t="s">
        <v>50</v>
      </c>
      <c r="Q5272" s="28"/>
      <c r="R5272" s="21" t="s">
        <v>77</v>
      </c>
      <c r="S5272" s="21"/>
      <c r="T5272" s="21" t="s">
        <v>53</v>
      </c>
      <c r="U5272" s="21" t="s">
        <v>5994</v>
      </c>
      <c r="V5272" s="46">
        <v>1</v>
      </c>
      <c r="W5272" s="26">
        <f t="shared" si="4141"/>
        <v>1</v>
      </c>
      <c r="X5272" s="26">
        <f t="shared" si="4142"/>
        <v>1</v>
      </c>
      <c r="Y5272" s="21">
        <v>10</v>
      </c>
      <c r="Z5272" s="22">
        <f t="shared" si="4155"/>
        <v>1088</v>
      </c>
      <c r="AA5272" s="20" t="s">
        <v>5794</v>
      </c>
      <c r="AB5272" s="22"/>
      <c r="AC5272" s="22">
        <v>1</v>
      </c>
      <c r="AD5272" s="22"/>
      <c r="AE5272" s="22">
        <f t="shared" si="4174"/>
        <v>1088</v>
      </c>
      <c r="AF5272" s="22">
        <f t="shared" si="4143"/>
        <v>1088</v>
      </c>
      <c r="AG5272" s="20">
        <f t="shared" si="4177"/>
        <v>1088</v>
      </c>
      <c r="AH5272" s="20" t="str">
        <f>VLOOKUP(U5272,[1]提成计算!B:I,8,FALSE)</f>
        <v xml:space="preserve"> </v>
      </c>
      <c r="AI5272" s="20"/>
      <c r="AJ5272" s="22"/>
      <c r="AK5272" s="22"/>
      <c r="AM5272" s="22"/>
      <c r="AN5272" s="22"/>
      <c r="AO5272" s="22" t="s">
        <v>5792</v>
      </c>
      <c r="AP5272" s="22" t="s">
        <v>1301</v>
      </c>
      <c r="AS5272" s="20"/>
      <c r="AT5272" s="20"/>
      <c r="AU5272" s="20"/>
    </row>
    <row r="5273" spans="1:47" x14ac:dyDescent="0.15">
      <c r="A5273" s="21" t="s">
        <v>1273</v>
      </c>
      <c r="B5273" s="22" t="s">
        <v>918</v>
      </c>
      <c r="C5273" s="22" t="s">
        <v>1178</v>
      </c>
      <c r="D5273" s="22" t="s">
        <v>1183</v>
      </c>
      <c r="E5273" s="22" t="s">
        <v>1184</v>
      </c>
      <c r="F5273" s="22" t="s">
        <v>1250</v>
      </c>
      <c r="G5273" s="22" t="s">
        <v>6630</v>
      </c>
      <c r="I5273" s="22">
        <v>13688995270</v>
      </c>
      <c r="J5273" s="22" t="s">
        <v>1268</v>
      </c>
      <c r="K5273" s="22" t="s">
        <v>134</v>
      </c>
      <c r="L5273" s="22" t="s">
        <v>1358</v>
      </c>
      <c r="M5273" s="22">
        <v>1088</v>
      </c>
      <c r="N5273" s="22">
        <v>1088</v>
      </c>
      <c r="O5273" s="22" t="s">
        <v>927</v>
      </c>
      <c r="P5273" s="22" t="s">
        <v>50</v>
      </c>
      <c r="Q5273" s="28"/>
      <c r="R5273" s="21" t="s">
        <v>77</v>
      </c>
      <c r="S5273" s="21"/>
      <c r="T5273" s="21" t="s">
        <v>53</v>
      </c>
      <c r="U5273" s="21" t="s">
        <v>5912</v>
      </c>
      <c r="V5273" s="46">
        <v>1</v>
      </c>
      <c r="W5273" s="26">
        <f t="shared" si="4141"/>
        <v>1</v>
      </c>
      <c r="X5273" s="26">
        <f t="shared" si="4142"/>
        <v>1</v>
      </c>
      <c r="Y5273" s="21">
        <v>10</v>
      </c>
      <c r="Z5273" s="22">
        <f t="shared" si="4155"/>
        <v>1088</v>
      </c>
      <c r="AA5273" s="20" t="s">
        <v>5794</v>
      </c>
      <c r="AB5273" s="22"/>
      <c r="AC5273" s="22">
        <v>1</v>
      </c>
      <c r="AD5273" s="22"/>
      <c r="AE5273" s="22">
        <f t="shared" si="4174"/>
        <v>1088</v>
      </c>
      <c r="AF5273" s="22">
        <f t="shared" si="4143"/>
        <v>1088</v>
      </c>
      <c r="AG5273" s="20">
        <f t="shared" si="4177"/>
        <v>1088</v>
      </c>
      <c r="AH5273" s="20" t="str">
        <f>VLOOKUP(U5273,[1]提成计算!B:I,8,FALSE)</f>
        <v xml:space="preserve"> </v>
      </c>
      <c r="AI5273" s="20"/>
      <c r="AJ5273" s="22"/>
      <c r="AK5273" s="22"/>
      <c r="AM5273" s="22"/>
      <c r="AN5273" s="22"/>
      <c r="AO5273" s="22" t="s">
        <v>5792</v>
      </c>
      <c r="AP5273" s="22" t="s">
        <v>1301</v>
      </c>
      <c r="AS5273" s="20"/>
      <c r="AT5273" s="20"/>
      <c r="AU5273" s="20"/>
    </row>
    <row r="5274" spans="1:47" x14ac:dyDescent="0.15">
      <c r="A5274" s="21" t="s">
        <v>1273</v>
      </c>
      <c r="B5274" s="22" t="s">
        <v>918</v>
      </c>
      <c r="C5274" s="22" t="s">
        <v>1178</v>
      </c>
      <c r="D5274" s="22" t="s">
        <v>1183</v>
      </c>
      <c r="E5274" s="22" t="s">
        <v>1193</v>
      </c>
      <c r="F5274" s="22" t="s">
        <v>1250</v>
      </c>
      <c r="G5274" s="22" t="s">
        <v>6631</v>
      </c>
      <c r="I5274" s="22">
        <v>13437900983</v>
      </c>
      <c r="J5274" s="22" t="s">
        <v>1268</v>
      </c>
      <c r="K5274" s="22" t="s">
        <v>1224</v>
      </c>
      <c r="L5274" s="22" t="s">
        <v>1358</v>
      </c>
      <c r="M5274" s="22">
        <v>1088</v>
      </c>
      <c r="N5274" s="22">
        <v>1088</v>
      </c>
      <c r="O5274" s="22" t="s">
        <v>927</v>
      </c>
      <c r="P5274" s="22" t="s">
        <v>50</v>
      </c>
      <c r="Q5274" s="28"/>
      <c r="R5274" s="21" t="s">
        <v>77</v>
      </c>
      <c r="S5274" s="21"/>
      <c r="T5274" s="21" t="s">
        <v>53</v>
      </c>
      <c r="U5274" s="21" t="s">
        <v>5994</v>
      </c>
      <c r="V5274" s="46">
        <v>1</v>
      </c>
      <c r="W5274" s="26">
        <f t="shared" si="4141"/>
        <v>1</v>
      </c>
      <c r="X5274" s="26">
        <f t="shared" si="4142"/>
        <v>1</v>
      </c>
      <c r="Y5274" s="21">
        <v>10</v>
      </c>
      <c r="Z5274" s="22">
        <f t="shared" si="4155"/>
        <v>1088</v>
      </c>
      <c r="AA5274" s="20" t="s">
        <v>5794</v>
      </c>
      <c r="AB5274" s="22"/>
      <c r="AC5274" s="22">
        <v>1</v>
      </c>
      <c r="AD5274" s="22"/>
      <c r="AE5274" s="22">
        <f t="shared" si="4174"/>
        <v>1088</v>
      </c>
      <c r="AF5274" s="22">
        <f t="shared" si="4143"/>
        <v>1088</v>
      </c>
      <c r="AG5274" s="20">
        <f t="shared" si="4177"/>
        <v>1088</v>
      </c>
      <c r="AH5274" s="20" t="str">
        <f>VLOOKUP(U5274,[1]提成计算!B:I,8,FALSE)</f>
        <v xml:space="preserve"> </v>
      </c>
      <c r="AI5274" s="20"/>
      <c r="AJ5274" s="22"/>
      <c r="AK5274" s="22"/>
      <c r="AM5274" s="22"/>
      <c r="AN5274" s="22"/>
      <c r="AO5274" s="22" t="s">
        <v>5792</v>
      </c>
      <c r="AP5274" s="22" t="s">
        <v>1301</v>
      </c>
      <c r="AS5274" s="20"/>
      <c r="AT5274" s="20"/>
      <c r="AU5274" s="20"/>
    </row>
    <row r="5275" spans="1:47" x14ac:dyDescent="0.15">
      <c r="A5275" s="21" t="s">
        <v>1273</v>
      </c>
      <c r="B5275" s="22" t="s">
        <v>918</v>
      </c>
      <c r="C5275" s="22" t="s">
        <v>1178</v>
      </c>
      <c r="D5275" s="22" t="s">
        <v>1189</v>
      </c>
      <c r="E5275" s="22" t="s">
        <v>6077</v>
      </c>
      <c r="F5275" s="22" t="s">
        <v>1250</v>
      </c>
      <c r="G5275" s="22" t="s">
        <v>6632</v>
      </c>
      <c r="I5275" s="22">
        <v>13412866459</v>
      </c>
      <c r="J5275" s="22" t="s">
        <v>924</v>
      </c>
      <c r="K5275" s="22" t="s">
        <v>1169</v>
      </c>
      <c r="L5275" s="22" t="s">
        <v>1918</v>
      </c>
      <c r="M5275" s="22">
        <v>680</v>
      </c>
      <c r="N5275" s="22">
        <v>680</v>
      </c>
      <c r="O5275" s="22" t="s">
        <v>1262</v>
      </c>
      <c r="P5275" s="22" t="s">
        <v>50</v>
      </c>
      <c r="Q5275" s="28"/>
      <c r="R5275" s="21" t="s">
        <v>117</v>
      </c>
      <c r="S5275" s="25" t="s">
        <v>1201</v>
      </c>
      <c r="T5275" s="21" t="s">
        <v>5850</v>
      </c>
      <c r="U5275" s="21"/>
      <c r="V5275" s="46">
        <v>1</v>
      </c>
      <c r="W5275" s="26">
        <f t="shared" si="4141"/>
        <v>1</v>
      </c>
      <c r="Y5275" s="21">
        <v>4</v>
      </c>
      <c r="Z5275" s="22">
        <f t="shared" si="4155"/>
        <v>680</v>
      </c>
      <c r="AA5275" s="20" t="s">
        <v>5794</v>
      </c>
      <c r="AB5275" s="22">
        <v>1</v>
      </c>
      <c r="AC5275" s="22"/>
      <c r="AD5275" s="22">
        <f>N5275</f>
        <v>680</v>
      </c>
      <c r="AE5275" s="22"/>
      <c r="AF5275" s="22">
        <f t="shared" si="4143"/>
        <v>680</v>
      </c>
      <c r="AG5275" s="20"/>
      <c r="AH5275" s="22"/>
      <c r="AI5275" s="22"/>
      <c r="AJ5275" s="22">
        <f t="shared" ref="AJ5275:AJ5276" si="4178">N5275</f>
        <v>680</v>
      </c>
      <c r="AK5275" s="22">
        <f>IF(O5275="(传统)XDSL",VLOOKUP(S5275,[1]续费率明细!C:I,7,FALSE)*1,IF(O5275="GPON+XDSL",VLOOKUP(S5275,[1]续费率明细!C:I,7,FALSE)*1,VLOOKUP(S5275,[1]续费率明细!C:I,5,FALSE)*1))</f>
        <v>-40</v>
      </c>
      <c r="AL5275" s="22" t="s">
        <v>1309</v>
      </c>
      <c r="AM5275" s="22"/>
      <c r="AN5275" s="22"/>
      <c r="AO5275" s="22" t="s">
        <v>2216</v>
      </c>
      <c r="AP5275" s="22" t="s">
        <v>2261</v>
      </c>
      <c r="AS5275" s="20"/>
      <c r="AT5275" s="20"/>
      <c r="AU5275" s="20"/>
    </row>
    <row r="5276" spans="1:47" x14ac:dyDescent="0.15">
      <c r="A5276" s="21" t="s">
        <v>1273</v>
      </c>
      <c r="B5276" s="22" t="s">
        <v>918</v>
      </c>
      <c r="C5276" s="22" t="s">
        <v>1178</v>
      </c>
      <c r="D5276" s="22" t="s">
        <v>1179</v>
      </c>
      <c r="E5276" s="22" t="s">
        <v>1236</v>
      </c>
      <c r="F5276" s="22" t="s">
        <v>1250</v>
      </c>
      <c r="G5276" s="22" t="s">
        <v>6633</v>
      </c>
      <c r="I5276" s="22">
        <v>15992868196</v>
      </c>
      <c r="J5276" s="22" t="s">
        <v>924</v>
      </c>
      <c r="K5276" s="22" t="s">
        <v>1862</v>
      </c>
      <c r="L5276" s="22" t="s">
        <v>1299</v>
      </c>
      <c r="M5276" s="22">
        <v>888</v>
      </c>
      <c r="N5276" s="22">
        <v>888</v>
      </c>
      <c r="O5276" s="22" t="s">
        <v>927</v>
      </c>
      <c r="P5276" s="22" t="s">
        <v>50</v>
      </c>
      <c r="Q5276" s="28"/>
      <c r="R5276" s="21" t="s">
        <v>147</v>
      </c>
      <c r="S5276" s="25" t="s">
        <v>1234</v>
      </c>
      <c r="T5276" s="21" t="s">
        <v>53</v>
      </c>
      <c r="U5276" s="21" t="s">
        <v>5930</v>
      </c>
      <c r="V5276" s="46">
        <v>1</v>
      </c>
      <c r="W5276" s="26">
        <f t="shared" si="4141"/>
        <v>1</v>
      </c>
      <c r="Y5276" s="21">
        <v>12</v>
      </c>
      <c r="Z5276" s="22">
        <f t="shared" si="4155"/>
        <v>888</v>
      </c>
      <c r="AA5276" s="20" t="s">
        <v>2218</v>
      </c>
      <c r="AB5276" s="22"/>
      <c r="AC5276" s="22">
        <v>1</v>
      </c>
      <c r="AD5276" s="22"/>
      <c r="AE5276" s="22">
        <f t="shared" ref="AE5276:AE5282" si="4179">N5276</f>
        <v>888</v>
      </c>
      <c r="AF5276" s="22">
        <f t="shared" si="4143"/>
        <v>888</v>
      </c>
      <c r="AG5276" s="20"/>
      <c r="AH5276" s="22"/>
      <c r="AI5276" s="22"/>
      <c r="AJ5276" s="22">
        <f t="shared" si="4178"/>
        <v>888</v>
      </c>
      <c r="AK5276" s="22">
        <f>IF(O5276="(传统)XDSL",VLOOKUP(S5276,[2]直销续费率明细!C:I,7,FALSE)*1,IF(O5276="GPON+XDSL",VLOOKUP(S5276,[2]直销续费率明细!C:I,7,FALSE)*1,VLOOKUP(S5276,[2]直销续费率明细!C:I,5,FALSE)*1))</f>
        <v>-40</v>
      </c>
      <c r="AL5276" s="22" t="s">
        <v>1309</v>
      </c>
      <c r="AM5276" s="22"/>
      <c r="AN5276" s="22"/>
      <c r="AO5276" s="22" t="s">
        <v>5792</v>
      </c>
      <c r="AP5276" s="22" t="s">
        <v>1301</v>
      </c>
      <c r="AS5276" s="20">
        <f>IF(Y5276&gt;=10,VLOOKUP(U5276,[2]提成计算!B:T,19,FALSE),VLOOKUP(U5276,[2]提成计算!B:T,18,FALSE))</f>
        <v>0.09</v>
      </c>
      <c r="AT5276" s="20">
        <f t="shared" ref="AT5276" si="4180">IF(AD5276*AS5276&gt;0,AD5276*AS5276,AE5276*AS5276)</f>
        <v>79.92</v>
      </c>
      <c r="AU5276" s="20">
        <f t="shared" ref="AU5276" si="4181">IF(AND(AK5276&lt;0,AK5276+AT5276&lt;0),-AT5276,AK5276)</f>
        <v>-40</v>
      </c>
    </row>
    <row r="5277" spans="1:47" x14ac:dyDescent="0.15">
      <c r="A5277" s="21" t="s">
        <v>1273</v>
      </c>
      <c r="B5277" s="22" t="s">
        <v>918</v>
      </c>
      <c r="C5277" s="22" t="s">
        <v>1178</v>
      </c>
      <c r="D5277" s="22" t="s">
        <v>1189</v>
      </c>
      <c r="E5277" s="22" t="s">
        <v>1218</v>
      </c>
      <c r="F5277" s="22" t="s">
        <v>1250</v>
      </c>
      <c r="G5277" s="22" t="s">
        <v>6634</v>
      </c>
      <c r="I5277" s="22">
        <v>15916940773</v>
      </c>
      <c r="J5277" s="20" t="s">
        <v>6305</v>
      </c>
      <c r="K5277" s="22" t="s">
        <v>266</v>
      </c>
      <c r="L5277" s="22" t="s">
        <v>1966</v>
      </c>
      <c r="M5277" s="22">
        <v>1598</v>
      </c>
      <c r="N5277" s="22">
        <v>1598</v>
      </c>
      <c r="O5277" s="22" t="s">
        <v>927</v>
      </c>
      <c r="P5277" s="22" t="s">
        <v>50</v>
      </c>
      <c r="Q5277" s="28" t="s">
        <v>6305</v>
      </c>
      <c r="R5277" s="21" t="s">
        <v>117</v>
      </c>
      <c r="S5277" s="21"/>
      <c r="T5277" s="21" t="s">
        <v>53</v>
      </c>
      <c r="U5277" s="21" t="s">
        <v>6059</v>
      </c>
      <c r="V5277" s="46">
        <v>1</v>
      </c>
      <c r="W5277" s="26">
        <f t="shared" si="4141"/>
        <v>1</v>
      </c>
      <c r="X5277" s="26">
        <f t="shared" si="4142"/>
        <v>1</v>
      </c>
      <c r="Y5277" s="21">
        <v>50</v>
      </c>
      <c r="Z5277" s="22">
        <f t="shared" si="4155"/>
        <v>1598</v>
      </c>
      <c r="AA5277" s="20" t="s">
        <v>5794</v>
      </c>
      <c r="AB5277" s="22"/>
      <c r="AC5277" s="22">
        <v>1</v>
      </c>
      <c r="AD5277" s="22"/>
      <c r="AE5277" s="22">
        <f t="shared" si="4179"/>
        <v>1598</v>
      </c>
      <c r="AF5277" s="22">
        <f t="shared" si="4143"/>
        <v>1598</v>
      </c>
      <c r="AG5277" s="20">
        <f>N5277</f>
        <v>1598</v>
      </c>
      <c r="AH5277" s="20" t="str">
        <f>VLOOKUP(U5277,[1]提成计算!B:I,8,FALSE)</f>
        <v xml:space="preserve"> </v>
      </c>
      <c r="AI5277" s="20"/>
      <c r="AJ5277" s="22"/>
      <c r="AK5277" s="22"/>
      <c r="AM5277" s="22"/>
      <c r="AN5277" s="22"/>
      <c r="AO5277" s="22" t="s">
        <v>5792</v>
      </c>
      <c r="AP5277" s="22" t="s">
        <v>1301</v>
      </c>
      <c r="AS5277" s="20"/>
      <c r="AT5277" s="20"/>
      <c r="AU5277" s="20"/>
    </row>
    <row r="5278" spans="1:47" x14ac:dyDescent="0.15">
      <c r="A5278" s="21" t="s">
        <v>1273</v>
      </c>
      <c r="B5278" s="22" t="s">
        <v>918</v>
      </c>
      <c r="C5278" s="22" t="s">
        <v>1178</v>
      </c>
      <c r="D5278" s="22" t="s">
        <v>1183</v>
      </c>
      <c r="E5278" s="22" t="s">
        <v>1212</v>
      </c>
      <c r="F5278" s="22" t="s">
        <v>1250</v>
      </c>
      <c r="G5278" s="22" t="s">
        <v>6635</v>
      </c>
      <c r="I5278" s="22">
        <v>13580787406</v>
      </c>
      <c r="J5278" s="22" t="s">
        <v>924</v>
      </c>
      <c r="K5278" s="22" t="s">
        <v>1214</v>
      </c>
      <c r="L5278" s="22" t="s">
        <v>1299</v>
      </c>
      <c r="M5278" s="22">
        <v>888</v>
      </c>
      <c r="N5278" s="22">
        <v>888</v>
      </c>
      <c r="O5278" s="22" t="s">
        <v>927</v>
      </c>
      <c r="P5278" s="22" t="s">
        <v>50</v>
      </c>
      <c r="Q5278" s="28"/>
      <c r="R5278" s="21" t="s">
        <v>77</v>
      </c>
      <c r="S5278" s="25" t="s">
        <v>1196</v>
      </c>
      <c r="T5278" s="21" t="s">
        <v>53</v>
      </c>
      <c r="U5278" s="21" t="s">
        <v>5917</v>
      </c>
      <c r="V5278" s="46">
        <v>1</v>
      </c>
      <c r="W5278" s="26">
        <f t="shared" si="4141"/>
        <v>1</v>
      </c>
      <c r="Y5278" s="21">
        <v>12</v>
      </c>
      <c r="Z5278" s="22">
        <f t="shared" si="4155"/>
        <v>888</v>
      </c>
      <c r="AA5278" s="20" t="s">
        <v>5794</v>
      </c>
      <c r="AB5278" s="22"/>
      <c r="AC5278" s="22">
        <v>1</v>
      </c>
      <c r="AD5278" s="22"/>
      <c r="AE5278" s="22">
        <f t="shared" si="4179"/>
        <v>888</v>
      </c>
      <c r="AF5278" s="22">
        <f t="shared" si="4143"/>
        <v>888</v>
      </c>
      <c r="AG5278" s="20"/>
      <c r="AH5278" s="22"/>
      <c r="AI5278" s="22"/>
      <c r="AJ5278" s="22">
        <f>N5278</f>
        <v>888</v>
      </c>
      <c r="AK5278" s="22">
        <f>IF(O5278="(传统)XDSL",VLOOKUP(S5278,[2]直销续费率明细!C:I,7,FALSE)*1,IF(O5278="GPON+XDSL",VLOOKUP(S5278,[2]直销续费率明细!C:I,7,FALSE)*1,VLOOKUP(S5278,[2]直销续费率明细!C:I,5,FALSE)*1))</f>
        <v>-40</v>
      </c>
      <c r="AL5278" s="22" t="s">
        <v>1300</v>
      </c>
      <c r="AM5278" s="22"/>
      <c r="AN5278" s="22"/>
      <c r="AO5278" s="22" t="s">
        <v>5792</v>
      </c>
      <c r="AP5278" s="22" t="s">
        <v>1301</v>
      </c>
      <c r="AS5278" s="20">
        <f>IF(Y5278&gt;=10,VLOOKUP(U5278,[2]提成计算!B:T,19,FALSE),VLOOKUP(U5278,[2]提成计算!B:T,18,FALSE))</f>
        <v>0.09</v>
      </c>
      <c r="AT5278" s="20">
        <f t="shared" ref="AT5278" si="4182">IF(AD5278*AS5278&gt;0,AD5278*AS5278,AE5278*AS5278)</f>
        <v>79.92</v>
      </c>
      <c r="AU5278" s="20">
        <f t="shared" ref="AU5278" si="4183">IF(AND(AK5278&lt;0,AK5278+AT5278&lt;0),-AT5278,AK5278)</f>
        <v>-40</v>
      </c>
    </row>
    <row r="5279" spans="1:47" x14ac:dyDescent="0.15">
      <c r="A5279" s="21" t="s">
        <v>1273</v>
      </c>
      <c r="B5279" s="22" t="s">
        <v>918</v>
      </c>
      <c r="C5279" s="22" t="s">
        <v>1178</v>
      </c>
      <c r="D5279" s="22" t="s">
        <v>1183</v>
      </c>
      <c r="E5279" s="22" t="s">
        <v>1622</v>
      </c>
      <c r="F5279" s="22" t="s">
        <v>1250</v>
      </c>
      <c r="G5279" s="22" t="s">
        <v>6636</v>
      </c>
      <c r="I5279" s="22">
        <v>13428739579</v>
      </c>
      <c r="J5279" s="22" t="s">
        <v>1268</v>
      </c>
      <c r="K5279" s="22" t="s">
        <v>5853</v>
      </c>
      <c r="L5279" s="22" t="s">
        <v>1358</v>
      </c>
      <c r="M5279" s="22">
        <v>1088</v>
      </c>
      <c r="N5279" s="22">
        <v>1088</v>
      </c>
      <c r="O5279" s="22" t="s">
        <v>927</v>
      </c>
      <c r="P5279" s="22" t="s">
        <v>50</v>
      </c>
      <c r="Q5279" s="28"/>
      <c r="R5279" s="21" t="s">
        <v>77</v>
      </c>
      <c r="S5279" s="21"/>
      <c r="T5279" s="21" t="s">
        <v>53</v>
      </c>
      <c r="U5279" s="21" t="s">
        <v>5901</v>
      </c>
      <c r="V5279" s="46">
        <v>1</v>
      </c>
      <c r="W5279" s="26">
        <f t="shared" si="4141"/>
        <v>1</v>
      </c>
      <c r="X5279" s="26">
        <f t="shared" si="4142"/>
        <v>1</v>
      </c>
      <c r="Y5279" s="21">
        <v>10</v>
      </c>
      <c r="Z5279" s="22">
        <f t="shared" si="4155"/>
        <v>1088</v>
      </c>
      <c r="AA5279" s="20" t="s">
        <v>5794</v>
      </c>
      <c r="AB5279" s="22"/>
      <c r="AC5279" s="22">
        <v>1</v>
      </c>
      <c r="AD5279" s="22"/>
      <c r="AE5279" s="22">
        <f t="shared" si="4179"/>
        <v>1088</v>
      </c>
      <c r="AF5279" s="22">
        <f t="shared" si="4143"/>
        <v>1088</v>
      </c>
      <c r="AG5279" s="20">
        <f t="shared" ref="AG5279:AG5280" si="4184">N5279</f>
        <v>1088</v>
      </c>
      <c r="AH5279" s="20" t="str">
        <f>VLOOKUP(U5279,[1]提成计算!B:I,8,FALSE)</f>
        <v xml:space="preserve"> </v>
      </c>
      <c r="AI5279" s="20"/>
      <c r="AJ5279" s="22"/>
      <c r="AK5279" s="22"/>
      <c r="AM5279" s="22"/>
      <c r="AN5279" s="22"/>
      <c r="AO5279" s="22" t="s">
        <v>5792</v>
      </c>
      <c r="AP5279" s="22" t="s">
        <v>1301</v>
      </c>
      <c r="AS5279" s="20"/>
      <c r="AT5279" s="20"/>
      <c r="AU5279" s="20"/>
    </row>
    <row r="5280" spans="1:47" x14ac:dyDescent="0.15">
      <c r="A5280" s="21" t="s">
        <v>1273</v>
      </c>
      <c r="B5280" s="22" t="s">
        <v>918</v>
      </c>
      <c r="C5280" s="22" t="s">
        <v>1178</v>
      </c>
      <c r="D5280" s="22" t="s">
        <v>1183</v>
      </c>
      <c r="E5280" s="22" t="s">
        <v>1193</v>
      </c>
      <c r="F5280" s="22" t="s">
        <v>1250</v>
      </c>
      <c r="G5280" s="22" t="s">
        <v>6637</v>
      </c>
      <c r="I5280" s="22">
        <v>13580131357</v>
      </c>
      <c r="J5280" s="22" t="s">
        <v>1268</v>
      </c>
      <c r="K5280" s="22" t="s">
        <v>1247</v>
      </c>
      <c r="L5280" s="22" t="s">
        <v>2422</v>
      </c>
      <c r="M5280" s="22">
        <v>1698</v>
      </c>
      <c r="N5280" s="22">
        <v>1698</v>
      </c>
      <c r="O5280" s="22" t="s">
        <v>927</v>
      </c>
      <c r="P5280" s="22" t="s">
        <v>50</v>
      </c>
      <c r="Q5280" s="28"/>
      <c r="R5280" s="21" t="s">
        <v>77</v>
      </c>
      <c r="S5280" s="21"/>
      <c r="T5280" s="21" t="s">
        <v>53</v>
      </c>
      <c r="U5280" s="21" t="s">
        <v>5915</v>
      </c>
      <c r="V5280" s="46">
        <v>1</v>
      </c>
      <c r="W5280" s="26">
        <f t="shared" si="4141"/>
        <v>1</v>
      </c>
      <c r="X5280" s="26">
        <f t="shared" si="4142"/>
        <v>1</v>
      </c>
      <c r="Y5280" s="21">
        <v>20</v>
      </c>
      <c r="Z5280" s="22">
        <f t="shared" si="4155"/>
        <v>1698</v>
      </c>
      <c r="AA5280" s="20" t="s">
        <v>5794</v>
      </c>
      <c r="AB5280" s="22"/>
      <c r="AC5280" s="22">
        <v>1</v>
      </c>
      <c r="AD5280" s="22"/>
      <c r="AE5280" s="22">
        <f t="shared" si="4179"/>
        <v>1698</v>
      </c>
      <c r="AF5280" s="22">
        <f t="shared" si="4143"/>
        <v>1698</v>
      </c>
      <c r="AG5280" s="20">
        <f t="shared" si="4184"/>
        <v>1698</v>
      </c>
      <c r="AH5280" s="20" t="str">
        <f>VLOOKUP(U5280,[1]提成计算!B:I,8,FALSE)</f>
        <v xml:space="preserve"> </v>
      </c>
      <c r="AI5280" s="20"/>
      <c r="AJ5280" s="22"/>
      <c r="AK5280" s="22"/>
      <c r="AM5280" s="22"/>
      <c r="AN5280" s="22"/>
      <c r="AO5280" s="22" t="s">
        <v>5792</v>
      </c>
      <c r="AP5280" s="22" t="s">
        <v>1301</v>
      </c>
      <c r="AS5280" s="20"/>
      <c r="AT5280" s="20"/>
      <c r="AU5280" s="20"/>
    </row>
    <row r="5281" spans="1:47" x14ac:dyDescent="0.15">
      <c r="A5281" s="21" t="s">
        <v>1273</v>
      </c>
      <c r="B5281" s="22" t="s">
        <v>918</v>
      </c>
      <c r="C5281" s="22" t="s">
        <v>1178</v>
      </c>
      <c r="D5281" s="22" t="s">
        <v>1183</v>
      </c>
      <c r="E5281" s="22" t="s">
        <v>1622</v>
      </c>
      <c r="F5281" s="22" t="s">
        <v>1250</v>
      </c>
      <c r="G5281" s="22" t="s">
        <v>6638</v>
      </c>
      <c r="I5281" s="22">
        <v>13825387256</v>
      </c>
      <c r="J5281" s="22" t="s">
        <v>924</v>
      </c>
      <c r="K5281" s="22" t="s">
        <v>6096</v>
      </c>
      <c r="L5281" s="22" t="s">
        <v>1299</v>
      </c>
      <c r="M5281" s="22">
        <v>888</v>
      </c>
      <c r="N5281" s="22">
        <v>888</v>
      </c>
      <c r="O5281" s="22" t="s">
        <v>927</v>
      </c>
      <c r="P5281" s="22" t="s">
        <v>50</v>
      </c>
      <c r="Q5281" s="28"/>
      <c r="R5281" s="21" t="s">
        <v>77</v>
      </c>
      <c r="S5281" s="25" t="s">
        <v>1222</v>
      </c>
      <c r="T5281" s="21" t="s">
        <v>53</v>
      </c>
      <c r="U5281" s="21" t="s">
        <v>6097</v>
      </c>
      <c r="V5281" s="46">
        <v>1</v>
      </c>
      <c r="W5281" s="26">
        <f t="shared" si="4141"/>
        <v>1</v>
      </c>
      <c r="Y5281" s="21">
        <v>12</v>
      </c>
      <c r="Z5281" s="22">
        <f t="shared" si="4155"/>
        <v>888</v>
      </c>
      <c r="AA5281" s="20" t="s">
        <v>5794</v>
      </c>
      <c r="AB5281" s="22"/>
      <c r="AC5281" s="22">
        <v>1</v>
      </c>
      <c r="AD5281" s="22"/>
      <c r="AE5281" s="22">
        <f t="shared" si="4179"/>
        <v>888</v>
      </c>
      <c r="AF5281" s="22">
        <f t="shared" si="4143"/>
        <v>888</v>
      </c>
      <c r="AG5281" s="20"/>
      <c r="AH5281" s="22"/>
      <c r="AI5281" s="22"/>
      <c r="AJ5281" s="22">
        <f>N5281</f>
        <v>888</v>
      </c>
      <c r="AK5281" s="22">
        <f>IF(O5281="(传统)XDSL",VLOOKUP(S5281,[2]直销续费率明细!C:I,7,FALSE)*1,IF(O5281="GPON+XDSL",VLOOKUP(S5281,[2]直销续费率明细!C:I,7,FALSE)*1,VLOOKUP(S5281,[2]直销续费率明细!C:I,5,FALSE)*1))</f>
        <v>-40</v>
      </c>
      <c r="AL5281" s="22" t="s">
        <v>1300</v>
      </c>
      <c r="AM5281" s="22"/>
      <c r="AN5281" s="22"/>
      <c r="AO5281" s="22" t="s">
        <v>2216</v>
      </c>
      <c r="AP5281" s="22" t="s">
        <v>1301</v>
      </c>
      <c r="AS5281" s="20">
        <f>IF(Y5281&gt;=10,VLOOKUP(U5281,[2]提成计算!B:T,19,FALSE),VLOOKUP(U5281,[2]提成计算!B:T,18,FALSE))</f>
        <v>0.09</v>
      </c>
      <c r="AT5281" s="20">
        <f t="shared" ref="AT5281" si="4185">IF(AD5281*AS5281&gt;0,AD5281*AS5281,AE5281*AS5281)</f>
        <v>79.92</v>
      </c>
      <c r="AU5281" s="20">
        <f t="shared" ref="AU5281" si="4186">IF(AND(AK5281&lt;0,AK5281+AT5281&lt;0),-AT5281,AK5281)</f>
        <v>-40</v>
      </c>
    </row>
    <row r="5282" spans="1:47" x14ac:dyDescent="0.15">
      <c r="A5282" s="21" t="s">
        <v>1273</v>
      </c>
      <c r="B5282" s="22" t="s">
        <v>918</v>
      </c>
      <c r="C5282" s="22" t="s">
        <v>1178</v>
      </c>
      <c r="D5282" s="22" t="s">
        <v>1183</v>
      </c>
      <c r="E5282" s="22" t="s">
        <v>1193</v>
      </c>
      <c r="F5282" s="22" t="s">
        <v>1250</v>
      </c>
      <c r="G5282" s="22" t="s">
        <v>6639</v>
      </c>
      <c r="I5282" s="22">
        <v>15118308158</v>
      </c>
      <c r="J5282" s="22" t="s">
        <v>1268</v>
      </c>
      <c r="K5282" s="22" t="s">
        <v>1224</v>
      </c>
      <c r="L5282" s="22" t="s">
        <v>1358</v>
      </c>
      <c r="M5282" s="22">
        <v>1088</v>
      </c>
      <c r="N5282" s="22">
        <v>1088</v>
      </c>
      <c r="O5282" s="22" t="s">
        <v>927</v>
      </c>
      <c r="P5282" s="22" t="s">
        <v>50</v>
      </c>
      <c r="Q5282" s="28"/>
      <c r="R5282" s="21" t="s">
        <v>77</v>
      </c>
      <c r="S5282" s="21"/>
      <c r="T5282" s="21" t="s">
        <v>53</v>
      </c>
      <c r="U5282" s="21" t="s">
        <v>5933</v>
      </c>
      <c r="V5282" s="46">
        <v>1</v>
      </c>
      <c r="W5282" s="26">
        <f t="shared" si="4141"/>
        <v>1</v>
      </c>
      <c r="X5282" s="26">
        <f t="shared" si="4142"/>
        <v>1</v>
      </c>
      <c r="Y5282" s="21">
        <v>10</v>
      </c>
      <c r="Z5282" s="22">
        <f t="shared" si="4155"/>
        <v>1088</v>
      </c>
      <c r="AA5282" s="20" t="s">
        <v>2218</v>
      </c>
      <c r="AB5282" s="22"/>
      <c r="AC5282" s="22">
        <v>1</v>
      </c>
      <c r="AD5282" s="22"/>
      <c r="AE5282" s="22">
        <f t="shared" si="4179"/>
        <v>1088</v>
      </c>
      <c r="AF5282" s="22">
        <f t="shared" si="4143"/>
        <v>1088</v>
      </c>
      <c r="AG5282" s="20">
        <f>N5282</f>
        <v>1088</v>
      </c>
      <c r="AH5282" s="20" t="str">
        <f>VLOOKUP(U5282,[1]提成计算!B:I,8,FALSE)</f>
        <v xml:space="preserve"> </v>
      </c>
      <c r="AI5282" s="20"/>
      <c r="AJ5282" s="22"/>
      <c r="AK5282" s="22"/>
      <c r="AM5282" s="22"/>
      <c r="AN5282" s="22"/>
      <c r="AO5282" s="22" t="s">
        <v>5792</v>
      </c>
      <c r="AP5282" s="22" t="s">
        <v>1301</v>
      </c>
      <c r="AS5282" s="20"/>
      <c r="AT5282" s="20"/>
      <c r="AU5282" s="20"/>
    </row>
    <row r="5283" spans="1:47" x14ac:dyDescent="0.15">
      <c r="A5283" s="21" t="s">
        <v>1273</v>
      </c>
      <c r="B5283" s="22" t="s">
        <v>918</v>
      </c>
      <c r="C5283" s="22" t="s">
        <v>1178</v>
      </c>
      <c r="D5283" s="22" t="s">
        <v>1189</v>
      </c>
      <c r="E5283" s="22" t="s">
        <v>1400</v>
      </c>
      <c r="F5283" s="22" t="s">
        <v>1250</v>
      </c>
      <c r="G5283" s="22" t="s">
        <v>6640</v>
      </c>
      <c r="I5283" s="22">
        <v>13653815620</v>
      </c>
      <c r="J5283" s="22" t="s">
        <v>924</v>
      </c>
      <c r="K5283" s="22" t="s">
        <v>115</v>
      </c>
      <c r="L5283" s="22" t="s">
        <v>2119</v>
      </c>
      <c r="M5283" s="22">
        <v>768</v>
      </c>
      <c r="N5283" s="22">
        <v>768</v>
      </c>
      <c r="O5283" s="22" t="s">
        <v>927</v>
      </c>
      <c r="P5283" s="22" t="s">
        <v>50</v>
      </c>
      <c r="Q5283" s="28"/>
      <c r="R5283" s="21" t="s">
        <v>117</v>
      </c>
      <c r="S5283" s="25" t="s">
        <v>1201</v>
      </c>
      <c r="T5283" s="21" t="s">
        <v>53</v>
      </c>
      <c r="U5283" s="21" t="s">
        <v>5936</v>
      </c>
      <c r="V5283" s="46">
        <v>1</v>
      </c>
      <c r="W5283" s="26">
        <f t="shared" si="4141"/>
        <v>1</v>
      </c>
      <c r="Y5283" s="21">
        <v>4</v>
      </c>
      <c r="Z5283" s="22">
        <f t="shared" si="4155"/>
        <v>768</v>
      </c>
      <c r="AA5283" s="20" t="s">
        <v>5794</v>
      </c>
      <c r="AB5283" s="22">
        <v>1</v>
      </c>
      <c r="AC5283" s="22"/>
      <c r="AD5283" s="22">
        <f>N5283</f>
        <v>768</v>
      </c>
      <c r="AE5283" s="22"/>
      <c r="AF5283" s="22">
        <f t="shared" si="4143"/>
        <v>768</v>
      </c>
      <c r="AG5283" s="20"/>
      <c r="AH5283" s="22"/>
      <c r="AI5283" s="22"/>
      <c r="AJ5283" s="22">
        <f t="shared" ref="AJ5283:AJ5284" si="4187">N5283</f>
        <v>768</v>
      </c>
      <c r="AK5283" s="22">
        <f>IF(O5283="(传统)XDSL",VLOOKUP(S5283,[2]直销续费率明细!C:I,7,FALSE)*1,IF(O5283="GPON+XDSL",VLOOKUP(S5283,[2]直销续费率明细!C:I,7,FALSE)*1,VLOOKUP(S5283,[2]直销续费率明细!C:I,5,FALSE)*1))</f>
        <v>-40</v>
      </c>
      <c r="AL5283" s="22" t="s">
        <v>1309</v>
      </c>
      <c r="AM5283" s="22"/>
      <c r="AN5283" s="22"/>
      <c r="AO5283" s="22" t="s">
        <v>5792</v>
      </c>
      <c r="AP5283" s="22" t="s">
        <v>1301</v>
      </c>
      <c r="AS5283" s="20">
        <f>IF(Y5283&gt;=10,VLOOKUP(U5283,[2]提成计算!B:T,19,FALSE),VLOOKUP(U5283,[2]提成计算!B:T,18,FALSE))</f>
        <v>0.08</v>
      </c>
      <c r="AT5283" s="20">
        <f t="shared" ref="AT5283:AT5284" si="4188">IF(AD5283*AS5283&gt;0,AD5283*AS5283,AE5283*AS5283)</f>
        <v>61.44</v>
      </c>
      <c r="AU5283" s="20">
        <f t="shared" ref="AU5283:AU5284" si="4189">IF(AND(AK5283&lt;0,AK5283+AT5283&lt;0),-AT5283,AK5283)</f>
        <v>-40</v>
      </c>
    </row>
    <row r="5284" spans="1:47" x14ac:dyDescent="0.15">
      <c r="A5284" s="21" t="s">
        <v>1273</v>
      </c>
      <c r="B5284" s="22" t="s">
        <v>918</v>
      </c>
      <c r="C5284" s="22" t="s">
        <v>1178</v>
      </c>
      <c r="D5284" s="22" t="s">
        <v>1183</v>
      </c>
      <c r="E5284" s="22" t="s">
        <v>1677</v>
      </c>
      <c r="F5284" s="22" t="s">
        <v>1250</v>
      </c>
      <c r="G5284" s="22" t="s">
        <v>6641</v>
      </c>
      <c r="I5284" s="22">
        <v>13527904471</v>
      </c>
      <c r="J5284" s="22" t="s">
        <v>924</v>
      </c>
      <c r="K5284" s="22" t="s">
        <v>6450</v>
      </c>
      <c r="L5284" s="22" t="s">
        <v>1299</v>
      </c>
      <c r="M5284" s="22">
        <v>888</v>
      </c>
      <c r="N5284" s="22">
        <v>888</v>
      </c>
      <c r="O5284" s="22" t="s">
        <v>927</v>
      </c>
      <c r="P5284" s="22" t="s">
        <v>50</v>
      </c>
      <c r="Q5284" s="28"/>
      <c r="R5284" s="21" t="s">
        <v>77</v>
      </c>
      <c r="S5284" s="25" t="s">
        <v>1222</v>
      </c>
      <c r="T5284" s="21" t="s">
        <v>6173</v>
      </c>
      <c r="U5284" s="21" t="s">
        <v>6451</v>
      </c>
      <c r="V5284" s="46">
        <v>1</v>
      </c>
      <c r="W5284" s="26">
        <f t="shared" si="4141"/>
        <v>1</v>
      </c>
      <c r="Y5284" s="21">
        <v>12</v>
      </c>
      <c r="Z5284" s="22">
        <f t="shared" si="4155"/>
        <v>888</v>
      </c>
      <c r="AA5284" s="20" t="s">
        <v>5794</v>
      </c>
      <c r="AB5284" s="22"/>
      <c r="AC5284" s="22">
        <v>1</v>
      </c>
      <c r="AD5284" s="22"/>
      <c r="AE5284" s="22">
        <f t="shared" ref="AE5284:AE5286" si="4190">N5284</f>
        <v>888</v>
      </c>
      <c r="AF5284" s="22">
        <f t="shared" si="4143"/>
        <v>888</v>
      </c>
      <c r="AG5284" s="20"/>
      <c r="AH5284" s="22"/>
      <c r="AI5284" s="22"/>
      <c r="AJ5284" s="22">
        <f t="shared" si="4187"/>
        <v>888</v>
      </c>
      <c r="AK5284" s="22">
        <f>IF(O5284="(传统)XDSL",VLOOKUP(S5284,[2]直销续费率明细!C:I,7,FALSE)*1,IF(O5284="GPON+XDSL",VLOOKUP(S5284,[2]直销续费率明细!C:I,7,FALSE)*1,VLOOKUP(S5284,[2]直销续费率明细!C:I,5,FALSE)*1))</f>
        <v>-40</v>
      </c>
      <c r="AL5284" s="22" t="s">
        <v>1309</v>
      </c>
      <c r="AM5284" s="22"/>
      <c r="AN5284" s="22"/>
      <c r="AO5284" s="22" t="s">
        <v>5792</v>
      </c>
      <c r="AP5284" s="22" t="s">
        <v>1301</v>
      </c>
      <c r="AS5284" s="20">
        <f>IF(Y5284&gt;=10,VLOOKUP(U5284,[2]提成计算!B:T,19,FALSE),VLOOKUP(U5284,[2]提成计算!B:T,18,FALSE))</f>
        <v>0.1</v>
      </c>
      <c r="AT5284" s="20">
        <f t="shared" si="4188"/>
        <v>88.800000000000011</v>
      </c>
      <c r="AU5284" s="20">
        <f t="shared" si="4189"/>
        <v>-40</v>
      </c>
    </row>
    <row r="5285" spans="1:47" x14ac:dyDescent="0.15">
      <c r="A5285" s="21" t="s">
        <v>1273</v>
      </c>
      <c r="B5285" s="22" t="s">
        <v>918</v>
      </c>
      <c r="C5285" s="22" t="s">
        <v>1178</v>
      </c>
      <c r="D5285" s="22" t="s">
        <v>1183</v>
      </c>
      <c r="E5285" s="22" t="s">
        <v>1622</v>
      </c>
      <c r="F5285" s="22" t="s">
        <v>1250</v>
      </c>
      <c r="G5285" s="22" t="s">
        <v>6642</v>
      </c>
      <c r="I5285" s="22">
        <v>13862954307</v>
      </c>
      <c r="J5285" s="22" t="s">
        <v>1268</v>
      </c>
      <c r="K5285" s="22" t="s">
        <v>5853</v>
      </c>
      <c r="L5285" s="22" t="s">
        <v>1358</v>
      </c>
      <c r="M5285" s="22">
        <v>1088</v>
      </c>
      <c r="N5285" s="22">
        <v>1088</v>
      </c>
      <c r="O5285" s="22" t="s">
        <v>927</v>
      </c>
      <c r="P5285" s="22" t="s">
        <v>50</v>
      </c>
      <c r="Q5285" s="28"/>
      <c r="R5285" s="21" t="s">
        <v>77</v>
      </c>
      <c r="S5285" s="21"/>
      <c r="T5285" s="21" t="s">
        <v>53</v>
      </c>
      <c r="U5285" s="21" t="s">
        <v>5901</v>
      </c>
      <c r="V5285" s="46">
        <v>1</v>
      </c>
      <c r="W5285" s="26">
        <f t="shared" si="4141"/>
        <v>1</v>
      </c>
      <c r="X5285" s="26">
        <f t="shared" si="4142"/>
        <v>1</v>
      </c>
      <c r="Y5285" s="21">
        <v>10</v>
      </c>
      <c r="Z5285" s="22">
        <f t="shared" si="4155"/>
        <v>1088</v>
      </c>
      <c r="AA5285" s="20" t="s">
        <v>5794</v>
      </c>
      <c r="AB5285" s="22"/>
      <c r="AC5285" s="22">
        <v>1</v>
      </c>
      <c r="AD5285" s="22"/>
      <c r="AE5285" s="22">
        <f t="shared" si="4190"/>
        <v>1088</v>
      </c>
      <c r="AF5285" s="22">
        <f t="shared" si="4143"/>
        <v>1088</v>
      </c>
      <c r="AG5285" s="20">
        <f>N5285</f>
        <v>1088</v>
      </c>
      <c r="AH5285" s="20" t="str">
        <f>VLOOKUP(U5285,[1]提成计算!B:I,8,FALSE)</f>
        <v xml:space="preserve"> </v>
      </c>
      <c r="AI5285" s="20"/>
      <c r="AJ5285" s="22"/>
      <c r="AK5285" s="22"/>
      <c r="AM5285" s="22"/>
      <c r="AN5285" s="22"/>
      <c r="AO5285" s="22" t="s">
        <v>2216</v>
      </c>
      <c r="AP5285" s="22" t="s">
        <v>1301</v>
      </c>
      <c r="AS5285" s="20"/>
      <c r="AT5285" s="20"/>
      <c r="AU5285" s="20"/>
    </row>
    <row r="5286" spans="1:47" x14ac:dyDescent="0.15">
      <c r="A5286" s="21" t="s">
        <v>1273</v>
      </c>
      <c r="B5286" s="22" t="s">
        <v>918</v>
      </c>
      <c r="C5286" s="22" t="s">
        <v>1178</v>
      </c>
      <c r="D5286" s="22" t="s">
        <v>1179</v>
      </c>
      <c r="E5286" s="22" t="s">
        <v>6141</v>
      </c>
      <c r="F5286" s="22" t="s">
        <v>1250</v>
      </c>
      <c r="G5286" s="22" t="s">
        <v>6643</v>
      </c>
      <c r="I5286" s="22">
        <v>13423809788</v>
      </c>
      <c r="J5286" s="22" t="s">
        <v>924</v>
      </c>
      <c r="K5286" s="22" t="s">
        <v>146</v>
      </c>
      <c r="L5286" s="22" t="s">
        <v>1299</v>
      </c>
      <c r="M5286" s="22">
        <v>888</v>
      </c>
      <c r="N5286" s="22">
        <v>888</v>
      </c>
      <c r="O5286" s="22" t="s">
        <v>927</v>
      </c>
      <c r="P5286" s="22" t="s">
        <v>50</v>
      </c>
      <c r="Q5286" s="28"/>
      <c r="R5286" s="21" t="s">
        <v>147</v>
      </c>
      <c r="S5286" s="25" t="s">
        <v>1182</v>
      </c>
      <c r="T5286" s="21" t="s">
        <v>53</v>
      </c>
      <c r="U5286" s="21" t="s">
        <v>6213</v>
      </c>
      <c r="V5286" s="46">
        <v>1</v>
      </c>
      <c r="W5286" s="26">
        <f t="shared" si="4141"/>
        <v>1</v>
      </c>
      <c r="Y5286" s="21">
        <v>12</v>
      </c>
      <c r="Z5286" s="22">
        <f t="shared" si="4155"/>
        <v>888</v>
      </c>
      <c r="AA5286" s="20" t="s">
        <v>2218</v>
      </c>
      <c r="AB5286" s="22"/>
      <c r="AC5286" s="22">
        <v>1</v>
      </c>
      <c r="AD5286" s="22"/>
      <c r="AE5286" s="22">
        <f t="shared" si="4190"/>
        <v>888</v>
      </c>
      <c r="AF5286" s="22">
        <f t="shared" si="4143"/>
        <v>888</v>
      </c>
      <c r="AG5286" s="20"/>
      <c r="AH5286" s="22"/>
      <c r="AI5286" s="22"/>
      <c r="AJ5286" s="22">
        <f>N5286</f>
        <v>888</v>
      </c>
      <c r="AK5286" s="22">
        <f>IF(O5286="(传统)XDSL",VLOOKUP(S5286,[2]直销续费率明细!C:I,7,FALSE)*1,IF(O5286="GPON+XDSL",VLOOKUP(S5286,[2]直销续费率明细!C:I,7,FALSE)*1,VLOOKUP(S5286,[2]直销续费率明细!C:I,5,FALSE)*1))</f>
        <v>15</v>
      </c>
      <c r="AL5286" s="22" t="s">
        <v>1300</v>
      </c>
      <c r="AM5286" s="22"/>
      <c r="AN5286" s="22"/>
      <c r="AO5286" s="22" t="s">
        <v>5792</v>
      </c>
      <c r="AP5286" s="22" t="s">
        <v>1301</v>
      </c>
      <c r="AS5286" s="20">
        <f>IF(Y5286&gt;=10,VLOOKUP(U5286,[2]提成计算!B:T,19,FALSE),VLOOKUP(U5286,[2]提成计算!B:T,18,FALSE))</f>
        <v>0.09</v>
      </c>
      <c r="AT5286" s="20">
        <f t="shared" ref="AT5286" si="4191">IF(AD5286*AS5286&gt;0,AD5286*AS5286,AE5286*AS5286)</f>
        <v>79.92</v>
      </c>
      <c r="AU5286" s="20">
        <f t="shared" ref="AU5286" si="4192">IF(AND(AK5286&lt;0,AK5286+AT5286&lt;0),-AT5286,AK5286)</f>
        <v>15</v>
      </c>
    </row>
    <row r="5287" spans="1:47" x14ac:dyDescent="0.15">
      <c r="A5287" s="21" t="s">
        <v>1273</v>
      </c>
      <c r="B5287" s="22" t="s">
        <v>918</v>
      </c>
      <c r="C5287" s="22" t="s">
        <v>1178</v>
      </c>
      <c r="D5287" s="22" t="s">
        <v>1183</v>
      </c>
      <c r="E5287" s="22" t="s">
        <v>1184</v>
      </c>
      <c r="F5287" s="22" t="s">
        <v>1250</v>
      </c>
      <c r="G5287" s="22" t="s">
        <v>6597</v>
      </c>
      <c r="I5287" s="22">
        <v>15211777018</v>
      </c>
      <c r="J5287" s="22" t="s">
        <v>1500</v>
      </c>
      <c r="K5287" s="22" t="s">
        <v>174</v>
      </c>
      <c r="L5287" s="22" t="s">
        <v>1277</v>
      </c>
      <c r="M5287" s="22">
        <v>-1082</v>
      </c>
      <c r="N5287" s="22">
        <v>-1082</v>
      </c>
      <c r="O5287" s="22" t="s">
        <v>927</v>
      </c>
      <c r="P5287" s="22" t="s">
        <v>1910</v>
      </c>
      <c r="Q5287" s="28"/>
      <c r="R5287" s="21" t="s">
        <v>77</v>
      </c>
      <c r="S5287" s="21"/>
      <c r="T5287" s="21" t="s">
        <v>5850</v>
      </c>
      <c r="U5287" s="21"/>
      <c r="V5287" s="46"/>
      <c r="Y5287" s="21">
        <v>2</v>
      </c>
      <c r="Z5287" s="22">
        <f t="shared" si="4155"/>
        <v>-1082</v>
      </c>
      <c r="AA5287" s="20" t="s">
        <v>1911</v>
      </c>
      <c r="AB5287" s="22"/>
      <c r="AC5287" s="22"/>
      <c r="AD5287" s="22"/>
      <c r="AE5287" s="22"/>
      <c r="AF5287" s="22"/>
      <c r="AG5287" s="20"/>
      <c r="AH5287" s="22"/>
      <c r="AI5287" s="22"/>
      <c r="AJ5287" s="22"/>
      <c r="AK5287" s="22"/>
      <c r="AM5287" s="22"/>
      <c r="AN5287" s="22"/>
      <c r="AO5287" s="22" t="s">
        <v>5792</v>
      </c>
      <c r="AP5287" s="22">
        <v>0</v>
      </c>
      <c r="AS5287" s="20"/>
      <c r="AT5287" s="20"/>
      <c r="AU5287" s="20"/>
    </row>
    <row r="5288" spans="1:47" x14ac:dyDescent="0.15">
      <c r="A5288" s="21" t="s">
        <v>1273</v>
      </c>
      <c r="B5288" s="22" t="s">
        <v>918</v>
      </c>
      <c r="C5288" s="22" t="s">
        <v>1178</v>
      </c>
      <c r="D5288" s="22" t="s">
        <v>1183</v>
      </c>
      <c r="E5288" s="22" t="s">
        <v>5975</v>
      </c>
      <c r="F5288" s="22" t="s">
        <v>1250</v>
      </c>
      <c r="G5288" s="22" t="s">
        <v>6644</v>
      </c>
      <c r="I5288" s="22">
        <v>13986997500</v>
      </c>
      <c r="J5288" s="22" t="s">
        <v>924</v>
      </c>
      <c r="K5288" s="22" t="s">
        <v>5853</v>
      </c>
      <c r="L5288" s="22" t="s">
        <v>1299</v>
      </c>
      <c r="M5288" s="22">
        <v>888</v>
      </c>
      <c r="N5288" s="22">
        <v>888</v>
      </c>
      <c r="O5288" s="22" t="s">
        <v>927</v>
      </c>
      <c r="P5288" s="22" t="s">
        <v>50</v>
      </c>
      <c r="Q5288" s="28"/>
      <c r="R5288" s="21" t="s">
        <v>77</v>
      </c>
      <c r="S5288" s="25" t="s">
        <v>1222</v>
      </c>
      <c r="T5288" s="21" t="s">
        <v>53</v>
      </c>
      <c r="U5288" s="21" t="s">
        <v>5901</v>
      </c>
      <c r="V5288" s="46">
        <v>1</v>
      </c>
      <c r="W5288" s="26">
        <f t="shared" ref="W5288:W5296" si="4193">V5288</f>
        <v>1</v>
      </c>
      <c r="Y5288" s="21">
        <v>12</v>
      </c>
      <c r="Z5288" s="22">
        <f t="shared" si="4155"/>
        <v>888</v>
      </c>
      <c r="AA5288" s="20" t="s">
        <v>5794</v>
      </c>
      <c r="AB5288" s="22"/>
      <c r="AC5288" s="22">
        <v>1</v>
      </c>
      <c r="AD5288" s="22"/>
      <c r="AE5288" s="22">
        <f t="shared" ref="AE5288:AE5296" si="4194">N5288</f>
        <v>888</v>
      </c>
      <c r="AF5288" s="22">
        <f t="shared" ref="AF5288:AF5296" si="4195">N5288</f>
        <v>888</v>
      </c>
      <c r="AG5288" s="20"/>
      <c r="AH5288" s="22"/>
      <c r="AI5288" s="22"/>
      <c r="AJ5288" s="22">
        <f t="shared" ref="AJ5288:AJ5290" si="4196">N5288</f>
        <v>888</v>
      </c>
      <c r="AK5288" s="22">
        <f>IF(O5288="(传统)XDSL",VLOOKUP(S5288,[2]直销续费率明细!C:I,7,FALSE)*1,IF(O5288="GPON+XDSL",VLOOKUP(S5288,[2]直销续费率明细!C:I,7,FALSE)*1,VLOOKUP(S5288,[2]直销续费率明细!C:I,5,FALSE)*1))</f>
        <v>-40</v>
      </c>
      <c r="AL5288" s="22" t="s">
        <v>1309</v>
      </c>
      <c r="AM5288" s="22"/>
      <c r="AN5288" s="22"/>
      <c r="AO5288" s="22" t="s">
        <v>2216</v>
      </c>
      <c r="AP5288" s="22" t="s">
        <v>1301</v>
      </c>
      <c r="AS5288" s="20">
        <f>IF(Y5288&gt;=10,VLOOKUP(U5288,[2]提成计算!B:T,19,FALSE),VLOOKUP(U5288,[2]提成计算!B:T,18,FALSE))</f>
        <v>0.1</v>
      </c>
      <c r="AT5288" s="20">
        <f t="shared" ref="AT5288:AT5290" si="4197">IF(AD5288*AS5288&gt;0,AD5288*AS5288,AE5288*AS5288)</f>
        <v>88.800000000000011</v>
      </c>
      <c r="AU5288" s="20">
        <f t="shared" ref="AU5288:AU5290" si="4198">IF(AND(AK5288&lt;0,AK5288+AT5288&lt;0),-AT5288,AK5288)</f>
        <v>-40</v>
      </c>
    </row>
    <row r="5289" spans="1:47" x14ac:dyDescent="0.15">
      <c r="A5289" s="21" t="s">
        <v>1273</v>
      </c>
      <c r="B5289" s="22" t="s">
        <v>918</v>
      </c>
      <c r="C5289" s="22" t="s">
        <v>1178</v>
      </c>
      <c r="D5289" s="22" t="s">
        <v>1183</v>
      </c>
      <c r="E5289" s="22" t="s">
        <v>5975</v>
      </c>
      <c r="F5289" s="22" t="s">
        <v>1250</v>
      </c>
      <c r="G5289" s="22" t="s">
        <v>6644</v>
      </c>
      <c r="I5289" s="22">
        <v>13986997501</v>
      </c>
      <c r="J5289" s="22" t="s">
        <v>924</v>
      </c>
      <c r="K5289" s="22" t="s">
        <v>5853</v>
      </c>
      <c r="L5289" s="22" t="s">
        <v>1299</v>
      </c>
      <c r="M5289" s="22">
        <v>888</v>
      </c>
      <c r="N5289" s="22">
        <v>888</v>
      </c>
      <c r="O5289" s="22" t="s">
        <v>927</v>
      </c>
      <c r="P5289" s="22" t="s">
        <v>50</v>
      </c>
      <c r="Q5289" s="28"/>
      <c r="R5289" s="21" t="s">
        <v>77</v>
      </c>
      <c r="S5289" s="25" t="s">
        <v>1222</v>
      </c>
      <c r="T5289" s="21" t="s">
        <v>53</v>
      </c>
      <c r="U5289" s="21" t="s">
        <v>5903</v>
      </c>
      <c r="V5289" s="46">
        <v>1</v>
      </c>
      <c r="W5289" s="26">
        <f t="shared" si="4193"/>
        <v>1</v>
      </c>
      <c r="Y5289" s="21">
        <v>12</v>
      </c>
      <c r="Z5289" s="22">
        <f t="shared" si="4155"/>
        <v>888</v>
      </c>
      <c r="AA5289" s="20" t="s">
        <v>2218</v>
      </c>
      <c r="AB5289" s="22"/>
      <c r="AC5289" s="22">
        <v>1</v>
      </c>
      <c r="AD5289" s="22"/>
      <c r="AE5289" s="22">
        <f t="shared" si="4194"/>
        <v>888</v>
      </c>
      <c r="AF5289" s="22">
        <f t="shared" si="4195"/>
        <v>888</v>
      </c>
      <c r="AG5289" s="20"/>
      <c r="AH5289" s="22"/>
      <c r="AI5289" s="22"/>
      <c r="AJ5289" s="22">
        <f t="shared" si="4196"/>
        <v>888</v>
      </c>
      <c r="AK5289" s="22">
        <f>IF(O5289="(传统)XDSL",VLOOKUP(S5289,[2]直销续费率明细!C:I,7,FALSE)*1,IF(O5289="GPON+XDSL",VLOOKUP(S5289,[2]直销续费率明细!C:I,7,FALSE)*1,VLOOKUP(S5289,[2]直销续费率明细!C:I,5,FALSE)*1))</f>
        <v>-40</v>
      </c>
      <c r="AL5289" s="22" t="s">
        <v>1300</v>
      </c>
      <c r="AM5289" s="22"/>
      <c r="AN5289" s="22"/>
      <c r="AO5289" s="22" t="s">
        <v>2216</v>
      </c>
      <c r="AP5289" s="22" t="s">
        <v>1301</v>
      </c>
      <c r="AS5289" s="20">
        <f>IF(Y5289&gt;=10,VLOOKUP(U5289,[2]提成计算!B:T,19,FALSE),VLOOKUP(U5289,[2]提成计算!B:T,18,FALSE))</f>
        <v>0.1</v>
      </c>
      <c r="AT5289" s="20">
        <f t="shared" si="4197"/>
        <v>88.800000000000011</v>
      </c>
      <c r="AU5289" s="20">
        <f t="shared" si="4198"/>
        <v>-40</v>
      </c>
    </row>
    <row r="5290" spans="1:47" x14ac:dyDescent="0.15">
      <c r="A5290" s="21" t="s">
        <v>1273</v>
      </c>
      <c r="B5290" s="22" t="s">
        <v>918</v>
      </c>
      <c r="C5290" s="22" t="s">
        <v>1178</v>
      </c>
      <c r="D5290" s="22" t="s">
        <v>1189</v>
      </c>
      <c r="E5290" s="22" t="s">
        <v>1190</v>
      </c>
      <c r="F5290" s="22" t="s">
        <v>1250</v>
      </c>
      <c r="G5290" s="22" t="s">
        <v>6645</v>
      </c>
      <c r="I5290" s="22">
        <v>13790384339</v>
      </c>
      <c r="J5290" s="22" t="s">
        <v>924</v>
      </c>
      <c r="K5290" s="22" t="s">
        <v>390</v>
      </c>
      <c r="L5290" s="22" t="s">
        <v>1299</v>
      </c>
      <c r="M5290" s="22">
        <v>888</v>
      </c>
      <c r="N5290" s="22">
        <v>888</v>
      </c>
      <c r="O5290" s="22" t="s">
        <v>927</v>
      </c>
      <c r="P5290" s="22" t="s">
        <v>50</v>
      </c>
      <c r="Q5290" s="28"/>
      <c r="R5290" s="21" t="s">
        <v>117</v>
      </c>
      <c r="S5290" s="25" t="s">
        <v>1192</v>
      </c>
      <c r="T5290" s="21" t="s">
        <v>53</v>
      </c>
      <c r="U5290" s="21" t="s">
        <v>6280</v>
      </c>
      <c r="V5290" s="46">
        <v>1</v>
      </c>
      <c r="W5290" s="26">
        <f t="shared" si="4193"/>
        <v>1</v>
      </c>
      <c r="Y5290" s="21">
        <v>12</v>
      </c>
      <c r="Z5290" s="22">
        <f t="shared" si="4155"/>
        <v>888</v>
      </c>
      <c r="AA5290" s="20" t="s">
        <v>2218</v>
      </c>
      <c r="AB5290" s="22"/>
      <c r="AC5290" s="22">
        <v>1</v>
      </c>
      <c r="AD5290" s="22"/>
      <c r="AE5290" s="22">
        <f t="shared" si="4194"/>
        <v>888</v>
      </c>
      <c r="AF5290" s="22">
        <f t="shared" si="4195"/>
        <v>888</v>
      </c>
      <c r="AG5290" s="20"/>
      <c r="AH5290" s="22"/>
      <c r="AI5290" s="22"/>
      <c r="AJ5290" s="22">
        <f t="shared" si="4196"/>
        <v>888</v>
      </c>
      <c r="AK5290" s="22">
        <f>IF(O5290="(传统)XDSL",VLOOKUP(S5290,[2]直销续费率明细!C:I,7,FALSE)*1,IF(O5290="GPON+XDSL",VLOOKUP(S5290,[2]直销续费率明细!C:I,7,FALSE)*1,VLOOKUP(S5290,[2]直销续费率明细!C:I,5,FALSE)*1))</f>
        <v>-40</v>
      </c>
      <c r="AL5290" s="22" t="s">
        <v>1309</v>
      </c>
      <c r="AM5290" s="22"/>
      <c r="AN5290" s="22"/>
      <c r="AO5290" s="22" t="s">
        <v>2216</v>
      </c>
      <c r="AP5290" s="22" t="s">
        <v>1301</v>
      </c>
      <c r="AS5290" s="20">
        <f>IF(Y5290&gt;=10,VLOOKUP(U5290,[2]提成计算!B:T,19,FALSE),VLOOKUP(U5290,[2]提成计算!B:T,18,FALSE))</f>
        <v>0.09</v>
      </c>
      <c r="AT5290" s="20">
        <f t="shared" si="4197"/>
        <v>79.92</v>
      </c>
      <c r="AU5290" s="20">
        <f t="shared" si="4198"/>
        <v>-40</v>
      </c>
    </row>
    <row r="5291" spans="1:47" x14ac:dyDescent="0.15">
      <c r="A5291" s="21" t="s">
        <v>1273</v>
      </c>
      <c r="B5291" s="22" t="s">
        <v>918</v>
      </c>
      <c r="C5291" s="22" t="s">
        <v>1178</v>
      </c>
      <c r="D5291" s="22" t="s">
        <v>1189</v>
      </c>
      <c r="E5291" s="22" t="s">
        <v>6007</v>
      </c>
      <c r="F5291" s="22" t="s">
        <v>1250</v>
      </c>
      <c r="G5291" s="22" t="s">
        <v>6646</v>
      </c>
      <c r="I5291" s="22">
        <v>15674590607</v>
      </c>
      <c r="J5291" s="22" t="s">
        <v>1268</v>
      </c>
      <c r="K5291" s="22" t="s">
        <v>390</v>
      </c>
      <c r="L5291" s="22" t="s">
        <v>1358</v>
      </c>
      <c r="M5291" s="22">
        <v>1088</v>
      </c>
      <c r="N5291" s="22">
        <v>1088</v>
      </c>
      <c r="O5291" s="22" t="s">
        <v>927</v>
      </c>
      <c r="P5291" s="22" t="s">
        <v>50</v>
      </c>
      <c r="Q5291" s="28"/>
      <c r="R5291" s="21" t="s">
        <v>117</v>
      </c>
      <c r="S5291" s="21"/>
      <c r="T5291" s="21" t="s">
        <v>53</v>
      </c>
      <c r="U5291" s="21" t="s">
        <v>6280</v>
      </c>
      <c r="V5291" s="46">
        <v>1</v>
      </c>
      <c r="W5291" s="26">
        <f t="shared" si="4193"/>
        <v>1</v>
      </c>
      <c r="X5291" s="26">
        <f t="shared" ref="X5291:X5296" si="4199">V5291</f>
        <v>1</v>
      </c>
      <c r="Y5291" s="21">
        <v>10</v>
      </c>
      <c r="Z5291" s="22">
        <f t="shared" si="4155"/>
        <v>1088</v>
      </c>
      <c r="AA5291" s="20" t="s">
        <v>5794</v>
      </c>
      <c r="AB5291" s="22"/>
      <c r="AC5291" s="22">
        <v>1</v>
      </c>
      <c r="AD5291" s="22"/>
      <c r="AE5291" s="22">
        <f t="shared" si="4194"/>
        <v>1088</v>
      </c>
      <c r="AF5291" s="22">
        <f t="shared" si="4195"/>
        <v>1088</v>
      </c>
      <c r="AG5291" s="20">
        <f t="shared" ref="AG5291:AG5292" si="4200">N5291</f>
        <v>1088</v>
      </c>
      <c r="AH5291" s="20" t="str">
        <f>VLOOKUP(U5291,[1]提成计算!B:I,8,FALSE)</f>
        <v>否</v>
      </c>
      <c r="AI5291" s="20"/>
      <c r="AJ5291" s="22"/>
      <c r="AK5291" s="22"/>
      <c r="AM5291" s="22"/>
      <c r="AN5291" s="22"/>
      <c r="AO5291" s="22" t="s">
        <v>5792</v>
      </c>
      <c r="AP5291" s="22" t="s">
        <v>1301</v>
      </c>
      <c r="AS5291" s="20"/>
      <c r="AT5291" s="20"/>
      <c r="AU5291" s="20"/>
    </row>
    <row r="5292" spans="1:47" x14ac:dyDescent="0.15">
      <c r="A5292" s="21" t="s">
        <v>1273</v>
      </c>
      <c r="B5292" s="22" t="s">
        <v>918</v>
      </c>
      <c r="C5292" s="22" t="s">
        <v>1178</v>
      </c>
      <c r="D5292" s="22" t="s">
        <v>1183</v>
      </c>
      <c r="E5292" s="22" t="s">
        <v>1677</v>
      </c>
      <c r="F5292" s="22" t="s">
        <v>1250</v>
      </c>
      <c r="G5292" s="22" t="s">
        <v>6647</v>
      </c>
      <c r="I5292" s="22">
        <v>15925813816</v>
      </c>
      <c r="J5292" s="22" t="s">
        <v>1268</v>
      </c>
      <c r="K5292" s="22" t="s">
        <v>5853</v>
      </c>
      <c r="L5292" s="22" t="s">
        <v>1358</v>
      </c>
      <c r="M5292" s="22">
        <v>1088</v>
      </c>
      <c r="N5292" s="22">
        <v>1088</v>
      </c>
      <c r="O5292" s="22" t="s">
        <v>927</v>
      </c>
      <c r="P5292" s="22" t="s">
        <v>50</v>
      </c>
      <c r="Q5292" s="28"/>
      <c r="R5292" s="21" t="s">
        <v>77</v>
      </c>
      <c r="S5292" s="21"/>
      <c r="T5292" s="21" t="s">
        <v>53</v>
      </c>
      <c r="U5292" s="21" t="s">
        <v>5901</v>
      </c>
      <c r="V5292" s="46">
        <v>1</v>
      </c>
      <c r="W5292" s="26">
        <f t="shared" si="4193"/>
        <v>1</v>
      </c>
      <c r="X5292" s="26">
        <f t="shared" si="4199"/>
        <v>1</v>
      </c>
      <c r="Y5292" s="21">
        <v>10</v>
      </c>
      <c r="Z5292" s="22">
        <f t="shared" si="4155"/>
        <v>1088</v>
      </c>
      <c r="AA5292" s="20" t="s">
        <v>5794</v>
      </c>
      <c r="AB5292" s="22"/>
      <c r="AC5292" s="22">
        <v>1</v>
      </c>
      <c r="AD5292" s="22"/>
      <c r="AE5292" s="22">
        <f t="shared" si="4194"/>
        <v>1088</v>
      </c>
      <c r="AF5292" s="22">
        <f t="shared" si="4195"/>
        <v>1088</v>
      </c>
      <c r="AG5292" s="20">
        <f t="shared" si="4200"/>
        <v>1088</v>
      </c>
      <c r="AH5292" s="20" t="str">
        <f>VLOOKUP(U5292,[1]提成计算!B:I,8,FALSE)</f>
        <v xml:space="preserve"> </v>
      </c>
      <c r="AI5292" s="20"/>
      <c r="AJ5292" s="22"/>
      <c r="AK5292" s="22"/>
      <c r="AM5292" s="22"/>
      <c r="AN5292" s="22"/>
      <c r="AO5292" s="22" t="s">
        <v>5792</v>
      </c>
      <c r="AP5292" s="22" t="s">
        <v>1301</v>
      </c>
      <c r="AS5292" s="20"/>
      <c r="AT5292" s="20"/>
      <c r="AU5292" s="20"/>
    </row>
    <row r="5293" spans="1:47" x14ac:dyDescent="0.15">
      <c r="A5293" s="21" t="s">
        <v>1273</v>
      </c>
      <c r="B5293" s="22" t="s">
        <v>918</v>
      </c>
      <c r="C5293" s="22" t="s">
        <v>1178</v>
      </c>
      <c r="D5293" s="22" t="s">
        <v>1183</v>
      </c>
      <c r="E5293" s="22" t="s">
        <v>1193</v>
      </c>
      <c r="F5293" s="22" t="s">
        <v>1250</v>
      </c>
      <c r="G5293" s="22" t="s">
        <v>6648</v>
      </c>
      <c r="I5293" s="22">
        <v>13544777569</v>
      </c>
      <c r="J5293" s="22" t="s">
        <v>924</v>
      </c>
      <c r="K5293" s="22" t="s">
        <v>1214</v>
      </c>
      <c r="L5293" s="22" t="s">
        <v>1299</v>
      </c>
      <c r="M5293" s="22">
        <v>888</v>
      </c>
      <c r="N5293" s="22">
        <v>888</v>
      </c>
      <c r="O5293" s="22" t="s">
        <v>927</v>
      </c>
      <c r="P5293" s="22" t="s">
        <v>50</v>
      </c>
      <c r="Q5293" s="28"/>
      <c r="R5293" s="21" t="s">
        <v>77</v>
      </c>
      <c r="S5293" s="25" t="s">
        <v>1196</v>
      </c>
      <c r="T5293" s="21" t="s">
        <v>53</v>
      </c>
      <c r="U5293" s="21" t="s">
        <v>5917</v>
      </c>
      <c r="V5293" s="46">
        <v>1</v>
      </c>
      <c r="W5293" s="26">
        <f t="shared" si="4193"/>
        <v>1</v>
      </c>
      <c r="Y5293" s="21">
        <v>12</v>
      </c>
      <c r="Z5293" s="22">
        <f t="shared" si="4155"/>
        <v>888</v>
      </c>
      <c r="AA5293" s="20" t="s">
        <v>5794</v>
      </c>
      <c r="AB5293" s="22"/>
      <c r="AC5293" s="22">
        <v>1</v>
      </c>
      <c r="AD5293" s="22"/>
      <c r="AE5293" s="22">
        <f t="shared" si="4194"/>
        <v>888</v>
      </c>
      <c r="AF5293" s="22">
        <f t="shared" si="4195"/>
        <v>888</v>
      </c>
      <c r="AG5293" s="20"/>
      <c r="AH5293" s="22"/>
      <c r="AI5293" s="22"/>
      <c r="AJ5293" s="22">
        <f t="shared" ref="AJ5293:AJ5294" si="4201">N5293</f>
        <v>888</v>
      </c>
      <c r="AK5293" s="22">
        <f>IF(O5293="(传统)XDSL",VLOOKUP(S5293,[2]直销续费率明细!C:I,7,FALSE)*1,IF(O5293="GPON+XDSL",VLOOKUP(S5293,[2]直销续费率明细!C:I,7,FALSE)*1,VLOOKUP(S5293,[2]直销续费率明细!C:I,5,FALSE)*1))</f>
        <v>-40</v>
      </c>
      <c r="AL5293" s="22" t="s">
        <v>1300</v>
      </c>
      <c r="AM5293" s="22"/>
      <c r="AN5293" s="22"/>
      <c r="AO5293" s="22" t="s">
        <v>5792</v>
      </c>
      <c r="AP5293" s="22" t="s">
        <v>1301</v>
      </c>
      <c r="AS5293" s="20">
        <f>IF(Y5293&gt;=10,VLOOKUP(U5293,[2]提成计算!B:T,19,FALSE),VLOOKUP(U5293,[2]提成计算!B:T,18,FALSE))</f>
        <v>0.09</v>
      </c>
      <c r="AT5293" s="20">
        <f t="shared" ref="AT5293:AT5294" si="4202">IF(AD5293*AS5293&gt;0,AD5293*AS5293,AE5293*AS5293)</f>
        <v>79.92</v>
      </c>
      <c r="AU5293" s="20">
        <f t="shared" ref="AU5293:AU5294" si="4203">IF(AND(AK5293&lt;0,AK5293+AT5293&lt;0),-AT5293,AK5293)</f>
        <v>-40</v>
      </c>
    </row>
    <row r="5294" spans="1:47" x14ac:dyDescent="0.15">
      <c r="A5294" s="21" t="s">
        <v>1273</v>
      </c>
      <c r="B5294" s="22" t="s">
        <v>918</v>
      </c>
      <c r="C5294" s="22" t="s">
        <v>1178</v>
      </c>
      <c r="D5294" s="22" t="s">
        <v>1189</v>
      </c>
      <c r="E5294" s="22" t="s">
        <v>1837</v>
      </c>
      <c r="F5294" s="22" t="s">
        <v>1250</v>
      </c>
      <c r="G5294" s="22" t="s">
        <v>6649</v>
      </c>
      <c r="I5294" s="22">
        <v>13925793618</v>
      </c>
      <c r="J5294" s="22" t="s">
        <v>924</v>
      </c>
      <c r="K5294" s="22" t="s">
        <v>115</v>
      </c>
      <c r="L5294" s="22" t="s">
        <v>1299</v>
      </c>
      <c r="M5294" s="22">
        <v>888</v>
      </c>
      <c r="N5294" s="22">
        <v>888</v>
      </c>
      <c r="O5294" s="22" t="s">
        <v>927</v>
      </c>
      <c r="P5294" s="22" t="s">
        <v>50</v>
      </c>
      <c r="Q5294" s="28"/>
      <c r="R5294" s="21" t="s">
        <v>117</v>
      </c>
      <c r="S5294" s="25" t="s">
        <v>1201</v>
      </c>
      <c r="T5294" s="21" t="s">
        <v>53</v>
      </c>
      <c r="U5294" s="21" t="s">
        <v>5936</v>
      </c>
      <c r="V5294" s="46">
        <v>1</v>
      </c>
      <c r="W5294" s="26">
        <f t="shared" si="4193"/>
        <v>1</v>
      </c>
      <c r="Y5294" s="21">
        <v>12</v>
      </c>
      <c r="Z5294" s="22">
        <f t="shared" si="4155"/>
        <v>888</v>
      </c>
      <c r="AA5294" s="20" t="s">
        <v>5794</v>
      </c>
      <c r="AB5294" s="22"/>
      <c r="AC5294" s="22">
        <v>1</v>
      </c>
      <c r="AD5294" s="22"/>
      <c r="AE5294" s="22">
        <f t="shared" si="4194"/>
        <v>888</v>
      </c>
      <c r="AF5294" s="22">
        <f t="shared" si="4195"/>
        <v>888</v>
      </c>
      <c r="AG5294" s="20"/>
      <c r="AH5294" s="22"/>
      <c r="AI5294" s="22"/>
      <c r="AJ5294" s="22">
        <f t="shared" si="4201"/>
        <v>888</v>
      </c>
      <c r="AK5294" s="22">
        <f>IF(O5294="(传统)XDSL",VLOOKUP(S5294,[2]直销续费率明细!C:I,7,FALSE)*1,IF(O5294="GPON+XDSL",VLOOKUP(S5294,[2]直销续费率明细!C:I,7,FALSE)*1,VLOOKUP(S5294,[2]直销续费率明细!C:I,5,FALSE)*1))</f>
        <v>-40</v>
      </c>
      <c r="AL5294" s="22" t="s">
        <v>1300</v>
      </c>
      <c r="AM5294" s="22"/>
      <c r="AN5294" s="22"/>
      <c r="AO5294" s="22" t="s">
        <v>5792</v>
      </c>
      <c r="AP5294" s="22" t="s">
        <v>1301</v>
      </c>
      <c r="AS5294" s="20">
        <f>IF(Y5294&gt;=10,VLOOKUP(U5294,[2]提成计算!B:T,19,FALSE),VLOOKUP(U5294,[2]提成计算!B:T,18,FALSE))</f>
        <v>0.12</v>
      </c>
      <c r="AT5294" s="20">
        <f t="shared" si="4202"/>
        <v>106.56</v>
      </c>
      <c r="AU5294" s="20">
        <f t="shared" si="4203"/>
        <v>-40</v>
      </c>
    </row>
    <row r="5295" spans="1:47" x14ac:dyDescent="0.15">
      <c r="A5295" s="21" t="s">
        <v>1273</v>
      </c>
      <c r="B5295" s="22" t="s">
        <v>918</v>
      </c>
      <c r="C5295" s="22" t="s">
        <v>1178</v>
      </c>
      <c r="D5295" s="22" t="s">
        <v>1183</v>
      </c>
      <c r="E5295" s="22" t="s">
        <v>1885</v>
      </c>
      <c r="F5295" s="22" t="s">
        <v>1250</v>
      </c>
      <c r="G5295" s="22" t="s">
        <v>6650</v>
      </c>
      <c r="I5295" s="22">
        <v>13826628888</v>
      </c>
      <c r="J5295" s="22" t="s">
        <v>1268</v>
      </c>
      <c r="K5295" s="22" t="s">
        <v>1224</v>
      </c>
      <c r="L5295" s="22" t="s">
        <v>1898</v>
      </c>
      <c r="M5295" s="22">
        <v>1398</v>
      </c>
      <c r="N5295" s="22">
        <v>1398</v>
      </c>
      <c r="O5295" s="22" t="s">
        <v>927</v>
      </c>
      <c r="P5295" s="22" t="s">
        <v>50</v>
      </c>
      <c r="Q5295" s="28"/>
      <c r="R5295" s="21" t="s">
        <v>77</v>
      </c>
      <c r="S5295" s="21"/>
      <c r="T5295" s="21" t="s">
        <v>53</v>
      </c>
      <c r="U5295" s="21" t="s">
        <v>5994</v>
      </c>
      <c r="V5295" s="46">
        <v>1</v>
      </c>
      <c r="W5295" s="26">
        <f t="shared" si="4193"/>
        <v>1</v>
      </c>
      <c r="X5295" s="26">
        <f t="shared" si="4199"/>
        <v>1</v>
      </c>
      <c r="Y5295" s="21">
        <v>20</v>
      </c>
      <c r="Z5295" s="22">
        <f t="shared" si="4155"/>
        <v>1398</v>
      </c>
      <c r="AA5295" s="20" t="s">
        <v>5794</v>
      </c>
      <c r="AB5295" s="22"/>
      <c r="AC5295" s="22">
        <v>1</v>
      </c>
      <c r="AD5295" s="22"/>
      <c r="AE5295" s="22">
        <f t="shared" si="4194"/>
        <v>1398</v>
      </c>
      <c r="AF5295" s="22">
        <f t="shared" si="4195"/>
        <v>1398</v>
      </c>
      <c r="AG5295" s="20">
        <f t="shared" ref="AG5295:AG5296" si="4204">N5295</f>
        <v>1398</v>
      </c>
      <c r="AH5295" s="20" t="str">
        <f>VLOOKUP(U5295,[1]提成计算!B:I,8,FALSE)</f>
        <v xml:space="preserve"> </v>
      </c>
      <c r="AI5295" s="20"/>
      <c r="AJ5295" s="22"/>
      <c r="AK5295" s="22"/>
      <c r="AM5295" s="22"/>
      <c r="AN5295" s="22"/>
      <c r="AO5295" s="22" t="s">
        <v>5792</v>
      </c>
      <c r="AP5295" s="22" t="s">
        <v>1301</v>
      </c>
      <c r="AS5295" s="20"/>
      <c r="AT5295" s="20"/>
      <c r="AU5295" s="20"/>
    </row>
    <row r="5296" spans="1:47" x14ac:dyDescent="0.15">
      <c r="A5296" s="21" t="s">
        <v>1273</v>
      </c>
      <c r="B5296" s="22" t="s">
        <v>918</v>
      </c>
      <c r="C5296" s="22" t="s">
        <v>1178</v>
      </c>
      <c r="D5296" s="22" t="s">
        <v>1189</v>
      </c>
      <c r="E5296" s="22" t="s">
        <v>1190</v>
      </c>
      <c r="F5296" s="22" t="s">
        <v>1250</v>
      </c>
      <c r="G5296" s="22" t="s">
        <v>6651</v>
      </c>
      <c r="I5296" s="22">
        <v>13415866398</v>
      </c>
      <c r="J5296" s="22" t="s">
        <v>1268</v>
      </c>
      <c r="K5296" s="22" t="s">
        <v>390</v>
      </c>
      <c r="L5296" s="22" t="s">
        <v>1358</v>
      </c>
      <c r="M5296" s="22">
        <v>1088</v>
      </c>
      <c r="N5296" s="22">
        <v>1088</v>
      </c>
      <c r="O5296" s="22" t="s">
        <v>927</v>
      </c>
      <c r="P5296" s="22" t="s">
        <v>50</v>
      </c>
      <c r="Q5296" s="28"/>
      <c r="R5296" s="21" t="s">
        <v>117</v>
      </c>
      <c r="S5296" s="21"/>
      <c r="T5296" s="21" t="s">
        <v>53</v>
      </c>
      <c r="U5296" s="21" t="s">
        <v>5999</v>
      </c>
      <c r="V5296" s="46">
        <v>1</v>
      </c>
      <c r="W5296" s="26">
        <f t="shared" si="4193"/>
        <v>1</v>
      </c>
      <c r="X5296" s="26">
        <f t="shared" si="4199"/>
        <v>1</v>
      </c>
      <c r="Y5296" s="21">
        <v>10</v>
      </c>
      <c r="Z5296" s="22">
        <f t="shared" si="4155"/>
        <v>1088</v>
      </c>
      <c r="AA5296" s="20" t="s">
        <v>5794</v>
      </c>
      <c r="AB5296" s="22"/>
      <c r="AC5296" s="22">
        <v>1</v>
      </c>
      <c r="AD5296" s="22"/>
      <c r="AE5296" s="22">
        <f t="shared" si="4194"/>
        <v>1088</v>
      </c>
      <c r="AF5296" s="22">
        <f t="shared" si="4195"/>
        <v>1088</v>
      </c>
      <c r="AG5296" s="20">
        <f t="shared" si="4204"/>
        <v>1088</v>
      </c>
      <c r="AH5296" s="20" t="str">
        <f>VLOOKUP(U5296,[1]提成计算!B:I,8,FALSE)</f>
        <v>否</v>
      </c>
      <c r="AI5296" s="20"/>
      <c r="AJ5296" s="22"/>
      <c r="AK5296" s="22"/>
      <c r="AM5296" s="22"/>
      <c r="AN5296" s="22"/>
      <c r="AO5296" s="22" t="s">
        <v>5792</v>
      </c>
      <c r="AP5296" s="22" t="s">
        <v>1301</v>
      </c>
      <c r="AS5296" s="20"/>
      <c r="AT5296" s="20"/>
      <c r="AU5296" s="20"/>
    </row>
    <row r="5297" spans="1:47" x14ac:dyDescent="0.15">
      <c r="A5297" s="21" t="s">
        <v>1273</v>
      </c>
      <c r="B5297" s="22" t="s">
        <v>918</v>
      </c>
      <c r="C5297" s="22" t="s">
        <v>1178</v>
      </c>
      <c r="D5297" s="22" t="s">
        <v>1183</v>
      </c>
      <c r="E5297" s="22" t="s">
        <v>1184</v>
      </c>
      <c r="F5297" s="22" t="s">
        <v>1250</v>
      </c>
      <c r="G5297" s="22" t="s">
        <v>6618</v>
      </c>
      <c r="I5297" s="22">
        <v>13532912208</v>
      </c>
      <c r="J5297" s="22" t="s">
        <v>1500</v>
      </c>
      <c r="K5297" s="22" t="s">
        <v>6652</v>
      </c>
      <c r="L5297" s="22" t="s">
        <v>1277</v>
      </c>
      <c r="M5297" s="22">
        <v>-1244</v>
      </c>
      <c r="N5297" s="22">
        <v>-1244</v>
      </c>
      <c r="O5297" s="22" t="s">
        <v>927</v>
      </c>
      <c r="P5297" s="22" t="s">
        <v>1910</v>
      </c>
      <c r="Q5297" s="28"/>
      <c r="R5297" s="21" t="s">
        <v>77</v>
      </c>
      <c r="S5297" s="21"/>
      <c r="T5297" s="21" t="s">
        <v>6173</v>
      </c>
      <c r="U5297" s="21" t="s">
        <v>5912</v>
      </c>
      <c r="V5297" s="46"/>
      <c r="Y5297" s="21">
        <v>2</v>
      </c>
      <c r="Z5297" s="22">
        <f t="shared" si="4155"/>
        <v>-1244</v>
      </c>
      <c r="AA5297" s="20" t="s">
        <v>1911</v>
      </c>
      <c r="AB5297" s="22"/>
      <c r="AC5297" s="22"/>
      <c r="AD5297" s="22"/>
      <c r="AE5297" s="22"/>
      <c r="AF5297" s="22"/>
      <c r="AG5297" s="20"/>
      <c r="AH5297" s="22"/>
      <c r="AI5297" s="22"/>
      <c r="AJ5297" s="22"/>
      <c r="AK5297" s="22"/>
      <c r="AM5297" s="22"/>
      <c r="AN5297" s="22"/>
      <c r="AO5297" s="22" t="s">
        <v>5792</v>
      </c>
      <c r="AP5297" s="22">
        <v>0</v>
      </c>
      <c r="AS5297" s="20"/>
      <c r="AT5297" s="20"/>
      <c r="AU5297" s="20"/>
    </row>
    <row r="5298" spans="1:47" x14ac:dyDescent="0.15">
      <c r="A5298" s="21" t="s">
        <v>1273</v>
      </c>
      <c r="B5298" s="22" t="s">
        <v>918</v>
      </c>
      <c r="C5298" s="22" t="s">
        <v>1178</v>
      </c>
      <c r="D5298" s="22" t="s">
        <v>1189</v>
      </c>
      <c r="E5298" s="22" t="s">
        <v>1190</v>
      </c>
      <c r="F5298" s="22" t="s">
        <v>1250</v>
      </c>
      <c r="G5298" s="22" t="s">
        <v>6653</v>
      </c>
      <c r="I5298" s="22">
        <v>13924391871</v>
      </c>
      <c r="J5298" s="22" t="s">
        <v>1268</v>
      </c>
      <c r="K5298" s="22" t="s">
        <v>390</v>
      </c>
      <c r="L5298" s="22" t="s">
        <v>1358</v>
      </c>
      <c r="M5298" s="22">
        <v>1088</v>
      </c>
      <c r="N5298" s="22">
        <v>1088</v>
      </c>
      <c r="O5298" s="22" t="s">
        <v>927</v>
      </c>
      <c r="P5298" s="22" t="s">
        <v>50</v>
      </c>
      <c r="Q5298" s="28"/>
      <c r="R5298" s="21" t="s">
        <v>117</v>
      </c>
      <c r="S5298" s="21"/>
      <c r="T5298" s="21" t="s">
        <v>53</v>
      </c>
      <c r="U5298" s="21" t="s">
        <v>5999</v>
      </c>
      <c r="V5298" s="46">
        <v>1</v>
      </c>
      <c r="W5298" s="26">
        <f t="shared" ref="W5298:W5361" si="4205">V5298</f>
        <v>1</v>
      </c>
      <c r="X5298" s="26">
        <f t="shared" ref="X5298:X5361" si="4206">V5298</f>
        <v>1</v>
      </c>
      <c r="Y5298" s="21">
        <v>10</v>
      </c>
      <c r="Z5298" s="22">
        <f t="shared" si="4155"/>
        <v>1088</v>
      </c>
      <c r="AA5298" s="20" t="s">
        <v>5794</v>
      </c>
      <c r="AB5298" s="22"/>
      <c r="AC5298" s="22">
        <v>1</v>
      </c>
      <c r="AD5298" s="22"/>
      <c r="AE5298" s="22">
        <f>N5298</f>
        <v>1088</v>
      </c>
      <c r="AF5298" s="22">
        <f t="shared" ref="AF5298:AF5361" si="4207">N5298</f>
        <v>1088</v>
      </c>
      <c r="AG5298" s="20">
        <f>N5298</f>
        <v>1088</v>
      </c>
      <c r="AH5298" s="20" t="str">
        <f>VLOOKUP(U5298,[1]提成计算!B:I,8,FALSE)</f>
        <v>否</v>
      </c>
      <c r="AI5298" s="20"/>
      <c r="AJ5298" s="22"/>
      <c r="AK5298" s="22"/>
      <c r="AM5298" s="22"/>
      <c r="AN5298" s="22"/>
      <c r="AO5298" s="22" t="s">
        <v>5792</v>
      </c>
      <c r="AP5298" s="22" t="s">
        <v>1301</v>
      </c>
      <c r="AS5298" s="20"/>
      <c r="AT5298" s="20"/>
      <c r="AU5298" s="20"/>
    </row>
    <row r="5299" spans="1:47" x14ac:dyDescent="0.15">
      <c r="A5299" s="21" t="s">
        <v>1273</v>
      </c>
      <c r="B5299" s="22" t="s">
        <v>918</v>
      </c>
      <c r="C5299" s="22" t="s">
        <v>1178</v>
      </c>
      <c r="D5299" s="22" t="s">
        <v>1189</v>
      </c>
      <c r="E5299" s="22" t="s">
        <v>1190</v>
      </c>
      <c r="F5299" s="22" t="s">
        <v>1250</v>
      </c>
      <c r="G5299" s="22" t="s">
        <v>6654</v>
      </c>
      <c r="I5299" s="22">
        <v>13762798208</v>
      </c>
      <c r="J5299" s="22" t="s">
        <v>924</v>
      </c>
      <c r="K5299" s="22" t="s">
        <v>390</v>
      </c>
      <c r="L5299" s="22" t="s">
        <v>2119</v>
      </c>
      <c r="M5299" s="22">
        <v>768</v>
      </c>
      <c r="N5299" s="22">
        <v>768</v>
      </c>
      <c r="O5299" s="22" t="s">
        <v>927</v>
      </c>
      <c r="P5299" s="22" t="s">
        <v>50</v>
      </c>
      <c r="Q5299" s="28"/>
      <c r="R5299" s="21" t="s">
        <v>117</v>
      </c>
      <c r="S5299" s="25" t="s">
        <v>1192</v>
      </c>
      <c r="T5299" s="21" t="s">
        <v>53</v>
      </c>
      <c r="U5299" s="21" t="s">
        <v>5999</v>
      </c>
      <c r="V5299" s="46">
        <v>1</v>
      </c>
      <c r="W5299" s="26">
        <f t="shared" si="4205"/>
        <v>1</v>
      </c>
      <c r="Y5299" s="21">
        <v>4</v>
      </c>
      <c r="Z5299" s="22">
        <f t="shared" si="4155"/>
        <v>768</v>
      </c>
      <c r="AA5299" s="20" t="s">
        <v>5794</v>
      </c>
      <c r="AB5299" s="22">
        <v>1</v>
      </c>
      <c r="AC5299" s="22"/>
      <c r="AD5299" s="22">
        <f>N5299</f>
        <v>768</v>
      </c>
      <c r="AE5299" s="22"/>
      <c r="AF5299" s="22">
        <f t="shared" si="4207"/>
        <v>768</v>
      </c>
      <c r="AG5299" s="20"/>
      <c r="AH5299" s="22"/>
      <c r="AI5299" s="22"/>
      <c r="AJ5299" s="22">
        <f t="shared" ref="AJ5299:AJ5303" si="4208">N5299</f>
        <v>768</v>
      </c>
      <c r="AK5299" s="22">
        <f>IF(O5299="(传统)XDSL",VLOOKUP(S5299,[2]直销续费率明细!C:I,7,FALSE)*1,IF(O5299="GPON+XDSL",VLOOKUP(S5299,[2]直销续费率明细!C:I,7,FALSE)*1,VLOOKUP(S5299,[2]直销续费率明细!C:I,5,FALSE)*1))</f>
        <v>-40</v>
      </c>
      <c r="AL5299" s="22" t="s">
        <v>1300</v>
      </c>
      <c r="AM5299" s="22"/>
      <c r="AN5299" s="22"/>
      <c r="AO5299" s="22" t="s">
        <v>5792</v>
      </c>
      <c r="AP5299" s="22" t="s">
        <v>1301</v>
      </c>
      <c r="AS5299" s="20">
        <f>IF(Y5299&gt;=10,VLOOKUP(U5299,[2]提成计算!B:T,19,FALSE),VLOOKUP(U5299,[2]提成计算!B:T,18,FALSE))</f>
        <v>0.06</v>
      </c>
      <c r="AT5299" s="20">
        <f t="shared" ref="AT5299:AT5303" si="4209">IF(AD5299*AS5299&gt;0,AD5299*AS5299,AE5299*AS5299)</f>
        <v>46.08</v>
      </c>
      <c r="AU5299" s="20">
        <f t="shared" ref="AU5299:AU5303" si="4210">IF(AND(AK5299&lt;0,AK5299+AT5299&lt;0),-AT5299,AK5299)</f>
        <v>-40</v>
      </c>
    </row>
    <row r="5300" spans="1:47" x14ac:dyDescent="0.15">
      <c r="A5300" s="21" t="s">
        <v>1273</v>
      </c>
      <c r="B5300" s="22" t="s">
        <v>918</v>
      </c>
      <c r="C5300" s="22" t="s">
        <v>1178</v>
      </c>
      <c r="D5300" s="22" t="s">
        <v>1183</v>
      </c>
      <c r="E5300" s="22" t="s">
        <v>1184</v>
      </c>
      <c r="F5300" s="22" t="s">
        <v>1250</v>
      </c>
      <c r="G5300" s="22" t="s">
        <v>6655</v>
      </c>
      <c r="I5300" s="22">
        <v>15016839880</v>
      </c>
      <c r="J5300" s="22" t="s">
        <v>924</v>
      </c>
      <c r="K5300" s="22" t="s">
        <v>6172</v>
      </c>
      <c r="L5300" s="22" t="s">
        <v>1299</v>
      </c>
      <c r="M5300" s="22">
        <v>888</v>
      </c>
      <c r="N5300" s="22">
        <v>888</v>
      </c>
      <c r="O5300" s="22" t="s">
        <v>927</v>
      </c>
      <c r="P5300" s="22" t="s">
        <v>50</v>
      </c>
      <c r="Q5300" s="28"/>
      <c r="R5300" s="21" t="s">
        <v>77</v>
      </c>
      <c r="S5300" s="25" t="s">
        <v>1187</v>
      </c>
      <c r="T5300" s="21" t="s">
        <v>6173</v>
      </c>
      <c r="U5300" s="21" t="s">
        <v>6174</v>
      </c>
      <c r="V5300" s="46">
        <v>1</v>
      </c>
      <c r="W5300" s="26">
        <f t="shared" si="4205"/>
        <v>1</v>
      </c>
      <c r="Y5300" s="21">
        <v>12</v>
      </c>
      <c r="Z5300" s="22">
        <f t="shared" si="4155"/>
        <v>888</v>
      </c>
      <c r="AA5300" s="20" t="s">
        <v>5794</v>
      </c>
      <c r="AB5300" s="22"/>
      <c r="AC5300" s="22">
        <v>1</v>
      </c>
      <c r="AD5300" s="22"/>
      <c r="AE5300" s="22">
        <f t="shared" ref="AE5300:AE5301" si="4211">N5300</f>
        <v>888</v>
      </c>
      <c r="AF5300" s="22">
        <f t="shared" si="4207"/>
        <v>888</v>
      </c>
      <c r="AG5300" s="20"/>
      <c r="AH5300" s="22"/>
      <c r="AI5300" s="22"/>
      <c r="AJ5300" s="22">
        <f t="shared" si="4208"/>
        <v>888</v>
      </c>
      <c r="AK5300" s="22">
        <f>IF(O5300="(传统)XDSL",VLOOKUP(S5300,[2]直销续费率明细!C:I,7,FALSE)*1,IF(O5300="GPON+XDSL",VLOOKUP(S5300,[2]直销续费率明细!C:I,7,FALSE)*1,VLOOKUP(S5300,[2]直销续费率明细!C:I,5,FALSE)*1))</f>
        <v>-40</v>
      </c>
      <c r="AL5300" s="22" t="s">
        <v>1309</v>
      </c>
      <c r="AM5300" s="22"/>
      <c r="AN5300" s="22"/>
      <c r="AO5300" s="22" t="s">
        <v>5792</v>
      </c>
      <c r="AP5300" s="22" t="s">
        <v>1301</v>
      </c>
      <c r="AS5300" s="20">
        <f>IF(Y5300&gt;=10,VLOOKUP(U5300,[2]提成计算!B:T,19,FALSE),VLOOKUP(U5300,[2]提成计算!B:T,18,FALSE))</f>
        <v>0.1</v>
      </c>
      <c r="AT5300" s="20">
        <f t="shared" si="4209"/>
        <v>88.800000000000011</v>
      </c>
      <c r="AU5300" s="20">
        <f t="shared" si="4210"/>
        <v>-40</v>
      </c>
    </row>
    <row r="5301" spans="1:47" x14ac:dyDescent="0.15">
      <c r="A5301" s="21" t="s">
        <v>1273</v>
      </c>
      <c r="B5301" s="22" t="s">
        <v>918</v>
      </c>
      <c r="C5301" s="22" t="s">
        <v>1178</v>
      </c>
      <c r="D5301" s="22" t="s">
        <v>1183</v>
      </c>
      <c r="E5301" s="22" t="s">
        <v>1193</v>
      </c>
      <c r="F5301" s="22" t="s">
        <v>1250</v>
      </c>
      <c r="G5301" s="22" t="s">
        <v>6656</v>
      </c>
      <c r="I5301" s="22">
        <v>15818203804</v>
      </c>
      <c r="J5301" s="22" t="s">
        <v>924</v>
      </c>
      <c r="K5301" s="22" t="s">
        <v>1214</v>
      </c>
      <c r="L5301" s="22" t="s">
        <v>1299</v>
      </c>
      <c r="M5301" s="22">
        <v>888</v>
      </c>
      <c r="N5301" s="22">
        <v>888</v>
      </c>
      <c r="O5301" s="22" t="s">
        <v>927</v>
      </c>
      <c r="P5301" s="22" t="s">
        <v>50</v>
      </c>
      <c r="Q5301" s="28"/>
      <c r="R5301" s="21" t="s">
        <v>77</v>
      </c>
      <c r="S5301" s="25" t="s">
        <v>1196</v>
      </c>
      <c r="T5301" s="21" t="s">
        <v>53</v>
      </c>
      <c r="U5301" s="21" t="s">
        <v>5917</v>
      </c>
      <c r="V5301" s="46">
        <v>1</v>
      </c>
      <c r="W5301" s="26">
        <f t="shared" si="4205"/>
        <v>1</v>
      </c>
      <c r="Y5301" s="21">
        <v>12</v>
      </c>
      <c r="Z5301" s="22">
        <f t="shared" si="4155"/>
        <v>888</v>
      </c>
      <c r="AA5301" s="20" t="s">
        <v>5794</v>
      </c>
      <c r="AB5301" s="22"/>
      <c r="AC5301" s="22">
        <v>1</v>
      </c>
      <c r="AD5301" s="22"/>
      <c r="AE5301" s="22">
        <f t="shared" si="4211"/>
        <v>888</v>
      </c>
      <c r="AF5301" s="22">
        <f t="shared" si="4207"/>
        <v>888</v>
      </c>
      <c r="AG5301" s="20"/>
      <c r="AH5301" s="22"/>
      <c r="AI5301" s="22"/>
      <c r="AJ5301" s="22">
        <f t="shared" si="4208"/>
        <v>888</v>
      </c>
      <c r="AK5301" s="22">
        <f>IF(O5301="(传统)XDSL",VLOOKUP(S5301,[2]直销续费率明细!C:I,7,FALSE)*1,IF(O5301="GPON+XDSL",VLOOKUP(S5301,[2]直销续费率明细!C:I,7,FALSE)*1,VLOOKUP(S5301,[2]直销续费率明细!C:I,5,FALSE)*1))</f>
        <v>-40</v>
      </c>
      <c r="AL5301" s="22" t="s">
        <v>1300</v>
      </c>
      <c r="AM5301" s="22"/>
      <c r="AN5301" s="22"/>
      <c r="AO5301" s="22" t="s">
        <v>5792</v>
      </c>
      <c r="AP5301" s="22" t="s">
        <v>1301</v>
      </c>
      <c r="AS5301" s="20">
        <f>IF(Y5301&gt;=10,VLOOKUP(U5301,[2]提成计算!B:T,19,FALSE),VLOOKUP(U5301,[2]提成计算!B:T,18,FALSE))</f>
        <v>0.09</v>
      </c>
      <c r="AT5301" s="20">
        <f t="shared" si="4209"/>
        <v>79.92</v>
      </c>
      <c r="AU5301" s="20">
        <f t="shared" si="4210"/>
        <v>-40</v>
      </c>
    </row>
    <row r="5302" spans="1:47" x14ac:dyDescent="0.15">
      <c r="A5302" s="21" t="s">
        <v>1273</v>
      </c>
      <c r="B5302" s="22" t="s">
        <v>918</v>
      </c>
      <c r="C5302" s="22" t="s">
        <v>1178</v>
      </c>
      <c r="D5302" s="22" t="s">
        <v>1179</v>
      </c>
      <c r="E5302" s="22" t="s">
        <v>1240</v>
      </c>
      <c r="F5302" s="22" t="s">
        <v>1250</v>
      </c>
      <c r="G5302" s="22" t="s">
        <v>1887</v>
      </c>
      <c r="I5302" s="22">
        <v>15989627547</v>
      </c>
      <c r="J5302" s="22" t="s">
        <v>924</v>
      </c>
      <c r="K5302" s="22" t="s">
        <v>146</v>
      </c>
      <c r="L5302" s="22" t="s">
        <v>1918</v>
      </c>
      <c r="M5302" s="22">
        <v>680</v>
      </c>
      <c r="N5302" s="22">
        <v>680</v>
      </c>
      <c r="O5302" s="22" t="s">
        <v>1262</v>
      </c>
      <c r="P5302" s="22" t="s">
        <v>50</v>
      </c>
      <c r="Q5302" s="28"/>
      <c r="R5302" s="21" t="s">
        <v>147</v>
      </c>
      <c r="S5302" s="25" t="s">
        <v>1234</v>
      </c>
      <c r="T5302" s="21" t="s">
        <v>53</v>
      </c>
      <c r="U5302" s="21" t="s">
        <v>5899</v>
      </c>
      <c r="V5302" s="46">
        <v>1</v>
      </c>
      <c r="W5302" s="26">
        <f t="shared" si="4205"/>
        <v>1</v>
      </c>
      <c r="Y5302" s="21">
        <v>4</v>
      </c>
      <c r="Z5302" s="22">
        <f t="shared" si="4155"/>
        <v>680</v>
      </c>
      <c r="AA5302" s="20" t="s">
        <v>5794</v>
      </c>
      <c r="AB5302" s="22">
        <v>1</v>
      </c>
      <c r="AC5302" s="22"/>
      <c r="AD5302" s="22">
        <f t="shared" ref="AD5302:AD5303" si="4212">N5302</f>
        <v>680</v>
      </c>
      <c r="AE5302" s="22"/>
      <c r="AF5302" s="22">
        <f t="shared" si="4207"/>
        <v>680</v>
      </c>
      <c r="AG5302" s="20"/>
      <c r="AH5302" s="22"/>
      <c r="AI5302" s="22"/>
      <c r="AJ5302" s="22">
        <f t="shared" si="4208"/>
        <v>680</v>
      </c>
      <c r="AK5302" s="22">
        <f>IF(O5302="(传统)XDSL",VLOOKUP(S5302,[2]直销续费率明细!C:I,7,FALSE)*1,IF(O5302="GPON+XDSL",VLOOKUP(S5302,[2]直销续费率明细!C:I,7,FALSE)*1,VLOOKUP(S5302,[2]直销续费率明细!C:I,5,FALSE)*1))</f>
        <v>25</v>
      </c>
      <c r="AL5302" s="22" t="s">
        <v>1309</v>
      </c>
      <c r="AM5302" s="22"/>
      <c r="AN5302" s="22"/>
      <c r="AO5302" s="22" t="s">
        <v>5792</v>
      </c>
      <c r="AP5302" s="22" t="s">
        <v>5805</v>
      </c>
      <c r="AS5302" s="20">
        <f>IF(Y5302&gt;=10,VLOOKUP(U5302,[2]提成计算!B:T,19,FALSE),VLOOKUP(U5302,[2]提成计算!B:T,18,FALSE))</f>
        <v>0.06</v>
      </c>
      <c r="AT5302" s="20">
        <f t="shared" si="4209"/>
        <v>40.799999999999997</v>
      </c>
      <c r="AU5302" s="20">
        <f t="shared" si="4210"/>
        <v>25</v>
      </c>
    </row>
    <row r="5303" spans="1:47" x14ac:dyDescent="0.15">
      <c r="A5303" s="21" t="s">
        <v>1273</v>
      </c>
      <c r="B5303" s="22" t="s">
        <v>918</v>
      </c>
      <c r="C5303" s="22" t="s">
        <v>1178</v>
      </c>
      <c r="D5303" s="22" t="s">
        <v>1179</v>
      </c>
      <c r="E5303" s="22" t="s">
        <v>1180</v>
      </c>
      <c r="F5303" s="22" t="s">
        <v>1250</v>
      </c>
      <c r="G5303" s="22" t="s">
        <v>6657</v>
      </c>
      <c r="I5303" s="22">
        <v>13544899631</v>
      </c>
      <c r="J5303" s="22" t="s">
        <v>924</v>
      </c>
      <c r="K5303" s="22" t="s">
        <v>188</v>
      </c>
      <c r="L5303" s="22" t="s">
        <v>1918</v>
      </c>
      <c r="M5303" s="22">
        <v>680</v>
      </c>
      <c r="N5303" s="22">
        <v>680</v>
      </c>
      <c r="O5303" s="22" t="s">
        <v>927</v>
      </c>
      <c r="P5303" s="22" t="s">
        <v>50</v>
      </c>
      <c r="Q5303" s="28"/>
      <c r="R5303" s="21" t="s">
        <v>147</v>
      </c>
      <c r="S5303" s="25" t="s">
        <v>1182</v>
      </c>
      <c r="T5303" s="21" t="s">
        <v>53</v>
      </c>
      <c r="U5303" s="21" t="s">
        <v>6003</v>
      </c>
      <c r="V5303" s="46">
        <v>1</v>
      </c>
      <c r="W5303" s="26">
        <f t="shared" si="4205"/>
        <v>1</v>
      </c>
      <c r="Y5303" s="21">
        <v>4</v>
      </c>
      <c r="Z5303" s="22">
        <f t="shared" si="4155"/>
        <v>680</v>
      </c>
      <c r="AA5303" s="20" t="s">
        <v>5794</v>
      </c>
      <c r="AB5303" s="22">
        <v>1</v>
      </c>
      <c r="AC5303" s="22"/>
      <c r="AD5303" s="22">
        <f t="shared" si="4212"/>
        <v>680</v>
      </c>
      <c r="AE5303" s="22"/>
      <c r="AF5303" s="22">
        <f t="shared" si="4207"/>
        <v>680</v>
      </c>
      <c r="AG5303" s="20"/>
      <c r="AH5303" s="22"/>
      <c r="AI5303" s="22"/>
      <c r="AJ5303" s="22">
        <f t="shared" si="4208"/>
        <v>680</v>
      </c>
      <c r="AK5303" s="22">
        <f>IF(O5303="(传统)XDSL",VLOOKUP(S5303,[2]直销续费率明细!C:I,7,FALSE)*1,IF(O5303="GPON+XDSL",VLOOKUP(S5303,[2]直销续费率明细!C:I,7,FALSE)*1,VLOOKUP(S5303,[2]直销续费率明细!C:I,5,FALSE)*1))</f>
        <v>15</v>
      </c>
      <c r="AL5303" s="22" t="s">
        <v>1309</v>
      </c>
      <c r="AM5303" s="22"/>
      <c r="AN5303" s="22"/>
      <c r="AO5303" s="22" t="s">
        <v>5792</v>
      </c>
      <c r="AP5303" s="22" t="s">
        <v>5805</v>
      </c>
      <c r="AS5303" s="20">
        <f>IF(Y5303&gt;=10,VLOOKUP(U5303,[2]提成计算!B:T,19,FALSE),VLOOKUP(U5303,[2]提成计算!B:T,18,FALSE))</f>
        <v>0.06</v>
      </c>
      <c r="AT5303" s="20">
        <f t="shared" si="4209"/>
        <v>40.799999999999997</v>
      </c>
      <c r="AU5303" s="20">
        <f t="shared" si="4210"/>
        <v>15</v>
      </c>
    </row>
    <row r="5304" spans="1:47" x14ac:dyDescent="0.15">
      <c r="A5304" s="21" t="s">
        <v>1273</v>
      </c>
      <c r="B5304" s="22" t="s">
        <v>918</v>
      </c>
      <c r="C5304" s="22" t="s">
        <v>1178</v>
      </c>
      <c r="D5304" s="22" t="s">
        <v>1183</v>
      </c>
      <c r="E5304" s="22" t="s">
        <v>5931</v>
      </c>
      <c r="F5304" s="22" t="s">
        <v>1250</v>
      </c>
      <c r="G5304" s="22" t="s">
        <v>6658</v>
      </c>
      <c r="I5304" s="22">
        <v>13537487890</v>
      </c>
      <c r="J5304" s="22" t="s">
        <v>1268</v>
      </c>
      <c r="K5304" s="22" t="s">
        <v>1224</v>
      </c>
      <c r="L5304" s="22" t="s">
        <v>1358</v>
      </c>
      <c r="M5304" s="22">
        <v>1088</v>
      </c>
      <c r="N5304" s="22">
        <v>1088</v>
      </c>
      <c r="O5304" s="22" t="s">
        <v>927</v>
      </c>
      <c r="P5304" s="22" t="s">
        <v>50</v>
      </c>
      <c r="Q5304" s="28"/>
      <c r="R5304" s="21" t="s">
        <v>77</v>
      </c>
      <c r="S5304" s="21"/>
      <c r="T5304" s="21" t="s">
        <v>53</v>
      </c>
      <c r="U5304" s="21" t="s">
        <v>5994</v>
      </c>
      <c r="V5304" s="46">
        <v>1</v>
      </c>
      <c r="W5304" s="26">
        <f t="shared" si="4205"/>
        <v>1</v>
      </c>
      <c r="X5304" s="26">
        <f t="shared" si="4206"/>
        <v>1</v>
      </c>
      <c r="Y5304" s="21">
        <v>10</v>
      </c>
      <c r="Z5304" s="22">
        <f t="shared" si="4155"/>
        <v>1088</v>
      </c>
      <c r="AA5304" s="20" t="s">
        <v>5794</v>
      </c>
      <c r="AB5304" s="22"/>
      <c r="AC5304" s="22">
        <v>1</v>
      </c>
      <c r="AD5304" s="22"/>
      <c r="AE5304" s="22">
        <f t="shared" ref="AE5304:AE5305" si="4213">N5304</f>
        <v>1088</v>
      </c>
      <c r="AF5304" s="22">
        <f t="shared" si="4207"/>
        <v>1088</v>
      </c>
      <c r="AG5304" s="20">
        <f>N5304</f>
        <v>1088</v>
      </c>
      <c r="AH5304" s="20" t="str">
        <f>VLOOKUP(U5304,[1]提成计算!B:I,8,FALSE)</f>
        <v xml:space="preserve"> </v>
      </c>
      <c r="AI5304" s="20"/>
      <c r="AJ5304" s="22"/>
      <c r="AK5304" s="22"/>
      <c r="AM5304" s="22"/>
      <c r="AN5304" s="22"/>
      <c r="AO5304" s="22" t="s">
        <v>2216</v>
      </c>
      <c r="AP5304" s="22" t="s">
        <v>1301</v>
      </c>
      <c r="AS5304" s="20"/>
      <c r="AT5304" s="20"/>
      <c r="AU5304" s="20"/>
    </row>
    <row r="5305" spans="1:47" x14ac:dyDescent="0.15">
      <c r="A5305" s="21" t="s">
        <v>1273</v>
      </c>
      <c r="B5305" s="22" t="s">
        <v>918</v>
      </c>
      <c r="C5305" s="22" t="s">
        <v>1178</v>
      </c>
      <c r="D5305" s="22" t="s">
        <v>1183</v>
      </c>
      <c r="E5305" s="22" t="s">
        <v>1677</v>
      </c>
      <c r="F5305" s="22" t="s">
        <v>1250</v>
      </c>
      <c r="G5305" s="22" t="s">
        <v>6659</v>
      </c>
      <c r="I5305" s="22">
        <v>13790522308</v>
      </c>
      <c r="J5305" s="22" t="s">
        <v>924</v>
      </c>
      <c r="K5305" s="22" t="s">
        <v>5853</v>
      </c>
      <c r="L5305" s="22" t="s">
        <v>1299</v>
      </c>
      <c r="M5305" s="22">
        <v>888</v>
      </c>
      <c r="N5305" s="22">
        <v>888</v>
      </c>
      <c r="O5305" s="22" t="s">
        <v>927</v>
      </c>
      <c r="P5305" s="22" t="s">
        <v>50</v>
      </c>
      <c r="Q5305" s="28"/>
      <c r="R5305" s="21" t="s">
        <v>77</v>
      </c>
      <c r="S5305" s="25" t="s">
        <v>1222</v>
      </c>
      <c r="T5305" s="21" t="s">
        <v>53</v>
      </c>
      <c r="U5305" s="21" t="s">
        <v>5903</v>
      </c>
      <c r="V5305" s="46">
        <v>1</v>
      </c>
      <c r="W5305" s="26">
        <f t="shared" si="4205"/>
        <v>1</v>
      </c>
      <c r="Y5305" s="21">
        <v>12</v>
      </c>
      <c r="Z5305" s="22">
        <f t="shared" si="4155"/>
        <v>888</v>
      </c>
      <c r="AA5305" s="20" t="s">
        <v>2218</v>
      </c>
      <c r="AB5305" s="22"/>
      <c r="AC5305" s="22">
        <v>1</v>
      </c>
      <c r="AD5305" s="22"/>
      <c r="AE5305" s="22">
        <f t="shared" si="4213"/>
        <v>888</v>
      </c>
      <c r="AF5305" s="22">
        <f t="shared" si="4207"/>
        <v>888</v>
      </c>
      <c r="AG5305" s="20"/>
      <c r="AH5305" s="22"/>
      <c r="AI5305" s="22"/>
      <c r="AJ5305" s="22">
        <f t="shared" ref="AJ5305:AJ5306" si="4214">N5305</f>
        <v>888</v>
      </c>
      <c r="AK5305" s="22">
        <f>IF(O5305="(传统)XDSL",VLOOKUP(S5305,[2]直销续费率明细!C:I,7,FALSE)*1,IF(O5305="GPON+XDSL",VLOOKUP(S5305,[2]直销续费率明细!C:I,7,FALSE)*1,VLOOKUP(S5305,[2]直销续费率明细!C:I,5,FALSE)*1))</f>
        <v>-40</v>
      </c>
      <c r="AL5305" s="22" t="s">
        <v>1309</v>
      </c>
      <c r="AM5305" s="22"/>
      <c r="AN5305" s="22"/>
      <c r="AO5305" s="22" t="s">
        <v>5792</v>
      </c>
      <c r="AP5305" s="22" t="s">
        <v>1301</v>
      </c>
      <c r="AS5305" s="20">
        <f>IF(Y5305&gt;=10,VLOOKUP(U5305,[2]提成计算!B:T,19,FALSE),VLOOKUP(U5305,[2]提成计算!B:T,18,FALSE))</f>
        <v>0.1</v>
      </c>
      <c r="AT5305" s="20">
        <f t="shared" ref="AT5305:AT5306" si="4215">IF(AD5305*AS5305&gt;0,AD5305*AS5305,AE5305*AS5305)</f>
        <v>88.800000000000011</v>
      </c>
      <c r="AU5305" s="20">
        <f t="shared" ref="AU5305" si="4216">IF(AND(AK5305&lt;0,AK5305+AT5305&lt;0),-AT5305,AK5305)</f>
        <v>-40</v>
      </c>
    </row>
    <row r="5306" spans="1:47" x14ac:dyDescent="0.15">
      <c r="A5306" s="21" t="s">
        <v>1273</v>
      </c>
      <c r="B5306" s="22" t="s">
        <v>918</v>
      </c>
      <c r="C5306" s="22" t="s">
        <v>1178</v>
      </c>
      <c r="D5306" s="22" t="s">
        <v>1183</v>
      </c>
      <c r="E5306" s="22" t="s">
        <v>1193</v>
      </c>
      <c r="F5306" s="22" t="s">
        <v>1250</v>
      </c>
      <c r="G5306" s="22" t="s">
        <v>6660</v>
      </c>
      <c r="I5306" s="22">
        <v>13480467588</v>
      </c>
      <c r="J5306" s="22" t="s">
        <v>924</v>
      </c>
      <c r="K5306" s="22" t="s">
        <v>6172</v>
      </c>
      <c r="L5306" s="22" t="s">
        <v>1947</v>
      </c>
      <c r="M5306" s="22">
        <v>400</v>
      </c>
      <c r="N5306" s="22">
        <v>400</v>
      </c>
      <c r="O5306" s="22" t="s">
        <v>927</v>
      </c>
      <c r="P5306" s="22" t="s">
        <v>50</v>
      </c>
      <c r="Q5306" s="28"/>
      <c r="R5306" s="21" t="s">
        <v>77</v>
      </c>
      <c r="S5306" s="25" t="s">
        <v>1196</v>
      </c>
      <c r="T5306" s="21" t="s">
        <v>6173</v>
      </c>
      <c r="U5306" s="21" t="s">
        <v>6174</v>
      </c>
      <c r="V5306" s="46">
        <v>0.5</v>
      </c>
      <c r="W5306" s="26">
        <f t="shared" si="4205"/>
        <v>0.5</v>
      </c>
      <c r="Y5306" s="21">
        <v>4</v>
      </c>
      <c r="Z5306" s="22">
        <f t="shared" si="4155"/>
        <v>400</v>
      </c>
      <c r="AA5306" s="20" t="s">
        <v>5794</v>
      </c>
      <c r="AB5306" s="22">
        <v>1</v>
      </c>
      <c r="AC5306" s="22"/>
      <c r="AD5306" s="22">
        <f>N5306</f>
        <v>400</v>
      </c>
      <c r="AE5306" s="22"/>
      <c r="AF5306" s="22">
        <f t="shared" si="4207"/>
        <v>400</v>
      </c>
      <c r="AG5306" s="20"/>
      <c r="AH5306" s="22"/>
      <c r="AI5306" s="22"/>
      <c r="AJ5306" s="22">
        <f t="shared" si="4214"/>
        <v>400</v>
      </c>
      <c r="AK5306" s="22"/>
      <c r="AL5306" s="22" t="s">
        <v>1871</v>
      </c>
      <c r="AM5306" s="22"/>
      <c r="AN5306" s="22"/>
      <c r="AO5306" s="22" t="s">
        <v>5792</v>
      </c>
      <c r="AP5306" s="22" t="s">
        <v>5835</v>
      </c>
      <c r="AS5306" s="20">
        <f>IF(Y5306&gt;=10,VLOOKUP(U5306,[2]提成计算!B:T,19,FALSE),VLOOKUP(U5306,[2]提成计算!B:T,18,FALSE))</f>
        <v>7.0000000000000007E-2</v>
      </c>
      <c r="AT5306" s="20">
        <f t="shared" si="4215"/>
        <v>28.000000000000004</v>
      </c>
      <c r="AU5306" s="20">
        <f t="shared" ref="AU5306" si="4217">IF(AND(AK5306&lt;0,AK5306+AT5306&lt;0),AT5306,AK5306)</f>
        <v>0</v>
      </c>
    </row>
    <row r="5307" spans="1:47" x14ac:dyDescent="0.15">
      <c r="A5307" s="21" t="s">
        <v>1273</v>
      </c>
      <c r="B5307" s="22" t="s">
        <v>918</v>
      </c>
      <c r="C5307" s="22" t="s">
        <v>1178</v>
      </c>
      <c r="D5307" s="22" t="s">
        <v>1183</v>
      </c>
      <c r="E5307" s="22" t="s">
        <v>5975</v>
      </c>
      <c r="F5307" s="22" t="s">
        <v>1250</v>
      </c>
      <c r="G5307" s="22" t="s">
        <v>6661</v>
      </c>
      <c r="I5307" s="22">
        <v>13862860589</v>
      </c>
      <c r="J5307" s="22" t="s">
        <v>1268</v>
      </c>
      <c r="K5307" s="22" t="s">
        <v>5853</v>
      </c>
      <c r="L5307" s="22" t="s">
        <v>1898</v>
      </c>
      <c r="M5307" s="22">
        <v>1398</v>
      </c>
      <c r="N5307" s="22">
        <v>1398</v>
      </c>
      <c r="O5307" s="22" t="s">
        <v>927</v>
      </c>
      <c r="P5307" s="22" t="s">
        <v>50</v>
      </c>
      <c r="Q5307" s="28"/>
      <c r="R5307" s="21" t="s">
        <v>77</v>
      </c>
      <c r="S5307" s="21"/>
      <c r="T5307" s="21" t="s">
        <v>53</v>
      </c>
      <c r="U5307" s="21" t="s">
        <v>5901</v>
      </c>
      <c r="V5307" s="46">
        <v>1</v>
      </c>
      <c r="W5307" s="26">
        <f t="shared" si="4205"/>
        <v>1</v>
      </c>
      <c r="X5307" s="26">
        <f t="shared" si="4206"/>
        <v>1</v>
      </c>
      <c r="Y5307" s="21">
        <v>20</v>
      </c>
      <c r="Z5307" s="22">
        <f t="shared" si="4155"/>
        <v>1398</v>
      </c>
      <c r="AA5307" s="20" t="s">
        <v>5794</v>
      </c>
      <c r="AB5307" s="22"/>
      <c r="AC5307" s="22">
        <v>1</v>
      </c>
      <c r="AD5307" s="22"/>
      <c r="AE5307" s="22">
        <f t="shared" ref="AE5307:AE5309" si="4218">N5307</f>
        <v>1398</v>
      </c>
      <c r="AF5307" s="22">
        <f t="shared" si="4207"/>
        <v>1398</v>
      </c>
      <c r="AG5307" s="20">
        <f>N5307</f>
        <v>1398</v>
      </c>
      <c r="AH5307" s="20" t="str">
        <f>VLOOKUP(U5307,[1]提成计算!B:I,8,FALSE)</f>
        <v xml:space="preserve"> </v>
      </c>
      <c r="AI5307" s="20"/>
      <c r="AJ5307" s="22"/>
      <c r="AK5307" s="22"/>
      <c r="AM5307" s="22"/>
      <c r="AN5307" s="22"/>
      <c r="AO5307" s="22" t="s">
        <v>5792</v>
      </c>
      <c r="AP5307" s="22" t="s">
        <v>1301</v>
      </c>
      <c r="AS5307" s="20"/>
      <c r="AT5307" s="20"/>
      <c r="AU5307" s="20"/>
    </row>
    <row r="5308" spans="1:47" x14ac:dyDescent="0.15">
      <c r="A5308" s="21" t="s">
        <v>1273</v>
      </c>
      <c r="B5308" s="22" t="s">
        <v>918</v>
      </c>
      <c r="C5308" s="22" t="s">
        <v>1178</v>
      </c>
      <c r="D5308" s="22" t="s">
        <v>1189</v>
      </c>
      <c r="E5308" s="22" t="s">
        <v>1190</v>
      </c>
      <c r="F5308" s="22" t="s">
        <v>1250</v>
      </c>
      <c r="G5308" s="22" t="s">
        <v>6662</v>
      </c>
      <c r="I5308" s="22">
        <v>13415889106</v>
      </c>
      <c r="J5308" s="22" t="s">
        <v>924</v>
      </c>
      <c r="K5308" s="22" t="s">
        <v>237</v>
      </c>
      <c r="L5308" s="22" t="s">
        <v>2137</v>
      </c>
      <c r="M5308" s="22">
        <v>1408</v>
      </c>
      <c r="N5308" s="22">
        <v>1408</v>
      </c>
      <c r="O5308" s="22" t="s">
        <v>927</v>
      </c>
      <c r="P5308" s="22" t="s">
        <v>50</v>
      </c>
      <c r="Q5308" s="28"/>
      <c r="R5308" s="21" t="s">
        <v>117</v>
      </c>
      <c r="S5308" s="25" t="s">
        <v>1192</v>
      </c>
      <c r="T5308" s="21" t="s">
        <v>53</v>
      </c>
      <c r="U5308" s="21" t="s">
        <v>5938</v>
      </c>
      <c r="V5308" s="46">
        <v>1</v>
      </c>
      <c r="W5308" s="26">
        <f t="shared" si="4205"/>
        <v>1</v>
      </c>
      <c r="Y5308" s="21">
        <v>12</v>
      </c>
      <c r="Z5308" s="22">
        <f t="shared" si="4155"/>
        <v>1408</v>
      </c>
      <c r="AA5308" s="20" t="s">
        <v>5794</v>
      </c>
      <c r="AB5308" s="22"/>
      <c r="AC5308" s="22">
        <v>1</v>
      </c>
      <c r="AD5308" s="22"/>
      <c r="AE5308" s="22">
        <f t="shared" si="4218"/>
        <v>1408</v>
      </c>
      <c r="AF5308" s="22">
        <f t="shared" si="4207"/>
        <v>1408</v>
      </c>
      <c r="AG5308" s="20"/>
      <c r="AH5308" s="22"/>
      <c r="AI5308" s="22"/>
      <c r="AJ5308" s="22">
        <f t="shared" ref="AJ5308:AJ5310" si="4219">N5308</f>
        <v>1408</v>
      </c>
      <c r="AK5308" s="22">
        <f>IF(O5308="(传统)XDSL",VLOOKUP(S5308,[2]直销续费率明细!C:I,7,FALSE)*1,IF(O5308="GPON+XDSL",VLOOKUP(S5308,[2]直销续费率明细!C:I,7,FALSE)*1,VLOOKUP(S5308,[2]直销续费率明细!C:I,5,FALSE)*1))</f>
        <v>-40</v>
      </c>
      <c r="AL5308" s="22" t="s">
        <v>1309</v>
      </c>
      <c r="AM5308" s="22"/>
      <c r="AN5308" s="22"/>
      <c r="AO5308" s="22" t="s">
        <v>2216</v>
      </c>
      <c r="AP5308" s="22" t="s">
        <v>1301</v>
      </c>
      <c r="AS5308" s="20">
        <f>IF(Y5308&gt;=10,VLOOKUP(U5308,[2]提成计算!B:T,19,FALSE),VLOOKUP(U5308,[2]提成计算!B:T,18,FALSE))</f>
        <v>0.09</v>
      </c>
      <c r="AT5308" s="20">
        <f t="shared" ref="AT5308:AT5309" si="4220">IF(AD5308*AS5308&gt;0,AD5308*AS5308,AE5308*AS5308)</f>
        <v>126.72</v>
      </c>
      <c r="AU5308" s="20">
        <f t="shared" ref="AU5308:AU5309" si="4221">IF(AND(AK5308&lt;0,AK5308+AT5308&lt;0),-AT5308,AK5308)</f>
        <v>-40</v>
      </c>
    </row>
    <row r="5309" spans="1:47" x14ac:dyDescent="0.15">
      <c r="A5309" s="21" t="s">
        <v>1273</v>
      </c>
      <c r="B5309" s="22" t="s">
        <v>918</v>
      </c>
      <c r="C5309" s="22" t="s">
        <v>1178</v>
      </c>
      <c r="D5309" s="22" t="s">
        <v>1183</v>
      </c>
      <c r="E5309" s="22" t="s">
        <v>1622</v>
      </c>
      <c r="F5309" s="22" t="s">
        <v>1250</v>
      </c>
      <c r="G5309" s="22" t="s">
        <v>6663</v>
      </c>
      <c r="I5309" s="22">
        <v>13424710747</v>
      </c>
      <c r="J5309" s="22" t="s">
        <v>924</v>
      </c>
      <c r="K5309" s="22" t="s">
        <v>5853</v>
      </c>
      <c r="L5309" s="22" t="s">
        <v>1299</v>
      </c>
      <c r="M5309" s="22">
        <v>888</v>
      </c>
      <c r="N5309" s="22">
        <v>888</v>
      </c>
      <c r="O5309" s="22" t="s">
        <v>927</v>
      </c>
      <c r="P5309" s="22" t="s">
        <v>50</v>
      </c>
      <c r="Q5309" s="28"/>
      <c r="R5309" s="21" t="s">
        <v>77</v>
      </c>
      <c r="S5309" s="25" t="s">
        <v>1222</v>
      </c>
      <c r="T5309" s="21" t="s">
        <v>53</v>
      </c>
      <c r="U5309" s="21" t="s">
        <v>5903</v>
      </c>
      <c r="V5309" s="46">
        <v>1</v>
      </c>
      <c r="W5309" s="26">
        <f t="shared" si="4205"/>
        <v>1</v>
      </c>
      <c r="Y5309" s="21">
        <v>12</v>
      </c>
      <c r="Z5309" s="22">
        <f t="shared" si="4155"/>
        <v>888</v>
      </c>
      <c r="AA5309" s="20" t="s">
        <v>2218</v>
      </c>
      <c r="AB5309" s="22"/>
      <c r="AC5309" s="22">
        <v>1</v>
      </c>
      <c r="AD5309" s="22"/>
      <c r="AE5309" s="22">
        <f t="shared" si="4218"/>
        <v>888</v>
      </c>
      <c r="AF5309" s="22">
        <f t="shared" si="4207"/>
        <v>888</v>
      </c>
      <c r="AG5309" s="20"/>
      <c r="AH5309" s="22"/>
      <c r="AI5309" s="22"/>
      <c r="AJ5309" s="22">
        <f t="shared" si="4219"/>
        <v>888</v>
      </c>
      <c r="AK5309" s="22">
        <f>IF(O5309="(传统)XDSL",VLOOKUP(S5309,[2]直销续费率明细!C:I,7,FALSE)*1,IF(O5309="GPON+XDSL",VLOOKUP(S5309,[2]直销续费率明细!C:I,7,FALSE)*1,VLOOKUP(S5309,[2]直销续费率明细!C:I,5,FALSE)*1))</f>
        <v>-40</v>
      </c>
      <c r="AL5309" s="22" t="s">
        <v>1309</v>
      </c>
      <c r="AM5309" s="22"/>
      <c r="AN5309" s="22"/>
      <c r="AO5309" s="22" t="s">
        <v>2216</v>
      </c>
      <c r="AP5309" s="22" t="s">
        <v>1301</v>
      </c>
      <c r="AS5309" s="20">
        <f>IF(Y5309&gt;=10,VLOOKUP(U5309,[2]提成计算!B:T,19,FALSE),VLOOKUP(U5309,[2]提成计算!B:T,18,FALSE))</f>
        <v>0.1</v>
      </c>
      <c r="AT5309" s="20">
        <f t="shared" si="4220"/>
        <v>88.800000000000011</v>
      </c>
      <c r="AU5309" s="20">
        <f t="shared" si="4221"/>
        <v>-40</v>
      </c>
    </row>
    <row r="5310" spans="1:47" x14ac:dyDescent="0.15">
      <c r="A5310" s="21" t="s">
        <v>1273</v>
      </c>
      <c r="B5310" s="22" t="s">
        <v>918</v>
      </c>
      <c r="C5310" s="22" t="s">
        <v>1178</v>
      </c>
      <c r="D5310" s="22" t="s">
        <v>1189</v>
      </c>
      <c r="E5310" s="22" t="s">
        <v>6077</v>
      </c>
      <c r="F5310" s="22" t="s">
        <v>1250</v>
      </c>
      <c r="G5310" s="22" t="s">
        <v>6664</v>
      </c>
      <c r="I5310" s="22">
        <v>13552637991</v>
      </c>
      <c r="J5310" s="22" t="s">
        <v>924</v>
      </c>
      <c r="K5310" s="22" t="s">
        <v>1169</v>
      </c>
      <c r="L5310" s="22" t="s">
        <v>1918</v>
      </c>
      <c r="M5310" s="22">
        <v>680</v>
      </c>
      <c r="N5310" s="22">
        <v>680</v>
      </c>
      <c r="O5310" s="22" t="s">
        <v>1262</v>
      </c>
      <c r="P5310" s="22" t="s">
        <v>50</v>
      </c>
      <c r="Q5310" s="28"/>
      <c r="R5310" s="21" t="s">
        <v>117</v>
      </c>
      <c r="S5310" s="25" t="s">
        <v>1201</v>
      </c>
      <c r="T5310" s="21" t="s">
        <v>2242</v>
      </c>
      <c r="U5310" s="21"/>
      <c r="V5310" s="46">
        <v>1</v>
      </c>
      <c r="W5310" s="26">
        <f t="shared" si="4205"/>
        <v>1</v>
      </c>
      <c r="Y5310" s="21">
        <v>4</v>
      </c>
      <c r="Z5310" s="22">
        <f t="shared" ref="Z5310:Z5373" si="4222">N5310</f>
        <v>680</v>
      </c>
      <c r="AA5310" s="20" t="s">
        <v>5794</v>
      </c>
      <c r="AB5310" s="22">
        <v>1</v>
      </c>
      <c r="AC5310" s="22"/>
      <c r="AD5310" s="22">
        <f t="shared" ref="AD5310:AD5313" si="4223">N5310</f>
        <v>680</v>
      </c>
      <c r="AE5310" s="22"/>
      <c r="AF5310" s="22">
        <f t="shared" si="4207"/>
        <v>680</v>
      </c>
      <c r="AG5310" s="20"/>
      <c r="AH5310" s="22"/>
      <c r="AI5310" s="22"/>
      <c r="AJ5310" s="22">
        <f t="shared" si="4219"/>
        <v>680</v>
      </c>
      <c r="AK5310" s="22">
        <f>IF(O5310="(传统)XDSL",VLOOKUP(S5310,[1]续费率明细!C:I,7,FALSE)*1,IF(O5310="GPON+XDSL",VLOOKUP(S5310,[1]续费率明细!C:I,7,FALSE)*1,VLOOKUP(S5310,[1]续费率明细!C:I,5,FALSE)*1))</f>
        <v>-40</v>
      </c>
      <c r="AL5310" s="22" t="s">
        <v>1309</v>
      </c>
      <c r="AM5310" s="22"/>
      <c r="AN5310" s="22"/>
      <c r="AO5310" s="22" t="s">
        <v>5792</v>
      </c>
      <c r="AP5310" s="22" t="s">
        <v>5805</v>
      </c>
      <c r="AS5310" s="20"/>
      <c r="AT5310" s="20"/>
      <c r="AU5310" s="20"/>
    </row>
    <row r="5311" spans="1:47" s="31" customFormat="1" x14ac:dyDescent="0.15">
      <c r="A5311" s="30" t="s">
        <v>1273</v>
      </c>
      <c r="B5311" s="31" t="s">
        <v>918</v>
      </c>
      <c r="C5311" s="31" t="s">
        <v>1178</v>
      </c>
      <c r="D5311" s="31" t="s">
        <v>1183</v>
      </c>
      <c r="E5311" s="31" t="s">
        <v>6092</v>
      </c>
      <c r="F5311" s="31" t="s">
        <v>1250</v>
      </c>
      <c r="G5311" s="31" t="s">
        <v>6665</v>
      </c>
      <c r="I5311" s="31">
        <v>15015316175</v>
      </c>
      <c r="J5311" s="31" t="s">
        <v>1268</v>
      </c>
      <c r="K5311" s="31" t="s">
        <v>5956</v>
      </c>
      <c r="L5311" s="31" t="s">
        <v>1914</v>
      </c>
      <c r="M5311" s="31">
        <v>828</v>
      </c>
      <c r="N5311" s="31">
        <v>828</v>
      </c>
      <c r="O5311" s="31" t="s">
        <v>927</v>
      </c>
      <c r="P5311" s="31" t="s">
        <v>50</v>
      </c>
      <c r="Q5311" s="35"/>
      <c r="R5311" s="31" t="s">
        <v>6084</v>
      </c>
      <c r="S5311" s="30"/>
      <c r="T5311" s="30" t="s">
        <v>948</v>
      </c>
      <c r="U5311" s="31" t="s">
        <v>77</v>
      </c>
      <c r="V5311" s="47">
        <v>1</v>
      </c>
      <c r="W5311" s="33">
        <f t="shared" si="4205"/>
        <v>1</v>
      </c>
      <c r="X5311" s="33">
        <f t="shared" si="4206"/>
        <v>1</v>
      </c>
      <c r="Y5311" s="30">
        <v>4</v>
      </c>
      <c r="Z5311" s="31">
        <f t="shared" si="4222"/>
        <v>828</v>
      </c>
      <c r="AA5311" s="36" t="s">
        <v>5794</v>
      </c>
      <c r="AB5311" s="31">
        <v>1</v>
      </c>
      <c r="AG5311" s="36"/>
      <c r="AH5311" s="36"/>
      <c r="AI5311" s="36"/>
      <c r="AO5311" s="31" t="s">
        <v>5792</v>
      </c>
      <c r="AP5311" s="31" t="s">
        <v>1301</v>
      </c>
      <c r="AS5311" s="36"/>
      <c r="AT5311" s="36"/>
      <c r="AU5311" s="36"/>
    </row>
    <row r="5312" spans="1:47" x14ac:dyDescent="0.15">
      <c r="A5312" s="21" t="s">
        <v>1273</v>
      </c>
      <c r="B5312" s="22" t="s">
        <v>918</v>
      </c>
      <c r="C5312" s="22" t="s">
        <v>1178</v>
      </c>
      <c r="D5312" s="22" t="s">
        <v>1189</v>
      </c>
      <c r="E5312" s="22" t="s">
        <v>1218</v>
      </c>
      <c r="F5312" s="22" t="s">
        <v>1250</v>
      </c>
      <c r="G5312" s="22" t="s">
        <v>6666</v>
      </c>
      <c r="I5312" s="22">
        <v>13428445230</v>
      </c>
      <c r="J5312" s="22" t="s">
        <v>924</v>
      </c>
      <c r="K5312" s="22" t="s">
        <v>5884</v>
      </c>
      <c r="L5312" s="22" t="s">
        <v>1918</v>
      </c>
      <c r="M5312" s="22">
        <v>680</v>
      </c>
      <c r="N5312" s="22">
        <v>680</v>
      </c>
      <c r="O5312" s="22" t="s">
        <v>1262</v>
      </c>
      <c r="P5312" s="22" t="s">
        <v>50</v>
      </c>
      <c r="Q5312" s="28"/>
      <c r="R5312" s="22" t="s">
        <v>117</v>
      </c>
      <c r="T5312" s="21" t="s">
        <v>948</v>
      </c>
      <c r="U5312" s="22" t="s">
        <v>117</v>
      </c>
      <c r="V5312" s="46">
        <v>1</v>
      </c>
      <c r="W5312" s="26">
        <f t="shared" si="4205"/>
        <v>1</v>
      </c>
      <c r="Y5312" s="21">
        <v>4</v>
      </c>
      <c r="Z5312" s="22">
        <f t="shared" si="4222"/>
        <v>680</v>
      </c>
      <c r="AA5312" s="20" t="s">
        <v>5794</v>
      </c>
      <c r="AB5312" s="22">
        <v>1</v>
      </c>
      <c r="AC5312" s="22"/>
      <c r="AD5312" s="22">
        <f t="shared" si="4223"/>
        <v>680</v>
      </c>
      <c r="AE5312" s="22"/>
      <c r="AF5312" s="22">
        <f t="shared" si="4207"/>
        <v>680</v>
      </c>
      <c r="AG5312" s="20"/>
      <c r="AH5312" s="22"/>
      <c r="AI5312" s="22"/>
      <c r="AJ5312" s="22">
        <f t="shared" ref="AJ5312:AJ5314" si="4224">N5312</f>
        <v>680</v>
      </c>
      <c r="AK5312" s="22">
        <f>IF(O5312="(传统)XDSL",VLOOKUP(U5312,[2]自营续费率!B:G,6,FALSE)*1,IF(O5312="GPON+XDSL",VLOOKUP(U5312,[2]自营续费率!B:G,6,FALSE)*1,VLOOKUP(U5312,[2]自营续费率!B:G,4,FALSE)*1))</f>
        <v>-40</v>
      </c>
      <c r="AL5312" s="22" t="s">
        <v>1309</v>
      </c>
      <c r="AM5312" s="22"/>
      <c r="AN5312" s="22"/>
      <c r="AO5312" s="22" t="s">
        <v>5792</v>
      </c>
      <c r="AP5312" s="22" t="s">
        <v>5805</v>
      </c>
      <c r="AS5312" s="20">
        <f>IF(Y5312&gt;=10,VLOOKUP(U5312,[2]自营提成!C:Z,6,FALSE),VLOOKUP(U5312,[2]自营提成!C:Z,5,FALSE))</f>
        <v>0.09</v>
      </c>
      <c r="AT5312" s="20">
        <f t="shared" ref="AT5312:AT5313" si="4225">IF(AD5312*AS5312&gt;0,AD5312*AS5312,AE5312*AS5312)</f>
        <v>61.199999999999996</v>
      </c>
      <c r="AU5312" s="20">
        <f>IF(AND(AK5312&lt;0,AK5312+AT5312&lt;0),-AT5312,AK5312)</f>
        <v>-40</v>
      </c>
    </row>
    <row r="5313" spans="1:47" x14ac:dyDescent="0.15">
      <c r="A5313" s="21" t="s">
        <v>1273</v>
      </c>
      <c r="B5313" s="22" t="s">
        <v>918</v>
      </c>
      <c r="C5313" s="22" t="s">
        <v>1178</v>
      </c>
      <c r="D5313" s="22" t="s">
        <v>1189</v>
      </c>
      <c r="E5313" s="22" t="s">
        <v>1190</v>
      </c>
      <c r="F5313" s="22" t="s">
        <v>1250</v>
      </c>
      <c r="G5313" s="22" t="s">
        <v>6667</v>
      </c>
      <c r="I5313" s="22">
        <v>15916945836</v>
      </c>
      <c r="J5313" s="22" t="s">
        <v>924</v>
      </c>
      <c r="K5313" s="22" t="s">
        <v>237</v>
      </c>
      <c r="L5313" s="22" t="s">
        <v>1918</v>
      </c>
      <c r="M5313" s="22">
        <v>680</v>
      </c>
      <c r="N5313" s="22">
        <v>680</v>
      </c>
      <c r="O5313" s="22" t="s">
        <v>1262</v>
      </c>
      <c r="P5313" s="22" t="s">
        <v>50</v>
      </c>
      <c r="Q5313" s="28"/>
      <c r="R5313" s="21" t="s">
        <v>117</v>
      </c>
      <c r="S5313" s="25" t="s">
        <v>1192</v>
      </c>
      <c r="T5313" s="21" t="s">
        <v>53</v>
      </c>
      <c r="U5313" s="21" t="s">
        <v>5938</v>
      </c>
      <c r="V5313" s="46">
        <v>1</v>
      </c>
      <c r="W5313" s="26">
        <f t="shared" si="4205"/>
        <v>1</v>
      </c>
      <c r="Y5313" s="21">
        <v>4</v>
      </c>
      <c r="Z5313" s="22">
        <f t="shared" si="4222"/>
        <v>680</v>
      </c>
      <c r="AA5313" s="20" t="s">
        <v>5794</v>
      </c>
      <c r="AB5313" s="22">
        <v>1</v>
      </c>
      <c r="AC5313" s="22"/>
      <c r="AD5313" s="22">
        <f t="shared" si="4223"/>
        <v>680</v>
      </c>
      <c r="AE5313" s="22"/>
      <c r="AF5313" s="22">
        <f t="shared" si="4207"/>
        <v>680</v>
      </c>
      <c r="AG5313" s="20"/>
      <c r="AH5313" s="22"/>
      <c r="AI5313" s="22"/>
      <c r="AJ5313" s="22">
        <f t="shared" si="4224"/>
        <v>680</v>
      </c>
      <c r="AK5313" s="22">
        <f>IF(O5313="(传统)XDSL",VLOOKUP(S5313,[2]直销续费率明细!C:I,7,FALSE)*1,IF(O5313="GPON+XDSL",VLOOKUP(S5313,[2]直销续费率明细!C:I,7,FALSE)*1,VLOOKUP(S5313,[2]直销续费率明细!C:I,5,FALSE)*1))</f>
        <v>-40</v>
      </c>
      <c r="AL5313" s="22" t="s">
        <v>1300</v>
      </c>
      <c r="AM5313" s="22"/>
      <c r="AN5313" s="22"/>
      <c r="AO5313" s="22" t="s">
        <v>5792</v>
      </c>
      <c r="AP5313" s="22" t="s">
        <v>5805</v>
      </c>
      <c r="AS5313" s="20">
        <f>IF(Y5313&gt;=10,VLOOKUP(U5313,[2]提成计算!B:T,19,FALSE),VLOOKUP(U5313,[2]提成计算!B:T,18,FALSE))</f>
        <v>0.06</v>
      </c>
      <c r="AT5313" s="20">
        <f t="shared" si="4225"/>
        <v>40.799999999999997</v>
      </c>
      <c r="AU5313" s="20">
        <f t="shared" ref="AU5313" si="4226">IF(AND(AK5313&lt;0,AK5313+AT5313&lt;0),-AT5313,AK5313)</f>
        <v>-40</v>
      </c>
    </row>
    <row r="5314" spans="1:47" x14ac:dyDescent="0.15">
      <c r="A5314" s="21" t="s">
        <v>1273</v>
      </c>
      <c r="B5314" s="22" t="s">
        <v>918</v>
      </c>
      <c r="C5314" s="22" t="s">
        <v>1178</v>
      </c>
      <c r="D5314" s="22" t="s">
        <v>1183</v>
      </c>
      <c r="E5314" s="22" t="s">
        <v>1193</v>
      </c>
      <c r="F5314" s="22" t="s">
        <v>1250</v>
      </c>
      <c r="G5314" s="22" t="s">
        <v>6668</v>
      </c>
      <c r="I5314" s="22">
        <v>13794817411</v>
      </c>
      <c r="J5314" s="22" t="s">
        <v>924</v>
      </c>
      <c r="K5314" s="22" t="s">
        <v>174</v>
      </c>
      <c r="L5314" s="22" t="s">
        <v>1299</v>
      </c>
      <c r="M5314" s="22">
        <v>888</v>
      </c>
      <c r="N5314" s="22">
        <v>888</v>
      </c>
      <c r="O5314" s="22" t="s">
        <v>927</v>
      </c>
      <c r="P5314" s="22" t="s">
        <v>50</v>
      </c>
      <c r="Q5314" s="28"/>
      <c r="R5314" s="21" t="s">
        <v>77</v>
      </c>
      <c r="S5314" s="25" t="s">
        <v>1466</v>
      </c>
      <c r="T5314" s="21" t="s">
        <v>5850</v>
      </c>
      <c r="U5314" s="21"/>
      <c r="V5314" s="46">
        <v>1</v>
      </c>
      <c r="W5314" s="26">
        <f t="shared" si="4205"/>
        <v>1</v>
      </c>
      <c r="Y5314" s="21">
        <v>12</v>
      </c>
      <c r="Z5314" s="22">
        <f t="shared" si="4222"/>
        <v>888</v>
      </c>
      <c r="AA5314" s="20" t="s">
        <v>5794</v>
      </c>
      <c r="AB5314" s="22"/>
      <c r="AC5314" s="22">
        <v>1</v>
      </c>
      <c r="AD5314" s="22"/>
      <c r="AE5314" s="22">
        <f t="shared" ref="AE5314:AE5318" si="4227">N5314</f>
        <v>888</v>
      </c>
      <c r="AF5314" s="22">
        <f t="shared" si="4207"/>
        <v>888</v>
      </c>
      <c r="AG5314" s="20"/>
      <c r="AH5314" s="22"/>
      <c r="AI5314" s="22"/>
      <c r="AJ5314" s="22">
        <f t="shared" si="4224"/>
        <v>888</v>
      </c>
      <c r="AK5314" s="22">
        <f>IF(O5314="(传统)XDSL",VLOOKUP(S5314,[1]续费率明细!C:I,7,FALSE)*1,IF(O5314="GPON+XDSL",VLOOKUP(S5314,[1]续费率明细!C:I,7,FALSE)*1,VLOOKUP(S5314,[1]续费率明细!C:I,5,FALSE)*1))</f>
        <v>-40</v>
      </c>
      <c r="AL5314" s="22" t="s">
        <v>1300</v>
      </c>
      <c r="AM5314" s="22"/>
      <c r="AN5314" s="22"/>
      <c r="AO5314" s="22" t="s">
        <v>5792</v>
      </c>
      <c r="AP5314" s="22" t="s">
        <v>1301</v>
      </c>
      <c r="AS5314" s="20"/>
      <c r="AT5314" s="20"/>
      <c r="AU5314" s="20"/>
    </row>
    <row r="5315" spans="1:47" x14ac:dyDescent="0.15">
      <c r="A5315" s="21" t="s">
        <v>1273</v>
      </c>
      <c r="B5315" s="22" t="s">
        <v>918</v>
      </c>
      <c r="C5315" s="22" t="s">
        <v>1178</v>
      </c>
      <c r="D5315" s="22" t="s">
        <v>1183</v>
      </c>
      <c r="E5315" s="22" t="s">
        <v>1677</v>
      </c>
      <c r="F5315" s="22" t="s">
        <v>1250</v>
      </c>
      <c r="G5315" s="22" t="s">
        <v>6669</v>
      </c>
      <c r="I5315" s="22">
        <v>15989903940</v>
      </c>
      <c r="J5315" s="22" t="s">
        <v>1268</v>
      </c>
      <c r="K5315" s="22" t="s">
        <v>5853</v>
      </c>
      <c r="L5315" s="22" t="s">
        <v>1376</v>
      </c>
      <c r="M5315" s="22">
        <v>1088</v>
      </c>
      <c r="N5315" s="22">
        <v>1088</v>
      </c>
      <c r="O5315" s="22" t="s">
        <v>927</v>
      </c>
      <c r="P5315" s="22" t="s">
        <v>50</v>
      </c>
      <c r="Q5315" s="28"/>
      <c r="R5315" s="21" t="s">
        <v>77</v>
      </c>
      <c r="S5315" s="21"/>
      <c r="T5315" s="21" t="s">
        <v>53</v>
      </c>
      <c r="U5315" s="21" t="s">
        <v>5901</v>
      </c>
      <c r="V5315" s="46">
        <v>1</v>
      </c>
      <c r="W5315" s="26">
        <f t="shared" si="4205"/>
        <v>1</v>
      </c>
      <c r="X5315" s="26">
        <f t="shared" si="4206"/>
        <v>1</v>
      </c>
      <c r="Y5315" s="21">
        <v>10</v>
      </c>
      <c r="Z5315" s="22">
        <f t="shared" si="4222"/>
        <v>1088</v>
      </c>
      <c r="AA5315" s="20" t="s">
        <v>5794</v>
      </c>
      <c r="AB5315" s="22"/>
      <c r="AC5315" s="22">
        <v>1</v>
      </c>
      <c r="AD5315" s="22"/>
      <c r="AE5315" s="22">
        <f t="shared" si="4227"/>
        <v>1088</v>
      </c>
      <c r="AF5315" s="22">
        <f t="shared" si="4207"/>
        <v>1088</v>
      </c>
      <c r="AG5315" s="20">
        <f t="shared" ref="AG5315:AG5318" si="4228">N5315</f>
        <v>1088</v>
      </c>
      <c r="AH5315" s="20" t="str">
        <f>VLOOKUP(U5315,[1]提成计算!B:I,8,FALSE)</f>
        <v xml:space="preserve"> </v>
      </c>
      <c r="AI5315" s="20"/>
      <c r="AJ5315" s="22"/>
      <c r="AK5315" s="22"/>
      <c r="AM5315" s="22"/>
      <c r="AN5315" s="22"/>
      <c r="AO5315" s="22" t="s">
        <v>2216</v>
      </c>
      <c r="AP5315" s="22" t="s">
        <v>1301</v>
      </c>
      <c r="AS5315" s="20"/>
      <c r="AT5315" s="20"/>
      <c r="AU5315" s="20"/>
    </row>
    <row r="5316" spans="1:47" x14ac:dyDescent="0.15">
      <c r="A5316" s="21" t="s">
        <v>1273</v>
      </c>
      <c r="B5316" s="22" t="s">
        <v>918</v>
      </c>
      <c r="C5316" s="22" t="s">
        <v>1178</v>
      </c>
      <c r="D5316" s="22" t="s">
        <v>1189</v>
      </c>
      <c r="E5316" s="22" t="s">
        <v>1218</v>
      </c>
      <c r="F5316" s="22" t="s">
        <v>1250</v>
      </c>
      <c r="G5316" s="22" t="s">
        <v>6670</v>
      </c>
      <c r="I5316" s="22">
        <v>13202682895</v>
      </c>
      <c r="J5316" s="22" t="s">
        <v>1268</v>
      </c>
      <c r="K5316" s="22" t="s">
        <v>174</v>
      </c>
      <c r="L5316" s="22" t="s">
        <v>1358</v>
      </c>
      <c r="M5316" s="22">
        <v>1088</v>
      </c>
      <c r="N5316" s="22">
        <v>1088</v>
      </c>
      <c r="O5316" s="22" t="s">
        <v>927</v>
      </c>
      <c r="P5316" s="22" t="s">
        <v>50</v>
      </c>
      <c r="Q5316" s="28"/>
      <c r="R5316" s="21" t="s">
        <v>117</v>
      </c>
      <c r="S5316" s="21"/>
      <c r="T5316" s="21" t="s">
        <v>2242</v>
      </c>
      <c r="U5316" s="21"/>
      <c r="V5316" s="46">
        <v>1</v>
      </c>
      <c r="W5316" s="26">
        <f t="shared" si="4205"/>
        <v>1</v>
      </c>
      <c r="X5316" s="26">
        <f t="shared" si="4206"/>
        <v>1</v>
      </c>
      <c r="Y5316" s="21">
        <v>10</v>
      </c>
      <c r="Z5316" s="22">
        <f t="shared" si="4222"/>
        <v>1088</v>
      </c>
      <c r="AA5316" s="20" t="s">
        <v>2218</v>
      </c>
      <c r="AB5316" s="22"/>
      <c r="AC5316" s="22">
        <v>1</v>
      </c>
      <c r="AD5316" s="22"/>
      <c r="AE5316" s="22">
        <f t="shared" si="4227"/>
        <v>1088</v>
      </c>
      <c r="AF5316" s="22">
        <f t="shared" si="4207"/>
        <v>1088</v>
      </c>
      <c r="AG5316" s="20">
        <f t="shared" si="4228"/>
        <v>1088</v>
      </c>
      <c r="AH5316" s="20"/>
      <c r="AI5316" s="20"/>
      <c r="AJ5316" s="22"/>
      <c r="AK5316" s="22"/>
      <c r="AM5316" s="22"/>
      <c r="AN5316" s="22"/>
      <c r="AO5316" s="22" t="s">
        <v>2216</v>
      </c>
      <c r="AP5316" s="22" t="s">
        <v>1301</v>
      </c>
      <c r="AS5316" s="20"/>
      <c r="AT5316" s="20"/>
      <c r="AU5316" s="20"/>
    </row>
    <row r="5317" spans="1:47" x14ac:dyDescent="0.15">
      <c r="A5317" s="21" t="s">
        <v>1273</v>
      </c>
      <c r="B5317" s="22" t="s">
        <v>918</v>
      </c>
      <c r="C5317" s="22" t="s">
        <v>1178</v>
      </c>
      <c r="D5317" s="22" t="s">
        <v>1183</v>
      </c>
      <c r="E5317" s="22" t="s">
        <v>1184</v>
      </c>
      <c r="F5317" s="22" t="s">
        <v>1250</v>
      </c>
      <c r="G5317" s="22" t="s">
        <v>6671</v>
      </c>
      <c r="I5317" s="22">
        <v>18925485867</v>
      </c>
      <c r="J5317" s="22" t="s">
        <v>1268</v>
      </c>
      <c r="K5317" s="22" t="s">
        <v>311</v>
      </c>
      <c r="L5317" s="22" t="s">
        <v>1358</v>
      </c>
      <c r="M5317" s="22">
        <v>1088</v>
      </c>
      <c r="N5317" s="22">
        <v>1088</v>
      </c>
      <c r="O5317" s="22" t="s">
        <v>927</v>
      </c>
      <c r="P5317" s="22" t="s">
        <v>50</v>
      </c>
      <c r="Q5317" s="28"/>
      <c r="R5317" s="21" t="s">
        <v>77</v>
      </c>
      <c r="S5317" s="21"/>
      <c r="T5317" s="21" t="s">
        <v>53</v>
      </c>
      <c r="U5317" s="21" t="s">
        <v>6081</v>
      </c>
      <c r="V5317" s="46">
        <v>1</v>
      </c>
      <c r="W5317" s="26">
        <f t="shared" si="4205"/>
        <v>1</v>
      </c>
      <c r="X5317" s="26">
        <f t="shared" si="4206"/>
        <v>1</v>
      </c>
      <c r="Y5317" s="21">
        <v>10</v>
      </c>
      <c r="Z5317" s="22">
        <f t="shared" si="4222"/>
        <v>1088</v>
      </c>
      <c r="AA5317" s="20" t="s">
        <v>2218</v>
      </c>
      <c r="AB5317" s="22"/>
      <c r="AC5317" s="22">
        <v>1</v>
      </c>
      <c r="AD5317" s="22"/>
      <c r="AE5317" s="22">
        <f t="shared" si="4227"/>
        <v>1088</v>
      </c>
      <c r="AF5317" s="22">
        <f t="shared" si="4207"/>
        <v>1088</v>
      </c>
      <c r="AG5317" s="20">
        <f t="shared" si="4228"/>
        <v>1088</v>
      </c>
      <c r="AH5317" s="20" t="str">
        <f>VLOOKUP(U5317,[1]提成计算!B:I,8,FALSE)</f>
        <v xml:space="preserve"> </v>
      </c>
      <c r="AI5317" s="20"/>
      <c r="AJ5317" s="22"/>
      <c r="AK5317" s="22"/>
      <c r="AM5317" s="22"/>
      <c r="AN5317" s="22"/>
      <c r="AO5317" s="22" t="s">
        <v>2216</v>
      </c>
      <c r="AP5317" s="22" t="s">
        <v>1301</v>
      </c>
      <c r="AS5317" s="20"/>
      <c r="AT5317" s="20"/>
      <c r="AU5317" s="20"/>
    </row>
    <row r="5318" spans="1:47" x14ac:dyDescent="0.15">
      <c r="A5318" s="21" t="s">
        <v>1273</v>
      </c>
      <c r="B5318" s="22" t="s">
        <v>918</v>
      </c>
      <c r="C5318" s="22" t="s">
        <v>1178</v>
      </c>
      <c r="D5318" s="22" t="s">
        <v>1189</v>
      </c>
      <c r="E5318" s="22" t="s">
        <v>1190</v>
      </c>
      <c r="F5318" s="22" t="s">
        <v>1250</v>
      </c>
      <c r="G5318" s="22" t="s">
        <v>6672</v>
      </c>
      <c r="I5318" s="22">
        <v>18665689958</v>
      </c>
      <c r="J5318" s="22" t="s">
        <v>1268</v>
      </c>
      <c r="K5318" s="22" t="s">
        <v>174</v>
      </c>
      <c r="L5318" s="22" t="s">
        <v>1898</v>
      </c>
      <c r="M5318" s="22">
        <v>1398</v>
      </c>
      <c r="N5318" s="22">
        <v>1398</v>
      </c>
      <c r="O5318" s="22" t="s">
        <v>927</v>
      </c>
      <c r="P5318" s="22" t="s">
        <v>50</v>
      </c>
      <c r="Q5318" s="28"/>
      <c r="R5318" s="21" t="s">
        <v>117</v>
      </c>
      <c r="S5318" s="21"/>
      <c r="T5318" s="21" t="s">
        <v>2242</v>
      </c>
      <c r="U5318" s="21"/>
      <c r="V5318" s="46">
        <v>1</v>
      </c>
      <c r="W5318" s="26">
        <f t="shared" si="4205"/>
        <v>1</v>
      </c>
      <c r="X5318" s="26">
        <f t="shared" si="4206"/>
        <v>1</v>
      </c>
      <c r="Y5318" s="21">
        <v>20</v>
      </c>
      <c r="Z5318" s="22">
        <f t="shared" si="4222"/>
        <v>1398</v>
      </c>
      <c r="AA5318" s="20" t="s">
        <v>2218</v>
      </c>
      <c r="AB5318" s="22"/>
      <c r="AC5318" s="22">
        <v>1</v>
      </c>
      <c r="AD5318" s="22"/>
      <c r="AE5318" s="22">
        <f t="shared" si="4227"/>
        <v>1398</v>
      </c>
      <c r="AF5318" s="22">
        <f t="shared" si="4207"/>
        <v>1398</v>
      </c>
      <c r="AG5318" s="20">
        <f t="shared" si="4228"/>
        <v>1398</v>
      </c>
      <c r="AH5318" s="20"/>
      <c r="AI5318" s="20"/>
      <c r="AJ5318" s="22"/>
      <c r="AK5318" s="22"/>
      <c r="AM5318" s="22"/>
      <c r="AN5318" s="22"/>
      <c r="AO5318" s="22" t="s">
        <v>2216</v>
      </c>
      <c r="AP5318" s="22" t="s">
        <v>1301</v>
      </c>
      <c r="AS5318" s="20"/>
      <c r="AT5318" s="20"/>
      <c r="AU5318" s="20"/>
    </row>
    <row r="5319" spans="1:47" x14ac:dyDescent="0.15">
      <c r="A5319" s="21" t="s">
        <v>1273</v>
      </c>
      <c r="B5319" s="22" t="s">
        <v>918</v>
      </c>
      <c r="C5319" s="22" t="s">
        <v>1178</v>
      </c>
      <c r="D5319" s="22" t="s">
        <v>1189</v>
      </c>
      <c r="E5319" s="22" t="s">
        <v>1400</v>
      </c>
      <c r="F5319" s="22" t="s">
        <v>1250</v>
      </c>
      <c r="G5319" s="22" t="s">
        <v>6673</v>
      </c>
      <c r="I5319" s="22">
        <v>13553896616</v>
      </c>
      <c r="J5319" s="22" t="s">
        <v>924</v>
      </c>
      <c r="K5319" s="22" t="s">
        <v>115</v>
      </c>
      <c r="L5319" s="22" t="s">
        <v>2119</v>
      </c>
      <c r="M5319" s="22">
        <v>768</v>
      </c>
      <c r="N5319" s="22">
        <v>768</v>
      </c>
      <c r="O5319" s="22" t="s">
        <v>927</v>
      </c>
      <c r="P5319" s="22" t="s">
        <v>50</v>
      </c>
      <c r="Q5319" s="28"/>
      <c r="R5319" s="21" t="s">
        <v>117</v>
      </c>
      <c r="S5319" s="25" t="s">
        <v>1201</v>
      </c>
      <c r="T5319" s="21" t="s">
        <v>53</v>
      </c>
      <c r="U5319" s="21" t="s">
        <v>6013</v>
      </c>
      <c r="V5319" s="46">
        <v>1</v>
      </c>
      <c r="W5319" s="26">
        <f t="shared" si="4205"/>
        <v>1</v>
      </c>
      <c r="Y5319" s="21">
        <v>4</v>
      </c>
      <c r="Z5319" s="22">
        <f t="shared" si="4222"/>
        <v>768</v>
      </c>
      <c r="AA5319" s="20" t="s">
        <v>2218</v>
      </c>
      <c r="AB5319" s="22">
        <v>1</v>
      </c>
      <c r="AC5319" s="22"/>
      <c r="AD5319" s="22">
        <f>N5319</f>
        <v>768</v>
      </c>
      <c r="AE5319" s="22"/>
      <c r="AF5319" s="22">
        <f t="shared" si="4207"/>
        <v>768</v>
      </c>
      <c r="AG5319" s="20"/>
      <c r="AH5319" s="22"/>
      <c r="AI5319" s="22"/>
      <c r="AJ5319" s="22">
        <f>N5319</f>
        <v>768</v>
      </c>
      <c r="AK5319" s="22">
        <f>IF(O5319="(传统)XDSL",VLOOKUP(S5319,[2]直销续费率明细!C:I,7,FALSE)*1,IF(O5319="GPON+XDSL",VLOOKUP(S5319,[2]直销续费率明细!C:I,7,FALSE)*1,VLOOKUP(S5319,[2]直销续费率明细!C:I,5,FALSE)*1))</f>
        <v>-40</v>
      </c>
      <c r="AL5319" s="22" t="s">
        <v>1309</v>
      </c>
      <c r="AM5319" s="22"/>
      <c r="AN5319" s="22"/>
      <c r="AO5319" s="22" t="s">
        <v>5792</v>
      </c>
      <c r="AP5319" s="22" t="s">
        <v>1301</v>
      </c>
      <c r="AS5319" s="20">
        <f>IF(Y5319&gt;=10,VLOOKUP(U5319,[2]提成计算!B:T,19,FALSE),VLOOKUP(U5319,[2]提成计算!B:T,18,FALSE))</f>
        <v>0.08</v>
      </c>
      <c r="AT5319" s="20">
        <f t="shared" ref="AT5319" si="4229">IF(AD5319*AS5319&gt;0,AD5319*AS5319,AE5319*AS5319)</f>
        <v>61.44</v>
      </c>
      <c r="AU5319" s="20">
        <f t="shared" ref="AU5319" si="4230">IF(AND(AK5319&lt;0,AK5319+AT5319&lt;0),-AT5319,AK5319)</f>
        <v>-40</v>
      </c>
    </row>
    <row r="5320" spans="1:47" x14ac:dyDescent="0.15">
      <c r="A5320" s="21" t="s">
        <v>1273</v>
      </c>
      <c r="B5320" s="22" t="s">
        <v>918</v>
      </c>
      <c r="C5320" s="22" t="s">
        <v>1178</v>
      </c>
      <c r="D5320" s="22" t="s">
        <v>1183</v>
      </c>
      <c r="E5320" s="22" t="s">
        <v>1580</v>
      </c>
      <c r="F5320" s="22" t="s">
        <v>1250</v>
      </c>
      <c r="G5320" s="22" t="s">
        <v>6674</v>
      </c>
      <c r="I5320" s="22">
        <v>13600293655</v>
      </c>
      <c r="J5320" s="22" t="s">
        <v>1268</v>
      </c>
      <c r="K5320" s="22" t="s">
        <v>1214</v>
      </c>
      <c r="L5320" s="22" t="s">
        <v>1898</v>
      </c>
      <c r="M5320" s="22">
        <v>1398</v>
      </c>
      <c r="N5320" s="22">
        <v>1398</v>
      </c>
      <c r="O5320" s="22" t="s">
        <v>927</v>
      </c>
      <c r="P5320" s="22" t="s">
        <v>50</v>
      </c>
      <c r="Q5320" s="28"/>
      <c r="R5320" s="21" t="s">
        <v>77</v>
      </c>
      <c r="S5320" s="21"/>
      <c r="T5320" s="21" t="s">
        <v>53</v>
      </c>
      <c r="U5320" s="21" t="s">
        <v>5917</v>
      </c>
      <c r="V5320" s="46">
        <v>1</v>
      </c>
      <c r="W5320" s="26">
        <f t="shared" si="4205"/>
        <v>1</v>
      </c>
      <c r="X5320" s="26">
        <f t="shared" si="4206"/>
        <v>1</v>
      </c>
      <c r="Y5320" s="21">
        <v>20</v>
      </c>
      <c r="Z5320" s="22">
        <f t="shared" si="4222"/>
        <v>1398</v>
      </c>
      <c r="AA5320" s="20" t="s">
        <v>5794</v>
      </c>
      <c r="AB5320" s="22"/>
      <c r="AC5320" s="22">
        <v>1</v>
      </c>
      <c r="AD5320" s="22"/>
      <c r="AE5320" s="22">
        <f t="shared" ref="AE5320:AE5322" si="4231">N5320</f>
        <v>1398</v>
      </c>
      <c r="AF5320" s="22">
        <f t="shared" si="4207"/>
        <v>1398</v>
      </c>
      <c r="AG5320" s="20">
        <f t="shared" ref="AG5320:AG5322" si="4232">N5320</f>
        <v>1398</v>
      </c>
      <c r="AH5320" s="20" t="str">
        <f>VLOOKUP(U5320,[1]提成计算!B:I,8,FALSE)</f>
        <v xml:space="preserve"> </v>
      </c>
      <c r="AI5320" s="20"/>
      <c r="AJ5320" s="22"/>
      <c r="AK5320" s="22"/>
      <c r="AM5320" s="22"/>
      <c r="AN5320" s="22"/>
      <c r="AO5320" s="22" t="s">
        <v>5792</v>
      </c>
      <c r="AP5320" s="22" t="s">
        <v>1301</v>
      </c>
      <c r="AS5320" s="20"/>
      <c r="AT5320" s="20"/>
      <c r="AU5320" s="20"/>
    </row>
    <row r="5321" spans="1:47" x14ac:dyDescent="0.15">
      <c r="A5321" s="21" t="s">
        <v>1273</v>
      </c>
      <c r="B5321" s="22" t="s">
        <v>918</v>
      </c>
      <c r="C5321" s="22" t="s">
        <v>1178</v>
      </c>
      <c r="D5321" s="22" t="s">
        <v>1183</v>
      </c>
      <c r="E5321" s="22" t="s">
        <v>5931</v>
      </c>
      <c r="F5321" s="22" t="s">
        <v>1250</v>
      </c>
      <c r="G5321" s="22" t="s">
        <v>6675</v>
      </c>
      <c r="I5321" s="22">
        <v>15820835898</v>
      </c>
      <c r="J5321" s="22" t="s">
        <v>1268</v>
      </c>
      <c r="K5321" s="22" t="s">
        <v>1224</v>
      </c>
      <c r="L5321" s="22" t="s">
        <v>1966</v>
      </c>
      <c r="M5321" s="22">
        <v>1598</v>
      </c>
      <c r="N5321" s="22">
        <v>1598</v>
      </c>
      <c r="O5321" s="22" t="s">
        <v>927</v>
      </c>
      <c r="P5321" s="22" t="s">
        <v>50</v>
      </c>
      <c r="Q5321" s="28"/>
      <c r="R5321" s="21" t="s">
        <v>77</v>
      </c>
      <c r="S5321" s="21"/>
      <c r="T5321" s="21" t="s">
        <v>53</v>
      </c>
      <c r="U5321" s="21" t="s">
        <v>5994</v>
      </c>
      <c r="V5321" s="46">
        <v>1</v>
      </c>
      <c r="W5321" s="26">
        <f t="shared" si="4205"/>
        <v>1</v>
      </c>
      <c r="X5321" s="26">
        <f t="shared" si="4206"/>
        <v>1</v>
      </c>
      <c r="Y5321" s="21">
        <v>50</v>
      </c>
      <c r="Z5321" s="22">
        <f t="shared" si="4222"/>
        <v>1598</v>
      </c>
      <c r="AA5321" s="20" t="s">
        <v>5794</v>
      </c>
      <c r="AB5321" s="22"/>
      <c r="AC5321" s="22">
        <v>1</v>
      </c>
      <c r="AD5321" s="22"/>
      <c r="AE5321" s="22">
        <f t="shared" si="4231"/>
        <v>1598</v>
      </c>
      <c r="AF5321" s="22">
        <f t="shared" si="4207"/>
        <v>1598</v>
      </c>
      <c r="AG5321" s="20">
        <f t="shared" si="4232"/>
        <v>1598</v>
      </c>
      <c r="AH5321" s="20" t="str">
        <f>VLOOKUP(U5321,[1]提成计算!B:I,8,FALSE)</f>
        <v xml:space="preserve"> </v>
      </c>
      <c r="AI5321" s="20"/>
      <c r="AJ5321" s="22"/>
      <c r="AK5321" s="22"/>
      <c r="AM5321" s="22"/>
      <c r="AN5321" s="22"/>
      <c r="AO5321" s="22" t="s">
        <v>5792</v>
      </c>
      <c r="AP5321" s="22" t="s">
        <v>1301</v>
      </c>
      <c r="AS5321" s="20"/>
      <c r="AT5321" s="20"/>
      <c r="AU5321" s="20"/>
    </row>
    <row r="5322" spans="1:47" x14ac:dyDescent="0.15">
      <c r="A5322" s="21" t="s">
        <v>1273</v>
      </c>
      <c r="B5322" s="22" t="s">
        <v>918</v>
      </c>
      <c r="C5322" s="22" t="s">
        <v>1178</v>
      </c>
      <c r="D5322" s="22" t="s">
        <v>1183</v>
      </c>
      <c r="E5322" s="22" t="s">
        <v>1580</v>
      </c>
      <c r="F5322" s="22" t="s">
        <v>1250</v>
      </c>
      <c r="G5322" s="22" t="s">
        <v>6676</v>
      </c>
      <c r="I5322" s="22">
        <v>13713158288</v>
      </c>
      <c r="J5322" s="22" t="s">
        <v>1268</v>
      </c>
      <c r="K5322" s="22" t="s">
        <v>311</v>
      </c>
      <c r="L5322" s="22" t="s">
        <v>1358</v>
      </c>
      <c r="M5322" s="22">
        <v>1088</v>
      </c>
      <c r="N5322" s="22">
        <v>1088</v>
      </c>
      <c r="O5322" s="22" t="s">
        <v>927</v>
      </c>
      <c r="P5322" s="22" t="s">
        <v>50</v>
      </c>
      <c r="Q5322" s="28"/>
      <c r="R5322" s="21" t="s">
        <v>77</v>
      </c>
      <c r="S5322" s="21"/>
      <c r="T5322" s="21" t="s">
        <v>53</v>
      </c>
      <c r="U5322" s="21" t="s">
        <v>5970</v>
      </c>
      <c r="V5322" s="46">
        <v>1</v>
      </c>
      <c r="W5322" s="26">
        <f t="shared" si="4205"/>
        <v>1</v>
      </c>
      <c r="X5322" s="26">
        <f t="shared" si="4206"/>
        <v>1</v>
      </c>
      <c r="Y5322" s="21">
        <v>10</v>
      </c>
      <c r="Z5322" s="22">
        <f t="shared" si="4222"/>
        <v>1088</v>
      </c>
      <c r="AA5322" s="20" t="s">
        <v>5794</v>
      </c>
      <c r="AB5322" s="22"/>
      <c r="AC5322" s="22">
        <v>1</v>
      </c>
      <c r="AD5322" s="22"/>
      <c r="AE5322" s="22">
        <f t="shared" si="4231"/>
        <v>1088</v>
      </c>
      <c r="AF5322" s="22">
        <f t="shared" si="4207"/>
        <v>1088</v>
      </c>
      <c r="AG5322" s="20">
        <f t="shared" si="4232"/>
        <v>1088</v>
      </c>
      <c r="AH5322" s="20" t="str">
        <f>VLOOKUP(U5322,[1]提成计算!B:I,8,FALSE)</f>
        <v xml:space="preserve"> </v>
      </c>
      <c r="AI5322" s="20"/>
      <c r="AJ5322" s="22"/>
      <c r="AK5322" s="22"/>
      <c r="AM5322" s="22"/>
      <c r="AN5322" s="22"/>
      <c r="AO5322" s="22" t="s">
        <v>5792</v>
      </c>
      <c r="AP5322" s="22" t="s">
        <v>1301</v>
      </c>
      <c r="AS5322" s="20"/>
      <c r="AT5322" s="20"/>
      <c r="AU5322" s="20"/>
    </row>
    <row r="5323" spans="1:47" x14ac:dyDescent="0.15">
      <c r="A5323" s="21" t="s">
        <v>1273</v>
      </c>
      <c r="B5323" s="22" t="s">
        <v>918</v>
      </c>
      <c r="C5323" s="22" t="s">
        <v>1178</v>
      </c>
      <c r="D5323" s="22" t="s">
        <v>1189</v>
      </c>
      <c r="E5323" s="22" t="s">
        <v>1190</v>
      </c>
      <c r="F5323" s="22" t="s">
        <v>1250</v>
      </c>
      <c r="G5323" s="22" t="s">
        <v>6677</v>
      </c>
      <c r="I5323" s="22">
        <v>15818238756</v>
      </c>
      <c r="J5323" s="22" t="s">
        <v>924</v>
      </c>
      <c r="K5323" s="22" t="s">
        <v>1169</v>
      </c>
      <c r="L5323" s="22" t="s">
        <v>1918</v>
      </c>
      <c r="M5323" s="22">
        <v>680</v>
      </c>
      <c r="N5323" s="22">
        <v>680</v>
      </c>
      <c r="O5323" s="22" t="s">
        <v>1262</v>
      </c>
      <c r="P5323" s="22" t="s">
        <v>50</v>
      </c>
      <c r="Q5323" s="28"/>
      <c r="R5323" s="21" t="s">
        <v>117</v>
      </c>
      <c r="S5323" s="25" t="s">
        <v>1192</v>
      </c>
      <c r="T5323" s="21" t="s">
        <v>5850</v>
      </c>
      <c r="U5323" s="21"/>
      <c r="V5323" s="46">
        <v>1</v>
      </c>
      <c r="W5323" s="26">
        <f t="shared" si="4205"/>
        <v>1</v>
      </c>
      <c r="Y5323" s="21">
        <v>4</v>
      </c>
      <c r="Z5323" s="22">
        <f t="shared" si="4222"/>
        <v>680</v>
      </c>
      <c r="AA5323" s="20" t="s">
        <v>5794</v>
      </c>
      <c r="AB5323" s="22">
        <v>1</v>
      </c>
      <c r="AC5323" s="22"/>
      <c r="AD5323" s="22">
        <f>N5323</f>
        <v>680</v>
      </c>
      <c r="AE5323" s="22"/>
      <c r="AF5323" s="22">
        <f t="shared" si="4207"/>
        <v>680</v>
      </c>
      <c r="AG5323" s="20"/>
      <c r="AH5323" s="22"/>
      <c r="AI5323" s="22"/>
      <c r="AJ5323" s="22">
        <f t="shared" ref="AJ5323:AJ5324" si="4233">N5323</f>
        <v>680</v>
      </c>
      <c r="AK5323" s="22">
        <f>IF(O5323="(传统)XDSL",VLOOKUP(S5323,[1]续费率明细!C:I,7,FALSE)*1,IF(O5323="GPON+XDSL",VLOOKUP(S5323,[1]续费率明细!C:I,7,FALSE)*1,VLOOKUP(S5323,[1]续费率明细!C:I,5,FALSE)*1))</f>
        <v>-40</v>
      </c>
      <c r="AL5323" s="22" t="s">
        <v>1300</v>
      </c>
      <c r="AM5323" s="22"/>
      <c r="AN5323" s="22"/>
      <c r="AO5323" s="22" t="s">
        <v>5792</v>
      </c>
      <c r="AP5323" s="22" t="s">
        <v>5805</v>
      </c>
      <c r="AS5323" s="20"/>
      <c r="AT5323" s="20"/>
      <c r="AU5323" s="20"/>
    </row>
    <row r="5324" spans="1:47" x14ac:dyDescent="0.15">
      <c r="A5324" s="21" t="s">
        <v>1273</v>
      </c>
      <c r="B5324" s="22" t="s">
        <v>918</v>
      </c>
      <c r="C5324" s="22" t="s">
        <v>1178</v>
      </c>
      <c r="D5324" s="22" t="s">
        <v>1189</v>
      </c>
      <c r="E5324" s="22" t="s">
        <v>1557</v>
      </c>
      <c r="F5324" s="22" t="s">
        <v>1250</v>
      </c>
      <c r="G5324" s="22" t="s">
        <v>6678</v>
      </c>
      <c r="I5324" s="22">
        <v>13416618271</v>
      </c>
      <c r="J5324" s="22" t="s">
        <v>924</v>
      </c>
      <c r="K5324" s="22" t="s">
        <v>174</v>
      </c>
      <c r="L5324" s="22" t="s">
        <v>1299</v>
      </c>
      <c r="M5324" s="22">
        <v>888</v>
      </c>
      <c r="N5324" s="22">
        <v>888</v>
      </c>
      <c r="O5324" s="22" t="s">
        <v>927</v>
      </c>
      <c r="P5324" s="22" t="s">
        <v>50</v>
      </c>
      <c r="Q5324" s="28"/>
      <c r="R5324" s="21" t="s">
        <v>117</v>
      </c>
      <c r="S5324" s="25" t="s">
        <v>1220</v>
      </c>
      <c r="T5324" s="21" t="s">
        <v>5850</v>
      </c>
      <c r="U5324" s="21"/>
      <c r="V5324" s="46">
        <v>1</v>
      </c>
      <c r="W5324" s="26">
        <f t="shared" si="4205"/>
        <v>1</v>
      </c>
      <c r="Y5324" s="21">
        <v>12</v>
      </c>
      <c r="Z5324" s="22">
        <f t="shared" si="4222"/>
        <v>888</v>
      </c>
      <c r="AA5324" s="20" t="s">
        <v>5794</v>
      </c>
      <c r="AB5324" s="22"/>
      <c r="AC5324" s="22">
        <v>1</v>
      </c>
      <c r="AD5324" s="22"/>
      <c r="AE5324" s="22">
        <f t="shared" ref="AE5324:AE5333" si="4234">N5324</f>
        <v>888</v>
      </c>
      <c r="AF5324" s="22">
        <f t="shared" si="4207"/>
        <v>888</v>
      </c>
      <c r="AG5324" s="20"/>
      <c r="AH5324" s="22"/>
      <c r="AI5324" s="22"/>
      <c r="AJ5324" s="22">
        <f t="shared" si="4233"/>
        <v>888</v>
      </c>
      <c r="AK5324" s="22">
        <f>IF(O5324="(传统)XDSL",VLOOKUP(S5324,[1]续费率明细!C:I,7,FALSE)*1,IF(O5324="GPON+XDSL",VLOOKUP(S5324,[1]续费率明细!C:I,7,FALSE)*1,VLOOKUP(S5324,[1]续费率明细!C:I,5,FALSE)*1))</f>
        <v>-40</v>
      </c>
      <c r="AL5324" s="22" t="s">
        <v>1300</v>
      </c>
      <c r="AM5324" s="22"/>
      <c r="AN5324" s="22"/>
      <c r="AO5324" s="22" t="s">
        <v>5792</v>
      </c>
      <c r="AP5324" s="22" t="s">
        <v>1301</v>
      </c>
      <c r="AS5324" s="20"/>
      <c r="AT5324" s="20"/>
      <c r="AU5324" s="20"/>
    </row>
    <row r="5325" spans="1:47" x14ac:dyDescent="0.15">
      <c r="A5325" s="21" t="s">
        <v>1273</v>
      </c>
      <c r="B5325" s="22" t="s">
        <v>918</v>
      </c>
      <c r="C5325" s="22" t="s">
        <v>1178</v>
      </c>
      <c r="D5325" s="22" t="s">
        <v>1183</v>
      </c>
      <c r="E5325" s="22" t="s">
        <v>5931</v>
      </c>
      <c r="F5325" s="22" t="s">
        <v>1250</v>
      </c>
      <c r="G5325" s="22" t="s">
        <v>6679</v>
      </c>
      <c r="I5325" s="22">
        <v>13537065935</v>
      </c>
      <c r="J5325" s="22" t="s">
        <v>1268</v>
      </c>
      <c r="K5325" s="22" t="s">
        <v>1195</v>
      </c>
      <c r="L5325" s="22" t="s">
        <v>1358</v>
      </c>
      <c r="M5325" s="22">
        <v>1088</v>
      </c>
      <c r="N5325" s="22">
        <v>1088</v>
      </c>
      <c r="O5325" s="22" t="s">
        <v>927</v>
      </c>
      <c r="P5325" s="22" t="s">
        <v>50</v>
      </c>
      <c r="Q5325" s="28"/>
      <c r="R5325" s="21" t="s">
        <v>77</v>
      </c>
      <c r="S5325" s="21"/>
      <c r="T5325" s="21" t="s">
        <v>1197</v>
      </c>
      <c r="U5325" s="21" t="s">
        <v>6216</v>
      </c>
      <c r="V5325" s="46">
        <v>1</v>
      </c>
      <c r="W5325" s="26">
        <f t="shared" si="4205"/>
        <v>1</v>
      </c>
      <c r="X5325" s="26">
        <f t="shared" si="4206"/>
        <v>1</v>
      </c>
      <c r="Y5325" s="21">
        <v>10</v>
      </c>
      <c r="Z5325" s="22">
        <f t="shared" si="4222"/>
        <v>1088</v>
      </c>
      <c r="AA5325" s="20" t="s">
        <v>5794</v>
      </c>
      <c r="AB5325" s="22"/>
      <c r="AC5325" s="22">
        <v>1</v>
      </c>
      <c r="AD5325" s="22"/>
      <c r="AE5325" s="22">
        <f t="shared" si="4234"/>
        <v>1088</v>
      </c>
      <c r="AF5325" s="22">
        <f t="shared" si="4207"/>
        <v>1088</v>
      </c>
      <c r="AG5325" s="20">
        <f>N5325</f>
        <v>1088</v>
      </c>
      <c r="AH5325" s="20"/>
      <c r="AI5325" s="20"/>
      <c r="AJ5325" s="22"/>
      <c r="AK5325" s="22"/>
      <c r="AM5325" s="22"/>
      <c r="AN5325" s="22"/>
      <c r="AO5325" s="22" t="s">
        <v>5792</v>
      </c>
      <c r="AP5325" s="22" t="s">
        <v>1301</v>
      </c>
      <c r="AS5325" s="20"/>
      <c r="AT5325" s="20"/>
      <c r="AU5325" s="20"/>
    </row>
    <row r="5326" spans="1:47" x14ac:dyDescent="0.15">
      <c r="A5326" s="21" t="s">
        <v>1273</v>
      </c>
      <c r="B5326" s="22" t="s">
        <v>918</v>
      </c>
      <c r="C5326" s="22" t="s">
        <v>1178</v>
      </c>
      <c r="D5326" s="22" t="s">
        <v>1189</v>
      </c>
      <c r="E5326" s="22" t="s">
        <v>6007</v>
      </c>
      <c r="F5326" s="22" t="s">
        <v>1250</v>
      </c>
      <c r="G5326" s="22" t="s">
        <v>6680</v>
      </c>
      <c r="I5326" s="22">
        <v>13431103639</v>
      </c>
      <c r="J5326" s="22" t="s">
        <v>924</v>
      </c>
      <c r="K5326" s="22" t="s">
        <v>390</v>
      </c>
      <c r="L5326" s="22" t="s">
        <v>2137</v>
      </c>
      <c r="M5326" s="22">
        <v>1408</v>
      </c>
      <c r="N5326" s="22">
        <v>1408</v>
      </c>
      <c r="O5326" s="22" t="s">
        <v>927</v>
      </c>
      <c r="P5326" s="22" t="s">
        <v>50</v>
      </c>
      <c r="Q5326" s="28"/>
      <c r="R5326" s="21" t="s">
        <v>117</v>
      </c>
      <c r="S5326" s="25" t="s">
        <v>1192</v>
      </c>
      <c r="T5326" s="21" t="s">
        <v>53</v>
      </c>
      <c r="U5326" s="21" t="s">
        <v>5999</v>
      </c>
      <c r="V5326" s="46">
        <v>1</v>
      </c>
      <c r="W5326" s="26">
        <f t="shared" si="4205"/>
        <v>1</v>
      </c>
      <c r="Y5326" s="21">
        <v>12</v>
      </c>
      <c r="Z5326" s="22">
        <f t="shared" si="4222"/>
        <v>1408</v>
      </c>
      <c r="AA5326" s="20" t="s">
        <v>5794</v>
      </c>
      <c r="AB5326" s="22"/>
      <c r="AC5326" s="22">
        <v>1</v>
      </c>
      <c r="AD5326" s="22"/>
      <c r="AE5326" s="22">
        <f t="shared" si="4234"/>
        <v>1408</v>
      </c>
      <c r="AF5326" s="22">
        <f t="shared" si="4207"/>
        <v>1408</v>
      </c>
      <c r="AG5326" s="20"/>
      <c r="AH5326" s="22"/>
      <c r="AI5326" s="22"/>
      <c r="AJ5326" s="22">
        <f>N5326</f>
        <v>1408</v>
      </c>
      <c r="AK5326" s="22">
        <f>IF(O5326="(传统)XDSL",VLOOKUP(S5326,[2]直销续费率明细!C:I,7,FALSE)*1,IF(O5326="GPON+XDSL",VLOOKUP(S5326,[2]直销续费率明细!C:I,7,FALSE)*1,VLOOKUP(S5326,[2]直销续费率明细!C:I,5,FALSE)*1))</f>
        <v>-40</v>
      </c>
      <c r="AL5326" s="22" t="s">
        <v>1309</v>
      </c>
      <c r="AM5326" s="22"/>
      <c r="AN5326" s="22"/>
      <c r="AO5326" s="22" t="s">
        <v>5792</v>
      </c>
      <c r="AP5326" s="22" t="s">
        <v>1301</v>
      </c>
      <c r="AS5326" s="20">
        <f>IF(Y5326&gt;=10,VLOOKUP(U5326,[2]提成计算!B:T,19,FALSE),VLOOKUP(U5326,[2]提成计算!B:T,18,FALSE))</f>
        <v>0.09</v>
      </c>
      <c r="AT5326" s="20">
        <f t="shared" ref="AT5326" si="4235">IF(AD5326*AS5326&gt;0,AD5326*AS5326,AE5326*AS5326)</f>
        <v>126.72</v>
      </c>
      <c r="AU5326" s="20">
        <f t="shared" ref="AU5326" si="4236">IF(AND(AK5326&lt;0,AK5326+AT5326&lt;0),-AT5326,AK5326)</f>
        <v>-40</v>
      </c>
    </row>
    <row r="5327" spans="1:47" x14ac:dyDescent="0.15">
      <c r="A5327" s="21" t="s">
        <v>1273</v>
      </c>
      <c r="B5327" s="22" t="s">
        <v>918</v>
      </c>
      <c r="C5327" s="22" t="s">
        <v>1178</v>
      </c>
      <c r="D5327" s="22" t="s">
        <v>1183</v>
      </c>
      <c r="E5327" s="22" t="s">
        <v>1184</v>
      </c>
      <c r="F5327" s="22" t="s">
        <v>1250</v>
      </c>
      <c r="G5327" s="22" t="s">
        <v>6681</v>
      </c>
      <c r="I5327" s="22">
        <v>15920229695</v>
      </c>
      <c r="J5327" s="22" t="s">
        <v>1268</v>
      </c>
      <c r="K5327" s="22" t="s">
        <v>311</v>
      </c>
      <c r="L5327" s="22" t="s">
        <v>1358</v>
      </c>
      <c r="M5327" s="22">
        <v>1088</v>
      </c>
      <c r="N5327" s="22">
        <v>1088</v>
      </c>
      <c r="O5327" s="22" t="s">
        <v>927</v>
      </c>
      <c r="P5327" s="22" t="s">
        <v>50</v>
      </c>
      <c r="Q5327" s="28"/>
      <c r="R5327" s="21" t="s">
        <v>77</v>
      </c>
      <c r="S5327" s="21"/>
      <c r="T5327" s="21" t="s">
        <v>53</v>
      </c>
      <c r="U5327" s="21" t="s">
        <v>5970</v>
      </c>
      <c r="V5327" s="46">
        <v>1</v>
      </c>
      <c r="W5327" s="26">
        <f t="shared" si="4205"/>
        <v>1</v>
      </c>
      <c r="X5327" s="26">
        <f t="shared" si="4206"/>
        <v>1</v>
      </c>
      <c r="Y5327" s="21">
        <v>10</v>
      </c>
      <c r="Z5327" s="22">
        <f t="shared" si="4222"/>
        <v>1088</v>
      </c>
      <c r="AA5327" s="20" t="s">
        <v>5794</v>
      </c>
      <c r="AB5327" s="22"/>
      <c r="AC5327" s="22">
        <v>1</v>
      </c>
      <c r="AD5327" s="22"/>
      <c r="AE5327" s="22">
        <f t="shared" si="4234"/>
        <v>1088</v>
      </c>
      <c r="AF5327" s="22">
        <f t="shared" si="4207"/>
        <v>1088</v>
      </c>
      <c r="AG5327" s="20">
        <f>N5327</f>
        <v>1088</v>
      </c>
      <c r="AH5327" s="20" t="str">
        <f>VLOOKUP(U5327,[1]提成计算!B:I,8,FALSE)</f>
        <v xml:space="preserve"> </v>
      </c>
      <c r="AI5327" s="20"/>
      <c r="AJ5327" s="22"/>
      <c r="AK5327" s="22"/>
      <c r="AM5327" s="22"/>
      <c r="AN5327" s="22"/>
      <c r="AO5327" s="22" t="s">
        <v>2216</v>
      </c>
      <c r="AP5327" s="22" t="s">
        <v>1301</v>
      </c>
      <c r="AS5327" s="20"/>
      <c r="AT5327" s="20"/>
      <c r="AU5327" s="20"/>
    </row>
    <row r="5328" spans="1:47" x14ac:dyDescent="0.15">
      <c r="A5328" s="21" t="s">
        <v>1273</v>
      </c>
      <c r="B5328" s="22" t="s">
        <v>918</v>
      </c>
      <c r="C5328" s="22" t="s">
        <v>1178</v>
      </c>
      <c r="D5328" s="22" t="s">
        <v>1183</v>
      </c>
      <c r="E5328" s="22" t="s">
        <v>6682</v>
      </c>
      <c r="F5328" s="22" t="s">
        <v>1250</v>
      </c>
      <c r="G5328" s="22" t="s">
        <v>6683</v>
      </c>
      <c r="I5328" s="22">
        <v>13618661163</v>
      </c>
      <c r="J5328" s="22" t="s">
        <v>924</v>
      </c>
      <c r="K5328" s="22" t="s">
        <v>6251</v>
      </c>
      <c r="L5328" s="22" t="s">
        <v>1299</v>
      </c>
      <c r="M5328" s="22">
        <v>888</v>
      </c>
      <c r="N5328" s="22">
        <v>888</v>
      </c>
      <c r="O5328" s="22" t="s">
        <v>927</v>
      </c>
      <c r="P5328" s="22" t="s">
        <v>50</v>
      </c>
      <c r="Q5328" s="28"/>
      <c r="R5328" s="21" t="s">
        <v>77</v>
      </c>
      <c r="S5328" s="25" t="s">
        <v>1187</v>
      </c>
      <c r="T5328" s="20" t="s">
        <v>6455</v>
      </c>
      <c r="U5328" s="21" t="s">
        <v>6456</v>
      </c>
      <c r="V5328" s="46">
        <v>1</v>
      </c>
      <c r="W5328" s="26">
        <f t="shared" si="4205"/>
        <v>1</v>
      </c>
      <c r="Y5328" s="21">
        <v>12</v>
      </c>
      <c r="Z5328" s="22">
        <f t="shared" si="4222"/>
        <v>888</v>
      </c>
      <c r="AA5328" s="20" t="s">
        <v>2218</v>
      </c>
      <c r="AB5328" s="22"/>
      <c r="AC5328" s="22">
        <v>1</v>
      </c>
      <c r="AD5328" s="22"/>
      <c r="AE5328" s="22">
        <f t="shared" si="4234"/>
        <v>888</v>
      </c>
      <c r="AF5328" s="22">
        <f t="shared" si="4207"/>
        <v>888</v>
      </c>
      <c r="AG5328" s="20"/>
      <c r="AH5328" s="22"/>
      <c r="AI5328" s="22"/>
      <c r="AJ5328" s="22">
        <f>N5328</f>
        <v>888</v>
      </c>
      <c r="AK5328" s="22">
        <f>IF(O5328="(传统)XDSL",VLOOKUP(S5328,[1]续费率明细!C:I,7,FALSE)*1,IF(O5328="GPON+XDSL",VLOOKUP(S5328,[1]续费率明细!C:I,7,FALSE)*1,VLOOKUP(S5328,[1]续费率明细!C:I,5,FALSE)*1))</f>
        <v>-40</v>
      </c>
      <c r="AL5328" s="22" t="s">
        <v>1300</v>
      </c>
      <c r="AM5328" s="22"/>
      <c r="AN5328" s="22"/>
      <c r="AO5328" s="22" t="s">
        <v>5792</v>
      </c>
      <c r="AP5328" s="22" t="s">
        <v>1301</v>
      </c>
      <c r="AS5328" s="20">
        <f>IF(Y5328&gt;=10,VLOOKUP(S5328,[2]提成计算!D:T,17,FALSE),VLOOKUP(S5328,[2]提成计算!D:T,16,FALSE))</f>
        <v>0.09</v>
      </c>
      <c r="AT5328" s="20">
        <f t="shared" ref="AT5328" si="4237">IF(AD5328*AS5328&gt;0,AD5328*AS5328,AE5328*AS5328)</f>
        <v>79.92</v>
      </c>
      <c r="AU5328" s="20">
        <f>IF(AND(AK5328&lt;0,AK5328+AT5328&lt;0),-AT5328,AK5328)</f>
        <v>-40</v>
      </c>
    </row>
    <row r="5329" spans="1:47" x14ac:dyDescent="0.15">
      <c r="A5329" s="21" t="s">
        <v>1273</v>
      </c>
      <c r="B5329" s="22" t="s">
        <v>918</v>
      </c>
      <c r="C5329" s="22" t="s">
        <v>1178</v>
      </c>
      <c r="D5329" s="22" t="s">
        <v>1189</v>
      </c>
      <c r="E5329" s="22" t="s">
        <v>1218</v>
      </c>
      <c r="F5329" s="22" t="s">
        <v>1250</v>
      </c>
      <c r="G5329" s="22" t="s">
        <v>6684</v>
      </c>
      <c r="I5329" s="22">
        <v>13751452810</v>
      </c>
      <c r="J5329" s="22" t="s">
        <v>1268</v>
      </c>
      <c r="K5329" s="22" t="s">
        <v>230</v>
      </c>
      <c r="L5329" s="22" t="s">
        <v>1358</v>
      </c>
      <c r="M5329" s="22">
        <v>1088</v>
      </c>
      <c r="N5329" s="22">
        <v>1088</v>
      </c>
      <c r="O5329" s="22" t="s">
        <v>927</v>
      </c>
      <c r="P5329" s="22" t="s">
        <v>50</v>
      </c>
      <c r="Q5329" s="28"/>
      <c r="R5329" s="21" t="s">
        <v>117</v>
      </c>
      <c r="S5329" s="21"/>
      <c r="T5329" s="21" t="s">
        <v>53</v>
      </c>
      <c r="U5329" s="21" t="s">
        <v>5922</v>
      </c>
      <c r="V5329" s="46">
        <v>1</v>
      </c>
      <c r="W5329" s="26">
        <f t="shared" si="4205"/>
        <v>1</v>
      </c>
      <c r="X5329" s="26">
        <f t="shared" si="4206"/>
        <v>1</v>
      </c>
      <c r="Y5329" s="21">
        <v>10</v>
      </c>
      <c r="Z5329" s="22">
        <f t="shared" si="4222"/>
        <v>1088</v>
      </c>
      <c r="AA5329" s="20" t="s">
        <v>5794</v>
      </c>
      <c r="AB5329" s="22"/>
      <c r="AC5329" s="22">
        <v>1</v>
      </c>
      <c r="AD5329" s="22"/>
      <c r="AE5329" s="22">
        <f t="shared" si="4234"/>
        <v>1088</v>
      </c>
      <c r="AF5329" s="22">
        <f t="shared" si="4207"/>
        <v>1088</v>
      </c>
      <c r="AG5329" s="20">
        <f t="shared" ref="AG5329:AG5330" si="4238">N5329</f>
        <v>1088</v>
      </c>
      <c r="AH5329" s="20" t="str">
        <f>VLOOKUP(U5329,[1]提成计算!B:I,8,FALSE)</f>
        <v>否</v>
      </c>
      <c r="AI5329" s="20"/>
      <c r="AJ5329" s="22"/>
      <c r="AK5329" s="22"/>
      <c r="AM5329" s="22"/>
      <c r="AN5329" s="22"/>
      <c r="AO5329" s="22" t="s">
        <v>5792</v>
      </c>
      <c r="AP5329" s="22" t="s">
        <v>1301</v>
      </c>
      <c r="AS5329" s="20"/>
      <c r="AT5329" s="20"/>
      <c r="AU5329" s="20"/>
    </row>
    <row r="5330" spans="1:47" x14ac:dyDescent="0.15">
      <c r="A5330" s="21" t="s">
        <v>1273</v>
      </c>
      <c r="B5330" s="22" t="s">
        <v>918</v>
      </c>
      <c r="C5330" s="22" t="s">
        <v>1178</v>
      </c>
      <c r="D5330" s="22" t="s">
        <v>1183</v>
      </c>
      <c r="E5330" s="22" t="s">
        <v>1622</v>
      </c>
      <c r="F5330" s="22" t="s">
        <v>1250</v>
      </c>
      <c r="G5330" s="22" t="s">
        <v>6685</v>
      </c>
      <c r="I5330" s="22">
        <v>13835813953</v>
      </c>
      <c r="J5330" s="22" t="s">
        <v>1268</v>
      </c>
      <c r="K5330" s="22" t="s">
        <v>5853</v>
      </c>
      <c r="L5330" s="22" t="s">
        <v>1358</v>
      </c>
      <c r="M5330" s="22">
        <v>1088</v>
      </c>
      <c r="N5330" s="22">
        <v>1088</v>
      </c>
      <c r="O5330" s="22" t="s">
        <v>927</v>
      </c>
      <c r="P5330" s="22" t="s">
        <v>50</v>
      </c>
      <c r="Q5330" s="28"/>
      <c r="R5330" s="21" t="s">
        <v>77</v>
      </c>
      <c r="S5330" s="21"/>
      <c r="T5330" s="21" t="s">
        <v>53</v>
      </c>
      <c r="U5330" s="21" t="s">
        <v>5901</v>
      </c>
      <c r="V5330" s="46">
        <v>1</v>
      </c>
      <c r="W5330" s="26">
        <f t="shared" si="4205"/>
        <v>1</v>
      </c>
      <c r="X5330" s="26">
        <f t="shared" si="4206"/>
        <v>1</v>
      </c>
      <c r="Y5330" s="21">
        <v>10</v>
      </c>
      <c r="Z5330" s="22">
        <f t="shared" si="4222"/>
        <v>1088</v>
      </c>
      <c r="AA5330" s="20" t="s">
        <v>5794</v>
      </c>
      <c r="AB5330" s="22"/>
      <c r="AC5330" s="22">
        <v>1</v>
      </c>
      <c r="AD5330" s="22"/>
      <c r="AE5330" s="22">
        <f t="shared" si="4234"/>
        <v>1088</v>
      </c>
      <c r="AF5330" s="22">
        <f t="shared" si="4207"/>
        <v>1088</v>
      </c>
      <c r="AG5330" s="20">
        <f t="shared" si="4238"/>
        <v>1088</v>
      </c>
      <c r="AH5330" s="20" t="str">
        <f>VLOOKUP(U5330,[1]提成计算!B:I,8,FALSE)</f>
        <v xml:space="preserve"> </v>
      </c>
      <c r="AI5330" s="20"/>
      <c r="AJ5330" s="22"/>
      <c r="AK5330" s="22"/>
      <c r="AM5330" s="22"/>
      <c r="AN5330" s="22"/>
      <c r="AO5330" s="22" t="s">
        <v>5792</v>
      </c>
      <c r="AP5330" s="22" t="s">
        <v>1301</v>
      </c>
      <c r="AS5330" s="20"/>
      <c r="AT5330" s="20"/>
      <c r="AU5330" s="20"/>
    </row>
    <row r="5331" spans="1:47" x14ac:dyDescent="0.15">
      <c r="A5331" s="21" t="s">
        <v>1273</v>
      </c>
      <c r="B5331" s="22" t="s">
        <v>918</v>
      </c>
      <c r="C5331" s="22" t="s">
        <v>1178</v>
      </c>
      <c r="D5331" s="22" t="s">
        <v>1183</v>
      </c>
      <c r="E5331" s="22" t="s">
        <v>5975</v>
      </c>
      <c r="F5331" s="22" t="s">
        <v>1250</v>
      </c>
      <c r="G5331" s="22" t="s">
        <v>6686</v>
      </c>
      <c r="I5331" s="22">
        <v>13546866788</v>
      </c>
      <c r="J5331" s="22" t="s">
        <v>924</v>
      </c>
      <c r="K5331" s="22" t="s">
        <v>5853</v>
      </c>
      <c r="L5331" s="22" t="s">
        <v>1376</v>
      </c>
      <c r="M5331" s="22">
        <v>1088</v>
      </c>
      <c r="N5331" s="22">
        <v>1088</v>
      </c>
      <c r="O5331" s="22" t="s">
        <v>1262</v>
      </c>
      <c r="P5331" s="22" t="s">
        <v>50</v>
      </c>
      <c r="Q5331" s="28"/>
      <c r="R5331" s="21" t="s">
        <v>77</v>
      </c>
      <c r="S5331" s="25" t="s">
        <v>1222</v>
      </c>
      <c r="T5331" s="21" t="s">
        <v>53</v>
      </c>
      <c r="U5331" s="21" t="s">
        <v>5901</v>
      </c>
      <c r="V5331" s="46">
        <v>1</v>
      </c>
      <c r="W5331" s="26">
        <f t="shared" si="4205"/>
        <v>1</v>
      </c>
      <c r="Y5331" s="21">
        <v>10</v>
      </c>
      <c r="Z5331" s="22">
        <f t="shared" si="4222"/>
        <v>1088</v>
      </c>
      <c r="AA5331" s="20" t="s">
        <v>5794</v>
      </c>
      <c r="AB5331" s="22"/>
      <c r="AC5331" s="22">
        <v>1</v>
      </c>
      <c r="AD5331" s="22"/>
      <c r="AE5331" s="22">
        <f t="shared" si="4234"/>
        <v>1088</v>
      </c>
      <c r="AF5331" s="22">
        <f t="shared" si="4207"/>
        <v>1088</v>
      </c>
      <c r="AG5331" s="20"/>
      <c r="AH5331" s="22"/>
      <c r="AI5331" s="22"/>
      <c r="AJ5331" s="22">
        <f t="shared" ref="AJ5331:AJ5336" si="4239">N5331</f>
        <v>1088</v>
      </c>
      <c r="AK5331" s="22">
        <f>IF(O5331="(传统)XDSL",VLOOKUP(S5331,[2]直销续费率明细!C:I,7,FALSE)*1,IF(O5331="GPON+XDSL",VLOOKUP(S5331,[2]直销续费率明细!C:I,7,FALSE)*1,VLOOKUP(S5331,[2]直销续费率明细!C:I,5,FALSE)*1))</f>
        <v>25</v>
      </c>
      <c r="AL5331" s="22" t="s">
        <v>1309</v>
      </c>
      <c r="AM5331" s="22"/>
      <c r="AN5331" s="22"/>
      <c r="AO5331" s="22" t="s">
        <v>5792</v>
      </c>
      <c r="AP5331" s="22" t="s">
        <v>1301</v>
      </c>
      <c r="AS5331" s="20">
        <f>IF(Y5331&gt;=10,VLOOKUP(U5331,[2]提成计算!B:T,19,FALSE),VLOOKUP(U5331,[2]提成计算!B:T,18,FALSE))</f>
        <v>0.1</v>
      </c>
      <c r="AT5331" s="20">
        <f t="shared" ref="AT5331" si="4240">IF(AD5331*AS5331&gt;0,AD5331*AS5331,AE5331*AS5331)</f>
        <v>108.80000000000001</v>
      </c>
      <c r="AU5331" s="20">
        <f t="shared" ref="AU5331" si="4241">IF(AND(AK5331&lt;0,AK5331+AT5331&lt;0),-AT5331,AK5331)</f>
        <v>25</v>
      </c>
    </row>
    <row r="5332" spans="1:47" x14ac:dyDescent="0.15">
      <c r="A5332" s="21" t="s">
        <v>1273</v>
      </c>
      <c r="B5332" s="22" t="s">
        <v>918</v>
      </c>
      <c r="C5332" s="22" t="s">
        <v>1178</v>
      </c>
      <c r="D5332" s="22" t="s">
        <v>1183</v>
      </c>
      <c r="E5332" s="22" t="s">
        <v>1184</v>
      </c>
      <c r="F5332" s="22" t="s">
        <v>1250</v>
      </c>
      <c r="G5332" s="22" t="s">
        <v>6687</v>
      </c>
      <c r="I5332" s="22">
        <v>13717333866</v>
      </c>
      <c r="J5332" s="22" t="s">
        <v>924</v>
      </c>
      <c r="K5332" s="22" t="s">
        <v>174</v>
      </c>
      <c r="L5332" s="22" t="s">
        <v>1299</v>
      </c>
      <c r="M5332" s="22">
        <v>888</v>
      </c>
      <c r="N5332" s="22">
        <v>888</v>
      </c>
      <c r="O5332" s="22" t="s">
        <v>927</v>
      </c>
      <c r="P5332" s="22" t="s">
        <v>50</v>
      </c>
      <c r="Q5332" s="28"/>
      <c r="R5332" s="21" t="s">
        <v>77</v>
      </c>
      <c r="S5332" s="25" t="s">
        <v>1187</v>
      </c>
      <c r="T5332" s="21" t="s">
        <v>5850</v>
      </c>
      <c r="U5332" s="21"/>
      <c r="V5332" s="46">
        <v>1</v>
      </c>
      <c r="W5332" s="26">
        <f t="shared" si="4205"/>
        <v>1</v>
      </c>
      <c r="Y5332" s="21">
        <v>12</v>
      </c>
      <c r="Z5332" s="22">
        <f t="shared" si="4222"/>
        <v>888</v>
      </c>
      <c r="AA5332" s="20" t="s">
        <v>5794</v>
      </c>
      <c r="AB5332" s="22"/>
      <c r="AC5332" s="22">
        <v>1</v>
      </c>
      <c r="AD5332" s="22"/>
      <c r="AE5332" s="22">
        <f t="shared" si="4234"/>
        <v>888</v>
      </c>
      <c r="AF5332" s="22">
        <f t="shared" si="4207"/>
        <v>888</v>
      </c>
      <c r="AG5332" s="20"/>
      <c r="AH5332" s="22"/>
      <c r="AI5332" s="22"/>
      <c r="AJ5332" s="22">
        <f t="shared" si="4239"/>
        <v>888</v>
      </c>
      <c r="AK5332" s="22">
        <f>IF(O5332="(传统)XDSL",VLOOKUP(S5332,[1]续费率明细!C:I,7,FALSE)*1,IF(O5332="GPON+XDSL",VLOOKUP(S5332,[1]续费率明细!C:I,7,FALSE)*1,VLOOKUP(S5332,[1]续费率明细!C:I,5,FALSE)*1))</f>
        <v>-40</v>
      </c>
      <c r="AL5332" s="22" t="s">
        <v>1309</v>
      </c>
      <c r="AM5332" s="22"/>
      <c r="AN5332" s="22"/>
      <c r="AO5332" s="22" t="s">
        <v>5792</v>
      </c>
      <c r="AP5332" s="22" t="s">
        <v>1301</v>
      </c>
      <c r="AS5332" s="20"/>
      <c r="AT5332" s="20"/>
      <c r="AU5332" s="20"/>
    </row>
    <row r="5333" spans="1:47" x14ac:dyDescent="0.15">
      <c r="A5333" s="21" t="s">
        <v>1273</v>
      </c>
      <c r="B5333" s="22" t="s">
        <v>918</v>
      </c>
      <c r="C5333" s="22" t="s">
        <v>1178</v>
      </c>
      <c r="D5333" s="22" t="s">
        <v>1183</v>
      </c>
      <c r="E5333" s="22" t="s">
        <v>1677</v>
      </c>
      <c r="F5333" s="22" t="s">
        <v>1250</v>
      </c>
      <c r="G5333" s="22" t="s">
        <v>6688</v>
      </c>
      <c r="I5333" s="22">
        <v>13512136097</v>
      </c>
      <c r="J5333" s="22" t="s">
        <v>924</v>
      </c>
      <c r="K5333" s="22" t="s">
        <v>5853</v>
      </c>
      <c r="L5333" s="22" t="s">
        <v>1299</v>
      </c>
      <c r="M5333" s="22">
        <v>888</v>
      </c>
      <c r="N5333" s="22">
        <v>888</v>
      </c>
      <c r="O5333" s="22" t="s">
        <v>1262</v>
      </c>
      <c r="P5333" s="22" t="s">
        <v>50</v>
      </c>
      <c r="Q5333" s="28"/>
      <c r="R5333" s="21" t="s">
        <v>77</v>
      </c>
      <c r="S5333" s="25" t="s">
        <v>1222</v>
      </c>
      <c r="T5333" s="21" t="s">
        <v>53</v>
      </c>
      <c r="U5333" s="21" t="s">
        <v>5901</v>
      </c>
      <c r="V5333" s="46">
        <v>1</v>
      </c>
      <c r="W5333" s="26">
        <f t="shared" si="4205"/>
        <v>1</v>
      </c>
      <c r="Y5333" s="21">
        <v>12</v>
      </c>
      <c r="Z5333" s="22">
        <f t="shared" si="4222"/>
        <v>888</v>
      </c>
      <c r="AA5333" s="20" t="s">
        <v>5794</v>
      </c>
      <c r="AB5333" s="22"/>
      <c r="AC5333" s="22">
        <v>1</v>
      </c>
      <c r="AD5333" s="22"/>
      <c r="AE5333" s="22">
        <f t="shared" si="4234"/>
        <v>888</v>
      </c>
      <c r="AF5333" s="22">
        <f t="shared" si="4207"/>
        <v>888</v>
      </c>
      <c r="AG5333" s="20"/>
      <c r="AH5333" s="22"/>
      <c r="AI5333" s="22"/>
      <c r="AJ5333" s="22">
        <f t="shared" si="4239"/>
        <v>888</v>
      </c>
      <c r="AK5333" s="22">
        <f>IF(O5333="(传统)XDSL",VLOOKUP(S5333,[2]直销续费率明细!C:I,7,FALSE)*1,IF(O5333="GPON+XDSL",VLOOKUP(S5333,[2]直销续费率明细!C:I,7,FALSE)*1,VLOOKUP(S5333,[2]直销续费率明细!C:I,5,FALSE)*1))</f>
        <v>25</v>
      </c>
      <c r="AL5333" s="22" t="s">
        <v>1309</v>
      </c>
      <c r="AM5333" s="22"/>
      <c r="AN5333" s="22"/>
      <c r="AO5333" s="22" t="s">
        <v>5792</v>
      </c>
      <c r="AP5333" s="22" t="s">
        <v>1301</v>
      </c>
      <c r="AS5333" s="20">
        <f>IF(Y5333&gt;=10,VLOOKUP(U5333,[2]提成计算!B:T,19,FALSE),VLOOKUP(U5333,[2]提成计算!B:T,18,FALSE))</f>
        <v>0.1</v>
      </c>
      <c r="AT5333" s="20">
        <f t="shared" ref="AT5333" si="4242">IF(AD5333*AS5333&gt;0,AD5333*AS5333,AE5333*AS5333)</f>
        <v>88.800000000000011</v>
      </c>
      <c r="AU5333" s="20">
        <f t="shared" ref="AU5333" si="4243">IF(AND(AK5333&lt;0,AK5333+AT5333&lt;0),-AT5333,AK5333)</f>
        <v>25</v>
      </c>
    </row>
    <row r="5334" spans="1:47" x14ac:dyDescent="0.15">
      <c r="A5334" s="21" t="s">
        <v>1273</v>
      </c>
      <c r="B5334" s="22" t="s">
        <v>918</v>
      </c>
      <c r="C5334" s="22" t="s">
        <v>1178</v>
      </c>
      <c r="D5334" s="22" t="s">
        <v>1179</v>
      </c>
      <c r="E5334" s="22" t="s">
        <v>5872</v>
      </c>
      <c r="F5334" s="22" t="s">
        <v>1250</v>
      </c>
      <c r="G5334" s="22" t="s">
        <v>6689</v>
      </c>
      <c r="I5334" s="22">
        <v>13423218055</v>
      </c>
      <c r="J5334" s="22" t="s">
        <v>924</v>
      </c>
      <c r="K5334" s="22" t="s">
        <v>166</v>
      </c>
      <c r="L5334" s="22" t="s">
        <v>1918</v>
      </c>
      <c r="M5334" s="22">
        <v>680</v>
      </c>
      <c r="N5334" s="22">
        <v>680</v>
      </c>
      <c r="O5334" s="22" t="s">
        <v>927</v>
      </c>
      <c r="P5334" s="22" t="s">
        <v>50</v>
      </c>
      <c r="Q5334" s="28"/>
      <c r="R5334" s="21" t="s">
        <v>147</v>
      </c>
      <c r="S5334" s="25" t="s">
        <v>1234</v>
      </c>
      <c r="T5334" s="21" t="s">
        <v>5850</v>
      </c>
      <c r="U5334" s="21"/>
      <c r="V5334" s="46">
        <v>1</v>
      </c>
      <c r="W5334" s="26">
        <f t="shared" si="4205"/>
        <v>1</v>
      </c>
      <c r="Y5334" s="21">
        <v>4</v>
      </c>
      <c r="Z5334" s="22">
        <f t="shared" si="4222"/>
        <v>680</v>
      </c>
      <c r="AA5334" s="20" t="s">
        <v>5794</v>
      </c>
      <c r="AB5334" s="22">
        <v>1</v>
      </c>
      <c r="AC5334" s="22"/>
      <c r="AD5334" s="22">
        <f>N5334</f>
        <v>680</v>
      </c>
      <c r="AE5334" s="22"/>
      <c r="AF5334" s="22">
        <f t="shared" si="4207"/>
        <v>680</v>
      </c>
      <c r="AG5334" s="20"/>
      <c r="AH5334" s="22"/>
      <c r="AI5334" s="22"/>
      <c r="AJ5334" s="22">
        <f t="shared" si="4239"/>
        <v>680</v>
      </c>
      <c r="AK5334" s="22">
        <f>IF(O5334="(传统)XDSL",VLOOKUP(S5334,[1]续费率明细!C:I,7,FALSE)*1,IF(O5334="GPON+XDSL",VLOOKUP(S5334,[1]续费率明细!C:I,7,FALSE)*1,VLOOKUP(S5334,[1]续费率明细!C:I,5,FALSE)*1))</f>
        <v>-40</v>
      </c>
      <c r="AL5334" s="22" t="s">
        <v>1309</v>
      </c>
      <c r="AM5334" s="22"/>
      <c r="AN5334" s="22"/>
      <c r="AO5334" s="22" t="s">
        <v>5792</v>
      </c>
      <c r="AP5334" s="22" t="s">
        <v>5805</v>
      </c>
      <c r="AS5334" s="20"/>
      <c r="AT5334" s="20"/>
      <c r="AU5334" s="20"/>
    </row>
    <row r="5335" spans="1:47" x14ac:dyDescent="0.15">
      <c r="A5335" s="21" t="s">
        <v>1273</v>
      </c>
      <c r="B5335" s="22" t="s">
        <v>918</v>
      </c>
      <c r="C5335" s="22" t="s">
        <v>1178</v>
      </c>
      <c r="D5335" s="22" t="s">
        <v>1179</v>
      </c>
      <c r="E5335" s="22" t="s">
        <v>1236</v>
      </c>
      <c r="F5335" s="22" t="s">
        <v>1250</v>
      </c>
      <c r="G5335" s="22" t="s">
        <v>6690</v>
      </c>
      <c r="I5335" s="22">
        <v>13559773690</v>
      </c>
      <c r="J5335" s="22" t="s">
        <v>924</v>
      </c>
      <c r="K5335" s="22" t="s">
        <v>166</v>
      </c>
      <c r="L5335" s="22" t="s">
        <v>2166</v>
      </c>
      <c r="M5335" s="22">
        <v>1088</v>
      </c>
      <c r="N5335" s="22">
        <v>1088</v>
      </c>
      <c r="O5335" s="22" t="s">
        <v>927</v>
      </c>
      <c r="P5335" s="22" t="s">
        <v>50</v>
      </c>
      <c r="Q5335" s="28"/>
      <c r="R5335" s="21" t="s">
        <v>147</v>
      </c>
      <c r="S5335" s="25" t="s">
        <v>1234</v>
      </c>
      <c r="T5335" s="21" t="s">
        <v>5850</v>
      </c>
      <c r="U5335" s="21"/>
      <c r="V5335" s="46">
        <v>1</v>
      </c>
      <c r="W5335" s="26">
        <f t="shared" si="4205"/>
        <v>1</v>
      </c>
      <c r="Y5335" s="21">
        <v>20</v>
      </c>
      <c r="Z5335" s="22">
        <f t="shared" si="4222"/>
        <v>1088</v>
      </c>
      <c r="AA5335" s="20" t="s">
        <v>5794</v>
      </c>
      <c r="AB5335" s="22"/>
      <c r="AC5335" s="22">
        <v>1</v>
      </c>
      <c r="AD5335" s="22"/>
      <c r="AE5335" s="22">
        <f>N5335</f>
        <v>1088</v>
      </c>
      <c r="AF5335" s="22">
        <f t="shared" si="4207"/>
        <v>1088</v>
      </c>
      <c r="AG5335" s="20"/>
      <c r="AH5335" s="22"/>
      <c r="AI5335" s="22"/>
      <c r="AJ5335" s="22">
        <f t="shared" si="4239"/>
        <v>1088</v>
      </c>
      <c r="AK5335" s="22">
        <f>IF(O5335="(传统)XDSL",VLOOKUP(S5335,[1]续费率明细!C:I,7,FALSE)*1,IF(O5335="GPON+XDSL",VLOOKUP(S5335,[1]续费率明细!C:I,7,FALSE)*1,VLOOKUP(S5335,[1]续费率明细!C:I,5,FALSE)*1))</f>
        <v>-40</v>
      </c>
      <c r="AL5335" s="22" t="s">
        <v>1300</v>
      </c>
      <c r="AM5335" s="22"/>
      <c r="AN5335" s="22"/>
      <c r="AO5335" s="22" t="s">
        <v>2216</v>
      </c>
      <c r="AP5335" s="22" t="s">
        <v>1301</v>
      </c>
      <c r="AS5335" s="20"/>
      <c r="AT5335" s="20"/>
      <c r="AU5335" s="20"/>
    </row>
    <row r="5336" spans="1:47" x14ac:dyDescent="0.15">
      <c r="A5336" s="21" t="s">
        <v>1273</v>
      </c>
      <c r="B5336" s="22" t="s">
        <v>918</v>
      </c>
      <c r="C5336" s="22" t="s">
        <v>1178</v>
      </c>
      <c r="D5336" s="22" t="s">
        <v>1189</v>
      </c>
      <c r="E5336" s="22" t="s">
        <v>5863</v>
      </c>
      <c r="F5336" s="22" t="s">
        <v>1250</v>
      </c>
      <c r="G5336" s="22" t="s">
        <v>6691</v>
      </c>
      <c r="I5336" s="22">
        <v>13829103881</v>
      </c>
      <c r="J5336" s="22" t="s">
        <v>924</v>
      </c>
      <c r="K5336" s="22" t="s">
        <v>166</v>
      </c>
      <c r="L5336" s="22" t="s">
        <v>1918</v>
      </c>
      <c r="M5336" s="22">
        <v>680</v>
      </c>
      <c r="N5336" s="22">
        <v>680</v>
      </c>
      <c r="O5336" s="22" t="s">
        <v>927</v>
      </c>
      <c r="P5336" s="22" t="s">
        <v>50</v>
      </c>
      <c r="Q5336" s="28"/>
      <c r="R5336" s="21" t="s">
        <v>77</v>
      </c>
      <c r="S5336" s="25" t="s">
        <v>5896</v>
      </c>
      <c r="T5336" s="21" t="s">
        <v>2242</v>
      </c>
      <c r="U5336" s="21"/>
      <c r="V5336" s="46">
        <v>1</v>
      </c>
      <c r="W5336" s="26">
        <f t="shared" si="4205"/>
        <v>1</v>
      </c>
      <c r="Y5336" s="21">
        <v>4</v>
      </c>
      <c r="Z5336" s="22">
        <f t="shared" si="4222"/>
        <v>680</v>
      </c>
      <c r="AA5336" s="20" t="s">
        <v>2218</v>
      </c>
      <c r="AB5336" s="22">
        <v>1</v>
      </c>
      <c r="AC5336" s="22"/>
      <c r="AD5336" s="22">
        <f>N5336</f>
        <v>680</v>
      </c>
      <c r="AE5336" s="22"/>
      <c r="AF5336" s="22">
        <f t="shared" si="4207"/>
        <v>680</v>
      </c>
      <c r="AG5336" s="20"/>
      <c r="AH5336" s="22"/>
      <c r="AI5336" s="22"/>
      <c r="AJ5336" s="22">
        <f t="shared" si="4239"/>
        <v>680</v>
      </c>
      <c r="AK5336" s="22">
        <f>IF(O5336="(传统)XDSL",VLOOKUP(S5336,[1]续费率明细!C:I,7,FALSE)*1,IF(O5336="GPON+XDSL",VLOOKUP(S5336,[1]续费率明细!C:I,7,FALSE)*1,VLOOKUP(S5336,[1]续费率明细!C:I,5,FALSE)*1))</f>
        <v>-40</v>
      </c>
      <c r="AL5336" s="22" t="s">
        <v>1309</v>
      </c>
      <c r="AM5336" s="22"/>
      <c r="AN5336" s="22"/>
      <c r="AO5336" s="22" t="s">
        <v>5792</v>
      </c>
      <c r="AP5336" s="22" t="s">
        <v>5805</v>
      </c>
      <c r="AS5336" s="20"/>
      <c r="AT5336" s="20"/>
      <c r="AU5336" s="20"/>
    </row>
    <row r="5337" spans="1:47" x14ac:dyDescent="0.15">
      <c r="A5337" s="21" t="s">
        <v>1273</v>
      </c>
      <c r="B5337" s="22" t="s">
        <v>918</v>
      </c>
      <c r="C5337" s="22" t="s">
        <v>1178</v>
      </c>
      <c r="D5337" s="22" t="s">
        <v>1183</v>
      </c>
      <c r="E5337" s="22" t="s">
        <v>1193</v>
      </c>
      <c r="F5337" s="22" t="s">
        <v>1250</v>
      </c>
      <c r="G5337" s="22" t="s">
        <v>6692</v>
      </c>
      <c r="I5337" s="22">
        <v>15899669008</v>
      </c>
      <c r="J5337" s="22" t="s">
        <v>1268</v>
      </c>
      <c r="K5337" s="22" t="s">
        <v>1214</v>
      </c>
      <c r="L5337" s="22" t="s">
        <v>1358</v>
      </c>
      <c r="M5337" s="22">
        <v>1088</v>
      </c>
      <c r="N5337" s="22">
        <v>1088</v>
      </c>
      <c r="O5337" s="22" t="s">
        <v>927</v>
      </c>
      <c r="P5337" s="22" t="s">
        <v>50</v>
      </c>
      <c r="Q5337" s="28"/>
      <c r="R5337" s="21" t="s">
        <v>77</v>
      </c>
      <c r="S5337" s="21"/>
      <c r="T5337" s="21" t="s">
        <v>53</v>
      </c>
      <c r="U5337" s="21" t="s">
        <v>5917</v>
      </c>
      <c r="V5337" s="46">
        <v>1</v>
      </c>
      <c r="W5337" s="26">
        <f t="shared" si="4205"/>
        <v>1</v>
      </c>
      <c r="X5337" s="26">
        <f t="shared" si="4206"/>
        <v>1</v>
      </c>
      <c r="Y5337" s="21">
        <v>10</v>
      </c>
      <c r="Z5337" s="22">
        <f t="shared" si="4222"/>
        <v>1088</v>
      </c>
      <c r="AA5337" s="20" t="s">
        <v>5794</v>
      </c>
      <c r="AB5337" s="22"/>
      <c r="AC5337" s="22">
        <v>1</v>
      </c>
      <c r="AD5337" s="22"/>
      <c r="AE5337" s="22">
        <f t="shared" ref="AE5337:AE5339" si="4244">N5337</f>
        <v>1088</v>
      </c>
      <c r="AF5337" s="22">
        <f t="shared" si="4207"/>
        <v>1088</v>
      </c>
      <c r="AG5337" s="20">
        <f>N5337</f>
        <v>1088</v>
      </c>
      <c r="AH5337" s="20" t="str">
        <f>VLOOKUP(U5337,[1]提成计算!B:I,8,FALSE)</f>
        <v xml:space="preserve"> </v>
      </c>
      <c r="AI5337" s="20"/>
      <c r="AJ5337" s="22"/>
      <c r="AK5337" s="22"/>
      <c r="AM5337" s="22"/>
      <c r="AN5337" s="22"/>
      <c r="AO5337" s="22" t="s">
        <v>5792</v>
      </c>
      <c r="AP5337" s="22" t="s">
        <v>1301</v>
      </c>
      <c r="AS5337" s="20"/>
      <c r="AT5337" s="20"/>
      <c r="AU5337" s="20"/>
    </row>
    <row r="5338" spans="1:47" x14ac:dyDescent="0.15">
      <c r="A5338" s="21" t="s">
        <v>1273</v>
      </c>
      <c r="B5338" s="22" t="s">
        <v>918</v>
      </c>
      <c r="C5338" s="22" t="s">
        <v>1178</v>
      </c>
      <c r="D5338" s="22" t="s">
        <v>1183</v>
      </c>
      <c r="E5338" s="22" t="s">
        <v>5931</v>
      </c>
      <c r="F5338" s="22" t="s">
        <v>1250</v>
      </c>
      <c r="G5338" s="22" t="s">
        <v>6693</v>
      </c>
      <c r="I5338" s="22">
        <v>13620021992</v>
      </c>
      <c r="J5338" s="22" t="s">
        <v>924</v>
      </c>
      <c r="K5338" s="22" t="s">
        <v>1214</v>
      </c>
      <c r="L5338" s="22" t="s">
        <v>1299</v>
      </c>
      <c r="M5338" s="22">
        <v>888</v>
      </c>
      <c r="N5338" s="22">
        <v>888</v>
      </c>
      <c r="O5338" s="22" t="s">
        <v>927</v>
      </c>
      <c r="P5338" s="22" t="s">
        <v>50</v>
      </c>
      <c r="Q5338" s="28"/>
      <c r="R5338" s="21" t="s">
        <v>77</v>
      </c>
      <c r="S5338" s="25" t="s">
        <v>1196</v>
      </c>
      <c r="T5338" s="21" t="s">
        <v>53</v>
      </c>
      <c r="U5338" s="21" t="s">
        <v>5917</v>
      </c>
      <c r="V5338" s="46">
        <v>1</v>
      </c>
      <c r="W5338" s="26">
        <f t="shared" si="4205"/>
        <v>1</v>
      </c>
      <c r="Y5338" s="21">
        <v>12</v>
      </c>
      <c r="Z5338" s="22">
        <f t="shared" si="4222"/>
        <v>888</v>
      </c>
      <c r="AA5338" s="20" t="s">
        <v>5794</v>
      </c>
      <c r="AB5338" s="22"/>
      <c r="AC5338" s="22">
        <v>1</v>
      </c>
      <c r="AD5338" s="22"/>
      <c r="AE5338" s="22">
        <f t="shared" si="4244"/>
        <v>888</v>
      </c>
      <c r="AF5338" s="22">
        <f t="shared" si="4207"/>
        <v>888</v>
      </c>
      <c r="AG5338" s="20"/>
      <c r="AH5338" s="22"/>
      <c r="AI5338" s="22"/>
      <c r="AJ5338" s="22">
        <f t="shared" ref="AJ5338:AJ5342" si="4245">N5338</f>
        <v>888</v>
      </c>
      <c r="AK5338" s="22">
        <f>IF(O5338="(传统)XDSL",VLOOKUP(S5338,[2]直销续费率明细!C:I,7,FALSE)*1,IF(O5338="GPON+XDSL",VLOOKUP(S5338,[2]直销续费率明细!C:I,7,FALSE)*1,VLOOKUP(S5338,[2]直销续费率明细!C:I,5,FALSE)*1))</f>
        <v>-40</v>
      </c>
      <c r="AL5338" s="22" t="s">
        <v>1309</v>
      </c>
      <c r="AM5338" s="22"/>
      <c r="AN5338" s="22"/>
      <c r="AO5338" s="22" t="s">
        <v>5792</v>
      </c>
      <c r="AP5338" s="22" t="s">
        <v>1301</v>
      </c>
      <c r="AS5338" s="20">
        <f>IF(Y5338&gt;=10,VLOOKUP(U5338,[2]提成计算!B:T,19,FALSE),VLOOKUP(U5338,[2]提成计算!B:T,18,FALSE))</f>
        <v>0.09</v>
      </c>
      <c r="AT5338" s="20">
        <f t="shared" ref="AT5338:AT5340" si="4246">IF(AD5338*AS5338&gt;0,AD5338*AS5338,AE5338*AS5338)</f>
        <v>79.92</v>
      </c>
      <c r="AU5338" s="20">
        <f t="shared" ref="AU5338:AU5340" si="4247">IF(AND(AK5338&lt;0,AK5338+AT5338&lt;0),-AT5338,AK5338)</f>
        <v>-40</v>
      </c>
    </row>
    <row r="5339" spans="1:47" x14ac:dyDescent="0.15">
      <c r="A5339" s="21" t="s">
        <v>1273</v>
      </c>
      <c r="B5339" s="22" t="s">
        <v>918</v>
      </c>
      <c r="C5339" s="22" t="s">
        <v>1178</v>
      </c>
      <c r="D5339" s="22" t="s">
        <v>1179</v>
      </c>
      <c r="E5339" s="22" t="s">
        <v>5939</v>
      </c>
      <c r="F5339" s="22" t="s">
        <v>1250</v>
      </c>
      <c r="G5339" s="22" t="s">
        <v>6694</v>
      </c>
      <c r="I5339" s="22">
        <v>13652470715</v>
      </c>
      <c r="J5339" s="22" t="s">
        <v>924</v>
      </c>
      <c r="K5339" s="22" t="s">
        <v>146</v>
      </c>
      <c r="L5339" s="22" t="s">
        <v>1299</v>
      </c>
      <c r="M5339" s="22">
        <v>888</v>
      </c>
      <c r="N5339" s="22">
        <v>888</v>
      </c>
      <c r="O5339" s="22" t="s">
        <v>927</v>
      </c>
      <c r="P5339" s="22" t="s">
        <v>50</v>
      </c>
      <c r="Q5339" s="28"/>
      <c r="R5339" s="21" t="s">
        <v>147</v>
      </c>
      <c r="S5339" s="25" t="s">
        <v>1182</v>
      </c>
      <c r="T5339" s="21" t="s">
        <v>53</v>
      </c>
      <c r="U5339" s="21" t="s">
        <v>5899</v>
      </c>
      <c r="V5339" s="46">
        <v>1</v>
      </c>
      <c r="W5339" s="26">
        <f t="shared" si="4205"/>
        <v>1</v>
      </c>
      <c r="Y5339" s="21">
        <v>12</v>
      </c>
      <c r="Z5339" s="22">
        <f t="shared" si="4222"/>
        <v>888</v>
      </c>
      <c r="AA5339" s="20" t="s">
        <v>5794</v>
      </c>
      <c r="AB5339" s="22"/>
      <c r="AC5339" s="22">
        <v>1</v>
      </c>
      <c r="AD5339" s="22"/>
      <c r="AE5339" s="22">
        <f t="shared" si="4244"/>
        <v>888</v>
      </c>
      <c r="AF5339" s="22">
        <f t="shared" si="4207"/>
        <v>888</v>
      </c>
      <c r="AG5339" s="20"/>
      <c r="AH5339" s="22"/>
      <c r="AI5339" s="22"/>
      <c r="AJ5339" s="22">
        <f t="shared" si="4245"/>
        <v>888</v>
      </c>
      <c r="AK5339" s="22">
        <f>IF(O5339="(传统)XDSL",VLOOKUP(S5339,[2]直销续费率明细!C:I,7,FALSE)*1,IF(O5339="GPON+XDSL",VLOOKUP(S5339,[2]直销续费率明细!C:I,7,FALSE)*1,VLOOKUP(S5339,[2]直销续费率明细!C:I,5,FALSE)*1))</f>
        <v>15</v>
      </c>
      <c r="AL5339" s="22" t="s">
        <v>1300</v>
      </c>
      <c r="AM5339" s="22"/>
      <c r="AN5339" s="22"/>
      <c r="AO5339" s="22" t="s">
        <v>5792</v>
      </c>
      <c r="AP5339" s="22" t="s">
        <v>1301</v>
      </c>
      <c r="AS5339" s="20">
        <f>IF(Y5339&gt;=10,VLOOKUP(U5339,[2]提成计算!B:T,19,FALSE),VLOOKUP(U5339,[2]提成计算!B:T,18,FALSE))</f>
        <v>0.09</v>
      </c>
      <c r="AT5339" s="20">
        <f t="shared" si="4246"/>
        <v>79.92</v>
      </c>
      <c r="AU5339" s="20">
        <f t="shared" si="4247"/>
        <v>15</v>
      </c>
    </row>
    <row r="5340" spans="1:47" x14ac:dyDescent="0.15">
      <c r="A5340" s="21" t="s">
        <v>1273</v>
      </c>
      <c r="B5340" s="22" t="s">
        <v>918</v>
      </c>
      <c r="C5340" s="22" t="s">
        <v>1178</v>
      </c>
      <c r="D5340" s="22" t="s">
        <v>1189</v>
      </c>
      <c r="E5340" s="22" t="s">
        <v>1400</v>
      </c>
      <c r="F5340" s="22" t="s">
        <v>1250</v>
      </c>
      <c r="G5340" s="22" t="s">
        <v>6695</v>
      </c>
      <c r="I5340" s="22">
        <v>15019956618</v>
      </c>
      <c r="J5340" s="22" t="s">
        <v>924</v>
      </c>
      <c r="K5340" s="22" t="s">
        <v>115</v>
      </c>
      <c r="L5340" s="22" t="s">
        <v>2119</v>
      </c>
      <c r="M5340" s="22">
        <v>768</v>
      </c>
      <c r="N5340" s="22">
        <v>768</v>
      </c>
      <c r="O5340" s="22" t="s">
        <v>927</v>
      </c>
      <c r="P5340" s="22" t="s">
        <v>50</v>
      </c>
      <c r="Q5340" s="28"/>
      <c r="R5340" s="21" t="s">
        <v>117</v>
      </c>
      <c r="S5340" s="25" t="s">
        <v>1201</v>
      </c>
      <c r="T5340" s="21" t="s">
        <v>53</v>
      </c>
      <c r="U5340" s="21" t="s">
        <v>5936</v>
      </c>
      <c r="V5340" s="46">
        <v>1</v>
      </c>
      <c r="W5340" s="26">
        <f t="shared" si="4205"/>
        <v>1</v>
      </c>
      <c r="Y5340" s="21">
        <v>4</v>
      </c>
      <c r="Z5340" s="22">
        <f t="shared" si="4222"/>
        <v>768</v>
      </c>
      <c r="AA5340" s="20" t="s">
        <v>5794</v>
      </c>
      <c r="AB5340" s="22">
        <v>1</v>
      </c>
      <c r="AC5340" s="22"/>
      <c r="AD5340" s="22">
        <f t="shared" ref="AD5340:AD5345" si="4248">N5340</f>
        <v>768</v>
      </c>
      <c r="AE5340" s="22"/>
      <c r="AF5340" s="22">
        <f t="shared" si="4207"/>
        <v>768</v>
      </c>
      <c r="AG5340" s="20"/>
      <c r="AH5340" s="22"/>
      <c r="AI5340" s="22"/>
      <c r="AJ5340" s="22">
        <f t="shared" si="4245"/>
        <v>768</v>
      </c>
      <c r="AK5340" s="22">
        <f>IF(O5340="(传统)XDSL",VLOOKUP(S5340,[2]直销续费率明细!C:I,7,FALSE)*1,IF(O5340="GPON+XDSL",VLOOKUP(S5340,[2]直销续费率明细!C:I,7,FALSE)*1,VLOOKUP(S5340,[2]直销续费率明细!C:I,5,FALSE)*1))</f>
        <v>-40</v>
      </c>
      <c r="AL5340" s="22" t="s">
        <v>1300</v>
      </c>
      <c r="AM5340" s="22"/>
      <c r="AN5340" s="22"/>
      <c r="AO5340" s="22" t="s">
        <v>2216</v>
      </c>
      <c r="AP5340" s="22" t="s">
        <v>1301</v>
      </c>
      <c r="AS5340" s="20">
        <f>IF(Y5340&gt;=10,VLOOKUP(U5340,[2]提成计算!B:T,19,FALSE),VLOOKUP(U5340,[2]提成计算!B:T,18,FALSE))</f>
        <v>0.08</v>
      </c>
      <c r="AT5340" s="20">
        <f t="shared" si="4246"/>
        <v>61.44</v>
      </c>
      <c r="AU5340" s="20">
        <f t="shared" si="4247"/>
        <v>-40</v>
      </c>
    </row>
    <row r="5341" spans="1:47" x14ac:dyDescent="0.15">
      <c r="A5341" s="21" t="s">
        <v>1273</v>
      </c>
      <c r="B5341" s="22" t="s">
        <v>918</v>
      </c>
      <c r="C5341" s="22" t="s">
        <v>1178</v>
      </c>
      <c r="D5341" s="22" t="s">
        <v>1189</v>
      </c>
      <c r="E5341" s="22" t="s">
        <v>5894</v>
      </c>
      <c r="F5341" s="22" t="s">
        <v>1250</v>
      </c>
      <c r="G5341" s="22" t="s">
        <v>6696</v>
      </c>
      <c r="I5341" s="22">
        <v>15817560303</v>
      </c>
      <c r="J5341" s="22" t="s">
        <v>924</v>
      </c>
      <c r="K5341" s="22" t="s">
        <v>1169</v>
      </c>
      <c r="L5341" s="22" t="s">
        <v>1918</v>
      </c>
      <c r="M5341" s="22">
        <v>680</v>
      </c>
      <c r="N5341" s="22">
        <v>680</v>
      </c>
      <c r="O5341" s="22" t="s">
        <v>1262</v>
      </c>
      <c r="P5341" s="22" t="s">
        <v>50</v>
      </c>
      <c r="Q5341" s="28"/>
      <c r="R5341" s="21" t="s">
        <v>77</v>
      </c>
      <c r="S5341" s="25" t="s">
        <v>5896</v>
      </c>
      <c r="T5341" s="21" t="s">
        <v>2242</v>
      </c>
      <c r="U5341" s="21"/>
      <c r="V5341" s="46">
        <v>1</v>
      </c>
      <c r="W5341" s="26">
        <f t="shared" si="4205"/>
        <v>1</v>
      </c>
      <c r="Y5341" s="21">
        <v>4</v>
      </c>
      <c r="Z5341" s="22">
        <f t="shared" si="4222"/>
        <v>680</v>
      </c>
      <c r="AA5341" s="20" t="s">
        <v>2218</v>
      </c>
      <c r="AB5341" s="22">
        <v>1</v>
      </c>
      <c r="AC5341" s="22"/>
      <c r="AD5341" s="22">
        <f t="shared" si="4248"/>
        <v>680</v>
      </c>
      <c r="AE5341" s="22"/>
      <c r="AF5341" s="22">
        <f t="shared" si="4207"/>
        <v>680</v>
      </c>
      <c r="AG5341" s="20"/>
      <c r="AH5341" s="22"/>
      <c r="AI5341" s="22"/>
      <c r="AJ5341" s="22">
        <f t="shared" si="4245"/>
        <v>680</v>
      </c>
      <c r="AK5341" s="22">
        <f>IF(O5341="(传统)XDSL",VLOOKUP(S5341,[1]续费率明细!C:I,7,FALSE)*1,IF(O5341="GPON+XDSL",VLOOKUP(S5341,[1]续费率明细!C:I,7,FALSE)*1,VLOOKUP(S5341,[1]续费率明细!C:I,5,FALSE)*1))</f>
        <v>-20</v>
      </c>
      <c r="AL5341" s="22" t="s">
        <v>1300</v>
      </c>
      <c r="AM5341" s="22"/>
      <c r="AN5341" s="22"/>
      <c r="AO5341" s="22" t="s">
        <v>2216</v>
      </c>
      <c r="AP5341" s="22" t="s">
        <v>2261</v>
      </c>
      <c r="AS5341" s="20"/>
      <c r="AT5341" s="20"/>
      <c r="AU5341" s="20"/>
    </row>
    <row r="5342" spans="1:47" x14ac:dyDescent="0.15">
      <c r="A5342" s="21" t="s">
        <v>1273</v>
      </c>
      <c r="B5342" s="22" t="s">
        <v>918</v>
      </c>
      <c r="C5342" s="22" t="s">
        <v>1178</v>
      </c>
      <c r="D5342" s="22" t="s">
        <v>1189</v>
      </c>
      <c r="E5342" s="22" t="s">
        <v>5894</v>
      </c>
      <c r="F5342" s="22" t="s">
        <v>1250</v>
      </c>
      <c r="G5342" s="22" t="s">
        <v>6697</v>
      </c>
      <c r="I5342" s="22">
        <v>13926894717</v>
      </c>
      <c r="J5342" s="22" t="s">
        <v>924</v>
      </c>
      <c r="K5342" s="22" t="s">
        <v>166</v>
      </c>
      <c r="L5342" s="22" t="s">
        <v>1918</v>
      </c>
      <c r="M5342" s="22">
        <v>680</v>
      </c>
      <c r="N5342" s="22">
        <v>680</v>
      </c>
      <c r="O5342" s="22" t="s">
        <v>927</v>
      </c>
      <c r="P5342" s="22" t="s">
        <v>50</v>
      </c>
      <c r="Q5342" s="28"/>
      <c r="R5342" s="21" t="s">
        <v>77</v>
      </c>
      <c r="S5342" s="25" t="s">
        <v>5896</v>
      </c>
      <c r="T5342" s="21" t="s">
        <v>2242</v>
      </c>
      <c r="U5342" s="21"/>
      <c r="V5342" s="46">
        <v>1</v>
      </c>
      <c r="W5342" s="26">
        <f t="shared" si="4205"/>
        <v>1</v>
      </c>
      <c r="Y5342" s="21">
        <v>4</v>
      </c>
      <c r="Z5342" s="22">
        <f t="shared" si="4222"/>
        <v>680</v>
      </c>
      <c r="AA5342" s="20" t="s">
        <v>2218</v>
      </c>
      <c r="AB5342" s="22">
        <v>1</v>
      </c>
      <c r="AC5342" s="22"/>
      <c r="AD5342" s="22">
        <f t="shared" si="4248"/>
        <v>680</v>
      </c>
      <c r="AE5342" s="22"/>
      <c r="AF5342" s="22">
        <f t="shared" si="4207"/>
        <v>680</v>
      </c>
      <c r="AG5342" s="20"/>
      <c r="AH5342" s="22"/>
      <c r="AI5342" s="22"/>
      <c r="AJ5342" s="22">
        <f t="shared" si="4245"/>
        <v>680</v>
      </c>
      <c r="AK5342" s="22">
        <f>IF(O5342="(传统)XDSL",VLOOKUP(S5342,[1]续费率明细!C:I,7,FALSE)*1,IF(O5342="GPON+XDSL",VLOOKUP(S5342,[1]续费率明细!C:I,7,FALSE)*1,VLOOKUP(S5342,[1]续费率明细!C:I,5,FALSE)*1))</f>
        <v>-40</v>
      </c>
      <c r="AL5342" s="22" t="s">
        <v>1309</v>
      </c>
      <c r="AM5342" s="22"/>
      <c r="AN5342" s="22"/>
      <c r="AO5342" s="22" t="s">
        <v>2216</v>
      </c>
      <c r="AP5342" s="22" t="s">
        <v>2261</v>
      </c>
      <c r="AS5342" s="20"/>
      <c r="AT5342" s="20"/>
      <c r="AU5342" s="20"/>
    </row>
    <row r="5343" spans="1:47" x14ac:dyDescent="0.15">
      <c r="A5343" s="21" t="s">
        <v>1273</v>
      </c>
      <c r="B5343" s="22" t="s">
        <v>918</v>
      </c>
      <c r="C5343" s="22" t="s">
        <v>1178</v>
      </c>
      <c r="D5343" s="22" t="s">
        <v>1183</v>
      </c>
      <c r="E5343" s="22" t="s">
        <v>5931</v>
      </c>
      <c r="F5343" s="22" t="s">
        <v>1250</v>
      </c>
      <c r="G5343" s="22" t="s">
        <v>6698</v>
      </c>
      <c r="I5343" s="22">
        <v>13549224801</v>
      </c>
      <c r="J5343" s="22" t="s">
        <v>1268</v>
      </c>
      <c r="K5343" s="22" t="s">
        <v>1224</v>
      </c>
      <c r="L5343" s="22" t="s">
        <v>1914</v>
      </c>
      <c r="M5343" s="22">
        <v>828</v>
      </c>
      <c r="N5343" s="22">
        <v>828</v>
      </c>
      <c r="O5343" s="22" t="s">
        <v>927</v>
      </c>
      <c r="P5343" s="22" t="s">
        <v>50</v>
      </c>
      <c r="Q5343" s="28"/>
      <c r="R5343" s="21" t="s">
        <v>77</v>
      </c>
      <c r="S5343" s="21"/>
      <c r="T5343" s="21" t="s">
        <v>53</v>
      </c>
      <c r="U5343" s="21" t="s">
        <v>5933</v>
      </c>
      <c r="V5343" s="46">
        <v>1</v>
      </c>
      <c r="W5343" s="26">
        <f t="shared" si="4205"/>
        <v>1</v>
      </c>
      <c r="X5343" s="26">
        <f t="shared" si="4206"/>
        <v>1</v>
      </c>
      <c r="Y5343" s="21">
        <v>4</v>
      </c>
      <c r="Z5343" s="22">
        <f t="shared" si="4222"/>
        <v>828</v>
      </c>
      <c r="AA5343" s="20" t="s">
        <v>2218</v>
      </c>
      <c r="AB5343" s="22">
        <v>1</v>
      </c>
      <c r="AC5343" s="22"/>
      <c r="AD5343" s="22">
        <f t="shared" si="4248"/>
        <v>828</v>
      </c>
      <c r="AE5343" s="22"/>
      <c r="AF5343" s="22">
        <f t="shared" si="4207"/>
        <v>828</v>
      </c>
      <c r="AG5343" s="20">
        <f t="shared" ref="AG5343:AG5344" si="4249">N5343</f>
        <v>828</v>
      </c>
      <c r="AH5343" s="20" t="str">
        <f>VLOOKUP(U5343,[1]提成计算!B:I,8,FALSE)</f>
        <v xml:space="preserve"> </v>
      </c>
      <c r="AI5343" s="20"/>
      <c r="AJ5343" s="22"/>
      <c r="AK5343" s="22"/>
      <c r="AM5343" s="22"/>
      <c r="AN5343" s="22"/>
      <c r="AO5343" s="22" t="s">
        <v>5792</v>
      </c>
      <c r="AP5343" s="22" t="s">
        <v>1301</v>
      </c>
      <c r="AS5343" s="20"/>
      <c r="AT5343" s="20"/>
      <c r="AU5343" s="20"/>
    </row>
    <row r="5344" spans="1:47" x14ac:dyDescent="0.15">
      <c r="A5344" s="21" t="s">
        <v>1273</v>
      </c>
      <c r="B5344" s="22" t="s">
        <v>918</v>
      </c>
      <c r="C5344" s="22" t="s">
        <v>1178</v>
      </c>
      <c r="D5344" s="22" t="s">
        <v>1179</v>
      </c>
      <c r="E5344" s="22" t="s">
        <v>5872</v>
      </c>
      <c r="F5344" s="22" t="s">
        <v>1250</v>
      </c>
      <c r="G5344" s="22" t="s">
        <v>6699</v>
      </c>
      <c r="I5344" s="22">
        <v>15077799395</v>
      </c>
      <c r="J5344" s="22" t="s">
        <v>1268</v>
      </c>
      <c r="K5344" s="22" t="s">
        <v>1238</v>
      </c>
      <c r="L5344" s="22" t="s">
        <v>1960</v>
      </c>
      <c r="M5344" s="22">
        <v>400</v>
      </c>
      <c r="N5344" s="22">
        <v>400</v>
      </c>
      <c r="O5344" s="22" t="s">
        <v>927</v>
      </c>
      <c r="P5344" s="22" t="s">
        <v>50</v>
      </c>
      <c r="Q5344" s="28"/>
      <c r="R5344" s="21" t="s">
        <v>147</v>
      </c>
      <c r="S5344" s="21"/>
      <c r="T5344" s="21" t="s">
        <v>53</v>
      </c>
      <c r="U5344" s="21" t="s">
        <v>6043</v>
      </c>
      <c r="V5344" s="46">
        <v>0.5</v>
      </c>
      <c r="W5344" s="26">
        <f t="shared" si="4205"/>
        <v>0.5</v>
      </c>
      <c r="X5344" s="26">
        <f t="shared" si="4206"/>
        <v>0.5</v>
      </c>
      <c r="Y5344" s="21">
        <v>4</v>
      </c>
      <c r="Z5344" s="22">
        <f t="shared" si="4222"/>
        <v>400</v>
      </c>
      <c r="AA5344" s="20" t="s">
        <v>5794</v>
      </c>
      <c r="AB5344" s="22">
        <v>1</v>
      </c>
      <c r="AC5344" s="22"/>
      <c r="AD5344" s="22">
        <f t="shared" si="4248"/>
        <v>400</v>
      </c>
      <c r="AE5344" s="22"/>
      <c r="AF5344" s="22">
        <f t="shared" si="4207"/>
        <v>400</v>
      </c>
      <c r="AG5344" s="20">
        <f t="shared" si="4249"/>
        <v>400</v>
      </c>
      <c r="AH5344" s="20" t="str">
        <f>VLOOKUP(U5344,[1]提成计算!B:I,8,FALSE)</f>
        <v xml:space="preserve"> </v>
      </c>
      <c r="AI5344" s="20"/>
      <c r="AJ5344" s="22"/>
      <c r="AK5344" s="22"/>
      <c r="AM5344" s="22"/>
      <c r="AN5344" s="22"/>
      <c r="AO5344" s="22" t="s">
        <v>5792</v>
      </c>
      <c r="AP5344" s="22" t="s">
        <v>1961</v>
      </c>
      <c r="AS5344" s="20"/>
      <c r="AT5344" s="20"/>
      <c r="AU5344" s="20"/>
    </row>
    <row r="5345" spans="1:47" x14ac:dyDescent="0.15">
      <c r="A5345" s="21" t="s">
        <v>1273</v>
      </c>
      <c r="B5345" s="22" t="s">
        <v>918</v>
      </c>
      <c r="C5345" s="22" t="s">
        <v>1178</v>
      </c>
      <c r="D5345" s="22" t="s">
        <v>1189</v>
      </c>
      <c r="E5345" s="22" t="s">
        <v>6077</v>
      </c>
      <c r="F5345" s="22" t="s">
        <v>1250</v>
      </c>
      <c r="G5345" s="22" t="s">
        <v>6700</v>
      </c>
      <c r="I5345" s="22">
        <v>15917657969</v>
      </c>
      <c r="J5345" s="22" t="s">
        <v>924</v>
      </c>
      <c r="K5345" s="22" t="s">
        <v>351</v>
      </c>
      <c r="L5345" s="22" t="s">
        <v>1918</v>
      </c>
      <c r="M5345" s="22">
        <v>680</v>
      </c>
      <c r="N5345" s="22">
        <v>680</v>
      </c>
      <c r="O5345" s="22" t="s">
        <v>1262</v>
      </c>
      <c r="P5345" s="22" t="s">
        <v>50</v>
      </c>
      <c r="Q5345" s="28"/>
      <c r="R5345" s="21" t="s">
        <v>117</v>
      </c>
      <c r="S5345" s="25" t="s">
        <v>1201</v>
      </c>
      <c r="T5345" s="21" t="s">
        <v>53</v>
      </c>
      <c r="U5345" s="21" t="s">
        <v>5925</v>
      </c>
      <c r="V5345" s="46">
        <v>1</v>
      </c>
      <c r="W5345" s="26">
        <f t="shared" si="4205"/>
        <v>1</v>
      </c>
      <c r="Y5345" s="21">
        <v>4</v>
      </c>
      <c r="Z5345" s="22">
        <f t="shared" si="4222"/>
        <v>680</v>
      </c>
      <c r="AA5345" s="20" t="s">
        <v>5794</v>
      </c>
      <c r="AB5345" s="22">
        <v>1</v>
      </c>
      <c r="AC5345" s="22"/>
      <c r="AD5345" s="22">
        <f t="shared" si="4248"/>
        <v>680</v>
      </c>
      <c r="AE5345" s="22"/>
      <c r="AF5345" s="22">
        <f t="shared" si="4207"/>
        <v>680</v>
      </c>
      <c r="AG5345" s="20"/>
      <c r="AH5345" s="22"/>
      <c r="AI5345" s="22"/>
      <c r="AJ5345" s="22">
        <f>N5345</f>
        <v>680</v>
      </c>
      <c r="AK5345" s="22">
        <f>IF(O5345="(传统)XDSL",VLOOKUP(S5345,[2]直销续费率明细!C:I,7,FALSE)*1,IF(O5345="GPON+XDSL",VLOOKUP(S5345,[2]直销续费率明细!C:I,7,FALSE)*1,VLOOKUP(S5345,[2]直销续费率明细!C:I,5,FALSE)*1))</f>
        <v>-40</v>
      </c>
      <c r="AL5345" s="22" t="s">
        <v>1309</v>
      </c>
      <c r="AM5345" s="22"/>
      <c r="AN5345" s="22"/>
      <c r="AO5345" s="22" t="s">
        <v>5792</v>
      </c>
      <c r="AP5345" s="22" t="s">
        <v>5805</v>
      </c>
      <c r="AS5345" s="20">
        <f>IF(Y5345&gt;=10,VLOOKUP(U5345,[2]提成计算!B:T,19,FALSE),VLOOKUP(U5345,[2]提成计算!B:T,18,FALSE))</f>
        <v>7.0000000000000007E-2</v>
      </c>
      <c r="AT5345" s="20">
        <f t="shared" ref="AT5345" si="4250">IF(AD5345*AS5345&gt;0,AD5345*AS5345,AE5345*AS5345)</f>
        <v>47.6</v>
      </c>
      <c r="AU5345" s="20">
        <f t="shared" ref="AU5345" si="4251">IF(AND(AK5345&lt;0,AK5345+AT5345&lt;0),-AT5345,AK5345)</f>
        <v>-40</v>
      </c>
    </row>
    <row r="5346" spans="1:47" x14ac:dyDescent="0.15">
      <c r="A5346" s="21" t="s">
        <v>1273</v>
      </c>
      <c r="B5346" s="22" t="s">
        <v>918</v>
      </c>
      <c r="C5346" s="22" t="s">
        <v>1178</v>
      </c>
      <c r="D5346" s="22" t="s">
        <v>1183</v>
      </c>
      <c r="E5346" s="22" t="s">
        <v>1193</v>
      </c>
      <c r="F5346" s="22" t="s">
        <v>1250</v>
      </c>
      <c r="G5346" s="22" t="s">
        <v>6701</v>
      </c>
      <c r="I5346" s="22">
        <v>13418232124</v>
      </c>
      <c r="J5346" s="22" t="s">
        <v>1268</v>
      </c>
      <c r="K5346" s="22" t="s">
        <v>5844</v>
      </c>
      <c r="L5346" s="22" t="s">
        <v>1358</v>
      </c>
      <c r="M5346" s="22">
        <v>1088</v>
      </c>
      <c r="N5346" s="22">
        <v>1088</v>
      </c>
      <c r="O5346" s="22" t="s">
        <v>927</v>
      </c>
      <c r="P5346" s="22" t="s">
        <v>50</v>
      </c>
      <c r="Q5346" s="28"/>
      <c r="R5346" s="21" t="s">
        <v>77</v>
      </c>
      <c r="S5346" s="21"/>
      <c r="T5346" s="21" t="s">
        <v>53</v>
      </c>
      <c r="U5346" s="21" t="s">
        <v>5945</v>
      </c>
      <c r="V5346" s="46">
        <v>1</v>
      </c>
      <c r="W5346" s="26">
        <f t="shared" si="4205"/>
        <v>1</v>
      </c>
      <c r="X5346" s="26">
        <f t="shared" si="4206"/>
        <v>1</v>
      </c>
      <c r="Y5346" s="21">
        <v>10</v>
      </c>
      <c r="Z5346" s="22">
        <f t="shared" si="4222"/>
        <v>1088</v>
      </c>
      <c r="AA5346" s="20" t="s">
        <v>5794</v>
      </c>
      <c r="AB5346" s="22"/>
      <c r="AC5346" s="22">
        <v>1</v>
      </c>
      <c r="AD5346" s="22"/>
      <c r="AE5346" s="22">
        <f t="shared" ref="AE5346:AE5348" si="4252">N5346</f>
        <v>1088</v>
      </c>
      <c r="AF5346" s="22">
        <f t="shared" si="4207"/>
        <v>1088</v>
      </c>
      <c r="AG5346" s="20">
        <f t="shared" ref="AG5346:AG5347" si="4253">N5346</f>
        <v>1088</v>
      </c>
      <c r="AH5346" s="20" t="str">
        <f>VLOOKUP(U5346,[1]提成计算!B:I,8,FALSE)</f>
        <v xml:space="preserve"> </v>
      </c>
      <c r="AI5346" s="20"/>
      <c r="AJ5346" s="22"/>
      <c r="AK5346" s="22"/>
      <c r="AM5346" s="22"/>
      <c r="AN5346" s="22"/>
      <c r="AO5346" s="22" t="s">
        <v>5792</v>
      </c>
      <c r="AP5346" s="22" t="s">
        <v>1301</v>
      </c>
      <c r="AS5346" s="20"/>
      <c r="AT5346" s="20"/>
      <c r="AU5346" s="20"/>
    </row>
    <row r="5347" spans="1:47" x14ac:dyDescent="0.15">
      <c r="A5347" s="21" t="s">
        <v>1273</v>
      </c>
      <c r="B5347" s="22" t="s">
        <v>918</v>
      </c>
      <c r="C5347" s="22" t="s">
        <v>1178</v>
      </c>
      <c r="D5347" s="22" t="s">
        <v>1189</v>
      </c>
      <c r="E5347" s="22" t="s">
        <v>1190</v>
      </c>
      <c r="F5347" s="22" t="s">
        <v>1250</v>
      </c>
      <c r="G5347" s="22" t="s">
        <v>6702</v>
      </c>
      <c r="I5347" s="22">
        <v>18602091098</v>
      </c>
      <c r="J5347" s="22" t="s">
        <v>1268</v>
      </c>
      <c r="K5347" s="22" t="s">
        <v>390</v>
      </c>
      <c r="L5347" s="22" t="s">
        <v>1358</v>
      </c>
      <c r="M5347" s="22">
        <v>1088</v>
      </c>
      <c r="N5347" s="22">
        <v>1088</v>
      </c>
      <c r="O5347" s="22" t="s">
        <v>927</v>
      </c>
      <c r="P5347" s="22" t="s">
        <v>50</v>
      </c>
      <c r="Q5347" s="28"/>
      <c r="R5347" s="21" t="s">
        <v>117</v>
      </c>
      <c r="S5347" s="21"/>
      <c r="T5347" s="21" t="s">
        <v>53</v>
      </c>
      <c r="U5347" s="21" t="s">
        <v>5999</v>
      </c>
      <c r="V5347" s="46">
        <v>1</v>
      </c>
      <c r="W5347" s="26">
        <f t="shared" si="4205"/>
        <v>1</v>
      </c>
      <c r="X5347" s="26">
        <f t="shared" si="4206"/>
        <v>1</v>
      </c>
      <c r="Y5347" s="21">
        <v>10</v>
      </c>
      <c r="Z5347" s="22">
        <f t="shared" si="4222"/>
        <v>1088</v>
      </c>
      <c r="AA5347" s="20" t="s">
        <v>5794</v>
      </c>
      <c r="AB5347" s="22"/>
      <c r="AC5347" s="22">
        <v>1</v>
      </c>
      <c r="AD5347" s="22"/>
      <c r="AE5347" s="22">
        <f t="shared" si="4252"/>
        <v>1088</v>
      </c>
      <c r="AF5347" s="22">
        <f t="shared" si="4207"/>
        <v>1088</v>
      </c>
      <c r="AG5347" s="20">
        <f t="shared" si="4253"/>
        <v>1088</v>
      </c>
      <c r="AH5347" s="20" t="str">
        <f>VLOOKUP(U5347,[1]提成计算!B:I,8,FALSE)</f>
        <v>否</v>
      </c>
      <c r="AI5347" s="20"/>
      <c r="AJ5347" s="22"/>
      <c r="AK5347" s="22"/>
      <c r="AM5347" s="22"/>
      <c r="AN5347" s="22"/>
      <c r="AO5347" s="22" t="s">
        <v>5792</v>
      </c>
      <c r="AP5347" s="22" t="s">
        <v>1301</v>
      </c>
      <c r="AS5347" s="20"/>
      <c r="AT5347" s="20"/>
      <c r="AU5347" s="20"/>
    </row>
    <row r="5348" spans="1:47" x14ac:dyDescent="0.15">
      <c r="A5348" s="21" t="s">
        <v>1273</v>
      </c>
      <c r="B5348" s="22" t="s">
        <v>918</v>
      </c>
      <c r="C5348" s="22" t="s">
        <v>1178</v>
      </c>
      <c r="D5348" s="22" t="s">
        <v>1183</v>
      </c>
      <c r="E5348" s="22" t="s">
        <v>1622</v>
      </c>
      <c r="F5348" s="22" t="s">
        <v>1250</v>
      </c>
      <c r="G5348" s="22" t="s">
        <v>6703</v>
      </c>
      <c r="I5348" s="22">
        <v>15162055080</v>
      </c>
      <c r="J5348" s="22" t="s">
        <v>924</v>
      </c>
      <c r="K5348" s="22" t="s">
        <v>174</v>
      </c>
      <c r="L5348" s="22" t="s">
        <v>1299</v>
      </c>
      <c r="M5348" s="22">
        <v>888</v>
      </c>
      <c r="N5348" s="22">
        <v>888</v>
      </c>
      <c r="O5348" s="22" t="s">
        <v>927</v>
      </c>
      <c r="P5348" s="22" t="s">
        <v>50</v>
      </c>
      <c r="Q5348" s="28"/>
      <c r="R5348" s="21" t="s">
        <v>77</v>
      </c>
      <c r="S5348" s="25" t="s">
        <v>1222</v>
      </c>
      <c r="T5348" s="21" t="s">
        <v>5850</v>
      </c>
      <c r="U5348" s="21"/>
      <c r="V5348" s="46">
        <v>1</v>
      </c>
      <c r="W5348" s="26">
        <f t="shared" si="4205"/>
        <v>1</v>
      </c>
      <c r="Y5348" s="21">
        <v>12</v>
      </c>
      <c r="Z5348" s="22">
        <f t="shared" si="4222"/>
        <v>888</v>
      </c>
      <c r="AA5348" s="20" t="s">
        <v>5794</v>
      </c>
      <c r="AB5348" s="22"/>
      <c r="AC5348" s="22">
        <v>1</v>
      </c>
      <c r="AD5348" s="22"/>
      <c r="AE5348" s="22">
        <f t="shared" si="4252"/>
        <v>888</v>
      </c>
      <c r="AF5348" s="22">
        <f t="shared" si="4207"/>
        <v>888</v>
      </c>
      <c r="AG5348" s="20"/>
      <c r="AH5348" s="22"/>
      <c r="AI5348" s="22"/>
      <c r="AJ5348" s="22">
        <f t="shared" ref="AJ5348:AJ5350" si="4254">N5348</f>
        <v>888</v>
      </c>
      <c r="AK5348" s="22">
        <f>IF(O5348="(传统)XDSL",VLOOKUP(S5348,[1]续费率明细!C:I,7,FALSE)*1,IF(O5348="GPON+XDSL",VLOOKUP(S5348,[1]续费率明细!C:I,7,FALSE)*1,VLOOKUP(S5348,[1]续费率明细!C:I,5,FALSE)*1))</f>
        <v>-40</v>
      </c>
      <c r="AL5348" s="22" t="s">
        <v>1300</v>
      </c>
      <c r="AM5348" s="22"/>
      <c r="AN5348" s="22"/>
      <c r="AO5348" s="22" t="s">
        <v>2216</v>
      </c>
      <c r="AP5348" s="22" t="s">
        <v>1301</v>
      </c>
      <c r="AS5348" s="20"/>
      <c r="AT5348" s="20"/>
      <c r="AU5348" s="20"/>
    </row>
    <row r="5349" spans="1:47" x14ac:dyDescent="0.15">
      <c r="A5349" s="21" t="s">
        <v>1273</v>
      </c>
      <c r="B5349" s="22" t="s">
        <v>918</v>
      </c>
      <c r="C5349" s="22" t="s">
        <v>1178</v>
      </c>
      <c r="D5349" s="22" t="s">
        <v>1189</v>
      </c>
      <c r="E5349" s="22" t="s">
        <v>1837</v>
      </c>
      <c r="F5349" s="22" t="s">
        <v>1250</v>
      </c>
      <c r="G5349" s="22" t="s">
        <v>6704</v>
      </c>
      <c r="I5349" s="22">
        <v>13428881995</v>
      </c>
      <c r="J5349" s="22" t="s">
        <v>924</v>
      </c>
      <c r="K5349" s="22" t="s">
        <v>115</v>
      </c>
      <c r="L5349" s="22" t="s">
        <v>2119</v>
      </c>
      <c r="M5349" s="22">
        <v>768</v>
      </c>
      <c r="N5349" s="22">
        <v>768</v>
      </c>
      <c r="O5349" s="22" t="s">
        <v>927</v>
      </c>
      <c r="P5349" s="22" t="s">
        <v>50</v>
      </c>
      <c r="Q5349" s="28"/>
      <c r="R5349" s="21" t="s">
        <v>117</v>
      </c>
      <c r="S5349" s="25" t="s">
        <v>1201</v>
      </c>
      <c r="T5349" s="21" t="s">
        <v>53</v>
      </c>
      <c r="U5349" s="21" t="s">
        <v>6013</v>
      </c>
      <c r="V5349" s="46">
        <v>1</v>
      </c>
      <c r="W5349" s="26">
        <f t="shared" si="4205"/>
        <v>1</v>
      </c>
      <c r="Y5349" s="21">
        <v>4</v>
      </c>
      <c r="Z5349" s="22">
        <f t="shared" si="4222"/>
        <v>768</v>
      </c>
      <c r="AA5349" s="20" t="s">
        <v>2218</v>
      </c>
      <c r="AB5349" s="22">
        <v>1</v>
      </c>
      <c r="AC5349" s="22"/>
      <c r="AD5349" s="22">
        <f>N5349</f>
        <v>768</v>
      </c>
      <c r="AE5349" s="22"/>
      <c r="AF5349" s="22">
        <f t="shared" si="4207"/>
        <v>768</v>
      </c>
      <c r="AG5349" s="20"/>
      <c r="AH5349" s="22"/>
      <c r="AI5349" s="22"/>
      <c r="AJ5349" s="22">
        <f t="shared" si="4254"/>
        <v>768</v>
      </c>
      <c r="AK5349" s="22">
        <f>IF(O5349="(传统)XDSL",VLOOKUP(S5349,[2]直销续费率明细!C:I,7,FALSE)*1,IF(O5349="GPON+XDSL",VLOOKUP(S5349,[2]直销续费率明细!C:I,7,FALSE)*1,VLOOKUP(S5349,[2]直销续费率明细!C:I,5,FALSE)*1))</f>
        <v>-40</v>
      </c>
      <c r="AL5349" s="22" t="s">
        <v>1309</v>
      </c>
      <c r="AM5349" s="22"/>
      <c r="AN5349" s="22"/>
      <c r="AO5349" s="22" t="s">
        <v>5792</v>
      </c>
      <c r="AP5349" s="22" t="s">
        <v>1301</v>
      </c>
      <c r="AS5349" s="20">
        <f>IF(Y5349&gt;=10,VLOOKUP(U5349,[2]提成计算!B:T,19,FALSE),VLOOKUP(U5349,[2]提成计算!B:T,18,FALSE))</f>
        <v>0.08</v>
      </c>
      <c r="AT5349" s="20">
        <f t="shared" ref="AT5349:AT5350" si="4255">IF(AD5349*AS5349&gt;0,AD5349*AS5349,AE5349*AS5349)</f>
        <v>61.44</v>
      </c>
      <c r="AU5349" s="20">
        <f t="shared" ref="AU5349:AU5350" si="4256">IF(AND(AK5349&lt;0,AK5349+AT5349&lt;0),-AT5349,AK5349)</f>
        <v>-40</v>
      </c>
    </row>
    <row r="5350" spans="1:47" x14ac:dyDescent="0.15">
      <c r="A5350" s="21" t="s">
        <v>1273</v>
      </c>
      <c r="B5350" s="22" t="s">
        <v>918</v>
      </c>
      <c r="C5350" s="22" t="s">
        <v>1178</v>
      </c>
      <c r="D5350" s="22" t="s">
        <v>1179</v>
      </c>
      <c r="E5350" s="22" t="s">
        <v>5939</v>
      </c>
      <c r="F5350" s="22" t="s">
        <v>1250</v>
      </c>
      <c r="G5350" s="22" t="s">
        <v>6705</v>
      </c>
      <c r="I5350" s="22">
        <v>13929186908</v>
      </c>
      <c r="J5350" s="22" t="s">
        <v>924</v>
      </c>
      <c r="K5350" s="22" t="s">
        <v>146</v>
      </c>
      <c r="L5350" s="22" t="s">
        <v>2166</v>
      </c>
      <c r="M5350" s="22">
        <v>1088</v>
      </c>
      <c r="N5350" s="22">
        <v>1088</v>
      </c>
      <c r="O5350" s="22" t="s">
        <v>927</v>
      </c>
      <c r="P5350" s="22" t="s">
        <v>50</v>
      </c>
      <c r="Q5350" s="28"/>
      <c r="R5350" s="21" t="s">
        <v>147</v>
      </c>
      <c r="S5350" s="25" t="s">
        <v>1182</v>
      </c>
      <c r="T5350" s="21" t="s">
        <v>53</v>
      </c>
      <c r="U5350" s="21" t="s">
        <v>5899</v>
      </c>
      <c r="V5350" s="46">
        <v>1</v>
      </c>
      <c r="W5350" s="26">
        <f t="shared" si="4205"/>
        <v>1</v>
      </c>
      <c r="Y5350" s="21">
        <v>20</v>
      </c>
      <c r="Z5350" s="22">
        <f t="shared" si="4222"/>
        <v>1088</v>
      </c>
      <c r="AA5350" s="20" t="s">
        <v>5794</v>
      </c>
      <c r="AB5350" s="22"/>
      <c r="AC5350" s="22">
        <v>1</v>
      </c>
      <c r="AD5350" s="22"/>
      <c r="AE5350" s="22">
        <f t="shared" ref="AE5350:AE5352" si="4257">N5350</f>
        <v>1088</v>
      </c>
      <c r="AF5350" s="22">
        <f t="shared" si="4207"/>
        <v>1088</v>
      </c>
      <c r="AG5350" s="20"/>
      <c r="AH5350" s="22"/>
      <c r="AI5350" s="22"/>
      <c r="AJ5350" s="22">
        <f t="shared" si="4254"/>
        <v>1088</v>
      </c>
      <c r="AK5350" s="22">
        <f>IF(O5350="(传统)XDSL",VLOOKUP(S5350,[2]直销续费率明细!C:I,7,FALSE)*1,IF(O5350="GPON+XDSL",VLOOKUP(S5350,[2]直销续费率明细!C:I,7,FALSE)*1,VLOOKUP(S5350,[2]直销续费率明细!C:I,5,FALSE)*1))</f>
        <v>15</v>
      </c>
      <c r="AL5350" s="22" t="s">
        <v>1300</v>
      </c>
      <c r="AM5350" s="22"/>
      <c r="AN5350" s="22"/>
      <c r="AO5350" s="22" t="s">
        <v>5792</v>
      </c>
      <c r="AP5350" s="22" t="s">
        <v>1301</v>
      </c>
      <c r="AS5350" s="20">
        <f>IF(Y5350&gt;=10,VLOOKUP(U5350,[2]提成计算!B:T,19,FALSE),VLOOKUP(U5350,[2]提成计算!B:T,18,FALSE))</f>
        <v>0.09</v>
      </c>
      <c r="AT5350" s="20">
        <f t="shared" si="4255"/>
        <v>97.92</v>
      </c>
      <c r="AU5350" s="20">
        <f t="shared" si="4256"/>
        <v>15</v>
      </c>
    </row>
    <row r="5351" spans="1:47" x14ac:dyDescent="0.15">
      <c r="A5351" s="21" t="s">
        <v>1273</v>
      </c>
      <c r="B5351" s="22" t="s">
        <v>918</v>
      </c>
      <c r="C5351" s="22" t="s">
        <v>1178</v>
      </c>
      <c r="D5351" s="22" t="s">
        <v>1179</v>
      </c>
      <c r="E5351" s="22" t="s">
        <v>5879</v>
      </c>
      <c r="F5351" s="22" t="s">
        <v>1250</v>
      </c>
      <c r="G5351" s="22" t="s">
        <v>6398</v>
      </c>
      <c r="I5351" s="22">
        <v>13686807625</v>
      </c>
      <c r="J5351" s="22" t="s">
        <v>1268</v>
      </c>
      <c r="K5351" s="22" t="s">
        <v>188</v>
      </c>
      <c r="L5351" s="22" t="s">
        <v>1358</v>
      </c>
      <c r="M5351" s="22">
        <v>1088</v>
      </c>
      <c r="N5351" s="22">
        <v>1088</v>
      </c>
      <c r="O5351" s="22" t="s">
        <v>927</v>
      </c>
      <c r="P5351" s="22" t="s">
        <v>50</v>
      </c>
      <c r="Q5351" s="28"/>
      <c r="R5351" s="21" t="s">
        <v>147</v>
      </c>
      <c r="S5351" s="21"/>
      <c r="T5351" s="21" t="s">
        <v>53</v>
      </c>
      <c r="U5351" s="21" t="s">
        <v>6003</v>
      </c>
      <c r="V5351" s="46">
        <v>1</v>
      </c>
      <c r="W5351" s="26">
        <f t="shared" si="4205"/>
        <v>1</v>
      </c>
      <c r="X5351" s="26">
        <f t="shared" si="4206"/>
        <v>1</v>
      </c>
      <c r="Y5351" s="21">
        <v>10</v>
      </c>
      <c r="Z5351" s="22">
        <f t="shared" si="4222"/>
        <v>1088</v>
      </c>
      <c r="AA5351" s="20" t="s">
        <v>5794</v>
      </c>
      <c r="AB5351" s="22"/>
      <c r="AC5351" s="22">
        <v>1</v>
      </c>
      <c r="AD5351" s="22"/>
      <c r="AE5351" s="22">
        <f t="shared" si="4257"/>
        <v>1088</v>
      </c>
      <c r="AF5351" s="22">
        <f t="shared" si="4207"/>
        <v>1088</v>
      </c>
      <c r="AG5351" s="20">
        <f>N5351</f>
        <v>1088</v>
      </c>
      <c r="AH5351" s="20" t="str">
        <f>VLOOKUP(U5351,[1]提成计算!B:I,8,FALSE)</f>
        <v xml:space="preserve"> </v>
      </c>
      <c r="AI5351" s="20"/>
      <c r="AJ5351" s="22"/>
      <c r="AK5351" s="22"/>
      <c r="AM5351" s="22"/>
      <c r="AN5351" s="22"/>
      <c r="AO5351" s="22" t="s">
        <v>5792</v>
      </c>
      <c r="AP5351" s="22" t="s">
        <v>1301</v>
      </c>
      <c r="AS5351" s="20"/>
      <c r="AT5351" s="20"/>
      <c r="AU5351" s="20"/>
    </row>
    <row r="5352" spans="1:47" x14ac:dyDescent="0.15">
      <c r="A5352" s="21" t="s">
        <v>1273</v>
      </c>
      <c r="B5352" s="22" t="s">
        <v>918</v>
      </c>
      <c r="C5352" s="22" t="s">
        <v>1178</v>
      </c>
      <c r="D5352" s="22" t="s">
        <v>1189</v>
      </c>
      <c r="E5352" s="22" t="s">
        <v>5863</v>
      </c>
      <c r="F5352" s="22" t="s">
        <v>1250</v>
      </c>
      <c r="G5352" s="22" t="s">
        <v>6706</v>
      </c>
      <c r="I5352" s="22">
        <v>13922918793</v>
      </c>
      <c r="J5352" s="22" t="s">
        <v>924</v>
      </c>
      <c r="K5352" s="22" t="s">
        <v>166</v>
      </c>
      <c r="L5352" s="22" t="s">
        <v>2137</v>
      </c>
      <c r="M5352" s="22">
        <v>1408</v>
      </c>
      <c r="N5352" s="22">
        <v>1408</v>
      </c>
      <c r="O5352" s="22" t="s">
        <v>927</v>
      </c>
      <c r="P5352" s="22" t="s">
        <v>50</v>
      </c>
      <c r="Q5352" s="28"/>
      <c r="R5352" s="21" t="s">
        <v>52</v>
      </c>
      <c r="S5352" s="25" t="s">
        <v>5896</v>
      </c>
      <c r="T5352" s="21" t="s">
        <v>5850</v>
      </c>
      <c r="U5352" s="21"/>
      <c r="V5352" s="46">
        <v>1</v>
      </c>
      <c r="W5352" s="26">
        <f t="shared" si="4205"/>
        <v>1</v>
      </c>
      <c r="Y5352" s="21">
        <v>12</v>
      </c>
      <c r="Z5352" s="22">
        <f t="shared" si="4222"/>
        <v>1408</v>
      </c>
      <c r="AA5352" s="20" t="s">
        <v>5794</v>
      </c>
      <c r="AB5352" s="22"/>
      <c r="AC5352" s="22">
        <v>1</v>
      </c>
      <c r="AD5352" s="22"/>
      <c r="AE5352" s="22">
        <f t="shared" si="4257"/>
        <v>1408</v>
      </c>
      <c r="AF5352" s="22">
        <f t="shared" si="4207"/>
        <v>1408</v>
      </c>
      <c r="AG5352" s="20"/>
      <c r="AH5352" s="22"/>
      <c r="AI5352" s="22"/>
      <c r="AJ5352" s="22">
        <f t="shared" ref="AJ5352:AJ5360" si="4258">N5352</f>
        <v>1408</v>
      </c>
      <c r="AK5352" s="22">
        <f>IF(O5352="(传统)XDSL",VLOOKUP(S5352,[1]续费率明细!C:I,7,FALSE)*1,IF(O5352="GPON+XDSL",VLOOKUP(S5352,[1]续费率明细!C:I,7,FALSE)*1,VLOOKUP(S5352,[1]续费率明细!C:I,5,FALSE)*1))</f>
        <v>-40</v>
      </c>
      <c r="AL5352" s="22" t="s">
        <v>1309</v>
      </c>
      <c r="AM5352" s="22"/>
      <c r="AN5352" s="22"/>
      <c r="AO5352" s="22" t="s">
        <v>5792</v>
      </c>
      <c r="AP5352" s="22" t="s">
        <v>1301</v>
      </c>
      <c r="AS5352" s="20"/>
      <c r="AT5352" s="20"/>
      <c r="AU5352" s="20"/>
    </row>
    <row r="5353" spans="1:47" x14ac:dyDescent="0.15">
      <c r="A5353" s="21" t="s">
        <v>1273</v>
      </c>
      <c r="B5353" s="22" t="s">
        <v>918</v>
      </c>
      <c r="C5353" s="22" t="s">
        <v>1178</v>
      </c>
      <c r="D5353" s="22" t="s">
        <v>1189</v>
      </c>
      <c r="E5353" s="22" t="s">
        <v>5863</v>
      </c>
      <c r="F5353" s="22" t="s">
        <v>1250</v>
      </c>
      <c r="G5353" s="22" t="s">
        <v>6707</v>
      </c>
      <c r="I5353" s="22">
        <v>13798876523</v>
      </c>
      <c r="J5353" s="22" t="s">
        <v>924</v>
      </c>
      <c r="K5353" s="22" t="s">
        <v>166</v>
      </c>
      <c r="L5353" s="22" t="s">
        <v>2119</v>
      </c>
      <c r="M5353" s="22">
        <v>768</v>
      </c>
      <c r="N5353" s="22">
        <v>768</v>
      </c>
      <c r="O5353" s="22" t="s">
        <v>927</v>
      </c>
      <c r="P5353" s="22" t="s">
        <v>50</v>
      </c>
      <c r="Q5353" s="28"/>
      <c r="R5353" s="21" t="s">
        <v>77</v>
      </c>
      <c r="S5353" s="25" t="s">
        <v>5896</v>
      </c>
      <c r="T5353" s="21" t="s">
        <v>5850</v>
      </c>
      <c r="U5353" s="21"/>
      <c r="V5353" s="46">
        <v>1</v>
      </c>
      <c r="W5353" s="26">
        <f t="shared" si="4205"/>
        <v>1</v>
      </c>
      <c r="Y5353" s="21">
        <v>4</v>
      </c>
      <c r="Z5353" s="22">
        <f t="shared" si="4222"/>
        <v>768</v>
      </c>
      <c r="AA5353" s="20" t="s">
        <v>5794</v>
      </c>
      <c r="AB5353" s="22">
        <v>1</v>
      </c>
      <c r="AC5353" s="22"/>
      <c r="AD5353" s="22">
        <f>N5353</f>
        <v>768</v>
      </c>
      <c r="AE5353" s="22"/>
      <c r="AF5353" s="22">
        <f t="shared" si="4207"/>
        <v>768</v>
      </c>
      <c r="AG5353" s="20"/>
      <c r="AH5353" s="22"/>
      <c r="AI5353" s="22"/>
      <c r="AJ5353" s="22">
        <f t="shared" si="4258"/>
        <v>768</v>
      </c>
      <c r="AK5353" s="22">
        <f>IF(O5353="(传统)XDSL",VLOOKUP(S5353,[1]续费率明细!C:I,7,FALSE)*1,IF(O5353="GPON+XDSL",VLOOKUP(S5353,[1]续费率明细!C:I,7,FALSE)*1,VLOOKUP(S5353,[1]续费率明细!C:I,5,FALSE)*1))</f>
        <v>-40</v>
      </c>
      <c r="AL5353" s="22" t="s">
        <v>1309</v>
      </c>
      <c r="AM5353" s="22"/>
      <c r="AN5353" s="22"/>
      <c r="AO5353" s="22" t="s">
        <v>2216</v>
      </c>
      <c r="AP5353" s="22" t="s">
        <v>1301</v>
      </c>
      <c r="AS5353" s="20"/>
      <c r="AT5353" s="20"/>
      <c r="AU5353" s="20"/>
    </row>
    <row r="5354" spans="1:47" x14ac:dyDescent="0.15">
      <c r="A5354" s="21" t="s">
        <v>1273</v>
      </c>
      <c r="B5354" s="22" t="s">
        <v>918</v>
      </c>
      <c r="C5354" s="22" t="s">
        <v>1178</v>
      </c>
      <c r="D5354" s="22" t="s">
        <v>1189</v>
      </c>
      <c r="E5354" s="22" t="s">
        <v>1190</v>
      </c>
      <c r="F5354" s="22" t="s">
        <v>1250</v>
      </c>
      <c r="G5354" s="22" t="s">
        <v>6708</v>
      </c>
      <c r="I5354" s="22">
        <v>13712991223</v>
      </c>
      <c r="J5354" s="22" t="s">
        <v>924</v>
      </c>
      <c r="K5354" s="22" t="s">
        <v>1169</v>
      </c>
      <c r="L5354" s="22" t="s">
        <v>1299</v>
      </c>
      <c r="M5354" s="22">
        <v>888</v>
      </c>
      <c r="N5354" s="22">
        <v>888</v>
      </c>
      <c r="O5354" s="22" t="s">
        <v>927</v>
      </c>
      <c r="P5354" s="22" t="s">
        <v>50</v>
      </c>
      <c r="Q5354" s="28"/>
      <c r="R5354" s="21" t="s">
        <v>117</v>
      </c>
      <c r="S5354" s="25" t="s">
        <v>1192</v>
      </c>
      <c r="T5354" s="21" t="s">
        <v>2242</v>
      </c>
      <c r="U5354" s="21"/>
      <c r="V5354" s="46">
        <v>1</v>
      </c>
      <c r="W5354" s="26">
        <f t="shared" si="4205"/>
        <v>1</v>
      </c>
      <c r="Y5354" s="21">
        <v>12</v>
      </c>
      <c r="Z5354" s="22">
        <f t="shared" si="4222"/>
        <v>888</v>
      </c>
      <c r="AA5354" s="20" t="s">
        <v>2218</v>
      </c>
      <c r="AB5354" s="22"/>
      <c r="AC5354" s="22">
        <v>1</v>
      </c>
      <c r="AD5354" s="22"/>
      <c r="AE5354" s="22">
        <f t="shared" ref="AE5354:AE5358" si="4259">N5354</f>
        <v>888</v>
      </c>
      <c r="AF5354" s="22">
        <f t="shared" si="4207"/>
        <v>888</v>
      </c>
      <c r="AG5354" s="20"/>
      <c r="AH5354" s="22"/>
      <c r="AI5354" s="22"/>
      <c r="AJ5354" s="22">
        <f t="shared" si="4258"/>
        <v>888</v>
      </c>
      <c r="AK5354" s="22">
        <f>IF(O5354="(传统)XDSL",VLOOKUP(S5354,[1]续费率明细!C:I,7,FALSE)*1,IF(O5354="GPON+XDSL",VLOOKUP(S5354,[1]续费率明细!C:I,7,FALSE)*1,VLOOKUP(S5354,[1]续费率明细!C:I,5,FALSE)*1))</f>
        <v>-40</v>
      </c>
      <c r="AL5354" s="22" t="s">
        <v>1309</v>
      </c>
      <c r="AM5354" s="22"/>
      <c r="AN5354" s="22"/>
      <c r="AO5354" s="22" t="s">
        <v>5792</v>
      </c>
      <c r="AP5354" s="22" t="s">
        <v>1301</v>
      </c>
      <c r="AS5354" s="20"/>
      <c r="AT5354" s="20"/>
      <c r="AU5354" s="20"/>
    </row>
    <row r="5355" spans="1:47" x14ac:dyDescent="0.15">
      <c r="A5355" s="21" t="s">
        <v>1273</v>
      </c>
      <c r="B5355" s="22" t="s">
        <v>918</v>
      </c>
      <c r="C5355" s="22" t="s">
        <v>1178</v>
      </c>
      <c r="D5355" s="22" t="s">
        <v>1183</v>
      </c>
      <c r="E5355" s="22" t="s">
        <v>1622</v>
      </c>
      <c r="F5355" s="22" t="s">
        <v>1250</v>
      </c>
      <c r="G5355" s="22" t="s">
        <v>6709</v>
      </c>
      <c r="I5355" s="22">
        <v>15814249055</v>
      </c>
      <c r="J5355" s="22" t="s">
        <v>924</v>
      </c>
      <c r="K5355" s="22" t="s">
        <v>5853</v>
      </c>
      <c r="L5355" s="22" t="s">
        <v>1376</v>
      </c>
      <c r="M5355" s="22">
        <v>1088</v>
      </c>
      <c r="N5355" s="22">
        <v>1088</v>
      </c>
      <c r="O5355" s="22" t="s">
        <v>1262</v>
      </c>
      <c r="P5355" s="22" t="s">
        <v>50</v>
      </c>
      <c r="Q5355" s="28"/>
      <c r="R5355" s="21" t="s">
        <v>77</v>
      </c>
      <c r="S5355" s="25" t="s">
        <v>1222</v>
      </c>
      <c r="T5355" s="21" t="s">
        <v>53</v>
      </c>
      <c r="U5355" s="21" t="s">
        <v>5901</v>
      </c>
      <c r="V5355" s="46">
        <v>1</v>
      </c>
      <c r="W5355" s="26">
        <f t="shared" si="4205"/>
        <v>1</v>
      </c>
      <c r="Y5355" s="21">
        <v>10</v>
      </c>
      <c r="Z5355" s="22">
        <f t="shared" si="4222"/>
        <v>1088</v>
      </c>
      <c r="AA5355" s="20" t="s">
        <v>5794</v>
      </c>
      <c r="AB5355" s="22"/>
      <c r="AC5355" s="22">
        <v>1</v>
      </c>
      <c r="AD5355" s="22"/>
      <c r="AE5355" s="22">
        <f t="shared" si="4259"/>
        <v>1088</v>
      </c>
      <c r="AF5355" s="22">
        <f t="shared" si="4207"/>
        <v>1088</v>
      </c>
      <c r="AG5355" s="20"/>
      <c r="AH5355" s="22"/>
      <c r="AI5355" s="22"/>
      <c r="AJ5355" s="22">
        <f t="shared" si="4258"/>
        <v>1088</v>
      </c>
      <c r="AK5355" s="22">
        <f>IF(O5355="(传统)XDSL",VLOOKUP(S5355,[2]直销续费率明细!C:I,7,FALSE)*1,IF(O5355="GPON+XDSL",VLOOKUP(S5355,[2]直销续费率明细!C:I,7,FALSE)*1,VLOOKUP(S5355,[2]直销续费率明细!C:I,5,FALSE)*1))</f>
        <v>25</v>
      </c>
      <c r="AL5355" s="22" t="s">
        <v>1309</v>
      </c>
      <c r="AM5355" s="22"/>
      <c r="AN5355" s="22"/>
      <c r="AO5355" s="22" t="s">
        <v>5792</v>
      </c>
      <c r="AP5355" s="22" t="s">
        <v>1301</v>
      </c>
      <c r="AS5355" s="20">
        <f>IF(Y5355&gt;=10,VLOOKUP(U5355,[2]提成计算!B:T,19,FALSE),VLOOKUP(U5355,[2]提成计算!B:T,18,FALSE))</f>
        <v>0.1</v>
      </c>
      <c r="AT5355" s="20">
        <f t="shared" ref="AT5355" si="4260">IF(AD5355*AS5355&gt;0,AD5355*AS5355,AE5355*AS5355)</f>
        <v>108.80000000000001</v>
      </c>
      <c r="AU5355" s="20">
        <f t="shared" ref="AU5355" si="4261">IF(AND(AK5355&lt;0,AK5355+AT5355&lt;0),-AT5355,AK5355)</f>
        <v>25</v>
      </c>
    </row>
    <row r="5356" spans="1:47" x14ac:dyDescent="0.15">
      <c r="A5356" s="21" t="s">
        <v>1273</v>
      </c>
      <c r="B5356" s="22" t="s">
        <v>918</v>
      </c>
      <c r="C5356" s="22" t="s">
        <v>1178</v>
      </c>
      <c r="D5356" s="22" t="s">
        <v>1189</v>
      </c>
      <c r="E5356" s="22" t="s">
        <v>5962</v>
      </c>
      <c r="F5356" s="22" t="s">
        <v>1250</v>
      </c>
      <c r="G5356" s="22" t="s">
        <v>6710</v>
      </c>
      <c r="I5356" s="22">
        <v>13929409799</v>
      </c>
      <c r="J5356" s="22" t="s">
        <v>924</v>
      </c>
      <c r="K5356" s="22" t="s">
        <v>1169</v>
      </c>
      <c r="L5356" s="22" t="s">
        <v>1299</v>
      </c>
      <c r="M5356" s="22">
        <v>888</v>
      </c>
      <c r="N5356" s="22">
        <v>888</v>
      </c>
      <c r="O5356" s="22" t="s">
        <v>927</v>
      </c>
      <c r="P5356" s="22" t="s">
        <v>50</v>
      </c>
      <c r="Q5356" s="28"/>
      <c r="R5356" s="21" t="s">
        <v>117</v>
      </c>
      <c r="S5356" s="25" t="s">
        <v>1192</v>
      </c>
      <c r="T5356" s="21" t="s">
        <v>5850</v>
      </c>
      <c r="U5356" s="21"/>
      <c r="V5356" s="46">
        <v>1</v>
      </c>
      <c r="W5356" s="26">
        <f t="shared" si="4205"/>
        <v>1</v>
      </c>
      <c r="Y5356" s="21">
        <v>12</v>
      </c>
      <c r="Z5356" s="22">
        <f t="shared" si="4222"/>
        <v>888</v>
      </c>
      <c r="AA5356" s="20" t="s">
        <v>5794</v>
      </c>
      <c r="AB5356" s="22"/>
      <c r="AC5356" s="22">
        <v>1</v>
      </c>
      <c r="AD5356" s="22"/>
      <c r="AE5356" s="22">
        <f t="shared" si="4259"/>
        <v>888</v>
      </c>
      <c r="AF5356" s="22">
        <f t="shared" si="4207"/>
        <v>888</v>
      </c>
      <c r="AG5356" s="20"/>
      <c r="AH5356" s="22"/>
      <c r="AI5356" s="22"/>
      <c r="AJ5356" s="22">
        <f t="shared" si="4258"/>
        <v>888</v>
      </c>
      <c r="AK5356" s="22">
        <f>IF(O5356="(传统)XDSL",VLOOKUP(S5356,[1]续费率明细!C:I,7,FALSE)*1,IF(O5356="GPON+XDSL",VLOOKUP(S5356,[1]续费率明细!C:I,7,FALSE)*1,VLOOKUP(S5356,[1]续费率明细!C:I,5,FALSE)*1))</f>
        <v>-40</v>
      </c>
      <c r="AL5356" s="22" t="s">
        <v>1309</v>
      </c>
      <c r="AM5356" s="22"/>
      <c r="AN5356" s="22"/>
      <c r="AO5356" s="22" t="s">
        <v>5792</v>
      </c>
      <c r="AP5356" s="22" t="s">
        <v>1301</v>
      </c>
      <c r="AS5356" s="20"/>
      <c r="AT5356" s="20"/>
      <c r="AU5356" s="20"/>
    </row>
    <row r="5357" spans="1:47" x14ac:dyDescent="0.15">
      <c r="A5357" s="21" t="s">
        <v>1273</v>
      </c>
      <c r="B5357" s="22" t="s">
        <v>918</v>
      </c>
      <c r="C5357" s="22" t="s">
        <v>1178</v>
      </c>
      <c r="D5357" s="22" t="s">
        <v>1183</v>
      </c>
      <c r="E5357" s="22" t="s">
        <v>1885</v>
      </c>
      <c r="F5357" s="22" t="s">
        <v>1250</v>
      </c>
      <c r="G5357" s="22" t="s">
        <v>6711</v>
      </c>
      <c r="I5357" s="22">
        <v>13416716298</v>
      </c>
      <c r="J5357" s="22" t="s">
        <v>924</v>
      </c>
      <c r="K5357" s="22" t="s">
        <v>1195</v>
      </c>
      <c r="L5357" s="22" t="s">
        <v>1299</v>
      </c>
      <c r="M5357" s="22">
        <v>888</v>
      </c>
      <c r="N5357" s="22">
        <v>888</v>
      </c>
      <c r="O5357" s="22" t="s">
        <v>927</v>
      </c>
      <c r="P5357" s="22" t="s">
        <v>50</v>
      </c>
      <c r="Q5357" s="28"/>
      <c r="R5357" s="21" t="s">
        <v>77</v>
      </c>
      <c r="S5357" s="25" t="s">
        <v>1196</v>
      </c>
      <c r="T5357" s="21" t="s">
        <v>1197</v>
      </c>
      <c r="U5357" s="21" t="s">
        <v>6216</v>
      </c>
      <c r="V5357" s="46">
        <v>1</v>
      </c>
      <c r="W5357" s="26">
        <f t="shared" si="4205"/>
        <v>1</v>
      </c>
      <c r="Y5357" s="21">
        <v>12</v>
      </c>
      <c r="Z5357" s="22">
        <f t="shared" si="4222"/>
        <v>888</v>
      </c>
      <c r="AA5357" s="20" t="s">
        <v>5794</v>
      </c>
      <c r="AB5357" s="22"/>
      <c r="AC5357" s="22">
        <v>1</v>
      </c>
      <c r="AD5357" s="22"/>
      <c r="AE5357" s="22">
        <f t="shared" si="4259"/>
        <v>888</v>
      </c>
      <c r="AF5357" s="22">
        <f t="shared" si="4207"/>
        <v>888</v>
      </c>
      <c r="AG5357" s="20"/>
      <c r="AH5357" s="22"/>
      <c r="AI5357" s="22"/>
      <c r="AJ5357" s="22">
        <f t="shared" si="4258"/>
        <v>888</v>
      </c>
      <c r="AK5357" s="22">
        <f>IF(O5357="(传统)XDSL",VLOOKUP(S5357,[1]续费率明细!C:I,7,FALSE)*1,IF(O5357="GPON+XDSL",VLOOKUP(S5357,[1]续费率明细!C:I,7,FALSE)*1,VLOOKUP(S5357,[1]续费率明细!C:I,5,FALSE)*1))</f>
        <v>-40</v>
      </c>
      <c r="AL5357" s="22" t="s">
        <v>1309</v>
      </c>
      <c r="AM5357" s="22"/>
      <c r="AN5357" s="22"/>
      <c r="AO5357" s="22" t="s">
        <v>5792</v>
      </c>
      <c r="AP5357" s="22" t="s">
        <v>1301</v>
      </c>
      <c r="AS5357" s="20">
        <f>IF(Y5357&gt;=10,VLOOKUP(S5357,[2]提成计算!D:T,17,FALSE),VLOOKUP(S5357,[2]提成计算!D:T,16,FALSE))</f>
        <v>0.09</v>
      </c>
      <c r="AT5357" s="20">
        <f t="shared" ref="AT5357" si="4262">IF(AD5357*AS5357&gt;0,AD5357*AS5357,AE5357*AS5357)</f>
        <v>79.92</v>
      </c>
      <c r="AU5357" s="20">
        <f>IF(AND(AK5357&lt;0,AK5357+AT5357&lt;0),-AT5357,AK5357)</f>
        <v>-40</v>
      </c>
    </row>
    <row r="5358" spans="1:47" x14ac:dyDescent="0.15">
      <c r="A5358" s="21" t="s">
        <v>1273</v>
      </c>
      <c r="B5358" s="22" t="s">
        <v>918</v>
      </c>
      <c r="C5358" s="22" t="s">
        <v>1178</v>
      </c>
      <c r="D5358" s="22" t="s">
        <v>1189</v>
      </c>
      <c r="E5358" s="22" t="s">
        <v>1218</v>
      </c>
      <c r="F5358" s="22" t="s">
        <v>1250</v>
      </c>
      <c r="G5358" s="22" t="s">
        <v>6712</v>
      </c>
      <c r="I5358" s="22">
        <v>13790603708</v>
      </c>
      <c r="J5358" s="22" t="s">
        <v>924</v>
      </c>
      <c r="K5358" s="22" t="s">
        <v>1169</v>
      </c>
      <c r="L5358" s="22" t="s">
        <v>1299</v>
      </c>
      <c r="M5358" s="22">
        <v>888</v>
      </c>
      <c r="N5358" s="22">
        <v>888</v>
      </c>
      <c r="O5358" s="22" t="s">
        <v>927</v>
      </c>
      <c r="P5358" s="22" t="s">
        <v>50</v>
      </c>
      <c r="Q5358" s="28"/>
      <c r="R5358" s="21" t="s">
        <v>117</v>
      </c>
      <c r="S5358" s="25" t="s">
        <v>1220</v>
      </c>
      <c r="T5358" s="21" t="s">
        <v>5850</v>
      </c>
      <c r="U5358" s="21"/>
      <c r="V5358" s="46">
        <v>1</v>
      </c>
      <c r="W5358" s="26">
        <f t="shared" si="4205"/>
        <v>1</v>
      </c>
      <c r="Y5358" s="21">
        <v>12</v>
      </c>
      <c r="Z5358" s="22">
        <f t="shared" si="4222"/>
        <v>888</v>
      </c>
      <c r="AA5358" s="20" t="s">
        <v>5794</v>
      </c>
      <c r="AB5358" s="22"/>
      <c r="AC5358" s="22">
        <v>1</v>
      </c>
      <c r="AD5358" s="22"/>
      <c r="AE5358" s="22">
        <f t="shared" si="4259"/>
        <v>888</v>
      </c>
      <c r="AF5358" s="22">
        <f t="shared" si="4207"/>
        <v>888</v>
      </c>
      <c r="AG5358" s="20"/>
      <c r="AH5358" s="22"/>
      <c r="AI5358" s="22"/>
      <c r="AJ5358" s="22">
        <f t="shared" si="4258"/>
        <v>888</v>
      </c>
      <c r="AK5358" s="22">
        <f>IF(O5358="(传统)XDSL",VLOOKUP(S5358,[1]续费率明细!C:I,7,FALSE)*1,IF(O5358="GPON+XDSL",VLOOKUP(S5358,[1]续费率明细!C:I,7,FALSE)*1,VLOOKUP(S5358,[1]续费率明细!C:I,5,FALSE)*1))</f>
        <v>-40</v>
      </c>
      <c r="AL5358" s="22" t="s">
        <v>1309</v>
      </c>
      <c r="AM5358" s="22"/>
      <c r="AN5358" s="22"/>
      <c r="AO5358" s="22" t="s">
        <v>5792</v>
      </c>
      <c r="AP5358" s="22" t="s">
        <v>1301</v>
      </c>
      <c r="AS5358" s="20"/>
      <c r="AT5358" s="20"/>
      <c r="AU5358" s="20"/>
    </row>
    <row r="5359" spans="1:47" x14ac:dyDescent="0.15">
      <c r="A5359" s="21" t="s">
        <v>1273</v>
      </c>
      <c r="B5359" s="22" t="s">
        <v>918</v>
      </c>
      <c r="C5359" s="22" t="s">
        <v>1178</v>
      </c>
      <c r="D5359" s="22" t="s">
        <v>1189</v>
      </c>
      <c r="E5359" s="22" t="s">
        <v>5894</v>
      </c>
      <c r="F5359" s="22" t="s">
        <v>1250</v>
      </c>
      <c r="G5359" s="22" t="s">
        <v>6713</v>
      </c>
      <c r="I5359" s="22">
        <v>13662744840</v>
      </c>
      <c r="J5359" s="22" t="s">
        <v>924</v>
      </c>
      <c r="K5359" s="22" t="s">
        <v>166</v>
      </c>
      <c r="L5359" s="22" t="s">
        <v>1947</v>
      </c>
      <c r="M5359" s="22">
        <v>400</v>
      </c>
      <c r="N5359" s="22">
        <v>400</v>
      </c>
      <c r="O5359" s="22" t="s">
        <v>927</v>
      </c>
      <c r="P5359" s="22" t="s">
        <v>50</v>
      </c>
      <c r="Q5359" s="28"/>
      <c r="R5359" s="21" t="s">
        <v>77</v>
      </c>
      <c r="S5359" s="25" t="s">
        <v>5896</v>
      </c>
      <c r="T5359" s="21" t="s">
        <v>5850</v>
      </c>
      <c r="U5359" s="21"/>
      <c r="V5359" s="46">
        <v>0.5</v>
      </c>
      <c r="W5359" s="26">
        <f t="shared" si="4205"/>
        <v>0.5</v>
      </c>
      <c r="Y5359" s="21">
        <v>4</v>
      </c>
      <c r="Z5359" s="22">
        <f t="shared" si="4222"/>
        <v>400</v>
      </c>
      <c r="AA5359" s="20" t="s">
        <v>5794</v>
      </c>
      <c r="AB5359" s="22">
        <v>1</v>
      </c>
      <c r="AC5359" s="22"/>
      <c r="AD5359" s="22">
        <f>N5359</f>
        <v>400</v>
      </c>
      <c r="AE5359" s="22"/>
      <c r="AF5359" s="22">
        <f t="shared" si="4207"/>
        <v>400</v>
      </c>
      <c r="AG5359" s="20"/>
      <c r="AH5359" s="22"/>
      <c r="AI5359" s="22"/>
      <c r="AJ5359" s="22">
        <f t="shared" si="4258"/>
        <v>400</v>
      </c>
      <c r="AK5359" s="22">
        <f>IF(O5359="(传统)XDSL",VLOOKUP(S5359,[1]续费率明细!C:I,7,FALSE)*1,IF(O5359="GPON+XDSL",VLOOKUP(S5359,[1]续费率明细!C:I,7,FALSE)*1,VLOOKUP(S5359,[1]续费率明细!C:I,5,FALSE)*1))</f>
        <v>-40</v>
      </c>
      <c r="AL5359" s="22" t="s">
        <v>1309</v>
      </c>
      <c r="AM5359" s="22"/>
      <c r="AN5359" s="22"/>
      <c r="AO5359" s="22" t="s">
        <v>5792</v>
      </c>
      <c r="AP5359" s="22" t="s">
        <v>5835</v>
      </c>
      <c r="AS5359" s="20"/>
      <c r="AT5359" s="20"/>
      <c r="AU5359" s="20"/>
    </row>
    <row r="5360" spans="1:47" x14ac:dyDescent="0.15">
      <c r="A5360" s="21" t="s">
        <v>1273</v>
      </c>
      <c r="B5360" s="22" t="s">
        <v>918</v>
      </c>
      <c r="C5360" s="22" t="s">
        <v>1178</v>
      </c>
      <c r="D5360" s="22" t="s">
        <v>1189</v>
      </c>
      <c r="E5360" s="22" t="s">
        <v>1497</v>
      </c>
      <c r="F5360" s="22" t="s">
        <v>1250</v>
      </c>
      <c r="G5360" s="22" t="s">
        <v>6714</v>
      </c>
      <c r="I5360" s="22">
        <v>13642387542</v>
      </c>
      <c r="J5360" s="22" t="s">
        <v>924</v>
      </c>
      <c r="K5360" s="22" t="s">
        <v>1169</v>
      </c>
      <c r="L5360" s="22" t="s">
        <v>1299</v>
      </c>
      <c r="M5360" s="22">
        <v>888</v>
      </c>
      <c r="N5360" s="22">
        <v>888</v>
      </c>
      <c r="O5360" s="22" t="s">
        <v>927</v>
      </c>
      <c r="P5360" s="22" t="s">
        <v>50</v>
      </c>
      <c r="Q5360" s="28"/>
      <c r="R5360" s="21" t="s">
        <v>117</v>
      </c>
      <c r="S5360" s="25" t="s">
        <v>1192</v>
      </c>
      <c r="T5360" s="21" t="s">
        <v>5850</v>
      </c>
      <c r="U5360" s="21"/>
      <c r="V5360" s="46">
        <v>1</v>
      </c>
      <c r="W5360" s="26">
        <f t="shared" si="4205"/>
        <v>1</v>
      </c>
      <c r="Y5360" s="21">
        <v>12</v>
      </c>
      <c r="Z5360" s="22">
        <f t="shared" si="4222"/>
        <v>888</v>
      </c>
      <c r="AA5360" s="20" t="s">
        <v>5794</v>
      </c>
      <c r="AB5360" s="22"/>
      <c r="AC5360" s="22">
        <v>1</v>
      </c>
      <c r="AD5360" s="22"/>
      <c r="AE5360" s="22">
        <f t="shared" ref="AE5360:AE5362" si="4263">N5360</f>
        <v>888</v>
      </c>
      <c r="AF5360" s="22">
        <f t="shared" si="4207"/>
        <v>888</v>
      </c>
      <c r="AG5360" s="20"/>
      <c r="AH5360" s="22"/>
      <c r="AI5360" s="22"/>
      <c r="AJ5360" s="22">
        <f t="shared" si="4258"/>
        <v>888</v>
      </c>
      <c r="AK5360" s="22">
        <f>IF(O5360="(传统)XDSL",VLOOKUP(S5360,[1]续费率明细!C:I,7,FALSE)*1,IF(O5360="GPON+XDSL",VLOOKUP(S5360,[1]续费率明细!C:I,7,FALSE)*1,VLOOKUP(S5360,[1]续费率明细!C:I,5,FALSE)*1))</f>
        <v>-40</v>
      </c>
      <c r="AL5360" s="22" t="s">
        <v>1300</v>
      </c>
      <c r="AM5360" s="22"/>
      <c r="AN5360" s="22"/>
      <c r="AO5360" s="22" t="s">
        <v>5792</v>
      </c>
      <c r="AP5360" s="22" t="s">
        <v>1301</v>
      </c>
      <c r="AS5360" s="20"/>
      <c r="AT5360" s="20"/>
      <c r="AU5360" s="20"/>
    </row>
    <row r="5361" spans="1:47" x14ac:dyDescent="0.15">
      <c r="A5361" s="21" t="s">
        <v>1273</v>
      </c>
      <c r="B5361" s="22" t="s">
        <v>918</v>
      </c>
      <c r="C5361" s="22" t="s">
        <v>1178</v>
      </c>
      <c r="D5361" s="22" t="s">
        <v>1183</v>
      </c>
      <c r="E5361" s="22" t="s">
        <v>1885</v>
      </c>
      <c r="F5361" s="22" t="s">
        <v>1250</v>
      </c>
      <c r="G5361" s="22" t="s">
        <v>6715</v>
      </c>
      <c r="I5361" s="22">
        <v>13549473585</v>
      </c>
      <c r="J5361" s="22" t="s">
        <v>1268</v>
      </c>
      <c r="K5361" s="22" t="s">
        <v>1224</v>
      </c>
      <c r="L5361" s="22" t="s">
        <v>1358</v>
      </c>
      <c r="M5361" s="22">
        <v>1088</v>
      </c>
      <c r="N5361" s="22">
        <v>1088</v>
      </c>
      <c r="O5361" s="22" t="s">
        <v>927</v>
      </c>
      <c r="P5361" s="22" t="s">
        <v>50</v>
      </c>
      <c r="Q5361" s="28"/>
      <c r="R5361" s="21" t="s">
        <v>77</v>
      </c>
      <c r="S5361" s="21"/>
      <c r="T5361" s="21" t="s">
        <v>53</v>
      </c>
      <c r="U5361" s="21" t="s">
        <v>5994</v>
      </c>
      <c r="V5361" s="46">
        <v>1</v>
      </c>
      <c r="W5361" s="26">
        <f t="shared" si="4205"/>
        <v>1</v>
      </c>
      <c r="X5361" s="26">
        <f t="shared" si="4206"/>
        <v>1</v>
      </c>
      <c r="Y5361" s="21">
        <v>10</v>
      </c>
      <c r="Z5361" s="22">
        <f t="shared" si="4222"/>
        <v>1088</v>
      </c>
      <c r="AA5361" s="20" t="s">
        <v>5794</v>
      </c>
      <c r="AB5361" s="22"/>
      <c r="AC5361" s="22">
        <v>1</v>
      </c>
      <c r="AD5361" s="22"/>
      <c r="AE5361" s="22">
        <f t="shared" si="4263"/>
        <v>1088</v>
      </c>
      <c r="AF5361" s="22">
        <f t="shared" si="4207"/>
        <v>1088</v>
      </c>
      <c r="AG5361" s="20">
        <f>N5361</f>
        <v>1088</v>
      </c>
      <c r="AH5361" s="20" t="str">
        <f>VLOOKUP(U5361,[1]提成计算!B:I,8,FALSE)</f>
        <v xml:space="preserve"> </v>
      </c>
      <c r="AI5361" s="20"/>
      <c r="AJ5361" s="22"/>
      <c r="AK5361" s="22"/>
      <c r="AM5361" s="22"/>
      <c r="AN5361" s="22"/>
      <c r="AO5361" s="22" t="s">
        <v>5792</v>
      </c>
      <c r="AP5361" s="22" t="s">
        <v>1301</v>
      </c>
      <c r="AS5361" s="20"/>
      <c r="AT5361" s="20"/>
      <c r="AU5361" s="20"/>
    </row>
    <row r="5362" spans="1:47" x14ac:dyDescent="0.15">
      <c r="A5362" s="21" t="s">
        <v>1273</v>
      </c>
      <c r="B5362" s="22" t="s">
        <v>918</v>
      </c>
      <c r="C5362" s="22" t="s">
        <v>1178</v>
      </c>
      <c r="D5362" s="22" t="s">
        <v>1183</v>
      </c>
      <c r="E5362" s="22" t="s">
        <v>1622</v>
      </c>
      <c r="F5362" s="22" t="s">
        <v>1250</v>
      </c>
      <c r="G5362" s="22" t="s">
        <v>6716</v>
      </c>
      <c r="I5362" s="22">
        <v>13712687558</v>
      </c>
      <c r="J5362" s="22" t="s">
        <v>924</v>
      </c>
      <c r="K5362" s="22" t="s">
        <v>5853</v>
      </c>
      <c r="L5362" s="22" t="s">
        <v>1299</v>
      </c>
      <c r="M5362" s="22">
        <v>888</v>
      </c>
      <c r="N5362" s="22">
        <v>888</v>
      </c>
      <c r="O5362" s="22" t="s">
        <v>1262</v>
      </c>
      <c r="P5362" s="22" t="s">
        <v>50</v>
      </c>
      <c r="Q5362" s="28"/>
      <c r="R5362" s="21" t="s">
        <v>77</v>
      </c>
      <c r="S5362" s="25" t="s">
        <v>1222</v>
      </c>
      <c r="T5362" s="21" t="s">
        <v>53</v>
      </c>
      <c r="U5362" s="21" t="s">
        <v>5901</v>
      </c>
      <c r="V5362" s="46">
        <v>1</v>
      </c>
      <c r="W5362" s="26">
        <f t="shared" ref="W5362:W5382" si="4264">V5362</f>
        <v>1</v>
      </c>
      <c r="Y5362" s="21">
        <v>12</v>
      </c>
      <c r="Z5362" s="22">
        <f t="shared" si="4222"/>
        <v>888</v>
      </c>
      <c r="AA5362" s="20" t="s">
        <v>2218</v>
      </c>
      <c r="AB5362" s="22"/>
      <c r="AC5362" s="22">
        <v>1</v>
      </c>
      <c r="AD5362" s="22"/>
      <c r="AE5362" s="22">
        <f t="shared" si="4263"/>
        <v>888</v>
      </c>
      <c r="AF5362" s="22">
        <f t="shared" ref="AF5362:AF5382" si="4265">N5362</f>
        <v>888</v>
      </c>
      <c r="AG5362" s="20"/>
      <c r="AH5362" s="22"/>
      <c r="AI5362" s="22"/>
      <c r="AJ5362" s="22">
        <f t="shared" ref="AJ5362:AJ5363" si="4266">N5362</f>
        <v>888</v>
      </c>
      <c r="AK5362" s="22">
        <f>IF(O5362="(传统)XDSL",VLOOKUP(S5362,[2]直销续费率明细!C:I,7,FALSE)*1,IF(O5362="GPON+XDSL",VLOOKUP(S5362,[2]直销续费率明细!C:I,7,FALSE)*1,VLOOKUP(S5362,[2]直销续费率明细!C:I,5,FALSE)*1))</f>
        <v>25</v>
      </c>
      <c r="AL5362" s="22" t="s">
        <v>1309</v>
      </c>
      <c r="AM5362" s="22"/>
      <c r="AN5362" s="22"/>
      <c r="AO5362" s="22" t="s">
        <v>5792</v>
      </c>
      <c r="AP5362" s="22" t="s">
        <v>1301</v>
      </c>
      <c r="AS5362" s="20">
        <f>IF(Y5362&gt;=10,VLOOKUP(U5362,[2]提成计算!B:T,19,FALSE),VLOOKUP(U5362,[2]提成计算!B:T,18,FALSE))</f>
        <v>0.1</v>
      </c>
      <c r="AT5362" s="20">
        <f t="shared" ref="AT5362:AT5363" si="4267">IF(AD5362*AS5362&gt;0,AD5362*AS5362,AE5362*AS5362)</f>
        <v>88.800000000000011</v>
      </c>
      <c r="AU5362" s="20">
        <f t="shared" ref="AU5362:AU5363" si="4268">IF(AND(AK5362&lt;0,AK5362+AT5362&lt;0),-AT5362,AK5362)</f>
        <v>25</v>
      </c>
    </row>
    <row r="5363" spans="1:47" x14ac:dyDescent="0.15">
      <c r="A5363" s="21" t="s">
        <v>1273</v>
      </c>
      <c r="B5363" s="22" t="s">
        <v>918</v>
      </c>
      <c r="C5363" s="22" t="s">
        <v>1178</v>
      </c>
      <c r="D5363" s="22" t="s">
        <v>1183</v>
      </c>
      <c r="E5363" s="22" t="s">
        <v>1193</v>
      </c>
      <c r="F5363" s="22" t="s">
        <v>1250</v>
      </c>
      <c r="G5363" s="22" t="s">
        <v>6717</v>
      </c>
      <c r="I5363" s="22">
        <v>18828938876</v>
      </c>
      <c r="J5363" s="22" t="s">
        <v>924</v>
      </c>
      <c r="K5363" s="22" t="s">
        <v>6172</v>
      </c>
      <c r="L5363" s="22" t="s">
        <v>1947</v>
      </c>
      <c r="M5363" s="22">
        <v>400</v>
      </c>
      <c r="N5363" s="22">
        <v>400</v>
      </c>
      <c r="O5363" s="22" t="s">
        <v>927</v>
      </c>
      <c r="P5363" s="22" t="s">
        <v>50</v>
      </c>
      <c r="Q5363" s="28"/>
      <c r="R5363" s="21" t="s">
        <v>77</v>
      </c>
      <c r="S5363" s="25" t="s">
        <v>1196</v>
      </c>
      <c r="T5363" s="21" t="s">
        <v>6173</v>
      </c>
      <c r="U5363" s="21" t="s">
        <v>6174</v>
      </c>
      <c r="V5363" s="46">
        <v>0.5</v>
      </c>
      <c r="W5363" s="26">
        <f t="shared" si="4264"/>
        <v>0.5</v>
      </c>
      <c r="Y5363" s="21">
        <v>4</v>
      </c>
      <c r="Z5363" s="22">
        <f t="shared" si="4222"/>
        <v>400</v>
      </c>
      <c r="AA5363" s="20" t="s">
        <v>5794</v>
      </c>
      <c r="AB5363" s="22">
        <v>1</v>
      </c>
      <c r="AC5363" s="22"/>
      <c r="AD5363" s="22">
        <f>N5363</f>
        <v>400</v>
      </c>
      <c r="AE5363" s="22"/>
      <c r="AF5363" s="22">
        <f t="shared" si="4265"/>
        <v>400</v>
      </c>
      <c r="AG5363" s="20"/>
      <c r="AH5363" s="22"/>
      <c r="AI5363" s="22"/>
      <c r="AJ5363" s="22">
        <f t="shared" si="4266"/>
        <v>400</v>
      </c>
      <c r="AK5363" s="22">
        <f>IF(O5363="(传统)XDSL",VLOOKUP(S5363,[2]直销续费率明细!C:I,7,FALSE)*1,IF(O5363="GPON+XDSL",VLOOKUP(S5363,[2]直销续费率明细!C:I,7,FALSE)*1,VLOOKUP(S5363,[2]直销续费率明细!C:I,5,FALSE)*1))</f>
        <v>-40</v>
      </c>
      <c r="AL5363" s="22" t="s">
        <v>1300</v>
      </c>
      <c r="AM5363" s="22"/>
      <c r="AN5363" s="22"/>
      <c r="AO5363" s="22" t="s">
        <v>5792</v>
      </c>
      <c r="AP5363" s="22" t="s">
        <v>5835</v>
      </c>
      <c r="AS5363" s="20">
        <f>IF(Y5363&gt;=10,VLOOKUP(U5363,[2]提成计算!B:T,19,FALSE),VLOOKUP(U5363,[2]提成计算!B:T,18,FALSE))</f>
        <v>7.0000000000000007E-2</v>
      </c>
      <c r="AT5363" s="20">
        <f t="shared" si="4267"/>
        <v>28.000000000000004</v>
      </c>
      <c r="AU5363" s="20">
        <f t="shared" si="4268"/>
        <v>-28.000000000000004</v>
      </c>
    </row>
    <row r="5364" spans="1:47" x14ac:dyDescent="0.15">
      <c r="A5364" s="21" t="s">
        <v>1273</v>
      </c>
      <c r="B5364" s="22" t="s">
        <v>918</v>
      </c>
      <c r="C5364" s="22" t="s">
        <v>1178</v>
      </c>
      <c r="D5364" s="22" t="s">
        <v>1189</v>
      </c>
      <c r="E5364" s="22" t="s">
        <v>1400</v>
      </c>
      <c r="F5364" s="22" t="s">
        <v>1250</v>
      </c>
      <c r="G5364" s="22" t="s">
        <v>6718</v>
      </c>
      <c r="I5364" s="22">
        <v>13652632268</v>
      </c>
      <c r="J5364" s="22" t="s">
        <v>1268</v>
      </c>
      <c r="K5364" s="22" t="s">
        <v>115</v>
      </c>
      <c r="L5364" s="22" t="s">
        <v>6719</v>
      </c>
      <c r="M5364" s="22">
        <v>1188</v>
      </c>
      <c r="N5364" s="22">
        <v>1188</v>
      </c>
      <c r="O5364" s="22" t="s">
        <v>927</v>
      </c>
      <c r="P5364" s="22" t="s">
        <v>50</v>
      </c>
      <c r="Q5364" s="28"/>
      <c r="R5364" s="21" t="s">
        <v>117</v>
      </c>
      <c r="S5364" s="21"/>
      <c r="T5364" s="21" t="s">
        <v>53</v>
      </c>
      <c r="U5364" s="21" t="s">
        <v>5936</v>
      </c>
      <c r="V5364" s="46">
        <v>1</v>
      </c>
      <c r="W5364" s="26">
        <f t="shared" si="4264"/>
        <v>1</v>
      </c>
      <c r="X5364" s="26">
        <f t="shared" ref="X5364:X5382" si="4269">V5364</f>
        <v>1</v>
      </c>
      <c r="Y5364" s="21">
        <v>12</v>
      </c>
      <c r="Z5364" s="22">
        <f t="shared" si="4222"/>
        <v>1188</v>
      </c>
      <c r="AA5364" s="20" t="s">
        <v>5794</v>
      </c>
      <c r="AB5364" s="22"/>
      <c r="AC5364" s="22">
        <v>1</v>
      </c>
      <c r="AD5364" s="22"/>
      <c r="AE5364" s="22">
        <f>N5364</f>
        <v>1188</v>
      </c>
      <c r="AF5364" s="22">
        <f t="shared" si="4265"/>
        <v>1188</v>
      </c>
      <c r="AG5364" s="20">
        <f>N5364</f>
        <v>1188</v>
      </c>
      <c r="AH5364" s="20" t="str">
        <f>VLOOKUP(U5364,[1]提成计算!B:I,8,FALSE)</f>
        <v>否</v>
      </c>
      <c r="AI5364" s="20"/>
      <c r="AJ5364" s="22"/>
      <c r="AK5364" s="22"/>
      <c r="AM5364" s="22"/>
      <c r="AN5364" s="22"/>
      <c r="AO5364" s="22" t="s">
        <v>5792</v>
      </c>
      <c r="AP5364" s="22" t="s">
        <v>1301</v>
      </c>
      <c r="AS5364" s="20"/>
      <c r="AT5364" s="20"/>
      <c r="AU5364" s="20"/>
    </row>
    <row r="5365" spans="1:47" x14ac:dyDescent="0.15">
      <c r="A5365" s="21" t="s">
        <v>1273</v>
      </c>
      <c r="B5365" s="22" t="s">
        <v>918</v>
      </c>
      <c r="C5365" s="22" t="s">
        <v>1178</v>
      </c>
      <c r="D5365" s="22" t="s">
        <v>1183</v>
      </c>
      <c r="E5365" s="22" t="s">
        <v>1184</v>
      </c>
      <c r="F5365" s="22" t="s">
        <v>1250</v>
      </c>
      <c r="G5365" s="22" t="s">
        <v>6720</v>
      </c>
      <c r="I5365" s="22">
        <v>13544729935</v>
      </c>
      <c r="J5365" s="22" t="s">
        <v>924</v>
      </c>
      <c r="K5365" s="22" t="s">
        <v>1186</v>
      </c>
      <c r="L5365" s="22" t="s">
        <v>1918</v>
      </c>
      <c r="M5365" s="22">
        <v>680</v>
      </c>
      <c r="N5365" s="22">
        <v>680</v>
      </c>
      <c r="O5365" s="22" t="s">
        <v>1262</v>
      </c>
      <c r="P5365" s="22" t="s">
        <v>50</v>
      </c>
      <c r="Q5365" s="28"/>
      <c r="R5365" s="21" t="s">
        <v>77</v>
      </c>
      <c r="S5365" s="25" t="s">
        <v>1187</v>
      </c>
      <c r="T5365" s="21" t="s">
        <v>53</v>
      </c>
      <c r="U5365" s="21" t="s">
        <v>5972</v>
      </c>
      <c r="V5365" s="46">
        <v>1</v>
      </c>
      <c r="W5365" s="26">
        <f t="shared" si="4264"/>
        <v>1</v>
      </c>
      <c r="Y5365" s="21">
        <v>4</v>
      </c>
      <c r="Z5365" s="22">
        <f t="shared" si="4222"/>
        <v>680</v>
      </c>
      <c r="AA5365" s="20" t="s">
        <v>5794</v>
      </c>
      <c r="AB5365" s="22">
        <v>1</v>
      </c>
      <c r="AC5365" s="22"/>
      <c r="AD5365" s="22">
        <f>N5365</f>
        <v>680</v>
      </c>
      <c r="AE5365" s="22"/>
      <c r="AF5365" s="22">
        <f t="shared" si="4265"/>
        <v>680</v>
      </c>
      <c r="AG5365" s="20"/>
      <c r="AH5365" s="22"/>
      <c r="AI5365" s="22"/>
      <c r="AJ5365" s="22">
        <f t="shared" ref="AJ5365:AJ5367" si="4270">N5365</f>
        <v>680</v>
      </c>
      <c r="AK5365" s="22">
        <f>IF(O5365="(传统)XDSL",VLOOKUP(S5365,[2]直销续费率明细!C:I,7,FALSE)*1,IF(O5365="GPON+XDSL",VLOOKUP(S5365,[2]直销续费率明细!C:I,7,FALSE)*1,VLOOKUP(S5365,[2]直销续费率明细!C:I,5,FALSE)*1))</f>
        <v>25</v>
      </c>
      <c r="AL5365" s="22" t="s">
        <v>1300</v>
      </c>
      <c r="AM5365" s="22"/>
      <c r="AN5365" s="22"/>
      <c r="AO5365" s="22" t="s">
        <v>5792</v>
      </c>
      <c r="AP5365" s="22" t="s">
        <v>5805</v>
      </c>
      <c r="AS5365" s="20">
        <f>IF(Y5365&gt;=10,VLOOKUP(U5365,[2]提成计算!B:T,19,FALSE),VLOOKUP(U5365,[2]提成计算!B:T,18,FALSE))</f>
        <v>0.06</v>
      </c>
      <c r="AT5365" s="20">
        <f t="shared" ref="AT5365:AT5367" si="4271">IF(AD5365*AS5365&gt;0,AD5365*AS5365,AE5365*AS5365)</f>
        <v>40.799999999999997</v>
      </c>
      <c r="AU5365" s="20">
        <f t="shared" ref="AU5365:AU5367" si="4272">IF(AND(AK5365&lt;0,AK5365+AT5365&lt;0),-AT5365,AK5365)</f>
        <v>25</v>
      </c>
    </row>
    <row r="5366" spans="1:47" x14ac:dyDescent="0.15">
      <c r="A5366" s="21" t="s">
        <v>1273</v>
      </c>
      <c r="B5366" s="22" t="s">
        <v>918</v>
      </c>
      <c r="C5366" s="22" t="s">
        <v>1178</v>
      </c>
      <c r="D5366" s="22" t="s">
        <v>1179</v>
      </c>
      <c r="E5366" s="22" t="s">
        <v>6111</v>
      </c>
      <c r="F5366" s="22" t="s">
        <v>1250</v>
      </c>
      <c r="G5366" s="22" t="s">
        <v>6721</v>
      </c>
      <c r="I5366" s="22">
        <v>13922949247</v>
      </c>
      <c r="J5366" s="22" t="s">
        <v>924</v>
      </c>
      <c r="K5366" s="22" t="s">
        <v>188</v>
      </c>
      <c r="L5366" s="22" t="s">
        <v>3120</v>
      </c>
      <c r="M5366" s="22">
        <v>1088</v>
      </c>
      <c r="N5366" s="22">
        <v>1088</v>
      </c>
      <c r="O5366" s="22" t="s">
        <v>927</v>
      </c>
      <c r="P5366" s="22" t="s">
        <v>50</v>
      </c>
      <c r="Q5366" s="28"/>
      <c r="R5366" s="21" t="s">
        <v>147</v>
      </c>
      <c r="S5366" s="25" t="s">
        <v>1182</v>
      </c>
      <c r="T5366" s="21" t="s">
        <v>53</v>
      </c>
      <c r="U5366" s="21" t="s">
        <v>6003</v>
      </c>
      <c r="V5366" s="46">
        <v>1</v>
      </c>
      <c r="W5366" s="26">
        <f t="shared" si="4264"/>
        <v>1</v>
      </c>
      <c r="Y5366" s="21">
        <v>12</v>
      </c>
      <c r="Z5366" s="22">
        <f t="shared" si="4222"/>
        <v>1088</v>
      </c>
      <c r="AA5366" s="20" t="s">
        <v>5794</v>
      </c>
      <c r="AB5366" s="22"/>
      <c r="AC5366" s="22">
        <v>1</v>
      </c>
      <c r="AD5366" s="22"/>
      <c r="AE5366" s="22">
        <f t="shared" ref="AE5366:AE5382" si="4273">N5366</f>
        <v>1088</v>
      </c>
      <c r="AF5366" s="22">
        <f t="shared" si="4265"/>
        <v>1088</v>
      </c>
      <c r="AG5366" s="20"/>
      <c r="AH5366" s="22"/>
      <c r="AI5366" s="22"/>
      <c r="AJ5366" s="22">
        <f t="shared" si="4270"/>
        <v>1088</v>
      </c>
      <c r="AK5366" s="22">
        <f>IF(O5366="(传统)XDSL",VLOOKUP(S5366,[2]直销续费率明细!C:I,7,FALSE)*1,IF(O5366="GPON+XDSL",VLOOKUP(S5366,[2]直销续费率明细!C:I,7,FALSE)*1,VLOOKUP(S5366,[2]直销续费率明细!C:I,5,FALSE)*1))</f>
        <v>15</v>
      </c>
      <c r="AL5366" s="22" t="s">
        <v>1300</v>
      </c>
      <c r="AM5366" s="22"/>
      <c r="AN5366" s="22"/>
      <c r="AO5366" s="22" t="s">
        <v>5792</v>
      </c>
      <c r="AP5366" s="22" t="s">
        <v>1301</v>
      </c>
      <c r="AS5366" s="20">
        <f>IF(Y5366&gt;=10,VLOOKUP(U5366,[2]提成计算!B:T,19,FALSE),VLOOKUP(U5366,[2]提成计算!B:T,18,FALSE))</f>
        <v>0.09</v>
      </c>
      <c r="AT5366" s="20">
        <f t="shared" si="4271"/>
        <v>97.92</v>
      </c>
      <c r="AU5366" s="20">
        <f t="shared" si="4272"/>
        <v>15</v>
      </c>
    </row>
    <row r="5367" spans="1:47" x14ac:dyDescent="0.15">
      <c r="A5367" s="21" t="s">
        <v>1273</v>
      </c>
      <c r="B5367" s="22" t="s">
        <v>918</v>
      </c>
      <c r="C5367" s="22" t="s">
        <v>1178</v>
      </c>
      <c r="D5367" s="22" t="s">
        <v>1179</v>
      </c>
      <c r="E5367" s="22" t="s">
        <v>1877</v>
      </c>
      <c r="F5367" s="22" t="s">
        <v>1250</v>
      </c>
      <c r="G5367" s="22" t="s">
        <v>6722</v>
      </c>
      <c r="I5367" s="22">
        <v>13717353369</v>
      </c>
      <c r="J5367" s="22" t="s">
        <v>924</v>
      </c>
      <c r="K5367" s="22" t="s">
        <v>146</v>
      </c>
      <c r="L5367" s="22" t="s">
        <v>1299</v>
      </c>
      <c r="M5367" s="22">
        <v>888</v>
      </c>
      <c r="N5367" s="22">
        <v>888</v>
      </c>
      <c r="O5367" s="22" t="s">
        <v>927</v>
      </c>
      <c r="P5367" s="22" t="s">
        <v>50</v>
      </c>
      <c r="Q5367" s="28"/>
      <c r="R5367" s="21" t="s">
        <v>147</v>
      </c>
      <c r="S5367" s="25" t="s">
        <v>1182</v>
      </c>
      <c r="T5367" s="21" t="s">
        <v>53</v>
      </c>
      <c r="U5367" s="21" t="s">
        <v>5899</v>
      </c>
      <c r="V5367" s="46">
        <v>1</v>
      </c>
      <c r="W5367" s="26">
        <f t="shared" si="4264"/>
        <v>1</v>
      </c>
      <c r="Y5367" s="21">
        <v>12</v>
      </c>
      <c r="Z5367" s="22">
        <f t="shared" si="4222"/>
        <v>888</v>
      </c>
      <c r="AA5367" s="20" t="s">
        <v>5794</v>
      </c>
      <c r="AB5367" s="22"/>
      <c r="AC5367" s="22">
        <v>1</v>
      </c>
      <c r="AD5367" s="22"/>
      <c r="AE5367" s="22">
        <f t="shared" si="4273"/>
        <v>888</v>
      </c>
      <c r="AF5367" s="22">
        <f t="shared" si="4265"/>
        <v>888</v>
      </c>
      <c r="AG5367" s="20"/>
      <c r="AH5367" s="22"/>
      <c r="AI5367" s="22"/>
      <c r="AJ5367" s="22">
        <f t="shared" si="4270"/>
        <v>888</v>
      </c>
      <c r="AK5367" s="22">
        <f>IF(O5367="(传统)XDSL",VLOOKUP(S5367,[2]直销续费率明细!C:I,7,FALSE)*1,IF(O5367="GPON+XDSL",VLOOKUP(S5367,[2]直销续费率明细!C:I,7,FALSE)*1,VLOOKUP(S5367,[2]直销续费率明细!C:I,5,FALSE)*1))</f>
        <v>15</v>
      </c>
      <c r="AL5367" s="22" t="s">
        <v>1300</v>
      </c>
      <c r="AM5367" s="22"/>
      <c r="AN5367" s="22"/>
      <c r="AO5367" s="22" t="s">
        <v>5792</v>
      </c>
      <c r="AP5367" s="22" t="s">
        <v>1301</v>
      </c>
      <c r="AS5367" s="20">
        <f>IF(Y5367&gt;=10,VLOOKUP(U5367,[2]提成计算!B:T,19,FALSE),VLOOKUP(U5367,[2]提成计算!B:T,18,FALSE))</f>
        <v>0.09</v>
      </c>
      <c r="AT5367" s="20">
        <f t="shared" si="4271"/>
        <v>79.92</v>
      </c>
      <c r="AU5367" s="20">
        <f t="shared" si="4272"/>
        <v>15</v>
      </c>
    </row>
    <row r="5368" spans="1:47" x14ac:dyDescent="0.15">
      <c r="A5368" s="21" t="s">
        <v>1273</v>
      </c>
      <c r="B5368" s="22" t="s">
        <v>918</v>
      </c>
      <c r="C5368" s="22" t="s">
        <v>1178</v>
      </c>
      <c r="D5368" s="22" t="s">
        <v>1183</v>
      </c>
      <c r="E5368" s="22" t="s">
        <v>1193</v>
      </c>
      <c r="F5368" s="22" t="s">
        <v>1250</v>
      </c>
      <c r="G5368" s="22" t="s">
        <v>6723</v>
      </c>
      <c r="I5368" s="22">
        <v>13414237761</v>
      </c>
      <c r="J5368" s="22" t="s">
        <v>1268</v>
      </c>
      <c r="K5368" s="22" t="s">
        <v>1224</v>
      </c>
      <c r="L5368" s="22" t="s">
        <v>1358</v>
      </c>
      <c r="M5368" s="22">
        <v>1088</v>
      </c>
      <c r="N5368" s="22">
        <v>1088</v>
      </c>
      <c r="O5368" s="22" t="s">
        <v>927</v>
      </c>
      <c r="P5368" s="22" t="s">
        <v>50</v>
      </c>
      <c r="Q5368" s="28"/>
      <c r="R5368" s="21" t="s">
        <v>77</v>
      </c>
      <c r="S5368" s="21"/>
      <c r="T5368" s="21" t="s">
        <v>53</v>
      </c>
      <c r="U5368" s="21" t="s">
        <v>5994</v>
      </c>
      <c r="V5368" s="46">
        <v>1</v>
      </c>
      <c r="W5368" s="26">
        <f t="shared" si="4264"/>
        <v>1</v>
      </c>
      <c r="X5368" s="26">
        <f t="shared" si="4269"/>
        <v>1</v>
      </c>
      <c r="Y5368" s="21">
        <v>10</v>
      </c>
      <c r="Z5368" s="22">
        <f t="shared" si="4222"/>
        <v>1088</v>
      </c>
      <c r="AA5368" s="20" t="s">
        <v>5794</v>
      </c>
      <c r="AB5368" s="22"/>
      <c r="AC5368" s="22">
        <v>1</v>
      </c>
      <c r="AD5368" s="22"/>
      <c r="AE5368" s="22">
        <f t="shared" si="4273"/>
        <v>1088</v>
      </c>
      <c r="AF5368" s="22">
        <f t="shared" si="4265"/>
        <v>1088</v>
      </c>
      <c r="AG5368" s="20">
        <f t="shared" ref="AG5368:AG5369" si="4274">N5368</f>
        <v>1088</v>
      </c>
      <c r="AH5368" s="20" t="str">
        <f>VLOOKUP(U5368,[1]提成计算!B:I,8,FALSE)</f>
        <v xml:space="preserve"> </v>
      </c>
      <c r="AI5368" s="20"/>
      <c r="AJ5368" s="22"/>
      <c r="AK5368" s="22"/>
      <c r="AM5368" s="22"/>
      <c r="AN5368" s="22"/>
      <c r="AO5368" s="22" t="s">
        <v>2216</v>
      </c>
      <c r="AP5368" s="22" t="s">
        <v>1301</v>
      </c>
      <c r="AS5368" s="20"/>
      <c r="AT5368" s="20"/>
      <c r="AU5368" s="20"/>
    </row>
    <row r="5369" spans="1:47" x14ac:dyDescent="0.15">
      <c r="A5369" s="21" t="s">
        <v>1273</v>
      </c>
      <c r="B5369" s="22" t="s">
        <v>918</v>
      </c>
      <c r="C5369" s="22" t="s">
        <v>1178</v>
      </c>
      <c r="D5369" s="22" t="s">
        <v>1183</v>
      </c>
      <c r="E5369" s="22" t="s">
        <v>1193</v>
      </c>
      <c r="F5369" s="22" t="s">
        <v>1250</v>
      </c>
      <c r="G5369" s="22" t="s">
        <v>6724</v>
      </c>
      <c r="I5369" s="22">
        <v>18802788918</v>
      </c>
      <c r="J5369" s="22" t="s">
        <v>1268</v>
      </c>
      <c r="K5369" s="22" t="s">
        <v>1247</v>
      </c>
      <c r="L5369" s="22" t="s">
        <v>1376</v>
      </c>
      <c r="M5369" s="22">
        <v>1088</v>
      </c>
      <c r="N5369" s="22">
        <v>1088</v>
      </c>
      <c r="O5369" s="22" t="s">
        <v>927</v>
      </c>
      <c r="P5369" s="22" t="s">
        <v>50</v>
      </c>
      <c r="Q5369" s="28"/>
      <c r="R5369" s="21" t="s">
        <v>77</v>
      </c>
      <c r="S5369" s="21"/>
      <c r="T5369" s="21" t="s">
        <v>53</v>
      </c>
      <c r="U5369" s="21" t="s">
        <v>6211</v>
      </c>
      <c r="V5369" s="46">
        <v>1</v>
      </c>
      <c r="W5369" s="26">
        <f t="shared" si="4264"/>
        <v>1</v>
      </c>
      <c r="X5369" s="26">
        <f t="shared" si="4269"/>
        <v>1</v>
      </c>
      <c r="Y5369" s="21">
        <v>10</v>
      </c>
      <c r="Z5369" s="22">
        <f t="shared" si="4222"/>
        <v>1088</v>
      </c>
      <c r="AA5369" s="20" t="s">
        <v>2218</v>
      </c>
      <c r="AB5369" s="22"/>
      <c r="AC5369" s="22">
        <v>1</v>
      </c>
      <c r="AD5369" s="22"/>
      <c r="AE5369" s="22">
        <f t="shared" si="4273"/>
        <v>1088</v>
      </c>
      <c r="AF5369" s="22">
        <f t="shared" si="4265"/>
        <v>1088</v>
      </c>
      <c r="AG5369" s="20">
        <f t="shared" si="4274"/>
        <v>1088</v>
      </c>
      <c r="AH5369" s="20" t="str">
        <f>VLOOKUP(U5369,[1]提成计算!B:I,8,FALSE)</f>
        <v xml:space="preserve"> </v>
      </c>
      <c r="AI5369" s="20"/>
      <c r="AJ5369" s="22"/>
      <c r="AK5369" s="22"/>
      <c r="AM5369" s="22"/>
      <c r="AN5369" s="22"/>
      <c r="AO5369" s="22" t="s">
        <v>2216</v>
      </c>
      <c r="AP5369" s="22" t="s">
        <v>1301</v>
      </c>
      <c r="AS5369" s="20"/>
      <c r="AT5369" s="20"/>
      <c r="AU5369" s="20"/>
    </row>
    <row r="5370" spans="1:47" x14ac:dyDescent="0.15">
      <c r="A5370" s="21" t="s">
        <v>1273</v>
      </c>
      <c r="B5370" s="22" t="s">
        <v>918</v>
      </c>
      <c r="C5370" s="22" t="s">
        <v>1178</v>
      </c>
      <c r="D5370" s="22" t="s">
        <v>1179</v>
      </c>
      <c r="E5370" s="22" t="s">
        <v>1230</v>
      </c>
      <c r="F5370" s="22" t="s">
        <v>1250</v>
      </c>
      <c r="G5370" s="22" t="s">
        <v>6725</v>
      </c>
      <c r="I5370" s="22">
        <v>15989675912</v>
      </c>
      <c r="J5370" s="22" t="s">
        <v>924</v>
      </c>
      <c r="K5370" s="22" t="s">
        <v>166</v>
      </c>
      <c r="L5370" s="22" t="s">
        <v>1299</v>
      </c>
      <c r="M5370" s="22">
        <v>888</v>
      </c>
      <c r="N5370" s="22">
        <v>888</v>
      </c>
      <c r="O5370" s="22" t="s">
        <v>927</v>
      </c>
      <c r="P5370" s="22" t="s">
        <v>50</v>
      </c>
      <c r="Q5370" s="28"/>
      <c r="R5370" s="21" t="s">
        <v>147</v>
      </c>
      <c r="S5370" s="25" t="s">
        <v>1234</v>
      </c>
      <c r="T5370" s="21" t="s">
        <v>2242</v>
      </c>
      <c r="U5370" s="21"/>
      <c r="V5370" s="46">
        <v>1</v>
      </c>
      <c r="W5370" s="26">
        <f t="shared" si="4264"/>
        <v>1</v>
      </c>
      <c r="Y5370" s="21">
        <v>12</v>
      </c>
      <c r="Z5370" s="22">
        <f t="shared" si="4222"/>
        <v>888</v>
      </c>
      <c r="AA5370" s="20" t="s">
        <v>2218</v>
      </c>
      <c r="AB5370" s="22"/>
      <c r="AC5370" s="22">
        <v>1</v>
      </c>
      <c r="AD5370" s="22"/>
      <c r="AE5370" s="22">
        <f t="shared" si="4273"/>
        <v>888</v>
      </c>
      <c r="AF5370" s="22">
        <f t="shared" si="4265"/>
        <v>888</v>
      </c>
      <c r="AG5370" s="20"/>
      <c r="AH5370" s="22"/>
      <c r="AI5370" s="22"/>
      <c r="AJ5370" s="22">
        <f>N5370</f>
        <v>888</v>
      </c>
      <c r="AK5370" s="22">
        <f>IF(O5370="(传统)XDSL",VLOOKUP(S5370,[1]续费率明细!C:I,7,FALSE)*1,IF(O5370="GPON+XDSL",VLOOKUP(S5370,[1]续费率明细!C:I,7,FALSE)*1,VLOOKUP(S5370,[1]续费率明细!C:I,5,FALSE)*1))</f>
        <v>-40</v>
      </c>
      <c r="AL5370" s="22" t="s">
        <v>1300</v>
      </c>
      <c r="AM5370" s="22"/>
      <c r="AN5370" s="22"/>
      <c r="AO5370" s="22" t="s">
        <v>5792</v>
      </c>
      <c r="AP5370" s="22" t="s">
        <v>1301</v>
      </c>
      <c r="AS5370" s="20"/>
      <c r="AT5370" s="20"/>
      <c r="AU5370" s="20"/>
    </row>
    <row r="5371" spans="1:47" x14ac:dyDescent="0.15">
      <c r="A5371" s="21" t="s">
        <v>1273</v>
      </c>
      <c r="B5371" s="22" t="s">
        <v>918</v>
      </c>
      <c r="C5371" s="22" t="s">
        <v>1178</v>
      </c>
      <c r="D5371" s="22" t="s">
        <v>1189</v>
      </c>
      <c r="E5371" s="22" t="s">
        <v>1400</v>
      </c>
      <c r="F5371" s="22" t="s">
        <v>1250</v>
      </c>
      <c r="G5371" s="22" t="s">
        <v>6726</v>
      </c>
      <c r="I5371" s="22">
        <v>18688618583</v>
      </c>
      <c r="J5371" s="22" t="s">
        <v>1268</v>
      </c>
      <c r="K5371" s="22" t="s">
        <v>266</v>
      </c>
      <c r="L5371" s="22" t="s">
        <v>1966</v>
      </c>
      <c r="M5371" s="22">
        <v>1598</v>
      </c>
      <c r="N5371" s="22">
        <v>1598</v>
      </c>
      <c r="O5371" s="22" t="s">
        <v>927</v>
      </c>
      <c r="P5371" s="22" t="s">
        <v>50</v>
      </c>
      <c r="Q5371" s="28"/>
      <c r="R5371" s="21" t="s">
        <v>117</v>
      </c>
      <c r="S5371" s="21"/>
      <c r="T5371" s="21" t="s">
        <v>53</v>
      </c>
      <c r="U5371" s="21" t="s">
        <v>6059</v>
      </c>
      <c r="V5371" s="46">
        <v>1</v>
      </c>
      <c r="W5371" s="26">
        <f t="shared" si="4264"/>
        <v>1</v>
      </c>
      <c r="X5371" s="26">
        <f t="shared" si="4269"/>
        <v>1</v>
      </c>
      <c r="Y5371" s="21">
        <v>50</v>
      </c>
      <c r="Z5371" s="22">
        <f t="shared" si="4222"/>
        <v>1598</v>
      </c>
      <c r="AA5371" s="20" t="s">
        <v>5794</v>
      </c>
      <c r="AB5371" s="22"/>
      <c r="AC5371" s="22">
        <v>1</v>
      </c>
      <c r="AD5371" s="22"/>
      <c r="AE5371" s="22">
        <f t="shared" si="4273"/>
        <v>1598</v>
      </c>
      <c r="AF5371" s="22">
        <f t="shared" si="4265"/>
        <v>1598</v>
      </c>
      <c r="AG5371" s="20">
        <f>N5371</f>
        <v>1598</v>
      </c>
      <c r="AH5371" s="20" t="str">
        <f>VLOOKUP(U5371,[1]提成计算!B:I,8,FALSE)</f>
        <v xml:space="preserve"> </v>
      </c>
      <c r="AI5371" s="20"/>
      <c r="AJ5371" s="22"/>
      <c r="AK5371" s="22"/>
      <c r="AM5371" s="22"/>
      <c r="AN5371" s="22"/>
      <c r="AO5371" s="22" t="s">
        <v>5792</v>
      </c>
      <c r="AP5371" s="22" t="s">
        <v>1301</v>
      </c>
      <c r="AS5371" s="20"/>
      <c r="AT5371" s="20"/>
      <c r="AU5371" s="20"/>
    </row>
    <row r="5372" spans="1:47" x14ac:dyDescent="0.15">
      <c r="A5372" s="21" t="s">
        <v>1273</v>
      </c>
      <c r="B5372" s="22" t="s">
        <v>918</v>
      </c>
      <c r="C5372" s="22" t="s">
        <v>1178</v>
      </c>
      <c r="D5372" s="22" t="s">
        <v>1183</v>
      </c>
      <c r="E5372" s="22" t="s">
        <v>5975</v>
      </c>
      <c r="F5372" s="22" t="s">
        <v>1250</v>
      </c>
      <c r="G5372" s="22" t="s">
        <v>6727</v>
      </c>
      <c r="I5372" s="22">
        <v>15119747769</v>
      </c>
      <c r="J5372" s="22" t="s">
        <v>924</v>
      </c>
      <c r="K5372" s="22" t="s">
        <v>5853</v>
      </c>
      <c r="L5372" s="22" t="s">
        <v>1299</v>
      </c>
      <c r="M5372" s="22">
        <v>888</v>
      </c>
      <c r="N5372" s="22">
        <v>888</v>
      </c>
      <c r="O5372" s="22" t="s">
        <v>1262</v>
      </c>
      <c r="P5372" s="22" t="s">
        <v>50</v>
      </c>
      <c r="Q5372" s="28"/>
      <c r="R5372" s="21" t="s">
        <v>77</v>
      </c>
      <c r="S5372" s="25" t="s">
        <v>1222</v>
      </c>
      <c r="T5372" s="21" t="s">
        <v>53</v>
      </c>
      <c r="U5372" s="21" t="s">
        <v>5901</v>
      </c>
      <c r="V5372" s="46">
        <v>1</v>
      </c>
      <c r="W5372" s="26">
        <f t="shared" si="4264"/>
        <v>1</v>
      </c>
      <c r="Y5372" s="21">
        <v>12</v>
      </c>
      <c r="Z5372" s="22">
        <f t="shared" si="4222"/>
        <v>888</v>
      </c>
      <c r="AA5372" s="20" t="s">
        <v>5794</v>
      </c>
      <c r="AB5372" s="22"/>
      <c r="AC5372" s="22">
        <v>1</v>
      </c>
      <c r="AD5372" s="22"/>
      <c r="AE5372" s="22">
        <f t="shared" si="4273"/>
        <v>888</v>
      </c>
      <c r="AF5372" s="22">
        <f t="shared" si="4265"/>
        <v>888</v>
      </c>
      <c r="AG5372" s="20"/>
      <c r="AH5372" s="22"/>
      <c r="AI5372" s="22"/>
      <c r="AJ5372" s="22">
        <f>N5372</f>
        <v>888</v>
      </c>
      <c r="AK5372" s="22">
        <f>IF(O5372="(传统)XDSL",VLOOKUP(S5372,[2]直销续费率明细!C:I,7,FALSE)*1,IF(O5372="GPON+XDSL",VLOOKUP(S5372,[2]直销续费率明细!C:I,7,FALSE)*1,VLOOKUP(S5372,[2]直销续费率明细!C:I,5,FALSE)*1))</f>
        <v>25</v>
      </c>
      <c r="AL5372" s="22" t="s">
        <v>1309</v>
      </c>
      <c r="AM5372" s="22"/>
      <c r="AN5372" s="22"/>
      <c r="AO5372" s="22" t="s">
        <v>5792</v>
      </c>
      <c r="AP5372" s="22" t="s">
        <v>1301</v>
      </c>
      <c r="AS5372" s="20">
        <f>IF(Y5372&gt;=10,VLOOKUP(U5372,[2]提成计算!B:T,19,FALSE),VLOOKUP(U5372,[2]提成计算!B:T,18,FALSE))</f>
        <v>0.1</v>
      </c>
      <c r="AT5372" s="20">
        <f t="shared" ref="AT5372" si="4275">IF(AD5372*AS5372&gt;0,AD5372*AS5372,AE5372*AS5372)</f>
        <v>88.800000000000011</v>
      </c>
      <c r="AU5372" s="20">
        <f t="shared" ref="AU5372" si="4276">IF(AND(AK5372&lt;0,AK5372+AT5372&lt;0),-AT5372,AK5372)</f>
        <v>25</v>
      </c>
    </row>
    <row r="5373" spans="1:47" x14ac:dyDescent="0.15">
      <c r="A5373" s="21" t="s">
        <v>1273</v>
      </c>
      <c r="B5373" s="22" t="s">
        <v>918</v>
      </c>
      <c r="C5373" s="22" t="s">
        <v>1178</v>
      </c>
      <c r="D5373" s="22" t="s">
        <v>1183</v>
      </c>
      <c r="E5373" s="22" t="s">
        <v>1184</v>
      </c>
      <c r="F5373" s="22" t="s">
        <v>1250</v>
      </c>
      <c r="G5373" s="22" t="s">
        <v>6728</v>
      </c>
      <c r="I5373" s="22">
        <v>13713391811</v>
      </c>
      <c r="J5373" s="22" t="s">
        <v>1268</v>
      </c>
      <c r="K5373" s="22" t="s">
        <v>134</v>
      </c>
      <c r="L5373" s="22" t="s">
        <v>1898</v>
      </c>
      <c r="M5373" s="22">
        <v>1398</v>
      </c>
      <c r="N5373" s="22">
        <v>1398</v>
      </c>
      <c r="O5373" s="22" t="s">
        <v>927</v>
      </c>
      <c r="P5373" s="22" t="s">
        <v>50</v>
      </c>
      <c r="Q5373" s="28"/>
      <c r="R5373" s="21" t="s">
        <v>77</v>
      </c>
      <c r="S5373" s="21"/>
      <c r="T5373" s="21" t="s">
        <v>53</v>
      </c>
      <c r="U5373" s="21" t="s">
        <v>5912</v>
      </c>
      <c r="V5373" s="46">
        <v>1</v>
      </c>
      <c r="W5373" s="26">
        <f t="shared" si="4264"/>
        <v>1</v>
      </c>
      <c r="X5373" s="26">
        <f t="shared" si="4269"/>
        <v>1</v>
      </c>
      <c r="Y5373" s="21">
        <v>20</v>
      </c>
      <c r="Z5373" s="22">
        <f t="shared" si="4222"/>
        <v>1398</v>
      </c>
      <c r="AA5373" s="20" t="s">
        <v>5794</v>
      </c>
      <c r="AB5373" s="22"/>
      <c r="AC5373" s="22">
        <v>1</v>
      </c>
      <c r="AD5373" s="22"/>
      <c r="AE5373" s="22">
        <f t="shared" si="4273"/>
        <v>1398</v>
      </c>
      <c r="AF5373" s="22">
        <f t="shared" si="4265"/>
        <v>1398</v>
      </c>
      <c r="AG5373" s="20">
        <f t="shared" ref="AG5373:AG5374" si="4277">N5373</f>
        <v>1398</v>
      </c>
      <c r="AH5373" s="20" t="str">
        <f>VLOOKUP(U5373,[1]提成计算!B:I,8,FALSE)</f>
        <v xml:space="preserve"> </v>
      </c>
      <c r="AI5373" s="20"/>
      <c r="AJ5373" s="22"/>
      <c r="AK5373" s="22"/>
      <c r="AM5373" s="22"/>
      <c r="AN5373" s="22"/>
      <c r="AO5373" s="22" t="s">
        <v>5792</v>
      </c>
      <c r="AP5373" s="22" t="s">
        <v>1301</v>
      </c>
      <c r="AS5373" s="20"/>
      <c r="AT5373" s="20"/>
      <c r="AU5373" s="20"/>
    </row>
    <row r="5374" spans="1:47" x14ac:dyDescent="0.15">
      <c r="A5374" s="21" t="s">
        <v>1273</v>
      </c>
      <c r="B5374" s="22" t="s">
        <v>918</v>
      </c>
      <c r="C5374" s="22" t="s">
        <v>1178</v>
      </c>
      <c r="D5374" s="22" t="s">
        <v>1183</v>
      </c>
      <c r="E5374" s="22" t="s">
        <v>1193</v>
      </c>
      <c r="F5374" s="22" t="s">
        <v>1250</v>
      </c>
      <c r="G5374" s="22" t="s">
        <v>6729</v>
      </c>
      <c r="I5374" s="22">
        <v>18865336072</v>
      </c>
      <c r="J5374" s="22" t="s">
        <v>1268</v>
      </c>
      <c r="K5374" s="22" t="s">
        <v>1247</v>
      </c>
      <c r="L5374" s="22" t="s">
        <v>1358</v>
      </c>
      <c r="M5374" s="22">
        <v>1088</v>
      </c>
      <c r="N5374" s="22">
        <v>1088</v>
      </c>
      <c r="O5374" s="22" t="s">
        <v>927</v>
      </c>
      <c r="P5374" s="22" t="s">
        <v>50</v>
      </c>
      <c r="Q5374" s="28"/>
      <c r="R5374" s="21" t="s">
        <v>77</v>
      </c>
      <c r="S5374" s="21"/>
      <c r="T5374" s="21" t="s">
        <v>53</v>
      </c>
      <c r="U5374" s="21" t="s">
        <v>5915</v>
      </c>
      <c r="V5374" s="46">
        <v>1</v>
      </c>
      <c r="W5374" s="26">
        <f t="shared" si="4264"/>
        <v>1</v>
      </c>
      <c r="X5374" s="26">
        <f t="shared" si="4269"/>
        <v>1</v>
      </c>
      <c r="Y5374" s="21">
        <v>10</v>
      </c>
      <c r="Z5374" s="22">
        <f t="shared" ref="Z5374:Z5406" si="4278">N5374</f>
        <v>1088</v>
      </c>
      <c r="AA5374" s="20" t="s">
        <v>2218</v>
      </c>
      <c r="AB5374" s="22"/>
      <c r="AC5374" s="22">
        <v>1</v>
      </c>
      <c r="AD5374" s="22"/>
      <c r="AE5374" s="22">
        <f t="shared" si="4273"/>
        <v>1088</v>
      </c>
      <c r="AF5374" s="22">
        <f t="shared" si="4265"/>
        <v>1088</v>
      </c>
      <c r="AG5374" s="20">
        <f t="shared" si="4277"/>
        <v>1088</v>
      </c>
      <c r="AH5374" s="20" t="str">
        <f>VLOOKUP(U5374,[1]提成计算!B:I,8,FALSE)</f>
        <v xml:space="preserve"> </v>
      </c>
      <c r="AI5374" s="20"/>
      <c r="AJ5374" s="22"/>
      <c r="AK5374" s="22"/>
      <c r="AM5374" s="22"/>
      <c r="AN5374" s="22"/>
      <c r="AO5374" s="22" t="s">
        <v>2216</v>
      </c>
      <c r="AP5374" s="22" t="s">
        <v>1301</v>
      </c>
      <c r="AS5374" s="20"/>
      <c r="AT5374" s="20"/>
      <c r="AU5374" s="20"/>
    </row>
    <row r="5375" spans="1:47" x14ac:dyDescent="0.15">
      <c r="A5375" s="21" t="s">
        <v>1273</v>
      </c>
      <c r="B5375" s="22" t="s">
        <v>918</v>
      </c>
      <c r="C5375" s="22" t="s">
        <v>1178</v>
      </c>
      <c r="D5375" s="22" t="s">
        <v>1183</v>
      </c>
      <c r="E5375" s="22" t="s">
        <v>6075</v>
      </c>
      <c r="F5375" s="22" t="s">
        <v>1250</v>
      </c>
      <c r="G5375" s="22" t="s">
        <v>6730</v>
      </c>
      <c r="I5375" s="22">
        <v>13925807901</v>
      </c>
      <c r="J5375" s="22" t="s">
        <v>924</v>
      </c>
      <c r="K5375" s="22" t="s">
        <v>1186</v>
      </c>
      <c r="L5375" s="22" t="s">
        <v>1299</v>
      </c>
      <c r="M5375" s="22">
        <v>888</v>
      </c>
      <c r="N5375" s="22">
        <v>888</v>
      </c>
      <c r="O5375" s="22" t="s">
        <v>927</v>
      </c>
      <c r="P5375" s="22" t="s">
        <v>50</v>
      </c>
      <c r="Q5375" s="28"/>
      <c r="R5375" s="21" t="s">
        <v>77</v>
      </c>
      <c r="S5375" s="25" t="s">
        <v>1187</v>
      </c>
      <c r="T5375" s="21" t="s">
        <v>53</v>
      </c>
      <c r="U5375" s="21" t="s">
        <v>5906</v>
      </c>
      <c r="V5375" s="46">
        <v>1</v>
      </c>
      <c r="W5375" s="26">
        <f t="shared" si="4264"/>
        <v>1</v>
      </c>
      <c r="Y5375" s="21">
        <v>12</v>
      </c>
      <c r="Z5375" s="22">
        <f t="shared" si="4278"/>
        <v>888</v>
      </c>
      <c r="AA5375" s="20" t="s">
        <v>2218</v>
      </c>
      <c r="AB5375" s="22"/>
      <c r="AC5375" s="22">
        <v>1</v>
      </c>
      <c r="AD5375" s="22"/>
      <c r="AE5375" s="22">
        <f t="shared" si="4273"/>
        <v>888</v>
      </c>
      <c r="AF5375" s="22">
        <f t="shared" si="4265"/>
        <v>888</v>
      </c>
      <c r="AG5375" s="20"/>
      <c r="AH5375" s="22"/>
      <c r="AI5375" s="22"/>
      <c r="AJ5375" s="22">
        <f>N5375</f>
        <v>888</v>
      </c>
      <c r="AK5375" s="22">
        <f>IF(O5375="(传统)XDSL",VLOOKUP(S5375,[2]直销续费率明细!C:I,7,FALSE)*1,IF(O5375="GPON+XDSL",VLOOKUP(S5375,[2]直销续费率明细!C:I,7,FALSE)*1,VLOOKUP(S5375,[2]直销续费率明细!C:I,5,FALSE)*1))</f>
        <v>-40</v>
      </c>
      <c r="AL5375" s="22" t="s">
        <v>1300</v>
      </c>
      <c r="AM5375" s="22"/>
      <c r="AN5375" s="22"/>
      <c r="AO5375" s="22" t="s">
        <v>5792</v>
      </c>
      <c r="AP5375" s="22" t="s">
        <v>1301</v>
      </c>
      <c r="AS5375" s="20">
        <f>IF(Y5375&gt;=10,VLOOKUP(U5375,[2]提成计算!B:T,19,FALSE),VLOOKUP(U5375,[2]提成计算!B:T,18,FALSE))</f>
        <v>0.09</v>
      </c>
      <c r="AT5375" s="20">
        <f t="shared" ref="AT5375" si="4279">IF(AD5375*AS5375&gt;0,AD5375*AS5375,AE5375*AS5375)</f>
        <v>79.92</v>
      </c>
      <c r="AU5375" s="20">
        <f t="shared" ref="AU5375" si="4280">IF(AND(AK5375&lt;0,AK5375+AT5375&lt;0),-AT5375,AK5375)</f>
        <v>-40</v>
      </c>
    </row>
    <row r="5376" spans="1:47" x14ac:dyDescent="0.15">
      <c r="A5376" s="21" t="s">
        <v>1273</v>
      </c>
      <c r="B5376" s="22" t="s">
        <v>918</v>
      </c>
      <c r="C5376" s="22" t="s">
        <v>1178</v>
      </c>
      <c r="D5376" s="22" t="s">
        <v>1183</v>
      </c>
      <c r="E5376" s="22" t="s">
        <v>5931</v>
      </c>
      <c r="F5376" s="22" t="s">
        <v>1250</v>
      </c>
      <c r="G5376" s="22" t="s">
        <v>6731</v>
      </c>
      <c r="I5376" s="22">
        <v>15820992342</v>
      </c>
      <c r="J5376" s="22" t="s">
        <v>1268</v>
      </c>
      <c r="K5376" s="22" t="s">
        <v>1224</v>
      </c>
      <c r="L5376" s="22" t="s">
        <v>1358</v>
      </c>
      <c r="M5376" s="22">
        <v>1088</v>
      </c>
      <c r="N5376" s="22">
        <v>1088</v>
      </c>
      <c r="O5376" s="22" t="s">
        <v>927</v>
      </c>
      <c r="P5376" s="22" t="s">
        <v>50</v>
      </c>
      <c r="Q5376" s="28"/>
      <c r="R5376" s="21" t="s">
        <v>77</v>
      </c>
      <c r="S5376" s="21"/>
      <c r="T5376" s="21" t="s">
        <v>53</v>
      </c>
      <c r="U5376" s="21" t="s">
        <v>5994</v>
      </c>
      <c r="V5376" s="46">
        <v>1</v>
      </c>
      <c r="W5376" s="26">
        <f t="shared" si="4264"/>
        <v>1</v>
      </c>
      <c r="X5376" s="26">
        <f t="shared" si="4269"/>
        <v>1</v>
      </c>
      <c r="Y5376" s="21">
        <v>10</v>
      </c>
      <c r="Z5376" s="22">
        <f t="shared" si="4278"/>
        <v>1088</v>
      </c>
      <c r="AA5376" s="20" t="s">
        <v>5794</v>
      </c>
      <c r="AB5376" s="22"/>
      <c r="AC5376" s="22">
        <v>1</v>
      </c>
      <c r="AD5376" s="22"/>
      <c r="AE5376" s="22">
        <f t="shared" si="4273"/>
        <v>1088</v>
      </c>
      <c r="AF5376" s="22">
        <f t="shared" si="4265"/>
        <v>1088</v>
      </c>
      <c r="AG5376" s="20">
        <f>N5376</f>
        <v>1088</v>
      </c>
      <c r="AH5376" s="20" t="str">
        <f>VLOOKUP(U5376,[1]提成计算!B:I,8,FALSE)</f>
        <v xml:space="preserve"> </v>
      </c>
      <c r="AI5376" s="20"/>
      <c r="AJ5376" s="22"/>
      <c r="AK5376" s="22"/>
      <c r="AM5376" s="22"/>
      <c r="AN5376" s="22"/>
      <c r="AO5376" s="22" t="s">
        <v>5792</v>
      </c>
      <c r="AP5376" s="22" t="s">
        <v>1301</v>
      </c>
      <c r="AS5376" s="20"/>
      <c r="AT5376" s="20"/>
      <c r="AU5376" s="20"/>
    </row>
    <row r="5377" spans="1:47" x14ac:dyDescent="0.15">
      <c r="A5377" s="21" t="s">
        <v>1273</v>
      </c>
      <c r="B5377" s="22" t="s">
        <v>918</v>
      </c>
      <c r="C5377" s="22" t="s">
        <v>1178</v>
      </c>
      <c r="D5377" s="22" t="s">
        <v>1189</v>
      </c>
      <c r="E5377" s="22" t="s">
        <v>1190</v>
      </c>
      <c r="F5377" s="22" t="s">
        <v>1250</v>
      </c>
      <c r="G5377" s="22" t="s">
        <v>6732</v>
      </c>
      <c r="I5377" s="22">
        <v>13620042549</v>
      </c>
      <c r="J5377" s="22" t="s">
        <v>924</v>
      </c>
      <c r="K5377" s="22" t="s">
        <v>390</v>
      </c>
      <c r="L5377" s="22" t="s">
        <v>1299</v>
      </c>
      <c r="M5377" s="22">
        <v>888</v>
      </c>
      <c r="N5377" s="22">
        <v>888</v>
      </c>
      <c r="O5377" s="22" t="s">
        <v>927</v>
      </c>
      <c r="P5377" s="22" t="s">
        <v>50</v>
      </c>
      <c r="Q5377" s="28"/>
      <c r="R5377" s="21" t="s">
        <v>117</v>
      </c>
      <c r="S5377" s="25" t="s">
        <v>1192</v>
      </c>
      <c r="T5377" s="21" t="s">
        <v>53</v>
      </c>
      <c r="U5377" s="21" t="s">
        <v>5999</v>
      </c>
      <c r="V5377" s="46">
        <v>1</v>
      </c>
      <c r="W5377" s="26">
        <f t="shared" si="4264"/>
        <v>1</v>
      </c>
      <c r="Y5377" s="21">
        <v>12</v>
      </c>
      <c r="Z5377" s="22">
        <f t="shared" si="4278"/>
        <v>888</v>
      </c>
      <c r="AA5377" s="20" t="s">
        <v>5794</v>
      </c>
      <c r="AB5377" s="22"/>
      <c r="AC5377" s="22">
        <v>1</v>
      </c>
      <c r="AD5377" s="22"/>
      <c r="AE5377" s="22">
        <f t="shared" si="4273"/>
        <v>888</v>
      </c>
      <c r="AF5377" s="22">
        <f t="shared" si="4265"/>
        <v>888</v>
      </c>
      <c r="AG5377" s="20"/>
      <c r="AH5377" s="22"/>
      <c r="AI5377" s="22"/>
      <c r="AJ5377" s="22">
        <f t="shared" ref="AJ5377:AJ5380" si="4281">N5377</f>
        <v>888</v>
      </c>
      <c r="AK5377" s="22">
        <f>IF(O5377="(传统)XDSL",VLOOKUP(S5377,[2]直销续费率明细!C:I,7,FALSE)*1,IF(O5377="GPON+XDSL",VLOOKUP(S5377,[2]直销续费率明细!C:I,7,FALSE)*1,VLOOKUP(S5377,[2]直销续费率明细!C:I,5,FALSE)*1))</f>
        <v>-40</v>
      </c>
      <c r="AL5377" s="22" t="s">
        <v>1309</v>
      </c>
      <c r="AM5377" s="22"/>
      <c r="AN5377" s="22"/>
      <c r="AO5377" s="22" t="s">
        <v>5792</v>
      </c>
      <c r="AP5377" s="22" t="s">
        <v>1301</v>
      </c>
      <c r="AS5377" s="20">
        <f>IF(Y5377&gt;=10,VLOOKUP(U5377,[2]提成计算!B:T,19,FALSE),VLOOKUP(U5377,[2]提成计算!B:T,18,FALSE))</f>
        <v>0.09</v>
      </c>
      <c r="AT5377" s="20">
        <f t="shared" ref="AT5377:AT5378" si="4282">IF(AD5377*AS5377&gt;0,AD5377*AS5377,AE5377*AS5377)</f>
        <v>79.92</v>
      </c>
      <c r="AU5377" s="20">
        <f t="shared" ref="AU5377:AU5378" si="4283">IF(AND(AK5377&lt;0,AK5377+AT5377&lt;0),-AT5377,AK5377)</f>
        <v>-40</v>
      </c>
    </row>
    <row r="5378" spans="1:47" x14ac:dyDescent="0.15">
      <c r="A5378" s="21" t="s">
        <v>1273</v>
      </c>
      <c r="B5378" s="22" t="s">
        <v>918</v>
      </c>
      <c r="C5378" s="22" t="s">
        <v>1178</v>
      </c>
      <c r="D5378" s="22" t="s">
        <v>1189</v>
      </c>
      <c r="E5378" s="22" t="s">
        <v>1190</v>
      </c>
      <c r="F5378" s="22" t="s">
        <v>1250</v>
      </c>
      <c r="G5378" s="22" t="s">
        <v>6733</v>
      </c>
      <c r="I5378" s="22">
        <v>13713036137</v>
      </c>
      <c r="J5378" s="22" t="s">
        <v>924</v>
      </c>
      <c r="K5378" s="22" t="s">
        <v>390</v>
      </c>
      <c r="L5378" s="22" t="s">
        <v>1299</v>
      </c>
      <c r="M5378" s="22">
        <v>888</v>
      </c>
      <c r="N5378" s="22">
        <v>888</v>
      </c>
      <c r="O5378" s="22" t="s">
        <v>927</v>
      </c>
      <c r="P5378" s="22" t="s">
        <v>50</v>
      </c>
      <c r="Q5378" s="28"/>
      <c r="R5378" s="21" t="s">
        <v>117</v>
      </c>
      <c r="S5378" s="25" t="s">
        <v>1192</v>
      </c>
      <c r="T5378" s="21" t="s">
        <v>53</v>
      </c>
      <c r="U5378" s="21" t="s">
        <v>5999</v>
      </c>
      <c r="V5378" s="46">
        <v>1</v>
      </c>
      <c r="W5378" s="26">
        <f t="shared" si="4264"/>
        <v>1</v>
      </c>
      <c r="Y5378" s="21">
        <v>12</v>
      </c>
      <c r="Z5378" s="22">
        <f t="shared" si="4278"/>
        <v>888</v>
      </c>
      <c r="AA5378" s="20" t="s">
        <v>5794</v>
      </c>
      <c r="AB5378" s="22"/>
      <c r="AC5378" s="22">
        <v>1</v>
      </c>
      <c r="AD5378" s="22"/>
      <c r="AE5378" s="22">
        <f t="shared" si="4273"/>
        <v>888</v>
      </c>
      <c r="AF5378" s="22">
        <f t="shared" si="4265"/>
        <v>888</v>
      </c>
      <c r="AG5378" s="20"/>
      <c r="AH5378" s="22"/>
      <c r="AI5378" s="22"/>
      <c r="AJ5378" s="22">
        <f t="shared" si="4281"/>
        <v>888</v>
      </c>
      <c r="AK5378" s="22">
        <f>IF(O5378="(传统)XDSL",VLOOKUP(S5378,[2]直销续费率明细!C:I,7,FALSE)*1,IF(O5378="GPON+XDSL",VLOOKUP(S5378,[2]直销续费率明细!C:I,7,FALSE)*1,VLOOKUP(S5378,[2]直销续费率明细!C:I,5,FALSE)*1))</f>
        <v>-40</v>
      </c>
      <c r="AL5378" s="22" t="s">
        <v>1300</v>
      </c>
      <c r="AM5378" s="22"/>
      <c r="AN5378" s="22"/>
      <c r="AO5378" s="22" t="s">
        <v>5792</v>
      </c>
      <c r="AP5378" s="22" t="s">
        <v>1301</v>
      </c>
      <c r="AS5378" s="20">
        <f>IF(Y5378&gt;=10,VLOOKUP(U5378,[2]提成计算!B:T,19,FALSE),VLOOKUP(U5378,[2]提成计算!B:T,18,FALSE))</f>
        <v>0.09</v>
      </c>
      <c r="AT5378" s="20">
        <f t="shared" si="4282"/>
        <v>79.92</v>
      </c>
      <c r="AU5378" s="20">
        <f t="shared" si="4283"/>
        <v>-40</v>
      </c>
    </row>
    <row r="5379" spans="1:47" x14ac:dyDescent="0.15">
      <c r="A5379" s="21" t="s">
        <v>1273</v>
      </c>
      <c r="B5379" s="22" t="s">
        <v>918</v>
      </c>
      <c r="C5379" s="22" t="s">
        <v>1178</v>
      </c>
      <c r="D5379" s="22" t="s">
        <v>1179</v>
      </c>
      <c r="E5379" s="22" t="s">
        <v>1230</v>
      </c>
      <c r="F5379" s="22" t="s">
        <v>1250</v>
      </c>
      <c r="G5379" s="22" t="s">
        <v>6734</v>
      </c>
      <c r="I5379" s="22">
        <v>15999809108</v>
      </c>
      <c r="J5379" s="22" t="s">
        <v>924</v>
      </c>
      <c r="K5379" s="22" t="s">
        <v>166</v>
      </c>
      <c r="L5379" s="22" t="s">
        <v>1376</v>
      </c>
      <c r="M5379" s="22">
        <v>1088</v>
      </c>
      <c r="N5379" s="22">
        <v>1088</v>
      </c>
      <c r="O5379" s="22" t="s">
        <v>927</v>
      </c>
      <c r="P5379" s="22" t="s">
        <v>50</v>
      </c>
      <c r="Q5379" s="28"/>
      <c r="R5379" s="21" t="s">
        <v>147</v>
      </c>
      <c r="S5379" s="25" t="s">
        <v>1234</v>
      </c>
      <c r="T5379" s="21" t="s">
        <v>5850</v>
      </c>
      <c r="U5379" s="21"/>
      <c r="V5379" s="46">
        <v>1</v>
      </c>
      <c r="W5379" s="26">
        <f t="shared" si="4264"/>
        <v>1</v>
      </c>
      <c r="Y5379" s="21">
        <v>10</v>
      </c>
      <c r="Z5379" s="22">
        <f t="shared" si="4278"/>
        <v>1088</v>
      </c>
      <c r="AA5379" s="20" t="s">
        <v>5794</v>
      </c>
      <c r="AB5379" s="22"/>
      <c r="AC5379" s="22">
        <v>1</v>
      </c>
      <c r="AD5379" s="22"/>
      <c r="AE5379" s="22">
        <f t="shared" si="4273"/>
        <v>1088</v>
      </c>
      <c r="AF5379" s="22">
        <f t="shared" si="4265"/>
        <v>1088</v>
      </c>
      <c r="AG5379" s="20"/>
      <c r="AH5379" s="22"/>
      <c r="AI5379" s="22"/>
      <c r="AJ5379" s="22">
        <f t="shared" si="4281"/>
        <v>1088</v>
      </c>
      <c r="AK5379" s="22">
        <f>IF(O5379="(传统)XDSL",VLOOKUP(S5379,[1]续费率明细!C:I,7,FALSE)*1,IF(O5379="GPON+XDSL",VLOOKUP(S5379,[1]续费率明细!C:I,7,FALSE)*1,VLOOKUP(S5379,[1]续费率明细!C:I,5,FALSE)*1))</f>
        <v>-40</v>
      </c>
      <c r="AL5379" s="22" t="s">
        <v>1300</v>
      </c>
      <c r="AM5379" s="22"/>
      <c r="AN5379" s="22"/>
      <c r="AO5379" s="22" t="s">
        <v>5792</v>
      </c>
      <c r="AP5379" s="22" t="s">
        <v>1301</v>
      </c>
      <c r="AS5379" s="20"/>
      <c r="AT5379" s="20"/>
      <c r="AU5379" s="20"/>
    </row>
    <row r="5380" spans="1:47" x14ac:dyDescent="0.15">
      <c r="A5380" s="21" t="s">
        <v>1273</v>
      </c>
      <c r="B5380" s="22" t="s">
        <v>918</v>
      </c>
      <c r="C5380" s="22" t="s">
        <v>1178</v>
      </c>
      <c r="D5380" s="22" t="s">
        <v>1179</v>
      </c>
      <c r="E5380" s="22" t="s">
        <v>1877</v>
      </c>
      <c r="F5380" s="22" t="s">
        <v>1250</v>
      </c>
      <c r="G5380" s="22" t="s">
        <v>6735</v>
      </c>
      <c r="I5380" s="22">
        <v>15016999997</v>
      </c>
      <c r="J5380" s="22" t="s">
        <v>924</v>
      </c>
      <c r="K5380" s="22" t="s">
        <v>166</v>
      </c>
      <c r="L5380" s="22" t="s">
        <v>1299</v>
      </c>
      <c r="M5380" s="22">
        <v>888</v>
      </c>
      <c r="N5380" s="22">
        <v>888</v>
      </c>
      <c r="O5380" s="22" t="s">
        <v>927</v>
      </c>
      <c r="P5380" s="22" t="s">
        <v>50</v>
      </c>
      <c r="Q5380" s="28"/>
      <c r="R5380" s="21" t="s">
        <v>147</v>
      </c>
      <c r="S5380" s="25" t="s">
        <v>1182</v>
      </c>
      <c r="T5380" s="21" t="s">
        <v>5850</v>
      </c>
      <c r="U5380" s="21"/>
      <c r="V5380" s="46">
        <v>1</v>
      </c>
      <c r="W5380" s="26">
        <f t="shared" si="4264"/>
        <v>1</v>
      </c>
      <c r="Y5380" s="21">
        <v>12</v>
      </c>
      <c r="Z5380" s="22">
        <f t="shared" si="4278"/>
        <v>888</v>
      </c>
      <c r="AA5380" s="20" t="s">
        <v>5794</v>
      </c>
      <c r="AB5380" s="22"/>
      <c r="AC5380" s="22">
        <v>1</v>
      </c>
      <c r="AD5380" s="22"/>
      <c r="AE5380" s="22">
        <f t="shared" si="4273"/>
        <v>888</v>
      </c>
      <c r="AF5380" s="22">
        <f t="shared" si="4265"/>
        <v>888</v>
      </c>
      <c r="AG5380" s="20"/>
      <c r="AH5380" s="22"/>
      <c r="AI5380" s="22"/>
      <c r="AJ5380" s="22">
        <f t="shared" si="4281"/>
        <v>888</v>
      </c>
      <c r="AK5380" s="22">
        <f>IF(O5380="(传统)XDSL",VLOOKUP(S5380,[1]续费率明细!C:I,7,FALSE)*1,IF(O5380="GPON+XDSL",VLOOKUP(S5380,[1]续费率明细!C:I,7,FALSE)*1,VLOOKUP(S5380,[1]续费率明细!C:I,5,FALSE)*1))</f>
        <v>15</v>
      </c>
      <c r="AL5380" s="22" t="s">
        <v>1300</v>
      </c>
      <c r="AM5380" s="22"/>
      <c r="AN5380" s="22"/>
      <c r="AO5380" s="22" t="s">
        <v>5792</v>
      </c>
      <c r="AP5380" s="22" t="s">
        <v>1301</v>
      </c>
      <c r="AS5380" s="20"/>
      <c r="AT5380" s="20"/>
      <c r="AU5380" s="20"/>
    </row>
    <row r="5381" spans="1:47" x14ac:dyDescent="0.15">
      <c r="A5381" s="21" t="s">
        <v>1273</v>
      </c>
      <c r="B5381" s="22" t="s">
        <v>918</v>
      </c>
      <c r="C5381" s="22" t="s">
        <v>1178</v>
      </c>
      <c r="D5381" s="22" t="s">
        <v>1179</v>
      </c>
      <c r="E5381" s="22" t="s">
        <v>1180</v>
      </c>
      <c r="F5381" s="22" t="s">
        <v>1250</v>
      </c>
      <c r="G5381" s="22" t="s">
        <v>6736</v>
      </c>
      <c r="I5381" s="22">
        <v>13620170194</v>
      </c>
      <c r="J5381" s="22" t="s">
        <v>1268</v>
      </c>
      <c r="K5381" s="22" t="s">
        <v>188</v>
      </c>
      <c r="L5381" s="22" t="s">
        <v>1566</v>
      </c>
      <c r="M5381" s="22">
        <v>1088</v>
      </c>
      <c r="N5381" s="22">
        <v>1088</v>
      </c>
      <c r="O5381" s="22" t="s">
        <v>927</v>
      </c>
      <c r="P5381" s="22" t="s">
        <v>50</v>
      </c>
      <c r="Q5381" s="28"/>
      <c r="R5381" s="21" t="s">
        <v>147</v>
      </c>
      <c r="S5381" s="21"/>
      <c r="T5381" s="21" t="s">
        <v>53</v>
      </c>
      <c r="U5381" s="21" t="s">
        <v>6003</v>
      </c>
      <c r="V5381" s="46">
        <v>1</v>
      </c>
      <c r="W5381" s="26">
        <f t="shared" si="4264"/>
        <v>1</v>
      </c>
      <c r="X5381" s="26">
        <f t="shared" si="4269"/>
        <v>1</v>
      </c>
      <c r="Y5381" s="21">
        <v>12</v>
      </c>
      <c r="Z5381" s="22">
        <f t="shared" si="4278"/>
        <v>1088</v>
      </c>
      <c r="AA5381" s="20" t="s">
        <v>5794</v>
      </c>
      <c r="AB5381" s="22"/>
      <c r="AC5381" s="22">
        <v>1</v>
      </c>
      <c r="AD5381" s="22"/>
      <c r="AE5381" s="22">
        <f t="shared" si="4273"/>
        <v>1088</v>
      </c>
      <c r="AF5381" s="22">
        <f t="shared" si="4265"/>
        <v>1088</v>
      </c>
      <c r="AG5381" s="20">
        <f t="shared" ref="AG5381:AG5382" si="4284">N5381</f>
        <v>1088</v>
      </c>
      <c r="AH5381" s="20" t="str">
        <f>VLOOKUP(U5381,[1]提成计算!B:I,8,FALSE)</f>
        <v xml:space="preserve"> </v>
      </c>
      <c r="AI5381" s="20"/>
      <c r="AJ5381" s="22"/>
      <c r="AK5381" s="22"/>
      <c r="AM5381" s="22"/>
      <c r="AN5381" s="22"/>
      <c r="AO5381" s="22" t="s">
        <v>5792</v>
      </c>
      <c r="AP5381" s="22" t="s">
        <v>1301</v>
      </c>
      <c r="AS5381" s="20"/>
      <c r="AT5381" s="20"/>
      <c r="AU5381" s="20"/>
    </row>
    <row r="5382" spans="1:47" x14ac:dyDescent="0.15">
      <c r="A5382" s="21" t="s">
        <v>1273</v>
      </c>
      <c r="B5382" s="22" t="s">
        <v>918</v>
      </c>
      <c r="C5382" s="22" t="s">
        <v>1178</v>
      </c>
      <c r="D5382" s="22" t="s">
        <v>1179</v>
      </c>
      <c r="E5382" s="22" t="s">
        <v>1236</v>
      </c>
      <c r="F5382" s="22" t="s">
        <v>1250</v>
      </c>
      <c r="G5382" s="22" t="s">
        <v>6737</v>
      </c>
      <c r="I5382" s="22">
        <v>13528629755</v>
      </c>
      <c r="J5382" s="22" t="s">
        <v>1268</v>
      </c>
      <c r="K5382" s="22" t="s">
        <v>188</v>
      </c>
      <c r="L5382" s="22" t="s">
        <v>1358</v>
      </c>
      <c r="M5382" s="22">
        <v>1088</v>
      </c>
      <c r="N5382" s="22">
        <v>1088</v>
      </c>
      <c r="O5382" s="22" t="s">
        <v>927</v>
      </c>
      <c r="P5382" s="22" t="s">
        <v>50</v>
      </c>
      <c r="Q5382" s="28"/>
      <c r="R5382" s="21" t="s">
        <v>147</v>
      </c>
      <c r="S5382" s="21"/>
      <c r="T5382" s="21" t="s">
        <v>53</v>
      </c>
      <c r="U5382" s="21" t="s">
        <v>6003</v>
      </c>
      <c r="V5382" s="46">
        <v>1</v>
      </c>
      <c r="W5382" s="26">
        <f t="shared" si="4264"/>
        <v>1</v>
      </c>
      <c r="X5382" s="26">
        <f t="shared" si="4269"/>
        <v>1</v>
      </c>
      <c r="Y5382" s="21">
        <v>10</v>
      </c>
      <c r="Z5382" s="22">
        <f t="shared" si="4278"/>
        <v>1088</v>
      </c>
      <c r="AA5382" s="20" t="s">
        <v>5794</v>
      </c>
      <c r="AB5382" s="22"/>
      <c r="AC5382" s="22">
        <v>1</v>
      </c>
      <c r="AD5382" s="22"/>
      <c r="AE5382" s="22">
        <f t="shared" si="4273"/>
        <v>1088</v>
      </c>
      <c r="AF5382" s="22">
        <f t="shared" si="4265"/>
        <v>1088</v>
      </c>
      <c r="AG5382" s="20">
        <f t="shared" si="4284"/>
        <v>1088</v>
      </c>
      <c r="AH5382" s="20" t="str">
        <f>VLOOKUP(U5382,[1]提成计算!B:I,8,FALSE)</f>
        <v xml:space="preserve"> </v>
      </c>
      <c r="AI5382" s="20"/>
      <c r="AJ5382" s="22"/>
      <c r="AK5382" s="22"/>
      <c r="AM5382" s="22"/>
      <c r="AN5382" s="22"/>
      <c r="AO5382" s="22" t="s">
        <v>5792</v>
      </c>
      <c r="AP5382" s="22" t="s">
        <v>1301</v>
      </c>
      <c r="AS5382" s="20"/>
      <c r="AT5382" s="20"/>
      <c r="AU5382" s="20"/>
    </row>
    <row r="5383" spans="1:47" x14ac:dyDescent="0.15">
      <c r="A5383" s="21" t="s">
        <v>1273</v>
      </c>
      <c r="B5383" s="22" t="s">
        <v>918</v>
      </c>
      <c r="C5383" s="22" t="s">
        <v>1178</v>
      </c>
      <c r="D5383" s="22" t="s">
        <v>1183</v>
      </c>
      <c r="E5383" s="22" t="s">
        <v>6092</v>
      </c>
      <c r="F5383" s="22" t="s">
        <v>1250</v>
      </c>
      <c r="G5383" s="22" t="s">
        <v>6738</v>
      </c>
      <c r="I5383" s="22">
        <v>13929268752</v>
      </c>
      <c r="J5383" s="22" t="s">
        <v>1275</v>
      </c>
      <c r="K5383" s="22" t="s">
        <v>6739</v>
      </c>
      <c r="L5383" s="22" t="s">
        <v>1277</v>
      </c>
      <c r="M5383" s="22">
        <v>239</v>
      </c>
      <c r="N5383" s="22">
        <v>239</v>
      </c>
      <c r="O5383" s="22" t="s">
        <v>927</v>
      </c>
      <c r="P5383" s="22" t="s">
        <v>50</v>
      </c>
      <c r="Q5383" s="28"/>
      <c r="R5383" s="21" t="s">
        <v>77</v>
      </c>
      <c r="S5383" s="21"/>
      <c r="T5383" s="21" t="s">
        <v>53</v>
      </c>
      <c r="U5383" s="21" t="s">
        <v>6740</v>
      </c>
      <c r="V5383" s="46"/>
      <c r="Y5383" s="21">
        <v>2</v>
      </c>
      <c r="Z5383" s="22">
        <f t="shared" si="4278"/>
        <v>239</v>
      </c>
      <c r="AA5383" s="20" t="s">
        <v>5794</v>
      </c>
      <c r="AB5383" s="22"/>
      <c r="AC5383" s="22"/>
      <c r="AD5383" s="22"/>
      <c r="AE5383" s="22"/>
      <c r="AF5383" s="22"/>
      <c r="AG5383" s="20"/>
      <c r="AH5383" s="22"/>
      <c r="AI5383" s="22"/>
      <c r="AJ5383" s="22"/>
      <c r="AK5383" s="22"/>
      <c r="AM5383" s="22"/>
      <c r="AN5383" s="22"/>
      <c r="AO5383" s="22" t="s">
        <v>5792</v>
      </c>
      <c r="AP5383" s="22">
        <v>0</v>
      </c>
      <c r="AS5383" s="20"/>
      <c r="AT5383" s="20"/>
      <c r="AU5383" s="20"/>
    </row>
    <row r="5384" spans="1:47" x14ac:dyDescent="0.15">
      <c r="A5384" s="21" t="s">
        <v>1273</v>
      </c>
      <c r="B5384" s="22" t="s">
        <v>918</v>
      </c>
      <c r="C5384" s="22" t="s">
        <v>1178</v>
      </c>
      <c r="D5384" s="22" t="s">
        <v>1183</v>
      </c>
      <c r="E5384" s="22" t="s">
        <v>6092</v>
      </c>
      <c r="F5384" s="22" t="s">
        <v>1250</v>
      </c>
      <c r="G5384" s="22" t="s">
        <v>6741</v>
      </c>
      <c r="I5384" s="22">
        <v>13688999558</v>
      </c>
      <c r="J5384" s="22" t="s">
        <v>1268</v>
      </c>
      <c r="K5384" s="22" t="s">
        <v>134</v>
      </c>
      <c r="L5384" s="22" t="s">
        <v>2838</v>
      </c>
      <c r="M5384" s="22">
        <v>2098</v>
      </c>
      <c r="N5384" s="22">
        <v>2098</v>
      </c>
      <c r="O5384" s="22" t="s">
        <v>927</v>
      </c>
      <c r="P5384" s="22" t="s">
        <v>50</v>
      </c>
      <c r="Q5384" s="28"/>
      <c r="R5384" s="21" t="s">
        <v>77</v>
      </c>
      <c r="S5384" s="21"/>
      <c r="T5384" s="21" t="s">
        <v>53</v>
      </c>
      <c r="U5384" s="21" t="s">
        <v>5912</v>
      </c>
      <c r="V5384" s="46">
        <v>1</v>
      </c>
      <c r="W5384" s="26">
        <f t="shared" ref="W5384:W5401" si="4285">V5384</f>
        <v>1</v>
      </c>
      <c r="X5384" s="26">
        <f t="shared" ref="X5384:X5402" si="4286">V5384</f>
        <v>1</v>
      </c>
      <c r="Y5384" s="21">
        <v>10</v>
      </c>
      <c r="Z5384" s="22">
        <f t="shared" si="4278"/>
        <v>2098</v>
      </c>
      <c r="AA5384" s="20" t="s">
        <v>5794</v>
      </c>
      <c r="AB5384" s="22"/>
      <c r="AC5384" s="22">
        <v>1</v>
      </c>
      <c r="AD5384" s="22"/>
      <c r="AE5384" s="22">
        <f>N5384</f>
        <v>2098</v>
      </c>
      <c r="AF5384" s="22">
        <f t="shared" ref="AF5384:AF5402" si="4287">N5384</f>
        <v>2098</v>
      </c>
      <c r="AG5384" s="20">
        <f>N5384</f>
        <v>2098</v>
      </c>
      <c r="AH5384" s="20" t="str">
        <f>VLOOKUP(U5384,[1]提成计算!B:I,8,FALSE)</f>
        <v xml:space="preserve"> </v>
      </c>
      <c r="AI5384" s="20"/>
      <c r="AJ5384" s="22"/>
      <c r="AK5384" s="22"/>
      <c r="AM5384" s="22"/>
      <c r="AN5384" s="22"/>
      <c r="AO5384" s="22" t="s">
        <v>5792</v>
      </c>
      <c r="AP5384" s="22" t="s">
        <v>1301</v>
      </c>
      <c r="AS5384" s="20"/>
      <c r="AT5384" s="20"/>
      <c r="AU5384" s="20"/>
    </row>
    <row r="5385" spans="1:47" x14ac:dyDescent="0.15">
      <c r="A5385" s="21" t="s">
        <v>1273</v>
      </c>
      <c r="B5385" s="22" t="s">
        <v>918</v>
      </c>
      <c r="C5385" s="22" t="s">
        <v>1178</v>
      </c>
      <c r="D5385" s="22" t="s">
        <v>1179</v>
      </c>
      <c r="E5385" s="22" t="s">
        <v>5872</v>
      </c>
      <c r="F5385" s="22" t="s">
        <v>1250</v>
      </c>
      <c r="G5385" s="22" t="s">
        <v>1383</v>
      </c>
      <c r="I5385" s="22">
        <v>13592719899</v>
      </c>
      <c r="J5385" s="22" t="s">
        <v>924</v>
      </c>
      <c r="K5385" s="22" t="s">
        <v>166</v>
      </c>
      <c r="L5385" s="22" t="s">
        <v>1918</v>
      </c>
      <c r="M5385" s="22">
        <v>680</v>
      </c>
      <c r="N5385" s="22">
        <v>680</v>
      </c>
      <c r="O5385" s="22" t="s">
        <v>927</v>
      </c>
      <c r="P5385" s="22" t="s">
        <v>50</v>
      </c>
      <c r="Q5385" s="28"/>
      <c r="R5385" s="21" t="s">
        <v>147</v>
      </c>
      <c r="S5385" s="25" t="s">
        <v>1234</v>
      </c>
      <c r="T5385" s="21" t="s">
        <v>5850</v>
      </c>
      <c r="U5385" s="21"/>
      <c r="V5385" s="46">
        <v>1</v>
      </c>
      <c r="W5385" s="26">
        <f t="shared" si="4285"/>
        <v>1</v>
      </c>
      <c r="Y5385" s="21">
        <v>4</v>
      </c>
      <c r="Z5385" s="22">
        <f t="shared" si="4278"/>
        <v>680</v>
      </c>
      <c r="AA5385" s="20" t="s">
        <v>5794</v>
      </c>
      <c r="AB5385" s="22">
        <v>1</v>
      </c>
      <c r="AC5385" s="22"/>
      <c r="AD5385" s="22">
        <f>N5385</f>
        <v>680</v>
      </c>
      <c r="AE5385" s="22"/>
      <c r="AF5385" s="22">
        <f t="shared" si="4287"/>
        <v>680</v>
      </c>
      <c r="AG5385" s="20"/>
      <c r="AH5385" s="22"/>
      <c r="AI5385" s="22"/>
      <c r="AJ5385" s="22">
        <f t="shared" ref="AJ5385:AJ5396" si="4288">N5385</f>
        <v>680</v>
      </c>
      <c r="AK5385" s="22">
        <f>IF(O5385="(传统)XDSL",VLOOKUP(S5385,[1]续费率明细!C:I,7,FALSE)*1,IF(O5385="GPON+XDSL",VLOOKUP(S5385,[1]续费率明细!C:I,7,FALSE)*1,VLOOKUP(S5385,[1]续费率明细!C:I,5,FALSE)*1))</f>
        <v>-40</v>
      </c>
      <c r="AL5385" s="22" t="s">
        <v>1300</v>
      </c>
      <c r="AM5385" s="22"/>
      <c r="AN5385" s="22"/>
      <c r="AO5385" s="22" t="s">
        <v>5792</v>
      </c>
      <c r="AP5385" s="22" t="s">
        <v>5805</v>
      </c>
      <c r="AS5385" s="20"/>
      <c r="AT5385" s="20"/>
      <c r="AU5385" s="20"/>
    </row>
    <row r="5386" spans="1:47" x14ac:dyDescent="0.15">
      <c r="A5386" s="21" t="s">
        <v>1273</v>
      </c>
      <c r="B5386" s="22" t="s">
        <v>918</v>
      </c>
      <c r="C5386" s="22" t="s">
        <v>1178</v>
      </c>
      <c r="D5386" s="22" t="s">
        <v>1183</v>
      </c>
      <c r="E5386" s="22" t="s">
        <v>6075</v>
      </c>
      <c r="F5386" s="22" t="s">
        <v>1250</v>
      </c>
      <c r="G5386" s="22" t="s">
        <v>6742</v>
      </c>
      <c r="I5386" s="22">
        <v>13509809875</v>
      </c>
      <c r="J5386" s="22" t="s">
        <v>924</v>
      </c>
      <c r="K5386" s="22" t="s">
        <v>1186</v>
      </c>
      <c r="L5386" s="22" t="s">
        <v>2166</v>
      </c>
      <c r="M5386" s="22">
        <v>1088</v>
      </c>
      <c r="N5386" s="22">
        <v>1088</v>
      </c>
      <c r="O5386" s="22" t="s">
        <v>927</v>
      </c>
      <c r="P5386" s="22" t="s">
        <v>50</v>
      </c>
      <c r="Q5386" s="28"/>
      <c r="R5386" s="21" t="s">
        <v>77</v>
      </c>
      <c r="S5386" s="25" t="s">
        <v>1187</v>
      </c>
      <c r="T5386" s="21" t="s">
        <v>53</v>
      </c>
      <c r="U5386" s="21" t="s">
        <v>5972</v>
      </c>
      <c r="V5386" s="46">
        <v>1</v>
      </c>
      <c r="W5386" s="26">
        <f t="shared" si="4285"/>
        <v>1</v>
      </c>
      <c r="Y5386" s="21">
        <v>20</v>
      </c>
      <c r="Z5386" s="22">
        <f t="shared" si="4278"/>
        <v>1088</v>
      </c>
      <c r="AA5386" s="20" t="s">
        <v>5794</v>
      </c>
      <c r="AB5386" s="22"/>
      <c r="AC5386" s="22">
        <v>1</v>
      </c>
      <c r="AD5386" s="22"/>
      <c r="AE5386" s="22">
        <f t="shared" ref="AE5386:AE5387" si="4289">N5386</f>
        <v>1088</v>
      </c>
      <c r="AF5386" s="22">
        <f t="shared" si="4287"/>
        <v>1088</v>
      </c>
      <c r="AG5386" s="20"/>
      <c r="AH5386" s="22"/>
      <c r="AI5386" s="22"/>
      <c r="AJ5386" s="22">
        <f t="shared" si="4288"/>
        <v>1088</v>
      </c>
      <c r="AK5386" s="22">
        <f>IF(O5386="(传统)XDSL",VLOOKUP(S5386,[2]直销续费率明细!C:I,7,FALSE)*1,IF(O5386="GPON+XDSL",VLOOKUP(S5386,[2]直销续费率明细!C:I,7,FALSE)*1,VLOOKUP(S5386,[2]直销续费率明细!C:I,5,FALSE)*1))</f>
        <v>-40</v>
      </c>
      <c r="AL5386" s="22" t="s">
        <v>1309</v>
      </c>
      <c r="AM5386" s="22"/>
      <c r="AN5386" s="22"/>
      <c r="AO5386" s="22" t="s">
        <v>5792</v>
      </c>
      <c r="AP5386" s="22" t="s">
        <v>1301</v>
      </c>
      <c r="AS5386" s="20">
        <f>IF(Y5386&gt;=10,VLOOKUP(U5386,[2]提成计算!B:T,19,FALSE),VLOOKUP(U5386,[2]提成计算!B:T,18,FALSE))</f>
        <v>0.09</v>
      </c>
      <c r="AT5386" s="20">
        <f t="shared" ref="AT5386" si="4290">IF(AD5386*AS5386&gt;0,AD5386*AS5386,AE5386*AS5386)</f>
        <v>97.92</v>
      </c>
      <c r="AU5386" s="20">
        <f t="shared" ref="AU5386" si="4291">IF(AND(AK5386&lt;0,AK5386+AT5386&lt;0),-AT5386,AK5386)</f>
        <v>-40</v>
      </c>
    </row>
    <row r="5387" spans="1:47" x14ac:dyDescent="0.15">
      <c r="A5387" s="21" t="s">
        <v>1273</v>
      </c>
      <c r="B5387" s="22" t="s">
        <v>918</v>
      </c>
      <c r="C5387" s="22" t="s">
        <v>1178</v>
      </c>
      <c r="D5387" s="22" t="s">
        <v>1189</v>
      </c>
      <c r="E5387" s="22" t="s">
        <v>1190</v>
      </c>
      <c r="F5387" s="22" t="s">
        <v>1250</v>
      </c>
      <c r="G5387" s="22" t="s">
        <v>6743</v>
      </c>
      <c r="I5387" s="22">
        <v>13724529376</v>
      </c>
      <c r="J5387" s="22" t="s">
        <v>924</v>
      </c>
      <c r="K5387" s="22" t="s">
        <v>1169</v>
      </c>
      <c r="L5387" s="22" t="s">
        <v>1299</v>
      </c>
      <c r="M5387" s="22">
        <v>888</v>
      </c>
      <c r="N5387" s="22">
        <v>888</v>
      </c>
      <c r="O5387" s="22" t="s">
        <v>927</v>
      </c>
      <c r="P5387" s="22" t="s">
        <v>50</v>
      </c>
      <c r="Q5387" s="28"/>
      <c r="R5387" s="21" t="s">
        <v>117</v>
      </c>
      <c r="S5387" s="25" t="s">
        <v>1192</v>
      </c>
      <c r="T5387" s="21" t="s">
        <v>5850</v>
      </c>
      <c r="U5387" s="21"/>
      <c r="V5387" s="46">
        <v>1</v>
      </c>
      <c r="W5387" s="26">
        <f t="shared" si="4285"/>
        <v>1</v>
      </c>
      <c r="Y5387" s="21">
        <v>12</v>
      </c>
      <c r="Z5387" s="22">
        <f t="shared" si="4278"/>
        <v>888</v>
      </c>
      <c r="AA5387" s="20" t="s">
        <v>5794</v>
      </c>
      <c r="AB5387" s="22"/>
      <c r="AC5387" s="22">
        <v>1</v>
      </c>
      <c r="AD5387" s="22"/>
      <c r="AE5387" s="22">
        <f t="shared" si="4289"/>
        <v>888</v>
      </c>
      <c r="AF5387" s="22">
        <f t="shared" si="4287"/>
        <v>888</v>
      </c>
      <c r="AG5387" s="20"/>
      <c r="AH5387" s="22"/>
      <c r="AI5387" s="22"/>
      <c r="AJ5387" s="22">
        <f t="shared" si="4288"/>
        <v>888</v>
      </c>
      <c r="AK5387" s="22">
        <f>IF(O5387="(传统)XDSL",VLOOKUP(S5387,[1]续费率明细!C:I,7,FALSE)*1,IF(O5387="GPON+XDSL",VLOOKUP(S5387,[1]续费率明细!C:I,7,FALSE)*1,VLOOKUP(S5387,[1]续费率明细!C:I,5,FALSE)*1))</f>
        <v>-40</v>
      </c>
      <c r="AL5387" s="22" t="s">
        <v>1300</v>
      </c>
      <c r="AM5387" s="22"/>
      <c r="AN5387" s="22"/>
      <c r="AO5387" s="22" t="s">
        <v>5792</v>
      </c>
      <c r="AP5387" s="22" t="s">
        <v>1301</v>
      </c>
      <c r="AS5387" s="20"/>
      <c r="AT5387" s="20"/>
      <c r="AU5387" s="20"/>
    </row>
    <row r="5388" spans="1:47" x14ac:dyDescent="0.15">
      <c r="A5388" s="21" t="s">
        <v>1273</v>
      </c>
      <c r="B5388" s="22" t="s">
        <v>918</v>
      </c>
      <c r="C5388" s="22" t="s">
        <v>1178</v>
      </c>
      <c r="D5388" s="22" t="s">
        <v>1179</v>
      </c>
      <c r="E5388" s="22" t="s">
        <v>1877</v>
      </c>
      <c r="F5388" s="22" t="s">
        <v>1250</v>
      </c>
      <c r="G5388" s="22" t="s">
        <v>6744</v>
      </c>
      <c r="I5388" s="22">
        <v>13688905479</v>
      </c>
      <c r="J5388" s="22" t="s">
        <v>924</v>
      </c>
      <c r="K5388" s="22" t="s">
        <v>146</v>
      </c>
      <c r="L5388" s="22" t="s">
        <v>2501</v>
      </c>
      <c r="M5388" s="22">
        <v>240</v>
      </c>
      <c r="N5388" s="22">
        <v>240</v>
      </c>
      <c r="O5388" s="22" t="s">
        <v>927</v>
      </c>
      <c r="P5388" s="22" t="s">
        <v>50</v>
      </c>
      <c r="Q5388" s="28"/>
      <c r="R5388" s="21" t="s">
        <v>147</v>
      </c>
      <c r="S5388" s="25" t="s">
        <v>1182</v>
      </c>
      <c r="T5388" s="21" t="s">
        <v>53</v>
      </c>
      <c r="U5388" s="21" t="s">
        <v>5899</v>
      </c>
      <c r="V5388" s="46">
        <f>3/12</f>
        <v>0.25</v>
      </c>
      <c r="W5388" s="26">
        <f t="shared" si="4285"/>
        <v>0.25</v>
      </c>
      <c r="Y5388" s="21">
        <v>4</v>
      </c>
      <c r="Z5388" s="22">
        <f t="shared" si="4278"/>
        <v>240</v>
      </c>
      <c r="AA5388" s="20" t="s">
        <v>5794</v>
      </c>
      <c r="AB5388" s="22">
        <v>1</v>
      </c>
      <c r="AC5388" s="22"/>
      <c r="AD5388" s="22">
        <f t="shared" ref="AD5388:AD5389" si="4292">N5388</f>
        <v>240</v>
      </c>
      <c r="AE5388" s="22"/>
      <c r="AF5388" s="22">
        <f t="shared" si="4287"/>
        <v>240</v>
      </c>
      <c r="AG5388" s="20"/>
      <c r="AH5388" s="22"/>
      <c r="AI5388" s="22"/>
      <c r="AJ5388" s="22">
        <f t="shared" si="4288"/>
        <v>240</v>
      </c>
      <c r="AK5388" s="22">
        <f>IF(O5388="(传统)XDSL",VLOOKUP(S5388,[2]直销续费率明细!C:I,7,FALSE)*1,IF(O5388="GPON+XDSL",VLOOKUP(S5388,[2]直销续费率明细!C:I,7,FALSE)*1,VLOOKUP(S5388,[2]直销续费率明细!C:I,5,FALSE)*1))</f>
        <v>15</v>
      </c>
      <c r="AL5388" s="22" t="s">
        <v>1309</v>
      </c>
      <c r="AM5388" s="22"/>
      <c r="AN5388" s="22"/>
      <c r="AO5388" s="22" t="s">
        <v>5792</v>
      </c>
      <c r="AP5388" s="22" t="s">
        <v>6158</v>
      </c>
      <c r="AS5388" s="20">
        <f>IF(Y5388&gt;=10,VLOOKUP(U5388,[2]提成计算!B:T,19,FALSE),VLOOKUP(U5388,[2]提成计算!B:T,18,FALSE))</f>
        <v>0.06</v>
      </c>
      <c r="AT5388" s="20">
        <f t="shared" ref="AT5388:AT5396" si="4293">IF(AD5388*AS5388&gt;0,AD5388*AS5388,AE5388*AS5388)</f>
        <v>14.399999999999999</v>
      </c>
      <c r="AU5388" s="20">
        <f t="shared" ref="AU5388:AU5396" si="4294">IF(AND(AK5388&lt;0,AK5388+AT5388&lt;0),-AT5388,AK5388)</f>
        <v>15</v>
      </c>
    </row>
    <row r="5389" spans="1:47" x14ac:dyDescent="0.15">
      <c r="A5389" s="21" t="s">
        <v>1273</v>
      </c>
      <c r="B5389" s="22" t="s">
        <v>918</v>
      </c>
      <c r="C5389" s="22" t="s">
        <v>1178</v>
      </c>
      <c r="D5389" s="22" t="s">
        <v>1183</v>
      </c>
      <c r="E5389" s="22" t="s">
        <v>6120</v>
      </c>
      <c r="F5389" s="22" t="s">
        <v>1250</v>
      </c>
      <c r="G5389" s="22" t="s">
        <v>6745</v>
      </c>
      <c r="I5389" s="22">
        <v>13666248301</v>
      </c>
      <c r="J5389" s="22" t="s">
        <v>924</v>
      </c>
      <c r="K5389" s="22" t="s">
        <v>5844</v>
      </c>
      <c r="L5389" s="22" t="s">
        <v>1918</v>
      </c>
      <c r="M5389" s="22">
        <v>680</v>
      </c>
      <c r="N5389" s="22">
        <v>680</v>
      </c>
      <c r="O5389" s="22" t="s">
        <v>1262</v>
      </c>
      <c r="P5389" s="22" t="s">
        <v>50</v>
      </c>
      <c r="Q5389" s="28"/>
      <c r="R5389" s="21" t="s">
        <v>77</v>
      </c>
      <c r="S5389" s="25" t="s">
        <v>1196</v>
      </c>
      <c r="T5389" s="21" t="s">
        <v>53</v>
      </c>
      <c r="U5389" s="21" t="s">
        <v>5945</v>
      </c>
      <c r="V5389" s="46">
        <v>1</v>
      </c>
      <c r="W5389" s="26">
        <f t="shared" si="4285"/>
        <v>1</v>
      </c>
      <c r="Y5389" s="21">
        <v>4</v>
      </c>
      <c r="Z5389" s="22">
        <f t="shared" si="4278"/>
        <v>680</v>
      </c>
      <c r="AA5389" s="20" t="s">
        <v>5794</v>
      </c>
      <c r="AB5389" s="22">
        <v>1</v>
      </c>
      <c r="AC5389" s="22"/>
      <c r="AD5389" s="22">
        <f t="shared" si="4292"/>
        <v>680</v>
      </c>
      <c r="AE5389" s="22"/>
      <c r="AF5389" s="22">
        <f t="shared" si="4287"/>
        <v>680</v>
      </c>
      <c r="AG5389" s="20"/>
      <c r="AH5389" s="22"/>
      <c r="AI5389" s="22"/>
      <c r="AJ5389" s="22">
        <f t="shared" si="4288"/>
        <v>680</v>
      </c>
      <c r="AK5389" s="22">
        <f>IF(O5389="(传统)XDSL",VLOOKUP(S5389,[2]直销续费率明细!C:I,7,FALSE)*1,IF(O5389="GPON+XDSL",VLOOKUP(S5389,[2]直销续费率明细!C:I,7,FALSE)*1,VLOOKUP(S5389,[2]直销续费率明细!C:I,5,FALSE)*1))</f>
        <v>25</v>
      </c>
      <c r="AL5389" s="22" t="s">
        <v>1309</v>
      </c>
      <c r="AM5389" s="22"/>
      <c r="AN5389" s="22"/>
      <c r="AO5389" s="22" t="s">
        <v>5792</v>
      </c>
      <c r="AP5389" s="22" t="s">
        <v>5805</v>
      </c>
      <c r="AS5389" s="20">
        <f>IF(Y5389&gt;=10,VLOOKUP(U5389,[2]提成计算!B:T,19,FALSE),VLOOKUP(U5389,[2]提成计算!B:T,18,FALSE))</f>
        <v>0.06</v>
      </c>
      <c r="AT5389" s="20">
        <f t="shared" si="4293"/>
        <v>40.799999999999997</v>
      </c>
      <c r="AU5389" s="20">
        <f t="shared" si="4294"/>
        <v>25</v>
      </c>
    </row>
    <row r="5390" spans="1:47" x14ac:dyDescent="0.15">
      <c r="A5390" s="21" t="s">
        <v>1273</v>
      </c>
      <c r="B5390" s="22" t="s">
        <v>918</v>
      </c>
      <c r="C5390" s="22" t="s">
        <v>1178</v>
      </c>
      <c r="D5390" s="22" t="s">
        <v>1189</v>
      </c>
      <c r="E5390" s="22" t="s">
        <v>1400</v>
      </c>
      <c r="F5390" s="22" t="s">
        <v>1250</v>
      </c>
      <c r="G5390" s="22" t="s">
        <v>6746</v>
      </c>
      <c r="I5390" s="22">
        <v>13612354536</v>
      </c>
      <c r="J5390" s="22" t="s">
        <v>924</v>
      </c>
      <c r="K5390" s="22" t="s">
        <v>115</v>
      </c>
      <c r="L5390" s="22" t="s">
        <v>1299</v>
      </c>
      <c r="M5390" s="22">
        <v>888</v>
      </c>
      <c r="N5390" s="22">
        <v>888</v>
      </c>
      <c r="O5390" s="22" t="s">
        <v>927</v>
      </c>
      <c r="P5390" s="22" t="s">
        <v>50</v>
      </c>
      <c r="Q5390" s="28"/>
      <c r="R5390" s="21" t="s">
        <v>117</v>
      </c>
      <c r="S5390" s="25" t="s">
        <v>1201</v>
      </c>
      <c r="T5390" s="21" t="s">
        <v>53</v>
      </c>
      <c r="U5390" s="21" t="s">
        <v>5936</v>
      </c>
      <c r="V5390" s="46">
        <v>1</v>
      </c>
      <c r="W5390" s="26">
        <f t="shared" si="4285"/>
        <v>1</v>
      </c>
      <c r="Y5390" s="21">
        <v>12</v>
      </c>
      <c r="Z5390" s="22">
        <f t="shared" si="4278"/>
        <v>888</v>
      </c>
      <c r="AA5390" s="20" t="s">
        <v>5794</v>
      </c>
      <c r="AB5390" s="22"/>
      <c r="AC5390" s="22">
        <v>1</v>
      </c>
      <c r="AD5390" s="22"/>
      <c r="AE5390" s="22">
        <f>N5390</f>
        <v>888</v>
      </c>
      <c r="AF5390" s="22">
        <f t="shared" si="4287"/>
        <v>888</v>
      </c>
      <c r="AG5390" s="20"/>
      <c r="AH5390" s="22"/>
      <c r="AI5390" s="22"/>
      <c r="AJ5390" s="22">
        <f t="shared" si="4288"/>
        <v>888</v>
      </c>
      <c r="AK5390" s="22">
        <f>IF(O5390="(传统)XDSL",VLOOKUP(S5390,[2]直销续费率明细!C:I,7,FALSE)*1,IF(O5390="GPON+XDSL",VLOOKUP(S5390,[2]直销续费率明细!C:I,7,FALSE)*1,VLOOKUP(S5390,[2]直销续费率明细!C:I,5,FALSE)*1))</f>
        <v>-40</v>
      </c>
      <c r="AL5390" s="22" t="s">
        <v>1300</v>
      </c>
      <c r="AM5390" s="22"/>
      <c r="AN5390" s="22"/>
      <c r="AO5390" s="22" t="s">
        <v>2216</v>
      </c>
      <c r="AP5390" s="22" t="s">
        <v>1301</v>
      </c>
      <c r="AS5390" s="20">
        <f>IF(Y5390&gt;=10,VLOOKUP(U5390,[2]提成计算!B:T,19,FALSE),VLOOKUP(U5390,[2]提成计算!B:T,18,FALSE))</f>
        <v>0.12</v>
      </c>
      <c r="AT5390" s="20">
        <f t="shared" si="4293"/>
        <v>106.56</v>
      </c>
      <c r="AU5390" s="20">
        <f t="shared" si="4294"/>
        <v>-40</v>
      </c>
    </row>
    <row r="5391" spans="1:47" x14ac:dyDescent="0.15">
      <c r="A5391" s="21" t="s">
        <v>1273</v>
      </c>
      <c r="B5391" s="22" t="s">
        <v>918</v>
      </c>
      <c r="C5391" s="22" t="s">
        <v>1178</v>
      </c>
      <c r="D5391" s="22" t="s">
        <v>1183</v>
      </c>
      <c r="E5391" s="22" t="s">
        <v>1677</v>
      </c>
      <c r="F5391" s="22" t="s">
        <v>1250</v>
      </c>
      <c r="G5391" s="22" t="s">
        <v>6747</v>
      </c>
      <c r="I5391" s="22">
        <v>13924379505</v>
      </c>
      <c r="J5391" s="22" t="s">
        <v>924</v>
      </c>
      <c r="K5391" s="22" t="s">
        <v>5853</v>
      </c>
      <c r="L5391" s="22" t="s">
        <v>1918</v>
      </c>
      <c r="M5391" s="22">
        <v>680</v>
      </c>
      <c r="N5391" s="22">
        <v>680</v>
      </c>
      <c r="O5391" s="22" t="s">
        <v>1262</v>
      </c>
      <c r="P5391" s="22" t="s">
        <v>50</v>
      </c>
      <c r="Q5391" s="28"/>
      <c r="R5391" s="21" t="s">
        <v>77</v>
      </c>
      <c r="S5391" s="25" t="s">
        <v>1222</v>
      </c>
      <c r="T5391" s="21" t="s">
        <v>53</v>
      </c>
      <c r="U5391" s="21" t="s">
        <v>5903</v>
      </c>
      <c r="V5391" s="46">
        <v>1</v>
      </c>
      <c r="W5391" s="26">
        <f t="shared" si="4285"/>
        <v>1</v>
      </c>
      <c r="Y5391" s="21">
        <v>4</v>
      </c>
      <c r="Z5391" s="22">
        <f t="shared" si="4278"/>
        <v>680</v>
      </c>
      <c r="AA5391" s="20" t="s">
        <v>2218</v>
      </c>
      <c r="AB5391" s="22">
        <v>1</v>
      </c>
      <c r="AC5391" s="22"/>
      <c r="AD5391" s="22">
        <f>N5391</f>
        <v>680</v>
      </c>
      <c r="AE5391" s="22"/>
      <c r="AF5391" s="22">
        <f t="shared" si="4287"/>
        <v>680</v>
      </c>
      <c r="AG5391" s="20"/>
      <c r="AH5391" s="22"/>
      <c r="AI5391" s="22"/>
      <c r="AJ5391" s="22">
        <f t="shared" si="4288"/>
        <v>680</v>
      </c>
      <c r="AK5391" s="22">
        <f>IF(O5391="(传统)XDSL",VLOOKUP(S5391,[2]直销续费率明细!C:I,7,FALSE)*1,IF(O5391="GPON+XDSL",VLOOKUP(S5391,[2]直销续费率明细!C:I,7,FALSE)*1,VLOOKUP(S5391,[2]直销续费率明细!C:I,5,FALSE)*1))</f>
        <v>25</v>
      </c>
      <c r="AL5391" s="22" t="s">
        <v>1309</v>
      </c>
      <c r="AM5391" s="22"/>
      <c r="AN5391" s="22"/>
      <c r="AO5391" s="22" t="s">
        <v>5792</v>
      </c>
      <c r="AP5391" s="22" t="s">
        <v>5805</v>
      </c>
      <c r="AS5391" s="20">
        <f>IF(Y5391&gt;=10,VLOOKUP(U5391,[2]提成计算!B:T,19,FALSE),VLOOKUP(U5391,[2]提成计算!B:T,18,FALSE))</f>
        <v>7.0000000000000007E-2</v>
      </c>
      <c r="AT5391" s="20">
        <f t="shared" si="4293"/>
        <v>47.6</v>
      </c>
      <c r="AU5391" s="20">
        <f t="shared" si="4294"/>
        <v>25</v>
      </c>
    </row>
    <row r="5392" spans="1:47" x14ac:dyDescent="0.15">
      <c r="A5392" s="21" t="s">
        <v>1273</v>
      </c>
      <c r="B5392" s="22" t="s">
        <v>918</v>
      </c>
      <c r="C5392" s="22" t="s">
        <v>1178</v>
      </c>
      <c r="D5392" s="22" t="s">
        <v>1183</v>
      </c>
      <c r="E5392" s="22" t="s">
        <v>1677</v>
      </c>
      <c r="F5392" s="22" t="s">
        <v>1250</v>
      </c>
      <c r="G5392" s="22" t="s">
        <v>6748</v>
      </c>
      <c r="I5392" s="22">
        <v>13712802913</v>
      </c>
      <c r="J5392" s="22" t="s">
        <v>924</v>
      </c>
      <c r="K5392" s="22" t="s">
        <v>5853</v>
      </c>
      <c r="L5392" s="22" t="s">
        <v>1299</v>
      </c>
      <c r="M5392" s="22">
        <v>888</v>
      </c>
      <c r="N5392" s="22">
        <v>888</v>
      </c>
      <c r="O5392" s="22" t="s">
        <v>927</v>
      </c>
      <c r="P5392" s="22" t="s">
        <v>50</v>
      </c>
      <c r="Q5392" s="28"/>
      <c r="R5392" s="21" t="s">
        <v>77</v>
      </c>
      <c r="S5392" s="25" t="s">
        <v>1222</v>
      </c>
      <c r="T5392" s="21" t="s">
        <v>53</v>
      </c>
      <c r="U5392" s="21" t="s">
        <v>5901</v>
      </c>
      <c r="V5392" s="46">
        <v>1</v>
      </c>
      <c r="W5392" s="26">
        <f t="shared" si="4285"/>
        <v>1</v>
      </c>
      <c r="Y5392" s="21">
        <v>12</v>
      </c>
      <c r="Z5392" s="22">
        <f t="shared" si="4278"/>
        <v>888</v>
      </c>
      <c r="AA5392" s="20" t="s">
        <v>5794</v>
      </c>
      <c r="AB5392" s="22"/>
      <c r="AC5392" s="22">
        <v>1</v>
      </c>
      <c r="AD5392" s="22"/>
      <c r="AE5392" s="22">
        <f t="shared" ref="AE5392:AE5393" si="4295">N5392</f>
        <v>888</v>
      </c>
      <c r="AF5392" s="22">
        <f t="shared" si="4287"/>
        <v>888</v>
      </c>
      <c r="AG5392" s="20"/>
      <c r="AH5392" s="22"/>
      <c r="AI5392" s="22"/>
      <c r="AJ5392" s="22">
        <f t="shared" si="4288"/>
        <v>888</v>
      </c>
      <c r="AK5392" s="22">
        <f>IF(O5392="(传统)XDSL",VLOOKUP(S5392,[2]直销续费率明细!C:I,7,FALSE)*1,IF(O5392="GPON+XDSL",VLOOKUP(S5392,[2]直销续费率明细!C:I,7,FALSE)*1,VLOOKUP(S5392,[2]直销续费率明细!C:I,5,FALSE)*1))</f>
        <v>-40</v>
      </c>
      <c r="AL5392" s="22" t="s">
        <v>1300</v>
      </c>
      <c r="AM5392" s="22"/>
      <c r="AN5392" s="22"/>
      <c r="AO5392" s="22" t="s">
        <v>5792</v>
      </c>
      <c r="AP5392" s="22" t="s">
        <v>1301</v>
      </c>
      <c r="AS5392" s="20">
        <f>IF(Y5392&gt;=10,VLOOKUP(U5392,[2]提成计算!B:T,19,FALSE),VLOOKUP(U5392,[2]提成计算!B:T,18,FALSE))</f>
        <v>0.1</v>
      </c>
      <c r="AT5392" s="20">
        <f t="shared" si="4293"/>
        <v>88.800000000000011</v>
      </c>
      <c r="AU5392" s="20">
        <f t="shared" si="4294"/>
        <v>-40</v>
      </c>
    </row>
    <row r="5393" spans="1:47" x14ac:dyDescent="0.15">
      <c r="A5393" s="21" t="s">
        <v>1273</v>
      </c>
      <c r="B5393" s="22" t="s">
        <v>918</v>
      </c>
      <c r="C5393" s="22" t="s">
        <v>1178</v>
      </c>
      <c r="D5393" s="22" t="s">
        <v>1183</v>
      </c>
      <c r="E5393" s="22" t="s">
        <v>1677</v>
      </c>
      <c r="F5393" s="22" t="s">
        <v>1250</v>
      </c>
      <c r="G5393" s="22" t="s">
        <v>6749</v>
      </c>
      <c r="I5393" s="22">
        <v>13694916337</v>
      </c>
      <c r="J5393" s="22" t="s">
        <v>924</v>
      </c>
      <c r="K5393" s="22" t="s">
        <v>5853</v>
      </c>
      <c r="L5393" s="22" t="s">
        <v>1299</v>
      </c>
      <c r="M5393" s="22">
        <v>888</v>
      </c>
      <c r="N5393" s="22">
        <v>888</v>
      </c>
      <c r="O5393" s="22" t="s">
        <v>927</v>
      </c>
      <c r="P5393" s="22" t="s">
        <v>50</v>
      </c>
      <c r="Q5393" s="28"/>
      <c r="R5393" s="21" t="s">
        <v>77</v>
      </c>
      <c r="S5393" s="25" t="s">
        <v>1222</v>
      </c>
      <c r="T5393" s="21" t="s">
        <v>53</v>
      </c>
      <c r="U5393" s="21" t="s">
        <v>5901</v>
      </c>
      <c r="V5393" s="46">
        <v>1</v>
      </c>
      <c r="W5393" s="26">
        <f t="shared" si="4285"/>
        <v>1</v>
      </c>
      <c r="Y5393" s="21">
        <v>12</v>
      </c>
      <c r="Z5393" s="22">
        <f t="shared" si="4278"/>
        <v>888</v>
      </c>
      <c r="AA5393" s="20" t="s">
        <v>5794</v>
      </c>
      <c r="AB5393" s="22"/>
      <c r="AC5393" s="22">
        <v>1</v>
      </c>
      <c r="AD5393" s="22"/>
      <c r="AE5393" s="22">
        <f t="shared" si="4295"/>
        <v>888</v>
      </c>
      <c r="AF5393" s="22">
        <f t="shared" si="4287"/>
        <v>888</v>
      </c>
      <c r="AG5393" s="20"/>
      <c r="AH5393" s="22"/>
      <c r="AI5393" s="22"/>
      <c r="AJ5393" s="22">
        <f t="shared" si="4288"/>
        <v>888</v>
      </c>
      <c r="AK5393" s="22">
        <f>IF(O5393="(传统)XDSL",VLOOKUP(S5393,[2]直销续费率明细!C:I,7,FALSE)*1,IF(O5393="GPON+XDSL",VLOOKUP(S5393,[2]直销续费率明细!C:I,7,FALSE)*1,VLOOKUP(S5393,[2]直销续费率明细!C:I,5,FALSE)*1))</f>
        <v>-40</v>
      </c>
      <c r="AL5393" s="22" t="s">
        <v>1300</v>
      </c>
      <c r="AM5393" s="22"/>
      <c r="AN5393" s="22"/>
      <c r="AO5393" s="22" t="s">
        <v>5792</v>
      </c>
      <c r="AP5393" s="22" t="s">
        <v>1301</v>
      </c>
      <c r="AS5393" s="20">
        <f>IF(Y5393&gt;=10,VLOOKUP(U5393,[2]提成计算!B:T,19,FALSE),VLOOKUP(U5393,[2]提成计算!B:T,18,FALSE))</f>
        <v>0.1</v>
      </c>
      <c r="AT5393" s="20">
        <f t="shared" si="4293"/>
        <v>88.800000000000011</v>
      </c>
      <c r="AU5393" s="20">
        <f t="shared" si="4294"/>
        <v>-40</v>
      </c>
    </row>
    <row r="5394" spans="1:47" x14ac:dyDescent="0.15">
      <c r="A5394" s="21" t="s">
        <v>1273</v>
      </c>
      <c r="B5394" s="22" t="s">
        <v>918</v>
      </c>
      <c r="C5394" s="22" t="s">
        <v>1178</v>
      </c>
      <c r="D5394" s="22" t="s">
        <v>1183</v>
      </c>
      <c r="E5394" s="22" t="s">
        <v>6134</v>
      </c>
      <c r="F5394" s="22" t="s">
        <v>1250</v>
      </c>
      <c r="G5394" s="22" t="s">
        <v>6750</v>
      </c>
      <c r="I5394" s="22">
        <v>13480067665</v>
      </c>
      <c r="J5394" s="22" t="s">
        <v>924</v>
      </c>
      <c r="K5394" s="22" t="s">
        <v>6096</v>
      </c>
      <c r="L5394" s="22" t="s">
        <v>2119</v>
      </c>
      <c r="M5394" s="22">
        <v>768</v>
      </c>
      <c r="N5394" s="22">
        <v>768</v>
      </c>
      <c r="O5394" s="22" t="s">
        <v>927</v>
      </c>
      <c r="P5394" s="22" t="s">
        <v>50</v>
      </c>
      <c r="Q5394" s="28"/>
      <c r="R5394" s="21" t="s">
        <v>77</v>
      </c>
      <c r="S5394" s="25" t="s">
        <v>1196</v>
      </c>
      <c r="T5394" s="21" t="s">
        <v>53</v>
      </c>
      <c r="U5394" s="21" t="s">
        <v>6097</v>
      </c>
      <c r="V5394" s="46">
        <v>1</v>
      </c>
      <c r="W5394" s="26">
        <f t="shared" si="4285"/>
        <v>1</v>
      </c>
      <c r="Y5394" s="21">
        <v>4</v>
      </c>
      <c r="Z5394" s="22">
        <f t="shared" si="4278"/>
        <v>768</v>
      </c>
      <c r="AA5394" s="20" t="s">
        <v>5794</v>
      </c>
      <c r="AB5394" s="22">
        <v>1</v>
      </c>
      <c r="AC5394" s="22"/>
      <c r="AD5394" s="22">
        <f>N5394</f>
        <v>768</v>
      </c>
      <c r="AE5394" s="22"/>
      <c r="AF5394" s="22">
        <f t="shared" si="4287"/>
        <v>768</v>
      </c>
      <c r="AG5394" s="20"/>
      <c r="AH5394" s="22"/>
      <c r="AI5394" s="22"/>
      <c r="AJ5394" s="22">
        <f t="shared" si="4288"/>
        <v>768</v>
      </c>
      <c r="AK5394" s="22">
        <f>IF(O5394="(传统)XDSL",VLOOKUP(S5394,[2]直销续费率明细!C:I,7,FALSE)*1,IF(O5394="GPON+XDSL",VLOOKUP(S5394,[2]直销续费率明细!C:I,7,FALSE)*1,VLOOKUP(S5394,[2]直销续费率明细!C:I,5,FALSE)*1))</f>
        <v>-40</v>
      </c>
      <c r="AL5394" s="22" t="s">
        <v>1300</v>
      </c>
      <c r="AM5394" s="22"/>
      <c r="AN5394" s="22"/>
      <c r="AO5394" s="22" t="s">
        <v>5792</v>
      </c>
      <c r="AP5394" s="22" t="s">
        <v>1301</v>
      </c>
      <c r="AS5394" s="20">
        <f>IF(Y5394&gt;=10,VLOOKUP(U5394,[2]提成计算!B:T,19,FALSE),VLOOKUP(U5394,[2]提成计算!B:T,18,FALSE))</f>
        <v>0.06</v>
      </c>
      <c r="AT5394" s="20">
        <f t="shared" si="4293"/>
        <v>46.08</v>
      </c>
      <c r="AU5394" s="20">
        <f t="shared" si="4294"/>
        <v>-40</v>
      </c>
    </row>
    <row r="5395" spans="1:47" x14ac:dyDescent="0.15">
      <c r="A5395" s="21" t="s">
        <v>1273</v>
      </c>
      <c r="B5395" s="22" t="s">
        <v>918</v>
      </c>
      <c r="C5395" s="22" t="s">
        <v>1178</v>
      </c>
      <c r="D5395" s="22" t="s">
        <v>1183</v>
      </c>
      <c r="E5395" s="22" t="s">
        <v>1885</v>
      </c>
      <c r="F5395" s="22" t="s">
        <v>1250</v>
      </c>
      <c r="G5395" s="22" t="s">
        <v>6751</v>
      </c>
      <c r="I5395" s="22">
        <v>13715062496</v>
      </c>
      <c r="J5395" s="22" t="s">
        <v>924</v>
      </c>
      <c r="K5395" s="22" t="s">
        <v>1224</v>
      </c>
      <c r="L5395" s="22" t="s">
        <v>1299</v>
      </c>
      <c r="M5395" s="22">
        <v>888</v>
      </c>
      <c r="N5395" s="22">
        <v>888</v>
      </c>
      <c r="O5395" s="22" t="s">
        <v>927</v>
      </c>
      <c r="P5395" s="22" t="s">
        <v>50</v>
      </c>
      <c r="Q5395" s="28"/>
      <c r="R5395" s="21" t="s">
        <v>77</v>
      </c>
      <c r="S5395" s="25" t="s">
        <v>1196</v>
      </c>
      <c r="T5395" s="21" t="s">
        <v>53</v>
      </c>
      <c r="U5395" s="21" t="s">
        <v>5994</v>
      </c>
      <c r="V5395" s="46">
        <v>1</v>
      </c>
      <c r="W5395" s="26">
        <f t="shared" si="4285"/>
        <v>1</v>
      </c>
      <c r="Y5395" s="21">
        <v>12</v>
      </c>
      <c r="Z5395" s="22">
        <f t="shared" si="4278"/>
        <v>888</v>
      </c>
      <c r="AA5395" s="20" t="s">
        <v>5794</v>
      </c>
      <c r="AB5395" s="22"/>
      <c r="AC5395" s="22">
        <v>1</v>
      </c>
      <c r="AD5395" s="22"/>
      <c r="AE5395" s="22">
        <f t="shared" ref="AE5395:AE5396" si="4296">N5395</f>
        <v>888</v>
      </c>
      <c r="AF5395" s="22">
        <f t="shared" si="4287"/>
        <v>888</v>
      </c>
      <c r="AG5395" s="20"/>
      <c r="AH5395" s="22"/>
      <c r="AI5395" s="22"/>
      <c r="AJ5395" s="22">
        <f t="shared" si="4288"/>
        <v>888</v>
      </c>
      <c r="AK5395" s="22">
        <f>IF(O5395="(传统)XDSL",VLOOKUP(S5395,[2]直销续费率明细!C:I,7,FALSE)*1,IF(O5395="GPON+XDSL",VLOOKUP(S5395,[2]直销续费率明细!C:I,7,FALSE)*1,VLOOKUP(S5395,[2]直销续费率明细!C:I,5,FALSE)*1))</f>
        <v>-40</v>
      </c>
      <c r="AL5395" s="22" t="s">
        <v>1300</v>
      </c>
      <c r="AM5395" s="22"/>
      <c r="AN5395" s="22"/>
      <c r="AO5395" s="22" t="s">
        <v>5792</v>
      </c>
      <c r="AP5395" s="22" t="s">
        <v>1301</v>
      </c>
      <c r="AS5395" s="20">
        <f>IF(Y5395&gt;=10,VLOOKUP(U5395,[2]提成计算!B:T,19,FALSE),VLOOKUP(U5395,[2]提成计算!B:T,18,FALSE))</f>
        <v>0.1</v>
      </c>
      <c r="AT5395" s="20">
        <f t="shared" si="4293"/>
        <v>88.800000000000011</v>
      </c>
      <c r="AU5395" s="20">
        <f t="shared" si="4294"/>
        <v>-40</v>
      </c>
    </row>
    <row r="5396" spans="1:47" x14ac:dyDescent="0.15">
      <c r="A5396" s="21" t="s">
        <v>1273</v>
      </c>
      <c r="B5396" s="22" t="s">
        <v>918</v>
      </c>
      <c r="C5396" s="22" t="s">
        <v>1178</v>
      </c>
      <c r="D5396" s="22" t="s">
        <v>1183</v>
      </c>
      <c r="E5396" s="22" t="s">
        <v>1885</v>
      </c>
      <c r="F5396" s="22" t="s">
        <v>1250</v>
      </c>
      <c r="G5396" s="22" t="s">
        <v>6752</v>
      </c>
      <c r="I5396" s="22">
        <v>15382862328</v>
      </c>
      <c r="J5396" s="22" t="s">
        <v>924</v>
      </c>
      <c r="K5396" s="22" t="s">
        <v>1224</v>
      </c>
      <c r="L5396" s="22" t="s">
        <v>1299</v>
      </c>
      <c r="M5396" s="22">
        <v>888</v>
      </c>
      <c r="N5396" s="22">
        <v>888</v>
      </c>
      <c r="O5396" s="22" t="s">
        <v>927</v>
      </c>
      <c r="P5396" s="22" t="s">
        <v>50</v>
      </c>
      <c r="Q5396" s="28"/>
      <c r="R5396" s="21" t="s">
        <v>77</v>
      </c>
      <c r="S5396" s="25" t="s">
        <v>1196</v>
      </c>
      <c r="T5396" s="21" t="s">
        <v>53</v>
      </c>
      <c r="U5396" s="21" t="s">
        <v>5994</v>
      </c>
      <c r="V5396" s="46">
        <v>1</v>
      </c>
      <c r="W5396" s="26">
        <f t="shared" si="4285"/>
        <v>1</v>
      </c>
      <c r="Y5396" s="21">
        <v>12</v>
      </c>
      <c r="Z5396" s="22">
        <f t="shared" si="4278"/>
        <v>888</v>
      </c>
      <c r="AA5396" s="20" t="s">
        <v>5794</v>
      </c>
      <c r="AB5396" s="22"/>
      <c r="AC5396" s="22">
        <v>1</v>
      </c>
      <c r="AD5396" s="22"/>
      <c r="AE5396" s="22">
        <f t="shared" si="4296"/>
        <v>888</v>
      </c>
      <c r="AF5396" s="22">
        <f t="shared" si="4287"/>
        <v>888</v>
      </c>
      <c r="AG5396" s="20"/>
      <c r="AH5396" s="22"/>
      <c r="AI5396" s="22"/>
      <c r="AJ5396" s="22">
        <f t="shared" si="4288"/>
        <v>888</v>
      </c>
      <c r="AK5396" s="22">
        <f>IF(O5396="(传统)XDSL",VLOOKUP(S5396,[2]直销续费率明细!C:I,7,FALSE)*1,IF(O5396="GPON+XDSL",VLOOKUP(S5396,[2]直销续费率明细!C:I,7,FALSE)*1,VLOOKUP(S5396,[2]直销续费率明细!C:I,5,FALSE)*1))</f>
        <v>-40</v>
      </c>
      <c r="AL5396" s="22" t="s">
        <v>1300</v>
      </c>
      <c r="AM5396" s="22"/>
      <c r="AN5396" s="22"/>
      <c r="AO5396" s="22" t="s">
        <v>5792</v>
      </c>
      <c r="AP5396" s="22" t="s">
        <v>1301</v>
      </c>
      <c r="AS5396" s="20">
        <f>IF(Y5396&gt;=10,VLOOKUP(U5396,[2]提成计算!B:T,19,FALSE),VLOOKUP(U5396,[2]提成计算!B:T,18,FALSE))</f>
        <v>0.1</v>
      </c>
      <c r="AT5396" s="20">
        <f t="shared" si="4293"/>
        <v>88.800000000000011</v>
      </c>
      <c r="AU5396" s="20">
        <f t="shared" si="4294"/>
        <v>-40</v>
      </c>
    </row>
    <row r="5397" spans="1:47" x14ac:dyDescent="0.15">
      <c r="A5397" s="21" t="s">
        <v>1273</v>
      </c>
      <c r="B5397" s="22" t="s">
        <v>918</v>
      </c>
      <c r="C5397" s="22" t="s">
        <v>1178</v>
      </c>
      <c r="D5397" s="22" t="s">
        <v>1183</v>
      </c>
      <c r="E5397" s="22" t="s">
        <v>1184</v>
      </c>
      <c r="F5397" s="22" t="s">
        <v>1250</v>
      </c>
      <c r="G5397" s="22" t="s">
        <v>6753</v>
      </c>
      <c r="I5397" s="22">
        <v>18027568462</v>
      </c>
      <c r="J5397" s="22" t="s">
        <v>1268</v>
      </c>
      <c r="K5397" s="22" t="s">
        <v>6754</v>
      </c>
      <c r="L5397" s="22" t="s">
        <v>1358</v>
      </c>
      <c r="M5397" s="22">
        <v>1088</v>
      </c>
      <c r="N5397" s="22">
        <v>1088</v>
      </c>
      <c r="O5397" s="22" t="s">
        <v>927</v>
      </c>
      <c r="P5397" s="22" t="s">
        <v>2828</v>
      </c>
      <c r="Q5397" s="28"/>
      <c r="R5397" s="21" t="s">
        <v>77</v>
      </c>
      <c r="S5397" s="21"/>
      <c r="T5397" s="21" t="s">
        <v>5850</v>
      </c>
      <c r="U5397" s="21"/>
      <c r="V5397" s="46">
        <v>1</v>
      </c>
      <c r="W5397" s="26">
        <f t="shared" si="4285"/>
        <v>1</v>
      </c>
      <c r="X5397" s="26">
        <f t="shared" si="4286"/>
        <v>1</v>
      </c>
      <c r="Y5397" s="21">
        <v>10</v>
      </c>
      <c r="Z5397" s="22">
        <f t="shared" si="4278"/>
        <v>1088</v>
      </c>
      <c r="AA5397" s="20" t="s">
        <v>5794</v>
      </c>
      <c r="AB5397" s="22"/>
      <c r="AC5397" s="22">
        <v>1</v>
      </c>
      <c r="AD5397" s="22"/>
      <c r="AE5397" s="22">
        <f>N5397</f>
        <v>1088</v>
      </c>
      <c r="AF5397" s="22">
        <f t="shared" si="4287"/>
        <v>1088</v>
      </c>
      <c r="AG5397" s="20">
        <f t="shared" ref="AG5397:AG5402" si="4297">N5397</f>
        <v>1088</v>
      </c>
      <c r="AH5397" s="20"/>
      <c r="AI5397" s="20"/>
      <c r="AJ5397" s="22"/>
      <c r="AK5397" s="22"/>
      <c r="AM5397" s="22"/>
      <c r="AN5397" s="22"/>
      <c r="AO5397" s="22" t="s">
        <v>5792</v>
      </c>
      <c r="AP5397" s="22" t="s">
        <v>1301</v>
      </c>
      <c r="AS5397" s="20"/>
      <c r="AT5397" s="20"/>
      <c r="AU5397" s="20"/>
    </row>
    <row r="5398" spans="1:47" x14ac:dyDescent="0.15">
      <c r="A5398" s="21" t="s">
        <v>1273</v>
      </c>
      <c r="B5398" s="22" t="s">
        <v>918</v>
      </c>
      <c r="C5398" s="22" t="s">
        <v>1178</v>
      </c>
      <c r="D5398" s="22" t="s">
        <v>1183</v>
      </c>
      <c r="E5398" s="22" t="s">
        <v>1184</v>
      </c>
      <c r="F5398" s="22" t="s">
        <v>1250</v>
      </c>
      <c r="G5398" s="22" t="s">
        <v>6755</v>
      </c>
      <c r="I5398" s="22">
        <v>15820995231</v>
      </c>
      <c r="J5398" s="22" t="s">
        <v>1268</v>
      </c>
      <c r="K5398" s="22" t="s">
        <v>6756</v>
      </c>
      <c r="L5398" s="22" t="s">
        <v>1896</v>
      </c>
      <c r="M5398" s="22">
        <v>1298</v>
      </c>
      <c r="N5398" s="22">
        <v>1298</v>
      </c>
      <c r="O5398" s="22" t="s">
        <v>927</v>
      </c>
      <c r="P5398" s="22" t="s">
        <v>2828</v>
      </c>
      <c r="Q5398" s="28"/>
      <c r="R5398" s="21" t="s">
        <v>77</v>
      </c>
      <c r="S5398" s="21"/>
      <c r="T5398" s="21" t="s">
        <v>53</v>
      </c>
      <c r="U5398" s="21" t="s">
        <v>5972</v>
      </c>
      <c r="V5398" s="46">
        <v>1</v>
      </c>
      <c r="W5398" s="26">
        <f t="shared" si="4285"/>
        <v>1</v>
      </c>
      <c r="X5398" s="26">
        <f t="shared" si="4286"/>
        <v>1</v>
      </c>
      <c r="Y5398" s="21">
        <v>6</v>
      </c>
      <c r="Z5398" s="22">
        <f t="shared" si="4278"/>
        <v>1298</v>
      </c>
      <c r="AA5398" s="20" t="s">
        <v>5794</v>
      </c>
      <c r="AB5398" s="22">
        <v>1</v>
      </c>
      <c r="AC5398" s="22"/>
      <c r="AD5398" s="22">
        <f t="shared" ref="AD5398:AD5401" si="4298">N5398</f>
        <v>1298</v>
      </c>
      <c r="AE5398" s="22"/>
      <c r="AF5398" s="22">
        <f t="shared" si="4287"/>
        <v>1298</v>
      </c>
      <c r="AG5398" s="20">
        <f t="shared" si="4297"/>
        <v>1298</v>
      </c>
      <c r="AH5398" s="20" t="str">
        <f>VLOOKUP(U5398,[1]提成计算!B:I,8,FALSE)</f>
        <v xml:space="preserve"> </v>
      </c>
      <c r="AI5398" s="20"/>
      <c r="AJ5398" s="22"/>
      <c r="AK5398" s="22"/>
      <c r="AM5398" s="22"/>
      <c r="AN5398" s="22"/>
      <c r="AO5398" s="22" t="s">
        <v>5792</v>
      </c>
      <c r="AP5398" s="22" t="s">
        <v>1301</v>
      </c>
      <c r="AS5398" s="20"/>
      <c r="AT5398" s="20"/>
      <c r="AU5398" s="20"/>
    </row>
    <row r="5399" spans="1:47" x14ac:dyDescent="0.15">
      <c r="A5399" s="21" t="s">
        <v>1273</v>
      </c>
      <c r="B5399" s="22" t="s">
        <v>918</v>
      </c>
      <c r="C5399" s="22" t="s">
        <v>1178</v>
      </c>
      <c r="D5399" s="22" t="s">
        <v>1189</v>
      </c>
      <c r="E5399" s="22" t="s">
        <v>5942</v>
      </c>
      <c r="F5399" s="22" t="s">
        <v>1250</v>
      </c>
      <c r="G5399" s="22" t="s">
        <v>6757</v>
      </c>
      <c r="I5399" s="22">
        <v>15992915105</v>
      </c>
      <c r="J5399" s="22" t="s">
        <v>1268</v>
      </c>
      <c r="K5399" s="22" t="s">
        <v>238</v>
      </c>
      <c r="L5399" s="22" t="s">
        <v>1896</v>
      </c>
      <c r="M5399" s="22">
        <v>1298</v>
      </c>
      <c r="N5399" s="22">
        <v>1298</v>
      </c>
      <c r="O5399" s="22" t="s">
        <v>927</v>
      </c>
      <c r="P5399" s="22" t="s">
        <v>2828</v>
      </c>
      <c r="Q5399" s="28"/>
      <c r="R5399" s="21" t="s">
        <v>117</v>
      </c>
      <c r="S5399" s="21"/>
      <c r="T5399" s="21" t="s">
        <v>53</v>
      </c>
      <c r="U5399" s="21" t="s">
        <v>5938</v>
      </c>
      <c r="V5399" s="46">
        <v>1</v>
      </c>
      <c r="W5399" s="26">
        <f t="shared" si="4285"/>
        <v>1</v>
      </c>
      <c r="X5399" s="26">
        <f t="shared" si="4286"/>
        <v>1</v>
      </c>
      <c r="Y5399" s="21">
        <v>6</v>
      </c>
      <c r="Z5399" s="22">
        <f t="shared" si="4278"/>
        <v>1298</v>
      </c>
      <c r="AA5399" s="20" t="s">
        <v>5794</v>
      </c>
      <c r="AB5399" s="22">
        <v>1</v>
      </c>
      <c r="AC5399" s="22"/>
      <c r="AD5399" s="22">
        <f t="shared" si="4298"/>
        <v>1298</v>
      </c>
      <c r="AE5399" s="22"/>
      <c r="AF5399" s="22">
        <f t="shared" si="4287"/>
        <v>1298</v>
      </c>
      <c r="AG5399" s="20">
        <f t="shared" si="4297"/>
        <v>1298</v>
      </c>
      <c r="AH5399" s="20" t="str">
        <f>VLOOKUP(U5399,[1]提成计算!B:I,8,FALSE)</f>
        <v>否</v>
      </c>
      <c r="AI5399" s="20"/>
      <c r="AJ5399" s="22"/>
      <c r="AK5399" s="22"/>
      <c r="AM5399" s="22"/>
      <c r="AN5399" s="22"/>
      <c r="AO5399" s="22" t="s">
        <v>5792</v>
      </c>
      <c r="AP5399" s="22" t="s">
        <v>1301</v>
      </c>
      <c r="AS5399" s="20"/>
      <c r="AT5399" s="20"/>
      <c r="AU5399" s="20"/>
    </row>
    <row r="5400" spans="1:47" x14ac:dyDescent="0.15">
      <c r="A5400" s="21" t="s">
        <v>1273</v>
      </c>
      <c r="B5400" s="22" t="s">
        <v>918</v>
      </c>
      <c r="C5400" s="22" t="s">
        <v>1178</v>
      </c>
      <c r="D5400" s="22" t="s">
        <v>1189</v>
      </c>
      <c r="E5400" s="22" t="s">
        <v>1190</v>
      </c>
      <c r="F5400" s="22" t="s">
        <v>1250</v>
      </c>
      <c r="G5400" s="22" t="s">
        <v>6758</v>
      </c>
      <c r="I5400" s="22">
        <v>15970073402</v>
      </c>
      <c r="J5400" s="22" t="s">
        <v>1268</v>
      </c>
      <c r="K5400" s="22" t="s">
        <v>238</v>
      </c>
      <c r="L5400" s="22" t="s">
        <v>1896</v>
      </c>
      <c r="M5400" s="22">
        <v>1298</v>
      </c>
      <c r="N5400" s="22">
        <v>1298</v>
      </c>
      <c r="O5400" s="22" t="s">
        <v>927</v>
      </c>
      <c r="P5400" s="22" t="s">
        <v>2828</v>
      </c>
      <c r="Q5400" s="28"/>
      <c r="R5400" s="21" t="s">
        <v>117</v>
      </c>
      <c r="S5400" s="21"/>
      <c r="T5400" s="21" t="s">
        <v>53</v>
      </c>
      <c r="U5400" s="21" t="s">
        <v>5938</v>
      </c>
      <c r="V5400" s="46">
        <v>1</v>
      </c>
      <c r="W5400" s="26">
        <f t="shared" si="4285"/>
        <v>1</v>
      </c>
      <c r="X5400" s="26">
        <f t="shared" si="4286"/>
        <v>1</v>
      </c>
      <c r="Y5400" s="21">
        <v>6</v>
      </c>
      <c r="Z5400" s="22">
        <f t="shared" si="4278"/>
        <v>1298</v>
      </c>
      <c r="AA5400" s="20" t="s">
        <v>5794</v>
      </c>
      <c r="AB5400" s="22">
        <v>1</v>
      </c>
      <c r="AC5400" s="22"/>
      <c r="AD5400" s="22">
        <f t="shared" si="4298"/>
        <v>1298</v>
      </c>
      <c r="AE5400" s="22"/>
      <c r="AF5400" s="22">
        <f t="shared" si="4287"/>
        <v>1298</v>
      </c>
      <c r="AG5400" s="20">
        <f t="shared" si="4297"/>
        <v>1298</v>
      </c>
      <c r="AH5400" s="20" t="str">
        <f>VLOOKUP(U5400,[1]提成计算!B:I,8,FALSE)</f>
        <v>否</v>
      </c>
      <c r="AI5400" s="20"/>
      <c r="AJ5400" s="22"/>
      <c r="AK5400" s="22"/>
      <c r="AM5400" s="22"/>
      <c r="AN5400" s="22"/>
      <c r="AO5400" s="22" t="s">
        <v>5792</v>
      </c>
      <c r="AP5400" s="22" t="s">
        <v>1301</v>
      </c>
      <c r="AS5400" s="20"/>
      <c r="AT5400" s="20"/>
      <c r="AU5400" s="20"/>
    </row>
    <row r="5401" spans="1:47" x14ac:dyDescent="0.15">
      <c r="A5401" s="21" t="s">
        <v>1273</v>
      </c>
      <c r="B5401" s="22" t="s">
        <v>918</v>
      </c>
      <c r="C5401" s="22" t="s">
        <v>1178</v>
      </c>
      <c r="D5401" s="22" t="s">
        <v>1189</v>
      </c>
      <c r="E5401" s="22" t="s">
        <v>1190</v>
      </c>
      <c r="F5401" s="22" t="s">
        <v>1250</v>
      </c>
      <c r="G5401" s="22" t="s">
        <v>6759</v>
      </c>
      <c r="I5401" s="22">
        <v>13600298351</v>
      </c>
      <c r="J5401" s="22" t="s">
        <v>1268</v>
      </c>
      <c r="K5401" s="22" t="s">
        <v>391</v>
      </c>
      <c r="L5401" s="22" t="s">
        <v>1960</v>
      </c>
      <c r="M5401" s="22">
        <v>400</v>
      </c>
      <c r="N5401" s="22">
        <v>400</v>
      </c>
      <c r="O5401" s="22" t="s">
        <v>927</v>
      </c>
      <c r="P5401" s="22" t="s">
        <v>2828</v>
      </c>
      <c r="Q5401" s="28"/>
      <c r="R5401" s="21" t="s">
        <v>117</v>
      </c>
      <c r="S5401" s="21"/>
      <c r="T5401" s="21" t="s">
        <v>53</v>
      </c>
      <c r="U5401" s="21" t="s">
        <v>5999</v>
      </c>
      <c r="V5401" s="46">
        <v>0.5</v>
      </c>
      <c r="W5401" s="26">
        <f t="shared" si="4285"/>
        <v>0.5</v>
      </c>
      <c r="X5401" s="26">
        <f t="shared" si="4286"/>
        <v>0.5</v>
      </c>
      <c r="Y5401" s="21">
        <v>4</v>
      </c>
      <c r="Z5401" s="22">
        <f t="shared" si="4278"/>
        <v>400</v>
      </c>
      <c r="AA5401" s="20" t="s">
        <v>5794</v>
      </c>
      <c r="AB5401" s="22">
        <v>1</v>
      </c>
      <c r="AC5401" s="22"/>
      <c r="AD5401" s="22">
        <f t="shared" si="4298"/>
        <v>400</v>
      </c>
      <c r="AE5401" s="22"/>
      <c r="AF5401" s="22">
        <f t="shared" si="4287"/>
        <v>400</v>
      </c>
      <c r="AG5401" s="20">
        <f t="shared" si="4297"/>
        <v>400</v>
      </c>
      <c r="AH5401" s="20" t="str">
        <f>VLOOKUP(U5401,[1]提成计算!B:I,8,FALSE)</f>
        <v>否</v>
      </c>
      <c r="AI5401" s="20"/>
      <c r="AJ5401" s="22"/>
      <c r="AK5401" s="22"/>
      <c r="AM5401" s="22"/>
      <c r="AN5401" s="22"/>
      <c r="AO5401" s="22" t="s">
        <v>5792</v>
      </c>
      <c r="AP5401" s="22" t="s">
        <v>1961</v>
      </c>
      <c r="AS5401" s="20"/>
      <c r="AT5401" s="20"/>
      <c r="AU5401" s="20"/>
    </row>
    <row r="5402" spans="1:47" x14ac:dyDescent="0.15">
      <c r="B5402" s="20"/>
      <c r="C5402" s="20"/>
      <c r="D5402" s="20"/>
      <c r="E5402" s="20"/>
      <c r="F5402" s="20"/>
      <c r="G5402" s="20" t="s">
        <v>6760</v>
      </c>
      <c r="H5402" s="20"/>
      <c r="I5402" s="48">
        <v>39800379845</v>
      </c>
      <c r="J5402" s="20"/>
      <c r="K5402" s="20" t="s">
        <v>6761</v>
      </c>
      <c r="L5402" s="20"/>
      <c r="M5402" s="20">
        <v>950</v>
      </c>
      <c r="N5402" s="20">
        <v>950</v>
      </c>
      <c r="O5402" s="21"/>
      <c r="P5402" s="21"/>
      <c r="Q5402" s="28"/>
      <c r="R5402" s="21" t="s">
        <v>6762</v>
      </c>
      <c r="S5402" s="20"/>
      <c r="T5402" s="21" t="s">
        <v>53</v>
      </c>
      <c r="U5402" s="20" t="s">
        <v>6761</v>
      </c>
      <c r="V5402" s="46">
        <v>1</v>
      </c>
      <c r="W5402" s="26">
        <f>V5402</f>
        <v>1</v>
      </c>
      <c r="X5402" s="26">
        <f t="shared" si="4286"/>
        <v>1</v>
      </c>
      <c r="Y5402" s="21">
        <v>4</v>
      </c>
      <c r="Z5402" s="22">
        <f t="shared" si="4278"/>
        <v>950</v>
      </c>
      <c r="AA5402" s="20" t="s">
        <v>5794</v>
      </c>
      <c r="AB5402" s="22">
        <v>1</v>
      </c>
      <c r="AC5402" s="22"/>
      <c r="AD5402" s="22">
        <f>Z5402</f>
        <v>950</v>
      </c>
      <c r="AE5402" s="22"/>
      <c r="AF5402" s="22">
        <f t="shared" si="4287"/>
        <v>950</v>
      </c>
      <c r="AG5402" s="20">
        <f t="shared" si="4297"/>
        <v>950</v>
      </c>
      <c r="AH5402" s="22"/>
      <c r="AI5402" s="22"/>
      <c r="AJ5402" s="22"/>
      <c r="AK5402" s="22"/>
      <c r="AM5402" s="22"/>
      <c r="AN5402" s="22"/>
      <c r="AO5402" s="22" t="s">
        <v>6763</v>
      </c>
    </row>
    <row r="5403" spans="1:47" s="50" customFormat="1" ht="14.25" x14ac:dyDescent="0.15">
      <c r="A5403" s="49"/>
      <c r="G5403" s="50" t="s">
        <v>6764</v>
      </c>
      <c r="I5403" s="50">
        <v>39800377304</v>
      </c>
      <c r="J5403" s="50" t="s">
        <v>48</v>
      </c>
      <c r="K5403" s="50" t="s">
        <v>1061</v>
      </c>
      <c r="M5403" s="50">
        <v>720</v>
      </c>
      <c r="N5403" s="50">
        <v>720</v>
      </c>
      <c r="P5403" s="50" t="s">
        <v>50</v>
      </c>
      <c r="R5403" s="50" t="s">
        <v>6765</v>
      </c>
      <c r="S5403" s="49"/>
      <c r="T5403" s="50" t="s">
        <v>53</v>
      </c>
      <c r="U5403" s="50" t="s">
        <v>1061</v>
      </c>
      <c r="V5403" s="51">
        <v>1</v>
      </c>
      <c r="W5403" s="51">
        <v>1</v>
      </c>
      <c r="X5403" s="52">
        <v>1</v>
      </c>
      <c r="Y5403" s="49"/>
      <c r="Z5403" s="49">
        <f t="shared" si="4278"/>
        <v>720</v>
      </c>
      <c r="AA5403" s="49" t="s">
        <v>6766</v>
      </c>
      <c r="AB5403" s="49">
        <v>1</v>
      </c>
      <c r="AC5403" s="49"/>
      <c r="AD5403" s="49">
        <f t="shared" ref="AD5403:AD5406" si="4299">Z5403</f>
        <v>720</v>
      </c>
      <c r="AE5403" s="49"/>
      <c r="AF5403" s="49">
        <f t="shared" ref="AF5403:AF5406" si="4300">Z5403</f>
        <v>720</v>
      </c>
      <c r="AG5403" s="53">
        <f t="shared" ref="AG5403:AG5406" si="4301">Z5403</f>
        <v>720</v>
      </c>
      <c r="AH5403" s="49"/>
      <c r="AI5403" s="51"/>
      <c r="AJ5403" s="49"/>
      <c r="AK5403" s="49"/>
      <c r="AM5403" s="49">
        <v>1</v>
      </c>
      <c r="AN5403" s="49"/>
      <c r="AO5403" s="49" t="s">
        <v>6763</v>
      </c>
    </row>
    <row r="5404" spans="1:47" s="55" customFormat="1" ht="14.25" x14ac:dyDescent="0.15">
      <c r="A5404" s="49"/>
      <c r="B5404" s="50"/>
      <c r="C5404" s="50"/>
      <c r="D5404" s="50"/>
      <c r="E5404" s="50"/>
      <c r="F5404" s="50"/>
      <c r="G5404" s="50" t="s">
        <v>6767</v>
      </c>
      <c r="H5404" s="50"/>
      <c r="I5404" s="50">
        <v>39800377231</v>
      </c>
      <c r="J5404" s="50" t="s">
        <v>48</v>
      </c>
      <c r="K5404" s="50" t="s">
        <v>6768</v>
      </c>
      <c r="L5404" s="50"/>
      <c r="M5404" s="54">
        <v>950</v>
      </c>
      <c r="N5404" s="54">
        <v>950</v>
      </c>
      <c r="O5404" s="50"/>
      <c r="P5404" s="50" t="s">
        <v>50</v>
      </c>
      <c r="Q5404" s="50"/>
      <c r="R5404" s="50" t="s">
        <v>6765</v>
      </c>
      <c r="S5404" s="49"/>
      <c r="T5404" s="50" t="s">
        <v>53</v>
      </c>
      <c r="U5404" s="50" t="s">
        <v>6768</v>
      </c>
      <c r="V5404" s="51">
        <v>1</v>
      </c>
      <c r="W5404" s="51">
        <v>1</v>
      </c>
      <c r="X5404" s="52">
        <v>1</v>
      </c>
      <c r="Y5404" s="49"/>
      <c r="Z5404" s="49">
        <f t="shared" si="4278"/>
        <v>950</v>
      </c>
      <c r="AA5404" s="49" t="s">
        <v>6769</v>
      </c>
      <c r="AB5404" s="49">
        <v>1</v>
      </c>
      <c r="AC5404" s="49"/>
      <c r="AD5404" s="49">
        <f t="shared" si="4299"/>
        <v>950</v>
      </c>
      <c r="AE5404" s="49"/>
      <c r="AF5404" s="49">
        <f t="shared" si="4300"/>
        <v>950</v>
      </c>
      <c r="AG5404" s="53">
        <f t="shared" si="4301"/>
        <v>950</v>
      </c>
      <c r="AH5404" s="49"/>
      <c r="AI5404" s="51"/>
      <c r="AJ5404" s="49"/>
      <c r="AK5404" s="49"/>
      <c r="AL5404" s="50"/>
      <c r="AM5404" s="49">
        <v>1</v>
      </c>
      <c r="AN5404" s="49"/>
      <c r="AO5404" s="49" t="s">
        <v>6763</v>
      </c>
      <c r="AP5404" s="50"/>
      <c r="AQ5404" s="50"/>
      <c r="AR5404" s="50"/>
    </row>
    <row r="5405" spans="1:47" s="55" customFormat="1" ht="14.25" x14ac:dyDescent="0.15">
      <c r="A5405" s="49"/>
      <c r="B5405" s="50"/>
      <c r="C5405" s="50"/>
      <c r="D5405" s="50"/>
      <c r="E5405" s="50"/>
      <c r="F5405" s="50"/>
      <c r="G5405" s="50" t="s">
        <v>6770</v>
      </c>
      <c r="H5405" s="50"/>
      <c r="I5405" s="50">
        <v>39800375938</v>
      </c>
      <c r="J5405" s="50" t="s">
        <v>48</v>
      </c>
      <c r="K5405" s="50" t="s">
        <v>6771</v>
      </c>
      <c r="L5405" s="50"/>
      <c r="M5405" s="54">
        <v>950</v>
      </c>
      <c r="N5405" s="54">
        <v>950</v>
      </c>
      <c r="O5405" s="50"/>
      <c r="P5405" s="50" t="s">
        <v>50</v>
      </c>
      <c r="Q5405" s="50"/>
      <c r="R5405" s="50" t="s">
        <v>6765</v>
      </c>
      <c r="S5405" s="49"/>
      <c r="T5405" s="50" t="s">
        <v>53</v>
      </c>
      <c r="U5405" s="50" t="s">
        <v>6771</v>
      </c>
      <c r="V5405" s="51">
        <v>1</v>
      </c>
      <c r="W5405" s="51">
        <v>1</v>
      </c>
      <c r="X5405" s="52">
        <v>1</v>
      </c>
      <c r="Y5405" s="49"/>
      <c r="Z5405" s="49">
        <f t="shared" si="4278"/>
        <v>950</v>
      </c>
      <c r="AA5405" s="49" t="s">
        <v>6772</v>
      </c>
      <c r="AB5405" s="49">
        <v>1</v>
      </c>
      <c r="AC5405" s="49"/>
      <c r="AD5405" s="49">
        <f t="shared" si="4299"/>
        <v>950</v>
      </c>
      <c r="AE5405" s="49"/>
      <c r="AF5405" s="49">
        <f t="shared" si="4300"/>
        <v>950</v>
      </c>
      <c r="AG5405" s="53">
        <f t="shared" si="4301"/>
        <v>950</v>
      </c>
      <c r="AH5405" s="49"/>
      <c r="AI5405" s="51"/>
      <c r="AJ5405" s="49"/>
      <c r="AK5405" s="49"/>
      <c r="AL5405" s="50"/>
      <c r="AM5405" s="49">
        <v>1</v>
      </c>
      <c r="AN5405" s="49"/>
      <c r="AO5405" s="49" t="s">
        <v>6763</v>
      </c>
      <c r="AP5405" s="50"/>
      <c r="AQ5405" s="50"/>
      <c r="AR5405" s="50"/>
    </row>
    <row r="5406" spans="1:47" s="55" customFormat="1" ht="14.25" x14ac:dyDescent="0.15">
      <c r="A5406" s="49"/>
      <c r="B5406" s="50"/>
      <c r="C5406" s="50"/>
      <c r="D5406" s="50"/>
      <c r="E5406" s="50"/>
      <c r="F5406" s="50"/>
      <c r="G5406" s="50" t="s">
        <v>6773</v>
      </c>
      <c r="H5406" s="50"/>
      <c r="I5406" s="50">
        <v>39800378813</v>
      </c>
      <c r="J5406" s="50" t="s">
        <v>48</v>
      </c>
      <c r="K5406" s="50" t="s">
        <v>6768</v>
      </c>
      <c r="L5406" s="50"/>
      <c r="M5406" s="54">
        <v>950</v>
      </c>
      <c r="N5406" s="54">
        <v>950</v>
      </c>
      <c r="O5406" s="50"/>
      <c r="P5406" s="50" t="s">
        <v>50</v>
      </c>
      <c r="Q5406" s="50"/>
      <c r="R5406" s="50" t="s">
        <v>6765</v>
      </c>
      <c r="S5406" s="49"/>
      <c r="T5406" s="50" t="s">
        <v>53</v>
      </c>
      <c r="U5406" s="50" t="s">
        <v>6768</v>
      </c>
      <c r="V5406" s="51">
        <v>1</v>
      </c>
      <c r="W5406" s="51">
        <v>1</v>
      </c>
      <c r="X5406" s="52">
        <v>1</v>
      </c>
      <c r="Y5406" s="49"/>
      <c r="Z5406" s="49">
        <f t="shared" si="4278"/>
        <v>950</v>
      </c>
      <c r="AA5406" s="49" t="s">
        <v>6774</v>
      </c>
      <c r="AB5406" s="49">
        <v>1</v>
      </c>
      <c r="AC5406" s="49"/>
      <c r="AD5406" s="49">
        <f t="shared" si="4299"/>
        <v>950</v>
      </c>
      <c r="AE5406" s="49"/>
      <c r="AF5406" s="49">
        <f t="shared" si="4300"/>
        <v>950</v>
      </c>
      <c r="AG5406" s="53">
        <f t="shared" si="4301"/>
        <v>950</v>
      </c>
      <c r="AH5406" s="49"/>
      <c r="AI5406" s="51"/>
      <c r="AJ5406" s="49"/>
      <c r="AK5406" s="49"/>
      <c r="AL5406" s="50"/>
      <c r="AM5406" s="49">
        <v>1</v>
      </c>
      <c r="AN5406" s="49"/>
      <c r="AO5406" s="49" t="s">
        <v>6763</v>
      </c>
      <c r="AP5406" s="50"/>
      <c r="AQ5406" s="50"/>
      <c r="AR5406" s="50"/>
    </row>
    <row r="5407" spans="1:47" x14ac:dyDescent="0.15">
      <c r="B5407" s="20"/>
      <c r="C5407" s="20"/>
      <c r="D5407" s="20"/>
      <c r="E5407" s="20"/>
      <c r="F5407" s="20"/>
      <c r="G5407" s="20"/>
      <c r="J5407" s="20"/>
      <c r="K5407" s="20"/>
      <c r="L5407" s="20"/>
      <c r="M5407" s="20"/>
      <c r="N5407" s="20"/>
      <c r="O5407" s="21"/>
      <c r="P5407" s="21"/>
      <c r="Q5407" s="28"/>
      <c r="R5407" s="21"/>
      <c r="S5407" s="20"/>
      <c r="T5407" s="21"/>
      <c r="U5407" s="21"/>
      <c r="V5407" s="46"/>
      <c r="Z5407" s="22"/>
      <c r="AA5407" s="22"/>
      <c r="AB5407" s="22"/>
      <c r="AC5407" s="22"/>
      <c r="AD5407" s="22"/>
      <c r="AE5407" s="22"/>
      <c r="AF5407" s="22"/>
      <c r="AG5407" s="20"/>
      <c r="AH5407" s="22"/>
      <c r="AI5407" s="22"/>
      <c r="AJ5407" s="22"/>
      <c r="AK5407" s="22"/>
      <c r="AM5407" s="22"/>
      <c r="AN5407" s="22"/>
      <c r="AO5407" s="22"/>
    </row>
    <row r="5408" spans="1:47" x14ac:dyDescent="0.15">
      <c r="B5408" s="20"/>
      <c r="C5408" s="20"/>
      <c r="D5408" s="20"/>
      <c r="E5408" s="20"/>
      <c r="F5408" s="20"/>
      <c r="G5408" s="20"/>
      <c r="J5408" s="20"/>
      <c r="K5408" s="20"/>
      <c r="L5408" s="20"/>
      <c r="M5408" s="20"/>
      <c r="N5408" s="20"/>
      <c r="O5408" s="21"/>
      <c r="P5408" s="21"/>
      <c r="Q5408" s="28"/>
      <c r="R5408" s="21"/>
      <c r="S5408" s="20"/>
      <c r="T5408" s="21"/>
      <c r="U5408" s="21"/>
      <c r="V5408" s="46"/>
      <c r="Z5408" s="22"/>
      <c r="AA5408" s="22"/>
      <c r="AB5408" s="22"/>
      <c r="AC5408" s="22"/>
      <c r="AD5408" s="22"/>
      <c r="AE5408" s="22"/>
      <c r="AF5408" s="22"/>
      <c r="AG5408" s="20"/>
      <c r="AH5408" s="22"/>
      <c r="AI5408" s="22"/>
      <c r="AJ5408" s="22"/>
      <c r="AK5408" s="22"/>
      <c r="AM5408" s="22"/>
      <c r="AN5408" s="22"/>
      <c r="AO5408" s="22"/>
    </row>
    <row r="5409" spans="2:41" x14ac:dyDescent="0.15">
      <c r="B5409" s="20"/>
      <c r="C5409" s="20"/>
      <c r="D5409" s="20"/>
      <c r="E5409" s="20"/>
      <c r="F5409" s="20"/>
      <c r="G5409" s="20"/>
      <c r="H5409" s="20"/>
      <c r="I5409" s="20"/>
      <c r="J5409" s="20"/>
      <c r="K5409" s="20"/>
      <c r="L5409" s="20"/>
      <c r="M5409" s="20"/>
      <c r="N5409" s="20"/>
      <c r="O5409" s="21"/>
      <c r="P5409" s="21"/>
      <c r="Q5409" s="28"/>
      <c r="R5409" s="21"/>
      <c r="S5409" s="20"/>
      <c r="T5409" s="21"/>
      <c r="U5409" s="21"/>
      <c r="V5409" s="46"/>
      <c r="Z5409" s="22"/>
      <c r="AA5409" s="22"/>
      <c r="AB5409" s="22"/>
      <c r="AC5409" s="22"/>
      <c r="AD5409" s="22"/>
      <c r="AE5409" s="22"/>
      <c r="AF5409" s="22"/>
      <c r="AG5409" s="20"/>
      <c r="AH5409" s="22"/>
      <c r="AI5409" s="22"/>
      <c r="AJ5409" s="22"/>
      <c r="AK5409" s="22"/>
      <c r="AM5409" s="22"/>
      <c r="AN5409" s="22"/>
      <c r="AO5409" s="22"/>
    </row>
    <row r="5410" spans="2:41" x14ac:dyDescent="0.15">
      <c r="B5410" s="20"/>
      <c r="C5410" s="20"/>
      <c r="D5410" s="20"/>
      <c r="E5410" s="20"/>
      <c r="F5410" s="20"/>
      <c r="G5410" s="20"/>
      <c r="H5410" s="20"/>
      <c r="I5410" s="20"/>
      <c r="J5410" s="20"/>
      <c r="K5410" s="20"/>
      <c r="L5410" s="20"/>
      <c r="M5410" s="20"/>
      <c r="N5410" s="20"/>
      <c r="O5410" s="21"/>
      <c r="P5410" s="21"/>
      <c r="Q5410" s="28"/>
      <c r="R5410" s="21"/>
      <c r="S5410" s="20"/>
      <c r="T5410" s="21"/>
      <c r="U5410" s="21"/>
      <c r="V5410" s="46"/>
      <c r="Z5410" s="22"/>
      <c r="AA5410" s="22"/>
      <c r="AB5410" s="22"/>
      <c r="AC5410" s="22"/>
      <c r="AD5410" s="22"/>
      <c r="AE5410" s="22"/>
      <c r="AF5410" s="22"/>
      <c r="AG5410" s="20"/>
      <c r="AH5410" s="22"/>
      <c r="AI5410" s="22"/>
      <c r="AJ5410" s="22"/>
      <c r="AK5410" s="22"/>
      <c r="AM5410" s="22"/>
      <c r="AN5410" s="22"/>
      <c r="AO5410" s="22"/>
    </row>
    <row r="5411" spans="2:41" x14ac:dyDescent="0.15">
      <c r="B5411" s="20"/>
      <c r="C5411" s="20"/>
      <c r="D5411" s="20"/>
      <c r="E5411" s="20"/>
      <c r="F5411" s="20"/>
      <c r="G5411" s="20"/>
      <c r="H5411" s="20"/>
      <c r="I5411" s="20"/>
      <c r="J5411" s="20"/>
      <c r="K5411" s="20"/>
      <c r="L5411" s="20"/>
      <c r="M5411" s="20"/>
      <c r="N5411" s="20"/>
      <c r="O5411" s="21"/>
      <c r="P5411" s="21"/>
      <c r="Q5411" s="28"/>
      <c r="R5411" s="21"/>
      <c r="S5411" s="20"/>
      <c r="T5411" s="21"/>
      <c r="U5411" s="21"/>
      <c r="V5411" s="46"/>
      <c r="Z5411" s="22"/>
      <c r="AA5411" s="22"/>
      <c r="AB5411" s="22"/>
      <c r="AC5411" s="22"/>
      <c r="AD5411" s="22"/>
      <c r="AE5411" s="22"/>
      <c r="AF5411" s="22"/>
      <c r="AG5411" s="20"/>
      <c r="AH5411" s="22"/>
      <c r="AI5411" s="22"/>
      <c r="AJ5411" s="22"/>
      <c r="AK5411" s="22"/>
      <c r="AM5411" s="22"/>
      <c r="AN5411" s="22"/>
      <c r="AO5411" s="22"/>
    </row>
    <row r="5412" spans="2:41" x14ac:dyDescent="0.15">
      <c r="B5412" s="20"/>
      <c r="C5412" s="20"/>
      <c r="D5412" s="20"/>
      <c r="E5412" s="20"/>
      <c r="F5412" s="20"/>
      <c r="G5412" s="20"/>
      <c r="H5412" s="20"/>
      <c r="I5412" s="20"/>
      <c r="J5412" s="20"/>
      <c r="K5412" s="20"/>
      <c r="L5412" s="20"/>
      <c r="M5412" s="20"/>
      <c r="N5412" s="20"/>
      <c r="O5412" s="21"/>
      <c r="P5412" s="21"/>
      <c r="Q5412" s="28"/>
      <c r="R5412" s="21"/>
      <c r="S5412" s="20"/>
      <c r="T5412" s="21"/>
      <c r="U5412" s="21"/>
      <c r="V5412" s="46"/>
      <c r="Z5412" s="22"/>
      <c r="AA5412" s="22"/>
      <c r="AB5412" s="22"/>
      <c r="AC5412" s="22"/>
      <c r="AD5412" s="22"/>
      <c r="AE5412" s="22"/>
      <c r="AF5412" s="22"/>
      <c r="AG5412" s="20"/>
      <c r="AH5412" s="22"/>
      <c r="AI5412" s="22"/>
      <c r="AJ5412" s="22"/>
      <c r="AK5412" s="22"/>
      <c r="AM5412" s="22"/>
      <c r="AN5412" s="22"/>
      <c r="AO5412" s="22"/>
    </row>
    <row r="5413" spans="2:41" x14ac:dyDescent="0.15">
      <c r="B5413" s="20"/>
      <c r="C5413" s="20"/>
      <c r="D5413" s="20"/>
      <c r="E5413" s="20"/>
      <c r="F5413" s="20"/>
      <c r="G5413" s="20"/>
      <c r="H5413" s="20"/>
      <c r="I5413" s="20"/>
      <c r="J5413" s="20"/>
      <c r="K5413" s="20"/>
      <c r="L5413" s="20"/>
      <c r="M5413" s="20"/>
      <c r="N5413" s="20"/>
      <c r="O5413" s="21"/>
      <c r="P5413" s="21"/>
      <c r="Q5413" s="28"/>
      <c r="R5413" s="21"/>
      <c r="S5413" s="20"/>
      <c r="T5413" s="21"/>
      <c r="U5413" s="21"/>
      <c r="V5413" s="46"/>
      <c r="Z5413" s="22"/>
      <c r="AA5413" s="22"/>
      <c r="AB5413" s="22"/>
      <c r="AC5413" s="22"/>
      <c r="AD5413" s="22"/>
      <c r="AE5413" s="22"/>
      <c r="AF5413" s="22"/>
      <c r="AG5413" s="20"/>
      <c r="AH5413" s="22"/>
      <c r="AI5413" s="22"/>
      <c r="AJ5413" s="22"/>
      <c r="AK5413" s="22"/>
      <c r="AM5413" s="22"/>
      <c r="AN5413" s="22"/>
      <c r="AO5413" s="22"/>
    </row>
    <row r="5414" spans="2:41" x14ac:dyDescent="0.15">
      <c r="B5414" s="20"/>
      <c r="C5414" s="20"/>
      <c r="D5414" s="20"/>
      <c r="E5414" s="20"/>
      <c r="F5414" s="20"/>
      <c r="G5414" s="20"/>
      <c r="H5414" s="20"/>
      <c r="I5414" s="20"/>
      <c r="J5414" s="20"/>
      <c r="K5414" s="20"/>
      <c r="L5414" s="20"/>
      <c r="M5414" s="20"/>
      <c r="N5414" s="20"/>
      <c r="O5414" s="21"/>
      <c r="P5414" s="21"/>
      <c r="Q5414" s="28"/>
      <c r="R5414" s="21"/>
      <c r="S5414" s="20"/>
      <c r="T5414" s="21"/>
      <c r="U5414" s="21"/>
      <c r="V5414" s="46"/>
      <c r="Z5414" s="22"/>
      <c r="AA5414" s="22"/>
      <c r="AB5414" s="22"/>
      <c r="AC5414" s="22"/>
      <c r="AD5414" s="22"/>
      <c r="AE5414" s="22"/>
      <c r="AF5414" s="22"/>
      <c r="AG5414" s="20"/>
      <c r="AH5414" s="22"/>
      <c r="AI5414" s="22"/>
      <c r="AJ5414" s="22"/>
      <c r="AK5414" s="22"/>
      <c r="AM5414" s="22"/>
      <c r="AN5414" s="22"/>
      <c r="AO5414" s="22"/>
    </row>
    <row r="5415" spans="2:41" x14ac:dyDescent="0.15">
      <c r="B5415" s="20"/>
      <c r="C5415" s="20"/>
      <c r="D5415" s="20"/>
      <c r="E5415" s="20"/>
      <c r="F5415" s="20"/>
      <c r="G5415" s="20"/>
      <c r="H5415" s="20"/>
      <c r="I5415" s="20"/>
      <c r="J5415" s="20"/>
      <c r="K5415" s="20"/>
      <c r="L5415" s="20"/>
      <c r="M5415" s="20"/>
      <c r="N5415" s="20"/>
      <c r="O5415" s="21"/>
      <c r="P5415" s="21"/>
      <c r="Q5415" s="28"/>
      <c r="R5415" s="21"/>
      <c r="S5415" s="20"/>
      <c r="T5415" s="21"/>
      <c r="U5415" s="21"/>
      <c r="V5415" s="46"/>
      <c r="Z5415" s="22"/>
      <c r="AA5415" s="22"/>
      <c r="AB5415" s="22"/>
      <c r="AC5415" s="22"/>
      <c r="AD5415" s="22"/>
      <c r="AE5415" s="22"/>
      <c r="AF5415" s="22"/>
      <c r="AG5415" s="20"/>
      <c r="AH5415" s="22"/>
      <c r="AI5415" s="22"/>
      <c r="AJ5415" s="22"/>
      <c r="AK5415" s="22"/>
      <c r="AM5415" s="22"/>
      <c r="AN5415" s="22"/>
      <c r="AO5415" s="22"/>
    </row>
    <row r="5416" spans="2:41" x14ac:dyDescent="0.15">
      <c r="B5416" s="20"/>
      <c r="C5416" s="20"/>
      <c r="D5416" s="20"/>
      <c r="E5416" s="20"/>
      <c r="F5416" s="20"/>
      <c r="G5416" s="20"/>
      <c r="H5416" s="20"/>
      <c r="I5416" s="20"/>
      <c r="J5416" s="20"/>
      <c r="K5416" s="20"/>
      <c r="L5416" s="20"/>
      <c r="M5416" s="20"/>
      <c r="N5416" s="20"/>
      <c r="O5416" s="21"/>
      <c r="P5416" s="21"/>
      <c r="Q5416" s="28"/>
      <c r="R5416" s="21"/>
      <c r="S5416" s="20"/>
      <c r="T5416" s="21"/>
      <c r="U5416" s="21"/>
      <c r="V5416" s="46"/>
      <c r="Z5416" s="22"/>
      <c r="AA5416" s="22"/>
      <c r="AB5416" s="22"/>
      <c r="AC5416" s="22"/>
      <c r="AD5416" s="22"/>
      <c r="AE5416" s="22"/>
      <c r="AF5416" s="22"/>
      <c r="AG5416" s="20"/>
      <c r="AH5416" s="22"/>
      <c r="AI5416" s="22"/>
      <c r="AJ5416" s="22"/>
      <c r="AK5416" s="22"/>
      <c r="AM5416" s="22"/>
      <c r="AN5416" s="22"/>
      <c r="AO5416" s="22"/>
    </row>
    <row r="5417" spans="2:41" x14ac:dyDescent="0.15">
      <c r="B5417" s="20"/>
      <c r="C5417" s="20"/>
      <c r="D5417" s="20"/>
      <c r="E5417" s="20"/>
      <c r="F5417" s="20"/>
      <c r="G5417" s="20"/>
      <c r="H5417" s="20"/>
      <c r="I5417" s="20"/>
      <c r="J5417" s="20"/>
      <c r="K5417" s="20"/>
      <c r="L5417" s="20"/>
      <c r="M5417" s="20"/>
      <c r="N5417" s="20"/>
      <c r="O5417" s="21"/>
      <c r="P5417" s="21"/>
      <c r="Q5417" s="28"/>
      <c r="R5417" s="21"/>
      <c r="S5417" s="20"/>
      <c r="T5417" s="21"/>
      <c r="U5417" s="21"/>
      <c r="V5417" s="46"/>
      <c r="Z5417" s="22"/>
      <c r="AA5417" s="22"/>
      <c r="AB5417" s="22"/>
      <c r="AC5417" s="22"/>
      <c r="AD5417" s="22"/>
      <c r="AE5417" s="22"/>
      <c r="AF5417" s="22"/>
      <c r="AG5417" s="20"/>
      <c r="AH5417" s="22"/>
      <c r="AI5417" s="22"/>
      <c r="AJ5417" s="22"/>
      <c r="AK5417" s="22"/>
      <c r="AM5417" s="22"/>
      <c r="AN5417" s="22"/>
      <c r="AO5417" s="22"/>
    </row>
    <row r="5418" spans="2:41" x14ac:dyDescent="0.15">
      <c r="B5418" s="20"/>
      <c r="C5418" s="20"/>
      <c r="D5418" s="20"/>
      <c r="E5418" s="20"/>
      <c r="F5418" s="20"/>
      <c r="G5418" s="20"/>
      <c r="H5418" s="20"/>
      <c r="I5418" s="20"/>
      <c r="J5418" s="20"/>
      <c r="K5418" s="20"/>
      <c r="L5418" s="20"/>
      <c r="M5418" s="20"/>
      <c r="N5418" s="20"/>
      <c r="O5418" s="21"/>
      <c r="P5418" s="21"/>
      <c r="Q5418" s="28"/>
      <c r="R5418" s="21"/>
      <c r="S5418" s="20"/>
      <c r="T5418" s="21"/>
      <c r="U5418" s="21"/>
      <c r="V5418" s="46"/>
      <c r="Z5418" s="22"/>
      <c r="AA5418" s="22"/>
      <c r="AB5418" s="22"/>
      <c r="AC5418" s="22"/>
      <c r="AD5418" s="22"/>
      <c r="AE5418" s="22"/>
      <c r="AF5418" s="22"/>
      <c r="AG5418" s="20"/>
      <c r="AH5418" s="22"/>
      <c r="AI5418" s="22"/>
      <c r="AJ5418" s="22"/>
      <c r="AK5418" s="22"/>
      <c r="AM5418" s="22"/>
      <c r="AN5418" s="22"/>
      <c r="AO5418" s="22"/>
    </row>
    <row r="5419" spans="2:41" x14ac:dyDescent="0.15">
      <c r="B5419" s="20"/>
      <c r="C5419" s="20"/>
      <c r="D5419" s="20"/>
      <c r="E5419" s="20"/>
      <c r="F5419" s="20"/>
      <c r="G5419" s="20"/>
      <c r="H5419" s="20"/>
      <c r="I5419" s="20"/>
      <c r="J5419" s="20"/>
      <c r="K5419" s="20"/>
      <c r="L5419" s="20"/>
      <c r="M5419" s="20"/>
      <c r="N5419" s="20"/>
      <c r="O5419" s="21"/>
      <c r="P5419" s="21"/>
      <c r="Q5419" s="28"/>
      <c r="R5419" s="21"/>
      <c r="S5419" s="20"/>
      <c r="T5419" s="21"/>
      <c r="U5419" s="21"/>
      <c r="V5419" s="46"/>
      <c r="Z5419" s="22"/>
      <c r="AA5419" s="22"/>
      <c r="AB5419" s="22"/>
      <c r="AC5419" s="22"/>
      <c r="AD5419" s="22"/>
      <c r="AE5419" s="22"/>
      <c r="AF5419" s="22"/>
      <c r="AG5419" s="20"/>
      <c r="AH5419" s="22"/>
      <c r="AI5419" s="22"/>
      <c r="AJ5419" s="22"/>
      <c r="AK5419" s="22"/>
      <c r="AM5419" s="22"/>
      <c r="AN5419" s="22"/>
      <c r="AO5419" s="22"/>
    </row>
    <row r="5420" spans="2:41" x14ac:dyDescent="0.15">
      <c r="B5420" s="20"/>
      <c r="C5420" s="20"/>
      <c r="D5420" s="20"/>
      <c r="E5420" s="20"/>
      <c r="F5420" s="20"/>
      <c r="G5420" s="20"/>
      <c r="H5420" s="20"/>
      <c r="I5420" s="20"/>
      <c r="J5420" s="20"/>
      <c r="K5420" s="20"/>
      <c r="L5420" s="20"/>
      <c r="M5420" s="20"/>
      <c r="N5420" s="20"/>
      <c r="O5420" s="21"/>
      <c r="P5420" s="21"/>
      <c r="Q5420" s="28"/>
      <c r="R5420" s="21"/>
      <c r="S5420" s="20"/>
      <c r="T5420" s="21"/>
      <c r="U5420" s="21"/>
      <c r="V5420" s="46"/>
      <c r="Z5420" s="22"/>
      <c r="AA5420" s="22"/>
      <c r="AB5420" s="22"/>
      <c r="AC5420" s="22"/>
      <c r="AD5420" s="22"/>
      <c r="AE5420" s="22"/>
      <c r="AF5420" s="22"/>
      <c r="AG5420" s="20"/>
      <c r="AH5420" s="22"/>
      <c r="AI5420" s="22"/>
      <c r="AJ5420" s="22"/>
      <c r="AK5420" s="22"/>
      <c r="AM5420" s="22"/>
      <c r="AN5420" s="22"/>
      <c r="AO5420" s="22"/>
    </row>
    <row r="5421" spans="2:41" x14ac:dyDescent="0.15">
      <c r="B5421" s="20"/>
      <c r="C5421" s="20"/>
      <c r="D5421" s="20"/>
      <c r="E5421" s="20"/>
      <c r="F5421" s="20"/>
      <c r="G5421" s="20"/>
      <c r="H5421" s="20"/>
      <c r="I5421" s="20"/>
      <c r="J5421" s="20"/>
      <c r="K5421" s="20"/>
      <c r="L5421" s="20"/>
      <c r="M5421" s="20"/>
      <c r="N5421" s="20"/>
      <c r="O5421" s="21"/>
      <c r="P5421" s="21"/>
      <c r="Q5421" s="28"/>
      <c r="R5421" s="21"/>
      <c r="S5421" s="20"/>
      <c r="T5421" s="21"/>
      <c r="U5421" s="21"/>
      <c r="V5421" s="46"/>
      <c r="Z5421" s="22"/>
      <c r="AA5421" s="22"/>
      <c r="AB5421" s="22"/>
      <c r="AC5421" s="22"/>
      <c r="AD5421" s="22"/>
      <c r="AE5421" s="22"/>
      <c r="AF5421" s="22"/>
      <c r="AG5421" s="20"/>
      <c r="AH5421" s="22"/>
      <c r="AI5421" s="22"/>
      <c r="AJ5421" s="22"/>
      <c r="AK5421" s="22"/>
      <c r="AM5421" s="22"/>
      <c r="AN5421" s="22"/>
      <c r="AO5421" s="22"/>
    </row>
    <row r="5422" spans="2:41" x14ac:dyDescent="0.15">
      <c r="B5422" s="20"/>
      <c r="C5422" s="20"/>
      <c r="D5422" s="20"/>
      <c r="E5422" s="20"/>
      <c r="F5422" s="20"/>
      <c r="G5422" s="20"/>
      <c r="H5422" s="20"/>
      <c r="I5422" s="20"/>
      <c r="J5422" s="20"/>
      <c r="K5422" s="20"/>
      <c r="L5422" s="20"/>
      <c r="M5422" s="20"/>
      <c r="N5422" s="20"/>
      <c r="O5422" s="21"/>
      <c r="P5422" s="21"/>
      <c r="Q5422" s="28"/>
      <c r="R5422" s="21"/>
      <c r="S5422" s="20"/>
      <c r="T5422" s="21"/>
      <c r="U5422" s="21"/>
      <c r="V5422" s="46"/>
      <c r="Z5422" s="22"/>
      <c r="AA5422" s="22"/>
      <c r="AB5422" s="22"/>
      <c r="AC5422" s="22"/>
      <c r="AD5422" s="22"/>
      <c r="AE5422" s="22"/>
      <c r="AF5422" s="22"/>
      <c r="AG5422" s="20"/>
      <c r="AH5422" s="22"/>
      <c r="AI5422" s="22"/>
      <c r="AJ5422" s="22"/>
      <c r="AK5422" s="22"/>
      <c r="AM5422" s="22"/>
      <c r="AN5422" s="22"/>
      <c r="AO5422" s="22"/>
    </row>
    <row r="5423" spans="2:41" x14ac:dyDescent="0.15">
      <c r="B5423" s="20"/>
      <c r="C5423" s="20"/>
      <c r="D5423" s="20"/>
      <c r="E5423" s="20"/>
      <c r="F5423" s="20"/>
      <c r="G5423" s="20"/>
      <c r="H5423" s="20"/>
      <c r="I5423" s="20"/>
      <c r="J5423" s="20"/>
      <c r="K5423" s="20"/>
      <c r="L5423" s="20"/>
      <c r="M5423" s="20"/>
      <c r="N5423" s="20"/>
      <c r="O5423" s="21"/>
      <c r="P5423" s="21"/>
      <c r="Q5423" s="28"/>
      <c r="R5423" s="21"/>
      <c r="S5423" s="20"/>
      <c r="T5423" s="21"/>
      <c r="U5423" s="21"/>
      <c r="V5423" s="46"/>
      <c r="Z5423" s="22"/>
      <c r="AA5423" s="22"/>
      <c r="AB5423" s="22"/>
      <c r="AC5423" s="22"/>
      <c r="AD5423" s="22"/>
      <c r="AE5423" s="22"/>
      <c r="AF5423" s="22"/>
      <c r="AG5423" s="20"/>
      <c r="AH5423" s="22"/>
      <c r="AI5423" s="22"/>
      <c r="AJ5423" s="22"/>
      <c r="AK5423" s="22"/>
      <c r="AM5423" s="22"/>
      <c r="AN5423" s="22"/>
      <c r="AO5423" s="22"/>
    </row>
    <row r="5424" spans="2:41" x14ac:dyDescent="0.15">
      <c r="B5424" s="20"/>
      <c r="C5424" s="20"/>
      <c r="D5424" s="20"/>
      <c r="E5424" s="20"/>
      <c r="F5424" s="20"/>
      <c r="G5424" s="20"/>
      <c r="H5424" s="20"/>
      <c r="I5424" s="20"/>
      <c r="J5424" s="20"/>
      <c r="K5424" s="20"/>
      <c r="L5424" s="20"/>
      <c r="M5424" s="20"/>
      <c r="N5424" s="20"/>
      <c r="O5424" s="21"/>
      <c r="P5424" s="21"/>
      <c r="Q5424" s="28"/>
      <c r="R5424" s="21"/>
      <c r="S5424" s="20"/>
      <c r="T5424" s="21"/>
      <c r="U5424" s="21"/>
      <c r="V5424" s="46"/>
      <c r="Z5424" s="22"/>
      <c r="AA5424" s="22"/>
      <c r="AB5424" s="22"/>
      <c r="AC5424" s="22"/>
      <c r="AD5424" s="22"/>
      <c r="AE5424" s="22"/>
      <c r="AF5424" s="22"/>
      <c r="AG5424" s="20"/>
      <c r="AH5424" s="22"/>
      <c r="AI5424" s="22"/>
      <c r="AJ5424" s="22"/>
      <c r="AK5424" s="22"/>
      <c r="AM5424" s="22"/>
      <c r="AN5424" s="22"/>
      <c r="AO5424" s="22"/>
    </row>
    <row r="5425" spans="2:41" x14ac:dyDescent="0.15">
      <c r="B5425" s="20"/>
      <c r="C5425" s="20"/>
      <c r="D5425" s="20"/>
      <c r="E5425" s="20"/>
      <c r="F5425" s="20"/>
      <c r="G5425" s="20"/>
      <c r="H5425" s="20"/>
      <c r="I5425" s="20"/>
      <c r="J5425" s="20"/>
      <c r="K5425" s="20"/>
      <c r="L5425" s="20"/>
      <c r="M5425" s="20"/>
      <c r="N5425" s="20"/>
      <c r="O5425" s="21"/>
      <c r="P5425" s="21"/>
      <c r="Q5425" s="28"/>
      <c r="R5425" s="21"/>
      <c r="S5425" s="20"/>
      <c r="T5425" s="21"/>
      <c r="U5425" s="21"/>
      <c r="V5425" s="46"/>
      <c r="Z5425" s="22"/>
      <c r="AA5425" s="22"/>
      <c r="AB5425" s="22"/>
      <c r="AC5425" s="22"/>
      <c r="AD5425" s="22"/>
      <c r="AE5425" s="22"/>
      <c r="AF5425" s="22"/>
      <c r="AG5425" s="20"/>
      <c r="AH5425" s="22"/>
      <c r="AI5425" s="22"/>
      <c r="AJ5425" s="22"/>
      <c r="AK5425" s="22"/>
      <c r="AM5425" s="22"/>
      <c r="AN5425" s="22"/>
      <c r="AO5425" s="22"/>
    </row>
    <row r="5426" spans="2:41" x14ac:dyDescent="0.15">
      <c r="B5426" s="20"/>
      <c r="C5426" s="20"/>
      <c r="D5426" s="20"/>
      <c r="E5426" s="20"/>
      <c r="F5426" s="20"/>
      <c r="G5426" s="20"/>
      <c r="H5426" s="20"/>
      <c r="I5426" s="20"/>
      <c r="J5426" s="20"/>
      <c r="K5426" s="20"/>
      <c r="L5426" s="20"/>
      <c r="M5426" s="20"/>
      <c r="N5426" s="20"/>
      <c r="O5426" s="21"/>
      <c r="P5426" s="21"/>
      <c r="Q5426" s="28"/>
      <c r="R5426" s="21"/>
      <c r="S5426" s="20"/>
      <c r="T5426" s="21"/>
      <c r="U5426" s="21"/>
      <c r="V5426" s="46"/>
      <c r="Z5426" s="22"/>
      <c r="AA5426" s="22"/>
      <c r="AB5426" s="22"/>
      <c r="AC5426" s="22"/>
      <c r="AD5426" s="22"/>
      <c r="AE5426" s="22"/>
      <c r="AF5426" s="22"/>
      <c r="AG5426" s="20"/>
      <c r="AH5426" s="22"/>
      <c r="AI5426" s="22"/>
      <c r="AJ5426" s="22"/>
      <c r="AK5426" s="22"/>
      <c r="AM5426" s="22"/>
      <c r="AN5426" s="22"/>
      <c r="AO5426" s="22"/>
    </row>
    <row r="5427" spans="2:41" x14ac:dyDescent="0.15">
      <c r="B5427" s="20"/>
      <c r="C5427" s="20"/>
      <c r="D5427" s="20"/>
      <c r="E5427" s="20"/>
      <c r="F5427" s="20"/>
      <c r="G5427" s="20"/>
      <c r="H5427" s="20"/>
      <c r="I5427" s="20"/>
      <c r="J5427" s="20"/>
      <c r="K5427" s="20"/>
      <c r="L5427" s="20"/>
      <c r="M5427" s="20"/>
      <c r="N5427" s="20"/>
      <c r="O5427" s="21"/>
      <c r="P5427" s="21"/>
      <c r="Q5427" s="28"/>
      <c r="R5427" s="21"/>
      <c r="S5427" s="20"/>
      <c r="T5427" s="21"/>
      <c r="U5427" s="21"/>
      <c r="V5427" s="46"/>
      <c r="Z5427" s="22"/>
      <c r="AA5427" s="22"/>
      <c r="AB5427" s="22"/>
      <c r="AC5427" s="22"/>
      <c r="AD5427" s="22"/>
      <c r="AE5427" s="22"/>
      <c r="AF5427" s="22"/>
      <c r="AG5427" s="20"/>
      <c r="AH5427" s="22"/>
      <c r="AI5427" s="22"/>
      <c r="AJ5427" s="22"/>
      <c r="AK5427" s="22"/>
      <c r="AM5427" s="22"/>
      <c r="AN5427" s="22"/>
      <c r="AO5427" s="22"/>
    </row>
    <row r="5428" spans="2:41" x14ac:dyDescent="0.15">
      <c r="B5428" s="20"/>
      <c r="C5428" s="20"/>
      <c r="D5428" s="20"/>
      <c r="E5428" s="20"/>
      <c r="F5428" s="20"/>
      <c r="G5428" s="20"/>
      <c r="H5428" s="20"/>
      <c r="I5428" s="20"/>
      <c r="J5428" s="20"/>
      <c r="K5428" s="20"/>
      <c r="L5428" s="20"/>
      <c r="M5428" s="20"/>
      <c r="N5428" s="20"/>
      <c r="O5428" s="21"/>
      <c r="P5428" s="21"/>
      <c r="Q5428" s="28"/>
      <c r="R5428" s="21"/>
      <c r="S5428" s="20"/>
      <c r="T5428" s="21"/>
      <c r="U5428" s="21"/>
      <c r="V5428" s="46"/>
      <c r="Z5428" s="22"/>
      <c r="AA5428" s="22"/>
      <c r="AB5428" s="22"/>
      <c r="AC5428" s="22"/>
      <c r="AD5428" s="22"/>
      <c r="AE5428" s="22"/>
      <c r="AF5428" s="22"/>
      <c r="AG5428" s="20"/>
      <c r="AH5428" s="22"/>
      <c r="AI5428" s="22"/>
      <c r="AJ5428" s="22"/>
      <c r="AK5428" s="22"/>
      <c r="AM5428" s="22"/>
      <c r="AN5428" s="22"/>
      <c r="AO5428" s="22"/>
    </row>
    <row r="5429" spans="2:41" x14ac:dyDescent="0.15">
      <c r="B5429" s="20"/>
      <c r="C5429" s="20"/>
      <c r="D5429" s="20"/>
      <c r="E5429" s="20"/>
      <c r="F5429" s="20"/>
      <c r="G5429" s="20"/>
      <c r="H5429" s="20"/>
      <c r="I5429" s="20"/>
      <c r="J5429" s="20"/>
      <c r="K5429" s="20"/>
      <c r="L5429" s="20"/>
      <c r="M5429" s="20"/>
      <c r="N5429" s="20"/>
      <c r="O5429" s="21"/>
      <c r="P5429" s="21"/>
      <c r="Q5429" s="28"/>
      <c r="R5429" s="21"/>
      <c r="S5429" s="20"/>
      <c r="T5429" s="21"/>
      <c r="U5429" s="21"/>
      <c r="V5429" s="46"/>
      <c r="Z5429" s="22"/>
      <c r="AA5429" s="22"/>
      <c r="AB5429" s="22"/>
      <c r="AC5429" s="22"/>
      <c r="AD5429" s="22"/>
      <c r="AE5429" s="22"/>
      <c r="AF5429" s="22"/>
      <c r="AG5429" s="20"/>
      <c r="AH5429" s="22"/>
      <c r="AI5429" s="22"/>
      <c r="AJ5429" s="22"/>
      <c r="AK5429" s="22"/>
      <c r="AM5429" s="22"/>
      <c r="AN5429" s="22"/>
      <c r="AO5429" s="22"/>
    </row>
    <row r="5430" spans="2:41" x14ac:dyDescent="0.15">
      <c r="B5430" s="20"/>
      <c r="C5430" s="20"/>
      <c r="D5430" s="20"/>
      <c r="E5430" s="20"/>
      <c r="F5430" s="20"/>
      <c r="G5430" s="20"/>
      <c r="H5430" s="20"/>
      <c r="I5430" s="20"/>
      <c r="J5430" s="20"/>
      <c r="K5430" s="20"/>
      <c r="L5430" s="20"/>
      <c r="M5430" s="20"/>
      <c r="N5430" s="20"/>
      <c r="O5430" s="21"/>
      <c r="P5430" s="21"/>
      <c r="Q5430" s="28"/>
      <c r="R5430" s="21"/>
      <c r="S5430" s="20"/>
      <c r="T5430" s="21"/>
      <c r="U5430" s="21"/>
      <c r="V5430" s="46"/>
      <c r="Z5430" s="22"/>
      <c r="AA5430" s="22"/>
      <c r="AB5430" s="22"/>
      <c r="AC5430" s="22"/>
      <c r="AD5430" s="22"/>
      <c r="AE5430" s="22"/>
      <c r="AF5430" s="22"/>
      <c r="AG5430" s="20"/>
      <c r="AH5430" s="22"/>
      <c r="AI5430" s="22"/>
      <c r="AJ5430" s="22"/>
      <c r="AK5430" s="22"/>
      <c r="AM5430" s="22"/>
      <c r="AN5430" s="22"/>
      <c r="AO5430" s="22"/>
    </row>
    <row r="5431" spans="2:41" x14ac:dyDescent="0.15">
      <c r="B5431" s="20"/>
      <c r="C5431" s="20"/>
      <c r="D5431" s="20"/>
      <c r="E5431" s="20"/>
      <c r="F5431" s="20"/>
      <c r="G5431" s="20"/>
      <c r="H5431" s="20"/>
      <c r="I5431" s="20"/>
      <c r="J5431" s="20"/>
      <c r="K5431" s="20"/>
      <c r="L5431" s="20"/>
      <c r="M5431" s="20"/>
      <c r="N5431" s="20"/>
      <c r="O5431" s="21"/>
      <c r="P5431" s="21"/>
      <c r="Q5431" s="28"/>
      <c r="R5431" s="21"/>
      <c r="S5431" s="20"/>
      <c r="T5431" s="21"/>
      <c r="U5431" s="21"/>
      <c r="V5431" s="46"/>
      <c r="Z5431" s="22"/>
      <c r="AA5431" s="22"/>
      <c r="AB5431" s="22"/>
      <c r="AC5431" s="22"/>
      <c r="AD5431" s="22"/>
      <c r="AE5431" s="22"/>
      <c r="AF5431" s="22"/>
      <c r="AG5431" s="20"/>
      <c r="AH5431" s="22"/>
      <c r="AI5431" s="22"/>
      <c r="AJ5431" s="22"/>
      <c r="AK5431" s="22"/>
      <c r="AM5431" s="22"/>
      <c r="AN5431" s="22"/>
      <c r="AO5431" s="22"/>
    </row>
    <row r="5432" spans="2:41" x14ac:dyDescent="0.15">
      <c r="B5432" s="20"/>
      <c r="C5432" s="20"/>
      <c r="D5432" s="20"/>
      <c r="E5432" s="20"/>
      <c r="F5432" s="20"/>
      <c r="G5432" s="20"/>
      <c r="H5432" s="20"/>
      <c r="I5432" s="20"/>
      <c r="J5432" s="20"/>
      <c r="K5432" s="20"/>
      <c r="L5432" s="20"/>
      <c r="M5432" s="20"/>
      <c r="N5432" s="20"/>
      <c r="O5432" s="21"/>
      <c r="P5432" s="21"/>
      <c r="Q5432" s="28"/>
      <c r="R5432" s="21"/>
      <c r="S5432" s="20"/>
      <c r="T5432" s="21"/>
      <c r="U5432" s="21"/>
      <c r="V5432" s="46"/>
      <c r="Z5432" s="22"/>
      <c r="AA5432" s="22"/>
      <c r="AB5432" s="22"/>
      <c r="AC5432" s="22"/>
      <c r="AD5432" s="22"/>
      <c r="AE5432" s="22"/>
      <c r="AF5432" s="22"/>
      <c r="AG5432" s="20"/>
      <c r="AH5432" s="22"/>
      <c r="AI5432" s="22"/>
      <c r="AJ5432" s="22"/>
      <c r="AK5432" s="22"/>
      <c r="AM5432" s="22"/>
      <c r="AN5432" s="22"/>
      <c r="AO5432" s="22"/>
    </row>
    <row r="5433" spans="2:41" x14ac:dyDescent="0.15">
      <c r="B5433" s="20"/>
      <c r="C5433" s="20"/>
      <c r="D5433" s="20"/>
      <c r="E5433" s="20"/>
      <c r="F5433" s="20"/>
      <c r="G5433" s="20"/>
      <c r="H5433" s="20"/>
      <c r="I5433" s="20"/>
      <c r="J5433" s="20"/>
      <c r="K5433" s="20"/>
      <c r="L5433" s="20"/>
      <c r="M5433" s="20"/>
      <c r="N5433" s="20"/>
      <c r="O5433" s="21"/>
      <c r="P5433" s="21"/>
      <c r="Q5433" s="28"/>
      <c r="R5433" s="21"/>
      <c r="S5433" s="20"/>
      <c r="T5433" s="21"/>
      <c r="U5433" s="21"/>
      <c r="V5433" s="46"/>
      <c r="Z5433" s="22"/>
      <c r="AA5433" s="22"/>
      <c r="AB5433" s="22"/>
      <c r="AC5433" s="22"/>
      <c r="AD5433" s="22"/>
      <c r="AE5433" s="22"/>
      <c r="AF5433" s="22"/>
      <c r="AG5433" s="20"/>
      <c r="AH5433" s="22"/>
      <c r="AI5433" s="22"/>
      <c r="AJ5433" s="22"/>
      <c r="AK5433" s="22"/>
      <c r="AM5433" s="22"/>
      <c r="AN5433" s="22"/>
      <c r="AO5433" s="22"/>
    </row>
    <row r="5434" spans="2:41" x14ac:dyDescent="0.15">
      <c r="B5434" s="20"/>
      <c r="C5434" s="20"/>
      <c r="D5434" s="20"/>
      <c r="E5434" s="20"/>
      <c r="F5434" s="20"/>
      <c r="G5434" s="20"/>
      <c r="H5434" s="20"/>
      <c r="I5434" s="20"/>
      <c r="J5434" s="20"/>
      <c r="K5434" s="20"/>
      <c r="L5434" s="20"/>
      <c r="M5434" s="20"/>
      <c r="N5434" s="20"/>
      <c r="O5434" s="21"/>
      <c r="P5434" s="21"/>
      <c r="Q5434" s="28"/>
      <c r="R5434" s="21"/>
      <c r="S5434" s="20"/>
      <c r="T5434" s="21"/>
      <c r="U5434" s="21"/>
      <c r="V5434" s="46"/>
      <c r="Z5434" s="22"/>
      <c r="AA5434" s="22"/>
      <c r="AB5434" s="22"/>
      <c r="AC5434" s="22"/>
      <c r="AD5434" s="22"/>
      <c r="AE5434" s="22"/>
      <c r="AF5434" s="22"/>
      <c r="AG5434" s="20"/>
      <c r="AH5434" s="22"/>
      <c r="AI5434" s="22"/>
      <c r="AJ5434" s="22"/>
      <c r="AK5434" s="22"/>
      <c r="AM5434" s="22"/>
      <c r="AN5434" s="22"/>
      <c r="AO5434" s="22"/>
    </row>
    <row r="5435" spans="2:41" x14ac:dyDescent="0.15">
      <c r="B5435" s="20"/>
      <c r="C5435" s="20"/>
      <c r="D5435" s="20"/>
      <c r="E5435" s="20"/>
      <c r="F5435" s="20"/>
      <c r="G5435" s="20"/>
      <c r="H5435" s="20"/>
      <c r="I5435" s="20"/>
      <c r="J5435" s="20"/>
      <c r="K5435" s="20"/>
      <c r="L5435" s="20"/>
      <c r="M5435" s="20"/>
      <c r="N5435" s="20"/>
      <c r="O5435" s="21"/>
      <c r="P5435" s="21"/>
      <c r="Q5435" s="28"/>
      <c r="R5435" s="21"/>
      <c r="S5435" s="20"/>
      <c r="T5435" s="21"/>
      <c r="U5435" s="21"/>
      <c r="V5435" s="46"/>
      <c r="Z5435" s="22"/>
      <c r="AA5435" s="22"/>
      <c r="AB5435" s="22"/>
      <c r="AC5435" s="22"/>
      <c r="AD5435" s="22"/>
      <c r="AE5435" s="22"/>
      <c r="AF5435" s="22"/>
      <c r="AG5435" s="20"/>
      <c r="AH5435" s="22"/>
      <c r="AI5435" s="22"/>
      <c r="AJ5435" s="22"/>
      <c r="AK5435" s="22"/>
      <c r="AM5435" s="22"/>
      <c r="AN5435" s="22"/>
      <c r="AO5435" s="22"/>
    </row>
    <row r="5436" spans="2:41" x14ac:dyDescent="0.15">
      <c r="B5436" s="20"/>
      <c r="C5436" s="20"/>
      <c r="D5436" s="20"/>
      <c r="E5436" s="20"/>
      <c r="F5436" s="20"/>
      <c r="G5436" s="20"/>
      <c r="H5436" s="20"/>
      <c r="I5436" s="20"/>
      <c r="J5436" s="20"/>
      <c r="K5436" s="20"/>
      <c r="L5436" s="20"/>
      <c r="M5436" s="20"/>
      <c r="N5436" s="20"/>
      <c r="O5436" s="21"/>
      <c r="P5436" s="21"/>
      <c r="Q5436" s="28"/>
      <c r="R5436" s="21"/>
      <c r="S5436" s="20"/>
      <c r="T5436" s="21"/>
      <c r="U5436" s="21"/>
      <c r="V5436" s="46"/>
      <c r="Z5436" s="22"/>
      <c r="AA5436" s="22"/>
      <c r="AB5436" s="22"/>
      <c r="AC5436" s="22"/>
      <c r="AD5436" s="22"/>
      <c r="AE5436" s="22"/>
      <c r="AF5436" s="22"/>
      <c r="AG5436" s="20"/>
      <c r="AH5436" s="22"/>
      <c r="AI5436" s="22"/>
      <c r="AJ5436" s="22"/>
      <c r="AK5436" s="22"/>
      <c r="AM5436" s="22"/>
      <c r="AN5436" s="22"/>
      <c r="AO5436" s="22"/>
    </row>
    <row r="5437" spans="2:41" x14ac:dyDescent="0.15">
      <c r="B5437" s="20"/>
      <c r="C5437" s="20"/>
      <c r="D5437" s="20"/>
      <c r="E5437" s="20"/>
      <c r="F5437" s="20"/>
      <c r="G5437" s="20"/>
      <c r="H5437" s="20"/>
      <c r="I5437" s="20"/>
      <c r="J5437" s="20"/>
      <c r="K5437" s="20"/>
      <c r="L5437" s="20"/>
      <c r="M5437" s="20"/>
      <c r="N5437" s="20"/>
      <c r="O5437" s="21"/>
      <c r="P5437" s="21"/>
      <c r="Q5437" s="28"/>
      <c r="R5437" s="21"/>
      <c r="S5437" s="20"/>
      <c r="T5437" s="21"/>
      <c r="U5437" s="21"/>
      <c r="V5437" s="46"/>
      <c r="Z5437" s="22"/>
      <c r="AA5437" s="22"/>
      <c r="AB5437" s="22"/>
      <c r="AC5437" s="22"/>
      <c r="AD5437" s="22"/>
      <c r="AE5437" s="22"/>
      <c r="AF5437" s="22"/>
      <c r="AG5437" s="20"/>
      <c r="AH5437" s="22"/>
      <c r="AI5437" s="22"/>
      <c r="AJ5437" s="22"/>
      <c r="AK5437" s="22"/>
      <c r="AM5437" s="22"/>
      <c r="AN5437" s="22"/>
      <c r="AO5437" s="22"/>
    </row>
    <row r="5438" spans="2:41" x14ac:dyDescent="0.15">
      <c r="B5438" s="20"/>
      <c r="C5438" s="20"/>
      <c r="D5438" s="20"/>
      <c r="E5438" s="20"/>
      <c r="F5438" s="20"/>
      <c r="G5438" s="20"/>
      <c r="H5438" s="20"/>
      <c r="I5438" s="20"/>
      <c r="J5438" s="20"/>
      <c r="K5438" s="20"/>
      <c r="L5438" s="20"/>
      <c r="M5438" s="20"/>
      <c r="N5438" s="20"/>
      <c r="O5438" s="21"/>
      <c r="P5438" s="21"/>
      <c r="Q5438" s="28"/>
      <c r="R5438" s="21"/>
      <c r="S5438" s="20"/>
      <c r="T5438" s="21"/>
      <c r="U5438" s="21"/>
      <c r="V5438" s="46"/>
      <c r="Z5438" s="22"/>
      <c r="AA5438" s="22"/>
      <c r="AB5438" s="22"/>
      <c r="AC5438" s="22"/>
      <c r="AD5438" s="22"/>
      <c r="AE5438" s="22"/>
      <c r="AF5438" s="22"/>
      <c r="AG5438" s="20"/>
      <c r="AH5438" s="22"/>
      <c r="AI5438" s="22"/>
      <c r="AJ5438" s="22"/>
      <c r="AK5438" s="22"/>
      <c r="AM5438" s="22"/>
      <c r="AN5438" s="22"/>
      <c r="AO5438" s="22"/>
    </row>
    <row r="5439" spans="2:41" x14ac:dyDescent="0.15">
      <c r="B5439" s="20"/>
      <c r="C5439" s="20"/>
      <c r="D5439" s="20"/>
      <c r="E5439" s="20"/>
      <c r="F5439" s="20"/>
      <c r="G5439" s="20"/>
      <c r="H5439" s="20"/>
      <c r="I5439" s="20"/>
      <c r="J5439" s="20"/>
      <c r="K5439" s="20"/>
      <c r="L5439" s="20"/>
      <c r="M5439" s="20"/>
      <c r="N5439" s="20"/>
      <c r="O5439" s="21"/>
      <c r="P5439" s="21"/>
      <c r="Q5439" s="28"/>
      <c r="R5439" s="21"/>
      <c r="S5439" s="20"/>
      <c r="T5439" s="21"/>
      <c r="U5439" s="21"/>
      <c r="V5439" s="46"/>
      <c r="Z5439" s="22"/>
      <c r="AA5439" s="22"/>
      <c r="AB5439" s="22"/>
      <c r="AC5439" s="22"/>
      <c r="AD5439" s="22"/>
      <c r="AE5439" s="22"/>
      <c r="AF5439" s="22"/>
      <c r="AG5439" s="20"/>
      <c r="AH5439" s="22"/>
      <c r="AI5439" s="22"/>
      <c r="AJ5439" s="22"/>
      <c r="AK5439" s="22"/>
      <c r="AM5439" s="22"/>
      <c r="AN5439" s="22"/>
      <c r="AO5439" s="22"/>
    </row>
    <row r="5440" spans="2:41" x14ac:dyDescent="0.15">
      <c r="B5440" s="20"/>
      <c r="C5440" s="20"/>
      <c r="D5440" s="20"/>
      <c r="E5440" s="20"/>
      <c r="F5440" s="20"/>
      <c r="G5440" s="20"/>
      <c r="H5440" s="20"/>
      <c r="I5440" s="20"/>
      <c r="J5440" s="20"/>
      <c r="K5440" s="20"/>
      <c r="L5440" s="20"/>
      <c r="M5440" s="20"/>
      <c r="N5440" s="20"/>
      <c r="O5440" s="21"/>
      <c r="P5440" s="21"/>
      <c r="Q5440" s="28"/>
      <c r="R5440" s="21"/>
      <c r="S5440" s="20"/>
      <c r="T5440" s="21"/>
      <c r="U5440" s="21"/>
      <c r="V5440" s="46"/>
      <c r="Z5440" s="22"/>
      <c r="AA5440" s="22"/>
      <c r="AB5440" s="22"/>
      <c r="AC5440" s="22"/>
      <c r="AD5440" s="22"/>
      <c r="AE5440" s="22"/>
      <c r="AF5440" s="22"/>
      <c r="AG5440" s="20"/>
      <c r="AH5440" s="22"/>
      <c r="AI5440" s="22"/>
      <c r="AJ5440" s="22"/>
      <c r="AK5440" s="22"/>
      <c r="AM5440" s="22"/>
      <c r="AN5440" s="22"/>
      <c r="AO5440" s="22"/>
    </row>
    <row r="5441" spans="2:41" x14ac:dyDescent="0.15">
      <c r="B5441" s="20"/>
      <c r="C5441" s="20"/>
      <c r="D5441" s="20"/>
      <c r="E5441" s="20"/>
      <c r="F5441" s="20"/>
      <c r="G5441" s="20"/>
      <c r="H5441" s="20"/>
      <c r="I5441" s="20"/>
      <c r="J5441" s="20"/>
      <c r="K5441" s="20"/>
      <c r="L5441" s="20"/>
      <c r="M5441" s="20"/>
      <c r="N5441" s="20"/>
      <c r="O5441" s="21"/>
      <c r="P5441" s="21"/>
      <c r="Q5441" s="28"/>
      <c r="R5441" s="21"/>
      <c r="S5441" s="20"/>
      <c r="T5441" s="21"/>
      <c r="U5441" s="21"/>
      <c r="V5441" s="46"/>
      <c r="Z5441" s="22"/>
      <c r="AA5441" s="22"/>
      <c r="AB5441" s="22"/>
      <c r="AC5441" s="22"/>
      <c r="AD5441" s="22"/>
      <c r="AE5441" s="22"/>
      <c r="AF5441" s="22"/>
      <c r="AG5441" s="20"/>
      <c r="AH5441" s="22"/>
      <c r="AI5441" s="22"/>
      <c r="AJ5441" s="22"/>
      <c r="AK5441" s="22"/>
      <c r="AM5441" s="22"/>
      <c r="AN5441" s="22"/>
      <c r="AO5441" s="22"/>
    </row>
    <row r="5442" spans="2:41" x14ac:dyDescent="0.15">
      <c r="B5442" s="20"/>
      <c r="C5442" s="20"/>
      <c r="D5442" s="20"/>
      <c r="E5442" s="20"/>
      <c r="F5442" s="20"/>
      <c r="G5442" s="20"/>
      <c r="H5442" s="20"/>
      <c r="I5442" s="20"/>
      <c r="J5442" s="20"/>
      <c r="K5442" s="20"/>
      <c r="L5442" s="20"/>
      <c r="M5442" s="20"/>
      <c r="N5442" s="20"/>
      <c r="O5442" s="21"/>
      <c r="P5442" s="21"/>
      <c r="Q5442" s="28"/>
      <c r="R5442" s="21"/>
      <c r="S5442" s="20"/>
      <c r="T5442" s="21"/>
      <c r="U5442" s="21"/>
      <c r="V5442" s="46"/>
      <c r="Z5442" s="22"/>
      <c r="AA5442" s="22"/>
      <c r="AB5442" s="22"/>
      <c r="AC5442" s="22"/>
      <c r="AD5442" s="22"/>
      <c r="AE5442" s="22"/>
      <c r="AF5442" s="22"/>
      <c r="AG5442" s="20"/>
      <c r="AH5442" s="22"/>
      <c r="AI5442" s="22"/>
      <c r="AJ5442" s="22"/>
      <c r="AK5442" s="22"/>
      <c r="AM5442" s="22"/>
      <c r="AN5442" s="22"/>
      <c r="AO5442" s="22"/>
    </row>
    <row r="5443" spans="2:41" x14ac:dyDescent="0.15">
      <c r="B5443" s="20"/>
      <c r="C5443" s="20"/>
      <c r="D5443" s="20"/>
      <c r="E5443" s="20"/>
      <c r="F5443" s="20"/>
      <c r="G5443" s="20"/>
      <c r="H5443" s="20"/>
      <c r="I5443" s="20"/>
      <c r="J5443" s="20"/>
      <c r="K5443" s="20"/>
      <c r="L5443" s="20"/>
      <c r="M5443" s="20"/>
      <c r="N5443" s="20"/>
      <c r="O5443" s="21"/>
      <c r="P5443" s="21"/>
      <c r="Q5443" s="28"/>
      <c r="R5443" s="21"/>
      <c r="S5443" s="20"/>
      <c r="T5443" s="21"/>
      <c r="U5443" s="21"/>
      <c r="V5443" s="46"/>
      <c r="Z5443" s="22"/>
      <c r="AA5443" s="22"/>
      <c r="AB5443" s="22"/>
      <c r="AC5443" s="22"/>
      <c r="AD5443" s="22"/>
      <c r="AE5443" s="22"/>
      <c r="AF5443" s="22"/>
      <c r="AG5443" s="20"/>
      <c r="AH5443" s="22"/>
      <c r="AI5443" s="22"/>
      <c r="AJ5443" s="22"/>
      <c r="AK5443" s="22"/>
      <c r="AM5443" s="22"/>
      <c r="AN5443" s="22"/>
      <c r="AO5443" s="22"/>
    </row>
    <row r="5444" spans="2:41" x14ac:dyDescent="0.15">
      <c r="B5444" s="20"/>
      <c r="C5444" s="20"/>
      <c r="D5444" s="20"/>
      <c r="E5444" s="20"/>
      <c r="F5444" s="20"/>
      <c r="G5444" s="20"/>
      <c r="H5444" s="20"/>
      <c r="I5444" s="20"/>
      <c r="J5444" s="20"/>
      <c r="K5444" s="20"/>
      <c r="L5444" s="20"/>
      <c r="M5444" s="20"/>
      <c r="N5444" s="20"/>
      <c r="O5444" s="21"/>
      <c r="P5444" s="21"/>
      <c r="Q5444" s="28"/>
      <c r="R5444" s="21"/>
      <c r="S5444" s="20"/>
      <c r="T5444" s="21"/>
      <c r="U5444" s="21"/>
      <c r="V5444" s="46"/>
      <c r="Z5444" s="22"/>
      <c r="AA5444" s="22"/>
      <c r="AB5444" s="22"/>
      <c r="AC5444" s="22"/>
      <c r="AD5444" s="22"/>
      <c r="AE5444" s="22"/>
      <c r="AF5444" s="22"/>
      <c r="AG5444" s="20"/>
      <c r="AH5444" s="22"/>
      <c r="AI5444" s="22"/>
      <c r="AJ5444" s="22"/>
      <c r="AK5444" s="22"/>
      <c r="AM5444" s="22"/>
      <c r="AN5444" s="22"/>
      <c r="AO5444" s="22"/>
    </row>
    <row r="5445" spans="2:41" x14ac:dyDescent="0.15">
      <c r="B5445" s="20"/>
      <c r="C5445" s="20"/>
      <c r="D5445" s="20"/>
      <c r="E5445" s="20"/>
      <c r="F5445" s="20"/>
      <c r="G5445" s="20"/>
      <c r="H5445" s="20"/>
      <c r="I5445" s="20"/>
      <c r="J5445" s="20"/>
      <c r="K5445" s="20"/>
      <c r="L5445" s="20"/>
      <c r="M5445" s="20"/>
      <c r="N5445" s="20"/>
      <c r="O5445" s="21"/>
      <c r="P5445" s="21"/>
      <c r="Q5445" s="28"/>
      <c r="R5445" s="21"/>
      <c r="S5445" s="20"/>
      <c r="T5445" s="21"/>
      <c r="U5445" s="21"/>
      <c r="V5445" s="46"/>
      <c r="Z5445" s="22"/>
      <c r="AA5445" s="22"/>
      <c r="AB5445" s="22"/>
      <c r="AC5445" s="22"/>
      <c r="AD5445" s="22"/>
      <c r="AE5445" s="22"/>
      <c r="AF5445" s="22"/>
      <c r="AG5445" s="20"/>
      <c r="AH5445" s="22"/>
      <c r="AI5445" s="22"/>
      <c r="AJ5445" s="22"/>
      <c r="AK5445" s="22"/>
      <c r="AM5445" s="22"/>
      <c r="AN5445" s="22"/>
      <c r="AO5445" s="22"/>
    </row>
    <row r="5446" spans="2:41" x14ac:dyDescent="0.15">
      <c r="B5446" s="20"/>
      <c r="C5446" s="20"/>
      <c r="D5446" s="20"/>
      <c r="E5446" s="20"/>
      <c r="F5446" s="20"/>
      <c r="G5446" s="20"/>
      <c r="H5446" s="20"/>
      <c r="I5446" s="20"/>
      <c r="J5446" s="20"/>
      <c r="K5446" s="20"/>
      <c r="L5446" s="20"/>
      <c r="M5446" s="20"/>
      <c r="N5446" s="20"/>
      <c r="O5446" s="21"/>
      <c r="P5446" s="21"/>
      <c r="Q5446" s="28"/>
      <c r="R5446" s="21"/>
      <c r="S5446" s="20"/>
      <c r="T5446" s="21"/>
      <c r="U5446" s="21"/>
      <c r="V5446" s="46"/>
      <c r="Z5446" s="22"/>
      <c r="AA5446" s="22"/>
      <c r="AB5446" s="22"/>
      <c r="AC5446" s="22"/>
      <c r="AD5446" s="22"/>
      <c r="AE5446" s="22"/>
      <c r="AF5446" s="22"/>
      <c r="AG5446" s="20"/>
      <c r="AH5446" s="22"/>
      <c r="AI5446" s="22"/>
      <c r="AJ5446" s="22"/>
      <c r="AK5446" s="22"/>
      <c r="AM5446" s="22"/>
      <c r="AN5446" s="22"/>
      <c r="AO5446" s="22"/>
    </row>
    <row r="5447" spans="2:41" x14ac:dyDescent="0.15">
      <c r="B5447" s="20"/>
      <c r="C5447" s="20"/>
      <c r="D5447" s="20"/>
      <c r="E5447" s="20"/>
      <c r="F5447" s="20"/>
      <c r="G5447" s="20"/>
      <c r="H5447" s="20"/>
      <c r="I5447" s="20"/>
      <c r="J5447" s="20"/>
      <c r="K5447" s="20"/>
      <c r="L5447" s="20"/>
      <c r="M5447" s="20"/>
      <c r="N5447" s="20"/>
      <c r="O5447" s="21"/>
      <c r="P5447" s="21"/>
      <c r="Q5447" s="28"/>
      <c r="R5447" s="21"/>
      <c r="S5447" s="20"/>
      <c r="T5447" s="21"/>
      <c r="U5447" s="21"/>
      <c r="V5447" s="46"/>
      <c r="Z5447" s="22"/>
      <c r="AA5447" s="22"/>
      <c r="AB5447" s="22"/>
      <c r="AC5447" s="22"/>
      <c r="AD5447" s="22"/>
      <c r="AE5447" s="22"/>
      <c r="AF5447" s="22"/>
      <c r="AG5447" s="20"/>
      <c r="AH5447" s="22"/>
      <c r="AI5447" s="22"/>
      <c r="AJ5447" s="22"/>
      <c r="AK5447" s="22"/>
      <c r="AM5447" s="22"/>
      <c r="AN5447" s="22"/>
      <c r="AO5447" s="22"/>
    </row>
    <row r="5448" spans="2:41" x14ac:dyDescent="0.15">
      <c r="B5448" s="20"/>
      <c r="C5448" s="20"/>
      <c r="D5448" s="20"/>
      <c r="E5448" s="20"/>
      <c r="F5448" s="20"/>
      <c r="G5448" s="20"/>
      <c r="H5448" s="20"/>
      <c r="I5448" s="20"/>
      <c r="J5448" s="20"/>
      <c r="K5448" s="20"/>
      <c r="L5448" s="20"/>
      <c r="M5448" s="20"/>
      <c r="N5448" s="20"/>
      <c r="O5448" s="21"/>
      <c r="P5448" s="21"/>
      <c r="Q5448" s="28"/>
      <c r="R5448" s="21"/>
      <c r="S5448" s="20"/>
      <c r="T5448" s="21"/>
      <c r="U5448" s="21"/>
      <c r="V5448" s="46"/>
      <c r="Z5448" s="22"/>
      <c r="AA5448" s="22"/>
      <c r="AB5448" s="22"/>
      <c r="AC5448" s="22"/>
      <c r="AD5448" s="22"/>
      <c r="AE5448" s="22"/>
      <c r="AF5448" s="22"/>
      <c r="AG5448" s="20"/>
      <c r="AH5448" s="22"/>
      <c r="AI5448" s="22"/>
      <c r="AJ5448" s="22"/>
      <c r="AK5448" s="22"/>
      <c r="AM5448" s="22"/>
      <c r="AN5448" s="22"/>
      <c r="AO5448" s="22"/>
    </row>
    <row r="5449" spans="2:41" x14ac:dyDescent="0.15">
      <c r="B5449" s="20"/>
      <c r="C5449" s="20"/>
      <c r="D5449" s="20"/>
      <c r="E5449" s="20"/>
      <c r="F5449" s="20"/>
      <c r="G5449" s="20"/>
      <c r="H5449" s="20"/>
      <c r="I5449" s="20"/>
      <c r="J5449" s="20"/>
      <c r="K5449" s="20"/>
      <c r="L5449" s="20"/>
      <c r="M5449" s="20"/>
      <c r="N5449" s="20"/>
      <c r="O5449" s="21"/>
      <c r="P5449" s="21"/>
      <c r="Q5449" s="28"/>
      <c r="R5449" s="21"/>
      <c r="S5449" s="20"/>
      <c r="T5449" s="21"/>
      <c r="U5449" s="21"/>
      <c r="V5449" s="46"/>
      <c r="Z5449" s="22"/>
      <c r="AA5449" s="22"/>
      <c r="AB5449" s="22"/>
      <c r="AC5449" s="22"/>
      <c r="AD5449" s="22"/>
      <c r="AE5449" s="22"/>
      <c r="AF5449" s="22"/>
      <c r="AG5449" s="20"/>
      <c r="AH5449" s="22"/>
      <c r="AI5449" s="22"/>
      <c r="AJ5449" s="22"/>
      <c r="AK5449" s="22"/>
      <c r="AM5449" s="22"/>
      <c r="AN5449" s="22"/>
      <c r="AO5449" s="22"/>
    </row>
    <row r="5450" spans="2:41" x14ac:dyDescent="0.15">
      <c r="B5450" s="20"/>
      <c r="C5450" s="20"/>
      <c r="D5450" s="20"/>
      <c r="E5450" s="20"/>
      <c r="F5450" s="20"/>
      <c r="G5450" s="20"/>
      <c r="H5450" s="20"/>
      <c r="I5450" s="20"/>
      <c r="J5450" s="20"/>
      <c r="K5450" s="20"/>
      <c r="L5450" s="20"/>
      <c r="M5450" s="20"/>
      <c r="N5450" s="20"/>
      <c r="O5450" s="21"/>
      <c r="P5450" s="21"/>
      <c r="Q5450" s="28"/>
      <c r="R5450" s="21"/>
      <c r="S5450" s="20"/>
      <c r="T5450" s="21"/>
      <c r="U5450" s="21"/>
      <c r="V5450" s="46"/>
      <c r="Z5450" s="22"/>
      <c r="AA5450" s="22"/>
      <c r="AB5450" s="22"/>
      <c r="AC5450" s="22"/>
      <c r="AD5450" s="22"/>
      <c r="AE5450" s="22"/>
      <c r="AF5450" s="22"/>
      <c r="AG5450" s="20"/>
      <c r="AH5450" s="22"/>
      <c r="AI5450" s="22"/>
      <c r="AJ5450" s="22"/>
      <c r="AK5450" s="22"/>
      <c r="AM5450" s="22"/>
      <c r="AN5450" s="22"/>
      <c r="AO5450" s="22"/>
    </row>
    <row r="5451" spans="2:41" x14ac:dyDescent="0.15">
      <c r="B5451" s="20"/>
      <c r="C5451" s="20"/>
      <c r="D5451" s="20"/>
      <c r="E5451" s="20"/>
      <c r="F5451" s="20"/>
      <c r="G5451" s="20"/>
      <c r="H5451" s="20"/>
      <c r="I5451" s="20"/>
      <c r="J5451" s="20"/>
      <c r="K5451" s="20"/>
      <c r="L5451" s="20"/>
      <c r="M5451" s="20"/>
      <c r="N5451" s="20"/>
      <c r="O5451" s="21"/>
      <c r="P5451" s="21"/>
      <c r="Q5451" s="28"/>
      <c r="R5451" s="21"/>
      <c r="S5451" s="20"/>
      <c r="T5451" s="21"/>
      <c r="U5451" s="21"/>
      <c r="V5451" s="46"/>
      <c r="Z5451" s="22"/>
      <c r="AA5451" s="22"/>
      <c r="AB5451" s="22"/>
      <c r="AC5451" s="22"/>
      <c r="AD5451" s="22"/>
      <c r="AE5451" s="22"/>
      <c r="AF5451" s="22"/>
      <c r="AG5451" s="20"/>
      <c r="AH5451" s="22"/>
      <c r="AI5451" s="22"/>
      <c r="AJ5451" s="22"/>
      <c r="AK5451" s="22"/>
      <c r="AM5451" s="22"/>
      <c r="AN5451" s="22"/>
      <c r="AO5451" s="22"/>
    </row>
    <row r="5452" spans="2:41" x14ac:dyDescent="0.15">
      <c r="B5452" s="20"/>
      <c r="C5452" s="20"/>
      <c r="D5452" s="20"/>
      <c r="E5452" s="20"/>
      <c r="F5452" s="20"/>
      <c r="G5452" s="20"/>
      <c r="H5452" s="20"/>
      <c r="I5452" s="20"/>
      <c r="J5452" s="20"/>
      <c r="K5452" s="20"/>
      <c r="L5452" s="20"/>
      <c r="M5452" s="20"/>
      <c r="N5452" s="20"/>
      <c r="O5452" s="21"/>
      <c r="P5452" s="21"/>
      <c r="Q5452" s="28"/>
      <c r="R5452" s="21"/>
      <c r="S5452" s="20"/>
      <c r="T5452" s="21"/>
      <c r="U5452" s="21"/>
      <c r="V5452" s="46"/>
      <c r="Z5452" s="22"/>
      <c r="AA5452" s="22"/>
      <c r="AB5452" s="22"/>
      <c r="AC5452" s="22"/>
      <c r="AD5452" s="22"/>
      <c r="AE5452" s="22"/>
      <c r="AF5452" s="22"/>
      <c r="AG5452" s="20"/>
      <c r="AH5452" s="22"/>
      <c r="AI5452" s="22"/>
      <c r="AJ5452" s="22"/>
      <c r="AK5452" s="22"/>
      <c r="AM5452" s="22"/>
      <c r="AN5452" s="22"/>
      <c r="AO5452" s="22"/>
    </row>
    <row r="5453" spans="2:41" x14ac:dyDescent="0.15">
      <c r="B5453" s="20"/>
      <c r="C5453" s="20"/>
      <c r="D5453" s="20"/>
      <c r="E5453" s="20"/>
      <c r="F5453" s="20"/>
      <c r="G5453" s="20"/>
      <c r="H5453" s="20"/>
      <c r="I5453" s="20"/>
      <c r="J5453" s="20"/>
      <c r="K5453" s="20"/>
      <c r="L5453" s="20"/>
      <c r="M5453" s="20"/>
      <c r="N5453" s="20"/>
      <c r="O5453" s="21"/>
      <c r="P5453" s="21"/>
      <c r="Q5453" s="28"/>
      <c r="R5453" s="21"/>
      <c r="S5453" s="20"/>
      <c r="T5453" s="21"/>
      <c r="U5453" s="21"/>
      <c r="V5453" s="46"/>
      <c r="Z5453" s="22"/>
      <c r="AA5453" s="22"/>
      <c r="AB5453" s="22"/>
      <c r="AC5453" s="22"/>
      <c r="AD5453" s="22"/>
      <c r="AE5453" s="22"/>
      <c r="AF5453" s="22"/>
      <c r="AG5453" s="20"/>
      <c r="AH5453" s="22"/>
      <c r="AI5453" s="22"/>
      <c r="AJ5453" s="22"/>
      <c r="AK5453" s="22"/>
      <c r="AM5453" s="22"/>
      <c r="AN5453" s="22"/>
      <c r="AO5453" s="22"/>
    </row>
    <row r="5454" spans="2:41" x14ac:dyDescent="0.15">
      <c r="B5454" s="20"/>
      <c r="C5454" s="20"/>
      <c r="D5454" s="20"/>
      <c r="E5454" s="20"/>
      <c r="F5454" s="20"/>
      <c r="G5454" s="20"/>
      <c r="H5454" s="20"/>
      <c r="I5454" s="20"/>
      <c r="J5454" s="20"/>
      <c r="K5454" s="20"/>
      <c r="L5454" s="20"/>
      <c r="M5454" s="20"/>
      <c r="N5454" s="20"/>
      <c r="O5454" s="21"/>
      <c r="P5454" s="21"/>
      <c r="Q5454" s="28"/>
      <c r="R5454" s="21"/>
      <c r="S5454" s="20"/>
      <c r="T5454" s="21"/>
      <c r="U5454" s="21"/>
      <c r="V5454" s="46"/>
      <c r="Z5454" s="22"/>
      <c r="AA5454" s="22"/>
      <c r="AB5454" s="22"/>
      <c r="AC5454" s="22"/>
      <c r="AD5454" s="22"/>
      <c r="AE5454" s="22"/>
      <c r="AF5454" s="22"/>
      <c r="AG5454" s="20"/>
      <c r="AH5454" s="22"/>
      <c r="AI5454" s="22"/>
      <c r="AJ5454" s="22"/>
      <c r="AK5454" s="22"/>
      <c r="AM5454" s="22"/>
      <c r="AN5454" s="22"/>
      <c r="AO5454" s="22"/>
    </row>
    <row r="5455" spans="2:41" x14ac:dyDescent="0.15">
      <c r="B5455" s="20"/>
      <c r="C5455" s="20"/>
      <c r="D5455" s="20"/>
      <c r="E5455" s="20"/>
      <c r="F5455" s="20"/>
      <c r="G5455" s="20"/>
      <c r="H5455" s="20"/>
      <c r="I5455" s="20"/>
      <c r="J5455" s="20"/>
      <c r="K5455" s="20"/>
      <c r="L5455" s="20"/>
      <c r="M5455" s="20"/>
      <c r="N5455" s="20"/>
      <c r="O5455" s="21"/>
      <c r="P5455" s="21"/>
      <c r="Q5455" s="28"/>
      <c r="R5455" s="21"/>
      <c r="S5455" s="20"/>
      <c r="T5455" s="21"/>
      <c r="U5455" s="21"/>
      <c r="V5455" s="46"/>
      <c r="Z5455" s="22"/>
      <c r="AA5455" s="22"/>
      <c r="AB5455" s="22"/>
      <c r="AC5455" s="22"/>
      <c r="AD5455" s="22"/>
      <c r="AE5455" s="22"/>
      <c r="AF5455" s="22"/>
      <c r="AG5455" s="20"/>
      <c r="AH5455" s="22"/>
      <c r="AI5455" s="22"/>
      <c r="AJ5455" s="22"/>
      <c r="AK5455" s="22"/>
      <c r="AM5455" s="22"/>
      <c r="AN5455" s="22"/>
      <c r="AO5455" s="22"/>
    </row>
    <row r="5456" spans="2:41" x14ac:dyDescent="0.15">
      <c r="B5456" s="20"/>
      <c r="C5456" s="20"/>
      <c r="D5456" s="20"/>
      <c r="E5456" s="20"/>
      <c r="F5456" s="20"/>
      <c r="G5456" s="20"/>
      <c r="H5456" s="20"/>
      <c r="I5456" s="20"/>
      <c r="J5456" s="20"/>
      <c r="K5456" s="20"/>
      <c r="L5456" s="20"/>
      <c r="M5456" s="20"/>
      <c r="N5456" s="20"/>
      <c r="O5456" s="21"/>
      <c r="P5456" s="21"/>
      <c r="Q5456" s="28"/>
      <c r="R5456" s="21"/>
      <c r="S5456" s="20"/>
      <c r="T5456" s="21"/>
      <c r="U5456" s="21"/>
      <c r="V5456" s="46"/>
      <c r="Z5456" s="22"/>
      <c r="AA5456" s="22"/>
      <c r="AB5456" s="22"/>
      <c r="AC5456" s="22"/>
      <c r="AD5456" s="22"/>
      <c r="AE5456" s="22"/>
      <c r="AF5456" s="22"/>
      <c r="AG5456" s="20"/>
      <c r="AH5456" s="22"/>
      <c r="AI5456" s="22"/>
      <c r="AJ5456" s="22"/>
      <c r="AK5456" s="22"/>
      <c r="AM5456" s="22"/>
      <c r="AN5456" s="22"/>
      <c r="AO5456" s="22"/>
    </row>
    <row r="5457" spans="2:41" x14ac:dyDescent="0.15">
      <c r="B5457" s="20"/>
      <c r="C5457" s="20"/>
      <c r="D5457" s="20"/>
      <c r="E5457" s="20"/>
      <c r="F5457" s="20"/>
      <c r="G5457" s="20"/>
      <c r="H5457" s="20"/>
      <c r="I5457" s="20"/>
      <c r="J5457" s="20"/>
      <c r="K5457" s="20"/>
      <c r="L5457" s="20"/>
      <c r="M5457" s="20"/>
      <c r="N5457" s="20"/>
      <c r="O5457" s="21"/>
      <c r="P5457" s="21"/>
      <c r="Q5457" s="28"/>
      <c r="R5457" s="21"/>
      <c r="S5457" s="20"/>
      <c r="T5457" s="21"/>
      <c r="U5457" s="21"/>
      <c r="V5457" s="46"/>
      <c r="Z5457" s="22"/>
      <c r="AA5457" s="22"/>
      <c r="AB5457" s="22"/>
      <c r="AC5457" s="22"/>
      <c r="AD5457" s="22"/>
      <c r="AE5457" s="22"/>
      <c r="AF5457" s="22"/>
      <c r="AG5457" s="20"/>
      <c r="AH5457" s="22"/>
      <c r="AI5457" s="22"/>
      <c r="AJ5457" s="22"/>
      <c r="AK5457" s="22"/>
      <c r="AM5457" s="22"/>
      <c r="AN5457" s="22"/>
      <c r="AO5457" s="22"/>
    </row>
    <row r="5458" spans="2:41" x14ac:dyDescent="0.15">
      <c r="B5458" s="20"/>
      <c r="C5458" s="20"/>
      <c r="D5458" s="20"/>
      <c r="E5458" s="20"/>
      <c r="F5458" s="20"/>
      <c r="G5458" s="20"/>
      <c r="H5458" s="20"/>
      <c r="I5458" s="20"/>
      <c r="J5458" s="20"/>
      <c r="K5458" s="20"/>
      <c r="L5458" s="20"/>
      <c r="M5458" s="20"/>
      <c r="N5458" s="20"/>
      <c r="O5458" s="21"/>
      <c r="P5458" s="21"/>
      <c r="Q5458" s="28"/>
      <c r="R5458" s="21"/>
      <c r="S5458" s="20"/>
      <c r="T5458" s="21"/>
      <c r="U5458" s="21"/>
      <c r="V5458" s="46"/>
      <c r="Z5458" s="22"/>
      <c r="AA5458" s="22"/>
      <c r="AB5458" s="22"/>
      <c r="AC5458" s="22"/>
      <c r="AD5458" s="22"/>
      <c r="AE5458" s="22"/>
      <c r="AF5458" s="22"/>
      <c r="AG5458" s="20"/>
      <c r="AH5458" s="22"/>
      <c r="AI5458" s="22"/>
      <c r="AJ5458" s="22"/>
      <c r="AK5458" s="22"/>
      <c r="AM5458" s="22"/>
      <c r="AN5458" s="22"/>
      <c r="AO5458" s="22"/>
    </row>
    <row r="5459" spans="2:41" x14ac:dyDescent="0.15">
      <c r="B5459" s="20"/>
      <c r="C5459" s="20"/>
      <c r="D5459" s="20"/>
      <c r="E5459" s="20"/>
      <c r="F5459" s="20"/>
      <c r="G5459" s="20"/>
      <c r="H5459" s="20"/>
      <c r="I5459" s="20"/>
      <c r="J5459" s="20"/>
      <c r="K5459" s="20"/>
      <c r="L5459" s="20"/>
      <c r="M5459" s="20"/>
      <c r="N5459" s="20"/>
      <c r="O5459" s="21"/>
      <c r="P5459" s="21"/>
      <c r="Q5459" s="28"/>
      <c r="R5459" s="21"/>
      <c r="S5459" s="20"/>
      <c r="T5459" s="21"/>
      <c r="U5459" s="21"/>
      <c r="V5459" s="46"/>
      <c r="Z5459" s="22"/>
      <c r="AA5459" s="22"/>
      <c r="AB5459" s="22"/>
      <c r="AC5459" s="22"/>
      <c r="AD5459" s="22"/>
      <c r="AE5459" s="22"/>
      <c r="AF5459" s="22"/>
      <c r="AG5459" s="20"/>
      <c r="AH5459" s="22"/>
      <c r="AI5459" s="22"/>
      <c r="AJ5459" s="22"/>
      <c r="AK5459" s="22"/>
      <c r="AM5459" s="22"/>
      <c r="AN5459" s="22"/>
      <c r="AO5459" s="22"/>
    </row>
    <row r="5460" spans="2:41" x14ac:dyDescent="0.15">
      <c r="B5460" s="20"/>
      <c r="C5460" s="20"/>
      <c r="D5460" s="20"/>
      <c r="E5460" s="20"/>
      <c r="F5460" s="20"/>
      <c r="G5460" s="20"/>
      <c r="H5460" s="20"/>
      <c r="I5460" s="20"/>
      <c r="J5460" s="20"/>
      <c r="K5460" s="20"/>
      <c r="L5460" s="20"/>
      <c r="M5460" s="20"/>
      <c r="N5460" s="20"/>
      <c r="O5460" s="21"/>
      <c r="P5460" s="21"/>
      <c r="Q5460" s="28"/>
      <c r="R5460" s="21"/>
      <c r="S5460" s="20"/>
      <c r="T5460" s="21"/>
      <c r="U5460" s="21"/>
      <c r="V5460" s="46"/>
      <c r="Z5460" s="22"/>
      <c r="AA5460" s="22"/>
      <c r="AB5460" s="22"/>
      <c r="AC5460" s="22"/>
      <c r="AD5460" s="22"/>
      <c r="AE5460" s="22"/>
      <c r="AF5460" s="22"/>
      <c r="AG5460" s="20"/>
      <c r="AH5460" s="22"/>
      <c r="AI5460" s="22"/>
      <c r="AJ5460" s="22"/>
      <c r="AK5460" s="22"/>
      <c r="AM5460" s="22"/>
      <c r="AN5460" s="22"/>
      <c r="AO5460" s="22"/>
    </row>
    <row r="5461" spans="2:41" x14ac:dyDescent="0.15">
      <c r="B5461" s="20"/>
      <c r="C5461" s="20"/>
      <c r="D5461" s="20"/>
      <c r="E5461" s="20"/>
      <c r="F5461" s="20"/>
      <c r="G5461" s="20"/>
      <c r="H5461" s="20"/>
      <c r="I5461" s="20"/>
      <c r="J5461" s="20"/>
      <c r="K5461" s="20"/>
      <c r="L5461" s="20"/>
      <c r="M5461" s="20"/>
      <c r="N5461" s="20"/>
      <c r="O5461" s="21"/>
      <c r="P5461" s="21"/>
      <c r="Q5461" s="28"/>
      <c r="R5461" s="21"/>
      <c r="S5461" s="20"/>
      <c r="T5461" s="21"/>
      <c r="U5461" s="21"/>
      <c r="V5461" s="46"/>
      <c r="Z5461" s="22"/>
      <c r="AA5461" s="22"/>
      <c r="AB5461" s="22"/>
      <c r="AC5461" s="22"/>
      <c r="AD5461" s="22"/>
      <c r="AE5461" s="22"/>
      <c r="AF5461" s="22"/>
      <c r="AG5461" s="20"/>
      <c r="AH5461" s="22"/>
      <c r="AI5461" s="22"/>
      <c r="AJ5461" s="22"/>
      <c r="AK5461" s="22"/>
      <c r="AM5461" s="22"/>
      <c r="AN5461" s="22"/>
      <c r="AO5461" s="22"/>
    </row>
    <row r="5462" spans="2:41" x14ac:dyDescent="0.15">
      <c r="B5462" s="20"/>
      <c r="C5462" s="20"/>
      <c r="D5462" s="20"/>
      <c r="E5462" s="20"/>
      <c r="F5462" s="20"/>
      <c r="G5462" s="20"/>
      <c r="H5462" s="20"/>
      <c r="I5462" s="20"/>
      <c r="J5462" s="20"/>
      <c r="K5462" s="20"/>
      <c r="L5462" s="20"/>
      <c r="M5462" s="20"/>
      <c r="N5462" s="20"/>
      <c r="O5462" s="21"/>
      <c r="P5462" s="21"/>
      <c r="Q5462" s="28"/>
      <c r="R5462" s="21"/>
      <c r="S5462" s="20"/>
      <c r="T5462" s="21"/>
      <c r="U5462" s="21"/>
      <c r="V5462" s="46"/>
      <c r="Z5462" s="22"/>
      <c r="AA5462" s="22"/>
      <c r="AB5462" s="22"/>
      <c r="AC5462" s="22"/>
      <c r="AD5462" s="22"/>
      <c r="AE5462" s="22"/>
      <c r="AF5462" s="22"/>
      <c r="AG5462" s="20"/>
      <c r="AH5462" s="22"/>
      <c r="AI5462" s="22"/>
      <c r="AJ5462" s="22"/>
      <c r="AK5462" s="22"/>
      <c r="AM5462" s="22"/>
      <c r="AN5462" s="22"/>
      <c r="AO5462" s="22"/>
    </row>
    <row r="5463" spans="2:41" x14ac:dyDescent="0.15">
      <c r="B5463" s="20"/>
      <c r="C5463" s="20"/>
      <c r="D5463" s="20"/>
      <c r="E5463" s="20"/>
      <c r="F5463" s="20"/>
      <c r="G5463" s="20"/>
      <c r="H5463" s="20"/>
      <c r="I5463" s="20"/>
      <c r="J5463" s="20"/>
      <c r="K5463" s="20"/>
      <c r="L5463" s="20"/>
      <c r="M5463" s="20"/>
      <c r="N5463" s="20"/>
      <c r="O5463" s="21"/>
      <c r="P5463" s="21"/>
      <c r="Q5463" s="28"/>
      <c r="R5463" s="21"/>
      <c r="S5463" s="20"/>
      <c r="T5463" s="21"/>
      <c r="U5463" s="21"/>
      <c r="V5463" s="46"/>
      <c r="Z5463" s="22"/>
      <c r="AA5463" s="22"/>
      <c r="AB5463" s="22"/>
      <c r="AC5463" s="22"/>
      <c r="AD5463" s="22"/>
      <c r="AE5463" s="22"/>
      <c r="AF5463" s="22"/>
      <c r="AG5463" s="20"/>
      <c r="AH5463" s="22"/>
      <c r="AI5463" s="22"/>
      <c r="AJ5463" s="22"/>
      <c r="AK5463" s="22"/>
      <c r="AM5463" s="22"/>
      <c r="AN5463" s="22"/>
      <c r="AO5463" s="22"/>
    </row>
    <row r="5464" spans="2:41" x14ac:dyDescent="0.15">
      <c r="B5464" s="20"/>
      <c r="C5464" s="20"/>
      <c r="D5464" s="20"/>
      <c r="E5464" s="20"/>
      <c r="F5464" s="20"/>
      <c r="G5464" s="20"/>
      <c r="H5464" s="20"/>
      <c r="I5464" s="20"/>
      <c r="J5464" s="20"/>
      <c r="K5464" s="20"/>
      <c r="L5464" s="20"/>
      <c r="M5464" s="20"/>
      <c r="N5464" s="20"/>
      <c r="O5464" s="21"/>
      <c r="P5464" s="21"/>
      <c r="Q5464" s="28"/>
      <c r="R5464" s="21"/>
      <c r="S5464" s="20"/>
      <c r="T5464" s="21"/>
      <c r="U5464" s="21"/>
      <c r="V5464" s="46"/>
      <c r="Z5464" s="22"/>
      <c r="AA5464" s="22"/>
      <c r="AB5464" s="22"/>
      <c r="AC5464" s="22"/>
      <c r="AD5464" s="22"/>
      <c r="AE5464" s="22"/>
      <c r="AF5464" s="22"/>
      <c r="AG5464" s="20"/>
      <c r="AH5464" s="22"/>
      <c r="AI5464" s="22"/>
      <c r="AJ5464" s="22"/>
      <c r="AK5464" s="22"/>
      <c r="AM5464" s="22"/>
      <c r="AN5464" s="22"/>
      <c r="AO5464" s="22"/>
    </row>
    <row r="5465" spans="2:41" x14ac:dyDescent="0.15">
      <c r="B5465" s="20"/>
      <c r="C5465" s="20"/>
      <c r="D5465" s="20"/>
      <c r="E5465" s="20"/>
      <c r="F5465" s="20"/>
      <c r="G5465" s="20"/>
      <c r="H5465" s="20"/>
      <c r="I5465" s="20"/>
      <c r="J5465" s="20"/>
      <c r="K5465" s="20"/>
      <c r="L5465" s="20"/>
      <c r="M5465" s="20"/>
      <c r="N5465" s="20"/>
      <c r="O5465" s="21"/>
      <c r="P5465" s="21"/>
      <c r="Q5465" s="28"/>
      <c r="R5465" s="21"/>
      <c r="S5465" s="20"/>
      <c r="T5465" s="21"/>
      <c r="U5465" s="21"/>
      <c r="V5465" s="46"/>
      <c r="Z5465" s="22"/>
      <c r="AA5465" s="22"/>
      <c r="AB5465" s="22"/>
      <c r="AC5465" s="22"/>
      <c r="AD5465" s="22"/>
      <c r="AE5465" s="22"/>
      <c r="AF5465" s="22"/>
      <c r="AG5465" s="20"/>
      <c r="AH5465" s="22"/>
      <c r="AI5465" s="22"/>
      <c r="AJ5465" s="22"/>
      <c r="AK5465" s="22"/>
      <c r="AM5465" s="22"/>
      <c r="AN5465" s="22"/>
      <c r="AO5465" s="22"/>
    </row>
    <row r="5466" spans="2:41" x14ac:dyDescent="0.15">
      <c r="B5466" s="20"/>
      <c r="C5466" s="20"/>
      <c r="D5466" s="20"/>
      <c r="E5466" s="20"/>
      <c r="F5466" s="20"/>
      <c r="G5466" s="20"/>
      <c r="H5466" s="20"/>
      <c r="I5466" s="20"/>
      <c r="J5466" s="20"/>
      <c r="K5466" s="20"/>
      <c r="L5466" s="20"/>
      <c r="M5466" s="20"/>
      <c r="N5466" s="20"/>
      <c r="O5466" s="21"/>
      <c r="P5466" s="21"/>
      <c r="Q5466" s="28"/>
      <c r="R5466" s="21"/>
      <c r="S5466" s="20"/>
      <c r="T5466" s="21"/>
      <c r="U5466" s="21"/>
      <c r="V5466" s="46"/>
      <c r="Z5466" s="22"/>
      <c r="AA5466" s="22"/>
      <c r="AB5466" s="22"/>
      <c r="AC5466" s="22"/>
      <c r="AD5466" s="22"/>
      <c r="AE5466" s="22"/>
      <c r="AF5466" s="22"/>
      <c r="AG5466" s="20"/>
      <c r="AH5466" s="22"/>
      <c r="AI5466" s="22"/>
      <c r="AJ5466" s="22"/>
      <c r="AK5466" s="22"/>
      <c r="AM5466" s="22"/>
      <c r="AN5466" s="22"/>
      <c r="AO5466" s="22"/>
    </row>
    <row r="5467" spans="2:41" x14ac:dyDescent="0.15">
      <c r="B5467" s="20"/>
      <c r="C5467" s="20"/>
      <c r="D5467" s="20"/>
      <c r="E5467" s="20"/>
      <c r="F5467" s="20"/>
      <c r="G5467" s="20"/>
      <c r="H5467" s="20"/>
      <c r="I5467" s="20"/>
      <c r="J5467" s="20"/>
      <c r="K5467" s="20"/>
      <c r="L5467" s="20"/>
      <c r="M5467" s="20"/>
      <c r="N5467" s="20"/>
      <c r="O5467" s="21"/>
      <c r="P5467" s="21"/>
      <c r="Q5467" s="28"/>
      <c r="R5467" s="21"/>
      <c r="S5467" s="20"/>
      <c r="T5467" s="21"/>
      <c r="U5467" s="21"/>
      <c r="V5467" s="46"/>
      <c r="Z5467" s="22"/>
      <c r="AA5467" s="22"/>
      <c r="AB5467" s="22"/>
      <c r="AC5467" s="22"/>
      <c r="AD5467" s="22"/>
      <c r="AE5467" s="22"/>
      <c r="AF5467" s="22"/>
      <c r="AG5467" s="20"/>
      <c r="AH5467" s="22"/>
      <c r="AI5467" s="22"/>
      <c r="AJ5467" s="22"/>
      <c r="AK5467" s="22"/>
      <c r="AM5467" s="22"/>
      <c r="AN5467" s="22"/>
      <c r="AO5467" s="22"/>
    </row>
    <row r="5468" spans="2:41" x14ac:dyDescent="0.15">
      <c r="B5468" s="20"/>
      <c r="C5468" s="20"/>
      <c r="D5468" s="20"/>
      <c r="E5468" s="20"/>
      <c r="F5468" s="20"/>
      <c r="G5468" s="20"/>
      <c r="H5468" s="20"/>
      <c r="I5468" s="20"/>
      <c r="J5468" s="20"/>
      <c r="K5468" s="20"/>
      <c r="L5468" s="20"/>
      <c r="M5468" s="20"/>
      <c r="N5468" s="20"/>
      <c r="O5468" s="21"/>
      <c r="P5468" s="21"/>
      <c r="Q5468" s="28"/>
      <c r="R5468" s="21"/>
      <c r="S5468" s="20"/>
      <c r="T5468" s="21"/>
      <c r="U5468" s="21"/>
      <c r="V5468" s="46"/>
      <c r="Z5468" s="22"/>
      <c r="AA5468" s="22"/>
      <c r="AB5468" s="22"/>
      <c r="AC5468" s="22"/>
      <c r="AD5468" s="22"/>
      <c r="AE5468" s="22"/>
      <c r="AF5468" s="22"/>
      <c r="AG5468" s="20"/>
      <c r="AH5468" s="22"/>
      <c r="AI5468" s="22"/>
      <c r="AJ5468" s="22"/>
      <c r="AK5468" s="22"/>
      <c r="AM5468" s="22"/>
      <c r="AN5468" s="22"/>
      <c r="AO5468" s="22"/>
    </row>
    <row r="5469" spans="2:41" x14ac:dyDescent="0.15">
      <c r="B5469" s="20"/>
      <c r="C5469" s="20"/>
      <c r="D5469" s="20"/>
      <c r="E5469" s="20"/>
      <c r="F5469" s="20"/>
      <c r="G5469" s="20"/>
      <c r="H5469" s="20"/>
      <c r="I5469" s="20"/>
      <c r="J5469" s="20"/>
      <c r="K5469" s="20"/>
      <c r="L5469" s="20"/>
      <c r="M5469" s="20"/>
      <c r="N5469" s="20"/>
      <c r="O5469" s="21"/>
      <c r="P5469" s="21"/>
      <c r="Q5469" s="28"/>
      <c r="R5469" s="21"/>
      <c r="S5469" s="20"/>
      <c r="T5469" s="21"/>
      <c r="U5469" s="21"/>
      <c r="V5469" s="46"/>
      <c r="Z5469" s="22"/>
      <c r="AA5469" s="22"/>
      <c r="AB5469" s="22"/>
      <c r="AC5469" s="22"/>
      <c r="AD5469" s="22"/>
      <c r="AE5469" s="22"/>
      <c r="AF5469" s="22"/>
      <c r="AG5469" s="20"/>
      <c r="AH5469" s="22"/>
      <c r="AI5469" s="22"/>
      <c r="AJ5469" s="22"/>
      <c r="AK5469" s="22"/>
      <c r="AM5469" s="22"/>
      <c r="AN5469" s="22"/>
      <c r="AO5469" s="22"/>
    </row>
    <row r="5470" spans="2:41" x14ac:dyDescent="0.15">
      <c r="B5470" s="20"/>
      <c r="C5470" s="20"/>
      <c r="D5470" s="20"/>
      <c r="E5470" s="20"/>
      <c r="F5470" s="20"/>
      <c r="G5470" s="20"/>
      <c r="H5470" s="20"/>
      <c r="I5470" s="20"/>
      <c r="J5470" s="20"/>
      <c r="K5470" s="20"/>
      <c r="L5470" s="20"/>
      <c r="M5470" s="20"/>
      <c r="N5470" s="20"/>
      <c r="O5470" s="21"/>
      <c r="P5470" s="21"/>
      <c r="Q5470" s="28"/>
      <c r="R5470" s="21"/>
      <c r="S5470" s="20"/>
      <c r="T5470" s="21"/>
      <c r="U5470" s="21"/>
      <c r="V5470" s="46"/>
      <c r="Z5470" s="22"/>
      <c r="AA5470" s="22"/>
      <c r="AB5470" s="22"/>
      <c r="AC5470" s="22"/>
      <c r="AD5470" s="22"/>
      <c r="AE5470" s="22"/>
      <c r="AF5470" s="22"/>
      <c r="AG5470" s="20"/>
      <c r="AH5470" s="22"/>
      <c r="AI5470" s="22"/>
      <c r="AJ5470" s="22"/>
      <c r="AK5470" s="22"/>
      <c r="AM5470" s="22"/>
      <c r="AN5470" s="22"/>
      <c r="AO5470" s="22"/>
    </row>
    <row r="5471" spans="2:41" x14ac:dyDescent="0.15">
      <c r="B5471" s="20"/>
      <c r="C5471" s="20"/>
      <c r="D5471" s="20"/>
      <c r="E5471" s="20"/>
      <c r="F5471" s="20"/>
      <c r="G5471" s="20"/>
      <c r="H5471" s="20"/>
      <c r="I5471" s="20"/>
      <c r="J5471" s="20"/>
      <c r="K5471" s="20"/>
      <c r="L5471" s="20"/>
      <c r="M5471" s="20"/>
      <c r="N5471" s="20"/>
      <c r="O5471" s="21"/>
      <c r="P5471" s="21"/>
      <c r="Q5471" s="28"/>
      <c r="R5471" s="21"/>
      <c r="S5471" s="20"/>
      <c r="T5471" s="21"/>
      <c r="U5471" s="21"/>
      <c r="V5471" s="46"/>
      <c r="Z5471" s="22"/>
      <c r="AA5471" s="22"/>
      <c r="AB5471" s="22"/>
      <c r="AC5471" s="22"/>
      <c r="AD5471" s="22"/>
      <c r="AE5471" s="22"/>
      <c r="AF5471" s="22"/>
      <c r="AG5471" s="20"/>
      <c r="AH5471" s="22"/>
      <c r="AI5471" s="22"/>
      <c r="AJ5471" s="22"/>
      <c r="AK5471" s="22"/>
      <c r="AM5471" s="22"/>
      <c r="AN5471" s="22"/>
      <c r="AO5471" s="22"/>
    </row>
    <row r="5472" spans="2:41" x14ac:dyDescent="0.15">
      <c r="B5472" s="20"/>
      <c r="C5472" s="20"/>
      <c r="D5472" s="20"/>
      <c r="E5472" s="20"/>
      <c r="F5472" s="20"/>
      <c r="G5472" s="20"/>
      <c r="H5472" s="20"/>
      <c r="I5472" s="20"/>
      <c r="J5472" s="20"/>
      <c r="K5472" s="20"/>
      <c r="L5472" s="20"/>
      <c r="M5472" s="20"/>
      <c r="N5472" s="20"/>
      <c r="O5472" s="21"/>
      <c r="P5472" s="21"/>
      <c r="Q5472" s="28"/>
      <c r="R5472" s="21"/>
      <c r="S5472" s="20"/>
      <c r="T5472" s="21"/>
      <c r="U5472" s="21"/>
      <c r="V5472" s="46"/>
      <c r="Z5472" s="22"/>
      <c r="AA5472" s="22"/>
      <c r="AB5472" s="22"/>
      <c r="AC5472" s="22"/>
      <c r="AD5472" s="22"/>
      <c r="AE5472" s="22"/>
      <c r="AF5472" s="22"/>
      <c r="AG5472" s="20"/>
      <c r="AH5472" s="22"/>
      <c r="AI5472" s="22"/>
      <c r="AJ5472" s="22"/>
      <c r="AK5472" s="22"/>
      <c r="AM5472" s="22"/>
      <c r="AN5472" s="22"/>
      <c r="AO5472" s="22"/>
    </row>
    <row r="5473" spans="2:41" x14ac:dyDescent="0.15">
      <c r="B5473" s="20"/>
      <c r="C5473" s="20"/>
      <c r="D5473" s="20"/>
      <c r="E5473" s="20"/>
      <c r="F5473" s="20"/>
      <c r="G5473" s="20"/>
      <c r="H5473" s="20"/>
      <c r="I5473" s="20"/>
      <c r="J5473" s="20"/>
      <c r="K5473" s="20"/>
      <c r="L5473" s="20"/>
      <c r="M5473" s="20"/>
      <c r="N5473" s="20"/>
      <c r="O5473" s="21"/>
      <c r="P5473" s="21"/>
      <c r="Q5473" s="28"/>
      <c r="R5473" s="21"/>
      <c r="S5473" s="20"/>
      <c r="T5473" s="21"/>
      <c r="U5473" s="21"/>
      <c r="V5473" s="46"/>
      <c r="Z5473" s="22"/>
      <c r="AA5473" s="22"/>
      <c r="AB5473" s="22"/>
      <c r="AC5473" s="22"/>
      <c r="AD5473" s="22"/>
      <c r="AE5473" s="22"/>
      <c r="AF5473" s="22"/>
      <c r="AG5473" s="20"/>
      <c r="AH5473" s="22"/>
      <c r="AI5473" s="22"/>
      <c r="AJ5473" s="22"/>
      <c r="AK5473" s="22"/>
      <c r="AM5473" s="22"/>
      <c r="AN5473" s="22"/>
      <c r="AO5473" s="22"/>
    </row>
    <row r="5474" spans="2:41" x14ac:dyDescent="0.15">
      <c r="B5474" s="20"/>
      <c r="C5474" s="20"/>
      <c r="D5474" s="20"/>
      <c r="E5474" s="20"/>
      <c r="F5474" s="20"/>
      <c r="G5474" s="20"/>
      <c r="H5474" s="20"/>
      <c r="I5474" s="20"/>
      <c r="J5474" s="20"/>
      <c r="K5474" s="20"/>
      <c r="L5474" s="20"/>
      <c r="M5474" s="20"/>
      <c r="N5474" s="20"/>
      <c r="O5474" s="21"/>
      <c r="P5474" s="21"/>
      <c r="Q5474" s="28"/>
      <c r="R5474" s="21"/>
      <c r="S5474" s="20"/>
      <c r="T5474" s="21"/>
      <c r="U5474" s="21"/>
      <c r="V5474" s="46"/>
      <c r="Z5474" s="22"/>
      <c r="AA5474" s="22"/>
      <c r="AB5474" s="22"/>
      <c r="AC5474" s="22"/>
      <c r="AD5474" s="22"/>
      <c r="AE5474" s="22"/>
      <c r="AF5474" s="22"/>
      <c r="AG5474" s="20"/>
      <c r="AH5474" s="22"/>
      <c r="AI5474" s="22"/>
      <c r="AJ5474" s="22"/>
      <c r="AK5474" s="22"/>
      <c r="AM5474" s="22"/>
      <c r="AN5474" s="22"/>
      <c r="AO5474" s="22"/>
    </row>
    <row r="5475" spans="2:41" x14ac:dyDescent="0.15">
      <c r="B5475" s="20"/>
      <c r="C5475" s="20"/>
      <c r="D5475" s="20"/>
      <c r="E5475" s="20"/>
      <c r="F5475" s="20"/>
      <c r="G5475" s="20"/>
      <c r="H5475" s="20"/>
      <c r="I5475" s="20"/>
      <c r="J5475" s="20"/>
      <c r="K5475" s="20"/>
      <c r="L5475" s="20"/>
      <c r="M5475" s="20"/>
      <c r="N5475" s="20"/>
      <c r="O5475" s="21"/>
      <c r="P5475" s="21"/>
      <c r="Q5475" s="28"/>
      <c r="R5475" s="21"/>
      <c r="S5475" s="20"/>
      <c r="T5475" s="21"/>
      <c r="U5475" s="21"/>
      <c r="V5475" s="46"/>
      <c r="Z5475" s="22"/>
      <c r="AA5475" s="22"/>
      <c r="AB5475" s="22"/>
      <c r="AC5475" s="22"/>
      <c r="AD5475" s="22"/>
      <c r="AE5475" s="22"/>
      <c r="AF5475" s="22"/>
      <c r="AG5475" s="20"/>
      <c r="AH5475" s="22"/>
      <c r="AI5475" s="22"/>
      <c r="AJ5475" s="22"/>
      <c r="AK5475" s="22"/>
      <c r="AM5475" s="22"/>
      <c r="AN5475" s="22"/>
      <c r="AO5475" s="22"/>
    </row>
    <row r="5476" spans="2:41" x14ac:dyDescent="0.15">
      <c r="B5476" s="20"/>
      <c r="C5476" s="20"/>
      <c r="D5476" s="20"/>
      <c r="E5476" s="20"/>
      <c r="F5476" s="20"/>
      <c r="G5476" s="20"/>
      <c r="H5476" s="20"/>
      <c r="I5476" s="20"/>
      <c r="J5476" s="20"/>
      <c r="K5476" s="20"/>
      <c r="L5476" s="20"/>
      <c r="M5476" s="20"/>
      <c r="N5476" s="20"/>
      <c r="O5476" s="21"/>
      <c r="P5476" s="21"/>
      <c r="Q5476" s="28"/>
      <c r="R5476" s="21"/>
      <c r="S5476" s="20"/>
      <c r="T5476" s="21"/>
      <c r="U5476" s="21"/>
      <c r="V5476" s="46"/>
      <c r="Z5476" s="22"/>
      <c r="AA5476" s="22"/>
      <c r="AB5476" s="22"/>
      <c r="AC5476" s="22"/>
      <c r="AD5476" s="22"/>
      <c r="AE5476" s="22"/>
      <c r="AF5476" s="22"/>
      <c r="AG5476" s="20"/>
      <c r="AH5476" s="22"/>
      <c r="AI5476" s="22"/>
      <c r="AJ5476" s="22"/>
      <c r="AK5476" s="22"/>
      <c r="AM5476" s="22"/>
      <c r="AN5476" s="22"/>
      <c r="AO5476" s="22"/>
    </row>
    <row r="5477" spans="2:41" x14ac:dyDescent="0.15">
      <c r="B5477" s="20"/>
      <c r="C5477" s="20"/>
      <c r="D5477" s="20"/>
      <c r="E5477" s="20"/>
      <c r="F5477" s="20"/>
      <c r="G5477" s="20"/>
      <c r="H5477" s="20"/>
      <c r="I5477" s="20"/>
      <c r="J5477" s="20"/>
      <c r="K5477" s="20"/>
      <c r="L5477" s="20"/>
      <c r="M5477" s="20"/>
      <c r="N5477" s="20"/>
      <c r="O5477" s="21"/>
      <c r="P5477" s="21"/>
      <c r="Q5477" s="28"/>
      <c r="R5477" s="21"/>
      <c r="S5477" s="20"/>
      <c r="T5477" s="21"/>
      <c r="U5477" s="21"/>
      <c r="V5477" s="46"/>
      <c r="Z5477" s="22"/>
      <c r="AA5477" s="22"/>
      <c r="AB5477" s="22"/>
      <c r="AC5477" s="22"/>
      <c r="AD5477" s="22"/>
      <c r="AE5477" s="22"/>
      <c r="AF5477" s="22"/>
      <c r="AG5477" s="20"/>
      <c r="AH5477" s="22"/>
      <c r="AI5477" s="22"/>
      <c r="AJ5477" s="22"/>
      <c r="AK5477" s="22"/>
      <c r="AM5477" s="22"/>
      <c r="AN5477" s="22"/>
      <c r="AO5477" s="22"/>
    </row>
    <row r="5478" spans="2:41" x14ac:dyDescent="0.15">
      <c r="B5478" s="20"/>
      <c r="C5478" s="20"/>
      <c r="D5478" s="20"/>
      <c r="E5478" s="20"/>
      <c r="F5478" s="20"/>
      <c r="G5478" s="20"/>
      <c r="H5478" s="20"/>
      <c r="I5478" s="20"/>
      <c r="J5478" s="20"/>
      <c r="K5478" s="20"/>
      <c r="L5478" s="20"/>
      <c r="M5478" s="20"/>
      <c r="N5478" s="20"/>
      <c r="O5478" s="21"/>
      <c r="P5478" s="21"/>
      <c r="Q5478" s="28"/>
      <c r="R5478" s="21"/>
      <c r="S5478" s="20"/>
      <c r="T5478" s="21"/>
      <c r="U5478" s="21"/>
      <c r="V5478" s="46"/>
      <c r="Z5478" s="22"/>
      <c r="AA5478" s="22"/>
      <c r="AB5478" s="22"/>
      <c r="AC5478" s="22"/>
      <c r="AD5478" s="22"/>
      <c r="AE5478" s="22"/>
      <c r="AF5478" s="22"/>
      <c r="AG5478" s="20"/>
      <c r="AH5478" s="22"/>
      <c r="AI5478" s="22"/>
      <c r="AJ5478" s="22"/>
      <c r="AK5478" s="22"/>
      <c r="AM5478" s="22"/>
      <c r="AN5478" s="22"/>
      <c r="AO5478" s="22"/>
    </row>
    <row r="5479" spans="2:41" x14ac:dyDescent="0.15">
      <c r="B5479" s="20"/>
      <c r="C5479" s="20"/>
      <c r="D5479" s="20"/>
      <c r="E5479" s="20"/>
      <c r="F5479" s="20"/>
      <c r="G5479" s="20"/>
      <c r="H5479" s="20"/>
      <c r="I5479" s="20"/>
      <c r="J5479" s="20"/>
      <c r="K5479" s="20"/>
      <c r="L5479" s="20"/>
      <c r="M5479" s="20"/>
      <c r="N5479" s="20"/>
      <c r="O5479" s="21"/>
      <c r="P5479" s="21"/>
      <c r="Q5479" s="28"/>
      <c r="R5479" s="21"/>
      <c r="S5479" s="20"/>
      <c r="T5479" s="21"/>
      <c r="U5479" s="21"/>
      <c r="V5479" s="46"/>
      <c r="Z5479" s="22"/>
      <c r="AA5479" s="22"/>
      <c r="AB5479" s="22"/>
      <c r="AC5479" s="22"/>
      <c r="AD5479" s="22"/>
      <c r="AE5479" s="22"/>
      <c r="AF5479" s="22"/>
      <c r="AG5479" s="20"/>
      <c r="AH5479" s="22"/>
      <c r="AI5479" s="22"/>
      <c r="AJ5479" s="22"/>
      <c r="AK5479" s="22"/>
      <c r="AM5479" s="22"/>
      <c r="AN5479" s="22"/>
      <c r="AO5479" s="22"/>
    </row>
    <row r="5480" spans="2:41" x14ac:dyDescent="0.15">
      <c r="B5480" s="20"/>
      <c r="C5480" s="20"/>
      <c r="D5480" s="20"/>
      <c r="E5480" s="20"/>
      <c r="F5480" s="20"/>
      <c r="G5480" s="20"/>
      <c r="H5480" s="20"/>
      <c r="I5480" s="20"/>
      <c r="J5480" s="20"/>
      <c r="K5480" s="20"/>
      <c r="L5480" s="20"/>
      <c r="M5480" s="20"/>
      <c r="N5480" s="20"/>
      <c r="O5480" s="21"/>
      <c r="P5480" s="21"/>
      <c r="Q5480" s="28"/>
      <c r="R5480" s="21"/>
      <c r="S5480" s="20"/>
      <c r="T5480" s="21"/>
      <c r="U5480" s="21"/>
      <c r="V5480" s="46"/>
      <c r="Z5480" s="22"/>
      <c r="AA5480" s="22"/>
      <c r="AB5480" s="22"/>
      <c r="AC5480" s="22"/>
      <c r="AD5480" s="22"/>
      <c r="AE5480" s="22"/>
      <c r="AF5480" s="22"/>
      <c r="AG5480" s="20"/>
      <c r="AH5480" s="22"/>
      <c r="AI5480" s="22"/>
      <c r="AJ5480" s="22"/>
      <c r="AK5480" s="22"/>
      <c r="AM5480" s="22"/>
      <c r="AN5480" s="22"/>
      <c r="AO5480" s="22"/>
    </row>
    <row r="5481" spans="2:41" x14ac:dyDescent="0.15">
      <c r="B5481" s="20"/>
      <c r="C5481" s="20"/>
      <c r="D5481" s="20"/>
      <c r="E5481" s="20"/>
      <c r="F5481" s="20"/>
      <c r="G5481" s="20"/>
      <c r="H5481" s="20"/>
      <c r="I5481" s="20"/>
      <c r="J5481" s="20"/>
      <c r="K5481" s="20"/>
      <c r="L5481" s="20"/>
      <c r="M5481" s="20"/>
      <c r="N5481" s="20"/>
      <c r="O5481" s="21"/>
      <c r="P5481" s="21"/>
      <c r="Q5481" s="28"/>
      <c r="R5481" s="21"/>
      <c r="S5481" s="20"/>
      <c r="T5481" s="21"/>
      <c r="U5481" s="21"/>
      <c r="V5481" s="46"/>
      <c r="Z5481" s="22"/>
      <c r="AA5481" s="22"/>
      <c r="AB5481" s="22"/>
      <c r="AC5481" s="22"/>
      <c r="AD5481" s="22"/>
      <c r="AE5481" s="22"/>
      <c r="AF5481" s="22"/>
      <c r="AG5481" s="20"/>
      <c r="AH5481" s="22"/>
      <c r="AI5481" s="22"/>
      <c r="AJ5481" s="22"/>
      <c r="AK5481" s="22"/>
      <c r="AM5481" s="22"/>
      <c r="AN5481" s="22"/>
      <c r="AO5481" s="22"/>
    </row>
    <row r="5482" spans="2:41" x14ac:dyDescent="0.15">
      <c r="B5482" s="20"/>
      <c r="C5482" s="20"/>
      <c r="D5482" s="20"/>
      <c r="E5482" s="20"/>
      <c r="F5482" s="20"/>
      <c r="G5482" s="20"/>
      <c r="H5482" s="20"/>
      <c r="I5482" s="20"/>
      <c r="J5482" s="20"/>
      <c r="K5482" s="20"/>
      <c r="L5482" s="20"/>
      <c r="M5482" s="20"/>
      <c r="N5482" s="20"/>
      <c r="O5482" s="21"/>
      <c r="P5482" s="21"/>
      <c r="Q5482" s="28"/>
      <c r="R5482" s="21"/>
      <c r="S5482" s="20"/>
      <c r="T5482" s="21"/>
      <c r="U5482" s="21"/>
      <c r="V5482" s="46"/>
      <c r="Z5482" s="22"/>
      <c r="AA5482" s="22"/>
      <c r="AB5482" s="22"/>
      <c r="AC5482" s="22"/>
      <c r="AD5482" s="22"/>
      <c r="AE5482" s="22"/>
      <c r="AF5482" s="22"/>
      <c r="AG5482" s="20"/>
      <c r="AH5482" s="22"/>
      <c r="AI5482" s="22"/>
      <c r="AJ5482" s="22"/>
      <c r="AK5482" s="22"/>
      <c r="AM5482" s="22"/>
      <c r="AN5482" s="22"/>
      <c r="AO5482" s="22"/>
    </row>
    <row r="5483" spans="2:41" x14ac:dyDescent="0.15">
      <c r="B5483" s="20"/>
      <c r="C5483" s="20"/>
      <c r="D5483" s="20"/>
      <c r="E5483" s="20"/>
      <c r="F5483" s="20"/>
      <c r="G5483" s="20"/>
      <c r="H5483" s="20"/>
      <c r="I5483" s="20"/>
      <c r="J5483" s="20"/>
      <c r="K5483" s="20"/>
      <c r="L5483" s="20"/>
      <c r="M5483" s="20"/>
      <c r="N5483" s="20"/>
      <c r="O5483" s="21"/>
      <c r="P5483" s="21"/>
      <c r="Q5483" s="28"/>
      <c r="R5483" s="21"/>
      <c r="S5483" s="20"/>
      <c r="T5483" s="21"/>
      <c r="U5483" s="21"/>
      <c r="V5483" s="46"/>
      <c r="Z5483" s="22"/>
      <c r="AA5483" s="22"/>
      <c r="AB5483" s="22"/>
      <c r="AC5483" s="22"/>
      <c r="AD5483" s="22"/>
      <c r="AE5483" s="22"/>
      <c r="AF5483" s="22"/>
      <c r="AG5483" s="20"/>
      <c r="AH5483" s="22"/>
      <c r="AI5483" s="22"/>
      <c r="AJ5483" s="22"/>
      <c r="AK5483" s="22"/>
      <c r="AM5483" s="22"/>
      <c r="AN5483" s="22"/>
      <c r="AO5483" s="22"/>
    </row>
    <row r="5484" spans="2:41" x14ac:dyDescent="0.15">
      <c r="B5484" s="20"/>
      <c r="C5484" s="20"/>
      <c r="D5484" s="20"/>
      <c r="E5484" s="20"/>
      <c r="F5484" s="20"/>
      <c r="G5484" s="20"/>
      <c r="H5484" s="20"/>
      <c r="I5484" s="20"/>
      <c r="J5484" s="20"/>
      <c r="K5484" s="20"/>
      <c r="L5484" s="20"/>
      <c r="M5484" s="20"/>
      <c r="N5484" s="20"/>
      <c r="O5484" s="21"/>
      <c r="P5484" s="21"/>
      <c r="Q5484" s="28"/>
      <c r="R5484" s="21"/>
      <c r="S5484" s="20"/>
      <c r="T5484" s="21"/>
      <c r="U5484" s="21"/>
      <c r="V5484" s="46"/>
      <c r="Z5484" s="22"/>
      <c r="AA5484" s="22"/>
      <c r="AB5484" s="22"/>
      <c r="AC5484" s="22"/>
      <c r="AD5484" s="22"/>
      <c r="AE5484" s="22"/>
      <c r="AF5484" s="22"/>
      <c r="AG5484" s="20"/>
      <c r="AH5484" s="22"/>
      <c r="AI5484" s="22"/>
      <c r="AJ5484" s="22"/>
      <c r="AK5484" s="22"/>
      <c r="AM5484" s="22"/>
      <c r="AN5484" s="22"/>
      <c r="AO5484" s="22"/>
    </row>
    <row r="5485" spans="2:41" x14ac:dyDescent="0.15">
      <c r="B5485" s="20"/>
      <c r="C5485" s="20"/>
      <c r="D5485" s="20"/>
      <c r="E5485" s="20"/>
      <c r="F5485" s="20"/>
      <c r="G5485" s="20"/>
      <c r="H5485" s="20"/>
      <c r="I5485" s="20"/>
      <c r="J5485" s="20"/>
      <c r="K5485" s="20"/>
      <c r="L5485" s="20"/>
      <c r="M5485" s="20"/>
      <c r="N5485" s="20"/>
      <c r="O5485" s="21"/>
      <c r="P5485" s="21"/>
      <c r="Q5485" s="28"/>
      <c r="R5485" s="21"/>
      <c r="S5485" s="20"/>
      <c r="T5485" s="21"/>
      <c r="U5485" s="21"/>
      <c r="V5485" s="46"/>
      <c r="Z5485" s="22"/>
      <c r="AA5485" s="22"/>
      <c r="AB5485" s="22"/>
      <c r="AC5485" s="22"/>
      <c r="AD5485" s="22"/>
      <c r="AE5485" s="22"/>
      <c r="AF5485" s="22"/>
      <c r="AG5485" s="20"/>
      <c r="AH5485" s="22"/>
      <c r="AI5485" s="22"/>
      <c r="AJ5485" s="22"/>
      <c r="AK5485" s="22"/>
      <c r="AM5485" s="22"/>
      <c r="AN5485" s="22"/>
      <c r="AO5485" s="22"/>
    </row>
    <row r="5486" spans="2:41" x14ac:dyDescent="0.15">
      <c r="B5486" s="20"/>
      <c r="C5486" s="20"/>
      <c r="D5486" s="20"/>
      <c r="E5486" s="20"/>
      <c r="F5486" s="20"/>
      <c r="G5486" s="20"/>
      <c r="H5486" s="20"/>
      <c r="I5486" s="20"/>
      <c r="J5486" s="20"/>
      <c r="K5486" s="20"/>
      <c r="L5486" s="20"/>
      <c r="M5486" s="20"/>
      <c r="N5486" s="20"/>
      <c r="O5486" s="21"/>
      <c r="P5486" s="21"/>
      <c r="Q5486" s="28"/>
      <c r="R5486" s="21"/>
      <c r="S5486" s="20"/>
      <c r="T5486" s="21"/>
      <c r="U5486" s="21"/>
      <c r="V5486" s="46"/>
      <c r="Z5486" s="22"/>
      <c r="AA5486" s="22"/>
      <c r="AB5486" s="22"/>
      <c r="AC5486" s="22"/>
      <c r="AD5486" s="22"/>
      <c r="AE5486" s="22"/>
      <c r="AF5486" s="22"/>
      <c r="AG5486" s="20"/>
      <c r="AH5486" s="22"/>
      <c r="AI5486" s="22"/>
      <c r="AJ5486" s="22"/>
      <c r="AK5486" s="22"/>
      <c r="AM5486" s="22"/>
      <c r="AN5486" s="22"/>
      <c r="AO5486" s="22"/>
    </row>
    <row r="5487" spans="2:41" x14ac:dyDescent="0.15">
      <c r="B5487" s="20"/>
      <c r="C5487" s="20"/>
      <c r="D5487" s="20"/>
      <c r="E5487" s="20"/>
      <c r="F5487" s="20"/>
      <c r="G5487" s="20"/>
      <c r="H5487" s="20"/>
      <c r="I5487" s="20"/>
      <c r="J5487" s="20"/>
      <c r="K5487" s="20"/>
      <c r="L5487" s="20"/>
      <c r="M5487" s="20"/>
      <c r="N5487" s="20"/>
      <c r="O5487" s="21"/>
      <c r="P5487" s="21"/>
      <c r="Q5487" s="28"/>
      <c r="R5487" s="21"/>
      <c r="S5487" s="20"/>
      <c r="T5487" s="21"/>
      <c r="U5487" s="21"/>
      <c r="V5487" s="46"/>
      <c r="Z5487" s="22"/>
      <c r="AA5487" s="22"/>
      <c r="AB5487" s="22"/>
      <c r="AC5487" s="22"/>
      <c r="AD5487" s="22"/>
      <c r="AE5487" s="22"/>
      <c r="AF5487" s="22"/>
      <c r="AG5487" s="20"/>
      <c r="AH5487" s="22"/>
      <c r="AI5487" s="22"/>
      <c r="AJ5487" s="22"/>
      <c r="AK5487" s="22"/>
      <c r="AM5487" s="22"/>
      <c r="AN5487" s="22"/>
      <c r="AO5487" s="22"/>
    </row>
    <row r="5488" spans="2:41" x14ac:dyDescent="0.15">
      <c r="B5488" s="20"/>
      <c r="C5488" s="20"/>
      <c r="D5488" s="20"/>
      <c r="E5488" s="20"/>
      <c r="F5488" s="20"/>
      <c r="G5488" s="20"/>
      <c r="H5488" s="20"/>
      <c r="I5488" s="20"/>
      <c r="J5488" s="20"/>
      <c r="K5488" s="20"/>
      <c r="L5488" s="20"/>
      <c r="M5488" s="20"/>
      <c r="N5488" s="20"/>
      <c r="O5488" s="21"/>
      <c r="P5488" s="21"/>
      <c r="Q5488" s="28"/>
      <c r="R5488" s="21"/>
      <c r="S5488" s="20"/>
      <c r="T5488" s="21"/>
      <c r="U5488" s="21"/>
      <c r="V5488" s="46"/>
      <c r="Z5488" s="22"/>
      <c r="AA5488" s="22"/>
      <c r="AB5488" s="22"/>
      <c r="AC5488" s="22"/>
      <c r="AD5488" s="22"/>
      <c r="AE5488" s="22"/>
      <c r="AF5488" s="22"/>
      <c r="AG5488" s="20"/>
      <c r="AH5488" s="22"/>
      <c r="AI5488" s="22"/>
      <c r="AJ5488" s="22"/>
      <c r="AK5488" s="22"/>
      <c r="AM5488" s="22"/>
      <c r="AN5488" s="22"/>
      <c r="AO5488" s="22"/>
    </row>
    <row r="5489" spans="2:41" x14ac:dyDescent="0.15">
      <c r="B5489" s="20"/>
      <c r="C5489" s="20"/>
      <c r="D5489" s="20"/>
      <c r="E5489" s="20"/>
      <c r="F5489" s="20"/>
      <c r="G5489" s="20"/>
      <c r="H5489" s="20"/>
      <c r="I5489" s="20"/>
      <c r="J5489" s="20"/>
      <c r="K5489" s="20"/>
      <c r="L5489" s="20"/>
      <c r="M5489" s="20"/>
      <c r="N5489" s="20"/>
      <c r="O5489" s="21"/>
      <c r="P5489" s="21"/>
      <c r="Q5489" s="28"/>
      <c r="R5489" s="21"/>
      <c r="S5489" s="20"/>
      <c r="T5489" s="21"/>
      <c r="U5489" s="21"/>
      <c r="V5489" s="46"/>
      <c r="Z5489" s="22"/>
      <c r="AA5489" s="22"/>
      <c r="AB5489" s="22"/>
      <c r="AC5489" s="22"/>
      <c r="AD5489" s="22"/>
      <c r="AE5489" s="22"/>
      <c r="AF5489" s="22"/>
      <c r="AG5489" s="20"/>
      <c r="AH5489" s="22"/>
      <c r="AI5489" s="22"/>
      <c r="AJ5489" s="22"/>
      <c r="AK5489" s="22"/>
      <c r="AM5489" s="22"/>
      <c r="AN5489" s="22"/>
      <c r="AO5489" s="22"/>
    </row>
    <row r="5490" spans="2:41" x14ac:dyDescent="0.15">
      <c r="B5490" s="20"/>
      <c r="C5490" s="20"/>
      <c r="D5490" s="20"/>
      <c r="E5490" s="20"/>
      <c r="F5490" s="20"/>
      <c r="G5490" s="20"/>
      <c r="H5490" s="20"/>
      <c r="I5490" s="20"/>
      <c r="J5490" s="20"/>
      <c r="K5490" s="20"/>
      <c r="L5490" s="20"/>
      <c r="M5490" s="20"/>
      <c r="N5490" s="20"/>
      <c r="O5490" s="21"/>
      <c r="P5490" s="21"/>
      <c r="Q5490" s="28"/>
      <c r="R5490" s="21"/>
      <c r="S5490" s="20"/>
      <c r="T5490" s="21"/>
      <c r="U5490" s="21"/>
      <c r="V5490" s="46"/>
      <c r="Z5490" s="22"/>
      <c r="AA5490" s="22"/>
      <c r="AB5490" s="22"/>
      <c r="AC5490" s="22"/>
      <c r="AD5490" s="22"/>
      <c r="AE5490" s="22"/>
      <c r="AF5490" s="22"/>
      <c r="AG5490" s="20"/>
      <c r="AH5490" s="22"/>
      <c r="AI5490" s="22"/>
      <c r="AJ5490" s="22"/>
      <c r="AK5490" s="22"/>
      <c r="AM5490" s="22"/>
      <c r="AN5490" s="22"/>
      <c r="AO5490" s="22"/>
    </row>
    <row r="5491" spans="2:41" x14ac:dyDescent="0.15">
      <c r="B5491" s="20"/>
      <c r="C5491" s="20"/>
      <c r="D5491" s="20"/>
      <c r="E5491" s="20"/>
      <c r="F5491" s="20"/>
      <c r="G5491" s="20"/>
      <c r="H5491" s="20"/>
      <c r="I5491" s="20"/>
      <c r="J5491" s="20"/>
      <c r="K5491" s="20"/>
      <c r="L5491" s="20"/>
      <c r="M5491" s="20"/>
      <c r="N5491" s="20"/>
      <c r="O5491" s="21"/>
      <c r="P5491" s="21"/>
      <c r="Q5491" s="28"/>
      <c r="R5491" s="21"/>
      <c r="S5491" s="20"/>
      <c r="T5491" s="21"/>
      <c r="U5491" s="21"/>
      <c r="V5491" s="46"/>
      <c r="Z5491" s="22"/>
      <c r="AA5491" s="22"/>
      <c r="AB5491" s="22"/>
      <c r="AC5491" s="22"/>
      <c r="AD5491" s="22"/>
      <c r="AE5491" s="22"/>
      <c r="AF5491" s="22"/>
      <c r="AG5491" s="20"/>
      <c r="AH5491" s="22"/>
      <c r="AI5491" s="22"/>
      <c r="AJ5491" s="22"/>
      <c r="AK5491" s="22"/>
      <c r="AM5491" s="22"/>
      <c r="AN5491" s="22"/>
      <c r="AO5491" s="22"/>
    </row>
    <row r="5492" spans="2:41" x14ac:dyDescent="0.15">
      <c r="B5492" s="20"/>
      <c r="C5492" s="20"/>
      <c r="D5492" s="20"/>
      <c r="E5492" s="20"/>
      <c r="F5492" s="20"/>
      <c r="G5492" s="20"/>
      <c r="H5492" s="20"/>
      <c r="I5492" s="20"/>
      <c r="J5492" s="20"/>
      <c r="K5492" s="20"/>
      <c r="L5492" s="20"/>
      <c r="M5492" s="20"/>
      <c r="N5492" s="20"/>
      <c r="O5492" s="21"/>
      <c r="P5492" s="21"/>
      <c r="Q5492" s="28"/>
      <c r="R5492" s="21"/>
      <c r="S5492" s="20"/>
      <c r="T5492" s="21"/>
      <c r="U5492" s="21"/>
      <c r="V5492" s="46"/>
      <c r="Z5492" s="22"/>
      <c r="AA5492" s="22"/>
      <c r="AB5492" s="22"/>
      <c r="AC5492" s="22"/>
      <c r="AD5492" s="22"/>
      <c r="AE5492" s="22"/>
      <c r="AF5492" s="22"/>
      <c r="AG5492" s="20"/>
      <c r="AH5492" s="22"/>
      <c r="AI5492" s="22"/>
      <c r="AJ5492" s="22"/>
      <c r="AK5492" s="22"/>
      <c r="AM5492" s="22"/>
      <c r="AN5492" s="22"/>
      <c r="AO5492" s="22"/>
    </row>
    <row r="5493" spans="2:41" x14ac:dyDescent="0.15">
      <c r="B5493" s="20"/>
      <c r="C5493" s="20"/>
      <c r="D5493" s="20"/>
      <c r="E5493" s="20"/>
      <c r="F5493" s="20"/>
      <c r="G5493" s="20"/>
      <c r="H5493" s="20"/>
      <c r="I5493" s="20"/>
      <c r="J5493" s="20"/>
      <c r="K5493" s="20"/>
      <c r="L5493" s="20"/>
      <c r="M5493" s="20"/>
      <c r="N5493" s="20"/>
      <c r="O5493" s="21"/>
      <c r="P5493" s="21"/>
      <c r="Q5493" s="28"/>
      <c r="R5493" s="21"/>
      <c r="S5493" s="20"/>
      <c r="T5493" s="21"/>
      <c r="U5493" s="21"/>
      <c r="V5493" s="46"/>
      <c r="Z5493" s="22"/>
      <c r="AA5493" s="22"/>
      <c r="AB5493" s="22"/>
      <c r="AC5493" s="22"/>
      <c r="AD5493" s="22"/>
      <c r="AE5493" s="22"/>
      <c r="AF5493" s="22"/>
      <c r="AG5493" s="20"/>
      <c r="AH5493" s="22"/>
      <c r="AI5493" s="22"/>
      <c r="AJ5493" s="22"/>
      <c r="AK5493" s="22"/>
      <c r="AM5493" s="22"/>
      <c r="AN5493" s="22"/>
      <c r="AO5493" s="22"/>
    </row>
    <row r="5494" spans="2:41" x14ac:dyDescent="0.15">
      <c r="B5494" s="20"/>
      <c r="C5494" s="20"/>
      <c r="D5494" s="20"/>
      <c r="E5494" s="20"/>
      <c r="F5494" s="20"/>
      <c r="G5494" s="20"/>
      <c r="H5494" s="20"/>
      <c r="I5494" s="20"/>
      <c r="J5494" s="20"/>
      <c r="K5494" s="20"/>
      <c r="L5494" s="20"/>
      <c r="M5494" s="20"/>
      <c r="N5494" s="20"/>
      <c r="O5494" s="21"/>
      <c r="P5494" s="21"/>
      <c r="Q5494" s="28"/>
      <c r="R5494" s="21"/>
      <c r="S5494" s="20"/>
      <c r="T5494" s="21"/>
      <c r="U5494" s="21"/>
      <c r="V5494" s="46"/>
      <c r="Z5494" s="22"/>
      <c r="AA5494" s="22"/>
      <c r="AB5494" s="22"/>
      <c r="AC5494" s="22"/>
      <c r="AD5494" s="22"/>
      <c r="AE5494" s="22"/>
      <c r="AF5494" s="22"/>
      <c r="AG5494" s="20"/>
      <c r="AH5494" s="22"/>
      <c r="AI5494" s="22"/>
      <c r="AJ5494" s="22"/>
      <c r="AK5494" s="22"/>
      <c r="AM5494" s="22"/>
      <c r="AN5494" s="22"/>
      <c r="AO5494" s="22"/>
    </row>
    <row r="5495" spans="2:41" x14ac:dyDescent="0.15">
      <c r="B5495" s="20"/>
      <c r="C5495" s="20"/>
      <c r="D5495" s="20"/>
      <c r="E5495" s="20"/>
      <c r="F5495" s="20"/>
      <c r="G5495" s="20"/>
      <c r="H5495" s="20"/>
      <c r="I5495" s="20"/>
      <c r="J5495" s="20"/>
      <c r="K5495" s="20"/>
      <c r="L5495" s="20"/>
      <c r="M5495" s="20"/>
      <c r="N5495" s="20"/>
      <c r="O5495" s="21"/>
      <c r="P5495" s="21"/>
      <c r="Q5495" s="28"/>
      <c r="R5495" s="21"/>
      <c r="S5495" s="20"/>
      <c r="T5495" s="21"/>
      <c r="U5495" s="21"/>
      <c r="V5495" s="46"/>
      <c r="Z5495" s="22"/>
      <c r="AA5495" s="22"/>
      <c r="AB5495" s="22"/>
      <c r="AC5495" s="22"/>
      <c r="AD5495" s="22"/>
      <c r="AE5495" s="22"/>
      <c r="AF5495" s="22"/>
      <c r="AG5495" s="20"/>
      <c r="AH5495" s="22"/>
      <c r="AI5495" s="22"/>
      <c r="AJ5495" s="22"/>
      <c r="AK5495" s="22"/>
      <c r="AM5495" s="22"/>
      <c r="AN5495" s="22"/>
      <c r="AO5495" s="22"/>
    </row>
    <row r="5496" spans="2:41" x14ac:dyDescent="0.15">
      <c r="B5496" s="20"/>
      <c r="C5496" s="20"/>
      <c r="D5496" s="20"/>
      <c r="E5496" s="20"/>
      <c r="F5496" s="20"/>
      <c r="G5496" s="20"/>
      <c r="H5496" s="20"/>
      <c r="I5496" s="20"/>
      <c r="J5496" s="20"/>
      <c r="K5496" s="20"/>
      <c r="L5496" s="20"/>
      <c r="M5496" s="20"/>
      <c r="N5496" s="20"/>
      <c r="O5496" s="21"/>
      <c r="P5496" s="21"/>
      <c r="Q5496" s="28"/>
      <c r="R5496" s="21"/>
      <c r="S5496" s="20"/>
      <c r="T5496" s="21"/>
      <c r="U5496" s="21"/>
      <c r="V5496" s="46"/>
      <c r="Z5496" s="22"/>
      <c r="AA5496" s="22"/>
      <c r="AB5496" s="22"/>
      <c r="AC5496" s="22"/>
      <c r="AD5496" s="22"/>
      <c r="AE5496" s="22"/>
      <c r="AF5496" s="22"/>
      <c r="AG5496" s="20"/>
      <c r="AH5496" s="22"/>
      <c r="AI5496" s="22"/>
      <c r="AJ5496" s="22"/>
      <c r="AK5496" s="22"/>
      <c r="AM5496" s="22"/>
      <c r="AN5496" s="22"/>
      <c r="AO5496" s="22"/>
    </row>
    <row r="5497" spans="2:41" x14ac:dyDescent="0.15">
      <c r="B5497" s="20"/>
      <c r="C5497" s="20"/>
      <c r="D5497" s="20"/>
      <c r="E5497" s="20"/>
      <c r="F5497" s="20"/>
      <c r="G5497" s="20"/>
      <c r="H5497" s="20"/>
      <c r="I5497" s="20"/>
      <c r="J5497" s="20"/>
      <c r="K5497" s="20"/>
      <c r="L5497" s="20"/>
      <c r="M5497" s="20"/>
      <c r="N5497" s="20"/>
      <c r="O5497" s="21"/>
      <c r="P5497" s="21"/>
      <c r="Q5497" s="28"/>
      <c r="R5497" s="21"/>
      <c r="S5497" s="20"/>
      <c r="T5497" s="21"/>
      <c r="U5497" s="21"/>
      <c r="V5497" s="46"/>
      <c r="Z5497" s="22"/>
      <c r="AA5497" s="22"/>
      <c r="AB5497" s="22"/>
      <c r="AC5497" s="22"/>
      <c r="AD5497" s="22"/>
      <c r="AE5497" s="22"/>
      <c r="AF5497" s="22"/>
      <c r="AG5497" s="20"/>
      <c r="AH5497" s="22"/>
      <c r="AI5497" s="22"/>
      <c r="AJ5497" s="22"/>
      <c r="AK5497" s="22"/>
      <c r="AM5497" s="22"/>
      <c r="AN5497" s="22"/>
      <c r="AO5497" s="22"/>
    </row>
    <row r="5498" spans="2:41" x14ac:dyDescent="0.15">
      <c r="B5498" s="20"/>
      <c r="C5498" s="20"/>
      <c r="D5498" s="20"/>
      <c r="E5498" s="20"/>
      <c r="F5498" s="20"/>
      <c r="G5498" s="20"/>
      <c r="H5498" s="20"/>
      <c r="I5498" s="20"/>
      <c r="J5498" s="20"/>
      <c r="K5498" s="20"/>
      <c r="L5498" s="20"/>
      <c r="M5498" s="20"/>
      <c r="N5498" s="20"/>
      <c r="O5498" s="21"/>
      <c r="P5498" s="21"/>
      <c r="Q5498" s="28"/>
      <c r="R5498" s="21"/>
      <c r="S5498" s="20"/>
      <c r="T5498" s="21"/>
      <c r="U5498" s="21"/>
      <c r="V5498" s="46"/>
      <c r="Z5498" s="22"/>
      <c r="AA5498" s="22"/>
      <c r="AB5498" s="22"/>
      <c r="AC5498" s="22"/>
      <c r="AD5498" s="22"/>
      <c r="AE5498" s="22"/>
      <c r="AF5498" s="22"/>
      <c r="AG5498" s="20"/>
      <c r="AH5498" s="22"/>
      <c r="AI5498" s="22"/>
      <c r="AJ5498" s="22"/>
      <c r="AK5498" s="22"/>
      <c r="AM5498" s="22"/>
      <c r="AN5498" s="22"/>
      <c r="AO5498" s="22"/>
    </row>
    <row r="5499" spans="2:41" x14ac:dyDescent="0.15">
      <c r="B5499" s="20"/>
      <c r="C5499" s="20"/>
      <c r="D5499" s="20"/>
      <c r="E5499" s="20"/>
      <c r="F5499" s="20"/>
      <c r="G5499" s="20"/>
      <c r="H5499" s="20"/>
      <c r="I5499" s="20"/>
      <c r="J5499" s="20"/>
      <c r="K5499" s="20"/>
      <c r="L5499" s="20"/>
      <c r="M5499" s="20"/>
      <c r="N5499" s="20"/>
      <c r="O5499" s="21"/>
      <c r="P5499" s="21"/>
      <c r="Q5499" s="28"/>
      <c r="R5499" s="21"/>
      <c r="S5499" s="20"/>
      <c r="T5499" s="21"/>
      <c r="U5499" s="21"/>
      <c r="V5499" s="46"/>
      <c r="Z5499" s="22"/>
      <c r="AA5499" s="22"/>
      <c r="AB5499" s="22"/>
      <c r="AC5499" s="22"/>
      <c r="AD5499" s="22"/>
      <c r="AE5499" s="22"/>
      <c r="AF5499" s="22"/>
      <c r="AG5499" s="20"/>
      <c r="AH5499" s="22"/>
      <c r="AI5499" s="22"/>
      <c r="AJ5499" s="22"/>
      <c r="AK5499" s="22"/>
      <c r="AM5499" s="22"/>
      <c r="AN5499" s="22"/>
      <c r="AO5499" s="22"/>
    </row>
    <row r="5500" spans="2:41" x14ac:dyDescent="0.15">
      <c r="B5500" s="20"/>
      <c r="C5500" s="20"/>
      <c r="D5500" s="20"/>
      <c r="E5500" s="20"/>
      <c r="F5500" s="20"/>
      <c r="G5500" s="20"/>
      <c r="H5500" s="20"/>
      <c r="I5500" s="20"/>
      <c r="J5500" s="20"/>
      <c r="K5500" s="20"/>
      <c r="L5500" s="20"/>
      <c r="M5500" s="20"/>
      <c r="N5500" s="20"/>
      <c r="O5500" s="21"/>
      <c r="P5500" s="21"/>
      <c r="Q5500" s="28"/>
      <c r="R5500" s="21"/>
      <c r="S5500" s="20"/>
      <c r="T5500" s="21"/>
      <c r="U5500" s="21"/>
      <c r="V5500" s="46"/>
      <c r="Z5500" s="22"/>
      <c r="AA5500" s="22"/>
      <c r="AB5500" s="22"/>
      <c r="AC5500" s="22"/>
      <c r="AD5500" s="22"/>
      <c r="AE5500" s="22"/>
      <c r="AF5500" s="22"/>
      <c r="AG5500" s="20"/>
      <c r="AH5500" s="22"/>
      <c r="AI5500" s="22"/>
      <c r="AJ5500" s="22"/>
      <c r="AK5500" s="22"/>
      <c r="AM5500" s="22"/>
      <c r="AN5500" s="22"/>
      <c r="AO5500" s="22"/>
    </row>
    <row r="5501" spans="2:41" x14ac:dyDescent="0.15">
      <c r="B5501" s="20"/>
      <c r="C5501" s="20"/>
      <c r="D5501" s="20"/>
      <c r="E5501" s="20"/>
      <c r="F5501" s="20"/>
      <c r="G5501" s="20"/>
      <c r="H5501" s="20"/>
      <c r="I5501" s="20"/>
      <c r="J5501" s="20"/>
      <c r="K5501" s="20"/>
      <c r="L5501" s="20"/>
      <c r="M5501" s="20"/>
      <c r="N5501" s="20"/>
      <c r="O5501" s="21"/>
      <c r="P5501" s="21"/>
      <c r="Q5501" s="28"/>
      <c r="R5501" s="21"/>
      <c r="S5501" s="20"/>
      <c r="T5501" s="21"/>
      <c r="U5501" s="21"/>
      <c r="V5501" s="46"/>
      <c r="Z5501" s="22"/>
      <c r="AA5501" s="22"/>
      <c r="AB5501" s="22"/>
      <c r="AC5501" s="22"/>
      <c r="AD5501" s="22"/>
      <c r="AE5501" s="22"/>
      <c r="AF5501" s="22"/>
      <c r="AG5501" s="20"/>
      <c r="AH5501" s="22"/>
      <c r="AI5501" s="22"/>
      <c r="AJ5501" s="22"/>
      <c r="AK5501" s="22"/>
      <c r="AM5501" s="22"/>
      <c r="AN5501" s="22"/>
      <c r="AO5501" s="22"/>
    </row>
    <row r="5502" spans="2:41" x14ac:dyDescent="0.15">
      <c r="B5502" s="20"/>
      <c r="C5502" s="20"/>
      <c r="D5502" s="20"/>
      <c r="E5502" s="20"/>
      <c r="F5502" s="20"/>
      <c r="G5502" s="20"/>
      <c r="H5502" s="20"/>
      <c r="I5502" s="20"/>
      <c r="J5502" s="20"/>
      <c r="K5502" s="20"/>
      <c r="L5502" s="20"/>
      <c r="M5502" s="20"/>
      <c r="N5502" s="20"/>
      <c r="O5502" s="21"/>
      <c r="P5502" s="21"/>
      <c r="Q5502" s="28"/>
      <c r="R5502" s="21"/>
      <c r="S5502" s="20"/>
      <c r="T5502" s="21"/>
      <c r="U5502" s="21"/>
      <c r="V5502" s="46"/>
      <c r="Z5502" s="22"/>
      <c r="AA5502" s="22"/>
      <c r="AB5502" s="22"/>
      <c r="AC5502" s="22"/>
      <c r="AD5502" s="22"/>
      <c r="AE5502" s="22"/>
      <c r="AF5502" s="22"/>
      <c r="AG5502" s="20"/>
      <c r="AH5502" s="22"/>
      <c r="AI5502" s="22"/>
      <c r="AJ5502" s="22"/>
      <c r="AK5502" s="22"/>
      <c r="AM5502" s="22"/>
      <c r="AN5502" s="22"/>
      <c r="AO5502" s="22"/>
    </row>
    <row r="5503" spans="2:41" x14ac:dyDescent="0.15">
      <c r="B5503" s="20"/>
      <c r="C5503" s="20"/>
      <c r="D5503" s="20"/>
      <c r="E5503" s="20"/>
      <c r="F5503" s="20"/>
      <c r="G5503" s="20"/>
      <c r="H5503" s="20"/>
      <c r="I5503" s="20"/>
      <c r="J5503" s="20"/>
      <c r="K5503" s="20"/>
      <c r="L5503" s="20"/>
      <c r="M5503" s="20"/>
      <c r="N5503" s="20"/>
      <c r="O5503" s="21"/>
      <c r="P5503" s="21"/>
      <c r="Q5503" s="28"/>
      <c r="R5503" s="21"/>
      <c r="S5503" s="20"/>
      <c r="T5503" s="21"/>
      <c r="U5503" s="21"/>
      <c r="V5503" s="46"/>
      <c r="Z5503" s="22"/>
      <c r="AA5503" s="22"/>
      <c r="AB5503" s="22"/>
      <c r="AC5503" s="22"/>
      <c r="AD5503" s="22"/>
      <c r="AE5503" s="22"/>
      <c r="AF5503" s="22"/>
      <c r="AG5503" s="20"/>
      <c r="AH5503" s="22"/>
      <c r="AI5503" s="22"/>
      <c r="AJ5503" s="22"/>
      <c r="AK5503" s="22"/>
      <c r="AM5503" s="22"/>
      <c r="AN5503" s="22"/>
      <c r="AO5503" s="22"/>
    </row>
    <row r="5504" spans="2:41" x14ac:dyDescent="0.15">
      <c r="B5504" s="20"/>
      <c r="C5504" s="20"/>
      <c r="D5504" s="20"/>
      <c r="E5504" s="20"/>
      <c r="F5504" s="20"/>
      <c r="G5504" s="20"/>
      <c r="H5504" s="20"/>
      <c r="I5504" s="20"/>
      <c r="J5504" s="20"/>
      <c r="K5504" s="20"/>
      <c r="L5504" s="20"/>
      <c r="M5504" s="20"/>
      <c r="N5504" s="20"/>
      <c r="O5504" s="21"/>
      <c r="P5504" s="21"/>
      <c r="Q5504" s="28"/>
      <c r="R5504" s="21"/>
      <c r="S5504" s="20"/>
      <c r="T5504" s="21"/>
      <c r="U5504" s="21"/>
      <c r="V5504" s="46"/>
      <c r="Z5504" s="22"/>
      <c r="AA5504" s="22"/>
      <c r="AB5504" s="22"/>
      <c r="AC5504" s="22"/>
      <c r="AD5504" s="22"/>
      <c r="AE5504" s="22"/>
      <c r="AF5504" s="22"/>
      <c r="AG5504" s="20"/>
      <c r="AH5504" s="22"/>
      <c r="AI5504" s="22"/>
      <c r="AJ5504" s="22"/>
      <c r="AK5504" s="22"/>
      <c r="AM5504" s="22"/>
      <c r="AN5504" s="22"/>
      <c r="AO5504" s="22"/>
    </row>
    <row r="5505" spans="2:41" x14ac:dyDescent="0.15">
      <c r="B5505" s="20"/>
      <c r="C5505" s="20"/>
      <c r="D5505" s="20"/>
      <c r="E5505" s="20"/>
      <c r="F5505" s="20"/>
      <c r="G5505" s="20"/>
      <c r="H5505" s="20"/>
      <c r="I5505" s="20"/>
      <c r="J5505" s="20"/>
      <c r="K5505" s="20"/>
      <c r="L5505" s="20"/>
      <c r="M5505" s="20"/>
      <c r="N5505" s="20"/>
      <c r="O5505" s="21"/>
      <c r="P5505" s="21"/>
      <c r="Q5505" s="28"/>
      <c r="R5505" s="21"/>
      <c r="S5505" s="20"/>
      <c r="T5505" s="21"/>
      <c r="U5505" s="21"/>
      <c r="V5505" s="46"/>
      <c r="Z5505" s="22"/>
      <c r="AA5505" s="22"/>
      <c r="AB5505" s="22"/>
      <c r="AC5505" s="22"/>
      <c r="AD5505" s="22"/>
      <c r="AE5505" s="22"/>
      <c r="AF5505" s="22"/>
      <c r="AG5505" s="20"/>
      <c r="AH5505" s="22"/>
      <c r="AI5505" s="22"/>
      <c r="AJ5505" s="22"/>
      <c r="AK5505" s="22"/>
      <c r="AM5505" s="22"/>
      <c r="AN5505" s="22"/>
      <c r="AO5505" s="22"/>
    </row>
    <row r="5506" spans="2:41" x14ac:dyDescent="0.15">
      <c r="B5506" s="20"/>
      <c r="C5506" s="20"/>
      <c r="D5506" s="20"/>
      <c r="E5506" s="20"/>
      <c r="F5506" s="20"/>
      <c r="G5506" s="20"/>
      <c r="H5506" s="20"/>
      <c r="I5506" s="20"/>
      <c r="J5506" s="20"/>
      <c r="K5506" s="20"/>
      <c r="L5506" s="20"/>
      <c r="M5506" s="20"/>
      <c r="N5506" s="20"/>
      <c r="O5506" s="21"/>
      <c r="P5506" s="21"/>
      <c r="Q5506" s="28"/>
      <c r="R5506" s="21"/>
      <c r="S5506" s="20"/>
      <c r="T5506" s="21"/>
      <c r="U5506" s="21"/>
      <c r="V5506" s="46"/>
      <c r="Z5506" s="22"/>
      <c r="AA5506" s="22"/>
      <c r="AB5506" s="22"/>
      <c r="AC5506" s="22"/>
      <c r="AD5506" s="22"/>
      <c r="AE5506" s="22"/>
      <c r="AF5506" s="22"/>
      <c r="AG5506" s="20"/>
      <c r="AH5506" s="22"/>
      <c r="AI5506" s="22"/>
      <c r="AJ5506" s="22"/>
      <c r="AK5506" s="22"/>
      <c r="AM5506" s="22"/>
      <c r="AN5506" s="22"/>
      <c r="AO5506" s="22"/>
    </row>
    <row r="5507" spans="2:41" x14ac:dyDescent="0.15">
      <c r="B5507" s="20"/>
      <c r="C5507" s="20"/>
      <c r="D5507" s="20"/>
      <c r="E5507" s="20"/>
      <c r="F5507" s="20"/>
      <c r="G5507" s="20"/>
      <c r="H5507" s="20"/>
      <c r="I5507" s="20"/>
      <c r="J5507" s="20"/>
      <c r="K5507" s="20"/>
      <c r="L5507" s="20"/>
      <c r="M5507" s="20"/>
      <c r="N5507" s="20"/>
      <c r="O5507" s="21"/>
      <c r="P5507" s="21"/>
      <c r="Q5507" s="28"/>
      <c r="R5507" s="21"/>
      <c r="S5507" s="20"/>
      <c r="T5507" s="21"/>
      <c r="U5507" s="21"/>
      <c r="V5507" s="46"/>
      <c r="Z5507" s="22"/>
      <c r="AA5507" s="22"/>
      <c r="AB5507" s="22"/>
      <c r="AC5507" s="22"/>
      <c r="AD5507" s="22"/>
      <c r="AE5507" s="22"/>
      <c r="AF5507" s="22"/>
      <c r="AG5507" s="20"/>
      <c r="AH5507" s="22"/>
      <c r="AI5507" s="22"/>
      <c r="AJ5507" s="22"/>
      <c r="AK5507" s="22"/>
      <c r="AM5507" s="22"/>
      <c r="AN5507" s="22"/>
      <c r="AO5507" s="22"/>
    </row>
    <row r="5508" spans="2:41" x14ac:dyDescent="0.15">
      <c r="B5508" s="20"/>
      <c r="C5508" s="20"/>
      <c r="D5508" s="20"/>
      <c r="E5508" s="20"/>
      <c r="F5508" s="20"/>
      <c r="G5508" s="20"/>
      <c r="H5508" s="20"/>
      <c r="I5508" s="20"/>
      <c r="J5508" s="20"/>
      <c r="K5508" s="20"/>
      <c r="L5508" s="20"/>
      <c r="M5508" s="20"/>
      <c r="N5508" s="20"/>
      <c r="O5508" s="21"/>
      <c r="P5508" s="21"/>
      <c r="Q5508" s="28"/>
      <c r="R5508" s="21"/>
      <c r="S5508" s="20"/>
      <c r="T5508" s="21"/>
      <c r="U5508" s="21"/>
      <c r="V5508" s="46"/>
      <c r="Z5508" s="22"/>
      <c r="AA5508" s="22"/>
      <c r="AB5508" s="22"/>
      <c r="AC5508" s="22"/>
      <c r="AD5508" s="22"/>
      <c r="AE5508" s="22"/>
      <c r="AF5508" s="22"/>
      <c r="AG5508" s="20"/>
      <c r="AH5508" s="22"/>
      <c r="AI5508" s="22"/>
      <c r="AJ5508" s="22"/>
      <c r="AK5508" s="22"/>
      <c r="AM5508" s="22"/>
      <c r="AN5508" s="22"/>
      <c r="AO5508" s="22"/>
    </row>
    <row r="5509" spans="2:41" x14ac:dyDescent="0.15">
      <c r="B5509" s="20"/>
      <c r="C5509" s="20"/>
      <c r="D5509" s="20"/>
      <c r="E5509" s="20"/>
      <c r="F5509" s="20"/>
      <c r="G5509" s="20"/>
      <c r="H5509" s="20"/>
      <c r="I5509" s="20"/>
      <c r="J5509" s="20"/>
      <c r="K5509" s="20"/>
      <c r="L5509" s="20"/>
      <c r="M5509" s="20"/>
      <c r="N5509" s="20"/>
      <c r="O5509" s="21"/>
      <c r="P5509" s="21"/>
      <c r="Q5509" s="28"/>
      <c r="R5509" s="21"/>
      <c r="S5509" s="20"/>
      <c r="T5509" s="21"/>
      <c r="U5509" s="21"/>
      <c r="V5509" s="46"/>
      <c r="Z5509" s="22"/>
      <c r="AA5509" s="22"/>
      <c r="AB5509" s="22"/>
      <c r="AC5509" s="22"/>
      <c r="AD5509" s="22"/>
      <c r="AE5509" s="22"/>
      <c r="AF5509" s="22"/>
      <c r="AG5509" s="20"/>
      <c r="AH5509" s="22"/>
      <c r="AI5509" s="22"/>
      <c r="AJ5509" s="22"/>
      <c r="AK5509" s="22"/>
      <c r="AM5509" s="22"/>
      <c r="AN5509" s="22"/>
      <c r="AO5509" s="22"/>
    </row>
    <row r="5510" spans="2:41" x14ac:dyDescent="0.15">
      <c r="B5510" s="20"/>
      <c r="C5510" s="20"/>
      <c r="D5510" s="20"/>
      <c r="E5510" s="20"/>
      <c r="F5510" s="20"/>
      <c r="G5510" s="20"/>
      <c r="H5510" s="20"/>
      <c r="I5510" s="20"/>
      <c r="J5510" s="20"/>
      <c r="K5510" s="20"/>
      <c r="L5510" s="20"/>
      <c r="M5510" s="20"/>
      <c r="N5510" s="20"/>
      <c r="O5510" s="21"/>
      <c r="P5510" s="21"/>
      <c r="Q5510" s="28"/>
      <c r="R5510" s="21"/>
      <c r="S5510" s="20"/>
      <c r="T5510" s="21"/>
      <c r="U5510" s="21"/>
      <c r="V5510" s="46"/>
      <c r="Z5510" s="22"/>
      <c r="AA5510" s="22"/>
      <c r="AB5510" s="22"/>
      <c r="AC5510" s="22"/>
      <c r="AD5510" s="22"/>
      <c r="AE5510" s="22"/>
      <c r="AF5510" s="22"/>
      <c r="AG5510" s="20"/>
      <c r="AH5510" s="22"/>
      <c r="AI5510" s="22"/>
      <c r="AJ5510" s="22"/>
      <c r="AK5510" s="22"/>
      <c r="AM5510" s="22"/>
      <c r="AN5510" s="22"/>
      <c r="AO5510" s="22"/>
    </row>
    <row r="5511" spans="2:41" x14ac:dyDescent="0.15">
      <c r="B5511" s="20"/>
      <c r="C5511" s="20"/>
      <c r="D5511" s="20"/>
      <c r="E5511" s="20"/>
      <c r="F5511" s="20"/>
      <c r="G5511" s="20"/>
      <c r="H5511" s="20"/>
      <c r="I5511" s="20"/>
      <c r="J5511" s="20"/>
      <c r="K5511" s="20"/>
      <c r="L5511" s="20"/>
      <c r="M5511" s="20"/>
      <c r="N5511" s="20"/>
      <c r="O5511" s="21"/>
      <c r="P5511" s="21"/>
      <c r="Q5511" s="28"/>
      <c r="R5511" s="21"/>
      <c r="S5511" s="20"/>
      <c r="T5511" s="21"/>
      <c r="U5511" s="21"/>
      <c r="V5511" s="46"/>
      <c r="Z5511" s="22"/>
      <c r="AA5511" s="22"/>
      <c r="AB5511" s="22"/>
      <c r="AC5511" s="22"/>
      <c r="AD5511" s="22"/>
      <c r="AE5511" s="22"/>
      <c r="AF5511" s="22"/>
      <c r="AG5511" s="20"/>
      <c r="AH5511" s="22"/>
      <c r="AI5511" s="22"/>
      <c r="AJ5511" s="22"/>
      <c r="AK5511" s="22"/>
      <c r="AM5511" s="22"/>
      <c r="AN5511" s="22"/>
      <c r="AO5511" s="22"/>
    </row>
    <row r="5512" spans="2:41" x14ac:dyDescent="0.15">
      <c r="B5512" s="20"/>
      <c r="C5512" s="20"/>
      <c r="D5512" s="20"/>
      <c r="E5512" s="20"/>
      <c r="F5512" s="20"/>
      <c r="G5512" s="20"/>
      <c r="H5512" s="20"/>
      <c r="I5512" s="20"/>
      <c r="J5512" s="20"/>
      <c r="K5512" s="20"/>
      <c r="L5512" s="20"/>
      <c r="M5512" s="20"/>
      <c r="N5512" s="20"/>
      <c r="O5512" s="21"/>
      <c r="P5512" s="21"/>
      <c r="Q5512" s="28"/>
      <c r="R5512" s="21"/>
      <c r="S5512" s="20"/>
      <c r="T5512" s="21"/>
      <c r="U5512" s="21"/>
      <c r="V5512" s="46"/>
      <c r="Z5512" s="22"/>
      <c r="AA5512" s="22"/>
      <c r="AB5512" s="22"/>
      <c r="AC5512" s="22"/>
      <c r="AD5512" s="22"/>
      <c r="AE5512" s="22"/>
      <c r="AF5512" s="22"/>
      <c r="AG5512" s="20"/>
      <c r="AH5512" s="22"/>
      <c r="AI5512" s="22"/>
      <c r="AJ5512" s="22"/>
      <c r="AK5512" s="22"/>
      <c r="AM5512" s="22"/>
      <c r="AN5512" s="22"/>
      <c r="AO5512" s="22"/>
    </row>
    <row r="5513" spans="2:41" x14ac:dyDescent="0.15">
      <c r="B5513" s="20"/>
      <c r="C5513" s="20"/>
      <c r="D5513" s="20"/>
      <c r="E5513" s="20"/>
      <c r="F5513" s="20"/>
      <c r="G5513" s="20"/>
      <c r="H5513" s="20"/>
      <c r="I5513" s="20"/>
      <c r="J5513" s="20"/>
      <c r="K5513" s="20"/>
      <c r="L5513" s="20"/>
      <c r="M5513" s="20"/>
      <c r="N5513" s="20"/>
      <c r="O5513" s="21"/>
      <c r="P5513" s="21"/>
      <c r="Q5513" s="28"/>
      <c r="R5513" s="21"/>
      <c r="S5513" s="20"/>
      <c r="T5513" s="21"/>
      <c r="U5513" s="21"/>
      <c r="V5513" s="46"/>
      <c r="Z5513" s="22"/>
      <c r="AA5513" s="22"/>
      <c r="AB5513" s="22"/>
      <c r="AC5513" s="22"/>
      <c r="AD5513" s="22"/>
      <c r="AE5513" s="22"/>
      <c r="AF5513" s="22"/>
      <c r="AG5513" s="20"/>
      <c r="AH5513" s="22"/>
      <c r="AI5513" s="22"/>
      <c r="AJ5513" s="22"/>
      <c r="AK5513" s="22"/>
      <c r="AM5513" s="22"/>
      <c r="AN5513" s="22"/>
      <c r="AO5513" s="22"/>
    </row>
    <row r="5514" spans="2:41" x14ac:dyDescent="0.15">
      <c r="B5514" s="20"/>
      <c r="C5514" s="20"/>
      <c r="D5514" s="20"/>
      <c r="E5514" s="20"/>
      <c r="F5514" s="20"/>
      <c r="G5514" s="20"/>
      <c r="H5514" s="20"/>
      <c r="I5514" s="20"/>
      <c r="J5514" s="20"/>
      <c r="K5514" s="20"/>
      <c r="L5514" s="20"/>
      <c r="M5514" s="20"/>
      <c r="N5514" s="20"/>
      <c r="O5514" s="21"/>
      <c r="P5514" s="21"/>
      <c r="Q5514" s="28"/>
      <c r="R5514" s="21"/>
      <c r="S5514" s="20"/>
      <c r="T5514" s="21"/>
      <c r="U5514" s="21"/>
      <c r="V5514" s="46"/>
      <c r="Z5514" s="22"/>
      <c r="AA5514" s="22"/>
      <c r="AB5514" s="22"/>
      <c r="AC5514" s="22"/>
      <c r="AD5514" s="22"/>
      <c r="AE5514" s="22"/>
      <c r="AF5514" s="22"/>
      <c r="AG5514" s="20"/>
      <c r="AH5514" s="22"/>
      <c r="AI5514" s="22"/>
      <c r="AJ5514" s="22"/>
      <c r="AK5514" s="22"/>
      <c r="AM5514" s="22"/>
      <c r="AN5514" s="22"/>
      <c r="AO5514" s="22"/>
    </row>
    <row r="5515" spans="2:41" x14ac:dyDescent="0.15">
      <c r="B5515" s="20"/>
      <c r="C5515" s="20"/>
      <c r="D5515" s="20"/>
      <c r="E5515" s="20"/>
      <c r="F5515" s="20"/>
      <c r="G5515" s="20"/>
      <c r="H5515" s="20"/>
      <c r="I5515" s="20"/>
      <c r="J5515" s="20"/>
      <c r="K5515" s="20"/>
      <c r="L5515" s="20"/>
      <c r="M5515" s="20"/>
      <c r="N5515" s="20"/>
      <c r="O5515" s="21"/>
      <c r="P5515" s="21"/>
      <c r="Q5515" s="28"/>
      <c r="R5515" s="21"/>
      <c r="S5515" s="20"/>
      <c r="T5515" s="21"/>
      <c r="U5515" s="21"/>
      <c r="V5515" s="46"/>
      <c r="Z5515" s="22"/>
      <c r="AA5515" s="22"/>
      <c r="AB5515" s="22"/>
      <c r="AC5515" s="22"/>
      <c r="AD5515" s="22"/>
      <c r="AE5515" s="22"/>
      <c r="AF5515" s="22"/>
      <c r="AG5515" s="20"/>
      <c r="AH5515" s="22"/>
      <c r="AI5515" s="22"/>
      <c r="AJ5515" s="22"/>
      <c r="AK5515" s="22"/>
      <c r="AM5515" s="22"/>
      <c r="AN5515" s="22"/>
      <c r="AO5515" s="22"/>
    </row>
    <row r="5516" spans="2:41" x14ac:dyDescent="0.15">
      <c r="B5516" s="20"/>
      <c r="C5516" s="20"/>
      <c r="D5516" s="20"/>
      <c r="E5516" s="20"/>
      <c r="F5516" s="20"/>
      <c r="G5516" s="20"/>
      <c r="H5516" s="20"/>
      <c r="I5516" s="20"/>
      <c r="J5516" s="20"/>
      <c r="K5516" s="20"/>
      <c r="L5516" s="20"/>
      <c r="M5516" s="20"/>
      <c r="N5516" s="20"/>
      <c r="O5516" s="21"/>
      <c r="P5516" s="21"/>
      <c r="Q5516" s="28"/>
      <c r="R5516" s="21"/>
      <c r="S5516" s="20"/>
      <c r="T5516" s="21"/>
      <c r="U5516" s="21"/>
      <c r="V5516" s="46"/>
      <c r="Z5516" s="22"/>
      <c r="AA5516" s="22"/>
      <c r="AB5516" s="22"/>
      <c r="AC5516" s="22"/>
      <c r="AD5516" s="22"/>
      <c r="AE5516" s="22"/>
      <c r="AF5516" s="22"/>
      <c r="AG5516" s="20"/>
      <c r="AH5516" s="22"/>
      <c r="AI5516" s="22"/>
      <c r="AJ5516" s="22"/>
      <c r="AK5516" s="22"/>
      <c r="AM5516" s="22"/>
      <c r="AN5516" s="22"/>
      <c r="AO5516" s="22"/>
    </row>
    <row r="5517" spans="2:41" x14ac:dyDescent="0.15">
      <c r="B5517" s="20"/>
      <c r="C5517" s="20"/>
      <c r="D5517" s="20"/>
      <c r="E5517" s="20"/>
      <c r="F5517" s="20"/>
      <c r="G5517" s="20"/>
      <c r="H5517" s="20"/>
      <c r="I5517" s="20"/>
      <c r="J5517" s="20"/>
      <c r="K5517" s="20"/>
      <c r="L5517" s="20"/>
      <c r="M5517" s="20"/>
      <c r="N5517" s="20"/>
      <c r="O5517" s="21"/>
      <c r="P5517" s="21"/>
      <c r="Q5517" s="28"/>
      <c r="R5517" s="21"/>
      <c r="S5517" s="20"/>
      <c r="T5517" s="21"/>
      <c r="U5517" s="21"/>
      <c r="V5517" s="46"/>
      <c r="Z5517" s="22"/>
      <c r="AA5517" s="22"/>
      <c r="AB5517" s="22"/>
      <c r="AC5517" s="22"/>
      <c r="AD5517" s="22"/>
      <c r="AE5517" s="22"/>
      <c r="AF5517" s="22"/>
      <c r="AG5517" s="20"/>
      <c r="AH5517" s="22"/>
      <c r="AI5517" s="22"/>
      <c r="AJ5517" s="22"/>
      <c r="AK5517" s="22"/>
      <c r="AM5517" s="22"/>
      <c r="AN5517" s="22"/>
      <c r="AO5517" s="22"/>
    </row>
    <row r="5518" spans="2:41" x14ac:dyDescent="0.15">
      <c r="B5518" s="20"/>
      <c r="C5518" s="20"/>
      <c r="D5518" s="20"/>
      <c r="E5518" s="20"/>
      <c r="F5518" s="20"/>
      <c r="G5518" s="20"/>
      <c r="H5518" s="20"/>
      <c r="I5518" s="20"/>
      <c r="J5518" s="20"/>
      <c r="K5518" s="20"/>
      <c r="L5518" s="20"/>
      <c r="M5518" s="20"/>
      <c r="N5518" s="20"/>
      <c r="O5518" s="21"/>
      <c r="P5518" s="21"/>
      <c r="Q5518" s="28"/>
      <c r="R5518" s="28"/>
      <c r="S5518" s="21"/>
      <c r="T5518" s="20"/>
      <c r="U5518" s="21"/>
      <c r="W5518" s="46"/>
      <c r="AA5518" s="22"/>
      <c r="AB5518" s="22"/>
      <c r="AC5518" s="22"/>
      <c r="AD5518" s="22"/>
      <c r="AE5518" s="22"/>
      <c r="AF5518" s="22"/>
      <c r="AG5518" s="22"/>
      <c r="AH5518" s="20"/>
      <c r="AI5518" s="22"/>
      <c r="AJ5518" s="22"/>
      <c r="AK5518" s="22"/>
      <c r="AM5518" s="22"/>
      <c r="AN5518" s="22"/>
      <c r="AO5518" s="22"/>
    </row>
    <row r="5519" spans="2:41" x14ac:dyDescent="0.15">
      <c r="B5519" s="20"/>
      <c r="C5519" s="20"/>
      <c r="D5519" s="20"/>
      <c r="E5519" s="20"/>
      <c r="F5519" s="20"/>
      <c r="G5519" s="20"/>
      <c r="H5519" s="20"/>
      <c r="I5519" s="20"/>
      <c r="J5519" s="20"/>
      <c r="K5519" s="20"/>
      <c r="L5519" s="20"/>
      <c r="M5519" s="20"/>
      <c r="N5519" s="20"/>
      <c r="O5519" s="21"/>
      <c r="P5519" s="21"/>
      <c r="Q5519" s="28"/>
      <c r="R5519" s="28"/>
      <c r="S5519" s="21"/>
      <c r="T5519" s="20"/>
      <c r="U5519" s="21"/>
      <c r="W5519" s="46"/>
      <c r="AA5519" s="22"/>
      <c r="AB5519" s="22"/>
      <c r="AC5519" s="22"/>
      <c r="AD5519" s="22"/>
      <c r="AE5519" s="22"/>
      <c r="AF5519" s="22"/>
      <c r="AG5519" s="22"/>
      <c r="AH5519" s="20"/>
      <c r="AI5519" s="22"/>
      <c r="AJ5519" s="22"/>
      <c r="AK5519" s="22"/>
      <c r="AM5519" s="22"/>
      <c r="AN5519" s="22"/>
      <c r="AO5519" s="22"/>
    </row>
    <row r="5520" spans="2:41" x14ac:dyDescent="0.15">
      <c r="B5520" s="20"/>
      <c r="C5520" s="20"/>
      <c r="D5520" s="20"/>
      <c r="E5520" s="20"/>
      <c r="F5520" s="20"/>
      <c r="G5520" s="20"/>
      <c r="H5520" s="20"/>
      <c r="I5520" s="20"/>
      <c r="J5520" s="20"/>
      <c r="K5520" s="20"/>
      <c r="L5520" s="20"/>
      <c r="M5520" s="20"/>
      <c r="N5520" s="20"/>
      <c r="O5520" s="21"/>
      <c r="P5520" s="21"/>
      <c r="Q5520" s="28"/>
      <c r="R5520" s="28"/>
      <c r="S5520" s="21"/>
      <c r="T5520" s="20"/>
      <c r="U5520" s="21"/>
      <c r="W5520" s="46"/>
      <c r="AA5520" s="22"/>
      <c r="AB5520" s="22"/>
      <c r="AC5520" s="22"/>
      <c r="AD5520" s="22"/>
      <c r="AE5520" s="22"/>
      <c r="AF5520" s="22"/>
      <c r="AG5520" s="22"/>
      <c r="AH5520" s="20"/>
      <c r="AI5520" s="22"/>
      <c r="AJ5520" s="22"/>
      <c r="AK5520" s="22"/>
      <c r="AM5520" s="22"/>
      <c r="AN5520" s="22"/>
      <c r="AO5520" s="22"/>
    </row>
    <row r="5521" spans="2:41" x14ac:dyDescent="0.15">
      <c r="B5521" s="20"/>
      <c r="C5521" s="20"/>
      <c r="D5521" s="20"/>
      <c r="E5521" s="20"/>
      <c r="F5521" s="20"/>
      <c r="G5521" s="20"/>
      <c r="H5521" s="20"/>
      <c r="I5521" s="20"/>
      <c r="J5521" s="20"/>
      <c r="K5521" s="20"/>
      <c r="L5521" s="20"/>
      <c r="M5521" s="20"/>
      <c r="N5521" s="20"/>
      <c r="O5521" s="21"/>
      <c r="P5521" s="21"/>
      <c r="Q5521" s="28"/>
      <c r="R5521" s="28"/>
      <c r="S5521" s="21"/>
      <c r="T5521" s="20"/>
      <c r="U5521" s="21"/>
      <c r="W5521" s="46"/>
      <c r="AA5521" s="22"/>
      <c r="AB5521" s="22"/>
      <c r="AC5521" s="22"/>
      <c r="AD5521" s="22"/>
      <c r="AE5521" s="22"/>
      <c r="AF5521" s="22"/>
      <c r="AG5521" s="22"/>
      <c r="AH5521" s="20"/>
      <c r="AI5521" s="22"/>
      <c r="AJ5521" s="22"/>
      <c r="AK5521" s="22"/>
      <c r="AM5521" s="22"/>
      <c r="AN5521" s="22"/>
      <c r="AO5521" s="22"/>
    </row>
    <row r="5522" spans="2:41" x14ac:dyDescent="0.15">
      <c r="B5522" s="20"/>
      <c r="C5522" s="20"/>
      <c r="D5522" s="20"/>
      <c r="E5522" s="20"/>
      <c r="F5522" s="20"/>
      <c r="G5522" s="20"/>
      <c r="H5522" s="20"/>
      <c r="I5522" s="20"/>
      <c r="J5522" s="20"/>
      <c r="K5522" s="20"/>
      <c r="L5522" s="20"/>
      <c r="M5522" s="20"/>
      <c r="N5522" s="20"/>
      <c r="O5522" s="21"/>
      <c r="P5522" s="21"/>
      <c r="Q5522" s="28"/>
      <c r="R5522" s="28"/>
      <c r="S5522" s="21"/>
      <c r="T5522" s="20"/>
      <c r="U5522" s="21"/>
      <c r="W5522" s="46"/>
      <c r="AA5522" s="22"/>
      <c r="AB5522" s="22"/>
      <c r="AC5522" s="22"/>
      <c r="AD5522" s="22"/>
      <c r="AE5522" s="22"/>
      <c r="AF5522" s="22"/>
      <c r="AG5522" s="22"/>
      <c r="AH5522" s="20"/>
      <c r="AI5522" s="22"/>
      <c r="AJ5522" s="22"/>
      <c r="AK5522" s="22"/>
      <c r="AM5522" s="22"/>
      <c r="AN5522" s="22"/>
      <c r="AO5522" s="22"/>
    </row>
    <row r="5523" spans="2:41" x14ac:dyDescent="0.15">
      <c r="B5523" s="20"/>
      <c r="C5523" s="20"/>
      <c r="D5523" s="20"/>
      <c r="E5523" s="20"/>
      <c r="F5523" s="20"/>
      <c r="G5523" s="20"/>
      <c r="H5523" s="20"/>
      <c r="I5523" s="20"/>
      <c r="J5523" s="20"/>
      <c r="K5523" s="20"/>
      <c r="L5523" s="20"/>
      <c r="M5523" s="20"/>
      <c r="N5523" s="20"/>
      <c r="O5523" s="21"/>
      <c r="P5523" s="21"/>
      <c r="Q5523" s="28"/>
      <c r="R5523" s="28"/>
      <c r="S5523" s="21"/>
      <c r="T5523" s="20"/>
      <c r="U5523" s="21"/>
      <c r="W5523" s="46"/>
      <c r="AA5523" s="22"/>
      <c r="AB5523" s="22"/>
      <c r="AC5523" s="22"/>
      <c r="AD5523" s="22"/>
      <c r="AE5523" s="22"/>
      <c r="AF5523" s="22"/>
      <c r="AG5523" s="22"/>
      <c r="AH5523" s="20"/>
      <c r="AI5523" s="22"/>
      <c r="AJ5523" s="22"/>
      <c r="AK5523" s="22"/>
      <c r="AM5523" s="22"/>
      <c r="AN5523" s="22"/>
      <c r="AO5523" s="22"/>
    </row>
    <row r="5524" spans="2:41" x14ac:dyDescent="0.15">
      <c r="B5524" s="20"/>
      <c r="C5524" s="20"/>
      <c r="D5524" s="20"/>
      <c r="E5524" s="20"/>
      <c r="F5524" s="20"/>
      <c r="G5524" s="20"/>
      <c r="H5524" s="20"/>
      <c r="I5524" s="20"/>
      <c r="J5524" s="20"/>
      <c r="K5524" s="20"/>
      <c r="L5524" s="20"/>
      <c r="M5524" s="20"/>
      <c r="N5524" s="20"/>
      <c r="O5524" s="21"/>
      <c r="P5524" s="21"/>
      <c r="Q5524" s="28"/>
      <c r="R5524" s="28"/>
      <c r="S5524" s="21"/>
      <c r="T5524" s="20"/>
      <c r="U5524" s="21"/>
      <c r="W5524" s="46"/>
      <c r="AA5524" s="22"/>
      <c r="AB5524" s="22"/>
      <c r="AC5524" s="22"/>
      <c r="AD5524" s="22"/>
      <c r="AE5524" s="22"/>
      <c r="AF5524" s="22"/>
      <c r="AG5524" s="22"/>
      <c r="AH5524" s="20"/>
      <c r="AI5524" s="22"/>
      <c r="AJ5524" s="22"/>
      <c r="AK5524" s="22"/>
      <c r="AM5524" s="22"/>
      <c r="AN5524" s="22"/>
      <c r="AO5524" s="22"/>
    </row>
    <row r="5525" spans="2:41" x14ac:dyDescent="0.15">
      <c r="B5525" s="20"/>
      <c r="C5525" s="20"/>
      <c r="D5525" s="20"/>
      <c r="E5525" s="20"/>
      <c r="F5525" s="20"/>
      <c r="G5525" s="20"/>
      <c r="H5525" s="20"/>
      <c r="I5525" s="20"/>
      <c r="J5525" s="20"/>
      <c r="K5525" s="20"/>
      <c r="L5525" s="20"/>
      <c r="M5525" s="20"/>
      <c r="N5525" s="20"/>
      <c r="O5525" s="21"/>
      <c r="P5525" s="21"/>
      <c r="Q5525" s="28"/>
      <c r="R5525" s="28"/>
      <c r="S5525" s="21"/>
      <c r="T5525" s="20"/>
      <c r="U5525" s="21"/>
      <c r="W5525" s="46"/>
      <c r="AA5525" s="22"/>
      <c r="AB5525" s="22"/>
      <c r="AC5525" s="22"/>
      <c r="AD5525" s="22"/>
      <c r="AE5525" s="22"/>
      <c r="AF5525" s="22"/>
      <c r="AG5525" s="22"/>
      <c r="AH5525" s="20"/>
      <c r="AI5525" s="22"/>
      <c r="AJ5525" s="22"/>
      <c r="AK5525" s="22"/>
      <c r="AM5525" s="22"/>
      <c r="AN5525" s="22"/>
      <c r="AO5525" s="22"/>
    </row>
    <row r="5526" spans="2:41" x14ac:dyDescent="0.15">
      <c r="B5526" s="20"/>
      <c r="C5526" s="20"/>
      <c r="D5526" s="20"/>
      <c r="E5526" s="20"/>
      <c r="F5526" s="20"/>
      <c r="G5526" s="20"/>
      <c r="H5526" s="20"/>
      <c r="I5526" s="20"/>
      <c r="J5526" s="20"/>
      <c r="K5526" s="20"/>
      <c r="L5526" s="20"/>
      <c r="M5526" s="20"/>
      <c r="N5526" s="20"/>
      <c r="O5526" s="21"/>
      <c r="P5526" s="21"/>
      <c r="Q5526" s="28"/>
      <c r="R5526" s="28"/>
      <c r="S5526" s="21"/>
      <c r="T5526" s="20"/>
      <c r="U5526" s="21"/>
      <c r="W5526" s="46"/>
      <c r="AA5526" s="22"/>
      <c r="AB5526" s="22"/>
      <c r="AC5526" s="22"/>
      <c r="AD5526" s="22"/>
      <c r="AE5526" s="22"/>
      <c r="AF5526" s="22"/>
      <c r="AG5526" s="22"/>
      <c r="AH5526" s="20"/>
      <c r="AI5526" s="22"/>
      <c r="AJ5526" s="22"/>
      <c r="AK5526" s="22"/>
      <c r="AM5526" s="22"/>
      <c r="AN5526" s="22"/>
      <c r="AO5526" s="22"/>
    </row>
    <row r="5527" spans="2:41" x14ac:dyDescent="0.15">
      <c r="B5527" s="20"/>
      <c r="C5527" s="20"/>
      <c r="D5527" s="20"/>
      <c r="E5527" s="20"/>
      <c r="F5527" s="20"/>
      <c r="G5527" s="20"/>
      <c r="H5527" s="20"/>
      <c r="I5527" s="20"/>
      <c r="J5527" s="20"/>
      <c r="K5527" s="20"/>
      <c r="L5527" s="20"/>
      <c r="M5527" s="20"/>
      <c r="N5527" s="20"/>
      <c r="O5527" s="21"/>
      <c r="P5527" s="21"/>
      <c r="Q5527" s="28"/>
      <c r="R5527" s="28"/>
      <c r="S5527" s="21"/>
      <c r="T5527" s="20"/>
      <c r="U5527" s="21"/>
      <c r="W5527" s="46"/>
      <c r="AA5527" s="22"/>
      <c r="AB5527" s="22"/>
      <c r="AC5527" s="22"/>
      <c r="AD5527" s="22"/>
      <c r="AE5527" s="22"/>
      <c r="AF5527" s="22"/>
      <c r="AG5527" s="22"/>
      <c r="AH5527" s="20"/>
      <c r="AI5527" s="22"/>
      <c r="AJ5527" s="22"/>
      <c r="AK5527" s="22"/>
      <c r="AM5527" s="22"/>
      <c r="AN5527" s="22"/>
      <c r="AO5527" s="22"/>
    </row>
    <row r="5528" spans="2:41" x14ac:dyDescent="0.15">
      <c r="B5528" s="20"/>
      <c r="C5528" s="20"/>
      <c r="D5528" s="20"/>
      <c r="E5528" s="20"/>
      <c r="F5528" s="20"/>
      <c r="G5528" s="20"/>
      <c r="H5528" s="20"/>
      <c r="I5528" s="20"/>
      <c r="J5528" s="20"/>
      <c r="K5528" s="20"/>
      <c r="L5528" s="20"/>
      <c r="M5528" s="20"/>
      <c r="N5528" s="20"/>
      <c r="O5528" s="21"/>
      <c r="P5528" s="21"/>
      <c r="Q5528" s="28"/>
      <c r="R5528" s="28"/>
      <c r="S5528" s="21"/>
      <c r="T5528" s="20"/>
      <c r="U5528" s="21"/>
      <c r="W5528" s="46"/>
      <c r="AA5528" s="22"/>
      <c r="AB5528" s="22"/>
      <c r="AC5528" s="22"/>
      <c r="AD5528" s="22"/>
      <c r="AE5528" s="22"/>
      <c r="AF5528" s="22"/>
      <c r="AG5528" s="22"/>
      <c r="AH5528" s="20"/>
      <c r="AI5528" s="22"/>
      <c r="AJ5528" s="22"/>
      <c r="AK5528" s="22"/>
      <c r="AM5528" s="22"/>
      <c r="AN5528" s="22"/>
      <c r="AO5528" s="22"/>
    </row>
    <row r="5529" spans="2:41" x14ac:dyDescent="0.15">
      <c r="B5529" s="20"/>
      <c r="C5529" s="20"/>
      <c r="D5529" s="20"/>
      <c r="E5529" s="20"/>
      <c r="F5529" s="20"/>
      <c r="G5529" s="20"/>
      <c r="H5529" s="20"/>
      <c r="I5529" s="20"/>
      <c r="J5529" s="20"/>
      <c r="K5529" s="20"/>
      <c r="L5529" s="20"/>
      <c r="M5529" s="20"/>
      <c r="N5529" s="20"/>
      <c r="O5529" s="21"/>
      <c r="P5529" s="21"/>
      <c r="Q5529" s="28"/>
      <c r="R5529" s="28"/>
      <c r="S5529" s="21"/>
      <c r="T5529" s="20"/>
      <c r="U5529" s="21"/>
      <c r="W5529" s="46"/>
      <c r="AA5529" s="22"/>
      <c r="AB5529" s="22"/>
      <c r="AC5529" s="22"/>
      <c r="AD5529" s="22"/>
      <c r="AE5529" s="22"/>
      <c r="AF5529" s="22"/>
      <c r="AG5529" s="22"/>
      <c r="AH5529" s="20"/>
      <c r="AI5529" s="22"/>
      <c r="AJ5529" s="22"/>
      <c r="AK5529" s="22"/>
      <c r="AM5529" s="22"/>
      <c r="AN5529" s="22"/>
      <c r="AO5529" s="22"/>
    </row>
    <row r="5530" spans="2:41" x14ac:dyDescent="0.15">
      <c r="B5530" s="20"/>
      <c r="C5530" s="20"/>
      <c r="D5530" s="20"/>
      <c r="E5530" s="20"/>
      <c r="F5530" s="20"/>
      <c r="G5530" s="20"/>
      <c r="H5530" s="20"/>
      <c r="I5530" s="20"/>
      <c r="J5530" s="20"/>
      <c r="K5530" s="20"/>
      <c r="L5530" s="20"/>
      <c r="M5530" s="20"/>
      <c r="N5530" s="20"/>
      <c r="O5530" s="21"/>
      <c r="P5530" s="21"/>
      <c r="Q5530" s="28"/>
      <c r="R5530" s="28"/>
      <c r="S5530" s="21"/>
      <c r="T5530" s="20"/>
      <c r="U5530" s="21"/>
      <c r="W5530" s="46"/>
      <c r="AA5530" s="22"/>
      <c r="AB5530" s="22"/>
      <c r="AC5530" s="22"/>
      <c r="AD5530" s="22"/>
      <c r="AE5530" s="22"/>
      <c r="AF5530" s="22"/>
      <c r="AG5530" s="22"/>
      <c r="AH5530" s="20"/>
      <c r="AI5530" s="22"/>
      <c r="AJ5530" s="22"/>
      <c r="AK5530" s="22"/>
      <c r="AM5530" s="22"/>
      <c r="AN5530" s="22"/>
      <c r="AO5530" s="22"/>
    </row>
    <row r="5531" spans="2:41" x14ac:dyDescent="0.15">
      <c r="B5531" s="20"/>
      <c r="C5531" s="20"/>
      <c r="D5531" s="20"/>
      <c r="E5531" s="20"/>
      <c r="F5531" s="20"/>
      <c r="G5531" s="20"/>
      <c r="H5531" s="20"/>
      <c r="I5531" s="20"/>
      <c r="J5531" s="20"/>
      <c r="K5531" s="20"/>
      <c r="L5531" s="20"/>
      <c r="M5531" s="20"/>
      <c r="N5531" s="20"/>
      <c r="O5531" s="21"/>
      <c r="P5531" s="21"/>
      <c r="Q5531" s="28"/>
      <c r="R5531" s="28"/>
      <c r="S5531" s="21"/>
      <c r="T5531" s="20"/>
      <c r="U5531" s="21"/>
      <c r="W5531" s="46"/>
      <c r="AA5531" s="22"/>
      <c r="AB5531" s="22"/>
      <c r="AC5531" s="22"/>
      <c r="AD5531" s="22"/>
      <c r="AE5531" s="22"/>
      <c r="AF5531" s="22"/>
      <c r="AG5531" s="22"/>
      <c r="AH5531" s="20"/>
      <c r="AI5531" s="22"/>
      <c r="AJ5531" s="22"/>
      <c r="AK5531" s="22"/>
      <c r="AM5531" s="22"/>
      <c r="AN5531" s="22"/>
      <c r="AO5531" s="22"/>
    </row>
    <row r="5532" spans="2:41" x14ac:dyDescent="0.15">
      <c r="B5532" s="20"/>
      <c r="C5532" s="20"/>
      <c r="D5532" s="20"/>
      <c r="E5532" s="20"/>
      <c r="F5532" s="20"/>
      <c r="G5532" s="20"/>
      <c r="H5532" s="20"/>
      <c r="I5532" s="20"/>
      <c r="J5532" s="20"/>
      <c r="K5532" s="20"/>
      <c r="L5532" s="20"/>
      <c r="M5532" s="20"/>
      <c r="N5532" s="20"/>
      <c r="O5532" s="21"/>
      <c r="P5532" s="21"/>
      <c r="Q5532" s="28"/>
      <c r="R5532" s="28"/>
      <c r="S5532" s="21"/>
      <c r="T5532" s="20"/>
      <c r="U5532" s="21"/>
      <c r="W5532" s="46"/>
      <c r="AA5532" s="22"/>
      <c r="AB5532" s="22"/>
      <c r="AC5532" s="22"/>
      <c r="AD5532" s="22"/>
      <c r="AE5532" s="22"/>
      <c r="AF5532" s="22"/>
      <c r="AG5532" s="22"/>
      <c r="AH5532" s="20"/>
      <c r="AI5532" s="22"/>
      <c r="AJ5532" s="22"/>
      <c r="AK5532" s="22"/>
      <c r="AM5532" s="22"/>
      <c r="AN5532" s="22"/>
      <c r="AO5532" s="22"/>
    </row>
    <row r="5533" spans="2:41" x14ac:dyDescent="0.15">
      <c r="B5533" s="20"/>
      <c r="C5533" s="20"/>
      <c r="D5533" s="20"/>
      <c r="E5533" s="20"/>
      <c r="F5533" s="20"/>
      <c r="G5533" s="20"/>
      <c r="H5533" s="20"/>
      <c r="I5533" s="20"/>
      <c r="J5533" s="20"/>
      <c r="K5533" s="20"/>
      <c r="L5533" s="20"/>
      <c r="M5533" s="20"/>
      <c r="N5533" s="20"/>
      <c r="O5533" s="21"/>
      <c r="P5533" s="21"/>
      <c r="Q5533" s="28"/>
      <c r="R5533" s="28"/>
      <c r="S5533" s="21"/>
      <c r="T5533" s="20"/>
      <c r="U5533" s="21"/>
      <c r="W5533" s="46"/>
      <c r="AA5533" s="22"/>
      <c r="AB5533" s="22"/>
      <c r="AC5533" s="22"/>
      <c r="AD5533" s="22"/>
      <c r="AE5533" s="22"/>
      <c r="AF5533" s="22"/>
      <c r="AG5533" s="22"/>
      <c r="AH5533" s="20"/>
      <c r="AI5533" s="22"/>
      <c r="AJ5533" s="22"/>
      <c r="AK5533" s="22"/>
      <c r="AM5533" s="22"/>
      <c r="AN5533" s="22"/>
      <c r="AO5533" s="22"/>
    </row>
    <row r="5534" spans="2:41" x14ac:dyDescent="0.15">
      <c r="B5534" s="20"/>
      <c r="C5534" s="20"/>
      <c r="D5534" s="20"/>
      <c r="E5534" s="20"/>
      <c r="F5534" s="20"/>
      <c r="G5534" s="20"/>
      <c r="H5534" s="20"/>
      <c r="I5534" s="20"/>
      <c r="J5534" s="20"/>
      <c r="K5534" s="20"/>
      <c r="L5534" s="20"/>
      <c r="M5534" s="20"/>
      <c r="N5534" s="20"/>
      <c r="O5534" s="21"/>
      <c r="P5534" s="21"/>
      <c r="Q5534" s="28"/>
      <c r="R5534" s="28"/>
      <c r="S5534" s="21"/>
      <c r="T5534" s="20"/>
      <c r="U5534" s="21"/>
      <c r="W5534" s="46"/>
      <c r="AA5534" s="22"/>
      <c r="AB5534" s="22"/>
      <c r="AC5534" s="22"/>
      <c r="AD5534" s="22"/>
      <c r="AE5534" s="22"/>
      <c r="AF5534" s="22"/>
      <c r="AG5534" s="22"/>
      <c r="AH5534" s="20"/>
      <c r="AI5534" s="22"/>
      <c r="AJ5534" s="22"/>
      <c r="AK5534" s="22"/>
      <c r="AM5534" s="22"/>
      <c r="AN5534" s="22"/>
      <c r="AO5534" s="22"/>
    </row>
    <row r="5535" spans="2:41" x14ac:dyDescent="0.15">
      <c r="B5535" s="20"/>
      <c r="C5535" s="20"/>
      <c r="D5535" s="20"/>
      <c r="E5535" s="20"/>
      <c r="F5535" s="20"/>
      <c r="G5535" s="20"/>
      <c r="H5535" s="20"/>
      <c r="I5535" s="20"/>
      <c r="J5535" s="20"/>
      <c r="K5535" s="20"/>
      <c r="L5535" s="20"/>
      <c r="M5535" s="20"/>
      <c r="N5535" s="20"/>
      <c r="O5535" s="21"/>
      <c r="P5535" s="21"/>
      <c r="Q5535" s="28"/>
      <c r="R5535" s="28"/>
      <c r="S5535" s="21"/>
      <c r="T5535" s="20"/>
      <c r="U5535" s="21"/>
      <c r="W5535" s="46"/>
      <c r="AA5535" s="22"/>
      <c r="AB5535" s="22"/>
      <c r="AC5535" s="22"/>
      <c r="AD5535" s="22"/>
      <c r="AE5535" s="22"/>
      <c r="AF5535" s="22"/>
      <c r="AG5535" s="22"/>
      <c r="AH5535" s="20"/>
      <c r="AI5535" s="22"/>
      <c r="AJ5535" s="22"/>
      <c r="AK5535" s="22"/>
      <c r="AM5535" s="22"/>
      <c r="AN5535" s="22"/>
      <c r="AO5535" s="22"/>
    </row>
    <row r="5536" spans="2:41" x14ac:dyDescent="0.15">
      <c r="B5536" s="20"/>
      <c r="C5536" s="20"/>
      <c r="D5536" s="20"/>
      <c r="E5536" s="20"/>
      <c r="F5536" s="20"/>
      <c r="G5536" s="20"/>
      <c r="H5536" s="20"/>
      <c r="I5536" s="20"/>
      <c r="J5536" s="20"/>
      <c r="K5536" s="20"/>
      <c r="L5536" s="20"/>
      <c r="M5536" s="20"/>
      <c r="N5536" s="20"/>
      <c r="O5536" s="21"/>
      <c r="P5536" s="21"/>
      <c r="Q5536" s="28"/>
      <c r="R5536" s="28"/>
      <c r="S5536" s="21"/>
      <c r="T5536" s="20"/>
      <c r="U5536" s="21"/>
      <c r="W5536" s="46"/>
      <c r="AA5536" s="22"/>
      <c r="AB5536" s="22"/>
      <c r="AC5536" s="22"/>
      <c r="AD5536" s="22"/>
      <c r="AE5536" s="22"/>
      <c r="AF5536" s="22"/>
      <c r="AG5536" s="22"/>
      <c r="AH5536" s="20"/>
      <c r="AI5536" s="22"/>
      <c r="AJ5536" s="22"/>
      <c r="AK5536" s="22"/>
      <c r="AM5536" s="22"/>
      <c r="AN5536" s="22"/>
      <c r="AO5536" s="22"/>
    </row>
    <row r="5537" spans="2:41" x14ac:dyDescent="0.15">
      <c r="B5537" s="20"/>
      <c r="C5537" s="20"/>
      <c r="D5537" s="20"/>
      <c r="E5537" s="20"/>
      <c r="F5537" s="20"/>
      <c r="G5537" s="20"/>
      <c r="H5537" s="20"/>
      <c r="I5537" s="20"/>
      <c r="J5537" s="20"/>
      <c r="K5537" s="20"/>
      <c r="L5537" s="20"/>
      <c r="M5537" s="20"/>
      <c r="N5537" s="20"/>
      <c r="O5537" s="21"/>
      <c r="P5537" s="21"/>
      <c r="Q5537" s="28"/>
      <c r="R5537" s="28"/>
      <c r="S5537" s="21"/>
      <c r="T5537" s="20"/>
      <c r="U5537" s="21"/>
      <c r="W5537" s="46"/>
      <c r="AA5537" s="22"/>
      <c r="AB5537" s="22"/>
      <c r="AC5537" s="22"/>
      <c r="AD5537" s="22"/>
      <c r="AE5537" s="22"/>
      <c r="AF5537" s="22"/>
      <c r="AG5537" s="22"/>
      <c r="AH5537" s="20"/>
      <c r="AI5537" s="22"/>
      <c r="AJ5537" s="22"/>
      <c r="AK5537" s="22"/>
      <c r="AM5537" s="22"/>
      <c r="AN5537" s="22"/>
      <c r="AO5537" s="22"/>
    </row>
    <row r="5538" spans="2:41" x14ac:dyDescent="0.15">
      <c r="B5538" s="20"/>
      <c r="C5538" s="20"/>
      <c r="D5538" s="20"/>
      <c r="E5538" s="20"/>
      <c r="F5538" s="20"/>
      <c r="G5538" s="20"/>
      <c r="H5538" s="20"/>
      <c r="I5538" s="20"/>
      <c r="J5538" s="20"/>
      <c r="K5538" s="20"/>
      <c r="L5538" s="20"/>
      <c r="M5538" s="20"/>
      <c r="N5538" s="20"/>
      <c r="O5538" s="21"/>
      <c r="P5538" s="21"/>
      <c r="Q5538" s="28"/>
      <c r="R5538" s="28"/>
      <c r="S5538" s="21"/>
      <c r="T5538" s="20"/>
      <c r="U5538" s="21"/>
      <c r="W5538" s="46"/>
      <c r="AA5538" s="22"/>
      <c r="AB5538" s="22"/>
      <c r="AC5538" s="22"/>
      <c r="AD5538" s="22"/>
      <c r="AE5538" s="22"/>
      <c r="AF5538" s="22"/>
      <c r="AG5538" s="22"/>
      <c r="AH5538" s="20"/>
      <c r="AI5538" s="22"/>
      <c r="AJ5538" s="22"/>
      <c r="AK5538" s="22"/>
      <c r="AM5538" s="22"/>
      <c r="AN5538" s="22"/>
      <c r="AO5538" s="22"/>
    </row>
    <row r="5539" spans="2:41" x14ac:dyDescent="0.15">
      <c r="B5539" s="20"/>
      <c r="C5539" s="20"/>
      <c r="D5539" s="20"/>
      <c r="E5539" s="20"/>
      <c r="F5539" s="20"/>
      <c r="G5539" s="20"/>
      <c r="H5539" s="20"/>
      <c r="I5539" s="20"/>
      <c r="J5539" s="20"/>
      <c r="K5539" s="20"/>
      <c r="L5539" s="20"/>
      <c r="M5539" s="20"/>
      <c r="N5539" s="20"/>
      <c r="O5539" s="21"/>
      <c r="P5539" s="21"/>
      <c r="Q5539" s="28"/>
      <c r="R5539" s="28"/>
      <c r="S5539" s="21"/>
      <c r="T5539" s="20"/>
      <c r="U5539" s="21"/>
      <c r="W5539" s="46"/>
      <c r="AA5539" s="22"/>
      <c r="AB5539" s="22"/>
      <c r="AC5539" s="22"/>
      <c r="AD5539" s="22"/>
      <c r="AE5539" s="22"/>
      <c r="AF5539" s="22"/>
      <c r="AG5539" s="22"/>
      <c r="AH5539" s="20"/>
      <c r="AI5539" s="22"/>
      <c r="AJ5539" s="22"/>
      <c r="AK5539" s="22"/>
      <c r="AM5539" s="22"/>
      <c r="AN5539" s="22"/>
      <c r="AO5539" s="22"/>
    </row>
    <row r="5540" spans="2:41" x14ac:dyDescent="0.15">
      <c r="B5540" s="20"/>
      <c r="C5540" s="20"/>
      <c r="D5540" s="20"/>
      <c r="E5540" s="20"/>
      <c r="F5540" s="20"/>
      <c r="G5540" s="20"/>
      <c r="H5540" s="20"/>
      <c r="I5540" s="20"/>
      <c r="J5540" s="20"/>
      <c r="K5540" s="20"/>
      <c r="L5540" s="20"/>
      <c r="M5540" s="20"/>
      <c r="N5540" s="20"/>
      <c r="O5540" s="21"/>
      <c r="P5540" s="21"/>
      <c r="Q5540" s="28"/>
      <c r="R5540" s="28"/>
      <c r="S5540" s="21"/>
      <c r="T5540" s="20"/>
      <c r="U5540" s="21"/>
      <c r="W5540" s="46"/>
      <c r="AA5540" s="22"/>
      <c r="AB5540" s="22"/>
      <c r="AC5540" s="22"/>
      <c r="AD5540" s="22"/>
      <c r="AE5540" s="22"/>
      <c r="AF5540" s="22"/>
      <c r="AG5540" s="22"/>
      <c r="AH5540" s="20"/>
      <c r="AI5540" s="22"/>
      <c r="AJ5540" s="22"/>
      <c r="AK5540" s="22"/>
      <c r="AM5540" s="22"/>
      <c r="AN5540" s="22"/>
      <c r="AO5540" s="22"/>
    </row>
    <row r="5541" spans="2:41" x14ac:dyDescent="0.15">
      <c r="B5541" s="20"/>
      <c r="C5541" s="20"/>
      <c r="D5541" s="20"/>
      <c r="E5541" s="20"/>
      <c r="F5541" s="20"/>
      <c r="G5541" s="20"/>
      <c r="H5541" s="20"/>
      <c r="I5541" s="20"/>
      <c r="J5541" s="20"/>
      <c r="K5541" s="20"/>
      <c r="L5541" s="20"/>
      <c r="M5541" s="20"/>
      <c r="N5541" s="20"/>
      <c r="O5541" s="21"/>
      <c r="P5541" s="21"/>
      <c r="Q5541" s="28"/>
      <c r="R5541" s="28"/>
      <c r="S5541" s="21"/>
      <c r="T5541" s="20"/>
      <c r="U5541" s="21"/>
      <c r="W5541" s="46"/>
      <c r="AA5541" s="22"/>
      <c r="AB5541" s="22"/>
      <c r="AC5541" s="22"/>
      <c r="AD5541" s="22"/>
      <c r="AE5541" s="22"/>
      <c r="AF5541" s="22"/>
      <c r="AG5541" s="22"/>
      <c r="AH5541" s="20"/>
      <c r="AI5541" s="22"/>
      <c r="AJ5541" s="22"/>
      <c r="AK5541" s="22"/>
      <c r="AM5541" s="22"/>
      <c r="AN5541" s="22"/>
      <c r="AO5541" s="22"/>
    </row>
    <row r="5542" spans="2:41" x14ac:dyDescent="0.15">
      <c r="B5542" s="20"/>
      <c r="C5542" s="20"/>
      <c r="D5542" s="20"/>
      <c r="E5542" s="20"/>
      <c r="F5542" s="20"/>
      <c r="G5542" s="20"/>
      <c r="H5542" s="20"/>
      <c r="I5542" s="20"/>
      <c r="J5542" s="20"/>
      <c r="K5542" s="20"/>
      <c r="L5542" s="20"/>
      <c r="M5542" s="20"/>
      <c r="N5542" s="20"/>
      <c r="O5542" s="21"/>
      <c r="P5542" s="21"/>
      <c r="Q5542" s="28"/>
      <c r="R5542" s="28"/>
      <c r="S5542" s="21"/>
      <c r="T5542" s="20"/>
      <c r="U5542" s="21"/>
      <c r="W5542" s="46"/>
      <c r="AA5542" s="22"/>
      <c r="AB5542" s="22"/>
      <c r="AC5542" s="22"/>
      <c r="AD5542" s="22"/>
      <c r="AE5542" s="22"/>
      <c r="AF5542" s="22"/>
      <c r="AG5542" s="22"/>
      <c r="AH5542" s="20"/>
      <c r="AI5542" s="22"/>
      <c r="AJ5542" s="22"/>
      <c r="AK5542" s="22"/>
      <c r="AM5542" s="22"/>
      <c r="AN5542" s="22"/>
      <c r="AO5542" s="22"/>
    </row>
    <row r="5543" spans="2:41" x14ac:dyDescent="0.15">
      <c r="B5543" s="20"/>
      <c r="C5543" s="20"/>
      <c r="D5543" s="20"/>
      <c r="E5543" s="20"/>
      <c r="F5543" s="20"/>
      <c r="G5543" s="20"/>
      <c r="H5543" s="20"/>
      <c r="I5543" s="20"/>
      <c r="J5543" s="20"/>
      <c r="K5543" s="20"/>
      <c r="L5543" s="20"/>
      <c r="M5543" s="20"/>
      <c r="N5543" s="20"/>
      <c r="O5543" s="21"/>
      <c r="P5543" s="21"/>
      <c r="Q5543" s="28"/>
      <c r="R5543" s="28"/>
      <c r="S5543" s="21"/>
      <c r="T5543" s="20"/>
      <c r="U5543" s="21"/>
      <c r="W5543" s="46"/>
      <c r="AA5543" s="22"/>
      <c r="AB5543" s="22"/>
      <c r="AC5543" s="22"/>
      <c r="AD5543" s="22"/>
      <c r="AE5543" s="22"/>
      <c r="AF5543" s="22"/>
      <c r="AG5543" s="22"/>
      <c r="AH5543" s="20"/>
      <c r="AI5543" s="22"/>
      <c r="AJ5543" s="22"/>
      <c r="AK5543" s="22"/>
      <c r="AM5543" s="22"/>
      <c r="AN5543" s="22"/>
      <c r="AO5543" s="22"/>
    </row>
    <row r="5544" spans="2:41" x14ac:dyDescent="0.15">
      <c r="B5544" s="20"/>
      <c r="C5544" s="20"/>
      <c r="D5544" s="20"/>
      <c r="E5544" s="20"/>
      <c r="F5544" s="20"/>
      <c r="G5544" s="20"/>
      <c r="H5544" s="20"/>
      <c r="I5544" s="20"/>
      <c r="J5544" s="20"/>
      <c r="K5544" s="20"/>
      <c r="L5544" s="20"/>
      <c r="M5544" s="20"/>
      <c r="N5544" s="20"/>
      <c r="O5544" s="21"/>
      <c r="P5544" s="21"/>
      <c r="Q5544" s="28"/>
      <c r="R5544" s="28"/>
      <c r="S5544" s="21"/>
      <c r="T5544" s="20"/>
      <c r="U5544" s="21"/>
      <c r="W5544" s="46"/>
      <c r="AA5544" s="22"/>
      <c r="AB5544" s="22"/>
      <c r="AC5544" s="22"/>
      <c r="AD5544" s="22"/>
      <c r="AE5544" s="22"/>
      <c r="AF5544" s="22"/>
      <c r="AG5544" s="22"/>
      <c r="AH5544" s="20"/>
      <c r="AI5544" s="22"/>
      <c r="AJ5544" s="22"/>
      <c r="AK5544" s="22"/>
      <c r="AM5544" s="22"/>
      <c r="AN5544" s="22"/>
      <c r="AO5544" s="22"/>
    </row>
    <row r="5545" spans="2:41" x14ac:dyDescent="0.15">
      <c r="B5545" s="20"/>
      <c r="C5545" s="20"/>
      <c r="D5545" s="20"/>
      <c r="E5545" s="20"/>
      <c r="F5545" s="20"/>
      <c r="G5545" s="20"/>
      <c r="H5545" s="20"/>
      <c r="I5545" s="20"/>
      <c r="J5545" s="20"/>
      <c r="K5545" s="20"/>
      <c r="L5545" s="20"/>
      <c r="M5545" s="20"/>
      <c r="N5545" s="20"/>
      <c r="O5545" s="21"/>
      <c r="P5545" s="21"/>
      <c r="Q5545" s="28"/>
      <c r="R5545" s="28"/>
      <c r="S5545" s="21"/>
      <c r="T5545" s="20"/>
      <c r="U5545" s="21"/>
      <c r="W5545" s="46"/>
      <c r="AA5545" s="22"/>
      <c r="AB5545" s="22"/>
      <c r="AC5545" s="22"/>
      <c r="AD5545" s="22"/>
      <c r="AE5545" s="22"/>
      <c r="AF5545" s="22"/>
      <c r="AG5545" s="22"/>
      <c r="AH5545" s="20"/>
      <c r="AI5545" s="22"/>
      <c r="AJ5545" s="22"/>
      <c r="AK5545" s="22"/>
      <c r="AM5545" s="22"/>
      <c r="AN5545" s="22"/>
      <c r="AO5545" s="22"/>
    </row>
    <row r="5546" spans="2:41" x14ac:dyDescent="0.15">
      <c r="B5546" s="20"/>
      <c r="C5546" s="20"/>
      <c r="D5546" s="20"/>
      <c r="E5546" s="20"/>
      <c r="F5546" s="20"/>
      <c r="G5546" s="20"/>
      <c r="H5546" s="20"/>
      <c r="I5546" s="20"/>
      <c r="J5546" s="20"/>
      <c r="K5546" s="20"/>
      <c r="L5546" s="20"/>
      <c r="M5546" s="20"/>
      <c r="N5546" s="20"/>
      <c r="O5546" s="21"/>
      <c r="P5546" s="21"/>
      <c r="Q5546" s="28"/>
      <c r="R5546" s="28"/>
      <c r="S5546" s="21"/>
      <c r="T5546" s="20"/>
      <c r="U5546" s="21"/>
      <c r="W5546" s="46"/>
      <c r="AA5546" s="22"/>
      <c r="AB5546" s="22"/>
      <c r="AC5546" s="22"/>
      <c r="AD5546" s="22"/>
      <c r="AE5546" s="22"/>
      <c r="AF5546" s="22"/>
      <c r="AG5546" s="22"/>
      <c r="AH5546" s="20"/>
      <c r="AI5546" s="22"/>
      <c r="AJ5546" s="22"/>
      <c r="AK5546" s="22"/>
      <c r="AM5546" s="22"/>
      <c r="AN5546" s="22"/>
      <c r="AO5546" s="22"/>
    </row>
    <row r="5547" spans="2:41" x14ac:dyDescent="0.15">
      <c r="B5547" s="20"/>
      <c r="C5547" s="20"/>
      <c r="D5547" s="20"/>
      <c r="E5547" s="20"/>
      <c r="F5547" s="20"/>
      <c r="G5547" s="20"/>
      <c r="H5547" s="20"/>
      <c r="I5547" s="20"/>
      <c r="J5547" s="20"/>
      <c r="K5547" s="20"/>
      <c r="L5547" s="20"/>
      <c r="M5547" s="20"/>
      <c r="N5547" s="20"/>
      <c r="O5547" s="21"/>
      <c r="P5547" s="21"/>
      <c r="Q5547" s="28"/>
      <c r="R5547" s="28"/>
      <c r="S5547" s="21"/>
      <c r="T5547" s="20"/>
      <c r="U5547" s="21"/>
      <c r="W5547" s="46"/>
      <c r="AA5547" s="22"/>
      <c r="AB5547" s="22"/>
      <c r="AC5547" s="22"/>
      <c r="AD5547" s="22"/>
      <c r="AE5547" s="22"/>
      <c r="AF5547" s="22"/>
      <c r="AG5547" s="22"/>
      <c r="AH5547" s="20"/>
      <c r="AI5547" s="22"/>
      <c r="AJ5547" s="22"/>
      <c r="AK5547" s="22"/>
      <c r="AM5547" s="22"/>
      <c r="AN5547" s="22"/>
      <c r="AO5547" s="22"/>
    </row>
    <row r="5548" spans="2:41" x14ac:dyDescent="0.15">
      <c r="B5548" s="20"/>
      <c r="C5548" s="20"/>
      <c r="D5548" s="20"/>
      <c r="E5548" s="20"/>
      <c r="F5548" s="20"/>
      <c r="G5548" s="20"/>
      <c r="H5548" s="20"/>
      <c r="I5548" s="20"/>
      <c r="J5548" s="20"/>
      <c r="K5548" s="20"/>
      <c r="L5548" s="20"/>
      <c r="M5548" s="20"/>
      <c r="N5548" s="20"/>
      <c r="O5548" s="21"/>
      <c r="P5548" s="21"/>
      <c r="Q5548" s="28"/>
      <c r="R5548" s="28"/>
      <c r="S5548" s="21"/>
      <c r="T5548" s="20"/>
      <c r="U5548" s="21"/>
      <c r="W5548" s="46"/>
      <c r="AA5548" s="22"/>
      <c r="AB5548" s="22"/>
      <c r="AC5548" s="22"/>
      <c r="AD5548" s="22"/>
      <c r="AE5548" s="22"/>
      <c r="AF5548" s="22"/>
      <c r="AG5548" s="22"/>
      <c r="AH5548" s="20"/>
      <c r="AI5548" s="22"/>
      <c r="AJ5548" s="22"/>
      <c r="AK5548" s="22"/>
      <c r="AM5548" s="22"/>
      <c r="AN5548" s="22"/>
      <c r="AO5548" s="22"/>
    </row>
    <row r="5549" spans="2:41" x14ac:dyDescent="0.15">
      <c r="B5549" s="20"/>
      <c r="C5549" s="20"/>
      <c r="D5549" s="20"/>
      <c r="E5549" s="20"/>
      <c r="F5549" s="20"/>
      <c r="G5549" s="20"/>
      <c r="H5549" s="20"/>
      <c r="I5549" s="20"/>
      <c r="J5549" s="20"/>
      <c r="K5549" s="20"/>
      <c r="L5549" s="20"/>
      <c r="M5549" s="20"/>
      <c r="N5549" s="20"/>
      <c r="O5549" s="21"/>
      <c r="P5549" s="21"/>
      <c r="Q5549" s="28"/>
      <c r="R5549" s="28"/>
      <c r="S5549" s="21"/>
      <c r="T5549" s="20"/>
      <c r="U5549" s="21"/>
      <c r="W5549" s="46"/>
      <c r="AA5549" s="22"/>
      <c r="AB5549" s="22"/>
      <c r="AC5549" s="22"/>
      <c r="AD5549" s="22"/>
      <c r="AE5549" s="22"/>
      <c r="AF5549" s="22"/>
      <c r="AG5549" s="22"/>
      <c r="AH5549" s="20"/>
      <c r="AI5549" s="22"/>
      <c r="AJ5549" s="22"/>
      <c r="AK5549" s="22"/>
      <c r="AM5549" s="22"/>
      <c r="AN5549" s="22"/>
      <c r="AO5549" s="22"/>
    </row>
    <row r="5550" spans="2:41" x14ac:dyDescent="0.15">
      <c r="B5550" s="20"/>
      <c r="C5550" s="20"/>
      <c r="D5550" s="20"/>
      <c r="E5550" s="20"/>
      <c r="F5550" s="20"/>
      <c r="G5550" s="20"/>
      <c r="H5550" s="20"/>
      <c r="I5550" s="20"/>
      <c r="J5550" s="20"/>
      <c r="K5550" s="20"/>
      <c r="L5550" s="20"/>
      <c r="M5550" s="20"/>
      <c r="N5550" s="20"/>
      <c r="O5550" s="21"/>
      <c r="P5550" s="21"/>
      <c r="Q5550" s="28"/>
      <c r="R5550" s="28"/>
      <c r="S5550" s="21"/>
      <c r="T5550" s="20"/>
      <c r="U5550" s="21"/>
      <c r="W5550" s="46"/>
      <c r="AA5550" s="22"/>
      <c r="AB5550" s="22"/>
      <c r="AC5550" s="22"/>
      <c r="AD5550" s="22"/>
      <c r="AE5550" s="22"/>
      <c r="AF5550" s="22"/>
      <c r="AG5550" s="22"/>
      <c r="AH5550" s="20"/>
      <c r="AI5550" s="22"/>
      <c r="AJ5550" s="22"/>
      <c r="AK5550" s="22"/>
      <c r="AM5550" s="22"/>
      <c r="AN5550" s="22"/>
      <c r="AO5550" s="22"/>
    </row>
    <row r="5551" spans="2:41" x14ac:dyDescent="0.15">
      <c r="B5551" s="20"/>
      <c r="C5551" s="20"/>
      <c r="D5551" s="20"/>
      <c r="E5551" s="20"/>
      <c r="F5551" s="20"/>
      <c r="G5551" s="20"/>
      <c r="H5551" s="20"/>
      <c r="I5551" s="20"/>
      <c r="J5551" s="20"/>
      <c r="K5551" s="20"/>
      <c r="L5551" s="20"/>
      <c r="M5551" s="20"/>
      <c r="N5551" s="20"/>
      <c r="O5551" s="21"/>
      <c r="P5551" s="21"/>
      <c r="Q5551" s="28"/>
      <c r="R5551" s="28"/>
      <c r="S5551" s="21"/>
      <c r="T5551" s="20"/>
      <c r="U5551" s="21"/>
      <c r="W5551" s="46"/>
      <c r="AA5551" s="22"/>
      <c r="AB5551" s="22"/>
      <c r="AC5551" s="22"/>
      <c r="AD5551" s="22"/>
      <c r="AE5551" s="22"/>
      <c r="AF5551" s="22"/>
      <c r="AG5551" s="22"/>
      <c r="AH5551" s="20"/>
      <c r="AI5551" s="22"/>
      <c r="AJ5551" s="22"/>
      <c r="AK5551" s="22"/>
      <c r="AM5551" s="22"/>
      <c r="AN5551" s="22"/>
      <c r="AO5551" s="22"/>
    </row>
    <row r="5552" spans="2:41" x14ac:dyDescent="0.15">
      <c r="B5552" s="20"/>
      <c r="C5552" s="20"/>
      <c r="D5552" s="20"/>
      <c r="E5552" s="20"/>
      <c r="F5552" s="20"/>
      <c r="G5552" s="20"/>
      <c r="H5552" s="20"/>
      <c r="I5552" s="20"/>
      <c r="J5552" s="20"/>
      <c r="K5552" s="20"/>
      <c r="L5552" s="20"/>
      <c r="M5552" s="20"/>
      <c r="N5552" s="20"/>
      <c r="O5552" s="21"/>
      <c r="P5552" s="21"/>
      <c r="Q5552" s="28"/>
      <c r="R5552" s="28"/>
      <c r="S5552" s="21"/>
      <c r="T5552" s="20"/>
      <c r="U5552" s="21"/>
      <c r="W5552" s="46"/>
      <c r="AA5552" s="22"/>
      <c r="AB5552" s="22"/>
      <c r="AC5552" s="22"/>
      <c r="AD5552" s="22"/>
      <c r="AE5552" s="22"/>
      <c r="AF5552" s="22"/>
      <c r="AG5552" s="22"/>
      <c r="AH5552" s="20"/>
      <c r="AI5552" s="22"/>
      <c r="AJ5552" s="22"/>
      <c r="AK5552" s="22"/>
      <c r="AM5552" s="22"/>
      <c r="AN5552" s="22"/>
      <c r="AO5552" s="22"/>
    </row>
    <row r="5553" spans="2:41" x14ac:dyDescent="0.15">
      <c r="B5553" s="20"/>
      <c r="C5553" s="20"/>
      <c r="D5553" s="20"/>
      <c r="E5553" s="20"/>
      <c r="F5553" s="20"/>
      <c r="G5553" s="20"/>
      <c r="H5553" s="20"/>
      <c r="I5553" s="20"/>
      <c r="J5553" s="20"/>
      <c r="K5553" s="20"/>
      <c r="L5553" s="20"/>
      <c r="M5553" s="20"/>
      <c r="N5553" s="20"/>
      <c r="O5553" s="21"/>
      <c r="P5553" s="21"/>
      <c r="Q5553" s="28"/>
      <c r="R5553" s="28"/>
      <c r="S5553" s="21"/>
      <c r="T5553" s="20"/>
      <c r="U5553" s="21"/>
      <c r="W5553" s="46"/>
      <c r="AA5553" s="22"/>
      <c r="AB5553" s="22"/>
      <c r="AC5553" s="22"/>
      <c r="AD5553" s="22"/>
      <c r="AE5553" s="22"/>
      <c r="AF5553" s="22"/>
      <c r="AG5553" s="22"/>
      <c r="AH5553" s="20"/>
      <c r="AI5553" s="22"/>
      <c r="AJ5553" s="22"/>
      <c r="AK5553" s="22"/>
      <c r="AM5553" s="22"/>
      <c r="AN5553" s="22"/>
      <c r="AO5553" s="22"/>
    </row>
    <row r="5554" spans="2:41" x14ac:dyDescent="0.15">
      <c r="B5554" s="20"/>
      <c r="C5554" s="20"/>
      <c r="D5554" s="20"/>
      <c r="E5554" s="20"/>
      <c r="F5554" s="20"/>
      <c r="G5554" s="20"/>
      <c r="H5554" s="20"/>
      <c r="I5554" s="20"/>
      <c r="J5554" s="20"/>
      <c r="K5554" s="20"/>
      <c r="L5554" s="20"/>
      <c r="M5554" s="20"/>
      <c r="N5554" s="20"/>
      <c r="O5554" s="21"/>
      <c r="P5554" s="21"/>
      <c r="Q5554" s="28"/>
      <c r="R5554" s="28"/>
      <c r="S5554" s="21"/>
      <c r="T5554" s="20"/>
      <c r="U5554" s="21"/>
      <c r="W5554" s="46"/>
      <c r="AA5554" s="22"/>
      <c r="AB5554" s="22"/>
      <c r="AC5554" s="22"/>
      <c r="AD5554" s="22"/>
      <c r="AE5554" s="22"/>
      <c r="AF5554" s="22"/>
      <c r="AG5554" s="22"/>
      <c r="AH5554" s="20"/>
      <c r="AI5554" s="22"/>
      <c r="AJ5554" s="22"/>
      <c r="AK5554" s="22"/>
      <c r="AM5554" s="22"/>
      <c r="AN5554" s="22"/>
      <c r="AO5554" s="22"/>
    </row>
    <row r="5555" spans="2:41" x14ac:dyDescent="0.15">
      <c r="B5555" s="20"/>
      <c r="C5555" s="20"/>
      <c r="D5555" s="20"/>
      <c r="E5555" s="20"/>
      <c r="F5555" s="20"/>
      <c r="G5555" s="20"/>
      <c r="H5555" s="20"/>
      <c r="I5555" s="20"/>
      <c r="J5555" s="20"/>
      <c r="K5555" s="20"/>
      <c r="L5555" s="20"/>
      <c r="M5555" s="20"/>
      <c r="N5555" s="20"/>
      <c r="O5555" s="21"/>
      <c r="P5555" s="21"/>
      <c r="Q5555" s="28"/>
      <c r="R5555" s="28"/>
      <c r="S5555" s="21"/>
      <c r="T5555" s="20"/>
      <c r="U5555" s="21"/>
      <c r="W5555" s="46"/>
      <c r="AA5555" s="22"/>
      <c r="AB5555" s="22"/>
      <c r="AC5555" s="22"/>
      <c r="AD5555" s="22"/>
      <c r="AE5555" s="22"/>
      <c r="AF5555" s="22"/>
      <c r="AG5555" s="22"/>
      <c r="AH5555" s="20"/>
      <c r="AI5555" s="22"/>
      <c r="AJ5555" s="22"/>
      <c r="AK5555" s="22"/>
      <c r="AM5555" s="22"/>
      <c r="AN5555" s="22"/>
      <c r="AO5555" s="22"/>
    </row>
    <row r="5556" spans="2:41" x14ac:dyDescent="0.15">
      <c r="B5556" s="20"/>
      <c r="C5556" s="20"/>
      <c r="D5556" s="20"/>
      <c r="E5556" s="20"/>
      <c r="F5556" s="20"/>
      <c r="G5556" s="20"/>
      <c r="H5556" s="20"/>
      <c r="I5556" s="20"/>
      <c r="J5556" s="20"/>
      <c r="K5556" s="20"/>
      <c r="L5556" s="20"/>
      <c r="M5556" s="20"/>
      <c r="N5556" s="20"/>
      <c r="O5556" s="21"/>
      <c r="P5556" s="21"/>
      <c r="Q5556" s="28"/>
      <c r="R5556" s="28"/>
      <c r="S5556" s="21"/>
      <c r="T5556" s="20"/>
      <c r="U5556" s="21"/>
      <c r="W5556" s="46"/>
      <c r="AA5556" s="22"/>
      <c r="AB5556" s="22"/>
      <c r="AC5556" s="22"/>
      <c r="AD5556" s="22"/>
      <c r="AE5556" s="22"/>
      <c r="AF5556" s="22"/>
      <c r="AG5556" s="22"/>
      <c r="AH5556" s="20"/>
      <c r="AI5556" s="22"/>
      <c r="AJ5556" s="22"/>
      <c r="AK5556" s="22"/>
      <c r="AM5556" s="22"/>
      <c r="AN5556" s="22"/>
      <c r="AO5556" s="22"/>
    </row>
    <row r="5557" spans="2:41" x14ac:dyDescent="0.15">
      <c r="B5557" s="20"/>
      <c r="C5557" s="20"/>
      <c r="D5557" s="20"/>
      <c r="E5557" s="20"/>
      <c r="F5557" s="20"/>
      <c r="G5557" s="20"/>
      <c r="H5557" s="20"/>
      <c r="I5557" s="20"/>
      <c r="J5557" s="20"/>
      <c r="K5557" s="20"/>
      <c r="L5557" s="20"/>
      <c r="M5557" s="20"/>
      <c r="N5557" s="20"/>
      <c r="O5557" s="21"/>
      <c r="P5557" s="21"/>
      <c r="Q5557" s="28"/>
      <c r="R5557" s="28"/>
      <c r="S5557" s="21"/>
      <c r="T5557" s="20"/>
      <c r="U5557" s="21"/>
      <c r="W5557" s="46"/>
      <c r="AA5557" s="22"/>
      <c r="AB5557" s="22"/>
      <c r="AC5557" s="22"/>
      <c r="AD5557" s="22"/>
      <c r="AE5557" s="22"/>
      <c r="AF5557" s="22"/>
      <c r="AG5557" s="22"/>
      <c r="AH5557" s="20"/>
      <c r="AI5557" s="22"/>
      <c r="AJ5557" s="22"/>
      <c r="AK5557" s="22"/>
      <c r="AM5557" s="22"/>
      <c r="AN5557" s="22"/>
      <c r="AO5557" s="22"/>
    </row>
    <row r="5558" spans="2:41" x14ac:dyDescent="0.15">
      <c r="B5558" s="20"/>
      <c r="C5558" s="20"/>
      <c r="D5558" s="20"/>
      <c r="E5558" s="20"/>
      <c r="F5558" s="20"/>
      <c r="G5558" s="20"/>
      <c r="H5558" s="20"/>
      <c r="I5558" s="20"/>
      <c r="J5558" s="20"/>
      <c r="K5558" s="20"/>
      <c r="L5558" s="20"/>
      <c r="M5558" s="20"/>
      <c r="N5558" s="20"/>
      <c r="O5558" s="21"/>
      <c r="P5558" s="21"/>
      <c r="Q5558" s="28"/>
      <c r="R5558" s="28"/>
      <c r="S5558" s="21"/>
      <c r="T5558" s="20"/>
      <c r="U5558" s="21"/>
      <c r="W5558" s="46"/>
      <c r="AA5558" s="22"/>
      <c r="AB5558" s="22"/>
      <c r="AC5558" s="22"/>
      <c r="AD5558" s="22"/>
      <c r="AE5558" s="22"/>
      <c r="AF5558" s="22"/>
      <c r="AG5558" s="22"/>
      <c r="AH5558" s="20"/>
      <c r="AI5558" s="22"/>
      <c r="AJ5558" s="22"/>
      <c r="AK5558" s="22"/>
      <c r="AM5558" s="22"/>
      <c r="AN5558" s="22"/>
      <c r="AO5558" s="22"/>
    </row>
    <row r="5559" spans="2:41" x14ac:dyDescent="0.15">
      <c r="B5559" s="20"/>
      <c r="C5559" s="20"/>
      <c r="D5559" s="20"/>
      <c r="E5559" s="20"/>
      <c r="F5559" s="20"/>
      <c r="G5559" s="20"/>
      <c r="H5559" s="20"/>
      <c r="I5559" s="20"/>
      <c r="J5559" s="20"/>
      <c r="K5559" s="20"/>
      <c r="L5559" s="20"/>
      <c r="M5559" s="20"/>
      <c r="N5559" s="20"/>
      <c r="O5559" s="21"/>
      <c r="P5559" s="21"/>
      <c r="Q5559" s="28"/>
      <c r="R5559" s="28"/>
      <c r="S5559" s="21"/>
      <c r="T5559" s="20"/>
      <c r="U5559" s="21"/>
      <c r="W5559" s="46"/>
      <c r="AA5559" s="22"/>
      <c r="AB5559" s="22"/>
      <c r="AC5559" s="22"/>
      <c r="AD5559" s="22"/>
      <c r="AE5559" s="22"/>
      <c r="AF5559" s="22"/>
      <c r="AG5559" s="22"/>
      <c r="AH5559" s="20"/>
      <c r="AI5559" s="22"/>
      <c r="AJ5559" s="22"/>
      <c r="AK5559" s="22"/>
      <c r="AM5559" s="22"/>
      <c r="AN5559" s="22"/>
      <c r="AO5559" s="22"/>
    </row>
    <row r="5560" spans="2:41" x14ac:dyDescent="0.15">
      <c r="B5560" s="20"/>
      <c r="C5560" s="20"/>
      <c r="D5560" s="20"/>
      <c r="E5560" s="20"/>
      <c r="F5560" s="20"/>
      <c r="G5560" s="20"/>
      <c r="H5560" s="20"/>
      <c r="I5560" s="20"/>
      <c r="J5560" s="20"/>
      <c r="K5560" s="20"/>
      <c r="L5560" s="20"/>
      <c r="M5560" s="20"/>
      <c r="N5560" s="20"/>
      <c r="O5560" s="21"/>
      <c r="P5560" s="21"/>
      <c r="Q5560" s="28"/>
      <c r="R5560" s="28"/>
      <c r="S5560" s="21"/>
      <c r="T5560" s="20"/>
      <c r="U5560" s="21"/>
      <c r="W5560" s="46"/>
      <c r="AA5560" s="22"/>
      <c r="AB5560" s="22"/>
      <c r="AC5560" s="22"/>
      <c r="AD5560" s="22"/>
      <c r="AE5560" s="22"/>
      <c r="AF5560" s="22"/>
      <c r="AG5560" s="22"/>
      <c r="AH5560" s="20"/>
      <c r="AI5560" s="22"/>
      <c r="AJ5560" s="22"/>
      <c r="AK5560" s="22"/>
      <c r="AM5560" s="22"/>
      <c r="AN5560" s="22"/>
      <c r="AO5560" s="22"/>
    </row>
    <row r="5561" spans="2:41" x14ac:dyDescent="0.15">
      <c r="B5561" s="20"/>
      <c r="C5561" s="20"/>
      <c r="D5561" s="20"/>
      <c r="E5561" s="20"/>
      <c r="F5561" s="20"/>
      <c r="G5561" s="20"/>
      <c r="H5561" s="20"/>
      <c r="I5561" s="20"/>
      <c r="J5561" s="20"/>
      <c r="K5561" s="20"/>
      <c r="L5561" s="20"/>
      <c r="M5561" s="20"/>
      <c r="N5561" s="20"/>
      <c r="O5561" s="21"/>
      <c r="P5561" s="21"/>
      <c r="Q5561" s="28"/>
      <c r="R5561" s="28"/>
      <c r="S5561" s="21"/>
      <c r="T5561" s="20"/>
      <c r="U5561" s="21"/>
      <c r="W5561" s="46"/>
      <c r="AA5561" s="22"/>
      <c r="AB5561" s="22"/>
      <c r="AC5561" s="22"/>
      <c r="AD5561" s="22"/>
      <c r="AE5561" s="22"/>
      <c r="AF5561" s="22"/>
      <c r="AG5561" s="22"/>
      <c r="AH5561" s="20"/>
      <c r="AI5561" s="22"/>
      <c r="AJ5561" s="22"/>
      <c r="AK5561" s="22"/>
      <c r="AM5561" s="22"/>
      <c r="AN5561" s="22"/>
      <c r="AO5561" s="22"/>
    </row>
    <row r="5562" spans="2:41" x14ac:dyDescent="0.15">
      <c r="B5562" s="20"/>
      <c r="C5562" s="20"/>
      <c r="D5562" s="20"/>
      <c r="E5562" s="20"/>
      <c r="F5562" s="20"/>
      <c r="G5562" s="20"/>
      <c r="H5562" s="20"/>
      <c r="I5562" s="20"/>
      <c r="J5562" s="20"/>
      <c r="K5562" s="20"/>
      <c r="L5562" s="20"/>
      <c r="M5562" s="20"/>
      <c r="N5562" s="20"/>
      <c r="O5562" s="21"/>
      <c r="P5562" s="21"/>
      <c r="Q5562" s="28"/>
      <c r="R5562" s="28"/>
      <c r="S5562" s="21"/>
      <c r="T5562" s="20"/>
      <c r="U5562" s="21"/>
      <c r="W5562" s="46"/>
      <c r="AA5562" s="22"/>
      <c r="AB5562" s="22"/>
      <c r="AC5562" s="22"/>
      <c r="AD5562" s="22"/>
      <c r="AE5562" s="22"/>
      <c r="AF5562" s="22"/>
      <c r="AG5562" s="22"/>
      <c r="AH5562" s="20"/>
      <c r="AI5562" s="22"/>
      <c r="AJ5562" s="22"/>
      <c r="AK5562" s="22"/>
      <c r="AM5562" s="22"/>
      <c r="AN5562" s="22"/>
      <c r="AO5562" s="22"/>
    </row>
    <row r="5563" spans="2:41" x14ac:dyDescent="0.15">
      <c r="B5563" s="20"/>
      <c r="C5563" s="20"/>
      <c r="D5563" s="20"/>
      <c r="E5563" s="20"/>
      <c r="F5563" s="20"/>
      <c r="G5563" s="20"/>
      <c r="H5563" s="20"/>
      <c r="I5563" s="20"/>
      <c r="J5563" s="20"/>
      <c r="K5563" s="20"/>
      <c r="L5563" s="20"/>
      <c r="M5563" s="20"/>
      <c r="N5563" s="20"/>
      <c r="O5563" s="21"/>
      <c r="P5563" s="21"/>
      <c r="Q5563" s="28"/>
      <c r="R5563" s="28"/>
      <c r="S5563" s="21"/>
      <c r="T5563" s="20"/>
      <c r="U5563" s="21"/>
      <c r="W5563" s="46"/>
      <c r="AA5563" s="22"/>
      <c r="AB5563" s="22"/>
      <c r="AC5563" s="22"/>
      <c r="AD5563" s="22"/>
      <c r="AE5563" s="22"/>
      <c r="AF5563" s="22"/>
      <c r="AG5563" s="22"/>
      <c r="AH5563" s="20"/>
      <c r="AI5563" s="22"/>
      <c r="AJ5563" s="22"/>
      <c r="AK5563" s="22"/>
      <c r="AM5563" s="22"/>
      <c r="AN5563" s="22"/>
      <c r="AO5563" s="22"/>
    </row>
    <row r="5564" spans="2:41" x14ac:dyDescent="0.15">
      <c r="B5564" s="20"/>
      <c r="C5564" s="20"/>
      <c r="D5564" s="20"/>
      <c r="E5564" s="20"/>
      <c r="F5564" s="20"/>
      <c r="G5564" s="20"/>
      <c r="H5564" s="20"/>
      <c r="I5564" s="20"/>
      <c r="J5564" s="20"/>
      <c r="K5564" s="20"/>
      <c r="L5564" s="20"/>
      <c r="M5564" s="20"/>
      <c r="N5564" s="20"/>
      <c r="O5564" s="21"/>
      <c r="P5564" s="21"/>
      <c r="Q5564" s="28"/>
      <c r="R5564" s="28"/>
      <c r="S5564" s="21"/>
      <c r="T5564" s="20"/>
      <c r="U5564" s="21"/>
      <c r="W5564" s="46"/>
      <c r="AA5564" s="22"/>
      <c r="AB5564" s="22"/>
      <c r="AC5564" s="22"/>
      <c r="AD5564" s="22"/>
      <c r="AE5564" s="22"/>
      <c r="AF5564" s="22"/>
      <c r="AG5564" s="22"/>
      <c r="AH5564" s="20"/>
      <c r="AI5564" s="22"/>
      <c r="AJ5564" s="22"/>
      <c r="AK5564" s="22"/>
      <c r="AM5564" s="22"/>
      <c r="AN5564" s="22"/>
      <c r="AO5564" s="22"/>
    </row>
    <row r="5565" spans="2:41" x14ac:dyDescent="0.15">
      <c r="B5565" s="20"/>
      <c r="C5565" s="20"/>
      <c r="D5565" s="20"/>
      <c r="E5565" s="20"/>
      <c r="F5565" s="20"/>
      <c r="G5565" s="20"/>
      <c r="H5565" s="20"/>
      <c r="I5565" s="20"/>
      <c r="J5565" s="20"/>
      <c r="K5565" s="20"/>
      <c r="L5565" s="20"/>
      <c r="M5565" s="20"/>
      <c r="N5565" s="20"/>
      <c r="O5565" s="21"/>
      <c r="P5565" s="21"/>
      <c r="Q5565" s="28"/>
      <c r="R5565" s="28"/>
      <c r="S5565" s="21"/>
      <c r="T5565" s="20"/>
      <c r="U5565" s="21"/>
      <c r="W5565" s="46"/>
      <c r="AA5565" s="22"/>
      <c r="AB5565" s="22"/>
      <c r="AC5565" s="22"/>
      <c r="AD5565" s="22"/>
      <c r="AE5565" s="22"/>
      <c r="AF5565" s="22"/>
      <c r="AG5565" s="22"/>
      <c r="AH5565" s="20"/>
      <c r="AI5565" s="22"/>
      <c r="AJ5565" s="22"/>
      <c r="AK5565" s="22"/>
      <c r="AM5565" s="22"/>
      <c r="AN5565" s="22"/>
      <c r="AO5565" s="22"/>
    </row>
    <row r="5566" spans="2:41" x14ac:dyDescent="0.15">
      <c r="B5566" s="20"/>
      <c r="C5566" s="20"/>
      <c r="D5566" s="20"/>
      <c r="E5566" s="20"/>
      <c r="F5566" s="20"/>
      <c r="G5566" s="20"/>
      <c r="H5566" s="20"/>
      <c r="I5566" s="20"/>
      <c r="J5566" s="20"/>
      <c r="K5566" s="20"/>
      <c r="L5566" s="20"/>
      <c r="M5566" s="20"/>
      <c r="N5566" s="20"/>
      <c r="O5566" s="21"/>
      <c r="P5566" s="21"/>
      <c r="Q5566" s="28"/>
      <c r="R5566" s="28"/>
      <c r="S5566" s="21"/>
      <c r="T5566" s="20"/>
      <c r="U5566" s="21"/>
      <c r="W5566" s="46"/>
      <c r="AA5566" s="22"/>
      <c r="AB5566" s="22"/>
      <c r="AC5566" s="22"/>
      <c r="AD5566" s="22"/>
      <c r="AE5566" s="22"/>
      <c r="AF5566" s="22"/>
      <c r="AG5566" s="22"/>
      <c r="AH5566" s="20"/>
      <c r="AI5566" s="22"/>
      <c r="AJ5566" s="22"/>
      <c r="AK5566" s="22"/>
      <c r="AM5566" s="22"/>
      <c r="AN5566" s="22"/>
      <c r="AO5566" s="22"/>
    </row>
    <row r="5567" spans="2:41" x14ac:dyDescent="0.15">
      <c r="B5567" s="20"/>
      <c r="C5567" s="20"/>
      <c r="D5567" s="20"/>
      <c r="E5567" s="20"/>
      <c r="F5567" s="20"/>
      <c r="G5567" s="20"/>
      <c r="H5567" s="20"/>
      <c r="I5567" s="20"/>
      <c r="J5567" s="20"/>
      <c r="K5567" s="20"/>
      <c r="L5567" s="20"/>
      <c r="M5567" s="20"/>
      <c r="N5567" s="20"/>
      <c r="O5567" s="21"/>
      <c r="P5567" s="21"/>
      <c r="Q5567" s="28"/>
      <c r="R5567" s="28"/>
      <c r="S5567" s="21"/>
      <c r="T5567" s="20"/>
      <c r="U5567" s="21"/>
      <c r="W5567" s="46"/>
      <c r="AA5567" s="22"/>
      <c r="AB5567" s="22"/>
      <c r="AC5567" s="22"/>
      <c r="AD5567" s="22"/>
      <c r="AE5567" s="22"/>
      <c r="AF5567" s="22"/>
      <c r="AG5567" s="22"/>
      <c r="AH5567" s="20"/>
      <c r="AI5567" s="22"/>
      <c r="AJ5567" s="22"/>
      <c r="AK5567" s="22"/>
      <c r="AM5567" s="22"/>
      <c r="AN5567" s="22"/>
      <c r="AO5567" s="22"/>
    </row>
    <row r="5568" spans="2:41" x14ac:dyDescent="0.15">
      <c r="B5568" s="20"/>
      <c r="C5568" s="20"/>
      <c r="D5568" s="20"/>
      <c r="E5568" s="20"/>
      <c r="F5568" s="20"/>
      <c r="G5568" s="20"/>
      <c r="H5568" s="20"/>
      <c r="I5568" s="20"/>
      <c r="J5568" s="20"/>
      <c r="K5568" s="20"/>
      <c r="L5568" s="20"/>
      <c r="M5568" s="20"/>
      <c r="N5568" s="20"/>
      <c r="O5568" s="21"/>
      <c r="P5568" s="21"/>
      <c r="Q5568" s="28"/>
      <c r="R5568" s="28"/>
      <c r="S5568" s="21"/>
      <c r="T5568" s="20"/>
      <c r="U5568" s="21"/>
      <c r="W5568" s="46"/>
      <c r="AA5568" s="22"/>
      <c r="AB5568" s="22"/>
      <c r="AC5568" s="22"/>
      <c r="AD5568" s="22"/>
      <c r="AE5568" s="22"/>
      <c r="AF5568" s="22"/>
      <c r="AG5568" s="22"/>
      <c r="AH5568" s="20"/>
      <c r="AI5568" s="22"/>
      <c r="AJ5568" s="22"/>
      <c r="AK5568" s="22"/>
      <c r="AM5568" s="22"/>
      <c r="AN5568" s="22"/>
      <c r="AO5568" s="22"/>
    </row>
    <row r="5569" spans="2:41" x14ac:dyDescent="0.15">
      <c r="B5569" s="20"/>
      <c r="C5569" s="20"/>
      <c r="D5569" s="20"/>
      <c r="E5569" s="20"/>
      <c r="F5569" s="20"/>
      <c r="G5569" s="20"/>
      <c r="H5569" s="20"/>
      <c r="I5569" s="20"/>
      <c r="J5569" s="20"/>
      <c r="K5569" s="20"/>
      <c r="L5569" s="20"/>
      <c r="M5569" s="20"/>
      <c r="N5569" s="20"/>
      <c r="O5569" s="21"/>
      <c r="P5569" s="21"/>
      <c r="Q5569" s="28"/>
      <c r="R5569" s="28"/>
      <c r="S5569" s="21"/>
      <c r="T5569" s="20"/>
      <c r="U5569" s="21"/>
      <c r="W5569" s="46"/>
      <c r="AA5569" s="22"/>
      <c r="AB5569" s="22"/>
      <c r="AC5569" s="22"/>
      <c r="AD5569" s="22"/>
      <c r="AE5569" s="22"/>
      <c r="AF5569" s="22"/>
      <c r="AG5569" s="22"/>
      <c r="AH5569" s="20"/>
      <c r="AI5569" s="22"/>
      <c r="AJ5569" s="22"/>
      <c r="AK5569" s="22"/>
      <c r="AM5569" s="22"/>
      <c r="AN5569" s="22"/>
      <c r="AO5569" s="22"/>
    </row>
    <row r="5570" spans="2:41" x14ac:dyDescent="0.15">
      <c r="B5570" s="20"/>
      <c r="C5570" s="20"/>
      <c r="D5570" s="20"/>
      <c r="E5570" s="20"/>
      <c r="F5570" s="20"/>
      <c r="G5570" s="20"/>
      <c r="H5570" s="20"/>
      <c r="I5570" s="20"/>
      <c r="J5570" s="20"/>
      <c r="K5570" s="20"/>
      <c r="L5570" s="20"/>
      <c r="M5570" s="20"/>
      <c r="N5570" s="20"/>
      <c r="O5570" s="21"/>
      <c r="P5570" s="21"/>
      <c r="Q5570" s="28"/>
      <c r="R5570" s="28"/>
      <c r="S5570" s="21"/>
      <c r="T5570" s="20"/>
      <c r="U5570" s="21"/>
      <c r="W5570" s="46"/>
      <c r="AA5570" s="22"/>
      <c r="AB5570" s="22"/>
      <c r="AC5570" s="22"/>
      <c r="AD5570" s="22"/>
      <c r="AE5570" s="22"/>
      <c r="AF5570" s="22"/>
      <c r="AG5570" s="22"/>
      <c r="AH5570" s="20"/>
      <c r="AI5570" s="22"/>
      <c r="AJ5570" s="22"/>
      <c r="AK5570" s="22"/>
      <c r="AM5570" s="22"/>
      <c r="AN5570" s="22"/>
      <c r="AO5570" s="22"/>
    </row>
    <row r="5571" spans="2:41" x14ac:dyDescent="0.15">
      <c r="B5571" s="20"/>
      <c r="C5571" s="20"/>
      <c r="D5571" s="20"/>
      <c r="E5571" s="20"/>
      <c r="F5571" s="20"/>
      <c r="G5571" s="20"/>
      <c r="H5571" s="20"/>
      <c r="I5571" s="20"/>
      <c r="J5571" s="20"/>
      <c r="K5571" s="20"/>
      <c r="L5571" s="20"/>
      <c r="M5571" s="20"/>
      <c r="N5571" s="20"/>
      <c r="O5571" s="21"/>
      <c r="P5571" s="21"/>
      <c r="Q5571" s="28"/>
      <c r="R5571" s="28"/>
      <c r="S5571" s="21"/>
      <c r="T5571" s="20"/>
      <c r="U5571" s="21"/>
      <c r="W5571" s="46"/>
      <c r="AA5571" s="22"/>
      <c r="AB5571" s="22"/>
      <c r="AC5571" s="22"/>
      <c r="AD5571" s="22"/>
      <c r="AE5571" s="22"/>
      <c r="AF5571" s="22"/>
      <c r="AG5571" s="22"/>
      <c r="AH5571" s="20"/>
      <c r="AI5571" s="22"/>
      <c r="AJ5571" s="22"/>
      <c r="AK5571" s="22"/>
      <c r="AM5571" s="22"/>
      <c r="AN5571" s="22"/>
      <c r="AO5571" s="22"/>
    </row>
    <row r="5572" spans="2:41" x14ac:dyDescent="0.15">
      <c r="B5572" s="20"/>
      <c r="C5572" s="20"/>
      <c r="D5572" s="20"/>
      <c r="E5572" s="20"/>
      <c r="F5572" s="20"/>
      <c r="G5572" s="20"/>
      <c r="H5572" s="20"/>
      <c r="I5572" s="20"/>
      <c r="J5572" s="20"/>
      <c r="K5572" s="20"/>
      <c r="L5572" s="20"/>
      <c r="M5572" s="20"/>
      <c r="N5572" s="20"/>
      <c r="O5572" s="21"/>
      <c r="P5572" s="21"/>
      <c r="Q5572" s="28"/>
      <c r="R5572" s="28"/>
      <c r="S5572" s="21"/>
      <c r="T5572" s="20"/>
      <c r="U5572" s="21"/>
      <c r="W5572" s="46"/>
      <c r="AA5572" s="22"/>
      <c r="AB5572" s="22"/>
      <c r="AC5572" s="22"/>
      <c r="AD5572" s="22"/>
      <c r="AE5572" s="22"/>
      <c r="AF5572" s="22"/>
      <c r="AG5572" s="22"/>
      <c r="AH5572" s="20"/>
      <c r="AI5572" s="22"/>
      <c r="AJ5572" s="22"/>
      <c r="AK5572" s="22"/>
      <c r="AM5572" s="22"/>
      <c r="AN5572" s="22"/>
      <c r="AO5572" s="22"/>
    </row>
    <row r="5573" spans="2:41" x14ac:dyDescent="0.15">
      <c r="B5573" s="20"/>
      <c r="C5573" s="20"/>
      <c r="D5573" s="20"/>
      <c r="E5573" s="20"/>
      <c r="F5573" s="20"/>
      <c r="G5573" s="20"/>
      <c r="H5573" s="20"/>
      <c r="I5573" s="20"/>
      <c r="J5573" s="20"/>
      <c r="K5573" s="20"/>
      <c r="L5573" s="20"/>
      <c r="M5573" s="20"/>
      <c r="N5573" s="20"/>
      <c r="O5573" s="21"/>
      <c r="P5573" s="21"/>
      <c r="Q5573" s="28"/>
      <c r="R5573" s="28"/>
      <c r="S5573" s="21"/>
      <c r="T5573" s="20"/>
      <c r="U5573" s="21"/>
      <c r="W5573" s="46"/>
      <c r="AA5573" s="22"/>
      <c r="AB5573" s="22"/>
      <c r="AC5573" s="22"/>
      <c r="AD5573" s="22"/>
      <c r="AE5573" s="22"/>
      <c r="AF5573" s="22"/>
      <c r="AG5573" s="22"/>
      <c r="AH5573" s="20"/>
      <c r="AI5573" s="22"/>
      <c r="AJ5573" s="22"/>
      <c r="AK5573" s="22"/>
      <c r="AM5573" s="22"/>
      <c r="AN5573" s="22"/>
      <c r="AO5573" s="22"/>
    </row>
    <row r="5574" spans="2:41" x14ac:dyDescent="0.15">
      <c r="B5574" s="20"/>
      <c r="C5574" s="20"/>
      <c r="D5574" s="20"/>
      <c r="E5574" s="20"/>
      <c r="F5574" s="20"/>
      <c r="G5574" s="20"/>
      <c r="H5574" s="20"/>
      <c r="I5574" s="20"/>
      <c r="J5574" s="20"/>
      <c r="K5574" s="20"/>
      <c r="L5574" s="20"/>
      <c r="M5574" s="20"/>
      <c r="N5574" s="20"/>
      <c r="O5574" s="21"/>
      <c r="P5574" s="21"/>
      <c r="Q5574" s="28"/>
      <c r="R5574" s="28"/>
      <c r="S5574" s="21"/>
      <c r="T5574" s="20"/>
      <c r="U5574" s="21"/>
      <c r="W5574" s="46"/>
      <c r="AA5574" s="22"/>
      <c r="AB5574" s="22"/>
      <c r="AC5574" s="22"/>
      <c r="AD5574" s="22"/>
      <c r="AE5574" s="22"/>
      <c r="AF5574" s="22"/>
      <c r="AG5574" s="22"/>
      <c r="AH5574" s="20"/>
      <c r="AI5574" s="22"/>
      <c r="AJ5574" s="22"/>
      <c r="AK5574" s="22"/>
      <c r="AM5574" s="22"/>
      <c r="AN5574" s="22"/>
      <c r="AO5574" s="22"/>
    </row>
    <row r="5575" spans="2:41" x14ac:dyDescent="0.15">
      <c r="B5575" s="20"/>
      <c r="C5575" s="20"/>
      <c r="D5575" s="20"/>
      <c r="E5575" s="20"/>
      <c r="F5575" s="20"/>
      <c r="G5575" s="20"/>
      <c r="H5575" s="20"/>
      <c r="I5575" s="20"/>
      <c r="J5575" s="20"/>
      <c r="K5575" s="20"/>
      <c r="L5575" s="20"/>
      <c r="M5575" s="20"/>
      <c r="N5575" s="20"/>
      <c r="O5575" s="21"/>
      <c r="P5575" s="21"/>
      <c r="Q5575" s="28"/>
      <c r="R5575" s="28"/>
      <c r="S5575" s="21"/>
      <c r="T5575" s="20"/>
      <c r="U5575" s="21"/>
      <c r="W5575" s="46"/>
      <c r="AA5575" s="22"/>
      <c r="AB5575" s="22"/>
      <c r="AC5575" s="22"/>
      <c r="AD5575" s="22"/>
      <c r="AE5575" s="22"/>
      <c r="AF5575" s="22"/>
      <c r="AG5575" s="22"/>
      <c r="AH5575" s="20"/>
      <c r="AI5575" s="22"/>
      <c r="AJ5575" s="22"/>
      <c r="AK5575" s="22"/>
      <c r="AM5575" s="22"/>
      <c r="AN5575" s="22"/>
      <c r="AO5575" s="22"/>
    </row>
    <row r="5576" spans="2:41" x14ac:dyDescent="0.15">
      <c r="B5576" s="20"/>
      <c r="C5576" s="20"/>
      <c r="D5576" s="20"/>
      <c r="E5576" s="20"/>
      <c r="F5576" s="20"/>
      <c r="G5576" s="20"/>
      <c r="H5576" s="20"/>
      <c r="I5576" s="20"/>
      <c r="J5576" s="20"/>
      <c r="K5576" s="20"/>
      <c r="L5576" s="20"/>
      <c r="M5576" s="20"/>
      <c r="N5576" s="20"/>
      <c r="O5576" s="21"/>
      <c r="P5576" s="21"/>
      <c r="Q5576" s="28"/>
      <c r="R5576" s="28"/>
      <c r="S5576" s="21"/>
      <c r="T5576" s="20"/>
      <c r="U5576" s="21"/>
      <c r="W5576" s="46"/>
      <c r="AA5576" s="22"/>
      <c r="AB5576" s="22"/>
      <c r="AC5576" s="22"/>
      <c r="AD5576" s="22"/>
      <c r="AE5576" s="22"/>
      <c r="AF5576" s="22"/>
      <c r="AG5576" s="22"/>
      <c r="AH5576" s="20"/>
      <c r="AI5576" s="22"/>
      <c r="AJ5576" s="22"/>
      <c r="AK5576" s="22"/>
      <c r="AM5576" s="22"/>
      <c r="AN5576" s="22"/>
      <c r="AO5576" s="22"/>
    </row>
    <row r="5577" spans="2:41" x14ac:dyDescent="0.15">
      <c r="B5577" s="20"/>
      <c r="C5577" s="20"/>
      <c r="D5577" s="20"/>
      <c r="E5577" s="20"/>
      <c r="F5577" s="20"/>
      <c r="G5577" s="20"/>
      <c r="H5577" s="20"/>
      <c r="I5577" s="20"/>
      <c r="J5577" s="20"/>
      <c r="K5577" s="20"/>
      <c r="L5577" s="20"/>
      <c r="M5577" s="20"/>
      <c r="N5577" s="20"/>
      <c r="O5577" s="21"/>
      <c r="P5577" s="21"/>
      <c r="Q5577" s="28"/>
      <c r="R5577" s="28"/>
      <c r="S5577" s="21"/>
      <c r="T5577" s="20"/>
      <c r="U5577" s="21"/>
      <c r="W5577" s="46"/>
      <c r="AA5577" s="22"/>
      <c r="AB5577" s="22"/>
      <c r="AC5577" s="22"/>
      <c r="AD5577" s="22"/>
      <c r="AE5577" s="22"/>
      <c r="AF5577" s="22"/>
      <c r="AG5577" s="22"/>
      <c r="AH5577" s="20"/>
      <c r="AI5577" s="22"/>
      <c r="AJ5577" s="22"/>
      <c r="AK5577" s="22"/>
      <c r="AM5577" s="22"/>
      <c r="AN5577" s="22"/>
      <c r="AO5577" s="22"/>
    </row>
    <row r="5578" spans="2:41" x14ac:dyDescent="0.15">
      <c r="B5578" s="20"/>
      <c r="C5578" s="20"/>
      <c r="D5578" s="20"/>
      <c r="E5578" s="20"/>
      <c r="F5578" s="20"/>
      <c r="G5578" s="20"/>
      <c r="H5578" s="20"/>
      <c r="I5578" s="20"/>
      <c r="J5578" s="20"/>
      <c r="K5578" s="20"/>
      <c r="L5578" s="20"/>
      <c r="M5578" s="20"/>
      <c r="N5578" s="20"/>
      <c r="O5578" s="21"/>
      <c r="P5578" s="21"/>
      <c r="Q5578" s="28"/>
      <c r="R5578" s="28"/>
      <c r="S5578" s="21"/>
      <c r="T5578" s="20"/>
      <c r="U5578" s="21"/>
      <c r="W5578" s="46"/>
      <c r="AA5578" s="22"/>
      <c r="AB5578" s="22"/>
      <c r="AC5578" s="22"/>
      <c r="AD5578" s="22"/>
      <c r="AE5578" s="22"/>
      <c r="AF5578" s="22"/>
      <c r="AG5578" s="22"/>
      <c r="AH5578" s="20"/>
      <c r="AI5578" s="22"/>
      <c r="AJ5578" s="22"/>
      <c r="AK5578" s="22"/>
      <c r="AM5578" s="22"/>
      <c r="AN5578" s="22"/>
      <c r="AO5578" s="22"/>
    </row>
    <row r="5579" spans="2:41" x14ac:dyDescent="0.15">
      <c r="B5579" s="20"/>
      <c r="C5579" s="20"/>
      <c r="D5579" s="20"/>
      <c r="E5579" s="20"/>
      <c r="F5579" s="20"/>
      <c r="G5579" s="20"/>
      <c r="H5579" s="20"/>
      <c r="I5579" s="20"/>
      <c r="J5579" s="20"/>
      <c r="K5579" s="20"/>
      <c r="L5579" s="20"/>
      <c r="M5579" s="20"/>
      <c r="N5579" s="20"/>
      <c r="O5579" s="21"/>
      <c r="P5579" s="21"/>
      <c r="Q5579" s="28"/>
      <c r="R5579" s="28"/>
      <c r="S5579" s="21"/>
      <c r="T5579" s="20"/>
      <c r="U5579" s="21"/>
      <c r="W5579" s="46"/>
      <c r="AA5579" s="22"/>
      <c r="AB5579" s="22"/>
      <c r="AC5579" s="22"/>
      <c r="AD5579" s="22"/>
      <c r="AE5579" s="22"/>
      <c r="AF5579" s="22"/>
      <c r="AG5579" s="22"/>
      <c r="AH5579" s="20"/>
      <c r="AI5579" s="22"/>
      <c r="AJ5579" s="22"/>
      <c r="AK5579" s="22"/>
      <c r="AM5579" s="22"/>
      <c r="AN5579" s="22"/>
      <c r="AO5579" s="22"/>
    </row>
    <row r="5580" spans="2:41" x14ac:dyDescent="0.15">
      <c r="B5580" s="20"/>
      <c r="C5580" s="20"/>
      <c r="D5580" s="20"/>
      <c r="E5580" s="20"/>
      <c r="F5580" s="20"/>
      <c r="G5580" s="20"/>
      <c r="H5580" s="20"/>
      <c r="I5580" s="20"/>
      <c r="J5580" s="20"/>
      <c r="K5580" s="20"/>
      <c r="L5580" s="20"/>
      <c r="M5580" s="20"/>
      <c r="N5580" s="20"/>
      <c r="O5580" s="21"/>
      <c r="P5580" s="21"/>
      <c r="Q5580" s="28"/>
      <c r="R5580" s="28"/>
      <c r="S5580" s="21"/>
      <c r="T5580" s="20"/>
      <c r="U5580" s="21"/>
      <c r="W5580" s="46"/>
      <c r="AA5580" s="22"/>
      <c r="AB5580" s="22"/>
      <c r="AC5580" s="22"/>
      <c r="AD5580" s="22"/>
      <c r="AE5580" s="22"/>
      <c r="AF5580" s="22"/>
      <c r="AG5580" s="22"/>
      <c r="AH5580" s="20"/>
      <c r="AI5580" s="22"/>
      <c r="AJ5580" s="22"/>
      <c r="AK5580" s="22"/>
      <c r="AM5580" s="22"/>
      <c r="AN5580" s="22"/>
      <c r="AO5580" s="22"/>
    </row>
    <row r="5581" spans="2:41" x14ac:dyDescent="0.15">
      <c r="B5581" s="20"/>
      <c r="C5581" s="20"/>
      <c r="D5581" s="20"/>
      <c r="E5581" s="20"/>
      <c r="F5581" s="20"/>
      <c r="G5581" s="20"/>
      <c r="H5581" s="20"/>
      <c r="I5581" s="20"/>
      <c r="J5581" s="20"/>
      <c r="K5581" s="20"/>
      <c r="L5581" s="20"/>
      <c r="M5581" s="20"/>
      <c r="N5581" s="20"/>
      <c r="O5581" s="21"/>
      <c r="P5581" s="21"/>
      <c r="Q5581" s="28"/>
      <c r="R5581" s="28"/>
      <c r="S5581" s="21"/>
      <c r="T5581" s="20"/>
      <c r="U5581" s="21"/>
      <c r="W5581" s="46"/>
      <c r="AA5581" s="22"/>
      <c r="AB5581" s="22"/>
      <c r="AC5581" s="22"/>
      <c r="AD5581" s="22"/>
      <c r="AE5581" s="22"/>
      <c r="AF5581" s="22"/>
      <c r="AG5581" s="22"/>
      <c r="AH5581" s="20"/>
      <c r="AI5581" s="22"/>
      <c r="AJ5581" s="22"/>
      <c r="AK5581" s="22"/>
      <c r="AM5581" s="22"/>
      <c r="AN5581" s="22"/>
      <c r="AO5581" s="22"/>
    </row>
    <row r="5582" spans="2:41" x14ac:dyDescent="0.15">
      <c r="B5582" s="20"/>
      <c r="C5582" s="20"/>
      <c r="D5582" s="20"/>
      <c r="E5582" s="20"/>
      <c r="F5582" s="20"/>
      <c r="G5582" s="20"/>
      <c r="H5582" s="20"/>
      <c r="I5582" s="20"/>
      <c r="J5582" s="20"/>
      <c r="K5582" s="20"/>
      <c r="L5582" s="20"/>
      <c r="M5582" s="20"/>
      <c r="N5582" s="20"/>
      <c r="O5582" s="21"/>
      <c r="P5582" s="21"/>
      <c r="Q5582" s="28"/>
      <c r="R5582" s="28"/>
      <c r="S5582" s="21"/>
      <c r="T5582" s="20"/>
      <c r="U5582" s="21"/>
      <c r="W5582" s="46"/>
      <c r="AA5582" s="22"/>
      <c r="AB5582" s="22"/>
      <c r="AC5582" s="22"/>
      <c r="AD5582" s="22"/>
      <c r="AE5582" s="22"/>
      <c r="AF5582" s="22"/>
      <c r="AG5582" s="22"/>
      <c r="AH5582" s="20"/>
      <c r="AI5582" s="22"/>
      <c r="AJ5582" s="22"/>
      <c r="AK5582" s="22"/>
      <c r="AM5582" s="22"/>
      <c r="AN5582" s="22"/>
      <c r="AO5582" s="22"/>
    </row>
    <row r="5583" spans="2:41" x14ac:dyDescent="0.15">
      <c r="B5583" s="20"/>
      <c r="C5583" s="20"/>
      <c r="D5583" s="20"/>
      <c r="E5583" s="20"/>
      <c r="F5583" s="20"/>
      <c r="G5583" s="20"/>
      <c r="H5583" s="20"/>
      <c r="I5583" s="20"/>
      <c r="J5583" s="20"/>
      <c r="K5583" s="20"/>
      <c r="L5583" s="20"/>
      <c r="M5583" s="20"/>
      <c r="N5583" s="20"/>
      <c r="O5583" s="21"/>
      <c r="P5583" s="21"/>
      <c r="Q5583" s="28"/>
      <c r="R5583" s="28"/>
      <c r="S5583" s="21"/>
      <c r="T5583" s="20"/>
      <c r="U5583" s="21"/>
      <c r="W5583" s="46"/>
      <c r="AA5583" s="22"/>
      <c r="AB5583" s="22"/>
      <c r="AC5583" s="22"/>
      <c r="AD5583" s="22"/>
      <c r="AE5583" s="22"/>
      <c r="AF5583" s="22"/>
      <c r="AG5583" s="22"/>
      <c r="AH5583" s="20"/>
      <c r="AI5583" s="22"/>
      <c r="AJ5583" s="22"/>
      <c r="AK5583" s="22"/>
      <c r="AM5583" s="22"/>
      <c r="AN5583" s="22"/>
      <c r="AO5583" s="22"/>
    </row>
    <row r="5584" spans="2:41" x14ac:dyDescent="0.15">
      <c r="B5584" s="20"/>
      <c r="C5584" s="20"/>
      <c r="D5584" s="20"/>
      <c r="E5584" s="20"/>
      <c r="F5584" s="20"/>
      <c r="G5584" s="20"/>
      <c r="H5584" s="20"/>
      <c r="I5584" s="20"/>
      <c r="J5584" s="20"/>
      <c r="K5584" s="20"/>
      <c r="L5584" s="20"/>
      <c r="M5584" s="20"/>
      <c r="N5584" s="20"/>
      <c r="O5584" s="21"/>
      <c r="P5584" s="21"/>
      <c r="Q5584" s="28"/>
      <c r="R5584" s="28"/>
      <c r="S5584" s="21"/>
      <c r="T5584" s="20"/>
      <c r="U5584" s="21"/>
      <c r="W5584" s="46"/>
      <c r="AA5584" s="22"/>
      <c r="AB5584" s="22"/>
      <c r="AC5584" s="22"/>
      <c r="AD5584" s="22"/>
      <c r="AE5584" s="22"/>
      <c r="AF5584" s="22"/>
      <c r="AG5584" s="22"/>
      <c r="AH5584" s="20"/>
      <c r="AI5584" s="22"/>
      <c r="AJ5584" s="22"/>
      <c r="AK5584" s="22"/>
      <c r="AM5584" s="22"/>
      <c r="AN5584" s="22"/>
      <c r="AO5584" s="22"/>
    </row>
    <row r="5585" spans="2:41" x14ac:dyDescent="0.15">
      <c r="B5585" s="20"/>
      <c r="C5585" s="20"/>
      <c r="D5585" s="20"/>
      <c r="E5585" s="20"/>
      <c r="F5585" s="20"/>
      <c r="G5585" s="20"/>
      <c r="H5585" s="20"/>
      <c r="I5585" s="20"/>
      <c r="J5585" s="20"/>
      <c r="K5585" s="20"/>
      <c r="L5585" s="20"/>
      <c r="M5585" s="20"/>
      <c r="N5585" s="20"/>
      <c r="O5585" s="21"/>
      <c r="P5585" s="21"/>
      <c r="Q5585" s="28"/>
      <c r="R5585" s="28"/>
      <c r="S5585" s="21"/>
      <c r="T5585" s="20"/>
      <c r="U5585" s="21"/>
      <c r="W5585" s="46"/>
      <c r="AA5585" s="22"/>
      <c r="AB5585" s="22"/>
      <c r="AC5585" s="22"/>
      <c r="AD5585" s="22"/>
      <c r="AE5585" s="22"/>
      <c r="AF5585" s="22"/>
      <c r="AG5585" s="22"/>
      <c r="AH5585" s="20"/>
      <c r="AI5585" s="22"/>
      <c r="AJ5585" s="22"/>
      <c r="AK5585" s="22"/>
      <c r="AM5585" s="22"/>
      <c r="AN5585" s="22"/>
      <c r="AO5585" s="22"/>
    </row>
    <row r="5586" spans="2:41" x14ac:dyDescent="0.15">
      <c r="B5586" s="20"/>
      <c r="C5586" s="20"/>
      <c r="D5586" s="20"/>
      <c r="E5586" s="20"/>
      <c r="F5586" s="20"/>
      <c r="G5586" s="20"/>
      <c r="H5586" s="20"/>
      <c r="I5586" s="20"/>
      <c r="J5586" s="20"/>
      <c r="K5586" s="20"/>
      <c r="L5586" s="20"/>
      <c r="M5586" s="20"/>
      <c r="N5586" s="20"/>
      <c r="O5586" s="21"/>
      <c r="P5586" s="21"/>
      <c r="Q5586" s="28"/>
      <c r="R5586" s="28"/>
      <c r="S5586" s="21"/>
      <c r="T5586" s="20"/>
      <c r="U5586" s="21"/>
      <c r="W5586" s="46"/>
      <c r="AA5586" s="22"/>
      <c r="AB5586" s="22"/>
      <c r="AC5586" s="22"/>
      <c r="AD5586" s="22"/>
      <c r="AE5586" s="22"/>
      <c r="AF5586" s="22"/>
      <c r="AG5586" s="22"/>
      <c r="AH5586" s="20"/>
      <c r="AI5586" s="22"/>
      <c r="AJ5586" s="22"/>
      <c r="AK5586" s="22"/>
      <c r="AM5586" s="22"/>
      <c r="AN5586" s="22"/>
      <c r="AO5586" s="22"/>
    </row>
    <row r="5587" spans="2:41" x14ac:dyDescent="0.15">
      <c r="B5587" s="20"/>
      <c r="C5587" s="20"/>
      <c r="D5587" s="20"/>
      <c r="E5587" s="20"/>
      <c r="F5587" s="20"/>
      <c r="G5587" s="20"/>
      <c r="H5587" s="20"/>
      <c r="I5587" s="20"/>
      <c r="J5587" s="20"/>
      <c r="K5587" s="20"/>
      <c r="L5587" s="20"/>
      <c r="M5587" s="20"/>
      <c r="N5587" s="20"/>
      <c r="O5587" s="21"/>
      <c r="P5587" s="21"/>
      <c r="Q5587" s="28"/>
      <c r="R5587" s="28"/>
      <c r="S5587" s="21"/>
      <c r="T5587" s="20"/>
      <c r="U5587" s="21"/>
      <c r="W5587" s="46"/>
      <c r="AA5587" s="22"/>
      <c r="AB5587" s="22"/>
      <c r="AC5587" s="22"/>
      <c r="AD5587" s="22"/>
      <c r="AE5587" s="22"/>
      <c r="AF5587" s="22"/>
      <c r="AG5587" s="22"/>
      <c r="AH5587" s="20"/>
      <c r="AI5587" s="22"/>
      <c r="AJ5587" s="22"/>
      <c r="AK5587" s="22"/>
      <c r="AM5587" s="22"/>
      <c r="AN5587" s="22"/>
      <c r="AO5587" s="22"/>
    </row>
    <row r="5588" spans="2:41" x14ac:dyDescent="0.15">
      <c r="B5588" s="20"/>
      <c r="C5588" s="20"/>
      <c r="D5588" s="20"/>
      <c r="E5588" s="20"/>
      <c r="F5588" s="20"/>
      <c r="G5588" s="20"/>
      <c r="H5588" s="20"/>
      <c r="I5588" s="20"/>
      <c r="J5588" s="20"/>
      <c r="K5588" s="20"/>
      <c r="L5588" s="20"/>
      <c r="M5588" s="20"/>
      <c r="N5588" s="20"/>
      <c r="O5588" s="21"/>
      <c r="P5588" s="21"/>
      <c r="Q5588" s="28"/>
      <c r="R5588" s="28"/>
      <c r="S5588" s="21"/>
      <c r="T5588" s="20"/>
      <c r="U5588" s="21"/>
      <c r="W5588" s="46"/>
      <c r="AA5588" s="22"/>
      <c r="AB5588" s="22"/>
      <c r="AC5588" s="22"/>
      <c r="AD5588" s="22"/>
      <c r="AE5588" s="22"/>
      <c r="AF5588" s="22"/>
      <c r="AG5588" s="22"/>
      <c r="AH5588" s="20"/>
      <c r="AI5588" s="22"/>
      <c r="AJ5588" s="22"/>
      <c r="AK5588" s="22"/>
      <c r="AM5588" s="22"/>
      <c r="AN5588" s="22"/>
      <c r="AO5588" s="22"/>
    </row>
    <row r="5589" spans="2:41" x14ac:dyDescent="0.15">
      <c r="B5589" s="20"/>
      <c r="C5589" s="20"/>
      <c r="D5589" s="20"/>
      <c r="E5589" s="20"/>
      <c r="F5589" s="20"/>
      <c r="G5589" s="20"/>
      <c r="H5589" s="20"/>
      <c r="I5589" s="20"/>
      <c r="J5589" s="20"/>
      <c r="K5589" s="20"/>
      <c r="L5589" s="20"/>
      <c r="M5589" s="20"/>
      <c r="N5589" s="20"/>
      <c r="O5589" s="21"/>
      <c r="P5589" s="21"/>
      <c r="Q5589" s="28"/>
      <c r="R5589" s="28"/>
      <c r="S5589" s="21"/>
      <c r="T5589" s="20"/>
      <c r="U5589" s="21"/>
      <c r="W5589" s="46"/>
      <c r="AA5589" s="22"/>
      <c r="AB5589" s="22"/>
      <c r="AC5589" s="22"/>
      <c r="AD5589" s="22"/>
      <c r="AE5589" s="22"/>
      <c r="AF5589" s="22"/>
      <c r="AG5589" s="22"/>
      <c r="AH5589" s="20"/>
      <c r="AI5589" s="22"/>
      <c r="AJ5589" s="22"/>
      <c r="AK5589" s="22"/>
      <c r="AM5589" s="22"/>
      <c r="AN5589" s="22"/>
      <c r="AO5589" s="22"/>
    </row>
    <row r="5590" spans="2:41" x14ac:dyDescent="0.15">
      <c r="B5590" s="20"/>
      <c r="C5590" s="20"/>
      <c r="D5590" s="20"/>
      <c r="E5590" s="20"/>
      <c r="F5590" s="20"/>
      <c r="G5590" s="20"/>
      <c r="H5590" s="20"/>
      <c r="I5590" s="20"/>
      <c r="J5590" s="20"/>
      <c r="K5590" s="20"/>
      <c r="L5590" s="20"/>
      <c r="M5590" s="20"/>
      <c r="N5590" s="20"/>
      <c r="O5590" s="21"/>
      <c r="P5590" s="21"/>
      <c r="Q5590" s="28"/>
      <c r="R5590" s="28"/>
      <c r="S5590" s="21"/>
      <c r="T5590" s="20"/>
      <c r="U5590" s="21"/>
      <c r="W5590" s="46"/>
      <c r="AA5590" s="22"/>
      <c r="AB5590" s="22"/>
      <c r="AC5590" s="22"/>
      <c r="AD5590" s="22"/>
      <c r="AE5590" s="22"/>
      <c r="AF5590" s="22"/>
      <c r="AG5590" s="22"/>
      <c r="AH5590" s="20"/>
      <c r="AI5590" s="22"/>
      <c r="AJ5590" s="22"/>
      <c r="AK5590" s="22"/>
      <c r="AM5590" s="22"/>
      <c r="AN5590" s="22"/>
      <c r="AO5590" s="22"/>
    </row>
    <row r="5591" spans="2:41" x14ac:dyDescent="0.15">
      <c r="B5591" s="20"/>
      <c r="C5591" s="20"/>
      <c r="D5591" s="20"/>
      <c r="E5591" s="20"/>
      <c r="F5591" s="20"/>
      <c r="G5591" s="20"/>
      <c r="H5591" s="20"/>
      <c r="I5591" s="20"/>
      <c r="J5591" s="20"/>
      <c r="K5591" s="20"/>
      <c r="L5591" s="20"/>
      <c r="M5591" s="20"/>
      <c r="N5591" s="20"/>
      <c r="O5591" s="21"/>
      <c r="P5591" s="21"/>
      <c r="Q5591" s="28"/>
      <c r="R5591" s="28"/>
      <c r="S5591" s="21"/>
      <c r="T5591" s="20"/>
      <c r="U5591" s="21"/>
      <c r="W5591" s="46"/>
      <c r="AA5591" s="22"/>
      <c r="AB5591" s="22"/>
      <c r="AC5591" s="22"/>
      <c r="AD5591" s="22"/>
      <c r="AE5591" s="22"/>
      <c r="AF5591" s="22"/>
      <c r="AG5591" s="22"/>
      <c r="AH5591" s="20"/>
      <c r="AI5591" s="22"/>
      <c r="AJ5591" s="22"/>
      <c r="AK5591" s="22"/>
      <c r="AM5591" s="22"/>
      <c r="AN5591" s="22"/>
      <c r="AO5591" s="22"/>
    </row>
    <row r="5592" spans="2:41" x14ac:dyDescent="0.15">
      <c r="B5592" s="20"/>
      <c r="C5592" s="20"/>
      <c r="D5592" s="20"/>
      <c r="E5592" s="20"/>
      <c r="F5592" s="20"/>
      <c r="G5592" s="20"/>
      <c r="H5592" s="20"/>
      <c r="I5592" s="20"/>
      <c r="J5592" s="20"/>
      <c r="K5592" s="20"/>
      <c r="L5592" s="20"/>
      <c r="M5592" s="20"/>
      <c r="N5592" s="20"/>
      <c r="O5592" s="21"/>
      <c r="P5592" s="21"/>
      <c r="Q5592" s="28"/>
      <c r="R5592" s="28"/>
      <c r="S5592" s="21"/>
      <c r="T5592" s="20"/>
      <c r="U5592" s="21"/>
      <c r="W5592" s="46"/>
      <c r="AA5592" s="22"/>
      <c r="AB5592" s="22"/>
      <c r="AC5592" s="22"/>
      <c r="AD5592" s="22"/>
      <c r="AE5592" s="22"/>
      <c r="AF5592" s="22"/>
      <c r="AG5592" s="22"/>
      <c r="AH5592" s="20"/>
      <c r="AI5592" s="22"/>
      <c r="AJ5592" s="22"/>
      <c r="AK5592" s="22"/>
      <c r="AM5592" s="22"/>
      <c r="AN5592" s="22"/>
      <c r="AO5592" s="22"/>
    </row>
    <row r="5593" spans="2:41" x14ac:dyDescent="0.15">
      <c r="B5593" s="20"/>
      <c r="C5593" s="20"/>
      <c r="D5593" s="20"/>
      <c r="E5593" s="20"/>
      <c r="F5593" s="20"/>
      <c r="G5593" s="20"/>
      <c r="H5593" s="20"/>
      <c r="I5593" s="20"/>
      <c r="J5593" s="20"/>
      <c r="K5593" s="20"/>
      <c r="L5593" s="20"/>
      <c r="M5593" s="20"/>
      <c r="N5593" s="20"/>
      <c r="O5593" s="21"/>
      <c r="P5593" s="21"/>
      <c r="Q5593" s="28"/>
      <c r="R5593" s="28"/>
      <c r="S5593" s="21"/>
      <c r="T5593" s="20"/>
      <c r="U5593" s="21"/>
      <c r="W5593" s="46"/>
      <c r="AA5593" s="22"/>
      <c r="AB5593" s="22"/>
      <c r="AC5593" s="22"/>
      <c r="AD5593" s="22"/>
      <c r="AE5593" s="22"/>
      <c r="AF5593" s="22"/>
      <c r="AG5593" s="22"/>
      <c r="AH5593" s="20"/>
      <c r="AI5593" s="22"/>
      <c r="AJ5593" s="22"/>
      <c r="AK5593" s="22"/>
      <c r="AM5593" s="22"/>
      <c r="AN5593" s="22"/>
      <c r="AO5593" s="22"/>
    </row>
    <row r="5594" spans="2:41" x14ac:dyDescent="0.15">
      <c r="B5594" s="20"/>
      <c r="C5594" s="20"/>
      <c r="D5594" s="20"/>
      <c r="E5594" s="20"/>
      <c r="F5594" s="20"/>
      <c r="G5594" s="20"/>
      <c r="H5594" s="20"/>
      <c r="I5594" s="20"/>
      <c r="J5594" s="20"/>
      <c r="K5594" s="20"/>
      <c r="L5594" s="20"/>
      <c r="M5594" s="20"/>
      <c r="N5594" s="20"/>
      <c r="O5594" s="21"/>
      <c r="P5594" s="21"/>
      <c r="Q5594" s="28"/>
      <c r="R5594" s="28"/>
      <c r="S5594" s="21"/>
      <c r="T5594" s="20"/>
      <c r="U5594" s="21"/>
      <c r="W5594" s="46"/>
      <c r="AA5594" s="22"/>
      <c r="AB5594" s="22"/>
      <c r="AC5594" s="22"/>
      <c r="AD5594" s="22"/>
      <c r="AE5594" s="22"/>
      <c r="AF5594" s="22"/>
      <c r="AG5594" s="22"/>
      <c r="AH5594" s="20"/>
      <c r="AI5594" s="22"/>
      <c r="AJ5594" s="22"/>
      <c r="AK5594" s="22"/>
      <c r="AM5594" s="22"/>
      <c r="AN5594" s="22"/>
      <c r="AO5594" s="22"/>
    </row>
    <row r="5595" spans="2:41" x14ac:dyDescent="0.15">
      <c r="B5595" s="20"/>
      <c r="C5595" s="20"/>
      <c r="D5595" s="20"/>
      <c r="E5595" s="20"/>
      <c r="F5595" s="20"/>
      <c r="G5595" s="20"/>
      <c r="H5595" s="20"/>
      <c r="I5595" s="20"/>
      <c r="J5595" s="20"/>
      <c r="K5595" s="20"/>
      <c r="L5595" s="20"/>
      <c r="M5595" s="20"/>
      <c r="N5595" s="20"/>
      <c r="O5595" s="21"/>
      <c r="P5595" s="21"/>
      <c r="Q5595" s="28"/>
      <c r="R5595" s="28"/>
      <c r="S5595" s="21"/>
      <c r="T5595" s="20"/>
      <c r="U5595" s="21"/>
      <c r="W5595" s="46"/>
      <c r="AA5595" s="22"/>
      <c r="AB5595" s="22"/>
      <c r="AC5595" s="22"/>
      <c r="AD5595" s="22"/>
      <c r="AE5595" s="22"/>
      <c r="AF5595" s="22"/>
      <c r="AG5595" s="22"/>
      <c r="AH5595" s="20"/>
      <c r="AI5595" s="22"/>
      <c r="AJ5595" s="22"/>
      <c r="AK5595" s="22"/>
      <c r="AM5595" s="22"/>
      <c r="AN5595" s="22"/>
      <c r="AO5595" s="22"/>
    </row>
    <row r="5596" spans="2:41" x14ac:dyDescent="0.15">
      <c r="B5596" s="20"/>
      <c r="C5596" s="20"/>
      <c r="D5596" s="20"/>
      <c r="E5596" s="20"/>
      <c r="F5596" s="20"/>
      <c r="G5596" s="20"/>
      <c r="H5596" s="20"/>
      <c r="I5596" s="20"/>
      <c r="J5596" s="20"/>
      <c r="K5596" s="20"/>
      <c r="L5596" s="20"/>
      <c r="M5596" s="20"/>
      <c r="N5596" s="20"/>
      <c r="O5596" s="21"/>
      <c r="P5596" s="21"/>
      <c r="Q5596" s="28"/>
      <c r="R5596" s="28"/>
      <c r="S5596" s="21"/>
      <c r="T5596" s="20"/>
      <c r="U5596" s="21"/>
      <c r="W5596" s="46"/>
      <c r="AA5596" s="22"/>
      <c r="AB5596" s="22"/>
      <c r="AC5596" s="22"/>
      <c r="AD5596" s="22"/>
      <c r="AE5596" s="22"/>
      <c r="AF5596" s="22"/>
      <c r="AG5596" s="22"/>
      <c r="AH5596" s="20"/>
      <c r="AI5596" s="22"/>
      <c r="AJ5596" s="22"/>
      <c r="AK5596" s="22"/>
      <c r="AM5596" s="22"/>
      <c r="AN5596" s="22"/>
      <c r="AO5596" s="22"/>
    </row>
    <row r="5597" spans="2:41" x14ac:dyDescent="0.15">
      <c r="B5597" s="20"/>
      <c r="C5597" s="20"/>
      <c r="D5597" s="20"/>
      <c r="E5597" s="20"/>
      <c r="F5597" s="20"/>
      <c r="G5597" s="20"/>
      <c r="H5597" s="20"/>
      <c r="I5597" s="20"/>
      <c r="J5597" s="20"/>
      <c r="K5597" s="20"/>
      <c r="L5597" s="20"/>
      <c r="M5597" s="20"/>
      <c r="N5597" s="20"/>
      <c r="O5597" s="21"/>
      <c r="P5597" s="21"/>
      <c r="Q5597" s="28"/>
      <c r="R5597" s="28"/>
      <c r="S5597" s="21"/>
      <c r="T5597" s="20"/>
      <c r="U5597" s="21"/>
      <c r="W5597" s="46"/>
      <c r="AA5597" s="22"/>
      <c r="AB5597" s="22"/>
      <c r="AC5597" s="22"/>
      <c r="AD5597" s="22"/>
      <c r="AE5597" s="22"/>
      <c r="AF5597" s="22"/>
      <c r="AG5597" s="22"/>
      <c r="AH5597" s="20"/>
      <c r="AI5597" s="22"/>
      <c r="AJ5597" s="22"/>
      <c r="AK5597" s="22"/>
      <c r="AM5597" s="22"/>
      <c r="AN5597" s="22"/>
      <c r="AO5597" s="22"/>
    </row>
    <row r="5598" spans="2:41" x14ac:dyDescent="0.15">
      <c r="B5598" s="20"/>
      <c r="C5598" s="20"/>
      <c r="D5598" s="20"/>
      <c r="E5598" s="20"/>
      <c r="F5598" s="20"/>
      <c r="G5598" s="20"/>
      <c r="H5598" s="20"/>
      <c r="I5598" s="20"/>
      <c r="J5598" s="20"/>
      <c r="K5598" s="20"/>
      <c r="L5598" s="20"/>
      <c r="M5598" s="20"/>
      <c r="N5598" s="20"/>
      <c r="O5598" s="21"/>
      <c r="P5598" s="21"/>
      <c r="Q5598" s="28"/>
      <c r="R5598" s="28"/>
      <c r="S5598" s="21"/>
      <c r="T5598" s="20"/>
      <c r="U5598" s="21"/>
      <c r="W5598" s="46"/>
      <c r="AA5598" s="22"/>
      <c r="AB5598" s="22"/>
      <c r="AC5598" s="22"/>
      <c r="AD5598" s="22"/>
      <c r="AE5598" s="22"/>
      <c r="AF5598" s="22"/>
      <c r="AG5598" s="22"/>
      <c r="AH5598" s="20"/>
      <c r="AI5598" s="22"/>
      <c r="AJ5598" s="22"/>
      <c r="AK5598" s="22"/>
      <c r="AM5598" s="22"/>
      <c r="AN5598" s="22"/>
      <c r="AO5598" s="22"/>
    </row>
    <row r="5599" spans="2:41" x14ac:dyDescent="0.15">
      <c r="B5599" s="20"/>
      <c r="C5599" s="20"/>
      <c r="D5599" s="20"/>
      <c r="E5599" s="20"/>
      <c r="F5599" s="20"/>
      <c r="G5599" s="20"/>
      <c r="H5599" s="20"/>
      <c r="I5599" s="20"/>
      <c r="J5599" s="20"/>
      <c r="K5599" s="20"/>
      <c r="L5599" s="20"/>
      <c r="M5599" s="20"/>
      <c r="N5599" s="20"/>
      <c r="O5599" s="21"/>
      <c r="P5599" s="21"/>
      <c r="Q5599" s="28"/>
      <c r="R5599" s="28"/>
      <c r="S5599" s="21"/>
      <c r="T5599" s="20"/>
      <c r="U5599" s="21"/>
      <c r="W5599" s="46"/>
      <c r="AA5599" s="22"/>
      <c r="AB5599" s="22"/>
      <c r="AC5599" s="22"/>
      <c r="AD5599" s="22"/>
      <c r="AE5599" s="22"/>
      <c r="AF5599" s="22"/>
      <c r="AG5599" s="22"/>
      <c r="AH5599" s="20"/>
      <c r="AI5599" s="22"/>
      <c r="AJ5599" s="22"/>
      <c r="AK5599" s="22"/>
      <c r="AM5599" s="22"/>
      <c r="AN5599" s="22"/>
      <c r="AO5599" s="22"/>
    </row>
    <row r="5600" spans="2:41" x14ac:dyDescent="0.15">
      <c r="B5600" s="20"/>
      <c r="C5600" s="20"/>
      <c r="D5600" s="20"/>
      <c r="E5600" s="20"/>
      <c r="F5600" s="20"/>
      <c r="G5600" s="20"/>
      <c r="H5600" s="20"/>
      <c r="I5600" s="20"/>
      <c r="J5600" s="20"/>
      <c r="K5600" s="20"/>
      <c r="L5600" s="20"/>
      <c r="M5600" s="20"/>
      <c r="N5600" s="20"/>
      <c r="O5600" s="21"/>
      <c r="P5600" s="21"/>
      <c r="Q5600" s="28"/>
      <c r="R5600" s="28"/>
      <c r="S5600" s="21"/>
      <c r="T5600" s="20"/>
      <c r="U5600" s="21"/>
      <c r="W5600" s="46"/>
      <c r="AA5600" s="22"/>
      <c r="AB5600" s="22"/>
      <c r="AC5600" s="22"/>
      <c r="AD5600" s="22"/>
      <c r="AE5600" s="22"/>
      <c r="AF5600" s="22"/>
      <c r="AG5600" s="22"/>
      <c r="AH5600" s="20"/>
      <c r="AI5600" s="22"/>
      <c r="AJ5600" s="22"/>
      <c r="AK5600" s="22"/>
      <c r="AM5600" s="22"/>
      <c r="AN5600" s="22"/>
      <c r="AO5600" s="22"/>
    </row>
    <row r="5601" spans="2:41" x14ac:dyDescent="0.15">
      <c r="B5601" s="20"/>
      <c r="C5601" s="20"/>
      <c r="D5601" s="20"/>
      <c r="E5601" s="20"/>
      <c r="F5601" s="20"/>
      <c r="G5601" s="20"/>
      <c r="H5601" s="20"/>
      <c r="I5601" s="20"/>
      <c r="J5601" s="20"/>
      <c r="K5601" s="20"/>
      <c r="L5601" s="20"/>
      <c r="M5601" s="20"/>
      <c r="N5601" s="20"/>
      <c r="O5601" s="21"/>
      <c r="P5601" s="21"/>
      <c r="Q5601" s="28"/>
      <c r="R5601" s="28"/>
      <c r="S5601" s="21"/>
      <c r="T5601" s="20"/>
      <c r="U5601" s="21"/>
      <c r="W5601" s="46"/>
      <c r="AA5601" s="22"/>
      <c r="AB5601" s="22"/>
      <c r="AC5601" s="22"/>
      <c r="AD5601" s="22"/>
      <c r="AE5601" s="22"/>
      <c r="AF5601" s="22"/>
      <c r="AG5601" s="22"/>
      <c r="AH5601" s="20"/>
      <c r="AI5601" s="22"/>
      <c r="AJ5601" s="22"/>
      <c r="AK5601" s="22"/>
      <c r="AM5601" s="22"/>
      <c r="AN5601" s="22"/>
      <c r="AO5601" s="22"/>
    </row>
    <row r="5602" spans="2:41" x14ac:dyDescent="0.15">
      <c r="B5602" s="20"/>
      <c r="C5602" s="20"/>
      <c r="D5602" s="20"/>
      <c r="E5602" s="20"/>
      <c r="F5602" s="20"/>
      <c r="G5602" s="20"/>
      <c r="H5602" s="20"/>
      <c r="I5602" s="20"/>
      <c r="J5602" s="20"/>
      <c r="K5602" s="20"/>
      <c r="L5602" s="20"/>
      <c r="M5602" s="20"/>
      <c r="N5602" s="20"/>
      <c r="O5602" s="21"/>
      <c r="P5602" s="21"/>
      <c r="Q5602" s="28"/>
      <c r="R5602" s="28"/>
      <c r="S5602" s="21"/>
      <c r="T5602" s="20"/>
      <c r="U5602" s="21"/>
      <c r="W5602" s="46"/>
      <c r="AA5602" s="22"/>
      <c r="AB5602" s="22"/>
      <c r="AC5602" s="22"/>
      <c r="AD5602" s="22"/>
      <c r="AE5602" s="22"/>
      <c r="AF5602" s="22"/>
      <c r="AG5602" s="22"/>
      <c r="AH5602" s="20"/>
      <c r="AI5602" s="22"/>
      <c r="AJ5602" s="22"/>
      <c r="AK5602" s="22"/>
      <c r="AM5602" s="22"/>
      <c r="AN5602" s="22"/>
      <c r="AO5602" s="22"/>
    </row>
    <row r="5603" spans="2:41" x14ac:dyDescent="0.15">
      <c r="B5603" s="20"/>
      <c r="C5603" s="20"/>
      <c r="D5603" s="20"/>
      <c r="E5603" s="20"/>
      <c r="F5603" s="20"/>
      <c r="G5603" s="20"/>
      <c r="H5603" s="20"/>
      <c r="I5603" s="20"/>
      <c r="J5603" s="20"/>
      <c r="K5603" s="20"/>
      <c r="L5603" s="20"/>
      <c r="M5603" s="20"/>
      <c r="N5603" s="20"/>
      <c r="O5603" s="21"/>
      <c r="P5603" s="21"/>
      <c r="Q5603" s="28"/>
      <c r="R5603" s="28"/>
      <c r="S5603" s="21"/>
      <c r="T5603" s="20"/>
      <c r="U5603" s="21"/>
      <c r="W5603" s="46"/>
      <c r="AA5603" s="22"/>
      <c r="AB5603" s="22"/>
      <c r="AC5603" s="22"/>
      <c r="AD5603" s="22"/>
      <c r="AE5603" s="22"/>
      <c r="AF5603" s="22"/>
      <c r="AG5603" s="22"/>
      <c r="AH5603" s="20"/>
      <c r="AI5603" s="22"/>
      <c r="AJ5603" s="22"/>
      <c r="AK5603" s="22"/>
      <c r="AM5603" s="22"/>
      <c r="AN5603" s="22"/>
      <c r="AO5603" s="22"/>
    </row>
    <row r="5604" spans="2:41" x14ac:dyDescent="0.15">
      <c r="B5604" s="20"/>
      <c r="C5604" s="20"/>
      <c r="D5604" s="20"/>
      <c r="E5604" s="20"/>
      <c r="F5604" s="20"/>
      <c r="G5604" s="20"/>
      <c r="H5604" s="20"/>
      <c r="I5604" s="20"/>
      <c r="J5604" s="20"/>
      <c r="K5604" s="20"/>
      <c r="L5604" s="20"/>
      <c r="M5604" s="20"/>
      <c r="N5604" s="20"/>
      <c r="O5604" s="21"/>
      <c r="P5604" s="21"/>
      <c r="Q5604" s="28"/>
      <c r="R5604" s="28"/>
      <c r="S5604" s="21"/>
      <c r="T5604" s="20"/>
      <c r="U5604" s="21"/>
      <c r="W5604" s="46"/>
      <c r="AA5604" s="22"/>
      <c r="AB5604" s="22"/>
      <c r="AC5604" s="22"/>
      <c r="AD5604" s="22"/>
      <c r="AE5604" s="22"/>
      <c r="AF5604" s="22"/>
      <c r="AG5604" s="22"/>
      <c r="AH5604" s="20"/>
      <c r="AI5604" s="22"/>
      <c r="AJ5604" s="22"/>
      <c r="AK5604" s="22"/>
      <c r="AM5604" s="22"/>
      <c r="AN5604" s="22"/>
      <c r="AO5604" s="22"/>
    </row>
    <row r="5605" spans="2:41" x14ac:dyDescent="0.15">
      <c r="B5605" s="20"/>
      <c r="C5605" s="20"/>
      <c r="D5605" s="20"/>
      <c r="E5605" s="20"/>
      <c r="F5605" s="20"/>
      <c r="G5605" s="20"/>
      <c r="H5605" s="20"/>
      <c r="I5605" s="20"/>
      <c r="J5605" s="20"/>
      <c r="K5605" s="20"/>
      <c r="L5605" s="20"/>
      <c r="M5605" s="20"/>
      <c r="N5605" s="20"/>
      <c r="O5605" s="21"/>
      <c r="P5605" s="21"/>
      <c r="Q5605" s="28"/>
      <c r="R5605" s="28"/>
      <c r="S5605" s="21"/>
      <c r="T5605" s="20"/>
      <c r="U5605" s="21"/>
      <c r="W5605" s="46"/>
      <c r="AA5605" s="22"/>
      <c r="AB5605" s="22"/>
      <c r="AC5605" s="22"/>
      <c r="AD5605" s="22"/>
      <c r="AE5605" s="22"/>
      <c r="AF5605" s="22"/>
      <c r="AG5605" s="22"/>
      <c r="AH5605" s="20"/>
      <c r="AI5605" s="22"/>
      <c r="AJ5605" s="22"/>
      <c r="AK5605" s="22"/>
      <c r="AM5605" s="22"/>
      <c r="AN5605" s="22"/>
      <c r="AO5605" s="22"/>
    </row>
    <row r="5606" spans="2:41" x14ac:dyDescent="0.15">
      <c r="B5606" s="20"/>
      <c r="C5606" s="20"/>
      <c r="D5606" s="20"/>
      <c r="E5606" s="20"/>
      <c r="F5606" s="20"/>
      <c r="G5606" s="20"/>
      <c r="H5606" s="20"/>
      <c r="I5606" s="20"/>
      <c r="J5606" s="20"/>
      <c r="K5606" s="20"/>
      <c r="L5606" s="20"/>
      <c r="M5606" s="20"/>
      <c r="N5606" s="20"/>
      <c r="O5606" s="21"/>
      <c r="P5606" s="21"/>
      <c r="Q5606" s="28"/>
      <c r="R5606" s="28"/>
      <c r="S5606" s="21"/>
      <c r="T5606" s="20"/>
      <c r="U5606" s="21"/>
      <c r="W5606" s="46"/>
      <c r="AA5606" s="22"/>
      <c r="AB5606" s="22"/>
      <c r="AC5606" s="22"/>
      <c r="AD5606" s="22"/>
      <c r="AE5606" s="22"/>
      <c r="AF5606" s="22"/>
      <c r="AG5606" s="22"/>
      <c r="AH5606" s="20"/>
      <c r="AI5606" s="22"/>
      <c r="AJ5606" s="22"/>
      <c r="AK5606" s="22"/>
      <c r="AM5606" s="22"/>
      <c r="AN5606" s="22"/>
      <c r="AO5606" s="22"/>
    </row>
    <row r="5607" spans="2:41" x14ac:dyDescent="0.15">
      <c r="B5607" s="20"/>
      <c r="C5607" s="20"/>
      <c r="D5607" s="20"/>
      <c r="E5607" s="20"/>
      <c r="F5607" s="20"/>
      <c r="G5607" s="20"/>
      <c r="H5607" s="20"/>
      <c r="I5607" s="20"/>
      <c r="J5607" s="20"/>
      <c r="K5607" s="20"/>
      <c r="L5607" s="20"/>
      <c r="M5607" s="20"/>
      <c r="N5607" s="20"/>
      <c r="O5607" s="21"/>
      <c r="P5607" s="21"/>
      <c r="Q5607" s="28"/>
      <c r="R5607" s="28"/>
      <c r="S5607" s="21"/>
      <c r="T5607" s="20"/>
      <c r="U5607" s="21"/>
      <c r="W5607" s="46"/>
      <c r="AA5607" s="22"/>
      <c r="AB5607" s="22"/>
      <c r="AC5607" s="22"/>
      <c r="AD5607" s="22"/>
      <c r="AE5607" s="22"/>
      <c r="AF5607" s="22"/>
      <c r="AG5607" s="22"/>
      <c r="AH5607" s="20"/>
      <c r="AI5607" s="22"/>
      <c r="AJ5607" s="22"/>
      <c r="AK5607" s="22"/>
      <c r="AM5607" s="22"/>
      <c r="AN5607" s="22"/>
      <c r="AO5607" s="22"/>
    </row>
    <row r="5608" spans="2:41" x14ac:dyDescent="0.15">
      <c r="B5608" s="20"/>
      <c r="C5608" s="20"/>
      <c r="D5608" s="20"/>
      <c r="E5608" s="20"/>
      <c r="F5608" s="20"/>
      <c r="G5608" s="20"/>
      <c r="H5608" s="20"/>
      <c r="I5608" s="20"/>
      <c r="J5608" s="20"/>
      <c r="K5608" s="20"/>
      <c r="L5608" s="20"/>
      <c r="M5608" s="20"/>
      <c r="N5608" s="20"/>
      <c r="O5608" s="21"/>
      <c r="P5608" s="21"/>
      <c r="Q5608" s="28"/>
      <c r="R5608" s="28"/>
      <c r="S5608" s="21"/>
      <c r="T5608" s="20"/>
      <c r="U5608" s="21"/>
      <c r="W5608" s="46"/>
      <c r="AA5608" s="22"/>
      <c r="AB5608" s="22"/>
      <c r="AC5608" s="22"/>
      <c r="AD5608" s="22"/>
      <c r="AE5608" s="22"/>
      <c r="AF5608" s="22"/>
      <c r="AG5608" s="22"/>
      <c r="AH5608" s="20"/>
      <c r="AI5608" s="22"/>
      <c r="AJ5608" s="22"/>
      <c r="AK5608" s="22"/>
      <c r="AM5608" s="22"/>
      <c r="AN5608" s="22"/>
      <c r="AO5608" s="22"/>
    </row>
    <row r="5609" spans="2:41" x14ac:dyDescent="0.15">
      <c r="B5609" s="20"/>
      <c r="C5609" s="20"/>
      <c r="D5609" s="20"/>
      <c r="E5609" s="20"/>
      <c r="F5609" s="20"/>
      <c r="G5609" s="20"/>
      <c r="H5609" s="20"/>
      <c r="I5609" s="20"/>
      <c r="J5609" s="20"/>
      <c r="K5609" s="20"/>
      <c r="L5609" s="20"/>
      <c r="M5609" s="20"/>
      <c r="N5609" s="20"/>
      <c r="O5609" s="21"/>
      <c r="P5609" s="21"/>
      <c r="Q5609" s="28"/>
      <c r="R5609" s="28"/>
      <c r="S5609" s="21"/>
      <c r="T5609" s="20"/>
      <c r="U5609" s="21"/>
      <c r="W5609" s="46"/>
      <c r="AA5609" s="22"/>
      <c r="AB5609" s="22"/>
      <c r="AC5609" s="22"/>
      <c r="AD5609" s="22"/>
      <c r="AE5609" s="22"/>
      <c r="AF5609" s="22"/>
      <c r="AG5609" s="22"/>
      <c r="AH5609" s="20"/>
      <c r="AI5609" s="22"/>
      <c r="AJ5609" s="22"/>
      <c r="AK5609" s="22"/>
      <c r="AM5609" s="22"/>
      <c r="AN5609" s="22"/>
      <c r="AO5609" s="22"/>
    </row>
    <row r="5610" spans="2:41" x14ac:dyDescent="0.15">
      <c r="B5610" s="20"/>
      <c r="C5610" s="20"/>
      <c r="D5610" s="20"/>
      <c r="E5610" s="20"/>
      <c r="F5610" s="20"/>
      <c r="G5610" s="20"/>
      <c r="H5610" s="20"/>
      <c r="I5610" s="20"/>
      <c r="J5610" s="20"/>
      <c r="K5610" s="20"/>
      <c r="L5610" s="20"/>
      <c r="M5610" s="20"/>
      <c r="N5610" s="20"/>
      <c r="O5610" s="21"/>
      <c r="P5610" s="21"/>
      <c r="Q5610" s="28"/>
      <c r="R5610" s="28"/>
      <c r="S5610" s="21"/>
      <c r="T5610" s="20"/>
      <c r="U5610" s="21"/>
      <c r="W5610" s="46"/>
      <c r="AA5610" s="22"/>
      <c r="AB5610" s="22"/>
      <c r="AC5610" s="22"/>
      <c r="AD5610" s="22"/>
      <c r="AE5610" s="22"/>
      <c r="AF5610" s="22"/>
      <c r="AG5610" s="22"/>
      <c r="AH5610" s="20"/>
      <c r="AI5610" s="22"/>
      <c r="AJ5610" s="22"/>
      <c r="AK5610" s="22"/>
      <c r="AM5610" s="22"/>
      <c r="AN5610" s="22"/>
      <c r="AO5610" s="22"/>
    </row>
    <row r="5611" spans="2:41" x14ac:dyDescent="0.15">
      <c r="B5611" s="20"/>
      <c r="C5611" s="20"/>
      <c r="D5611" s="20"/>
      <c r="E5611" s="20"/>
      <c r="F5611" s="20"/>
      <c r="G5611" s="20"/>
      <c r="H5611" s="20"/>
      <c r="I5611" s="20"/>
      <c r="J5611" s="20"/>
      <c r="K5611" s="20"/>
      <c r="L5611" s="20"/>
      <c r="M5611" s="20"/>
      <c r="N5611" s="20"/>
      <c r="O5611" s="21"/>
      <c r="P5611" s="21"/>
      <c r="Q5611" s="28"/>
      <c r="R5611" s="28"/>
      <c r="S5611" s="21"/>
      <c r="T5611" s="20"/>
      <c r="U5611" s="21"/>
      <c r="W5611" s="46"/>
      <c r="AA5611" s="22"/>
      <c r="AB5611" s="22"/>
      <c r="AC5611" s="22"/>
      <c r="AD5611" s="22"/>
      <c r="AE5611" s="22"/>
      <c r="AF5611" s="22"/>
      <c r="AG5611" s="22"/>
      <c r="AH5611" s="20"/>
      <c r="AI5611" s="22"/>
      <c r="AJ5611" s="22"/>
      <c r="AK5611" s="22"/>
      <c r="AM5611" s="22"/>
      <c r="AN5611" s="22"/>
      <c r="AO5611" s="22"/>
    </row>
    <row r="5612" spans="2:41" x14ac:dyDescent="0.15">
      <c r="B5612" s="20"/>
      <c r="C5612" s="20"/>
      <c r="D5612" s="20"/>
      <c r="E5612" s="20"/>
      <c r="F5612" s="20"/>
      <c r="G5612" s="20"/>
      <c r="H5612" s="20"/>
      <c r="I5612" s="20"/>
      <c r="J5612" s="20"/>
      <c r="K5612" s="20"/>
      <c r="L5612" s="20"/>
      <c r="M5612" s="20"/>
      <c r="N5612" s="20"/>
      <c r="O5612" s="21"/>
      <c r="P5612" s="21"/>
      <c r="Q5612" s="28"/>
      <c r="R5612" s="28"/>
      <c r="S5612" s="21"/>
      <c r="T5612" s="20"/>
      <c r="U5612" s="21"/>
      <c r="W5612" s="46"/>
      <c r="AA5612" s="22"/>
      <c r="AB5612" s="22"/>
      <c r="AC5612" s="22"/>
      <c r="AD5612" s="22"/>
      <c r="AE5612" s="22"/>
      <c r="AF5612" s="22"/>
      <c r="AG5612" s="22"/>
      <c r="AH5612" s="20"/>
      <c r="AI5612" s="22"/>
      <c r="AJ5612" s="22"/>
      <c r="AK5612" s="22"/>
      <c r="AM5612" s="22"/>
      <c r="AN5612" s="22"/>
      <c r="AO5612" s="22"/>
    </row>
    <row r="5613" spans="2:41" x14ac:dyDescent="0.15">
      <c r="B5613" s="20"/>
      <c r="C5613" s="20"/>
      <c r="D5613" s="20"/>
      <c r="E5613" s="20"/>
      <c r="F5613" s="20"/>
      <c r="G5613" s="20"/>
      <c r="H5613" s="20"/>
      <c r="I5613" s="20"/>
      <c r="J5613" s="20"/>
      <c r="K5613" s="20"/>
      <c r="L5613" s="20"/>
      <c r="M5613" s="20"/>
      <c r="N5613" s="20"/>
      <c r="O5613" s="21"/>
      <c r="P5613" s="21"/>
      <c r="Q5613" s="28"/>
      <c r="R5613" s="28"/>
      <c r="S5613" s="21"/>
      <c r="T5613" s="20"/>
      <c r="U5613" s="21"/>
      <c r="W5613" s="46"/>
      <c r="AA5613" s="22"/>
      <c r="AB5613" s="22"/>
      <c r="AC5613" s="22"/>
      <c r="AD5613" s="22"/>
      <c r="AE5613" s="22"/>
      <c r="AF5613" s="22"/>
      <c r="AG5613" s="22"/>
      <c r="AH5613" s="20"/>
      <c r="AI5613" s="22"/>
      <c r="AJ5613" s="22"/>
      <c r="AK5613" s="22"/>
      <c r="AM5613" s="22"/>
      <c r="AN5613" s="22"/>
      <c r="AO5613" s="22"/>
    </row>
    <row r="5614" spans="2:41" x14ac:dyDescent="0.15">
      <c r="B5614" s="20"/>
      <c r="C5614" s="20"/>
      <c r="D5614" s="20"/>
      <c r="E5614" s="20"/>
      <c r="F5614" s="20"/>
      <c r="G5614" s="20"/>
      <c r="H5614" s="20"/>
      <c r="I5614" s="20"/>
      <c r="J5614" s="20"/>
      <c r="K5614" s="20"/>
      <c r="L5614" s="20"/>
      <c r="M5614" s="20"/>
      <c r="N5614" s="20"/>
      <c r="O5614" s="21"/>
      <c r="P5614" s="21"/>
      <c r="Q5614" s="28"/>
      <c r="R5614" s="28"/>
      <c r="S5614" s="21"/>
      <c r="T5614" s="20"/>
      <c r="U5614" s="21"/>
      <c r="W5614" s="46"/>
      <c r="AA5614" s="22"/>
      <c r="AB5614" s="22"/>
      <c r="AC5614" s="22"/>
      <c r="AD5614" s="22"/>
      <c r="AE5614" s="22"/>
      <c r="AF5614" s="22"/>
      <c r="AG5614" s="22"/>
      <c r="AH5614" s="20"/>
      <c r="AI5614" s="22"/>
      <c r="AJ5614" s="22"/>
      <c r="AK5614" s="22"/>
      <c r="AM5614" s="22"/>
      <c r="AN5614" s="22"/>
      <c r="AO5614" s="22"/>
    </row>
    <row r="5615" spans="2:41" x14ac:dyDescent="0.15">
      <c r="B5615" s="20"/>
      <c r="C5615" s="20"/>
      <c r="D5615" s="20"/>
      <c r="E5615" s="20"/>
      <c r="F5615" s="20"/>
      <c r="G5615" s="20"/>
      <c r="H5615" s="20"/>
      <c r="I5615" s="20"/>
      <c r="J5615" s="20"/>
      <c r="K5615" s="20"/>
      <c r="L5615" s="20"/>
      <c r="M5615" s="20"/>
      <c r="N5615" s="20"/>
      <c r="O5615" s="21"/>
      <c r="P5615" s="21"/>
      <c r="Q5615" s="28"/>
      <c r="R5615" s="28"/>
      <c r="S5615" s="21"/>
      <c r="T5615" s="20"/>
      <c r="U5615" s="21"/>
      <c r="W5615" s="46"/>
      <c r="AA5615" s="22"/>
      <c r="AB5615" s="22"/>
      <c r="AC5615" s="22"/>
      <c r="AD5615" s="22"/>
      <c r="AE5615" s="22"/>
      <c r="AF5615" s="22"/>
      <c r="AG5615" s="22"/>
      <c r="AH5615" s="20"/>
      <c r="AI5615" s="22"/>
      <c r="AJ5615" s="22"/>
      <c r="AK5615" s="22"/>
      <c r="AM5615" s="22"/>
      <c r="AN5615" s="22"/>
      <c r="AO5615" s="22"/>
    </row>
    <row r="5616" spans="2:41" x14ac:dyDescent="0.15">
      <c r="B5616" s="20"/>
      <c r="C5616" s="20"/>
      <c r="D5616" s="20"/>
      <c r="E5616" s="20"/>
      <c r="F5616" s="20"/>
      <c r="G5616" s="20"/>
      <c r="H5616" s="20"/>
      <c r="I5616" s="20"/>
      <c r="J5616" s="20"/>
      <c r="K5616" s="20"/>
      <c r="L5616" s="20"/>
      <c r="M5616" s="20"/>
      <c r="N5616" s="20"/>
      <c r="O5616" s="21"/>
      <c r="P5616" s="21"/>
      <c r="Q5616" s="28"/>
      <c r="R5616" s="28"/>
      <c r="S5616" s="21"/>
      <c r="T5616" s="20"/>
      <c r="U5616" s="21"/>
      <c r="W5616" s="46"/>
      <c r="AA5616" s="22"/>
      <c r="AB5616" s="22"/>
      <c r="AC5616" s="22"/>
      <c r="AD5616" s="22"/>
      <c r="AE5616" s="22"/>
      <c r="AF5616" s="22"/>
      <c r="AG5616" s="22"/>
      <c r="AH5616" s="20"/>
      <c r="AI5616" s="22"/>
      <c r="AJ5616" s="22"/>
      <c r="AK5616" s="22"/>
      <c r="AM5616" s="22"/>
      <c r="AN5616" s="22"/>
      <c r="AO5616" s="22"/>
    </row>
    <row r="5617" spans="2:41" x14ac:dyDescent="0.15">
      <c r="B5617" s="20"/>
      <c r="C5617" s="20"/>
      <c r="D5617" s="20"/>
      <c r="E5617" s="20"/>
      <c r="F5617" s="20"/>
      <c r="G5617" s="20"/>
      <c r="H5617" s="20"/>
      <c r="I5617" s="20"/>
      <c r="J5617" s="20"/>
      <c r="K5617" s="20"/>
      <c r="L5617" s="20"/>
      <c r="M5617" s="20"/>
      <c r="N5617" s="20"/>
      <c r="O5617" s="21"/>
      <c r="P5617" s="21"/>
      <c r="Q5617" s="28"/>
      <c r="R5617" s="28"/>
      <c r="S5617" s="21"/>
      <c r="T5617" s="20"/>
      <c r="U5617" s="21"/>
      <c r="W5617" s="46"/>
      <c r="AA5617" s="22"/>
      <c r="AB5617" s="22"/>
      <c r="AC5617" s="22"/>
      <c r="AD5617" s="22"/>
      <c r="AE5617" s="22"/>
      <c r="AF5617" s="22"/>
      <c r="AG5617" s="22"/>
      <c r="AH5617" s="20"/>
      <c r="AI5617" s="22"/>
      <c r="AJ5617" s="22"/>
      <c r="AK5617" s="22"/>
      <c r="AM5617" s="22"/>
      <c r="AN5617" s="22"/>
      <c r="AO5617" s="22"/>
    </row>
    <row r="5618" spans="2:41" x14ac:dyDescent="0.15">
      <c r="B5618" s="20"/>
      <c r="C5618" s="20"/>
      <c r="D5618" s="20"/>
      <c r="E5618" s="20"/>
      <c r="F5618" s="20"/>
      <c r="G5618" s="20"/>
      <c r="H5618" s="20"/>
      <c r="I5618" s="20"/>
      <c r="J5618" s="20"/>
      <c r="K5618" s="20"/>
      <c r="L5618" s="20"/>
      <c r="M5618" s="20"/>
      <c r="N5618" s="20"/>
      <c r="O5618" s="21"/>
      <c r="P5618" s="21"/>
      <c r="Q5618" s="28"/>
      <c r="R5618" s="28"/>
      <c r="S5618" s="21"/>
      <c r="T5618" s="20"/>
      <c r="U5618" s="21"/>
      <c r="W5618" s="46"/>
      <c r="AA5618" s="22"/>
      <c r="AB5618" s="22"/>
      <c r="AC5618" s="22"/>
      <c r="AD5618" s="22"/>
      <c r="AE5618" s="22"/>
      <c r="AF5618" s="22"/>
      <c r="AG5618" s="22"/>
      <c r="AH5618" s="20"/>
      <c r="AI5618" s="22"/>
      <c r="AJ5618" s="22"/>
      <c r="AK5618" s="22"/>
      <c r="AM5618" s="22"/>
      <c r="AN5618" s="22"/>
      <c r="AO5618" s="22"/>
    </row>
    <row r="5619" spans="2:41" x14ac:dyDescent="0.15">
      <c r="B5619" s="20"/>
      <c r="C5619" s="20"/>
      <c r="D5619" s="20"/>
      <c r="E5619" s="20"/>
      <c r="F5619" s="20"/>
      <c r="G5619" s="20"/>
      <c r="H5619" s="20"/>
      <c r="I5619" s="20"/>
      <c r="J5619" s="20"/>
      <c r="K5619" s="20"/>
      <c r="L5619" s="20"/>
      <c r="M5619" s="20"/>
      <c r="N5619" s="20"/>
      <c r="O5619" s="21"/>
      <c r="P5619" s="21"/>
      <c r="Q5619" s="28"/>
      <c r="R5619" s="28"/>
      <c r="S5619" s="21"/>
      <c r="T5619" s="20"/>
      <c r="U5619" s="21"/>
      <c r="W5619" s="46"/>
      <c r="AA5619" s="22"/>
      <c r="AB5619" s="22"/>
      <c r="AC5619" s="22"/>
      <c r="AD5619" s="22"/>
      <c r="AE5619" s="22"/>
      <c r="AF5619" s="22"/>
      <c r="AG5619" s="22"/>
      <c r="AH5619" s="20"/>
      <c r="AI5619" s="22"/>
      <c r="AJ5619" s="22"/>
      <c r="AK5619" s="22"/>
      <c r="AM5619" s="22"/>
      <c r="AN5619" s="22"/>
      <c r="AO5619" s="22"/>
    </row>
    <row r="5620" spans="2:41" x14ac:dyDescent="0.15">
      <c r="B5620" s="20"/>
      <c r="C5620" s="20"/>
      <c r="D5620" s="20"/>
      <c r="E5620" s="20"/>
      <c r="F5620" s="20"/>
      <c r="G5620" s="20"/>
      <c r="H5620" s="20"/>
      <c r="I5620" s="20"/>
      <c r="J5620" s="20"/>
      <c r="K5620" s="20"/>
      <c r="L5620" s="20"/>
      <c r="M5620" s="20"/>
      <c r="N5620" s="20"/>
      <c r="O5620" s="21"/>
      <c r="P5620" s="21"/>
      <c r="Q5620" s="28"/>
      <c r="R5620" s="28"/>
      <c r="S5620" s="21"/>
      <c r="T5620" s="20"/>
      <c r="U5620" s="21"/>
      <c r="W5620" s="46"/>
      <c r="AA5620" s="22"/>
      <c r="AB5620" s="22"/>
      <c r="AC5620" s="22"/>
      <c r="AD5620" s="22"/>
      <c r="AE5620" s="22"/>
      <c r="AF5620" s="22"/>
      <c r="AG5620" s="22"/>
      <c r="AH5620" s="20"/>
      <c r="AI5620" s="22"/>
      <c r="AJ5620" s="22"/>
      <c r="AK5620" s="22"/>
      <c r="AM5620" s="22"/>
      <c r="AN5620" s="22"/>
      <c r="AO5620" s="22"/>
    </row>
    <row r="5621" spans="2:41" x14ac:dyDescent="0.15">
      <c r="B5621" s="20"/>
      <c r="C5621" s="20"/>
      <c r="D5621" s="20"/>
      <c r="E5621" s="20"/>
      <c r="F5621" s="20"/>
      <c r="G5621" s="20"/>
      <c r="H5621" s="20"/>
      <c r="I5621" s="20"/>
      <c r="J5621" s="20"/>
      <c r="K5621" s="20"/>
      <c r="L5621" s="20"/>
      <c r="M5621" s="20"/>
      <c r="N5621" s="20"/>
      <c r="O5621" s="21"/>
      <c r="P5621" s="21"/>
      <c r="Q5621" s="28"/>
      <c r="R5621" s="28"/>
      <c r="S5621" s="21"/>
      <c r="T5621" s="20"/>
      <c r="U5621" s="21"/>
      <c r="W5621" s="46"/>
      <c r="AA5621" s="22"/>
      <c r="AB5621" s="22"/>
      <c r="AC5621" s="22"/>
      <c r="AD5621" s="22"/>
      <c r="AE5621" s="22"/>
      <c r="AF5621" s="22"/>
      <c r="AG5621" s="22"/>
      <c r="AH5621" s="20"/>
      <c r="AI5621" s="22"/>
      <c r="AJ5621" s="22"/>
      <c r="AK5621" s="22"/>
      <c r="AM5621" s="22"/>
      <c r="AN5621" s="22"/>
      <c r="AO5621" s="22"/>
    </row>
    <row r="5622" spans="2:41" x14ac:dyDescent="0.15">
      <c r="B5622" s="20"/>
      <c r="C5622" s="20"/>
      <c r="D5622" s="20"/>
      <c r="E5622" s="20"/>
      <c r="F5622" s="20"/>
      <c r="G5622" s="20"/>
      <c r="H5622" s="20"/>
      <c r="I5622" s="20"/>
      <c r="J5622" s="20"/>
      <c r="K5622" s="20"/>
      <c r="L5622" s="20"/>
      <c r="M5622" s="20"/>
      <c r="N5622" s="20"/>
      <c r="O5622" s="21"/>
      <c r="P5622" s="21"/>
      <c r="Q5622" s="28"/>
      <c r="R5622" s="28"/>
      <c r="S5622" s="21"/>
      <c r="T5622" s="20"/>
      <c r="U5622" s="21"/>
      <c r="W5622" s="46"/>
      <c r="AA5622" s="22"/>
      <c r="AB5622" s="22"/>
      <c r="AC5622" s="22"/>
      <c r="AD5622" s="22"/>
      <c r="AE5622" s="22"/>
      <c r="AF5622" s="22"/>
      <c r="AG5622" s="22"/>
      <c r="AH5622" s="20"/>
      <c r="AI5622" s="22"/>
      <c r="AJ5622" s="22"/>
      <c r="AK5622" s="22"/>
      <c r="AM5622" s="22"/>
      <c r="AN5622" s="22"/>
      <c r="AO5622" s="22"/>
    </row>
    <row r="5623" spans="2:41" x14ac:dyDescent="0.15">
      <c r="B5623" s="20"/>
      <c r="C5623" s="20"/>
      <c r="D5623" s="20"/>
      <c r="E5623" s="20"/>
      <c r="F5623" s="20"/>
      <c r="G5623" s="20"/>
      <c r="H5623" s="20"/>
      <c r="I5623" s="20"/>
      <c r="J5623" s="20"/>
      <c r="K5623" s="20"/>
      <c r="L5623" s="20"/>
      <c r="M5623" s="20"/>
      <c r="N5623" s="20"/>
      <c r="O5623" s="21"/>
      <c r="P5623" s="21"/>
      <c r="Q5623" s="28"/>
      <c r="R5623" s="28"/>
      <c r="S5623" s="21"/>
      <c r="T5623" s="20"/>
      <c r="U5623" s="21"/>
      <c r="W5623" s="46"/>
      <c r="AA5623" s="22"/>
      <c r="AB5623" s="22"/>
      <c r="AC5623" s="22"/>
      <c r="AD5623" s="22"/>
      <c r="AE5623" s="22"/>
      <c r="AF5623" s="22"/>
      <c r="AG5623" s="22"/>
      <c r="AH5623" s="20"/>
      <c r="AI5623" s="22"/>
      <c r="AJ5623" s="22"/>
      <c r="AK5623" s="22"/>
      <c r="AM5623" s="22"/>
      <c r="AN5623" s="22"/>
      <c r="AO5623" s="22"/>
    </row>
    <row r="5624" spans="2:41" x14ac:dyDescent="0.15">
      <c r="B5624" s="20"/>
      <c r="C5624" s="20"/>
      <c r="D5624" s="20"/>
      <c r="E5624" s="20"/>
      <c r="F5624" s="20"/>
      <c r="G5624" s="20"/>
      <c r="H5624" s="20"/>
      <c r="I5624" s="20"/>
      <c r="J5624" s="20"/>
      <c r="K5624" s="20"/>
      <c r="L5624" s="20"/>
      <c r="M5624" s="20"/>
      <c r="N5624" s="20"/>
      <c r="O5624" s="21"/>
      <c r="P5624" s="21"/>
      <c r="Q5624" s="28"/>
      <c r="R5624" s="28"/>
      <c r="S5624" s="21"/>
      <c r="T5624" s="20"/>
      <c r="U5624" s="21"/>
      <c r="W5624" s="46"/>
      <c r="AA5624" s="22"/>
      <c r="AB5624" s="22"/>
      <c r="AC5624" s="22"/>
      <c r="AD5624" s="22"/>
      <c r="AE5624" s="22"/>
      <c r="AF5624" s="22"/>
      <c r="AG5624" s="22"/>
      <c r="AH5624" s="20"/>
      <c r="AI5624" s="22"/>
      <c r="AJ5624" s="22"/>
      <c r="AK5624" s="22"/>
      <c r="AM5624" s="22"/>
      <c r="AN5624" s="22"/>
      <c r="AO5624" s="22"/>
    </row>
    <row r="5625" spans="2:41" x14ac:dyDescent="0.15">
      <c r="B5625" s="20"/>
      <c r="C5625" s="20"/>
      <c r="D5625" s="20"/>
      <c r="E5625" s="20"/>
      <c r="F5625" s="20"/>
      <c r="G5625" s="20"/>
      <c r="H5625" s="20"/>
      <c r="I5625" s="20"/>
      <c r="J5625" s="20"/>
      <c r="K5625" s="20"/>
      <c r="L5625" s="20"/>
      <c r="M5625" s="20"/>
      <c r="N5625" s="20"/>
      <c r="O5625" s="21"/>
      <c r="P5625" s="21"/>
      <c r="Q5625" s="28"/>
      <c r="R5625" s="28"/>
      <c r="S5625" s="21"/>
      <c r="T5625" s="20"/>
      <c r="U5625" s="21"/>
      <c r="W5625" s="46"/>
      <c r="AA5625" s="22"/>
      <c r="AB5625" s="22"/>
      <c r="AC5625" s="22"/>
      <c r="AD5625" s="22"/>
      <c r="AE5625" s="22"/>
      <c r="AF5625" s="22"/>
      <c r="AG5625" s="22"/>
      <c r="AH5625" s="20"/>
      <c r="AI5625" s="22"/>
      <c r="AJ5625" s="22"/>
      <c r="AK5625" s="22"/>
      <c r="AM5625" s="22"/>
      <c r="AN5625" s="22"/>
      <c r="AO5625" s="22"/>
    </row>
    <row r="5626" spans="2:41" x14ac:dyDescent="0.15">
      <c r="B5626" s="20"/>
      <c r="C5626" s="20"/>
      <c r="D5626" s="20"/>
      <c r="E5626" s="20"/>
      <c r="F5626" s="20"/>
      <c r="G5626" s="20"/>
      <c r="H5626" s="20"/>
      <c r="I5626" s="20"/>
      <c r="J5626" s="20"/>
      <c r="K5626" s="20"/>
      <c r="L5626" s="20"/>
      <c r="M5626" s="20"/>
      <c r="N5626" s="20"/>
      <c r="O5626" s="21"/>
      <c r="P5626" s="21"/>
      <c r="Q5626" s="28"/>
      <c r="R5626" s="28"/>
      <c r="S5626" s="21"/>
      <c r="T5626" s="20"/>
      <c r="U5626" s="21"/>
      <c r="W5626" s="46"/>
      <c r="AA5626" s="22"/>
      <c r="AB5626" s="22"/>
      <c r="AC5626" s="22"/>
      <c r="AD5626" s="22"/>
      <c r="AE5626" s="22"/>
      <c r="AF5626" s="22"/>
      <c r="AG5626" s="22"/>
      <c r="AH5626" s="20"/>
      <c r="AI5626" s="22"/>
      <c r="AJ5626" s="22"/>
      <c r="AK5626" s="22"/>
      <c r="AM5626" s="22"/>
      <c r="AN5626" s="22"/>
      <c r="AO5626" s="22"/>
    </row>
    <row r="5627" spans="2:41" x14ac:dyDescent="0.15">
      <c r="B5627" s="20"/>
      <c r="C5627" s="20"/>
      <c r="D5627" s="20"/>
      <c r="E5627" s="20"/>
      <c r="F5627" s="20"/>
      <c r="G5627" s="20"/>
      <c r="H5627" s="20"/>
      <c r="I5627" s="20"/>
      <c r="J5627" s="20"/>
      <c r="K5627" s="20"/>
      <c r="L5627" s="20"/>
      <c r="M5627" s="20"/>
      <c r="N5627" s="20"/>
      <c r="O5627" s="21"/>
      <c r="P5627" s="21"/>
      <c r="Q5627" s="28"/>
      <c r="R5627" s="28"/>
      <c r="S5627" s="21"/>
      <c r="T5627" s="20"/>
      <c r="U5627" s="21"/>
      <c r="W5627" s="46"/>
      <c r="AA5627" s="22"/>
      <c r="AB5627" s="22"/>
      <c r="AC5627" s="22"/>
      <c r="AD5627" s="22"/>
      <c r="AE5627" s="22"/>
      <c r="AF5627" s="22"/>
      <c r="AG5627" s="22"/>
      <c r="AH5627" s="20"/>
      <c r="AI5627" s="22"/>
      <c r="AJ5627" s="22"/>
      <c r="AK5627" s="22"/>
      <c r="AM5627" s="22"/>
      <c r="AN5627" s="22"/>
      <c r="AO5627" s="22"/>
    </row>
    <row r="5628" spans="2:41" x14ac:dyDescent="0.15">
      <c r="B5628" s="20"/>
      <c r="C5628" s="20"/>
      <c r="D5628" s="20"/>
      <c r="E5628" s="20"/>
      <c r="F5628" s="20"/>
      <c r="G5628" s="20"/>
      <c r="H5628" s="20"/>
      <c r="I5628" s="20"/>
      <c r="J5628" s="20"/>
      <c r="K5628" s="20"/>
      <c r="L5628" s="20"/>
      <c r="M5628" s="20"/>
      <c r="N5628" s="20"/>
      <c r="O5628" s="21"/>
      <c r="P5628" s="21"/>
      <c r="Q5628" s="28"/>
      <c r="R5628" s="28"/>
      <c r="S5628" s="21"/>
      <c r="T5628" s="20"/>
      <c r="U5628" s="21"/>
      <c r="W5628" s="46"/>
      <c r="AA5628" s="22"/>
      <c r="AB5628" s="22"/>
      <c r="AC5628" s="22"/>
      <c r="AD5628" s="22"/>
      <c r="AE5628" s="22"/>
      <c r="AF5628" s="22"/>
      <c r="AG5628" s="22"/>
      <c r="AH5628" s="20"/>
      <c r="AI5628" s="22"/>
      <c r="AJ5628" s="22"/>
      <c r="AK5628" s="22"/>
      <c r="AM5628" s="22"/>
      <c r="AN5628" s="22"/>
      <c r="AO5628" s="22"/>
    </row>
    <row r="5629" spans="2:41" x14ac:dyDescent="0.15">
      <c r="B5629" s="20"/>
      <c r="C5629" s="20"/>
      <c r="D5629" s="20"/>
      <c r="E5629" s="20"/>
      <c r="F5629" s="20"/>
      <c r="G5629" s="20"/>
      <c r="H5629" s="20"/>
      <c r="I5629" s="20"/>
      <c r="J5629" s="20"/>
      <c r="K5629" s="20"/>
      <c r="L5629" s="20"/>
      <c r="M5629" s="20"/>
      <c r="N5629" s="20"/>
      <c r="O5629" s="21"/>
      <c r="P5629" s="21"/>
      <c r="Q5629" s="28"/>
      <c r="R5629" s="28"/>
      <c r="S5629" s="21"/>
      <c r="T5629" s="20"/>
      <c r="U5629" s="21"/>
      <c r="W5629" s="46"/>
      <c r="AA5629" s="22"/>
      <c r="AB5629" s="22"/>
      <c r="AC5629" s="22"/>
      <c r="AD5629" s="22"/>
      <c r="AE5629" s="22"/>
      <c r="AF5629" s="22"/>
      <c r="AG5629" s="22"/>
      <c r="AH5629" s="20"/>
      <c r="AI5629" s="22"/>
      <c r="AJ5629" s="22"/>
      <c r="AK5629" s="22"/>
      <c r="AM5629" s="22"/>
      <c r="AN5629" s="22"/>
      <c r="AO5629" s="22"/>
    </row>
    <row r="5630" spans="2:41" x14ac:dyDescent="0.15">
      <c r="B5630" s="20"/>
      <c r="C5630" s="20"/>
      <c r="D5630" s="20"/>
      <c r="E5630" s="20"/>
      <c r="F5630" s="20"/>
      <c r="G5630" s="20"/>
      <c r="H5630" s="20"/>
      <c r="I5630" s="20"/>
      <c r="J5630" s="20"/>
      <c r="K5630" s="20"/>
      <c r="L5630" s="20"/>
      <c r="M5630" s="20"/>
      <c r="N5630" s="20"/>
      <c r="O5630" s="21"/>
      <c r="P5630" s="21"/>
      <c r="Q5630" s="28"/>
      <c r="R5630" s="28"/>
      <c r="S5630" s="21"/>
      <c r="T5630" s="20"/>
      <c r="U5630" s="21"/>
      <c r="W5630" s="46"/>
      <c r="AA5630" s="22"/>
      <c r="AB5630" s="22"/>
      <c r="AC5630" s="22"/>
      <c r="AD5630" s="22"/>
      <c r="AE5630" s="22"/>
      <c r="AF5630" s="22"/>
      <c r="AG5630" s="22"/>
      <c r="AH5630" s="20"/>
      <c r="AI5630" s="22"/>
      <c r="AJ5630" s="22"/>
      <c r="AK5630" s="22"/>
      <c r="AM5630" s="22"/>
      <c r="AN5630" s="22"/>
      <c r="AO5630" s="22"/>
    </row>
    <row r="5631" spans="2:41" x14ac:dyDescent="0.15">
      <c r="B5631" s="20"/>
      <c r="C5631" s="20"/>
      <c r="D5631" s="20"/>
      <c r="E5631" s="20"/>
      <c r="F5631" s="20"/>
      <c r="G5631" s="20"/>
      <c r="H5631" s="20"/>
      <c r="I5631" s="20"/>
      <c r="J5631" s="20"/>
      <c r="K5631" s="20"/>
      <c r="L5631" s="20"/>
      <c r="M5631" s="20"/>
      <c r="N5631" s="20"/>
      <c r="O5631" s="21"/>
      <c r="P5631" s="21"/>
      <c r="Q5631" s="28"/>
      <c r="R5631" s="28"/>
      <c r="S5631" s="21"/>
      <c r="T5631" s="20"/>
      <c r="U5631" s="21"/>
      <c r="W5631" s="46"/>
      <c r="AA5631" s="22"/>
      <c r="AB5631" s="22"/>
      <c r="AC5631" s="22"/>
      <c r="AD5631" s="22"/>
      <c r="AE5631" s="22"/>
      <c r="AF5631" s="22"/>
      <c r="AG5631" s="22"/>
      <c r="AH5631" s="20"/>
      <c r="AI5631" s="22"/>
      <c r="AJ5631" s="22"/>
      <c r="AK5631" s="22"/>
      <c r="AM5631" s="22"/>
      <c r="AN5631" s="22"/>
      <c r="AO5631" s="22"/>
    </row>
    <row r="5632" spans="2:41" x14ac:dyDescent="0.15">
      <c r="B5632" s="20"/>
      <c r="C5632" s="20"/>
      <c r="D5632" s="20"/>
      <c r="E5632" s="20"/>
      <c r="F5632" s="20"/>
      <c r="G5632" s="20"/>
      <c r="H5632" s="20"/>
      <c r="I5632" s="20"/>
      <c r="J5632" s="20"/>
      <c r="K5632" s="20"/>
      <c r="L5632" s="20"/>
      <c r="M5632" s="20"/>
      <c r="N5632" s="20"/>
      <c r="O5632" s="21"/>
      <c r="P5632" s="21"/>
      <c r="Q5632" s="28"/>
      <c r="R5632" s="28"/>
      <c r="S5632" s="21"/>
      <c r="T5632" s="20"/>
      <c r="U5632" s="21"/>
      <c r="W5632" s="46"/>
      <c r="AA5632" s="22"/>
      <c r="AB5632" s="22"/>
      <c r="AC5632" s="22"/>
      <c r="AD5632" s="22"/>
      <c r="AE5632" s="22"/>
      <c r="AF5632" s="22"/>
      <c r="AG5632" s="22"/>
      <c r="AH5632" s="20"/>
      <c r="AI5632" s="22"/>
      <c r="AJ5632" s="22"/>
      <c r="AK5632" s="22"/>
      <c r="AM5632" s="22"/>
      <c r="AN5632" s="22"/>
      <c r="AO5632" s="22"/>
    </row>
    <row r="5633" spans="2:41" x14ac:dyDescent="0.15">
      <c r="B5633" s="20"/>
      <c r="C5633" s="20"/>
      <c r="D5633" s="20"/>
      <c r="E5633" s="20"/>
      <c r="F5633" s="20"/>
      <c r="G5633" s="20"/>
      <c r="H5633" s="20"/>
      <c r="I5633" s="20"/>
      <c r="J5633" s="20"/>
      <c r="K5633" s="20"/>
      <c r="L5633" s="20"/>
      <c r="M5633" s="20"/>
      <c r="N5633" s="20"/>
      <c r="O5633" s="21"/>
      <c r="P5633" s="21"/>
      <c r="Q5633" s="28"/>
      <c r="R5633" s="28"/>
      <c r="S5633" s="21"/>
      <c r="T5633" s="20"/>
      <c r="U5633" s="21"/>
      <c r="W5633" s="46"/>
      <c r="AA5633" s="22"/>
      <c r="AB5633" s="22"/>
      <c r="AC5633" s="22"/>
      <c r="AD5633" s="22"/>
      <c r="AE5633" s="22"/>
      <c r="AF5633" s="22"/>
      <c r="AG5633" s="22"/>
      <c r="AH5633" s="20"/>
      <c r="AI5633" s="22"/>
      <c r="AJ5633" s="22"/>
      <c r="AK5633" s="22"/>
      <c r="AM5633" s="22"/>
      <c r="AN5633" s="22"/>
      <c r="AO5633" s="22"/>
    </row>
    <row r="5634" spans="2:41" x14ac:dyDescent="0.15">
      <c r="B5634" s="20"/>
      <c r="C5634" s="20"/>
      <c r="D5634" s="20"/>
      <c r="E5634" s="20"/>
      <c r="F5634" s="20"/>
      <c r="G5634" s="20"/>
      <c r="H5634" s="20"/>
      <c r="I5634" s="20"/>
      <c r="J5634" s="20"/>
      <c r="K5634" s="20"/>
      <c r="L5634" s="20"/>
      <c r="M5634" s="20"/>
      <c r="N5634" s="20"/>
      <c r="O5634" s="21"/>
      <c r="P5634" s="21"/>
      <c r="Q5634" s="28"/>
      <c r="R5634" s="28"/>
      <c r="S5634" s="21"/>
      <c r="T5634" s="20"/>
      <c r="U5634" s="21"/>
      <c r="W5634" s="46"/>
      <c r="AA5634" s="22"/>
      <c r="AB5634" s="22"/>
      <c r="AC5634" s="22"/>
      <c r="AD5634" s="22"/>
      <c r="AE5634" s="22"/>
      <c r="AF5634" s="22"/>
      <c r="AG5634" s="22"/>
      <c r="AH5634" s="20"/>
      <c r="AI5634" s="22"/>
      <c r="AJ5634" s="22"/>
      <c r="AK5634" s="22"/>
      <c r="AM5634" s="22"/>
      <c r="AN5634" s="22"/>
      <c r="AO5634" s="22"/>
    </row>
    <row r="5635" spans="2:41" x14ac:dyDescent="0.15">
      <c r="B5635" s="20"/>
      <c r="C5635" s="20"/>
      <c r="D5635" s="20"/>
      <c r="E5635" s="20"/>
      <c r="F5635" s="20"/>
      <c r="G5635" s="20"/>
      <c r="H5635" s="20"/>
      <c r="I5635" s="20"/>
      <c r="J5635" s="20"/>
      <c r="K5635" s="20"/>
      <c r="L5635" s="20"/>
      <c r="M5635" s="20"/>
      <c r="N5635" s="20"/>
      <c r="O5635" s="21"/>
      <c r="P5635" s="21"/>
      <c r="Q5635" s="28"/>
      <c r="R5635" s="28"/>
      <c r="S5635" s="21"/>
      <c r="T5635" s="20"/>
      <c r="U5635" s="21"/>
      <c r="W5635" s="46"/>
      <c r="AA5635" s="22"/>
      <c r="AB5635" s="22"/>
      <c r="AC5635" s="22"/>
      <c r="AD5635" s="22"/>
      <c r="AE5635" s="22"/>
      <c r="AF5635" s="22"/>
      <c r="AG5635" s="22"/>
      <c r="AH5635" s="20"/>
      <c r="AI5635" s="22"/>
      <c r="AJ5635" s="22"/>
      <c r="AK5635" s="22"/>
      <c r="AM5635" s="22"/>
      <c r="AN5635" s="22"/>
      <c r="AO5635" s="22"/>
    </row>
    <row r="5636" spans="2:41" x14ac:dyDescent="0.15">
      <c r="B5636" s="20"/>
      <c r="C5636" s="20"/>
      <c r="D5636" s="20"/>
      <c r="E5636" s="20"/>
      <c r="F5636" s="20"/>
      <c r="G5636" s="20"/>
      <c r="H5636" s="20"/>
      <c r="I5636" s="20"/>
      <c r="J5636" s="20"/>
      <c r="K5636" s="20"/>
      <c r="L5636" s="20"/>
      <c r="M5636" s="20"/>
      <c r="N5636" s="20"/>
      <c r="O5636" s="21"/>
      <c r="P5636" s="21"/>
      <c r="Q5636" s="28"/>
      <c r="R5636" s="28"/>
      <c r="S5636" s="21"/>
      <c r="T5636" s="20"/>
      <c r="U5636" s="21"/>
      <c r="W5636" s="46"/>
      <c r="AA5636" s="22"/>
      <c r="AB5636" s="22"/>
      <c r="AC5636" s="22"/>
      <c r="AD5636" s="22"/>
      <c r="AE5636" s="22"/>
      <c r="AF5636" s="22"/>
      <c r="AG5636" s="22"/>
      <c r="AH5636" s="20"/>
      <c r="AI5636" s="22"/>
      <c r="AJ5636" s="22"/>
      <c r="AK5636" s="22"/>
      <c r="AM5636" s="22"/>
      <c r="AN5636" s="22"/>
      <c r="AO5636" s="22"/>
    </row>
    <row r="5637" spans="2:41" x14ac:dyDescent="0.15">
      <c r="B5637" s="20"/>
      <c r="C5637" s="20"/>
      <c r="D5637" s="20"/>
      <c r="E5637" s="20"/>
      <c r="F5637" s="20"/>
      <c r="G5637" s="20"/>
      <c r="H5637" s="20"/>
      <c r="I5637" s="20"/>
      <c r="J5637" s="20"/>
      <c r="K5637" s="20"/>
      <c r="L5637" s="20"/>
      <c r="M5637" s="20"/>
      <c r="N5637" s="20"/>
      <c r="O5637" s="21"/>
      <c r="P5637" s="21"/>
      <c r="Q5637" s="28"/>
      <c r="R5637" s="28"/>
      <c r="S5637" s="21"/>
      <c r="T5637" s="20"/>
      <c r="U5637" s="21"/>
      <c r="W5637" s="46"/>
      <c r="AA5637" s="22"/>
      <c r="AB5637" s="22"/>
      <c r="AC5637" s="22"/>
      <c r="AD5637" s="22"/>
      <c r="AE5637" s="22"/>
      <c r="AF5637" s="22"/>
      <c r="AG5637" s="22"/>
      <c r="AH5637" s="20"/>
      <c r="AI5637" s="22"/>
      <c r="AJ5637" s="22"/>
      <c r="AK5637" s="22"/>
      <c r="AM5637" s="22"/>
      <c r="AN5637" s="22"/>
      <c r="AO5637" s="22"/>
    </row>
    <row r="5638" spans="2:41" x14ac:dyDescent="0.15">
      <c r="B5638" s="20"/>
      <c r="C5638" s="20"/>
      <c r="D5638" s="20"/>
      <c r="E5638" s="20"/>
      <c r="F5638" s="20"/>
      <c r="G5638" s="20"/>
      <c r="H5638" s="20"/>
      <c r="I5638" s="20"/>
      <c r="J5638" s="20"/>
      <c r="K5638" s="20"/>
      <c r="L5638" s="20"/>
      <c r="M5638" s="20"/>
      <c r="N5638" s="20"/>
      <c r="O5638" s="21"/>
      <c r="P5638" s="21"/>
      <c r="Q5638" s="28"/>
      <c r="R5638" s="28"/>
      <c r="S5638" s="21"/>
      <c r="T5638" s="20"/>
      <c r="U5638" s="21"/>
      <c r="W5638" s="46"/>
      <c r="AA5638" s="22"/>
      <c r="AB5638" s="22"/>
      <c r="AC5638" s="22"/>
      <c r="AD5638" s="22"/>
      <c r="AE5638" s="22"/>
      <c r="AF5638" s="22"/>
      <c r="AG5638" s="22"/>
      <c r="AH5638" s="20"/>
      <c r="AI5638" s="22"/>
      <c r="AJ5638" s="22"/>
      <c r="AK5638" s="22"/>
      <c r="AM5638" s="22"/>
      <c r="AN5638" s="22"/>
      <c r="AO5638" s="22"/>
    </row>
    <row r="5639" spans="2:41" x14ac:dyDescent="0.15">
      <c r="B5639" s="20"/>
      <c r="C5639" s="20"/>
      <c r="D5639" s="20"/>
      <c r="E5639" s="20"/>
      <c r="F5639" s="20"/>
      <c r="G5639" s="20"/>
      <c r="H5639" s="20"/>
      <c r="I5639" s="20"/>
      <c r="J5639" s="20"/>
      <c r="K5639" s="20"/>
      <c r="L5639" s="20"/>
      <c r="M5639" s="20"/>
      <c r="N5639" s="20"/>
      <c r="O5639" s="21"/>
      <c r="P5639" s="21"/>
      <c r="Q5639" s="28"/>
      <c r="R5639" s="28"/>
      <c r="S5639" s="21"/>
      <c r="T5639" s="20"/>
      <c r="U5639" s="21"/>
      <c r="W5639" s="46"/>
      <c r="AA5639" s="22"/>
      <c r="AB5639" s="22"/>
      <c r="AC5639" s="22"/>
      <c r="AD5639" s="22"/>
      <c r="AE5639" s="22"/>
      <c r="AF5639" s="22"/>
      <c r="AG5639" s="22"/>
      <c r="AH5639" s="20"/>
      <c r="AI5639" s="22"/>
      <c r="AJ5639" s="22"/>
      <c r="AK5639" s="22"/>
      <c r="AM5639" s="22"/>
      <c r="AN5639" s="22"/>
      <c r="AO5639" s="22"/>
    </row>
    <row r="5640" spans="2:41" x14ac:dyDescent="0.15">
      <c r="B5640" s="20"/>
      <c r="C5640" s="20"/>
      <c r="D5640" s="20"/>
      <c r="E5640" s="20"/>
      <c r="F5640" s="20"/>
      <c r="G5640" s="20"/>
      <c r="H5640" s="20"/>
      <c r="I5640" s="20"/>
      <c r="J5640" s="20"/>
      <c r="K5640" s="20"/>
      <c r="L5640" s="20"/>
      <c r="M5640" s="20"/>
      <c r="N5640" s="20"/>
      <c r="O5640" s="21"/>
      <c r="P5640" s="21"/>
      <c r="Q5640" s="28"/>
      <c r="R5640" s="28"/>
      <c r="S5640" s="21"/>
      <c r="T5640" s="20"/>
      <c r="U5640" s="21"/>
      <c r="W5640" s="46"/>
      <c r="AA5640" s="22"/>
      <c r="AB5640" s="22"/>
      <c r="AC5640" s="22"/>
      <c r="AD5640" s="22"/>
      <c r="AE5640" s="22"/>
      <c r="AF5640" s="22"/>
      <c r="AG5640" s="22"/>
      <c r="AH5640" s="20"/>
      <c r="AI5640" s="22"/>
      <c r="AJ5640" s="22"/>
      <c r="AK5640" s="22"/>
      <c r="AM5640" s="22"/>
      <c r="AN5640" s="22"/>
      <c r="AO5640" s="22"/>
    </row>
    <row r="5641" spans="2:41" x14ac:dyDescent="0.15">
      <c r="B5641" s="20"/>
      <c r="C5641" s="20"/>
      <c r="D5641" s="20"/>
      <c r="E5641" s="20"/>
      <c r="F5641" s="20"/>
      <c r="G5641" s="20"/>
      <c r="H5641" s="20"/>
      <c r="I5641" s="20"/>
      <c r="J5641" s="20"/>
      <c r="K5641" s="20"/>
      <c r="L5641" s="20"/>
      <c r="M5641" s="20"/>
      <c r="N5641" s="20"/>
      <c r="O5641" s="21"/>
      <c r="P5641" s="21"/>
      <c r="Q5641" s="28"/>
      <c r="R5641" s="28"/>
      <c r="S5641" s="21"/>
      <c r="T5641" s="20"/>
      <c r="U5641" s="21"/>
      <c r="W5641" s="46"/>
      <c r="AA5641" s="22"/>
      <c r="AB5641" s="22"/>
      <c r="AC5641" s="22"/>
      <c r="AD5641" s="22"/>
      <c r="AE5641" s="22"/>
      <c r="AF5641" s="22"/>
      <c r="AG5641" s="22"/>
      <c r="AH5641" s="20"/>
      <c r="AI5641" s="22"/>
      <c r="AJ5641" s="22"/>
      <c r="AK5641" s="22"/>
      <c r="AM5641" s="22"/>
      <c r="AN5641" s="22"/>
      <c r="AO5641" s="22"/>
    </row>
    <row r="5642" spans="2:41" x14ac:dyDescent="0.15">
      <c r="B5642" s="20"/>
      <c r="C5642" s="20"/>
      <c r="D5642" s="20"/>
      <c r="E5642" s="20"/>
      <c r="F5642" s="20"/>
      <c r="G5642" s="20"/>
      <c r="H5642" s="20"/>
      <c r="I5642" s="20"/>
      <c r="J5642" s="20"/>
      <c r="K5642" s="20"/>
      <c r="L5642" s="20"/>
      <c r="M5642" s="20"/>
      <c r="N5642" s="20"/>
      <c r="O5642" s="21"/>
      <c r="P5642" s="21"/>
      <c r="Q5642" s="28"/>
      <c r="R5642" s="28"/>
      <c r="S5642" s="21"/>
      <c r="T5642" s="20"/>
      <c r="U5642" s="21"/>
      <c r="W5642" s="46"/>
      <c r="AA5642" s="22"/>
      <c r="AB5642" s="22"/>
      <c r="AC5642" s="22"/>
      <c r="AD5642" s="22"/>
      <c r="AE5642" s="22"/>
      <c r="AF5642" s="22"/>
      <c r="AG5642" s="22"/>
      <c r="AH5642" s="20"/>
      <c r="AI5642" s="22"/>
      <c r="AJ5642" s="22"/>
      <c r="AK5642" s="22"/>
      <c r="AM5642" s="22"/>
      <c r="AN5642" s="22"/>
      <c r="AO5642" s="22"/>
    </row>
    <row r="5643" spans="2:41" x14ac:dyDescent="0.15">
      <c r="B5643" s="20"/>
      <c r="C5643" s="20"/>
      <c r="D5643" s="20"/>
      <c r="E5643" s="20"/>
      <c r="F5643" s="20"/>
      <c r="G5643" s="20"/>
      <c r="H5643" s="20"/>
      <c r="I5643" s="20"/>
      <c r="J5643" s="20"/>
      <c r="K5643" s="20"/>
      <c r="L5643" s="20"/>
      <c r="M5643" s="20"/>
      <c r="N5643" s="20"/>
      <c r="O5643" s="21"/>
      <c r="P5643" s="21"/>
      <c r="Q5643" s="28"/>
      <c r="R5643" s="28"/>
      <c r="S5643" s="21"/>
      <c r="T5643" s="20"/>
      <c r="U5643" s="21"/>
      <c r="W5643" s="46"/>
      <c r="AA5643" s="22"/>
      <c r="AB5643" s="22"/>
      <c r="AC5643" s="22"/>
      <c r="AD5643" s="22"/>
      <c r="AE5643" s="22"/>
      <c r="AF5643" s="22"/>
      <c r="AG5643" s="22"/>
      <c r="AH5643" s="20"/>
      <c r="AI5643" s="22"/>
      <c r="AJ5643" s="22"/>
      <c r="AK5643" s="22"/>
      <c r="AM5643" s="22"/>
      <c r="AN5643" s="22"/>
      <c r="AO5643" s="22"/>
    </row>
    <row r="5644" spans="2:41" x14ac:dyDescent="0.15">
      <c r="B5644" s="20"/>
      <c r="C5644" s="20"/>
      <c r="D5644" s="20"/>
      <c r="E5644" s="20"/>
      <c r="F5644" s="20"/>
      <c r="G5644" s="20"/>
      <c r="H5644" s="20"/>
      <c r="I5644" s="20"/>
      <c r="J5644" s="20"/>
      <c r="K5644" s="20"/>
      <c r="L5644" s="20"/>
      <c r="M5644" s="20"/>
      <c r="N5644" s="20"/>
      <c r="O5644" s="21"/>
      <c r="P5644" s="21"/>
      <c r="Q5644" s="28"/>
      <c r="R5644" s="28"/>
      <c r="S5644" s="21"/>
      <c r="T5644" s="20"/>
      <c r="U5644" s="21"/>
      <c r="W5644" s="46"/>
      <c r="AA5644" s="22"/>
      <c r="AB5644" s="22"/>
      <c r="AC5644" s="22"/>
      <c r="AD5644" s="22"/>
      <c r="AE5644" s="22"/>
      <c r="AF5644" s="22"/>
      <c r="AG5644" s="22"/>
      <c r="AH5644" s="20"/>
      <c r="AI5644" s="22"/>
      <c r="AJ5644" s="22"/>
      <c r="AK5644" s="22"/>
      <c r="AM5644" s="22"/>
      <c r="AN5644" s="22"/>
      <c r="AO5644" s="22"/>
    </row>
    <row r="5645" spans="2:41" x14ac:dyDescent="0.15">
      <c r="B5645" s="20"/>
      <c r="C5645" s="20"/>
      <c r="D5645" s="20"/>
      <c r="E5645" s="20"/>
      <c r="F5645" s="20"/>
      <c r="G5645" s="20"/>
      <c r="H5645" s="20"/>
      <c r="I5645" s="20"/>
      <c r="J5645" s="20"/>
      <c r="K5645" s="20"/>
      <c r="L5645" s="20"/>
      <c r="M5645" s="20"/>
      <c r="N5645" s="20"/>
      <c r="O5645" s="21"/>
      <c r="P5645" s="21"/>
      <c r="Q5645" s="28"/>
      <c r="R5645" s="28"/>
      <c r="S5645" s="21"/>
      <c r="T5645" s="20"/>
      <c r="U5645" s="21"/>
      <c r="W5645" s="46"/>
      <c r="AA5645" s="22"/>
      <c r="AB5645" s="22"/>
      <c r="AC5645" s="22"/>
      <c r="AD5645" s="22"/>
      <c r="AE5645" s="22"/>
      <c r="AF5645" s="22"/>
      <c r="AG5645" s="22"/>
      <c r="AH5645" s="20"/>
      <c r="AI5645" s="22"/>
      <c r="AJ5645" s="22"/>
      <c r="AK5645" s="22"/>
      <c r="AM5645" s="22"/>
      <c r="AN5645" s="22"/>
      <c r="AO5645" s="22"/>
    </row>
    <row r="5646" spans="2:41" x14ac:dyDescent="0.15">
      <c r="B5646" s="20"/>
      <c r="C5646" s="20"/>
      <c r="D5646" s="20"/>
      <c r="E5646" s="20"/>
      <c r="F5646" s="20"/>
      <c r="G5646" s="20"/>
      <c r="H5646" s="20"/>
      <c r="I5646" s="20"/>
      <c r="J5646" s="20"/>
      <c r="K5646" s="20"/>
      <c r="L5646" s="20"/>
      <c r="M5646" s="20"/>
      <c r="N5646" s="20"/>
      <c r="O5646" s="21"/>
      <c r="P5646" s="21"/>
      <c r="Q5646" s="28"/>
      <c r="R5646" s="28"/>
      <c r="S5646" s="21"/>
      <c r="T5646" s="20"/>
      <c r="U5646" s="21"/>
      <c r="W5646" s="46"/>
      <c r="AA5646" s="22"/>
      <c r="AB5646" s="22"/>
      <c r="AC5646" s="22"/>
      <c r="AD5646" s="22"/>
      <c r="AE5646" s="22"/>
      <c r="AF5646" s="22"/>
      <c r="AG5646" s="22"/>
      <c r="AH5646" s="20"/>
      <c r="AI5646" s="22"/>
      <c r="AJ5646" s="22"/>
      <c r="AK5646" s="22"/>
      <c r="AM5646" s="22"/>
      <c r="AN5646" s="22"/>
      <c r="AO5646" s="22"/>
    </row>
    <row r="5647" spans="2:41" x14ac:dyDescent="0.15">
      <c r="B5647" s="20"/>
      <c r="C5647" s="20"/>
      <c r="D5647" s="20"/>
      <c r="E5647" s="20"/>
      <c r="F5647" s="20"/>
      <c r="G5647" s="20"/>
      <c r="H5647" s="20"/>
      <c r="I5647" s="20"/>
      <c r="J5647" s="20"/>
      <c r="K5647" s="20"/>
      <c r="L5647" s="20"/>
      <c r="M5647" s="20"/>
      <c r="N5647" s="20"/>
      <c r="O5647" s="21"/>
      <c r="P5647" s="21"/>
      <c r="Q5647" s="28"/>
      <c r="R5647" s="28"/>
      <c r="S5647" s="21"/>
      <c r="T5647" s="20"/>
      <c r="U5647" s="21"/>
      <c r="W5647" s="46"/>
      <c r="AA5647" s="22"/>
      <c r="AB5647" s="22"/>
      <c r="AC5647" s="22"/>
      <c r="AD5647" s="22"/>
      <c r="AE5647" s="22"/>
      <c r="AF5647" s="22"/>
      <c r="AG5647" s="22"/>
      <c r="AH5647" s="20"/>
      <c r="AI5647" s="22"/>
      <c r="AJ5647" s="22"/>
      <c r="AK5647" s="22"/>
      <c r="AM5647" s="22"/>
      <c r="AN5647" s="22"/>
      <c r="AO5647" s="22"/>
    </row>
    <row r="5648" spans="2:41" x14ac:dyDescent="0.15">
      <c r="B5648" s="20"/>
      <c r="C5648" s="20"/>
      <c r="D5648" s="20"/>
      <c r="E5648" s="20"/>
      <c r="F5648" s="20"/>
      <c r="G5648" s="20"/>
      <c r="H5648" s="20"/>
      <c r="I5648" s="20"/>
      <c r="J5648" s="20"/>
      <c r="K5648" s="20"/>
      <c r="L5648" s="20"/>
      <c r="M5648" s="20"/>
      <c r="N5648" s="20"/>
      <c r="O5648" s="21"/>
      <c r="P5648" s="21"/>
      <c r="Q5648" s="28"/>
      <c r="R5648" s="28"/>
      <c r="S5648" s="21"/>
      <c r="T5648" s="20"/>
      <c r="U5648" s="21"/>
      <c r="W5648" s="46"/>
      <c r="AA5648" s="22"/>
      <c r="AB5648" s="22"/>
      <c r="AC5648" s="22"/>
      <c r="AD5648" s="22"/>
      <c r="AE5648" s="22"/>
      <c r="AF5648" s="22"/>
      <c r="AG5648" s="22"/>
      <c r="AH5648" s="20"/>
      <c r="AI5648" s="22"/>
      <c r="AJ5648" s="22"/>
      <c r="AK5648" s="22"/>
      <c r="AM5648" s="22"/>
      <c r="AN5648" s="22"/>
      <c r="AO5648" s="22"/>
    </row>
    <row r="5649" spans="2:41" x14ac:dyDescent="0.15">
      <c r="B5649" s="20"/>
      <c r="C5649" s="20"/>
      <c r="D5649" s="20"/>
      <c r="E5649" s="20"/>
      <c r="F5649" s="20"/>
      <c r="G5649" s="20"/>
      <c r="H5649" s="20"/>
      <c r="I5649" s="20"/>
      <c r="J5649" s="20"/>
      <c r="K5649" s="20"/>
      <c r="L5649" s="20"/>
      <c r="M5649" s="20"/>
      <c r="N5649" s="20"/>
      <c r="O5649" s="21"/>
      <c r="P5649" s="21"/>
      <c r="Q5649" s="28"/>
      <c r="R5649" s="28"/>
      <c r="S5649" s="21"/>
      <c r="T5649" s="20"/>
      <c r="U5649" s="21"/>
      <c r="W5649" s="46"/>
      <c r="AA5649" s="22"/>
      <c r="AB5649" s="22"/>
      <c r="AC5649" s="22"/>
      <c r="AD5649" s="22"/>
      <c r="AE5649" s="22"/>
      <c r="AF5649" s="22"/>
      <c r="AG5649" s="22"/>
      <c r="AH5649" s="20"/>
      <c r="AI5649" s="22"/>
      <c r="AJ5649" s="22"/>
      <c r="AK5649" s="22"/>
      <c r="AM5649" s="22"/>
      <c r="AN5649" s="22"/>
      <c r="AO5649" s="22"/>
    </row>
    <row r="5650" spans="2:41" x14ac:dyDescent="0.15">
      <c r="B5650" s="20"/>
      <c r="C5650" s="20"/>
      <c r="D5650" s="20"/>
      <c r="E5650" s="20"/>
      <c r="F5650" s="20"/>
      <c r="G5650" s="20"/>
      <c r="H5650" s="20"/>
      <c r="I5650" s="20"/>
      <c r="J5650" s="20"/>
      <c r="K5650" s="20"/>
      <c r="L5650" s="20"/>
      <c r="M5650" s="20"/>
      <c r="N5650" s="20"/>
      <c r="O5650" s="21"/>
      <c r="P5650" s="21"/>
      <c r="Q5650" s="28"/>
      <c r="R5650" s="28"/>
      <c r="S5650" s="21"/>
      <c r="T5650" s="20"/>
      <c r="U5650" s="21"/>
      <c r="W5650" s="46"/>
      <c r="AA5650" s="22"/>
      <c r="AB5650" s="22"/>
      <c r="AC5650" s="22"/>
      <c r="AD5650" s="22"/>
      <c r="AE5650" s="22"/>
      <c r="AF5650" s="22"/>
      <c r="AG5650" s="22"/>
      <c r="AH5650" s="20"/>
      <c r="AI5650" s="22"/>
      <c r="AJ5650" s="22"/>
      <c r="AK5650" s="22"/>
      <c r="AM5650" s="22"/>
      <c r="AN5650" s="22"/>
      <c r="AO5650" s="22"/>
    </row>
    <row r="5651" spans="2:41" x14ac:dyDescent="0.15">
      <c r="B5651" s="20"/>
      <c r="C5651" s="20"/>
      <c r="D5651" s="20"/>
      <c r="E5651" s="20"/>
      <c r="F5651" s="20"/>
      <c r="G5651" s="20"/>
      <c r="H5651" s="20"/>
      <c r="I5651" s="20"/>
      <c r="J5651" s="20"/>
      <c r="K5651" s="20"/>
      <c r="L5651" s="20"/>
      <c r="M5651" s="20"/>
      <c r="N5651" s="20"/>
      <c r="O5651" s="21"/>
      <c r="P5651" s="21"/>
      <c r="Q5651" s="28"/>
      <c r="R5651" s="28"/>
      <c r="S5651" s="21"/>
      <c r="T5651" s="20"/>
      <c r="U5651" s="21"/>
      <c r="W5651" s="46"/>
      <c r="AA5651" s="22"/>
      <c r="AB5651" s="22"/>
      <c r="AC5651" s="22"/>
      <c r="AD5651" s="22"/>
      <c r="AE5651" s="22"/>
      <c r="AF5651" s="22"/>
      <c r="AG5651" s="22"/>
      <c r="AH5651" s="20"/>
      <c r="AI5651" s="22"/>
      <c r="AJ5651" s="22"/>
      <c r="AK5651" s="22"/>
      <c r="AM5651" s="22"/>
      <c r="AN5651" s="22"/>
      <c r="AO5651" s="22"/>
    </row>
    <row r="5652" spans="2:41" x14ac:dyDescent="0.15">
      <c r="B5652" s="20"/>
      <c r="C5652" s="20"/>
      <c r="D5652" s="20"/>
      <c r="E5652" s="20"/>
      <c r="F5652" s="20"/>
      <c r="G5652" s="20"/>
      <c r="H5652" s="20"/>
      <c r="I5652" s="20"/>
      <c r="J5652" s="20"/>
      <c r="K5652" s="20"/>
      <c r="L5652" s="20"/>
      <c r="M5652" s="20"/>
      <c r="N5652" s="20"/>
      <c r="O5652" s="21"/>
      <c r="P5652" s="21"/>
      <c r="Q5652" s="28"/>
      <c r="R5652" s="28"/>
      <c r="S5652" s="21"/>
      <c r="T5652" s="20"/>
      <c r="U5652" s="21"/>
      <c r="W5652" s="46"/>
      <c r="AA5652" s="22"/>
      <c r="AB5652" s="22"/>
      <c r="AC5652" s="22"/>
      <c r="AD5652" s="22"/>
      <c r="AE5652" s="22"/>
      <c r="AF5652" s="22"/>
      <c r="AG5652" s="22"/>
      <c r="AH5652" s="20"/>
      <c r="AI5652" s="22"/>
      <c r="AJ5652" s="22"/>
      <c r="AK5652" s="22"/>
      <c r="AM5652" s="22"/>
      <c r="AN5652" s="22"/>
      <c r="AO5652" s="22"/>
    </row>
    <row r="5653" spans="2:41" x14ac:dyDescent="0.15">
      <c r="B5653" s="20"/>
      <c r="C5653" s="20"/>
      <c r="D5653" s="20"/>
      <c r="E5653" s="20"/>
      <c r="F5653" s="20"/>
      <c r="G5653" s="20"/>
      <c r="H5653" s="20"/>
      <c r="I5653" s="20"/>
      <c r="J5653" s="20"/>
      <c r="K5653" s="20"/>
      <c r="L5653" s="20"/>
      <c r="M5653" s="20"/>
      <c r="N5653" s="20"/>
      <c r="O5653" s="21"/>
      <c r="P5653" s="21"/>
      <c r="Q5653" s="28"/>
      <c r="R5653" s="28"/>
      <c r="S5653" s="21"/>
      <c r="T5653" s="20"/>
      <c r="U5653" s="21"/>
      <c r="W5653" s="46"/>
      <c r="AA5653" s="22"/>
      <c r="AB5653" s="22"/>
      <c r="AC5653" s="22"/>
      <c r="AD5653" s="22"/>
      <c r="AE5653" s="22"/>
      <c r="AF5653" s="22"/>
      <c r="AG5653" s="22"/>
      <c r="AH5653" s="20"/>
      <c r="AI5653" s="22"/>
      <c r="AJ5653" s="22"/>
      <c r="AK5653" s="22"/>
      <c r="AM5653" s="22"/>
      <c r="AN5653" s="22"/>
      <c r="AO5653" s="22"/>
    </row>
    <row r="5654" spans="2:41" x14ac:dyDescent="0.15">
      <c r="B5654" s="20"/>
      <c r="C5654" s="20"/>
      <c r="D5654" s="20"/>
      <c r="E5654" s="20"/>
      <c r="F5654" s="20"/>
      <c r="G5654" s="20"/>
      <c r="H5654" s="20"/>
      <c r="I5654" s="20"/>
      <c r="J5654" s="20"/>
      <c r="K5654" s="20"/>
      <c r="L5654" s="20"/>
      <c r="M5654" s="20"/>
      <c r="N5654" s="20"/>
      <c r="O5654" s="21"/>
      <c r="P5654" s="21"/>
      <c r="Q5654" s="28"/>
      <c r="R5654" s="28"/>
      <c r="S5654" s="21"/>
      <c r="T5654" s="20"/>
      <c r="U5654" s="21"/>
      <c r="W5654" s="46"/>
      <c r="AA5654" s="22"/>
      <c r="AB5654" s="22"/>
      <c r="AC5654" s="22"/>
      <c r="AD5654" s="22"/>
      <c r="AE5654" s="22"/>
      <c r="AF5654" s="22"/>
      <c r="AG5654" s="22"/>
      <c r="AH5654" s="20"/>
      <c r="AI5654" s="22"/>
      <c r="AJ5654" s="22"/>
      <c r="AK5654" s="22"/>
      <c r="AM5654" s="22"/>
      <c r="AN5654" s="22"/>
      <c r="AO5654" s="22"/>
    </row>
    <row r="5655" spans="2:41" x14ac:dyDescent="0.15">
      <c r="B5655" s="20"/>
      <c r="C5655" s="20"/>
      <c r="D5655" s="20"/>
      <c r="E5655" s="20"/>
      <c r="F5655" s="20"/>
      <c r="G5655" s="20"/>
      <c r="H5655" s="20"/>
      <c r="I5655" s="20"/>
      <c r="J5655" s="20"/>
      <c r="K5655" s="20"/>
      <c r="L5655" s="20"/>
      <c r="M5655" s="20"/>
      <c r="N5655" s="20"/>
      <c r="O5655" s="21"/>
      <c r="P5655" s="21"/>
      <c r="Q5655" s="28"/>
      <c r="R5655" s="28"/>
      <c r="S5655" s="21"/>
      <c r="T5655" s="20"/>
      <c r="U5655" s="21"/>
      <c r="W5655" s="46"/>
      <c r="AA5655" s="22"/>
      <c r="AB5655" s="22"/>
      <c r="AC5655" s="22"/>
      <c r="AD5655" s="22"/>
      <c r="AE5655" s="22"/>
      <c r="AF5655" s="22"/>
      <c r="AG5655" s="22"/>
      <c r="AH5655" s="20"/>
      <c r="AI5655" s="22"/>
      <c r="AJ5655" s="22"/>
      <c r="AK5655" s="22"/>
      <c r="AM5655" s="22"/>
      <c r="AN5655" s="22"/>
      <c r="AO5655" s="22"/>
    </row>
    <row r="5656" spans="2:41" x14ac:dyDescent="0.15">
      <c r="B5656" s="20"/>
      <c r="C5656" s="20"/>
      <c r="D5656" s="20"/>
      <c r="E5656" s="20"/>
      <c r="F5656" s="20"/>
      <c r="G5656" s="20"/>
      <c r="H5656" s="20"/>
      <c r="I5656" s="20"/>
      <c r="J5656" s="20"/>
      <c r="K5656" s="20"/>
      <c r="L5656" s="20"/>
      <c r="M5656" s="20"/>
      <c r="N5656" s="20"/>
      <c r="O5656" s="21"/>
      <c r="P5656" s="21"/>
      <c r="Q5656" s="28"/>
      <c r="R5656" s="28"/>
      <c r="S5656" s="21"/>
      <c r="T5656" s="20"/>
      <c r="U5656" s="21"/>
      <c r="W5656" s="46"/>
      <c r="AA5656" s="22"/>
      <c r="AB5656" s="22"/>
      <c r="AC5656" s="22"/>
      <c r="AD5656" s="22"/>
      <c r="AE5656" s="22"/>
      <c r="AF5656" s="22"/>
      <c r="AG5656" s="22"/>
      <c r="AH5656" s="20"/>
      <c r="AI5656" s="22"/>
      <c r="AJ5656" s="22"/>
      <c r="AK5656" s="22"/>
      <c r="AM5656" s="22"/>
      <c r="AN5656" s="22"/>
      <c r="AO5656" s="22"/>
    </row>
    <row r="5657" spans="2:41" x14ac:dyDescent="0.15">
      <c r="B5657" s="20"/>
      <c r="C5657" s="20"/>
      <c r="D5657" s="20"/>
      <c r="E5657" s="20"/>
      <c r="F5657" s="20"/>
      <c r="G5657" s="20"/>
      <c r="H5657" s="20"/>
      <c r="I5657" s="20"/>
      <c r="J5657" s="20"/>
      <c r="K5657" s="20"/>
      <c r="L5657" s="20"/>
      <c r="M5657" s="20"/>
      <c r="N5657" s="20"/>
      <c r="O5657" s="21"/>
      <c r="P5657" s="21"/>
      <c r="Q5657" s="28"/>
      <c r="R5657" s="28"/>
      <c r="S5657" s="21"/>
      <c r="T5657" s="20"/>
      <c r="U5657" s="21"/>
      <c r="W5657" s="46"/>
      <c r="AA5657" s="22"/>
      <c r="AB5657" s="22"/>
      <c r="AC5657" s="22"/>
      <c r="AD5657" s="22"/>
      <c r="AE5657" s="22"/>
      <c r="AF5657" s="22"/>
      <c r="AG5657" s="22"/>
      <c r="AH5657" s="20"/>
      <c r="AI5657" s="22"/>
      <c r="AJ5657" s="22"/>
      <c r="AK5657" s="22"/>
      <c r="AM5657" s="22"/>
      <c r="AN5657" s="22"/>
      <c r="AO5657" s="22"/>
    </row>
    <row r="5658" spans="2:41" x14ac:dyDescent="0.15">
      <c r="B5658" s="20"/>
      <c r="C5658" s="20"/>
      <c r="D5658" s="20"/>
      <c r="E5658" s="20"/>
      <c r="F5658" s="20"/>
      <c r="G5658" s="20"/>
      <c r="H5658" s="20"/>
      <c r="I5658" s="20"/>
      <c r="J5658" s="20"/>
      <c r="K5658" s="20"/>
      <c r="L5658" s="20"/>
      <c r="M5658" s="20"/>
      <c r="N5658" s="20"/>
      <c r="O5658" s="21"/>
      <c r="P5658" s="21"/>
      <c r="Q5658" s="28"/>
      <c r="R5658" s="28"/>
      <c r="S5658" s="21"/>
      <c r="T5658" s="20"/>
      <c r="U5658" s="21"/>
      <c r="W5658" s="46"/>
      <c r="AA5658" s="22"/>
      <c r="AB5658" s="22"/>
      <c r="AC5658" s="22"/>
      <c r="AD5658" s="22"/>
      <c r="AE5658" s="22"/>
      <c r="AF5658" s="22"/>
      <c r="AG5658" s="22"/>
      <c r="AH5658" s="20"/>
      <c r="AI5658" s="22"/>
      <c r="AJ5658" s="22"/>
      <c r="AK5658" s="22"/>
      <c r="AM5658" s="22"/>
      <c r="AN5658" s="22"/>
      <c r="AO5658" s="22"/>
    </row>
    <row r="5659" spans="2:41" x14ac:dyDescent="0.15">
      <c r="B5659" s="20"/>
      <c r="C5659" s="20"/>
      <c r="D5659" s="20"/>
      <c r="E5659" s="20"/>
      <c r="F5659" s="20"/>
      <c r="G5659" s="20"/>
      <c r="H5659" s="20"/>
      <c r="I5659" s="20"/>
      <c r="J5659" s="20"/>
      <c r="K5659" s="20"/>
      <c r="L5659" s="20"/>
      <c r="M5659" s="20"/>
      <c r="N5659" s="20"/>
      <c r="O5659" s="21"/>
      <c r="P5659" s="21"/>
      <c r="Q5659" s="28"/>
      <c r="R5659" s="28"/>
      <c r="S5659" s="21"/>
      <c r="T5659" s="20"/>
      <c r="U5659" s="21"/>
      <c r="W5659" s="46"/>
      <c r="AA5659" s="22"/>
      <c r="AB5659" s="22"/>
      <c r="AC5659" s="22"/>
      <c r="AD5659" s="22"/>
      <c r="AE5659" s="22"/>
      <c r="AF5659" s="22"/>
      <c r="AG5659" s="22"/>
      <c r="AH5659" s="20"/>
      <c r="AI5659" s="22"/>
      <c r="AJ5659" s="22"/>
      <c r="AK5659" s="22"/>
      <c r="AM5659" s="22"/>
      <c r="AN5659" s="22"/>
      <c r="AO5659" s="22"/>
    </row>
    <row r="5660" spans="2:41" x14ac:dyDescent="0.15">
      <c r="B5660" s="20"/>
      <c r="C5660" s="20"/>
      <c r="D5660" s="20"/>
      <c r="E5660" s="20"/>
      <c r="F5660" s="20"/>
      <c r="G5660" s="20"/>
      <c r="H5660" s="20"/>
      <c r="I5660" s="20"/>
      <c r="J5660" s="20"/>
      <c r="K5660" s="20"/>
      <c r="L5660" s="20"/>
      <c r="M5660" s="20"/>
      <c r="N5660" s="20"/>
      <c r="O5660" s="21"/>
      <c r="P5660" s="21"/>
      <c r="Q5660" s="28"/>
      <c r="R5660" s="28"/>
      <c r="S5660" s="21"/>
      <c r="T5660" s="20"/>
      <c r="U5660" s="21"/>
      <c r="W5660" s="46"/>
      <c r="AA5660" s="22"/>
      <c r="AB5660" s="22"/>
      <c r="AC5660" s="22"/>
      <c r="AD5660" s="22"/>
      <c r="AE5660" s="22"/>
      <c r="AF5660" s="22"/>
      <c r="AG5660" s="22"/>
      <c r="AH5660" s="20"/>
      <c r="AI5660" s="22"/>
      <c r="AJ5660" s="22"/>
      <c r="AK5660" s="22"/>
      <c r="AM5660" s="22"/>
      <c r="AN5660" s="22"/>
      <c r="AO5660" s="22"/>
    </row>
    <row r="5661" spans="2:41" x14ac:dyDescent="0.15">
      <c r="B5661" s="20"/>
      <c r="C5661" s="20"/>
      <c r="D5661" s="20"/>
      <c r="E5661" s="20"/>
      <c r="F5661" s="20"/>
      <c r="G5661" s="20"/>
      <c r="H5661" s="20"/>
      <c r="I5661" s="20"/>
      <c r="J5661" s="20"/>
      <c r="K5661" s="20"/>
      <c r="L5661" s="20"/>
      <c r="M5661" s="20"/>
      <c r="N5661" s="20"/>
      <c r="O5661" s="21"/>
      <c r="P5661" s="21"/>
      <c r="Q5661" s="28"/>
      <c r="R5661" s="28"/>
      <c r="S5661" s="21"/>
      <c r="T5661" s="20"/>
      <c r="U5661" s="21"/>
      <c r="W5661" s="46"/>
      <c r="AA5661" s="22"/>
      <c r="AB5661" s="22"/>
      <c r="AC5661" s="22"/>
      <c r="AD5661" s="22"/>
      <c r="AE5661" s="22"/>
      <c r="AF5661" s="22"/>
      <c r="AG5661" s="22"/>
      <c r="AH5661" s="20"/>
      <c r="AI5661" s="22"/>
      <c r="AJ5661" s="22"/>
      <c r="AK5661" s="22"/>
      <c r="AM5661" s="22"/>
      <c r="AN5661" s="22"/>
      <c r="AO5661" s="22"/>
    </row>
    <row r="5662" spans="2:41" x14ac:dyDescent="0.15">
      <c r="B5662" s="20"/>
      <c r="C5662" s="20"/>
      <c r="D5662" s="20"/>
      <c r="E5662" s="20"/>
      <c r="F5662" s="20"/>
      <c r="G5662" s="20"/>
      <c r="H5662" s="20"/>
      <c r="I5662" s="20"/>
      <c r="J5662" s="20"/>
      <c r="K5662" s="20"/>
      <c r="L5662" s="20"/>
      <c r="M5662" s="20"/>
      <c r="N5662" s="20"/>
      <c r="O5662" s="21"/>
      <c r="P5662" s="21"/>
      <c r="Q5662" s="28"/>
      <c r="R5662" s="28"/>
      <c r="S5662" s="21"/>
      <c r="T5662" s="20"/>
      <c r="U5662" s="21"/>
      <c r="W5662" s="46"/>
      <c r="AA5662" s="22"/>
      <c r="AB5662" s="22"/>
      <c r="AC5662" s="22"/>
      <c r="AD5662" s="22"/>
      <c r="AE5662" s="22"/>
      <c r="AF5662" s="22"/>
      <c r="AG5662" s="22"/>
      <c r="AH5662" s="20"/>
      <c r="AI5662" s="22"/>
      <c r="AJ5662" s="22"/>
      <c r="AK5662" s="22"/>
      <c r="AM5662" s="22"/>
      <c r="AN5662" s="22"/>
      <c r="AO5662" s="22"/>
    </row>
    <row r="5663" spans="2:41" x14ac:dyDescent="0.15">
      <c r="B5663" s="20"/>
      <c r="C5663" s="20"/>
      <c r="D5663" s="20"/>
      <c r="E5663" s="20"/>
      <c r="F5663" s="20"/>
      <c r="G5663" s="20"/>
      <c r="H5663" s="20"/>
      <c r="I5663" s="20"/>
      <c r="J5663" s="20"/>
      <c r="K5663" s="20"/>
      <c r="L5663" s="20"/>
      <c r="M5663" s="20"/>
      <c r="N5663" s="20"/>
      <c r="O5663" s="21"/>
      <c r="P5663" s="21"/>
      <c r="Q5663" s="28"/>
      <c r="R5663" s="28"/>
      <c r="S5663" s="21"/>
      <c r="T5663" s="20"/>
      <c r="U5663" s="21"/>
      <c r="W5663" s="46"/>
      <c r="AA5663" s="22"/>
      <c r="AB5663" s="22"/>
      <c r="AC5663" s="22"/>
      <c r="AD5663" s="22"/>
      <c r="AE5663" s="22"/>
      <c r="AF5663" s="22"/>
      <c r="AG5663" s="22"/>
      <c r="AH5663" s="20"/>
      <c r="AI5663" s="22"/>
      <c r="AJ5663" s="22"/>
      <c r="AK5663" s="22"/>
      <c r="AM5663" s="22"/>
      <c r="AN5663" s="22"/>
      <c r="AO5663" s="22"/>
    </row>
    <row r="5664" spans="2:41" x14ac:dyDescent="0.15">
      <c r="B5664" s="20"/>
      <c r="C5664" s="20"/>
      <c r="D5664" s="20"/>
      <c r="E5664" s="20"/>
      <c r="F5664" s="20"/>
      <c r="G5664" s="20"/>
      <c r="H5664" s="20"/>
      <c r="I5664" s="20"/>
      <c r="J5664" s="20"/>
      <c r="K5664" s="20"/>
      <c r="L5664" s="20"/>
      <c r="M5664" s="20"/>
      <c r="N5664" s="20"/>
      <c r="O5664" s="21"/>
      <c r="P5664" s="21"/>
      <c r="Q5664" s="28"/>
      <c r="R5664" s="28"/>
      <c r="S5664" s="21"/>
      <c r="T5664" s="20"/>
      <c r="U5664" s="21"/>
      <c r="W5664" s="46"/>
      <c r="AA5664" s="22"/>
      <c r="AB5664" s="22"/>
      <c r="AC5664" s="22"/>
      <c r="AD5664" s="22"/>
      <c r="AE5664" s="22"/>
      <c r="AF5664" s="22"/>
      <c r="AG5664" s="22"/>
      <c r="AH5664" s="20"/>
      <c r="AI5664" s="22"/>
      <c r="AJ5664" s="22"/>
      <c r="AK5664" s="22"/>
      <c r="AM5664" s="22"/>
      <c r="AN5664" s="22"/>
      <c r="AO5664" s="22"/>
    </row>
    <row r="5665" spans="2:41" x14ac:dyDescent="0.15">
      <c r="B5665" s="20"/>
      <c r="C5665" s="20"/>
      <c r="D5665" s="20"/>
      <c r="E5665" s="20"/>
      <c r="F5665" s="20"/>
      <c r="G5665" s="20"/>
      <c r="H5665" s="20"/>
      <c r="I5665" s="20"/>
      <c r="J5665" s="20"/>
      <c r="K5665" s="20"/>
      <c r="L5665" s="20"/>
      <c r="M5665" s="20"/>
      <c r="N5665" s="20"/>
      <c r="O5665" s="21"/>
      <c r="P5665" s="21"/>
      <c r="Q5665" s="28"/>
      <c r="R5665" s="28"/>
      <c r="S5665" s="21"/>
      <c r="T5665" s="20"/>
      <c r="U5665" s="21"/>
      <c r="W5665" s="46"/>
      <c r="AA5665" s="22"/>
      <c r="AB5665" s="22"/>
      <c r="AC5665" s="22"/>
      <c r="AD5665" s="22"/>
      <c r="AE5665" s="22"/>
      <c r="AF5665" s="22"/>
      <c r="AG5665" s="22"/>
      <c r="AH5665" s="20"/>
      <c r="AI5665" s="22"/>
      <c r="AJ5665" s="22"/>
      <c r="AK5665" s="22"/>
      <c r="AM5665" s="22"/>
      <c r="AN5665" s="22"/>
      <c r="AO5665" s="22"/>
    </row>
    <row r="5666" spans="2:41" x14ac:dyDescent="0.15">
      <c r="B5666" s="20"/>
      <c r="C5666" s="20"/>
      <c r="D5666" s="20"/>
      <c r="E5666" s="20"/>
      <c r="F5666" s="20"/>
      <c r="G5666" s="20"/>
      <c r="H5666" s="20"/>
      <c r="I5666" s="20"/>
      <c r="J5666" s="20"/>
      <c r="K5666" s="20"/>
      <c r="L5666" s="20"/>
      <c r="M5666" s="20"/>
      <c r="N5666" s="20"/>
      <c r="O5666" s="21"/>
      <c r="P5666" s="21"/>
      <c r="Q5666" s="28"/>
      <c r="R5666" s="28"/>
      <c r="S5666" s="21"/>
      <c r="T5666" s="20"/>
      <c r="U5666" s="21"/>
      <c r="W5666" s="46"/>
      <c r="AA5666" s="22"/>
      <c r="AB5666" s="22"/>
      <c r="AC5666" s="22"/>
      <c r="AD5666" s="22"/>
      <c r="AE5666" s="22"/>
      <c r="AF5666" s="22"/>
      <c r="AG5666" s="22"/>
      <c r="AH5666" s="20"/>
      <c r="AI5666" s="22"/>
      <c r="AJ5666" s="22"/>
      <c r="AK5666" s="22"/>
      <c r="AM5666" s="22"/>
      <c r="AN5666" s="22"/>
      <c r="AO5666" s="22"/>
    </row>
    <row r="5667" spans="2:41" x14ac:dyDescent="0.15">
      <c r="B5667" s="20"/>
      <c r="C5667" s="20"/>
      <c r="D5667" s="20"/>
      <c r="E5667" s="20"/>
      <c r="F5667" s="20"/>
      <c r="G5667" s="20"/>
      <c r="H5667" s="20"/>
      <c r="I5667" s="20"/>
      <c r="J5667" s="20"/>
      <c r="K5667" s="20"/>
      <c r="L5667" s="20"/>
      <c r="M5667" s="20"/>
      <c r="N5667" s="20"/>
      <c r="O5667" s="21"/>
      <c r="P5667" s="21"/>
      <c r="Q5667" s="28"/>
      <c r="R5667" s="28"/>
      <c r="S5667" s="21"/>
      <c r="T5667" s="20"/>
      <c r="U5667" s="21"/>
      <c r="W5667" s="46"/>
      <c r="AA5667" s="22"/>
      <c r="AB5667" s="22"/>
      <c r="AC5667" s="22"/>
      <c r="AD5667" s="22"/>
      <c r="AE5667" s="22"/>
      <c r="AF5667" s="22"/>
      <c r="AG5667" s="22"/>
      <c r="AH5667" s="20"/>
      <c r="AI5667" s="22"/>
      <c r="AJ5667" s="22"/>
      <c r="AK5667" s="22"/>
      <c r="AM5667" s="22"/>
      <c r="AN5667" s="22"/>
      <c r="AO5667" s="22"/>
    </row>
    <row r="5668" spans="2:41" x14ac:dyDescent="0.15">
      <c r="B5668" s="20"/>
      <c r="C5668" s="20"/>
      <c r="D5668" s="20"/>
      <c r="E5668" s="20"/>
      <c r="F5668" s="20"/>
      <c r="G5668" s="20"/>
      <c r="H5668" s="20"/>
      <c r="I5668" s="20"/>
      <c r="J5668" s="20"/>
      <c r="K5668" s="20"/>
      <c r="L5668" s="20"/>
      <c r="M5668" s="20"/>
      <c r="N5668" s="20"/>
      <c r="O5668" s="21"/>
      <c r="P5668" s="21"/>
      <c r="Q5668" s="28"/>
      <c r="R5668" s="28"/>
      <c r="S5668" s="21"/>
      <c r="T5668" s="20"/>
      <c r="U5668" s="21"/>
      <c r="W5668" s="46"/>
      <c r="AA5668" s="22"/>
      <c r="AB5668" s="22"/>
      <c r="AC5668" s="22"/>
      <c r="AD5668" s="22"/>
      <c r="AE5668" s="22"/>
      <c r="AF5668" s="22"/>
      <c r="AG5668" s="22"/>
      <c r="AH5668" s="20"/>
      <c r="AI5668" s="22"/>
      <c r="AJ5668" s="22"/>
      <c r="AK5668" s="22"/>
      <c r="AM5668" s="22"/>
      <c r="AN5668" s="22"/>
      <c r="AO5668" s="22"/>
    </row>
    <row r="5669" spans="2:41" x14ac:dyDescent="0.15">
      <c r="B5669" s="20"/>
      <c r="C5669" s="20"/>
      <c r="D5669" s="20"/>
      <c r="E5669" s="20"/>
      <c r="F5669" s="20"/>
      <c r="G5669" s="20"/>
      <c r="H5669" s="20"/>
      <c r="I5669" s="20"/>
      <c r="J5669" s="20"/>
      <c r="K5669" s="20"/>
      <c r="L5669" s="20"/>
      <c r="M5669" s="20"/>
      <c r="N5669" s="20"/>
      <c r="O5669" s="21"/>
      <c r="P5669" s="21"/>
      <c r="Q5669" s="28"/>
      <c r="R5669" s="28"/>
      <c r="S5669" s="21"/>
      <c r="T5669" s="20"/>
      <c r="U5669" s="21"/>
      <c r="W5669" s="46"/>
      <c r="AA5669" s="22"/>
      <c r="AB5669" s="22"/>
      <c r="AC5669" s="22"/>
      <c r="AD5669" s="22"/>
      <c r="AE5669" s="22"/>
      <c r="AF5669" s="22"/>
      <c r="AG5669" s="22"/>
      <c r="AH5669" s="20"/>
      <c r="AI5669" s="22"/>
      <c r="AJ5669" s="22"/>
      <c r="AK5669" s="22"/>
      <c r="AM5669" s="22"/>
      <c r="AN5669" s="22"/>
      <c r="AO5669" s="22"/>
    </row>
    <row r="5670" spans="2:41" x14ac:dyDescent="0.15">
      <c r="B5670" s="20"/>
      <c r="C5670" s="20"/>
      <c r="D5670" s="20"/>
      <c r="E5670" s="20"/>
      <c r="F5670" s="20"/>
      <c r="G5670" s="20"/>
      <c r="H5670" s="20"/>
      <c r="I5670" s="20"/>
      <c r="J5670" s="20"/>
      <c r="K5670" s="20"/>
      <c r="L5670" s="20"/>
      <c r="M5670" s="20"/>
      <c r="N5670" s="20"/>
      <c r="O5670" s="21"/>
      <c r="P5670" s="21"/>
      <c r="Q5670" s="28"/>
      <c r="R5670" s="28"/>
      <c r="S5670" s="21"/>
      <c r="T5670" s="20"/>
      <c r="U5670" s="21"/>
      <c r="W5670" s="46"/>
      <c r="AA5670" s="22"/>
      <c r="AB5670" s="22"/>
      <c r="AC5670" s="22"/>
      <c r="AD5670" s="22"/>
      <c r="AE5670" s="22"/>
      <c r="AF5670" s="22"/>
      <c r="AG5670" s="22"/>
      <c r="AH5670" s="20"/>
      <c r="AI5670" s="22"/>
      <c r="AJ5670" s="22"/>
      <c r="AK5670" s="22"/>
      <c r="AM5670" s="22"/>
      <c r="AN5670" s="22"/>
      <c r="AO5670" s="22"/>
    </row>
    <row r="5671" spans="2:41" x14ac:dyDescent="0.15">
      <c r="B5671" s="20"/>
      <c r="C5671" s="20"/>
      <c r="D5671" s="20"/>
      <c r="E5671" s="20"/>
      <c r="F5671" s="20"/>
      <c r="G5671" s="20"/>
      <c r="H5671" s="20"/>
      <c r="I5671" s="20"/>
      <c r="J5671" s="20"/>
      <c r="K5671" s="20"/>
      <c r="L5671" s="20"/>
      <c r="M5671" s="20"/>
      <c r="N5671" s="20"/>
      <c r="O5671" s="21"/>
      <c r="P5671" s="21"/>
      <c r="Q5671" s="28"/>
      <c r="R5671" s="28"/>
      <c r="S5671" s="21"/>
      <c r="T5671" s="20"/>
      <c r="U5671" s="21"/>
      <c r="W5671" s="46"/>
      <c r="AA5671" s="22"/>
      <c r="AB5671" s="22"/>
      <c r="AC5671" s="22"/>
      <c r="AD5671" s="22"/>
      <c r="AE5671" s="22"/>
      <c r="AF5671" s="22"/>
      <c r="AG5671" s="22"/>
      <c r="AH5671" s="20"/>
      <c r="AI5671" s="22"/>
      <c r="AJ5671" s="22"/>
      <c r="AK5671" s="22"/>
      <c r="AM5671" s="22"/>
      <c r="AN5671" s="22"/>
      <c r="AO5671" s="22"/>
    </row>
    <row r="5672" spans="2:41" x14ac:dyDescent="0.15">
      <c r="B5672" s="20"/>
      <c r="C5672" s="20"/>
      <c r="D5672" s="20"/>
      <c r="E5672" s="20"/>
      <c r="F5672" s="20"/>
      <c r="G5672" s="20"/>
      <c r="H5672" s="20"/>
      <c r="I5672" s="20"/>
      <c r="J5672" s="20"/>
      <c r="K5672" s="20"/>
      <c r="L5672" s="20"/>
      <c r="M5672" s="20"/>
      <c r="N5672" s="20"/>
      <c r="O5672" s="21"/>
      <c r="P5672" s="21"/>
      <c r="Q5672" s="28"/>
      <c r="R5672" s="28"/>
      <c r="S5672" s="21"/>
      <c r="T5672" s="20"/>
      <c r="U5672" s="21"/>
      <c r="W5672" s="46"/>
      <c r="AA5672" s="22"/>
      <c r="AB5672" s="22"/>
      <c r="AC5672" s="22"/>
      <c r="AD5672" s="22"/>
      <c r="AE5672" s="22"/>
      <c r="AF5672" s="22"/>
      <c r="AG5672" s="22"/>
      <c r="AH5672" s="20"/>
      <c r="AI5672" s="22"/>
      <c r="AJ5672" s="22"/>
      <c r="AK5672" s="22"/>
      <c r="AM5672" s="22"/>
      <c r="AN5672" s="22"/>
      <c r="AO5672" s="22"/>
    </row>
    <row r="5673" spans="2:41" x14ac:dyDescent="0.15">
      <c r="B5673" s="20"/>
      <c r="C5673" s="20"/>
      <c r="D5673" s="20"/>
      <c r="E5673" s="20"/>
      <c r="F5673" s="20"/>
      <c r="G5673" s="20"/>
      <c r="H5673" s="20"/>
      <c r="I5673" s="20"/>
      <c r="J5673" s="20"/>
      <c r="K5673" s="20"/>
      <c r="L5673" s="20"/>
      <c r="M5673" s="20"/>
      <c r="N5673" s="20"/>
      <c r="O5673" s="21"/>
      <c r="P5673" s="21"/>
      <c r="Q5673" s="28"/>
      <c r="R5673" s="28"/>
      <c r="S5673" s="21"/>
      <c r="T5673" s="20"/>
      <c r="U5673" s="21"/>
      <c r="W5673" s="46"/>
      <c r="AA5673" s="22"/>
      <c r="AB5673" s="22"/>
      <c r="AC5673" s="22"/>
      <c r="AD5673" s="22"/>
      <c r="AE5673" s="22"/>
      <c r="AF5673" s="22"/>
      <c r="AG5673" s="22"/>
      <c r="AH5673" s="20"/>
      <c r="AI5673" s="22"/>
      <c r="AJ5673" s="22"/>
      <c r="AK5673" s="22"/>
      <c r="AM5673" s="22"/>
      <c r="AN5673" s="22"/>
      <c r="AO5673" s="22"/>
    </row>
    <row r="5674" spans="2:41" x14ac:dyDescent="0.15">
      <c r="B5674" s="20"/>
      <c r="C5674" s="20"/>
      <c r="D5674" s="20"/>
      <c r="E5674" s="20"/>
      <c r="F5674" s="20"/>
      <c r="G5674" s="20"/>
      <c r="H5674" s="20"/>
      <c r="I5674" s="20"/>
      <c r="J5674" s="20"/>
      <c r="K5674" s="20"/>
      <c r="L5674" s="20"/>
      <c r="M5674" s="20"/>
      <c r="N5674" s="20"/>
      <c r="O5674" s="21"/>
      <c r="P5674" s="21"/>
      <c r="Q5674" s="28"/>
      <c r="R5674" s="28"/>
      <c r="S5674" s="21"/>
      <c r="T5674" s="20"/>
      <c r="U5674" s="21"/>
      <c r="W5674" s="46"/>
      <c r="AA5674" s="22"/>
      <c r="AB5674" s="22"/>
      <c r="AC5674" s="22"/>
      <c r="AD5674" s="22"/>
      <c r="AE5674" s="22"/>
      <c r="AF5674" s="22"/>
      <c r="AG5674" s="22"/>
      <c r="AH5674" s="20"/>
      <c r="AI5674" s="22"/>
      <c r="AJ5674" s="22"/>
      <c r="AK5674" s="22"/>
      <c r="AM5674" s="22"/>
      <c r="AN5674" s="22"/>
      <c r="AO5674" s="22"/>
    </row>
    <row r="5675" spans="2:41" x14ac:dyDescent="0.15">
      <c r="B5675" s="20"/>
      <c r="C5675" s="20"/>
      <c r="D5675" s="20"/>
      <c r="E5675" s="20"/>
      <c r="F5675" s="20"/>
      <c r="G5675" s="20"/>
      <c r="H5675" s="20"/>
      <c r="I5675" s="20"/>
      <c r="J5675" s="20"/>
      <c r="K5675" s="20"/>
      <c r="L5675" s="20"/>
      <c r="M5675" s="20"/>
      <c r="N5675" s="20"/>
      <c r="O5675" s="21"/>
      <c r="P5675" s="21"/>
      <c r="Q5675" s="28"/>
      <c r="R5675" s="28"/>
      <c r="S5675" s="21"/>
      <c r="T5675" s="20"/>
      <c r="U5675" s="21"/>
      <c r="W5675" s="46"/>
      <c r="AA5675" s="22"/>
      <c r="AB5675" s="22"/>
      <c r="AC5675" s="22"/>
      <c r="AD5675" s="22"/>
      <c r="AE5675" s="22"/>
      <c r="AF5675" s="22"/>
      <c r="AG5675" s="22"/>
      <c r="AH5675" s="20"/>
      <c r="AI5675" s="22"/>
      <c r="AJ5675" s="22"/>
      <c r="AK5675" s="22"/>
      <c r="AM5675" s="22"/>
      <c r="AN5675" s="22"/>
      <c r="AO5675" s="22"/>
    </row>
    <row r="5676" spans="2:41" x14ac:dyDescent="0.15">
      <c r="B5676" s="20"/>
      <c r="C5676" s="20"/>
      <c r="D5676" s="20"/>
      <c r="E5676" s="20"/>
      <c r="F5676" s="20"/>
      <c r="G5676" s="20"/>
      <c r="H5676" s="20"/>
      <c r="I5676" s="20"/>
      <c r="J5676" s="20"/>
      <c r="K5676" s="20"/>
      <c r="L5676" s="20"/>
      <c r="M5676" s="20"/>
      <c r="N5676" s="20"/>
      <c r="O5676" s="21"/>
      <c r="P5676" s="21"/>
      <c r="Q5676" s="28"/>
      <c r="R5676" s="28"/>
      <c r="S5676" s="21"/>
      <c r="T5676" s="20"/>
      <c r="U5676" s="21"/>
      <c r="W5676" s="46"/>
      <c r="AA5676" s="22"/>
      <c r="AB5676" s="22"/>
      <c r="AC5676" s="22"/>
      <c r="AD5676" s="22"/>
      <c r="AE5676" s="22"/>
      <c r="AF5676" s="22"/>
      <c r="AG5676" s="22"/>
      <c r="AH5676" s="20"/>
      <c r="AI5676" s="22"/>
      <c r="AJ5676" s="22"/>
      <c r="AK5676" s="22"/>
      <c r="AM5676" s="22"/>
      <c r="AN5676" s="22"/>
      <c r="AO5676" s="22"/>
    </row>
    <row r="5677" spans="2:41" x14ac:dyDescent="0.15">
      <c r="B5677" s="20"/>
      <c r="C5677" s="20"/>
      <c r="D5677" s="20"/>
      <c r="E5677" s="20"/>
      <c r="F5677" s="20"/>
      <c r="G5677" s="20"/>
      <c r="H5677" s="20"/>
      <c r="I5677" s="20"/>
      <c r="J5677" s="20"/>
      <c r="K5677" s="20"/>
      <c r="L5677" s="20"/>
      <c r="M5677" s="20"/>
      <c r="N5677" s="20"/>
      <c r="O5677" s="21"/>
      <c r="P5677" s="21"/>
      <c r="Q5677" s="28"/>
      <c r="R5677" s="28"/>
      <c r="S5677" s="21"/>
      <c r="T5677" s="20"/>
      <c r="U5677" s="21"/>
      <c r="W5677" s="46"/>
      <c r="AA5677" s="22"/>
      <c r="AB5677" s="22"/>
      <c r="AC5677" s="22"/>
      <c r="AD5677" s="22"/>
      <c r="AE5677" s="22"/>
      <c r="AF5677" s="22"/>
      <c r="AG5677" s="22"/>
      <c r="AH5677" s="20"/>
      <c r="AI5677" s="22"/>
      <c r="AJ5677" s="22"/>
      <c r="AK5677" s="22"/>
      <c r="AM5677" s="22"/>
      <c r="AN5677" s="22"/>
      <c r="AO5677" s="22"/>
    </row>
    <row r="5678" spans="2:41" x14ac:dyDescent="0.15">
      <c r="B5678" s="20"/>
      <c r="C5678" s="20"/>
      <c r="D5678" s="20"/>
      <c r="E5678" s="20"/>
      <c r="F5678" s="20"/>
      <c r="G5678" s="20"/>
      <c r="H5678" s="20"/>
      <c r="I5678" s="20"/>
      <c r="J5678" s="20"/>
      <c r="K5678" s="20"/>
      <c r="L5678" s="20"/>
      <c r="M5678" s="20"/>
      <c r="N5678" s="20"/>
      <c r="O5678" s="21"/>
      <c r="P5678" s="21"/>
      <c r="Q5678" s="28"/>
      <c r="R5678" s="28"/>
      <c r="S5678" s="21"/>
      <c r="T5678" s="20"/>
      <c r="U5678" s="21"/>
      <c r="W5678" s="46"/>
      <c r="AA5678" s="22"/>
      <c r="AB5678" s="22"/>
      <c r="AC5678" s="22"/>
      <c r="AD5678" s="22"/>
      <c r="AE5678" s="22"/>
      <c r="AF5678" s="22"/>
      <c r="AG5678" s="22"/>
      <c r="AH5678" s="20"/>
      <c r="AI5678" s="22"/>
      <c r="AJ5678" s="22"/>
      <c r="AK5678" s="22"/>
      <c r="AM5678" s="22"/>
      <c r="AN5678" s="22"/>
      <c r="AO5678" s="22"/>
    </row>
    <row r="5679" spans="2:41" x14ac:dyDescent="0.15">
      <c r="B5679" s="20"/>
      <c r="C5679" s="20"/>
      <c r="D5679" s="20"/>
      <c r="E5679" s="20"/>
      <c r="F5679" s="20"/>
      <c r="G5679" s="20"/>
      <c r="H5679" s="20"/>
      <c r="I5679" s="20"/>
      <c r="J5679" s="20"/>
      <c r="K5679" s="20"/>
      <c r="L5679" s="20"/>
      <c r="M5679" s="20"/>
      <c r="N5679" s="20"/>
      <c r="O5679" s="21"/>
      <c r="P5679" s="21"/>
      <c r="Q5679" s="28"/>
      <c r="R5679" s="28"/>
      <c r="S5679" s="21"/>
      <c r="T5679" s="20"/>
      <c r="U5679" s="21"/>
      <c r="W5679" s="46"/>
      <c r="AA5679" s="22"/>
      <c r="AB5679" s="22"/>
      <c r="AC5679" s="22"/>
      <c r="AD5679" s="22"/>
      <c r="AE5679" s="22"/>
      <c r="AF5679" s="22"/>
      <c r="AG5679" s="22"/>
      <c r="AH5679" s="20"/>
      <c r="AI5679" s="22"/>
      <c r="AJ5679" s="22"/>
      <c r="AK5679" s="22"/>
      <c r="AM5679" s="22"/>
      <c r="AN5679" s="22"/>
      <c r="AO5679" s="22"/>
    </row>
    <row r="5680" spans="2:41" x14ac:dyDescent="0.15">
      <c r="B5680" s="20"/>
      <c r="C5680" s="20"/>
      <c r="D5680" s="20"/>
      <c r="E5680" s="20"/>
      <c r="F5680" s="20"/>
      <c r="G5680" s="20"/>
      <c r="H5680" s="20"/>
      <c r="I5680" s="20"/>
      <c r="J5680" s="20"/>
      <c r="K5680" s="20"/>
      <c r="L5680" s="20"/>
      <c r="M5680" s="20"/>
      <c r="N5680" s="20"/>
      <c r="O5680" s="21"/>
      <c r="P5680" s="21"/>
      <c r="Q5680" s="28"/>
      <c r="R5680" s="28"/>
      <c r="S5680" s="21"/>
      <c r="T5680" s="20"/>
      <c r="U5680" s="21"/>
      <c r="W5680" s="46"/>
      <c r="AA5680" s="22"/>
      <c r="AB5680" s="22"/>
      <c r="AC5680" s="22"/>
      <c r="AD5680" s="22"/>
      <c r="AE5680" s="22"/>
      <c r="AF5680" s="22"/>
      <c r="AG5680" s="22"/>
      <c r="AH5680" s="20"/>
      <c r="AI5680" s="22"/>
      <c r="AJ5680" s="22"/>
      <c r="AK5680" s="22"/>
      <c r="AM5680" s="22"/>
      <c r="AN5680" s="22"/>
      <c r="AO5680" s="22"/>
    </row>
    <row r="5681" spans="2:41" x14ac:dyDescent="0.15">
      <c r="B5681" s="20"/>
      <c r="C5681" s="20"/>
      <c r="D5681" s="20"/>
      <c r="E5681" s="20"/>
      <c r="F5681" s="20"/>
      <c r="G5681" s="20"/>
      <c r="H5681" s="20"/>
      <c r="I5681" s="20"/>
      <c r="J5681" s="20"/>
      <c r="K5681" s="20"/>
      <c r="L5681" s="20"/>
      <c r="M5681" s="20"/>
      <c r="N5681" s="20"/>
      <c r="O5681" s="21"/>
      <c r="P5681" s="21"/>
      <c r="Q5681" s="28"/>
      <c r="R5681" s="28"/>
      <c r="S5681" s="21"/>
      <c r="T5681" s="20"/>
      <c r="U5681" s="21"/>
      <c r="W5681" s="46"/>
      <c r="AA5681" s="22"/>
      <c r="AB5681" s="22"/>
      <c r="AC5681" s="22"/>
      <c r="AD5681" s="22"/>
      <c r="AE5681" s="22"/>
      <c r="AF5681" s="22"/>
      <c r="AG5681" s="22"/>
      <c r="AH5681" s="20"/>
      <c r="AI5681" s="22"/>
      <c r="AJ5681" s="22"/>
      <c r="AK5681" s="22"/>
      <c r="AM5681" s="22"/>
      <c r="AN5681" s="22"/>
      <c r="AO5681" s="22"/>
    </row>
    <row r="5682" spans="2:41" x14ac:dyDescent="0.15">
      <c r="B5682" s="20"/>
      <c r="C5682" s="20"/>
      <c r="D5682" s="20"/>
      <c r="E5682" s="20"/>
      <c r="F5682" s="20"/>
      <c r="G5682" s="20"/>
      <c r="H5682" s="20"/>
      <c r="I5682" s="20"/>
      <c r="J5682" s="20"/>
      <c r="K5682" s="20"/>
      <c r="L5682" s="20"/>
      <c r="M5682" s="20"/>
      <c r="N5682" s="20"/>
      <c r="O5682" s="21"/>
      <c r="P5682" s="21"/>
      <c r="Q5682" s="28"/>
      <c r="R5682" s="28"/>
      <c r="S5682" s="21"/>
      <c r="T5682" s="20"/>
      <c r="U5682" s="21"/>
      <c r="W5682" s="46"/>
      <c r="AA5682" s="22"/>
      <c r="AB5682" s="22"/>
      <c r="AC5682" s="22"/>
      <c r="AD5682" s="22"/>
      <c r="AE5682" s="22"/>
      <c r="AF5682" s="22"/>
      <c r="AG5682" s="22"/>
      <c r="AH5682" s="20"/>
      <c r="AI5682" s="22"/>
      <c r="AJ5682" s="22"/>
      <c r="AK5682" s="22"/>
      <c r="AM5682" s="22"/>
      <c r="AN5682" s="22"/>
      <c r="AO5682" s="22"/>
    </row>
    <row r="5683" spans="2:41" x14ac:dyDescent="0.15">
      <c r="B5683" s="20"/>
      <c r="C5683" s="20"/>
      <c r="D5683" s="20"/>
      <c r="E5683" s="20"/>
      <c r="F5683" s="20"/>
      <c r="G5683" s="20"/>
      <c r="H5683" s="20"/>
      <c r="I5683" s="20"/>
      <c r="J5683" s="20"/>
      <c r="K5683" s="20"/>
      <c r="L5683" s="20"/>
      <c r="M5683" s="20"/>
      <c r="N5683" s="20"/>
      <c r="O5683" s="21"/>
      <c r="P5683" s="21"/>
      <c r="Q5683" s="28"/>
      <c r="R5683" s="28"/>
      <c r="S5683" s="21"/>
      <c r="T5683" s="20"/>
      <c r="U5683" s="21"/>
      <c r="W5683" s="46"/>
      <c r="AA5683" s="22"/>
      <c r="AB5683" s="22"/>
      <c r="AC5683" s="22"/>
      <c r="AD5683" s="22"/>
      <c r="AE5683" s="22"/>
      <c r="AF5683" s="22"/>
      <c r="AG5683" s="22"/>
      <c r="AH5683" s="20"/>
      <c r="AI5683" s="22"/>
      <c r="AJ5683" s="22"/>
      <c r="AK5683" s="22"/>
      <c r="AM5683" s="22"/>
      <c r="AN5683" s="22"/>
      <c r="AO5683" s="22"/>
    </row>
    <row r="5684" spans="2:41" x14ac:dyDescent="0.15">
      <c r="B5684" s="20"/>
      <c r="C5684" s="20"/>
      <c r="D5684" s="20"/>
      <c r="E5684" s="20"/>
      <c r="F5684" s="20"/>
      <c r="G5684" s="20"/>
      <c r="H5684" s="20"/>
      <c r="I5684" s="20"/>
      <c r="J5684" s="20"/>
      <c r="K5684" s="20"/>
      <c r="L5684" s="20"/>
      <c r="M5684" s="20"/>
      <c r="N5684" s="20"/>
      <c r="O5684" s="21"/>
      <c r="P5684" s="21"/>
      <c r="Q5684" s="28"/>
      <c r="R5684" s="28"/>
      <c r="S5684" s="21"/>
      <c r="T5684" s="20"/>
      <c r="U5684" s="21"/>
      <c r="W5684" s="46"/>
      <c r="AA5684" s="22"/>
      <c r="AB5684" s="22"/>
      <c r="AC5684" s="22"/>
      <c r="AD5684" s="22"/>
      <c r="AE5684" s="22"/>
      <c r="AF5684" s="22"/>
      <c r="AG5684" s="22"/>
      <c r="AH5684" s="20"/>
      <c r="AI5684" s="22"/>
      <c r="AJ5684" s="22"/>
      <c r="AK5684" s="22"/>
      <c r="AM5684" s="22"/>
      <c r="AN5684" s="22"/>
      <c r="AO5684" s="22"/>
    </row>
    <row r="5685" spans="2:41" x14ac:dyDescent="0.15">
      <c r="B5685" s="20"/>
      <c r="C5685" s="20"/>
      <c r="D5685" s="20"/>
      <c r="E5685" s="20"/>
      <c r="F5685" s="20"/>
      <c r="G5685" s="20"/>
      <c r="H5685" s="20"/>
      <c r="I5685" s="20"/>
      <c r="J5685" s="20"/>
      <c r="K5685" s="20"/>
      <c r="L5685" s="20"/>
      <c r="M5685" s="20"/>
      <c r="N5685" s="20"/>
      <c r="O5685" s="21"/>
      <c r="P5685" s="21"/>
      <c r="Q5685" s="28"/>
      <c r="R5685" s="28"/>
      <c r="S5685" s="21"/>
      <c r="T5685" s="20"/>
      <c r="U5685" s="21"/>
      <c r="W5685" s="46"/>
      <c r="AA5685" s="22"/>
      <c r="AB5685" s="22"/>
      <c r="AC5685" s="22"/>
      <c r="AD5685" s="22"/>
      <c r="AE5685" s="22"/>
      <c r="AF5685" s="22"/>
      <c r="AG5685" s="22"/>
      <c r="AH5685" s="20"/>
      <c r="AI5685" s="22"/>
      <c r="AJ5685" s="22"/>
      <c r="AK5685" s="22"/>
      <c r="AM5685" s="22"/>
      <c r="AN5685" s="22"/>
      <c r="AO5685" s="22"/>
    </row>
    <row r="5686" spans="2:41" x14ac:dyDescent="0.15">
      <c r="B5686" s="20"/>
      <c r="C5686" s="20"/>
      <c r="D5686" s="20"/>
      <c r="E5686" s="20"/>
      <c r="F5686" s="20"/>
      <c r="G5686" s="20"/>
      <c r="H5686" s="20"/>
      <c r="I5686" s="20"/>
      <c r="J5686" s="20"/>
      <c r="K5686" s="20"/>
      <c r="L5686" s="20"/>
      <c r="M5686" s="20"/>
      <c r="N5686" s="20"/>
      <c r="O5686" s="21"/>
      <c r="P5686" s="21"/>
      <c r="Q5686" s="28"/>
      <c r="R5686" s="28"/>
      <c r="S5686" s="21"/>
      <c r="T5686" s="20"/>
      <c r="U5686" s="21"/>
      <c r="W5686" s="46"/>
      <c r="AA5686" s="22"/>
      <c r="AB5686" s="22"/>
      <c r="AC5686" s="22"/>
      <c r="AD5686" s="22"/>
      <c r="AE5686" s="22"/>
      <c r="AF5686" s="22"/>
      <c r="AG5686" s="22"/>
      <c r="AH5686" s="20"/>
      <c r="AI5686" s="22"/>
      <c r="AJ5686" s="22"/>
      <c r="AK5686" s="22"/>
      <c r="AM5686" s="22"/>
      <c r="AN5686" s="22"/>
      <c r="AO5686" s="22"/>
    </row>
    <row r="5687" spans="2:41" x14ac:dyDescent="0.15">
      <c r="B5687" s="20"/>
      <c r="C5687" s="20"/>
      <c r="D5687" s="20"/>
      <c r="E5687" s="20"/>
      <c r="F5687" s="20"/>
      <c r="G5687" s="20"/>
      <c r="H5687" s="20"/>
      <c r="I5687" s="20"/>
      <c r="J5687" s="20"/>
      <c r="K5687" s="20"/>
      <c r="L5687" s="20"/>
      <c r="M5687" s="20"/>
      <c r="N5687" s="20"/>
      <c r="O5687" s="21"/>
      <c r="P5687" s="21"/>
      <c r="Q5687" s="28"/>
      <c r="R5687" s="28"/>
      <c r="S5687" s="21"/>
      <c r="T5687" s="20"/>
      <c r="U5687" s="21"/>
      <c r="W5687" s="46"/>
      <c r="AA5687" s="22"/>
      <c r="AB5687" s="22"/>
      <c r="AC5687" s="22"/>
      <c r="AD5687" s="22"/>
      <c r="AE5687" s="22"/>
      <c r="AF5687" s="22"/>
      <c r="AG5687" s="22"/>
      <c r="AH5687" s="20"/>
      <c r="AI5687" s="22"/>
      <c r="AJ5687" s="22"/>
      <c r="AK5687" s="22"/>
      <c r="AM5687" s="22"/>
      <c r="AN5687" s="22"/>
      <c r="AO5687" s="22"/>
    </row>
    <row r="5688" spans="2:41" x14ac:dyDescent="0.15">
      <c r="B5688" s="20"/>
      <c r="C5688" s="20"/>
      <c r="D5688" s="20"/>
      <c r="E5688" s="20"/>
      <c r="F5688" s="20"/>
      <c r="G5688" s="20"/>
      <c r="H5688" s="20"/>
      <c r="I5688" s="20"/>
      <c r="J5688" s="20"/>
      <c r="K5688" s="20"/>
      <c r="L5688" s="20"/>
      <c r="M5688" s="20"/>
      <c r="N5688" s="20"/>
      <c r="O5688" s="21"/>
      <c r="P5688" s="21"/>
      <c r="Q5688" s="28"/>
      <c r="R5688" s="28"/>
      <c r="S5688" s="21"/>
      <c r="T5688" s="20"/>
      <c r="U5688" s="21"/>
      <c r="W5688" s="46"/>
      <c r="AA5688" s="22"/>
      <c r="AB5688" s="22"/>
      <c r="AC5688" s="22"/>
      <c r="AD5688" s="22"/>
      <c r="AE5688" s="22"/>
      <c r="AF5688" s="22"/>
      <c r="AG5688" s="22"/>
      <c r="AH5688" s="20"/>
      <c r="AI5688" s="22"/>
      <c r="AJ5688" s="22"/>
      <c r="AK5688" s="22"/>
      <c r="AM5688" s="22"/>
      <c r="AN5688" s="22"/>
      <c r="AO5688" s="22"/>
    </row>
    <row r="5689" spans="2:41" x14ac:dyDescent="0.15">
      <c r="B5689" s="20"/>
      <c r="C5689" s="20"/>
      <c r="D5689" s="20"/>
      <c r="E5689" s="20"/>
      <c r="F5689" s="20"/>
      <c r="G5689" s="20"/>
      <c r="H5689" s="20"/>
      <c r="I5689" s="20"/>
      <c r="J5689" s="20"/>
      <c r="K5689" s="20"/>
      <c r="L5689" s="20"/>
      <c r="M5689" s="20"/>
      <c r="N5689" s="20"/>
      <c r="O5689" s="21"/>
      <c r="P5689" s="21"/>
      <c r="Q5689" s="28"/>
      <c r="R5689" s="28"/>
      <c r="S5689" s="21"/>
      <c r="T5689" s="20"/>
      <c r="U5689" s="21"/>
      <c r="W5689" s="46"/>
      <c r="AA5689" s="22"/>
      <c r="AB5689" s="22"/>
      <c r="AC5689" s="22"/>
      <c r="AD5689" s="22"/>
      <c r="AE5689" s="22"/>
      <c r="AF5689" s="22"/>
      <c r="AG5689" s="22"/>
      <c r="AH5689" s="20"/>
      <c r="AI5689" s="22"/>
      <c r="AJ5689" s="22"/>
      <c r="AK5689" s="22"/>
      <c r="AM5689" s="22"/>
      <c r="AN5689" s="22"/>
      <c r="AO5689" s="22"/>
    </row>
    <row r="5690" spans="2:41" x14ac:dyDescent="0.15">
      <c r="B5690" s="20"/>
      <c r="C5690" s="20"/>
      <c r="D5690" s="20"/>
      <c r="E5690" s="20"/>
      <c r="F5690" s="20"/>
      <c r="G5690" s="20"/>
      <c r="H5690" s="20"/>
      <c r="I5690" s="20"/>
      <c r="J5690" s="20"/>
      <c r="K5690" s="20"/>
      <c r="L5690" s="20"/>
      <c r="M5690" s="20"/>
      <c r="N5690" s="20"/>
      <c r="O5690" s="21"/>
      <c r="P5690" s="21"/>
      <c r="Q5690" s="28"/>
      <c r="R5690" s="28"/>
      <c r="S5690" s="21"/>
      <c r="T5690" s="20"/>
      <c r="U5690" s="21"/>
      <c r="W5690" s="46"/>
      <c r="AA5690" s="22"/>
      <c r="AB5690" s="22"/>
      <c r="AC5690" s="22"/>
      <c r="AD5690" s="22"/>
      <c r="AE5690" s="22"/>
      <c r="AF5690" s="22"/>
      <c r="AG5690" s="22"/>
      <c r="AH5690" s="20"/>
      <c r="AI5690" s="22"/>
      <c r="AJ5690" s="22"/>
      <c r="AK5690" s="22"/>
      <c r="AM5690" s="22"/>
      <c r="AN5690" s="22"/>
      <c r="AO5690" s="22"/>
    </row>
    <row r="5691" spans="2:41" x14ac:dyDescent="0.15">
      <c r="B5691" s="20"/>
      <c r="C5691" s="20"/>
      <c r="D5691" s="20"/>
      <c r="E5691" s="20"/>
      <c r="F5691" s="20"/>
      <c r="G5691" s="20"/>
      <c r="H5691" s="20"/>
      <c r="I5691" s="20"/>
      <c r="J5691" s="20"/>
      <c r="K5691" s="20"/>
      <c r="L5691" s="20"/>
      <c r="M5691" s="20"/>
      <c r="N5691" s="20"/>
      <c r="O5691" s="21"/>
      <c r="P5691" s="21"/>
      <c r="Q5691" s="28"/>
      <c r="R5691" s="28"/>
      <c r="S5691" s="21"/>
      <c r="T5691" s="20"/>
      <c r="U5691" s="21"/>
      <c r="W5691" s="46"/>
      <c r="AA5691" s="22"/>
      <c r="AB5691" s="22"/>
      <c r="AC5691" s="22"/>
      <c r="AD5691" s="22"/>
      <c r="AE5691" s="22"/>
      <c r="AF5691" s="22"/>
      <c r="AG5691" s="22"/>
      <c r="AH5691" s="20"/>
      <c r="AI5691" s="22"/>
      <c r="AJ5691" s="22"/>
      <c r="AK5691" s="22"/>
      <c r="AM5691" s="22"/>
      <c r="AN5691" s="22"/>
      <c r="AO5691" s="22"/>
    </row>
    <row r="5692" spans="2:41" x14ac:dyDescent="0.15">
      <c r="B5692" s="20"/>
      <c r="C5692" s="20"/>
      <c r="D5692" s="20"/>
      <c r="E5692" s="20"/>
      <c r="F5692" s="20"/>
      <c r="G5692" s="20"/>
      <c r="H5692" s="20"/>
      <c r="I5692" s="20"/>
      <c r="J5692" s="20"/>
      <c r="K5692" s="20"/>
      <c r="L5692" s="20"/>
      <c r="M5692" s="20"/>
      <c r="N5692" s="20"/>
      <c r="O5692" s="21"/>
      <c r="P5692" s="21"/>
      <c r="Q5692" s="28"/>
      <c r="R5692" s="28"/>
      <c r="S5692" s="21"/>
      <c r="T5692" s="20"/>
      <c r="U5692" s="21"/>
      <c r="W5692" s="46"/>
      <c r="AA5692" s="22"/>
      <c r="AB5692" s="22"/>
      <c r="AC5692" s="22"/>
      <c r="AD5692" s="22"/>
      <c r="AE5692" s="22"/>
      <c r="AF5692" s="22"/>
      <c r="AG5692" s="22"/>
      <c r="AH5692" s="20"/>
      <c r="AI5692" s="22"/>
      <c r="AJ5692" s="22"/>
      <c r="AK5692" s="22"/>
      <c r="AM5692" s="22"/>
      <c r="AN5692" s="22"/>
      <c r="AO5692" s="22"/>
    </row>
    <row r="5693" spans="2:41" x14ac:dyDescent="0.15">
      <c r="B5693" s="20"/>
      <c r="C5693" s="20"/>
      <c r="D5693" s="20"/>
      <c r="E5693" s="20"/>
      <c r="F5693" s="20"/>
      <c r="G5693" s="20"/>
      <c r="H5693" s="20"/>
      <c r="I5693" s="20"/>
      <c r="J5693" s="20"/>
      <c r="K5693" s="20"/>
      <c r="L5693" s="20"/>
      <c r="M5693" s="20"/>
      <c r="N5693" s="20"/>
      <c r="O5693" s="21"/>
      <c r="P5693" s="21"/>
      <c r="Q5693" s="28"/>
      <c r="R5693" s="28"/>
      <c r="S5693" s="21"/>
      <c r="T5693" s="20"/>
      <c r="U5693" s="21"/>
      <c r="W5693" s="46"/>
      <c r="AA5693" s="22"/>
      <c r="AB5693" s="22"/>
      <c r="AC5693" s="22"/>
      <c r="AD5693" s="22"/>
      <c r="AE5693" s="22"/>
      <c r="AF5693" s="22"/>
      <c r="AG5693" s="22"/>
      <c r="AH5693" s="20"/>
      <c r="AI5693" s="22"/>
      <c r="AJ5693" s="22"/>
      <c r="AK5693" s="22"/>
      <c r="AM5693" s="22"/>
      <c r="AN5693" s="22"/>
      <c r="AO5693" s="22"/>
    </row>
    <row r="5694" spans="2:41" x14ac:dyDescent="0.15">
      <c r="B5694" s="20"/>
      <c r="C5694" s="20"/>
      <c r="D5694" s="20"/>
      <c r="E5694" s="20"/>
      <c r="F5694" s="20"/>
      <c r="G5694" s="20"/>
      <c r="H5694" s="20"/>
      <c r="I5694" s="20"/>
      <c r="J5694" s="20"/>
      <c r="K5694" s="20"/>
      <c r="L5694" s="20"/>
      <c r="M5694" s="20"/>
      <c r="N5694" s="20"/>
      <c r="O5694" s="21"/>
      <c r="P5694" s="21"/>
      <c r="Q5694" s="28"/>
      <c r="R5694" s="28"/>
      <c r="S5694" s="21"/>
      <c r="T5694" s="20"/>
      <c r="U5694" s="21"/>
      <c r="W5694" s="46"/>
      <c r="AA5694" s="22"/>
      <c r="AB5694" s="22"/>
      <c r="AC5694" s="22"/>
      <c r="AD5694" s="22"/>
      <c r="AE5694" s="22"/>
      <c r="AF5694" s="22"/>
      <c r="AG5694" s="22"/>
      <c r="AH5694" s="20"/>
      <c r="AI5694" s="22"/>
      <c r="AJ5694" s="22"/>
      <c r="AK5694" s="22"/>
      <c r="AM5694" s="22"/>
      <c r="AN5694" s="22"/>
      <c r="AO5694" s="22"/>
    </row>
    <row r="5695" spans="2:41" x14ac:dyDescent="0.15">
      <c r="B5695" s="20"/>
      <c r="C5695" s="20"/>
      <c r="D5695" s="20"/>
      <c r="E5695" s="20"/>
      <c r="F5695" s="20"/>
      <c r="G5695" s="20"/>
      <c r="H5695" s="20"/>
      <c r="I5695" s="20"/>
      <c r="J5695" s="20"/>
      <c r="K5695" s="20"/>
      <c r="L5695" s="20"/>
      <c r="M5695" s="20"/>
      <c r="N5695" s="20"/>
      <c r="O5695" s="21"/>
      <c r="P5695" s="21"/>
      <c r="Q5695" s="28"/>
      <c r="R5695" s="28"/>
      <c r="S5695" s="21"/>
      <c r="T5695" s="20"/>
      <c r="U5695" s="21"/>
      <c r="W5695" s="46"/>
      <c r="AA5695" s="22"/>
      <c r="AB5695" s="22"/>
      <c r="AC5695" s="22"/>
      <c r="AD5695" s="22"/>
      <c r="AE5695" s="22"/>
      <c r="AF5695" s="22"/>
      <c r="AG5695" s="22"/>
      <c r="AH5695" s="20"/>
      <c r="AI5695" s="22"/>
      <c r="AJ5695" s="22"/>
      <c r="AK5695" s="22"/>
      <c r="AM5695" s="22"/>
      <c r="AN5695" s="22"/>
      <c r="AO5695" s="22"/>
    </row>
    <row r="5696" spans="2:41" x14ac:dyDescent="0.15">
      <c r="B5696" s="20"/>
      <c r="C5696" s="20"/>
      <c r="D5696" s="20"/>
      <c r="E5696" s="20"/>
      <c r="F5696" s="20"/>
      <c r="G5696" s="20"/>
      <c r="H5696" s="20"/>
      <c r="I5696" s="20"/>
      <c r="J5696" s="20"/>
      <c r="K5696" s="20"/>
      <c r="L5696" s="20"/>
      <c r="M5696" s="20"/>
      <c r="N5696" s="20"/>
      <c r="O5696" s="21"/>
      <c r="P5696" s="21"/>
      <c r="Q5696" s="28"/>
      <c r="R5696" s="28"/>
      <c r="S5696" s="21"/>
      <c r="T5696" s="20"/>
      <c r="U5696" s="21"/>
      <c r="W5696" s="46"/>
      <c r="AA5696" s="22"/>
      <c r="AB5696" s="22"/>
      <c r="AC5696" s="22"/>
      <c r="AD5696" s="22"/>
      <c r="AE5696" s="22"/>
      <c r="AF5696" s="22"/>
      <c r="AG5696" s="22"/>
      <c r="AH5696" s="20"/>
      <c r="AI5696" s="22"/>
      <c r="AJ5696" s="22"/>
      <c r="AK5696" s="22"/>
      <c r="AM5696" s="22"/>
      <c r="AN5696" s="22"/>
      <c r="AO5696" s="22"/>
    </row>
    <row r="5697" spans="2:41" x14ac:dyDescent="0.15">
      <c r="B5697" s="20"/>
      <c r="C5697" s="20"/>
      <c r="D5697" s="20"/>
      <c r="E5697" s="20"/>
      <c r="F5697" s="20"/>
      <c r="G5697" s="20"/>
      <c r="H5697" s="20"/>
      <c r="I5697" s="20"/>
      <c r="J5697" s="20"/>
      <c r="K5697" s="20"/>
      <c r="L5697" s="20"/>
      <c r="M5697" s="20"/>
      <c r="N5697" s="20"/>
      <c r="O5697" s="21"/>
      <c r="P5697" s="21"/>
      <c r="Q5697" s="28"/>
      <c r="R5697" s="28"/>
      <c r="S5697" s="21"/>
      <c r="T5697" s="20"/>
      <c r="U5697" s="21"/>
      <c r="W5697" s="46"/>
      <c r="AA5697" s="22"/>
      <c r="AB5697" s="22"/>
      <c r="AC5697" s="22"/>
      <c r="AD5697" s="22"/>
      <c r="AE5697" s="22"/>
      <c r="AF5697" s="22"/>
      <c r="AG5697" s="22"/>
      <c r="AH5697" s="20"/>
      <c r="AI5697" s="22"/>
      <c r="AJ5697" s="22"/>
      <c r="AK5697" s="22"/>
      <c r="AM5697" s="22"/>
      <c r="AN5697" s="22"/>
      <c r="AO5697" s="22"/>
    </row>
    <row r="5698" spans="2:41" x14ac:dyDescent="0.15">
      <c r="B5698" s="20"/>
      <c r="C5698" s="20"/>
      <c r="D5698" s="20"/>
      <c r="E5698" s="20"/>
      <c r="F5698" s="20"/>
      <c r="G5698" s="20"/>
      <c r="H5698" s="20"/>
      <c r="I5698" s="20"/>
      <c r="J5698" s="20"/>
      <c r="K5698" s="20"/>
      <c r="L5698" s="20"/>
      <c r="M5698" s="20"/>
      <c r="N5698" s="20"/>
      <c r="O5698" s="21"/>
      <c r="P5698" s="21"/>
      <c r="Q5698" s="28"/>
      <c r="R5698" s="28"/>
      <c r="S5698" s="21"/>
      <c r="T5698" s="20"/>
      <c r="U5698" s="21"/>
      <c r="W5698" s="46"/>
      <c r="AA5698" s="22"/>
      <c r="AB5698" s="22"/>
      <c r="AC5698" s="22"/>
      <c r="AD5698" s="22"/>
      <c r="AE5698" s="22"/>
      <c r="AF5698" s="22"/>
      <c r="AG5698" s="22"/>
      <c r="AH5698" s="20"/>
      <c r="AI5698" s="22"/>
      <c r="AJ5698" s="22"/>
      <c r="AK5698" s="22"/>
      <c r="AM5698" s="22"/>
      <c r="AN5698" s="22"/>
      <c r="AO5698" s="22"/>
    </row>
    <row r="5699" spans="2:41" x14ac:dyDescent="0.15">
      <c r="B5699" s="20"/>
      <c r="C5699" s="20"/>
      <c r="D5699" s="20"/>
      <c r="E5699" s="20"/>
      <c r="F5699" s="20"/>
      <c r="G5699" s="20"/>
      <c r="H5699" s="20"/>
      <c r="I5699" s="20"/>
      <c r="J5699" s="20"/>
      <c r="K5699" s="20"/>
      <c r="L5699" s="20"/>
      <c r="M5699" s="20"/>
      <c r="N5699" s="20"/>
      <c r="O5699" s="21"/>
      <c r="P5699" s="21"/>
      <c r="Q5699" s="28"/>
      <c r="R5699" s="28"/>
      <c r="S5699" s="21"/>
      <c r="T5699" s="20"/>
      <c r="U5699" s="21"/>
      <c r="W5699" s="46"/>
      <c r="AA5699" s="22"/>
      <c r="AB5699" s="22"/>
      <c r="AC5699" s="22"/>
      <c r="AD5699" s="22"/>
      <c r="AE5699" s="22"/>
      <c r="AF5699" s="22"/>
      <c r="AG5699" s="22"/>
      <c r="AH5699" s="20"/>
      <c r="AI5699" s="22"/>
      <c r="AJ5699" s="22"/>
      <c r="AK5699" s="22"/>
      <c r="AM5699" s="22"/>
      <c r="AN5699" s="22"/>
      <c r="AO5699" s="22"/>
    </row>
    <row r="5700" spans="2:41" x14ac:dyDescent="0.15">
      <c r="B5700" s="20"/>
      <c r="C5700" s="20"/>
      <c r="D5700" s="20"/>
      <c r="E5700" s="20"/>
      <c r="F5700" s="20"/>
      <c r="G5700" s="20"/>
      <c r="H5700" s="20"/>
      <c r="I5700" s="20"/>
      <c r="J5700" s="20"/>
      <c r="K5700" s="20"/>
      <c r="L5700" s="20"/>
      <c r="M5700" s="20"/>
      <c r="N5700" s="20"/>
      <c r="O5700" s="21"/>
      <c r="P5700" s="21"/>
      <c r="Q5700" s="28"/>
      <c r="R5700" s="28"/>
      <c r="S5700" s="21"/>
      <c r="T5700" s="20"/>
      <c r="U5700" s="21"/>
      <c r="W5700" s="46"/>
      <c r="AA5700" s="22"/>
      <c r="AB5700" s="22"/>
      <c r="AC5700" s="22"/>
      <c r="AD5700" s="22"/>
      <c r="AE5700" s="22"/>
      <c r="AF5700" s="22"/>
      <c r="AG5700" s="22"/>
      <c r="AH5700" s="20"/>
      <c r="AI5700" s="22"/>
      <c r="AJ5700" s="22"/>
      <c r="AK5700" s="22"/>
      <c r="AM5700" s="22"/>
      <c r="AN5700" s="22"/>
      <c r="AO5700" s="22"/>
    </row>
    <row r="5701" spans="2:41" x14ac:dyDescent="0.15">
      <c r="B5701" s="20"/>
      <c r="C5701" s="20"/>
      <c r="D5701" s="20"/>
      <c r="E5701" s="20"/>
      <c r="F5701" s="20"/>
      <c r="G5701" s="20"/>
      <c r="H5701" s="20"/>
      <c r="I5701" s="20"/>
      <c r="J5701" s="20"/>
      <c r="K5701" s="20"/>
      <c r="L5701" s="20"/>
      <c r="M5701" s="20"/>
      <c r="N5701" s="20"/>
      <c r="O5701" s="21"/>
      <c r="P5701" s="21"/>
      <c r="Q5701" s="28"/>
      <c r="R5701" s="28"/>
      <c r="S5701" s="21"/>
      <c r="T5701" s="20"/>
      <c r="U5701" s="21"/>
      <c r="W5701" s="46"/>
      <c r="AA5701" s="22"/>
      <c r="AB5701" s="22"/>
      <c r="AC5701" s="22"/>
      <c r="AD5701" s="22"/>
      <c r="AE5701" s="22"/>
      <c r="AF5701" s="22"/>
      <c r="AG5701" s="22"/>
      <c r="AH5701" s="20"/>
      <c r="AI5701" s="22"/>
      <c r="AJ5701" s="22"/>
      <c r="AK5701" s="22"/>
      <c r="AM5701" s="22"/>
      <c r="AN5701" s="22"/>
      <c r="AO5701" s="22"/>
    </row>
    <row r="5702" spans="2:41" x14ac:dyDescent="0.15">
      <c r="B5702" s="20"/>
      <c r="C5702" s="20"/>
      <c r="D5702" s="20"/>
      <c r="E5702" s="20"/>
      <c r="F5702" s="20"/>
      <c r="G5702" s="20"/>
      <c r="H5702" s="20"/>
      <c r="I5702" s="20"/>
      <c r="J5702" s="20"/>
      <c r="K5702" s="20"/>
      <c r="L5702" s="20"/>
      <c r="M5702" s="20"/>
      <c r="N5702" s="20"/>
      <c r="O5702" s="21"/>
      <c r="P5702" s="21"/>
      <c r="Q5702" s="28"/>
      <c r="R5702" s="28"/>
      <c r="S5702" s="21"/>
      <c r="T5702" s="20"/>
      <c r="U5702" s="21"/>
      <c r="W5702" s="46"/>
      <c r="AA5702" s="22"/>
      <c r="AB5702" s="22"/>
      <c r="AC5702" s="22"/>
      <c r="AD5702" s="22"/>
      <c r="AE5702" s="22"/>
      <c r="AF5702" s="22"/>
      <c r="AG5702" s="22"/>
      <c r="AH5702" s="20"/>
      <c r="AI5702" s="22"/>
      <c r="AJ5702" s="22"/>
      <c r="AK5702" s="22"/>
      <c r="AM5702" s="22"/>
      <c r="AN5702" s="22"/>
      <c r="AO5702" s="22"/>
    </row>
    <row r="5703" spans="2:41" x14ac:dyDescent="0.15">
      <c r="B5703" s="20"/>
      <c r="C5703" s="20"/>
      <c r="D5703" s="20"/>
      <c r="E5703" s="20"/>
      <c r="F5703" s="20"/>
      <c r="G5703" s="20"/>
      <c r="H5703" s="20"/>
      <c r="I5703" s="20"/>
      <c r="J5703" s="20"/>
      <c r="K5703" s="20"/>
      <c r="L5703" s="20"/>
      <c r="M5703" s="20"/>
      <c r="N5703" s="20"/>
      <c r="O5703" s="21"/>
      <c r="P5703" s="21"/>
      <c r="Q5703" s="28"/>
      <c r="R5703" s="28"/>
      <c r="S5703" s="21"/>
      <c r="T5703" s="20"/>
      <c r="U5703" s="21"/>
      <c r="W5703" s="46"/>
      <c r="AA5703" s="22"/>
      <c r="AB5703" s="22"/>
      <c r="AC5703" s="22"/>
      <c r="AD5703" s="22"/>
      <c r="AE5703" s="22"/>
      <c r="AF5703" s="22"/>
      <c r="AG5703" s="22"/>
      <c r="AH5703" s="20"/>
      <c r="AI5703" s="22"/>
      <c r="AJ5703" s="22"/>
      <c r="AK5703" s="22"/>
      <c r="AM5703" s="22"/>
      <c r="AN5703" s="22"/>
      <c r="AO5703" s="22"/>
    </row>
    <row r="5704" spans="2:41" x14ac:dyDescent="0.15">
      <c r="B5704" s="20"/>
      <c r="C5704" s="20"/>
      <c r="D5704" s="20"/>
      <c r="E5704" s="20"/>
      <c r="F5704" s="20"/>
      <c r="G5704" s="20"/>
      <c r="H5704" s="20"/>
      <c r="I5704" s="20"/>
      <c r="J5704" s="20"/>
      <c r="K5704" s="20"/>
      <c r="L5704" s="20"/>
      <c r="M5704" s="20"/>
      <c r="N5704" s="20"/>
      <c r="O5704" s="21"/>
      <c r="P5704" s="21"/>
      <c r="Q5704" s="28"/>
      <c r="R5704" s="28"/>
      <c r="S5704" s="21"/>
      <c r="T5704" s="20"/>
      <c r="U5704" s="21"/>
      <c r="W5704" s="46"/>
      <c r="AA5704" s="22"/>
      <c r="AB5704" s="22"/>
      <c r="AC5704" s="22"/>
      <c r="AD5704" s="22"/>
      <c r="AE5704" s="22"/>
      <c r="AF5704" s="22"/>
      <c r="AG5704" s="22"/>
      <c r="AH5704" s="20"/>
      <c r="AI5704" s="22"/>
      <c r="AJ5704" s="22"/>
      <c r="AK5704" s="22"/>
      <c r="AM5704" s="22"/>
      <c r="AN5704" s="22"/>
      <c r="AO5704" s="22"/>
    </row>
    <row r="5705" spans="2:41" x14ac:dyDescent="0.15">
      <c r="B5705" s="20"/>
      <c r="C5705" s="20"/>
      <c r="D5705" s="20"/>
      <c r="E5705" s="20"/>
      <c r="F5705" s="20"/>
      <c r="G5705" s="20"/>
      <c r="H5705" s="20"/>
      <c r="I5705" s="20"/>
      <c r="J5705" s="20"/>
      <c r="K5705" s="20"/>
      <c r="L5705" s="20"/>
      <c r="M5705" s="20"/>
      <c r="N5705" s="20"/>
      <c r="O5705" s="21"/>
      <c r="P5705" s="21"/>
      <c r="Q5705" s="28"/>
      <c r="R5705" s="28"/>
      <c r="S5705" s="21"/>
      <c r="T5705" s="20"/>
      <c r="U5705" s="21"/>
      <c r="W5705" s="46"/>
      <c r="AA5705" s="22"/>
      <c r="AB5705" s="22"/>
      <c r="AC5705" s="22"/>
      <c r="AD5705" s="22"/>
      <c r="AE5705" s="22"/>
      <c r="AF5705" s="22"/>
      <c r="AG5705" s="22"/>
      <c r="AH5705" s="20"/>
      <c r="AI5705" s="22"/>
      <c r="AJ5705" s="22"/>
      <c r="AK5705" s="22"/>
      <c r="AM5705" s="22"/>
      <c r="AN5705" s="22"/>
      <c r="AO5705" s="22"/>
    </row>
    <row r="5706" spans="2:41" x14ac:dyDescent="0.15">
      <c r="B5706" s="20"/>
      <c r="C5706" s="20"/>
      <c r="D5706" s="20"/>
      <c r="E5706" s="20"/>
      <c r="F5706" s="20"/>
      <c r="G5706" s="20"/>
      <c r="H5706" s="20"/>
      <c r="I5706" s="20"/>
      <c r="J5706" s="20"/>
      <c r="K5706" s="20"/>
      <c r="L5706" s="20"/>
      <c r="M5706" s="20"/>
      <c r="N5706" s="20"/>
      <c r="O5706" s="21"/>
      <c r="P5706" s="21"/>
      <c r="Q5706" s="28"/>
      <c r="R5706" s="28"/>
      <c r="S5706" s="21"/>
      <c r="T5706" s="20"/>
      <c r="U5706" s="21"/>
      <c r="W5706" s="46"/>
      <c r="AA5706" s="22"/>
      <c r="AB5706" s="22"/>
      <c r="AC5706" s="22"/>
      <c r="AD5706" s="22"/>
      <c r="AE5706" s="22"/>
      <c r="AF5706" s="22"/>
      <c r="AG5706" s="22"/>
      <c r="AH5706" s="20"/>
      <c r="AI5706" s="22"/>
      <c r="AJ5706" s="22"/>
      <c r="AK5706" s="22"/>
      <c r="AM5706" s="22"/>
      <c r="AN5706" s="22"/>
      <c r="AO5706" s="22"/>
    </row>
    <row r="5707" spans="2:41" x14ac:dyDescent="0.15">
      <c r="B5707" s="20"/>
      <c r="C5707" s="20"/>
      <c r="D5707" s="20"/>
      <c r="E5707" s="20"/>
      <c r="F5707" s="20"/>
      <c r="G5707" s="20"/>
      <c r="H5707" s="20"/>
      <c r="I5707" s="20"/>
      <c r="J5707" s="20"/>
      <c r="K5707" s="20"/>
      <c r="L5707" s="20"/>
      <c r="M5707" s="20"/>
      <c r="N5707" s="20"/>
      <c r="O5707" s="21"/>
      <c r="P5707" s="21"/>
      <c r="Q5707" s="28"/>
      <c r="R5707" s="28"/>
      <c r="S5707" s="21"/>
      <c r="T5707" s="20"/>
      <c r="U5707" s="21"/>
      <c r="W5707" s="46"/>
      <c r="AA5707" s="22"/>
      <c r="AB5707" s="22"/>
      <c r="AC5707" s="22"/>
      <c r="AD5707" s="22"/>
      <c r="AE5707" s="22"/>
      <c r="AF5707" s="22"/>
      <c r="AG5707" s="22"/>
      <c r="AH5707" s="20"/>
      <c r="AI5707" s="22"/>
      <c r="AJ5707" s="22"/>
      <c r="AK5707" s="22"/>
      <c r="AM5707" s="22"/>
      <c r="AN5707" s="22"/>
      <c r="AO5707" s="22"/>
    </row>
    <row r="5708" spans="2:41" x14ac:dyDescent="0.15">
      <c r="B5708" s="20"/>
      <c r="C5708" s="20"/>
      <c r="D5708" s="20"/>
      <c r="E5708" s="20"/>
      <c r="F5708" s="20"/>
      <c r="G5708" s="20"/>
      <c r="H5708" s="20"/>
      <c r="I5708" s="20"/>
      <c r="J5708" s="20"/>
      <c r="K5708" s="20"/>
      <c r="L5708" s="20"/>
      <c r="M5708" s="20"/>
      <c r="N5708" s="20"/>
      <c r="O5708" s="21"/>
      <c r="P5708" s="21"/>
      <c r="Q5708" s="28"/>
      <c r="R5708" s="28"/>
      <c r="S5708" s="21"/>
      <c r="T5708" s="20"/>
      <c r="U5708" s="21"/>
      <c r="W5708" s="46"/>
      <c r="AA5708" s="22"/>
      <c r="AB5708" s="22"/>
      <c r="AC5708" s="22"/>
      <c r="AD5708" s="22"/>
      <c r="AE5708" s="22"/>
      <c r="AF5708" s="22"/>
      <c r="AG5708" s="22"/>
      <c r="AH5708" s="20"/>
      <c r="AI5708" s="22"/>
      <c r="AJ5708" s="22"/>
      <c r="AK5708" s="22"/>
      <c r="AM5708" s="22"/>
      <c r="AN5708" s="22"/>
      <c r="AO5708" s="22"/>
    </row>
    <row r="5709" spans="2:41" x14ac:dyDescent="0.15">
      <c r="B5709" s="20"/>
      <c r="C5709" s="20"/>
      <c r="D5709" s="20"/>
      <c r="E5709" s="20"/>
      <c r="F5709" s="20"/>
      <c r="G5709" s="20"/>
      <c r="H5709" s="20"/>
      <c r="I5709" s="20"/>
      <c r="J5709" s="20"/>
      <c r="K5709" s="20"/>
      <c r="L5709" s="20"/>
      <c r="M5709" s="20"/>
      <c r="N5709" s="20"/>
      <c r="O5709" s="21"/>
      <c r="P5709" s="21"/>
      <c r="Q5709" s="28"/>
      <c r="R5709" s="28"/>
      <c r="S5709" s="21"/>
      <c r="T5709" s="20"/>
      <c r="U5709" s="21"/>
      <c r="W5709" s="46"/>
      <c r="AA5709" s="22"/>
      <c r="AB5709" s="22"/>
      <c r="AC5709" s="22"/>
      <c r="AD5709" s="22"/>
      <c r="AE5709" s="22"/>
      <c r="AF5709" s="22"/>
      <c r="AG5709" s="22"/>
      <c r="AH5709" s="20"/>
      <c r="AI5709" s="22"/>
      <c r="AJ5709" s="22"/>
      <c r="AK5709" s="22"/>
      <c r="AM5709" s="22"/>
      <c r="AN5709" s="22"/>
      <c r="AO5709" s="22"/>
    </row>
    <row r="5710" spans="2:41" x14ac:dyDescent="0.15">
      <c r="B5710" s="20"/>
      <c r="C5710" s="20"/>
      <c r="D5710" s="20"/>
      <c r="E5710" s="20"/>
      <c r="F5710" s="20"/>
      <c r="G5710" s="20"/>
      <c r="H5710" s="20"/>
      <c r="I5710" s="20"/>
      <c r="J5710" s="20"/>
      <c r="K5710" s="20"/>
      <c r="L5710" s="20"/>
      <c r="M5710" s="20"/>
      <c r="N5710" s="20"/>
      <c r="O5710" s="21"/>
      <c r="P5710" s="21"/>
      <c r="Q5710" s="28"/>
      <c r="R5710" s="28"/>
      <c r="S5710" s="21"/>
      <c r="T5710" s="20"/>
      <c r="U5710" s="21"/>
      <c r="W5710" s="46"/>
      <c r="AA5710" s="22"/>
      <c r="AB5710" s="22"/>
      <c r="AC5710" s="22"/>
      <c r="AD5710" s="22"/>
      <c r="AE5710" s="22"/>
      <c r="AF5710" s="22"/>
      <c r="AG5710" s="22"/>
      <c r="AH5710" s="20"/>
      <c r="AI5710" s="22"/>
      <c r="AJ5710" s="22"/>
      <c r="AK5710" s="22"/>
      <c r="AM5710" s="22"/>
      <c r="AN5710" s="22"/>
      <c r="AO5710" s="22"/>
    </row>
    <row r="5711" spans="2:41" x14ac:dyDescent="0.15">
      <c r="B5711" s="20"/>
      <c r="C5711" s="20"/>
      <c r="D5711" s="20"/>
      <c r="E5711" s="20"/>
      <c r="F5711" s="20"/>
      <c r="G5711" s="20"/>
      <c r="H5711" s="20"/>
      <c r="I5711" s="20"/>
      <c r="J5711" s="20"/>
      <c r="K5711" s="20"/>
      <c r="L5711" s="20"/>
      <c r="M5711" s="20"/>
      <c r="N5711" s="20"/>
      <c r="O5711" s="21"/>
      <c r="P5711" s="21"/>
      <c r="Q5711" s="28"/>
      <c r="R5711" s="28"/>
      <c r="S5711" s="21"/>
      <c r="T5711" s="20"/>
      <c r="U5711" s="21"/>
      <c r="W5711" s="46"/>
      <c r="AA5711" s="22"/>
      <c r="AB5711" s="22"/>
      <c r="AC5711" s="22"/>
      <c r="AD5711" s="22"/>
      <c r="AE5711" s="22"/>
      <c r="AF5711" s="22"/>
      <c r="AG5711" s="22"/>
      <c r="AH5711" s="20"/>
      <c r="AI5711" s="22"/>
      <c r="AJ5711" s="22"/>
      <c r="AK5711" s="22"/>
      <c r="AM5711" s="22"/>
      <c r="AN5711" s="22"/>
      <c r="AO5711" s="22"/>
    </row>
    <row r="5712" spans="2:41" x14ac:dyDescent="0.15">
      <c r="B5712" s="20"/>
      <c r="C5712" s="20"/>
      <c r="D5712" s="20"/>
      <c r="E5712" s="20"/>
      <c r="F5712" s="20"/>
      <c r="G5712" s="20"/>
      <c r="H5712" s="20"/>
      <c r="I5712" s="20"/>
      <c r="J5712" s="20"/>
      <c r="K5712" s="20"/>
      <c r="L5712" s="20"/>
      <c r="M5712" s="20"/>
      <c r="N5712" s="20"/>
      <c r="O5712" s="21"/>
      <c r="P5712" s="21"/>
      <c r="Q5712" s="28"/>
      <c r="R5712" s="28"/>
      <c r="S5712" s="21"/>
      <c r="T5712" s="20"/>
      <c r="U5712" s="21"/>
      <c r="W5712" s="46"/>
      <c r="AA5712" s="22"/>
      <c r="AB5712" s="22"/>
      <c r="AC5712" s="22"/>
      <c r="AD5712" s="22"/>
      <c r="AE5712" s="22"/>
      <c r="AF5712" s="22"/>
      <c r="AG5712" s="22"/>
      <c r="AH5712" s="20"/>
      <c r="AI5712" s="22"/>
      <c r="AJ5712" s="22"/>
      <c r="AK5712" s="22"/>
      <c r="AM5712" s="22"/>
      <c r="AN5712" s="22"/>
      <c r="AO5712" s="22"/>
    </row>
    <row r="5713" spans="2:41" x14ac:dyDescent="0.15">
      <c r="B5713" s="20"/>
      <c r="C5713" s="20"/>
      <c r="D5713" s="20"/>
      <c r="E5713" s="20"/>
      <c r="F5713" s="20"/>
      <c r="G5713" s="20"/>
      <c r="H5713" s="20"/>
      <c r="I5713" s="20"/>
      <c r="J5713" s="20"/>
      <c r="K5713" s="20"/>
      <c r="L5713" s="20"/>
      <c r="M5713" s="20"/>
      <c r="N5713" s="20"/>
      <c r="O5713" s="21"/>
      <c r="P5713" s="21"/>
      <c r="Q5713" s="28"/>
      <c r="R5713" s="28"/>
      <c r="S5713" s="21"/>
      <c r="T5713" s="20"/>
      <c r="U5713" s="21"/>
      <c r="W5713" s="46"/>
      <c r="AA5713" s="22"/>
      <c r="AB5713" s="22"/>
      <c r="AC5713" s="22"/>
      <c r="AD5713" s="22"/>
      <c r="AE5713" s="22"/>
      <c r="AF5713" s="22"/>
      <c r="AG5713" s="22"/>
      <c r="AH5713" s="20"/>
      <c r="AI5713" s="22"/>
      <c r="AJ5713" s="22"/>
      <c r="AK5713" s="22"/>
      <c r="AM5713" s="22"/>
      <c r="AN5713" s="22"/>
      <c r="AO5713" s="22"/>
    </row>
    <row r="5714" spans="2:41" x14ac:dyDescent="0.15">
      <c r="B5714" s="20"/>
      <c r="C5714" s="20"/>
      <c r="D5714" s="20"/>
      <c r="E5714" s="20"/>
      <c r="F5714" s="20"/>
      <c r="G5714" s="20"/>
      <c r="H5714" s="20"/>
      <c r="I5714" s="20"/>
      <c r="J5714" s="20"/>
      <c r="K5714" s="20"/>
      <c r="L5714" s="20"/>
      <c r="M5714" s="20"/>
      <c r="N5714" s="20"/>
      <c r="O5714" s="21"/>
      <c r="P5714" s="21"/>
      <c r="Q5714" s="28"/>
      <c r="R5714" s="28"/>
      <c r="S5714" s="21"/>
      <c r="T5714" s="20"/>
      <c r="U5714" s="21"/>
      <c r="W5714" s="46"/>
      <c r="AA5714" s="22"/>
      <c r="AB5714" s="22"/>
      <c r="AC5714" s="22"/>
      <c r="AD5714" s="22"/>
      <c r="AE5714" s="22"/>
      <c r="AF5714" s="22"/>
      <c r="AG5714" s="22"/>
      <c r="AH5714" s="20"/>
      <c r="AI5714" s="22"/>
      <c r="AJ5714" s="22"/>
      <c r="AK5714" s="22"/>
      <c r="AM5714" s="22"/>
      <c r="AN5714" s="22"/>
      <c r="AO5714" s="22"/>
    </row>
    <row r="5715" spans="2:41" x14ac:dyDescent="0.15">
      <c r="B5715" s="20"/>
      <c r="C5715" s="20"/>
      <c r="D5715" s="20"/>
      <c r="E5715" s="20"/>
      <c r="F5715" s="20"/>
      <c r="G5715" s="20"/>
      <c r="H5715" s="20"/>
      <c r="I5715" s="20"/>
      <c r="J5715" s="20"/>
      <c r="K5715" s="20"/>
      <c r="L5715" s="20"/>
      <c r="M5715" s="20"/>
      <c r="N5715" s="20"/>
      <c r="O5715" s="21"/>
      <c r="P5715" s="21"/>
      <c r="Q5715" s="28"/>
      <c r="R5715" s="28"/>
      <c r="S5715" s="21"/>
      <c r="T5715" s="20"/>
      <c r="U5715" s="21"/>
      <c r="W5715" s="46"/>
      <c r="AA5715" s="22"/>
      <c r="AB5715" s="22"/>
      <c r="AC5715" s="22"/>
      <c r="AD5715" s="22"/>
      <c r="AE5715" s="22"/>
      <c r="AF5715" s="22"/>
      <c r="AG5715" s="22"/>
      <c r="AH5715" s="20"/>
      <c r="AI5715" s="22"/>
      <c r="AJ5715" s="22"/>
      <c r="AK5715" s="22"/>
      <c r="AM5715" s="22"/>
      <c r="AN5715" s="22"/>
      <c r="AO5715" s="22"/>
    </row>
    <row r="5716" spans="2:41" x14ac:dyDescent="0.15">
      <c r="B5716" s="20"/>
      <c r="C5716" s="20"/>
      <c r="D5716" s="20"/>
      <c r="E5716" s="20"/>
      <c r="F5716" s="20"/>
      <c r="G5716" s="20"/>
      <c r="H5716" s="20"/>
      <c r="I5716" s="20"/>
      <c r="J5716" s="20"/>
      <c r="K5716" s="20"/>
      <c r="L5716" s="20"/>
      <c r="M5716" s="20"/>
      <c r="N5716" s="20"/>
      <c r="O5716" s="21"/>
      <c r="P5716" s="21"/>
      <c r="Q5716" s="28"/>
      <c r="R5716" s="28"/>
      <c r="S5716" s="21"/>
      <c r="T5716" s="20"/>
      <c r="U5716" s="21"/>
      <c r="W5716" s="46"/>
      <c r="AA5716" s="22"/>
      <c r="AB5716" s="22"/>
      <c r="AC5716" s="22"/>
      <c r="AD5716" s="22"/>
      <c r="AE5716" s="22"/>
      <c r="AF5716" s="22"/>
      <c r="AG5716" s="22"/>
      <c r="AH5716" s="20"/>
      <c r="AI5716" s="22"/>
      <c r="AJ5716" s="22"/>
      <c r="AK5716" s="22"/>
      <c r="AM5716" s="22"/>
      <c r="AN5716" s="22"/>
      <c r="AO5716" s="22"/>
    </row>
    <row r="5717" spans="2:41" x14ac:dyDescent="0.15">
      <c r="B5717" s="20"/>
      <c r="C5717" s="20"/>
      <c r="D5717" s="20"/>
      <c r="E5717" s="20"/>
      <c r="F5717" s="20"/>
      <c r="G5717" s="20"/>
      <c r="H5717" s="20"/>
      <c r="I5717" s="20"/>
      <c r="J5717" s="20"/>
      <c r="K5717" s="20"/>
      <c r="L5717" s="20"/>
      <c r="M5717" s="20"/>
      <c r="N5717" s="20"/>
      <c r="O5717" s="21"/>
      <c r="P5717" s="21"/>
      <c r="Q5717" s="28"/>
      <c r="R5717" s="28"/>
      <c r="S5717" s="21"/>
      <c r="T5717" s="20"/>
      <c r="U5717" s="21"/>
      <c r="W5717" s="46"/>
      <c r="AA5717" s="22"/>
      <c r="AB5717" s="22"/>
      <c r="AC5717" s="22"/>
      <c r="AD5717" s="22"/>
      <c r="AE5717" s="22"/>
      <c r="AF5717" s="22"/>
      <c r="AG5717" s="22"/>
      <c r="AH5717" s="20"/>
      <c r="AI5717" s="22"/>
      <c r="AJ5717" s="22"/>
      <c r="AK5717" s="22"/>
      <c r="AM5717" s="22"/>
      <c r="AN5717" s="22"/>
      <c r="AO5717" s="22"/>
    </row>
    <row r="5718" spans="2:41" x14ac:dyDescent="0.15">
      <c r="B5718" s="20"/>
      <c r="C5718" s="20"/>
      <c r="D5718" s="20"/>
      <c r="E5718" s="20"/>
      <c r="F5718" s="20"/>
      <c r="G5718" s="20"/>
      <c r="H5718" s="20"/>
      <c r="I5718" s="20"/>
      <c r="J5718" s="20"/>
      <c r="K5718" s="20"/>
      <c r="L5718" s="20"/>
      <c r="M5718" s="20"/>
      <c r="N5718" s="20"/>
      <c r="O5718" s="21"/>
      <c r="P5718" s="21"/>
      <c r="Q5718" s="28"/>
      <c r="R5718" s="28"/>
      <c r="S5718" s="21"/>
      <c r="T5718" s="20"/>
      <c r="U5718" s="21"/>
      <c r="W5718" s="46"/>
      <c r="AA5718" s="22"/>
      <c r="AB5718" s="22"/>
      <c r="AC5718" s="22"/>
      <c r="AD5718" s="22"/>
      <c r="AE5718" s="22"/>
      <c r="AF5718" s="22"/>
      <c r="AG5718" s="22"/>
      <c r="AH5718" s="20"/>
      <c r="AI5718" s="22"/>
      <c r="AJ5718" s="22"/>
      <c r="AK5718" s="22"/>
      <c r="AM5718" s="22"/>
      <c r="AN5718" s="22"/>
      <c r="AO5718" s="22"/>
    </row>
    <row r="5719" spans="2:41" x14ac:dyDescent="0.15">
      <c r="B5719" s="20"/>
      <c r="C5719" s="20"/>
      <c r="D5719" s="20"/>
      <c r="E5719" s="20"/>
      <c r="F5719" s="20"/>
      <c r="G5719" s="20"/>
      <c r="H5719" s="20"/>
      <c r="I5719" s="20"/>
      <c r="J5719" s="20"/>
      <c r="K5719" s="20"/>
      <c r="L5719" s="20"/>
      <c r="M5719" s="20"/>
      <c r="N5719" s="20"/>
      <c r="O5719" s="21"/>
      <c r="P5719" s="21"/>
      <c r="Q5719" s="28"/>
      <c r="R5719" s="28"/>
      <c r="S5719" s="21"/>
      <c r="T5719" s="20"/>
      <c r="U5719" s="21"/>
      <c r="W5719" s="46"/>
      <c r="AA5719" s="22"/>
      <c r="AB5719" s="22"/>
      <c r="AC5719" s="22"/>
      <c r="AD5719" s="22"/>
      <c r="AE5719" s="22"/>
      <c r="AF5719" s="22"/>
      <c r="AG5719" s="22"/>
      <c r="AH5719" s="20"/>
      <c r="AI5719" s="22"/>
      <c r="AJ5719" s="22"/>
      <c r="AK5719" s="22"/>
      <c r="AM5719" s="22"/>
      <c r="AN5719" s="22"/>
      <c r="AO5719" s="22"/>
    </row>
    <row r="5720" spans="2:41" x14ac:dyDescent="0.15">
      <c r="B5720" s="20"/>
      <c r="C5720" s="20"/>
      <c r="D5720" s="20"/>
      <c r="E5720" s="20"/>
      <c r="F5720" s="20"/>
      <c r="G5720" s="20"/>
      <c r="H5720" s="20"/>
      <c r="I5720" s="20"/>
      <c r="J5720" s="20"/>
      <c r="K5720" s="20"/>
      <c r="L5720" s="20"/>
      <c r="M5720" s="20"/>
      <c r="N5720" s="20"/>
      <c r="O5720" s="21"/>
      <c r="P5720" s="21"/>
      <c r="Q5720" s="28"/>
      <c r="R5720" s="28"/>
      <c r="S5720" s="21"/>
      <c r="T5720" s="20"/>
      <c r="U5720" s="21"/>
      <c r="W5720" s="46"/>
      <c r="AA5720" s="22"/>
      <c r="AB5720" s="22"/>
      <c r="AC5720" s="22"/>
      <c r="AD5720" s="22"/>
      <c r="AE5720" s="22"/>
      <c r="AF5720" s="22"/>
      <c r="AG5720" s="22"/>
      <c r="AH5720" s="20"/>
      <c r="AI5720" s="22"/>
      <c r="AJ5720" s="22"/>
      <c r="AK5720" s="22"/>
      <c r="AM5720" s="22"/>
      <c r="AN5720" s="22"/>
      <c r="AO5720" s="22"/>
    </row>
    <row r="5721" spans="2:41" x14ac:dyDescent="0.15">
      <c r="B5721" s="20"/>
      <c r="C5721" s="20"/>
      <c r="D5721" s="20"/>
      <c r="E5721" s="20"/>
      <c r="F5721" s="20"/>
      <c r="G5721" s="20"/>
      <c r="H5721" s="20"/>
      <c r="I5721" s="20"/>
      <c r="J5721" s="20"/>
      <c r="K5721" s="20"/>
      <c r="L5721" s="20"/>
      <c r="M5721" s="20"/>
      <c r="N5721" s="20"/>
      <c r="O5721" s="21"/>
      <c r="P5721" s="21"/>
      <c r="Q5721" s="28"/>
      <c r="R5721" s="28"/>
      <c r="S5721" s="21"/>
      <c r="T5721" s="20"/>
      <c r="U5721" s="21"/>
      <c r="W5721" s="46"/>
      <c r="AA5721" s="22"/>
      <c r="AB5721" s="22"/>
      <c r="AC5721" s="22"/>
      <c r="AD5721" s="22"/>
      <c r="AE5721" s="22"/>
      <c r="AF5721" s="22"/>
      <c r="AG5721" s="22"/>
      <c r="AH5721" s="20"/>
      <c r="AI5721" s="22"/>
      <c r="AJ5721" s="22"/>
      <c r="AK5721" s="22"/>
      <c r="AM5721" s="22"/>
      <c r="AN5721" s="22"/>
      <c r="AO5721" s="22"/>
    </row>
    <row r="5722" spans="2:41" x14ac:dyDescent="0.15">
      <c r="B5722" s="20"/>
      <c r="C5722" s="20"/>
      <c r="D5722" s="20"/>
      <c r="E5722" s="20"/>
      <c r="F5722" s="20"/>
      <c r="G5722" s="20"/>
      <c r="H5722" s="20"/>
      <c r="I5722" s="20"/>
      <c r="J5722" s="20"/>
      <c r="K5722" s="20"/>
      <c r="L5722" s="20"/>
      <c r="M5722" s="20"/>
      <c r="N5722" s="20"/>
      <c r="O5722" s="21"/>
      <c r="P5722" s="21"/>
      <c r="Q5722" s="28"/>
      <c r="R5722" s="28"/>
      <c r="S5722" s="21"/>
      <c r="T5722" s="20"/>
      <c r="U5722" s="21"/>
      <c r="W5722" s="46"/>
      <c r="AA5722" s="22"/>
      <c r="AB5722" s="22"/>
      <c r="AC5722" s="22"/>
      <c r="AD5722" s="22"/>
      <c r="AE5722" s="22"/>
      <c r="AF5722" s="22"/>
      <c r="AG5722" s="22"/>
      <c r="AH5722" s="20"/>
      <c r="AI5722" s="22"/>
      <c r="AJ5722" s="22"/>
      <c r="AK5722" s="22"/>
      <c r="AM5722" s="22"/>
      <c r="AN5722" s="22"/>
      <c r="AO5722" s="22"/>
    </row>
    <row r="5723" spans="2:41" x14ac:dyDescent="0.15">
      <c r="B5723" s="20"/>
      <c r="C5723" s="20"/>
      <c r="D5723" s="20"/>
      <c r="E5723" s="20"/>
      <c r="F5723" s="20"/>
      <c r="G5723" s="20"/>
      <c r="H5723" s="20"/>
      <c r="I5723" s="20"/>
      <c r="J5723" s="20"/>
      <c r="K5723" s="20"/>
      <c r="L5723" s="20"/>
      <c r="M5723" s="20"/>
      <c r="N5723" s="20"/>
      <c r="O5723" s="21"/>
      <c r="P5723" s="21"/>
      <c r="Q5723" s="28"/>
      <c r="R5723" s="28"/>
      <c r="S5723" s="21"/>
      <c r="T5723" s="20"/>
      <c r="U5723" s="21"/>
      <c r="W5723" s="46"/>
      <c r="AA5723" s="22"/>
      <c r="AB5723" s="22"/>
      <c r="AC5723" s="22"/>
      <c r="AD5723" s="22"/>
      <c r="AE5723" s="22"/>
      <c r="AF5723" s="22"/>
      <c r="AG5723" s="22"/>
      <c r="AH5723" s="20"/>
      <c r="AI5723" s="22"/>
      <c r="AJ5723" s="22"/>
      <c r="AK5723" s="22"/>
      <c r="AM5723" s="22"/>
      <c r="AN5723" s="22"/>
      <c r="AO5723" s="22"/>
    </row>
    <row r="5724" spans="2:41" x14ac:dyDescent="0.15">
      <c r="B5724" s="20"/>
      <c r="C5724" s="20"/>
      <c r="D5724" s="20"/>
      <c r="E5724" s="20"/>
      <c r="F5724" s="20"/>
      <c r="G5724" s="20"/>
      <c r="H5724" s="20"/>
      <c r="I5724" s="20"/>
      <c r="J5724" s="20"/>
      <c r="K5724" s="20"/>
      <c r="L5724" s="20"/>
      <c r="M5724" s="20"/>
      <c r="N5724" s="20"/>
      <c r="O5724" s="21"/>
      <c r="P5724" s="21"/>
      <c r="Q5724" s="28"/>
      <c r="R5724" s="28"/>
      <c r="S5724" s="21"/>
      <c r="T5724" s="20"/>
      <c r="U5724" s="21"/>
      <c r="W5724" s="46"/>
      <c r="AA5724" s="22"/>
      <c r="AB5724" s="22"/>
      <c r="AC5724" s="22"/>
      <c r="AD5724" s="22"/>
      <c r="AE5724" s="22"/>
      <c r="AF5724" s="22"/>
      <c r="AG5724" s="22"/>
      <c r="AH5724" s="20"/>
      <c r="AI5724" s="22"/>
      <c r="AJ5724" s="22"/>
      <c r="AK5724" s="22"/>
      <c r="AM5724" s="22"/>
      <c r="AN5724" s="22"/>
      <c r="AO5724" s="22"/>
    </row>
    <row r="5725" spans="2:41" x14ac:dyDescent="0.15">
      <c r="B5725" s="20"/>
      <c r="C5725" s="20"/>
      <c r="D5725" s="20"/>
      <c r="E5725" s="20"/>
      <c r="F5725" s="20"/>
      <c r="G5725" s="20"/>
      <c r="H5725" s="20"/>
      <c r="I5725" s="20"/>
      <c r="J5725" s="20"/>
      <c r="K5725" s="20"/>
      <c r="L5725" s="20"/>
      <c r="M5725" s="20"/>
      <c r="N5725" s="20"/>
      <c r="O5725" s="21"/>
      <c r="P5725" s="21"/>
      <c r="Q5725" s="28"/>
      <c r="R5725" s="28"/>
      <c r="S5725" s="21"/>
      <c r="T5725" s="20"/>
      <c r="U5725" s="21"/>
      <c r="W5725" s="46"/>
      <c r="AA5725" s="22"/>
      <c r="AB5725" s="22"/>
      <c r="AC5725" s="22"/>
      <c r="AD5725" s="22"/>
      <c r="AE5725" s="22"/>
      <c r="AF5725" s="22"/>
      <c r="AG5725" s="22"/>
      <c r="AH5725" s="20"/>
      <c r="AI5725" s="22"/>
      <c r="AJ5725" s="22"/>
      <c r="AK5725" s="22"/>
      <c r="AM5725" s="22"/>
      <c r="AN5725" s="22"/>
      <c r="AO5725" s="22"/>
    </row>
    <row r="5726" spans="2:41" x14ac:dyDescent="0.15">
      <c r="B5726" s="20"/>
      <c r="C5726" s="20"/>
      <c r="D5726" s="20"/>
      <c r="E5726" s="20"/>
      <c r="F5726" s="20"/>
      <c r="G5726" s="20"/>
      <c r="H5726" s="20"/>
      <c r="I5726" s="20"/>
      <c r="J5726" s="20"/>
      <c r="K5726" s="20"/>
      <c r="L5726" s="20"/>
      <c r="M5726" s="20"/>
      <c r="N5726" s="20"/>
      <c r="O5726" s="21"/>
      <c r="P5726" s="21"/>
      <c r="Q5726" s="28"/>
      <c r="R5726" s="28"/>
      <c r="S5726" s="21"/>
      <c r="T5726" s="20"/>
      <c r="U5726" s="21"/>
      <c r="W5726" s="46"/>
      <c r="AA5726" s="22"/>
      <c r="AB5726" s="22"/>
      <c r="AC5726" s="22"/>
      <c r="AD5726" s="22"/>
      <c r="AE5726" s="22"/>
      <c r="AF5726" s="22"/>
      <c r="AG5726" s="22"/>
      <c r="AH5726" s="20"/>
      <c r="AI5726" s="22"/>
      <c r="AJ5726" s="22"/>
      <c r="AK5726" s="22"/>
      <c r="AM5726" s="22"/>
      <c r="AN5726" s="22"/>
      <c r="AO5726" s="22"/>
    </row>
    <row r="5727" spans="2:41" x14ac:dyDescent="0.15">
      <c r="B5727" s="20"/>
      <c r="C5727" s="20"/>
      <c r="D5727" s="20"/>
      <c r="E5727" s="20"/>
      <c r="F5727" s="20"/>
      <c r="G5727" s="20"/>
      <c r="H5727" s="20"/>
      <c r="I5727" s="20"/>
      <c r="J5727" s="20"/>
      <c r="K5727" s="20"/>
      <c r="L5727" s="20"/>
      <c r="M5727" s="20"/>
      <c r="N5727" s="20"/>
      <c r="O5727" s="21"/>
      <c r="P5727" s="21"/>
      <c r="Q5727" s="28"/>
      <c r="R5727" s="28"/>
      <c r="S5727" s="21"/>
      <c r="T5727" s="20"/>
      <c r="U5727" s="21"/>
      <c r="W5727" s="46"/>
      <c r="AA5727" s="22"/>
      <c r="AB5727" s="22"/>
      <c r="AC5727" s="22"/>
      <c r="AD5727" s="22"/>
      <c r="AE5727" s="22"/>
      <c r="AF5727" s="22"/>
      <c r="AG5727" s="22"/>
      <c r="AH5727" s="20"/>
      <c r="AI5727" s="22"/>
      <c r="AJ5727" s="22"/>
      <c r="AK5727" s="22"/>
      <c r="AM5727" s="22"/>
      <c r="AN5727" s="22"/>
      <c r="AO5727" s="22"/>
    </row>
    <row r="5728" spans="2:41" x14ac:dyDescent="0.15">
      <c r="B5728" s="20"/>
      <c r="C5728" s="20"/>
      <c r="D5728" s="20"/>
      <c r="E5728" s="20"/>
      <c r="F5728" s="20"/>
      <c r="G5728" s="20"/>
      <c r="H5728" s="20"/>
      <c r="I5728" s="20"/>
      <c r="J5728" s="20"/>
      <c r="K5728" s="20"/>
      <c r="L5728" s="20"/>
      <c r="M5728" s="20"/>
      <c r="N5728" s="20"/>
      <c r="O5728" s="21"/>
      <c r="P5728" s="21"/>
      <c r="Q5728" s="28"/>
      <c r="R5728" s="28"/>
      <c r="S5728" s="21"/>
      <c r="T5728" s="20"/>
      <c r="U5728" s="21"/>
      <c r="W5728" s="46"/>
      <c r="AA5728" s="22"/>
      <c r="AB5728" s="22"/>
      <c r="AC5728" s="22"/>
      <c r="AD5728" s="22"/>
      <c r="AE5728" s="22"/>
      <c r="AF5728" s="22"/>
      <c r="AG5728" s="22"/>
      <c r="AH5728" s="20"/>
      <c r="AI5728" s="22"/>
      <c r="AJ5728" s="22"/>
      <c r="AK5728" s="22"/>
      <c r="AM5728" s="22"/>
      <c r="AN5728" s="22"/>
      <c r="AO5728" s="22"/>
    </row>
    <row r="5729" spans="2:41" x14ac:dyDescent="0.15">
      <c r="B5729" s="20"/>
      <c r="C5729" s="20"/>
      <c r="D5729" s="20"/>
      <c r="E5729" s="20"/>
      <c r="F5729" s="20"/>
      <c r="G5729" s="20"/>
      <c r="H5729" s="20"/>
      <c r="I5729" s="20"/>
      <c r="J5729" s="20"/>
      <c r="K5729" s="20"/>
      <c r="L5729" s="20"/>
      <c r="M5729" s="20"/>
      <c r="N5729" s="20"/>
      <c r="O5729" s="21"/>
      <c r="P5729" s="21"/>
      <c r="Q5729" s="28"/>
      <c r="R5729" s="28"/>
      <c r="S5729" s="21"/>
      <c r="T5729" s="20"/>
      <c r="U5729" s="21"/>
      <c r="W5729" s="46"/>
      <c r="AA5729" s="22"/>
      <c r="AB5729" s="22"/>
      <c r="AC5729" s="22"/>
      <c r="AD5729" s="22"/>
      <c r="AE5729" s="22"/>
      <c r="AF5729" s="22"/>
      <c r="AG5729" s="22"/>
      <c r="AH5729" s="20"/>
      <c r="AI5729" s="22"/>
      <c r="AJ5729" s="22"/>
      <c r="AK5729" s="22"/>
      <c r="AM5729" s="22"/>
      <c r="AN5729" s="22"/>
      <c r="AO5729" s="22"/>
    </row>
    <row r="5730" spans="2:41" x14ac:dyDescent="0.15">
      <c r="B5730" s="20"/>
      <c r="C5730" s="20"/>
      <c r="D5730" s="20"/>
      <c r="E5730" s="20"/>
      <c r="F5730" s="20"/>
      <c r="G5730" s="20"/>
      <c r="H5730" s="20"/>
      <c r="I5730" s="20"/>
      <c r="J5730" s="20"/>
      <c r="K5730" s="20"/>
      <c r="L5730" s="20"/>
      <c r="M5730" s="20"/>
      <c r="N5730" s="20"/>
      <c r="O5730" s="21"/>
      <c r="P5730" s="21"/>
      <c r="Q5730" s="28"/>
      <c r="R5730" s="28"/>
      <c r="S5730" s="21"/>
      <c r="T5730" s="20"/>
      <c r="U5730" s="21"/>
      <c r="W5730" s="46"/>
      <c r="AA5730" s="22"/>
      <c r="AB5730" s="22"/>
      <c r="AC5730" s="22"/>
      <c r="AD5730" s="22"/>
      <c r="AE5730" s="22"/>
      <c r="AF5730" s="22"/>
      <c r="AG5730" s="22"/>
      <c r="AH5730" s="20"/>
      <c r="AI5730" s="22"/>
      <c r="AJ5730" s="22"/>
      <c r="AK5730" s="22"/>
      <c r="AM5730" s="22"/>
      <c r="AN5730" s="22"/>
      <c r="AO5730" s="22"/>
    </row>
    <row r="5731" spans="2:41" x14ac:dyDescent="0.15">
      <c r="B5731" s="20"/>
      <c r="C5731" s="20"/>
      <c r="D5731" s="20"/>
      <c r="E5731" s="20"/>
      <c r="F5731" s="20"/>
      <c r="G5731" s="20"/>
      <c r="H5731" s="20"/>
      <c r="I5731" s="20"/>
      <c r="J5731" s="20"/>
      <c r="K5731" s="20"/>
      <c r="L5731" s="20"/>
      <c r="M5731" s="20"/>
      <c r="N5731" s="20"/>
      <c r="O5731" s="21"/>
      <c r="P5731" s="21"/>
      <c r="Q5731" s="28"/>
      <c r="R5731" s="28"/>
      <c r="S5731" s="21"/>
      <c r="T5731" s="20"/>
      <c r="U5731" s="21"/>
      <c r="W5731" s="46"/>
      <c r="AA5731" s="22"/>
      <c r="AB5731" s="22"/>
      <c r="AC5731" s="22"/>
      <c r="AD5731" s="22"/>
      <c r="AE5731" s="22"/>
      <c r="AF5731" s="22"/>
      <c r="AG5731" s="22"/>
      <c r="AH5731" s="20"/>
      <c r="AI5731" s="22"/>
      <c r="AJ5731" s="22"/>
      <c r="AK5731" s="22"/>
      <c r="AM5731" s="22"/>
      <c r="AN5731" s="22"/>
      <c r="AO5731" s="22"/>
    </row>
    <row r="5732" spans="2:41" x14ac:dyDescent="0.15">
      <c r="B5732" s="20"/>
      <c r="C5732" s="20"/>
      <c r="D5732" s="20"/>
      <c r="E5732" s="20"/>
      <c r="F5732" s="20"/>
      <c r="G5732" s="20"/>
      <c r="H5732" s="20"/>
      <c r="I5732" s="20"/>
      <c r="J5732" s="20"/>
      <c r="K5732" s="20"/>
      <c r="L5732" s="20"/>
      <c r="M5732" s="20"/>
      <c r="N5732" s="20"/>
      <c r="O5732" s="21"/>
      <c r="P5732" s="21"/>
      <c r="Q5732" s="28"/>
      <c r="R5732" s="28"/>
      <c r="S5732" s="21"/>
      <c r="T5732" s="20"/>
      <c r="U5732" s="21"/>
      <c r="W5732" s="46"/>
      <c r="AA5732" s="22"/>
      <c r="AB5732" s="22"/>
      <c r="AC5732" s="22"/>
      <c r="AD5732" s="22"/>
      <c r="AE5732" s="22"/>
      <c r="AF5732" s="22"/>
      <c r="AG5732" s="22"/>
      <c r="AH5732" s="20"/>
      <c r="AI5732" s="22"/>
      <c r="AJ5732" s="22"/>
      <c r="AK5732" s="22"/>
      <c r="AM5732" s="22"/>
      <c r="AN5732" s="22"/>
      <c r="AO5732" s="22"/>
    </row>
    <row r="5733" spans="2:41" x14ac:dyDescent="0.15">
      <c r="B5733" s="20"/>
      <c r="C5733" s="20"/>
      <c r="D5733" s="20"/>
      <c r="E5733" s="20"/>
      <c r="F5733" s="20"/>
      <c r="G5733" s="20"/>
      <c r="H5733" s="20"/>
      <c r="I5733" s="20"/>
      <c r="J5733" s="20"/>
      <c r="K5733" s="20"/>
      <c r="L5733" s="20"/>
      <c r="M5733" s="20"/>
      <c r="N5733" s="20"/>
      <c r="O5733" s="21"/>
      <c r="P5733" s="21"/>
      <c r="Q5733" s="28"/>
      <c r="R5733" s="28"/>
      <c r="S5733" s="21"/>
      <c r="T5733" s="20"/>
      <c r="U5733" s="21"/>
      <c r="W5733" s="46"/>
      <c r="AA5733" s="22"/>
      <c r="AB5733" s="22"/>
      <c r="AC5733" s="22"/>
      <c r="AD5733" s="22"/>
      <c r="AE5733" s="22"/>
      <c r="AF5733" s="22"/>
      <c r="AG5733" s="22"/>
      <c r="AH5733" s="20"/>
      <c r="AI5733" s="22"/>
      <c r="AJ5733" s="22"/>
      <c r="AK5733" s="22"/>
      <c r="AM5733" s="22"/>
      <c r="AN5733" s="22"/>
      <c r="AO5733" s="22"/>
    </row>
    <row r="5734" spans="2:41" x14ac:dyDescent="0.15">
      <c r="B5734" s="20"/>
      <c r="C5734" s="20"/>
      <c r="D5734" s="20"/>
      <c r="E5734" s="20"/>
      <c r="F5734" s="20"/>
      <c r="G5734" s="20"/>
      <c r="H5734" s="20"/>
      <c r="I5734" s="20"/>
      <c r="J5734" s="20"/>
      <c r="K5734" s="20"/>
      <c r="L5734" s="20"/>
      <c r="M5734" s="20"/>
      <c r="N5734" s="20"/>
      <c r="O5734" s="21"/>
      <c r="P5734" s="21"/>
      <c r="Q5734" s="28"/>
      <c r="R5734" s="28"/>
      <c r="S5734" s="21"/>
      <c r="T5734" s="20"/>
      <c r="U5734" s="21"/>
      <c r="W5734" s="46"/>
      <c r="AA5734" s="22"/>
      <c r="AB5734" s="22"/>
      <c r="AC5734" s="22"/>
      <c r="AD5734" s="22"/>
      <c r="AE5734" s="22"/>
      <c r="AF5734" s="22"/>
      <c r="AG5734" s="22"/>
      <c r="AH5734" s="20"/>
      <c r="AI5734" s="22"/>
      <c r="AJ5734" s="22"/>
      <c r="AK5734" s="22"/>
      <c r="AM5734" s="22"/>
      <c r="AN5734" s="22"/>
      <c r="AO5734" s="22"/>
    </row>
    <row r="5735" spans="2:41" x14ac:dyDescent="0.15">
      <c r="B5735" s="20"/>
      <c r="C5735" s="20"/>
      <c r="D5735" s="20"/>
      <c r="E5735" s="20"/>
      <c r="F5735" s="20"/>
      <c r="G5735" s="20"/>
      <c r="H5735" s="20"/>
      <c r="I5735" s="20"/>
      <c r="J5735" s="20"/>
      <c r="K5735" s="20"/>
      <c r="L5735" s="20"/>
      <c r="M5735" s="20"/>
      <c r="N5735" s="20"/>
      <c r="O5735" s="21"/>
      <c r="P5735" s="21"/>
      <c r="Q5735" s="28"/>
      <c r="R5735" s="28"/>
      <c r="S5735" s="21"/>
      <c r="T5735" s="20"/>
      <c r="U5735" s="21"/>
      <c r="W5735" s="46"/>
      <c r="AA5735" s="22"/>
      <c r="AB5735" s="22"/>
      <c r="AC5735" s="22"/>
      <c r="AD5735" s="22"/>
      <c r="AE5735" s="22"/>
      <c r="AF5735" s="22"/>
      <c r="AG5735" s="22"/>
      <c r="AH5735" s="20"/>
      <c r="AI5735" s="22"/>
      <c r="AJ5735" s="22"/>
      <c r="AK5735" s="22"/>
      <c r="AM5735" s="22"/>
      <c r="AN5735" s="22"/>
      <c r="AO5735" s="22"/>
    </row>
    <row r="5736" spans="2:41" x14ac:dyDescent="0.15">
      <c r="B5736" s="20"/>
      <c r="C5736" s="20"/>
      <c r="D5736" s="20"/>
      <c r="E5736" s="20"/>
      <c r="F5736" s="20"/>
      <c r="G5736" s="20"/>
      <c r="H5736" s="20"/>
      <c r="I5736" s="20"/>
      <c r="J5736" s="20"/>
      <c r="K5736" s="20"/>
      <c r="L5736" s="20"/>
      <c r="M5736" s="20"/>
      <c r="N5736" s="20"/>
      <c r="O5736" s="21"/>
      <c r="P5736" s="21"/>
      <c r="Q5736" s="28"/>
      <c r="R5736" s="28"/>
      <c r="S5736" s="21"/>
      <c r="T5736" s="20"/>
      <c r="U5736" s="21"/>
      <c r="W5736" s="46"/>
      <c r="AA5736" s="22"/>
      <c r="AB5736" s="22"/>
      <c r="AC5736" s="22"/>
      <c r="AD5736" s="22"/>
      <c r="AE5736" s="22"/>
      <c r="AF5736" s="22"/>
      <c r="AG5736" s="22"/>
      <c r="AH5736" s="20"/>
      <c r="AI5736" s="22"/>
      <c r="AJ5736" s="22"/>
      <c r="AK5736" s="22"/>
      <c r="AM5736" s="22"/>
      <c r="AN5736" s="22"/>
      <c r="AO5736" s="22"/>
    </row>
    <row r="5737" spans="2:41" x14ac:dyDescent="0.15">
      <c r="B5737" s="20"/>
      <c r="C5737" s="20"/>
      <c r="D5737" s="20"/>
      <c r="E5737" s="20"/>
      <c r="F5737" s="20"/>
      <c r="G5737" s="20"/>
      <c r="H5737" s="20"/>
      <c r="I5737" s="20"/>
      <c r="J5737" s="20"/>
      <c r="K5737" s="20"/>
      <c r="L5737" s="20"/>
      <c r="M5737" s="20"/>
      <c r="N5737" s="20"/>
      <c r="O5737" s="21"/>
      <c r="P5737" s="21"/>
      <c r="Q5737" s="28"/>
      <c r="R5737" s="28"/>
      <c r="S5737" s="21"/>
      <c r="T5737" s="20"/>
      <c r="U5737" s="21"/>
      <c r="W5737" s="46"/>
      <c r="AA5737" s="22"/>
      <c r="AB5737" s="22"/>
      <c r="AC5737" s="22"/>
      <c r="AD5737" s="22"/>
      <c r="AE5737" s="22"/>
      <c r="AF5737" s="22"/>
      <c r="AG5737" s="22"/>
      <c r="AH5737" s="20"/>
      <c r="AI5737" s="22"/>
      <c r="AJ5737" s="22"/>
      <c r="AK5737" s="22"/>
      <c r="AM5737" s="22"/>
      <c r="AN5737" s="22"/>
      <c r="AO5737" s="22"/>
    </row>
    <row r="5738" spans="2:41" x14ac:dyDescent="0.15">
      <c r="B5738" s="20"/>
      <c r="C5738" s="20"/>
      <c r="D5738" s="20"/>
      <c r="E5738" s="20"/>
      <c r="F5738" s="20"/>
      <c r="G5738" s="20"/>
      <c r="H5738" s="20"/>
      <c r="I5738" s="20"/>
      <c r="J5738" s="20"/>
      <c r="K5738" s="20"/>
      <c r="L5738" s="20"/>
      <c r="M5738" s="20"/>
      <c r="N5738" s="20"/>
      <c r="O5738" s="21"/>
      <c r="P5738" s="21"/>
      <c r="Q5738" s="28"/>
      <c r="R5738" s="28"/>
      <c r="S5738" s="21"/>
      <c r="T5738" s="20"/>
      <c r="U5738" s="21"/>
      <c r="W5738" s="46"/>
      <c r="AA5738" s="22"/>
      <c r="AB5738" s="22"/>
      <c r="AC5738" s="22"/>
      <c r="AD5738" s="22"/>
      <c r="AE5738" s="22"/>
      <c r="AF5738" s="22"/>
      <c r="AG5738" s="22"/>
      <c r="AH5738" s="20"/>
      <c r="AI5738" s="22"/>
      <c r="AJ5738" s="22"/>
      <c r="AK5738" s="22"/>
      <c r="AM5738" s="22"/>
      <c r="AN5738" s="22"/>
      <c r="AO5738" s="22"/>
    </row>
    <row r="5739" spans="2:41" x14ac:dyDescent="0.15">
      <c r="B5739" s="20"/>
      <c r="C5739" s="20"/>
      <c r="D5739" s="20"/>
      <c r="E5739" s="20"/>
      <c r="F5739" s="20"/>
      <c r="G5739" s="20"/>
      <c r="H5739" s="20"/>
      <c r="I5739" s="20"/>
      <c r="J5739" s="20"/>
      <c r="K5739" s="20"/>
      <c r="L5739" s="20"/>
      <c r="M5739" s="20"/>
      <c r="N5739" s="20"/>
      <c r="O5739" s="21"/>
      <c r="P5739" s="21"/>
      <c r="Q5739" s="28"/>
      <c r="R5739" s="28"/>
      <c r="S5739" s="21"/>
      <c r="T5739" s="20"/>
      <c r="U5739" s="21"/>
      <c r="W5739" s="46"/>
      <c r="AA5739" s="22"/>
      <c r="AB5739" s="22"/>
      <c r="AC5739" s="22"/>
      <c r="AD5739" s="22"/>
      <c r="AE5739" s="22"/>
      <c r="AF5739" s="22"/>
      <c r="AG5739" s="22"/>
      <c r="AH5739" s="20"/>
      <c r="AI5739" s="22"/>
      <c r="AJ5739" s="22"/>
      <c r="AK5739" s="22"/>
      <c r="AM5739" s="22"/>
      <c r="AN5739" s="22"/>
      <c r="AO5739" s="22"/>
    </row>
    <row r="5740" spans="2:41" x14ac:dyDescent="0.15">
      <c r="B5740" s="20"/>
      <c r="C5740" s="20"/>
      <c r="D5740" s="20"/>
      <c r="E5740" s="20"/>
      <c r="F5740" s="20"/>
      <c r="G5740" s="20"/>
      <c r="H5740" s="20"/>
      <c r="I5740" s="20"/>
      <c r="J5740" s="20"/>
      <c r="K5740" s="20"/>
      <c r="L5740" s="20"/>
      <c r="M5740" s="20"/>
      <c r="N5740" s="20"/>
      <c r="O5740" s="21"/>
      <c r="P5740" s="21"/>
      <c r="Q5740" s="28"/>
      <c r="R5740" s="28"/>
      <c r="S5740" s="21"/>
      <c r="T5740" s="20"/>
      <c r="U5740" s="21"/>
      <c r="W5740" s="46"/>
      <c r="AA5740" s="22"/>
      <c r="AB5740" s="22"/>
      <c r="AC5740" s="22"/>
      <c r="AD5740" s="22"/>
      <c r="AE5740" s="22"/>
      <c r="AF5740" s="22"/>
      <c r="AG5740" s="22"/>
      <c r="AH5740" s="20"/>
      <c r="AI5740" s="22"/>
      <c r="AJ5740" s="22"/>
      <c r="AK5740" s="22"/>
      <c r="AM5740" s="22"/>
      <c r="AN5740" s="22"/>
      <c r="AO5740" s="22"/>
    </row>
    <row r="5741" spans="2:41" x14ac:dyDescent="0.15">
      <c r="B5741" s="20"/>
      <c r="C5741" s="20"/>
      <c r="D5741" s="20"/>
      <c r="E5741" s="20"/>
      <c r="F5741" s="20"/>
      <c r="G5741" s="20"/>
      <c r="H5741" s="20"/>
      <c r="I5741" s="20"/>
      <c r="J5741" s="20"/>
      <c r="K5741" s="20"/>
      <c r="L5741" s="20"/>
      <c r="M5741" s="20"/>
      <c r="N5741" s="20"/>
      <c r="O5741" s="21"/>
      <c r="P5741" s="21"/>
      <c r="Q5741" s="28"/>
      <c r="R5741" s="28"/>
      <c r="S5741" s="21"/>
      <c r="T5741" s="20"/>
      <c r="U5741" s="21"/>
      <c r="W5741" s="46"/>
      <c r="AA5741" s="22"/>
      <c r="AB5741" s="22"/>
      <c r="AC5741" s="22"/>
      <c r="AD5741" s="22"/>
      <c r="AE5741" s="22"/>
      <c r="AF5741" s="22"/>
      <c r="AG5741" s="22"/>
      <c r="AH5741" s="20"/>
      <c r="AI5741" s="22"/>
      <c r="AJ5741" s="22"/>
      <c r="AK5741" s="22"/>
      <c r="AM5741" s="22"/>
      <c r="AN5741" s="22"/>
      <c r="AO5741" s="22"/>
    </row>
    <row r="5742" spans="2:41" x14ac:dyDescent="0.15">
      <c r="B5742" s="20"/>
      <c r="C5742" s="20"/>
      <c r="D5742" s="20"/>
      <c r="E5742" s="20"/>
      <c r="F5742" s="20"/>
      <c r="G5742" s="20"/>
      <c r="H5742" s="20"/>
      <c r="I5742" s="20"/>
      <c r="J5742" s="20"/>
      <c r="K5742" s="20"/>
      <c r="L5742" s="20"/>
      <c r="M5742" s="20"/>
      <c r="N5742" s="20"/>
      <c r="O5742" s="21"/>
      <c r="P5742" s="21"/>
      <c r="Q5742" s="28"/>
      <c r="R5742" s="28"/>
      <c r="S5742" s="21"/>
      <c r="T5742" s="20"/>
      <c r="U5742" s="21"/>
      <c r="W5742" s="46"/>
      <c r="AA5742" s="22"/>
      <c r="AB5742" s="22"/>
      <c r="AC5742" s="22"/>
      <c r="AD5742" s="22"/>
      <c r="AE5742" s="22"/>
      <c r="AF5742" s="22"/>
      <c r="AG5742" s="22"/>
      <c r="AH5742" s="20"/>
      <c r="AI5742" s="22"/>
      <c r="AJ5742" s="22"/>
      <c r="AK5742" s="22"/>
      <c r="AM5742" s="22"/>
      <c r="AN5742" s="22"/>
      <c r="AO5742" s="22"/>
    </row>
    <row r="5743" spans="2:41" x14ac:dyDescent="0.15">
      <c r="B5743" s="20"/>
      <c r="C5743" s="20"/>
      <c r="D5743" s="20"/>
      <c r="E5743" s="20"/>
      <c r="F5743" s="20"/>
      <c r="G5743" s="20"/>
      <c r="H5743" s="20"/>
      <c r="I5743" s="20"/>
      <c r="J5743" s="20"/>
      <c r="K5743" s="20"/>
      <c r="L5743" s="20"/>
      <c r="M5743" s="20"/>
      <c r="N5743" s="20"/>
      <c r="O5743" s="21"/>
      <c r="P5743" s="21"/>
      <c r="Q5743" s="28"/>
      <c r="R5743" s="28"/>
      <c r="S5743" s="21"/>
      <c r="T5743" s="20"/>
      <c r="U5743" s="21"/>
      <c r="W5743" s="46"/>
      <c r="AA5743" s="22"/>
      <c r="AB5743" s="22"/>
      <c r="AC5743" s="22"/>
      <c r="AD5743" s="22"/>
      <c r="AE5743" s="22"/>
      <c r="AF5743" s="22"/>
      <c r="AG5743" s="22"/>
      <c r="AH5743" s="20"/>
      <c r="AI5743" s="22"/>
      <c r="AJ5743" s="22"/>
      <c r="AK5743" s="22"/>
      <c r="AM5743" s="22"/>
      <c r="AN5743" s="22"/>
      <c r="AO5743" s="22"/>
    </row>
    <row r="5744" spans="2:41" x14ac:dyDescent="0.15">
      <c r="B5744" s="20"/>
      <c r="C5744" s="20"/>
      <c r="D5744" s="20"/>
      <c r="E5744" s="20"/>
      <c r="F5744" s="20"/>
      <c r="G5744" s="20"/>
      <c r="H5744" s="20"/>
      <c r="I5744" s="20"/>
      <c r="J5744" s="20"/>
      <c r="K5744" s="20"/>
      <c r="L5744" s="20"/>
      <c r="M5744" s="20"/>
      <c r="N5744" s="20"/>
      <c r="O5744" s="21"/>
      <c r="P5744" s="21"/>
      <c r="Q5744" s="28"/>
      <c r="R5744" s="28"/>
      <c r="S5744" s="21"/>
      <c r="T5744" s="20"/>
      <c r="U5744" s="21"/>
      <c r="W5744" s="46"/>
      <c r="AA5744" s="22"/>
      <c r="AB5744" s="22"/>
      <c r="AC5744" s="22"/>
      <c r="AD5744" s="22"/>
      <c r="AE5744" s="22"/>
      <c r="AF5744" s="22"/>
      <c r="AG5744" s="22"/>
      <c r="AH5744" s="20"/>
      <c r="AI5744" s="22"/>
      <c r="AJ5744" s="22"/>
      <c r="AK5744" s="22"/>
      <c r="AM5744" s="22"/>
      <c r="AN5744" s="22"/>
      <c r="AO5744" s="22"/>
    </row>
    <row r="5745" spans="2:41" x14ac:dyDescent="0.15">
      <c r="B5745" s="20"/>
      <c r="C5745" s="20"/>
      <c r="D5745" s="20"/>
      <c r="E5745" s="20"/>
      <c r="F5745" s="20"/>
      <c r="G5745" s="20"/>
      <c r="H5745" s="20"/>
      <c r="I5745" s="20"/>
      <c r="J5745" s="20"/>
      <c r="K5745" s="20"/>
      <c r="L5745" s="20"/>
      <c r="M5745" s="20"/>
      <c r="N5745" s="20"/>
      <c r="O5745" s="21"/>
      <c r="P5745" s="21"/>
      <c r="Q5745" s="28"/>
      <c r="R5745" s="28"/>
      <c r="S5745" s="21"/>
      <c r="T5745" s="20"/>
      <c r="U5745" s="21"/>
      <c r="W5745" s="46"/>
      <c r="AA5745" s="22"/>
      <c r="AB5745" s="22"/>
      <c r="AC5745" s="22"/>
      <c r="AD5745" s="22"/>
      <c r="AE5745" s="22"/>
      <c r="AF5745" s="22"/>
      <c r="AG5745" s="22"/>
      <c r="AH5745" s="20"/>
      <c r="AI5745" s="22"/>
      <c r="AJ5745" s="22"/>
      <c r="AK5745" s="22"/>
      <c r="AM5745" s="22"/>
      <c r="AN5745" s="22"/>
      <c r="AO5745" s="22"/>
    </row>
    <row r="5746" spans="2:41" x14ac:dyDescent="0.15">
      <c r="B5746" s="20"/>
      <c r="C5746" s="20"/>
      <c r="D5746" s="20"/>
      <c r="E5746" s="20"/>
      <c r="F5746" s="20"/>
      <c r="G5746" s="20"/>
      <c r="H5746" s="20"/>
      <c r="I5746" s="20"/>
      <c r="J5746" s="20"/>
      <c r="K5746" s="20"/>
      <c r="L5746" s="20"/>
      <c r="M5746" s="20"/>
      <c r="N5746" s="20"/>
      <c r="O5746" s="21"/>
      <c r="P5746" s="21"/>
      <c r="Q5746" s="28"/>
      <c r="R5746" s="28"/>
      <c r="S5746" s="21"/>
      <c r="T5746" s="20"/>
      <c r="U5746" s="21"/>
      <c r="W5746" s="46"/>
      <c r="AA5746" s="22"/>
      <c r="AB5746" s="22"/>
      <c r="AC5746" s="22"/>
      <c r="AD5746" s="22"/>
      <c r="AE5746" s="22"/>
      <c r="AF5746" s="22"/>
      <c r="AG5746" s="22"/>
      <c r="AH5746" s="20"/>
      <c r="AI5746" s="22"/>
      <c r="AJ5746" s="22"/>
      <c r="AK5746" s="22"/>
      <c r="AM5746" s="22"/>
      <c r="AN5746" s="22"/>
      <c r="AO5746" s="22"/>
    </row>
    <row r="5747" spans="2:41" x14ac:dyDescent="0.15">
      <c r="B5747" s="20"/>
      <c r="C5747" s="20"/>
      <c r="D5747" s="20"/>
      <c r="E5747" s="20"/>
      <c r="F5747" s="20"/>
      <c r="G5747" s="20"/>
      <c r="H5747" s="20"/>
      <c r="I5747" s="20"/>
      <c r="J5747" s="20"/>
      <c r="K5747" s="20"/>
      <c r="L5747" s="20"/>
      <c r="M5747" s="20"/>
      <c r="N5747" s="20"/>
      <c r="O5747" s="21"/>
      <c r="P5747" s="21"/>
      <c r="Q5747" s="28"/>
      <c r="R5747" s="28"/>
      <c r="S5747" s="21"/>
      <c r="T5747" s="20"/>
      <c r="U5747" s="21"/>
      <c r="W5747" s="46"/>
      <c r="AA5747" s="22"/>
      <c r="AB5747" s="22"/>
      <c r="AC5747" s="22"/>
      <c r="AD5747" s="22"/>
      <c r="AE5747" s="22"/>
      <c r="AF5747" s="22"/>
      <c r="AG5747" s="22"/>
      <c r="AH5747" s="20"/>
      <c r="AI5747" s="22"/>
      <c r="AJ5747" s="22"/>
      <c r="AK5747" s="22"/>
      <c r="AM5747" s="22"/>
      <c r="AN5747" s="22"/>
      <c r="AO5747" s="22"/>
    </row>
    <row r="5748" spans="2:41" x14ac:dyDescent="0.15">
      <c r="B5748" s="20"/>
      <c r="C5748" s="20"/>
      <c r="D5748" s="20"/>
      <c r="E5748" s="20"/>
      <c r="F5748" s="20"/>
      <c r="G5748" s="20"/>
      <c r="H5748" s="20"/>
      <c r="I5748" s="20"/>
      <c r="J5748" s="20"/>
      <c r="K5748" s="20"/>
      <c r="L5748" s="20"/>
      <c r="M5748" s="20"/>
      <c r="N5748" s="20"/>
      <c r="O5748" s="21"/>
      <c r="P5748" s="21"/>
      <c r="Q5748" s="28"/>
      <c r="R5748" s="28"/>
      <c r="S5748" s="21"/>
      <c r="T5748" s="20"/>
      <c r="U5748" s="21"/>
      <c r="W5748" s="46"/>
      <c r="AA5748" s="22"/>
      <c r="AB5748" s="22"/>
      <c r="AC5748" s="22"/>
      <c r="AD5748" s="22"/>
      <c r="AE5748" s="22"/>
      <c r="AF5748" s="22"/>
      <c r="AG5748" s="22"/>
      <c r="AH5748" s="20"/>
      <c r="AI5748" s="22"/>
      <c r="AJ5748" s="22"/>
      <c r="AK5748" s="22"/>
      <c r="AM5748" s="22"/>
      <c r="AN5748" s="22"/>
      <c r="AO5748" s="22"/>
    </row>
    <row r="5749" spans="2:41" x14ac:dyDescent="0.15">
      <c r="B5749" s="20"/>
      <c r="C5749" s="20"/>
      <c r="D5749" s="20"/>
      <c r="E5749" s="20"/>
      <c r="F5749" s="20"/>
      <c r="G5749" s="20"/>
      <c r="H5749" s="20"/>
      <c r="I5749" s="20"/>
      <c r="J5749" s="20"/>
      <c r="K5749" s="20"/>
      <c r="L5749" s="20"/>
      <c r="M5749" s="20"/>
      <c r="N5749" s="20"/>
      <c r="O5749" s="21"/>
      <c r="P5749" s="21"/>
      <c r="Q5749" s="28"/>
      <c r="R5749" s="28"/>
      <c r="S5749" s="21"/>
      <c r="T5749" s="20"/>
      <c r="U5749" s="21"/>
      <c r="W5749" s="46"/>
      <c r="AA5749" s="22"/>
      <c r="AB5749" s="22"/>
      <c r="AC5749" s="22"/>
      <c r="AD5749" s="22"/>
      <c r="AE5749" s="22"/>
      <c r="AF5749" s="22"/>
      <c r="AG5749" s="22"/>
      <c r="AH5749" s="20"/>
      <c r="AI5749" s="22"/>
      <c r="AJ5749" s="22"/>
      <c r="AK5749" s="22"/>
      <c r="AM5749" s="22"/>
      <c r="AN5749" s="22"/>
      <c r="AO5749" s="22"/>
    </row>
    <row r="5750" spans="2:41" x14ac:dyDescent="0.15">
      <c r="B5750" s="20"/>
      <c r="C5750" s="20"/>
      <c r="D5750" s="20"/>
      <c r="E5750" s="20"/>
      <c r="F5750" s="20"/>
      <c r="G5750" s="20"/>
      <c r="H5750" s="20"/>
      <c r="I5750" s="20"/>
      <c r="J5750" s="20"/>
      <c r="K5750" s="20"/>
      <c r="L5750" s="20"/>
      <c r="M5750" s="20"/>
      <c r="N5750" s="20"/>
      <c r="O5750" s="21"/>
      <c r="P5750" s="21"/>
      <c r="Q5750" s="28"/>
      <c r="R5750" s="28"/>
      <c r="S5750" s="21"/>
      <c r="T5750" s="20"/>
      <c r="U5750" s="21"/>
      <c r="W5750" s="46"/>
      <c r="AA5750" s="22"/>
      <c r="AB5750" s="22"/>
      <c r="AC5750" s="22"/>
      <c r="AD5750" s="22"/>
      <c r="AE5750" s="22"/>
      <c r="AF5750" s="22"/>
      <c r="AG5750" s="22"/>
      <c r="AH5750" s="20"/>
      <c r="AI5750" s="22"/>
      <c r="AJ5750" s="22"/>
      <c r="AK5750" s="22"/>
      <c r="AM5750" s="22"/>
      <c r="AN5750" s="22"/>
      <c r="AO5750" s="22"/>
    </row>
    <row r="5751" spans="2:41" x14ac:dyDescent="0.15">
      <c r="B5751" s="20"/>
      <c r="C5751" s="20"/>
      <c r="D5751" s="20"/>
      <c r="E5751" s="20"/>
      <c r="F5751" s="20"/>
      <c r="G5751" s="20"/>
      <c r="H5751" s="20"/>
      <c r="I5751" s="20"/>
      <c r="J5751" s="20"/>
      <c r="K5751" s="20"/>
      <c r="L5751" s="20"/>
      <c r="M5751" s="20"/>
      <c r="N5751" s="20"/>
      <c r="O5751" s="21"/>
      <c r="P5751" s="21"/>
      <c r="Q5751" s="28"/>
      <c r="R5751" s="28"/>
      <c r="S5751" s="21"/>
      <c r="T5751" s="20"/>
      <c r="U5751" s="21"/>
      <c r="W5751" s="46"/>
      <c r="AA5751" s="22"/>
      <c r="AB5751" s="22"/>
      <c r="AC5751" s="22"/>
      <c r="AD5751" s="22"/>
      <c r="AE5751" s="22"/>
      <c r="AF5751" s="22"/>
      <c r="AG5751" s="22"/>
      <c r="AH5751" s="20"/>
      <c r="AI5751" s="22"/>
      <c r="AJ5751" s="22"/>
      <c r="AK5751" s="22"/>
      <c r="AM5751" s="22"/>
      <c r="AN5751" s="22"/>
      <c r="AO5751" s="22"/>
    </row>
    <row r="5752" spans="2:41" x14ac:dyDescent="0.15">
      <c r="B5752" s="20"/>
      <c r="C5752" s="20"/>
      <c r="D5752" s="20"/>
      <c r="E5752" s="20"/>
      <c r="F5752" s="20"/>
      <c r="G5752" s="20"/>
      <c r="H5752" s="20"/>
      <c r="I5752" s="20"/>
      <c r="J5752" s="20"/>
      <c r="K5752" s="20"/>
      <c r="L5752" s="20"/>
      <c r="M5752" s="20"/>
      <c r="N5752" s="20"/>
      <c r="O5752" s="21"/>
      <c r="P5752" s="21"/>
      <c r="Q5752" s="28"/>
      <c r="R5752" s="28"/>
      <c r="S5752" s="21"/>
      <c r="T5752" s="20"/>
      <c r="U5752" s="21"/>
      <c r="W5752" s="46"/>
      <c r="AA5752" s="22"/>
      <c r="AB5752" s="22"/>
      <c r="AC5752" s="22"/>
      <c r="AD5752" s="22"/>
      <c r="AE5752" s="22"/>
      <c r="AF5752" s="22"/>
      <c r="AG5752" s="22"/>
      <c r="AH5752" s="20"/>
      <c r="AI5752" s="22"/>
      <c r="AJ5752" s="22"/>
      <c r="AK5752" s="22"/>
      <c r="AM5752" s="22"/>
      <c r="AN5752" s="22"/>
      <c r="AO5752" s="22"/>
    </row>
    <row r="5753" spans="2:41" x14ac:dyDescent="0.15">
      <c r="B5753" s="20"/>
      <c r="C5753" s="20"/>
      <c r="D5753" s="20"/>
      <c r="E5753" s="20"/>
      <c r="F5753" s="20"/>
      <c r="G5753" s="20"/>
      <c r="H5753" s="20"/>
      <c r="I5753" s="20"/>
      <c r="J5753" s="20"/>
      <c r="K5753" s="20"/>
      <c r="L5753" s="20"/>
      <c r="M5753" s="20"/>
      <c r="N5753" s="20"/>
      <c r="O5753" s="21"/>
      <c r="P5753" s="21"/>
      <c r="Q5753" s="28"/>
      <c r="R5753" s="28"/>
      <c r="S5753" s="21"/>
      <c r="T5753" s="20"/>
      <c r="U5753" s="21"/>
      <c r="W5753" s="46"/>
      <c r="AA5753" s="22"/>
      <c r="AB5753" s="22"/>
      <c r="AC5753" s="22"/>
      <c r="AD5753" s="22"/>
      <c r="AE5753" s="22"/>
      <c r="AF5753" s="22"/>
      <c r="AG5753" s="22"/>
      <c r="AH5753" s="20"/>
      <c r="AI5753" s="22"/>
      <c r="AJ5753" s="22"/>
      <c r="AK5753" s="22"/>
      <c r="AM5753" s="22"/>
      <c r="AN5753" s="22"/>
      <c r="AO5753" s="22"/>
    </row>
    <row r="5754" spans="2:41" x14ac:dyDescent="0.15">
      <c r="B5754" s="20"/>
      <c r="C5754" s="20"/>
      <c r="D5754" s="20"/>
      <c r="E5754" s="20"/>
      <c r="F5754" s="20"/>
      <c r="G5754" s="20"/>
      <c r="H5754" s="20"/>
      <c r="I5754" s="20"/>
      <c r="J5754" s="20"/>
      <c r="K5754" s="20"/>
      <c r="L5754" s="20"/>
      <c r="M5754" s="20"/>
      <c r="N5754" s="20"/>
      <c r="O5754" s="21"/>
      <c r="P5754" s="21"/>
      <c r="Q5754" s="28"/>
      <c r="R5754" s="28"/>
      <c r="S5754" s="21"/>
      <c r="T5754" s="20"/>
      <c r="U5754" s="21"/>
      <c r="W5754" s="46"/>
      <c r="AA5754" s="22"/>
      <c r="AB5754" s="22"/>
      <c r="AC5754" s="22"/>
      <c r="AD5754" s="22"/>
      <c r="AE5754" s="22"/>
      <c r="AF5754" s="22"/>
      <c r="AG5754" s="22"/>
      <c r="AH5754" s="20"/>
      <c r="AI5754" s="22"/>
      <c r="AJ5754" s="22"/>
      <c r="AK5754" s="22"/>
      <c r="AM5754" s="22"/>
      <c r="AN5754" s="22"/>
      <c r="AO5754" s="22"/>
    </row>
    <row r="5755" spans="2:41" x14ac:dyDescent="0.15">
      <c r="B5755" s="20"/>
      <c r="C5755" s="20"/>
      <c r="D5755" s="20"/>
      <c r="E5755" s="20"/>
      <c r="F5755" s="20"/>
      <c r="G5755" s="20"/>
      <c r="H5755" s="20"/>
      <c r="I5755" s="20"/>
      <c r="J5755" s="20"/>
      <c r="K5755" s="20"/>
      <c r="L5755" s="20"/>
      <c r="M5755" s="20"/>
      <c r="N5755" s="20"/>
      <c r="O5755" s="21"/>
      <c r="P5755" s="21"/>
      <c r="Q5755" s="28"/>
      <c r="R5755" s="28"/>
      <c r="S5755" s="21"/>
      <c r="T5755" s="20"/>
      <c r="U5755" s="21"/>
      <c r="W5755" s="46"/>
      <c r="AA5755" s="22"/>
      <c r="AB5755" s="22"/>
      <c r="AC5755" s="22"/>
      <c r="AD5755" s="22"/>
      <c r="AE5755" s="22"/>
      <c r="AF5755" s="22"/>
      <c r="AG5755" s="22"/>
      <c r="AH5755" s="20"/>
      <c r="AI5755" s="22"/>
      <c r="AJ5755" s="22"/>
      <c r="AK5755" s="22"/>
      <c r="AM5755" s="22"/>
      <c r="AN5755" s="22"/>
      <c r="AO5755" s="22"/>
    </row>
    <row r="5756" spans="2:41" x14ac:dyDescent="0.15">
      <c r="B5756" s="20"/>
      <c r="C5756" s="20"/>
      <c r="D5756" s="20"/>
      <c r="E5756" s="20"/>
      <c r="F5756" s="20"/>
      <c r="G5756" s="20"/>
      <c r="H5756" s="20"/>
      <c r="I5756" s="20"/>
      <c r="J5756" s="20"/>
      <c r="K5756" s="20"/>
      <c r="L5756" s="20"/>
      <c r="M5756" s="20"/>
      <c r="N5756" s="20"/>
      <c r="O5756" s="21"/>
      <c r="P5756" s="21"/>
      <c r="Q5756" s="28"/>
      <c r="R5756" s="28"/>
      <c r="S5756" s="21"/>
      <c r="T5756" s="20"/>
      <c r="U5756" s="21"/>
      <c r="W5756" s="46"/>
      <c r="AA5756" s="22"/>
      <c r="AB5756" s="22"/>
      <c r="AC5756" s="22"/>
      <c r="AD5756" s="22"/>
      <c r="AE5756" s="22"/>
      <c r="AF5756" s="22"/>
      <c r="AG5756" s="22"/>
      <c r="AH5756" s="20"/>
      <c r="AI5756" s="22"/>
      <c r="AJ5756" s="22"/>
      <c r="AK5756" s="22"/>
      <c r="AM5756" s="22"/>
      <c r="AN5756" s="22"/>
      <c r="AO5756" s="22"/>
    </row>
    <row r="5757" spans="2:41" x14ac:dyDescent="0.15">
      <c r="B5757" s="20"/>
      <c r="C5757" s="20"/>
      <c r="D5757" s="20"/>
      <c r="E5757" s="20"/>
      <c r="F5757" s="20"/>
      <c r="G5757" s="20"/>
      <c r="H5757" s="20"/>
      <c r="I5757" s="20"/>
      <c r="J5757" s="20"/>
      <c r="K5757" s="20"/>
      <c r="L5757" s="20"/>
      <c r="M5757" s="20"/>
      <c r="N5757" s="20"/>
      <c r="O5757" s="21"/>
      <c r="P5757" s="21"/>
      <c r="Q5757" s="28"/>
      <c r="R5757" s="28"/>
      <c r="S5757" s="21"/>
      <c r="T5757" s="20"/>
      <c r="U5757" s="21"/>
      <c r="W5757" s="46"/>
      <c r="AA5757" s="22"/>
      <c r="AB5757" s="22"/>
      <c r="AC5757" s="22"/>
      <c r="AD5757" s="22"/>
      <c r="AE5757" s="22"/>
      <c r="AF5757" s="22"/>
      <c r="AG5757" s="22"/>
      <c r="AH5757" s="20"/>
      <c r="AI5757" s="22"/>
      <c r="AJ5757" s="22"/>
      <c r="AK5757" s="22"/>
      <c r="AM5757" s="22"/>
      <c r="AN5757" s="22"/>
      <c r="AO5757" s="22"/>
    </row>
    <row r="5758" spans="2:41" x14ac:dyDescent="0.15">
      <c r="B5758" s="20"/>
      <c r="C5758" s="20"/>
      <c r="D5758" s="20"/>
      <c r="E5758" s="20"/>
      <c r="F5758" s="20"/>
      <c r="G5758" s="20"/>
      <c r="H5758" s="20"/>
      <c r="I5758" s="20"/>
      <c r="J5758" s="20"/>
      <c r="K5758" s="20"/>
      <c r="L5758" s="20"/>
      <c r="M5758" s="20"/>
      <c r="N5758" s="20"/>
      <c r="O5758" s="21"/>
      <c r="P5758" s="21"/>
      <c r="Q5758" s="28"/>
      <c r="R5758" s="28"/>
      <c r="S5758" s="21"/>
      <c r="T5758" s="20"/>
      <c r="U5758" s="21"/>
      <c r="W5758" s="46"/>
      <c r="AA5758" s="22"/>
      <c r="AB5758" s="22"/>
      <c r="AC5758" s="22"/>
      <c r="AD5758" s="22"/>
      <c r="AE5758" s="22"/>
      <c r="AF5758" s="22"/>
      <c r="AG5758" s="22"/>
      <c r="AH5758" s="20"/>
      <c r="AI5758" s="22"/>
      <c r="AJ5758" s="22"/>
      <c r="AK5758" s="22"/>
      <c r="AM5758" s="22"/>
      <c r="AN5758" s="22"/>
      <c r="AO5758" s="22"/>
    </row>
    <row r="5759" spans="2:41" x14ac:dyDescent="0.15">
      <c r="B5759" s="20"/>
      <c r="C5759" s="20"/>
      <c r="D5759" s="20"/>
      <c r="E5759" s="20"/>
      <c r="F5759" s="20"/>
      <c r="G5759" s="20"/>
      <c r="H5759" s="20"/>
      <c r="I5759" s="20"/>
      <c r="J5759" s="20"/>
      <c r="K5759" s="20"/>
      <c r="L5759" s="20"/>
      <c r="M5759" s="20"/>
      <c r="N5759" s="20"/>
      <c r="O5759" s="21"/>
      <c r="P5759" s="21"/>
      <c r="Q5759" s="28"/>
      <c r="R5759" s="28"/>
      <c r="S5759" s="21"/>
      <c r="T5759" s="20"/>
      <c r="U5759" s="21"/>
      <c r="W5759" s="46"/>
      <c r="AA5759" s="22"/>
      <c r="AB5759" s="22"/>
      <c r="AC5759" s="22"/>
      <c r="AD5759" s="22"/>
      <c r="AE5759" s="22"/>
      <c r="AF5759" s="22"/>
      <c r="AG5759" s="22"/>
      <c r="AH5759" s="20"/>
      <c r="AI5759" s="22"/>
      <c r="AJ5759" s="22"/>
      <c r="AK5759" s="22"/>
      <c r="AM5759" s="22"/>
      <c r="AN5759" s="22"/>
      <c r="AO5759" s="22"/>
    </row>
    <row r="5760" spans="2:41" x14ac:dyDescent="0.15">
      <c r="B5760" s="20"/>
      <c r="C5760" s="20"/>
      <c r="D5760" s="20"/>
      <c r="E5760" s="20"/>
      <c r="F5760" s="20"/>
      <c r="G5760" s="20"/>
      <c r="H5760" s="20"/>
      <c r="I5760" s="20"/>
      <c r="J5760" s="20"/>
      <c r="K5760" s="20"/>
      <c r="L5760" s="20"/>
      <c r="M5760" s="20"/>
      <c r="N5760" s="20"/>
      <c r="O5760" s="21"/>
      <c r="P5760" s="21"/>
      <c r="Q5760" s="28"/>
      <c r="R5760" s="28"/>
      <c r="S5760" s="21"/>
      <c r="T5760" s="20"/>
      <c r="U5760" s="21"/>
      <c r="W5760" s="46"/>
      <c r="AA5760" s="22"/>
      <c r="AB5760" s="22"/>
      <c r="AC5760" s="22"/>
      <c r="AD5760" s="22"/>
      <c r="AE5760" s="22"/>
      <c r="AF5760" s="22"/>
      <c r="AG5760" s="22"/>
      <c r="AH5760" s="20"/>
      <c r="AI5760" s="22"/>
      <c r="AJ5760" s="22"/>
      <c r="AK5760" s="22"/>
      <c r="AM5760" s="22"/>
      <c r="AN5760" s="22"/>
      <c r="AO5760" s="22"/>
    </row>
    <row r="5761" spans="2:41" x14ac:dyDescent="0.15">
      <c r="B5761" s="20"/>
      <c r="C5761" s="20"/>
      <c r="D5761" s="20"/>
      <c r="E5761" s="20"/>
      <c r="F5761" s="20"/>
      <c r="G5761" s="20"/>
      <c r="H5761" s="20"/>
      <c r="I5761" s="20"/>
      <c r="J5761" s="20"/>
      <c r="K5761" s="20"/>
      <c r="L5761" s="20"/>
      <c r="M5761" s="20"/>
      <c r="N5761" s="20"/>
      <c r="O5761" s="21"/>
      <c r="P5761" s="21"/>
      <c r="Q5761" s="28"/>
      <c r="R5761" s="28"/>
      <c r="S5761" s="21"/>
      <c r="T5761" s="20"/>
      <c r="U5761" s="21"/>
      <c r="W5761" s="46"/>
      <c r="AA5761" s="22"/>
      <c r="AB5761" s="22"/>
      <c r="AC5761" s="22"/>
      <c r="AD5761" s="22"/>
      <c r="AE5761" s="22"/>
      <c r="AF5761" s="22"/>
      <c r="AG5761" s="22"/>
      <c r="AH5761" s="20"/>
      <c r="AI5761" s="22"/>
      <c r="AJ5761" s="22"/>
      <c r="AK5761" s="22"/>
      <c r="AM5761" s="22"/>
      <c r="AN5761" s="22"/>
      <c r="AO5761" s="22"/>
    </row>
    <row r="5762" spans="2:41" x14ac:dyDescent="0.15">
      <c r="B5762" s="20"/>
      <c r="C5762" s="20"/>
      <c r="D5762" s="20"/>
      <c r="E5762" s="20"/>
      <c r="F5762" s="20"/>
      <c r="G5762" s="20"/>
      <c r="H5762" s="20"/>
      <c r="I5762" s="20"/>
      <c r="J5762" s="20"/>
      <c r="K5762" s="20"/>
      <c r="L5762" s="20"/>
      <c r="M5762" s="20"/>
      <c r="N5762" s="20"/>
      <c r="O5762" s="21"/>
      <c r="P5762" s="21"/>
      <c r="Q5762" s="28"/>
      <c r="R5762" s="28"/>
      <c r="S5762" s="21"/>
      <c r="T5762" s="20"/>
      <c r="U5762" s="21"/>
      <c r="W5762" s="46"/>
      <c r="AA5762" s="22"/>
      <c r="AB5762" s="22"/>
      <c r="AC5762" s="22"/>
      <c r="AD5762" s="22"/>
      <c r="AE5762" s="22"/>
      <c r="AF5762" s="22"/>
      <c r="AG5762" s="22"/>
      <c r="AH5762" s="20"/>
      <c r="AI5762" s="22"/>
      <c r="AJ5762" s="22"/>
      <c r="AK5762" s="22"/>
      <c r="AM5762" s="22"/>
      <c r="AN5762" s="22"/>
      <c r="AO5762" s="22"/>
    </row>
    <row r="5763" spans="2:41" x14ac:dyDescent="0.15">
      <c r="B5763" s="20"/>
      <c r="C5763" s="20"/>
      <c r="D5763" s="20"/>
      <c r="E5763" s="20"/>
      <c r="F5763" s="20"/>
      <c r="G5763" s="20"/>
      <c r="H5763" s="20"/>
      <c r="I5763" s="20"/>
      <c r="J5763" s="20"/>
      <c r="K5763" s="20"/>
      <c r="L5763" s="20"/>
      <c r="M5763" s="20"/>
      <c r="N5763" s="20"/>
      <c r="O5763" s="21"/>
      <c r="P5763" s="21"/>
      <c r="Q5763" s="28"/>
      <c r="R5763" s="28"/>
      <c r="S5763" s="21"/>
      <c r="T5763" s="20"/>
      <c r="U5763" s="21"/>
      <c r="W5763" s="46"/>
      <c r="AA5763" s="22"/>
      <c r="AB5763" s="22"/>
      <c r="AC5763" s="22"/>
      <c r="AD5763" s="22"/>
      <c r="AE5763" s="22"/>
      <c r="AF5763" s="22"/>
      <c r="AG5763" s="22"/>
      <c r="AH5763" s="20"/>
      <c r="AI5763" s="22"/>
      <c r="AJ5763" s="22"/>
      <c r="AK5763" s="22"/>
      <c r="AM5763" s="22"/>
      <c r="AN5763" s="22"/>
      <c r="AO5763" s="22"/>
    </row>
    <row r="5764" spans="2:41" x14ac:dyDescent="0.15">
      <c r="B5764" s="20"/>
      <c r="C5764" s="20"/>
      <c r="D5764" s="20"/>
      <c r="E5764" s="20"/>
      <c r="F5764" s="20"/>
      <c r="G5764" s="20"/>
      <c r="H5764" s="20"/>
      <c r="I5764" s="20"/>
      <c r="J5764" s="20"/>
      <c r="K5764" s="20"/>
      <c r="L5764" s="20"/>
      <c r="M5764" s="20"/>
      <c r="N5764" s="20"/>
      <c r="O5764" s="21"/>
      <c r="P5764" s="21"/>
      <c r="Q5764" s="28"/>
      <c r="R5764" s="28"/>
      <c r="S5764" s="21"/>
      <c r="T5764" s="20"/>
      <c r="U5764" s="21"/>
      <c r="W5764" s="46"/>
      <c r="AA5764" s="22"/>
      <c r="AB5764" s="22"/>
      <c r="AC5764" s="22"/>
      <c r="AD5764" s="22"/>
      <c r="AE5764" s="22"/>
      <c r="AF5764" s="22"/>
      <c r="AG5764" s="22"/>
      <c r="AH5764" s="20"/>
      <c r="AI5764" s="22"/>
      <c r="AJ5764" s="22"/>
      <c r="AK5764" s="22"/>
      <c r="AM5764" s="22"/>
      <c r="AN5764" s="22"/>
      <c r="AO5764" s="22"/>
    </row>
    <row r="5765" spans="2:41" x14ac:dyDescent="0.15">
      <c r="B5765" s="20"/>
      <c r="C5765" s="20"/>
      <c r="D5765" s="20"/>
      <c r="E5765" s="20"/>
      <c r="F5765" s="20"/>
      <c r="G5765" s="20"/>
      <c r="H5765" s="20"/>
      <c r="I5765" s="20"/>
      <c r="J5765" s="20"/>
      <c r="K5765" s="20"/>
      <c r="L5765" s="20"/>
      <c r="M5765" s="20"/>
      <c r="N5765" s="20"/>
      <c r="O5765" s="21"/>
      <c r="P5765" s="21"/>
      <c r="Q5765" s="28"/>
      <c r="R5765" s="28"/>
      <c r="S5765" s="21"/>
      <c r="T5765" s="20"/>
      <c r="U5765" s="21"/>
      <c r="W5765" s="46"/>
      <c r="AA5765" s="22"/>
      <c r="AB5765" s="22"/>
      <c r="AC5765" s="22"/>
      <c r="AD5765" s="22"/>
      <c r="AE5765" s="22"/>
      <c r="AF5765" s="22"/>
      <c r="AG5765" s="22"/>
      <c r="AH5765" s="20"/>
      <c r="AI5765" s="22"/>
      <c r="AJ5765" s="22"/>
      <c r="AK5765" s="22"/>
      <c r="AM5765" s="22"/>
      <c r="AN5765" s="22"/>
      <c r="AO5765" s="22"/>
    </row>
    <row r="5766" spans="2:41" x14ac:dyDescent="0.15">
      <c r="B5766" s="20"/>
      <c r="C5766" s="20"/>
      <c r="D5766" s="20"/>
      <c r="E5766" s="20"/>
      <c r="F5766" s="20"/>
      <c r="G5766" s="20"/>
      <c r="H5766" s="20"/>
      <c r="I5766" s="20"/>
      <c r="J5766" s="20"/>
      <c r="K5766" s="20"/>
      <c r="L5766" s="20"/>
      <c r="M5766" s="20"/>
      <c r="N5766" s="20"/>
      <c r="O5766" s="21"/>
      <c r="P5766" s="21"/>
      <c r="Q5766" s="28"/>
      <c r="R5766" s="28"/>
      <c r="S5766" s="21"/>
      <c r="T5766" s="20"/>
      <c r="U5766" s="21"/>
      <c r="W5766" s="46"/>
      <c r="AA5766" s="22"/>
      <c r="AB5766" s="22"/>
      <c r="AC5766" s="22"/>
      <c r="AD5766" s="22"/>
      <c r="AE5766" s="22"/>
      <c r="AF5766" s="22"/>
      <c r="AG5766" s="22"/>
      <c r="AH5766" s="20"/>
      <c r="AI5766" s="22"/>
      <c r="AJ5766" s="22"/>
      <c r="AK5766" s="22"/>
      <c r="AM5766" s="22"/>
      <c r="AN5766" s="22"/>
      <c r="AO5766" s="22"/>
    </row>
    <row r="5767" spans="2:41" x14ac:dyDescent="0.15">
      <c r="B5767" s="20"/>
      <c r="C5767" s="20"/>
      <c r="D5767" s="20"/>
      <c r="E5767" s="20"/>
      <c r="F5767" s="20"/>
      <c r="G5767" s="20"/>
      <c r="H5767" s="20"/>
      <c r="I5767" s="20"/>
      <c r="J5767" s="20"/>
      <c r="K5767" s="20"/>
      <c r="L5767" s="20"/>
      <c r="M5767" s="20"/>
      <c r="N5767" s="20"/>
      <c r="O5767" s="21"/>
      <c r="P5767" s="21"/>
      <c r="Q5767" s="28"/>
      <c r="R5767" s="28"/>
      <c r="S5767" s="21"/>
      <c r="T5767" s="20"/>
      <c r="U5767" s="21"/>
      <c r="W5767" s="46"/>
      <c r="AA5767" s="22"/>
      <c r="AB5767" s="22"/>
      <c r="AC5767" s="22"/>
      <c r="AD5767" s="22"/>
      <c r="AE5767" s="22"/>
      <c r="AF5767" s="22"/>
      <c r="AG5767" s="22"/>
      <c r="AH5767" s="20"/>
      <c r="AI5767" s="22"/>
      <c r="AJ5767" s="22"/>
      <c r="AK5767" s="22"/>
      <c r="AM5767" s="22"/>
      <c r="AN5767" s="22"/>
      <c r="AO5767" s="22"/>
    </row>
    <row r="5768" spans="2:41" x14ac:dyDescent="0.15">
      <c r="B5768" s="20"/>
      <c r="C5768" s="20"/>
      <c r="D5768" s="20"/>
      <c r="E5768" s="20"/>
      <c r="F5768" s="20"/>
      <c r="G5768" s="20"/>
      <c r="H5768" s="20"/>
      <c r="I5768" s="20"/>
      <c r="J5768" s="20"/>
      <c r="K5768" s="20"/>
      <c r="L5768" s="20"/>
      <c r="M5768" s="20"/>
      <c r="N5768" s="20"/>
      <c r="O5768" s="21"/>
      <c r="P5768" s="21"/>
      <c r="Q5768" s="28"/>
      <c r="R5768" s="28"/>
      <c r="S5768" s="21"/>
      <c r="T5768" s="20"/>
      <c r="U5768" s="21"/>
      <c r="W5768" s="46"/>
      <c r="AA5768" s="22"/>
      <c r="AB5768" s="22"/>
      <c r="AC5768" s="22"/>
      <c r="AD5768" s="22"/>
      <c r="AE5768" s="22"/>
      <c r="AF5768" s="22"/>
      <c r="AG5768" s="22"/>
      <c r="AH5768" s="20"/>
      <c r="AI5768" s="22"/>
      <c r="AJ5768" s="22"/>
      <c r="AK5768" s="22"/>
      <c r="AM5768" s="22"/>
      <c r="AN5768" s="22"/>
      <c r="AO5768" s="22"/>
    </row>
    <row r="5769" spans="2:41" x14ac:dyDescent="0.15">
      <c r="B5769" s="20"/>
      <c r="C5769" s="20"/>
      <c r="D5769" s="20"/>
      <c r="E5769" s="20"/>
      <c r="F5769" s="20"/>
      <c r="G5769" s="20"/>
      <c r="H5769" s="20"/>
      <c r="I5769" s="20"/>
      <c r="J5769" s="20"/>
      <c r="K5769" s="20"/>
      <c r="L5769" s="20"/>
      <c r="M5769" s="20"/>
      <c r="N5769" s="20"/>
      <c r="O5769" s="21"/>
      <c r="P5769" s="21"/>
      <c r="Q5769" s="28"/>
      <c r="R5769" s="28"/>
      <c r="S5769" s="21"/>
      <c r="T5769" s="20"/>
      <c r="U5769" s="21"/>
      <c r="W5769" s="46"/>
      <c r="AA5769" s="22"/>
      <c r="AB5769" s="22"/>
      <c r="AC5769" s="22"/>
      <c r="AD5769" s="22"/>
      <c r="AE5769" s="22"/>
      <c r="AF5769" s="22"/>
      <c r="AG5769" s="22"/>
      <c r="AH5769" s="20"/>
      <c r="AI5769" s="22"/>
      <c r="AJ5769" s="22"/>
      <c r="AK5769" s="22"/>
      <c r="AM5769" s="22"/>
      <c r="AN5769" s="22"/>
      <c r="AO5769" s="22"/>
    </row>
    <row r="5770" spans="2:41" x14ac:dyDescent="0.15">
      <c r="B5770" s="20"/>
      <c r="C5770" s="20"/>
      <c r="D5770" s="20"/>
      <c r="E5770" s="20"/>
      <c r="F5770" s="20"/>
      <c r="G5770" s="20"/>
      <c r="H5770" s="20"/>
      <c r="I5770" s="20"/>
      <c r="J5770" s="20"/>
      <c r="K5770" s="20"/>
      <c r="L5770" s="20"/>
      <c r="M5770" s="20"/>
      <c r="N5770" s="20"/>
      <c r="O5770" s="21"/>
      <c r="P5770" s="21"/>
      <c r="Q5770" s="28"/>
      <c r="R5770" s="28"/>
      <c r="S5770" s="21"/>
      <c r="T5770" s="20"/>
      <c r="U5770" s="21"/>
      <c r="W5770" s="46"/>
      <c r="AA5770" s="22"/>
      <c r="AB5770" s="22"/>
      <c r="AC5770" s="22"/>
      <c r="AD5770" s="22"/>
      <c r="AE5770" s="22"/>
      <c r="AF5770" s="22"/>
      <c r="AG5770" s="22"/>
      <c r="AH5770" s="20"/>
      <c r="AI5770" s="22"/>
      <c r="AJ5770" s="22"/>
      <c r="AK5770" s="22"/>
      <c r="AM5770" s="22"/>
      <c r="AN5770" s="22"/>
      <c r="AO5770" s="22"/>
    </row>
    <row r="5771" spans="2:41" x14ac:dyDescent="0.15">
      <c r="B5771" s="20"/>
      <c r="C5771" s="20"/>
      <c r="D5771" s="20"/>
      <c r="E5771" s="20"/>
      <c r="F5771" s="20"/>
      <c r="G5771" s="20"/>
      <c r="H5771" s="20"/>
      <c r="I5771" s="20"/>
      <c r="J5771" s="20"/>
      <c r="K5771" s="20"/>
      <c r="L5771" s="20"/>
      <c r="M5771" s="20"/>
      <c r="N5771" s="20"/>
      <c r="O5771" s="21"/>
      <c r="P5771" s="21"/>
      <c r="Q5771" s="28"/>
      <c r="R5771" s="28"/>
      <c r="S5771" s="21"/>
      <c r="T5771" s="20"/>
      <c r="U5771" s="21"/>
      <c r="W5771" s="46"/>
      <c r="AA5771" s="22"/>
      <c r="AB5771" s="22"/>
      <c r="AC5771" s="22"/>
      <c r="AD5771" s="22"/>
      <c r="AE5771" s="22"/>
      <c r="AF5771" s="22"/>
      <c r="AG5771" s="22"/>
      <c r="AH5771" s="20"/>
      <c r="AI5771" s="22"/>
      <c r="AJ5771" s="22"/>
      <c r="AK5771" s="22"/>
      <c r="AM5771" s="22"/>
      <c r="AN5771" s="22"/>
      <c r="AO5771" s="22"/>
    </row>
    <row r="5772" spans="2:41" x14ac:dyDescent="0.15">
      <c r="B5772" s="20"/>
      <c r="C5772" s="20"/>
      <c r="D5772" s="20"/>
      <c r="E5772" s="20"/>
      <c r="F5772" s="20"/>
      <c r="G5772" s="20"/>
      <c r="H5772" s="20"/>
      <c r="I5772" s="20"/>
      <c r="J5772" s="20"/>
      <c r="K5772" s="20"/>
      <c r="L5772" s="20"/>
      <c r="M5772" s="20"/>
      <c r="N5772" s="20"/>
      <c r="O5772" s="21"/>
      <c r="P5772" s="21"/>
      <c r="Q5772" s="28"/>
      <c r="R5772" s="28"/>
      <c r="S5772" s="21"/>
      <c r="T5772" s="20"/>
      <c r="U5772" s="21"/>
      <c r="W5772" s="46"/>
      <c r="AA5772" s="22"/>
      <c r="AB5772" s="22"/>
      <c r="AC5772" s="22"/>
      <c r="AD5772" s="22"/>
      <c r="AE5772" s="22"/>
      <c r="AF5772" s="22"/>
      <c r="AG5772" s="22"/>
      <c r="AH5772" s="20"/>
      <c r="AI5772" s="22"/>
      <c r="AJ5772" s="22"/>
      <c r="AK5772" s="22"/>
      <c r="AM5772" s="22"/>
      <c r="AN5772" s="22"/>
      <c r="AO5772" s="22"/>
    </row>
    <row r="5773" spans="2:41" x14ac:dyDescent="0.15">
      <c r="B5773" s="20"/>
      <c r="C5773" s="20"/>
      <c r="D5773" s="20"/>
      <c r="E5773" s="20"/>
      <c r="F5773" s="20"/>
      <c r="G5773" s="20"/>
      <c r="H5773" s="20"/>
      <c r="I5773" s="20"/>
      <c r="J5773" s="20"/>
      <c r="K5773" s="20"/>
      <c r="L5773" s="20"/>
      <c r="M5773" s="20"/>
      <c r="N5773" s="20"/>
      <c r="O5773" s="21"/>
      <c r="P5773" s="21"/>
      <c r="Q5773" s="28"/>
      <c r="R5773" s="28"/>
      <c r="S5773" s="21"/>
      <c r="T5773" s="20"/>
      <c r="U5773" s="21"/>
      <c r="W5773" s="46"/>
      <c r="AA5773" s="22"/>
      <c r="AB5773" s="22"/>
      <c r="AC5773" s="22"/>
      <c r="AD5773" s="22"/>
      <c r="AE5773" s="22"/>
      <c r="AF5773" s="22"/>
      <c r="AG5773" s="22"/>
      <c r="AH5773" s="20"/>
      <c r="AI5773" s="22"/>
      <c r="AJ5773" s="22"/>
      <c r="AK5773" s="22"/>
      <c r="AM5773" s="22"/>
      <c r="AN5773" s="22"/>
      <c r="AO5773" s="22"/>
    </row>
    <row r="5774" spans="2:41" x14ac:dyDescent="0.15">
      <c r="B5774" s="20"/>
      <c r="C5774" s="20"/>
      <c r="D5774" s="20"/>
      <c r="E5774" s="20"/>
      <c r="F5774" s="20"/>
      <c r="G5774" s="20"/>
      <c r="H5774" s="20"/>
      <c r="I5774" s="20"/>
      <c r="J5774" s="20"/>
      <c r="K5774" s="20"/>
      <c r="L5774" s="20"/>
      <c r="M5774" s="20"/>
      <c r="N5774" s="20"/>
      <c r="O5774" s="21"/>
      <c r="P5774" s="21"/>
      <c r="Q5774" s="28"/>
      <c r="R5774" s="28"/>
      <c r="S5774" s="21"/>
      <c r="T5774" s="20"/>
      <c r="U5774" s="21"/>
      <c r="W5774" s="46"/>
      <c r="AA5774" s="22"/>
      <c r="AB5774" s="22"/>
      <c r="AC5774" s="22"/>
      <c r="AD5774" s="22"/>
      <c r="AE5774" s="22"/>
      <c r="AF5774" s="22"/>
      <c r="AG5774" s="22"/>
      <c r="AH5774" s="20"/>
      <c r="AI5774" s="22"/>
      <c r="AJ5774" s="22"/>
      <c r="AK5774" s="22"/>
      <c r="AM5774" s="22"/>
      <c r="AN5774" s="22"/>
      <c r="AO5774" s="22"/>
    </row>
    <row r="5775" spans="2:41" x14ac:dyDescent="0.15">
      <c r="B5775" s="20"/>
      <c r="C5775" s="20"/>
      <c r="D5775" s="20"/>
      <c r="E5775" s="20"/>
      <c r="F5775" s="20"/>
      <c r="G5775" s="20"/>
      <c r="H5775" s="20"/>
      <c r="I5775" s="20"/>
      <c r="J5775" s="20"/>
      <c r="K5775" s="20"/>
      <c r="L5775" s="20"/>
      <c r="M5775" s="20"/>
      <c r="N5775" s="20"/>
      <c r="O5775" s="21"/>
      <c r="P5775" s="21"/>
      <c r="Q5775" s="28"/>
      <c r="R5775" s="28"/>
      <c r="S5775" s="21"/>
      <c r="T5775" s="20"/>
      <c r="U5775" s="21"/>
      <c r="W5775" s="46"/>
      <c r="AA5775" s="22"/>
      <c r="AB5775" s="22"/>
      <c r="AC5775" s="22"/>
      <c r="AD5775" s="22"/>
      <c r="AE5775" s="22"/>
      <c r="AF5775" s="22"/>
      <c r="AG5775" s="22"/>
      <c r="AH5775" s="20"/>
      <c r="AI5775" s="22"/>
      <c r="AJ5775" s="22"/>
      <c r="AK5775" s="22"/>
      <c r="AM5775" s="22"/>
      <c r="AN5775" s="22"/>
      <c r="AO5775" s="22"/>
    </row>
    <row r="5776" spans="2:41" x14ac:dyDescent="0.15">
      <c r="B5776" s="20"/>
      <c r="C5776" s="20"/>
      <c r="D5776" s="20"/>
      <c r="E5776" s="20"/>
      <c r="F5776" s="20"/>
      <c r="G5776" s="20"/>
      <c r="H5776" s="20"/>
      <c r="I5776" s="20"/>
      <c r="J5776" s="20"/>
      <c r="K5776" s="20"/>
      <c r="L5776" s="20"/>
      <c r="M5776" s="20"/>
      <c r="N5776" s="20"/>
      <c r="O5776" s="21"/>
      <c r="P5776" s="21"/>
      <c r="Q5776" s="28"/>
      <c r="R5776" s="28"/>
      <c r="S5776" s="21"/>
      <c r="T5776" s="20"/>
      <c r="U5776" s="21"/>
      <c r="W5776" s="46"/>
      <c r="AA5776" s="22"/>
      <c r="AB5776" s="22"/>
      <c r="AC5776" s="22"/>
      <c r="AD5776" s="22"/>
      <c r="AE5776" s="22"/>
      <c r="AF5776" s="22"/>
      <c r="AG5776" s="22"/>
      <c r="AH5776" s="20"/>
      <c r="AI5776" s="22"/>
      <c r="AJ5776" s="22"/>
      <c r="AK5776" s="22"/>
      <c r="AM5776" s="22"/>
      <c r="AN5776" s="22"/>
      <c r="AO5776" s="22"/>
    </row>
    <row r="5777" spans="2:41" x14ac:dyDescent="0.15">
      <c r="B5777" s="20"/>
      <c r="C5777" s="20"/>
      <c r="D5777" s="20"/>
      <c r="E5777" s="20"/>
      <c r="F5777" s="20"/>
      <c r="G5777" s="20"/>
      <c r="H5777" s="20"/>
      <c r="I5777" s="20"/>
      <c r="J5777" s="20"/>
      <c r="K5777" s="20"/>
      <c r="L5777" s="20"/>
      <c r="M5777" s="20"/>
      <c r="N5777" s="20"/>
      <c r="O5777" s="21"/>
      <c r="P5777" s="21"/>
      <c r="Q5777" s="28"/>
      <c r="R5777" s="28"/>
      <c r="S5777" s="21"/>
      <c r="T5777" s="20"/>
      <c r="U5777" s="21"/>
      <c r="W5777" s="46"/>
      <c r="AA5777" s="22"/>
      <c r="AB5777" s="22"/>
      <c r="AC5777" s="22"/>
      <c r="AD5777" s="22"/>
      <c r="AE5777" s="22"/>
      <c r="AF5777" s="22"/>
      <c r="AG5777" s="22"/>
      <c r="AH5777" s="20"/>
      <c r="AI5777" s="22"/>
      <c r="AJ5777" s="22"/>
      <c r="AK5777" s="22"/>
      <c r="AM5777" s="22"/>
      <c r="AN5777" s="22"/>
      <c r="AO5777" s="22"/>
    </row>
    <row r="5778" spans="2:41" x14ac:dyDescent="0.15">
      <c r="B5778" s="20"/>
      <c r="C5778" s="20"/>
      <c r="D5778" s="20"/>
      <c r="E5778" s="20"/>
      <c r="F5778" s="20"/>
      <c r="G5778" s="20"/>
      <c r="H5778" s="20"/>
      <c r="I5778" s="20"/>
      <c r="J5778" s="20"/>
      <c r="K5778" s="20"/>
      <c r="L5778" s="20"/>
      <c r="M5778" s="20"/>
      <c r="N5778" s="20"/>
      <c r="O5778" s="21"/>
      <c r="P5778" s="21"/>
      <c r="Q5778" s="28"/>
      <c r="R5778" s="28"/>
      <c r="S5778" s="21"/>
      <c r="T5778" s="20"/>
      <c r="U5778" s="21"/>
      <c r="W5778" s="46"/>
      <c r="AA5778" s="22"/>
      <c r="AB5778" s="22"/>
      <c r="AC5778" s="22"/>
      <c r="AD5778" s="22"/>
      <c r="AE5778" s="22"/>
      <c r="AF5778" s="22"/>
      <c r="AG5778" s="22"/>
      <c r="AH5778" s="20"/>
      <c r="AI5778" s="22"/>
      <c r="AJ5778" s="22"/>
      <c r="AK5778" s="22"/>
      <c r="AM5778" s="22"/>
      <c r="AN5778" s="22"/>
      <c r="AO5778" s="22"/>
    </row>
    <row r="5779" spans="2:41" x14ac:dyDescent="0.15">
      <c r="B5779" s="20"/>
      <c r="C5779" s="20"/>
      <c r="D5779" s="20"/>
      <c r="E5779" s="20"/>
      <c r="F5779" s="20"/>
      <c r="G5779" s="20"/>
      <c r="H5779" s="20"/>
      <c r="I5779" s="20"/>
      <c r="J5779" s="20"/>
      <c r="K5779" s="20"/>
      <c r="L5779" s="20"/>
      <c r="M5779" s="20"/>
      <c r="N5779" s="20"/>
      <c r="O5779" s="21"/>
      <c r="P5779" s="21"/>
      <c r="Q5779" s="28"/>
      <c r="R5779" s="28"/>
      <c r="S5779" s="21"/>
      <c r="T5779" s="20"/>
      <c r="U5779" s="21"/>
      <c r="W5779" s="46"/>
      <c r="AA5779" s="22"/>
      <c r="AB5779" s="22"/>
      <c r="AC5779" s="22"/>
      <c r="AD5779" s="22"/>
      <c r="AE5779" s="22"/>
      <c r="AF5779" s="22"/>
      <c r="AG5779" s="22"/>
      <c r="AH5779" s="20"/>
      <c r="AI5779" s="22"/>
      <c r="AJ5779" s="22"/>
      <c r="AK5779" s="22"/>
      <c r="AM5779" s="22"/>
      <c r="AN5779" s="22"/>
      <c r="AO5779" s="22"/>
    </row>
    <row r="5780" spans="2:41" x14ac:dyDescent="0.15">
      <c r="B5780" s="20"/>
      <c r="C5780" s="20"/>
      <c r="D5780" s="20"/>
      <c r="E5780" s="20"/>
      <c r="F5780" s="20"/>
      <c r="G5780" s="20"/>
      <c r="H5780" s="20"/>
      <c r="I5780" s="20"/>
      <c r="J5780" s="20"/>
      <c r="K5780" s="20"/>
      <c r="L5780" s="20"/>
      <c r="M5780" s="20"/>
      <c r="N5780" s="20"/>
      <c r="O5780" s="21"/>
      <c r="P5780" s="21"/>
      <c r="Q5780" s="28"/>
      <c r="R5780" s="28"/>
      <c r="S5780" s="21"/>
      <c r="T5780" s="20"/>
      <c r="U5780" s="21"/>
      <c r="W5780" s="46"/>
      <c r="AA5780" s="22"/>
      <c r="AB5780" s="22"/>
      <c r="AC5780" s="22"/>
      <c r="AD5780" s="22"/>
      <c r="AE5780" s="22"/>
      <c r="AF5780" s="22"/>
      <c r="AG5780" s="22"/>
      <c r="AH5780" s="20"/>
      <c r="AI5780" s="22"/>
      <c r="AJ5780" s="22"/>
      <c r="AK5780" s="22"/>
      <c r="AM5780" s="22"/>
      <c r="AN5780" s="22"/>
      <c r="AO5780" s="22"/>
    </row>
    <row r="5781" spans="2:41" x14ac:dyDescent="0.15">
      <c r="B5781" s="20"/>
      <c r="C5781" s="20"/>
      <c r="D5781" s="20"/>
      <c r="E5781" s="20"/>
      <c r="F5781" s="20"/>
      <c r="G5781" s="20"/>
      <c r="H5781" s="20"/>
      <c r="I5781" s="20"/>
      <c r="J5781" s="20"/>
      <c r="K5781" s="20"/>
      <c r="L5781" s="20"/>
      <c r="M5781" s="20"/>
      <c r="N5781" s="20"/>
      <c r="O5781" s="21"/>
      <c r="P5781" s="21"/>
      <c r="Q5781" s="28"/>
      <c r="R5781" s="28"/>
      <c r="S5781" s="21"/>
      <c r="T5781" s="20"/>
      <c r="U5781" s="21"/>
      <c r="W5781" s="46"/>
      <c r="AA5781" s="22"/>
      <c r="AB5781" s="22"/>
      <c r="AC5781" s="22"/>
      <c r="AD5781" s="22"/>
      <c r="AE5781" s="22"/>
      <c r="AF5781" s="22"/>
      <c r="AG5781" s="22"/>
      <c r="AH5781" s="20"/>
      <c r="AI5781" s="22"/>
      <c r="AJ5781" s="22"/>
      <c r="AK5781" s="22"/>
      <c r="AM5781" s="22"/>
      <c r="AN5781" s="22"/>
      <c r="AO5781" s="22"/>
    </row>
    <row r="5782" spans="2:41" x14ac:dyDescent="0.15">
      <c r="B5782" s="20"/>
      <c r="C5782" s="20"/>
      <c r="D5782" s="20"/>
      <c r="E5782" s="20"/>
      <c r="F5782" s="20"/>
      <c r="G5782" s="20"/>
      <c r="H5782" s="20"/>
      <c r="I5782" s="20"/>
      <c r="J5782" s="20"/>
      <c r="K5782" s="20"/>
      <c r="L5782" s="20"/>
      <c r="M5782" s="20"/>
      <c r="N5782" s="20"/>
      <c r="O5782" s="21"/>
      <c r="P5782" s="21"/>
      <c r="Q5782" s="28"/>
      <c r="R5782" s="28"/>
      <c r="S5782" s="21"/>
      <c r="T5782" s="20"/>
      <c r="U5782" s="21"/>
      <c r="W5782" s="46"/>
      <c r="AA5782" s="22"/>
      <c r="AB5782" s="22"/>
      <c r="AC5782" s="22"/>
      <c r="AD5782" s="22"/>
      <c r="AE5782" s="22"/>
      <c r="AF5782" s="22"/>
      <c r="AG5782" s="22"/>
      <c r="AH5782" s="20"/>
      <c r="AI5782" s="22"/>
      <c r="AJ5782" s="22"/>
      <c r="AK5782" s="22"/>
      <c r="AM5782" s="22"/>
      <c r="AN5782" s="22"/>
      <c r="AO5782" s="22"/>
    </row>
    <row r="5783" spans="2:41" x14ac:dyDescent="0.15">
      <c r="B5783" s="20"/>
      <c r="C5783" s="20"/>
      <c r="D5783" s="20"/>
      <c r="E5783" s="20"/>
      <c r="F5783" s="20"/>
      <c r="G5783" s="20"/>
      <c r="H5783" s="20"/>
      <c r="I5783" s="20"/>
      <c r="J5783" s="20"/>
      <c r="K5783" s="20"/>
      <c r="L5783" s="20"/>
      <c r="M5783" s="20"/>
      <c r="N5783" s="20"/>
      <c r="O5783" s="21"/>
      <c r="P5783" s="21"/>
      <c r="Q5783" s="28"/>
      <c r="R5783" s="28"/>
      <c r="S5783" s="21"/>
      <c r="T5783" s="20"/>
      <c r="U5783" s="21"/>
      <c r="W5783" s="46"/>
      <c r="AA5783" s="22"/>
      <c r="AB5783" s="22"/>
      <c r="AC5783" s="22"/>
      <c r="AD5783" s="22"/>
      <c r="AE5783" s="22"/>
      <c r="AF5783" s="22"/>
      <c r="AG5783" s="22"/>
      <c r="AH5783" s="20"/>
      <c r="AI5783" s="22"/>
      <c r="AJ5783" s="22"/>
      <c r="AK5783" s="22"/>
      <c r="AM5783" s="22"/>
      <c r="AN5783" s="22"/>
      <c r="AO5783" s="22"/>
    </row>
    <row r="5784" spans="2:41" x14ac:dyDescent="0.15">
      <c r="B5784" s="20"/>
      <c r="C5784" s="20"/>
      <c r="D5784" s="20"/>
      <c r="E5784" s="20"/>
      <c r="F5784" s="20"/>
      <c r="G5784" s="20"/>
      <c r="H5784" s="20"/>
      <c r="I5784" s="20"/>
      <c r="J5784" s="20"/>
      <c r="K5784" s="20"/>
      <c r="L5784" s="20"/>
      <c r="M5784" s="20"/>
      <c r="N5784" s="20"/>
      <c r="O5784" s="21"/>
      <c r="P5784" s="21"/>
      <c r="Q5784" s="28"/>
      <c r="R5784" s="28"/>
      <c r="S5784" s="21"/>
      <c r="T5784" s="20"/>
      <c r="U5784" s="21"/>
      <c r="W5784" s="46"/>
      <c r="AA5784" s="22"/>
      <c r="AB5784" s="22"/>
      <c r="AC5784" s="22"/>
      <c r="AD5784" s="22"/>
      <c r="AE5784" s="22"/>
      <c r="AF5784" s="22"/>
      <c r="AG5784" s="22"/>
      <c r="AH5784" s="20"/>
      <c r="AI5784" s="22"/>
      <c r="AJ5784" s="22"/>
      <c r="AK5784" s="22"/>
      <c r="AM5784" s="22"/>
      <c r="AN5784" s="22"/>
      <c r="AO5784" s="22"/>
    </row>
    <row r="5785" spans="2:41" x14ac:dyDescent="0.15">
      <c r="B5785" s="20"/>
      <c r="C5785" s="20"/>
      <c r="D5785" s="20"/>
      <c r="E5785" s="20"/>
      <c r="F5785" s="20"/>
      <c r="G5785" s="20"/>
      <c r="H5785" s="20"/>
      <c r="I5785" s="20"/>
      <c r="J5785" s="20"/>
      <c r="K5785" s="20"/>
      <c r="L5785" s="20"/>
      <c r="M5785" s="20"/>
      <c r="N5785" s="20"/>
      <c r="O5785" s="21"/>
      <c r="P5785" s="21"/>
      <c r="Q5785" s="28"/>
      <c r="R5785" s="28"/>
      <c r="S5785" s="21"/>
      <c r="T5785" s="20"/>
      <c r="U5785" s="21"/>
      <c r="W5785" s="46"/>
      <c r="AA5785" s="22"/>
      <c r="AB5785" s="22"/>
      <c r="AC5785" s="22"/>
      <c r="AD5785" s="22"/>
      <c r="AE5785" s="22"/>
      <c r="AF5785" s="22"/>
      <c r="AG5785" s="22"/>
      <c r="AH5785" s="20"/>
      <c r="AI5785" s="22"/>
      <c r="AJ5785" s="22"/>
      <c r="AK5785" s="22"/>
      <c r="AM5785" s="22"/>
      <c r="AN5785" s="22"/>
      <c r="AO5785" s="22"/>
    </row>
    <row r="5786" spans="2:41" x14ac:dyDescent="0.15">
      <c r="B5786" s="20"/>
      <c r="C5786" s="20"/>
      <c r="D5786" s="20"/>
      <c r="E5786" s="20"/>
      <c r="F5786" s="20"/>
      <c r="G5786" s="20"/>
      <c r="H5786" s="20"/>
      <c r="I5786" s="20"/>
      <c r="J5786" s="20"/>
      <c r="K5786" s="20"/>
      <c r="L5786" s="20"/>
      <c r="M5786" s="20"/>
      <c r="N5786" s="20"/>
      <c r="O5786" s="21"/>
      <c r="P5786" s="21"/>
      <c r="Q5786" s="28"/>
      <c r="R5786" s="28"/>
      <c r="S5786" s="21"/>
      <c r="T5786" s="20"/>
      <c r="U5786" s="21"/>
      <c r="W5786" s="46"/>
      <c r="AA5786" s="22"/>
      <c r="AB5786" s="22"/>
      <c r="AC5786" s="22"/>
      <c r="AD5786" s="22"/>
      <c r="AE5786" s="22"/>
      <c r="AF5786" s="22"/>
      <c r="AG5786" s="22"/>
      <c r="AH5786" s="20"/>
      <c r="AI5786" s="22"/>
      <c r="AJ5786" s="22"/>
      <c r="AK5786" s="22"/>
      <c r="AM5786" s="22"/>
      <c r="AN5786" s="22"/>
      <c r="AO5786" s="22"/>
    </row>
    <row r="5787" spans="2:41" x14ac:dyDescent="0.15">
      <c r="B5787" s="20"/>
      <c r="C5787" s="20"/>
      <c r="D5787" s="20"/>
      <c r="E5787" s="20"/>
      <c r="F5787" s="20"/>
      <c r="G5787" s="20"/>
      <c r="H5787" s="20"/>
      <c r="I5787" s="20"/>
      <c r="J5787" s="20"/>
      <c r="K5787" s="20"/>
      <c r="L5787" s="20"/>
      <c r="M5787" s="20"/>
      <c r="N5787" s="20"/>
      <c r="O5787" s="21"/>
      <c r="P5787" s="21"/>
      <c r="Q5787" s="28"/>
      <c r="R5787" s="28"/>
      <c r="S5787" s="21"/>
      <c r="T5787" s="20"/>
      <c r="U5787" s="21"/>
      <c r="W5787" s="46"/>
      <c r="AA5787" s="22"/>
      <c r="AB5787" s="22"/>
      <c r="AC5787" s="22"/>
      <c r="AD5787" s="22"/>
      <c r="AE5787" s="22"/>
      <c r="AF5787" s="22"/>
      <c r="AG5787" s="22"/>
      <c r="AH5787" s="20"/>
      <c r="AI5787" s="22"/>
      <c r="AJ5787" s="22"/>
      <c r="AK5787" s="22"/>
      <c r="AM5787" s="22"/>
      <c r="AN5787" s="22"/>
      <c r="AO5787" s="22"/>
    </row>
    <row r="5788" spans="2:41" x14ac:dyDescent="0.15">
      <c r="B5788" s="20"/>
      <c r="C5788" s="20"/>
      <c r="D5788" s="20"/>
      <c r="E5788" s="20"/>
      <c r="F5788" s="20"/>
      <c r="G5788" s="20"/>
      <c r="H5788" s="20"/>
      <c r="I5788" s="20"/>
      <c r="J5788" s="20"/>
      <c r="K5788" s="20"/>
      <c r="L5788" s="20"/>
      <c r="M5788" s="20"/>
      <c r="N5788" s="20"/>
      <c r="O5788" s="21"/>
      <c r="P5788" s="21"/>
      <c r="Q5788" s="28"/>
      <c r="R5788" s="28"/>
      <c r="S5788" s="21"/>
      <c r="T5788" s="20"/>
      <c r="U5788" s="21"/>
      <c r="W5788" s="46"/>
      <c r="AA5788" s="22"/>
      <c r="AB5788" s="22"/>
      <c r="AC5788" s="22"/>
      <c r="AD5788" s="22"/>
      <c r="AE5788" s="22"/>
      <c r="AF5788" s="22"/>
      <c r="AG5788" s="22"/>
      <c r="AH5788" s="20"/>
      <c r="AI5788" s="22"/>
      <c r="AJ5788" s="22"/>
      <c r="AK5788" s="22"/>
      <c r="AM5788" s="22"/>
      <c r="AN5788" s="22"/>
      <c r="AO5788" s="22"/>
    </row>
    <row r="5789" spans="2:41" x14ac:dyDescent="0.15">
      <c r="B5789" s="20"/>
      <c r="C5789" s="20"/>
      <c r="D5789" s="20"/>
      <c r="E5789" s="20"/>
      <c r="F5789" s="20"/>
      <c r="G5789" s="20"/>
      <c r="H5789" s="20"/>
      <c r="I5789" s="20"/>
      <c r="J5789" s="20"/>
      <c r="K5789" s="20"/>
      <c r="L5789" s="20"/>
      <c r="M5789" s="20"/>
      <c r="N5789" s="20"/>
      <c r="O5789" s="21"/>
      <c r="P5789" s="21"/>
      <c r="Q5789" s="28"/>
      <c r="R5789" s="28"/>
      <c r="S5789" s="21"/>
      <c r="T5789" s="20"/>
      <c r="U5789" s="21"/>
      <c r="W5789" s="46"/>
      <c r="AA5789" s="22"/>
      <c r="AB5789" s="22"/>
      <c r="AC5789" s="22"/>
      <c r="AD5789" s="22"/>
      <c r="AE5789" s="22"/>
      <c r="AF5789" s="22"/>
      <c r="AG5789" s="22"/>
      <c r="AH5789" s="20"/>
      <c r="AI5789" s="22"/>
      <c r="AJ5789" s="22"/>
      <c r="AK5789" s="22"/>
      <c r="AM5789" s="22"/>
      <c r="AN5789" s="22"/>
      <c r="AO5789" s="22"/>
    </row>
    <row r="5790" spans="2:41" x14ac:dyDescent="0.15">
      <c r="B5790" s="20"/>
      <c r="C5790" s="20"/>
      <c r="D5790" s="20"/>
      <c r="E5790" s="20"/>
      <c r="F5790" s="20"/>
      <c r="G5790" s="20"/>
      <c r="H5790" s="20"/>
      <c r="I5790" s="20"/>
      <c r="J5790" s="20"/>
      <c r="K5790" s="20"/>
      <c r="L5790" s="20"/>
      <c r="M5790" s="20"/>
      <c r="N5790" s="20"/>
      <c r="O5790" s="21"/>
      <c r="P5790" s="21"/>
      <c r="Q5790" s="28"/>
      <c r="R5790" s="28"/>
      <c r="S5790" s="21"/>
      <c r="T5790" s="20"/>
      <c r="U5790" s="21"/>
      <c r="W5790" s="46"/>
      <c r="AA5790" s="22"/>
      <c r="AB5790" s="22"/>
      <c r="AC5790" s="22"/>
      <c r="AD5790" s="22"/>
      <c r="AE5790" s="22"/>
      <c r="AF5790" s="22"/>
      <c r="AG5790" s="22"/>
      <c r="AH5790" s="20"/>
      <c r="AI5790" s="22"/>
      <c r="AJ5790" s="22"/>
      <c r="AK5790" s="22"/>
      <c r="AM5790" s="22"/>
      <c r="AN5790" s="22"/>
      <c r="AO5790" s="22"/>
    </row>
    <row r="5791" spans="2:41" x14ac:dyDescent="0.15">
      <c r="B5791" s="20"/>
      <c r="C5791" s="20"/>
      <c r="D5791" s="20"/>
      <c r="E5791" s="20"/>
      <c r="F5791" s="20"/>
      <c r="G5791" s="20"/>
      <c r="H5791" s="20"/>
      <c r="I5791" s="20"/>
      <c r="J5791" s="20"/>
      <c r="K5791" s="20"/>
      <c r="L5791" s="20"/>
      <c r="M5791" s="20"/>
      <c r="N5791" s="20"/>
      <c r="O5791" s="21"/>
      <c r="P5791" s="21"/>
      <c r="Q5791" s="28"/>
      <c r="R5791" s="28"/>
      <c r="S5791" s="21"/>
      <c r="T5791" s="20"/>
      <c r="U5791" s="21"/>
      <c r="W5791" s="46"/>
      <c r="AA5791" s="22"/>
      <c r="AB5791" s="22"/>
      <c r="AC5791" s="22"/>
      <c r="AD5791" s="22"/>
      <c r="AE5791" s="22"/>
      <c r="AF5791" s="22"/>
      <c r="AG5791" s="22"/>
      <c r="AH5791" s="20"/>
      <c r="AI5791" s="22"/>
      <c r="AJ5791" s="22"/>
      <c r="AK5791" s="22"/>
      <c r="AM5791" s="22"/>
      <c r="AN5791" s="22"/>
      <c r="AO5791" s="22"/>
    </row>
    <row r="5792" spans="2:41" x14ac:dyDescent="0.15">
      <c r="B5792" s="20"/>
      <c r="C5792" s="20"/>
      <c r="D5792" s="20"/>
      <c r="E5792" s="20"/>
      <c r="F5792" s="20"/>
      <c r="G5792" s="20"/>
      <c r="H5792" s="20"/>
      <c r="I5792" s="20"/>
      <c r="J5792" s="20"/>
      <c r="K5792" s="20"/>
      <c r="L5792" s="20"/>
      <c r="M5792" s="20"/>
      <c r="N5792" s="20"/>
      <c r="O5792" s="21"/>
      <c r="P5792" s="21"/>
      <c r="Q5792" s="28"/>
      <c r="R5792" s="28"/>
      <c r="S5792" s="21"/>
      <c r="T5792" s="20"/>
      <c r="U5792" s="21"/>
      <c r="W5792" s="46"/>
      <c r="AA5792" s="22"/>
      <c r="AB5792" s="22"/>
      <c r="AC5792" s="22"/>
      <c r="AD5792" s="22"/>
      <c r="AE5792" s="22"/>
      <c r="AF5792" s="22"/>
      <c r="AG5792" s="22"/>
      <c r="AH5792" s="20"/>
      <c r="AI5792" s="22"/>
      <c r="AJ5792" s="22"/>
      <c r="AK5792" s="22"/>
      <c r="AM5792" s="22"/>
      <c r="AN5792" s="22"/>
      <c r="AO5792" s="22"/>
    </row>
    <row r="5793" spans="2:41" x14ac:dyDescent="0.15">
      <c r="B5793" s="20"/>
      <c r="C5793" s="20"/>
      <c r="D5793" s="20"/>
      <c r="E5793" s="20"/>
      <c r="F5793" s="20"/>
      <c r="G5793" s="20"/>
      <c r="H5793" s="20"/>
      <c r="I5793" s="20"/>
      <c r="J5793" s="20"/>
      <c r="K5793" s="20"/>
      <c r="L5793" s="20"/>
      <c r="M5793" s="20"/>
      <c r="N5793" s="20"/>
      <c r="O5793" s="21"/>
      <c r="P5793" s="21"/>
      <c r="Q5793" s="28"/>
      <c r="R5793" s="28"/>
      <c r="S5793" s="21"/>
      <c r="T5793" s="20"/>
      <c r="U5793" s="21"/>
      <c r="W5793" s="46"/>
      <c r="AA5793" s="22"/>
      <c r="AB5793" s="22"/>
      <c r="AC5793" s="22"/>
      <c r="AD5793" s="22"/>
      <c r="AE5793" s="22"/>
      <c r="AF5793" s="22"/>
      <c r="AG5793" s="22"/>
      <c r="AH5793" s="20"/>
      <c r="AI5793" s="22"/>
      <c r="AJ5793" s="22"/>
      <c r="AK5793" s="22"/>
      <c r="AM5793" s="22"/>
      <c r="AN5793" s="22"/>
      <c r="AO5793" s="22"/>
    </row>
    <row r="5794" spans="2:41" x14ac:dyDescent="0.15">
      <c r="B5794" s="20"/>
      <c r="C5794" s="20"/>
      <c r="D5794" s="20"/>
      <c r="E5794" s="20"/>
      <c r="F5794" s="20"/>
      <c r="G5794" s="20"/>
      <c r="H5794" s="20"/>
      <c r="I5794" s="20"/>
      <c r="J5794" s="20"/>
      <c r="K5794" s="20"/>
      <c r="L5794" s="20"/>
      <c r="M5794" s="20"/>
      <c r="N5794" s="20"/>
      <c r="O5794" s="21"/>
      <c r="P5794" s="21"/>
      <c r="Q5794" s="28"/>
      <c r="R5794" s="28"/>
      <c r="S5794" s="21"/>
      <c r="T5794" s="20"/>
      <c r="U5794" s="21"/>
      <c r="W5794" s="46"/>
      <c r="AA5794" s="22"/>
      <c r="AB5794" s="22"/>
      <c r="AC5794" s="22"/>
      <c r="AD5794" s="22"/>
      <c r="AE5794" s="22"/>
      <c r="AF5794" s="22"/>
      <c r="AG5794" s="22"/>
      <c r="AH5794" s="20"/>
      <c r="AI5794" s="22"/>
      <c r="AJ5794" s="22"/>
      <c r="AK5794" s="22"/>
      <c r="AM5794" s="22"/>
      <c r="AN5794" s="22"/>
      <c r="AO5794" s="22"/>
    </row>
    <row r="5795" spans="2:41" x14ac:dyDescent="0.15">
      <c r="B5795" s="20"/>
      <c r="C5795" s="20"/>
      <c r="D5795" s="20"/>
      <c r="E5795" s="20"/>
      <c r="F5795" s="20"/>
      <c r="G5795" s="20"/>
      <c r="H5795" s="20"/>
      <c r="I5795" s="20"/>
      <c r="J5795" s="20"/>
      <c r="K5795" s="20"/>
      <c r="L5795" s="20"/>
      <c r="M5795" s="20"/>
      <c r="N5795" s="20"/>
      <c r="O5795" s="21"/>
      <c r="P5795" s="21"/>
      <c r="Q5795" s="28"/>
      <c r="R5795" s="28"/>
      <c r="S5795" s="21"/>
      <c r="T5795" s="20"/>
      <c r="U5795" s="21"/>
      <c r="W5795" s="46"/>
      <c r="AA5795" s="22"/>
      <c r="AB5795" s="22"/>
      <c r="AC5795" s="22"/>
      <c r="AD5795" s="22"/>
      <c r="AE5795" s="22"/>
      <c r="AF5795" s="22"/>
      <c r="AG5795" s="22"/>
      <c r="AH5795" s="20"/>
      <c r="AI5795" s="22"/>
      <c r="AJ5795" s="22"/>
      <c r="AK5795" s="22"/>
      <c r="AM5795" s="22"/>
      <c r="AN5795" s="22"/>
      <c r="AO5795" s="22"/>
    </row>
    <row r="5796" spans="2:41" x14ac:dyDescent="0.15">
      <c r="B5796" s="20"/>
      <c r="C5796" s="20"/>
      <c r="D5796" s="20"/>
      <c r="E5796" s="20"/>
      <c r="F5796" s="20"/>
      <c r="G5796" s="20"/>
      <c r="H5796" s="20"/>
      <c r="I5796" s="20"/>
      <c r="J5796" s="20"/>
      <c r="K5796" s="20"/>
      <c r="L5796" s="20"/>
      <c r="M5796" s="20"/>
      <c r="N5796" s="20"/>
      <c r="O5796" s="21"/>
      <c r="P5796" s="21"/>
      <c r="Q5796" s="28"/>
      <c r="R5796" s="28"/>
      <c r="S5796" s="21"/>
      <c r="T5796" s="20"/>
      <c r="U5796" s="21"/>
      <c r="W5796" s="46"/>
      <c r="AA5796" s="22"/>
      <c r="AB5796" s="22"/>
      <c r="AC5796" s="22"/>
      <c r="AD5796" s="22"/>
      <c r="AE5796" s="22"/>
      <c r="AF5796" s="22"/>
      <c r="AG5796" s="22"/>
      <c r="AH5796" s="20"/>
      <c r="AI5796" s="22"/>
      <c r="AJ5796" s="22"/>
      <c r="AK5796" s="22"/>
      <c r="AM5796" s="22"/>
      <c r="AN5796" s="22"/>
      <c r="AO5796" s="22"/>
    </row>
    <row r="5797" spans="2:41" x14ac:dyDescent="0.15">
      <c r="B5797" s="20"/>
      <c r="C5797" s="20"/>
      <c r="D5797" s="20"/>
      <c r="E5797" s="20"/>
      <c r="F5797" s="20"/>
      <c r="G5797" s="20"/>
      <c r="H5797" s="20"/>
      <c r="I5797" s="20"/>
      <c r="J5797" s="20"/>
      <c r="K5797" s="20"/>
      <c r="L5797" s="20"/>
      <c r="M5797" s="20"/>
      <c r="N5797" s="20"/>
      <c r="O5797" s="21"/>
      <c r="P5797" s="21"/>
      <c r="Q5797" s="28"/>
      <c r="R5797" s="28"/>
      <c r="S5797" s="21"/>
      <c r="T5797" s="20"/>
      <c r="U5797" s="21"/>
      <c r="W5797" s="46"/>
      <c r="AA5797" s="22"/>
      <c r="AB5797" s="22"/>
      <c r="AC5797" s="22"/>
      <c r="AD5797" s="22"/>
      <c r="AE5797" s="22"/>
      <c r="AF5797" s="22"/>
      <c r="AG5797" s="22"/>
      <c r="AH5797" s="20"/>
      <c r="AI5797" s="22"/>
      <c r="AJ5797" s="22"/>
      <c r="AK5797" s="22"/>
      <c r="AM5797" s="22"/>
      <c r="AN5797" s="22"/>
      <c r="AO5797" s="22"/>
    </row>
    <row r="5798" spans="2:41" x14ac:dyDescent="0.15">
      <c r="B5798" s="20"/>
      <c r="C5798" s="20"/>
      <c r="D5798" s="20"/>
      <c r="E5798" s="20"/>
      <c r="F5798" s="20"/>
      <c r="G5798" s="20"/>
      <c r="H5798" s="20"/>
      <c r="I5798" s="20"/>
      <c r="J5798" s="20"/>
      <c r="K5798" s="20"/>
      <c r="L5798" s="20"/>
      <c r="M5798" s="20"/>
      <c r="N5798" s="20"/>
      <c r="O5798" s="21"/>
      <c r="P5798" s="21"/>
      <c r="Q5798" s="28"/>
      <c r="R5798" s="28"/>
      <c r="S5798" s="21"/>
      <c r="T5798" s="20"/>
      <c r="U5798" s="21"/>
      <c r="W5798" s="46"/>
      <c r="AA5798" s="22"/>
      <c r="AB5798" s="22"/>
      <c r="AC5798" s="22"/>
      <c r="AD5798" s="22"/>
      <c r="AE5798" s="22"/>
      <c r="AF5798" s="22"/>
      <c r="AG5798" s="22"/>
      <c r="AH5798" s="20"/>
      <c r="AI5798" s="22"/>
      <c r="AJ5798" s="22"/>
      <c r="AK5798" s="22"/>
      <c r="AM5798" s="22"/>
      <c r="AN5798" s="22"/>
      <c r="AO5798" s="22"/>
    </row>
    <row r="5799" spans="2:41" x14ac:dyDescent="0.15">
      <c r="B5799" s="20"/>
      <c r="C5799" s="20"/>
      <c r="D5799" s="20"/>
      <c r="E5799" s="20"/>
      <c r="F5799" s="20"/>
      <c r="G5799" s="20"/>
      <c r="H5799" s="20"/>
      <c r="I5799" s="20"/>
      <c r="J5799" s="20"/>
      <c r="K5799" s="20"/>
      <c r="L5799" s="20"/>
      <c r="M5799" s="20"/>
      <c r="N5799" s="20"/>
      <c r="O5799" s="21"/>
      <c r="P5799" s="21"/>
      <c r="Q5799" s="28"/>
      <c r="R5799" s="28"/>
      <c r="S5799" s="21"/>
      <c r="T5799" s="20"/>
      <c r="U5799" s="21"/>
      <c r="W5799" s="46"/>
      <c r="AA5799" s="22"/>
      <c r="AB5799" s="22"/>
      <c r="AC5799" s="22"/>
      <c r="AD5799" s="22"/>
      <c r="AE5799" s="22"/>
      <c r="AF5799" s="22"/>
      <c r="AG5799" s="22"/>
      <c r="AH5799" s="20"/>
      <c r="AI5799" s="22"/>
      <c r="AJ5799" s="22"/>
      <c r="AK5799" s="22"/>
      <c r="AM5799" s="22"/>
      <c r="AN5799" s="22"/>
      <c r="AO5799" s="22"/>
    </row>
    <row r="5800" spans="2:41" x14ac:dyDescent="0.15">
      <c r="B5800" s="20"/>
      <c r="C5800" s="20"/>
      <c r="D5800" s="20"/>
      <c r="E5800" s="20"/>
      <c r="F5800" s="20"/>
      <c r="G5800" s="20"/>
      <c r="H5800" s="20"/>
      <c r="I5800" s="20"/>
      <c r="J5800" s="20"/>
      <c r="K5800" s="20"/>
      <c r="L5800" s="20"/>
      <c r="M5800" s="20"/>
      <c r="N5800" s="20"/>
      <c r="O5800" s="21"/>
      <c r="P5800" s="21"/>
      <c r="Q5800" s="28"/>
      <c r="R5800" s="28"/>
      <c r="S5800" s="21"/>
      <c r="T5800" s="20"/>
      <c r="U5800" s="21"/>
      <c r="W5800" s="46"/>
      <c r="AA5800" s="22"/>
      <c r="AB5800" s="22"/>
      <c r="AC5800" s="22"/>
      <c r="AD5800" s="22"/>
      <c r="AE5800" s="22"/>
      <c r="AF5800" s="22"/>
      <c r="AG5800" s="22"/>
      <c r="AH5800" s="20"/>
      <c r="AI5800" s="22"/>
      <c r="AJ5800" s="22"/>
      <c r="AK5800" s="22"/>
      <c r="AM5800" s="22"/>
      <c r="AN5800" s="22"/>
      <c r="AO5800" s="22"/>
    </row>
    <row r="5801" spans="2:41" x14ac:dyDescent="0.15">
      <c r="B5801" s="20"/>
      <c r="C5801" s="20"/>
      <c r="D5801" s="20"/>
      <c r="E5801" s="20"/>
      <c r="F5801" s="20"/>
      <c r="G5801" s="20"/>
      <c r="H5801" s="20"/>
      <c r="I5801" s="20"/>
      <c r="J5801" s="20"/>
      <c r="K5801" s="20"/>
      <c r="L5801" s="20"/>
      <c r="M5801" s="20"/>
      <c r="N5801" s="20"/>
      <c r="O5801" s="21"/>
      <c r="P5801" s="21"/>
      <c r="Q5801" s="28"/>
      <c r="R5801" s="28"/>
      <c r="S5801" s="21"/>
      <c r="T5801" s="20"/>
      <c r="U5801" s="21"/>
      <c r="W5801" s="46"/>
      <c r="AA5801" s="22"/>
      <c r="AB5801" s="22"/>
      <c r="AC5801" s="22"/>
      <c r="AD5801" s="22"/>
      <c r="AE5801" s="22"/>
      <c r="AF5801" s="22"/>
      <c r="AG5801" s="22"/>
      <c r="AH5801" s="20"/>
      <c r="AI5801" s="22"/>
      <c r="AJ5801" s="22"/>
      <c r="AK5801" s="22"/>
      <c r="AM5801" s="22"/>
      <c r="AN5801" s="22"/>
      <c r="AO5801" s="22"/>
    </row>
    <row r="5802" spans="2:41" x14ac:dyDescent="0.15">
      <c r="B5802" s="20"/>
      <c r="C5802" s="20"/>
      <c r="D5802" s="20"/>
      <c r="E5802" s="20"/>
      <c r="F5802" s="20"/>
      <c r="G5802" s="20"/>
      <c r="H5802" s="20"/>
      <c r="I5802" s="20"/>
      <c r="J5802" s="20"/>
      <c r="K5802" s="20"/>
      <c r="L5802" s="20"/>
      <c r="M5802" s="20"/>
      <c r="N5802" s="20"/>
      <c r="O5802" s="21"/>
      <c r="P5802" s="21"/>
      <c r="Q5802" s="28"/>
      <c r="R5802" s="28"/>
      <c r="S5802" s="21"/>
      <c r="T5802" s="20"/>
      <c r="U5802" s="21"/>
      <c r="W5802" s="46"/>
      <c r="AA5802" s="22"/>
      <c r="AB5802" s="22"/>
      <c r="AC5802" s="22"/>
      <c r="AD5802" s="22"/>
      <c r="AE5802" s="22"/>
      <c r="AF5802" s="22"/>
      <c r="AG5802" s="22"/>
      <c r="AH5802" s="20"/>
      <c r="AI5802" s="22"/>
      <c r="AJ5802" s="22"/>
      <c r="AK5802" s="22"/>
      <c r="AM5802" s="22"/>
      <c r="AN5802" s="22"/>
      <c r="AO5802" s="22"/>
    </row>
    <row r="5803" spans="2:41" x14ac:dyDescent="0.15">
      <c r="B5803" s="20"/>
      <c r="C5803" s="20"/>
      <c r="D5803" s="20"/>
      <c r="E5803" s="20"/>
      <c r="F5803" s="20"/>
      <c r="G5803" s="20"/>
      <c r="H5803" s="20"/>
      <c r="I5803" s="20"/>
      <c r="J5803" s="20"/>
      <c r="K5803" s="20"/>
      <c r="L5803" s="20"/>
      <c r="M5803" s="20"/>
      <c r="N5803" s="20"/>
      <c r="O5803" s="21"/>
      <c r="P5803" s="21"/>
      <c r="Q5803" s="28"/>
      <c r="R5803" s="28"/>
      <c r="S5803" s="21"/>
      <c r="T5803" s="20"/>
      <c r="U5803" s="21"/>
      <c r="W5803" s="46"/>
      <c r="AA5803" s="22"/>
      <c r="AB5803" s="22"/>
      <c r="AC5803" s="22"/>
      <c r="AD5803" s="22"/>
      <c r="AE5803" s="22"/>
      <c r="AF5803" s="22"/>
      <c r="AG5803" s="22"/>
      <c r="AH5803" s="20"/>
      <c r="AI5803" s="22"/>
      <c r="AJ5803" s="22"/>
      <c r="AK5803" s="22"/>
      <c r="AM5803" s="22"/>
      <c r="AN5803" s="22"/>
      <c r="AO5803" s="22"/>
    </row>
    <row r="5804" spans="2:41" x14ac:dyDescent="0.15">
      <c r="B5804" s="20"/>
      <c r="C5804" s="20"/>
      <c r="D5804" s="20"/>
      <c r="E5804" s="20"/>
      <c r="F5804" s="20"/>
      <c r="G5804" s="20"/>
      <c r="H5804" s="20"/>
      <c r="I5804" s="20"/>
      <c r="J5804" s="20"/>
      <c r="K5804" s="20"/>
      <c r="L5804" s="20"/>
      <c r="M5804" s="20"/>
      <c r="N5804" s="20"/>
      <c r="O5804" s="21"/>
      <c r="P5804" s="21"/>
      <c r="Q5804" s="28"/>
      <c r="R5804" s="28"/>
      <c r="S5804" s="21"/>
      <c r="T5804" s="20"/>
      <c r="U5804" s="21"/>
      <c r="W5804" s="46"/>
      <c r="AA5804" s="22"/>
      <c r="AB5804" s="22"/>
      <c r="AC5804" s="22"/>
      <c r="AD5804" s="22"/>
      <c r="AE5804" s="22"/>
      <c r="AF5804" s="22"/>
      <c r="AG5804" s="22"/>
      <c r="AH5804" s="20"/>
      <c r="AI5804" s="22"/>
      <c r="AJ5804" s="22"/>
      <c r="AK5804" s="22"/>
      <c r="AM5804" s="22"/>
      <c r="AN5804" s="22"/>
      <c r="AO5804" s="22"/>
    </row>
    <row r="5805" spans="2:41" x14ac:dyDescent="0.15">
      <c r="B5805" s="20"/>
      <c r="C5805" s="20"/>
      <c r="D5805" s="20"/>
      <c r="E5805" s="20"/>
      <c r="F5805" s="20"/>
      <c r="G5805" s="20"/>
      <c r="H5805" s="20"/>
      <c r="I5805" s="20"/>
      <c r="J5805" s="20"/>
      <c r="K5805" s="20"/>
      <c r="L5805" s="20"/>
      <c r="M5805" s="20"/>
      <c r="N5805" s="20"/>
      <c r="O5805" s="21"/>
      <c r="P5805" s="21"/>
      <c r="Q5805" s="28"/>
      <c r="R5805" s="28"/>
      <c r="S5805" s="21"/>
      <c r="T5805" s="20"/>
      <c r="U5805" s="21"/>
      <c r="W5805" s="46"/>
      <c r="AA5805" s="22"/>
      <c r="AB5805" s="22"/>
      <c r="AC5805" s="22"/>
      <c r="AD5805" s="22"/>
      <c r="AE5805" s="22"/>
      <c r="AF5805" s="22"/>
      <c r="AG5805" s="22"/>
      <c r="AH5805" s="20"/>
      <c r="AI5805" s="22"/>
      <c r="AJ5805" s="22"/>
      <c r="AK5805" s="22"/>
      <c r="AM5805" s="22"/>
      <c r="AN5805" s="22"/>
      <c r="AO5805" s="22"/>
    </row>
    <row r="5806" spans="2:41" x14ac:dyDescent="0.15">
      <c r="B5806" s="20"/>
      <c r="C5806" s="20"/>
      <c r="D5806" s="20"/>
      <c r="E5806" s="20"/>
      <c r="F5806" s="20"/>
      <c r="G5806" s="20"/>
      <c r="H5806" s="20"/>
      <c r="I5806" s="20"/>
      <c r="J5806" s="20"/>
      <c r="K5806" s="20"/>
      <c r="L5806" s="20"/>
      <c r="M5806" s="20"/>
      <c r="N5806" s="20"/>
      <c r="O5806" s="21"/>
      <c r="P5806" s="21"/>
      <c r="Q5806" s="28"/>
      <c r="R5806" s="28"/>
      <c r="S5806" s="21"/>
      <c r="T5806" s="20"/>
      <c r="U5806" s="21"/>
      <c r="W5806" s="46"/>
      <c r="AA5806" s="22"/>
      <c r="AB5806" s="22"/>
      <c r="AC5806" s="22"/>
      <c r="AD5806" s="22"/>
      <c r="AE5806" s="22"/>
      <c r="AF5806" s="22"/>
      <c r="AG5806" s="22"/>
      <c r="AH5806" s="20"/>
      <c r="AI5806" s="22"/>
      <c r="AJ5806" s="22"/>
      <c r="AK5806" s="22"/>
      <c r="AM5806" s="22"/>
      <c r="AN5806" s="22"/>
      <c r="AO5806" s="22"/>
    </row>
    <row r="5807" spans="2:41" x14ac:dyDescent="0.15">
      <c r="B5807" s="20"/>
      <c r="C5807" s="20"/>
      <c r="D5807" s="20"/>
      <c r="E5807" s="20"/>
      <c r="F5807" s="20"/>
      <c r="G5807" s="20"/>
      <c r="H5807" s="20"/>
      <c r="I5807" s="20"/>
      <c r="J5807" s="20"/>
      <c r="K5807" s="20"/>
      <c r="L5807" s="20"/>
      <c r="M5807" s="20"/>
      <c r="N5807" s="20"/>
      <c r="O5807" s="21"/>
      <c r="P5807" s="21"/>
      <c r="Q5807" s="28"/>
      <c r="R5807" s="28"/>
      <c r="S5807" s="21"/>
      <c r="T5807" s="20"/>
      <c r="U5807" s="21"/>
      <c r="W5807" s="46"/>
      <c r="AA5807" s="22"/>
      <c r="AB5807" s="22"/>
      <c r="AC5807" s="22"/>
      <c r="AD5807" s="22"/>
      <c r="AE5807" s="22"/>
      <c r="AF5807" s="22"/>
      <c r="AG5807" s="22"/>
      <c r="AH5807" s="20"/>
      <c r="AI5807" s="22"/>
      <c r="AJ5807" s="22"/>
      <c r="AK5807" s="22"/>
      <c r="AM5807" s="22"/>
      <c r="AN5807" s="22"/>
      <c r="AO5807" s="22"/>
    </row>
    <row r="5808" spans="2:41" x14ac:dyDescent="0.15">
      <c r="B5808" s="20"/>
      <c r="C5808" s="20"/>
      <c r="D5808" s="20"/>
      <c r="E5808" s="20"/>
      <c r="F5808" s="20"/>
      <c r="G5808" s="20"/>
      <c r="H5808" s="20"/>
      <c r="I5808" s="20"/>
      <c r="J5808" s="20"/>
      <c r="K5808" s="20"/>
      <c r="L5808" s="20"/>
      <c r="M5808" s="20"/>
      <c r="N5808" s="20"/>
      <c r="O5808" s="21"/>
      <c r="P5808" s="21"/>
      <c r="Q5808" s="28"/>
      <c r="R5808" s="28"/>
      <c r="S5808" s="21"/>
      <c r="T5808" s="20"/>
      <c r="U5808" s="21"/>
      <c r="W5808" s="46"/>
      <c r="AA5808" s="22"/>
      <c r="AB5808" s="22"/>
      <c r="AC5808" s="22"/>
      <c r="AD5808" s="22"/>
      <c r="AE5808" s="22"/>
      <c r="AF5808" s="22"/>
      <c r="AG5808" s="22"/>
      <c r="AH5808" s="20"/>
      <c r="AI5808" s="22"/>
      <c r="AJ5808" s="22"/>
      <c r="AK5808" s="22"/>
      <c r="AM5808" s="22"/>
      <c r="AN5808" s="22"/>
      <c r="AO5808" s="22"/>
    </row>
    <row r="5809" spans="2:41" x14ac:dyDescent="0.15">
      <c r="B5809" s="20"/>
      <c r="C5809" s="20"/>
      <c r="D5809" s="20"/>
      <c r="E5809" s="20"/>
      <c r="F5809" s="20"/>
      <c r="G5809" s="20"/>
      <c r="H5809" s="20"/>
      <c r="I5809" s="20"/>
      <c r="J5809" s="20"/>
      <c r="K5809" s="20"/>
      <c r="L5809" s="20"/>
      <c r="M5809" s="20"/>
      <c r="N5809" s="20"/>
      <c r="O5809" s="21"/>
      <c r="P5809" s="21"/>
      <c r="Q5809" s="28"/>
      <c r="R5809" s="28"/>
      <c r="S5809" s="21"/>
      <c r="T5809" s="20"/>
      <c r="U5809" s="21"/>
      <c r="W5809" s="46"/>
      <c r="AA5809" s="22"/>
      <c r="AB5809" s="22"/>
      <c r="AC5809" s="22"/>
      <c r="AD5809" s="22"/>
      <c r="AE5809" s="22"/>
      <c r="AF5809" s="22"/>
      <c r="AG5809" s="22"/>
      <c r="AH5809" s="20"/>
      <c r="AI5809" s="22"/>
      <c r="AJ5809" s="22"/>
      <c r="AK5809" s="22"/>
      <c r="AM5809" s="22"/>
      <c r="AN5809" s="22"/>
      <c r="AO5809" s="22"/>
    </row>
    <row r="5810" spans="2:41" x14ac:dyDescent="0.15">
      <c r="B5810" s="20"/>
      <c r="C5810" s="20"/>
      <c r="D5810" s="20"/>
      <c r="E5810" s="20"/>
      <c r="F5810" s="20"/>
      <c r="G5810" s="20"/>
      <c r="H5810" s="20"/>
      <c r="I5810" s="20"/>
      <c r="J5810" s="20"/>
      <c r="K5810" s="20"/>
      <c r="L5810" s="20"/>
      <c r="M5810" s="20"/>
      <c r="N5810" s="20"/>
      <c r="O5810" s="21"/>
      <c r="P5810" s="21"/>
      <c r="Q5810" s="28"/>
      <c r="R5810" s="28"/>
      <c r="S5810" s="21"/>
      <c r="T5810" s="20"/>
      <c r="U5810" s="21"/>
      <c r="W5810" s="46"/>
      <c r="AA5810" s="22"/>
      <c r="AB5810" s="22"/>
      <c r="AC5810" s="22"/>
      <c r="AD5810" s="22"/>
      <c r="AE5810" s="22"/>
      <c r="AF5810" s="22"/>
      <c r="AG5810" s="22"/>
      <c r="AH5810" s="20"/>
      <c r="AI5810" s="22"/>
      <c r="AJ5810" s="22"/>
      <c r="AK5810" s="22"/>
      <c r="AM5810" s="22"/>
      <c r="AN5810" s="22"/>
      <c r="AO5810" s="22"/>
    </row>
    <row r="5811" spans="2:41" x14ac:dyDescent="0.15">
      <c r="B5811" s="20"/>
      <c r="C5811" s="20"/>
      <c r="D5811" s="20"/>
      <c r="E5811" s="20"/>
      <c r="F5811" s="20"/>
      <c r="G5811" s="20"/>
      <c r="H5811" s="20"/>
      <c r="I5811" s="20"/>
      <c r="J5811" s="20"/>
      <c r="K5811" s="20"/>
      <c r="L5811" s="20"/>
      <c r="M5811" s="20"/>
      <c r="N5811" s="20"/>
      <c r="O5811" s="21"/>
      <c r="P5811" s="21"/>
      <c r="Q5811" s="28"/>
      <c r="R5811" s="28"/>
      <c r="S5811" s="21"/>
      <c r="T5811" s="20"/>
      <c r="U5811" s="21"/>
      <c r="W5811" s="46"/>
      <c r="AA5811" s="22"/>
      <c r="AB5811" s="22"/>
      <c r="AC5811" s="22"/>
      <c r="AD5811" s="22"/>
      <c r="AE5811" s="22"/>
      <c r="AF5811" s="22"/>
      <c r="AG5811" s="22"/>
      <c r="AH5811" s="20"/>
      <c r="AI5811" s="22"/>
      <c r="AJ5811" s="22"/>
      <c r="AK5811" s="22"/>
      <c r="AM5811" s="22"/>
      <c r="AN5811" s="22"/>
      <c r="AO5811" s="22"/>
    </row>
    <row r="5812" spans="2:41" x14ac:dyDescent="0.15">
      <c r="B5812" s="20"/>
      <c r="C5812" s="20"/>
      <c r="D5812" s="20"/>
      <c r="E5812" s="20"/>
      <c r="F5812" s="20"/>
      <c r="G5812" s="20"/>
      <c r="H5812" s="20"/>
      <c r="I5812" s="20"/>
      <c r="J5812" s="20"/>
      <c r="K5812" s="20"/>
      <c r="L5812" s="20"/>
      <c r="M5812" s="20"/>
      <c r="N5812" s="20"/>
      <c r="O5812" s="21"/>
      <c r="P5812" s="21"/>
      <c r="Q5812" s="28"/>
      <c r="R5812" s="28"/>
      <c r="S5812" s="21"/>
      <c r="T5812" s="20"/>
      <c r="U5812" s="21"/>
      <c r="W5812" s="46"/>
      <c r="AA5812" s="22"/>
      <c r="AB5812" s="22"/>
      <c r="AC5812" s="22"/>
      <c r="AD5812" s="22"/>
      <c r="AE5812" s="22"/>
      <c r="AF5812" s="22"/>
      <c r="AG5812" s="22"/>
      <c r="AH5812" s="20"/>
      <c r="AI5812" s="22"/>
      <c r="AJ5812" s="22"/>
      <c r="AK5812" s="22"/>
      <c r="AM5812" s="22"/>
      <c r="AN5812" s="22"/>
      <c r="AO5812" s="22"/>
    </row>
    <row r="5813" spans="2:41" x14ac:dyDescent="0.15">
      <c r="B5813" s="20"/>
      <c r="C5813" s="20"/>
      <c r="D5813" s="20"/>
      <c r="E5813" s="20"/>
      <c r="F5813" s="20"/>
      <c r="G5813" s="20"/>
      <c r="H5813" s="20"/>
      <c r="I5813" s="20"/>
      <c r="J5813" s="20"/>
      <c r="K5813" s="20"/>
      <c r="L5813" s="20"/>
      <c r="M5813" s="20"/>
      <c r="N5813" s="20"/>
      <c r="O5813" s="21"/>
      <c r="P5813" s="21"/>
      <c r="Q5813" s="28"/>
      <c r="R5813" s="28"/>
      <c r="S5813" s="21"/>
      <c r="T5813" s="20"/>
      <c r="U5813" s="21"/>
      <c r="W5813" s="46"/>
      <c r="AA5813" s="22"/>
      <c r="AB5813" s="22"/>
      <c r="AC5813" s="22"/>
      <c r="AD5813" s="22"/>
      <c r="AE5813" s="22"/>
      <c r="AF5813" s="22"/>
      <c r="AG5813" s="22"/>
      <c r="AH5813" s="20"/>
      <c r="AI5813" s="22"/>
      <c r="AJ5813" s="22"/>
      <c r="AK5813" s="22"/>
      <c r="AM5813" s="22"/>
      <c r="AN5813" s="22"/>
      <c r="AO5813" s="22"/>
    </row>
    <row r="5814" spans="2:41" x14ac:dyDescent="0.15">
      <c r="B5814" s="20"/>
      <c r="C5814" s="20"/>
      <c r="D5814" s="20"/>
      <c r="E5814" s="20"/>
      <c r="F5814" s="20"/>
      <c r="G5814" s="20"/>
      <c r="H5814" s="20"/>
      <c r="I5814" s="20"/>
      <c r="J5814" s="20"/>
      <c r="K5814" s="20"/>
      <c r="L5814" s="20"/>
      <c r="M5814" s="20"/>
      <c r="N5814" s="20"/>
      <c r="O5814" s="21"/>
      <c r="P5814" s="21"/>
      <c r="Q5814" s="28"/>
      <c r="R5814" s="28"/>
      <c r="S5814" s="21"/>
      <c r="T5814" s="20"/>
      <c r="U5814" s="21"/>
      <c r="W5814" s="46"/>
      <c r="AA5814" s="22"/>
      <c r="AB5814" s="22"/>
      <c r="AC5814" s="22"/>
      <c r="AD5814" s="22"/>
      <c r="AE5814" s="22"/>
      <c r="AF5814" s="22"/>
      <c r="AG5814" s="22"/>
      <c r="AH5814" s="20"/>
      <c r="AI5814" s="22"/>
      <c r="AJ5814" s="22"/>
      <c r="AK5814" s="22"/>
      <c r="AM5814" s="22"/>
      <c r="AN5814" s="22"/>
      <c r="AO5814" s="22"/>
    </row>
    <row r="5815" spans="2:41" x14ac:dyDescent="0.15">
      <c r="B5815" s="20"/>
      <c r="C5815" s="20"/>
      <c r="D5815" s="20"/>
      <c r="E5815" s="20"/>
      <c r="F5815" s="20"/>
      <c r="G5815" s="20"/>
      <c r="H5815" s="20"/>
      <c r="I5815" s="20"/>
      <c r="J5815" s="20"/>
      <c r="K5815" s="20"/>
      <c r="L5815" s="20"/>
      <c r="M5815" s="20"/>
      <c r="N5815" s="20"/>
      <c r="O5815" s="21"/>
      <c r="P5815" s="21"/>
      <c r="Q5815" s="28"/>
      <c r="R5815" s="28"/>
      <c r="S5815" s="21"/>
      <c r="T5815" s="20"/>
      <c r="U5815" s="21"/>
      <c r="W5815" s="46"/>
      <c r="AA5815" s="22"/>
      <c r="AB5815" s="22"/>
      <c r="AC5815" s="22"/>
      <c r="AD5815" s="22"/>
      <c r="AE5815" s="22"/>
      <c r="AF5815" s="22"/>
      <c r="AG5815" s="22"/>
      <c r="AH5815" s="20"/>
      <c r="AI5815" s="22"/>
      <c r="AJ5815" s="22"/>
      <c r="AK5815" s="22"/>
      <c r="AM5815" s="22"/>
      <c r="AN5815" s="22"/>
      <c r="AO5815" s="22"/>
    </row>
    <row r="5816" spans="2:41" x14ac:dyDescent="0.15">
      <c r="B5816" s="20"/>
      <c r="C5816" s="20"/>
      <c r="D5816" s="20"/>
      <c r="E5816" s="20"/>
      <c r="F5816" s="20"/>
      <c r="G5816" s="20"/>
      <c r="H5816" s="20"/>
      <c r="I5816" s="20"/>
      <c r="J5816" s="20"/>
      <c r="K5816" s="20"/>
      <c r="L5816" s="20"/>
      <c r="M5816" s="20"/>
      <c r="N5816" s="20"/>
      <c r="O5816" s="21"/>
      <c r="P5816" s="21"/>
      <c r="Q5816" s="28"/>
      <c r="R5816" s="28"/>
      <c r="S5816" s="21"/>
      <c r="T5816" s="20"/>
      <c r="U5816" s="21"/>
      <c r="W5816" s="46"/>
      <c r="AA5816" s="22"/>
      <c r="AB5816" s="22"/>
      <c r="AC5816" s="22"/>
      <c r="AD5816" s="22"/>
      <c r="AE5816" s="22"/>
      <c r="AF5816" s="22"/>
      <c r="AG5816" s="22"/>
      <c r="AH5816" s="20"/>
      <c r="AI5816" s="22"/>
      <c r="AJ5816" s="22"/>
      <c r="AK5816" s="22"/>
      <c r="AM5816" s="22"/>
      <c r="AN5816" s="22"/>
      <c r="AO5816" s="22"/>
    </row>
    <row r="5817" spans="2:41" x14ac:dyDescent="0.15">
      <c r="B5817" s="20"/>
      <c r="C5817" s="20"/>
      <c r="D5817" s="20"/>
      <c r="E5817" s="20"/>
      <c r="F5817" s="20"/>
      <c r="G5817" s="20"/>
      <c r="H5817" s="20"/>
      <c r="I5817" s="20"/>
      <c r="J5817" s="20"/>
      <c r="K5817" s="20"/>
      <c r="L5817" s="20"/>
      <c r="M5817" s="20"/>
      <c r="N5817" s="20"/>
      <c r="O5817" s="21"/>
      <c r="P5817" s="21"/>
      <c r="Q5817" s="28"/>
      <c r="R5817" s="28"/>
      <c r="S5817" s="21"/>
      <c r="T5817" s="20"/>
      <c r="U5817" s="21"/>
      <c r="W5817" s="46"/>
      <c r="AA5817" s="22"/>
      <c r="AB5817" s="22"/>
      <c r="AC5817" s="22"/>
      <c r="AD5817" s="22"/>
      <c r="AE5817" s="22"/>
      <c r="AF5817" s="22"/>
      <c r="AG5817" s="22"/>
      <c r="AH5817" s="20"/>
      <c r="AI5817" s="22"/>
      <c r="AJ5817" s="22"/>
      <c r="AK5817" s="22"/>
      <c r="AM5817" s="22"/>
      <c r="AN5817" s="22"/>
      <c r="AO5817" s="22"/>
    </row>
    <row r="5818" spans="2:41" x14ac:dyDescent="0.15">
      <c r="B5818" s="20"/>
      <c r="C5818" s="20"/>
      <c r="D5818" s="20"/>
      <c r="E5818" s="20"/>
      <c r="F5818" s="20"/>
      <c r="G5818" s="20"/>
      <c r="H5818" s="20"/>
      <c r="I5818" s="20"/>
      <c r="J5818" s="20"/>
      <c r="K5818" s="20"/>
      <c r="L5818" s="20"/>
      <c r="M5818" s="20"/>
      <c r="N5818" s="20"/>
      <c r="O5818" s="21"/>
      <c r="P5818" s="21"/>
      <c r="Q5818" s="28"/>
      <c r="R5818" s="28"/>
      <c r="S5818" s="21"/>
      <c r="T5818" s="20"/>
      <c r="U5818" s="21"/>
      <c r="W5818" s="46"/>
      <c r="AA5818" s="22"/>
      <c r="AB5818" s="22"/>
      <c r="AC5818" s="22"/>
      <c r="AD5818" s="22"/>
      <c r="AE5818" s="22"/>
      <c r="AF5818" s="22"/>
      <c r="AG5818" s="22"/>
      <c r="AH5818" s="20"/>
      <c r="AI5818" s="22"/>
      <c r="AJ5818" s="22"/>
      <c r="AK5818" s="22"/>
      <c r="AM5818" s="22"/>
      <c r="AN5818" s="22"/>
      <c r="AO5818" s="22"/>
    </row>
    <row r="5819" spans="2:41" x14ac:dyDescent="0.15">
      <c r="B5819" s="20"/>
      <c r="C5819" s="20"/>
      <c r="D5819" s="20"/>
      <c r="E5819" s="20"/>
      <c r="F5819" s="20"/>
      <c r="G5819" s="20"/>
      <c r="H5819" s="20"/>
      <c r="I5819" s="20"/>
      <c r="J5819" s="20"/>
      <c r="K5819" s="20"/>
      <c r="L5819" s="20"/>
      <c r="M5819" s="20"/>
      <c r="N5819" s="20"/>
      <c r="O5819" s="21"/>
      <c r="P5819" s="21"/>
      <c r="Q5819" s="28"/>
      <c r="R5819" s="28"/>
      <c r="S5819" s="21"/>
      <c r="T5819" s="20"/>
      <c r="U5819" s="21"/>
      <c r="W5819" s="46"/>
      <c r="AA5819" s="22"/>
      <c r="AB5819" s="22"/>
      <c r="AC5819" s="22"/>
      <c r="AD5819" s="22"/>
      <c r="AE5819" s="22"/>
      <c r="AF5819" s="22"/>
      <c r="AG5819" s="22"/>
      <c r="AH5819" s="20"/>
      <c r="AI5819" s="22"/>
      <c r="AJ5819" s="22"/>
      <c r="AK5819" s="22"/>
      <c r="AM5819" s="22"/>
      <c r="AN5819" s="22"/>
      <c r="AO5819" s="22"/>
    </row>
    <row r="5820" spans="2:41" x14ac:dyDescent="0.15">
      <c r="B5820" s="20"/>
      <c r="C5820" s="20"/>
      <c r="D5820" s="20"/>
      <c r="E5820" s="20"/>
      <c r="F5820" s="20"/>
      <c r="G5820" s="20"/>
      <c r="H5820" s="20"/>
      <c r="I5820" s="20"/>
      <c r="J5820" s="20"/>
      <c r="K5820" s="20"/>
      <c r="L5820" s="20"/>
      <c r="M5820" s="20"/>
      <c r="N5820" s="20"/>
      <c r="O5820" s="21"/>
      <c r="P5820" s="21"/>
      <c r="Q5820" s="28"/>
      <c r="R5820" s="28"/>
      <c r="S5820" s="21"/>
      <c r="T5820" s="20"/>
      <c r="U5820" s="21"/>
      <c r="W5820" s="46"/>
      <c r="AA5820" s="22"/>
      <c r="AB5820" s="22"/>
      <c r="AC5820" s="22"/>
      <c r="AD5820" s="22"/>
      <c r="AE5820" s="22"/>
      <c r="AF5820" s="22"/>
      <c r="AG5820" s="22"/>
      <c r="AH5820" s="20"/>
      <c r="AI5820" s="22"/>
      <c r="AJ5820" s="22"/>
      <c r="AK5820" s="22"/>
      <c r="AM5820" s="22"/>
      <c r="AN5820" s="22"/>
      <c r="AO5820" s="22"/>
    </row>
    <row r="5821" spans="2:41" x14ac:dyDescent="0.15">
      <c r="B5821" s="20"/>
      <c r="C5821" s="20"/>
      <c r="D5821" s="20"/>
      <c r="E5821" s="20"/>
      <c r="F5821" s="20"/>
      <c r="G5821" s="20"/>
      <c r="H5821" s="20"/>
      <c r="I5821" s="20"/>
      <c r="J5821" s="20"/>
      <c r="K5821" s="20"/>
      <c r="L5821" s="20"/>
      <c r="M5821" s="20"/>
      <c r="N5821" s="20"/>
      <c r="O5821" s="21"/>
      <c r="P5821" s="21"/>
      <c r="Q5821" s="28"/>
      <c r="R5821" s="28"/>
      <c r="S5821" s="21"/>
      <c r="T5821" s="20"/>
      <c r="U5821" s="21"/>
      <c r="W5821" s="46"/>
      <c r="AA5821" s="22"/>
      <c r="AB5821" s="22"/>
      <c r="AC5821" s="22"/>
      <c r="AD5821" s="22"/>
      <c r="AE5821" s="22"/>
      <c r="AF5821" s="22"/>
      <c r="AG5821" s="22"/>
      <c r="AH5821" s="20"/>
      <c r="AI5821" s="22"/>
      <c r="AJ5821" s="22"/>
      <c r="AK5821" s="22"/>
      <c r="AM5821" s="22"/>
      <c r="AN5821" s="22"/>
      <c r="AO5821" s="22"/>
    </row>
    <row r="5822" spans="2:41" x14ac:dyDescent="0.15">
      <c r="B5822" s="20"/>
      <c r="C5822" s="20"/>
      <c r="D5822" s="20"/>
      <c r="E5822" s="20"/>
      <c r="F5822" s="20"/>
      <c r="G5822" s="20"/>
      <c r="H5822" s="20"/>
      <c r="I5822" s="20"/>
      <c r="J5822" s="20"/>
      <c r="K5822" s="20"/>
      <c r="L5822" s="20"/>
      <c r="M5822" s="20"/>
      <c r="N5822" s="20"/>
      <c r="O5822" s="21"/>
      <c r="P5822" s="21"/>
      <c r="Q5822" s="28"/>
      <c r="R5822" s="28"/>
      <c r="S5822" s="21"/>
      <c r="T5822" s="20"/>
      <c r="U5822" s="21"/>
      <c r="W5822" s="46"/>
      <c r="AA5822" s="22"/>
      <c r="AB5822" s="22"/>
      <c r="AC5822" s="22"/>
      <c r="AD5822" s="22"/>
      <c r="AE5822" s="22"/>
      <c r="AF5822" s="22"/>
      <c r="AG5822" s="22"/>
      <c r="AH5822" s="20"/>
      <c r="AI5822" s="22"/>
      <c r="AJ5822" s="22"/>
      <c r="AK5822" s="22"/>
      <c r="AM5822" s="22"/>
      <c r="AN5822" s="22"/>
      <c r="AO5822" s="22"/>
    </row>
    <row r="5823" spans="2:41" x14ac:dyDescent="0.15">
      <c r="B5823" s="20"/>
      <c r="C5823" s="20"/>
      <c r="D5823" s="20"/>
      <c r="E5823" s="20"/>
      <c r="F5823" s="20"/>
      <c r="G5823" s="20"/>
      <c r="H5823" s="20"/>
      <c r="I5823" s="20"/>
      <c r="J5823" s="20"/>
      <c r="K5823" s="20"/>
      <c r="L5823" s="20"/>
      <c r="M5823" s="20"/>
      <c r="N5823" s="20"/>
      <c r="O5823" s="21"/>
      <c r="P5823" s="21"/>
      <c r="Q5823" s="28"/>
      <c r="R5823" s="28"/>
      <c r="S5823" s="21"/>
      <c r="T5823" s="20"/>
      <c r="U5823" s="21"/>
      <c r="W5823" s="46"/>
      <c r="AA5823" s="22"/>
      <c r="AB5823" s="22"/>
      <c r="AC5823" s="22"/>
      <c r="AD5823" s="22"/>
      <c r="AE5823" s="22"/>
      <c r="AF5823" s="22"/>
      <c r="AG5823" s="22"/>
      <c r="AH5823" s="20"/>
      <c r="AI5823" s="22"/>
      <c r="AJ5823" s="22"/>
      <c r="AK5823" s="22"/>
      <c r="AM5823" s="22"/>
      <c r="AN5823" s="22"/>
      <c r="AO5823" s="22"/>
    </row>
    <row r="5824" spans="2:41" x14ac:dyDescent="0.15">
      <c r="B5824" s="20"/>
      <c r="C5824" s="20"/>
      <c r="D5824" s="20"/>
      <c r="E5824" s="20"/>
      <c r="F5824" s="20"/>
      <c r="G5824" s="20"/>
      <c r="H5824" s="20"/>
      <c r="I5824" s="20"/>
      <c r="J5824" s="20"/>
      <c r="K5824" s="20"/>
      <c r="L5824" s="20"/>
      <c r="M5824" s="20"/>
      <c r="N5824" s="20"/>
      <c r="O5824" s="21"/>
      <c r="P5824" s="21"/>
      <c r="Q5824" s="28"/>
      <c r="R5824" s="28"/>
      <c r="S5824" s="21"/>
      <c r="T5824" s="20"/>
      <c r="U5824" s="21"/>
      <c r="W5824" s="46"/>
      <c r="AA5824" s="22"/>
      <c r="AB5824" s="22"/>
      <c r="AC5824" s="22"/>
      <c r="AD5824" s="22"/>
      <c r="AE5824" s="22"/>
      <c r="AF5824" s="22"/>
      <c r="AG5824" s="22"/>
      <c r="AH5824" s="20"/>
      <c r="AI5824" s="22"/>
      <c r="AJ5824" s="22"/>
      <c r="AK5824" s="22"/>
      <c r="AM5824" s="22"/>
      <c r="AN5824" s="22"/>
      <c r="AO5824" s="22"/>
    </row>
    <row r="5825" spans="2:41" x14ac:dyDescent="0.15">
      <c r="B5825" s="20"/>
      <c r="C5825" s="20"/>
      <c r="D5825" s="20"/>
      <c r="E5825" s="20"/>
      <c r="F5825" s="20"/>
      <c r="G5825" s="20"/>
      <c r="H5825" s="20"/>
      <c r="I5825" s="20"/>
      <c r="J5825" s="20"/>
      <c r="K5825" s="20"/>
      <c r="L5825" s="20"/>
      <c r="M5825" s="20"/>
      <c r="N5825" s="20"/>
      <c r="O5825" s="21"/>
      <c r="P5825" s="21"/>
      <c r="Q5825" s="28"/>
      <c r="R5825" s="28"/>
      <c r="S5825" s="21"/>
      <c r="T5825" s="20"/>
      <c r="U5825" s="21"/>
      <c r="W5825" s="46"/>
      <c r="AA5825" s="22"/>
      <c r="AB5825" s="22"/>
      <c r="AC5825" s="22"/>
      <c r="AD5825" s="22"/>
      <c r="AE5825" s="22"/>
      <c r="AF5825" s="22"/>
      <c r="AG5825" s="22"/>
      <c r="AH5825" s="20"/>
      <c r="AI5825" s="22"/>
      <c r="AJ5825" s="22"/>
      <c r="AK5825" s="22"/>
      <c r="AM5825" s="22"/>
      <c r="AN5825" s="22"/>
      <c r="AO5825" s="22"/>
    </row>
    <row r="5826" spans="2:41" x14ac:dyDescent="0.15">
      <c r="B5826" s="20"/>
      <c r="C5826" s="20"/>
      <c r="D5826" s="20"/>
      <c r="E5826" s="20"/>
      <c r="F5826" s="20"/>
      <c r="G5826" s="20"/>
      <c r="H5826" s="20"/>
      <c r="I5826" s="20"/>
      <c r="J5826" s="20"/>
      <c r="K5826" s="20"/>
      <c r="L5826" s="20"/>
      <c r="M5826" s="20"/>
      <c r="N5826" s="20"/>
      <c r="O5826" s="21"/>
      <c r="P5826" s="21"/>
      <c r="Q5826" s="28"/>
      <c r="R5826" s="28"/>
      <c r="S5826" s="21"/>
      <c r="T5826" s="20"/>
      <c r="U5826" s="21"/>
      <c r="W5826" s="46"/>
      <c r="AA5826" s="22"/>
      <c r="AB5826" s="22"/>
      <c r="AC5826" s="22"/>
      <c r="AD5826" s="22"/>
      <c r="AE5826" s="22"/>
      <c r="AF5826" s="22"/>
      <c r="AG5826" s="22"/>
      <c r="AH5826" s="20"/>
      <c r="AI5826" s="22"/>
      <c r="AJ5826" s="22"/>
      <c r="AK5826" s="22"/>
      <c r="AM5826" s="22"/>
      <c r="AN5826" s="22"/>
      <c r="AO5826" s="22"/>
    </row>
    <row r="5827" spans="2:41" x14ac:dyDescent="0.15">
      <c r="B5827" s="20"/>
      <c r="C5827" s="20"/>
      <c r="D5827" s="20"/>
      <c r="E5827" s="20"/>
      <c r="F5827" s="20"/>
      <c r="G5827" s="20"/>
      <c r="H5827" s="20"/>
      <c r="I5827" s="20"/>
      <c r="J5827" s="20"/>
      <c r="K5827" s="20"/>
      <c r="L5827" s="20"/>
      <c r="M5827" s="20"/>
      <c r="N5827" s="20"/>
      <c r="O5827" s="21"/>
      <c r="P5827" s="21"/>
      <c r="Q5827" s="28"/>
      <c r="R5827" s="28"/>
      <c r="S5827" s="21"/>
      <c r="T5827" s="20"/>
      <c r="U5827" s="21"/>
      <c r="W5827" s="46"/>
      <c r="AA5827" s="22"/>
      <c r="AB5827" s="22"/>
      <c r="AC5827" s="22"/>
      <c r="AD5827" s="22"/>
      <c r="AE5827" s="22"/>
      <c r="AF5827" s="22"/>
      <c r="AG5827" s="22"/>
      <c r="AH5827" s="20"/>
      <c r="AI5827" s="22"/>
      <c r="AJ5827" s="22"/>
      <c r="AK5827" s="22"/>
      <c r="AM5827" s="22"/>
      <c r="AN5827" s="22"/>
      <c r="AO5827" s="22"/>
    </row>
    <row r="5828" spans="2:41" x14ac:dyDescent="0.15">
      <c r="B5828" s="20"/>
      <c r="C5828" s="20"/>
      <c r="D5828" s="20"/>
      <c r="E5828" s="20"/>
      <c r="F5828" s="20"/>
      <c r="G5828" s="20"/>
      <c r="H5828" s="20"/>
      <c r="I5828" s="20"/>
      <c r="J5828" s="20"/>
      <c r="K5828" s="20"/>
      <c r="L5828" s="20"/>
      <c r="M5828" s="20"/>
      <c r="N5828" s="20"/>
      <c r="O5828" s="21"/>
      <c r="P5828" s="21"/>
      <c r="Q5828" s="28"/>
      <c r="R5828" s="28"/>
      <c r="S5828" s="21"/>
      <c r="T5828" s="20"/>
      <c r="U5828" s="21"/>
      <c r="W5828" s="46"/>
      <c r="AA5828" s="22"/>
      <c r="AB5828" s="22"/>
      <c r="AC5828" s="22"/>
      <c r="AD5828" s="22"/>
      <c r="AE5828" s="22"/>
      <c r="AF5828" s="22"/>
      <c r="AG5828" s="22"/>
      <c r="AH5828" s="20"/>
      <c r="AI5828" s="22"/>
      <c r="AJ5828" s="22"/>
      <c r="AK5828" s="22"/>
      <c r="AM5828" s="22"/>
      <c r="AN5828" s="22"/>
      <c r="AO5828" s="22"/>
    </row>
    <row r="5829" spans="2:41" x14ac:dyDescent="0.15">
      <c r="B5829" s="20"/>
      <c r="C5829" s="20"/>
      <c r="D5829" s="20"/>
      <c r="E5829" s="20"/>
      <c r="F5829" s="20"/>
      <c r="G5829" s="20"/>
      <c r="H5829" s="20"/>
      <c r="I5829" s="20"/>
      <c r="J5829" s="20"/>
      <c r="K5829" s="20"/>
      <c r="L5829" s="20"/>
      <c r="M5829" s="20"/>
      <c r="N5829" s="20"/>
      <c r="O5829" s="21"/>
      <c r="P5829" s="21"/>
      <c r="Q5829" s="28"/>
      <c r="R5829" s="28"/>
      <c r="S5829" s="21"/>
      <c r="T5829" s="20"/>
      <c r="U5829" s="21"/>
      <c r="W5829" s="46"/>
      <c r="AA5829" s="22"/>
      <c r="AB5829" s="22"/>
      <c r="AC5829" s="22"/>
      <c r="AD5829" s="22"/>
      <c r="AE5829" s="22"/>
      <c r="AF5829" s="22"/>
      <c r="AG5829" s="22"/>
      <c r="AH5829" s="20"/>
      <c r="AI5829" s="22"/>
      <c r="AJ5829" s="22"/>
      <c r="AK5829" s="22"/>
      <c r="AM5829" s="22"/>
      <c r="AN5829" s="22"/>
      <c r="AO5829" s="22"/>
    </row>
    <row r="5830" spans="2:41" x14ac:dyDescent="0.15">
      <c r="B5830" s="20"/>
      <c r="C5830" s="20"/>
      <c r="D5830" s="20"/>
      <c r="E5830" s="20"/>
      <c r="F5830" s="20"/>
      <c r="G5830" s="20"/>
      <c r="H5830" s="20"/>
      <c r="I5830" s="20"/>
      <c r="J5830" s="20"/>
      <c r="K5830" s="20"/>
      <c r="L5830" s="20"/>
      <c r="M5830" s="20"/>
      <c r="N5830" s="20"/>
      <c r="O5830" s="21"/>
      <c r="P5830" s="21"/>
      <c r="Q5830" s="28"/>
      <c r="R5830" s="28"/>
      <c r="S5830" s="21"/>
      <c r="T5830" s="20"/>
      <c r="U5830" s="21"/>
      <c r="W5830" s="46"/>
      <c r="AA5830" s="22"/>
      <c r="AB5830" s="22"/>
      <c r="AC5830" s="22"/>
      <c r="AD5830" s="22"/>
      <c r="AE5830" s="22"/>
      <c r="AF5830" s="22"/>
      <c r="AG5830" s="22"/>
      <c r="AH5830" s="20"/>
      <c r="AI5830" s="22"/>
      <c r="AJ5830" s="22"/>
      <c r="AK5830" s="22"/>
      <c r="AM5830" s="22"/>
      <c r="AN5830" s="22"/>
      <c r="AO5830" s="22"/>
    </row>
    <row r="5831" spans="2:41" x14ac:dyDescent="0.15">
      <c r="B5831" s="20"/>
      <c r="C5831" s="20"/>
      <c r="D5831" s="20"/>
      <c r="E5831" s="20"/>
      <c r="F5831" s="20"/>
      <c r="G5831" s="20"/>
      <c r="H5831" s="20"/>
      <c r="I5831" s="20"/>
      <c r="J5831" s="20"/>
      <c r="K5831" s="20"/>
      <c r="L5831" s="20"/>
      <c r="M5831" s="20"/>
      <c r="N5831" s="20"/>
      <c r="O5831" s="21"/>
      <c r="P5831" s="21"/>
      <c r="Q5831" s="28"/>
      <c r="R5831" s="28"/>
      <c r="S5831" s="21"/>
      <c r="T5831" s="20"/>
      <c r="U5831" s="21"/>
      <c r="W5831" s="46"/>
      <c r="AA5831" s="22"/>
      <c r="AB5831" s="22"/>
      <c r="AC5831" s="22"/>
      <c r="AD5831" s="22"/>
      <c r="AE5831" s="22"/>
      <c r="AF5831" s="22"/>
      <c r="AG5831" s="22"/>
      <c r="AH5831" s="20"/>
      <c r="AI5831" s="22"/>
      <c r="AJ5831" s="22"/>
      <c r="AK5831" s="22"/>
      <c r="AM5831" s="22"/>
      <c r="AN5831" s="22"/>
      <c r="AO5831" s="22"/>
    </row>
    <row r="5832" spans="2:41" x14ac:dyDescent="0.15">
      <c r="B5832" s="20"/>
      <c r="C5832" s="20"/>
      <c r="D5832" s="20"/>
      <c r="E5832" s="20"/>
      <c r="F5832" s="20"/>
      <c r="G5832" s="20"/>
      <c r="H5832" s="20"/>
      <c r="I5832" s="20"/>
      <c r="J5832" s="20"/>
      <c r="K5832" s="20"/>
      <c r="L5832" s="20"/>
      <c r="M5832" s="20"/>
      <c r="N5832" s="20"/>
      <c r="O5832" s="21"/>
      <c r="P5832" s="21"/>
      <c r="Q5832" s="28"/>
      <c r="R5832" s="28"/>
      <c r="S5832" s="21"/>
      <c r="T5832" s="20"/>
      <c r="U5832" s="21"/>
      <c r="W5832" s="46"/>
      <c r="AA5832" s="22"/>
      <c r="AB5832" s="22"/>
      <c r="AC5832" s="22"/>
      <c r="AD5832" s="22"/>
      <c r="AE5832" s="22"/>
      <c r="AF5832" s="22"/>
      <c r="AG5832" s="22"/>
      <c r="AH5832" s="20"/>
      <c r="AI5832" s="22"/>
      <c r="AJ5832" s="22"/>
      <c r="AK5832" s="22"/>
      <c r="AM5832" s="22"/>
      <c r="AN5832" s="22"/>
      <c r="AO5832" s="22"/>
    </row>
    <row r="5833" spans="2:41" x14ac:dyDescent="0.15">
      <c r="B5833" s="20"/>
      <c r="C5833" s="20"/>
      <c r="D5833" s="20"/>
      <c r="E5833" s="20"/>
      <c r="F5833" s="20"/>
      <c r="G5833" s="20"/>
      <c r="H5833" s="20"/>
      <c r="I5833" s="20"/>
      <c r="J5833" s="20"/>
      <c r="K5833" s="20"/>
      <c r="L5833" s="20"/>
      <c r="M5833" s="20"/>
      <c r="N5833" s="20"/>
      <c r="O5833" s="21"/>
      <c r="P5833" s="21"/>
      <c r="Q5833" s="28"/>
      <c r="R5833" s="28"/>
      <c r="S5833" s="21"/>
      <c r="T5833" s="20"/>
      <c r="U5833" s="21"/>
      <c r="W5833" s="46"/>
      <c r="AA5833" s="22"/>
      <c r="AB5833" s="22"/>
      <c r="AC5833" s="22"/>
      <c r="AD5833" s="22"/>
      <c r="AE5833" s="22"/>
      <c r="AF5833" s="22"/>
      <c r="AG5833" s="22"/>
      <c r="AH5833" s="20"/>
      <c r="AI5833" s="22"/>
      <c r="AJ5833" s="22"/>
      <c r="AK5833" s="22"/>
      <c r="AM5833" s="22"/>
      <c r="AN5833" s="22"/>
      <c r="AO5833" s="22"/>
    </row>
    <row r="5834" spans="2:41" x14ac:dyDescent="0.15">
      <c r="B5834" s="20"/>
      <c r="C5834" s="20"/>
      <c r="D5834" s="20"/>
      <c r="E5834" s="20"/>
      <c r="F5834" s="20"/>
      <c r="G5834" s="20"/>
      <c r="H5834" s="20"/>
      <c r="I5834" s="20"/>
      <c r="J5834" s="20"/>
      <c r="K5834" s="20"/>
      <c r="L5834" s="20"/>
      <c r="M5834" s="20"/>
      <c r="N5834" s="20"/>
      <c r="O5834" s="21"/>
      <c r="P5834" s="21"/>
      <c r="Q5834" s="28"/>
      <c r="R5834" s="28"/>
      <c r="S5834" s="21"/>
      <c r="T5834" s="20"/>
      <c r="U5834" s="21"/>
      <c r="W5834" s="46"/>
      <c r="AA5834" s="22"/>
      <c r="AB5834" s="22"/>
      <c r="AC5834" s="22"/>
      <c r="AD5834" s="22"/>
      <c r="AE5834" s="22"/>
      <c r="AF5834" s="22"/>
      <c r="AG5834" s="22"/>
      <c r="AH5834" s="20"/>
      <c r="AI5834" s="22"/>
      <c r="AJ5834" s="22"/>
      <c r="AK5834" s="22"/>
      <c r="AM5834" s="22"/>
      <c r="AN5834" s="22"/>
      <c r="AO5834" s="22"/>
    </row>
    <row r="5835" spans="2:41" x14ac:dyDescent="0.15">
      <c r="B5835" s="20"/>
      <c r="C5835" s="20"/>
      <c r="D5835" s="20"/>
      <c r="E5835" s="20"/>
      <c r="F5835" s="20"/>
      <c r="G5835" s="20"/>
      <c r="H5835" s="20"/>
      <c r="I5835" s="20"/>
      <c r="J5835" s="20"/>
      <c r="K5835" s="20"/>
      <c r="L5835" s="20"/>
      <c r="M5835" s="20"/>
      <c r="N5835" s="20"/>
      <c r="O5835" s="21"/>
      <c r="P5835" s="21"/>
      <c r="Q5835" s="28"/>
      <c r="R5835" s="28"/>
      <c r="S5835" s="21"/>
      <c r="T5835" s="20"/>
      <c r="U5835" s="21"/>
      <c r="W5835" s="46"/>
      <c r="AA5835" s="22"/>
      <c r="AB5835" s="22"/>
      <c r="AC5835" s="22"/>
      <c r="AD5835" s="22"/>
      <c r="AE5835" s="22"/>
      <c r="AF5835" s="22"/>
      <c r="AG5835" s="22"/>
      <c r="AH5835" s="20"/>
      <c r="AI5835" s="22"/>
      <c r="AJ5835" s="22"/>
      <c r="AK5835" s="22"/>
      <c r="AM5835" s="22"/>
      <c r="AN5835" s="22"/>
      <c r="AO5835" s="22"/>
    </row>
    <row r="5836" spans="2:41" x14ac:dyDescent="0.15">
      <c r="B5836" s="20"/>
      <c r="C5836" s="20"/>
      <c r="D5836" s="20"/>
      <c r="E5836" s="20"/>
      <c r="F5836" s="20"/>
      <c r="G5836" s="20"/>
      <c r="H5836" s="20"/>
      <c r="I5836" s="20"/>
      <c r="J5836" s="20"/>
      <c r="K5836" s="20"/>
      <c r="L5836" s="20"/>
      <c r="M5836" s="20"/>
      <c r="N5836" s="20"/>
      <c r="O5836" s="21"/>
      <c r="P5836" s="21"/>
      <c r="Q5836" s="28"/>
      <c r="R5836" s="28"/>
      <c r="S5836" s="21"/>
      <c r="T5836" s="20"/>
      <c r="U5836" s="21"/>
      <c r="W5836" s="46"/>
      <c r="AA5836" s="22"/>
      <c r="AB5836" s="22"/>
      <c r="AC5836" s="22"/>
      <c r="AD5836" s="22"/>
      <c r="AE5836" s="22"/>
      <c r="AF5836" s="22"/>
      <c r="AG5836" s="22"/>
      <c r="AH5836" s="20"/>
      <c r="AI5836" s="22"/>
      <c r="AJ5836" s="22"/>
      <c r="AK5836" s="22"/>
      <c r="AM5836" s="22"/>
      <c r="AN5836" s="22"/>
      <c r="AO5836" s="22"/>
    </row>
    <row r="5837" spans="2:41" x14ac:dyDescent="0.15">
      <c r="B5837" s="20"/>
      <c r="C5837" s="20"/>
      <c r="D5837" s="20"/>
      <c r="E5837" s="20"/>
      <c r="F5837" s="20"/>
      <c r="G5837" s="20"/>
      <c r="H5837" s="20"/>
      <c r="I5837" s="20"/>
      <c r="J5837" s="20"/>
      <c r="K5837" s="20"/>
      <c r="L5837" s="20"/>
      <c r="M5837" s="20"/>
      <c r="N5837" s="20"/>
      <c r="O5837" s="21"/>
      <c r="P5837" s="21"/>
      <c r="Q5837" s="28"/>
      <c r="R5837" s="28"/>
      <c r="S5837" s="21"/>
      <c r="T5837" s="20"/>
      <c r="U5837" s="21"/>
      <c r="W5837" s="46"/>
      <c r="AA5837" s="22"/>
      <c r="AB5837" s="22"/>
      <c r="AC5837" s="22"/>
      <c r="AD5837" s="22"/>
      <c r="AE5837" s="22"/>
      <c r="AF5837" s="22"/>
      <c r="AG5837" s="22"/>
      <c r="AH5837" s="20"/>
      <c r="AI5837" s="22"/>
      <c r="AJ5837" s="22"/>
      <c r="AK5837" s="22"/>
      <c r="AM5837" s="22"/>
      <c r="AN5837" s="22"/>
      <c r="AO5837" s="22"/>
    </row>
    <row r="5838" spans="2:41" x14ac:dyDescent="0.15">
      <c r="B5838" s="20"/>
      <c r="C5838" s="20"/>
      <c r="D5838" s="20"/>
      <c r="E5838" s="20"/>
      <c r="F5838" s="20"/>
      <c r="G5838" s="20"/>
      <c r="H5838" s="20"/>
      <c r="I5838" s="20"/>
      <c r="J5838" s="20"/>
      <c r="K5838" s="20"/>
      <c r="L5838" s="20"/>
      <c r="M5838" s="20"/>
      <c r="N5838" s="20"/>
      <c r="O5838" s="21"/>
      <c r="P5838" s="21"/>
      <c r="Q5838" s="28"/>
      <c r="R5838" s="28"/>
      <c r="S5838" s="21"/>
      <c r="T5838" s="20"/>
      <c r="U5838" s="21"/>
      <c r="W5838" s="46"/>
      <c r="AA5838" s="22"/>
      <c r="AB5838" s="22"/>
      <c r="AC5838" s="22"/>
      <c r="AD5838" s="22"/>
      <c r="AE5838" s="22"/>
      <c r="AF5838" s="22"/>
      <c r="AG5838" s="22"/>
      <c r="AH5838" s="20"/>
      <c r="AI5838" s="22"/>
      <c r="AJ5838" s="22"/>
      <c r="AK5838" s="22"/>
      <c r="AM5838" s="22"/>
      <c r="AN5838" s="22"/>
      <c r="AO5838" s="22"/>
    </row>
    <row r="5839" spans="2:41" x14ac:dyDescent="0.15">
      <c r="B5839" s="20"/>
      <c r="C5839" s="20"/>
      <c r="D5839" s="20"/>
      <c r="E5839" s="20"/>
      <c r="F5839" s="20"/>
      <c r="G5839" s="20"/>
      <c r="H5839" s="20"/>
      <c r="I5839" s="20"/>
      <c r="J5839" s="20"/>
      <c r="K5839" s="20"/>
      <c r="L5839" s="20"/>
      <c r="M5839" s="20"/>
      <c r="N5839" s="20"/>
      <c r="O5839" s="21"/>
      <c r="P5839" s="21"/>
      <c r="Q5839" s="28"/>
      <c r="R5839" s="28"/>
      <c r="S5839" s="21"/>
      <c r="T5839" s="20"/>
      <c r="U5839" s="21"/>
      <c r="W5839" s="46"/>
      <c r="AA5839" s="22"/>
      <c r="AB5839" s="22"/>
      <c r="AC5839" s="22"/>
      <c r="AD5839" s="22"/>
      <c r="AE5839" s="22"/>
      <c r="AF5839" s="22"/>
      <c r="AG5839" s="22"/>
      <c r="AH5839" s="20"/>
      <c r="AI5839" s="22"/>
      <c r="AJ5839" s="22"/>
      <c r="AK5839" s="22"/>
      <c r="AM5839" s="22"/>
      <c r="AN5839" s="22"/>
      <c r="AO5839" s="22"/>
    </row>
    <row r="5840" spans="2:41" x14ac:dyDescent="0.15">
      <c r="B5840" s="20"/>
      <c r="C5840" s="20"/>
      <c r="D5840" s="20"/>
      <c r="E5840" s="20"/>
      <c r="F5840" s="20"/>
      <c r="G5840" s="20"/>
      <c r="H5840" s="20"/>
      <c r="I5840" s="20"/>
      <c r="J5840" s="20"/>
      <c r="K5840" s="20"/>
      <c r="L5840" s="20"/>
      <c r="M5840" s="20"/>
      <c r="N5840" s="20"/>
      <c r="O5840" s="21"/>
      <c r="P5840" s="21"/>
      <c r="Q5840" s="28"/>
      <c r="R5840" s="28"/>
      <c r="S5840" s="21"/>
      <c r="T5840" s="20"/>
      <c r="U5840" s="21"/>
      <c r="W5840" s="46"/>
      <c r="AA5840" s="22"/>
      <c r="AB5840" s="22"/>
      <c r="AC5840" s="22"/>
      <c r="AD5840" s="22"/>
      <c r="AE5840" s="22"/>
      <c r="AF5840" s="22"/>
      <c r="AG5840" s="22"/>
      <c r="AH5840" s="20"/>
      <c r="AI5840" s="22"/>
      <c r="AJ5840" s="22"/>
      <c r="AK5840" s="22"/>
      <c r="AM5840" s="22"/>
      <c r="AN5840" s="22"/>
      <c r="AO5840" s="22"/>
    </row>
    <row r="5841" spans="2:41" x14ac:dyDescent="0.15">
      <c r="B5841" s="20"/>
      <c r="C5841" s="20"/>
      <c r="D5841" s="20"/>
      <c r="E5841" s="20"/>
      <c r="F5841" s="20"/>
      <c r="G5841" s="20"/>
      <c r="H5841" s="20"/>
      <c r="I5841" s="20"/>
      <c r="J5841" s="20"/>
      <c r="K5841" s="20"/>
      <c r="L5841" s="20"/>
      <c r="M5841" s="20"/>
      <c r="N5841" s="20"/>
      <c r="O5841" s="21"/>
      <c r="P5841" s="21"/>
      <c r="Q5841" s="28"/>
      <c r="R5841" s="28"/>
      <c r="S5841" s="21"/>
      <c r="T5841" s="20"/>
      <c r="U5841" s="21"/>
      <c r="W5841" s="46"/>
      <c r="AA5841" s="22"/>
      <c r="AB5841" s="22"/>
      <c r="AC5841" s="22"/>
      <c r="AD5841" s="22"/>
      <c r="AE5841" s="22"/>
      <c r="AF5841" s="22"/>
      <c r="AG5841" s="22"/>
      <c r="AH5841" s="20"/>
      <c r="AI5841" s="22"/>
      <c r="AJ5841" s="22"/>
      <c r="AK5841" s="22"/>
      <c r="AM5841" s="22"/>
      <c r="AN5841" s="22"/>
      <c r="AO5841" s="22"/>
    </row>
    <row r="5842" spans="2:41" x14ac:dyDescent="0.15">
      <c r="B5842" s="20"/>
      <c r="C5842" s="20"/>
      <c r="D5842" s="20"/>
      <c r="E5842" s="20"/>
      <c r="F5842" s="20"/>
      <c r="G5842" s="20"/>
      <c r="H5842" s="20"/>
      <c r="I5842" s="20"/>
      <c r="J5842" s="20"/>
      <c r="K5842" s="20"/>
      <c r="L5842" s="20"/>
      <c r="M5842" s="20"/>
      <c r="N5842" s="20"/>
      <c r="O5842" s="21"/>
      <c r="P5842" s="21"/>
      <c r="Q5842" s="28"/>
      <c r="R5842" s="28"/>
      <c r="S5842" s="21"/>
      <c r="T5842" s="20"/>
      <c r="U5842" s="21"/>
      <c r="W5842" s="46"/>
      <c r="AA5842" s="22"/>
      <c r="AB5842" s="22"/>
      <c r="AC5842" s="22"/>
      <c r="AD5842" s="22"/>
      <c r="AE5842" s="22"/>
      <c r="AF5842" s="22"/>
      <c r="AG5842" s="22"/>
      <c r="AH5842" s="20"/>
      <c r="AI5842" s="22"/>
      <c r="AJ5842" s="22"/>
      <c r="AK5842" s="22"/>
      <c r="AM5842" s="22"/>
      <c r="AN5842" s="22"/>
      <c r="AO5842" s="22"/>
    </row>
    <row r="5843" spans="2:41" x14ac:dyDescent="0.15">
      <c r="B5843" s="20"/>
      <c r="C5843" s="20"/>
      <c r="D5843" s="20"/>
      <c r="E5843" s="20"/>
      <c r="F5843" s="20"/>
      <c r="G5843" s="20"/>
      <c r="H5843" s="20"/>
      <c r="I5843" s="20"/>
      <c r="J5843" s="20"/>
      <c r="K5843" s="20"/>
      <c r="L5843" s="20"/>
      <c r="M5843" s="20"/>
      <c r="N5843" s="20"/>
      <c r="O5843" s="21"/>
      <c r="P5843" s="21"/>
      <c r="Q5843" s="28"/>
      <c r="R5843" s="28"/>
      <c r="S5843" s="21"/>
      <c r="T5843" s="20"/>
      <c r="U5843" s="21"/>
      <c r="W5843" s="46"/>
      <c r="AA5843" s="22"/>
      <c r="AB5843" s="22"/>
      <c r="AC5843" s="22"/>
      <c r="AD5843" s="22"/>
      <c r="AE5843" s="22"/>
      <c r="AF5843" s="22"/>
      <c r="AG5843" s="22"/>
      <c r="AH5843" s="20"/>
      <c r="AI5843" s="22"/>
      <c r="AJ5843" s="22"/>
      <c r="AK5843" s="22"/>
      <c r="AM5843" s="22"/>
      <c r="AN5843" s="22"/>
      <c r="AO5843" s="22"/>
    </row>
    <row r="5844" spans="2:41" x14ac:dyDescent="0.15">
      <c r="B5844" s="20"/>
      <c r="C5844" s="20"/>
      <c r="D5844" s="20"/>
      <c r="E5844" s="20"/>
      <c r="F5844" s="20"/>
      <c r="G5844" s="20"/>
      <c r="H5844" s="20"/>
      <c r="I5844" s="20"/>
      <c r="J5844" s="20"/>
      <c r="K5844" s="20"/>
      <c r="L5844" s="20"/>
      <c r="M5844" s="20"/>
      <c r="N5844" s="20"/>
      <c r="O5844" s="21"/>
      <c r="P5844" s="21"/>
      <c r="Q5844" s="28"/>
      <c r="R5844" s="28"/>
      <c r="S5844" s="21"/>
      <c r="T5844" s="20"/>
      <c r="U5844" s="21"/>
      <c r="W5844" s="46"/>
      <c r="AA5844" s="22"/>
      <c r="AB5844" s="22"/>
      <c r="AC5844" s="22"/>
      <c r="AD5844" s="22"/>
      <c r="AE5844" s="22"/>
      <c r="AF5844" s="22"/>
      <c r="AG5844" s="22"/>
      <c r="AH5844" s="20"/>
      <c r="AI5844" s="22"/>
      <c r="AJ5844" s="22"/>
      <c r="AK5844" s="22"/>
      <c r="AM5844" s="22"/>
      <c r="AN5844" s="22"/>
      <c r="AO5844" s="22"/>
    </row>
    <row r="5845" spans="2:41" x14ac:dyDescent="0.15">
      <c r="B5845" s="20"/>
      <c r="C5845" s="20"/>
      <c r="D5845" s="20"/>
      <c r="E5845" s="20"/>
      <c r="F5845" s="20"/>
      <c r="G5845" s="20"/>
      <c r="H5845" s="20"/>
      <c r="I5845" s="20"/>
      <c r="J5845" s="20"/>
      <c r="K5845" s="20"/>
      <c r="L5845" s="20"/>
      <c r="M5845" s="20"/>
      <c r="N5845" s="20"/>
      <c r="O5845" s="21"/>
      <c r="P5845" s="21"/>
      <c r="Q5845" s="28"/>
      <c r="R5845" s="28"/>
      <c r="S5845" s="21"/>
      <c r="T5845" s="20"/>
      <c r="U5845" s="21"/>
      <c r="W5845" s="46"/>
      <c r="AA5845" s="22"/>
      <c r="AB5845" s="22"/>
      <c r="AC5845" s="22"/>
      <c r="AD5845" s="22"/>
      <c r="AE5845" s="22"/>
      <c r="AF5845" s="22"/>
      <c r="AG5845" s="22"/>
      <c r="AH5845" s="20"/>
      <c r="AI5845" s="22"/>
      <c r="AJ5845" s="22"/>
      <c r="AK5845" s="22"/>
      <c r="AM5845" s="22"/>
      <c r="AN5845" s="22"/>
      <c r="AO5845" s="22"/>
    </row>
    <row r="5846" spans="2:41" x14ac:dyDescent="0.15">
      <c r="B5846" s="20"/>
      <c r="C5846" s="20"/>
      <c r="D5846" s="20"/>
      <c r="E5846" s="20"/>
      <c r="F5846" s="20"/>
      <c r="G5846" s="20"/>
      <c r="H5846" s="20"/>
      <c r="I5846" s="20"/>
      <c r="J5846" s="20"/>
      <c r="K5846" s="20"/>
      <c r="L5846" s="20"/>
      <c r="M5846" s="20"/>
      <c r="N5846" s="20"/>
      <c r="O5846" s="21"/>
      <c r="P5846" s="21"/>
      <c r="Q5846" s="28"/>
      <c r="R5846" s="28"/>
      <c r="S5846" s="21"/>
      <c r="T5846" s="20"/>
      <c r="U5846" s="21"/>
      <c r="W5846" s="46"/>
      <c r="AA5846" s="22"/>
      <c r="AB5846" s="22"/>
      <c r="AC5846" s="22"/>
      <c r="AD5846" s="22"/>
      <c r="AE5846" s="22"/>
      <c r="AF5846" s="22"/>
      <c r="AG5846" s="22"/>
      <c r="AH5846" s="20"/>
      <c r="AI5846" s="22"/>
      <c r="AJ5846" s="22"/>
      <c r="AK5846" s="22"/>
      <c r="AM5846" s="22"/>
      <c r="AN5846" s="22"/>
      <c r="AO5846" s="22"/>
    </row>
    <row r="5847" spans="2:41" x14ac:dyDescent="0.15">
      <c r="B5847" s="20"/>
      <c r="C5847" s="20"/>
      <c r="D5847" s="20"/>
      <c r="E5847" s="20"/>
      <c r="F5847" s="20"/>
      <c r="G5847" s="20"/>
      <c r="H5847" s="20"/>
      <c r="I5847" s="20"/>
      <c r="J5847" s="20"/>
      <c r="K5847" s="20"/>
      <c r="L5847" s="20"/>
      <c r="M5847" s="20"/>
      <c r="N5847" s="20"/>
      <c r="O5847" s="21"/>
      <c r="P5847" s="21"/>
      <c r="Q5847" s="28"/>
      <c r="R5847" s="28"/>
      <c r="S5847" s="21"/>
      <c r="T5847" s="20"/>
      <c r="U5847" s="21"/>
      <c r="W5847" s="46"/>
      <c r="AA5847" s="22"/>
      <c r="AB5847" s="22"/>
      <c r="AC5847" s="22"/>
      <c r="AD5847" s="22"/>
      <c r="AE5847" s="22"/>
      <c r="AF5847" s="22"/>
      <c r="AG5847" s="22"/>
      <c r="AH5847" s="20"/>
      <c r="AI5847" s="22"/>
      <c r="AJ5847" s="22"/>
      <c r="AK5847" s="22"/>
      <c r="AM5847" s="22"/>
      <c r="AN5847" s="22"/>
      <c r="AO5847" s="22"/>
    </row>
    <row r="5848" spans="2:41" x14ac:dyDescent="0.15">
      <c r="B5848" s="20"/>
      <c r="C5848" s="20"/>
      <c r="D5848" s="20"/>
      <c r="E5848" s="20"/>
      <c r="F5848" s="20"/>
      <c r="G5848" s="20"/>
      <c r="H5848" s="20"/>
      <c r="I5848" s="20"/>
      <c r="J5848" s="20"/>
      <c r="K5848" s="20"/>
      <c r="L5848" s="20"/>
      <c r="M5848" s="20"/>
      <c r="N5848" s="20"/>
      <c r="O5848" s="21"/>
      <c r="P5848" s="21"/>
      <c r="Q5848" s="28"/>
      <c r="R5848" s="28"/>
      <c r="S5848" s="21"/>
      <c r="T5848" s="20"/>
      <c r="U5848" s="21"/>
      <c r="W5848" s="46"/>
      <c r="AA5848" s="22"/>
      <c r="AB5848" s="22"/>
      <c r="AC5848" s="22"/>
      <c r="AD5848" s="22"/>
      <c r="AE5848" s="22"/>
      <c r="AF5848" s="22"/>
      <c r="AG5848" s="22"/>
      <c r="AH5848" s="20"/>
      <c r="AI5848" s="22"/>
      <c r="AJ5848" s="22"/>
      <c r="AK5848" s="22"/>
      <c r="AM5848" s="22"/>
      <c r="AN5848" s="22"/>
      <c r="AO5848" s="22"/>
    </row>
    <row r="5849" spans="2:41" x14ac:dyDescent="0.15">
      <c r="B5849" s="20"/>
      <c r="C5849" s="20"/>
      <c r="D5849" s="20"/>
      <c r="E5849" s="20"/>
      <c r="F5849" s="20"/>
      <c r="G5849" s="20"/>
      <c r="H5849" s="20"/>
      <c r="I5849" s="20"/>
      <c r="J5849" s="20"/>
      <c r="K5849" s="20"/>
      <c r="L5849" s="20"/>
      <c r="M5849" s="20"/>
      <c r="N5849" s="20"/>
      <c r="O5849" s="21"/>
      <c r="P5849" s="21"/>
      <c r="Q5849" s="28"/>
      <c r="R5849" s="28"/>
      <c r="S5849" s="21"/>
      <c r="T5849" s="20"/>
      <c r="U5849" s="21"/>
      <c r="W5849" s="46"/>
      <c r="AA5849" s="22"/>
      <c r="AB5849" s="22"/>
      <c r="AC5849" s="22"/>
      <c r="AD5849" s="22"/>
      <c r="AE5849" s="22"/>
      <c r="AF5849" s="22"/>
      <c r="AG5849" s="22"/>
      <c r="AH5849" s="20"/>
      <c r="AI5849" s="22"/>
      <c r="AJ5849" s="22"/>
      <c r="AK5849" s="22"/>
      <c r="AM5849" s="22"/>
      <c r="AN5849" s="22"/>
      <c r="AO5849" s="22"/>
    </row>
    <row r="5850" spans="2:41" x14ac:dyDescent="0.15">
      <c r="B5850" s="20"/>
      <c r="C5850" s="20"/>
      <c r="D5850" s="20"/>
      <c r="E5850" s="20"/>
      <c r="F5850" s="20"/>
      <c r="G5850" s="20"/>
      <c r="H5850" s="20"/>
      <c r="I5850" s="20"/>
      <c r="J5850" s="20"/>
      <c r="K5850" s="20"/>
      <c r="L5850" s="20"/>
      <c r="M5850" s="20"/>
      <c r="N5850" s="20"/>
      <c r="O5850" s="21"/>
      <c r="P5850" s="21"/>
      <c r="Q5850" s="28"/>
      <c r="R5850" s="28"/>
      <c r="S5850" s="21"/>
      <c r="T5850" s="20"/>
      <c r="U5850" s="21"/>
      <c r="W5850" s="46"/>
      <c r="AA5850" s="22"/>
      <c r="AB5850" s="22"/>
      <c r="AC5850" s="22"/>
      <c r="AD5850" s="22"/>
      <c r="AE5850" s="22"/>
      <c r="AF5850" s="22"/>
      <c r="AG5850" s="22"/>
      <c r="AH5850" s="20"/>
      <c r="AI5850" s="22"/>
      <c r="AJ5850" s="22"/>
      <c r="AK5850" s="22"/>
      <c r="AM5850" s="22"/>
      <c r="AN5850" s="22"/>
      <c r="AO5850" s="22"/>
    </row>
    <row r="5851" spans="2:41" x14ac:dyDescent="0.15">
      <c r="B5851" s="20"/>
      <c r="C5851" s="20"/>
      <c r="D5851" s="20"/>
      <c r="E5851" s="20"/>
      <c r="F5851" s="20"/>
      <c r="G5851" s="20"/>
      <c r="H5851" s="20"/>
      <c r="I5851" s="20"/>
      <c r="J5851" s="20"/>
      <c r="K5851" s="20"/>
      <c r="L5851" s="20"/>
      <c r="M5851" s="20"/>
      <c r="N5851" s="20"/>
      <c r="O5851" s="21"/>
      <c r="P5851" s="21"/>
      <c r="Q5851" s="28"/>
      <c r="R5851" s="28"/>
      <c r="S5851" s="21"/>
      <c r="T5851" s="20"/>
      <c r="U5851" s="21"/>
      <c r="W5851" s="46"/>
      <c r="AA5851" s="22"/>
      <c r="AB5851" s="22"/>
      <c r="AC5851" s="22"/>
      <c r="AD5851" s="22"/>
      <c r="AE5851" s="22"/>
      <c r="AF5851" s="22"/>
      <c r="AG5851" s="22"/>
      <c r="AH5851" s="20"/>
      <c r="AI5851" s="22"/>
      <c r="AJ5851" s="22"/>
      <c r="AK5851" s="22"/>
      <c r="AM5851" s="22"/>
      <c r="AN5851" s="22"/>
      <c r="AO5851" s="22"/>
    </row>
    <row r="5852" spans="2:41" x14ac:dyDescent="0.15">
      <c r="B5852" s="20"/>
      <c r="C5852" s="20"/>
      <c r="D5852" s="20"/>
      <c r="E5852" s="20"/>
      <c r="F5852" s="20"/>
      <c r="G5852" s="20"/>
      <c r="H5852" s="20"/>
      <c r="I5852" s="20"/>
      <c r="J5852" s="20"/>
      <c r="K5852" s="20"/>
      <c r="L5852" s="20"/>
      <c r="M5852" s="20"/>
      <c r="N5852" s="20"/>
      <c r="O5852" s="21"/>
      <c r="P5852" s="21"/>
      <c r="Q5852" s="28"/>
      <c r="R5852" s="28"/>
      <c r="S5852" s="21"/>
      <c r="T5852" s="20"/>
      <c r="U5852" s="21"/>
      <c r="W5852" s="46"/>
      <c r="AA5852" s="22"/>
      <c r="AB5852" s="22"/>
      <c r="AC5852" s="22"/>
      <c r="AD5852" s="22"/>
      <c r="AE5852" s="22"/>
      <c r="AF5852" s="22"/>
      <c r="AG5852" s="22"/>
      <c r="AH5852" s="20"/>
      <c r="AI5852" s="22"/>
      <c r="AJ5852" s="22"/>
      <c r="AK5852" s="22"/>
      <c r="AM5852" s="22"/>
      <c r="AN5852" s="22"/>
      <c r="AO5852" s="22"/>
    </row>
    <row r="5853" spans="2:41" x14ac:dyDescent="0.15">
      <c r="B5853" s="20"/>
      <c r="C5853" s="20"/>
      <c r="D5853" s="20"/>
      <c r="E5853" s="20"/>
      <c r="F5853" s="20"/>
      <c r="G5853" s="20"/>
      <c r="H5853" s="20"/>
      <c r="I5853" s="20"/>
      <c r="J5853" s="20"/>
      <c r="K5853" s="20"/>
      <c r="L5853" s="20"/>
      <c r="M5853" s="20"/>
      <c r="N5853" s="20"/>
      <c r="O5853" s="21"/>
      <c r="P5853" s="21"/>
      <c r="Q5853" s="28"/>
      <c r="R5853" s="28"/>
      <c r="S5853" s="21"/>
      <c r="T5853" s="20"/>
      <c r="U5853" s="21"/>
      <c r="W5853" s="46"/>
      <c r="AA5853" s="22"/>
      <c r="AB5853" s="22"/>
      <c r="AC5853" s="22"/>
      <c r="AD5853" s="22"/>
      <c r="AE5853" s="22"/>
      <c r="AF5853" s="22"/>
      <c r="AG5853" s="22"/>
      <c r="AH5853" s="20"/>
      <c r="AI5853" s="22"/>
      <c r="AJ5853" s="22"/>
      <c r="AK5853" s="22"/>
      <c r="AM5853" s="22"/>
      <c r="AN5853" s="22"/>
      <c r="AO5853" s="22"/>
    </row>
    <row r="5854" spans="2:41" x14ac:dyDescent="0.15">
      <c r="B5854" s="20"/>
      <c r="C5854" s="20"/>
      <c r="D5854" s="20"/>
      <c r="E5854" s="20"/>
      <c r="F5854" s="20"/>
      <c r="G5854" s="20"/>
      <c r="H5854" s="20"/>
      <c r="I5854" s="20"/>
      <c r="J5854" s="20"/>
      <c r="K5854" s="20"/>
      <c r="L5854" s="20"/>
      <c r="M5854" s="20"/>
      <c r="N5854" s="20"/>
      <c r="O5854" s="21"/>
      <c r="P5854" s="21"/>
      <c r="Q5854" s="28"/>
      <c r="R5854" s="28"/>
      <c r="S5854" s="21"/>
      <c r="T5854" s="20"/>
      <c r="U5854" s="21"/>
      <c r="W5854" s="46"/>
      <c r="AA5854" s="22"/>
      <c r="AB5854" s="22"/>
      <c r="AC5854" s="22"/>
      <c r="AD5854" s="22"/>
      <c r="AE5854" s="22"/>
      <c r="AF5854" s="22"/>
      <c r="AG5854" s="22"/>
      <c r="AH5854" s="20"/>
      <c r="AI5854" s="22"/>
      <c r="AJ5854" s="22"/>
      <c r="AK5854" s="22"/>
      <c r="AM5854" s="22"/>
      <c r="AN5854" s="22"/>
      <c r="AO5854" s="22"/>
    </row>
    <row r="5855" spans="2:41" x14ac:dyDescent="0.15">
      <c r="B5855" s="20"/>
      <c r="C5855" s="20"/>
      <c r="D5855" s="20"/>
      <c r="E5855" s="20"/>
      <c r="F5855" s="20"/>
      <c r="G5855" s="20"/>
      <c r="H5855" s="20"/>
      <c r="I5855" s="20"/>
      <c r="J5855" s="20"/>
      <c r="K5855" s="20"/>
      <c r="L5855" s="20"/>
      <c r="M5855" s="20"/>
      <c r="N5855" s="20"/>
      <c r="O5855" s="21"/>
      <c r="P5855" s="21"/>
      <c r="Q5855" s="28"/>
      <c r="R5855" s="28"/>
      <c r="S5855" s="21"/>
      <c r="T5855" s="20"/>
      <c r="U5855" s="21"/>
      <c r="W5855" s="46"/>
      <c r="AA5855" s="22"/>
      <c r="AB5855" s="22"/>
      <c r="AC5855" s="22"/>
      <c r="AD5855" s="22"/>
      <c r="AE5855" s="22"/>
      <c r="AF5855" s="22"/>
      <c r="AG5855" s="22"/>
      <c r="AH5855" s="20"/>
      <c r="AI5855" s="22"/>
      <c r="AJ5855" s="22"/>
      <c r="AK5855" s="22"/>
      <c r="AM5855" s="22"/>
      <c r="AN5855" s="22"/>
      <c r="AO5855" s="22"/>
    </row>
    <row r="5856" spans="2:41" x14ac:dyDescent="0.15">
      <c r="B5856" s="20"/>
      <c r="C5856" s="20"/>
      <c r="D5856" s="20"/>
      <c r="E5856" s="20"/>
      <c r="F5856" s="20"/>
      <c r="G5856" s="20"/>
      <c r="H5856" s="20"/>
      <c r="I5856" s="20"/>
      <c r="J5856" s="20"/>
      <c r="K5856" s="20"/>
      <c r="L5856" s="20"/>
      <c r="M5856" s="20"/>
      <c r="N5856" s="20"/>
      <c r="O5856" s="21"/>
      <c r="P5856" s="21"/>
      <c r="Q5856" s="28"/>
      <c r="R5856" s="28"/>
      <c r="S5856" s="21"/>
      <c r="T5856" s="20"/>
      <c r="U5856" s="21"/>
      <c r="W5856" s="46"/>
      <c r="AA5856" s="22"/>
      <c r="AB5856" s="22"/>
      <c r="AC5856" s="22"/>
      <c r="AD5856" s="22"/>
      <c r="AE5856" s="22"/>
      <c r="AF5856" s="22"/>
      <c r="AG5856" s="22"/>
      <c r="AH5856" s="20"/>
      <c r="AI5856" s="22"/>
      <c r="AJ5856" s="22"/>
      <c r="AK5856" s="22"/>
      <c r="AM5856" s="22"/>
      <c r="AN5856" s="22"/>
      <c r="AO5856" s="22"/>
    </row>
    <row r="5857" spans="2:41" x14ac:dyDescent="0.15">
      <c r="B5857" s="20"/>
      <c r="C5857" s="20"/>
      <c r="D5857" s="20"/>
      <c r="E5857" s="20"/>
      <c r="F5857" s="20"/>
      <c r="G5857" s="20"/>
      <c r="H5857" s="20"/>
      <c r="I5857" s="20"/>
      <c r="J5857" s="20"/>
      <c r="K5857" s="20"/>
      <c r="L5857" s="20"/>
      <c r="M5857" s="20"/>
      <c r="N5857" s="20"/>
      <c r="O5857" s="21"/>
      <c r="P5857" s="21"/>
      <c r="Q5857" s="28"/>
      <c r="R5857" s="28"/>
      <c r="S5857" s="21"/>
      <c r="T5857" s="20"/>
      <c r="U5857" s="21"/>
      <c r="W5857" s="46"/>
      <c r="AA5857" s="22"/>
      <c r="AB5857" s="22"/>
      <c r="AC5857" s="22"/>
      <c r="AD5857" s="22"/>
      <c r="AE5857" s="22"/>
      <c r="AF5857" s="22"/>
      <c r="AG5857" s="22"/>
      <c r="AH5857" s="20"/>
      <c r="AI5857" s="22"/>
      <c r="AJ5857" s="22"/>
      <c r="AK5857" s="22"/>
      <c r="AM5857" s="22"/>
      <c r="AN5857" s="22"/>
      <c r="AO5857" s="22"/>
    </row>
    <row r="5858" spans="2:41" x14ac:dyDescent="0.15">
      <c r="B5858" s="20"/>
      <c r="C5858" s="20"/>
      <c r="D5858" s="20"/>
      <c r="E5858" s="20"/>
      <c r="F5858" s="20"/>
      <c r="G5858" s="20"/>
      <c r="H5858" s="20"/>
      <c r="I5858" s="20"/>
      <c r="J5858" s="20"/>
      <c r="K5858" s="20"/>
      <c r="L5858" s="20"/>
      <c r="M5858" s="20"/>
      <c r="N5858" s="20"/>
      <c r="O5858" s="21"/>
      <c r="P5858" s="21"/>
      <c r="Q5858" s="28"/>
      <c r="R5858" s="28"/>
      <c r="S5858" s="21"/>
      <c r="T5858" s="20"/>
      <c r="U5858" s="21"/>
      <c r="W5858" s="46"/>
      <c r="AA5858" s="22"/>
      <c r="AB5858" s="22"/>
      <c r="AC5858" s="22"/>
      <c r="AD5858" s="22"/>
      <c r="AE5858" s="22"/>
      <c r="AF5858" s="22"/>
      <c r="AG5858" s="22"/>
      <c r="AH5858" s="20"/>
      <c r="AI5858" s="22"/>
      <c r="AJ5858" s="22"/>
      <c r="AK5858" s="22"/>
      <c r="AM5858" s="22"/>
      <c r="AN5858" s="22"/>
      <c r="AO5858" s="22"/>
    </row>
    <row r="5859" spans="2:41" x14ac:dyDescent="0.15">
      <c r="B5859" s="20"/>
      <c r="C5859" s="20"/>
      <c r="D5859" s="20"/>
      <c r="E5859" s="20"/>
      <c r="F5859" s="20"/>
      <c r="G5859" s="20"/>
      <c r="H5859" s="20"/>
      <c r="I5859" s="20"/>
      <c r="J5859" s="20"/>
      <c r="K5859" s="20"/>
      <c r="L5859" s="20"/>
      <c r="M5859" s="20"/>
      <c r="N5859" s="20"/>
      <c r="O5859" s="21"/>
      <c r="P5859" s="21"/>
      <c r="Q5859" s="28"/>
      <c r="R5859" s="28"/>
      <c r="S5859" s="21"/>
      <c r="T5859" s="20"/>
      <c r="U5859" s="21"/>
      <c r="W5859" s="46"/>
      <c r="AA5859" s="22"/>
      <c r="AB5859" s="22"/>
      <c r="AC5859" s="22"/>
      <c r="AD5859" s="22"/>
      <c r="AE5859" s="22"/>
      <c r="AF5859" s="22"/>
      <c r="AG5859" s="22"/>
      <c r="AH5859" s="20"/>
      <c r="AI5859" s="22"/>
      <c r="AJ5859" s="22"/>
      <c r="AK5859" s="22"/>
      <c r="AM5859" s="22"/>
      <c r="AN5859" s="22"/>
      <c r="AO5859" s="22"/>
    </row>
    <row r="5860" spans="2:41" x14ac:dyDescent="0.15">
      <c r="B5860" s="20"/>
      <c r="C5860" s="20"/>
      <c r="D5860" s="20"/>
      <c r="E5860" s="20"/>
      <c r="F5860" s="20"/>
      <c r="G5860" s="20"/>
      <c r="H5860" s="20"/>
      <c r="I5860" s="20"/>
      <c r="J5860" s="20"/>
      <c r="K5860" s="20"/>
      <c r="L5860" s="20"/>
      <c r="M5860" s="20"/>
      <c r="N5860" s="20"/>
      <c r="O5860" s="21"/>
      <c r="P5860" s="21"/>
      <c r="Q5860" s="28"/>
      <c r="R5860" s="28"/>
      <c r="S5860" s="21"/>
      <c r="T5860" s="20"/>
      <c r="U5860" s="21"/>
      <c r="W5860" s="46"/>
      <c r="AA5860" s="22"/>
      <c r="AB5860" s="22"/>
      <c r="AC5860" s="22"/>
      <c r="AD5860" s="22"/>
      <c r="AE5860" s="22"/>
      <c r="AF5860" s="22"/>
      <c r="AG5860" s="22"/>
      <c r="AH5860" s="20"/>
      <c r="AI5860" s="22"/>
      <c r="AJ5860" s="22"/>
      <c r="AK5860" s="22"/>
      <c r="AM5860" s="22"/>
      <c r="AN5860" s="22"/>
      <c r="AO5860" s="22"/>
    </row>
    <row r="5861" spans="2:41" x14ac:dyDescent="0.15">
      <c r="B5861" s="20"/>
      <c r="C5861" s="20"/>
      <c r="D5861" s="20"/>
      <c r="E5861" s="20"/>
      <c r="F5861" s="20"/>
      <c r="G5861" s="20"/>
      <c r="H5861" s="20"/>
      <c r="I5861" s="20"/>
      <c r="J5861" s="20"/>
      <c r="K5861" s="20"/>
      <c r="L5861" s="20"/>
      <c r="M5861" s="20"/>
      <c r="N5861" s="20"/>
      <c r="O5861" s="21"/>
      <c r="P5861" s="21"/>
      <c r="Q5861" s="28"/>
      <c r="R5861" s="28"/>
      <c r="S5861" s="21"/>
      <c r="T5861" s="20"/>
      <c r="U5861" s="21"/>
      <c r="W5861" s="46"/>
      <c r="AA5861" s="22"/>
      <c r="AB5861" s="22"/>
      <c r="AC5861" s="22"/>
      <c r="AD5861" s="22"/>
      <c r="AE5861" s="22"/>
      <c r="AF5861" s="22"/>
      <c r="AG5861" s="22"/>
      <c r="AH5861" s="20"/>
      <c r="AI5861" s="22"/>
      <c r="AJ5861" s="22"/>
      <c r="AK5861" s="22"/>
      <c r="AM5861" s="22"/>
      <c r="AN5861" s="22"/>
      <c r="AO5861" s="22"/>
    </row>
    <row r="5862" spans="2:41" x14ac:dyDescent="0.15">
      <c r="B5862" s="20"/>
      <c r="C5862" s="20"/>
      <c r="D5862" s="20"/>
      <c r="E5862" s="20"/>
      <c r="F5862" s="20"/>
      <c r="G5862" s="20"/>
      <c r="H5862" s="20"/>
      <c r="I5862" s="20"/>
      <c r="J5862" s="20"/>
      <c r="K5862" s="20"/>
      <c r="L5862" s="20"/>
      <c r="M5862" s="20"/>
      <c r="N5862" s="20"/>
      <c r="O5862" s="21"/>
      <c r="P5862" s="21"/>
      <c r="Q5862" s="28"/>
      <c r="R5862" s="28"/>
      <c r="S5862" s="21"/>
      <c r="T5862" s="20"/>
      <c r="U5862" s="21"/>
      <c r="W5862" s="46"/>
      <c r="AA5862" s="22"/>
      <c r="AB5862" s="22"/>
      <c r="AC5862" s="22"/>
      <c r="AD5862" s="22"/>
      <c r="AE5862" s="22"/>
      <c r="AF5862" s="22"/>
      <c r="AG5862" s="22"/>
      <c r="AH5862" s="20"/>
      <c r="AI5862" s="22"/>
      <c r="AJ5862" s="22"/>
      <c r="AK5862" s="22"/>
      <c r="AM5862" s="22"/>
      <c r="AN5862" s="22"/>
      <c r="AO5862" s="22"/>
    </row>
    <row r="5863" spans="2:41" x14ac:dyDescent="0.15">
      <c r="B5863" s="20"/>
      <c r="C5863" s="20"/>
      <c r="D5863" s="20"/>
      <c r="E5863" s="20"/>
      <c r="F5863" s="20"/>
      <c r="G5863" s="20"/>
      <c r="H5863" s="20"/>
      <c r="I5863" s="20"/>
      <c r="J5863" s="20"/>
      <c r="K5863" s="20"/>
      <c r="L5863" s="20"/>
      <c r="M5863" s="20"/>
      <c r="N5863" s="20"/>
      <c r="O5863" s="21"/>
      <c r="P5863" s="21"/>
      <c r="Q5863" s="28"/>
      <c r="R5863" s="28"/>
      <c r="S5863" s="21"/>
      <c r="T5863" s="20"/>
      <c r="U5863" s="21"/>
      <c r="W5863" s="46"/>
      <c r="AA5863" s="22"/>
      <c r="AB5863" s="22"/>
      <c r="AC5863" s="22"/>
      <c r="AD5863" s="22"/>
      <c r="AE5863" s="22"/>
      <c r="AF5863" s="22"/>
      <c r="AG5863" s="22"/>
      <c r="AH5863" s="20"/>
      <c r="AI5863" s="22"/>
      <c r="AJ5863" s="22"/>
      <c r="AK5863" s="22"/>
      <c r="AM5863" s="22"/>
      <c r="AN5863" s="22"/>
      <c r="AO5863" s="22"/>
    </row>
    <row r="5864" spans="2:41" x14ac:dyDescent="0.15">
      <c r="B5864" s="20"/>
      <c r="C5864" s="20"/>
      <c r="D5864" s="20"/>
      <c r="E5864" s="20"/>
      <c r="F5864" s="20"/>
      <c r="G5864" s="20"/>
      <c r="H5864" s="20"/>
      <c r="I5864" s="20"/>
      <c r="J5864" s="20"/>
      <c r="K5864" s="20"/>
      <c r="L5864" s="20"/>
      <c r="M5864" s="20"/>
      <c r="N5864" s="20"/>
      <c r="O5864" s="21"/>
      <c r="P5864" s="21"/>
      <c r="Q5864" s="28"/>
      <c r="R5864" s="28"/>
      <c r="S5864" s="21"/>
      <c r="T5864" s="20"/>
      <c r="U5864" s="21"/>
      <c r="W5864" s="46"/>
      <c r="AA5864" s="22"/>
      <c r="AB5864" s="22"/>
      <c r="AC5864" s="22"/>
      <c r="AD5864" s="22"/>
      <c r="AE5864" s="22"/>
      <c r="AF5864" s="22"/>
      <c r="AG5864" s="22"/>
      <c r="AH5864" s="20"/>
      <c r="AI5864" s="22"/>
      <c r="AJ5864" s="22"/>
      <c r="AK5864" s="22"/>
      <c r="AM5864" s="22"/>
      <c r="AN5864" s="22"/>
      <c r="AO5864" s="22"/>
    </row>
    <row r="5865" spans="2:41" x14ac:dyDescent="0.15">
      <c r="B5865" s="20"/>
      <c r="C5865" s="20"/>
      <c r="D5865" s="20"/>
      <c r="E5865" s="20"/>
      <c r="F5865" s="20"/>
      <c r="G5865" s="20"/>
      <c r="H5865" s="20"/>
      <c r="I5865" s="20"/>
      <c r="J5865" s="20"/>
      <c r="K5865" s="20"/>
      <c r="L5865" s="20"/>
      <c r="M5865" s="20"/>
      <c r="N5865" s="20"/>
      <c r="O5865" s="21"/>
      <c r="P5865" s="21"/>
      <c r="Q5865" s="28"/>
      <c r="R5865" s="28"/>
      <c r="S5865" s="21"/>
      <c r="T5865" s="20"/>
      <c r="U5865" s="21"/>
      <c r="W5865" s="46"/>
      <c r="AA5865" s="22"/>
      <c r="AB5865" s="22"/>
      <c r="AC5865" s="22"/>
      <c r="AD5865" s="22"/>
      <c r="AE5865" s="22"/>
      <c r="AF5865" s="22"/>
      <c r="AG5865" s="22"/>
      <c r="AH5865" s="20"/>
      <c r="AI5865" s="22"/>
      <c r="AJ5865" s="22"/>
      <c r="AK5865" s="22"/>
      <c r="AM5865" s="22"/>
      <c r="AN5865" s="22"/>
      <c r="AO5865" s="22"/>
    </row>
    <row r="5866" spans="2:41" x14ac:dyDescent="0.15">
      <c r="B5866" s="20"/>
      <c r="C5866" s="20"/>
      <c r="D5866" s="20"/>
      <c r="E5866" s="20"/>
      <c r="F5866" s="20"/>
      <c r="G5866" s="20"/>
      <c r="H5866" s="20"/>
      <c r="I5866" s="20"/>
      <c r="J5866" s="20"/>
      <c r="K5866" s="20"/>
      <c r="L5866" s="20"/>
      <c r="M5866" s="20"/>
      <c r="N5866" s="20"/>
      <c r="O5866" s="21"/>
      <c r="P5866" s="21"/>
      <c r="Q5866" s="28"/>
      <c r="R5866" s="28"/>
      <c r="S5866" s="21"/>
      <c r="T5866" s="20"/>
      <c r="U5866" s="21"/>
      <c r="W5866" s="46"/>
      <c r="AA5866" s="22"/>
      <c r="AB5866" s="22"/>
      <c r="AC5866" s="22"/>
      <c r="AD5866" s="22"/>
      <c r="AE5866" s="22"/>
      <c r="AF5866" s="22"/>
      <c r="AG5866" s="22"/>
      <c r="AH5866" s="20"/>
      <c r="AI5866" s="22"/>
      <c r="AJ5866" s="22"/>
      <c r="AK5866" s="22"/>
      <c r="AM5866" s="22"/>
      <c r="AN5866" s="22"/>
      <c r="AO5866" s="22"/>
    </row>
    <row r="5867" spans="2:41" x14ac:dyDescent="0.15">
      <c r="B5867" s="20"/>
      <c r="C5867" s="20"/>
      <c r="D5867" s="20"/>
      <c r="E5867" s="20"/>
      <c r="F5867" s="20"/>
      <c r="G5867" s="20"/>
      <c r="H5867" s="20"/>
      <c r="I5867" s="20"/>
      <c r="J5867" s="20"/>
      <c r="K5867" s="20"/>
      <c r="L5867" s="20"/>
      <c r="M5867" s="20"/>
      <c r="N5867" s="20"/>
      <c r="O5867" s="21"/>
      <c r="P5867" s="21"/>
      <c r="Q5867" s="28"/>
      <c r="R5867" s="28"/>
      <c r="S5867" s="21"/>
      <c r="T5867" s="20"/>
      <c r="U5867" s="21"/>
      <c r="W5867" s="46"/>
      <c r="AA5867" s="22"/>
      <c r="AB5867" s="22"/>
      <c r="AC5867" s="22"/>
      <c r="AD5867" s="22"/>
      <c r="AE5867" s="22"/>
      <c r="AF5867" s="22"/>
      <c r="AG5867" s="22"/>
      <c r="AH5867" s="20"/>
      <c r="AI5867" s="22"/>
      <c r="AJ5867" s="22"/>
      <c r="AK5867" s="22"/>
      <c r="AM5867" s="22"/>
      <c r="AN5867" s="22"/>
      <c r="AO5867" s="22"/>
    </row>
    <row r="5868" spans="2:41" x14ac:dyDescent="0.15">
      <c r="B5868" s="20"/>
      <c r="C5868" s="20"/>
      <c r="D5868" s="20"/>
      <c r="E5868" s="20"/>
      <c r="F5868" s="20"/>
      <c r="G5868" s="20"/>
      <c r="H5868" s="20"/>
      <c r="I5868" s="20"/>
      <c r="J5868" s="20"/>
      <c r="K5868" s="20"/>
      <c r="L5868" s="20"/>
      <c r="M5868" s="20"/>
      <c r="N5868" s="20"/>
      <c r="O5868" s="21"/>
      <c r="P5868" s="21"/>
      <c r="Q5868" s="28"/>
      <c r="R5868" s="28"/>
      <c r="S5868" s="21"/>
      <c r="T5868" s="20"/>
      <c r="U5868" s="21"/>
      <c r="W5868" s="46"/>
      <c r="AA5868" s="22"/>
      <c r="AB5868" s="22"/>
      <c r="AC5868" s="22"/>
      <c r="AD5868" s="22"/>
      <c r="AE5868" s="22"/>
      <c r="AF5868" s="22"/>
      <c r="AG5868" s="22"/>
      <c r="AH5868" s="20"/>
      <c r="AI5868" s="22"/>
      <c r="AJ5868" s="22"/>
      <c r="AK5868" s="22"/>
      <c r="AM5868" s="22"/>
      <c r="AN5868" s="22"/>
      <c r="AO5868" s="22"/>
    </row>
    <row r="5869" spans="2:41" x14ac:dyDescent="0.15">
      <c r="B5869" s="20"/>
      <c r="C5869" s="20"/>
      <c r="D5869" s="20"/>
      <c r="E5869" s="20"/>
      <c r="F5869" s="20"/>
      <c r="G5869" s="20"/>
      <c r="H5869" s="20"/>
      <c r="I5869" s="20"/>
      <c r="J5869" s="20"/>
      <c r="K5869" s="20"/>
      <c r="L5869" s="20"/>
      <c r="M5869" s="20"/>
      <c r="N5869" s="20"/>
      <c r="O5869" s="21"/>
      <c r="P5869" s="21"/>
      <c r="Q5869" s="28"/>
      <c r="R5869" s="28"/>
      <c r="S5869" s="21"/>
      <c r="T5869" s="20"/>
      <c r="U5869" s="21"/>
      <c r="W5869" s="46"/>
      <c r="AA5869" s="22"/>
      <c r="AB5869" s="22"/>
      <c r="AC5869" s="22"/>
      <c r="AD5869" s="22"/>
      <c r="AE5869" s="22"/>
      <c r="AF5869" s="22"/>
      <c r="AG5869" s="22"/>
      <c r="AH5869" s="20"/>
      <c r="AI5869" s="22"/>
      <c r="AJ5869" s="22"/>
      <c r="AK5869" s="22"/>
      <c r="AM5869" s="22"/>
      <c r="AN5869" s="22"/>
      <c r="AO5869" s="22"/>
    </row>
    <row r="5870" spans="2:41" x14ac:dyDescent="0.15">
      <c r="B5870" s="20"/>
      <c r="C5870" s="20"/>
      <c r="D5870" s="20"/>
      <c r="E5870" s="20"/>
      <c r="F5870" s="20"/>
      <c r="G5870" s="20"/>
      <c r="H5870" s="20"/>
      <c r="I5870" s="20"/>
      <c r="J5870" s="20"/>
      <c r="K5870" s="20"/>
      <c r="L5870" s="20"/>
      <c r="M5870" s="20"/>
      <c r="N5870" s="20"/>
      <c r="O5870" s="21"/>
      <c r="P5870" s="21"/>
      <c r="Q5870" s="28"/>
      <c r="R5870" s="28"/>
      <c r="S5870" s="21"/>
      <c r="T5870" s="20"/>
      <c r="U5870" s="21"/>
      <c r="W5870" s="46"/>
      <c r="AA5870" s="22"/>
      <c r="AB5870" s="22"/>
      <c r="AC5870" s="22"/>
      <c r="AD5870" s="22"/>
      <c r="AE5870" s="22"/>
      <c r="AF5870" s="22"/>
      <c r="AG5870" s="22"/>
      <c r="AH5870" s="20"/>
      <c r="AI5870" s="22"/>
      <c r="AJ5870" s="22"/>
      <c r="AK5870" s="22"/>
      <c r="AM5870" s="22"/>
      <c r="AN5870" s="22"/>
      <c r="AO5870" s="22"/>
    </row>
    <row r="5871" spans="2:41" x14ac:dyDescent="0.15">
      <c r="B5871" s="20"/>
      <c r="C5871" s="20"/>
      <c r="D5871" s="20"/>
      <c r="E5871" s="20"/>
      <c r="F5871" s="20"/>
      <c r="G5871" s="20"/>
      <c r="H5871" s="20"/>
      <c r="I5871" s="20"/>
      <c r="J5871" s="20"/>
      <c r="K5871" s="20"/>
      <c r="L5871" s="20"/>
      <c r="M5871" s="20"/>
      <c r="N5871" s="20"/>
      <c r="O5871" s="21"/>
      <c r="P5871" s="21"/>
      <c r="Q5871" s="28"/>
      <c r="R5871" s="28"/>
      <c r="S5871" s="21"/>
      <c r="T5871" s="20"/>
      <c r="U5871" s="21"/>
      <c r="W5871" s="46"/>
      <c r="AA5871" s="22"/>
      <c r="AB5871" s="22"/>
      <c r="AC5871" s="22"/>
      <c r="AD5871" s="22"/>
      <c r="AE5871" s="22"/>
      <c r="AF5871" s="22"/>
      <c r="AG5871" s="22"/>
      <c r="AH5871" s="20"/>
      <c r="AI5871" s="22"/>
      <c r="AJ5871" s="22"/>
      <c r="AK5871" s="22"/>
      <c r="AM5871" s="22"/>
      <c r="AN5871" s="22"/>
      <c r="AO5871" s="22"/>
    </row>
    <row r="5872" spans="2:41" x14ac:dyDescent="0.15">
      <c r="B5872" s="20"/>
      <c r="C5872" s="20"/>
      <c r="D5872" s="20"/>
      <c r="E5872" s="20"/>
      <c r="F5872" s="20"/>
      <c r="G5872" s="20"/>
      <c r="H5872" s="20"/>
      <c r="I5872" s="20"/>
      <c r="J5872" s="20"/>
      <c r="K5872" s="20"/>
      <c r="L5872" s="20"/>
      <c r="M5872" s="20"/>
      <c r="N5872" s="20"/>
      <c r="O5872" s="21"/>
      <c r="P5872" s="21"/>
      <c r="Q5872" s="28"/>
      <c r="R5872" s="28"/>
      <c r="S5872" s="21"/>
      <c r="T5872" s="20"/>
      <c r="U5872" s="21"/>
      <c r="W5872" s="46"/>
      <c r="AA5872" s="22"/>
      <c r="AB5872" s="22"/>
      <c r="AC5872" s="22"/>
      <c r="AD5872" s="22"/>
      <c r="AE5872" s="22"/>
      <c r="AF5872" s="22"/>
      <c r="AG5872" s="22"/>
      <c r="AH5872" s="20"/>
      <c r="AI5872" s="22"/>
      <c r="AJ5872" s="22"/>
      <c r="AK5872" s="22"/>
      <c r="AM5872" s="22"/>
      <c r="AN5872" s="22"/>
      <c r="AO5872" s="22"/>
    </row>
    <row r="5873" spans="2:41" x14ac:dyDescent="0.15">
      <c r="B5873" s="20"/>
      <c r="C5873" s="20"/>
      <c r="D5873" s="20"/>
      <c r="E5873" s="20"/>
      <c r="F5873" s="20"/>
      <c r="G5873" s="20"/>
      <c r="H5873" s="20"/>
      <c r="I5873" s="20"/>
      <c r="J5873" s="20"/>
      <c r="K5873" s="20"/>
      <c r="L5873" s="20"/>
      <c r="M5873" s="20"/>
      <c r="N5873" s="20"/>
      <c r="O5873" s="21"/>
      <c r="P5873" s="21"/>
      <c r="Q5873" s="28"/>
      <c r="R5873" s="28"/>
      <c r="S5873" s="21"/>
      <c r="T5873" s="20"/>
      <c r="U5873" s="21"/>
      <c r="W5873" s="46"/>
      <c r="AA5873" s="22"/>
      <c r="AB5873" s="22"/>
      <c r="AC5873" s="22"/>
      <c r="AD5873" s="22"/>
      <c r="AE5873" s="22"/>
      <c r="AF5873" s="22"/>
      <c r="AG5873" s="22"/>
      <c r="AH5873" s="20"/>
      <c r="AI5873" s="22"/>
      <c r="AJ5873" s="22"/>
      <c r="AK5873" s="22"/>
      <c r="AM5873" s="22"/>
      <c r="AN5873" s="22"/>
      <c r="AO5873" s="22"/>
    </row>
    <row r="5874" spans="2:41" x14ac:dyDescent="0.15">
      <c r="B5874" s="20"/>
      <c r="C5874" s="20"/>
      <c r="D5874" s="20"/>
      <c r="E5874" s="20"/>
      <c r="F5874" s="20"/>
      <c r="G5874" s="20"/>
      <c r="H5874" s="20"/>
      <c r="I5874" s="20"/>
      <c r="J5874" s="20"/>
      <c r="K5874" s="20"/>
      <c r="L5874" s="20"/>
      <c r="M5874" s="20"/>
      <c r="N5874" s="20"/>
      <c r="O5874" s="21"/>
      <c r="P5874" s="21"/>
      <c r="Q5874" s="28"/>
      <c r="R5874" s="28"/>
      <c r="S5874" s="21"/>
      <c r="T5874" s="20"/>
      <c r="U5874" s="21"/>
      <c r="W5874" s="46"/>
      <c r="AA5874" s="22"/>
      <c r="AB5874" s="22"/>
      <c r="AC5874" s="22"/>
      <c r="AD5874" s="22"/>
      <c r="AE5874" s="22"/>
      <c r="AF5874" s="22"/>
      <c r="AG5874" s="22"/>
      <c r="AH5874" s="20"/>
      <c r="AI5874" s="22"/>
      <c r="AJ5874" s="22"/>
      <c r="AK5874" s="22"/>
      <c r="AM5874" s="22"/>
      <c r="AN5874" s="22"/>
      <c r="AO5874" s="22"/>
    </row>
    <row r="5875" spans="2:41" x14ac:dyDescent="0.15">
      <c r="B5875" s="20"/>
      <c r="C5875" s="20"/>
      <c r="D5875" s="20"/>
      <c r="E5875" s="20"/>
      <c r="F5875" s="20"/>
      <c r="G5875" s="20"/>
      <c r="H5875" s="20"/>
      <c r="I5875" s="20"/>
      <c r="J5875" s="20"/>
      <c r="K5875" s="20"/>
      <c r="L5875" s="20"/>
      <c r="M5875" s="20"/>
      <c r="N5875" s="20"/>
      <c r="O5875" s="21"/>
      <c r="P5875" s="21"/>
      <c r="Q5875" s="28"/>
      <c r="R5875" s="28"/>
      <c r="S5875" s="21"/>
      <c r="T5875" s="20"/>
      <c r="U5875" s="21"/>
      <c r="W5875" s="46"/>
      <c r="AA5875" s="22"/>
      <c r="AB5875" s="22"/>
      <c r="AC5875" s="22"/>
      <c r="AD5875" s="22"/>
      <c r="AE5875" s="22"/>
      <c r="AF5875" s="22"/>
      <c r="AG5875" s="22"/>
      <c r="AH5875" s="20"/>
      <c r="AI5875" s="22"/>
      <c r="AJ5875" s="22"/>
      <c r="AK5875" s="22"/>
      <c r="AM5875" s="22"/>
      <c r="AN5875" s="22"/>
      <c r="AO5875" s="22"/>
    </row>
    <row r="5876" spans="2:41" x14ac:dyDescent="0.15">
      <c r="B5876" s="20"/>
      <c r="C5876" s="20"/>
      <c r="D5876" s="20"/>
      <c r="E5876" s="20"/>
      <c r="F5876" s="20"/>
      <c r="G5876" s="20"/>
      <c r="H5876" s="20"/>
      <c r="I5876" s="20"/>
      <c r="J5876" s="20"/>
      <c r="K5876" s="20"/>
      <c r="L5876" s="20"/>
      <c r="M5876" s="20"/>
      <c r="N5876" s="20"/>
      <c r="O5876" s="21"/>
      <c r="P5876" s="21"/>
      <c r="Q5876" s="28"/>
      <c r="R5876" s="28"/>
      <c r="S5876" s="21"/>
      <c r="T5876" s="20"/>
      <c r="U5876" s="21"/>
      <c r="W5876" s="46"/>
      <c r="AA5876" s="22"/>
      <c r="AB5876" s="22"/>
      <c r="AC5876" s="22"/>
      <c r="AD5876" s="22"/>
      <c r="AE5876" s="22"/>
      <c r="AF5876" s="22"/>
      <c r="AG5876" s="22"/>
      <c r="AH5876" s="20"/>
      <c r="AI5876" s="22"/>
      <c r="AJ5876" s="22"/>
      <c r="AK5876" s="22"/>
      <c r="AM5876" s="22"/>
      <c r="AN5876" s="22"/>
      <c r="AO5876" s="22"/>
    </row>
    <row r="5877" spans="2:41" x14ac:dyDescent="0.15">
      <c r="B5877" s="20"/>
      <c r="C5877" s="20"/>
      <c r="D5877" s="20"/>
      <c r="E5877" s="20"/>
      <c r="F5877" s="20"/>
      <c r="G5877" s="20"/>
      <c r="H5877" s="20"/>
      <c r="I5877" s="20"/>
      <c r="J5877" s="20"/>
      <c r="K5877" s="20"/>
      <c r="L5877" s="20"/>
      <c r="M5877" s="20"/>
      <c r="N5877" s="20"/>
      <c r="O5877" s="21"/>
      <c r="P5877" s="21"/>
      <c r="Q5877" s="28"/>
      <c r="R5877" s="28"/>
      <c r="S5877" s="21"/>
      <c r="T5877" s="20"/>
      <c r="U5877" s="21"/>
      <c r="W5877" s="46"/>
      <c r="AA5877" s="22"/>
      <c r="AB5877" s="22"/>
      <c r="AC5877" s="22"/>
      <c r="AD5877" s="22"/>
      <c r="AE5877" s="22"/>
      <c r="AF5877" s="22"/>
      <c r="AG5877" s="22"/>
      <c r="AH5877" s="20"/>
      <c r="AI5877" s="22"/>
      <c r="AJ5877" s="22"/>
      <c r="AK5877" s="22"/>
      <c r="AM5877" s="22"/>
      <c r="AN5877" s="22"/>
      <c r="AO5877" s="22"/>
    </row>
    <row r="5878" spans="2:41" x14ac:dyDescent="0.15">
      <c r="B5878" s="20"/>
      <c r="C5878" s="20"/>
      <c r="D5878" s="20"/>
      <c r="E5878" s="20"/>
      <c r="F5878" s="20"/>
      <c r="G5878" s="20"/>
      <c r="H5878" s="20"/>
      <c r="I5878" s="20"/>
      <c r="J5878" s="20"/>
      <c r="K5878" s="20"/>
      <c r="L5878" s="20"/>
      <c r="M5878" s="20"/>
      <c r="N5878" s="20"/>
      <c r="O5878" s="21"/>
      <c r="P5878" s="21"/>
      <c r="Q5878" s="28"/>
      <c r="R5878" s="28"/>
      <c r="S5878" s="21"/>
      <c r="T5878" s="20"/>
      <c r="U5878" s="21"/>
      <c r="W5878" s="46"/>
      <c r="AA5878" s="22"/>
      <c r="AB5878" s="22"/>
      <c r="AC5878" s="22"/>
      <c r="AD5878" s="22"/>
      <c r="AE5878" s="22"/>
      <c r="AF5878" s="22"/>
      <c r="AG5878" s="22"/>
      <c r="AH5878" s="20"/>
      <c r="AI5878" s="22"/>
      <c r="AJ5878" s="22"/>
      <c r="AK5878" s="22"/>
      <c r="AM5878" s="22"/>
      <c r="AN5878" s="22"/>
      <c r="AO5878" s="22"/>
    </row>
    <row r="5879" spans="2:41" x14ac:dyDescent="0.15">
      <c r="B5879" s="20"/>
      <c r="C5879" s="20"/>
      <c r="D5879" s="20"/>
      <c r="E5879" s="20"/>
      <c r="F5879" s="20"/>
      <c r="G5879" s="20"/>
      <c r="H5879" s="20"/>
      <c r="I5879" s="20"/>
      <c r="J5879" s="20"/>
      <c r="K5879" s="20"/>
      <c r="L5879" s="20"/>
      <c r="M5879" s="20"/>
      <c r="N5879" s="20"/>
      <c r="O5879" s="21"/>
      <c r="P5879" s="21"/>
      <c r="Q5879" s="28"/>
      <c r="R5879" s="28"/>
      <c r="S5879" s="21"/>
      <c r="T5879" s="20"/>
      <c r="U5879" s="21"/>
      <c r="W5879" s="46"/>
      <c r="AA5879" s="22"/>
      <c r="AB5879" s="22"/>
      <c r="AC5879" s="22"/>
      <c r="AD5879" s="22"/>
      <c r="AE5879" s="22"/>
      <c r="AF5879" s="22"/>
      <c r="AG5879" s="22"/>
      <c r="AH5879" s="20"/>
      <c r="AI5879" s="22"/>
      <c r="AJ5879" s="22"/>
      <c r="AK5879" s="22"/>
      <c r="AM5879" s="22"/>
      <c r="AN5879" s="22"/>
      <c r="AO5879" s="22"/>
    </row>
    <row r="5880" spans="2:41" x14ac:dyDescent="0.15">
      <c r="B5880" s="20"/>
      <c r="C5880" s="20"/>
      <c r="D5880" s="20"/>
      <c r="E5880" s="20"/>
      <c r="F5880" s="20"/>
      <c r="G5880" s="20"/>
      <c r="H5880" s="20"/>
      <c r="I5880" s="20"/>
      <c r="J5880" s="20"/>
      <c r="K5880" s="20"/>
      <c r="L5880" s="20"/>
      <c r="M5880" s="20"/>
      <c r="N5880" s="20"/>
      <c r="O5880" s="21"/>
      <c r="P5880" s="21"/>
      <c r="Q5880" s="28"/>
      <c r="R5880" s="28"/>
      <c r="S5880" s="21"/>
      <c r="T5880" s="20"/>
      <c r="U5880" s="21"/>
      <c r="W5880" s="46"/>
      <c r="AA5880" s="22"/>
      <c r="AB5880" s="22"/>
      <c r="AC5880" s="22"/>
      <c r="AD5880" s="22"/>
      <c r="AE5880" s="22"/>
      <c r="AF5880" s="22"/>
      <c r="AG5880" s="22"/>
      <c r="AH5880" s="20"/>
      <c r="AI5880" s="22"/>
      <c r="AJ5880" s="22"/>
      <c r="AK5880" s="22"/>
      <c r="AM5880" s="22"/>
      <c r="AN5880" s="22"/>
      <c r="AO5880" s="22"/>
    </row>
    <row r="5881" spans="2:41" x14ac:dyDescent="0.15">
      <c r="B5881" s="20"/>
      <c r="C5881" s="20"/>
      <c r="D5881" s="20"/>
      <c r="E5881" s="20"/>
      <c r="F5881" s="20"/>
      <c r="G5881" s="20"/>
      <c r="H5881" s="20"/>
      <c r="I5881" s="20"/>
      <c r="J5881" s="20"/>
      <c r="K5881" s="20"/>
      <c r="L5881" s="20"/>
      <c r="M5881" s="20"/>
      <c r="N5881" s="20"/>
      <c r="O5881" s="21"/>
      <c r="P5881" s="21"/>
      <c r="Q5881" s="28"/>
      <c r="R5881" s="28"/>
      <c r="S5881" s="21"/>
      <c r="T5881" s="20"/>
      <c r="U5881" s="21"/>
      <c r="W5881" s="46"/>
      <c r="AA5881" s="22"/>
      <c r="AB5881" s="22"/>
      <c r="AC5881" s="22"/>
      <c r="AD5881" s="22"/>
      <c r="AE5881" s="22"/>
      <c r="AF5881" s="22"/>
      <c r="AG5881" s="22"/>
      <c r="AH5881" s="20"/>
      <c r="AI5881" s="22"/>
      <c r="AJ5881" s="22"/>
      <c r="AK5881" s="22"/>
      <c r="AM5881" s="22"/>
      <c r="AN5881" s="22"/>
      <c r="AO5881" s="22"/>
    </row>
    <row r="5882" spans="2:41" x14ac:dyDescent="0.15">
      <c r="B5882" s="20"/>
      <c r="C5882" s="20"/>
      <c r="D5882" s="20"/>
      <c r="E5882" s="20"/>
      <c r="F5882" s="20"/>
      <c r="G5882" s="20"/>
      <c r="H5882" s="20"/>
      <c r="I5882" s="20"/>
      <c r="J5882" s="20"/>
      <c r="K5882" s="20"/>
      <c r="L5882" s="20"/>
      <c r="M5882" s="20"/>
      <c r="N5882" s="20"/>
      <c r="O5882" s="21"/>
      <c r="P5882" s="21"/>
      <c r="Q5882" s="28"/>
      <c r="R5882" s="28"/>
      <c r="S5882" s="21"/>
      <c r="T5882" s="20"/>
      <c r="U5882" s="21"/>
      <c r="W5882" s="46"/>
      <c r="AA5882" s="22"/>
      <c r="AB5882" s="22"/>
      <c r="AC5882" s="22"/>
      <c r="AD5882" s="22"/>
      <c r="AE5882" s="22"/>
      <c r="AF5882" s="22"/>
      <c r="AG5882" s="22"/>
      <c r="AH5882" s="20"/>
      <c r="AI5882" s="22"/>
      <c r="AJ5882" s="22"/>
      <c r="AK5882" s="22"/>
      <c r="AM5882" s="22"/>
      <c r="AN5882" s="22"/>
      <c r="AO5882" s="22"/>
    </row>
    <row r="5883" spans="2:41" x14ac:dyDescent="0.15">
      <c r="B5883" s="20"/>
      <c r="C5883" s="20"/>
      <c r="D5883" s="20"/>
      <c r="E5883" s="20"/>
      <c r="F5883" s="20"/>
      <c r="G5883" s="20"/>
      <c r="H5883" s="20"/>
      <c r="I5883" s="20"/>
      <c r="J5883" s="20"/>
      <c r="K5883" s="20"/>
      <c r="L5883" s="20"/>
      <c r="M5883" s="20"/>
      <c r="N5883" s="20"/>
      <c r="O5883" s="21"/>
      <c r="P5883" s="21"/>
      <c r="Q5883" s="28"/>
      <c r="R5883" s="28"/>
      <c r="S5883" s="21"/>
      <c r="T5883" s="20"/>
      <c r="U5883" s="21"/>
      <c r="W5883" s="46"/>
      <c r="AA5883" s="22"/>
      <c r="AB5883" s="22"/>
      <c r="AC5883" s="22"/>
      <c r="AD5883" s="22"/>
      <c r="AE5883" s="22"/>
      <c r="AF5883" s="22"/>
      <c r="AG5883" s="22"/>
      <c r="AH5883" s="20"/>
      <c r="AI5883" s="22"/>
      <c r="AJ5883" s="22"/>
      <c r="AK5883" s="22"/>
      <c r="AM5883" s="22"/>
      <c r="AN5883" s="22"/>
      <c r="AO5883" s="22"/>
    </row>
    <row r="5884" spans="2:41" x14ac:dyDescent="0.15">
      <c r="B5884" s="20"/>
      <c r="C5884" s="20"/>
      <c r="D5884" s="20"/>
      <c r="E5884" s="20"/>
      <c r="F5884" s="20"/>
      <c r="G5884" s="20"/>
      <c r="H5884" s="20"/>
      <c r="I5884" s="20"/>
      <c r="J5884" s="20"/>
      <c r="K5884" s="20"/>
      <c r="L5884" s="20"/>
      <c r="M5884" s="20"/>
      <c r="N5884" s="20"/>
      <c r="O5884" s="21"/>
      <c r="P5884" s="21"/>
      <c r="Q5884" s="28"/>
      <c r="R5884" s="28"/>
      <c r="S5884" s="21"/>
      <c r="T5884" s="20"/>
      <c r="U5884" s="21"/>
      <c r="W5884" s="46"/>
      <c r="AA5884" s="22"/>
      <c r="AB5884" s="22"/>
      <c r="AC5884" s="22"/>
      <c r="AD5884" s="22"/>
      <c r="AE5884" s="22"/>
      <c r="AF5884" s="22"/>
      <c r="AG5884" s="22"/>
      <c r="AH5884" s="20"/>
      <c r="AI5884" s="22"/>
      <c r="AJ5884" s="22"/>
      <c r="AK5884" s="22"/>
      <c r="AM5884" s="22"/>
      <c r="AN5884" s="22"/>
      <c r="AO5884" s="22"/>
    </row>
    <row r="5885" spans="2:41" x14ac:dyDescent="0.15">
      <c r="B5885" s="20"/>
      <c r="C5885" s="20"/>
      <c r="D5885" s="20"/>
      <c r="E5885" s="20"/>
      <c r="F5885" s="20"/>
      <c r="G5885" s="20"/>
      <c r="H5885" s="20"/>
      <c r="I5885" s="20"/>
      <c r="J5885" s="20"/>
      <c r="K5885" s="20"/>
      <c r="L5885" s="20"/>
      <c r="M5885" s="20"/>
      <c r="N5885" s="20"/>
      <c r="O5885" s="21"/>
      <c r="P5885" s="21"/>
      <c r="Q5885" s="28"/>
      <c r="R5885" s="28"/>
      <c r="S5885" s="21"/>
      <c r="T5885" s="20"/>
      <c r="U5885" s="21"/>
      <c r="W5885" s="46"/>
      <c r="AA5885" s="22"/>
      <c r="AB5885" s="22"/>
      <c r="AC5885" s="22"/>
      <c r="AD5885" s="22"/>
      <c r="AE5885" s="22"/>
      <c r="AF5885" s="22"/>
      <c r="AG5885" s="22"/>
      <c r="AH5885" s="20"/>
      <c r="AI5885" s="22"/>
      <c r="AJ5885" s="22"/>
      <c r="AK5885" s="22"/>
      <c r="AM5885" s="22"/>
      <c r="AN5885" s="22"/>
      <c r="AO5885" s="22"/>
    </row>
    <row r="5886" spans="2:41" x14ac:dyDescent="0.15">
      <c r="B5886" s="20"/>
      <c r="C5886" s="20"/>
      <c r="D5886" s="20"/>
      <c r="E5886" s="20"/>
      <c r="F5886" s="20"/>
      <c r="G5886" s="20"/>
      <c r="H5886" s="20"/>
      <c r="I5886" s="20"/>
      <c r="J5886" s="20"/>
      <c r="K5886" s="20"/>
      <c r="L5886" s="20"/>
      <c r="M5886" s="20"/>
      <c r="N5886" s="20"/>
      <c r="O5886" s="21"/>
      <c r="P5886" s="21"/>
      <c r="Q5886" s="28"/>
      <c r="R5886" s="28"/>
      <c r="S5886" s="21"/>
      <c r="T5886" s="20"/>
      <c r="U5886" s="21"/>
      <c r="W5886" s="46"/>
      <c r="AA5886" s="22"/>
      <c r="AB5886" s="22"/>
      <c r="AC5886" s="22"/>
      <c r="AD5886" s="22"/>
      <c r="AE5886" s="22"/>
      <c r="AF5886" s="22"/>
      <c r="AG5886" s="22"/>
      <c r="AH5886" s="20"/>
      <c r="AI5886" s="22"/>
      <c r="AJ5886" s="22"/>
      <c r="AK5886" s="22"/>
      <c r="AM5886" s="22"/>
      <c r="AN5886" s="22"/>
      <c r="AO5886" s="22"/>
    </row>
    <row r="5887" spans="2:41" x14ac:dyDescent="0.15">
      <c r="B5887" s="20"/>
      <c r="C5887" s="20"/>
      <c r="D5887" s="20"/>
      <c r="E5887" s="20"/>
      <c r="F5887" s="20"/>
      <c r="G5887" s="20"/>
      <c r="H5887" s="20"/>
      <c r="I5887" s="20"/>
      <c r="J5887" s="20"/>
      <c r="K5887" s="20"/>
      <c r="L5887" s="20"/>
      <c r="M5887" s="20"/>
      <c r="N5887" s="20"/>
      <c r="O5887" s="21"/>
      <c r="P5887" s="21"/>
      <c r="Q5887" s="28"/>
      <c r="R5887" s="28"/>
      <c r="S5887" s="21"/>
      <c r="T5887" s="20"/>
      <c r="U5887" s="21"/>
      <c r="W5887" s="46"/>
      <c r="AA5887" s="22"/>
      <c r="AB5887" s="22"/>
      <c r="AC5887" s="22"/>
      <c r="AD5887" s="22"/>
      <c r="AE5887" s="22"/>
      <c r="AF5887" s="22"/>
      <c r="AG5887" s="22"/>
      <c r="AH5887" s="20"/>
      <c r="AI5887" s="22"/>
      <c r="AJ5887" s="22"/>
      <c r="AK5887" s="22"/>
      <c r="AM5887" s="22"/>
      <c r="AN5887" s="22"/>
      <c r="AO5887" s="22"/>
    </row>
    <row r="5888" spans="2:41" x14ac:dyDescent="0.15">
      <c r="B5888" s="20"/>
      <c r="C5888" s="20"/>
      <c r="D5888" s="20"/>
      <c r="E5888" s="20"/>
      <c r="F5888" s="20"/>
      <c r="G5888" s="20"/>
      <c r="H5888" s="20"/>
      <c r="I5888" s="20"/>
      <c r="J5888" s="20"/>
      <c r="K5888" s="20"/>
      <c r="L5888" s="20"/>
      <c r="M5888" s="20"/>
      <c r="N5888" s="20"/>
      <c r="O5888" s="21"/>
      <c r="P5888" s="21"/>
      <c r="Q5888" s="28"/>
      <c r="R5888" s="28"/>
      <c r="S5888" s="21"/>
      <c r="T5888" s="20"/>
      <c r="U5888" s="21"/>
      <c r="W5888" s="46"/>
      <c r="AA5888" s="22"/>
      <c r="AB5888" s="22"/>
      <c r="AC5888" s="22"/>
      <c r="AD5888" s="22"/>
      <c r="AE5888" s="22"/>
      <c r="AF5888" s="22"/>
      <c r="AG5888" s="22"/>
      <c r="AH5888" s="20"/>
      <c r="AI5888" s="22"/>
      <c r="AJ5888" s="22"/>
      <c r="AK5888" s="22"/>
      <c r="AM5888" s="22"/>
      <c r="AN5888" s="22"/>
      <c r="AO5888" s="22"/>
    </row>
    <row r="5889" spans="2:41" x14ac:dyDescent="0.15">
      <c r="B5889" s="20"/>
      <c r="C5889" s="20"/>
      <c r="D5889" s="20"/>
      <c r="E5889" s="20"/>
      <c r="F5889" s="20"/>
      <c r="G5889" s="20"/>
      <c r="H5889" s="20"/>
      <c r="I5889" s="20"/>
      <c r="J5889" s="20"/>
      <c r="K5889" s="20"/>
      <c r="L5889" s="20"/>
      <c r="M5889" s="20"/>
      <c r="N5889" s="20"/>
      <c r="O5889" s="21"/>
      <c r="P5889" s="21"/>
      <c r="Q5889" s="28"/>
      <c r="R5889" s="28"/>
      <c r="S5889" s="21"/>
      <c r="T5889" s="20"/>
      <c r="U5889" s="21"/>
      <c r="W5889" s="46"/>
      <c r="AA5889" s="22"/>
      <c r="AB5889" s="22"/>
      <c r="AC5889" s="22"/>
      <c r="AD5889" s="22"/>
      <c r="AE5889" s="22"/>
      <c r="AF5889" s="22"/>
      <c r="AG5889" s="22"/>
      <c r="AH5889" s="20"/>
      <c r="AI5889" s="22"/>
      <c r="AJ5889" s="22"/>
      <c r="AK5889" s="22"/>
      <c r="AM5889" s="22"/>
      <c r="AN5889" s="22"/>
      <c r="AO5889" s="22"/>
    </row>
    <row r="5890" spans="2:41" x14ac:dyDescent="0.15">
      <c r="B5890" s="20"/>
      <c r="C5890" s="20"/>
      <c r="D5890" s="20"/>
      <c r="E5890" s="20"/>
      <c r="F5890" s="20"/>
      <c r="G5890" s="20"/>
      <c r="H5890" s="20"/>
      <c r="I5890" s="20"/>
      <c r="J5890" s="20"/>
      <c r="K5890" s="20"/>
      <c r="L5890" s="20"/>
      <c r="M5890" s="20"/>
      <c r="N5890" s="20"/>
      <c r="O5890" s="21"/>
      <c r="P5890" s="21"/>
      <c r="Q5890" s="28"/>
      <c r="R5890" s="28"/>
      <c r="S5890" s="21"/>
      <c r="T5890" s="20"/>
      <c r="U5890" s="21"/>
      <c r="W5890" s="46"/>
      <c r="AA5890" s="22"/>
      <c r="AB5890" s="22"/>
      <c r="AC5890" s="22"/>
      <c r="AD5890" s="22"/>
      <c r="AE5890" s="22"/>
      <c r="AF5890" s="22"/>
      <c r="AG5890" s="22"/>
      <c r="AH5890" s="20"/>
      <c r="AI5890" s="22"/>
      <c r="AJ5890" s="22"/>
      <c r="AK5890" s="22"/>
      <c r="AM5890" s="22"/>
      <c r="AN5890" s="22"/>
      <c r="AO5890" s="22"/>
    </row>
    <row r="5891" spans="2:41" x14ac:dyDescent="0.15">
      <c r="B5891" s="20"/>
      <c r="C5891" s="20"/>
      <c r="D5891" s="20"/>
      <c r="E5891" s="20"/>
      <c r="F5891" s="20"/>
      <c r="G5891" s="20"/>
      <c r="H5891" s="20"/>
      <c r="I5891" s="20"/>
      <c r="J5891" s="20"/>
      <c r="K5891" s="20"/>
      <c r="L5891" s="20"/>
      <c r="M5891" s="20"/>
      <c r="N5891" s="20"/>
      <c r="O5891" s="21"/>
      <c r="P5891" s="21"/>
      <c r="Q5891" s="28"/>
      <c r="R5891" s="28"/>
      <c r="S5891" s="21"/>
      <c r="T5891" s="20"/>
      <c r="U5891" s="21"/>
      <c r="W5891" s="46"/>
      <c r="AA5891" s="22"/>
      <c r="AB5891" s="22"/>
      <c r="AC5891" s="22"/>
      <c r="AD5891" s="22"/>
      <c r="AE5891" s="22"/>
      <c r="AF5891" s="22"/>
      <c r="AG5891" s="22"/>
      <c r="AH5891" s="20"/>
      <c r="AI5891" s="22"/>
      <c r="AJ5891" s="22"/>
      <c r="AK5891" s="22"/>
      <c r="AM5891" s="22"/>
      <c r="AN5891" s="22"/>
      <c r="AO5891" s="22"/>
    </row>
    <row r="5892" spans="2:41" x14ac:dyDescent="0.15">
      <c r="B5892" s="20"/>
      <c r="C5892" s="20"/>
      <c r="D5892" s="20"/>
      <c r="E5892" s="20"/>
      <c r="F5892" s="20"/>
      <c r="G5892" s="20"/>
      <c r="H5892" s="20"/>
      <c r="I5892" s="20"/>
      <c r="J5892" s="20"/>
      <c r="K5892" s="20"/>
      <c r="L5892" s="20"/>
      <c r="M5892" s="20"/>
      <c r="N5892" s="20"/>
      <c r="O5892" s="21"/>
      <c r="P5892" s="21"/>
      <c r="Q5892" s="28"/>
      <c r="R5892" s="28"/>
      <c r="S5892" s="21"/>
      <c r="T5892" s="20"/>
      <c r="U5892" s="21"/>
      <c r="W5892" s="46"/>
      <c r="AA5892" s="22"/>
      <c r="AB5892" s="22"/>
      <c r="AC5892" s="22"/>
      <c r="AD5892" s="22"/>
      <c r="AE5892" s="22"/>
      <c r="AF5892" s="22"/>
      <c r="AG5892" s="22"/>
      <c r="AH5892" s="20"/>
      <c r="AI5892" s="22"/>
      <c r="AJ5892" s="22"/>
      <c r="AK5892" s="22"/>
      <c r="AM5892" s="22"/>
      <c r="AN5892" s="22"/>
      <c r="AO5892" s="22"/>
    </row>
    <row r="5893" spans="2:41" x14ac:dyDescent="0.15">
      <c r="B5893" s="20"/>
      <c r="C5893" s="20"/>
      <c r="D5893" s="20"/>
      <c r="E5893" s="20"/>
      <c r="F5893" s="20"/>
      <c r="G5893" s="20"/>
      <c r="H5893" s="20"/>
      <c r="I5893" s="20"/>
      <c r="J5893" s="20"/>
      <c r="K5893" s="20"/>
      <c r="L5893" s="20"/>
      <c r="M5893" s="20"/>
      <c r="N5893" s="20"/>
      <c r="O5893" s="21"/>
      <c r="P5893" s="21"/>
      <c r="Q5893" s="28"/>
      <c r="R5893" s="28"/>
      <c r="S5893" s="21"/>
      <c r="T5893" s="20"/>
      <c r="U5893" s="21"/>
      <c r="W5893" s="46"/>
      <c r="AA5893" s="22"/>
      <c r="AB5893" s="22"/>
      <c r="AC5893" s="22"/>
      <c r="AD5893" s="22"/>
      <c r="AE5893" s="22"/>
      <c r="AF5893" s="22"/>
      <c r="AG5893" s="22"/>
      <c r="AH5893" s="20"/>
      <c r="AI5893" s="22"/>
      <c r="AJ5893" s="22"/>
      <c r="AK5893" s="22"/>
      <c r="AM5893" s="22"/>
      <c r="AN5893" s="22"/>
      <c r="AO5893" s="22"/>
    </row>
    <row r="5894" spans="2:41" x14ac:dyDescent="0.15">
      <c r="B5894" s="20"/>
      <c r="C5894" s="20"/>
      <c r="D5894" s="20"/>
      <c r="E5894" s="20"/>
      <c r="F5894" s="20"/>
      <c r="G5894" s="20"/>
      <c r="H5894" s="20"/>
      <c r="I5894" s="20"/>
      <c r="J5894" s="20"/>
      <c r="K5894" s="20"/>
      <c r="L5894" s="20"/>
      <c r="M5894" s="20"/>
      <c r="N5894" s="20"/>
      <c r="O5894" s="21"/>
      <c r="P5894" s="21"/>
      <c r="Q5894" s="28"/>
      <c r="R5894" s="28"/>
      <c r="S5894" s="21"/>
      <c r="T5894" s="20"/>
      <c r="U5894" s="21"/>
      <c r="W5894" s="46"/>
      <c r="AA5894" s="22"/>
      <c r="AB5894" s="22"/>
      <c r="AC5894" s="22"/>
      <c r="AD5894" s="22"/>
      <c r="AE5894" s="22"/>
      <c r="AF5894" s="22"/>
      <c r="AG5894" s="22"/>
      <c r="AH5894" s="20"/>
      <c r="AI5894" s="22"/>
      <c r="AJ5894" s="22"/>
      <c r="AK5894" s="22"/>
      <c r="AM5894" s="22"/>
      <c r="AN5894" s="22"/>
      <c r="AO5894" s="22"/>
    </row>
    <row r="5895" spans="2:41" x14ac:dyDescent="0.15">
      <c r="B5895" s="20"/>
      <c r="C5895" s="20"/>
      <c r="D5895" s="20"/>
      <c r="E5895" s="20"/>
      <c r="F5895" s="20"/>
      <c r="G5895" s="20"/>
      <c r="H5895" s="20"/>
      <c r="I5895" s="20"/>
      <c r="J5895" s="20"/>
      <c r="K5895" s="20"/>
      <c r="L5895" s="20"/>
      <c r="M5895" s="20"/>
      <c r="N5895" s="20"/>
      <c r="O5895" s="21"/>
      <c r="P5895" s="21"/>
      <c r="Q5895" s="28"/>
      <c r="R5895" s="28"/>
      <c r="S5895" s="21"/>
      <c r="T5895" s="20"/>
      <c r="U5895" s="21"/>
      <c r="W5895" s="46"/>
      <c r="AA5895" s="22"/>
      <c r="AB5895" s="22"/>
      <c r="AC5895" s="22"/>
      <c r="AD5895" s="22"/>
      <c r="AE5895" s="22"/>
      <c r="AF5895" s="22"/>
      <c r="AG5895" s="22"/>
      <c r="AH5895" s="20"/>
      <c r="AI5895" s="22"/>
      <c r="AJ5895" s="22"/>
      <c r="AK5895" s="22"/>
      <c r="AM5895" s="22"/>
      <c r="AN5895" s="22"/>
      <c r="AO5895" s="22"/>
    </row>
    <row r="5896" spans="2:41" x14ac:dyDescent="0.15">
      <c r="B5896" s="20"/>
      <c r="C5896" s="20"/>
      <c r="D5896" s="20"/>
      <c r="E5896" s="20"/>
      <c r="F5896" s="20"/>
      <c r="G5896" s="20"/>
      <c r="H5896" s="20"/>
      <c r="I5896" s="20"/>
      <c r="J5896" s="20"/>
      <c r="K5896" s="20"/>
      <c r="L5896" s="20"/>
      <c r="M5896" s="20"/>
      <c r="N5896" s="20"/>
      <c r="O5896" s="21"/>
      <c r="P5896" s="21"/>
      <c r="Q5896" s="28"/>
      <c r="R5896" s="28"/>
      <c r="S5896" s="21"/>
      <c r="T5896" s="20"/>
      <c r="U5896" s="21"/>
      <c r="W5896" s="46"/>
      <c r="AA5896" s="22"/>
      <c r="AB5896" s="22"/>
      <c r="AC5896" s="22"/>
      <c r="AD5896" s="22"/>
      <c r="AE5896" s="22"/>
      <c r="AF5896" s="22"/>
      <c r="AG5896" s="22"/>
      <c r="AH5896" s="20"/>
      <c r="AI5896" s="22"/>
      <c r="AJ5896" s="22"/>
      <c r="AK5896" s="22"/>
      <c r="AM5896" s="22"/>
      <c r="AN5896" s="22"/>
      <c r="AO5896" s="22"/>
    </row>
    <row r="5897" spans="2:41" x14ac:dyDescent="0.15">
      <c r="B5897" s="20"/>
      <c r="C5897" s="20"/>
      <c r="D5897" s="20"/>
      <c r="E5897" s="20"/>
      <c r="F5897" s="20"/>
      <c r="G5897" s="20"/>
      <c r="H5897" s="20"/>
      <c r="I5897" s="20"/>
      <c r="J5897" s="20"/>
      <c r="K5897" s="20"/>
      <c r="L5897" s="20"/>
      <c r="M5897" s="20"/>
      <c r="N5897" s="20"/>
      <c r="O5897" s="21"/>
      <c r="P5897" s="21"/>
      <c r="Q5897" s="28"/>
      <c r="R5897" s="28"/>
      <c r="S5897" s="21"/>
      <c r="T5897" s="20"/>
      <c r="U5897" s="21"/>
      <c r="W5897" s="46"/>
      <c r="AA5897" s="22"/>
      <c r="AB5897" s="22"/>
      <c r="AC5897" s="22"/>
      <c r="AD5897" s="22"/>
      <c r="AE5897" s="22"/>
      <c r="AF5897" s="22"/>
      <c r="AG5897" s="22"/>
      <c r="AH5897" s="20"/>
      <c r="AI5897" s="22"/>
      <c r="AJ5897" s="22"/>
      <c r="AK5897" s="22"/>
      <c r="AM5897" s="22"/>
      <c r="AN5897" s="22"/>
      <c r="AO5897" s="22"/>
    </row>
    <row r="5898" spans="2:41" x14ac:dyDescent="0.15">
      <c r="B5898" s="20"/>
      <c r="C5898" s="20"/>
      <c r="D5898" s="20"/>
      <c r="E5898" s="20"/>
      <c r="F5898" s="20"/>
      <c r="G5898" s="20"/>
      <c r="H5898" s="20"/>
      <c r="I5898" s="20"/>
      <c r="J5898" s="20"/>
      <c r="K5898" s="20"/>
      <c r="L5898" s="20"/>
      <c r="M5898" s="20"/>
      <c r="N5898" s="20"/>
      <c r="O5898" s="21"/>
      <c r="P5898" s="21"/>
      <c r="Q5898" s="28"/>
      <c r="R5898" s="28"/>
      <c r="S5898" s="21"/>
      <c r="T5898" s="20"/>
      <c r="U5898" s="21"/>
      <c r="W5898" s="46"/>
      <c r="AA5898" s="22"/>
      <c r="AB5898" s="22"/>
      <c r="AC5898" s="22"/>
      <c r="AD5898" s="22"/>
      <c r="AE5898" s="22"/>
      <c r="AF5898" s="22"/>
      <c r="AG5898" s="22"/>
      <c r="AH5898" s="20"/>
      <c r="AI5898" s="22"/>
      <c r="AJ5898" s="22"/>
      <c r="AK5898" s="22"/>
      <c r="AM5898" s="22"/>
      <c r="AN5898" s="22"/>
      <c r="AO5898" s="22"/>
    </row>
    <row r="5899" spans="2:41" x14ac:dyDescent="0.15">
      <c r="B5899" s="20"/>
      <c r="C5899" s="20"/>
      <c r="D5899" s="20"/>
      <c r="E5899" s="20"/>
      <c r="F5899" s="20"/>
      <c r="G5899" s="20"/>
      <c r="H5899" s="20"/>
      <c r="I5899" s="20"/>
      <c r="J5899" s="20"/>
      <c r="K5899" s="20"/>
      <c r="L5899" s="20"/>
      <c r="M5899" s="20"/>
      <c r="N5899" s="20"/>
      <c r="O5899" s="21"/>
      <c r="P5899" s="21"/>
      <c r="Q5899" s="28"/>
      <c r="R5899" s="28"/>
      <c r="S5899" s="21"/>
      <c r="T5899" s="20"/>
      <c r="U5899" s="21"/>
      <c r="W5899" s="46"/>
      <c r="AA5899" s="22"/>
      <c r="AB5899" s="22"/>
      <c r="AC5899" s="22"/>
      <c r="AD5899" s="22"/>
      <c r="AE5899" s="22"/>
      <c r="AF5899" s="22"/>
      <c r="AG5899" s="22"/>
      <c r="AH5899" s="20"/>
      <c r="AI5899" s="22"/>
      <c r="AJ5899" s="22"/>
      <c r="AK5899" s="22"/>
      <c r="AM5899" s="22"/>
      <c r="AN5899" s="22"/>
      <c r="AO5899" s="22"/>
    </row>
    <row r="5900" spans="2:41" x14ac:dyDescent="0.15">
      <c r="B5900" s="20"/>
      <c r="C5900" s="20"/>
      <c r="D5900" s="20"/>
      <c r="E5900" s="20"/>
      <c r="F5900" s="20"/>
      <c r="G5900" s="20"/>
      <c r="H5900" s="20"/>
      <c r="I5900" s="20"/>
      <c r="J5900" s="20"/>
      <c r="K5900" s="20"/>
      <c r="L5900" s="20"/>
      <c r="M5900" s="20"/>
      <c r="N5900" s="20"/>
      <c r="O5900" s="21"/>
      <c r="P5900" s="21"/>
      <c r="Q5900" s="28"/>
      <c r="R5900" s="28"/>
      <c r="S5900" s="21"/>
      <c r="T5900" s="20"/>
      <c r="U5900" s="21"/>
      <c r="W5900" s="46"/>
      <c r="AA5900" s="22"/>
      <c r="AB5900" s="22"/>
      <c r="AC5900" s="22"/>
      <c r="AD5900" s="22"/>
      <c r="AE5900" s="22"/>
      <c r="AF5900" s="22"/>
      <c r="AG5900" s="22"/>
      <c r="AH5900" s="20"/>
      <c r="AI5900" s="22"/>
      <c r="AJ5900" s="22"/>
      <c r="AK5900" s="22"/>
      <c r="AM5900" s="22"/>
      <c r="AN5900" s="22"/>
      <c r="AO5900" s="22"/>
    </row>
    <row r="5901" spans="2:41" x14ac:dyDescent="0.15">
      <c r="B5901" s="20"/>
      <c r="C5901" s="20"/>
      <c r="D5901" s="20"/>
      <c r="E5901" s="20"/>
      <c r="F5901" s="20"/>
      <c r="G5901" s="20"/>
      <c r="H5901" s="20"/>
      <c r="I5901" s="20"/>
      <c r="J5901" s="20"/>
      <c r="K5901" s="20"/>
      <c r="L5901" s="20"/>
      <c r="M5901" s="20"/>
      <c r="N5901" s="20"/>
      <c r="O5901" s="21"/>
      <c r="P5901" s="21"/>
      <c r="Q5901" s="28"/>
      <c r="R5901" s="28"/>
      <c r="S5901" s="21"/>
      <c r="T5901" s="20"/>
      <c r="U5901" s="21"/>
      <c r="W5901" s="46"/>
      <c r="AA5901" s="22"/>
      <c r="AB5901" s="22"/>
      <c r="AC5901" s="22"/>
      <c r="AD5901" s="22"/>
      <c r="AE5901" s="22"/>
      <c r="AF5901" s="22"/>
      <c r="AG5901" s="22"/>
      <c r="AH5901" s="20"/>
      <c r="AI5901" s="22"/>
      <c r="AJ5901" s="22"/>
      <c r="AK5901" s="22"/>
      <c r="AM5901" s="22"/>
      <c r="AN5901" s="22"/>
      <c r="AO5901" s="22"/>
    </row>
    <row r="5902" spans="2:41" x14ac:dyDescent="0.15">
      <c r="B5902" s="20"/>
      <c r="C5902" s="20"/>
      <c r="D5902" s="20"/>
      <c r="E5902" s="20"/>
      <c r="F5902" s="20"/>
      <c r="G5902" s="20"/>
      <c r="H5902" s="20"/>
      <c r="I5902" s="20"/>
      <c r="J5902" s="20"/>
      <c r="K5902" s="20"/>
      <c r="L5902" s="20"/>
      <c r="M5902" s="20"/>
      <c r="N5902" s="20"/>
      <c r="O5902" s="21"/>
      <c r="P5902" s="21"/>
      <c r="Q5902" s="28"/>
      <c r="R5902" s="28"/>
      <c r="S5902" s="21"/>
      <c r="T5902" s="20"/>
      <c r="U5902" s="21"/>
      <c r="W5902" s="46"/>
      <c r="AA5902" s="22"/>
      <c r="AB5902" s="22"/>
      <c r="AC5902" s="22"/>
      <c r="AD5902" s="22"/>
      <c r="AE5902" s="22"/>
      <c r="AF5902" s="22"/>
      <c r="AG5902" s="22"/>
      <c r="AH5902" s="20"/>
      <c r="AI5902" s="22"/>
      <c r="AJ5902" s="22"/>
      <c r="AK5902" s="22"/>
      <c r="AM5902" s="22"/>
      <c r="AN5902" s="22"/>
      <c r="AO5902" s="22"/>
    </row>
    <row r="5903" spans="2:41" x14ac:dyDescent="0.15">
      <c r="B5903" s="20"/>
      <c r="C5903" s="20"/>
      <c r="D5903" s="20"/>
      <c r="E5903" s="20"/>
      <c r="F5903" s="20"/>
      <c r="G5903" s="20"/>
      <c r="H5903" s="20"/>
      <c r="I5903" s="20"/>
      <c r="J5903" s="20"/>
      <c r="K5903" s="20"/>
      <c r="L5903" s="20"/>
      <c r="M5903" s="20"/>
      <c r="N5903" s="20"/>
      <c r="O5903" s="21"/>
      <c r="P5903" s="21"/>
      <c r="Q5903" s="28"/>
      <c r="R5903" s="28"/>
      <c r="S5903" s="21"/>
      <c r="T5903" s="20"/>
      <c r="U5903" s="21"/>
      <c r="W5903" s="46"/>
      <c r="AA5903" s="22"/>
      <c r="AB5903" s="22"/>
      <c r="AC5903" s="22"/>
      <c r="AD5903" s="22"/>
      <c r="AE5903" s="22"/>
      <c r="AF5903" s="22"/>
      <c r="AG5903" s="22"/>
      <c r="AH5903" s="20"/>
      <c r="AI5903" s="22"/>
      <c r="AJ5903" s="22"/>
      <c r="AK5903" s="22"/>
      <c r="AM5903" s="22"/>
      <c r="AN5903" s="22"/>
      <c r="AO5903" s="22"/>
    </row>
    <row r="5904" spans="2:41" x14ac:dyDescent="0.15">
      <c r="B5904" s="20"/>
      <c r="C5904" s="20"/>
      <c r="D5904" s="20"/>
      <c r="E5904" s="20"/>
      <c r="F5904" s="20"/>
      <c r="G5904" s="20"/>
      <c r="H5904" s="20"/>
      <c r="I5904" s="20"/>
      <c r="J5904" s="20"/>
      <c r="K5904" s="20"/>
      <c r="L5904" s="20"/>
      <c r="M5904" s="20"/>
      <c r="N5904" s="20"/>
      <c r="O5904" s="21"/>
      <c r="P5904" s="21"/>
      <c r="Q5904" s="28"/>
      <c r="R5904" s="28"/>
      <c r="S5904" s="21"/>
      <c r="T5904" s="20"/>
      <c r="U5904" s="21"/>
      <c r="W5904" s="46"/>
      <c r="AA5904" s="22"/>
      <c r="AB5904" s="22"/>
      <c r="AC5904" s="22"/>
      <c r="AD5904" s="22"/>
      <c r="AE5904" s="22"/>
      <c r="AF5904" s="22"/>
      <c r="AG5904" s="22"/>
      <c r="AH5904" s="20"/>
      <c r="AI5904" s="22"/>
      <c r="AJ5904" s="22"/>
      <c r="AK5904" s="22"/>
      <c r="AM5904" s="22"/>
      <c r="AN5904" s="22"/>
      <c r="AO5904" s="22"/>
    </row>
    <row r="5905" spans="2:41" x14ac:dyDescent="0.15">
      <c r="B5905" s="20"/>
      <c r="C5905" s="20"/>
      <c r="D5905" s="20"/>
      <c r="E5905" s="20"/>
      <c r="F5905" s="20"/>
      <c r="G5905" s="20"/>
      <c r="H5905" s="20"/>
      <c r="I5905" s="20"/>
      <c r="J5905" s="20"/>
      <c r="K5905" s="20"/>
      <c r="L5905" s="20"/>
      <c r="M5905" s="20"/>
      <c r="N5905" s="20"/>
      <c r="O5905" s="21"/>
      <c r="P5905" s="21"/>
      <c r="Q5905" s="28"/>
      <c r="R5905" s="28"/>
      <c r="S5905" s="21"/>
      <c r="T5905" s="20"/>
      <c r="U5905" s="21"/>
      <c r="W5905" s="46"/>
      <c r="AA5905" s="22"/>
      <c r="AB5905" s="22"/>
      <c r="AC5905" s="22"/>
      <c r="AD5905" s="22"/>
      <c r="AE5905" s="22"/>
      <c r="AF5905" s="22"/>
      <c r="AG5905" s="22"/>
      <c r="AH5905" s="20"/>
      <c r="AI5905" s="22"/>
      <c r="AJ5905" s="22"/>
      <c r="AK5905" s="22"/>
      <c r="AM5905" s="22"/>
      <c r="AN5905" s="22"/>
      <c r="AO5905" s="22"/>
    </row>
    <row r="5906" spans="2:41" x14ac:dyDescent="0.15">
      <c r="B5906" s="20"/>
      <c r="C5906" s="20"/>
      <c r="D5906" s="20"/>
      <c r="E5906" s="20"/>
      <c r="F5906" s="20"/>
      <c r="G5906" s="20"/>
      <c r="H5906" s="20"/>
      <c r="I5906" s="20"/>
      <c r="J5906" s="20"/>
      <c r="K5906" s="20"/>
      <c r="L5906" s="20"/>
      <c r="M5906" s="20"/>
      <c r="N5906" s="20"/>
      <c r="O5906" s="21"/>
      <c r="P5906" s="21"/>
      <c r="Q5906" s="28"/>
      <c r="R5906" s="28"/>
      <c r="S5906" s="21"/>
      <c r="T5906" s="20"/>
      <c r="U5906" s="21"/>
      <c r="W5906" s="46"/>
      <c r="AA5906" s="22"/>
      <c r="AB5906" s="22"/>
      <c r="AC5906" s="22"/>
      <c r="AD5906" s="22"/>
      <c r="AE5906" s="22"/>
      <c r="AF5906" s="22"/>
      <c r="AG5906" s="22"/>
      <c r="AH5906" s="20"/>
      <c r="AI5906" s="22"/>
      <c r="AJ5906" s="22"/>
      <c r="AK5906" s="22"/>
      <c r="AM5906" s="22"/>
      <c r="AN5906" s="22"/>
      <c r="AO5906" s="22"/>
    </row>
    <row r="5907" spans="2:41" x14ac:dyDescent="0.15">
      <c r="B5907" s="20"/>
      <c r="C5907" s="20"/>
      <c r="D5907" s="20"/>
      <c r="E5907" s="20"/>
      <c r="F5907" s="20"/>
      <c r="G5907" s="20"/>
      <c r="H5907" s="20"/>
      <c r="I5907" s="20"/>
      <c r="J5907" s="20"/>
      <c r="K5907" s="20"/>
      <c r="L5907" s="20"/>
      <c r="M5907" s="20"/>
      <c r="N5907" s="20"/>
      <c r="O5907" s="21"/>
      <c r="P5907" s="21"/>
      <c r="Q5907" s="28"/>
      <c r="R5907" s="28"/>
      <c r="S5907" s="21"/>
      <c r="T5907" s="20"/>
      <c r="U5907" s="21"/>
      <c r="W5907" s="46"/>
      <c r="AA5907" s="22"/>
      <c r="AB5907" s="22"/>
      <c r="AC5907" s="22"/>
      <c r="AD5907" s="22"/>
      <c r="AE5907" s="22"/>
      <c r="AF5907" s="22"/>
      <c r="AG5907" s="22"/>
      <c r="AH5907" s="20"/>
      <c r="AI5907" s="22"/>
      <c r="AJ5907" s="22"/>
      <c r="AK5907" s="22"/>
      <c r="AM5907" s="22"/>
      <c r="AN5907" s="22"/>
      <c r="AO5907" s="22"/>
    </row>
    <row r="5908" spans="2:41" x14ac:dyDescent="0.15">
      <c r="B5908" s="20"/>
      <c r="C5908" s="20"/>
      <c r="D5908" s="20"/>
      <c r="E5908" s="20"/>
      <c r="F5908" s="20"/>
      <c r="G5908" s="20"/>
      <c r="H5908" s="20"/>
      <c r="I5908" s="20"/>
      <c r="J5908" s="20"/>
      <c r="K5908" s="20"/>
      <c r="L5908" s="20"/>
      <c r="M5908" s="20"/>
      <c r="N5908" s="20"/>
      <c r="O5908" s="21"/>
      <c r="P5908" s="21"/>
      <c r="Q5908" s="28"/>
      <c r="R5908" s="28"/>
      <c r="S5908" s="21"/>
      <c r="T5908" s="20"/>
      <c r="U5908" s="21"/>
      <c r="W5908" s="46"/>
      <c r="AA5908" s="22"/>
      <c r="AB5908" s="22"/>
      <c r="AC5908" s="22"/>
      <c r="AD5908" s="22"/>
      <c r="AE5908" s="22"/>
      <c r="AF5908" s="22"/>
      <c r="AG5908" s="22"/>
      <c r="AH5908" s="20"/>
      <c r="AI5908" s="22"/>
      <c r="AJ5908" s="22"/>
      <c r="AK5908" s="22"/>
      <c r="AM5908" s="22"/>
      <c r="AN5908" s="22"/>
      <c r="AO5908" s="22"/>
    </row>
    <row r="5909" spans="2:41" x14ac:dyDescent="0.15">
      <c r="B5909" s="20"/>
      <c r="C5909" s="20"/>
      <c r="D5909" s="20"/>
      <c r="E5909" s="20"/>
      <c r="F5909" s="20"/>
      <c r="G5909" s="20"/>
      <c r="H5909" s="20"/>
      <c r="I5909" s="20"/>
      <c r="J5909" s="20"/>
      <c r="K5909" s="20"/>
      <c r="L5909" s="20"/>
      <c r="M5909" s="20"/>
      <c r="N5909" s="20"/>
      <c r="O5909" s="21"/>
      <c r="P5909" s="21"/>
      <c r="Q5909" s="28"/>
      <c r="R5909" s="28"/>
      <c r="S5909" s="21"/>
      <c r="T5909" s="20"/>
      <c r="U5909" s="21"/>
      <c r="W5909" s="46"/>
      <c r="AA5909" s="22"/>
      <c r="AB5909" s="22"/>
      <c r="AC5909" s="22"/>
      <c r="AD5909" s="22"/>
      <c r="AE5909" s="22"/>
      <c r="AF5909" s="22"/>
      <c r="AG5909" s="22"/>
      <c r="AH5909" s="20"/>
      <c r="AI5909" s="22"/>
      <c r="AJ5909" s="22"/>
      <c r="AK5909" s="22"/>
      <c r="AM5909" s="22"/>
      <c r="AN5909" s="22"/>
      <c r="AO5909" s="22"/>
    </row>
    <row r="5910" spans="2:41" x14ac:dyDescent="0.15">
      <c r="B5910" s="20"/>
      <c r="C5910" s="20"/>
      <c r="D5910" s="20"/>
      <c r="E5910" s="20"/>
      <c r="F5910" s="20"/>
      <c r="G5910" s="20"/>
      <c r="H5910" s="20"/>
      <c r="I5910" s="20"/>
      <c r="J5910" s="20"/>
      <c r="K5910" s="20"/>
      <c r="L5910" s="20"/>
      <c r="M5910" s="20"/>
      <c r="N5910" s="20"/>
      <c r="O5910" s="21"/>
      <c r="P5910" s="21"/>
      <c r="Q5910" s="28"/>
      <c r="R5910" s="28"/>
      <c r="S5910" s="21"/>
      <c r="T5910" s="20"/>
      <c r="U5910" s="21"/>
      <c r="W5910" s="46"/>
      <c r="AA5910" s="22"/>
      <c r="AB5910" s="22"/>
      <c r="AC5910" s="22"/>
      <c r="AD5910" s="22"/>
      <c r="AE5910" s="22"/>
      <c r="AF5910" s="22"/>
      <c r="AG5910" s="22"/>
      <c r="AH5910" s="20"/>
      <c r="AI5910" s="22"/>
      <c r="AJ5910" s="22"/>
      <c r="AK5910" s="22"/>
      <c r="AM5910" s="22"/>
      <c r="AN5910" s="22"/>
      <c r="AO5910" s="22"/>
    </row>
    <row r="5911" spans="2:41" x14ac:dyDescent="0.15">
      <c r="B5911" s="20"/>
      <c r="C5911" s="20"/>
      <c r="D5911" s="20"/>
      <c r="E5911" s="20"/>
      <c r="F5911" s="20"/>
      <c r="G5911" s="20"/>
      <c r="H5911" s="20"/>
      <c r="I5911" s="20"/>
      <c r="J5911" s="20"/>
      <c r="K5911" s="20"/>
      <c r="L5911" s="20"/>
      <c r="M5911" s="20"/>
      <c r="N5911" s="20"/>
      <c r="O5911" s="21"/>
      <c r="P5911" s="21"/>
      <c r="Q5911" s="28"/>
      <c r="R5911" s="28"/>
      <c r="S5911" s="21"/>
      <c r="T5911" s="20"/>
      <c r="U5911" s="21"/>
      <c r="W5911" s="46"/>
      <c r="AA5911" s="22"/>
      <c r="AB5911" s="22"/>
      <c r="AC5911" s="22"/>
      <c r="AD5911" s="22"/>
      <c r="AE5911" s="22"/>
      <c r="AF5911" s="22"/>
      <c r="AG5911" s="22"/>
      <c r="AH5911" s="20"/>
      <c r="AI5911" s="22"/>
      <c r="AJ5911" s="22"/>
      <c r="AK5911" s="22"/>
      <c r="AM5911" s="22"/>
      <c r="AN5911" s="22"/>
      <c r="AO5911" s="22"/>
    </row>
    <row r="5912" spans="2:41" x14ac:dyDescent="0.15">
      <c r="B5912" s="20"/>
      <c r="C5912" s="20"/>
      <c r="D5912" s="20"/>
      <c r="E5912" s="20"/>
      <c r="F5912" s="20"/>
      <c r="G5912" s="20"/>
      <c r="H5912" s="20"/>
      <c r="I5912" s="20"/>
      <c r="J5912" s="20"/>
      <c r="K5912" s="20"/>
      <c r="L5912" s="20"/>
      <c r="M5912" s="20"/>
      <c r="N5912" s="20"/>
      <c r="O5912" s="21"/>
      <c r="P5912" s="21"/>
      <c r="Q5912" s="28"/>
      <c r="R5912" s="28"/>
      <c r="S5912" s="21"/>
      <c r="T5912" s="20"/>
      <c r="U5912" s="21"/>
      <c r="W5912" s="46"/>
      <c r="AA5912" s="22"/>
      <c r="AB5912" s="22"/>
      <c r="AC5912" s="22"/>
      <c r="AD5912" s="22"/>
      <c r="AE5912" s="22"/>
      <c r="AF5912" s="22"/>
      <c r="AG5912" s="22"/>
      <c r="AH5912" s="20"/>
      <c r="AI5912" s="22"/>
      <c r="AJ5912" s="22"/>
      <c r="AK5912" s="22"/>
      <c r="AM5912" s="22"/>
      <c r="AN5912" s="22"/>
      <c r="AO5912" s="22"/>
    </row>
    <row r="5913" spans="2:41" x14ac:dyDescent="0.15">
      <c r="B5913" s="20"/>
      <c r="C5913" s="20"/>
      <c r="D5913" s="20"/>
      <c r="E5913" s="20"/>
      <c r="F5913" s="20"/>
      <c r="G5913" s="20"/>
      <c r="H5913" s="20"/>
      <c r="I5913" s="20"/>
      <c r="J5913" s="20"/>
      <c r="K5913" s="20"/>
      <c r="L5913" s="20"/>
      <c r="M5913" s="20"/>
      <c r="N5913" s="20"/>
      <c r="O5913" s="21"/>
      <c r="P5913" s="21"/>
      <c r="Q5913" s="28"/>
      <c r="R5913" s="28"/>
      <c r="S5913" s="21"/>
      <c r="T5913" s="20"/>
      <c r="U5913" s="21"/>
      <c r="W5913" s="46"/>
      <c r="AA5913" s="22"/>
      <c r="AB5913" s="22"/>
      <c r="AC5913" s="22"/>
      <c r="AD5913" s="22"/>
      <c r="AE5913" s="22"/>
      <c r="AF5913" s="22"/>
      <c r="AG5913" s="22"/>
      <c r="AH5913" s="20"/>
      <c r="AI5913" s="22"/>
      <c r="AJ5913" s="22"/>
      <c r="AK5913" s="22"/>
      <c r="AM5913" s="22"/>
      <c r="AN5913" s="22"/>
      <c r="AO5913" s="22"/>
    </row>
    <row r="5914" spans="2:41" x14ac:dyDescent="0.15">
      <c r="B5914" s="20"/>
      <c r="C5914" s="20"/>
      <c r="D5914" s="20"/>
      <c r="E5914" s="20"/>
      <c r="F5914" s="20"/>
      <c r="G5914" s="20"/>
      <c r="H5914" s="20"/>
      <c r="I5914" s="20"/>
      <c r="J5914" s="20"/>
      <c r="K5914" s="20"/>
      <c r="L5914" s="20"/>
      <c r="M5914" s="20"/>
      <c r="N5914" s="20"/>
      <c r="O5914" s="21"/>
      <c r="P5914" s="21"/>
      <c r="Q5914" s="28"/>
      <c r="R5914" s="28"/>
      <c r="S5914" s="21"/>
      <c r="T5914" s="20"/>
      <c r="U5914" s="21"/>
      <c r="W5914" s="46"/>
      <c r="AA5914" s="22"/>
      <c r="AB5914" s="22"/>
      <c r="AC5914" s="22"/>
      <c r="AD5914" s="22"/>
      <c r="AE5914" s="22"/>
      <c r="AF5914" s="22"/>
      <c r="AG5914" s="22"/>
      <c r="AH5914" s="20"/>
      <c r="AI5914" s="22"/>
      <c r="AJ5914" s="22"/>
      <c r="AK5914" s="22"/>
      <c r="AM5914" s="22"/>
      <c r="AN5914" s="22"/>
      <c r="AO5914" s="22"/>
    </row>
    <row r="5915" spans="2:41" x14ac:dyDescent="0.15">
      <c r="B5915" s="20"/>
      <c r="C5915" s="20"/>
      <c r="D5915" s="20"/>
      <c r="E5915" s="20"/>
      <c r="F5915" s="20"/>
      <c r="G5915" s="20"/>
      <c r="H5915" s="20"/>
      <c r="I5915" s="20"/>
      <c r="J5915" s="20"/>
      <c r="K5915" s="20"/>
      <c r="L5915" s="20"/>
      <c r="M5915" s="20"/>
      <c r="N5915" s="20"/>
      <c r="O5915" s="21"/>
      <c r="P5915" s="21"/>
      <c r="Q5915" s="28"/>
      <c r="R5915" s="28"/>
      <c r="S5915" s="21"/>
      <c r="T5915" s="20"/>
      <c r="U5915" s="21"/>
      <c r="W5915" s="46"/>
      <c r="AA5915" s="22"/>
      <c r="AB5915" s="22"/>
      <c r="AC5915" s="22"/>
      <c r="AD5915" s="22"/>
      <c r="AE5915" s="22"/>
      <c r="AF5915" s="22"/>
      <c r="AG5915" s="22"/>
      <c r="AH5915" s="20"/>
      <c r="AI5915" s="22"/>
      <c r="AJ5915" s="22"/>
      <c r="AK5915" s="22"/>
      <c r="AM5915" s="22"/>
      <c r="AN5915" s="22"/>
      <c r="AO5915" s="22"/>
    </row>
    <row r="5916" spans="2:41" x14ac:dyDescent="0.15">
      <c r="B5916" s="20"/>
      <c r="C5916" s="20"/>
      <c r="D5916" s="20"/>
      <c r="E5916" s="20"/>
      <c r="F5916" s="20"/>
      <c r="G5916" s="20"/>
      <c r="H5916" s="20"/>
      <c r="I5916" s="20"/>
      <c r="J5916" s="20"/>
      <c r="K5916" s="20"/>
      <c r="L5916" s="20"/>
      <c r="M5916" s="20"/>
      <c r="N5916" s="20"/>
      <c r="O5916" s="21"/>
      <c r="P5916" s="21"/>
      <c r="Q5916" s="28"/>
      <c r="R5916" s="28"/>
      <c r="S5916" s="21"/>
      <c r="T5916" s="20"/>
      <c r="U5916" s="21"/>
      <c r="W5916" s="46"/>
      <c r="AA5916" s="22"/>
      <c r="AB5916" s="22"/>
      <c r="AC5916" s="22"/>
      <c r="AD5916" s="22"/>
      <c r="AE5916" s="22"/>
      <c r="AF5916" s="22"/>
      <c r="AG5916" s="22"/>
      <c r="AH5916" s="20"/>
      <c r="AI5916" s="22"/>
      <c r="AJ5916" s="22"/>
      <c r="AK5916" s="22"/>
      <c r="AM5916" s="22"/>
      <c r="AN5916" s="22"/>
      <c r="AO5916" s="22"/>
    </row>
    <row r="5917" spans="2:41" x14ac:dyDescent="0.15">
      <c r="B5917" s="20"/>
      <c r="C5917" s="20"/>
      <c r="D5917" s="20"/>
      <c r="E5917" s="20"/>
      <c r="F5917" s="20"/>
      <c r="G5917" s="20"/>
      <c r="H5917" s="20"/>
      <c r="I5917" s="20"/>
      <c r="J5917" s="20"/>
      <c r="K5917" s="20"/>
      <c r="L5917" s="20"/>
      <c r="M5917" s="20"/>
      <c r="N5917" s="20"/>
      <c r="O5917" s="21"/>
      <c r="P5917" s="21"/>
      <c r="Q5917" s="28"/>
      <c r="R5917" s="28"/>
      <c r="S5917" s="21"/>
      <c r="T5917" s="20"/>
      <c r="U5917" s="21"/>
      <c r="W5917" s="46"/>
      <c r="AA5917" s="22"/>
      <c r="AB5917" s="22"/>
      <c r="AC5917" s="22"/>
      <c r="AD5917" s="22"/>
      <c r="AE5917" s="22"/>
      <c r="AF5917" s="22"/>
      <c r="AG5917" s="22"/>
      <c r="AH5917" s="20"/>
      <c r="AI5917" s="22"/>
      <c r="AJ5917" s="22"/>
      <c r="AK5917" s="22"/>
      <c r="AM5917" s="22"/>
      <c r="AN5917" s="22"/>
      <c r="AO5917" s="22"/>
    </row>
    <row r="5918" spans="2:41" x14ac:dyDescent="0.15">
      <c r="B5918" s="20"/>
      <c r="C5918" s="20"/>
      <c r="D5918" s="20"/>
      <c r="E5918" s="20"/>
      <c r="F5918" s="20"/>
      <c r="G5918" s="20"/>
      <c r="H5918" s="20"/>
      <c r="I5918" s="20"/>
      <c r="J5918" s="20"/>
      <c r="K5918" s="20"/>
      <c r="L5918" s="20"/>
      <c r="M5918" s="20"/>
      <c r="N5918" s="20"/>
      <c r="O5918" s="21"/>
      <c r="P5918" s="21"/>
      <c r="Q5918" s="28"/>
      <c r="R5918" s="28"/>
      <c r="S5918" s="21"/>
      <c r="T5918" s="20"/>
      <c r="U5918" s="21"/>
      <c r="W5918" s="46"/>
      <c r="AA5918" s="22"/>
      <c r="AB5918" s="22"/>
      <c r="AC5918" s="22"/>
      <c r="AD5918" s="22"/>
      <c r="AE5918" s="22"/>
      <c r="AF5918" s="22"/>
      <c r="AG5918" s="22"/>
      <c r="AH5918" s="20"/>
      <c r="AI5918" s="22"/>
      <c r="AJ5918" s="22"/>
      <c r="AK5918" s="22"/>
      <c r="AM5918" s="22"/>
      <c r="AN5918" s="22"/>
      <c r="AO5918" s="22"/>
    </row>
    <row r="5919" spans="2:41" x14ac:dyDescent="0.15">
      <c r="B5919" s="20"/>
      <c r="C5919" s="20"/>
      <c r="D5919" s="20"/>
      <c r="E5919" s="20"/>
      <c r="F5919" s="20"/>
      <c r="G5919" s="20"/>
      <c r="H5919" s="20"/>
      <c r="I5919" s="20"/>
      <c r="J5919" s="20"/>
      <c r="K5919" s="20"/>
      <c r="L5919" s="20"/>
      <c r="M5919" s="20"/>
      <c r="N5919" s="20"/>
      <c r="O5919" s="21"/>
      <c r="P5919" s="21"/>
      <c r="Q5919" s="28"/>
      <c r="R5919" s="28"/>
      <c r="S5919" s="21"/>
      <c r="T5919" s="20"/>
      <c r="U5919" s="21"/>
      <c r="W5919" s="46"/>
      <c r="AA5919" s="22"/>
      <c r="AB5919" s="22"/>
      <c r="AC5919" s="22"/>
      <c r="AD5919" s="22"/>
      <c r="AE5919" s="22"/>
      <c r="AF5919" s="22"/>
      <c r="AG5919" s="22"/>
      <c r="AH5919" s="20"/>
      <c r="AI5919" s="22"/>
      <c r="AJ5919" s="22"/>
      <c r="AK5919" s="22"/>
      <c r="AM5919" s="22"/>
      <c r="AN5919" s="22"/>
      <c r="AO5919" s="22"/>
    </row>
    <row r="5920" spans="2:41" x14ac:dyDescent="0.15">
      <c r="B5920" s="20"/>
      <c r="C5920" s="20"/>
      <c r="D5920" s="20"/>
      <c r="E5920" s="20"/>
      <c r="F5920" s="20"/>
      <c r="G5920" s="20"/>
      <c r="H5920" s="20"/>
      <c r="I5920" s="20"/>
      <c r="J5920" s="20"/>
      <c r="K5920" s="20"/>
      <c r="L5920" s="20"/>
      <c r="M5920" s="20"/>
      <c r="N5920" s="20"/>
      <c r="O5920" s="21"/>
      <c r="P5920" s="21"/>
      <c r="Q5920" s="28"/>
      <c r="R5920" s="28"/>
      <c r="S5920" s="21"/>
      <c r="T5920" s="20"/>
      <c r="U5920" s="21"/>
      <c r="W5920" s="46"/>
      <c r="AA5920" s="22"/>
      <c r="AB5920" s="22"/>
      <c r="AC5920" s="22"/>
      <c r="AD5920" s="22"/>
      <c r="AE5920" s="22"/>
      <c r="AF5920" s="22"/>
      <c r="AG5920" s="22"/>
      <c r="AH5920" s="20"/>
      <c r="AI5920" s="22"/>
      <c r="AJ5920" s="22"/>
      <c r="AK5920" s="22"/>
      <c r="AM5920" s="22"/>
      <c r="AN5920" s="22"/>
      <c r="AO5920" s="22"/>
    </row>
    <row r="5921" spans="2:41" x14ac:dyDescent="0.15">
      <c r="B5921" s="20"/>
      <c r="C5921" s="20"/>
      <c r="D5921" s="20"/>
      <c r="E5921" s="20"/>
      <c r="F5921" s="20"/>
      <c r="G5921" s="20"/>
      <c r="H5921" s="20"/>
      <c r="I5921" s="20"/>
      <c r="J5921" s="20"/>
      <c r="K5921" s="20"/>
      <c r="L5921" s="20"/>
      <c r="M5921" s="20"/>
      <c r="N5921" s="20"/>
      <c r="O5921" s="21"/>
      <c r="P5921" s="21"/>
      <c r="Q5921" s="28"/>
      <c r="R5921" s="28"/>
      <c r="S5921" s="21"/>
      <c r="T5921" s="20"/>
      <c r="U5921" s="21"/>
      <c r="W5921" s="46"/>
      <c r="AA5921" s="22"/>
      <c r="AB5921" s="22"/>
      <c r="AC5921" s="22"/>
      <c r="AD5921" s="22"/>
      <c r="AE5921" s="22"/>
      <c r="AF5921" s="22"/>
      <c r="AG5921" s="22"/>
      <c r="AH5921" s="20"/>
      <c r="AI5921" s="22"/>
      <c r="AJ5921" s="22"/>
      <c r="AK5921" s="22"/>
      <c r="AM5921" s="22"/>
      <c r="AN5921" s="22"/>
      <c r="AO5921" s="22"/>
    </row>
    <row r="5922" spans="2:41" x14ac:dyDescent="0.15">
      <c r="B5922" s="20"/>
      <c r="C5922" s="20"/>
      <c r="D5922" s="20"/>
      <c r="E5922" s="20"/>
      <c r="F5922" s="20"/>
      <c r="G5922" s="20"/>
      <c r="H5922" s="20"/>
      <c r="I5922" s="20"/>
      <c r="J5922" s="20"/>
      <c r="K5922" s="20"/>
      <c r="L5922" s="20"/>
      <c r="M5922" s="20"/>
      <c r="N5922" s="20"/>
      <c r="O5922" s="21"/>
      <c r="P5922" s="21"/>
      <c r="Q5922" s="28"/>
      <c r="R5922" s="28"/>
      <c r="S5922" s="21"/>
      <c r="T5922" s="20"/>
      <c r="U5922" s="21"/>
      <c r="W5922" s="46"/>
      <c r="AA5922" s="22"/>
      <c r="AB5922" s="22"/>
      <c r="AC5922" s="22"/>
      <c r="AD5922" s="22"/>
      <c r="AE5922" s="22"/>
      <c r="AF5922" s="22"/>
      <c r="AG5922" s="22"/>
      <c r="AH5922" s="20"/>
      <c r="AI5922" s="22"/>
      <c r="AJ5922" s="22"/>
      <c r="AK5922" s="22"/>
      <c r="AM5922" s="22"/>
      <c r="AN5922" s="22"/>
      <c r="AO5922" s="22"/>
    </row>
    <row r="5923" spans="2:41" x14ac:dyDescent="0.15">
      <c r="B5923" s="20"/>
      <c r="C5923" s="20"/>
      <c r="D5923" s="20"/>
      <c r="E5923" s="20"/>
      <c r="F5923" s="20"/>
      <c r="G5923" s="20"/>
      <c r="H5923" s="20"/>
      <c r="I5923" s="20"/>
      <c r="J5923" s="20"/>
      <c r="K5923" s="20"/>
      <c r="L5923" s="20"/>
      <c r="M5923" s="20"/>
      <c r="N5923" s="20"/>
      <c r="O5923" s="21"/>
      <c r="P5923" s="21"/>
      <c r="Q5923" s="28"/>
      <c r="R5923" s="28"/>
      <c r="S5923" s="21"/>
      <c r="T5923" s="20"/>
      <c r="U5923" s="21"/>
      <c r="W5923" s="46"/>
      <c r="AA5923" s="22"/>
      <c r="AB5923" s="22"/>
      <c r="AC5923" s="22"/>
      <c r="AD5923" s="22"/>
      <c r="AE5923" s="22"/>
      <c r="AF5923" s="22"/>
      <c r="AG5923" s="22"/>
      <c r="AH5923" s="20"/>
      <c r="AI5923" s="22"/>
      <c r="AJ5923" s="22"/>
      <c r="AK5923" s="22"/>
      <c r="AM5923" s="22"/>
      <c r="AN5923" s="22"/>
      <c r="AO5923" s="22"/>
    </row>
    <row r="5924" spans="2:41" x14ac:dyDescent="0.15">
      <c r="B5924" s="20"/>
      <c r="C5924" s="20"/>
      <c r="D5924" s="20"/>
      <c r="E5924" s="20"/>
      <c r="F5924" s="20"/>
      <c r="G5924" s="20"/>
      <c r="H5924" s="20"/>
      <c r="I5924" s="20"/>
      <c r="J5924" s="20"/>
      <c r="K5924" s="20"/>
      <c r="L5924" s="20"/>
      <c r="M5924" s="20"/>
      <c r="N5924" s="20"/>
      <c r="O5924" s="21"/>
      <c r="P5924" s="21"/>
      <c r="Q5924" s="28"/>
      <c r="R5924" s="28"/>
      <c r="S5924" s="21"/>
      <c r="T5924" s="20"/>
      <c r="U5924" s="21"/>
      <c r="W5924" s="46"/>
      <c r="AA5924" s="22"/>
      <c r="AB5924" s="22"/>
      <c r="AC5924" s="22"/>
      <c r="AD5924" s="22"/>
      <c r="AE5924" s="22"/>
      <c r="AF5924" s="22"/>
      <c r="AG5924" s="22"/>
      <c r="AH5924" s="20"/>
      <c r="AI5924" s="22"/>
      <c r="AJ5924" s="22"/>
      <c r="AK5924" s="22"/>
      <c r="AM5924" s="22"/>
      <c r="AN5924" s="22"/>
      <c r="AO5924" s="22"/>
    </row>
    <row r="5925" spans="2:41" x14ac:dyDescent="0.15">
      <c r="B5925" s="20"/>
      <c r="C5925" s="20"/>
      <c r="D5925" s="20"/>
      <c r="E5925" s="20"/>
      <c r="F5925" s="20"/>
      <c r="G5925" s="20"/>
      <c r="H5925" s="20"/>
      <c r="I5925" s="20"/>
      <c r="J5925" s="20"/>
      <c r="K5925" s="20"/>
      <c r="L5925" s="20"/>
      <c r="M5925" s="20"/>
      <c r="N5925" s="20"/>
      <c r="O5925" s="21"/>
      <c r="P5925" s="21"/>
      <c r="Q5925" s="28"/>
      <c r="R5925" s="28"/>
      <c r="S5925" s="21"/>
      <c r="T5925" s="20"/>
      <c r="U5925" s="21"/>
      <c r="W5925" s="46"/>
      <c r="AA5925" s="22"/>
      <c r="AB5925" s="22"/>
      <c r="AC5925" s="22"/>
      <c r="AD5925" s="22"/>
      <c r="AE5925" s="22"/>
      <c r="AF5925" s="22"/>
      <c r="AG5925" s="22"/>
      <c r="AH5925" s="20"/>
      <c r="AI5925" s="22"/>
      <c r="AJ5925" s="22"/>
      <c r="AK5925" s="22"/>
      <c r="AM5925" s="22"/>
      <c r="AN5925" s="22"/>
      <c r="AO5925" s="22"/>
    </row>
    <row r="5926" spans="2:41" x14ac:dyDescent="0.15">
      <c r="B5926" s="20"/>
      <c r="C5926" s="20"/>
      <c r="D5926" s="20"/>
      <c r="E5926" s="20"/>
      <c r="F5926" s="20"/>
      <c r="G5926" s="20"/>
      <c r="H5926" s="20"/>
      <c r="I5926" s="20"/>
      <c r="J5926" s="20"/>
      <c r="K5926" s="20"/>
      <c r="L5926" s="20"/>
      <c r="M5926" s="20"/>
      <c r="N5926" s="20"/>
      <c r="O5926" s="21"/>
      <c r="P5926" s="21"/>
      <c r="Q5926" s="28"/>
      <c r="R5926" s="28"/>
      <c r="S5926" s="21"/>
      <c r="T5926" s="20"/>
      <c r="U5926" s="21"/>
      <c r="W5926" s="46"/>
      <c r="AA5926" s="22"/>
      <c r="AB5926" s="22"/>
      <c r="AC5926" s="22"/>
      <c r="AD5926" s="22"/>
      <c r="AE5926" s="22"/>
      <c r="AF5926" s="22"/>
      <c r="AG5926" s="22"/>
      <c r="AH5926" s="20"/>
      <c r="AI5926" s="22"/>
      <c r="AJ5926" s="22"/>
      <c r="AK5926" s="22"/>
      <c r="AM5926" s="22"/>
      <c r="AN5926" s="22"/>
      <c r="AO5926" s="22"/>
    </row>
    <row r="5927" spans="2:41" x14ac:dyDescent="0.15">
      <c r="B5927" s="20"/>
      <c r="C5927" s="20"/>
      <c r="D5927" s="20"/>
      <c r="E5927" s="20"/>
      <c r="F5927" s="20"/>
      <c r="G5927" s="20"/>
      <c r="H5927" s="20"/>
      <c r="I5927" s="20"/>
      <c r="J5927" s="20"/>
      <c r="K5927" s="20"/>
      <c r="L5927" s="20"/>
      <c r="M5927" s="20"/>
      <c r="N5927" s="20"/>
      <c r="O5927" s="21"/>
      <c r="P5927" s="21"/>
      <c r="Q5927" s="28"/>
      <c r="R5927" s="28"/>
      <c r="S5927" s="21"/>
      <c r="T5927" s="20"/>
      <c r="U5927" s="21"/>
      <c r="W5927" s="46"/>
      <c r="AA5927" s="22"/>
      <c r="AB5927" s="22"/>
      <c r="AC5927" s="22"/>
      <c r="AD5927" s="22"/>
      <c r="AE5927" s="22"/>
      <c r="AF5927" s="22"/>
      <c r="AG5927" s="22"/>
      <c r="AH5927" s="20"/>
      <c r="AI5927" s="22"/>
      <c r="AJ5927" s="22"/>
      <c r="AK5927" s="22"/>
      <c r="AM5927" s="22"/>
      <c r="AN5927" s="22"/>
      <c r="AO5927" s="22"/>
    </row>
    <row r="5928" spans="2:41" x14ac:dyDescent="0.15">
      <c r="B5928" s="20"/>
      <c r="C5928" s="20"/>
      <c r="D5928" s="20"/>
      <c r="E5928" s="20"/>
      <c r="F5928" s="20"/>
      <c r="G5928" s="20"/>
      <c r="H5928" s="20"/>
      <c r="I5928" s="20"/>
      <c r="J5928" s="20"/>
      <c r="K5928" s="20"/>
      <c r="L5928" s="20"/>
      <c r="M5928" s="20"/>
      <c r="N5928" s="20"/>
      <c r="O5928" s="21"/>
      <c r="P5928" s="21"/>
      <c r="Q5928" s="28"/>
      <c r="R5928" s="28"/>
      <c r="S5928" s="21"/>
      <c r="T5928" s="20"/>
      <c r="U5928" s="21"/>
      <c r="W5928" s="46"/>
      <c r="AA5928" s="22"/>
      <c r="AB5928" s="22"/>
      <c r="AC5928" s="22"/>
      <c r="AD5928" s="22"/>
      <c r="AE5928" s="22"/>
      <c r="AF5928" s="22"/>
      <c r="AG5928" s="22"/>
      <c r="AH5928" s="20"/>
      <c r="AI5928" s="22"/>
      <c r="AJ5928" s="22"/>
      <c r="AK5928" s="22"/>
      <c r="AM5928" s="22"/>
      <c r="AN5928" s="22"/>
      <c r="AO5928" s="22"/>
    </row>
    <row r="5929" spans="2:41" x14ac:dyDescent="0.15">
      <c r="B5929" s="20"/>
      <c r="C5929" s="20"/>
      <c r="D5929" s="20"/>
      <c r="E5929" s="20"/>
      <c r="F5929" s="20"/>
      <c r="G5929" s="20"/>
      <c r="H5929" s="20"/>
      <c r="I5929" s="20"/>
      <c r="J5929" s="20"/>
      <c r="K5929" s="20"/>
      <c r="L5929" s="20"/>
      <c r="M5929" s="20"/>
      <c r="N5929" s="20"/>
      <c r="O5929" s="21"/>
      <c r="P5929" s="21"/>
      <c r="Q5929" s="28"/>
      <c r="R5929" s="28"/>
      <c r="S5929" s="21"/>
      <c r="T5929" s="20"/>
      <c r="U5929" s="21"/>
      <c r="W5929" s="46"/>
      <c r="AA5929" s="22"/>
      <c r="AB5929" s="22"/>
      <c r="AC5929" s="22"/>
      <c r="AD5929" s="22"/>
      <c r="AE5929" s="22"/>
      <c r="AF5929" s="22"/>
      <c r="AG5929" s="22"/>
      <c r="AH5929" s="20"/>
      <c r="AI5929" s="22"/>
      <c r="AJ5929" s="22"/>
      <c r="AK5929" s="22"/>
      <c r="AM5929" s="22"/>
      <c r="AN5929" s="22"/>
      <c r="AO5929" s="22"/>
    </row>
    <row r="5930" spans="2:41" x14ac:dyDescent="0.15">
      <c r="B5930" s="20"/>
      <c r="C5930" s="20"/>
      <c r="D5930" s="20"/>
      <c r="E5930" s="20"/>
      <c r="F5930" s="20"/>
      <c r="G5930" s="20"/>
      <c r="H5930" s="20"/>
      <c r="I5930" s="20"/>
      <c r="J5930" s="20"/>
      <c r="K5930" s="20"/>
      <c r="L5930" s="20"/>
      <c r="M5930" s="20"/>
      <c r="N5930" s="20"/>
      <c r="O5930" s="21"/>
      <c r="P5930" s="21"/>
      <c r="Q5930" s="28"/>
      <c r="R5930" s="28"/>
      <c r="S5930" s="21"/>
      <c r="T5930" s="20"/>
      <c r="U5930" s="21"/>
      <c r="W5930" s="46"/>
      <c r="AA5930" s="22"/>
      <c r="AB5930" s="22"/>
      <c r="AC5930" s="22"/>
      <c r="AD5930" s="22"/>
      <c r="AE5930" s="22"/>
      <c r="AF5930" s="22"/>
      <c r="AG5930" s="22"/>
      <c r="AH5930" s="20"/>
      <c r="AI5930" s="22"/>
      <c r="AJ5930" s="22"/>
      <c r="AK5930" s="22"/>
      <c r="AM5930" s="22"/>
      <c r="AN5930" s="22"/>
      <c r="AO5930" s="22"/>
    </row>
    <row r="5931" spans="2:41" x14ac:dyDescent="0.15">
      <c r="B5931" s="20"/>
      <c r="C5931" s="20"/>
      <c r="D5931" s="20"/>
      <c r="E5931" s="20"/>
      <c r="F5931" s="20"/>
      <c r="G5931" s="20"/>
      <c r="H5931" s="20"/>
      <c r="I5931" s="20"/>
      <c r="J5931" s="20"/>
      <c r="K5931" s="20"/>
      <c r="L5931" s="20"/>
      <c r="M5931" s="20"/>
      <c r="N5931" s="20"/>
      <c r="O5931" s="21"/>
      <c r="P5931" s="21"/>
      <c r="Q5931" s="28"/>
      <c r="R5931" s="28"/>
      <c r="S5931" s="21"/>
      <c r="T5931" s="20"/>
      <c r="U5931" s="21"/>
      <c r="W5931" s="46"/>
      <c r="AA5931" s="22"/>
      <c r="AB5931" s="22"/>
      <c r="AC5931" s="22"/>
      <c r="AD5931" s="22"/>
      <c r="AE5931" s="22"/>
      <c r="AF5931" s="22"/>
      <c r="AG5931" s="22"/>
      <c r="AH5931" s="20"/>
      <c r="AI5931" s="22"/>
      <c r="AJ5931" s="22"/>
      <c r="AK5931" s="22"/>
      <c r="AM5931" s="22"/>
      <c r="AN5931" s="22"/>
      <c r="AO5931" s="22"/>
    </row>
    <row r="5932" spans="2:41" x14ac:dyDescent="0.15">
      <c r="B5932" s="20"/>
      <c r="C5932" s="20"/>
      <c r="D5932" s="20"/>
      <c r="E5932" s="20"/>
      <c r="F5932" s="20"/>
      <c r="G5932" s="20"/>
      <c r="H5932" s="20"/>
      <c r="I5932" s="20"/>
      <c r="J5932" s="20"/>
      <c r="K5932" s="20"/>
      <c r="L5932" s="20"/>
      <c r="M5932" s="20"/>
      <c r="N5932" s="20"/>
      <c r="O5932" s="21"/>
      <c r="P5932" s="21"/>
      <c r="Q5932" s="28"/>
      <c r="R5932" s="28"/>
      <c r="S5932" s="21"/>
      <c r="T5932" s="20"/>
      <c r="U5932" s="21"/>
      <c r="W5932" s="46"/>
      <c r="AA5932" s="22"/>
      <c r="AB5932" s="22"/>
      <c r="AC5932" s="22"/>
      <c r="AD5932" s="22"/>
      <c r="AE5932" s="22"/>
      <c r="AF5932" s="22"/>
      <c r="AG5932" s="22"/>
      <c r="AH5932" s="20"/>
      <c r="AI5932" s="22"/>
      <c r="AJ5932" s="22"/>
      <c r="AK5932" s="22"/>
      <c r="AM5932" s="22"/>
      <c r="AN5932" s="22"/>
      <c r="AO5932" s="22"/>
    </row>
    <row r="5933" spans="2:41" x14ac:dyDescent="0.15">
      <c r="B5933" s="20"/>
      <c r="C5933" s="20"/>
      <c r="D5933" s="20"/>
      <c r="E5933" s="20"/>
      <c r="F5933" s="20"/>
      <c r="G5933" s="20"/>
      <c r="H5933" s="20"/>
      <c r="I5933" s="20"/>
      <c r="J5933" s="20"/>
      <c r="K5933" s="20"/>
      <c r="L5933" s="20"/>
      <c r="M5933" s="20"/>
      <c r="N5933" s="20"/>
      <c r="O5933" s="21"/>
      <c r="P5933" s="21"/>
      <c r="Q5933" s="28"/>
      <c r="R5933" s="28"/>
      <c r="S5933" s="21"/>
      <c r="T5933" s="20"/>
      <c r="U5933" s="21"/>
      <c r="W5933" s="46"/>
      <c r="AA5933" s="22"/>
      <c r="AB5933" s="22"/>
      <c r="AC5933" s="22"/>
      <c r="AD5933" s="22"/>
      <c r="AE5933" s="22"/>
      <c r="AF5933" s="22"/>
      <c r="AG5933" s="22"/>
      <c r="AH5933" s="20"/>
      <c r="AI5933" s="22"/>
      <c r="AJ5933" s="22"/>
      <c r="AK5933" s="22"/>
      <c r="AM5933" s="22"/>
      <c r="AN5933" s="22"/>
      <c r="AO5933" s="22"/>
    </row>
    <row r="5934" spans="2:41" x14ac:dyDescent="0.15">
      <c r="B5934" s="20"/>
      <c r="C5934" s="20"/>
      <c r="D5934" s="20"/>
      <c r="E5934" s="20"/>
      <c r="F5934" s="20"/>
      <c r="G5934" s="20"/>
      <c r="H5934" s="20"/>
      <c r="I5934" s="20"/>
      <c r="J5934" s="20"/>
      <c r="K5934" s="20"/>
      <c r="L5934" s="20"/>
      <c r="M5934" s="20"/>
      <c r="N5934" s="20"/>
      <c r="O5934" s="21"/>
      <c r="P5934" s="21"/>
      <c r="Q5934" s="28"/>
      <c r="R5934" s="28"/>
      <c r="S5934" s="21"/>
      <c r="T5934" s="20"/>
      <c r="U5934" s="21"/>
      <c r="W5934" s="46"/>
      <c r="AA5934" s="22"/>
      <c r="AB5934" s="22"/>
      <c r="AC5934" s="22"/>
      <c r="AD5934" s="22"/>
      <c r="AE5934" s="22"/>
      <c r="AF5934" s="22"/>
      <c r="AG5934" s="22"/>
      <c r="AH5934" s="20"/>
      <c r="AI5934" s="22"/>
      <c r="AJ5934" s="22"/>
      <c r="AK5934" s="22"/>
      <c r="AM5934" s="22"/>
      <c r="AN5934" s="22"/>
      <c r="AO5934" s="22"/>
    </row>
    <row r="5935" spans="2:41" x14ac:dyDescent="0.15">
      <c r="B5935" s="20"/>
      <c r="C5935" s="20"/>
      <c r="D5935" s="20"/>
      <c r="E5935" s="20"/>
      <c r="F5935" s="20"/>
      <c r="G5935" s="20"/>
      <c r="H5935" s="20"/>
      <c r="I5935" s="20"/>
      <c r="J5935" s="20"/>
      <c r="K5935" s="20"/>
      <c r="L5935" s="20"/>
      <c r="M5935" s="20"/>
      <c r="N5935" s="20"/>
      <c r="O5935" s="21"/>
      <c r="P5935" s="21"/>
      <c r="Q5935" s="28"/>
      <c r="R5935" s="28"/>
      <c r="S5935" s="21"/>
      <c r="T5935" s="20"/>
      <c r="U5935" s="21"/>
      <c r="W5935" s="46"/>
      <c r="AA5935" s="22"/>
      <c r="AB5935" s="22"/>
      <c r="AC5935" s="22"/>
      <c r="AD5935" s="22"/>
      <c r="AE5935" s="22"/>
      <c r="AF5935" s="22"/>
      <c r="AG5935" s="22"/>
      <c r="AH5935" s="20"/>
      <c r="AI5935" s="22"/>
      <c r="AJ5935" s="22"/>
      <c r="AK5935" s="22"/>
      <c r="AM5935" s="22"/>
      <c r="AN5935" s="22"/>
      <c r="AO5935" s="22"/>
    </row>
    <row r="5936" spans="2:41" x14ac:dyDescent="0.15">
      <c r="B5936" s="20"/>
      <c r="C5936" s="20"/>
      <c r="D5936" s="20"/>
      <c r="E5936" s="20"/>
      <c r="F5936" s="20"/>
      <c r="G5936" s="20"/>
      <c r="H5936" s="20"/>
      <c r="I5936" s="20"/>
      <c r="J5936" s="20"/>
      <c r="K5936" s="20"/>
      <c r="L5936" s="20"/>
      <c r="M5936" s="20"/>
      <c r="N5936" s="20"/>
      <c r="O5936" s="21"/>
      <c r="P5936" s="21"/>
      <c r="Q5936" s="28"/>
      <c r="R5936" s="28"/>
      <c r="S5936" s="21"/>
      <c r="T5936" s="20"/>
      <c r="U5936" s="21"/>
      <c r="W5936" s="46"/>
      <c r="AA5936" s="22"/>
      <c r="AB5936" s="22"/>
      <c r="AC5936" s="22"/>
      <c r="AD5936" s="22"/>
      <c r="AE5936" s="22"/>
      <c r="AF5936" s="22"/>
      <c r="AG5936" s="22"/>
      <c r="AH5936" s="20"/>
      <c r="AI5936" s="22"/>
      <c r="AJ5936" s="22"/>
      <c r="AK5936" s="22"/>
      <c r="AM5936" s="22"/>
      <c r="AN5936" s="22"/>
      <c r="AO5936" s="22"/>
    </row>
    <row r="5937" spans="2:41" x14ac:dyDescent="0.15">
      <c r="B5937" s="20"/>
      <c r="C5937" s="20"/>
      <c r="D5937" s="20"/>
      <c r="E5937" s="20"/>
      <c r="F5937" s="20"/>
      <c r="G5937" s="20"/>
      <c r="H5937" s="20"/>
      <c r="I5937" s="20"/>
      <c r="J5937" s="20"/>
      <c r="K5937" s="20"/>
      <c r="L5937" s="20"/>
      <c r="M5937" s="20"/>
      <c r="N5937" s="20"/>
      <c r="O5937" s="21"/>
      <c r="P5937" s="21"/>
      <c r="Q5937" s="28"/>
      <c r="R5937" s="28"/>
      <c r="S5937" s="21"/>
      <c r="T5937" s="20"/>
      <c r="U5937" s="21"/>
      <c r="W5937" s="46"/>
      <c r="AA5937" s="22"/>
      <c r="AB5937" s="22"/>
      <c r="AC5937" s="22"/>
      <c r="AD5937" s="22"/>
      <c r="AE5937" s="22"/>
      <c r="AF5937" s="22"/>
      <c r="AG5937" s="22"/>
      <c r="AH5937" s="20"/>
      <c r="AI5937" s="22"/>
      <c r="AJ5937" s="22"/>
      <c r="AK5937" s="22"/>
      <c r="AM5937" s="22"/>
      <c r="AN5937" s="22"/>
      <c r="AO5937" s="22"/>
    </row>
    <row r="5938" spans="2:41" x14ac:dyDescent="0.15">
      <c r="B5938" s="20"/>
      <c r="C5938" s="20"/>
      <c r="D5938" s="20"/>
      <c r="E5938" s="20"/>
      <c r="F5938" s="20"/>
      <c r="G5938" s="20"/>
      <c r="H5938" s="20"/>
      <c r="I5938" s="20"/>
      <c r="J5938" s="20"/>
      <c r="K5938" s="20"/>
      <c r="L5938" s="20"/>
      <c r="M5938" s="20"/>
      <c r="N5938" s="20"/>
      <c r="O5938" s="21"/>
      <c r="P5938" s="21"/>
      <c r="Q5938" s="28"/>
      <c r="R5938" s="28"/>
      <c r="S5938" s="21"/>
      <c r="T5938" s="20"/>
      <c r="U5938" s="21"/>
      <c r="W5938" s="46"/>
      <c r="AA5938" s="22"/>
      <c r="AB5938" s="22"/>
      <c r="AC5938" s="22"/>
      <c r="AD5938" s="22"/>
      <c r="AE5938" s="22"/>
      <c r="AF5938" s="22"/>
      <c r="AG5938" s="22"/>
      <c r="AH5938" s="20"/>
      <c r="AI5938" s="22"/>
      <c r="AJ5938" s="22"/>
      <c r="AK5938" s="22"/>
      <c r="AM5938" s="22"/>
      <c r="AN5938" s="22"/>
      <c r="AO5938" s="22"/>
    </row>
    <row r="5939" spans="2:41" x14ac:dyDescent="0.15">
      <c r="B5939" s="20"/>
      <c r="C5939" s="20"/>
      <c r="D5939" s="20"/>
      <c r="E5939" s="20"/>
      <c r="F5939" s="20"/>
      <c r="G5939" s="20"/>
      <c r="H5939" s="20"/>
      <c r="I5939" s="20"/>
      <c r="J5939" s="20"/>
      <c r="K5939" s="20"/>
      <c r="L5939" s="20"/>
      <c r="M5939" s="20"/>
      <c r="N5939" s="20"/>
      <c r="O5939" s="21"/>
      <c r="P5939" s="21"/>
      <c r="Q5939" s="28"/>
      <c r="R5939" s="28"/>
      <c r="S5939" s="21"/>
      <c r="T5939" s="20"/>
      <c r="U5939" s="21"/>
      <c r="W5939" s="46"/>
      <c r="AA5939" s="22"/>
      <c r="AB5939" s="22"/>
      <c r="AC5939" s="22"/>
      <c r="AD5939" s="22"/>
      <c r="AE5939" s="22"/>
      <c r="AF5939" s="22"/>
      <c r="AG5939" s="22"/>
      <c r="AH5939" s="20"/>
      <c r="AI5939" s="22"/>
      <c r="AJ5939" s="22"/>
      <c r="AK5939" s="22"/>
      <c r="AM5939" s="22"/>
      <c r="AN5939" s="22"/>
      <c r="AO5939" s="22"/>
    </row>
    <row r="5940" spans="2:41" x14ac:dyDescent="0.15">
      <c r="B5940" s="20"/>
      <c r="C5940" s="20"/>
      <c r="D5940" s="20"/>
      <c r="E5940" s="20"/>
      <c r="F5940" s="20"/>
      <c r="G5940" s="20"/>
      <c r="H5940" s="20"/>
      <c r="I5940" s="20"/>
      <c r="J5940" s="20"/>
      <c r="K5940" s="20"/>
      <c r="L5940" s="20"/>
      <c r="M5940" s="20"/>
      <c r="N5940" s="20"/>
      <c r="O5940" s="21"/>
      <c r="P5940" s="21"/>
      <c r="Q5940" s="28"/>
      <c r="R5940" s="28"/>
      <c r="S5940" s="21"/>
      <c r="T5940" s="20"/>
      <c r="U5940" s="21"/>
      <c r="W5940" s="46"/>
      <c r="AA5940" s="22"/>
      <c r="AB5940" s="22"/>
      <c r="AC5940" s="22"/>
      <c r="AD5940" s="22"/>
      <c r="AE5940" s="22"/>
      <c r="AF5940" s="22"/>
      <c r="AG5940" s="22"/>
      <c r="AH5940" s="20"/>
      <c r="AI5940" s="22"/>
      <c r="AJ5940" s="22"/>
      <c r="AK5940" s="22"/>
      <c r="AM5940" s="22"/>
      <c r="AN5940" s="22"/>
      <c r="AO5940" s="22"/>
    </row>
    <row r="5941" spans="2:41" x14ac:dyDescent="0.15">
      <c r="B5941" s="20"/>
      <c r="C5941" s="20"/>
      <c r="D5941" s="20"/>
      <c r="E5941" s="20"/>
      <c r="F5941" s="20"/>
      <c r="G5941" s="20"/>
      <c r="H5941" s="20"/>
      <c r="I5941" s="20"/>
      <c r="J5941" s="20"/>
      <c r="K5941" s="20"/>
      <c r="L5941" s="20"/>
      <c r="M5941" s="20"/>
      <c r="N5941" s="20"/>
      <c r="O5941" s="21"/>
      <c r="P5941" s="21"/>
      <c r="Q5941" s="28"/>
      <c r="R5941" s="28"/>
      <c r="S5941" s="21"/>
      <c r="T5941" s="20"/>
      <c r="U5941" s="21"/>
      <c r="W5941" s="46"/>
      <c r="AA5941" s="22"/>
      <c r="AB5941" s="22"/>
      <c r="AC5941" s="22"/>
      <c r="AD5941" s="22"/>
      <c r="AE5941" s="22"/>
      <c r="AF5941" s="22"/>
      <c r="AG5941" s="22"/>
      <c r="AH5941" s="20"/>
      <c r="AI5941" s="22"/>
      <c r="AJ5941" s="22"/>
      <c r="AK5941" s="22"/>
      <c r="AM5941" s="22"/>
      <c r="AN5941" s="22"/>
      <c r="AO5941" s="22"/>
    </row>
    <row r="5942" spans="2:41" x14ac:dyDescent="0.15">
      <c r="B5942" s="20"/>
      <c r="C5942" s="20"/>
      <c r="D5942" s="20"/>
      <c r="E5942" s="20"/>
      <c r="F5942" s="20"/>
      <c r="G5942" s="20"/>
      <c r="H5942" s="20"/>
      <c r="I5942" s="20"/>
      <c r="J5942" s="20"/>
      <c r="K5942" s="20"/>
      <c r="L5942" s="20"/>
      <c r="M5942" s="20"/>
      <c r="N5942" s="20"/>
      <c r="O5942" s="21"/>
      <c r="P5942" s="21"/>
      <c r="Q5942" s="28"/>
      <c r="R5942" s="28"/>
      <c r="S5942" s="21"/>
      <c r="T5942" s="20"/>
      <c r="U5942" s="21"/>
      <c r="W5942" s="46"/>
      <c r="AA5942" s="22"/>
      <c r="AB5942" s="22"/>
      <c r="AC5942" s="22"/>
      <c r="AD5942" s="22"/>
      <c r="AE5942" s="22"/>
      <c r="AF5942" s="22"/>
      <c r="AG5942" s="22"/>
      <c r="AH5942" s="20"/>
      <c r="AI5942" s="22"/>
      <c r="AJ5942" s="22"/>
      <c r="AK5942" s="22"/>
      <c r="AM5942" s="22"/>
      <c r="AN5942" s="22"/>
      <c r="AO5942" s="22"/>
    </row>
    <row r="5943" spans="2:41" x14ac:dyDescent="0.15">
      <c r="B5943" s="20"/>
      <c r="C5943" s="20"/>
      <c r="D5943" s="20"/>
      <c r="E5943" s="20"/>
      <c r="F5943" s="20"/>
      <c r="G5943" s="20"/>
      <c r="H5943" s="20"/>
      <c r="I5943" s="20"/>
      <c r="J5943" s="20"/>
      <c r="K5943" s="20"/>
      <c r="L5943" s="20"/>
      <c r="M5943" s="20"/>
      <c r="N5943" s="20"/>
      <c r="O5943" s="21"/>
      <c r="P5943" s="21"/>
      <c r="Q5943" s="28"/>
      <c r="R5943" s="28"/>
      <c r="S5943" s="21"/>
      <c r="T5943" s="20"/>
      <c r="U5943" s="21"/>
      <c r="W5943" s="46"/>
      <c r="AA5943" s="22"/>
      <c r="AB5943" s="22"/>
      <c r="AC5943" s="22"/>
      <c r="AD5943" s="22"/>
      <c r="AE5943" s="22"/>
      <c r="AF5943" s="22"/>
      <c r="AG5943" s="22"/>
      <c r="AH5943" s="20"/>
      <c r="AI5943" s="22"/>
      <c r="AJ5943" s="22"/>
      <c r="AK5943" s="22"/>
      <c r="AM5943" s="22"/>
      <c r="AN5943" s="22"/>
      <c r="AO5943" s="22"/>
    </row>
    <row r="5944" spans="2:41" x14ac:dyDescent="0.15">
      <c r="B5944" s="20"/>
      <c r="C5944" s="20"/>
      <c r="D5944" s="20"/>
      <c r="E5944" s="20"/>
      <c r="F5944" s="20"/>
      <c r="G5944" s="20"/>
      <c r="H5944" s="20"/>
      <c r="I5944" s="20"/>
      <c r="J5944" s="20"/>
      <c r="K5944" s="20"/>
      <c r="L5944" s="20"/>
      <c r="M5944" s="20"/>
      <c r="N5944" s="20"/>
      <c r="O5944" s="21"/>
      <c r="P5944" s="21"/>
      <c r="Q5944" s="28"/>
      <c r="R5944" s="28"/>
      <c r="S5944" s="21"/>
      <c r="T5944" s="20"/>
      <c r="U5944" s="21"/>
      <c r="W5944" s="46"/>
      <c r="AA5944" s="22"/>
      <c r="AB5944" s="22"/>
      <c r="AC5944" s="22"/>
      <c r="AD5944" s="22"/>
      <c r="AE5944" s="22"/>
      <c r="AF5944" s="22"/>
      <c r="AG5944" s="22"/>
      <c r="AH5944" s="20"/>
      <c r="AI5944" s="22"/>
      <c r="AJ5944" s="22"/>
      <c r="AK5944" s="22"/>
      <c r="AM5944" s="22"/>
      <c r="AN5944" s="22"/>
      <c r="AO5944" s="22"/>
    </row>
    <row r="5945" spans="2:41" x14ac:dyDescent="0.15">
      <c r="B5945" s="20"/>
      <c r="C5945" s="20"/>
      <c r="D5945" s="20"/>
      <c r="E5945" s="20"/>
      <c r="F5945" s="20"/>
      <c r="G5945" s="20"/>
      <c r="H5945" s="20"/>
      <c r="I5945" s="20"/>
      <c r="J5945" s="20"/>
      <c r="K5945" s="20"/>
      <c r="L5945" s="20"/>
      <c r="M5945" s="20"/>
      <c r="N5945" s="20"/>
      <c r="O5945" s="21"/>
      <c r="P5945" s="21"/>
      <c r="Q5945" s="28"/>
      <c r="R5945" s="28"/>
      <c r="S5945" s="21"/>
      <c r="T5945" s="20"/>
      <c r="U5945" s="21"/>
      <c r="W5945" s="46"/>
      <c r="AA5945" s="22"/>
      <c r="AB5945" s="22"/>
      <c r="AC5945" s="22"/>
      <c r="AD5945" s="22"/>
      <c r="AE5945" s="22"/>
      <c r="AF5945" s="22"/>
      <c r="AG5945" s="22"/>
      <c r="AH5945" s="20"/>
      <c r="AI5945" s="22"/>
      <c r="AJ5945" s="22"/>
      <c r="AK5945" s="22"/>
      <c r="AM5945" s="22"/>
      <c r="AN5945" s="22"/>
      <c r="AO5945" s="22"/>
    </row>
    <row r="5946" spans="2:41" x14ac:dyDescent="0.15">
      <c r="B5946" s="20"/>
      <c r="C5946" s="20"/>
      <c r="D5946" s="20"/>
      <c r="E5946" s="20"/>
      <c r="F5946" s="20"/>
      <c r="G5946" s="20"/>
      <c r="H5946" s="20"/>
      <c r="I5946" s="20"/>
      <c r="J5946" s="20"/>
      <c r="K5946" s="20"/>
      <c r="L5946" s="20"/>
      <c r="M5946" s="20"/>
      <c r="N5946" s="20"/>
      <c r="O5946" s="21"/>
      <c r="P5946" s="21"/>
      <c r="Q5946" s="28"/>
      <c r="R5946" s="28"/>
      <c r="S5946" s="21"/>
      <c r="T5946" s="20"/>
      <c r="U5946" s="21"/>
      <c r="W5946" s="46"/>
      <c r="AA5946" s="22"/>
      <c r="AB5946" s="22"/>
      <c r="AC5946" s="22"/>
      <c r="AD5946" s="22"/>
      <c r="AE5946" s="22"/>
      <c r="AF5946" s="22"/>
      <c r="AG5946" s="22"/>
      <c r="AH5946" s="20"/>
      <c r="AI5946" s="22"/>
      <c r="AJ5946" s="22"/>
      <c r="AK5946" s="22"/>
      <c r="AM5946" s="22"/>
      <c r="AN5946" s="22"/>
      <c r="AO5946" s="22"/>
    </row>
    <row r="5947" spans="2:41" x14ac:dyDescent="0.15">
      <c r="B5947" s="20"/>
      <c r="C5947" s="20"/>
      <c r="D5947" s="20"/>
      <c r="E5947" s="20"/>
      <c r="F5947" s="20"/>
      <c r="G5947" s="20"/>
      <c r="H5947" s="20"/>
      <c r="I5947" s="20"/>
      <c r="J5947" s="20"/>
      <c r="K5947" s="20"/>
      <c r="L5947" s="20"/>
      <c r="M5947" s="20"/>
      <c r="N5947" s="20"/>
      <c r="O5947" s="21"/>
      <c r="P5947" s="21"/>
      <c r="Q5947" s="28"/>
      <c r="R5947" s="28"/>
      <c r="S5947" s="21"/>
      <c r="T5947" s="20"/>
      <c r="U5947" s="21"/>
      <c r="W5947" s="46"/>
      <c r="AA5947" s="22"/>
      <c r="AB5947" s="22"/>
      <c r="AC5947" s="22"/>
      <c r="AD5947" s="22"/>
      <c r="AE5947" s="22"/>
      <c r="AF5947" s="22"/>
      <c r="AG5947" s="22"/>
      <c r="AH5947" s="20"/>
      <c r="AI5947" s="22"/>
      <c r="AJ5947" s="22"/>
      <c r="AK5947" s="22"/>
      <c r="AM5947" s="22"/>
      <c r="AN5947" s="22"/>
      <c r="AO5947" s="22"/>
    </row>
    <row r="5948" spans="2:41" x14ac:dyDescent="0.15">
      <c r="B5948" s="20"/>
      <c r="C5948" s="20"/>
      <c r="D5948" s="20"/>
      <c r="E5948" s="20"/>
      <c r="F5948" s="20"/>
      <c r="G5948" s="20"/>
      <c r="H5948" s="20"/>
      <c r="I5948" s="20"/>
      <c r="J5948" s="20"/>
      <c r="K5948" s="20"/>
      <c r="L5948" s="20"/>
      <c r="M5948" s="20"/>
      <c r="N5948" s="20"/>
      <c r="O5948" s="21"/>
      <c r="P5948" s="21"/>
      <c r="Q5948" s="28"/>
      <c r="R5948" s="28"/>
      <c r="S5948" s="21"/>
      <c r="T5948" s="20"/>
      <c r="U5948" s="21"/>
      <c r="W5948" s="46"/>
      <c r="AA5948" s="22"/>
      <c r="AB5948" s="22"/>
      <c r="AC5948" s="22"/>
      <c r="AD5948" s="22"/>
      <c r="AE5948" s="22"/>
      <c r="AF5948" s="22"/>
      <c r="AG5948" s="22"/>
      <c r="AH5948" s="20"/>
      <c r="AI5948" s="22"/>
      <c r="AJ5948" s="22"/>
      <c r="AK5948" s="22"/>
      <c r="AM5948" s="22"/>
      <c r="AN5948" s="22"/>
      <c r="AO5948" s="22"/>
    </row>
    <row r="5949" spans="2:41" x14ac:dyDescent="0.15">
      <c r="B5949" s="20"/>
      <c r="C5949" s="20"/>
      <c r="D5949" s="20"/>
      <c r="E5949" s="20"/>
      <c r="F5949" s="20"/>
      <c r="G5949" s="20"/>
      <c r="H5949" s="20"/>
      <c r="I5949" s="20"/>
      <c r="J5949" s="20"/>
      <c r="K5949" s="20"/>
      <c r="L5949" s="20"/>
      <c r="M5949" s="20"/>
      <c r="N5949" s="20"/>
      <c r="O5949" s="21"/>
      <c r="P5949" s="21"/>
      <c r="Q5949" s="28"/>
      <c r="R5949" s="28"/>
      <c r="S5949" s="21"/>
      <c r="T5949" s="20"/>
      <c r="U5949" s="21"/>
      <c r="W5949" s="46"/>
      <c r="AA5949" s="22"/>
      <c r="AB5949" s="22"/>
      <c r="AC5949" s="22"/>
      <c r="AD5949" s="22"/>
      <c r="AE5949" s="22"/>
      <c r="AF5949" s="22"/>
      <c r="AG5949" s="22"/>
      <c r="AH5949" s="20"/>
      <c r="AI5949" s="22"/>
      <c r="AJ5949" s="22"/>
      <c r="AK5949" s="22"/>
      <c r="AM5949" s="22"/>
      <c r="AN5949" s="22"/>
      <c r="AO5949" s="22"/>
    </row>
    <row r="5950" spans="2:41" x14ac:dyDescent="0.15">
      <c r="B5950" s="20"/>
      <c r="C5950" s="20"/>
      <c r="D5950" s="20"/>
      <c r="E5950" s="20"/>
      <c r="F5950" s="20"/>
      <c r="G5950" s="20"/>
      <c r="H5950" s="20"/>
      <c r="I5950" s="20"/>
      <c r="J5950" s="20"/>
      <c r="K5950" s="20"/>
      <c r="L5950" s="20"/>
      <c r="M5950" s="20"/>
      <c r="N5950" s="20"/>
      <c r="O5950" s="21"/>
      <c r="P5950" s="21"/>
      <c r="Q5950" s="28"/>
      <c r="R5950" s="28"/>
      <c r="S5950" s="21"/>
      <c r="T5950" s="20"/>
      <c r="U5950" s="21"/>
      <c r="W5950" s="46"/>
      <c r="AA5950" s="22"/>
      <c r="AB5950" s="22"/>
      <c r="AC5950" s="22"/>
      <c r="AD5950" s="22"/>
      <c r="AE5950" s="22"/>
      <c r="AF5950" s="22"/>
      <c r="AG5950" s="22"/>
      <c r="AH5950" s="20"/>
      <c r="AI5950" s="22"/>
      <c r="AJ5950" s="22"/>
      <c r="AK5950" s="22"/>
      <c r="AM5950" s="22"/>
      <c r="AN5950" s="22"/>
      <c r="AO5950" s="22"/>
    </row>
    <row r="5951" spans="2:41" x14ac:dyDescent="0.15">
      <c r="B5951" s="20"/>
      <c r="C5951" s="20"/>
      <c r="D5951" s="20"/>
      <c r="E5951" s="20"/>
      <c r="F5951" s="20"/>
      <c r="G5951" s="20"/>
      <c r="H5951" s="20"/>
      <c r="I5951" s="20"/>
      <c r="J5951" s="20"/>
      <c r="K5951" s="20"/>
      <c r="L5951" s="20"/>
      <c r="M5951" s="20"/>
      <c r="N5951" s="20"/>
      <c r="O5951" s="21"/>
      <c r="P5951" s="21"/>
      <c r="Q5951" s="28"/>
      <c r="R5951" s="28"/>
      <c r="S5951" s="21"/>
      <c r="T5951" s="20"/>
      <c r="U5951" s="21"/>
      <c r="W5951" s="46"/>
      <c r="AA5951" s="22"/>
      <c r="AB5951" s="22"/>
      <c r="AC5951" s="22"/>
      <c r="AD5951" s="22"/>
      <c r="AE5951" s="22"/>
      <c r="AF5951" s="22"/>
      <c r="AG5951" s="22"/>
      <c r="AH5951" s="20"/>
      <c r="AI5951" s="22"/>
      <c r="AJ5951" s="22"/>
      <c r="AK5951" s="22"/>
      <c r="AM5951" s="22"/>
      <c r="AN5951" s="22"/>
      <c r="AO5951" s="22"/>
    </row>
    <row r="5952" spans="2:41" x14ac:dyDescent="0.15">
      <c r="B5952" s="20"/>
      <c r="C5952" s="20"/>
      <c r="D5952" s="20"/>
      <c r="E5952" s="20"/>
      <c r="F5952" s="20"/>
      <c r="G5952" s="20"/>
      <c r="H5952" s="20"/>
      <c r="I5952" s="20"/>
      <c r="J5952" s="20"/>
      <c r="K5952" s="20"/>
      <c r="L5952" s="20"/>
      <c r="M5952" s="20"/>
      <c r="N5952" s="20"/>
      <c r="O5952" s="21"/>
      <c r="P5952" s="21"/>
      <c r="Q5952" s="28"/>
      <c r="R5952" s="28"/>
      <c r="S5952" s="21"/>
      <c r="T5952" s="20"/>
      <c r="U5952" s="21"/>
      <c r="W5952" s="46"/>
      <c r="AA5952" s="22"/>
      <c r="AB5952" s="22"/>
      <c r="AC5952" s="22"/>
      <c r="AD5952" s="22"/>
      <c r="AE5952" s="22"/>
      <c r="AF5952" s="22"/>
      <c r="AG5952" s="22"/>
      <c r="AH5952" s="20"/>
      <c r="AI5952" s="22"/>
      <c r="AJ5952" s="22"/>
      <c r="AK5952" s="22"/>
      <c r="AM5952" s="22"/>
      <c r="AN5952" s="22"/>
      <c r="AO5952" s="22"/>
    </row>
    <row r="5953" spans="2:41" x14ac:dyDescent="0.15">
      <c r="B5953" s="20"/>
      <c r="C5953" s="20"/>
      <c r="D5953" s="20"/>
      <c r="E5953" s="20"/>
      <c r="F5953" s="20"/>
      <c r="G5953" s="20"/>
      <c r="H5953" s="20"/>
      <c r="I5953" s="20"/>
      <c r="J5953" s="20"/>
      <c r="K5953" s="20"/>
      <c r="L5953" s="20"/>
      <c r="M5953" s="20"/>
      <c r="N5953" s="20"/>
      <c r="O5953" s="21"/>
      <c r="P5953" s="21"/>
      <c r="Q5953" s="28"/>
      <c r="R5953" s="28"/>
      <c r="S5953" s="21"/>
      <c r="T5953" s="20"/>
      <c r="U5953" s="21"/>
      <c r="W5953" s="46"/>
      <c r="AA5953" s="22"/>
      <c r="AB5953" s="22"/>
      <c r="AC5953" s="22"/>
      <c r="AD5953" s="22"/>
      <c r="AE5953" s="22"/>
      <c r="AF5953" s="22"/>
      <c r="AG5953" s="22"/>
      <c r="AH5953" s="20"/>
      <c r="AI5953" s="22"/>
      <c r="AJ5953" s="22"/>
      <c r="AK5953" s="22"/>
      <c r="AM5953" s="22"/>
      <c r="AN5953" s="22"/>
      <c r="AO5953" s="22"/>
    </row>
    <row r="5954" spans="2:41" x14ac:dyDescent="0.15">
      <c r="B5954" s="20"/>
      <c r="C5954" s="20"/>
      <c r="D5954" s="20"/>
      <c r="E5954" s="20"/>
      <c r="F5954" s="20"/>
      <c r="G5954" s="20"/>
      <c r="H5954" s="20"/>
      <c r="I5954" s="20"/>
      <c r="J5954" s="20"/>
      <c r="K5954" s="20"/>
      <c r="L5954" s="20"/>
      <c r="M5954" s="20"/>
      <c r="N5954" s="20"/>
      <c r="O5954" s="21"/>
      <c r="P5954" s="21"/>
      <c r="Q5954" s="28"/>
      <c r="R5954" s="28"/>
      <c r="S5954" s="21"/>
      <c r="T5954" s="20"/>
      <c r="U5954" s="21"/>
      <c r="W5954" s="46"/>
      <c r="AA5954" s="22"/>
      <c r="AB5954" s="22"/>
      <c r="AC5954" s="22"/>
      <c r="AD5954" s="22"/>
      <c r="AE5954" s="22"/>
      <c r="AF5954" s="22"/>
      <c r="AG5954" s="22"/>
      <c r="AH5954" s="20"/>
      <c r="AI5954" s="22"/>
      <c r="AJ5954" s="22"/>
      <c r="AK5954" s="22"/>
      <c r="AM5954" s="22"/>
      <c r="AN5954" s="22"/>
      <c r="AO5954" s="22"/>
    </row>
    <row r="5955" spans="2:41" x14ac:dyDescent="0.15">
      <c r="B5955" s="20"/>
      <c r="C5955" s="20"/>
      <c r="D5955" s="20"/>
      <c r="E5955" s="20"/>
      <c r="F5955" s="20"/>
      <c r="G5955" s="20"/>
      <c r="H5955" s="20"/>
      <c r="I5955" s="20"/>
      <c r="J5955" s="20"/>
      <c r="K5955" s="20"/>
      <c r="L5955" s="20"/>
      <c r="M5955" s="20"/>
      <c r="N5955" s="20"/>
      <c r="O5955" s="21"/>
      <c r="P5955" s="21"/>
      <c r="Q5955" s="28"/>
      <c r="R5955" s="28"/>
      <c r="S5955" s="21"/>
      <c r="T5955" s="20"/>
      <c r="U5955" s="21"/>
      <c r="W5955" s="46"/>
      <c r="AA5955" s="22"/>
      <c r="AB5955" s="22"/>
      <c r="AC5955" s="22"/>
      <c r="AD5955" s="22"/>
      <c r="AE5955" s="22"/>
      <c r="AF5955" s="22"/>
      <c r="AG5955" s="22"/>
      <c r="AH5955" s="20"/>
      <c r="AI5955" s="22"/>
      <c r="AJ5955" s="22"/>
      <c r="AK5955" s="22"/>
      <c r="AM5955" s="22"/>
      <c r="AN5955" s="22"/>
      <c r="AO5955" s="22"/>
    </row>
    <row r="5956" spans="2:41" x14ac:dyDescent="0.15">
      <c r="B5956" s="20"/>
      <c r="C5956" s="20"/>
      <c r="D5956" s="20"/>
      <c r="E5956" s="20"/>
      <c r="F5956" s="20"/>
      <c r="G5956" s="20"/>
      <c r="H5956" s="20"/>
      <c r="I5956" s="20"/>
      <c r="J5956" s="20"/>
      <c r="K5956" s="20"/>
      <c r="L5956" s="20"/>
      <c r="M5956" s="20"/>
      <c r="N5956" s="20"/>
      <c r="O5956" s="21"/>
      <c r="P5956" s="21"/>
      <c r="Q5956" s="28"/>
      <c r="R5956" s="28"/>
      <c r="S5956" s="21"/>
      <c r="T5956" s="20"/>
      <c r="U5956" s="21"/>
      <c r="W5956" s="46"/>
      <c r="AA5956" s="22"/>
      <c r="AB5956" s="22"/>
      <c r="AC5956" s="22"/>
      <c r="AD5956" s="22"/>
      <c r="AE5956" s="22"/>
      <c r="AF5956" s="22"/>
      <c r="AG5956" s="22"/>
      <c r="AH5956" s="20"/>
      <c r="AI5956" s="22"/>
      <c r="AJ5956" s="22"/>
      <c r="AK5956" s="22"/>
      <c r="AM5956" s="22"/>
      <c r="AN5956" s="22"/>
      <c r="AO5956" s="22"/>
    </row>
    <row r="5957" spans="2:41" x14ac:dyDescent="0.15">
      <c r="B5957" s="20"/>
      <c r="C5957" s="20"/>
      <c r="D5957" s="20"/>
      <c r="E5957" s="20"/>
      <c r="F5957" s="20"/>
      <c r="G5957" s="20"/>
      <c r="H5957" s="20"/>
      <c r="I5957" s="20"/>
      <c r="J5957" s="20"/>
      <c r="K5957" s="20"/>
      <c r="L5957" s="20"/>
      <c r="M5957" s="20"/>
      <c r="N5957" s="20"/>
      <c r="O5957" s="21"/>
      <c r="P5957" s="21"/>
      <c r="Q5957" s="28"/>
      <c r="R5957" s="28"/>
      <c r="S5957" s="21"/>
      <c r="T5957" s="20"/>
      <c r="U5957" s="21"/>
      <c r="W5957" s="46"/>
      <c r="AA5957" s="22"/>
      <c r="AB5957" s="22"/>
      <c r="AC5957" s="22"/>
      <c r="AD5957" s="22"/>
      <c r="AE5957" s="22"/>
      <c r="AF5957" s="22"/>
      <c r="AG5957" s="22"/>
      <c r="AH5957" s="20"/>
      <c r="AI5957" s="22"/>
      <c r="AJ5957" s="22"/>
      <c r="AK5957" s="22"/>
      <c r="AM5957" s="22"/>
      <c r="AN5957" s="22"/>
      <c r="AO5957" s="22"/>
    </row>
    <row r="5958" spans="2:41" x14ac:dyDescent="0.15">
      <c r="B5958" s="20"/>
      <c r="C5958" s="20"/>
      <c r="D5958" s="20"/>
      <c r="E5958" s="20"/>
      <c r="F5958" s="20"/>
      <c r="G5958" s="20"/>
      <c r="H5958" s="20"/>
      <c r="I5958" s="20"/>
      <c r="J5958" s="20"/>
      <c r="K5958" s="20"/>
      <c r="L5958" s="20"/>
      <c r="M5958" s="20"/>
      <c r="N5958" s="20"/>
      <c r="O5958" s="21"/>
      <c r="P5958" s="21"/>
      <c r="Q5958" s="28"/>
      <c r="R5958" s="28"/>
      <c r="S5958" s="21"/>
      <c r="T5958" s="20"/>
      <c r="U5958" s="21"/>
      <c r="W5958" s="46"/>
      <c r="AA5958" s="22"/>
      <c r="AB5958" s="22"/>
      <c r="AC5958" s="22"/>
      <c r="AD5958" s="22"/>
      <c r="AE5958" s="22"/>
      <c r="AF5958" s="22"/>
      <c r="AG5958" s="22"/>
      <c r="AH5958" s="20"/>
      <c r="AI5958" s="22"/>
      <c r="AJ5958" s="22"/>
      <c r="AK5958" s="22"/>
      <c r="AM5958" s="22"/>
      <c r="AN5958" s="22"/>
      <c r="AO5958" s="22"/>
    </row>
    <row r="5959" spans="2:41" x14ac:dyDescent="0.15">
      <c r="B5959" s="20"/>
      <c r="C5959" s="20"/>
      <c r="D5959" s="20"/>
      <c r="E5959" s="20"/>
      <c r="F5959" s="20"/>
      <c r="G5959" s="20"/>
      <c r="H5959" s="20"/>
      <c r="I5959" s="20"/>
      <c r="J5959" s="20"/>
      <c r="K5959" s="20"/>
      <c r="L5959" s="20"/>
      <c r="M5959" s="20"/>
      <c r="N5959" s="20"/>
      <c r="O5959" s="21"/>
      <c r="P5959" s="21"/>
      <c r="Q5959" s="28"/>
      <c r="R5959" s="28"/>
      <c r="S5959" s="21"/>
      <c r="T5959" s="20"/>
      <c r="U5959" s="21"/>
      <c r="W5959" s="46"/>
      <c r="AA5959" s="22"/>
      <c r="AB5959" s="22"/>
      <c r="AC5959" s="22"/>
      <c r="AD5959" s="22"/>
      <c r="AE5959" s="22"/>
      <c r="AF5959" s="22"/>
      <c r="AG5959" s="22"/>
      <c r="AH5959" s="20"/>
      <c r="AI5959" s="22"/>
      <c r="AJ5959" s="22"/>
      <c r="AK5959" s="22"/>
      <c r="AM5959" s="22"/>
      <c r="AN5959" s="22"/>
      <c r="AO5959" s="22"/>
    </row>
    <row r="5960" spans="2:41" x14ac:dyDescent="0.15">
      <c r="B5960" s="20"/>
      <c r="C5960" s="20"/>
      <c r="D5960" s="20"/>
      <c r="E5960" s="20"/>
      <c r="F5960" s="20"/>
      <c r="G5960" s="20"/>
      <c r="H5960" s="20"/>
      <c r="I5960" s="20"/>
      <c r="J5960" s="20"/>
      <c r="K5960" s="20"/>
      <c r="L5960" s="20"/>
      <c r="M5960" s="20"/>
      <c r="N5960" s="20"/>
      <c r="O5960" s="21"/>
      <c r="P5960" s="21"/>
      <c r="Q5960" s="28"/>
      <c r="R5960" s="28"/>
      <c r="S5960" s="21"/>
      <c r="T5960" s="20"/>
      <c r="U5960" s="21"/>
      <c r="W5960" s="46"/>
      <c r="AA5960" s="22"/>
      <c r="AB5960" s="22"/>
      <c r="AC5960" s="22"/>
      <c r="AD5960" s="22"/>
      <c r="AE5960" s="22"/>
      <c r="AF5960" s="22"/>
      <c r="AG5960" s="22"/>
      <c r="AH5960" s="20"/>
      <c r="AI5960" s="22"/>
      <c r="AJ5960" s="22"/>
      <c r="AK5960" s="22"/>
      <c r="AM5960" s="22"/>
      <c r="AN5960" s="22"/>
      <c r="AO5960" s="22"/>
    </row>
    <row r="5961" spans="2:41" x14ac:dyDescent="0.15">
      <c r="B5961" s="20"/>
      <c r="C5961" s="20"/>
      <c r="D5961" s="20"/>
      <c r="E5961" s="20"/>
      <c r="F5961" s="20"/>
      <c r="G5961" s="20"/>
      <c r="H5961" s="20"/>
      <c r="I5961" s="20"/>
      <c r="J5961" s="20"/>
      <c r="K5961" s="20"/>
      <c r="L5961" s="20"/>
      <c r="M5961" s="20"/>
      <c r="N5961" s="20"/>
      <c r="O5961" s="21"/>
      <c r="P5961" s="21"/>
      <c r="Q5961" s="28"/>
      <c r="R5961" s="28"/>
      <c r="S5961" s="21"/>
      <c r="T5961" s="20"/>
      <c r="U5961" s="21"/>
      <c r="W5961" s="46"/>
      <c r="AA5961" s="22"/>
      <c r="AB5961" s="22"/>
      <c r="AC5961" s="22"/>
      <c r="AD5961" s="22"/>
      <c r="AE5961" s="22"/>
      <c r="AF5961" s="22"/>
      <c r="AG5961" s="22"/>
      <c r="AH5961" s="20"/>
      <c r="AI5961" s="22"/>
      <c r="AJ5961" s="22"/>
      <c r="AK5961" s="22"/>
      <c r="AM5961" s="22"/>
      <c r="AN5961" s="22"/>
      <c r="AO5961" s="22"/>
    </row>
    <row r="5962" spans="2:41" x14ac:dyDescent="0.15">
      <c r="B5962" s="20"/>
      <c r="C5962" s="20"/>
      <c r="D5962" s="20"/>
      <c r="E5962" s="20"/>
      <c r="F5962" s="20"/>
      <c r="G5962" s="20"/>
      <c r="H5962" s="20"/>
      <c r="I5962" s="20"/>
      <c r="J5962" s="20"/>
      <c r="K5962" s="20"/>
      <c r="L5962" s="20"/>
      <c r="M5962" s="20"/>
      <c r="N5962" s="20"/>
      <c r="O5962" s="21"/>
      <c r="P5962" s="21"/>
      <c r="Q5962" s="28"/>
      <c r="R5962" s="28"/>
      <c r="S5962" s="21"/>
      <c r="T5962" s="20"/>
      <c r="U5962" s="21"/>
      <c r="W5962" s="46"/>
      <c r="AA5962" s="22"/>
      <c r="AB5962" s="22"/>
      <c r="AC5962" s="22"/>
      <c r="AD5962" s="22"/>
      <c r="AE5962" s="22"/>
      <c r="AF5962" s="22"/>
      <c r="AG5962" s="22"/>
      <c r="AH5962" s="20"/>
      <c r="AI5962" s="22"/>
      <c r="AJ5962" s="22"/>
      <c r="AK5962" s="22"/>
      <c r="AM5962" s="22"/>
      <c r="AN5962" s="22"/>
      <c r="AO5962" s="22"/>
    </row>
    <row r="5963" spans="2:41" x14ac:dyDescent="0.15">
      <c r="B5963" s="20"/>
      <c r="C5963" s="20"/>
      <c r="D5963" s="20"/>
      <c r="E5963" s="20"/>
      <c r="F5963" s="20"/>
      <c r="G5963" s="20"/>
      <c r="H5963" s="20"/>
      <c r="I5963" s="20"/>
      <c r="J5963" s="20"/>
      <c r="K5963" s="20"/>
      <c r="L5963" s="20"/>
      <c r="M5963" s="20"/>
      <c r="N5963" s="20"/>
      <c r="O5963" s="21"/>
      <c r="P5963" s="21"/>
      <c r="Q5963" s="28"/>
      <c r="R5963" s="28"/>
      <c r="S5963" s="21"/>
      <c r="T5963" s="20"/>
      <c r="U5963" s="21"/>
      <c r="W5963" s="46"/>
      <c r="AA5963" s="22"/>
      <c r="AB5963" s="22"/>
      <c r="AC5963" s="22"/>
      <c r="AD5963" s="22"/>
      <c r="AE5963" s="22"/>
      <c r="AF5963" s="22"/>
      <c r="AG5963" s="22"/>
      <c r="AH5963" s="20"/>
      <c r="AI5963" s="22"/>
      <c r="AJ5963" s="22"/>
      <c r="AK5963" s="22"/>
      <c r="AM5963" s="22"/>
      <c r="AN5963" s="22"/>
      <c r="AO5963" s="22"/>
    </row>
    <row r="5964" spans="2:41" x14ac:dyDescent="0.15">
      <c r="B5964" s="20"/>
      <c r="C5964" s="20"/>
      <c r="D5964" s="20"/>
      <c r="E5964" s="20"/>
      <c r="F5964" s="20"/>
      <c r="G5964" s="20"/>
      <c r="H5964" s="20"/>
      <c r="I5964" s="20"/>
      <c r="J5964" s="20"/>
      <c r="K5964" s="20"/>
      <c r="L5964" s="20"/>
      <c r="M5964" s="20"/>
      <c r="N5964" s="20"/>
      <c r="O5964" s="21"/>
      <c r="P5964" s="21"/>
      <c r="Q5964" s="28"/>
      <c r="R5964" s="28"/>
      <c r="S5964" s="21"/>
      <c r="T5964" s="20"/>
      <c r="U5964" s="21"/>
      <c r="W5964" s="46"/>
      <c r="AA5964" s="22"/>
      <c r="AB5964" s="22"/>
      <c r="AC5964" s="22"/>
      <c r="AD5964" s="22"/>
      <c r="AE5964" s="22"/>
      <c r="AF5964" s="22"/>
      <c r="AG5964" s="22"/>
      <c r="AH5964" s="20"/>
      <c r="AI5964" s="22"/>
      <c r="AJ5964" s="22"/>
      <c r="AK5964" s="22"/>
      <c r="AM5964" s="22"/>
      <c r="AN5964" s="22"/>
      <c r="AO5964" s="22"/>
    </row>
    <row r="5965" spans="2:41" x14ac:dyDescent="0.15">
      <c r="B5965" s="20"/>
      <c r="C5965" s="20"/>
      <c r="D5965" s="20"/>
      <c r="E5965" s="20"/>
      <c r="F5965" s="20"/>
      <c r="G5965" s="20"/>
      <c r="H5965" s="20"/>
      <c r="I5965" s="20"/>
      <c r="J5965" s="20"/>
      <c r="K5965" s="20"/>
      <c r="L5965" s="20"/>
      <c r="M5965" s="20"/>
      <c r="N5965" s="20"/>
      <c r="O5965" s="21"/>
      <c r="P5965" s="21"/>
      <c r="Q5965" s="28"/>
      <c r="R5965" s="28"/>
      <c r="S5965" s="21"/>
      <c r="T5965" s="20"/>
      <c r="U5965" s="21"/>
      <c r="W5965" s="46"/>
      <c r="AA5965" s="22"/>
      <c r="AB5965" s="22"/>
      <c r="AC5965" s="22"/>
      <c r="AD5965" s="22"/>
      <c r="AE5965" s="22"/>
      <c r="AF5965" s="22"/>
      <c r="AG5965" s="22"/>
      <c r="AH5965" s="20"/>
      <c r="AI5965" s="22"/>
      <c r="AJ5965" s="22"/>
      <c r="AK5965" s="22"/>
      <c r="AM5965" s="22"/>
      <c r="AN5965" s="22"/>
      <c r="AO5965" s="22"/>
    </row>
    <row r="5966" spans="2:41" x14ac:dyDescent="0.15">
      <c r="B5966" s="20"/>
      <c r="C5966" s="20"/>
      <c r="D5966" s="20"/>
      <c r="E5966" s="20"/>
      <c r="F5966" s="20"/>
      <c r="G5966" s="20"/>
      <c r="H5966" s="20"/>
      <c r="I5966" s="20"/>
      <c r="J5966" s="20"/>
      <c r="K5966" s="20"/>
      <c r="L5966" s="20"/>
      <c r="M5966" s="20"/>
      <c r="N5966" s="20"/>
      <c r="O5966" s="21"/>
      <c r="P5966" s="21"/>
      <c r="Q5966" s="28"/>
      <c r="R5966" s="28"/>
      <c r="S5966" s="21"/>
      <c r="T5966" s="20"/>
      <c r="U5966" s="21"/>
      <c r="W5966" s="46"/>
      <c r="AA5966" s="22"/>
      <c r="AB5966" s="22"/>
      <c r="AC5966" s="22"/>
      <c r="AD5966" s="22"/>
      <c r="AE5966" s="22"/>
      <c r="AF5966" s="22"/>
      <c r="AG5966" s="22"/>
      <c r="AH5966" s="20"/>
      <c r="AI5966" s="22"/>
      <c r="AJ5966" s="22"/>
      <c r="AK5966" s="22"/>
      <c r="AM5966" s="22"/>
      <c r="AN5966" s="22"/>
      <c r="AO5966" s="22"/>
    </row>
    <row r="5967" spans="2:41" x14ac:dyDescent="0.15">
      <c r="B5967" s="20"/>
      <c r="C5967" s="20"/>
      <c r="D5967" s="20"/>
      <c r="E5967" s="20"/>
      <c r="F5967" s="20"/>
      <c r="G5967" s="20"/>
      <c r="H5967" s="20"/>
      <c r="I5967" s="20"/>
      <c r="J5967" s="20"/>
      <c r="K5967" s="20"/>
      <c r="L5967" s="20"/>
      <c r="M5967" s="20"/>
      <c r="N5967" s="20"/>
      <c r="O5967" s="21"/>
      <c r="P5967" s="21"/>
      <c r="Q5967" s="28"/>
      <c r="R5967" s="28"/>
      <c r="S5967" s="21"/>
      <c r="T5967" s="20"/>
      <c r="U5967" s="21"/>
      <c r="W5967" s="46"/>
      <c r="AA5967" s="22"/>
      <c r="AB5967" s="22"/>
      <c r="AC5967" s="22"/>
      <c r="AD5967" s="22"/>
      <c r="AE5967" s="22"/>
      <c r="AF5967" s="22"/>
      <c r="AG5967" s="22"/>
      <c r="AH5967" s="20"/>
      <c r="AI5967" s="22"/>
      <c r="AJ5967" s="22"/>
      <c r="AK5967" s="22"/>
      <c r="AM5967" s="22"/>
      <c r="AN5967" s="22"/>
      <c r="AO5967" s="22"/>
    </row>
    <row r="5968" spans="2:41" x14ac:dyDescent="0.15">
      <c r="B5968" s="20"/>
      <c r="C5968" s="20"/>
      <c r="D5968" s="20"/>
      <c r="E5968" s="20"/>
      <c r="F5968" s="20"/>
      <c r="G5968" s="20"/>
      <c r="H5968" s="20"/>
      <c r="I5968" s="20"/>
      <c r="J5968" s="20"/>
      <c r="K5968" s="20"/>
      <c r="L5968" s="20"/>
      <c r="M5968" s="20"/>
      <c r="N5968" s="20"/>
      <c r="O5968" s="21"/>
      <c r="P5968" s="21"/>
      <c r="Q5968" s="28"/>
      <c r="R5968" s="28"/>
      <c r="S5968" s="21"/>
      <c r="T5968" s="20"/>
      <c r="U5968" s="21"/>
      <c r="W5968" s="46"/>
      <c r="AA5968" s="22"/>
      <c r="AB5968" s="22"/>
      <c r="AC5968" s="22"/>
      <c r="AD5968" s="22"/>
      <c r="AE5968" s="22"/>
      <c r="AF5968" s="22"/>
      <c r="AG5968" s="22"/>
      <c r="AH5968" s="20"/>
      <c r="AI5968" s="22"/>
      <c r="AJ5968" s="22"/>
      <c r="AK5968" s="22"/>
      <c r="AM5968" s="22"/>
      <c r="AN5968" s="22"/>
      <c r="AO5968" s="22"/>
    </row>
    <row r="5969" spans="2:41" x14ac:dyDescent="0.15">
      <c r="B5969" s="20"/>
      <c r="C5969" s="20"/>
      <c r="D5969" s="20"/>
      <c r="E5969" s="20"/>
      <c r="F5969" s="20"/>
      <c r="G5969" s="20"/>
      <c r="H5969" s="20"/>
      <c r="I5969" s="20"/>
      <c r="J5969" s="20"/>
      <c r="K5969" s="20"/>
      <c r="L5969" s="20"/>
      <c r="M5969" s="20"/>
      <c r="N5969" s="20"/>
      <c r="O5969" s="21"/>
      <c r="P5969" s="21"/>
      <c r="Q5969" s="28"/>
      <c r="R5969" s="28"/>
      <c r="S5969" s="21"/>
      <c r="T5969" s="20"/>
      <c r="U5969" s="21"/>
      <c r="W5969" s="46"/>
      <c r="AA5969" s="22"/>
      <c r="AB5969" s="22"/>
      <c r="AC5969" s="22"/>
      <c r="AD5969" s="22"/>
      <c r="AE5969" s="22"/>
      <c r="AF5969" s="22"/>
      <c r="AG5969" s="22"/>
      <c r="AH5969" s="20"/>
      <c r="AI5969" s="22"/>
      <c r="AJ5969" s="22"/>
      <c r="AK5969" s="22"/>
      <c r="AM5969" s="22"/>
      <c r="AN5969" s="22"/>
      <c r="AO5969" s="22"/>
    </row>
    <row r="5970" spans="2:41" x14ac:dyDescent="0.15">
      <c r="B5970" s="20"/>
      <c r="C5970" s="20"/>
      <c r="D5970" s="20"/>
      <c r="E5970" s="20"/>
      <c r="F5970" s="20"/>
      <c r="G5970" s="20"/>
      <c r="H5970" s="20"/>
      <c r="I5970" s="20"/>
      <c r="J5970" s="20"/>
      <c r="K5970" s="20"/>
      <c r="L5970" s="20"/>
      <c r="M5970" s="20"/>
      <c r="N5970" s="20"/>
      <c r="O5970" s="21"/>
      <c r="P5970" s="21"/>
      <c r="Q5970" s="28"/>
      <c r="R5970" s="28"/>
      <c r="S5970" s="21"/>
      <c r="T5970" s="20"/>
      <c r="U5970" s="21"/>
      <c r="W5970" s="46"/>
      <c r="AA5970" s="22"/>
      <c r="AB5970" s="22"/>
      <c r="AC5970" s="22"/>
      <c r="AD5970" s="22"/>
      <c r="AE5970" s="22"/>
      <c r="AF5970" s="22"/>
      <c r="AG5970" s="22"/>
      <c r="AH5970" s="20"/>
      <c r="AI5970" s="22"/>
      <c r="AJ5970" s="22"/>
      <c r="AK5970" s="22"/>
      <c r="AM5970" s="22"/>
      <c r="AN5970" s="22"/>
      <c r="AO5970" s="22"/>
    </row>
    <row r="5971" spans="2:41" x14ac:dyDescent="0.15">
      <c r="B5971" s="20"/>
      <c r="C5971" s="20"/>
      <c r="D5971" s="20"/>
      <c r="E5971" s="20"/>
      <c r="F5971" s="20"/>
      <c r="G5971" s="20"/>
      <c r="H5971" s="20"/>
      <c r="I5971" s="20"/>
      <c r="J5971" s="20"/>
      <c r="K5971" s="20"/>
      <c r="L5971" s="20"/>
      <c r="M5971" s="20"/>
      <c r="N5971" s="20"/>
      <c r="O5971" s="21"/>
      <c r="P5971" s="21"/>
      <c r="Q5971" s="28"/>
      <c r="R5971" s="28"/>
      <c r="S5971" s="21"/>
      <c r="T5971" s="20"/>
      <c r="U5971" s="21"/>
      <c r="W5971" s="46"/>
      <c r="AA5971" s="22"/>
      <c r="AB5971" s="22"/>
      <c r="AC5971" s="22"/>
      <c r="AD5971" s="22"/>
      <c r="AE5971" s="22"/>
      <c r="AF5971" s="22"/>
      <c r="AG5971" s="22"/>
      <c r="AH5971" s="20"/>
      <c r="AI5971" s="22"/>
      <c r="AJ5971" s="22"/>
      <c r="AK5971" s="22"/>
      <c r="AM5971" s="22"/>
      <c r="AN5971" s="22"/>
      <c r="AO5971" s="22"/>
    </row>
    <row r="5972" spans="2:41" x14ac:dyDescent="0.15">
      <c r="B5972" s="20"/>
      <c r="C5972" s="20"/>
      <c r="D5972" s="20"/>
      <c r="E5972" s="20"/>
      <c r="F5972" s="20"/>
      <c r="G5972" s="20"/>
      <c r="H5972" s="20"/>
      <c r="I5972" s="20"/>
      <c r="J5972" s="20"/>
      <c r="K5972" s="20"/>
      <c r="L5972" s="20"/>
      <c r="M5972" s="20"/>
      <c r="N5972" s="20"/>
      <c r="O5972" s="21"/>
      <c r="P5972" s="21"/>
      <c r="Q5972" s="28"/>
      <c r="R5972" s="28"/>
      <c r="S5972" s="21"/>
      <c r="T5972" s="20"/>
      <c r="U5972" s="21"/>
      <c r="W5972" s="46"/>
      <c r="AA5972" s="22"/>
      <c r="AB5972" s="22"/>
      <c r="AC5972" s="22"/>
      <c r="AD5972" s="22"/>
      <c r="AE5972" s="22"/>
      <c r="AF5972" s="22"/>
      <c r="AG5972" s="22"/>
      <c r="AH5972" s="20"/>
      <c r="AI5972" s="22"/>
      <c r="AJ5972" s="22"/>
      <c r="AK5972" s="22"/>
      <c r="AM5972" s="22"/>
      <c r="AN5972" s="22"/>
      <c r="AO5972" s="22"/>
    </row>
    <row r="5973" spans="2:41" x14ac:dyDescent="0.15">
      <c r="B5973" s="20"/>
      <c r="C5973" s="20"/>
      <c r="D5973" s="20"/>
      <c r="E5973" s="20"/>
      <c r="F5973" s="20"/>
      <c r="G5973" s="20"/>
      <c r="H5973" s="20"/>
      <c r="I5973" s="20"/>
      <c r="J5973" s="20"/>
      <c r="K5973" s="20"/>
      <c r="L5973" s="20"/>
      <c r="M5973" s="20"/>
      <c r="N5973" s="20"/>
      <c r="O5973" s="21"/>
      <c r="P5973" s="21"/>
      <c r="Q5973" s="28"/>
      <c r="R5973" s="28"/>
      <c r="S5973" s="21"/>
      <c r="T5973" s="20"/>
      <c r="U5973" s="21"/>
      <c r="W5973" s="46"/>
      <c r="AA5973" s="22"/>
      <c r="AB5973" s="22"/>
      <c r="AC5973" s="22"/>
      <c r="AD5973" s="22"/>
      <c r="AE5973" s="22"/>
      <c r="AF5973" s="22"/>
      <c r="AG5973" s="22"/>
      <c r="AH5973" s="20"/>
      <c r="AI5973" s="22"/>
      <c r="AJ5973" s="22"/>
      <c r="AK5973" s="22"/>
      <c r="AM5973" s="22"/>
      <c r="AN5973" s="22"/>
      <c r="AO5973" s="22"/>
    </row>
    <row r="5974" spans="2:41" x14ac:dyDescent="0.15">
      <c r="B5974" s="20"/>
      <c r="C5974" s="20"/>
      <c r="D5974" s="20"/>
      <c r="E5974" s="20"/>
      <c r="F5974" s="20"/>
      <c r="G5974" s="20"/>
      <c r="H5974" s="20"/>
      <c r="I5974" s="20"/>
      <c r="J5974" s="20"/>
      <c r="K5974" s="20"/>
      <c r="L5974" s="20"/>
      <c r="M5974" s="20"/>
      <c r="N5974" s="20"/>
      <c r="O5974" s="21"/>
      <c r="P5974" s="21"/>
      <c r="Q5974" s="28"/>
      <c r="R5974" s="28"/>
      <c r="S5974" s="21"/>
      <c r="T5974" s="20"/>
      <c r="U5974" s="21"/>
      <c r="W5974" s="46"/>
      <c r="AA5974" s="22"/>
      <c r="AB5974" s="22"/>
      <c r="AC5974" s="22"/>
      <c r="AD5974" s="22"/>
      <c r="AE5974" s="22"/>
      <c r="AF5974" s="22"/>
      <c r="AG5974" s="22"/>
      <c r="AH5974" s="20"/>
      <c r="AI5974" s="22"/>
      <c r="AJ5974" s="22"/>
      <c r="AK5974" s="22"/>
      <c r="AM5974" s="22"/>
      <c r="AN5974" s="22"/>
      <c r="AO5974" s="22"/>
    </row>
    <row r="5975" spans="2:41" x14ac:dyDescent="0.15">
      <c r="B5975" s="20"/>
      <c r="C5975" s="20"/>
      <c r="D5975" s="20"/>
      <c r="E5975" s="20"/>
      <c r="F5975" s="20"/>
      <c r="G5975" s="20"/>
      <c r="H5975" s="20"/>
      <c r="I5975" s="20"/>
      <c r="J5975" s="20"/>
      <c r="K5975" s="20"/>
      <c r="L5975" s="20"/>
      <c r="M5975" s="20"/>
      <c r="N5975" s="20"/>
      <c r="O5975" s="21"/>
      <c r="P5975" s="21"/>
      <c r="Q5975" s="28"/>
      <c r="R5975" s="28"/>
      <c r="S5975" s="21"/>
      <c r="T5975" s="20"/>
      <c r="U5975" s="21"/>
      <c r="W5975" s="46"/>
      <c r="AA5975" s="22"/>
      <c r="AB5975" s="22"/>
      <c r="AC5975" s="22"/>
      <c r="AD5975" s="22"/>
      <c r="AE5975" s="22"/>
      <c r="AF5975" s="22"/>
      <c r="AG5975" s="22"/>
      <c r="AH5975" s="20"/>
      <c r="AI5975" s="22"/>
      <c r="AJ5975" s="22"/>
      <c r="AK5975" s="22"/>
      <c r="AM5975" s="22"/>
      <c r="AN5975" s="22"/>
      <c r="AO5975" s="22"/>
    </row>
    <row r="5976" spans="2:41" x14ac:dyDescent="0.15">
      <c r="B5976" s="20"/>
      <c r="C5976" s="20"/>
      <c r="D5976" s="20"/>
      <c r="E5976" s="20"/>
      <c r="F5976" s="20"/>
      <c r="G5976" s="20"/>
      <c r="H5976" s="20"/>
      <c r="I5976" s="20"/>
      <c r="J5976" s="20"/>
      <c r="K5976" s="20"/>
      <c r="L5976" s="20"/>
      <c r="M5976" s="20"/>
      <c r="N5976" s="20"/>
      <c r="O5976" s="21"/>
      <c r="P5976" s="21"/>
      <c r="Q5976" s="28"/>
      <c r="R5976" s="28"/>
      <c r="S5976" s="21"/>
      <c r="T5976" s="20"/>
      <c r="U5976" s="21"/>
      <c r="W5976" s="46"/>
      <c r="AA5976" s="22"/>
      <c r="AB5976" s="22"/>
      <c r="AC5976" s="22"/>
      <c r="AD5976" s="22"/>
      <c r="AE5976" s="22"/>
      <c r="AF5976" s="22"/>
      <c r="AG5976" s="22"/>
      <c r="AH5976" s="20"/>
      <c r="AI5976" s="22"/>
      <c r="AJ5976" s="22"/>
      <c r="AK5976" s="22"/>
      <c r="AM5976" s="22"/>
      <c r="AN5976" s="22"/>
      <c r="AO5976" s="22"/>
    </row>
    <row r="5977" spans="2:41" x14ac:dyDescent="0.15">
      <c r="B5977" s="20"/>
      <c r="C5977" s="20"/>
      <c r="D5977" s="20"/>
      <c r="E5977" s="20"/>
      <c r="F5977" s="20"/>
      <c r="G5977" s="20"/>
      <c r="H5977" s="20"/>
      <c r="I5977" s="20"/>
      <c r="J5977" s="20"/>
      <c r="K5977" s="20"/>
      <c r="L5977" s="20"/>
      <c r="M5977" s="20"/>
      <c r="N5977" s="20"/>
      <c r="O5977" s="21"/>
      <c r="P5977" s="21"/>
      <c r="Q5977" s="28"/>
      <c r="R5977" s="28"/>
      <c r="S5977" s="21"/>
      <c r="T5977" s="20"/>
      <c r="U5977" s="21"/>
      <c r="W5977" s="46"/>
      <c r="AA5977" s="22"/>
      <c r="AB5977" s="22"/>
      <c r="AC5977" s="22"/>
      <c r="AD5977" s="22"/>
      <c r="AE5977" s="22"/>
      <c r="AF5977" s="22"/>
      <c r="AG5977" s="22"/>
      <c r="AH5977" s="20"/>
      <c r="AI5977" s="22"/>
      <c r="AJ5977" s="22"/>
      <c r="AK5977" s="22"/>
      <c r="AM5977" s="22"/>
      <c r="AN5977" s="22"/>
      <c r="AO5977" s="22"/>
    </row>
    <row r="5978" spans="2:41" x14ac:dyDescent="0.15">
      <c r="B5978" s="20"/>
      <c r="C5978" s="20"/>
      <c r="D5978" s="20"/>
      <c r="E5978" s="20"/>
      <c r="F5978" s="20"/>
      <c r="G5978" s="20"/>
      <c r="H5978" s="20"/>
      <c r="I5978" s="20"/>
      <c r="J5978" s="20"/>
      <c r="K5978" s="20"/>
      <c r="L5978" s="20"/>
      <c r="M5978" s="20"/>
      <c r="N5978" s="20"/>
      <c r="O5978" s="21"/>
      <c r="P5978" s="21"/>
      <c r="Q5978" s="28"/>
      <c r="R5978" s="28"/>
      <c r="S5978" s="21"/>
      <c r="T5978" s="20"/>
      <c r="U5978" s="21"/>
      <c r="W5978" s="46"/>
      <c r="AA5978" s="22"/>
      <c r="AB5978" s="22"/>
      <c r="AC5978" s="22"/>
      <c r="AD5978" s="22"/>
      <c r="AE5978" s="22"/>
      <c r="AF5978" s="22"/>
      <c r="AG5978" s="22"/>
      <c r="AH5978" s="20"/>
      <c r="AI5978" s="22"/>
      <c r="AJ5978" s="22"/>
      <c r="AK5978" s="22"/>
      <c r="AM5978" s="22"/>
      <c r="AN5978" s="22"/>
      <c r="AO5978" s="22"/>
    </row>
    <row r="5979" spans="2:41" x14ac:dyDescent="0.15">
      <c r="B5979" s="20"/>
      <c r="C5979" s="20"/>
      <c r="D5979" s="20"/>
      <c r="E5979" s="20"/>
      <c r="F5979" s="20"/>
      <c r="G5979" s="20"/>
      <c r="H5979" s="20"/>
      <c r="I5979" s="20"/>
      <c r="J5979" s="20"/>
      <c r="K5979" s="20"/>
      <c r="L5979" s="20"/>
      <c r="M5979" s="20"/>
      <c r="N5979" s="20"/>
      <c r="O5979" s="21"/>
      <c r="P5979" s="21"/>
      <c r="Q5979" s="28"/>
      <c r="R5979" s="28"/>
      <c r="S5979" s="21"/>
      <c r="T5979" s="20"/>
      <c r="U5979" s="21"/>
      <c r="W5979" s="46"/>
      <c r="AA5979" s="22"/>
      <c r="AB5979" s="22"/>
      <c r="AC5979" s="22"/>
      <c r="AD5979" s="22"/>
      <c r="AE5979" s="22"/>
      <c r="AF5979" s="22"/>
      <c r="AG5979" s="22"/>
      <c r="AH5979" s="20"/>
      <c r="AI5979" s="22"/>
      <c r="AJ5979" s="22"/>
      <c r="AK5979" s="22"/>
      <c r="AM5979" s="22"/>
      <c r="AN5979" s="22"/>
      <c r="AO5979" s="22"/>
    </row>
    <row r="5980" spans="2:41" x14ac:dyDescent="0.15">
      <c r="B5980" s="20"/>
      <c r="C5980" s="20"/>
      <c r="D5980" s="20"/>
      <c r="E5980" s="20"/>
      <c r="F5980" s="20"/>
      <c r="G5980" s="20"/>
      <c r="H5980" s="20"/>
      <c r="I5980" s="20"/>
      <c r="J5980" s="20"/>
      <c r="K5980" s="20"/>
      <c r="L5980" s="20"/>
      <c r="M5980" s="20"/>
      <c r="N5980" s="20"/>
      <c r="O5980" s="21"/>
      <c r="P5980" s="21"/>
      <c r="Q5980" s="28"/>
      <c r="R5980" s="28"/>
      <c r="S5980" s="21"/>
      <c r="T5980" s="20"/>
      <c r="U5980" s="21"/>
      <c r="W5980" s="46"/>
      <c r="AA5980" s="22"/>
      <c r="AB5980" s="22"/>
      <c r="AC5980" s="22"/>
      <c r="AD5980" s="22"/>
      <c r="AE5980" s="22"/>
      <c r="AF5980" s="22"/>
      <c r="AG5980" s="22"/>
      <c r="AH5980" s="20"/>
      <c r="AI5980" s="22"/>
      <c r="AJ5980" s="22"/>
      <c r="AK5980" s="22"/>
      <c r="AM5980" s="22"/>
      <c r="AN5980" s="22"/>
      <c r="AO5980" s="22"/>
    </row>
    <row r="5981" spans="2:41" x14ac:dyDescent="0.15">
      <c r="B5981" s="20"/>
      <c r="C5981" s="20"/>
      <c r="D5981" s="20"/>
      <c r="E5981" s="20"/>
      <c r="F5981" s="20"/>
      <c r="G5981" s="20"/>
      <c r="H5981" s="20"/>
      <c r="I5981" s="20"/>
      <c r="J5981" s="20"/>
      <c r="K5981" s="20"/>
      <c r="L5981" s="20"/>
      <c r="M5981" s="20"/>
      <c r="N5981" s="20"/>
      <c r="O5981" s="21"/>
      <c r="P5981" s="21"/>
      <c r="Q5981" s="28"/>
      <c r="R5981" s="28"/>
      <c r="S5981" s="21"/>
      <c r="T5981" s="20"/>
      <c r="U5981" s="21"/>
      <c r="W5981" s="46"/>
      <c r="AA5981" s="22"/>
      <c r="AB5981" s="22"/>
      <c r="AC5981" s="22"/>
      <c r="AD5981" s="22"/>
      <c r="AE5981" s="22"/>
      <c r="AF5981" s="22"/>
      <c r="AG5981" s="22"/>
      <c r="AH5981" s="20"/>
      <c r="AI5981" s="22"/>
      <c r="AJ5981" s="22"/>
      <c r="AK5981" s="22"/>
      <c r="AM5981" s="22"/>
      <c r="AN5981" s="22"/>
      <c r="AO5981" s="22"/>
    </row>
    <row r="5982" spans="2:41" x14ac:dyDescent="0.15">
      <c r="B5982" s="20"/>
      <c r="C5982" s="20"/>
      <c r="D5982" s="20"/>
      <c r="E5982" s="20"/>
      <c r="F5982" s="20"/>
      <c r="G5982" s="20"/>
      <c r="H5982" s="20"/>
      <c r="I5982" s="20"/>
      <c r="J5982" s="20"/>
      <c r="K5982" s="20"/>
      <c r="L5982" s="20"/>
      <c r="M5982" s="20"/>
      <c r="N5982" s="20"/>
      <c r="O5982" s="21"/>
      <c r="P5982" s="21"/>
      <c r="Q5982" s="28"/>
      <c r="R5982" s="28"/>
      <c r="S5982" s="21"/>
      <c r="T5982" s="20"/>
      <c r="U5982" s="21"/>
      <c r="W5982" s="46"/>
      <c r="AA5982" s="22"/>
      <c r="AB5982" s="22"/>
      <c r="AC5982" s="22"/>
      <c r="AD5982" s="22"/>
      <c r="AE5982" s="22"/>
      <c r="AF5982" s="22"/>
      <c r="AG5982" s="22"/>
      <c r="AH5982" s="20"/>
      <c r="AI5982" s="22"/>
      <c r="AJ5982" s="22"/>
      <c r="AK5982" s="22"/>
      <c r="AM5982" s="22"/>
      <c r="AN5982" s="22"/>
      <c r="AO5982" s="22"/>
    </row>
    <row r="5983" spans="2:41" x14ac:dyDescent="0.15">
      <c r="B5983" s="20"/>
      <c r="C5983" s="20"/>
      <c r="D5983" s="20"/>
      <c r="E5983" s="20"/>
      <c r="F5983" s="20"/>
      <c r="G5983" s="20"/>
      <c r="H5983" s="20"/>
      <c r="I5983" s="20"/>
      <c r="J5983" s="20"/>
      <c r="K5983" s="20"/>
      <c r="L5983" s="20"/>
      <c r="M5983" s="20"/>
      <c r="N5983" s="20"/>
      <c r="O5983" s="21"/>
      <c r="P5983" s="21"/>
      <c r="Q5983" s="28"/>
      <c r="R5983" s="28"/>
      <c r="S5983" s="21"/>
      <c r="T5983" s="20"/>
      <c r="U5983" s="21"/>
      <c r="W5983" s="46"/>
      <c r="AA5983" s="22"/>
      <c r="AB5983" s="22"/>
      <c r="AC5983" s="22"/>
      <c r="AD5983" s="22"/>
      <c r="AE5983" s="22"/>
      <c r="AF5983" s="22"/>
      <c r="AG5983" s="22"/>
      <c r="AH5983" s="20"/>
      <c r="AI5983" s="22"/>
      <c r="AJ5983" s="22"/>
      <c r="AK5983" s="22"/>
      <c r="AM5983" s="22"/>
      <c r="AN5983" s="22"/>
      <c r="AO5983" s="22"/>
    </row>
    <row r="5984" spans="2:41" x14ac:dyDescent="0.15">
      <c r="B5984" s="20"/>
      <c r="C5984" s="20"/>
      <c r="D5984" s="20"/>
      <c r="E5984" s="20"/>
      <c r="F5984" s="20"/>
      <c r="G5984" s="20"/>
      <c r="H5984" s="20"/>
      <c r="I5984" s="20"/>
      <c r="J5984" s="20"/>
      <c r="K5984" s="20"/>
      <c r="L5984" s="20"/>
      <c r="M5984" s="20"/>
      <c r="N5984" s="20"/>
      <c r="O5984" s="21"/>
      <c r="P5984" s="21"/>
      <c r="Q5984" s="28"/>
      <c r="R5984" s="28"/>
      <c r="S5984" s="21"/>
      <c r="T5984" s="20"/>
      <c r="U5984" s="21"/>
      <c r="W5984" s="46"/>
      <c r="AA5984" s="22"/>
      <c r="AB5984" s="22"/>
      <c r="AC5984" s="22"/>
      <c r="AD5984" s="22"/>
      <c r="AE5984" s="22"/>
      <c r="AF5984" s="22"/>
      <c r="AG5984" s="22"/>
      <c r="AH5984" s="20"/>
      <c r="AI5984" s="22"/>
      <c r="AJ5984" s="22"/>
      <c r="AK5984" s="22"/>
      <c r="AM5984" s="22"/>
      <c r="AN5984" s="22"/>
      <c r="AO5984" s="22"/>
    </row>
    <row r="5985" spans="2:41" x14ac:dyDescent="0.15">
      <c r="B5985" s="20"/>
      <c r="C5985" s="20"/>
      <c r="D5985" s="20"/>
      <c r="E5985" s="20"/>
      <c r="F5985" s="20"/>
      <c r="G5985" s="20"/>
      <c r="H5985" s="20"/>
      <c r="I5985" s="20"/>
      <c r="J5985" s="20"/>
      <c r="K5985" s="20"/>
      <c r="L5985" s="20"/>
      <c r="M5985" s="20"/>
      <c r="N5985" s="20"/>
      <c r="O5985" s="21"/>
      <c r="P5985" s="21"/>
      <c r="Q5985" s="28"/>
      <c r="R5985" s="28"/>
      <c r="S5985" s="21"/>
      <c r="T5985" s="20"/>
      <c r="U5985" s="21"/>
      <c r="W5985" s="46"/>
      <c r="AA5985" s="22"/>
      <c r="AB5985" s="22"/>
      <c r="AC5985" s="22"/>
      <c r="AD5985" s="22"/>
      <c r="AE5985" s="22"/>
      <c r="AF5985" s="22"/>
      <c r="AG5985" s="22"/>
      <c r="AH5985" s="20"/>
      <c r="AI5985" s="22"/>
      <c r="AJ5985" s="22"/>
      <c r="AK5985" s="22"/>
      <c r="AM5985" s="22"/>
      <c r="AN5985" s="22"/>
      <c r="AO5985" s="22"/>
    </row>
    <row r="5986" spans="2:41" x14ac:dyDescent="0.15">
      <c r="B5986" s="20"/>
      <c r="C5986" s="20"/>
      <c r="D5986" s="20"/>
      <c r="E5986" s="20"/>
      <c r="F5986" s="20"/>
      <c r="G5986" s="20"/>
      <c r="H5986" s="20"/>
      <c r="I5986" s="20"/>
      <c r="J5986" s="20"/>
      <c r="K5986" s="20"/>
      <c r="L5986" s="20"/>
      <c r="M5986" s="20"/>
      <c r="N5986" s="20"/>
      <c r="O5986" s="21"/>
      <c r="P5986" s="21"/>
      <c r="Q5986" s="28"/>
      <c r="R5986" s="28"/>
      <c r="S5986" s="21"/>
      <c r="T5986" s="20"/>
      <c r="U5986" s="21"/>
      <c r="W5986" s="46"/>
      <c r="AA5986" s="22"/>
      <c r="AB5986" s="22"/>
      <c r="AC5986" s="22"/>
      <c r="AD5986" s="22"/>
      <c r="AE5986" s="22"/>
      <c r="AF5986" s="22"/>
      <c r="AG5986" s="22"/>
      <c r="AH5986" s="20"/>
      <c r="AI5986" s="22"/>
      <c r="AJ5986" s="22"/>
      <c r="AK5986" s="22"/>
      <c r="AM5986" s="22"/>
      <c r="AN5986" s="22"/>
      <c r="AO5986" s="22"/>
    </row>
    <row r="5987" spans="2:41" x14ac:dyDescent="0.15">
      <c r="B5987" s="20"/>
      <c r="C5987" s="20"/>
      <c r="D5987" s="20"/>
      <c r="E5987" s="20"/>
      <c r="F5987" s="20"/>
      <c r="G5987" s="20"/>
      <c r="H5987" s="20"/>
      <c r="I5987" s="20"/>
      <c r="J5987" s="20"/>
      <c r="K5987" s="20"/>
      <c r="L5987" s="20"/>
      <c r="M5987" s="20"/>
      <c r="N5987" s="20"/>
      <c r="O5987" s="21"/>
      <c r="P5987" s="21"/>
      <c r="Q5987" s="28"/>
      <c r="R5987" s="28"/>
      <c r="S5987" s="21"/>
      <c r="T5987" s="20"/>
      <c r="U5987" s="21"/>
      <c r="W5987" s="46"/>
      <c r="AA5987" s="22"/>
      <c r="AB5987" s="22"/>
      <c r="AC5987" s="22"/>
      <c r="AD5987" s="22"/>
      <c r="AE5987" s="22"/>
      <c r="AF5987" s="22"/>
      <c r="AG5987" s="22"/>
      <c r="AH5987" s="20"/>
      <c r="AI5987" s="22"/>
      <c r="AJ5987" s="22"/>
      <c r="AK5987" s="22"/>
      <c r="AM5987" s="22"/>
      <c r="AN5987" s="22"/>
      <c r="AO5987" s="22"/>
    </row>
    <row r="5988" spans="2:41" x14ac:dyDescent="0.15">
      <c r="B5988" s="20"/>
      <c r="C5988" s="20"/>
      <c r="D5988" s="20"/>
      <c r="E5988" s="20"/>
      <c r="F5988" s="20"/>
      <c r="G5988" s="20"/>
      <c r="H5988" s="20"/>
      <c r="I5988" s="20"/>
      <c r="J5988" s="20"/>
      <c r="K5988" s="20"/>
      <c r="L5988" s="20"/>
      <c r="M5988" s="20"/>
      <c r="N5988" s="20"/>
      <c r="O5988" s="21"/>
      <c r="P5988" s="21"/>
      <c r="Q5988" s="28"/>
      <c r="R5988" s="28"/>
      <c r="S5988" s="21"/>
      <c r="T5988" s="20"/>
      <c r="U5988" s="21"/>
      <c r="W5988" s="46"/>
      <c r="AA5988" s="22"/>
      <c r="AB5988" s="22"/>
      <c r="AC5988" s="22"/>
      <c r="AD5988" s="22"/>
      <c r="AE5988" s="22"/>
      <c r="AF5988" s="22"/>
      <c r="AG5988" s="22"/>
      <c r="AH5988" s="20"/>
      <c r="AI5988" s="22"/>
      <c r="AJ5988" s="22"/>
      <c r="AK5988" s="22"/>
      <c r="AM5988" s="22"/>
      <c r="AN5988" s="22"/>
      <c r="AO5988" s="22"/>
    </row>
    <row r="5989" spans="2:41" x14ac:dyDescent="0.15">
      <c r="B5989" s="20"/>
      <c r="C5989" s="20"/>
      <c r="D5989" s="20"/>
      <c r="E5989" s="20"/>
      <c r="F5989" s="20"/>
      <c r="G5989" s="20"/>
      <c r="H5989" s="20"/>
      <c r="I5989" s="20"/>
      <c r="J5989" s="20"/>
      <c r="K5989" s="20"/>
      <c r="L5989" s="20"/>
      <c r="M5989" s="20"/>
      <c r="N5989" s="20"/>
      <c r="O5989" s="21"/>
      <c r="P5989" s="21"/>
      <c r="Q5989" s="28"/>
      <c r="R5989" s="28"/>
      <c r="S5989" s="21"/>
      <c r="T5989" s="20"/>
      <c r="U5989" s="21"/>
      <c r="W5989" s="46"/>
      <c r="AA5989" s="22"/>
      <c r="AB5989" s="22"/>
      <c r="AC5989" s="22"/>
      <c r="AD5989" s="22"/>
      <c r="AE5989" s="22"/>
      <c r="AF5989" s="22"/>
      <c r="AG5989" s="22"/>
      <c r="AH5989" s="20"/>
      <c r="AI5989" s="22"/>
      <c r="AJ5989" s="22"/>
      <c r="AK5989" s="22"/>
      <c r="AM5989" s="22"/>
      <c r="AN5989" s="22"/>
      <c r="AO5989" s="22"/>
    </row>
    <row r="5990" spans="2:41" x14ac:dyDescent="0.15">
      <c r="B5990" s="20"/>
      <c r="C5990" s="20"/>
      <c r="D5990" s="20"/>
      <c r="E5990" s="20"/>
      <c r="F5990" s="20"/>
      <c r="G5990" s="20"/>
      <c r="H5990" s="20"/>
      <c r="I5990" s="20"/>
      <c r="J5990" s="20"/>
      <c r="K5990" s="20"/>
      <c r="L5990" s="20"/>
      <c r="M5990" s="20"/>
      <c r="N5990" s="20"/>
      <c r="O5990" s="21"/>
      <c r="P5990" s="21"/>
      <c r="Q5990" s="28"/>
      <c r="R5990" s="28"/>
      <c r="S5990" s="21"/>
      <c r="T5990" s="20"/>
      <c r="U5990" s="21"/>
      <c r="W5990" s="46"/>
      <c r="AA5990" s="22"/>
      <c r="AB5990" s="22"/>
      <c r="AC5990" s="22"/>
      <c r="AD5990" s="22"/>
      <c r="AE5990" s="22"/>
      <c r="AF5990" s="22"/>
      <c r="AG5990" s="22"/>
      <c r="AH5990" s="20"/>
      <c r="AI5990" s="22"/>
      <c r="AJ5990" s="22"/>
      <c r="AK5990" s="22"/>
      <c r="AM5990" s="22"/>
      <c r="AN5990" s="22"/>
      <c r="AO5990" s="22"/>
    </row>
    <row r="5991" spans="2:41" x14ac:dyDescent="0.15">
      <c r="B5991" s="20"/>
      <c r="C5991" s="20"/>
      <c r="D5991" s="20"/>
      <c r="E5991" s="20"/>
      <c r="F5991" s="20"/>
      <c r="G5991" s="20"/>
      <c r="H5991" s="20"/>
      <c r="I5991" s="20"/>
      <c r="J5991" s="20"/>
      <c r="K5991" s="20"/>
      <c r="L5991" s="20"/>
      <c r="M5991" s="20"/>
      <c r="N5991" s="20"/>
      <c r="O5991" s="21"/>
      <c r="P5991" s="21"/>
      <c r="Q5991" s="28"/>
      <c r="R5991" s="28"/>
      <c r="S5991" s="21"/>
      <c r="T5991" s="20"/>
      <c r="U5991" s="21"/>
      <c r="W5991" s="46"/>
      <c r="AA5991" s="22"/>
      <c r="AB5991" s="22"/>
      <c r="AC5991" s="22"/>
      <c r="AD5991" s="22"/>
      <c r="AE5991" s="22"/>
      <c r="AF5991" s="22"/>
      <c r="AG5991" s="22"/>
      <c r="AH5991" s="20"/>
      <c r="AI5991" s="22"/>
      <c r="AJ5991" s="22"/>
      <c r="AK5991" s="22"/>
      <c r="AM5991" s="22"/>
      <c r="AN5991" s="22"/>
      <c r="AO5991" s="22"/>
    </row>
    <row r="5992" spans="2:41" x14ac:dyDescent="0.15">
      <c r="B5992" s="20"/>
      <c r="C5992" s="20"/>
      <c r="D5992" s="20"/>
      <c r="E5992" s="20"/>
      <c r="F5992" s="20"/>
      <c r="G5992" s="20"/>
      <c r="H5992" s="20"/>
      <c r="I5992" s="20"/>
      <c r="J5992" s="20"/>
      <c r="K5992" s="20"/>
      <c r="L5992" s="20"/>
      <c r="M5992" s="20"/>
      <c r="N5992" s="20"/>
      <c r="O5992" s="21"/>
      <c r="P5992" s="21"/>
      <c r="Q5992" s="28"/>
      <c r="R5992" s="28"/>
      <c r="S5992" s="21"/>
      <c r="T5992" s="20"/>
      <c r="U5992" s="21"/>
      <c r="W5992" s="46"/>
      <c r="AA5992" s="22"/>
      <c r="AB5992" s="22"/>
      <c r="AC5992" s="22"/>
      <c r="AD5992" s="22"/>
      <c r="AE5992" s="22"/>
      <c r="AF5992" s="22"/>
      <c r="AG5992" s="22"/>
      <c r="AH5992" s="20"/>
      <c r="AI5992" s="22"/>
      <c r="AJ5992" s="22"/>
      <c r="AK5992" s="22"/>
      <c r="AM5992" s="22"/>
      <c r="AN5992" s="22"/>
      <c r="AO5992" s="22"/>
    </row>
    <row r="5993" spans="2:41" x14ac:dyDescent="0.15">
      <c r="B5993" s="20"/>
      <c r="C5993" s="20"/>
      <c r="D5993" s="20"/>
      <c r="E5993" s="20"/>
      <c r="F5993" s="20"/>
      <c r="G5993" s="20"/>
      <c r="H5993" s="20"/>
      <c r="I5993" s="20"/>
      <c r="J5993" s="20"/>
      <c r="K5993" s="20"/>
      <c r="L5993" s="20"/>
      <c r="M5993" s="20"/>
      <c r="N5993" s="20"/>
      <c r="O5993" s="21"/>
      <c r="P5993" s="21"/>
      <c r="Q5993" s="28"/>
      <c r="R5993" s="28"/>
      <c r="S5993" s="21"/>
      <c r="T5993" s="20"/>
      <c r="U5993" s="21"/>
      <c r="W5993" s="46"/>
      <c r="AA5993" s="22"/>
      <c r="AB5993" s="22"/>
      <c r="AC5993" s="22"/>
      <c r="AD5993" s="22"/>
      <c r="AE5993" s="22"/>
      <c r="AF5993" s="22"/>
      <c r="AG5993" s="22"/>
      <c r="AH5993" s="20"/>
      <c r="AI5993" s="22"/>
      <c r="AJ5993" s="22"/>
      <c r="AK5993" s="22"/>
      <c r="AM5993" s="22"/>
      <c r="AN5993" s="22"/>
      <c r="AO5993" s="22"/>
    </row>
    <row r="5994" spans="2:41" x14ac:dyDescent="0.15">
      <c r="B5994" s="20"/>
      <c r="C5994" s="20"/>
      <c r="D5994" s="20"/>
      <c r="E5994" s="20"/>
      <c r="F5994" s="20"/>
      <c r="G5994" s="20"/>
      <c r="H5994" s="20"/>
      <c r="I5994" s="20"/>
      <c r="J5994" s="20"/>
      <c r="K5994" s="20"/>
      <c r="L5994" s="20"/>
      <c r="M5994" s="20"/>
      <c r="N5994" s="20"/>
      <c r="O5994" s="21"/>
      <c r="P5994" s="21"/>
      <c r="Q5994" s="28"/>
      <c r="R5994" s="28"/>
      <c r="S5994" s="21"/>
      <c r="T5994" s="20"/>
      <c r="U5994" s="21"/>
      <c r="W5994" s="46"/>
      <c r="AA5994" s="22"/>
      <c r="AB5994" s="22"/>
      <c r="AC5994" s="22"/>
      <c r="AD5994" s="22"/>
      <c r="AE5994" s="22"/>
      <c r="AF5994" s="22"/>
      <c r="AG5994" s="22"/>
      <c r="AH5994" s="20"/>
      <c r="AI5994" s="22"/>
      <c r="AJ5994" s="22"/>
      <c r="AK5994" s="22"/>
      <c r="AM5994" s="22"/>
      <c r="AN5994" s="22"/>
      <c r="AO5994" s="22"/>
    </row>
    <row r="5995" spans="2:41" x14ac:dyDescent="0.15">
      <c r="B5995" s="20"/>
      <c r="C5995" s="20"/>
      <c r="D5995" s="20"/>
      <c r="E5995" s="20"/>
      <c r="F5995" s="20"/>
      <c r="G5995" s="20"/>
      <c r="H5995" s="20"/>
      <c r="I5995" s="20"/>
      <c r="J5995" s="20"/>
      <c r="K5995" s="20"/>
      <c r="L5995" s="20"/>
      <c r="M5995" s="20"/>
      <c r="N5995" s="20"/>
      <c r="O5995" s="21"/>
      <c r="P5995" s="21"/>
      <c r="Q5995" s="28"/>
      <c r="R5995" s="28"/>
      <c r="S5995" s="21"/>
      <c r="T5995" s="20"/>
      <c r="U5995" s="21"/>
      <c r="W5995" s="46"/>
      <c r="AA5995" s="22"/>
      <c r="AB5995" s="22"/>
      <c r="AC5995" s="22"/>
      <c r="AD5995" s="22"/>
      <c r="AE5995" s="22"/>
      <c r="AF5995" s="22"/>
      <c r="AG5995" s="22"/>
      <c r="AH5995" s="20"/>
      <c r="AI5995" s="22"/>
      <c r="AJ5995" s="22"/>
      <c r="AK5995" s="22"/>
      <c r="AM5995" s="22"/>
      <c r="AN5995" s="22"/>
      <c r="AO5995" s="22"/>
    </row>
    <row r="5996" spans="2:41" x14ac:dyDescent="0.15">
      <c r="B5996" s="20"/>
      <c r="C5996" s="20"/>
      <c r="D5996" s="20"/>
      <c r="E5996" s="20"/>
      <c r="F5996" s="20"/>
      <c r="G5996" s="20"/>
      <c r="H5996" s="20"/>
      <c r="I5996" s="20"/>
      <c r="J5996" s="20"/>
      <c r="K5996" s="20"/>
      <c r="L5996" s="20"/>
      <c r="M5996" s="20"/>
      <c r="N5996" s="20"/>
      <c r="O5996" s="21"/>
      <c r="P5996" s="21"/>
      <c r="Q5996" s="28"/>
      <c r="R5996" s="28"/>
      <c r="S5996" s="21"/>
      <c r="T5996" s="20"/>
      <c r="U5996" s="21"/>
      <c r="W5996" s="46"/>
      <c r="AA5996" s="22"/>
      <c r="AB5996" s="22"/>
      <c r="AC5996" s="22"/>
      <c r="AD5996" s="22"/>
      <c r="AE5996" s="22"/>
      <c r="AF5996" s="22"/>
      <c r="AG5996" s="22"/>
      <c r="AH5996" s="20"/>
      <c r="AI5996" s="22"/>
      <c r="AJ5996" s="22"/>
      <c r="AK5996" s="22"/>
      <c r="AM5996" s="22"/>
      <c r="AN5996" s="22"/>
      <c r="AO5996" s="22"/>
    </row>
    <row r="5997" spans="2:41" x14ac:dyDescent="0.15">
      <c r="B5997" s="20"/>
      <c r="C5997" s="20"/>
      <c r="D5997" s="20"/>
      <c r="E5997" s="20"/>
      <c r="F5997" s="20"/>
      <c r="G5997" s="20"/>
      <c r="H5997" s="20"/>
      <c r="I5997" s="20"/>
      <c r="J5997" s="20"/>
      <c r="K5997" s="20"/>
      <c r="L5997" s="20"/>
      <c r="M5997" s="20"/>
      <c r="N5997" s="20"/>
      <c r="O5997" s="21"/>
      <c r="P5997" s="21"/>
      <c r="Q5997" s="28"/>
      <c r="R5997" s="28"/>
      <c r="S5997" s="21"/>
      <c r="T5997" s="20"/>
      <c r="U5997" s="21"/>
      <c r="W5997" s="46"/>
      <c r="AA5997" s="22"/>
      <c r="AB5997" s="22"/>
      <c r="AC5997" s="22"/>
      <c r="AD5997" s="22"/>
      <c r="AE5997" s="22"/>
      <c r="AF5997" s="22"/>
      <c r="AG5997" s="22"/>
      <c r="AH5997" s="20"/>
      <c r="AI5997" s="22"/>
      <c r="AJ5997" s="22"/>
      <c r="AK5997" s="22"/>
      <c r="AM5997" s="22"/>
      <c r="AN5997" s="22"/>
      <c r="AO5997" s="22"/>
    </row>
    <row r="5998" spans="2:41" x14ac:dyDescent="0.15">
      <c r="B5998" s="20"/>
      <c r="C5998" s="20"/>
      <c r="D5998" s="20"/>
      <c r="E5998" s="20"/>
      <c r="F5998" s="20"/>
      <c r="G5998" s="20"/>
      <c r="H5998" s="20"/>
      <c r="I5998" s="20"/>
      <c r="J5998" s="20"/>
      <c r="K5998" s="20"/>
      <c r="L5998" s="20"/>
      <c r="M5998" s="20"/>
      <c r="N5998" s="20"/>
      <c r="O5998" s="21"/>
      <c r="P5998" s="21"/>
      <c r="Q5998" s="28"/>
      <c r="R5998" s="28"/>
      <c r="S5998" s="21"/>
      <c r="T5998" s="20"/>
      <c r="U5998" s="21"/>
      <c r="W5998" s="46"/>
      <c r="AA5998" s="22"/>
      <c r="AB5998" s="22"/>
      <c r="AC5998" s="22"/>
      <c r="AD5998" s="22"/>
      <c r="AE5998" s="22"/>
      <c r="AF5998" s="22"/>
      <c r="AG5998" s="22"/>
      <c r="AH5998" s="20"/>
      <c r="AI5998" s="22"/>
      <c r="AJ5998" s="22"/>
      <c r="AK5998" s="22"/>
      <c r="AM5998" s="22"/>
      <c r="AN5998" s="22"/>
      <c r="AO5998" s="22"/>
    </row>
    <row r="5999" spans="2:41" x14ac:dyDescent="0.15">
      <c r="B5999" s="20"/>
      <c r="C5999" s="20"/>
      <c r="D5999" s="20"/>
      <c r="E5999" s="20"/>
      <c r="F5999" s="20"/>
      <c r="G5999" s="20"/>
      <c r="H5999" s="20"/>
      <c r="I5999" s="20"/>
      <c r="J5999" s="20"/>
      <c r="K5999" s="20"/>
      <c r="L5999" s="20"/>
      <c r="M5999" s="20"/>
      <c r="N5999" s="20"/>
      <c r="O5999" s="21"/>
      <c r="P5999" s="21"/>
      <c r="Q5999" s="28"/>
      <c r="R5999" s="28"/>
      <c r="S5999" s="21"/>
      <c r="T5999" s="20"/>
      <c r="U5999" s="21"/>
      <c r="W5999" s="46"/>
      <c r="AA5999" s="22"/>
      <c r="AB5999" s="22"/>
      <c r="AC5999" s="22"/>
      <c r="AD5999" s="22"/>
      <c r="AE5999" s="22"/>
      <c r="AF5999" s="22"/>
      <c r="AG5999" s="22"/>
      <c r="AH5999" s="20"/>
      <c r="AI5999" s="22"/>
      <c r="AJ5999" s="22"/>
      <c r="AK5999" s="22"/>
      <c r="AM5999" s="22"/>
      <c r="AN5999" s="22"/>
      <c r="AO5999" s="22"/>
    </row>
    <row r="6000" spans="2:41" x14ac:dyDescent="0.15">
      <c r="B6000" s="20"/>
      <c r="C6000" s="20"/>
      <c r="D6000" s="20"/>
      <c r="E6000" s="20"/>
      <c r="F6000" s="20"/>
      <c r="G6000" s="20"/>
      <c r="H6000" s="20"/>
      <c r="I6000" s="20"/>
      <c r="J6000" s="20"/>
      <c r="K6000" s="20"/>
      <c r="L6000" s="20"/>
      <c r="M6000" s="20"/>
      <c r="N6000" s="20"/>
      <c r="O6000" s="21"/>
      <c r="P6000" s="21"/>
      <c r="Q6000" s="28"/>
      <c r="R6000" s="28"/>
      <c r="S6000" s="21"/>
      <c r="T6000" s="20"/>
      <c r="U6000" s="21"/>
      <c r="W6000" s="46"/>
      <c r="AA6000" s="22"/>
      <c r="AB6000" s="22"/>
      <c r="AC6000" s="22"/>
      <c r="AD6000" s="22"/>
      <c r="AE6000" s="22"/>
      <c r="AF6000" s="22"/>
      <c r="AG6000" s="22"/>
      <c r="AH6000" s="20"/>
      <c r="AI6000" s="22"/>
      <c r="AJ6000" s="22"/>
      <c r="AK6000" s="22"/>
      <c r="AM6000" s="22"/>
      <c r="AN6000" s="22"/>
      <c r="AO6000" s="22"/>
    </row>
    <row r="6001" spans="2:41" x14ac:dyDescent="0.15">
      <c r="B6001" s="20"/>
      <c r="C6001" s="20"/>
      <c r="D6001" s="20"/>
      <c r="E6001" s="20"/>
      <c r="F6001" s="20"/>
      <c r="G6001" s="20"/>
      <c r="H6001" s="20"/>
      <c r="I6001" s="20"/>
      <c r="J6001" s="20"/>
      <c r="K6001" s="20"/>
      <c r="L6001" s="20"/>
      <c r="M6001" s="20"/>
      <c r="N6001" s="20"/>
      <c r="O6001" s="21"/>
      <c r="P6001" s="21"/>
      <c r="Q6001" s="28"/>
      <c r="R6001" s="28"/>
      <c r="S6001" s="21"/>
      <c r="T6001" s="20"/>
      <c r="U6001" s="21"/>
      <c r="W6001" s="46"/>
      <c r="AA6001" s="22"/>
      <c r="AB6001" s="22"/>
      <c r="AC6001" s="22"/>
      <c r="AD6001" s="22"/>
      <c r="AE6001" s="22"/>
      <c r="AF6001" s="22"/>
      <c r="AG6001" s="22"/>
      <c r="AH6001" s="20"/>
      <c r="AI6001" s="22"/>
      <c r="AJ6001" s="22"/>
      <c r="AK6001" s="22"/>
      <c r="AM6001" s="22"/>
      <c r="AN6001" s="22"/>
      <c r="AO6001" s="22"/>
    </row>
    <row r="6002" spans="2:41" x14ac:dyDescent="0.15">
      <c r="B6002" s="20"/>
      <c r="C6002" s="20"/>
      <c r="D6002" s="20"/>
      <c r="E6002" s="20"/>
      <c r="F6002" s="20"/>
      <c r="G6002" s="20"/>
      <c r="H6002" s="20"/>
      <c r="I6002" s="20"/>
      <c r="J6002" s="20"/>
      <c r="K6002" s="20"/>
      <c r="L6002" s="20"/>
      <c r="M6002" s="20"/>
      <c r="N6002" s="20"/>
      <c r="O6002" s="21"/>
      <c r="P6002" s="21"/>
      <c r="Q6002" s="28"/>
      <c r="R6002" s="28"/>
      <c r="S6002" s="21"/>
      <c r="T6002" s="20"/>
      <c r="U6002" s="21"/>
      <c r="W6002" s="46"/>
      <c r="AA6002" s="22"/>
      <c r="AB6002" s="22"/>
      <c r="AC6002" s="22"/>
      <c r="AD6002" s="22"/>
      <c r="AE6002" s="22"/>
      <c r="AF6002" s="22"/>
      <c r="AG6002" s="22"/>
      <c r="AH6002" s="20"/>
      <c r="AI6002" s="22"/>
      <c r="AJ6002" s="22"/>
      <c r="AK6002" s="22"/>
      <c r="AM6002" s="22"/>
      <c r="AN6002" s="22"/>
      <c r="AO6002" s="22"/>
    </row>
    <row r="6003" spans="2:41" x14ac:dyDescent="0.15">
      <c r="B6003" s="20"/>
      <c r="C6003" s="20"/>
      <c r="D6003" s="20"/>
      <c r="E6003" s="20"/>
      <c r="F6003" s="20"/>
      <c r="G6003" s="20"/>
      <c r="H6003" s="20"/>
      <c r="I6003" s="20"/>
      <c r="J6003" s="20"/>
      <c r="K6003" s="20"/>
      <c r="L6003" s="20"/>
      <c r="M6003" s="20"/>
      <c r="N6003" s="20"/>
      <c r="O6003" s="21"/>
      <c r="P6003" s="21"/>
      <c r="Q6003" s="28"/>
      <c r="R6003" s="28"/>
      <c r="S6003" s="21"/>
      <c r="T6003" s="20"/>
      <c r="U6003" s="21"/>
      <c r="W6003" s="46"/>
      <c r="AA6003" s="22"/>
      <c r="AB6003" s="22"/>
      <c r="AC6003" s="22"/>
      <c r="AD6003" s="22"/>
      <c r="AE6003" s="22"/>
      <c r="AF6003" s="22"/>
      <c r="AG6003" s="22"/>
      <c r="AH6003" s="20"/>
      <c r="AI6003" s="22"/>
      <c r="AJ6003" s="22"/>
      <c r="AK6003" s="22"/>
      <c r="AM6003" s="22"/>
      <c r="AN6003" s="22"/>
      <c r="AO6003" s="22"/>
    </row>
    <row r="6004" spans="2:41" x14ac:dyDescent="0.15">
      <c r="B6004" s="20"/>
      <c r="C6004" s="20"/>
      <c r="D6004" s="20"/>
      <c r="E6004" s="20"/>
      <c r="F6004" s="20"/>
      <c r="G6004" s="20"/>
      <c r="H6004" s="20"/>
      <c r="I6004" s="20"/>
      <c r="J6004" s="20"/>
      <c r="K6004" s="20"/>
      <c r="L6004" s="20"/>
      <c r="M6004" s="20"/>
      <c r="N6004" s="20"/>
      <c r="O6004" s="21"/>
      <c r="P6004" s="21"/>
      <c r="Q6004" s="28"/>
      <c r="R6004" s="28"/>
      <c r="S6004" s="21"/>
      <c r="T6004" s="20"/>
      <c r="U6004" s="21"/>
      <c r="W6004" s="46"/>
      <c r="AA6004" s="22"/>
      <c r="AB6004" s="22"/>
      <c r="AC6004" s="22"/>
      <c r="AD6004" s="22"/>
      <c r="AE6004" s="22"/>
      <c r="AF6004" s="22"/>
      <c r="AG6004" s="22"/>
      <c r="AH6004" s="20"/>
      <c r="AI6004" s="22"/>
      <c r="AJ6004" s="22"/>
      <c r="AK6004" s="22"/>
      <c r="AM6004" s="22"/>
      <c r="AN6004" s="22"/>
      <c r="AO6004" s="22"/>
    </row>
    <row r="6005" spans="2:41" x14ac:dyDescent="0.15">
      <c r="B6005" s="20"/>
      <c r="C6005" s="20"/>
      <c r="D6005" s="20"/>
      <c r="E6005" s="20"/>
      <c r="F6005" s="20"/>
      <c r="G6005" s="20"/>
      <c r="H6005" s="20"/>
      <c r="I6005" s="20"/>
      <c r="J6005" s="20"/>
      <c r="K6005" s="20"/>
      <c r="L6005" s="20"/>
      <c r="M6005" s="20"/>
      <c r="N6005" s="20"/>
      <c r="O6005" s="21"/>
      <c r="P6005" s="21"/>
      <c r="Q6005" s="28"/>
      <c r="R6005" s="28"/>
      <c r="S6005" s="21"/>
      <c r="T6005" s="20"/>
      <c r="U6005" s="21"/>
      <c r="W6005" s="46"/>
      <c r="AA6005" s="22"/>
      <c r="AB6005" s="22"/>
      <c r="AC6005" s="22"/>
      <c r="AD6005" s="22"/>
      <c r="AE6005" s="22"/>
      <c r="AF6005" s="22"/>
      <c r="AG6005" s="22"/>
      <c r="AH6005" s="20"/>
      <c r="AI6005" s="22"/>
      <c r="AJ6005" s="22"/>
      <c r="AK6005" s="22"/>
      <c r="AM6005" s="22"/>
      <c r="AN6005" s="22"/>
      <c r="AO6005" s="22"/>
    </row>
    <row r="6006" spans="2:41" x14ac:dyDescent="0.15">
      <c r="B6006" s="20"/>
      <c r="C6006" s="20"/>
      <c r="D6006" s="20"/>
      <c r="E6006" s="20"/>
      <c r="F6006" s="20"/>
      <c r="G6006" s="20"/>
      <c r="H6006" s="20"/>
      <c r="I6006" s="20"/>
      <c r="J6006" s="20"/>
      <c r="K6006" s="20"/>
      <c r="L6006" s="20"/>
      <c r="M6006" s="20"/>
      <c r="N6006" s="20"/>
      <c r="O6006" s="21"/>
      <c r="P6006" s="21"/>
      <c r="Q6006" s="28"/>
      <c r="R6006" s="28"/>
      <c r="S6006" s="21"/>
      <c r="T6006" s="20"/>
      <c r="U6006" s="21"/>
      <c r="W6006" s="46"/>
      <c r="AA6006" s="22"/>
      <c r="AB6006" s="22"/>
      <c r="AC6006" s="22"/>
      <c r="AD6006" s="22"/>
      <c r="AE6006" s="22"/>
      <c r="AF6006" s="22"/>
      <c r="AG6006" s="22"/>
      <c r="AH6006" s="20"/>
      <c r="AI6006" s="22"/>
      <c r="AJ6006" s="22"/>
      <c r="AK6006" s="22"/>
      <c r="AM6006" s="22"/>
      <c r="AN6006" s="22"/>
      <c r="AO6006" s="22"/>
    </row>
    <row r="6007" spans="2:41" x14ac:dyDescent="0.15">
      <c r="B6007" s="20"/>
      <c r="C6007" s="20"/>
      <c r="D6007" s="20"/>
      <c r="E6007" s="20"/>
      <c r="F6007" s="20"/>
      <c r="G6007" s="20"/>
      <c r="H6007" s="20"/>
      <c r="I6007" s="20"/>
      <c r="J6007" s="20"/>
      <c r="K6007" s="20"/>
      <c r="L6007" s="20"/>
      <c r="M6007" s="20"/>
      <c r="N6007" s="20"/>
      <c r="O6007" s="21"/>
      <c r="P6007" s="21"/>
      <c r="Q6007" s="28"/>
      <c r="R6007" s="28"/>
      <c r="S6007" s="21"/>
      <c r="T6007" s="20"/>
      <c r="U6007" s="21"/>
      <c r="W6007" s="46"/>
      <c r="AA6007" s="22"/>
      <c r="AB6007" s="22"/>
      <c r="AC6007" s="22"/>
      <c r="AD6007" s="22"/>
      <c r="AE6007" s="22"/>
      <c r="AF6007" s="22"/>
      <c r="AG6007" s="22"/>
      <c r="AH6007" s="20"/>
      <c r="AI6007" s="22"/>
      <c r="AJ6007" s="22"/>
      <c r="AK6007" s="22"/>
      <c r="AM6007" s="22"/>
      <c r="AN6007" s="22"/>
      <c r="AO6007" s="22"/>
    </row>
    <row r="6008" spans="2:41" x14ac:dyDescent="0.15">
      <c r="B6008" s="20"/>
      <c r="C6008" s="20"/>
      <c r="D6008" s="20"/>
      <c r="E6008" s="20"/>
      <c r="F6008" s="20"/>
      <c r="G6008" s="20"/>
      <c r="H6008" s="20"/>
      <c r="I6008" s="20"/>
      <c r="J6008" s="20"/>
      <c r="K6008" s="20"/>
      <c r="L6008" s="20"/>
      <c r="M6008" s="20"/>
      <c r="N6008" s="20"/>
      <c r="O6008" s="21"/>
      <c r="P6008" s="21"/>
      <c r="Q6008" s="28"/>
      <c r="R6008" s="28"/>
      <c r="S6008" s="21"/>
      <c r="T6008" s="20"/>
      <c r="U6008" s="21"/>
      <c r="W6008" s="46"/>
      <c r="AA6008" s="22"/>
      <c r="AB6008" s="22"/>
      <c r="AC6008" s="22"/>
      <c r="AD6008" s="22"/>
      <c r="AE6008" s="22"/>
      <c r="AF6008" s="22"/>
      <c r="AG6008" s="22"/>
      <c r="AH6008" s="20"/>
      <c r="AI6008" s="22"/>
      <c r="AJ6008" s="22"/>
      <c r="AK6008" s="22"/>
      <c r="AM6008" s="22"/>
      <c r="AN6008" s="22"/>
      <c r="AO6008" s="22"/>
    </row>
    <row r="6009" spans="2:41" x14ac:dyDescent="0.15">
      <c r="B6009" s="20"/>
      <c r="C6009" s="20"/>
      <c r="D6009" s="20"/>
      <c r="E6009" s="20"/>
      <c r="F6009" s="20"/>
      <c r="G6009" s="20"/>
      <c r="H6009" s="20"/>
      <c r="I6009" s="20"/>
      <c r="J6009" s="20"/>
      <c r="K6009" s="20"/>
      <c r="L6009" s="20"/>
      <c r="M6009" s="20"/>
      <c r="N6009" s="20"/>
      <c r="O6009" s="21"/>
      <c r="P6009" s="21"/>
      <c r="Q6009" s="28"/>
      <c r="R6009" s="28"/>
      <c r="S6009" s="21"/>
      <c r="T6009" s="20"/>
      <c r="U6009" s="21"/>
      <c r="W6009" s="46"/>
      <c r="AA6009" s="22"/>
      <c r="AB6009" s="22"/>
      <c r="AC6009" s="22"/>
      <c r="AD6009" s="22"/>
      <c r="AE6009" s="22"/>
      <c r="AF6009" s="22"/>
      <c r="AG6009" s="22"/>
      <c r="AH6009" s="20"/>
      <c r="AI6009" s="22"/>
      <c r="AJ6009" s="22"/>
      <c r="AK6009" s="22"/>
      <c r="AM6009" s="22"/>
      <c r="AN6009" s="22"/>
      <c r="AO6009" s="22"/>
    </row>
    <row r="6010" spans="2:41" x14ac:dyDescent="0.15">
      <c r="B6010" s="20"/>
      <c r="C6010" s="20"/>
      <c r="D6010" s="20"/>
      <c r="E6010" s="20"/>
      <c r="F6010" s="20"/>
      <c r="G6010" s="20"/>
      <c r="H6010" s="20"/>
      <c r="I6010" s="20"/>
      <c r="J6010" s="20"/>
      <c r="K6010" s="20"/>
      <c r="L6010" s="20"/>
      <c r="M6010" s="20"/>
      <c r="N6010" s="20"/>
      <c r="O6010" s="21"/>
      <c r="P6010" s="21"/>
      <c r="Q6010" s="28"/>
      <c r="R6010" s="28"/>
      <c r="S6010" s="21"/>
      <c r="T6010" s="20"/>
      <c r="U6010" s="21"/>
      <c r="W6010" s="46"/>
      <c r="AA6010" s="22"/>
      <c r="AB6010" s="22"/>
      <c r="AC6010" s="22"/>
      <c r="AD6010" s="22"/>
      <c r="AE6010" s="22"/>
      <c r="AF6010" s="22"/>
      <c r="AG6010" s="22"/>
      <c r="AH6010" s="20"/>
      <c r="AI6010" s="22"/>
      <c r="AJ6010" s="22"/>
      <c r="AK6010" s="22"/>
      <c r="AM6010" s="22"/>
      <c r="AN6010" s="22"/>
      <c r="AO6010" s="22"/>
    </row>
    <row r="6011" spans="2:41" x14ac:dyDescent="0.15">
      <c r="B6011" s="20"/>
      <c r="C6011" s="20"/>
      <c r="D6011" s="20"/>
      <c r="E6011" s="20"/>
      <c r="F6011" s="20"/>
      <c r="G6011" s="20"/>
      <c r="H6011" s="20"/>
      <c r="I6011" s="20"/>
      <c r="J6011" s="20"/>
      <c r="K6011" s="20"/>
      <c r="L6011" s="20"/>
      <c r="M6011" s="20"/>
      <c r="N6011" s="20"/>
      <c r="O6011" s="21"/>
      <c r="P6011" s="21"/>
      <c r="Q6011" s="28"/>
      <c r="R6011" s="28"/>
      <c r="S6011" s="21"/>
      <c r="T6011" s="20"/>
      <c r="U6011" s="21"/>
      <c r="W6011" s="46"/>
      <c r="AA6011" s="22"/>
      <c r="AB6011" s="22"/>
      <c r="AC6011" s="22"/>
      <c r="AD6011" s="22"/>
      <c r="AE6011" s="22"/>
      <c r="AF6011" s="22"/>
      <c r="AG6011" s="22"/>
      <c r="AH6011" s="20"/>
      <c r="AI6011" s="22"/>
      <c r="AJ6011" s="22"/>
      <c r="AK6011" s="22"/>
      <c r="AM6011" s="22"/>
      <c r="AN6011" s="22"/>
      <c r="AO6011" s="22"/>
    </row>
    <row r="6012" spans="2:41" x14ac:dyDescent="0.15">
      <c r="B6012" s="20"/>
      <c r="C6012" s="20"/>
      <c r="D6012" s="20"/>
      <c r="E6012" s="20"/>
      <c r="F6012" s="20"/>
      <c r="G6012" s="20"/>
      <c r="H6012" s="20"/>
      <c r="I6012" s="20"/>
      <c r="J6012" s="20"/>
      <c r="K6012" s="20"/>
      <c r="L6012" s="20"/>
      <c r="M6012" s="20"/>
      <c r="N6012" s="20"/>
      <c r="O6012" s="21"/>
      <c r="P6012" s="21"/>
      <c r="Q6012" s="28"/>
      <c r="R6012" s="28"/>
      <c r="S6012" s="21"/>
      <c r="T6012" s="20"/>
      <c r="U6012" s="21"/>
      <c r="W6012" s="46"/>
      <c r="AA6012" s="22"/>
      <c r="AB6012" s="22"/>
      <c r="AC6012" s="22"/>
      <c r="AD6012" s="22"/>
      <c r="AE6012" s="22"/>
      <c r="AF6012" s="22"/>
      <c r="AG6012" s="22"/>
      <c r="AH6012" s="20"/>
      <c r="AI6012" s="22"/>
      <c r="AJ6012" s="22"/>
      <c r="AK6012" s="22"/>
      <c r="AM6012" s="22"/>
      <c r="AN6012" s="22"/>
      <c r="AO6012" s="22"/>
    </row>
    <row r="6013" spans="2:41" x14ac:dyDescent="0.15">
      <c r="B6013" s="20"/>
      <c r="C6013" s="20"/>
      <c r="D6013" s="20"/>
      <c r="E6013" s="20"/>
      <c r="F6013" s="20"/>
      <c r="G6013" s="20"/>
      <c r="H6013" s="20"/>
      <c r="I6013" s="20"/>
      <c r="J6013" s="20"/>
      <c r="K6013" s="20"/>
      <c r="L6013" s="20"/>
      <c r="M6013" s="20"/>
      <c r="N6013" s="20"/>
      <c r="O6013" s="21"/>
      <c r="P6013" s="21"/>
      <c r="Q6013" s="28"/>
      <c r="R6013" s="28"/>
      <c r="S6013" s="21"/>
      <c r="T6013" s="20"/>
      <c r="U6013" s="21"/>
      <c r="W6013" s="46"/>
      <c r="AA6013" s="22"/>
      <c r="AB6013" s="22"/>
      <c r="AC6013" s="22"/>
      <c r="AD6013" s="22"/>
      <c r="AE6013" s="22"/>
      <c r="AF6013" s="22"/>
      <c r="AG6013" s="22"/>
      <c r="AH6013" s="20"/>
      <c r="AI6013" s="22"/>
      <c r="AJ6013" s="22"/>
      <c r="AK6013" s="22"/>
      <c r="AM6013" s="22"/>
      <c r="AN6013" s="22"/>
      <c r="AO6013" s="22"/>
    </row>
    <row r="6014" spans="2:41" x14ac:dyDescent="0.15">
      <c r="B6014" s="20"/>
      <c r="C6014" s="20"/>
      <c r="D6014" s="20"/>
      <c r="E6014" s="20"/>
      <c r="F6014" s="20"/>
      <c r="G6014" s="20"/>
      <c r="H6014" s="20"/>
      <c r="I6014" s="20"/>
      <c r="J6014" s="20"/>
      <c r="K6014" s="20"/>
      <c r="L6014" s="20"/>
      <c r="M6014" s="20"/>
      <c r="N6014" s="20"/>
      <c r="O6014" s="21"/>
      <c r="P6014" s="21"/>
      <c r="Q6014" s="28"/>
      <c r="R6014" s="28"/>
      <c r="S6014" s="21"/>
      <c r="T6014" s="20"/>
      <c r="U6014" s="21"/>
      <c r="W6014" s="46"/>
      <c r="AA6014" s="22"/>
      <c r="AB6014" s="22"/>
      <c r="AC6014" s="22"/>
      <c r="AD6014" s="22"/>
      <c r="AE6014" s="22"/>
      <c r="AF6014" s="22"/>
      <c r="AG6014" s="22"/>
      <c r="AH6014" s="20"/>
      <c r="AI6014" s="22"/>
      <c r="AJ6014" s="22"/>
      <c r="AK6014" s="22"/>
      <c r="AM6014" s="22"/>
      <c r="AN6014" s="22"/>
      <c r="AO6014" s="22"/>
    </row>
    <row r="6015" spans="2:41" x14ac:dyDescent="0.15">
      <c r="B6015" s="20"/>
      <c r="C6015" s="20"/>
      <c r="D6015" s="20"/>
      <c r="E6015" s="20"/>
      <c r="F6015" s="20"/>
      <c r="G6015" s="20"/>
      <c r="H6015" s="20"/>
      <c r="I6015" s="20"/>
      <c r="J6015" s="20"/>
      <c r="K6015" s="20"/>
      <c r="L6015" s="20"/>
      <c r="M6015" s="20"/>
      <c r="N6015" s="20"/>
      <c r="O6015" s="21"/>
      <c r="P6015" s="21"/>
      <c r="Q6015" s="28"/>
      <c r="R6015" s="28"/>
      <c r="S6015" s="21"/>
      <c r="T6015" s="20"/>
      <c r="U6015" s="21"/>
      <c r="W6015" s="46"/>
      <c r="AA6015" s="22"/>
      <c r="AB6015" s="22"/>
      <c r="AC6015" s="22"/>
      <c r="AD6015" s="22"/>
      <c r="AE6015" s="22"/>
      <c r="AF6015" s="22"/>
      <c r="AG6015" s="22"/>
      <c r="AH6015" s="20"/>
      <c r="AI6015" s="22"/>
      <c r="AJ6015" s="22"/>
      <c r="AK6015" s="22"/>
      <c r="AM6015" s="22"/>
      <c r="AN6015" s="22"/>
      <c r="AO6015" s="22"/>
    </row>
    <row r="6016" spans="2:41" x14ac:dyDescent="0.15">
      <c r="B6016" s="20"/>
      <c r="C6016" s="20"/>
      <c r="D6016" s="20"/>
      <c r="E6016" s="20"/>
      <c r="F6016" s="20"/>
      <c r="G6016" s="20"/>
      <c r="H6016" s="20"/>
      <c r="I6016" s="20"/>
      <c r="J6016" s="20"/>
      <c r="K6016" s="20"/>
      <c r="L6016" s="20"/>
      <c r="M6016" s="20"/>
      <c r="N6016" s="20"/>
      <c r="O6016" s="21"/>
      <c r="P6016" s="21"/>
      <c r="Q6016" s="28"/>
      <c r="R6016" s="28"/>
      <c r="S6016" s="21"/>
      <c r="T6016" s="20"/>
      <c r="U6016" s="21"/>
      <c r="W6016" s="46"/>
      <c r="AA6016" s="22"/>
      <c r="AB6016" s="22"/>
      <c r="AC6016" s="22"/>
      <c r="AD6016" s="22"/>
      <c r="AE6016" s="22"/>
      <c r="AF6016" s="22"/>
      <c r="AG6016" s="22"/>
      <c r="AH6016" s="20"/>
      <c r="AI6016" s="22"/>
      <c r="AJ6016" s="22"/>
      <c r="AK6016" s="22"/>
      <c r="AM6016" s="22"/>
      <c r="AN6016" s="22"/>
      <c r="AO6016" s="22"/>
    </row>
    <row r="6017" spans="2:41" x14ac:dyDescent="0.15">
      <c r="B6017" s="20"/>
      <c r="C6017" s="20"/>
      <c r="D6017" s="20"/>
      <c r="E6017" s="20"/>
      <c r="F6017" s="20"/>
      <c r="G6017" s="20"/>
      <c r="H6017" s="20"/>
      <c r="I6017" s="20"/>
      <c r="J6017" s="20"/>
      <c r="K6017" s="20"/>
      <c r="L6017" s="20"/>
      <c r="M6017" s="20"/>
      <c r="N6017" s="20"/>
      <c r="O6017" s="21"/>
      <c r="P6017" s="21"/>
      <c r="Q6017" s="28"/>
      <c r="R6017" s="28"/>
      <c r="S6017" s="21"/>
      <c r="T6017" s="20"/>
      <c r="U6017" s="21"/>
      <c r="W6017" s="46"/>
      <c r="AA6017" s="22"/>
      <c r="AB6017" s="22"/>
      <c r="AC6017" s="22"/>
      <c r="AD6017" s="22"/>
      <c r="AE6017" s="22"/>
      <c r="AF6017" s="22"/>
      <c r="AG6017" s="22"/>
      <c r="AH6017" s="20"/>
      <c r="AI6017" s="22"/>
      <c r="AJ6017" s="22"/>
      <c r="AK6017" s="22"/>
      <c r="AM6017" s="22"/>
      <c r="AN6017" s="22"/>
      <c r="AO6017" s="22"/>
    </row>
    <row r="6018" spans="2:41" x14ac:dyDescent="0.15">
      <c r="B6018" s="20"/>
      <c r="C6018" s="20"/>
      <c r="D6018" s="20"/>
      <c r="E6018" s="20"/>
      <c r="F6018" s="20"/>
      <c r="G6018" s="20"/>
      <c r="H6018" s="20"/>
      <c r="I6018" s="20"/>
      <c r="J6018" s="20"/>
      <c r="K6018" s="20"/>
      <c r="L6018" s="20"/>
      <c r="M6018" s="20"/>
      <c r="N6018" s="20"/>
      <c r="O6018" s="21"/>
      <c r="P6018" s="21"/>
      <c r="Q6018" s="28"/>
      <c r="R6018" s="28"/>
      <c r="S6018" s="21"/>
      <c r="T6018" s="20"/>
      <c r="U6018" s="21"/>
      <c r="W6018" s="46"/>
      <c r="AA6018" s="22"/>
      <c r="AB6018" s="22"/>
      <c r="AC6018" s="22"/>
      <c r="AD6018" s="22"/>
      <c r="AE6018" s="22"/>
      <c r="AF6018" s="22"/>
      <c r="AG6018" s="22"/>
      <c r="AH6018" s="20"/>
      <c r="AI6018" s="22"/>
      <c r="AJ6018" s="22"/>
      <c r="AK6018" s="22"/>
      <c r="AM6018" s="22"/>
      <c r="AN6018" s="22"/>
      <c r="AO6018" s="22"/>
    </row>
    <row r="6019" spans="2:41" x14ac:dyDescent="0.15">
      <c r="B6019" s="20"/>
      <c r="C6019" s="20"/>
      <c r="D6019" s="20"/>
      <c r="E6019" s="20"/>
      <c r="F6019" s="20"/>
      <c r="G6019" s="20"/>
      <c r="H6019" s="20"/>
      <c r="I6019" s="20"/>
      <c r="J6019" s="20"/>
      <c r="K6019" s="20"/>
      <c r="L6019" s="20"/>
      <c r="M6019" s="20"/>
      <c r="N6019" s="20"/>
      <c r="O6019" s="21"/>
      <c r="P6019" s="21"/>
      <c r="Q6019" s="28"/>
      <c r="R6019" s="28"/>
      <c r="S6019" s="21"/>
      <c r="T6019" s="20"/>
      <c r="U6019" s="21"/>
      <c r="W6019" s="46"/>
      <c r="AA6019" s="22"/>
      <c r="AB6019" s="22"/>
      <c r="AC6019" s="22"/>
      <c r="AD6019" s="22"/>
      <c r="AE6019" s="22"/>
      <c r="AF6019" s="22"/>
      <c r="AG6019" s="22"/>
      <c r="AH6019" s="20"/>
      <c r="AI6019" s="22"/>
      <c r="AJ6019" s="22"/>
      <c r="AK6019" s="22"/>
      <c r="AM6019" s="22"/>
      <c r="AN6019" s="22"/>
      <c r="AO6019" s="22"/>
    </row>
    <row r="6020" spans="2:41" x14ac:dyDescent="0.15">
      <c r="B6020" s="20"/>
      <c r="C6020" s="20"/>
      <c r="D6020" s="20"/>
      <c r="E6020" s="20"/>
      <c r="F6020" s="20"/>
      <c r="G6020" s="20"/>
      <c r="H6020" s="20"/>
      <c r="I6020" s="20"/>
      <c r="J6020" s="20"/>
      <c r="K6020" s="20"/>
      <c r="L6020" s="20"/>
      <c r="M6020" s="20"/>
      <c r="N6020" s="20"/>
      <c r="O6020" s="21"/>
      <c r="P6020" s="21"/>
      <c r="Q6020" s="28"/>
      <c r="R6020" s="28"/>
      <c r="S6020" s="21"/>
      <c r="T6020" s="20"/>
      <c r="U6020" s="21"/>
      <c r="W6020" s="46"/>
      <c r="AA6020" s="22"/>
      <c r="AB6020" s="22"/>
      <c r="AC6020" s="22"/>
      <c r="AD6020" s="22"/>
      <c r="AE6020" s="22"/>
      <c r="AF6020" s="22"/>
      <c r="AG6020" s="22"/>
      <c r="AH6020" s="20"/>
      <c r="AI6020" s="22"/>
      <c r="AJ6020" s="22"/>
      <c r="AK6020" s="22"/>
      <c r="AM6020" s="22"/>
      <c r="AN6020" s="22"/>
      <c r="AO6020" s="22"/>
    </row>
    <row r="6021" spans="2:41" x14ac:dyDescent="0.15">
      <c r="B6021" s="20"/>
      <c r="C6021" s="20"/>
      <c r="D6021" s="20"/>
      <c r="E6021" s="20"/>
      <c r="F6021" s="20"/>
      <c r="G6021" s="20"/>
      <c r="H6021" s="20"/>
      <c r="I6021" s="20"/>
      <c r="J6021" s="20"/>
      <c r="K6021" s="20"/>
      <c r="L6021" s="20"/>
      <c r="M6021" s="20"/>
      <c r="N6021" s="20"/>
      <c r="O6021" s="21"/>
      <c r="P6021" s="21"/>
      <c r="Q6021" s="28"/>
      <c r="R6021" s="28"/>
      <c r="S6021" s="21"/>
      <c r="T6021" s="20"/>
      <c r="U6021" s="21"/>
      <c r="W6021" s="46"/>
      <c r="AA6021" s="22"/>
      <c r="AB6021" s="22"/>
      <c r="AC6021" s="22"/>
      <c r="AD6021" s="22"/>
      <c r="AE6021" s="22"/>
      <c r="AF6021" s="22"/>
      <c r="AG6021" s="22"/>
      <c r="AH6021" s="20"/>
      <c r="AI6021" s="22"/>
      <c r="AJ6021" s="22"/>
      <c r="AK6021" s="22"/>
      <c r="AM6021" s="22"/>
      <c r="AN6021" s="22"/>
      <c r="AO6021" s="22"/>
    </row>
    <row r="6022" spans="2:41" x14ac:dyDescent="0.15">
      <c r="B6022" s="20"/>
      <c r="C6022" s="20"/>
      <c r="D6022" s="20"/>
      <c r="E6022" s="20"/>
      <c r="F6022" s="20"/>
      <c r="G6022" s="20"/>
      <c r="H6022" s="20"/>
      <c r="I6022" s="20"/>
      <c r="J6022" s="20"/>
      <c r="K6022" s="20"/>
      <c r="L6022" s="20"/>
      <c r="M6022" s="20"/>
      <c r="N6022" s="20"/>
      <c r="O6022" s="21"/>
      <c r="P6022" s="21"/>
      <c r="Q6022" s="28"/>
      <c r="R6022" s="28"/>
      <c r="S6022" s="21"/>
      <c r="T6022" s="20"/>
      <c r="U6022" s="21"/>
      <c r="W6022" s="46"/>
      <c r="AA6022" s="22"/>
      <c r="AB6022" s="22"/>
      <c r="AC6022" s="22"/>
      <c r="AD6022" s="22"/>
      <c r="AE6022" s="22"/>
      <c r="AF6022" s="22"/>
      <c r="AG6022" s="22"/>
      <c r="AH6022" s="20"/>
      <c r="AI6022" s="22"/>
      <c r="AJ6022" s="22"/>
      <c r="AK6022" s="22"/>
      <c r="AM6022" s="22"/>
      <c r="AN6022" s="22"/>
      <c r="AO6022" s="22"/>
    </row>
    <row r="6023" spans="2:41" x14ac:dyDescent="0.15">
      <c r="B6023" s="20"/>
      <c r="C6023" s="20"/>
      <c r="D6023" s="20"/>
      <c r="E6023" s="20"/>
      <c r="F6023" s="20"/>
      <c r="G6023" s="20"/>
      <c r="H6023" s="20"/>
      <c r="I6023" s="20"/>
      <c r="J6023" s="20"/>
      <c r="K6023" s="20"/>
      <c r="L6023" s="20"/>
      <c r="M6023" s="20"/>
      <c r="N6023" s="20"/>
      <c r="O6023" s="21"/>
      <c r="P6023" s="21"/>
      <c r="Q6023" s="28"/>
      <c r="R6023" s="28"/>
      <c r="S6023" s="21"/>
      <c r="T6023" s="20"/>
      <c r="U6023" s="21"/>
      <c r="W6023" s="46"/>
      <c r="AA6023" s="22"/>
      <c r="AB6023" s="22"/>
      <c r="AC6023" s="22"/>
      <c r="AD6023" s="22"/>
      <c r="AE6023" s="22"/>
      <c r="AF6023" s="22"/>
      <c r="AG6023" s="22"/>
      <c r="AH6023" s="20"/>
      <c r="AI6023" s="22"/>
      <c r="AJ6023" s="22"/>
      <c r="AK6023" s="22"/>
      <c r="AM6023" s="22"/>
      <c r="AN6023" s="22"/>
      <c r="AO6023" s="22"/>
    </row>
    <row r="6024" spans="2:41" x14ac:dyDescent="0.15">
      <c r="B6024" s="20"/>
      <c r="C6024" s="20"/>
      <c r="D6024" s="20"/>
      <c r="E6024" s="20"/>
      <c r="F6024" s="20"/>
      <c r="G6024" s="20"/>
      <c r="H6024" s="20"/>
      <c r="I6024" s="20"/>
      <c r="J6024" s="20"/>
      <c r="K6024" s="20"/>
      <c r="L6024" s="20"/>
      <c r="M6024" s="20"/>
      <c r="N6024" s="20"/>
      <c r="O6024" s="21"/>
      <c r="P6024" s="21"/>
      <c r="Q6024" s="28"/>
      <c r="R6024" s="28"/>
      <c r="S6024" s="21"/>
      <c r="T6024" s="20"/>
      <c r="U6024" s="21"/>
      <c r="W6024" s="46"/>
      <c r="AA6024" s="22"/>
      <c r="AB6024" s="22"/>
      <c r="AC6024" s="22"/>
      <c r="AD6024" s="22"/>
      <c r="AE6024" s="22"/>
      <c r="AF6024" s="22"/>
      <c r="AG6024" s="22"/>
      <c r="AH6024" s="20"/>
      <c r="AI6024" s="22"/>
      <c r="AJ6024" s="22"/>
      <c r="AK6024" s="22"/>
      <c r="AM6024" s="22"/>
      <c r="AN6024" s="22"/>
      <c r="AO6024" s="22"/>
    </row>
    <row r="6025" spans="2:41" x14ac:dyDescent="0.15">
      <c r="B6025" s="20"/>
      <c r="C6025" s="20"/>
      <c r="D6025" s="20"/>
      <c r="E6025" s="20"/>
      <c r="F6025" s="20"/>
      <c r="G6025" s="20"/>
      <c r="H6025" s="20"/>
      <c r="I6025" s="20"/>
      <c r="J6025" s="20"/>
      <c r="K6025" s="20"/>
      <c r="L6025" s="20"/>
      <c r="M6025" s="20"/>
      <c r="N6025" s="20"/>
      <c r="O6025" s="21"/>
      <c r="P6025" s="21"/>
      <c r="Q6025" s="28"/>
      <c r="R6025" s="28"/>
      <c r="S6025" s="21"/>
      <c r="T6025" s="20"/>
      <c r="U6025" s="21"/>
      <c r="W6025" s="46"/>
      <c r="AA6025" s="22"/>
      <c r="AB6025" s="22"/>
      <c r="AC6025" s="22"/>
      <c r="AD6025" s="22"/>
      <c r="AE6025" s="22"/>
      <c r="AF6025" s="22"/>
      <c r="AG6025" s="22"/>
      <c r="AH6025" s="20"/>
      <c r="AI6025" s="22"/>
      <c r="AJ6025" s="22"/>
      <c r="AK6025" s="22"/>
      <c r="AM6025" s="22"/>
      <c r="AN6025" s="22"/>
      <c r="AO6025" s="22"/>
    </row>
    <row r="6026" spans="2:41" x14ac:dyDescent="0.15">
      <c r="B6026" s="20"/>
      <c r="C6026" s="20"/>
      <c r="D6026" s="20"/>
      <c r="E6026" s="20"/>
      <c r="F6026" s="20"/>
      <c r="G6026" s="20"/>
      <c r="H6026" s="20"/>
      <c r="I6026" s="20"/>
      <c r="J6026" s="20"/>
      <c r="K6026" s="20"/>
      <c r="L6026" s="20"/>
      <c r="M6026" s="20"/>
      <c r="N6026" s="20"/>
      <c r="O6026" s="21"/>
      <c r="P6026" s="21"/>
      <c r="Q6026" s="28"/>
      <c r="R6026" s="28"/>
      <c r="S6026" s="21"/>
      <c r="T6026" s="20"/>
      <c r="U6026" s="21"/>
      <c r="W6026" s="46"/>
      <c r="AA6026" s="22"/>
      <c r="AB6026" s="22"/>
      <c r="AC6026" s="22"/>
      <c r="AD6026" s="22"/>
      <c r="AE6026" s="22"/>
      <c r="AF6026" s="22"/>
      <c r="AG6026" s="22"/>
      <c r="AH6026" s="20"/>
      <c r="AI6026" s="22"/>
      <c r="AJ6026" s="22"/>
      <c r="AK6026" s="22"/>
      <c r="AM6026" s="22"/>
      <c r="AN6026" s="22"/>
      <c r="AO6026" s="22"/>
    </row>
    <row r="6027" spans="2:41" x14ac:dyDescent="0.15">
      <c r="B6027" s="20"/>
      <c r="C6027" s="20"/>
      <c r="D6027" s="20"/>
      <c r="E6027" s="20"/>
      <c r="F6027" s="20"/>
      <c r="G6027" s="20"/>
      <c r="H6027" s="20"/>
      <c r="I6027" s="20"/>
      <c r="J6027" s="20"/>
      <c r="K6027" s="20"/>
      <c r="L6027" s="20"/>
      <c r="M6027" s="20"/>
      <c r="N6027" s="20"/>
      <c r="O6027" s="21"/>
      <c r="P6027" s="21"/>
      <c r="Q6027" s="28"/>
      <c r="R6027" s="28"/>
      <c r="S6027" s="21"/>
      <c r="T6027" s="20"/>
      <c r="U6027" s="21"/>
      <c r="W6027" s="46"/>
      <c r="AA6027" s="22"/>
      <c r="AB6027" s="22"/>
      <c r="AC6027" s="22"/>
      <c r="AD6027" s="22"/>
      <c r="AE6027" s="22"/>
      <c r="AF6027" s="22"/>
      <c r="AG6027" s="22"/>
      <c r="AH6027" s="20"/>
      <c r="AI6027" s="22"/>
      <c r="AJ6027" s="22"/>
      <c r="AK6027" s="22"/>
      <c r="AM6027" s="22"/>
      <c r="AN6027" s="22"/>
      <c r="AO6027" s="22"/>
    </row>
    <row r="6028" spans="2:41" x14ac:dyDescent="0.15">
      <c r="B6028" s="20"/>
      <c r="C6028" s="20"/>
      <c r="D6028" s="20"/>
      <c r="E6028" s="20"/>
      <c r="F6028" s="20"/>
      <c r="G6028" s="20"/>
      <c r="H6028" s="20"/>
      <c r="I6028" s="20"/>
      <c r="J6028" s="20"/>
      <c r="K6028" s="20"/>
      <c r="L6028" s="20"/>
      <c r="M6028" s="20"/>
      <c r="N6028" s="20"/>
      <c r="O6028" s="21"/>
      <c r="P6028" s="21"/>
      <c r="Q6028" s="28"/>
      <c r="R6028" s="28"/>
      <c r="S6028" s="21"/>
      <c r="T6028" s="20"/>
      <c r="U6028" s="21"/>
      <c r="W6028" s="46"/>
      <c r="AA6028" s="22"/>
      <c r="AB6028" s="22"/>
      <c r="AC6028" s="22"/>
      <c r="AD6028" s="22"/>
      <c r="AE6028" s="22"/>
      <c r="AF6028" s="22"/>
      <c r="AG6028" s="22"/>
      <c r="AH6028" s="20"/>
      <c r="AI6028" s="22"/>
      <c r="AJ6028" s="22"/>
      <c r="AK6028" s="22"/>
      <c r="AM6028" s="22"/>
      <c r="AN6028" s="22"/>
      <c r="AO6028" s="22"/>
    </row>
    <row r="6029" spans="2:41" x14ac:dyDescent="0.15">
      <c r="B6029" s="20"/>
      <c r="C6029" s="20"/>
      <c r="D6029" s="20"/>
      <c r="E6029" s="20"/>
      <c r="F6029" s="20"/>
      <c r="G6029" s="20"/>
      <c r="H6029" s="20"/>
      <c r="I6029" s="20"/>
      <c r="J6029" s="20"/>
      <c r="K6029" s="20"/>
      <c r="L6029" s="20"/>
      <c r="M6029" s="20"/>
      <c r="N6029" s="20"/>
      <c r="O6029" s="21"/>
      <c r="P6029" s="21"/>
      <c r="Q6029" s="28"/>
      <c r="R6029" s="28"/>
      <c r="S6029" s="21"/>
      <c r="T6029" s="20"/>
      <c r="U6029" s="21"/>
      <c r="W6029" s="46"/>
      <c r="AA6029" s="22"/>
      <c r="AB6029" s="22"/>
      <c r="AC6029" s="22"/>
      <c r="AD6029" s="22"/>
      <c r="AE6029" s="22"/>
      <c r="AF6029" s="22"/>
      <c r="AG6029" s="22"/>
      <c r="AH6029" s="20"/>
      <c r="AI6029" s="22"/>
      <c r="AJ6029" s="22"/>
      <c r="AK6029" s="22"/>
      <c r="AM6029" s="22"/>
      <c r="AN6029" s="22"/>
      <c r="AO6029" s="22"/>
    </row>
    <row r="6030" spans="2:41" x14ac:dyDescent="0.15">
      <c r="B6030" s="20"/>
      <c r="C6030" s="20"/>
      <c r="D6030" s="20"/>
      <c r="E6030" s="20"/>
      <c r="F6030" s="20"/>
      <c r="G6030" s="20"/>
      <c r="H6030" s="20"/>
      <c r="I6030" s="20"/>
      <c r="J6030" s="20"/>
      <c r="K6030" s="20"/>
      <c r="L6030" s="20"/>
      <c r="M6030" s="20"/>
      <c r="N6030" s="20"/>
      <c r="O6030" s="21"/>
      <c r="P6030" s="21"/>
      <c r="Q6030" s="28"/>
      <c r="R6030" s="28"/>
      <c r="S6030" s="21"/>
      <c r="T6030" s="20"/>
      <c r="U6030" s="21"/>
      <c r="W6030" s="46"/>
      <c r="AA6030" s="22"/>
      <c r="AB6030" s="22"/>
      <c r="AC6030" s="22"/>
      <c r="AD6030" s="22"/>
      <c r="AE6030" s="22"/>
      <c r="AF6030" s="22"/>
      <c r="AG6030" s="22"/>
      <c r="AH6030" s="20"/>
      <c r="AI6030" s="22"/>
      <c r="AJ6030" s="22"/>
      <c r="AK6030" s="22"/>
      <c r="AM6030" s="22"/>
      <c r="AN6030" s="22"/>
      <c r="AO6030" s="22"/>
    </row>
    <row r="6031" spans="2:41" x14ac:dyDescent="0.15">
      <c r="B6031" s="20"/>
      <c r="C6031" s="20"/>
      <c r="D6031" s="20"/>
      <c r="E6031" s="20"/>
      <c r="F6031" s="20"/>
      <c r="G6031" s="20"/>
      <c r="H6031" s="20"/>
      <c r="I6031" s="20"/>
      <c r="J6031" s="20"/>
      <c r="K6031" s="20"/>
      <c r="L6031" s="20"/>
      <c r="M6031" s="20"/>
      <c r="N6031" s="20"/>
      <c r="O6031" s="21"/>
      <c r="P6031" s="21"/>
      <c r="Q6031" s="28"/>
      <c r="R6031" s="28"/>
      <c r="S6031" s="21"/>
      <c r="T6031" s="20"/>
      <c r="U6031" s="21"/>
      <c r="W6031" s="46"/>
      <c r="AA6031" s="22"/>
      <c r="AB6031" s="22"/>
      <c r="AC6031" s="22"/>
      <c r="AD6031" s="22"/>
      <c r="AE6031" s="22"/>
      <c r="AF6031" s="22"/>
      <c r="AG6031" s="22"/>
      <c r="AH6031" s="20"/>
      <c r="AI6031" s="22"/>
      <c r="AJ6031" s="22"/>
      <c r="AK6031" s="22"/>
      <c r="AM6031" s="22"/>
      <c r="AN6031" s="22"/>
      <c r="AO6031" s="22"/>
    </row>
    <row r="6032" spans="2:41" x14ac:dyDescent="0.15">
      <c r="B6032" s="20"/>
      <c r="C6032" s="20"/>
      <c r="D6032" s="20"/>
      <c r="E6032" s="20"/>
      <c r="F6032" s="20"/>
      <c r="G6032" s="20"/>
      <c r="H6032" s="20"/>
      <c r="I6032" s="20"/>
      <c r="J6032" s="20"/>
      <c r="K6032" s="20"/>
      <c r="L6032" s="20"/>
      <c r="M6032" s="20"/>
      <c r="N6032" s="20"/>
      <c r="O6032" s="21"/>
      <c r="P6032" s="21"/>
      <c r="Q6032" s="28"/>
      <c r="R6032" s="28"/>
      <c r="S6032" s="21"/>
      <c r="T6032" s="20"/>
      <c r="U6032" s="21"/>
      <c r="W6032" s="46"/>
      <c r="AA6032" s="22"/>
      <c r="AB6032" s="22"/>
      <c r="AC6032" s="22"/>
      <c r="AD6032" s="22"/>
      <c r="AE6032" s="22"/>
      <c r="AF6032" s="22"/>
      <c r="AG6032" s="22"/>
      <c r="AH6032" s="20"/>
      <c r="AI6032" s="22"/>
      <c r="AJ6032" s="22"/>
      <c r="AK6032" s="22"/>
      <c r="AM6032" s="22"/>
      <c r="AN6032" s="22"/>
      <c r="AO6032" s="22"/>
    </row>
    <row r="6033" spans="2:41" x14ac:dyDescent="0.15">
      <c r="B6033" s="20"/>
      <c r="C6033" s="20"/>
      <c r="D6033" s="20"/>
      <c r="E6033" s="20"/>
      <c r="F6033" s="20"/>
      <c r="G6033" s="20"/>
      <c r="H6033" s="20"/>
      <c r="I6033" s="20"/>
      <c r="J6033" s="20"/>
      <c r="K6033" s="20"/>
      <c r="L6033" s="20"/>
      <c r="M6033" s="20"/>
      <c r="N6033" s="20"/>
      <c r="O6033" s="21"/>
      <c r="P6033" s="21"/>
      <c r="Q6033" s="28"/>
      <c r="R6033" s="28"/>
      <c r="S6033" s="21"/>
      <c r="T6033" s="20"/>
      <c r="U6033" s="21"/>
      <c r="W6033" s="46"/>
      <c r="AA6033" s="22"/>
      <c r="AB6033" s="22"/>
      <c r="AC6033" s="22"/>
      <c r="AD6033" s="22"/>
      <c r="AE6033" s="22"/>
      <c r="AF6033" s="22"/>
      <c r="AG6033" s="22"/>
      <c r="AH6033" s="20"/>
      <c r="AI6033" s="22"/>
      <c r="AJ6033" s="22"/>
      <c r="AK6033" s="22"/>
      <c r="AM6033" s="22"/>
      <c r="AN6033" s="22"/>
      <c r="AO6033" s="22"/>
    </row>
    <row r="6034" spans="2:41" x14ac:dyDescent="0.15">
      <c r="B6034" s="20"/>
      <c r="C6034" s="20"/>
      <c r="D6034" s="20"/>
      <c r="E6034" s="20"/>
      <c r="F6034" s="20"/>
      <c r="G6034" s="20"/>
      <c r="H6034" s="20"/>
      <c r="I6034" s="20"/>
      <c r="J6034" s="20"/>
      <c r="K6034" s="20"/>
      <c r="L6034" s="20"/>
      <c r="M6034" s="20"/>
      <c r="N6034" s="20"/>
      <c r="O6034" s="21"/>
      <c r="P6034" s="21"/>
      <c r="Q6034" s="28"/>
      <c r="R6034" s="28"/>
      <c r="S6034" s="21"/>
      <c r="T6034" s="20"/>
      <c r="U6034" s="21"/>
      <c r="W6034" s="46"/>
      <c r="AA6034" s="22"/>
      <c r="AB6034" s="22"/>
      <c r="AC6034" s="22"/>
      <c r="AD6034" s="22"/>
      <c r="AE6034" s="22"/>
      <c r="AF6034" s="22"/>
      <c r="AG6034" s="22"/>
      <c r="AH6034" s="20"/>
      <c r="AI6034" s="22"/>
      <c r="AJ6034" s="22"/>
      <c r="AK6034" s="22"/>
      <c r="AM6034" s="22"/>
      <c r="AN6034" s="22"/>
      <c r="AO6034" s="22"/>
    </row>
    <row r="6035" spans="2:41" x14ac:dyDescent="0.15">
      <c r="B6035" s="20"/>
      <c r="C6035" s="20"/>
      <c r="D6035" s="20"/>
      <c r="E6035" s="20"/>
      <c r="F6035" s="20"/>
      <c r="G6035" s="20"/>
      <c r="H6035" s="20"/>
      <c r="I6035" s="20"/>
      <c r="J6035" s="20"/>
      <c r="K6035" s="20"/>
      <c r="L6035" s="20"/>
      <c r="M6035" s="20"/>
      <c r="N6035" s="20"/>
      <c r="O6035" s="21"/>
      <c r="P6035" s="21"/>
      <c r="Q6035" s="28"/>
      <c r="R6035" s="28"/>
      <c r="S6035" s="21"/>
      <c r="T6035" s="20"/>
      <c r="U6035" s="21"/>
      <c r="W6035" s="46"/>
      <c r="AA6035" s="22"/>
      <c r="AB6035" s="22"/>
      <c r="AC6035" s="22"/>
      <c r="AD6035" s="22"/>
      <c r="AE6035" s="22"/>
      <c r="AF6035" s="22"/>
      <c r="AG6035" s="22"/>
      <c r="AH6035" s="20"/>
      <c r="AI6035" s="22"/>
      <c r="AJ6035" s="22"/>
      <c r="AK6035" s="22"/>
      <c r="AM6035" s="22"/>
      <c r="AN6035" s="22"/>
      <c r="AO6035" s="22"/>
    </row>
    <row r="6036" spans="2:41" x14ac:dyDescent="0.15">
      <c r="B6036" s="20"/>
      <c r="C6036" s="20"/>
      <c r="D6036" s="20"/>
      <c r="E6036" s="20"/>
      <c r="F6036" s="20"/>
      <c r="G6036" s="20"/>
      <c r="H6036" s="20"/>
      <c r="I6036" s="20"/>
      <c r="J6036" s="20"/>
      <c r="K6036" s="20"/>
      <c r="L6036" s="20"/>
      <c r="M6036" s="20"/>
      <c r="N6036" s="20"/>
      <c r="O6036" s="21"/>
      <c r="P6036" s="21"/>
      <c r="Q6036" s="28"/>
      <c r="R6036" s="28"/>
      <c r="S6036" s="21"/>
      <c r="T6036" s="20"/>
      <c r="U6036" s="21"/>
      <c r="W6036" s="46"/>
      <c r="AA6036" s="22"/>
      <c r="AB6036" s="22"/>
      <c r="AC6036" s="22"/>
      <c r="AD6036" s="22"/>
      <c r="AE6036" s="22"/>
      <c r="AF6036" s="22"/>
      <c r="AG6036" s="22"/>
      <c r="AH6036" s="20"/>
      <c r="AI6036" s="22"/>
      <c r="AJ6036" s="22"/>
      <c r="AK6036" s="22"/>
      <c r="AM6036" s="22"/>
      <c r="AN6036" s="22"/>
      <c r="AO6036" s="22"/>
    </row>
    <row r="6037" spans="2:41" x14ac:dyDescent="0.15">
      <c r="B6037" s="20"/>
      <c r="C6037" s="20"/>
      <c r="D6037" s="20"/>
      <c r="E6037" s="20"/>
      <c r="F6037" s="20"/>
      <c r="G6037" s="20"/>
      <c r="H6037" s="20"/>
      <c r="I6037" s="20"/>
      <c r="J6037" s="20"/>
      <c r="K6037" s="20"/>
      <c r="L6037" s="20"/>
      <c r="M6037" s="20"/>
      <c r="N6037" s="20"/>
      <c r="O6037" s="21"/>
      <c r="P6037" s="21"/>
      <c r="Q6037" s="28"/>
      <c r="R6037" s="28"/>
      <c r="S6037" s="21"/>
      <c r="T6037" s="20"/>
      <c r="U6037" s="21"/>
      <c r="W6037" s="46"/>
      <c r="AA6037" s="22"/>
      <c r="AB6037" s="22"/>
      <c r="AC6037" s="22"/>
      <c r="AD6037" s="22"/>
      <c r="AE6037" s="22"/>
      <c r="AF6037" s="22"/>
      <c r="AG6037" s="22"/>
      <c r="AH6037" s="20"/>
      <c r="AI6037" s="22"/>
      <c r="AJ6037" s="22"/>
      <c r="AK6037" s="22"/>
      <c r="AM6037" s="22"/>
      <c r="AN6037" s="22"/>
      <c r="AO6037" s="22"/>
    </row>
    <row r="6038" spans="2:41" x14ac:dyDescent="0.15">
      <c r="B6038" s="20"/>
      <c r="C6038" s="20"/>
      <c r="D6038" s="20"/>
      <c r="E6038" s="20"/>
      <c r="F6038" s="20"/>
      <c r="G6038" s="20"/>
      <c r="H6038" s="20"/>
      <c r="I6038" s="20"/>
      <c r="J6038" s="20"/>
      <c r="K6038" s="20"/>
      <c r="L6038" s="20"/>
      <c r="M6038" s="20"/>
      <c r="N6038" s="20"/>
      <c r="O6038" s="21"/>
      <c r="P6038" s="21"/>
      <c r="Q6038" s="28"/>
      <c r="R6038" s="28"/>
      <c r="S6038" s="21"/>
      <c r="T6038" s="20"/>
      <c r="U6038" s="21"/>
      <c r="W6038" s="46"/>
      <c r="AA6038" s="22"/>
      <c r="AB6038" s="22"/>
      <c r="AC6038" s="22"/>
      <c r="AD6038" s="22"/>
      <c r="AE6038" s="22"/>
      <c r="AF6038" s="22"/>
      <c r="AG6038" s="22"/>
      <c r="AH6038" s="20"/>
      <c r="AI6038" s="22"/>
      <c r="AJ6038" s="22"/>
      <c r="AK6038" s="22"/>
      <c r="AM6038" s="22"/>
      <c r="AN6038" s="22"/>
      <c r="AO6038" s="22"/>
    </row>
    <row r="6039" spans="2:41" x14ac:dyDescent="0.15">
      <c r="B6039" s="20"/>
      <c r="C6039" s="20"/>
      <c r="D6039" s="20"/>
      <c r="E6039" s="20"/>
      <c r="F6039" s="20"/>
      <c r="G6039" s="20"/>
      <c r="H6039" s="20"/>
      <c r="I6039" s="20"/>
      <c r="J6039" s="20"/>
      <c r="K6039" s="20"/>
      <c r="L6039" s="20"/>
      <c r="M6039" s="20"/>
      <c r="N6039" s="20"/>
      <c r="O6039" s="21"/>
      <c r="P6039" s="21"/>
      <c r="Q6039" s="28"/>
      <c r="R6039" s="28"/>
      <c r="S6039" s="21"/>
      <c r="T6039" s="20"/>
      <c r="U6039" s="21"/>
      <c r="W6039" s="46"/>
      <c r="AA6039" s="22"/>
      <c r="AB6039" s="22"/>
      <c r="AC6039" s="22"/>
      <c r="AD6039" s="22"/>
      <c r="AE6039" s="22"/>
      <c r="AF6039" s="22"/>
      <c r="AG6039" s="22"/>
      <c r="AH6039" s="20"/>
      <c r="AI6039" s="22"/>
      <c r="AJ6039" s="22"/>
      <c r="AK6039" s="22"/>
      <c r="AM6039" s="22"/>
      <c r="AN6039" s="22"/>
      <c r="AO6039" s="22"/>
    </row>
    <row r="6040" spans="2:41" x14ac:dyDescent="0.15">
      <c r="B6040" s="20"/>
      <c r="C6040" s="20"/>
      <c r="D6040" s="20"/>
      <c r="E6040" s="20"/>
      <c r="F6040" s="20"/>
      <c r="G6040" s="20"/>
      <c r="H6040" s="20"/>
      <c r="I6040" s="20"/>
      <c r="J6040" s="20"/>
      <c r="K6040" s="20"/>
      <c r="L6040" s="20"/>
      <c r="M6040" s="20"/>
      <c r="N6040" s="20"/>
      <c r="O6040" s="21"/>
      <c r="P6040" s="21"/>
      <c r="Q6040" s="28"/>
      <c r="R6040" s="28"/>
      <c r="S6040" s="21"/>
      <c r="T6040" s="20"/>
      <c r="U6040" s="21"/>
      <c r="W6040" s="46"/>
      <c r="AA6040" s="22"/>
      <c r="AB6040" s="22"/>
      <c r="AC6040" s="22"/>
      <c r="AD6040" s="22"/>
      <c r="AE6040" s="22"/>
      <c r="AF6040" s="22"/>
      <c r="AG6040" s="22"/>
      <c r="AH6040" s="20"/>
      <c r="AI6040" s="22"/>
      <c r="AJ6040" s="22"/>
      <c r="AK6040" s="22"/>
      <c r="AM6040" s="22"/>
      <c r="AN6040" s="22"/>
      <c r="AO6040" s="22"/>
    </row>
    <row r="6041" spans="2:41" x14ac:dyDescent="0.15">
      <c r="B6041" s="20"/>
      <c r="C6041" s="20"/>
      <c r="D6041" s="20"/>
      <c r="E6041" s="20"/>
      <c r="F6041" s="20"/>
      <c r="G6041" s="20"/>
      <c r="H6041" s="20"/>
      <c r="I6041" s="20"/>
      <c r="J6041" s="20"/>
      <c r="K6041" s="20"/>
      <c r="L6041" s="20"/>
      <c r="M6041" s="20"/>
      <c r="N6041" s="20"/>
      <c r="O6041" s="21"/>
      <c r="P6041" s="21"/>
      <c r="Q6041" s="28"/>
      <c r="R6041" s="28"/>
      <c r="S6041" s="21"/>
      <c r="T6041" s="20"/>
      <c r="U6041" s="21"/>
      <c r="W6041" s="46"/>
      <c r="AA6041" s="22"/>
      <c r="AB6041" s="22"/>
      <c r="AC6041" s="22"/>
      <c r="AD6041" s="22"/>
      <c r="AE6041" s="22"/>
      <c r="AF6041" s="22"/>
      <c r="AG6041" s="22"/>
      <c r="AH6041" s="20"/>
      <c r="AI6041" s="22"/>
      <c r="AJ6041" s="22"/>
      <c r="AK6041" s="22"/>
      <c r="AM6041" s="22"/>
      <c r="AN6041" s="22"/>
      <c r="AO6041" s="22"/>
    </row>
    <row r="6042" spans="2:41" x14ac:dyDescent="0.15">
      <c r="B6042" s="20"/>
      <c r="C6042" s="20"/>
      <c r="D6042" s="20"/>
      <c r="E6042" s="20"/>
      <c r="F6042" s="20"/>
      <c r="G6042" s="20"/>
      <c r="H6042" s="20"/>
      <c r="I6042" s="20"/>
      <c r="J6042" s="20"/>
      <c r="K6042" s="20"/>
      <c r="L6042" s="20"/>
      <c r="M6042" s="20"/>
      <c r="N6042" s="20"/>
      <c r="O6042" s="21"/>
      <c r="P6042" s="21"/>
      <c r="Q6042" s="28"/>
      <c r="R6042" s="28"/>
      <c r="S6042" s="21"/>
      <c r="T6042" s="20"/>
      <c r="U6042" s="21"/>
      <c r="W6042" s="46"/>
      <c r="AA6042" s="22"/>
      <c r="AB6042" s="22"/>
      <c r="AC6042" s="22"/>
      <c r="AD6042" s="22"/>
      <c r="AE6042" s="22"/>
      <c r="AF6042" s="22"/>
      <c r="AG6042" s="22"/>
      <c r="AH6042" s="20"/>
      <c r="AI6042" s="22"/>
      <c r="AJ6042" s="22"/>
      <c r="AK6042" s="22"/>
      <c r="AM6042" s="22"/>
      <c r="AN6042" s="22"/>
      <c r="AO6042" s="22"/>
    </row>
    <row r="6043" spans="2:41" x14ac:dyDescent="0.15">
      <c r="B6043" s="20"/>
      <c r="C6043" s="20"/>
      <c r="D6043" s="20"/>
      <c r="E6043" s="20"/>
      <c r="F6043" s="20"/>
      <c r="G6043" s="20"/>
      <c r="H6043" s="20"/>
      <c r="I6043" s="20"/>
      <c r="J6043" s="20"/>
      <c r="K6043" s="20"/>
      <c r="L6043" s="20"/>
      <c r="M6043" s="20"/>
      <c r="N6043" s="20"/>
      <c r="O6043" s="21"/>
      <c r="P6043" s="21"/>
      <c r="Q6043" s="28"/>
      <c r="R6043" s="28"/>
      <c r="S6043" s="21"/>
      <c r="T6043" s="20"/>
      <c r="U6043" s="21"/>
      <c r="W6043" s="46"/>
      <c r="AA6043" s="22"/>
      <c r="AB6043" s="22"/>
      <c r="AC6043" s="22"/>
      <c r="AD6043" s="22"/>
      <c r="AE6043" s="22"/>
      <c r="AF6043" s="22"/>
      <c r="AG6043" s="22"/>
      <c r="AH6043" s="20"/>
      <c r="AI6043" s="22"/>
      <c r="AJ6043" s="22"/>
      <c r="AK6043" s="22"/>
      <c r="AM6043" s="22"/>
      <c r="AN6043" s="22"/>
      <c r="AO6043" s="22"/>
    </row>
    <row r="6044" spans="2:41" x14ac:dyDescent="0.15">
      <c r="B6044" s="20"/>
      <c r="C6044" s="20"/>
      <c r="D6044" s="20"/>
      <c r="E6044" s="20"/>
      <c r="F6044" s="20"/>
      <c r="G6044" s="20"/>
      <c r="H6044" s="20"/>
      <c r="I6044" s="20"/>
      <c r="J6044" s="20"/>
      <c r="K6044" s="20"/>
      <c r="L6044" s="20"/>
      <c r="M6044" s="20"/>
      <c r="N6044" s="20"/>
      <c r="O6044" s="21"/>
      <c r="P6044" s="21"/>
      <c r="Q6044" s="28"/>
      <c r="R6044" s="28"/>
      <c r="S6044" s="21"/>
      <c r="T6044" s="20"/>
      <c r="U6044" s="21"/>
      <c r="W6044" s="46"/>
      <c r="AA6044" s="22"/>
      <c r="AB6044" s="22"/>
      <c r="AC6044" s="22"/>
      <c r="AD6044" s="22"/>
      <c r="AE6044" s="22"/>
      <c r="AF6044" s="22"/>
      <c r="AG6044" s="22"/>
      <c r="AH6044" s="20"/>
      <c r="AI6044" s="22"/>
      <c r="AJ6044" s="22"/>
      <c r="AK6044" s="22"/>
      <c r="AM6044" s="22"/>
      <c r="AN6044" s="22"/>
      <c r="AO6044" s="22"/>
    </row>
    <row r="6045" spans="2:41" x14ac:dyDescent="0.15">
      <c r="B6045" s="20"/>
      <c r="C6045" s="20"/>
      <c r="D6045" s="20"/>
      <c r="E6045" s="20"/>
      <c r="F6045" s="20"/>
      <c r="G6045" s="20"/>
      <c r="H6045" s="20"/>
      <c r="I6045" s="20"/>
      <c r="J6045" s="20"/>
      <c r="K6045" s="20"/>
      <c r="L6045" s="20"/>
      <c r="M6045" s="20"/>
      <c r="N6045" s="20"/>
      <c r="O6045" s="21"/>
      <c r="P6045" s="21"/>
      <c r="Q6045" s="28"/>
      <c r="R6045" s="28"/>
      <c r="S6045" s="21"/>
      <c r="T6045" s="20"/>
      <c r="U6045" s="21"/>
      <c r="W6045" s="46"/>
      <c r="AA6045" s="22"/>
      <c r="AB6045" s="22"/>
      <c r="AC6045" s="22"/>
      <c r="AD6045" s="22"/>
      <c r="AE6045" s="22"/>
      <c r="AF6045" s="22"/>
      <c r="AG6045" s="22"/>
      <c r="AH6045" s="20"/>
      <c r="AI6045" s="22"/>
      <c r="AJ6045" s="22"/>
      <c r="AK6045" s="22"/>
      <c r="AM6045" s="22"/>
      <c r="AN6045" s="22"/>
      <c r="AO6045" s="22"/>
    </row>
    <row r="6046" spans="2:41" x14ac:dyDescent="0.15">
      <c r="B6046" s="20"/>
      <c r="C6046" s="20"/>
      <c r="D6046" s="20"/>
      <c r="E6046" s="20"/>
      <c r="F6046" s="20"/>
      <c r="G6046" s="20"/>
      <c r="H6046" s="20"/>
      <c r="I6046" s="20"/>
      <c r="J6046" s="20"/>
      <c r="K6046" s="20"/>
      <c r="L6046" s="20"/>
      <c r="M6046" s="20"/>
      <c r="N6046" s="20"/>
      <c r="O6046" s="21"/>
      <c r="P6046" s="21"/>
      <c r="Q6046" s="28"/>
      <c r="R6046" s="28"/>
      <c r="S6046" s="21"/>
      <c r="T6046" s="20"/>
      <c r="U6046" s="21"/>
      <c r="W6046" s="46"/>
      <c r="AA6046" s="22"/>
      <c r="AB6046" s="22"/>
      <c r="AC6046" s="22"/>
      <c r="AD6046" s="22"/>
      <c r="AE6046" s="22"/>
      <c r="AF6046" s="22"/>
      <c r="AG6046" s="22"/>
      <c r="AH6046" s="20"/>
      <c r="AI6046" s="22"/>
      <c r="AJ6046" s="22"/>
      <c r="AK6046" s="22"/>
      <c r="AM6046" s="22"/>
      <c r="AN6046" s="22"/>
      <c r="AO6046" s="22"/>
    </row>
    <row r="6047" spans="2:41" x14ac:dyDescent="0.15">
      <c r="B6047" s="20"/>
      <c r="C6047" s="20"/>
      <c r="D6047" s="20"/>
      <c r="E6047" s="20"/>
      <c r="F6047" s="20"/>
      <c r="G6047" s="20"/>
      <c r="H6047" s="20"/>
      <c r="I6047" s="20"/>
      <c r="J6047" s="20"/>
      <c r="K6047" s="20"/>
      <c r="L6047" s="20"/>
      <c r="M6047" s="20"/>
      <c r="N6047" s="20"/>
      <c r="O6047" s="21"/>
      <c r="P6047" s="21"/>
      <c r="Q6047" s="28"/>
      <c r="R6047" s="28"/>
      <c r="S6047" s="21"/>
      <c r="T6047" s="20"/>
      <c r="U6047" s="21"/>
      <c r="W6047" s="46"/>
      <c r="AA6047" s="22"/>
      <c r="AB6047" s="22"/>
      <c r="AC6047" s="22"/>
      <c r="AD6047" s="22"/>
      <c r="AE6047" s="22"/>
      <c r="AF6047" s="22"/>
      <c r="AG6047" s="22"/>
      <c r="AH6047" s="20"/>
      <c r="AI6047" s="22"/>
      <c r="AJ6047" s="22"/>
      <c r="AK6047" s="22"/>
      <c r="AM6047" s="22"/>
      <c r="AN6047" s="22"/>
      <c r="AO6047" s="22"/>
    </row>
    <row r="6048" spans="2:41" x14ac:dyDescent="0.15">
      <c r="B6048" s="20"/>
      <c r="C6048" s="20"/>
      <c r="D6048" s="20"/>
      <c r="E6048" s="20"/>
      <c r="F6048" s="20"/>
      <c r="G6048" s="20"/>
      <c r="H6048" s="20"/>
      <c r="I6048" s="20"/>
      <c r="J6048" s="20"/>
      <c r="K6048" s="20"/>
      <c r="L6048" s="20"/>
      <c r="M6048" s="20"/>
      <c r="N6048" s="20"/>
      <c r="O6048" s="21"/>
      <c r="P6048" s="21"/>
      <c r="Q6048" s="28"/>
      <c r="R6048" s="28"/>
      <c r="S6048" s="21"/>
      <c r="T6048" s="20"/>
      <c r="U6048" s="21"/>
      <c r="W6048" s="46"/>
      <c r="AA6048" s="22"/>
      <c r="AB6048" s="22"/>
      <c r="AC6048" s="22"/>
      <c r="AD6048" s="22"/>
      <c r="AE6048" s="22"/>
      <c r="AF6048" s="22"/>
      <c r="AG6048" s="22"/>
      <c r="AH6048" s="20"/>
      <c r="AI6048" s="22"/>
      <c r="AJ6048" s="22"/>
      <c r="AK6048" s="22"/>
      <c r="AM6048" s="22"/>
      <c r="AN6048" s="22"/>
      <c r="AO6048" s="22"/>
    </row>
    <row r="6049" spans="2:41" x14ac:dyDescent="0.15">
      <c r="B6049" s="20"/>
      <c r="C6049" s="20"/>
      <c r="D6049" s="20"/>
      <c r="E6049" s="20"/>
      <c r="F6049" s="20"/>
      <c r="G6049" s="20"/>
      <c r="H6049" s="20"/>
      <c r="I6049" s="20"/>
      <c r="J6049" s="20"/>
      <c r="K6049" s="20"/>
      <c r="L6049" s="20"/>
      <c r="M6049" s="20"/>
      <c r="N6049" s="20"/>
      <c r="O6049" s="21"/>
      <c r="P6049" s="21"/>
      <c r="Q6049" s="28"/>
      <c r="R6049" s="28"/>
      <c r="S6049" s="21"/>
      <c r="T6049" s="20"/>
      <c r="U6049" s="21"/>
      <c r="W6049" s="46"/>
      <c r="AA6049" s="22"/>
      <c r="AB6049" s="22"/>
      <c r="AC6049" s="22"/>
      <c r="AD6049" s="22"/>
      <c r="AE6049" s="22"/>
      <c r="AF6049" s="22"/>
      <c r="AG6049" s="22"/>
      <c r="AH6049" s="20"/>
      <c r="AI6049" s="22"/>
      <c r="AJ6049" s="22"/>
      <c r="AK6049" s="22"/>
      <c r="AM6049" s="22"/>
      <c r="AN6049" s="22"/>
      <c r="AO6049" s="22"/>
    </row>
    <row r="6050" spans="2:41" x14ac:dyDescent="0.15">
      <c r="B6050" s="20"/>
      <c r="C6050" s="20"/>
      <c r="D6050" s="20"/>
      <c r="E6050" s="20"/>
      <c r="F6050" s="20"/>
      <c r="G6050" s="20"/>
      <c r="H6050" s="20"/>
      <c r="I6050" s="20"/>
      <c r="J6050" s="20"/>
      <c r="K6050" s="20"/>
      <c r="L6050" s="20"/>
      <c r="M6050" s="20"/>
      <c r="N6050" s="20"/>
      <c r="O6050" s="21"/>
      <c r="P6050" s="21"/>
      <c r="Q6050" s="28"/>
      <c r="R6050" s="28"/>
      <c r="S6050" s="21"/>
      <c r="T6050" s="20"/>
      <c r="U6050" s="21"/>
      <c r="W6050" s="46"/>
      <c r="AA6050" s="22"/>
      <c r="AB6050" s="22"/>
      <c r="AC6050" s="22"/>
      <c r="AD6050" s="22"/>
      <c r="AE6050" s="22"/>
      <c r="AF6050" s="22"/>
      <c r="AG6050" s="22"/>
      <c r="AH6050" s="20"/>
      <c r="AI6050" s="22"/>
      <c r="AJ6050" s="22"/>
      <c r="AK6050" s="22"/>
      <c r="AM6050" s="22"/>
      <c r="AN6050" s="22"/>
      <c r="AO6050" s="22"/>
    </row>
    <row r="6051" spans="2:41" x14ac:dyDescent="0.15">
      <c r="B6051" s="20"/>
      <c r="C6051" s="20"/>
      <c r="D6051" s="20"/>
      <c r="E6051" s="20"/>
      <c r="F6051" s="20"/>
      <c r="G6051" s="20"/>
      <c r="H6051" s="20"/>
      <c r="I6051" s="20"/>
      <c r="J6051" s="20"/>
      <c r="K6051" s="20"/>
      <c r="L6051" s="20"/>
      <c r="M6051" s="20"/>
      <c r="N6051" s="20"/>
      <c r="O6051" s="21"/>
      <c r="P6051" s="21"/>
      <c r="Q6051" s="28"/>
      <c r="R6051" s="28"/>
      <c r="S6051" s="21"/>
      <c r="T6051" s="20"/>
      <c r="U6051" s="21"/>
      <c r="W6051" s="46"/>
      <c r="AA6051" s="22"/>
      <c r="AB6051" s="22"/>
      <c r="AC6051" s="22"/>
      <c r="AD6051" s="22"/>
      <c r="AE6051" s="22"/>
      <c r="AF6051" s="22"/>
      <c r="AG6051" s="22"/>
      <c r="AH6051" s="20"/>
      <c r="AI6051" s="22"/>
      <c r="AJ6051" s="22"/>
      <c r="AK6051" s="22"/>
      <c r="AM6051" s="22"/>
      <c r="AN6051" s="22"/>
      <c r="AO6051" s="22"/>
    </row>
    <row r="6052" spans="2:41" x14ac:dyDescent="0.15">
      <c r="B6052" s="20"/>
      <c r="C6052" s="20"/>
      <c r="D6052" s="20"/>
      <c r="E6052" s="20"/>
      <c r="F6052" s="20"/>
      <c r="G6052" s="20"/>
      <c r="H6052" s="20"/>
      <c r="I6052" s="20"/>
      <c r="J6052" s="20"/>
      <c r="K6052" s="20"/>
      <c r="L6052" s="20"/>
      <c r="M6052" s="20"/>
      <c r="N6052" s="20"/>
      <c r="O6052" s="21"/>
      <c r="P6052" s="21"/>
      <c r="Q6052" s="28"/>
      <c r="R6052" s="28"/>
      <c r="S6052" s="21"/>
      <c r="T6052" s="20"/>
      <c r="U6052" s="21"/>
      <c r="W6052" s="46"/>
      <c r="AA6052" s="22"/>
      <c r="AB6052" s="22"/>
      <c r="AC6052" s="22"/>
      <c r="AD6052" s="22"/>
      <c r="AE6052" s="22"/>
      <c r="AF6052" s="22"/>
      <c r="AG6052" s="22"/>
      <c r="AH6052" s="20"/>
      <c r="AI6052" s="22"/>
      <c r="AJ6052" s="22"/>
      <c r="AK6052" s="22"/>
      <c r="AM6052" s="22"/>
      <c r="AN6052" s="22"/>
      <c r="AO6052" s="22"/>
    </row>
    <row r="6053" spans="2:41" x14ac:dyDescent="0.15">
      <c r="B6053" s="20"/>
      <c r="C6053" s="20"/>
      <c r="D6053" s="20"/>
      <c r="E6053" s="20"/>
      <c r="F6053" s="20"/>
      <c r="G6053" s="20"/>
      <c r="H6053" s="20"/>
      <c r="I6053" s="20"/>
      <c r="J6053" s="20"/>
      <c r="K6053" s="20"/>
      <c r="L6053" s="20"/>
      <c r="M6053" s="20"/>
      <c r="N6053" s="20"/>
      <c r="O6053" s="21"/>
      <c r="P6053" s="21"/>
      <c r="Q6053" s="28"/>
      <c r="R6053" s="28"/>
      <c r="S6053" s="21"/>
      <c r="T6053" s="20"/>
      <c r="U6053" s="21"/>
      <c r="W6053" s="46"/>
      <c r="AA6053" s="22"/>
      <c r="AB6053" s="22"/>
      <c r="AC6053" s="22"/>
      <c r="AD6053" s="22"/>
      <c r="AE6053" s="22"/>
      <c r="AF6053" s="22"/>
      <c r="AG6053" s="22"/>
      <c r="AH6053" s="20"/>
      <c r="AI6053" s="22"/>
      <c r="AJ6053" s="22"/>
      <c r="AK6053" s="22"/>
      <c r="AM6053" s="22"/>
      <c r="AN6053" s="22"/>
      <c r="AO6053" s="22"/>
    </row>
    <row r="6054" spans="2:41" x14ac:dyDescent="0.15">
      <c r="B6054" s="20"/>
      <c r="C6054" s="20"/>
      <c r="D6054" s="20"/>
      <c r="E6054" s="20"/>
      <c r="F6054" s="20"/>
      <c r="G6054" s="20"/>
      <c r="H6054" s="20"/>
      <c r="I6054" s="20"/>
      <c r="J6054" s="20"/>
      <c r="K6054" s="20"/>
      <c r="L6054" s="20"/>
      <c r="M6054" s="20"/>
      <c r="N6054" s="20"/>
      <c r="O6054" s="21"/>
      <c r="P6054" s="21"/>
      <c r="Q6054" s="28"/>
      <c r="R6054" s="28"/>
      <c r="S6054" s="21"/>
      <c r="T6054" s="20"/>
      <c r="U6054" s="21"/>
      <c r="W6054" s="46"/>
      <c r="AA6054" s="22"/>
      <c r="AB6054" s="22"/>
      <c r="AC6054" s="22"/>
      <c r="AD6054" s="22"/>
      <c r="AE6054" s="22"/>
      <c r="AF6054" s="22"/>
      <c r="AG6054" s="22"/>
      <c r="AH6054" s="20"/>
      <c r="AI6054" s="22"/>
      <c r="AJ6054" s="22"/>
      <c r="AK6054" s="22"/>
      <c r="AM6054" s="22"/>
      <c r="AN6054" s="22"/>
      <c r="AO6054" s="22"/>
    </row>
    <row r="6055" spans="2:41" x14ac:dyDescent="0.15">
      <c r="B6055" s="20"/>
      <c r="C6055" s="20"/>
      <c r="D6055" s="20"/>
      <c r="E6055" s="20"/>
      <c r="F6055" s="20"/>
      <c r="G6055" s="20"/>
      <c r="H6055" s="20"/>
      <c r="I6055" s="20"/>
      <c r="J6055" s="20"/>
      <c r="K6055" s="20"/>
      <c r="L6055" s="20"/>
      <c r="M6055" s="20"/>
      <c r="N6055" s="20"/>
      <c r="O6055" s="21"/>
      <c r="P6055" s="21"/>
      <c r="Q6055" s="28"/>
      <c r="R6055" s="28"/>
      <c r="S6055" s="21"/>
      <c r="T6055" s="20"/>
      <c r="U6055" s="21"/>
      <c r="W6055" s="46"/>
      <c r="AA6055" s="22"/>
      <c r="AB6055" s="22"/>
      <c r="AC6055" s="22"/>
      <c r="AD6055" s="22"/>
      <c r="AE6055" s="22"/>
      <c r="AF6055" s="22"/>
      <c r="AG6055" s="22"/>
      <c r="AH6055" s="20"/>
      <c r="AI6055" s="22"/>
      <c r="AJ6055" s="22"/>
      <c r="AK6055" s="22"/>
      <c r="AM6055" s="22"/>
      <c r="AN6055" s="22"/>
      <c r="AO6055" s="22"/>
    </row>
    <row r="6056" spans="2:41" x14ac:dyDescent="0.15">
      <c r="B6056" s="20"/>
      <c r="C6056" s="20"/>
      <c r="D6056" s="20"/>
      <c r="E6056" s="20"/>
      <c r="F6056" s="20"/>
      <c r="G6056" s="20"/>
      <c r="H6056" s="20"/>
      <c r="I6056" s="20"/>
      <c r="J6056" s="20"/>
      <c r="K6056" s="20"/>
      <c r="L6056" s="20"/>
      <c r="M6056" s="20"/>
      <c r="N6056" s="20"/>
      <c r="O6056" s="21"/>
      <c r="P6056" s="21"/>
      <c r="Q6056" s="28"/>
      <c r="R6056" s="28"/>
      <c r="S6056" s="21"/>
      <c r="T6056" s="20"/>
      <c r="U6056" s="21"/>
      <c r="W6056" s="46"/>
      <c r="AA6056" s="22"/>
      <c r="AB6056" s="22"/>
      <c r="AC6056" s="22"/>
      <c r="AD6056" s="22"/>
      <c r="AE6056" s="22"/>
      <c r="AF6056" s="22"/>
      <c r="AG6056" s="22"/>
      <c r="AH6056" s="20"/>
      <c r="AI6056" s="22"/>
      <c r="AJ6056" s="22"/>
      <c r="AK6056" s="22"/>
      <c r="AM6056" s="22"/>
      <c r="AN6056" s="22"/>
      <c r="AO6056" s="22"/>
    </row>
    <row r="6057" spans="2:41" x14ac:dyDescent="0.15">
      <c r="B6057" s="20"/>
      <c r="C6057" s="20"/>
      <c r="D6057" s="20"/>
      <c r="E6057" s="20"/>
      <c r="F6057" s="20"/>
      <c r="G6057" s="20"/>
      <c r="H6057" s="20"/>
      <c r="I6057" s="20"/>
      <c r="J6057" s="20"/>
      <c r="K6057" s="20"/>
      <c r="L6057" s="20"/>
      <c r="M6057" s="20"/>
      <c r="N6057" s="20"/>
      <c r="O6057" s="21"/>
      <c r="P6057" s="21"/>
      <c r="Q6057" s="28"/>
      <c r="R6057" s="28"/>
      <c r="S6057" s="21"/>
      <c r="T6057" s="20"/>
      <c r="U6057" s="21"/>
      <c r="W6057" s="46"/>
      <c r="AA6057" s="22"/>
      <c r="AB6057" s="22"/>
      <c r="AC6057" s="22"/>
      <c r="AD6057" s="22"/>
      <c r="AE6057" s="22"/>
      <c r="AF6057" s="22"/>
      <c r="AG6057" s="22"/>
      <c r="AH6057" s="20"/>
      <c r="AI6057" s="22"/>
      <c r="AJ6057" s="22"/>
      <c r="AK6057" s="22"/>
      <c r="AM6057" s="22"/>
      <c r="AN6057" s="22"/>
      <c r="AO6057" s="22"/>
    </row>
    <row r="6058" spans="2:41" x14ac:dyDescent="0.15">
      <c r="B6058" s="20"/>
      <c r="C6058" s="20"/>
      <c r="D6058" s="20"/>
      <c r="E6058" s="20"/>
      <c r="F6058" s="20"/>
      <c r="G6058" s="20"/>
      <c r="H6058" s="20"/>
      <c r="I6058" s="20"/>
      <c r="J6058" s="20"/>
      <c r="K6058" s="20"/>
      <c r="L6058" s="20"/>
      <c r="M6058" s="20"/>
      <c r="N6058" s="20"/>
      <c r="O6058" s="21"/>
      <c r="P6058" s="21"/>
      <c r="Q6058" s="28"/>
      <c r="R6058" s="28"/>
      <c r="S6058" s="21"/>
      <c r="T6058" s="20"/>
      <c r="U6058" s="21"/>
      <c r="W6058" s="46"/>
      <c r="AA6058" s="22"/>
      <c r="AB6058" s="22"/>
      <c r="AC6058" s="22"/>
      <c r="AD6058" s="22"/>
      <c r="AE6058" s="22"/>
      <c r="AF6058" s="22"/>
      <c r="AG6058" s="22"/>
      <c r="AH6058" s="20"/>
      <c r="AI6058" s="22"/>
      <c r="AJ6058" s="22"/>
      <c r="AK6058" s="22"/>
      <c r="AM6058" s="22"/>
      <c r="AN6058" s="22"/>
      <c r="AO6058" s="22"/>
    </row>
    <row r="6059" spans="2:41" x14ac:dyDescent="0.15">
      <c r="B6059" s="20"/>
      <c r="C6059" s="20"/>
      <c r="D6059" s="20"/>
      <c r="E6059" s="20"/>
      <c r="F6059" s="20"/>
      <c r="G6059" s="20"/>
      <c r="H6059" s="20"/>
      <c r="I6059" s="20"/>
      <c r="J6059" s="20"/>
      <c r="K6059" s="20"/>
      <c r="L6059" s="20"/>
      <c r="M6059" s="20"/>
      <c r="N6059" s="20"/>
      <c r="O6059" s="21"/>
      <c r="P6059" s="21"/>
      <c r="Q6059" s="28"/>
      <c r="R6059" s="28"/>
      <c r="S6059" s="21"/>
      <c r="T6059" s="20"/>
      <c r="U6059" s="21"/>
      <c r="W6059" s="46"/>
      <c r="AA6059" s="22"/>
      <c r="AB6059" s="22"/>
      <c r="AC6059" s="22"/>
      <c r="AD6059" s="22"/>
      <c r="AE6059" s="22"/>
      <c r="AF6059" s="22"/>
      <c r="AG6059" s="22"/>
      <c r="AH6059" s="20"/>
      <c r="AI6059" s="22"/>
      <c r="AJ6059" s="22"/>
      <c r="AK6059" s="22"/>
      <c r="AM6059" s="22"/>
      <c r="AN6059" s="22"/>
      <c r="AO6059" s="22"/>
    </row>
    <row r="6060" spans="2:41" x14ac:dyDescent="0.15">
      <c r="B6060" s="20"/>
      <c r="C6060" s="20"/>
      <c r="D6060" s="20"/>
      <c r="E6060" s="20"/>
      <c r="F6060" s="20"/>
      <c r="G6060" s="20"/>
      <c r="H6060" s="20"/>
      <c r="I6060" s="20"/>
      <c r="J6060" s="20"/>
      <c r="K6060" s="20"/>
      <c r="L6060" s="20"/>
      <c r="M6060" s="20"/>
      <c r="N6060" s="20"/>
      <c r="O6060" s="21"/>
      <c r="P6060" s="21"/>
      <c r="Q6060" s="28"/>
      <c r="R6060" s="28"/>
      <c r="S6060" s="21"/>
      <c r="T6060" s="20"/>
      <c r="U6060" s="21"/>
      <c r="W6060" s="46"/>
      <c r="AA6060" s="22"/>
      <c r="AB6060" s="22"/>
      <c r="AC6060" s="22"/>
      <c r="AD6060" s="22"/>
      <c r="AE6060" s="22"/>
      <c r="AF6060" s="22"/>
      <c r="AG6060" s="22"/>
      <c r="AH6060" s="20"/>
      <c r="AI6060" s="22"/>
      <c r="AJ6060" s="22"/>
      <c r="AK6060" s="22"/>
      <c r="AM6060" s="22"/>
      <c r="AN6060" s="22"/>
      <c r="AO6060" s="22"/>
    </row>
    <row r="6061" spans="2:41" x14ac:dyDescent="0.15">
      <c r="B6061" s="20"/>
      <c r="C6061" s="20"/>
      <c r="D6061" s="20"/>
      <c r="E6061" s="20"/>
      <c r="F6061" s="20"/>
      <c r="G6061" s="20"/>
      <c r="H6061" s="20"/>
      <c r="I6061" s="20"/>
      <c r="J6061" s="20"/>
      <c r="K6061" s="20"/>
      <c r="L6061" s="20"/>
      <c r="M6061" s="20"/>
      <c r="N6061" s="20"/>
      <c r="O6061" s="21"/>
      <c r="P6061" s="21"/>
      <c r="Q6061" s="28"/>
      <c r="R6061" s="28"/>
      <c r="S6061" s="21"/>
      <c r="T6061" s="20"/>
      <c r="U6061" s="21"/>
      <c r="W6061" s="46"/>
      <c r="AA6061" s="22"/>
      <c r="AB6061" s="22"/>
      <c r="AC6061" s="22"/>
      <c r="AD6061" s="22"/>
      <c r="AE6061" s="22"/>
      <c r="AF6061" s="22"/>
      <c r="AG6061" s="22"/>
      <c r="AH6061" s="20"/>
      <c r="AI6061" s="22"/>
      <c r="AJ6061" s="22"/>
      <c r="AK6061" s="22"/>
      <c r="AM6061" s="22"/>
      <c r="AN6061" s="22"/>
      <c r="AO6061" s="22"/>
    </row>
    <row r="6062" spans="2:41" x14ac:dyDescent="0.15">
      <c r="B6062" s="20"/>
      <c r="C6062" s="20"/>
      <c r="D6062" s="20"/>
      <c r="E6062" s="20"/>
      <c r="F6062" s="20"/>
      <c r="G6062" s="20"/>
      <c r="H6062" s="20"/>
      <c r="I6062" s="20"/>
      <c r="J6062" s="20"/>
      <c r="K6062" s="20"/>
      <c r="L6062" s="20"/>
      <c r="M6062" s="20"/>
      <c r="N6062" s="20"/>
      <c r="O6062" s="21"/>
      <c r="P6062" s="21"/>
      <c r="Q6062" s="28"/>
      <c r="R6062" s="28"/>
      <c r="S6062" s="21"/>
      <c r="T6062" s="20"/>
      <c r="U6062" s="21"/>
      <c r="W6062" s="46"/>
      <c r="AA6062" s="22"/>
      <c r="AB6062" s="22"/>
      <c r="AC6062" s="22"/>
      <c r="AD6062" s="22"/>
      <c r="AE6062" s="22"/>
      <c r="AF6062" s="22"/>
      <c r="AG6062" s="22"/>
      <c r="AH6062" s="20"/>
      <c r="AI6062" s="22"/>
      <c r="AJ6062" s="22"/>
      <c r="AK6062" s="22"/>
      <c r="AM6062" s="22"/>
      <c r="AN6062" s="22"/>
      <c r="AO6062" s="22"/>
    </row>
    <row r="6063" spans="2:41" x14ac:dyDescent="0.15">
      <c r="B6063" s="20"/>
      <c r="C6063" s="20"/>
      <c r="D6063" s="20"/>
      <c r="E6063" s="20"/>
      <c r="F6063" s="20"/>
      <c r="G6063" s="20"/>
      <c r="H6063" s="20"/>
      <c r="I6063" s="20"/>
      <c r="J6063" s="20"/>
      <c r="K6063" s="20"/>
      <c r="L6063" s="20"/>
      <c r="M6063" s="20"/>
      <c r="N6063" s="20"/>
      <c r="O6063" s="21"/>
      <c r="P6063" s="21"/>
      <c r="Q6063" s="28"/>
      <c r="R6063" s="28"/>
      <c r="S6063" s="21"/>
      <c r="T6063" s="20"/>
      <c r="U6063" s="21"/>
      <c r="W6063" s="46"/>
      <c r="AA6063" s="22"/>
      <c r="AB6063" s="22"/>
      <c r="AC6063" s="22"/>
      <c r="AD6063" s="22"/>
      <c r="AE6063" s="22"/>
      <c r="AF6063" s="22"/>
      <c r="AG6063" s="22"/>
      <c r="AH6063" s="20"/>
      <c r="AI6063" s="22"/>
      <c r="AJ6063" s="22"/>
      <c r="AK6063" s="22"/>
      <c r="AM6063" s="22"/>
      <c r="AN6063" s="22"/>
      <c r="AO6063" s="22"/>
    </row>
    <row r="6064" spans="2:41" x14ac:dyDescent="0.15">
      <c r="B6064" s="20"/>
      <c r="C6064" s="20"/>
      <c r="D6064" s="20"/>
      <c r="E6064" s="20"/>
      <c r="F6064" s="20"/>
      <c r="G6064" s="20"/>
      <c r="H6064" s="20"/>
      <c r="I6064" s="20"/>
      <c r="J6064" s="20"/>
      <c r="K6064" s="20"/>
      <c r="L6064" s="20"/>
      <c r="M6064" s="20"/>
      <c r="N6064" s="20"/>
      <c r="O6064" s="21"/>
      <c r="P6064" s="21"/>
      <c r="Q6064" s="28"/>
      <c r="R6064" s="28"/>
      <c r="S6064" s="21"/>
      <c r="T6064" s="20"/>
      <c r="U6064" s="21"/>
      <c r="W6064" s="46"/>
      <c r="AA6064" s="22"/>
      <c r="AB6064" s="22"/>
      <c r="AC6064" s="22"/>
      <c r="AD6064" s="22"/>
      <c r="AE6064" s="22"/>
      <c r="AF6064" s="22"/>
      <c r="AG6064" s="22"/>
      <c r="AH6064" s="20"/>
      <c r="AI6064" s="22"/>
      <c r="AJ6064" s="22"/>
      <c r="AK6064" s="22"/>
      <c r="AM6064" s="22"/>
      <c r="AN6064" s="22"/>
      <c r="AO6064" s="22"/>
    </row>
    <row r="6065" spans="2:41" x14ac:dyDescent="0.15">
      <c r="B6065" s="20"/>
      <c r="C6065" s="20"/>
      <c r="D6065" s="20"/>
      <c r="E6065" s="20"/>
      <c r="F6065" s="20"/>
      <c r="G6065" s="20"/>
      <c r="H6065" s="20"/>
      <c r="I6065" s="20"/>
      <c r="J6065" s="20"/>
      <c r="K6065" s="20"/>
      <c r="L6065" s="20"/>
      <c r="M6065" s="20"/>
      <c r="N6065" s="20"/>
      <c r="O6065" s="21"/>
      <c r="P6065" s="21"/>
      <c r="Q6065" s="28"/>
      <c r="R6065" s="28"/>
      <c r="S6065" s="21"/>
      <c r="T6065" s="20"/>
      <c r="U6065" s="21"/>
      <c r="W6065" s="46"/>
      <c r="AA6065" s="22"/>
      <c r="AB6065" s="22"/>
      <c r="AC6065" s="22"/>
      <c r="AD6065" s="22"/>
      <c r="AE6065" s="22"/>
      <c r="AF6065" s="22"/>
      <c r="AG6065" s="22"/>
      <c r="AH6065" s="20"/>
      <c r="AI6065" s="22"/>
      <c r="AJ6065" s="22"/>
      <c r="AK6065" s="22"/>
      <c r="AM6065" s="22"/>
      <c r="AN6065" s="22"/>
      <c r="AO6065" s="22"/>
    </row>
    <row r="6066" spans="2:41" x14ac:dyDescent="0.15">
      <c r="B6066" s="20"/>
      <c r="C6066" s="20"/>
      <c r="D6066" s="20"/>
      <c r="E6066" s="20"/>
      <c r="F6066" s="20"/>
      <c r="G6066" s="20"/>
      <c r="H6066" s="20"/>
      <c r="I6066" s="20"/>
      <c r="J6066" s="20"/>
      <c r="K6066" s="20"/>
      <c r="L6066" s="20"/>
      <c r="M6066" s="20"/>
      <c r="N6066" s="20"/>
      <c r="O6066" s="21"/>
      <c r="P6066" s="21"/>
      <c r="Q6066" s="28"/>
      <c r="R6066" s="28"/>
      <c r="S6066" s="21"/>
      <c r="T6066" s="20"/>
      <c r="U6066" s="21"/>
      <c r="W6066" s="46"/>
      <c r="AA6066" s="22"/>
      <c r="AB6066" s="22"/>
      <c r="AC6066" s="22"/>
      <c r="AD6066" s="22"/>
      <c r="AE6066" s="22"/>
      <c r="AF6066" s="22"/>
      <c r="AG6066" s="22"/>
      <c r="AH6066" s="20"/>
      <c r="AI6066" s="22"/>
      <c r="AJ6066" s="22"/>
      <c r="AK6066" s="22"/>
      <c r="AM6066" s="22"/>
      <c r="AN6066" s="22"/>
      <c r="AO6066" s="22"/>
    </row>
    <row r="6067" spans="2:41" x14ac:dyDescent="0.15">
      <c r="B6067" s="20"/>
      <c r="C6067" s="20"/>
      <c r="D6067" s="20"/>
      <c r="E6067" s="20"/>
      <c r="F6067" s="20"/>
      <c r="G6067" s="20"/>
      <c r="H6067" s="20"/>
      <c r="I6067" s="20"/>
      <c r="J6067" s="20"/>
      <c r="K6067" s="20"/>
      <c r="L6067" s="20"/>
      <c r="M6067" s="20"/>
      <c r="N6067" s="20"/>
      <c r="O6067" s="21"/>
      <c r="P6067" s="21"/>
      <c r="Q6067" s="28"/>
      <c r="R6067" s="28"/>
      <c r="S6067" s="21"/>
      <c r="T6067" s="20"/>
      <c r="U6067" s="21"/>
      <c r="W6067" s="46"/>
      <c r="AA6067" s="22"/>
      <c r="AB6067" s="22"/>
      <c r="AC6067" s="22"/>
      <c r="AD6067" s="22"/>
      <c r="AE6067" s="22"/>
      <c r="AF6067" s="22"/>
      <c r="AG6067" s="22"/>
      <c r="AH6067" s="20"/>
      <c r="AI6067" s="22"/>
      <c r="AJ6067" s="22"/>
      <c r="AK6067" s="22"/>
      <c r="AM6067" s="22"/>
      <c r="AN6067" s="22"/>
      <c r="AO6067" s="22"/>
    </row>
    <row r="6068" spans="2:41" x14ac:dyDescent="0.15">
      <c r="B6068" s="20"/>
      <c r="C6068" s="20"/>
      <c r="D6068" s="20"/>
      <c r="E6068" s="20"/>
      <c r="F6068" s="20"/>
      <c r="G6068" s="20"/>
      <c r="H6068" s="20"/>
      <c r="I6068" s="20"/>
      <c r="J6068" s="20"/>
      <c r="K6068" s="20"/>
      <c r="L6068" s="20"/>
      <c r="M6068" s="20"/>
      <c r="N6068" s="20"/>
      <c r="O6068" s="21"/>
      <c r="P6068" s="21"/>
      <c r="Q6068" s="28"/>
      <c r="R6068" s="28"/>
      <c r="S6068" s="21"/>
      <c r="T6068" s="20"/>
      <c r="U6068" s="21"/>
      <c r="W6068" s="46"/>
      <c r="AA6068" s="22"/>
      <c r="AB6068" s="22"/>
      <c r="AC6068" s="22"/>
      <c r="AD6068" s="22"/>
      <c r="AE6068" s="22"/>
      <c r="AF6068" s="22"/>
      <c r="AG6068" s="22"/>
      <c r="AH6068" s="20"/>
      <c r="AI6068" s="22"/>
      <c r="AJ6068" s="22"/>
      <c r="AK6068" s="22"/>
      <c r="AM6068" s="22"/>
      <c r="AN6068" s="22"/>
      <c r="AO6068" s="22"/>
    </row>
    <row r="6069" spans="2:41" x14ac:dyDescent="0.15">
      <c r="B6069" s="20"/>
      <c r="C6069" s="20"/>
      <c r="D6069" s="20"/>
      <c r="E6069" s="20"/>
      <c r="F6069" s="20"/>
      <c r="G6069" s="20"/>
      <c r="H6069" s="20"/>
      <c r="I6069" s="20"/>
      <c r="J6069" s="20"/>
      <c r="K6069" s="20"/>
      <c r="L6069" s="20"/>
      <c r="M6069" s="20"/>
      <c r="N6069" s="20"/>
      <c r="O6069" s="21"/>
      <c r="P6069" s="21"/>
      <c r="Q6069" s="28"/>
      <c r="R6069" s="28"/>
      <c r="S6069" s="21"/>
      <c r="T6069" s="20"/>
      <c r="U6069" s="21"/>
      <c r="W6069" s="46"/>
      <c r="AA6069" s="22"/>
      <c r="AB6069" s="22"/>
      <c r="AC6069" s="22"/>
      <c r="AD6069" s="22"/>
      <c r="AE6069" s="22"/>
      <c r="AF6069" s="22"/>
      <c r="AG6069" s="22"/>
      <c r="AH6069" s="20"/>
      <c r="AI6069" s="22"/>
      <c r="AJ6069" s="22"/>
      <c r="AK6069" s="22"/>
      <c r="AM6069" s="22"/>
      <c r="AN6069" s="22"/>
      <c r="AO6069" s="22"/>
    </row>
    <row r="6070" spans="2:41" x14ac:dyDescent="0.15">
      <c r="B6070" s="20"/>
      <c r="C6070" s="20"/>
      <c r="D6070" s="20"/>
      <c r="E6070" s="20"/>
      <c r="F6070" s="20"/>
      <c r="G6070" s="20"/>
      <c r="H6070" s="20"/>
      <c r="I6070" s="20"/>
      <c r="J6070" s="20"/>
      <c r="K6070" s="20"/>
      <c r="L6070" s="20"/>
      <c r="M6070" s="20"/>
      <c r="N6070" s="20"/>
      <c r="O6070" s="21"/>
      <c r="P6070" s="21"/>
      <c r="Q6070" s="28"/>
      <c r="R6070" s="28"/>
      <c r="S6070" s="21"/>
      <c r="T6070" s="20"/>
      <c r="U6070" s="21"/>
      <c r="W6070" s="46"/>
      <c r="AA6070" s="22"/>
      <c r="AB6070" s="22"/>
      <c r="AC6070" s="22"/>
      <c r="AD6070" s="22"/>
      <c r="AE6070" s="22"/>
      <c r="AF6070" s="22"/>
      <c r="AG6070" s="22"/>
      <c r="AH6070" s="20"/>
      <c r="AI6070" s="22"/>
      <c r="AJ6070" s="22"/>
      <c r="AK6070" s="22"/>
      <c r="AM6070" s="22"/>
      <c r="AN6070" s="22"/>
      <c r="AO6070" s="22"/>
    </row>
    <row r="6071" spans="2:41" x14ac:dyDescent="0.15">
      <c r="B6071" s="20"/>
      <c r="C6071" s="20"/>
      <c r="D6071" s="20"/>
      <c r="E6071" s="20"/>
      <c r="F6071" s="20"/>
      <c r="G6071" s="20"/>
      <c r="H6071" s="20"/>
      <c r="I6071" s="20"/>
      <c r="J6071" s="20"/>
      <c r="K6071" s="20"/>
      <c r="L6071" s="20"/>
      <c r="M6071" s="20"/>
      <c r="N6071" s="20"/>
      <c r="O6071" s="21"/>
      <c r="P6071" s="21"/>
      <c r="Q6071" s="28"/>
      <c r="R6071" s="28"/>
      <c r="S6071" s="21"/>
      <c r="T6071" s="20"/>
      <c r="U6071" s="21"/>
      <c r="W6071" s="46"/>
      <c r="AA6071" s="22"/>
      <c r="AB6071" s="22"/>
      <c r="AC6071" s="22"/>
      <c r="AD6071" s="22"/>
      <c r="AE6071" s="22"/>
      <c r="AF6071" s="22"/>
      <c r="AG6071" s="22"/>
      <c r="AH6071" s="20"/>
      <c r="AI6071" s="22"/>
      <c r="AJ6071" s="22"/>
      <c r="AK6071" s="22"/>
      <c r="AM6071" s="22"/>
      <c r="AN6071" s="22"/>
      <c r="AO6071" s="22"/>
    </row>
    <row r="6072" spans="2:41" x14ac:dyDescent="0.15">
      <c r="B6072" s="20"/>
      <c r="C6072" s="20"/>
      <c r="D6072" s="20"/>
      <c r="E6072" s="20"/>
      <c r="F6072" s="20"/>
      <c r="G6072" s="20"/>
      <c r="H6072" s="20"/>
      <c r="I6072" s="20"/>
      <c r="J6072" s="20"/>
      <c r="K6072" s="20"/>
      <c r="L6072" s="20"/>
      <c r="M6072" s="20"/>
      <c r="N6072" s="20"/>
      <c r="O6072" s="21"/>
      <c r="P6072" s="21"/>
      <c r="Q6072" s="28"/>
      <c r="R6072" s="28"/>
      <c r="S6072" s="21"/>
      <c r="T6072" s="20"/>
      <c r="U6072" s="21"/>
      <c r="W6072" s="46"/>
      <c r="AA6072" s="22"/>
      <c r="AB6072" s="22"/>
      <c r="AC6072" s="22"/>
      <c r="AD6072" s="22"/>
      <c r="AE6072" s="22"/>
      <c r="AF6072" s="22"/>
      <c r="AG6072" s="22"/>
      <c r="AH6072" s="20"/>
      <c r="AI6072" s="22"/>
      <c r="AJ6072" s="22"/>
      <c r="AK6072" s="22"/>
      <c r="AM6072" s="22"/>
      <c r="AN6072" s="22"/>
      <c r="AO6072" s="22"/>
    </row>
    <row r="6073" spans="2:41" x14ac:dyDescent="0.15">
      <c r="B6073" s="20"/>
      <c r="C6073" s="20"/>
      <c r="D6073" s="20"/>
      <c r="E6073" s="20"/>
      <c r="F6073" s="20"/>
      <c r="G6073" s="20"/>
      <c r="H6073" s="20"/>
      <c r="I6073" s="20"/>
      <c r="J6073" s="20"/>
      <c r="K6073" s="20"/>
      <c r="L6073" s="20"/>
      <c r="M6073" s="20"/>
      <c r="N6073" s="20"/>
      <c r="O6073" s="21"/>
      <c r="P6073" s="21"/>
      <c r="Q6073" s="28"/>
      <c r="R6073" s="28"/>
      <c r="S6073" s="21"/>
      <c r="T6073" s="20"/>
      <c r="U6073" s="21"/>
      <c r="W6073" s="46"/>
      <c r="AA6073" s="22"/>
      <c r="AB6073" s="22"/>
      <c r="AC6073" s="22"/>
      <c r="AD6073" s="22"/>
      <c r="AE6073" s="22"/>
      <c r="AF6073" s="22"/>
      <c r="AG6073" s="22"/>
      <c r="AH6073" s="20"/>
      <c r="AI6073" s="22"/>
      <c r="AJ6073" s="22"/>
      <c r="AK6073" s="22"/>
      <c r="AM6073" s="22"/>
      <c r="AN6073" s="22"/>
      <c r="AO6073" s="22"/>
    </row>
    <row r="6074" spans="2:41" x14ac:dyDescent="0.15">
      <c r="B6074" s="20"/>
      <c r="C6074" s="20"/>
      <c r="D6074" s="20"/>
      <c r="E6074" s="20"/>
      <c r="F6074" s="20"/>
      <c r="G6074" s="20"/>
      <c r="H6074" s="20"/>
      <c r="I6074" s="20"/>
      <c r="J6074" s="20"/>
      <c r="K6074" s="20"/>
      <c r="L6074" s="20"/>
      <c r="M6074" s="20"/>
      <c r="N6074" s="20"/>
      <c r="O6074" s="21"/>
      <c r="P6074" s="21"/>
      <c r="Q6074" s="28"/>
      <c r="R6074" s="28"/>
      <c r="S6074" s="21"/>
      <c r="T6074" s="20"/>
      <c r="U6074" s="21"/>
      <c r="W6074" s="46"/>
      <c r="AA6074" s="22"/>
      <c r="AB6074" s="22"/>
      <c r="AC6074" s="22"/>
      <c r="AD6074" s="22"/>
      <c r="AE6074" s="22"/>
      <c r="AF6074" s="22"/>
      <c r="AG6074" s="22"/>
      <c r="AH6074" s="20"/>
      <c r="AI6074" s="22"/>
      <c r="AJ6074" s="22"/>
      <c r="AK6074" s="22"/>
      <c r="AM6074" s="22"/>
      <c r="AN6074" s="22"/>
      <c r="AO6074" s="22"/>
    </row>
    <row r="6075" spans="2:41" x14ac:dyDescent="0.15">
      <c r="B6075" s="20"/>
      <c r="C6075" s="20"/>
      <c r="D6075" s="20"/>
      <c r="E6075" s="20"/>
      <c r="F6075" s="20"/>
      <c r="G6075" s="20"/>
      <c r="H6075" s="20"/>
      <c r="I6075" s="20"/>
      <c r="J6075" s="20"/>
      <c r="K6075" s="20"/>
      <c r="L6075" s="20"/>
      <c r="M6075" s="20"/>
      <c r="N6075" s="20"/>
      <c r="O6075" s="21"/>
      <c r="P6075" s="21"/>
      <c r="Q6075" s="28"/>
      <c r="R6075" s="28"/>
      <c r="S6075" s="21"/>
      <c r="T6075" s="20"/>
      <c r="U6075" s="21"/>
      <c r="W6075" s="46"/>
      <c r="AA6075" s="22"/>
      <c r="AB6075" s="22"/>
      <c r="AC6075" s="22"/>
      <c r="AD6075" s="22"/>
      <c r="AE6075" s="22"/>
      <c r="AF6075" s="22"/>
      <c r="AG6075" s="22"/>
      <c r="AH6075" s="20"/>
      <c r="AI6075" s="22"/>
      <c r="AJ6075" s="22"/>
      <c r="AK6075" s="22"/>
      <c r="AM6075" s="22"/>
      <c r="AN6075" s="22"/>
      <c r="AO6075" s="22"/>
    </row>
    <row r="6076" spans="2:41" x14ac:dyDescent="0.15">
      <c r="B6076" s="20"/>
      <c r="C6076" s="20"/>
      <c r="D6076" s="20"/>
      <c r="E6076" s="20"/>
      <c r="F6076" s="20"/>
      <c r="G6076" s="20"/>
      <c r="H6076" s="20"/>
      <c r="I6076" s="20"/>
      <c r="J6076" s="20"/>
      <c r="K6076" s="20"/>
      <c r="L6076" s="20"/>
      <c r="M6076" s="20"/>
      <c r="N6076" s="20"/>
      <c r="O6076" s="21"/>
      <c r="P6076" s="21"/>
      <c r="Q6076" s="28"/>
      <c r="R6076" s="28"/>
      <c r="S6076" s="21"/>
      <c r="T6076" s="20"/>
      <c r="U6076" s="21"/>
      <c r="W6076" s="46"/>
      <c r="AA6076" s="22"/>
      <c r="AB6076" s="22"/>
      <c r="AC6076" s="22"/>
      <c r="AD6076" s="22"/>
      <c r="AE6076" s="22"/>
      <c r="AF6076" s="22"/>
      <c r="AG6076" s="22"/>
      <c r="AH6076" s="20"/>
      <c r="AI6076" s="22"/>
      <c r="AJ6076" s="22"/>
      <c r="AK6076" s="22"/>
      <c r="AM6076" s="22"/>
      <c r="AN6076" s="22"/>
      <c r="AO6076" s="22"/>
    </row>
    <row r="6077" spans="2:41" x14ac:dyDescent="0.15">
      <c r="B6077" s="20"/>
      <c r="C6077" s="20"/>
      <c r="D6077" s="20"/>
      <c r="E6077" s="20"/>
      <c r="F6077" s="20"/>
      <c r="G6077" s="20"/>
      <c r="H6077" s="20"/>
      <c r="I6077" s="20"/>
      <c r="J6077" s="20"/>
      <c r="K6077" s="20"/>
      <c r="L6077" s="20"/>
      <c r="M6077" s="20"/>
      <c r="N6077" s="20"/>
      <c r="O6077" s="21"/>
      <c r="P6077" s="21"/>
      <c r="Q6077" s="28"/>
      <c r="R6077" s="28"/>
      <c r="S6077" s="21"/>
      <c r="T6077" s="20"/>
      <c r="U6077" s="21"/>
      <c r="W6077" s="46"/>
      <c r="AA6077" s="22"/>
      <c r="AB6077" s="22"/>
      <c r="AC6077" s="22"/>
      <c r="AD6077" s="22"/>
      <c r="AE6077" s="22"/>
      <c r="AF6077" s="22"/>
      <c r="AG6077" s="22"/>
      <c r="AH6077" s="20"/>
      <c r="AI6077" s="22"/>
      <c r="AJ6077" s="22"/>
      <c r="AK6077" s="22"/>
      <c r="AM6077" s="22"/>
      <c r="AN6077" s="22"/>
      <c r="AO6077" s="22"/>
    </row>
    <row r="6078" spans="2:41" x14ac:dyDescent="0.15">
      <c r="B6078" s="20"/>
      <c r="C6078" s="20"/>
      <c r="D6078" s="20"/>
      <c r="E6078" s="20"/>
      <c r="F6078" s="20"/>
      <c r="G6078" s="20"/>
      <c r="H6078" s="20"/>
      <c r="I6078" s="20"/>
      <c r="J6078" s="20"/>
      <c r="K6078" s="20"/>
      <c r="L6078" s="20"/>
      <c r="M6078" s="20"/>
      <c r="N6078" s="20"/>
      <c r="O6078" s="21"/>
      <c r="P6078" s="21"/>
      <c r="Q6078" s="28"/>
      <c r="R6078" s="28"/>
      <c r="S6078" s="21"/>
      <c r="T6078" s="20"/>
      <c r="U6078" s="21"/>
      <c r="W6078" s="46"/>
      <c r="AA6078" s="22"/>
      <c r="AB6078" s="22"/>
      <c r="AC6078" s="22"/>
      <c r="AD6078" s="22"/>
      <c r="AE6078" s="22"/>
      <c r="AF6078" s="22"/>
      <c r="AG6078" s="22"/>
      <c r="AH6078" s="20"/>
      <c r="AI6078" s="22"/>
      <c r="AJ6078" s="22"/>
      <c r="AK6078" s="22"/>
      <c r="AM6078" s="22"/>
      <c r="AN6078" s="22"/>
      <c r="AO6078" s="22"/>
    </row>
    <row r="6079" spans="2:41" x14ac:dyDescent="0.15">
      <c r="B6079" s="20"/>
      <c r="C6079" s="20"/>
      <c r="D6079" s="20"/>
      <c r="E6079" s="20"/>
      <c r="F6079" s="20"/>
      <c r="G6079" s="20"/>
      <c r="H6079" s="20"/>
      <c r="I6079" s="20"/>
      <c r="J6079" s="20"/>
      <c r="K6079" s="20"/>
      <c r="L6079" s="20"/>
      <c r="M6079" s="20"/>
      <c r="N6079" s="20"/>
      <c r="O6079" s="21"/>
      <c r="P6079" s="21"/>
      <c r="Q6079" s="28"/>
      <c r="R6079" s="28"/>
      <c r="S6079" s="21"/>
      <c r="T6079" s="20"/>
      <c r="U6079" s="21"/>
      <c r="W6079" s="46"/>
      <c r="AA6079" s="22"/>
      <c r="AB6079" s="22"/>
      <c r="AC6079" s="22"/>
      <c r="AD6079" s="22"/>
      <c r="AE6079" s="22"/>
      <c r="AF6079" s="22"/>
      <c r="AG6079" s="22"/>
      <c r="AH6079" s="20"/>
      <c r="AI6079" s="22"/>
      <c r="AJ6079" s="22"/>
      <c r="AK6079" s="22"/>
      <c r="AM6079" s="22"/>
      <c r="AN6079" s="22"/>
      <c r="AO6079" s="22"/>
    </row>
    <row r="6080" spans="2:41" x14ac:dyDescent="0.15">
      <c r="B6080" s="20"/>
      <c r="C6080" s="20"/>
      <c r="D6080" s="20"/>
      <c r="E6080" s="20"/>
      <c r="F6080" s="20"/>
      <c r="G6080" s="20"/>
      <c r="H6080" s="20"/>
      <c r="I6080" s="20"/>
      <c r="J6080" s="20"/>
      <c r="K6080" s="20"/>
      <c r="L6080" s="20"/>
      <c r="M6080" s="20"/>
      <c r="N6080" s="20"/>
      <c r="O6080" s="21"/>
      <c r="P6080" s="21"/>
      <c r="Q6080" s="28"/>
      <c r="R6080" s="28"/>
      <c r="S6080" s="21"/>
      <c r="T6080" s="20"/>
      <c r="U6080" s="21"/>
      <c r="W6080" s="46"/>
      <c r="AA6080" s="22"/>
      <c r="AB6080" s="22"/>
      <c r="AC6080" s="22"/>
      <c r="AD6080" s="22"/>
      <c r="AE6080" s="22"/>
      <c r="AF6080" s="22"/>
      <c r="AG6080" s="22"/>
      <c r="AH6080" s="20"/>
      <c r="AI6080" s="22"/>
      <c r="AJ6080" s="22"/>
      <c r="AK6080" s="22"/>
      <c r="AM6080" s="22"/>
      <c r="AN6080" s="22"/>
      <c r="AO6080" s="22"/>
    </row>
    <row r="6081" spans="2:41" x14ac:dyDescent="0.15">
      <c r="B6081" s="20"/>
      <c r="C6081" s="20"/>
      <c r="D6081" s="20"/>
      <c r="E6081" s="20"/>
      <c r="F6081" s="20"/>
      <c r="G6081" s="20"/>
      <c r="H6081" s="20"/>
      <c r="I6081" s="20"/>
      <c r="J6081" s="20"/>
      <c r="K6081" s="20"/>
      <c r="L6081" s="20"/>
      <c r="M6081" s="20"/>
      <c r="N6081" s="20"/>
      <c r="O6081" s="21"/>
      <c r="P6081" s="21"/>
      <c r="Q6081" s="28"/>
      <c r="R6081" s="28"/>
      <c r="S6081" s="21"/>
      <c r="T6081" s="20"/>
      <c r="U6081" s="21"/>
      <c r="W6081" s="46"/>
      <c r="AA6081" s="22"/>
      <c r="AB6081" s="22"/>
      <c r="AC6081" s="22"/>
      <c r="AD6081" s="22"/>
      <c r="AE6081" s="22"/>
      <c r="AF6081" s="22"/>
      <c r="AG6081" s="22"/>
      <c r="AH6081" s="20"/>
      <c r="AI6081" s="22"/>
      <c r="AJ6081" s="22"/>
      <c r="AK6081" s="22"/>
      <c r="AM6081" s="22"/>
      <c r="AN6081" s="22"/>
      <c r="AO6081" s="22"/>
    </row>
    <row r="6082" spans="2:41" x14ac:dyDescent="0.15">
      <c r="B6082" s="20"/>
      <c r="C6082" s="20"/>
      <c r="D6082" s="20"/>
      <c r="E6082" s="20"/>
      <c r="F6082" s="20"/>
      <c r="G6082" s="20"/>
      <c r="H6082" s="20"/>
      <c r="I6082" s="20"/>
      <c r="J6082" s="20"/>
      <c r="K6082" s="20"/>
      <c r="L6082" s="20"/>
      <c r="M6082" s="20"/>
      <c r="N6082" s="20"/>
      <c r="O6082" s="21"/>
      <c r="P6082" s="21"/>
      <c r="Q6082" s="28"/>
      <c r="R6082" s="28"/>
      <c r="S6082" s="21"/>
      <c r="T6082" s="20"/>
      <c r="U6082" s="21"/>
      <c r="W6082" s="46"/>
      <c r="AA6082" s="22"/>
      <c r="AB6082" s="22"/>
      <c r="AC6082" s="22"/>
      <c r="AD6082" s="22"/>
      <c r="AE6082" s="22"/>
      <c r="AF6082" s="22"/>
      <c r="AG6082" s="22"/>
      <c r="AH6082" s="20"/>
      <c r="AI6082" s="22"/>
      <c r="AJ6082" s="22"/>
      <c r="AK6082" s="22"/>
      <c r="AM6082" s="22"/>
      <c r="AN6082" s="22"/>
      <c r="AO6082" s="22"/>
    </row>
    <row r="6083" spans="2:41" x14ac:dyDescent="0.15">
      <c r="B6083" s="20"/>
      <c r="C6083" s="20"/>
      <c r="D6083" s="20"/>
      <c r="E6083" s="20"/>
      <c r="F6083" s="20"/>
      <c r="G6083" s="20"/>
      <c r="H6083" s="20"/>
      <c r="I6083" s="20"/>
      <c r="J6083" s="20"/>
      <c r="K6083" s="20"/>
      <c r="L6083" s="20"/>
      <c r="M6083" s="20"/>
      <c r="N6083" s="20"/>
      <c r="O6083" s="21"/>
      <c r="P6083" s="21"/>
      <c r="Q6083" s="28"/>
      <c r="R6083" s="28"/>
      <c r="S6083" s="21"/>
      <c r="T6083" s="20"/>
      <c r="U6083" s="21"/>
      <c r="W6083" s="46"/>
      <c r="AA6083" s="22"/>
      <c r="AB6083" s="22"/>
      <c r="AC6083" s="22"/>
      <c r="AD6083" s="22"/>
      <c r="AE6083" s="22"/>
      <c r="AF6083" s="22"/>
      <c r="AG6083" s="22"/>
      <c r="AH6083" s="20"/>
      <c r="AI6083" s="22"/>
      <c r="AJ6083" s="22"/>
      <c r="AK6083" s="22"/>
      <c r="AM6083" s="22"/>
      <c r="AN6083" s="22"/>
      <c r="AO6083" s="22"/>
    </row>
    <row r="6084" spans="2:41" x14ac:dyDescent="0.15">
      <c r="B6084" s="20"/>
      <c r="C6084" s="20"/>
      <c r="D6084" s="20"/>
      <c r="E6084" s="20"/>
      <c r="F6084" s="20"/>
      <c r="G6084" s="20"/>
      <c r="H6084" s="20"/>
      <c r="I6084" s="20"/>
      <c r="J6084" s="20"/>
      <c r="K6084" s="20"/>
      <c r="L6084" s="20"/>
      <c r="M6084" s="20"/>
      <c r="N6084" s="20"/>
      <c r="O6084" s="21"/>
      <c r="P6084" s="21"/>
      <c r="Q6084" s="28"/>
      <c r="R6084" s="28"/>
      <c r="S6084" s="21"/>
      <c r="T6084" s="20"/>
      <c r="U6084" s="21"/>
      <c r="W6084" s="46"/>
      <c r="AA6084" s="22"/>
      <c r="AB6084" s="22"/>
      <c r="AC6084" s="22"/>
      <c r="AD6084" s="22"/>
      <c r="AE6084" s="22"/>
      <c r="AF6084" s="22"/>
      <c r="AG6084" s="22"/>
      <c r="AH6084" s="20"/>
      <c r="AI6084" s="22"/>
      <c r="AJ6084" s="22"/>
      <c r="AK6084" s="22"/>
      <c r="AM6084" s="22"/>
      <c r="AN6084" s="22"/>
      <c r="AO6084" s="22"/>
    </row>
    <row r="6085" spans="2:41" x14ac:dyDescent="0.15">
      <c r="B6085" s="20"/>
      <c r="C6085" s="20"/>
      <c r="D6085" s="20"/>
      <c r="E6085" s="20"/>
      <c r="F6085" s="20"/>
      <c r="G6085" s="20"/>
      <c r="H6085" s="20"/>
      <c r="I6085" s="20"/>
      <c r="J6085" s="20"/>
      <c r="K6085" s="20"/>
      <c r="L6085" s="20"/>
      <c r="M6085" s="20"/>
      <c r="N6085" s="20"/>
      <c r="O6085" s="21"/>
      <c r="P6085" s="21"/>
      <c r="Q6085" s="28"/>
      <c r="R6085" s="28"/>
      <c r="S6085" s="21"/>
      <c r="T6085" s="20"/>
      <c r="U6085" s="21"/>
      <c r="W6085" s="46"/>
      <c r="AA6085" s="22"/>
      <c r="AB6085" s="22"/>
      <c r="AC6085" s="22"/>
      <c r="AD6085" s="22"/>
      <c r="AE6085" s="22"/>
      <c r="AF6085" s="22"/>
      <c r="AG6085" s="22"/>
      <c r="AH6085" s="20"/>
      <c r="AI6085" s="22"/>
      <c r="AJ6085" s="22"/>
      <c r="AK6085" s="22"/>
      <c r="AM6085" s="22"/>
      <c r="AN6085" s="22"/>
      <c r="AO6085" s="22"/>
    </row>
    <row r="6086" spans="2:41" x14ac:dyDescent="0.15">
      <c r="B6086" s="20"/>
      <c r="C6086" s="20"/>
      <c r="D6086" s="20"/>
      <c r="E6086" s="20"/>
      <c r="F6086" s="20"/>
      <c r="G6086" s="20"/>
      <c r="H6086" s="20"/>
      <c r="I6086" s="20"/>
      <c r="J6086" s="20"/>
      <c r="K6086" s="20"/>
      <c r="L6086" s="20"/>
      <c r="M6086" s="20"/>
      <c r="N6086" s="20"/>
      <c r="O6086" s="21"/>
      <c r="P6086" s="21"/>
      <c r="Q6086" s="28"/>
      <c r="R6086" s="28"/>
      <c r="S6086" s="21"/>
      <c r="T6086" s="20"/>
      <c r="U6086" s="21"/>
      <c r="W6086" s="46"/>
      <c r="AA6086" s="22"/>
      <c r="AB6086" s="22"/>
      <c r="AC6086" s="22"/>
      <c r="AD6086" s="22"/>
      <c r="AE6086" s="22"/>
      <c r="AF6086" s="22"/>
      <c r="AG6086" s="22"/>
      <c r="AH6086" s="20"/>
      <c r="AI6086" s="22"/>
      <c r="AJ6086" s="22"/>
      <c r="AK6086" s="22"/>
      <c r="AM6086" s="22"/>
      <c r="AN6086" s="22"/>
      <c r="AO6086" s="22"/>
    </row>
    <row r="6087" spans="2:41" x14ac:dyDescent="0.15">
      <c r="B6087" s="20"/>
      <c r="C6087" s="20"/>
      <c r="D6087" s="20"/>
      <c r="E6087" s="20"/>
      <c r="F6087" s="20"/>
      <c r="G6087" s="20"/>
      <c r="H6087" s="20"/>
      <c r="I6087" s="20"/>
      <c r="J6087" s="20"/>
      <c r="K6087" s="20"/>
      <c r="L6087" s="20"/>
      <c r="M6087" s="20"/>
      <c r="N6087" s="20"/>
      <c r="O6087" s="21"/>
      <c r="P6087" s="21"/>
      <c r="Q6087" s="28"/>
      <c r="R6087" s="28"/>
      <c r="S6087" s="21"/>
      <c r="T6087" s="20"/>
      <c r="U6087" s="21"/>
      <c r="W6087" s="46"/>
      <c r="AA6087" s="22"/>
      <c r="AB6087" s="22"/>
      <c r="AC6087" s="22"/>
      <c r="AD6087" s="22"/>
      <c r="AE6087" s="22"/>
      <c r="AF6087" s="22"/>
      <c r="AG6087" s="22"/>
      <c r="AH6087" s="20"/>
      <c r="AI6087" s="22"/>
      <c r="AJ6087" s="22"/>
      <c r="AK6087" s="22"/>
      <c r="AM6087" s="22"/>
      <c r="AN6087" s="22"/>
      <c r="AO6087" s="22"/>
    </row>
    <row r="6088" spans="2:41" x14ac:dyDescent="0.15">
      <c r="B6088" s="20"/>
      <c r="C6088" s="20"/>
      <c r="D6088" s="20"/>
      <c r="E6088" s="20"/>
      <c r="F6088" s="20"/>
      <c r="G6088" s="20"/>
      <c r="H6088" s="20"/>
      <c r="I6088" s="20"/>
      <c r="J6088" s="20"/>
      <c r="K6088" s="20"/>
      <c r="L6088" s="20"/>
      <c r="M6088" s="20"/>
      <c r="N6088" s="20"/>
      <c r="O6088" s="21"/>
      <c r="P6088" s="21"/>
      <c r="Q6088" s="28"/>
      <c r="R6088" s="28"/>
      <c r="S6088" s="21"/>
      <c r="T6088" s="20"/>
      <c r="U6088" s="21"/>
      <c r="W6088" s="46"/>
      <c r="AA6088" s="22"/>
      <c r="AB6088" s="22"/>
      <c r="AC6088" s="22"/>
      <c r="AD6088" s="22"/>
      <c r="AE6088" s="22"/>
      <c r="AF6088" s="22"/>
      <c r="AG6088" s="22"/>
      <c r="AH6088" s="20"/>
      <c r="AI6088" s="22"/>
      <c r="AJ6088" s="22"/>
      <c r="AK6088" s="22"/>
      <c r="AM6088" s="22"/>
      <c r="AN6088" s="22"/>
      <c r="AO6088" s="22"/>
    </row>
    <row r="6089" spans="2:41" x14ac:dyDescent="0.15">
      <c r="B6089" s="20"/>
      <c r="C6089" s="20"/>
      <c r="D6089" s="20"/>
      <c r="E6089" s="20"/>
      <c r="F6089" s="20"/>
      <c r="G6089" s="20"/>
      <c r="H6089" s="20"/>
      <c r="I6089" s="20"/>
      <c r="J6089" s="20"/>
      <c r="K6089" s="20"/>
      <c r="L6089" s="20"/>
      <c r="M6089" s="20"/>
      <c r="N6089" s="20"/>
      <c r="O6089" s="21"/>
      <c r="P6089" s="21"/>
      <c r="Q6089" s="28"/>
      <c r="R6089" s="28"/>
      <c r="S6089" s="21"/>
      <c r="T6089" s="20"/>
      <c r="U6089" s="21"/>
      <c r="W6089" s="46"/>
      <c r="AA6089" s="22"/>
      <c r="AB6089" s="22"/>
      <c r="AC6089" s="22"/>
      <c r="AD6089" s="22"/>
      <c r="AE6089" s="22"/>
      <c r="AF6089" s="22"/>
      <c r="AG6089" s="22"/>
      <c r="AH6089" s="20"/>
      <c r="AI6089" s="22"/>
      <c r="AJ6089" s="22"/>
      <c r="AK6089" s="22"/>
      <c r="AM6089" s="22"/>
      <c r="AN6089" s="22"/>
      <c r="AO6089" s="22"/>
    </row>
    <row r="6090" spans="2:41" x14ac:dyDescent="0.15">
      <c r="B6090" s="20"/>
      <c r="C6090" s="20"/>
      <c r="D6090" s="20"/>
      <c r="E6090" s="20"/>
      <c r="F6090" s="20"/>
      <c r="G6090" s="20"/>
      <c r="H6090" s="20"/>
      <c r="I6090" s="20"/>
      <c r="J6090" s="20"/>
      <c r="K6090" s="20"/>
      <c r="L6090" s="20"/>
      <c r="M6090" s="20"/>
      <c r="N6090" s="20"/>
      <c r="O6090" s="21"/>
      <c r="P6090" s="21"/>
      <c r="Q6090" s="28"/>
      <c r="R6090" s="28"/>
      <c r="S6090" s="21"/>
      <c r="T6090" s="20"/>
      <c r="U6090" s="21"/>
      <c r="W6090" s="46"/>
      <c r="AA6090" s="22"/>
      <c r="AB6090" s="22"/>
      <c r="AC6090" s="22"/>
      <c r="AD6090" s="22"/>
      <c r="AE6090" s="22"/>
      <c r="AF6090" s="22"/>
      <c r="AG6090" s="22"/>
      <c r="AH6090" s="20"/>
      <c r="AI6090" s="22"/>
      <c r="AJ6090" s="22"/>
      <c r="AK6090" s="22"/>
      <c r="AM6090" s="22"/>
      <c r="AN6090" s="22"/>
      <c r="AO6090" s="22"/>
    </row>
    <row r="6091" spans="2:41" x14ac:dyDescent="0.15">
      <c r="B6091" s="20"/>
      <c r="C6091" s="20"/>
      <c r="D6091" s="20"/>
      <c r="E6091" s="20"/>
      <c r="F6091" s="20"/>
      <c r="G6091" s="20"/>
      <c r="H6091" s="20"/>
      <c r="I6091" s="20"/>
      <c r="J6091" s="20"/>
      <c r="K6091" s="20"/>
      <c r="L6091" s="20"/>
      <c r="M6091" s="20"/>
      <c r="N6091" s="20"/>
      <c r="O6091" s="21"/>
      <c r="P6091" s="21"/>
      <c r="Q6091" s="28"/>
      <c r="R6091" s="28"/>
      <c r="S6091" s="21"/>
      <c r="T6091" s="20"/>
      <c r="U6091" s="21"/>
      <c r="W6091" s="46"/>
      <c r="AA6091" s="22"/>
      <c r="AB6091" s="22"/>
      <c r="AC6091" s="22"/>
      <c r="AD6091" s="22"/>
      <c r="AE6091" s="22"/>
      <c r="AF6091" s="22"/>
      <c r="AG6091" s="22"/>
      <c r="AH6091" s="20"/>
      <c r="AI6091" s="22"/>
      <c r="AJ6091" s="22"/>
      <c r="AK6091" s="22"/>
      <c r="AM6091" s="22"/>
      <c r="AN6091" s="22"/>
      <c r="AO6091" s="22"/>
    </row>
    <row r="6092" spans="2:41" x14ac:dyDescent="0.15">
      <c r="B6092" s="20"/>
      <c r="C6092" s="20"/>
      <c r="D6092" s="20"/>
      <c r="E6092" s="20"/>
      <c r="F6092" s="20"/>
      <c r="G6092" s="20"/>
      <c r="H6092" s="20"/>
      <c r="I6092" s="20"/>
      <c r="J6092" s="20"/>
      <c r="K6092" s="20"/>
      <c r="L6092" s="20"/>
      <c r="M6092" s="20"/>
      <c r="N6092" s="20"/>
      <c r="O6092" s="21"/>
      <c r="P6092" s="21"/>
      <c r="Q6092" s="28"/>
      <c r="R6092" s="28"/>
      <c r="S6092" s="21"/>
      <c r="T6092" s="20"/>
      <c r="U6092" s="21"/>
      <c r="W6092" s="46"/>
      <c r="AA6092" s="22"/>
      <c r="AB6092" s="22"/>
      <c r="AC6092" s="22"/>
      <c r="AD6092" s="22"/>
      <c r="AE6092" s="22"/>
      <c r="AF6092" s="22"/>
      <c r="AG6092" s="22"/>
      <c r="AH6092" s="20"/>
      <c r="AI6092" s="22"/>
      <c r="AJ6092" s="22"/>
      <c r="AK6092" s="22"/>
      <c r="AM6092" s="22"/>
      <c r="AN6092" s="22"/>
      <c r="AO6092" s="22"/>
    </row>
    <row r="6093" spans="2:41" x14ac:dyDescent="0.15">
      <c r="B6093" s="20"/>
      <c r="C6093" s="20"/>
      <c r="D6093" s="20"/>
      <c r="E6093" s="20"/>
      <c r="F6093" s="20"/>
      <c r="G6093" s="20"/>
      <c r="H6093" s="20"/>
      <c r="I6093" s="20"/>
      <c r="J6093" s="20"/>
      <c r="K6093" s="20"/>
      <c r="L6093" s="20"/>
      <c r="M6093" s="20"/>
      <c r="N6093" s="20"/>
      <c r="O6093" s="21"/>
      <c r="P6093" s="21"/>
      <c r="Q6093" s="28"/>
      <c r="R6093" s="28"/>
      <c r="S6093" s="21"/>
      <c r="T6093" s="20"/>
      <c r="U6093" s="21"/>
      <c r="W6093" s="46"/>
      <c r="AA6093" s="22"/>
      <c r="AB6093" s="22"/>
      <c r="AC6093" s="22"/>
      <c r="AD6093" s="22"/>
      <c r="AE6093" s="22"/>
      <c r="AF6093" s="22"/>
      <c r="AG6093" s="22"/>
      <c r="AH6093" s="20"/>
      <c r="AI6093" s="22"/>
      <c r="AJ6093" s="22"/>
      <c r="AK6093" s="22"/>
      <c r="AM6093" s="22"/>
      <c r="AN6093" s="22"/>
      <c r="AO6093" s="22"/>
    </row>
    <row r="6094" spans="2:41" x14ac:dyDescent="0.15">
      <c r="B6094" s="20"/>
      <c r="C6094" s="20"/>
      <c r="D6094" s="20"/>
      <c r="E6094" s="20"/>
      <c r="F6094" s="20"/>
      <c r="G6094" s="20"/>
      <c r="H6094" s="20"/>
      <c r="I6094" s="20"/>
      <c r="J6094" s="20"/>
      <c r="K6094" s="20"/>
      <c r="L6094" s="20"/>
      <c r="M6094" s="20"/>
      <c r="N6094" s="20"/>
      <c r="O6094" s="21"/>
      <c r="P6094" s="21"/>
      <c r="Q6094" s="28"/>
      <c r="R6094" s="28"/>
      <c r="S6094" s="21"/>
      <c r="T6094" s="20"/>
      <c r="U6094" s="21"/>
      <c r="W6094" s="46"/>
      <c r="AA6094" s="22"/>
      <c r="AB6094" s="22"/>
      <c r="AC6094" s="22"/>
      <c r="AD6094" s="22"/>
      <c r="AE6094" s="22"/>
      <c r="AF6094" s="22"/>
      <c r="AG6094" s="22"/>
      <c r="AH6094" s="20"/>
      <c r="AI6094" s="22"/>
      <c r="AJ6094" s="22"/>
      <c r="AK6094" s="22"/>
      <c r="AM6094" s="22"/>
      <c r="AN6094" s="22"/>
      <c r="AO6094" s="22"/>
    </row>
    <row r="6095" spans="2:41" x14ac:dyDescent="0.15">
      <c r="B6095" s="20"/>
      <c r="C6095" s="20"/>
      <c r="D6095" s="20"/>
      <c r="E6095" s="20"/>
      <c r="F6095" s="20"/>
      <c r="G6095" s="20"/>
      <c r="H6095" s="20"/>
      <c r="I6095" s="20"/>
      <c r="J6095" s="20"/>
      <c r="K6095" s="20"/>
      <c r="L6095" s="20"/>
      <c r="M6095" s="20"/>
      <c r="N6095" s="20"/>
      <c r="O6095" s="21"/>
      <c r="P6095" s="21"/>
      <c r="Q6095" s="28"/>
      <c r="R6095" s="28"/>
      <c r="S6095" s="21"/>
      <c r="T6095" s="20"/>
      <c r="U6095" s="21"/>
      <c r="W6095" s="46"/>
      <c r="AA6095" s="22"/>
      <c r="AB6095" s="22"/>
      <c r="AC6095" s="22"/>
      <c r="AD6095" s="22"/>
      <c r="AE6095" s="22"/>
      <c r="AF6095" s="22"/>
      <c r="AG6095" s="22"/>
      <c r="AH6095" s="20"/>
      <c r="AI6095" s="22"/>
      <c r="AJ6095" s="22"/>
      <c r="AK6095" s="22"/>
      <c r="AM6095" s="22"/>
      <c r="AN6095" s="22"/>
      <c r="AO6095" s="22"/>
    </row>
    <row r="6096" spans="2:41" x14ac:dyDescent="0.15">
      <c r="B6096" s="20"/>
      <c r="C6096" s="20"/>
      <c r="D6096" s="20"/>
      <c r="E6096" s="20"/>
      <c r="F6096" s="20"/>
      <c r="G6096" s="20"/>
      <c r="H6096" s="20"/>
      <c r="I6096" s="20"/>
      <c r="J6096" s="20"/>
      <c r="K6096" s="20"/>
      <c r="L6096" s="20"/>
      <c r="M6096" s="20"/>
      <c r="N6096" s="20"/>
      <c r="O6096" s="21"/>
      <c r="P6096" s="21"/>
      <c r="Q6096" s="28"/>
      <c r="R6096" s="28"/>
      <c r="S6096" s="21"/>
      <c r="T6096" s="20"/>
      <c r="U6096" s="21"/>
      <c r="W6096" s="46"/>
      <c r="AA6096" s="22"/>
      <c r="AB6096" s="22"/>
      <c r="AC6096" s="22"/>
      <c r="AD6096" s="22"/>
      <c r="AE6096" s="22"/>
      <c r="AF6096" s="22"/>
      <c r="AG6096" s="22"/>
      <c r="AH6096" s="20"/>
      <c r="AI6096" s="22"/>
      <c r="AJ6096" s="22"/>
      <c r="AK6096" s="22"/>
      <c r="AM6096" s="22"/>
      <c r="AN6096" s="22"/>
      <c r="AO6096" s="22"/>
    </row>
    <row r="6097" spans="2:41" x14ac:dyDescent="0.15">
      <c r="B6097" s="20"/>
      <c r="C6097" s="20"/>
      <c r="D6097" s="20"/>
      <c r="E6097" s="20"/>
      <c r="F6097" s="20"/>
      <c r="G6097" s="20"/>
      <c r="H6097" s="20"/>
      <c r="I6097" s="20"/>
      <c r="J6097" s="20"/>
      <c r="K6097" s="20"/>
      <c r="L6097" s="20"/>
      <c r="M6097" s="20"/>
      <c r="N6097" s="20"/>
      <c r="O6097" s="21"/>
      <c r="P6097" s="21"/>
      <c r="Q6097" s="28"/>
      <c r="R6097" s="28"/>
      <c r="S6097" s="21"/>
      <c r="T6097" s="20"/>
      <c r="U6097" s="21"/>
      <c r="W6097" s="46"/>
      <c r="AA6097" s="22"/>
      <c r="AB6097" s="22"/>
      <c r="AC6097" s="22"/>
      <c r="AD6097" s="22"/>
      <c r="AE6097" s="22"/>
      <c r="AF6097" s="22"/>
      <c r="AG6097" s="22"/>
      <c r="AH6097" s="20"/>
      <c r="AI6097" s="22"/>
      <c r="AJ6097" s="22"/>
      <c r="AK6097" s="22"/>
      <c r="AM6097" s="22"/>
      <c r="AN6097" s="22"/>
      <c r="AO6097" s="22"/>
    </row>
    <row r="6098" spans="2:41" x14ac:dyDescent="0.15">
      <c r="B6098" s="20"/>
      <c r="C6098" s="20"/>
      <c r="D6098" s="20"/>
      <c r="E6098" s="20"/>
      <c r="F6098" s="20"/>
      <c r="G6098" s="20"/>
      <c r="H6098" s="20"/>
      <c r="I6098" s="20"/>
      <c r="J6098" s="20"/>
      <c r="K6098" s="20"/>
      <c r="L6098" s="20"/>
      <c r="M6098" s="20"/>
      <c r="N6098" s="20"/>
      <c r="O6098" s="21"/>
      <c r="P6098" s="21"/>
      <c r="Q6098" s="28"/>
      <c r="R6098" s="28"/>
      <c r="S6098" s="21"/>
      <c r="T6098" s="20"/>
      <c r="U6098" s="21"/>
      <c r="W6098" s="46"/>
      <c r="AA6098" s="22"/>
      <c r="AB6098" s="22"/>
      <c r="AC6098" s="22"/>
      <c r="AD6098" s="22"/>
      <c r="AE6098" s="22"/>
      <c r="AF6098" s="22"/>
      <c r="AG6098" s="22"/>
      <c r="AH6098" s="20"/>
      <c r="AI6098" s="22"/>
      <c r="AJ6098" s="22"/>
      <c r="AK6098" s="22"/>
      <c r="AM6098" s="22"/>
      <c r="AN6098" s="22"/>
      <c r="AO6098" s="22"/>
    </row>
    <row r="6099" spans="2:41" x14ac:dyDescent="0.15">
      <c r="B6099" s="20"/>
      <c r="C6099" s="20"/>
      <c r="D6099" s="20"/>
      <c r="E6099" s="20"/>
      <c r="F6099" s="20"/>
      <c r="G6099" s="20"/>
      <c r="H6099" s="20"/>
      <c r="I6099" s="20"/>
      <c r="J6099" s="20"/>
      <c r="K6099" s="20"/>
      <c r="L6099" s="20"/>
      <c r="M6099" s="20"/>
      <c r="N6099" s="20"/>
      <c r="O6099" s="21"/>
      <c r="P6099" s="21"/>
      <c r="Q6099" s="28"/>
      <c r="R6099" s="28"/>
      <c r="S6099" s="21"/>
      <c r="T6099" s="20"/>
      <c r="U6099" s="21"/>
      <c r="W6099" s="46"/>
      <c r="AA6099" s="22"/>
      <c r="AB6099" s="22"/>
      <c r="AC6099" s="22"/>
      <c r="AD6099" s="22"/>
      <c r="AE6099" s="22"/>
      <c r="AF6099" s="22"/>
      <c r="AG6099" s="22"/>
      <c r="AH6099" s="20"/>
      <c r="AI6099" s="22"/>
      <c r="AJ6099" s="22"/>
      <c r="AK6099" s="22"/>
      <c r="AM6099" s="22"/>
      <c r="AN6099" s="22"/>
      <c r="AO6099" s="22"/>
    </row>
    <row r="6100" spans="2:41" x14ac:dyDescent="0.15">
      <c r="B6100" s="20"/>
      <c r="C6100" s="20"/>
      <c r="D6100" s="20"/>
      <c r="E6100" s="20"/>
      <c r="F6100" s="20"/>
      <c r="G6100" s="20"/>
      <c r="H6100" s="20"/>
      <c r="I6100" s="20"/>
      <c r="J6100" s="20"/>
      <c r="K6100" s="20"/>
      <c r="L6100" s="20"/>
      <c r="M6100" s="20"/>
      <c r="N6100" s="20"/>
      <c r="O6100" s="21"/>
      <c r="P6100" s="21"/>
      <c r="Q6100" s="28"/>
      <c r="R6100" s="28"/>
      <c r="S6100" s="21"/>
      <c r="T6100" s="20"/>
      <c r="U6100" s="21"/>
      <c r="W6100" s="46"/>
      <c r="AA6100" s="22"/>
      <c r="AB6100" s="22"/>
      <c r="AC6100" s="22"/>
      <c r="AD6100" s="22"/>
      <c r="AE6100" s="22"/>
      <c r="AF6100" s="22"/>
      <c r="AG6100" s="22"/>
      <c r="AH6100" s="20"/>
      <c r="AI6100" s="22"/>
      <c r="AJ6100" s="22"/>
      <c r="AK6100" s="22"/>
      <c r="AM6100" s="22"/>
      <c r="AN6100" s="22"/>
      <c r="AO6100" s="22"/>
    </row>
    <row r="6101" spans="2:41" x14ac:dyDescent="0.15">
      <c r="B6101" s="20"/>
      <c r="C6101" s="20"/>
      <c r="D6101" s="20"/>
      <c r="E6101" s="20"/>
      <c r="F6101" s="20"/>
      <c r="G6101" s="20"/>
      <c r="H6101" s="20"/>
      <c r="I6101" s="20"/>
      <c r="J6101" s="20"/>
      <c r="K6101" s="20"/>
      <c r="L6101" s="20"/>
      <c r="M6101" s="20"/>
      <c r="N6101" s="20"/>
      <c r="O6101" s="21"/>
      <c r="P6101" s="21"/>
      <c r="Q6101" s="28"/>
      <c r="R6101" s="28"/>
      <c r="S6101" s="21"/>
      <c r="T6101" s="20"/>
      <c r="U6101" s="21"/>
      <c r="W6101" s="46"/>
      <c r="AA6101" s="22"/>
      <c r="AB6101" s="22"/>
      <c r="AC6101" s="22"/>
      <c r="AD6101" s="22"/>
      <c r="AE6101" s="22"/>
      <c r="AF6101" s="22"/>
      <c r="AG6101" s="22"/>
      <c r="AH6101" s="20"/>
      <c r="AI6101" s="22"/>
      <c r="AJ6101" s="22"/>
      <c r="AK6101" s="22"/>
      <c r="AM6101" s="22"/>
      <c r="AN6101" s="22"/>
      <c r="AO6101" s="22"/>
    </row>
    <row r="6102" spans="2:41" x14ac:dyDescent="0.15">
      <c r="B6102" s="20"/>
      <c r="C6102" s="20"/>
      <c r="D6102" s="20"/>
      <c r="E6102" s="20"/>
      <c r="F6102" s="20"/>
      <c r="G6102" s="20"/>
      <c r="H6102" s="20"/>
      <c r="I6102" s="20"/>
      <c r="J6102" s="20"/>
      <c r="K6102" s="20"/>
      <c r="L6102" s="20"/>
      <c r="M6102" s="20"/>
      <c r="N6102" s="20"/>
      <c r="O6102" s="21"/>
      <c r="P6102" s="21"/>
      <c r="Q6102" s="28"/>
      <c r="R6102" s="28"/>
      <c r="S6102" s="21"/>
      <c r="T6102" s="20"/>
      <c r="U6102" s="21"/>
      <c r="W6102" s="46"/>
      <c r="AA6102" s="22"/>
      <c r="AB6102" s="22"/>
      <c r="AC6102" s="22"/>
      <c r="AD6102" s="22"/>
      <c r="AE6102" s="22"/>
      <c r="AF6102" s="22"/>
      <c r="AG6102" s="22"/>
      <c r="AH6102" s="20"/>
      <c r="AI6102" s="22"/>
      <c r="AJ6102" s="22"/>
      <c r="AK6102" s="22"/>
      <c r="AM6102" s="22"/>
      <c r="AN6102" s="22"/>
      <c r="AO6102" s="22"/>
    </row>
    <row r="6103" spans="2:41" x14ac:dyDescent="0.15">
      <c r="B6103" s="20"/>
      <c r="C6103" s="20"/>
      <c r="D6103" s="20"/>
      <c r="E6103" s="20"/>
      <c r="F6103" s="20"/>
      <c r="G6103" s="20"/>
      <c r="H6103" s="20"/>
      <c r="I6103" s="20"/>
      <c r="J6103" s="20"/>
      <c r="K6103" s="20"/>
      <c r="L6103" s="20"/>
      <c r="M6103" s="20"/>
      <c r="N6103" s="20"/>
      <c r="O6103" s="21"/>
      <c r="P6103" s="21"/>
      <c r="Q6103" s="28"/>
      <c r="R6103" s="28"/>
      <c r="S6103" s="21"/>
      <c r="T6103" s="20"/>
      <c r="U6103" s="21"/>
      <c r="W6103" s="46"/>
      <c r="AA6103" s="22"/>
      <c r="AB6103" s="22"/>
      <c r="AC6103" s="22"/>
      <c r="AD6103" s="22"/>
      <c r="AE6103" s="22"/>
      <c r="AF6103" s="22"/>
      <c r="AG6103" s="22"/>
      <c r="AH6103" s="20"/>
      <c r="AI6103" s="22"/>
      <c r="AJ6103" s="22"/>
      <c r="AK6103" s="22"/>
      <c r="AM6103" s="22"/>
      <c r="AN6103" s="22"/>
      <c r="AO6103" s="22"/>
    </row>
    <row r="6104" spans="2:41" x14ac:dyDescent="0.15">
      <c r="B6104" s="20"/>
      <c r="C6104" s="20"/>
      <c r="D6104" s="20"/>
      <c r="E6104" s="20"/>
      <c r="F6104" s="20"/>
      <c r="G6104" s="20"/>
      <c r="H6104" s="20"/>
      <c r="I6104" s="20"/>
      <c r="J6104" s="20"/>
      <c r="K6104" s="20"/>
      <c r="L6104" s="20"/>
      <c r="M6104" s="20"/>
      <c r="N6104" s="20"/>
      <c r="O6104" s="21"/>
      <c r="P6104" s="21"/>
      <c r="Q6104" s="28"/>
      <c r="R6104" s="28"/>
      <c r="S6104" s="21"/>
      <c r="T6104" s="20"/>
      <c r="U6104" s="21"/>
      <c r="W6104" s="46"/>
      <c r="AA6104" s="22"/>
      <c r="AB6104" s="22"/>
      <c r="AC6104" s="22"/>
      <c r="AD6104" s="22"/>
      <c r="AE6104" s="22"/>
      <c r="AF6104" s="22"/>
      <c r="AG6104" s="22"/>
      <c r="AH6104" s="20"/>
      <c r="AI6104" s="22"/>
      <c r="AJ6104" s="22"/>
      <c r="AK6104" s="22"/>
      <c r="AM6104" s="22"/>
      <c r="AN6104" s="22"/>
      <c r="AO6104" s="22"/>
    </row>
    <row r="6105" spans="2:41" x14ac:dyDescent="0.15">
      <c r="B6105" s="20"/>
      <c r="C6105" s="20"/>
      <c r="D6105" s="20"/>
      <c r="E6105" s="20"/>
      <c r="F6105" s="20"/>
      <c r="G6105" s="20"/>
      <c r="H6105" s="20"/>
      <c r="I6105" s="20"/>
      <c r="J6105" s="20"/>
      <c r="K6105" s="20"/>
      <c r="L6105" s="20"/>
      <c r="M6105" s="20"/>
      <c r="N6105" s="20"/>
      <c r="O6105" s="21"/>
      <c r="P6105" s="21"/>
      <c r="Q6105" s="28"/>
      <c r="R6105" s="28"/>
      <c r="S6105" s="21"/>
      <c r="T6105" s="20"/>
      <c r="U6105" s="21"/>
      <c r="W6105" s="46"/>
      <c r="AA6105" s="22"/>
      <c r="AB6105" s="22"/>
      <c r="AC6105" s="22"/>
      <c r="AD6105" s="22"/>
      <c r="AE6105" s="22"/>
      <c r="AF6105" s="22"/>
      <c r="AG6105" s="22"/>
      <c r="AH6105" s="20"/>
      <c r="AI6105" s="22"/>
      <c r="AJ6105" s="22"/>
      <c r="AK6105" s="22"/>
      <c r="AM6105" s="22"/>
      <c r="AN6105" s="22"/>
      <c r="AO6105" s="22"/>
    </row>
    <row r="6106" spans="2:41" x14ac:dyDescent="0.15">
      <c r="B6106" s="20"/>
      <c r="C6106" s="20"/>
      <c r="D6106" s="20"/>
      <c r="E6106" s="20"/>
      <c r="F6106" s="20"/>
      <c r="G6106" s="20"/>
      <c r="H6106" s="20"/>
      <c r="I6106" s="20"/>
      <c r="J6106" s="20"/>
      <c r="K6106" s="20"/>
      <c r="L6106" s="20"/>
      <c r="M6106" s="20"/>
      <c r="N6106" s="20"/>
      <c r="O6106" s="21"/>
      <c r="P6106" s="21"/>
      <c r="Q6106" s="28"/>
      <c r="R6106" s="28"/>
      <c r="S6106" s="21"/>
      <c r="T6106" s="20"/>
      <c r="U6106" s="21"/>
      <c r="W6106" s="46"/>
      <c r="AA6106" s="22"/>
      <c r="AB6106" s="22"/>
      <c r="AC6106" s="22"/>
      <c r="AD6106" s="22"/>
      <c r="AE6106" s="22"/>
      <c r="AF6106" s="22"/>
      <c r="AG6106" s="22"/>
      <c r="AH6106" s="20"/>
      <c r="AI6106" s="22"/>
      <c r="AJ6106" s="22"/>
      <c r="AK6106" s="22"/>
      <c r="AM6106" s="22"/>
      <c r="AN6106" s="22"/>
      <c r="AO6106" s="22"/>
    </row>
    <row r="6107" spans="2:41" x14ac:dyDescent="0.15">
      <c r="B6107" s="20"/>
      <c r="C6107" s="20"/>
      <c r="D6107" s="20"/>
      <c r="E6107" s="20"/>
      <c r="F6107" s="20"/>
      <c r="G6107" s="20"/>
      <c r="H6107" s="20"/>
      <c r="I6107" s="20"/>
      <c r="J6107" s="20"/>
      <c r="K6107" s="20"/>
      <c r="L6107" s="20"/>
      <c r="M6107" s="20"/>
      <c r="N6107" s="20"/>
      <c r="O6107" s="21"/>
      <c r="P6107" s="21"/>
      <c r="Q6107" s="28"/>
      <c r="R6107" s="28"/>
      <c r="S6107" s="21"/>
      <c r="T6107" s="20"/>
      <c r="U6107" s="21"/>
      <c r="W6107" s="46"/>
      <c r="AA6107" s="22"/>
      <c r="AB6107" s="22"/>
      <c r="AC6107" s="22"/>
      <c r="AD6107" s="22"/>
      <c r="AE6107" s="22"/>
      <c r="AF6107" s="22"/>
      <c r="AG6107" s="22"/>
      <c r="AH6107" s="20"/>
      <c r="AI6107" s="22"/>
      <c r="AJ6107" s="22"/>
      <c r="AK6107" s="22"/>
      <c r="AM6107" s="22"/>
      <c r="AN6107" s="22"/>
      <c r="AO6107" s="22"/>
    </row>
    <row r="6108" spans="2:41" x14ac:dyDescent="0.15">
      <c r="B6108" s="20"/>
      <c r="C6108" s="20"/>
      <c r="D6108" s="20"/>
      <c r="E6108" s="20"/>
      <c r="F6108" s="20"/>
      <c r="G6108" s="20"/>
      <c r="H6108" s="20"/>
      <c r="I6108" s="20"/>
      <c r="J6108" s="20"/>
      <c r="K6108" s="20"/>
      <c r="L6108" s="20"/>
      <c r="M6108" s="20"/>
      <c r="N6108" s="20"/>
      <c r="O6108" s="21"/>
      <c r="P6108" s="21"/>
      <c r="Q6108" s="28"/>
      <c r="R6108" s="28"/>
      <c r="S6108" s="21"/>
      <c r="T6108" s="20"/>
      <c r="U6108" s="21"/>
      <c r="W6108" s="46"/>
      <c r="AA6108" s="22"/>
      <c r="AB6108" s="22"/>
      <c r="AC6108" s="22"/>
      <c r="AD6108" s="22"/>
      <c r="AE6108" s="22"/>
      <c r="AF6108" s="22"/>
      <c r="AG6108" s="22"/>
      <c r="AH6108" s="20"/>
      <c r="AI6108" s="22"/>
      <c r="AJ6108" s="22"/>
      <c r="AK6108" s="22"/>
      <c r="AM6108" s="22"/>
      <c r="AN6108" s="22"/>
      <c r="AO6108" s="22"/>
    </row>
    <row r="6109" spans="2:41" x14ac:dyDescent="0.15">
      <c r="B6109" s="20"/>
      <c r="C6109" s="20"/>
      <c r="D6109" s="20"/>
      <c r="E6109" s="20"/>
      <c r="F6109" s="20"/>
      <c r="G6109" s="20"/>
      <c r="H6109" s="20"/>
      <c r="I6109" s="20"/>
      <c r="J6109" s="20"/>
      <c r="K6109" s="20"/>
      <c r="L6109" s="20"/>
      <c r="M6109" s="20"/>
      <c r="N6109" s="20"/>
      <c r="O6109" s="21"/>
      <c r="P6109" s="21"/>
      <c r="Q6109" s="28"/>
      <c r="R6109" s="28"/>
      <c r="S6109" s="21"/>
      <c r="T6109" s="20"/>
      <c r="U6109" s="21"/>
      <c r="W6109" s="46"/>
      <c r="AA6109" s="22"/>
      <c r="AB6109" s="22"/>
      <c r="AC6109" s="22"/>
      <c r="AD6109" s="22"/>
      <c r="AE6109" s="22"/>
      <c r="AF6109" s="22"/>
      <c r="AG6109" s="22"/>
      <c r="AH6109" s="20"/>
      <c r="AI6109" s="22"/>
      <c r="AJ6109" s="22"/>
      <c r="AK6109" s="22"/>
      <c r="AM6109" s="22"/>
      <c r="AN6109" s="22"/>
      <c r="AO6109" s="22"/>
    </row>
    <row r="6110" spans="2:41" x14ac:dyDescent="0.15">
      <c r="B6110" s="20"/>
      <c r="C6110" s="20"/>
      <c r="D6110" s="20"/>
      <c r="E6110" s="20"/>
      <c r="F6110" s="20"/>
      <c r="G6110" s="20"/>
      <c r="H6110" s="20"/>
      <c r="I6110" s="20"/>
      <c r="J6110" s="20"/>
      <c r="K6110" s="20"/>
      <c r="L6110" s="20"/>
      <c r="M6110" s="20"/>
      <c r="N6110" s="20"/>
      <c r="O6110" s="21"/>
      <c r="P6110" s="21"/>
      <c r="Q6110" s="28"/>
      <c r="R6110" s="28"/>
      <c r="S6110" s="21"/>
      <c r="T6110" s="20"/>
      <c r="U6110" s="21"/>
      <c r="W6110" s="46"/>
      <c r="AA6110" s="22"/>
      <c r="AB6110" s="22"/>
      <c r="AC6110" s="22"/>
      <c r="AD6110" s="22"/>
      <c r="AE6110" s="22"/>
      <c r="AF6110" s="22"/>
      <c r="AG6110" s="22"/>
      <c r="AH6110" s="20"/>
      <c r="AI6110" s="22"/>
      <c r="AJ6110" s="22"/>
      <c r="AK6110" s="22"/>
      <c r="AM6110" s="22"/>
      <c r="AN6110" s="22"/>
      <c r="AO6110" s="22"/>
    </row>
    <row r="6111" spans="2:41" x14ac:dyDescent="0.15">
      <c r="B6111" s="20"/>
      <c r="C6111" s="20"/>
      <c r="D6111" s="20"/>
      <c r="E6111" s="20"/>
      <c r="F6111" s="20"/>
      <c r="G6111" s="20"/>
      <c r="H6111" s="20"/>
      <c r="I6111" s="20"/>
      <c r="J6111" s="20"/>
      <c r="K6111" s="20"/>
      <c r="L6111" s="20"/>
      <c r="M6111" s="20"/>
      <c r="N6111" s="20"/>
      <c r="O6111" s="21"/>
      <c r="P6111" s="21"/>
      <c r="Q6111" s="28"/>
      <c r="R6111" s="28"/>
      <c r="S6111" s="21"/>
      <c r="T6111" s="20"/>
      <c r="U6111" s="21"/>
      <c r="W6111" s="46"/>
      <c r="AA6111" s="22"/>
      <c r="AB6111" s="22"/>
      <c r="AC6111" s="22"/>
      <c r="AD6111" s="22"/>
      <c r="AE6111" s="22"/>
      <c r="AF6111" s="22"/>
      <c r="AG6111" s="22"/>
      <c r="AH6111" s="20"/>
      <c r="AI6111" s="22"/>
      <c r="AJ6111" s="22"/>
      <c r="AK6111" s="22"/>
      <c r="AM6111" s="22"/>
      <c r="AN6111" s="22"/>
      <c r="AO6111" s="22"/>
    </row>
    <row r="6112" spans="2:41" x14ac:dyDescent="0.15">
      <c r="B6112" s="20"/>
      <c r="C6112" s="20"/>
      <c r="D6112" s="20"/>
      <c r="E6112" s="20"/>
      <c r="F6112" s="20"/>
      <c r="G6112" s="20"/>
      <c r="H6112" s="20"/>
      <c r="I6112" s="20"/>
      <c r="J6112" s="20"/>
      <c r="K6112" s="20"/>
      <c r="L6112" s="20"/>
      <c r="M6112" s="20"/>
      <c r="N6112" s="20"/>
      <c r="O6112" s="21"/>
      <c r="P6112" s="21"/>
      <c r="Q6112" s="28"/>
      <c r="R6112" s="28"/>
      <c r="S6112" s="21"/>
      <c r="T6112" s="20"/>
      <c r="U6112" s="21"/>
      <c r="W6112" s="46"/>
      <c r="AA6112" s="22"/>
      <c r="AB6112" s="22"/>
      <c r="AC6112" s="22"/>
      <c r="AD6112" s="22"/>
      <c r="AE6112" s="22"/>
      <c r="AF6112" s="22"/>
      <c r="AG6112" s="22"/>
      <c r="AH6112" s="20"/>
      <c r="AI6112" s="22"/>
      <c r="AJ6112" s="22"/>
      <c r="AK6112" s="22"/>
      <c r="AM6112" s="22"/>
      <c r="AN6112" s="22"/>
      <c r="AO6112" s="22"/>
    </row>
    <row r="6113" spans="2:41" x14ac:dyDescent="0.15">
      <c r="B6113" s="20"/>
      <c r="C6113" s="20"/>
      <c r="D6113" s="20"/>
      <c r="E6113" s="20"/>
      <c r="F6113" s="20"/>
      <c r="G6113" s="20"/>
      <c r="H6113" s="20"/>
      <c r="I6113" s="20"/>
      <c r="J6113" s="20"/>
      <c r="K6113" s="20"/>
      <c r="L6113" s="20"/>
      <c r="M6113" s="20"/>
      <c r="N6113" s="20"/>
      <c r="O6113" s="21"/>
      <c r="P6113" s="21"/>
      <c r="Q6113" s="28"/>
      <c r="R6113" s="28"/>
      <c r="S6113" s="21"/>
      <c r="T6113" s="20"/>
      <c r="U6113" s="21"/>
      <c r="W6113" s="46"/>
      <c r="AA6113" s="22"/>
      <c r="AB6113" s="22"/>
      <c r="AC6113" s="22"/>
      <c r="AD6113" s="22"/>
      <c r="AE6113" s="22"/>
      <c r="AF6113" s="22"/>
      <c r="AG6113" s="22"/>
      <c r="AH6113" s="20"/>
      <c r="AI6113" s="22"/>
      <c r="AJ6113" s="22"/>
      <c r="AK6113" s="22"/>
      <c r="AM6113" s="22"/>
      <c r="AN6113" s="22"/>
      <c r="AO6113" s="22"/>
    </row>
    <row r="6114" spans="2:41" x14ac:dyDescent="0.15">
      <c r="B6114" s="20"/>
      <c r="C6114" s="20"/>
      <c r="D6114" s="20"/>
      <c r="E6114" s="20"/>
      <c r="F6114" s="20"/>
      <c r="G6114" s="20"/>
      <c r="H6114" s="20"/>
      <c r="I6114" s="20"/>
      <c r="J6114" s="20"/>
      <c r="K6114" s="20"/>
      <c r="L6114" s="20"/>
      <c r="M6114" s="20"/>
      <c r="N6114" s="20"/>
      <c r="O6114" s="21"/>
      <c r="P6114" s="21"/>
      <c r="Q6114" s="28"/>
      <c r="R6114" s="28"/>
      <c r="S6114" s="21"/>
      <c r="T6114" s="20"/>
      <c r="U6114" s="21"/>
      <c r="W6114" s="46"/>
      <c r="AA6114" s="22"/>
      <c r="AB6114" s="22"/>
      <c r="AC6114" s="22"/>
      <c r="AD6114" s="22"/>
      <c r="AE6114" s="22"/>
      <c r="AF6114" s="22"/>
      <c r="AG6114" s="22"/>
      <c r="AH6114" s="20"/>
      <c r="AI6114" s="22"/>
      <c r="AJ6114" s="22"/>
      <c r="AK6114" s="22"/>
      <c r="AM6114" s="22"/>
      <c r="AN6114" s="22"/>
      <c r="AO6114" s="22"/>
    </row>
    <row r="6115" spans="2:41" x14ac:dyDescent="0.15">
      <c r="B6115" s="20"/>
      <c r="C6115" s="20"/>
      <c r="D6115" s="20"/>
      <c r="E6115" s="20"/>
      <c r="F6115" s="20"/>
      <c r="G6115" s="20"/>
      <c r="H6115" s="20"/>
      <c r="I6115" s="20"/>
      <c r="J6115" s="20"/>
      <c r="K6115" s="20"/>
      <c r="L6115" s="20"/>
      <c r="M6115" s="20"/>
      <c r="N6115" s="20"/>
      <c r="O6115" s="21"/>
      <c r="P6115" s="21"/>
      <c r="Q6115" s="28"/>
      <c r="R6115" s="28"/>
      <c r="S6115" s="21"/>
      <c r="T6115" s="20"/>
      <c r="U6115" s="21"/>
      <c r="W6115" s="46"/>
      <c r="AA6115" s="22"/>
      <c r="AB6115" s="22"/>
      <c r="AC6115" s="22"/>
      <c r="AD6115" s="22"/>
      <c r="AE6115" s="22"/>
      <c r="AF6115" s="22"/>
      <c r="AG6115" s="22"/>
      <c r="AH6115" s="20"/>
      <c r="AI6115" s="22"/>
      <c r="AJ6115" s="22"/>
      <c r="AK6115" s="22"/>
      <c r="AM6115" s="22"/>
      <c r="AN6115" s="22"/>
      <c r="AO6115" s="22"/>
    </row>
    <row r="6116" spans="2:41" x14ac:dyDescent="0.15">
      <c r="B6116" s="20"/>
      <c r="C6116" s="20"/>
      <c r="D6116" s="20"/>
      <c r="E6116" s="20"/>
      <c r="F6116" s="20"/>
      <c r="G6116" s="20"/>
      <c r="H6116" s="20"/>
      <c r="I6116" s="20"/>
      <c r="J6116" s="20"/>
      <c r="K6116" s="20"/>
      <c r="L6116" s="20"/>
      <c r="M6116" s="20"/>
      <c r="N6116" s="20"/>
      <c r="O6116" s="21"/>
      <c r="P6116" s="21"/>
      <c r="Q6116" s="28"/>
      <c r="R6116" s="28"/>
      <c r="S6116" s="21"/>
      <c r="T6116" s="20"/>
      <c r="U6116" s="21"/>
      <c r="W6116" s="46"/>
      <c r="AA6116" s="22"/>
      <c r="AB6116" s="22"/>
      <c r="AC6116" s="22"/>
      <c r="AD6116" s="22"/>
      <c r="AE6116" s="22"/>
      <c r="AF6116" s="22"/>
      <c r="AG6116" s="22"/>
      <c r="AH6116" s="20"/>
      <c r="AI6116" s="22"/>
      <c r="AJ6116" s="22"/>
      <c r="AK6116" s="22"/>
      <c r="AM6116" s="22"/>
      <c r="AN6116" s="22"/>
      <c r="AO6116" s="22"/>
    </row>
    <row r="6117" spans="2:41" x14ac:dyDescent="0.15">
      <c r="B6117" s="20"/>
      <c r="C6117" s="20"/>
      <c r="D6117" s="20"/>
      <c r="E6117" s="20"/>
      <c r="F6117" s="20"/>
      <c r="G6117" s="20"/>
      <c r="H6117" s="20"/>
      <c r="I6117" s="20"/>
      <c r="J6117" s="20"/>
      <c r="K6117" s="20"/>
      <c r="L6117" s="20"/>
      <c r="M6117" s="20"/>
      <c r="N6117" s="20"/>
      <c r="O6117" s="21"/>
      <c r="P6117" s="21"/>
      <c r="Q6117" s="28"/>
      <c r="R6117" s="28"/>
      <c r="S6117" s="21"/>
      <c r="T6117" s="20"/>
      <c r="U6117" s="21"/>
      <c r="W6117" s="46"/>
      <c r="AA6117" s="22"/>
      <c r="AB6117" s="22"/>
      <c r="AC6117" s="22"/>
      <c r="AD6117" s="22"/>
      <c r="AE6117" s="22"/>
      <c r="AF6117" s="22"/>
      <c r="AG6117" s="22"/>
      <c r="AH6117" s="20"/>
      <c r="AI6117" s="22"/>
      <c r="AJ6117" s="22"/>
      <c r="AK6117" s="22"/>
      <c r="AM6117" s="22"/>
      <c r="AN6117" s="22"/>
      <c r="AO6117" s="22"/>
    </row>
    <row r="6118" spans="2:41" x14ac:dyDescent="0.15">
      <c r="B6118" s="20"/>
      <c r="C6118" s="20"/>
      <c r="D6118" s="20"/>
      <c r="E6118" s="20"/>
      <c r="F6118" s="20"/>
      <c r="G6118" s="20"/>
      <c r="H6118" s="20"/>
      <c r="I6118" s="20"/>
      <c r="J6118" s="20"/>
      <c r="K6118" s="20"/>
      <c r="L6118" s="20"/>
      <c r="M6118" s="20"/>
      <c r="N6118" s="20"/>
      <c r="O6118" s="21"/>
      <c r="P6118" s="21"/>
      <c r="Q6118" s="28"/>
      <c r="R6118" s="28"/>
      <c r="S6118" s="21"/>
      <c r="T6118" s="20"/>
      <c r="U6118" s="21"/>
      <c r="W6118" s="46"/>
      <c r="AA6118" s="22"/>
      <c r="AB6118" s="22"/>
      <c r="AC6118" s="22"/>
      <c r="AD6118" s="22"/>
      <c r="AE6118" s="22"/>
      <c r="AF6118" s="22"/>
      <c r="AG6118" s="22"/>
      <c r="AH6118" s="20"/>
      <c r="AI6118" s="22"/>
      <c r="AJ6118" s="22"/>
      <c r="AK6118" s="22"/>
      <c r="AM6118" s="22"/>
      <c r="AN6118" s="22"/>
      <c r="AO6118" s="22"/>
    </row>
    <row r="6119" spans="2:41" x14ac:dyDescent="0.15">
      <c r="B6119" s="20"/>
      <c r="C6119" s="20"/>
      <c r="D6119" s="20"/>
      <c r="E6119" s="20"/>
      <c r="F6119" s="20"/>
      <c r="G6119" s="20"/>
      <c r="H6119" s="20"/>
      <c r="I6119" s="20"/>
      <c r="J6119" s="20"/>
      <c r="K6119" s="20"/>
      <c r="L6119" s="20"/>
      <c r="M6119" s="20"/>
      <c r="N6119" s="20"/>
      <c r="O6119" s="21"/>
      <c r="P6119" s="21"/>
      <c r="Q6119" s="28"/>
      <c r="R6119" s="28"/>
      <c r="S6119" s="21"/>
      <c r="T6119" s="20"/>
      <c r="U6119" s="21"/>
      <c r="W6119" s="46"/>
      <c r="AA6119" s="22"/>
      <c r="AB6119" s="22"/>
      <c r="AC6119" s="22"/>
      <c r="AD6119" s="22"/>
      <c r="AE6119" s="22"/>
      <c r="AF6119" s="22"/>
      <c r="AG6119" s="22"/>
      <c r="AH6119" s="20"/>
      <c r="AI6119" s="22"/>
      <c r="AJ6119" s="22"/>
      <c r="AK6119" s="22"/>
      <c r="AM6119" s="22"/>
      <c r="AN6119" s="22"/>
      <c r="AO6119" s="22"/>
    </row>
    <row r="6120" spans="2:41" x14ac:dyDescent="0.15">
      <c r="B6120" s="20"/>
      <c r="C6120" s="20"/>
      <c r="D6120" s="20"/>
      <c r="E6120" s="20"/>
      <c r="F6120" s="20"/>
      <c r="G6120" s="20"/>
      <c r="H6120" s="20"/>
      <c r="I6120" s="20"/>
      <c r="J6120" s="20"/>
      <c r="K6120" s="20"/>
      <c r="L6120" s="20"/>
      <c r="M6120" s="20"/>
      <c r="N6120" s="20"/>
      <c r="O6120" s="21"/>
      <c r="P6120" s="21"/>
      <c r="Q6120" s="28"/>
      <c r="R6120" s="28"/>
      <c r="S6120" s="21"/>
      <c r="T6120" s="20"/>
      <c r="U6120" s="21"/>
      <c r="W6120" s="46"/>
      <c r="AA6120" s="22"/>
      <c r="AB6120" s="22"/>
      <c r="AC6120" s="22"/>
      <c r="AD6120" s="22"/>
      <c r="AE6120" s="22"/>
      <c r="AF6120" s="22"/>
      <c r="AG6120" s="22"/>
      <c r="AH6120" s="20"/>
      <c r="AI6120" s="22"/>
      <c r="AJ6120" s="22"/>
      <c r="AK6120" s="22"/>
      <c r="AM6120" s="22"/>
      <c r="AN6120" s="22"/>
      <c r="AO6120" s="22"/>
    </row>
    <row r="6121" spans="2:41" x14ac:dyDescent="0.15">
      <c r="B6121" s="20"/>
      <c r="C6121" s="20"/>
      <c r="D6121" s="20"/>
      <c r="E6121" s="20"/>
      <c r="F6121" s="20"/>
      <c r="G6121" s="20"/>
      <c r="H6121" s="20"/>
      <c r="I6121" s="20"/>
      <c r="J6121" s="20"/>
      <c r="K6121" s="20"/>
      <c r="L6121" s="20"/>
      <c r="M6121" s="20"/>
      <c r="N6121" s="20"/>
      <c r="O6121" s="21"/>
      <c r="P6121" s="21"/>
      <c r="Q6121" s="28"/>
      <c r="R6121" s="28"/>
      <c r="S6121" s="21"/>
      <c r="T6121" s="20"/>
      <c r="U6121" s="21"/>
      <c r="W6121" s="46"/>
      <c r="AA6121" s="22"/>
      <c r="AB6121" s="22"/>
      <c r="AC6121" s="22"/>
      <c r="AD6121" s="22"/>
      <c r="AE6121" s="22"/>
      <c r="AF6121" s="22"/>
      <c r="AG6121" s="22"/>
      <c r="AH6121" s="20"/>
      <c r="AI6121" s="22"/>
      <c r="AJ6121" s="22"/>
      <c r="AK6121" s="22"/>
      <c r="AM6121" s="22"/>
      <c r="AN6121" s="22"/>
      <c r="AO6121" s="22"/>
    </row>
    <row r="6122" spans="2:41" x14ac:dyDescent="0.15">
      <c r="B6122" s="20"/>
      <c r="C6122" s="20"/>
      <c r="D6122" s="20"/>
      <c r="E6122" s="20"/>
      <c r="F6122" s="20"/>
      <c r="G6122" s="20"/>
      <c r="H6122" s="20"/>
      <c r="I6122" s="20"/>
      <c r="J6122" s="20"/>
      <c r="K6122" s="20"/>
      <c r="L6122" s="20"/>
      <c r="M6122" s="20"/>
      <c r="N6122" s="20"/>
      <c r="O6122" s="21"/>
      <c r="P6122" s="21"/>
      <c r="Q6122" s="28"/>
      <c r="R6122" s="28"/>
      <c r="S6122" s="21"/>
      <c r="T6122" s="20"/>
      <c r="U6122" s="21"/>
      <c r="W6122" s="46"/>
      <c r="AA6122" s="22"/>
      <c r="AB6122" s="22"/>
      <c r="AC6122" s="22"/>
      <c r="AD6122" s="22"/>
      <c r="AE6122" s="22"/>
      <c r="AF6122" s="22"/>
      <c r="AG6122" s="22"/>
      <c r="AH6122" s="20"/>
      <c r="AI6122" s="22"/>
      <c r="AJ6122" s="22"/>
      <c r="AK6122" s="22"/>
      <c r="AM6122" s="22"/>
      <c r="AN6122" s="22"/>
      <c r="AO6122" s="22"/>
    </row>
    <row r="6123" spans="2:41" x14ac:dyDescent="0.15">
      <c r="B6123" s="20"/>
      <c r="C6123" s="20"/>
      <c r="D6123" s="20"/>
      <c r="E6123" s="20"/>
      <c r="F6123" s="20"/>
      <c r="G6123" s="20"/>
      <c r="H6123" s="20"/>
      <c r="I6123" s="20"/>
      <c r="J6123" s="20"/>
      <c r="K6123" s="20"/>
      <c r="L6123" s="20"/>
      <c r="M6123" s="20"/>
      <c r="N6123" s="20"/>
      <c r="O6123" s="21"/>
      <c r="P6123" s="21"/>
      <c r="Q6123" s="28"/>
      <c r="R6123" s="28"/>
      <c r="S6123" s="21"/>
      <c r="T6123" s="20"/>
      <c r="U6123" s="21"/>
      <c r="W6123" s="46"/>
      <c r="AA6123" s="22"/>
      <c r="AB6123" s="22"/>
      <c r="AC6123" s="22"/>
      <c r="AD6123" s="22"/>
      <c r="AE6123" s="22"/>
      <c r="AF6123" s="22"/>
      <c r="AG6123" s="22"/>
      <c r="AH6123" s="20"/>
      <c r="AI6123" s="22"/>
      <c r="AJ6123" s="22"/>
      <c r="AK6123" s="22"/>
      <c r="AM6123" s="22"/>
      <c r="AN6123" s="22"/>
      <c r="AO6123" s="22"/>
    </row>
    <row r="6124" spans="2:41" x14ac:dyDescent="0.15">
      <c r="B6124" s="20"/>
      <c r="C6124" s="20"/>
      <c r="D6124" s="20"/>
      <c r="E6124" s="20"/>
      <c r="F6124" s="20"/>
      <c r="G6124" s="20"/>
      <c r="H6124" s="20"/>
      <c r="I6124" s="20"/>
      <c r="J6124" s="20"/>
      <c r="K6124" s="20"/>
      <c r="L6124" s="20"/>
      <c r="M6124" s="20"/>
      <c r="N6124" s="20"/>
      <c r="O6124" s="21"/>
      <c r="P6124" s="21"/>
      <c r="Q6124" s="28"/>
      <c r="R6124" s="28"/>
      <c r="S6124" s="21"/>
      <c r="T6124" s="20"/>
      <c r="U6124" s="21"/>
      <c r="W6124" s="46"/>
      <c r="AA6124" s="22"/>
      <c r="AB6124" s="22"/>
      <c r="AC6124" s="22"/>
      <c r="AD6124" s="22"/>
      <c r="AE6124" s="22"/>
      <c r="AF6124" s="22"/>
      <c r="AG6124" s="22"/>
      <c r="AH6124" s="20"/>
      <c r="AI6124" s="22"/>
      <c r="AJ6124" s="22"/>
      <c r="AK6124" s="22"/>
      <c r="AM6124" s="22"/>
      <c r="AN6124" s="22"/>
      <c r="AO6124" s="22"/>
    </row>
    <row r="6125" spans="2:41" x14ac:dyDescent="0.15">
      <c r="B6125" s="20"/>
      <c r="C6125" s="20"/>
      <c r="D6125" s="20"/>
      <c r="E6125" s="20"/>
      <c r="F6125" s="20"/>
      <c r="G6125" s="20"/>
      <c r="H6125" s="20"/>
      <c r="I6125" s="20"/>
      <c r="J6125" s="20"/>
      <c r="K6125" s="20"/>
      <c r="L6125" s="20"/>
      <c r="M6125" s="20"/>
      <c r="N6125" s="20"/>
      <c r="O6125" s="21"/>
      <c r="P6125" s="21"/>
      <c r="Q6125" s="28"/>
      <c r="R6125" s="28"/>
      <c r="S6125" s="21"/>
      <c r="T6125" s="20"/>
      <c r="U6125" s="21"/>
      <c r="W6125" s="46"/>
      <c r="AA6125" s="22"/>
      <c r="AB6125" s="22"/>
      <c r="AC6125" s="22"/>
      <c r="AD6125" s="22"/>
      <c r="AE6125" s="22"/>
      <c r="AF6125" s="22"/>
      <c r="AG6125" s="22"/>
      <c r="AH6125" s="20"/>
      <c r="AI6125" s="22"/>
      <c r="AJ6125" s="22"/>
      <c r="AK6125" s="22"/>
      <c r="AM6125" s="22"/>
      <c r="AN6125" s="22"/>
      <c r="AO6125" s="22"/>
    </row>
    <row r="6126" spans="2:41" x14ac:dyDescent="0.15">
      <c r="B6126" s="20"/>
      <c r="C6126" s="20"/>
      <c r="D6126" s="20"/>
      <c r="E6126" s="20"/>
      <c r="F6126" s="20"/>
      <c r="G6126" s="20"/>
      <c r="H6126" s="20"/>
      <c r="I6126" s="20"/>
      <c r="J6126" s="20"/>
      <c r="K6126" s="20"/>
      <c r="L6126" s="20"/>
      <c r="M6126" s="20"/>
      <c r="N6126" s="20"/>
      <c r="O6126" s="21"/>
      <c r="P6126" s="21"/>
      <c r="Q6126" s="28"/>
      <c r="R6126" s="28"/>
      <c r="S6126" s="21"/>
      <c r="T6126" s="20"/>
      <c r="U6126" s="21"/>
      <c r="W6126" s="46"/>
      <c r="AA6126" s="22"/>
      <c r="AB6126" s="22"/>
      <c r="AC6126" s="22"/>
      <c r="AD6126" s="22"/>
      <c r="AE6126" s="22"/>
      <c r="AF6126" s="22"/>
      <c r="AG6126" s="22"/>
      <c r="AH6126" s="20"/>
      <c r="AI6126" s="22"/>
      <c r="AJ6126" s="22"/>
      <c r="AK6126" s="22"/>
      <c r="AM6126" s="22"/>
      <c r="AN6126" s="22"/>
      <c r="AO6126" s="22"/>
    </row>
    <row r="6127" spans="2:41" x14ac:dyDescent="0.15">
      <c r="B6127" s="20"/>
      <c r="C6127" s="20"/>
      <c r="D6127" s="20"/>
      <c r="E6127" s="20"/>
      <c r="F6127" s="20"/>
      <c r="G6127" s="20"/>
      <c r="H6127" s="20"/>
      <c r="I6127" s="20"/>
      <c r="J6127" s="20"/>
      <c r="K6127" s="20"/>
      <c r="L6127" s="20"/>
      <c r="M6127" s="20"/>
      <c r="N6127" s="20"/>
      <c r="O6127" s="21"/>
      <c r="P6127" s="21"/>
      <c r="Q6127" s="28"/>
      <c r="R6127" s="28"/>
      <c r="S6127" s="21"/>
      <c r="T6127" s="20"/>
      <c r="U6127" s="21"/>
      <c r="W6127" s="46"/>
      <c r="AA6127" s="22"/>
      <c r="AB6127" s="22"/>
      <c r="AC6127" s="22"/>
      <c r="AD6127" s="22"/>
      <c r="AE6127" s="22"/>
      <c r="AF6127" s="22"/>
      <c r="AG6127" s="22"/>
      <c r="AH6127" s="20"/>
      <c r="AI6127" s="22"/>
      <c r="AJ6127" s="22"/>
      <c r="AK6127" s="22"/>
      <c r="AM6127" s="22"/>
      <c r="AN6127" s="22"/>
      <c r="AO6127" s="22"/>
    </row>
    <row r="6128" spans="2:41" x14ac:dyDescent="0.15">
      <c r="B6128" s="20"/>
      <c r="C6128" s="20"/>
      <c r="D6128" s="20"/>
      <c r="E6128" s="20"/>
      <c r="F6128" s="20"/>
      <c r="G6128" s="20"/>
      <c r="H6128" s="20"/>
      <c r="I6128" s="20"/>
      <c r="J6128" s="20"/>
      <c r="K6128" s="20"/>
      <c r="L6128" s="20"/>
      <c r="M6128" s="20"/>
      <c r="N6128" s="20"/>
      <c r="O6128" s="21"/>
      <c r="P6128" s="21"/>
      <c r="Q6128" s="28"/>
      <c r="R6128" s="28"/>
      <c r="S6128" s="21"/>
      <c r="T6128" s="20"/>
      <c r="U6128" s="21"/>
      <c r="W6128" s="46"/>
      <c r="AA6128" s="22"/>
      <c r="AB6128" s="22"/>
      <c r="AC6128" s="22"/>
      <c r="AD6128" s="22"/>
      <c r="AE6128" s="22"/>
      <c r="AF6128" s="22"/>
      <c r="AG6128" s="22"/>
      <c r="AH6128" s="20"/>
      <c r="AI6128" s="22"/>
      <c r="AJ6128" s="22"/>
      <c r="AK6128" s="22"/>
      <c r="AM6128" s="22"/>
      <c r="AN6128" s="22"/>
      <c r="AO6128" s="22"/>
    </row>
    <row r="6129" spans="2:41" x14ac:dyDescent="0.15">
      <c r="B6129" s="20"/>
      <c r="C6129" s="20"/>
      <c r="D6129" s="20"/>
      <c r="E6129" s="20"/>
      <c r="F6129" s="20"/>
      <c r="G6129" s="20"/>
      <c r="H6129" s="20"/>
      <c r="I6129" s="20"/>
      <c r="J6129" s="20"/>
      <c r="K6129" s="20"/>
      <c r="L6129" s="20"/>
      <c r="M6129" s="20"/>
      <c r="N6129" s="20"/>
      <c r="O6129" s="21"/>
      <c r="P6129" s="21"/>
      <c r="Q6129" s="28"/>
      <c r="R6129" s="28"/>
      <c r="S6129" s="21"/>
      <c r="T6129" s="20"/>
      <c r="U6129" s="21"/>
      <c r="W6129" s="46"/>
      <c r="AA6129" s="22"/>
      <c r="AB6129" s="22"/>
      <c r="AC6129" s="22"/>
      <c r="AD6129" s="22"/>
      <c r="AE6129" s="22"/>
      <c r="AF6129" s="22"/>
      <c r="AG6129" s="22"/>
      <c r="AH6129" s="20"/>
      <c r="AI6129" s="22"/>
      <c r="AJ6129" s="22"/>
      <c r="AK6129" s="22"/>
      <c r="AM6129" s="22"/>
      <c r="AN6129" s="22"/>
      <c r="AO6129" s="22"/>
    </row>
    <row r="6130" spans="2:41" x14ac:dyDescent="0.15">
      <c r="B6130" s="20"/>
      <c r="C6130" s="20"/>
      <c r="D6130" s="20"/>
      <c r="E6130" s="20"/>
      <c r="F6130" s="20"/>
      <c r="G6130" s="20"/>
      <c r="H6130" s="20"/>
      <c r="I6130" s="20"/>
      <c r="J6130" s="20"/>
      <c r="K6130" s="20"/>
      <c r="L6130" s="20"/>
      <c r="M6130" s="20"/>
      <c r="N6130" s="20"/>
      <c r="O6130" s="21"/>
      <c r="P6130" s="21"/>
      <c r="Q6130" s="28"/>
      <c r="R6130" s="28"/>
      <c r="S6130" s="21"/>
      <c r="T6130" s="20"/>
      <c r="U6130" s="21"/>
      <c r="W6130" s="46"/>
      <c r="AA6130" s="22"/>
      <c r="AB6130" s="22"/>
      <c r="AC6130" s="22"/>
      <c r="AD6130" s="22"/>
      <c r="AE6130" s="22"/>
      <c r="AF6130" s="22"/>
      <c r="AG6130" s="22"/>
      <c r="AH6130" s="20"/>
      <c r="AI6130" s="22"/>
      <c r="AJ6130" s="22"/>
      <c r="AK6130" s="22"/>
      <c r="AM6130" s="22"/>
      <c r="AN6130" s="22"/>
      <c r="AO6130" s="22"/>
    </row>
    <row r="6131" spans="2:41" x14ac:dyDescent="0.15">
      <c r="B6131" s="20"/>
      <c r="C6131" s="20"/>
      <c r="D6131" s="20"/>
      <c r="E6131" s="20"/>
      <c r="F6131" s="20"/>
      <c r="G6131" s="20"/>
      <c r="H6131" s="20"/>
      <c r="I6131" s="20"/>
      <c r="J6131" s="20"/>
      <c r="K6131" s="20"/>
      <c r="L6131" s="20"/>
      <c r="M6131" s="20"/>
      <c r="N6131" s="20"/>
      <c r="O6131" s="21"/>
      <c r="P6131" s="21"/>
      <c r="Q6131" s="28"/>
      <c r="R6131" s="28"/>
      <c r="S6131" s="21"/>
      <c r="T6131" s="20"/>
      <c r="U6131" s="21"/>
      <c r="W6131" s="46"/>
      <c r="AA6131" s="22"/>
      <c r="AB6131" s="22"/>
      <c r="AC6131" s="22"/>
      <c r="AD6131" s="22"/>
      <c r="AE6131" s="22"/>
      <c r="AF6131" s="22"/>
      <c r="AG6131" s="22"/>
      <c r="AH6131" s="20"/>
      <c r="AI6131" s="22"/>
      <c r="AJ6131" s="22"/>
      <c r="AK6131" s="22"/>
      <c r="AM6131" s="22"/>
      <c r="AN6131" s="22"/>
      <c r="AO6131" s="22"/>
    </row>
    <row r="6132" spans="2:41" x14ac:dyDescent="0.15">
      <c r="B6132" s="20"/>
      <c r="C6132" s="20"/>
      <c r="D6132" s="20"/>
      <c r="E6132" s="20"/>
      <c r="F6132" s="20"/>
      <c r="G6132" s="20"/>
      <c r="H6132" s="20"/>
      <c r="I6132" s="20"/>
      <c r="J6132" s="20"/>
      <c r="K6132" s="20"/>
      <c r="L6132" s="20"/>
      <c r="M6132" s="20"/>
      <c r="N6132" s="20"/>
      <c r="O6132" s="21"/>
      <c r="P6132" s="21"/>
      <c r="Q6132" s="28"/>
      <c r="R6132" s="28"/>
      <c r="S6132" s="21"/>
      <c r="T6132" s="20"/>
      <c r="U6132" s="21"/>
      <c r="W6132" s="46"/>
      <c r="AA6132" s="22"/>
      <c r="AB6132" s="22"/>
      <c r="AC6132" s="22"/>
      <c r="AD6132" s="22"/>
      <c r="AE6132" s="22"/>
      <c r="AF6132" s="22"/>
      <c r="AG6132" s="22"/>
      <c r="AH6132" s="20"/>
      <c r="AI6132" s="22"/>
      <c r="AJ6132" s="22"/>
      <c r="AK6132" s="22"/>
      <c r="AM6132" s="22"/>
      <c r="AN6132" s="22"/>
      <c r="AO6132" s="22"/>
    </row>
    <row r="6133" spans="2:41" x14ac:dyDescent="0.15">
      <c r="B6133" s="20"/>
      <c r="C6133" s="20"/>
      <c r="D6133" s="20"/>
      <c r="E6133" s="20"/>
      <c r="F6133" s="20"/>
      <c r="G6133" s="20"/>
      <c r="H6133" s="20"/>
      <c r="I6133" s="20"/>
      <c r="J6133" s="20"/>
      <c r="K6133" s="20"/>
      <c r="L6133" s="20"/>
      <c r="M6133" s="20"/>
      <c r="N6133" s="20"/>
      <c r="O6133" s="21"/>
      <c r="P6133" s="21"/>
      <c r="Q6133" s="28"/>
      <c r="R6133" s="28"/>
      <c r="S6133" s="21"/>
      <c r="T6133" s="20"/>
      <c r="U6133" s="21"/>
      <c r="W6133" s="46"/>
      <c r="AA6133" s="22"/>
      <c r="AB6133" s="22"/>
      <c r="AC6133" s="22"/>
      <c r="AD6133" s="22"/>
      <c r="AE6133" s="22"/>
      <c r="AF6133" s="22"/>
      <c r="AG6133" s="22"/>
      <c r="AH6133" s="20"/>
      <c r="AI6133" s="22"/>
      <c r="AJ6133" s="22"/>
      <c r="AK6133" s="22"/>
      <c r="AM6133" s="22"/>
      <c r="AN6133" s="22"/>
      <c r="AO6133" s="22"/>
    </row>
    <row r="6134" spans="2:41" x14ac:dyDescent="0.15">
      <c r="B6134" s="20"/>
      <c r="C6134" s="20"/>
      <c r="D6134" s="20"/>
      <c r="E6134" s="20"/>
      <c r="F6134" s="20"/>
      <c r="G6134" s="20"/>
      <c r="H6134" s="20"/>
      <c r="I6134" s="20"/>
      <c r="J6134" s="20"/>
      <c r="K6134" s="20"/>
      <c r="L6134" s="20"/>
      <c r="M6134" s="20"/>
      <c r="N6134" s="20"/>
      <c r="O6134" s="21"/>
      <c r="P6134" s="21"/>
      <c r="Q6134" s="28"/>
      <c r="R6134" s="28"/>
      <c r="S6134" s="21"/>
      <c r="T6134" s="20"/>
      <c r="U6134" s="21"/>
      <c r="W6134" s="46"/>
      <c r="AA6134" s="22"/>
      <c r="AB6134" s="22"/>
      <c r="AC6134" s="22"/>
      <c r="AD6134" s="22"/>
      <c r="AE6134" s="22"/>
      <c r="AF6134" s="22"/>
      <c r="AG6134" s="22"/>
      <c r="AH6134" s="20"/>
      <c r="AI6134" s="22"/>
      <c r="AJ6134" s="22"/>
      <c r="AK6134" s="22"/>
      <c r="AM6134" s="22"/>
      <c r="AN6134" s="22"/>
      <c r="AO6134" s="22"/>
    </row>
    <row r="6135" spans="2:41" x14ac:dyDescent="0.15">
      <c r="B6135" s="20"/>
      <c r="C6135" s="20"/>
      <c r="D6135" s="20"/>
      <c r="E6135" s="20"/>
      <c r="F6135" s="20"/>
      <c r="G6135" s="20"/>
      <c r="H6135" s="20"/>
      <c r="I6135" s="20"/>
      <c r="J6135" s="20"/>
      <c r="K6135" s="20"/>
      <c r="L6135" s="20"/>
      <c r="M6135" s="20"/>
      <c r="N6135" s="20"/>
      <c r="O6135" s="21"/>
      <c r="P6135" s="21"/>
      <c r="Q6135" s="28"/>
      <c r="R6135" s="28"/>
      <c r="S6135" s="21"/>
      <c r="T6135" s="20"/>
      <c r="U6135" s="21"/>
      <c r="W6135" s="46"/>
      <c r="AA6135" s="22"/>
      <c r="AB6135" s="22"/>
      <c r="AC6135" s="22"/>
      <c r="AD6135" s="22"/>
      <c r="AE6135" s="22"/>
      <c r="AF6135" s="22"/>
      <c r="AG6135" s="22"/>
      <c r="AH6135" s="20"/>
      <c r="AI6135" s="22"/>
      <c r="AJ6135" s="22"/>
      <c r="AK6135" s="22"/>
      <c r="AM6135" s="22"/>
      <c r="AN6135" s="22"/>
      <c r="AO6135" s="22"/>
    </row>
    <row r="6136" spans="2:41" x14ac:dyDescent="0.15">
      <c r="B6136" s="20"/>
      <c r="C6136" s="20"/>
      <c r="D6136" s="20"/>
      <c r="E6136" s="20"/>
      <c r="F6136" s="20"/>
      <c r="G6136" s="20"/>
      <c r="H6136" s="20"/>
      <c r="I6136" s="20"/>
      <c r="J6136" s="20"/>
      <c r="K6136" s="20"/>
      <c r="L6136" s="20"/>
      <c r="M6136" s="20"/>
      <c r="N6136" s="20"/>
      <c r="O6136" s="21"/>
      <c r="P6136" s="21"/>
      <c r="Q6136" s="28"/>
      <c r="R6136" s="28"/>
      <c r="S6136" s="21"/>
      <c r="T6136" s="20"/>
      <c r="U6136" s="21"/>
      <c r="W6136" s="46"/>
      <c r="AA6136" s="22"/>
      <c r="AB6136" s="22"/>
      <c r="AC6136" s="22"/>
      <c r="AD6136" s="22"/>
      <c r="AE6136" s="22"/>
      <c r="AF6136" s="22"/>
      <c r="AG6136" s="22"/>
      <c r="AH6136" s="20"/>
      <c r="AI6136" s="22"/>
      <c r="AJ6136" s="22"/>
      <c r="AK6136" s="22"/>
      <c r="AM6136" s="22"/>
      <c r="AN6136" s="22"/>
      <c r="AO6136" s="22"/>
    </row>
    <row r="6137" spans="2:41" x14ac:dyDescent="0.15">
      <c r="B6137" s="20"/>
      <c r="C6137" s="20"/>
      <c r="D6137" s="20"/>
      <c r="E6137" s="20"/>
      <c r="F6137" s="20"/>
      <c r="G6137" s="20"/>
      <c r="H6137" s="20"/>
      <c r="I6137" s="20"/>
      <c r="J6137" s="20"/>
      <c r="K6137" s="20"/>
      <c r="L6137" s="20"/>
      <c r="M6137" s="20"/>
      <c r="N6137" s="20"/>
      <c r="O6137" s="21"/>
      <c r="P6137" s="21"/>
      <c r="Q6137" s="28"/>
      <c r="R6137" s="28"/>
      <c r="S6137" s="21"/>
      <c r="T6137" s="20"/>
      <c r="U6137" s="21"/>
      <c r="W6137" s="46"/>
      <c r="AA6137" s="22"/>
      <c r="AB6137" s="22"/>
      <c r="AC6137" s="22"/>
      <c r="AD6137" s="22"/>
      <c r="AE6137" s="22"/>
      <c r="AF6137" s="22"/>
      <c r="AG6137" s="22"/>
      <c r="AH6137" s="20"/>
      <c r="AI6137" s="22"/>
      <c r="AJ6137" s="22"/>
      <c r="AK6137" s="22"/>
      <c r="AM6137" s="22"/>
      <c r="AN6137" s="22"/>
      <c r="AO6137" s="22"/>
    </row>
    <row r="6138" spans="2:41" x14ac:dyDescent="0.15">
      <c r="B6138" s="20"/>
      <c r="C6138" s="20"/>
      <c r="D6138" s="20"/>
      <c r="E6138" s="20"/>
      <c r="F6138" s="20"/>
      <c r="G6138" s="20"/>
      <c r="H6138" s="20"/>
      <c r="I6138" s="20"/>
      <c r="J6138" s="20"/>
      <c r="K6138" s="20"/>
      <c r="L6138" s="20"/>
      <c r="M6138" s="20"/>
      <c r="N6138" s="20"/>
      <c r="O6138" s="21"/>
      <c r="P6138" s="21"/>
      <c r="Q6138" s="28"/>
      <c r="R6138" s="28"/>
      <c r="S6138" s="21"/>
      <c r="T6138" s="20"/>
      <c r="U6138" s="21"/>
      <c r="W6138" s="46"/>
      <c r="AA6138" s="22"/>
      <c r="AB6138" s="22"/>
      <c r="AC6138" s="22"/>
      <c r="AD6138" s="22"/>
      <c r="AE6138" s="22"/>
      <c r="AF6138" s="22"/>
      <c r="AG6138" s="22"/>
      <c r="AH6138" s="20"/>
      <c r="AI6138" s="22"/>
      <c r="AJ6138" s="22"/>
      <c r="AK6138" s="22"/>
      <c r="AM6138" s="22"/>
      <c r="AN6138" s="22"/>
      <c r="AO6138" s="22"/>
    </row>
    <row r="6139" spans="2:41" x14ac:dyDescent="0.15">
      <c r="B6139" s="20"/>
      <c r="C6139" s="20"/>
      <c r="D6139" s="20"/>
      <c r="E6139" s="20"/>
      <c r="F6139" s="20"/>
      <c r="G6139" s="20"/>
      <c r="H6139" s="20"/>
      <c r="I6139" s="20"/>
      <c r="J6139" s="20"/>
      <c r="K6139" s="20"/>
      <c r="L6139" s="20"/>
      <c r="M6139" s="20"/>
      <c r="N6139" s="20"/>
      <c r="O6139" s="21"/>
      <c r="P6139" s="21"/>
      <c r="Q6139" s="28"/>
      <c r="R6139" s="28"/>
      <c r="S6139" s="21"/>
      <c r="T6139" s="20"/>
      <c r="U6139" s="21"/>
      <c r="W6139" s="46"/>
      <c r="AA6139" s="22"/>
      <c r="AB6139" s="22"/>
      <c r="AC6139" s="22"/>
      <c r="AD6139" s="22"/>
      <c r="AE6139" s="22"/>
      <c r="AF6139" s="22"/>
      <c r="AG6139" s="22"/>
      <c r="AH6139" s="20"/>
      <c r="AI6139" s="22"/>
      <c r="AJ6139" s="22"/>
      <c r="AK6139" s="22"/>
      <c r="AM6139" s="22"/>
      <c r="AN6139" s="22"/>
      <c r="AO6139" s="22"/>
    </row>
    <row r="6140" spans="2:41" x14ac:dyDescent="0.15">
      <c r="B6140" s="20"/>
      <c r="C6140" s="20"/>
      <c r="D6140" s="20"/>
      <c r="E6140" s="20"/>
      <c r="F6140" s="20"/>
      <c r="G6140" s="20"/>
      <c r="H6140" s="20"/>
      <c r="I6140" s="20"/>
      <c r="J6140" s="20"/>
      <c r="K6140" s="20"/>
      <c r="L6140" s="20"/>
      <c r="M6140" s="20"/>
      <c r="N6140" s="20"/>
      <c r="O6140" s="21"/>
      <c r="P6140" s="21"/>
      <c r="Q6140" s="28"/>
      <c r="R6140" s="28"/>
      <c r="S6140" s="21"/>
      <c r="T6140" s="20"/>
      <c r="U6140" s="21"/>
      <c r="W6140" s="46"/>
      <c r="AA6140" s="22"/>
      <c r="AB6140" s="22"/>
      <c r="AC6140" s="22"/>
      <c r="AD6140" s="22"/>
      <c r="AE6140" s="22"/>
      <c r="AF6140" s="22"/>
      <c r="AG6140" s="22"/>
      <c r="AH6140" s="20"/>
      <c r="AI6140" s="22"/>
      <c r="AJ6140" s="22"/>
      <c r="AK6140" s="22"/>
      <c r="AM6140" s="22"/>
      <c r="AN6140" s="22"/>
      <c r="AO6140" s="22"/>
    </row>
    <row r="6141" spans="2:41" x14ac:dyDescent="0.15">
      <c r="B6141" s="20"/>
      <c r="C6141" s="20"/>
      <c r="D6141" s="20"/>
      <c r="E6141" s="20"/>
      <c r="F6141" s="20"/>
      <c r="G6141" s="20"/>
      <c r="H6141" s="20"/>
      <c r="I6141" s="20"/>
      <c r="J6141" s="20"/>
      <c r="K6141" s="20"/>
      <c r="L6141" s="20"/>
      <c r="M6141" s="20"/>
      <c r="N6141" s="20"/>
      <c r="O6141" s="21"/>
      <c r="P6141" s="21"/>
      <c r="Q6141" s="28"/>
      <c r="R6141" s="28"/>
      <c r="S6141" s="21"/>
      <c r="T6141" s="20"/>
      <c r="U6141" s="21"/>
      <c r="W6141" s="46"/>
      <c r="AA6141" s="22"/>
      <c r="AB6141" s="22"/>
      <c r="AC6141" s="22"/>
      <c r="AD6141" s="22"/>
      <c r="AE6141" s="22"/>
      <c r="AF6141" s="22"/>
      <c r="AG6141" s="22"/>
      <c r="AH6141" s="20"/>
      <c r="AI6141" s="22"/>
      <c r="AJ6141" s="22"/>
      <c r="AK6141" s="22"/>
      <c r="AM6141" s="22"/>
      <c r="AN6141" s="22"/>
      <c r="AO6141" s="22"/>
    </row>
    <row r="6142" spans="2:41" x14ac:dyDescent="0.15">
      <c r="B6142" s="20"/>
      <c r="C6142" s="20"/>
      <c r="D6142" s="20"/>
      <c r="E6142" s="20"/>
      <c r="F6142" s="20"/>
      <c r="G6142" s="20"/>
      <c r="H6142" s="20"/>
      <c r="I6142" s="20"/>
      <c r="J6142" s="20"/>
      <c r="K6142" s="20"/>
      <c r="L6142" s="20"/>
      <c r="M6142" s="20"/>
      <c r="N6142" s="20"/>
      <c r="O6142" s="21"/>
      <c r="P6142" s="21"/>
      <c r="Q6142" s="28"/>
      <c r="R6142" s="28"/>
      <c r="S6142" s="21"/>
      <c r="T6142" s="20"/>
      <c r="U6142" s="21"/>
      <c r="W6142" s="46"/>
      <c r="AA6142" s="22"/>
      <c r="AB6142" s="22"/>
      <c r="AC6142" s="22"/>
      <c r="AD6142" s="22"/>
      <c r="AE6142" s="22"/>
      <c r="AF6142" s="22"/>
      <c r="AG6142" s="22"/>
      <c r="AH6142" s="20"/>
      <c r="AI6142" s="22"/>
      <c r="AJ6142" s="22"/>
      <c r="AK6142" s="22"/>
      <c r="AM6142" s="22"/>
      <c r="AN6142" s="22"/>
      <c r="AO6142" s="22"/>
    </row>
    <row r="6143" spans="2:41" x14ac:dyDescent="0.15">
      <c r="B6143" s="20"/>
      <c r="C6143" s="20"/>
      <c r="D6143" s="20"/>
      <c r="E6143" s="20"/>
      <c r="F6143" s="20"/>
      <c r="G6143" s="20"/>
      <c r="H6143" s="20"/>
      <c r="I6143" s="20"/>
      <c r="J6143" s="20"/>
      <c r="K6143" s="20"/>
      <c r="L6143" s="20"/>
      <c r="M6143" s="20"/>
      <c r="N6143" s="20"/>
      <c r="O6143" s="21"/>
      <c r="P6143" s="21"/>
      <c r="Q6143" s="28"/>
      <c r="R6143" s="28"/>
      <c r="S6143" s="21"/>
      <c r="T6143" s="20"/>
      <c r="U6143" s="21"/>
      <c r="W6143" s="46"/>
      <c r="AA6143" s="22"/>
      <c r="AB6143" s="22"/>
      <c r="AC6143" s="22"/>
      <c r="AD6143" s="22"/>
      <c r="AE6143" s="22"/>
      <c r="AF6143" s="22"/>
      <c r="AG6143" s="22"/>
      <c r="AH6143" s="20"/>
      <c r="AI6143" s="22"/>
      <c r="AJ6143" s="22"/>
      <c r="AK6143" s="22"/>
      <c r="AM6143" s="22"/>
      <c r="AN6143" s="22"/>
      <c r="AO6143" s="22"/>
    </row>
    <row r="6144" spans="2:41" x14ac:dyDescent="0.15">
      <c r="B6144" s="20"/>
      <c r="C6144" s="20"/>
      <c r="D6144" s="20"/>
      <c r="E6144" s="20"/>
      <c r="F6144" s="20"/>
      <c r="G6144" s="20"/>
      <c r="H6144" s="20"/>
      <c r="I6144" s="20"/>
      <c r="J6144" s="20"/>
      <c r="K6144" s="20"/>
      <c r="L6144" s="20"/>
      <c r="M6144" s="20"/>
      <c r="N6144" s="20"/>
      <c r="O6144" s="21"/>
      <c r="P6144" s="21"/>
      <c r="Q6144" s="28"/>
      <c r="R6144" s="28"/>
      <c r="S6144" s="21"/>
      <c r="T6144" s="20"/>
      <c r="U6144" s="21"/>
      <c r="W6144" s="46"/>
      <c r="AA6144" s="22"/>
      <c r="AB6144" s="22"/>
      <c r="AC6144" s="22"/>
      <c r="AD6144" s="22"/>
      <c r="AE6144" s="22"/>
      <c r="AF6144" s="22"/>
      <c r="AG6144" s="22"/>
      <c r="AH6144" s="20"/>
      <c r="AI6144" s="22"/>
      <c r="AJ6144" s="22"/>
      <c r="AK6144" s="22"/>
      <c r="AM6144" s="22"/>
      <c r="AN6144" s="22"/>
      <c r="AO6144" s="22"/>
    </row>
    <row r="6145" spans="2:41" x14ac:dyDescent="0.15">
      <c r="B6145" s="20"/>
      <c r="C6145" s="20"/>
      <c r="D6145" s="20"/>
      <c r="E6145" s="20"/>
      <c r="F6145" s="20"/>
      <c r="G6145" s="20"/>
      <c r="H6145" s="20"/>
      <c r="I6145" s="20"/>
      <c r="J6145" s="20"/>
      <c r="K6145" s="20"/>
      <c r="L6145" s="20"/>
      <c r="M6145" s="20"/>
      <c r="N6145" s="20"/>
      <c r="O6145" s="21"/>
      <c r="P6145" s="21"/>
      <c r="Q6145" s="28"/>
      <c r="R6145" s="28"/>
      <c r="S6145" s="21"/>
      <c r="T6145" s="20"/>
      <c r="U6145" s="21"/>
      <c r="W6145" s="46"/>
      <c r="AA6145" s="22"/>
      <c r="AB6145" s="22"/>
      <c r="AC6145" s="22"/>
      <c r="AD6145" s="22"/>
      <c r="AE6145" s="22"/>
      <c r="AF6145" s="22"/>
      <c r="AG6145" s="22"/>
      <c r="AH6145" s="20"/>
      <c r="AI6145" s="22"/>
      <c r="AJ6145" s="22"/>
      <c r="AK6145" s="22"/>
      <c r="AM6145" s="22"/>
      <c r="AN6145" s="22"/>
      <c r="AO6145" s="22"/>
    </row>
    <row r="6146" spans="2:41" x14ac:dyDescent="0.15">
      <c r="B6146" s="20"/>
      <c r="C6146" s="20"/>
      <c r="D6146" s="20"/>
      <c r="E6146" s="20"/>
      <c r="F6146" s="20"/>
      <c r="G6146" s="20"/>
      <c r="H6146" s="20"/>
      <c r="I6146" s="20"/>
      <c r="J6146" s="20"/>
      <c r="K6146" s="20"/>
      <c r="L6146" s="20"/>
      <c r="M6146" s="20"/>
      <c r="N6146" s="20"/>
      <c r="O6146" s="21"/>
      <c r="P6146" s="21"/>
      <c r="Q6146" s="28"/>
      <c r="R6146" s="28"/>
      <c r="S6146" s="21"/>
      <c r="T6146" s="20"/>
      <c r="U6146" s="21"/>
      <c r="W6146" s="46"/>
      <c r="AA6146" s="22"/>
      <c r="AB6146" s="22"/>
      <c r="AC6146" s="22"/>
      <c r="AD6146" s="22"/>
      <c r="AE6146" s="22"/>
      <c r="AF6146" s="22"/>
      <c r="AG6146" s="22"/>
      <c r="AH6146" s="20"/>
      <c r="AI6146" s="22"/>
      <c r="AJ6146" s="22"/>
      <c r="AK6146" s="22"/>
      <c r="AM6146" s="22"/>
      <c r="AN6146" s="22"/>
      <c r="AO6146" s="22"/>
    </row>
    <row r="6147" spans="2:41" x14ac:dyDescent="0.15">
      <c r="B6147" s="20"/>
      <c r="C6147" s="20"/>
      <c r="D6147" s="20"/>
      <c r="E6147" s="20"/>
      <c r="F6147" s="20"/>
      <c r="G6147" s="20"/>
      <c r="H6147" s="20"/>
      <c r="I6147" s="20"/>
      <c r="J6147" s="20"/>
      <c r="K6147" s="20"/>
      <c r="L6147" s="20"/>
      <c r="M6147" s="20"/>
      <c r="N6147" s="20"/>
      <c r="O6147" s="21"/>
      <c r="P6147" s="21"/>
      <c r="Q6147" s="28"/>
      <c r="R6147" s="28"/>
      <c r="S6147" s="21"/>
      <c r="T6147" s="20"/>
      <c r="U6147" s="21"/>
      <c r="W6147" s="46"/>
      <c r="AA6147" s="22"/>
      <c r="AB6147" s="22"/>
      <c r="AC6147" s="22"/>
      <c r="AD6147" s="22"/>
      <c r="AE6147" s="22"/>
      <c r="AF6147" s="22"/>
      <c r="AG6147" s="22"/>
      <c r="AH6147" s="20"/>
      <c r="AI6147" s="22"/>
      <c r="AJ6147" s="22"/>
      <c r="AK6147" s="22"/>
      <c r="AM6147" s="22"/>
      <c r="AN6147" s="22"/>
      <c r="AO6147" s="22"/>
    </row>
    <row r="6148" spans="2:41" x14ac:dyDescent="0.15">
      <c r="B6148" s="20"/>
      <c r="C6148" s="20"/>
      <c r="D6148" s="20"/>
      <c r="E6148" s="20"/>
      <c r="F6148" s="20"/>
      <c r="G6148" s="20"/>
      <c r="H6148" s="20"/>
      <c r="I6148" s="20"/>
      <c r="J6148" s="20"/>
      <c r="K6148" s="20"/>
      <c r="L6148" s="20"/>
      <c r="M6148" s="20"/>
      <c r="N6148" s="20"/>
      <c r="O6148" s="21"/>
      <c r="P6148" s="21"/>
      <c r="Q6148" s="28"/>
      <c r="R6148" s="28"/>
      <c r="S6148" s="21"/>
      <c r="T6148" s="20"/>
      <c r="U6148" s="21"/>
      <c r="W6148" s="46"/>
      <c r="AA6148" s="22"/>
      <c r="AB6148" s="22"/>
      <c r="AC6148" s="22"/>
      <c r="AD6148" s="22"/>
      <c r="AE6148" s="22"/>
      <c r="AF6148" s="22"/>
      <c r="AG6148" s="22"/>
      <c r="AH6148" s="20"/>
      <c r="AI6148" s="22"/>
      <c r="AJ6148" s="22"/>
      <c r="AK6148" s="22"/>
      <c r="AM6148" s="22"/>
      <c r="AN6148" s="22"/>
      <c r="AO6148" s="22"/>
    </row>
    <row r="6149" spans="2:41" x14ac:dyDescent="0.15">
      <c r="B6149" s="20"/>
      <c r="C6149" s="20"/>
      <c r="D6149" s="20"/>
      <c r="E6149" s="20"/>
      <c r="F6149" s="20"/>
      <c r="G6149" s="20"/>
      <c r="H6149" s="20"/>
      <c r="I6149" s="20"/>
      <c r="J6149" s="20"/>
      <c r="K6149" s="20"/>
      <c r="L6149" s="20"/>
      <c r="M6149" s="20"/>
      <c r="N6149" s="20"/>
      <c r="O6149" s="21"/>
      <c r="P6149" s="21"/>
      <c r="Q6149" s="28"/>
      <c r="R6149" s="28"/>
      <c r="S6149" s="21"/>
      <c r="T6149" s="20"/>
      <c r="U6149" s="21"/>
      <c r="W6149" s="46"/>
      <c r="AA6149" s="22"/>
      <c r="AB6149" s="22"/>
      <c r="AC6149" s="22"/>
      <c r="AD6149" s="22"/>
      <c r="AE6149" s="22"/>
      <c r="AF6149" s="22"/>
      <c r="AG6149" s="22"/>
      <c r="AH6149" s="20"/>
      <c r="AI6149" s="22"/>
      <c r="AJ6149" s="22"/>
      <c r="AK6149" s="22"/>
      <c r="AM6149" s="22"/>
      <c r="AN6149" s="22"/>
      <c r="AO6149" s="22"/>
    </row>
    <row r="6150" spans="2:41" x14ac:dyDescent="0.15">
      <c r="B6150" s="20"/>
      <c r="C6150" s="20"/>
      <c r="D6150" s="20"/>
      <c r="E6150" s="20"/>
      <c r="F6150" s="20"/>
      <c r="G6150" s="20"/>
      <c r="H6150" s="20"/>
      <c r="I6150" s="20"/>
      <c r="J6150" s="20"/>
      <c r="K6150" s="20"/>
      <c r="L6150" s="20"/>
      <c r="M6150" s="20"/>
      <c r="N6150" s="20"/>
      <c r="O6150" s="21"/>
      <c r="P6150" s="21"/>
      <c r="Q6150" s="28"/>
      <c r="R6150" s="28"/>
      <c r="S6150" s="21"/>
      <c r="T6150" s="20"/>
      <c r="U6150" s="21"/>
      <c r="W6150" s="46"/>
      <c r="AA6150" s="22"/>
      <c r="AB6150" s="22"/>
      <c r="AC6150" s="22"/>
      <c r="AD6150" s="22"/>
      <c r="AE6150" s="22"/>
      <c r="AF6150" s="22"/>
      <c r="AG6150" s="22"/>
      <c r="AH6150" s="20"/>
      <c r="AI6150" s="22"/>
      <c r="AJ6150" s="22"/>
      <c r="AK6150" s="22"/>
      <c r="AM6150" s="22"/>
      <c r="AN6150" s="22"/>
      <c r="AO6150" s="22"/>
    </row>
    <row r="6151" spans="2:41" x14ac:dyDescent="0.15">
      <c r="B6151" s="20"/>
      <c r="C6151" s="20"/>
      <c r="D6151" s="20"/>
      <c r="E6151" s="20"/>
      <c r="F6151" s="20"/>
      <c r="G6151" s="20"/>
      <c r="H6151" s="20"/>
      <c r="I6151" s="20"/>
      <c r="J6151" s="20"/>
      <c r="K6151" s="20"/>
      <c r="L6151" s="20"/>
      <c r="M6151" s="20"/>
      <c r="N6151" s="20"/>
      <c r="O6151" s="21"/>
      <c r="P6151" s="21"/>
      <c r="Q6151" s="28"/>
      <c r="R6151" s="28"/>
      <c r="S6151" s="21"/>
      <c r="T6151" s="20"/>
      <c r="U6151" s="21"/>
      <c r="W6151" s="46"/>
      <c r="AA6151" s="22"/>
      <c r="AB6151" s="22"/>
      <c r="AC6151" s="22"/>
      <c r="AD6151" s="22"/>
      <c r="AE6151" s="22"/>
      <c r="AF6151" s="22"/>
      <c r="AG6151" s="22"/>
      <c r="AH6151" s="20"/>
      <c r="AI6151" s="22"/>
      <c r="AJ6151" s="22"/>
      <c r="AK6151" s="22"/>
      <c r="AM6151" s="22"/>
      <c r="AN6151" s="22"/>
      <c r="AO6151" s="22"/>
    </row>
    <row r="6152" spans="2:41" x14ac:dyDescent="0.15">
      <c r="B6152" s="20"/>
      <c r="C6152" s="20"/>
      <c r="D6152" s="20"/>
      <c r="E6152" s="20"/>
      <c r="F6152" s="20"/>
      <c r="G6152" s="20"/>
      <c r="H6152" s="20"/>
      <c r="I6152" s="20"/>
      <c r="J6152" s="20"/>
      <c r="K6152" s="20"/>
      <c r="L6152" s="20"/>
      <c r="M6152" s="20"/>
      <c r="N6152" s="20"/>
      <c r="O6152" s="21"/>
      <c r="P6152" s="21"/>
      <c r="Q6152" s="28"/>
      <c r="R6152" s="28"/>
      <c r="S6152" s="21"/>
      <c r="T6152" s="20"/>
      <c r="U6152" s="21"/>
      <c r="W6152" s="46"/>
      <c r="AA6152" s="22"/>
      <c r="AB6152" s="22"/>
      <c r="AC6152" s="22"/>
      <c r="AD6152" s="22"/>
      <c r="AE6152" s="22"/>
      <c r="AF6152" s="22"/>
      <c r="AG6152" s="22"/>
      <c r="AH6152" s="20"/>
      <c r="AI6152" s="22"/>
      <c r="AJ6152" s="22"/>
      <c r="AK6152" s="22"/>
      <c r="AM6152" s="22"/>
      <c r="AN6152" s="22"/>
      <c r="AO6152" s="22"/>
    </row>
    <row r="6153" spans="2:41" x14ac:dyDescent="0.15">
      <c r="B6153" s="20"/>
      <c r="C6153" s="20"/>
      <c r="D6153" s="20"/>
      <c r="E6153" s="20"/>
      <c r="F6153" s="20"/>
      <c r="G6153" s="20"/>
      <c r="H6153" s="20"/>
      <c r="I6153" s="20"/>
      <c r="J6153" s="20"/>
      <c r="K6153" s="20"/>
      <c r="L6153" s="20"/>
      <c r="M6153" s="20"/>
      <c r="N6153" s="20"/>
      <c r="O6153" s="21"/>
      <c r="P6153" s="21"/>
      <c r="Q6153" s="28"/>
      <c r="R6153" s="28"/>
      <c r="S6153" s="21"/>
      <c r="T6153" s="20"/>
      <c r="U6153" s="21"/>
      <c r="W6153" s="46"/>
      <c r="AA6153" s="22"/>
      <c r="AB6153" s="22"/>
      <c r="AC6153" s="22"/>
      <c r="AD6153" s="22"/>
      <c r="AE6153" s="22"/>
      <c r="AF6153" s="22"/>
      <c r="AG6153" s="22"/>
      <c r="AH6153" s="20"/>
      <c r="AI6153" s="22"/>
      <c r="AJ6153" s="22"/>
      <c r="AK6153" s="22"/>
      <c r="AM6153" s="22"/>
      <c r="AN6153" s="22"/>
      <c r="AO6153" s="22"/>
    </row>
    <row r="6154" spans="2:41" x14ac:dyDescent="0.15">
      <c r="B6154" s="20"/>
      <c r="C6154" s="20"/>
      <c r="D6154" s="20"/>
      <c r="E6154" s="20"/>
      <c r="F6154" s="20"/>
      <c r="G6154" s="20"/>
      <c r="H6154" s="20"/>
      <c r="I6154" s="20"/>
      <c r="J6154" s="20"/>
      <c r="K6154" s="20"/>
      <c r="L6154" s="20"/>
      <c r="M6154" s="20"/>
      <c r="N6154" s="20"/>
      <c r="O6154" s="21"/>
      <c r="P6154" s="21"/>
      <c r="Q6154" s="28"/>
      <c r="R6154" s="28"/>
      <c r="S6154" s="21"/>
      <c r="T6154" s="20"/>
      <c r="U6154" s="21"/>
      <c r="W6154" s="46"/>
      <c r="AA6154" s="22"/>
      <c r="AB6154" s="22"/>
      <c r="AC6154" s="22"/>
      <c r="AD6154" s="22"/>
      <c r="AE6154" s="22"/>
      <c r="AF6154" s="22"/>
      <c r="AG6154" s="22"/>
      <c r="AH6154" s="20"/>
      <c r="AI6154" s="22"/>
      <c r="AJ6154" s="22"/>
      <c r="AK6154" s="22"/>
      <c r="AM6154" s="22"/>
      <c r="AN6154" s="22"/>
      <c r="AO6154" s="22"/>
    </row>
    <row r="6155" spans="2:41" x14ac:dyDescent="0.15">
      <c r="B6155" s="20"/>
      <c r="C6155" s="20"/>
      <c r="D6155" s="20"/>
      <c r="E6155" s="20"/>
      <c r="F6155" s="20"/>
      <c r="G6155" s="20"/>
      <c r="H6155" s="20"/>
      <c r="I6155" s="20"/>
      <c r="J6155" s="20"/>
      <c r="K6155" s="20"/>
      <c r="L6155" s="20"/>
      <c r="M6155" s="20"/>
      <c r="N6155" s="20"/>
      <c r="O6155" s="21"/>
      <c r="P6155" s="21"/>
      <c r="Q6155" s="28"/>
      <c r="R6155" s="28"/>
      <c r="S6155" s="21"/>
      <c r="T6155" s="20"/>
      <c r="U6155" s="21"/>
      <c r="W6155" s="46"/>
      <c r="AA6155" s="22"/>
      <c r="AB6155" s="22"/>
      <c r="AC6155" s="22"/>
      <c r="AD6155" s="22"/>
      <c r="AE6155" s="22"/>
      <c r="AF6155" s="22"/>
      <c r="AG6155" s="22"/>
      <c r="AH6155" s="20"/>
      <c r="AI6155" s="22"/>
      <c r="AJ6155" s="22"/>
      <c r="AK6155" s="22"/>
      <c r="AM6155" s="22"/>
      <c r="AN6155" s="22"/>
      <c r="AO6155" s="22"/>
    </row>
    <row r="6156" spans="2:41" x14ac:dyDescent="0.15">
      <c r="B6156" s="20"/>
      <c r="C6156" s="20"/>
      <c r="D6156" s="20"/>
      <c r="E6156" s="20"/>
      <c r="F6156" s="20"/>
      <c r="G6156" s="20"/>
      <c r="H6156" s="20"/>
      <c r="I6156" s="20"/>
      <c r="J6156" s="20"/>
      <c r="K6156" s="20"/>
      <c r="L6156" s="20"/>
      <c r="M6156" s="20"/>
      <c r="N6156" s="20"/>
      <c r="O6156" s="21"/>
      <c r="P6156" s="21"/>
      <c r="Q6156" s="28"/>
      <c r="R6156" s="28"/>
      <c r="S6156" s="21"/>
      <c r="T6156" s="20"/>
      <c r="U6156" s="21"/>
      <c r="W6156" s="46"/>
      <c r="AA6156" s="22"/>
      <c r="AB6156" s="22"/>
      <c r="AC6156" s="22"/>
      <c r="AD6156" s="22"/>
      <c r="AE6156" s="22"/>
      <c r="AF6156" s="22"/>
      <c r="AG6156" s="22"/>
      <c r="AH6156" s="20"/>
      <c r="AI6156" s="22"/>
      <c r="AJ6156" s="22"/>
      <c r="AK6156" s="22"/>
      <c r="AM6156" s="22"/>
      <c r="AN6156" s="22"/>
      <c r="AO6156" s="22"/>
    </row>
    <row r="6157" spans="2:41" x14ac:dyDescent="0.15">
      <c r="B6157" s="20"/>
      <c r="C6157" s="20"/>
      <c r="D6157" s="20"/>
      <c r="E6157" s="20"/>
      <c r="F6157" s="20"/>
      <c r="G6157" s="20"/>
      <c r="H6157" s="20"/>
      <c r="I6157" s="20"/>
      <c r="J6157" s="20"/>
      <c r="K6157" s="20"/>
      <c r="L6157" s="20"/>
      <c r="M6157" s="20"/>
      <c r="N6157" s="20"/>
      <c r="O6157" s="21"/>
      <c r="P6157" s="21"/>
      <c r="Q6157" s="28"/>
      <c r="R6157" s="28"/>
      <c r="S6157" s="21"/>
      <c r="T6157" s="20"/>
      <c r="U6157" s="21"/>
      <c r="W6157" s="46"/>
      <c r="AA6157" s="22"/>
      <c r="AB6157" s="22"/>
      <c r="AC6157" s="22"/>
      <c r="AD6157" s="22"/>
      <c r="AE6157" s="22"/>
      <c r="AF6157" s="22"/>
      <c r="AG6157" s="22"/>
      <c r="AH6157" s="20"/>
      <c r="AI6157" s="22"/>
      <c r="AJ6157" s="22"/>
      <c r="AK6157" s="22"/>
      <c r="AM6157" s="22"/>
      <c r="AN6157" s="22"/>
      <c r="AO6157" s="22"/>
    </row>
    <row r="6158" spans="2:41" x14ac:dyDescent="0.15">
      <c r="B6158" s="20"/>
      <c r="C6158" s="20"/>
      <c r="D6158" s="20"/>
      <c r="E6158" s="20"/>
      <c r="F6158" s="20"/>
      <c r="G6158" s="20"/>
      <c r="H6158" s="20"/>
      <c r="I6158" s="20"/>
      <c r="J6158" s="20"/>
      <c r="K6158" s="20"/>
      <c r="L6158" s="20"/>
      <c r="M6158" s="20"/>
      <c r="N6158" s="20"/>
      <c r="O6158" s="21"/>
      <c r="P6158" s="21"/>
      <c r="Q6158" s="28"/>
      <c r="R6158" s="28"/>
      <c r="S6158" s="21"/>
      <c r="T6158" s="20"/>
      <c r="U6158" s="21"/>
      <c r="W6158" s="46"/>
      <c r="AA6158" s="22"/>
      <c r="AB6158" s="22"/>
      <c r="AC6158" s="22"/>
      <c r="AD6158" s="22"/>
      <c r="AE6158" s="22"/>
      <c r="AF6158" s="22"/>
      <c r="AG6158" s="22"/>
      <c r="AH6158" s="20"/>
      <c r="AI6158" s="22"/>
      <c r="AJ6158" s="22"/>
      <c r="AK6158" s="22"/>
      <c r="AM6158" s="22"/>
      <c r="AN6158" s="22"/>
      <c r="AO6158" s="22"/>
    </row>
    <row r="6159" spans="2:41" x14ac:dyDescent="0.15">
      <c r="B6159" s="20"/>
      <c r="C6159" s="20"/>
      <c r="D6159" s="20"/>
      <c r="E6159" s="20"/>
      <c r="F6159" s="20"/>
      <c r="G6159" s="20"/>
      <c r="H6159" s="20"/>
      <c r="I6159" s="20"/>
      <c r="J6159" s="20"/>
      <c r="K6159" s="20"/>
      <c r="L6159" s="20"/>
      <c r="M6159" s="20"/>
      <c r="N6159" s="20"/>
      <c r="O6159" s="21"/>
      <c r="P6159" s="21"/>
      <c r="Q6159" s="28"/>
      <c r="R6159" s="28"/>
      <c r="S6159" s="21"/>
      <c r="T6159" s="20"/>
      <c r="U6159" s="21"/>
      <c r="W6159" s="46"/>
      <c r="AA6159" s="22"/>
      <c r="AB6159" s="22"/>
      <c r="AC6159" s="22"/>
      <c r="AD6159" s="22"/>
      <c r="AE6159" s="22"/>
      <c r="AF6159" s="22"/>
      <c r="AG6159" s="22"/>
      <c r="AH6159" s="20"/>
      <c r="AI6159" s="22"/>
      <c r="AJ6159" s="22"/>
      <c r="AK6159" s="22"/>
      <c r="AM6159" s="22"/>
      <c r="AN6159" s="22"/>
      <c r="AO6159" s="22"/>
    </row>
    <row r="6160" spans="2:41" x14ac:dyDescent="0.15">
      <c r="B6160" s="20"/>
      <c r="C6160" s="20"/>
      <c r="D6160" s="20"/>
      <c r="E6160" s="20"/>
      <c r="F6160" s="20"/>
      <c r="G6160" s="20"/>
      <c r="H6160" s="20"/>
      <c r="I6160" s="20"/>
      <c r="J6160" s="20"/>
      <c r="K6160" s="20"/>
      <c r="L6160" s="20"/>
      <c r="M6160" s="20"/>
      <c r="N6160" s="20"/>
      <c r="O6160" s="21"/>
      <c r="P6160" s="21"/>
      <c r="Q6160" s="28"/>
      <c r="R6160" s="28"/>
      <c r="S6160" s="21"/>
      <c r="T6160" s="20"/>
      <c r="U6160" s="21"/>
      <c r="W6160" s="46"/>
      <c r="AA6160" s="22"/>
      <c r="AB6160" s="22"/>
      <c r="AC6160" s="22"/>
      <c r="AD6160" s="22"/>
      <c r="AE6160" s="22"/>
      <c r="AF6160" s="22"/>
      <c r="AG6160" s="22"/>
      <c r="AH6160" s="20"/>
      <c r="AI6160" s="22"/>
      <c r="AJ6160" s="22"/>
      <c r="AK6160" s="22"/>
      <c r="AM6160" s="22"/>
      <c r="AN6160" s="22"/>
      <c r="AO6160" s="22"/>
    </row>
    <row r="6161" spans="2:41" x14ac:dyDescent="0.15">
      <c r="B6161" s="20"/>
      <c r="C6161" s="20"/>
      <c r="D6161" s="20"/>
      <c r="E6161" s="20"/>
      <c r="F6161" s="20"/>
      <c r="G6161" s="20"/>
      <c r="H6161" s="20"/>
      <c r="I6161" s="20"/>
      <c r="J6161" s="20"/>
      <c r="K6161" s="20"/>
      <c r="L6161" s="20"/>
      <c r="M6161" s="20"/>
      <c r="N6161" s="20"/>
      <c r="O6161" s="21"/>
      <c r="P6161" s="21"/>
      <c r="Q6161" s="28"/>
      <c r="R6161" s="28"/>
      <c r="S6161" s="21"/>
      <c r="T6161" s="20"/>
      <c r="U6161" s="21"/>
      <c r="W6161" s="46"/>
      <c r="AA6161" s="22"/>
      <c r="AB6161" s="22"/>
      <c r="AC6161" s="22"/>
      <c r="AD6161" s="22"/>
      <c r="AE6161" s="22"/>
      <c r="AF6161" s="22"/>
      <c r="AG6161" s="22"/>
      <c r="AH6161" s="20"/>
      <c r="AI6161" s="22"/>
      <c r="AJ6161" s="22"/>
      <c r="AK6161" s="22"/>
      <c r="AM6161" s="22"/>
      <c r="AN6161" s="22"/>
      <c r="AO6161" s="22"/>
    </row>
    <row r="6162" spans="2:41" x14ac:dyDescent="0.15">
      <c r="B6162" s="20"/>
      <c r="C6162" s="20"/>
      <c r="D6162" s="20"/>
      <c r="E6162" s="20"/>
      <c r="F6162" s="20"/>
      <c r="G6162" s="20"/>
      <c r="H6162" s="20"/>
      <c r="I6162" s="20"/>
      <c r="J6162" s="20"/>
      <c r="K6162" s="20"/>
      <c r="L6162" s="20"/>
      <c r="M6162" s="20"/>
      <c r="N6162" s="20"/>
      <c r="O6162" s="21"/>
      <c r="P6162" s="21"/>
      <c r="Q6162" s="28"/>
      <c r="R6162" s="28"/>
      <c r="S6162" s="21"/>
      <c r="T6162" s="20"/>
      <c r="U6162" s="21"/>
      <c r="W6162" s="46"/>
      <c r="AA6162" s="22"/>
      <c r="AB6162" s="22"/>
      <c r="AC6162" s="22"/>
      <c r="AD6162" s="22"/>
      <c r="AE6162" s="22"/>
      <c r="AF6162" s="22"/>
      <c r="AG6162" s="22"/>
      <c r="AH6162" s="20"/>
      <c r="AI6162" s="22"/>
      <c r="AJ6162" s="22"/>
      <c r="AK6162" s="22"/>
      <c r="AM6162" s="22"/>
      <c r="AN6162" s="22"/>
      <c r="AO6162" s="22"/>
    </row>
    <row r="6163" spans="2:41" x14ac:dyDescent="0.15">
      <c r="B6163" s="20"/>
      <c r="C6163" s="20"/>
      <c r="D6163" s="20"/>
      <c r="E6163" s="20"/>
      <c r="F6163" s="20"/>
      <c r="G6163" s="20"/>
      <c r="H6163" s="20"/>
      <c r="I6163" s="20"/>
      <c r="J6163" s="20"/>
      <c r="K6163" s="20"/>
      <c r="L6163" s="20"/>
      <c r="M6163" s="20"/>
      <c r="N6163" s="20"/>
      <c r="O6163" s="21"/>
      <c r="P6163" s="21"/>
      <c r="Q6163" s="28"/>
      <c r="R6163" s="28"/>
      <c r="S6163" s="21"/>
      <c r="T6163" s="20"/>
      <c r="U6163" s="21"/>
      <c r="W6163" s="46"/>
      <c r="AA6163" s="22"/>
      <c r="AB6163" s="22"/>
      <c r="AC6163" s="22"/>
      <c r="AD6163" s="22"/>
      <c r="AE6163" s="22"/>
      <c r="AF6163" s="22"/>
      <c r="AG6163" s="22"/>
      <c r="AH6163" s="20"/>
      <c r="AI6163" s="22"/>
      <c r="AJ6163" s="22"/>
      <c r="AK6163" s="22"/>
      <c r="AM6163" s="22"/>
      <c r="AN6163" s="22"/>
      <c r="AO6163" s="22"/>
    </row>
    <row r="6164" spans="2:41" x14ac:dyDescent="0.15">
      <c r="B6164" s="20"/>
      <c r="C6164" s="20"/>
      <c r="D6164" s="20"/>
      <c r="E6164" s="20"/>
      <c r="F6164" s="20"/>
      <c r="G6164" s="20"/>
      <c r="H6164" s="20"/>
      <c r="I6164" s="20"/>
      <c r="J6164" s="20"/>
      <c r="K6164" s="20"/>
      <c r="L6164" s="20"/>
      <c r="M6164" s="20"/>
      <c r="N6164" s="20"/>
      <c r="O6164" s="21"/>
      <c r="P6164" s="21"/>
      <c r="Q6164" s="28"/>
      <c r="R6164" s="28"/>
      <c r="S6164" s="21"/>
      <c r="T6164" s="20"/>
      <c r="U6164" s="21"/>
      <c r="W6164" s="46"/>
      <c r="AA6164" s="22"/>
      <c r="AB6164" s="22"/>
      <c r="AC6164" s="22"/>
      <c r="AD6164" s="22"/>
      <c r="AE6164" s="22"/>
      <c r="AF6164" s="22"/>
      <c r="AG6164" s="22"/>
      <c r="AH6164" s="20"/>
      <c r="AI6164" s="22"/>
      <c r="AJ6164" s="22"/>
      <c r="AK6164" s="22"/>
      <c r="AM6164" s="22"/>
      <c r="AN6164" s="22"/>
      <c r="AO6164" s="22"/>
    </row>
    <row r="6165" spans="2:41" x14ac:dyDescent="0.15">
      <c r="B6165" s="20"/>
      <c r="C6165" s="20"/>
      <c r="D6165" s="20"/>
      <c r="E6165" s="20"/>
      <c r="F6165" s="20"/>
      <c r="G6165" s="20"/>
      <c r="H6165" s="20"/>
      <c r="I6165" s="20"/>
      <c r="J6165" s="20"/>
      <c r="K6165" s="20"/>
      <c r="L6165" s="20"/>
      <c r="M6165" s="20"/>
      <c r="N6165" s="20"/>
      <c r="O6165" s="21"/>
      <c r="P6165" s="21"/>
      <c r="Q6165" s="28"/>
      <c r="R6165" s="28"/>
      <c r="S6165" s="21"/>
      <c r="T6165" s="20"/>
      <c r="U6165" s="21"/>
      <c r="W6165" s="46"/>
      <c r="AA6165" s="22"/>
      <c r="AB6165" s="22"/>
      <c r="AC6165" s="22"/>
      <c r="AD6165" s="22"/>
      <c r="AE6165" s="22"/>
      <c r="AF6165" s="22"/>
      <c r="AG6165" s="22"/>
      <c r="AH6165" s="20"/>
      <c r="AI6165" s="22"/>
      <c r="AJ6165" s="22"/>
      <c r="AK6165" s="22"/>
      <c r="AM6165" s="22"/>
      <c r="AN6165" s="22"/>
      <c r="AO6165" s="22"/>
    </row>
    <row r="6166" spans="2:41" x14ac:dyDescent="0.15">
      <c r="B6166" s="20"/>
      <c r="C6166" s="20"/>
      <c r="D6166" s="20"/>
      <c r="E6166" s="20"/>
      <c r="F6166" s="20"/>
      <c r="G6166" s="20"/>
      <c r="H6166" s="20"/>
      <c r="I6166" s="20"/>
      <c r="J6166" s="20"/>
      <c r="K6166" s="20"/>
      <c r="L6166" s="20"/>
      <c r="M6166" s="20"/>
      <c r="N6166" s="20"/>
      <c r="O6166" s="21"/>
      <c r="P6166" s="21"/>
      <c r="Q6166" s="28"/>
      <c r="R6166" s="28"/>
      <c r="S6166" s="21"/>
      <c r="T6166" s="20"/>
      <c r="U6166" s="21"/>
      <c r="W6166" s="46"/>
      <c r="AA6166" s="22"/>
      <c r="AB6166" s="22"/>
      <c r="AC6166" s="22"/>
      <c r="AD6166" s="22"/>
      <c r="AE6166" s="22"/>
      <c r="AF6166" s="22"/>
      <c r="AG6166" s="22"/>
      <c r="AH6166" s="20"/>
      <c r="AI6166" s="22"/>
      <c r="AJ6166" s="22"/>
      <c r="AK6166" s="22"/>
      <c r="AM6166" s="22"/>
      <c r="AN6166" s="22"/>
      <c r="AO6166" s="22"/>
    </row>
    <row r="6167" spans="2:41" x14ac:dyDescent="0.15">
      <c r="B6167" s="20"/>
      <c r="C6167" s="20"/>
      <c r="D6167" s="20"/>
      <c r="E6167" s="20"/>
      <c r="F6167" s="20"/>
      <c r="G6167" s="20"/>
      <c r="H6167" s="20"/>
      <c r="I6167" s="20"/>
      <c r="J6167" s="20"/>
      <c r="K6167" s="20"/>
      <c r="L6167" s="20"/>
      <c r="M6167" s="20"/>
      <c r="N6167" s="20"/>
      <c r="O6167" s="21"/>
      <c r="P6167" s="21"/>
      <c r="Q6167" s="28"/>
      <c r="R6167" s="28"/>
      <c r="S6167" s="21"/>
      <c r="T6167" s="20"/>
      <c r="U6167" s="21"/>
      <c r="W6167" s="46"/>
      <c r="AA6167" s="22"/>
      <c r="AB6167" s="22"/>
      <c r="AC6167" s="22"/>
      <c r="AD6167" s="22"/>
      <c r="AE6167" s="22"/>
      <c r="AF6167" s="22"/>
      <c r="AG6167" s="22"/>
      <c r="AH6167" s="20"/>
      <c r="AI6167" s="22"/>
      <c r="AJ6167" s="22"/>
      <c r="AK6167" s="22"/>
      <c r="AM6167" s="22"/>
      <c r="AN6167" s="22"/>
      <c r="AO6167" s="22"/>
    </row>
    <row r="6168" spans="2:41" x14ac:dyDescent="0.15">
      <c r="B6168" s="20"/>
      <c r="C6168" s="20"/>
      <c r="D6168" s="20"/>
      <c r="E6168" s="20"/>
      <c r="F6168" s="20"/>
      <c r="G6168" s="20"/>
      <c r="H6168" s="20"/>
      <c r="I6168" s="20"/>
      <c r="J6168" s="20"/>
      <c r="K6168" s="20"/>
      <c r="L6168" s="20"/>
      <c r="M6168" s="20"/>
      <c r="N6168" s="20"/>
      <c r="O6168" s="21"/>
      <c r="P6168" s="21"/>
      <c r="Q6168" s="28"/>
      <c r="R6168" s="28"/>
      <c r="S6168" s="21"/>
      <c r="T6168" s="20"/>
      <c r="U6168" s="21"/>
      <c r="W6168" s="46"/>
      <c r="AA6168" s="22"/>
      <c r="AB6168" s="22"/>
      <c r="AC6168" s="22"/>
      <c r="AD6168" s="22"/>
      <c r="AE6168" s="22"/>
      <c r="AF6168" s="22"/>
      <c r="AG6168" s="22"/>
      <c r="AH6168" s="20"/>
      <c r="AI6168" s="22"/>
      <c r="AJ6168" s="22"/>
      <c r="AK6168" s="22"/>
      <c r="AM6168" s="22"/>
      <c r="AN6168" s="22"/>
      <c r="AO6168" s="22"/>
    </row>
    <row r="6169" spans="2:41" x14ac:dyDescent="0.15">
      <c r="B6169" s="20"/>
      <c r="C6169" s="20"/>
      <c r="D6169" s="20"/>
      <c r="E6169" s="20"/>
      <c r="F6169" s="20"/>
      <c r="G6169" s="20"/>
      <c r="H6169" s="20"/>
      <c r="I6169" s="20"/>
      <c r="J6169" s="20"/>
      <c r="K6169" s="20"/>
      <c r="L6169" s="20"/>
      <c r="M6169" s="20"/>
      <c r="N6169" s="20"/>
      <c r="O6169" s="21"/>
      <c r="P6169" s="21"/>
      <c r="Q6169" s="28"/>
      <c r="R6169" s="28"/>
      <c r="S6169" s="21"/>
      <c r="T6169" s="20"/>
      <c r="U6169" s="21"/>
      <c r="W6169" s="46"/>
      <c r="AA6169" s="22"/>
      <c r="AB6169" s="22"/>
      <c r="AC6169" s="22"/>
      <c r="AD6169" s="22"/>
      <c r="AE6169" s="22"/>
      <c r="AF6169" s="22"/>
      <c r="AG6169" s="22"/>
      <c r="AH6169" s="20"/>
      <c r="AI6169" s="22"/>
      <c r="AJ6169" s="22"/>
      <c r="AK6169" s="22"/>
      <c r="AM6169" s="22"/>
      <c r="AN6169" s="22"/>
      <c r="AO6169" s="22"/>
    </row>
    <row r="6170" spans="2:41" x14ac:dyDescent="0.15">
      <c r="B6170" s="20"/>
      <c r="C6170" s="20"/>
      <c r="D6170" s="20"/>
      <c r="E6170" s="20"/>
      <c r="F6170" s="20"/>
      <c r="G6170" s="20"/>
      <c r="H6170" s="20"/>
      <c r="I6170" s="20"/>
      <c r="J6170" s="20"/>
      <c r="K6170" s="20"/>
      <c r="L6170" s="20"/>
      <c r="M6170" s="20"/>
      <c r="N6170" s="20"/>
      <c r="O6170" s="21"/>
      <c r="P6170" s="21"/>
      <c r="Q6170" s="28"/>
      <c r="R6170" s="28"/>
      <c r="S6170" s="21"/>
      <c r="T6170" s="20"/>
      <c r="U6170" s="21"/>
      <c r="W6170" s="46"/>
      <c r="AA6170" s="22"/>
      <c r="AB6170" s="22"/>
      <c r="AC6170" s="22"/>
      <c r="AD6170" s="22"/>
      <c r="AE6170" s="22"/>
      <c r="AF6170" s="22"/>
      <c r="AG6170" s="22"/>
      <c r="AH6170" s="20"/>
      <c r="AI6170" s="22"/>
      <c r="AJ6170" s="22"/>
      <c r="AK6170" s="22"/>
      <c r="AM6170" s="22"/>
      <c r="AN6170" s="22"/>
      <c r="AO6170" s="22"/>
    </row>
    <row r="6171" spans="2:41" x14ac:dyDescent="0.15">
      <c r="B6171" s="20"/>
      <c r="C6171" s="20"/>
      <c r="D6171" s="20"/>
      <c r="E6171" s="20"/>
      <c r="F6171" s="20"/>
      <c r="G6171" s="20"/>
      <c r="H6171" s="20"/>
      <c r="I6171" s="20"/>
      <c r="J6171" s="20"/>
      <c r="K6171" s="20"/>
      <c r="L6171" s="20"/>
      <c r="M6171" s="20"/>
      <c r="N6171" s="20"/>
      <c r="O6171" s="21"/>
      <c r="P6171" s="21"/>
      <c r="Q6171" s="28"/>
      <c r="R6171" s="28"/>
      <c r="S6171" s="21"/>
      <c r="T6171" s="20"/>
      <c r="U6171" s="21"/>
      <c r="W6171" s="46"/>
      <c r="AA6171" s="22"/>
      <c r="AB6171" s="22"/>
      <c r="AC6171" s="22"/>
      <c r="AD6171" s="22"/>
      <c r="AE6171" s="22"/>
      <c r="AF6171" s="22"/>
      <c r="AG6171" s="22"/>
      <c r="AH6171" s="20"/>
      <c r="AI6171" s="22"/>
      <c r="AJ6171" s="22"/>
      <c r="AK6171" s="22"/>
      <c r="AM6171" s="22"/>
      <c r="AN6171" s="22"/>
      <c r="AO6171" s="22"/>
    </row>
    <row r="6172" spans="2:41" x14ac:dyDescent="0.15">
      <c r="B6172" s="20"/>
      <c r="C6172" s="20"/>
      <c r="D6172" s="20"/>
      <c r="E6172" s="20"/>
      <c r="F6172" s="20"/>
      <c r="G6172" s="20"/>
      <c r="H6172" s="20"/>
      <c r="I6172" s="20"/>
      <c r="J6172" s="20"/>
      <c r="K6172" s="20"/>
      <c r="L6172" s="20"/>
      <c r="M6172" s="20"/>
      <c r="N6172" s="20"/>
      <c r="O6172" s="21"/>
      <c r="P6172" s="21"/>
      <c r="Q6172" s="28"/>
      <c r="R6172" s="28"/>
      <c r="S6172" s="21"/>
      <c r="T6172" s="20"/>
      <c r="U6172" s="21"/>
      <c r="W6172" s="46"/>
      <c r="AA6172" s="22"/>
      <c r="AB6172" s="22"/>
      <c r="AC6172" s="22"/>
      <c r="AD6172" s="22"/>
      <c r="AE6172" s="22"/>
      <c r="AF6172" s="22"/>
      <c r="AG6172" s="22"/>
      <c r="AH6172" s="20"/>
      <c r="AI6172" s="22"/>
      <c r="AJ6172" s="22"/>
      <c r="AK6172" s="22"/>
      <c r="AM6172" s="22"/>
      <c r="AN6172" s="22"/>
      <c r="AO6172" s="22"/>
    </row>
    <row r="6173" spans="2:41" x14ac:dyDescent="0.15">
      <c r="B6173" s="20"/>
      <c r="C6173" s="20"/>
      <c r="D6173" s="20"/>
      <c r="E6173" s="20"/>
      <c r="F6173" s="20"/>
      <c r="G6173" s="20"/>
      <c r="H6173" s="20"/>
      <c r="I6173" s="20"/>
      <c r="J6173" s="20"/>
      <c r="K6173" s="20"/>
      <c r="L6173" s="20"/>
      <c r="M6173" s="20"/>
      <c r="N6173" s="20"/>
      <c r="O6173" s="21"/>
      <c r="P6173" s="21"/>
      <c r="Q6173" s="28"/>
      <c r="R6173" s="28"/>
      <c r="S6173" s="21"/>
      <c r="T6173" s="20"/>
      <c r="U6173" s="21"/>
      <c r="W6173" s="46"/>
      <c r="AA6173" s="22"/>
      <c r="AB6173" s="22"/>
      <c r="AC6173" s="22"/>
      <c r="AD6173" s="22"/>
      <c r="AE6173" s="22"/>
      <c r="AF6173" s="22"/>
      <c r="AG6173" s="22"/>
      <c r="AH6173" s="20"/>
      <c r="AI6173" s="22"/>
      <c r="AJ6173" s="22"/>
      <c r="AK6173" s="22"/>
      <c r="AM6173" s="22"/>
      <c r="AN6173" s="22"/>
      <c r="AO6173" s="22"/>
    </row>
    <row r="6174" spans="2:41" x14ac:dyDescent="0.15">
      <c r="B6174" s="20"/>
      <c r="C6174" s="20"/>
      <c r="D6174" s="20"/>
      <c r="E6174" s="20"/>
      <c r="F6174" s="20"/>
      <c r="G6174" s="20"/>
      <c r="H6174" s="20"/>
      <c r="I6174" s="20"/>
      <c r="J6174" s="20"/>
      <c r="K6174" s="20"/>
      <c r="L6174" s="20"/>
      <c r="M6174" s="20"/>
      <c r="N6174" s="20"/>
      <c r="O6174" s="21"/>
      <c r="P6174" s="21"/>
      <c r="Q6174" s="28"/>
      <c r="R6174" s="28"/>
      <c r="S6174" s="21"/>
      <c r="T6174" s="20"/>
      <c r="U6174" s="21"/>
      <c r="W6174" s="46"/>
      <c r="AA6174" s="22"/>
      <c r="AB6174" s="22"/>
      <c r="AC6174" s="22"/>
      <c r="AD6174" s="22"/>
      <c r="AE6174" s="22"/>
      <c r="AF6174" s="22"/>
      <c r="AG6174" s="22"/>
      <c r="AH6174" s="20"/>
      <c r="AI6174" s="22"/>
      <c r="AJ6174" s="22"/>
      <c r="AK6174" s="22"/>
      <c r="AM6174" s="22"/>
      <c r="AN6174" s="22"/>
      <c r="AO6174" s="22"/>
    </row>
    <row r="6175" spans="2:41" x14ac:dyDescent="0.15">
      <c r="B6175" s="20"/>
      <c r="C6175" s="20"/>
      <c r="D6175" s="20"/>
      <c r="E6175" s="20"/>
      <c r="F6175" s="20"/>
      <c r="G6175" s="20"/>
      <c r="H6175" s="20"/>
      <c r="I6175" s="20"/>
      <c r="J6175" s="20"/>
      <c r="K6175" s="20"/>
      <c r="L6175" s="20"/>
      <c r="M6175" s="20"/>
      <c r="N6175" s="20"/>
      <c r="O6175" s="21"/>
      <c r="P6175" s="21"/>
      <c r="Q6175" s="28"/>
      <c r="R6175" s="28"/>
      <c r="S6175" s="21"/>
      <c r="T6175" s="20"/>
      <c r="U6175" s="21"/>
      <c r="W6175" s="46"/>
      <c r="AA6175" s="22"/>
      <c r="AB6175" s="22"/>
      <c r="AC6175" s="22"/>
      <c r="AD6175" s="22"/>
      <c r="AE6175" s="22"/>
      <c r="AF6175" s="22"/>
      <c r="AG6175" s="22"/>
      <c r="AH6175" s="20"/>
      <c r="AI6175" s="22"/>
      <c r="AJ6175" s="22"/>
      <c r="AK6175" s="22"/>
      <c r="AM6175" s="22"/>
      <c r="AN6175" s="22"/>
      <c r="AO6175" s="22"/>
    </row>
    <row r="6176" spans="2:41" x14ac:dyDescent="0.15">
      <c r="B6176" s="20"/>
      <c r="C6176" s="20"/>
      <c r="D6176" s="20"/>
      <c r="E6176" s="20"/>
      <c r="F6176" s="20"/>
      <c r="G6176" s="20"/>
      <c r="H6176" s="20"/>
      <c r="I6176" s="20"/>
      <c r="J6176" s="20"/>
      <c r="K6176" s="20"/>
      <c r="L6176" s="20"/>
      <c r="M6176" s="20"/>
      <c r="N6176" s="20"/>
      <c r="O6176" s="21"/>
      <c r="P6176" s="21"/>
      <c r="Q6176" s="28"/>
      <c r="R6176" s="28"/>
      <c r="S6176" s="21"/>
      <c r="T6176" s="20"/>
      <c r="U6176" s="21"/>
      <c r="W6176" s="46"/>
      <c r="AA6176" s="22"/>
      <c r="AB6176" s="22"/>
      <c r="AC6176" s="22"/>
      <c r="AD6176" s="22"/>
      <c r="AE6176" s="22"/>
      <c r="AF6176" s="22"/>
      <c r="AG6176" s="22"/>
      <c r="AH6176" s="20"/>
      <c r="AI6176" s="22"/>
      <c r="AJ6176" s="22"/>
      <c r="AK6176" s="22"/>
      <c r="AM6176" s="22"/>
      <c r="AN6176" s="22"/>
      <c r="AO6176" s="22"/>
    </row>
    <row r="6177" spans="2:41" x14ac:dyDescent="0.15">
      <c r="B6177" s="20"/>
      <c r="C6177" s="20"/>
      <c r="D6177" s="20"/>
      <c r="E6177" s="20"/>
      <c r="F6177" s="20"/>
      <c r="G6177" s="20"/>
      <c r="H6177" s="20"/>
      <c r="I6177" s="20"/>
      <c r="J6177" s="20"/>
      <c r="K6177" s="20"/>
      <c r="L6177" s="20"/>
      <c r="M6177" s="20"/>
      <c r="N6177" s="20"/>
      <c r="O6177" s="21"/>
      <c r="P6177" s="21"/>
      <c r="Q6177" s="28"/>
      <c r="R6177" s="28"/>
      <c r="S6177" s="21"/>
      <c r="T6177" s="20"/>
      <c r="U6177" s="21"/>
      <c r="W6177" s="46"/>
      <c r="AA6177" s="22"/>
      <c r="AB6177" s="22"/>
      <c r="AC6177" s="22"/>
      <c r="AD6177" s="22"/>
      <c r="AE6177" s="22"/>
      <c r="AF6177" s="22"/>
      <c r="AG6177" s="22"/>
      <c r="AH6177" s="20"/>
      <c r="AI6177" s="22"/>
      <c r="AJ6177" s="22"/>
      <c r="AK6177" s="22"/>
      <c r="AM6177" s="22"/>
      <c r="AN6177" s="22"/>
      <c r="AO6177" s="22"/>
    </row>
    <row r="6178" spans="2:41" x14ac:dyDescent="0.15">
      <c r="B6178" s="20"/>
      <c r="C6178" s="20"/>
      <c r="D6178" s="20"/>
      <c r="E6178" s="20"/>
      <c r="F6178" s="20"/>
      <c r="G6178" s="20"/>
      <c r="H6178" s="20"/>
      <c r="I6178" s="20"/>
      <c r="J6178" s="20"/>
      <c r="K6178" s="20"/>
      <c r="L6178" s="20"/>
      <c r="M6178" s="20"/>
      <c r="N6178" s="20"/>
      <c r="O6178" s="21"/>
      <c r="P6178" s="21"/>
      <c r="Q6178" s="28"/>
      <c r="R6178" s="28"/>
      <c r="S6178" s="21"/>
      <c r="T6178" s="20"/>
      <c r="U6178" s="21"/>
      <c r="W6178" s="46"/>
      <c r="AA6178" s="22"/>
      <c r="AB6178" s="22"/>
      <c r="AC6178" s="22"/>
      <c r="AD6178" s="22"/>
      <c r="AE6178" s="22"/>
      <c r="AF6178" s="22"/>
      <c r="AG6178" s="22"/>
      <c r="AH6178" s="20"/>
      <c r="AI6178" s="22"/>
      <c r="AJ6178" s="22"/>
      <c r="AK6178" s="22"/>
      <c r="AM6178" s="22"/>
      <c r="AN6178" s="22"/>
      <c r="AO6178" s="22"/>
    </row>
    <row r="6179" spans="2:41" x14ac:dyDescent="0.15">
      <c r="B6179" s="20"/>
      <c r="C6179" s="20"/>
      <c r="D6179" s="20"/>
      <c r="E6179" s="20"/>
      <c r="F6179" s="20"/>
      <c r="G6179" s="20"/>
      <c r="H6179" s="20"/>
      <c r="I6179" s="20"/>
      <c r="J6179" s="20"/>
      <c r="K6179" s="20"/>
      <c r="L6179" s="20"/>
      <c r="M6179" s="20"/>
      <c r="N6179" s="20"/>
      <c r="O6179" s="21"/>
      <c r="P6179" s="21"/>
      <c r="Q6179" s="28"/>
      <c r="R6179" s="28"/>
      <c r="S6179" s="21"/>
      <c r="T6179" s="20"/>
      <c r="U6179" s="21"/>
      <c r="W6179" s="46"/>
      <c r="AA6179" s="22"/>
      <c r="AB6179" s="22"/>
      <c r="AC6179" s="22"/>
      <c r="AD6179" s="22"/>
      <c r="AE6179" s="22"/>
      <c r="AF6179" s="22"/>
      <c r="AG6179" s="22"/>
      <c r="AH6179" s="20"/>
      <c r="AI6179" s="22"/>
      <c r="AJ6179" s="22"/>
      <c r="AK6179" s="22"/>
      <c r="AM6179" s="22"/>
      <c r="AN6179" s="22"/>
      <c r="AO6179" s="22"/>
    </row>
    <row r="6180" spans="2:41" x14ac:dyDescent="0.15">
      <c r="B6180" s="20"/>
      <c r="C6180" s="20"/>
      <c r="D6180" s="20"/>
      <c r="E6180" s="20"/>
      <c r="F6180" s="20"/>
      <c r="G6180" s="20"/>
      <c r="H6180" s="20"/>
      <c r="I6180" s="20"/>
      <c r="J6180" s="20"/>
      <c r="K6180" s="20"/>
      <c r="L6180" s="20"/>
      <c r="M6180" s="20"/>
      <c r="N6180" s="20"/>
      <c r="O6180" s="21"/>
      <c r="P6180" s="21"/>
      <c r="Q6180" s="28"/>
      <c r="R6180" s="28"/>
      <c r="S6180" s="21"/>
      <c r="T6180" s="20"/>
      <c r="U6180" s="21"/>
      <c r="W6180" s="46"/>
      <c r="AA6180" s="22"/>
      <c r="AB6180" s="22"/>
      <c r="AC6180" s="22"/>
      <c r="AD6180" s="22"/>
      <c r="AE6180" s="22"/>
      <c r="AF6180" s="22"/>
      <c r="AG6180" s="22"/>
      <c r="AH6180" s="20"/>
      <c r="AI6180" s="22"/>
      <c r="AJ6180" s="22"/>
      <c r="AK6180" s="22"/>
      <c r="AM6180" s="22"/>
      <c r="AN6180" s="22"/>
      <c r="AO6180" s="22"/>
    </row>
    <row r="6181" spans="2:41" x14ac:dyDescent="0.15">
      <c r="B6181" s="20"/>
      <c r="C6181" s="20"/>
      <c r="D6181" s="20"/>
      <c r="E6181" s="20"/>
      <c r="F6181" s="20"/>
      <c r="G6181" s="20"/>
      <c r="H6181" s="20"/>
      <c r="I6181" s="20"/>
      <c r="J6181" s="20"/>
      <c r="K6181" s="20"/>
      <c r="L6181" s="20"/>
      <c r="M6181" s="20"/>
      <c r="N6181" s="20"/>
      <c r="O6181" s="21"/>
      <c r="P6181" s="21"/>
      <c r="Q6181" s="28"/>
      <c r="R6181" s="28"/>
      <c r="S6181" s="21"/>
      <c r="T6181" s="20"/>
      <c r="U6181" s="21"/>
      <c r="W6181" s="46"/>
      <c r="AA6181" s="22"/>
      <c r="AB6181" s="22"/>
      <c r="AC6181" s="22"/>
      <c r="AD6181" s="22"/>
      <c r="AE6181" s="22"/>
      <c r="AF6181" s="22"/>
      <c r="AG6181" s="22"/>
      <c r="AH6181" s="20"/>
      <c r="AI6181" s="22"/>
      <c r="AJ6181" s="22"/>
      <c r="AK6181" s="22"/>
      <c r="AM6181" s="22"/>
      <c r="AN6181" s="22"/>
      <c r="AO6181" s="22"/>
    </row>
    <row r="6182" spans="2:41" x14ac:dyDescent="0.15">
      <c r="B6182" s="20"/>
      <c r="C6182" s="20"/>
      <c r="D6182" s="20"/>
      <c r="E6182" s="20"/>
      <c r="F6182" s="20"/>
      <c r="G6182" s="20"/>
      <c r="H6182" s="20"/>
      <c r="I6182" s="20"/>
      <c r="J6182" s="20"/>
      <c r="K6182" s="20"/>
      <c r="L6182" s="20"/>
      <c r="M6182" s="20"/>
      <c r="N6182" s="20"/>
      <c r="O6182" s="21"/>
      <c r="P6182" s="21"/>
      <c r="Q6182" s="28"/>
      <c r="R6182" s="28"/>
      <c r="S6182" s="21"/>
      <c r="T6182" s="20"/>
      <c r="U6182" s="21"/>
      <c r="W6182" s="46"/>
      <c r="AA6182" s="22"/>
      <c r="AB6182" s="22"/>
      <c r="AC6182" s="22"/>
      <c r="AD6182" s="22"/>
      <c r="AE6182" s="22"/>
      <c r="AF6182" s="22"/>
      <c r="AG6182" s="22"/>
      <c r="AH6182" s="20"/>
      <c r="AI6182" s="22"/>
      <c r="AJ6182" s="22"/>
      <c r="AK6182" s="22"/>
      <c r="AM6182" s="22"/>
      <c r="AN6182" s="22"/>
      <c r="AO6182" s="22"/>
    </row>
    <row r="6183" spans="2:41" x14ac:dyDescent="0.15">
      <c r="B6183" s="20"/>
      <c r="C6183" s="20"/>
      <c r="D6183" s="20"/>
      <c r="E6183" s="20"/>
      <c r="F6183" s="20"/>
      <c r="G6183" s="20"/>
      <c r="H6183" s="20"/>
      <c r="I6183" s="20"/>
      <c r="J6183" s="20"/>
      <c r="K6183" s="20"/>
      <c r="L6183" s="20"/>
      <c r="M6183" s="20"/>
      <c r="N6183" s="20"/>
      <c r="O6183" s="21"/>
      <c r="P6183" s="21"/>
      <c r="Q6183" s="28"/>
      <c r="R6183" s="28"/>
      <c r="S6183" s="21"/>
      <c r="T6183" s="20"/>
      <c r="U6183" s="21"/>
      <c r="W6183" s="46"/>
      <c r="AA6183" s="22"/>
      <c r="AB6183" s="22"/>
      <c r="AC6183" s="22"/>
      <c r="AD6183" s="22"/>
      <c r="AE6183" s="22"/>
      <c r="AF6183" s="22"/>
      <c r="AG6183" s="22"/>
      <c r="AH6183" s="20"/>
      <c r="AI6183" s="22"/>
      <c r="AJ6183" s="22"/>
      <c r="AK6183" s="22"/>
      <c r="AM6183" s="22"/>
      <c r="AN6183" s="22"/>
      <c r="AO6183" s="22"/>
    </row>
    <row r="6184" spans="2:41" x14ac:dyDescent="0.15">
      <c r="B6184" s="20"/>
      <c r="C6184" s="20"/>
      <c r="D6184" s="20"/>
      <c r="E6184" s="20"/>
      <c r="F6184" s="20"/>
      <c r="G6184" s="20"/>
      <c r="H6184" s="20"/>
      <c r="I6184" s="20"/>
      <c r="J6184" s="20"/>
      <c r="K6184" s="20"/>
      <c r="L6184" s="20"/>
      <c r="M6184" s="20"/>
      <c r="N6184" s="20"/>
      <c r="O6184" s="21"/>
      <c r="P6184" s="21"/>
      <c r="Q6184" s="28"/>
      <c r="R6184" s="28"/>
      <c r="S6184" s="21"/>
      <c r="T6184" s="20"/>
      <c r="U6184" s="21"/>
      <c r="W6184" s="46"/>
      <c r="AA6184" s="22"/>
      <c r="AB6184" s="22"/>
      <c r="AC6184" s="22"/>
      <c r="AD6184" s="22"/>
      <c r="AE6184" s="22"/>
      <c r="AF6184" s="22"/>
      <c r="AG6184" s="22"/>
      <c r="AH6184" s="20"/>
      <c r="AI6184" s="22"/>
      <c r="AJ6184" s="22"/>
      <c r="AK6184" s="22"/>
      <c r="AM6184" s="22"/>
      <c r="AN6184" s="22"/>
      <c r="AO6184" s="22"/>
    </row>
    <row r="6185" spans="2:41" x14ac:dyDescent="0.15">
      <c r="B6185" s="20"/>
      <c r="C6185" s="20"/>
      <c r="D6185" s="20"/>
      <c r="E6185" s="20"/>
      <c r="F6185" s="20"/>
      <c r="G6185" s="20"/>
      <c r="H6185" s="20"/>
      <c r="I6185" s="20"/>
      <c r="J6185" s="20"/>
      <c r="K6185" s="20"/>
      <c r="L6185" s="20"/>
      <c r="M6185" s="20"/>
      <c r="N6185" s="20"/>
      <c r="O6185" s="21"/>
      <c r="P6185" s="21"/>
      <c r="Q6185" s="28"/>
      <c r="R6185" s="28"/>
      <c r="S6185" s="21"/>
      <c r="T6185" s="20"/>
      <c r="U6185" s="21"/>
      <c r="W6185" s="46"/>
      <c r="AA6185" s="22"/>
      <c r="AB6185" s="22"/>
      <c r="AC6185" s="22"/>
      <c r="AD6185" s="22"/>
      <c r="AE6185" s="22"/>
      <c r="AF6185" s="22"/>
      <c r="AG6185" s="22"/>
      <c r="AH6185" s="20"/>
      <c r="AI6185" s="22"/>
      <c r="AJ6185" s="22"/>
      <c r="AK6185" s="22"/>
      <c r="AM6185" s="22"/>
      <c r="AN6185" s="22"/>
      <c r="AO6185" s="22"/>
    </row>
    <row r="6186" spans="2:41" x14ac:dyDescent="0.15">
      <c r="B6186" s="20"/>
      <c r="C6186" s="20"/>
      <c r="D6186" s="20"/>
      <c r="E6186" s="20"/>
      <c r="F6186" s="20"/>
      <c r="G6186" s="20"/>
      <c r="H6186" s="20"/>
      <c r="I6186" s="20"/>
      <c r="J6186" s="20"/>
      <c r="K6186" s="20"/>
      <c r="L6186" s="20"/>
      <c r="M6186" s="20"/>
      <c r="N6186" s="20"/>
      <c r="O6186" s="21"/>
      <c r="P6186" s="21"/>
      <c r="Q6186" s="28"/>
      <c r="R6186" s="28"/>
      <c r="S6186" s="21"/>
      <c r="T6186" s="20"/>
      <c r="U6186" s="21"/>
      <c r="W6186" s="46"/>
      <c r="AA6186" s="22"/>
      <c r="AB6186" s="22"/>
      <c r="AC6186" s="22"/>
      <c r="AD6186" s="22"/>
      <c r="AE6186" s="22"/>
      <c r="AF6186" s="22"/>
      <c r="AG6186" s="22"/>
      <c r="AH6186" s="20"/>
      <c r="AI6186" s="22"/>
      <c r="AJ6186" s="22"/>
      <c r="AK6186" s="22"/>
      <c r="AM6186" s="22"/>
      <c r="AN6186" s="22"/>
      <c r="AO6186" s="22"/>
    </row>
    <row r="6187" spans="2:41" x14ac:dyDescent="0.15">
      <c r="B6187" s="20"/>
      <c r="C6187" s="20"/>
      <c r="D6187" s="20"/>
      <c r="E6187" s="20"/>
      <c r="F6187" s="20"/>
      <c r="G6187" s="20"/>
      <c r="H6187" s="20"/>
      <c r="I6187" s="20"/>
      <c r="J6187" s="20"/>
      <c r="K6187" s="20"/>
      <c r="L6187" s="20"/>
      <c r="M6187" s="20"/>
      <c r="N6187" s="20"/>
      <c r="O6187" s="21"/>
      <c r="P6187" s="21"/>
      <c r="Q6187" s="28"/>
      <c r="R6187" s="28"/>
      <c r="S6187" s="21"/>
      <c r="T6187" s="20"/>
      <c r="U6187" s="21"/>
      <c r="W6187" s="46"/>
      <c r="AA6187" s="22"/>
      <c r="AB6187" s="22"/>
      <c r="AC6187" s="22"/>
      <c r="AD6187" s="22"/>
      <c r="AE6187" s="22"/>
      <c r="AF6187" s="22"/>
      <c r="AG6187" s="22"/>
      <c r="AH6187" s="20"/>
      <c r="AI6187" s="22"/>
      <c r="AJ6187" s="22"/>
      <c r="AK6187" s="22"/>
      <c r="AM6187" s="22"/>
      <c r="AN6187" s="22"/>
      <c r="AO6187" s="22"/>
    </row>
    <row r="6188" spans="2:41" x14ac:dyDescent="0.15">
      <c r="B6188" s="20"/>
      <c r="C6188" s="20"/>
      <c r="D6188" s="20"/>
      <c r="E6188" s="20"/>
      <c r="F6188" s="20"/>
      <c r="G6188" s="20"/>
      <c r="H6188" s="20"/>
      <c r="I6188" s="20"/>
      <c r="J6188" s="20"/>
      <c r="K6188" s="20"/>
      <c r="L6188" s="20"/>
      <c r="M6188" s="20"/>
      <c r="N6188" s="20"/>
      <c r="O6188" s="21"/>
      <c r="P6188" s="21"/>
      <c r="Q6188" s="28"/>
      <c r="R6188" s="28"/>
      <c r="S6188" s="21"/>
      <c r="T6188" s="20"/>
      <c r="U6188" s="21"/>
      <c r="W6188" s="46"/>
      <c r="AA6188" s="22"/>
      <c r="AB6188" s="22"/>
      <c r="AC6188" s="22"/>
      <c r="AD6188" s="22"/>
      <c r="AE6188" s="22"/>
      <c r="AF6188" s="22"/>
      <c r="AG6188" s="22"/>
      <c r="AH6188" s="20"/>
      <c r="AI6188" s="22"/>
      <c r="AJ6188" s="22"/>
      <c r="AK6188" s="22"/>
      <c r="AM6188" s="22"/>
      <c r="AN6188" s="22"/>
      <c r="AO6188" s="22"/>
    </row>
    <row r="6189" spans="2:41" x14ac:dyDescent="0.15">
      <c r="B6189" s="20"/>
      <c r="C6189" s="20"/>
      <c r="D6189" s="20"/>
      <c r="E6189" s="20"/>
      <c r="F6189" s="20"/>
      <c r="G6189" s="20"/>
      <c r="H6189" s="20"/>
      <c r="I6189" s="20"/>
      <c r="J6189" s="20"/>
      <c r="K6189" s="20"/>
      <c r="L6189" s="20"/>
      <c r="M6189" s="20"/>
      <c r="N6189" s="20"/>
      <c r="O6189" s="21"/>
      <c r="P6189" s="21"/>
      <c r="Q6189" s="28"/>
      <c r="R6189" s="28"/>
      <c r="S6189" s="21"/>
      <c r="T6189" s="20"/>
      <c r="U6189" s="21"/>
      <c r="W6189" s="46"/>
      <c r="AA6189" s="22"/>
      <c r="AB6189" s="22"/>
      <c r="AC6189" s="22"/>
      <c r="AD6189" s="22"/>
      <c r="AE6189" s="22"/>
      <c r="AF6189" s="22"/>
      <c r="AG6189" s="22"/>
      <c r="AH6189" s="20"/>
      <c r="AI6189" s="22"/>
      <c r="AJ6189" s="22"/>
      <c r="AK6189" s="22"/>
      <c r="AM6189" s="22"/>
      <c r="AN6189" s="22"/>
      <c r="AO6189" s="22"/>
    </row>
    <row r="6190" spans="2:41" x14ac:dyDescent="0.15">
      <c r="B6190" s="20"/>
      <c r="C6190" s="20"/>
      <c r="D6190" s="20"/>
      <c r="E6190" s="20"/>
      <c r="F6190" s="20"/>
      <c r="G6190" s="20"/>
      <c r="H6190" s="20"/>
      <c r="I6190" s="20"/>
      <c r="J6190" s="20"/>
      <c r="K6190" s="20"/>
      <c r="L6190" s="20"/>
      <c r="M6190" s="20"/>
      <c r="N6190" s="20"/>
      <c r="O6190" s="21"/>
      <c r="P6190" s="21"/>
      <c r="Q6190" s="28"/>
      <c r="R6190" s="28"/>
      <c r="S6190" s="21"/>
      <c r="T6190" s="20"/>
      <c r="U6190" s="21"/>
      <c r="W6190" s="46"/>
      <c r="AA6190" s="22"/>
      <c r="AB6190" s="22"/>
      <c r="AC6190" s="22"/>
      <c r="AD6190" s="22"/>
      <c r="AE6190" s="22"/>
      <c r="AF6190" s="22"/>
      <c r="AG6190" s="22"/>
      <c r="AH6190" s="20"/>
      <c r="AI6190" s="22"/>
      <c r="AJ6190" s="22"/>
      <c r="AK6190" s="22"/>
      <c r="AM6190" s="22"/>
      <c r="AN6190" s="22"/>
      <c r="AO6190" s="22"/>
    </row>
    <row r="6191" spans="2:41" x14ac:dyDescent="0.15">
      <c r="B6191" s="20"/>
      <c r="C6191" s="20"/>
      <c r="D6191" s="20"/>
      <c r="E6191" s="20"/>
      <c r="F6191" s="20"/>
      <c r="G6191" s="20"/>
      <c r="H6191" s="20"/>
      <c r="I6191" s="20"/>
      <c r="J6191" s="20"/>
      <c r="K6191" s="20"/>
      <c r="L6191" s="20"/>
      <c r="M6191" s="20"/>
      <c r="N6191" s="20"/>
      <c r="O6191" s="21"/>
      <c r="P6191" s="21"/>
      <c r="Q6191" s="28"/>
      <c r="R6191" s="28"/>
      <c r="S6191" s="21"/>
      <c r="T6191" s="20"/>
      <c r="U6191" s="21"/>
      <c r="W6191" s="46"/>
      <c r="AA6191" s="22"/>
      <c r="AB6191" s="22"/>
      <c r="AC6191" s="22"/>
      <c r="AD6191" s="22"/>
      <c r="AE6191" s="22"/>
      <c r="AF6191" s="22"/>
      <c r="AG6191" s="22"/>
      <c r="AH6191" s="20"/>
      <c r="AI6191" s="22"/>
      <c r="AJ6191" s="22"/>
      <c r="AK6191" s="22"/>
      <c r="AM6191" s="22"/>
      <c r="AN6191" s="22"/>
      <c r="AO6191" s="22"/>
    </row>
    <row r="6192" spans="2:41" x14ac:dyDescent="0.15">
      <c r="B6192" s="20"/>
      <c r="C6192" s="20"/>
      <c r="D6192" s="20"/>
      <c r="E6192" s="20"/>
      <c r="F6192" s="20"/>
      <c r="G6192" s="20"/>
      <c r="H6192" s="20"/>
      <c r="I6192" s="20"/>
      <c r="J6192" s="20"/>
      <c r="K6192" s="20"/>
      <c r="L6192" s="20"/>
      <c r="M6192" s="20"/>
      <c r="N6192" s="20"/>
      <c r="O6192" s="21"/>
      <c r="P6192" s="21"/>
      <c r="Q6192" s="28"/>
      <c r="R6192" s="28"/>
      <c r="S6192" s="21"/>
      <c r="T6192" s="20"/>
      <c r="U6192" s="21"/>
      <c r="W6192" s="46"/>
      <c r="AA6192" s="22"/>
      <c r="AB6192" s="22"/>
      <c r="AC6192" s="22"/>
      <c r="AD6192" s="22"/>
      <c r="AE6192" s="22"/>
      <c r="AF6192" s="22"/>
      <c r="AG6192" s="22"/>
      <c r="AH6192" s="20"/>
      <c r="AI6192" s="22"/>
      <c r="AJ6192" s="22"/>
      <c r="AK6192" s="22"/>
      <c r="AM6192" s="22"/>
      <c r="AN6192" s="22"/>
      <c r="AO6192" s="22"/>
    </row>
    <row r="6193" spans="2:41" x14ac:dyDescent="0.15">
      <c r="B6193" s="20"/>
      <c r="C6193" s="20"/>
      <c r="D6193" s="20"/>
      <c r="E6193" s="20"/>
      <c r="F6193" s="20"/>
      <c r="G6193" s="20"/>
      <c r="H6193" s="20"/>
      <c r="I6193" s="20"/>
      <c r="J6193" s="20"/>
      <c r="K6193" s="20"/>
      <c r="L6193" s="20"/>
      <c r="M6193" s="20"/>
      <c r="N6193" s="20"/>
      <c r="O6193" s="21"/>
      <c r="P6193" s="21"/>
      <c r="Q6193" s="28"/>
      <c r="R6193" s="28"/>
      <c r="S6193" s="21"/>
      <c r="T6193" s="20"/>
      <c r="U6193" s="21"/>
      <c r="W6193" s="46"/>
      <c r="AA6193" s="22"/>
      <c r="AB6193" s="22"/>
      <c r="AC6193" s="22"/>
      <c r="AD6193" s="22"/>
      <c r="AE6193" s="22"/>
      <c r="AF6193" s="22"/>
      <c r="AG6193" s="22"/>
      <c r="AH6193" s="20"/>
      <c r="AI6193" s="22"/>
      <c r="AJ6193" s="22"/>
      <c r="AK6193" s="22"/>
      <c r="AM6193" s="22"/>
      <c r="AN6193" s="22"/>
      <c r="AO6193" s="22"/>
    </row>
    <row r="6194" spans="2:41" x14ac:dyDescent="0.15">
      <c r="B6194" s="20"/>
      <c r="C6194" s="20"/>
      <c r="D6194" s="20"/>
      <c r="E6194" s="20"/>
      <c r="F6194" s="20"/>
      <c r="G6194" s="20"/>
      <c r="H6194" s="20"/>
      <c r="I6194" s="20"/>
      <c r="J6194" s="20"/>
      <c r="K6194" s="20"/>
      <c r="L6194" s="20"/>
      <c r="M6194" s="20"/>
      <c r="N6194" s="20"/>
      <c r="O6194" s="21"/>
      <c r="P6194" s="21"/>
      <c r="Q6194" s="28"/>
      <c r="R6194" s="28"/>
      <c r="S6194" s="21"/>
      <c r="T6194" s="20"/>
      <c r="U6194" s="21"/>
      <c r="W6194" s="46"/>
      <c r="AA6194" s="22"/>
      <c r="AB6194" s="22"/>
      <c r="AC6194" s="22"/>
      <c r="AD6194" s="22"/>
      <c r="AE6194" s="22"/>
      <c r="AF6194" s="22"/>
      <c r="AG6194" s="22"/>
      <c r="AH6194" s="20"/>
      <c r="AI6194" s="22"/>
      <c r="AJ6194" s="22"/>
      <c r="AK6194" s="22"/>
      <c r="AM6194" s="22"/>
      <c r="AN6194" s="22"/>
      <c r="AO6194" s="22"/>
    </row>
    <row r="6195" spans="2:41" x14ac:dyDescent="0.15">
      <c r="B6195" s="20"/>
      <c r="C6195" s="20"/>
      <c r="D6195" s="20"/>
      <c r="E6195" s="20"/>
      <c r="F6195" s="20"/>
      <c r="G6195" s="20"/>
      <c r="H6195" s="20"/>
      <c r="I6195" s="20"/>
      <c r="J6195" s="20"/>
      <c r="K6195" s="20"/>
      <c r="L6195" s="20"/>
      <c r="M6195" s="20"/>
      <c r="N6195" s="20"/>
      <c r="O6195" s="21"/>
      <c r="P6195" s="21"/>
      <c r="Q6195" s="28"/>
      <c r="R6195" s="28"/>
      <c r="S6195" s="21"/>
      <c r="T6195" s="20"/>
      <c r="U6195" s="21"/>
      <c r="W6195" s="46"/>
      <c r="AA6195" s="22"/>
      <c r="AB6195" s="22"/>
      <c r="AC6195" s="22"/>
      <c r="AD6195" s="22"/>
      <c r="AE6195" s="22"/>
      <c r="AF6195" s="22"/>
      <c r="AG6195" s="22"/>
      <c r="AH6195" s="20"/>
      <c r="AI6195" s="22"/>
      <c r="AJ6195" s="22"/>
      <c r="AK6195" s="22"/>
      <c r="AM6195" s="22"/>
      <c r="AN6195" s="22"/>
      <c r="AO6195" s="22"/>
    </row>
    <row r="6196" spans="2:41" x14ac:dyDescent="0.15">
      <c r="B6196" s="20"/>
      <c r="C6196" s="20"/>
      <c r="D6196" s="20"/>
      <c r="E6196" s="20"/>
      <c r="F6196" s="20"/>
      <c r="G6196" s="20"/>
      <c r="H6196" s="20"/>
      <c r="I6196" s="20"/>
      <c r="J6196" s="20"/>
      <c r="K6196" s="20"/>
      <c r="L6196" s="20"/>
      <c r="M6196" s="20"/>
      <c r="N6196" s="20"/>
      <c r="O6196" s="21"/>
      <c r="P6196" s="21"/>
      <c r="Q6196" s="28"/>
      <c r="R6196" s="28"/>
      <c r="S6196" s="21"/>
      <c r="T6196" s="20"/>
      <c r="U6196" s="21"/>
      <c r="W6196" s="46"/>
      <c r="AA6196" s="22"/>
      <c r="AB6196" s="22"/>
      <c r="AC6196" s="22"/>
      <c r="AD6196" s="22"/>
      <c r="AE6196" s="22"/>
      <c r="AF6196" s="22"/>
      <c r="AG6196" s="22"/>
      <c r="AH6196" s="20"/>
      <c r="AI6196" s="22"/>
      <c r="AJ6196" s="22"/>
      <c r="AK6196" s="22"/>
      <c r="AM6196" s="22"/>
      <c r="AN6196" s="22"/>
      <c r="AO6196" s="22"/>
    </row>
    <row r="6197" spans="2:41" x14ac:dyDescent="0.15">
      <c r="B6197" s="20"/>
      <c r="C6197" s="20"/>
      <c r="D6197" s="20"/>
      <c r="E6197" s="20"/>
      <c r="F6197" s="20"/>
      <c r="G6197" s="20"/>
      <c r="H6197" s="20"/>
      <c r="I6197" s="20"/>
      <c r="J6197" s="20"/>
      <c r="K6197" s="20"/>
      <c r="L6197" s="20"/>
      <c r="M6197" s="20"/>
      <c r="N6197" s="20"/>
      <c r="O6197" s="21"/>
      <c r="P6197" s="21"/>
      <c r="Q6197" s="28"/>
      <c r="R6197" s="28"/>
      <c r="S6197" s="21"/>
      <c r="T6197" s="20"/>
      <c r="U6197" s="21"/>
      <c r="W6197" s="46"/>
      <c r="AA6197" s="22"/>
      <c r="AB6197" s="22"/>
      <c r="AC6197" s="22"/>
      <c r="AD6197" s="22"/>
      <c r="AE6197" s="22"/>
      <c r="AF6197" s="22"/>
      <c r="AG6197" s="22"/>
      <c r="AH6197" s="20"/>
      <c r="AI6197" s="22"/>
      <c r="AJ6197" s="22"/>
      <c r="AK6197" s="22"/>
      <c r="AM6197" s="22"/>
      <c r="AN6197" s="22"/>
      <c r="AO6197" s="22"/>
    </row>
    <row r="6198" spans="2:41" x14ac:dyDescent="0.15">
      <c r="B6198" s="20"/>
      <c r="C6198" s="20"/>
      <c r="D6198" s="20"/>
      <c r="E6198" s="20"/>
      <c r="F6198" s="20"/>
      <c r="G6198" s="20"/>
      <c r="H6198" s="20"/>
      <c r="I6198" s="20"/>
      <c r="J6198" s="20"/>
      <c r="K6198" s="20"/>
      <c r="L6198" s="20"/>
      <c r="M6198" s="20"/>
      <c r="N6198" s="20"/>
      <c r="O6198" s="21"/>
      <c r="P6198" s="21"/>
      <c r="Q6198" s="28"/>
      <c r="R6198" s="28"/>
      <c r="S6198" s="21"/>
      <c r="T6198" s="20"/>
      <c r="U6198" s="21"/>
      <c r="W6198" s="46"/>
      <c r="AA6198" s="22"/>
      <c r="AB6198" s="22"/>
      <c r="AC6198" s="22"/>
      <c r="AD6198" s="22"/>
      <c r="AE6198" s="22"/>
      <c r="AF6198" s="22"/>
      <c r="AG6198" s="22"/>
      <c r="AH6198" s="20"/>
      <c r="AI6198" s="22"/>
      <c r="AJ6198" s="22"/>
      <c r="AK6198" s="22"/>
      <c r="AM6198" s="22"/>
      <c r="AN6198" s="22"/>
      <c r="AO6198" s="22"/>
    </row>
    <row r="6199" spans="2:41" x14ac:dyDescent="0.15">
      <c r="B6199" s="20"/>
      <c r="C6199" s="20"/>
      <c r="D6199" s="20"/>
      <c r="E6199" s="20"/>
      <c r="F6199" s="20"/>
      <c r="G6199" s="20"/>
      <c r="H6199" s="20"/>
      <c r="I6199" s="20"/>
      <c r="J6199" s="20"/>
      <c r="K6199" s="20"/>
      <c r="L6199" s="20"/>
      <c r="M6199" s="20"/>
      <c r="N6199" s="20"/>
      <c r="O6199" s="21"/>
      <c r="P6199" s="21"/>
      <c r="Q6199" s="28"/>
      <c r="R6199" s="28"/>
      <c r="S6199" s="21"/>
      <c r="T6199" s="20"/>
      <c r="U6199" s="21"/>
      <c r="W6199" s="46"/>
      <c r="AA6199" s="22"/>
      <c r="AB6199" s="22"/>
      <c r="AC6199" s="22"/>
      <c r="AD6199" s="22"/>
      <c r="AE6199" s="22"/>
      <c r="AF6199" s="22"/>
      <c r="AG6199" s="22"/>
      <c r="AH6199" s="20"/>
      <c r="AI6199" s="22"/>
      <c r="AJ6199" s="22"/>
      <c r="AK6199" s="22"/>
      <c r="AM6199" s="22"/>
      <c r="AN6199" s="22"/>
      <c r="AO6199" s="22"/>
    </row>
    <row r="6200" spans="2:41" x14ac:dyDescent="0.15">
      <c r="B6200" s="20"/>
      <c r="C6200" s="20"/>
      <c r="D6200" s="20"/>
      <c r="E6200" s="20"/>
      <c r="F6200" s="20"/>
      <c r="G6200" s="20"/>
      <c r="H6200" s="20"/>
      <c r="I6200" s="20"/>
      <c r="J6200" s="20"/>
      <c r="K6200" s="20"/>
      <c r="L6200" s="20"/>
      <c r="M6200" s="20"/>
      <c r="N6200" s="20"/>
      <c r="O6200" s="21"/>
      <c r="P6200" s="21"/>
      <c r="Q6200" s="28"/>
      <c r="R6200" s="28"/>
      <c r="S6200" s="21"/>
      <c r="T6200" s="20"/>
      <c r="U6200" s="21"/>
      <c r="W6200" s="46"/>
      <c r="AA6200" s="22"/>
      <c r="AB6200" s="22"/>
      <c r="AC6200" s="22"/>
      <c r="AD6200" s="22"/>
      <c r="AE6200" s="22"/>
      <c r="AF6200" s="22"/>
      <c r="AG6200" s="22"/>
      <c r="AH6200" s="20"/>
      <c r="AI6200" s="22"/>
      <c r="AJ6200" s="22"/>
      <c r="AK6200" s="22"/>
      <c r="AM6200" s="22"/>
      <c r="AN6200" s="22"/>
      <c r="AO6200" s="22"/>
    </row>
    <row r="6201" spans="2:41" x14ac:dyDescent="0.15">
      <c r="B6201" s="20"/>
      <c r="C6201" s="20"/>
      <c r="D6201" s="20"/>
      <c r="E6201" s="20"/>
      <c r="F6201" s="20"/>
      <c r="G6201" s="20"/>
      <c r="H6201" s="20"/>
      <c r="I6201" s="20"/>
      <c r="J6201" s="20"/>
      <c r="K6201" s="20"/>
      <c r="L6201" s="20"/>
      <c r="M6201" s="20"/>
      <c r="N6201" s="20"/>
      <c r="O6201" s="21"/>
      <c r="P6201" s="21"/>
      <c r="Q6201" s="28"/>
      <c r="R6201" s="28"/>
      <c r="S6201" s="21"/>
      <c r="T6201" s="20"/>
      <c r="U6201" s="21"/>
      <c r="W6201" s="46"/>
      <c r="AA6201" s="22"/>
      <c r="AB6201" s="22"/>
      <c r="AC6201" s="22"/>
      <c r="AD6201" s="22"/>
      <c r="AE6201" s="22"/>
      <c r="AF6201" s="22"/>
      <c r="AG6201" s="22"/>
      <c r="AH6201" s="20"/>
      <c r="AI6201" s="22"/>
      <c r="AJ6201" s="22"/>
      <c r="AK6201" s="22"/>
      <c r="AM6201" s="22"/>
      <c r="AN6201" s="22"/>
      <c r="AO6201" s="22"/>
    </row>
    <row r="6202" spans="2:41" x14ac:dyDescent="0.15">
      <c r="B6202" s="20"/>
      <c r="C6202" s="20"/>
      <c r="D6202" s="20"/>
      <c r="E6202" s="20"/>
      <c r="F6202" s="20"/>
      <c r="G6202" s="20"/>
      <c r="H6202" s="20"/>
      <c r="I6202" s="20"/>
      <c r="J6202" s="20"/>
      <c r="K6202" s="20"/>
      <c r="L6202" s="20"/>
      <c r="M6202" s="20"/>
      <c r="N6202" s="20"/>
      <c r="O6202" s="21"/>
      <c r="P6202" s="21"/>
      <c r="Q6202" s="28"/>
      <c r="R6202" s="28"/>
      <c r="S6202" s="21"/>
      <c r="T6202" s="20"/>
      <c r="U6202" s="21"/>
      <c r="W6202" s="46"/>
      <c r="AA6202" s="22"/>
      <c r="AB6202" s="22"/>
      <c r="AC6202" s="22"/>
      <c r="AD6202" s="22"/>
      <c r="AE6202" s="22"/>
      <c r="AF6202" s="22"/>
      <c r="AG6202" s="22"/>
      <c r="AH6202" s="20"/>
      <c r="AI6202" s="22"/>
      <c r="AJ6202" s="22"/>
      <c r="AK6202" s="22"/>
      <c r="AM6202" s="22"/>
      <c r="AN6202" s="22"/>
      <c r="AO6202" s="22"/>
    </row>
    <row r="6203" spans="2:41" x14ac:dyDescent="0.15">
      <c r="B6203" s="20"/>
      <c r="C6203" s="20"/>
      <c r="D6203" s="20"/>
      <c r="E6203" s="20"/>
      <c r="F6203" s="20"/>
      <c r="G6203" s="20"/>
      <c r="H6203" s="20"/>
      <c r="I6203" s="20"/>
      <c r="J6203" s="20"/>
      <c r="K6203" s="20"/>
      <c r="L6203" s="20"/>
      <c r="M6203" s="20"/>
      <c r="N6203" s="20"/>
      <c r="O6203" s="21"/>
      <c r="P6203" s="21"/>
      <c r="Q6203" s="28"/>
      <c r="R6203" s="28"/>
      <c r="S6203" s="21"/>
      <c r="T6203" s="20"/>
      <c r="U6203" s="21"/>
      <c r="W6203" s="46"/>
      <c r="AA6203" s="22"/>
      <c r="AB6203" s="22"/>
      <c r="AC6203" s="22"/>
      <c r="AD6203" s="22"/>
      <c r="AE6203" s="22"/>
      <c r="AF6203" s="22"/>
      <c r="AG6203" s="22"/>
      <c r="AH6203" s="20"/>
      <c r="AI6203" s="22"/>
      <c r="AJ6203" s="22"/>
      <c r="AK6203" s="22"/>
      <c r="AM6203" s="22"/>
      <c r="AN6203" s="22"/>
      <c r="AO6203" s="22"/>
    </row>
    <row r="6204" spans="2:41" x14ac:dyDescent="0.15">
      <c r="B6204" s="20"/>
      <c r="C6204" s="20"/>
      <c r="D6204" s="20"/>
      <c r="E6204" s="20"/>
      <c r="F6204" s="20"/>
      <c r="G6204" s="20"/>
      <c r="H6204" s="20"/>
      <c r="I6204" s="20"/>
      <c r="J6204" s="20"/>
      <c r="K6204" s="20"/>
      <c r="L6204" s="20"/>
      <c r="M6204" s="20"/>
      <c r="N6204" s="20"/>
      <c r="O6204" s="21"/>
      <c r="P6204" s="21"/>
      <c r="Q6204" s="28"/>
      <c r="R6204" s="28"/>
      <c r="S6204" s="21"/>
      <c r="T6204" s="20"/>
      <c r="U6204" s="21"/>
      <c r="W6204" s="46"/>
      <c r="AA6204" s="22"/>
      <c r="AB6204" s="22"/>
      <c r="AC6204" s="22"/>
      <c r="AD6204" s="22"/>
      <c r="AE6204" s="22"/>
      <c r="AF6204" s="22"/>
      <c r="AG6204" s="22"/>
      <c r="AH6204" s="20"/>
      <c r="AI6204" s="22"/>
      <c r="AJ6204" s="22"/>
      <c r="AK6204" s="22"/>
      <c r="AM6204" s="22"/>
      <c r="AN6204" s="22"/>
      <c r="AO6204" s="22"/>
    </row>
    <row r="6205" spans="2:41" x14ac:dyDescent="0.15">
      <c r="B6205" s="20"/>
      <c r="C6205" s="20"/>
      <c r="D6205" s="20"/>
      <c r="E6205" s="20"/>
      <c r="F6205" s="20"/>
      <c r="G6205" s="20"/>
      <c r="H6205" s="20"/>
      <c r="I6205" s="20"/>
      <c r="J6205" s="20"/>
      <c r="K6205" s="20"/>
      <c r="L6205" s="20"/>
      <c r="M6205" s="20"/>
      <c r="N6205" s="20"/>
      <c r="O6205" s="21"/>
      <c r="P6205" s="21"/>
      <c r="Q6205" s="28"/>
      <c r="R6205" s="28"/>
      <c r="S6205" s="21"/>
      <c r="T6205" s="20"/>
      <c r="U6205" s="21"/>
      <c r="W6205" s="46"/>
      <c r="AA6205" s="22"/>
      <c r="AB6205" s="22"/>
      <c r="AC6205" s="22"/>
      <c r="AD6205" s="22"/>
      <c r="AE6205" s="22"/>
      <c r="AF6205" s="22"/>
      <c r="AG6205" s="22"/>
      <c r="AH6205" s="20"/>
      <c r="AI6205" s="22"/>
      <c r="AJ6205" s="22"/>
      <c r="AK6205" s="22"/>
      <c r="AM6205" s="22"/>
      <c r="AN6205" s="22"/>
      <c r="AO6205" s="22"/>
    </row>
    <row r="6206" spans="2:41" x14ac:dyDescent="0.15">
      <c r="B6206" s="20"/>
      <c r="C6206" s="20"/>
      <c r="D6206" s="20"/>
      <c r="E6206" s="20"/>
      <c r="F6206" s="20"/>
      <c r="G6206" s="20"/>
      <c r="H6206" s="20"/>
      <c r="I6206" s="20"/>
      <c r="J6206" s="20"/>
      <c r="K6206" s="20"/>
      <c r="L6206" s="20"/>
      <c r="M6206" s="20"/>
      <c r="N6206" s="20"/>
      <c r="O6206" s="21"/>
      <c r="P6206" s="21"/>
      <c r="Q6206" s="28"/>
      <c r="R6206" s="28"/>
      <c r="S6206" s="21"/>
      <c r="T6206" s="20"/>
      <c r="U6206" s="21"/>
      <c r="W6206" s="46"/>
      <c r="AA6206" s="22"/>
      <c r="AB6206" s="22"/>
      <c r="AC6206" s="22"/>
      <c r="AD6206" s="22"/>
      <c r="AE6206" s="22"/>
      <c r="AF6206" s="22"/>
      <c r="AG6206" s="22"/>
      <c r="AH6206" s="20"/>
      <c r="AI6206" s="22"/>
      <c r="AJ6206" s="22"/>
      <c r="AK6206" s="22"/>
      <c r="AM6206" s="22"/>
      <c r="AN6206" s="22"/>
      <c r="AO6206" s="22"/>
    </row>
    <row r="6207" spans="2:41" x14ac:dyDescent="0.15">
      <c r="B6207" s="20"/>
      <c r="C6207" s="20"/>
      <c r="D6207" s="20"/>
      <c r="E6207" s="20"/>
      <c r="F6207" s="20"/>
      <c r="G6207" s="20"/>
      <c r="H6207" s="20"/>
      <c r="I6207" s="20"/>
      <c r="J6207" s="20"/>
      <c r="K6207" s="20"/>
      <c r="L6207" s="20"/>
      <c r="M6207" s="20"/>
      <c r="N6207" s="20"/>
      <c r="O6207" s="21"/>
      <c r="P6207" s="21"/>
      <c r="Q6207" s="28"/>
      <c r="R6207" s="28"/>
      <c r="S6207" s="21"/>
      <c r="T6207" s="20"/>
      <c r="U6207" s="21"/>
      <c r="W6207" s="46"/>
      <c r="AA6207" s="22"/>
      <c r="AB6207" s="22"/>
      <c r="AC6207" s="22"/>
      <c r="AD6207" s="22"/>
      <c r="AE6207" s="22"/>
      <c r="AF6207" s="22"/>
      <c r="AG6207" s="22"/>
      <c r="AH6207" s="20"/>
      <c r="AI6207" s="22"/>
      <c r="AJ6207" s="22"/>
      <c r="AK6207" s="22"/>
      <c r="AM6207" s="22"/>
      <c r="AN6207" s="22"/>
      <c r="AO6207" s="22"/>
    </row>
    <row r="6208" spans="2:41" x14ac:dyDescent="0.15">
      <c r="B6208" s="20"/>
      <c r="C6208" s="20"/>
      <c r="D6208" s="20"/>
      <c r="E6208" s="20"/>
      <c r="F6208" s="20"/>
      <c r="G6208" s="20"/>
      <c r="H6208" s="20"/>
      <c r="I6208" s="20"/>
      <c r="J6208" s="20"/>
      <c r="K6208" s="20"/>
      <c r="L6208" s="20"/>
      <c r="M6208" s="20"/>
      <c r="N6208" s="20"/>
      <c r="O6208" s="21"/>
      <c r="P6208" s="21"/>
      <c r="Q6208" s="28"/>
      <c r="R6208" s="28"/>
      <c r="S6208" s="21"/>
      <c r="T6208" s="20"/>
      <c r="U6208" s="21"/>
      <c r="W6208" s="46"/>
      <c r="AA6208" s="22"/>
      <c r="AB6208" s="22"/>
      <c r="AC6208" s="22"/>
      <c r="AD6208" s="22"/>
      <c r="AE6208" s="22"/>
      <c r="AF6208" s="22"/>
      <c r="AG6208" s="22"/>
      <c r="AH6208" s="20"/>
      <c r="AI6208" s="22"/>
      <c r="AJ6208" s="22"/>
      <c r="AK6208" s="22"/>
      <c r="AM6208" s="22"/>
      <c r="AN6208" s="22"/>
      <c r="AO6208" s="22"/>
    </row>
    <row r="6209" spans="2:41" x14ac:dyDescent="0.15">
      <c r="B6209" s="20"/>
      <c r="C6209" s="20"/>
      <c r="D6209" s="20"/>
      <c r="E6209" s="20"/>
      <c r="F6209" s="20"/>
      <c r="G6209" s="20"/>
      <c r="H6209" s="20"/>
      <c r="I6209" s="20"/>
      <c r="J6209" s="20"/>
      <c r="K6209" s="20"/>
      <c r="L6209" s="20"/>
      <c r="M6209" s="20"/>
      <c r="N6209" s="20"/>
      <c r="O6209" s="21"/>
      <c r="P6209" s="21"/>
      <c r="Q6209" s="28"/>
      <c r="R6209" s="28"/>
      <c r="S6209" s="21"/>
      <c r="T6209" s="20"/>
      <c r="U6209" s="21"/>
      <c r="W6209" s="46"/>
      <c r="AA6209" s="22"/>
      <c r="AB6209" s="22"/>
      <c r="AC6209" s="22"/>
      <c r="AD6209" s="22"/>
      <c r="AE6209" s="22"/>
      <c r="AF6209" s="22"/>
      <c r="AG6209" s="22"/>
      <c r="AH6209" s="20"/>
      <c r="AI6209" s="22"/>
      <c r="AJ6209" s="22"/>
      <c r="AK6209" s="22"/>
      <c r="AM6209" s="22"/>
      <c r="AN6209" s="22"/>
      <c r="AO6209" s="22"/>
    </row>
    <row r="6210" spans="2:41" x14ac:dyDescent="0.15">
      <c r="B6210" s="20"/>
      <c r="C6210" s="20"/>
      <c r="D6210" s="20"/>
      <c r="E6210" s="20"/>
      <c r="F6210" s="20"/>
      <c r="G6210" s="20"/>
      <c r="H6210" s="20"/>
      <c r="I6210" s="20"/>
      <c r="J6210" s="20"/>
      <c r="K6210" s="20"/>
      <c r="L6210" s="20"/>
      <c r="M6210" s="20"/>
      <c r="N6210" s="20"/>
      <c r="O6210" s="21"/>
      <c r="P6210" s="21"/>
      <c r="Q6210" s="28"/>
      <c r="R6210" s="28"/>
      <c r="S6210" s="21"/>
      <c r="T6210" s="20"/>
      <c r="U6210" s="21"/>
      <c r="W6210" s="46"/>
      <c r="AA6210" s="22"/>
      <c r="AB6210" s="22"/>
      <c r="AC6210" s="22"/>
      <c r="AD6210" s="22"/>
      <c r="AE6210" s="22"/>
      <c r="AF6210" s="22"/>
      <c r="AG6210" s="22"/>
      <c r="AH6210" s="20"/>
      <c r="AI6210" s="22"/>
      <c r="AJ6210" s="22"/>
      <c r="AK6210" s="22"/>
      <c r="AM6210" s="22"/>
      <c r="AN6210" s="22"/>
      <c r="AO6210" s="22"/>
    </row>
    <row r="6211" spans="2:41" x14ac:dyDescent="0.15">
      <c r="B6211" s="20"/>
      <c r="C6211" s="20"/>
      <c r="D6211" s="20"/>
      <c r="E6211" s="20"/>
      <c r="F6211" s="20"/>
      <c r="G6211" s="20"/>
      <c r="H6211" s="20"/>
      <c r="I6211" s="20"/>
      <c r="J6211" s="20"/>
      <c r="K6211" s="20"/>
      <c r="L6211" s="20"/>
      <c r="M6211" s="20"/>
      <c r="N6211" s="20"/>
      <c r="O6211" s="21"/>
      <c r="P6211" s="21"/>
      <c r="Q6211" s="28"/>
      <c r="R6211" s="28"/>
      <c r="S6211" s="21"/>
      <c r="T6211" s="20"/>
      <c r="U6211" s="21"/>
      <c r="W6211" s="46"/>
      <c r="AA6211" s="22"/>
      <c r="AB6211" s="22"/>
      <c r="AC6211" s="22"/>
      <c r="AD6211" s="22"/>
      <c r="AE6211" s="22"/>
      <c r="AF6211" s="22"/>
      <c r="AG6211" s="22"/>
      <c r="AH6211" s="20"/>
      <c r="AI6211" s="22"/>
      <c r="AJ6211" s="22"/>
      <c r="AK6211" s="22"/>
      <c r="AM6211" s="22"/>
      <c r="AN6211" s="22"/>
      <c r="AO6211" s="22"/>
    </row>
    <row r="6212" spans="2:41" x14ac:dyDescent="0.15">
      <c r="B6212" s="20"/>
      <c r="C6212" s="20"/>
      <c r="D6212" s="20"/>
      <c r="E6212" s="20"/>
      <c r="F6212" s="20"/>
      <c r="G6212" s="20"/>
      <c r="H6212" s="20"/>
      <c r="I6212" s="20"/>
      <c r="J6212" s="20"/>
      <c r="K6212" s="20"/>
      <c r="L6212" s="20"/>
      <c r="M6212" s="20"/>
      <c r="N6212" s="20"/>
      <c r="O6212" s="21"/>
      <c r="P6212" s="21"/>
      <c r="Q6212" s="28"/>
      <c r="R6212" s="28"/>
      <c r="S6212" s="21"/>
      <c r="T6212" s="20"/>
      <c r="U6212" s="21"/>
      <c r="W6212" s="46"/>
      <c r="AA6212" s="22"/>
      <c r="AB6212" s="22"/>
      <c r="AC6212" s="22"/>
      <c r="AD6212" s="22"/>
      <c r="AE6212" s="22"/>
      <c r="AF6212" s="22"/>
      <c r="AG6212" s="22"/>
      <c r="AH6212" s="20"/>
      <c r="AI6212" s="22"/>
      <c r="AJ6212" s="22"/>
      <c r="AK6212" s="22"/>
      <c r="AM6212" s="22"/>
      <c r="AN6212" s="22"/>
      <c r="AO6212" s="22"/>
    </row>
    <row r="6213" spans="2:41" x14ac:dyDescent="0.15">
      <c r="B6213" s="20"/>
      <c r="C6213" s="20"/>
      <c r="D6213" s="20"/>
      <c r="E6213" s="20"/>
      <c r="F6213" s="20"/>
      <c r="G6213" s="20"/>
      <c r="H6213" s="20"/>
      <c r="I6213" s="20"/>
      <c r="J6213" s="20"/>
      <c r="K6213" s="20"/>
      <c r="L6213" s="20"/>
      <c r="M6213" s="20"/>
      <c r="N6213" s="20"/>
      <c r="O6213" s="21"/>
      <c r="P6213" s="21"/>
      <c r="Q6213" s="28"/>
      <c r="R6213" s="28"/>
      <c r="S6213" s="21"/>
      <c r="T6213" s="20"/>
      <c r="U6213" s="21"/>
      <c r="W6213" s="46"/>
      <c r="AA6213" s="22"/>
      <c r="AB6213" s="22"/>
      <c r="AC6213" s="22"/>
      <c r="AD6213" s="22"/>
      <c r="AE6213" s="22"/>
      <c r="AF6213" s="22"/>
      <c r="AG6213" s="22"/>
      <c r="AH6213" s="20"/>
      <c r="AI6213" s="22"/>
      <c r="AJ6213" s="22"/>
      <c r="AK6213" s="22"/>
      <c r="AM6213" s="22"/>
      <c r="AN6213" s="22"/>
      <c r="AO6213" s="22"/>
    </row>
    <row r="6214" spans="2:41" x14ac:dyDescent="0.15">
      <c r="B6214" s="20"/>
      <c r="C6214" s="20"/>
      <c r="D6214" s="20"/>
      <c r="E6214" s="20"/>
      <c r="F6214" s="20"/>
      <c r="G6214" s="20"/>
      <c r="H6214" s="20"/>
      <c r="I6214" s="20"/>
      <c r="J6214" s="20"/>
      <c r="K6214" s="20"/>
      <c r="L6214" s="20"/>
      <c r="M6214" s="20"/>
      <c r="N6214" s="20"/>
      <c r="O6214" s="21"/>
      <c r="P6214" s="21"/>
      <c r="Q6214" s="28"/>
      <c r="R6214" s="28"/>
      <c r="S6214" s="21"/>
      <c r="T6214" s="20"/>
      <c r="U6214" s="21"/>
      <c r="W6214" s="46"/>
      <c r="AA6214" s="22"/>
      <c r="AB6214" s="22"/>
      <c r="AC6214" s="22"/>
      <c r="AD6214" s="22"/>
      <c r="AE6214" s="22"/>
      <c r="AF6214" s="22"/>
      <c r="AG6214" s="22"/>
      <c r="AH6214" s="20"/>
      <c r="AI6214" s="22"/>
      <c r="AJ6214" s="22"/>
      <c r="AK6214" s="22"/>
      <c r="AM6214" s="22"/>
      <c r="AN6214" s="22"/>
      <c r="AO6214" s="22"/>
    </row>
    <row r="6215" spans="2:41" x14ac:dyDescent="0.15">
      <c r="B6215" s="20"/>
      <c r="C6215" s="20"/>
      <c r="D6215" s="20"/>
      <c r="E6215" s="20"/>
      <c r="F6215" s="20"/>
      <c r="G6215" s="20"/>
      <c r="H6215" s="20"/>
      <c r="I6215" s="20"/>
      <c r="J6215" s="20"/>
      <c r="K6215" s="20"/>
      <c r="L6215" s="20"/>
      <c r="M6215" s="20"/>
      <c r="N6215" s="20"/>
      <c r="O6215" s="21"/>
      <c r="P6215" s="21"/>
      <c r="Q6215" s="28"/>
      <c r="R6215" s="28"/>
      <c r="S6215" s="21"/>
      <c r="T6215" s="20"/>
      <c r="U6215" s="21"/>
      <c r="W6215" s="46"/>
      <c r="AA6215" s="22"/>
      <c r="AB6215" s="22"/>
      <c r="AC6215" s="22"/>
      <c r="AD6215" s="22"/>
      <c r="AE6215" s="22"/>
      <c r="AF6215" s="22"/>
      <c r="AG6215" s="22"/>
      <c r="AH6215" s="20"/>
      <c r="AI6215" s="22"/>
      <c r="AJ6215" s="22"/>
      <c r="AK6215" s="22"/>
      <c r="AM6215" s="22"/>
      <c r="AN6215" s="22"/>
      <c r="AO6215" s="22"/>
    </row>
    <row r="6216" spans="2:41" x14ac:dyDescent="0.15">
      <c r="B6216" s="20"/>
      <c r="C6216" s="20"/>
      <c r="D6216" s="20"/>
      <c r="E6216" s="20"/>
      <c r="F6216" s="20"/>
      <c r="G6216" s="20"/>
      <c r="H6216" s="20"/>
      <c r="I6216" s="20"/>
      <c r="J6216" s="20"/>
      <c r="K6216" s="20"/>
      <c r="L6216" s="20"/>
      <c r="M6216" s="20"/>
      <c r="N6216" s="20"/>
      <c r="O6216" s="21"/>
      <c r="P6216" s="21"/>
      <c r="Q6216" s="28"/>
      <c r="R6216" s="28"/>
      <c r="S6216" s="21"/>
      <c r="T6216" s="20"/>
      <c r="U6216" s="21"/>
      <c r="W6216" s="46"/>
      <c r="AA6216" s="22"/>
      <c r="AB6216" s="22"/>
      <c r="AC6216" s="22"/>
      <c r="AD6216" s="22"/>
      <c r="AE6216" s="22"/>
      <c r="AF6216" s="22"/>
      <c r="AG6216" s="22"/>
      <c r="AH6216" s="20"/>
      <c r="AI6216" s="22"/>
      <c r="AJ6216" s="22"/>
      <c r="AK6216" s="22"/>
      <c r="AM6216" s="22"/>
      <c r="AN6216" s="22"/>
      <c r="AO6216" s="22"/>
    </row>
    <row r="6217" spans="2:41" x14ac:dyDescent="0.15">
      <c r="B6217" s="20"/>
      <c r="C6217" s="20"/>
      <c r="D6217" s="20"/>
      <c r="E6217" s="20"/>
      <c r="F6217" s="20"/>
      <c r="G6217" s="20"/>
      <c r="H6217" s="20"/>
      <c r="I6217" s="20"/>
      <c r="J6217" s="20"/>
      <c r="K6217" s="20"/>
      <c r="L6217" s="20"/>
      <c r="M6217" s="20"/>
      <c r="N6217" s="20"/>
      <c r="O6217" s="21"/>
      <c r="P6217" s="21"/>
      <c r="Q6217" s="28"/>
      <c r="R6217" s="28"/>
      <c r="S6217" s="21"/>
      <c r="T6217" s="20"/>
      <c r="U6217" s="21"/>
      <c r="W6217" s="46"/>
      <c r="AA6217" s="22"/>
      <c r="AB6217" s="22"/>
      <c r="AC6217" s="22"/>
      <c r="AD6217" s="22"/>
      <c r="AE6217" s="22"/>
      <c r="AF6217" s="22"/>
      <c r="AG6217" s="22"/>
      <c r="AH6217" s="20"/>
      <c r="AI6217" s="22"/>
      <c r="AJ6217" s="22"/>
      <c r="AK6217" s="22"/>
      <c r="AM6217" s="22"/>
      <c r="AN6217" s="22"/>
      <c r="AO6217" s="22"/>
    </row>
    <row r="6218" spans="2:41" x14ac:dyDescent="0.15">
      <c r="B6218" s="20"/>
      <c r="C6218" s="20"/>
      <c r="D6218" s="20"/>
      <c r="E6218" s="20"/>
      <c r="F6218" s="20"/>
      <c r="G6218" s="20"/>
      <c r="H6218" s="20"/>
      <c r="I6218" s="20"/>
      <c r="J6218" s="20"/>
      <c r="K6218" s="20"/>
      <c r="L6218" s="20"/>
      <c r="M6218" s="20"/>
      <c r="N6218" s="20"/>
      <c r="O6218" s="21"/>
      <c r="P6218" s="21"/>
      <c r="Q6218" s="28"/>
      <c r="R6218" s="28"/>
      <c r="S6218" s="21"/>
      <c r="T6218" s="20"/>
      <c r="U6218" s="21"/>
      <c r="W6218" s="46"/>
      <c r="AA6218" s="22"/>
      <c r="AB6218" s="22"/>
      <c r="AC6218" s="22"/>
      <c r="AD6218" s="22"/>
      <c r="AE6218" s="22"/>
      <c r="AF6218" s="22"/>
      <c r="AG6218" s="22"/>
      <c r="AH6218" s="20"/>
      <c r="AI6218" s="22"/>
      <c r="AJ6218" s="22"/>
      <c r="AK6218" s="22"/>
      <c r="AM6218" s="22"/>
      <c r="AN6218" s="22"/>
      <c r="AO6218" s="22"/>
    </row>
    <row r="6219" spans="2:41" x14ac:dyDescent="0.15">
      <c r="B6219" s="20"/>
      <c r="C6219" s="20"/>
      <c r="D6219" s="20"/>
      <c r="E6219" s="20"/>
      <c r="F6219" s="20"/>
      <c r="G6219" s="20"/>
      <c r="H6219" s="20"/>
      <c r="I6219" s="20"/>
      <c r="J6219" s="20"/>
      <c r="K6219" s="20"/>
      <c r="L6219" s="20"/>
      <c r="M6219" s="20"/>
      <c r="N6219" s="20"/>
      <c r="O6219" s="21"/>
      <c r="P6219" s="21"/>
      <c r="Q6219" s="28"/>
      <c r="R6219" s="28"/>
      <c r="S6219" s="21"/>
      <c r="T6219" s="20"/>
      <c r="U6219" s="21"/>
      <c r="W6219" s="46"/>
      <c r="AA6219" s="22"/>
      <c r="AB6219" s="22"/>
      <c r="AC6219" s="22"/>
      <c r="AD6219" s="22"/>
      <c r="AE6219" s="22"/>
      <c r="AF6219" s="22"/>
      <c r="AG6219" s="22"/>
      <c r="AH6219" s="20"/>
      <c r="AI6219" s="22"/>
      <c r="AJ6219" s="22"/>
      <c r="AK6219" s="22"/>
      <c r="AM6219" s="22"/>
      <c r="AN6219" s="22"/>
      <c r="AO6219" s="22"/>
    </row>
    <row r="6220" spans="2:41" x14ac:dyDescent="0.15">
      <c r="B6220" s="20"/>
      <c r="C6220" s="20"/>
      <c r="D6220" s="20"/>
      <c r="E6220" s="20"/>
      <c r="F6220" s="20"/>
      <c r="G6220" s="20"/>
      <c r="H6220" s="20"/>
      <c r="I6220" s="20"/>
      <c r="J6220" s="20"/>
      <c r="K6220" s="20"/>
      <c r="L6220" s="20"/>
      <c r="M6220" s="20"/>
      <c r="N6220" s="20"/>
      <c r="O6220" s="21"/>
      <c r="P6220" s="21"/>
      <c r="Q6220" s="28"/>
      <c r="R6220" s="28"/>
      <c r="S6220" s="21"/>
      <c r="T6220" s="20"/>
      <c r="U6220" s="21"/>
      <c r="W6220" s="46"/>
      <c r="AA6220" s="22"/>
      <c r="AB6220" s="22"/>
      <c r="AC6220" s="22"/>
      <c r="AD6220" s="22"/>
      <c r="AE6220" s="22"/>
      <c r="AF6220" s="22"/>
      <c r="AG6220" s="22"/>
      <c r="AH6220" s="20"/>
      <c r="AI6220" s="22"/>
      <c r="AJ6220" s="22"/>
      <c r="AK6220" s="22"/>
      <c r="AM6220" s="22"/>
      <c r="AN6220" s="22"/>
      <c r="AO6220" s="22"/>
    </row>
    <row r="6221" spans="2:41" x14ac:dyDescent="0.15">
      <c r="B6221" s="20"/>
      <c r="C6221" s="20"/>
      <c r="D6221" s="20"/>
      <c r="E6221" s="20"/>
      <c r="F6221" s="20"/>
      <c r="G6221" s="20"/>
      <c r="H6221" s="20"/>
      <c r="I6221" s="20"/>
      <c r="J6221" s="20"/>
      <c r="K6221" s="20"/>
      <c r="L6221" s="20"/>
      <c r="M6221" s="20"/>
      <c r="N6221" s="20"/>
      <c r="O6221" s="21"/>
      <c r="P6221" s="21"/>
      <c r="Q6221" s="28"/>
      <c r="R6221" s="28"/>
      <c r="S6221" s="21"/>
      <c r="T6221" s="20"/>
      <c r="U6221" s="21"/>
      <c r="W6221" s="46"/>
      <c r="AA6221" s="22"/>
      <c r="AB6221" s="22"/>
      <c r="AC6221" s="22"/>
      <c r="AD6221" s="22"/>
      <c r="AE6221" s="22"/>
      <c r="AF6221" s="22"/>
      <c r="AG6221" s="22"/>
      <c r="AH6221" s="20"/>
      <c r="AI6221" s="22"/>
      <c r="AJ6221" s="22"/>
      <c r="AK6221" s="22"/>
      <c r="AM6221" s="22"/>
      <c r="AN6221" s="22"/>
      <c r="AO6221" s="22"/>
    </row>
    <row r="6222" spans="2:41" x14ac:dyDescent="0.15">
      <c r="B6222" s="20"/>
      <c r="C6222" s="20"/>
      <c r="D6222" s="20"/>
      <c r="E6222" s="20"/>
      <c r="F6222" s="20"/>
      <c r="G6222" s="20"/>
      <c r="H6222" s="20"/>
      <c r="I6222" s="20"/>
      <c r="J6222" s="20"/>
      <c r="K6222" s="20"/>
      <c r="L6222" s="20"/>
      <c r="M6222" s="20"/>
      <c r="N6222" s="20"/>
      <c r="O6222" s="21"/>
      <c r="P6222" s="21"/>
      <c r="Q6222" s="28"/>
      <c r="R6222" s="28"/>
      <c r="S6222" s="21"/>
      <c r="T6222" s="20"/>
      <c r="U6222" s="21"/>
      <c r="W6222" s="46"/>
      <c r="AA6222" s="22"/>
      <c r="AB6222" s="22"/>
      <c r="AC6222" s="22"/>
      <c r="AD6222" s="22"/>
      <c r="AE6222" s="22"/>
      <c r="AF6222" s="22"/>
      <c r="AG6222" s="22"/>
      <c r="AH6222" s="20"/>
      <c r="AI6222" s="22"/>
      <c r="AJ6222" s="22"/>
      <c r="AK6222" s="22"/>
      <c r="AM6222" s="22"/>
      <c r="AN6222" s="22"/>
      <c r="AO6222" s="22"/>
    </row>
    <row r="6223" spans="2:41" x14ac:dyDescent="0.15">
      <c r="B6223" s="20"/>
      <c r="C6223" s="20"/>
      <c r="D6223" s="20"/>
      <c r="E6223" s="20"/>
      <c r="F6223" s="20"/>
      <c r="G6223" s="20"/>
      <c r="H6223" s="20"/>
      <c r="I6223" s="20"/>
      <c r="J6223" s="20"/>
      <c r="K6223" s="20"/>
      <c r="L6223" s="20"/>
      <c r="M6223" s="20"/>
      <c r="N6223" s="20"/>
      <c r="O6223" s="21"/>
      <c r="P6223" s="21"/>
      <c r="Q6223" s="28"/>
      <c r="R6223" s="28"/>
      <c r="S6223" s="21"/>
      <c r="T6223" s="20"/>
      <c r="U6223" s="21"/>
      <c r="W6223" s="46"/>
      <c r="AA6223" s="22"/>
      <c r="AB6223" s="22"/>
      <c r="AC6223" s="22"/>
      <c r="AD6223" s="22"/>
      <c r="AE6223" s="22"/>
      <c r="AF6223" s="22"/>
      <c r="AG6223" s="22"/>
      <c r="AH6223" s="20"/>
      <c r="AI6223" s="22"/>
      <c r="AJ6223" s="22"/>
      <c r="AK6223" s="22"/>
      <c r="AM6223" s="22"/>
      <c r="AN6223" s="22"/>
      <c r="AO6223" s="22"/>
    </row>
    <row r="6224" spans="2:41" x14ac:dyDescent="0.15">
      <c r="B6224" s="20"/>
      <c r="C6224" s="20"/>
      <c r="D6224" s="20"/>
      <c r="E6224" s="20"/>
      <c r="F6224" s="20"/>
      <c r="G6224" s="20"/>
      <c r="H6224" s="20"/>
      <c r="I6224" s="20"/>
      <c r="J6224" s="20"/>
      <c r="K6224" s="20"/>
      <c r="L6224" s="20"/>
      <c r="M6224" s="20"/>
      <c r="N6224" s="20"/>
      <c r="O6224" s="21"/>
      <c r="P6224" s="21"/>
      <c r="Q6224" s="28"/>
      <c r="R6224" s="28"/>
      <c r="S6224" s="21"/>
      <c r="T6224" s="20"/>
      <c r="U6224" s="21"/>
      <c r="W6224" s="46"/>
      <c r="AA6224" s="22"/>
      <c r="AB6224" s="22"/>
      <c r="AC6224" s="22"/>
      <c r="AD6224" s="22"/>
      <c r="AE6224" s="22"/>
      <c r="AF6224" s="22"/>
      <c r="AG6224" s="22"/>
      <c r="AH6224" s="20"/>
      <c r="AI6224" s="22"/>
      <c r="AJ6224" s="22"/>
      <c r="AK6224" s="22"/>
      <c r="AM6224" s="22"/>
      <c r="AN6224" s="22"/>
      <c r="AO6224" s="22"/>
    </row>
    <row r="6225" spans="2:41" x14ac:dyDescent="0.15">
      <c r="B6225" s="20"/>
      <c r="C6225" s="20"/>
      <c r="D6225" s="20"/>
      <c r="E6225" s="20"/>
      <c r="F6225" s="20"/>
      <c r="G6225" s="20"/>
      <c r="H6225" s="20"/>
      <c r="I6225" s="20"/>
      <c r="J6225" s="20"/>
      <c r="K6225" s="20"/>
      <c r="L6225" s="20"/>
      <c r="M6225" s="20"/>
      <c r="N6225" s="20"/>
      <c r="O6225" s="21"/>
      <c r="P6225" s="21"/>
      <c r="Q6225" s="28"/>
      <c r="R6225" s="28"/>
      <c r="S6225" s="21"/>
      <c r="T6225" s="20"/>
      <c r="U6225" s="21"/>
      <c r="W6225" s="46"/>
      <c r="AA6225" s="22"/>
      <c r="AB6225" s="22"/>
      <c r="AC6225" s="22"/>
      <c r="AD6225" s="22"/>
      <c r="AE6225" s="22"/>
      <c r="AF6225" s="22"/>
      <c r="AG6225" s="22"/>
      <c r="AH6225" s="20"/>
      <c r="AI6225" s="22"/>
      <c r="AJ6225" s="22"/>
      <c r="AK6225" s="22"/>
      <c r="AM6225" s="22"/>
      <c r="AN6225" s="22"/>
      <c r="AO6225" s="22"/>
    </row>
    <row r="6226" spans="2:41" x14ac:dyDescent="0.15">
      <c r="B6226" s="20"/>
      <c r="C6226" s="20"/>
      <c r="D6226" s="20"/>
      <c r="E6226" s="20"/>
      <c r="F6226" s="20"/>
      <c r="G6226" s="20"/>
      <c r="H6226" s="20"/>
      <c r="I6226" s="20"/>
      <c r="J6226" s="20"/>
      <c r="K6226" s="20"/>
      <c r="L6226" s="20"/>
      <c r="M6226" s="20"/>
      <c r="N6226" s="20"/>
      <c r="O6226" s="21"/>
      <c r="P6226" s="21"/>
      <c r="Q6226" s="28"/>
      <c r="R6226" s="28"/>
      <c r="S6226" s="21"/>
      <c r="T6226" s="20"/>
      <c r="U6226" s="21"/>
      <c r="W6226" s="46"/>
      <c r="AA6226" s="22"/>
      <c r="AB6226" s="22"/>
      <c r="AC6226" s="22"/>
      <c r="AD6226" s="22"/>
      <c r="AE6226" s="22"/>
      <c r="AF6226" s="22"/>
      <c r="AG6226" s="22"/>
      <c r="AH6226" s="20"/>
      <c r="AI6226" s="22"/>
      <c r="AJ6226" s="22"/>
      <c r="AK6226" s="22"/>
      <c r="AM6226" s="22"/>
      <c r="AN6226" s="22"/>
      <c r="AO6226" s="22"/>
    </row>
    <row r="6227" spans="2:41" x14ac:dyDescent="0.15">
      <c r="B6227" s="20"/>
      <c r="C6227" s="20"/>
      <c r="D6227" s="20"/>
      <c r="E6227" s="20"/>
      <c r="F6227" s="20"/>
      <c r="G6227" s="20"/>
      <c r="H6227" s="20"/>
      <c r="I6227" s="20"/>
      <c r="J6227" s="20"/>
      <c r="K6227" s="20"/>
      <c r="L6227" s="20"/>
      <c r="M6227" s="20"/>
      <c r="N6227" s="20"/>
      <c r="O6227" s="21"/>
      <c r="P6227" s="21"/>
      <c r="Q6227" s="28"/>
      <c r="R6227" s="28"/>
      <c r="S6227" s="21"/>
      <c r="T6227" s="20"/>
      <c r="U6227" s="21"/>
      <c r="W6227" s="46"/>
      <c r="AA6227" s="22"/>
      <c r="AB6227" s="22"/>
      <c r="AC6227" s="22"/>
      <c r="AD6227" s="22"/>
      <c r="AE6227" s="22"/>
      <c r="AF6227" s="22"/>
      <c r="AG6227" s="22"/>
      <c r="AH6227" s="20"/>
      <c r="AI6227" s="22"/>
      <c r="AJ6227" s="22"/>
      <c r="AK6227" s="22"/>
      <c r="AM6227" s="22"/>
      <c r="AN6227" s="22"/>
      <c r="AO6227" s="22"/>
    </row>
    <row r="6228" spans="2:41" x14ac:dyDescent="0.15">
      <c r="B6228" s="20"/>
      <c r="C6228" s="20"/>
      <c r="D6228" s="20"/>
      <c r="E6228" s="20"/>
      <c r="F6228" s="20"/>
      <c r="G6228" s="20"/>
      <c r="H6228" s="20"/>
      <c r="I6228" s="20"/>
      <c r="J6228" s="20"/>
      <c r="K6228" s="20"/>
      <c r="L6228" s="20"/>
      <c r="M6228" s="20"/>
      <c r="N6228" s="20"/>
      <c r="O6228" s="21"/>
      <c r="P6228" s="21"/>
      <c r="Q6228" s="28"/>
      <c r="R6228" s="28"/>
      <c r="S6228" s="21"/>
      <c r="T6228" s="20"/>
      <c r="U6228" s="21"/>
      <c r="W6228" s="46"/>
      <c r="AA6228" s="22"/>
      <c r="AB6228" s="22"/>
      <c r="AC6228" s="22"/>
      <c r="AD6228" s="22"/>
      <c r="AE6228" s="22"/>
      <c r="AF6228" s="22"/>
      <c r="AG6228" s="22"/>
      <c r="AH6228" s="20"/>
      <c r="AI6228" s="22"/>
      <c r="AJ6228" s="22"/>
      <c r="AK6228" s="22"/>
      <c r="AM6228" s="22"/>
      <c r="AN6228" s="22"/>
      <c r="AO6228" s="22"/>
    </row>
    <row r="6229" spans="2:41" x14ac:dyDescent="0.15">
      <c r="B6229" s="20"/>
      <c r="C6229" s="20"/>
      <c r="D6229" s="20"/>
      <c r="E6229" s="20"/>
      <c r="F6229" s="20"/>
      <c r="G6229" s="20"/>
      <c r="H6229" s="20"/>
      <c r="I6229" s="20"/>
      <c r="J6229" s="20"/>
      <c r="K6229" s="20"/>
      <c r="L6229" s="20"/>
      <c r="M6229" s="20"/>
      <c r="N6229" s="20"/>
      <c r="O6229" s="21"/>
      <c r="P6229" s="21"/>
      <c r="Q6229" s="28"/>
      <c r="R6229" s="28"/>
      <c r="S6229" s="21"/>
      <c r="T6229" s="20"/>
      <c r="U6229" s="21"/>
      <c r="W6229" s="46"/>
      <c r="AA6229" s="22"/>
      <c r="AB6229" s="22"/>
      <c r="AC6229" s="22"/>
      <c r="AD6229" s="22"/>
      <c r="AE6229" s="22"/>
      <c r="AF6229" s="22"/>
      <c r="AG6229" s="22"/>
      <c r="AH6229" s="20"/>
      <c r="AI6229" s="22"/>
      <c r="AJ6229" s="22"/>
      <c r="AK6229" s="22"/>
      <c r="AM6229" s="22"/>
      <c r="AN6229" s="22"/>
      <c r="AO6229" s="22"/>
    </row>
    <row r="6230" spans="2:41" x14ac:dyDescent="0.15">
      <c r="B6230" s="20"/>
      <c r="C6230" s="20"/>
      <c r="D6230" s="20"/>
      <c r="E6230" s="20"/>
      <c r="F6230" s="20"/>
      <c r="G6230" s="20"/>
      <c r="H6230" s="20"/>
      <c r="I6230" s="20"/>
      <c r="J6230" s="20"/>
      <c r="K6230" s="20"/>
      <c r="L6230" s="20"/>
      <c r="M6230" s="20"/>
      <c r="N6230" s="20"/>
      <c r="O6230" s="21"/>
      <c r="P6230" s="21"/>
      <c r="Q6230" s="28"/>
      <c r="R6230" s="28"/>
      <c r="S6230" s="21"/>
      <c r="T6230" s="20"/>
      <c r="U6230" s="21"/>
      <c r="W6230" s="46"/>
      <c r="AA6230" s="22"/>
      <c r="AB6230" s="22"/>
      <c r="AC6230" s="22"/>
      <c r="AD6230" s="22"/>
      <c r="AE6230" s="22"/>
      <c r="AF6230" s="22"/>
      <c r="AG6230" s="22"/>
      <c r="AH6230" s="20"/>
      <c r="AI6230" s="22"/>
      <c r="AJ6230" s="22"/>
      <c r="AK6230" s="22"/>
      <c r="AM6230" s="22"/>
      <c r="AN6230" s="22"/>
      <c r="AO6230" s="22"/>
    </row>
    <row r="6231" spans="2:41" x14ac:dyDescent="0.15">
      <c r="B6231" s="20"/>
      <c r="C6231" s="20"/>
      <c r="D6231" s="20"/>
      <c r="E6231" s="20"/>
      <c r="F6231" s="20"/>
      <c r="G6231" s="20"/>
      <c r="H6231" s="20"/>
      <c r="I6231" s="20"/>
      <c r="J6231" s="20"/>
      <c r="K6231" s="20"/>
      <c r="L6231" s="20"/>
      <c r="M6231" s="20"/>
      <c r="N6231" s="20"/>
      <c r="O6231" s="21"/>
      <c r="P6231" s="21"/>
      <c r="Q6231" s="28"/>
      <c r="R6231" s="28"/>
      <c r="S6231" s="21"/>
      <c r="T6231" s="20"/>
      <c r="U6231" s="21"/>
      <c r="W6231" s="46"/>
      <c r="AA6231" s="22"/>
      <c r="AB6231" s="22"/>
      <c r="AC6231" s="22"/>
      <c r="AD6231" s="22"/>
      <c r="AE6231" s="22"/>
      <c r="AF6231" s="22"/>
      <c r="AG6231" s="22"/>
      <c r="AH6231" s="20"/>
      <c r="AI6231" s="22"/>
      <c r="AJ6231" s="22"/>
      <c r="AK6231" s="22"/>
      <c r="AM6231" s="22"/>
      <c r="AN6231" s="22"/>
      <c r="AO6231" s="22"/>
    </row>
    <row r="6232" spans="2:41" x14ac:dyDescent="0.15">
      <c r="B6232" s="20"/>
      <c r="C6232" s="20"/>
      <c r="D6232" s="20"/>
      <c r="E6232" s="20"/>
      <c r="F6232" s="20"/>
      <c r="G6232" s="20"/>
      <c r="H6232" s="20"/>
      <c r="I6232" s="20"/>
      <c r="J6232" s="20"/>
      <c r="K6232" s="20"/>
      <c r="L6232" s="20"/>
      <c r="M6232" s="20"/>
      <c r="N6232" s="20"/>
      <c r="O6232" s="21"/>
      <c r="P6232" s="21"/>
      <c r="Q6232" s="28"/>
      <c r="R6232" s="28"/>
      <c r="S6232" s="21"/>
      <c r="T6232" s="20"/>
      <c r="U6232" s="21"/>
      <c r="W6232" s="46"/>
      <c r="AA6232" s="22"/>
      <c r="AB6232" s="22"/>
      <c r="AC6232" s="22"/>
      <c r="AD6232" s="22"/>
      <c r="AE6232" s="22"/>
      <c r="AF6232" s="22"/>
      <c r="AG6232" s="22"/>
      <c r="AH6232" s="20"/>
      <c r="AI6232" s="22"/>
      <c r="AJ6232" s="22"/>
      <c r="AK6232" s="22"/>
      <c r="AM6232" s="22"/>
      <c r="AN6232" s="22"/>
      <c r="AO6232" s="22"/>
    </row>
    <row r="6233" spans="2:41" x14ac:dyDescent="0.15">
      <c r="B6233" s="20"/>
      <c r="C6233" s="20"/>
      <c r="D6233" s="20"/>
      <c r="E6233" s="20"/>
      <c r="F6233" s="20"/>
      <c r="G6233" s="20"/>
      <c r="H6233" s="20"/>
      <c r="I6233" s="20"/>
      <c r="J6233" s="20"/>
      <c r="K6233" s="20"/>
      <c r="L6233" s="20"/>
      <c r="M6233" s="20"/>
      <c r="N6233" s="20"/>
      <c r="O6233" s="21"/>
      <c r="P6233" s="21"/>
      <c r="Q6233" s="28"/>
      <c r="R6233" s="28"/>
      <c r="S6233" s="21"/>
      <c r="T6233" s="20"/>
      <c r="U6233" s="21"/>
      <c r="W6233" s="46"/>
      <c r="AA6233" s="22"/>
      <c r="AB6233" s="22"/>
      <c r="AC6233" s="22"/>
      <c r="AD6233" s="22"/>
      <c r="AE6233" s="22"/>
      <c r="AF6233" s="22"/>
      <c r="AG6233" s="22"/>
      <c r="AH6233" s="20"/>
      <c r="AI6233" s="22"/>
      <c r="AJ6233" s="22"/>
      <c r="AK6233" s="22"/>
      <c r="AM6233" s="22"/>
      <c r="AN6233" s="22"/>
      <c r="AO6233" s="22"/>
    </row>
    <row r="6234" spans="2:41" x14ac:dyDescent="0.15">
      <c r="B6234" s="20"/>
      <c r="C6234" s="20"/>
      <c r="D6234" s="20"/>
      <c r="E6234" s="20"/>
      <c r="F6234" s="20"/>
      <c r="G6234" s="20"/>
      <c r="H6234" s="20"/>
      <c r="I6234" s="20"/>
      <c r="J6234" s="20"/>
      <c r="K6234" s="20"/>
      <c r="L6234" s="20"/>
      <c r="M6234" s="20"/>
      <c r="N6234" s="20"/>
      <c r="O6234" s="21"/>
      <c r="P6234" s="21"/>
      <c r="Q6234" s="28"/>
      <c r="R6234" s="28"/>
      <c r="S6234" s="21"/>
      <c r="T6234" s="20"/>
      <c r="U6234" s="21"/>
      <c r="W6234" s="46"/>
      <c r="AA6234" s="22"/>
      <c r="AB6234" s="22"/>
      <c r="AC6234" s="22"/>
      <c r="AD6234" s="22"/>
      <c r="AE6234" s="22"/>
      <c r="AF6234" s="22"/>
      <c r="AG6234" s="22"/>
      <c r="AH6234" s="20"/>
      <c r="AI6234" s="22"/>
      <c r="AJ6234" s="22"/>
      <c r="AK6234" s="22"/>
      <c r="AM6234" s="22"/>
      <c r="AN6234" s="22"/>
      <c r="AO6234" s="22"/>
    </row>
    <row r="6235" spans="2:41" x14ac:dyDescent="0.15">
      <c r="B6235" s="20"/>
      <c r="C6235" s="20"/>
      <c r="D6235" s="20"/>
      <c r="E6235" s="20"/>
      <c r="F6235" s="20"/>
      <c r="G6235" s="20"/>
      <c r="H6235" s="20"/>
      <c r="I6235" s="20"/>
      <c r="J6235" s="20"/>
      <c r="K6235" s="20"/>
      <c r="L6235" s="20"/>
      <c r="M6235" s="20"/>
      <c r="N6235" s="20"/>
      <c r="O6235" s="21"/>
      <c r="P6235" s="21"/>
      <c r="Q6235" s="28"/>
      <c r="R6235" s="28"/>
      <c r="S6235" s="21"/>
      <c r="T6235" s="20"/>
      <c r="U6235" s="21"/>
      <c r="W6235" s="46"/>
      <c r="AA6235" s="22"/>
      <c r="AB6235" s="22"/>
      <c r="AC6235" s="22"/>
      <c r="AD6235" s="22"/>
      <c r="AE6235" s="22"/>
      <c r="AF6235" s="22"/>
      <c r="AG6235" s="22"/>
      <c r="AH6235" s="20"/>
      <c r="AI6235" s="22"/>
      <c r="AJ6235" s="22"/>
      <c r="AK6235" s="22"/>
      <c r="AM6235" s="22"/>
      <c r="AN6235" s="22"/>
      <c r="AO6235" s="22"/>
    </row>
    <row r="6236" spans="2:41" x14ac:dyDescent="0.15">
      <c r="B6236" s="20"/>
      <c r="C6236" s="20"/>
      <c r="D6236" s="20"/>
      <c r="E6236" s="20"/>
      <c r="F6236" s="20"/>
      <c r="G6236" s="20"/>
      <c r="H6236" s="20"/>
      <c r="I6236" s="20"/>
      <c r="J6236" s="20"/>
      <c r="K6236" s="20"/>
      <c r="L6236" s="20"/>
      <c r="M6236" s="20"/>
      <c r="N6236" s="20"/>
      <c r="O6236" s="21"/>
      <c r="P6236" s="21"/>
      <c r="Q6236" s="28"/>
      <c r="R6236" s="28"/>
      <c r="S6236" s="21"/>
      <c r="T6236" s="20"/>
      <c r="U6236" s="21"/>
      <c r="W6236" s="46"/>
      <c r="AA6236" s="22"/>
      <c r="AB6236" s="22"/>
      <c r="AC6236" s="22"/>
      <c r="AD6236" s="22"/>
      <c r="AE6236" s="22"/>
      <c r="AF6236" s="22"/>
      <c r="AG6236" s="22"/>
      <c r="AH6236" s="20"/>
      <c r="AI6236" s="22"/>
      <c r="AJ6236" s="22"/>
      <c r="AK6236" s="22"/>
      <c r="AM6236" s="22"/>
      <c r="AN6236" s="22"/>
      <c r="AO6236" s="22"/>
    </row>
    <row r="6237" spans="2:41" x14ac:dyDescent="0.15">
      <c r="B6237" s="20"/>
      <c r="C6237" s="20"/>
      <c r="D6237" s="20"/>
      <c r="E6237" s="20"/>
      <c r="F6237" s="20"/>
      <c r="G6237" s="20"/>
      <c r="H6237" s="20"/>
      <c r="I6237" s="20"/>
      <c r="J6237" s="20"/>
      <c r="K6237" s="20"/>
      <c r="L6237" s="20"/>
      <c r="M6237" s="20"/>
      <c r="N6237" s="20"/>
      <c r="O6237" s="21"/>
      <c r="P6237" s="21"/>
      <c r="Q6237" s="28"/>
      <c r="R6237" s="28"/>
      <c r="S6237" s="21"/>
      <c r="T6237" s="20"/>
      <c r="U6237" s="21"/>
      <c r="W6237" s="46"/>
      <c r="AA6237" s="22"/>
      <c r="AB6237" s="22"/>
      <c r="AC6237" s="22"/>
      <c r="AD6237" s="22"/>
      <c r="AE6237" s="22"/>
      <c r="AF6237" s="22"/>
      <c r="AG6237" s="22"/>
      <c r="AH6237" s="20"/>
      <c r="AI6237" s="22"/>
      <c r="AJ6237" s="22"/>
      <c r="AK6237" s="22"/>
      <c r="AM6237" s="22"/>
      <c r="AN6237" s="22"/>
      <c r="AO6237" s="22"/>
    </row>
    <row r="6238" spans="2:41" x14ac:dyDescent="0.15">
      <c r="B6238" s="20"/>
      <c r="C6238" s="20"/>
      <c r="D6238" s="20"/>
      <c r="E6238" s="20"/>
      <c r="F6238" s="20"/>
      <c r="G6238" s="20"/>
      <c r="H6238" s="20"/>
      <c r="I6238" s="20"/>
      <c r="J6238" s="20"/>
      <c r="K6238" s="20"/>
      <c r="L6238" s="20"/>
      <c r="M6238" s="20"/>
      <c r="N6238" s="20"/>
      <c r="O6238" s="21"/>
      <c r="P6238" s="21"/>
      <c r="Q6238" s="28"/>
      <c r="R6238" s="28"/>
      <c r="S6238" s="21"/>
      <c r="T6238" s="20"/>
      <c r="U6238" s="21"/>
      <c r="W6238" s="46"/>
      <c r="AA6238" s="22"/>
      <c r="AB6238" s="22"/>
      <c r="AC6238" s="22"/>
      <c r="AD6238" s="22"/>
      <c r="AE6238" s="22"/>
      <c r="AF6238" s="22"/>
      <c r="AG6238" s="22"/>
      <c r="AH6238" s="20"/>
      <c r="AI6238" s="22"/>
      <c r="AJ6238" s="22"/>
      <c r="AK6238" s="22"/>
      <c r="AM6238" s="22"/>
      <c r="AN6238" s="22"/>
      <c r="AO6238" s="22"/>
    </row>
    <row r="6239" spans="2:41" x14ac:dyDescent="0.15">
      <c r="B6239" s="20"/>
      <c r="C6239" s="20"/>
      <c r="D6239" s="20"/>
      <c r="E6239" s="20"/>
      <c r="F6239" s="20"/>
      <c r="G6239" s="20"/>
      <c r="H6239" s="20"/>
      <c r="I6239" s="20"/>
      <c r="J6239" s="20"/>
      <c r="K6239" s="20"/>
      <c r="L6239" s="20"/>
      <c r="M6239" s="20"/>
      <c r="N6239" s="20"/>
      <c r="O6239" s="21"/>
      <c r="P6239" s="21"/>
      <c r="Q6239" s="28"/>
      <c r="R6239" s="28"/>
      <c r="S6239" s="21"/>
      <c r="T6239" s="20"/>
      <c r="U6239" s="21"/>
      <c r="W6239" s="46"/>
      <c r="AA6239" s="22"/>
      <c r="AB6239" s="22"/>
      <c r="AC6239" s="22"/>
      <c r="AD6239" s="22"/>
      <c r="AE6239" s="22"/>
      <c r="AF6239" s="22"/>
      <c r="AG6239" s="22"/>
      <c r="AH6239" s="20"/>
      <c r="AI6239" s="22"/>
      <c r="AJ6239" s="22"/>
      <c r="AK6239" s="22"/>
      <c r="AM6239" s="22"/>
      <c r="AN6239" s="22"/>
      <c r="AO6239" s="22"/>
    </row>
    <row r="6240" spans="2:41" x14ac:dyDescent="0.15">
      <c r="B6240" s="20"/>
      <c r="C6240" s="20"/>
      <c r="D6240" s="20"/>
      <c r="E6240" s="20"/>
      <c r="F6240" s="20"/>
      <c r="G6240" s="20"/>
      <c r="H6240" s="20"/>
      <c r="I6240" s="20"/>
      <c r="J6240" s="20"/>
      <c r="K6240" s="20"/>
      <c r="L6240" s="20"/>
      <c r="M6240" s="20"/>
      <c r="N6240" s="20"/>
      <c r="O6240" s="21"/>
      <c r="P6240" s="21"/>
      <c r="Q6240" s="28"/>
      <c r="R6240" s="28"/>
      <c r="S6240" s="21"/>
      <c r="T6240" s="20"/>
      <c r="U6240" s="21"/>
      <c r="W6240" s="46"/>
      <c r="AA6240" s="22"/>
      <c r="AB6240" s="22"/>
      <c r="AC6240" s="22"/>
      <c r="AD6240" s="22"/>
      <c r="AE6240" s="22"/>
      <c r="AF6240" s="22"/>
      <c r="AG6240" s="22"/>
      <c r="AH6240" s="20"/>
      <c r="AI6240" s="22"/>
      <c r="AJ6240" s="22"/>
      <c r="AK6240" s="22"/>
      <c r="AM6240" s="22"/>
      <c r="AN6240" s="22"/>
      <c r="AO6240" s="22"/>
    </row>
    <row r="6241" spans="2:41" x14ac:dyDescent="0.15">
      <c r="B6241" s="20"/>
      <c r="C6241" s="20"/>
      <c r="D6241" s="20"/>
      <c r="E6241" s="20"/>
      <c r="F6241" s="20"/>
      <c r="G6241" s="20"/>
      <c r="H6241" s="20"/>
      <c r="I6241" s="20"/>
      <c r="J6241" s="20"/>
      <c r="K6241" s="20"/>
      <c r="L6241" s="20"/>
      <c r="M6241" s="20"/>
      <c r="N6241" s="20"/>
      <c r="O6241" s="21"/>
      <c r="P6241" s="21"/>
      <c r="Q6241" s="28"/>
      <c r="R6241" s="28"/>
      <c r="S6241" s="21"/>
      <c r="T6241" s="20"/>
      <c r="U6241" s="21"/>
      <c r="W6241" s="46"/>
      <c r="AA6241" s="22"/>
      <c r="AB6241" s="22"/>
      <c r="AC6241" s="22"/>
      <c r="AD6241" s="22"/>
      <c r="AE6241" s="22"/>
      <c r="AF6241" s="22"/>
      <c r="AG6241" s="22"/>
      <c r="AH6241" s="20"/>
      <c r="AI6241" s="22"/>
      <c r="AJ6241" s="22"/>
      <c r="AK6241" s="22"/>
      <c r="AM6241" s="22"/>
      <c r="AN6241" s="22"/>
      <c r="AO6241" s="22"/>
    </row>
    <row r="6242" spans="2:41" x14ac:dyDescent="0.15">
      <c r="B6242" s="20"/>
      <c r="C6242" s="20"/>
      <c r="D6242" s="20"/>
      <c r="E6242" s="20"/>
      <c r="F6242" s="20"/>
      <c r="G6242" s="20"/>
      <c r="H6242" s="20"/>
      <c r="I6242" s="20"/>
      <c r="J6242" s="20"/>
      <c r="K6242" s="20"/>
      <c r="L6242" s="20"/>
      <c r="M6242" s="20"/>
      <c r="N6242" s="20"/>
      <c r="O6242" s="21"/>
      <c r="P6242" s="21"/>
      <c r="Q6242" s="28"/>
      <c r="R6242" s="28"/>
      <c r="S6242" s="21"/>
      <c r="T6242" s="20"/>
      <c r="U6242" s="21"/>
      <c r="W6242" s="46"/>
      <c r="AA6242" s="22"/>
      <c r="AB6242" s="22"/>
      <c r="AC6242" s="22"/>
      <c r="AD6242" s="22"/>
      <c r="AE6242" s="22"/>
      <c r="AF6242" s="22"/>
      <c r="AG6242" s="22"/>
      <c r="AH6242" s="20"/>
      <c r="AI6242" s="22"/>
      <c r="AJ6242" s="22"/>
      <c r="AK6242" s="22"/>
      <c r="AM6242" s="22"/>
      <c r="AN6242" s="22"/>
      <c r="AO6242" s="22"/>
    </row>
    <row r="6243" spans="2:41" x14ac:dyDescent="0.15">
      <c r="B6243" s="20"/>
      <c r="C6243" s="20"/>
      <c r="D6243" s="20"/>
      <c r="E6243" s="20"/>
      <c r="F6243" s="20"/>
      <c r="G6243" s="20"/>
      <c r="H6243" s="20"/>
      <c r="I6243" s="20"/>
      <c r="J6243" s="20"/>
      <c r="K6243" s="20"/>
      <c r="L6243" s="20"/>
      <c r="M6243" s="20"/>
      <c r="N6243" s="20"/>
      <c r="O6243" s="21"/>
      <c r="P6243" s="21"/>
      <c r="Q6243" s="28"/>
      <c r="R6243" s="28"/>
      <c r="S6243" s="21"/>
      <c r="T6243" s="20"/>
      <c r="U6243" s="21"/>
      <c r="W6243" s="46"/>
      <c r="AA6243" s="22"/>
      <c r="AB6243" s="22"/>
      <c r="AC6243" s="22"/>
      <c r="AD6243" s="22"/>
      <c r="AE6243" s="22"/>
      <c r="AF6243" s="22"/>
      <c r="AG6243" s="22"/>
      <c r="AH6243" s="20"/>
      <c r="AI6243" s="22"/>
      <c r="AJ6243" s="22"/>
      <c r="AK6243" s="22"/>
      <c r="AM6243" s="22"/>
      <c r="AN6243" s="22"/>
      <c r="AO6243" s="22"/>
    </row>
    <row r="6244" spans="2:41" x14ac:dyDescent="0.15">
      <c r="B6244" s="20"/>
      <c r="C6244" s="20"/>
      <c r="D6244" s="20"/>
      <c r="E6244" s="20"/>
      <c r="F6244" s="20"/>
      <c r="G6244" s="20"/>
      <c r="H6244" s="20"/>
      <c r="I6244" s="20"/>
      <c r="J6244" s="20"/>
      <c r="K6244" s="20"/>
      <c r="L6244" s="20"/>
      <c r="M6244" s="20"/>
      <c r="N6244" s="20"/>
      <c r="O6244" s="21"/>
      <c r="P6244" s="21"/>
      <c r="Q6244" s="28"/>
      <c r="R6244" s="28"/>
      <c r="S6244" s="21"/>
      <c r="T6244" s="20"/>
      <c r="U6244" s="21"/>
      <c r="W6244" s="46"/>
      <c r="AA6244" s="22"/>
      <c r="AB6244" s="22"/>
      <c r="AC6244" s="22"/>
      <c r="AD6244" s="22"/>
      <c r="AE6244" s="22"/>
      <c r="AF6244" s="22"/>
      <c r="AG6244" s="22"/>
      <c r="AH6244" s="20"/>
      <c r="AI6244" s="22"/>
      <c r="AJ6244" s="22"/>
      <c r="AK6244" s="22"/>
      <c r="AM6244" s="22"/>
      <c r="AN6244" s="22"/>
      <c r="AO6244" s="22"/>
    </row>
    <row r="6245" spans="2:41" x14ac:dyDescent="0.15">
      <c r="B6245" s="20"/>
      <c r="C6245" s="20"/>
      <c r="D6245" s="20"/>
      <c r="E6245" s="20"/>
      <c r="F6245" s="20"/>
      <c r="G6245" s="20"/>
      <c r="H6245" s="20"/>
      <c r="I6245" s="20"/>
      <c r="J6245" s="20"/>
      <c r="K6245" s="20"/>
      <c r="L6245" s="20"/>
      <c r="M6245" s="20"/>
      <c r="N6245" s="20"/>
      <c r="O6245" s="21"/>
      <c r="P6245" s="21"/>
      <c r="Q6245" s="28"/>
      <c r="R6245" s="28"/>
      <c r="S6245" s="21"/>
      <c r="T6245" s="20"/>
      <c r="U6245" s="21"/>
      <c r="W6245" s="46"/>
      <c r="AA6245" s="22"/>
      <c r="AB6245" s="22"/>
      <c r="AC6245" s="22"/>
      <c r="AD6245" s="22"/>
      <c r="AE6245" s="22"/>
      <c r="AF6245" s="22"/>
      <c r="AG6245" s="22"/>
      <c r="AH6245" s="20"/>
      <c r="AI6245" s="22"/>
      <c r="AJ6245" s="22"/>
      <c r="AK6245" s="22"/>
      <c r="AM6245" s="22"/>
      <c r="AN6245" s="22"/>
      <c r="AO6245" s="22"/>
    </row>
    <row r="6246" spans="2:41" x14ac:dyDescent="0.15">
      <c r="B6246" s="20"/>
      <c r="C6246" s="20"/>
      <c r="D6246" s="20"/>
      <c r="E6246" s="20"/>
      <c r="F6246" s="20"/>
      <c r="G6246" s="20"/>
      <c r="H6246" s="20"/>
      <c r="I6246" s="20"/>
      <c r="J6246" s="20"/>
      <c r="K6246" s="20"/>
      <c r="L6246" s="20"/>
      <c r="M6246" s="20"/>
      <c r="N6246" s="20"/>
      <c r="O6246" s="21"/>
      <c r="P6246" s="21"/>
      <c r="Q6246" s="28"/>
      <c r="R6246" s="28"/>
      <c r="S6246" s="21"/>
      <c r="T6246" s="20"/>
      <c r="U6246" s="21"/>
      <c r="W6246" s="46"/>
      <c r="AA6246" s="22"/>
      <c r="AB6246" s="22"/>
      <c r="AC6246" s="22"/>
      <c r="AD6246" s="22"/>
      <c r="AE6246" s="22"/>
      <c r="AF6246" s="22"/>
      <c r="AG6246" s="22"/>
      <c r="AH6246" s="20"/>
      <c r="AI6246" s="22"/>
      <c r="AJ6246" s="22"/>
      <c r="AK6246" s="22"/>
      <c r="AM6246" s="22"/>
      <c r="AN6246" s="22"/>
      <c r="AO6246" s="22"/>
    </row>
    <row r="6247" spans="2:41" x14ac:dyDescent="0.15">
      <c r="B6247" s="20"/>
      <c r="C6247" s="20"/>
      <c r="D6247" s="20"/>
      <c r="E6247" s="20"/>
      <c r="F6247" s="20"/>
      <c r="G6247" s="20"/>
      <c r="H6247" s="20"/>
      <c r="I6247" s="20"/>
      <c r="J6247" s="20"/>
      <c r="K6247" s="20"/>
      <c r="L6247" s="20"/>
      <c r="M6247" s="20"/>
      <c r="N6247" s="20"/>
      <c r="O6247" s="21"/>
      <c r="P6247" s="21"/>
      <c r="Q6247" s="28"/>
      <c r="R6247" s="28"/>
      <c r="S6247" s="21"/>
      <c r="T6247" s="20"/>
      <c r="U6247" s="21"/>
      <c r="W6247" s="46"/>
      <c r="AA6247" s="22"/>
      <c r="AB6247" s="22"/>
      <c r="AC6247" s="22"/>
      <c r="AD6247" s="22"/>
      <c r="AE6247" s="22"/>
      <c r="AF6247" s="22"/>
      <c r="AG6247" s="22"/>
      <c r="AH6247" s="20"/>
      <c r="AI6247" s="22"/>
      <c r="AJ6247" s="22"/>
      <c r="AK6247" s="22"/>
      <c r="AM6247" s="22"/>
      <c r="AN6247" s="22"/>
      <c r="AO6247" s="22"/>
    </row>
    <row r="6248" spans="2:41" x14ac:dyDescent="0.15">
      <c r="B6248" s="20"/>
      <c r="C6248" s="20"/>
      <c r="D6248" s="20"/>
      <c r="E6248" s="20"/>
      <c r="F6248" s="20"/>
      <c r="G6248" s="20"/>
      <c r="H6248" s="20"/>
      <c r="I6248" s="20"/>
      <c r="J6248" s="20"/>
      <c r="K6248" s="20"/>
      <c r="L6248" s="20"/>
      <c r="M6248" s="20"/>
      <c r="N6248" s="20"/>
      <c r="O6248" s="21"/>
      <c r="P6248" s="21"/>
      <c r="Q6248" s="28"/>
      <c r="R6248" s="28"/>
      <c r="S6248" s="21"/>
      <c r="T6248" s="20"/>
      <c r="U6248" s="21"/>
      <c r="W6248" s="46"/>
      <c r="AA6248" s="22"/>
      <c r="AB6248" s="22"/>
      <c r="AC6248" s="22"/>
      <c r="AD6248" s="22"/>
      <c r="AE6248" s="22"/>
      <c r="AF6248" s="22"/>
      <c r="AG6248" s="22"/>
      <c r="AH6248" s="20"/>
      <c r="AI6248" s="22"/>
      <c r="AJ6248" s="22"/>
      <c r="AK6248" s="22"/>
      <c r="AM6248" s="22"/>
      <c r="AN6248" s="22"/>
      <c r="AO6248" s="22"/>
    </row>
    <row r="6249" spans="2:41" x14ac:dyDescent="0.15">
      <c r="B6249" s="20"/>
      <c r="C6249" s="20"/>
      <c r="D6249" s="20"/>
      <c r="E6249" s="20"/>
      <c r="F6249" s="20"/>
      <c r="G6249" s="20"/>
      <c r="H6249" s="20"/>
      <c r="I6249" s="20"/>
      <c r="J6249" s="20"/>
      <c r="K6249" s="20"/>
      <c r="L6249" s="20"/>
      <c r="M6249" s="20"/>
      <c r="N6249" s="20"/>
      <c r="O6249" s="21"/>
      <c r="P6249" s="21"/>
      <c r="Q6249" s="28"/>
      <c r="R6249" s="28"/>
      <c r="S6249" s="21"/>
      <c r="T6249" s="20"/>
      <c r="U6249" s="21"/>
      <c r="W6249" s="46"/>
      <c r="AA6249" s="22"/>
      <c r="AB6249" s="22"/>
      <c r="AC6249" s="22"/>
      <c r="AD6249" s="22"/>
      <c r="AE6249" s="22"/>
      <c r="AF6249" s="22"/>
      <c r="AG6249" s="22"/>
      <c r="AH6249" s="20"/>
      <c r="AI6249" s="22"/>
      <c r="AJ6249" s="22"/>
      <c r="AK6249" s="22"/>
      <c r="AM6249" s="22"/>
      <c r="AN6249" s="22"/>
      <c r="AO6249" s="22"/>
    </row>
    <row r="6250" spans="2:41" x14ac:dyDescent="0.15">
      <c r="B6250" s="20"/>
      <c r="C6250" s="20"/>
      <c r="D6250" s="20"/>
      <c r="E6250" s="20"/>
      <c r="F6250" s="20"/>
      <c r="G6250" s="20"/>
      <c r="H6250" s="20"/>
      <c r="I6250" s="20"/>
      <c r="J6250" s="20"/>
      <c r="K6250" s="20"/>
      <c r="L6250" s="20"/>
      <c r="M6250" s="20"/>
      <c r="N6250" s="20"/>
      <c r="O6250" s="21"/>
      <c r="P6250" s="21"/>
      <c r="Q6250" s="28"/>
      <c r="R6250" s="28"/>
      <c r="S6250" s="21"/>
      <c r="T6250" s="20"/>
      <c r="U6250" s="21"/>
      <c r="W6250" s="46"/>
      <c r="AA6250" s="22"/>
      <c r="AB6250" s="22"/>
      <c r="AC6250" s="22"/>
      <c r="AD6250" s="22"/>
      <c r="AE6250" s="22"/>
      <c r="AF6250" s="22"/>
      <c r="AG6250" s="22"/>
      <c r="AH6250" s="20"/>
      <c r="AI6250" s="22"/>
      <c r="AJ6250" s="22"/>
      <c r="AK6250" s="22"/>
      <c r="AM6250" s="22"/>
      <c r="AN6250" s="22"/>
      <c r="AO6250" s="22"/>
    </row>
    <row r="6251" spans="2:41" x14ac:dyDescent="0.15">
      <c r="B6251" s="20"/>
      <c r="C6251" s="20"/>
      <c r="D6251" s="20"/>
      <c r="E6251" s="20"/>
      <c r="F6251" s="20"/>
      <c r="G6251" s="20"/>
      <c r="H6251" s="20"/>
      <c r="I6251" s="20"/>
      <c r="J6251" s="20"/>
      <c r="K6251" s="20"/>
      <c r="L6251" s="20"/>
      <c r="M6251" s="20"/>
      <c r="N6251" s="20"/>
      <c r="O6251" s="21"/>
      <c r="P6251" s="21"/>
      <c r="Q6251" s="28"/>
      <c r="R6251" s="28"/>
      <c r="S6251" s="21"/>
      <c r="T6251" s="20"/>
      <c r="U6251" s="21"/>
      <c r="W6251" s="46"/>
      <c r="AA6251" s="22"/>
      <c r="AB6251" s="22"/>
      <c r="AC6251" s="22"/>
      <c r="AD6251" s="22"/>
      <c r="AE6251" s="22"/>
      <c r="AF6251" s="22"/>
      <c r="AG6251" s="22"/>
      <c r="AH6251" s="20"/>
      <c r="AI6251" s="22"/>
      <c r="AJ6251" s="22"/>
      <c r="AK6251" s="22"/>
      <c r="AM6251" s="22"/>
      <c r="AN6251" s="22"/>
      <c r="AO6251" s="22"/>
    </row>
    <row r="6252" spans="2:41" x14ac:dyDescent="0.15">
      <c r="B6252" s="20"/>
      <c r="C6252" s="20"/>
      <c r="D6252" s="20"/>
      <c r="E6252" s="20"/>
      <c r="F6252" s="20"/>
      <c r="G6252" s="20"/>
      <c r="H6252" s="20"/>
      <c r="I6252" s="20"/>
      <c r="J6252" s="20"/>
      <c r="K6252" s="20"/>
      <c r="L6252" s="20"/>
      <c r="M6252" s="20"/>
      <c r="N6252" s="20"/>
      <c r="O6252" s="21"/>
      <c r="P6252" s="21"/>
      <c r="Q6252" s="28"/>
      <c r="R6252" s="28"/>
      <c r="S6252" s="21"/>
      <c r="T6252" s="20"/>
      <c r="U6252" s="21"/>
      <c r="W6252" s="46"/>
      <c r="AA6252" s="22"/>
      <c r="AB6252" s="22"/>
      <c r="AC6252" s="22"/>
      <c r="AD6252" s="22"/>
      <c r="AE6252" s="22"/>
      <c r="AF6252" s="22"/>
      <c r="AG6252" s="22"/>
      <c r="AH6252" s="20"/>
      <c r="AI6252" s="22"/>
      <c r="AJ6252" s="22"/>
      <c r="AK6252" s="22"/>
      <c r="AM6252" s="22"/>
      <c r="AN6252" s="22"/>
      <c r="AO6252" s="22"/>
    </row>
    <row r="6253" spans="2:41" x14ac:dyDescent="0.15">
      <c r="B6253" s="20"/>
      <c r="C6253" s="20"/>
      <c r="D6253" s="20"/>
      <c r="E6253" s="20"/>
      <c r="F6253" s="20"/>
      <c r="G6253" s="20"/>
      <c r="H6253" s="20"/>
      <c r="I6253" s="20"/>
      <c r="J6253" s="20"/>
      <c r="K6253" s="20"/>
      <c r="L6253" s="20"/>
      <c r="M6253" s="20"/>
      <c r="N6253" s="20"/>
      <c r="O6253" s="21"/>
      <c r="P6253" s="21"/>
      <c r="Q6253" s="28"/>
      <c r="R6253" s="28"/>
      <c r="S6253" s="21"/>
      <c r="T6253" s="20"/>
      <c r="U6253" s="21"/>
      <c r="W6253" s="46"/>
      <c r="AA6253" s="22"/>
      <c r="AB6253" s="22"/>
      <c r="AC6253" s="22"/>
      <c r="AD6253" s="22"/>
      <c r="AE6253" s="22"/>
      <c r="AF6253" s="22"/>
      <c r="AG6253" s="22"/>
      <c r="AH6253" s="20"/>
      <c r="AI6253" s="22"/>
      <c r="AJ6253" s="22"/>
      <c r="AK6253" s="22"/>
      <c r="AM6253" s="22"/>
      <c r="AN6253" s="22"/>
      <c r="AO6253" s="22"/>
    </row>
    <row r="6254" spans="2:41" x14ac:dyDescent="0.15">
      <c r="B6254" s="20"/>
      <c r="C6254" s="20"/>
      <c r="D6254" s="20"/>
      <c r="E6254" s="20"/>
      <c r="F6254" s="20"/>
      <c r="G6254" s="20"/>
      <c r="H6254" s="20"/>
      <c r="I6254" s="20"/>
      <c r="J6254" s="20"/>
      <c r="K6254" s="20"/>
      <c r="L6254" s="20"/>
      <c r="M6254" s="20"/>
      <c r="N6254" s="20"/>
      <c r="O6254" s="21"/>
      <c r="P6254" s="21"/>
      <c r="Q6254" s="28"/>
      <c r="R6254" s="28"/>
      <c r="S6254" s="21"/>
      <c r="T6254" s="20"/>
      <c r="U6254" s="21"/>
      <c r="W6254" s="46"/>
      <c r="AA6254" s="22"/>
      <c r="AB6254" s="22"/>
      <c r="AC6254" s="22"/>
      <c r="AD6254" s="22"/>
      <c r="AE6254" s="22"/>
      <c r="AF6254" s="22"/>
      <c r="AG6254" s="22"/>
      <c r="AH6254" s="20"/>
      <c r="AI6254" s="22"/>
      <c r="AJ6254" s="22"/>
      <c r="AK6254" s="22"/>
      <c r="AM6254" s="22"/>
      <c r="AN6254" s="22"/>
      <c r="AO6254" s="22"/>
    </row>
    <row r="6255" spans="2:41" x14ac:dyDescent="0.15">
      <c r="B6255" s="20"/>
      <c r="C6255" s="20"/>
      <c r="D6255" s="20"/>
      <c r="E6255" s="20"/>
      <c r="F6255" s="20"/>
      <c r="G6255" s="20"/>
      <c r="H6255" s="20"/>
      <c r="I6255" s="20"/>
      <c r="J6255" s="20"/>
      <c r="K6255" s="20"/>
      <c r="L6255" s="20"/>
      <c r="M6255" s="20"/>
      <c r="N6255" s="20"/>
      <c r="O6255" s="21"/>
      <c r="P6255" s="21"/>
      <c r="Q6255" s="28"/>
      <c r="R6255" s="28"/>
      <c r="S6255" s="21"/>
      <c r="T6255" s="20"/>
      <c r="U6255" s="21"/>
      <c r="W6255" s="46"/>
      <c r="AA6255" s="22"/>
      <c r="AB6255" s="22"/>
      <c r="AC6255" s="22"/>
      <c r="AD6255" s="22"/>
      <c r="AE6255" s="22"/>
      <c r="AF6255" s="22"/>
      <c r="AG6255" s="22"/>
      <c r="AH6255" s="20"/>
      <c r="AI6255" s="22"/>
      <c r="AJ6255" s="22"/>
      <c r="AK6255" s="22"/>
      <c r="AM6255" s="22"/>
      <c r="AN6255" s="22"/>
      <c r="AO6255" s="22"/>
    </row>
    <row r="6256" spans="2:41" x14ac:dyDescent="0.15">
      <c r="B6256" s="20"/>
      <c r="C6256" s="20"/>
      <c r="D6256" s="20"/>
      <c r="E6256" s="20"/>
      <c r="F6256" s="20"/>
      <c r="G6256" s="20"/>
      <c r="H6256" s="20"/>
      <c r="I6256" s="20"/>
      <c r="J6256" s="20"/>
      <c r="K6256" s="20"/>
      <c r="L6256" s="20"/>
      <c r="M6256" s="20"/>
      <c r="N6256" s="20"/>
      <c r="O6256" s="21"/>
      <c r="P6256" s="21"/>
      <c r="Q6256" s="28"/>
      <c r="R6256" s="28"/>
      <c r="S6256" s="21"/>
      <c r="T6256" s="20"/>
      <c r="U6256" s="21"/>
      <c r="W6256" s="46"/>
      <c r="AA6256" s="22"/>
      <c r="AB6256" s="22"/>
      <c r="AC6256" s="22"/>
      <c r="AD6256" s="22"/>
      <c r="AE6256" s="22"/>
      <c r="AF6256" s="22"/>
      <c r="AG6256" s="22"/>
      <c r="AH6256" s="20"/>
      <c r="AI6256" s="22"/>
      <c r="AJ6256" s="22"/>
      <c r="AK6256" s="22"/>
      <c r="AM6256" s="22"/>
      <c r="AN6256" s="22"/>
      <c r="AO6256" s="22"/>
    </row>
    <row r="6257" spans="2:41" x14ac:dyDescent="0.15">
      <c r="B6257" s="20"/>
      <c r="C6257" s="20"/>
      <c r="D6257" s="20"/>
      <c r="E6257" s="20"/>
      <c r="F6257" s="20"/>
      <c r="G6257" s="20"/>
      <c r="H6257" s="20"/>
      <c r="I6257" s="20"/>
      <c r="J6257" s="20"/>
      <c r="K6257" s="20"/>
      <c r="L6257" s="20"/>
      <c r="M6257" s="20"/>
      <c r="N6257" s="20"/>
      <c r="O6257" s="21"/>
      <c r="P6257" s="21"/>
      <c r="Q6257" s="28"/>
      <c r="R6257" s="28"/>
      <c r="S6257" s="21"/>
      <c r="T6257" s="20"/>
      <c r="U6257" s="21"/>
      <c r="W6257" s="46"/>
      <c r="AA6257" s="22"/>
      <c r="AB6257" s="22"/>
      <c r="AC6257" s="22"/>
      <c r="AD6257" s="22"/>
      <c r="AE6257" s="22"/>
      <c r="AF6257" s="22"/>
      <c r="AG6257" s="22"/>
      <c r="AH6257" s="20"/>
      <c r="AI6257" s="22"/>
      <c r="AJ6257" s="22"/>
      <c r="AK6257" s="22"/>
      <c r="AM6257" s="22"/>
      <c r="AN6257" s="22"/>
      <c r="AO6257" s="22"/>
    </row>
    <row r="6258" spans="2:41" x14ac:dyDescent="0.15">
      <c r="B6258" s="20"/>
      <c r="C6258" s="20"/>
      <c r="D6258" s="20"/>
      <c r="E6258" s="20"/>
      <c r="F6258" s="20"/>
      <c r="G6258" s="20"/>
      <c r="H6258" s="20"/>
      <c r="I6258" s="20"/>
      <c r="J6258" s="20"/>
      <c r="K6258" s="20"/>
      <c r="L6258" s="20"/>
      <c r="M6258" s="20"/>
      <c r="N6258" s="20"/>
      <c r="O6258" s="21"/>
      <c r="P6258" s="21"/>
      <c r="Q6258" s="28"/>
      <c r="R6258" s="28"/>
      <c r="S6258" s="21"/>
      <c r="T6258" s="20"/>
      <c r="U6258" s="21"/>
      <c r="W6258" s="46"/>
      <c r="AA6258" s="22"/>
      <c r="AB6258" s="22"/>
      <c r="AC6258" s="22"/>
      <c r="AD6258" s="22"/>
      <c r="AE6258" s="22"/>
      <c r="AF6258" s="22"/>
      <c r="AG6258" s="22"/>
      <c r="AH6258" s="20"/>
      <c r="AI6258" s="22"/>
      <c r="AJ6258" s="22"/>
      <c r="AK6258" s="22"/>
      <c r="AM6258" s="22"/>
      <c r="AN6258" s="22"/>
      <c r="AO6258" s="22"/>
    </row>
    <row r="6259" spans="2:41" x14ac:dyDescent="0.15">
      <c r="B6259" s="20"/>
      <c r="C6259" s="20"/>
      <c r="D6259" s="20"/>
      <c r="E6259" s="20"/>
      <c r="F6259" s="20"/>
      <c r="G6259" s="20"/>
      <c r="H6259" s="20"/>
      <c r="I6259" s="20"/>
      <c r="J6259" s="20"/>
      <c r="K6259" s="20"/>
      <c r="L6259" s="20"/>
      <c r="M6259" s="20"/>
      <c r="N6259" s="20"/>
      <c r="O6259" s="21"/>
      <c r="P6259" s="21"/>
      <c r="Q6259" s="28"/>
      <c r="R6259" s="28"/>
      <c r="S6259" s="21"/>
      <c r="T6259" s="20"/>
      <c r="U6259" s="21"/>
      <c r="W6259" s="46"/>
      <c r="AA6259" s="22"/>
      <c r="AB6259" s="22"/>
      <c r="AC6259" s="22"/>
      <c r="AD6259" s="22"/>
      <c r="AE6259" s="22"/>
      <c r="AF6259" s="22"/>
      <c r="AG6259" s="22"/>
      <c r="AH6259" s="20"/>
      <c r="AI6259" s="22"/>
      <c r="AJ6259" s="22"/>
      <c r="AK6259" s="22"/>
      <c r="AM6259" s="22"/>
      <c r="AN6259" s="22"/>
      <c r="AO6259" s="22"/>
    </row>
    <row r="6260" spans="2:41" x14ac:dyDescent="0.15">
      <c r="B6260" s="20"/>
      <c r="C6260" s="20"/>
      <c r="D6260" s="20"/>
      <c r="E6260" s="20"/>
      <c r="F6260" s="20"/>
      <c r="G6260" s="20"/>
      <c r="H6260" s="20"/>
      <c r="I6260" s="20"/>
      <c r="J6260" s="20"/>
      <c r="K6260" s="20"/>
      <c r="L6260" s="20"/>
      <c r="M6260" s="20"/>
      <c r="N6260" s="20"/>
      <c r="O6260" s="21"/>
      <c r="P6260" s="21"/>
      <c r="Q6260" s="28"/>
      <c r="R6260" s="28"/>
      <c r="S6260" s="21"/>
      <c r="T6260" s="20"/>
      <c r="U6260" s="21"/>
      <c r="W6260" s="46"/>
      <c r="AA6260" s="22"/>
      <c r="AB6260" s="22"/>
      <c r="AC6260" s="22"/>
      <c r="AD6260" s="22"/>
      <c r="AE6260" s="22"/>
      <c r="AF6260" s="22"/>
      <c r="AG6260" s="22"/>
      <c r="AH6260" s="20"/>
      <c r="AI6260" s="22"/>
      <c r="AJ6260" s="22"/>
      <c r="AK6260" s="22"/>
      <c r="AM6260" s="22"/>
      <c r="AN6260" s="22"/>
      <c r="AO6260" s="22"/>
    </row>
    <row r="6261" spans="2:41" x14ac:dyDescent="0.15">
      <c r="B6261" s="20"/>
      <c r="C6261" s="20"/>
      <c r="D6261" s="20"/>
      <c r="E6261" s="20"/>
      <c r="F6261" s="20"/>
      <c r="G6261" s="20"/>
      <c r="H6261" s="20"/>
      <c r="I6261" s="20"/>
      <c r="J6261" s="20"/>
      <c r="K6261" s="20"/>
      <c r="L6261" s="20"/>
      <c r="M6261" s="20"/>
      <c r="N6261" s="20"/>
      <c r="O6261" s="21"/>
      <c r="P6261" s="21"/>
      <c r="Q6261" s="28"/>
      <c r="R6261" s="28"/>
      <c r="S6261" s="21"/>
      <c r="T6261" s="20"/>
      <c r="U6261" s="21"/>
      <c r="W6261" s="46"/>
      <c r="AA6261" s="22"/>
      <c r="AB6261" s="22"/>
      <c r="AC6261" s="22"/>
      <c r="AD6261" s="22"/>
      <c r="AE6261" s="22"/>
      <c r="AF6261" s="22"/>
      <c r="AG6261" s="22"/>
      <c r="AH6261" s="20"/>
      <c r="AI6261" s="22"/>
      <c r="AJ6261" s="22"/>
      <c r="AK6261" s="22"/>
      <c r="AM6261" s="22"/>
      <c r="AN6261" s="22"/>
      <c r="AO6261" s="22"/>
    </row>
    <row r="6262" spans="2:41" x14ac:dyDescent="0.15">
      <c r="B6262" s="20"/>
      <c r="C6262" s="20"/>
      <c r="D6262" s="20"/>
      <c r="E6262" s="20"/>
      <c r="F6262" s="20"/>
      <c r="G6262" s="20"/>
      <c r="H6262" s="20"/>
      <c r="I6262" s="20"/>
      <c r="J6262" s="20"/>
      <c r="K6262" s="20"/>
      <c r="L6262" s="20"/>
      <c r="M6262" s="20"/>
      <c r="N6262" s="20"/>
      <c r="O6262" s="21"/>
      <c r="P6262" s="21"/>
      <c r="Q6262" s="28"/>
      <c r="R6262" s="28"/>
      <c r="S6262" s="21"/>
      <c r="T6262" s="20"/>
      <c r="U6262" s="21"/>
      <c r="W6262" s="46"/>
      <c r="AA6262" s="22"/>
      <c r="AB6262" s="22"/>
      <c r="AC6262" s="22"/>
      <c r="AD6262" s="22"/>
      <c r="AE6262" s="22"/>
      <c r="AF6262" s="22"/>
      <c r="AG6262" s="22"/>
      <c r="AH6262" s="20"/>
      <c r="AI6262" s="22"/>
      <c r="AJ6262" s="22"/>
      <c r="AK6262" s="22"/>
      <c r="AM6262" s="22"/>
      <c r="AN6262" s="22"/>
      <c r="AO6262" s="22"/>
    </row>
    <row r="6263" spans="2:41" x14ac:dyDescent="0.15">
      <c r="B6263" s="20"/>
      <c r="C6263" s="20"/>
      <c r="D6263" s="20"/>
      <c r="E6263" s="20"/>
      <c r="F6263" s="20"/>
      <c r="G6263" s="20"/>
      <c r="H6263" s="20"/>
      <c r="I6263" s="20"/>
      <c r="J6263" s="20"/>
      <c r="K6263" s="20"/>
      <c r="L6263" s="20"/>
      <c r="M6263" s="20"/>
      <c r="N6263" s="20"/>
      <c r="O6263" s="21"/>
      <c r="P6263" s="21"/>
      <c r="Q6263" s="28"/>
      <c r="R6263" s="28"/>
      <c r="S6263" s="21"/>
      <c r="T6263" s="20"/>
      <c r="U6263" s="21"/>
      <c r="W6263" s="46"/>
      <c r="AA6263" s="22"/>
      <c r="AB6263" s="22"/>
      <c r="AC6263" s="22"/>
      <c r="AD6263" s="22"/>
      <c r="AE6263" s="22"/>
      <c r="AF6263" s="22"/>
      <c r="AG6263" s="22"/>
      <c r="AH6263" s="20"/>
      <c r="AI6263" s="22"/>
      <c r="AJ6263" s="22"/>
      <c r="AK6263" s="22"/>
      <c r="AM6263" s="22"/>
      <c r="AN6263" s="22"/>
      <c r="AO6263" s="22"/>
    </row>
    <row r="6264" spans="2:41" x14ac:dyDescent="0.15">
      <c r="B6264" s="20"/>
      <c r="C6264" s="20"/>
      <c r="D6264" s="20"/>
      <c r="E6264" s="20"/>
      <c r="F6264" s="20"/>
      <c r="G6264" s="20"/>
      <c r="H6264" s="20"/>
      <c r="I6264" s="20"/>
      <c r="J6264" s="20"/>
      <c r="K6264" s="20"/>
      <c r="L6264" s="20"/>
      <c r="M6264" s="20"/>
      <c r="N6264" s="20"/>
      <c r="O6264" s="21"/>
      <c r="P6264" s="21"/>
      <c r="Q6264" s="28"/>
      <c r="R6264" s="28"/>
      <c r="S6264" s="21"/>
      <c r="T6264" s="20"/>
      <c r="U6264" s="21"/>
      <c r="W6264" s="46"/>
      <c r="AA6264" s="22"/>
      <c r="AB6264" s="22"/>
      <c r="AC6264" s="22"/>
      <c r="AD6264" s="22"/>
      <c r="AE6264" s="22"/>
      <c r="AF6264" s="22"/>
      <c r="AG6264" s="22"/>
      <c r="AH6264" s="20"/>
      <c r="AI6264" s="22"/>
      <c r="AJ6264" s="22"/>
      <c r="AK6264" s="22"/>
      <c r="AM6264" s="22"/>
      <c r="AN6264" s="22"/>
      <c r="AO6264" s="22"/>
    </row>
    <row r="6265" spans="2:41" x14ac:dyDescent="0.15">
      <c r="B6265" s="20"/>
      <c r="C6265" s="20"/>
      <c r="D6265" s="20"/>
      <c r="E6265" s="20"/>
      <c r="F6265" s="20"/>
      <c r="G6265" s="20"/>
      <c r="H6265" s="20"/>
      <c r="I6265" s="20"/>
      <c r="J6265" s="20"/>
      <c r="K6265" s="20"/>
      <c r="L6265" s="20"/>
      <c r="M6265" s="20"/>
      <c r="N6265" s="20"/>
      <c r="O6265" s="21"/>
      <c r="P6265" s="21"/>
      <c r="Q6265" s="28"/>
      <c r="R6265" s="28"/>
      <c r="S6265" s="21"/>
      <c r="T6265" s="20"/>
      <c r="U6265" s="21"/>
      <c r="W6265" s="46"/>
      <c r="AA6265" s="22"/>
      <c r="AB6265" s="22"/>
      <c r="AC6265" s="22"/>
      <c r="AD6265" s="22"/>
      <c r="AE6265" s="22"/>
      <c r="AF6265" s="22"/>
      <c r="AG6265" s="22"/>
      <c r="AH6265" s="20"/>
      <c r="AI6265" s="22"/>
      <c r="AJ6265" s="22"/>
      <c r="AK6265" s="22"/>
      <c r="AM6265" s="22"/>
      <c r="AN6265" s="22"/>
      <c r="AO6265" s="22"/>
    </row>
    <row r="6266" spans="2:41" x14ac:dyDescent="0.15">
      <c r="B6266" s="20"/>
      <c r="C6266" s="20"/>
      <c r="D6266" s="20"/>
      <c r="E6266" s="20"/>
      <c r="F6266" s="20"/>
      <c r="G6266" s="20"/>
      <c r="H6266" s="20"/>
      <c r="I6266" s="20"/>
      <c r="J6266" s="20"/>
      <c r="K6266" s="20"/>
      <c r="L6266" s="20"/>
      <c r="M6266" s="20"/>
      <c r="N6266" s="20"/>
      <c r="O6266" s="21"/>
      <c r="P6266" s="21"/>
      <c r="Q6266" s="28"/>
      <c r="R6266" s="28"/>
      <c r="S6266" s="21"/>
      <c r="T6266" s="20"/>
      <c r="U6266" s="21"/>
      <c r="W6266" s="46"/>
      <c r="AA6266" s="22"/>
      <c r="AB6266" s="22"/>
      <c r="AC6266" s="22"/>
      <c r="AD6266" s="22"/>
      <c r="AE6266" s="22"/>
      <c r="AF6266" s="22"/>
      <c r="AG6266" s="22"/>
      <c r="AH6266" s="20"/>
      <c r="AI6266" s="22"/>
      <c r="AJ6266" s="22"/>
      <c r="AK6266" s="22"/>
      <c r="AM6266" s="22"/>
      <c r="AN6266" s="22"/>
      <c r="AO6266" s="22"/>
    </row>
    <row r="6267" spans="2:41" x14ac:dyDescent="0.15">
      <c r="B6267" s="20"/>
      <c r="C6267" s="20"/>
      <c r="D6267" s="20"/>
      <c r="E6267" s="20"/>
      <c r="F6267" s="20"/>
      <c r="G6267" s="20"/>
      <c r="H6267" s="20"/>
      <c r="I6267" s="20"/>
      <c r="J6267" s="20"/>
      <c r="K6267" s="20"/>
      <c r="L6267" s="20"/>
      <c r="M6267" s="20"/>
      <c r="N6267" s="20"/>
      <c r="O6267" s="21"/>
      <c r="P6267" s="21"/>
      <c r="Q6267" s="28"/>
      <c r="R6267" s="28"/>
      <c r="S6267" s="21"/>
      <c r="T6267" s="20"/>
      <c r="U6267" s="21"/>
      <c r="W6267" s="46"/>
      <c r="AA6267" s="22"/>
      <c r="AB6267" s="22"/>
      <c r="AC6267" s="22"/>
      <c r="AD6267" s="22"/>
      <c r="AE6267" s="22"/>
      <c r="AF6267" s="22"/>
      <c r="AG6267" s="22"/>
      <c r="AH6267" s="20"/>
      <c r="AI6267" s="22"/>
      <c r="AJ6267" s="22"/>
      <c r="AK6267" s="22"/>
      <c r="AM6267" s="22"/>
      <c r="AN6267" s="22"/>
      <c r="AO6267" s="22"/>
    </row>
    <row r="6268" spans="2:41" x14ac:dyDescent="0.15">
      <c r="B6268" s="20"/>
      <c r="C6268" s="20"/>
      <c r="D6268" s="20"/>
      <c r="E6268" s="20"/>
      <c r="F6268" s="20"/>
      <c r="G6268" s="20"/>
      <c r="H6268" s="20"/>
      <c r="I6268" s="20"/>
      <c r="J6268" s="20"/>
      <c r="K6268" s="20"/>
      <c r="L6268" s="20"/>
      <c r="M6268" s="20"/>
      <c r="N6268" s="20"/>
      <c r="O6268" s="21"/>
      <c r="P6268" s="21"/>
      <c r="Q6268" s="28"/>
      <c r="R6268" s="28"/>
      <c r="S6268" s="21"/>
      <c r="T6268" s="20"/>
      <c r="U6268" s="21"/>
      <c r="W6268" s="46"/>
      <c r="AA6268" s="22"/>
      <c r="AB6268" s="22"/>
      <c r="AC6268" s="22"/>
      <c r="AD6268" s="22"/>
      <c r="AE6268" s="22"/>
      <c r="AF6268" s="22"/>
      <c r="AG6268" s="22"/>
      <c r="AH6268" s="20"/>
      <c r="AI6268" s="22"/>
      <c r="AJ6268" s="22"/>
      <c r="AK6268" s="22"/>
      <c r="AM6268" s="22"/>
      <c r="AN6268" s="22"/>
      <c r="AO6268" s="22"/>
    </row>
    <row r="6269" spans="2:41" x14ac:dyDescent="0.15">
      <c r="B6269" s="20"/>
      <c r="C6269" s="20"/>
      <c r="D6269" s="20"/>
      <c r="E6269" s="20"/>
      <c r="F6269" s="20"/>
      <c r="G6269" s="20"/>
      <c r="H6269" s="20"/>
      <c r="I6269" s="20"/>
      <c r="J6269" s="20"/>
      <c r="K6269" s="20"/>
      <c r="L6269" s="20"/>
      <c r="M6269" s="20"/>
      <c r="N6269" s="20"/>
      <c r="O6269" s="21"/>
      <c r="P6269" s="21"/>
      <c r="Q6269" s="28"/>
      <c r="R6269" s="28"/>
      <c r="S6269" s="21"/>
      <c r="T6269" s="20"/>
      <c r="U6269" s="21"/>
      <c r="W6269" s="46"/>
      <c r="AA6269" s="22"/>
      <c r="AB6269" s="22"/>
      <c r="AC6269" s="22"/>
      <c r="AD6269" s="22"/>
      <c r="AE6269" s="22"/>
      <c r="AF6269" s="22"/>
      <c r="AG6269" s="22"/>
      <c r="AH6269" s="20"/>
      <c r="AI6269" s="22"/>
      <c r="AJ6269" s="22"/>
      <c r="AK6269" s="22"/>
      <c r="AM6269" s="22"/>
      <c r="AN6269" s="22"/>
      <c r="AO6269" s="22"/>
    </row>
    <row r="6270" spans="2:41" x14ac:dyDescent="0.15">
      <c r="B6270" s="20"/>
      <c r="C6270" s="20"/>
      <c r="D6270" s="20"/>
      <c r="E6270" s="20"/>
      <c r="F6270" s="20"/>
      <c r="G6270" s="20"/>
      <c r="H6270" s="20"/>
      <c r="I6270" s="20"/>
      <c r="J6270" s="20"/>
      <c r="K6270" s="20"/>
      <c r="L6270" s="20"/>
      <c r="M6270" s="20"/>
      <c r="N6270" s="20"/>
      <c r="O6270" s="21"/>
      <c r="P6270" s="21"/>
      <c r="Q6270" s="28"/>
      <c r="R6270" s="28"/>
      <c r="S6270" s="21"/>
      <c r="T6270" s="20"/>
      <c r="U6270" s="21"/>
      <c r="W6270" s="46"/>
      <c r="AA6270" s="22"/>
      <c r="AB6270" s="22"/>
      <c r="AC6270" s="22"/>
      <c r="AD6270" s="22"/>
      <c r="AE6270" s="22"/>
      <c r="AF6270" s="22"/>
      <c r="AG6270" s="22"/>
      <c r="AH6270" s="20"/>
      <c r="AI6270" s="22"/>
      <c r="AJ6270" s="22"/>
      <c r="AK6270" s="22"/>
      <c r="AM6270" s="22"/>
      <c r="AN6270" s="22"/>
      <c r="AO6270" s="22"/>
    </row>
    <row r="6271" spans="2:41" x14ac:dyDescent="0.15">
      <c r="B6271" s="20"/>
      <c r="C6271" s="20"/>
      <c r="D6271" s="20"/>
      <c r="E6271" s="20"/>
      <c r="F6271" s="20"/>
      <c r="G6271" s="20"/>
      <c r="H6271" s="20"/>
      <c r="I6271" s="20"/>
      <c r="J6271" s="20"/>
      <c r="K6271" s="20"/>
      <c r="L6271" s="20"/>
      <c r="M6271" s="20"/>
      <c r="N6271" s="20"/>
      <c r="O6271" s="21"/>
      <c r="P6271" s="21"/>
      <c r="Q6271" s="28"/>
      <c r="R6271" s="28"/>
      <c r="S6271" s="21"/>
      <c r="T6271" s="20"/>
      <c r="U6271" s="21"/>
      <c r="W6271" s="46"/>
      <c r="AA6271" s="22"/>
      <c r="AB6271" s="22"/>
      <c r="AC6271" s="22"/>
      <c r="AD6271" s="22"/>
      <c r="AE6271" s="22"/>
      <c r="AF6271" s="22"/>
      <c r="AG6271" s="22"/>
      <c r="AH6271" s="20"/>
      <c r="AI6271" s="22"/>
      <c r="AJ6271" s="22"/>
      <c r="AK6271" s="22"/>
      <c r="AM6271" s="22"/>
      <c r="AN6271" s="22"/>
      <c r="AO6271" s="22"/>
    </row>
    <row r="6272" spans="2:41" x14ac:dyDescent="0.15">
      <c r="B6272" s="20"/>
      <c r="C6272" s="20"/>
      <c r="D6272" s="20"/>
      <c r="E6272" s="20"/>
      <c r="F6272" s="20"/>
      <c r="G6272" s="20"/>
      <c r="H6272" s="20"/>
      <c r="I6272" s="20"/>
      <c r="J6272" s="20"/>
      <c r="K6272" s="20"/>
      <c r="L6272" s="20"/>
      <c r="M6272" s="20"/>
      <c r="N6272" s="20"/>
      <c r="O6272" s="21"/>
      <c r="P6272" s="21"/>
      <c r="Q6272" s="28"/>
      <c r="R6272" s="28"/>
      <c r="S6272" s="21"/>
      <c r="T6272" s="20"/>
      <c r="U6272" s="21"/>
      <c r="W6272" s="46"/>
      <c r="AA6272" s="22"/>
      <c r="AB6272" s="22"/>
      <c r="AC6272" s="22"/>
      <c r="AD6272" s="22"/>
      <c r="AE6272" s="22"/>
      <c r="AF6272" s="22"/>
      <c r="AG6272" s="22"/>
      <c r="AH6272" s="20"/>
      <c r="AI6272" s="22"/>
      <c r="AJ6272" s="22"/>
      <c r="AK6272" s="22"/>
      <c r="AM6272" s="22"/>
      <c r="AN6272" s="22"/>
      <c r="AO6272" s="22"/>
    </row>
    <row r="6273" spans="2:41" x14ac:dyDescent="0.15">
      <c r="B6273" s="20"/>
      <c r="C6273" s="20"/>
      <c r="D6273" s="20"/>
      <c r="E6273" s="20"/>
      <c r="F6273" s="20"/>
      <c r="G6273" s="20"/>
      <c r="H6273" s="20"/>
      <c r="I6273" s="20"/>
      <c r="J6273" s="20"/>
      <c r="K6273" s="20"/>
      <c r="L6273" s="20"/>
      <c r="M6273" s="20"/>
      <c r="N6273" s="20"/>
      <c r="O6273" s="21"/>
      <c r="P6273" s="21"/>
      <c r="Q6273" s="28"/>
      <c r="R6273" s="28"/>
      <c r="S6273" s="21"/>
      <c r="T6273" s="20"/>
      <c r="U6273" s="21"/>
      <c r="W6273" s="46"/>
      <c r="AA6273" s="22"/>
      <c r="AB6273" s="22"/>
      <c r="AC6273" s="22"/>
      <c r="AD6273" s="22"/>
      <c r="AE6273" s="22"/>
      <c r="AF6273" s="22"/>
      <c r="AG6273" s="22"/>
      <c r="AH6273" s="20"/>
      <c r="AI6273" s="22"/>
      <c r="AJ6273" s="22"/>
      <c r="AK6273" s="22"/>
      <c r="AM6273" s="22"/>
      <c r="AN6273" s="22"/>
      <c r="AO6273" s="22"/>
    </row>
    <row r="6274" spans="2:41" x14ac:dyDescent="0.15">
      <c r="B6274" s="20"/>
      <c r="C6274" s="20"/>
      <c r="D6274" s="20"/>
      <c r="E6274" s="20"/>
      <c r="F6274" s="20"/>
      <c r="G6274" s="20"/>
      <c r="H6274" s="20"/>
      <c r="I6274" s="20"/>
      <c r="J6274" s="20"/>
      <c r="K6274" s="20"/>
      <c r="L6274" s="20"/>
      <c r="M6274" s="20"/>
      <c r="N6274" s="20"/>
      <c r="O6274" s="21"/>
      <c r="P6274" s="21"/>
      <c r="Q6274" s="28"/>
      <c r="R6274" s="28"/>
      <c r="S6274" s="21"/>
      <c r="T6274" s="20"/>
      <c r="U6274" s="21"/>
      <c r="W6274" s="46"/>
      <c r="AA6274" s="22"/>
      <c r="AB6274" s="22"/>
      <c r="AC6274" s="22"/>
      <c r="AD6274" s="22"/>
      <c r="AE6274" s="22"/>
      <c r="AF6274" s="22"/>
      <c r="AG6274" s="22"/>
      <c r="AH6274" s="20"/>
      <c r="AI6274" s="22"/>
      <c r="AJ6274" s="22"/>
      <c r="AK6274" s="22"/>
      <c r="AM6274" s="22"/>
      <c r="AN6274" s="22"/>
      <c r="AO6274" s="22"/>
    </row>
    <row r="6275" spans="2:41" x14ac:dyDescent="0.15">
      <c r="B6275" s="20"/>
      <c r="C6275" s="20"/>
      <c r="D6275" s="20"/>
      <c r="E6275" s="20"/>
      <c r="F6275" s="20"/>
      <c r="G6275" s="20"/>
      <c r="H6275" s="20"/>
      <c r="I6275" s="20"/>
      <c r="J6275" s="20"/>
      <c r="K6275" s="20"/>
      <c r="L6275" s="20"/>
      <c r="M6275" s="20"/>
      <c r="N6275" s="20"/>
      <c r="O6275" s="21"/>
      <c r="P6275" s="21"/>
      <c r="Q6275" s="28"/>
      <c r="R6275" s="28"/>
      <c r="S6275" s="21"/>
      <c r="T6275" s="20"/>
      <c r="U6275" s="21"/>
      <c r="W6275" s="46"/>
      <c r="AA6275" s="22"/>
      <c r="AB6275" s="22"/>
      <c r="AC6275" s="22"/>
      <c r="AD6275" s="22"/>
      <c r="AE6275" s="22"/>
      <c r="AF6275" s="22"/>
      <c r="AG6275" s="22"/>
      <c r="AH6275" s="20"/>
      <c r="AI6275" s="22"/>
      <c r="AJ6275" s="22"/>
      <c r="AK6275" s="22"/>
      <c r="AM6275" s="22"/>
      <c r="AN6275" s="22"/>
      <c r="AO6275" s="22"/>
    </row>
    <row r="6276" spans="2:41" x14ac:dyDescent="0.15">
      <c r="B6276" s="20"/>
      <c r="C6276" s="20"/>
      <c r="D6276" s="20"/>
      <c r="E6276" s="20"/>
      <c r="F6276" s="20"/>
      <c r="G6276" s="20"/>
      <c r="H6276" s="20"/>
      <c r="I6276" s="20"/>
      <c r="J6276" s="20"/>
      <c r="K6276" s="20"/>
      <c r="L6276" s="20"/>
      <c r="M6276" s="20"/>
      <c r="N6276" s="20"/>
      <c r="O6276" s="21"/>
      <c r="P6276" s="21"/>
      <c r="Q6276" s="28"/>
      <c r="R6276" s="28"/>
      <c r="S6276" s="21"/>
      <c r="T6276" s="20"/>
      <c r="U6276" s="21"/>
      <c r="W6276" s="46"/>
      <c r="AA6276" s="22"/>
      <c r="AB6276" s="22"/>
      <c r="AC6276" s="22"/>
      <c r="AD6276" s="22"/>
      <c r="AE6276" s="22"/>
      <c r="AF6276" s="22"/>
      <c r="AG6276" s="22"/>
      <c r="AH6276" s="20"/>
      <c r="AI6276" s="22"/>
      <c r="AJ6276" s="22"/>
      <c r="AK6276" s="22"/>
      <c r="AM6276" s="22"/>
      <c r="AN6276" s="22"/>
      <c r="AO6276" s="22"/>
    </row>
    <row r="6277" spans="2:41" x14ac:dyDescent="0.15">
      <c r="B6277" s="20"/>
      <c r="C6277" s="20"/>
      <c r="D6277" s="20"/>
      <c r="E6277" s="20"/>
      <c r="F6277" s="20"/>
      <c r="G6277" s="20"/>
      <c r="H6277" s="20"/>
      <c r="I6277" s="20"/>
      <c r="J6277" s="20"/>
      <c r="K6277" s="20"/>
      <c r="L6277" s="20"/>
      <c r="M6277" s="20"/>
      <c r="N6277" s="20"/>
      <c r="O6277" s="21"/>
      <c r="P6277" s="21"/>
      <c r="Q6277" s="28"/>
      <c r="R6277" s="28"/>
      <c r="S6277" s="21"/>
      <c r="T6277" s="20"/>
      <c r="U6277" s="21"/>
      <c r="W6277" s="46"/>
      <c r="AA6277" s="22"/>
      <c r="AB6277" s="22"/>
      <c r="AC6277" s="22"/>
      <c r="AD6277" s="22"/>
      <c r="AE6277" s="22"/>
      <c r="AF6277" s="22"/>
      <c r="AG6277" s="22"/>
      <c r="AH6277" s="20"/>
      <c r="AI6277" s="22"/>
      <c r="AJ6277" s="22"/>
      <c r="AK6277" s="22"/>
      <c r="AM6277" s="22"/>
      <c r="AN6277" s="22"/>
      <c r="AO6277" s="22"/>
    </row>
    <row r="6278" spans="2:41" x14ac:dyDescent="0.15">
      <c r="B6278" s="20"/>
      <c r="C6278" s="20"/>
      <c r="D6278" s="20"/>
      <c r="E6278" s="20"/>
      <c r="F6278" s="20"/>
      <c r="G6278" s="20"/>
      <c r="H6278" s="20"/>
      <c r="I6278" s="20"/>
      <c r="J6278" s="20"/>
      <c r="K6278" s="20"/>
      <c r="L6278" s="20"/>
      <c r="M6278" s="20"/>
      <c r="N6278" s="20"/>
      <c r="O6278" s="21"/>
      <c r="P6278" s="21"/>
      <c r="Q6278" s="28"/>
      <c r="R6278" s="28"/>
      <c r="S6278" s="21"/>
      <c r="T6278" s="20"/>
      <c r="U6278" s="21"/>
      <c r="W6278" s="46"/>
      <c r="AA6278" s="22"/>
      <c r="AB6278" s="22"/>
      <c r="AC6278" s="22"/>
      <c r="AD6278" s="22"/>
      <c r="AE6278" s="22"/>
      <c r="AF6278" s="22"/>
      <c r="AG6278" s="22"/>
      <c r="AH6278" s="20"/>
      <c r="AI6278" s="22"/>
      <c r="AJ6278" s="22"/>
      <c r="AK6278" s="22"/>
      <c r="AM6278" s="22"/>
      <c r="AN6278" s="22"/>
      <c r="AO6278" s="22"/>
    </row>
    <row r="6279" spans="2:41" x14ac:dyDescent="0.15">
      <c r="B6279" s="20"/>
      <c r="C6279" s="20"/>
      <c r="D6279" s="20"/>
      <c r="E6279" s="20"/>
      <c r="F6279" s="20"/>
      <c r="G6279" s="20"/>
      <c r="H6279" s="20"/>
      <c r="I6279" s="20"/>
      <c r="J6279" s="20"/>
      <c r="K6279" s="20"/>
      <c r="L6279" s="20"/>
      <c r="M6279" s="20"/>
      <c r="N6279" s="20"/>
      <c r="O6279" s="21"/>
      <c r="P6279" s="21"/>
      <c r="Q6279" s="28"/>
      <c r="R6279" s="28"/>
      <c r="S6279" s="21"/>
      <c r="T6279" s="20"/>
      <c r="U6279" s="21"/>
      <c r="W6279" s="46"/>
      <c r="AA6279" s="22"/>
      <c r="AB6279" s="22"/>
      <c r="AC6279" s="22"/>
      <c r="AD6279" s="22"/>
      <c r="AE6279" s="22"/>
      <c r="AF6279" s="22"/>
      <c r="AG6279" s="22"/>
      <c r="AH6279" s="20"/>
      <c r="AI6279" s="22"/>
      <c r="AJ6279" s="22"/>
      <c r="AK6279" s="22"/>
      <c r="AM6279" s="22"/>
      <c r="AN6279" s="22"/>
      <c r="AO6279" s="22"/>
    </row>
    <row r="6280" spans="2:41" x14ac:dyDescent="0.15">
      <c r="B6280" s="20"/>
      <c r="C6280" s="20"/>
      <c r="D6280" s="20"/>
      <c r="E6280" s="20"/>
      <c r="F6280" s="20"/>
      <c r="G6280" s="20"/>
      <c r="H6280" s="20"/>
      <c r="I6280" s="20"/>
      <c r="J6280" s="20"/>
      <c r="K6280" s="20"/>
      <c r="L6280" s="20"/>
      <c r="M6280" s="20"/>
      <c r="N6280" s="20"/>
      <c r="O6280" s="21"/>
      <c r="P6280" s="21"/>
      <c r="Q6280" s="28"/>
      <c r="R6280" s="28"/>
      <c r="S6280" s="21"/>
      <c r="T6280" s="20"/>
      <c r="U6280" s="21"/>
      <c r="W6280" s="46"/>
      <c r="AA6280" s="22"/>
      <c r="AB6280" s="22"/>
      <c r="AC6280" s="22"/>
      <c r="AD6280" s="22"/>
      <c r="AE6280" s="22"/>
      <c r="AF6280" s="22"/>
      <c r="AG6280" s="22"/>
      <c r="AH6280" s="20"/>
      <c r="AI6280" s="22"/>
      <c r="AJ6280" s="22"/>
      <c r="AK6280" s="22"/>
      <c r="AM6280" s="22"/>
      <c r="AN6280" s="22"/>
      <c r="AO6280" s="22"/>
    </row>
    <row r="6281" spans="2:41" x14ac:dyDescent="0.15">
      <c r="B6281" s="20"/>
      <c r="C6281" s="20"/>
      <c r="D6281" s="20"/>
      <c r="E6281" s="20"/>
      <c r="F6281" s="20"/>
      <c r="G6281" s="20"/>
      <c r="H6281" s="20"/>
      <c r="I6281" s="20"/>
      <c r="J6281" s="20"/>
      <c r="K6281" s="20"/>
      <c r="L6281" s="20"/>
      <c r="M6281" s="20"/>
      <c r="N6281" s="20"/>
      <c r="O6281" s="21"/>
      <c r="P6281" s="21"/>
      <c r="Q6281" s="28"/>
      <c r="R6281" s="28"/>
      <c r="S6281" s="21"/>
      <c r="T6281" s="20"/>
      <c r="U6281" s="21"/>
      <c r="W6281" s="46"/>
      <c r="AA6281" s="22"/>
      <c r="AB6281" s="22"/>
      <c r="AC6281" s="22"/>
      <c r="AD6281" s="22"/>
      <c r="AE6281" s="22"/>
      <c r="AF6281" s="22"/>
      <c r="AG6281" s="22"/>
      <c r="AH6281" s="20"/>
      <c r="AI6281" s="22"/>
      <c r="AJ6281" s="22"/>
      <c r="AK6281" s="22"/>
      <c r="AM6281" s="22"/>
      <c r="AN6281" s="22"/>
      <c r="AO6281" s="22"/>
    </row>
    <row r="6282" spans="2:41" x14ac:dyDescent="0.15">
      <c r="B6282" s="20"/>
      <c r="C6282" s="20"/>
      <c r="D6282" s="20"/>
      <c r="E6282" s="20"/>
      <c r="F6282" s="20"/>
      <c r="G6282" s="20"/>
      <c r="H6282" s="20"/>
      <c r="I6282" s="20"/>
      <c r="J6282" s="20"/>
      <c r="K6282" s="20"/>
      <c r="L6282" s="20"/>
      <c r="M6282" s="20"/>
      <c r="N6282" s="20"/>
      <c r="O6282" s="21"/>
      <c r="P6282" s="21"/>
      <c r="Q6282" s="28"/>
      <c r="R6282" s="28"/>
      <c r="S6282" s="21"/>
      <c r="T6282" s="20"/>
      <c r="U6282" s="21"/>
      <c r="W6282" s="46"/>
      <c r="AA6282" s="22"/>
      <c r="AB6282" s="22"/>
      <c r="AC6282" s="22"/>
      <c r="AD6282" s="22"/>
      <c r="AE6282" s="22"/>
      <c r="AF6282" s="22"/>
      <c r="AG6282" s="22"/>
      <c r="AH6282" s="20"/>
      <c r="AI6282" s="22"/>
      <c r="AJ6282" s="22"/>
      <c r="AK6282" s="22"/>
      <c r="AM6282" s="22"/>
      <c r="AN6282" s="22"/>
      <c r="AO6282" s="22"/>
    </row>
    <row r="6283" spans="2:41" x14ac:dyDescent="0.15">
      <c r="B6283" s="20"/>
      <c r="C6283" s="20"/>
      <c r="D6283" s="20"/>
      <c r="E6283" s="20"/>
      <c r="F6283" s="20"/>
      <c r="G6283" s="20"/>
      <c r="H6283" s="20"/>
      <c r="I6283" s="20"/>
      <c r="J6283" s="20"/>
      <c r="K6283" s="20"/>
      <c r="L6283" s="20"/>
      <c r="M6283" s="20"/>
      <c r="N6283" s="20"/>
      <c r="O6283" s="21"/>
      <c r="P6283" s="21"/>
      <c r="Q6283" s="28"/>
      <c r="R6283" s="28"/>
      <c r="S6283" s="21"/>
      <c r="T6283" s="20"/>
      <c r="U6283" s="21"/>
      <c r="W6283" s="46"/>
      <c r="AA6283" s="22"/>
      <c r="AB6283" s="22"/>
      <c r="AC6283" s="22"/>
      <c r="AD6283" s="22"/>
      <c r="AE6283" s="22"/>
      <c r="AF6283" s="22"/>
      <c r="AG6283" s="22"/>
      <c r="AH6283" s="20"/>
      <c r="AI6283" s="22"/>
      <c r="AJ6283" s="22"/>
      <c r="AK6283" s="22"/>
      <c r="AM6283" s="22"/>
      <c r="AN6283" s="22"/>
      <c r="AO6283" s="22"/>
    </row>
    <row r="6284" spans="2:41" x14ac:dyDescent="0.15">
      <c r="B6284" s="20"/>
      <c r="C6284" s="20"/>
      <c r="D6284" s="20"/>
      <c r="E6284" s="20"/>
      <c r="F6284" s="20"/>
      <c r="G6284" s="20"/>
      <c r="H6284" s="20"/>
      <c r="I6284" s="20"/>
      <c r="J6284" s="20"/>
      <c r="K6284" s="20"/>
      <c r="L6284" s="20"/>
      <c r="M6284" s="20"/>
      <c r="N6284" s="20"/>
      <c r="O6284" s="21"/>
      <c r="P6284" s="21"/>
      <c r="Q6284" s="28"/>
      <c r="R6284" s="28"/>
      <c r="S6284" s="21"/>
      <c r="T6284" s="20"/>
      <c r="U6284" s="21"/>
      <c r="W6284" s="46"/>
      <c r="AA6284" s="22"/>
      <c r="AB6284" s="22"/>
      <c r="AC6284" s="22"/>
      <c r="AD6284" s="22"/>
      <c r="AE6284" s="22"/>
      <c r="AF6284" s="22"/>
      <c r="AG6284" s="22"/>
      <c r="AH6284" s="20"/>
      <c r="AI6284" s="22"/>
      <c r="AJ6284" s="22"/>
      <c r="AK6284" s="22"/>
      <c r="AM6284" s="22"/>
      <c r="AN6284" s="22"/>
      <c r="AO6284" s="22"/>
    </row>
    <row r="6285" spans="2:41" x14ac:dyDescent="0.15">
      <c r="B6285" s="20"/>
      <c r="C6285" s="20"/>
      <c r="D6285" s="20"/>
      <c r="E6285" s="20"/>
      <c r="F6285" s="20"/>
      <c r="G6285" s="20"/>
      <c r="H6285" s="20"/>
      <c r="I6285" s="20"/>
      <c r="J6285" s="20"/>
      <c r="K6285" s="20"/>
      <c r="L6285" s="20"/>
      <c r="M6285" s="20"/>
      <c r="N6285" s="20"/>
      <c r="O6285" s="21"/>
      <c r="P6285" s="21"/>
      <c r="Q6285" s="28"/>
      <c r="R6285" s="28"/>
      <c r="S6285" s="21"/>
      <c r="T6285" s="20"/>
      <c r="U6285" s="21"/>
      <c r="W6285" s="46"/>
      <c r="AA6285" s="22"/>
      <c r="AB6285" s="22"/>
      <c r="AC6285" s="22"/>
      <c r="AD6285" s="22"/>
      <c r="AE6285" s="22"/>
      <c r="AF6285" s="22"/>
      <c r="AG6285" s="22"/>
      <c r="AH6285" s="20"/>
      <c r="AI6285" s="22"/>
      <c r="AJ6285" s="22"/>
      <c r="AK6285" s="22"/>
      <c r="AM6285" s="22"/>
      <c r="AN6285" s="22"/>
      <c r="AO6285" s="22"/>
    </row>
    <row r="6286" spans="2:41" x14ac:dyDescent="0.15">
      <c r="B6286" s="20"/>
      <c r="C6286" s="20"/>
      <c r="D6286" s="20"/>
      <c r="E6286" s="20"/>
      <c r="F6286" s="20"/>
      <c r="G6286" s="20"/>
      <c r="H6286" s="20"/>
      <c r="I6286" s="20"/>
      <c r="J6286" s="20"/>
      <c r="K6286" s="20"/>
      <c r="L6286" s="20"/>
      <c r="M6286" s="20"/>
      <c r="N6286" s="20"/>
      <c r="O6286" s="21"/>
      <c r="P6286" s="21"/>
      <c r="Q6286" s="28"/>
      <c r="R6286" s="28"/>
      <c r="S6286" s="21"/>
      <c r="T6286" s="20"/>
      <c r="U6286" s="21"/>
      <c r="W6286" s="46"/>
      <c r="AA6286" s="22"/>
      <c r="AB6286" s="22"/>
      <c r="AC6286" s="22"/>
      <c r="AD6286" s="22"/>
      <c r="AE6286" s="22"/>
      <c r="AF6286" s="22"/>
      <c r="AG6286" s="22"/>
      <c r="AH6286" s="20"/>
      <c r="AI6286" s="22"/>
      <c r="AJ6286" s="22"/>
      <c r="AK6286" s="22"/>
      <c r="AM6286" s="22"/>
      <c r="AN6286" s="22"/>
      <c r="AO6286" s="22"/>
    </row>
    <row r="6287" spans="2:41" x14ac:dyDescent="0.15">
      <c r="B6287" s="20"/>
      <c r="C6287" s="20"/>
      <c r="D6287" s="20"/>
      <c r="E6287" s="20"/>
      <c r="F6287" s="20"/>
      <c r="G6287" s="20"/>
      <c r="H6287" s="20"/>
      <c r="I6287" s="20"/>
      <c r="J6287" s="20"/>
      <c r="K6287" s="20"/>
      <c r="L6287" s="20"/>
      <c r="M6287" s="20"/>
      <c r="N6287" s="20"/>
      <c r="O6287" s="21"/>
      <c r="P6287" s="21"/>
      <c r="Q6287" s="28"/>
      <c r="R6287" s="28"/>
      <c r="S6287" s="21"/>
      <c r="T6287" s="20"/>
      <c r="U6287" s="21"/>
      <c r="W6287" s="46"/>
      <c r="AA6287" s="22"/>
      <c r="AB6287" s="22"/>
      <c r="AC6287" s="22"/>
      <c r="AD6287" s="22"/>
      <c r="AE6287" s="22"/>
      <c r="AF6287" s="22"/>
      <c r="AG6287" s="22"/>
      <c r="AH6287" s="20"/>
      <c r="AI6287" s="22"/>
      <c r="AJ6287" s="22"/>
      <c r="AK6287" s="22"/>
      <c r="AM6287" s="22"/>
      <c r="AN6287" s="22"/>
      <c r="AO6287" s="22"/>
    </row>
    <row r="6288" spans="2:41" x14ac:dyDescent="0.15">
      <c r="B6288" s="20"/>
      <c r="C6288" s="20"/>
      <c r="D6288" s="20"/>
      <c r="E6288" s="20"/>
      <c r="F6288" s="20"/>
      <c r="G6288" s="20"/>
      <c r="H6288" s="20"/>
      <c r="I6288" s="20"/>
      <c r="J6288" s="20"/>
      <c r="K6288" s="20"/>
      <c r="L6288" s="20"/>
      <c r="M6288" s="20"/>
      <c r="N6288" s="20"/>
      <c r="O6288" s="21"/>
      <c r="P6288" s="21"/>
      <c r="Q6288" s="28"/>
      <c r="R6288" s="28"/>
      <c r="S6288" s="21"/>
      <c r="T6288" s="20"/>
      <c r="U6288" s="21"/>
      <c r="W6288" s="46"/>
      <c r="AA6288" s="22"/>
      <c r="AB6288" s="22"/>
      <c r="AC6288" s="22"/>
      <c r="AD6288" s="22"/>
      <c r="AE6288" s="22"/>
      <c r="AF6288" s="22"/>
      <c r="AG6288" s="22"/>
      <c r="AH6288" s="20"/>
      <c r="AI6288" s="22"/>
      <c r="AJ6288" s="22"/>
      <c r="AK6288" s="22"/>
      <c r="AM6288" s="22"/>
      <c r="AN6288" s="22"/>
      <c r="AO6288" s="22"/>
    </row>
    <row r="6289" spans="2:41" x14ac:dyDescent="0.15">
      <c r="B6289" s="20"/>
      <c r="C6289" s="20"/>
      <c r="D6289" s="20"/>
      <c r="E6289" s="20"/>
      <c r="F6289" s="20"/>
      <c r="G6289" s="20"/>
      <c r="H6289" s="20"/>
      <c r="I6289" s="20"/>
      <c r="J6289" s="20"/>
      <c r="K6289" s="20"/>
      <c r="L6289" s="20"/>
      <c r="M6289" s="20"/>
      <c r="N6289" s="20"/>
      <c r="O6289" s="21"/>
      <c r="P6289" s="21"/>
      <c r="Q6289" s="28"/>
      <c r="R6289" s="28"/>
      <c r="S6289" s="21"/>
      <c r="T6289" s="20"/>
      <c r="U6289" s="21"/>
      <c r="W6289" s="46"/>
      <c r="AA6289" s="22"/>
      <c r="AB6289" s="22"/>
      <c r="AC6289" s="22"/>
      <c r="AD6289" s="22"/>
      <c r="AE6289" s="22"/>
      <c r="AF6289" s="22"/>
      <c r="AG6289" s="22"/>
      <c r="AH6289" s="20"/>
      <c r="AI6289" s="22"/>
      <c r="AJ6289" s="22"/>
      <c r="AK6289" s="22"/>
      <c r="AM6289" s="22"/>
      <c r="AN6289" s="22"/>
      <c r="AO6289" s="22"/>
    </row>
    <row r="6290" spans="2:41" x14ac:dyDescent="0.15">
      <c r="B6290" s="20"/>
      <c r="C6290" s="20"/>
      <c r="D6290" s="20"/>
      <c r="E6290" s="20"/>
      <c r="F6290" s="20"/>
      <c r="G6290" s="20"/>
      <c r="H6290" s="20"/>
      <c r="I6290" s="20"/>
      <c r="J6290" s="20"/>
      <c r="K6290" s="20"/>
      <c r="L6290" s="20"/>
      <c r="M6290" s="20"/>
      <c r="N6290" s="20"/>
      <c r="O6290" s="21"/>
      <c r="P6290" s="21"/>
      <c r="Q6290" s="28"/>
      <c r="R6290" s="28"/>
      <c r="S6290" s="21"/>
      <c r="T6290" s="20"/>
      <c r="U6290" s="21"/>
      <c r="W6290" s="46"/>
      <c r="AA6290" s="22"/>
      <c r="AB6290" s="22"/>
      <c r="AC6290" s="22"/>
      <c r="AD6290" s="22"/>
      <c r="AE6290" s="22"/>
      <c r="AF6290" s="22"/>
      <c r="AG6290" s="22"/>
      <c r="AH6290" s="20"/>
      <c r="AI6290" s="22"/>
      <c r="AJ6290" s="22"/>
      <c r="AK6290" s="22"/>
      <c r="AM6290" s="22"/>
      <c r="AN6290" s="22"/>
      <c r="AO6290" s="22"/>
    </row>
    <row r="6291" spans="2:41" x14ac:dyDescent="0.15">
      <c r="B6291" s="20"/>
      <c r="C6291" s="20"/>
      <c r="D6291" s="20"/>
      <c r="E6291" s="20"/>
      <c r="F6291" s="20"/>
      <c r="G6291" s="20"/>
      <c r="H6291" s="20"/>
      <c r="I6291" s="20"/>
      <c r="J6291" s="20"/>
      <c r="K6291" s="20"/>
      <c r="L6291" s="20"/>
      <c r="M6291" s="20"/>
      <c r="N6291" s="20"/>
      <c r="O6291" s="21"/>
      <c r="P6291" s="21"/>
      <c r="Q6291" s="28"/>
      <c r="R6291" s="28"/>
      <c r="S6291" s="21"/>
      <c r="T6291" s="20"/>
      <c r="U6291" s="21"/>
      <c r="W6291" s="46"/>
      <c r="AA6291" s="22"/>
      <c r="AB6291" s="22"/>
      <c r="AC6291" s="22"/>
      <c r="AD6291" s="22"/>
      <c r="AE6291" s="22"/>
      <c r="AF6291" s="22"/>
      <c r="AG6291" s="22"/>
      <c r="AH6291" s="20"/>
      <c r="AI6291" s="22"/>
      <c r="AJ6291" s="22"/>
      <c r="AK6291" s="22"/>
      <c r="AM6291" s="22"/>
      <c r="AN6291" s="22"/>
      <c r="AO6291" s="22"/>
    </row>
    <row r="6292" spans="2:41" x14ac:dyDescent="0.15">
      <c r="B6292" s="20"/>
      <c r="C6292" s="20"/>
      <c r="D6292" s="20"/>
      <c r="E6292" s="20"/>
      <c r="F6292" s="20"/>
      <c r="G6292" s="20"/>
      <c r="H6292" s="20"/>
      <c r="I6292" s="20"/>
      <c r="J6292" s="20"/>
      <c r="K6292" s="20"/>
      <c r="L6292" s="20"/>
      <c r="M6292" s="20"/>
      <c r="N6292" s="20"/>
      <c r="O6292" s="21"/>
      <c r="P6292" s="21"/>
      <c r="Q6292" s="28"/>
      <c r="R6292" s="28"/>
      <c r="S6292" s="21"/>
      <c r="T6292" s="20"/>
      <c r="U6292" s="21"/>
      <c r="W6292" s="46"/>
      <c r="AA6292" s="22"/>
      <c r="AB6292" s="22"/>
      <c r="AC6292" s="22"/>
      <c r="AD6292" s="22"/>
      <c r="AE6292" s="22"/>
      <c r="AF6292" s="22"/>
      <c r="AG6292" s="22"/>
      <c r="AH6292" s="20"/>
      <c r="AI6292" s="22"/>
      <c r="AJ6292" s="22"/>
      <c r="AK6292" s="22"/>
      <c r="AM6292" s="22"/>
      <c r="AN6292" s="22"/>
      <c r="AO6292" s="22"/>
    </row>
    <row r="6293" spans="2:41" x14ac:dyDescent="0.15">
      <c r="B6293" s="20"/>
      <c r="C6293" s="20"/>
      <c r="D6293" s="20"/>
      <c r="E6293" s="20"/>
      <c r="F6293" s="20"/>
      <c r="G6293" s="20"/>
      <c r="H6293" s="20"/>
      <c r="I6293" s="20"/>
      <c r="J6293" s="20"/>
      <c r="K6293" s="20"/>
      <c r="L6293" s="20"/>
      <c r="M6293" s="20"/>
      <c r="N6293" s="20"/>
      <c r="O6293" s="21"/>
      <c r="P6293" s="21"/>
      <c r="Q6293" s="28"/>
      <c r="R6293" s="28"/>
      <c r="S6293" s="21"/>
      <c r="T6293" s="20"/>
      <c r="U6293" s="21"/>
      <c r="W6293" s="46"/>
      <c r="AA6293" s="22"/>
      <c r="AB6293" s="22"/>
      <c r="AC6293" s="22"/>
      <c r="AD6293" s="22"/>
      <c r="AE6293" s="22"/>
      <c r="AF6293" s="22"/>
      <c r="AG6293" s="22"/>
      <c r="AH6293" s="20"/>
      <c r="AI6293" s="22"/>
      <c r="AJ6293" s="22"/>
      <c r="AK6293" s="22"/>
      <c r="AM6293" s="22"/>
      <c r="AN6293" s="22"/>
      <c r="AO6293" s="22"/>
    </row>
    <row r="6294" spans="2:41" x14ac:dyDescent="0.15">
      <c r="B6294" s="20"/>
      <c r="C6294" s="20"/>
      <c r="D6294" s="20"/>
      <c r="E6294" s="20"/>
      <c r="F6294" s="20"/>
      <c r="G6294" s="20"/>
      <c r="H6294" s="20"/>
      <c r="I6294" s="20"/>
      <c r="J6294" s="20"/>
      <c r="K6294" s="20"/>
      <c r="L6294" s="20"/>
      <c r="M6294" s="20"/>
      <c r="N6294" s="20"/>
      <c r="O6294" s="21"/>
      <c r="P6294" s="21"/>
      <c r="Q6294" s="28"/>
      <c r="R6294" s="28"/>
      <c r="S6294" s="21"/>
      <c r="T6294" s="20"/>
      <c r="U6294" s="21"/>
      <c r="W6294" s="46"/>
      <c r="AA6294" s="22"/>
      <c r="AB6294" s="22"/>
      <c r="AC6294" s="22"/>
      <c r="AD6294" s="22"/>
      <c r="AE6294" s="22"/>
      <c r="AF6294" s="22"/>
      <c r="AG6294" s="22"/>
      <c r="AH6294" s="20"/>
      <c r="AI6294" s="22"/>
      <c r="AJ6294" s="22"/>
      <c r="AK6294" s="22"/>
      <c r="AM6294" s="22"/>
      <c r="AN6294" s="22"/>
      <c r="AO6294" s="22"/>
    </row>
    <row r="6295" spans="2:41" x14ac:dyDescent="0.15">
      <c r="B6295" s="20"/>
      <c r="C6295" s="20"/>
      <c r="D6295" s="20"/>
      <c r="E6295" s="20"/>
      <c r="F6295" s="20"/>
      <c r="G6295" s="20"/>
      <c r="H6295" s="20"/>
      <c r="I6295" s="20"/>
      <c r="J6295" s="20"/>
      <c r="K6295" s="20"/>
      <c r="L6295" s="20"/>
      <c r="M6295" s="20"/>
      <c r="N6295" s="20"/>
      <c r="O6295" s="21"/>
      <c r="P6295" s="21"/>
      <c r="Q6295" s="28"/>
      <c r="R6295" s="28"/>
      <c r="S6295" s="21"/>
      <c r="T6295" s="20"/>
      <c r="U6295" s="21"/>
      <c r="W6295" s="46"/>
      <c r="AA6295" s="22"/>
      <c r="AB6295" s="22"/>
      <c r="AC6295" s="22"/>
      <c r="AD6295" s="22"/>
      <c r="AE6295" s="22"/>
      <c r="AF6295" s="22"/>
      <c r="AG6295" s="22"/>
      <c r="AH6295" s="20"/>
      <c r="AI6295" s="22"/>
      <c r="AJ6295" s="22"/>
      <c r="AK6295" s="22"/>
      <c r="AM6295" s="22"/>
      <c r="AN6295" s="22"/>
      <c r="AO6295" s="22"/>
    </row>
    <row r="6296" spans="2:41" x14ac:dyDescent="0.15">
      <c r="B6296" s="20"/>
      <c r="C6296" s="20"/>
      <c r="D6296" s="20"/>
      <c r="E6296" s="20"/>
      <c r="F6296" s="20"/>
      <c r="G6296" s="20"/>
      <c r="H6296" s="20"/>
      <c r="I6296" s="20"/>
      <c r="J6296" s="20"/>
      <c r="K6296" s="20"/>
      <c r="L6296" s="20"/>
      <c r="M6296" s="20"/>
      <c r="N6296" s="20"/>
      <c r="O6296" s="21"/>
      <c r="P6296" s="21"/>
      <c r="Q6296" s="28"/>
      <c r="R6296" s="28"/>
      <c r="S6296" s="21"/>
      <c r="T6296" s="20"/>
      <c r="U6296" s="21"/>
      <c r="W6296" s="46"/>
      <c r="AA6296" s="22"/>
      <c r="AB6296" s="22"/>
      <c r="AC6296" s="22"/>
      <c r="AD6296" s="22"/>
      <c r="AE6296" s="22"/>
      <c r="AF6296" s="22"/>
      <c r="AG6296" s="22"/>
      <c r="AH6296" s="20"/>
      <c r="AI6296" s="22"/>
      <c r="AJ6296" s="22"/>
      <c r="AK6296" s="22"/>
      <c r="AM6296" s="22"/>
      <c r="AN6296" s="22"/>
      <c r="AO6296" s="22"/>
    </row>
    <row r="6297" spans="2:41" x14ac:dyDescent="0.15">
      <c r="B6297" s="20"/>
      <c r="C6297" s="20"/>
      <c r="D6297" s="20"/>
      <c r="E6297" s="20"/>
      <c r="F6297" s="20"/>
      <c r="G6297" s="20"/>
      <c r="H6297" s="20"/>
      <c r="I6297" s="20"/>
      <c r="J6297" s="20"/>
      <c r="K6297" s="20"/>
      <c r="L6297" s="20"/>
      <c r="M6297" s="20"/>
      <c r="N6297" s="20"/>
      <c r="O6297" s="21"/>
      <c r="P6297" s="21"/>
      <c r="Q6297" s="28"/>
      <c r="R6297" s="28"/>
      <c r="S6297" s="21"/>
      <c r="T6297" s="20"/>
      <c r="U6297" s="21"/>
      <c r="W6297" s="46"/>
      <c r="AA6297" s="22"/>
      <c r="AB6297" s="22"/>
      <c r="AC6297" s="22"/>
      <c r="AD6297" s="22"/>
      <c r="AE6297" s="22"/>
      <c r="AF6297" s="22"/>
      <c r="AG6297" s="22"/>
      <c r="AH6297" s="20"/>
      <c r="AI6297" s="22"/>
      <c r="AJ6297" s="22"/>
      <c r="AK6297" s="22"/>
      <c r="AM6297" s="22"/>
      <c r="AN6297" s="22"/>
      <c r="AO6297" s="22"/>
    </row>
    <row r="6298" spans="2:41" x14ac:dyDescent="0.15">
      <c r="B6298" s="20"/>
      <c r="C6298" s="20"/>
      <c r="D6298" s="20"/>
      <c r="E6298" s="20"/>
      <c r="F6298" s="20"/>
      <c r="G6298" s="20"/>
      <c r="H6298" s="20"/>
      <c r="I6298" s="20"/>
      <c r="J6298" s="20"/>
      <c r="K6298" s="20"/>
      <c r="L6298" s="20"/>
      <c r="M6298" s="20"/>
      <c r="N6298" s="20"/>
      <c r="O6298" s="21"/>
      <c r="P6298" s="21"/>
      <c r="Q6298" s="28"/>
      <c r="R6298" s="28"/>
      <c r="S6298" s="21"/>
      <c r="T6298" s="20"/>
      <c r="U6298" s="21"/>
      <c r="W6298" s="46"/>
      <c r="AA6298" s="22"/>
      <c r="AB6298" s="22"/>
      <c r="AC6298" s="22"/>
      <c r="AD6298" s="22"/>
      <c r="AE6298" s="22"/>
      <c r="AF6298" s="22"/>
      <c r="AG6298" s="22"/>
      <c r="AH6298" s="20"/>
      <c r="AI6298" s="22"/>
      <c r="AJ6298" s="22"/>
      <c r="AK6298" s="22"/>
      <c r="AM6298" s="22"/>
      <c r="AN6298" s="22"/>
      <c r="AO6298" s="22"/>
    </row>
    <row r="6299" spans="2:41" x14ac:dyDescent="0.15">
      <c r="B6299" s="20"/>
      <c r="C6299" s="20"/>
      <c r="D6299" s="20"/>
      <c r="E6299" s="20"/>
      <c r="F6299" s="20"/>
      <c r="G6299" s="20"/>
      <c r="H6299" s="20"/>
      <c r="I6299" s="20"/>
      <c r="J6299" s="20"/>
      <c r="K6299" s="20"/>
      <c r="L6299" s="20"/>
      <c r="M6299" s="20"/>
      <c r="N6299" s="20"/>
      <c r="O6299" s="21"/>
      <c r="P6299" s="21"/>
      <c r="Q6299" s="28"/>
      <c r="R6299" s="28"/>
      <c r="S6299" s="21"/>
      <c r="T6299" s="20"/>
      <c r="U6299" s="21"/>
      <c r="W6299" s="46"/>
      <c r="AA6299" s="22"/>
      <c r="AB6299" s="22"/>
      <c r="AC6299" s="22"/>
      <c r="AD6299" s="22"/>
      <c r="AE6299" s="22"/>
      <c r="AF6299" s="22"/>
      <c r="AG6299" s="22"/>
      <c r="AH6299" s="20"/>
      <c r="AI6299" s="22"/>
      <c r="AJ6299" s="22"/>
      <c r="AK6299" s="22"/>
      <c r="AM6299" s="22"/>
      <c r="AN6299" s="22"/>
      <c r="AO6299" s="22"/>
    </row>
    <row r="6300" spans="2:41" x14ac:dyDescent="0.15">
      <c r="B6300" s="20"/>
      <c r="C6300" s="20"/>
      <c r="D6300" s="20"/>
      <c r="E6300" s="20"/>
      <c r="F6300" s="20"/>
      <c r="G6300" s="20"/>
      <c r="H6300" s="20"/>
      <c r="I6300" s="20"/>
      <c r="J6300" s="20"/>
      <c r="K6300" s="20"/>
      <c r="L6300" s="20"/>
      <c r="M6300" s="20"/>
      <c r="N6300" s="20"/>
      <c r="O6300" s="21"/>
      <c r="P6300" s="21"/>
      <c r="Q6300" s="28"/>
      <c r="R6300" s="28"/>
      <c r="S6300" s="21"/>
      <c r="T6300" s="20"/>
      <c r="U6300" s="21"/>
      <c r="W6300" s="46"/>
      <c r="AA6300" s="22"/>
      <c r="AB6300" s="22"/>
      <c r="AC6300" s="22"/>
      <c r="AD6300" s="22"/>
      <c r="AE6300" s="22"/>
      <c r="AF6300" s="22"/>
      <c r="AG6300" s="22"/>
      <c r="AH6300" s="20"/>
      <c r="AI6300" s="22"/>
      <c r="AJ6300" s="22"/>
      <c r="AK6300" s="22"/>
      <c r="AM6300" s="22"/>
      <c r="AN6300" s="22"/>
      <c r="AO6300" s="22"/>
    </row>
    <row r="6301" spans="2:41" x14ac:dyDescent="0.15">
      <c r="B6301" s="20"/>
      <c r="C6301" s="20"/>
      <c r="D6301" s="20"/>
      <c r="E6301" s="20"/>
      <c r="F6301" s="20"/>
      <c r="G6301" s="20"/>
      <c r="H6301" s="20"/>
      <c r="I6301" s="20"/>
      <c r="J6301" s="20"/>
      <c r="K6301" s="20"/>
      <c r="L6301" s="20"/>
      <c r="M6301" s="20"/>
      <c r="N6301" s="20"/>
      <c r="O6301" s="21"/>
      <c r="P6301" s="21"/>
      <c r="Q6301" s="28"/>
      <c r="R6301" s="28"/>
      <c r="S6301" s="21"/>
      <c r="T6301" s="20"/>
      <c r="U6301" s="21"/>
      <c r="W6301" s="46"/>
      <c r="AA6301" s="22"/>
      <c r="AB6301" s="22"/>
      <c r="AC6301" s="22"/>
      <c r="AD6301" s="22"/>
      <c r="AE6301" s="22"/>
      <c r="AF6301" s="22"/>
      <c r="AG6301" s="22"/>
      <c r="AH6301" s="20"/>
      <c r="AI6301" s="22"/>
      <c r="AJ6301" s="22"/>
      <c r="AK6301" s="22"/>
      <c r="AM6301" s="22"/>
      <c r="AN6301" s="22"/>
      <c r="AO6301" s="22"/>
    </row>
    <row r="6302" spans="2:41" x14ac:dyDescent="0.15">
      <c r="B6302" s="20"/>
      <c r="C6302" s="20"/>
      <c r="D6302" s="20"/>
      <c r="E6302" s="20"/>
      <c r="F6302" s="20"/>
      <c r="G6302" s="20"/>
      <c r="H6302" s="20"/>
      <c r="I6302" s="20"/>
      <c r="J6302" s="20"/>
      <c r="K6302" s="20"/>
      <c r="L6302" s="20"/>
      <c r="M6302" s="20"/>
      <c r="N6302" s="20"/>
      <c r="O6302" s="21"/>
      <c r="P6302" s="21"/>
      <c r="Q6302" s="28"/>
      <c r="R6302" s="28"/>
      <c r="S6302" s="21"/>
      <c r="T6302" s="20"/>
      <c r="U6302" s="21"/>
      <c r="W6302" s="46"/>
      <c r="AA6302" s="22"/>
      <c r="AB6302" s="22"/>
      <c r="AC6302" s="22"/>
      <c r="AD6302" s="22"/>
      <c r="AE6302" s="22"/>
      <c r="AF6302" s="22"/>
      <c r="AG6302" s="22"/>
      <c r="AH6302" s="20"/>
      <c r="AI6302" s="22"/>
      <c r="AJ6302" s="22"/>
      <c r="AK6302" s="22"/>
      <c r="AM6302" s="22"/>
      <c r="AN6302" s="22"/>
      <c r="AO6302" s="22"/>
    </row>
    <row r="6303" spans="2:41" x14ac:dyDescent="0.15">
      <c r="B6303" s="20"/>
      <c r="C6303" s="20"/>
      <c r="D6303" s="20"/>
      <c r="E6303" s="20"/>
      <c r="F6303" s="20"/>
      <c r="G6303" s="20"/>
      <c r="H6303" s="20"/>
      <c r="I6303" s="20"/>
      <c r="J6303" s="20"/>
      <c r="K6303" s="20"/>
      <c r="L6303" s="20"/>
      <c r="M6303" s="20"/>
      <c r="N6303" s="20"/>
      <c r="O6303" s="21"/>
      <c r="P6303" s="21"/>
      <c r="Q6303" s="28"/>
      <c r="R6303" s="28"/>
      <c r="S6303" s="21"/>
      <c r="T6303" s="20"/>
      <c r="U6303" s="21"/>
      <c r="W6303" s="46"/>
      <c r="AA6303" s="22"/>
      <c r="AB6303" s="22"/>
      <c r="AC6303" s="22"/>
      <c r="AD6303" s="22"/>
      <c r="AE6303" s="22"/>
      <c r="AF6303" s="22"/>
      <c r="AG6303" s="22"/>
      <c r="AH6303" s="20"/>
      <c r="AI6303" s="22"/>
      <c r="AJ6303" s="22"/>
      <c r="AK6303" s="22"/>
      <c r="AM6303" s="22"/>
      <c r="AN6303" s="22"/>
      <c r="AO6303" s="22"/>
    </row>
    <row r="6304" spans="2:41" x14ac:dyDescent="0.15">
      <c r="B6304" s="20"/>
      <c r="C6304" s="20"/>
      <c r="D6304" s="20"/>
      <c r="E6304" s="20"/>
      <c r="F6304" s="20"/>
      <c r="G6304" s="20"/>
      <c r="H6304" s="20"/>
      <c r="I6304" s="20"/>
      <c r="J6304" s="20"/>
      <c r="K6304" s="20"/>
      <c r="L6304" s="20"/>
      <c r="M6304" s="20"/>
      <c r="N6304" s="20"/>
      <c r="O6304" s="21"/>
      <c r="P6304" s="21"/>
      <c r="Q6304" s="28"/>
      <c r="R6304" s="28"/>
      <c r="S6304" s="21"/>
      <c r="T6304" s="20"/>
      <c r="U6304" s="21"/>
      <c r="W6304" s="46"/>
      <c r="AA6304" s="22"/>
      <c r="AB6304" s="22"/>
      <c r="AC6304" s="22"/>
      <c r="AD6304" s="22"/>
      <c r="AE6304" s="22"/>
      <c r="AF6304" s="22"/>
      <c r="AG6304" s="22"/>
      <c r="AH6304" s="20"/>
      <c r="AI6304" s="22"/>
      <c r="AJ6304" s="22"/>
      <c r="AK6304" s="22"/>
      <c r="AM6304" s="22"/>
      <c r="AN6304" s="22"/>
      <c r="AO6304" s="22"/>
    </row>
    <row r="6305" spans="2:41" x14ac:dyDescent="0.15">
      <c r="B6305" s="20"/>
      <c r="C6305" s="20"/>
      <c r="D6305" s="20"/>
      <c r="E6305" s="20"/>
      <c r="F6305" s="20"/>
      <c r="G6305" s="20"/>
      <c r="H6305" s="20"/>
      <c r="I6305" s="20"/>
      <c r="J6305" s="20"/>
      <c r="K6305" s="20"/>
      <c r="L6305" s="20"/>
      <c r="M6305" s="20"/>
      <c r="N6305" s="20"/>
      <c r="O6305" s="21"/>
      <c r="P6305" s="21"/>
      <c r="Q6305" s="28"/>
      <c r="R6305" s="28"/>
      <c r="S6305" s="21"/>
      <c r="T6305" s="20"/>
      <c r="U6305" s="21"/>
      <c r="W6305" s="46"/>
      <c r="AA6305" s="22"/>
      <c r="AB6305" s="22"/>
      <c r="AC6305" s="22"/>
      <c r="AD6305" s="22"/>
      <c r="AE6305" s="22"/>
      <c r="AF6305" s="22"/>
      <c r="AG6305" s="22"/>
      <c r="AH6305" s="20"/>
      <c r="AI6305" s="22"/>
      <c r="AJ6305" s="22"/>
      <c r="AK6305" s="22"/>
      <c r="AM6305" s="22"/>
      <c r="AN6305" s="22"/>
      <c r="AO6305" s="22"/>
    </row>
    <row r="6306" spans="2:41" x14ac:dyDescent="0.15">
      <c r="B6306" s="20"/>
      <c r="C6306" s="20"/>
      <c r="D6306" s="20"/>
      <c r="E6306" s="20"/>
      <c r="F6306" s="20"/>
      <c r="G6306" s="20"/>
      <c r="H6306" s="20"/>
      <c r="I6306" s="20"/>
      <c r="J6306" s="20"/>
      <c r="K6306" s="20"/>
      <c r="L6306" s="20"/>
      <c r="M6306" s="20"/>
      <c r="N6306" s="20"/>
      <c r="O6306" s="21"/>
      <c r="P6306" s="21"/>
      <c r="Q6306" s="28"/>
      <c r="R6306" s="28"/>
      <c r="S6306" s="21"/>
      <c r="T6306" s="20"/>
      <c r="U6306" s="21"/>
      <c r="W6306" s="46"/>
      <c r="AA6306" s="22"/>
      <c r="AB6306" s="22"/>
      <c r="AC6306" s="22"/>
      <c r="AD6306" s="22"/>
      <c r="AE6306" s="22"/>
      <c r="AF6306" s="22"/>
      <c r="AG6306" s="22"/>
      <c r="AH6306" s="20"/>
      <c r="AI6306" s="22"/>
      <c r="AJ6306" s="22"/>
      <c r="AK6306" s="22"/>
      <c r="AM6306" s="22"/>
      <c r="AN6306" s="22"/>
      <c r="AO6306" s="22"/>
    </row>
    <row r="6307" spans="2:41" x14ac:dyDescent="0.15">
      <c r="B6307" s="20"/>
      <c r="C6307" s="20"/>
      <c r="D6307" s="20"/>
      <c r="E6307" s="20"/>
      <c r="F6307" s="20"/>
      <c r="G6307" s="20"/>
      <c r="H6307" s="20"/>
      <c r="I6307" s="20"/>
      <c r="J6307" s="20"/>
      <c r="K6307" s="20"/>
      <c r="L6307" s="20"/>
      <c r="M6307" s="20"/>
      <c r="N6307" s="20"/>
      <c r="O6307" s="21"/>
      <c r="P6307" s="21"/>
      <c r="Q6307" s="28"/>
      <c r="R6307" s="28"/>
      <c r="S6307" s="21"/>
      <c r="T6307" s="20"/>
      <c r="U6307" s="21"/>
      <c r="W6307" s="46"/>
      <c r="AA6307" s="22"/>
      <c r="AB6307" s="22"/>
      <c r="AC6307" s="22"/>
      <c r="AD6307" s="22"/>
      <c r="AE6307" s="22"/>
      <c r="AF6307" s="22"/>
      <c r="AG6307" s="22"/>
      <c r="AH6307" s="20"/>
      <c r="AI6307" s="22"/>
      <c r="AJ6307" s="22"/>
      <c r="AK6307" s="22"/>
      <c r="AM6307" s="22"/>
      <c r="AN6307" s="22"/>
      <c r="AO6307" s="22"/>
    </row>
    <row r="6308" spans="2:41" x14ac:dyDescent="0.15">
      <c r="B6308" s="20"/>
      <c r="C6308" s="20"/>
      <c r="D6308" s="20"/>
      <c r="E6308" s="20"/>
      <c r="F6308" s="20"/>
      <c r="G6308" s="20"/>
      <c r="H6308" s="20"/>
      <c r="I6308" s="20"/>
      <c r="J6308" s="20"/>
      <c r="K6308" s="20"/>
      <c r="L6308" s="20"/>
      <c r="M6308" s="20"/>
      <c r="N6308" s="20"/>
      <c r="O6308" s="21"/>
      <c r="P6308" s="21"/>
      <c r="Q6308" s="28"/>
      <c r="R6308" s="28"/>
      <c r="S6308" s="21"/>
      <c r="T6308" s="20"/>
      <c r="U6308" s="21"/>
      <c r="W6308" s="46"/>
      <c r="AA6308" s="22"/>
      <c r="AB6308" s="22"/>
      <c r="AC6308" s="22"/>
      <c r="AD6308" s="22"/>
      <c r="AE6308" s="22"/>
      <c r="AF6308" s="22"/>
      <c r="AG6308" s="22"/>
      <c r="AH6308" s="20"/>
      <c r="AI6308" s="22"/>
      <c r="AJ6308" s="22"/>
      <c r="AK6308" s="22"/>
      <c r="AM6308" s="22"/>
      <c r="AN6308" s="22"/>
      <c r="AO6308" s="22"/>
    </row>
    <row r="6309" spans="2:41" x14ac:dyDescent="0.15">
      <c r="B6309" s="20"/>
      <c r="C6309" s="20"/>
      <c r="D6309" s="20"/>
      <c r="E6309" s="20"/>
      <c r="F6309" s="20"/>
      <c r="G6309" s="20"/>
      <c r="H6309" s="20"/>
      <c r="I6309" s="20"/>
      <c r="J6309" s="20"/>
      <c r="K6309" s="20"/>
      <c r="L6309" s="20"/>
      <c r="M6309" s="20"/>
      <c r="N6309" s="20"/>
      <c r="O6309" s="21"/>
      <c r="P6309" s="21"/>
      <c r="Q6309" s="28"/>
      <c r="R6309" s="28"/>
      <c r="S6309" s="21"/>
      <c r="T6309" s="20"/>
      <c r="U6309" s="21"/>
      <c r="W6309" s="46"/>
      <c r="AA6309" s="22"/>
      <c r="AB6309" s="22"/>
      <c r="AC6309" s="22"/>
      <c r="AD6309" s="22"/>
      <c r="AE6309" s="22"/>
      <c r="AF6309" s="22"/>
      <c r="AG6309" s="22"/>
      <c r="AH6309" s="20"/>
      <c r="AI6309" s="22"/>
      <c r="AJ6309" s="22"/>
      <c r="AK6309" s="22"/>
      <c r="AM6309" s="22"/>
      <c r="AN6309" s="22"/>
      <c r="AO6309" s="22"/>
    </row>
    <row r="6310" spans="2:41" x14ac:dyDescent="0.15">
      <c r="B6310" s="20"/>
      <c r="C6310" s="20"/>
      <c r="D6310" s="20"/>
      <c r="E6310" s="20"/>
      <c r="F6310" s="20"/>
      <c r="G6310" s="20"/>
      <c r="H6310" s="20"/>
      <c r="I6310" s="20"/>
      <c r="J6310" s="20"/>
      <c r="K6310" s="20"/>
      <c r="L6310" s="20"/>
      <c r="M6310" s="20"/>
      <c r="N6310" s="20"/>
      <c r="O6310" s="21"/>
      <c r="P6310" s="21"/>
      <c r="Q6310" s="28"/>
      <c r="R6310" s="28"/>
      <c r="S6310" s="21"/>
      <c r="T6310" s="20"/>
      <c r="U6310" s="21"/>
      <c r="W6310" s="46"/>
      <c r="AA6310" s="22"/>
      <c r="AB6310" s="22"/>
      <c r="AC6310" s="22"/>
      <c r="AD6310" s="22"/>
      <c r="AE6310" s="22"/>
      <c r="AF6310" s="22"/>
      <c r="AG6310" s="22"/>
      <c r="AH6310" s="20"/>
      <c r="AI6310" s="22"/>
      <c r="AJ6310" s="22"/>
      <c r="AK6310" s="22"/>
      <c r="AM6310" s="22"/>
      <c r="AN6310" s="22"/>
      <c r="AO6310" s="22"/>
    </row>
    <row r="6311" spans="2:41" x14ac:dyDescent="0.15">
      <c r="B6311" s="20"/>
      <c r="C6311" s="20"/>
      <c r="D6311" s="20"/>
      <c r="E6311" s="20"/>
      <c r="F6311" s="20"/>
      <c r="G6311" s="20"/>
      <c r="H6311" s="20"/>
      <c r="I6311" s="20"/>
      <c r="J6311" s="20"/>
      <c r="K6311" s="20"/>
      <c r="L6311" s="20"/>
      <c r="M6311" s="20"/>
      <c r="N6311" s="20"/>
      <c r="O6311" s="21"/>
      <c r="P6311" s="21"/>
      <c r="Q6311" s="28"/>
      <c r="R6311" s="28"/>
      <c r="S6311" s="21"/>
      <c r="T6311" s="20"/>
      <c r="U6311" s="21"/>
      <c r="W6311" s="46"/>
      <c r="AA6311" s="22"/>
      <c r="AB6311" s="22"/>
      <c r="AC6311" s="22"/>
      <c r="AD6311" s="22"/>
      <c r="AE6311" s="22"/>
      <c r="AF6311" s="22"/>
      <c r="AG6311" s="22"/>
      <c r="AH6311" s="20"/>
      <c r="AI6311" s="22"/>
      <c r="AJ6311" s="22"/>
      <c r="AK6311" s="22"/>
      <c r="AM6311" s="22"/>
      <c r="AN6311" s="22"/>
      <c r="AO6311" s="22"/>
    </row>
    <row r="6312" spans="2:41" x14ac:dyDescent="0.15">
      <c r="B6312" s="20"/>
      <c r="C6312" s="20"/>
      <c r="D6312" s="20"/>
      <c r="E6312" s="20"/>
      <c r="F6312" s="20"/>
      <c r="G6312" s="20"/>
      <c r="H6312" s="20"/>
      <c r="I6312" s="20"/>
      <c r="J6312" s="20"/>
      <c r="K6312" s="20"/>
      <c r="L6312" s="20"/>
      <c r="M6312" s="20"/>
      <c r="N6312" s="20"/>
      <c r="O6312" s="21"/>
      <c r="P6312" s="21"/>
      <c r="Q6312" s="28"/>
      <c r="R6312" s="28"/>
      <c r="S6312" s="21"/>
      <c r="T6312" s="20"/>
      <c r="U6312" s="21"/>
      <c r="W6312" s="46"/>
      <c r="AA6312" s="22"/>
      <c r="AB6312" s="22"/>
      <c r="AC6312" s="22"/>
      <c r="AD6312" s="22"/>
      <c r="AE6312" s="22"/>
      <c r="AF6312" s="22"/>
      <c r="AG6312" s="22"/>
      <c r="AH6312" s="20"/>
      <c r="AI6312" s="22"/>
      <c r="AJ6312" s="22"/>
      <c r="AK6312" s="22"/>
      <c r="AM6312" s="22"/>
      <c r="AN6312" s="22"/>
      <c r="AO6312" s="22"/>
    </row>
    <row r="6313" spans="2:41" x14ac:dyDescent="0.15">
      <c r="B6313" s="20"/>
      <c r="C6313" s="20"/>
      <c r="D6313" s="20"/>
      <c r="E6313" s="20"/>
      <c r="F6313" s="20"/>
      <c r="G6313" s="20"/>
      <c r="H6313" s="20"/>
      <c r="I6313" s="20"/>
      <c r="J6313" s="20"/>
      <c r="K6313" s="20"/>
      <c r="L6313" s="20"/>
      <c r="M6313" s="20"/>
      <c r="N6313" s="20"/>
      <c r="O6313" s="21"/>
      <c r="P6313" s="21"/>
      <c r="Q6313" s="28"/>
      <c r="R6313" s="28"/>
      <c r="S6313" s="21"/>
      <c r="T6313" s="20"/>
      <c r="U6313" s="21"/>
      <c r="W6313" s="46"/>
      <c r="AA6313" s="22"/>
      <c r="AB6313" s="22"/>
      <c r="AC6313" s="22"/>
      <c r="AD6313" s="22"/>
      <c r="AE6313" s="22"/>
      <c r="AF6313" s="22"/>
      <c r="AG6313" s="22"/>
      <c r="AH6313" s="20"/>
      <c r="AI6313" s="22"/>
      <c r="AJ6313" s="22"/>
      <c r="AK6313" s="22"/>
      <c r="AM6313" s="22"/>
      <c r="AN6313" s="22"/>
      <c r="AO6313" s="22"/>
    </row>
    <row r="6314" spans="2:41" x14ac:dyDescent="0.15">
      <c r="B6314" s="20"/>
      <c r="C6314" s="20"/>
      <c r="D6314" s="20"/>
      <c r="E6314" s="20"/>
      <c r="F6314" s="20"/>
      <c r="G6314" s="20"/>
      <c r="H6314" s="20"/>
      <c r="I6314" s="20"/>
      <c r="J6314" s="20"/>
      <c r="K6314" s="20"/>
      <c r="L6314" s="20"/>
      <c r="M6314" s="20"/>
      <c r="N6314" s="20"/>
      <c r="O6314" s="21"/>
      <c r="P6314" s="21"/>
      <c r="Q6314" s="28"/>
      <c r="R6314" s="28"/>
      <c r="S6314" s="21"/>
      <c r="T6314" s="20"/>
      <c r="U6314" s="21"/>
      <c r="W6314" s="46"/>
      <c r="AA6314" s="22"/>
      <c r="AB6314" s="22"/>
      <c r="AC6314" s="22"/>
      <c r="AD6314" s="22"/>
      <c r="AE6314" s="22"/>
      <c r="AF6314" s="22"/>
      <c r="AG6314" s="22"/>
      <c r="AH6314" s="20"/>
      <c r="AI6314" s="22"/>
      <c r="AJ6314" s="22"/>
      <c r="AK6314" s="22"/>
      <c r="AM6314" s="22"/>
      <c r="AN6314" s="22"/>
      <c r="AO6314" s="22"/>
    </row>
    <row r="6315" spans="2:41" x14ac:dyDescent="0.15">
      <c r="B6315" s="20"/>
      <c r="C6315" s="20"/>
      <c r="D6315" s="20"/>
      <c r="E6315" s="20"/>
      <c r="F6315" s="20"/>
      <c r="G6315" s="20"/>
      <c r="H6315" s="20"/>
      <c r="I6315" s="20"/>
      <c r="J6315" s="20"/>
      <c r="K6315" s="20"/>
      <c r="L6315" s="20"/>
      <c r="M6315" s="20"/>
      <c r="N6315" s="20"/>
      <c r="O6315" s="21"/>
      <c r="P6315" s="21"/>
      <c r="Q6315" s="28"/>
      <c r="R6315" s="28"/>
      <c r="S6315" s="21"/>
      <c r="T6315" s="20"/>
      <c r="U6315" s="21"/>
      <c r="W6315" s="46"/>
      <c r="AA6315" s="22"/>
      <c r="AB6315" s="22"/>
      <c r="AC6315" s="22"/>
      <c r="AD6315" s="22"/>
      <c r="AE6315" s="22"/>
      <c r="AF6315" s="22"/>
      <c r="AG6315" s="22"/>
      <c r="AH6315" s="20"/>
      <c r="AI6315" s="22"/>
      <c r="AJ6315" s="22"/>
      <c r="AK6315" s="22"/>
      <c r="AM6315" s="22"/>
      <c r="AN6315" s="22"/>
      <c r="AO6315" s="22"/>
    </row>
    <row r="6316" spans="2:41" x14ac:dyDescent="0.15">
      <c r="B6316" s="20"/>
      <c r="C6316" s="20"/>
      <c r="D6316" s="20"/>
      <c r="E6316" s="20"/>
      <c r="F6316" s="20"/>
      <c r="G6316" s="20"/>
      <c r="H6316" s="20"/>
      <c r="I6316" s="20"/>
      <c r="J6316" s="20"/>
      <c r="K6316" s="20"/>
      <c r="L6316" s="20"/>
      <c r="M6316" s="20"/>
      <c r="N6316" s="20"/>
      <c r="O6316" s="21"/>
      <c r="P6316" s="21"/>
      <c r="Q6316" s="28"/>
      <c r="R6316" s="28"/>
      <c r="S6316" s="21"/>
      <c r="T6316" s="20"/>
      <c r="U6316" s="21"/>
      <c r="W6316" s="46"/>
      <c r="AA6316" s="22"/>
      <c r="AB6316" s="22"/>
      <c r="AC6316" s="22"/>
      <c r="AD6316" s="22"/>
      <c r="AE6316" s="22"/>
      <c r="AF6316" s="22"/>
      <c r="AG6316" s="22"/>
      <c r="AH6316" s="20"/>
      <c r="AI6316" s="22"/>
      <c r="AJ6316" s="22"/>
      <c r="AK6316" s="22"/>
      <c r="AM6316" s="22"/>
      <c r="AN6316" s="22"/>
      <c r="AO6316" s="22"/>
    </row>
    <row r="6317" spans="2:41" x14ac:dyDescent="0.15">
      <c r="B6317" s="20"/>
      <c r="C6317" s="20"/>
      <c r="D6317" s="20"/>
      <c r="E6317" s="20"/>
      <c r="F6317" s="20"/>
      <c r="G6317" s="20"/>
      <c r="H6317" s="20"/>
      <c r="I6317" s="20"/>
      <c r="J6317" s="20"/>
      <c r="K6317" s="20"/>
      <c r="L6317" s="20"/>
      <c r="M6317" s="20"/>
      <c r="N6317" s="20"/>
      <c r="O6317" s="21"/>
      <c r="P6317" s="21"/>
      <c r="Q6317" s="28"/>
      <c r="R6317" s="28"/>
      <c r="S6317" s="21"/>
      <c r="T6317" s="20"/>
      <c r="U6317" s="21"/>
      <c r="W6317" s="46"/>
      <c r="AA6317" s="22"/>
      <c r="AB6317" s="22"/>
      <c r="AC6317" s="22"/>
      <c r="AD6317" s="22"/>
      <c r="AE6317" s="22"/>
      <c r="AF6317" s="22"/>
      <c r="AG6317" s="22"/>
      <c r="AH6317" s="20"/>
      <c r="AI6317" s="22"/>
      <c r="AJ6317" s="22"/>
      <c r="AK6317" s="22"/>
      <c r="AM6317" s="22"/>
      <c r="AN6317" s="22"/>
      <c r="AO6317" s="22"/>
    </row>
    <row r="6318" spans="2:41" x14ac:dyDescent="0.15">
      <c r="B6318" s="20"/>
      <c r="C6318" s="20"/>
      <c r="D6318" s="20"/>
      <c r="E6318" s="20"/>
      <c r="F6318" s="20"/>
      <c r="G6318" s="20"/>
      <c r="H6318" s="20"/>
      <c r="I6318" s="20"/>
      <c r="J6318" s="20"/>
      <c r="K6318" s="20"/>
      <c r="L6318" s="20"/>
      <c r="M6318" s="20"/>
      <c r="N6318" s="20"/>
      <c r="O6318" s="21"/>
      <c r="P6318" s="21"/>
      <c r="Q6318" s="28"/>
      <c r="R6318" s="28"/>
      <c r="S6318" s="21"/>
      <c r="T6318" s="20"/>
      <c r="U6318" s="21"/>
      <c r="W6318" s="46"/>
      <c r="AA6318" s="22"/>
      <c r="AB6318" s="22"/>
      <c r="AC6318" s="22"/>
      <c r="AD6318" s="22"/>
      <c r="AE6318" s="22"/>
      <c r="AF6318" s="22"/>
      <c r="AG6318" s="22"/>
      <c r="AH6318" s="20"/>
      <c r="AI6318" s="22"/>
      <c r="AJ6318" s="22"/>
      <c r="AK6318" s="22"/>
      <c r="AM6318" s="22"/>
      <c r="AN6318" s="22"/>
      <c r="AO6318" s="22"/>
    </row>
    <row r="6319" spans="2:41" x14ac:dyDescent="0.15">
      <c r="B6319" s="20"/>
      <c r="C6319" s="20"/>
      <c r="D6319" s="20"/>
      <c r="E6319" s="20"/>
      <c r="F6319" s="20"/>
      <c r="G6319" s="20"/>
      <c r="H6319" s="20"/>
      <c r="I6319" s="20"/>
      <c r="J6319" s="20"/>
      <c r="K6319" s="20"/>
      <c r="L6319" s="20"/>
      <c r="M6319" s="20"/>
      <c r="N6319" s="20"/>
      <c r="O6319" s="21"/>
      <c r="P6319" s="21"/>
      <c r="Q6319" s="28"/>
      <c r="R6319" s="28"/>
      <c r="S6319" s="21"/>
      <c r="T6319" s="20"/>
      <c r="U6319" s="21"/>
      <c r="W6319" s="46"/>
      <c r="AA6319" s="22"/>
      <c r="AB6319" s="22"/>
      <c r="AC6319" s="22"/>
      <c r="AD6319" s="22"/>
      <c r="AE6319" s="22"/>
      <c r="AF6319" s="22"/>
      <c r="AG6319" s="22"/>
      <c r="AH6319" s="20"/>
      <c r="AI6319" s="22"/>
      <c r="AJ6319" s="22"/>
      <c r="AK6319" s="22"/>
      <c r="AM6319" s="22"/>
      <c r="AN6319" s="22"/>
      <c r="AO6319" s="22"/>
    </row>
    <row r="6320" spans="2:41" x14ac:dyDescent="0.15">
      <c r="B6320" s="20"/>
      <c r="C6320" s="20"/>
      <c r="D6320" s="20"/>
      <c r="E6320" s="20"/>
      <c r="F6320" s="20"/>
      <c r="G6320" s="20"/>
      <c r="H6320" s="20"/>
      <c r="I6320" s="20"/>
      <c r="J6320" s="20"/>
      <c r="K6320" s="20"/>
      <c r="L6320" s="20"/>
      <c r="M6320" s="20"/>
      <c r="N6320" s="20"/>
      <c r="O6320" s="21"/>
      <c r="P6320" s="21"/>
      <c r="Q6320" s="28"/>
      <c r="R6320" s="28"/>
      <c r="S6320" s="21"/>
      <c r="T6320" s="20"/>
      <c r="U6320" s="21"/>
      <c r="W6320" s="46"/>
      <c r="AA6320" s="22"/>
      <c r="AB6320" s="22"/>
      <c r="AC6320" s="22"/>
      <c r="AD6320" s="22"/>
      <c r="AE6320" s="22"/>
      <c r="AF6320" s="22"/>
      <c r="AG6320" s="22"/>
      <c r="AH6320" s="20"/>
      <c r="AI6320" s="22"/>
      <c r="AJ6320" s="22"/>
      <c r="AK6320" s="22"/>
      <c r="AM6320" s="22"/>
      <c r="AN6320" s="22"/>
      <c r="AO6320" s="22"/>
    </row>
    <row r="6321" spans="2:41" x14ac:dyDescent="0.15">
      <c r="B6321" s="20"/>
      <c r="C6321" s="20"/>
      <c r="D6321" s="20"/>
      <c r="E6321" s="20"/>
      <c r="F6321" s="20"/>
      <c r="G6321" s="20"/>
      <c r="H6321" s="20"/>
      <c r="I6321" s="20"/>
      <c r="J6321" s="20"/>
      <c r="K6321" s="20"/>
      <c r="L6321" s="20"/>
      <c r="M6321" s="20"/>
      <c r="N6321" s="20"/>
      <c r="O6321" s="21"/>
      <c r="P6321" s="21"/>
      <c r="Q6321" s="28"/>
      <c r="R6321" s="28"/>
      <c r="S6321" s="21"/>
      <c r="T6321" s="20"/>
      <c r="U6321" s="21"/>
      <c r="W6321" s="46"/>
      <c r="AA6321" s="22"/>
      <c r="AB6321" s="22"/>
      <c r="AC6321" s="22"/>
      <c r="AD6321" s="22"/>
      <c r="AE6321" s="22"/>
      <c r="AF6321" s="22"/>
      <c r="AG6321" s="22"/>
      <c r="AH6321" s="20"/>
      <c r="AI6321" s="22"/>
      <c r="AJ6321" s="22"/>
      <c r="AK6321" s="22"/>
      <c r="AM6321" s="22"/>
      <c r="AN6321" s="22"/>
      <c r="AO6321" s="22"/>
    </row>
    <row r="6322" spans="2:41" x14ac:dyDescent="0.15">
      <c r="B6322" s="20"/>
      <c r="C6322" s="20"/>
      <c r="D6322" s="20"/>
      <c r="E6322" s="20"/>
      <c r="F6322" s="20"/>
      <c r="G6322" s="20"/>
      <c r="H6322" s="20"/>
      <c r="I6322" s="20"/>
      <c r="J6322" s="20"/>
      <c r="K6322" s="20"/>
      <c r="L6322" s="20"/>
      <c r="M6322" s="20"/>
      <c r="N6322" s="20"/>
      <c r="O6322" s="21"/>
      <c r="P6322" s="21"/>
      <c r="Q6322" s="28"/>
      <c r="R6322" s="28"/>
      <c r="S6322" s="21"/>
      <c r="T6322" s="20"/>
      <c r="U6322" s="21"/>
      <c r="W6322" s="46"/>
      <c r="AA6322" s="22"/>
      <c r="AB6322" s="22"/>
      <c r="AC6322" s="22"/>
      <c r="AD6322" s="22"/>
      <c r="AE6322" s="22"/>
      <c r="AF6322" s="22"/>
      <c r="AG6322" s="22"/>
      <c r="AH6322" s="20"/>
      <c r="AI6322" s="22"/>
      <c r="AJ6322" s="22"/>
      <c r="AK6322" s="22"/>
      <c r="AM6322" s="22"/>
      <c r="AN6322" s="22"/>
      <c r="AO6322" s="22"/>
    </row>
    <row r="6323" spans="2:41" x14ac:dyDescent="0.15">
      <c r="B6323" s="20"/>
      <c r="C6323" s="20"/>
      <c r="D6323" s="20"/>
      <c r="E6323" s="20"/>
      <c r="F6323" s="20"/>
      <c r="G6323" s="20"/>
      <c r="H6323" s="20"/>
      <c r="I6323" s="20"/>
      <c r="J6323" s="20"/>
      <c r="K6323" s="20"/>
      <c r="L6323" s="20"/>
      <c r="M6323" s="20"/>
      <c r="N6323" s="20"/>
      <c r="O6323" s="21"/>
      <c r="P6323" s="21"/>
      <c r="Q6323" s="28"/>
      <c r="R6323" s="28"/>
      <c r="S6323" s="21"/>
      <c r="T6323" s="20"/>
      <c r="U6323" s="21"/>
      <c r="W6323" s="46"/>
      <c r="AA6323" s="22"/>
      <c r="AB6323" s="22"/>
      <c r="AC6323" s="22"/>
      <c r="AD6323" s="22"/>
      <c r="AE6323" s="22"/>
      <c r="AF6323" s="22"/>
      <c r="AG6323" s="22"/>
      <c r="AH6323" s="20"/>
      <c r="AI6323" s="22"/>
      <c r="AJ6323" s="22"/>
      <c r="AK6323" s="22"/>
      <c r="AM6323" s="22"/>
      <c r="AN6323" s="22"/>
      <c r="AO6323" s="22"/>
    </row>
    <row r="6324" spans="2:41" x14ac:dyDescent="0.15">
      <c r="B6324" s="20"/>
      <c r="C6324" s="20"/>
      <c r="D6324" s="20"/>
      <c r="E6324" s="20"/>
      <c r="F6324" s="20"/>
      <c r="G6324" s="20"/>
      <c r="H6324" s="20"/>
      <c r="I6324" s="20"/>
      <c r="J6324" s="20"/>
      <c r="K6324" s="20"/>
      <c r="L6324" s="20"/>
      <c r="M6324" s="20"/>
      <c r="N6324" s="20"/>
      <c r="O6324" s="21"/>
      <c r="P6324" s="21"/>
      <c r="Q6324" s="28"/>
      <c r="R6324" s="28"/>
      <c r="S6324" s="21"/>
      <c r="T6324" s="20"/>
      <c r="U6324" s="21"/>
      <c r="W6324" s="46"/>
      <c r="AA6324" s="22"/>
      <c r="AB6324" s="22"/>
      <c r="AC6324" s="22"/>
      <c r="AD6324" s="22"/>
      <c r="AE6324" s="22"/>
      <c r="AF6324" s="22"/>
      <c r="AG6324" s="22"/>
      <c r="AH6324" s="20"/>
      <c r="AI6324" s="22"/>
      <c r="AJ6324" s="22"/>
      <c r="AK6324" s="22"/>
      <c r="AM6324" s="22"/>
      <c r="AN6324" s="22"/>
      <c r="AO6324" s="22"/>
    </row>
    <row r="6325" spans="2:41" x14ac:dyDescent="0.15">
      <c r="B6325" s="20"/>
      <c r="C6325" s="20"/>
      <c r="D6325" s="20"/>
      <c r="E6325" s="20"/>
      <c r="F6325" s="20"/>
      <c r="G6325" s="20"/>
      <c r="H6325" s="20"/>
      <c r="I6325" s="20"/>
      <c r="J6325" s="20"/>
      <c r="K6325" s="20"/>
      <c r="L6325" s="20"/>
      <c r="M6325" s="20"/>
      <c r="N6325" s="20"/>
      <c r="O6325" s="21"/>
      <c r="P6325" s="21"/>
      <c r="Q6325" s="28"/>
      <c r="R6325" s="28"/>
      <c r="S6325" s="21"/>
      <c r="T6325" s="20"/>
      <c r="U6325" s="21"/>
      <c r="W6325" s="46"/>
      <c r="AA6325" s="22"/>
      <c r="AB6325" s="22"/>
      <c r="AC6325" s="22"/>
      <c r="AD6325" s="22"/>
      <c r="AE6325" s="22"/>
      <c r="AF6325" s="22"/>
      <c r="AG6325" s="22"/>
      <c r="AH6325" s="20"/>
      <c r="AI6325" s="22"/>
      <c r="AJ6325" s="22"/>
      <c r="AK6325" s="22"/>
      <c r="AM6325" s="22"/>
      <c r="AN6325" s="22"/>
      <c r="AO6325" s="22"/>
    </row>
    <row r="6326" spans="2:41" x14ac:dyDescent="0.15">
      <c r="B6326" s="20"/>
      <c r="C6326" s="20"/>
      <c r="D6326" s="20"/>
      <c r="E6326" s="20"/>
      <c r="F6326" s="20"/>
      <c r="G6326" s="20"/>
      <c r="H6326" s="20"/>
      <c r="I6326" s="20"/>
      <c r="J6326" s="20"/>
      <c r="K6326" s="20"/>
      <c r="L6326" s="20"/>
      <c r="M6326" s="20"/>
      <c r="N6326" s="20"/>
      <c r="O6326" s="21"/>
      <c r="P6326" s="21"/>
      <c r="Q6326" s="28"/>
      <c r="R6326" s="28"/>
      <c r="S6326" s="21"/>
      <c r="T6326" s="20"/>
      <c r="U6326" s="21"/>
      <c r="W6326" s="46"/>
      <c r="AA6326" s="22"/>
      <c r="AB6326" s="22"/>
      <c r="AC6326" s="22"/>
      <c r="AD6326" s="22"/>
      <c r="AE6326" s="22"/>
      <c r="AF6326" s="22"/>
      <c r="AG6326" s="22"/>
      <c r="AH6326" s="20"/>
      <c r="AI6326" s="22"/>
      <c r="AJ6326" s="22"/>
      <c r="AK6326" s="22"/>
      <c r="AM6326" s="22"/>
      <c r="AN6326" s="22"/>
      <c r="AO6326" s="22"/>
    </row>
    <row r="6327" spans="2:41" x14ac:dyDescent="0.15">
      <c r="B6327" s="20"/>
      <c r="C6327" s="20"/>
      <c r="D6327" s="20"/>
      <c r="E6327" s="20"/>
      <c r="F6327" s="20"/>
      <c r="G6327" s="20"/>
      <c r="H6327" s="20"/>
      <c r="I6327" s="20"/>
      <c r="J6327" s="20"/>
      <c r="K6327" s="20"/>
      <c r="L6327" s="20"/>
      <c r="M6327" s="20"/>
      <c r="N6327" s="20"/>
      <c r="O6327" s="21"/>
      <c r="P6327" s="21"/>
      <c r="Q6327" s="28"/>
      <c r="R6327" s="28"/>
      <c r="S6327" s="21"/>
      <c r="T6327" s="20"/>
      <c r="U6327" s="21"/>
      <c r="W6327" s="46"/>
      <c r="AA6327" s="22"/>
      <c r="AB6327" s="22"/>
      <c r="AC6327" s="22"/>
      <c r="AD6327" s="22"/>
      <c r="AE6327" s="22"/>
      <c r="AF6327" s="22"/>
      <c r="AG6327" s="22"/>
      <c r="AH6327" s="20"/>
      <c r="AI6327" s="22"/>
      <c r="AJ6327" s="22"/>
      <c r="AK6327" s="22"/>
      <c r="AM6327" s="22"/>
      <c r="AN6327" s="22"/>
      <c r="AO6327" s="22"/>
    </row>
    <row r="6328" spans="2:41" x14ac:dyDescent="0.15">
      <c r="B6328" s="20"/>
      <c r="C6328" s="20"/>
      <c r="D6328" s="20"/>
      <c r="E6328" s="20"/>
      <c r="F6328" s="20"/>
      <c r="G6328" s="20"/>
      <c r="H6328" s="20"/>
      <c r="I6328" s="20"/>
      <c r="J6328" s="20"/>
      <c r="K6328" s="20"/>
      <c r="L6328" s="20"/>
      <c r="M6328" s="20"/>
      <c r="N6328" s="20"/>
      <c r="O6328" s="21"/>
      <c r="P6328" s="21"/>
      <c r="Q6328" s="28"/>
      <c r="R6328" s="28"/>
      <c r="S6328" s="21"/>
      <c r="T6328" s="20"/>
      <c r="U6328" s="21"/>
      <c r="W6328" s="46"/>
      <c r="AA6328" s="22"/>
      <c r="AB6328" s="22"/>
      <c r="AC6328" s="22"/>
      <c r="AD6328" s="22"/>
      <c r="AE6328" s="22"/>
      <c r="AF6328" s="22"/>
      <c r="AG6328" s="22"/>
      <c r="AH6328" s="20"/>
      <c r="AI6328" s="22"/>
      <c r="AJ6328" s="22"/>
      <c r="AK6328" s="22"/>
      <c r="AM6328" s="22"/>
      <c r="AN6328" s="22"/>
      <c r="AO6328" s="22"/>
    </row>
    <row r="6329" spans="2:41" x14ac:dyDescent="0.15">
      <c r="B6329" s="20"/>
      <c r="C6329" s="20"/>
      <c r="D6329" s="20"/>
      <c r="E6329" s="20"/>
      <c r="F6329" s="20"/>
      <c r="G6329" s="20"/>
      <c r="H6329" s="20"/>
      <c r="I6329" s="20"/>
      <c r="J6329" s="20"/>
      <c r="K6329" s="20"/>
      <c r="L6329" s="20"/>
      <c r="M6329" s="20"/>
      <c r="N6329" s="20"/>
      <c r="O6329" s="21"/>
      <c r="P6329" s="21"/>
      <c r="Q6329" s="28"/>
      <c r="R6329" s="28"/>
      <c r="S6329" s="21"/>
      <c r="T6329" s="20"/>
      <c r="U6329" s="21"/>
      <c r="W6329" s="46"/>
      <c r="AA6329" s="22"/>
      <c r="AB6329" s="22"/>
      <c r="AC6329" s="22"/>
      <c r="AD6329" s="22"/>
      <c r="AE6329" s="22"/>
      <c r="AF6329" s="22"/>
      <c r="AG6329" s="22"/>
      <c r="AH6329" s="20"/>
      <c r="AI6329" s="22"/>
      <c r="AJ6329" s="22"/>
      <c r="AK6329" s="22"/>
      <c r="AM6329" s="22"/>
      <c r="AN6329" s="22"/>
      <c r="AO6329" s="22"/>
    </row>
    <row r="6330" spans="2:41" x14ac:dyDescent="0.15">
      <c r="B6330" s="20"/>
      <c r="C6330" s="20"/>
      <c r="D6330" s="20"/>
      <c r="E6330" s="20"/>
      <c r="F6330" s="20"/>
      <c r="G6330" s="20"/>
      <c r="H6330" s="20"/>
      <c r="I6330" s="20"/>
      <c r="J6330" s="20"/>
      <c r="K6330" s="20"/>
      <c r="L6330" s="20"/>
      <c r="M6330" s="20"/>
      <c r="N6330" s="20"/>
      <c r="O6330" s="21"/>
      <c r="P6330" s="21"/>
      <c r="Q6330" s="28"/>
      <c r="R6330" s="28"/>
      <c r="S6330" s="21"/>
      <c r="T6330" s="20"/>
      <c r="U6330" s="21"/>
      <c r="W6330" s="46"/>
      <c r="AA6330" s="22"/>
      <c r="AB6330" s="22"/>
      <c r="AC6330" s="22"/>
      <c r="AD6330" s="22"/>
      <c r="AE6330" s="22"/>
      <c r="AF6330" s="22"/>
      <c r="AG6330" s="22"/>
      <c r="AH6330" s="20"/>
      <c r="AI6330" s="22"/>
      <c r="AJ6330" s="22"/>
      <c r="AK6330" s="22"/>
      <c r="AM6330" s="22"/>
      <c r="AN6330" s="22"/>
      <c r="AO6330" s="22"/>
    </row>
    <row r="6331" spans="2:41" x14ac:dyDescent="0.15">
      <c r="B6331" s="20"/>
      <c r="C6331" s="20"/>
      <c r="D6331" s="20"/>
      <c r="E6331" s="20"/>
      <c r="F6331" s="20"/>
      <c r="G6331" s="20"/>
      <c r="H6331" s="20"/>
      <c r="I6331" s="20"/>
      <c r="J6331" s="20"/>
      <c r="K6331" s="20"/>
      <c r="L6331" s="20"/>
      <c r="M6331" s="20"/>
      <c r="N6331" s="20"/>
      <c r="O6331" s="21"/>
      <c r="P6331" s="21"/>
      <c r="Q6331" s="28"/>
      <c r="R6331" s="28"/>
      <c r="S6331" s="21"/>
      <c r="T6331" s="20"/>
      <c r="U6331" s="21"/>
      <c r="W6331" s="46"/>
      <c r="AA6331" s="22"/>
      <c r="AB6331" s="22"/>
      <c r="AC6331" s="22"/>
      <c r="AD6331" s="22"/>
      <c r="AE6331" s="22"/>
      <c r="AF6331" s="22"/>
      <c r="AG6331" s="22"/>
      <c r="AH6331" s="20"/>
      <c r="AI6331" s="22"/>
      <c r="AJ6331" s="22"/>
      <c r="AK6331" s="22"/>
      <c r="AM6331" s="22"/>
      <c r="AN6331" s="22"/>
      <c r="AO6331" s="22"/>
    </row>
    <row r="6332" spans="2:41" x14ac:dyDescent="0.15">
      <c r="B6332" s="20"/>
      <c r="C6332" s="20"/>
      <c r="D6332" s="20"/>
      <c r="E6332" s="20"/>
      <c r="F6332" s="20"/>
      <c r="G6332" s="20"/>
      <c r="H6332" s="20"/>
      <c r="I6332" s="20"/>
      <c r="J6332" s="20"/>
      <c r="K6332" s="20"/>
      <c r="L6332" s="20"/>
      <c r="M6332" s="20"/>
      <c r="N6332" s="20"/>
      <c r="O6332" s="21"/>
      <c r="P6332" s="21"/>
      <c r="Q6332" s="28"/>
      <c r="R6332" s="28"/>
      <c r="S6332" s="21"/>
      <c r="T6332" s="20"/>
      <c r="U6332" s="21"/>
      <c r="W6332" s="46"/>
      <c r="AA6332" s="22"/>
      <c r="AB6332" s="22"/>
      <c r="AC6332" s="22"/>
      <c r="AD6332" s="22"/>
      <c r="AE6332" s="22"/>
      <c r="AF6332" s="22"/>
      <c r="AG6332" s="22"/>
      <c r="AH6332" s="20"/>
      <c r="AI6332" s="22"/>
      <c r="AJ6332" s="22"/>
      <c r="AK6332" s="22"/>
      <c r="AM6332" s="22"/>
      <c r="AN6332" s="22"/>
      <c r="AO6332" s="22"/>
    </row>
    <row r="6333" spans="2:41" x14ac:dyDescent="0.15">
      <c r="B6333" s="20"/>
      <c r="C6333" s="20"/>
      <c r="D6333" s="20"/>
      <c r="E6333" s="20"/>
      <c r="F6333" s="20"/>
      <c r="G6333" s="20"/>
      <c r="H6333" s="20"/>
      <c r="I6333" s="20"/>
      <c r="J6333" s="20"/>
      <c r="K6333" s="20"/>
      <c r="L6333" s="20"/>
      <c r="M6333" s="20"/>
      <c r="N6333" s="20"/>
      <c r="O6333" s="21"/>
      <c r="P6333" s="21"/>
      <c r="Q6333" s="28"/>
      <c r="R6333" s="28"/>
      <c r="S6333" s="21"/>
      <c r="T6333" s="20"/>
      <c r="U6333" s="21"/>
      <c r="W6333" s="46"/>
      <c r="AA6333" s="22"/>
      <c r="AB6333" s="22"/>
      <c r="AC6333" s="22"/>
      <c r="AD6333" s="22"/>
      <c r="AE6333" s="22"/>
      <c r="AF6333" s="22"/>
      <c r="AG6333" s="22"/>
      <c r="AH6333" s="20"/>
      <c r="AI6333" s="22"/>
      <c r="AJ6333" s="22"/>
      <c r="AK6333" s="22"/>
      <c r="AM6333" s="22"/>
      <c r="AN6333" s="22"/>
      <c r="AO6333" s="22"/>
    </row>
    <row r="6334" spans="2:41" x14ac:dyDescent="0.15">
      <c r="B6334" s="20"/>
      <c r="C6334" s="20"/>
      <c r="D6334" s="20"/>
      <c r="E6334" s="20"/>
      <c r="F6334" s="20"/>
      <c r="G6334" s="20"/>
      <c r="H6334" s="20"/>
      <c r="I6334" s="20"/>
      <c r="J6334" s="20"/>
      <c r="K6334" s="20"/>
      <c r="L6334" s="20"/>
      <c r="M6334" s="20"/>
      <c r="N6334" s="20"/>
      <c r="O6334" s="21"/>
      <c r="P6334" s="21"/>
      <c r="Q6334" s="28"/>
      <c r="R6334" s="28"/>
      <c r="S6334" s="21"/>
      <c r="T6334" s="20"/>
      <c r="U6334" s="21"/>
      <c r="W6334" s="46"/>
      <c r="AA6334" s="22"/>
      <c r="AB6334" s="22"/>
      <c r="AC6334" s="22"/>
      <c r="AD6334" s="22"/>
      <c r="AE6334" s="22"/>
      <c r="AF6334" s="22"/>
      <c r="AG6334" s="22"/>
      <c r="AH6334" s="20"/>
      <c r="AI6334" s="22"/>
      <c r="AJ6334" s="22"/>
      <c r="AK6334" s="22"/>
      <c r="AM6334" s="22"/>
      <c r="AN6334" s="22"/>
      <c r="AO6334" s="22"/>
    </row>
    <row r="6335" spans="2:41" x14ac:dyDescent="0.15">
      <c r="B6335" s="20"/>
      <c r="C6335" s="20"/>
      <c r="D6335" s="20"/>
      <c r="E6335" s="20"/>
      <c r="F6335" s="20"/>
      <c r="G6335" s="20"/>
      <c r="H6335" s="20"/>
      <c r="I6335" s="20"/>
      <c r="J6335" s="20"/>
      <c r="K6335" s="20"/>
      <c r="L6335" s="20"/>
      <c r="M6335" s="20"/>
      <c r="N6335" s="20"/>
      <c r="O6335" s="21"/>
      <c r="P6335" s="21"/>
      <c r="Q6335" s="28"/>
      <c r="R6335" s="28"/>
      <c r="S6335" s="21"/>
      <c r="T6335" s="20"/>
      <c r="U6335" s="21"/>
      <c r="W6335" s="46"/>
      <c r="AA6335" s="22"/>
      <c r="AB6335" s="22"/>
      <c r="AC6335" s="22"/>
      <c r="AD6335" s="22"/>
      <c r="AE6335" s="22"/>
      <c r="AF6335" s="22"/>
      <c r="AG6335" s="22"/>
      <c r="AH6335" s="20"/>
      <c r="AI6335" s="22"/>
      <c r="AJ6335" s="22"/>
      <c r="AK6335" s="22"/>
      <c r="AM6335" s="22"/>
      <c r="AN6335" s="22"/>
      <c r="AO6335" s="22"/>
    </row>
    <row r="6336" spans="2:41" x14ac:dyDescent="0.15">
      <c r="B6336" s="20"/>
      <c r="C6336" s="20"/>
      <c r="D6336" s="20"/>
      <c r="E6336" s="20"/>
      <c r="F6336" s="20"/>
      <c r="G6336" s="20"/>
      <c r="H6336" s="20"/>
      <c r="I6336" s="20"/>
      <c r="J6336" s="20"/>
      <c r="K6336" s="20"/>
      <c r="L6336" s="20"/>
      <c r="M6336" s="20"/>
      <c r="N6336" s="20"/>
      <c r="O6336" s="21"/>
      <c r="P6336" s="21"/>
      <c r="Q6336" s="28"/>
      <c r="R6336" s="28"/>
      <c r="S6336" s="21"/>
      <c r="T6336" s="20"/>
      <c r="U6336" s="21"/>
      <c r="W6336" s="46"/>
      <c r="AA6336" s="22"/>
      <c r="AB6336" s="22"/>
      <c r="AC6336" s="22"/>
      <c r="AD6336" s="22"/>
      <c r="AE6336" s="22"/>
      <c r="AF6336" s="22"/>
      <c r="AG6336" s="22"/>
      <c r="AH6336" s="20"/>
      <c r="AI6336" s="22"/>
      <c r="AJ6336" s="22"/>
      <c r="AK6336" s="22"/>
      <c r="AM6336" s="22"/>
      <c r="AN6336" s="22"/>
      <c r="AO6336" s="22"/>
    </row>
    <row r="6337" spans="2:41" x14ac:dyDescent="0.15">
      <c r="B6337" s="20"/>
      <c r="C6337" s="20"/>
      <c r="D6337" s="20"/>
      <c r="E6337" s="20"/>
      <c r="F6337" s="20"/>
      <c r="G6337" s="20"/>
      <c r="H6337" s="20"/>
      <c r="I6337" s="20"/>
      <c r="J6337" s="20"/>
      <c r="K6337" s="20"/>
      <c r="L6337" s="20"/>
      <c r="M6337" s="20"/>
      <c r="N6337" s="20"/>
      <c r="O6337" s="21"/>
      <c r="P6337" s="21"/>
      <c r="Q6337" s="28"/>
      <c r="R6337" s="28"/>
      <c r="S6337" s="21"/>
      <c r="T6337" s="20"/>
      <c r="U6337" s="21"/>
      <c r="W6337" s="46"/>
      <c r="AA6337" s="22"/>
      <c r="AB6337" s="22"/>
      <c r="AC6337" s="22"/>
      <c r="AD6337" s="22"/>
      <c r="AE6337" s="22"/>
      <c r="AF6337" s="22"/>
      <c r="AG6337" s="22"/>
      <c r="AH6337" s="20"/>
      <c r="AI6337" s="22"/>
      <c r="AJ6337" s="22"/>
      <c r="AK6337" s="22"/>
      <c r="AM6337" s="22"/>
      <c r="AN6337" s="22"/>
      <c r="AO6337" s="22"/>
    </row>
    <row r="6338" spans="2:41" x14ac:dyDescent="0.15">
      <c r="B6338" s="20"/>
      <c r="C6338" s="20"/>
      <c r="D6338" s="20"/>
      <c r="E6338" s="20"/>
      <c r="F6338" s="20"/>
      <c r="G6338" s="20"/>
      <c r="H6338" s="20"/>
      <c r="I6338" s="20"/>
      <c r="J6338" s="20"/>
      <c r="K6338" s="20"/>
      <c r="L6338" s="20"/>
      <c r="M6338" s="20"/>
      <c r="N6338" s="20"/>
      <c r="O6338" s="21"/>
      <c r="P6338" s="21"/>
      <c r="Q6338" s="28"/>
      <c r="R6338" s="28"/>
      <c r="S6338" s="21"/>
      <c r="T6338" s="20"/>
      <c r="U6338" s="21"/>
      <c r="W6338" s="46"/>
      <c r="AA6338" s="22"/>
      <c r="AB6338" s="22"/>
      <c r="AC6338" s="22"/>
      <c r="AD6338" s="22"/>
      <c r="AE6338" s="22"/>
      <c r="AF6338" s="22"/>
      <c r="AG6338" s="22"/>
      <c r="AH6338" s="20"/>
      <c r="AI6338" s="22"/>
      <c r="AJ6338" s="22"/>
      <c r="AK6338" s="22"/>
      <c r="AM6338" s="22"/>
      <c r="AN6338" s="22"/>
      <c r="AO6338" s="22"/>
    </row>
    <row r="6339" spans="2:41" x14ac:dyDescent="0.15">
      <c r="B6339" s="20"/>
      <c r="C6339" s="20"/>
      <c r="D6339" s="20"/>
      <c r="E6339" s="20"/>
      <c r="F6339" s="20"/>
      <c r="G6339" s="20"/>
      <c r="H6339" s="20"/>
      <c r="I6339" s="20"/>
      <c r="J6339" s="20"/>
      <c r="K6339" s="20"/>
      <c r="L6339" s="20"/>
      <c r="M6339" s="20"/>
      <c r="N6339" s="20"/>
      <c r="O6339" s="21"/>
      <c r="P6339" s="21"/>
      <c r="Q6339" s="28"/>
      <c r="R6339" s="28"/>
      <c r="S6339" s="21"/>
      <c r="T6339" s="20"/>
      <c r="U6339" s="21"/>
      <c r="W6339" s="46"/>
      <c r="AA6339" s="22"/>
      <c r="AB6339" s="22"/>
      <c r="AC6339" s="22"/>
      <c r="AD6339" s="22"/>
      <c r="AE6339" s="22"/>
      <c r="AF6339" s="22"/>
      <c r="AG6339" s="22"/>
      <c r="AH6339" s="20"/>
      <c r="AI6339" s="22"/>
      <c r="AJ6339" s="22"/>
      <c r="AK6339" s="22"/>
      <c r="AM6339" s="22"/>
      <c r="AN6339" s="22"/>
      <c r="AO6339" s="22"/>
    </row>
    <row r="6340" spans="2:41" x14ac:dyDescent="0.15">
      <c r="B6340" s="20"/>
      <c r="C6340" s="20"/>
      <c r="D6340" s="20"/>
      <c r="E6340" s="20"/>
      <c r="F6340" s="20"/>
      <c r="G6340" s="20"/>
      <c r="H6340" s="20"/>
      <c r="I6340" s="20"/>
      <c r="J6340" s="20"/>
      <c r="K6340" s="20"/>
      <c r="L6340" s="20"/>
      <c r="M6340" s="20"/>
      <c r="N6340" s="20"/>
      <c r="O6340" s="21"/>
      <c r="P6340" s="21"/>
      <c r="Q6340" s="28"/>
      <c r="R6340" s="28"/>
      <c r="S6340" s="21"/>
      <c r="T6340" s="20"/>
      <c r="U6340" s="21"/>
      <c r="W6340" s="46"/>
      <c r="AA6340" s="22"/>
      <c r="AB6340" s="22"/>
      <c r="AC6340" s="22"/>
      <c r="AD6340" s="22"/>
      <c r="AE6340" s="22"/>
      <c r="AF6340" s="22"/>
      <c r="AG6340" s="22"/>
      <c r="AH6340" s="20"/>
      <c r="AI6340" s="22"/>
      <c r="AJ6340" s="22"/>
      <c r="AK6340" s="22"/>
      <c r="AM6340" s="22"/>
      <c r="AN6340" s="22"/>
      <c r="AO6340" s="22"/>
    </row>
    <row r="6341" spans="2:41" x14ac:dyDescent="0.15">
      <c r="B6341" s="20"/>
      <c r="C6341" s="20"/>
      <c r="D6341" s="20"/>
      <c r="E6341" s="20"/>
      <c r="F6341" s="20"/>
      <c r="G6341" s="20"/>
      <c r="H6341" s="20"/>
      <c r="I6341" s="20"/>
      <c r="J6341" s="20"/>
      <c r="K6341" s="20"/>
      <c r="L6341" s="20"/>
      <c r="M6341" s="20"/>
      <c r="N6341" s="20"/>
      <c r="O6341" s="21"/>
      <c r="P6341" s="21"/>
      <c r="Q6341" s="28"/>
      <c r="R6341" s="28"/>
      <c r="S6341" s="21"/>
      <c r="T6341" s="20"/>
      <c r="U6341" s="21"/>
      <c r="W6341" s="46"/>
      <c r="AA6341" s="22"/>
      <c r="AB6341" s="22"/>
      <c r="AC6341" s="22"/>
      <c r="AD6341" s="22"/>
      <c r="AE6341" s="22"/>
      <c r="AF6341" s="22"/>
      <c r="AG6341" s="22"/>
      <c r="AH6341" s="20"/>
      <c r="AI6341" s="22"/>
      <c r="AJ6341" s="22"/>
      <c r="AK6341" s="22"/>
      <c r="AM6341" s="22"/>
      <c r="AN6341" s="22"/>
      <c r="AO6341" s="22"/>
    </row>
    <row r="6342" spans="2:41" x14ac:dyDescent="0.15">
      <c r="B6342" s="20"/>
      <c r="C6342" s="20"/>
      <c r="D6342" s="20"/>
      <c r="E6342" s="20"/>
      <c r="F6342" s="20"/>
      <c r="G6342" s="20"/>
      <c r="H6342" s="20"/>
      <c r="I6342" s="20"/>
      <c r="J6342" s="20"/>
      <c r="K6342" s="20"/>
      <c r="L6342" s="20"/>
      <c r="M6342" s="20"/>
      <c r="N6342" s="20"/>
      <c r="O6342" s="21"/>
      <c r="P6342" s="21"/>
      <c r="Q6342" s="28"/>
      <c r="R6342" s="28"/>
      <c r="S6342" s="21"/>
      <c r="T6342" s="20"/>
      <c r="U6342" s="21"/>
      <c r="W6342" s="46"/>
      <c r="AA6342" s="22"/>
      <c r="AB6342" s="22"/>
      <c r="AC6342" s="22"/>
      <c r="AD6342" s="22"/>
      <c r="AE6342" s="22"/>
      <c r="AF6342" s="22"/>
      <c r="AG6342" s="22"/>
      <c r="AH6342" s="20"/>
      <c r="AI6342" s="22"/>
      <c r="AJ6342" s="22"/>
      <c r="AK6342" s="22"/>
      <c r="AM6342" s="22"/>
      <c r="AN6342" s="22"/>
      <c r="AO6342" s="22"/>
    </row>
    <row r="6343" spans="2:41" x14ac:dyDescent="0.15">
      <c r="B6343" s="20"/>
      <c r="C6343" s="20"/>
      <c r="D6343" s="20"/>
      <c r="E6343" s="20"/>
      <c r="F6343" s="20"/>
      <c r="G6343" s="20"/>
      <c r="H6343" s="20"/>
      <c r="I6343" s="20"/>
      <c r="J6343" s="20"/>
      <c r="K6343" s="20"/>
      <c r="L6343" s="20"/>
      <c r="M6343" s="20"/>
      <c r="N6343" s="20"/>
      <c r="O6343" s="21"/>
      <c r="P6343" s="21"/>
      <c r="Q6343" s="28"/>
      <c r="R6343" s="28"/>
      <c r="S6343" s="21"/>
      <c r="T6343" s="20"/>
      <c r="U6343" s="21"/>
      <c r="W6343" s="46"/>
      <c r="AA6343" s="22"/>
      <c r="AB6343" s="22"/>
      <c r="AC6343" s="22"/>
      <c r="AD6343" s="22"/>
      <c r="AE6343" s="22"/>
      <c r="AF6343" s="22"/>
      <c r="AG6343" s="22"/>
      <c r="AH6343" s="20"/>
      <c r="AI6343" s="22"/>
      <c r="AJ6343" s="22"/>
      <c r="AK6343" s="22"/>
      <c r="AM6343" s="22"/>
      <c r="AN6343" s="22"/>
      <c r="AO6343" s="22"/>
    </row>
    <row r="6344" spans="2:41" x14ac:dyDescent="0.15">
      <c r="B6344" s="20"/>
      <c r="C6344" s="20"/>
      <c r="D6344" s="20"/>
      <c r="E6344" s="20"/>
      <c r="F6344" s="20"/>
      <c r="G6344" s="20"/>
      <c r="H6344" s="20"/>
      <c r="I6344" s="20"/>
      <c r="J6344" s="20"/>
      <c r="K6344" s="20"/>
      <c r="L6344" s="20"/>
      <c r="M6344" s="20"/>
      <c r="N6344" s="20"/>
      <c r="O6344" s="21"/>
      <c r="P6344" s="21"/>
      <c r="Q6344" s="28"/>
      <c r="R6344" s="28"/>
      <c r="S6344" s="21"/>
      <c r="T6344" s="20"/>
      <c r="U6344" s="21"/>
      <c r="W6344" s="46"/>
      <c r="AA6344" s="22"/>
      <c r="AB6344" s="22"/>
      <c r="AC6344" s="22"/>
      <c r="AD6344" s="22"/>
      <c r="AE6344" s="22"/>
      <c r="AF6344" s="22"/>
      <c r="AG6344" s="22"/>
      <c r="AH6344" s="20"/>
      <c r="AI6344" s="22"/>
      <c r="AJ6344" s="22"/>
      <c r="AK6344" s="22"/>
      <c r="AM6344" s="22"/>
      <c r="AN6344" s="22"/>
      <c r="AO6344" s="22"/>
    </row>
    <row r="6345" spans="2:41" x14ac:dyDescent="0.15">
      <c r="B6345" s="20"/>
      <c r="C6345" s="20"/>
      <c r="D6345" s="20"/>
      <c r="E6345" s="20"/>
      <c r="F6345" s="20"/>
      <c r="G6345" s="20"/>
      <c r="H6345" s="20"/>
      <c r="I6345" s="20"/>
      <c r="J6345" s="20"/>
      <c r="K6345" s="20"/>
      <c r="L6345" s="20"/>
      <c r="M6345" s="20"/>
      <c r="N6345" s="20"/>
      <c r="O6345" s="21"/>
      <c r="P6345" s="21"/>
      <c r="Q6345" s="28"/>
      <c r="R6345" s="28"/>
      <c r="S6345" s="21"/>
      <c r="T6345" s="20"/>
      <c r="U6345" s="21"/>
      <c r="W6345" s="46"/>
      <c r="AA6345" s="22"/>
      <c r="AB6345" s="22"/>
      <c r="AC6345" s="22"/>
      <c r="AD6345" s="22"/>
      <c r="AE6345" s="22"/>
      <c r="AF6345" s="22"/>
      <c r="AG6345" s="22"/>
      <c r="AH6345" s="20"/>
      <c r="AI6345" s="22"/>
      <c r="AJ6345" s="22"/>
      <c r="AK6345" s="22"/>
      <c r="AM6345" s="22"/>
      <c r="AN6345" s="22"/>
      <c r="AO6345" s="22"/>
    </row>
    <row r="6346" spans="2:41" x14ac:dyDescent="0.15">
      <c r="B6346" s="20"/>
      <c r="C6346" s="20"/>
      <c r="D6346" s="20"/>
      <c r="E6346" s="20"/>
      <c r="F6346" s="20"/>
      <c r="G6346" s="20"/>
      <c r="H6346" s="20"/>
      <c r="I6346" s="20"/>
      <c r="J6346" s="20"/>
      <c r="K6346" s="20"/>
      <c r="L6346" s="20"/>
      <c r="M6346" s="20"/>
      <c r="N6346" s="20"/>
      <c r="O6346" s="21"/>
      <c r="P6346" s="21"/>
      <c r="Q6346" s="28"/>
      <c r="R6346" s="28"/>
      <c r="S6346" s="21"/>
      <c r="T6346" s="20"/>
      <c r="U6346" s="21"/>
      <c r="W6346" s="46"/>
      <c r="AA6346" s="22"/>
      <c r="AB6346" s="22"/>
      <c r="AC6346" s="22"/>
      <c r="AD6346" s="22"/>
      <c r="AE6346" s="22"/>
      <c r="AF6346" s="22"/>
      <c r="AG6346" s="22"/>
      <c r="AH6346" s="20"/>
      <c r="AI6346" s="22"/>
      <c r="AJ6346" s="22"/>
      <c r="AK6346" s="22"/>
      <c r="AM6346" s="22"/>
      <c r="AN6346" s="22"/>
      <c r="AO6346" s="22"/>
    </row>
    <row r="6347" spans="2:41" x14ac:dyDescent="0.15">
      <c r="B6347" s="20"/>
      <c r="C6347" s="20"/>
      <c r="D6347" s="20"/>
      <c r="E6347" s="20"/>
      <c r="F6347" s="20"/>
      <c r="G6347" s="20"/>
      <c r="H6347" s="20"/>
      <c r="I6347" s="20"/>
      <c r="J6347" s="20"/>
      <c r="K6347" s="20"/>
      <c r="L6347" s="20"/>
      <c r="M6347" s="20"/>
      <c r="N6347" s="20"/>
      <c r="O6347" s="21"/>
      <c r="P6347" s="21"/>
      <c r="Q6347" s="28"/>
      <c r="R6347" s="28"/>
      <c r="S6347" s="21"/>
      <c r="T6347" s="20"/>
      <c r="U6347" s="21"/>
      <c r="W6347" s="46"/>
      <c r="AA6347" s="22"/>
      <c r="AB6347" s="22"/>
      <c r="AC6347" s="22"/>
      <c r="AD6347" s="22"/>
      <c r="AE6347" s="22"/>
      <c r="AF6347" s="22"/>
      <c r="AG6347" s="22"/>
      <c r="AH6347" s="20"/>
      <c r="AI6347" s="22"/>
      <c r="AJ6347" s="22"/>
      <c r="AK6347" s="22"/>
      <c r="AM6347" s="22"/>
      <c r="AN6347" s="22"/>
      <c r="AO6347" s="22"/>
    </row>
    <row r="6348" spans="2:41" x14ac:dyDescent="0.15">
      <c r="B6348" s="20"/>
      <c r="C6348" s="20"/>
      <c r="D6348" s="20"/>
      <c r="E6348" s="20"/>
      <c r="F6348" s="20"/>
      <c r="G6348" s="20"/>
      <c r="H6348" s="20"/>
      <c r="I6348" s="20"/>
      <c r="J6348" s="20"/>
      <c r="K6348" s="20"/>
      <c r="L6348" s="20"/>
      <c r="M6348" s="20"/>
      <c r="N6348" s="20"/>
      <c r="O6348" s="21"/>
      <c r="P6348" s="21"/>
      <c r="Q6348" s="28"/>
      <c r="R6348" s="28"/>
      <c r="S6348" s="21"/>
      <c r="T6348" s="20"/>
      <c r="U6348" s="21"/>
      <c r="W6348" s="46"/>
      <c r="AA6348" s="22"/>
      <c r="AB6348" s="22"/>
      <c r="AC6348" s="22"/>
      <c r="AD6348" s="22"/>
      <c r="AE6348" s="22"/>
      <c r="AF6348" s="22"/>
      <c r="AG6348" s="22"/>
      <c r="AH6348" s="20"/>
      <c r="AI6348" s="22"/>
      <c r="AJ6348" s="22"/>
      <c r="AK6348" s="22"/>
      <c r="AM6348" s="22"/>
      <c r="AN6348" s="22"/>
      <c r="AO6348" s="22"/>
    </row>
    <row r="6349" spans="2:41" x14ac:dyDescent="0.15">
      <c r="B6349" s="20"/>
      <c r="C6349" s="20"/>
      <c r="D6349" s="20"/>
      <c r="E6349" s="20"/>
      <c r="F6349" s="20"/>
      <c r="G6349" s="20"/>
      <c r="H6349" s="20"/>
      <c r="I6349" s="20"/>
      <c r="J6349" s="20"/>
      <c r="K6349" s="20"/>
      <c r="L6349" s="20"/>
      <c r="M6349" s="20"/>
      <c r="N6349" s="20"/>
      <c r="O6349" s="21"/>
      <c r="P6349" s="21"/>
      <c r="Q6349" s="28"/>
      <c r="R6349" s="28"/>
      <c r="S6349" s="21"/>
      <c r="T6349" s="20"/>
      <c r="U6349" s="21"/>
      <c r="W6349" s="46"/>
      <c r="AA6349" s="22"/>
      <c r="AB6349" s="22"/>
      <c r="AC6349" s="22"/>
      <c r="AD6349" s="22"/>
      <c r="AE6349" s="22"/>
      <c r="AF6349" s="22"/>
      <c r="AG6349" s="22"/>
      <c r="AH6349" s="20"/>
      <c r="AI6349" s="22"/>
      <c r="AJ6349" s="22"/>
      <c r="AK6349" s="22"/>
      <c r="AM6349" s="22"/>
      <c r="AN6349" s="22"/>
      <c r="AO6349" s="22"/>
    </row>
    <row r="6350" spans="2:41" x14ac:dyDescent="0.15">
      <c r="B6350" s="20"/>
      <c r="C6350" s="20"/>
      <c r="D6350" s="20"/>
      <c r="E6350" s="20"/>
      <c r="F6350" s="20"/>
      <c r="G6350" s="20"/>
      <c r="H6350" s="20"/>
      <c r="I6350" s="20"/>
      <c r="J6350" s="20"/>
      <c r="K6350" s="20"/>
      <c r="L6350" s="20"/>
      <c r="M6350" s="20"/>
      <c r="N6350" s="20"/>
      <c r="O6350" s="21"/>
      <c r="P6350" s="21"/>
      <c r="Q6350" s="28"/>
      <c r="R6350" s="28"/>
      <c r="S6350" s="21"/>
      <c r="T6350" s="20"/>
      <c r="U6350" s="21"/>
      <c r="W6350" s="46"/>
      <c r="AA6350" s="22"/>
      <c r="AB6350" s="22"/>
      <c r="AC6350" s="22"/>
      <c r="AD6350" s="22"/>
      <c r="AE6350" s="22"/>
      <c r="AF6350" s="22"/>
      <c r="AG6350" s="22"/>
      <c r="AH6350" s="20"/>
      <c r="AI6350" s="22"/>
      <c r="AJ6350" s="22"/>
      <c r="AK6350" s="22"/>
      <c r="AM6350" s="22"/>
      <c r="AN6350" s="22"/>
      <c r="AO6350" s="22"/>
    </row>
    <row r="6351" spans="2:41" x14ac:dyDescent="0.15">
      <c r="B6351" s="20"/>
      <c r="C6351" s="20"/>
      <c r="D6351" s="20"/>
      <c r="E6351" s="20"/>
      <c r="F6351" s="20"/>
      <c r="G6351" s="20"/>
      <c r="H6351" s="20"/>
      <c r="I6351" s="20"/>
      <c r="J6351" s="20"/>
      <c r="K6351" s="20"/>
      <c r="L6351" s="20"/>
      <c r="M6351" s="20"/>
      <c r="N6351" s="20"/>
      <c r="O6351" s="21"/>
      <c r="P6351" s="21"/>
      <c r="Q6351" s="28"/>
      <c r="R6351" s="28"/>
      <c r="S6351" s="21"/>
      <c r="T6351" s="20"/>
      <c r="U6351" s="21"/>
      <c r="W6351" s="46"/>
      <c r="AA6351" s="22"/>
      <c r="AB6351" s="22"/>
      <c r="AC6351" s="22"/>
      <c r="AD6351" s="22"/>
      <c r="AE6351" s="22"/>
      <c r="AF6351" s="22"/>
      <c r="AG6351" s="22"/>
      <c r="AH6351" s="20"/>
      <c r="AI6351" s="22"/>
      <c r="AJ6351" s="22"/>
      <c r="AK6351" s="22"/>
      <c r="AM6351" s="22"/>
      <c r="AN6351" s="22"/>
      <c r="AO6351" s="22"/>
    </row>
    <row r="6352" spans="2:41" x14ac:dyDescent="0.15">
      <c r="B6352" s="20"/>
      <c r="C6352" s="20"/>
      <c r="D6352" s="20"/>
      <c r="E6352" s="20"/>
      <c r="F6352" s="20"/>
      <c r="G6352" s="20"/>
      <c r="H6352" s="20"/>
      <c r="I6352" s="20"/>
      <c r="J6352" s="20"/>
      <c r="K6352" s="20"/>
      <c r="L6352" s="20"/>
      <c r="M6352" s="20"/>
      <c r="N6352" s="20"/>
      <c r="O6352" s="21"/>
      <c r="P6352" s="21"/>
      <c r="Q6352" s="28"/>
      <c r="R6352" s="28"/>
      <c r="S6352" s="21"/>
      <c r="T6352" s="20"/>
      <c r="U6352" s="21"/>
      <c r="W6352" s="46"/>
      <c r="AA6352" s="22"/>
      <c r="AB6352" s="22"/>
      <c r="AC6352" s="22"/>
      <c r="AD6352" s="22"/>
      <c r="AE6352" s="22"/>
      <c r="AF6352" s="22"/>
      <c r="AG6352" s="22"/>
      <c r="AH6352" s="20"/>
      <c r="AI6352" s="22"/>
      <c r="AJ6352" s="22"/>
      <c r="AK6352" s="22"/>
      <c r="AM6352" s="22"/>
      <c r="AN6352" s="22"/>
      <c r="AO6352" s="22"/>
    </row>
    <row r="6353" spans="2:41" x14ac:dyDescent="0.15">
      <c r="B6353" s="20"/>
      <c r="C6353" s="20"/>
      <c r="D6353" s="20"/>
      <c r="E6353" s="20"/>
      <c r="F6353" s="20"/>
      <c r="G6353" s="20"/>
      <c r="H6353" s="20"/>
      <c r="I6353" s="20"/>
      <c r="J6353" s="20"/>
      <c r="K6353" s="20"/>
      <c r="L6353" s="20"/>
      <c r="M6353" s="20"/>
      <c r="N6353" s="20"/>
      <c r="O6353" s="21"/>
      <c r="P6353" s="21"/>
      <c r="Q6353" s="28"/>
      <c r="R6353" s="28"/>
      <c r="S6353" s="21"/>
      <c r="T6353" s="20"/>
      <c r="U6353" s="21"/>
      <c r="W6353" s="46"/>
      <c r="AA6353" s="22"/>
      <c r="AB6353" s="22"/>
      <c r="AC6353" s="22"/>
      <c r="AD6353" s="22"/>
      <c r="AE6353" s="22"/>
      <c r="AF6353" s="22"/>
      <c r="AG6353" s="22"/>
      <c r="AH6353" s="20"/>
      <c r="AI6353" s="22"/>
      <c r="AJ6353" s="22"/>
      <c r="AK6353" s="22"/>
      <c r="AM6353" s="22"/>
      <c r="AN6353" s="22"/>
      <c r="AO6353" s="22"/>
    </row>
    <row r="6354" spans="2:41" x14ac:dyDescent="0.15">
      <c r="B6354" s="20"/>
      <c r="C6354" s="20"/>
      <c r="D6354" s="20"/>
      <c r="E6354" s="20"/>
      <c r="F6354" s="20"/>
      <c r="G6354" s="20"/>
      <c r="H6354" s="20"/>
      <c r="I6354" s="20"/>
      <c r="J6354" s="20"/>
      <c r="K6354" s="20"/>
      <c r="L6354" s="20"/>
      <c r="M6354" s="20"/>
      <c r="N6354" s="20"/>
      <c r="O6354" s="21"/>
      <c r="P6354" s="21"/>
      <c r="Q6354" s="28"/>
      <c r="R6354" s="28"/>
      <c r="S6354" s="21"/>
      <c r="T6354" s="20"/>
      <c r="U6354" s="21"/>
      <c r="W6354" s="46"/>
      <c r="AA6354" s="22"/>
      <c r="AB6354" s="22"/>
      <c r="AC6354" s="22"/>
      <c r="AD6354" s="22"/>
      <c r="AE6354" s="22"/>
      <c r="AF6354" s="22"/>
      <c r="AG6354" s="22"/>
      <c r="AH6354" s="20"/>
      <c r="AI6354" s="22"/>
      <c r="AJ6354" s="22"/>
      <c r="AK6354" s="22"/>
      <c r="AM6354" s="22"/>
      <c r="AN6354" s="22"/>
      <c r="AO6354" s="22"/>
    </row>
    <row r="6355" spans="2:41" x14ac:dyDescent="0.15">
      <c r="B6355" s="20"/>
      <c r="C6355" s="20"/>
      <c r="D6355" s="20"/>
      <c r="E6355" s="20"/>
      <c r="F6355" s="20"/>
      <c r="G6355" s="20"/>
      <c r="H6355" s="20"/>
      <c r="I6355" s="20"/>
      <c r="J6355" s="20"/>
      <c r="K6355" s="20"/>
      <c r="L6355" s="20"/>
      <c r="M6355" s="20"/>
      <c r="N6355" s="20"/>
      <c r="O6355" s="21"/>
      <c r="P6355" s="21"/>
      <c r="Q6355" s="28"/>
      <c r="R6355" s="28"/>
      <c r="S6355" s="21"/>
      <c r="T6355" s="20"/>
      <c r="U6355" s="21"/>
      <c r="W6355" s="46"/>
      <c r="AA6355" s="22"/>
      <c r="AB6355" s="22"/>
      <c r="AC6355" s="22"/>
      <c r="AD6355" s="22"/>
      <c r="AE6355" s="22"/>
      <c r="AF6355" s="22"/>
      <c r="AG6355" s="22"/>
      <c r="AH6355" s="20"/>
      <c r="AI6355" s="22"/>
      <c r="AJ6355" s="22"/>
      <c r="AK6355" s="22"/>
      <c r="AM6355" s="22"/>
      <c r="AN6355" s="22"/>
      <c r="AO6355" s="22"/>
    </row>
    <row r="6356" spans="2:41" x14ac:dyDescent="0.15">
      <c r="B6356" s="20"/>
      <c r="C6356" s="20"/>
      <c r="D6356" s="20"/>
      <c r="E6356" s="20"/>
      <c r="F6356" s="20"/>
      <c r="G6356" s="20"/>
      <c r="H6356" s="20"/>
      <c r="I6356" s="20"/>
      <c r="J6356" s="20"/>
      <c r="K6356" s="20"/>
      <c r="L6356" s="20"/>
      <c r="M6356" s="20"/>
      <c r="N6356" s="20"/>
      <c r="O6356" s="21"/>
      <c r="P6356" s="21"/>
      <c r="Q6356" s="28"/>
      <c r="R6356" s="28"/>
      <c r="S6356" s="21"/>
      <c r="T6356" s="20"/>
      <c r="U6356" s="21"/>
      <c r="W6356" s="46"/>
      <c r="AA6356" s="22"/>
      <c r="AB6356" s="22"/>
      <c r="AC6356" s="22"/>
      <c r="AD6356" s="22"/>
      <c r="AE6356" s="22"/>
      <c r="AF6356" s="22"/>
      <c r="AG6356" s="22"/>
      <c r="AH6356" s="20"/>
      <c r="AI6356" s="22"/>
      <c r="AJ6356" s="22"/>
      <c r="AK6356" s="22"/>
      <c r="AM6356" s="22"/>
      <c r="AN6356" s="22"/>
      <c r="AO6356" s="22"/>
    </row>
    <row r="6357" spans="2:41" x14ac:dyDescent="0.15">
      <c r="B6357" s="20"/>
      <c r="C6357" s="20"/>
      <c r="D6357" s="20"/>
      <c r="E6357" s="20"/>
      <c r="F6357" s="20"/>
      <c r="G6357" s="20"/>
      <c r="H6357" s="20"/>
      <c r="I6357" s="20"/>
      <c r="J6357" s="20"/>
      <c r="K6357" s="20"/>
      <c r="L6357" s="20"/>
      <c r="M6357" s="20"/>
      <c r="N6357" s="20"/>
      <c r="O6357" s="21"/>
      <c r="P6357" s="21"/>
      <c r="Q6357" s="28"/>
      <c r="R6357" s="28"/>
      <c r="S6357" s="21"/>
      <c r="T6357" s="20"/>
      <c r="U6357" s="21"/>
      <c r="W6357" s="46"/>
      <c r="AA6357" s="22"/>
      <c r="AB6357" s="22"/>
      <c r="AC6357" s="22"/>
      <c r="AD6357" s="22"/>
      <c r="AE6357" s="22"/>
      <c r="AF6357" s="22"/>
      <c r="AG6357" s="22"/>
      <c r="AH6357" s="20"/>
      <c r="AI6357" s="22"/>
      <c r="AJ6357" s="22"/>
      <c r="AK6357" s="22"/>
      <c r="AM6357" s="22"/>
      <c r="AN6357" s="22"/>
      <c r="AO6357" s="22"/>
    </row>
    <row r="6358" spans="2:41" x14ac:dyDescent="0.15">
      <c r="B6358" s="20"/>
      <c r="C6358" s="20"/>
      <c r="D6358" s="20"/>
      <c r="E6358" s="20"/>
      <c r="F6358" s="20"/>
      <c r="G6358" s="20"/>
      <c r="H6358" s="20"/>
      <c r="I6358" s="20"/>
      <c r="J6358" s="20"/>
      <c r="K6358" s="20"/>
      <c r="L6358" s="20"/>
      <c r="M6358" s="20"/>
      <c r="N6358" s="20"/>
      <c r="O6358" s="21"/>
      <c r="P6358" s="21"/>
      <c r="Q6358" s="28"/>
      <c r="R6358" s="28"/>
      <c r="S6358" s="21"/>
      <c r="T6358" s="20"/>
      <c r="U6358" s="21"/>
      <c r="W6358" s="46"/>
      <c r="AA6358" s="22"/>
      <c r="AB6358" s="22"/>
      <c r="AC6358" s="22"/>
      <c r="AD6358" s="22"/>
      <c r="AE6358" s="22"/>
      <c r="AF6358" s="22"/>
      <c r="AG6358" s="22"/>
      <c r="AH6358" s="20"/>
      <c r="AI6358" s="22"/>
      <c r="AJ6358" s="22"/>
      <c r="AK6358" s="22"/>
      <c r="AM6358" s="22"/>
      <c r="AN6358" s="22"/>
      <c r="AO6358" s="22"/>
    </row>
    <row r="6359" spans="2:41" x14ac:dyDescent="0.15">
      <c r="B6359" s="20"/>
      <c r="C6359" s="20"/>
      <c r="D6359" s="20"/>
      <c r="E6359" s="20"/>
      <c r="F6359" s="20"/>
      <c r="G6359" s="20"/>
      <c r="H6359" s="20"/>
      <c r="I6359" s="20"/>
      <c r="J6359" s="20"/>
      <c r="K6359" s="20"/>
      <c r="L6359" s="20"/>
      <c r="M6359" s="20"/>
      <c r="N6359" s="20"/>
      <c r="O6359" s="21"/>
      <c r="P6359" s="21"/>
      <c r="Q6359" s="28"/>
      <c r="R6359" s="28"/>
      <c r="S6359" s="21"/>
      <c r="T6359" s="20"/>
      <c r="U6359" s="21"/>
      <c r="W6359" s="46"/>
      <c r="AA6359" s="22"/>
      <c r="AB6359" s="22"/>
      <c r="AC6359" s="22"/>
      <c r="AD6359" s="22"/>
      <c r="AE6359" s="22"/>
      <c r="AF6359" s="22"/>
      <c r="AG6359" s="22"/>
      <c r="AH6359" s="20"/>
      <c r="AI6359" s="22"/>
      <c r="AJ6359" s="22"/>
      <c r="AK6359" s="22"/>
      <c r="AM6359" s="22"/>
      <c r="AN6359" s="22"/>
      <c r="AO6359" s="22"/>
    </row>
    <row r="6360" spans="2:41" x14ac:dyDescent="0.15">
      <c r="B6360" s="20"/>
      <c r="C6360" s="20"/>
      <c r="D6360" s="20"/>
      <c r="E6360" s="20"/>
      <c r="F6360" s="20"/>
      <c r="G6360" s="20"/>
      <c r="H6360" s="20"/>
      <c r="I6360" s="20"/>
      <c r="J6360" s="20"/>
      <c r="K6360" s="20"/>
      <c r="L6360" s="20"/>
      <c r="M6360" s="20"/>
      <c r="N6360" s="20"/>
      <c r="O6360" s="21"/>
      <c r="P6360" s="21"/>
      <c r="Q6360" s="28"/>
      <c r="R6360" s="28"/>
      <c r="S6360" s="21"/>
      <c r="T6360" s="20"/>
      <c r="U6360" s="21"/>
      <c r="W6360" s="46"/>
      <c r="AA6360" s="22"/>
      <c r="AB6360" s="22"/>
      <c r="AC6360" s="22"/>
      <c r="AD6360" s="22"/>
      <c r="AE6360" s="22"/>
      <c r="AF6360" s="22"/>
      <c r="AG6360" s="22"/>
      <c r="AH6360" s="20"/>
      <c r="AI6360" s="22"/>
      <c r="AJ6360" s="22"/>
      <c r="AK6360" s="22"/>
      <c r="AM6360" s="22"/>
      <c r="AN6360" s="22"/>
      <c r="AO6360" s="22"/>
    </row>
    <row r="6361" spans="2:41" x14ac:dyDescent="0.15">
      <c r="B6361" s="20"/>
      <c r="C6361" s="20"/>
      <c r="D6361" s="20"/>
      <c r="E6361" s="20"/>
      <c r="F6361" s="20"/>
      <c r="G6361" s="20"/>
      <c r="H6361" s="20"/>
      <c r="I6361" s="20"/>
      <c r="J6361" s="20"/>
      <c r="K6361" s="20"/>
      <c r="L6361" s="20"/>
      <c r="M6361" s="20"/>
      <c r="N6361" s="20"/>
      <c r="O6361" s="21"/>
      <c r="P6361" s="21"/>
      <c r="Q6361" s="28"/>
      <c r="R6361" s="28"/>
      <c r="S6361" s="21"/>
      <c r="T6361" s="20"/>
      <c r="U6361" s="21"/>
      <c r="W6361" s="46"/>
      <c r="AA6361" s="22"/>
      <c r="AB6361" s="22"/>
      <c r="AC6361" s="22"/>
      <c r="AD6361" s="22"/>
      <c r="AE6361" s="22"/>
      <c r="AF6361" s="22"/>
      <c r="AG6361" s="22"/>
      <c r="AH6361" s="20"/>
      <c r="AI6361" s="22"/>
      <c r="AJ6361" s="22"/>
      <c r="AK6361" s="22"/>
      <c r="AM6361" s="22"/>
      <c r="AN6361" s="22"/>
      <c r="AO6361" s="22"/>
    </row>
    <row r="6362" spans="2:41" x14ac:dyDescent="0.15">
      <c r="B6362" s="20"/>
      <c r="C6362" s="20"/>
      <c r="D6362" s="20"/>
      <c r="E6362" s="20"/>
      <c r="F6362" s="20"/>
      <c r="G6362" s="20"/>
      <c r="H6362" s="20"/>
      <c r="I6362" s="20"/>
      <c r="J6362" s="20"/>
      <c r="K6362" s="20"/>
      <c r="L6362" s="20"/>
      <c r="M6362" s="20"/>
      <c r="N6362" s="20"/>
      <c r="O6362" s="21"/>
      <c r="P6362" s="21"/>
      <c r="Q6362" s="28"/>
      <c r="R6362" s="28"/>
      <c r="S6362" s="21"/>
      <c r="T6362" s="20"/>
      <c r="U6362" s="21"/>
      <c r="W6362" s="46"/>
      <c r="AA6362" s="22"/>
      <c r="AB6362" s="22"/>
      <c r="AC6362" s="22"/>
      <c r="AD6362" s="22"/>
      <c r="AE6362" s="22"/>
      <c r="AF6362" s="22"/>
      <c r="AG6362" s="22"/>
      <c r="AH6362" s="20"/>
      <c r="AI6362" s="22"/>
      <c r="AJ6362" s="22"/>
      <c r="AK6362" s="22"/>
      <c r="AM6362" s="22"/>
      <c r="AN6362" s="22"/>
      <c r="AO6362" s="22"/>
    </row>
    <row r="6363" spans="2:41" x14ac:dyDescent="0.15">
      <c r="B6363" s="20"/>
      <c r="C6363" s="20"/>
      <c r="D6363" s="20"/>
      <c r="E6363" s="20"/>
      <c r="F6363" s="20"/>
      <c r="G6363" s="20"/>
      <c r="H6363" s="20"/>
      <c r="I6363" s="20"/>
      <c r="J6363" s="20"/>
      <c r="K6363" s="20"/>
      <c r="L6363" s="20"/>
      <c r="M6363" s="20"/>
      <c r="N6363" s="20"/>
      <c r="O6363" s="21"/>
      <c r="P6363" s="21"/>
      <c r="Q6363" s="28"/>
      <c r="R6363" s="28"/>
      <c r="S6363" s="21"/>
      <c r="T6363" s="20"/>
      <c r="U6363" s="21"/>
      <c r="W6363" s="46"/>
      <c r="AA6363" s="22"/>
      <c r="AB6363" s="22"/>
      <c r="AC6363" s="22"/>
      <c r="AD6363" s="22"/>
      <c r="AE6363" s="22"/>
      <c r="AF6363" s="22"/>
      <c r="AG6363" s="22"/>
      <c r="AH6363" s="20"/>
      <c r="AI6363" s="22"/>
      <c r="AJ6363" s="22"/>
      <c r="AK6363" s="22"/>
      <c r="AM6363" s="22"/>
      <c r="AN6363" s="22"/>
      <c r="AO6363" s="22"/>
    </row>
    <row r="6364" spans="2:41" x14ac:dyDescent="0.15">
      <c r="B6364" s="20"/>
      <c r="C6364" s="20"/>
      <c r="D6364" s="20"/>
      <c r="E6364" s="20"/>
      <c r="F6364" s="20"/>
      <c r="G6364" s="20"/>
      <c r="H6364" s="20"/>
      <c r="I6364" s="20"/>
      <c r="J6364" s="20"/>
      <c r="K6364" s="20"/>
      <c r="L6364" s="20"/>
      <c r="M6364" s="20"/>
      <c r="N6364" s="20"/>
      <c r="O6364" s="21"/>
      <c r="P6364" s="21"/>
      <c r="Q6364" s="28"/>
      <c r="R6364" s="28"/>
      <c r="S6364" s="21"/>
      <c r="T6364" s="20"/>
      <c r="U6364" s="21"/>
      <c r="W6364" s="46"/>
      <c r="AA6364" s="22"/>
      <c r="AB6364" s="22"/>
      <c r="AC6364" s="22"/>
      <c r="AD6364" s="22"/>
      <c r="AE6364" s="22"/>
      <c r="AF6364" s="22"/>
      <c r="AG6364" s="22"/>
      <c r="AH6364" s="20"/>
      <c r="AI6364" s="22"/>
      <c r="AJ6364" s="22"/>
      <c r="AK6364" s="22"/>
      <c r="AM6364" s="22"/>
      <c r="AN6364" s="22"/>
      <c r="AO6364" s="22"/>
    </row>
    <row r="6365" spans="2:41" x14ac:dyDescent="0.15">
      <c r="B6365" s="20"/>
      <c r="C6365" s="20"/>
      <c r="D6365" s="20"/>
      <c r="E6365" s="20"/>
      <c r="F6365" s="20"/>
      <c r="G6365" s="20"/>
      <c r="H6365" s="20"/>
      <c r="I6365" s="20"/>
      <c r="J6365" s="20"/>
      <c r="K6365" s="20"/>
      <c r="L6365" s="20"/>
      <c r="M6365" s="20"/>
      <c r="N6365" s="20"/>
      <c r="O6365" s="21"/>
      <c r="P6365" s="21"/>
      <c r="Q6365" s="28"/>
      <c r="R6365" s="28"/>
      <c r="S6365" s="21"/>
      <c r="T6365" s="20"/>
      <c r="U6365" s="21"/>
      <c r="W6365" s="46"/>
      <c r="AA6365" s="22"/>
      <c r="AB6365" s="22"/>
      <c r="AC6365" s="22"/>
      <c r="AD6365" s="22"/>
      <c r="AE6365" s="22"/>
      <c r="AF6365" s="22"/>
      <c r="AG6365" s="22"/>
      <c r="AH6365" s="20"/>
      <c r="AI6365" s="22"/>
      <c r="AJ6365" s="22"/>
      <c r="AK6365" s="22"/>
      <c r="AM6365" s="22"/>
      <c r="AN6365" s="22"/>
      <c r="AO6365" s="22"/>
    </row>
    <row r="6366" spans="2:41" x14ac:dyDescent="0.15">
      <c r="B6366" s="20"/>
      <c r="C6366" s="20"/>
      <c r="D6366" s="20"/>
      <c r="E6366" s="20"/>
      <c r="F6366" s="20"/>
      <c r="G6366" s="20"/>
      <c r="H6366" s="20"/>
      <c r="I6366" s="20"/>
      <c r="J6366" s="20"/>
      <c r="K6366" s="20"/>
      <c r="L6366" s="20"/>
      <c r="M6366" s="20"/>
      <c r="N6366" s="20"/>
      <c r="O6366" s="21"/>
      <c r="P6366" s="21"/>
      <c r="Q6366" s="28"/>
      <c r="R6366" s="28"/>
      <c r="S6366" s="21"/>
      <c r="T6366" s="20"/>
      <c r="U6366" s="21"/>
      <c r="W6366" s="46"/>
      <c r="AA6366" s="22"/>
      <c r="AB6366" s="22"/>
      <c r="AC6366" s="22"/>
      <c r="AD6366" s="22"/>
      <c r="AE6366" s="22"/>
      <c r="AF6366" s="22"/>
      <c r="AG6366" s="22"/>
      <c r="AH6366" s="20"/>
      <c r="AI6366" s="22"/>
      <c r="AJ6366" s="22"/>
      <c r="AK6366" s="22"/>
      <c r="AM6366" s="22"/>
      <c r="AN6366" s="22"/>
      <c r="AO6366" s="22"/>
    </row>
    <row r="6367" spans="2:41" x14ac:dyDescent="0.15">
      <c r="B6367" s="20"/>
      <c r="C6367" s="20"/>
      <c r="D6367" s="20"/>
      <c r="E6367" s="20"/>
      <c r="F6367" s="20"/>
      <c r="G6367" s="20"/>
      <c r="H6367" s="20"/>
      <c r="I6367" s="20"/>
      <c r="J6367" s="20"/>
      <c r="K6367" s="20"/>
      <c r="L6367" s="20"/>
      <c r="M6367" s="20"/>
      <c r="N6367" s="20"/>
      <c r="O6367" s="21"/>
      <c r="P6367" s="21"/>
      <c r="Q6367" s="28"/>
      <c r="R6367" s="28"/>
      <c r="S6367" s="21"/>
      <c r="T6367" s="20"/>
      <c r="U6367" s="21"/>
      <c r="W6367" s="46"/>
      <c r="AA6367" s="22"/>
      <c r="AB6367" s="22"/>
      <c r="AC6367" s="22"/>
      <c r="AD6367" s="22"/>
      <c r="AE6367" s="22"/>
      <c r="AF6367" s="22"/>
      <c r="AG6367" s="22"/>
      <c r="AH6367" s="20"/>
      <c r="AI6367" s="22"/>
      <c r="AJ6367" s="22"/>
      <c r="AK6367" s="22"/>
      <c r="AM6367" s="22"/>
      <c r="AN6367" s="22"/>
      <c r="AO6367" s="22"/>
    </row>
    <row r="6368" spans="2:41" x14ac:dyDescent="0.15">
      <c r="B6368" s="20"/>
      <c r="C6368" s="20"/>
      <c r="D6368" s="20"/>
      <c r="E6368" s="20"/>
      <c r="F6368" s="20"/>
      <c r="G6368" s="20"/>
      <c r="H6368" s="20"/>
      <c r="I6368" s="20"/>
      <c r="J6368" s="20"/>
      <c r="K6368" s="20"/>
      <c r="L6368" s="20"/>
      <c r="M6368" s="20"/>
      <c r="N6368" s="20"/>
      <c r="O6368" s="21"/>
      <c r="P6368" s="21"/>
      <c r="Q6368" s="28"/>
      <c r="R6368" s="28"/>
      <c r="S6368" s="21"/>
      <c r="T6368" s="20"/>
      <c r="U6368" s="21"/>
      <c r="W6368" s="46"/>
      <c r="AA6368" s="22"/>
      <c r="AB6368" s="22"/>
      <c r="AC6368" s="22"/>
      <c r="AD6368" s="22"/>
      <c r="AE6368" s="22"/>
      <c r="AF6368" s="22"/>
      <c r="AG6368" s="22"/>
      <c r="AH6368" s="20"/>
      <c r="AI6368" s="22"/>
      <c r="AJ6368" s="22"/>
      <c r="AK6368" s="22"/>
      <c r="AM6368" s="22"/>
      <c r="AN6368" s="22"/>
      <c r="AO6368" s="22"/>
    </row>
    <row r="6369" spans="2:41" x14ac:dyDescent="0.15">
      <c r="B6369" s="20"/>
      <c r="C6369" s="20"/>
      <c r="D6369" s="20"/>
      <c r="E6369" s="20"/>
      <c r="F6369" s="20"/>
      <c r="G6369" s="20"/>
      <c r="H6369" s="20"/>
      <c r="I6369" s="20"/>
      <c r="J6369" s="20"/>
      <c r="K6369" s="20"/>
      <c r="L6369" s="20"/>
      <c r="M6369" s="20"/>
      <c r="N6369" s="20"/>
      <c r="O6369" s="21"/>
      <c r="P6369" s="21"/>
      <c r="Q6369" s="28"/>
      <c r="R6369" s="28"/>
      <c r="S6369" s="21"/>
      <c r="T6369" s="20"/>
      <c r="U6369" s="21"/>
      <c r="W6369" s="46"/>
      <c r="AA6369" s="22"/>
      <c r="AB6369" s="22"/>
      <c r="AC6369" s="22"/>
      <c r="AD6369" s="22"/>
      <c r="AE6369" s="22"/>
      <c r="AF6369" s="22"/>
      <c r="AG6369" s="22"/>
      <c r="AH6369" s="20"/>
      <c r="AI6369" s="22"/>
      <c r="AJ6369" s="22"/>
      <c r="AK6369" s="22"/>
      <c r="AM6369" s="22"/>
      <c r="AN6369" s="22"/>
      <c r="AO6369" s="22"/>
    </row>
    <row r="6370" spans="2:41" x14ac:dyDescent="0.15">
      <c r="B6370" s="20"/>
      <c r="C6370" s="20"/>
      <c r="D6370" s="20"/>
      <c r="E6370" s="20"/>
      <c r="F6370" s="20"/>
      <c r="G6370" s="20"/>
      <c r="H6370" s="20"/>
      <c r="I6370" s="20"/>
      <c r="J6370" s="20"/>
      <c r="K6370" s="20"/>
      <c r="L6370" s="20"/>
      <c r="M6370" s="20"/>
      <c r="N6370" s="20"/>
      <c r="O6370" s="21"/>
      <c r="P6370" s="21"/>
      <c r="Q6370" s="28"/>
      <c r="R6370" s="28"/>
      <c r="S6370" s="21"/>
      <c r="T6370" s="20"/>
      <c r="U6370" s="21"/>
      <c r="W6370" s="46"/>
      <c r="AA6370" s="22"/>
      <c r="AB6370" s="22"/>
      <c r="AC6370" s="22"/>
      <c r="AD6370" s="22"/>
      <c r="AE6370" s="22"/>
      <c r="AF6370" s="22"/>
      <c r="AG6370" s="22"/>
      <c r="AH6370" s="20"/>
      <c r="AI6370" s="22"/>
      <c r="AJ6370" s="22"/>
      <c r="AK6370" s="22"/>
      <c r="AM6370" s="22"/>
      <c r="AN6370" s="22"/>
      <c r="AO6370" s="22"/>
    </row>
    <row r="6371" spans="2:41" x14ac:dyDescent="0.15">
      <c r="B6371" s="20"/>
      <c r="C6371" s="20"/>
      <c r="D6371" s="20"/>
      <c r="E6371" s="20"/>
      <c r="F6371" s="20"/>
      <c r="G6371" s="20"/>
      <c r="H6371" s="20"/>
      <c r="I6371" s="20"/>
      <c r="J6371" s="20"/>
      <c r="K6371" s="20"/>
      <c r="L6371" s="20"/>
      <c r="M6371" s="20"/>
      <c r="N6371" s="20"/>
      <c r="O6371" s="21"/>
      <c r="P6371" s="21"/>
      <c r="Q6371" s="28"/>
      <c r="R6371" s="28"/>
      <c r="S6371" s="21"/>
      <c r="T6371" s="20"/>
      <c r="U6371" s="21"/>
      <c r="W6371" s="46"/>
      <c r="AA6371" s="22"/>
      <c r="AB6371" s="22"/>
      <c r="AC6371" s="22"/>
      <c r="AD6371" s="22"/>
      <c r="AE6371" s="22"/>
      <c r="AF6371" s="22"/>
      <c r="AG6371" s="22"/>
      <c r="AH6371" s="20"/>
      <c r="AI6371" s="22"/>
      <c r="AJ6371" s="22"/>
      <c r="AK6371" s="22"/>
      <c r="AM6371" s="22"/>
      <c r="AN6371" s="22"/>
      <c r="AO6371" s="22"/>
    </row>
    <row r="6372" spans="2:41" x14ac:dyDescent="0.15">
      <c r="B6372" s="20"/>
      <c r="C6372" s="20"/>
      <c r="D6372" s="20"/>
      <c r="E6372" s="20"/>
      <c r="F6372" s="20"/>
      <c r="G6372" s="20"/>
      <c r="H6372" s="20"/>
      <c r="I6372" s="20"/>
      <c r="J6372" s="20"/>
      <c r="K6372" s="20"/>
      <c r="L6372" s="20"/>
      <c r="M6372" s="20"/>
      <c r="N6372" s="20"/>
      <c r="O6372" s="21"/>
      <c r="P6372" s="21"/>
      <c r="Q6372" s="28"/>
      <c r="R6372" s="28"/>
      <c r="S6372" s="21"/>
      <c r="T6372" s="20"/>
      <c r="U6372" s="21"/>
      <c r="W6372" s="46"/>
      <c r="AA6372" s="22"/>
      <c r="AB6372" s="22"/>
      <c r="AC6372" s="22"/>
      <c r="AD6372" s="22"/>
      <c r="AE6372" s="22"/>
      <c r="AF6372" s="22"/>
      <c r="AG6372" s="22"/>
      <c r="AH6372" s="20"/>
      <c r="AI6372" s="22"/>
      <c r="AJ6372" s="22"/>
      <c r="AK6372" s="22"/>
      <c r="AM6372" s="22"/>
      <c r="AN6372" s="22"/>
      <c r="AO6372" s="22"/>
    </row>
    <row r="6373" spans="2:41" x14ac:dyDescent="0.15">
      <c r="B6373" s="20"/>
      <c r="C6373" s="20"/>
      <c r="D6373" s="20"/>
      <c r="E6373" s="20"/>
      <c r="F6373" s="20"/>
      <c r="G6373" s="20"/>
      <c r="H6373" s="20"/>
      <c r="I6373" s="20"/>
      <c r="J6373" s="20"/>
      <c r="K6373" s="20"/>
      <c r="L6373" s="20"/>
      <c r="M6373" s="20"/>
      <c r="N6373" s="20"/>
      <c r="O6373" s="21"/>
      <c r="P6373" s="21"/>
      <c r="Q6373" s="28"/>
      <c r="R6373" s="28"/>
      <c r="S6373" s="21"/>
      <c r="T6373" s="20"/>
      <c r="U6373" s="21"/>
      <c r="W6373" s="46"/>
      <c r="AA6373" s="22"/>
      <c r="AB6373" s="22"/>
      <c r="AC6373" s="22"/>
      <c r="AD6373" s="22"/>
      <c r="AE6373" s="22"/>
      <c r="AF6373" s="22"/>
      <c r="AG6373" s="22"/>
      <c r="AH6373" s="20"/>
      <c r="AI6373" s="22"/>
      <c r="AJ6373" s="22"/>
      <c r="AK6373" s="22"/>
      <c r="AM6373" s="22"/>
      <c r="AN6373" s="22"/>
      <c r="AO6373" s="22"/>
    </row>
    <row r="6374" spans="2:41" x14ac:dyDescent="0.15">
      <c r="B6374" s="20"/>
      <c r="C6374" s="20"/>
      <c r="D6374" s="20"/>
      <c r="E6374" s="20"/>
      <c r="F6374" s="20"/>
      <c r="G6374" s="20"/>
      <c r="H6374" s="20"/>
      <c r="I6374" s="20"/>
      <c r="J6374" s="20"/>
      <c r="K6374" s="20"/>
      <c r="L6374" s="20"/>
      <c r="M6374" s="20"/>
      <c r="N6374" s="20"/>
      <c r="O6374" s="21"/>
      <c r="P6374" s="21"/>
      <c r="Q6374" s="28"/>
      <c r="R6374" s="28"/>
      <c r="S6374" s="21"/>
      <c r="T6374" s="20"/>
      <c r="U6374" s="21"/>
      <c r="W6374" s="46"/>
      <c r="AA6374" s="22"/>
      <c r="AB6374" s="22"/>
      <c r="AC6374" s="22"/>
      <c r="AD6374" s="22"/>
      <c r="AE6374" s="22"/>
      <c r="AF6374" s="22"/>
      <c r="AG6374" s="22"/>
      <c r="AH6374" s="20"/>
      <c r="AI6374" s="22"/>
      <c r="AJ6374" s="22"/>
      <c r="AK6374" s="22"/>
      <c r="AM6374" s="22"/>
      <c r="AN6374" s="22"/>
      <c r="AO6374" s="22"/>
    </row>
    <row r="6375" spans="2:41" x14ac:dyDescent="0.15">
      <c r="B6375" s="20"/>
      <c r="C6375" s="20"/>
      <c r="D6375" s="20"/>
      <c r="E6375" s="20"/>
      <c r="F6375" s="20"/>
      <c r="G6375" s="20"/>
      <c r="H6375" s="20"/>
      <c r="I6375" s="20"/>
      <c r="J6375" s="20"/>
      <c r="K6375" s="20"/>
      <c r="L6375" s="20"/>
      <c r="M6375" s="20"/>
      <c r="N6375" s="20"/>
      <c r="O6375" s="21"/>
      <c r="P6375" s="21"/>
      <c r="Q6375" s="28"/>
      <c r="R6375" s="28"/>
      <c r="S6375" s="21"/>
      <c r="T6375" s="20"/>
      <c r="U6375" s="21"/>
      <c r="W6375" s="46"/>
      <c r="AA6375" s="22"/>
      <c r="AB6375" s="22"/>
      <c r="AC6375" s="22"/>
      <c r="AD6375" s="22"/>
      <c r="AE6375" s="22"/>
      <c r="AF6375" s="22"/>
      <c r="AG6375" s="22"/>
      <c r="AH6375" s="20"/>
      <c r="AI6375" s="22"/>
      <c r="AJ6375" s="22"/>
      <c r="AK6375" s="22"/>
      <c r="AM6375" s="22"/>
      <c r="AN6375" s="22"/>
      <c r="AO6375" s="22"/>
    </row>
    <row r="6376" spans="2:41" x14ac:dyDescent="0.15">
      <c r="B6376" s="20"/>
      <c r="C6376" s="20"/>
      <c r="D6376" s="20"/>
      <c r="E6376" s="20"/>
      <c r="F6376" s="20"/>
      <c r="G6376" s="20"/>
      <c r="H6376" s="20"/>
      <c r="I6376" s="20"/>
      <c r="J6376" s="20"/>
      <c r="K6376" s="20"/>
      <c r="L6376" s="20"/>
      <c r="M6376" s="20"/>
      <c r="N6376" s="20"/>
      <c r="O6376" s="21"/>
      <c r="P6376" s="21"/>
      <c r="Q6376" s="28"/>
      <c r="R6376" s="28"/>
      <c r="S6376" s="21"/>
      <c r="T6376" s="20"/>
      <c r="U6376" s="21"/>
      <c r="W6376" s="46"/>
      <c r="AA6376" s="22"/>
      <c r="AB6376" s="22"/>
      <c r="AC6376" s="22"/>
      <c r="AD6376" s="22"/>
      <c r="AE6376" s="22"/>
      <c r="AF6376" s="22"/>
      <c r="AG6376" s="22"/>
      <c r="AH6376" s="20"/>
      <c r="AI6376" s="22"/>
      <c r="AJ6376" s="22"/>
      <c r="AK6376" s="22"/>
      <c r="AM6376" s="22"/>
      <c r="AN6376" s="22"/>
      <c r="AO6376" s="22"/>
    </row>
    <row r="6377" spans="2:41" x14ac:dyDescent="0.15">
      <c r="B6377" s="20"/>
      <c r="C6377" s="20"/>
      <c r="D6377" s="20"/>
      <c r="E6377" s="20"/>
      <c r="F6377" s="20"/>
      <c r="G6377" s="20"/>
      <c r="H6377" s="20"/>
      <c r="I6377" s="20"/>
      <c r="J6377" s="20"/>
      <c r="K6377" s="20"/>
      <c r="L6377" s="20"/>
      <c r="M6377" s="20"/>
      <c r="N6377" s="20"/>
      <c r="O6377" s="21"/>
      <c r="P6377" s="21"/>
      <c r="Q6377" s="28"/>
      <c r="R6377" s="28"/>
      <c r="S6377" s="21"/>
      <c r="T6377" s="20"/>
      <c r="U6377" s="21"/>
      <c r="W6377" s="46"/>
      <c r="AA6377" s="22"/>
      <c r="AB6377" s="22"/>
      <c r="AC6377" s="22"/>
      <c r="AD6377" s="22"/>
      <c r="AE6377" s="22"/>
      <c r="AF6377" s="22"/>
      <c r="AG6377" s="22"/>
      <c r="AH6377" s="20"/>
      <c r="AI6377" s="22"/>
      <c r="AJ6377" s="22"/>
      <c r="AK6377" s="22"/>
      <c r="AM6377" s="22"/>
      <c r="AN6377" s="22"/>
      <c r="AO6377" s="22"/>
    </row>
    <row r="6378" spans="2:41" x14ac:dyDescent="0.15">
      <c r="B6378" s="20"/>
      <c r="C6378" s="20"/>
      <c r="D6378" s="20"/>
      <c r="E6378" s="20"/>
      <c r="F6378" s="20"/>
      <c r="G6378" s="20"/>
      <c r="H6378" s="20"/>
      <c r="I6378" s="20"/>
      <c r="J6378" s="20"/>
      <c r="K6378" s="20"/>
      <c r="L6378" s="20"/>
      <c r="M6378" s="20"/>
      <c r="N6378" s="20"/>
      <c r="O6378" s="21"/>
      <c r="P6378" s="21"/>
      <c r="Q6378" s="28"/>
      <c r="R6378" s="28"/>
      <c r="S6378" s="21"/>
      <c r="T6378" s="20"/>
      <c r="U6378" s="21"/>
      <c r="W6378" s="46"/>
      <c r="AA6378" s="22"/>
      <c r="AB6378" s="22"/>
      <c r="AC6378" s="22"/>
      <c r="AD6378" s="22"/>
      <c r="AE6378" s="22"/>
      <c r="AF6378" s="22"/>
      <c r="AG6378" s="22"/>
      <c r="AH6378" s="20"/>
      <c r="AI6378" s="22"/>
      <c r="AJ6378" s="22"/>
      <c r="AK6378" s="22"/>
      <c r="AM6378" s="22"/>
      <c r="AN6378" s="22"/>
      <c r="AO6378" s="22"/>
    </row>
    <row r="6379" spans="2:41" x14ac:dyDescent="0.15">
      <c r="B6379" s="20"/>
      <c r="C6379" s="20"/>
      <c r="D6379" s="20"/>
      <c r="E6379" s="20"/>
      <c r="F6379" s="20"/>
      <c r="G6379" s="20"/>
      <c r="H6379" s="20"/>
      <c r="I6379" s="20"/>
      <c r="J6379" s="20"/>
      <c r="K6379" s="20"/>
      <c r="L6379" s="20"/>
      <c r="M6379" s="20"/>
      <c r="N6379" s="20"/>
      <c r="O6379" s="21"/>
      <c r="P6379" s="21"/>
      <c r="Q6379" s="28"/>
      <c r="R6379" s="28"/>
      <c r="S6379" s="21"/>
      <c r="T6379" s="20"/>
      <c r="U6379" s="21"/>
      <c r="W6379" s="46"/>
      <c r="AA6379" s="22"/>
      <c r="AB6379" s="22"/>
      <c r="AC6379" s="22"/>
      <c r="AD6379" s="22"/>
      <c r="AE6379" s="22"/>
      <c r="AF6379" s="22"/>
      <c r="AG6379" s="22"/>
      <c r="AH6379" s="20"/>
      <c r="AI6379" s="22"/>
      <c r="AJ6379" s="22"/>
      <c r="AK6379" s="22"/>
      <c r="AM6379" s="22"/>
      <c r="AN6379" s="22"/>
      <c r="AO6379" s="22"/>
    </row>
    <row r="6380" spans="2:41" x14ac:dyDescent="0.15">
      <c r="B6380" s="20"/>
      <c r="C6380" s="20"/>
      <c r="D6380" s="20"/>
      <c r="E6380" s="20"/>
      <c r="F6380" s="20"/>
      <c r="G6380" s="20"/>
      <c r="H6380" s="20"/>
      <c r="I6380" s="20"/>
      <c r="J6380" s="20"/>
      <c r="K6380" s="20"/>
      <c r="L6380" s="20"/>
      <c r="M6380" s="20"/>
      <c r="N6380" s="20"/>
      <c r="O6380" s="21"/>
      <c r="P6380" s="21"/>
      <c r="Q6380" s="28"/>
      <c r="R6380" s="28"/>
      <c r="S6380" s="21"/>
      <c r="T6380" s="20"/>
      <c r="U6380" s="21"/>
      <c r="W6380" s="46"/>
      <c r="AA6380" s="22"/>
      <c r="AB6380" s="22"/>
      <c r="AC6380" s="22"/>
      <c r="AD6380" s="22"/>
      <c r="AE6380" s="22"/>
      <c r="AF6380" s="22"/>
      <c r="AG6380" s="22"/>
      <c r="AH6380" s="20"/>
      <c r="AI6380" s="22"/>
      <c r="AJ6380" s="22"/>
      <c r="AK6380" s="22"/>
      <c r="AM6380" s="22"/>
      <c r="AN6380" s="22"/>
      <c r="AO6380" s="22"/>
    </row>
    <row r="6381" spans="2:41" x14ac:dyDescent="0.15">
      <c r="B6381" s="20"/>
      <c r="C6381" s="20"/>
      <c r="D6381" s="20"/>
      <c r="E6381" s="20"/>
      <c r="F6381" s="20"/>
      <c r="G6381" s="20"/>
      <c r="H6381" s="20"/>
      <c r="I6381" s="20"/>
      <c r="J6381" s="20"/>
      <c r="K6381" s="20"/>
      <c r="L6381" s="20"/>
      <c r="M6381" s="20"/>
      <c r="N6381" s="20"/>
      <c r="O6381" s="21"/>
      <c r="P6381" s="21"/>
      <c r="Q6381" s="28"/>
      <c r="R6381" s="28"/>
      <c r="S6381" s="21"/>
      <c r="T6381" s="20"/>
      <c r="U6381" s="21"/>
      <c r="W6381" s="46"/>
      <c r="AA6381" s="22"/>
      <c r="AB6381" s="22"/>
      <c r="AC6381" s="22"/>
      <c r="AD6381" s="22"/>
      <c r="AE6381" s="22"/>
      <c r="AF6381" s="22"/>
      <c r="AG6381" s="22"/>
      <c r="AH6381" s="20"/>
      <c r="AI6381" s="22"/>
      <c r="AJ6381" s="22"/>
      <c r="AK6381" s="22"/>
      <c r="AM6381" s="22"/>
      <c r="AN6381" s="22"/>
      <c r="AO6381" s="22"/>
    </row>
    <row r="6382" spans="2:41" x14ac:dyDescent="0.15">
      <c r="B6382" s="20"/>
      <c r="C6382" s="20"/>
      <c r="D6382" s="20"/>
      <c r="E6382" s="20"/>
      <c r="F6382" s="20"/>
      <c r="G6382" s="20"/>
      <c r="H6382" s="20"/>
      <c r="I6382" s="20"/>
      <c r="J6382" s="20"/>
      <c r="K6382" s="20"/>
      <c r="L6382" s="20"/>
      <c r="M6382" s="20"/>
      <c r="N6382" s="20"/>
      <c r="O6382" s="21"/>
      <c r="P6382" s="21"/>
      <c r="Q6382" s="28"/>
      <c r="R6382" s="28"/>
      <c r="S6382" s="21"/>
      <c r="T6382" s="20"/>
      <c r="U6382" s="21"/>
      <c r="W6382" s="46"/>
      <c r="AA6382" s="22"/>
      <c r="AB6382" s="22"/>
      <c r="AC6382" s="22"/>
      <c r="AD6382" s="22"/>
      <c r="AE6382" s="22"/>
      <c r="AF6382" s="22"/>
      <c r="AG6382" s="22"/>
      <c r="AH6382" s="20"/>
      <c r="AI6382" s="22"/>
      <c r="AJ6382" s="22"/>
      <c r="AK6382" s="22"/>
      <c r="AM6382" s="22"/>
      <c r="AN6382" s="22"/>
      <c r="AO6382" s="22"/>
    </row>
    <row r="6383" spans="2:41" x14ac:dyDescent="0.15">
      <c r="B6383" s="20"/>
      <c r="C6383" s="20"/>
      <c r="D6383" s="20"/>
      <c r="E6383" s="20"/>
      <c r="F6383" s="20"/>
      <c r="G6383" s="20"/>
      <c r="H6383" s="20"/>
      <c r="I6383" s="20"/>
      <c r="J6383" s="20"/>
      <c r="K6383" s="20"/>
      <c r="L6383" s="20"/>
      <c r="M6383" s="20"/>
      <c r="N6383" s="20"/>
      <c r="O6383" s="21"/>
      <c r="P6383" s="21"/>
      <c r="Q6383" s="28"/>
      <c r="R6383" s="28"/>
      <c r="S6383" s="21"/>
      <c r="T6383" s="20"/>
      <c r="U6383" s="21"/>
      <c r="W6383" s="46"/>
      <c r="AA6383" s="22"/>
      <c r="AB6383" s="22"/>
      <c r="AC6383" s="22"/>
      <c r="AD6383" s="22"/>
      <c r="AE6383" s="22"/>
      <c r="AF6383" s="22"/>
      <c r="AG6383" s="22"/>
      <c r="AH6383" s="20"/>
      <c r="AI6383" s="22"/>
      <c r="AJ6383" s="22"/>
      <c r="AK6383" s="22"/>
      <c r="AM6383" s="22"/>
      <c r="AN6383" s="22"/>
      <c r="AO6383" s="22"/>
    </row>
    <row r="6384" spans="2:41" x14ac:dyDescent="0.15">
      <c r="B6384" s="20"/>
      <c r="C6384" s="20"/>
      <c r="D6384" s="20"/>
      <c r="E6384" s="20"/>
      <c r="F6384" s="20"/>
      <c r="G6384" s="20"/>
      <c r="H6384" s="20"/>
      <c r="I6384" s="20"/>
      <c r="J6384" s="20"/>
      <c r="K6384" s="20"/>
      <c r="L6384" s="20"/>
      <c r="M6384" s="20"/>
      <c r="N6384" s="20"/>
      <c r="O6384" s="21"/>
      <c r="P6384" s="21"/>
      <c r="Q6384" s="28"/>
      <c r="R6384" s="28"/>
      <c r="S6384" s="21"/>
      <c r="T6384" s="20"/>
      <c r="U6384" s="21"/>
      <c r="W6384" s="46"/>
      <c r="AA6384" s="22"/>
      <c r="AB6384" s="22"/>
      <c r="AC6384" s="22"/>
      <c r="AD6384" s="22"/>
      <c r="AE6384" s="22"/>
      <c r="AF6384" s="22"/>
      <c r="AG6384" s="22"/>
      <c r="AH6384" s="20"/>
      <c r="AI6384" s="22"/>
      <c r="AJ6384" s="22"/>
      <c r="AK6384" s="22"/>
      <c r="AM6384" s="22"/>
      <c r="AN6384" s="22"/>
      <c r="AO6384" s="22"/>
    </row>
    <row r="6385" spans="2:41" x14ac:dyDescent="0.15">
      <c r="B6385" s="20"/>
      <c r="C6385" s="20"/>
      <c r="D6385" s="20"/>
      <c r="E6385" s="20"/>
      <c r="F6385" s="20"/>
      <c r="G6385" s="20"/>
      <c r="H6385" s="20"/>
      <c r="I6385" s="20"/>
      <c r="J6385" s="20"/>
      <c r="K6385" s="20"/>
      <c r="L6385" s="20"/>
      <c r="M6385" s="20"/>
      <c r="N6385" s="20"/>
      <c r="O6385" s="21"/>
      <c r="P6385" s="21"/>
      <c r="Q6385" s="28"/>
      <c r="R6385" s="28"/>
      <c r="S6385" s="21"/>
      <c r="T6385" s="20"/>
      <c r="U6385" s="21"/>
      <c r="W6385" s="46"/>
      <c r="AA6385" s="22"/>
      <c r="AB6385" s="22"/>
      <c r="AC6385" s="22"/>
      <c r="AD6385" s="22"/>
      <c r="AE6385" s="22"/>
      <c r="AF6385" s="22"/>
      <c r="AG6385" s="22"/>
      <c r="AH6385" s="20"/>
      <c r="AI6385" s="22"/>
      <c r="AJ6385" s="22"/>
      <c r="AK6385" s="22"/>
      <c r="AM6385" s="22"/>
      <c r="AN6385" s="22"/>
      <c r="AO6385" s="22"/>
    </row>
    <row r="6386" spans="2:41" x14ac:dyDescent="0.15">
      <c r="B6386" s="20"/>
      <c r="C6386" s="20"/>
      <c r="D6386" s="20"/>
      <c r="E6386" s="20"/>
      <c r="F6386" s="20"/>
      <c r="G6386" s="20"/>
      <c r="H6386" s="20"/>
      <c r="I6386" s="20"/>
      <c r="J6386" s="20"/>
      <c r="K6386" s="20"/>
      <c r="L6386" s="20"/>
      <c r="M6386" s="20"/>
      <c r="N6386" s="20"/>
      <c r="O6386" s="21"/>
      <c r="P6386" s="21"/>
      <c r="Q6386" s="28"/>
      <c r="R6386" s="28"/>
      <c r="S6386" s="21"/>
      <c r="T6386" s="20"/>
      <c r="U6386" s="21"/>
      <c r="W6386" s="46"/>
      <c r="AA6386" s="22"/>
      <c r="AB6386" s="22"/>
      <c r="AC6386" s="22"/>
      <c r="AD6386" s="22"/>
      <c r="AE6386" s="22"/>
      <c r="AF6386" s="22"/>
      <c r="AG6386" s="22"/>
      <c r="AH6386" s="20"/>
      <c r="AI6386" s="22"/>
      <c r="AJ6386" s="22"/>
      <c r="AK6386" s="22"/>
      <c r="AM6386" s="22"/>
      <c r="AN6386" s="22"/>
      <c r="AO6386" s="22"/>
    </row>
    <row r="6387" spans="2:41" x14ac:dyDescent="0.15">
      <c r="B6387" s="20"/>
      <c r="C6387" s="20"/>
      <c r="D6387" s="20"/>
      <c r="E6387" s="20"/>
      <c r="F6387" s="20"/>
      <c r="G6387" s="20"/>
      <c r="H6387" s="20"/>
      <c r="I6387" s="20"/>
      <c r="J6387" s="20"/>
      <c r="K6387" s="20"/>
      <c r="L6387" s="20"/>
      <c r="M6387" s="20"/>
      <c r="N6387" s="20"/>
      <c r="O6387" s="21"/>
      <c r="P6387" s="21"/>
      <c r="Q6387" s="28"/>
      <c r="R6387" s="28"/>
      <c r="S6387" s="21"/>
      <c r="T6387" s="20"/>
      <c r="U6387" s="21"/>
      <c r="W6387" s="46"/>
      <c r="AA6387" s="22"/>
      <c r="AB6387" s="22"/>
      <c r="AC6387" s="22"/>
      <c r="AD6387" s="22"/>
      <c r="AE6387" s="22"/>
      <c r="AF6387" s="22"/>
      <c r="AG6387" s="22"/>
      <c r="AH6387" s="20"/>
      <c r="AI6387" s="22"/>
      <c r="AJ6387" s="22"/>
      <c r="AK6387" s="22"/>
      <c r="AM6387" s="22"/>
      <c r="AN6387" s="22"/>
      <c r="AO6387" s="22"/>
    </row>
    <row r="6388" spans="2:41" x14ac:dyDescent="0.15">
      <c r="B6388" s="20"/>
      <c r="C6388" s="20"/>
      <c r="D6388" s="20"/>
      <c r="E6388" s="20"/>
      <c r="F6388" s="20"/>
      <c r="G6388" s="20"/>
      <c r="H6388" s="20"/>
      <c r="I6388" s="20"/>
      <c r="J6388" s="20"/>
      <c r="K6388" s="20"/>
      <c r="L6388" s="20"/>
      <c r="M6388" s="20"/>
      <c r="N6388" s="20"/>
      <c r="O6388" s="21"/>
      <c r="P6388" s="21"/>
      <c r="Q6388" s="28"/>
      <c r="R6388" s="28"/>
      <c r="S6388" s="21"/>
      <c r="T6388" s="20"/>
      <c r="U6388" s="21"/>
      <c r="W6388" s="46"/>
      <c r="AA6388" s="22"/>
      <c r="AB6388" s="22"/>
      <c r="AC6388" s="22"/>
      <c r="AD6388" s="22"/>
      <c r="AE6388" s="22"/>
      <c r="AF6388" s="22"/>
      <c r="AG6388" s="22"/>
      <c r="AH6388" s="20"/>
      <c r="AI6388" s="22"/>
      <c r="AJ6388" s="22"/>
      <c r="AK6388" s="22"/>
      <c r="AM6388" s="22"/>
      <c r="AN6388" s="22"/>
      <c r="AO6388" s="22"/>
    </row>
    <row r="6389" spans="2:41" x14ac:dyDescent="0.15">
      <c r="B6389" s="20"/>
      <c r="C6389" s="20"/>
      <c r="D6389" s="20"/>
      <c r="E6389" s="20"/>
      <c r="F6389" s="20"/>
      <c r="G6389" s="20"/>
      <c r="H6389" s="20"/>
      <c r="I6389" s="20"/>
      <c r="J6389" s="20"/>
      <c r="K6389" s="20"/>
      <c r="L6389" s="20"/>
      <c r="M6389" s="20"/>
      <c r="N6389" s="20"/>
      <c r="O6389" s="21"/>
      <c r="P6389" s="21"/>
      <c r="Q6389" s="28"/>
      <c r="R6389" s="28"/>
      <c r="S6389" s="21"/>
      <c r="T6389" s="20"/>
      <c r="U6389" s="21"/>
      <c r="W6389" s="46"/>
      <c r="AA6389" s="22"/>
      <c r="AB6389" s="22"/>
      <c r="AC6389" s="22"/>
      <c r="AD6389" s="22"/>
      <c r="AE6389" s="22"/>
      <c r="AF6389" s="22"/>
      <c r="AG6389" s="22"/>
      <c r="AH6389" s="20"/>
      <c r="AI6389" s="22"/>
      <c r="AJ6389" s="22"/>
      <c r="AK6389" s="22"/>
      <c r="AM6389" s="22"/>
      <c r="AN6389" s="22"/>
      <c r="AO6389" s="22"/>
    </row>
    <row r="6390" spans="2:41" x14ac:dyDescent="0.15">
      <c r="B6390" s="20"/>
      <c r="C6390" s="20"/>
      <c r="D6390" s="20"/>
      <c r="E6390" s="20"/>
      <c r="F6390" s="20"/>
      <c r="G6390" s="20"/>
      <c r="H6390" s="20"/>
      <c r="I6390" s="20"/>
      <c r="J6390" s="20"/>
      <c r="K6390" s="20"/>
      <c r="L6390" s="20"/>
      <c r="M6390" s="20"/>
      <c r="N6390" s="20"/>
      <c r="O6390" s="21"/>
      <c r="P6390" s="21"/>
      <c r="Q6390" s="28"/>
      <c r="R6390" s="28"/>
      <c r="S6390" s="21"/>
      <c r="T6390" s="20"/>
      <c r="U6390" s="21"/>
      <c r="W6390" s="46"/>
      <c r="AA6390" s="22"/>
      <c r="AB6390" s="22"/>
      <c r="AC6390" s="22"/>
      <c r="AD6390" s="22"/>
      <c r="AE6390" s="22"/>
      <c r="AF6390" s="22"/>
      <c r="AG6390" s="22"/>
      <c r="AH6390" s="20"/>
      <c r="AI6390" s="22"/>
      <c r="AJ6390" s="22"/>
      <c r="AK6390" s="22"/>
      <c r="AM6390" s="22"/>
      <c r="AN6390" s="22"/>
      <c r="AO6390" s="22"/>
    </row>
    <row r="6391" spans="2:41" x14ac:dyDescent="0.15">
      <c r="B6391" s="20"/>
      <c r="C6391" s="20"/>
      <c r="D6391" s="20"/>
      <c r="E6391" s="20"/>
      <c r="F6391" s="20"/>
      <c r="G6391" s="20"/>
      <c r="H6391" s="20"/>
      <c r="I6391" s="20"/>
      <c r="J6391" s="20"/>
      <c r="K6391" s="20"/>
      <c r="L6391" s="20"/>
      <c r="M6391" s="20"/>
      <c r="N6391" s="20"/>
      <c r="O6391" s="21"/>
      <c r="P6391" s="21"/>
      <c r="Q6391" s="28"/>
      <c r="R6391" s="28"/>
      <c r="S6391" s="21"/>
      <c r="T6391" s="20"/>
      <c r="U6391" s="21"/>
      <c r="W6391" s="46"/>
      <c r="AA6391" s="22"/>
      <c r="AB6391" s="22"/>
      <c r="AC6391" s="22"/>
      <c r="AD6391" s="22"/>
      <c r="AE6391" s="22"/>
      <c r="AF6391" s="22"/>
      <c r="AG6391" s="22"/>
      <c r="AH6391" s="20"/>
      <c r="AI6391" s="22"/>
      <c r="AJ6391" s="22"/>
      <c r="AK6391" s="22"/>
      <c r="AM6391" s="22"/>
      <c r="AN6391" s="22"/>
      <c r="AO6391" s="22"/>
    </row>
    <row r="6392" spans="2:41" x14ac:dyDescent="0.15">
      <c r="B6392" s="20"/>
      <c r="C6392" s="20"/>
      <c r="D6392" s="20"/>
      <c r="E6392" s="20"/>
      <c r="F6392" s="20"/>
      <c r="G6392" s="20"/>
      <c r="H6392" s="20"/>
      <c r="I6392" s="20"/>
      <c r="J6392" s="20"/>
      <c r="K6392" s="20"/>
      <c r="L6392" s="20"/>
      <c r="M6392" s="20"/>
      <c r="N6392" s="20"/>
      <c r="O6392" s="21"/>
      <c r="P6392" s="21"/>
      <c r="Q6392" s="28"/>
      <c r="R6392" s="28"/>
      <c r="S6392" s="21"/>
      <c r="T6392" s="20"/>
      <c r="U6392" s="21"/>
      <c r="W6392" s="46"/>
      <c r="AA6392" s="22"/>
      <c r="AB6392" s="22"/>
      <c r="AC6392" s="22"/>
      <c r="AD6392" s="22"/>
      <c r="AE6392" s="22"/>
      <c r="AF6392" s="22"/>
      <c r="AG6392" s="22"/>
      <c r="AH6392" s="20"/>
      <c r="AI6392" s="22"/>
      <c r="AJ6392" s="22"/>
      <c r="AK6392" s="22"/>
      <c r="AM6392" s="22"/>
      <c r="AN6392" s="22"/>
      <c r="AO6392" s="22"/>
    </row>
    <row r="6393" spans="2:41" x14ac:dyDescent="0.15">
      <c r="B6393" s="20"/>
      <c r="C6393" s="20"/>
      <c r="D6393" s="20"/>
      <c r="E6393" s="20"/>
      <c r="F6393" s="20"/>
      <c r="G6393" s="20"/>
      <c r="H6393" s="20"/>
      <c r="I6393" s="20"/>
      <c r="J6393" s="20"/>
      <c r="K6393" s="20"/>
      <c r="L6393" s="20"/>
      <c r="M6393" s="20"/>
      <c r="N6393" s="20"/>
      <c r="O6393" s="21"/>
      <c r="P6393" s="21"/>
      <c r="Q6393" s="28"/>
      <c r="R6393" s="28"/>
      <c r="S6393" s="21"/>
      <c r="T6393" s="20"/>
      <c r="U6393" s="21"/>
      <c r="W6393" s="46"/>
      <c r="AA6393" s="22"/>
      <c r="AB6393" s="22"/>
      <c r="AC6393" s="22"/>
      <c r="AD6393" s="22"/>
      <c r="AE6393" s="22"/>
      <c r="AF6393" s="22"/>
      <c r="AG6393" s="22"/>
      <c r="AH6393" s="20"/>
      <c r="AI6393" s="22"/>
      <c r="AJ6393" s="22"/>
      <c r="AK6393" s="22"/>
      <c r="AM6393" s="22"/>
      <c r="AN6393" s="22"/>
      <c r="AO6393" s="22"/>
    </row>
    <row r="6394" spans="2:41" x14ac:dyDescent="0.15">
      <c r="B6394" s="20"/>
      <c r="C6394" s="20"/>
      <c r="D6394" s="20"/>
      <c r="E6394" s="20"/>
      <c r="F6394" s="20"/>
      <c r="G6394" s="20"/>
      <c r="H6394" s="20"/>
      <c r="I6394" s="20"/>
      <c r="J6394" s="20"/>
      <c r="K6394" s="20"/>
      <c r="L6394" s="20"/>
      <c r="M6394" s="20"/>
      <c r="N6394" s="20"/>
      <c r="O6394" s="21"/>
      <c r="P6394" s="21"/>
      <c r="Q6394" s="28"/>
      <c r="R6394" s="28"/>
      <c r="S6394" s="21"/>
      <c r="T6394" s="20"/>
      <c r="U6394" s="21"/>
      <c r="W6394" s="46"/>
      <c r="AA6394" s="22"/>
      <c r="AB6394" s="22"/>
      <c r="AC6394" s="22"/>
      <c r="AD6394" s="22"/>
      <c r="AE6394" s="22"/>
      <c r="AF6394" s="22"/>
      <c r="AG6394" s="22"/>
      <c r="AH6394" s="20"/>
      <c r="AI6394" s="22"/>
      <c r="AJ6394" s="22"/>
      <c r="AK6394" s="22"/>
      <c r="AM6394" s="22"/>
      <c r="AN6394" s="22"/>
      <c r="AO6394" s="22"/>
    </row>
    <row r="6395" spans="2:41" x14ac:dyDescent="0.15">
      <c r="B6395" s="20"/>
      <c r="C6395" s="20"/>
      <c r="D6395" s="20"/>
      <c r="E6395" s="20"/>
      <c r="F6395" s="20"/>
      <c r="G6395" s="20"/>
      <c r="H6395" s="20"/>
      <c r="I6395" s="20"/>
      <c r="J6395" s="20"/>
      <c r="K6395" s="20"/>
      <c r="L6395" s="20"/>
      <c r="M6395" s="20"/>
      <c r="N6395" s="20"/>
      <c r="O6395" s="21"/>
      <c r="P6395" s="21"/>
      <c r="Q6395" s="28"/>
      <c r="R6395" s="28"/>
      <c r="S6395" s="21"/>
      <c r="T6395" s="20"/>
      <c r="U6395" s="21"/>
      <c r="W6395" s="46"/>
      <c r="AA6395" s="22"/>
      <c r="AB6395" s="22"/>
      <c r="AC6395" s="22"/>
      <c r="AD6395" s="22"/>
      <c r="AE6395" s="22"/>
      <c r="AF6395" s="22"/>
      <c r="AG6395" s="22"/>
      <c r="AH6395" s="20"/>
      <c r="AI6395" s="22"/>
      <c r="AJ6395" s="22"/>
      <c r="AK6395" s="22"/>
      <c r="AM6395" s="22"/>
      <c r="AN6395" s="22"/>
      <c r="AO6395" s="22"/>
    </row>
    <row r="6396" spans="2:41" x14ac:dyDescent="0.15">
      <c r="B6396" s="20"/>
      <c r="C6396" s="20"/>
      <c r="D6396" s="20"/>
      <c r="E6396" s="20"/>
      <c r="F6396" s="20"/>
      <c r="G6396" s="20"/>
      <c r="H6396" s="20"/>
      <c r="I6396" s="20"/>
      <c r="J6396" s="20"/>
      <c r="K6396" s="20"/>
      <c r="L6396" s="20"/>
      <c r="M6396" s="20"/>
      <c r="N6396" s="20"/>
      <c r="O6396" s="21"/>
      <c r="P6396" s="21"/>
      <c r="Q6396" s="28"/>
      <c r="R6396" s="28"/>
      <c r="S6396" s="21"/>
      <c r="T6396" s="20"/>
      <c r="U6396" s="21"/>
      <c r="W6396" s="46"/>
      <c r="AA6396" s="22"/>
      <c r="AB6396" s="22"/>
      <c r="AC6396" s="22"/>
      <c r="AD6396" s="22"/>
      <c r="AE6396" s="22"/>
      <c r="AF6396" s="22"/>
      <c r="AG6396" s="22"/>
      <c r="AH6396" s="20"/>
      <c r="AI6396" s="22"/>
      <c r="AJ6396" s="22"/>
      <c r="AK6396" s="22"/>
      <c r="AM6396" s="22"/>
      <c r="AN6396" s="22"/>
      <c r="AO6396" s="22"/>
    </row>
    <row r="6397" spans="2:41" x14ac:dyDescent="0.15">
      <c r="B6397" s="20"/>
      <c r="C6397" s="20"/>
      <c r="D6397" s="20"/>
      <c r="E6397" s="20"/>
      <c r="F6397" s="20"/>
      <c r="G6397" s="20"/>
      <c r="H6397" s="20"/>
      <c r="I6397" s="20"/>
      <c r="J6397" s="20"/>
      <c r="K6397" s="20"/>
      <c r="L6397" s="20"/>
      <c r="M6397" s="20"/>
      <c r="N6397" s="20"/>
      <c r="O6397" s="21"/>
      <c r="P6397" s="21"/>
      <c r="Q6397" s="28"/>
      <c r="R6397" s="28"/>
      <c r="S6397" s="21"/>
      <c r="T6397" s="20"/>
      <c r="U6397" s="21"/>
      <c r="W6397" s="46"/>
      <c r="AA6397" s="22"/>
      <c r="AB6397" s="22"/>
      <c r="AC6397" s="22"/>
      <c r="AD6397" s="22"/>
      <c r="AE6397" s="22"/>
      <c r="AF6397" s="22"/>
      <c r="AG6397" s="22"/>
      <c r="AH6397" s="20"/>
      <c r="AI6397" s="22"/>
      <c r="AJ6397" s="22"/>
      <c r="AK6397" s="22"/>
      <c r="AM6397" s="22"/>
      <c r="AN6397" s="22"/>
      <c r="AO6397" s="22"/>
    </row>
    <row r="6398" spans="2:41" x14ac:dyDescent="0.15">
      <c r="B6398" s="20"/>
      <c r="C6398" s="20"/>
      <c r="D6398" s="20"/>
      <c r="E6398" s="20"/>
      <c r="F6398" s="20"/>
      <c r="G6398" s="20"/>
      <c r="H6398" s="20"/>
      <c r="I6398" s="20"/>
      <c r="J6398" s="20"/>
      <c r="K6398" s="20"/>
      <c r="L6398" s="20"/>
      <c r="M6398" s="20"/>
      <c r="N6398" s="20"/>
      <c r="O6398" s="21"/>
      <c r="P6398" s="21"/>
      <c r="Q6398" s="28"/>
      <c r="R6398" s="28"/>
      <c r="S6398" s="21"/>
      <c r="T6398" s="20"/>
      <c r="U6398" s="21"/>
      <c r="W6398" s="46"/>
      <c r="AA6398" s="22"/>
      <c r="AB6398" s="22"/>
      <c r="AC6398" s="22"/>
      <c r="AD6398" s="22"/>
      <c r="AE6398" s="22"/>
      <c r="AF6398" s="22"/>
      <c r="AG6398" s="22"/>
      <c r="AH6398" s="20"/>
      <c r="AI6398" s="22"/>
      <c r="AJ6398" s="22"/>
      <c r="AK6398" s="22"/>
      <c r="AM6398" s="22"/>
      <c r="AN6398" s="22"/>
      <c r="AO6398" s="22"/>
    </row>
    <row r="6399" spans="2:41" x14ac:dyDescent="0.15">
      <c r="B6399" s="20"/>
      <c r="C6399" s="20"/>
      <c r="D6399" s="20"/>
      <c r="E6399" s="20"/>
      <c r="F6399" s="20"/>
      <c r="G6399" s="20"/>
      <c r="H6399" s="20"/>
      <c r="I6399" s="20"/>
      <c r="J6399" s="20"/>
      <c r="K6399" s="20"/>
      <c r="L6399" s="20"/>
      <c r="M6399" s="20"/>
      <c r="N6399" s="20"/>
      <c r="O6399" s="21"/>
      <c r="P6399" s="21"/>
      <c r="Q6399" s="28"/>
      <c r="R6399" s="28"/>
      <c r="S6399" s="21"/>
      <c r="T6399" s="20"/>
      <c r="U6399" s="21"/>
      <c r="W6399" s="46"/>
      <c r="AA6399" s="22"/>
      <c r="AB6399" s="22"/>
      <c r="AC6399" s="22"/>
      <c r="AD6399" s="22"/>
      <c r="AE6399" s="22"/>
      <c r="AF6399" s="22"/>
      <c r="AG6399" s="22"/>
      <c r="AH6399" s="20"/>
      <c r="AI6399" s="22"/>
      <c r="AJ6399" s="22"/>
      <c r="AK6399" s="22"/>
      <c r="AM6399" s="22"/>
      <c r="AN6399" s="22"/>
      <c r="AO6399" s="22"/>
    </row>
    <row r="6400" spans="2:41" x14ac:dyDescent="0.15">
      <c r="B6400" s="20"/>
      <c r="C6400" s="20"/>
      <c r="D6400" s="20"/>
      <c r="E6400" s="20"/>
      <c r="F6400" s="20"/>
      <c r="G6400" s="20"/>
      <c r="H6400" s="20"/>
      <c r="I6400" s="20"/>
      <c r="J6400" s="20"/>
      <c r="K6400" s="20"/>
      <c r="L6400" s="20"/>
      <c r="M6400" s="20"/>
      <c r="N6400" s="20"/>
      <c r="O6400" s="21"/>
      <c r="P6400" s="21"/>
      <c r="Q6400" s="28"/>
      <c r="R6400" s="28"/>
      <c r="S6400" s="21"/>
      <c r="T6400" s="20"/>
      <c r="U6400" s="21"/>
      <c r="W6400" s="46"/>
      <c r="AA6400" s="22"/>
      <c r="AB6400" s="22"/>
      <c r="AC6400" s="22"/>
      <c r="AD6400" s="22"/>
      <c r="AE6400" s="22"/>
      <c r="AF6400" s="22"/>
      <c r="AG6400" s="22"/>
      <c r="AH6400" s="20"/>
      <c r="AI6400" s="22"/>
      <c r="AJ6400" s="22"/>
      <c r="AK6400" s="22"/>
      <c r="AM6400" s="22"/>
      <c r="AN6400" s="22"/>
      <c r="AO6400" s="22"/>
    </row>
    <row r="6401" spans="2:41" x14ac:dyDescent="0.15">
      <c r="B6401" s="20"/>
      <c r="C6401" s="20"/>
      <c r="D6401" s="20"/>
      <c r="E6401" s="20"/>
      <c r="F6401" s="20"/>
      <c r="G6401" s="20"/>
      <c r="H6401" s="20"/>
      <c r="I6401" s="20"/>
      <c r="J6401" s="20"/>
      <c r="K6401" s="20"/>
      <c r="L6401" s="20"/>
      <c r="M6401" s="20"/>
      <c r="N6401" s="20"/>
      <c r="O6401" s="21"/>
      <c r="P6401" s="21"/>
      <c r="Q6401" s="28"/>
      <c r="R6401" s="28"/>
      <c r="S6401" s="21"/>
      <c r="T6401" s="20"/>
      <c r="U6401" s="21"/>
      <c r="W6401" s="46"/>
      <c r="AA6401" s="22"/>
      <c r="AB6401" s="22"/>
      <c r="AC6401" s="22"/>
      <c r="AD6401" s="22"/>
      <c r="AE6401" s="22"/>
      <c r="AF6401" s="22"/>
      <c r="AG6401" s="22"/>
      <c r="AH6401" s="20"/>
      <c r="AI6401" s="22"/>
      <c r="AJ6401" s="22"/>
      <c r="AK6401" s="22"/>
      <c r="AM6401" s="22"/>
      <c r="AN6401" s="22"/>
      <c r="AO6401" s="22"/>
    </row>
    <row r="6402" spans="2:41" x14ac:dyDescent="0.15">
      <c r="B6402" s="20"/>
      <c r="C6402" s="20"/>
      <c r="D6402" s="20"/>
      <c r="E6402" s="20"/>
      <c r="F6402" s="20"/>
      <c r="G6402" s="20"/>
      <c r="H6402" s="20"/>
      <c r="I6402" s="20"/>
      <c r="J6402" s="20"/>
      <c r="K6402" s="20"/>
      <c r="L6402" s="20"/>
      <c r="M6402" s="20"/>
      <c r="N6402" s="20"/>
      <c r="O6402" s="21"/>
      <c r="P6402" s="21"/>
      <c r="Q6402" s="28"/>
      <c r="R6402" s="28"/>
      <c r="S6402" s="21"/>
      <c r="T6402" s="20"/>
      <c r="U6402" s="21"/>
      <c r="W6402" s="46"/>
      <c r="AA6402" s="22"/>
      <c r="AB6402" s="22"/>
      <c r="AC6402" s="22"/>
      <c r="AD6402" s="22"/>
      <c r="AE6402" s="22"/>
      <c r="AF6402" s="22"/>
      <c r="AG6402" s="22"/>
      <c r="AH6402" s="20"/>
      <c r="AI6402" s="22"/>
      <c r="AJ6402" s="22"/>
      <c r="AK6402" s="22"/>
      <c r="AM6402" s="22"/>
      <c r="AN6402" s="22"/>
      <c r="AO6402" s="22"/>
    </row>
    <row r="6403" spans="2:41" x14ac:dyDescent="0.15">
      <c r="B6403" s="20"/>
      <c r="C6403" s="20"/>
      <c r="D6403" s="20"/>
      <c r="E6403" s="20"/>
      <c r="F6403" s="20"/>
      <c r="G6403" s="20"/>
      <c r="H6403" s="20"/>
      <c r="I6403" s="20"/>
      <c r="J6403" s="20"/>
      <c r="K6403" s="20"/>
      <c r="L6403" s="20"/>
      <c r="M6403" s="20"/>
      <c r="N6403" s="20"/>
      <c r="O6403" s="21"/>
      <c r="P6403" s="21"/>
      <c r="Q6403" s="28"/>
      <c r="R6403" s="28"/>
      <c r="S6403" s="21"/>
      <c r="T6403" s="20"/>
      <c r="U6403" s="21"/>
      <c r="W6403" s="46"/>
      <c r="AA6403" s="22"/>
      <c r="AB6403" s="22"/>
      <c r="AC6403" s="22"/>
      <c r="AD6403" s="22"/>
      <c r="AE6403" s="22"/>
      <c r="AF6403" s="22"/>
      <c r="AG6403" s="22"/>
      <c r="AH6403" s="20"/>
      <c r="AI6403" s="22"/>
      <c r="AJ6403" s="22"/>
      <c r="AK6403" s="22"/>
      <c r="AM6403" s="22"/>
      <c r="AN6403" s="22"/>
      <c r="AO6403" s="22"/>
    </row>
    <row r="6404" spans="2:41" x14ac:dyDescent="0.15">
      <c r="B6404" s="20"/>
      <c r="C6404" s="20"/>
      <c r="D6404" s="20"/>
      <c r="E6404" s="20"/>
      <c r="F6404" s="20"/>
      <c r="G6404" s="20"/>
      <c r="H6404" s="20"/>
      <c r="I6404" s="20"/>
      <c r="J6404" s="20"/>
      <c r="K6404" s="20"/>
      <c r="L6404" s="20"/>
      <c r="M6404" s="20"/>
      <c r="N6404" s="20"/>
      <c r="O6404" s="21"/>
      <c r="P6404" s="21"/>
      <c r="Q6404" s="28"/>
      <c r="R6404" s="28"/>
      <c r="S6404" s="21"/>
      <c r="T6404" s="20"/>
      <c r="U6404" s="21"/>
      <c r="W6404" s="46"/>
      <c r="AA6404" s="22"/>
      <c r="AB6404" s="22"/>
      <c r="AC6404" s="22"/>
      <c r="AD6404" s="22"/>
      <c r="AE6404" s="22"/>
      <c r="AF6404" s="22"/>
      <c r="AG6404" s="22"/>
      <c r="AH6404" s="20"/>
      <c r="AI6404" s="22"/>
      <c r="AJ6404" s="22"/>
      <c r="AK6404" s="22"/>
      <c r="AM6404" s="22"/>
      <c r="AN6404" s="22"/>
      <c r="AO6404" s="22"/>
    </row>
    <row r="6405" spans="2:41" x14ac:dyDescent="0.15">
      <c r="B6405" s="20"/>
      <c r="C6405" s="20"/>
      <c r="D6405" s="20"/>
      <c r="E6405" s="20"/>
      <c r="F6405" s="20"/>
      <c r="G6405" s="20"/>
      <c r="H6405" s="20"/>
      <c r="I6405" s="20"/>
      <c r="J6405" s="20"/>
      <c r="K6405" s="20"/>
      <c r="L6405" s="20"/>
      <c r="M6405" s="20"/>
      <c r="N6405" s="20"/>
      <c r="O6405" s="21"/>
      <c r="P6405" s="21"/>
      <c r="Q6405" s="28"/>
      <c r="R6405" s="28"/>
      <c r="S6405" s="21"/>
      <c r="T6405" s="20"/>
      <c r="U6405" s="21"/>
      <c r="W6405" s="46"/>
      <c r="AA6405" s="22"/>
      <c r="AB6405" s="22"/>
      <c r="AC6405" s="22"/>
      <c r="AD6405" s="22"/>
      <c r="AE6405" s="22"/>
      <c r="AF6405" s="22"/>
      <c r="AG6405" s="22"/>
      <c r="AH6405" s="20"/>
      <c r="AI6405" s="22"/>
      <c r="AJ6405" s="22"/>
      <c r="AK6405" s="22"/>
      <c r="AM6405" s="22"/>
      <c r="AN6405" s="22"/>
      <c r="AO6405" s="22"/>
    </row>
    <row r="6406" spans="2:41" x14ac:dyDescent="0.15">
      <c r="B6406" s="20"/>
      <c r="C6406" s="20"/>
      <c r="D6406" s="20"/>
      <c r="E6406" s="20"/>
      <c r="F6406" s="20"/>
      <c r="G6406" s="20"/>
      <c r="H6406" s="20"/>
      <c r="I6406" s="20"/>
      <c r="J6406" s="20"/>
      <c r="K6406" s="20"/>
      <c r="L6406" s="20"/>
      <c r="M6406" s="20"/>
      <c r="N6406" s="20"/>
      <c r="O6406" s="21"/>
      <c r="P6406" s="21"/>
      <c r="Q6406" s="28"/>
      <c r="R6406" s="28"/>
      <c r="S6406" s="21"/>
      <c r="T6406" s="20"/>
      <c r="U6406" s="21"/>
      <c r="W6406" s="46"/>
      <c r="AA6406" s="22"/>
      <c r="AB6406" s="22"/>
      <c r="AC6406" s="22"/>
      <c r="AD6406" s="22"/>
      <c r="AE6406" s="22"/>
      <c r="AF6406" s="22"/>
      <c r="AG6406" s="22"/>
      <c r="AH6406" s="20"/>
      <c r="AI6406" s="22"/>
      <c r="AJ6406" s="22"/>
      <c r="AK6406" s="22"/>
      <c r="AM6406" s="22"/>
      <c r="AN6406" s="22"/>
      <c r="AO6406" s="22"/>
    </row>
    <row r="6407" spans="2:41" x14ac:dyDescent="0.15">
      <c r="B6407" s="20"/>
      <c r="C6407" s="20"/>
      <c r="D6407" s="20"/>
      <c r="E6407" s="20"/>
      <c r="F6407" s="20"/>
      <c r="G6407" s="20"/>
      <c r="H6407" s="20"/>
      <c r="I6407" s="20"/>
      <c r="J6407" s="20"/>
      <c r="K6407" s="20"/>
      <c r="L6407" s="20"/>
      <c r="M6407" s="20"/>
      <c r="N6407" s="20"/>
      <c r="O6407" s="21"/>
      <c r="P6407" s="21"/>
      <c r="Q6407" s="28"/>
      <c r="R6407" s="28"/>
      <c r="S6407" s="21"/>
      <c r="T6407" s="20"/>
      <c r="U6407" s="21"/>
      <c r="W6407" s="46"/>
      <c r="AA6407" s="22"/>
      <c r="AB6407" s="22"/>
      <c r="AC6407" s="22"/>
      <c r="AD6407" s="22"/>
      <c r="AE6407" s="22"/>
      <c r="AF6407" s="22"/>
      <c r="AG6407" s="22"/>
      <c r="AH6407" s="20"/>
      <c r="AI6407" s="22"/>
      <c r="AJ6407" s="22"/>
      <c r="AK6407" s="22"/>
      <c r="AM6407" s="22"/>
      <c r="AN6407" s="22"/>
      <c r="AO6407" s="22"/>
    </row>
    <row r="6408" spans="2:41" x14ac:dyDescent="0.15">
      <c r="B6408" s="20"/>
      <c r="C6408" s="20"/>
      <c r="D6408" s="20"/>
      <c r="E6408" s="20"/>
      <c r="F6408" s="20"/>
      <c r="G6408" s="20"/>
      <c r="H6408" s="20"/>
      <c r="I6408" s="20"/>
      <c r="J6408" s="20"/>
      <c r="K6408" s="20"/>
      <c r="L6408" s="20"/>
      <c r="M6408" s="20"/>
      <c r="N6408" s="20"/>
      <c r="O6408" s="21"/>
      <c r="P6408" s="21"/>
      <c r="Q6408" s="28"/>
      <c r="R6408" s="28"/>
      <c r="S6408" s="21"/>
      <c r="T6408" s="20"/>
      <c r="U6408" s="21"/>
      <c r="W6408" s="46"/>
      <c r="AA6408" s="22"/>
      <c r="AB6408" s="22"/>
      <c r="AC6408" s="22"/>
      <c r="AD6408" s="22"/>
      <c r="AE6408" s="22"/>
      <c r="AF6408" s="22"/>
      <c r="AG6408" s="22"/>
      <c r="AH6408" s="20"/>
      <c r="AI6408" s="22"/>
      <c r="AJ6408" s="22"/>
      <c r="AK6408" s="22"/>
      <c r="AM6408" s="22"/>
      <c r="AN6408" s="22"/>
      <c r="AO6408" s="22"/>
    </row>
    <row r="6409" spans="2:41" x14ac:dyDescent="0.15">
      <c r="B6409" s="20"/>
      <c r="C6409" s="20"/>
      <c r="D6409" s="20"/>
      <c r="E6409" s="20"/>
      <c r="F6409" s="20"/>
      <c r="G6409" s="20"/>
      <c r="H6409" s="20"/>
      <c r="I6409" s="20"/>
      <c r="J6409" s="20"/>
      <c r="K6409" s="20"/>
      <c r="L6409" s="20"/>
      <c r="M6409" s="20"/>
      <c r="N6409" s="20"/>
      <c r="O6409" s="21"/>
      <c r="P6409" s="21"/>
      <c r="Q6409" s="28"/>
      <c r="R6409" s="28"/>
      <c r="S6409" s="21"/>
      <c r="T6409" s="20"/>
      <c r="U6409" s="21"/>
      <c r="W6409" s="46"/>
      <c r="AA6409" s="22"/>
      <c r="AB6409" s="22"/>
      <c r="AC6409" s="22"/>
      <c r="AD6409" s="22"/>
      <c r="AE6409" s="22"/>
      <c r="AF6409" s="22"/>
      <c r="AG6409" s="22"/>
      <c r="AH6409" s="20"/>
      <c r="AI6409" s="22"/>
      <c r="AJ6409" s="22"/>
      <c r="AK6409" s="22"/>
      <c r="AM6409" s="22"/>
      <c r="AN6409" s="22"/>
      <c r="AO6409" s="22"/>
    </row>
    <row r="6410" spans="2:41" x14ac:dyDescent="0.15">
      <c r="B6410" s="20"/>
      <c r="C6410" s="20"/>
      <c r="D6410" s="20"/>
      <c r="E6410" s="20"/>
      <c r="F6410" s="20"/>
      <c r="G6410" s="20"/>
      <c r="H6410" s="20"/>
      <c r="I6410" s="20"/>
      <c r="J6410" s="20"/>
      <c r="K6410" s="20"/>
      <c r="L6410" s="20"/>
      <c r="M6410" s="20"/>
      <c r="N6410" s="20"/>
      <c r="O6410" s="21"/>
      <c r="P6410" s="21"/>
      <c r="Q6410" s="28"/>
      <c r="R6410" s="28"/>
      <c r="S6410" s="21"/>
      <c r="T6410" s="20"/>
      <c r="U6410" s="21"/>
      <c r="W6410" s="46"/>
      <c r="AA6410" s="22"/>
      <c r="AB6410" s="22"/>
      <c r="AC6410" s="22"/>
      <c r="AD6410" s="22"/>
      <c r="AE6410" s="22"/>
      <c r="AF6410" s="22"/>
      <c r="AG6410" s="22"/>
      <c r="AH6410" s="20"/>
      <c r="AI6410" s="22"/>
      <c r="AJ6410" s="22"/>
      <c r="AK6410" s="22"/>
      <c r="AM6410" s="22"/>
      <c r="AN6410" s="22"/>
      <c r="AO6410" s="22"/>
    </row>
    <row r="6411" spans="2:41" x14ac:dyDescent="0.15">
      <c r="B6411" s="20"/>
      <c r="C6411" s="20"/>
      <c r="D6411" s="20"/>
      <c r="E6411" s="20"/>
      <c r="F6411" s="20"/>
      <c r="G6411" s="20"/>
      <c r="H6411" s="20"/>
      <c r="I6411" s="20"/>
      <c r="J6411" s="20"/>
      <c r="K6411" s="20"/>
      <c r="L6411" s="20"/>
      <c r="M6411" s="20"/>
      <c r="N6411" s="20"/>
      <c r="O6411" s="21"/>
      <c r="P6411" s="21"/>
      <c r="Q6411" s="28"/>
      <c r="R6411" s="28"/>
      <c r="S6411" s="21"/>
      <c r="T6411" s="20"/>
      <c r="U6411" s="21"/>
      <c r="W6411" s="46"/>
      <c r="AA6411" s="22"/>
      <c r="AB6411" s="22"/>
      <c r="AC6411" s="22"/>
      <c r="AD6411" s="22"/>
      <c r="AE6411" s="22"/>
      <c r="AF6411" s="22"/>
      <c r="AG6411" s="22"/>
      <c r="AH6411" s="20"/>
      <c r="AI6411" s="22"/>
      <c r="AJ6411" s="22"/>
      <c r="AK6411" s="22"/>
      <c r="AM6411" s="22"/>
      <c r="AN6411" s="22"/>
      <c r="AO6411" s="22"/>
    </row>
    <row r="6412" spans="2:41" x14ac:dyDescent="0.15">
      <c r="B6412" s="20"/>
      <c r="C6412" s="20"/>
      <c r="D6412" s="20"/>
      <c r="E6412" s="20"/>
      <c r="F6412" s="20"/>
      <c r="G6412" s="20"/>
      <c r="H6412" s="20"/>
      <c r="I6412" s="20"/>
      <c r="J6412" s="20"/>
      <c r="K6412" s="20"/>
      <c r="L6412" s="20"/>
      <c r="M6412" s="20"/>
      <c r="N6412" s="20"/>
      <c r="O6412" s="21"/>
      <c r="P6412" s="21"/>
      <c r="Q6412" s="28"/>
      <c r="R6412" s="28"/>
      <c r="S6412" s="21"/>
      <c r="T6412" s="20"/>
      <c r="U6412" s="21"/>
      <c r="W6412" s="46"/>
      <c r="AA6412" s="22"/>
      <c r="AB6412" s="22"/>
      <c r="AC6412" s="22"/>
      <c r="AD6412" s="22"/>
      <c r="AE6412" s="22"/>
      <c r="AF6412" s="22"/>
      <c r="AG6412" s="22"/>
      <c r="AH6412" s="20"/>
      <c r="AI6412" s="22"/>
      <c r="AJ6412" s="22"/>
      <c r="AK6412" s="22"/>
      <c r="AM6412" s="22"/>
      <c r="AN6412" s="22"/>
      <c r="AO6412" s="22"/>
    </row>
    <row r="6413" spans="2:41" x14ac:dyDescent="0.15">
      <c r="B6413" s="20"/>
      <c r="C6413" s="20"/>
      <c r="D6413" s="20"/>
      <c r="E6413" s="20"/>
      <c r="F6413" s="20"/>
      <c r="G6413" s="20"/>
      <c r="H6413" s="20"/>
      <c r="I6413" s="20"/>
      <c r="J6413" s="20"/>
      <c r="K6413" s="20"/>
      <c r="L6413" s="20"/>
      <c r="M6413" s="20"/>
      <c r="N6413" s="20"/>
      <c r="O6413" s="21"/>
      <c r="P6413" s="21"/>
      <c r="Q6413" s="28"/>
      <c r="R6413" s="28"/>
      <c r="S6413" s="21"/>
      <c r="T6413" s="20"/>
      <c r="U6413" s="21"/>
      <c r="W6413" s="46"/>
      <c r="AA6413" s="22"/>
      <c r="AB6413" s="22"/>
      <c r="AC6413" s="22"/>
      <c r="AD6413" s="22"/>
      <c r="AE6413" s="22"/>
      <c r="AF6413" s="22"/>
      <c r="AG6413" s="22"/>
      <c r="AH6413" s="20"/>
      <c r="AI6413" s="22"/>
      <c r="AJ6413" s="22"/>
      <c r="AK6413" s="22"/>
      <c r="AM6413" s="22"/>
      <c r="AN6413" s="22"/>
      <c r="AO6413" s="22"/>
    </row>
    <row r="6414" spans="2:41" x14ac:dyDescent="0.15">
      <c r="B6414" s="20"/>
      <c r="C6414" s="20"/>
      <c r="D6414" s="20"/>
      <c r="E6414" s="20"/>
      <c r="F6414" s="20"/>
      <c r="G6414" s="20"/>
      <c r="H6414" s="20"/>
      <c r="I6414" s="20"/>
      <c r="J6414" s="20"/>
      <c r="K6414" s="20"/>
      <c r="L6414" s="20"/>
      <c r="M6414" s="20"/>
      <c r="N6414" s="20"/>
      <c r="O6414" s="21"/>
      <c r="P6414" s="21"/>
      <c r="Q6414" s="28"/>
      <c r="R6414" s="28"/>
      <c r="S6414" s="21"/>
      <c r="T6414" s="20"/>
      <c r="U6414" s="21"/>
      <c r="W6414" s="46"/>
      <c r="AA6414" s="22"/>
      <c r="AB6414" s="22"/>
      <c r="AC6414" s="22"/>
      <c r="AD6414" s="22"/>
      <c r="AE6414" s="22"/>
      <c r="AF6414" s="22"/>
      <c r="AG6414" s="22"/>
      <c r="AH6414" s="20"/>
      <c r="AI6414" s="22"/>
      <c r="AJ6414" s="22"/>
      <c r="AK6414" s="22"/>
      <c r="AM6414" s="22"/>
      <c r="AN6414" s="22"/>
      <c r="AO6414" s="22"/>
    </row>
    <row r="6415" spans="2:41" x14ac:dyDescent="0.15">
      <c r="B6415" s="20"/>
      <c r="C6415" s="20"/>
      <c r="D6415" s="20"/>
      <c r="E6415" s="20"/>
      <c r="F6415" s="20"/>
      <c r="G6415" s="20"/>
      <c r="H6415" s="20"/>
      <c r="I6415" s="20"/>
      <c r="J6415" s="20"/>
      <c r="K6415" s="20"/>
      <c r="L6415" s="20"/>
      <c r="M6415" s="20"/>
      <c r="N6415" s="20"/>
      <c r="O6415" s="21"/>
      <c r="P6415" s="21"/>
      <c r="Q6415" s="28"/>
      <c r="R6415" s="28"/>
      <c r="S6415" s="21"/>
      <c r="T6415" s="20"/>
      <c r="U6415" s="21"/>
      <c r="W6415" s="46"/>
      <c r="AA6415" s="22"/>
      <c r="AB6415" s="22"/>
      <c r="AC6415" s="22"/>
      <c r="AD6415" s="22"/>
      <c r="AE6415" s="22"/>
      <c r="AF6415" s="22"/>
      <c r="AG6415" s="22"/>
      <c r="AH6415" s="20"/>
      <c r="AI6415" s="22"/>
      <c r="AJ6415" s="22"/>
      <c r="AK6415" s="22"/>
      <c r="AM6415" s="22"/>
      <c r="AN6415" s="22"/>
      <c r="AO6415" s="22"/>
    </row>
    <row r="6416" spans="2:41" x14ac:dyDescent="0.15">
      <c r="B6416" s="20"/>
      <c r="C6416" s="20"/>
      <c r="D6416" s="20"/>
      <c r="E6416" s="20"/>
      <c r="F6416" s="20"/>
      <c r="G6416" s="20"/>
      <c r="H6416" s="20"/>
      <c r="I6416" s="20"/>
      <c r="J6416" s="20"/>
      <c r="K6416" s="20"/>
      <c r="L6416" s="20"/>
      <c r="M6416" s="20"/>
      <c r="N6416" s="20"/>
      <c r="O6416" s="21"/>
      <c r="P6416" s="21"/>
      <c r="Q6416" s="28"/>
      <c r="R6416" s="28"/>
      <c r="S6416" s="21"/>
      <c r="T6416" s="20"/>
      <c r="U6416" s="21"/>
      <c r="W6416" s="46"/>
      <c r="AA6416" s="22"/>
      <c r="AB6416" s="22"/>
      <c r="AC6416" s="22"/>
      <c r="AD6416" s="22"/>
      <c r="AE6416" s="22"/>
      <c r="AF6416" s="22"/>
      <c r="AG6416" s="22"/>
      <c r="AH6416" s="20"/>
      <c r="AI6416" s="22"/>
      <c r="AJ6416" s="22"/>
      <c r="AK6416" s="22"/>
      <c r="AM6416" s="22"/>
      <c r="AN6416" s="22"/>
      <c r="AO6416" s="22"/>
    </row>
    <row r="6417" spans="2:41" x14ac:dyDescent="0.15">
      <c r="B6417" s="20"/>
      <c r="C6417" s="20"/>
      <c r="D6417" s="20"/>
      <c r="E6417" s="20"/>
      <c r="F6417" s="20"/>
      <c r="G6417" s="20"/>
      <c r="H6417" s="20"/>
      <c r="I6417" s="20"/>
      <c r="J6417" s="20"/>
      <c r="K6417" s="20"/>
      <c r="L6417" s="20"/>
      <c r="M6417" s="20"/>
      <c r="N6417" s="20"/>
      <c r="O6417" s="21"/>
      <c r="P6417" s="21"/>
      <c r="Q6417" s="28"/>
      <c r="R6417" s="28"/>
      <c r="S6417" s="21"/>
      <c r="T6417" s="20"/>
      <c r="U6417" s="21"/>
      <c r="W6417" s="46"/>
      <c r="AA6417" s="22"/>
      <c r="AB6417" s="22"/>
      <c r="AC6417" s="22"/>
      <c r="AD6417" s="22"/>
      <c r="AE6417" s="22"/>
      <c r="AF6417" s="22"/>
      <c r="AG6417" s="22"/>
      <c r="AH6417" s="20"/>
      <c r="AI6417" s="22"/>
      <c r="AJ6417" s="22"/>
      <c r="AK6417" s="22"/>
      <c r="AM6417" s="22"/>
      <c r="AN6417" s="22"/>
      <c r="AO6417" s="22"/>
    </row>
    <row r="6418" spans="2:41" x14ac:dyDescent="0.15">
      <c r="B6418" s="20"/>
      <c r="C6418" s="20"/>
      <c r="D6418" s="20"/>
      <c r="E6418" s="20"/>
      <c r="F6418" s="20"/>
      <c r="G6418" s="20"/>
      <c r="H6418" s="20"/>
      <c r="I6418" s="20"/>
      <c r="J6418" s="20"/>
      <c r="K6418" s="20"/>
      <c r="L6418" s="20"/>
      <c r="M6418" s="20"/>
      <c r="N6418" s="20"/>
      <c r="O6418" s="21"/>
      <c r="P6418" s="21"/>
      <c r="Q6418" s="28"/>
      <c r="R6418" s="28"/>
      <c r="S6418" s="21"/>
      <c r="T6418" s="20"/>
      <c r="U6418" s="21"/>
      <c r="W6418" s="46"/>
      <c r="AA6418" s="22"/>
      <c r="AB6418" s="22"/>
      <c r="AC6418" s="22"/>
      <c r="AD6418" s="22"/>
      <c r="AE6418" s="22"/>
      <c r="AF6418" s="22"/>
      <c r="AG6418" s="22"/>
      <c r="AH6418" s="20"/>
      <c r="AI6418" s="22"/>
      <c r="AJ6418" s="22"/>
      <c r="AK6418" s="22"/>
      <c r="AM6418" s="22"/>
      <c r="AN6418" s="22"/>
      <c r="AO6418" s="22"/>
    </row>
    <row r="6419" spans="2:41" x14ac:dyDescent="0.15">
      <c r="B6419" s="20"/>
      <c r="C6419" s="20"/>
      <c r="D6419" s="20"/>
      <c r="E6419" s="20"/>
      <c r="F6419" s="20"/>
      <c r="G6419" s="20"/>
      <c r="H6419" s="20"/>
      <c r="I6419" s="20"/>
      <c r="J6419" s="20"/>
      <c r="K6419" s="20"/>
      <c r="L6419" s="20"/>
      <c r="M6419" s="20"/>
      <c r="N6419" s="20"/>
      <c r="O6419" s="21"/>
      <c r="P6419" s="21"/>
      <c r="Q6419" s="28"/>
      <c r="R6419" s="28"/>
      <c r="S6419" s="21"/>
      <c r="T6419" s="20"/>
      <c r="U6419" s="21"/>
      <c r="W6419" s="46"/>
      <c r="AA6419" s="22"/>
      <c r="AB6419" s="22"/>
      <c r="AC6419" s="22"/>
      <c r="AD6419" s="22"/>
      <c r="AE6419" s="22"/>
      <c r="AF6419" s="22"/>
      <c r="AG6419" s="22"/>
      <c r="AH6419" s="20"/>
      <c r="AI6419" s="22"/>
      <c r="AJ6419" s="22"/>
      <c r="AK6419" s="22"/>
      <c r="AM6419" s="22"/>
      <c r="AN6419" s="22"/>
      <c r="AO6419" s="22"/>
    </row>
    <row r="6420" spans="2:41" x14ac:dyDescent="0.15">
      <c r="B6420" s="20"/>
      <c r="C6420" s="20"/>
      <c r="D6420" s="20"/>
      <c r="E6420" s="20"/>
      <c r="F6420" s="20"/>
      <c r="G6420" s="20"/>
      <c r="H6420" s="20"/>
      <c r="I6420" s="20"/>
      <c r="J6420" s="20"/>
      <c r="K6420" s="20"/>
      <c r="L6420" s="20"/>
      <c r="M6420" s="20"/>
      <c r="N6420" s="20"/>
      <c r="O6420" s="21"/>
      <c r="P6420" s="21"/>
      <c r="Q6420" s="28"/>
      <c r="R6420" s="28"/>
      <c r="S6420" s="21"/>
      <c r="T6420" s="20"/>
      <c r="U6420" s="21"/>
      <c r="W6420" s="46"/>
      <c r="AA6420" s="22"/>
      <c r="AB6420" s="22"/>
      <c r="AC6420" s="22"/>
      <c r="AD6420" s="22"/>
      <c r="AE6420" s="22"/>
      <c r="AF6420" s="22"/>
      <c r="AG6420" s="22"/>
      <c r="AH6420" s="20"/>
      <c r="AI6420" s="22"/>
      <c r="AJ6420" s="22"/>
      <c r="AK6420" s="22"/>
      <c r="AM6420" s="22"/>
      <c r="AN6420" s="22"/>
      <c r="AO6420" s="22"/>
    </row>
    <row r="6421" spans="2:41" x14ac:dyDescent="0.15">
      <c r="B6421" s="20"/>
      <c r="C6421" s="20"/>
      <c r="D6421" s="20"/>
      <c r="E6421" s="20"/>
      <c r="F6421" s="20"/>
      <c r="G6421" s="20"/>
      <c r="H6421" s="20"/>
      <c r="I6421" s="20"/>
      <c r="J6421" s="20"/>
      <c r="K6421" s="20"/>
      <c r="L6421" s="20"/>
      <c r="M6421" s="20"/>
      <c r="N6421" s="20"/>
      <c r="O6421" s="21"/>
      <c r="P6421" s="21"/>
      <c r="Q6421" s="28"/>
      <c r="R6421" s="28"/>
      <c r="S6421" s="21"/>
      <c r="T6421" s="20"/>
      <c r="U6421" s="21"/>
      <c r="W6421" s="46"/>
      <c r="AA6421" s="22"/>
      <c r="AB6421" s="22"/>
      <c r="AC6421" s="22"/>
      <c r="AD6421" s="22"/>
      <c r="AE6421" s="22"/>
      <c r="AF6421" s="22"/>
      <c r="AG6421" s="22"/>
      <c r="AH6421" s="20"/>
      <c r="AI6421" s="22"/>
      <c r="AJ6421" s="22"/>
      <c r="AK6421" s="22"/>
      <c r="AM6421" s="22"/>
      <c r="AN6421" s="22"/>
      <c r="AO6421" s="22"/>
    </row>
    <row r="6422" spans="2:41" x14ac:dyDescent="0.15">
      <c r="B6422" s="20"/>
      <c r="C6422" s="20"/>
      <c r="D6422" s="20"/>
      <c r="E6422" s="20"/>
      <c r="F6422" s="20"/>
      <c r="G6422" s="20"/>
      <c r="H6422" s="20"/>
      <c r="I6422" s="20"/>
      <c r="J6422" s="20"/>
      <c r="K6422" s="20"/>
      <c r="L6422" s="20"/>
      <c r="M6422" s="20"/>
      <c r="N6422" s="20"/>
      <c r="O6422" s="21"/>
      <c r="P6422" s="21"/>
      <c r="Q6422" s="28"/>
      <c r="R6422" s="28"/>
      <c r="S6422" s="21"/>
      <c r="T6422" s="20"/>
      <c r="U6422" s="21"/>
      <c r="W6422" s="46"/>
      <c r="AA6422" s="22"/>
      <c r="AB6422" s="22"/>
      <c r="AC6422" s="22"/>
      <c r="AD6422" s="22"/>
      <c r="AE6422" s="22"/>
      <c r="AF6422" s="22"/>
      <c r="AG6422" s="22"/>
      <c r="AH6422" s="20"/>
      <c r="AI6422" s="22"/>
      <c r="AJ6422" s="22"/>
      <c r="AK6422" s="22"/>
      <c r="AM6422" s="22"/>
      <c r="AN6422" s="22"/>
      <c r="AO6422" s="22"/>
    </row>
    <row r="6423" spans="2:41" x14ac:dyDescent="0.15">
      <c r="B6423" s="20"/>
      <c r="C6423" s="20"/>
      <c r="D6423" s="20"/>
      <c r="E6423" s="20"/>
      <c r="F6423" s="20"/>
      <c r="G6423" s="20"/>
      <c r="H6423" s="20"/>
      <c r="I6423" s="20"/>
      <c r="J6423" s="20"/>
      <c r="K6423" s="20"/>
      <c r="L6423" s="20"/>
      <c r="M6423" s="20"/>
      <c r="N6423" s="20"/>
      <c r="O6423" s="21"/>
      <c r="P6423" s="21"/>
      <c r="Q6423" s="28"/>
      <c r="R6423" s="28"/>
      <c r="S6423" s="21"/>
      <c r="T6423" s="20"/>
      <c r="U6423" s="21"/>
      <c r="W6423" s="46"/>
      <c r="AA6423" s="22"/>
      <c r="AB6423" s="22"/>
      <c r="AC6423" s="22"/>
      <c r="AD6423" s="22"/>
      <c r="AE6423" s="22"/>
      <c r="AF6423" s="22"/>
      <c r="AG6423" s="22"/>
      <c r="AH6423" s="20"/>
      <c r="AI6423" s="22"/>
      <c r="AJ6423" s="22"/>
      <c r="AK6423" s="22"/>
      <c r="AM6423" s="22"/>
      <c r="AN6423" s="22"/>
      <c r="AO6423" s="22"/>
    </row>
    <row r="6424" spans="2:41" x14ac:dyDescent="0.15">
      <c r="B6424" s="20"/>
      <c r="C6424" s="20"/>
      <c r="D6424" s="20"/>
      <c r="E6424" s="20"/>
      <c r="F6424" s="20"/>
      <c r="G6424" s="20"/>
      <c r="H6424" s="20"/>
      <c r="I6424" s="20"/>
      <c r="J6424" s="20"/>
      <c r="K6424" s="20"/>
      <c r="L6424" s="20"/>
      <c r="M6424" s="20"/>
      <c r="N6424" s="20"/>
      <c r="O6424" s="21"/>
      <c r="P6424" s="21"/>
      <c r="Q6424" s="28"/>
      <c r="R6424" s="28"/>
      <c r="S6424" s="21"/>
      <c r="T6424" s="20"/>
      <c r="U6424" s="21"/>
      <c r="W6424" s="46"/>
      <c r="AA6424" s="22"/>
      <c r="AB6424" s="22"/>
      <c r="AC6424" s="22"/>
      <c r="AD6424" s="22"/>
      <c r="AE6424" s="22"/>
      <c r="AF6424" s="22"/>
      <c r="AG6424" s="22"/>
      <c r="AH6424" s="20"/>
      <c r="AI6424" s="22"/>
      <c r="AJ6424" s="22"/>
      <c r="AK6424" s="22"/>
      <c r="AM6424" s="22"/>
      <c r="AN6424" s="22"/>
      <c r="AO6424" s="22"/>
    </row>
    <row r="6425" spans="2:41" x14ac:dyDescent="0.15">
      <c r="B6425" s="20"/>
      <c r="C6425" s="20"/>
      <c r="D6425" s="20"/>
      <c r="E6425" s="20"/>
      <c r="F6425" s="20"/>
      <c r="G6425" s="20"/>
      <c r="H6425" s="20"/>
      <c r="I6425" s="20"/>
      <c r="J6425" s="20"/>
      <c r="K6425" s="20"/>
      <c r="L6425" s="20"/>
      <c r="M6425" s="20"/>
      <c r="N6425" s="20"/>
      <c r="O6425" s="21"/>
      <c r="P6425" s="21"/>
      <c r="Q6425" s="28"/>
      <c r="R6425" s="28"/>
      <c r="S6425" s="21"/>
      <c r="T6425" s="20"/>
      <c r="U6425" s="21"/>
      <c r="W6425" s="46"/>
      <c r="AA6425" s="22"/>
      <c r="AB6425" s="22"/>
      <c r="AC6425" s="22"/>
      <c r="AD6425" s="22"/>
      <c r="AE6425" s="22"/>
      <c r="AF6425" s="22"/>
      <c r="AG6425" s="22"/>
      <c r="AH6425" s="20"/>
      <c r="AI6425" s="22"/>
      <c r="AJ6425" s="22"/>
      <c r="AK6425" s="22"/>
      <c r="AM6425" s="22"/>
      <c r="AN6425" s="22"/>
      <c r="AO6425" s="22"/>
    </row>
    <row r="6426" spans="2:41" x14ac:dyDescent="0.15">
      <c r="B6426" s="20"/>
      <c r="C6426" s="20"/>
      <c r="D6426" s="20"/>
      <c r="E6426" s="20"/>
      <c r="F6426" s="20"/>
      <c r="G6426" s="20"/>
      <c r="H6426" s="20"/>
      <c r="I6426" s="20"/>
      <c r="J6426" s="20"/>
      <c r="K6426" s="20"/>
      <c r="L6426" s="20"/>
      <c r="M6426" s="20"/>
      <c r="N6426" s="20"/>
      <c r="O6426" s="21"/>
      <c r="P6426" s="21"/>
      <c r="Q6426" s="28"/>
      <c r="R6426" s="28"/>
      <c r="S6426" s="21"/>
      <c r="T6426" s="20"/>
      <c r="U6426" s="21"/>
      <c r="W6426" s="46"/>
      <c r="AA6426" s="22"/>
      <c r="AB6426" s="22"/>
      <c r="AC6426" s="22"/>
      <c r="AD6426" s="22"/>
      <c r="AE6426" s="22"/>
      <c r="AF6426" s="22"/>
      <c r="AG6426" s="22"/>
      <c r="AH6426" s="20"/>
      <c r="AI6426" s="22"/>
      <c r="AJ6426" s="22"/>
      <c r="AK6426" s="22"/>
      <c r="AM6426" s="22"/>
      <c r="AN6426" s="22"/>
      <c r="AO6426" s="22"/>
    </row>
    <row r="6427" spans="2:41" x14ac:dyDescent="0.15">
      <c r="B6427" s="20"/>
      <c r="C6427" s="20"/>
      <c r="D6427" s="20"/>
      <c r="E6427" s="20"/>
      <c r="F6427" s="20"/>
      <c r="G6427" s="20"/>
      <c r="H6427" s="20"/>
      <c r="I6427" s="20"/>
      <c r="J6427" s="20"/>
      <c r="K6427" s="20"/>
      <c r="L6427" s="20"/>
      <c r="M6427" s="20"/>
      <c r="N6427" s="20"/>
      <c r="O6427" s="21"/>
      <c r="P6427" s="21"/>
      <c r="Q6427" s="28"/>
      <c r="R6427" s="28"/>
      <c r="S6427" s="21"/>
      <c r="T6427" s="20"/>
      <c r="U6427" s="21"/>
      <c r="W6427" s="46"/>
      <c r="AA6427" s="22"/>
      <c r="AB6427" s="22"/>
      <c r="AC6427" s="22"/>
      <c r="AD6427" s="22"/>
      <c r="AE6427" s="22"/>
      <c r="AF6427" s="22"/>
      <c r="AG6427" s="22"/>
      <c r="AH6427" s="20"/>
      <c r="AI6427" s="22"/>
      <c r="AJ6427" s="22"/>
      <c r="AK6427" s="22"/>
      <c r="AM6427" s="22"/>
      <c r="AN6427" s="22"/>
      <c r="AO6427" s="22"/>
    </row>
    <row r="6428" spans="2:41" x14ac:dyDescent="0.15">
      <c r="B6428" s="20"/>
      <c r="C6428" s="20"/>
      <c r="D6428" s="20"/>
      <c r="E6428" s="20"/>
      <c r="F6428" s="20"/>
      <c r="G6428" s="20"/>
      <c r="H6428" s="20"/>
      <c r="I6428" s="20"/>
      <c r="J6428" s="20"/>
      <c r="K6428" s="20"/>
      <c r="L6428" s="20"/>
      <c r="M6428" s="20"/>
      <c r="N6428" s="20"/>
      <c r="O6428" s="21"/>
      <c r="P6428" s="21"/>
      <c r="Q6428" s="28"/>
      <c r="R6428" s="28"/>
      <c r="S6428" s="21"/>
      <c r="T6428" s="20"/>
      <c r="U6428" s="21"/>
      <c r="W6428" s="46"/>
      <c r="AA6428" s="22"/>
      <c r="AB6428" s="22"/>
      <c r="AC6428" s="22"/>
      <c r="AD6428" s="22"/>
      <c r="AE6428" s="22"/>
      <c r="AF6428" s="22"/>
      <c r="AG6428" s="22"/>
      <c r="AH6428" s="20"/>
      <c r="AI6428" s="22"/>
      <c r="AJ6428" s="22"/>
      <c r="AK6428" s="22"/>
      <c r="AM6428" s="22"/>
      <c r="AN6428" s="22"/>
      <c r="AO6428" s="22"/>
    </row>
    <row r="6429" spans="2:41" x14ac:dyDescent="0.15">
      <c r="B6429" s="20"/>
      <c r="C6429" s="20"/>
      <c r="D6429" s="20"/>
      <c r="E6429" s="20"/>
      <c r="F6429" s="20"/>
      <c r="G6429" s="20"/>
      <c r="H6429" s="20"/>
      <c r="I6429" s="20"/>
      <c r="J6429" s="20"/>
      <c r="K6429" s="20"/>
      <c r="L6429" s="20"/>
      <c r="M6429" s="20"/>
      <c r="N6429" s="20"/>
      <c r="O6429" s="21"/>
      <c r="P6429" s="21"/>
      <c r="Q6429" s="28"/>
      <c r="R6429" s="28"/>
      <c r="S6429" s="21"/>
      <c r="T6429" s="20"/>
      <c r="U6429" s="21"/>
      <c r="W6429" s="46"/>
      <c r="AA6429" s="22"/>
      <c r="AB6429" s="22"/>
      <c r="AC6429" s="22"/>
      <c r="AD6429" s="22"/>
      <c r="AE6429" s="22"/>
      <c r="AF6429" s="22"/>
      <c r="AG6429" s="22"/>
      <c r="AH6429" s="20"/>
      <c r="AI6429" s="22"/>
      <c r="AJ6429" s="22"/>
      <c r="AK6429" s="22"/>
      <c r="AM6429" s="22"/>
      <c r="AN6429" s="22"/>
      <c r="AO6429" s="22"/>
    </row>
    <row r="6430" spans="2:41" x14ac:dyDescent="0.15">
      <c r="B6430" s="20"/>
      <c r="C6430" s="20"/>
      <c r="D6430" s="20"/>
      <c r="E6430" s="20"/>
      <c r="F6430" s="20"/>
      <c r="G6430" s="20"/>
      <c r="H6430" s="20"/>
      <c r="I6430" s="20"/>
      <c r="J6430" s="20"/>
      <c r="K6430" s="20"/>
      <c r="L6430" s="20"/>
      <c r="M6430" s="20"/>
      <c r="N6430" s="20"/>
      <c r="O6430" s="21"/>
      <c r="P6430" s="21"/>
      <c r="Q6430" s="28"/>
      <c r="R6430" s="28"/>
      <c r="S6430" s="21"/>
      <c r="T6430" s="20"/>
      <c r="U6430" s="21"/>
      <c r="W6430" s="46"/>
      <c r="AA6430" s="22"/>
      <c r="AB6430" s="22"/>
      <c r="AC6430" s="22"/>
      <c r="AD6430" s="22"/>
      <c r="AE6430" s="22"/>
      <c r="AF6430" s="22"/>
      <c r="AG6430" s="22"/>
      <c r="AH6430" s="20"/>
      <c r="AI6430" s="22"/>
      <c r="AJ6430" s="22"/>
      <c r="AK6430" s="22"/>
      <c r="AM6430" s="22"/>
      <c r="AN6430" s="22"/>
      <c r="AO6430" s="22"/>
    </row>
    <row r="6431" spans="2:41" x14ac:dyDescent="0.15">
      <c r="B6431" s="20"/>
      <c r="C6431" s="20"/>
      <c r="D6431" s="20"/>
      <c r="E6431" s="20"/>
      <c r="F6431" s="20"/>
      <c r="G6431" s="20"/>
      <c r="H6431" s="20"/>
      <c r="I6431" s="20"/>
      <c r="J6431" s="20"/>
      <c r="K6431" s="20"/>
      <c r="L6431" s="20"/>
      <c r="M6431" s="20"/>
      <c r="N6431" s="20"/>
      <c r="O6431" s="21"/>
      <c r="P6431" s="21"/>
      <c r="Q6431" s="28"/>
      <c r="R6431" s="28"/>
      <c r="S6431" s="21"/>
      <c r="T6431" s="20"/>
      <c r="U6431" s="21"/>
      <c r="W6431" s="46"/>
      <c r="AA6431" s="22"/>
      <c r="AB6431" s="22"/>
      <c r="AC6431" s="22"/>
      <c r="AD6431" s="22"/>
      <c r="AE6431" s="22"/>
      <c r="AF6431" s="22"/>
      <c r="AG6431" s="22"/>
      <c r="AH6431" s="20"/>
      <c r="AI6431" s="22"/>
      <c r="AJ6431" s="22"/>
      <c r="AK6431" s="22"/>
      <c r="AM6431" s="22"/>
      <c r="AN6431" s="22"/>
      <c r="AO6431" s="22"/>
    </row>
    <row r="6432" spans="2:41" x14ac:dyDescent="0.15">
      <c r="B6432" s="20"/>
      <c r="C6432" s="20"/>
      <c r="D6432" s="20"/>
      <c r="E6432" s="20"/>
      <c r="F6432" s="20"/>
      <c r="G6432" s="20"/>
      <c r="H6432" s="20"/>
      <c r="I6432" s="20"/>
      <c r="J6432" s="20"/>
      <c r="K6432" s="20"/>
      <c r="L6432" s="20"/>
      <c r="M6432" s="20"/>
      <c r="N6432" s="20"/>
      <c r="O6432" s="21"/>
      <c r="P6432" s="21"/>
      <c r="Q6432" s="28"/>
      <c r="R6432" s="28"/>
      <c r="S6432" s="21"/>
      <c r="T6432" s="20"/>
      <c r="U6432" s="21"/>
      <c r="W6432" s="46"/>
      <c r="AA6432" s="22"/>
      <c r="AB6432" s="22"/>
      <c r="AC6432" s="22"/>
      <c r="AD6432" s="22"/>
      <c r="AE6432" s="22"/>
      <c r="AF6432" s="22"/>
      <c r="AG6432" s="22"/>
      <c r="AH6432" s="20"/>
      <c r="AI6432" s="22"/>
      <c r="AJ6432" s="22"/>
      <c r="AK6432" s="22"/>
      <c r="AM6432" s="22"/>
      <c r="AN6432" s="22"/>
      <c r="AO6432" s="22"/>
    </row>
    <row r="6433" spans="2:41" x14ac:dyDescent="0.15">
      <c r="B6433" s="20"/>
      <c r="C6433" s="20"/>
      <c r="D6433" s="20"/>
      <c r="E6433" s="20"/>
      <c r="F6433" s="20"/>
      <c r="G6433" s="20"/>
      <c r="H6433" s="20"/>
      <c r="I6433" s="20"/>
      <c r="J6433" s="20"/>
      <c r="K6433" s="20"/>
      <c r="L6433" s="20"/>
      <c r="M6433" s="20"/>
      <c r="N6433" s="20"/>
      <c r="O6433" s="21"/>
      <c r="P6433" s="21"/>
      <c r="Q6433" s="28"/>
      <c r="R6433" s="28"/>
      <c r="S6433" s="21"/>
      <c r="T6433" s="20"/>
      <c r="U6433" s="21"/>
      <c r="W6433" s="46"/>
      <c r="AA6433" s="22"/>
      <c r="AB6433" s="22"/>
      <c r="AC6433" s="22"/>
      <c r="AD6433" s="22"/>
      <c r="AE6433" s="22"/>
      <c r="AF6433" s="22"/>
      <c r="AG6433" s="22"/>
      <c r="AH6433" s="20"/>
      <c r="AI6433" s="22"/>
      <c r="AJ6433" s="22"/>
      <c r="AK6433" s="22"/>
      <c r="AM6433" s="22"/>
      <c r="AN6433" s="22"/>
      <c r="AO6433" s="22"/>
    </row>
    <row r="6434" spans="2:41" x14ac:dyDescent="0.15">
      <c r="B6434" s="20"/>
      <c r="C6434" s="20"/>
      <c r="D6434" s="20"/>
      <c r="E6434" s="20"/>
      <c r="F6434" s="20"/>
      <c r="G6434" s="20"/>
      <c r="H6434" s="20"/>
      <c r="I6434" s="20"/>
      <c r="J6434" s="20"/>
      <c r="K6434" s="20"/>
      <c r="L6434" s="20"/>
      <c r="M6434" s="20"/>
      <c r="N6434" s="20"/>
      <c r="O6434" s="21"/>
      <c r="P6434" s="21"/>
      <c r="Q6434" s="28"/>
      <c r="R6434" s="28"/>
      <c r="S6434" s="21"/>
      <c r="T6434" s="20"/>
      <c r="U6434" s="21"/>
      <c r="W6434" s="46"/>
      <c r="AA6434" s="22"/>
      <c r="AB6434" s="22"/>
      <c r="AC6434" s="22"/>
      <c r="AD6434" s="22"/>
      <c r="AE6434" s="22"/>
      <c r="AF6434" s="22"/>
      <c r="AG6434" s="22"/>
      <c r="AH6434" s="20"/>
      <c r="AI6434" s="22"/>
      <c r="AJ6434" s="22"/>
      <c r="AK6434" s="22"/>
      <c r="AM6434" s="22"/>
      <c r="AN6434" s="22"/>
      <c r="AO6434" s="22"/>
    </row>
    <row r="6435" spans="2:41" x14ac:dyDescent="0.15">
      <c r="B6435" s="20"/>
      <c r="C6435" s="20"/>
      <c r="D6435" s="20"/>
      <c r="E6435" s="20"/>
      <c r="F6435" s="20"/>
      <c r="G6435" s="20"/>
      <c r="H6435" s="20"/>
      <c r="I6435" s="20"/>
      <c r="J6435" s="20"/>
      <c r="K6435" s="20"/>
      <c r="L6435" s="20"/>
      <c r="M6435" s="20"/>
      <c r="N6435" s="20"/>
      <c r="O6435" s="21"/>
      <c r="P6435" s="21"/>
      <c r="Q6435" s="28"/>
      <c r="R6435" s="28"/>
      <c r="S6435" s="21"/>
      <c r="T6435" s="20"/>
      <c r="U6435" s="21"/>
      <c r="W6435" s="46"/>
      <c r="AA6435" s="22"/>
      <c r="AB6435" s="22"/>
      <c r="AC6435" s="22"/>
      <c r="AD6435" s="22"/>
      <c r="AE6435" s="22"/>
      <c r="AF6435" s="22"/>
      <c r="AG6435" s="22"/>
      <c r="AH6435" s="20"/>
      <c r="AI6435" s="22"/>
      <c r="AJ6435" s="22"/>
      <c r="AK6435" s="22"/>
      <c r="AM6435" s="22"/>
      <c r="AN6435" s="22"/>
      <c r="AO6435" s="22"/>
    </row>
    <row r="6436" spans="2:41" x14ac:dyDescent="0.15">
      <c r="B6436" s="20"/>
      <c r="C6436" s="20"/>
      <c r="D6436" s="20"/>
      <c r="E6436" s="20"/>
      <c r="F6436" s="20"/>
      <c r="G6436" s="20"/>
      <c r="H6436" s="20"/>
      <c r="I6436" s="20"/>
      <c r="J6436" s="20"/>
      <c r="K6436" s="20"/>
      <c r="L6436" s="20"/>
      <c r="M6436" s="20"/>
      <c r="N6436" s="20"/>
      <c r="O6436" s="21"/>
      <c r="P6436" s="21"/>
      <c r="Q6436" s="28"/>
      <c r="R6436" s="28"/>
      <c r="S6436" s="21"/>
      <c r="T6436" s="20"/>
      <c r="U6436" s="21"/>
      <c r="W6436" s="46"/>
      <c r="AA6436" s="22"/>
      <c r="AB6436" s="22"/>
      <c r="AC6436" s="22"/>
      <c r="AD6436" s="22"/>
      <c r="AE6436" s="22"/>
      <c r="AF6436" s="22"/>
      <c r="AG6436" s="22"/>
      <c r="AH6436" s="20"/>
      <c r="AI6436" s="22"/>
      <c r="AJ6436" s="22"/>
      <c r="AK6436" s="22"/>
      <c r="AM6436" s="22"/>
      <c r="AN6436" s="22"/>
      <c r="AO6436" s="22"/>
    </row>
    <row r="6437" spans="2:41" x14ac:dyDescent="0.15">
      <c r="B6437" s="20"/>
      <c r="C6437" s="20"/>
      <c r="D6437" s="20"/>
      <c r="E6437" s="20"/>
      <c r="F6437" s="20"/>
      <c r="G6437" s="20"/>
      <c r="H6437" s="20"/>
      <c r="I6437" s="20"/>
      <c r="J6437" s="20"/>
      <c r="K6437" s="20"/>
      <c r="L6437" s="20"/>
      <c r="M6437" s="20"/>
      <c r="N6437" s="20"/>
      <c r="O6437" s="21"/>
      <c r="P6437" s="21"/>
      <c r="Q6437" s="28"/>
      <c r="R6437" s="28"/>
      <c r="S6437" s="21"/>
      <c r="T6437" s="20"/>
      <c r="U6437" s="21"/>
      <c r="W6437" s="46"/>
      <c r="AA6437" s="22"/>
      <c r="AB6437" s="22"/>
      <c r="AC6437" s="22"/>
      <c r="AD6437" s="22"/>
      <c r="AE6437" s="22"/>
      <c r="AF6437" s="22"/>
      <c r="AG6437" s="22"/>
      <c r="AH6437" s="20"/>
      <c r="AI6437" s="22"/>
      <c r="AJ6437" s="22"/>
      <c r="AK6437" s="22"/>
      <c r="AM6437" s="22"/>
      <c r="AN6437" s="22"/>
      <c r="AO6437" s="22"/>
    </row>
    <row r="6438" spans="2:41" x14ac:dyDescent="0.15">
      <c r="B6438" s="20"/>
      <c r="C6438" s="20"/>
      <c r="D6438" s="20"/>
      <c r="E6438" s="20"/>
      <c r="F6438" s="20"/>
      <c r="G6438" s="20"/>
      <c r="H6438" s="20"/>
      <c r="I6438" s="20"/>
      <c r="J6438" s="20"/>
      <c r="K6438" s="20"/>
      <c r="L6438" s="20"/>
      <c r="M6438" s="20"/>
      <c r="N6438" s="20"/>
      <c r="O6438" s="21"/>
      <c r="P6438" s="21"/>
      <c r="Q6438" s="28"/>
      <c r="R6438" s="28"/>
      <c r="S6438" s="21"/>
      <c r="T6438" s="20"/>
      <c r="U6438" s="21"/>
      <c r="W6438" s="46"/>
      <c r="AA6438" s="22"/>
      <c r="AB6438" s="22"/>
      <c r="AC6438" s="22"/>
      <c r="AD6438" s="22"/>
      <c r="AE6438" s="22"/>
      <c r="AF6438" s="22"/>
      <c r="AG6438" s="22"/>
      <c r="AH6438" s="20"/>
      <c r="AI6438" s="22"/>
      <c r="AJ6438" s="22"/>
      <c r="AK6438" s="22"/>
      <c r="AM6438" s="22"/>
      <c r="AN6438" s="22"/>
      <c r="AO6438" s="22"/>
    </row>
    <row r="6439" spans="2:41" x14ac:dyDescent="0.15">
      <c r="B6439" s="20"/>
      <c r="C6439" s="20"/>
      <c r="D6439" s="20"/>
      <c r="E6439" s="20"/>
      <c r="F6439" s="20"/>
      <c r="G6439" s="20"/>
      <c r="H6439" s="20"/>
      <c r="I6439" s="20"/>
      <c r="J6439" s="20"/>
      <c r="K6439" s="20"/>
      <c r="L6439" s="20"/>
      <c r="M6439" s="20"/>
      <c r="N6439" s="20"/>
      <c r="O6439" s="21"/>
      <c r="P6439" s="21"/>
      <c r="Q6439" s="28"/>
      <c r="R6439" s="28"/>
      <c r="S6439" s="21"/>
      <c r="T6439" s="20"/>
      <c r="U6439" s="21"/>
      <c r="W6439" s="46"/>
      <c r="AA6439" s="22"/>
      <c r="AB6439" s="22"/>
      <c r="AC6439" s="22"/>
      <c r="AD6439" s="22"/>
      <c r="AE6439" s="22"/>
      <c r="AF6439" s="22"/>
      <c r="AG6439" s="22"/>
      <c r="AH6439" s="20"/>
      <c r="AI6439" s="22"/>
      <c r="AJ6439" s="22"/>
      <c r="AK6439" s="22"/>
      <c r="AM6439" s="22"/>
      <c r="AN6439" s="22"/>
      <c r="AO6439" s="22"/>
    </row>
    <row r="6440" spans="2:41" x14ac:dyDescent="0.15">
      <c r="B6440" s="20"/>
      <c r="C6440" s="20"/>
      <c r="D6440" s="20"/>
      <c r="E6440" s="20"/>
      <c r="F6440" s="20"/>
      <c r="G6440" s="20"/>
      <c r="H6440" s="20"/>
      <c r="I6440" s="20"/>
      <c r="J6440" s="20"/>
      <c r="K6440" s="20"/>
      <c r="L6440" s="20"/>
      <c r="M6440" s="20"/>
      <c r="N6440" s="20"/>
      <c r="O6440" s="21"/>
      <c r="P6440" s="21"/>
      <c r="Q6440" s="28"/>
      <c r="R6440" s="28"/>
      <c r="S6440" s="21"/>
      <c r="T6440" s="20"/>
      <c r="U6440" s="21"/>
      <c r="W6440" s="46"/>
      <c r="AA6440" s="22"/>
      <c r="AB6440" s="22"/>
      <c r="AC6440" s="22"/>
      <c r="AD6440" s="22"/>
      <c r="AE6440" s="22"/>
      <c r="AF6440" s="22"/>
      <c r="AG6440" s="22"/>
      <c r="AH6440" s="20"/>
      <c r="AI6440" s="22"/>
      <c r="AJ6440" s="22"/>
      <c r="AK6440" s="22"/>
      <c r="AM6440" s="22"/>
      <c r="AN6440" s="22"/>
      <c r="AO6440" s="22"/>
    </row>
    <row r="6441" spans="2:41" x14ac:dyDescent="0.15">
      <c r="B6441" s="20"/>
      <c r="C6441" s="20"/>
      <c r="D6441" s="20"/>
      <c r="E6441" s="20"/>
      <c r="F6441" s="20"/>
      <c r="G6441" s="20"/>
      <c r="H6441" s="20"/>
      <c r="I6441" s="20"/>
      <c r="J6441" s="20"/>
      <c r="K6441" s="20"/>
      <c r="L6441" s="20"/>
      <c r="M6441" s="20"/>
      <c r="N6441" s="20"/>
      <c r="O6441" s="21"/>
      <c r="P6441" s="21"/>
      <c r="Q6441" s="28"/>
      <c r="R6441" s="28"/>
      <c r="S6441" s="21"/>
      <c r="T6441" s="20"/>
      <c r="U6441" s="21"/>
      <c r="W6441" s="46"/>
      <c r="AA6441" s="22"/>
      <c r="AB6441" s="22"/>
      <c r="AC6441" s="22"/>
      <c r="AD6441" s="22"/>
      <c r="AE6441" s="22"/>
      <c r="AF6441" s="22"/>
      <c r="AG6441" s="22"/>
      <c r="AH6441" s="20"/>
      <c r="AI6441" s="22"/>
      <c r="AJ6441" s="22"/>
      <c r="AK6441" s="22"/>
      <c r="AM6441" s="22"/>
      <c r="AN6441" s="22"/>
      <c r="AO6441" s="22"/>
    </row>
    <row r="6442" spans="2:41" x14ac:dyDescent="0.15">
      <c r="B6442" s="20"/>
      <c r="C6442" s="20"/>
      <c r="D6442" s="20"/>
      <c r="E6442" s="20"/>
      <c r="F6442" s="20"/>
      <c r="G6442" s="20"/>
      <c r="H6442" s="20"/>
      <c r="I6442" s="20"/>
      <c r="J6442" s="20"/>
      <c r="K6442" s="20"/>
      <c r="L6442" s="20"/>
      <c r="M6442" s="20"/>
      <c r="N6442" s="20"/>
      <c r="O6442" s="21"/>
      <c r="P6442" s="21"/>
      <c r="Q6442" s="28"/>
      <c r="R6442" s="28"/>
      <c r="S6442" s="21"/>
      <c r="T6442" s="20"/>
      <c r="U6442" s="21"/>
      <c r="W6442" s="46"/>
      <c r="AA6442" s="22"/>
      <c r="AB6442" s="22"/>
      <c r="AC6442" s="22"/>
      <c r="AD6442" s="22"/>
      <c r="AE6442" s="22"/>
      <c r="AF6442" s="22"/>
      <c r="AG6442" s="22"/>
      <c r="AH6442" s="20"/>
      <c r="AI6442" s="22"/>
      <c r="AJ6442" s="22"/>
      <c r="AK6442" s="22"/>
      <c r="AM6442" s="22"/>
      <c r="AN6442" s="22"/>
      <c r="AO6442" s="22"/>
    </row>
    <row r="6443" spans="2:41" x14ac:dyDescent="0.15">
      <c r="B6443" s="20"/>
      <c r="C6443" s="20"/>
      <c r="D6443" s="20"/>
      <c r="E6443" s="20"/>
      <c r="F6443" s="20"/>
      <c r="G6443" s="20"/>
      <c r="H6443" s="20"/>
      <c r="I6443" s="20"/>
      <c r="J6443" s="20"/>
      <c r="K6443" s="20"/>
      <c r="L6443" s="20"/>
      <c r="M6443" s="20"/>
      <c r="N6443" s="20"/>
      <c r="O6443" s="21"/>
      <c r="P6443" s="21"/>
      <c r="Q6443" s="28"/>
      <c r="R6443" s="28"/>
      <c r="S6443" s="21"/>
      <c r="T6443" s="20"/>
      <c r="U6443" s="21"/>
      <c r="W6443" s="46"/>
      <c r="AA6443" s="22"/>
      <c r="AB6443" s="22"/>
      <c r="AC6443" s="22"/>
      <c r="AD6443" s="22"/>
      <c r="AE6443" s="22"/>
      <c r="AF6443" s="22"/>
      <c r="AG6443" s="22"/>
      <c r="AH6443" s="20"/>
      <c r="AI6443" s="22"/>
      <c r="AJ6443" s="22"/>
      <c r="AK6443" s="22"/>
      <c r="AM6443" s="22"/>
      <c r="AN6443" s="22"/>
      <c r="AO6443" s="22"/>
    </row>
    <row r="6444" spans="2:41" x14ac:dyDescent="0.15">
      <c r="B6444" s="20"/>
      <c r="C6444" s="20"/>
      <c r="D6444" s="20"/>
      <c r="E6444" s="20"/>
      <c r="F6444" s="20"/>
      <c r="G6444" s="20"/>
      <c r="H6444" s="20"/>
      <c r="I6444" s="20"/>
      <c r="J6444" s="20"/>
      <c r="K6444" s="20"/>
      <c r="L6444" s="20"/>
      <c r="M6444" s="20"/>
      <c r="N6444" s="20"/>
      <c r="O6444" s="21"/>
      <c r="P6444" s="21"/>
      <c r="Q6444" s="28"/>
      <c r="R6444" s="28"/>
      <c r="S6444" s="21"/>
      <c r="T6444" s="20"/>
      <c r="U6444" s="21"/>
      <c r="W6444" s="46"/>
      <c r="AA6444" s="22"/>
      <c r="AB6444" s="22"/>
      <c r="AC6444" s="22"/>
      <c r="AD6444" s="22"/>
      <c r="AE6444" s="22"/>
      <c r="AF6444" s="22"/>
      <c r="AG6444" s="22"/>
      <c r="AH6444" s="20"/>
      <c r="AI6444" s="22"/>
      <c r="AJ6444" s="22"/>
      <c r="AK6444" s="22"/>
      <c r="AM6444" s="22"/>
      <c r="AN6444" s="22"/>
      <c r="AO6444" s="22"/>
    </row>
    <row r="6445" spans="2:41" x14ac:dyDescent="0.15">
      <c r="B6445" s="20"/>
      <c r="C6445" s="20"/>
      <c r="D6445" s="20"/>
      <c r="E6445" s="20"/>
      <c r="F6445" s="20"/>
      <c r="G6445" s="20"/>
      <c r="H6445" s="20"/>
      <c r="I6445" s="20"/>
      <c r="J6445" s="20"/>
      <c r="K6445" s="20"/>
      <c r="L6445" s="20"/>
      <c r="M6445" s="20"/>
      <c r="N6445" s="20"/>
      <c r="O6445" s="21"/>
      <c r="P6445" s="21"/>
      <c r="Q6445" s="28"/>
      <c r="R6445" s="28"/>
      <c r="S6445" s="21"/>
      <c r="T6445" s="20"/>
      <c r="U6445" s="21"/>
      <c r="W6445" s="46"/>
      <c r="AA6445" s="22"/>
      <c r="AB6445" s="22"/>
      <c r="AC6445" s="22"/>
      <c r="AD6445" s="22"/>
      <c r="AE6445" s="22"/>
      <c r="AF6445" s="22"/>
      <c r="AG6445" s="22"/>
      <c r="AH6445" s="20"/>
      <c r="AI6445" s="22"/>
      <c r="AJ6445" s="22"/>
      <c r="AK6445" s="22"/>
      <c r="AM6445" s="22"/>
      <c r="AN6445" s="22"/>
      <c r="AO6445" s="22"/>
    </row>
    <row r="6446" spans="2:41" x14ac:dyDescent="0.15">
      <c r="B6446" s="20"/>
      <c r="C6446" s="20"/>
      <c r="D6446" s="20"/>
      <c r="E6446" s="20"/>
      <c r="F6446" s="20"/>
      <c r="G6446" s="20"/>
      <c r="H6446" s="20"/>
      <c r="I6446" s="20"/>
      <c r="J6446" s="20"/>
      <c r="K6446" s="20"/>
      <c r="L6446" s="20"/>
      <c r="M6446" s="20"/>
      <c r="N6446" s="20"/>
      <c r="O6446" s="21"/>
      <c r="P6446" s="21"/>
      <c r="Q6446" s="28"/>
      <c r="R6446" s="28"/>
      <c r="S6446" s="21"/>
      <c r="T6446" s="20"/>
      <c r="U6446" s="21"/>
      <c r="W6446" s="46"/>
      <c r="AA6446" s="22"/>
      <c r="AB6446" s="22"/>
      <c r="AC6446" s="22"/>
      <c r="AD6446" s="22"/>
      <c r="AE6446" s="22"/>
      <c r="AF6446" s="22"/>
      <c r="AG6446" s="22"/>
      <c r="AH6446" s="20"/>
      <c r="AI6446" s="22"/>
      <c r="AJ6446" s="22"/>
      <c r="AK6446" s="22"/>
      <c r="AM6446" s="22"/>
      <c r="AN6446" s="22"/>
      <c r="AO6446" s="22"/>
    </row>
    <row r="6447" spans="2:41" x14ac:dyDescent="0.15">
      <c r="B6447" s="20"/>
      <c r="C6447" s="20"/>
      <c r="D6447" s="20"/>
      <c r="E6447" s="20"/>
      <c r="F6447" s="20"/>
      <c r="G6447" s="20"/>
      <c r="H6447" s="20"/>
      <c r="I6447" s="20"/>
      <c r="J6447" s="20"/>
      <c r="K6447" s="20"/>
      <c r="L6447" s="20"/>
      <c r="M6447" s="20"/>
      <c r="N6447" s="20"/>
      <c r="O6447" s="21"/>
      <c r="P6447" s="21"/>
      <c r="Q6447" s="28"/>
      <c r="R6447" s="28"/>
      <c r="S6447" s="21"/>
      <c r="T6447" s="20"/>
      <c r="U6447" s="21"/>
      <c r="W6447" s="46"/>
      <c r="AA6447" s="22"/>
      <c r="AB6447" s="22"/>
      <c r="AC6447" s="22"/>
      <c r="AD6447" s="22"/>
      <c r="AE6447" s="22"/>
      <c r="AF6447" s="22"/>
      <c r="AG6447" s="22"/>
      <c r="AH6447" s="20"/>
      <c r="AI6447" s="22"/>
      <c r="AJ6447" s="22"/>
      <c r="AK6447" s="22"/>
      <c r="AM6447" s="22"/>
      <c r="AN6447" s="22"/>
      <c r="AO6447" s="22"/>
    </row>
    <row r="6448" spans="2:41" x14ac:dyDescent="0.15">
      <c r="B6448" s="20"/>
      <c r="C6448" s="20"/>
      <c r="D6448" s="20"/>
      <c r="E6448" s="20"/>
      <c r="F6448" s="20"/>
      <c r="G6448" s="20"/>
      <c r="H6448" s="20"/>
      <c r="I6448" s="20"/>
      <c r="J6448" s="20"/>
      <c r="K6448" s="20"/>
      <c r="L6448" s="20"/>
      <c r="M6448" s="20"/>
      <c r="N6448" s="20"/>
      <c r="O6448" s="21"/>
      <c r="P6448" s="21"/>
      <c r="Q6448" s="28"/>
      <c r="R6448" s="28"/>
      <c r="S6448" s="21"/>
      <c r="T6448" s="20"/>
      <c r="U6448" s="21"/>
      <c r="W6448" s="46"/>
      <c r="AA6448" s="22"/>
      <c r="AB6448" s="22"/>
      <c r="AC6448" s="22"/>
      <c r="AD6448" s="22"/>
      <c r="AE6448" s="22"/>
      <c r="AF6448" s="22"/>
      <c r="AG6448" s="22"/>
      <c r="AH6448" s="20"/>
      <c r="AI6448" s="22"/>
      <c r="AJ6448" s="22"/>
      <c r="AK6448" s="22"/>
      <c r="AM6448" s="22"/>
      <c r="AN6448" s="22"/>
      <c r="AO6448" s="22"/>
    </row>
    <row r="6449" spans="2:41" x14ac:dyDescent="0.15">
      <c r="B6449" s="20"/>
      <c r="C6449" s="20"/>
      <c r="D6449" s="20"/>
      <c r="E6449" s="20"/>
      <c r="F6449" s="20"/>
      <c r="G6449" s="20"/>
      <c r="H6449" s="20"/>
      <c r="I6449" s="20"/>
      <c r="J6449" s="20"/>
      <c r="K6449" s="20"/>
      <c r="L6449" s="20"/>
      <c r="M6449" s="20"/>
      <c r="N6449" s="20"/>
      <c r="O6449" s="21"/>
      <c r="P6449" s="21"/>
      <c r="Q6449" s="28"/>
      <c r="R6449" s="28"/>
      <c r="S6449" s="21"/>
      <c r="T6449" s="20"/>
      <c r="U6449" s="21"/>
      <c r="W6449" s="46"/>
      <c r="AA6449" s="22"/>
      <c r="AB6449" s="22"/>
      <c r="AC6449" s="22"/>
      <c r="AD6449" s="22"/>
      <c r="AE6449" s="22"/>
      <c r="AF6449" s="22"/>
      <c r="AG6449" s="22"/>
      <c r="AH6449" s="20"/>
      <c r="AI6449" s="22"/>
      <c r="AJ6449" s="22"/>
      <c r="AK6449" s="22"/>
      <c r="AM6449" s="22"/>
      <c r="AN6449" s="22"/>
      <c r="AO6449" s="22"/>
    </row>
    <row r="6450" spans="2:41" x14ac:dyDescent="0.15">
      <c r="B6450" s="20"/>
      <c r="C6450" s="20"/>
      <c r="D6450" s="20"/>
      <c r="E6450" s="20"/>
      <c r="F6450" s="20"/>
      <c r="G6450" s="20"/>
      <c r="H6450" s="20"/>
      <c r="I6450" s="20"/>
      <c r="J6450" s="20"/>
      <c r="K6450" s="20"/>
      <c r="L6450" s="20"/>
      <c r="M6450" s="20"/>
      <c r="N6450" s="20"/>
      <c r="O6450" s="21"/>
      <c r="P6450" s="21"/>
      <c r="Q6450" s="28"/>
      <c r="R6450" s="28"/>
      <c r="S6450" s="21"/>
      <c r="T6450" s="20"/>
      <c r="U6450" s="21"/>
      <c r="W6450" s="46"/>
      <c r="AA6450" s="22"/>
      <c r="AB6450" s="22"/>
      <c r="AC6450" s="22"/>
      <c r="AD6450" s="22"/>
      <c r="AE6450" s="22"/>
      <c r="AF6450" s="22"/>
      <c r="AG6450" s="22"/>
      <c r="AH6450" s="20"/>
      <c r="AI6450" s="22"/>
      <c r="AJ6450" s="22"/>
      <c r="AK6450" s="22"/>
      <c r="AM6450" s="22"/>
      <c r="AN6450" s="22"/>
      <c r="AO6450" s="22"/>
    </row>
    <row r="6451" spans="2:41" x14ac:dyDescent="0.15">
      <c r="B6451" s="20"/>
      <c r="C6451" s="20"/>
      <c r="D6451" s="20"/>
      <c r="E6451" s="20"/>
      <c r="F6451" s="20"/>
      <c r="G6451" s="20"/>
      <c r="H6451" s="20"/>
      <c r="I6451" s="20"/>
      <c r="J6451" s="20"/>
      <c r="K6451" s="20"/>
      <c r="L6451" s="20"/>
      <c r="M6451" s="20"/>
      <c r="N6451" s="20"/>
      <c r="O6451" s="21"/>
      <c r="P6451" s="21"/>
      <c r="Q6451" s="28"/>
      <c r="R6451" s="28"/>
      <c r="S6451" s="21"/>
      <c r="T6451" s="20"/>
      <c r="U6451" s="21"/>
      <c r="W6451" s="46"/>
      <c r="AA6451" s="22"/>
      <c r="AB6451" s="22"/>
      <c r="AC6451" s="22"/>
      <c r="AD6451" s="22"/>
      <c r="AE6451" s="22"/>
      <c r="AF6451" s="22"/>
      <c r="AG6451" s="22"/>
      <c r="AH6451" s="20"/>
      <c r="AI6451" s="22"/>
      <c r="AJ6451" s="22"/>
      <c r="AK6451" s="22"/>
      <c r="AM6451" s="22"/>
      <c r="AN6451" s="22"/>
      <c r="AO6451" s="22"/>
    </row>
    <row r="6452" spans="2:41" x14ac:dyDescent="0.15">
      <c r="B6452" s="20"/>
      <c r="C6452" s="20"/>
      <c r="D6452" s="20"/>
      <c r="E6452" s="20"/>
      <c r="F6452" s="20"/>
      <c r="G6452" s="20"/>
      <c r="H6452" s="20"/>
      <c r="I6452" s="20"/>
      <c r="J6452" s="20"/>
      <c r="K6452" s="20"/>
      <c r="L6452" s="20"/>
      <c r="M6452" s="20"/>
      <c r="N6452" s="20"/>
      <c r="O6452" s="21"/>
      <c r="P6452" s="21"/>
      <c r="Q6452" s="28"/>
      <c r="R6452" s="28"/>
      <c r="S6452" s="21"/>
      <c r="T6452" s="20"/>
      <c r="U6452" s="21"/>
      <c r="W6452" s="46"/>
      <c r="AA6452" s="22"/>
      <c r="AB6452" s="22"/>
      <c r="AC6452" s="22"/>
      <c r="AD6452" s="22"/>
      <c r="AE6452" s="22"/>
      <c r="AF6452" s="22"/>
      <c r="AG6452" s="22"/>
      <c r="AH6452" s="20"/>
      <c r="AI6452" s="22"/>
      <c r="AJ6452" s="22"/>
      <c r="AK6452" s="22"/>
      <c r="AM6452" s="22"/>
      <c r="AN6452" s="22"/>
      <c r="AO6452" s="22"/>
    </row>
    <row r="6453" spans="2:41" x14ac:dyDescent="0.15">
      <c r="B6453" s="20"/>
      <c r="C6453" s="20"/>
      <c r="D6453" s="20"/>
      <c r="E6453" s="20"/>
      <c r="F6453" s="20"/>
      <c r="G6453" s="20"/>
      <c r="H6453" s="20"/>
      <c r="I6453" s="20"/>
      <c r="J6453" s="20"/>
      <c r="K6453" s="20"/>
      <c r="L6453" s="20"/>
      <c r="M6453" s="20"/>
      <c r="N6453" s="20"/>
      <c r="O6453" s="21"/>
      <c r="P6453" s="21"/>
      <c r="Q6453" s="28"/>
      <c r="R6453" s="28"/>
      <c r="S6453" s="21"/>
      <c r="T6453" s="20"/>
      <c r="U6453" s="21"/>
      <c r="W6453" s="46"/>
      <c r="AA6453" s="22"/>
      <c r="AB6453" s="22"/>
      <c r="AC6453" s="22"/>
      <c r="AD6453" s="22"/>
      <c r="AE6453" s="22"/>
      <c r="AF6453" s="22"/>
      <c r="AG6453" s="22"/>
      <c r="AH6453" s="20"/>
      <c r="AI6453" s="22"/>
      <c r="AJ6453" s="22"/>
      <c r="AK6453" s="22"/>
      <c r="AM6453" s="22"/>
      <c r="AN6453" s="22"/>
      <c r="AO6453" s="22"/>
    </row>
    <row r="6454" spans="2:41" x14ac:dyDescent="0.15">
      <c r="B6454" s="20"/>
      <c r="C6454" s="20"/>
      <c r="D6454" s="20"/>
      <c r="E6454" s="20"/>
      <c r="F6454" s="20"/>
      <c r="G6454" s="20"/>
      <c r="H6454" s="20"/>
      <c r="I6454" s="20"/>
      <c r="J6454" s="20"/>
      <c r="K6454" s="20"/>
      <c r="L6454" s="20"/>
      <c r="M6454" s="20"/>
      <c r="N6454" s="20"/>
      <c r="O6454" s="21"/>
      <c r="P6454" s="21"/>
      <c r="Q6454" s="28"/>
      <c r="R6454" s="28"/>
      <c r="S6454" s="21"/>
      <c r="T6454" s="20"/>
      <c r="U6454" s="21"/>
      <c r="W6454" s="46"/>
      <c r="AA6454" s="22"/>
      <c r="AB6454" s="22"/>
      <c r="AC6454" s="22"/>
      <c r="AD6454" s="22"/>
      <c r="AE6454" s="22"/>
      <c r="AF6454" s="22"/>
      <c r="AG6454" s="22"/>
      <c r="AH6454" s="20"/>
      <c r="AI6454" s="22"/>
      <c r="AJ6454" s="22"/>
      <c r="AK6454" s="22"/>
      <c r="AM6454" s="22"/>
      <c r="AN6454" s="22"/>
      <c r="AO6454" s="22"/>
    </row>
    <row r="6455" spans="2:41" x14ac:dyDescent="0.15">
      <c r="B6455" s="20"/>
      <c r="C6455" s="20"/>
      <c r="D6455" s="20"/>
      <c r="E6455" s="20"/>
      <c r="F6455" s="20"/>
      <c r="G6455" s="20"/>
      <c r="H6455" s="20"/>
      <c r="I6455" s="20"/>
      <c r="J6455" s="20"/>
      <c r="K6455" s="20"/>
      <c r="L6455" s="20"/>
      <c r="M6455" s="20"/>
      <c r="N6455" s="20"/>
      <c r="O6455" s="21"/>
      <c r="P6455" s="21"/>
      <c r="Q6455" s="28"/>
      <c r="R6455" s="28"/>
      <c r="S6455" s="21"/>
      <c r="T6455" s="20"/>
      <c r="U6455" s="21"/>
      <c r="W6455" s="46"/>
      <c r="AA6455" s="22"/>
      <c r="AB6455" s="22"/>
      <c r="AC6455" s="22"/>
      <c r="AD6455" s="22"/>
      <c r="AE6455" s="22"/>
      <c r="AF6455" s="22"/>
      <c r="AG6455" s="22"/>
      <c r="AH6455" s="20"/>
      <c r="AI6455" s="22"/>
      <c r="AJ6455" s="22"/>
      <c r="AK6455" s="22"/>
      <c r="AM6455" s="22"/>
      <c r="AN6455" s="22"/>
      <c r="AO6455" s="22"/>
    </row>
    <row r="6456" spans="2:41" x14ac:dyDescent="0.15">
      <c r="B6456" s="20"/>
      <c r="C6456" s="20"/>
      <c r="D6456" s="20"/>
      <c r="E6456" s="20"/>
      <c r="F6456" s="20"/>
      <c r="G6456" s="20"/>
      <c r="H6456" s="20"/>
      <c r="I6456" s="20"/>
      <c r="J6456" s="20"/>
      <c r="K6456" s="20"/>
      <c r="L6456" s="20"/>
      <c r="M6456" s="20"/>
      <c r="N6456" s="20"/>
      <c r="O6456" s="21"/>
      <c r="P6456" s="21"/>
      <c r="Q6456" s="28"/>
      <c r="R6456" s="28"/>
      <c r="S6456" s="21"/>
      <c r="T6456" s="20"/>
      <c r="U6456" s="21"/>
      <c r="W6456" s="46"/>
      <c r="AA6456" s="22"/>
      <c r="AB6456" s="22"/>
      <c r="AC6456" s="22"/>
      <c r="AD6456" s="22"/>
      <c r="AE6456" s="22"/>
      <c r="AF6456" s="22"/>
      <c r="AG6456" s="22"/>
      <c r="AH6456" s="20"/>
      <c r="AI6456" s="22"/>
      <c r="AJ6456" s="22"/>
      <c r="AK6456" s="22"/>
      <c r="AM6456" s="22"/>
      <c r="AN6456" s="22"/>
      <c r="AO6456" s="22"/>
    </row>
    <row r="6457" spans="2:41" x14ac:dyDescent="0.15">
      <c r="B6457" s="20"/>
      <c r="C6457" s="20"/>
      <c r="D6457" s="20"/>
      <c r="E6457" s="20"/>
      <c r="F6457" s="20"/>
      <c r="G6457" s="20"/>
      <c r="H6457" s="20"/>
      <c r="I6457" s="20"/>
      <c r="J6457" s="20"/>
      <c r="K6457" s="20"/>
      <c r="L6457" s="20"/>
      <c r="M6457" s="20"/>
      <c r="N6457" s="20"/>
      <c r="O6457" s="21"/>
      <c r="P6457" s="21"/>
      <c r="Q6457" s="28"/>
      <c r="R6457" s="28"/>
      <c r="S6457" s="21"/>
      <c r="T6457" s="20"/>
      <c r="U6457" s="21"/>
      <c r="W6457" s="46"/>
      <c r="AA6457" s="22"/>
      <c r="AB6457" s="22"/>
      <c r="AC6457" s="22"/>
      <c r="AD6457" s="22"/>
      <c r="AE6457" s="22"/>
      <c r="AF6457" s="22"/>
      <c r="AG6457" s="22"/>
      <c r="AH6457" s="20"/>
      <c r="AI6457" s="22"/>
      <c r="AJ6457" s="22"/>
      <c r="AK6457" s="22"/>
      <c r="AM6457" s="22"/>
      <c r="AN6457" s="22"/>
      <c r="AO6457" s="22"/>
    </row>
    <row r="6458" spans="2:41" x14ac:dyDescent="0.15">
      <c r="B6458" s="20"/>
      <c r="C6458" s="20"/>
      <c r="D6458" s="20"/>
      <c r="E6458" s="20"/>
      <c r="F6458" s="20"/>
      <c r="G6458" s="20"/>
      <c r="H6458" s="20"/>
      <c r="I6458" s="20"/>
      <c r="J6458" s="20"/>
      <c r="K6458" s="20"/>
      <c r="L6458" s="20"/>
      <c r="M6458" s="20"/>
      <c r="N6458" s="20"/>
      <c r="O6458" s="21"/>
      <c r="P6458" s="21"/>
      <c r="Q6458" s="28"/>
      <c r="R6458" s="28"/>
      <c r="S6458" s="21"/>
      <c r="T6458" s="20"/>
      <c r="U6458" s="21"/>
      <c r="W6458" s="46"/>
      <c r="AA6458" s="22"/>
      <c r="AB6458" s="22"/>
      <c r="AC6458" s="22"/>
      <c r="AD6458" s="22"/>
      <c r="AE6458" s="22"/>
      <c r="AF6458" s="22"/>
      <c r="AG6458" s="22"/>
      <c r="AH6458" s="20"/>
      <c r="AI6458" s="22"/>
      <c r="AJ6458" s="22"/>
      <c r="AK6458" s="22"/>
      <c r="AM6458" s="22"/>
      <c r="AN6458" s="22"/>
      <c r="AO6458" s="22"/>
    </row>
    <row r="6459" spans="2:41" x14ac:dyDescent="0.15">
      <c r="B6459" s="20"/>
      <c r="C6459" s="20"/>
      <c r="D6459" s="20"/>
      <c r="E6459" s="20"/>
      <c r="F6459" s="20"/>
      <c r="G6459" s="20"/>
      <c r="H6459" s="20"/>
      <c r="I6459" s="20"/>
      <c r="J6459" s="20"/>
      <c r="K6459" s="20"/>
      <c r="L6459" s="20"/>
      <c r="M6459" s="20"/>
      <c r="N6459" s="20"/>
      <c r="O6459" s="21"/>
      <c r="P6459" s="21"/>
      <c r="Q6459" s="28"/>
      <c r="R6459" s="28"/>
      <c r="S6459" s="21"/>
      <c r="T6459" s="20"/>
      <c r="U6459" s="21"/>
      <c r="W6459" s="46"/>
      <c r="AA6459" s="22"/>
      <c r="AB6459" s="22"/>
      <c r="AC6459" s="22"/>
      <c r="AD6459" s="22"/>
      <c r="AE6459" s="22"/>
      <c r="AF6459" s="22"/>
      <c r="AG6459" s="22"/>
      <c r="AH6459" s="20"/>
      <c r="AI6459" s="22"/>
      <c r="AJ6459" s="22"/>
      <c r="AK6459" s="22"/>
      <c r="AM6459" s="22"/>
      <c r="AN6459" s="22"/>
      <c r="AO6459" s="22"/>
    </row>
    <row r="6460" spans="2:41" x14ac:dyDescent="0.15">
      <c r="B6460" s="20"/>
      <c r="C6460" s="20"/>
      <c r="D6460" s="20"/>
      <c r="E6460" s="20"/>
      <c r="F6460" s="20"/>
      <c r="G6460" s="20"/>
      <c r="H6460" s="20"/>
      <c r="I6460" s="20"/>
      <c r="J6460" s="20"/>
      <c r="K6460" s="20"/>
      <c r="L6460" s="20"/>
      <c r="M6460" s="20"/>
      <c r="N6460" s="20"/>
      <c r="O6460" s="21"/>
      <c r="P6460" s="21"/>
      <c r="Q6460" s="28"/>
      <c r="R6460" s="28"/>
      <c r="S6460" s="21"/>
      <c r="T6460" s="20"/>
      <c r="U6460" s="21"/>
      <c r="W6460" s="46"/>
      <c r="AA6460" s="22"/>
      <c r="AB6460" s="22"/>
      <c r="AC6460" s="22"/>
      <c r="AD6460" s="22"/>
      <c r="AE6460" s="22"/>
      <c r="AF6460" s="22"/>
      <c r="AG6460" s="22"/>
      <c r="AH6460" s="20"/>
      <c r="AI6460" s="22"/>
      <c r="AJ6460" s="22"/>
      <c r="AK6460" s="22"/>
      <c r="AM6460" s="22"/>
      <c r="AN6460" s="22"/>
      <c r="AO6460" s="22"/>
    </row>
    <row r="6461" spans="2:41" x14ac:dyDescent="0.15">
      <c r="B6461" s="20"/>
      <c r="C6461" s="20"/>
      <c r="D6461" s="20"/>
      <c r="E6461" s="20"/>
      <c r="F6461" s="20"/>
      <c r="G6461" s="20"/>
      <c r="H6461" s="20"/>
      <c r="I6461" s="20"/>
      <c r="J6461" s="20"/>
      <c r="K6461" s="20"/>
      <c r="L6461" s="20"/>
      <c r="M6461" s="20"/>
      <c r="N6461" s="20"/>
      <c r="O6461" s="21"/>
      <c r="P6461" s="21"/>
      <c r="Q6461" s="28"/>
      <c r="R6461" s="28"/>
      <c r="S6461" s="21"/>
      <c r="T6461" s="20"/>
      <c r="U6461" s="21"/>
      <c r="W6461" s="46"/>
      <c r="AA6461" s="22"/>
      <c r="AB6461" s="22"/>
      <c r="AC6461" s="22"/>
      <c r="AD6461" s="22"/>
      <c r="AE6461" s="22"/>
      <c r="AF6461" s="22"/>
      <c r="AG6461" s="22"/>
      <c r="AH6461" s="20"/>
      <c r="AI6461" s="22"/>
      <c r="AJ6461" s="22"/>
      <c r="AK6461" s="22"/>
      <c r="AM6461" s="22"/>
      <c r="AN6461" s="22"/>
      <c r="AO6461" s="22"/>
    </row>
    <row r="6462" spans="2:41" x14ac:dyDescent="0.15">
      <c r="B6462" s="20"/>
      <c r="C6462" s="20"/>
      <c r="D6462" s="20"/>
      <c r="E6462" s="20"/>
      <c r="F6462" s="20"/>
      <c r="G6462" s="20"/>
      <c r="H6462" s="20"/>
      <c r="I6462" s="20"/>
      <c r="J6462" s="20"/>
      <c r="K6462" s="20"/>
      <c r="L6462" s="20"/>
      <c r="M6462" s="20"/>
      <c r="N6462" s="20"/>
      <c r="O6462" s="21"/>
      <c r="P6462" s="21"/>
      <c r="Q6462" s="28"/>
      <c r="R6462" s="28"/>
      <c r="S6462" s="21"/>
      <c r="T6462" s="20"/>
      <c r="U6462" s="21"/>
      <c r="W6462" s="46"/>
      <c r="AA6462" s="22"/>
      <c r="AB6462" s="22"/>
      <c r="AC6462" s="22"/>
      <c r="AD6462" s="22"/>
      <c r="AE6462" s="22"/>
      <c r="AF6462" s="22"/>
      <c r="AG6462" s="22"/>
      <c r="AH6462" s="20"/>
      <c r="AI6462" s="22"/>
      <c r="AJ6462" s="22"/>
      <c r="AK6462" s="22"/>
      <c r="AM6462" s="22"/>
      <c r="AN6462" s="22"/>
      <c r="AO6462" s="22"/>
    </row>
    <row r="6463" spans="2:41" x14ac:dyDescent="0.15">
      <c r="B6463" s="20"/>
      <c r="C6463" s="20"/>
      <c r="D6463" s="20"/>
      <c r="E6463" s="20"/>
      <c r="F6463" s="20"/>
      <c r="G6463" s="20"/>
      <c r="H6463" s="20"/>
      <c r="I6463" s="20"/>
      <c r="J6463" s="20"/>
      <c r="K6463" s="20"/>
      <c r="L6463" s="20"/>
      <c r="M6463" s="20"/>
      <c r="N6463" s="20"/>
      <c r="O6463" s="21"/>
      <c r="P6463" s="21"/>
      <c r="Q6463" s="28"/>
      <c r="R6463" s="28"/>
      <c r="S6463" s="21"/>
      <c r="T6463" s="20"/>
      <c r="U6463" s="21"/>
      <c r="W6463" s="46"/>
      <c r="AA6463" s="22"/>
      <c r="AB6463" s="22"/>
      <c r="AC6463" s="22"/>
      <c r="AD6463" s="22"/>
      <c r="AE6463" s="22"/>
      <c r="AF6463" s="22"/>
      <c r="AG6463" s="22"/>
      <c r="AH6463" s="20"/>
      <c r="AI6463" s="22"/>
      <c r="AJ6463" s="22"/>
      <c r="AK6463" s="22"/>
      <c r="AM6463" s="22"/>
      <c r="AN6463" s="22"/>
      <c r="AO6463" s="22"/>
    </row>
    <row r="6464" spans="2:41" x14ac:dyDescent="0.15">
      <c r="B6464" s="20"/>
      <c r="C6464" s="20"/>
      <c r="D6464" s="20"/>
      <c r="E6464" s="20"/>
      <c r="F6464" s="20"/>
      <c r="G6464" s="20"/>
      <c r="H6464" s="20"/>
      <c r="I6464" s="20"/>
      <c r="J6464" s="20"/>
      <c r="K6464" s="20"/>
      <c r="L6464" s="20"/>
      <c r="M6464" s="20"/>
      <c r="N6464" s="20"/>
      <c r="O6464" s="21"/>
      <c r="P6464" s="21"/>
      <c r="Q6464" s="28"/>
      <c r="R6464" s="28"/>
      <c r="S6464" s="21"/>
      <c r="T6464" s="20"/>
      <c r="U6464" s="21"/>
      <c r="W6464" s="46"/>
      <c r="AA6464" s="22"/>
      <c r="AB6464" s="22"/>
      <c r="AC6464" s="22"/>
      <c r="AD6464" s="22"/>
      <c r="AE6464" s="22"/>
      <c r="AF6464" s="22"/>
      <c r="AG6464" s="22"/>
      <c r="AH6464" s="20"/>
      <c r="AI6464" s="22"/>
      <c r="AJ6464" s="22"/>
      <c r="AK6464" s="22"/>
      <c r="AM6464" s="22"/>
      <c r="AN6464" s="22"/>
      <c r="AO6464" s="22"/>
    </row>
    <row r="6465" spans="2:41" x14ac:dyDescent="0.15">
      <c r="B6465" s="20"/>
      <c r="C6465" s="20"/>
      <c r="D6465" s="20"/>
      <c r="E6465" s="20"/>
      <c r="F6465" s="20"/>
      <c r="G6465" s="20"/>
      <c r="H6465" s="20"/>
      <c r="I6465" s="20"/>
      <c r="J6465" s="20"/>
      <c r="K6465" s="20"/>
      <c r="L6465" s="20"/>
      <c r="M6465" s="20"/>
      <c r="N6465" s="20"/>
      <c r="O6465" s="21"/>
      <c r="P6465" s="21"/>
      <c r="Q6465" s="28"/>
      <c r="R6465" s="28"/>
      <c r="S6465" s="21"/>
      <c r="T6465" s="20"/>
      <c r="U6465" s="21"/>
      <c r="W6465" s="46"/>
      <c r="AA6465" s="22"/>
      <c r="AB6465" s="22"/>
      <c r="AC6465" s="22"/>
      <c r="AD6465" s="22"/>
      <c r="AE6465" s="22"/>
      <c r="AF6465" s="22"/>
      <c r="AG6465" s="22"/>
      <c r="AH6465" s="20"/>
      <c r="AI6465" s="22"/>
      <c r="AJ6465" s="22"/>
      <c r="AK6465" s="22"/>
      <c r="AM6465" s="22"/>
      <c r="AN6465" s="22"/>
      <c r="AO6465" s="22"/>
    </row>
    <row r="6466" spans="2:41" x14ac:dyDescent="0.15">
      <c r="B6466" s="20"/>
      <c r="C6466" s="20"/>
      <c r="D6466" s="20"/>
      <c r="E6466" s="20"/>
      <c r="F6466" s="20"/>
      <c r="G6466" s="20"/>
      <c r="H6466" s="20"/>
      <c r="I6466" s="20"/>
      <c r="J6466" s="20"/>
      <c r="K6466" s="20"/>
      <c r="L6466" s="20"/>
      <c r="M6466" s="20"/>
      <c r="N6466" s="20"/>
      <c r="O6466" s="21"/>
      <c r="P6466" s="21"/>
      <c r="Q6466" s="28"/>
      <c r="R6466" s="28"/>
      <c r="S6466" s="21"/>
      <c r="T6466" s="20"/>
      <c r="U6466" s="21"/>
      <c r="W6466" s="46"/>
      <c r="AA6466" s="22"/>
      <c r="AB6466" s="22"/>
      <c r="AC6466" s="22"/>
      <c r="AD6466" s="22"/>
      <c r="AE6466" s="22"/>
      <c r="AF6466" s="22"/>
      <c r="AG6466" s="22"/>
      <c r="AH6466" s="20"/>
      <c r="AI6466" s="22"/>
      <c r="AJ6466" s="22"/>
      <c r="AK6466" s="22"/>
      <c r="AM6466" s="22"/>
      <c r="AN6466" s="22"/>
      <c r="AO6466" s="22"/>
    </row>
    <row r="6467" spans="2:41" x14ac:dyDescent="0.15">
      <c r="B6467" s="20"/>
      <c r="C6467" s="20"/>
      <c r="D6467" s="20"/>
      <c r="E6467" s="20"/>
      <c r="F6467" s="20"/>
      <c r="G6467" s="20"/>
      <c r="H6467" s="20"/>
      <c r="I6467" s="20"/>
      <c r="J6467" s="20"/>
      <c r="K6467" s="20"/>
      <c r="L6467" s="20"/>
      <c r="M6467" s="20"/>
      <c r="N6467" s="20"/>
      <c r="O6467" s="21"/>
      <c r="P6467" s="21"/>
      <c r="Q6467" s="28"/>
      <c r="R6467" s="28"/>
      <c r="S6467" s="21"/>
      <c r="T6467" s="20"/>
      <c r="U6467" s="21"/>
      <c r="W6467" s="46"/>
      <c r="AA6467" s="22"/>
      <c r="AB6467" s="22"/>
      <c r="AC6467" s="22"/>
      <c r="AD6467" s="22"/>
      <c r="AE6467" s="22"/>
      <c r="AF6467" s="22"/>
      <c r="AG6467" s="22"/>
      <c r="AH6467" s="20"/>
      <c r="AI6467" s="22"/>
      <c r="AJ6467" s="22"/>
      <c r="AK6467" s="22"/>
      <c r="AM6467" s="22"/>
      <c r="AN6467" s="22"/>
      <c r="AO6467" s="22"/>
    </row>
    <row r="6468" spans="2:41" x14ac:dyDescent="0.15">
      <c r="B6468" s="20"/>
      <c r="C6468" s="20"/>
      <c r="D6468" s="20"/>
      <c r="E6468" s="20"/>
      <c r="F6468" s="20"/>
      <c r="G6468" s="20"/>
      <c r="H6468" s="20"/>
      <c r="I6468" s="20"/>
      <c r="J6468" s="20"/>
      <c r="K6468" s="20"/>
      <c r="L6468" s="20"/>
      <c r="M6468" s="20"/>
      <c r="N6468" s="20"/>
      <c r="O6468" s="21"/>
      <c r="P6468" s="21"/>
      <c r="Q6468" s="28"/>
      <c r="R6468" s="28"/>
      <c r="S6468" s="21"/>
      <c r="T6468" s="20"/>
      <c r="U6468" s="21"/>
      <c r="W6468" s="46"/>
      <c r="AA6468" s="22"/>
      <c r="AB6468" s="22"/>
      <c r="AC6468" s="22"/>
      <c r="AD6468" s="22"/>
      <c r="AE6468" s="22"/>
      <c r="AF6468" s="22"/>
      <c r="AG6468" s="22"/>
      <c r="AH6468" s="20"/>
      <c r="AI6468" s="22"/>
      <c r="AJ6468" s="22"/>
      <c r="AK6468" s="22"/>
      <c r="AM6468" s="22"/>
      <c r="AN6468" s="22"/>
      <c r="AO6468" s="22"/>
    </row>
    <row r="6469" spans="2:41" x14ac:dyDescent="0.15">
      <c r="B6469" s="20"/>
      <c r="C6469" s="20"/>
      <c r="D6469" s="20"/>
      <c r="E6469" s="20"/>
      <c r="F6469" s="20"/>
      <c r="G6469" s="20"/>
      <c r="H6469" s="20"/>
      <c r="I6469" s="20"/>
      <c r="J6469" s="20"/>
      <c r="K6469" s="20"/>
      <c r="L6469" s="20"/>
      <c r="M6469" s="20"/>
      <c r="N6469" s="20"/>
      <c r="O6469" s="21"/>
      <c r="P6469" s="21"/>
      <c r="Q6469" s="28"/>
      <c r="R6469" s="28"/>
      <c r="S6469" s="21"/>
      <c r="T6469" s="20"/>
      <c r="U6469" s="21"/>
      <c r="W6469" s="46"/>
      <c r="AA6469" s="22"/>
      <c r="AB6469" s="22"/>
      <c r="AC6469" s="22"/>
      <c r="AD6469" s="22"/>
      <c r="AE6469" s="22"/>
      <c r="AF6469" s="22"/>
      <c r="AG6469" s="22"/>
      <c r="AH6469" s="20"/>
      <c r="AI6469" s="22"/>
      <c r="AJ6469" s="22"/>
      <c r="AK6469" s="22"/>
      <c r="AM6469" s="22"/>
      <c r="AN6469" s="22"/>
      <c r="AO6469" s="22"/>
    </row>
    <row r="6470" spans="2:41" x14ac:dyDescent="0.15">
      <c r="B6470" s="20"/>
      <c r="C6470" s="20"/>
      <c r="D6470" s="20"/>
      <c r="E6470" s="20"/>
      <c r="F6470" s="20"/>
      <c r="G6470" s="20"/>
      <c r="H6470" s="20"/>
      <c r="I6470" s="20"/>
      <c r="J6470" s="20"/>
      <c r="K6470" s="20"/>
      <c r="L6470" s="20"/>
      <c r="M6470" s="20"/>
      <c r="N6470" s="20"/>
      <c r="O6470" s="21"/>
      <c r="P6470" s="21"/>
      <c r="Q6470" s="28"/>
      <c r="R6470" s="28"/>
      <c r="S6470" s="21"/>
      <c r="T6470" s="20"/>
      <c r="U6470" s="21"/>
      <c r="W6470" s="46"/>
      <c r="AA6470" s="22"/>
      <c r="AB6470" s="22"/>
      <c r="AC6470" s="22"/>
      <c r="AD6470" s="22"/>
      <c r="AE6470" s="22"/>
      <c r="AF6470" s="22"/>
      <c r="AG6470" s="22"/>
      <c r="AH6470" s="20"/>
      <c r="AI6470" s="22"/>
      <c r="AJ6470" s="22"/>
      <c r="AK6470" s="22"/>
      <c r="AM6470" s="22"/>
      <c r="AN6470" s="22"/>
      <c r="AO6470" s="22"/>
    </row>
    <row r="6471" spans="2:41" x14ac:dyDescent="0.15">
      <c r="B6471" s="20"/>
      <c r="C6471" s="20"/>
      <c r="D6471" s="20"/>
      <c r="E6471" s="20"/>
      <c r="F6471" s="20"/>
      <c r="G6471" s="20"/>
      <c r="H6471" s="20"/>
      <c r="I6471" s="20"/>
      <c r="J6471" s="20"/>
      <c r="K6471" s="20"/>
      <c r="L6471" s="20"/>
      <c r="M6471" s="20"/>
      <c r="N6471" s="20"/>
      <c r="O6471" s="21"/>
      <c r="P6471" s="21"/>
      <c r="Q6471" s="28"/>
      <c r="R6471" s="28"/>
      <c r="S6471" s="21"/>
      <c r="T6471" s="20"/>
      <c r="U6471" s="21"/>
      <c r="W6471" s="46"/>
      <c r="AA6471" s="22"/>
      <c r="AB6471" s="22"/>
      <c r="AC6471" s="22"/>
      <c r="AD6471" s="22"/>
      <c r="AE6471" s="22"/>
      <c r="AF6471" s="22"/>
      <c r="AG6471" s="22"/>
      <c r="AH6471" s="20"/>
      <c r="AI6471" s="22"/>
      <c r="AJ6471" s="22"/>
      <c r="AK6471" s="22"/>
      <c r="AM6471" s="22"/>
      <c r="AN6471" s="22"/>
      <c r="AO6471" s="22"/>
    </row>
    <row r="6472" spans="2:41" x14ac:dyDescent="0.15">
      <c r="B6472" s="20"/>
      <c r="C6472" s="20"/>
      <c r="D6472" s="20"/>
      <c r="E6472" s="20"/>
      <c r="F6472" s="20"/>
      <c r="G6472" s="20"/>
      <c r="H6472" s="20"/>
      <c r="I6472" s="20"/>
      <c r="J6472" s="20"/>
      <c r="K6472" s="20"/>
      <c r="L6472" s="20"/>
      <c r="M6472" s="20"/>
      <c r="N6472" s="20"/>
      <c r="O6472" s="21"/>
      <c r="P6472" s="21"/>
      <c r="Q6472" s="28"/>
      <c r="R6472" s="28"/>
      <c r="S6472" s="21"/>
      <c r="T6472" s="20"/>
      <c r="U6472" s="21"/>
      <c r="W6472" s="46"/>
      <c r="AA6472" s="22"/>
      <c r="AB6472" s="22"/>
      <c r="AC6472" s="22"/>
      <c r="AD6472" s="22"/>
      <c r="AE6472" s="22"/>
      <c r="AF6472" s="22"/>
      <c r="AG6472" s="22"/>
      <c r="AH6472" s="20"/>
      <c r="AI6472" s="22"/>
      <c r="AJ6472" s="22"/>
      <c r="AK6472" s="22"/>
      <c r="AM6472" s="22"/>
      <c r="AN6472" s="22"/>
      <c r="AO6472" s="22"/>
    </row>
    <row r="6473" spans="2:41" x14ac:dyDescent="0.15">
      <c r="B6473" s="20"/>
      <c r="C6473" s="20"/>
      <c r="D6473" s="20"/>
      <c r="E6473" s="20"/>
      <c r="F6473" s="20"/>
      <c r="G6473" s="20"/>
      <c r="H6473" s="20"/>
      <c r="I6473" s="20"/>
      <c r="J6473" s="20"/>
      <c r="K6473" s="20"/>
      <c r="L6473" s="20"/>
      <c r="M6473" s="20"/>
      <c r="N6473" s="20"/>
      <c r="O6473" s="21"/>
      <c r="P6473" s="21"/>
      <c r="Q6473" s="28"/>
      <c r="R6473" s="28"/>
      <c r="S6473" s="21"/>
      <c r="T6473" s="20"/>
      <c r="U6473" s="21"/>
      <c r="W6473" s="46"/>
      <c r="AA6473" s="22"/>
      <c r="AB6473" s="22"/>
      <c r="AC6473" s="22"/>
      <c r="AD6473" s="22"/>
      <c r="AE6473" s="22"/>
      <c r="AF6473" s="22"/>
      <c r="AG6473" s="22"/>
      <c r="AH6473" s="20"/>
      <c r="AI6473" s="22"/>
      <c r="AJ6473" s="22"/>
      <c r="AK6473" s="22"/>
      <c r="AM6473" s="22"/>
      <c r="AN6473" s="22"/>
      <c r="AO6473" s="22"/>
    </row>
    <row r="6474" spans="2:41" x14ac:dyDescent="0.15">
      <c r="B6474" s="20"/>
      <c r="C6474" s="20"/>
      <c r="D6474" s="20"/>
      <c r="E6474" s="20"/>
      <c r="F6474" s="20"/>
      <c r="G6474" s="20"/>
      <c r="H6474" s="20"/>
      <c r="I6474" s="20"/>
      <c r="J6474" s="20"/>
      <c r="K6474" s="20"/>
      <c r="L6474" s="20"/>
      <c r="M6474" s="20"/>
      <c r="N6474" s="20"/>
      <c r="O6474" s="21"/>
      <c r="P6474" s="21"/>
      <c r="Q6474" s="28"/>
      <c r="R6474" s="28"/>
      <c r="S6474" s="21"/>
      <c r="T6474" s="20"/>
      <c r="U6474" s="21"/>
      <c r="W6474" s="46"/>
      <c r="AA6474" s="22"/>
      <c r="AB6474" s="22"/>
      <c r="AC6474" s="22"/>
      <c r="AD6474" s="22"/>
      <c r="AE6474" s="22"/>
      <c r="AF6474" s="22"/>
      <c r="AG6474" s="22"/>
      <c r="AH6474" s="20"/>
      <c r="AI6474" s="22"/>
      <c r="AJ6474" s="22"/>
      <c r="AK6474" s="22"/>
      <c r="AM6474" s="22"/>
      <c r="AN6474" s="22"/>
      <c r="AO6474" s="22"/>
    </row>
    <row r="6475" spans="2:41" x14ac:dyDescent="0.15">
      <c r="B6475" s="20"/>
      <c r="C6475" s="20"/>
      <c r="D6475" s="20"/>
      <c r="E6475" s="20"/>
      <c r="F6475" s="20"/>
      <c r="G6475" s="20"/>
      <c r="H6475" s="20"/>
      <c r="I6475" s="20"/>
      <c r="J6475" s="20"/>
      <c r="K6475" s="20"/>
      <c r="L6475" s="20"/>
      <c r="M6475" s="20"/>
      <c r="N6475" s="20"/>
      <c r="O6475" s="21"/>
      <c r="P6475" s="21"/>
      <c r="Q6475" s="28"/>
      <c r="R6475" s="28"/>
      <c r="S6475" s="21"/>
      <c r="T6475" s="20"/>
      <c r="U6475" s="21"/>
      <c r="W6475" s="46"/>
      <c r="AA6475" s="22"/>
      <c r="AB6475" s="22"/>
      <c r="AC6475" s="22"/>
      <c r="AD6475" s="22"/>
      <c r="AE6475" s="22"/>
      <c r="AF6475" s="22"/>
      <c r="AG6475" s="22"/>
      <c r="AH6475" s="20"/>
      <c r="AI6475" s="22"/>
      <c r="AJ6475" s="22"/>
      <c r="AK6475" s="22"/>
      <c r="AM6475" s="22"/>
      <c r="AN6475" s="22"/>
      <c r="AO6475" s="22"/>
    </row>
    <row r="6476" spans="2:41" x14ac:dyDescent="0.15">
      <c r="B6476" s="20"/>
      <c r="C6476" s="20"/>
      <c r="D6476" s="20"/>
      <c r="E6476" s="20"/>
      <c r="F6476" s="20"/>
      <c r="G6476" s="20"/>
      <c r="H6476" s="20"/>
      <c r="I6476" s="20"/>
      <c r="J6476" s="20"/>
      <c r="K6476" s="20"/>
      <c r="L6476" s="20"/>
      <c r="M6476" s="20"/>
      <c r="N6476" s="20"/>
      <c r="O6476" s="21"/>
      <c r="P6476" s="21"/>
      <c r="Q6476" s="28"/>
      <c r="R6476" s="28"/>
      <c r="S6476" s="21"/>
      <c r="T6476" s="20"/>
      <c r="U6476" s="21"/>
      <c r="W6476" s="46"/>
      <c r="AA6476" s="22"/>
      <c r="AB6476" s="22"/>
      <c r="AC6476" s="22"/>
      <c r="AD6476" s="22"/>
      <c r="AE6476" s="22"/>
      <c r="AF6476" s="22"/>
      <c r="AG6476" s="22"/>
      <c r="AH6476" s="20"/>
      <c r="AI6476" s="22"/>
      <c r="AJ6476" s="22"/>
      <c r="AK6476" s="22"/>
      <c r="AM6476" s="22"/>
      <c r="AN6476" s="22"/>
      <c r="AO6476" s="22"/>
    </row>
    <row r="6477" spans="2:41" x14ac:dyDescent="0.15">
      <c r="B6477" s="20"/>
      <c r="C6477" s="20"/>
      <c r="D6477" s="20"/>
      <c r="E6477" s="20"/>
      <c r="F6477" s="20"/>
      <c r="G6477" s="20"/>
      <c r="H6477" s="20"/>
      <c r="I6477" s="20"/>
      <c r="J6477" s="20"/>
      <c r="K6477" s="20"/>
      <c r="L6477" s="20"/>
      <c r="M6477" s="20"/>
      <c r="N6477" s="20"/>
      <c r="O6477" s="21"/>
      <c r="P6477" s="21"/>
      <c r="Q6477" s="28"/>
      <c r="R6477" s="28"/>
      <c r="S6477" s="21"/>
      <c r="T6477" s="20"/>
      <c r="U6477" s="21"/>
      <c r="W6477" s="46"/>
      <c r="AA6477" s="22"/>
      <c r="AB6477" s="22"/>
      <c r="AC6477" s="22"/>
      <c r="AD6477" s="22"/>
      <c r="AE6477" s="22"/>
      <c r="AF6477" s="22"/>
      <c r="AG6477" s="22"/>
      <c r="AH6477" s="20"/>
      <c r="AI6477" s="22"/>
      <c r="AJ6477" s="22"/>
      <c r="AK6477" s="22"/>
      <c r="AM6477" s="22"/>
      <c r="AN6477" s="22"/>
      <c r="AO6477" s="22"/>
    </row>
    <row r="6478" spans="2:41" x14ac:dyDescent="0.15">
      <c r="B6478" s="20"/>
      <c r="C6478" s="20"/>
      <c r="D6478" s="20"/>
      <c r="E6478" s="20"/>
      <c r="F6478" s="20"/>
      <c r="G6478" s="20"/>
      <c r="H6478" s="20"/>
      <c r="I6478" s="20"/>
      <c r="J6478" s="20"/>
      <c r="K6478" s="20"/>
      <c r="L6478" s="20"/>
      <c r="M6478" s="20"/>
      <c r="N6478" s="20"/>
      <c r="O6478" s="21"/>
      <c r="P6478" s="21"/>
      <c r="Q6478" s="28"/>
      <c r="R6478" s="28"/>
      <c r="S6478" s="21"/>
      <c r="T6478" s="20"/>
      <c r="U6478" s="21"/>
      <c r="W6478" s="46"/>
      <c r="AA6478" s="22"/>
      <c r="AB6478" s="22"/>
      <c r="AC6478" s="22"/>
      <c r="AD6478" s="22"/>
      <c r="AE6478" s="22"/>
      <c r="AF6478" s="22"/>
      <c r="AG6478" s="22"/>
      <c r="AH6478" s="20"/>
      <c r="AI6478" s="22"/>
      <c r="AJ6478" s="22"/>
      <c r="AK6478" s="22"/>
      <c r="AM6478" s="22"/>
      <c r="AN6478" s="22"/>
      <c r="AO6478" s="22"/>
    </row>
    <row r="6479" spans="2:41" x14ac:dyDescent="0.15">
      <c r="B6479" s="20"/>
      <c r="C6479" s="20"/>
      <c r="D6479" s="20"/>
      <c r="E6479" s="20"/>
      <c r="F6479" s="20"/>
      <c r="G6479" s="20"/>
      <c r="H6479" s="20"/>
      <c r="I6479" s="20"/>
      <c r="J6479" s="20"/>
      <c r="K6479" s="20"/>
      <c r="L6479" s="20"/>
      <c r="M6479" s="20"/>
      <c r="N6479" s="20"/>
      <c r="O6479" s="21"/>
      <c r="P6479" s="21"/>
      <c r="Q6479" s="28"/>
      <c r="R6479" s="28"/>
      <c r="S6479" s="21"/>
      <c r="T6479" s="20"/>
      <c r="U6479" s="21"/>
      <c r="W6479" s="46"/>
      <c r="AA6479" s="22"/>
      <c r="AB6479" s="22"/>
      <c r="AC6479" s="22"/>
      <c r="AD6479" s="22"/>
      <c r="AE6479" s="22"/>
      <c r="AF6479" s="22"/>
      <c r="AG6479" s="22"/>
      <c r="AH6479" s="20"/>
      <c r="AI6479" s="22"/>
      <c r="AJ6479" s="22"/>
      <c r="AK6479" s="22"/>
      <c r="AM6479" s="22"/>
      <c r="AN6479" s="22"/>
      <c r="AO6479" s="22"/>
    </row>
    <row r="6480" spans="2:41" x14ac:dyDescent="0.15">
      <c r="B6480" s="20"/>
      <c r="C6480" s="20"/>
      <c r="D6480" s="20"/>
      <c r="E6480" s="20"/>
      <c r="F6480" s="20"/>
      <c r="G6480" s="20"/>
      <c r="H6480" s="20"/>
      <c r="I6480" s="20"/>
      <c r="J6480" s="20"/>
      <c r="K6480" s="20"/>
      <c r="L6480" s="20"/>
      <c r="M6480" s="20"/>
      <c r="N6480" s="20"/>
      <c r="O6480" s="21"/>
      <c r="P6480" s="21"/>
      <c r="Q6480" s="28"/>
      <c r="R6480" s="28"/>
      <c r="S6480" s="21"/>
      <c r="T6480" s="20"/>
      <c r="U6480" s="21"/>
      <c r="W6480" s="46"/>
      <c r="AA6480" s="22"/>
      <c r="AB6480" s="22"/>
      <c r="AC6480" s="22"/>
      <c r="AD6480" s="22"/>
      <c r="AE6480" s="22"/>
      <c r="AF6480" s="22"/>
      <c r="AG6480" s="22"/>
      <c r="AH6480" s="20"/>
      <c r="AI6480" s="22"/>
      <c r="AJ6480" s="22"/>
      <c r="AK6480" s="22"/>
      <c r="AM6480" s="22"/>
      <c r="AN6480" s="22"/>
      <c r="AO6480" s="22"/>
    </row>
    <row r="6481" spans="2:41" x14ac:dyDescent="0.15">
      <c r="B6481" s="20"/>
      <c r="C6481" s="20"/>
      <c r="D6481" s="20"/>
      <c r="E6481" s="20"/>
      <c r="F6481" s="20"/>
      <c r="G6481" s="20"/>
      <c r="H6481" s="20"/>
      <c r="I6481" s="20"/>
      <c r="J6481" s="20"/>
      <c r="K6481" s="20"/>
      <c r="L6481" s="20"/>
      <c r="M6481" s="20"/>
      <c r="N6481" s="20"/>
      <c r="O6481" s="21"/>
      <c r="P6481" s="21"/>
      <c r="Q6481" s="28"/>
      <c r="R6481" s="28"/>
      <c r="S6481" s="21"/>
      <c r="T6481" s="20"/>
      <c r="U6481" s="21"/>
      <c r="W6481" s="46"/>
      <c r="AA6481" s="22"/>
      <c r="AB6481" s="22"/>
      <c r="AC6481" s="22"/>
      <c r="AD6481" s="22"/>
      <c r="AE6481" s="22"/>
      <c r="AF6481" s="22"/>
      <c r="AG6481" s="22"/>
      <c r="AH6481" s="20"/>
      <c r="AI6481" s="22"/>
      <c r="AJ6481" s="22"/>
      <c r="AK6481" s="22"/>
      <c r="AM6481" s="22"/>
      <c r="AN6481" s="22"/>
      <c r="AO6481" s="22"/>
    </row>
    <row r="6482" spans="2:41" x14ac:dyDescent="0.15">
      <c r="B6482" s="20"/>
      <c r="C6482" s="20"/>
      <c r="D6482" s="20"/>
      <c r="E6482" s="20"/>
      <c r="F6482" s="20"/>
      <c r="G6482" s="20"/>
      <c r="H6482" s="20"/>
      <c r="I6482" s="20"/>
      <c r="J6482" s="20"/>
      <c r="K6482" s="20"/>
      <c r="L6482" s="20"/>
      <c r="M6482" s="20"/>
      <c r="N6482" s="20"/>
      <c r="O6482" s="21"/>
      <c r="P6482" s="21"/>
      <c r="Q6482" s="28"/>
      <c r="R6482" s="28"/>
      <c r="S6482" s="21"/>
      <c r="T6482" s="20"/>
      <c r="U6482" s="21"/>
      <c r="W6482" s="46"/>
      <c r="AA6482" s="22"/>
      <c r="AB6482" s="22"/>
      <c r="AC6482" s="22"/>
      <c r="AD6482" s="22"/>
      <c r="AE6482" s="22"/>
      <c r="AF6482" s="22"/>
      <c r="AG6482" s="22"/>
      <c r="AH6482" s="20"/>
      <c r="AI6482" s="22"/>
      <c r="AJ6482" s="22"/>
      <c r="AK6482" s="22"/>
      <c r="AM6482" s="22"/>
      <c r="AN6482" s="22"/>
      <c r="AO6482" s="22"/>
    </row>
    <row r="6483" spans="2:41" x14ac:dyDescent="0.15">
      <c r="B6483" s="20"/>
      <c r="C6483" s="20"/>
      <c r="D6483" s="20"/>
      <c r="E6483" s="20"/>
      <c r="F6483" s="20"/>
      <c r="G6483" s="20"/>
      <c r="H6483" s="20"/>
      <c r="I6483" s="20"/>
      <c r="J6483" s="20"/>
      <c r="K6483" s="20"/>
      <c r="L6483" s="20"/>
      <c r="M6483" s="20"/>
      <c r="N6483" s="20"/>
      <c r="O6483" s="21"/>
      <c r="P6483" s="21"/>
      <c r="Q6483" s="28"/>
      <c r="R6483" s="28"/>
      <c r="S6483" s="21"/>
      <c r="T6483" s="20"/>
      <c r="U6483" s="21"/>
      <c r="W6483" s="46"/>
      <c r="AA6483" s="22"/>
      <c r="AB6483" s="22"/>
      <c r="AC6483" s="22"/>
      <c r="AD6483" s="22"/>
      <c r="AE6483" s="22"/>
      <c r="AF6483" s="22"/>
      <c r="AG6483" s="22"/>
      <c r="AH6483" s="20"/>
      <c r="AI6483" s="22"/>
      <c r="AJ6483" s="22"/>
      <c r="AK6483" s="22"/>
      <c r="AM6483" s="22"/>
      <c r="AN6483" s="22"/>
      <c r="AO6483" s="22"/>
    </row>
    <row r="6484" spans="2:41" x14ac:dyDescent="0.15">
      <c r="B6484" s="20"/>
      <c r="C6484" s="20"/>
      <c r="D6484" s="20"/>
      <c r="E6484" s="20"/>
      <c r="F6484" s="20"/>
      <c r="G6484" s="20"/>
      <c r="H6484" s="20"/>
      <c r="I6484" s="20"/>
      <c r="J6484" s="20"/>
      <c r="K6484" s="20"/>
      <c r="L6484" s="20"/>
      <c r="M6484" s="20"/>
      <c r="N6484" s="20"/>
      <c r="O6484" s="21"/>
      <c r="P6484" s="21"/>
      <c r="Q6484" s="28"/>
      <c r="R6484" s="28"/>
      <c r="S6484" s="21"/>
      <c r="T6484" s="20"/>
      <c r="U6484" s="21"/>
      <c r="W6484" s="46"/>
      <c r="AA6484" s="22"/>
      <c r="AB6484" s="22"/>
      <c r="AC6484" s="22"/>
      <c r="AD6484" s="22"/>
      <c r="AE6484" s="22"/>
      <c r="AF6484" s="22"/>
      <c r="AG6484" s="22"/>
      <c r="AH6484" s="20"/>
      <c r="AI6484" s="22"/>
      <c r="AJ6484" s="22"/>
      <c r="AK6484" s="22"/>
      <c r="AM6484" s="22"/>
      <c r="AN6484" s="22"/>
      <c r="AO6484" s="22"/>
    </row>
    <row r="6485" spans="2:41" x14ac:dyDescent="0.15">
      <c r="B6485" s="20"/>
      <c r="C6485" s="20"/>
      <c r="D6485" s="20"/>
      <c r="E6485" s="20"/>
      <c r="F6485" s="20"/>
      <c r="G6485" s="20"/>
      <c r="H6485" s="20"/>
      <c r="I6485" s="20"/>
      <c r="J6485" s="20"/>
      <c r="K6485" s="20"/>
      <c r="L6485" s="20"/>
      <c r="M6485" s="20"/>
      <c r="N6485" s="20"/>
      <c r="O6485" s="21"/>
      <c r="P6485" s="21"/>
      <c r="Q6485" s="28"/>
      <c r="R6485" s="28"/>
      <c r="S6485" s="21"/>
      <c r="T6485" s="20"/>
      <c r="U6485" s="21"/>
      <c r="W6485" s="46"/>
      <c r="AA6485" s="22"/>
      <c r="AB6485" s="22"/>
      <c r="AC6485" s="22"/>
      <c r="AD6485" s="22"/>
      <c r="AE6485" s="22"/>
      <c r="AF6485" s="22"/>
      <c r="AG6485" s="22"/>
      <c r="AH6485" s="20"/>
      <c r="AI6485" s="22"/>
      <c r="AJ6485" s="22"/>
      <c r="AK6485" s="22"/>
      <c r="AM6485" s="22"/>
      <c r="AN6485" s="22"/>
      <c r="AO6485" s="22"/>
    </row>
    <row r="6486" spans="2:41" x14ac:dyDescent="0.15">
      <c r="B6486" s="20"/>
      <c r="C6486" s="20"/>
      <c r="D6486" s="20"/>
      <c r="E6486" s="20"/>
      <c r="F6486" s="20"/>
      <c r="G6486" s="20"/>
      <c r="H6486" s="20"/>
      <c r="I6486" s="20"/>
      <c r="J6486" s="20"/>
      <c r="K6486" s="20"/>
      <c r="L6486" s="20"/>
      <c r="M6486" s="20"/>
      <c r="N6486" s="20"/>
      <c r="O6486" s="21"/>
      <c r="P6486" s="21"/>
      <c r="Q6486" s="28"/>
      <c r="R6486" s="28"/>
      <c r="S6486" s="21"/>
      <c r="T6486" s="20"/>
      <c r="U6486" s="21"/>
      <c r="W6486" s="46"/>
      <c r="AA6486" s="22"/>
      <c r="AB6486" s="22"/>
      <c r="AC6486" s="22"/>
      <c r="AD6486" s="22"/>
      <c r="AE6486" s="22"/>
      <c r="AF6486" s="22"/>
      <c r="AG6486" s="22"/>
      <c r="AH6486" s="20"/>
      <c r="AI6486" s="22"/>
      <c r="AJ6486" s="22"/>
      <c r="AK6486" s="22"/>
      <c r="AM6486" s="22"/>
      <c r="AN6486" s="22"/>
      <c r="AO6486" s="22"/>
    </row>
    <row r="6487" spans="2:41" x14ac:dyDescent="0.15">
      <c r="B6487" s="20"/>
      <c r="C6487" s="20"/>
      <c r="D6487" s="20"/>
      <c r="E6487" s="20"/>
      <c r="F6487" s="20"/>
      <c r="G6487" s="20"/>
      <c r="H6487" s="20"/>
      <c r="I6487" s="20"/>
      <c r="J6487" s="20"/>
      <c r="K6487" s="20"/>
      <c r="L6487" s="20"/>
      <c r="M6487" s="20"/>
      <c r="N6487" s="20"/>
      <c r="O6487" s="21"/>
      <c r="P6487" s="21"/>
      <c r="Q6487" s="28"/>
      <c r="R6487" s="28"/>
      <c r="S6487" s="21"/>
      <c r="T6487" s="20"/>
      <c r="U6487" s="21"/>
      <c r="W6487" s="46"/>
      <c r="AA6487" s="22"/>
      <c r="AB6487" s="22"/>
      <c r="AC6487" s="22"/>
      <c r="AD6487" s="22"/>
      <c r="AE6487" s="22"/>
      <c r="AF6487" s="22"/>
      <c r="AG6487" s="22"/>
      <c r="AH6487" s="20"/>
      <c r="AI6487" s="22"/>
      <c r="AJ6487" s="22"/>
      <c r="AK6487" s="22"/>
      <c r="AM6487" s="22"/>
      <c r="AN6487" s="22"/>
      <c r="AO6487" s="22"/>
    </row>
    <row r="6488" spans="2:41" x14ac:dyDescent="0.15">
      <c r="B6488" s="20"/>
      <c r="C6488" s="20"/>
      <c r="D6488" s="20"/>
      <c r="E6488" s="20"/>
      <c r="F6488" s="20"/>
      <c r="G6488" s="20"/>
      <c r="H6488" s="20"/>
      <c r="I6488" s="20"/>
      <c r="J6488" s="20"/>
      <c r="K6488" s="20"/>
      <c r="L6488" s="20"/>
      <c r="M6488" s="20"/>
      <c r="N6488" s="20"/>
      <c r="O6488" s="21"/>
      <c r="P6488" s="21"/>
      <c r="Q6488" s="28"/>
      <c r="R6488" s="28"/>
      <c r="S6488" s="21"/>
      <c r="T6488" s="20"/>
      <c r="U6488" s="21"/>
      <c r="W6488" s="46"/>
      <c r="AA6488" s="22"/>
      <c r="AB6488" s="22"/>
      <c r="AC6488" s="22"/>
      <c r="AD6488" s="22"/>
      <c r="AE6488" s="22"/>
      <c r="AF6488" s="22"/>
      <c r="AG6488" s="22"/>
      <c r="AH6488" s="20"/>
      <c r="AI6488" s="22"/>
      <c r="AJ6488" s="22"/>
      <c r="AK6488" s="22"/>
      <c r="AM6488" s="22"/>
      <c r="AN6488" s="22"/>
      <c r="AO6488" s="22"/>
    </row>
    <row r="6489" spans="2:41" x14ac:dyDescent="0.15">
      <c r="B6489" s="20"/>
      <c r="C6489" s="20"/>
      <c r="D6489" s="20"/>
      <c r="E6489" s="20"/>
      <c r="F6489" s="20"/>
      <c r="G6489" s="20"/>
      <c r="H6489" s="20"/>
      <c r="I6489" s="20"/>
      <c r="J6489" s="20"/>
      <c r="K6489" s="20"/>
      <c r="L6489" s="20"/>
      <c r="M6489" s="20"/>
      <c r="N6489" s="20"/>
      <c r="O6489" s="21"/>
      <c r="P6489" s="21"/>
      <c r="Q6489" s="28"/>
      <c r="R6489" s="28"/>
      <c r="S6489" s="21"/>
      <c r="T6489" s="20"/>
      <c r="U6489" s="21"/>
      <c r="W6489" s="46"/>
      <c r="AA6489" s="22"/>
      <c r="AB6489" s="22"/>
      <c r="AC6489" s="22"/>
      <c r="AD6489" s="22"/>
      <c r="AE6489" s="22"/>
      <c r="AF6489" s="22"/>
      <c r="AG6489" s="22"/>
      <c r="AH6489" s="20"/>
      <c r="AI6489" s="22"/>
      <c r="AJ6489" s="22"/>
      <c r="AK6489" s="22"/>
      <c r="AM6489" s="22"/>
      <c r="AN6489" s="22"/>
      <c r="AO6489" s="22"/>
    </row>
    <row r="6490" spans="2:41" x14ac:dyDescent="0.15">
      <c r="B6490" s="20"/>
      <c r="C6490" s="20"/>
      <c r="D6490" s="20"/>
      <c r="E6490" s="20"/>
      <c r="F6490" s="20"/>
      <c r="G6490" s="20"/>
      <c r="H6490" s="20"/>
      <c r="I6490" s="20"/>
      <c r="J6490" s="20"/>
      <c r="K6490" s="20"/>
      <c r="L6490" s="20"/>
      <c r="M6490" s="20"/>
      <c r="N6490" s="20"/>
      <c r="O6490" s="21"/>
      <c r="P6490" s="21"/>
      <c r="Q6490" s="28"/>
      <c r="R6490" s="28"/>
      <c r="S6490" s="21"/>
      <c r="T6490" s="20"/>
      <c r="U6490" s="21"/>
      <c r="W6490" s="46"/>
      <c r="AA6490" s="22"/>
      <c r="AB6490" s="22"/>
      <c r="AC6490" s="22"/>
      <c r="AD6490" s="22"/>
      <c r="AE6490" s="22"/>
      <c r="AF6490" s="22"/>
      <c r="AG6490" s="22"/>
      <c r="AH6490" s="20"/>
      <c r="AI6490" s="22"/>
      <c r="AJ6490" s="22"/>
      <c r="AK6490" s="22"/>
      <c r="AM6490" s="22"/>
      <c r="AN6490" s="22"/>
      <c r="AO6490" s="22"/>
    </row>
    <row r="6491" spans="2:41" x14ac:dyDescent="0.15">
      <c r="B6491" s="20"/>
      <c r="C6491" s="20"/>
      <c r="D6491" s="20"/>
      <c r="E6491" s="20"/>
      <c r="F6491" s="20"/>
      <c r="G6491" s="20"/>
      <c r="H6491" s="20"/>
      <c r="I6491" s="20"/>
      <c r="J6491" s="20"/>
      <c r="K6491" s="20"/>
      <c r="L6491" s="20"/>
      <c r="M6491" s="20"/>
      <c r="N6491" s="20"/>
      <c r="O6491" s="21"/>
      <c r="P6491" s="21"/>
      <c r="Q6491" s="28"/>
      <c r="R6491" s="28"/>
      <c r="S6491" s="21"/>
      <c r="T6491" s="20"/>
      <c r="U6491" s="21"/>
      <c r="W6491" s="46"/>
      <c r="AA6491" s="22"/>
      <c r="AB6491" s="22"/>
      <c r="AC6491" s="22"/>
      <c r="AD6491" s="22"/>
      <c r="AE6491" s="22"/>
      <c r="AF6491" s="22"/>
      <c r="AG6491" s="22"/>
      <c r="AH6491" s="20"/>
      <c r="AI6491" s="22"/>
      <c r="AJ6491" s="22"/>
      <c r="AK6491" s="22"/>
      <c r="AM6491" s="22"/>
      <c r="AN6491" s="22"/>
      <c r="AO6491" s="22"/>
    </row>
    <row r="6492" spans="2:41" x14ac:dyDescent="0.15">
      <c r="B6492" s="20"/>
      <c r="C6492" s="20"/>
      <c r="D6492" s="20"/>
      <c r="E6492" s="20"/>
      <c r="F6492" s="20"/>
      <c r="G6492" s="20"/>
      <c r="H6492" s="20"/>
      <c r="I6492" s="20"/>
      <c r="J6492" s="20"/>
      <c r="K6492" s="20"/>
      <c r="L6492" s="20"/>
      <c r="M6492" s="20"/>
      <c r="N6492" s="20"/>
      <c r="O6492" s="21"/>
      <c r="P6492" s="21"/>
      <c r="Q6492" s="28"/>
      <c r="R6492" s="28"/>
      <c r="S6492" s="21"/>
      <c r="T6492" s="20"/>
      <c r="U6492" s="21"/>
      <c r="W6492" s="46"/>
      <c r="AA6492" s="22"/>
      <c r="AB6492" s="22"/>
      <c r="AC6492" s="22"/>
      <c r="AD6492" s="22"/>
      <c r="AE6492" s="22"/>
      <c r="AF6492" s="22"/>
      <c r="AG6492" s="22"/>
      <c r="AH6492" s="20"/>
      <c r="AI6492" s="22"/>
      <c r="AJ6492" s="22"/>
      <c r="AK6492" s="22"/>
      <c r="AM6492" s="22"/>
      <c r="AN6492" s="22"/>
      <c r="AO6492" s="22"/>
    </row>
    <row r="6493" spans="2:41" x14ac:dyDescent="0.15">
      <c r="B6493" s="20"/>
      <c r="C6493" s="20"/>
      <c r="D6493" s="20"/>
      <c r="E6493" s="20"/>
      <c r="F6493" s="20"/>
      <c r="G6493" s="20"/>
      <c r="H6493" s="20"/>
      <c r="I6493" s="20"/>
      <c r="J6493" s="20"/>
      <c r="K6493" s="20"/>
      <c r="L6493" s="20"/>
      <c r="M6493" s="20"/>
      <c r="N6493" s="20"/>
      <c r="O6493" s="21"/>
      <c r="P6493" s="21"/>
      <c r="Q6493" s="28"/>
      <c r="R6493" s="28"/>
      <c r="S6493" s="21"/>
      <c r="T6493" s="20"/>
      <c r="U6493" s="21"/>
      <c r="W6493" s="46"/>
      <c r="AA6493" s="22"/>
      <c r="AB6493" s="22"/>
      <c r="AC6493" s="22"/>
      <c r="AD6493" s="22"/>
      <c r="AE6493" s="22"/>
      <c r="AF6493" s="22"/>
      <c r="AG6493" s="22"/>
      <c r="AH6493" s="20"/>
      <c r="AI6493" s="22"/>
      <c r="AJ6493" s="22"/>
      <c r="AK6493" s="22"/>
      <c r="AM6493" s="22"/>
      <c r="AN6493" s="22"/>
      <c r="AO6493" s="22"/>
    </row>
    <row r="6494" spans="2:41" x14ac:dyDescent="0.15">
      <c r="B6494" s="20"/>
      <c r="C6494" s="20"/>
      <c r="D6494" s="20"/>
      <c r="E6494" s="20"/>
      <c r="F6494" s="20"/>
      <c r="G6494" s="20"/>
      <c r="H6494" s="20"/>
      <c r="I6494" s="20"/>
      <c r="J6494" s="20"/>
      <c r="K6494" s="20"/>
      <c r="L6494" s="20"/>
      <c r="M6494" s="20"/>
      <c r="N6494" s="20"/>
      <c r="O6494" s="21"/>
      <c r="P6494" s="21"/>
      <c r="Q6494" s="28"/>
      <c r="R6494" s="28"/>
      <c r="S6494" s="21"/>
      <c r="T6494" s="20"/>
      <c r="U6494" s="21"/>
      <c r="W6494" s="46"/>
      <c r="AA6494" s="22"/>
      <c r="AB6494" s="22"/>
      <c r="AC6494" s="22"/>
      <c r="AD6494" s="22"/>
      <c r="AE6494" s="22"/>
      <c r="AF6494" s="22"/>
      <c r="AG6494" s="22"/>
      <c r="AH6494" s="20"/>
      <c r="AI6494" s="22"/>
      <c r="AJ6494" s="22"/>
      <c r="AK6494" s="22"/>
      <c r="AM6494" s="22"/>
      <c r="AN6494" s="22"/>
      <c r="AO6494" s="22"/>
    </row>
    <row r="6495" spans="2:41" x14ac:dyDescent="0.15">
      <c r="B6495" s="20"/>
      <c r="C6495" s="20"/>
      <c r="D6495" s="20"/>
      <c r="E6495" s="20"/>
      <c r="F6495" s="20"/>
      <c r="G6495" s="20"/>
      <c r="H6495" s="20"/>
      <c r="I6495" s="20"/>
      <c r="J6495" s="20"/>
      <c r="K6495" s="20"/>
      <c r="L6495" s="20"/>
      <c r="M6495" s="20"/>
      <c r="N6495" s="20"/>
      <c r="O6495" s="21"/>
      <c r="P6495" s="21"/>
      <c r="Q6495" s="28"/>
      <c r="R6495" s="28"/>
      <c r="S6495" s="21"/>
      <c r="T6495" s="20"/>
      <c r="U6495" s="21"/>
      <c r="W6495" s="46"/>
      <c r="AA6495" s="22"/>
      <c r="AB6495" s="22"/>
      <c r="AC6495" s="22"/>
      <c r="AD6495" s="22"/>
      <c r="AE6495" s="22"/>
      <c r="AF6495" s="22"/>
      <c r="AG6495" s="22"/>
      <c r="AH6495" s="20"/>
      <c r="AI6495" s="22"/>
      <c r="AJ6495" s="22"/>
      <c r="AK6495" s="22"/>
      <c r="AM6495" s="22"/>
      <c r="AN6495" s="22"/>
      <c r="AO6495" s="22"/>
    </row>
    <row r="6496" spans="2:41" x14ac:dyDescent="0.15">
      <c r="B6496" s="20"/>
      <c r="C6496" s="20"/>
      <c r="D6496" s="20"/>
      <c r="E6496" s="20"/>
      <c r="F6496" s="20"/>
      <c r="G6496" s="20"/>
      <c r="H6496" s="20"/>
      <c r="I6496" s="20"/>
      <c r="J6496" s="20"/>
      <c r="K6496" s="20"/>
      <c r="L6496" s="20"/>
      <c r="M6496" s="20"/>
      <c r="N6496" s="20"/>
      <c r="O6496" s="21"/>
      <c r="P6496" s="21"/>
      <c r="Q6496" s="28"/>
      <c r="R6496" s="28"/>
      <c r="S6496" s="21"/>
      <c r="T6496" s="20"/>
      <c r="U6496" s="21"/>
      <c r="W6496" s="46"/>
      <c r="AA6496" s="22"/>
      <c r="AB6496" s="22"/>
      <c r="AC6496" s="22"/>
      <c r="AD6496" s="22"/>
      <c r="AE6496" s="22"/>
      <c r="AF6496" s="22"/>
      <c r="AG6496" s="22"/>
      <c r="AH6496" s="20"/>
      <c r="AI6496" s="22"/>
      <c r="AJ6496" s="22"/>
      <c r="AK6496" s="22"/>
      <c r="AM6496" s="22"/>
      <c r="AN6496" s="22"/>
      <c r="AO6496" s="22"/>
    </row>
    <row r="6497" spans="2:41" x14ac:dyDescent="0.15">
      <c r="B6497" s="20"/>
      <c r="C6497" s="20"/>
      <c r="D6497" s="20"/>
      <c r="E6497" s="20"/>
      <c r="F6497" s="20"/>
      <c r="G6497" s="20"/>
      <c r="H6497" s="20"/>
      <c r="I6497" s="20"/>
      <c r="J6497" s="20"/>
      <c r="K6497" s="20"/>
      <c r="L6497" s="20"/>
      <c r="M6497" s="20"/>
      <c r="N6497" s="20"/>
      <c r="O6497" s="21"/>
      <c r="P6497" s="21"/>
      <c r="Q6497" s="28"/>
      <c r="R6497" s="28"/>
      <c r="S6497" s="21"/>
      <c r="T6497" s="20"/>
      <c r="U6497" s="21"/>
      <c r="W6497" s="46"/>
      <c r="AA6497" s="22"/>
      <c r="AB6497" s="22"/>
      <c r="AC6497" s="22"/>
      <c r="AD6497" s="22"/>
      <c r="AE6497" s="22"/>
      <c r="AF6497" s="22"/>
      <c r="AG6497" s="22"/>
      <c r="AH6497" s="20"/>
      <c r="AI6497" s="22"/>
      <c r="AJ6497" s="22"/>
      <c r="AK6497" s="22"/>
      <c r="AM6497" s="22"/>
      <c r="AN6497" s="22"/>
      <c r="AO6497" s="22"/>
    </row>
    <row r="6498" spans="2:41" x14ac:dyDescent="0.15">
      <c r="B6498" s="20"/>
      <c r="C6498" s="20"/>
      <c r="D6498" s="20"/>
      <c r="E6498" s="20"/>
      <c r="F6498" s="20"/>
      <c r="G6498" s="20"/>
      <c r="H6498" s="20"/>
      <c r="I6498" s="20"/>
      <c r="J6498" s="20"/>
      <c r="K6498" s="20"/>
      <c r="L6498" s="20"/>
      <c r="M6498" s="20"/>
      <c r="N6498" s="20"/>
      <c r="O6498" s="21"/>
      <c r="P6498" s="21"/>
      <c r="Q6498" s="28"/>
      <c r="R6498" s="28"/>
      <c r="S6498" s="21"/>
      <c r="T6498" s="20"/>
      <c r="U6498" s="21"/>
      <c r="W6498" s="46"/>
      <c r="AA6498" s="22"/>
      <c r="AB6498" s="22"/>
      <c r="AC6498" s="22"/>
      <c r="AD6498" s="22"/>
      <c r="AE6498" s="22"/>
      <c r="AF6498" s="22"/>
      <c r="AG6498" s="22"/>
      <c r="AH6498" s="20"/>
      <c r="AI6498" s="22"/>
      <c r="AJ6498" s="22"/>
      <c r="AK6498" s="22"/>
      <c r="AM6498" s="22"/>
      <c r="AN6498" s="22"/>
      <c r="AO6498" s="22"/>
    </row>
    <row r="6499" spans="2:41" x14ac:dyDescent="0.15">
      <c r="B6499" s="20"/>
      <c r="C6499" s="20"/>
      <c r="D6499" s="20"/>
      <c r="E6499" s="20"/>
      <c r="F6499" s="20"/>
      <c r="G6499" s="20"/>
      <c r="H6499" s="20"/>
      <c r="I6499" s="20"/>
      <c r="J6499" s="20"/>
      <c r="K6499" s="20"/>
      <c r="L6499" s="20"/>
      <c r="M6499" s="20"/>
      <c r="N6499" s="20"/>
      <c r="O6499" s="21"/>
      <c r="P6499" s="21"/>
      <c r="Q6499" s="28"/>
      <c r="R6499" s="28"/>
      <c r="S6499" s="21"/>
      <c r="T6499" s="20"/>
      <c r="U6499" s="21"/>
      <c r="W6499" s="46"/>
      <c r="AA6499" s="22"/>
      <c r="AB6499" s="22"/>
      <c r="AC6499" s="22"/>
      <c r="AD6499" s="22"/>
      <c r="AE6499" s="22"/>
      <c r="AF6499" s="22"/>
      <c r="AG6499" s="22"/>
      <c r="AH6499" s="20"/>
      <c r="AI6499" s="22"/>
      <c r="AJ6499" s="22"/>
      <c r="AK6499" s="22"/>
      <c r="AM6499" s="22"/>
      <c r="AN6499" s="22"/>
      <c r="AO6499" s="22"/>
    </row>
    <row r="6500" spans="2:41" x14ac:dyDescent="0.15">
      <c r="B6500" s="20"/>
      <c r="C6500" s="20"/>
      <c r="D6500" s="20"/>
      <c r="E6500" s="20"/>
      <c r="F6500" s="20"/>
      <c r="G6500" s="20"/>
      <c r="H6500" s="20"/>
      <c r="I6500" s="20"/>
      <c r="J6500" s="20"/>
      <c r="K6500" s="20"/>
      <c r="L6500" s="20"/>
      <c r="M6500" s="20"/>
      <c r="N6500" s="20"/>
      <c r="O6500" s="21"/>
      <c r="P6500" s="21"/>
      <c r="Q6500" s="28"/>
      <c r="R6500" s="28"/>
      <c r="S6500" s="21"/>
      <c r="T6500" s="20"/>
      <c r="U6500" s="21"/>
      <c r="W6500" s="46"/>
      <c r="AA6500" s="22"/>
      <c r="AB6500" s="22"/>
      <c r="AC6500" s="22"/>
      <c r="AD6500" s="22"/>
      <c r="AE6500" s="22"/>
      <c r="AF6500" s="22"/>
      <c r="AG6500" s="22"/>
      <c r="AH6500" s="20"/>
      <c r="AI6500" s="22"/>
      <c r="AJ6500" s="22"/>
      <c r="AK6500" s="22"/>
      <c r="AM6500" s="22"/>
      <c r="AN6500" s="22"/>
      <c r="AO6500" s="22"/>
    </row>
    <row r="6501" spans="2:41" x14ac:dyDescent="0.15">
      <c r="B6501" s="20"/>
      <c r="C6501" s="20"/>
      <c r="D6501" s="20"/>
      <c r="E6501" s="20"/>
      <c r="F6501" s="20"/>
      <c r="G6501" s="20"/>
      <c r="H6501" s="20"/>
      <c r="I6501" s="20"/>
      <c r="J6501" s="20"/>
      <c r="K6501" s="20"/>
      <c r="L6501" s="20"/>
      <c r="M6501" s="20"/>
      <c r="N6501" s="20"/>
      <c r="O6501" s="21"/>
      <c r="P6501" s="21"/>
      <c r="Q6501" s="28"/>
      <c r="R6501" s="28"/>
      <c r="S6501" s="21"/>
      <c r="T6501" s="20"/>
      <c r="U6501" s="21"/>
      <c r="W6501" s="46"/>
      <c r="AA6501" s="22"/>
      <c r="AB6501" s="22"/>
      <c r="AC6501" s="22"/>
      <c r="AD6501" s="22"/>
      <c r="AE6501" s="22"/>
      <c r="AF6501" s="22"/>
      <c r="AG6501" s="22"/>
      <c r="AH6501" s="20"/>
      <c r="AI6501" s="22"/>
      <c r="AJ6501" s="22"/>
      <c r="AK6501" s="22"/>
      <c r="AM6501" s="22"/>
      <c r="AN6501" s="22"/>
      <c r="AO6501" s="22"/>
    </row>
    <row r="6502" spans="2:41" x14ac:dyDescent="0.15">
      <c r="B6502" s="20"/>
      <c r="C6502" s="20"/>
      <c r="D6502" s="20"/>
      <c r="E6502" s="20"/>
      <c r="F6502" s="20"/>
      <c r="G6502" s="20"/>
      <c r="H6502" s="20"/>
      <c r="I6502" s="20"/>
      <c r="J6502" s="20"/>
      <c r="K6502" s="20"/>
      <c r="L6502" s="20"/>
      <c r="M6502" s="20"/>
      <c r="N6502" s="20"/>
      <c r="O6502" s="21"/>
      <c r="P6502" s="21"/>
      <c r="Q6502" s="28"/>
      <c r="R6502" s="28"/>
      <c r="S6502" s="21"/>
      <c r="T6502" s="20"/>
      <c r="U6502" s="21"/>
      <c r="W6502" s="46"/>
      <c r="AA6502" s="22"/>
      <c r="AB6502" s="22"/>
      <c r="AC6502" s="22"/>
      <c r="AD6502" s="22"/>
      <c r="AE6502" s="22"/>
      <c r="AF6502" s="22"/>
      <c r="AG6502" s="22"/>
      <c r="AH6502" s="20"/>
      <c r="AI6502" s="22"/>
      <c r="AJ6502" s="22"/>
      <c r="AK6502" s="22"/>
      <c r="AM6502" s="22"/>
      <c r="AN6502" s="22"/>
      <c r="AO6502" s="22"/>
    </row>
    <row r="6503" spans="2:41" x14ac:dyDescent="0.15">
      <c r="B6503" s="20"/>
      <c r="C6503" s="20"/>
      <c r="D6503" s="20"/>
      <c r="E6503" s="20"/>
      <c r="F6503" s="20"/>
      <c r="G6503" s="20"/>
      <c r="H6503" s="20"/>
      <c r="I6503" s="20"/>
      <c r="J6503" s="20"/>
      <c r="K6503" s="20"/>
      <c r="L6503" s="20"/>
      <c r="M6503" s="20"/>
      <c r="N6503" s="20"/>
      <c r="O6503" s="21"/>
      <c r="P6503" s="21"/>
      <c r="Q6503" s="28"/>
      <c r="R6503" s="28"/>
      <c r="S6503" s="21"/>
      <c r="T6503" s="20"/>
      <c r="U6503" s="21"/>
      <c r="W6503" s="46"/>
      <c r="AA6503" s="22"/>
      <c r="AB6503" s="22"/>
      <c r="AC6503" s="22"/>
      <c r="AD6503" s="22"/>
      <c r="AE6503" s="22"/>
      <c r="AF6503" s="22"/>
      <c r="AG6503" s="22"/>
      <c r="AH6503" s="20"/>
      <c r="AI6503" s="22"/>
      <c r="AJ6503" s="22"/>
      <c r="AK6503" s="22"/>
      <c r="AM6503" s="22"/>
      <c r="AN6503" s="22"/>
      <c r="AO6503" s="22"/>
    </row>
    <row r="6504" spans="2:41" x14ac:dyDescent="0.15">
      <c r="B6504" s="20"/>
      <c r="C6504" s="20"/>
      <c r="D6504" s="20"/>
      <c r="E6504" s="20"/>
      <c r="F6504" s="20"/>
      <c r="G6504" s="20"/>
      <c r="H6504" s="20"/>
      <c r="I6504" s="20"/>
      <c r="J6504" s="20"/>
      <c r="K6504" s="20"/>
      <c r="L6504" s="20"/>
      <c r="M6504" s="20"/>
      <c r="N6504" s="20"/>
      <c r="O6504" s="21"/>
      <c r="P6504" s="21"/>
      <c r="Q6504" s="28"/>
      <c r="R6504" s="28"/>
      <c r="S6504" s="21"/>
      <c r="T6504" s="20"/>
      <c r="U6504" s="21"/>
      <c r="W6504" s="46"/>
      <c r="AA6504" s="22"/>
      <c r="AB6504" s="22"/>
      <c r="AC6504" s="22"/>
      <c r="AD6504" s="22"/>
      <c r="AE6504" s="22"/>
      <c r="AF6504" s="22"/>
      <c r="AG6504" s="22"/>
      <c r="AH6504" s="20"/>
      <c r="AI6504" s="22"/>
      <c r="AJ6504" s="22"/>
      <c r="AK6504" s="22"/>
      <c r="AM6504" s="22"/>
      <c r="AN6504" s="22"/>
      <c r="AO6504" s="22"/>
    </row>
    <row r="6505" spans="2:41" x14ac:dyDescent="0.15">
      <c r="B6505" s="20"/>
      <c r="C6505" s="20"/>
      <c r="D6505" s="20"/>
      <c r="E6505" s="20"/>
      <c r="F6505" s="20"/>
      <c r="G6505" s="20"/>
      <c r="H6505" s="20"/>
      <c r="I6505" s="20"/>
      <c r="J6505" s="20"/>
      <c r="K6505" s="20"/>
      <c r="L6505" s="20"/>
      <c r="M6505" s="20"/>
      <c r="N6505" s="20"/>
      <c r="O6505" s="21"/>
      <c r="P6505" s="21"/>
      <c r="Q6505" s="28"/>
      <c r="R6505" s="28"/>
      <c r="S6505" s="21"/>
      <c r="T6505" s="20"/>
      <c r="U6505" s="21"/>
      <c r="W6505" s="46"/>
      <c r="AA6505" s="22"/>
      <c r="AB6505" s="22"/>
      <c r="AC6505" s="22"/>
      <c r="AD6505" s="22"/>
      <c r="AE6505" s="22"/>
      <c r="AF6505" s="22"/>
      <c r="AG6505" s="22"/>
      <c r="AH6505" s="20"/>
      <c r="AI6505" s="22"/>
      <c r="AJ6505" s="22"/>
      <c r="AK6505" s="22"/>
      <c r="AM6505" s="22"/>
      <c r="AN6505" s="22"/>
      <c r="AO6505" s="22"/>
    </row>
    <row r="6506" spans="2:41" x14ac:dyDescent="0.15">
      <c r="B6506" s="20"/>
      <c r="C6506" s="20"/>
      <c r="D6506" s="20"/>
      <c r="E6506" s="20"/>
      <c r="F6506" s="20"/>
      <c r="G6506" s="20"/>
      <c r="H6506" s="20"/>
      <c r="I6506" s="20"/>
      <c r="J6506" s="20"/>
      <c r="K6506" s="20"/>
      <c r="L6506" s="20"/>
      <c r="M6506" s="20"/>
      <c r="N6506" s="20"/>
      <c r="O6506" s="21"/>
      <c r="P6506" s="21"/>
      <c r="Q6506" s="28"/>
      <c r="R6506" s="28"/>
      <c r="S6506" s="21"/>
      <c r="T6506" s="20"/>
      <c r="U6506" s="21"/>
      <c r="W6506" s="46"/>
      <c r="AA6506" s="22"/>
      <c r="AB6506" s="22"/>
      <c r="AC6506" s="22"/>
      <c r="AD6506" s="22"/>
      <c r="AE6506" s="22"/>
      <c r="AF6506" s="22"/>
      <c r="AG6506" s="22"/>
      <c r="AH6506" s="20"/>
      <c r="AI6506" s="22"/>
      <c r="AJ6506" s="22"/>
      <c r="AK6506" s="22"/>
      <c r="AM6506" s="22"/>
      <c r="AN6506" s="22"/>
      <c r="AO6506" s="22"/>
    </row>
    <row r="6507" spans="2:41" x14ac:dyDescent="0.15">
      <c r="B6507" s="20"/>
      <c r="C6507" s="20"/>
      <c r="D6507" s="20"/>
      <c r="E6507" s="20"/>
      <c r="F6507" s="20"/>
      <c r="G6507" s="20"/>
      <c r="H6507" s="20"/>
      <c r="I6507" s="20"/>
      <c r="J6507" s="20"/>
      <c r="K6507" s="20"/>
      <c r="L6507" s="20"/>
      <c r="M6507" s="20"/>
      <c r="N6507" s="20"/>
      <c r="O6507" s="21"/>
      <c r="P6507" s="21"/>
      <c r="Q6507" s="28"/>
      <c r="R6507" s="28"/>
      <c r="S6507" s="21"/>
      <c r="T6507" s="20"/>
      <c r="U6507" s="21"/>
      <c r="W6507" s="46"/>
      <c r="AA6507" s="22"/>
      <c r="AB6507" s="22"/>
      <c r="AC6507" s="22"/>
      <c r="AD6507" s="22"/>
      <c r="AE6507" s="22"/>
      <c r="AF6507" s="22"/>
      <c r="AG6507" s="22"/>
      <c r="AH6507" s="20"/>
      <c r="AI6507" s="22"/>
      <c r="AJ6507" s="22"/>
      <c r="AK6507" s="22"/>
      <c r="AM6507" s="22"/>
      <c r="AN6507" s="22"/>
      <c r="AO6507" s="22"/>
    </row>
    <row r="6508" spans="2:41" x14ac:dyDescent="0.15">
      <c r="B6508" s="20"/>
      <c r="C6508" s="20"/>
      <c r="D6508" s="20"/>
      <c r="E6508" s="20"/>
      <c r="F6508" s="20"/>
      <c r="G6508" s="20"/>
      <c r="H6508" s="20"/>
      <c r="I6508" s="20"/>
      <c r="J6508" s="20"/>
      <c r="K6508" s="20"/>
      <c r="L6508" s="20"/>
      <c r="M6508" s="20"/>
      <c r="N6508" s="20"/>
      <c r="O6508" s="21"/>
      <c r="P6508" s="21"/>
      <c r="Q6508" s="28"/>
      <c r="R6508" s="28"/>
      <c r="S6508" s="21"/>
      <c r="T6508" s="20"/>
      <c r="U6508" s="21"/>
      <c r="W6508" s="46"/>
      <c r="AA6508" s="22"/>
      <c r="AB6508" s="22"/>
      <c r="AC6508" s="22"/>
      <c r="AD6508" s="22"/>
      <c r="AE6508" s="22"/>
      <c r="AF6508" s="22"/>
      <c r="AG6508" s="22"/>
      <c r="AH6508" s="20"/>
      <c r="AI6508" s="22"/>
      <c r="AJ6508" s="22"/>
      <c r="AK6508" s="22"/>
      <c r="AM6508" s="22"/>
      <c r="AN6508" s="22"/>
      <c r="AO6508" s="22"/>
    </row>
    <row r="6509" spans="2:41" x14ac:dyDescent="0.15">
      <c r="B6509" s="20"/>
      <c r="C6509" s="20"/>
      <c r="D6509" s="20"/>
      <c r="E6509" s="20"/>
      <c r="F6509" s="20"/>
      <c r="G6509" s="20"/>
      <c r="H6509" s="20"/>
      <c r="I6509" s="20"/>
      <c r="J6509" s="20"/>
      <c r="K6509" s="20"/>
      <c r="L6509" s="20"/>
      <c r="M6509" s="20"/>
      <c r="N6509" s="20"/>
      <c r="O6509" s="21"/>
      <c r="P6509" s="21"/>
      <c r="Q6509" s="28"/>
      <c r="R6509" s="28"/>
      <c r="S6509" s="21"/>
      <c r="T6509" s="20"/>
      <c r="U6509" s="21"/>
      <c r="W6509" s="46"/>
      <c r="AA6509" s="22"/>
      <c r="AB6509" s="22"/>
      <c r="AC6509" s="22"/>
      <c r="AD6509" s="22"/>
      <c r="AE6509" s="22"/>
      <c r="AF6509" s="22"/>
      <c r="AG6509" s="22"/>
      <c r="AH6509" s="20"/>
      <c r="AI6509" s="22"/>
      <c r="AJ6509" s="22"/>
      <c r="AK6509" s="22"/>
      <c r="AM6509" s="22"/>
      <c r="AN6509" s="22"/>
      <c r="AO6509" s="22"/>
    </row>
    <row r="6510" spans="2:41" x14ac:dyDescent="0.15">
      <c r="B6510" s="20"/>
      <c r="C6510" s="20"/>
      <c r="D6510" s="20"/>
      <c r="E6510" s="20"/>
      <c r="F6510" s="20"/>
      <c r="G6510" s="20"/>
      <c r="H6510" s="20"/>
      <c r="I6510" s="20"/>
      <c r="J6510" s="20"/>
      <c r="K6510" s="20"/>
      <c r="L6510" s="20"/>
      <c r="M6510" s="20"/>
      <c r="N6510" s="20"/>
      <c r="O6510" s="21"/>
      <c r="P6510" s="21"/>
      <c r="Q6510" s="28"/>
      <c r="R6510" s="28"/>
      <c r="S6510" s="21"/>
      <c r="T6510" s="20"/>
      <c r="U6510" s="21"/>
      <c r="W6510" s="46"/>
      <c r="AA6510" s="22"/>
      <c r="AB6510" s="22"/>
      <c r="AC6510" s="22"/>
      <c r="AD6510" s="22"/>
      <c r="AE6510" s="22"/>
      <c r="AF6510" s="22"/>
      <c r="AG6510" s="22"/>
      <c r="AH6510" s="20"/>
      <c r="AI6510" s="22"/>
      <c r="AJ6510" s="22"/>
      <c r="AK6510" s="22"/>
      <c r="AM6510" s="22"/>
      <c r="AN6510" s="22"/>
      <c r="AO6510" s="22"/>
    </row>
    <row r="6511" spans="2:41" x14ac:dyDescent="0.15">
      <c r="B6511" s="20"/>
      <c r="C6511" s="20"/>
      <c r="D6511" s="20"/>
      <c r="E6511" s="20"/>
      <c r="F6511" s="20"/>
      <c r="G6511" s="20"/>
      <c r="H6511" s="20"/>
      <c r="I6511" s="20"/>
      <c r="J6511" s="20"/>
      <c r="K6511" s="20"/>
      <c r="L6511" s="20"/>
      <c r="M6511" s="20"/>
      <c r="N6511" s="20"/>
      <c r="O6511" s="21"/>
      <c r="P6511" s="21"/>
      <c r="Q6511" s="28"/>
      <c r="R6511" s="28"/>
      <c r="S6511" s="21"/>
      <c r="T6511" s="20"/>
      <c r="U6511" s="21"/>
      <c r="W6511" s="46"/>
      <c r="AA6511" s="22"/>
      <c r="AB6511" s="22"/>
      <c r="AC6511" s="22"/>
      <c r="AD6511" s="22"/>
      <c r="AE6511" s="22"/>
      <c r="AF6511" s="22"/>
      <c r="AG6511" s="22"/>
      <c r="AH6511" s="20"/>
      <c r="AI6511" s="22"/>
      <c r="AJ6511" s="22"/>
      <c r="AK6511" s="22"/>
      <c r="AM6511" s="22"/>
      <c r="AN6511" s="22"/>
      <c r="AO6511" s="22"/>
    </row>
    <row r="6512" spans="2:41" x14ac:dyDescent="0.15">
      <c r="B6512" s="20"/>
      <c r="C6512" s="20"/>
      <c r="D6512" s="20"/>
      <c r="E6512" s="20"/>
      <c r="F6512" s="20"/>
      <c r="G6512" s="20"/>
      <c r="H6512" s="20"/>
      <c r="I6512" s="20"/>
      <c r="J6512" s="20"/>
      <c r="K6512" s="20"/>
      <c r="L6512" s="20"/>
      <c r="M6512" s="20"/>
      <c r="N6512" s="20"/>
      <c r="O6512" s="21"/>
      <c r="P6512" s="21"/>
      <c r="Q6512" s="28"/>
      <c r="R6512" s="28"/>
      <c r="S6512" s="21"/>
      <c r="T6512" s="20"/>
      <c r="U6512" s="21"/>
      <c r="W6512" s="46"/>
      <c r="AA6512" s="22"/>
      <c r="AB6512" s="22"/>
      <c r="AC6512" s="22"/>
      <c r="AD6512" s="22"/>
      <c r="AE6512" s="22"/>
      <c r="AF6512" s="22"/>
      <c r="AG6512" s="22"/>
      <c r="AH6512" s="20"/>
      <c r="AI6512" s="22"/>
      <c r="AJ6512" s="22"/>
      <c r="AK6512" s="22"/>
      <c r="AM6512" s="22"/>
      <c r="AN6512" s="22"/>
      <c r="AO6512" s="22"/>
    </row>
    <row r="6513" spans="2:41" x14ac:dyDescent="0.15">
      <c r="B6513" s="20"/>
      <c r="C6513" s="20"/>
      <c r="D6513" s="20"/>
      <c r="E6513" s="20"/>
      <c r="F6513" s="20"/>
      <c r="G6513" s="20"/>
      <c r="H6513" s="20"/>
      <c r="I6513" s="20"/>
      <c r="J6513" s="20"/>
      <c r="K6513" s="20"/>
      <c r="L6513" s="20"/>
      <c r="M6513" s="20"/>
      <c r="N6513" s="20"/>
      <c r="O6513" s="21"/>
      <c r="P6513" s="21"/>
      <c r="Q6513" s="28"/>
      <c r="R6513" s="28"/>
      <c r="S6513" s="21"/>
      <c r="T6513" s="20"/>
      <c r="U6513" s="21"/>
      <c r="W6513" s="46"/>
      <c r="AA6513" s="22"/>
      <c r="AB6513" s="22"/>
      <c r="AC6513" s="22"/>
      <c r="AD6513" s="22"/>
      <c r="AE6513" s="22"/>
      <c r="AF6513" s="22"/>
      <c r="AG6513" s="22"/>
      <c r="AH6513" s="20"/>
      <c r="AI6513" s="22"/>
      <c r="AJ6513" s="22"/>
      <c r="AK6513" s="22"/>
      <c r="AM6513" s="22"/>
      <c r="AN6513" s="22"/>
      <c r="AO6513" s="22"/>
    </row>
    <row r="6514" spans="2:41" x14ac:dyDescent="0.15">
      <c r="B6514" s="20"/>
      <c r="C6514" s="20"/>
      <c r="D6514" s="20"/>
      <c r="E6514" s="20"/>
      <c r="F6514" s="20"/>
      <c r="G6514" s="20"/>
      <c r="H6514" s="20"/>
      <c r="I6514" s="20"/>
      <c r="J6514" s="20"/>
      <c r="K6514" s="20"/>
      <c r="L6514" s="20"/>
      <c r="M6514" s="20"/>
      <c r="N6514" s="20"/>
      <c r="O6514" s="21"/>
      <c r="P6514" s="21"/>
      <c r="Q6514" s="28"/>
      <c r="R6514" s="28"/>
      <c r="S6514" s="21"/>
      <c r="T6514" s="20"/>
      <c r="U6514" s="21"/>
      <c r="W6514" s="46"/>
      <c r="AA6514" s="22"/>
      <c r="AB6514" s="22"/>
      <c r="AC6514" s="22"/>
      <c r="AD6514" s="22"/>
      <c r="AE6514" s="22"/>
      <c r="AF6514" s="22"/>
      <c r="AG6514" s="22"/>
      <c r="AH6514" s="20"/>
      <c r="AI6514" s="22"/>
      <c r="AJ6514" s="22"/>
      <c r="AK6514" s="22"/>
      <c r="AM6514" s="22"/>
      <c r="AN6514" s="22"/>
      <c r="AO6514" s="22"/>
    </row>
    <row r="6515" spans="2:41" x14ac:dyDescent="0.15">
      <c r="B6515" s="20"/>
      <c r="C6515" s="20"/>
      <c r="D6515" s="20"/>
      <c r="E6515" s="20"/>
      <c r="F6515" s="20"/>
      <c r="G6515" s="20"/>
      <c r="H6515" s="20"/>
      <c r="I6515" s="20"/>
      <c r="J6515" s="20"/>
      <c r="K6515" s="20"/>
      <c r="L6515" s="20"/>
      <c r="M6515" s="20"/>
      <c r="N6515" s="20"/>
      <c r="O6515" s="21"/>
      <c r="P6515" s="21"/>
      <c r="Q6515" s="28"/>
      <c r="R6515" s="28"/>
      <c r="S6515" s="21"/>
      <c r="T6515" s="20"/>
      <c r="U6515" s="21"/>
      <c r="W6515" s="46"/>
      <c r="AA6515" s="22"/>
      <c r="AB6515" s="22"/>
      <c r="AC6515" s="22"/>
      <c r="AD6515" s="22"/>
      <c r="AE6515" s="22"/>
      <c r="AF6515" s="22"/>
      <c r="AG6515" s="22"/>
      <c r="AH6515" s="20"/>
      <c r="AI6515" s="22"/>
      <c r="AJ6515" s="22"/>
      <c r="AK6515" s="22"/>
      <c r="AM6515" s="22"/>
      <c r="AN6515" s="22"/>
      <c r="AO6515" s="22"/>
    </row>
    <row r="6516" spans="2:41" x14ac:dyDescent="0.15">
      <c r="B6516" s="20"/>
      <c r="C6516" s="20"/>
      <c r="D6516" s="20"/>
      <c r="E6516" s="20"/>
      <c r="F6516" s="20"/>
      <c r="G6516" s="20"/>
      <c r="H6516" s="20"/>
      <c r="I6516" s="20"/>
      <c r="J6516" s="20"/>
      <c r="K6516" s="20"/>
      <c r="L6516" s="20"/>
      <c r="M6516" s="20"/>
      <c r="N6516" s="20"/>
      <c r="O6516" s="21"/>
      <c r="P6516" s="21"/>
      <c r="Q6516" s="28"/>
      <c r="R6516" s="28"/>
      <c r="S6516" s="21"/>
      <c r="T6516" s="20"/>
      <c r="U6516" s="21"/>
      <c r="W6516" s="46"/>
      <c r="AA6516" s="22"/>
      <c r="AB6516" s="22"/>
      <c r="AC6516" s="22"/>
      <c r="AD6516" s="22"/>
      <c r="AE6516" s="22"/>
      <c r="AF6516" s="22"/>
      <c r="AG6516" s="22"/>
      <c r="AH6516" s="20"/>
      <c r="AI6516" s="22"/>
      <c r="AJ6516" s="22"/>
      <c r="AK6516" s="22"/>
      <c r="AM6516" s="22"/>
      <c r="AN6516" s="22"/>
      <c r="AO6516" s="22"/>
    </row>
    <row r="6517" spans="2:41" x14ac:dyDescent="0.15">
      <c r="B6517" s="20"/>
      <c r="C6517" s="20"/>
      <c r="D6517" s="20"/>
      <c r="E6517" s="20"/>
      <c r="F6517" s="20"/>
      <c r="G6517" s="20"/>
      <c r="H6517" s="20"/>
      <c r="I6517" s="20"/>
      <c r="J6517" s="20"/>
      <c r="K6517" s="20"/>
      <c r="L6517" s="20"/>
      <c r="M6517" s="20"/>
      <c r="N6517" s="20"/>
      <c r="O6517" s="21"/>
      <c r="P6517" s="21"/>
      <c r="Q6517" s="28"/>
      <c r="R6517" s="28"/>
      <c r="S6517" s="21"/>
      <c r="T6517" s="20"/>
      <c r="U6517" s="21"/>
      <c r="W6517" s="46"/>
      <c r="AA6517" s="22"/>
      <c r="AB6517" s="22"/>
      <c r="AC6517" s="22"/>
      <c r="AD6517" s="22"/>
      <c r="AE6517" s="22"/>
      <c r="AF6517" s="22"/>
      <c r="AG6517" s="22"/>
      <c r="AH6517" s="20"/>
      <c r="AI6517" s="22"/>
      <c r="AJ6517" s="22"/>
      <c r="AK6517" s="22"/>
      <c r="AM6517" s="22"/>
      <c r="AN6517" s="22"/>
      <c r="AO6517" s="22"/>
    </row>
    <row r="6518" spans="2:41" x14ac:dyDescent="0.15">
      <c r="B6518" s="20"/>
      <c r="C6518" s="20"/>
      <c r="D6518" s="20"/>
      <c r="E6518" s="20"/>
      <c r="F6518" s="20"/>
      <c r="G6518" s="20"/>
      <c r="H6518" s="20"/>
      <c r="I6518" s="20"/>
      <c r="J6518" s="20"/>
      <c r="K6518" s="20"/>
      <c r="L6518" s="20"/>
      <c r="M6518" s="20"/>
      <c r="N6518" s="20"/>
      <c r="O6518" s="21"/>
      <c r="P6518" s="21"/>
      <c r="Q6518" s="28"/>
      <c r="R6518" s="28"/>
      <c r="S6518" s="21"/>
      <c r="T6518" s="20"/>
      <c r="U6518" s="21"/>
      <c r="W6518" s="46"/>
      <c r="AA6518" s="22"/>
      <c r="AB6518" s="22"/>
      <c r="AC6518" s="22"/>
      <c r="AD6518" s="22"/>
      <c r="AE6518" s="22"/>
      <c r="AF6518" s="22"/>
      <c r="AG6518" s="22"/>
      <c r="AH6518" s="20"/>
      <c r="AI6518" s="22"/>
      <c r="AJ6518" s="22"/>
      <c r="AK6518" s="22"/>
      <c r="AM6518" s="22"/>
      <c r="AN6518" s="22"/>
      <c r="AO6518" s="22"/>
    </row>
    <row r="6519" spans="2:41" x14ac:dyDescent="0.15">
      <c r="B6519" s="20"/>
      <c r="C6519" s="20"/>
      <c r="D6519" s="20"/>
      <c r="E6519" s="20"/>
      <c r="F6519" s="20"/>
      <c r="G6519" s="20"/>
      <c r="H6519" s="20"/>
      <c r="I6519" s="20"/>
      <c r="J6519" s="20"/>
      <c r="K6519" s="20"/>
      <c r="L6519" s="20"/>
      <c r="M6519" s="20"/>
      <c r="N6519" s="20"/>
      <c r="O6519" s="21"/>
      <c r="P6519" s="21"/>
      <c r="Q6519" s="28"/>
      <c r="R6519" s="28"/>
      <c r="S6519" s="21"/>
      <c r="T6519" s="20"/>
      <c r="U6519" s="21"/>
      <c r="W6519" s="46"/>
      <c r="AA6519" s="22"/>
      <c r="AB6519" s="22"/>
      <c r="AC6519" s="22"/>
      <c r="AD6519" s="22"/>
      <c r="AE6519" s="22"/>
      <c r="AF6519" s="22"/>
      <c r="AG6519" s="22"/>
      <c r="AH6519" s="20"/>
      <c r="AI6519" s="22"/>
      <c r="AJ6519" s="22"/>
      <c r="AK6519" s="22"/>
      <c r="AM6519" s="22"/>
      <c r="AN6519" s="22"/>
      <c r="AO6519" s="22"/>
    </row>
    <row r="6520" spans="2:41" x14ac:dyDescent="0.15">
      <c r="B6520" s="20"/>
      <c r="C6520" s="20"/>
      <c r="D6520" s="20"/>
      <c r="E6520" s="20"/>
      <c r="F6520" s="20"/>
      <c r="G6520" s="20"/>
      <c r="H6520" s="20"/>
      <c r="I6520" s="20"/>
      <c r="J6520" s="20"/>
      <c r="K6520" s="20"/>
      <c r="L6520" s="20"/>
      <c r="M6520" s="20"/>
      <c r="N6520" s="20"/>
      <c r="O6520" s="21"/>
      <c r="P6520" s="21"/>
      <c r="Q6520" s="28"/>
      <c r="R6520" s="28"/>
      <c r="S6520" s="21"/>
      <c r="T6520" s="20"/>
      <c r="U6520" s="21"/>
      <c r="W6520" s="46"/>
      <c r="AA6520" s="22"/>
      <c r="AB6520" s="22"/>
      <c r="AC6520" s="22"/>
      <c r="AD6520" s="22"/>
      <c r="AE6520" s="22"/>
      <c r="AF6520" s="22"/>
      <c r="AG6520" s="22"/>
      <c r="AH6520" s="20"/>
      <c r="AI6520" s="22"/>
      <c r="AJ6520" s="22"/>
      <c r="AK6520" s="22"/>
      <c r="AM6520" s="22"/>
      <c r="AN6520" s="22"/>
      <c r="AO6520" s="22"/>
    </row>
    <row r="6521" spans="2:41" x14ac:dyDescent="0.15">
      <c r="B6521" s="20"/>
      <c r="C6521" s="20"/>
      <c r="D6521" s="20"/>
      <c r="E6521" s="20"/>
      <c r="F6521" s="20"/>
      <c r="G6521" s="20"/>
      <c r="H6521" s="20"/>
      <c r="I6521" s="20"/>
      <c r="J6521" s="20"/>
      <c r="K6521" s="20"/>
      <c r="L6521" s="20"/>
      <c r="M6521" s="20"/>
      <c r="N6521" s="20"/>
      <c r="O6521" s="21"/>
      <c r="P6521" s="21"/>
      <c r="Q6521" s="28"/>
      <c r="R6521" s="28"/>
      <c r="S6521" s="21"/>
      <c r="T6521" s="20"/>
      <c r="U6521" s="21"/>
      <c r="W6521" s="46"/>
      <c r="AA6521" s="22"/>
      <c r="AB6521" s="22"/>
      <c r="AC6521" s="22"/>
      <c r="AD6521" s="22"/>
      <c r="AE6521" s="22"/>
      <c r="AF6521" s="22"/>
      <c r="AG6521" s="22"/>
      <c r="AH6521" s="20"/>
      <c r="AI6521" s="22"/>
      <c r="AJ6521" s="22"/>
      <c r="AK6521" s="22"/>
      <c r="AM6521" s="22"/>
      <c r="AN6521" s="22"/>
      <c r="AO6521" s="22"/>
    </row>
    <row r="6522" spans="2:41" x14ac:dyDescent="0.15">
      <c r="B6522" s="20"/>
      <c r="C6522" s="20"/>
      <c r="D6522" s="20"/>
      <c r="E6522" s="20"/>
      <c r="F6522" s="20"/>
      <c r="G6522" s="20"/>
      <c r="H6522" s="20"/>
      <c r="I6522" s="20"/>
      <c r="J6522" s="20"/>
      <c r="K6522" s="20"/>
      <c r="L6522" s="20"/>
      <c r="M6522" s="20"/>
      <c r="N6522" s="20"/>
      <c r="O6522" s="21"/>
      <c r="P6522" s="21"/>
      <c r="Q6522" s="28"/>
      <c r="R6522" s="28"/>
      <c r="S6522" s="21"/>
      <c r="T6522" s="20"/>
      <c r="U6522" s="21"/>
      <c r="W6522" s="46"/>
      <c r="AA6522" s="22"/>
      <c r="AB6522" s="22"/>
      <c r="AC6522" s="22"/>
      <c r="AD6522" s="22"/>
      <c r="AE6522" s="22"/>
      <c r="AF6522" s="22"/>
      <c r="AG6522" s="22"/>
      <c r="AH6522" s="20"/>
      <c r="AI6522" s="22"/>
      <c r="AJ6522" s="22"/>
      <c r="AK6522" s="22"/>
      <c r="AM6522" s="22"/>
      <c r="AN6522" s="22"/>
      <c r="AO6522" s="22"/>
    </row>
    <row r="6523" spans="2:41" x14ac:dyDescent="0.15">
      <c r="B6523" s="20"/>
      <c r="C6523" s="20"/>
      <c r="D6523" s="20"/>
      <c r="E6523" s="20"/>
      <c r="F6523" s="20"/>
      <c r="G6523" s="20"/>
      <c r="H6523" s="20"/>
      <c r="I6523" s="20"/>
      <c r="J6523" s="20"/>
      <c r="K6523" s="20"/>
      <c r="L6523" s="20"/>
      <c r="M6523" s="20"/>
      <c r="N6523" s="20"/>
      <c r="O6523" s="21"/>
      <c r="P6523" s="21"/>
      <c r="Q6523" s="28"/>
      <c r="R6523" s="28"/>
      <c r="S6523" s="21"/>
      <c r="T6523" s="20"/>
      <c r="U6523" s="21"/>
      <c r="W6523" s="46"/>
      <c r="AA6523" s="22"/>
      <c r="AB6523" s="22"/>
      <c r="AC6523" s="22"/>
      <c r="AD6523" s="22"/>
      <c r="AE6523" s="22"/>
      <c r="AF6523" s="22"/>
      <c r="AG6523" s="22"/>
      <c r="AH6523" s="20"/>
      <c r="AI6523" s="22"/>
      <c r="AJ6523" s="22"/>
      <c r="AK6523" s="22"/>
      <c r="AM6523" s="22"/>
      <c r="AN6523" s="22"/>
      <c r="AO6523" s="22"/>
    </row>
    <row r="6524" spans="2:41" x14ac:dyDescent="0.15">
      <c r="B6524" s="20"/>
      <c r="C6524" s="20"/>
      <c r="D6524" s="20"/>
      <c r="E6524" s="20"/>
      <c r="F6524" s="20"/>
      <c r="G6524" s="20"/>
      <c r="H6524" s="20"/>
      <c r="I6524" s="20"/>
      <c r="J6524" s="20"/>
      <c r="K6524" s="20"/>
      <c r="L6524" s="20"/>
      <c r="M6524" s="20"/>
      <c r="N6524" s="20"/>
      <c r="O6524" s="21"/>
      <c r="P6524" s="21"/>
      <c r="Q6524" s="28"/>
      <c r="R6524" s="28"/>
      <c r="S6524" s="21"/>
      <c r="T6524" s="20"/>
      <c r="U6524" s="21"/>
      <c r="W6524" s="46"/>
      <c r="AA6524" s="22"/>
      <c r="AB6524" s="22"/>
      <c r="AC6524" s="22"/>
      <c r="AD6524" s="22"/>
      <c r="AE6524" s="22"/>
      <c r="AF6524" s="22"/>
      <c r="AG6524" s="22"/>
      <c r="AH6524" s="20"/>
      <c r="AI6524" s="22"/>
      <c r="AJ6524" s="22"/>
      <c r="AK6524" s="22"/>
      <c r="AM6524" s="22"/>
      <c r="AN6524" s="22"/>
      <c r="AO6524" s="22"/>
    </row>
    <row r="6525" spans="2:41" x14ac:dyDescent="0.15">
      <c r="B6525" s="20"/>
      <c r="C6525" s="20"/>
      <c r="D6525" s="20"/>
      <c r="E6525" s="20"/>
      <c r="F6525" s="20"/>
      <c r="G6525" s="20"/>
      <c r="H6525" s="20"/>
      <c r="I6525" s="20"/>
      <c r="J6525" s="20"/>
      <c r="K6525" s="20"/>
      <c r="L6525" s="20"/>
      <c r="M6525" s="20"/>
      <c r="N6525" s="20"/>
      <c r="O6525" s="21"/>
      <c r="P6525" s="21"/>
      <c r="Q6525" s="28"/>
      <c r="R6525" s="28"/>
      <c r="S6525" s="21"/>
      <c r="T6525" s="20"/>
      <c r="U6525" s="21"/>
      <c r="W6525" s="46"/>
      <c r="AA6525" s="22"/>
      <c r="AB6525" s="22"/>
      <c r="AC6525" s="22"/>
      <c r="AD6525" s="22"/>
      <c r="AE6525" s="22"/>
      <c r="AF6525" s="22"/>
      <c r="AG6525" s="22"/>
      <c r="AH6525" s="20"/>
      <c r="AI6525" s="22"/>
      <c r="AJ6525" s="22"/>
      <c r="AK6525" s="22"/>
      <c r="AM6525" s="22"/>
      <c r="AN6525" s="22"/>
      <c r="AO6525" s="22"/>
    </row>
    <row r="6526" spans="2:41" x14ac:dyDescent="0.15">
      <c r="B6526" s="20"/>
      <c r="C6526" s="20"/>
      <c r="D6526" s="20"/>
      <c r="E6526" s="20"/>
      <c r="F6526" s="20"/>
      <c r="G6526" s="20"/>
      <c r="H6526" s="20"/>
      <c r="I6526" s="20"/>
      <c r="J6526" s="20"/>
      <c r="K6526" s="20"/>
      <c r="L6526" s="20"/>
      <c r="M6526" s="20"/>
      <c r="N6526" s="20"/>
      <c r="O6526" s="21"/>
      <c r="P6526" s="21"/>
      <c r="Q6526" s="28"/>
      <c r="R6526" s="28"/>
      <c r="S6526" s="21"/>
      <c r="T6526" s="20"/>
      <c r="U6526" s="21"/>
      <c r="W6526" s="46"/>
      <c r="AA6526" s="22"/>
      <c r="AB6526" s="22"/>
      <c r="AC6526" s="22"/>
      <c r="AD6526" s="22"/>
      <c r="AE6526" s="22"/>
      <c r="AF6526" s="22"/>
      <c r="AG6526" s="22"/>
      <c r="AH6526" s="20"/>
      <c r="AI6526" s="22"/>
      <c r="AJ6526" s="22"/>
      <c r="AK6526" s="22"/>
      <c r="AM6526" s="22"/>
      <c r="AN6526" s="22"/>
      <c r="AO6526" s="22"/>
    </row>
    <row r="6527" spans="2:41" x14ac:dyDescent="0.15">
      <c r="B6527" s="20"/>
      <c r="C6527" s="20"/>
      <c r="D6527" s="20"/>
      <c r="E6527" s="20"/>
      <c r="F6527" s="20"/>
      <c r="G6527" s="20"/>
      <c r="H6527" s="20"/>
      <c r="I6527" s="20"/>
      <c r="J6527" s="20"/>
      <c r="K6527" s="20"/>
      <c r="L6527" s="20"/>
      <c r="M6527" s="20"/>
      <c r="N6527" s="20"/>
      <c r="O6527" s="21"/>
      <c r="P6527" s="21"/>
      <c r="Q6527" s="28"/>
      <c r="R6527" s="28"/>
      <c r="S6527" s="21"/>
      <c r="T6527" s="20"/>
      <c r="U6527" s="21"/>
      <c r="W6527" s="46"/>
      <c r="AA6527" s="22"/>
      <c r="AB6527" s="22"/>
      <c r="AC6527" s="22"/>
      <c r="AD6527" s="22"/>
      <c r="AE6527" s="22"/>
      <c r="AF6527" s="22"/>
      <c r="AG6527" s="22"/>
      <c r="AH6527" s="20"/>
      <c r="AI6527" s="22"/>
      <c r="AJ6527" s="22"/>
      <c r="AK6527" s="22"/>
      <c r="AM6527" s="22"/>
      <c r="AN6527" s="22"/>
      <c r="AO6527" s="22"/>
    </row>
    <row r="6528" spans="2:41" x14ac:dyDescent="0.15">
      <c r="B6528" s="20"/>
      <c r="C6528" s="20"/>
      <c r="D6528" s="20"/>
      <c r="E6528" s="20"/>
      <c r="F6528" s="20"/>
      <c r="G6528" s="20"/>
      <c r="H6528" s="20"/>
      <c r="I6528" s="20"/>
      <c r="J6528" s="20"/>
      <c r="K6528" s="20"/>
      <c r="L6528" s="20"/>
      <c r="M6528" s="20"/>
      <c r="N6528" s="20"/>
      <c r="O6528" s="21"/>
      <c r="P6528" s="21"/>
      <c r="Q6528" s="28"/>
      <c r="R6528" s="28"/>
      <c r="S6528" s="21"/>
      <c r="T6528" s="20"/>
      <c r="U6528" s="21"/>
      <c r="W6528" s="46"/>
      <c r="AA6528" s="22"/>
      <c r="AB6528" s="22"/>
      <c r="AC6528" s="22"/>
      <c r="AD6528" s="22"/>
      <c r="AE6528" s="22"/>
      <c r="AF6528" s="22"/>
      <c r="AG6528" s="22"/>
      <c r="AH6528" s="20"/>
      <c r="AI6528" s="22"/>
      <c r="AJ6528" s="22"/>
      <c r="AK6528" s="22"/>
      <c r="AM6528" s="22"/>
      <c r="AN6528" s="22"/>
      <c r="AO6528" s="22"/>
    </row>
    <row r="6529" spans="2:41" x14ac:dyDescent="0.15">
      <c r="B6529" s="20"/>
      <c r="C6529" s="20"/>
      <c r="D6529" s="20"/>
      <c r="E6529" s="20"/>
      <c r="F6529" s="20"/>
      <c r="G6529" s="20"/>
      <c r="H6529" s="20"/>
      <c r="I6529" s="20"/>
      <c r="J6529" s="20"/>
      <c r="K6529" s="20"/>
      <c r="L6529" s="20"/>
      <c r="M6529" s="20"/>
      <c r="N6529" s="20"/>
      <c r="O6529" s="21"/>
      <c r="P6529" s="21"/>
      <c r="Q6529" s="28"/>
      <c r="R6529" s="28"/>
      <c r="S6529" s="21"/>
      <c r="T6529" s="20"/>
      <c r="U6529" s="21"/>
      <c r="W6529" s="46"/>
      <c r="AA6529" s="22"/>
      <c r="AB6529" s="22"/>
      <c r="AC6529" s="22"/>
      <c r="AD6529" s="22"/>
      <c r="AE6529" s="22"/>
      <c r="AF6529" s="22"/>
      <c r="AG6529" s="22"/>
      <c r="AH6529" s="20"/>
      <c r="AI6529" s="22"/>
      <c r="AJ6529" s="22"/>
      <c r="AK6529" s="22"/>
      <c r="AM6529" s="22"/>
      <c r="AN6529" s="22"/>
      <c r="AO6529" s="22"/>
    </row>
    <row r="6530" spans="2:41" x14ac:dyDescent="0.15">
      <c r="B6530" s="20"/>
      <c r="C6530" s="20"/>
      <c r="D6530" s="20"/>
      <c r="E6530" s="20"/>
      <c r="F6530" s="20"/>
      <c r="G6530" s="20"/>
      <c r="H6530" s="20"/>
      <c r="I6530" s="20"/>
      <c r="J6530" s="20"/>
      <c r="K6530" s="20"/>
      <c r="L6530" s="20"/>
      <c r="M6530" s="20"/>
      <c r="N6530" s="20"/>
      <c r="O6530" s="21"/>
      <c r="P6530" s="21"/>
      <c r="Q6530" s="28"/>
      <c r="R6530" s="28"/>
      <c r="S6530" s="21"/>
      <c r="T6530" s="20"/>
      <c r="U6530" s="21"/>
      <c r="W6530" s="46"/>
      <c r="AA6530" s="22"/>
      <c r="AB6530" s="22"/>
      <c r="AC6530" s="22"/>
      <c r="AD6530" s="22"/>
      <c r="AE6530" s="22"/>
      <c r="AF6530" s="22"/>
      <c r="AG6530" s="22"/>
      <c r="AH6530" s="20"/>
      <c r="AI6530" s="22"/>
      <c r="AJ6530" s="22"/>
      <c r="AK6530" s="22"/>
      <c r="AM6530" s="22"/>
      <c r="AN6530" s="22"/>
      <c r="AO6530" s="22"/>
    </row>
    <row r="6531" spans="2:41" x14ac:dyDescent="0.15">
      <c r="B6531" s="20"/>
      <c r="C6531" s="20"/>
      <c r="D6531" s="20"/>
      <c r="E6531" s="20"/>
      <c r="F6531" s="20"/>
      <c r="G6531" s="20"/>
      <c r="H6531" s="20"/>
      <c r="I6531" s="20"/>
      <c r="J6531" s="20"/>
      <c r="K6531" s="20"/>
      <c r="L6531" s="20"/>
      <c r="M6531" s="20"/>
      <c r="N6531" s="20"/>
      <c r="O6531" s="21"/>
      <c r="P6531" s="21"/>
      <c r="Q6531" s="28"/>
      <c r="R6531" s="28"/>
      <c r="S6531" s="21"/>
      <c r="T6531" s="20"/>
      <c r="U6531" s="21"/>
      <c r="W6531" s="46"/>
      <c r="AA6531" s="22"/>
      <c r="AB6531" s="22"/>
      <c r="AC6531" s="22"/>
      <c r="AD6531" s="22"/>
      <c r="AE6531" s="22"/>
      <c r="AF6531" s="22"/>
      <c r="AG6531" s="22"/>
      <c r="AH6531" s="20"/>
      <c r="AI6531" s="22"/>
      <c r="AJ6531" s="22"/>
      <c r="AK6531" s="22"/>
      <c r="AM6531" s="22"/>
      <c r="AN6531" s="22"/>
      <c r="AO6531" s="22"/>
    </row>
    <row r="6532" spans="2:41" x14ac:dyDescent="0.15">
      <c r="B6532" s="20"/>
      <c r="C6532" s="20"/>
      <c r="D6532" s="20"/>
      <c r="E6532" s="20"/>
      <c r="F6532" s="20"/>
      <c r="G6532" s="20"/>
      <c r="H6532" s="20"/>
      <c r="I6532" s="20"/>
      <c r="J6532" s="20"/>
      <c r="K6532" s="20"/>
      <c r="L6532" s="20"/>
      <c r="M6532" s="20"/>
      <c r="N6532" s="20"/>
      <c r="O6532" s="21"/>
      <c r="P6532" s="21"/>
      <c r="Q6532" s="28"/>
      <c r="R6532" s="28"/>
      <c r="S6532" s="21"/>
      <c r="T6532" s="20"/>
      <c r="U6532" s="21"/>
      <c r="W6532" s="46"/>
      <c r="AA6532" s="22"/>
      <c r="AB6532" s="22"/>
      <c r="AC6532" s="22"/>
      <c r="AD6532" s="22"/>
      <c r="AE6532" s="22"/>
      <c r="AF6532" s="22"/>
      <c r="AG6532" s="22"/>
      <c r="AH6532" s="20"/>
      <c r="AI6532" s="22"/>
      <c r="AJ6532" s="22"/>
      <c r="AK6532" s="22"/>
      <c r="AM6532" s="22"/>
      <c r="AN6532" s="22"/>
      <c r="AO6532" s="22"/>
    </row>
    <row r="6533" spans="2:41" x14ac:dyDescent="0.15">
      <c r="B6533" s="20"/>
      <c r="C6533" s="20"/>
      <c r="D6533" s="20"/>
      <c r="E6533" s="20"/>
      <c r="F6533" s="20"/>
      <c r="G6533" s="20"/>
      <c r="H6533" s="20"/>
      <c r="I6533" s="20"/>
      <c r="J6533" s="20"/>
      <c r="K6533" s="20"/>
      <c r="L6533" s="20"/>
      <c r="M6533" s="20"/>
      <c r="N6533" s="20"/>
      <c r="O6533" s="21"/>
      <c r="P6533" s="21"/>
      <c r="Q6533" s="28"/>
      <c r="R6533" s="28"/>
      <c r="S6533" s="21"/>
      <c r="T6533" s="20"/>
      <c r="U6533" s="21"/>
      <c r="W6533" s="46"/>
      <c r="AA6533" s="22"/>
      <c r="AB6533" s="22"/>
      <c r="AC6533" s="22"/>
      <c r="AD6533" s="22"/>
      <c r="AE6533" s="22"/>
      <c r="AF6533" s="22"/>
      <c r="AG6533" s="22"/>
      <c r="AH6533" s="20"/>
      <c r="AI6533" s="22"/>
      <c r="AJ6533" s="22"/>
      <c r="AK6533" s="22"/>
      <c r="AM6533" s="22"/>
      <c r="AN6533" s="22"/>
      <c r="AO6533" s="22"/>
    </row>
    <row r="6534" spans="2:41" x14ac:dyDescent="0.15">
      <c r="B6534" s="20"/>
      <c r="C6534" s="20"/>
      <c r="D6534" s="20"/>
      <c r="E6534" s="20"/>
      <c r="F6534" s="20"/>
      <c r="G6534" s="20"/>
      <c r="H6534" s="20"/>
      <c r="I6534" s="20"/>
      <c r="J6534" s="20"/>
      <c r="K6534" s="20"/>
      <c r="L6534" s="20"/>
      <c r="M6534" s="20"/>
      <c r="N6534" s="20"/>
      <c r="O6534" s="21"/>
      <c r="P6534" s="21"/>
      <c r="Q6534" s="28"/>
      <c r="R6534" s="28"/>
      <c r="S6534" s="21"/>
      <c r="T6534" s="20"/>
      <c r="U6534" s="21"/>
      <c r="W6534" s="46"/>
      <c r="AA6534" s="22"/>
      <c r="AB6534" s="22"/>
      <c r="AC6534" s="22"/>
      <c r="AD6534" s="22"/>
      <c r="AE6534" s="22"/>
      <c r="AF6534" s="22"/>
      <c r="AG6534" s="22"/>
      <c r="AH6534" s="20"/>
      <c r="AI6534" s="22"/>
      <c r="AJ6534" s="22"/>
      <c r="AK6534" s="22"/>
      <c r="AM6534" s="22"/>
      <c r="AN6534" s="22"/>
      <c r="AO6534" s="22"/>
    </row>
    <row r="6535" spans="2:41" x14ac:dyDescent="0.15">
      <c r="B6535" s="20"/>
      <c r="C6535" s="20"/>
      <c r="D6535" s="20"/>
      <c r="E6535" s="20"/>
      <c r="F6535" s="20"/>
      <c r="G6535" s="20"/>
      <c r="H6535" s="20"/>
      <c r="I6535" s="20"/>
      <c r="J6535" s="20"/>
      <c r="K6535" s="20"/>
      <c r="L6535" s="20"/>
      <c r="M6535" s="20"/>
      <c r="N6535" s="20"/>
      <c r="O6535" s="21"/>
      <c r="P6535" s="21"/>
      <c r="Q6535" s="28"/>
      <c r="R6535" s="28"/>
      <c r="S6535" s="21"/>
      <c r="T6535" s="20"/>
      <c r="U6535" s="21"/>
      <c r="W6535" s="46"/>
      <c r="AA6535" s="22"/>
      <c r="AB6535" s="22"/>
      <c r="AC6535" s="22"/>
      <c r="AD6535" s="22"/>
      <c r="AE6535" s="22"/>
      <c r="AF6535" s="22"/>
      <c r="AG6535" s="22"/>
      <c r="AH6535" s="20"/>
      <c r="AI6535" s="22"/>
      <c r="AJ6535" s="22"/>
      <c r="AK6535" s="22"/>
      <c r="AM6535" s="22"/>
      <c r="AN6535" s="22"/>
      <c r="AO6535" s="22"/>
    </row>
    <row r="6536" spans="2:41" x14ac:dyDescent="0.15">
      <c r="B6536" s="20"/>
      <c r="C6536" s="20"/>
      <c r="D6536" s="20"/>
      <c r="E6536" s="20"/>
      <c r="F6536" s="20"/>
      <c r="G6536" s="20"/>
      <c r="H6536" s="20"/>
      <c r="I6536" s="20"/>
      <c r="J6536" s="20"/>
      <c r="K6536" s="20"/>
      <c r="L6536" s="20"/>
      <c r="M6536" s="20"/>
      <c r="N6536" s="20"/>
      <c r="O6536" s="21"/>
      <c r="P6536" s="21"/>
      <c r="Q6536" s="28"/>
      <c r="R6536" s="28"/>
      <c r="S6536" s="21"/>
      <c r="T6536" s="20"/>
      <c r="U6536" s="21"/>
      <c r="W6536" s="46"/>
      <c r="AA6536" s="22"/>
      <c r="AB6536" s="22"/>
      <c r="AC6536" s="22"/>
      <c r="AD6536" s="22"/>
      <c r="AE6536" s="22"/>
      <c r="AF6536" s="22"/>
      <c r="AG6536" s="22"/>
      <c r="AH6536" s="20"/>
      <c r="AI6536" s="22"/>
      <c r="AJ6536" s="22"/>
      <c r="AK6536" s="22"/>
      <c r="AM6536" s="22"/>
      <c r="AN6536" s="22"/>
      <c r="AO6536" s="22"/>
    </row>
    <row r="6537" spans="2:41" x14ac:dyDescent="0.15">
      <c r="B6537" s="20"/>
      <c r="C6537" s="20"/>
      <c r="D6537" s="20"/>
      <c r="E6537" s="20"/>
      <c r="F6537" s="20"/>
      <c r="G6537" s="20"/>
      <c r="H6537" s="20"/>
      <c r="I6537" s="20"/>
      <c r="J6537" s="20"/>
      <c r="K6537" s="20"/>
      <c r="L6537" s="20"/>
      <c r="M6537" s="20"/>
      <c r="N6537" s="20"/>
      <c r="O6537" s="21"/>
      <c r="P6537" s="21"/>
      <c r="Q6537" s="28"/>
      <c r="R6537" s="28"/>
      <c r="S6537" s="21"/>
      <c r="T6537" s="20"/>
      <c r="U6537" s="21"/>
      <c r="W6537" s="46"/>
      <c r="AA6537" s="22"/>
      <c r="AB6537" s="22"/>
      <c r="AC6537" s="22"/>
      <c r="AD6537" s="22"/>
      <c r="AE6537" s="22"/>
      <c r="AF6537" s="22"/>
      <c r="AG6537" s="22"/>
      <c r="AH6537" s="20"/>
      <c r="AI6537" s="22"/>
      <c r="AJ6537" s="22"/>
      <c r="AK6537" s="22"/>
      <c r="AM6537" s="22"/>
      <c r="AN6537" s="22"/>
      <c r="AO6537" s="22"/>
    </row>
    <row r="6538" spans="2:41" x14ac:dyDescent="0.15">
      <c r="B6538" s="20"/>
      <c r="C6538" s="20"/>
      <c r="D6538" s="20"/>
      <c r="E6538" s="20"/>
      <c r="F6538" s="20"/>
      <c r="G6538" s="20"/>
      <c r="H6538" s="20"/>
      <c r="I6538" s="20"/>
      <c r="J6538" s="20"/>
      <c r="K6538" s="20"/>
      <c r="L6538" s="20"/>
      <c r="M6538" s="20"/>
      <c r="N6538" s="20"/>
      <c r="O6538" s="21"/>
      <c r="P6538" s="21"/>
      <c r="Q6538" s="28"/>
      <c r="R6538" s="28"/>
      <c r="S6538" s="21"/>
      <c r="T6538" s="20"/>
      <c r="U6538" s="21"/>
      <c r="W6538" s="46"/>
      <c r="AA6538" s="22"/>
      <c r="AB6538" s="22"/>
      <c r="AC6538" s="22"/>
      <c r="AD6538" s="22"/>
      <c r="AE6538" s="22"/>
      <c r="AF6538" s="22"/>
      <c r="AG6538" s="22"/>
      <c r="AH6538" s="20"/>
      <c r="AI6538" s="22"/>
      <c r="AJ6538" s="22"/>
      <c r="AK6538" s="22"/>
      <c r="AM6538" s="22"/>
      <c r="AN6538" s="22"/>
      <c r="AO6538" s="22"/>
    </row>
    <row r="6539" spans="2:41" x14ac:dyDescent="0.15">
      <c r="B6539" s="20"/>
      <c r="C6539" s="20"/>
      <c r="D6539" s="20"/>
      <c r="E6539" s="20"/>
      <c r="F6539" s="20"/>
      <c r="G6539" s="20"/>
      <c r="H6539" s="20"/>
      <c r="I6539" s="20"/>
      <c r="J6539" s="20"/>
      <c r="K6539" s="20"/>
      <c r="L6539" s="20"/>
      <c r="M6539" s="20"/>
      <c r="N6539" s="20"/>
      <c r="O6539" s="21"/>
      <c r="P6539" s="21"/>
      <c r="Q6539" s="28"/>
      <c r="R6539" s="28"/>
      <c r="S6539" s="21"/>
      <c r="T6539" s="20"/>
      <c r="U6539" s="21"/>
      <c r="W6539" s="46"/>
      <c r="AA6539" s="22"/>
      <c r="AB6539" s="22"/>
      <c r="AC6539" s="22"/>
      <c r="AD6539" s="22"/>
      <c r="AE6539" s="22"/>
      <c r="AF6539" s="22"/>
      <c r="AG6539" s="22"/>
      <c r="AH6539" s="20"/>
      <c r="AI6539" s="22"/>
      <c r="AJ6539" s="22"/>
      <c r="AK6539" s="22"/>
      <c r="AM6539" s="22"/>
      <c r="AN6539" s="22"/>
      <c r="AO6539" s="22"/>
    </row>
    <row r="6540" spans="2:41" x14ac:dyDescent="0.15">
      <c r="B6540" s="20"/>
      <c r="C6540" s="20"/>
      <c r="D6540" s="20"/>
      <c r="E6540" s="20"/>
      <c r="F6540" s="20"/>
      <c r="G6540" s="20"/>
      <c r="H6540" s="20"/>
      <c r="I6540" s="20"/>
      <c r="J6540" s="20"/>
      <c r="K6540" s="20"/>
      <c r="L6540" s="20"/>
      <c r="M6540" s="20"/>
      <c r="N6540" s="20"/>
      <c r="O6540" s="21"/>
      <c r="P6540" s="21"/>
      <c r="Q6540" s="28"/>
      <c r="R6540" s="28"/>
      <c r="S6540" s="21"/>
      <c r="T6540" s="20"/>
      <c r="U6540" s="21"/>
      <c r="W6540" s="46"/>
      <c r="AA6540" s="22"/>
      <c r="AB6540" s="22"/>
      <c r="AC6540" s="22"/>
      <c r="AD6540" s="22"/>
      <c r="AE6540" s="22"/>
      <c r="AF6540" s="22"/>
      <c r="AG6540" s="22"/>
      <c r="AH6540" s="20"/>
      <c r="AI6540" s="22"/>
      <c r="AJ6540" s="22"/>
      <c r="AK6540" s="22"/>
      <c r="AM6540" s="22"/>
      <c r="AN6540" s="22"/>
      <c r="AO6540" s="22"/>
    </row>
    <row r="6541" spans="2:41" x14ac:dyDescent="0.15">
      <c r="B6541" s="20"/>
      <c r="C6541" s="20"/>
      <c r="D6541" s="20"/>
      <c r="E6541" s="20"/>
      <c r="F6541" s="20"/>
      <c r="G6541" s="20"/>
      <c r="H6541" s="20"/>
      <c r="I6541" s="20"/>
      <c r="J6541" s="20"/>
      <c r="K6541" s="20"/>
      <c r="L6541" s="20"/>
      <c r="M6541" s="20"/>
      <c r="N6541" s="20"/>
      <c r="O6541" s="21"/>
      <c r="P6541" s="21"/>
      <c r="Q6541" s="28"/>
      <c r="R6541" s="28"/>
      <c r="S6541" s="21"/>
      <c r="T6541" s="20"/>
      <c r="U6541" s="21"/>
      <c r="W6541" s="46"/>
      <c r="AA6541" s="22"/>
      <c r="AB6541" s="22"/>
      <c r="AC6541" s="22"/>
      <c r="AD6541" s="22"/>
      <c r="AE6541" s="22"/>
      <c r="AF6541" s="22"/>
      <c r="AG6541" s="22"/>
      <c r="AH6541" s="20"/>
      <c r="AI6541" s="22"/>
      <c r="AJ6541" s="22"/>
      <c r="AK6541" s="22"/>
      <c r="AM6541" s="22"/>
      <c r="AN6541" s="22"/>
      <c r="AO6541" s="22"/>
    </row>
    <row r="6542" spans="2:41" x14ac:dyDescent="0.15">
      <c r="B6542" s="20"/>
      <c r="C6542" s="20"/>
      <c r="D6542" s="20"/>
      <c r="E6542" s="20"/>
      <c r="F6542" s="20"/>
      <c r="G6542" s="20"/>
      <c r="H6542" s="20"/>
      <c r="I6542" s="20"/>
      <c r="J6542" s="20"/>
      <c r="K6542" s="20"/>
      <c r="L6542" s="20"/>
      <c r="M6542" s="20"/>
      <c r="N6542" s="20"/>
      <c r="O6542" s="21"/>
      <c r="P6542" s="21"/>
      <c r="Q6542" s="28"/>
      <c r="R6542" s="28"/>
      <c r="S6542" s="21"/>
      <c r="T6542" s="20"/>
      <c r="U6542" s="21"/>
      <c r="W6542" s="46"/>
      <c r="AA6542" s="22"/>
      <c r="AB6542" s="22"/>
      <c r="AC6542" s="22"/>
      <c r="AD6542" s="22"/>
      <c r="AE6542" s="22"/>
      <c r="AF6542" s="22"/>
      <c r="AG6542" s="22"/>
      <c r="AH6542" s="20"/>
      <c r="AI6542" s="22"/>
      <c r="AJ6542" s="22"/>
      <c r="AK6542" s="22"/>
      <c r="AM6542" s="22"/>
      <c r="AN6542" s="22"/>
      <c r="AO6542" s="22"/>
    </row>
    <row r="6543" spans="2:41" x14ac:dyDescent="0.15">
      <c r="B6543" s="20"/>
      <c r="C6543" s="20"/>
      <c r="D6543" s="20"/>
      <c r="E6543" s="20"/>
      <c r="F6543" s="20"/>
      <c r="G6543" s="20"/>
      <c r="H6543" s="20"/>
      <c r="I6543" s="20"/>
      <c r="J6543" s="20"/>
      <c r="K6543" s="20"/>
      <c r="L6543" s="20"/>
      <c r="M6543" s="20"/>
      <c r="N6543" s="20"/>
      <c r="O6543" s="21"/>
      <c r="P6543" s="21"/>
      <c r="Q6543" s="28"/>
      <c r="R6543" s="28"/>
      <c r="S6543" s="21"/>
      <c r="T6543" s="20"/>
      <c r="U6543" s="21"/>
      <c r="W6543" s="46"/>
      <c r="AA6543" s="22"/>
      <c r="AB6543" s="22"/>
      <c r="AC6543" s="22"/>
      <c r="AD6543" s="22"/>
      <c r="AE6543" s="22"/>
      <c r="AF6543" s="22"/>
      <c r="AG6543" s="22"/>
      <c r="AH6543" s="20"/>
      <c r="AI6543" s="22"/>
      <c r="AJ6543" s="22"/>
      <c r="AK6543" s="22"/>
      <c r="AM6543" s="22"/>
      <c r="AN6543" s="22"/>
      <c r="AO6543" s="22"/>
    </row>
    <row r="6544" spans="2:41" x14ac:dyDescent="0.15">
      <c r="B6544" s="20"/>
      <c r="C6544" s="20"/>
      <c r="D6544" s="20"/>
      <c r="E6544" s="20"/>
      <c r="F6544" s="20"/>
      <c r="G6544" s="20"/>
      <c r="H6544" s="20"/>
      <c r="I6544" s="20"/>
      <c r="J6544" s="20"/>
      <c r="K6544" s="20"/>
      <c r="L6544" s="20"/>
      <c r="M6544" s="20"/>
      <c r="N6544" s="20"/>
      <c r="O6544" s="21"/>
      <c r="P6544" s="21"/>
      <c r="Q6544" s="28"/>
      <c r="R6544" s="28"/>
      <c r="S6544" s="21"/>
      <c r="T6544" s="20"/>
      <c r="U6544" s="21"/>
      <c r="W6544" s="46"/>
      <c r="AA6544" s="22"/>
      <c r="AB6544" s="22"/>
      <c r="AC6544" s="22"/>
      <c r="AD6544" s="22"/>
      <c r="AE6544" s="22"/>
      <c r="AF6544" s="22"/>
      <c r="AG6544" s="22"/>
      <c r="AH6544" s="20"/>
      <c r="AI6544" s="22"/>
      <c r="AJ6544" s="22"/>
      <c r="AK6544" s="22"/>
      <c r="AM6544" s="22"/>
      <c r="AN6544" s="22"/>
      <c r="AO6544" s="22"/>
    </row>
    <row r="6545" spans="2:41" x14ac:dyDescent="0.15">
      <c r="B6545" s="20"/>
      <c r="C6545" s="20"/>
      <c r="D6545" s="20"/>
      <c r="E6545" s="20"/>
      <c r="F6545" s="20"/>
      <c r="G6545" s="20"/>
      <c r="H6545" s="20"/>
      <c r="I6545" s="20"/>
      <c r="J6545" s="20"/>
      <c r="K6545" s="20"/>
      <c r="L6545" s="20"/>
      <c r="M6545" s="20"/>
      <c r="N6545" s="20"/>
      <c r="O6545" s="21"/>
      <c r="P6545" s="21"/>
      <c r="Q6545" s="28"/>
      <c r="R6545" s="28"/>
      <c r="S6545" s="21"/>
      <c r="T6545" s="20"/>
      <c r="U6545" s="21"/>
      <c r="W6545" s="46"/>
      <c r="AA6545" s="22"/>
      <c r="AB6545" s="22"/>
      <c r="AC6545" s="22"/>
      <c r="AD6545" s="22"/>
      <c r="AE6545" s="22"/>
      <c r="AF6545" s="22"/>
      <c r="AG6545" s="22"/>
      <c r="AH6545" s="20"/>
      <c r="AI6545" s="22"/>
      <c r="AJ6545" s="22"/>
      <c r="AK6545" s="22"/>
      <c r="AM6545" s="22"/>
      <c r="AN6545" s="22"/>
      <c r="AO6545" s="22"/>
    </row>
    <row r="6546" spans="2:41" x14ac:dyDescent="0.15">
      <c r="B6546" s="20"/>
      <c r="C6546" s="20"/>
      <c r="D6546" s="20"/>
      <c r="E6546" s="20"/>
      <c r="F6546" s="20"/>
      <c r="G6546" s="20"/>
      <c r="H6546" s="20"/>
      <c r="I6546" s="20"/>
      <c r="J6546" s="20"/>
      <c r="K6546" s="20"/>
      <c r="L6546" s="20"/>
      <c r="M6546" s="20"/>
      <c r="N6546" s="20"/>
      <c r="O6546" s="21"/>
      <c r="P6546" s="21"/>
      <c r="Q6546" s="28"/>
      <c r="R6546" s="28"/>
      <c r="S6546" s="21"/>
      <c r="T6546" s="20"/>
      <c r="U6546" s="21"/>
      <c r="W6546" s="46"/>
      <c r="AA6546" s="22"/>
      <c r="AB6546" s="22"/>
      <c r="AC6546" s="22"/>
      <c r="AD6546" s="22"/>
      <c r="AE6546" s="22"/>
      <c r="AF6546" s="22"/>
      <c r="AG6546" s="22"/>
      <c r="AH6546" s="20"/>
      <c r="AI6546" s="22"/>
      <c r="AJ6546" s="22"/>
      <c r="AK6546" s="22"/>
      <c r="AM6546" s="22"/>
      <c r="AN6546" s="22"/>
      <c r="AO6546" s="22"/>
    </row>
    <row r="6547" spans="2:41" x14ac:dyDescent="0.15">
      <c r="B6547" s="20"/>
      <c r="C6547" s="20"/>
      <c r="D6547" s="20"/>
      <c r="E6547" s="20"/>
      <c r="F6547" s="20"/>
      <c r="G6547" s="20"/>
      <c r="H6547" s="20"/>
      <c r="I6547" s="20"/>
      <c r="J6547" s="20"/>
      <c r="K6547" s="20"/>
      <c r="L6547" s="20"/>
      <c r="M6547" s="20"/>
      <c r="N6547" s="20"/>
      <c r="O6547" s="21"/>
      <c r="P6547" s="21"/>
      <c r="Q6547" s="28"/>
      <c r="R6547" s="28"/>
      <c r="S6547" s="21"/>
      <c r="T6547" s="20"/>
      <c r="U6547" s="21"/>
      <c r="W6547" s="46"/>
      <c r="AA6547" s="22"/>
      <c r="AB6547" s="22"/>
      <c r="AC6547" s="22"/>
      <c r="AD6547" s="22"/>
      <c r="AE6547" s="22"/>
      <c r="AF6547" s="22"/>
      <c r="AG6547" s="22"/>
      <c r="AH6547" s="20"/>
      <c r="AI6547" s="22"/>
      <c r="AJ6547" s="22"/>
      <c r="AK6547" s="22"/>
      <c r="AM6547" s="22"/>
      <c r="AN6547" s="22"/>
      <c r="AO6547" s="22"/>
    </row>
    <row r="6548" spans="2:41" x14ac:dyDescent="0.15">
      <c r="B6548" s="20"/>
      <c r="C6548" s="20"/>
      <c r="D6548" s="20"/>
      <c r="E6548" s="20"/>
      <c r="F6548" s="20"/>
      <c r="G6548" s="20"/>
      <c r="H6548" s="20"/>
      <c r="I6548" s="20"/>
      <c r="J6548" s="20"/>
      <c r="K6548" s="20"/>
      <c r="L6548" s="20"/>
      <c r="M6548" s="20"/>
      <c r="N6548" s="20"/>
      <c r="O6548" s="21"/>
      <c r="P6548" s="21"/>
      <c r="Q6548" s="28"/>
      <c r="R6548" s="28"/>
      <c r="S6548" s="21"/>
      <c r="T6548" s="20"/>
      <c r="U6548" s="21"/>
      <c r="W6548" s="46"/>
      <c r="AA6548" s="22"/>
      <c r="AB6548" s="22"/>
      <c r="AC6548" s="22"/>
      <c r="AD6548" s="22"/>
      <c r="AE6548" s="22"/>
      <c r="AF6548" s="22"/>
      <c r="AG6548" s="22"/>
      <c r="AH6548" s="20"/>
      <c r="AI6548" s="22"/>
      <c r="AJ6548" s="22"/>
      <c r="AK6548" s="22"/>
      <c r="AM6548" s="22"/>
      <c r="AN6548" s="22"/>
      <c r="AO6548" s="22"/>
    </row>
    <row r="6549" spans="2:41" x14ac:dyDescent="0.15">
      <c r="B6549" s="20"/>
      <c r="C6549" s="20"/>
      <c r="D6549" s="20"/>
      <c r="E6549" s="20"/>
      <c r="F6549" s="20"/>
      <c r="G6549" s="20"/>
      <c r="H6549" s="20"/>
      <c r="I6549" s="20"/>
      <c r="J6549" s="20"/>
      <c r="K6549" s="20"/>
      <c r="L6549" s="20"/>
      <c r="M6549" s="20"/>
      <c r="N6549" s="20"/>
      <c r="O6549" s="21"/>
      <c r="P6549" s="21"/>
      <c r="Q6549" s="28"/>
      <c r="R6549" s="28"/>
      <c r="S6549" s="21"/>
      <c r="T6549" s="20"/>
      <c r="U6549" s="21"/>
      <c r="W6549" s="46"/>
      <c r="AA6549" s="22"/>
      <c r="AB6549" s="22"/>
      <c r="AC6549" s="22"/>
      <c r="AD6549" s="22"/>
      <c r="AE6549" s="22"/>
      <c r="AF6549" s="22"/>
      <c r="AG6549" s="22"/>
      <c r="AH6549" s="20"/>
      <c r="AI6549" s="22"/>
      <c r="AJ6549" s="22"/>
      <c r="AK6549" s="22"/>
      <c r="AM6549" s="22"/>
      <c r="AN6549" s="22"/>
      <c r="AO6549" s="22"/>
    </row>
    <row r="6550" spans="2:41" x14ac:dyDescent="0.15">
      <c r="B6550" s="20"/>
      <c r="C6550" s="20"/>
      <c r="D6550" s="20"/>
      <c r="E6550" s="20"/>
      <c r="F6550" s="20"/>
      <c r="G6550" s="20"/>
      <c r="H6550" s="20"/>
      <c r="I6550" s="20"/>
      <c r="J6550" s="20"/>
      <c r="K6550" s="20"/>
      <c r="L6550" s="20"/>
      <c r="M6550" s="20"/>
      <c r="N6550" s="20"/>
      <c r="O6550" s="21"/>
      <c r="P6550" s="21"/>
      <c r="Q6550" s="28"/>
      <c r="R6550" s="28"/>
      <c r="S6550" s="21"/>
      <c r="T6550" s="20"/>
      <c r="U6550" s="21"/>
      <c r="W6550" s="46"/>
      <c r="AA6550" s="22"/>
      <c r="AB6550" s="22"/>
      <c r="AC6550" s="22"/>
      <c r="AD6550" s="22"/>
      <c r="AE6550" s="22"/>
      <c r="AF6550" s="22"/>
      <c r="AG6550" s="22"/>
      <c r="AH6550" s="20"/>
      <c r="AI6550" s="22"/>
      <c r="AJ6550" s="22"/>
      <c r="AK6550" s="22"/>
      <c r="AM6550" s="22"/>
      <c r="AN6550" s="22"/>
      <c r="AO6550" s="22"/>
    </row>
    <row r="6551" spans="2:41" x14ac:dyDescent="0.15">
      <c r="B6551" s="20"/>
      <c r="C6551" s="20"/>
      <c r="D6551" s="20"/>
      <c r="E6551" s="20"/>
      <c r="F6551" s="20"/>
      <c r="G6551" s="20"/>
      <c r="H6551" s="20"/>
      <c r="I6551" s="20"/>
      <c r="J6551" s="20"/>
      <c r="K6551" s="20"/>
      <c r="L6551" s="20"/>
      <c r="M6551" s="20"/>
      <c r="N6551" s="20"/>
      <c r="O6551" s="21"/>
      <c r="P6551" s="21"/>
      <c r="Q6551" s="28"/>
      <c r="R6551" s="28"/>
      <c r="S6551" s="21"/>
      <c r="T6551" s="20"/>
      <c r="U6551" s="21"/>
      <c r="W6551" s="46"/>
      <c r="AA6551" s="22"/>
      <c r="AB6551" s="22"/>
      <c r="AC6551" s="22"/>
      <c r="AD6551" s="22"/>
      <c r="AE6551" s="22"/>
      <c r="AF6551" s="22"/>
      <c r="AG6551" s="22"/>
      <c r="AH6551" s="20"/>
      <c r="AI6551" s="22"/>
      <c r="AJ6551" s="22"/>
      <c r="AK6551" s="22"/>
      <c r="AM6551" s="22"/>
      <c r="AN6551" s="22"/>
      <c r="AO6551" s="22"/>
    </row>
    <row r="6552" spans="2:41" x14ac:dyDescent="0.15">
      <c r="B6552" s="20"/>
      <c r="C6552" s="20"/>
      <c r="D6552" s="20"/>
      <c r="E6552" s="20"/>
      <c r="F6552" s="20"/>
      <c r="G6552" s="20"/>
      <c r="H6552" s="20"/>
      <c r="I6552" s="20"/>
      <c r="J6552" s="20"/>
      <c r="K6552" s="20"/>
      <c r="L6552" s="20"/>
      <c r="M6552" s="20"/>
      <c r="N6552" s="20"/>
      <c r="O6552" s="21"/>
      <c r="P6552" s="21"/>
      <c r="Q6552" s="28"/>
      <c r="R6552" s="28"/>
      <c r="S6552" s="21"/>
      <c r="T6552" s="20"/>
      <c r="U6552" s="21"/>
      <c r="W6552" s="46"/>
      <c r="AA6552" s="22"/>
      <c r="AB6552" s="22"/>
      <c r="AC6552" s="22"/>
      <c r="AD6552" s="22"/>
      <c r="AE6552" s="22"/>
      <c r="AF6552" s="22"/>
      <c r="AG6552" s="22"/>
      <c r="AH6552" s="20"/>
      <c r="AI6552" s="22"/>
      <c r="AJ6552" s="22"/>
      <c r="AK6552" s="22"/>
      <c r="AM6552" s="22"/>
      <c r="AN6552" s="22"/>
      <c r="AO6552" s="22"/>
    </row>
    <row r="6553" spans="2:41" x14ac:dyDescent="0.15">
      <c r="B6553" s="20"/>
      <c r="C6553" s="20"/>
      <c r="D6553" s="20"/>
      <c r="E6553" s="20"/>
      <c r="F6553" s="20"/>
      <c r="G6553" s="20"/>
      <c r="H6553" s="20"/>
      <c r="I6553" s="20"/>
      <c r="J6553" s="20"/>
      <c r="K6553" s="20"/>
      <c r="L6553" s="20"/>
      <c r="M6553" s="20"/>
      <c r="N6553" s="20"/>
      <c r="O6553" s="21"/>
      <c r="P6553" s="21"/>
      <c r="Q6553" s="28"/>
      <c r="R6553" s="28"/>
      <c r="S6553" s="21"/>
      <c r="T6553" s="20"/>
      <c r="U6553" s="21"/>
      <c r="W6553" s="46"/>
      <c r="AA6553" s="22"/>
      <c r="AB6553" s="22"/>
      <c r="AC6553" s="22"/>
      <c r="AD6553" s="22"/>
      <c r="AE6553" s="22"/>
      <c r="AF6553" s="22"/>
      <c r="AG6553" s="22"/>
      <c r="AH6553" s="20"/>
      <c r="AI6553" s="22"/>
      <c r="AJ6553" s="22"/>
      <c r="AK6553" s="22"/>
      <c r="AM6553" s="22"/>
      <c r="AN6553" s="22"/>
      <c r="AO6553" s="22"/>
    </row>
    <row r="6554" spans="2:41" x14ac:dyDescent="0.15">
      <c r="B6554" s="20"/>
      <c r="C6554" s="20"/>
      <c r="D6554" s="20"/>
      <c r="E6554" s="20"/>
      <c r="F6554" s="20"/>
      <c r="G6554" s="20"/>
      <c r="H6554" s="20"/>
      <c r="I6554" s="20"/>
      <c r="J6554" s="20"/>
      <c r="K6554" s="20"/>
      <c r="L6554" s="20"/>
      <c r="M6554" s="20"/>
      <c r="N6554" s="20"/>
      <c r="O6554" s="21"/>
      <c r="P6554" s="21"/>
      <c r="Q6554" s="28"/>
      <c r="R6554" s="28"/>
      <c r="S6554" s="21"/>
      <c r="T6554" s="20"/>
      <c r="U6554" s="21"/>
      <c r="W6554" s="46"/>
      <c r="AA6554" s="22"/>
      <c r="AB6554" s="22"/>
      <c r="AC6554" s="22"/>
      <c r="AD6554" s="22"/>
      <c r="AE6554" s="22"/>
      <c r="AF6554" s="22"/>
      <c r="AG6554" s="22"/>
      <c r="AH6554" s="20"/>
      <c r="AI6554" s="22"/>
      <c r="AJ6554" s="22"/>
      <c r="AK6554" s="22"/>
      <c r="AM6554" s="22"/>
      <c r="AN6554" s="22"/>
      <c r="AO6554" s="22"/>
    </row>
    <row r="6555" spans="2:41" x14ac:dyDescent="0.15">
      <c r="B6555" s="20"/>
      <c r="C6555" s="20"/>
      <c r="D6555" s="20"/>
      <c r="E6555" s="20"/>
      <c r="F6555" s="20"/>
      <c r="G6555" s="20"/>
      <c r="H6555" s="20"/>
      <c r="I6555" s="20"/>
      <c r="J6555" s="20"/>
      <c r="K6555" s="20"/>
      <c r="L6555" s="20"/>
      <c r="M6555" s="20"/>
      <c r="N6555" s="20"/>
      <c r="O6555" s="21"/>
      <c r="P6555" s="21"/>
      <c r="Q6555" s="28"/>
      <c r="R6555" s="28"/>
      <c r="S6555" s="21"/>
      <c r="T6555" s="20"/>
      <c r="U6555" s="21"/>
      <c r="W6555" s="46"/>
      <c r="AA6555" s="22"/>
      <c r="AB6555" s="22"/>
      <c r="AC6555" s="22"/>
      <c r="AD6555" s="22"/>
      <c r="AE6555" s="22"/>
      <c r="AF6555" s="22"/>
      <c r="AG6555" s="22"/>
      <c r="AH6555" s="20"/>
      <c r="AI6555" s="22"/>
      <c r="AJ6555" s="22"/>
      <c r="AK6555" s="22"/>
      <c r="AM6555" s="22"/>
      <c r="AN6555" s="22"/>
      <c r="AO6555" s="22"/>
    </row>
    <row r="6556" spans="2:41" x14ac:dyDescent="0.15">
      <c r="B6556" s="20"/>
      <c r="C6556" s="20"/>
      <c r="D6556" s="20"/>
      <c r="E6556" s="20"/>
      <c r="F6556" s="20"/>
      <c r="G6556" s="20"/>
      <c r="H6556" s="20"/>
      <c r="I6556" s="20"/>
      <c r="J6556" s="20"/>
      <c r="K6556" s="20"/>
      <c r="L6556" s="20"/>
      <c r="M6556" s="20"/>
      <c r="N6556" s="20"/>
      <c r="O6556" s="21"/>
      <c r="P6556" s="21"/>
      <c r="Q6556" s="28"/>
      <c r="R6556" s="28"/>
      <c r="S6556" s="21"/>
      <c r="T6556" s="20"/>
      <c r="U6556" s="21"/>
      <c r="W6556" s="46"/>
      <c r="AA6556" s="22"/>
      <c r="AB6556" s="22"/>
      <c r="AC6556" s="22"/>
      <c r="AD6556" s="22"/>
      <c r="AE6556" s="22"/>
      <c r="AF6556" s="22"/>
      <c r="AG6556" s="22"/>
      <c r="AH6556" s="20"/>
      <c r="AI6556" s="22"/>
      <c r="AJ6556" s="22"/>
      <c r="AK6556" s="22"/>
      <c r="AM6556" s="22"/>
      <c r="AN6556" s="22"/>
      <c r="AO6556" s="22"/>
    </row>
    <row r="6557" spans="2:41" x14ac:dyDescent="0.15">
      <c r="B6557" s="20"/>
      <c r="C6557" s="20"/>
      <c r="D6557" s="20"/>
      <c r="E6557" s="20"/>
      <c r="F6557" s="20"/>
      <c r="G6557" s="20"/>
      <c r="H6557" s="20"/>
      <c r="I6557" s="20"/>
      <c r="J6557" s="20"/>
      <c r="K6557" s="20"/>
      <c r="L6557" s="20"/>
      <c r="M6557" s="20"/>
      <c r="N6557" s="20"/>
      <c r="O6557" s="21"/>
      <c r="P6557" s="21"/>
      <c r="Q6557" s="28"/>
      <c r="R6557" s="28"/>
      <c r="S6557" s="21"/>
      <c r="T6557" s="20"/>
      <c r="U6557" s="21"/>
      <c r="W6557" s="46"/>
      <c r="AA6557" s="22"/>
      <c r="AB6557" s="22"/>
      <c r="AC6557" s="22"/>
      <c r="AD6557" s="22"/>
      <c r="AE6557" s="22"/>
      <c r="AF6557" s="22"/>
      <c r="AG6557" s="22"/>
      <c r="AH6557" s="20"/>
      <c r="AI6557" s="22"/>
      <c r="AJ6557" s="22"/>
      <c r="AK6557" s="22"/>
      <c r="AM6557" s="22"/>
      <c r="AN6557" s="22"/>
      <c r="AO6557" s="22"/>
    </row>
    <row r="6558" spans="2:41" x14ac:dyDescent="0.15">
      <c r="B6558" s="20"/>
      <c r="C6558" s="20"/>
      <c r="D6558" s="20"/>
      <c r="E6558" s="20"/>
      <c r="F6558" s="20"/>
      <c r="G6558" s="20"/>
      <c r="H6558" s="20"/>
      <c r="I6558" s="20"/>
      <c r="J6558" s="20"/>
      <c r="K6558" s="20"/>
      <c r="L6558" s="20"/>
      <c r="M6558" s="20"/>
      <c r="N6558" s="20"/>
      <c r="O6558" s="21"/>
      <c r="P6558" s="21"/>
      <c r="Q6558" s="28"/>
      <c r="R6558" s="28"/>
      <c r="S6558" s="21"/>
      <c r="T6558" s="20"/>
      <c r="U6558" s="21"/>
      <c r="W6558" s="46"/>
      <c r="AA6558" s="22"/>
      <c r="AB6558" s="22"/>
      <c r="AC6558" s="22"/>
      <c r="AD6558" s="22"/>
      <c r="AE6558" s="22"/>
      <c r="AF6558" s="22"/>
      <c r="AG6558" s="22"/>
      <c r="AH6558" s="20"/>
      <c r="AI6558" s="22"/>
      <c r="AJ6558" s="22"/>
      <c r="AK6558" s="22"/>
      <c r="AM6558" s="22"/>
      <c r="AN6558" s="22"/>
      <c r="AO6558" s="22"/>
    </row>
    <row r="6559" spans="2:41" x14ac:dyDescent="0.15">
      <c r="B6559" s="20"/>
      <c r="C6559" s="20"/>
      <c r="D6559" s="20"/>
      <c r="E6559" s="20"/>
      <c r="F6559" s="20"/>
      <c r="G6559" s="20"/>
      <c r="H6559" s="20"/>
      <c r="I6559" s="20"/>
      <c r="J6559" s="20"/>
      <c r="K6559" s="20"/>
      <c r="L6559" s="20"/>
      <c r="M6559" s="20"/>
      <c r="N6559" s="20"/>
      <c r="O6559" s="21"/>
      <c r="P6559" s="21"/>
      <c r="Q6559" s="28"/>
      <c r="R6559" s="28"/>
      <c r="S6559" s="21"/>
      <c r="T6559" s="20"/>
      <c r="U6559" s="21"/>
      <c r="W6559" s="46"/>
      <c r="AA6559" s="22"/>
      <c r="AB6559" s="22"/>
      <c r="AC6559" s="22"/>
      <c r="AD6559" s="22"/>
      <c r="AE6559" s="22"/>
      <c r="AF6559" s="22"/>
      <c r="AG6559" s="22"/>
      <c r="AH6559" s="20"/>
      <c r="AI6559" s="22"/>
      <c r="AJ6559" s="22"/>
      <c r="AK6559" s="22"/>
      <c r="AM6559" s="22"/>
      <c r="AN6559" s="22"/>
      <c r="AO6559" s="22"/>
    </row>
    <row r="6560" spans="2:41" x14ac:dyDescent="0.15">
      <c r="B6560" s="20"/>
      <c r="C6560" s="20"/>
      <c r="D6560" s="20"/>
      <c r="E6560" s="20"/>
      <c r="F6560" s="20"/>
      <c r="G6560" s="20"/>
      <c r="H6560" s="20"/>
      <c r="I6560" s="20"/>
      <c r="J6560" s="20"/>
      <c r="K6560" s="20"/>
      <c r="L6560" s="20"/>
      <c r="M6560" s="20"/>
      <c r="N6560" s="20"/>
      <c r="O6560" s="21"/>
      <c r="P6560" s="21"/>
      <c r="Q6560" s="28"/>
      <c r="R6560" s="28"/>
      <c r="S6560" s="21"/>
      <c r="T6560" s="20"/>
      <c r="U6560" s="21"/>
      <c r="W6560" s="46"/>
      <c r="AA6560" s="22"/>
      <c r="AB6560" s="22"/>
      <c r="AC6560" s="22"/>
      <c r="AD6560" s="22"/>
      <c r="AE6560" s="22"/>
      <c r="AF6560" s="22"/>
      <c r="AG6560" s="22"/>
      <c r="AH6560" s="20"/>
      <c r="AI6560" s="22"/>
      <c r="AJ6560" s="22"/>
      <c r="AK6560" s="22"/>
      <c r="AM6560" s="22"/>
      <c r="AN6560" s="22"/>
      <c r="AO6560" s="22"/>
    </row>
    <row r="6561" spans="2:41" x14ac:dyDescent="0.15">
      <c r="B6561" s="20"/>
      <c r="C6561" s="20"/>
      <c r="D6561" s="20"/>
      <c r="E6561" s="20"/>
      <c r="F6561" s="20"/>
      <c r="G6561" s="20"/>
      <c r="H6561" s="20"/>
      <c r="I6561" s="20"/>
      <c r="J6561" s="20"/>
      <c r="K6561" s="20"/>
      <c r="L6561" s="20"/>
      <c r="M6561" s="20"/>
      <c r="N6561" s="20"/>
      <c r="O6561" s="21"/>
      <c r="P6561" s="21"/>
      <c r="Q6561" s="28"/>
      <c r="R6561" s="28"/>
      <c r="S6561" s="21"/>
      <c r="T6561" s="20"/>
      <c r="U6561" s="21"/>
      <c r="W6561" s="46"/>
      <c r="AA6561" s="22"/>
      <c r="AB6561" s="22"/>
      <c r="AC6561" s="22"/>
      <c r="AD6561" s="22"/>
      <c r="AE6561" s="22"/>
      <c r="AF6561" s="22"/>
      <c r="AG6561" s="22"/>
      <c r="AH6561" s="20"/>
      <c r="AI6561" s="22"/>
      <c r="AJ6561" s="22"/>
      <c r="AK6561" s="22"/>
      <c r="AM6561" s="22"/>
      <c r="AN6561" s="22"/>
      <c r="AO6561" s="22"/>
    </row>
    <row r="6562" spans="2:41" x14ac:dyDescent="0.15">
      <c r="B6562" s="20"/>
      <c r="C6562" s="20"/>
      <c r="D6562" s="20"/>
      <c r="E6562" s="20"/>
      <c r="F6562" s="20"/>
      <c r="G6562" s="20"/>
      <c r="H6562" s="20"/>
      <c r="I6562" s="20"/>
      <c r="J6562" s="20"/>
      <c r="K6562" s="20"/>
      <c r="L6562" s="20"/>
      <c r="M6562" s="20"/>
      <c r="N6562" s="20"/>
      <c r="O6562" s="21"/>
      <c r="P6562" s="21"/>
      <c r="Q6562" s="28"/>
      <c r="R6562" s="28"/>
      <c r="S6562" s="21"/>
      <c r="T6562" s="20"/>
      <c r="U6562" s="21"/>
      <c r="W6562" s="46"/>
      <c r="AA6562" s="22"/>
      <c r="AB6562" s="22"/>
      <c r="AC6562" s="22"/>
      <c r="AD6562" s="22"/>
      <c r="AE6562" s="22"/>
      <c r="AF6562" s="22"/>
      <c r="AG6562" s="22"/>
      <c r="AH6562" s="20"/>
      <c r="AI6562" s="22"/>
      <c r="AJ6562" s="22"/>
      <c r="AK6562" s="22"/>
      <c r="AM6562" s="22"/>
      <c r="AN6562" s="22"/>
      <c r="AO6562" s="22"/>
    </row>
    <row r="6563" spans="2:41" x14ac:dyDescent="0.15">
      <c r="B6563" s="20"/>
      <c r="C6563" s="20"/>
      <c r="D6563" s="20"/>
      <c r="E6563" s="20"/>
      <c r="F6563" s="20"/>
      <c r="G6563" s="20"/>
      <c r="H6563" s="20"/>
      <c r="I6563" s="20"/>
      <c r="J6563" s="20"/>
      <c r="K6563" s="20"/>
      <c r="L6563" s="20"/>
      <c r="M6563" s="20"/>
      <c r="N6563" s="20"/>
      <c r="O6563" s="21"/>
      <c r="P6563" s="21"/>
      <c r="Q6563" s="28"/>
      <c r="R6563" s="28"/>
      <c r="S6563" s="21"/>
      <c r="T6563" s="20"/>
      <c r="U6563" s="21"/>
      <c r="W6563" s="46"/>
      <c r="AA6563" s="22"/>
      <c r="AB6563" s="22"/>
      <c r="AC6563" s="22"/>
      <c r="AD6563" s="22"/>
      <c r="AE6563" s="22"/>
      <c r="AF6563" s="22"/>
      <c r="AG6563" s="22"/>
      <c r="AH6563" s="20"/>
      <c r="AI6563" s="22"/>
      <c r="AJ6563" s="22"/>
      <c r="AK6563" s="22"/>
      <c r="AM6563" s="22"/>
      <c r="AN6563" s="22"/>
      <c r="AO6563" s="22"/>
    </row>
    <row r="6564" spans="2:41" x14ac:dyDescent="0.15">
      <c r="B6564" s="20"/>
      <c r="C6564" s="20"/>
      <c r="D6564" s="20"/>
      <c r="E6564" s="20"/>
      <c r="F6564" s="20"/>
      <c r="G6564" s="20"/>
      <c r="H6564" s="20"/>
      <c r="I6564" s="20"/>
      <c r="J6564" s="20"/>
      <c r="K6564" s="20"/>
      <c r="L6564" s="20"/>
      <c r="M6564" s="20"/>
      <c r="N6564" s="20"/>
      <c r="O6564" s="21"/>
      <c r="P6564" s="21"/>
      <c r="Q6564" s="28"/>
      <c r="R6564" s="28"/>
      <c r="S6564" s="21"/>
      <c r="T6564" s="20"/>
      <c r="U6564" s="21"/>
      <c r="W6564" s="46"/>
      <c r="AA6564" s="22"/>
      <c r="AB6564" s="22"/>
      <c r="AC6564" s="22"/>
      <c r="AD6564" s="22"/>
      <c r="AE6564" s="22"/>
      <c r="AF6564" s="22"/>
      <c r="AG6564" s="22"/>
      <c r="AH6564" s="20"/>
      <c r="AI6564" s="22"/>
      <c r="AJ6564" s="22"/>
      <c r="AK6564" s="22"/>
      <c r="AM6564" s="22"/>
      <c r="AN6564" s="22"/>
      <c r="AO6564" s="22"/>
    </row>
    <row r="6565" spans="2:41" x14ac:dyDescent="0.15">
      <c r="B6565" s="20"/>
      <c r="C6565" s="20"/>
      <c r="D6565" s="20"/>
      <c r="E6565" s="20"/>
      <c r="F6565" s="20"/>
      <c r="G6565" s="20"/>
      <c r="H6565" s="20"/>
      <c r="I6565" s="20"/>
      <c r="J6565" s="20"/>
      <c r="K6565" s="20"/>
      <c r="L6565" s="20"/>
      <c r="M6565" s="20"/>
      <c r="N6565" s="20"/>
      <c r="O6565" s="21"/>
      <c r="P6565" s="21"/>
      <c r="Q6565" s="28"/>
      <c r="R6565" s="28"/>
      <c r="S6565" s="21"/>
      <c r="T6565" s="20"/>
      <c r="U6565" s="21"/>
      <c r="W6565" s="46"/>
      <c r="AA6565" s="22"/>
      <c r="AB6565" s="22"/>
      <c r="AC6565" s="22"/>
      <c r="AD6565" s="22"/>
      <c r="AE6565" s="22"/>
      <c r="AF6565" s="22"/>
      <c r="AG6565" s="22"/>
      <c r="AH6565" s="20"/>
      <c r="AI6565" s="22"/>
      <c r="AJ6565" s="22"/>
      <c r="AK6565" s="22"/>
      <c r="AM6565" s="22"/>
      <c r="AN6565" s="22"/>
      <c r="AO6565" s="22"/>
    </row>
    <row r="6566" spans="2:41" x14ac:dyDescent="0.15">
      <c r="B6566" s="20"/>
      <c r="C6566" s="20"/>
      <c r="D6566" s="20"/>
      <c r="E6566" s="20"/>
      <c r="F6566" s="20"/>
      <c r="G6566" s="20"/>
      <c r="H6566" s="20"/>
      <c r="I6566" s="20"/>
      <c r="J6566" s="20"/>
      <c r="K6566" s="20"/>
      <c r="L6566" s="20"/>
      <c r="M6566" s="20"/>
      <c r="N6566" s="20"/>
      <c r="O6566" s="21"/>
      <c r="P6566" s="21"/>
      <c r="Q6566" s="28"/>
      <c r="R6566" s="28"/>
      <c r="S6566" s="21"/>
      <c r="T6566" s="20"/>
      <c r="U6566" s="21"/>
      <c r="W6566" s="46"/>
      <c r="AA6566" s="22"/>
      <c r="AB6566" s="22"/>
      <c r="AC6566" s="22"/>
      <c r="AD6566" s="22"/>
      <c r="AE6566" s="22"/>
      <c r="AF6566" s="22"/>
      <c r="AG6566" s="22"/>
      <c r="AH6566" s="20"/>
      <c r="AI6566" s="22"/>
      <c r="AJ6566" s="22"/>
      <c r="AK6566" s="22"/>
      <c r="AM6566" s="22"/>
      <c r="AN6566" s="22"/>
      <c r="AO6566" s="22"/>
    </row>
    <row r="6567" spans="2:41" x14ac:dyDescent="0.15">
      <c r="B6567" s="20"/>
      <c r="C6567" s="20"/>
      <c r="D6567" s="20"/>
      <c r="E6567" s="20"/>
      <c r="F6567" s="20"/>
      <c r="G6567" s="20"/>
      <c r="H6567" s="20"/>
      <c r="I6567" s="20"/>
      <c r="J6567" s="20"/>
      <c r="K6567" s="20"/>
      <c r="L6567" s="20"/>
      <c r="M6567" s="20"/>
      <c r="N6567" s="20"/>
      <c r="O6567" s="21"/>
      <c r="P6567" s="21"/>
      <c r="Q6567" s="28"/>
      <c r="R6567" s="28"/>
      <c r="S6567" s="21"/>
      <c r="T6567" s="20"/>
      <c r="U6567" s="21"/>
      <c r="W6567" s="46"/>
      <c r="AA6567" s="22"/>
      <c r="AB6567" s="22"/>
      <c r="AC6567" s="22"/>
      <c r="AD6567" s="22"/>
      <c r="AE6567" s="22"/>
      <c r="AF6567" s="22"/>
      <c r="AG6567" s="22"/>
      <c r="AH6567" s="20"/>
      <c r="AI6567" s="22"/>
      <c r="AJ6567" s="22"/>
      <c r="AK6567" s="22"/>
      <c r="AM6567" s="22"/>
      <c r="AN6567" s="22"/>
      <c r="AO6567" s="22"/>
    </row>
    <row r="6568" spans="2:41" x14ac:dyDescent="0.15">
      <c r="B6568" s="20"/>
      <c r="C6568" s="20"/>
      <c r="D6568" s="20"/>
      <c r="E6568" s="20"/>
      <c r="F6568" s="20"/>
      <c r="G6568" s="20"/>
      <c r="H6568" s="20"/>
      <c r="I6568" s="20"/>
      <c r="J6568" s="20"/>
      <c r="K6568" s="20"/>
      <c r="L6568" s="20"/>
      <c r="M6568" s="20"/>
      <c r="N6568" s="20"/>
      <c r="O6568" s="21"/>
      <c r="P6568" s="21"/>
      <c r="Q6568" s="28"/>
      <c r="R6568" s="28"/>
      <c r="S6568" s="21"/>
      <c r="T6568" s="20"/>
      <c r="U6568" s="21"/>
      <c r="W6568" s="46"/>
      <c r="AA6568" s="22"/>
      <c r="AB6568" s="22"/>
      <c r="AC6568" s="22"/>
      <c r="AD6568" s="22"/>
      <c r="AE6568" s="22"/>
      <c r="AF6568" s="22"/>
      <c r="AG6568" s="22"/>
      <c r="AH6568" s="20"/>
      <c r="AI6568" s="22"/>
      <c r="AJ6568" s="22"/>
      <c r="AK6568" s="22"/>
      <c r="AM6568" s="22"/>
      <c r="AN6568" s="22"/>
      <c r="AO6568" s="22"/>
    </row>
    <row r="6569" spans="2:41" x14ac:dyDescent="0.15">
      <c r="B6569" s="20"/>
      <c r="C6569" s="20"/>
      <c r="D6569" s="20"/>
      <c r="E6569" s="20"/>
      <c r="F6569" s="20"/>
      <c r="G6569" s="20"/>
      <c r="H6569" s="20"/>
      <c r="I6569" s="20"/>
      <c r="J6569" s="20"/>
      <c r="K6569" s="20"/>
      <c r="L6569" s="20"/>
      <c r="M6569" s="20"/>
      <c r="N6569" s="20"/>
      <c r="O6569" s="21"/>
      <c r="P6569" s="21"/>
      <c r="Q6569" s="28"/>
      <c r="R6569" s="28"/>
      <c r="S6569" s="21"/>
      <c r="T6569" s="20"/>
      <c r="U6569" s="21"/>
      <c r="W6569" s="46"/>
      <c r="AA6569" s="22"/>
      <c r="AB6569" s="22"/>
      <c r="AC6569" s="22"/>
      <c r="AD6569" s="22"/>
      <c r="AE6569" s="22"/>
      <c r="AF6569" s="22"/>
      <c r="AG6569" s="22"/>
      <c r="AH6569" s="20"/>
      <c r="AI6569" s="22"/>
      <c r="AJ6569" s="22"/>
      <c r="AK6569" s="22"/>
      <c r="AM6569" s="22"/>
      <c r="AN6569" s="22"/>
      <c r="AO6569" s="22"/>
    </row>
    <row r="6570" spans="2:41" x14ac:dyDescent="0.15">
      <c r="B6570" s="20"/>
      <c r="C6570" s="20"/>
      <c r="D6570" s="20"/>
      <c r="E6570" s="20"/>
      <c r="F6570" s="20"/>
      <c r="G6570" s="20"/>
      <c r="H6570" s="20"/>
      <c r="I6570" s="20"/>
      <c r="J6570" s="20"/>
      <c r="K6570" s="20"/>
      <c r="L6570" s="20"/>
      <c r="M6570" s="20"/>
      <c r="N6570" s="20"/>
      <c r="O6570" s="21"/>
      <c r="P6570" s="21"/>
      <c r="Q6570" s="28"/>
      <c r="R6570" s="28"/>
      <c r="S6570" s="21"/>
      <c r="T6570" s="20"/>
      <c r="U6570" s="21"/>
      <c r="W6570" s="46"/>
      <c r="AA6570" s="22"/>
      <c r="AB6570" s="22"/>
      <c r="AC6570" s="22"/>
      <c r="AD6570" s="22"/>
      <c r="AE6570" s="22"/>
      <c r="AF6570" s="22"/>
      <c r="AG6570" s="22"/>
      <c r="AH6570" s="20"/>
      <c r="AI6570" s="22"/>
      <c r="AJ6570" s="22"/>
      <c r="AK6570" s="22"/>
      <c r="AM6570" s="22"/>
      <c r="AN6570" s="22"/>
      <c r="AO6570" s="22"/>
    </row>
    <row r="6571" spans="2:41" x14ac:dyDescent="0.15">
      <c r="B6571" s="20"/>
      <c r="C6571" s="20"/>
      <c r="D6571" s="20"/>
      <c r="E6571" s="20"/>
      <c r="F6571" s="20"/>
      <c r="G6571" s="20"/>
      <c r="H6571" s="20"/>
      <c r="I6571" s="20"/>
      <c r="J6571" s="20"/>
      <c r="K6571" s="20"/>
      <c r="L6571" s="20"/>
      <c r="M6571" s="20"/>
      <c r="N6571" s="20"/>
      <c r="O6571" s="21"/>
      <c r="P6571" s="21"/>
      <c r="Q6571" s="28"/>
      <c r="R6571" s="28"/>
      <c r="S6571" s="21"/>
      <c r="T6571" s="20"/>
      <c r="U6571" s="21"/>
      <c r="W6571" s="46"/>
      <c r="AA6571" s="22"/>
      <c r="AB6571" s="22"/>
      <c r="AC6571" s="22"/>
      <c r="AD6571" s="22"/>
      <c r="AE6571" s="22"/>
      <c r="AF6571" s="22"/>
      <c r="AG6571" s="22"/>
      <c r="AH6571" s="20"/>
      <c r="AI6571" s="22"/>
      <c r="AJ6571" s="22"/>
      <c r="AK6571" s="22"/>
      <c r="AM6571" s="22"/>
      <c r="AN6571" s="22"/>
      <c r="AO6571" s="22"/>
    </row>
    <row r="6572" spans="2:41" x14ac:dyDescent="0.15">
      <c r="B6572" s="20"/>
      <c r="C6572" s="20"/>
      <c r="D6572" s="20"/>
      <c r="E6572" s="20"/>
      <c r="F6572" s="20"/>
      <c r="G6572" s="20"/>
      <c r="H6572" s="20"/>
      <c r="I6572" s="20"/>
      <c r="J6572" s="20"/>
      <c r="K6572" s="20"/>
      <c r="L6572" s="20"/>
      <c r="M6572" s="20"/>
      <c r="N6572" s="20"/>
      <c r="O6572" s="21"/>
      <c r="P6572" s="21"/>
      <c r="Q6572" s="28"/>
      <c r="R6572" s="28"/>
      <c r="S6572" s="21"/>
      <c r="T6572" s="20"/>
      <c r="U6572" s="21"/>
      <c r="W6572" s="46"/>
      <c r="AA6572" s="22"/>
      <c r="AB6572" s="22"/>
      <c r="AC6572" s="22"/>
      <c r="AD6572" s="22"/>
      <c r="AE6572" s="22"/>
      <c r="AF6572" s="22"/>
      <c r="AG6572" s="22"/>
      <c r="AH6572" s="20"/>
      <c r="AI6572" s="22"/>
      <c r="AJ6572" s="22"/>
      <c r="AK6572" s="22"/>
      <c r="AM6572" s="22"/>
      <c r="AN6572" s="22"/>
      <c r="AO6572" s="22"/>
    </row>
    <row r="6573" spans="2:41" x14ac:dyDescent="0.15">
      <c r="B6573" s="20"/>
      <c r="C6573" s="20"/>
      <c r="D6573" s="20"/>
      <c r="E6573" s="20"/>
      <c r="F6573" s="20"/>
      <c r="G6573" s="20"/>
      <c r="H6573" s="20"/>
      <c r="I6573" s="20"/>
      <c r="J6573" s="20"/>
      <c r="K6573" s="20"/>
      <c r="L6573" s="20"/>
      <c r="M6573" s="20"/>
      <c r="N6573" s="20"/>
      <c r="O6573" s="21"/>
      <c r="P6573" s="21"/>
      <c r="Q6573" s="28"/>
      <c r="R6573" s="28"/>
      <c r="S6573" s="21"/>
      <c r="T6573" s="20"/>
      <c r="U6573" s="21"/>
      <c r="W6573" s="46"/>
      <c r="AA6573" s="22"/>
      <c r="AB6573" s="22"/>
      <c r="AC6573" s="22"/>
      <c r="AD6573" s="22"/>
      <c r="AE6573" s="22"/>
      <c r="AF6573" s="22"/>
      <c r="AG6573" s="22"/>
      <c r="AH6573" s="20"/>
      <c r="AI6573" s="22"/>
      <c r="AJ6573" s="22"/>
      <c r="AK6573" s="22"/>
      <c r="AM6573" s="22"/>
      <c r="AN6573" s="22"/>
      <c r="AO6573" s="22"/>
    </row>
    <row r="6574" spans="2:41" x14ac:dyDescent="0.15">
      <c r="B6574" s="20"/>
      <c r="C6574" s="20"/>
      <c r="D6574" s="20"/>
      <c r="E6574" s="20"/>
      <c r="F6574" s="20"/>
      <c r="G6574" s="20"/>
      <c r="H6574" s="20"/>
      <c r="I6574" s="20"/>
      <c r="J6574" s="20"/>
      <c r="K6574" s="20"/>
      <c r="L6574" s="20"/>
      <c r="M6574" s="20"/>
      <c r="N6574" s="20"/>
      <c r="O6574" s="21"/>
      <c r="P6574" s="21"/>
      <c r="Q6574" s="28"/>
      <c r="R6574" s="28"/>
      <c r="S6574" s="21"/>
      <c r="T6574" s="20"/>
      <c r="U6574" s="21"/>
      <c r="W6574" s="46"/>
      <c r="AA6574" s="22"/>
      <c r="AB6574" s="22"/>
      <c r="AC6574" s="22"/>
      <c r="AD6574" s="22"/>
      <c r="AE6574" s="22"/>
      <c r="AF6574" s="22"/>
      <c r="AG6574" s="22"/>
      <c r="AH6574" s="20"/>
      <c r="AI6574" s="22"/>
      <c r="AJ6574" s="22"/>
      <c r="AK6574" s="22"/>
      <c r="AM6574" s="22"/>
      <c r="AN6574" s="22"/>
      <c r="AO6574" s="22"/>
    </row>
    <row r="6575" spans="2:41" x14ac:dyDescent="0.15">
      <c r="B6575" s="20"/>
      <c r="C6575" s="20"/>
      <c r="D6575" s="20"/>
      <c r="E6575" s="20"/>
      <c r="F6575" s="20"/>
      <c r="G6575" s="20"/>
      <c r="H6575" s="20"/>
      <c r="I6575" s="20"/>
      <c r="J6575" s="20"/>
      <c r="K6575" s="20"/>
      <c r="L6575" s="20"/>
      <c r="M6575" s="20"/>
      <c r="N6575" s="20"/>
      <c r="O6575" s="21"/>
      <c r="P6575" s="21"/>
      <c r="Q6575" s="28"/>
      <c r="R6575" s="28"/>
      <c r="S6575" s="21"/>
      <c r="T6575" s="20"/>
      <c r="U6575" s="21"/>
      <c r="W6575" s="46"/>
      <c r="AA6575" s="22"/>
      <c r="AB6575" s="22"/>
      <c r="AC6575" s="22"/>
      <c r="AD6575" s="22"/>
      <c r="AE6575" s="22"/>
      <c r="AF6575" s="22"/>
      <c r="AG6575" s="22"/>
      <c r="AH6575" s="20"/>
      <c r="AI6575" s="22"/>
      <c r="AJ6575" s="22"/>
      <c r="AK6575" s="22"/>
      <c r="AM6575" s="22"/>
      <c r="AN6575" s="22"/>
      <c r="AO6575" s="22"/>
    </row>
    <row r="6576" spans="2:41" x14ac:dyDescent="0.15">
      <c r="B6576" s="20"/>
      <c r="C6576" s="20"/>
      <c r="D6576" s="20"/>
      <c r="E6576" s="20"/>
      <c r="F6576" s="20"/>
      <c r="G6576" s="20"/>
      <c r="H6576" s="20"/>
      <c r="I6576" s="20"/>
      <c r="J6576" s="20"/>
      <c r="K6576" s="20"/>
      <c r="L6576" s="20"/>
      <c r="M6576" s="20"/>
      <c r="N6576" s="20"/>
      <c r="O6576" s="21"/>
      <c r="P6576" s="21"/>
      <c r="Q6576" s="28"/>
      <c r="R6576" s="28"/>
      <c r="S6576" s="21"/>
      <c r="T6576" s="20"/>
      <c r="U6576" s="21"/>
      <c r="W6576" s="46"/>
      <c r="AA6576" s="22"/>
      <c r="AB6576" s="22"/>
      <c r="AC6576" s="22"/>
      <c r="AD6576" s="22"/>
      <c r="AE6576" s="22"/>
      <c r="AF6576" s="22"/>
      <c r="AG6576" s="22"/>
      <c r="AH6576" s="20"/>
      <c r="AI6576" s="22"/>
      <c r="AJ6576" s="22"/>
      <c r="AK6576" s="22"/>
      <c r="AM6576" s="22"/>
      <c r="AN6576" s="22"/>
      <c r="AO6576" s="22"/>
    </row>
    <row r="6577" spans="2:41" x14ac:dyDescent="0.15">
      <c r="B6577" s="20"/>
      <c r="C6577" s="20"/>
      <c r="D6577" s="20"/>
      <c r="E6577" s="20"/>
      <c r="F6577" s="20"/>
      <c r="G6577" s="20"/>
      <c r="H6577" s="20"/>
      <c r="I6577" s="20"/>
      <c r="J6577" s="20"/>
      <c r="K6577" s="20"/>
      <c r="L6577" s="20"/>
      <c r="M6577" s="20"/>
      <c r="N6577" s="20"/>
      <c r="O6577" s="21"/>
      <c r="P6577" s="21"/>
      <c r="Q6577" s="28"/>
      <c r="R6577" s="28"/>
      <c r="S6577" s="21"/>
      <c r="T6577" s="20"/>
      <c r="U6577" s="21"/>
      <c r="W6577" s="46"/>
      <c r="AA6577" s="22"/>
      <c r="AB6577" s="22"/>
      <c r="AC6577" s="22"/>
      <c r="AD6577" s="22"/>
      <c r="AE6577" s="22"/>
      <c r="AF6577" s="22"/>
      <c r="AG6577" s="22"/>
      <c r="AH6577" s="20"/>
      <c r="AI6577" s="22"/>
      <c r="AJ6577" s="22"/>
      <c r="AK6577" s="22"/>
      <c r="AM6577" s="22"/>
      <c r="AN6577" s="22"/>
      <c r="AO6577" s="22"/>
    </row>
    <row r="6578" spans="2:41" x14ac:dyDescent="0.15">
      <c r="B6578" s="20"/>
      <c r="C6578" s="20"/>
      <c r="D6578" s="20"/>
      <c r="E6578" s="20"/>
      <c r="F6578" s="20"/>
      <c r="G6578" s="20"/>
      <c r="H6578" s="20"/>
      <c r="I6578" s="20"/>
      <c r="J6578" s="20"/>
      <c r="K6578" s="20"/>
      <c r="L6578" s="20"/>
      <c r="M6578" s="20"/>
      <c r="N6578" s="20"/>
      <c r="O6578" s="21"/>
      <c r="P6578" s="21"/>
      <c r="Q6578" s="28"/>
      <c r="R6578" s="28"/>
      <c r="S6578" s="21"/>
      <c r="T6578" s="20"/>
      <c r="U6578" s="21"/>
      <c r="W6578" s="46"/>
      <c r="AA6578" s="22"/>
      <c r="AB6578" s="22"/>
      <c r="AC6578" s="22"/>
      <c r="AD6578" s="22"/>
      <c r="AE6578" s="22"/>
      <c r="AF6578" s="22"/>
      <c r="AG6578" s="22"/>
      <c r="AH6578" s="20"/>
      <c r="AI6578" s="22"/>
      <c r="AJ6578" s="22"/>
      <c r="AK6578" s="22"/>
      <c r="AM6578" s="22"/>
      <c r="AN6578" s="22"/>
      <c r="AO6578" s="22"/>
    </row>
    <row r="6579" spans="2:41" x14ac:dyDescent="0.15">
      <c r="B6579" s="20"/>
      <c r="C6579" s="20"/>
      <c r="D6579" s="20"/>
      <c r="E6579" s="20"/>
      <c r="F6579" s="20"/>
      <c r="G6579" s="20"/>
      <c r="H6579" s="20"/>
      <c r="I6579" s="20"/>
      <c r="J6579" s="20"/>
      <c r="K6579" s="20"/>
      <c r="L6579" s="20"/>
      <c r="M6579" s="20"/>
      <c r="N6579" s="20"/>
      <c r="O6579" s="21"/>
      <c r="P6579" s="21"/>
      <c r="Q6579" s="28"/>
      <c r="R6579" s="28"/>
      <c r="S6579" s="21"/>
      <c r="T6579" s="20"/>
      <c r="U6579" s="21"/>
      <c r="W6579" s="46"/>
      <c r="AA6579" s="22"/>
      <c r="AB6579" s="22"/>
      <c r="AC6579" s="22"/>
      <c r="AD6579" s="22"/>
      <c r="AE6579" s="22"/>
      <c r="AF6579" s="22"/>
      <c r="AG6579" s="22"/>
      <c r="AH6579" s="20"/>
      <c r="AI6579" s="22"/>
      <c r="AJ6579" s="22"/>
      <c r="AK6579" s="22"/>
      <c r="AM6579" s="22"/>
      <c r="AN6579" s="22"/>
      <c r="AO6579" s="22"/>
    </row>
    <row r="6580" spans="2:41" x14ac:dyDescent="0.15">
      <c r="B6580" s="20"/>
      <c r="C6580" s="20"/>
      <c r="D6580" s="20"/>
      <c r="E6580" s="20"/>
      <c r="F6580" s="20"/>
      <c r="G6580" s="20"/>
      <c r="H6580" s="20"/>
      <c r="I6580" s="20"/>
      <c r="J6580" s="20"/>
      <c r="K6580" s="20"/>
      <c r="L6580" s="20"/>
      <c r="M6580" s="20"/>
      <c r="N6580" s="20"/>
      <c r="O6580" s="21"/>
      <c r="P6580" s="21"/>
      <c r="Q6580" s="28"/>
      <c r="R6580" s="28"/>
      <c r="S6580" s="21"/>
      <c r="T6580" s="20"/>
      <c r="U6580" s="21"/>
      <c r="W6580" s="46"/>
      <c r="AA6580" s="22"/>
      <c r="AB6580" s="22"/>
      <c r="AC6580" s="22"/>
      <c r="AD6580" s="22"/>
      <c r="AE6580" s="22"/>
      <c r="AF6580" s="22"/>
      <c r="AG6580" s="22"/>
      <c r="AH6580" s="20"/>
      <c r="AI6580" s="22"/>
      <c r="AJ6580" s="22"/>
      <c r="AK6580" s="22"/>
      <c r="AM6580" s="22"/>
      <c r="AN6580" s="22"/>
      <c r="AO6580" s="22"/>
    </row>
    <row r="6581" spans="2:41" x14ac:dyDescent="0.15">
      <c r="B6581" s="20"/>
      <c r="C6581" s="20"/>
      <c r="D6581" s="20"/>
      <c r="E6581" s="20"/>
      <c r="F6581" s="20"/>
      <c r="G6581" s="20"/>
      <c r="H6581" s="20"/>
      <c r="I6581" s="20"/>
      <c r="J6581" s="20"/>
      <c r="K6581" s="20"/>
      <c r="L6581" s="20"/>
      <c r="M6581" s="20"/>
      <c r="N6581" s="20"/>
      <c r="O6581" s="21"/>
      <c r="P6581" s="21"/>
      <c r="Q6581" s="28"/>
      <c r="R6581" s="28"/>
      <c r="S6581" s="21"/>
      <c r="T6581" s="20"/>
      <c r="U6581" s="21"/>
      <c r="W6581" s="46"/>
      <c r="AA6581" s="22"/>
      <c r="AB6581" s="22"/>
      <c r="AC6581" s="22"/>
      <c r="AD6581" s="22"/>
      <c r="AE6581" s="22"/>
      <c r="AF6581" s="22"/>
      <c r="AG6581" s="22"/>
      <c r="AH6581" s="20"/>
      <c r="AI6581" s="22"/>
      <c r="AJ6581" s="22"/>
      <c r="AK6581" s="22"/>
      <c r="AM6581" s="22"/>
      <c r="AN6581" s="22"/>
      <c r="AO6581" s="22"/>
    </row>
    <row r="6582" spans="2:41" x14ac:dyDescent="0.15">
      <c r="B6582" s="20"/>
      <c r="C6582" s="20"/>
      <c r="D6582" s="20"/>
      <c r="E6582" s="20"/>
      <c r="F6582" s="20"/>
      <c r="G6582" s="20"/>
      <c r="H6582" s="20"/>
      <c r="I6582" s="20"/>
      <c r="J6582" s="20"/>
      <c r="K6582" s="20"/>
      <c r="L6582" s="20"/>
      <c r="M6582" s="20"/>
      <c r="N6582" s="20"/>
      <c r="O6582" s="21"/>
      <c r="P6582" s="21"/>
      <c r="Q6582" s="28"/>
      <c r="R6582" s="28"/>
      <c r="S6582" s="21"/>
      <c r="T6582" s="20"/>
      <c r="U6582" s="21"/>
      <c r="W6582" s="46"/>
      <c r="AA6582" s="22"/>
      <c r="AB6582" s="22"/>
      <c r="AC6582" s="22"/>
      <c r="AD6582" s="22"/>
      <c r="AE6582" s="22"/>
      <c r="AF6582" s="22"/>
      <c r="AG6582" s="22"/>
      <c r="AH6582" s="20"/>
      <c r="AI6582" s="22"/>
      <c r="AJ6582" s="22"/>
      <c r="AK6582" s="22"/>
      <c r="AM6582" s="22"/>
      <c r="AN6582" s="22"/>
      <c r="AO6582" s="22"/>
    </row>
    <row r="6583" spans="2:41" x14ac:dyDescent="0.15">
      <c r="B6583" s="20"/>
      <c r="C6583" s="20"/>
      <c r="D6583" s="20"/>
      <c r="E6583" s="20"/>
      <c r="F6583" s="20"/>
      <c r="G6583" s="20"/>
      <c r="H6583" s="20"/>
      <c r="I6583" s="20"/>
      <c r="J6583" s="20"/>
      <c r="K6583" s="20"/>
      <c r="L6583" s="20"/>
      <c r="M6583" s="20"/>
      <c r="N6583" s="20"/>
      <c r="O6583" s="21"/>
      <c r="P6583" s="21"/>
      <c r="Q6583" s="28"/>
      <c r="R6583" s="28"/>
      <c r="S6583" s="21"/>
      <c r="T6583" s="20"/>
      <c r="U6583" s="21"/>
      <c r="W6583" s="46"/>
      <c r="AA6583" s="22"/>
      <c r="AB6583" s="22"/>
      <c r="AC6583" s="22"/>
      <c r="AD6583" s="22"/>
      <c r="AE6583" s="22"/>
      <c r="AF6583" s="22"/>
      <c r="AG6583" s="22"/>
      <c r="AH6583" s="20"/>
      <c r="AI6583" s="22"/>
      <c r="AJ6583" s="22"/>
      <c r="AK6583" s="22"/>
      <c r="AM6583" s="22"/>
      <c r="AN6583" s="22"/>
      <c r="AO6583" s="22"/>
    </row>
    <row r="6584" spans="2:41" x14ac:dyDescent="0.15">
      <c r="B6584" s="20"/>
      <c r="C6584" s="20"/>
      <c r="D6584" s="20"/>
      <c r="E6584" s="20"/>
      <c r="F6584" s="20"/>
      <c r="G6584" s="20"/>
      <c r="H6584" s="20"/>
      <c r="I6584" s="20"/>
      <c r="J6584" s="20"/>
      <c r="K6584" s="20"/>
      <c r="L6584" s="20"/>
      <c r="M6584" s="20"/>
      <c r="N6584" s="20"/>
      <c r="O6584" s="21"/>
      <c r="P6584" s="21"/>
      <c r="Q6584" s="28"/>
      <c r="R6584" s="28"/>
      <c r="S6584" s="21"/>
      <c r="T6584" s="20"/>
      <c r="U6584" s="21"/>
      <c r="W6584" s="46"/>
      <c r="AA6584" s="22"/>
      <c r="AB6584" s="22"/>
      <c r="AC6584" s="22"/>
      <c r="AD6584" s="22"/>
      <c r="AE6584" s="22"/>
      <c r="AF6584" s="22"/>
      <c r="AG6584" s="22"/>
      <c r="AH6584" s="20"/>
      <c r="AI6584" s="22"/>
      <c r="AJ6584" s="22"/>
      <c r="AK6584" s="22"/>
      <c r="AM6584" s="22"/>
      <c r="AN6584" s="22"/>
      <c r="AO6584" s="22"/>
    </row>
    <row r="6585" spans="2:41" x14ac:dyDescent="0.15">
      <c r="B6585" s="20"/>
      <c r="C6585" s="20"/>
      <c r="D6585" s="20"/>
      <c r="E6585" s="20"/>
      <c r="F6585" s="20"/>
      <c r="G6585" s="20"/>
      <c r="H6585" s="20"/>
      <c r="I6585" s="20"/>
      <c r="J6585" s="20"/>
      <c r="K6585" s="20"/>
      <c r="L6585" s="20"/>
      <c r="M6585" s="20"/>
      <c r="N6585" s="20"/>
      <c r="O6585" s="21"/>
      <c r="P6585" s="21"/>
      <c r="Q6585" s="28"/>
      <c r="R6585" s="28"/>
      <c r="S6585" s="21"/>
      <c r="T6585" s="20"/>
      <c r="U6585" s="21"/>
      <c r="W6585" s="46"/>
      <c r="AA6585" s="22"/>
      <c r="AB6585" s="22"/>
      <c r="AC6585" s="22"/>
      <c r="AD6585" s="22"/>
      <c r="AE6585" s="22"/>
      <c r="AF6585" s="22"/>
      <c r="AG6585" s="22"/>
      <c r="AH6585" s="20"/>
      <c r="AI6585" s="22"/>
      <c r="AJ6585" s="22"/>
      <c r="AK6585" s="22"/>
      <c r="AM6585" s="22"/>
      <c r="AN6585" s="22"/>
      <c r="AO6585" s="22"/>
    </row>
    <row r="6586" spans="2:41" x14ac:dyDescent="0.15">
      <c r="B6586" s="20"/>
      <c r="C6586" s="20"/>
      <c r="D6586" s="20"/>
      <c r="E6586" s="20"/>
      <c r="F6586" s="20"/>
      <c r="G6586" s="20"/>
      <c r="H6586" s="20"/>
      <c r="I6586" s="20"/>
      <c r="J6586" s="20"/>
      <c r="K6586" s="20"/>
      <c r="L6586" s="20"/>
      <c r="M6586" s="20"/>
      <c r="N6586" s="20"/>
      <c r="O6586" s="21"/>
      <c r="P6586" s="21"/>
      <c r="Q6586" s="28"/>
      <c r="R6586" s="28"/>
      <c r="S6586" s="21"/>
      <c r="T6586" s="20"/>
      <c r="U6586" s="21"/>
      <c r="W6586" s="46"/>
      <c r="AA6586" s="22"/>
      <c r="AB6586" s="22"/>
      <c r="AC6586" s="22"/>
      <c r="AD6586" s="22"/>
      <c r="AE6586" s="22"/>
      <c r="AF6586" s="22"/>
      <c r="AG6586" s="22"/>
      <c r="AH6586" s="20"/>
      <c r="AI6586" s="22"/>
      <c r="AJ6586" s="22"/>
      <c r="AK6586" s="22"/>
      <c r="AM6586" s="22"/>
      <c r="AN6586" s="22"/>
      <c r="AO6586" s="22"/>
    </row>
    <row r="6587" spans="2:41" x14ac:dyDescent="0.15">
      <c r="B6587" s="20"/>
      <c r="C6587" s="20"/>
      <c r="D6587" s="20"/>
      <c r="E6587" s="20"/>
      <c r="F6587" s="20"/>
      <c r="G6587" s="20"/>
      <c r="H6587" s="20"/>
      <c r="I6587" s="20"/>
      <c r="J6587" s="20"/>
      <c r="K6587" s="20"/>
      <c r="L6587" s="20"/>
      <c r="M6587" s="20"/>
      <c r="N6587" s="20"/>
      <c r="O6587" s="21"/>
      <c r="P6587" s="21"/>
      <c r="Q6587" s="28"/>
      <c r="R6587" s="28"/>
      <c r="S6587" s="21"/>
      <c r="T6587" s="20"/>
      <c r="U6587" s="21"/>
      <c r="W6587" s="46"/>
      <c r="AA6587" s="22"/>
      <c r="AB6587" s="22"/>
      <c r="AC6587" s="22"/>
      <c r="AD6587" s="22"/>
      <c r="AE6587" s="22"/>
      <c r="AF6587" s="22"/>
      <c r="AG6587" s="22"/>
      <c r="AH6587" s="20"/>
      <c r="AI6587" s="22"/>
      <c r="AJ6587" s="22"/>
      <c r="AK6587" s="22"/>
      <c r="AM6587" s="22"/>
      <c r="AN6587" s="22"/>
      <c r="AO6587" s="22"/>
    </row>
    <row r="6588" spans="2:41" x14ac:dyDescent="0.15">
      <c r="B6588" s="20"/>
      <c r="C6588" s="20"/>
      <c r="D6588" s="20"/>
      <c r="E6588" s="20"/>
      <c r="F6588" s="20"/>
      <c r="G6588" s="20"/>
      <c r="H6588" s="20"/>
      <c r="I6588" s="20"/>
      <c r="J6588" s="20"/>
      <c r="K6588" s="20"/>
      <c r="L6588" s="20"/>
      <c r="M6588" s="20"/>
      <c r="N6588" s="20"/>
      <c r="O6588" s="21"/>
      <c r="P6588" s="21"/>
      <c r="Q6588" s="28"/>
      <c r="R6588" s="28"/>
      <c r="S6588" s="21"/>
      <c r="T6588" s="20"/>
      <c r="U6588" s="21"/>
      <c r="W6588" s="46"/>
      <c r="AA6588" s="22"/>
      <c r="AB6588" s="22"/>
      <c r="AC6588" s="22"/>
      <c r="AD6588" s="22"/>
      <c r="AE6588" s="22"/>
      <c r="AF6588" s="22"/>
      <c r="AG6588" s="22"/>
      <c r="AH6588" s="20"/>
      <c r="AI6588" s="22"/>
      <c r="AJ6588" s="22"/>
      <c r="AK6588" s="22"/>
      <c r="AM6588" s="22"/>
      <c r="AN6588" s="22"/>
      <c r="AO6588" s="22"/>
    </row>
    <row r="6589" spans="2:41" x14ac:dyDescent="0.15">
      <c r="B6589" s="20"/>
      <c r="C6589" s="20"/>
      <c r="D6589" s="20"/>
      <c r="E6589" s="20"/>
      <c r="F6589" s="20"/>
      <c r="G6589" s="20"/>
      <c r="H6589" s="20"/>
      <c r="I6589" s="20"/>
      <c r="J6589" s="20"/>
      <c r="K6589" s="20"/>
      <c r="L6589" s="20"/>
      <c r="M6589" s="20"/>
      <c r="N6589" s="20"/>
      <c r="O6589" s="21"/>
      <c r="P6589" s="21"/>
      <c r="Q6589" s="28"/>
      <c r="R6589" s="28"/>
      <c r="S6589" s="21"/>
      <c r="T6589" s="20"/>
      <c r="U6589" s="21"/>
      <c r="W6589" s="46"/>
      <c r="AA6589" s="22"/>
      <c r="AB6589" s="22"/>
      <c r="AC6589" s="22"/>
      <c r="AD6589" s="22"/>
      <c r="AE6589" s="22"/>
      <c r="AF6589" s="22"/>
      <c r="AG6589" s="22"/>
      <c r="AH6589" s="20"/>
      <c r="AI6589" s="22"/>
      <c r="AJ6589" s="22"/>
      <c r="AK6589" s="22"/>
      <c r="AM6589" s="22"/>
      <c r="AN6589" s="22"/>
      <c r="AO6589" s="22"/>
    </row>
    <row r="6590" spans="2:41" x14ac:dyDescent="0.15">
      <c r="B6590" s="20"/>
      <c r="C6590" s="20"/>
      <c r="D6590" s="20"/>
      <c r="E6590" s="20"/>
      <c r="F6590" s="20"/>
      <c r="G6590" s="20"/>
      <c r="H6590" s="20"/>
      <c r="I6590" s="20"/>
      <c r="J6590" s="20"/>
      <c r="K6590" s="20"/>
      <c r="L6590" s="20"/>
      <c r="M6590" s="20"/>
      <c r="N6590" s="20"/>
      <c r="O6590" s="21"/>
      <c r="P6590" s="21"/>
      <c r="Q6590" s="28"/>
      <c r="R6590" s="28"/>
      <c r="S6590" s="21"/>
      <c r="T6590" s="20"/>
      <c r="U6590" s="21"/>
      <c r="W6590" s="46"/>
      <c r="AA6590" s="22"/>
      <c r="AB6590" s="22"/>
      <c r="AC6590" s="22"/>
      <c r="AD6590" s="22"/>
      <c r="AE6590" s="22"/>
      <c r="AF6590" s="22"/>
      <c r="AG6590" s="22"/>
      <c r="AH6590" s="20"/>
      <c r="AI6590" s="22"/>
      <c r="AJ6590" s="22"/>
      <c r="AK6590" s="22"/>
      <c r="AM6590" s="22"/>
      <c r="AN6590" s="22"/>
      <c r="AO6590" s="22"/>
    </row>
    <row r="6591" spans="2:41" x14ac:dyDescent="0.15">
      <c r="B6591" s="20"/>
      <c r="C6591" s="20"/>
      <c r="D6591" s="20"/>
      <c r="E6591" s="20"/>
      <c r="F6591" s="20"/>
      <c r="G6591" s="20"/>
      <c r="H6591" s="20"/>
      <c r="I6591" s="20"/>
      <c r="J6591" s="20"/>
      <c r="K6591" s="20"/>
      <c r="L6591" s="20"/>
      <c r="M6591" s="20"/>
      <c r="N6591" s="20"/>
      <c r="O6591" s="21"/>
      <c r="P6591" s="21"/>
      <c r="Q6591" s="28"/>
      <c r="R6591" s="28"/>
      <c r="S6591" s="21"/>
      <c r="T6591" s="20"/>
      <c r="U6591" s="21"/>
      <c r="W6591" s="46"/>
      <c r="AA6591" s="22"/>
      <c r="AB6591" s="22"/>
      <c r="AC6591" s="22"/>
      <c r="AD6591" s="22"/>
      <c r="AE6591" s="22"/>
      <c r="AF6591" s="22"/>
      <c r="AG6591" s="22"/>
      <c r="AH6591" s="20"/>
      <c r="AI6591" s="22"/>
      <c r="AJ6591" s="22"/>
      <c r="AK6591" s="22"/>
      <c r="AM6591" s="22"/>
      <c r="AN6591" s="22"/>
      <c r="AO6591" s="22"/>
    </row>
    <row r="6592" spans="2:41" x14ac:dyDescent="0.15">
      <c r="B6592" s="20"/>
      <c r="C6592" s="20"/>
      <c r="D6592" s="20"/>
      <c r="E6592" s="20"/>
      <c r="F6592" s="20"/>
      <c r="G6592" s="20"/>
      <c r="H6592" s="20"/>
      <c r="I6592" s="20"/>
      <c r="J6592" s="20"/>
      <c r="K6592" s="20"/>
      <c r="L6592" s="20"/>
      <c r="M6592" s="20"/>
      <c r="N6592" s="20"/>
      <c r="O6592" s="21"/>
      <c r="P6592" s="21"/>
      <c r="Q6592" s="28"/>
      <c r="R6592" s="28"/>
      <c r="S6592" s="21"/>
      <c r="T6592" s="20"/>
      <c r="U6592" s="21"/>
      <c r="W6592" s="46"/>
      <c r="AA6592" s="22"/>
      <c r="AB6592" s="22"/>
      <c r="AC6592" s="22"/>
      <c r="AD6592" s="22"/>
      <c r="AE6592" s="22"/>
      <c r="AF6592" s="22"/>
      <c r="AG6592" s="22"/>
      <c r="AH6592" s="20"/>
      <c r="AI6592" s="22"/>
      <c r="AJ6592" s="22"/>
      <c r="AK6592" s="22"/>
      <c r="AM6592" s="22"/>
      <c r="AN6592" s="22"/>
      <c r="AO6592" s="22"/>
    </row>
    <row r="6593" spans="2:41" x14ac:dyDescent="0.15">
      <c r="B6593" s="20"/>
      <c r="C6593" s="20"/>
      <c r="D6593" s="20"/>
      <c r="E6593" s="20"/>
      <c r="F6593" s="20"/>
      <c r="G6593" s="20"/>
      <c r="H6593" s="20"/>
      <c r="I6593" s="20"/>
      <c r="J6593" s="20"/>
      <c r="K6593" s="20"/>
      <c r="L6593" s="20"/>
      <c r="M6593" s="20"/>
      <c r="N6593" s="20"/>
      <c r="O6593" s="21"/>
      <c r="P6593" s="21"/>
      <c r="Q6593" s="28"/>
      <c r="R6593" s="28"/>
      <c r="S6593" s="21"/>
      <c r="T6593" s="20"/>
      <c r="U6593" s="21"/>
      <c r="W6593" s="46"/>
      <c r="AA6593" s="22"/>
      <c r="AB6593" s="22"/>
      <c r="AC6593" s="22"/>
      <c r="AD6593" s="22"/>
      <c r="AE6593" s="22"/>
      <c r="AF6593" s="22"/>
      <c r="AG6593" s="22"/>
      <c r="AH6593" s="20"/>
      <c r="AI6593" s="22"/>
      <c r="AJ6593" s="22"/>
      <c r="AK6593" s="22"/>
      <c r="AM6593" s="22"/>
      <c r="AN6593" s="22"/>
      <c r="AO6593" s="22"/>
    </row>
    <row r="6594" spans="2:41" x14ac:dyDescent="0.15">
      <c r="B6594" s="20"/>
      <c r="C6594" s="20"/>
      <c r="D6594" s="20"/>
      <c r="E6594" s="20"/>
      <c r="F6594" s="20"/>
      <c r="G6594" s="20"/>
      <c r="H6594" s="20"/>
      <c r="I6594" s="20"/>
      <c r="J6594" s="20"/>
      <c r="K6594" s="20"/>
      <c r="L6594" s="20"/>
      <c r="M6594" s="20"/>
      <c r="N6594" s="20"/>
      <c r="O6594" s="21"/>
      <c r="P6594" s="21"/>
      <c r="Q6594" s="28"/>
      <c r="R6594" s="28"/>
      <c r="S6594" s="21"/>
      <c r="T6594" s="20"/>
      <c r="U6594" s="21"/>
      <c r="W6594" s="46"/>
      <c r="AA6594" s="22"/>
      <c r="AB6594" s="22"/>
      <c r="AC6594" s="22"/>
      <c r="AD6594" s="22"/>
      <c r="AE6594" s="22"/>
      <c r="AF6594" s="22"/>
      <c r="AG6594" s="22"/>
      <c r="AH6594" s="20"/>
      <c r="AI6594" s="22"/>
      <c r="AJ6594" s="22"/>
      <c r="AK6594" s="22"/>
      <c r="AM6594" s="22"/>
      <c r="AN6594" s="22"/>
      <c r="AO6594" s="22"/>
    </row>
    <row r="6595" spans="2:41" x14ac:dyDescent="0.15">
      <c r="B6595" s="20"/>
      <c r="C6595" s="20"/>
      <c r="D6595" s="20"/>
      <c r="E6595" s="20"/>
      <c r="F6595" s="20"/>
      <c r="G6595" s="20"/>
      <c r="H6595" s="20"/>
      <c r="I6595" s="20"/>
      <c r="J6595" s="20"/>
      <c r="K6595" s="20"/>
      <c r="L6595" s="20"/>
      <c r="M6595" s="20"/>
      <c r="N6595" s="20"/>
      <c r="O6595" s="21"/>
      <c r="P6595" s="21"/>
      <c r="Q6595" s="28"/>
      <c r="R6595" s="28"/>
      <c r="S6595" s="21"/>
      <c r="T6595" s="20"/>
      <c r="U6595" s="21"/>
      <c r="W6595" s="46"/>
      <c r="AA6595" s="22"/>
      <c r="AB6595" s="22"/>
      <c r="AC6595" s="22"/>
      <c r="AD6595" s="22"/>
      <c r="AE6595" s="22"/>
      <c r="AF6595" s="22"/>
      <c r="AG6595" s="22"/>
      <c r="AH6595" s="20"/>
      <c r="AI6595" s="22"/>
      <c r="AJ6595" s="22"/>
      <c r="AK6595" s="22"/>
      <c r="AM6595" s="22"/>
      <c r="AN6595" s="22"/>
      <c r="AO6595" s="22"/>
    </row>
    <row r="6596" spans="2:41" x14ac:dyDescent="0.15">
      <c r="B6596" s="20"/>
      <c r="C6596" s="20"/>
      <c r="D6596" s="20"/>
      <c r="E6596" s="20"/>
      <c r="F6596" s="20"/>
      <c r="G6596" s="20"/>
      <c r="H6596" s="20"/>
      <c r="I6596" s="20"/>
      <c r="J6596" s="20"/>
      <c r="K6596" s="20"/>
      <c r="L6596" s="20"/>
      <c r="M6596" s="20"/>
      <c r="N6596" s="20"/>
      <c r="O6596" s="21"/>
      <c r="P6596" s="21"/>
      <c r="Q6596" s="28"/>
      <c r="R6596" s="28"/>
      <c r="S6596" s="21"/>
      <c r="T6596" s="20"/>
      <c r="U6596" s="21"/>
      <c r="W6596" s="46"/>
      <c r="AA6596" s="22"/>
      <c r="AB6596" s="22"/>
      <c r="AC6596" s="22"/>
      <c r="AD6596" s="22"/>
      <c r="AE6596" s="22"/>
      <c r="AF6596" s="22"/>
      <c r="AG6596" s="22"/>
      <c r="AH6596" s="20"/>
      <c r="AI6596" s="22"/>
      <c r="AJ6596" s="22"/>
      <c r="AK6596" s="22"/>
      <c r="AM6596" s="22"/>
      <c r="AN6596" s="22"/>
      <c r="AO6596" s="22"/>
    </row>
    <row r="6597" spans="2:41" x14ac:dyDescent="0.15">
      <c r="B6597" s="20"/>
      <c r="C6597" s="20"/>
      <c r="D6597" s="20"/>
      <c r="E6597" s="20"/>
      <c r="F6597" s="20"/>
      <c r="G6597" s="20"/>
      <c r="H6597" s="20"/>
      <c r="I6597" s="20"/>
      <c r="J6597" s="20"/>
      <c r="K6597" s="20"/>
      <c r="L6597" s="20"/>
      <c r="M6597" s="20"/>
      <c r="N6597" s="20"/>
      <c r="O6597" s="21"/>
      <c r="P6597" s="21"/>
      <c r="Q6597" s="28"/>
      <c r="R6597" s="28"/>
      <c r="S6597" s="21"/>
      <c r="T6597" s="20"/>
      <c r="U6597" s="21"/>
      <c r="W6597" s="46"/>
      <c r="AA6597" s="22"/>
      <c r="AB6597" s="22"/>
      <c r="AC6597" s="22"/>
      <c r="AD6597" s="22"/>
      <c r="AE6597" s="22"/>
      <c r="AF6597" s="22"/>
      <c r="AG6597" s="22"/>
      <c r="AH6597" s="20"/>
      <c r="AI6597" s="22"/>
      <c r="AJ6597" s="22"/>
      <c r="AK6597" s="22"/>
      <c r="AM6597" s="22"/>
      <c r="AN6597" s="22"/>
      <c r="AO6597" s="22"/>
    </row>
    <row r="6598" spans="2:41" x14ac:dyDescent="0.15">
      <c r="B6598" s="20"/>
      <c r="C6598" s="20"/>
      <c r="D6598" s="20"/>
      <c r="E6598" s="20"/>
      <c r="F6598" s="20"/>
      <c r="G6598" s="20"/>
      <c r="H6598" s="20"/>
      <c r="I6598" s="20"/>
      <c r="J6598" s="20"/>
      <c r="K6598" s="20"/>
      <c r="L6598" s="20"/>
      <c r="M6598" s="20"/>
      <c r="N6598" s="20"/>
      <c r="O6598" s="21"/>
      <c r="P6598" s="21"/>
      <c r="Q6598" s="28"/>
      <c r="R6598" s="28"/>
      <c r="S6598" s="21"/>
      <c r="T6598" s="20"/>
      <c r="U6598" s="21"/>
      <c r="W6598" s="46"/>
      <c r="AA6598" s="22"/>
      <c r="AB6598" s="22"/>
      <c r="AC6598" s="22"/>
      <c r="AD6598" s="22"/>
      <c r="AE6598" s="22"/>
      <c r="AF6598" s="22"/>
      <c r="AG6598" s="22"/>
      <c r="AH6598" s="20"/>
      <c r="AI6598" s="22"/>
      <c r="AJ6598" s="22"/>
      <c r="AK6598" s="22"/>
      <c r="AM6598" s="22"/>
      <c r="AN6598" s="22"/>
      <c r="AO6598" s="22"/>
    </row>
    <row r="6599" spans="2:41" x14ac:dyDescent="0.15">
      <c r="B6599" s="20"/>
      <c r="C6599" s="20"/>
      <c r="D6599" s="20"/>
      <c r="E6599" s="20"/>
      <c r="F6599" s="20"/>
      <c r="G6599" s="20"/>
      <c r="H6599" s="20"/>
      <c r="I6599" s="20"/>
      <c r="J6599" s="20"/>
      <c r="K6599" s="20"/>
      <c r="L6599" s="20"/>
      <c r="M6599" s="20"/>
      <c r="N6599" s="20"/>
      <c r="O6599" s="21"/>
      <c r="P6599" s="21"/>
      <c r="Q6599" s="28"/>
      <c r="R6599" s="28"/>
      <c r="S6599" s="21"/>
      <c r="T6599" s="20"/>
      <c r="U6599" s="21"/>
      <c r="W6599" s="46"/>
      <c r="AA6599" s="22"/>
      <c r="AB6599" s="22"/>
      <c r="AC6599" s="22"/>
      <c r="AD6599" s="22"/>
      <c r="AE6599" s="22"/>
      <c r="AF6599" s="22"/>
      <c r="AG6599" s="22"/>
      <c r="AH6599" s="20"/>
      <c r="AI6599" s="22"/>
      <c r="AJ6599" s="22"/>
      <c r="AK6599" s="22"/>
      <c r="AM6599" s="22"/>
      <c r="AN6599" s="22"/>
      <c r="AO6599" s="22"/>
    </row>
    <row r="6600" spans="2:41" x14ac:dyDescent="0.15">
      <c r="B6600" s="20"/>
      <c r="C6600" s="20"/>
      <c r="D6600" s="20"/>
      <c r="E6600" s="20"/>
      <c r="F6600" s="20"/>
      <c r="G6600" s="20"/>
      <c r="H6600" s="20"/>
      <c r="I6600" s="20"/>
      <c r="J6600" s="20"/>
      <c r="K6600" s="20"/>
      <c r="L6600" s="20"/>
      <c r="M6600" s="20"/>
      <c r="N6600" s="20"/>
      <c r="O6600" s="21"/>
      <c r="P6600" s="21"/>
      <c r="Q6600" s="28"/>
      <c r="R6600" s="28"/>
      <c r="S6600" s="21"/>
      <c r="T6600" s="20"/>
      <c r="U6600" s="21"/>
      <c r="W6600" s="46"/>
      <c r="AA6600" s="22"/>
      <c r="AB6600" s="22"/>
      <c r="AC6600" s="22"/>
      <c r="AD6600" s="22"/>
      <c r="AE6600" s="22"/>
      <c r="AF6600" s="22"/>
      <c r="AG6600" s="22"/>
      <c r="AH6600" s="20"/>
      <c r="AI6600" s="22"/>
      <c r="AJ6600" s="22"/>
      <c r="AK6600" s="22"/>
      <c r="AM6600" s="22"/>
      <c r="AN6600" s="22"/>
      <c r="AO6600" s="22"/>
    </row>
    <row r="6601" spans="2:41" x14ac:dyDescent="0.15">
      <c r="B6601" s="20"/>
      <c r="C6601" s="20"/>
      <c r="D6601" s="20"/>
      <c r="E6601" s="20"/>
      <c r="F6601" s="20"/>
      <c r="G6601" s="20"/>
      <c r="H6601" s="20"/>
      <c r="I6601" s="20"/>
      <c r="J6601" s="20"/>
      <c r="K6601" s="20"/>
      <c r="L6601" s="20"/>
      <c r="M6601" s="20"/>
      <c r="N6601" s="20"/>
      <c r="O6601" s="21"/>
      <c r="P6601" s="21"/>
      <c r="Q6601" s="28"/>
      <c r="R6601" s="28"/>
      <c r="S6601" s="21"/>
      <c r="T6601" s="20"/>
      <c r="U6601" s="21"/>
      <c r="W6601" s="46"/>
      <c r="AA6601" s="22"/>
      <c r="AB6601" s="22"/>
      <c r="AC6601" s="22"/>
      <c r="AD6601" s="22"/>
      <c r="AE6601" s="22"/>
      <c r="AF6601" s="22"/>
      <c r="AG6601" s="22"/>
      <c r="AH6601" s="20"/>
      <c r="AI6601" s="22"/>
      <c r="AJ6601" s="22"/>
      <c r="AK6601" s="22"/>
      <c r="AM6601" s="22"/>
      <c r="AN6601" s="22"/>
      <c r="AO6601" s="22"/>
    </row>
    <row r="6602" spans="2:41" x14ac:dyDescent="0.15">
      <c r="B6602" s="20"/>
      <c r="C6602" s="20"/>
      <c r="D6602" s="20"/>
      <c r="E6602" s="20"/>
      <c r="F6602" s="20"/>
      <c r="G6602" s="20"/>
      <c r="H6602" s="20"/>
      <c r="I6602" s="20"/>
      <c r="J6602" s="20"/>
      <c r="K6602" s="20"/>
      <c r="L6602" s="20"/>
      <c r="M6602" s="20"/>
      <c r="N6602" s="20"/>
      <c r="O6602" s="21"/>
      <c r="P6602" s="21"/>
      <c r="Q6602" s="28"/>
      <c r="R6602" s="28"/>
      <c r="S6602" s="21"/>
      <c r="T6602" s="20"/>
      <c r="U6602" s="21"/>
      <c r="W6602" s="46"/>
      <c r="AA6602" s="22"/>
      <c r="AB6602" s="22"/>
      <c r="AC6602" s="22"/>
      <c r="AD6602" s="22"/>
      <c r="AE6602" s="22"/>
      <c r="AF6602" s="22"/>
      <c r="AG6602" s="22"/>
      <c r="AH6602" s="20"/>
      <c r="AI6602" s="22"/>
      <c r="AJ6602" s="22"/>
      <c r="AK6602" s="22"/>
      <c r="AM6602" s="22"/>
      <c r="AN6602" s="22"/>
      <c r="AO6602" s="22"/>
    </row>
    <row r="6603" spans="2:41" x14ac:dyDescent="0.15">
      <c r="B6603" s="20"/>
      <c r="C6603" s="20"/>
      <c r="D6603" s="20"/>
      <c r="E6603" s="20"/>
      <c r="F6603" s="20"/>
      <c r="G6603" s="20"/>
      <c r="H6603" s="20"/>
      <c r="I6603" s="20"/>
      <c r="J6603" s="20"/>
      <c r="K6603" s="20"/>
      <c r="L6603" s="20"/>
      <c r="M6603" s="20"/>
      <c r="N6603" s="20"/>
      <c r="O6603" s="21"/>
      <c r="P6603" s="21"/>
      <c r="Q6603" s="28"/>
      <c r="R6603" s="28"/>
      <c r="S6603" s="21"/>
      <c r="T6603" s="20"/>
      <c r="U6603" s="21"/>
      <c r="W6603" s="46"/>
      <c r="AA6603" s="22"/>
      <c r="AB6603" s="22"/>
      <c r="AC6603" s="22"/>
      <c r="AD6603" s="22"/>
      <c r="AE6603" s="22"/>
      <c r="AF6603" s="22"/>
      <c r="AG6603" s="22"/>
      <c r="AH6603" s="20"/>
      <c r="AI6603" s="22"/>
      <c r="AJ6603" s="22"/>
      <c r="AK6603" s="22"/>
      <c r="AM6603" s="22"/>
      <c r="AN6603" s="22"/>
      <c r="AO6603" s="22"/>
    </row>
    <row r="6604" spans="2:41" x14ac:dyDescent="0.15">
      <c r="B6604" s="20"/>
      <c r="C6604" s="20"/>
      <c r="D6604" s="20"/>
      <c r="E6604" s="20"/>
      <c r="F6604" s="20"/>
      <c r="G6604" s="20"/>
      <c r="H6604" s="20"/>
      <c r="I6604" s="20"/>
      <c r="J6604" s="20"/>
      <c r="K6604" s="20"/>
      <c r="L6604" s="20"/>
      <c r="M6604" s="20"/>
      <c r="N6604" s="20"/>
      <c r="O6604" s="21"/>
      <c r="P6604" s="21"/>
      <c r="Q6604" s="28"/>
      <c r="R6604" s="28"/>
      <c r="S6604" s="21"/>
      <c r="T6604" s="20"/>
      <c r="U6604" s="21"/>
      <c r="W6604" s="46"/>
      <c r="AA6604" s="22"/>
      <c r="AB6604" s="22"/>
      <c r="AC6604" s="22"/>
      <c r="AD6604" s="22"/>
      <c r="AE6604" s="22"/>
      <c r="AF6604" s="22"/>
      <c r="AG6604" s="22"/>
      <c r="AH6604" s="20"/>
      <c r="AI6604" s="22"/>
      <c r="AJ6604" s="22"/>
      <c r="AK6604" s="22"/>
      <c r="AM6604" s="22"/>
      <c r="AN6604" s="22"/>
      <c r="AO6604" s="22"/>
    </row>
    <row r="6605" spans="2:41" x14ac:dyDescent="0.15">
      <c r="B6605" s="20"/>
      <c r="C6605" s="20"/>
      <c r="D6605" s="20"/>
      <c r="E6605" s="20"/>
      <c r="F6605" s="20"/>
      <c r="G6605" s="20"/>
      <c r="H6605" s="20"/>
      <c r="I6605" s="20"/>
      <c r="J6605" s="20"/>
      <c r="K6605" s="20"/>
      <c r="L6605" s="20"/>
      <c r="M6605" s="20"/>
      <c r="N6605" s="20"/>
      <c r="O6605" s="21"/>
      <c r="P6605" s="21"/>
      <c r="Q6605" s="28"/>
      <c r="R6605" s="28"/>
      <c r="S6605" s="21"/>
      <c r="T6605" s="20"/>
      <c r="U6605" s="21"/>
      <c r="W6605" s="46"/>
      <c r="AA6605" s="22"/>
      <c r="AB6605" s="22"/>
      <c r="AC6605" s="22"/>
      <c r="AD6605" s="22"/>
      <c r="AE6605" s="22"/>
      <c r="AF6605" s="22"/>
      <c r="AG6605" s="22"/>
      <c r="AH6605" s="20"/>
      <c r="AI6605" s="22"/>
      <c r="AJ6605" s="22"/>
      <c r="AK6605" s="22"/>
      <c r="AM6605" s="22"/>
      <c r="AN6605" s="22"/>
      <c r="AO6605" s="22"/>
    </row>
    <row r="6606" spans="2:41" x14ac:dyDescent="0.15">
      <c r="B6606" s="20"/>
      <c r="C6606" s="20"/>
      <c r="D6606" s="20"/>
      <c r="E6606" s="20"/>
      <c r="F6606" s="20"/>
      <c r="G6606" s="20"/>
      <c r="H6606" s="20"/>
      <c r="I6606" s="20"/>
      <c r="J6606" s="20"/>
      <c r="K6606" s="20"/>
      <c r="L6606" s="20"/>
      <c r="M6606" s="20"/>
      <c r="N6606" s="20"/>
      <c r="O6606" s="21"/>
      <c r="P6606" s="21"/>
      <c r="Q6606" s="28"/>
      <c r="R6606" s="28"/>
      <c r="S6606" s="21"/>
      <c r="T6606" s="20"/>
      <c r="U6606" s="21"/>
      <c r="W6606" s="46"/>
      <c r="AA6606" s="22"/>
      <c r="AB6606" s="22"/>
      <c r="AC6606" s="22"/>
      <c r="AD6606" s="22"/>
      <c r="AE6606" s="22"/>
      <c r="AF6606" s="22"/>
      <c r="AG6606" s="22"/>
      <c r="AH6606" s="20"/>
      <c r="AI6606" s="22"/>
      <c r="AJ6606" s="22"/>
      <c r="AK6606" s="22"/>
      <c r="AM6606" s="22"/>
      <c r="AN6606" s="22"/>
      <c r="AO6606" s="22"/>
    </row>
    <row r="6607" spans="2:41" x14ac:dyDescent="0.15">
      <c r="B6607" s="20"/>
      <c r="C6607" s="20"/>
      <c r="D6607" s="20"/>
      <c r="E6607" s="20"/>
      <c r="F6607" s="20"/>
      <c r="G6607" s="20"/>
      <c r="H6607" s="20"/>
      <c r="I6607" s="20"/>
      <c r="J6607" s="20"/>
      <c r="K6607" s="20"/>
      <c r="L6607" s="20"/>
      <c r="M6607" s="20"/>
      <c r="N6607" s="20"/>
      <c r="O6607" s="21"/>
      <c r="P6607" s="21"/>
      <c r="Q6607" s="28"/>
      <c r="R6607" s="28"/>
      <c r="S6607" s="21"/>
      <c r="T6607" s="20"/>
      <c r="U6607" s="21"/>
      <c r="W6607" s="46"/>
      <c r="AA6607" s="22"/>
      <c r="AB6607" s="22"/>
      <c r="AC6607" s="22"/>
      <c r="AD6607" s="22"/>
      <c r="AE6607" s="22"/>
      <c r="AF6607" s="22"/>
      <c r="AG6607" s="22"/>
      <c r="AH6607" s="20"/>
      <c r="AI6607" s="22"/>
      <c r="AJ6607" s="22"/>
      <c r="AK6607" s="22"/>
      <c r="AM6607" s="22"/>
      <c r="AN6607" s="22"/>
      <c r="AO6607" s="22"/>
    </row>
    <row r="6608" spans="2:41" x14ac:dyDescent="0.15">
      <c r="B6608" s="20"/>
      <c r="C6608" s="20"/>
      <c r="D6608" s="20"/>
      <c r="E6608" s="20"/>
      <c r="F6608" s="20"/>
      <c r="G6608" s="20"/>
      <c r="H6608" s="20"/>
      <c r="I6608" s="20"/>
      <c r="J6608" s="20"/>
      <c r="K6608" s="20"/>
      <c r="L6608" s="20"/>
      <c r="M6608" s="20"/>
      <c r="N6608" s="20"/>
      <c r="O6608" s="21"/>
      <c r="P6608" s="21"/>
      <c r="Q6608" s="28"/>
      <c r="R6608" s="28"/>
      <c r="S6608" s="21"/>
      <c r="T6608" s="20"/>
      <c r="U6608" s="21"/>
      <c r="W6608" s="46"/>
      <c r="AA6608" s="22"/>
      <c r="AB6608" s="22"/>
      <c r="AC6608" s="22"/>
      <c r="AD6608" s="22"/>
      <c r="AE6608" s="22"/>
      <c r="AF6608" s="22"/>
      <c r="AG6608" s="22"/>
      <c r="AH6608" s="20"/>
      <c r="AI6608" s="22"/>
      <c r="AJ6608" s="22"/>
      <c r="AK6608" s="22"/>
      <c r="AM6608" s="22"/>
      <c r="AN6608" s="22"/>
      <c r="AO6608" s="22"/>
    </row>
    <row r="6609" spans="2:41" x14ac:dyDescent="0.15">
      <c r="B6609" s="20"/>
      <c r="C6609" s="20"/>
      <c r="D6609" s="20"/>
      <c r="E6609" s="20"/>
      <c r="F6609" s="20"/>
      <c r="G6609" s="20"/>
      <c r="H6609" s="20"/>
      <c r="I6609" s="20"/>
      <c r="J6609" s="20"/>
      <c r="K6609" s="20"/>
      <c r="L6609" s="20"/>
      <c r="M6609" s="20"/>
      <c r="N6609" s="20"/>
      <c r="O6609" s="21"/>
      <c r="P6609" s="21"/>
      <c r="Q6609" s="28"/>
      <c r="R6609" s="28"/>
      <c r="S6609" s="21"/>
      <c r="T6609" s="20"/>
      <c r="U6609" s="21"/>
      <c r="W6609" s="46"/>
      <c r="AA6609" s="22"/>
      <c r="AB6609" s="22"/>
      <c r="AC6609" s="22"/>
      <c r="AD6609" s="22"/>
      <c r="AE6609" s="22"/>
      <c r="AF6609" s="22"/>
      <c r="AG6609" s="22"/>
      <c r="AH6609" s="20"/>
      <c r="AI6609" s="22"/>
      <c r="AJ6609" s="22"/>
      <c r="AK6609" s="22"/>
      <c r="AM6609" s="22"/>
      <c r="AN6609" s="22"/>
      <c r="AO6609" s="22"/>
    </row>
    <row r="6610" spans="2:41" x14ac:dyDescent="0.15">
      <c r="B6610" s="20"/>
      <c r="C6610" s="20"/>
      <c r="D6610" s="20"/>
      <c r="E6610" s="20"/>
      <c r="F6610" s="20"/>
      <c r="G6610" s="20"/>
      <c r="H6610" s="20"/>
      <c r="I6610" s="20"/>
      <c r="J6610" s="20"/>
      <c r="K6610" s="20"/>
      <c r="L6610" s="20"/>
      <c r="M6610" s="20"/>
      <c r="N6610" s="20"/>
      <c r="O6610" s="21"/>
      <c r="P6610" s="21"/>
      <c r="Q6610" s="28"/>
      <c r="R6610" s="28"/>
      <c r="S6610" s="21"/>
      <c r="T6610" s="20"/>
      <c r="U6610" s="21"/>
      <c r="W6610" s="46"/>
      <c r="AA6610" s="22"/>
      <c r="AB6610" s="22"/>
      <c r="AC6610" s="22"/>
      <c r="AD6610" s="22"/>
      <c r="AE6610" s="22"/>
      <c r="AF6610" s="22"/>
      <c r="AG6610" s="22"/>
      <c r="AH6610" s="20"/>
      <c r="AI6610" s="22"/>
      <c r="AJ6610" s="22"/>
      <c r="AK6610" s="22"/>
      <c r="AM6610" s="22"/>
      <c r="AN6610" s="22"/>
      <c r="AO6610" s="22"/>
    </row>
    <row r="6611" spans="2:41" x14ac:dyDescent="0.15">
      <c r="B6611" s="20"/>
      <c r="C6611" s="20"/>
      <c r="D6611" s="20"/>
      <c r="E6611" s="20"/>
      <c r="F6611" s="20"/>
      <c r="G6611" s="20"/>
      <c r="H6611" s="20"/>
      <c r="I6611" s="20"/>
      <c r="J6611" s="20"/>
      <c r="K6611" s="20"/>
      <c r="L6611" s="20"/>
      <c r="M6611" s="20"/>
      <c r="N6611" s="20"/>
      <c r="O6611" s="21"/>
      <c r="P6611" s="21"/>
      <c r="Q6611" s="28"/>
      <c r="R6611" s="28"/>
      <c r="S6611" s="21"/>
      <c r="T6611" s="20"/>
      <c r="U6611" s="21"/>
      <c r="W6611" s="46"/>
      <c r="AA6611" s="22"/>
      <c r="AB6611" s="22"/>
      <c r="AC6611" s="22"/>
      <c r="AD6611" s="22"/>
      <c r="AE6611" s="22"/>
      <c r="AF6611" s="22"/>
      <c r="AG6611" s="22"/>
      <c r="AH6611" s="20"/>
      <c r="AI6611" s="22"/>
      <c r="AJ6611" s="22"/>
      <c r="AK6611" s="22"/>
      <c r="AM6611" s="22"/>
      <c r="AN6611" s="22"/>
      <c r="AO6611" s="22"/>
    </row>
    <row r="6612" spans="2:41" x14ac:dyDescent="0.15">
      <c r="B6612" s="20"/>
      <c r="C6612" s="20"/>
      <c r="D6612" s="20"/>
      <c r="E6612" s="20"/>
      <c r="F6612" s="20"/>
      <c r="G6612" s="20"/>
      <c r="H6612" s="20"/>
      <c r="I6612" s="20"/>
      <c r="J6612" s="20"/>
      <c r="K6612" s="20"/>
      <c r="L6612" s="20"/>
      <c r="M6612" s="20"/>
      <c r="N6612" s="20"/>
      <c r="O6612" s="21"/>
      <c r="P6612" s="21"/>
      <c r="Q6612" s="28"/>
      <c r="R6612" s="28"/>
      <c r="S6612" s="21"/>
      <c r="T6612" s="20"/>
      <c r="U6612" s="21"/>
      <c r="W6612" s="46"/>
      <c r="AA6612" s="22"/>
      <c r="AB6612" s="22"/>
      <c r="AC6612" s="22"/>
      <c r="AD6612" s="22"/>
      <c r="AE6612" s="22"/>
      <c r="AF6612" s="22"/>
      <c r="AG6612" s="22"/>
      <c r="AH6612" s="20"/>
      <c r="AI6612" s="22"/>
      <c r="AJ6612" s="22"/>
      <c r="AK6612" s="22"/>
      <c r="AM6612" s="22"/>
      <c r="AN6612" s="22"/>
      <c r="AO6612" s="22"/>
    </row>
    <row r="6613" spans="2:41" x14ac:dyDescent="0.15">
      <c r="B6613" s="20"/>
      <c r="C6613" s="20"/>
      <c r="D6613" s="20"/>
      <c r="E6613" s="20"/>
      <c r="F6613" s="20"/>
      <c r="G6613" s="20"/>
      <c r="H6613" s="20"/>
      <c r="I6613" s="20"/>
      <c r="J6613" s="20"/>
      <c r="K6613" s="20"/>
      <c r="L6613" s="20"/>
      <c r="M6613" s="20"/>
      <c r="N6613" s="20"/>
      <c r="O6613" s="21"/>
      <c r="P6613" s="21"/>
      <c r="Q6613" s="28"/>
      <c r="R6613" s="28"/>
      <c r="S6613" s="21"/>
      <c r="T6613" s="20"/>
      <c r="U6613" s="21"/>
      <c r="W6613" s="46"/>
      <c r="AA6613" s="22"/>
      <c r="AB6613" s="22"/>
      <c r="AC6613" s="22"/>
      <c r="AD6613" s="22"/>
      <c r="AE6613" s="22"/>
      <c r="AF6613" s="22"/>
      <c r="AG6613" s="22"/>
      <c r="AH6613" s="20"/>
      <c r="AI6613" s="22"/>
      <c r="AJ6613" s="22"/>
      <c r="AK6613" s="22"/>
      <c r="AM6613" s="22"/>
      <c r="AN6613" s="22"/>
      <c r="AO6613" s="22"/>
    </row>
    <row r="6614" spans="2:41" x14ac:dyDescent="0.15">
      <c r="B6614" s="20"/>
      <c r="C6614" s="20"/>
      <c r="D6614" s="20"/>
      <c r="E6614" s="20"/>
      <c r="F6614" s="20"/>
      <c r="G6614" s="20"/>
      <c r="H6614" s="20"/>
      <c r="I6614" s="20"/>
      <c r="J6614" s="20"/>
      <c r="K6614" s="20"/>
      <c r="L6614" s="20"/>
      <c r="M6614" s="20"/>
      <c r="N6614" s="20"/>
      <c r="O6614" s="21"/>
      <c r="P6614" s="21"/>
      <c r="Q6614" s="28"/>
      <c r="R6614" s="28"/>
      <c r="S6614" s="21"/>
      <c r="T6614" s="20"/>
      <c r="U6614" s="21"/>
      <c r="W6614" s="46"/>
      <c r="AA6614" s="22"/>
      <c r="AB6614" s="22"/>
      <c r="AC6614" s="22"/>
      <c r="AD6614" s="22"/>
      <c r="AE6614" s="22"/>
      <c r="AF6614" s="22"/>
      <c r="AG6614" s="22"/>
      <c r="AH6614" s="20"/>
      <c r="AI6614" s="22"/>
      <c r="AJ6614" s="22"/>
      <c r="AK6614" s="22"/>
      <c r="AM6614" s="22"/>
      <c r="AN6614" s="22"/>
      <c r="AO6614" s="22"/>
    </row>
    <row r="6615" spans="2:41" x14ac:dyDescent="0.15">
      <c r="B6615" s="20"/>
      <c r="C6615" s="20"/>
      <c r="D6615" s="20"/>
      <c r="E6615" s="20"/>
      <c r="F6615" s="20"/>
      <c r="G6615" s="20"/>
      <c r="H6615" s="20"/>
      <c r="I6615" s="20"/>
      <c r="J6615" s="20"/>
      <c r="K6615" s="20"/>
      <c r="L6615" s="20"/>
      <c r="M6615" s="20"/>
      <c r="N6615" s="20"/>
      <c r="O6615" s="21"/>
      <c r="P6615" s="21"/>
      <c r="Q6615" s="28"/>
      <c r="R6615" s="28"/>
      <c r="S6615" s="21"/>
      <c r="T6615" s="20"/>
      <c r="U6615" s="21"/>
      <c r="W6615" s="46"/>
      <c r="AA6615" s="22"/>
      <c r="AB6615" s="22"/>
      <c r="AC6615" s="22"/>
      <c r="AD6615" s="22"/>
      <c r="AE6615" s="22"/>
      <c r="AF6615" s="22"/>
      <c r="AG6615" s="22"/>
      <c r="AH6615" s="20"/>
      <c r="AI6615" s="22"/>
      <c r="AJ6615" s="22"/>
      <c r="AK6615" s="22"/>
      <c r="AM6615" s="22"/>
      <c r="AN6615" s="22"/>
      <c r="AO6615" s="22"/>
    </row>
    <row r="6616" spans="2:41" x14ac:dyDescent="0.15">
      <c r="B6616" s="20"/>
      <c r="C6616" s="20"/>
      <c r="D6616" s="20"/>
      <c r="E6616" s="20"/>
      <c r="F6616" s="20"/>
      <c r="G6616" s="20"/>
      <c r="H6616" s="20"/>
      <c r="I6616" s="20"/>
      <c r="J6616" s="20"/>
      <c r="K6616" s="20"/>
      <c r="L6616" s="20"/>
      <c r="M6616" s="20"/>
      <c r="N6616" s="20"/>
      <c r="O6616" s="21"/>
      <c r="P6616" s="21"/>
      <c r="Q6616" s="28"/>
      <c r="R6616" s="28"/>
      <c r="S6616" s="21"/>
      <c r="T6616" s="20"/>
      <c r="U6616" s="21"/>
      <c r="W6616" s="46"/>
      <c r="AA6616" s="22"/>
      <c r="AB6616" s="22"/>
      <c r="AC6616" s="22"/>
      <c r="AD6616" s="22"/>
      <c r="AE6616" s="22"/>
      <c r="AF6616" s="22"/>
      <c r="AG6616" s="22"/>
      <c r="AH6616" s="20"/>
      <c r="AI6616" s="22"/>
      <c r="AJ6616" s="22"/>
      <c r="AK6616" s="22"/>
      <c r="AM6616" s="22"/>
      <c r="AN6616" s="22"/>
      <c r="AO6616" s="22"/>
    </row>
    <row r="6617" spans="2:41" x14ac:dyDescent="0.15">
      <c r="B6617" s="20"/>
      <c r="C6617" s="20"/>
      <c r="D6617" s="20"/>
      <c r="E6617" s="20"/>
      <c r="F6617" s="20"/>
      <c r="G6617" s="20"/>
      <c r="H6617" s="20"/>
      <c r="I6617" s="20"/>
      <c r="J6617" s="20"/>
      <c r="K6617" s="20"/>
      <c r="L6617" s="20"/>
      <c r="M6617" s="20"/>
      <c r="N6617" s="20"/>
      <c r="O6617" s="21"/>
      <c r="P6617" s="21"/>
      <c r="Q6617" s="28"/>
      <c r="R6617" s="28"/>
      <c r="S6617" s="21"/>
      <c r="T6617" s="20"/>
      <c r="U6617" s="21"/>
      <c r="W6617" s="46"/>
      <c r="AA6617" s="22"/>
      <c r="AB6617" s="22"/>
      <c r="AC6617" s="22"/>
      <c r="AD6617" s="22"/>
      <c r="AE6617" s="22"/>
      <c r="AF6617" s="22"/>
      <c r="AG6617" s="22"/>
      <c r="AH6617" s="20"/>
      <c r="AI6617" s="22"/>
      <c r="AJ6617" s="22"/>
      <c r="AK6617" s="22"/>
      <c r="AM6617" s="22"/>
      <c r="AN6617" s="22"/>
      <c r="AO6617" s="22"/>
    </row>
    <row r="6618" spans="2:41" x14ac:dyDescent="0.15">
      <c r="B6618" s="20"/>
      <c r="C6618" s="20"/>
      <c r="D6618" s="20"/>
      <c r="E6618" s="20"/>
      <c r="F6618" s="20"/>
      <c r="G6618" s="20"/>
      <c r="H6618" s="20"/>
      <c r="I6618" s="20"/>
      <c r="J6618" s="20"/>
      <c r="K6618" s="20"/>
      <c r="L6618" s="20"/>
      <c r="M6618" s="20"/>
      <c r="N6618" s="20"/>
      <c r="O6618" s="21"/>
      <c r="P6618" s="21"/>
      <c r="Q6618" s="28"/>
      <c r="R6618" s="28"/>
      <c r="S6618" s="21"/>
      <c r="T6618" s="20"/>
      <c r="U6618" s="21"/>
      <c r="W6618" s="46"/>
      <c r="AA6618" s="22"/>
      <c r="AB6618" s="22"/>
      <c r="AC6618" s="22"/>
      <c r="AD6618" s="22"/>
      <c r="AE6618" s="22"/>
      <c r="AF6618" s="22"/>
      <c r="AG6618" s="22"/>
      <c r="AH6618" s="20"/>
      <c r="AI6618" s="22"/>
      <c r="AJ6618" s="22"/>
      <c r="AK6618" s="22"/>
      <c r="AM6618" s="22"/>
      <c r="AN6618" s="22"/>
      <c r="AO6618" s="22"/>
    </row>
    <row r="6619" spans="2:41" x14ac:dyDescent="0.15">
      <c r="B6619" s="20"/>
      <c r="C6619" s="20"/>
      <c r="D6619" s="20"/>
      <c r="E6619" s="20"/>
      <c r="F6619" s="20"/>
      <c r="G6619" s="20"/>
      <c r="H6619" s="20"/>
      <c r="I6619" s="20"/>
      <c r="J6619" s="20"/>
      <c r="K6619" s="20"/>
      <c r="L6619" s="20"/>
      <c r="M6619" s="20"/>
      <c r="N6619" s="20"/>
      <c r="O6619" s="21"/>
      <c r="P6619" s="21"/>
      <c r="Q6619" s="28"/>
      <c r="R6619" s="28"/>
      <c r="S6619" s="21"/>
      <c r="T6619" s="20"/>
      <c r="U6619" s="21"/>
      <c r="W6619" s="46"/>
      <c r="AA6619" s="22"/>
      <c r="AB6619" s="22"/>
      <c r="AC6619" s="22"/>
      <c r="AD6619" s="22"/>
      <c r="AE6619" s="22"/>
      <c r="AF6619" s="22"/>
      <c r="AG6619" s="22"/>
      <c r="AH6619" s="20"/>
      <c r="AI6619" s="22"/>
      <c r="AJ6619" s="22"/>
      <c r="AK6619" s="22"/>
      <c r="AM6619" s="22"/>
      <c r="AN6619" s="22"/>
      <c r="AO6619" s="22"/>
    </row>
    <row r="6620" spans="2:41" x14ac:dyDescent="0.15">
      <c r="B6620" s="20"/>
      <c r="C6620" s="20"/>
      <c r="D6620" s="20"/>
      <c r="E6620" s="20"/>
      <c r="F6620" s="20"/>
      <c r="G6620" s="20"/>
      <c r="H6620" s="20"/>
      <c r="I6620" s="20"/>
      <c r="J6620" s="20"/>
      <c r="K6620" s="20"/>
      <c r="L6620" s="20"/>
      <c r="M6620" s="20"/>
      <c r="N6620" s="20"/>
      <c r="O6620" s="21"/>
      <c r="P6620" s="21"/>
      <c r="Q6620" s="28"/>
      <c r="R6620" s="28"/>
      <c r="S6620" s="21"/>
      <c r="T6620" s="20"/>
      <c r="U6620" s="21"/>
      <c r="W6620" s="46"/>
      <c r="AA6620" s="22"/>
      <c r="AB6620" s="22"/>
      <c r="AC6620" s="22"/>
      <c r="AD6620" s="22"/>
      <c r="AE6620" s="22"/>
      <c r="AF6620" s="22"/>
      <c r="AG6620" s="22"/>
      <c r="AH6620" s="20"/>
      <c r="AI6620" s="22"/>
      <c r="AJ6620" s="22"/>
      <c r="AK6620" s="22"/>
      <c r="AM6620" s="22"/>
      <c r="AN6620" s="22"/>
      <c r="AO6620" s="22"/>
    </row>
    <row r="6621" spans="2:41" x14ac:dyDescent="0.15">
      <c r="B6621" s="20"/>
      <c r="C6621" s="20"/>
      <c r="D6621" s="20"/>
      <c r="E6621" s="20"/>
      <c r="F6621" s="20"/>
      <c r="G6621" s="20"/>
      <c r="H6621" s="20"/>
      <c r="I6621" s="20"/>
      <c r="J6621" s="20"/>
      <c r="K6621" s="20"/>
      <c r="L6621" s="20"/>
      <c r="M6621" s="20"/>
      <c r="N6621" s="20"/>
      <c r="O6621" s="21"/>
      <c r="P6621" s="21"/>
      <c r="Q6621" s="28"/>
      <c r="R6621" s="28"/>
      <c r="S6621" s="21"/>
      <c r="T6621" s="20"/>
      <c r="U6621" s="21"/>
      <c r="W6621" s="46"/>
      <c r="AA6621" s="22"/>
      <c r="AB6621" s="22"/>
      <c r="AC6621" s="22"/>
      <c r="AD6621" s="22"/>
      <c r="AE6621" s="22"/>
      <c r="AF6621" s="22"/>
      <c r="AG6621" s="22"/>
      <c r="AH6621" s="20"/>
      <c r="AI6621" s="22"/>
      <c r="AJ6621" s="22"/>
      <c r="AK6621" s="22"/>
      <c r="AM6621" s="22"/>
      <c r="AN6621" s="22"/>
      <c r="AO6621" s="22"/>
    </row>
    <row r="6622" spans="2:41" x14ac:dyDescent="0.15">
      <c r="B6622" s="20"/>
      <c r="C6622" s="20"/>
      <c r="D6622" s="20"/>
      <c r="E6622" s="20"/>
      <c r="F6622" s="20"/>
      <c r="G6622" s="20"/>
      <c r="H6622" s="20"/>
      <c r="I6622" s="20"/>
      <c r="J6622" s="20"/>
      <c r="K6622" s="20"/>
      <c r="L6622" s="20"/>
      <c r="M6622" s="20"/>
      <c r="N6622" s="20"/>
      <c r="O6622" s="21"/>
      <c r="P6622" s="21"/>
      <c r="Q6622" s="28"/>
      <c r="R6622" s="28"/>
      <c r="S6622" s="21"/>
      <c r="T6622" s="20"/>
      <c r="U6622" s="21"/>
      <c r="W6622" s="46"/>
      <c r="AA6622" s="22"/>
      <c r="AB6622" s="22"/>
      <c r="AC6622" s="22"/>
      <c r="AD6622" s="22"/>
      <c r="AE6622" s="22"/>
      <c r="AF6622" s="22"/>
      <c r="AG6622" s="22"/>
      <c r="AH6622" s="20"/>
      <c r="AI6622" s="22"/>
      <c r="AJ6622" s="22"/>
      <c r="AK6622" s="22"/>
      <c r="AM6622" s="22"/>
      <c r="AN6622" s="22"/>
      <c r="AO6622" s="22"/>
    </row>
    <row r="6623" spans="2:41" x14ac:dyDescent="0.15">
      <c r="B6623" s="20"/>
      <c r="C6623" s="20"/>
      <c r="D6623" s="20"/>
      <c r="E6623" s="20"/>
      <c r="F6623" s="20"/>
      <c r="G6623" s="20"/>
      <c r="H6623" s="20"/>
      <c r="I6623" s="20"/>
      <c r="J6623" s="20"/>
      <c r="K6623" s="20"/>
      <c r="L6623" s="20"/>
      <c r="M6623" s="20"/>
      <c r="N6623" s="20"/>
      <c r="O6623" s="21"/>
      <c r="P6623" s="21"/>
      <c r="Q6623" s="28"/>
      <c r="R6623" s="28"/>
      <c r="S6623" s="21"/>
      <c r="T6623" s="20"/>
      <c r="U6623" s="21"/>
      <c r="W6623" s="46"/>
      <c r="AA6623" s="22"/>
      <c r="AB6623" s="22"/>
      <c r="AC6623" s="22"/>
      <c r="AD6623" s="22"/>
      <c r="AE6623" s="22"/>
      <c r="AF6623" s="22"/>
      <c r="AG6623" s="22"/>
      <c r="AH6623" s="20"/>
      <c r="AI6623" s="22"/>
      <c r="AJ6623" s="22"/>
      <c r="AK6623" s="22"/>
      <c r="AM6623" s="22"/>
      <c r="AN6623" s="22"/>
      <c r="AO6623" s="22"/>
    </row>
    <row r="6624" spans="2:41" x14ac:dyDescent="0.15">
      <c r="B6624" s="20"/>
      <c r="C6624" s="20"/>
      <c r="D6624" s="20"/>
      <c r="E6624" s="20"/>
      <c r="F6624" s="20"/>
      <c r="G6624" s="20"/>
      <c r="H6624" s="20"/>
      <c r="I6624" s="20"/>
      <c r="J6624" s="20"/>
      <c r="K6624" s="20"/>
      <c r="L6624" s="20"/>
      <c r="M6624" s="20"/>
      <c r="N6624" s="20"/>
      <c r="O6624" s="21"/>
      <c r="P6624" s="21"/>
      <c r="Q6624" s="28"/>
      <c r="R6624" s="28"/>
      <c r="S6624" s="21"/>
      <c r="T6624" s="20"/>
      <c r="U6624" s="21"/>
      <c r="W6624" s="46"/>
      <c r="AA6624" s="22"/>
      <c r="AB6624" s="22"/>
      <c r="AC6624" s="22"/>
      <c r="AD6624" s="22"/>
      <c r="AE6624" s="22"/>
      <c r="AF6624" s="22"/>
      <c r="AG6624" s="22"/>
      <c r="AH6624" s="20"/>
      <c r="AI6624" s="22"/>
      <c r="AJ6624" s="22"/>
      <c r="AK6624" s="22"/>
      <c r="AM6624" s="22"/>
      <c r="AN6624" s="22"/>
      <c r="AO6624" s="22"/>
    </row>
    <row r="6625" spans="2:41" x14ac:dyDescent="0.15">
      <c r="B6625" s="20"/>
      <c r="C6625" s="20"/>
      <c r="D6625" s="20"/>
      <c r="E6625" s="20"/>
      <c r="F6625" s="20"/>
      <c r="G6625" s="20"/>
      <c r="H6625" s="20"/>
      <c r="I6625" s="20"/>
      <c r="J6625" s="20"/>
      <c r="K6625" s="20"/>
      <c r="L6625" s="20"/>
      <c r="M6625" s="20"/>
      <c r="N6625" s="20"/>
      <c r="O6625" s="21"/>
      <c r="P6625" s="21"/>
      <c r="Q6625" s="28"/>
      <c r="R6625" s="28"/>
      <c r="S6625" s="21"/>
      <c r="T6625" s="20"/>
      <c r="U6625" s="21"/>
      <c r="W6625" s="46"/>
      <c r="AA6625" s="22"/>
      <c r="AB6625" s="22"/>
      <c r="AC6625" s="22"/>
      <c r="AD6625" s="22"/>
      <c r="AE6625" s="22"/>
      <c r="AF6625" s="22"/>
      <c r="AG6625" s="22"/>
      <c r="AH6625" s="20"/>
      <c r="AI6625" s="22"/>
      <c r="AJ6625" s="22"/>
      <c r="AK6625" s="22"/>
      <c r="AM6625" s="22"/>
      <c r="AN6625" s="22"/>
      <c r="AO6625" s="22"/>
    </row>
    <row r="6626" spans="2:41" x14ac:dyDescent="0.15">
      <c r="B6626" s="20"/>
      <c r="C6626" s="20"/>
      <c r="D6626" s="20"/>
      <c r="E6626" s="20"/>
      <c r="F6626" s="20"/>
      <c r="G6626" s="20"/>
      <c r="H6626" s="20"/>
      <c r="I6626" s="20"/>
      <c r="J6626" s="20"/>
      <c r="K6626" s="20"/>
      <c r="L6626" s="20"/>
      <c r="M6626" s="20"/>
      <c r="N6626" s="20"/>
      <c r="O6626" s="21"/>
      <c r="P6626" s="21"/>
      <c r="Q6626" s="28"/>
      <c r="R6626" s="28"/>
      <c r="S6626" s="21"/>
      <c r="T6626" s="20"/>
      <c r="U6626" s="21"/>
      <c r="W6626" s="46"/>
      <c r="AA6626" s="22"/>
      <c r="AB6626" s="22"/>
      <c r="AC6626" s="22"/>
      <c r="AD6626" s="22"/>
      <c r="AE6626" s="22"/>
      <c r="AF6626" s="22"/>
      <c r="AG6626" s="22"/>
      <c r="AH6626" s="20"/>
      <c r="AI6626" s="22"/>
      <c r="AJ6626" s="22"/>
      <c r="AK6626" s="22"/>
      <c r="AM6626" s="22"/>
      <c r="AN6626" s="22"/>
      <c r="AO6626" s="22"/>
    </row>
    <row r="6627" spans="2:41" x14ac:dyDescent="0.15">
      <c r="B6627" s="20"/>
      <c r="C6627" s="20"/>
      <c r="D6627" s="20"/>
      <c r="E6627" s="20"/>
      <c r="F6627" s="20"/>
      <c r="G6627" s="20"/>
      <c r="H6627" s="20"/>
      <c r="I6627" s="20"/>
      <c r="J6627" s="20"/>
      <c r="K6627" s="20"/>
      <c r="L6627" s="20"/>
      <c r="M6627" s="20"/>
      <c r="N6627" s="20"/>
      <c r="O6627" s="21"/>
      <c r="P6627" s="21"/>
      <c r="Q6627" s="28"/>
      <c r="R6627" s="28"/>
      <c r="S6627" s="21"/>
      <c r="T6627" s="20"/>
      <c r="U6627" s="21"/>
      <c r="W6627" s="46"/>
      <c r="AA6627" s="22"/>
      <c r="AB6627" s="22"/>
      <c r="AC6627" s="22"/>
      <c r="AD6627" s="22"/>
      <c r="AE6627" s="22"/>
      <c r="AF6627" s="22"/>
      <c r="AG6627" s="22"/>
      <c r="AH6627" s="20"/>
      <c r="AI6627" s="22"/>
      <c r="AJ6627" s="22"/>
      <c r="AK6627" s="22"/>
      <c r="AM6627" s="22"/>
      <c r="AN6627" s="22"/>
      <c r="AO6627" s="22"/>
    </row>
    <row r="6628" spans="2:41" x14ac:dyDescent="0.15">
      <c r="B6628" s="20"/>
      <c r="C6628" s="20"/>
      <c r="D6628" s="20"/>
      <c r="E6628" s="20"/>
      <c r="F6628" s="20"/>
      <c r="G6628" s="20"/>
      <c r="H6628" s="20"/>
      <c r="I6628" s="20"/>
      <c r="J6628" s="20"/>
      <c r="K6628" s="20"/>
      <c r="L6628" s="20"/>
      <c r="M6628" s="20"/>
      <c r="N6628" s="20"/>
      <c r="O6628" s="21"/>
      <c r="P6628" s="21"/>
      <c r="Q6628" s="28"/>
      <c r="R6628" s="28"/>
      <c r="S6628" s="21"/>
      <c r="T6628" s="20"/>
      <c r="U6628" s="21"/>
      <c r="W6628" s="46"/>
      <c r="AA6628" s="22"/>
      <c r="AB6628" s="22"/>
      <c r="AC6628" s="22"/>
      <c r="AD6628" s="22"/>
      <c r="AE6628" s="22"/>
      <c r="AF6628" s="22"/>
      <c r="AG6628" s="22"/>
      <c r="AH6628" s="20"/>
      <c r="AI6628" s="22"/>
      <c r="AJ6628" s="22"/>
      <c r="AK6628" s="22"/>
      <c r="AM6628" s="22"/>
      <c r="AN6628" s="22"/>
      <c r="AO6628" s="22"/>
    </row>
    <row r="6629" spans="2:41" x14ac:dyDescent="0.15">
      <c r="B6629" s="20"/>
      <c r="C6629" s="20"/>
      <c r="D6629" s="20"/>
      <c r="E6629" s="20"/>
      <c r="F6629" s="20"/>
      <c r="G6629" s="20"/>
      <c r="H6629" s="20"/>
      <c r="I6629" s="20"/>
      <c r="J6629" s="20"/>
      <c r="K6629" s="20"/>
      <c r="L6629" s="20"/>
      <c r="M6629" s="20"/>
      <c r="N6629" s="20"/>
      <c r="O6629" s="21"/>
      <c r="P6629" s="21"/>
      <c r="Q6629" s="28"/>
      <c r="R6629" s="28"/>
      <c r="S6629" s="21"/>
      <c r="T6629" s="20"/>
      <c r="U6629" s="21"/>
      <c r="W6629" s="46"/>
      <c r="AA6629" s="22"/>
      <c r="AB6629" s="22"/>
      <c r="AC6629" s="22"/>
      <c r="AD6629" s="22"/>
      <c r="AE6629" s="22"/>
      <c r="AF6629" s="22"/>
      <c r="AG6629" s="22"/>
      <c r="AH6629" s="20"/>
      <c r="AI6629" s="22"/>
      <c r="AJ6629" s="22"/>
      <c r="AK6629" s="22"/>
      <c r="AM6629" s="22"/>
      <c r="AN6629" s="22"/>
      <c r="AO6629" s="22"/>
    </row>
    <row r="6630" spans="2:41" x14ac:dyDescent="0.15">
      <c r="B6630" s="20"/>
      <c r="C6630" s="20"/>
      <c r="D6630" s="20"/>
      <c r="E6630" s="20"/>
      <c r="F6630" s="20"/>
      <c r="G6630" s="20"/>
      <c r="H6630" s="20"/>
      <c r="I6630" s="20"/>
      <c r="J6630" s="20"/>
      <c r="K6630" s="20"/>
      <c r="L6630" s="20"/>
      <c r="M6630" s="20"/>
      <c r="N6630" s="20"/>
      <c r="O6630" s="21"/>
      <c r="P6630" s="21"/>
      <c r="Q6630" s="28"/>
      <c r="R6630" s="28"/>
      <c r="S6630" s="21"/>
      <c r="T6630" s="20"/>
      <c r="U6630" s="21"/>
      <c r="W6630" s="46"/>
      <c r="AA6630" s="22"/>
      <c r="AB6630" s="22"/>
      <c r="AC6630" s="22"/>
      <c r="AD6630" s="22"/>
      <c r="AE6630" s="22"/>
      <c r="AF6630" s="22"/>
      <c r="AG6630" s="22"/>
      <c r="AH6630" s="20"/>
      <c r="AI6630" s="22"/>
      <c r="AJ6630" s="22"/>
      <c r="AK6630" s="22"/>
      <c r="AM6630" s="22"/>
      <c r="AN6630" s="22"/>
      <c r="AO6630" s="22"/>
    </row>
    <row r="6631" spans="2:41" x14ac:dyDescent="0.15">
      <c r="B6631" s="20"/>
      <c r="C6631" s="20"/>
      <c r="D6631" s="20"/>
      <c r="E6631" s="20"/>
      <c r="F6631" s="20"/>
      <c r="G6631" s="20"/>
      <c r="H6631" s="20"/>
      <c r="I6631" s="20"/>
      <c r="J6631" s="20"/>
      <c r="K6631" s="20"/>
      <c r="L6631" s="20"/>
      <c r="M6631" s="20"/>
      <c r="N6631" s="20"/>
      <c r="O6631" s="21"/>
      <c r="P6631" s="21"/>
      <c r="Q6631" s="28"/>
      <c r="R6631" s="28"/>
      <c r="S6631" s="21"/>
      <c r="T6631" s="20"/>
      <c r="U6631" s="21"/>
      <c r="W6631" s="46"/>
      <c r="AA6631" s="22"/>
      <c r="AB6631" s="22"/>
      <c r="AC6631" s="22"/>
      <c r="AD6631" s="22"/>
      <c r="AE6631" s="22"/>
      <c r="AF6631" s="22"/>
      <c r="AG6631" s="22"/>
      <c r="AH6631" s="20"/>
      <c r="AI6631" s="22"/>
      <c r="AJ6631" s="22"/>
      <c r="AK6631" s="22"/>
      <c r="AM6631" s="22"/>
      <c r="AN6631" s="22"/>
      <c r="AO6631" s="22"/>
    </row>
    <row r="6632" spans="2:41" x14ac:dyDescent="0.15">
      <c r="B6632" s="20"/>
      <c r="C6632" s="20"/>
      <c r="D6632" s="20"/>
      <c r="E6632" s="20"/>
      <c r="F6632" s="20"/>
      <c r="G6632" s="20"/>
      <c r="H6632" s="20"/>
      <c r="I6632" s="20"/>
      <c r="J6632" s="20"/>
      <c r="K6632" s="20"/>
      <c r="L6632" s="20"/>
      <c r="M6632" s="20"/>
      <c r="N6632" s="20"/>
      <c r="O6632" s="21"/>
      <c r="P6632" s="21"/>
      <c r="Q6632" s="28"/>
      <c r="R6632" s="28"/>
      <c r="S6632" s="21"/>
      <c r="T6632" s="20"/>
      <c r="U6632" s="21"/>
      <c r="W6632" s="46"/>
      <c r="AA6632" s="22"/>
      <c r="AB6632" s="22"/>
      <c r="AC6632" s="22"/>
      <c r="AD6632" s="22"/>
      <c r="AE6632" s="22"/>
      <c r="AF6632" s="22"/>
      <c r="AG6632" s="22"/>
      <c r="AH6632" s="20"/>
      <c r="AI6632" s="22"/>
      <c r="AJ6632" s="22"/>
      <c r="AK6632" s="22"/>
      <c r="AM6632" s="22"/>
      <c r="AN6632" s="22"/>
      <c r="AO6632" s="22"/>
    </row>
    <row r="6633" spans="2:41" x14ac:dyDescent="0.15">
      <c r="B6633" s="20"/>
      <c r="C6633" s="20"/>
      <c r="D6633" s="20"/>
      <c r="E6633" s="20"/>
      <c r="F6633" s="20"/>
      <c r="G6633" s="20"/>
      <c r="H6633" s="20"/>
      <c r="I6633" s="20"/>
      <c r="J6633" s="20"/>
      <c r="K6633" s="20"/>
      <c r="L6633" s="20"/>
      <c r="M6633" s="20"/>
      <c r="N6633" s="20"/>
      <c r="O6633" s="21"/>
      <c r="P6633" s="21"/>
      <c r="Q6633" s="28"/>
      <c r="R6633" s="28"/>
      <c r="S6633" s="21"/>
      <c r="T6633" s="20"/>
      <c r="U6633" s="21"/>
      <c r="W6633" s="46"/>
      <c r="AA6633" s="22"/>
      <c r="AB6633" s="22"/>
      <c r="AC6633" s="22"/>
      <c r="AD6633" s="22"/>
      <c r="AE6633" s="22"/>
      <c r="AF6633" s="22"/>
      <c r="AG6633" s="22"/>
      <c r="AH6633" s="20"/>
      <c r="AI6633" s="22"/>
      <c r="AJ6633" s="22"/>
      <c r="AK6633" s="22"/>
      <c r="AM6633" s="22"/>
      <c r="AN6633" s="22"/>
      <c r="AO6633" s="22"/>
    </row>
    <row r="6634" spans="2:41" x14ac:dyDescent="0.15">
      <c r="B6634" s="20"/>
      <c r="C6634" s="20"/>
      <c r="D6634" s="20"/>
      <c r="E6634" s="20"/>
      <c r="F6634" s="20"/>
      <c r="G6634" s="20"/>
      <c r="H6634" s="20"/>
      <c r="I6634" s="20"/>
      <c r="J6634" s="20"/>
      <c r="K6634" s="20"/>
      <c r="L6634" s="20"/>
      <c r="M6634" s="20"/>
      <c r="N6634" s="20"/>
      <c r="O6634" s="21"/>
      <c r="P6634" s="21"/>
      <c r="Q6634" s="28"/>
      <c r="R6634" s="28"/>
      <c r="S6634" s="21"/>
      <c r="T6634" s="20"/>
      <c r="U6634" s="21"/>
      <c r="W6634" s="46"/>
      <c r="AA6634" s="22"/>
      <c r="AB6634" s="22"/>
      <c r="AC6634" s="22"/>
      <c r="AD6634" s="22"/>
      <c r="AE6634" s="22"/>
      <c r="AF6634" s="22"/>
      <c r="AG6634" s="22"/>
      <c r="AH6634" s="20"/>
      <c r="AI6634" s="22"/>
      <c r="AJ6634" s="22"/>
      <c r="AK6634" s="22"/>
      <c r="AM6634" s="22"/>
      <c r="AN6634" s="22"/>
      <c r="AO6634" s="22"/>
    </row>
    <row r="6635" spans="2:41" x14ac:dyDescent="0.15">
      <c r="B6635" s="20"/>
      <c r="C6635" s="20"/>
      <c r="D6635" s="20"/>
      <c r="E6635" s="20"/>
      <c r="F6635" s="20"/>
      <c r="G6635" s="20"/>
      <c r="H6635" s="20"/>
      <c r="I6635" s="20"/>
      <c r="J6635" s="20"/>
      <c r="K6635" s="20"/>
      <c r="L6635" s="20"/>
      <c r="M6635" s="20"/>
      <c r="N6635" s="20"/>
      <c r="O6635" s="21"/>
      <c r="P6635" s="21"/>
      <c r="Q6635" s="28"/>
      <c r="R6635" s="28"/>
      <c r="S6635" s="21"/>
      <c r="T6635" s="20"/>
      <c r="U6635" s="21"/>
      <c r="W6635" s="46"/>
      <c r="AA6635" s="22"/>
      <c r="AB6635" s="22"/>
      <c r="AC6635" s="22"/>
      <c r="AD6635" s="22"/>
      <c r="AE6635" s="22"/>
      <c r="AF6635" s="22"/>
      <c r="AG6635" s="22"/>
      <c r="AH6635" s="20"/>
      <c r="AI6635" s="22"/>
      <c r="AJ6635" s="22"/>
      <c r="AK6635" s="22"/>
      <c r="AM6635" s="22"/>
      <c r="AN6635" s="22"/>
      <c r="AO6635" s="22"/>
    </row>
    <row r="6636" spans="2:41" x14ac:dyDescent="0.15">
      <c r="B6636" s="20"/>
      <c r="C6636" s="20"/>
      <c r="D6636" s="20"/>
      <c r="E6636" s="20"/>
      <c r="F6636" s="20"/>
      <c r="G6636" s="20"/>
      <c r="H6636" s="20"/>
      <c r="I6636" s="20"/>
      <c r="J6636" s="20"/>
      <c r="K6636" s="20"/>
      <c r="L6636" s="20"/>
      <c r="M6636" s="20"/>
      <c r="N6636" s="20"/>
      <c r="O6636" s="21"/>
      <c r="P6636" s="21"/>
      <c r="Q6636" s="28"/>
      <c r="R6636" s="28"/>
      <c r="S6636" s="21"/>
      <c r="T6636" s="20"/>
      <c r="U6636" s="21"/>
      <c r="W6636" s="46"/>
      <c r="AA6636" s="22"/>
      <c r="AB6636" s="22"/>
      <c r="AC6636" s="22"/>
      <c r="AD6636" s="22"/>
      <c r="AE6636" s="22"/>
      <c r="AF6636" s="22"/>
      <c r="AG6636" s="22"/>
      <c r="AH6636" s="20"/>
      <c r="AI6636" s="22"/>
      <c r="AJ6636" s="22"/>
      <c r="AK6636" s="22"/>
      <c r="AM6636" s="22"/>
      <c r="AN6636" s="22"/>
      <c r="AO6636" s="22"/>
    </row>
    <row r="6637" spans="2:41" x14ac:dyDescent="0.15">
      <c r="B6637" s="20"/>
      <c r="C6637" s="20"/>
      <c r="D6637" s="20"/>
      <c r="E6637" s="20"/>
      <c r="F6637" s="20"/>
      <c r="G6637" s="20"/>
      <c r="H6637" s="20"/>
      <c r="I6637" s="20"/>
      <c r="J6637" s="20"/>
      <c r="K6637" s="20"/>
      <c r="L6637" s="20"/>
      <c r="M6637" s="20"/>
      <c r="N6637" s="20"/>
      <c r="O6637" s="21"/>
      <c r="P6637" s="21"/>
      <c r="Q6637" s="28"/>
      <c r="R6637" s="28"/>
      <c r="S6637" s="21"/>
      <c r="T6637" s="20"/>
      <c r="U6637" s="21"/>
      <c r="W6637" s="46"/>
      <c r="AA6637" s="22"/>
      <c r="AB6637" s="22"/>
      <c r="AC6637" s="22"/>
      <c r="AD6637" s="22"/>
      <c r="AE6637" s="22"/>
      <c r="AF6637" s="22"/>
      <c r="AG6637" s="22"/>
      <c r="AH6637" s="20"/>
      <c r="AI6637" s="22"/>
      <c r="AJ6637" s="22"/>
      <c r="AK6637" s="22"/>
      <c r="AM6637" s="22"/>
      <c r="AN6637" s="22"/>
      <c r="AO6637" s="22"/>
    </row>
    <row r="6638" spans="2:41" x14ac:dyDescent="0.15">
      <c r="B6638" s="20"/>
      <c r="C6638" s="20"/>
      <c r="D6638" s="20"/>
      <c r="E6638" s="20"/>
      <c r="F6638" s="20"/>
      <c r="G6638" s="20"/>
      <c r="H6638" s="20"/>
      <c r="I6638" s="20"/>
      <c r="J6638" s="20"/>
      <c r="K6638" s="20"/>
      <c r="L6638" s="20"/>
      <c r="M6638" s="20"/>
      <c r="N6638" s="20"/>
      <c r="O6638" s="21"/>
      <c r="P6638" s="21"/>
      <c r="Q6638" s="28"/>
      <c r="R6638" s="28"/>
      <c r="S6638" s="21"/>
      <c r="T6638" s="20"/>
      <c r="U6638" s="21"/>
      <c r="W6638" s="46"/>
      <c r="AA6638" s="22"/>
      <c r="AB6638" s="22"/>
      <c r="AC6638" s="22"/>
      <c r="AD6638" s="22"/>
      <c r="AE6638" s="22"/>
      <c r="AF6638" s="22"/>
      <c r="AG6638" s="22"/>
      <c r="AH6638" s="20"/>
      <c r="AI6638" s="22"/>
      <c r="AJ6638" s="22"/>
      <c r="AK6638" s="22"/>
      <c r="AM6638" s="22"/>
      <c r="AN6638" s="22"/>
      <c r="AO6638" s="22"/>
    </row>
    <row r="6639" spans="2:41" x14ac:dyDescent="0.15">
      <c r="B6639" s="20"/>
      <c r="C6639" s="20"/>
      <c r="D6639" s="20"/>
      <c r="E6639" s="20"/>
      <c r="F6639" s="20"/>
      <c r="G6639" s="20"/>
      <c r="H6639" s="20"/>
      <c r="I6639" s="20"/>
      <c r="J6639" s="20"/>
      <c r="K6639" s="20"/>
      <c r="L6639" s="20"/>
      <c r="M6639" s="20"/>
      <c r="N6639" s="20"/>
      <c r="O6639" s="21"/>
      <c r="P6639" s="21"/>
      <c r="Q6639" s="28"/>
      <c r="R6639" s="28"/>
      <c r="S6639" s="21"/>
      <c r="T6639" s="20"/>
      <c r="U6639" s="21"/>
      <c r="W6639" s="46"/>
      <c r="AA6639" s="22"/>
      <c r="AB6639" s="22"/>
      <c r="AC6639" s="22"/>
      <c r="AD6639" s="22"/>
      <c r="AE6639" s="22"/>
      <c r="AF6639" s="22"/>
      <c r="AG6639" s="22"/>
      <c r="AH6639" s="20"/>
      <c r="AI6639" s="22"/>
      <c r="AJ6639" s="22"/>
      <c r="AK6639" s="22"/>
      <c r="AM6639" s="22"/>
      <c r="AN6639" s="22"/>
      <c r="AO6639" s="22"/>
    </row>
    <row r="6640" spans="2:41" x14ac:dyDescent="0.15">
      <c r="B6640" s="20"/>
      <c r="C6640" s="20"/>
      <c r="D6640" s="20"/>
      <c r="E6640" s="20"/>
      <c r="F6640" s="20"/>
      <c r="G6640" s="20"/>
      <c r="H6640" s="20"/>
      <c r="I6640" s="20"/>
      <c r="J6640" s="20"/>
      <c r="K6640" s="20"/>
      <c r="L6640" s="20"/>
      <c r="M6640" s="20"/>
      <c r="N6640" s="20"/>
      <c r="O6640" s="21"/>
      <c r="P6640" s="21"/>
      <c r="Q6640" s="28"/>
      <c r="R6640" s="28"/>
      <c r="S6640" s="21"/>
      <c r="T6640" s="20"/>
      <c r="U6640" s="21"/>
      <c r="W6640" s="46"/>
      <c r="AA6640" s="22"/>
      <c r="AB6640" s="22"/>
      <c r="AC6640" s="22"/>
      <c r="AD6640" s="22"/>
      <c r="AE6640" s="22"/>
      <c r="AF6640" s="22"/>
      <c r="AG6640" s="22"/>
      <c r="AH6640" s="20"/>
      <c r="AI6640" s="22"/>
      <c r="AJ6640" s="22"/>
      <c r="AK6640" s="22"/>
      <c r="AM6640" s="22"/>
      <c r="AN6640" s="22"/>
      <c r="AO6640" s="22"/>
    </row>
    <row r="6641" spans="2:41" x14ac:dyDescent="0.15">
      <c r="B6641" s="20"/>
      <c r="C6641" s="20"/>
      <c r="D6641" s="20"/>
      <c r="E6641" s="20"/>
      <c r="F6641" s="20"/>
      <c r="G6641" s="20"/>
      <c r="H6641" s="20"/>
      <c r="I6641" s="20"/>
      <c r="J6641" s="20"/>
      <c r="K6641" s="20"/>
      <c r="L6641" s="20"/>
      <c r="M6641" s="20"/>
      <c r="N6641" s="20"/>
      <c r="O6641" s="21"/>
      <c r="P6641" s="21"/>
      <c r="Q6641" s="28"/>
      <c r="R6641" s="28"/>
      <c r="S6641" s="21"/>
      <c r="T6641" s="20"/>
      <c r="U6641" s="21"/>
      <c r="W6641" s="46"/>
      <c r="AA6641" s="22"/>
      <c r="AB6641" s="22"/>
      <c r="AC6641" s="22"/>
      <c r="AD6641" s="22"/>
      <c r="AE6641" s="22"/>
      <c r="AF6641" s="22"/>
      <c r="AG6641" s="22"/>
      <c r="AH6641" s="20"/>
      <c r="AI6641" s="22"/>
      <c r="AJ6641" s="22"/>
      <c r="AK6641" s="22"/>
      <c r="AM6641" s="22"/>
      <c r="AN6641" s="22"/>
      <c r="AO6641" s="22"/>
    </row>
    <row r="6642" spans="2:41" x14ac:dyDescent="0.15">
      <c r="B6642" s="20"/>
      <c r="C6642" s="20"/>
      <c r="D6642" s="20"/>
      <c r="E6642" s="20"/>
      <c r="F6642" s="20"/>
      <c r="G6642" s="20"/>
      <c r="H6642" s="20"/>
      <c r="I6642" s="20"/>
      <c r="J6642" s="20"/>
      <c r="K6642" s="20"/>
      <c r="L6642" s="20"/>
      <c r="M6642" s="20"/>
      <c r="N6642" s="20"/>
      <c r="O6642" s="21"/>
      <c r="P6642" s="21"/>
      <c r="Q6642" s="28"/>
      <c r="R6642" s="28"/>
      <c r="S6642" s="21"/>
      <c r="T6642" s="20"/>
      <c r="U6642" s="21"/>
      <c r="W6642" s="46"/>
      <c r="AA6642" s="22"/>
      <c r="AB6642" s="22"/>
      <c r="AC6642" s="22"/>
      <c r="AD6642" s="22"/>
      <c r="AE6642" s="22"/>
      <c r="AF6642" s="22"/>
      <c r="AG6642" s="22"/>
      <c r="AH6642" s="20"/>
      <c r="AI6642" s="22"/>
      <c r="AJ6642" s="22"/>
      <c r="AK6642" s="22"/>
      <c r="AM6642" s="22"/>
      <c r="AN6642" s="22"/>
      <c r="AO6642" s="22"/>
    </row>
    <row r="6643" spans="2:41" x14ac:dyDescent="0.15">
      <c r="B6643" s="20"/>
      <c r="C6643" s="20"/>
      <c r="D6643" s="20"/>
      <c r="E6643" s="20"/>
      <c r="F6643" s="20"/>
      <c r="G6643" s="20"/>
      <c r="H6643" s="20"/>
      <c r="I6643" s="20"/>
      <c r="J6643" s="20"/>
      <c r="K6643" s="20"/>
      <c r="L6643" s="20"/>
      <c r="M6643" s="20"/>
      <c r="N6643" s="20"/>
      <c r="O6643" s="21"/>
      <c r="P6643" s="21"/>
      <c r="Q6643" s="28"/>
      <c r="R6643" s="28"/>
      <c r="S6643" s="21"/>
      <c r="T6643" s="20"/>
      <c r="U6643" s="21"/>
      <c r="W6643" s="46"/>
      <c r="AA6643" s="22"/>
      <c r="AB6643" s="22"/>
      <c r="AC6643" s="22"/>
      <c r="AD6643" s="22"/>
      <c r="AE6643" s="22"/>
      <c r="AF6643" s="22"/>
      <c r="AG6643" s="22"/>
      <c r="AH6643" s="20"/>
      <c r="AI6643" s="22"/>
      <c r="AJ6643" s="22"/>
      <c r="AK6643" s="22"/>
      <c r="AM6643" s="22"/>
      <c r="AN6643" s="22"/>
      <c r="AO6643" s="22"/>
    </row>
    <row r="6644" spans="2:41" x14ac:dyDescent="0.15">
      <c r="B6644" s="20"/>
      <c r="C6644" s="20"/>
      <c r="D6644" s="20"/>
      <c r="E6644" s="20"/>
      <c r="F6644" s="20"/>
      <c r="G6644" s="20"/>
      <c r="H6644" s="20"/>
      <c r="I6644" s="20"/>
      <c r="J6644" s="20"/>
      <c r="K6644" s="20"/>
      <c r="L6644" s="20"/>
      <c r="M6644" s="20"/>
      <c r="N6644" s="20"/>
      <c r="O6644" s="21"/>
      <c r="P6644" s="21"/>
      <c r="Q6644" s="28"/>
      <c r="R6644" s="28"/>
      <c r="S6644" s="21"/>
      <c r="T6644" s="20"/>
      <c r="U6644" s="21"/>
      <c r="W6644" s="46"/>
      <c r="AA6644" s="22"/>
      <c r="AB6644" s="22"/>
      <c r="AC6644" s="22"/>
      <c r="AD6644" s="22"/>
      <c r="AE6644" s="22"/>
      <c r="AF6644" s="22"/>
      <c r="AG6644" s="22"/>
      <c r="AH6644" s="20"/>
      <c r="AI6644" s="22"/>
      <c r="AJ6644" s="22"/>
      <c r="AK6644" s="22"/>
      <c r="AM6644" s="22"/>
      <c r="AN6644" s="22"/>
      <c r="AO6644" s="22"/>
    </row>
    <row r="6645" spans="2:41" x14ac:dyDescent="0.15">
      <c r="B6645" s="20"/>
      <c r="C6645" s="20"/>
      <c r="D6645" s="20"/>
      <c r="E6645" s="20"/>
      <c r="F6645" s="20"/>
      <c r="G6645" s="20"/>
      <c r="H6645" s="20"/>
      <c r="I6645" s="20"/>
      <c r="J6645" s="20"/>
      <c r="K6645" s="20"/>
      <c r="L6645" s="20"/>
      <c r="M6645" s="20"/>
      <c r="N6645" s="20"/>
      <c r="O6645" s="21"/>
      <c r="P6645" s="21"/>
      <c r="Q6645" s="28"/>
      <c r="R6645" s="28"/>
      <c r="S6645" s="21"/>
      <c r="T6645" s="20"/>
      <c r="U6645" s="21"/>
      <c r="W6645" s="46"/>
      <c r="AA6645" s="22"/>
      <c r="AB6645" s="22"/>
      <c r="AC6645" s="22"/>
      <c r="AD6645" s="22"/>
      <c r="AE6645" s="22"/>
      <c r="AF6645" s="22"/>
      <c r="AG6645" s="22"/>
      <c r="AH6645" s="20"/>
      <c r="AI6645" s="22"/>
      <c r="AJ6645" s="22"/>
      <c r="AK6645" s="22"/>
      <c r="AM6645" s="22"/>
      <c r="AN6645" s="22"/>
      <c r="AO6645" s="22"/>
    </row>
    <row r="6646" spans="2:41" x14ac:dyDescent="0.15">
      <c r="B6646" s="20"/>
      <c r="C6646" s="20"/>
      <c r="D6646" s="20"/>
      <c r="E6646" s="20"/>
      <c r="F6646" s="20"/>
      <c r="G6646" s="20"/>
      <c r="H6646" s="20"/>
      <c r="I6646" s="20"/>
      <c r="J6646" s="20"/>
      <c r="K6646" s="20"/>
      <c r="L6646" s="20"/>
      <c r="M6646" s="20"/>
      <c r="N6646" s="20"/>
      <c r="O6646" s="21"/>
      <c r="P6646" s="21"/>
      <c r="Q6646" s="28"/>
      <c r="R6646" s="28"/>
      <c r="S6646" s="21"/>
      <c r="T6646" s="20"/>
      <c r="U6646" s="21"/>
      <c r="W6646" s="46"/>
      <c r="AA6646" s="22"/>
      <c r="AB6646" s="22"/>
      <c r="AC6646" s="22"/>
      <c r="AD6646" s="22"/>
      <c r="AE6646" s="22"/>
      <c r="AF6646" s="22"/>
      <c r="AG6646" s="22"/>
      <c r="AH6646" s="20"/>
      <c r="AI6646" s="22"/>
      <c r="AJ6646" s="22"/>
      <c r="AK6646" s="22"/>
      <c r="AM6646" s="22"/>
      <c r="AN6646" s="22"/>
      <c r="AO6646" s="22"/>
    </row>
    <row r="6647" spans="2:41" x14ac:dyDescent="0.15">
      <c r="B6647" s="20"/>
      <c r="C6647" s="20"/>
      <c r="D6647" s="20"/>
      <c r="E6647" s="20"/>
      <c r="F6647" s="20"/>
      <c r="G6647" s="20"/>
      <c r="H6647" s="20"/>
      <c r="I6647" s="20"/>
      <c r="J6647" s="20"/>
      <c r="K6647" s="20"/>
      <c r="L6647" s="20"/>
      <c r="M6647" s="20"/>
      <c r="N6647" s="20"/>
      <c r="O6647" s="21"/>
      <c r="P6647" s="21"/>
      <c r="Q6647" s="28"/>
      <c r="R6647" s="28"/>
      <c r="S6647" s="21"/>
      <c r="T6647" s="20"/>
      <c r="U6647" s="21"/>
      <c r="W6647" s="46"/>
      <c r="AA6647" s="22"/>
      <c r="AB6647" s="22"/>
      <c r="AC6647" s="22"/>
      <c r="AD6647" s="22"/>
      <c r="AE6647" s="22"/>
      <c r="AF6647" s="22"/>
      <c r="AG6647" s="22"/>
      <c r="AH6647" s="20"/>
      <c r="AI6647" s="22"/>
      <c r="AJ6647" s="22"/>
      <c r="AK6647" s="22"/>
      <c r="AM6647" s="22"/>
      <c r="AN6647" s="22"/>
      <c r="AO6647" s="22"/>
    </row>
    <row r="6648" spans="2:41" x14ac:dyDescent="0.15">
      <c r="B6648" s="20"/>
      <c r="C6648" s="20"/>
      <c r="D6648" s="20"/>
      <c r="E6648" s="20"/>
      <c r="F6648" s="20"/>
      <c r="G6648" s="20"/>
      <c r="H6648" s="20"/>
      <c r="I6648" s="20"/>
      <c r="J6648" s="20"/>
      <c r="K6648" s="20"/>
      <c r="L6648" s="20"/>
      <c r="M6648" s="20"/>
      <c r="N6648" s="20"/>
      <c r="O6648" s="21"/>
      <c r="P6648" s="21"/>
      <c r="Q6648" s="28"/>
      <c r="R6648" s="28"/>
      <c r="S6648" s="21"/>
      <c r="T6648" s="20"/>
      <c r="U6648" s="21"/>
      <c r="W6648" s="46"/>
      <c r="AA6648" s="22"/>
      <c r="AB6648" s="22"/>
      <c r="AC6648" s="22"/>
      <c r="AD6648" s="22"/>
      <c r="AE6648" s="22"/>
      <c r="AF6648" s="22"/>
      <c r="AG6648" s="22"/>
      <c r="AH6648" s="20"/>
      <c r="AI6648" s="22"/>
      <c r="AJ6648" s="22"/>
      <c r="AK6648" s="22"/>
      <c r="AM6648" s="22"/>
      <c r="AN6648" s="22"/>
      <c r="AO6648" s="22"/>
    </row>
    <row r="6649" spans="2:41" x14ac:dyDescent="0.15">
      <c r="B6649" s="20"/>
      <c r="C6649" s="20"/>
      <c r="D6649" s="20"/>
      <c r="E6649" s="20"/>
      <c r="F6649" s="20"/>
      <c r="G6649" s="20"/>
      <c r="H6649" s="20"/>
      <c r="I6649" s="20"/>
      <c r="J6649" s="20"/>
      <c r="K6649" s="20"/>
      <c r="L6649" s="20"/>
      <c r="M6649" s="20"/>
      <c r="N6649" s="20"/>
      <c r="O6649" s="21"/>
      <c r="P6649" s="21"/>
      <c r="Q6649" s="28"/>
      <c r="R6649" s="28"/>
      <c r="S6649" s="21"/>
      <c r="T6649" s="20"/>
      <c r="U6649" s="21"/>
      <c r="W6649" s="46"/>
      <c r="AA6649" s="22"/>
      <c r="AB6649" s="22"/>
      <c r="AC6649" s="22"/>
      <c r="AD6649" s="22"/>
      <c r="AE6649" s="22"/>
      <c r="AF6649" s="22"/>
      <c r="AG6649" s="22"/>
      <c r="AH6649" s="20"/>
      <c r="AI6649" s="22"/>
      <c r="AJ6649" s="22"/>
      <c r="AK6649" s="22"/>
      <c r="AM6649" s="22"/>
      <c r="AN6649" s="22"/>
      <c r="AO6649" s="22"/>
    </row>
    <row r="6650" spans="2:41" x14ac:dyDescent="0.15">
      <c r="B6650" s="20"/>
      <c r="C6650" s="20"/>
      <c r="D6650" s="20"/>
      <c r="E6650" s="20"/>
      <c r="F6650" s="20"/>
      <c r="G6650" s="20"/>
      <c r="H6650" s="20"/>
      <c r="I6650" s="20"/>
      <c r="J6650" s="20"/>
      <c r="K6650" s="20"/>
      <c r="L6650" s="20"/>
      <c r="M6650" s="20"/>
      <c r="N6650" s="20"/>
      <c r="O6650" s="21"/>
      <c r="P6650" s="21"/>
      <c r="Q6650" s="28"/>
      <c r="R6650" s="28"/>
      <c r="S6650" s="21"/>
      <c r="T6650" s="20"/>
      <c r="U6650" s="21"/>
      <c r="W6650" s="46"/>
      <c r="AA6650" s="22"/>
      <c r="AB6650" s="22"/>
      <c r="AC6650" s="22"/>
      <c r="AD6650" s="22"/>
      <c r="AE6650" s="22"/>
      <c r="AF6650" s="22"/>
      <c r="AG6650" s="22"/>
      <c r="AH6650" s="20"/>
      <c r="AI6650" s="22"/>
      <c r="AJ6650" s="22"/>
      <c r="AK6650" s="22"/>
      <c r="AM6650" s="22"/>
      <c r="AN6650" s="22"/>
      <c r="AO6650" s="22"/>
    </row>
    <row r="6651" spans="2:41" x14ac:dyDescent="0.15">
      <c r="B6651" s="20"/>
      <c r="C6651" s="20"/>
      <c r="D6651" s="20"/>
      <c r="E6651" s="20"/>
      <c r="F6651" s="20"/>
      <c r="G6651" s="20"/>
      <c r="H6651" s="20"/>
      <c r="I6651" s="20"/>
      <c r="J6651" s="20"/>
      <c r="K6651" s="20"/>
      <c r="L6651" s="20"/>
      <c r="M6651" s="20"/>
      <c r="N6651" s="20"/>
      <c r="O6651" s="21"/>
      <c r="P6651" s="21"/>
      <c r="Q6651" s="28"/>
      <c r="R6651" s="28"/>
      <c r="S6651" s="21"/>
      <c r="T6651" s="20"/>
      <c r="U6651" s="21"/>
      <c r="W6651" s="46"/>
      <c r="AA6651" s="22"/>
      <c r="AB6651" s="22"/>
      <c r="AC6651" s="22"/>
      <c r="AD6651" s="22"/>
      <c r="AE6651" s="22"/>
      <c r="AF6651" s="22"/>
      <c r="AG6651" s="22"/>
      <c r="AH6651" s="20"/>
      <c r="AI6651" s="22"/>
      <c r="AJ6651" s="22"/>
      <c r="AK6651" s="22"/>
      <c r="AM6651" s="22"/>
      <c r="AN6651" s="22"/>
      <c r="AO6651" s="22"/>
    </row>
    <row r="6652" spans="2:41" x14ac:dyDescent="0.15">
      <c r="B6652" s="20"/>
      <c r="C6652" s="20"/>
      <c r="D6652" s="20"/>
      <c r="E6652" s="20"/>
      <c r="F6652" s="20"/>
      <c r="G6652" s="20"/>
      <c r="H6652" s="20"/>
      <c r="I6652" s="20"/>
      <c r="J6652" s="20"/>
      <c r="K6652" s="20"/>
      <c r="L6652" s="20"/>
      <c r="M6652" s="20"/>
      <c r="N6652" s="20"/>
      <c r="O6652" s="21"/>
      <c r="P6652" s="21"/>
      <c r="Q6652" s="28"/>
      <c r="R6652" s="28"/>
      <c r="S6652" s="21"/>
      <c r="T6652" s="20"/>
      <c r="U6652" s="21"/>
      <c r="W6652" s="46"/>
      <c r="AA6652" s="22"/>
      <c r="AB6652" s="22"/>
      <c r="AC6652" s="22"/>
      <c r="AD6652" s="22"/>
      <c r="AE6652" s="22"/>
      <c r="AF6652" s="22"/>
      <c r="AG6652" s="22"/>
      <c r="AH6652" s="20"/>
      <c r="AI6652" s="22"/>
      <c r="AJ6652" s="22"/>
      <c r="AK6652" s="22"/>
      <c r="AM6652" s="22"/>
      <c r="AN6652" s="22"/>
      <c r="AO6652" s="22"/>
    </row>
    <row r="6653" spans="2:41" x14ac:dyDescent="0.15">
      <c r="B6653" s="20"/>
      <c r="C6653" s="20"/>
      <c r="D6653" s="20"/>
      <c r="E6653" s="20"/>
      <c r="F6653" s="20"/>
      <c r="G6653" s="20"/>
      <c r="H6653" s="20"/>
      <c r="I6653" s="20"/>
      <c r="J6653" s="20"/>
      <c r="K6653" s="20"/>
      <c r="L6653" s="20"/>
      <c r="M6653" s="20"/>
      <c r="N6653" s="20"/>
      <c r="O6653" s="21"/>
      <c r="P6653" s="21"/>
      <c r="Q6653" s="28"/>
      <c r="R6653" s="28"/>
      <c r="S6653" s="21"/>
      <c r="T6653" s="20"/>
      <c r="U6653" s="21"/>
      <c r="W6653" s="46"/>
      <c r="AA6653" s="22"/>
      <c r="AB6653" s="22"/>
      <c r="AC6653" s="22"/>
      <c r="AD6653" s="22"/>
      <c r="AE6653" s="22"/>
      <c r="AF6653" s="22"/>
      <c r="AG6653" s="22"/>
      <c r="AH6653" s="20"/>
      <c r="AI6653" s="22"/>
      <c r="AJ6653" s="22"/>
      <c r="AK6653" s="22"/>
      <c r="AM6653" s="22"/>
      <c r="AN6653" s="22"/>
      <c r="AO6653" s="22"/>
    </row>
    <row r="6654" spans="2:41" x14ac:dyDescent="0.15">
      <c r="B6654" s="20"/>
      <c r="C6654" s="20"/>
      <c r="D6654" s="20"/>
      <c r="E6654" s="20"/>
      <c r="F6654" s="20"/>
      <c r="G6654" s="20"/>
      <c r="H6654" s="20"/>
      <c r="I6654" s="20"/>
      <c r="J6654" s="20"/>
      <c r="K6654" s="20"/>
      <c r="L6654" s="20"/>
      <c r="M6654" s="20"/>
      <c r="N6654" s="20"/>
      <c r="O6654" s="21"/>
      <c r="P6654" s="21"/>
      <c r="Q6654" s="28"/>
      <c r="R6654" s="28"/>
      <c r="S6654" s="21"/>
      <c r="T6654" s="20"/>
      <c r="U6654" s="21"/>
      <c r="W6654" s="46"/>
      <c r="AA6654" s="22"/>
      <c r="AB6654" s="22"/>
      <c r="AC6654" s="22"/>
      <c r="AD6654" s="22"/>
      <c r="AE6654" s="22"/>
      <c r="AF6654" s="22"/>
      <c r="AG6654" s="22"/>
      <c r="AH6654" s="20"/>
      <c r="AI6654" s="22"/>
      <c r="AJ6654" s="22"/>
      <c r="AK6654" s="22"/>
      <c r="AM6654" s="22"/>
      <c r="AN6654" s="22"/>
      <c r="AO6654" s="22"/>
    </row>
    <row r="6655" spans="2:41" x14ac:dyDescent="0.15">
      <c r="B6655" s="20"/>
      <c r="C6655" s="20"/>
      <c r="D6655" s="20"/>
      <c r="E6655" s="20"/>
      <c r="F6655" s="20"/>
      <c r="G6655" s="20"/>
      <c r="H6655" s="20"/>
      <c r="I6655" s="20"/>
      <c r="J6655" s="20"/>
      <c r="K6655" s="20"/>
      <c r="L6655" s="20"/>
      <c r="M6655" s="20"/>
      <c r="N6655" s="20"/>
      <c r="O6655" s="21"/>
      <c r="P6655" s="21"/>
      <c r="Q6655" s="28"/>
      <c r="R6655" s="28"/>
      <c r="S6655" s="21"/>
      <c r="T6655" s="20"/>
      <c r="U6655" s="21"/>
      <c r="W6655" s="46"/>
      <c r="AA6655" s="22"/>
      <c r="AB6655" s="22"/>
      <c r="AC6655" s="22"/>
      <c r="AD6655" s="22"/>
      <c r="AE6655" s="22"/>
      <c r="AF6655" s="22"/>
      <c r="AG6655" s="22"/>
      <c r="AH6655" s="20"/>
      <c r="AI6655" s="22"/>
      <c r="AJ6655" s="22"/>
      <c r="AK6655" s="22"/>
      <c r="AM6655" s="22"/>
      <c r="AN6655" s="22"/>
      <c r="AO6655" s="22"/>
    </row>
    <row r="6656" spans="2:41" x14ac:dyDescent="0.15">
      <c r="B6656" s="20"/>
      <c r="C6656" s="20"/>
      <c r="D6656" s="20"/>
      <c r="E6656" s="20"/>
      <c r="F6656" s="20"/>
      <c r="G6656" s="20"/>
      <c r="H6656" s="20"/>
      <c r="I6656" s="20"/>
      <c r="J6656" s="20"/>
      <c r="K6656" s="20"/>
      <c r="L6656" s="20"/>
      <c r="M6656" s="20"/>
      <c r="N6656" s="20"/>
      <c r="O6656" s="21"/>
      <c r="P6656" s="21"/>
      <c r="Q6656" s="28"/>
      <c r="R6656" s="28"/>
      <c r="S6656" s="21"/>
      <c r="T6656" s="20"/>
      <c r="U6656" s="21"/>
      <c r="W6656" s="46"/>
      <c r="AA6656" s="22"/>
      <c r="AB6656" s="22"/>
      <c r="AC6656" s="22"/>
      <c r="AD6656" s="22"/>
      <c r="AE6656" s="22"/>
      <c r="AF6656" s="22"/>
      <c r="AG6656" s="22"/>
      <c r="AH6656" s="20"/>
      <c r="AI6656" s="22"/>
      <c r="AJ6656" s="22"/>
      <c r="AK6656" s="22"/>
      <c r="AM6656" s="22"/>
      <c r="AN6656" s="22"/>
      <c r="AO6656" s="22"/>
    </row>
    <row r="6657" spans="2:41" x14ac:dyDescent="0.15">
      <c r="B6657" s="20"/>
      <c r="C6657" s="20"/>
      <c r="D6657" s="20"/>
      <c r="E6657" s="20"/>
      <c r="F6657" s="20"/>
      <c r="G6657" s="20"/>
      <c r="H6657" s="20"/>
      <c r="I6657" s="20"/>
      <c r="J6657" s="20"/>
      <c r="K6657" s="20"/>
      <c r="L6657" s="20"/>
      <c r="M6657" s="20"/>
      <c r="N6657" s="20"/>
      <c r="O6657" s="21"/>
      <c r="P6657" s="21"/>
      <c r="Q6657" s="28"/>
      <c r="R6657" s="28"/>
      <c r="S6657" s="21"/>
      <c r="T6657" s="20"/>
      <c r="U6657" s="21"/>
      <c r="W6657" s="46"/>
      <c r="AA6657" s="22"/>
      <c r="AB6657" s="22"/>
      <c r="AC6657" s="22"/>
      <c r="AD6657" s="22"/>
      <c r="AE6657" s="22"/>
      <c r="AF6657" s="22"/>
      <c r="AG6657" s="22"/>
      <c r="AH6657" s="20"/>
      <c r="AI6657" s="22"/>
      <c r="AJ6657" s="22"/>
      <c r="AK6657" s="22"/>
      <c r="AM6657" s="22"/>
      <c r="AN6657" s="22"/>
      <c r="AO6657" s="22"/>
    </row>
    <row r="6658" spans="2:41" x14ac:dyDescent="0.15">
      <c r="B6658" s="20"/>
      <c r="C6658" s="20"/>
      <c r="D6658" s="20"/>
      <c r="E6658" s="20"/>
      <c r="F6658" s="20"/>
      <c r="G6658" s="20"/>
      <c r="H6658" s="20"/>
      <c r="I6658" s="20"/>
      <c r="J6658" s="20"/>
      <c r="K6658" s="20"/>
      <c r="L6658" s="20"/>
      <c r="M6658" s="20"/>
      <c r="N6658" s="20"/>
      <c r="O6658" s="21"/>
      <c r="P6658" s="21"/>
      <c r="Q6658" s="28"/>
      <c r="R6658" s="28"/>
      <c r="S6658" s="21"/>
      <c r="T6658" s="20"/>
      <c r="U6658" s="21"/>
      <c r="W6658" s="46"/>
      <c r="AA6658" s="22"/>
      <c r="AB6658" s="22"/>
      <c r="AC6658" s="22"/>
      <c r="AD6658" s="22"/>
      <c r="AE6658" s="22"/>
      <c r="AF6658" s="22"/>
      <c r="AG6658" s="22"/>
      <c r="AH6658" s="20"/>
      <c r="AI6658" s="22"/>
      <c r="AJ6658" s="22"/>
      <c r="AK6658" s="22"/>
      <c r="AM6658" s="22"/>
      <c r="AN6658" s="22"/>
      <c r="AO6658" s="22"/>
    </row>
    <row r="6659" spans="2:41" x14ac:dyDescent="0.15">
      <c r="B6659" s="20"/>
      <c r="C6659" s="20"/>
      <c r="D6659" s="20"/>
      <c r="E6659" s="20"/>
      <c r="F6659" s="20"/>
      <c r="G6659" s="20"/>
      <c r="H6659" s="20"/>
      <c r="I6659" s="20"/>
      <c r="J6659" s="20"/>
      <c r="K6659" s="20"/>
      <c r="L6659" s="20"/>
      <c r="M6659" s="20"/>
      <c r="N6659" s="20"/>
      <c r="O6659" s="21"/>
      <c r="P6659" s="21"/>
      <c r="Q6659" s="28"/>
      <c r="R6659" s="28"/>
      <c r="S6659" s="21"/>
      <c r="T6659" s="20"/>
      <c r="U6659" s="21"/>
      <c r="W6659" s="46"/>
      <c r="AA6659" s="22"/>
      <c r="AB6659" s="22"/>
      <c r="AC6659" s="22"/>
      <c r="AD6659" s="22"/>
      <c r="AE6659" s="22"/>
      <c r="AF6659" s="22"/>
      <c r="AG6659" s="22"/>
      <c r="AH6659" s="20"/>
      <c r="AI6659" s="22"/>
      <c r="AJ6659" s="22"/>
      <c r="AK6659" s="22"/>
      <c r="AM6659" s="22"/>
      <c r="AN6659" s="22"/>
      <c r="AO6659" s="22"/>
    </row>
    <row r="6660" spans="2:41" x14ac:dyDescent="0.15">
      <c r="B6660" s="20"/>
      <c r="C6660" s="20"/>
      <c r="D6660" s="20"/>
      <c r="E6660" s="20"/>
      <c r="F6660" s="20"/>
      <c r="G6660" s="20"/>
      <c r="H6660" s="20"/>
      <c r="I6660" s="20"/>
      <c r="J6660" s="20"/>
      <c r="K6660" s="20"/>
      <c r="L6660" s="20"/>
      <c r="M6660" s="20"/>
      <c r="N6660" s="20"/>
      <c r="O6660" s="21"/>
      <c r="P6660" s="21"/>
      <c r="Q6660" s="28"/>
      <c r="R6660" s="28"/>
      <c r="S6660" s="21"/>
      <c r="T6660" s="20"/>
      <c r="U6660" s="21"/>
      <c r="W6660" s="46"/>
      <c r="AA6660" s="22"/>
      <c r="AB6660" s="22"/>
      <c r="AC6660" s="22"/>
      <c r="AD6660" s="22"/>
      <c r="AE6660" s="22"/>
      <c r="AF6660" s="22"/>
      <c r="AG6660" s="22"/>
      <c r="AH6660" s="20"/>
      <c r="AI6660" s="22"/>
      <c r="AJ6660" s="22"/>
      <c r="AK6660" s="22"/>
      <c r="AM6660" s="22"/>
      <c r="AN6660" s="22"/>
      <c r="AO6660" s="22"/>
    </row>
    <row r="6661" spans="2:41" x14ac:dyDescent="0.15">
      <c r="B6661" s="20"/>
      <c r="C6661" s="20"/>
      <c r="D6661" s="20"/>
      <c r="E6661" s="20"/>
      <c r="F6661" s="20"/>
      <c r="G6661" s="20"/>
      <c r="H6661" s="20"/>
      <c r="I6661" s="20"/>
      <c r="J6661" s="20"/>
      <c r="K6661" s="20"/>
      <c r="L6661" s="20"/>
      <c r="M6661" s="20"/>
      <c r="N6661" s="20"/>
      <c r="O6661" s="21"/>
      <c r="P6661" s="21"/>
      <c r="Q6661" s="28"/>
      <c r="R6661" s="28"/>
      <c r="S6661" s="21"/>
      <c r="T6661" s="20"/>
      <c r="U6661" s="21"/>
      <c r="W6661" s="46"/>
      <c r="AA6661" s="22"/>
      <c r="AB6661" s="22"/>
      <c r="AC6661" s="22"/>
      <c r="AD6661" s="22"/>
      <c r="AE6661" s="22"/>
      <c r="AF6661" s="22"/>
      <c r="AG6661" s="22"/>
      <c r="AH6661" s="20"/>
      <c r="AI6661" s="22"/>
      <c r="AJ6661" s="22"/>
      <c r="AK6661" s="22"/>
      <c r="AM6661" s="22"/>
      <c r="AN6661" s="22"/>
      <c r="AO6661" s="22"/>
    </row>
    <row r="6662" spans="2:41" x14ac:dyDescent="0.15">
      <c r="B6662" s="20"/>
      <c r="C6662" s="20"/>
      <c r="D6662" s="20"/>
      <c r="E6662" s="20"/>
      <c r="F6662" s="20"/>
      <c r="G6662" s="20"/>
      <c r="H6662" s="20"/>
      <c r="I6662" s="20"/>
      <c r="J6662" s="20"/>
      <c r="K6662" s="20"/>
      <c r="L6662" s="20"/>
      <c r="M6662" s="20"/>
      <c r="N6662" s="20"/>
      <c r="O6662" s="21"/>
      <c r="P6662" s="21"/>
      <c r="Q6662" s="28"/>
      <c r="R6662" s="28"/>
      <c r="S6662" s="21"/>
      <c r="T6662" s="20"/>
      <c r="U6662" s="21"/>
      <c r="W6662" s="46"/>
      <c r="AA6662" s="22"/>
      <c r="AB6662" s="22"/>
      <c r="AC6662" s="22"/>
      <c r="AD6662" s="22"/>
      <c r="AE6662" s="22"/>
      <c r="AF6662" s="22"/>
      <c r="AG6662" s="22"/>
      <c r="AH6662" s="20"/>
      <c r="AI6662" s="22"/>
      <c r="AJ6662" s="22"/>
      <c r="AK6662" s="22"/>
      <c r="AM6662" s="22"/>
      <c r="AN6662" s="22"/>
      <c r="AO6662" s="22"/>
    </row>
    <row r="6663" spans="2:41" x14ac:dyDescent="0.15">
      <c r="B6663" s="20"/>
      <c r="C6663" s="20"/>
      <c r="D6663" s="20"/>
      <c r="E6663" s="20"/>
      <c r="F6663" s="20"/>
      <c r="G6663" s="20"/>
      <c r="H6663" s="20"/>
      <c r="I6663" s="20"/>
      <c r="J6663" s="20"/>
      <c r="K6663" s="20"/>
      <c r="L6663" s="20"/>
      <c r="M6663" s="20"/>
      <c r="N6663" s="20"/>
      <c r="O6663" s="21"/>
      <c r="P6663" s="21"/>
      <c r="Q6663" s="28"/>
      <c r="R6663" s="28"/>
      <c r="S6663" s="21"/>
      <c r="T6663" s="20"/>
      <c r="U6663" s="21"/>
      <c r="W6663" s="46"/>
      <c r="AA6663" s="22"/>
      <c r="AB6663" s="22"/>
      <c r="AC6663" s="22"/>
      <c r="AD6663" s="22"/>
      <c r="AE6663" s="22"/>
      <c r="AF6663" s="22"/>
      <c r="AG6663" s="22"/>
      <c r="AH6663" s="20"/>
      <c r="AI6663" s="22"/>
      <c r="AJ6663" s="22"/>
      <c r="AK6663" s="22"/>
      <c r="AM6663" s="22"/>
      <c r="AN6663" s="22"/>
      <c r="AO6663" s="22"/>
    </row>
    <row r="6664" spans="2:41" x14ac:dyDescent="0.15">
      <c r="B6664" s="20"/>
      <c r="C6664" s="20"/>
      <c r="D6664" s="20"/>
      <c r="E6664" s="20"/>
      <c r="F6664" s="20"/>
      <c r="G6664" s="20"/>
      <c r="H6664" s="20"/>
      <c r="I6664" s="20"/>
      <c r="J6664" s="20"/>
      <c r="K6664" s="20"/>
      <c r="L6664" s="20"/>
      <c r="M6664" s="20"/>
      <c r="N6664" s="20"/>
      <c r="O6664" s="21"/>
      <c r="P6664" s="21"/>
      <c r="Q6664" s="28"/>
      <c r="R6664" s="28"/>
      <c r="S6664" s="21"/>
      <c r="T6664" s="20"/>
      <c r="U6664" s="21"/>
      <c r="W6664" s="46"/>
      <c r="AA6664" s="22"/>
      <c r="AB6664" s="22"/>
      <c r="AC6664" s="22"/>
      <c r="AD6664" s="22"/>
      <c r="AE6664" s="22"/>
      <c r="AF6664" s="22"/>
      <c r="AG6664" s="22"/>
      <c r="AH6664" s="20"/>
      <c r="AI6664" s="22"/>
      <c r="AJ6664" s="22"/>
      <c r="AK6664" s="22"/>
      <c r="AM6664" s="22"/>
      <c r="AN6664" s="22"/>
      <c r="AO6664" s="22"/>
    </row>
    <row r="6665" spans="2:41" x14ac:dyDescent="0.15">
      <c r="B6665" s="20"/>
      <c r="C6665" s="20"/>
      <c r="D6665" s="20"/>
      <c r="E6665" s="20"/>
      <c r="F6665" s="20"/>
      <c r="G6665" s="20"/>
      <c r="H6665" s="20"/>
      <c r="I6665" s="20"/>
      <c r="J6665" s="20"/>
      <c r="K6665" s="20"/>
      <c r="L6665" s="20"/>
      <c r="M6665" s="20"/>
      <c r="N6665" s="20"/>
      <c r="O6665" s="21"/>
      <c r="P6665" s="21"/>
      <c r="Q6665" s="28"/>
      <c r="R6665" s="28"/>
      <c r="S6665" s="21"/>
      <c r="T6665" s="20"/>
      <c r="U6665" s="21"/>
      <c r="W6665" s="46"/>
      <c r="AA6665" s="22"/>
      <c r="AB6665" s="22"/>
      <c r="AC6665" s="22"/>
      <c r="AD6665" s="22"/>
      <c r="AE6665" s="22"/>
      <c r="AF6665" s="22"/>
      <c r="AG6665" s="22"/>
      <c r="AH6665" s="20"/>
      <c r="AI6665" s="22"/>
      <c r="AJ6665" s="22"/>
      <c r="AK6665" s="22"/>
      <c r="AM6665" s="22"/>
      <c r="AN6665" s="22"/>
      <c r="AO6665" s="22"/>
    </row>
    <row r="6666" spans="2:41" x14ac:dyDescent="0.15">
      <c r="B6666" s="20"/>
      <c r="C6666" s="20"/>
      <c r="D6666" s="20"/>
      <c r="E6666" s="20"/>
      <c r="F6666" s="20"/>
      <c r="G6666" s="20"/>
      <c r="H6666" s="20"/>
      <c r="I6666" s="20"/>
      <c r="J6666" s="20"/>
      <c r="K6666" s="20"/>
      <c r="L6666" s="20"/>
      <c r="M6666" s="20"/>
      <c r="N6666" s="20"/>
      <c r="O6666" s="21"/>
      <c r="P6666" s="21"/>
      <c r="Q6666" s="28"/>
      <c r="R6666" s="28"/>
      <c r="S6666" s="21"/>
      <c r="T6666" s="20"/>
      <c r="U6666" s="21"/>
      <c r="W6666" s="46"/>
      <c r="AA6666" s="22"/>
      <c r="AB6666" s="22"/>
      <c r="AC6666" s="22"/>
      <c r="AD6666" s="22"/>
      <c r="AE6666" s="22"/>
      <c r="AF6666" s="22"/>
      <c r="AG6666" s="22"/>
      <c r="AH6666" s="20"/>
      <c r="AI6666" s="22"/>
      <c r="AJ6666" s="22"/>
      <c r="AK6666" s="22"/>
      <c r="AM6666" s="22"/>
      <c r="AN6666" s="22"/>
      <c r="AO6666" s="22"/>
    </row>
    <row r="6667" spans="2:41" x14ac:dyDescent="0.15">
      <c r="B6667" s="20"/>
      <c r="C6667" s="20"/>
      <c r="D6667" s="20"/>
      <c r="E6667" s="20"/>
      <c r="F6667" s="20"/>
      <c r="G6667" s="20"/>
      <c r="H6667" s="20"/>
      <c r="I6667" s="20"/>
      <c r="J6667" s="20"/>
      <c r="K6667" s="20"/>
      <c r="L6667" s="20"/>
      <c r="M6667" s="20"/>
      <c r="N6667" s="20"/>
      <c r="O6667" s="21"/>
      <c r="P6667" s="21"/>
      <c r="Q6667" s="28"/>
      <c r="R6667" s="28"/>
      <c r="S6667" s="21"/>
      <c r="T6667" s="20"/>
      <c r="U6667" s="21"/>
      <c r="W6667" s="46"/>
      <c r="AA6667" s="22"/>
      <c r="AB6667" s="22"/>
      <c r="AC6667" s="22"/>
      <c r="AD6667" s="22"/>
      <c r="AE6667" s="22"/>
      <c r="AF6667" s="22"/>
      <c r="AG6667" s="22"/>
      <c r="AH6667" s="20"/>
      <c r="AI6667" s="22"/>
      <c r="AJ6667" s="22"/>
      <c r="AK6667" s="22"/>
      <c r="AM6667" s="22"/>
      <c r="AN6667" s="22"/>
      <c r="AO6667" s="22"/>
    </row>
    <row r="6668" spans="2:41" x14ac:dyDescent="0.15">
      <c r="B6668" s="20"/>
      <c r="C6668" s="20"/>
      <c r="D6668" s="20"/>
      <c r="E6668" s="20"/>
      <c r="F6668" s="20"/>
      <c r="G6668" s="20"/>
      <c r="H6668" s="20"/>
      <c r="I6668" s="20"/>
      <c r="J6668" s="20"/>
      <c r="K6668" s="20"/>
      <c r="L6668" s="20"/>
      <c r="M6668" s="20"/>
      <c r="N6668" s="20"/>
      <c r="O6668" s="21"/>
      <c r="P6668" s="21"/>
      <c r="Q6668" s="28"/>
      <c r="R6668" s="28"/>
      <c r="S6668" s="21"/>
      <c r="T6668" s="20"/>
      <c r="U6668" s="21"/>
      <c r="W6668" s="46"/>
      <c r="AA6668" s="22"/>
      <c r="AB6668" s="22"/>
      <c r="AC6668" s="22"/>
      <c r="AD6668" s="22"/>
      <c r="AE6668" s="22"/>
      <c r="AF6668" s="22"/>
      <c r="AG6668" s="22"/>
      <c r="AH6668" s="20"/>
      <c r="AI6668" s="22"/>
      <c r="AJ6668" s="22"/>
      <c r="AK6668" s="22"/>
      <c r="AM6668" s="22"/>
      <c r="AN6668" s="22"/>
      <c r="AO6668" s="22"/>
    </row>
    <row r="6669" spans="2:41" x14ac:dyDescent="0.15">
      <c r="B6669" s="20"/>
      <c r="C6669" s="20"/>
      <c r="D6669" s="20"/>
      <c r="E6669" s="20"/>
      <c r="F6669" s="20"/>
      <c r="G6669" s="20"/>
      <c r="H6669" s="20"/>
      <c r="I6669" s="20"/>
      <c r="J6669" s="20"/>
      <c r="K6669" s="20"/>
      <c r="L6669" s="20"/>
      <c r="M6669" s="20"/>
      <c r="N6669" s="20"/>
      <c r="O6669" s="21"/>
      <c r="P6669" s="21"/>
      <c r="Q6669" s="28"/>
      <c r="R6669" s="28"/>
      <c r="S6669" s="21"/>
      <c r="T6669" s="20"/>
      <c r="U6669" s="21"/>
      <c r="W6669" s="46"/>
      <c r="AA6669" s="22"/>
      <c r="AB6669" s="22"/>
      <c r="AC6669" s="22"/>
      <c r="AD6669" s="22"/>
      <c r="AE6669" s="22"/>
      <c r="AF6669" s="22"/>
      <c r="AG6669" s="22"/>
      <c r="AH6669" s="20"/>
      <c r="AI6669" s="22"/>
      <c r="AJ6669" s="22"/>
      <c r="AK6669" s="22"/>
      <c r="AM6669" s="22"/>
      <c r="AN6669" s="22"/>
      <c r="AO6669" s="22"/>
    </row>
    <row r="6670" spans="2:41" x14ac:dyDescent="0.15">
      <c r="B6670" s="20"/>
      <c r="C6670" s="20"/>
      <c r="D6670" s="20"/>
      <c r="E6670" s="20"/>
      <c r="F6670" s="20"/>
      <c r="G6670" s="20"/>
      <c r="H6670" s="20"/>
      <c r="I6670" s="20"/>
      <c r="J6670" s="20"/>
      <c r="K6670" s="20"/>
      <c r="L6670" s="20"/>
      <c r="M6670" s="20"/>
      <c r="N6670" s="20"/>
      <c r="O6670" s="21"/>
      <c r="P6670" s="21"/>
      <c r="Q6670" s="28"/>
      <c r="R6670" s="28"/>
      <c r="S6670" s="21"/>
      <c r="T6670" s="20"/>
      <c r="U6670" s="21"/>
      <c r="W6670" s="46"/>
      <c r="AA6670" s="22"/>
      <c r="AB6670" s="22"/>
      <c r="AC6670" s="22"/>
      <c r="AD6670" s="22"/>
      <c r="AE6670" s="22"/>
      <c r="AF6670" s="22"/>
      <c r="AG6670" s="22"/>
      <c r="AH6670" s="20"/>
      <c r="AI6670" s="22"/>
      <c r="AJ6670" s="22"/>
      <c r="AK6670" s="22"/>
      <c r="AM6670" s="22"/>
      <c r="AN6670" s="22"/>
      <c r="AO6670" s="22"/>
    </row>
    <row r="6671" spans="2:41" x14ac:dyDescent="0.15">
      <c r="B6671" s="20"/>
      <c r="C6671" s="20"/>
      <c r="D6671" s="20"/>
      <c r="E6671" s="20"/>
      <c r="F6671" s="20"/>
      <c r="G6671" s="20"/>
      <c r="H6671" s="20"/>
      <c r="I6671" s="20"/>
      <c r="J6671" s="20"/>
      <c r="K6671" s="20"/>
      <c r="L6671" s="20"/>
      <c r="M6671" s="20"/>
      <c r="N6671" s="20"/>
      <c r="O6671" s="21"/>
      <c r="P6671" s="21"/>
      <c r="Q6671" s="28"/>
      <c r="R6671" s="28"/>
      <c r="S6671" s="21"/>
      <c r="T6671" s="20"/>
      <c r="U6671" s="21"/>
      <c r="W6671" s="46"/>
      <c r="AA6671" s="22"/>
      <c r="AB6671" s="22"/>
      <c r="AC6671" s="22"/>
      <c r="AD6671" s="22"/>
      <c r="AE6671" s="22"/>
      <c r="AF6671" s="22"/>
      <c r="AG6671" s="22"/>
      <c r="AH6671" s="20"/>
      <c r="AI6671" s="22"/>
      <c r="AJ6671" s="22"/>
      <c r="AK6671" s="22"/>
      <c r="AM6671" s="22"/>
      <c r="AN6671" s="22"/>
      <c r="AO6671" s="22"/>
    </row>
    <row r="6672" spans="2:41" x14ac:dyDescent="0.15">
      <c r="B6672" s="20"/>
      <c r="C6672" s="20"/>
      <c r="D6672" s="20"/>
      <c r="E6672" s="20"/>
      <c r="F6672" s="20"/>
      <c r="G6672" s="20"/>
      <c r="H6672" s="20"/>
      <c r="I6672" s="20"/>
      <c r="J6672" s="20"/>
      <c r="K6672" s="20"/>
      <c r="L6672" s="20"/>
      <c r="M6672" s="20"/>
      <c r="N6672" s="20"/>
      <c r="O6672" s="21"/>
      <c r="P6672" s="21"/>
      <c r="Q6672" s="28"/>
      <c r="R6672" s="28"/>
      <c r="S6672" s="21"/>
      <c r="T6672" s="20"/>
      <c r="U6672" s="21"/>
      <c r="W6672" s="46"/>
      <c r="AA6672" s="22"/>
      <c r="AB6672" s="22"/>
      <c r="AC6672" s="22"/>
      <c r="AD6672" s="22"/>
      <c r="AE6672" s="22"/>
      <c r="AF6672" s="22"/>
      <c r="AG6672" s="22"/>
      <c r="AH6672" s="20"/>
      <c r="AI6672" s="22"/>
      <c r="AJ6672" s="22"/>
      <c r="AK6672" s="22"/>
      <c r="AM6672" s="22"/>
      <c r="AN6672" s="22"/>
      <c r="AO6672" s="22"/>
    </row>
    <row r="6673" spans="2:41" x14ac:dyDescent="0.15">
      <c r="B6673" s="20"/>
      <c r="C6673" s="20"/>
      <c r="D6673" s="20"/>
      <c r="E6673" s="20"/>
      <c r="F6673" s="20"/>
      <c r="G6673" s="20"/>
      <c r="H6673" s="20"/>
      <c r="I6673" s="20"/>
      <c r="J6673" s="20"/>
      <c r="K6673" s="20"/>
      <c r="L6673" s="20"/>
      <c r="M6673" s="20"/>
      <c r="N6673" s="20"/>
      <c r="O6673" s="21"/>
      <c r="P6673" s="21"/>
      <c r="Q6673" s="28"/>
      <c r="R6673" s="28"/>
      <c r="S6673" s="21"/>
      <c r="T6673" s="20"/>
      <c r="U6673" s="21"/>
      <c r="W6673" s="46"/>
      <c r="AA6673" s="22"/>
      <c r="AB6673" s="22"/>
      <c r="AC6673" s="22"/>
      <c r="AD6673" s="22"/>
      <c r="AE6673" s="22"/>
      <c r="AF6673" s="22"/>
      <c r="AG6673" s="22"/>
      <c r="AH6673" s="20"/>
      <c r="AI6673" s="22"/>
      <c r="AJ6673" s="22"/>
      <c r="AK6673" s="22"/>
      <c r="AM6673" s="22"/>
      <c r="AN6673" s="22"/>
      <c r="AO6673" s="22"/>
    </row>
    <row r="6674" spans="2:41" x14ac:dyDescent="0.15">
      <c r="B6674" s="20"/>
      <c r="C6674" s="20"/>
      <c r="D6674" s="20"/>
      <c r="E6674" s="20"/>
      <c r="F6674" s="20"/>
      <c r="G6674" s="20"/>
      <c r="H6674" s="20"/>
      <c r="I6674" s="20"/>
      <c r="J6674" s="20"/>
      <c r="K6674" s="20"/>
      <c r="L6674" s="20"/>
      <c r="M6674" s="20"/>
      <c r="N6674" s="20"/>
      <c r="O6674" s="21"/>
      <c r="P6674" s="21"/>
      <c r="Q6674" s="28"/>
      <c r="R6674" s="28"/>
      <c r="S6674" s="21"/>
      <c r="T6674" s="20"/>
      <c r="U6674" s="21"/>
      <c r="W6674" s="46"/>
      <c r="AA6674" s="22"/>
      <c r="AB6674" s="22"/>
      <c r="AC6674" s="22"/>
      <c r="AD6674" s="22"/>
      <c r="AE6674" s="22"/>
      <c r="AF6674" s="22"/>
      <c r="AG6674" s="22"/>
      <c r="AH6674" s="20"/>
      <c r="AI6674" s="22"/>
      <c r="AJ6674" s="22"/>
      <c r="AK6674" s="22"/>
      <c r="AM6674" s="22"/>
      <c r="AN6674" s="22"/>
      <c r="AO6674" s="22"/>
    </row>
    <row r="6675" spans="2:41" x14ac:dyDescent="0.15">
      <c r="B6675" s="20"/>
      <c r="C6675" s="20"/>
      <c r="D6675" s="20"/>
      <c r="E6675" s="20"/>
      <c r="F6675" s="20"/>
      <c r="G6675" s="20"/>
      <c r="H6675" s="20"/>
      <c r="I6675" s="20"/>
      <c r="J6675" s="20"/>
      <c r="K6675" s="20"/>
      <c r="L6675" s="20"/>
      <c r="M6675" s="20"/>
      <c r="N6675" s="20"/>
      <c r="O6675" s="21"/>
      <c r="P6675" s="21"/>
      <c r="Q6675" s="28"/>
      <c r="R6675" s="28"/>
      <c r="S6675" s="21"/>
      <c r="T6675" s="20"/>
      <c r="U6675" s="21"/>
      <c r="W6675" s="46"/>
      <c r="AA6675" s="22"/>
      <c r="AB6675" s="22"/>
      <c r="AC6675" s="22"/>
      <c r="AD6675" s="22"/>
      <c r="AE6675" s="22"/>
      <c r="AF6675" s="22"/>
      <c r="AG6675" s="22"/>
      <c r="AH6675" s="20"/>
      <c r="AI6675" s="22"/>
      <c r="AJ6675" s="22"/>
      <c r="AK6675" s="22"/>
      <c r="AM6675" s="22"/>
      <c r="AN6675" s="22"/>
      <c r="AO6675" s="22"/>
    </row>
    <row r="6676" spans="2:41" x14ac:dyDescent="0.15">
      <c r="B6676" s="20"/>
      <c r="C6676" s="20"/>
      <c r="D6676" s="20"/>
      <c r="E6676" s="20"/>
      <c r="F6676" s="20"/>
      <c r="G6676" s="20"/>
      <c r="H6676" s="20"/>
      <c r="I6676" s="20"/>
      <c r="J6676" s="20"/>
      <c r="K6676" s="20"/>
      <c r="L6676" s="20"/>
      <c r="M6676" s="20"/>
      <c r="N6676" s="20"/>
      <c r="O6676" s="21"/>
      <c r="P6676" s="21"/>
      <c r="Q6676" s="28"/>
      <c r="R6676" s="28"/>
      <c r="S6676" s="21"/>
      <c r="T6676" s="20"/>
      <c r="U6676" s="21"/>
      <c r="W6676" s="46"/>
      <c r="AA6676" s="22"/>
      <c r="AB6676" s="22"/>
      <c r="AC6676" s="22"/>
      <c r="AD6676" s="22"/>
      <c r="AE6676" s="22"/>
      <c r="AF6676" s="22"/>
      <c r="AG6676" s="22"/>
      <c r="AH6676" s="20"/>
      <c r="AI6676" s="22"/>
      <c r="AJ6676" s="22"/>
      <c r="AK6676" s="22"/>
      <c r="AM6676" s="22"/>
      <c r="AN6676" s="22"/>
      <c r="AO6676" s="22"/>
    </row>
    <row r="6677" spans="2:41" x14ac:dyDescent="0.15">
      <c r="B6677" s="20"/>
      <c r="C6677" s="20"/>
      <c r="D6677" s="20"/>
      <c r="E6677" s="20"/>
      <c r="F6677" s="20"/>
      <c r="G6677" s="20"/>
      <c r="H6677" s="20"/>
      <c r="I6677" s="20"/>
      <c r="J6677" s="20"/>
      <c r="K6677" s="20"/>
      <c r="L6677" s="20"/>
      <c r="M6677" s="20"/>
      <c r="N6677" s="20"/>
      <c r="O6677" s="21"/>
      <c r="P6677" s="21"/>
      <c r="Q6677" s="28"/>
      <c r="R6677" s="28"/>
      <c r="S6677" s="21"/>
      <c r="T6677" s="20"/>
      <c r="U6677" s="21"/>
      <c r="W6677" s="46"/>
      <c r="AA6677" s="22"/>
      <c r="AB6677" s="22"/>
      <c r="AC6677" s="22"/>
      <c r="AD6677" s="22"/>
      <c r="AE6677" s="22"/>
      <c r="AF6677" s="22"/>
      <c r="AG6677" s="22"/>
      <c r="AH6677" s="20"/>
      <c r="AI6677" s="22"/>
      <c r="AJ6677" s="22"/>
      <c r="AK6677" s="22"/>
      <c r="AM6677" s="22"/>
      <c r="AN6677" s="22"/>
      <c r="AO6677" s="22"/>
    </row>
    <row r="6678" spans="2:41" x14ac:dyDescent="0.15">
      <c r="B6678" s="20"/>
      <c r="C6678" s="20"/>
      <c r="D6678" s="20"/>
      <c r="E6678" s="20"/>
      <c r="F6678" s="20"/>
      <c r="G6678" s="20"/>
      <c r="H6678" s="20"/>
      <c r="I6678" s="20"/>
      <c r="J6678" s="20"/>
      <c r="K6678" s="20"/>
      <c r="L6678" s="20"/>
      <c r="M6678" s="20"/>
      <c r="N6678" s="20"/>
      <c r="O6678" s="21"/>
      <c r="P6678" s="21"/>
      <c r="Q6678" s="28"/>
      <c r="R6678" s="28"/>
      <c r="S6678" s="21"/>
      <c r="T6678" s="20"/>
      <c r="U6678" s="21"/>
      <c r="W6678" s="46"/>
      <c r="AA6678" s="22"/>
      <c r="AB6678" s="22"/>
      <c r="AC6678" s="22"/>
      <c r="AD6678" s="22"/>
      <c r="AE6678" s="22"/>
      <c r="AF6678" s="22"/>
      <c r="AG6678" s="22"/>
      <c r="AH6678" s="20"/>
      <c r="AI6678" s="22"/>
      <c r="AJ6678" s="22"/>
      <c r="AK6678" s="22"/>
      <c r="AM6678" s="22"/>
      <c r="AN6678" s="22"/>
      <c r="AO6678" s="22"/>
    </row>
    <row r="6679" spans="2:41" x14ac:dyDescent="0.15">
      <c r="B6679" s="20"/>
      <c r="C6679" s="20"/>
      <c r="D6679" s="20"/>
      <c r="E6679" s="20"/>
      <c r="F6679" s="20"/>
      <c r="G6679" s="20"/>
      <c r="H6679" s="20"/>
      <c r="I6679" s="20"/>
      <c r="J6679" s="20"/>
      <c r="K6679" s="20"/>
      <c r="L6679" s="20"/>
      <c r="M6679" s="20"/>
      <c r="N6679" s="20"/>
      <c r="O6679" s="21"/>
      <c r="P6679" s="21"/>
      <c r="Q6679" s="28"/>
      <c r="R6679" s="28"/>
      <c r="S6679" s="21"/>
      <c r="T6679" s="20"/>
      <c r="U6679" s="21"/>
      <c r="W6679" s="46"/>
      <c r="AA6679" s="22"/>
      <c r="AB6679" s="22"/>
      <c r="AC6679" s="22"/>
      <c r="AD6679" s="22"/>
      <c r="AE6679" s="22"/>
      <c r="AF6679" s="22"/>
      <c r="AG6679" s="22"/>
      <c r="AH6679" s="20"/>
      <c r="AI6679" s="22"/>
      <c r="AJ6679" s="22"/>
      <c r="AK6679" s="22"/>
      <c r="AM6679" s="22"/>
      <c r="AN6679" s="22"/>
      <c r="AO6679" s="22"/>
    </row>
    <row r="6680" spans="2:41" x14ac:dyDescent="0.15">
      <c r="B6680" s="20"/>
      <c r="C6680" s="20"/>
      <c r="D6680" s="20"/>
      <c r="E6680" s="20"/>
      <c r="F6680" s="20"/>
      <c r="G6680" s="20"/>
      <c r="H6680" s="20"/>
      <c r="I6680" s="20"/>
      <c r="J6680" s="20"/>
      <c r="K6680" s="20"/>
      <c r="L6680" s="20"/>
      <c r="M6680" s="20"/>
      <c r="N6680" s="20"/>
      <c r="O6680" s="21"/>
      <c r="P6680" s="21"/>
      <c r="Q6680" s="28"/>
      <c r="R6680" s="28"/>
      <c r="S6680" s="21"/>
      <c r="T6680" s="20"/>
      <c r="U6680" s="21"/>
      <c r="W6680" s="46"/>
      <c r="AA6680" s="22"/>
      <c r="AB6680" s="22"/>
      <c r="AC6680" s="22"/>
      <c r="AD6680" s="22"/>
      <c r="AE6680" s="22"/>
      <c r="AF6680" s="22"/>
      <c r="AG6680" s="22"/>
      <c r="AH6680" s="20"/>
      <c r="AI6680" s="22"/>
      <c r="AJ6680" s="22"/>
      <c r="AK6680" s="22"/>
      <c r="AM6680" s="22"/>
      <c r="AN6680" s="22"/>
      <c r="AO6680" s="22"/>
    </row>
    <row r="6681" spans="2:41" x14ac:dyDescent="0.15">
      <c r="B6681" s="20"/>
      <c r="C6681" s="20"/>
      <c r="D6681" s="20"/>
      <c r="E6681" s="20"/>
      <c r="F6681" s="20"/>
      <c r="G6681" s="20"/>
      <c r="H6681" s="20"/>
      <c r="I6681" s="20"/>
      <c r="J6681" s="20"/>
      <c r="K6681" s="20"/>
      <c r="L6681" s="20"/>
      <c r="M6681" s="20"/>
      <c r="N6681" s="20"/>
      <c r="O6681" s="21"/>
      <c r="P6681" s="21"/>
      <c r="Q6681" s="28"/>
      <c r="R6681" s="28"/>
      <c r="S6681" s="21"/>
      <c r="T6681" s="20"/>
      <c r="U6681" s="21"/>
      <c r="W6681" s="46"/>
      <c r="AA6681" s="22"/>
      <c r="AB6681" s="22"/>
      <c r="AC6681" s="22"/>
      <c r="AD6681" s="22"/>
      <c r="AE6681" s="22"/>
      <c r="AF6681" s="22"/>
      <c r="AG6681" s="22"/>
      <c r="AH6681" s="20"/>
      <c r="AI6681" s="22"/>
      <c r="AJ6681" s="22"/>
      <c r="AK6681" s="22"/>
      <c r="AM6681" s="22"/>
      <c r="AN6681" s="22"/>
      <c r="AO6681" s="22"/>
    </row>
    <row r="6682" spans="2:41" x14ac:dyDescent="0.15">
      <c r="B6682" s="20"/>
      <c r="C6682" s="20"/>
      <c r="D6682" s="20"/>
      <c r="E6682" s="20"/>
      <c r="F6682" s="20"/>
      <c r="G6682" s="20"/>
      <c r="H6682" s="20"/>
      <c r="I6682" s="20"/>
      <c r="J6682" s="20"/>
      <c r="K6682" s="20"/>
      <c r="L6682" s="20"/>
      <c r="M6682" s="20"/>
      <c r="N6682" s="20"/>
      <c r="O6682" s="21"/>
      <c r="P6682" s="21"/>
      <c r="Q6682" s="28"/>
      <c r="R6682" s="28"/>
      <c r="S6682" s="21"/>
      <c r="T6682" s="20"/>
      <c r="U6682" s="21"/>
      <c r="W6682" s="46"/>
      <c r="AA6682" s="22"/>
      <c r="AB6682" s="22"/>
      <c r="AC6682" s="22"/>
      <c r="AD6682" s="22"/>
      <c r="AE6682" s="22"/>
      <c r="AF6682" s="22"/>
      <c r="AG6682" s="22"/>
      <c r="AH6682" s="20"/>
      <c r="AI6682" s="22"/>
      <c r="AJ6682" s="22"/>
      <c r="AK6682" s="22"/>
      <c r="AM6682" s="22"/>
      <c r="AN6682" s="22"/>
      <c r="AO6682" s="22"/>
    </row>
    <row r="6683" spans="2:41" x14ac:dyDescent="0.15">
      <c r="B6683" s="20"/>
      <c r="C6683" s="20"/>
      <c r="D6683" s="20"/>
      <c r="E6683" s="20"/>
      <c r="F6683" s="20"/>
      <c r="G6683" s="20"/>
      <c r="H6683" s="20"/>
      <c r="I6683" s="20"/>
      <c r="J6683" s="20"/>
      <c r="K6683" s="20"/>
      <c r="L6683" s="20"/>
      <c r="M6683" s="20"/>
      <c r="N6683" s="20"/>
      <c r="O6683" s="21"/>
      <c r="P6683" s="21"/>
      <c r="Q6683" s="28"/>
      <c r="R6683" s="28"/>
      <c r="S6683" s="21"/>
      <c r="T6683" s="20"/>
      <c r="U6683" s="21"/>
      <c r="W6683" s="46"/>
      <c r="AA6683" s="22"/>
      <c r="AB6683" s="22"/>
      <c r="AC6683" s="22"/>
      <c r="AD6683" s="22"/>
      <c r="AE6683" s="22"/>
      <c r="AF6683" s="22"/>
      <c r="AG6683" s="22"/>
      <c r="AH6683" s="20"/>
      <c r="AI6683" s="22"/>
      <c r="AJ6683" s="22"/>
      <c r="AK6683" s="22"/>
      <c r="AM6683" s="22"/>
      <c r="AN6683" s="22"/>
      <c r="AO6683" s="22"/>
    </row>
    <row r="6684" spans="2:41" x14ac:dyDescent="0.15">
      <c r="B6684" s="20"/>
      <c r="C6684" s="20"/>
      <c r="D6684" s="20"/>
      <c r="E6684" s="20"/>
      <c r="F6684" s="20"/>
      <c r="G6684" s="20"/>
      <c r="H6684" s="20"/>
      <c r="I6684" s="20"/>
      <c r="J6684" s="20"/>
      <c r="K6684" s="20"/>
      <c r="L6684" s="20"/>
      <c r="M6684" s="20"/>
      <c r="N6684" s="20"/>
      <c r="O6684" s="21"/>
      <c r="P6684" s="21"/>
      <c r="Q6684" s="28"/>
      <c r="R6684" s="28"/>
      <c r="S6684" s="21"/>
      <c r="T6684" s="20"/>
      <c r="U6684" s="21"/>
      <c r="W6684" s="46"/>
      <c r="AA6684" s="22"/>
      <c r="AB6684" s="22"/>
      <c r="AC6684" s="22"/>
      <c r="AD6684" s="22"/>
      <c r="AE6684" s="22"/>
      <c r="AF6684" s="22"/>
      <c r="AG6684" s="22"/>
      <c r="AH6684" s="20"/>
      <c r="AI6684" s="22"/>
      <c r="AJ6684" s="22"/>
      <c r="AK6684" s="22"/>
      <c r="AM6684" s="22"/>
      <c r="AN6684" s="22"/>
      <c r="AO6684" s="22"/>
    </row>
    <row r="6685" spans="2:41" x14ac:dyDescent="0.15">
      <c r="B6685" s="20"/>
      <c r="C6685" s="20"/>
      <c r="D6685" s="20"/>
      <c r="E6685" s="20"/>
      <c r="F6685" s="20"/>
      <c r="G6685" s="20"/>
      <c r="H6685" s="20"/>
      <c r="I6685" s="20"/>
      <c r="J6685" s="20"/>
      <c r="K6685" s="20"/>
      <c r="L6685" s="20"/>
      <c r="M6685" s="20"/>
      <c r="N6685" s="20"/>
      <c r="O6685" s="21"/>
      <c r="P6685" s="21"/>
      <c r="Q6685" s="28"/>
      <c r="R6685" s="28"/>
      <c r="S6685" s="21"/>
      <c r="T6685" s="20"/>
      <c r="U6685" s="21"/>
      <c r="W6685" s="46"/>
      <c r="AA6685" s="22"/>
      <c r="AB6685" s="22"/>
      <c r="AC6685" s="22"/>
      <c r="AD6685" s="22"/>
      <c r="AE6685" s="22"/>
      <c r="AF6685" s="22"/>
      <c r="AG6685" s="22"/>
      <c r="AH6685" s="20"/>
      <c r="AI6685" s="22"/>
      <c r="AJ6685" s="22"/>
      <c r="AK6685" s="22"/>
      <c r="AM6685" s="22"/>
      <c r="AN6685" s="22"/>
      <c r="AO6685" s="22"/>
    </row>
    <row r="6686" spans="2:41" x14ac:dyDescent="0.15">
      <c r="B6686" s="20"/>
      <c r="C6686" s="20"/>
      <c r="D6686" s="20"/>
      <c r="E6686" s="20"/>
      <c r="F6686" s="20"/>
      <c r="G6686" s="20"/>
      <c r="H6686" s="20"/>
      <c r="I6686" s="20"/>
      <c r="J6686" s="20"/>
      <c r="K6686" s="20"/>
      <c r="L6686" s="20"/>
      <c r="M6686" s="20"/>
      <c r="N6686" s="20"/>
      <c r="O6686" s="21"/>
      <c r="P6686" s="21"/>
      <c r="Q6686" s="28"/>
      <c r="R6686" s="28"/>
      <c r="S6686" s="21"/>
      <c r="T6686" s="20"/>
      <c r="U6686" s="21"/>
      <c r="W6686" s="46"/>
      <c r="AA6686" s="22"/>
      <c r="AB6686" s="22"/>
      <c r="AC6686" s="22"/>
      <c r="AD6686" s="22"/>
      <c r="AE6686" s="22"/>
      <c r="AF6686" s="22"/>
      <c r="AG6686" s="22"/>
      <c r="AH6686" s="20"/>
      <c r="AI6686" s="22"/>
      <c r="AJ6686" s="22"/>
      <c r="AK6686" s="22"/>
      <c r="AM6686" s="22"/>
      <c r="AN6686" s="22"/>
      <c r="AO6686" s="22"/>
    </row>
    <row r="6687" spans="2:41" x14ac:dyDescent="0.15">
      <c r="B6687" s="20"/>
      <c r="C6687" s="20"/>
      <c r="D6687" s="20"/>
      <c r="E6687" s="20"/>
      <c r="F6687" s="20"/>
      <c r="G6687" s="20"/>
      <c r="H6687" s="20"/>
      <c r="I6687" s="20"/>
      <c r="J6687" s="20"/>
      <c r="K6687" s="20"/>
      <c r="L6687" s="20"/>
      <c r="M6687" s="20"/>
      <c r="N6687" s="20"/>
      <c r="O6687" s="21"/>
      <c r="P6687" s="21"/>
      <c r="Q6687" s="28"/>
      <c r="R6687" s="28"/>
      <c r="S6687" s="21"/>
      <c r="T6687" s="20"/>
      <c r="U6687" s="21"/>
      <c r="W6687" s="46"/>
      <c r="AA6687" s="22"/>
      <c r="AB6687" s="22"/>
      <c r="AC6687" s="22"/>
      <c r="AD6687" s="22"/>
      <c r="AE6687" s="22"/>
      <c r="AF6687" s="22"/>
      <c r="AG6687" s="22"/>
      <c r="AH6687" s="20"/>
      <c r="AI6687" s="22"/>
      <c r="AJ6687" s="22"/>
      <c r="AK6687" s="22"/>
      <c r="AM6687" s="22"/>
      <c r="AN6687" s="22"/>
      <c r="AO6687" s="22"/>
    </row>
    <row r="6688" spans="2:41" x14ac:dyDescent="0.15">
      <c r="B6688" s="20"/>
      <c r="C6688" s="20"/>
      <c r="D6688" s="20"/>
      <c r="E6688" s="20"/>
      <c r="F6688" s="20"/>
      <c r="G6688" s="20"/>
      <c r="H6688" s="20"/>
      <c r="I6688" s="20"/>
      <c r="J6688" s="20"/>
      <c r="K6688" s="20"/>
      <c r="L6688" s="20"/>
      <c r="M6688" s="20"/>
      <c r="N6688" s="20"/>
      <c r="O6688" s="21"/>
      <c r="P6688" s="21"/>
      <c r="Q6688" s="28"/>
      <c r="R6688" s="28"/>
      <c r="S6688" s="21"/>
      <c r="T6688" s="20"/>
      <c r="U6688" s="21"/>
      <c r="W6688" s="46"/>
      <c r="AA6688" s="22"/>
      <c r="AB6688" s="22"/>
      <c r="AC6688" s="22"/>
      <c r="AD6688" s="22"/>
      <c r="AE6688" s="22"/>
      <c r="AF6688" s="22"/>
      <c r="AG6688" s="22"/>
      <c r="AH6688" s="20"/>
      <c r="AI6688" s="22"/>
      <c r="AJ6688" s="22"/>
      <c r="AK6688" s="22"/>
      <c r="AM6688" s="22"/>
      <c r="AN6688" s="22"/>
      <c r="AO6688" s="22"/>
    </row>
    <row r="6689" spans="2:41" x14ac:dyDescent="0.15">
      <c r="B6689" s="20"/>
      <c r="C6689" s="20"/>
      <c r="D6689" s="20"/>
      <c r="E6689" s="20"/>
      <c r="F6689" s="20"/>
      <c r="G6689" s="20"/>
      <c r="H6689" s="20"/>
      <c r="I6689" s="20"/>
      <c r="J6689" s="20"/>
      <c r="K6689" s="20"/>
      <c r="L6689" s="20"/>
      <c r="M6689" s="20"/>
      <c r="N6689" s="20"/>
      <c r="O6689" s="21"/>
      <c r="P6689" s="21"/>
      <c r="Q6689" s="28"/>
      <c r="R6689" s="28"/>
      <c r="S6689" s="21"/>
      <c r="T6689" s="20"/>
      <c r="U6689" s="21"/>
      <c r="W6689" s="46"/>
      <c r="AA6689" s="22"/>
      <c r="AB6689" s="22"/>
      <c r="AC6689" s="22"/>
      <c r="AD6689" s="22"/>
      <c r="AE6689" s="22"/>
      <c r="AF6689" s="22"/>
      <c r="AG6689" s="22"/>
      <c r="AH6689" s="20"/>
      <c r="AI6689" s="22"/>
      <c r="AJ6689" s="22"/>
      <c r="AK6689" s="22"/>
      <c r="AM6689" s="22"/>
      <c r="AN6689" s="22"/>
      <c r="AO6689" s="22"/>
    </row>
    <row r="6690" spans="2:41" x14ac:dyDescent="0.15">
      <c r="B6690" s="20"/>
      <c r="C6690" s="20"/>
      <c r="D6690" s="20"/>
      <c r="E6690" s="20"/>
      <c r="F6690" s="20"/>
      <c r="G6690" s="20"/>
      <c r="H6690" s="20"/>
      <c r="I6690" s="20"/>
      <c r="J6690" s="20"/>
      <c r="K6690" s="20"/>
      <c r="L6690" s="20"/>
      <c r="M6690" s="20"/>
      <c r="N6690" s="20"/>
      <c r="O6690" s="21"/>
      <c r="P6690" s="21"/>
      <c r="Q6690" s="28"/>
      <c r="R6690" s="28"/>
      <c r="S6690" s="21"/>
      <c r="T6690" s="20"/>
      <c r="U6690" s="21"/>
      <c r="W6690" s="46"/>
      <c r="AA6690" s="22"/>
      <c r="AB6690" s="22"/>
      <c r="AC6690" s="22"/>
      <c r="AD6690" s="22"/>
      <c r="AE6690" s="22"/>
      <c r="AF6690" s="22"/>
      <c r="AG6690" s="22"/>
      <c r="AH6690" s="20"/>
      <c r="AI6690" s="22"/>
      <c r="AJ6690" s="22"/>
      <c r="AK6690" s="22"/>
      <c r="AM6690" s="22"/>
      <c r="AN6690" s="22"/>
      <c r="AO6690" s="22"/>
    </row>
    <row r="6691" spans="2:41" x14ac:dyDescent="0.15">
      <c r="B6691" s="20"/>
      <c r="C6691" s="20"/>
      <c r="D6691" s="20"/>
      <c r="E6691" s="20"/>
      <c r="F6691" s="20"/>
      <c r="G6691" s="20"/>
      <c r="H6691" s="20"/>
      <c r="I6691" s="20"/>
      <c r="J6691" s="20"/>
      <c r="K6691" s="20"/>
      <c r="L6691" s="20"/>
      <c r="M6691" s="20"/>
      <c r="N6691" s="20"/>
      <c r="O6691" s="21"/>
      <c r="P6691" s="21"/>
      <c r="Q6691" s="28"/>
      <c r="R6691" s="28"/>
      <c r="S6691" s="21"/>
      <c r="T6691" s="20"/>
      <c r="U6691" s="21"/>
      <c r="W6691" s="46"/>
      <c r="AA6691" s="22"/>
      <c r="AB6691" s="22"/>
      <c r="AC6691" s="22"/>
      <c r="AD6691" s="22"/>
      <c r="AE6691" s="22"/>
      <c r="AF6691" s="22"/>
      <c r="AG6691" s="22"/>
      <c r="AH6691" s="20"/>
      <c r="AI6691" s="22"/>
      <c r="AJ6691" s="22"/>
      <c r="AK6691" s="22"/>
      <c r="AM6691" s="22"/>
      <c r="AN6691" s="22"/>
      <c r="AO6691" s="22"/>
    </row>
    <row r="6692" spans="2:41" x14ac:dyDescent="0.15">
      <c r="B6692" s="20"/>
      <c r="C6692" s="20"/>
      <c r="D6692" s="20"/>
      <c r="E6692" s="20"/>
      <c r="F6692" s="20"/>
      <c r="G6692" s="20"/>
      <c r="H6692" s="20"/>
      <c r="I6692" s="20"/>
      <c r="J6692" s="20"/>
      <c r="K6692" s="20"/>
      <c r="L6692" s="20"/>
      <c r="M6692" s="20"/>
      <c r="N6692" s="20"/>
      <c r="O6692" s="21"/>
      <c r="P6692" s="21"/>
      <c r="Q6692" s="28"/>
      <c r="R6692" s="28"/>
      <c r="S6692" s="21"/>
      <c r="T6692" s="20"/>
      <c r="U6692" s="21"/>
      <c r="W6692" s="46"/>
      <c r="AA6692" s="22"/>
      <c r="AB6692" s="22"/>
      <c r="AC6692" s="22"/>
      <c r="AD6692" s="22"/>
      <c r="AE6692" s="22"/>
      <c r="AF6692" s="22"/>
      <c r="AG6692" s="22"/>
      <c r="AH6692" s="20"/>
      <c r="AI6692" s="22"/>
      <c r="AJ6692" s="22"/>
      <c r="AK6692" s="22"/>
      <c r="AM6692" s="22"/>
      <c r="AN6692" s="22"/>
      <c r="AO6692" s="22"/>
    </row>
    <row r="6693" spans="2:41" x14ac:dyDescent="0.15">
      <c r="B6693" s="20"/>
      <c r="C6693" s="20"/>
      <c r="D6693" s="20"/>
      <c r="E6693" s="20"/>
      <c r="F6693" s="20"/>
      <c r="G6693" s="20"/>
      <c r="H6693" s="20"/>
      <c r="I6693" s="20"/>
      <c r="J6693" s="20"/>
      <c r="K6693" s="20"/>
      <c r="L6693" s="20"/>
      <c r="M6693" s="20"/>
      <c r="N6693" s="20"/>
      <c r="O6693" s="21"/>
      <c r="P6693" s="21"/>
      <c r="Q6693" s="28"/>
      <c r="R6693" s="28"/>
      <c r="S6693" s="21"/>
      <c r="T6693" s="20"/>
      <c r="U6693" s="21"/>
      <c r="W6693" s="46"/>
      <c r="AA6693" s="22"/>
      <c r="AB6693" s="22"/>
      <c r="AC6693" s="22"/>
      <c r="AD6693" s="22"/>
      <c r="AE6693" s="22"/>
      <c r="AF6693" s="22"/>
      <c r="AG6693" s="22"/>
      <c r="AH6693" s="20"/>
      <c r="AI6693" s="22"/>
      <c r="AJ6693" s="22"/>
      <c r="AK6693" s="22"/>
      <c r="AM6693" s="22"/>
      <c r="AN6693" s="22"/>
      <c r="AO6693" s="22"/>
    </row>
    <row r="6694" spans="2:41" x14ac:dyDescent="0.15">
      <c r="B6694" s="20"/>
      <c r="C6694" s="20"/>
      <c r="D6694" s="20"/>
      <c r="E6694" s="20"/>
      <c r="F6694" s="20"/>
      <c r="G6694" s="20"/>
      <c r="H6694" s="20"/>
      <c r="I6694" s="20"/>
      <c r="J6694" s="20"/>
      <c r="K6694" s="20"/>
      <c r="L6694" s="20"/>
      <c r="M6694" s="20"/>
      <c r="N6694" s="20"/>
      <c r="O6694" s="21"/>
      <c r="P6694" s="21"/>
      <c r="Q6694" s="28"/>
      <c r="R6694" s="28"/>
      <c r="S6694" s="21"/>
      <c r="T6694" s="20"/>
      <c r="U6694" s="21"/>
      <c r="W6694" s="46"/>
      <c r="AA6694" s="22"/>
      <c r="AB6694" s="22"/>
      <c r="AC6694" s="22"/>
      <c r="AD6694" s="22"/>
      <c r="AE6694" s="22"/>
      <c r="AF6694" s="22"/>
      <c r="AG6694" s="22"/>
      <c r="AH6694" s="20"/>
      <c r="AI6694" s="22"/>
      <c r="AJ6694" s="22"/>
      <c r="AK6694" s="22"/>
      <c r="AM6694" s="22"/>
      <c r="AN6694" s="22"/>
      <c r="AO6694" s="22"/>
    </row>
    <row r="6695" spans="2:41" x14ac:dyDescent="0.15">
      <c r="B6695" s="20"/>
      <c r="C6695" s="20"/>
      <c r="D6695" s="20"/>
      <c r="E6695" s="20"/>
      <c r="F6695" s="20"/>
      <c r="G6695" s="20"/>
      <c r="H6695" s="20"/>
      <c r="I6695" s="20"/>
      <c r="J6695" s="20"/>
      <c r="K6695" s="20"/>
      <c r="L6695" s="20"/>
      <c r="M6695" s="20"/>
      <c r="N6695" s="20"/>
      <c r="O6695" s="21"/>
      <c r="P6695" s="21"/>
      <c r="Q6695" s="28"/>
      <c r="R6695" s="28"/>
      <c r="S6695" s="21"/>
      <c r="T6695" s="20"/>
      <c r="U6695" s="21"/>
      <c r="W6695" s="46"/>
      <c r="AA6695" s="22"/>
      <c r="AB6695" s="22"/>
      <c r="AC6695" s="22"/>
      <c r="AD6695" s="22"/>
      <c r="AE6695" s="22"/>
      <c r="AF6695" s="22"/>
      <c r="AG6695" s="22"/>
      <c r="AH6695" s="20"/>
      <c r="AI6695" s="22"/>
      <c r="AJ6695" s="22"/>
      <c r="AK6695" s="22"/>
      <c r="AM6695" s="22"/>
      <c r="AN6695" s="22"/>
      <c r="AO6695" s="22"/>
    </row>
    <row r="6696" spans="2:41" x14ac:dyDescent="0.15">
      <c r="B6696" s="20"/>
      <c r="C6696" s="20"/>
      <c r="D6696" s="20"/>
      <c r="E6696" s="20"/>
      <c r="F6696" s="20"/>
      <c r="G6696" s="20"/>
      <c r="H6696" s="20"/>
      <c r="I6696" s="20"/>
      <c r="J6696" s="20"/>
      <c r="K6696" s="20"/>
      <c r="L6696" s="20"/>
      <c r="M6696" s="20"/>
      <c r="N6696" s="20"/>
      <c r="O6696" s="21"/>
      <c r="P6696" s="21"/>
      <c r="Q6696" s="28"/>
      <c r="R6696" s="28"/>
      <c r="S6696" s="21"/>
      <c r="T6696" s="20"/>
      <c r="U6696" s="21"/>
      <c r="W6696" s="46"/>
      <c r="AA6696" s="22"/>
      <c r="AB6696" s="22"/>
      <c r="AC6696" s="22"/>
      <c r="AD6696" s="22"/>
      <c r="AE6696" s="22"/>
      <c r="AF6696" s="22"/>
      <c r="AG6696" s="22"/>
      <c r="AH6696" s="20"/>
      <c r="AI6696" s="22"/>
      <c r="AJ6696" s="22"/>
      <c r="AK6696" s="22"/>
      <c r="AM6696" s="22"/>
      <c r="AN6696" s="22"/>
      <c r="AO6696" s="22"/>
    </row>
    <row r="6697" spans="2:41" x14ac:dyDescent="0.15">
      <c r="B6697" s="20"/>
      <c r="C6697" s="20"/>
      <c r="D6697" s="20"/>
      <c r="E6697" s="20"/>
      <c r="F6697" s="20"/>
      <c r="G6697" s="20"/>
      <c r="H6697" s="20"/>
      <c r="I6697" s="20"/>
      <c r="J6697" s="20"/>
      <c r="K6697" s="20"/>
      <c r="L6697" s="20"/>
      <c r="M6697" s="20"/>
      <c r="N6697" s="20"/>
      <c r="O6697" s="21"/>
      <c r="P6697" s="21"/>
      <c r="Q6697" s="28"/>
      <c r="R6697" s="28"/>
      <c r="S6697" s="21"/>
      <c r="T6697" s="20"/>
      <c r="U6697" s="21"/>
      <c r="W6697" s="46"/>
      <c r="AA6697" s="22"/>
      <c r="AB6697" s="22"/>
      <c r="AC6697" s="22"/>
      <c r="AD6697" s="22"/>
      <c r="AE6697" s="22"/>
      <c r="AF6697" s="22"/>
      <c r="AG6697" s="22"/>
      <c r="AH6697" s="20"/>
      <c r="AI6697" s="22"/>
      <c r="AJ6697" s="22"/>
      <c r="AK6697" s="22"/>
      <c r="AM6697" s="22"/>
      <c r="AN6697" s="22"/>
      <c r="AO6697" s="22"/>
    </row>
    <row r="6698" spans="2:41" x14ac:dyDescent="0.15">
      <c r="B6698" s="20"/>
      <c r="C6698" s="20"/>
      <c r="D6698" s="20"/>
      <c r="E6698" s="20"/>
      <c r="F6698" s="20"/>
      <c r="G6698" s="20"/>
      <c r="H6698" s="20"/>
      <c r="I6698" s="20"/>
      <c r="J6698" s="20"/>
      <c r="K6698" s="20"/>
      <c r="L6698" s="20"/>
      <c r="M6698" s="20"/>
      <c r="N6698" s="20"/>
      <c r="O6698" s="21"/>
      <c r="P6698" s="21"/>
      <c r="Q6698" s="28"/>
      <c r="R6698" s="28"/>
      <c r="S6698" s="21"/>
      <c r="T6698" s="20"/>
      <c r="U6698" s="21"/>
      <c r="W6698" s="46"/>
      <c r="AA6698" s="22"/>
      <c r="AB6698" s="22"/>
      <c r="AC6698" s="22"/>
      <c r="AD6698" s="22"/>
      <c r="AE6698" s="22"/>
      <c r="AF6698" s="22"/>
      <c r="AG6698" s="22"/>
      <c r="AH6698" s="20"/>
      <c r="AI6698" s="22"/>
      <c r="AJ6698" s="22"/>
      <c r="AK6698" s="22"/>
      <c r="AM6698" s="22"/>
      <c r="AN6698" s="22"/>
      <c r="AO6698" s="22"/>
    </row>
    <row r="6699" spans="2:41" x14ac:dyDescent="0.15">
      <c r="B6699" s="20"/>
      <c r="C6699" s="20"/>
      <c r="D6699" s="20"/>
      <c r="E6699" s="20"/>
      <c r="F6699" s="20"/>
      <c r="G6699" s="20"/>
      <c r="H6699" s="20"/>
      <c r="I6699" s="20"/>
      <c r="J6699" s="20"/>
      <c r="K6699" s="20"/>
      <c r="L6699" s="20"/>
      <c r="M6699" s="20"/>
      <c r="N6699" s="20"/>
      <c r="O6699" s="21"/>
      <c r="P6699" s="21"/>
      <c r="Q6699" s="28"/>
      <c r="R6699" s="28"/>
      <c r="S6699" s="21"/>
      <c r="T6699" s="20"/>
      <c r="U6699" s="21"/>
      <c r="W6699" s="46"/>
      <c r="AA6699" s="22"/>
      <c r="AB6699" s="22"/>
      <c r="AC6699" s="22"/>
      <c r="AD6699" s="22"/>
      <c r="AE6699" s="22"/>
      <c r="AF6699" s="22"/>
      <c r="AG6699" s="22"/>
      <c r="AH6699" s="20"/>
      <c r="AI6699" s="22"/>
      <c r="AJ6699" s="22"/>
      <c r="AK6699" s="22"/>
      <c r="AM6699" s="22"/>
      <c r="AN6699" s="22"/>
      <c r="AO6699" s="22"/>
    </row>
    <row r="6700" spans="2:41" x14ac:dyDescent="0.15">
      <c r="B6700" s="20"/>
      <c r="C6700" s="20"/>
      <c r="D6700" s="20"/>
      <c r="E6700" s="20"/>
      <c r="F6700" s="20"/>
      <c r="G6700" s="20"/>
      <c r="H6700" s="20"/>
      <c r="I6700" s="20"/>
      <c r="J6700" s="20"/>
      <c r="K6700" s="20"/>
      <c r="L6700" s="20"/>
      <c r="M6700" s="20"/>
      <c r="N6700" s="20"/>
      <c r="O6700" s="21"/>
      <c r="P6700" s="21"/>
      <c r="Q6700" s="28"/>
      <c r="R6700" s="28"/>
      <c r="S6700" s="21"/>
      <c r="T6700" s="20"/>
      <c r="U6700" s="21"/>
      <c r="W6700" s="46"/>
      <c r="AA6700" s="22"/>
      <c r="AB6700" s="22"/>
      <c r="AC6700" s="22"/>
      <c r="AD6700" s="22"/>
      <c r="AE6700" s="22"/>
      <c r="AF6700" s="22"/>
      <c r="AG6700" s="22"/>
      <c r="AH6700" s="20"/>
      <c r="AI6700" s="22"/>
      <c r="AJ6700" s="22"/>
      <c r="AK6700" s="22"/>
      <c r="AM6700" s="22"/>
      <c r="AN6700" s="22"/>
      <c r="AO6700" s="22"/>
    </row>
    <row r="6701" spans="2:41" x14ac:dyDescent="0.15">
      <c r="B6701" s="20"/>
      <c r="C6701" s="20"/>
      <c r="D6701" s="20"/>
      <c r="E6701" s="20"/>
      <c r="F6701" s="20"/>
      <c r="G6701" s="20"/>
      <c r="H6701" s="20"/>
      <c r="I6701" s="20"/>
      <c r="J6701" s="20"/>
      <c r="K6701" s="20"/>
      <c r="L6701" s="20"/>
      <c r="M6701" s="20"/>
      <c r="N6701" s="20"/>
      <c r="O6701" s="21"/>
      <c r="P6701" s="21"/>
      <c r="Q6701" s="28"/>
      <c r="R6701" s="28"/>
      <c r="S6701" s="21"/>
      <c r="T6701" s="20"/>
      <c r="U6701" s="21"/>
      <c r="W6701" s="46"/>
      <c r="AA6701" s="22"/>
      <c r="AB6701" s="22"/>
      <c r="AC6701" s="22"/>
      <c r="AD6701" s="22"/>
      <c r="AE6701" s="22"/>
      <c r="AF6701" s="22"/>
      <c r="AG6701" s="22"/>
      <c r="AH6701" s="20"/>
      <c r="AI6701" s="22"/>
      <c r="AJ6701" s="22"/>
      <c r="AK6701" s="22"/>
      <c r="AM6701" s="22"/>
      <c r="AN6701" s="22"/>
      <c r="AO6701" s="22"/>
    </row>
    <row r="6702" spans="2:41" x14ac:dyDescent="0.15">
      <c r="B6702" s="20"/>
      <c r="C6702" s="20"/>
      <c r="D6702" s="20"/>
      <c r="E6702" s="20"/>
      <c r="F6702" s="20"/>
      <c r="G6702" s="20"/>
      <c r="H6702" s="20"/>
      <c r="I6702" s="20"/>
      <c r="J6702" s="20"/>
      <c r="K6702" s="20"/>
      <c r="L6702" s="20"/>
      <c r="M6702" s="20"/>
      <c r="N6702" s="20"/>
      <c r="O6702" s="21"/>
      <c r="P6702" s="21"/>
      <c r="Q6702" s="28"/>
      <c r="R6702" s="28"/>
      <c r="S6702" s="21"/>
      <c r="T6702" s="20"/>
      <c r="U6702" s="21"/>
      <c r="W6702" s="46"/>
      <c r="AA6702" s="22"/>
      <c r="AB6702" s="22"/>
      <c r="AC6702" s="22"/>
      <c r="AD6702" s="22"/>
      <c r="AE6702" s="22"/>
      <c r="AF6702" s="22"/>
      <c r="AG6702" s="22"/>
      <c r="AH6702" s="20"/>
      <c r="AI6702" s="22"/>
      <c r="AJ6702" s="22"/>
      <c r="AK6702" s="22"/>
      <c r="AM6702" s="22"/>
      <c r="AN6702" s="22"/>
      <c r="AO6702" s="22"/>
    </row>
    <row r="6703" spans="2:41" x14ac:dyDescent="0.15">
      <c r="B6703" s="20"/>
      <c r="C6703" s="20"/>
      <c r="D6703" s="20"/>
      <c r="E6703" s="20"/>
      <c r="F6703" s="20"/>
      <c r="G6703" s="20"/>
      <c r="H6703" s="20"/>
      <c r="I6703" s="20"/>
      <c r="J6703" s="20"/>
      <c r="K6703" s="20"/>
      <c r="L6703" s="20"/>
      <c r="M6703" s="20"/>
      <c r="N6703" s="20"/>
      <c r="O6703" s="21"/>
      <c r="P6703" s="21"/>
      <c r="Q6703" s="28"/>
      <c r="R6703" s="28"/>
      <c r="S6703" s="21"/>
      <c r="T6703" s="20"/>
      <c r="U6703" s="21"/>
      <c r="W6703" s="46"/>
      <c r="AA6703" s="22"/>
      <c r="AB6703" s="22"/>
      <c r="AC6703" s="22"/>
      <c r="AD6703" s="22"/>
      <c r="AE6703" s="22"/>
      <c r="AF6703" s="22"/>
      <c r="AG6703" s="22"/>
      <c r="AH6703" s="20"/>
      <c r="AI6703" s="22"/>
      <c r="AJ6703" s="22"/>
      <c r="AK6703" s="22"/>
      <c r="AM6703" s="22"/>
      <c r="AN6703" s="22"/>
      <c r="AO6703" s="22"/>
    </row>
    <row r="6704" spans="2:41" x14ac:dyDescent="0.15">
      <c r="B6704" s="20"/>
      <c r="C6704" s="20"/>
      <c r="D6704" s="20"/>
      <c r="E6704" s="20"/>
      <c r="F6704" s="20"/>
      <c r="G6704" s="20"/>
      <c r="H6704" s="20"/>
      <c r="I6704" s="20"/>
      <c r="J6704" s="20"/>
      <c r="K6704" s="20"/>
      <c r="L6704" s="20"/>
      <c r="M6704" s="20"/>
      <c r="N6704" s="20"/>
      <c r="O6704" s="21"/>
      <c r="P6704" s="21"/>
      <c r="Q6704" s="28"/>
      <c r="R6704" s="28"/>
      <c r="S6704" s="21"/>
      <c r="T6704" s="20"/>
      <c r="U6704" s="21"/>
      <c r="W6704" s="46"/>
      <c r="AA6704" s="22"/>
      <c r="AB6704" s="22"/>
      <c r="AC6704" s="22"/>
      <c r="AD6704" s="22"/>
      <c r="AE6704" s="22"/>
      <c r="AF6704" s="22"/>
      <c r="AG6704" s="22"/>
      <c r="AH6704" s="20"/>
      <c r="AI6704" s="22"/>
      <c r="AJ6704" s="22"/>
      <c r="AK6704" s="22"/>
      <c r="AM6704" s="22"/>
      <c r="AN6704" s="22"/>
      <c r="AO6704" s="22"/>
    </row>
    <row r="6705" spans="2:41" x14ac:dyDescent="0.15">
      <c r="B6705" s="20"/>
      <c r="C6705" s="20"/>
      <c r="D6705" s="20"/>
      <c r="E6705" s="20"/>
      <c r="F6705" s="20"/>
      <c r="G6705" s="20"/>
      <c r="H6705" s="20"/>
      <c r="I6705" s="20"/>
      <c r="J6705" s="20"/>
      <c r="K6705" s="20"/>
      <c r="L6705" s="20"/>
      <c r="M6705" s="20"/>
      <c r="N6705" s="20"/>
      <c r="O6705" s="21"/>
      <c r="P6705" s="21"/>
      <c r="Q6705" s="28"/>
      <c r="R6705" s="28"/>
      <c r="S6705" s="21"/>
      <c r="T6705" s="20"/>
      <c r="U6705" s="21"/>
      <c r="W6705" s="46"/>
      <c r="AA6705" s="22"/>
      <c r="AB6705" s="22"/>
      <c r="AC6705" s="22"/>
      <c r="AD6705" s="22"/>
      <c r="AE6705" s="22"/>
      <c r="AF6705" s="22"/>
      <c r="AG6705" s="22"/>
      <c r="AH6705" s="20"/>
      <c r="AI6705" s="22"/>
      <c r="AJ6705" s="22"/>
      <c r="AK6705" s="22"/>
      <c r="AM6705" s="22"/>
      <c r="AN6705" s="22"/>
      <c r="AO6705" s="22"/>
    </row>
    <row r="6706" spans="2:41" x14ac:dyDescent="0.15">
      <c r="B6706" s="20"/>
      <c r="C6706" s="20"/>
      <c r="D6706" s="20"/>
      <c r="E6706" s="20"/>
      <c r="F6706" s="20"/>
      <c r="G6706" s="20"/>
      <c r="H6706" s="20"/>
      <c r="I6706" s="20"/>
      <c r="J6706" s="20"/>
      <c r="K6706" s="20"/>
      <c r="L6706" s="20"/>
      <c r="M6706" s="20"/>
      <c r="N6706" s="20"/>
      <c r="O6706" s="21"/>
      <c r="P6706" s="21"/>
      <c r="Q6706" s="28"/>
      <c r="R6706" s="28"/>
      <c r="S6706" s="21"/>
      <c r="T6706" s="20"/>
      <c r="U6706" s="21"/>
      <c r="W6706" s="46"/>
      <c r="AA6706" s="22"/>
      <c r="AB6706" s="22"/>
      <c r="AC6706" s="22"/>
      <c r="AD6706" s="22"/>
      <c r="AE6706" s="22"/>
      <c r="AF6706" s="22"/>
      <c r="AG6706" s="22"/>
      <c r="AH6706" s="20"/>
      <c r="AI6706" s="22"/>
      <c r="AJ6706" s="22"/>
      <c r="AK6706" s="22"/>
      <c r="AM6706" s="22"/>
      <c r="AN6706" s="22"/>
      <c r="AO6706" s="22"/>
    </row>
    <row r="6707" spans="2:41" x14ac:dyDescent="0.15">
      <c r="B6707" s="20"/>
      <c r="C6707" s="20"/>
      <c r="D6707" s="20"/>
      <c r="E6707" s="20"/>
      <c r="F6707" s="20"/>
      <c r="G6707" s="20"/>
      <c r="H6707" s="20"/>
      <c r="I6707" s="20"/>
      <c r="J6707" s="20"/>
      <c r="K6707" s="20"/>
      <c r="L6707" s="20"/>
      <c r="M6707" s="20"/>
      <c r="N6707" s="20"/>
      <c r="O6707" s="21"/>
      <c r="P6707" s="21"/>
      <c r="Q6707" s="28"/>
      <c r="R6707" s="28"/>
      <c r="S6707" s="21"/>
      <c r="T6707" s="20"/>
      <c r="U6707" s="21"/>
      <c r="W6707" s="46"/>
      <c r="AA6707" s="22"/>
      <c r="AB6707" s="22"/>
      <c r="AC6707" s="22"/>
      <c r="AD6707" s="22"/>
      <c r="AE6707" s="22"/>
      <c r="AF6707" s="22"/>
      <c r="AG6707" s="22"/>
      <c r="AH6707" s="20"/>
      <c r="AI6707" s="22"/>
      <c r="AJ6707" s="22"/>
      <c r="AK6707" s="22"/>
      <c r="AM6707" s="22"/>
      <c r="AN6707" s="22"/>
      <c r="AO6707" s="22"/>
    </row>
    <row r="6708" spans="2:41" x14ac:dyDescent="0.15">
      <c r="B6708" s="20"/>
      <c r="C6708" s="20"/>
      <c r="D6708" s="20"/>
      <c r="E6708" s="20"/>
      <c r="F6708" s="20"/>
      <c r="G6708" s="20"/>
      <c r="H6708" s="20"/>
      <c r="I6708" s="20"/>
      <c r="J6708" s="20"/>
      <c r="K6708" s="20"/>
      <c r="L6708" s="20"/>
      <c r="M6708" s="20"/>
      <c r="N6708" s="20"/>
      <c r="O6708" s="21"/>
      <c r="P6708" s="21"/>
      <c r="Q6708" s="28"/>
      <c r="R6708" s="28"/>
      <c r="S6708" s="21"/>
      <c r="T6708" s="20"/>
      <c r="U6708" s="21"/>
      <c r="W6708" s="46"/>
      <c r="AA6708" s="22"/>
      <c r="AB6708" s="22"/>
      <c r="AC6708" s="22"/>
      <c r="AD6708" s="22"/>
      <c r="AE6708" s="22"/>
      <c r="AF6708" s="22"/>
      <c r="AG6708" s="22"/>
      <c r="AH6708" s="20"/>
      <c r="AI6708" s="22"/>
      <c r="AJ6708" s="22"/>
      <c r="AK6708" s="22"/>
      <c r="AM6708" s="22"/>
      <c r="AN6708" s="22"/>
      <c r="AO6708" s="22"/>
    </row>
    <row r="6709" spans="2:41" x14ac:dyDescent="0.15">
      <c r="B6709" s="20"/>
      <c r="C6709" s="20"/>
      <c r="D6709" s="20"/>
      <c r="E6709" s="20"/>
      <c r="F6709" s="20"/>
      <c r="G6709" s="20"/>
      <c r="H6709" s="20"/>
      <c r="I6709" s="20"/>
      <c r="J6709" s="20"/>
      <c r="K6709" s="20"/>
      <c r="L6709" s="20"/>
      <c r="M6709" s="20"/>
      <c r="N6709" s="20"/>
      <c r="O6709" s="21"/>
      <c r="P6709" s="21"/>
      <c r="Q6709" s="28"/>
      <c r="R6709" s="28"/>
      <c r="S6709" s="21"/>
      <c r="T6709" s="20"/>
      <c r="U6709" s="21"/>
      <c r="W6709" s="46"/>
      <c r="AA6709" s="22"/>
      <c r="AB6709" s="22"/>
      <c r="AC6709" s="22"/>
      <c r="AD6709" s="22"/>
      <c r="AE6709" s="22"/>
      <c r="AF6709" s="22"/>
      <c r="AG6709" s="22"/>
      <c r="AH6709" s="20"/>
      <c r="AI6709" s="22"/>
      <c r="AJ6709" s="22"/>
      <c r="AK6709" s="22"/>
      <c r="AM6709" s="22"/>
      <c r="AN6709" s="22"/>
      <c r="AO6709" s="22"/>
    </row>
    <row r="6710" spans="2:41" x14ac:dyDescent="0.15">
      <c r="B6710" s="20"/>
      <c r="C6710" s="20"/>
      <c r="D6710" s="20"/>
      <c r="E6710" s="20"/>
      <c r="F6710" s="20"/>
      <c r="G6710" s="20"/>
      <c r="H6710" s="20"/>
      <c r="I6710" s="20"/>
      <c r="J6710" s="20"/>
      <c r="K6710" s="20"/>
      <c r="L6710" s="20"/>
      <c r="M6710" s="20"/>
      <c r="N6710" s="20"/>
      <c r="O6710" s="21"/>
      <c r="P6710" s="21"/>
      <c r="Q6710" s="28"/>
      <c r="R6710" s="28"/>
      <c r="S6710" s="21"/>
      <c r="T6710" s="20"/>
      <c r="U6710" s="21"/>
      <c r="W6710" s="46"/>
      <c r="AA6710" s="22"/>
      <c r="AB6710" s="22"/>
      <c r="AC6710" s="22"/>
      <c r="AD6710" s="22"/>
      <c r="AE6710" s="22"/>
      <c r="AF6710" s="22"/>
      <c r="AG6710" s="22"/>
      <c r="AH6710" s="20"/>
      <c r="AI6710" s="22"/>
      <c r="AJ6710" s="22"/>
      <c r="AK6710" s="22"/>
      <c r="AM6710" s="22"/>
      <c r="AN6710" s="22"/>
      <c r="AO6710" s="22"/>
    </row>
    <row r="6711" spans="2:41" x14ac:dyDescent="0.15">
      <c r="B6711" s="20"/>
      <c r="C6711" s="20"/>
      <c r="D6711" s="20"/>
      <c r="E6711" s="20"/>
      <c r="F6711" s="20"/>
      <c r="G6711" s="20"/>
      <c r="H6711" s="20"/>
      <c r="I6711" s="20"/>
      <c r="J6711" s="20"/>
      <c r="K6711" s="20"/>
      <c r="L6711" s="20"/>
      <c r="M6711" s="20"/>
      <c r="N6711" s="20"/>
      <c r="O6711" s="21"/>
      <c r="P6711" s="21"/>
      <c r="Q6711" s="28"/>
      <c r="R6711" s="28"/>
      <c r="S6711" s="21"/>
      <c r="T6711" s="20"/>
      <c r="U6711" s="21"/>
      <c r="W6711" s="46"/>
      <c r="AA6711" s="22"/>
      <c r="AB6711" s="22"/>
      <c r="AC6711" s="22"/>
      <c r="AD6711" s="22"/>
      <c r="AE6711" s="22"/>
      <c r="AF6711" s="22"/>
      <c r="AG6711" s="22"/>
      <c r="AH6711" s="20"/>
      <c r="AI6711" s="22"/>
      <c r="AJ6711" s="22"/>
      <c r="AK6711" s="22"/>
      <c r="AM6711" s="22"/>
      <c r="AN6711" s="22"/>
      <c r="AO6711" s="22"/>
    </row>
    <row r="6712" spans="2:41" x14ac:dyDescent="0.15">
      <c r="B6712" s="20"/>
      <c r="C6712" s="20"/>
      <c r="D6712" s="20"/>
      <c r="E6712" s="20"/>
      <c r="F6712" s="20"/>
      <c r="G6712" s="20"/>
      <c r="H6712" s="20"/>
      <c r="I6712" s="20"/>
      <c r="J6712" s="20"/>
      <c r="K6712" s="20"/>
      <c r="L6712" s="20"/>
      <c r="M6712" s="20"/>
      <c r="N6712" s="20"/>
      <c r="O6712" s="21"/>
      <c r="P6712" s="21"/>
      <c r="Q6712" s="28"/>
      <c r="R6712" s="28"/>
      <c r="S6712" s="21"/>
      <c r="T6712" s="20"/>
      <c r="U6712" s="21"/>
      <c r="W6712" s="46"/>
      <c r="AA6712" s="22"/>
      <c r="AB6712" s="22"/>
      <c r="AC6712" s="22"/>
      <c r="AD6712" s="22"/>
      <c r="AE6712" s="22"/>
      <c r="AF6712" s="22"/>
      <c r="AG6712" s="22"/>
      <c r="AH6712" s="20"/>
      <c r="AI6712" s="22"/>
      <c r="AJ6712" s="22"/>
      <c r="AK6712" s="22"/>
      <c r="AM6712" s="22"/>
      <c r="AN6712" s="22"/>
      <c r="AO6712" s="22"/>
    </row>
    <row r="6713" spans="2:41" x14ac:dyDescent="0.15">
      <c r="B6713" s="20"/>
      <c r="C6713" s="20"/>
      <c r="D6713" s="20"/>
      <c r="E6713" s="20"/>
      <c r="F6713" s="20"/>
      <c r="G6713" s="20"/>
      <c r="H6713" s="20"/>
      <c r="I6713" s="20"/>
      <c r="J6713" s="20"/>
      <c r="K6713" s="20"/>
      <c r="L6713" s="20"/>
      <c r="M6713" s="20"/>
      <c r="N6713" s="20"/>
      <c r="O6713" s="21"/>
      <c r="P6713" s="21"/>
      <c r="Q6713" s="28"/>
      <c r="R6713" s="28"/>
      <c r="S6713" s="21"/>
      <c r="T6713" s="20"/>
      <c r="U6713" s="21"/>
      <c r="W6713" s="46"/>
      <c r="AA6713" s="22"/>
      <c r="AB6713" s="22"/>
      <c r="AC6713" s="22"/>
      <c r="AD6713" s="22"/>
      <c r="AE6713" s="22"/>
      <c r="AF6713" s="22"/>
      <c r="AG6713" s="22"/>
      <c r="AH6713" s="20"/>
      <c r="AI6713" s="22"/>
      <c r="AJ6713" s="22"/>
      <c r="AK6713" s="22"/>
      <c r="AM6713" s="22"/>
      <c r="AN6713" s="22"/>
      <c r="AO6713" s="22"/>
    </row>
    <row r="6714" spans="2:41" x14ac:dyDescent="0.15">
      <c r="B6714" s="20"/>
      <c r="C6714" s="20"/>
      <c r="D6714" s="20"/>
      <c r="E6714" s="20"/>
      <c r="F6714" s="20"/>
      <c r="G6714" s="20"/>
      <c r="H6714" s="20"/>
      <c r="I6714" s="20"/>
      <c r="J6714" s="20"/>
      <c r="K6714" s="20"/>
      <c r="L6714" s="20"/>
      <c r="M6714" s="20"/>
      <c r="N6714" s="20"/>
      <c r="O6714" s="21"/>
      <c r="P6714" s="21"/>
      <c r="Q6714" s="28"/>
      <c r="R6714" s="28"/>
      <c r="S6714" s="21"/>
      <c r="T6714" s="20"/>
      <c r="U6714" s="21"/>
      <c r="W6714" s="46"/>
      <c r="AA6714" s="22"/>
      <c r="AB6714" s="22"/>
      <c r="AC6714" s="22"/>
      <c r="AD6714" s="22"/>
      <c r="AE6714" s="22"/>
      <c r="AF6714" s="22"/>
      <c r="AG6714" s="22"/>
      <c r="AH6714" s="20"/>
      <c r="AI6714" s="22"/>
      <c r="AJ6714" s="22"/>
      <c r="AK6714" s="22"/>
      <c r="AM6714" s="22"/>
      <c r="AN6714" s="22"/>
      <c r="AO6714" s="22"/>
    </row>
    <row r="6715" spans="2:41" x14ac:dyDescent="0.15">
      <c r="B6715" s="20"/>
      <c r="C6715" s="20"/>
      <c r="D6715" s="20"/>
      <c r="E6715" s="20"/>
      <c r="F6715" s="20"/>
      <c r="G6715" s="20"/>
      <c r="H6715" s="20"/>
      <c r="I6715" s="20"/>
      <c r="J6715" s="20"/>
      <c r="K6715" s="20"/>
      <c r="L6715" s="20"/>
      <c r="M6715" s="20"/>
      <c r="N6715" s="20"/>
      <c r="O6715" s="21"/>
      <c r="P6715" s="21"/>
      <c r="Q6715" s="28"/>
      <c r="R6715" s="28"/>
      <c r="S6715" s="21"/>
      <c r="T6715" s="20"/>
      <c r="U6715" s="21"/>
      <c r="W6715" s="46"/>
      <c r="AA6715" s="22"/>
      <c r="AB6715" s="22"/>
      <c r="AC6715" s="22"/>
      <c r="AD6715" s="22"/>
      <c r="AE6715" s="22"/>
      <c r="AF6715" s="22"/>
      <c r="AG6715" s="22"/>
      <c r="AH6715" s="20"/>
      <c r="AI6715" s="22"/>
      <c r="AJ6715" s="22"/>
      <c r="AK6715" s="22"/>
      <c r="AM6715" s="22"/>
      <c r="AN6715" s="22"/>
      <c r="AO6715" s="22"/>
    </row>
    <row r="6716" spans="2:41" x14ac:dyDescent="0.15">
      <c r="B6716" s="20"/>
      <c r="C6716" s="20"/>
      <c r="D6716" s="20"/>
      <c r="E6716" s="20"/>
      <c r="F6716" s="20"/>
      <c r="G6716" s="20"/>
      <c r="H6716" s="20"/>
      <c r="I6716" s="20"/>
      <c r="J6716" s="20"/>
      <c r="K6716" s="20"/>
      <c r="L6716" s="20"/>
      <c r="M6716" s="20"/>
      <c r="N6716" s="20"/>
      <c r="O6716" s="21"/>
      <c r="P6716" s="21"/>
      <c r="Q6716" s="28"/>
      <c r="R6716" s="28"/>
      <c r="S6716" s="21"/>
      <c r="T6716" s="20"/>
      <c r="U6716" s="21"/>
      <c r="W6716" s="46"/>
      <c r="AA6716" s="22"/>
      <c r="AB6716" s="22"/>
      <c r="AC6716" s="22"/>
      <c r="AD6716" s="22"/>
      <c r="AE6716" s="22"/>
      <c r="AF6716" s="22"/>
      <c r="AG6716" s="22"/>
      <c r="AH6716" s="20"/>
      <c r="AI6716" s="22"/>
      <c r="AJ6716" s="22"/>
      <c r="AK6716" s="22"/>
      <c r="AM6716" s="22"/>
      <c r="AN6716" s="22"/>
      <c r="AO6716" s="22"/>
    </row>
    <row r="6717" spans="2:41" x14ac:dyDescent="0.15">
      <c r="B6717" s="20"/>
      <c r="C6717" s="20"/>
      <c r="D6717" s="20"/>
      <c r="E6717" s="20"/>
      <c r="F6717" s="20"/>
      <c r="G6717" s="20"/>
      <c r="H6717" s="20"/>
      <c r="I6717" s="20"/>
      <c r="J6717" s="20"/>
      <c r="K6717" s="20"/>
      <c r="L6717" s="20"/>
      <c r="M6717" s="20"/>
      <c r="N6717" s="20"/>
      <c r="O6717" s="21"/>
      <c r="P6717" s="21"/>
      <c r="Q6717" s="28"/>
      <c r="R6717" s="28"/>
      <c r="S6717" s="21"/>
      <c r="T6717" s="20"/>
      <c r="U6717" s="21"/>
      <c r="W6717" s="46"/>
      <c r="AA6717" s="22"/>
      <c r="AB6717" s="22"/>
      <c r="AC6717" s="22"/>
      <c r="AD6717" s="22"/>
      <c r="AE6717" s="22"/>
      <c r="AF6717" s="22"/>
      <c r="AG6717" s="22"/>
      <c r="AH6717" s="20"/>
      <c r="AI6717" s="22"/>
      <c r="AJ6717" s="22"/>
      <c r="AK6717" s="22"/>
      <c r="AM6717" s="22"/>
      <c r="AN6717" s="22"/>
      <c r="AO6717" s="22"/>
    </row>
    <row r="6718" spans="2:41" x14ac:dyDescent="0.15">
      <c r="B6718" s="20"/>
      <c r="C6718" s="20"/>
      <c r="D6718" s="20"/>
      <c r="E6718" s="20"/>
      <c r="F6718" s="20"/>
      <c r="G6718" s="20"/>
      <c r="H6718" s="20"/>
      <c r="I6718" s="20"/>
      <c r="J6718" s="20"/>
      <c r="K6718" s="20"/>
      <c r="L6718" s="20"/>
      <c r="M6718" s="20"/>
      <c r="N6718" s="20"/>
      <c r="O6718" s="21"/>
      <c r="P6718" s="21"/>
      <c r="Q6718" s="28"/>
      <c r="R6718" s="28"/>
      <c r="S6718" s="21"/>
      <c r="T6718" s="20"/>
      <c r="U6718" s="21"/>
      <c r="W6718" s="46"/>
      <c r="AA6718" s="22"/>
      <c r="AB6718" s="22"/>
      <c r="AC6718" s="22"/>
      <c r="AD6718" s="22"/>
      <c r="AE6718" s="22"/>
      <c r="AF6718" s="22"/>
      <c r="AG6718" s="22"/>
      <c r="AH6718" s="20"/>
      <c r="AI6718" s="22"/>
      <c r="AJ6718" s="22"/>
      <c r="AK6718" s="22"/>
      <c r="AM6718" s="22"/>
      <c r="AN6718" s="22"/>
      <c r="AO6718" s="22"/>
    </row>
    <row r="6719" spans="2:41" x14ac:dyDescent="0.15">
      <c r="B6719" s="20"/>
      <c r="C6719" s="20"/>
      <c r="D6719" s="20"/>
      <c r="E6719" s="20"/>
      <c r="F6719" s="20"/>
      <c r="G6719" s="20"/>
      <c r="H6719" s="20"/>
      <c r="I6719" s="20"/>
      <c r="J6719" s="20"/>
      <c r="K6719" s="20"/>
      <c r="L6719" s="20"/>
      <c r="M6719" s="20"/>
      <c r="N6719" s="20"/>
      <c r="O6719" s="21"/>
      <c r="P6719" s="21"/>
      <c r="Q6719" s="28"/>
      <c r="R6719" s="28"/>
      <c r="S6719" s="21"/>
      <c r="T6719" s="20"/>
      <c r="U6719" s="21"/>
      <c r="W6719" s="46"/>
      <c r="AA6719" s="22"/>
      <c r="AB6719" s="22"/>
      <c r="AC6719" s="22"/>
      <c r="AD6719" s="22"/>
      <c r="AE6719" s="22"/>
      <c r="AF6719" s="22"/>
      <c r="AG6719" s="22"/>
      <c r="AH6719" s="20"/>
      <c r="AI6719" s="22"/>
      <c r="AJ6719" s="22"/>
      <c r="AK6719" s="22"/>
      <c r="AM6719" s="22"/>
      <c r="AN6719" s="22"/>
      <c r="AO6719" s="22"/>
    </row>
    <row r="6720" spans="2:41" x14ac:dyDescent="0.15">
      <c r="B6720" s="20"/>
      <c r="C6720" s="20"/>
      <c r="D6720" s="20"/>
      <c r="E6720" s="20"/>
      <c r="F6720" s="20"/>
      <c r="G6720" s="20"/>
      <c r="H6720" s="20"/>
      <c r="I6720" s="20"/>
      <c r="J6720" s="20"/>
      <c r="K6720" s="20"/>
      <c r="L6720" s="20"/>
      <c r="M6720" s="20"/>
      <c r="N6720" s="20"/>
      <c r="O6720" s="21"/>
      <c r="P6720" s="21"/>
      <c r="Q6720" s="28"/>
      <c r="R6720" s="28"/>
      <c r="S6720" s="21"/>
      <c r="T6720" s="20"/>
      <c r="U6720" s="21"/>
      <c r="W6720" s="46"/>
      <c r="AA6720" s="22"/>
      <c r="AB6720" s="22"/>
      <c r="AC6720" s="22"/>
      <c r="AD6720" s="22"/>
      <c r="AE6720" s="22"/>
      <c r="AF6720" s="22"/>
      <c r="AG6720" s="22"/>
      <c r="AH6720" s="20"/>
      <c r="AI6720" s="22"/>
      <c r="AJ6720" s="22"/>
      <c r="AK6720" s="22"/>
      <c r="AM6720" s="22"/>
      <c r="AN6720" s="22"/>
      <c r="AO6720" s="22"/>
    </row>
    <row r="6721" spans="2:41" x14ac:dyDescent="0.15">
      <c r="B6721" s="20"/>
      <c r="C6721" s="20"/>
      <c r="D6721" s="20"/>
      <c r="E6721" s="20"/>
      <c r="F6721" s="20"/>
      <c r="G6721" s="20"/>
      <c r="H6721" s="20"/>
      <c r="I6721" s="20"/>
      <c r="J6721" s="20"/>
      <c r="K6721" s="20"/>
      <c r="L6721" s="20"/>
      <c r="M6721" s="20"/>
      <c r="N6721" s="20"/>
      <c r="O6721" s="21"/>
      <c r="P6721" s="21"/>
      <c r="Q6721" s="28"/>
      <c r="R6721" s="28"/>
      <c r="S6721" s="21"/>
      <c r="T6721" s="20"/>
      <c r="U6721" s="21"/>
      <c r="W6721" s="46"/>
      <c r="AA6721" s="22"/>
      <c r="AB6721" s="22"/>
      <c r="AC6721" s="22"/>
      <c r="AD6721" s="22"/>
      <c r="AE6721" s="22"/>
      <c r="AF6721" s="22"/>
      <c r="AG6721" s="22"/>
      <c r="AH6721" s="20"/>
      <c r="AI6721" s="22"/>
      <c r="AJ6721" s="22"/>
      <c r="AK6721" s="22"/>
      <c r="AM6721" s="22"/>
      <c r="AN6721" s="22"/>
      <c r="AO6721" s="22"/>
    </row>
    <row r="6722" spans="2:41" x14ac:dyDescent="0.15">
      <c r="B6722" s="20"/>
      <c r="C6722" s="20"/>
      <c r="D6722" s="20"/>
      <c r="E6722" s="20"/>
      <c r="F6722" s="20"/>
      <c r="G6722" s="20"/>
      <c r="H6722" s="20"/>
      <c r="I6722" s="20"/>
      <c r="J6722" s="20"/>
      <c r="K6722" s="20"/>
      <c r="L6722" s="20"/>
      <c r="M6722" s="20"/>
      <c r="N6722" s="20"/>
      <c r="O6722" s="21"/>
      <c r="P6722" s="21"/>
      <c r="Q6722" s="28"/>
      <c r="R6722" s="28"/>
      <c r="S6722" s="21"/>
      <c r="T6722" s="20"/>
      <c r="U6722" s="21"/>
      <c r="W6722" s="46"/>
      <c r="AA6722" s="22"/>
      <c r="AB6722" s="22"/>
      <c r="AC6722" s="22"/>
      <c r="AD6722" s="22"/>
      <c r="AE6722" s="22"/>
      <c r="AF6722" s="22"/>
      <c r="AG6722" s="22"/>
      <c r="AH6722" s="20"/>
      <c r="AI6722" s="22"/>
      <c r="AJ6722" s="22"/>
      <c r="AK6722" s="22"/>
      <c r="AM6722" s="22"/>
      <c r="AN6722" s="22"/>
      <c r="AO6722" s="22"/>
    </row>
    <row r="6723" spans="2:41" x14ac:dyDescent="0.15">
      <c r="B6723" s="20"/>
      <c r="C6723" s="20"/>
      <c r="D6723" s="20"/>
      <c r="E6723" s="20"/>
      <c r="F6723" s="20"/>
      <c r="G6723" s="20"/>
      <c r="H6723" s="20"/>
      <c r="I6723" s="20"/>
      <c r="J6723" s="20"/>
      <c r="K6723" s="20"/>
      <c r="L6723" s="20"/>
      <c r="M6723" s="20"/>
      <c r="N6723" s="20"/>
      <c r="O6723" s="21"/>
      <c r="P6723" s="21"/>
      <c r="Q6723" s="28"/>
      <c r="R6723" s="28"/>
      <c r="S6723" s="21"/>
      <c r="T6723" s="20"/>
      <c r="U6723" s="21"/>
      <c r="W6723" s="46"/>
      <c r="AA6723" s="22"/>
      <c r="AB6723" s="22"/>
      <c r="AC6723" s="22"/>
      <c r="AD6723" s="22"/>
      <c r="AE6723" s="22"/>
      <c r="AF6723" s="22"/>
      <c r="AG6723" s="22"/>
      <c r="AH6723" s="20"/>
      <c r="AI6723" s="22"/>
      <c r="AJ6723" s="22"/>
      <c r="AK6723" s="22"/>
      <c r="AM6723" s="22"/>
      <c r="AN6723" s="22"/>
      <c r="AO6723" s="22"/>
    </row>
    <row r="6724" spans="2:41" x14ac:dyDescent="0.15">
      <c r="B6724" s="20"/>
      <c r="C6724" s="20"/>
      <c r="D6724" s="20"/>
      <c r="E6724" s="20"/>
      <c r="F6724" s="20"/>
      <c r="G6724" s="20"/>
      <c r="H6724" s="20"/>
      <c r="I6724" s="20"/>
      <c r="J6724" s="20"/>
      <c r="K6724" s="20"/>
      <c r="L6724" s="20"/>
      <c r="M6724" s="20"/>
      <c r="N6724" s="20"/>
      <c r="O6724" s="21"/>
      <c r="P6724" s="21"/>
      <c r="Q6724" s="28"/>
      <c r="R6724" s="28"/>
      <c r="S6724" s="21"/>
      <c r="T6724" s="20"/>
      <c r="U6724" s="21"/>
      <c r="W6724" s="46"/>
      <c r="AA6724" s="22"/>
      <c r="AB6724" s="22"/>
      <c r="AC6724" s="22"/>
      <c r="AD6724" s="22"/>
      <c r="AE6724" s="22"/>
      <c r="AF6724" s="22"/>
      <c r="AG6724" s="22"/>
      <c r="AH6724" s="20"/>
      <c r="AI6724" s="22"/>
      <c r="AJ6724" s="22"/>
      <c r="AK6724" s="22"/>
      <c r="AM6724" s="22"/>
      <c r="AN6724" s="22"/>
      <c r="AO6724" s="22"/>
    </row>
    <row r="6725" spans="2:41" x14ac:dyDescent="0.15">
      <c r="B6725" s="20"/>
      <c r="C6725" s="20"/>
      <c r="D6725" s="20"/>
      <c r="E6725" s="20"/>
      <c r="F6725" s="20"/>
      <c r="G6725" s="20"/>
      <c r="H6725" s="20"/>
      <c r="I6725" s="20"/>
      <c r="J6725" s="20"/>
      <c r="K6725" s="20"/>
      <c r="L6725" s="20"/>
      <c r="M6725" s="20"/>
      <c r="N6725" s="20"/>
      <c r="O6725" s="21"/>
      <c r="P6725" s="21"/>
      <c r="Q6725" s="28"/>
      <c r="R6725" s="28"/>
      <c r="S6725" s="21"/>
      <c r="T6725" s="20"/>
      <c r="U6725" s="21"/>
      <c r="W6725" s="46"/>
      <c r="AA6725" s="22"/>
      <c r="AB6725" s="22"/>
      <c r="AC6725" s="22"/>
      <c r="AD6725" s="22"/>
      <c r="AE6725" s="22"/>
      <c r="AF6725" s="22"/>
      <c r="AG6725" s="22"/>
      <c r="AH6725" s="20"/>
      <c r="AI6725" s="22"/>
      <c r="AJ6725" s="22"/>
      <c r="AK6725" s="22"/>
      <c r="AM6725" s="22"/>
      <c r="AN6725" s="22"/>
      <c r="AO6725" s="22"/>
    </row>
    <row r="6726" spans="2:41" x14ac:dyDescent="0.15">
      <c r="B6726" s="20"/>
      <c r="C6726" s="20"/>
      <c r="D6726" s="20"/>
      <c r="E6726" s="20"/>
      <c r="F6726" s="20"/>
      <c r="G6726" s="20"/>
      <c r="H6726" s="20"/>
      <c r="I6726" s="20"/>
      <c r="J6726" s="20"/>
      <c r="K6726" s="20"/>
      <c r="L6726" s="20"/>
      <c r="M6726" s="20"/>
      <c r="N6726" s="20"/>
      <c r="O6726" s="21"/>
      <c r="P6726" s="21"/>
      <c r="Q6726" s="28"/>
      <c r="R6726" s="28"/>
      <c r="S6726" s="21"/>
      <c r="T6726" s="20"/>
      <c r="U6726" s="21"/>
      <c r="W6726" s="46"/>
      <c r="AA6726" s="22"/>
      <c r="AB6726" s="22"/>
      <c r="AC6726" s="22"/>
      <c r="AD6726" s="22"/>
      <c r="AE6726" s="22"/>
      <c r="AF6726" s="22"/>
      <c r="AG6726" s="22"/>
      <c r="AH6726" s="20"/>
      <c r="AI6726" s="22"/>
      <c r="AJ6726" s="22"/>
      <c r="AK6726" s="22"/>
      <c r="AM6726" s="22"/>
      <c r="AN6726" s="22"/>
      <c r="AO6726" s="22"/>
    </row>
    <row r="6727" spans="2:41" x14ac:dyDescent="0.15">
      <c r="B6727" s="20"/>
      <c r="C6727" s="20"/>
      <c r="D6727" s="20"/>
      <c r="E6727" s="20"/>
      <c r="F6727" s="20"/>
      <c r="G6727" s="20"/>
      <c r="H6727" s="20"/>
      <c r="I6727" s="20"/>
      <c r="J6727" s="20"/>
      <c r="K6727" s="20"/>
      <c r="L6727" s="20"/>
      <c r="M6727" s="20"/>
      <c r="N6727" s="20"/>
      <c r="O6727" s="21"/>
      <c r="P6727" s="21"/>
      <c r="Q6727" s="28"/>
      <c r="R6727" s="28"/>
      <c r="S6727" s="21"/>
      <c r="T6727" s="20"/>
      <c r="U6727" s="21"/>
      <c r="W6727" s="46"/>
      <c r="AA6727" s="22"/>
      <c r="AB6727" s="22"/>
      <c r="AC6727" s="22"/>
      <c r="AD6727" s="22"/>
      <c r="AE6727" s="22"/>
      <c r="AF6727" s="22"/>
      <c r="AG6727" s="22"/>
      <c r="AH6727" s="20"/>
      <c r="AI6727" s="22"/>
      <c r="AJ6727" s="22"/>
      <c r="AK6727" s="22"/>
      <c r="AM6727" s="22"/>
      <c r="AN6727" s="22"/>
      <c r="AO6727" s="22"/>
    </row>
    <row r="6728" spans="2:41" x14ac:dyDescent="0.15">
      <c r="B6728" s="20"/>
      <c r="C6728" s="20"/>
      <c r="D6728" s="20"/>
      <c r="E6728" s="20"/>
      <c r="F6728" s="20"/>
      <c r="G6728" s="20"/>
      <c r="H6728" s="20"/>
      <c r="I6728" s="20"/>
      <c r="J6728" s="20"/>
      <c r="K6728" s="20"/>
      <c r="L6728" s="20"/>
      <c r="M6728" s="20"/>
      <c r="N6728" s="20"/>
      <c r="O6728" s="21"/>
      <c r="P6728" s="21"/>
      <c r="Q6728" s="28"/>
      <c r="R6728" s="28"/>
      <c r="S6728" s="21"/>
      <c r="T6728" s="20"/>
      <c r="U6728" s="21"/>
      <c r="W6728" s="46"/>
      <c r="AA6728" s="22"/>
      <c r="AB6728" s="22"/>
      <c r="AC6728" s="22"/>
      <c r="AD6728" s="22"/>
      <c r="AE6728" s="22"/>
      <c r="AF6728" s="22"/>
      <c r="AG6728" s="22"/>
      <c r="AH6728" s="20"/>
      <c r="AI6728" s="22"/>
      <c r="AJ6728" s="22"/>
      <c r="AK6728" s="22"/>
      <c r="AM6728" s="22"/>
      <c r="AN6728" s="22"/>
      <c r="AO6728" s="22"/>
    </row>
    <row r="6729" spans="2:41" x14ac:dyDescent="0.15">
      <c r="B6729" s="20"/>
      <c r="C6729" s="20"/>
      <c r="D6729" s="20"/>
      <c r="E6729" s="20"/>
      <c r="F6729" s="20"/>
      <c r="G6729" s="20"/>
      <c r="H6729" s="20"/>
      <c r="I6729" s="20"/>
      <c r="J6729" s="20"/>
      <c r="K6729" s="20"/>
      <c r="L6729" s="20"/>
      <c r="M6729" s="20"/>
      <c r="N6729" s="20"/>
      <c r="O6729" s="21"/>
      <c r="P6729" s="21"/>
      <c r="Q6729" s="28"/>
      <c r="R6729" s="28"/>
      <c r="S6729" s="21"/>
      <c r="T6729" s="20"/>
      <c r="U6729" s="21"/>
      <c r="W6729" s="46"/>
      <c r="AA6729" s="22"/>
      <c r="AB6729" s="22"/>
      <c r="AC6729" s="22"/>
      <c r="AD6729" s="22"/>
      <c r="AE6729" s="22"/>
      <c r="AF6729" s="22"/>
      <c r="AG6729" s="22"/>
      <c r="AH6729" s="20"/>
      <c r="AI6729" s="22"/>
      <c r="AJ6729" s="22"/>
      <c r="AK6729" s="22"/>
      <c r="AM6729" s="22"/>
      <c r="AN6729" s="22"/>
      <c r="AO6729" s="22"/>
    </row>
    <row r="6730" spans="2:41" x14ac:dyDescent="0.15">
      <c r="B6730" s="20"/>
      <c r="C6730" s="20"/>
      <c r="D6730" s="20"/>
      <c r="E6730" s="20"/>
      <c r="F6730" s="20"/>
      <c r="G6730" s="20"/>
      <c r="H6730" s="20"/>
      <c r="I6730" s="20"/>
      <c r="J6730" s="20"/>
      <c r="K6730" s="20"/>
      <c r="L6730" s="20"/>
      <c r="M6730" s="20"/>
      <c r="N6730" s="20"/>
      <c r="O6730" s="21"/>
      <c r="P6730" s="21"/>
      <c r="Q6730" s="28"/>
      <c r="R6730" s="28"/>
      <c r="S6730" s="21"/>
      <c r="T6730" s="20"/>
      <c r="U6730" s="21"/>
      <c r="W6730" s="46"/>
      <c r="AA6730" s="22"/>
      <c r="AB6730" s="22"/>
      <c r="AC6730" s="22"/>
      <c r="AD6730" s="22"/>
      <c r="AE6730" s="22"/>
      <c r="AF6730" s="22"/>
      <c r="AG6730" s="22"/>
      <c r="AH6730" s="20"/>
      <c r="AI6730" s="22"/>
      <c r="AJ6730" s="22"/>
      <c r="AK6730" s="22"/>
      <c r="AM6730" s="22"/>
      <c r="AN6730" s="22"/>
      <c r="AO6730" s="22"/>
    </row>
    <row r="6731" spans="2:41" x14ac:dyDescent="0.15">
      <c r="B6731" s="20"/>
      <c r="C6731" s="20"/>
      <c r="D6731" s="20"/>
      <c r="E6731" s="20"/>
      <c r="F6731" s="20"/>
      <c r="G6731" s="20"/>
      <c r="H6731" s="20"/>
      <c r="I6731" s="20"/>
      <c r="J6731" s="20"/>
      <c r="K6731" s="20"/>
      <c r="L6731" s="20"/>
      <c r="M6731" s="20"/>
      <c r="N6731" s="20"/>
      <c r="O6731" s="21"/>
      <c r="P6731" s="21"/>
      <c r="Q6731" s="28"/>
      <c r="R6731" s="28"/>
      <c r="S6731" s="21"/>
      <c r="T6731" s="20"/>
      <c r="U6731" s="21"/>
      <c r="W6731" s="46"/>
      <c r="AA6731" s="22"/>
      <c r="AB6731" s="22"/>
      <c r="AC6731" s="22"/>
      <c r="AD6731" s="22"/>
      <c r="AE6731" s="22"/>
      <c r="AF6731" s="22"/>
      <c r="AG6731" s="22"/>
      <c r="AH6731" s="20"/>
      <c r="AI6731" s="22"/>
      <c r="AJ6731" s="22"/>
      <c r="AK6731" s="22"/>
      <c r="AM6731" s="22"/>
      <c r="AN6731" s="22"/>
      <c r="AO6731" s="22"/>
    </row>
    <row r="6732" spans="2:41" x14ac:dyDescent="0.15">
      <c r="B6732" s="20"/>
      <c r="C6732" s="20"/>
      <c r="D6732" s="20"/>
      <c r="E6732" s="20"/>
      <c r="F6732" s="20"/>
      <c r="G6732" s="20"/>
      <c r="H6732" s="20"/>
      <c r="I6732" s="20"/>
      <c r="J6732" s="20"/>
      <c r="K6732" s="20"/>
      <c r="L6732" s="20"/>
      <c r="M6732" s="20"/>
      <c r="N6732" s="20"/>
      <c r="O6732" s="21"/>
      <c r="P6732" s="21"/>
      <c r="Q6732" s="28"/>
      <c r="R6732" s="28"/>
      <c r="S6732" s="21"/>
      <c r="T6732" s="20"/>
      <c r="U6732" s="21"/>
      <c r="W6732" s="46"/>
      <c r="AA6732" s="22"/>
      <c r="AB6732" s="22"/>
      <c r="AC6732" s="22"/>
      <c r="AD6732" s="22"/>
      <c r="AE6732" s="22"/>
      <c r="AF6732" s="22"/>
      <c r="AG6732" s="22"/>
      <c r="AH6732" s="20"/>
      <c r="AI6732" s="22"/>
      <c r="AJ6732" s="22"/>
      <c r="AK6732" s="22"/>
      <c r="AM6732" s="22"/>
      <c r="AN6732" s="22"/>
      <c r="AO6732" s="22"/>
    </row>
    <row r="6733" spans="2:41" x14ac:dyDescent="0.15">
      <c r="B6733" s="20"/>
      <c r="C6733" s="20"/>
      <c r="D6733" s="20"/>
      <c r="E6733" s="20"/>
      <c r="F6733" s="20"/>
      <c r="G6733" s="20"/>
      <c r="H6733" s="20"/>
      <c r="I6733" s="20"/>
      <c r="J6733" s="20"/>
      <c r="K6733" s="20"/>
      <c r="L6733" s="20"/>
      <c r="M6733" s="20"/>
      <c r="N6733" s="20"/>
      <c r="O6733" s="21"/>
      <c r="P6733" s="21"/>
      <c r="Q6733" s="28"/>
      <c r="R6733" s="28"/>
      <c r="S6733" s="21"/>
      <c r="T6733" s="20"/>
      <c r="U6733" s="21"/>
      <c r="W6733" s="46"/>
      <c r="AA6733" s="22"/>
      <c r="AB6733" s="22"/>
      <c r="AC6733" s="22"/>
      <c r="AD6733" s="22"/>
      <c r="AE6733" s="22"/>
      <c r="AF6733" s="22"/>
      <c r="AG6733" s="22"/>
      <c r="AH6733" s="20"/>
      <c r="AI6733" s="22"/>
      <c r="AJ6733" s="22"/>
      <c r="AK6733" s="22"/>
      <c r="AM6733" s="22"/>
      <c r="AN6733" s="22"/>
      <c r="AO6733" s="22"/>
    </row>
    <row r="6734" spans="2:41" x14ac:dyDescent="0.15">
      <c r="B6734" s="20"/>
      <c r="C6734" s="20"/>
      <c r="D6734" s="20"/>
      <c r="E6734" s="20"/>
      <c r="F6734" s="20"/>
      <c r="G6734" s="20"/>
      <c r="H6734" s="20"/>
      <c r="I6734" s="20"/>
      <c r="J6734" s="20"/>
      <c r="K6734" s="20"/>
      <c r="L6734" s="20"/>
      <c r="M6734" s="20"/>
      <c r="N6734" s="20"/>
      <c r="O6734" s="21"/>
      <c r="P6734" s="21"/>
      <c r="Q6734" s="28"/>
      <c r="R6734" s="28"/>
      <c r="S6734" s="21"/>
      <c r="T6734" s="20"/>
      <c r="U6734" s="21"/>
      <c r="W6734" s="46"/>
      <c r="AA6734" s="22"/>
      <c r="AB6734" s="22"/>
      <c r="AC6734" s="22"/>
      <c r="AD6734" s="22"/>
      <c r="AE6734" s="22"/>
      <c r="AF6734" s="22"/>
      <c r="AG6734" s="22"/>
      <c r="AH6734" s="20"/>
      <c r="AI6734" s="22"/>
      <c r="AJ6734" s="22"/>
      <c r="AK6734" s="22"/>
      <c r="AM6734" s="22"/>
      <c r="AN6734" s="22"/>
      <c r="AO6734" s="22"/>
    </row>
    <row r="6735" spans="2:41" x14ac:dyDescent="0.15">
      <c r="B6735" s="20"/>
      <c r="C6735" s="20"/>
      <c r="D6735" s="20"/>
      <c r="E6735" s="20"/>
      <c r="F6735" s="20"/>
      <c r="G6735" s="20"/>
      <c r="H6735" s="20"/>
      <c r="I6735" s="20"/>
      <c r="J6735" s="20"/>
      <c r="K6735" s="20"/>
      <c r="L6735" s="20"/>
      <c r="M6735" s="20"/>
      <c r="N6735" s="20"/>
      <c r="O6735" s="21"/>
      <c r="P6735" s="21"/>
      <c r="Q6735" s="28"/>
      <c r="R6735" s="28"/>
      <c r="S6735" s="21"/>
      <c r="T6735" s="20"/>
      <c r="U6735" s="21"/>
      <c r="W6735" s="46"/>
      <c r="AA6735" s="22"/>
      <c r="AB6735" s="22"/>
      <c r="AC6735" s="22"/>
      <c r="AD6735" s="22"/>
      <c r="AE6735" s="22"/>
      <c r="AF6735" s="22"/>
      <c r="AG6735" s="22"/>
      <c r="AH6735" s="20"/>
      <c r="AI6735" s="22"/>
      <c r="AJ6735" s="22"/>
      <c r="AK6735" s="22"/>
      <c r="AM6735" s="22"/>
      <c r="AN6735" s="22"/>
      <c r="AO6735" s="22"/>
    </row>
    <row r="6736" spans="2:41" x14ac:dyDescent="0.15">
      <c r="B6736" s="20"/>
      <c r="C6736" s="20"/>
      <c r="D6736" s="20"/>
      <c r="E6736" s="20"/>
      <c r="F6736" s="20"/>
      <c r="G6736" s="20"/>
      <c r="H6736" s="20"/>
      <c r="I6736" s="20"/>
      <c r="J6736" s="20"/>
      <c r="K6736" s="20"/>
      <c r="L6736" s="20"/>
      <c r="M6736" s="20"/>
      <c r="N6736" s="20"/>
      <c r="O6736" s="21"/>
      <c r="P6736" s="21"/>
      <c r="Q6736" s="28"/>
      <c r="R6736" s="28"/>
      <c r="S6736" s="21"/>
      <c r="T6736" s="20"/>
      <c r="U6736" s="21"/>
      <c r="W6736" s="46"/>
      <c r="AA6736" s="22"/>
      <c r="AB6736" s="22"/>
      <c r="AC6736" s="22"/>
      <c r="AD6736" s="22"/>
      <c r="AE6736" s="22"/>
      <c r="AF6736" s="22"/>
      <c r="AG6736" s="22"/>
      <c r="AH6736" s="20"/>
      <c r="AI6736" s="22"/>
      <c r="AJ6736" s="22"/>
      <c r="AK6736" s="22"/>
      <c r="AM6736" s="22"/>
      <c r="AN6736" s="22"/>
      <c r="AO6736" s="22"/>
    </row>
    <row r="6737" spans="2:41" x14ac:dyDescent="0.15">
      <c r="B6737" s="20"/>
      <c r="C6737" s="20"/>
      <c r="D6737" s="20"/>
      <c r="E6737" s="20"/>
      <c r="F6737" s="20"/>
      <c r="G6737" s="20"/>
      <c r="H6737" s="20"/>
      <c r="I6737" s="20"/>
      <c r="J6737" s="20"/>
      <c r="K6737" s="20"/>
      <c r="L6737" s="20"/>
      <c r="M6737" s="20"/>
      <c r="N6737" s="20"/>
      <c r="O6737" s="21"/>
      <c r="P6737" s="21"/>
      <c r="Q6737" s="28"/>
      <c r="R6737" s="28"/>
      <c r="S6737" s="21"/>
      <c r="T6737" s="20"/>
      <c r="U6737" s="21"/>
      <c r="W6737" s="46"/>
      <c r="AA6737" s="22"/>
      <c r="AB6737" s="22"/>
      <c r="AC6737" s="22"/>
      <c r="AD6737" s="22"/>
      <c r="AE6737" s="22"/>
      <c r="AF6737" s="22"/>
      <c r="AG6737" s="22"/>
      <c r="AH6737" s="20"/>
      <c r="AI6737" s="22"/>
      <c r="AJ6737" s="22"/>
      <c r="AK6737" s="22"/>
      <c r="AM6737" s="22"/>
      <c r="AN6737" s="22"/>
      <c r="AO6737" s="22"/>
    </row>
    <row r="6738" spans="2:41" x14ac:dyDescent="0.15">
      <c r="B6738" s="20"/>
      <c r="C6738" s="20"/>
      <c r="D6738" s="20"/>
      <c r="E6738" s="20"/>
      <c r="F6738" s="20"/>
      <c r="G6738" s="20"/>
      <c r="H6738" s="20"/>
      <c r="I6738" s="20"/>
      <c r="J6738" s="20"/>
      <c r="K6738" s="20"/>
      <c r="L6738" s="20"/>
      <c r="M6738" s="20"/>
      <c r="N6738" s="20"/>
      <c r="O6738" s="21"/>
      <c r="P6738" s="21"/>
      <c r="Q6738" s="28"/>
      <c r="R6738" s="28"/>
      <c r="S6738" s="21"/>
      <c r="T6738" s="20"/>
      <c r="U6738" s="21"/>
      <c r="W6738" s="46"/>
      <c r="AA6738" s="22"/>
      <c r="AB6738" s="22"/>
      <c r="AC6738" s="22"/>
      <c r="AD6738" s="22"/>
      <c r="AE6738" s="22"/>
      <c r="AF6738" s="22"/>
      <c r="AG6738" s="22"/>
      <c r="AH6738" s="20"/>
      <c r="AI6738" s="22"/>
      <c r="AJ6738" s="22"/>
      <c r="AK6738" s="22"/>
      <c r="AM6738" s="22"/>
      <c r="AN6738" s="22"/>
      <c r="AO6738" s="22"/>
    </row>
    <row r="6739" spans="2:41" x14ac:dyDescent="0.15">
      <c r="B6739" s="20"/>
      <c r="C6739" s="20"/>
      <c r="D6739" s="20"/>
      <c r="E6739" s="20"/>
      <c r="F6739" s="20"/>
      <c r="G6739" s="20"/>
      <c r="H6739" s="20"/>
      <c r="I6739" s="20"/>
      <c r="J6739" s="20"/>
      <c r="K6739" s="20"/>
      <c r="L6739" s="20"/>
      <c r="M6739" s="20"/>
      <c r="N6739" s="20"/>
      <c r="O6739" s="21"/>
      <c r="P6739" s="21"/>
      <c r="Q6739" s="28"/>
      <c r="R6739" s="28"/>
      <c r="S6739" s="21"/>
      <c r="T6739" s="20"/>
      <c r="U6739" s="21"/>
      <c r="W6739" s="46"/>
      <c r="AA6739" s="22"/>
      <c r="AB6739" s="22"/>
      <c r="AC6739" s="22"/>
      <c r="AD6739" s="22"/>
      <c r="AE6739" s="22"/>
      <c r="AF6739" s="22"/>
      <c r="AG6739" s="22"/>
      <c r="AH6739" s="20"/>
      <c r="AI6739" s="22"/>
      <c r="AJ6739" s="22"/>
      <c r="AK6739" s="22"/>
      <c r="AM6739" s="22"/>
      <c r="AN6739" s="22"/>
      <c r="AO6739" s="22"/>
    </row>
    <row r="6740" spans="2:41" x14ac:dyDescent="0.15">
      <c r="B6740" s="20"/>
      <c r="C6740" s="20"/>
      <c r="D6740" s="20"/>
      <c r="E6740" s="20"/>
      <c r="F6740" s="20"/>
      <c r="G6740" s="20"/>
      <c r="H6740" s="20"/>
      <c r="I6740" s="20"/>
      <c r="J6740" s="20"/>
      <c r="K6740" s="20"/>
      <c r="L6740" s="20"/>
      <c r="M6740" s="20"/>
      <c r="N6740" s="20"/>
      <c r="O6740" s="21"/>
      <c r="P6740" s="21"/>
      <c r="Q6740" s="28"/>
      <c r="R6740" s="28"/>
      <c r="S6740" s="21"/>
      <c r="T6740" s="20"/>
      <c r="U6740" s="21"/>
      <c r="W6740" s="46"/>
      <c r="AA6740" s="22"/>
      <c r="AB6740" s="22"/>
      <c r="AC6740" s="22"/>
      <c r="AD6740" s="22"/>
      <c r="AE6740" s="22"/>
      <c r="AF6740" s="22"/>
      <c r="AG6740" s="22"/>
      <c r="AH6740" s="20"/>
      <c r="AI6740" s="22"/>
      <c r="AJ6740" s="22"/>
      <c r="AK6740" s="22"/>
      <c r="AM6740" s="22"/>
      <c r="AN6740" s="22"/>
      <c r="AO6740" s="22"/>
    </row>
    <row r="6741" spans="2:41" x14ac:dyDescent="0.15">
      <c r="B6741" s="20"/>
      <c r="C6741" s="20"/>
      <c r="D6741" s="20"/>
      <c r="E6741" s="20"/>
      <c r="F6741" s="20"/>
      <c r="G6741" s="20"/>
      <c r="H6741" s="20"/>
      <c r="I6741" s="20"/>
      <c r="J6741" s="20"/>
      <c r="K6741" s="20"/>
      <c r="L6741" s="20"/>
      <c r="M6741" s="20"/>
      <c r="N6741" s="20"/>
      <c r="O6741" s="21"/>
      <c r="P6741" s="21"/>
      <c r="Q6741" s="28"/>
      <c r="R6741" s="28"/>
      <c r="S6741" s="21"/>
      <c r="T6741" s="20"/>
      <c r="U6741" s="21"/>
      <c r="W6741" s="46"/>
      <c r="AA6741" s="22"/>
      <c r="AB6741" s="22"/>
      <c r="AC6741" s="22"/>
      <c r="AD6741" s="22"/>
      <c r="AE6741" s="22"/>
      <c r="AF6741" s="22"/>
      <c r="AG6741" s="22"/>
      <c r="AH6741" s="20"/>
      <c r="AI6741" s="22"/>
      <c r="AJ6741" s="22"/>
      <c r="AK6741" s="22"/>
      <c r="AM6741" s="22"/>
      <c r="AN6741" s="22"/>
      <c r="AO6741" s="22"/>
    </row>
    <row r="6742" spans="2:41" x14ac:dyDescent="0.15">
      <c r="B6742" s="20"/>
      <c r="C6742" s="20"/>
      <c r="D6742" s="20"/>
      <c r="E6742" s="20"/>
      <c r="F6742" s="20"/>
      <c r="G6742" s="20"/>
      <c r="H6742" s="20"/>
      <c r="I6742" s="20"/>
      <c r="J6742" s="20"/>
      <c r="K6742" s="20"/>
      <c r="L6742" s="20"/>
      <c r="M6742" s="20"/>
      <c r="N6742" s="20"/>
      <c r="O6742" s="21"/>
      <c r="P6742" s="21"/>
      <c r="Q6742" s="28"/>
      <c r="R6742" s="28"/>
      <c r="S6742" s="21"/>
      <c r="T6742" s="20"/>
      <c r="U6742" s="21"/>
      <c r="W6742" s="46"/>
      <c r="AA6742" s="22"/>
      <c r="AB6742" s="22"/>
      <c r="AC6742" s="22"/>
      <c r="AD6742" s="22"/>
      <c r="AE6742" s="22"/>
      <c r="AF6742" s="22"/>
      <c r="AG6742" s="22"/>
      <c r="AH6742" s="20"/>
      <c r="AI6742" s="22"/>
      <c r="AJ6742" s="22"/>
      <c r="AK6742" s="22"/>
      <c r="AM6742" s="22"/>
      <c r="AN6742" s="22"/>
      <c r="AO6742" s="22"/>
    </row>
    <row r="6743" spans="2:41" x14ac:dyDescent="0.15">
      <c r="B6743" s="20"/>
      <c r="C6743" s="20"/>
      <c r="D6743" s="20"/>
      <c r="E6743" s="20"/>
      <c r="F6743" s="20"/>
      <c r="G6743" s="20"/>
      <c r="H6743" s="20"/>
      <c r="I6743" s="20"/>
      <c r="J6743" s="20"/>
      <c r="K6743" s="20"/>
      <c r="L6743" s="20"/>
      <c r="M6743" s="20"/>
      <c r="N6743" s="20"/>
      <c r="O6743" s="21"/>
      <c r="P6743" s="21"/>
      <c r="Q6743" s="28"/>
      <c r="R6743" s="28"/>
      <c r="S6743" s="21"/>
      <c r="T6743" s="20"/>
      <c r="U6743" s="21"/>
      <c r="W6743" s="46"/>
      <c r="AA6743" s="22"/>
      <c r="AB6743" s="22"/>
      <c r="AC6743" s="22"/>
      <c r="AD6743" s="22"/>
      <c r="AE6743" s="22"/>
      <c r="AF6743" s="22"/>
      <c r="AG6743" s="22"/>
      <c r="AH6743" s="20"/>
      <c r="AI6743" s="22"/>
      <c r="AJ6743" s="22"/>
      <c r="AK6743" s="22"/>
      <c r="AM6743" s="22"/>
      <c r="AN6743" s="22"/>
      <c r="AO6743" s="22"/>
    </row>
    <row r="6744" spans="2:41" x14ac:dyDescent="0.15">
      <c r="B6744" s="20"/>
      <c r="C6744" s="20"/>
      <c r="D6744" s="20"/>
      <c r="E6744" s="20"/>
      <c r="F6744" s="20"/>
      <c r="G6744" s="20"/>
      <c r="H6744" s="20"/>
      <c r="I6744" s="20"/>
      <c r="J6744" s="20"/>
      <c r="K6744" s="20"/>
      <c r="L6744" s="20"/>
      <c r="M6744" s="20"/>
      <c r="N6744" s="20"/>
      <c r="O6744" s="21"/>
      <c r="P6744" s="21"/>
      <c r="Q6744" s="28"/>
      <c r="R6744" s="28"/>
      <c r="S6744" s="21"/>
      <c r="T6744" s="20"/>
      <c r="U6744" s="21"/>
      <c r="W6744" s="46"/>
      <c r="AA6744" s="22"/>
      <c r="AB6744" s="22"/>
      <c r="AC6744" s="22"/>
      <c r="AD6744" s="22"/>
      <c r="AE6744" s="22"/>
      <c r="AF6744" s="22"/>
      <c r="AG6744" s="22"/>
      <c r="AH6744" s="20"/>
      <c r="AI6744" s="22"/>
      <c r="AJ6744" s="22"/>
      <c r="AK6744" s="22"/>
      <c r="AM6744" s="22"/>
      <c r="AN6744" s="22"/>
      <c r="AO6744" s="22"/>
    </row>
    <row r="6745" spans="2:41" x14ac:dyDescent="0.15">
      <c r="B6745" s="20"/>
      <c r="C6745" s="20"/>
      <c r="D6745" s="20"/>
      <c r="E6745" s="20"/>
      <c r="F6745" s="20"/>
      <c r="G6745" s="20"/>
      <c r="H6745" s="20"/>
      <c r="I6745" s="20"/>
      <c r="J6745" s="20"/>
      <c r="K6745" s="20"/>
      <c r="L6745" s="20"/>
      <c r="M6745" s="20"/>
      <c r="N6745" s="20"/>
      <c r="O6745" s="21"/>
      <c r="P6745" s="21"/>
      <c r="Q6745" s="28"/>
      <c r="R6745" s="28"/>
      <c r="S6745" s="21"/>
      <c r="T6745" s="20"/>
      <c r="U6745" s="21"/>
      <c r="W6745" s="46"/>
      <c r="AA6745" s="22"/>
      <c r="AB6745" s="22"/>
      <c r="AC6745" s="22"/>
      <c r="AD6745" s="22"/>
      <c r="AE6745" s="22"/>
      <c r="AF6745" s="22"/>
      <c r="AG6745" s="22"/>
      <c r="AH6745" s="20"/>
      <c r="AI6745" s="22"/>
      <c r="AJ6745" s="22"/>
      <c r="AK6745" s="22"/>
      <c r="AM6745" s="22"/>
      <c r="AN6745" s="22"/>
      <c r="AO6745" s="22"/>
    </row>
    <row r="6746" spans="2:41" x14ac:dyDescent="0.15">
      <c r="B6746" s="20"/>
      <c r="C6746" s="20"/>
      <c r="D6746" s="20"/>
      <c r="E6746" s="20"/>
      <c r="F6746" s="20"/>
      <c r="G6746" s="20"/>
      <c r="H6746" s="20"/>
      <c r="I6746" s="20"/>
      <c r="J6746" s="20"/>
      <c r="K6746" s="20"/>
      <c r="L6746" s="20"/>
      <c r="M6746" s="20"/>
      <c r="N6746" s="20"/>
      <c r="O6746" s="21"/>
      <c r="P6746" s="21"/>
      <c r="Q6746" s="28"/>
      <c r="R6746" s="28"/>
      <c r="S6746" s="21"/>
      <c r="T6746" s="20"/>
      <c r="U6746" s="21"/>
      <c r="W6746" s="46"/>
      <c r="AA6746" s="22"/>
      <c r="AB6746" s="22"/>
      <c r="AC6746" s="22"/>
      <c r="AD6746" s="22"/>
      <c r="AE6746" s="22"/>
      <c r="AF6746" s="22"/>
      <c r="AG6746" s="22"/>
      <c r="AH6746" s="20"/>
      <c r="AI6746" s="22"/>
      <c r="AJ6746" s="22"/>
      <c r="AK6746" s="22"/>
      <c r="AM6746" s="22"/>
      <c r="AN6746" s="22"/>
      <c r="AO6746" s="22"/>
    </row>
    <row r="6747" spans="2:41" x14ac:dyDescent="0.15">
      <c r="B6747" s="20"/>
      <c r="C6747" s="20"/>
      <c r="D6747" s="20"/>
      <c r="E6747" s="20"/>
      <c r="F6747" s="20"/>
      <c r="G6747" s="20"/>
      <c r="H6747" s="20"/>
      <c r="I6747" s="20"/>
      <c r="J6747" s="20"/>
      <c r="K6747" s="20"/>
      <c r="L6747" s="20"/>
      <c r="M6747" s="20"/>
      <c r="N6747" s="20"/>
      <c r="O6747" s="21"/>
      <c r="P6747" s="21"/>
      <c r="Q6747" s="28"/>
      <c r="R6747" s="28"/>
      <c r="S6747" s="21"/>
      <c r="T6747" s="20"/>
      <c r="U6747" s="21"/>
      <c r="W6747" s="46"/>
      <c r="AA6747" s="22"/>
      <c r="AB6747" s="22"/>
      <c r="AC6747" s="22"/>
      <c r="AD6747" s="22"/>
      <c r="AE6747" s="22"/>
      <c r="AF6747" s="22"/>
      <c r="AG6747" s="22"/>
      <c r="AH6747" s="20"/>
      <c r="AI6747" s="22"/>
      <c r="AJ6747" s="22"/>
      <c r="AK6747" s="22"/>
      <c r="AM6747" s="22"/>
      <c r="AN6747" s="22"/>
      <c r="AO6747" s="22"/>
    </row>
    <row r="6748" spans="2:41" x14ac:dyDescent="0.15">
      <c r="B6748" s="20"/>
      <c r="C6748" s="20"/>
      <c r="D6748" s="20"/>
      <c r="E6748" s="20"/>
      <c r="F6748" s="20"/>
      <c r="G6748" s="20"/>
      <c r="H6748" s="20"/>
      <c r="I6748" s="20"/>
      <c r="J6748" s="20"/>
      <c r="K6748" s="20"/>
      <c r="L6748" s="20"/>
      <c r="M6748" s="20"/>
      <c r="N6748" s="20"/>
      <c r="O6748" s="21"/>
      <c r="P6748" s="21"/>
      <c r="Q6748" s="28"/>
      <c r="R6748" s="28"/>
      <c r="S6748" s="21"/>
      <c r="T6748" s="20"/>
      <c r="U6748" s="21"/>
      <c r="W6748" s="46"/>
      <c r="AA6748" s="22"/>
      <c r="AB6748" s="22"/>
      <c r="AC6748" s="22"/>
      <c r="AD6748" s="22"/>
      <c r="AE6748" s="22"/>
      <c r="AF6748" s="22"/>
      <c r="AG6748" s="22"/>
      <c r="AH6748" s="20"/>
      <c r="AI6748" s="22"/>
      <c r="AJ6748" s="22"/>
      <c r="AK6748" s="22"/>
      <c r="AM6748" s="22"/>
      <c r="AN6748" s="22"/>
      <c r="AO6748" s="22"/>
    </row>
    <row r="6749" spans="2:41" x14ac:dyDescent="0.15">
      <c r="B6749" s="20"/>
      <c r="C6749" s="20"/>
      <c r="D6749" s="20"/>
      <c r="E6749" s="20"/>
      <c r="F6749" s="20"/>
      <c r="G6749" s="20"/>
      <c r="H6749" s="20"/>
      <c r="I6749" s="20"/>
      <c r="J6749" s="20"/>
      <c r="K6749" s="20"/>
      <c r="L6749" s="20"/>
      <c r="M6749" s="20"/>
      <c r="N6749" s="20"/>
      <c r="O6749" s="21"/>
      <c r="P6749" s="21"/>
      <c r="Q6749" s="28"/>
      <c r="R6749" s="28"/>
      <c r="S6749" s="21"/>
      <c r="T6749" s="20"/>
      <c r="U6749" s="21"/>
      <c r="W6749" s="46"/>
      <c r="AA6749" s="22"/>
      <c r="AB6749" s="22"/>
      <c r="AC6749" s="22"/>
      <c r="AD6749" s="22"/>
      <c r="AE6749" s="22"/>
      <c r="AF6749" s="22"/>
      <c r="AG6749" s="22"/>
      <c r="AH6749" s="20"/>
      <c r="AI6749" s="22"/>
      <c r="AJ6749" s="22"/>
      <c r="AK6749" s="22"/>
      <c r="AM6749" s="22"/>
      <c r="AN6749" s="22"/>
      <c r="AO6749" s="22"/>
    </row>
    <row r="6750" spans="2:41" x14ac:dyDescent="0.15">
      <c r="B6750" s="20"/>
      <c r="C6750" s="20"/>
      <c r="D6750" s="20"/>
      <c r="E6750" s="20"/>
      <c r="F6750" s="20"/>
      <c r="G6750" s="20"/>
      <c r="H6750" s="20"/>
      <c r="I6750" s="20"/>
      <c r="J6750" s="20"/>
      <c r="K6750" s="20"/>
      <c r="L6750" s="20"/>
      <c r="M6750" s="20"/>
      <c r="N6750" s="20"/>
      <c r="O6750" s="21"/>
      <c r="P6750" s="21"/>
      <c r="Q6750" s="28"/>
      <c r="R6750" s="28"/>
      <c r="S6750" s="21"/>
      <c r="T6750" s="20"/>
      <c r="U6750" s="21"/>
      <c r="W6750" s="46"/>
      <c r="AA6750" s="22"/>
      <c r="AB6750" s="22"/>
      <c r="AC6750" s="22"/>
      <c r="AD6750" s="22"/>
      <c r="AE6750" s="22"/>
      <c r="AF6750" s="22"/>
      <c r="AG6750" s="22"/>
      <c r="AH6750" s="20"/>
      <c r="AI6750" s="22"/>
      <c r="AJ6750" s="22"/>
      <c r="AK6750" s="22"/>
      <c r="AM6750" s="22"/>
      <c r="AN6750" s="22"/>
      <c r="AO6750" s="22"/>
    </row>
    <row r="6751" spans="2:41" x14ac:dyDescent="0.15">
      <c r="B6751" s="20"/>
      <c r="C6751" s="20"/>
      <c r="D6751" s="20"/>
      <c r="E6751" s="20"/>
      <c r="F6751" s="20"/>
      <c r="G6751" s="20"/>
      <c r="H6751" s="20"/>
      <c r="I6751" s="20"/>
      <c r="J6751" s="20"/>
      <c r="K6751" s="20"/>
      <c r="L6751" s="20"/>
      <c r="M6751" s="20"/>
      <c r="N6751" s="20"/>
      <c r="O6751" s="21"/>
      <c r="P6751" s="21"/>
      <c r="Q6751" s="28"/>
      <c r="R6751" s="28"/>
      <c r="S6751" s="21"/>
      <c r="T6751" s="20"/>
      <c r="U6751" s="21"/>
      <c r="W6751" s="46"/>
      <c r="AA6751" s="22"/>
      <c r="AB6751" s="22"/>
      <c r="AC6751" s="22"/>
      <c r="AD6751" s="22"/>
      <c r="AE6751" s="22"/>
      <c r="AF6751" s="22"/>
      <c r="AG6751" s="22"/>
      <c r="AH6751" s="20"/>
      <c r="AI6751" s="22"/>
      <c r="AJ6751" s="22"/>
      <c r="AK6751" s="22"/>
      <c r="AM6751" s="22"/>
      <c r="AN6751" s="22"/>
      <c r="AO6751" s="22"/>
    </row>
    <row r="6752" spans="2:41" x14ac:dyDescent="0.15">
      <c r="B6752" s="20"/>
      <c r="C6752" s="20"/>
      <c r="D6752" s="20"/>
      <c r="E6752" s="20"/>
      <c r="F6752" s="20"/>
      <c r="G6752" s="20"/>
      <c r="H6752" s="20"/>
      <c r="I6752" s="20"/>
      <c r="J6752" s="20"/>
      <c r="K6752" s="20"/>
      <c r="L6752" s="20"/>
      <c r="M6752" s="20"/>
      <c r="N6752" s="20"/>
      <c r="O6752" s="21"/>
      <c r="P6752" s="21"/>
      <c r="Q6752" s="28"/>
      <c r="R6752" s="28"/>
      <c r="S6752" s="21"/>
      <c r="T6752" s="20"/>
      <c r="U6752" s="21"/>
      <c r="W6752" s="46"/>
      <c r="AA6752" s="22"/>
      <c r="AB6752" s="22"/>
      <c r="AC6752" s="22"/>
      <c r="AD6752" s="22"/>
      <c r="AE6752" s="22"/>
      <c r="AF6752" s="22"/>
      <c r="AG6752" s="22"/>
      <c r="AH6752" s="20"/>
      <c r="AI6752" s="22"/>
      <c r="AJ6752" s="22"/>
      <c r="AK6752" s="22"/>
      <c r="AM6752" s="22"/>
      <c r="AN6752" s="22"/>
      <c r="AO6752" s="22"/>
    </row>
    <row r="6753" spans="2:41" x14ac:dyDescent="0.15">
      <c r="B6753" s="20"/>
      <c r="C6753" s="20"/>
      <c r="D6753" s="20"/>
      <c r="E6753" s="20"/>
      <c r="F6753" s="20"/>
      <c r="G6753" s="20"/>
      <c r="H6753" s="20"/>
      <c r="I6753" s="20"/>
      <c r="J6753" s="20"/>
      <c r="K6753" s="20"/>
      <c r="L6753" s="20"/>
      <c r="M6753" s="20"/>
      <c r="N6753" s="20"/>
      <c r="O6753" s="21"/>
      <c r="P6753" s="21"/>
      <c r="Q6753" s="28"/>
      <c r="R6753" s="28"/>
      <c r="S6753" s="21"/>
      <c r="T6753" s="20"/>
      <c r="U6753" s="21"/>
      <c r="W6753" s="46"/>
      <c r="AA6753" s="22"/>
      <c r="AB6753" s="22"/>
      <c r="AC6753" s="22"/>
      <c r="AD6753" s="22"/>
      <c r="AE6753" s="22"/>
      <c r="AF6753" s="22"/>
      <c r="AG6753" s="22"/>
      <c r="AH6753" s="20"/>
      <c r="AI6753" s="22"/>
      <c r="AJ6753" s="22"/>
      <c r="AK6753" s="22"/>
      <c r="AM6753" s="22"/>
      <c r="AN6753" s="22"/>
      <c r="AO6753" s="22"/>
    </row>
    <row r="6754" spans="2:41" x14ac:dyDescent="0.15">
      <c r="B6754" s="20"/>
      <c r="C6754" s="20"/>
      <c r="D6754" s="20"/>
      <c r="E6754" s="20"/>
      <c r="F6754" s="20"/>
      <c r="G6754" s="20"/>
      <c r="H6754" s="20"/>
      <c r="I6754" s="20"/>
      <c r="J6754" s="20"/>
      <c r="K6754" s="20"/>
      <c r="L6754" s="20"/>
      <c r="M6754" s="20"/>
      <c r="N6754" s="20"/>
      <c r="O6754" s="21"/>
      <c r="P6754" s="21"/>
      <c r="Q6754" s="28"/>
      <c r="R6754" s="28"/>
      <c r="S6754" s="21"/>
      <c r="T6754" s="20"/>
      <c r="U6754" s="21"/>
      <c r="W6754" s="46"/>
      <c r="AA6754" s="22"/>
      <c r="AB6754" s="22"/>
      <c r="AC6754" s="22"/>
      <c r="AD6754" s="22"/>
      <c r="AE6754" s="22"/>
      <c r="AF6754" s="22"/>
      <c r="AG6754" s="22"/>
      <c r="AH6754" s="20"/>
      <c r="AI6754" s="22"/>
      <c r="AJ6754" s="22"/>
      <c r="AK6754" s="22"/>
      <c r="AM6754" s="22"/>
      <c r="AN6754" s="22"/>
      <c r="AO6754" s="22"/>
    </row>
    <row r="6755" spans="2:41" x14ac:dyDescent="0.15">
      <c r="B6755" s="20"/>
      <c r="C6755" s="20"/>
      <c r="D6755" s="20"/>
      <c r="E6755" s="20"/>
      <c r="F6755" s="20"/>
      <c r="G6755" s="20"/>
      <c r="H6755" s="20"/>
      <c r="I6755" s="20"/>
      <c r="J6755" s="20"/>
      <c r="K6755" s="20"/>
      <c r="L6755" s="20"/>
      <c r="M6755" s="20"/>
      <c r="N6755" s="20"/>
      <c r="O6755" s="21"/>
      <c r="P6755" s="21"/>
      <c r="Q6755" s="28"/>
      <c r="R6755" s="28"/>
      <c r="S6755" s="21"/>
      <c r="T6755" s="20"/>
      <c r="U6755" s="21"/>
      <c r="W6755" s="46"/>
      <c r="AA6755" s="22"/>
      <c r="AB6755" s="22"/>
      <c r="AC6755" s="22"/>
      <c r="AD6755" s="22"/>
      <c r="AE6755" s="22"/>
      <c r="AF6755" s="22"/>
      <c r="AG6755" s="22"/>
      <c r="AH6755" s="20"/>
      <c r="AI6755" s="22"/>
      <c r="AJ6755" s="22"/>
      <c r="AK6755" s="22"/>
      <c r="AM6755" s="22"/>
      <c r="AN6755" s="22"/>
      <c r="AO6755" s="22"/>
    </row>
    <row r="6756" spans="2:41" x14ac:dyDescent="0.15">
      <c r="B6756" s="20"/>
      <c r="C6756" s="20"/>
      <c r="D6756" s="20"/>
      <c r="E6756" s="20"/>
      <c r="F6756" s="20"/>
      <c r="G6756" s="20"/>
      <c r="H6756" s="20"/>
      <c r="I6756" s="20"/>
      <c r="J6756" s="20"/>
      <c r="K6756" s="20"/>
      <c r="L6756" s="20"/>
      <c r="M6756" s="20"/>
      <c r="N6756" s="20"/>
      <c r="O6756" s="21"/>
      <c r="P6756" s="21"/>
      <c r="Q6756" s="28"/>
      <c r="R6756" s="28"/>
      <c r="S6756" s="21"/>
      <c r="T6756" s="20"/>
      <c r="U6756" s="21"/>
      <c r="W6756" s="46"/>
      <c r="AA6756" s="22"/>
      <c r="AB6756" s="22"/>
      <c r="AC6756" s="22"/>
      <c r="AD6756" s="22"/>
      <c r="AE6756" s="22"/>
      <c r="AF6756" s="22"/>
      <c r="AG6756" s="22"/>
      <c r="AH6756" s="20"/>
      <c r="AI6756" s="22"/>
      <c r="AJ6756" s="22"/>
      <c r="AK6756" s="22"/>
      <c r="AM6756" s="22"/>
      <c r="AN6756" s="22"/>
      <c r="AO6756" s="22"/>
    </row>
    <row r="6757" spans="2:41" x14ac:dyDescent="0.15">
      <c r="B6757" s="20"/>
      <c r="C6757" s="20"/>
      <c r="D6757" s="20"/>
      <c r="E6757" s="20"/>
      <c r="F6757" s="20"/>
      <c r="G6757" s="20"/>
      <c r="H6757" s="20"/>
      <c r="I6757" s="20"/>
      <c r="J6757" s="20"/>
      <c r="K6757" s="20"/>
      <c r="L6757" s="20"/>
      <c r="M6757" s="20"/>
      <c r="N6757" s="20"/>
      <c r="O6757" s="21"/>
      <c r="P6757" s="21"/>
      <c r="Q6757" s="28"/>
      <c r="R6757" s="28"/>
      <c r="S6757" s="21"/>
      <c r="T6757" s="20"/>
      <c r="U6757" s="21"/>
      <c r="W6757" s="46"/>
      <c r="AA6757" s="22"/>
      <c r="AB6757" s="22"/>
      <c r="AC6757" s="22"/>
      <c r="AD6757" s="22"/>
      <c r="AE6757" s="22"/>
      <c r="AF6757" s="22"/>
      <c r="AG6757" s="22"/>
      <c r="AH6757" s="20"/>
      <c r="AI6757" s="22"/>
      <c r="AJ6757" s="22"/>
      <c r="AK6757" s="22"/>
      <c r="AM6757" s="22"/>
      <c r="AN6757" s="22"/>
      <c r="AO6757" s="22"/>
    </row>
    <row r="6758" spans="2:41" x14ac:dyDescent="0.15">
      <c r="B6758" s="20"/>
      <c r="C6758" s="20"/>
      <c r="D6758" s="20"/>
      <c r="E6758" s="20"/>
      <c r="F6758" s="20"/>
      <c r="G6758" s="20"/>
      <c r="H6758" s="20"/>
      <c r="I6758" s="20"/>
      <c r="J6758" s="20"/>
      <c r="K6758" s="20"/>
      <c r="L6758" s="20"/>
      <c r="M6758" s="20"/>
      <c r="N6758" s="20"/>
      <c r="O6758" s="21"/>
      <c r="P6758" s="21"/>
      <c r="Q6758" s="28"/>
      <c r="R6758" s="28"/>
      <c r="S6758" s="21"/>
      <c r="T6758" s="20"/>
      <c r="U6758" s="21"/>
      <c r="W6758" s="46"/>
      <c r="AA6758" s="22"/>
      <c r="AB6758" s="22"/>
      <c r="AC6758" s="22"/>
      <c r="AD6758" s="22"/>
      <c r="AE6758" s="22"/>
      <c r="AF6758" s="22"/>
      <c r="AG6758" s="22"/>
      <c r="AH6758" s="20"/>
      <c r="AI6758" s="22"/>
      <c r="AJ6758" s="22"/>
      <c r="AK6758" s="22"/>
      <c r="AM6758" s="22"/>
      <c r="AN6758" s="22"/>
      <c r="AO6758" s="22"/>
    </row>
    <row r="6759" spans="2:41" x14ac:dyDescent="0.15">
      <c r="B6759" s="20"/>
      <c r="C6759" s="20"/>
      <c r="D6759" s="20"/>
      <c r="E6759" s="20"/>
      <c r="F6759" s="20"/>
      <c r="G6759" s="20"/>
      <c r="H6759" s="20"/>
      <c r="I6759" s="20"/>
      <c r="J6759" s="20"/>
      <c r="K6759" s="20"/>
      <c r="L6759" s="20"/>
      <c r="M6759" s="20"/>
      <c r="N6759" s="20"/>
      <c r="O6759" s="21"/>
      <c r="P6759" s="21"/>
      <c r="Q6759" s="28"/>
      <c r="R6759" s="28"/>
      <c r="S6759" s="21"/>
      <c r="T6759" s="20"/>
      <c r="U6759" s="21"/>
      <c r="W6759" s="46"/>
      <c r="AA6759" s="22"/>
      <c r="AB6759" s="22"/>
      <c r="AC6759" s="22"/>
      <c r="AD6759" s="22"/>
      <c r="AE6759" s="22"/>
      <c r="AF6759" s="22"/>
      <c r="AG6759" s="22"/>
      <c r="AH6759" s="20"/>
      <c r="AI6759" s="22"/>
      <c r="AJ6759" s="22"/>
      <c r="AK6759" s="22"/>
      <c r="AM6759" s="22"/>
      <c r="AN6759" s="22"/>
      <c r="AO6759" s="22"/>
    </row>
    <row r="6760" spans="2:41" x14ac:dyDescent="0.15">
      <c r="B6760" s="20"/>
      <c r="C6760" s="20"/>
      <c r="D6760" s="20"/>
      <c r="E6760" s="20"/>
      <c r="F6760" s="20"/>
      <c r="G6760" s="20"/>
      <c r="H6760" s="20"/>
      <c r="I6760" s="20"/>
      <c r="J6760" s="20"/>
      <c r="K6760" s="20"/>
      <c r="L6760" s="20"/>
      <c r="M6760" s="20"/>
      <c r="N6760" s="20"/>
      <c r="O6760" s="21"/>
      <c r="P6760" s="21"/>
      <c r="Q6760" s="28"/>
      <c r="R6760" s="28"/>
      <c r="S6760" s="21"/>
      <c r="T6760" s="20"/>
      <c r="U6760" s="21"/>
      <c r="W6760" s="46"/>
      <c r="AA6760" s="22"/>
      <c r="AB6760" s="22"/>
      <c r="AC6760" s="22"/>
      <c r="AD6760" s="22"/>
      <c r="AE6760" s="22"/>
      <c r="AF6760" s="22"/>
      <c r="AG6760" s="22"/>
      <c r="AH6760" s="20"/>
      <c r="AI6760" s="22"/>
      <c r="AJ6760" s="22"/>
      <c r="AK6760" s="22"/>
      <c r="AM6760" s="22"/>
      <c r="AN6760" s="22"/>
      <c r="AO6760" s="22"/>
    </row>
    <row r="6761" spans="2:41" x14ac:dyDescent="0.15">
      <c r="B6761" s="20"/>
      <c r="C6761" s="20"/>
      <c r="D6761" s="20"/>
      <c r="E6761" s="20"/>
      <c r="F6761" s="20"/>
      <c r="G6761" s="20"/>
      <c r="H6761" s="20"/>
      <c r="I6761" s="20"/>
      <c r="J6761" s="20"/>
      <c r="K6761" s="20"/>
      <c r="L6761" s="20"/>
      <c r="M6761" s="20"/>
      <c r="N6761" s="20"/>
      <c r="O6761" s="21"/>
      <c r="P6761" s="21"/>
      <c r="Q6761" s="28"/>
      <c r="R6761" s="28"/>
      <c r="S6761" s="21"/>
      <c r="T6761" s="20"/>
      <c r="U6761" s="21"/>
      <c r="W6761" s="46"/>
      <c r="AA6761" s="22"/>
      <c r="AB6761" s="22"/>
      <c r="AC6761" s="22"/>
      <c r="AD6761" s="22"/>
      <c r="AE6761" s="22"/>
      <c r="AF6761" s="22"/>
      <c r="AG6761" s="22"/>
      <c r="AH6761" s="20"/>
      <c r="AI6761" s="22"/>
      <c r="AJ6761" s="22"/>
      <c r="AK6761" s="22"/>
      <c r="AM6761" s="22"/>
      <c r="AN6761" s="22"/>
      <c r="AO6761" s="22"/>
    </row>
    <row r="6762" spans="2:41" x14ac:dyDescent="0.15">
      <c r="B6762" s="20"/>
      <c r="C6762" s="20"/>
      <c r="D6762" s="20"/>
      <c r="E6762" s="20"/>
      <c r="F6762" s="20"/>
      <c r="G6762" s="20"/>
      <c r="H6762" s="20"/>
      <c r="I6762" s="20"/>
      <c r="J6762" s="20"/>
      <c r="K6762" s="20"/>
      <c r="L6762" s="20"/>
      <c r="M6762" s="20"/>
      <c r="N6762" s="20"/>
      <c r="O6762" s="21"/>
      <c r="P6762" s="21"/>
      <c r="Q6762" s="28"/>
      <c r="R6762" s="28"/>
      <c r="S6762" s="21"/>
      <c r="T6762" s="20"/>
      <c r="U6762" s="21"/>
      <c r="W6762" s="46"/>
      <c r="AA6762" s="22"/>
      <c r="AB6762" s="22"/>
      <c r="AC6762" s="22"/>
      <c r="AD6762" s="22"/>
      <c r="AE6762" s="22"/>
      <c r="AF6762" s="22"/>
      <c r="AG6762" s="22"/>
      <c r="AH6762" s="20"/>
      <c r="AI6762" s="22"/>
      <c r="AJ6762" s="22"/>
      <c r="AK6762" s="22"/>
      <c r="AM6762" s="22"/>
      <c r="AN6762" s="22"/>
      <c r="AO6762" s="22"/>
    </row>
    <row r="6763" spans="2:41" x14ac:dyDescent="0.15">
      <c r="B6763" s="20"/>
      <c r="C6763" s="20"/>
      <c r="D6763" s="20"/>
      <c r="E6763" s="20"/>
      <c r="F6763" s="20"/>
      <c r="G6763" s="20"/>
      <c r="H6763" s="20"/>
      <c r="I6763" s="20"/>
      <c r="J6763" s="20"/>
      <c r="K6763" s="20"/>
      <c r="L6763" s="20"/>
      <c r="M6763" s="20"/>
      <c r="N6763" s="20"/>
      <c r="O6763" s="21"/>
      <c r="P6763" s="21"/>
      <c r="Q6763" s="28"/>
      <c r="R6763" s="28"/>
      <c r="S6763" s="21"/>
      <c r="T6763" s="20"/>
      <c r="U6763" s="21"/>
      <c r="W6763" s="46"/>
      <c r="AA6763" s="22"/>
      <c r="AB6763" s="22"/>
      <c r="AC6763" s="22"/>
      <c r="AD6763" s="22"/>
      <c r="AE6763" s="22"/>
      <c r="AF6763" s="22"/>
      <c r="AG6763" s="22"/>
      <c r="AH6763" s="20"/>
      <c r="AI6763" s="22"/>
      <c r="AJ6763" s="22"/>
      <c r="AK6763" s="22"/>
      <c r="AM6763" s="22"/>
      <c r="AN6763" s="22"/>
      <c r="AO6763" s="22"/>
    </row>
    <row r="6764" spans="2:41" x14ac:dyDescent="0.15">
      <c r="B6764" s="20"/>
      <c r="C6764" s="20"/>
      <c r="D6764" s="20"/>
      <c r="E6764" s="20"/>
      <c r="F6764" s="20"/>
      <c r="G6764" s="20"/>
      <c r="H6764" s="20"/>
      <c r="I6764" s="20"/>
      <c r="J6764" s="20"/>
      <c r="K6764" s="20"/>
      <c r="L6764" s="20"/>
      <c r="M6764" s="20"/>
      <c r="N6764" s="20"/>
      <c r="O6764" s="21"/>
      <c r="P6764" s="21"/>
      <c r="Q6764" s="28"/>
      <c r="R6764" s="28"/>
      <c r="S6764" s="21"/>
      <c r="T6764" s="20"/>
      <c r="U6764" s="21"/>
      <c r="W6764" s="46"/>
      <c r="AA6764" s="22"/>
      <c r="AB6764" s="22"/>
      <c r="AC6764" s="22"/>
      <c r="AD6764" s="22"/>
      <c r="AE6764" s="22"/>
      <c r="AF6764" s="22"/>
      <c r="AG6764" s="22"/>
      <c r="AH6764" s="20"/>
      <c r="AI6764" s="22"/>
      <c r="AJ6764" s="22"/>
      <c r="AK6764" s="22"/>
      <c r="AM6764" s="22"/>
      <c r="AN6764" s="22"/>
      <c r="AO6764" s="22"/>
    </row>
    <row r="6765" spans="2:41" x14ac:dyDescent="0.15">
      <c r="B6765" s="20"/>
      <c r="C6765" s="20"/>
      <c r="D6765" s="20"/>
      <c r="E6765" s="20"/>
      <c r="F6765" s="20"/>
      <c r="G6765" s="20"/>
      <c r="H6765" s="20"/>
      <c r="I6765" s="20"/>
      <c r="J6765" s="20"/>
      <c r="K6765" s="20"/>
      <c r="L6765" s="20"/>
      <c r="M6765" s="20"/>
      <c r="N6765" s="20"/>
      <c r="O6765" s="21"/>
      <c r="P6765" s="21"/>
      <c r="Q6765" s="28"/>
      <c r="R6765" s="28"/>
      <c r="S6765" s="21"/>
      <c r="T6765" s="20"/>
      <c r="U6765" s="21"/>
      <c r="W6765" s="46"/>
      <c r="AA6765" s="22"/>
      <c r="AB6765" s="22"/>
      <c r="AC6765" s="22"/>
      <c r="AD6765" s="22"/>
      <c r="AE6765" s="22"/>
      <c r="AF6765" s="22"/>
      <c r="AG6765" s="22"/>
      <c r="AH6765" s="20"/>
      <c r="AI6765" s="22"/>
      <c r="AJ6765" s="22"/>
      <c r="AK6765" s="22"/>
      <c r="AM6765" s="22"/>
      <c r="AN6765" s="22"/>
      <c r="AO6765" s="22"/>
    </row>
    <row r="6766" spans="2:41" x14ac:dyDescent="0.15">
      <c r="B6766" s="20"/>
      <c r="C6766" s="20"/>
      <c r="D6766" s="20"/>
      <c r="E6766" s="20"/>
      <c r="F6766" s="20"/>
      <c r="G6766" s="20"/>
      <c r="H6766" s="20"/>
      <c r="I6766" s="20"/>
      <c r="J6766" s="20"/>
      <c r="K6766" s="20"/>
      <c r="L6766" s="20"/>
      <c r="M6766" s="20"/>
      <c r="N6766" s="20"/>
      <c r="O6766" s="21"/>
      <c r="P6766" s="21"/>
      <c r="Q6766" s="28"/>
      <c r="R6766" s="28"/>
      <c r="S6766" s="21"/>
      <c r="T6766" s="20"/>
      <c r="U6766" s="21"/>
      <c r="W6766" s="46"/>
      <c r="AA6766" s="22"/>
      <c r="AB6766" s="22"/>
      <c r="AC6766" s="22"/>
      <c r="AD6766" s="22"/>
      <c r="AE6766" s="22"/>
      <c r="AF6766" s="22"/>
      <c r="AG6766" s="22"/>
      <c r="AH6766" s="20"/>
      <c r="AI6766" s="22"/>
      <c r="AJ6766" s="22"/>
      <c r="AK6766" s="22"/>
      <c r="AM6766" s="22"/>
      <c r="AN6766" s="22"/>
      <c r="AO6766" s="22"/>
    </row>
    <row r="6767" spans="2:41" x14ac:dyDescent="0.15">
      <c r="B6767" s="20"/>
      <c r="C6767" s="20"/>
      <c r="D6767" s="20"/>
      <c r="E6767" s="20"/>
      <c r="F6767" s="20"/>
      <c r="G6767" s="20"/>
      <c r="H6767" s="20"/>
      <c r="I6767" s="20"/>
      <c r="J6767" s="20"/>
      <c r="K6767" s="20"/>
      <c r="L6767" s="20"/>
      <c r="M6767" s="20"/>
      <c r="N6767" s="20"/>
      <c r="O6767" s="21"/>
      <c r="P6767" s="21"/>
      <c r="Q6767" s="28"/>
      <c r="R6767" s="28"/>
      <c r="S6767" s="21"/>
      <c r="T6767" s="20"/>
      <c r="U6767" s="21"/>
      <c r="W6767" s="46"/>
      <c r="AA6767" s="22"/>
      <c r="AB6767" s="22"/>
      <c r="AC6767" s="22"/>
      <c r="AD6767" s="22"/>
      <c r="AE6767" s="22"/>
      <c r="AF6767" s="22"/>
      <c r="AG6767" s="22"/>
      <c r="AH6767" s="20"/>
      <c r="AI6767" s="22"/>
      <c r="AJ6767" s="22"/>
      <c r="AK6767" s="22"/>
      <c r="AM6767" s="22"/>
      <c r="AN6767" s="22"/>
      <c r="AO6767" s="22"/>
    </row>
    <row r="6768" spans="2:41" x14ac:dyDescent="0.15">
      <c r="B6768" s="20"/>
      <c r="C6768" s="20"/>
      <c r="D6768" s="20"/>
      <c r="E6768" s="20"/>
      <c r="F6768" s="20"/>
      <c r="G6768" s="20"/>
      <c r="H6768" s="20"/>
      <c r="I6768" s="20"/>
      <c r="J6768" s="20"/>
      <c r="K6768" s="20"/>
      <c r="L6768" s="20"/>
      <c r="M6768" s="20"/>
      <c r="N6768" s="20"/>
      <c r="O6768" s="21"/>
      <c r="P6768" s="21"/>
      <c r="Q6768" s="28"/>
      <c r="R6768" s="28"/>
      <c r="S6768" s="21"/>
      <c r="T6768" s="20"/>
      <c r="U6768" s="21"/>
      <c r="W6768" s="46"/>
      <c r="AA6768" s="22"/>
      <c r="AB6768" s="22"/>
      <c r="AC6768" s="22"/>
      <c r="AD6768" s="22"/>
      <c r="AE6768" s="22"/>
      <c r="AF6768" s="22"/>
      <c r="AG6768" s="22"/>
      <c r="AH6768" s="20"/>
      <c r="AI6768" s="22"/>
      <c r="AJ6768" s="22"/>
      <c r="AK6768" s="22"/>
      <c r="AM6768" s="22"/>
      <c r="AN6768" s="22"/>
      <c r="AO6768" s="22"/>
    </row>
    <row r="6769" spans="2:41" x14ac:dyDescent="0.15">
      <c r="B6769" s="20"/>
      <c r="C6769" s="20"/>
      <c r="D6769" s="20"/>
      <c r="E6769" s="20"/>
      <c r="F6769" s="20"/>
      <c r="G6769" s="20"/>
      <c r="H6769" s="20"/>
      <c r="I6769" s="20"/>
      <c r="J6769" s="20"/>
      <c r="K6769" s="20"/>
      <c r="L6769" s="20"/>
      <c r="M6769" s="20"/>
      <c r="N6769" s="20"/>
      <c r="O6769" s="21"/>
      <c r="P6769" s="21"/>
      <c r="Q6769" s="28"/>
      <c r="R6769" s="28"/>
      <c r="S6769" s="21"/>
      <c r="T6769" s="20"/>
      <c r="U6769" s="21"/>
      <c r="W6769" s="46"/>
      <c r="AA6769" s="22"/>
      <c r="AB6769" s="22"/>
      <c r="AC6769" s="22"/>
      <c r="AD6769" s="22"/>
      <c r="AE6769" s="22"/>
      <c r="AF6769" s="22"/>
      <c r="AG6769" s="22"/>
      <c r="AH6769" s="20"/>
      <c r="AI6769" s="22"/>
      <c r="AJ6769" s="22"/>
      <c r="AK6769" s="22"/>
      <c r="AM6769" s="22"/>
      <c r="AN6769" s="22"/>
      <c r="AO6769" s="22"/>
    </row>
    <row r="6770" spans="2:41" x14ac:dyDescent="0.15">
      <c r="B6770" s="20"/>
      <c r="C6770" s="20"/>
      <c r="D6770" s="20"/>
      <c r="E6770" s="20"/>
      <c r="F6770" s="20"/>
      <c r="G6770" s="20"/>
      <c r="H6770" s="20"/>
      <c r="I6770" s="20"/>
      <c r="J6770" s="20"/>
      <c r="K6770" s="20"/>
      <c r="L6770" s="20"/>
      <c r="M6770" s="20"/>
      <c r="N6770" s="20"/>
      <c r="O6770" s="21"/>
      <c r="P6770" s="21"/>
      <c r="Q6770" s="28"/>
      <c r="R6770" s="28"/>
      <c r="S6770" s="21"/>
      <c r="T6770" s="20"/>
      <c r="U6770" s="21"/>
      <c r="W6770" s="46"/>
      <c r="AA6770" s="22"/>
      <c r="AB6770" s="22"/>
      <c r="AC6770" s="22"/>
      <c r="AD6770" s="22"/>
      <c r="AE6770" s="22"/>
      <c r="AF6770" s="22"/>
      <c r="AG6770" s="22"/>
      <c r="AH6770" s="20"/>
      <c r="AI6770" s="22"/>
      <c r="AJ6770" s="22"/>
      <c r="AK6770" s="22"/>
      <c r="AM6770" s="22"/>
      <c r="AN6770" s="22"/>
      <c r="AO6770" s="22"/>
    </row>
    <row r="6771" spans="2:41" x14ac:dyDescent="0.15">
      <c r="B6771" s="20"/>
      <c r="C6771" s="20"/>
      <c r="D6771" s="20"/>
      <c r="E6771" s="20"/>
      <c r="F6771" s="20"/>
      <c r="G6771" s="20"/>
      <c r="H6771" s="20"/>
      <c r="I6771" s="20"/>
      <c r="J6771" s="20"/>
      <c r="K6771" s="20"/>
      <c r="L6771" s="20"/>
      <c r="M6771" s="20"/>
      <c r="N6771" s="20"/>
      <c r="O6771" s="21"/>
      <c r="P6771" s="21"/>
      <c r="Q6771" s="28"/>
      <c r="R6771" s="28"/>
      <c r="S6771" s="21"/>
      <c r="T6771" s="20"/>
      <c r="U6771" s="21"/>
      <c r="W6771" s="46"/>
      <c r="AA6771" s="22"/>
      <c r="AB6771" s="22"/>
      <c r="AC6771" s="22"/>
      <c r="AD6771" s="22"/>
      <c r="AE6771" s="22"/>
      <c r="AF6771" s="22"/>
      <c r="AG6771" s="22"/>
      <c r="AH6771" s="20"/>
      <c r="AI6771" s="22"/>
      <c r="AJ6771" s="22"/>
      <c r="AK6771" s="22"/>
      <c r="AM6771" s="22"/>
      <c r="AN6771" s="22"/>
      <c r="AO6771" s="22"/>
    </row>
    <row r="6772" spans="2:41" x14ac:dyDescent="0.15">
      <c r="B6772" s="20"/>
      <c r="C6772" s="20"/>
      <c r="D6772" s="20"/>
      <c r="E6772" s="20"/>
      <c r="F6772" s="20"/>
      <c r="G6772" s="20"/>
      <c r="H6772" s="20"/>
      <c r="I6772" s="20"/>
      <c r="J6772" s="20"/>
      <c r="K6772" s="20"/>
      <c r="L6772" s="20"/>
      <c r="M6772" s="20"/>
      <c r="N6772" s="20"/>
      <c r="O6772" s="21"/>
      <c r="P6772" s="21"/>
      <c r="Q6772" s="28"/>
      <c r="R6772" s="28"/>
      <c r="S6772" s="21"/>
      <c r="T6772" s="20"/>
      <c r="U6772" s="21"/>
      <c r="W6772" s="46"/>
      <c r="AA6772" s="22"/>
      <c r="AB6772" s="22"/>
      <c r="AC6772" s="22"/>
      <c r="AD6772" s="22"/>
      <c r="AE6772" s="22"/>
      <c r="AF6772" s="22"/>
      <c r="AG6772" s="22"/>
      <c r="AH6772" s="20"/>
      <c r="AI6772" s="22"/>
      <c r="AJ6772" s="22"/>
      <c r="AK6772" s="22"/>
      <c r="AM6772" s="22"/>
      <c r="AN6772" s="22"/>
      <c r="AO6772" s="22"/>
    </row>
    <row r="6773" spans="2:41" x14ac:dyDescent="0.15">
      <c r="B6773" s="20"/>
      <c r="C6773" s="20"/>
      <c r="D6773" s="20"/>
      <c r="E6773" s="20"/>
      <c r="F6773" s="20"/>
      <c r="G6773" s="20"/>
      <c r="H6773" s="20"/>
      <c r="I6773" s="20"/>
      <c r="J6773" s="20"/>
      <c r="K6773" s="20"/>
      <c r="L6773" s="20"/>
      <c r="M6773" s="20"/>
      <c r="N6773" s="20"/>
      <c r="O6773" s="21"/>
      <c r="P6773" s="21"/>
      <c r="Q6773" s="28"/>
      <c r="R6773" s="28"/>
      <c r="S6773" s="21"/>
      <c r="T6773" s="20"/>
      <c r="U6773" s="21"/>
      <c r="W6773" s="46"/>
      <c r="AA6773" s="22"/>
      <c r="AB6773" s="22"/>
      <c r="AC6773" s="22"/>
      <c r="AD6773" s="22"/>
      <c r="AE6773" s="22"/>
      <c r="AF6773" s="22"/>
      <c r="AG6773" s="22"/>
      <c r="AH6773" s="20"/>
      <c r="AI6773" s="22"/>
      <c r="AJ6773" s="22"/>
      <c r="AK6773" s="22"/>
      <c r="AM6773" s="22"/>
      <c r="AN6773" s="22"/>
      <c r="AO6773" s="22"/>
    </row>
    <row r="6774" spans="2:41" x14ac:dyDescent="0.15">
      <c r="B6774" s="20"/>
      <c r="C6774" s="20"/>
      <c r="D6774" s="20"/>
      <c r="E6774" s="20"/>
      <c r="F6774" s="20"/>
      <c r="G6774" s="20"/>
      <c r="H6774" s="20"/>
      <c r="I6774" s="20"/>
      <c r="J6774" s="20"/>
      <c r="K6774" s="20"/>
      <c r="L6774" s="20"/>
      <c r="M6774" s="20"/>
      <c r="N6774" s="20"/>
      <c r="O6774" s="21"/>
      <c r="P6774" s="21"/>
      <c r="Q6774" s="28"/>
      <c r="R6774" s="28"/>
      <c r="S6774" s="21"/>
      <c r="T6774" s="20"/>
      <c r="U6774" s="21"/>
      <c r="W6774" s="46"/>
      <c r="AA6774" s="22"/>
      <c r="AB6774" s="22"/>
      <c r="AC6774" s="22"/>
      <c r="AD6774" s="22"/>
      <c r="AE6774" s="22"/>
      <c r="AF6774" s="22"/>
      <c r="AG6774" s="22"/>
      <c r="AH6774" s="20"/>
      <c r="AI6774" s="22"/>
      <c r="AJ6774" s="22"/>
      <c r="AK6774" s="22"/>
      <c r="AM6774" s="22"/>
      <c r="AN6774" s="22"/>
      <c r="AO6774" s="22"/>
    </row>
    <row r="6775" spans="2:41" x14ac:dyDescent="0.15">
      <c r="B6775" s="20"/>
      <c r="C6775" s="20"/>
      <c r="D6775" s="20"/>
      <c r="E6775" s="20"/>
      <c r="F6775" s="20"/>
      <c r="G6775" s="20"/>
      <c r="H6775" s="20"/>
      <c r="I6775" s="20"/>
      <c r="J6775" s="20"/>
      <c r="K6775" s="20"/>
      <c r="L6775" s="20"/>
      <c r="M6775" s="20"/>
      <c r="N6775" s="20"/>
      <c r="O6775" s="21"/>
      <c r="P6775" s="21"/>
      <c r="Q6775" s="28"/>
      <c r="R6775" s="28"/>
      <c r="S6775" s="21"/>
      <c r="T6775" s="20"/>
      <c r="U6775" s="21"/>
      <c r="W6775" s="46"/>
      <c r="AA6775" s="22"/>
      <c r="AB6775" s="22"/>
      <c r="AC6775" s="22"/>
      <c r="AD6775" s="22"/>
      <c r="AE6775" s="22"/>
      <c r="AF6775" s="22"/>
      <c r="AG6775" s="22"/>
      <c r="AH6775" s="20"/>
      <c r="AI6775" s="22"/>
      <c r="AJ6775" s="22"/>
      <c r="AK6775" s="22"/>
      <c r="AM6775" s="22"/>
      <c r="AN6775" s="22"/>
      <c r="AO6775" s="22"/>
    </row>
    <row r="6776" spans="2:41" x14ac:dyDescent="0.15">
      <c r="B6776" s="20"/>
      <c r="C6776" s="20"/>
      <c r="D6776" s="20"/>
      <c r="E6776" s="20"/>
      <c r="F6776" s="20"/>
      <c r="G6776" s="20"/>
      <c r="H6776" s="20"/>
      <c r="I6776" s="20"/>
      <c r="J6776" s="20"/>
      <c r="K6776" s="20"/>
      <c r="L6776" s="20"/>
      <c r="M6776" s="20"/>
      <c r="N6776" s="20"/>
      <c r="O6776" s="21"/>
      <c r="P6776" s="21"/>
      <c r="Q6776" s="28"/>
      <c r="R6776" s="28"/>
      <c r="S6776" s="21"/>
      <c r="T6776" s="20"/>
      <c r="U6776" s="21"/>
      <c r="W6776" s="46"/>
      <c r="AA6776" s="22"/>
      <c r="AB6776" s="22"/>
      <c r="AC6776" s="22"/>
      <c r="AD6776" s="22"/>
      <c r="AE6776" s="22"/>
      <c r="AF6776" s="22"/>
      <c r="AG6776" s="22"/>
      <c r="AH6776" s="20"/>
      <c r="AI6776" s="22"/>
      <c r="AJ6776" s="22"/>
      <c r="AK6776" s="22"/>
      <c r="AM6776" s="22"/>
      <c r="AN6776" s="22"/>
      <c r="AO6776" s="22"/>
    </row>
    <row r="6777" spans="2:41" x14ac:dyDescent="0.15">
      <c r="B6777" s="20"/>
      <c r="C6777" s="20"/>
      <c r="D6777" s="20"/>
      <c r="E6777" s="20"/>
      <c r="F6777" s="20"/>
      <c r="G6777" s="20"/>
      <c r="H6777" s="20"/>
      <c r="I6777" s="20"/>
      <c r="J6777" s="20"/>
      <c r="K6777" s="20"/>
      <c r="L6777" s="20"/>
      <c r="M6777" s="20"/>
      <c r="N6777" s="20"/>
      <c r="O6777" s="21"/>
      <c r="P6777" s="21"/>
      <c r="Q6777" s="28"/>
      <c r="R6777" s="28"/>
      <c r="S6777" s="21"/>
      <c r="T6777" s="20"/>
      <c r="U6777" s="21"/>
      <c r="W6777" s="46"/>
      <c r="AA6777" s="22"/>
      <c r="AB6777" s="22"/>
      <c r="AC6777" s="22"/>
      <c r="AD6777" s="22"/>
      <c r="AE6777" s="22"/>
      <c r="AF6777" s="22"/>
      <c r="AG6777" s="22"/>
      <c r="AH6777" s="20"/>
      <c r="AI6777" s="22"/>
      <c r="AJ6777" s="22"/>
      <c r="AK6777" s="22"/>
      <c r="AM6777" s="22"/>
      <c r="AN6777" s="22"/>
      <c r="AO6777" s="22"/>
    </row>
    <row r="6778" spans="2:41" x14ac:dyDescent="0.15">
      <c r="B6778" s="20"/>
      <c r="C6778" s="20"/>
      <c r="D6778" s="20"/>
      <c r="E6778" s="20"/>
      <c r="F6778" s="20"/>
      <c r="G6778" s="20"/>
      <c r="H6778" s="20"/>
      <c r="I6778" s="20"/>
      <c r="J6778" s="20"/>
      <c r="K6778" s="20"/>
      <c r="L6778" s="20"/>
      <c r="M6778" s="20"/>
      <c r="N6778" s="20"/>
      <c r="O6778" s="21"/>
      <c r="P6778" s="21"/>
      <c r="Q6778" s="28"/>
      <c r="R6778" s="28"/>
      <c r="S6778" s="21"/>
      <c r="T6778" s="20"/>
      <c r="U6778" s="21"/>
      <c r="W6778" s="46"/>
      <c r="AA6778" s="22"/>
      <c r="AB6778" s="22"/>
      <c r="AC6778" s="22"/>
      <c r="AD6778" s="22"/>
      <c r="AE6778" s="22"/>
      <c r="AF6778" s="22"/>
      <c r="AG6778" s="22"/>
      <c r="AH6778" s="20"/>
      <c r="AI6778" s="22"/>
      <c r="AJ6778" s="22"/>
      <c r="AK6778" s="22"/>
      <c r="AM6778" s="22"/>
      <c r="AN6778" s="22"/>
      <c r="AO6778" s="22"/>
    </row>
    <row r="6779" spans="2:41" x14ac:dyDescent="0.15">
      <c r="B6779" s="20"/>
      <c r="C6779" s="20"/>
      <c r="D6779" s="20"/>
      <c r="E6779" s="20"/>
      <c r="F6779" s="20"/>
      <c r="G6779" s="20"/>
      <c r="H6779" s="20"/>
      <c r="I6779" s="20"/>
      <c r="J6779" s="20"/>
      <c r="K6779" s="20"/>
      <c r="L6779" s="20"/>
      <c r="M6779" s="20"/>
      <c r="N6779" s="20"/>
      <c r="O6779" s="21"/>
      <c r="P6779" s="21"/>
      <c r="Q6779" s="28"/>
      <c r="R6779" s="28"/>
      <c r="S6779" s="21"/>
      <c r="T6779" s="20"/>
      <c r="U6779" s="21"/>
      <c r="W6779" s="46"/>
      <c r="AA6779" s="22"/>
      <c r="AB6779" s="22"/>
      <c r="AC6779" s="22"/>
      <c r="AD6779" s="22"/>
      <c r="AE6779" s="22"/>
      <c r="AF6779" s="22"/>
      <c r="AG6779" s="22"/>
      <c r="AH6779" s="20"/>
      <c r="AI6779" s="22"/>
      <c r="AJ6779" s="22"/>
      <c r="AK6779" s="22"/>
      <c r="AM6779" s="22"/>
      <c r="AN6779" s="22"/>
      <c r="AO6779" s="22"/>
    </row>
    <row r="6780" spans="2:41" x14ac:dyDescent="0.15">
      <c r="B6780" s="20"/>
      <c r="C6780" s="20"/>
      <c r="D6780" s="20"/>
      <c r="E6780" s="20"/>
      <c r="F6780" s="20"/>
      <c r="G6780" s="20"/>
      <c r="H6780" s="20"/>
      <c r="I6780" s="20"/>
      <c r="J6780" s="20"/>
      <c r="K6780" s="20"/>
      <c r="L6780" s="20"/>
      <c r="M6780" s="20"/>
      <c r="N6780" s="20"/>
      <c r="O6780" s="21"/>
      <c r="P6780" s="21"/>
      <c r="Q6780" s="28"/>
      <c r="R6780" s="28"/>
      <c r="S6780" s="21"/>
      <c r="T6780" s="20"/>
      <c r="U6780" s="21"/>
      <c r="W6780" s="46"/>
      <c r="AA6780" s="22"/>
      <c r="AB6780" s="22"/>
      <c r="AC6780" s="22"/>
      <c r="AD6780" s="22"/>
      <c r="AE6780" s="22"/>
      <c r="AF6780" s="22"/>
      <c r="AG6780" s="22"/>
      <c r="AH6780" s="20"/>
      <c r="AI6780" s="22"/>
      <c r="AJ6780" s="22"/>
      <c r="AK6780" s="22"/>
      <c r="AM6780" s="22"/>
      <c r="AN6780" s="22"/>
      <c r="AO6780" s="22"/>
    </row>
    <row r="6781" spans="2:41" x14ac:dyDescent="0.15">
      <c r="B6781" s="20"/>
      <c r="C6781" s="20"/>
      <c r="D6781" s="20"/>
      <c r="E6781" s="20"/>
      <c r="F6781" s="20"/>
      <c r="G6781" s="20"/>
      <c r="H6781" s="20"/>
      <c r="I6781" s="20"/>
      <c r="J6781" s="20"/>
      <c r="K6781" s="20"/>
      <c r="L6781" s="20"/>
      <c r="M6781" s="20"/>
      <c r="N6781" s="20"/>
      <c r="O6781" s="21"/>
      <c r="P6781" s="21"/>
      <c r="Q6781" s="28"/>
      <c r="R6781" s="28"/>
      <c r="S6781" s="21"/>
      <c r="T6781" s="20"/>
      <c r="U6781" s="21"/>
      <c r="W6781" s="46"/>
      <c r="AA6781" s="22"/>
      <c r="AB6781" s="22"/>
      <c r="AC6781" s="22"/>
      <c r="AD6781" s="22"/>
      <c r="AE6781" s="22"/>
      <c r="AF6781" s="22"/>
      <c r="AG6781" s="22"/>
      <c r="AH6781" s="20"/>
      <c r="AI6781" s="22"/>
      <c r="AJ6781" s="22"/>
      <c r="AK6781" s="22"/>
      <c r="AM6781" s="22"/>
      <c r="AN6781" s="22"/>
      <c r="AO6781" s="22"/>
    </row>
    <row r="6782" spans="2:41" x14ac:dyDescent="0.15">
      <c r="B6782" s="20"/>
      <c r="C6782" s="20"/>
      <c r="D6782" s="20"/>
      <c r="E6782" s="20"/>
      <c r="F6782" s="20"/>
      <c r="G6782" s="20"/>
      <c r="H6782" s="20"/>
      <c r="I6782" s="20"/>
      <c r="J6782" s="20"/>
      <c r="K6782" s="20"/>
      <c r="L6782" s="20"/>
      <c r="M6782" s="20"/>
      <c r="N6782" s="20"/>
      <c r="O6782" s="21"/>
      <c r="P6782" s="21"/>
      <c r="Q6782" s="28"/>
      <c r="R6782" s="28"/>
      <c r="S6782" s="21"/>
      <c r="T6782" s="20"/>
      <c r="U6782" s="21"/>
      <c r="W6782" s="46"/>
      <c r="AA6782" s="22"/>
      <c r="AB6782" s="22"/>
      <c r="AC6782" s="22"/>
      <c r="AD6782" s="22"/>
      <c r="AE6782" s="22"/>
      <c r="AF6782" s="22"/>
      <c r="AG6782" s="22"/>
      <c r="AH6782" s="20"/>
      <c r="AI6782" s="22"/>
      <c r="AJ6782" s="22"/>
      <c r="AK6782" s="22"/>
      <c r="AM6782" s="22"/>
      <c r="AN6782" s="22"/>
      <c r="AO6782" s="22"/>
    </row>
    <row r="6783" spans="2:41" x14ac:dyDescent="0.15">
      <c r="B6783" s="20"/>
      <c r="C6783" s="20"/>
      <c r="D6783" s="20"/>
      <c r="E6783" s="20"/>
      <c r="F6783" s="20"/>
      <c r="G6783" s="20"/>
      <c r="H6783" s="20"/>
      <c r="I6783" s="20"/>
      <c r="J6783" s="20"/>
      <c r="K6783" s="20"/>
      <c r="L6783" s="20"/>
      <c r="M6783" s="20"/>
      <c r="N6783" s="20"/>
      <c r="O6783" s="21"/>
      <c r="P6783" s="21"/>
      <c r="Q6783" s="28"/>
      <c r="R6783" s="28"/>
      <c r="S6783" s="21"/>
      <c r="T6783" s="20"/>
      <c r="U6783" s="21"/>
      <c r="W6783" s="46"/>
      <c r="AA6783" s="22"/>
      <c r="AB6783" s="22"/>
      <c r="AC6783" s="22"/>
      <c r="AD6783" s="22"/>
      <c r="AE6783" s="22"/>
      <c r="AF6783" s="22"/>
      <c r="AG6783" s="22"/>
      <c r="AH6783" s="20"/>
      <c r="AI6783" s="22"/>
      <c r="AJ6783" s="22"/>
      <c r="AK6783" s="22"/>
      <c r="AM6783" s="22"/>
      <c r="AN6783" s="22"/>
      <c r="AO6783" s="22"/>
    </row>
    <row r="6784" spans="2:41" x14ac:dyDescent="0.15">
      <c r="B6784" s="20"/>
      <c r="C6784" s="20"/>
      <c r="D6784" s="20"/>
      <c r="E6784" s="20"/>
      <c r="F6784" s="20"/>
      <c r="G6784" s="20"/>
      <c r="H6784" s="20"/>
      <c r="I6784" s="20"/>
      <c r="J6784" s="20"/>
      <c r="K6784" s="20"/>
      <c r="L6784" s="20"/>
      <c r="M6784" s="20"/>
      <c r="N6784" s="20"/>
      <c r="O6784" s="21"/>
      <c r="P6784" s="21"/>
      <c r="Q6784" s="28"/>
      <c r="R6784" s="28"/>
      <c r="S6784" s="21"/>
      <c r="T6784" s="20"/>
      <c r="U6784" s="21"/>
      <c r="W6784" s="46"/>
      <c r="AA6784" s="22"/>
      <c r="AB6784" s="22"/>
      <c r="AC6784" s="22"/>
      <c r="AD6784" s="22"/>
      <c r="AE6784" s="22"/>
      <c r="AF6784" s="22"/>
      <c r="AG6784" s="22"/>
      <c r="AH6784" s="20"/>
      <c r="AI6784" s="22"/>
      <c r="AJ6784" s="22"/>
      <c r="AK6784" s="22"/>
      <c r="AM6784" s="22"/>
      <c r="AN6784" s="22"/>
      <c r="AO6784" s="22"/>
    </row>
    <row r="6785" spans="2:41" x14ac:dyDescent="0.15">
      <c r="B6785" s="20"/>
      <c r="C6785" s="20"/>
      <c r="D6785" s="20"/>
      <c r="E6785" s="20"/>
      <c r="F6785" s="20"/>
      <c r="G6785" s="20"/>
      <c r="H6785" s="20"/>
      <c r="I6785" s="20"/>
      <c r="J6785" s="20"/>
      <c r="K6785" s="20"/>
      <c r="L6785" s="20"/>
      <c r="M6785" s="20"/>
      <c r="N6785" s="20"/>
      <c r="O6785" s="21"/>
      <c r="P6785" s="21"/>
      <c r="Q6785" s="28"/>
      <c r="R6785" s="28"/>
      <c r="S6785" s="21"/>
      <c r="T6785" s="20"/>
      <c r="U6785" s="21"/>
      <c r="W6785" s="46"/>
      <c r="AA6785" s="22"/>
      <c r="AB6785" s="22"/>
      <c r="AC6785" s="22"/>
      <c r="AD6785" s="22"/>
      <c r="AE6785" s="22"/>
      <c r="AF6785" s="22"/>
      <c r="AG6785" s="22"/>
      <c r="AH6785" s="20"/>
      <c r="AI6785" s="22"/>
      <c r="AJ6785" s="22"/>
      <c r="AK6785" s="22"/>
      <c r="AM6785" s="22"/>
      <c r="AN6785" s="22"/>
      <c r="AO6785" s="22"/>
    </row>
    <row r="6786" spans="2:41" x14ac:dyDescent="0.15">
      <c r="B6786" s="20"/>
      <c r="C6786" s="20"/>
      <c r="D6786" s="20"/>
      <c r="E6786" s="20"/>
      <c r="F6786" s="20"/>
      <c r="G6786" s="20"/>
      <c r="H6786" s="20"/>
      <c r="I6786" s="20"/>
      <c r="J6786" s="20"/>
      <c r="K6786" s="20"/>
      <c r="L6786" s="20"/>
      <c r="M6786" s="20"/>
      <c r="N6786" s="20"/>
      <c r="O6786" s="21"/>
      <c r="P6786" s="21"/>
      <c r="Q6786" s="28"/>
      <c r="R6786" s="28"/>
      <c r="S6786" s="21"/>
      <c r="T6786" s="20"/>
      <c r="U6786" s="21"/>
      <c r="W6786" s="46"/>
      <c r="AA6786" s="22"/>
      <c r="AB6786" s="22"/>
      <c r="AC6786" s="22"/>
      <c r="AD6786" s="22"/>
      <c r="AE6786" s="22"/>
      <c r="AF6786" s="22"/>
      <c r="AG6786" s="22"/>
      <c r="AH6786" s="20"/>
      <c r="AI6786" s="22"/>
      <c r="AJ6786" s="22"/>
      <c r="AK6786" s="22"/>
      <c r="AM6786" s="22"/>
      <c r="AN6786" s="22"/>
      <c r="AO6786" s="22"/>
    </row>
    <row r="6787" spans="2:41" x14ac:dyDescent="0.15">
      <c r="B6787" s="20"/>
      <c r="C6787" s="20"/>
      <c r="D6787" s="20"/>
      <c r="E6787" s="20"/>
      <c r="F6787" s="20"/>
      <c r="G6787" s="20"/>
      <c r="H6787" s="20"/>
      <c r="I6787" s="20"/>
      <c r="J6787" s="20"/>
      <c r="K6787" s="20"/>
      <c r="L6787" s="20"/>
      <c r="M6787" s="20"/>
      <c r="N6787" s="20"/>
      <c r="O6787" s="21"/>
      <c r="P6787" s="21"/>
      <c r="Q6787" s="28"/>
      <c r="R6787" s="28"/>
      <c r="S6787" s="21"/>
      <c r="T6787" s="20"/>
      <c r="U6787" s="21"/>
      <c r="W6787" s="46"/>
      <c r="AA6787" s="22"/>
      <c r="AB6787" s="22"/>
      <c r="AC6787" s="22"/>
      <c r="AD6787" s="22"/>
      <c r="AE6787" s="22"/>
      <c r="AF6787" s="22"/>
      <c r="AG6787" s="22"/>
      <c r="AH6787" s="20"/>
      <c r="AI6787" s="22"/>
      <c r="AJ6787" s="22"/>
      <c r="AK6787" s="22"/>
      <c r="AM6787" s="22"/>
      <c r="AN6787" s="22"/>
      <c r="AO6787" s="22"/>
    </row>
    <row r="6788" spans="2:41" x14ac:dyDescent="0.15">
      <c r="B6788" s="20"/>
      <c r="C6788" s="20"/>
      <c r="D6788" s="20"/>
      <c r="E6788" s="20"/>
      <c r="F6788" s="20"/>
      <c r="G6788" s="20"/>
      <c r="H6788" s="20"/>
      <c r="I6788" s="20"/>
      <c r="J6788" s="20"/>
      <c r="K6788" s="20"/>
      <c r="L6788" s="20"/>
      <c r="M6788" s="20"/>
      <c r="N6788" s="20"/>
      <c r="O6788" s="21"/>
      <c r="P6788" s="21"/>
      <c r="Q6788" s="28"/>
      <c r="R6788" s="28"/>
      <c r="S6788" s="21"/>
      <c r="T6788" s="20"/>
      <c r="U6788" s="21"/>
      <c r="W6788" s="46"/>
      <c r="AA6788" s="22"/>
      <c r="AB6788" s="22"/>
      <c r="AC6788" s="22"/>
      <c r="AD6788" s="22"/>
      <c r="AE6788" s="22"/>
      <c r="AF6788" s="22"/>
      <c r="AG6788" s="22"/>
      <c r="AH6788" s="20"/>
      <c r="AI6788" s="22"/>
      <c r="AJ6788" s="22"/>
      <c r="AK6788" s="22"/>
      <c r="AM6788" s="22"/>
      <c r="AN6788" s="22"/>
      <c r="AO6788" s="22"/>
    </row>
    <row r="6789" spans="2:41" x14ac:dyDescent="0.15">
      <c r="B6789" s="20"/>
      <c r="C6789" s="20"/>
      <c r="D6789" s="20"/>
      <c r="E6789" s="20"/>
      <c r="F6789" s="20"/>
      <c r="G6789" s="20"/>
      <c r="H6789" s="20"/>
      <c r="I6789" s="20"/>
      <c r="J6789" s="20"/>
      <c r="K6789" s="20"/>
      <c r="L6789" s="20"/>
      <c r="M6789" s="20"/>
      <c r="N6789" s="20"/>
      <c r="O6789" s="21"/>
      <c r="P6789" s="21"/>
      <c r="Q6789" s="28"/>
      <c r="R6789" s="28"/>
      <c r="S6789" s="21"/>
      <c r="T6789" s="20"/>
      <c r="U6789" s="21"/>
      <c r="W6789" s="46"/>
      <c r="AA6789" s="22"/>
      <c r="AB6789" s="22"/>
      <c r="AC6789" s="22"/>
      <c r="AD6789" s="22"/>
      <c r="AE6789" s="22"/>
      <c r="AF6789" s="22"/>
      <c r="AG6789" s="22"/>
      <c r="AH6789" s="20"/>
      <c r="AI6789" s="22"/>
      <c r="AJ6789" s="22"/>
      <c r="AK6789" s="22"/>
      <c r="AM6789" s="22"/>
      <c r="AN6789" s="22"/>
      <c r="AO6789" s="22"/>
    </row>
    <row r="6790" spans="2:41" x14ac:dyDescent="0.15">
      <c r="B6790" s="20"/>
      <c r="C6790" s="20"/>
      <c r="D6790" s="20"/>
      <c r="E6790" s="20"/>
      <c r="F6790" s="20"/>
      <c r="G6790" s="20"/>
      <c r="H6790" s="20"/>
      <c r="I6790" s="20"/>
      <c r="J6790" s="20"/>
      <c r="K6790" s="20"/>
      <c r="L6790" s="20"/>
      <c r="M6790" s="20"/>
      <c r="N6790" s="20"/>
      <c r="O6790" s="21"/>
      <c r="P6790" s="21"/>
      <c r="Q6790" s="28"/>
      <c r="R6790" s="28"/>
      <c r="S6790" s="21"/>
      <c r="T6790" s="20"/>
      <c r="U6790" s="21"/>
      <c r="W6790" s="46"/>
      <c r="AA6790" s="22"/>
      <c r="AB6790" s="22"/>
      <c r="AC6790" s="22"/>
      <c r="AD6790" s="22"/>
      <c r="AE6790" s="22"/>
      <c r="AF6790" s="22"/>
      <c r="AG6790" s="22"/>
      <c r="AH6790" s="20"/>
      <c r="AI6790" s="22"/>
      <c r="AJ6790" s="22"/>
      <c r="AK6790" s="22"/>
      <c r="AM6790" s="22"/>
      <c r="AN6790" s="22"/>
      <c r="AO6790" s="22"/>
    </row>
    <row r="6791" spans="2:41" x14ac:dyDescent="0.15">
      <c r="B6791" s="20"/>
      <c r="C6791" s="20"/>
      <c r="D6791" s="20"/>
      <c r="E6791" s="20"/>
      <c r="F6791" s="20"/>
      <c r="G6791" s="20"/>
      <c r="H6791" s="20"/>
      <c r="I6791" s="20"/>
      <c r="J6791" s="20"/>
      <c r="K6791" s="20"/>
      <c r="L6791" s="20"/>
      <c r="M6791" s="20"/>
      <c r="N6791" s="20"/>
      <c r="O6791" s="21"/>
      <c r="P6791" s="21"/>
      <c r="Q6791" s="28"/>
      <c r="R6791" s="28"/>
      <c r="S6791" s="21"/>
      <c r="T6791" s="20"/>
      <c r="U6791" s="21"/>
      <c r="W6791" s="46"/>
      <c r="AA6791" s="22"/>
      <c r="AB6791" s="22"/>
      <c r="AC6791" s="22"/>
      <c r="AD6791" s="22"/>
      <c r="AE6791" s="22"/>
      <c r="AF6791" s="22"/>
      <c r="AG6791" s="22"/>
      <c r="AH6791" s="20"/>
      <c r="AI6791" s="22"/>
      <c r="AJ6791" s="22"/>
      <c r="AK6791" s="22"/>
      <c r="AM6791" s="22"/>
      <c r="AN6791" s="22"/>
      <c r="AO6791" s="22"/>
    </row>
    <row r="6792" spans="2:41" x14ac:dyDescent="0.15">
      <c r="B6792" s="20"/>
      <c r="C6792" s="20"/>
      <c r="D6792" s="20"/>
      <c r="E6792" s="20"/>
      <c r="F6792" s="20"/>
      <c r="G6792" s="20"/>
      <c r="H6792" s="20"/>
      <c r="I6792" s="20"/>
      <c r="J6792" s="20"/>
      <c r="K6792" s="20"/>
      <c r="L6792" s="20"/>
      <c r="M6792" s="20"/>
      <c r="N6792" s="20"/>
      <c r="O6792" s="21"/>
      <c r="P6792" s="21"/>
      <c r="Q6792" s="28"/>
      <c r="R6792" s="28"/>
      <c r="S6792" s="21"/>
      <c r="T6792" s="20"/>
      <c r="U6792" s="21"/>
      <c r="W6792" s="46"/>
      <c r="AA6792" s="22"/>
      <c r="AB6792" s="22"/>
      <c r="AC6792" s="22"/>
      <c r="AD6792" s="22"/>
      <c r="AE6792" s="22"/>
      <c r="AF6792" s="22"/>
      <c r="AG6792" s="22"/>
      <c r="AH6792" s="20"/>
      <c r="AI6792" s="22"/>
      <c r="AJ6792" s="22"/>
      <c r="AK6792" s="22"/>
      <c r="AM6792" s="22"/>
      <c r="AN6792" s="22"/>
      <c r="AO6792" s="22"/>
    </row>
    <row r="6793" spans="2:41" x14ac:dyDescent="0.15">
      <c r="B6793" s="20"/>
      <c r="C6793" s="20"/>
      <c r="D6793" s="20"/>
      <c r="E6793" s="20"/>
      <c r="F6793" s="20"/>
      <c r="G6793" s="20"/>
      <c r="H6793" s="20"/>
      <c r="I6793" s="20"/>
      <c r="J6793" s="20"/>
      <c r="K6793" s="20"/>
      <c r="L6793" s="20"/>
      <c r="M6793" s="20"/>
      <c r="N6793" s="20"/>
      <c r="O6793" s="21"/>
      <c r="P6793" s="21"/>
      <c r="Q6793" s="28"/>
      <c r="R6793" s="28"/>
      <c r="S6793" s="21"/>
      <c r="T6793" s="20"/>
      <c r="U6793" s="21"/>
      <c r="W6793" s="46"/>
      <c r="AA6793" s="22"/>
      <c r="AB6793" s="22"/>
      <c r="AC6793" s="22"/>
      <c r="AD6793" s="22"/>
      <c r="AE6793" s="22"/>
      <c r="AF6793" s="22"/>
      <c r="AG6793" s="22"/>
      <c r="AH6793" s="20"/>
      <c r="AI6793" s="22"/>
      <c r="AJ6793" s="22"/>
      <c r="AK6793" s="22"/>
      <c r="AM6793" s="22"/>
      <c r="AN6793" s="22"/>
      <c r="AO6793" s="22"/>
    </row>
    <row r="6794" spans="2:41" x14ac:dyDescent="0.15">
      <c r="B6794" s="20"/>
      <c r="C6794" s="20"/>
      <c r="D6794" s="20"/>
      <c r="E6794" s="20"/>
      <c r="F6794" s="20"/>
      <c r="G6794" s="20"/>
      <c r="H6794" s="20"/>
      <c r="I6794" s="20"/>
      <c r="J6794" s="20"/>
      <c r="K6794" s="20"/>
      <c r="L6794" s="20"/>
      <c r="M6794" s="20"/>
      <c r="N6794" s="20"/>
      <c r="O6794" s="21"/>
      <c r="P6794" s="21"/>
      <c r="Q6794" s="28"/>
      <c r="R6794" s="28"/>
      <c r="S6794" s="21"/>
      <c r="T6794" s="20"/>
      <c r="U6794" s="21"/>
      <c r="W6794" s="46"/>
      <c r="AA6794" s="22"/>
      <c r="AB6794" s="22"/>
      <c r="AC6794" s="22"/>
      <c r="AD6794" s="22"/>
      <c r="AE6794" s="22"/>
      <c r="AF6794" s="22"/>
      <c r="AG6794" s="22"/>
      <c r="AH6794" s="20"/>
      <c r="AI6794" s="22"/>
      <c r="AJ6794" s="22"/>
      <c r="AK6794" s="22"/>
      <c r="AM6794" s="22"/>
      <c r="AN6794" s="22"/>
      <c r="AO6794" s="22"/>
    </row>
    <row r="6795" spans="2:41" x14ac:dyDescent="0.15">
      <c r="B6795" s="20"/>
      <c r="C6795" s="20"/>
      <c r="D6795" s="20"/>
      <c r="E6795" s="20"/>
      <c r="F6795" s="20"/>
      <c r="G6795" s="20"/>
      <c r="H6795" s="20"/>
      <c r="I6795" s="20"/>
      <c r="J6795" s="20"/>
      <c r="K6795" s="20"/>
      <c r="L6795" s="20"/>
      <c r="M6795" s="20"/>
      <c r="N6795" s="20"/>
      <c r="O6795" s="21"/>
      <c r="P6795" s="21"/>
      <c r="Q6795" s="28"/>
      <c r="R6795" s="28"/>
      <c r="S6795" s="21"/>
      <c r="T6795" s="20"/>
      <c r="U6795" s="21"/>
      <c r="W6795" s="46"/>
      <c r="AA6795" s="22"/>
      <c r="AB6795" s="22"/>
      <c r="AC6795" s="22"/>
      <c r="AD6795" s="22"/>
      <c r="AE6795" s="22"/>
      <c r="AF6795" s="22"/>
      <c r="AG6795" s="22"/>
      <c r="AH6795" s="20"/>
      <c r="AI6795" s="22"/>
      <c r="AJ6795" s="22"/>
      <c r="AK6795" s="22"/>
      <c r="AM6795" s="22"/>
      <c r="AN6795" s="22"/>
      <c r="AO6795" s="22"/>
    </row>
    <row r="6796" spans="2:41" x14ac:dyDescent="0.15">
      <c r="B6796" s="20"/>
      <c r="C6796" s="20"/>
      <c r="D6796" s="20"/>
      <c r="E6796" s="20"/>
      <c r="F6796" s="20"/>
      <c r="G6796" s="20"/>
      <c r="H6796" s="20"/>
      <c r="I6796" s="20"/>
      <c r="J6796" s="20"/>
      <c r="K6796" s="20"/>
      <c r="L6796" s="20"/>
      <c r="M6796" s="20"/>
      <c r="N6796" s="20"/>
      <c r="O6796" s="21"/>
      <c r="P6796" s="21"/>
      <c r="Q6796" s="28"/>
      <c r="R6796" s="28"/>
      <c r="S6796" s="21"/>
      <c r="T6796" s="20"/>
      <c r="U6796" s="21"/>
      <c r="W6796" s="46"/>
      <c r="AA6796" s="22"/>
      <c r="AB6796" s="22"/>
      <c r="AC6796" s="22"/>
      <c r="AD6796" s="22"/>
      <c r="AE6796" s="22"/>
      <c r="AF6796" s="22"/>
      <c r="AG6796" s="22"/>
      <c r="AH6796" s="20"/>
      <c r="AI6796" s="22"/>
      <c r="AJ6796" s="22"/>
      <c r="AK6796" s="22"/>
      <c r="AM6796" s="22"/>
      <c r="AN6796" s="22"/>
      <c r="AO6796" s="22"/>
    </row>
    <row r="6797" spans="2:41" x14ac:dyDescent="0.15">
      <c r="B6797" s="20"/>
      <c r="C6797" s="20"/>
      <c r="D6797" s="20"/>
      <c r="E6797" s="20"/>
      <c r="F6797" s="20"/>
      <c r="G6797" s="20"/>
      <c r="H6797" s="20"/>
      <c r="I6797" s="20"/>
      <c r="J6797" s="20"/>
      <c r="K6797" s="20"/>
      <c r="L6797" s="20"/>
      <c r="M6797" s="20"/>
      <c r="N6797" s="20"/>
      <c r="O6797" s="21"/>
      <c r="P6797" s="21"/>
      <c r="Q6797" s="28"/>
      <c r="R6797" s="28"/>
      <c r="S6797" s="21"/>
      <c r="T6797" s="20"/>
      <c r="U6797" s="21"/>
      <c r="W6797" s="46"/>
      <c r="AA6797" s="22"/>
      <c r="AB6797" s="22"/>
      <c r="AC6797" s="22"/>
      <c r="AD6797" s="22"/>
      <c r="AE6797" s="22"/>
      <c r="AF6797" s="22"/>
      <c r="AG6797" s="22"/>
      <c r="AH6797" s="20"/>
      <c r="AI6797" s="22"/>
      <c r="AJ6797" s="22"/>
      <c r="AK6797" s="22"/>
      <c r="AM6797" s="22"/>
      <c r="AN6797" s="22"/>
      <c r="AO6797" s="22"/>
    </row>
    <row r="6798" spans="2:41" x14ac:dyDescent="0.15">
      <c r="B6798" s="20"/>
      <c r="C6798" s="20"/>
      <c r="D6798" s="20"/>
      <c r="E6798" s="20"/>
      <c r="F6798" s="20"/>
      <c r="G6798" s="20"/>
      <c r="H6798" s="20"/>
      <c r="I6798" s="20"/>
      <c r="J6798" s="20"/>
      <c r="K6798" s="20"/>
      <c r="L6798" s="20"/>
      <c r="M6798" s="20"/>
      <c r="N6798" s="20"/>
      <c r="O6798" s="21"/>
      <c r="P6798" s="21"/>
      <c r="Q6798" s="28"/>
      <c r="R6798" s="28"/>
      <c r="S6798" s="21"/>
      <c r="T6798" s="20"/>
      <c r="U6798" s="21"/>
      <c r="W6798" s="46"/>
      <c r="AA6798" s="22"/>
      <c r="AB6798" s="22"/>
      <c r="AC6798" s="22"/>
      <c r="AD6798" s="22"/>
      <c r="AE6798" s="22"/>
      <c r="AF6798" s="22"/>
      <c r="AG6798" s="22"/>
      <c r="AH6798" s="20"/>
      <c r="AI6798" s="22"/>
      <c r="AJ6798" s="22"/>
      <c r="AK6798" s="22"/>
      <c r="AM6798" s="22"/>
      <c r="AN6798" s="22"/>
      <c r="AO6798" s="22"/>
    </row>
    <row r="6799" spans="2:41" x14ac:dyDescent="0.15">
      <c r="B6799" s="20"/>
      <c r="C6799" s="20"/>
      <c r="D6799" s="20"/>
      <c r="E6799" s="20"/>
      <c r="F6799" s="20"/>
      <c r="G6799" s="20"/>
      <c r="H6799" s="20"/>
      <c r="I6799" s="20"/>
      <c r="J6799" s="20"/>
      <c r="K6799" s="20"/>
      <c r="L6799" s="20"/>
      <c r="M6799" s="20"/>
      <c r="N6799" s="20"/>
      <c r="O6799" s="21"/>
      <c r="P6799" s="21"/>
      <c r="Q6799" s="28"/>
      <c r="R6799" s="28"/>
      <c r="S6799" s="21"/>
      <c r="T6799" s="20"/>
      <c r="U6799" s="21"/>
      <c r="W6799" s="46"/>
      <c r="AA6799" s="22"/>
      <c r="AB6799" s="22"/>
      <c r="AC6799" s="22"/>
      <c r="AD6799" s="22"/>
      <c r="AE6799" s="22"/>
      <c r="AF6799" s="22"/>
      <c r="AG6799" s="22"/>
      <c r="AH6799" s="20"/>
      <c r="AI6799" s="22"/>
      <c r="AJ6799" s="22"/>
      <c r="AK6799" s="22"/>
      <c r="AM6799" s="22"/>
      <c r="AN6799" s="22"/>
      <c r="AO6799" s="22"/>
    </row>
    <row r="6800" spans="2:41" x14ac:dyDescent="0.15">
      <c r="B6800" s="20"/>
      <c r="C6800" s="20"/>
      <c r="D6800" s="20"/>
      <c r="E6800" s="20"/>
      <c r="F6800" s="20"/>
      <c r="G6800" s="20"/>
      <c r="H6800" s="20"/>
      <c r="I6800" s="20"/>
      <c r="J6800" s="20"/>
      <c r="K6800" s="20"/>
      <c r="L6800" s="20"/>
      <c r="M6800" s="20"/>
      <c r="N6800" s="20"/>
      <c r="O6800" s="21"/>
      <c r="P6800" s="21"/>
      <c r="Q6800" s="28"/>
      <c r="R6800" s="28"/>
      <c r="S6800" s="21"/>
      <c r="T6800" s="20"/>
      <c r="U6800" s="21"/>
      <c r="W6800" s="46"/>
      <c r="AA6800" s="22"/>
      <c r="AB6800" s="22"/>
      <c r="AC6800" s="22"/>
      <c r="AD6800" s="22"/>
      <c r="AE6800" s="22"/>
      <c r="AF6800" s="22"/>
      <c r="AG6800" s="22"/>
      <c r="AH6800" s="20"/>
      <c r="AI6800" s="22"/>
      <c r="AJ6800" s="22"/>
      <c r="AK6800" s="22"/>
      <c r="AM6800" s="22"/>
      <c r="AN6800" s="22"/>
      <c r="AO6800" s="22"/>
    </row>
    <row r="6801" spans="2:41" x14ac:dyDescent="0.15">
      <c r="B6801" s="20"/>
      <c r="C6801" s="20"/>
      <c r="D6801" s="20"/>
      <c r="E6801" s="20"/>
      <c r="F6801" s="20"/>
      <c r="G6801" s="20"/>
      <c r="H6801" s="20"/>
      <c r="I6801" s="20"/>
      <c r="J6801" s="20"/>
      <c r="K6801" s="20"/>
      <c r="L6801" s="20"/>
      <c r="M6801" s="20"/>
      <c r="N6801" s="20"/>
      <c r="O6801" s="21"/>
      <c r="P6801" s="21"/>
      <c r="Q6801" s="28"/>
      <c r="R6801" s="28"/>
      <c r="S6801" s="21"/>
      <c r="T6801" s="20"/>
      <c r="U6801" s="21"/>
      <c r="W6801" s="46"/>
      <c r="AA6801" s="22"/>
      <c r="AB6801" s="22"/>
      <c r="AC6801" s="22"/>
      <c r="AD6801" s="22"/>
      <c r="AE6801" s="22"/>
      <c r="AF6801" s="22"/>
      <c r="AG6801" s="22"/>
      <c r="AH6801" s="20"/>
      <c r="AI6801" s="22"/>
      <c r="AJ6801" s="22"/>
      <c r="AK6801" s="22"/>
      <c r="AM6801" s="22"/>
      <c r="AN6801" s="22"/>
      <c r="AO6801" s="22"/>
    </row>
    <row r="6802" spans="2:41" x14ac:dyDescent="0.15">
      <c r="B6802" s="20"/>
      <c r="C6802" s="20"/>
      <c r="D6802" s="20"/>
      <c r="E6802" s="20"/>
      <c r="F6802" s="20"/>
      <c r="G6802" s="20"/>
      <c r="H6802" s="20"/>
      <c r="I6802" s="20"/>
      <c r="J6802" s="20"/>
      <c r="K6802" s="20"/>
      <c r="L6802" s="20"/>
      <c r="M6802" s="20"/>
      <c r="N6802" s="20"/>
      <c r="O6802" s="21"/>
      <c r="P6802" s="21"/>
      <c r="Q6802" s="28"/>
      <c r="R6802" s="28"/>
      <c r="S6802" s="21"/>
      <c r="T6802" s="20"/>
      <c r="U6802" s="21"/>
      <c r="W6802" s="46"/>
      <c r="AA6802" s="22"/>
      <c r="AB6802" s="22"/>
      <c r="AC6802" s="22"/>
      <c r="AD6802" s="22"/>
      <c r="AE6802" s="22"/>
      <c r="AF6802" s="22"/>
      <c r="AG6802" s="22"/>
      <c r="AH6802" s="20"/>
      <c r="AI6802" s="22"/>
      <c r="AJ6802" s="22"/>
      <c r="AK6802" s="22"/>
      <c r="AM6802" s="22"/>
      <c r="AN6802" s="22"/>
      <c r="AO6802" s="22"/>
    </row>
    <row r="6803" spans="2:41" x14ac:dyDescent="0.15">
      <c r="B6803" s="20"/>
      <c r="C6803" s="20"/>
      <c r="D6803" s="20"/>
      <c r="E6803" s="20"/>
      <c r="F6803" s="20"/>
      <c r="G6803" s="20"/>
      <c r="H6803" s="20"/>
      <c r="I6803" s="20"/>
      <c r="J6803" s="20"/>
      <c r="K6803" s="20"/>
      <c r="L6803" s="20"/>
      <c r="M6803" s="20"/>
      <c r="N6803" s="20"/>
      <c r="O6803" s="21"/>
      <c r="P6803" s="21"/>
      <c r="Q6803" s="28"/>
      <c r="R6803" s="28"/>
      <c r="S6803" s="21"/>
      <c r="T6803" s="20"/>
      <c r="U6803" s="21"/>
      <c r="W6803" s="46"/>
      <c r="AA6803" s="22"/>
      <c r="AB6803" s="22"/>
      <c r="AC6803" s="22"/>
      <c r="AD6803" s="22"/>
      <c r="AE6803" s="22"/>
      <c r="AF6803" s="22"/>
      <c r="AG6803" s="22"/>
      <c r="AH6803" s="20"/>
      <c r="AI6803" s="22"/>
      <c r="AJ6803" s="22"/>
      <c r="AK6803" s="22"/>
      <c r="AM6803" s="22"/>
      <c r="AN6803" s="22"/>
      <c r="AO6803" s="22"/>
    </row>
    <row r="6804" spans="2:41" x14ac:dyDescent="0.15">
      <c r="B6804" s="20"/>
      <c r="C6804" s="20"/>
      <c r="D6804" s="20"/>
      <c r="E6804" s="20"/>
      <c r="F6804" s="20"/>
      <c r="G6804" s="20"/>
      <c r="H6804" s="20"/>
      <c r="I6804" s="20"/>
      <c r="J6804" s="20"/>
      <c r="K6804" s="20"/>
      <c r="L6804" s="20"/>
      <c r="M6804" s="20"/>
      <c r="N6804" s="20"/>
      <c r="O6804" s="21"/>
      <c r="P6804" s="21"/>
      <c r="Q6804" s="28"/>
      <c r="R6804" s="28"/>
      <c r="S6804" s="21"/>
      <c r="T6804" s="20"/>
      <c r="U6804" s="21"/>
      <c r="W6804" s="46"/>
      <c r="AA6804" s="22"/>
      <c r="AB6804" s="22"/>
      <c r="AC6804" s="22"/>
      <c r="AD6804" s="22"/>
      <c r="AE6804" s="22"/>
      <c r="AF6804" s="22"/>
      <c r="AG6804" s="22"/>
      <c r="AH6804" s="20"/>
      <c r="AI6804" s="22"/>
      <c r="AJ6804" s="22"/>
      <c r="AK6804" s="22"/>
      <c r="AM6804" s="22"/>
      <c r="AN6804" s="22"/>
      <c r="AO6804" s="22"/>
    </row>
    <row r="6805" spans="2:41" x14ac:dyDescent="0.15">
      <c r="B6805" s="20"/>
      <c r="C6805" s="20"/>
      <c r="D6805" s="20"/>
      <c r="E6805" s="20"/>
      <c r="F6805" s="20"/>
      <c r="G6805" s="20"/>
      <c r="H6805" s="20"/>
      <c r="I6805" s="20"/>
      <c r="J6805" s="20"/>
      <c r="K6805" s="20"/>
      <c r="L6805" s="20"/>
      <c r="M6805" s="20"/>
      <c r="N6805" s="20"/>
      <c r="O6805" s="21"/>
      <c r="P6805" s="21"/>
      <c r="Q6805" s="28"/>
      <c r="R6805" s="28"/>
      <c r="S6805" s="21"/>
      <c r="T6805" s="20"/>
      <c r="U6805" s="21"/>
      <c r="W6805" s="46"/>
      <c r="AA6805" s="22"/>
      <c r="AB6805" s="22"/>
      <c r="AC6805" s="22"/>
      <c r="AD6805" s="22"/>
      <c r="AE6805" s="22"/>
      <c r="AF6805" s="22"/>
      <c r="AG6805" s="22"/>
      <c r="AH6805" s="20"/>
      <c r="AI6805" s="22"/>
      <c r="AJ6805" s="22"/>
      <c r="AK6805" s="22"/>
      <c r="AM6805" s="22"/>
      <c r="AN6805" s="22"/>
      <c r="AO6805" s="22"/>
    </row>
    <row r="6806" spans="2:41" x14ac:dyDescent="0.15">
      <c r="B6806" s="20"/>
      <c r="C6806" s="20"/>
      <c r="D6806" s="20"/>
      <c r="E6806" s="20"/>
      <c r="F6806" s="20"/>
      <c r="G6806" s="20"/>
      <c r="H6806" s="20"/>
      <c r="I6806" s="20"/>
      <c r="J6806" s="20"/>
      <c r="K6806" s="20"/>
      <c r="L6806" s="20"/>
      <c r="M6806" s="20"/>
      <c r="N6806" s="20"/>
      <c r="O6806" s="21"/>
      <c r="P6806" s="21"/>
      <c r="Q6806" s="28"/>
      <c r="R6806" s="28"/>
      <c r="S6806" s="21"/>
      <c r="T6806" s="20"/>
      <c r="U6806" s="21"/>
      <c r="W6806" s="46"/>
      <c r="AA6806" s="22"/>
      <c r="AB6806" s="22"/>
      <c r="AC6806" s="22"/>
      <c r="AD6806" s="22"/>
      <c r="AE6806" s="22"/>
      <c r="AF6806" s="22"/>
      <c r="AG6806" s="22"/>
      <c r="AH6806" s="20"/>
      <c r="AI6806" s="22"/>
      <c r="AJ6806" s="22"/>
      <c r="AK6806" s="22"/>
      <c r="AM6806" s="22"/>
      <c r="AN6806" s="22"/>
      <c r="AO6806" s="22"/>
    </row>
    <row r="6807" spans="2:41" x14ac:dyDescent="0.15">
      <c r="B6807" s="20"/>
      <c r="C6807" s="20"/>
      <c r="D6807" s="20"/>
      <c r="E6807" s="20"/>
      <c r="F6807" s="20"/>
      <c r="G6807" s="20"/>
      <c r="H6807" s="20"/>
      <c r="I6807" s="20"/>
      <c r="J6807" s="20"/>
      <c r="K6807" s="20"/>
      <c r="L6807" s="20"/>
      <c r="M6807" s="20"/>
      <c r="N6807" s="20"/>
      <c r="O6807" s="21"/>
      <c r="P6807" s="21"/>
      <c r="Q6807" s="28"/>
      <c r="R6807" s="28"/>
      <c r="S6807" s="21"/>
      <c r="T6807" s="20"/>
      <c r="U6807" s="21"/>
      <c r="W6807" s="46"/>
      <c r="AA6807" s="22"/>
      <c r="AB6807" s="22"/>
      <c r="AC6807" s="22"/>
      <c r="AD6807" s="22"/>
      <c r="AE6807" s="22"/>
      <c r="AF6807" s="22"/>
      <c r="AG6807" s="22"/>
      <c r="AH6807" s="20"/>
      <c r="AI6807" s="22"/>
      <c r="AJ6807" s="22"/>
      <c r="AK6807" s="22"/>
      <c r="AM6807" s="22"/>
      <c r="AN6807" s="22"/>
      <c r="AO6807" s="22"/>
    </row>
    <row r="6808" spans="2:41" x14ac:dyDescent="0.15">
      <c r="B6808" s="20"/>
      <c r="C6808" s="20"/>
      <c r="D6808" s="20"/>
      <c r="E6808" s="20"/>
      <c r="F6808" s="20"/>
      <c r="G6808" s="20"/>
      <c r="H6808" s="20"/>
      <c r="I6808" s="20"/>
      <c r="J6808" s="20"/>
      <c r="K6808" s="20"/>
      <c r="L6808" s="20"/>
      <c r="M6808" s="20"/>
      <c r="N6808" s="20"/>
      <c r="O6808" s="21"/>
      <c r="P6808" s="21"/>
      <c r="Q6808" s="28"/>
      <c r="R6808" s="28"/>
      <c r="S6808" s="21"/>
      <c r="T6808" s="20"/>
      <c r="U6808" s="21"/>
      <c r="W6808" s="46"/>
      <c r="AA6808" s="22"/>
      <c r="AB6808" s="22"/>
      <c r="AC6808" s="22"/>
      <c r="AD6808" s="22"/>
      <c r="AE6808" s="22"/>
      <c r="AF6808" s="22"/>
      <c r="AG6808" s="22"/>
      <c r="AH6808" s="20"/>
      <c r="AI6808" s="22"/>
      <c r="AJ6808" s="22"/>
      <c r="AK6808" s="22"/>
      <c r="AM6808" s="22"/>
      <c r="AN6808" s="22"/>
      <c r="AO6808" s="22"/>
    </row>
    <row r="6809" spans="2:41" x14ac:dyDescent="0.15">
      <c r="B6809" s="20"/>
      <c r="C6809" s="20"/>
      <c r="D6809" s="20"/>
      <c r="E6809" s="20"/>
      <c r="F6809" s="20"/>
      <c r="G6809" s="20"/>
      <c r="H6809" s="20"/>
      <c r="I6809" s="20"/>
      <c r="J6809" s="20"/>
      <c r="K6809" s="20"/>
      <c r="L6809" s="20"/>
      <c r="M6809" s="20"/>
      <c r="N6809" s="20"/>
      <c r="O6809" s="21"/>
      <c r="P6809" s="21"/>
      <c r="Q6809" s="28"/>
      <c r="R6809" s="28"/>
      <c r="S6809" s="21"/>
      <c r="T6809" s="20"/>
      <c r="U6809" s="21"/>
      <c r="W6809" s="46"/>
      <c r="AA6809" s="22"/>
      <c r="AB6809" s="22"/>
      <c r="AC6809" s="22"/>
      <c r="AD6809" s="22"/>
      <c r="AE6809" s="22"/>
      <c r="AF6809" s="22"/>
      <c r="AG6809" s="22"/>
      <c r="AH6809" s="20"/>
      <c r="AI6809" s="22"/>
      <c r="AJ6809" s="22"/>
      <c r="AK6809" s="22"/>
      <c r="AM6809" s="22"/>
      <c r="AN6809" s="22"/>
      <c r="AO6809" s="22"/>
    </row>
    <row r="6810" spans="2:41" x14ac:dyDescent="0.15">
      <c r="B6810" s="20"/>
      <c r="C6810" s="20"/>
      <c r="D6810" s="20"/>
      <c r="E6810" s="20"/>
      <c r="F6810" s="20"/>
      <c r="G6810" s="20"/>
      <c r="H6810" s="20"/>
      <c r="I6810" s="20"/>
      <c r="J6810" s="20"/>
      <c r="K6810" s="20"/>
      <c r="L6810" s="20"/>
      <c r="M6810" s="20"/>
      <c r="N6810" s="20"/>
      <c r="O6810" s="21"/>
      <c r="P6810" s="21"/>
      <c r="Q6810" s="28"/>
      <c r="R6810" s="28"/>
      <c r="S6810" s="21"/>
      <c r="T6810" s="20"/>
      <c r="U6810" s="21"/>
      <c r="W6810" s="46"/>
      <c r="AA6810" s="22"/>
      <c r="AB6810" s="22"/>
      <c r="AC6810" s="22"/>
      <c r="AD6810" s="22"/>
      <c r="AE6810" s="22"/>
      <c r="AF6810" s="22"/>
      <c r="AG6810" s="22"/>
      <c r="AH6810" s="20"/>
      <c r="AI6810" s="22"/>
      <c r="AJ6810" s="22"/>
      <c r="AK6810" s="22"/>
      <c r="AM6810" s="22"/>
      <c r="AN6810" s="22"/>
      <c r="AO6810" s="22"/>
    </row>
    <row r="6811" spans="2:41" x14ac:dyDescent="0.15">
      <c r="B6811" s="20"/>
      <c r="C6811" s="20"/>
      <c r="D6811" s="20"/>
      <c r="E6811" s="20"/>
      <c r="F6811" s="20"/>
      <c r="G6811" s="20"/>
      <c r="H6811" s="20"/>
      <c r="I6811" s="20"/>
      <c r="J6811" s="20"/>
      <c r="K6811" s="20"/>
      <c r="L6811" s="20"/>
      <c r="M6811" s="20"/>
      <c r="N6811" s="20"/>
      <c r="O6811" s="21"/>
      <c r="P6811" s="21"/>
      <c r="Q6811" s="28"/>
      <c r="R6811" s="28"/>
      <c r="S6811" s="21"/>
      <c r="T6811" s="20"/>
      <c r="U6811" s="21"/>
      <c r="W6811" s="46"/>
      <c r="AA6811" s="22"/>
      <c r="AB6811" s="22"/>
      <c r="AC6811" s="22"/>
      <c r="AD6811" s="22"/>
      <c r="AE6811" s="22"/>
      <c r="AF6811" s="22"/>
      <c r="AG6811" s="22"/>
      <c r="AH6811" s="20"/>
      <c r="AI6811" s="22"/>
      <c r="AJ6811" s="22"/>
      <c r="AK6811" s="22"/>
      <c r="AM6811" s="22"/>
      <c r="AN6811" s="22"/>
      <c r="AO6811" s="22"/>
    </row>
    <row r="6812" spans="2:41" x14ac:dyDescent="0.15">
      <c r="B6812" s="20"/>
      <c r="C6812" s="20"/>
      <c r="D6812" s="20"/>
      <c r="E6812" s="20"/>
      <c r="F6812" s="20"/>
      <c r="G6812" s="20"/>
      <c r="H6812" s="20"/>
      <c r="I6812" s="20"/>
      <c r="J6812" s="20"/>
      <c r="K6812" s="20"/>
      <c r="L6812" s="20"/>
      <c r="M6812" s="20"/>
      <c r="N6812" s="20"/>
      <c r="O6812" s="21"/>
      <c r="P6812" s="21"/>
      <c r="Q6812" s="28"/>
      <c r="R6812" s="28"/>
      <c r="S6812" s="21"/>
      <c r="T6812" s="20"/>
      <c r="U6812" s="21"/>
      <c r="W6812" s="46"/>
      <c r="AA6812" s="22"/>
      <c r="AB6812" s="22"/>
      <c r="AC6812" s="22"/>
      <c r="AD6812" s="22"/>
      <c r="AE6812" s="22"/>
      <c r="AF6812" s="22"/>
      <c r="AG6812" s="22"/>
      <c r="AH6812" s="20"/>
      <c r="AI6812" s="22"/>
      <c r="AJ6812" s="22"/>
      <c r="AK6812" s="22"/>
      <c r="AM6812" s="22"/>
      <c r="AN6812" s="22"/>
      <c r="AO6812" s="22"/>
    </row>
    <row r="6813" spans="2:41" x14ac:dyDescent="0.15">
      <c r="B6813" s="20"/>
      <c r="C6813" s="20"/>
      <c r="D6813" s="20"/>
      <c r="E6813" s="20"/>
      <c r="F6813" s="20"/>
      <c r="G6813" s="20"/>
      <c r="H6813" s="20"/>
      <c r="I6813" s="20"/>
      <c r="J6813" s="20"/>
      <c r="K6813" s="20"/>
      <c r="L6813" s="20"/>
      <c r="M6813" s="20"/>
      <c r="N6813" s="20"/>
      <c r="O6813" s="21"/>
      <c r="P6813" s="21"/>
      <c r="Q6813" s="28"/>
      <c r="R6813" s="28"/>
      <c r="S6813" s="21"/>
      <c r="T6813" s="20"/>
      <c r="U6813" s="21"/>
      <c r="W6813" s="46"/>
      <c r="AA6813" s="22"/>
      <c r="AB6813" s="22"/>
      <c r="AC6813" s="22"/>
      <c r="AD6813" s="22"/>
      <c r="AE6813" s="22"/>
      <c r="AF6813" s="22"/>
      <c r="AG6813" s="22"/>
      <c r="AH6813" s="20"/>
      <c r="AI6813" s="22"/>
      <c r="AJ6813" s="22"/>
      <c r="AK6813" s="22"/>
      <c r="AM6813" s="22"/>
      <c r="AN6813" s="22"/>
      <c r="AO6813" s="22"/>
    </row>
    <row r="6814" spans="2:41" x14ac:dyDescent="0.15">
      <c r="B6814" s="20"/>
      <c r="C6814" s="20"/>
      <c r="D6814" s="20"/>
      <c r="E6814" s="20"/>
      <c r="F6814" s="20"/>
      <c r="G6814" s="20"/>
      <c r="H6814" s="20"/>
      <c r="I6814" s="20"/>
      <c r="J6814" s="20"/>
      <c r="K6814" s="20"/>
      <c r="L6814" s="20"/>
      <c r="M6814" s="20"/>
      <c r="N6814" s="20"/>
      <c r="O6814" s="21"/>
      <c r="P6814" s="21"/>
      <c r="Q6814" s="28"/>
      <c r="R6814" s="28"/>
      <c r="S6814" s="21"/>
      <c r="T6814" s="20"/>
      <c r="U6814" s="21"/>
      <c r="W6814" s="46"/>
      <c r="AA6814" s="22"/>
      <c r="AB6814" s="22"/>
      <c r="AC6814" s="22"/>
      <c r="AD6814" s="22"/>
      <c r="AE6814" s="22"/>
      <c r="AF6814" s="22"/>
      <c r="AG6814" s="22"/>
      <c r="AH6814" s="20"/>
      <c r="AI6814" s="22"/>
      <c r="AJ6814" s="22"/>
      <c r="AK6814" s="22"/>
      <c r="AM6814" s="22"/>
      <c r="AN6814" s="22"/>
      <c r="AO6814" s="22"/>
    </row>
    <row r="6815" spans="2:41" x14ac:dyDescent="0.15">
      <c r="B6815" s="20"/>
      <c r="C6815" s="20"/>
      <c r="D6815" s="20"/>
      <c r="E6815" s="20"/>
      <c r="F6815" s="20"/>
      <c r="G6815" s="20"/>
      <c r="H6815" s="20"/>
      <c r="I6815" s="20"/>
      <c r="J6815" s="20"/>
      <c r="K6815" s="20"/>
      <c r="L6815" s="20"/>
      <c r="M6815" s="20"/>
      <c r="N6815" s="20"/>
      <c r="O6815" s="21"/>
      <c r="P6815" s="21"/>
      <c r="Q6815" s="28"/>
      <c r="R6815" s="28"/>
      <c r="S6815" s="21"/>
      <c r="T6815" s="20"/>
      <c r="U6815" s="21"/>
      <c r="W6815" s="46"/>
      <c r="AA6815" s="22"/>
      <c r="AB6815" s="22"/>
      <c r="AC6815" s="22"/>
      <c r="AD6815" s="22"/>
      <c r="AE6815" s="22"/>
      <c r="AF6815" s="22"/>
      <c r="AG6815" s="22"/>
      <c r="AH6815" s="20"/>
      <c r="AI6815" s="22"/>
      <c r="AJ6815" s="22"/>
      <c r="AK6815" s="22"/>
      <c r="AM6815" s="22"/>
      <c r="AN6815" s="22"/>
      <c r="AO6815" s="22"/>
    </row>
    <row r="6816" spans="2:41" x14ac:dyDescent="0.15">
      <c r="B6816" s="20"/>
      <c r="C6816" s="20"/>
      <c r="D6816" s="20"/>
      <c r="E6816" s="20"/>
      <c r="F6816" s="20"/>
      <c r="G6816" s="20"/>
      <c r="H6816" s="20"/>
      <c r="I6816" s="20"/>
      <c r="J6816" s="20"/>
      <c r="K6816" s="20"/>
      <c r="L6816" s="20"/>
      <c r="M6816" s="20"/>
      <c r="N6816" s="20"/>
      <c r="O6816" s="21"/>
      <c r="P6816" s="21"/>
      <c r="Q6816" s="28"/>
      <c r="R6816" s="28"/>
      <c r="S6816" s="21"/>
      <c r="T6816" s="20"/>
      <c r="U6816" s="21"/>
      <c r="W6816" s="46"/>
      <c r="AA6816" s="22"/>
      <c r="AB6816" s="22"/>
      <c r="AC6816" s="22"/>
      <c r="AD6816" s="22"/>
      <c r="AE6816" s="22"/>
      <c r="AF6816" s="22"/>
      <c r="AG6816" s="22"/>
      <c r="AH6816" s="20"/>
      <c r="AI6816" s="22"/>
      <c r="AJ6816" s="22"/>
      <c r="AK6816" s="22"/>
      <c r="AM6816" s="22"/>
      <c r="AN6816" s="22"/>
      <c r="AO6816" s="22"/>
    </row>
    <row r="6817" spans="2:41" x14ac:dyDescent="0.15">
      <c r="B6817" s="20"/>
      <c r="C6817" s="20"/>
      <c r="D6817" s="20"/>
      <c r="E6817" s="20"/>
      <c r="F6817" s="20"/>
      <c r="G6817" s="20"/>
      <c r="H6817" s="20"/>
      <c r="I6817" s="20"/>
      <c r="J6817" s="20"/>
      <c r="K6817" s="20"/>
      <c r="L6817" s="20"/>
      <c r="M6817" s="20"/>
      <c r="N6817" s="20"/>
      <c r="O6817" s="21"/>
      <c r="P6817" s="21"/>
      <c r="Q6817" s="28"/>
      <c r="R6817" s="28"/>
      <c r="S6817" s="21"/>
      <c r="T6817" s="20"/>
      <c r="U6817" s="21"/>
      <c r="W6817" s="46"/>
      <c r="AA6817" s="22"/>
      <c r="AB6817" s="22"/>
      <c r="AC6817" s="22"/>
      <c r="AD6817" s="22"/>
      <c r="AE6817" s="22"/>
      <c r="AF6817" s="22"/>
      <c r="AG6817" s="22"/>
      <c r="AH6817" s="20"/>
      <c r="AI6817" s="22"/>
      <c r="AJ6817" s="22"/>
      <c r="AK6817" s="22"/>
      <c r="AM6817" s="22"/>
      <c r="AN6817" s="22"/>
      <c r="AO6817" s="22"/>
    </row>
    <row r="6818" spans="2:41" x14ac:dyDescent="0.15">
      <c r="B6818" s="20"/>
      <c r="C6818" s="20"/>
      <c r="D6818" s="20"/>
      <c r="E6818" s="20"/>
      <c r="F6818" s="20"/>
      <c r="G6818" s="20"/>
      <c r="H6818" s="20"/>
      <c r="I6818" s="20"/>
      <c r="J6818" s="20"/>
      <c r="K6818" s="20"/>
      <c r="L6818" s="20"/>
      <c r="M6818" s="20"/>
      <c r="N6818" s="20"/>
      <c r="O6818" s="21"/>
      <c r="P6818" s="21"/>
      <c r="Q6818" s="28"/>
      <c r="R6818" s="28"/>
      <c r="S6818" s="21"/>
      <c r="T6818" s="20"/>
      <c r="U6818" s="21"/>
      <c r="W6818" s="46"/>
      <c r="AA6818" s="22"/>
      <c r="AB6818" s="22"/>
      <c r="AC6818" s="22"/>
      <c r="AD6818" s="22"/>
      <c r="AE6818" s="22"/>
      <c r="AF6818" s="22"/>
      <c r="AG6818" s="22"/>
      <c r="AH6818" s="20"/>
      <c r="AI6818" s="22"/>
      <c r="AJ6818" s="22"/>
      <c r="AK6818" s="22"/>
      <c r="AM6818" s="22"/>
      <c r="AN6818" s="22"/>
      <c r="AO6818" s="22"/>
    </row>
    <row r="6819" spans="2:41" x14ac:dyDescent="0.15">
      <c r="B6819" s="20"/>
      <c r="C6819" s="20"/>
      <c r="D6819" s="20"/>
      <c r="E6819" s="20"/>
      <c r="F6819" s="20"/>
      <c r="G6819" s="20"/>
      <c r="H6819" s="20"/>
      <c r="I6819" s="20"/>
      <c r="J6819" s="20"/>
      <c r="K6819" s="20"/>
      <c r="L6819" s="20"/>
      <c r="M6819" s="20"/>
      <c r="N6819" s="20"/>
      <c r="O6819" s="21"/>
      <c r="P6819" s="21"/>
      <c r="Q6819" s="28"/>
      <c r="R6819" s="28"/>
      <c r="S6819" s="21"/>
      <c r="T6819" s="20"/>
      <c r="U6819" s="21"/>
      <c r="W6819" s="46"/>
      <c r="AA6819" s="22"/>
      <c r="AB6819" s="22"/>
      <c r="AC6819" s="22"/>
      <c r="AD6819" s="22"/>
      <c r="AE6819" s="22"/>
      <c r="AF6819" s="22"/>
      <c r="AG6819" s="22"/>
      <c r="AH6819" s="20"/>
      <c r="AI6819" s="22"/>
      <c r="AJ6819" s="22"/>
      <c r="AK6819" s="22"/>
      <c r="AM6819" s="22"/>
      <c r="AN6819" s="22"/>
      <c r="AO6819" s="22"/>
    </row>
    <row r="6820" spans="2:41" x14ac:dyDescent="0.15">
      <c r="B6820" s="20"/>
      <c r="C6820" s="20"/>
      <c r="D6820" s="20"/>
      <c r="E6820" s="20"/>
      <c r="F6820" s="20"/>
      <c r="G6820" s="20"/>
      <c r="H6820" s="20"/>
      <c r="I6820" s="20"/>
      <c r="J6820" s="20"/>
      <c r="K6820" s="20"/>
      <c r="L6820" s="20"/>
      <c r="M6820" s="20"/>
      <c r="N6820" s="20"/>
      <c r="O6820" s="21"/>
      <c r="P6820" s="21"/>
      <c r="Q6820" s="28"/>
      <c r="R6820" s="28"/>
      <c r="S6820" s="21"/>
      <c r="T6820" s="20"/>
      <c r="U6820" s="21"/>
      <c r="W6820" s="46"/>
      <c r="AA6820" s="22"/>
      <c r="AB6820" s="22"/>
      <c r="AC6820" s="22"/>
      <c r="AD6820" s="22"/>
      <c r="AE6820" s="22"/>
      <c r="AF6820" s="22"/>
      <c r="AG6820" s="22"/>
      <c r="AH6820" s="20"/>
      <c r="AI6820" s="22"/>
      <c r="AJ6820" s="22"/>
      <c r="AK6820" s="22"/>
      <c r="AM6820" s="22"/>
      <c r="AN6820" s="22"/>
      <c r="AO6820" s="22"/>
    </row>
    <row r="6821" spans="2:41" x14ac:dyDescent="0.15">
      <c r="B6821" s="20"/>
      <c r="C6821" s="20"/>
      <c r="D6821" s="20"/>
      <c r="E6821" s="20"/>
      <c r="F6821" s="20"/>
      <c r="G6821" s="20"/>
      <c r="H6821" s="20"/>
      <c r="I6821" s="20"/>
      <c r="J6821" s="20"/>
      <c r="K6821" s="20"/>
      <c r="L6821" s="20"/>
      <c r="M6821" s="20"/>
      <c r="N6821" s="20"/>
      <c r="O6821" s="21"/>
      <c r="P6821" s="21"/>
      <c r="Q6821" s="28"/>
      <c r="R6821" s="28"/>
      <c r="S6821" s="21"/>
      <c r="T6821" s="20"/>
      <c r="U6821" s="21"/>
      <c r="W6821" s="46"/>
      <c r="AA6821" s="22"/>
      <c r="AB6821" s="22"/>
      <c r="AC6821" s="22"/>
      <c r="AD6821" s="22"/>
      <c r="AE6821" s="22"/>
      <c r="AF6821" s="22"/>
      <c r="AG6821" s="22"/>
      <c r="AH6821" s="20"/>
      <c r="AI6821" s="22"/>
      <c r="AJ6821" s="22"/>
      <c r="AK6821" s="22"/>
      <c r="AM6821" s="22"/>
      <c r="AN6821" s="22"/>
      <c r="AO6821" s="22"/>
    </row>
    <row r="6822" spans="2:41" x14ac:dyDescent="0.15">
      <c r="B6822" s="20"/>
      <c r="C6822" s="20"/>
      <c r="D6822" s="20"/>
      <c r="E6822" s="20"/>
      <c r="F6822" s="20"/>
      <c r="G6822" s="20"/>
      <c r="H6822" s="20"/>
      <c r="I6822" s="20"/>
      <c r="J6822" s="20"/>
      <c r="K6822" s="20"/>
      <c r="L6822" s="20"/>
      <c r="M6822" s="20"/>
      <c r="N6822" s="20"/>
      <c r="O6822" s="21"/>
      <c r="P6822" s="21"/>
      <c r="Q6822" s="28"/>
      <c r="R6822" s="28"/>
      <c r="S6822" s="21"/>
      <c r="T6822" s="20"/>
      <c r="U6822" s="21"/>
      <c r="W6822" s="46"/>
      <c r="AA6822" s="22"/>
      <c r="AB6822" s="22"/>
      <c r="AC6822" s="22"/>
      <c r="AD6822" s="22"/>
      <c r="AE6822" s="22"/>
      <c r="AF6822" s="22"/>
      <c r="AG6822" s="22"/>
      <c r="AH6822" s="20"/>
      <c r="AI6822" s="22"/>
      <c r="AJ6822" s="22"/>
      <c r="AK6822" s="22"/>
      <c r="AM6822" s="22"/>
      <c r="AN6822" s="22"/>
      <c r="AO6822" s="22"/>
    </row>
    <row r="6823" spans="2:41" x14ac:dyDescent="0.15">
      <c r="B6823" s="20"/>
      <c r="C6823" s="20"/>
      <c r="D6823" s="20"/>
      <c r="E6823" s="20"/>
      <c r="F6823" s="20"/>
      <c r="G6823" s="20"/>
      <c r="H6823" s="20"/>
      <c r="I6823" s="20"/>
      <c r="J6823" s="20"/>
      <c r="K6823" s="20"/>
      <c r="L6823" s="20"/>
      <c r="M6823" s="20"/>
      <c r="N6823" s="20"/>
      <c r="O6823" s="21"/>
      <c r="P6823" s="21"/>
      <c r="Q6823" s="28"/>
      <c r="R6823" s="28"/>
      <c r="S6823" s="21"/>
      <c r="T6823" s="20"/>
      <c r="U6823" s="21"/>
      <c r="W6823" s="46"/>
      <c r="AA6823" s="22"/>
      <c r="AB6823" s="22"/>
      <c r="AC6823" s="22"/>
      <c r="AD6823" s="22"/>
      <c r="AE6823" s="22"/>
      <c r="AF6823" s="22"/>
      <c r="AG6823" s="22"/>
      <c r="AH6823" s="20"/>
      <c r="AI6823" s="22"/>
      <c r="AJ6823" s="22"/>
      <c r="AK6823" s="22"/>
      <c r="AM6823" s="22"/>
      <c r="AN6823" s="22"/>
      <c r="AO6823" s="22"/>
    </row>
    <row r="6824" spans="2:41" x14ac:dyDescent="0.15">
      <c r="B6824" s="20"/>
      <c r="C6824" s="20"/>
      <c r="D6824" s="20"/>
      <c r="E6824" s="20"/>
      <c r="F6824" s="20"/>
      <c r="G6824" s="20"/>
      <c r="H6824" s="20"/>
      <c r="I6824" s="20"/>
      <c r="J6824" s="20"/>
      <c r="K6824" s="20"/>
      <c r="L6824" s="20"/>
      <c r="M6824" s="20"/>
      <c r="N6824" s="20"/>
      <c r="O6824" s="21"/>
      <c r="P6824" s="21"/>
      <c r="Q6824" s="28"/>
      <c r="R6824" s="28"/>
      <c r="S6824" s="21"/>
      <c r="T6824" s="20"/>
      <c r="U6824" s="21"/>
      <c r="W6824" s="46"/>
      <c r="AA6824" s="22"/>
      <c r="AB6824" s="22"/>
      <c r="AC6824" s="22"/>
      <c r="AD6824" s="22"/>
      <c r="AE6824" s="22"/>
      <c r="AF6824" s="22"/>
      <c r="AG6824" s="22"/>
      <c r="AH6824" s="20"/>
      <c r="AI6824" s="22"/>
      <c r="AJ6824" s="22"/>
      <c r="AK6824" s="22"/>
      <c r="AM6824" s="22"/>
      <c r="AN6824" s="22"/>
      <c r="AO6824" s="22"/>
    </row>
    <row r="6825" spans="2:41" x14ac:dyDescent="0.15">
      <c r="B6825" s="20"/>
      <c r="C6825" s="20"/>
      <c r="D6825" s="20"/>
      <c r="E6825" s="20"/>
      <c r="F6825" s="20"/>
      <c r="G6825" s="20"/>
      <c r="H6825" s="20"/>
      <c r="I6825" s="20"/>
      <c r="J6825" s="20"/>
      <c r="K6825" s="20"/>
      <c r="L6825" s="20"/>
      <c r="M6825" s="20"/>
      <c r="N6825" s="20"/>
      <c r="O6825" s="21"/>
      <c r="P6825" s="21"/>
      <c r="Q6825" s="28"/>
      <c r="R6825" s="28"/>
      <c r="S6825" s="21"/>
      <c r="T6825" s="20"/>
      <c r="U6825" s="21"/>
      <c r="W6825" s="46"/>
      <c r="AA6825" s="22"/>
      <c r="AB6825" s="22"/>
      <c r="AC6825" s="22"/>
      <c r="AD6825" s="22"/>
      <c r="AE6825" s="22"/>
      <c r="AF6825" s="22"/>
      <c r="AG6825" s="22"/>
      <c r="AH6825" s="20"/>
      <c r="AI6825" s="22"/>
      <c r="AJ6825" s="22"/>
      <c r="AK6825" s="22"/>
      <c r="AM6825" s="22"/>
      <c r="AN6825" s="22"/>
      <c r="AO6825" s="22"/>
    </row>
    <row r="6826" spans="2:41" x14ac:dyDescent="0.15">
      <c r="B6826" s="20"/>
      <c r="C6826" s="20"/>
      <c r="D6826" s="20"/>
      <c r="E6826" s="20"/>
      <c r="F6826" s="20"/>
      <c r="G6826" s="20"/>
      <c r="H6826" s="20"/>
      <c r="I6826" s="20"/>
      <c r="J6826" s="20"/>
      <c r="K6826" s="20"/>
      <c r="L6826" s="20"/>
      <c r="M6826" s="20"/>
      <c r="N6826" s="20"/>
      <c r="O6826" s="21"/>
      <c r="P6826" s="21"/>
      <c r="Q6826" s="28"/>
      <c r="R6826" s="28"/>
      <c r="S6826" s="21"/>
      <c r="T6826" s="20"/>
      <c r="U6826" s="21"/>
      <c r="W6826" s="46"/>
      <c r="AA6826" s="22"/>
      <c r="AB6826" s="22"/>
      <c r="AC6826" s="22"/>
      <c r="AD6826" s="22"/>
      <c r="AE6826" s="22"/>
      <c r="AF6826" s="22"/>
      <c r="AG6826" s="22"/>
      <c r="AH6826" s="20"/>
      <c r="AI6826" s="22"/>
      <c r="AJ6826" s="22"/>
      <c r="AK6826" s="22"/>
      <c r="AM6826" s="22"/>
      <c r="AN6826" s="22"/>
      <c r="AO6826" s="22"/>
    </row>
    <row r="6827" spans="2:41" x14ac:dyDescent="0.15">
      <c r="B6827" s="20"/>
      <c r="C6827" s="20"/>
      <c r="D6827" s="20"/>
      <c r="E6827" s="20"/>
      <c r="F6827" s="20"/>
      <c r="G6827" s="20"/>
      <c r="H6827" s="20"/>
      <c r="I6827" s="20"/>
      <c r="J6827" s="20"/>
      <c r="K6827" s="20"/>
      <c r="L6827" s="20"/>
      <c r="M6827" s="20"/>
      <c r="N6827" s="20"/>
      <c r="O6827" s="21"/>
      <c r="P6827" s="21"/>
      <c r="Q6827" s="28"/>
      <c r="R6827" s="28"/>
      <c r="S6827" s="21"/>
      <c r="T6827" s="20"/>
      <c r="U6827" s="21"/>
      <c r="W6827" s="46"/>
      <c r="AA6827" s="22"/>
      <c r="AB6827" s="22"/>
      <c r="AC6827" s="22"/>
      <c r="AD6827" s="22"/>
      <c r="AE6827" s="22"/>
      <c r="AF6827" s="22"/>
      <c r="AG6827" s="22"/>
      <c r="AH6827" s="20"/>
      <c r="AI6827" s="22"/>
      <c r="AJ6827" s="22"/>
      <c r="AK6827" s="22"/>
      <c r="AM6827" s="22"/>
      <c r="AN6827" s="22"/>
      <c r="AO6827" s="22"/>
    </row>
    <row r="6828" spans="2:41" x14ac:dyDescent="0.15">
      <c r="B6828" s="20"/>
      <c r="C6828" s="20"/>
      <c r="D6828" s="20"/>
      <c r="E6828" s="20"/>
      <c r="F6828" s="20"/>
      <c r="G6828" s="20"/>
      <c r="H6828" s="20"/>
      <c r="I6828" s="20"/>
      <c r="J6828" s="20"/>
      <c r="K6828" s="20"/>
      <c r="L6828" s="20"/>
      <c r="M6828" s="20"/>
      <c r="N6828" s="20"/>
      <c r="O6828" s="21"/>
      <c r="P6828" s="21"/>
      <c r="Q6828" s="28"/>
      <c r="R6828" s="28"/>
      <c r="S6828" s="21"/>
      <c r="T6828" s="20"/>
      <c r="U6828" s="21"/>
      <c r="W6828" s="46"/>
      <c r="AA6828" s="22"/>
      <c r="AB6828" s="22"/>
      <c r="AC6828" s="22"/>
      <c r="AD6828" s="22"/>
      <c r="AE6828" s="22"/>
      <c r="AF6828" s="22"/>
      <c r="AG6828" s="22"/>
      <c r="AH6828" s="20"/>
      <c r="AI6828" s="22"/>
      <c r="AJ6828" s="22"/>
      <c r="AK6828" s="22"/>
      <c r="AM6828" s="22"/>
      <c r="AN6828" s="22"/>
      <c r="AO6828" s="22"/>
    </row>
    <row r="6829" spans="2:41" x14ac:dyDescent="0.15">
      <c r="B6829" s="20"/>
      <c r="C6829" s="20"/>
      <c r="D6829" s="20"/>
      <c r="E6829" s="20"/>
      <c r="F6829" s="20"/>
      <c r="G6829" s="20"/>
      <c r="H6829" s="20"/>
      <c r="I6829" s="20"/>
      <c r="J6829" s="20"/>
      <c r="K6829" s="20"/>
      <c r="L6829" s="20"/>
      <c r="M6829" s="20"/>
      <c r="N6829" s="20"/>
      <c r="O6829" s="21"/>
      <c r="P6829" s="21"/>
      <c r="Q6829" s="28"/>
      <c r="R6829" s="28"/>
      <c r="S6829" s="21"/>
      <c r="T6829" s="20"/>
      <c r="U6829" s="21"/>
      <c r="W6829" s="46"/>
      <c r="AA6829" s="22"/>
      <c r="AB6829" s="22"/>
      <c r="AC6829" s="22"/>
      <c r="AD6829" s="22"/>
      <c r="AE6829" s="22"/>
      <c r="AF6829" s="22"/>
      <c r="AG6829" s="22"/>
      <c r="AH6829" s="20"/>
      <c r="AI6829" s="22"/>
      <c r="AJ6829" s="22"/>
      <c r="AK6829" s="22"/>
      <c r="AM6829" s="22"/>
      <c r="AN6829" s="22"/>
      <c r="AO6829" s="22"/>
    </row>
    <row r="6830" spans="2:41" x14ac:dyDescent="0.15">
      <c r="B6830" s="20"/>
      <c r="C6830" s="20"/>
      <c r="D6830" s="20"/>
      <c r="E6830" s="20"/>
      <c r="F6830" s="20"/>
      <c r="G6830" s="20"/>
      <c r="H6830" s="20"/>
      <c r="I6830" s="20"/>
      <c r="J6830" s="20"/>
      <c r="K6830" s="20"/>
      <c r="L6830" s="20"/>
      <c r="M6830" s="20"/>
      <c r="N6830" s="20"/>
      <c r="O6830" s="21"/>
      <c r="P6830" s="21"/>
      <c r="Q6830" s="28"/>
      <c r="R6830" s="28"/>
      <c r="S6830" s="21"/>
      <c r="T6830" s="20"/>
      <c r="U6830" s="21"/>
      <c r="W6830" s="46"/>
      <c r="AA6830" s="22"/>
      <c r="AB6830" s="22"/>
      <c r="AC6830" s="22"/>
      <c r="AD6830" s="22"/>
      <c r="AE6830" s="22"/>
      <c r="AF6830" s="22"/>
      <c r="AG6830" s="22"/>
      <c r="AH6830" s="20"/>
      <c r="AI6830" s="22"/>
      <c r="AJ6830" s="22"/>
      <c r="AK6830" s="22"/>
      <c r="AM6830" s="22"/>
      <c r="AN6830" s="22"/>
      <c r="AO6830" s="22"/>
    </row>
    <row r="6831" spans="2:41" x14ac:dyDescent="0.15">
      <c r="B6831" s="20"/>
      <c r="C6831" s="20"/>
      <c r="D6831" s="20"/>
      <c r="E6831" s="20"/>
      <c r="F6831" s="20"/>
      <c r="G6831" s="20"/>
      <c r="H6831" s="20"/>
      <c r="I6831" s="20"/>
      <c r="J6831" s="20"/>
      <c r="K6831" s="20"/>
      <c r="L6831" s="20"/>
      <c r="M6831" s="20"/>
      <c r="N6831" s="20"/>
      <c r="O6831" s="21"/>
      <c r="P6831" s="21"/>
      <c r="Q6831" s="28"/>
      <c r="R6831" s="28"/>
      <c r="S6831" s="21"/>
      <c r="T6831" s="20"/>
      <c r="U6831" s="21"/>
      <c r="W6831" s="46"/>
      <c r="AA6831" s="22"/>
      <c r="AB6831" s="22"/>
      <c r="AC6831" s="22"/>
      <c r="AD6831" s="22"/>
      <c r="AE6831" s="22"/>
      <c r="AF6831" s="22"/>
      <c r="AG6831" s="22"/>
      <c r="AH6831" s="20"/>
      <c r="AI6831" s="22"/>
      <c r="AJ6831" s="22"/>
      <c r="AK6831" s="22"/>
      <c r="AM6831" s="22"/>
      <c r="AN6831" s="22"/>
      <c r="AO6831" s="22"/>
    </row>
    <row r="6832" spans="2:41" x14ac:dyDescent="0.15">
      <c r="B6832" s="20"/>
      <c r="C6832" s="20"/>
      <c r="D6832" s="20"/>
      <c r="E6832" s="20"/>
      <c r="F6832" s="20"/>
      <c r="G6832" s="20"/>
      <c r="H6832" s="20"/>
      <c r="I6832" s="20"/>
      <c r="J6832" s="20"/>
      <c r="K6832" s="20"/>
      <c r="L6832" s="20"/>
      <c r="M6832" s="20"/>
      <c r="N6832" s="20"/>
      <c r="O6832" s="21"/>
      <c r="P6832" s="21"/>
      <c r="Q6832" s="28"/>
      <c r="R6832" s="28"/>
      <c r="S6832" s="21"/>
      <c r="T6832" s="20"/>
      <c r="U6832" s="21"/>
      <c r="W6832" s="46"/>
      <c r="AA6832" s="22"/>
      <c r="AB6832" s="22"/>
      <c r="AC6832" s="22"/>
      <c r="AD6832" s="22"/>
      <c r="AE6832" s="22"/>
      <c r="AF6832" s="22"/>
      <c r="AG6832" s="22"/>
      <c r="AH6832" s="20"/>
      <c r="AI6832" s="22"/>
      <c r="AJ6832" s="22"/>
      <c r="AK6832" s="22"/>
      <c r="AM6832" s="22"/>
      <c r="AN6832" s="22"/>
      <c r="AO6832" s="22"/>
    </row>
    <row r="6833" spans="2:41" x14ac:dyDescent="0.15">
      <c r="B6833" s="20"/>
      <c r="C6833" s="20"/>
      <c r="D6833" s="20"/>
      <c r="E6833" s="20"/>
      <c r="F6833" s="20"/>
      <c r="G6833" s="20"/>
      <c r="H6833" s="20"/>
      <c r="I6833" s="20"/>
      <c r="J6833" s="20"/>
      <c r="K6833" s="20"/>
      <c r="L6833" s="20"/>
      <c r="M6833" s="20"/>
      <c r="N6833" s="20"/>
      <c r="O6833" s="21"/>
      <c r="P6833" s="21"/>
      <c r="Q6833" s="28"/>
      <c r="R6833" s="28"/>
      <c r="S6833" s="21"/>
      <c r="T6833" s="20"/>
      <c r="U6833" s="21"/>
      <c r="W6833" s="46"/>
      <c r="AA6833" s="22"/>
      <c r="AB6833" s="22"/>
      <c r="AC6833" s="22"/>
      <c r="AD6833" s="22"/>
      <c r="AE6833" s="22"/>
      <c r="AF6833" s="22"/>
      <c r="AG6833" s="22"/>
      <c r="AH6833" s="20"/>
      <c r="AI6833" s="22"/>
      <c r="AJ6833" s="22"/>
      <c r="AK6833" s="22"/>
      <c r="AM6833" s="22"/>
      <c r="AN6833" s="22"/>
      <c r="AO6833" s="22"/>
    </row>
    <row r="6834" spans="2:41" x14ac:dyDescent="0.15">
      <c r="B6834" s="20"/>
      <c r="C6834" s="20"/>
      <c r="D6834" s="20"/>
      <c r="E6834" s="20"/>
      <c r="F6834" s="20"/>
      <c r="G6834" s="20"/>
      <c r="H6834" s="20"/>
      <c r="I6834" s="20"/>
      <c r="J6834" s="20"/>
      <c r="K6834" s="20"/>
      <c r="L6834" s="20"/>
      <c r="M6834" s="20"/>
      <c r="N6834" s="20"/>
      <c r="O6834" s="21"/>
      <c r="P6834" s="21"/>
      <c r="Q6834" s="28"/>
      <c r="R6834" s="28"/>
      <c r="S6834" s="21"/>
      <c r="T6834" s="20"/>
      <c r="U6834" s="21"/>
      <c r="W6834" s="46"/>
      <c r="AA6834" s="22"/>
      <c r="AB6834" s="22"/>
      <c r="AC6834" s="22"/>
      <c r="AD6834" s="22"/>
      <c r="AE6834" s="22"/>
      <c r="AF6834" s="22"/>
      <c r="AG6834" s="22"/>
      <c r="AH6834" s="20"/>
      <c r="AI6834" s="22"/>
      <c r="AJ6834" s="22"/>
      <c r="AK6834" s="22"/>
      <c r="AM6834" s="22"/>
      <c r="AN6834" s="22"/>
      <c r="AO6834" s="22"/>
    </row>
    <row r="6835" spans="2:41" x14ac:dyDescent="0.15">
      <c r="B6835" s="20"/>
      <c r="C6835" s="20"/>
      <c r="D6835" s="20"/>
      <c r="E6835" s="20"/>
      <c r="F6835" s="20"/>
      <c r="G6835" s="20"/>
      <c r="H6835" s="20"/>
      <c r="I6835" s="20"/>
      <c r="J6835" s="20"/>
      <c r="K6835" s="20"/>
      <c r="L6835" s="20"/>
      <c r="M6835" s="20"/>
      <c r="N6835" s="20"/>
      <c r="O6835" s="21"/>
      <c r="P6835" s="21"/>
      <c r="Q6835" s="28"/>
      <c r="R6835" s="28"/>
      <c r="S6835" s="21"/>
      <c r="T6835" s="20"/>
      <c r="U6835" s="21"/>
      <c r="W6835" s="46"/>
      <c r="AA6835" s="22"/>
      <c r="AB6835" s="22"/>
      <c r="AC6835" s="22"/>
      <c r="AD6835" s="22"/>
      <c r="AE6835" s="22"/>
      <c r="AF6835" s="22"/>
      <c r="AG6835" s="22"/>
      <c r="AH6835" s="20"/>
      <c r="AI6835" s="22"/>
      <c r="AJ6835" s="22"/>
      <c r="AK6835" s="22"/>
      <c r="AM6835" s="22"/>
      <c r="AN6835" s="22"/>
      <c r="AO6835" s="22"/>
    </row>
    <row r="6836" spans="2:41" x14ac:dyDescent="0.15">
      <c r="B6836" s="20"/>
      <c r="C6836" s="20"/>
      <c r="D6836" s="20"/>
      <c r="E6836" s="20"/>
      <c r="F6836" s="20"/>
      <c r="G6836" s="20"/>
      <c r="H6836" s="20"/>
      <c r="I6836" s="20"/>
      <c r="J6836" s="20"/>
      <c r="K6836" s="20"/>
      <c r="L6836" s="20"/>
      <c r="M6836" s="20"/>
      <c r="N6836" s="20"/>
      <c r="O6836" s="21"/>
      <c r="P6836" s="21"/>
      <c r="Q6836" s="28"/>
      <c r="R6836" s="28"/>
      <c r="S6836" s="21"/>
      <c r="T6836" s="20"/>
      <c r="U6836" s="21"/>
      <c r="W6836" s="46"/>
      <c r="AA6836" s="22"/>
      <c r="AB6836" s="22"/>
      <c r="AC6836" s="22"/>
      <c r="AD6836" s="22"/>
      <c r="AE6836" s="22"/>
      <c r="AF6836" s="22"/>
      <c r="AG6836" s="22"/>
      <c r="AH6836" s="20"/>
      <c r="AI6836" s="22"/>
      <c r="AJ6836" s="22"/>
      <c r="AK6836" s="22"/>
      <c r="AM6836" s="22"/>
      <c r="AN6836" s="22"/>
      <c r="AO6836" s="22"/>
    </row>
    <row r="6837" spans="2:41" x14ac:dyDescent="0.15">
      <c r="B6837" s="20"/>
      <c r="C6837" s="20"/>
      <c r="D6837" s="20"/>
      <c r="E6837" s="20"/>
      <c r="F6837" s="20"/>
      <c r="G6837" s="20"/>
      <c r="H6837" s="20"/>
      <c r="I6837" s="20"/>
      <c r="J6837" s="20"/>
      <c r="K6837" s="20"/>
      <c r="L6837" s="20"/>
      <c r="M6837" s="20"/>
      <c r="N6837" s="20"/>
      <c r="O6837" s="21"/>
      <c r="P6837" s="21"/>
      <c r="Q6837" s="28"/>
      <c r="R6837" s="28"/>
      <c r="S6837" s="21"/>
      <c r="T6837" s="20"/>
      <c r="U6837" s="21"/>
      <c r="W6837" s="46"/>
      <c r="AA6837" s="22"/>
      <c r="AB6837" s="22"/>
      <c r="AC6837" s="22"/>
      <c r="AD6837" s="22"/>
      <c r="AE6837" s="22"/>
      <c r="AF6837" s="22"/>
      <c r="AG6837" s="22"/>
      <c r="AH6837" s="20"/>
      <c r="AI6837" s="22"/>
      <c r="AJ6837" s="22"/>
      <c r="AK6837" s="22"/>
      <c r="AM6837" s="22"/>
      <c r="AN6837" s="22"/>
      <c r="AO6837" s="22"/>
    </row>
    <row r="6838" spans="2:41" x14ac:dyDescent="0.15">
      <c r="B6838" s="20"/>
      <c r="C6838" s="20"/>
      <c r="D6838" s="20"/>
      <c r="E6838" s="20"/>
      <c r="F6838" s="20"/>
      <c r="G6838" s="20"/>
      <c r="H6838" s="20"/>
      <c r="I6838" s="20"/>
      <c r="J6838" s="20"/>
      <c r="K6838" s="20"/>
      <c r="L6838" s="20"/>
      <c r="M6838" s="20"/>
      <c r="N6838" s="20"/>
      <c r="O6838" s="21"/>
      <c r="P6838" s="21"/>
      <c r="Q6838" s="28"/>
      <c r="R6838" s="28"/>
      <c r="S6838" s="21"/>
      <c r="T6838" s="20"/>
      <c r="U6838" s="21"/>
      <c r="W6838" s="46"/>
      <c r="AA6838" s="22"/>
      <c r="AB6838" s="22"/>
      <c r="AC6838" s="22"/>
      <c r="AD6838" s="22"/>
      <c r="AE6838" s="22"/>
      <c r="AF6838" s="22"/>
      <c r="AG6838" s="22"/>
      <c r="AH6838" s="20"/>
      <c r="AI6838" s="22"/>
      <c r="AJ6838" s="22"/>
      <c r="AK6838" s="22"/>
      <c r="AM6838" s="22"/>
      <c r="AN6838" s="22"/>
      <c r="AO6838" s="22"/>
    </row>
    <row r="6839" spans="2:41" x14ac:dyDescent="0.15">
      <c r="B6839" s="20"/>
      <c r="C6839" s="20"/>
      <c r="D6839" s="20"/>
      <c r="E6839" s="20"/>
      <c r="F6839" s="20"/>
      <c r="G6839" s="20"/>
      <c r="H6839" s="20"/>
      <c r="I6839" s="20"/>
      <c r="J6839" s="20"/>
      <c r="K6839" s="20"/>
      <c r="L6839" s="20"/>
      <c r="M6839" s="20"/>
      <c r="N6839" s="20"/>
      <c r="O6839" s="21"/>
      <c r="P6839" s="21"/>
      <c r="Q6839" s="28"/>
      <c r="R6839" s="28"/>
      <c r="S6839" s="21"/>
      <c r="T6839" s="20"/>
      <c r="U6839" s="21"/>
      <c r="W6839" s="46"/>
      <c r="AA6839" s="22"/>
      <c r="AB6839" s="22"/>
      <c r="AC6839" s="22"/>
      <c r="AD6839" s="22"/>
      <c r="AE6839" s="22"/>
      <c r="AF6839" s="22"/>
      <c r="AG6839" s="22"/>
      <c r="AH6839" s="20"/>
      <c r="AI6839" s="22"/>
      <c r="AJ6839" s="22"/>
      <c r="AK6839" s="22"/>
      <c r="AM6839" s="22"/>
      <c r="AN6839" s="22"/>
      <c r="AO6839" s="22"/>
    </row>
    <row r="6840" spans="2:41" x14ac:dyDescent="0.15">
      <c r="B6840" s="20"/>
      <c r="C6840" s="20"/>
      <c r="D6840" s="20"/>
      <c r="E6840" s="20"/>
      <c r="F6840" s="20"/>
      <c r="G6840" s="20"/>
      <c r="H6840" s="20"/>
      <c r="I6840" s="20"/>
      <c r="J6840" s="20"/>
      <c r="K6840" s="20"/>
      <c r="L6840" s="20"/>
      <c r="M6840" s="20"/>
      <c r="N6840" s="20"/>
      <c r="O6840" s="21"/>
      <c r="P6840" s="21"/>
      <c r="Q6840" s="28"/>
      <c r="R6840" s="28"/>
      <c r="S6840" s="21"/>
      <c r="T6840" s="20"/>
      <c r="U6840" s="21"/>
      <c r="W6840" s="46"/>
      <c r="AA6840" s="22"/>
      <c r="AB6840" s="22"/>
      <c r="AC6840" s="22"/>
      <c r="AD6840" s="22"/>
      <c r="AE6840" s="22"/>
      <c r="AF6840" s="22"/>
      <c r="AG6840" s="22"/>
      <c r="AH6840" s="20"/>
      <c r="AI6840" s="22"/>
      <c r="AJ6840" s="22"/>
      <c r="AK6840" s="22"/>
      <c r="AM6840" s="22"/>
      <c r="AN6840" s="22"/>
      <c r="AO6840" s="22"/>
    </row>
    <row r="6841" spans="2:41" x14ac:dyDescent="0.15">
      <c r="B6841" s="20"/>
      <c r="C6841" s="20"/>
      <c r="D6841" s="20"/>
      <c r="E6841" s="20"/>
      <c r="F6841" s="20"/>
      <c r="G6841" s="20"/>
      <c r="H6841" s="20"/>
      <c r="I6841" s="20"/>
      <c r="J6841" s="20"/>
      <c r="K6841" s="20"/>
      <c r="L6841" s="20"/>
      <c r="M6841" s="20"/>
      <c r="N6841" s="20"/>
      <c r="O6841" s="21"/>
      <c r="P6841" s="21"/>
      <c r="Q6841" s="28"/>
      <c r="R6841" s="28"/>
      <c r="S6841" s="21"/>
      <c r="T6841" s="20"/>
      <c r="U6841" s="21"/>
      <c r="W6841" s="46"/>
      <c r="AA6841" s="22"/>
      <c r="AB6841" s="22"/>
      <c r="AC6841" s="22"/>
      <c r="AD6841" s="22"/>
      <c r="AE6841" s="22"/>
      <c r="AF6841" s="22"/>
      <c r="AG6841" s="22"/>
      <c r="AH6841" s="20"/>
      <c r="AI6841" s="22"/>
      <c r="AJ6841" s="22"/>
      <c r="AK6841" s="22"/>
      <c r="AM6841" s="22"/>
      <c r="AN6841" s="22"/>
      <c r="AO6841" s="22"/>
    </row>
    <row r="6842" spans="2:41" x14ac:dyDescent="0.15">
      <c r="B6842" s="20"/>
      <c r="C6842" s="20"/>
      <c r="D6842" s="20"/>
      <c r="E6842" s="20"/>
      <c r="F6842" s="20"/>
      <c r="G6842" s="20"/>
      <c r="H6842" s="20"/>
      <c r="I6842" s="20"/>
      <c r="J6842" s="20"/>
      <c r="K6842" s="20"/>
      <c r="L6842" s="20"/>
      <c r="M6842" s="20"/>
      <c r="N6842" s="20"/>
      <c r="O6842" s="21"/>
      <c r="P6842" s="21"/>
      <c r="Q6842" s="28"/>
      <c r="R6842" s="28"/>
      <c r="S6842" s="21"/>
      <c r="T6842" s="20"/>
      <c r="U6842" s="21"/>
      <c r="W6842" s="46"/>
      <c r="AA6842" s="22"/>
      <c r="AB6842" s="22"/>
      <c r="AC6842" s="22"/>
      <c r="AD6842" s="22"/>
      <c r="AE6842" s="22"/>
      <c r="AF6842" s="22"/>
      <c r="AG6842" s="22"/>
      <c r="AH6842" s="20"/>
      <c r="AI6842" s="22"/>
      <c r="AJ6842" s="22"/>
      <c r="AK6842" s="22"/>
      <c r="AM6842" s="22"/>
      <c r="AN6842" s="22"/>
      <c r="AO6842" s="22"/>
    </row>
    <row r="6843" spans="2:41" x14ac:dyDescent="0.15">
      <c r="B6843" s="20"/>
      <c r="C6843" s="20"/>
      <c r="D6843" s="20"/>
      <c r="E6843" s="20"/>
      <c r="F6843" s="20"/>
      <c r="G6843" s="20"/>
      <c r="H6843" s="20"/>
      <c r="I6843" s="20"/>
      <c r="J6843" s="20"/>
      <c r="K6843" s="20"/>
      <c r="L6843" s="20"/>
      <c r="M6843" s="20"/>
      <c r="N6843" s="20"/>
      <c r="O6843" s="21"/>
      <c r="P6843" s="21"/>
      <c r="Q6843" s="28"/>
      <c r="R6843" s="28"/>
      <c r="S6843" s="21"/>
      <c r="T6843" s="20"/>
      <c r="U6843" s="21"/>
      <c r="W6843" s="46"/>
      <c r="AA6843" s="22"/>
      <c r="AB6843" s="22"/>
      <c r="AC6843" s="22"/>
      <c r="AD6843" s="22"/>
      <c r="AE6843" s="22"/>
      <c r="AF6843" s="22"/>
      <c r="AG6843" s="22"/>
      <c r="AH6843" s="20"/>
      <c r="AI6843" s="22"/>
      <c r="AJ6843" s="22"/>
      <c r="AK6843" s="22"/>
      <c r="AM6843" s="22"/>
      <c r="AN6843" s="22"/>
      <c r="AO6843" s="22"/>
    </row>
    <row r="6844" spans="2:41" x14ac:dyDescent="0.15">
      <c r="B6844" s="20"/>
      <c r="C6844" s="20"/>
      <c r="D6844" s="20"/>
      <c r="E6844" s="20"/>
      <c r="F6844" s="20"/>
      <c r="G6844" s="20"/>
      <c r="H6844" s="20"/>
      <c r="I6844" s="20"/>
      <c r="J6844" s="20"/>
      <c r="K6844" s="20"/>
      <c r="L6844" s="20"/>
      <c r="M6844" s="20"/>
      <c r="N6844" s="20"/>
      <c r="O6844" s="21"/>
      <c r="P6844" s="21"/>
      <c r="Q6844" s="28"/>
      <c r="R6844" s="28"/>
      <c r="S6844" s="21"/>
      <c r="T6844" s="20"/>
      <c r="U6844" s="21"/>
      <c r="W6844" s="46"/>
      <c r="AA6844" s="22"/>
      <c r="AB6844" s="22"/>
      <c r="AC6844" s="22"/>
      <c r="AD6844" s="22"/>
      <c r="AE6844" s="22"/>
      <c r="AF6844" s="22"/>
      <c r="AG6844" s="22"/>
      <c r="AH6844" s="20"/>
      <c r="AI6844" s="22"/>
      <c r="AJ6844" s="22"/>
      <c r="AK6844" s="22"/>
      <c r="AM6844" s="22"/>
      <c r="AN6844" s="22"/>
      <c r="AO6844" s="22"/>
    </row>
    <row r="6845" spans="2:41" x14ac:dyDescent="0.15">
      <c r="B6845" s="20"/>
      <c r="C6845" s="20"/>
      <c r="D6845" s="20"/>
      <c r="E6845" s="20"/>
      <c r="F6845" s="20"/>
      <c r="G6845" s="20"/>
      <c r="H6845" s="20"/>
      <c r="I6845" s="20"/>
      <c r="J6845" s="20"/>
      <c r="K6845" s="20"/>
      <c r="L6845" s="20"/>
      <c r="M6845" s="20"/>
      <c r="N6845" s="20"/>
      <c r="O6845" s="21"/>
      <c r="P6845" s="21"/>
      <c r="Q6845" s="28"/>
      <c r="R6845" s="28"/>
      <c r="S6845" s="21"/>
      <c r="T6845" s="20"/>
      <c r="U6845" s="21"/>
      <c r="W6845" s="46"/>
      <c r="AA6845" s="22"/>
      <c r="AB6845" s="22"/>
      <c r="AC6845" s="22"/>
      <c r="AD6845" s="22"/>
      <c r="AE6845" s="22"/>
      <c r="AF6845" s="22"/>
      <c r="AG6845" s="22"/>
      <c r="AH6845" s="20"/>
      <c r="AI6845" s="22"/>
      <c r="AJ6845" s="22"/>
      <c r="AK6845" s="22"/>
      <c r="AM6845" s="22"/>
      <c r="AN6845" s="22"/>
      <c r="AO6845" s="22"/>
    </row>
    <row r="6846" spans="2:41" x14ac:dyDescent="0.15">
      <c r="B6846" s="20"/>
      <c r="C6846" s="20"/>
      <c r="D6846" s="20"/>
      <c r="E6846" s="20"/>
      <c r="F6846" s="20"/>
      <c r="G6846" s="20"/>
      <c r="H6846" s="20"/>
      <c r="I6846" s="20"/>
      <c r="J6846" s="20"/>
      <c r="K6846" s="20"/>
      <c r="L6846" s="20"/>
      <c r="M6846" s="20"/>
      <c r="N6846" s="20"/>
      <c r="O6846" s="21"/>
      <c r="P6846" s="21"/>
      <c r="Q6846" s="28"/>
      <c r="R6846" s="28"/>
      <c r="S6846" s="21"/>
      <c r="T6846" s="20"/>
      <c r="U6846" s="21"/>
      <c r="W6846" s="46"/>
      <c r="AA6846" s="22"/>
      <c r="AB6846" s="22"/>
      <c r="AC6846" s="22"/>
      <c r="AD6846" s="22"/>
      <c r="AE6846" s="22"/>
      <c r="AF6846" s="22"/>
      <c r="AG6846" s="22"/>
      <c r="AH6846" s="20"/>
      <c r="AI6846" s="22"/>
      <c r="AJ6846" s="22"/>
      <c r="AK6846" s="22"/>
      <c r="AM6846" s="22"/>
      <c r="AN6846" s="22"/>
      <c r="AO6846" s="22"/>
    </row>
    <row r="6847" spans="2:41" x14ac:dyDescent="0.15">
      <c r="B6847" s="20"/>
      <c r="C6847" s="20"/>
      <c r="D6847" s="20"/>
      <c r="E6847" s="20"/>
      <c r="F6847" s="20"/>
      <c r="G6847" s="20"/>
      <c r="H6847" s="20"/>
      <c r="I6847" s="20"/>
      <c r="J6847" s="20"/>
      <c r="K6847" s="20"/>
      <c r="L6847" s="20"/>
      <c r="M6847" s="20"/>
      <c r="N6847" s="20"/>
      <c r="O6847" s="21"/>
      <c r="P6847" s="21"/>
      <c r="Q6847" s="28"/>
      <c r="R6847" s="28"/>
      <c r="S6847" s="21"/>
      <c r="T6847" s="20"/>
      <c r="U6847" s="21"/>
      <c r="W6847" s="46"/>
      <c r="AA6847" s="22"/>
      <c r="AB6847" s="22"/>
      <c r="AC6847" s="22"/>
      <c r="AD6847" s="22"/>
      <c r="AE6847" s="22"/>
      <c r="AF6847" s="22"/>
      <c r="AG6847" s="22"/>
      <c r="AH6847" s="20"/>
      <c r="AI6847" s="22"/>
      <c r="AJ6847" s="22"/>
      <c r="AK6847" s="22"/>
      <c r="AM6847" s="22"/>
      <c r="AN6847" s="22"/>
      <c r="AO6847" s="22"/>
    </row>
    <row r="6848" spans="2:41" x14ac:dyDescent="0.15">
      <c r="B6848" s="20"/>
      <c r="C6848" s="20"/>
      <c r="D6848" s="20"/>
      <c r="E6848" s="20"/>
      <c r="F6848" s="20"/>
      <c r="G6848" s="20"/>
      <c r="H6848" s="20"/>
      <c r="I6848" s="20"/>
      <c r="J6848" s="20"/>
      <c r="K6848" s="20"/>
      <c r="L6848" s="20"/>
      <c r="M6848" s="20"/>
      <c r="N6848" s="20"/>
      <c r="O6848" s="21"/>
      <c r="P6848" s="21"/>
      <c r="Q6848" s="28"/>
      <c r="R6848" s="28"/>
      <c r="S6848" s="21"/>
      <c r="T6848" s="20"/>
      <c r="U6848" s="21"/>
      <c r="W6848" s="46"/>
      <c r="AA6848" s="22"/>
      <c r="AB6848" s="22"/>
      <c r="AC6848" s="22"/>
      <c r="AD6848" s="22"/>
      <c r="AE6848" s="22"/>
      <c r="AF6848" s="22"/>
      <c r="AG6848" s="22"/>
      <c r="AH6848" s="20"/>
      <c r="AI6848" s="22"/>
      <c r="AJ6848" s="22"/>
      <c r="AK6848" s="22"/>
      <c r="AM6848" s="22"/>
      <c r="AN6848" s="22"/>
      <c r="AO6848" s="22"/>
    </row>
    <row r="6849" spans="2:41" x14ac:dyDescent="0.15">
      <c r="B6849" s="20"/>
      <c r="C6849" s="20"/>
      <c r="D6849" s="20"/>
      <c r="E6849" s="20"/>
      <c r="F6849" s="20"/>
      <c r="G6849" s="20"/>
      <c r="H6849" s="20"/>
      <c r="I6849" s="20"/>
      <c r="J6849" s="20"/>
      <c r="K6849" s="20"/>
      <c r="L6849" s="20"/>
      <c r="M6849" s="20"/>
      <c r="N6849" s="20"/>
      <c r="O6849" s="21"/>
      <c r="P6849" s="21"/>
      <c r="Q6849" s="28"/>
      <c r="R6849" s="28"/>
      <c r="S6849" s="21"/>
      <c r="T6849" s="20"/>
      <c r="U6849" s="21"/>
      <c r="W6849" s="46"/>
      <c r="AA6849" s="22"/>
      <c r="AB6849" s="22"/>
      <c r="AC6849" s="22"/>
      <c r="AD6849" s="22"/>
      <c r="AE6849" s="22"/>
      <c r="AF6849" s="22"/>
      <c r="AG6849" s="22"/>
      <c r="AH6849" s="20"/>
      <c r="AI6849" s="22"/>
      <c r="AJ6849" s="22"/>
      <c r="AK6849" s="22"/>
      <c r="AM6849" s="22"/>
      <c r="AN6849" s="22"/>
      <c r="AO6849" s="22"/>
    </row>
    <row r="6850" spans="2:41" x14ac:dyDescent="0.15">
      <c r="B6850" s="20"/>
      <c r="C6850" s="20"/>
      <c r="D6850" s="20"/>
      <c r="E6850" s="20"/>
      <c r="F6850" s="20"/>
      <c r="G6850" s="20"/>
      <c r="H6850" s="20"/>
      <c r="I6850" s="20"/>
      <c r="J6850" s="20"/>
      <c r="K6850" s="20"/>
      <c r="L6850" s="20"/>
      <c r="M6850" s="20"/>
      <c r="N6850" s="20"/>
      <c r="O6850" s="21"/>
      <c r="P6850" s="21"/>
      <c r="Q6850" s="28"/>
      <c r="R6850" s="28"/>
      <c r="S6850" s="21"/>
      <c r="T6850" s="20"/>
      <c r="U6850" s="21"/>
      <c r="W6850" s="46"/>
      <c r="AA6850" s="22"/>
      <c r="AB6850" s="22"/>
      <c r="AC6850" s="22"/>
      <c r="AD6850" s="22"/>
      <c r="AE6850" s="22"/>
      <c r="AF6850" s="22"/>
      <c r="AG6850" s="22"/>
      <c r="AH6850" s="20"/>
      <c r="AI6850" s="22"/>
      <c r="AJ6850" s="22"/>
      <c r="AK6850" s="22"/>
      <c r="AM6850" s="22"/>
      <c r="AN6850" s="22"/>
      <c r="AO6850" s="22"/>
    </row>
    <row r="6851" spans="2:41" x14ac:dyDescent="0.15">
      <c r="B6851" s="20"/>
      <c r="C6851" s="20"/>
      <c r="D6851" s="20"/>
      <c r="E6851" s="20"/>
      <c r="F6851" s="20"/>
      <c r="G6851" s="20"/>
      <c r="H6851" s="20"/>
      <c r="I6851" s="20"/>
      <c r="J6851" s="20"/>
      <c r="K6851" s="20"/>
      <c r="L6851" s="20"/>
      <c r="M6851" s="20"/>
      <c r="N6851" s="20"/>
      <c r="O6851" s="21"/>
      <c r="P6851" s="21"/>
      <c r="Q6851" s="28"/>
      <c r="R6851" s="28"/>
      <c r="S6851" s="21"/>
      <c r="T6851" s="20"/>
      <c r="U6851" s="21"/>
      <c r="W6851" s="46"/>
      <c r="AA6851" s="22"/>
      <c r="AB6851" s="22"/>
      <c r="AC6851" s="22"/>
      <c r="AD6851" s="22"/>
      <c r="AE6851" s="22"/>
      <c r="AF6851" s="22"/>
      <c r="AG6851" s="22"/>
      <c r="AH6851" s="20"/>
      <c r="AI6851" s="22"/>
      <c r="AJ6851" s="22"/>
      <c r="AK6851" s="22"/>
      <c r="AM6851" s="22"/>
      <c r="AN6851" s="22"/>
      <c r="AO6851" s="22"/>
    </row>
    <row r="6852" spans="2:41" x14ac:dyDescent="0.15">
      <c r="B6852" s="20"/>
      <c r="C6852" s="20"/>
      <c r="D6852" s="20"/>
      <c r="E6852" s="20"/>
      <c r="F6852" s="20"/>
      <c r="G6852" s="20"/>
      <c r="H6852" s="20"/>
      <c r="I6852" s="20"/>
      <c r="J6852" s="20"/>
      <c r="K6852" s="20"/>
      <c r="L6852" s="20"/>
      <c r="M6852" s="20"/>
      <c r="N6852" s="20"/>
      <c r="O6852" s="21"/>
      <c r="P6852" s="21"/>
      <c r="Q6852" s="28"/>
      <c r="R6852" s="28"/>
      <c r="S6852" s="21"/>
      <c r="T6852" s="20"/>
      <c r="U6852" s="21"/>
      <c r="W6852" s="46"/>
      <c r="AA6852" s="22"/>
      <c r="AB6852" s="22"/>
      <c r="AC6852" s="22"/>
      <c r="AD6852" s="22"/>
      <c r="AE6852" s="22"/>
      <c r="AF6852" s="22"/>
      <c r="AG6852" s="22"/>
      <c r="AH6852" s="20"/>
      <c r="AI6852" s="22"/>
      <c r="AJ6852" s="22"/>
      <c r="AK6852" s="22"/>
      <c r="AM6852" s="22"/>
      <c r="AN6852" s="22"/>
      <c r="AO6852" s="22"/>
    </row>
    <row r="6853" spans="2:41" x14ac:dyDescent="0.15">
      <c r="B6853" s="20"/>
      <c r="C6853" s="20"/>
      <c r="D6853" s="20"/>
      <c r="E6853" s="20"/>
      <c r="F6853" s="20"/>
      <c r="G6853" s="20"/>
      <c r="H6853" s="20"/>
      <c r="I6853" s="20"/>
      <c r="J6853" s="20"/>
      <c r="K6853" s="20"/>
      <c r="L6853" s="20"/>
      <c r="M6853" s="20"/>
      <c r="N6853" s="20"/>
      <c r="O6853" s="21"/>
      <c r="P6853" s="21"/>
      <c r="Q6853" s="28"/>
      <c r="R6853" s="28"/>
      <c r="S6853" s="21"/>
      <c r="T6853" s="20"/>
      <c r="U6853" s="21"/>
      <c r="W6853" s="46"/>
      <c r="AA6853" s="22"/>
      <c r="AB6853" s="22"/>
      <c r="AC6853" s="22"/>
      <c r="AD6853" s="22"/>
      <c r="AE6853" s="22"/>
      <c r="AF6853" s="22"/>
      <c r="AG6853" s="22"/>
      <c r="AH6853" s="20"/>
      <c r="AI6853" s="22"/>
      <c r="AJ6853" s="22"/>
      <c r="AK6853" s="22"/>
      <c r="AM6853" s="22"/>
      <c r="AN6853" s="22"/>
      <c r="AO6853" s="22"/>
    </row>
    <row r="6854" spans="2:41" x14ac:dyDescent="0.15">
      <c r="B6854" s="20"/>
      <c r="C6854" s="20"/>
      <c r="D6854" s="20"/>
      <c r="E6854" s="20"/>
      <c r="F6854" s="20"/>
      <c r="G6854" s="20"/>
      <c r="H6854" s="20"/>
      <c r="I6854" s="20"/>
      <c r="J6854" s="20"/>
      <c r="K6854" s="20"/>
      <c r="L6854" s="20"/>
      <c r="M6854" s="20"/>
      <c r="N6854" s="20"/>
      <c r="O6854" s="21"/>
      <c r="P6854" s="21"/>
      <c r="Q6854" s="28"/>
      <c r="R6854" s="28"/>
      <c r="S6854" s="21"/>
      <c r="T6854" s="20"/>
      <c r="U6854" s="21"/>
      <c r="W6854" s="46"/>
      <c r="AA6854" s="22"/>
      <c r="AB6854" s="22"/>
      <c r="AC6854" s="22"/>
      <c r="AD6854" s="22"/>
      <c r="AE6854" s="22"/>
      <c r="AF6854" s="22"/>
      <c r="AG6854" s="22"/>
      <c r="AH6854" s="20"/>
      <c r="AI6854" s="22"/>
      <c r="AJ6854" s="22"/>
      <c r="AK6854" s="22"/>
      <c r="AM6854" s="22"/>
      <c r="AN6854" s="22"/>
      <c r="AO6854" s="22"/>
    </row>
    <row r="6855" spans="2:41" x14ac:dyDescent="0.15">
      <c r="B6855" s="20"/>
      <c r="C6855" s="20"/>
      <c r="D6855" s="20"/>
      <c r="E6855" s="20"/>
      <c r="F6855" s="20"/>
      <c r="G6855" s="20"/>
      <c r="H6855" s="20"/>
      <c r="I6855" s="20"/>
      <c r="J6855" s="20"/>
      <c r="K6855" s="20"/>
      <c r="L6855" s="20"/>
      <c r="M6855" s="20"/>
      <c r="N6855" s="20"/>
      <c r="O6855" s="21"/>
      <c r="P6855" s="21"/>
      <c r="Q6855" s="28"/>
      <c r="R6855" s="28"/>
      <c r="S6855" s="21"/>
      <c r="T6855" s="20"/>
      <c r="U6855" s="21"/>
      <c r="W6855" s="46"/>
      <c r="AA6855" s="22"/>
      <c r="AB6855" s="22"/>
      <c r="AC6855" s="22"/>
      <c r="AD6855" s="22"/>
      <c r="AE6855" s="22"/>
      <c r="AF6855" s="22"/>
      <c r="AG6855" s="22"/>
      <c r="AH6855" s="20"/>
      <c r="AI6855" s="22"/>
      <c r="AJ6855" s="22"/>
      <c r="AK6855" s="22"/>
      <c r="AM6855" s="22"/>
      <c r="AN6855" s="22"/>
      <c r="AO6855" s="22"/>
    </row>
    <row r="6856" spans="2:41" x14ac:dyDescent="0.15">
      <c r="B6856" s="20"/>
      <c r="C6856" s="20"/>
      <c r="D6856" s="20"/>
      <c r="E6856" s="20"/>
      <c r="F6856" s="20"/>
      <c r="G6856" s="20"/>
      <c r="H6856" s="20"/>
      <c r="I6856" s="20"/>
      <c r="J6856" s="20"/>
      <c r="K6856" s="20"/>
      <c r="L6856" s="20"/>
      <c r="M6856" s="20"/>
      <c r="N6856" s="20"/>
      <c r="O6856" s="21"/>
      <c r="P6856" s="21"/>
      <c r="Q6856" s="28"/>
      <c r="R6856" s="28"/>
      <c r="S6856" s="21"/>
      <c r="T6856" s="20"/>
      <c r="U6856" s="21"/>
      <c r="W6856" s="46"/>
      <c r="AA6856" s="22"/>
      <c r="AB6856" s="22"/>
      <c r="AC6856" s="22"/>
      <c r="AD6856" s="22"/>
      <c r="AE6856" s="22"/>
      <c r="AF6856" s="22"/>
      <c r="AG6856" s="22"/>
      <c r="AH6856" s="20"/>
      <c r="AI6856" s="22"/>
      <c r="AJ6856" s="22"/>
      <c r="AK6856" s="22"/>
      <c r="AM6856" s="22"/>
      <c r="AN6856" s="22"/>
      <c r="AO6856" s="22"/>
    </row>
    <row r="6857" spans="2:41" x14ac:dyDescent="0.15">
      <c r="B6857" s="20"/>
      <c r="C6857" s="20"/>
      <c r="D6857" s="20"/>
      <c r="E6857" s="20"/>
      <c r="F6857" s="20"/>
      <c r="G6857" s="20"/>
      <c r="H6857" s="20"/>
      <c r="I6857" s="20"/>
      <c r="J6857" s="20"/>
      <c r="K6857" s="20"/>
      <c r="L6857" s="20"/>
      <c r="M6857" s="20"/>
      <c r="N6857" s="20"/>
      <c r="O6857" s="21"/>
      <c r="P6857" s="21"/>
      <c r="Q6857" s="28"/>
      <c r="R6857" s="28"/>
      <c r="S6857" s="21"/>
      <c r="T6857" s="20"/>
      <c r="U6857" s="21"/>
      <c r="W6857" s="46"/>
      <c r="AA6857" s="22"/>
      <c r="AB6857" s="22"/>
      <c r="AC6857" s="22"/>
      <c r="AD6857" s="22"/>
      <c r="AE6857" s="22"/>
      <c r="AF6857" s="22"/>
      <c r="AG6857" s="22"/>
      <c r="AH6857" s="20"/>
      <c r="AI6857" s="22"/>
      <c r="AJ6857" s="22"/>
      <c r="AK6857" s="22"/>
      <c r="AM6857" s="22"/>
      <c r="AN6857" s="22"/>
      <c r="AO6857" s="22"/>
    </row>
    <row r="6858" spans="2:41" x14ac:dyDescent="0.15">
      <c r="B6858" s="20"/>
      <c r="C6858" s="20"/>
      <c r="D6858" s="20"/>
      <c r="E6858" s="20"/>
      <c r="F6858" s="20"/>
      <c r="G6858" s="20"/>
      <c r="H6858" s="20"/>
      <c r="I6858" s="20"/>
      <c r="J6858" s="20"/>
      <c r="K6858" s="20"/>
      <c r="L6858" s="20"/>
      <c r="M6858" s="20"/>
      <c r="N6858" s="20"/>
      <c r="O6858" s="21"/>
      <c r="P6858" s="21"/>
      <c r="Q6858" s="28"/>
      <c r="R6858" s="28"/>
      <c r="S6858" s="21"/>
      <c r="T6858" s="20"/>
      <c r="U6858" s="21"/>
      <c r="W6858" s="46"/>
      <c r="AA6858" s="22"/>
      <c r="AB6858" s="22"/>
      <c r="AC6858" s="22"/>
      <c r="AD6858" s="22"/>
      <c r="AE6858" s="22"/>
      <c r="AF6858" s="22"/>
      <c r="AG6858" s="22"/>
      <c r="AH6858" s="20"/>
      <c r="AI6858" s="22"/>
      <c r="AJ6858" s="22"/>
      <c r="AK6858" s="22"/>
      <c r="AM6858" s="22"/>
      <c r="AN6858" s="22"/>
      <c r="AO6858" s="22"/>
    </row>
    <row r="6859" spans="2:41" x14ac:dyDescent="0.15">
      <c r="B6859" s="20"/>
      <c r="C6859" s="20"/>
      <c r="D6859" s="20"/>
      <c r="E6859" s="20"/>
      <c r="F6859" s="20"/>
      <c r="G6859" s="20"/>
      <c r="H6859" s="20"/>
      <c r="I6859" s="20"/>
      <c r="J6859" s="20"/>
      <c r="K6859" s="20"/>
      <c r="L6859" s="20"/>
      <c r="M6859" s="20"/>
      <c r="N6859" s="20"/>
      <c r="O6859" s="21"/>
      <c r="P6859" s="21"/>
      <c r="Q6859" s="28"/>
      <c r="R6859" s="28"/>
      <c r="S6859" s="21"/>
      <c r="T6859" s="20"/>
      <c r="U6859" s="21"/>
      <c r="W6859" s="46"/>
      <c r="AA6859" s="22"/>
      <c r="AB6859" s="22"/>
      <c r="AC6859" s="22"/>
      <c r="AD6859" s="22"/>
      <c r="AE6859" s="22"/>
      <c r="AF6859" s="22"/>
      <c r="AG6859" s="22"/>
      <c r="AH6859" s="20"/>
      <c r="AI6859" s="22"/>
      <c r="AJ6859" s="22"/>
      <c r="AK6859" s="22"/>
      <c r="AM6859" s="22"/>
      <c r="AN6859" s="22"/>
      <c r="AO6859" s="22"/>
    </row>
    <row r="6860" spans="2:41" x14ac:dyDescent="0.15">
      <c r="B6860" s="20"/>
      <c r="C6860" s="20"/>
      <c r="D6860" s="20"/>
      <c r="E6860" s="20"/>
      <c r="F6860" s="20"/>
      <c r="G6860" s="20"/>
      <c r="H6860" s="20"/>
      <c r="I6860" s="20"/>
      <c r="J6860" s="20"/>
      <c r="K6860" s="20"/>
      <c r="L6860" s="20"/>
      <c r="M6860" s="20"/>
      <c r="N6860" s="20"/>
      <c r="O6860" s="21"/>
      <c r="P6860" s="21"/>
      <c r="Q6860" s="28"/>
      <c r="R6860" s="28"/>
      <c r="S6860" s="21"/>
      <c r="T6860" s="20"/>
      <c r="U6860" s="21"/>
      <c r="W6860" s="46"/>
      <c r="AA6860" s="22"/>
      <c r="AB6860" s="22"/>
      <c r="AC6860" s="22"/>
      <c r="AD6860" s="22"/>
      <c r="AE6860" s="22"/>
      <c r="AF6860" s="22"/>
      <c r="AG6860" s="22"/>
      <c r="AH6860" s="20"/>
      <c r="AI6860" s="22"/>
      <c r="AJ6860" s="22"/>
      <c r="AK6860" s="22"/>
      <c r="AM6860" s="22"/>
      <c r="AN6860" s="22"/>
      <c r="AO6860" s="22"/>
    </row>
    <row r="6861" spans="2:41" x14ac:dyDescent="0.15">
      <c r="B6861" s="20"/>
      <c r="C6861" s="20"/>
      <c r="D6861" s="20"/>
      <c r="E6861" s="20"/>
      <c r="F6861" s="20"/>
      <c r="G6861" s="20"/>
      <c r="H6861" s="20"/>
      <c r="I6861" s="20"/>
      <c r="J6861" s="20"/>
      <c r="K6861" s="20"/>
      <c r="L6861" s="20"/>
      <c r="M6861" s="20"/>
      <c r="N6861" s="20"/>
      <c r="O6861" s="21"/>
      <c r="P6861" s="21"/>
      <c r="Q6861" s="28"/>
      <c r="R6861" s="28"/>
      <c r="S6861" s="21"/>
      <c r="T6861" s="20"/>
      <c r="U6861" s="21"/>
      <c r="W6861" s="46"/>
      <c r="AA6861" s="22"/>
      <c r="AB6861" s="22"/>
      <c r="AC6861" s="22"/>
      <c r="AD6861" s="22"/>
      <c r="AE6861" s="22"/>
      <c r="AF6861" s="22"/>
      <c r="AG6861" s="22"/>
      <c r="AH6861" s="20"/>
      <c r="AI6861" s="22"/>
      <c r="AJ6861" s="22"/>
      <c r="AK6861" s="22"/>
      <c r="AM6861" s="22"/>
      <c r="AN6861" s="22"/>
      <c r="AO6861" s="22"/>
    </row>
    <row r="6862" spans="2:41" x14ac:dyDescent="0.15">
      <c r="B6862" s="20"/>
      <c r="C6862" s="20"/>
      <c r="D6862" s="20"/>
      <c r="E6862" s="20"/>
      <c r="F6862" s="20"/>
      <c r="G6862" s="20"/>
      <c r="H6862" s="20"/>
      <c r="I6862" s="20"/>
      <c r="J6862" s="20"/>
      <c r="K6862" s="20"/>
      <c r="L6862" s="20"/>
      <c r="M6862" s="20"/>
      <c r="N6862" s="20"/>
      <c r="O6862" s="21"/>
      <c r="P6862" s="21"/>
      <c r="Q6862" s="28"/>
      <c r="R6862" s="28"/>
      <c r="S6862" s="21"/>
      <c r="T6862" s="20"/>
      <c r="U6862" s="21"/>
      <c r="W6862" s="46"/>
      <c r="AA6862" s="22"/>
      <c r="AB6862" s="22"/>
      <c r="AC6862" s="22"/>
      <c r="AD6862" s="22"/>
      <c r="AE6862" s="22"/>
      <c r="AF6862" s="22"/>
      <c r="AG6862" s="22"/>
      <c r="AH6862" s="20"/>
      <c r="AI6862" s="22"/>
      <c r="AJ6862" s="22"/>
      <c r="AK6862" s="22"/>
      <c r="AM6862" s="22"/>
      <c r="AN6862" s="22"/>
      <c r="AO6862" s="22"/>
    </row>
    <row r="6863" spans="2:41" x14ac:dyDescent="0.15">
      <c r="B6863" s="20"/>
      <c r="C6863" s="20"/>
      <c r="D6863" s="20"/>
      <c r="E6863" s="20"/>
      <c r="F6863" s="20"/>
      <c r="G6863" s="20"/>
      <c r="H6863" s="20"/>
      <c r="I6863" s="20"/>
      <c r="J6863" s="20"/>
      <c r="K6863" s="20"/>
      <c r="L6863" s="20"/>
      <c r="M6863" s="20"/>
      <c r="N6863" s="20"/>
      <c r="O6863" s="21"/>
      <c r="P6863" s="21"/>
      <c r="Q6863" s="28"/>
      <c r="R6863" s="28"/>
      <c r="S6863" s="21"/>
      <c r="T6863" s="20"/>
      <c r="U6863" s="21"/>
      <c r="W6863" s="46"/>
      <c r="AA6863" s="22"/>
      <c r="AB6863" s="22"/>
      <c r="AC6863" s="22"/>
      <c r="AD6863" s="22"/>
      <c r="AE6863" s="22"/>
      <c r="AF6863" s="22"/>
      <c r="AG6863" s="22"/>
      <c r="AH6863" s="20"/>
      <c r="AI6863" s="22"/>
      <c r="AJ6863" s="22"/>
      <c r="AK6863" s="22"/>
      <c r="AM6863" s="22"/>
      <c r="AN6863" s="22"/>
      <c r="AO6863" s="22"/>
    </row>
    <row r="6864" spans="2:41" x14ac:dyDescent="0.15">
      <c r="B6864" s="20"/>
      <c r="C6864" s="20"/>
      <c r="D6864" s="20"/>
      <c r="E6864" s="20"/>
      <c r="F6864" s="20"/>
      <c r="G6864" s="20"/>
      <c r="H6864" s="20"/>
      <c r="I6864" s="20"/>
      <c r="J6864" s="20"/>
      <c r="K6864" s="20"/>
      <c r="L6864" s="20"/>
      <c r="M6864" s="20"/>
      <c r="N6864" s="20"/>
      <c r="O6864" s="21"/>
      <c r="P6864" s="21"/>
      <c r="Q6864" s="28"/>
      <c r="R6864" s="28"/>
      <c r="S6864" s="21"/>
      <c r="T6864" s="20"/>
      <c r="U6864" s="21"/>
      <c r="W6864" s="46"/>
      <c r="AA6864" s="22"/>
      <c r="AB6864" s="22"/>
      <c r="AC6864" s="22"/>
      <c r="AD6864" s="22"/>
      <c r="AE6864" s="22"/>
      <c r="AF6864" s="22"/>
      <c r="AG6864" s="22"/>
      <c r="AH6864" s="20"/>
      <c r="AI6864" s="22"/>
      <c r="AJ6864" s="22"/>
      <c r="AK6864" s="22"/>
      <c r="AM6864" s="22"/>
      <c r="AN6864" s="22"/>
      <c r="AO6864" s="22"/>
    </row>
    <row r="6865" spans="2:41" x14ac:dyDescent="0.15">
      <c r="B6865" s="20"/>
      <c r="C6865" s="20"/>
      <c r="D6865" s="20"/>
      <c r="E6865" s="20"/>
      <c r="F6865" s="20"/>
      <c r="G6865" s="20"/>
      <c r="H6865" s="20"/>
      <c r="I6865" s="20"/>
      <c r="J6865" s="20"/>
      <c r="K6865" s="20"/>
      <c r="L6865" s="20"/>
      <c r="M6865" s="20"/>
      <c r="N6865" s="20"/>
      <c r="O6865" s="21"/>
      <c r="P6865" s="21"/>
      <c r="Q6865" s="28"/>
      <c r="R6865" s="28"/>
      <c r="S6865" s="21"/>
      <c r="T6865" s="20"/>
      <c r="U6865" s="21"/>
      <c r="W6865" s="46"/>
      <c r="AA6865" s="22"/>
      <c r="AB6865" s="22"/>
      <c r="AC6865" s="22"/>
      <c r="AD6865" s="22"/>
      <c r="AE6865" s="22"/>
      <c r="AF6865" s="22"/>
      <c r="AG6865" s="22"/>
      <c r="AH6865" s="20"/>
      <c r="AI6865" s="22"/>
      <c r="AJ6865" s="22"/>
      <c r="AK6865" s="22"/>
      <c r="AM6865" s="22"/>
      <c r="AN6865" s="22"/>
      <c r="AO6865" s="22"/>
    </row>
    <row r="6866" spans="2:41" x14ac:dyDescent="0.15">
      <c r="B6866" s="20"/>
      <c r="C6866" s="20"/>
      <c r="D6866" s="20"/>
      <c r="E6866" s="20"/>
      <c r="F6866" s="20"/>
      <c r="G6866" s="20"/>
      <c r="H6866" s="20"/>
      <c r="I6866" s="20"/>
      <c r="J6866" s="20"/>
      <c r="K6866" s="20"/>
      <c r="L6866" s="20"/>
      <c r="M6866" s="20"/>
      <c r="N6866" s="20"/>
      <c r="O6866" s="21"/>
      <c r="P6866" s="21"/>
      <c r="Q6866" s="28"/>
      <c r="R6866" s="28"/>
      <c r="S6866" s="21"/>
      <c r="T6866" s="20"/>
      <c r="U6866" s="21"/>
      <c r="W6866" s="46"/>
      <c r="AA6866" s="22"/>
      <c r="AB6866" s="22"/>
      <c r="AC6866" s="22"/>
      <c r="AD6866" s="22"/>
      <c r="AE6866" s="22"/>
      <c r="AF6866" s="22"/>
      <c r="AG6866" s="22"/>
      <c r="AH6866" s="20"/>
      <c r="AI6866" s="22"/>
      <c r="AJ6866" s="22"/>
      <c r="AK6866" s="22"/>
      <c r="AM6866" s="22"/>
      <c r="AN6866" s="22"/>
      <c r="AO6866" s="22"/>
    </row>
    <row r="6867" spans="2:41" x14ac:dyDescent="0.15">
      <c r="B6867" s="20"/>
      <c r="C6867" s="20"/>
      <c r="D6867" s="20"/>
      <c r="E6867" s="20"/>
      <c r="F6867" s="20"/>
      <c r="G6867" s="20"/>
      <c r="H6867" s="20"/>
      <c r="I6867" s="20"/>
      <c r="J6867" s="20"/>
      <c r="K6867" s="20"/>
      <c r="L6867" s="20"/>
      <c r="M6867" s="20"/>
      <c r="N6867" s="20"/>
      <c r="O6867" s="21"/>
      <c r="P6867" s="21"/>
      <c r="Q6867" s="28"/>
      <c r="R6867" s="28"/>
      <c r="S6867" s="21"/>
      <c r="T6867" s="20"/>
      <c r="U6867" s="21"/>
      <c r="W6867" s="46"/>
      <c r="AA6867" s="22"/>
      <c r="AB6867" s="22"/>
      <c r="AC6867" s="22"/>
      <c r="AD6867" s="22"/>
      <c r="AE6867" s="22"/>
      <c r="AF6867" s="22"/>
      <c r="AG6867" s="22"/>
      <c r="AH6867" s="20"/>
      <c r="AI6867" s="22"/>
      <c r="AJ6867" s="22"/>
      <c r="AK6867" s="22"/>
      <c r="AM6867" s="22"/>
      <c r="AN6867" s="22"/>
      <c r="AO6867" s="22"/>
    </row>
    <row r="6868" spans="2:41" x14ac:dyDescent="0.15">
      <c r="B6868" s="20"/>
      <c r="C6868" s="20"/>
      <c r="D6868" s="20"/>
      <c r="E6868" s="20"/>
      <c r="F6868" s="20"/>
      <c r="G6868" s="20"/>
      <c r="H6868" s="20"/>
      <c r="I6868" s="20"/>
      <c r="J6868" s="20"/>
      <c r="K6868" s="20"/>
      <c r="L6868" s="20"/>
      <c r="M6868" s="20"/>
      <c r="N6868" s="20"/>
      <c r="O6868" s="21"/>
      <c r="P6868" s="21"/>
      <c r="Q6868" s="28"/>
      <c r="R6868" s="28"/>
      <c r="S6868" s="21"/>
      <c r="T6868" s="20"/>
      <c r="U6868" s="21"/>
      <c r="W6868" s="46"/>
      <c r="AA6868" s="22"/>
      <c r="AB6868" s="22"/>
      <c r="AC6868" s="22"/>
      <c r="AD6868" s="22"/>
      <c r="AE6868" s="22"/>
      <c r="AF6868" s="22"/>
      <c r="AG6868" s="22"/>
      <c r="AH6868" s="20"/>
      <c r="AI6868" s="22"/>
      <c r="AJ6868" s="22"/>
      <c r="AK6868" s="22"/>
      <c r="AM6868" s="22"/>
      <c r="AN6868" s="22"/>
      <c r="AO6868" s="22"/>
    </row>
    <row r="6869" spans="2:41" x14ac:dyDescent="0.15">
      <c r="B6869" s="20"/>
      <c r="C6869" s="20"/>
      <c r="D6869" s="20"/>
      <c r="E6869" s="20"/>
      <c r="F6869" s="20"/>
      <c r="G6869" s="20"/>
      <c r="H6869" s="20"/>
      <c r="I6869" s="20"/>
      <c r="J6869" s="20"/>
      <c r="K6869" s="20"/>
      <c r="L6869" s="20"/>
      <c r="M6869" s="20"/>
      <c r="N6869" s="20"/>
      <c r="O6869" s="21"/>
      <c r="P6869" s="21"/>
      <c r="Q6869" s="28"/>
      <c r="R6869" s="28"/>
      <c r="S6869" s="21"/>
      <c r="T6869" s="20"/>
      <c r="U6869" s="21"/>
      <c r="W6869" s="46"/>
      <c r="AA6869" s="22"/>
      <c r="AB6869" s="22"/>
      <c r="AC6869" s="22"/>
      <c r="AD6869" s="22"/>
      <c r="AE6869" s="22"/>
      <c r="AF6869" s="22"/>
      <c r="AG6869" s="22"/>
      <c r="AH6869" s="20"/>
      <c r="AI6869" s="22"/>
      <c r="AJ6869" s="22"/>
      <c r="AK6869" s="22"/>
      <c r="AM6869" s="22"/>
      <c r="AN6869" s="22"/>
      <c r="AO6869" s="22"/>
    </row>
    <row r="6870" spans="2:41" x14ac:dyDescent="0.15">
      <c r="B6870" s="20"/>
      <c r="C6870" s="20"/>
      <c r="D6870" s="20"/>
      <c r="E6870" s="20"/>
      <c r="F6870" s="20"/>
      <c r="G6870" s="20"/>
      <c r="H6870" s="20"/>
      <c r="I6870" s="20"/>
      <c r="J6870" s="20"/>
      <c r="K6870" s="20"/>
      <c r="L6870" s="20"/>
      <c r="M6870" s="20"/>
      <c r="N6870" s="20"/>
      <c r="O6870" s="21"/>
      <c r="P6870" s="21"/>
      <c r="Q6870" s="28"/>
      <c r="R6870" s="28"/>
      <c r="S6870" s="21"/>
      <c r="T6870" s="20"/>
      <c r="U6870" s="21"/>
      <c r="W6870" s="46"/>
      <c r="AA6870" s="22"/>
      <c r="AB6870" s="22"/>
      <c r="AC6870" s="22"/>
      <c r="AD6870" s="22"/>
      <c r="AE6870" s="22"/>
      <c r="AF6870" s="22"/>
      <c r="AG6870" s="22"/>
      <c r="AH6870" s="20"/>
      <c r="AI6870" s="22"/>
      <c r="AJ6870" s="22"/>
      <c r="AK6870" s="22"/>
      <c r="AM6870" s="22"/>
      <c r="AN6870" s="22"/>
      <c r="AO6870" s="22"/>
    </row>
    <row r="6871" spans="2:41" x14ac:dyDescent="0.15">
      <c r="B6871" s="20"/>
      <c r="C6871" s="20"/>
      <c r="D6871" s="20"/>
      <c r="E6871" s="20"/>
      <c r="F6871" s="20"/>
      <c r="G6871" s="20"/>
      <c r="H6871" s="20"/>
      <c r="I6871" s="20"/>
      <c r="J6871" s="20"/>
      <c r="K6871" s="20"/>
      <c r="L6871" s="20"/>
      <c r="M6871" s="20"/>
      <c r="N6871" s="20"/>
      <c r="O6871" s="21"/>
      <c r="P6871" s="21"/>
      <c r="Q6871" s="28"/>
      <c r="R6871" s="28"/>
      <c r="S6871" s="21"/>
      <c r="T6871" s="20"/>
      <c r="U6871" s="21"/>
      <c r="W6871" s="46"/>
      <c r="AA6871" s="22"/>
      <c r="AB6871" s="22"/>
      <c r="AC6871" s="22"/>
      <c r="AD6871" s="22"/>
      <c r="AE6871" s="22"/>
      <c r="AF6871" s="22"/>
      <c r="AG6871" s="22"/>
      <c r="AH6871" s="20"/>
      <c r="AI6871" s="22"/>
      <c r="AJ6871" s="22"/>
      <c r="AK6871" s="22"/>
      <c r="AM6871" s="22"/>
      <c r="AN6871" s="22"/>
      <c r="AO6871" s="22"/>
    </row>
    <row r="6872" spans="2:41" x14ac:dyDescent="0.15">
      <c r="B6872" s="20"/>
      <c r="C6872" s="20"/>
      <c r="D6872" s="20"/>
      <c r="E6872" s="20"/>
      <c r="F6872" s="20"/>
      <c r="G6872" s="20"/>
      <c r="H6872" s="20"/>
      <c r="I6872" s="20"/>
      <c r="J6872" s="20"/>
      <c r="K6872" s="20"/>
      <c r="L6872" s="20"/>
      <c r="M6872" s="20"/>
      <c r="N6872" s="20"/>
      <c r="O6872" s="21"/>
      <c r="P6872" s="21"/>
      <c r="Q6872" s="28"/>
      <c r="R6872" s="28"/>
      <c r="S6872" s="21"/>
      <c r="T6872" s="20"/>
      <c r="U6872" s="21"/>
      <c r="W6872" s="46"/>
      <c r="AA6872" s="22"/>
      <c r="AB6872" s="22"/>
      <c r="AC6872" s="22"/>
      <c r="AD6872" s="22"/>
      <c r="AE6872" s="22"/>
      <c r="AF6872" s="22"/>
      <c r="AG6872" s="22"/>
      <c r="AH6872" s="20"/>
      <c r="AI6872" s="22"/>
      <c r="AJ6872" s="22"/>
      <c r="AK6872" s="22"/>
      <c r="AM6872" s="22"/>
      <c r="AN6872" s="22"/>
      <c r="AO6872" s="22"/>
    </row>
    <row r="6873" spans="2:41" x14ac:dyDescent="0.15">
      <c r="B6873" s="20"/>
      <c r="C6873" s="20"/>
      <c r="D6873" s="20"/>
      <c r="E6873" s="20"/>
      <c r="F6873" s="20"/>
      <c r="G6873" s="20"/>
      <c r="H6873" s="20"/>
      <c r="I6873" s="20"/>
      <c r="J6873" s="20"/>
      <c r="K6873" s="20"/>
      <c r="L6873" s="20"/>
      <c r="M6873" s="20"/>
      <c r="N6873" s="20"/>
      <c r="O6873" s="21"/>
      <c r="P6873" s="21"/>
      <c r="Q6873" s="28"/>
      <c r="R6873" s="28"/>
      <c r="S6873" s="21"/>
      <c r="T6873" s="20"/>
      <c r="U6873" s="21"/>
      <c r="W6873" s="46"/>
      <c r="AA6873" s="22"/>
      <c r="AB6873" s="22"/>
      <c r="AC6873" s="22"/>
      <c r="AD6873" s="22"/>
      <c r="AE6873" s="22"/>
      <c r="AF6873" s="22"/>
      <c r="AG6873" s="22"/>
      <c r="AH6873" s="20"/>
      <c r="AI6873" s="22"/>
      <c r="AJ6873" s="22"/>
      <c r="AK6873" s="22"/>
      <c r="AM6873" s="22"/>
      <c r="AN6873" s="22"/>
      <c r="AO6873" s="22"/>
    </row>
    <row r="6874" spans="2:41" x14ac:dyDescent="0.15">
      <c r="B6874" s="20"/>
      <c r="C6874" s="20"/>
      <c r="D6874" s="20"/>
      <c r="E6874" s="20"/>
      <c r="F6874" s="20"/>
      <c r="G6874" s="20"/>
      <c r="H6874" s="20"/>
      <c r="I6874" s="20"/>
      <c r="J6874" s="20"/>
      <c r="K6874" s="20"/>
      <c r="L6874" s="20"/>
      <c r="M6874" s="20"/>
      <c r="N6874" s="20"/>
      <c r="O6874" s="21"/>
      <c r="P6874" s="21"/>
      <c r="Q6874" s="28"/>
      <c r="R6874" s="28"/>
      <c r="S6874" s="21"/>
      <c r="T6874" s="20"/>
      <c r="U6874" s="21"/>
      <c r="W6874" s="46"/>
      <c r="AA6874" s="22"/>
      <c r="AB6874" s="22"/>
      <c r="AC6874" s="22"/>
      <c r="AD6874" s="22"/>
      <c r="AE6874" s="22"/>
      <c r="AF6874" s="22"/>
      <c r="AG6874" s="22"/>
      <c r="AH6874" s="20"/>
      <c r="AI6874" s="22"/>
      <c r="AJ6874" s="22"/>
      <c r="AK6874" s="22"/>
      <c r="AM6874" s="22"/>
      <c r="AN6874" s="22"/>
      <c r="AO6874" s="22"/>
    </row>
    <row r="6875" spans="2:41" x14ac:dyDescent="0.15">
      <c r="B6875" s="20"/>
      <c r="C6875" s="20"/>
      <c r="D6875" s="20"/>
      <c r="E6875" s="20"/>
      <c r="F6875" s="20"/>
      <c r="G6875" s="20"/>
      <c r="H6875" s="20"/>
      <c r="I6875" s="20"/>
      <c r="J6875" s="20"/>
      <c r="K6875" s="20"/>
      <c r="L6875" s="20"/>
      <c r="M6875" s="20"/>
      <c r="N6875" s="20"/>
      <c r="O6875" s="21"/>
      <c r="P6875" s="21"/>
      <c r="Q6875" s="28"/>
      <c r="R6875" s="28"/>
      <c r="S6875" s="21"/>
      <c r="T6875" s="20"/>
      <c r="U6875" s="21"/>
      <c r="W6875" s="46"/>
      <c r="AA6875" s="22"/>
      <c r="AB6875" s="22"/>
      <c r="AC6875" s="22"/>
      <c r="AD6875" s="22"/>
      <c r="AE6875" s="22"/>
      <c r="AF6875" s="22"/>
      <c r="AG6875" s="22"/>
      <c r="AH6875" s="20"/>
      <c r="AI6875" s="22"/>
      <c r="AJ6875" s="22"/>
      <c r="AK6875" s="22"/>
      <c r="AM6875" s="22"/>
      <c r="AN6875" s="22"/>
      <c r="AO6875" s="22"/>
    </row>
    <row r="6876" spans="2:41" x14ac:dyDescent="0.15">
      <c r="B6876" s="20"/>
      <c r="C6876" s="20"/>
      <c r="D6876" s="20"/>
      <c r="E6876" s="20"/>
      <c r="F6876" s="20"/>
      <c r="G6876" s="20"/>
      <c r="H6876" s="20"/>
      <c r="I6876" s="20"/>
      <c r="J6876" s="20"/>
      <c r="K6876" s="20"/>
      <c r="L6876" s="20"/>
      <c r="M6876" s="20"/>
      <c r="N6876" s="20"/>
      <c r="O6876" s="21"/>
      <c r="P6876" s="21"/>
      <c r="Q6876" s="28"/>
      <c r="R6876" s="28"/>
      <c r="S6876" s="21"/>
      <c r="T6876" s="20"/>
      <c r="U6876" s="21"/>
      <c r="W6876" s="46"/>
      <c r="AA6876" s="22"/>
      <c r="AB6876" s="22"/>
      <c r="AC6876" s="22"/>
      <c r="AD6876" s="22"/>
      <c r="AE6876" s="22"/>
      <c r="AF6876" s="22"/>
      <c r="AG6876" s="22"/>
      <c r="AH6876" s="20"/>
      <c r="AI6876" s="22"/>
      <c r="AJ6876" s="22"/>
      <c r="AK6876" s="22"/>
      <c r="AM6876" s="22"/>
      <c r="AN6876" s="22"/>
      <c r="AO6876" s="22"/>
    </row>
    <row r="6877" spans="2:41" x14ac:dyDescent="0.15">
      <c r="B6877" s="20"/>
      <c r="C6877" s="20"/>
      <c r="D6877" s="20"/>
      <c r="E6877" s="20"/>
      <c r="F6877" s="20"/>
      <c r="G6877" s="20"/>
      <c r="H6877" s="20"/>
      <c r="I6877" s="20"/>
      <c r="J6877" s="20"/>
      <c r="K6877" s="20"/>
      <c r="L6877" s="20"/>
      <c r="M6877" s="20"/>
      <c r="N6877" s="20"/>
      <c r="O6877" s="21"/>
      <c r="P6877" s="21"/>
      <c r="Q6877" s="28"/>
      <c r="R6877" s="28"/>
      <c r="S6877" s="21"/>
      <c r="T6877" s="20"/>
      <c r="U6877" s="21"/>
      <c r="W6877" s="46"/>
      <c r="AA6877" s="22"/>
      <c r="AB6877" s="22"/>
      <c r="AC6877" s="22"/>
      <c r="AD6877" s="22"/>
      <c r="AE6877" s="22"/>
      <c r="AF6877" s="22"/>
      <c r="AG6877" s="22"/>
      <c r="AH6877" s="20"/>
      <c r="AI6877" s="22"/>
      <c r="AJ6877" s="22"/>
      <c r="AK6877" s="22"/>
      <c r="AM6877" s="22"/>
      <c r="AN6877" s="22"/>
      <c r="AO6877" s="22"/>
    </row>
    <row r="6878" spans="2:41" x14ac:dyDescent="0.15">
      <c r="B6878" s="20"/>
      <c r="C6878" s="20"/>
      <c r="D6878" s="20"/>
      <c r="E6878" s="20"/>
      <c r="F6878" s="20"/>
      <c r="G6878" s="20"/>
      <c r="H6878" s="20"/>
      <c r="I6878" s="20"/>
      <c r="J6878" s="20"/>
      <c r="K6878" s="20"/>
      <c r="L6878" s="20"/>
      <c r="M6878" s="20"/>
      <c r="N6878" s="20"/>
      <c r="O6878" s="21"/>
      <c r="P6878" s="21"/>
      <c r="Q6878" s="28"/>
      <c r="R6878" s="28"/>
      <c r="S6878" s="21"/>
      <c r="T6878" s="20"/>
      <c r="U6878" s="21"/>
      <c r="W6878" s="46"/>
      <c r="AA6878" s="22"/>
      <c r="AB6878" s="22"/>
      <c r="AC6878" s="22"/>
      <c r="AD6878" s="22"/>
      <c r="AE6878" s="22"/>
      <c r="AF6878" s="22"/>
      <c r="AG6878" s="22"/>
      <c r="AH6878" s="20"/>
      <c r="AI6878" s="22"/>
      <c r="AJ6878" s="22"/>
      <c r="AK6878" s="22"/>
      <c r="AM6878" s="22"/>
      <c r="AN6878" s="22"/>
      <c r="AO6878" s="22"/>
    </row>
    <row r="6879" spans="2:41" x14ac:dyDescent="0.15">
      <c r="B6879" s="20"/>
      <c r="C6879" s="20"/>
      <c r="D6879" s="20"/>
      <c r="E6879" s="20"/>
      <c r="F6879" s="20"/>
      <c r="G6879" s="20"/>
      <c r="H6879" s="20"/>
      <c r="I6879" s="20"/>
      <c r="J6879" s="20"/>
      <c r="K6879" s="20"/>
      <c r="L6879" s="20"/>
      <c r="M6879" s="20"/>
      <c r="N6879" s="20"/>
      <c r="O6879" s="21"/>
      <c r="P6879" s="21"/>
      <c r="Q6879" s="28"/>
      <c r="R6879" s="28"/>
      <c r="S6879" s="21"/>
      <c r="T6879" s="20"/>
      <c r="U6879" s="21"/>
      <c r="W6879" s="46"/>
      <c r="AA6879" s="22"/>
      <c r="AB6879" s="22"/>
      <c r="AC6879" s="22"/>
      <c r="AD6879" s="22"/>
      <c r="AE6879" s="22"/>
      <c r="AF6879" s="22"/>
      <c r="AG6879" s="22"/>
      <c r="AH6879" s="20"/>
      <c r="AI6879" s="22"/>
      <c r="AJ6879" s="22"/>
      <c r="AK6879" s="22"/>
      <c r="AM6879" s="22"/>
      <c r="AN6879" s="22"/>
      <c r="AO6879" s="22"/>
    </row>
    <row r="6880" spans="2:41" x14ac:dyDescent="0.15">
      <c r="B6880" s="20"/>
      <c r="C6880" s="20"/>
      <c r="D6880" s="20"/>
      <c r="E6880" s="20"/>
      <c r="F6880" s="20"/>
      <c r="G6880" s="20"/>
      <c r="H6880" s="20"/>
      <c r="I6880" s="20"/>
      <c r="J6880" s="20"/>
      <c r="K6880" s="20"/>
      <c r="L6880" s="20"/>
      <c r="M6880" s="20"/>
      <c r="N6880" s="20"/>
      <c r="O6880" s="21"/>
      <c r="P6880" s="21"/>
      <c r="Q6880" s="28"/>
      <c r="R6880" s="28"/>
      <c r="S6880" s="21"/>
      <c r="T6880" s="20"/>
      <c r="U6880" s="21"/>
      <c r="W6880" s="46"/>
      <c r="AA6880" s="22"/>
      <c r="AB6880" s="22"/>
      <c r="AC6880" s="22"/>
      <c r="AD6880" s="22"/>
      <c r="AE6880" s="22"/>
      <c r="AF6880" s="22"/>
      <c r="AG6880" s="22"/>
      <c r="AH6880" s="20"/>
      <c r="AI6880" s="22"/>
      <c r="AJ6880" s="22"/>
      <c r="AK6880" s="22"/>
      <c r="AM6880" s="22"/>
      <c r="AN6880" s="22"/>
      <c r="AO6880" s="22"/>
    </row>
    <row r="6881" spans="2:41" x14ac:dyDescent="0.15">
      <c r="B6881" s="20"/>
      <c r="C6881" s="20"/>
      <c r="D6881" s="20"/>
      <c r="E6881" s="20"/>
      <c r="F6881" s="20"/>
      <c r="G6881" s="20"/>
      <c r="H6881" s="20"/>
      <c r="I6881" s="20"/>
      <c r="J6881" s="20"/>
      <c r="K6881" s="20"/>
      <c r="L6881" s="20"/>
      <c r="M6881" s="20"/>
      <c r="N6881" s="20"/>
      <c r="O6881" s="21"/>
      <c r="P6881" s="21"/>
      <c r="Q6881" s="28"/>
      <c r="R6881" s="28"/>
      <c r="S6881" s="21"/>
      <c r="T6881" s="20"/>
      <c r="U6881" s="21"/>
      <c r="W6881" s="46"/>
      <c r="AA6881" s="22"/>
      <c r="AB6881" s="22"/>
      <c r="AC6881" s="22"/>
      <c r="AD6881" s="22"/>
      <c r="AE6881" s="22"/>
      <c r="AF6881" s="22"/>
      <c r="AG6881" s="22"/>
      <c r="AH6881" s="20"/>
      <c r="AI6881" s="22"/>
      <c r="AJ6881" s="22"/>
      <c r="AK6881" s="22"/>
      <c r="AM6881" s="22"/>
      <c r="AN6881" s="22"/>
      <c r="AO6881" s="22"/>
    </row>
    <row r="6882" spans="2:41" x14ac:dyDescent="0.15">
      <c r="B6882" s="20"/>
      <c r="C6882" s="20"/>
      <c r="D6882" s="20"/>
      <c r="E6882" s="20"/>
      <c r="F6882" s="20"/>
      <c r="G6882" s="20"/>
      <c r="H6882" s="20"/>
      <c r="I6882" s="20"/>
      <c r="J6882" s="20"/>
      <c r="K6882" s="20"/>
      <c r="L6882" s="20"/>
      <c r="M6882" s="20"/>
      <c r="N6882" s="20"/>
      <c r="O6882" s="21"/>
      <c r="P6882" s="21"/>
      <c r="Q6882" s="28"/>
      <c r="R6882" s="28"/>
      <c r="S6882" s="21"/>
      <c r="T6882" s="20"/>
      <c r="U6882" s="21"/>
      <c r="W6882" s="46"/>
      <c r="AA6882" s="22"/>
      <c r="AB6882" s="22"/>
      <c r="AC6882" s="22"/>
      <c r="AD6882" s="22"/>
      <c r="AE6882" s="22"/>
      <c r="AF6882" s="22"/>
      <c r="AG6882" s="22"/>
      <c r="AH6882" s="20"/>
      <c r="AI6882" s="22"/>
      <c r="AJ6882" s="22"/>
      <c r="AK6882" s="22"/>
      <c r="AM6882" s="22"/>
      <c r="AN6882" s="22"/>
      <c r="AO6882" s="22"/>
    </row>
    <row r="6883" spans="2:41" x14ac:dyDescent="0.15">
      <c r="B6883" s="20"/>
      <c r="C6883" s="20"/>
      <c r="D6883" s="20"/>
      <c r="E6883" s="20"/>
      <c r="F6883" s="20"/>
      <c r="G6883" s="20"/>
      <c r="H6883" s="20"/>
      <c r="I6883" s="20"/>
      <c r="J6883" s="20"/>
      <c r="K6883" s="20"/>
      <c r="L6883" s="20"/>
      <c r="M6883" s="20"/>
      <c r="N6883" s="20"/>
      <c r="O6883" s="21"/>
      <c r="P6883" s="21"/>
      <c r="Q6883" s="28"/>
      <c r="R6883" s="28"/>
      <c r="S6883" s="21"/>
      <c r="T6883" s="20"/>
      <c r="U6883" s="21"/>
      <c r="W6883" s="46"/>
      <c r="AA6883" s="22"/>
      <c r="AB6883" s="22"/>
      <c r="AC6883" s="22"/>
      <c r="AD6883" s="22"/>
      <c r="AE6883" s="22"/>
      <c r="AF6883" s="22"/>
      <c r="AG6883" s="22"/>
      <c r="AH6883" s="20"/>
      <c r="AI6883" s="22"/>
      <c r="AJ6883" s="22"/>
      <c r="AK6883" s="22"/>
      <c r="AM6883" s="22"/>
      <c r="AN6883" s="22"/>
      <c r="AO6883" s="22"/>
    </row>
    <row r="6884" spans="2:41" x14ac:dyDescent="0.15">
      <c r="B6884" s="20"/>
      <c r="C6884" s="20"/>
      <c r="D6884" s="20"/>
      <c r="E6884" s="20"/>
      <c r="F6884" s="20"/>
      <c r="G6884" s="20"/>
      <c r="H6884" s="20"/>
      <c r="I6884" s="20"/>
      <c r="J6884" s="20"/>
      <c r="K6884" s="20"/>
      <c r="L6884" s="20"/>
      <c r="M6884" s="20"/>
      <c r="N6884" s="20"/>
      <c r="O6884" s="21"/>
      <c r="P6884" s="21"/>
      <c r="Q6884" s="28"/>
      <c r="R6884" s="28"/>
      <c r="S6884" s="21"/>
      <c r="T6884" s="20"/>
      <c r="U6884" s="21"/>
      <c r="W6884" s="46"/>
      <c r="AA6884" s="22"/>
      <c r="AB6884" s="22"/>
      <c r="AC6884" s="22"/>
      <c r="AD6884" s="22"/>
      <c r="AE6884" s="22"/>
      <c r="AF6884" s="22"/>
      <c r="AG6884" s="22"/>
      <c r="AH6884" s="20"/>
      <c r="AI6884" s="22"/>
      <c r="AJ6884" s="22"/>
      <c r="AK6884" s="22"/>
      <c r="AM6884" s="22"/>
      <c r="AN6884" s="22"/>
      <c r="AO6884" s="22"/>
    </row>
    <row r="6885" spans="2:41" x14ac:dyDescent="0.15">
      <c r="B6885" s="20"/>
      <c r="C6885" s="20"/>
      <c r="D6885" s="20"/>
      <c r="E6885" s="20"/>
      <c r="F6885" s="20"/>
      <c r="G6885" s="20"/>
      <c r="H6885" s="20"/>
      <c r="I6885" s="20"/>
      <c r="J6885" s="20"/>
      <c r="K6885" s="20"/>
      <c r="L6885" s="20"/>
      <c r="M6885" s="20"/>
      <c r="N6885" s="20"/>
      <c r="O6885" s="21"/>
      <c r="P6885" s="21"/>
      <c r="Q6885" s="28"/>
      <c r="R6885" s="28"/>
      <c r="S6885" s="21"/>
      <c r="T6885" s="20"/>
      <c r="U6885" s="21"/>
      <c r="W6885" s="46"/>
      <c r="AA6885" s="22"/>
      <c r="AB6885" s="22"/>
      <c r="AC6885" s="22"/>
      <c r="AD6885" s="22"/>
      <c r="AE6885" s="22"/>
      <c r="AF6885" s="22"/>
      <c r="AG6885" s="22"/>
      <c r="AH6885" s="20"/>
      <c r="AI6885" s="22"/>
      <c r="AJ6885" s="22"/>
      <c r="AK6885" s="22"/>
      <c r="AM6885" s="22"/>
      <c r="AN6885" s="22"/>
      <c r="AO6885" s="22"/>
    </row>
    <row r="6886" spans="2:41" x14ac:dyDescent="0.15">
      <c r="B6886" s="20"/>
      <c r="C6886" s="20"/>
      <c r="D6886" s="20"/>
      <c r="E6886" s="20"/>
      <c r="F6886" s="20"/>
      <c r="G6886" s="20"/>
      <c r="H6886" s="20"/>
      <c r="I6886" s="20"/>
      <c r="J6886" s="20"/>
      <c r="K6886" s="20"/>
      <c r="L6886" s="20"/>
      <c r="M6886" s="20"/>
      <c r="N6886" s="20"/>
      <c r="O6886" s="21"/>
      <c r="P6886" s="21"/>
      <c r="Q6886" s="28"/>
      <c r="R6886" s="28"/>
      <c r="S6886" s="21"/>
      <c r="T6886" s="20"/>
      <c r="U6886" s="21"/>
      <c r="W6886" s="46"/>
      <c r="AA6886" s="22"/>
      <c r="AB6886" s="22"/>
      <c r="AC6886" s="22"/>
      <c r="AD6886" s="22"/>
      <c r="AE6886" s="22"/>
      <c r="AF6886" s="22"/>
      <c r="AG6886" s="22"/>
      <c r="AH6886" s="20"/>
      <c r="AI6886" s="22"/>
      <c r="AJ6886" s="22"/>
      <c r="AK6886" s="22"/>
      <c r="AM6886" s="22"/>
      <c r="AN6886" s="22"/>
      <c r="AO6886" s="22"/>
    </row>
    <row r="6887" spans="2:41" x14ac:dyDescent="0.15">
      <c r="B6887" s="20"/>
      <c r="C6887" s="20"/>
      <c r="D6887" s="20"/>
      <c r="E6887" s="20"/>
      <c r="F6887" s="20"/>
      <c r="G6887" s="20"/>
      <c r="H6887" s="20"/>
      <c r="I6887" s="20"/>
      <c r="J6887" s="20"/>
      <c r="K6887" s="20"/>
      <c r="L6887" s="20"/>
      <c r="M6887" s="20"/>
      <c r="N6887" s="20"/>
      <c r="O6887" s="21"/>
      <c r="P6887" s="21"/>
      <c r="Q6887" s="28"/>
      <c r="R6887" s="28"/>
      <c r="S6887" s="21"/>
      <c r="T6887" s="20"/>
      <c r="U6887" s="21"/>
      <c r="W6887" s="46"/>
      <c r="AA6887" s="22"/>
      <c r="AB6887" s="22"/>
      <c r="AC6887" s="22"/>
      <c r="AD6887" s="22"/>
      <c r="AE6887" s="22"/>
      <c r="AF6887" s="22"/>
      <c r="AG6887" s="22"/>
      <c r="AH6887" s="20"/>
      <c r="AI6887" s="22"/>
      <c r="AJ6887" s="22"/>
      <c r="AK6887" s="22"/>
      <c r="AM6887" s="22"/>
      <c r="AN6887" s="22"/>
      <c r="AO6887" s="22"/>
    </row>
    <row r="6888" spans="2:41" x14ac:dyDescent="0.15">
      <c r="B6888" s="20"/>
      <c r="C6888" s="20"/>
      <c r="D6888" s="20"/>
      <c r="E6888" s="20"/>
      <c r="F6888" s="20"/>
      <c r="G6888" s="20"/>
      <c r="H6888" s="20"/>
      <c r="I6888" s="20"/>
      <c r="J6888" s="20"/>
      <c r="K6888" s="20"/>
      <c r="L6888" s="20"/>
      <c r="M6888" s="20"/>
      <c r="N6888" s="20"/>
      <c r="O6888" s="21"/>
      <c r="P6888" s="21"/>
      <c r="Q6888" s="28"/>
      <c r="R6888" s="28"/>
      <c r="S6888" s="21"/>
      <c r="T6888" s="20"/>
      <c r="U6888" s="21"/>
      <c r="W6888" s="46"/>
      <c r="AA6888" s="22"/>
      <c r="AB6888" s="22"/>
      <c r="AC6888" s="22"/>
      <c r="AD6888" s="22"/>
      <c r="AE6888" s="22"/>
      <c r="AF6888" s="22"/>
      <c r="AG6888" s="22"/>
      <c r="AH6888" s="20"/>
      <c r="AI6888" s="22"/>
      <c r="AJ6888" s="22"/>
      <c r="AK6888" s="22"/>
      <c r="AM6888" s="22"/>
      <c r="AN6888" s="22"/>
      <c r="AO6888" s="22"/>
    </row>
    <row r="6889" spans="2:41" x14ac:dyDescent="0.15">
      <c r="B6889" s="20"/>
      <c r="C6889" s="20"/>
      <c r="D6889" s="20"/>
      <c r="E6889" s="20"/>
      <c r="F6889" s="20"/>
      <c r="G6889" s="20"/>
      <c r="H6889" s="20"/>
      <c r="I6889" s="20"/>
      <c r="J6889" s="20"/>
      <c r="K6889" s="20"/>
      <c r="L6889" s="20"/>
      <c r="M6889" s="20"/>
      <c r="N6889" s="20"/>
      <c r="O6889" s="21"/>
      <c r="P6889" s="21"/>
      <c r="Q6889" s="28"/>
      <c r="R6889" s="28"/>
      <c r="S6889" s="21"/>
      <c r="T6889" s="20"/>
      <c r="U6889" s="21"/>
      <c r="W6889" s="46"/>
      <c r="AA6889" s="22"/>
      <c r="AB6889" s="22"/>
      <c r="AC6889" s="22"/>
      <c r="AD6889" s="22"/>
      <c r="AE6889" s="22"/>
      <c r="AF6889" s="22"/>
      <c r="AG6889" s="22"/>
      <c r="AH6889" s="20"/>
      <c r="AI6889" s="22"/>
      <c r="AJ6889" s="22"/>
      <c r="AK6889" s="22"/>
      <c r="AM6889" s="22"/>
      <c r="AN6889" s="22"/>
      <c r="AO6889" s="22"/>
    </row>
    <row r="6890" spans="2:41" x14ac:dyDescent="0.15">
      <c r="B6890" s="20"/>
      <c r="C6890" s="20"/>
      <c r="D6890" s="20"/>
      <c r="E6890" s="20"/>
      <c r="F6890" s="20"/>
      <c r="G6890" s="20"/>
      <c r="H6890" s="20"/>
      <c r="I6890" s="20"/>
      <c r="J6890" s="20"/>
      <c r="K6890" s="20"/>
      <c r="L6890" s="20"/>
      <c r="M6890" s="20"/>
      <c r="N6890" s="20"/>
      <c r="O6890" s="21"/>
      <c r="P6890" s="21"/>
      <c r="Q6890" s="28"/>
      <c r="R6890" s="28"/>
      <c r="S6890" s="21"/>
      <c r="T6890" s="20"/>
      <c r="U6890" s="21"/>
      <c r="W6890" s="46"/>
      <c r="AA6890" s="22"/>
      <c r="AB6890" s="22"/>
      <c r="AC6890" s="22"/>
      <c r="AD6890" s="22"/>
      <c r="AE6890" s="22"/>
      <c r="AF6890" s="22"/>
      <c r="AG6890" s="22"/>
      <c r="AH6890" s="20"/>
      <c r="AI6890" s="22"/>
      <c r="AJ6890" s="22"/>
      <c r="AK6890" s="22"/>
      <c r="AM6890" s="22"/>
      <c r="AN6890" s="22"/>
      <c r="AO6890" s="22"/>
    </row>
    <row r="6891" spans="2:41" x14ac:dyDescent="0.15">
      <c r="B6891" s="20"/>
      <c r="C6891" s="20"/>
      <c r="D6891" s="20"/>
      <c r="E6891" s="20"/>
      <c r="F6891" s="20"/>
      <c r="G6891" s="20"/>
      <c r="H6891" s="20"/>
      <c r="I6891" s="20"/>
      <c r="J6891" s="20"/>
      <c r="K6891" s="20"/>
      <c r="L6891" s="20"/>
      <c r="M6891" s="20"/>
      <c r="N6891" s="20"/>
      <c r="O6891" s="21"/>
      <c r="P6891" s="21"/>
      <c r="Q6891" s="28"/>
      <c r="R6891" s="28"/>
      <c r="S6891" s="21"/>
      <c r="T6891" s="20"/>
      <c r="U6891" s="21"/>
      <c r="W6891" s="46"/>
      <c r="AA6891" s="22"/>
      <c r="AB6891" s="22"/>
      <c r="AC6891" s="22"/>
      <c r="AD6891" s="22"/>
      <c r="AE6891" s="22"/>
      <c r="AF6891" s="22"/>
      <c r="AG6891" s="22"/>
      <c r="AH6891" s="20"/>
      <c r="AI6891" s="22"/>
      <c r="AJ6891" s="22"/>
      <c r="AK6891" s="22"/>
      <c r="AM6891" s="22"/>
      <c r="AN6891" s="22"/>
      <c r="AO6891" s="22"/>
    </row>
    <row r="6892" spans="2:41" x14ac:dyDescent="0.15">
      <c r="B6892" s="20"/>
      <c r="C6892" s="20"/>
      <c r="D6892" s="20"/>
      <c r="E6892" s="20"/>
      <c r="F6892" s="20"/>
      <c r="G6892" s="20"/>
      <c r="H6892" s="20"/>
      <c r="I6892" s="20"/>
      <c r="J6892" s="20"/>
      <c r="K6892" s="20"/>
      <c r="L6892" s="20"/>
      <c r="M6892" s="20"/>
      <c r="N6892" s="20"/>
      <c r="O6892" s="21"/>
      <c r="P6892" s="21"/>
      <c r="Q6892" s="28"/>
      <c r="R6892" s="28"/>
      <c r="S6892" s="21"/>
      <c r="T6892" s="20"/>
      <c r="U6892" s="21"/>
      <c r="W6892" s="46"/>
      <c r="AA6892" s="22"/>
      <c r="AB6892" s="22"/>
      <c r="AC6892" s="22"/>
      <c r="AD6892" s="22"/>
      <c r="AE6892" s="22"/>
      <c r="AF6892" s="22"/>
      <c r="AG6892" s="22"/>
      <c r="AH6892" s="20"/>
      <c r="AI6892" s="22"/>
      <c r="AJ6892" s="22"/>
      <c r="AK6892" s="22"/>
      <c r="AM6892" s="22"/>
      <c r="AN6892" s="22"/>
      <c r="AO6892" s="22"/>
    </row>
    <row r="6893" spans="2:41" x14ac:dyDescent="0.15">
      <c r="B6893" s="20"/>
      <c r="C6893" s="20"/>
      <c r="D6893" s="20"/>
      <c r="E6893" s="20"/>
      <c r="F6893" s="20"/>
      <c r="G6893" s="20"/>
      <c r="H6893" s="20"/>
      <c r="I6893" s="20"/>
      <c r="J6893" s="20"/>
      <c r="K6893" s="20"/>
      <c r="L6893" s="20"/>
      <c r="M6893" s="20"/>
      <c r="N6893" s="20"/>
      <c r="O6893" s="21"/>
      <c r="P6893" s="21"/>
      <c r="Q6893" s="28"/>
      <c r="R6893" s="28"/>
      <c r="S6893" s="21"/>
      <c r="T6893" s="20"/>
      <c r="U6893" s="21"/>
      <c r="W6893" s="46"/>
      <c r="AA6893" s="22"/>
      <c r="AB6893" s="22"/>
      <c r="AC6893" s="22"/>
      <c r="AD6893" s="22"/>
      <c r="AE6893" s="22"/>
      <c r="AF6893" s="22"/>
      <c r="AG6893" s="22"/>
      <c r="AH6893" s="20"/>
      <c r="AI6893" s="22"/>
      <c r="AJ6893" s="22"/>
      <c r="AK6893" s="22"/>
      <c r="AM6893" s="22"/>
      <c r="AN6893" s="22"/>
      <c r="AO6893" s="22"/>
    </row>
    <row r="6894" spans="2:41" x14ac:dyDescent="0.15">
      <c r="B6894" s="20"/>
      <c r="C6894" s="20"/>
      <c r="D6894" s="20"/>
      <c r="E6894" s="20"/>
      <c r="F6894" s="20"/>
      <c r="G6894" s="20"/>
      <c r="H6894" s="20"/>
      <c r="I6894" s="20"/>
      <c r="J6894" s="20"/>
      <c r="K6894" s="20"/>
      <c r="L6894" s="20"/>
      <c r="M6894" s="20"/>
      <c r="N6894" s="20"/>
      <c r="O6894" s="21"/>
      <c r="P6894" s="21"/>
      <c r="Q6894" s="28"/>
      <c r="R6894" s="28"/>
      <c r="S6894" s="21"/>
      <c r="T6894" s="20"/>
      <c r="U6894" s="21"/>
      <c r="W6894" s="46"/>
      <c r="AA6894" s="22"/>
      <c r="AB6894" s="22"/>
      <c r="AC6894" s="22"/>
      <c r="AD6894" s="22"/>
      <c r="AE6894" s="22"/>
      <c r="AF6894" s="22"/>
      <c r="AG6894" s="22"/>
      <c r="AH6894" s="20"/>
      <c r="AI6894" s="22"/>
      <c r="AJ6894" s="22"/>
      <c r="AK6894" s="22"/>
      <c r="AM6894" s="22"/>
      <c r="AN6894" s="22"/>
      <c r="AO6894" s="22"/>
    </row>
    <row r="6895" spans="2:41" x14ac:dyDescent="0.15">
      <c r="B6895" s="20"/>
      <c r="C6895" s="20"/>
      <c r="D6895" s="20"/>
      <c r="E6895" s="20"/>
      <c r="F6895" s="20"/>
      <c r="G6895" s="20"/>
      <c r="H6895" s="20"/>
      <c r="I6895" s="20"/>
      <c r="J6895" s="20"/>
      <c r="K6895" s="20"/>
      <c r="L6895" s="20"/>
      <c r="M6895" s="20"/>
      <c r="N6895" s="20"/>
      <c r="O6895" s="21"/>
      <c r="P6895" s="21"/>
      <c r="Q6895" s="28"/>
      <c r="R6895" s="28"/>
      <c r="S6895" s="21"/>
      <c r="T6895" s="20"/>
      <c r="U6895" s="21"/>
      <c r="W6895" s="46"/>
      <c r="AA6895" s="22"/>
      <c r="AB6895" s="22"/>
      <c r="AC6895" s="22"/>
      <c r="AD6895" s="22"/>
      <c r="AE6895" s="22"/>
      <c r="AF6895" s="22"/>
      <c r="AG6895" s="22"/>
      <c r="AH6895" s="20"/>
      <c r="AI6895" s="22"/>
      <c r="AJ6895" s="22"/>
      <c r="AK6895" s="22"/>
      <c r="AM6895" s="22"/>
      <c r="AN6895" s="22"/>
      <c r="AO6895" s="22"/>
    </row>
    <row r="6896" spans="2:41" x14ac:dyDescent="0.15">
      <c r="B6896" s="20"/>
      <c r="C6896" s="20"/>
      <c r="D6896" s="20"/>
      <c r="E6896" s="20"/>
      <c r="F6896" s="20"/>
      <c r="G6896" s="20"/>
      <c r="H6896" s="20"/>
      <c r="I6896" s="20"/>
      <c r="J6896" s="20"/>
      <c r="K6896" s="20"/>
      <c r="L6896" s="20"/>
      <c r="M6896" s="20"/>
      <c r="N6896" s="20"/>
      <c r="O6896" s="21"/>
      <c r="P6896" s="21"/>
      <c r="Q6896" s="28"/>
      <c r="R6896" s="28"/>
      <c r="S6896" s="21"/>
      <c r="T6896" s="20"/>
      <c r="U6896" s="21"/>
      <c r="W6896" s="46"/>
      <c r="AA6896" s="22"/>
      <c r="AB6896" s="22"/>
      <c r="AC6896" s="22"/>
      <c r="AD6896" s="22"/>
      <c r="AE6896" s="22"/>
      <c r="AF6896" s="22"/>
      <c r="AG6896" s="22"/>
      <c r="AH6896" s="20"/>
      <c r="AI6896" s="22"/>
      <c r="AJ6896" s="22"/>
      <c r="AK6896" s="22"/>
      <c r="AM6896" s="22"/>
      <c r="AN6896" s="22"/>
      <c r="AO6896" s="22"/>
    </row>
    <row r="6897" spans="2:41" x14ac:dyDescent="0.15">
      <c r="B6897" s="20"/>
      <c r="C6897" s="20"/>
      <c r="D6897" s="20"/>
      <c r="E6897" s="20"/>
      <c r="F6897" s="20"/>
      <c r="G6897" s="20"/>
      <c r="H6897" s="20"/>
      <c r="I6897" s="20"/>
      <c r="J6897" s="20"/>
      <c r="K6897" s="20"/>
      <c r="L6897" s="20"/>
      <c r="M6897" s="20"/>
      <c r="N6897" s="20"/>
      <c r="O6897" s="21"/>
      <c r="P6897" s="21"/>
      <c r="Q6897" s="28"/>
      <c r="R6897" s="28"/>
      <c r="S6897" s="21"/>
      <c r="T6897" s="20"/>
      <c r="U6897" s="21"/>
      <c r="W6897" s="46"/>
      <c r="AA6897" s="22"/>
      <c r="AB6897" s="22"/>
      <c r="AC6897" s="22"/>
      <c r="AD6897" s="22"/>
      <c r="AE6897" s="22"/>
      <c r="AF6897" s="22"/>
      <c r="AG6897" s="22"/>
      <c r="AH6897" s="20"/>
      <c r="AI6897" s="22"/>
      <c r="AJ6897" s="22"/>
      <c r="AK6897" s="22"/>
      <c r="AM6897" s="22"/>
      <c r="AN6897" s="22"/>
      <c r="AO6897" s="22"/>
    </row>
    <row r="6898" spans="2:41" x14ac:dyDescent="0.15">
      <c r="B6898" s="20"/>
      <c r="C6898" s="20"/>
      <c r="D6898" s="20"/>
      <c r="E6898" s="20"/>
      <c r="F6898" s="20"/>
      <c r="G6898" s="20"/>
      <c r="H6898" s="20"/>
      <c r="I6898" s="20"/>
      <c r="J6898" s="20"/>
      <c r="K6898" s="20"/>
      <c r="L6898" s="20"/>
      <c r="M6898" s="20"/>
      <c r="N6898" s="20"/>
      <c r="O6898" s="21"/>
      <c r="P6898" s="21"/>
      <c r="Q6898" s="28"/>
      <c r="R6898" s="28"/>
      <c r="S6898" s="21"/>
      <c r="T6898" s="20"/>
      <c r="U6898" s="21"/>
      <c r="W6898" s="46"/>
      <c r="AA6898" s="22"/>
      <c r="AB6898" s="22"/>
      <c r="AC6898" s="22"/>
      <c r="AD6898" s="22"/>
      <c r="AE6898" s="22"/>
      <c r="AF6898" s="22"/>
      <c r="AG6898" s="22"/>
      <c r="AH6898" s="20"/>
      <c r="AI6898" s="22"/>
      <c r="AJ6898" s="22"/>
      <c r="AK6898" s="22"/>
      <c r="AM6898" s="22"/>
      <c r="AN6898" s="22"/>
      <c r="AO6898" s="22"/>
    </row>
    <row r="6899" spans="2:41" x14ac:dyDescent="0.15">
      <c r="B6899" s="20"/>
      <c r="C6899" s="20"/>
      <c r="D6899" s="20"/>
      <c r="E6899" s="20"/>
      <c r="F6899" s="20"/>
      <c r="G6899" s="20"/>
      <c r="H6899" s="20"/>
      <c r="I6899" s="20"/>
      <c r="J6899" s="20"/>
      <c r="K6899" s="20"/>
      <c r="L6899" s="20"/>
      <c r="M6899" s="20"/>
      <c r="N6899" s="20"/>
      <c r="O6899" s="21"/>
      <c r="P6899" s="21"/>
      <c r="Q6899" s="28"/>
      <c r="R6899" s="28"/>
      <c r="S6899" s="21"/>
      <c r="T6899" s="20"/>
      <c r="U6899" s="21"/>
      <c r="W6899" s="46"/>
      <c r="AA6899" s="22"/>
      <c r="AB6899" s="22"/>
      <c r="AC6899" s="22"/>
      <c r="AD6899" s="22"/>
      <c r="AE6899" s="22"/>
      <c r="AF6899" s="22"/>
      <c r="AG6899" s="22"/>
      <c r="AH6899" s="20"/>
      <c r="AI6899" s="22"/>
      <c r="AJ6899" s="22"/>
      <c r="AK6899" s="22"/>
      <c r="AM6899" s="22"/>
      <c r="AN6899" s="22"/>
      <c r="AO6899" s="22"/>
    </row>
    <row r="6900" spans="2:41" x14ac:dyDescent="0.15">
      <c r="B6900" s="20"/>
      <c r="C6900" s="20"/>
      <c r="D6900" s="20"/>
      <c r="E6900" s="20"/>
      <c r="F6900" s="20"/>
      <c r="G6900" s="20"/>
      <c r="H6900" s="20"/>
      <c r="I6900" s="20"/>
      <c r="J6900" s="20"/>
      <c r="K6900" s="20"/>
      <c r="L6900" s="20"/>
      <c r="M6900" s="20"/>
      <c r="N6900" s="20"/>
      <c r="O6900" s="21"/>
      <c r="P6900" s="21"/>
      <c r="Q6900" s="28"/>
      <c r="R6900" s="28"/>
      <c r="S6900" s="21"/>
      <c r="T6900" s="20"/>
      <c r="U6900" s="21"/>
      <c r="W6900" s="46"/>
      <c r="AA6900" s="22"/>
      <c r="AB6900" s="22"/>
      <c r="AC6900" s="22"/>
      <c r="AD6900" s="22"/>
      <c r="AE6900" s="22"/>
      <c r="AF6900" s="22"/>
      <c r="AG6900" s="22"/>
      <c r="AH6900" s="20"/>
      <c r="AI6900" s="22"/>
      <c r="AJ6900" s="22"/>
      <c r="AK6900" s="22"/>
      <c r="AM6900" s="22"/>
      <c r="AN6900" s="22"/>
      <c r="AO6900" s="22"/>
    </row>
    <row r="6901" spans="2:41" x14ac:dyDescent="0.15">
      <c r="B6901" s="20"/>
      <c r="C6901" s="20"/>
      <c r="D6901" s="20"/>
      <c r="E6901" s="20"/>
      <c r="F6901" s="20"/>
      <c r="G6901" s="20"/>
      <c r="H6901" s="20"/>
      <c r="I6901" s="20"/>
      <c r="J6901" s="20"/>
      <c r="K6901" s="20"/>
      <c r="L6901" s="20"/>
      <c r="M6901" s="20"/>
      <c r="N6901" s="20"/>
      <c r="O6901" s="21"/>
      <c r="P6901" s="21"/>
      <c r="Q6901" s="28"/>
      <c r="R6901" s="28"/>
      <c r="S6901" s="21"/>
      <c r="T6901" s="20"/>
      <c r="U6901" s="21"/>
      <c r="W6901" s="46"/>
      <c r="AA6901" s="22"/>
      <c r="AB6901" s="22"/>
      <c r="AC6901" s="22"/>
      <c r="AD6901" s="22"/>
      <c r="AE6901" s="22"/>
      <c r="AF6901" s="22"/>
      <c r="AG6901" s="22"/>
      <c r="AH6901" s="20"/>
      <c r="AI6901" s="22"/>
      <c r="AJ6901" s="22"/>
      <c r="AK6901" s="22"/>
      <c r="AM6901" s="22"/>
      <c r="AN6901" s="22"/>
      <c r="AO6901" s="22"/>
    </row>
    <row r="6902" spans="2:41" x14ac:dyDescent="0.15">
      <c r="B6902" s="20"/>
      <c r="C6902" s="20"/>
      <c r="D6902" s="20"/>
      <c r="E6902" s="20"/>
      <c r="F6902" s="20"/>
      <c r="G6902" s="20"/>
      <c r="H6902" s="20"/>
      <c r="I6902" s="20"/>
      <c r="J6902" s="20"/>
      <c r="K6902" s="20"/>
      <c r="L6902" s="20"/>
      <c r="M6902" s="20"/>
      <c r="N6902" s="20"/>
      <c r="O6902" s="21"/>
      <c r="P6902" s="21"/>
      <c r="Q6902" s="28"/>
      <c r="R6902" s="28"/>
      <c r="S6902" s="21"/>
      <c r="T6902" s="20"/>
      <c r="U6902" s="21"/>
      <c r="W6902" s="46"/>
      <c r="AA6902" s="22"/>
      <c r="AB6902" s="22"/>
      <c r="AC6902" s="22"/>
      <c r="AD6902" s="22"/>
      <c r="AE6902" s="22"/>
      <c r="AF6902" s="22"/>
      <c r="AG6902" s="22"/>
      <c r="AH6902" s="20"/>
      <c r="AI6902" s="22"/>
      <c r="AJ6902" s="22"/>
      <c r="AK6902" s="22"/>
      <c r="AM6902" s="22"/>
      <c r="AN6902" s="22"/>
      <c r="AO6902" s="22"/>
    </row>
    <row r="6903" spans="2:41" x14ac:dyDescent="0.15">
      <c r="B6903" s="20"/>
      <c r="C6903" s="20"/>
      <c r="D6903" s="20"/>
      <c r="E6903" s="20"/>
      <c r="F6903" s="20"/>
      <c r="G6903" s="20"/>
      <c r="H6903" s="20"/>
      <c r="I6903" s="20"/>
      <c r="J6903" s="20"/>
      <c r="K6903" s="20"/>
      <c r="L6903" s="20"/>
      <c r="M6903" s="20"/>
      <c r="N6903" s="20"/>
      <c r="O6903" s="21"/>
      <c r="P6903" s="21"/>
      <c r="Q6903" s="28"/>
      <c r="R6903" s="28"/>
      <c r="S6903" s="21"/>
      <c r="T6903" s="20"/>
      <c r="U6903" s="21"/>
      <c r="W6903" s="46"/>
      <c r="AA6903" s="22"/>
      <c r="AB6903" s="22"/>
      <c r="AC6903" s="22"/>
      <c r="AD6903" s="22"/>
      <c r="AE6903" s="22"/>
      <c r="AF6903" s="22"/>
      <c r="AG6903" s="22"/>
      <c r="AH6903" s="20"/>
      <c r="AI6903" s="22"/>
      <c r="AJ6903" s="22"/>
      <c r="AK6903" s="22"/>
      <c r="AM6903" s="22"/>
      <c r="AN6903" s="22"/>
      <c r="AO6903" s="22"/>
    </row>
    <row r="6904" spans="2:41" x14ac:dyDescent="0.15">
      <c r="B6904" s="20"/>
      <c r="C6904" s="20"/>
      <c r="D6904" s="20"/>
      <c r="E6904" s="20"/>
      <c r="F6904" s="20"/>
      <c r="G6904" s="20"/>
      <c r="H6904" s="20"/>
      <c r="I6904" s="20"/>
      <c r="J6904" s="20"/>
      <c r="K6904" s="20"/>
      <c r="L6904" s="20"/>
      <c r="M6904" s="20"/>
      <c r="N6904" s="20"/>
      <c r="O6904" s="21"/>
      <c r="P6904" s="21"/>
      <c r="Q6904" s="28"/>
      <c r="R6904" s="28"/>
      <c r="S6904" s="21"/>
      <c r="T6904" s="20"/>
      <c r="U6904" s="21"/>
      <c r="W6904" s="46"/>
      <c r="AA6904" s="22"/>
      <c r="AB6904" s="22"/>
      <c r="AC6904" s="22"/>
      <c r="AD6904" s="22"/>
      <c r="AE6904" s="22"/>
      <c r="AF6904" s="22"/>
      <c r="AG6904" s="22"/>
      <c r="AH6904" s="20"/>
      <c r="AI6904" s="22"/>
      <c r="AJ6904" s="22"/>
      <c r="AK6904" s="22"/>
      <c r="AM6904" s="22"/>
      <c r="AN6904" s="22"/>
      <c r="AO6904" s="22"/>
    </row>
    <row r="6905" spans="2:41" x14ac:dyDescent="0.15">
      <c r="B6905" s="20"/>
      <c r="C6905" s="20"/>
      <c r="D6905" s="20"/>
      <c r="E6905" s="20"/>
      <c r="F6905" s="20"/>
      <c r="G6905" s="20"/>
      <c r="H6905" s="20"/>
      <c r="I6905" s="20"/>
      <c r="J6905" s="20"/>
      <c r="K6905" s="20"/>
      <c r="L6905" s="20"/>
      <c r="M6905" s="20"/>
      <c r="N6905" s="20"/>
      <c r="O6905" s="21"/>
      <c r="P6905" s="21"/>
      <c r="Q6905" s="28"/>
      <c r="R6905" s="28"/>
      <c r="S6905" s="21"/>
      <c r="T6905" s="20"/>
      <c r="U6905" s="21"/>
      <c r="W6905" s="46"/>
      <c r="AA6905" s="22"/>
      <c r="AB6905" s="22"/>
      <c r="AC6905" s="22"/>
      <c r="AD6905" s="22"/>
      <c r="AE6905" s="22"/>
      <c r="AF6905" s="22"/>
      <c r="AG6905" s="22"/>
      <c r="AH6905" s="20"/>
      <c r="AI6905" s="22"/>
      <c r="AJ6905" s="22"/>
      <c r="AK6905" s="22"/>
      <c r="AM6905" s="22"/>
      <c r="AN6905" s="22"/>
      <c r="AO6905" s="22"/>
    </row>
    <row r="6906" spans="2:41" x14ac:dyDescent="0.15">
      <c r="B6906" s="20"/>
      <c r="C6906" s="20"/>
      <c r="D6906" s="20"/>
      <c r="E6906" s="20"/>
      <c r="F6906" s="20"/>
      <c r="G6906" s="20"/>
      <c r="H6906" s="20"/>
      <c r="I6906" s="20"/>
      <c r="J6906" s="20"/>
      <c r="K6906" s="20"/>
      <c r="L6906" s="20"/>
      <c r="M6906" s="20"/>
      <c r="N6906" s="20"/>
      <c r="O6906" s="21"/>
      <c r="P6906" s="21"/>
      <c r="Q6906" s="28"/>
      <c r="R6906" s="28"/>
      <c r="S6906" s="21"/>
      <c r="T6906" s="20"/>
      <c r="U6906" s="21"/>
      <c r="W6906" s="46"/>
      <c r="AA6906" s="22"/>
      <c r="AB6906" s="22"/>
      <c r="AC6906" s="22"/>
      <c r="AD6906" s="22"/>
      <c r="AE6906" s="22"/>
      <c r="AF6906" s="22"/>
      <c r="AG6906" s="22"/>
      <c r="AH6906" s="20"/>
      <c r="AI6906" s="22"/>
      <c r="AJ6906" s="22"/>
      <c r="AK6906" s="22"/>
      <c r="AM6906" s="22"/>
      <c r="AN6906" s="22"/>
      <c r="AO6906" s="22"/>
    </row>
    <row r="6907" spans="2:41" x14ac:dyDescent="0.15">
      <c r="B6907" s="20"/>
      <c r="C6907" s="20"/>
      <c r="D6907" s="20"/>
      <c r="E6907" s="20"/>
      <c r="F6907" s="20"/>
      <c r="G6907" s="20"/>
      <c r="H6907" s="20"/>
      <c r="I6907" s="20"/>
      <c r="J6907" s="20"/>
      <c r="K6907" s="20"/>
      <c r="L6907" s="20"/>
      <c r="M6907" s="20"/>
      <c r="N6907" s="20"/>
      <c r="O6907" s="21"/>
      <c r="P6907" s="21"/>
      <c r="Q6907" s="28"/>
      <c r="R6907" s="28"/>
      <c r="S6907" s="21"/>
      <c r="T6907" s="20"/>
      <c r="U6907" s="21"/>
      <c r="W6907" s="46"/>
      <c r="AA6907" s="22"/>
      <c r="AB6907" s="22"/>
      <c r="AC6907" s="22"/>
      <c r="AD6907" s="22"/>
      <c r="AE6907" s="22"/>
      <c r="AF6907" s="22"/>
      <c r="AG6907" s="22"/>
      <c r="AH6907" s="20"/>
      <c r="AI6907" s="22"/>
      <c r="AJ6907" s="22"/>
      <c r="AK6907" s="22"/>
      <c r="AM6907" s="22"/>
      <c r="AN6907" s="22"/>
      <c r="AO6907" s="22"/>
    </row>
    <row r="6908" spans="2:41" x14ac:dyDescent="0.15">
      <c r="B6908" s="20"/>
      <c r="C6908" s="20"/>
      <c r="D6908" s="20"/>
      <c r="E6908" s="20"/>
      <c r="F6908" s="20"/>
      <c r="G6908" s="20"/>
      <c r="H6908" s="20"/>
      <c r="I6908" s="20"/>
      <c r="J6908" s="20"/>
      <c r="K6908" s="20"/>
      <c r="L6908" s="20"/>
      <c r="M6908" s="20"/>
      <c r="N6908" s="20"/>
      <c r="O6908" s="21"/>
      <c r="P6908" s="21"/>
      <c r="Q6908" s="28"/>
      <c r="R6908" s="28"/>
      <c r="S6908" s="21"/>
      <c r="T6908" s="20"/>
      <c r="U6908" s="21"/>
      <c r="W6908" s="46"/>
      <c r="AA6908" s="22"/>
      <c r="AB6908" s="22"/>
      <c r="AC6908" s="22"/>
      <c r="AD6908" s="22"/>
      <c r="AE6908" s="22"/>
      <c r="AF6908" s="22"/>
      <c r="AG6908" s="22"/>
      <c r="AH6908" s="20"/>
      <c r="AI6908" s="22"/>
      <c r="AJ6908" s="22"/>
      <c r="AK6908" s="22"/>
      <c r="AM6908" s="22"/>
      <c r="AN6908" s="22"/>
      <c r="AO6908" s="22"/>
    </row>
    <row r="6909" spans="2:41" x14ac:dyDescent="0.15">
      <c r="B6909" s="20"/>
      <c r="C6909" s="20"/>
      <c r="D6909" s="20"/>
      <c r="E6909" s="20"/>
      <c r="F6909" s="20"/>
      <c r="G6909" s="20"/>
      <c r="H6909" s="20"/>
      <c r="I6909" s="20"/>
      <c r="J6909" s="20"/>
      <c r="K6909" s="20"/>
      <c r="L6909" s="20"/>
      <c r="M6909" s="20"/>
      <c r="N6909" s="20"/>
      <c r="O6909" s="21"/>
      <c r="P6909" s="21"/>
      <c r="Q6909" s="28"/>
      <c r="R6909" s="28"/>
      <c r="S6909" s="21"/>
      <c r="T6909" s="20"/>
      <c r="U6909" s="21"/>
      <c r="W6909" s="46"/>
      <c r="AA6909" s="22"/>
      <c r="AB6909" s="22"/>
      <c r="AC6909" s="22"/>
      <c r="AD6909" s="22"/>
      <c r="AE6909" s="22"/>
      <c r="AF6909" s="22"/>
      <c r="AG6909" s="22"/>
      <c r="AH6909" s="20"/>
      <c r="AI6909" s="22"/>
      <c r="AJ6909" s="22"/>
      <c r="AK6909" s="22"/>
      <c r="AM6909" s="22"/>
      <c r="AN6909" s="22"/>
      <c r="AO6909" s="22"/>
    </row>
    <row r="6910" spans="2:41" x14ac:dyDescent="0.15">
      <c r="O6910" s="21"/>
      <c r="P6910" s="21"/>
      <c r="Q6910" s="28"/>
      <c r="R6910" s="28"/>
      <c r="S6910" s="21"/>
      <c r="T6910" s="20"/>
      <c r="U6910" s="21"/>
      <c r="W6910" s="46"/>
      <c r="AA6910" s="22"/>
      <c r="AB6910" s="22"/>
      <c r="AC6910" s="22"/>
      <c r="AD6910" s="22"/>
      <c r="AE6910" s="22"/>
      <c r="AF6910" s="22"/>
      <c r="AG6910" s="22"/>
      <c r="AH6910" s="20"/>
      <c r="AI6910" s="22"/>
      <c r="AJ6910" s="22"/>
      <c r="AK6910" s="22"/>
      <c r="AM6910" s="22"/>
      <c r="AN6910" s="22"/>
      <c r="AO6910" s="22"/>
    </row>
    <row r="6911" spans="2:41" x14ac:dyDescent="0.15">
      <c r="O6911" s="21"/>
      <c r="P6911" s="21"/>
      <c r="Q6911" s="28"/>
      <c r="R6911" s="28"/>
      <c r="S6911" s="21"/>
      <c r="T6911" s="20"/>
      <c r="U6911" s="21"/>
      <c r="W6911" s="46"/>
      <c r="AA6911" s="22"/>
      <c r="AB6911" s="22"/>
      <c r="AC6911" s="22"/>
      <c r="AD6911" s="22"/>
      <c r="AE6911" s="22"/>
      <c r="AF6911" s="22"/>
      <c r="AG6911" s="22"/>
      <c r="AH6911" s="20"/>
      <c r="AI6911" s="22"/>
      <c r="AJ6911" s="22"/>
      <c r="AK6911" s="22"/>
      <c r="AM6911" s="22"/>
      <c r="AN6911" s="22"/>
      <c r="AO6911" s="22"/>
    </row>
    <row r="6912" spans="2:41" x14ac:dyDescent="0.15">
      <c r="O6912" s="21"/>
      <c r="P6912" s="21"/>
      <c r="Q6912" s="28"/>
      <c r="R6912" s="28"/>
      <c r="S6912" s="21"/>
      <c r="T6912" s="20"/>
      <c r="U6912" s="21"/>
      <c r="W6912" s="46"/>
      <c r="AA6912" s="22"/>
      <c r="AB6912" s="22"/>
      <c r="AC6912" s="22"/>
      <c r="AD6912" s="22"/>
      <c r="AE6912" s="22"/>
      <c r="AF6912" s="22"/>
      <c r="AG6912" s="22"/>
      <c r="AH6912" s="20"/>
      <c r="AI6912" s="22"/>
      <c r="AJ6912" s="22"/>
      <c r="AK6912" s="22"/>
      <c r="AM6912" s="22"/>
      <c r="AN6912" s="22"/>
      <c r="AO6912" s="22"/>
    </row>
    <row r="6913" spans="15:41" x14ac:dyDescent="0.15">
      <c r="O6913" s="21"/>
      <c r="P6913" s="21"/>
      <c r="Q6913" s="28"/>
      <c r="R6913" s="28"/>
      <c r="S6913" s="21"/>
      <c r="T6913" s="20"/>
      <c r="U6913" s="21"/>
      <c r="W6913" s="46"/>
      <c r="AA6913" s="22"/>
      <c r="AB6913" s="22"/>
      <c r="AC6913" s="22"/>
      <c r="AD6913" s="22"/>
      <c r="AE6913" s="22"/>
      <c r="AF6913" s="22"/>
      <c r="AG6913" s="22"/>
      <c r="AH6913" s="20"/>
      <c r="AI6913" s="22"/>
      <c r="AJ6913" s="22"/>
      <c r="AK6913" s="22"/>
      <c r="AM6913" s="22"/>
      <c r="AN6913" s="22"/>
      <c r="AO6913" s="22"/>
    </row>
    <row r="6914" spans="15:41" x14ac:dyDescent="0.15">
      <c r="O6914" s="21"/>
      <c r="P6914" s="21"/>
      <c r="Q6914" s="28"/>
      <c r="R6914" s="28"/>
      <c r="S6914" s="21"/>
      <c r="T6914" s="20"/>
      <c r="U6914" s="21"/>
      <c r="W6914" s="46"/>
      <c r="AA6914" s="22"/>
      <c r="AB6914" s="22"/>
      <c r="AC6914" s="22"/>
      <c r="AD6914" s="22"/>
      <c r="AE6914" s="22"/>
      <c r="AF6914" s="22"/>
      <c r="AG6914" s="22"/>
      <c r="AH6914" s="20"/>
      <c r="AI6914" s="22"/>
      <c r="AJ6914" s="22"/>
      <c r="AK6914" s="22"/>
      <c r="AM6914" s="22"/>
      <c r="AN6914" s="22"/>
      <c r="AO6914" s="22"/>
    </row>
    <row r="6915" spans="15:41" x14ac:dyDescent="0.15">
      <c r="O6915" s="21"/>
      <c r="P6915" s="21"/>
      <c r="Q6915" s="28"/>
      <c r="R6915" s="28"/>
      <c r="S6915" s="21"/>
      <c r="T6915" s="20"/>
      <c r="U6915" s="21"/>
      <c r="W6915" s="46"/>
      <c r="AA6915" s="22"/>
      <c r="AB6915" s="22"/>
      <c r="AC6915" s="22"/>
      <c r="AD6915" s="22"/>
      <c r="AE6915" s="22"/>
      <c r="AF6915" s="22"/>
      <c r="AG6915" s="22"/>
      <c r="AH6915" s="20"/>
      <c r="AI6915" s="22"/>
      <c r="AJ6915" s="22"/>
      <c r="AK6915" s="22"/>
      <c r="AM6915" s="22"/>
      <c r="AN6915" s="22"/>
      <c r="AO6915" s="22"/>
    </row>
    <row r="6916" spans="15:41" x14ac:dyDescent="0.15">
      <c r="O6916" s="21"/>
      <c r="P6916" s="21"/>
      <c r="Q6916" s="28"/>
      <c r="R6916" s="28"/>
      <c r="S6916" s="21"/>
      <c r="T6916" s="20"/>
      <c r="U6916" s="21"/>
      <c r="W6916" s="46"/>
      <c r="AA6916" s="22"/>
      <c r="AB6916" s="22"/>
      <c r="AC6916" s="22"/>
      <c r="AD6916" s="22"/>
      <c r="AE6916" s="22"/>
      <c r="AF6916" s="22"/>
      <c r="AG6916" s="22"/>
      <c r="AH6916" s="20"/>
      <c r="AI6916" s="22"/>
      <c r="AJ6916" s="22"/>
      <c r="AK6916" s="22"/>
      <c r="AM6916" s="22"/>
      <c r="AN6916" s="22"/>
      <c r="AO6916" s="22"/>
    </row>
    <row r="6917" spans="15:41" x14ac:dyDescent="0.15">
      <c r="O6917" s="21"/>
      <c r="P6917" s="21"/>
      <c r="Q6917" s="28"/>
      <c r="R6917" s="28"/>
      <c r="S6917" s="21"/>
      <c r="T6917" s="20"/>
      <c r="U6917" s="21"/>
      <c r="W6917" s="46"/>
      <c r="AA6917" s="22"/>
      <c r="AB6917" s="22"/>
      <c r="AC6917" s="22"/>
      <c r="AD6917" s="22"/>
      <c r="AE6917" s="22"/>
      <c r="AF6917" s="22"/>
      <c r="AG6917" s="22"/>
      <c r="AH6917" s="20"/>
      <c r="AI6917" s="22"/>
      <c r="AJ6917" s="22"/>
      <c r="AK6917" s="22"/>
      <c r="AM6917" s="22"/>
      <c r="AN6917" s="22"/>
      <c r="AO6917" s="22"/>
    </row>
    <row r="6918" spans="15:41" x14ac:dyDescent="0.15">
      <c r="O6918" s="21"/>
      <c r="P6918" s="21"/>
      <c r="Q6918" s="28"/>
      <c r="R6918" s="28"/>
      <c r="S6918" s="21"/>
      <c r="T6918" s="20"/>
      <c r="U6918" s="21"/>
      <c r="W6918" s="46"/>
      <c r="AA6918" s="22"/>
      <c r="AB6918" s="22"/>
      <c r="AC6918" s="22"/>
      <c r="AD6918" s="22"/>
      <c r="AE6918" s="22"/>
      <c r="AF6918" s="22"/>
      <c r="AG6918" s="22"/>
      <c r="AH6918" s="20"/>
      <c r="AI6918" s="22"/>
      <c r="AJ6918" s="22"/>
      <c r="AK6918" s="22"/>
      <c r="AM6918" s="22"/>
      <c r="AN6918" s="22"/>
      <c r="AO6918" s="22"/>
    </row>
    <row r="6919" spans="15:41" x14ac:dyDescent="0.15">
      <c r="O6919" s="21"/>
      <c r="P6919" s="21"/>
      <c r="Q6919" s="28"/>
      <c r="R6919" s="28"/>
      <c r="S6919" s="21"/>
      <c r="T6919" s="20"/>
      <c r="U6919" s="21"/>
      <c r="W6919" s="46"/>
      <c r="AA6919" s="22"/>
      <c r="AB6919" s="22"/>
      <c r="AC6919" s="22"/>
      <c r="AD6919" s="22"/>
      <c r="AE6919" s="22"/>
      <c r="AF6919" s="22"/>
      <c r="AG6919" s="22"/>
      <c r="AH6919" s="20"/>
      <c r="AI6919" s="22"/>
      <c r="AJ6919" s="22"/>
      <c r="AK6919" s="22"/>
      <c r="AM6919" s="22"/>
      <c r="AN6919" s="22"/>
      <c r="AO6919" s="22"/>
    </row>
    <row r="6920" spans="15:41" x14ac:dyDescent="0.15">
      <c r="O6920" s="21"/>
      <c r="P6920" s="21"/>
      <c r="Q6920" s="28"/>
      <c r="R6920" s="28"/>
      <c r="S6920" s="21"/>
      <c r="T6920" s="20"/>
      <c r="U6920" s="21"/>
      <c r="W6920" s="46"/>
      <c r="AA6920" s="22"/>
      <c r="AB6920" s="22"/>
      <c r="AC6920" s="22"/>
      <c r="AD6920" s="22"/>
      <c r="AE6920" s="22"/>
      <c r="AF6920" s="22"/>
      <c r="AG6920" s="22"/>
      <c r="AH6920" s="20"/>
      <c r="AI6920" s="22"/>
      <c r="AJ6920" s="22"/>
      <c r="AK6920" s="22"/>
      <c r="AM6920" s="22"/>
      <c r="AN6920" s="22"/>
      <c r="AO6920" s="22"/>
    </row>
    <row r="6921" spans="15:41" x14ac:dyDescent="0.15">
      <c r="O6921" s="21"/>
      <c r="P6921" s="21"/>
      <c r="Q6921" s="28"/>
      <c r="R6921" s="28"/>
      <c r="S6921" s="21"/>
      <c r="T6921" s="20"/>
      <c r="U6921" s="21"/>
      <c r="W6921" s="46"/>
      <c r="AA6921" s="22"/>
      <c r="AB6921" s="22"/>
      <c r="AC6921" s="22"/>
      <c r="AD6921" s="22"/>
      <c r="AE6921" s="22"/>
      <c r="AF6921" s="22"/>
      <c r="AG6921" s="22"/>
      <c r="AH6921" s="20"/>
      <c r="AI6921" s="22"/>
      <c r="AJ6921" s="22"/>
      <c r="AK6921" s="22"/>
      <c r="AM6921" s="22"/>
      <c r="AN6921" s="22"/>
      <c r="AO6921" s="22"/>
    </row>
    <row r="6922" spans="15:41" x14ac:dyDescent="0.15">
      <c r="O6922" s="21"/>
      <c r="P6922" s="21"/>
      <c r="Q6922" s="28"/>
      <c r="R6922" s="28"/>
      <c r="S6922" s="21"/>
      <c r="T6922" s="20"/>
      <c r="U6922" s="21"/>
      <c r="W6922" s="46"/>
      <c r="AA6922" s="22"/>
      <c r="AB6922" s="22"/>
      <c r="AC6922" s="22"/>
      <c r="AD6922" s="22"/>
      <c r="AE6922" s="22"/>
      <c r="AF6922" s="22"/>
      <c r="AG6922" s="22"/>
      <c r="AH6922" s="20"/>
      <c r="AI6922" s="22"/>
      <c r="AJ6922" s="22"/>
      <c r="AK6922" s="22"/>
      <c r="AM6922" s="22"/>
      <c r="AN6922" s="22"/>
      <c r="AO6922" s="22"/>
    </row>
    <row r="6923" spans="15:41" x14ac:dyDescent="0.15">
      <c r="O6923" s="21"/>
      <c r="P6923" s="21"/>
      <c r="Q6923" s="28"/>
      <c r="R6923" s="28"/>
      <c r="S6923" s="21"/>
      <c r="T6923" s="20"/>
      <c r="U6923" s="21"/>
      <c r="W6923" s="46"/>
      <c r="AA6923" s="22"/>
      <c r="AB6923" s="22"/>
      <c r="AC6923" s="22"/>
      <c r="AD6923" s="22"/>
      <c r="AE6923" s="22"/>
      <c r="AF6923" s="22"/>
      <c r="AG6923" s="22"/>
      <c r="AH6923" s="20"/>
      <c r="AI6923" s="22"/>
      <c r="AJ6923" s="22"/>
      <c r="AK6923" s="22"/>
      <c r="AM6923" s="22"/>
      <c r="AN6923" s="22"/>
      <c r="AO6923" s="22"/>
    </row>
    <row r="6924" spans="15:41" x14ac:dyDescent="0.15">
      <c r="O6924" s="21"/>
      <c r="P6924" s="21"/>
      <c r="Q6924" s="28"/>
      <c r="R6924" s="28"/>
      <c r="S6924" s="21"/>
      <c r="T6924" s="20"/>
      <c r="U6924" s="21"/>
      <c r="W6924" s="46"/>
      <c r="AA6924" s="22"/>
      <c r="AB6924" s="22"/>
      <c r="AC6924" s="22"/>
      <c r="AD6924" s="22"/>
      <c r="AE6924" s="22"/>
      <c r="AF6924" s="22"/>
      <c r="AG6924" s="22"/>
      <c r="AH6924" s="20"/>
      <c r="AI6924" s="22"/>
      <c r="AJ6924" s="22"/>
      <c r="AK6924" s="22"/>
      <c r="AM6924" s="22"/>
      <c r="AN6924" s="22"/>
      <c r="AO6924" s="22"/>
    </row>
    <row r="6925" spans="15:41" x14ac:dyDescent="0.15">
      <c r="O6925" s="21"/>
      <c r="P6925" s="21"/>
      <c r="Q6925" s="28"/>
      <c r="R6925" s="28"/>
      <c r="S6925" s="21"/>
      <c r="T6925" s="20"/>
      <c r="U6925" s="21"/>
      <c r="W6925" s="46"/>
      <c r="AA6925" s="22"/>
      <c r="AB6925" s="22"/>
      <c r="AC6925" s="22"/>
      <c r="AD6925" s="22"/>
      <c r="AE6925" s="22"/>
      <c r="AF6925" s="22"/>
      <c r="AG6925" s="22"/>
      <c r="AH6925" s="20"/>
      <c r="AI6925" s="22"/>
      <c r="AJ6925" s="22"/>
      <c r="AK6925" s="22"/>
      <c r="AM6925" s="22"/>
      <c r="AN6925" s="22"/>
      <c r="AO6925" s="22"/>
    </row>
    <row r="6926" spans="15:41" x14ac:dyDescent="0.15">
      <c r="O6926" s="21"/>
      <c r="P6926" s="21"/>
      <c r="Q6926" s="28"/>
      <c r="R6926" s="28"/>
      <c r="S6926" s="21"/>
      <c r="T6926" s="20"/>
      <c r="U6926" s="21"/>
      <c r="W6926" s="46"/>
      <c r="AA6926" s="22"/>
      <c r="AB6926" s="22"/>
      <c r="AC6926" s="22"/>
      <c r="AD6926" s="22"/>
      <c r="AE6926" s="22"/>
      <c r="AF6926" s="22"/>
      <c r="AG6926" s="22"/>
      <c r="AH6926" s="20"/>
      <c r="AI6926" s="22"/>
      <c r="AJ6926" s="22"/>
      <c r="AK6926" s="22"/>
      <c r="AM6926" s="22"/>
      <c r="AN6926" s="22"/>
      <c r="AO6926" s="22"/>
    </row>
    <row r="6927" spans="15:41" x14ac:dyDescent="0.15">
      <c r="O6927" s="21"/>
      <c r="P6927" s="21"/>
      <c r="Q6927" s="28"/>
      <c r="R6927" s="28"/>
      <c r="S6927" s="21"/>
      <c r="T6927" s="20"/>
      <c r="U6927" s="21"/>
      <c r="W6927" s="46"/>
      <c r="AA6927" s="22"/>
      <c r="AB6927" s="22"/>
      <c r="AC6927" s="22"/>
      <c r="AD6927" s="22"/>
      <c r="AE6927" s="22"/>
      <c r="AF6927" s="22"/>
      <c r="AG6927" s="22"/>
      <c r="AH6927" s="20"/>
      <c r="AI6927" s="22"/>
      <c r="AJ6927" s="22"/>
      <c r="AK6927" s="22"/>
      <c r="AM6927" s="22"/>
      <c r="AN6927" s="22"/>
      <c r="AO6927" s="22"/>
    </row>
    <row r="6928" spans="15:41" x14ac:dyDescent="0.15">
      <c r="O6928" s="21"/>
      <c r="P6928" s="21"/>
      <c r="Q6928" s="28"/>
      <c r="R6928" s="28"/>
      <c r="S6928" s="21"/>
      <c r="T6928" s="20"/>
      <c r="U6928" s="21"/>
      <c r="W6928" s="46"/>
      <c r="AA6928" s="22"/>
      <c r="AB6928" s="22"/>
      <c r="AC6928" s="22"/>
      <c r="AD6928" s="22"/>
      <c r="AE6928" s="22"/>
      <c r="AF6928" s="22"/>
      <c r="AG6928" s="22"/>
      <c r="AH6928" s="20"/>
      <c r="AI6928" s="22"/>
      <c r="AJ6928" s="22"/>
      <c r="AK6928" s="22"/>
      <c r="AM6928" s="22"/>
      <c r="AN6928" s="22"/>
      <c r="AO6928" s="22"/>
    </row>
    <row r="6929" spans="15:41" x14ac:dyDescent="0.15">
      <c r="O6929" s="21"/>
      <c r="P6929" s="21"/>
      <c r="Q6929" s="28"/>
      <c r="R6929" s="28"/>
      <c r="S6929" s="21"/>
      <c r="T6929" s="20"/>
      <c r="U6929" s="21"/>
      <c r="W6929" s="46"/>
      <c r="AA6929" s="22"/>
      <c r="AB6929" s="22"/>
      <c r="AC6929" s="22"/>
      <c r="AD6929" s="22"/>
      <c r="AE6929" s="22"/>
      <c r="AF6929" s="22"/>
      <c r="AG6929" s="22"/>
      <c r="AH6929" s="20"/>
      <c r="AI6929" s="22"/>
      <c r="AJ6929" s="22"/>
      <c r="AK6929" s="22"/>
      <c r="AM6929" s="22"/>
      <c r="AN6929" s="22"/>
      <c r="AO6929" s="22"/>
    </row>
    <row r="6930" spans="15:41" x14ac:dyDescent="0.15">
      <c r="O6930" s="21"/>
      <c r="P6930" s="21"/>
      <c r="Q6930" s="28"/>
      <c r="R6930" s="28"/>
      <c r="S6930" s="21"/>
      <c r="T6930" s="20"/>
      <c r="U6930" s="21"/>
      <c r="W6930" s="46"/>
      <c r="AA6930" s="22"/>
      <c r="AB6930" s="22"/>
      <c r="AC6930" s="22"/>
      <c r="AD6930" s="22"/>
      <c r="AE6930" s="22"/>
      <c r="AF6930" s="22"/>
      <c r="AG6930" s="22"/>
      <c r="AH6930" s="20"/>
      <c r="AI6930" s="22"/>
      <c r="AJ6930" s="22"/>
      <c r="AK6930" s="22"/>
      <c r="AM6930" s="22"/>
      <c r="AN6930" s="22"/>
      <c r="AO6930" s="22"/>
    </row>
    <row r="6931" spans="15:41" x14ac:dyDescent="0.15">
      <c r="O6931" s="21"/>
      <c r="P6931" s="21"/>
      <c r="Q6931" s="28"/>
      <c r="R6931" s="28"/>
      <c r="S6931" s="21"/>
      <c r="T6931" s="20"/>
      <c r="U6931" s="21"/>
      <c r="W6931" s="46"/>
      <c r="AA6931" s="22"/>
      <c r="AB6931" s="22"/>
      <c r="AC6931" s="22"/>
      <c r="AD6931" s="22"/>
      <c r="AE6931" s="22"/>
      <c r="AF6931" s="22"/>
      <c r="AG6931" s="22"/>
      <c r="AH6931" s="20"/>
      <c r="AI6931" s="22"/>
      <c r="AJ6931" s="22"/>
      <c r="AK6931" s="22"/>
      <c r="AM6931" s="22"/>
      <c r="AN6931" s="22"/>
      <c r="AO6931" s="22"/>
    </row>
    <row r="6932" spans="15:41" x14ac:dyDescent="0.15">
      <c r="O6932" s="21"/>
      <c r="P6932" s="21"/>
      <c r="Q6932" s="28"/>
      <c r="R6932" s="28"/>
      <c r="S6932" s="21"/>
      <c r="T6932" s="20"/>
      <c r="U6932" s="21"/>
      <c r="W6932" s="46"/>
      <c r="AA6932" s="22"/>
      <c r="AB6932" s="22"/>
      <c r="AC6932" s="22"/>
      <c r="AD6932" s="22"/>
      <c r="AE6932" s="22"/>
      <c r="AF6932" s="22"/>
      <c r="AG6932" s="22"/>
      <c r="AH6932" s="20"/>
      <c r="AI6932" s="22"/>
      <c r="AJ6932" s="22"/>
      <c r="AK6932" s="22"/>
      <c r="AM6932" s="22"/>
      <c r="AN6932" s="22"/>
      <c r="AO6932" s="22"/>
    </row>
    <row r="6933" spans="15:41" x14ac:dyDescent="0.15">
      <c r="O6933" s="21"/>
      <c r="P6933" s="21"/>
      <c r="Q6933" s="28"/>
      <c r="R6933" s="28"/>
      <c r="S6933" s="21"/>
      <c r="T6933" s="20"/>
      <c r="U6933" s="21"/>
      <c r="W6933" s="46"/>
      <c r="AA6933" s="22"/>
      <c r="AB6933" s="22"/>
      <c r="AC6933" s="22"/>
      <c r="AD6933" s="22"/>
      <c r="AE6933" s="22"/>
      <c r="AF6933" s="22"/>
      <c r="AG6933" s="22"/>
      <c r="AH6933" s="20"/>
      <c r="AI6933" s="22"/>
      <c r="AJ6933" s="22"/>
      <c r="AK6933" s="22"/>
      <c r="AM6933" s="22"/>
      <c r="AN6933" s="22"/>
      <c r="AO6933" s="22"/>
    </row>
    <row r="6934" spans="15:41" x14ac:dyDescent="0.15">
      <c r="O6934" s="21"/>
      <c r="P6934" s="21"/>
      <c r="Q6934" s="28"/>
      <c r="R6934" s="28"/>
      <c r="S6934" s="21"/>
      <c r="T6934" s="20"/>
      <c r="U6934" s="21"/>
      <c r="W6934" s="46"/>
      <c r="AA6934" s="22"/>
      <c r="AB6934" s="22"/>
      <c r="AC6934" s="22"/>
      <c r="AD6934" s="22"/>
      <c r="AE6934" s="22"/>
      <c r="AF6934" s="22"/>
      <c r="AG6934" s="22"/>
      <c r="AH6934" s="20"/>
      <c r="AI6934" s="22"/>
      <c r="AJ6934" s="22"/>
      <c r="AK6934" s="22"/>
      <c r="AM6934" s="22"/>
      <c r="AN6934" s="22"/>
      <c r="AO6934" s="22"/>
    </row>
    <row r="6935" spans="15:41" x14ac:dyDescent="0.15">
      <c r="O6935" s="21"/>
      <c r="P6935" s="21"/>
      <c r="Q6935" s="28"/>
      <c r="R6935" s="28"/>
      <c r="S6935" s="21"/>
      <c r="T6935" s="20"/>
      <c r="U6935" s="21"/>
      <c r="W6935" s="46"/>
      <c r="AA6935" s="22"/>
      <c r="AB6935" s="22"/>
      <c r="AC6935" s="22"/>
      <c r="AD6935" s="22"/>
      <c r="AE6935" s="22"/>
      <c r="AF6935" s="22"/>
      <c r="AG6935" s="22"/>
      <c r="AH6935" s="20"/>
      <c r="AI6935" s="22"/>
      <c r="AJ6935" s="22"/>
      <c r="AK6935" s="22"/>
      <c r="AM6935" s="22"/>
      <c r="AN6935" s="22"/>
      <c r="AO6935" s="22"/>
    </row>
    <row r="6936" spans="15:41" x14ac:dyDescent="0.15">
      <c r="O6936" s="21"/>
      <c r="P6936" s="21"/>
      <c r="Q6936" s="28"/>
      <c r="R6936" s="28"/>
      <c r="S6936" s="21"/>
      <c r="T6936" s="20"/>
      <c r="U6936" s="21"/>
      <c r="W6936" s="46"/>
      <c r="AA6936" s="22"/>
      <c r="AB6936" s="22"/>
      <c r="AC6936" s="22"/>
      <c r="AD6936" s="22"/>
      <c r="AE6936" s="22"/>
      <c r="AF6936" s="22"/>
      <c r="AG6936" s="22"/>
      <c r="AH6936" s="20"/>
      <c r="AI6936" s="22"/>
      <c r="AJ6936" s="22"/>
      <c r="AK6936" s="22"/>
      <c r="AM6936" s="22"/>
      <c r="AN6936" s="22"/>
      <c r="AO6936" s="22"/>
    </row>
    <row r="6937" spans="15:41" x14ac:dyDescent="0.15">
      <c r="O6937" s="21"/>
      <c r="P6937" s="21"/>
      <c r="Q6937" s="28"/>
      <c r="R6937" s="28"/>
      <c r="S6937" s="21"/>
      <c r="T6937" s="20"/>
      <c r="U6937" s="21"/>
      <c r="W6937" s="46"/>
      <c r="AA6937" s="22"/>
      <c r="AB6937" s="22"/>
      <c r="AC6937" s="22"/>
      <c r="AD6937" s="22"/>
      <c r="AE6937" s="22"/>
      <c r="AF6937" s="22"/>
      <c r="AG6937" s="22"/>
      <c r="AH6937" s="20"/>
      <c r="AI6937" s="22"/>
      <c r="AJ6937" s="22"/>
      <c r="AK6937" s="22"/>
      <c r="AM6937" s="22"/>
      <c r="AN6937" s="22"/>
      <c r="AO6937" s="22"/>
    </row>
    <row r="6938" spans="15:41" x14ac:dyDescent="0.15">
      <c r="O6938" s="21"/>
      <c r="P6938" s="21"/>
      <c r="Q6938" s="28"/>
      <c r="R6938" s="28"/>
      <c r="S6938" s="21"/>
      <c r="T6938" s="20"/>
      <c r="U6938" s="21"/>
      <c r="W6938" s="46"/>
      <c r="AA6938" s="22"/>
      <c r="AB6938" s="22"/>
      <c r="AC6938" s="22"/>
      <c r="AD6938" s="22"/>
      <c r="AE6938" s="22"/>
      <c r="AF6938" s="22"/>
      <c r="AG6938" s="22"/>
      <c r="AH6938" s="20"/>
      <c r="AI6938" s="22"/>
      <c r="AJ6938" s="22"/>
      <c r="AK6938" s="22"/>
      <c r="AM6938" s="22"/>
      <c r="AN6938" s="22"/>
      <c r="AO6938" s="22"/>
    </row>
    <row r="6939" spans="15:41" x14ac:dyDescent="0.15">
      <c r="O6939" s="21"/>
      <c r="P6939" s="21"/>
      <c r="Q6939" s="28"/>
      <c r="R6939" s="28"/>
      <c r="S6939" s="21"/>
      <c r="T6939" s="20"/>
      <c r="U6939" s="21"/>
      <c r="W6939" s="46"/>
      <c r="AA6939" s="22"/>
      <c r="AB6939" s="22"/>
      <c r="AC6939" s="22"/>
      <c r="AD6939" s="22"/>
      <c r="AE6939" s="22"/>
      <c r="AF6939" s="22"/>
      <c r="AG6939" s="22"/>
      <c r="AH6939" s="20"/>
      <c r="AI6939" s="22"/>
      <c r="AJ6939" s="22"/>
      <c r="AK6939" s="22"/>
      <c r="AM6939" s="22"/>
      <c r="AN6939" s="22"/>
      <c r="AO6939" s="22"/>
    </row>
    <row r="6940" spans="15:41" x14ac:dyDescent="0.15">
      <c r="O6940" s="21"/>
      <c r="P6940" s="21"/>
      <c r="Q6940" s="28"/>
      <c r="R6940" s="28"/>
      <c r="S6940" s="21"/>
      <c r="T6940" s="20"/>
      <c r="U6940" s="21"/>
      <c r="W6940" s="46"/>
      <c r="AA6940" s="22"/>
      <c r="AB6940" s="22"/>
      <c r="AC6940" s="22"/>
      <c r="AD6940" s="22"/>
      <c r="AE6940" s="22"/>
      <c r="AF6940" s="22"/>
      <c r="AG6940" s="22"/>
      <c r="AH6940" s="20"/>
      <c r="AI6940" s="22"/>
      <c r="AJ6940" s="22"/>
      <c r="AK6940" s="22"/>
      <c r="AM6940" s="22"/>
      <c r="AN6940" s="22"/>
      <c r="AO6940" s="22"/>
    </row>
    <row r="6941" spans="15:41" x14ac:dyDescent="0.15">
      <c r="O6941" s="21"/>
      <c r="P6941" s="21"/>
      <c r="Q6941" s="28"/>
      <c r="R6941" s="28"/>
      <c r="S6941" s="21"/>
      <c r="T6941" s="20"/>
      <c r="U6941" s="21"/>
      <c r="W6941" s="46"/>
      <c r="AA6941" s="22"/>
      <c r="AB6941" s="22"/>
      <c r="AC6941" s="22"/>
      <c r="AD6941" s="22"/>
      <c r="AE6941" s="22"/>
      <c r="AF6941" s="22"/>
      <c r="AG6941" s="22"/>
      <c r="AH6941" s="20"/>
      <c r="AI6941" s="22"/>
      <c r="AJ6941" s="22"/>
      <c r="AK6941" s="22"/>
      <c r="AM6941" s="22"/>
      <c r="AN6941" s="22"/>
      <c r="AO6941" s="22"/>
    </row>
    <row r="6942" spans="15:41" x14ac:dyDescent="0.15">
      <c r="O6942" s="21"/>
      <c r="P6942" s="21"/>
      <c r="Q6942" s="28"/>
      <c r="R6942" s="28"/>
      <c r="S6942" s="21"/>
      <c r="T6942" s="20"/>
      <c r="U6942" s="21"/>
      <c r="W6942" s="46"/>
      <c r="AA6942" s="22"/>
      <c r="AB6942" s="22"/>
      <c r="AC6942" s="22"/>
      <c r="AD6942" s="22"/>
      <c r="AE6942" s="22"/>
      <c r="AF6942" s="22"/>
      <c r="AG6942" s="22"/>
      <c r="AH6942" s="20"/>
      <c r="AI6942" s="22"/>
      <c r="AJ6942" s="22"/>
      <c r="AK6942" s="22"/>
      <c r="AM6942" s="22"/>
      <c r="AN6942" s="22"/>
      <c r="AO6942" s="22"/>
    </row>
    <row r="6943" spans="15:41" x14ac:dyDescent="0.15">
      <c r="O6943" s="21"/>
      <c r="P6943" s="21"/>
      <c r="Q6943" s="28"/>
      <c r="R6943" s="28"/>
      <c r="S6943" s="21"/>
      <c r="T6943" s="20"/>
      <c r="U6943" s="21"/>
      <c r="W6943" s="46"/>
      <c r="AA6943" s="22"/>
      <c r="AB6943" s="22"/>
      <c r="AC6943" s="22"/>
      <c r="AD6943" s="22"/>
      <c r="AE6943" s="22"/>
      <c r="AF6943" s="22"/>
      <c r="AG6943" s="22"/>
      <c r="AH6943" s="20"/>
      <c r="AI6943" s="22"/>
      <c r="AJ6943" s="22"/>
      <c r="AK6943" s="22"/>
      <c r="AM6943" s="22"/>
      <c r="AN6943" s="22"/>
      <c r="AO6943" s="22"/>
    </row>
    <row r="6944" spans="15:41" x14ac:dyDescent="0.15">
      <c r="O6944" s="21"/>
      <c r="P6944" s="21"/>
      <c r="Q6944" s="28"/>
      <c r="R6944" s="28"/>
      <c r="S6944" s="21"/>
      <c r="T6944" s="20"/>
      <c r="U6944" s="21"/>
      <c r="W6944" s="46"/>
      <c r="AA6944" s="22"/>
      <c r="AB6944" s="22"/>
      <c r="AC6944" s="22"/>
      <c r="AD6944" s="22"/>
      <c r="AE6944" s="22"/>
      <c r="AF6944" s="22"/>
      <c r="AG6944" s="22"/>
      <c r="AH6944" s="20"/>
      <c r="AI6944" s="22"/>
      <c r="AJ6944" s="22"/>
      <c r="AK6944" s="22"/>
      <c r="AM6944" s="22"/>
      <c r="AN6944" s="22"/>
      <c r="AO6944" s="22"/>
    </row>
    <row r="6945" spans="15:41" x14ac:dyDescent="0.15">
      <c r="O6945" s="21"/>
      <c r="P6945" s="21"/>
      <c r="Q6945" s="28"/>
      <c r="R6945" s="28"/>
      <c r="S6945" s="21"/>
      <c r="T6945" s="20"/>
      <c r="U6945" s="21"/>
      <c r="W6945" s="46"/>
      <c r="AA6945" s="22"/>
      <c r="AB6945" s="22"/>
      <c r="AC6945" s="22"/>
      <c r="AD6945" s="22"/>
      <c r="AE6945" s="22"/>
      <c r="AF6945" s="22"/>
      <c r="AG6945" s="22"/>
      <c r="AH6945" s="20"/>
      <c r="AI6945" s="22"/>
      <c r="AJ6945" s="22"/>
      <c r="AK6945" s="22"/>
      <c r="AM6945" s="22"/>
      <c r="AN6945" s="22"/>
      <c r="AO6945" s="22"/>
    </row>
    <row r="6946" spans="15:41" x14ac:dyDescent="0.15">
      <c r="O6946" s="21"/>
      <c r="P6946" s="21"/>
      <c r="Q6946" s="28"/>
      <c r="R6946" s="28"/>
      <c r="S6946" s="21"/>
      <c r="T6946" s="20"/>
      <c r="U6946" s="21"/>
      <c r="W6946" s="46"/>
      <c r="AA6946" s="22"/>
      <c r="AB6946" s="22"/>
      <c r="AC6946" s="22"/>
      <c r="AD6946" s="22"/>
      <c r="AE6946" s="22"/>
      <c r="AF6946" s="22"/>
      <c r="AG6946" s="22"/>
      <c r="AH6946" s="20"/>
      <c r="AI6946" s="22"/>
      <c r="AJ6946" s="22"/>
      <c r="AK6946" s="22"/>
      <c r="AM6946" s="22"/>
      <c r="AN6946" s="22"/>
      <c r="AO6946" s="22"/>
    </row>
    <row r="6947" spans="15:41" x14ac:dyDescent="0.15">
      <c r="O6947" s="21"/>
      <c r="P6947" s="21"/>
      <c r="Q6947" s="28"/>
      <c r="R6947" s="28"/>
      <c r="S6947" s="21"/>
      <c r="T6947" s="20"/>
      <c r="U6947" s="21"/>
      <c r="W6947" s="46"/>
      <c r="AA6947" s="22"/>
      <c r="AB6947" s="22"/>
      <c r="AC6947" s="22"/>
      <c r="AD6947" s="22"/>
      <c r="AE6947" s="22"/>
      <c r="AF6947" s="22"/>
      <c r="AG6947" s="22"/>
      <c r="AH6947" s="20"/>
      <c r="AI6947" s="22"/>
      <c r="AJ6947" s="22"/>
      <c r="AK6947" s="22"/>
      <c r="AM6947" s="22"/>
      <c r="AN6947" s="22"/>
      <c r="AO6947" s="22"/>
    </row>
    <row r="6948" spans="15:41" x14ac:dyDescent="0.15">
      <c r="O6948" s="21"/>
      <c r="P6948" s="21"/>
      <c r="Q6948" s="28"/>
      <c r="R6948" s="28"/>
      <c r="S6948" s="21"/>
      <c r="T6948" s="20"/>
      <c r="U6948" s="21"/>
      <c r="W6948" s="46"/>
      <c r="AA6948" s="22"/>
      <c r="AB6948" s="22"/>
      <c r="AC6948" s="22"/>
      <c r="AD6948" s="22"/>
      <c r="AE6948" s="22"/>
      <c r="AF6948" s="22"/>
      <c r="AG6948" s="22"/>
      <c r="AH6948" s="20"/>
      <c r="AI6948" s="22"/>
      <c r="AJ6948" s="22"/>
      <c r="AK6948" s="22"/>
      <c r="AM6948" s="22"/>
      <c r="AN6948" s="22"/>
      <c r="AO6948" s="22"/>
    </row>
    <row r="6949" spans="15:41" x14ac:dyDescent="0.15">
      <c r="O6949" s="21"/>
      <c r="P6949" s="21"/>
      <c r="Q6949" s="28"/>
      <c r="R6949" s="28"/>
      <c r="S6949" s="21"/>
      <c r="T6949" s="20"/>
      <c r="U6949" s="21"/>
      <c r="W6949" s="46"/>
      <c r="AA6949" s="22"/>
      <c r="AB6949" s="22"/>
      <c r="AC6949" s="22"/>
      <c r="AD6949" s="22"/>
      <c r="AE6949" s="22"/>
      <c r="AF6949" s="22"/>
      <c r="AG6949" s="22"/>
      <c r="AH6949" s="20"/>
      <c r="AI6949" s="22"/>
      <c r="AJ6949" s="22"/>
      <c r="AK6949" s="22"/>
      <c r="AM6949" s="22"/>
      <c r="AN6949" s="22"/>
      <c r="AO6949" s="22"/>
    </row>
    <row r="6950" spans="15:41" x14ac:dyDescent="0.15">
      <c r="O6950" s="21"/>
      <c r="P6950" s="21"/>
      <c r="Q6950" s="28"/>
      <c r="R6950" s="28"/>
      <c r="S6950" s="21"/>
      <c r="T6950" s="20"/>
      <c r="U6950" s="21"/>
      <c r="W6950" s="46"/>
      <c r="AA6950" s="22"/>
      <c r="AB6950" s="22"/>
      <c r="AC6950" s="22"/>
      <c r="AD6950" s="22"/>
      <c r="AE6950" s="22"/>
      <c r="AF6950" s="22"/>
      <c r="AG6950" s="22"/>
      <c r="AH6950" s="20"/>
      <c r="AI6950" s="22"/>
      <c r="AJ6950" s="22"/>
      <c r="AK6950" s="22"/>
      <c r="AM6950" s="22"/>
      <c r="AN6950" s="22"/>
      <c r="AO6950" s="22"/>
    </row>
    <row r="6951" spans="15:41" x14ac:dyDescent="0.15">
      <c r="O6951" s="21"/>
      <c r="P6951" s="21"/>
      <c r="Q6951" s="28"/>
      <c r="R6951" s="28"/>
      <c r="S6951" s="21"/>
      <c r="T6951" s="20"/>
      <c r="U6951" s="21"/>
      <c r="W6951" s="46"/>
      <c r="AA6951" s="22"/>
      <c r="AB6951" s="22"/>
      <c r="AC6951" s="22"/>
      <c r="AD6951" s="22"/>
      <c r="AE6951" s="22"/>
      <c r="AF6951" s="22"/>
      <c r="AG6951" s="22"/>
      <c r="AH6951" s="20"/>
      <c r="AI6951" s="22"/>
      <c r="AJ6951" s="22"/>
      <c r="AK6951" s="22"/>
      <c r="AM6951" s="22"/>
      <c r="AN6951" s="22"/>
      <c r="AO6951" s="22"/>
    </row>
    <row r="6952" spans="15:41" x14ac:dyDescent="0.15">
      <c r="O6952" s="21"/>
      <c r="P6952" s="21"/>
      <c r="Q6952" s="28"/>
      <c r="R6952" s="28"/>
      <c r="S6952" s="21"/>
      <c r="T6952" s="20"/>
      <c r="U6952" s="21"/>
      <c r="W6952" s="46"/>
      <c r="AA6952" s="22"/>
      <c r="AB6952" s="22"/>
      <c r="AC6952" s="22"/>
      <c r="AD6952" s="22"/>
      <c r="AE6952" s="22"/>
      <c r="AF6952" s="22"/>
      <c r="AG6952" s="22"/>
      <c r="AH6952" s="20"/>
      <c r="AI6952" s="22"/>
      <c r="AJ6952" s="22"/>
      <c r="AK6952" s="22"/>
      <c r="AM6952" s="22"/>
      <c r="AN6952" s="22"/>
      <c r="AO6952" s="22"/>
    </row>
    <row r="6953" spans="15:41" x14ac:dyDescent="0.15">
      <c r="O6953" s="21"/>
      <c r="P6953" s="21"/>
      <c r="Q6953" s="28"/>
      <c r="R6953" s="28"/>
      <c r="S6953" s="21"/>
      <c r="T6953" s="20"/>
      <c r="U6953" s="21"/>
      <c r="W6953" s="46"/>
      <c r="AA6953" s="22"/>
      <c r="AB6953" s="22"/>
      <c r="AC6953" s="22"/>
      <c r="AD6953" s="22"/>
      <c r="AE6953" s="22"/>
      <c r="AF6953" s="22"/>
      <c r="AG6953" s="22"/>
      <c r="AH6953" s="20"/>
      <c r="AI6953" s="22"/>
      <c r="AJ6953" s="22"/>
      <c r="AK6953" s="22"/>
      <c r="AM6953" s="22"/>
      <c r="AN6953" s="22"/>
      <c r="AO6953" s="22"/>
    </row>
    <row r="6954" spans="15:41" x14ac:dyDescent="0.15">
      <c r="O6954" s="21"/>
      <c r="P6954" s="21"/>
      <c r="Q6954" s="28"/>
      <c r="R6954" s="28"/>
      <c r="S6954" s="21"/>
      <c r="T6954" s="20"/>
      <c r="U6954" s="21"/>
      <c r="W6954" s="46"/>
      <c r="AA6954" s="22"/>
      <c r="AB6954" s="22"/>
      <c r="AC6954" s="22"/>
      <c r="AD6954" s="22"/>
      <c r="AE6954" s="22"/>
      <c r="AF6954" s="22"/>
      <c r="AG6954" s="22"/>
      <c r="AH6954" s="20"/>
      <c r="AI6954" s="22"/>
      <c r="AJ6954" s="22"/>
      <c r="AK6954" s="22"/>
      <c r="AM6954" s="22"/>
      <c r="AN6954" s="22"/>
      <c r="AO6954" s="22"/>
    </row>
    <row r="6955" spans="15:41" x14ac:dyDescent="0.15">
      <c r="O6955" s="21"/>
      <c r="P6955" s="21"/>
      <c r="Q6955" s="28"/>
      <c r="R6955" s="28"/>
      <c r="S6955" s="21"/>
      <c r="T6955" s="20"/>
      <c r="U6955" s="21"/>
      <c r="W6955" s="46"/>
      <c r="AA6955" s="22"/>
      <c r="AB6955" s="22"/>
      <c r="AC6955" s="22"/>
      <c r="AD6955" s="22"/>
      <c r="AE6955" s="22"/>
      <c r="AF6955" s="22"/>
      <c r="AG6955" s="22"/>
      <c r="AH6955" s="20"/>
      <c r="AI6955" s="22"/>
      <c r="AJ6955" s="22"/>
      <c r="AK6955" s="22"/>
      <c r="AM6955" s="22"/>
      <c r="AN6955" s="22"/>
      <c r="AO6955" s="22"/>
    </row>
    <row r="6956" spans="15:41" x14ac:dyDescent="0.15">
      <c r="O6956" s="21"/>
      <c r="P6956" s="21"/>
      <c r="Q6956" s="28"/>
      <c r="R6956" s="28"/>
      <c r="S6956" s="21"/>
      <c r="T6956" s="20"/>
      <c r="U6956" s="21"/>
      <c r="W6956" s="46"/>
      <c r="AA6956" s="22"/>
      <c r="AB6956" s="22"/>
      <c r="AC6956" s="22"/>
      <c r="AD6956" s="22"/>
      <c r="AE6956" s="22"/>
      <c r="AF6956" s="22"/>
      <c r="AG6956" s="22"/>
      <c r="AH6956" s="20"/>
      <c r="AI6956" s="22"/>
      <c r="AJ6956" s="22"/>
      <c r="AK6956" s="22"/>
      <c r="AM6956" s="22"/>
      <c r="AN6956" s="22"/>
      <c r="AO6956" s="22"/>
    </row>
    <row r="6957" spans="15:41" x14ac:dyDescent="0.15">
      <c r="O6957" s="21"/>
      <c r="P6957" s="21"/>
      <c r="Q6957" s="28"/>
      <c r="R6957" s="28"/>
      <c r="S6957" s="21"/>
      <c r="T6957" s="20"/>
      <c r="U6957" s="21"/>
      <c r="W6957" s="46"/>
      <c r="AA6957" s="22"/>
      <c r="AB6957" s="22"/>
      <c r="AC6957" s="22"/>
      <c r="AD6957" s="22"/>
      <c r="AE6957" s="22"/>
      <c r="AF6957" s="22"/>
      <c r="AG6957" s="22"/>
      <c r="AH6957" s="20"/>
      <c r="AI6957" s="22"/>
      <c r="AJ6957" s="22"/>
      <c r="AK6957" s="22"/>
      <c r="AM6957" s="22"/>
      <c r="AN6957" s="22"/>
      <c r="AO6957" s="22"/>
    </row>
    <row r="6958" spans="15:41" x14ac:dyDescent="0.15">
      <c r="O6958" s="21"/>
      <c r="P6958" s="21"/>
      <c r="Q6958" s="28"/>
      <c r="R6958" s="28"/>
      <c r="S6958" s="21"/>
      <c r="T6958" s="20"/>
      <c r="U6958" s="21"/>
      <c r="W6958" s="46"/>
      <c r="AA6958" s="22"/>
      <c r="AB6958" s="22"/>
      <c r="AC6958" s="22"/>
      <c r="AD6958" s="22"/>
      <c r="AE6958" s="22"/>
      <c r="AF6958" s="22"/>
      <c r="AG6958" s="22"/>
      <c r="AH6958" s="20"/>
      <c r="AI6958" s="22"/>
      <c r="AJ6958" s="22"/>
      <c r="AK6958" s="22"/>
      <c r="AM6958" s="22"/>
      <c r="AN6958" s="22"/>
      <c r="AO6958" s="22"/>
    </row>
    <row r="6959" spans="15:41" x14ac:dyDescent="0.15">
      <c r="O6959" s="21"/>
      <c r="P6959" s="21"/>
      <c r="Q6959" s="28"/>
      <c r="R6959" s="28"/>
      <c r="S6959" s="21"/>
      <c r="T6959" s="20"/>
      <c r="U6959" s="21"/>
      <c r="W6959" s="46"/>
      <c r="AA6959" s="22"/>
      <c r="AB6959" s="22"/>
      <c r="AC6959" s="22"/>
      <c r="AD6959" s="22"/>
      <c r="AE6959" s="22"/>
      <c r="AF6959" s="22"/>
      <c r="AG6959" s="22"/>
      <c r="AH6959" s="20"/>
      <c r="AI6959" s="22"/>
      <c r="AJ6959" s="22"/>
      <c r="AK6959" s="22"/>
      <c r="AM6959" s="22"/>
      <c r="AN6959" s="22"/>
      <c r="AO6959" s="22"/>
    </row>
    <row r="6960" spans="15:41" x14ac:dyDescent="0.15">
      <c r="O6960" s="21"/>
      <c r="P6960" s="21"/>
      <c r="Q6960" s="28"/>
      <c r="R6960" s="28"/>
      <c r="S6960" s="21"/>
      <c r="T6960" s="20"/>
      <c r="U6960" s="21"/>
      <c r="W6960" s="46"/>
      <c r="AA6960" s="22"/>
      <c r="AB6960" s="22"/>
      <c r="AC6960" s="22"/>
      <c r="AD6960" s="22"/>
      <c r="AE6960" s="22"/>
      <c r="AF6960" s="22"/>
      <c r="AG6960" s="22"/>
      <c r="AH6960" s="20"/>
      <c r="AI6960" s="22"/>
      <c r="AJ6960" s="22"/>
      <c r="AK6960" s="22"/>
      <c r="AM6960" s="22"/>
      <c r="AN6960" s="22"/>
      <c r="AO6960" s="22"/>
    </row>
    <row r="6961" spans="15:41" x14ac:dyDescent="0.15">
      <c r="O6961" s="21"/>
      <c r="P6961" s="21"/>
      <c r="Q6961" s="28"/>
      <c r="R6961" s="28"/>
      <c r="S6961" s="21"/>
      <c r="T6961" s="20"/>
      <c r="U6961" s="21"/>
      <c r="W6961" s="46"/>
      <c r="AA6961" s="22"/>
      <c r="AB6961" s="22"/>
      <c r="AC6961" s="22"/>
      <c r="AD6961" s="22"/>
      <c r="AE6961" s="22"/>
      <c r="AF6961" s="22"/>
      <c r="AG6961" s="22"/>
      <c r="AH6961" s="20"/>
      <c r="AI6961" s="22"/>
      <c r="AJ6961" s="22"/>
      <c r="AK6961" s="22"/>
      <c r="AM6961" s="22"/>
      <c r="AN6961" s="22"/>
      <c r="AO6961" s="22"/>
    </row>
    <row r="6962" spans="15:41" x14ac:dyDescent="0.15">
      <c r="O6962" s="21"/>
      <c r="P6962" s="21"/>
      <c r="Q6962" s="28"/>
      <c r="R6962" s="28"/>
      <c r="S6962" s="21"/>
      <c r="T6962" s="20"/>
      <c r="U6962" s="21"/>
      <c r="W6962" s="46"/>
      <c r="AA6962" s="22"/>
      <c r="AB6962" s="22"/>
      <c r="AC6962" s="22"/>
      <c r="AD6962" s="22"/>
      <c r="AE6962" s="22"/>
      <c r="AF6962" s="22"/>
      <c r="AG6962" s="22"/>
      <c r="AH6962" s="20"/>
      <c r="AI6962" s="22"/>
      <c r="AJ6962" s="22"/>
      <c r="AK6962" s="22"/>
      <c r="AM6962" s="22"/>
      <c r="AN6962" s="22"/>
      <c r="AO6962" s="22"/>
    </row>
    <row r="6963" spans="15:41" x14ac:dyDescent="0.15">
      <c r="O6963" s="21"/>
      <c r="P6963" s="21"/>
      <c r="Q6963" s="28"/>
      <c r="R6963" s="28"/>
      <c r="S6963" s="21"/>
      <c r="T6963" s="20"/>
      <c r="U6963" s="21"/>
      <c r="W6963" s="46"/>
      <c r="AA6963" s="22"/>
      <c r="AB6963" s="22"/>
      <c r="AC6963" s="22"/>
      <c r="AD6963" s="22"/>
      <c r="AE6963" s="22"/>
      <c r="AF6963" s="22"/>
      <c r="AG6963" s="22"/>
      <c r="AH6963" s="20"/>
      <c r="AI6963" s="22"/>
      <c r="AJ6963" s="22"/>
      <c r="AK6963" s="22"/>
      <c r="AM6963" s="22"/>
      <c r="AN6963" s="22"/>
      <c r="AO6963" s="22"/>
    </row>
    <row r="6964" spans="15:41" x14ac:dyDescent="0.15">
      <c r="O6964" s="21"/>
      <c r="P6964" s="21"/>
      <c r="Q6964" s="28"/>
      <c r="R6964" s="28"/>
      <c r="S6964" s="21"/>
      <c r="T6964" s="20"/>
      <c r="U6964" s="21"/>
      <c r="W6964" s="46"/>
      <c r="AA6964" s="22"/>
      <c r="AB6964" s="22"/>
      <c r="AC6964" s="22"/>
      <c r="AD6964" s="22"/>
      <c r="AE6964" s="22"/>
      <c r="AF6964" s="22"/>
      <c r="AG6964" s="22"/>
      <c r="AH6964" s="20"/>
      <c r="AI6964" s="22"/>
      <c r="AJ6964" s="22"/>
      <c r="AK6964" s="22"/>
      <c r="AM6964" s="22"/>
      <c r="AN6964" s="22"/>
      <c r="AO6964" s="22"/>
    </row>
    <row r="6965" spans="15:41" x14ac:dyDescent="0.15">
      <c r="O6965" s="21"/>
      <c r="P6965" s="21"/>
      <c r="Q6965" s="28"/>
      <c r="R6965" s="28"/>
      <c r="S6965" s="21"/>
      <c r="T6965" s="20"/>
      <c r="U6965" s="21"/>
      <c r="W6965" s="46"/>
      <c r="AA6965" s="22"/>
      <c r="AB6965" s="22"/>
      <c r="AC6965" s="22"/>
      <c r="AD6965" s="22"/>
      <c r="AE6965" s="22"/>
      <c r="AF6965" s="22"/>
      <c r="AG6965" s="22"/>
      <c r="AH6965" s="20"/>
      <c r="AI6965" s="22"/>
      <c r="AJ6965" s="22"/>
      <c r="AK6965" s="22"/>
      <c r="AM6965" s="22"/>
      <c r="AN6965" s="22"/>
      <c r="AO6965" s="22"/>
    </row>
    <row r="6966" spans="15:41" x14ac:dyDescent="0.15">
      <c r="O6966" s="21"/>
      <c r="P6966" s="21"/>
      <c r="Q6966" s="28"/>
      <c r="R6966" s="28"/>
      <c r="S6966" s="21"/>
      <c r="T6966" s="20"/>
      <c r="U6966" s="21"/>
      <c r="W6966" s="46"/>
      <c r="AA6966" s="22"/>
      <c r="AB6966" s="22"/>
      <c r="AC6966" s="22"/>
      <c r="AD6966" s="22"/>
      <c r="AE6966" s="22"/>
      <c r="AF6966" s="22"/>
      <c r="AG6966" s="22"/>
      <c r="AH6966" s="20"/>
      <c r="AI6966" s="22"/>
      <c r="AJ6966" s="22"/>
      <c r="AK6966" s="22"/>
      <c r="AM6966" s="22"/>
      <c r="AN6966" s="22"/>
      <c r="AO6966" s="22"/>
    </row>
    <row r="6967" spans="15:41" x14ac:dyDescent="0.15">
      <c r="O6967" s="21"/>
      <c r="P6967" s="21"/>
      <c r="Q6967" s="28"/>
      <c r="R6967" s="28"/>
      <c r="S6967" s="21"/>
      <c r="T6967" s="20"/>
      <c r="U6967" s="21"/>
      <c r="W6967" s="46"/>
      <c r="AA6967" s="22"/>
      <c r="AB6967" s="22"/>
      <c r="AC6967" s="22"/>
      <c r="AD6967" s="22"/>
      <c r="AE6967" s="22"/>
      <c r="AF6967" s="22"/>
      <c r="AG6967" s="22"/>
      <c r="AH6967" s="20"/>
      <c r="AI6967" s="22"/>
      <c r="AJ6967" s="22"/>
      <c r="AK6967" s="22"/>
      <c r="AM6967" s="22"/>
      <c r="AN6967" s="22"/>
      <c r="AO6967" s="22"/>
    </row>
    <row r="6968" spans="15:41" x14ac:dyDescent="0.15">
      <c r="O6968" s="21"/>
      <c r="P6968" s="21"/>
      <c r="Q6968" s="28"/>
      <c r="R6968" s="28"/>
      <c r="S6968" s="21"/>
      <c r="T6968" s="20"/>
      <c r="U6968" s="21"/>
      <c r="W6968" s="46"/>
      <c r="AA6968" s="22"/>
      <c r="AB6968" s="22"/>
      <c r="AC6968" s="22"/>
      <c r="AD6968" s="22"/>
      <c r="AE6968" s="22"/>
      <c r="AF6968" s="22"/>
      <c r="AG6968" s="22"/>
      <c r="AH6968" s="20"/>
      <c r="AI6968" s="22"/>
      <c r="AJ6968" s="22"/>
      <c r="AK6968" s="22"/>
      <c r="AM6968" s="22"/>
      <c r="AN6968" s="22"/>
      <c r="AO6968" s="22"/>
    </row>
    <row r="6969" spans="15:41" x14ac:dyDescent="0.15">
      <c r="O6969" s="21"/>
      <c r="P6969" s="21"/>
      <c r="Q6969" s="28"/>
      <c r="R6969" s="28"/>
      <c r="S6969" s="21"/>
      <c r="T6969" s="20"/>
      <c r="U6969" s="21"/>
      <c r="W6969" s="46"/>
      <c r="AA6969" s="22"/>
      <c r="AB6969" s="22"/>
      <c r="AC6969" s="22"/>
      <c r="AD6969" s="22"/>
      <c r="AE6969" s="22"/>
      <c r="AF6969" s="22"/>
      <c r="AG6969" s="22"/>
      <c r="AH6969" s="20"/>
      <c r="AI6969" s="22"/>
      <c r="AJ6969" s="22"/>
      <c r="AK6969" s="22"/>
      <c r="AM6969" s="22"/>
      <c r="AN6969" s="22"/>
      <c r="AO6969" s="22"/>
    </row>
    <row r="6970" spans="15:41" x14ac:dyDescent="0.15">
      <c r="O6970" s="21"/>
      <c r="P6970" s="21"/>
      <c r="Q6970" s="28"/>
      <c r="R6970" s="28"/>
      <c r="S6970" s="21"/>
      <c r="T6970" s="20"/>
      <c r="U6970" s="21"/>
      <c r="W6970" s="46"/>
      <c r="AA6970" s="22"/>
      <c r="AB6970" s="22"/>
      <c r="AC6970" s="22"/>
      <c r="AD6970" s="22"/>
      <c r="AE6970" s="22"/>
      <c r="AF6970" s="22"/>
      <c r="AG6970" s="22"/>
      <c r="AH6970" s="20"/>
      <c r="AI6970" s="22"/>
      <c r="AJ6970" s="22"/>
      <c r="AK6970" s="22"/>
      <c r="AM6970" s="22"/>
      <c r="AN6970" s="22"/>
      <c r="AO6970" s="22"/>
    </row>
    <row r="6971" spans="15:41" x14ac:dyDescent="0.15">
      <c r="O6971" s="21"/>
      <c r="P6971" s="21"/>
      <c r="Q6971" s="28"/>
      <c r="R6971" s="28"/>
      <c r="S6971" s="21"/>
      <c r="T6971" s="20"/>
      <c r="U6971" s="21"/>
      <c r="W6971" s="46"/>
      <c r="AA6971" s="22"/>
      <c r="AB6971" s="22"/>
      <c r="AC6971" s="22"/>
      <c r="AD6971" s="22"/>
      <c r="AE6971" s="22"/>
      <c r="AF6971" s="22"/>
      <c r="AG6971" s="22"/>
      <c r="AH6971" s="20"/>
      <c r="AI6971" s="22"/>
      <c r="AJ6971" s="22"/>
      <c r="AK6971" s="22"/>
      <c r="AM6971" s="22"/>
      <c r="AN6971" s="22"/>
      <c r="AO6971" s="22"/>
    </row>
    <row r="6972" spans="15:41" x14ac:dyDescent="0.15">
      <c r="O6972" s="21"/>
      <c r="P6972" s="21"/>
      <c r="Q6972" s="28"/>
      <c r="R6972" s="28"/>
      <c r="S6972" s="21"/>
      <c r="T6972" s="20"/>
      <c r="U6972" s="21"/>
      <c r="W6972" s="46"/>
      <c r="AA6972" s="22"/>
      <c r="AB6972" s="22"/>
      <c r="AC6972" s="22"/>
      <c r="AD6972" s="22"/>
      <c r="AE6972" s="22"/>
      <c r="AF6972" s="22"/>
      <c r="AG6972" s="22"/>
      <c r="AH6972" s="20"/>
      <c r="AI6972" s="22"/>
      <c r="AJ6972" s="22"/>
      <c r="AK6972" s="22"/>
      <c r="AM6972" s="22"/>
      <c r="AN6972" s="22"/>
      <c r="AO6972" s="22"/>
    </row>
    <row r="6973" spans="15:41" x14ac:dyDescent="0.15">
      <c r="O6973" s="21"/>
      <c r="P6973" s="21"/>
      <c r="Q6973" s="28"/>
      <c r="R6973" s="28"/>
      <c r="S6973" s="21"/>
      <c r="T6973" s="20"/>
      <c r="U6973" s="21"/>
      <c r="W6973" s="46"/>
      <c r="AA6973" s="22"/>
      <c r="AB6973" s="22"/>
      <c r="AC6973" s="22"/>
      <c r="AD6973" s="22"/>
      <c r="AE6973" s="22"/>
      <c r="AF6973" s="22"/>
      <c r="AG6973" s="22"/>
      <c r="AH6973" s="20"/>
      <c r="AI6973" s="22"/>
      <c r="AJ6973" s="22"/>
      <c r="AK6973" s="22"/>
      <c r="AM6973" s="22"/>
      <c r="AN6973" s="22"/>
      <c r="AO6973" s="22"/>
    </row>
    <row r="6974" spans="15:41" x14ac:dyDescent="0.15">
      <c r="O6974" s="21"/>
      <c r="P6974" s="21"/>
      <c r="Q6974" s="28"/>
      <c r="R6974" s="28"/>
      <c r="S6974" s="21"/>
      <c r="T6974" s="20"/>
      <c r="U6974" s="21"/>
      <c r="W6974" s="46"/>
      <c r="AA6974" s="22"/>
      <c r="AB6974" s="22"/>
      <c r="AC6974" s="22"/>
      <c r="AD6974" s="22"/>
      <c r="AE6974" s="22"/>
      <c r="AF6974" s="22"/>
      <c r="AG6974" s="22"/>
      <c r="AH6974" s="20"/>
      <c r="AI6974" s="22"/>
      <c r="AJ6974" s="22"/>
      <c r="AK6974" s="22"/>
      <c r="AM6974" s="22"/>
      <c r="AN6974" s="22"/>
      <c r="AO6974" s="22"/>
    </row>
    <row r="6975" spans="15:41" x14ac:dyDescent="0.15">
      <c r="O6975" s="21"/>
      <c r="P6975" s="21"/>
      <c r="Q6975" s="28"/>
      <c r="R6975" s="28"/>
      <c r="S6975" s="21"/>
      <c r="T6975" s="20"/>
      <c r="U6975" s="21"/>
      <c r="W6975" s="46"/>
      <c r="AA6975" s="22"/>
      <c r="AB6975" s="22"/>
      <c r="AC6975" s="22"/>
      <c r="AD6975" s="22"/>
      <c r="AE6975" s="22"/>
      <c r="AF6975" s="22"/>
      <c r="AG6975" s="22"/>
      <c r="AH6975" s="20"/>
      <c r="AI6975" s="22"/>
      <c r="AJ6975" s="22"/>
      <c r="AK6975" s="22"/>
      <c r="AM6975" s="22"/>
      <c r="AN6975" s="22"/>
      <c r="AO6975" s="22"/>
    </row>
    <row r="6976" spans="15:41" x14ac:dyDescent="0.15">
      <c r="O6976" s="21"/>
      <c r="P6976" s="21"/>
      <c r="Q6976" s="28"/>
      <c r="R6976" s="28"/>
      <c r="S6976" s="21"/>
      <c r="T6976" s="20"/>
      <c r="U6976" s="21"/>
      <c r="W6976" s="46"/>
      <c r="AA6976" s="22"/>
      <c r="AB6976" s="22"/>
      <c r="AC6976" s="22"/>
      <c r="AD6976" s="22"/>
      <c r="AE6976" s="22"/>
      <c r="AF6976" s="22"/>
      <c r="AG6976" s="22"/>
      <c r="AH6976" s="20"/>
      <c r="AI6976" s="22"/>
      <c r="AJ6976" s="22"/>
      <c r="AK6976" s="22"/>
      <c r="AM6976" s="22"/>
      <c r="AN6976" s="22"/>
      <c r="AO6976" s="22"/>
    </row>
    <row r="6977" spans="15:41" x14ac:dyDescent="0.15">
      <c r="O6977" s="21"/>
      <c r="P6977" s="21"/>
      <c r="Q6977" s="28"/>
      <c r="R6977" s="28"/>
      <c r="S6977" s="21"/>
      <c r="T6977" s="20"/>
      <c r="U6977" s="21"/>
      <c r="W6977" s="46"/>
      <c r="AA6977" s="22"/>
      <c r="AB6977" s="22"/>
      <c r="AC6977" s="22"/>
      <c r="AD6977" s="22"/>
      <c r="AE6977" s="22"/>
      <c r="AF6977" s="22"/>
      <c r="AG6977" s="22"/>
      <c r="AH6977" s="20"/>
      <c r="AI6977" s="22"/>
      <c r="AJ6977" s="22"/>
      <c r="AK6977" s="22"/>
      <c r="AM6977" s="22"/>
      <c r="AN6977" s="22"/>
      <c r="AO6977" s="22"/>
    </row>
    <row r="6978" spans="15:41" x14ac:dyDescent="0.15">
      <c r="O6978" s="21"/>
      <c r="P6978" s="21"/>
      <c r="Q6978" s="28"/>
      <c r="R6978" s="28"/>
      <c r="S6978" s="21"/>
      <c r="T6978" s="20"/>
      <c r="U6978" s="21"/>
      <c r="W6978" s="46"/>
      <c r="AA6978" s="22"/>
      <c r="AB6978" s="22"/>
      <c r="AC6978" s="22"/>
      <c r="AD6978" s="22"/>
      <c r="AE6978" s="22"/>
      <c r="AF6978" s="22"/>
      <c r="AG6978" s="22"/>
      <c r="AH6978" s="20"/>
      <c r="AI6978" s="22"/>
      <c r="AJ6978" s="22"/>
      <c r="AK6978" s="22"/>
      <c r="AM6978" s="22"/>
      <c r="AN6978" s="22"/>
      <c r="AO6978" s="22"/>
    </row>
    <row r="6979" spans="15:41" x14ac:dyDescent="0.15">
      <c r="O6979" s="21"/>
      <c r="P6979" s="21"/>
      <c r="Q6979" s="28"/>
      <c r="R6979" s="28"/>
      <c r="S6979" s="21"/>
      <c r="T6979" s="20"/>
      <c r="U6979" s="21"/>
      <c r="W6979" s="46"/>
      <c r="AA6979" s="22"/>
      <c r="AB6979" s="22"/>
      <c r="AC6979" s="22"/>
      <c r="AD6979" s="22"/>
      <c r="AE6979" s="22"/>
      <c r="AF6979" s="22"/>
      <c r="AG6979" s="22"/>
      <c r="AH6979" s="20"/>
      <c r="AI6979" s="22"/>
      <c r="AJ6979" s="22"/>
      <c r="AK6979" s="22"/>
      <c r="AM6979" s="22"/>
      <c r="AN6979" s="22"/>
      <c r="AO6979" s="22"/>
    </row>
    <row r="6980" spans="15:41" x14ac:dyDescent="0.15">
      <c r="O6980" s="21"/>
      <c r="P6980" s="21"/>
      <c r="Q6980" s="28"/>
      <c r="R6980" s="28"/>
      <c r="S6980" s="21"/>
      <c r="T6980" s="20"/>
      <c r="U6980" s="21"/>
      <c r="W6980" s="46"/>
      <c r="AA6980" s="22"/>
      <c r="AB6980" s="22"/>
      <c r="AC6980" s="22"/>
      <c r="AD6980" s="22"/>
      <c r="AE6980" s="22"/>
      <c r="AF6980" s="22"/>
      <c r="AG6980" s="22"/>
      <c r="AH6980" s="20"/>
      <c r="AI6980" s="22"/>
      <c r="AJ6980" s="22"/>
      <c r="AK6980" s="22"/>
      <c r="AM6980" s="22"/>
      <c r="AN6980" s="22"/>
      <c r="AO6980" s="22"/>
    </row>
    <row r="6981" spans="15:41" x14ac:dyDescent="0.15">
      <c r="O6981" s="21"/>
      <c r="P6981" s="21"/>
      <c r="Q6981" s="28"/>
      <c r="R6981" s="28"/>
      <c r="S6981" s="21"/>
      <c r="T6981" s="20"/>
      <c r="U6981" s="21"/>
      <c r="W6981" s="46"/>
      <c r="AA6981" s="22"/>
      <c r="AB6981" s="22"/>
      <c r="AC6981" s="22"/>
      <c r="AD6981" s="22"/>
      <c r="AE6981" s="22"/>
      <c r="AF6981" s="22"/>
      <c r="AG6981" s="22"/>
      <c r="AH6981" s="20"/>
      <c r="AI6981" s="22"/>
      <c r="AJ6981" s="22"/>
      <c r="AK6981" s="22"/>
      <c r="AM6981" s="22"/>
      <c r="AN6981" s="22"/>
      <c r="AO6981" s="22"/>
    </row>
    <row r="6982" spans="15:41" x14ac:dyDescent="0.15">
      <c r="O6982" s="21"/>
      <c r="P6982" s="21"/>
      <c r="Q6982" s="28"/>
      <c r="R6982" s="28"/>
      <c r="S6982" s="21"/>
      <c r="T6982" s="20"/>
      <c r="U6982" s="21"/>
      <c r="W6982" s="46"/>
      <c r="AA6982" s="22"/>
      <c r="AB6982" s="22"/>
      <c r="AC6982" s="22"/>
      <c r="AD6982" s="22"/>
      <c r="AE6982" s="22"/>
      <c r="AF6982" s="22"/>
      <c r="AG6982" s="22"/>
      <c r="AH6982" s="20"/>
      <c r="AI6982" s="22"/>
      <c r="AJ6982" s="22"/>
      <c r="AK6982" s="22"/>
      <c r="AM6982" s="22"/>
      <c r="AN6982" s="22"/>
      <c r="AO6982" s="22"/>
    </row>
    <row r="6983" spans="15:41" x14ac:dyDescent="0.15">
      <c r="O6983" s="21"/>
      <c r="P6983" s="21"/>
      <c r="Q6983" s="28"/>
      <c r="R6983" s="28"/>
      <c r="S6983" s="21"/>
      <c r="T6983" s="20"/>
      <c r="U6983" s="21"/>
      <c r="W6983" s="46"/>
      <c r="AA6983" s="22"/>
      <c r="AB6983" s="22"/>
      <c r="AC6983" s="22"/>
      <c r="AD6983" s="22"/>
      <c r="AE6983" s="22"/>
      <c r="AF6983" s="22"/>
      <c r="AG6983" s="22"/>
      <c r="AH6983" s="20"/>
      <c r="AI6983" s="22"/>
      <c r="AJ6983" s="22"/>
      <c r="AK6983" s="22"/>
      <c r="AM6983" s="22"/>
      <c r="AN6983" s="22"/>
      <c r="AO6983" s="22"/>
    </row>
    <row r="6984" spans="15:41" x14ac:dyDescent="0.15">
      <c r="O6984" s="21"/>
      <c r="P6984" s="21"/>
      <c r="Q6984" s="28"/>
      <c r="R6984" s="28"/>
      <c r="S6984" s="21"/>
      <c r="T6984" s="20"/>
      <c r="U6984" s="21"/>
      <c r="W6984" s="46"/>
      <c r="AA6984" s="22"/>
      <c r="AB6984" s="22"/>
      <c r="AC6984" s="22"/>
      <c r="AD6984" s="22"/>
      <c r="AE6984" s="22"/>
      <c r="AF6984" s="22"/>
      <c r="AG6984" s="22"/>
      <c r="AH6984" s="20"/>
      <c r="AI6984" s="22"/>
      <c r="AJ6984" s="22"/>
      <c r="AK6984" s="22"/>
      <c r="AM6984" s="22"/>
      <c r="AN6984" s="22"/>
      <c r="AO6984" s="22"/>
    </row>
    <row r="6985" spans="15:41" x14ac:dyDescent="0.15">
      <c r="O6985" s="21"/>
      <c r="P6985" s="21"/>
      <c r="Q6985" s="28"/>
      <c r="R6985" s="28"/>
      <c r="S6985" s="21"/>
      <c r="T6985" s="20"/>
      <c r="U6985" s="21"/>
      <c r="W6985" s="46"/>
      <c r="AA6985" s="22"/>
      <c r="AB6985" s="22"/>
      <c r="AC6985" s="22"/>
      <c r="AD6985" s="22"/>
      <c r="AE6985" s="22"/>
      <c r="AF6985" s="22"/>
      <c r="AG6985" s="22"/>
      <c r="AH6985" s="20"/>
      <c r="AI6985" s="22"/>
      <c r="AJ6985" s="22"/>
      <c r="AK6985" s="22"/>
      <c r="AM6985" s="22"/>
      <c r="AN6985" s="22"/>
      <c r="AO6985" s="22"/>
    </row>
    <row r="6986" spans="15:41" x14ac:dyDescent="0.15">
      <c r="O6986" s="21"/>
      <c r="P6986" s="21"/>
      <c r="Q6986" s="28"/>
      <c r="R6986" s="28"/>
      <c r="S6986" s="21"/>
      <c r="T6986" s="20"/>
      <c r="U6986" s="21"/>
      <c r="W6986" s="46"/>
      <c r="AA6986" s="22"/>
      <c r="AB6986" s="22"/>
      <c r="AC6986" s="22"/>
      <c r="AD6986" s="22"/>
      <c r="AE6986" s="22"/>
      <c r="AF6986" s="22"/>
      <c r="AG6986" s="22"/>
      <c r="AH6986" s="20"/>
      <c r="AI6986" s="22"/>
      <c r="AJ6986" s="22"/>
      <c r="AK6986" s="22"/>
      <c r="AM6986" s="22"/>
      <c r="AN6986" s="22"/>
      <c r="AO6986" s="22"/>
    </row>
    <row r="6987" spans="15:41" x14ac:dyDescent="0.15">
      <c r="O6987" s="21"/>
      <c r="P6987" s="21"/>
      <c r="Q6987" s="28"/>
      <c r="R6987" s="28"/>
      <c r="S6987" s="21"/>
      <c r="T6987" s="20"/>
      <c r="U6987" s="21"/>
      <c r="W6987" s="46"/>
      <c r="AA6987" s="22"/>
      <c r="AB6987" s="22"/>
      <c r="AC6987" s="22"/>
      <c r="AD6987" s="22"/>
      <c r="AE6987" s="22"/>
      <c r="AF6987" s="22"/>
      <c r="AG6987" s="22"/>
      <c r="AH6987" s="20"/>
      <c r="AI6987" s="22"/>
      <c r="AJ6987" s="22"/>
      <c r="AK6987" s="22"/>
      <c r="AM6987" s="22"/>
      <c r="AN6987" s="22"/>
      <c r="AO6987" s="22"/>
    </row>
    <row r="6988" spans="15:41" x14ac:dyDescent="0.15">
      <c r="O6988" s="21"/>
      <c r="P6988" s="21"/>
      <c r="Q6988" s="28"/>
      <c r="R6988" s="28"/>
      <c r="S6988" s="21"/>
      <c r="T6988" s="20"/>
      <c r="U6988" s="21"/>
      <c r="W6988" s="46"/>
      <c r="AA6988" s="22"/>
      <c r="AB6988" s="22"/>
      <c r="AC6988" s="22"/>
      <c r="AD6988" s="22"/>
      <c r="AE6988" s="22"/>
      <c r="AF6988" s="22"/>
      <c r="AG6988" s="22"/>
      <c r="AH6988" s="20"/>
      <c r="AI6988" s="22"/>
      <c r="AJ6988" s="22"/>
      <c r="AK6988" s="22"/>
      <c r="AM6988" s="22"/>
      <c r="AN6988" s="22"/>
      <c r="AO6988" s="22"/>
    </row>
    <row r="6989" spans="15:41" x14ac:dyDescent="0.15">
      <c r="O6989" s="21"/>
      <c r="P6989" s="21"/>
      <c r="Q6989" s="28"/>
      <c r="R6989" s="28"/>
      <c r="S6989" s="21"/>
      <c r="T6989" s="20"/>
      <c r="U6989" s="21"/>
      <c r="W6989" s="46"/>
      <c r="AA6989" s="22"/>
      <c r="AB6989" s="22"/>
      <c r="AC6989" s="22"/>
      <c r="AD6989" s="22"/>
      <c r="AE6989" s="22"/>
      <c r="AF6989" s="22"/>
      <c r="AG6989" s="22"/>
      <c r="AH6989" s="20"/>
      <c r="AI6989" s="22"/>
      <c r="AJ6989" s="22"/>
      <c r="AK6989" s="22"/>
      <c r="AM6989" s="22"/>
      <c r="AN6989" s="22"/>
      <c r="AO6989" s="22"/>
    </row>
    <row r="6990" spans="15:41" x14ac:dyDescent="0.15">
      <c r="O6990" s="21"/>
      <c r="P6990" s="21"/>
      <c r="Q6990" s="28"/>
      <c r="R6990" s="28"/>
      <c r="S6990" s="21"/>
      <c r="T6990" s="20"/>
      <c r="U6990" s="21"/>
      <c r="W6990" s="46"/>
      <c r="AA6990" s="22"/>
      <c r="AB6990" s="22"/>
      <c r="AC6990" s="22"/>
      <c r="AD6990" s="22"/>
      <c r="AE6990" s="22"/>
      <c r="AF6990" s="22"/>
      <c r="AG6990" s="22"/>
      <c r="AH6990" s="20"/>
      <c r="AI6990" s="22"/>
      <c r="AJ6990" s="22"/>
      <c r="AK6990" s="22"/>
      <c r="AM6990" s="22"/>
      <c r="AN6990" s="22"/>
      <c r="AO6990" s="22"/>
    </row>
    <row r="6991" spans="15:41" x14ac:dyDescent="0.15">
      <c r="O6991" s="21"/>
      <c r="P6991" s="21"/>
      <c r="Q6991" s="28"/>
      <c r="R6991" s="28"/>
      <c r="S6991" s="21"/>
      <c r="T6991" s="20"/>
      <c r="U6991" s="21"/>
      <c r="W6991" s="46"/>
      <c r="AA6991" s="22"/>
      <c r="AB6991" s="22"/>
      <c r="AC6991" s="22"/>
      <c r="AD6991" s="22"/>
      <c r="AE6991" s="22"/>
      <c r="AF6991" s="22"/>
      <c r="AG6991" s="22"/>
      <c r="AH6991" s="20"/>
      <c r="AI6991" s="22"/>
      <c r="AJ6991" s="22"/>
      <c r="AK6991" s="22"/>
      <c r="AM6991" s="22"/>
      <c r="AN6991" s="22"/>
      <c r="AO6991" s="22"/>
    </row>
    <row r="6992" spans="15:41" x14ac:dyDescent="0.15">
      <c r="O6992" s="21"/>
      <c r="P6992" s="21"/>
      <c r="Q6992" s="28"/>
      <c r="R6992" s="28"/>
      <c r="S6992" s="21"/>
      <c r="T6992" s="20"/>
      <c r="U6992" s="21"/>
      <c r="W6992" s="46"/>
      <c r="AA6992" s="22"/>
      <c r="AB6992" s="22"/>
      <c r="AC6992" s="22"/>
      <c r="AD6992" s="22"/>
      <c r="AE6992" s="22"/>
      <c r="AF6992" s="22"/>
      <c r="AG6992" s="22"/>
      <c r="AH6992" s="20"/>
      <c r="AI6992" s="22"/>
      <c r="AJ6992" s="22"/>
      <c r="AK6992" s="22"/>
      <c r="AM6992" s="22"/>
      <c r="AN6992" s="22"/>
      <c r="AO6992" s="22"/>
    </row>
    <row r="6993" spans="15:41" x14ac:dyDescent="0.15">
      <c r="O6993" s="21"/>
      <c r="P6993" s="21"/>
      <c r="Q6993" s="28"/>
      <c r="R6993" s="28"/>
      <c r="S6993" s="21"/>
      <c r="T6993" s="20"/>
      <c r="U6993" s="21"/>
      <c r="W6993" s="46"/>
      <c r="AA6993" s="22"/>
      <c r="AB6993" s="22"/>
      <c r="AC6993" s="22"/>
      <c r="AD6993" s="22"/>
      <c r="AE6993" s="22"/>
      <c r="AF6993" s="22"/>
      <c r="AG6993" s="22"/>
      <c r="AH6993" s="20"/>
      <c r="AI6993" s="22"/>
      <c r="AJ6993" s="22"/>
      <c r="AK6993" s="22"/>
      <c r="AM6993" s="22"/>
      <c r="AN6993" s="22"/>
      <c r="AO6993" s="22"/>
    </row>
    <row r="6994" spans="15:41" x14ac:dyDescent="0.15">
      <c r="O6994" s="21"/>
      <c r="P6994" s="21"/>
      <c r="Q6994" s="28"/>
      <c r="R6994" s="28"/>
      <c r="S6994" s="21"/>
      <c r="T6994" s="20"/>
      <c r="U6994" s="21"/>
      <c r="W6994" s="46"/>
      <c r="AA6994" s="22"/>
      <c r="AB6994" s="22"/>
      <c r="AC6994" s="22"/>
      <c r="AD6994" s="22"/>
      <c r="AE6994" s="22"/>
      <c r="AF6994" s="22"/>
      <c r="AG6994" s="22"/>
      <c r="AH6994" s="20"/>
      <c r="AI6994" s="22"/>
      <c r="AJ6994" s="22"/>
      <c r="AK6994" s="22"/>
      <c r="AM6994" s="22"/>
      <c r="AN6994" s="22"/>
      <c r="AO6994" s="22"/>
    </row>
    <row r="6995" spans="15:41" x14ac:dyDescent="0.15">
      <c r="O6995" s="21"/>
      <c r="P6995" s="21"/>
      <c r="Q6995" s="28"/>
      <c r="R6995" s="28"/>
      <c r="S6995" s="21"/>
      <c r="T6995" s="20"/>
      <c r="U6995" s="21"/>
      <c r="W6995" s="46"/>
      <c r="AA6995" s="22"/>
      <c r="AB6995" s="22"/>
      <c r="AC6995" s="22"/>
      <c r="AD6995" s="22"/>
      <c r="AE6995" s="22"/>
      <c r="AF6995" s="22"/>
      <c r="AG6995" s="22"/>
      <c r="AH6995" s="20"/>
      <c r="AI6995" s="22"/>
      <c r="AJ6995" s="22"/>
      <c r="AK6995" s="22"/>
      <c r="AM6995" s="22"/>
      <c r="AN6995" s="22"/>
      <c r="AO6995" s="22"/>
    </row>
    <row r="6996" spans="15:41" x14ac:dyDescent="0.15">
      <c r="O6996" s="21"/>
      <c r="P6996" s="21"/>
      <c r="Q6996" s="28"/>
      <c r="R6996" s="28"/>
      <c r="S6996" s="21"/>
      <c r="T6996" s="20"/>
      <c r="U6996" s="21"/>
      <c r="W6996" s="46"/>
      <c r="AA6996" s="22"/>
      <c r="AB6996" s="22"/>
      <c r="AC6996" s="22"/>
      <c r="AD6996" s="22"/>
      <c r="AE6996" s="22"/>
      <c r="AF6996" s="22"/>
      <c r="AG6996" s="22"/>
      <c r="AH6996" s="20"/>
      <c r="AI6996" s="22"/>
      <c r="AJ6996" s="22"/>
      <c r="AK6996" s="22"/>
      <c r="AM6996" s="22"/>
      <c r="AN6996" s="22"/>
      <c r="AO6996" s="22"/>
    </row>
    <row r="6997" spans="15:41" x14ac:dyDescent="0.15">
      <c r="O6997" s="21"/>
      <c r="P6997" s="21"/>
      <c r="Q6997" s="28"/>
      <c r="R6997" s="28"/>
      <c r="S6997" s="21"/>
      <c r="T6997" s="20"/>
      <c r="U6997" s="21"/>
      <c r="W6997" s="46"/>
      <c r="AA6997" s="22"/>
      <c r="AB6997" s="22"/>
      <c r="AC6997" s="22"/>
      <c r="AD6997" s="22"/>
      <c r="AE6997" s="22"/>
      <c r="AF6997" s="22"/>
      <c r="AG6997" s="22"/>
      <c r="AH6997" s="20"/>
      <c r="AI6997" s="22"/>
      <c r="AJ6997" s="22"/>
      <c r="AK6997" s="22"/>
      <c r="AM6997" s="22"/>
      <c r="AN6997" s="22"/>
      <c r="AO6997" s="22"/>
    </row>
    <row r="6998" spans="15:41" x14ac:dyDescent="0.15">
      <c r="O6998" s="21"/>
      <c r="P6998" s="21"/>
      <c r="Q6998" s="28"/>
      <c r="R6998" s="28"/>
      <c r="S6998" s="21"/>
      <c r="T6998" s="20"/>
      <c r="U6998" s="21"/>
      <c r="W6998" s="46"/>
      <c r="AA6998" s="22"/>
      <c r="AB6998" s="22"/>
      <c r="AC6998" s="22"/>
      <c r="AD6998" s="22"/>
      <c r="AE6998" s="22"/>
      <c r="AF6998" s="22"/>
      <c r="AG6998" s="22"/>
      <c r="AH6998" s="20"/>
      <c r="AI6998" s="22"/>
      <c r="AJ6998" s="22"/>
      <c r="AK6998" s="22"/>
      <c r="AM6998" s="22"/>
      <c r="AN6998" s="22"/>
      <c r="AO6998" s="22"/>
    </row>
    <row r="6999" spans="15:41" x14ac:dyDescent="0.15">
      <c r="O6999" s="21"/>
      <c r="P6999" s="21"/>
      <c r="Q6999" s="28"/>
      <c r="R6999" s="28"/>
      <c r="S6999" s="21"/>
      <c r="T6999" s="20"/>
      <c r="U6999" s="21"/>
      <c r="W6999" s="46"/>
      <c r="AA6999" s="22"/>
      <c r="AB6999" s="22"/>
      <c r="AC6999" s="22"/>
      <c r="AD6999" s="22"/>
      <c r="AE6999" s="22"/>
      <c r="AF6999" s="22"/>
      <c r="AG6999" s="22"/>
      <c r="AH6999" s="20"/>
      <c r="AI6999" s="22"/>
      <c r="AJ6999" s="22"/>
      <c r="AK6999" s="22"/>
      <c r="AM6999" s="22"/>
      <c r="AN6999" s="22"/>
      <c r="AO6999" s="22"/>
    </row>
    <row r="7000" spans="15:41" x14ac:dyDescent="0.15">
      <c r="O7000" s="21"/>
      <c r="P7000" s="21"/>
      <c r="Q7000" s="28"/>
      <c r="R7000" s="28"/>
      <c r="S7000" s="21"/>
      <c r="T7000" s="20"/>
      <c r="U7000" s="21"/>
      <c r="W7000" s="46"/>
      <c r="AA7000" s="22"/>
      <c r="AB7000" s="22"/>
      <c r="AC7000" s="22"/>
      <c r="AD7000" s="22"/>
      <c r="AE7000" s="22"/>
      <c r="AF7000" s="22"/>
      <c r="AG7000" s="22"/>
      <c r="AH7000" s="20"/>
      <c r="AI7000" s="22"/>
      <c r="AJ7000" s="22"/>
      <c r="AK7000" s="22"/>
      <c r="AM7000" s="22"/>
      <c r="AN7000" s="22"/>
      <c r="AO7000" s="22"/>
    </row>
    <row r="7001" spans="15:41" x14ac:dyDescent="0.15">
      <c r="O7001" s="21"/>
      <c r="P7001" s="21"/>
      <c r="Q7001" s="28"/>
      <c r="R7001" s="28"/>
      <c r="S7001" s="21"/>
      <c r="T7001" s="20"/>
      <c r="U7001" s="21"/>
      <c r="W7001" s="46"/>
      <c r="AA7001" s="22"/>
      <c r="AB7001" s="22"/>
      <c r="AC7001" s="22"/>
      <c r="AD7001" s="22"/>
      <c r="AE7001" s="22"/>
      <c r="AF7001" s="22"/>
      <c r="AG7001" s="22"/>
      <c r="AH7001" s="20"/>
      <c r="AI7001" s="22"/>
      <c r="AJ7001" s="22"/>
      <c r="AK7001" s="22"/>
      <c r="AM7001" s="22"/>
      <c r="AN7001" s="22"/>
      <c r="AO7001" s="22"/>
    </row>
    <row r="7002" spans="15:41" x14ac:dyDescent="0.15">
      <c r="O7002" s="21"/>
      <c r="P7002" s="21"/>
      <c r="Q7002" s="28"/>
      <c r="R7002" s="28"/>
      <c r="S7002" s="21"/>
      <c r="T7002" s="20"/>
      <c r="U7002" s="21"/>
      <c r="W7002" s="46"/>
      <c r="AA7002" s="22"/>
      <c r="AB7002" s="22"/>
      <c r="AC7002" s="22"/>
      <c r="AD7002" s="22"/>
      <c r="AE7002" s="22"/>
      <c r="AF7002" s="22"/>
      <c r="AG7002" s="22"/>
      <c r="AH7002" s="20"/>
      <c r="AI7002" s="22"/>
      <c r="AJ7002" s="22"/>
      <c r="AK7002" s="22"/>
      <c r="AM7002" s="22"/>
      <c r="AN7002" s="22"/>
      <c r="AO7002" s="22"/>
    </row>
    <row r="7003" spans="15:41" x14ac:dyDescent="0.15">
      <c r="O7003" s="21"/>
      <c r="P7003" s="21"/>
      <c r="Q7003" s="28"/>
      <c r="R7003" s="28"/>
      <c r="S7003" s="21"/>
      <c r="T7003" s="20"/>
      <c r="U7003" s="21"/>
      <c r="W7003" s="46"/>
      <c r="AA7003" s="22"/>
      <c r="AB7003" s="22"/>
      <c r="AC7003" s="22"/>
      <c r="AD7003" s="22"/>
      <c r="AE7003" s="22"/>
      <c r="AF7003" s="22"/>
      <c r="AG7003" s="22"/>
      <c r="AH7003" s="20"/>
      <c r="AI7003" s="22"/>
      <c r="AJ7003" s="22"/>
      <c r="AK7003" s="22"/>
      <c r="AM7003" s="22"/>
      <c r="AN7003" s="22"/>
      <c r="AO7003" s="22"/>
    </row>
    <row r="7004" spans="15:41" x14ac:dyDescent="0.15">
      <c r="O7004" s="21"/>
      <c r="P7004" s="21"/>
      <c r="Q7004" s="28"/>
      <c r="R7004" s="28"/>
      <c r="S7004" s="21"/>
      <c r="T7004" s="20"/>
      <c r="U7004" s="21"/>
      <c r="W7004" s="46"/>
      <c r="AA7004" s="22"/>
      <c r="AB7004" s="22"/>
      <c r="AC7004" s="22"/>
      <c r="AD7004" s="22"/>
      <c r="AE7004" s="22"/>
      <c r="AF7004" s="22"/>
      <c r="AG7004" s="22"/>
      <c r="AH7004" s="20"/>
      <c r="AI7004" s="22"/>
      <c r="AJ7004" s="22"/>
      <c r="AK7004" s="22"/>
      <c r="AM7004" s="22"/>
      <c r="AN7004" s="22"/>
      <c r="AO7004" s="22"/>
    </row>
    <row r="7005" spans="15:41" x14ac:dyDescent="0.15">
      <c r="O7005" s="21"/>
      <c r="P7005" s="21"/>
      <c r="Q7005" s="28"/>
      <c r="R7005" s="28"/>
      <c r="S7005" s="21"/>
      <c r="T7005" s="20"/>
      <c r="U7005" s="21"/>
      <c r="W7005" s="46"/>
      <c r="AA7005" s="22"/>
      <c r="AB7005" s="22"/>
      <c r="AC7005" s="22"/>
      <c r="AD7005" s="22"/>
      <c r="AE7005" s="22"/>
      <c r="AF7005" s="22"/>
      <c r="AG7005" s="22"/>
      <c r="AH7005" s="20"/>
      <c r="AI7005" s="22"/>
      <c r="AJ7005" s="22"/>
      <c r="AK7005" s="22"/>
      <c r="AM7005" s="22"/>
      <c r="AN7005" s="22"/>
      <c r="AO7005" s="22"/>
    </row>
    <row r="7006" spans="15:41" x14ac:dyDescent="0.15">
      <c r="O7006" s="21"/>
      <c r="P7006" s="21"/>
      <c r="Q7006" s="28"/>
      <c r="R7006" s="28"/>
      <c r="S7006" s="21"/>
      <c r="T7006" s="20"/>
      <c r="U7006" s="21"/>
      <c r="W7006" s="46"/>
      <c r="AA7006" s="22"/>
      <c r="AB7006" s="22"/>
      <c r="AC7006" s="22"/>
      <c r="AD7006" s="22"/>
      <c r="AE7006" s="22"/>
      <c r="AF7006" s="22"/>
      <c r="AG7006" s="22"/>
      <c r="AH7006" s="20"/>
      <c r="AI7006" s="22"/>
      <c r="AJ7006" s="22"/>
      <c r="AK7006" s="22"/>
      <c r="AM7006" s="22"/>
      <c r="AN7006" s="22"/>
      <c r="AO7006" s="22"/>
    </row>
    <row r="7007" spans="15:41" x14ac:dyDescent="0.15">
      <c r="O7007" s="21"/>
      <c r="P7007" s="21"/>
      <c r="Q7007" s="28"/>
      <c r="R7007" s="28"/>
      <c r="S7007" s="21"/>
      <c r="T7007" s="20"/>
      <c r="U7007" s="21"/>
      <c r="W7007" s="46"/>
      <c r="AA7007" s="22"/>
      <c r="AB7007" s="22"/>
      <c r="AC7007" s="22"/>
      <c r="AD7007" s="22"/>
      <c r="AE7007" s="22"/>
      <c r="AF7007" s="22"/>
      <c r="AG7007" s="22"/>
      <c r="AH7007" s="20"/>
      <c r="AI7007" s="22"/>
      <c r="AJ7007" s="22"/>
      <c r="AK7007" s="22"/>
      <c r="AM7007" s="22"/>
      <c r="AN7007" s="22"/>
      <c r="AO7007" s="22"/>
    </row>
    <row r="7008" spans="15:41" x14ac:dyDescent="0.15">
      <c r="O7008" s="21"/>
      <c r="P7008" s="21"/>
      <c r="Q7008" s="28"/>
      <c r="R7008" s="28"/>
      <c r="S7008" s="21"/>
      <c r="T7008" s="20"/>
      <c r="U7008" s="21"/>
      <c r="W7008" s="46"/>
      <c r="AA7008" s="22"/>
      <c r="AB7008" s="22"/>
      <c r="AC7008" s="22"/>
      <c r="AD7008" s="22"/>
      <c r="AE7008" s="22"/>
      <c r="AF7008" s="22"/>
      <c r="AG7008" s="22"/>
      <c r="AH7008" s="20"/>
      <c r="AI7008" s="22"/>
      <c r="AJ7008" s="22"/>
      <c r="AK7008" s="22"/>
      <c r="AM7008" s="22"/>
      <c r="AN7008" s="22"/>
      <c r="AO7008" s="22"/>
    </row>
    <row r="7009" spans="15:41" x14ac:dyDescent="0.15">
      <c r="O7009" s="21"/>
      <c r="P7009" s="21"/>
      <c r="Q7009" s="28"/>
      <c r="R7009" s="28"/>
      <c r="S7009" s="21"/>
      <c r="T7009" s="20"/>
      <c r="U7009" s="21"/>
      <c r="W7009" s="46"/>
      <c r="AA7009" s="22"/>
      <c r="AB7009" s="22"/>
      <c r="AC7009" s="22"/>
      <c r="AD7009" s="22"/>
      <c r="AE7009" s="22"/>
      <c r="AF7009" s="22"/>
      <c r="AG7009" s="22"/>
      <c r="AH7009" s="20"/>
      <c r="AI7009" s="22"/>
      <c r="AJ7009" s="22"/>
      <c r="AK7009" s="22"/>
      <c r="AM7009" s="22"/>
      <c r="AN7009" s="22"/>
      <c r="AO7009" s="22"/>
    </row>
    <row r="7010" spans="15:41" x14ac:dyDescent="0.15">
      <c r="O7010" s="21"/>
      <c r="P7010" s="21"/>
      <c r="Q7010" s="28"/>
      <c r="R7010" s="28"/>
      <c r="S7010" s="21"/>
      <c r="T7010" s="20"/>
      <c r="U7010" s="21"/>
      <c r="W7010" s="46"/>
      <c r="AA7010" s="22"/>
      <c r="AB7010" s="22"/>
      <c r="AC7010" s="22"/>
      <c r="AD7010" s="22"/>
      <c r="AE7010" s="22"/>
      <c r="AF7010" s="22"/>
      <c r="AG7010" s="22"/>
      <c r="AH7010" s="20"/>
      <c r="AI7010" s="22"/>
      <c r="AJ7010" s="22"/>
      <c r="AK7010" s="22"/>
      <c r="AM7010" s="22"/>
      <c r="AN7010" s="22"/>
      <c r="AO7010" s="22"/>
    </row>
    <row r="7011" spans="15:41" x14ac:dyDescent="0.15">
      <c r="O7011" s="21"/>
      <c r="P7011" s="21"/>
      <c r="Q7011" s="28"/>
      <c r="R7011" s="28"/>
      <c r="S7011" s="21"/>
      <c r="T7011" s="20"/>
      <c r="U7011" s="21"/>
      <c r="W7011" s="46"/>
      <c r="AA7011" s="22"/>
      <c r="AB7011" s="22"/>
      <c r="AC7011" s="22"/>
      <c r="AD7011" s="22"/>
      <c r="AE7011" s="22"/>
      <c r="AF7011" s="22"/>
      <c r="AG7011" s="22"/>
      <c r="AH7011" s="20"/>
      <c r="AI7011" s="22"/>
      <c r="AJ7011" s="22"/>
      <c r="AK7011" s="22"/>
      <c r="AM7011" s="22"/>
      <c r="AN7011" s="22"/>
      <c r="AO7011" s="22"/>
    </row>
    <row r="7012" spans="15:41" x14ac:dyDescent="0.15">
      <c r="O7012" s="21"/>
      <c r="P7012" s="21"/>
      <c r="Q7012" s="28"/>
      <c r="R7012" s="28"/>
      <c r="S7012" s="21"/>
      <c r="T7012" s="20"/>
      <c r="U7012" s="21"/>
      <c r="W7012" s="46"/>
      <c r="AA7012" s="22"/>
      <c r="AB7012" s="22"/>
      <c r="AC7012" s="22"/>
      <c r="AD7012" s="22"/>
      <c r="AE7012" s="22"/>
      <c r="AF7012" s="22"/>
      <c r="AG7012" s="22"/>
      <c r="AH7012" s="20"/>
      <c r="AI7012" s="22"/>
      <c r="AJ7012" s="22"/>
      <c r="AK7012" s="22"/>
      <c r="AM7012" s="22"/>
      <c r="AN7012" s="22"/>
      <c r="AO7012" s="22"/>
    </row>
    <row r="7013" spans="15:41" x14ac:dyDescent="0.15">
      <c r="O7013" s="21"/>
      <c r="P7013" s="21"/>
      <c r="Q7013" s="28"/>
      <c r="R7013" s="28"/>
      <c r="S7013" s="21"/>
      <c r="T7013" s="20"/>
      <c r="U7013" s="21"/>
      <c r="W7013" s="46"/>
      <c r="AA7013" s="22"/>
      <c r="AB7013" s="22"/>
      <c r="AC7013" s="22"/>
      <c r="AD7013" s="22"/>
      <c r="AE7013" s="22"/>
      <c r="AF7013" s="22"/>
      <c r="AG7013" s="22"/>
      <c r="AH7013" s="20"/>
      <c r="AI7013" s="22"/>
      <c r="AJ7013" s="22"/>
      <c r="AK7013" s="22"/>
      <c r="AM7013" s="22"/>
      <c r="AN7013" s="22"/>
      <c r="AO7013" s="22"/>
    </row>
    <row r="7014" spans="15:41" x14ac:dyDescent="0.15">
      <c r="O7014" s="21"/>
      <c r="P7014" s="21"/>
      <c r="Q7014" s="28"/>
      <c r="R7014" s="28"/>
      <c r="S7014" s="21"/>
      <c r="T7014" s="20"/>
      <c r="U7014" s="21"/>
      <c r="W7014" s="46"/>
      <c r="AA7014" s="22"/>
      <c r="AB7014" s="22"/>
      <c r="AC7014" s="22"/>
      <c r="AD7014" s="22"/>
      <c r="AE7014" s="22"/>
      <c r="AF7014" s="22"/>
      <c r="AG7014" s="22"/>
      <c r="AH7014" s="20"/>
      <c r="AI7014" s="22"/>
      <c r="AJ7014" s="22"/>
      <c r="AK7014" s="22"/>
      <c r="AM7014" s="22"/>
      <c r="AN7014" s="22"/>
      <c r="AO7014" s="22"/>
    </row>
    <row r="7015" spans="15:41" x14ac:dyDescent="0.15">
      <c r="O7015" s="21"/>
      <c r="P7015" s="21"/>
      <c r="Q7015" s="28"/>
      <c r="R7015" s="28"/>
      <c r="S7015" s="21"/>
      <c r="T7015" s="20"/>
      <c r="U7015" s="21"/>
      <c r="W7015" s="46"/>
      <c r="AA7015" s="22"/>
      <c r="AB7015" s="22"/>
      <c r="AC7015" s="22"/>
      <c r="AD7015" s="22"/>
      <c r="AE7015" s="22"/>
      <c r="AF7015" s="22"/>
      <c r="AG7015" s="22"/>
      <c r="AH7015" s="20"/>
      <c r="AI7015" s="22"/>
      <c r="AJ7015" s="22"/>
      <c r="AK7015" s="22"/>
      <c r="AM7015" s="22"/>
      <c r="AN7015" s="22"/>
      <c r="AO7015" s="22"/>
    </row>
    <row r="7016" spans="15:41" x14ac:dyDescent="0.15">
      <c r="O7016" s="21"/>
      <c r="P7016" s="21"/>
      <c r="Q7016" s="28"/>
      <c r="R7016" s="28"/>
      <c r="S7016" s="21"/>
      <c r="T7016" s="20"/>
      <c r="U7016" s="21"/>
      <c r="W7016" s="46"/>
      <c r="AA7016" s="22"/>
      <c r="AB7016" s="22"/>
      <c r="AC7016" s="22"/>
      <c r="AD7016" s="22"/>
      <c r="AE7016" s="22"/>
      <c r="AF7016" s="22"/>
      <c r="AG7016" s="22"/>
      <c r="AH7016" s="20"/>
      <c r="AI7016" s="22"/>
      <c r="AJ7016" s="22"/>
      <c r="AK7016" s="22"/>
      <c r="AM7016" s="22"/>
      <c r="AN7016" s="22"/>
      <c r="AO7016" s="22"/>
    </row>
    <row r="7017" spans="15:41" x14ac:dyDescent="0.15">
      <c r="O7017" s="21"/>
      <c r="P7017" s="21"/>
      <c r="Q7017" s="28"/>
      <c r="R7017" s="28"/>
      <c r="S7017" s="21"/>
      <c r="T7017" s="20"/>
      <c r="U7017" s="21"/>
      <c r="W7017" s="46"/>
      <c r="AA7017" s="22"/>
      <c r="AB7017" s="22"/>
      <c r="AC7017" s="22"/>
      <c r="AD7017" s="22"/>
      <c r="AE7017" s="22"/>
      <c r="AF7017" s="22"/>
      <c r="AG7017" s="22"/>
      <c r="AH7017" s="20"/>
      <c r="AI7017" s="22"/>
      <c r="AJ7017" s="22"/>
      <c r="AK7017" s="22"/>
      <c r="AM7017" s="22"/>
      <c r="AN7017" s="22"/>
      <c r="AO7017" s="22"/>
    </row>
    <row r="7018" spans="15:41" x14ac:dyDescent="0.15">
      <c r="O7018" s="21"/>
      <c r="P7018" s="21"/>
      <c r="Q7018" s="28"/>
      <c r="R7018" s="28"/>
      <c r="S7018" s="21"/>
      <c r="T7018" s="20"/>
      <c r="U7018" s="21"/>
      <c r="W7018" s="46"/>
      <c r="AA7018" s="22"/>
      <c r="AB7018" s="22"/>
      <c r="AC7018" s="22"/>
      <c r="AD7018" s="22"/>
      <c r="AE7018" s="22"/>
      <c r="AF7018" s="22"/>
      <c r="AG7018" s="22"/>
      <c r="AH7018" s="20"/>
      <c r="AI7018" s="22"/>
      <c r="AJ7018" s="22"/>
      <c r="AK7018" s="22"/>
      <c r="AM7018" s="22"/>
      <c r="AN7018" s="22"/>
      <c r="AO7018" s="22"/>
    </row>
    <row r="7019" spans="15:41" x14ac:dyDescent="0.15">
      <c r="O7019" s="21"/>
      <c r="P7019" s="21"/>
      <c r="Q7019" s="28"/>
      <c r="R7019" s="28"/>
      <c r="S7019" s="21"/>
      <c r="T7019" s="20"/>
      <c r="U7019" s="21"/>
      <c r="W7019" s="46"/>
      <c r="AA7019" s="22"/>
      <c r="AB7019" s="22"/>
      <c r="AC7019" s="22"/>
      <c r="AD7019" s="22"/>
      <c r="AE7019" s="22"/>
      <c r="AF7019" s="22"/>
      <c r="AG7019" s="22"/>
      <c r="AH7019" s="20"/>
      <c r="AI7019" s="22"/>
      <c r="AJ7019" s="22"/>
      <c r="AK7019" s="22"/>
      <c r="AM7019" s="22"/>
      <c r="AN7019" s="22"/>
      <c r="AO7019" s="22"/>
    </row>
    <row r="7020" spans="15:41" x14ac:dyDescent="0.15">
      <c r="O7020" s="21"/>
      <c r="P7020" s="21"/>
      <c r="Q7020" s="28"/>
      <c r="R7020" s="28"/>
      <c r="S7020" s="21"/>
      <c r="T7020" s="20"/>
      <c r="U7020" s="21"/>
      <c r="W7020" s="46"/>
      <c r="AA7020" s="22"/>
      <c r="AB7020" s="22"/>
      <c r="AC7020" s="22"/>
      <c r="AD7020" s="22"/>
      <c r="AE7020" s="22"/>
      <c r="AF7020" s="22"/>
      <c r="AG7020" s="22"/>
      <c r="AH7020" s="20"/>
      <c r="AI7020" s="22"/>
      <c r="AJ7020" s="22"/>
      <c r="AK7020" s="22"/>
      <c r="AM7020" s="22"/>
      <c r="AN7020" s="22"/>
      <c r="AO7020" s="22"/>
    </row>
    <row r="7021" spans="15:41" x14ac:dyDescent="0.15">
      <c r="O7021" s="21"/>
      <c r="P7021" s="21"/>
      <c r="Q7021" s="28"/>
      <c r="R7021" s="28"/>
      <c r="S7021" s="21"/>
      <c r="T7021" s="20"/>
      <c r="U7021" s="21"/>
      <c r="W7021" s="46"/>
      <c r="AA7021" s="22"/>
      <c r="AB7021" s="22"/>
      <c r="AC7021" s="22"/>
      <c r="AD7021" s="22"/>
      <c r="AE7021" s="22"/>
      <c r="AF7021" s="22"/>
      <c r="AG7021" s="22"/>
      <c r="AH7021" s="20"/>
      <c r="AI7021" s="22"/>
      <c r="AJ7021" s="22"/>
      <c r="AK7021" s="22"/>
      <c r="AM7021" s="22"/>
      <c r="AN7021" s="22"/>
      <c r="AO7021" s="22"/>
    </row>
    <row r="7022" spans="15:41" x14ac:dyDescent="0.15">
      <c r="O7022" s="21"/>
      <c r="P7022" s="21"/>
      <c r="Q7022" s="28"/>
      <c r="R7022" s="28"/>
      <c r="S7022" s="21"/>
      <c r="T7022" s="20"/>
      <c r="U7022" s="21"/>
      <c r="W7022" s="46"/>
      <c r="AA7022" s="22"/>
      <c r="AB7022" s="22"/>
      <c r="AC7022" s="22"/>
      <c r="AD7022" s="22"/>
      <c r="AE7022" s="22"/>
      <c r="AF7022" s="22"/>
      <c r="AG7022" s="22"/>
      <c r="AH7022" s="20"/>
      <c r="AI7022" s="22"/>
      <c r="AJ7022" s="22"/>
      <c r="AK7022" s="22"/>
      <c r="AM7022" s="22"/>
      <c r="AN7022" s="22"/>
      <c r="AO7022" s="22"/>
    </row>
    <row r="7023" spans="15:41" x14ac:dyDescent="0.15">
      <c r="O7023" s="21"/>
      <c r="P7023" s="21"/>
      <c r="Q7023" s="28"/>
      <c r="R7023" s="28"/>
      <c r="S7023" s="21"/>
      <c r="T7023" s="20"/>
      <c r="U7023" s="21"/>
      <c r="W7023" s="46"/>
      <c r="AA7023" s="22"/>
      <c r="AB7023" s="22"/>
      <c r="AC7023" s="22"/>
      <c r="AD7023" s="22"/>
      <c r="AE7023" s="22"/>
      <c r="AF7023" s="22"/>
      <c r="AG7023" s="22"/>
      <c r="AH7023" s="20"/>
      <c r="AI7023" s="22"/>
      <c r="AJ7023" s="22"/>
      <c r="AK7023" s="22"/>
      <c r="AM7023" s="22"/>
      <c r="AN7023" s="22"/>
      <c r="AO7023" s="22"/>
    </row>
    <row r="7024" spans="15:41" x14ac:dyDescent="0.15">
      <c r="O7024" s="21"/>
      <c r="P7024" s="21"/>
      <c r="Q7024" s="28"/>
      <c r="R7024" s="28"/>
      <c r="S7024" s="21"/>
      <c r="T7024" s="20"/>
      <c r="U7024" s="21"/>
      <c r="W7024" s="46"/>
      <c r="AA7024" s="22"/>
      <c r="AB7024" s="22"/>
      <c r="AC7024" s="22"/>
      <c r="AD7024" s="22"/>
      <c r="AE7024" s="22"/>
      <c r="AF7024" s="22"/>
      <c r="AG7024" s="22"/>
      <c r="AH7024" s="20"/>
      <c r="AI7024" s="22"/>
      <c r="AJ7024" s="22"/>
      <c r="AK7024" s="22"/>
      <c r="AM7024" s="22"/>
      <c r="AN7024" s="22"/>
      <c r="AO7024" s="22"/>
    </row>
    <row r="7025" spans="15:41" x14ac:dyDescent="0.15">
      <c r="O7025" s="21"/>
      <c r="P7025" s="21"/>
      <c r="Q7025" s="28"/>
      <c r="R7025" s="28"/>
      <c r="S7025" s="21"/>
      <c r="T7025" s="20"/>
      <c r="U7025" s="21"/>
      <c r="W7025" s="46"/>
      <c r="AA7025" s="22"/>
      <c r="AB7025" s="22"/>
      <c r="AC7025" s="22"/>
      <c r="AD7025" s="22"/>
      <c r="AE7025" s="22"/>
      <c r="AF7025" s="22"/>
      <c r="AG7025" s="22"/>
      <c r="AH7025" s="20"/>
      <c r="AI7025" s="22"/>
      <c r="AJ7025" s="22"/>
      <c r="AK7025" s="22"/>
      <c r="AM7025" s="22"/>
      <c r="AN7025" s="22"/>
      <c r="AO7025" s="22"/>
    </row>
    <row r="7026" spans="15:41" x14ac:dyDescent="0.15">
      <c r="O7026" s="21"/>
      <c r="P7026" s="21"/>
      <c r="Q7026" s="28"/>
      <c r="R7026" s="28"/>
      <c r="S7026" s="21"/>
      <c r="T7026" s="20"/>
      <c r="U7026" s="21"/>
      <c r="W7026" s="46"/>
      <c r="AA7026" s="22"/>
      <c r="AB7026" s="22"/>
      <c r="AC7026" s="22"/>
      <c r="AD7026" s="22"/>
      <c r="AE7026" s="22"/>
      <c r="AF7026" s="22"/>
      <c r="AG7026" s="22"/>
      <c r="AH7026" s="20"/>
      <c r="AI7026" s="22"/>
      <c r="AJ7026" s="22"/>
      <c r="AK7026" s="22"/>
      <c r="AM7026" s="22"/>
      <c r="AN7026" s="22"/>
      <c r="AO7026" s="22"/>
    </row>
    <row r="7027" spans="15:41" x14ac:dyDescent="0.15">
      <c r="O7027" s="21"/>
      <c r="P7027" s="21"/>
      <c r="Q7027" s="28"/>
      <c r="R7027" s="28"/>
      <c r="S7027" s="21"/>
      <c r="T7027" s="20"/>
      <c r="U7027" s="21"/>
      <c r="W7027" s="46"/>
      <c r="AA7027" s="22"/>
      <c r="AB7027" s="22"/>
      <c r="AC7027" s="22"/>
      <c r="AD7027" s="22"/>
      <c r="AE7027" s="22"/>
      <c r="AF7027" s="22"/>
      <c r="AG7027" s="22"/>
      <c r="AH7027" s="20"/>
      <c r="AI7027" s="22"/>
      <c r="AJ7027" s="22"/>
      <c r="AK7027" s="22"/>
      <c r="AM7027" s="22"/>
      <c r="AN7027" s="22"/>
      <c r="AO7027" s="22"/>
    </row>
    <row r="7028" spans="15:41" x14ac:dyDescent="0.15">
      <c r="O7028" s="21"/>
      <c r="P7028" s="21"/>
      <c r="Q7028" s="28"/>
      <c r="R7028" s="28"/>
      <c r="S7028" s="21"/>
      <c r="T7028" s="20"/>
      <c r="U7028" s="21"/>
      <c r="W7028" s="46"/>
      <c r="AA7028" s="22"/>
      <c r="AB7028" s="22"/>
      <c r="AC7028" s="22"/>
      <c r="AD7028" s="22"/>
      <c r="AE7028" s="22"/>
      <c r="AF7028" s="22"/>
      <c r="AG7028" s="22"/>
      <c r="AH7028" s="20"/>
      <c r="AI7028" s="22"/>
      <c r="AJ7028" s="22"/>
      <c r="AK7028" s="22"/>
      <c r="AM7028" s="22"/>
      <c r="AN7028" s="22"/>
      <c r="AO7028" s="22"/>
    </row>
    <row r="7029" spans="15:41" x14ac:dyDescent="0.15">
      <c r="O7029" s="21"/>
      <c r="P7029" s="21"/>
      <c r="Q7029" s="28"/>
      <c r="R7029" s="28"/>
      <c r="S7029" s="21"/>
      <c r="T7029" s="20"/>
      <c r="U7029" s="21"/>
      <c r="W7029" s="46"/>
      <c r="AA7029" s="22"/>
      <c r="AB7029" s="22"/>
      <c r="AC7029" s="22"/>
      <c r="AD7029" s="22"/>
      <c r="AE7029" s="22"/>
      <c r="AF7029" s="22"/>
      <c r="AG7029" s="22"/>
      <c r="AH7029" s="20"/>
      <c r="AI7029" s="22"/>
      <c r="AJ7029" s="22"/>
      <c r="AK7029" s="22"/>
      <c r="AM7029" s="22"/>
      <c r="AN7029" s="22"/>
      <c r="AO7029" s="22"/>
    </row>
    <row r="7030" spans="15:41" x14ac:dyDescent="0.15">
      <c r="O7030" s="21"/>
      <c r="P7030" s="21"/>
      <c r="Q7030" s="28"/>
      <c r="R7030" s="28"/>
      <c r="S7030" s="21"/>
      <c r="T7030" s="20"/>
      <c r="U7030" s="21"/>
      <c r="W7030" s="46"/>
      <c r="AA7030" s="22"/>
      <c r="AB7030" s="22"/>
      <c r="AC7030" s="22"/>
      <c r="AD7030" s="22"/>
      <c r="AE7030" s="22"/>
      <c r="AF7030" s="22"/>
      <c r="AG7030" s="22"/>
      <c r="AH7030" s="20"/>
      <c r="AI7030" s="22"/>
      <c r="AJ7030" s="22"/>
      <c r="AK7030" s="22"/>
      <c r="AM7030" s="22"/>
      <c r="AN7030" s="22"/>
      <c r="AO7030" s="22"/>
    </row>
    <row r="7031" spans="15:41" x14ac:dyDescent="0.15">
      <c r="O7031" s="21"/>
      <c r="P7031" s="21"/>
      <c r="Q7031" s="28"/>
      <c r="R7031" s="28"/>
      <c r="S7031" s="21"/>
      <c r="T7031" s="20"/>
      <c r="U7031" s="21"/>
      <c r="W7031" s="46"/>
      <c r="AA7031" s="22"/>
      <c r="AB7031" s="22"/>
      <c r="AC7031" s="22"/>
      <c r="AD7031" s="22"/>
      <c r="AE7031" s="22"/>
      <c r="AF7031" s="22"/>
      <c r="AG7031" s="22"/>
      <c r="AH7031" s="20"/>
      <c r="AI7031" s="22"/>
      <c r="AJ7031" s="22"/>
      <c r="AK7031" s="22"/>
      <c r="AM7031" s="22"/>
      <c r="AN7031" s="22"/>
      <c r="AO7031" s="22"/>
    </row>
    <row r="7032" spans="15:41" x14ac:dyDescent="0.15">
      <c r="O7032" s="21"/>
      <c r="P7032" s="21"/>
      <c r="Q7032" s="28"/>
      <c r="R7032" s="28"/>
      <c r="S7032" s="21"/>
      <c r="T7032" s="20"/>
      <c r="U7032" s="21"/>
      <c r="W7032" s="46"/>
      <c r="AA7032" s="22"/>
      <c r="AB7032" s="22"/>
      <c r="AC7032" s="22"/>
      <c r="AD7032" s="22"/>
      <c r="AE7032" s="22"/>
      <c r="AF7032" s="22"/>
      <c r="AG7032" s="22"/>
      <c r="AH7032" s="20"/>
      <c r="AI7032" s="22"/>
      <c r="AJ7032" s="22"/>
      <c r="AK7032" s="22"/>
      <c r="AM7032" s="22"/>
      <c r="AN7032" s="22"/>
      <c r="AO7032" s="22"/>
    </row>
    <row r="7033" spans="15:41" x14ac:dyDescent="0.15">
      <c r="O7033" s="21"/>
      <c r="P7033" s="21"/>
      <c r="Q7033" s="28"/>
      <c r="R7033" s="28"/>
      <c r="S7033" s="21"/>
      <c r="T7033" s="20"/>
      <c r="U7033" s="21"/>
      <c r="W7033" s="46"/>
      <c r="AA7033" s="22"/>
      <c r="AB7033" s="22"/>
      <c r="AC7033" s="22"/>
      <c r="AD7033" s="22"/>
      <c r="AE7033" s="22"/>
      <c r="AF7033" s="22"/>
      <c r="AG7033" s="22"/>
      <c r="AH7033" s="20"/>
      <c r="AI7033" s="22"/>
      <c r="AJ7033" s="22"/>
      <c r="AK7033" s="22"/>
      <c r="AM7033" s="22"/>
      <c r="AN7033" s="22"/>
      <c r="AO7033" s="22"/>
    </row>
    <row r="7034" spans="15:41" x14ac:dyDescent="0.15">
      <c r="O7034" s="21"/>
      <c r="P7034" s="21"/>
      <c r="Q7034" s="28"/>
      <c r="R7034" s="28"/>
      <c r="S7034" s="21"/>
      <c r="T7034" s="20"/>
      <c r="U7034" s="21"/>
      <c r="W7034" s="46"/>
      <c r="AA7034" s="22"/>
      <c r="AB7034" s="22"/>
      <c r="AC7034" s="22"/>
      <c r="AD7034" s="22"/>
      <c r="AE7034" s="22"/>
      <c r="AF7034" s="22"/>
      <c r="AG7034" s="22"/>
      <c r="AH7034" s="20"/>
      <c r="AI7034" s="22"/>
      <c r="AJ7034" s="22"/>
      <c r="AK7034" s="22"/>
      <c r="AM7034" s="22"/>
      <c r="AN7034" s="22"/>
      <c r="AO7034" s="22"/>
    </row>
    <row r="7035" spans="15:41" x14ac:dyDescent="0.15">
      <c r="O7035" s="21"/>
      <c r="P7035" s="21"/>
      <c r="Q7035" s="28"/>
      <c r="R7035" s="28"/>
      <c r="S7035" s="21"/>
      <c r="T7035" s="20"/>
      <c r="U7035" s="21"/>
      <c r="W7035" s="46"/>
      <c r="AA7035" s="22"/>
      <c r="AB7035" s="22"/>
      <c r="AC7035" s="22"/>
      <c r="AD7035" s="22"/>
      <c r="AE7035" s="22"/>
      <c r="AF7035" s="22"/>
      <c r="AG7035" s="22"/>
      <c r="AH7035" s="20"/>
      <c r="AI7035" s="22"/>
      <c r="AJ7035" s="22"/>
      <c r="AK7035" s="22"/>
      <c r="AM7035" s="22"/>
      <c r="AN7035" s="22"/>
      <c r="AO7035" s="22"/>
    </row>
    <row r="7036" spans="15:41" x14ac:dyDescent="0.15">
      <c r="O7036" s="21"/>
      <c r="P7036" s="21"/>
      <c r="Q7036" s="28"/>
      <c r="R7036" s="28"/>
      <c r="S7036" s="21"/>
      <c r="T7036" s="20"/>
      <c r="U7036" s="21"/>
      <c r="W7036" s="46"/>
      <c r="AA7036" s="22"/>
      <c r="AB7036" s="22"/>
      <c r="AC7036" s="22"/>
      <c r="AD7036" s="22"/>
      <c r="AE7036" s="22"/>
      <c r="AF7036" s="22"/>
      <c r="AG7036" s="22"/>
      <c r="AH7036" s="20"/>
      <c r="AI7036" s="22"/>
      <c r="AJ7036" s="22"/>
      <c r="AK7036" s="22"/>
      <c r="AM7036" s="22"/>
      <c r="AN7036" s="22"/>
      <c r="AO7036" s="22"/>
    </row>
    <row r="7037" spans="15:41" x14ac:dyDescent="0.15">
      <c r="O7037" s="21"/>
      <c r="P7037" s="21"/>
      <c r="Q7037" s="28"/>
      <c r="R7037" s="28"/>
      <c r="S7037" s="21"/>
      <c r="T7037" s="20"/>
      <c r="U7037" s="21"/>
      <c r="W7037" s="46"/>
      <c r="AA7037" s="22"/>
      <c r="AB7037" s="22"/>
      <c r="AC7037" s="22"/>
      <c r="AD7037" s="22"/>
      <c r="AE7037" s="22"/>
      <c r="AF7037" s="22"/>
      <c r="AG7037" s="22"/>
      <c r="AH7037" s="20"/>
      <c r="AI7037" s="22"/>
      <c r="AJ7037" s="22"/>
      <c r="AK7037" s="22"/>
      <c r="AM7037" s="22"/>
      <c r="AN7037" s="22"/>
      <c r="AO7037" s="22"/>
    </row>
    <row r="7038" spans="15:41" x14ac:dyDescent="0.15">
      <c r="O7038" s="21"/>
      <c r="P7038" s="21"/>
      <c r="Q7038" s="28"/>
      <c r="R7038" s="28"/>
      <c r="S7038" s="21"/>
      <c r="T7038" s="20"/>
      <c r="U7038" s="21"/>
      <c r="W7038" s="46"/>
      <c r="AA7038" s="22"/>
      <c r="AB7038" s="22"/>
      <c r="AC7038" s="22"/>
      <c r="AD7038" s="22"/>
      <c r="AE7038" s="22"/>
      <c r="AF7038" s="22"/>
      <c r="AG7038" s="22"/>
      <c r="AH7038" s="20"/>
      <c r="AI7038" s="22"/>
      <c r="AJ7038" s="22"/>
      <c r="AK7038" s="22"/>
      <c r="AM7038" s="22"/>
      <c r="AN7038" s="22"/>
      <c r="AO7038" s="22"/>
    </row>
    <row r="7039" spans="15:41" x14ac:dyDescent="0.15">
      <c r="O7039" s="21"/>
      <c r="P7039" s="21"/>
      <c r="Q7039" s="28"/>
      <c r="R7039" s="28"/>
      <c r="S7039" s="21"/>
      <c r="T7039" s="20"/>
      <c r="U7039" s="21"/>
      <c r="W7039" s="46"/>
      <c r="AA7039" s="22"/>
      <c r="AB7039" s="22"/>
      <c r="AC7039" s="22"/>
      <c r="AD7039" s="22"/>
      <c r="AE7039" s="22"/>
      <c r="AF7039" s="22"/>
      <c r="AG7039" s="22"/>
      <c r="AH7039" s="20"/>
      <c r="AI7039" s="22"/>
      <c r="AJ7039" s="22"/>
      <c r="AK7039" s="22"/>
      <c r="AM7039" s="22"/>
      <c r="AN7039" s="22"/>
      <c r="AO7039" s="22"/>
    </row>
    <row r="7040" spans="15:41" x14ac:dyDescent="0.15">
      <c r="O7040" s="21"/>
      <c r="P7040" s="21"/>
      <c r="Q7040" s="28"/>
      <c r="R7040" s="28"/>
      <c r="S7040" s="21"/>
      <c r="T7040" s="20"/>
      <c r="U7040" s="21"/>
      <c r="W7040" s="46"/>
      <c r="AA7040" s="22"/>
      <c r="AB7040" s="22"/>
      <c r="AC7040" s="22"/>
      <c r="AD7040" s="22"/>
      <c r="AE7040" s="22"/>
      <c r="AF7040" s="22"/>
      <c r="AG7040" s="22"/>
      <c r="AH7040" s="20"/>
      <c r="AI7040" s="22"/>
      <c r="AJ7040" s="22"/>
      <c r="AK7040" s="22"/>
      <c r="AM7040" s="22"/>
      <c r="AN7040" s="22"/>
      <c r="AO7040" s="22"/>
    </row>
    <row r="7041" spans="15:41" x14ac:dyDescent="0.15">
      <c r="O7041" s="21"/>
      <c r="P7041" s="21"/>
      <c r="Q7041" s="28"/>
      <c r="R7041" s="28"/>
      <c r="S7041" s="21"/>
      <c r="T7041" s="20"/>
      <c r="U7041" s="21"/>
      <c r="W7041" s="46"/>
      <c r="AA7041" s="22"/>
      <c r="AB7041" s="22"/>
      <c r="AC7041" s="22"/>
      <c r="AD7041" s="22"/>
      <c r="AE7041" s="22"/>
      <c r="AF7041" s="22"/>
      <c r="AG7041" s="22"/>
      <c r="AH7041" s="20"/>
      <c r="AI7041" s="22"/>
      <c r="AJ7041" s="22"/>
      <c r="AK7041" s="22"/>
      <c r="AM7041" s="22"/>
      <c r="AN7041" s="22"/>
      <c r="AO7041" s="22"/>
    </row>
    <row r="7042" spans="15:41" x14ac:dyDescent="0.15">
      <c r="O7042" s="21"/>
      <c r="P7042" s="21"/>
      <c r="Q7042" s="28"/>
      <c r="R7042" s="28"/>
      <c r="S7042" s="21"/>
      <c r="T7042" s="20"/>
      <c r="U7042" s="21"/>
      <c r="W7042" s="46"/>
      <c r="AA7042" s="22"/>
      <c r="AB7042" s="22"/>
      <c r="AC7042" s="22"/>
      <c r="AD7042" s="22"/>
      <c r="AE7042" s="22"/>
      <c r="AF7042" s="22"/>
      <c r="AG7042" s="22"/>
      <c r="AH7042" s="20"/>
      <c r="AI7042" s="22"/>
      <c r="AJ7042" s="22"/>
      <c r="AK7042" s="22"/>
      <c r="AM7042" s="22"/>
      <c r="AN7042" s="22"/>
      <c r="AO7042" s="22"/>
    </row>
    <row r="7043" spans="15:41" x14ac:dyDescent="0.15">
      <c r="O7043" s="21"/>
      <c r="P7043" s="21"/>
      <c r="Q7043" s="28"/>
      <c r="R7043" s="28"/>
      <c r="S7043" s="21"/>
      <c r="T7043" s="20"/>
      <c r="U7043" s="21"/>
      <c r="W7043" s="46"/>
      <c r="AA7043" s="22"/>
      <c r="AB7043" s="22"/>
      <c r="AC7043" s="22"/>
      <c r="AD7043" s="22"/>
      <c r="AE7043" s="22"/>
      <c r="AF7043" s="22"/>
      <c r="AG7043" s="22"/>
      <c r="AH7043" s="20"/>
      <c r="AI7043" s="22"/>
      <c r="AJ7043" s="22"/>
      <c r="AK7043" s="22"/>
      <c r="AM7043" s="22"/>
      <c r="AN7043" s="22"/>
      <c r="AO7043" s="22"/>
    </row>
    <row r="7044" spans="15:41" x14ac:dyDescent="0.15">
      <c r="O7044" s="21"/>
      <c r="P7044" s="21"/>
      <c r="Q7044" s="28"/>
      <c r="R7044" s="28"/>
      <c r="S7044" s="21"/>
      <c r="T7044" s="20"/>
      <c r="U7044" s="21"/>
      <c r="W7044" s="46"/>
      <c r="AA7044" s="22"/>
      <c r="AB7044" s="22"/>
      <c r="AC7044" s="22"/>
      <c r="AD7044" s="22"/>
      <c r="AE7044" s="22"/>
      <c r="AF7044" s="22"/>
      <c r="AG7044" s="22"/>
      <c r="AH7044" s="20"/>
      <c r="AI7044" s="22"/>
      <c r="AJ7044" s="22"/>
      <c r="AK7044" s="22"/>
      <c r="AM7044" s="22"/>
      <c r="AN7044" s="22"/>
      <c r="AO7044" s="22"/>
    </row>
    <row r="7045" spans="15:41" x14ac:dyDescent="0.15">
      <c r="O7045" s="21"/>
      <c r="P7045" s="21"/>
      <c r="Q7045" s="28"/>
      <c r="R7045" s="28"/>
      <c r="S7045" s="21"/>
      <c r="T7045" s="20"/>
      <c r="U7045" s="21"/>
      <c r="W7045" s="46"/>
      <c r="AA7045" s="22"/>
      <c r="AB7045" s="22"/>
      <c r="AC7045" s="22"/>
      <c r="AD7045" s="22"/>
      <c r="AE7045" s="22"/>
      <c r="AF7045" s="22"/>
      <c r="AG7045" s="22"/>
      <c r="AH7045" s="20"/>
      <c r="AI7045" s="22"/>
      <c r="AJ7045" s="22"/>
      <c r="AK7045" s="22"/>
      <c r="AM7045" s="22"/>
      <c r="AN7045" s="22"/>
      <c r="AO7045" s="22"/>
    </row>
    <row r="7046" spans="15:41" x14ac:dyDescent="0.15">
      <c r="O7046" s="21"/>
      <c r="P7046" s="21"/>
      <c r="Q7046" s="28"/>
      <c r="R7046" s="28"/>
      <c r="S7046" s="21"/>
      <c r="T7046" s="20"/>
      <c r="U7046" s="21"/>
      <c r="W7046" s="46"/>
      <c r="AA7046" s="22"/>
      <c r="AB7046" s="22"/>
      <c r="AC7046" s="22"/>
      <c r="AD7046" s="22"/>
      <c r="AE7046" s="22"/>
      <c r="AF7046" s="22"/>
      <c r="AG7046" s="22"/>
      <c r="AH7046" s="20"/>
      <c r="AI7046" s="22"/>
      <c r="AJ7046" s="22"/>
      <c r="AK7046" s="22"/>
      <c r="AM7046" s="22"/>
      <c r="AN7046" s="22"/>
      <c r="AO7046" s="22"/>
    </row>
    <row r="7047" spans="15:41" x14ac:dyDescent="0.15">
      <c r="O7047" s="21"/>
      <c r="P7047" s="21"/>
      <c r="Q7047" s="28"/>
      <c r="R7047" s="28"/>
      <c r="S7047" s="21"/>
      <c r="T7047" s="20"/>
      <c r="U7047" s="21"/>
      <c r="W7047" s="46"/>
      <c r="AA7047" s="22"/>
      <c r="AB7047" s="22"/>
      <c r="AC7047" s="22"/>
      <c r="AD7047" s="22"/>
      <c r="AE7047" s="22"/>
      <c r="AF7047" s="22"/>
      <c r="AG7047" s="22"/>
      <c r="AH7047" s="20"/>
      <c r="AI7047" s="22"/>
      <c r="AJ7047" s="22"/>
      <c r="AK7047" s="22"/>
      <c r="AM7047" s="22"/>
      <c r="AN7047" s="22"/>
      <c r="AO7047" s="22"/>
    </row>
    <row r="7048" spans="15:41" x14ac:dyDescent="0.15">
      <c r="O7048" s="21"/>
      <c r="P7048" s="21"/>
      <c r="Q7048" s="28"/>
      <c r="R7048" s="28"/>
      <c r="S7048" s="21"/>
      <c r="T7048" s="20"/>
      <c r="U7048" s="21"/>
      <c r="W7048" s="46"/>
      <c r="AA7048" s="22"/>
      <c r="AB7048" s="22"/>
      <c r="AC7048" s="22"/>
      <c r="AD7048" s="22"/>
      <c r="AE7048" s="22"/>
      <c r="AF7048" s="22"/>
      <c r="AG7048" s="22"/>
      <c r="AH7048" s="20"/>
      <c r="AI7048" s="22"/>
      <c r="AJ7048" s="22"/>
      <c r="AK7048" s="22"/>
      <c r="AM7048" s="22"/>
      <c r="AN7048" s="22"/>
      <c r="AO7048" s="22"/>
    </row>
    <row r="7049" spans="15:41" x14ac:dyDescent="0.15">
      <c r="O7049" s="21"/>
      <c r="P7049" s="21"/>
      <c r="Q7049" s="28"/>
      <c r="R7049" s="28"/>
      <c r="S7049" s="21"/>
      <c r="T7049" s="20"/>
      <c r="U7049" s="21"/>
      <c r="W7049" s="46"/>
      <c r="AA7049" s="22"/>
      <c r="AB7049" s="22"/>
      <c r="AC7049" s="22"/>
      <c r="AD7049" s="22"/>
      <c r="AE7049" s="22"/>
      <c r="AF7049" s="22"/>
      <c r="AG7049" s="22"/>
      <c r="AH7049" s="20"/>
      <c r="AI7049" s="22"/>
      <c r="AJ7049" s="22"/>
      <c r="AK7049" s="22"/>
      <c r="AM7049" s="22"/>
      <c r="AN7049" s="22"/>
      <c r="AO7049" s="22"/>
    </row>
    <row r="7050" spans="15:41" x14ac:dyDescent="0.15">
      <c r="O7050" s="21"/>
      <c r="P7050" s="21"/>
      <c r="Q7050" s="28"/>
      <c r="R7050" s="28"/>
      <c r="S7050" s="21"/>
      <c r="T7050" s="20"/>
      <c r="U7050" s="21"/>
      <c r="W7050" s="46"/>
      <c r="AA7050" s="22"/>
      <c r="AB7050" s="22"/>
      <c r="AC7050" s="22"/>
      <c r="AD7050" s="22"/>
      <c r="AE7050" s="22"/>
      <c r="AF7050" s="22"/>
      <c r="AG7050" s="22"/>
      <c r="AH7050" s="20"/>
      <c r="AI7050" s="22"/>
      <c r="AJ7050" s="22"/>
      <c r="AK7050" s="22"/>
      <c r="AM7050" s="22"/>
      <c r="AN7050" s="22"/>
      <c r="AO7050" s="22"/>
    </row>
    <row r="7051" spans="15:41" x14ac:dyDescent="0.15">
      <c r="O7051" s="21"/>
      <c r="P7051" s="21"/>
      <c r="Q7051" s="28"/>
      <c r="R7051" s="28"/>
      <c r="S7051" s="21"/>
      <c r="T7051" s="20"/>
      <c r="U7051" s="21"/>
      <c r="W7051" s="46"/>
      <c r="AA7051" s="22"/>
      <c r="AB7051" s="22"/>
      <c r="AC7051" s="22"/>
      <c r="AD7051" s="22"/>
      <c r="AE7051" s="22"/>
      <c r="AF7051" s="22"/>
      <c r="AG7051" s="22"/>
      <c r="AH7051" s="20"/>
      <c r="AI7051" s="22"/>
      <c r="AJ7051" s="22"/>
      <c r="AK7051" s="22"/>
      <c r="AM7051" s="22"/>
      <c r="AN7051" s="22"/>
      <c r="AO7051" s="22"/>
    </row>
    <row r="7052" spans="15:41" x14ac:dyDescent="0.15">
      <c r="O7052" s="21"/>
      <c r="P7052" s="21"/>
      <c r="Q7052" s="28"/>
      <c r="R7052" s="28"/>
      <c r="S7052" s="21"/>
      <c r="T7052" s="20"/>
      <c r="U7052" s="21"/>
      <c r="W7052" s="46"/>
      <c r="AA7052" s="22"/>
      <c r="AB7052" s="22"/>
      <c r="AC7052" s="22"/>
      <c r="AD7052" s="22"/>
      <c r="AE7052" s="22"/>
      <c r="AF7052" s="22"/>
      <c r="AG7052" s="22"/>
      <c r="AH7052" s="20"/>
      <c r="AI7052" s="22"/>
      <c r="AJ7052" s="22"/>
      <c r="AK7052" s="22"/>
      <c r="AM7052" s="22"/>
      <c r="AN7052" s="22"/>
      <c r="AO7052" s="22"/>
    </row>
    <row r="7053" spans="15:41" x14ac:dyDescent="0.15">
      <c r="O7053" s="21"/>
      <c r="P7053" s="21"/>
      <c r="Q7053" s="28"/>
      <c r="R7053" s="28"/>
      <c r="S7053" s="21"/>
      <c r="T7053" s="20"/>
      <c r="U7053" s="21"/>
      <c r="W7053" s="46"/>
      <c r="AA7053" s="22"/>
      <c r="AB7053" s="22"/>
      <c r="AC7053" s="22"/>
      <c r="AD7053" s="22"/>
      <c r="AE7053" s="22"/>
      <c r="AF7053" s="22"/>
      <c r="AG7053" s="22"/>
      <c r="AH7053" s="20"/>
      <c r="AI7053" s="22"/>
      <c r="AJ7053" s="22"/>
      <c r="AK7053" s="22"/>
      <c r="AM7053" s="22"/>
      <c r="AN7053" s="22"/>
      <c r="AO7053" s="22"/>
    </row>
    <row r="7054" spans="15:41" x14ac:dyDescent="0.15">
      <c r="O7054" s="21"/>
      <c r="P7054" s="21"/>
      <c r="Q7054" s="28"/>
      <c r="R7054" s="28"/>
      <c r="S7054" s="21"/>
      <c r="T7054" s="20"/>
      <c r="U7054" s="21"/>
      <c r="W7054" s="46"/>
      <c r="AA7054" s="22"/>
      <c r="AB7054" s="22"/>
      <c r="AC7054" s="22"/>
      <c r="AD7054" s="22"/>
      <c r="AE7054" s="22"/>
      <c r="AF7054" s="22"/>
      <c r="AG7054" s="22"/>
      <c r="AH7054" s="20"/>
      <c r="AI7054" s="22"/>
      <c r="AJ7054" s="22"/>
      <c r="AK7054" s="22"/>
      <c r="AM7054" s="22"/>
      <c r="AN7054" s="22"/>
      <c r="AO7054" s="22"/>
    </row>
    <row r="7055" spans="15:41" x14ac:dyDescent="0.15">
      <c r="O7055" s="21"/>
      <c r="P7055" s="21"/>
      <c r="Q7055" s="28"/>
      <c r="R7055" s="28"/>
      <c r="S7055" s="21"/>
      <c r="T7055" s="20"/>
      <c r="U7055" s="21"/>
      <c r="W7055" s="46"/>
      <c r="AA7055" s="22"/>
      <c r="AB7055" s="22"/>
      <c r="AC7055" s="22"/>
      <c r="AD7055" s="22"/>
      <c r="AE7055" s="22"/>
      <c r="AF7055" s="22"/>
      <c r="AG7055" s="22"/>
      <c r="AH7055" s="20"/>
      <c r="AI7055" s="22"/>
      <c r="AJ7055" s="22"/>
      <c r="AK7055" s="22"/>
      <c r="AM7055" s="22"/>
      <c r="AN7055" s="22"/>
      <c r="AO7055" s="22"/>
    </row>
    <row r="7056" spans="15:41" x14ac:dyDescent="0.15">
      <c r="O7056" s="21"/>
      <c r="P7056" s="21"/>
      <c r="Q7056" s="28"/>
      <c r="R7056" s="28"/>
      <c r="S7056" s="21"/>
      <c r="T7056" s="20"/>
      <c r="U7056" s="21"/>
      <c r="W7056" s="46"/>
      <c r="AA7056" s="22"/>
      <c r="AB7056" s="22"/>
      <c r="AC7056" s="22"/>
      <c r="AD7056" s="22"/>
      <c r="AE7056" s="22"/>
      <c r="AF7056" s="22"/>
      <c r="AG7056" s="22"/>
      <c r="AH7056" s="20"/>
      <c r="AI7056" s="22"/>
      <c r="AJ7056" s="22"/>
      <c r="AK7056" s="22"/>
      <c r="AM7056" s="22"/>
      <c r="AN7056" s="22"/>
      <c r="AO7056" s="22"/>
    </row>
    <row r="7057" spans="15:41" x14ac:dyDescent="0.15">
      <c r="O7057" s="21"/>
      <c r="P7057" s="21"/>
      <c r="Q7057" s="28"/>
      <c r="R7057" s="28"/>
      <c r="S7057" s="21"/>
      <c r="T7057" s="20"/>
      <c r="U7057" s="21"/>
      <c r="W7057" s="46"/>
      <c r="AA7057" s="22"/>
      <c r="AB7057" s="22"/>
      <c r="AC7057" s="22"/>
      <c r="AD7057" s="22"/>
      <c r="AE7057" s="22"/>
      <c r="AF7057" s="22"/>
      <c r="AG7057" s="22"/>
      <c r="AH7057" s="20"/>
      <c r="AI7057" s="22"/>
      <c r="AJ7057" s="22"/>
      <c r="AK7057" s="22"/>
      <c r="AM7057" s="22"/>
      <c r="AN7057" s="22"/>
      <c r="AO7057" s="22"/>
    </row>
    <row r="7058" spans="15:41" x14ac:dyDescent="0.15">
      <c r="O7058" s="21"/>
      <c r="P7058" s="21"/>
      <c r="Q7058" s="28"/>
      <c r="R7058" s="28"/>
      <c r="S7058" s="21"/>
      <c r="T7058" s="20"/>
      <c r="U7058" s="21"/>
      <c r="W7058" s="46"/>
      <c r="AA7058" s="22"/>
      <c r="AB7058" s="22"/>
      <c r="AC7058" s="22"/>
      <c r="AD7058" s="22"/>
      <c r="AE7058" s="22"/>
      <c r="AF7058" s="22"/>
      <c r="AG7058" s="22"/>
      <c r="AH7058" s="20"/>
      <c r="AI7058" s="22"/>
      <c r="AJ7058" s="22"/>
      <c r="AK7058" s="22"/>
      <c r="AM7058" s="22"/>
      <c r="AN7058" s="22"/>
      <c r="AO7058" s="22"/>
    </row>
    <row r="7059" spans="15:41" x14ac:dyDescent="0.15">
      <c r="O7059" s="21"/>
      <c r="P7059" s="21"/>
      <c r="Q7059" s="28"/>
      <c r="R7059" s="28"/>
      <c r="S7059" s="21"/>
      <c r="T7059" s="20"/>
      <c r="U7059" s="21"/>
      <c r="W7059" s="46"/>
      <c r="AA7059" s="22"/>
      <c r="AB7059" s="22"/>
      <c r="AC7059" s="22"/>
      <c r="AD7059" s="22"/>
      <c r="AE7059" s="22"/>
      <c r="AF7059" s="22"/>
      <c r="AG7059" s="22"/>
      <c r="AH7059" s="20"/>
      <c r="AI7059" s="22"/>
      <c r="AJ7059" s="22"/>
      <c r="AK7059" s="22"/>
      <c r="AM7059" s="22"/>
      <c r="AN7059" s="22"/>
      <c r="AO7059" s="22"/>
    </row>
    <row r="7060" spans="15:41" x14ac:dyDescent="0.15">
      <c r="O7060" s="21"/>
      <c r="P7060" s="21"/>
      <c r="Q7060" s="28"/>
      <c r="R7060" s="28"/>
      <c r="S7060" s="21"/>
      <c r="T7060" s="20"/>
      <c r="U7060" s="21"/>
      <c r="W7060" s="46"/>
      <c r="AA7060" s="22"/>
      <c r="AB7060" s="22"/>
      <c r="AC7060" s="22"/>
      <c r="AD7060" s="22"/>
      <c r="AE7060" s="22"/>
      <c r="AF7060" s="22"/>
      <c r="AG7060" s="22"/>
      <c r="AH7060" s="20"/>
      <c r="AI7060" s="22"/>
      <c r="AJ7060" s="22"/>
      <c r="AK7060" s="22"/>
      <c r="AM7060" s="22"/>
      <c r="AN7060" s="22"/>
      <c r="AO7060" s="22"/>
    </row>
    <row r="7061" spans="15:41" x14ac:dyDescent="0.15">
      <c r="O7061" s="21"/>
      <c r="P7061" s="21"/>
      <c r="Q7061" s="28"/>
      <c r="R7061" s="28"/>
      <c r="S7061" s="21"/>
      <c r="T7061" s="20"/>
      <c r="U7061" s="21"/>
      <c r="W7061" s="46"/>
      <c r="AA7061" s="22"/>
      <c r="AB7061" s="22"/>
      <c r="AC7061" s="22"/>
      <c r="AD7061" s="22"/>
      <c r="AE7061" s="22"/>
      <c r="AF7061" s="22"/>
      <c r="AG7061" s="22"/>
      <c r="AH7061" s="20"/>
      <c r="AI7061" s="22"/>
      <c r="AJ7061" s="22"/>
      <c r="AK7061" s="22"/>
      <c r="AM7061" s="22"/>
      <c r="AN7061" s="22"/>
      <c r="AO7061" s="22"/>
    </row>
    <row r="7062" spans="15:41" x14ac:dyDescent="0.15">
      <c r="O7062" s="21"/>
      <c r="P7062" s="21"/>
      <c r="Q7062" s="28"/>
      <c r="R7062" s="28"/>
      <c r="S7062" s="21"/>
      <c r="T7062" s="20"/>
      <c r="U7062" s="21"/>
      <c r="W7062" s="46"/>
      <c r="AA7062" s="22"/>
      <c r="AB7062" s="22"/>
      <c r="AC7062" s="22"/>
      <c r="AD7062" s="22"/>
      <c r="AE7062" s="22"/>
      <c r="AF7062" s="22"/>
      <c r="AG7062" s="22"/>
      <c r="AH7062" s="20"/>
      <c r="AI7062" s="22"/>
      <c r="AJ7062" s="22"/>
      <c r="AK7062" s="22"/>
      <c r="AM7062" s="22"/>
      <c r="AN7062" s="22"/>
      <c r="AO7062" s="22"/>
    </row>
    <row r="7063" spans="15:41" x14ac:dyDescent="0.15">
      <c r="O7063" s="21"/>
      <c r="P7063" s="21"/>
      <c r="Q7063" s="28"/>
      <c r="R7063" s="28"/>
      <c r="S7063" s="21"/>
      <c r="T7063" s="20"/>
      <c r="U7063" s="21"/>
      <c r="W7063" s="46"/>
      <c r="AA7063" s="22"/>
      <c r="AB7063" s="22"/>
      <c r="AC7063" s="22"/>
      <c r="AD7063" s="22"/>
      <c r="AE7063" s="22"/>
      <c r="AF7063" s="22"/>
      <c r="AG7063" s="22"/>
      <c r="AH7063" s="20"/>
      <c r="AI7063" s="22"/>
      <c r="AJ7063" s="22"/>
      <c r="AK7063" s="22"/>
      <c r="AM7063" s="22"/>
      <c r="AN7063" s="22"/>
      <c r="AO7063" s="22"/>
    </row>
    <row r="7064" spans="15:41" x14ac:dyDescent="0.15">
      <c r="O7064" s="21"/>
      <c r="P7064" s="21"/>
      <c r="Q7064" s="28"/>
      <c r="R7064" s="28"/>
      <c r="S7064" s="21"/>
      <c r="T7064" s="20"/>
      <c r="U7064" s="21"/>
      <c r="W7064" s="46"/>
      <c r="AA7064" s="22"/>
      <c r="AB7064" s="22"/>
      <c r="AC7064" s="22"/>
      <c r="AD7064" s="22"/>
      <c r="AE7064" s="22"/>
      <c r="AF7064" s="22"/>
      <c r="AG7064" s="22"/>
      <c r="AH7064" s="20"/>
      <c r="AI7064" s="22"/>
      <c r="AJ7064" s="22"/>
      <c r="AK7064" s="22"/>
      <c r="AM7064" s="22"/>
      <c r="AN7064" s="22"/>
      <c r="AO7064" s="22"/>
    </row>
    <row r="7065" spans="15:41" x14ac:dyDescent="0.15">
      <c r="O7065" s="21"/>
      <c r="P7065" s="21"/>
      <c r="Q7065" s="28"/>
      <c r="R7065" s="28"/>
      <c r="S7065" s="21"/>
      <c r="T7065" s="20"/>
      <c r="U7065" s="21"/>
      <c r="W7065" s="46"/>
      <c r="AA7065" s="22"/>
      <c r="AB7065" s="22"/>
      <c r="AC7065" s="22"/>
      <c r="AD7065" s="22"/>
      <c r="AE7065" s="22"/>
      <c r="AF7065" s="22"/>
      <c r="AG7065" s="22"/>
      <c r="AH7065" s="20"/>
      <c r="AI7065" s="22"/>
      <c r="AJ7065" s="22"/>
      <c r="AK7065" s="22"/>
      <c r="AM7065" s="22"/>
      <c r="AN7065" s="22"/>
      <c r="AO7065" s="22"/>
    </row>
    <row r="7066" spans="15:41" x14ac:dyDescent="0.15">
      <c r="O7066" s="21"/>
      <c r="P7066" s="21"/>
      <c r="Q7066" s="28"/>
      <c r="R7066" s="28"/>
      <c r="S7066" s="21"/>
      <c r="T7066" s="20"/>
      <c r="U7066" s="21"/>
      <c r="W7066" s="46"/>
      <c r="AA7066" s="22"/>
      <c r="AB7066" s="22"/>
      <c r="AC7066" s="22"/>
      <c r="AD7066" s="22"/>
      <c r="AE7066" s="22"/>
      <c r="AF7066" s="22"/>
      <c r="AG7066" s="22"/>
      <c r="AH7066" s="20"/>
      <c r="AI7066" s="22"/>
      <c r="AJ7066" s="22"/>
      <c r="AK7066" s="22"/>
      <c r="AM7066" s="22"/>
      <c r="AN7066" s="22"/>
      <c r="AO7066" s="22"/>
    </row>
    <row r="7067" spans="15:41" x14ac:dyDescent="0.15">
      <c r="O7067" s="21"/>
      <c r="P7067" s="21"/>
      <c r="Q7067" s="28"/>
      <c r="R7067" s="28"/>
      <c r="S7067" s="21"/>
      <c r="T7067" s="20"/>
      <c r="U7067" s="21"/>
      <c r="W7067" s="46"/>
      <c r="AA7067" s="22"/>
      <c r="AB7067" s="22"/>
      <c r="AC7067" s="22"/>
      <c r="AD7067" s="22"/>
      <c r="AE7067" s="22"/>
      <c r="AF7067" s="22"/>
      <c r="AG7067" s="22"/>
      <c r="AH7067" s="20"/>
      <c r="AI7067" s="22"/>
      <c r="AJ7067" s="22"/>
      <c r="AK7067" s="22"/>
      <c r="AM7067" s="22"/>
      <c r="AN7067" s="22"/>
      <c r="AO7067" s="22"/>
    </row>
    <row r="7068" spans="15:41" x14ac:dyDescent="0.15">
      <c r="O7068" s="21"/>
      <c r="P7068" s="21"/>
      <c r="Q7068" s="28"/>
      <c r="R7068" s="28"/>
      <c r="S7068" s="21"/>
      <c r="T7068" s="20"/>
      <c r="U7068" s="21"/>
      <c r="W7068" s="46"/>
      <c r="AA7068" s="22"/>
      <c r="AB7068" s="22"/>
      <c r="AC7068" s="22"/>
      <c r="AD7068" s="22"/>
      <c r="AE7068" s="22"/>
      <c r="AF7068" s="22"/>
      <c r="AG7068" s="22"/>
      <c r="AH7068" s="20"/>
      <c r="AI7068" s="22"/>
      <c r="AJ7068" s="22"/>
      <c r="AK7068" s="22"/>
      <c r="AM7068" s="22"/>
      <c r="AN7068" s="22"/>
      <c r="AO7068" s="22"/>
    </row>
    <row r="7069" spans="15:41" x14ac:dyDescent="0.15">
      <c r="O7069" s="21"/>
      <c r="P7069" s="21"/>
      <c r="Q7069" s="28"/>
      <c r="R7069" s="28"/>
      <c r="S7069" s="21"/>
      <c r="T7069" s="20"/>
      <c r="U7069" s="21"/>
      <c r="W7069" s="46"/>
      <c r="AA7069" s="22"/>
      <c r="AB7069" s="22"/>
      <c r="AC7069" s="22"/>
      <c r="AD7069" s="22"/>
      <c r="AE7069" s="22"/>
      <c r="AF7069" s="22"/>
      <c r="AG7069" s="22"/>
      <c r="AH7069" s="20"/>
      <c r="AI7069" s="22"/>
      <c r="AJ7069" s="22"/>
      <c r="AK7069" s="22"/>
      <c r="AM7069" s="22"/>
      <c r="AN7069" s="22"/>
      <c r="AO7069" s="22"/>
    </row>
    <row r="7070" spans="15:41" x14ac:dyDescent="0.15">
      <c r="O7070" s="21"/>
      <c r="P7070" s="21"/>
      <c r="Q7070" s="28"/>
      <c r="R7070" s="28"/>
      <c r="S7070" s="21"/>
      <c r="T7070" s="20"/>
      <c r="U7070" s="21"/>
      <c r="W7070" s="46"/>
      <c r="AA7070" s="22"/>
      <c r="AB7070" s="22"/>
      <c r="AC7070" s="22"/>
      <c r="AD7070" s="22"/>
      <c r="AE7070" s="22"/>
      <c r="AF7070" s="22"/>
      <c r="AG7070" s="22"/>
      <c r="AH7070" s="20"/>
      <c r="AI7070" s="22"/>
      <c r="AJ7070" s="22"/>
      <c r="AK7070" s="22"/>
      <c r="AM7070" s="22"/>
      <c r="AN7070" s="22"/>
      <c r="AO7070" s="22"/>
    </row>
    <row r="7071" spans="15:41" x14ac:dyDescent="0.15">
      <c r="O7071" s="21"/>
      <c r="P7071" s="21"/>
      <c r="Q7071" s="28"/>
      <c r="R7071" s="28"/>
      <c r="S7071" s="21"/>
      <c r="T7071" s="20"/>
      <c r="U7071" s="21"/>
      <c r="W7071" s="46"/>
      <c r="AA7071" s="22"/>
      <c r="AB7071" s="22"/>
      <c r="AC7071" s="22"/>
      <c r="AD7071" s="22"/>
      <c r="AE7071" s="22"/>
      <c r="AF7071" s="22"/>
      <c r="AG7071" s="22"/>
      <c r="AH7071" s="20"/>
      <c r="AI7071" s="22"/>
      <c r="AJ7071" s="22"/>
      <c r="AK7071" s="22"/>
      <c r="AM7071" s="22"/>
      <c r="AN7071" s="22"/>
      <c r="AO7071" s="22"/>
    </row>
    <row r="7072" spans="15:41" x14ac:dyDescent="0.15">
      <c r="O7072" s="21"/>
      <c r="P7072" s="21"/>
      <c r="Q7072" s="28"/>
      <c r="R7072" s="28"/>
      <c r="S7072" s="21"/>
      <c r="T7072" s="20"/>
      <c r="U7072" s="21"/>
      <c r="W7072" s="46"/>
      <c r="AA7072" s="22"/>
      <c r="AB7072" s="22"/>
      <c r="AC7072" s="22"/>
      <c r="AD7072" s="22"/>
      <c r="AE7072" s="22"/>
      <c r="AF7072" s="22"/>
      <c r="AG7072" s="22"/>
      <c r="AH7072" s="20"/>
      <c r="AI7072" s="22"/>
      <c r="AJ7072" s="22"/>
      <c r="AK7072" s="22"/>
      <c r="AM7072" s="22"/>
      <c r="AN7072" s="22"/>
      <c r="AO7072" s="22"/>
    </row>
    <row r="7073" spans="15:41" x14ac:dyDescent="0.15">
      <c r="O7073" s="21"/>
      <c r="P7073" s="21"/>
      <c r="Q7073" s="28"/>
      <c r="R7073" s="28"/>
      <c r="S7073" s="21"/>
      <c r="T7073" s="20"/>
      <c r="U7073" s="21"/>
      <c r="W7073" s="46"/>
      <c r="AA7073" s="22"/>
      <c r="AB7073" s="22"/>
      <c r="AC7073" s="22"/>
      <c r="AD7073" s="22"/>
      <c r="AE7073" s="22"/>
      <c r="AF7073" s="22"/>
      <c r="AG7073" s="22"/>
      <c r="AH7073" s="20"/>
      <c r="AI7073" s="22"/>
      <c r="AJ7073" s="22"/>
      <c r="AK7073" s="22"/>
      <c r="AM7073" s="22"/>
      <c r="AN7073" s="22"/>
      <c r="AO7073" s="22"/>
    </row>
    <row r="7074" spans="15:41" x14ac:dyDescent="0.15">
      <c r="O7074" s="21"/>
      <c r="P7074" s="21"/>
      <c r="Q7074" s="28"/>
      <c r="R7074" s="28"/>
      <c r="S7074" s="21"/>
      <c r="T7074" s="20"/>
      <c r="U7074" s="21"/>
      <c r="W7074" s="46"/>
      <c r="AA7074" s="22"/>
      <c r="AB7074" s="22"/>
      <c r="AC7074" s="22"/>
      <c r="AD7074" s="22"/>
      <c r="AE7074" s="22"/>
      <c r="AF7074" s="22"/>
      <c r="AG7074" s="22"/>
      <c r="AH7074" s="20"/>
      <c r="AI7074" s="22"/>
      <c r="AJ7074" s="22"/>
      <c r="AK7074" s="22"/>
      <c r="AM7074" s="22"/>
      <c r="AN7074" s="22"/>
      <c r="AO7074" s="22"/>
    </row>
    <row r="7075" spans="15:41" x14ac:dyDescent="0.15">
      <c r="O7075" s="21"/>
      <c r="P7075" s="21"/>
      <c r="Q7075" s="28"/>
      <c r="R7075" s="28"/>
      <c r="S7075" s="21"/>
      <c r="T7075" s="20"/>
      <c r="U7075" s="21"/>
      <c r="W7075" s="46"/>
      <c r="AA7075" s="22"/>
      <c r="AB7075" s="22"/>
      <c r="AC7075" s="22"/>
      <c r="AD7075" s="22"/>
      <c r="AE7075" s="22"/>
      <c r="AF7075" s="22"/>
      <c r="AG7075" s="22"/>
      <c r="AH7075" s="20"/>
      <c r="AI7075" s="22"/>
      <c r="AJ7075" s="22"/>
      <c r="AK7075" s="22"/>
      <c r="AM7075" s="22"/>
      <c r="AN7075" s="22"/>
      <c r="AO7075" s="22"/>
    </row>
    <row r="7076" spans="15:41" x14ac:dyDescent="0.15">
      <c r="O7076" s="21"/>
      <c r="P7076" s="21"/>
      <c r="Q7076" s="28"/>
      <c r="R7076" s="28"/>
      <c r="S7076" s="21"/>
      <c r="T7076" s="20"/>
      <c r="U7076" s="21"/>
      <c r="W7076" s="46"/>
      <c r="AA7076" s="22"/>
      <c r="AB7076" s="22"/>
      <c r="AC7076" s="22"/>
      <c r="AD7076" s="22"/>
      <c r="AE7076" s="22"/>
      <c r="AF7076" s="22"/>
      <c r="AG7076" s="22"/>
      <c r="AH7076" s="20"/>
      <c r="AI7076" s="22"/>
      <c r="AJ7076" s="22"/>
      <c r="AK7076" s="22"/>
      <c r="AM7076" s="22"/>
      <c r="AN7076" s="22"/>
      <c r="AO7076" s="22"/>
    </row>
    <row r="7077" spans="15:41" x14ac:dyDescent="0.15">
      <c r="O7077" s="21"/>
      <c r="P7077" s="21"/>
      <c r="Q7077" s="28"/>
      <c r="R7077" s="28"/>
      <c r="S7077" s="21"/>
      <c r="T7077" s="20"/>
      <c r="U7077" s="21"/>
      <c r="W7077" s="46"/>
      <c r="AA7077" s="22"/>
      <c r="AB7077" s="22"/>
      <c r="AC7077" s="22"/>
      <c r="AD7077" s="22"/>
      <c r="AE7077" s="22"/>
      <c r="AF7077" s="22"/>
      <c r="AG7077" s="22"/>
      <c r="AH7077" s="20"/>
      <c r="AI7077" s="22"/>
      <c r="AJ7077" s="22"/>
      <c r="AK7077" s="22"/>
      <c r="AM7077" s="22"/>
      <c r="AN7077" s="22"/>
      <c r="AO7077" s="22"/>
    </row>
    <row r="7078" spans="15:41" x14ac:dyDescent="0.15">
      <c r="O7078" s="21"/>
      <c r="P7078" s="21"/>
      <c r="Q7078" s="28"/>
      <c r="R7078" s="28"/>
      <c r="S7078" s="21"/>
      <c r="T7078" s="20"/>
      <c r="U7078" s="21"/>
      <c r="W7078" s="46"/>
      <c r="AA7078" s="22"/>
      <c r="AB7078" s="22"/>
      <c r="AC7078" s="22"/>
      <c r="AD7078" s="22"/>
      <c r="AE7078" s="22"/>
      <c r="AF7078" s="22"/>
      <c r="AG7078" s="22"/>
      <c r="AH7078" s="20"/>
      <c r="AI7078" s="22"/>
      <c r="AJ7078" s="22"/>
      <c r="AK7078" s="22"/>
      <c r="AM7078" s="22"/>
      <c r="AN7078" s="22"/>
      <c r="AO7078" s="22"/>
    </row>
    <row r="7079" spans="15:41" x14ac:dyDescent="0.15">
      <c r="O7079" s="21"/>
      <c r="P7079" s="21"/>
      <c r="Q7079" s="28"/>
      <c r="R7079" s="28"/>
      <c r="S7079" s="21"/>
      <c r="T7079" s="20"/>
      <c r="U7079" s="21"/>
      <c r="W7079" s="46"/>
      <c r="AA7079" s="22"/>
      <c r="AB7079" s="22"/>
      <c r="AC7079" s="22"/>
      <c r="AD7079" s="22"/>
      <c r="AE7079" s="22"/>
      <c r="AF7079" s="22"/>
      <c r="AG7079" s="22"/>
      <c r="AH7079" s="20"/>
      <c r="AI7079" s="22"/>
      <c r="AJ7079" s="22"/>
      <c r="AK7079" s="22"/>
      <c r="AM7079" s="22"/>
      <c r="AN7079" s="22"/>
      <c r="AO7079" s="22"/>
    </row>
    <row r="7080" spans="15:41" x14ac:dyDescent="0.15">
      <c r="O7080" s="21"/>
      <c r="P7080" s="21"/>
      <c r="Q7080" s="28"/>
      <c r="R7080" s="28"/>
      <c r="S7080" s="21"/>
      <c r="T7080" s="20"/>
      <c r="U7080" s="21"/>
      <c r="W7080" s="46"/>
      <c r="AA7080" s="22"/>
      <c r="AB7080" s="22"/>
      <c r="AC7080" s="22"/>
      <c r="AD7080" s="22"/>
      <c r="AE7080" s="22"/>
      <c r="AF7080" s="22"/>
      <c r="AG7080" s="22"/>
      <c r="AH7080" s="20"/>
      <c r="AI7080" s="22"/>
      <c r="AJ7080" s="22"/>
      <c r="AK7080" s="22"/>
      <c r="AM7080" s="22"/>
      <c r="AN7080" s="22"/>
      <c r="AO7080" s="22"/>
    </row>
    <row r="7081" spans="15:41" x14ac:dyDescent="0.15">
      <c r="O7081" s="21"/>
      <c r="P7081" s="21"/>
      <c r="Q7081" s="28"/>
      <c r="R7081" s="28"/>
      <c r="S7081" s="21"/>
      <c r="T7081" s="20"/>
      <c r="U7081" s="21"/>
      <c r="W7081" s="46"/>
      <c r="AA7081" s="22"/>
      <c r="AB7081" s="22"/>
      <c r="AC7081" s="22"/>
      <c r="AD7081" s="22"/>
      <c r="AE7081" s="22"/>
      <c r="AF7081" s="22"/>
      <c r="AG7081" s="22"/>
      <c r="AH7081" s="20"/>
      <c r="AI7081" s="22"/>
      <c r="AJ7081" s="22"/>
      <c r="AK7081" s="22"/>
      <c r="AM7081" s="22"/>
      <c r="AN7081" s="22"/>
      <c r="AO7081" s="22"/>
    </row>
    <row r="7082" spans="15:41" x14ac:dyDescent="0.15">
      <c r="O7082" s="21"/>
      <c r="P7082" s="21"/>
      <c r="Q7082" s="28"/>
      <c r="R7082" s="28"/>
      <c r="S7082" s="21"/>
      <c r="T7082" s="20"/>
      <c r="U7082" s="21"/>
      <c r="W7082" s="46"/>
      <c r="AA7082" s="22"/>
      <c r="AB7082" s="22"/>
      <c r="AC7082" s="22"/>
      <c r="AD7082" s="22"/>
      <c r="AE7082" s="22"/>
      <c r="AF7082" s="22"/>
      <c r="AG7082" s="22"/>
      <c r="AH7082" s="20"/>
      <c r="AI7082" s="22"/>
      <c r="AJ7082" s="22"/>
      <c r="AK7082" s="22"/>
      <c r="AM7082" s="22"/>
      <c r="AN7082" s="22"/>
      <c r="AO7082" s="22"/>
    </row>
    <row r="7083" spans="15:41" x14ac:dyDescent="0.15">
      <c r="O7083" s="21"/>
      <c r="P7083" s="21"/>
      <c r="Q7083" s="28"/>
      <c r="R7083" s="28"/>
      <c r="S7083" s="21"/>
      <c r="T7083" s="20"/>
      <c r="U7083" s="21"/>
      <c r="W7083" s="46"/>
      <c r="AA7083" s="22"/>
      <c r="AB7083" s="22"/>
      <c r="AC7083" s="22"/>
      <c r="AD7083" s="22"/>
      <c r="AE7083" s="22"/>
      <c r="AF7083" s="22"/>
      <c r="AG7083" s="22"/>
      <c r="AH7083" s="20"/>
      <c r="AI7083" s="22"/>
      <c r="AJ7083" s="22"/>
      <c r="AK7083" s="22"/>
      <c r="AM7083" s="22"/>
      <c r="AN7083" s="22"/>
      <c r="AO7083" s="22"/>
    </row>
    <row r="7084" spans="15:41" x14ac:dyDescent="0.15">
      <c r="O7084" s="21"/>
      <c r="P7084" s="21"/>
      <c r="Q7084" s="28"/>
      <c r="R7084" s="28"/>
      <c r="S7084" s="21"/>
      <c r="T7084" s="20"/>
      <c r="U7084" s="21"/>
      <c r="W7084" s="46"/>
      <c r="AA7084" s="22"/>
      <c r="AB7084" s="22"/>
      <c r="AC7084" s="22"/>
      <c r="AD7084" s="22"/>
      <c r="AE7084" s="22"/>
      <c r="AF7084" s="22"/>
      <c r="AG7084" s="22"/>
      <c r="AH7084" s="20"/>
      <c r="AI7084" s="22"/>
      <c r="AJ7084" s="22"/>
      <c r="AK7084" s="22"/>
      <c r="AM7084" s="22"/>
      <c r="AN7084" s="22"/>
      <c r="AO7084" s="22"/>
    </row>
    <row r="7085" spans="15:41" x14ac:dyDescent="0.15">
      <c r="O7085" s="21"/>
      <c r="P7085" s="21"/>
      <c r="Q7085" s="28"/>
      <c r="R7085" s="28"/>
      <c r="S7085" s="21"/>
      <c r="T7085" s="20"/>
      <c r="U7085" s="21"/>
      <c r="W7085" s="46"/>
      <c r="AA7085" s="22"/>
      <c r="AB7085" s="22"/>
      <c r="AC7085" s="22"/>
      <c r="AD7085" s="22"/>
      <c r="AE7085" s="22"/>
      <c r="AF7085" s="22"/>
      <c r="AG7085" s="22"/>
      <c r="AH7085" s="20"/>
      <c r="AI7085" s="22"/>
      <c r="AJ7085" s="22"/>
      <c r="AK7085" s="22"/>
      <c r="AM7085" s="22"/>
      <c r="AN7085" s="22"/>
      <c r="AO7085" s="22"/>
    </row>
    <row r="7086" spans="15:41" x14ac:dyDescent="0.15">
      <c r="O7086" s="21"/>
      <c r="P7086" s="21"/>
      <c r="Q7086" s="28"/>
      <c r="R7086" s="28"/>
      <c r="S7086" s="21"/>
      <c r="T7086" s="20"/>
      <c r="U7086" s="21"/>
      <c r="W7086" s="46"/>
      <c r="AA7086" s="22"/>
      <c r="AB7086" s="22"/>
      <c r="AC7086" s="22"/>
      <c r="AD7086" s="22"/>
      <c r="AE7086" s="22"/>
      <c r="AF7086" s="22"/>
      <c r="AG7086" s="22"/>
      <c r="AH7086" s="20"/>
      <c r="AI7086" s="22"/>
      <c r="AJ7086" s="22"/>
      <c r="AK7086" s="22"/>
      <c r="AM7086" s="22"/>
      <c r="AN7086" s="22"/>
      <c r="AO7086" s="22"/>
    </row>
    <row r="7087" spans="15:41" x14ac:dyDescent="0.15">
      <c r="O7087" s="21"/>
      <c r="P7087" s="21"/>
      <c r="Q7087" s="28"/>
      <c r="R7087" s="28"/>
      <c r="S7087" s="21"/>
      <c r="T7087" s="20"/>
      <c r="U7087" s="21"/>
      <c r="W7087" s="46"/>
      <c r="AA7087" s="22"/>
      <c r="AB7087" s="22"/>
      <c r="AC7087" s="22"/>
      <c r="AD7087" s="22"/>
      <c r="AE7087" s="22"/>
      <c r="AF7087" s="22"/>
      <c r="AG7087" s="22"/>
      <c r="AH7087" s="20"/>
      <c r="AI7087" s="22"/>
      <c r="AJ7087" s="22"/>
      <c r="AK7087" s="22"/>
      <c r="AM7087" s="22"/>
      <c r="AN7087" s="22"/>
      <c r="AO7087" s="22"/>
    </row>
    <row r="7088" spans="15:41" x14ac:dyDescent="0.15">
      <c r="O7088" s="21"/>
      <c r="P7088" s="21"/>
      <c r="Q7088" s="28"/>
      <c r="R7088" s="28"/>
      <c r="S7088" s="21"/>
      <c r="T7088" s="20"/>
      <c r="U7088" s="21"/>
      <c r="W7088" s="46"/>
      <c r="AA7088" s="22"/>
      <c r="AB7088" s="22"/>
      <c r="AC7088" s="22"/>
      <c r="AD7088" s="22"/>
      <c r="AE7088" s="22"/>
      <c r="AF7088" s="22"/>
      <c r="AG7088" s="22"/>
      <c r="AH7088" s="20"/>
      <c r="AI7088" s="22"/>
      <c r="AJ7088" s="22"/>
      <c r="AK7088" s="22"/>
      <c r="AM7088" s="22"/>
      <c r="AN7088" s="22"/>
      <c r="AO7088" s="22"/>
    </row>
    <row r="7089" spans="15:41" x14ac:dyDescent="0.15">
      <c r="O7089" s="21"/>
      <c r="P7089" s="21"/>
      <c r="Q7089" s="28"/>
      <c r="R7089" s="28"/>
      <c r="S7089" s="21"/>
      <c r="T7089" s="20"/>
      <c r="U7089" s="21"/>
      <c r="W7089" s="46"/>
      <c r="AA7089" s="22"/>
      <c r="AB7089" s="22"/>
      <c r="AC7089" s="22"/>
      <c r="AD7089" s="22"/>
      <c r="AE7089" s="22"/>
      <c r="AF7089" s="22"/>
      <c r="AG7089" s="22"/>
      <c r="AH7089" s="20"/>
      <c r="AI7089" s="22"/>
      <c r="AJ7089" s="22"/>
      <c r="AK7089" s="22"/>
      <c r="AM7089" s="22"/>
      <c r="AN7089" s="22"/>
      <c r="AO7089" s="22"/>
    </row>
    <row r="7090" spans="15:41" x14ac:dyDescent="0.15">
      <c r="O7090" s="21"/>
      <c r="P7090" s="21"/>
      <c r="Q7090" s="28"/>
      <c r="R7090" s="28"/>
      <c r="S7090" s="21"/>
      <c r="T7090" s="20"/>
      <c r="U7090" s="21"/>
      <c r="W7090" s="46"/>
      <c r="AA7090" s="22"/>
      <c r="AB7090" s="22"/>
      <c r="AC7090" s="22"/>
      <c r="AD7090" s="22"/>
      <c r="AE7090" s="22"/>
      <c r="AF7090" s="22"/>
      <c r="AG7090" s="22"/>
      <c r="AH7090" s="20"/>
      <c r="AI7090" s="22"/>
      <c r="AJ7090" s="22"/>
      <c r="AK7090" s="22"/>
      <c r="AM7090" s="22"/>
      <c r="AN7090" s="22"/>
      <c r="AO7090" s="22"/>
    </row>
    <row r="7091" spans="15:41" x14ac:dyDescent="0.15">
      <c r="O7091" s="21"/>
      <c r="P7091" s="21"/>
      <c r="Q7091" s="28"/>
      <c r="R7091" s="28"/>
      <c r="S7091" s="21"/>
      <c r="T7091" s="20"/>
      <c r="U7091" s="21"/>
      <c r="W7091" s="46"/>
      <c r="AA7091" s="22"/>
      <c r="AB7091" s="22"/>
      <c r="AC7091" s="22"/>
      <c r="AD7091" s="22"/>
      <c r="AE7091" s="22"/>
      <c r="AF7091" s="22"/>
      <c r="AG7091" s="22"/>
      <c r="AH7091" s="20"/>
      <c r="AI7091" s="22"/>
      <c r="AJ7091" s="22"/>
      <c r="AK7091" s="22"/>
      <c r="AM7091" s="22"/>
      <c r="AN7091" s="22"/>
      <c r="AO7091" s="22"/>
    </row>
    <row r="7092" spans="15:41" x14ac:dyDescent="0.15">
      <c r="O7092" s="21"/>
      <c r="P7092" s="21"/>
      <c r="Q7092" s="28"/>
      <c r="R7092" s="28"/>
      <c r="S7092" s="21"/>
      <c r="T7092" s="20"/>
      <c r="U7092" s="21"/>
      <c r="W7092" s="46"/>
      <c r="AA7092" s="22"/>
      <c r="AB7092" s="22"/>
      <c r="AC7092" s="22"/>
      <c r="AD7092" s="22"/>
      <c r="AE7092" s="22"/>
      <c r="AF7092" s="22"/>
      <c r="AG7092" s="22"/>
      <c r="AH7092" s="20"/>
      <c r="AI7092" s="22"/>
      <c r="AJ7092" s="22"/>
      <c r="AK7092" s="22"/>
      <c r="AM7092" s="22"/>
      <c r="AN7092" s="22"/>
      <c r="AO7092" s="22"/>
    </row>
    <row r="7093" spans="15:41" x14ac:dyDescent="0.15">
      <c r="O7093" s="21"/>
      <c r="P7093" s="21"/>
      <c r="Q7093" s="28"/>
      <c r="R7093" s="28"/>
      <c r="S7093" s="21"/>
      <c r="T7093" s="20"/>
      <c r="U7093" s="21"/>
      <c r="W7093" s="46"/>
      <c r="AA7093" s="22"/>
      <c r="AB7093" s="22"/>
      <c r="AC7093" s="22"/>
      <c r="AD7093" s="22"/>
      <c r="AE7093" s="22"/>
      <c r="AF7093" s="22"/>
      <c r="AG7093" s="22"/>
      <c r="AH7093" s="20"/>
      <c r="AI7093" s="22"/>
      <c r="AJ7093" s="22"/>
      <c r="AK7093" s="22"/>
      <c r="AM7093" s="22"/>
      <c r="AN7093" s="22"/>
      <c r="AO7093" s="22"/>
    </row>
    <row r="7094" spans="15:41" x14ac:dyDescent="0.15">
      <c r="O7094" s="21"/>
      <c r="P7094" s="21"/>
      <c r="Q7094" s="28"/>
      <c r="R7094" s="28"/>
      <c r="S7094" s="21"/>
      <c r="T7094" s="20"/>
      <c r="U7094" s="21"/>
      <c r="W7094" s="46"/>
      <c r="AA7094" s="22"/>
      <c r="AB7094" s="22"/>
      <c r="AC7094" s="22"/>
      <c r="AD7094" s="22"/>
      <c r="AE7094" s="22"/>
      <c r="AF7094" s="22"/>
      <c r="AG7094" s="22"/>
      <c r="AH7094" s="20"/>
      <c r="AI7094" s="22"/>
      <c r="AJ7094" s="22"/>
      <c r="AK7094" s="22"/>
      <c r="AM7094" s="22"/>
      <c r="AN7094" s="22"/>
      <c r="AO7094" s="22"/>
    </row>
    <row r="7095" spans="15:41" x14ac:dyDescent="0.15">
      <c r="O7095" s="21"/>
      <c r="P7095" s="21"/>
      <c r="Q7095" s="28"/>
      <c r="R7095" s="28"/>
      <c r="S7095" s="21"/>
      <c r="T7095" s="20"/>
      <c r="U7095" s="21"/>
      <c r="W7095" s="46"/>
      <c r="AA7095" s="22"/>
      <c r="AB7095" s="22"/>
      <c r="AC7095" s="22"/>
      <c r="AD7095" s="22"/>
      <c r="AE7095" s="22"/>
      <c r="AF7095" s="22"/>
      <c r="AG7095" s="22"/>
      <c r="AH7095" s="20"/>
      <c r="AI7095" s="22"/>
      <c r="AJ7095" s="22"/>
      <c r="AK7095" s="22"/>
      <c r="AM7095" s="22"/>
      <c r="AN7095" s="22"/>
      <c r="AO7095" s="22"/>
    </row>
    <row r="7096" spans="15:41" x14ac:dyDescent="0.15">
      <c r="O7096" s="21"/>
      <c r="P7096" s="21"/>
      <c r="Q7096" s="28"/>
      <c r="R7096" s="28"/>
      <c r="S7096" s="21"/>
      <c r="T7096" s="20"/>
      <c r="U7096" s="21"/>
      <c r="W7096" s="46"/>
      <c r="AA7096" s="22"/>
      <c r="AB7096" s="22"/>
      <c r="AC7096" s="22"/>
      <c r="AD7096" s="22"/>
      <c r="AE7096" s="22"/>
      <c r="AF7096" s="22"/>
      <c r="AG7096" s="22"/>
      <c r="AH7096" s="20"/>
      <c r="AI7096" s="22"/>
      <c r="AJ7096" s="22"/>
      <c r="AK7096" s="22"/>
      <c r="AM7096" s="22"/>
      <c r="AN7096" s="22"/>
      <c r="AO7096" s="22"/>
    </row>
    <row r="7097" spans="15:41" x14ac:dyDescent="0.15">
      <c r="O7097" s="21"/>
      <c r="P7097" s="21"/>
      <c r="Q7097" s="28"/>
      <c r="R7097" s="28"/>
      <c r="S7097" s="21"/>
      <c r="T7097" s="20"/>
      <c r="U7097" s="21"/>
      <c r="W7097" s="46"/>
      <c r="AA7097" s="22"/>
      <c r="AB7097" s="22"/>
      <c r="AC7097" s="22"/>
      <c r="AD7097" s="22"/>
      <c r="AE7097" s="22"/>
      <c r="AF7097" s="22"/>
      <c r="AG7097" s="22"/>
      <c r="AH7097" s="20"/>
      <c r="AI7097" s="22"/>
      <c r="AJ7097" s="22"/>
      <c r="AK7097" s="22"/>
      <c r="AM7097" s="22"/>
      <c r="AN7097" s="22"/>
      <c r="AO7097" s="22"/>
    </row>
    <row r="7098" spans="15:41" x14ac:dyDescent="0.15">
      <c r="O7098" s="21"/>
      <c r="P7098" s="21"/>
      <c r="Q7098" s="28"/>
      <c r="R7098" s="28"/>
      <c r="S7098" s="21"/>
      <c r="T7098" s="20"/>
      <c r="U7098" s="21"/>
      <c r="W7098" s="46"/>
      <c r="AA7098" s="22"/>
      <c r="AB7098" s="22"/>
      <c r="AC7098" s="22"/>
      <c r="AD7098" s="22"/>
      <c r="AE7098" s="22"/>
      <c r="AF7098" s="22"/>
      <c r="AG7098" s="22"/>
      <c r="AH7098" s="20"/>
      <c r="AI7098" s="22"/>
      <c r="AJ7098" s="22"/>
      <c r="AK7098" s="22"/>
      <c r="AM7098" s="22"/>
      <c r="AN7098" s="22"/>
      <c r="AO7098" s="22"/>
    </row>
    <row r="7099" spans="15:41" x14ac:dyDescent="0.15">
      <c r="O7099" s="21"/>
      <c r="P7099" s="21"/>
      <c r="Q7099" s="28"/>
      <c r="R7099" s="28"/>
      <c r="S7099" s="21"/>
      <c r="T7099" s="20"/>
      <c r="U7099" s="21"/>
      <c r="W7099" s="46"/>
      <c r="AA7099" s="22"/>
      <c r="AB7099" s="22"/>
      <c r="AC7099" s="22"/>
      <c r="AD7099" s="22"/>
      <c r="AE7099" s="22"/>
      <c r="AF7099" s="22"/>
      <c r="AG7099" s="22"/>
      <c r="AH7099" s="20"/>
      <c r="AI7099" s="22"/>
      <c r="AJ7099" s="22"/>
      <c r="AK7099" s="22"/>
      <c r="AM7099" s="22"/>
      <c r="AN7099" s="22"/>
      <c r="AO7099" s="22"/>
    </row>
    <row r="7100" spans="15:41" x14ac:dyDescent="0.15">
      <c r="O7100" s="21"/>
      <c r="P7100" s="21"/>
      <c r="Q7100" s="28"/>
      <c r="R7100" s="28"/>
      <c r="S7100" s="21"/>
      <c r="T7100" s="20"/>
      <c r="U7100" s="21"/>
      <c r="W7100" s="46"/>
      <c r="AA7100" s="22"/>
      <c r="AB7100" s="22"/>
      <c r="AC7100" s="22"/>
      <c r="AD7100" s="22"/>
      <c r="AE7100" s="22"/>
      <c r="AF7100" s="22"/>
      <c r="AG7100" s="22"/>
      <c r="AH7100" s="20"/>
      <c r="AI7100" s="22"/>
      <c r="AJ7100" s="22"/>
      <c r="AK7100" s="22"/>
      <c r="AM7100" s="22"/>
      <c r="AN7100" s="22"/>
      <c r="AO7100" s="22"/>
    </row>
    <row r="7101" spans="15:41" x14ac:dyDescent="0.15">
      <c r="O7101" s="21"/>
      <c r="P7101" s="21"/>
      <c r="Q7101" s="28"/>
      <c r="R7101" s="28"/>
      <c r="S7101" s="21"/>
      <c r="T7101" s="20"/>
      <c r="U7101" s="21"/>
      <c r="W7101" s="46"/>
      <c r="AA7101" s="22"/>
      <c r="AB7101" s="22"/>
      <c r="AC7101" s="22"/>
      <c r="AD7101" s="22"/>
      <c r="AE7101" s="22"/>
      <c r="AF7101" s="22"/>
      <c r="AG7101" s="22"/>
      <c r="AH7101" s="20"/>
      <c r="AI7101" s="22"/>
      <c r="AJ7101" s="22"/>
      <c r="AK7101" s="22"/>
      <c r="AM7101" s="22"/>
      <c r="AN7101" s="22"/>
      <c r="AO7101" s="22"/>
    </row>
    <row r="7102" spans="15:41" x14ac:dyDescent="0.15">
      <c r="O7102" s="21"/>
      <c r="P7102" s="21"/>
      <c r="Q7102" s="28"/>
      <c r="R7102" s="28"/>
      <c r="S7102" s="21"/>
      <c r="T7102" s="20"/>
      <c r="U7102" s="21"/>
      <c r="W7102" s="46"/>
      <c r="AA7102" s="22"/>
      <c r="AB7102" s="22"/>
      <c r="AC7102" s="22"/>
      <c r="AD7102" s="22"/>
      <c r="AE7102" s="22"/>
      <c r="AF7102" s="22"/>
      <c r="AG7102" s="22"/>
      <c r="AH7102" s="20"/>
      <c r="AI7102" s="22"/>
      <c r="AJ7102" s="22"/>
      <c r="AK7102" s="22"/>
      <c r="AM7102" s="22"/>
      <c r="AN7102" s="22"/>
      <c r="AO7102" s="22"/>
    </row>
    <row r="7103" spans="15:41" x14ac:dyDescent="0.15">
      <c r="O7103" s="21"/>
      <c r="P7103" s="21"/>
      <c r="Q7103" s="28"/>
      <c r="R7103" s="28"/>
      <c r="S7103" s="21"/>
      <c r="T7103" s="20"/>
      <c r="U7103" s="21"/>
      <c r="W7103" s="46"/>
      <c r="AA7103" s="22"/>
      <c r="AB7103" s="22"/>
      <c r="AC7103" s="22"/>
      <c r="AD7103" s="22"/>
      <c r="AE7103" s="22"/>
      <c r="AF7103" s="22"/>
      <c r="AG7103" s="22"/>
      <c r="AH7103" s="20"/>
      <c r="AI7103" s="22"/>
      <c r="AJ7103" s="22"/>
      <c r="AK7103" s="22"/>
      <c r="AM7103" s="22"/>
      <c r="AN7103" s="22"/>
      <c r="AO7103" s="22"/>
    </row>
    <row r="7104" spans="15:41" x14ac:dyDescent="0.15">
      <c r="O7104" s="21"/>
      <c r="P7104" s="21"/>
      <c r="Q7104" s="28"/>
      <c r="R7104" s="28"/>
      <c r="S7104" s="21"/>
      <c r="T7104" s="20"/>
      <c r="U7104" s="21"/>
      <c r="W7104" s="46"/>
      <c r="AA7104" s="22"/>
      <c r="AB7104" s="22"/>
      <c r="AC7104" s="22"/>
      <c r="AD7104" s="22"/>
      <c r="AE7104" s="22"/>
      <c r="AF7104" s="22"/>
      <c r="AG7104" s="22"/>
      <c r="AH7104" s="20"/>
      <c r="AI7104" s="22"/>
      <c r="AJ7104" s="22"/>
      <c r="AK7104" s="22"/>
      <c r="AM7104" s="22"/>
      <c r="AN7104" s="22"/>
      <c r="AO7104" s="22"/>
    </row>
    <row r="7105" spans="15:41" x14ac:dyDescent="0.15">
      <c r="O7105" s="21"/>
      <c r="P7105" s="21"/>
      <c r="Q7105" s="28"/>
      <c r="R7105" s="28"/>
      <c r="S7105" s="21"/>
      <c r="T7105" s="20"/>
      <c r="U7105" s="21"/>
      <c r="W7105" s="46"/>
      <c r="AA7105" s="22"/>
      <c r="AB7105" s="22"/>
      <c r="AC7105" s="22"/>
      <c r="AD7105" s="22"/>
      <c r="AE7105" s="22"/>
      <c r="AF7105" s="22"/>
      <c r="AG7105" s="22"/>
      <c r="AH7105" s="20"/>
      <c r="AI7105" s="22"/>
      <c r="AJ7105" s="22"/>
      <c r="AK7105" s="22"/>
      <c r="AM7105" s="22"/>
      <c r="AN7105" s="22"/>
      <c r="AO7105" s="22"/>
    </row>
    <row r="7106" spans="15:41" x14ac:dyDescent="0.15">
      <c r="O7106" s="21"/>
      <c r="P7106" s="21"/>
      <c r="Q7106" s="28"/>
      <c r="R7106" s="28"/>
      <c r="S7106" s="21"/>
      <c r="T7106" s="20"/>
      <c r="U7106" s="21"/>
      <c r="W7106" s="46"/>
      <c r="AA7106" s="22"/>
      <c r="AB7106" s="22"/>
      <c r="AC7106" s="22"/>
      <c r="AD7106" s="22"/>
      <c r="AE7106" s="22"/>
      <c r="AF7106" s="22"/>
      <c r="AG7106" s="22"/>
      <c r="AH7106" s="20"/>
      <c r="AI7106" s="22"/>
      <c r="AJ7106" s="22"/>
      <c r="AK7106" s="22"/>
      <c r="AM7106" s="22"/>
      <c r="AN7106" s="22"/>
      <c r="AO7106" s="22"/>
    </row>
    <row r="7107" spans="15:41" x14ac:dyDescent="0.15">
      <c r="O7107" s="21"/>
      <c r="P7107" s="21"/>
      <c r="Q7107" s="28"/>
      <c r="R7107" s="28"/>
      <c r="S7107" s="21"/>
      <c r="T7107" s="20"/>
      <c r="U7107" s="21"/>
      <c r="W7107" s="46"/>
      <c r="AA7107" s="22"/>
      <c r="AB7107" s="22"/>
      <c r="AC7107" s="22"/>
      <c r="AD7107" s="22"/>
      <c r="AE7107" s="22"/>
      <c r="AF7107" s="22"/>
      <c r="AG7107" s="22"/>
      <c r="AH7107" s="20"/>
      <c r="AI7107" s="22"/>
      <c r="AJ7107" s="22"/>
      <c r="AK7107" s="22"/>
      <c r="AM7107" s="22"/>
      <c r="AN7107" s="22"/>
      <c r="AO7107" s="22"/>
    </row>
    <row r="7108" spans="15:41" x14ac:dyDescent="0.15">
      <c r="O7108" s="21"/>
      <c r="P7108" s="21"/>
      <c r="Q7108" s="28"/>
      <c r="R7108" s="28"/>
      <c r="S7108" s="21"/>
      <c r="T7108" s="20"/>
      <c r="U7108" s="21"/>
      <c r="W7108" s="46"/>
      <c r="AA7108" s="22"/>
      <c r="AB7108" s="22"/>
      <c r="AC7108" s="22"/>
      <c r="AD7108" s="22"/>
      <c r="AE7108" s="22"/>
      <c r="AF7108" s="22"/>
      <c r="AG7108" s="22"/>
      <c r="AH7108" s="20"/>
      <c r="AI7108" s="22"/>
      <c r="AJ7108" s="22"/>
      <c r="AK7108" s="22"/>
      <c r="AM7108" s="22"/>
      <c r="AN7108" s="22"/>
      <c r="AO7108" s="22"/>
    </row>
    <row r="7109" spans="15:41" x14ac:dyDescent="0.15">
      <c r="O7109" s="21"/>
      <c r="P7109" s="21"/>
      <c r="Q7109" s="28"/>
      <c r="R7109" s="28"/>
      <c r="S7109" s="21"/>
      <c r="T7109" s="20"/>
      <c r="U7109" s="21"/>
      <c r="W7109" s="46"/>
      <c r="AA7109" s="22"/>
      <c r="AB7109" s="22"/>
      <c r="AC7109" s="22"/>
      <c r="AD7109" s="22"/>
      <c r="AE7109" s="22"/>
      <c r="AF7109" s="22"/>
      <c r="AG7109" s="22"/>
      <c r="AH7109" s="20"/>
      <c r="AI7109" s="22"/>
      <c r="AJ7109" s="22"/>
      <c r="AK7109" s="22"/>
      <c r="AM7109" s="22"/>
      <c r="AN7109" s="22"/>
      <c r="AO7109" s="22"/>
    </row>
    <row r="7110" spans="15:41" x14ac:dyDescent="0.15">
      <c r="O7110" s="21"/>
      <c r="P7110" s="21"/>
      <c r="Q7110" s="28"/>
      <c r="R7110" s="28"/>
      <c r="S7110" s="21"/>
      <c r="T7110" s="20"/>
      <c r="U7110" s="21"/>
      <c r="W7110" s="46"/>
      <c r="AA7110" s="22"/>
      <c r="AB7110" s="22"/>
      <c r="AC7110" s="22"/>
      <c r="AD7110" s="22"/>
      <c r="AE7110" s="22"/>
      <c r="AF7110" s="22"/>
      <c r="AG7110" s="22"/>
      <c r="AH7110" s="20"/>
      <c r="AI7110" s="22"/>
      <c r="AJ7110" s="22"/>
      <c r="AK7110" s="22"/>
      <c r="AM7110" s="22"/>
      <c r="AN7110" s="22"/>
      <c r="AO7110" s="22"/>
    </row>
    <row r="7111" spans="15:41" x14ac:dyDescent="0.15">
      <c r="O7111" s="21"/>
      <c r="P7111" s="21"/>
      <c r="Q7111" s="28"/>
      <c r="R7111" s="28"/>
      <c r="S7111" s="21"/>
      <c r="T7111" s="20"/>
      <c r="U7111" s="21"/>
      <c r="W7111" s="46"/>
      <c r="AA7111" s="22"/>
      <c r="AB7111" s="22"/>
      <c r="AC7111" s="22"/>
      <c r="AD7111" s="22"/>
      <c r="AE7111" s="22"/>
      <c r="AF7111" s="22"/>
      <c r="AG7111" s="22"/>
      <c r="AH7111" s="20"/>
      <c r="AI7111" s="22"/>
      <c r="AJ7111" s="22"/>
      <c r="AK7111" s="22"/>
      <c r="AM7111" s="22"/>
      <c r="AN7111" s="22"/>
      <c r="AO7111" s="22"/>
    </row>
    <row r="7112" spans="15:41" x14ac:dyDescent="0.15">
      <c r="O7112" s="21"/>
      <c r="P7112" s="21"/>
      <c r="Q7112" s="28"/>
      <c r="R7112" s="28"/>
      <c r="S7112" s="21"/>
      <c r="T7112" s="20"/>
      <c r="U7112" s="21"/>
      <c r="W7112" s="46"/>
      <c r="AA7112" s="22"/>
      <c r="AB7112" s="22"/>
      <c r="AC7112" s="22"/>
      <c r="AD7112" s="22"/>
      <c r="AE7112" s="22"/>
      <c r="AF7112" s="22"/>
      <c r="AG7112" s="22"/>
      <c r="AH7112" s="20"/>
      <c r="AI7112" s="22"/>
      <c r="AJ7112" s="22"/>
      <c r="AK7112" s="22"/>
      <c r="AM7112" s="22"/>
      <c r="AN7112" s="22"/>
      <c r="AO7112" s="22"/>
    </row>
    <row r="7113" spans="15:41" x14ac:dyDescent="0.15">
      <c r="O7113" s="21"/>
      <c r="P7113" s="21"/>
      <c r="Q7113" s="28"/>
      <c r="R7113" s="28"/>
      <c r="S7113" s="21"/>
      <c r="T7113" s="20"/>
      <c r="U7113" s="21"/>
      <c r="W7113" s="46"/>
      <c r="AA7113" s="22"/>
      <c r="AB7113" s="22"/>
      <c r="AC7113" s="22"/>
      <c r="AD7113" s="22"/>
      <c r="AE7113" s="22"/>
      <c r="AF7113" s="22"/>
      <c r="AG7113" s="22"/>
      <c r="AH7113" s="20"/>
      <c r="AI7113" s="22"/>
      <c r="AJ7113" s="22"/>
      <c r="AK7113" s="22"/>
      <c r="AM7113" s="22"/>
      <c r="AN7113" s="22"/>
      <c r="AO7113" s="22"/>
    </row>
    <row r="7114" spans="15:41" x14ac:dyDescent="0.15">
      <c r="O7114" s="21"/>
      <c r="P7114" s="21"/>
      <c r="Q7114" s="28"/>
      <c r="R7114" s="28"/>
      <c r="S7114" s="21"/>
      <c r="T7114" s="20"/>
      <c r="U7114" s="21"/>
      <c r="W7114" s="46"/>
      <c r="AA7114" s="22"/>
      <c r="AB7114" s="22"/>
      <c r="AC7114" s="22"/>
      <c r="AD7114" s="22"/>
      <c r="AE7114" s="22"/>
      <c r="AF7114" s="22"/>
      <c r="AG7114" s="22"/>
      <c r="AH7114" s="20"/>
      <c r="AI7114" s="22"/>
      <c r="AJ7114" s="22"/>
      <c r="AK7114" s="22"/>
      <c r="AM7114" s="22"/>
      <c r="AN7114" s="22"/>
      <c r="AO7114" s="22"/>
    </row>
    <row r="7115" spans="15:41" x14ac:dyDescent="0.15">
      <c r="O7115" s="21"/>
      <c r="P7115" s="21"/>
      <c r="Q7115" s="28"/>
      <c r="R7115" s="28"/>
      <c r="S7115" s="21"/>
      <c r="T7115" s="20"/>
      <c r="U7115" s="21"/>
      <c r="W7115" s="46"/>
      <c r="AA7115" s="22"/>
      <c r="AB7115" s="22"/>
      <c r="AC7115" s="22"/>
      <c r="AD7115" s="22"/>
      <c r="AE7115" s="22"/>
      <c r="AF7115" s="22"/>
      <c r="AG7115" s="22"/>
      <c r="AH7115" s="20"/>
      <c r="AI7115" s="22"/>
      <c r="AJ7115" s="22"/>
      <c r="AK7115" s="22"/>
      <c r="AM7115" s="22"/>
      <c r="AN7115" s="22"/>
      <c r="AO7115" s="22"/>
    </row>
    <row r="7116" spans="15:41" x14ac:dyDescent="0.15">
      <c r="O7116" s="21"/>
      <c r="P7116" s="21"/>
      <c r="Q7116" s="28"/>
      <c r="R7116" s="28"/>
      <c r="S7116" s="21"/>
      <c r="T7116" s="20"/>
      <c r="U7116" s="21"/>
      <c r="W7116" s="46"/>
      <c r="AA7116" s="22"/>
      <c r="AB7116" s="22"/>
      <c r="AC7116" s="22"/>
      <c r="AD7116" s="22"/>
      <c r="AE7116" s="22"/>
      <c r="AF7116" s="22"/>
      <c r="AG7116" s="22"/>
      <c r="AH7116" s="20"/>
      <c r="AI7116" s="22"/>
      <c r="AJ7116" s="22"/>
      <c r="AK7116" s="22"/>
      <c r="AM7116" s="22"/>
      <c r="AN7116" s="22"/>
      <c r="AO7116" s="22"/>
    </row>
    <row r="7117" spans="15:41" x14ac:dyDescent="0.15">
      <c r="O7117" s="21"/>
      <c r="P7117" s="21"/>
      <c r="Q7117" s="28"/>
      <c r="R7117" s="28"/>
      <c r="S7117" s="21"/>
      <c r="T7117" s="20"/>
      <c r="U7117" s="21"/>
      <c r="W7117" s="46"/>
      <c r="AA7117" s="22"/>
      <c r="AB7117" s="22"/>
      <c r="AC7117" s="22"/>
      <c r="AD7117" s="22"/>
      <c r="AE7117" s="22"/>
      <c r="AF7117" s="22"/>
      <c r="AG7117" s="22"/>
      <c r="AH7117" s="20"/>
      <c r="AI7117" s="22"/>
      <c r="AJ7117" s="22"/>
      <c r="AK7117" s="22"/>
      <c r="AM7117" s="22"/>
      <c r="AN7117" s="22"/>
      <c r="AO7117" s="22"/>
    </row>
    <row r="7118" spans="15:41" x14ac:dyDescent="0.15">
      <c r="O7118" s="21"/>
      <c r="P7118" s="21"/>
      <c r="Q7118" s="28"/>
      <c r="R7118" s="28"/>
      <c r="S7118" s="21"/>
      <c r="T7118" s="20"/>
      <c r="U7118" s="21"/>
      <c r="W7118" s="46"/>
      <c r="AA7118" s="22"/>
      <c r="AB7118" s="22"/>
      <c r="AC7118" s="22"/>
      <c r="AD7118" s="22"/>
      <c r="AE7118" s="22"/>
      <c r="AF7118" s="22"/>
      <c r="AG7118" s="22"/>
      <c r="AH7118" s="20"/>
      <c r="AI7118" s="22"/>
      <c r="AJ7118" s="22"/>
      <c r="AK7118" s="22"/>
      <c r="AM7118" s="22"/>
      <c r="AN7118" s="22"/>
      <c r="AO7118" s="22"/>
    </row>
    <row r="7119" spans="15:41" x14ac:dyDescent="0.15">
      <c r="O7119" s="21"/>
      <c r="P7119" s="21"/>
      <c r="Q7119" s="28"/>
      <c r="R7119" s="28"/>
      <c r="S7119" s="21"/>
      <c r="T7119" s="20"/>
      <c r="U7119" s="21"/>
      <c r="W7119" s="46"/>
      <c r="AA7119" s="22"/>
      <c r="AB7119" s="22"/>
      <c r="AC7119" s="22"/>
      <c r="AD7119" s="22"/>
      <c r="AE7119" s="22"/>
      <c r="AF7119" s="22"/>
      <c r="AG7119" s="22"/>
      <c r="AH7119" s="20"/>
      <c r="AI7119" s="22"/>
      <c r="AJ7119" s="22"/>
      <c r="AK7119" s="22"/>
      <c r="AM7119" s="22"/>
      <c r="AN7119" s="22"/>
      <c r="AO7119" s="22"/>
    </row>
    <row r="7120" spans="15:41" x14ac:dyDescent="0.15">
      <c r="O7120" s="21"/>
      <c r="P7120" s="21"/>
      <c r="Q7120" s="28"/>
      <c r="R7120" s="28"/>
      <c r="S7120" s="21"/>
      <c r="T7120" s="20"/>
      <c r="U7120" s="21"/>
      <c r="W7120" s="46"/>
      <c r="AA7120" s="22"/>
      <c r="AB7120" s="22"/>
      <c r="AC7120" s="22"/>
      <c r="AD7120" s="22"/>
      <c r="AE7120" s="22"/>
      <c r="AF7120" s="22"/>
      <c r="AG7120" s="22"/>
      <c r="AH7120" s="20"/>
      <c r="AI7120" s="22"/>
      <c r="AJ7120" s="22"/>
      <c r="AK7120" s="22"/>
      <c r="AM7120" s="22"/>
      <c r="AN7120" s="22"/>
      <c r="AO7120" s="22"/>
    </row>
    <row r="7121" spans="15:41" x14ac:dyDescent="0.15">
      <c r="O7121" s="21"/>
      <c r="P7121" s="21"/>
      <c r="Q7121" s="28"/>
      <c r="R7121" s="28"/>
      <c r="S7121" s="21"/>
      <c r="T7121" s="20"/>
      <c r="U7121" s="21"/>
      <c r="W7121" s="46"/>
      <c r="AA7121" s="22"/>
      <c r="AB7121" s="22"/>
      <c r="AC7121" s="22"/>
      <c r="AD7121" s="22"/>
      <c r="AE7121" s="22"/>
      <c r="AF7121" s="22"/>
      <c r="AG7121" s="22"/>
      <c r="AH7121" s="20"/>
      <c r="AI7121" s="22"/>
      <c r="AJ7121" s="22"/>
      <c r="AK7121" s="22"/>
      <c r="AM7121" s="22"/>
      <c r="AN7121" s="22"/>
      <c r="AO7121" s="22"/>
    </row>
    <row r="7122" spans="15:41" x14ac:dyDescent="0.15">
      <c r="O7122" s="21"/>
      <c r="P7122" s="21"/>
      <c r="Q7122" s="28"/>
      <c r="R7122" s="28"/>
      <c r="S7122" s="21"/>
      <c r="T7122" s="20"/>
      <c r="U7122" s="21"/>
      <c r="W7122" s="46"/>
      <c r="AA7122" s="22"/>
      <c r="AB7122" s="22"/>
      <c r="AC7122" s="22"/>
      <c r="AD7122" s="22"/>
      <c r="AE7122" s="22"/>
      <c r="AF7122" s="22"/>
      <c r="AG7122" s="22"/>
      <c r="AH7122" s="20"/>
      <c r="AI7122" s="22"/>
      <c r="AJ7122" s="22"/>
      <c r="AK7122" s="22"/>
      <c r="AM7122" s="22"/>
      <c r="AN7122" s="22"/>
      <c r="AO7122" s="22"/>
    </row>
    <row r="7123" spans="15:41" x14ac:dyDescent="0.15">
      <c r="O7123" s="21"/>
      <c r="P7123" s="21"/>
      <c r="Q7123" s="28"/>
      <c r="R7123" s="28"/>
      <c r="S7123" s="21"/>
      <c r="T7123" s="20"/>
      <c r="U7123" s="21"/>
      <c r="W7123" s="46"/>
      <c r="AA7123" s="22"/>
      <c r="AB7123" s="22"/>
      <c r="AC7123" s="22"/>
      <c r="AD7123" s="22"/>
      <c r="AE7123" s="22"/>
      <c r="AF7123" s="22"/>
      <c r="AG7123" s="22"/>
      <c r="AH7123" s="20"/>
      <c r="AI7123" s="22"/>
      <c r="AJ7123" s="22"/>
      <c r="AK7123" s="22"/>
      <c r="AM7123" s="22"/>
      <c r="AN7123" s="22"/>
      <c r="AO7123" s="22"/>
    </row>
    <row r="7124" spans="15:41" x14ac:dyDescent="0.15">
      <c r="O7124" s="21"/>
      <c r="P7124" s="21"/>
      <c r="Q7124" s="28"/>
      <c r="R7124" s="28"/>
      <c r="S7124" s="21"/>
      <c r="T7124" s="20"/>
      <c r="U7124" s="21"/>
      <c r="W7124" s="46"/>
      <c r="AA7124" s="22"/>
      <c r="AB7124" s="22"/>
      <c r="AC7124" s="22"/>
      <c r="AD7124" s="22"/>
      <c r="AE7124" s="22"/>
      <c r="AF7124" s="22"/>
      <c r="AG7124" s="22"/>
      <c r="AH7124" s="20"/>
      <c r="AI7124" s="22"/>
      <c r="AJ7124" s="22"/>
      <c r="AK7124" s="22"/>
      <c r="AM7124" s="22"/>
      <c r="AN7124" s="22"/>
      <c r="AO7124" s="22"/>
    </row>
    <row r="7125" spans="15:41" x14ac:dyDescent="0.15">
      <c r="O7125" s="21"/>
      <c r="P7125" s="21"/>
      <c r="Q7125" s="28"/>
      <c r="R7125" s="28"/>
      <c r="S7125" s="21"/>
      <c r="T7125" s="20"/>
      <c r="U7125" s="21"/>
      <c r="W7125" s="46"/>
      <c r="AA7125" s="22"/>
      <c r="AB7125" s="22"/>
      <c r="AC7125" s="22"/>
      <c r="AD7125" s="22"/>
      <c r="AE7125" s="22"/>
      <c r="AF7125" s="22"/>
      <c r="AG7125" s="22"/>
      <c r="AH7125" s="20"/>
      <c r="AI7125" s="22"/>
      <c r="AJ7125" s="22"/>
      <c r="AK7125" s="22"/>
      <c r="AM7125" s="22"/>
      <c r="AN7125" s="22"/>
      <c r="AO7125" s="22"/>
    </row>
    <row r="7126" spans="15:41" x14ac:dyDescent="0.15">
      <c r="O7126" s="21"/>
      <c r="P7126" s="21"/>
      <c r="Q7126" s="28"/>
      <c r="R7126" s="28"/>
      <c r="S7126" s="21"/>
      <c r="T7126" s="20"/>
      <c r="U7126" s="21"/>
      <c r="W7126" s="46"/>
      <c r="AA7126" s="22"/>
      <c r="AB7126" s="22"/>
      <c r="AC7126" s="22"/>
      <c r="AD7126" s="22"/>
      <c r="AE7126" s="22"/>
      <c r="AF7126" s="22"/>
      <c r="AG7126" s="22"/>
      <c r="AH7126" s="20"/>
      <c r="AI7126" s="22"/>
      <c r="AJ7126" s="22"/>
      <c r="AK7126" s="22"/>
      <c r="AM7126" s="22"/>
      <c r="AN7126" s="22"/>
      <c r="AO7126" s="22"/>
    </row>
    <row r="7127" spans="15:41" x14ac:dyDescent="0.15">
      <c r="O7127" s="21"/>
      <c r="P7127" s="21"/>
      <c r="Q7127" s="28"/>
      <c r="R7127" s="28"/>
      <c r="S7127" s="21"/>
      <c r="T7127" s="20"/>
      <c r="U7127" s="21"/>
      <c r="W7127" s="46"/>
      <c r="AA7127" s="22"/>
      <c r="AB7127" s="22"/>
      <c r="AC7127" s="22"/>
      <c r="AD7127" s="22"/>
      <c r="AE7127" s="22"/>
      <c r="AF7127" s="22"/>
      <c r="AG7127" s="22"/>
      <c r="AH7127" s="20"/>
      <c r="AI7127" s="22"/>
      <c r="AJ7127" s="22"/>
      <c r="AK7127" s="22"/>
      <c r="AM7127" s="22"/>
      <c r="AN7127" s="22"/>
      <c r="AO7127" s="22"/>
    </row>
    <row r="7128" spans="15:41" x14ac:dyDescent="0.15">
      <c r="O7128" s="21"/>
      <c r="P7128" s="21"/>
      <c r="Q7128" s="28"/>
      <c r="R7128" s="28"/>
      <c r="S7128" s="21"/>
      <c r="T7128" s="20"/>
      <c r="U7128" s="21"/>
      <c r="W7128" s="46"/>
      <c r="AA7128" s="22"/>
      <c r="AB7128" s="22"/>
      <c r="AC7128" s="22"/>
      <c r="AD7128" s="22"/>
      <c r="AE7128" s="22"/>
      <c r="AF7128" s="22"/>
      <c r="AG7128" s="22"/>
      <c r="AH7128" s="20"/>
      <c r="AI7128" s="22"/>
      <c r="AJ7128" s="22"/>
      <c r="AK7128" s="22"/>
      <c r="AM7128" s="22"/>
      <c r="AN7128" s="22"/>
      <c r="AO7128" s="22"/>
    </row>
    <row r="7129" spans="15:41" x14ac:dyDescent="0.15">
      <c r="O7129" s="21"/>
      <c r="P7129" s="21"/>
      <c r="Q7129" s="28"/>
      <c r="R7129" s="28"/>
      <c r="S7129" s="21"/>
      <c r="T7129" s="20"/>
      <c r="U7129" s="21"/>
      <c r="W7129" s="46"/>
      <c r="AA7129" s="22"/>
      <c r="AB7129" s="22"/>
      <c r="AC7129" s="22"/>
      <c r="AD7129" s="22"/>
      <c r="AE7129" s="22"/>
      <c r="AF7129" s="22"/>
      <c r="AG7129" s="22"/>
      <c r="AH7129" s="20"/>
      <c r="AI7129" s="22"/>
      <c r="AJ7129" s="22"/>
      <c r="AK7129" s="22"/>
      <c r="AM7129" s="22"/>
      <c r="AN7129" s="22"/>
      <c r="AO7129" s="22"/>
    </row>
    <row r="7130" spans="15:41" x14ac:dyDescent="0.15">
      <c r="O7130" s="21"/>
      <c r="P7130" s="21"/>
      <c r="Q7130" s="28"/>
      <c r="R7130" s="28"/>
      <c r="S7130" s="21"/>
      <c r="T7130" s="20"/>
      <c r="U7130" s="21"/>
      <c r="W7130" s="46"/>
      <c r="AA7130" s="22"/>
      <c r="AB7130" s="22"/>
      <c r="AC7130" s="22"/>
      <c r="AD7130" s="22"/>
      <c r="AE7130" s="22"/>
      <c r="AF7130" s="22"/>
      <c r="AG7130" s="22"/>
      <c r="AH7130" s="20"/>
      <c r="AI7130" s="22"/>
      <c r="AJ7130" s="22"/>
      <c r="AK7130" s="22"/>
      <c r="AM7130" s="22"/>
      <c r="AN7130" s="22"/>
      <c r="AO7130" s="22"/>
    </row>
    <row r="7131" spans="15:41" x14ac:dyDescent="0.15">
      <c r="O7131" s="21"/>
      <c r="P7131" s="21"/>
      <c r="Q7131" s="28"/>
      <c r="R7131" s="28"/>
      <c r="S7131" s="21"/>
      <c r="T7131" s="20"/>
      <c r="U7131" s="21"/>
      <c r="W7131" s="46"/>
      <c r="AA7131" s="22"/>
      <c r="AB7131" s="22"/>
      <c r="AC7131" s="22"/>
      <c r="AD7131" s="22"/>
      <c r="AE7131" s="22"/>
      <c r="AF7131" s="22"/>
      <c r="AG7131" s="22"/>
      <c r="AH7131" s="20"/>
      <c r="AI7131" s="22"/>
      <c r="AJ7131" s="22"/>
      <c r="AK7131" s="22"/>
      <c r="AM7131" s="22"/>
      <c r="AN7131" s="22"/>
      <c r="AO7131" s="22"/>
    </row>
    <row r="7132" spans="15:41" x14ac:dyDescent="0.15">
      <c r="O7132" s="21"/>
      <c r="P7132" s="21"/>
      <c r="Q7132" s="28"/>
      <c r="R7132" s="28"/>
      <c r="S7132" s="21"/>
      <c r="T7132" s="20"/>
      <c r="U7132" s="21"/>
      <c r="W7132" s="46"/>
      <c r="AA7132" s="22"/>
      <c r="AB7132" s="22"/>
      <c r="AC7132" s="22"/>
      <c r="AD7132" s="22"/>
      <c r="AE7132" s="22"/>
      <c r="AF7132" s="22"/>
      <c r="AG7132" s="22"/>
      <c r="AH7132" s="20"/>
      <c r="AI7132" s="22"/>
      <c r="AJ7132" s="22"/>
      <c r="AK7132" s="22"/>
      <c r="AM7132" s="22"/>
      <c r="AN7132" s="22"/>
      <c r="AO7132" s="22"/>
    </row>
    <row r="7133" spans="15:41" x14ac:dyDescent="0.15">
      <c r="O7133" s="21"/>
      <c r="P7133" s="21"/>
      <c r="Q7133" s="28"/>
      <c r="R7133" s="28"/>
      <c r="S7133" s="21"/>
      <c r="T7133" s="20"/>
      <c r="U7133" s="21"/>
      <c r="W7133" s="46"/>
      <c r="AA7133" s="22"/>
      <c r="AB7133" s="22"/>
      <c r="AC7133" s="22"/>
      <c r="AD7133" s="22"/>
      <c r="AE7133" s="22"/>
      <c r="AF7133" s="22"/>
      <c r="AG7133" s="22"/>
      <c r="AH7133" s="20"/>
      <c r="AI7133" s="22"/>
      <c r="AJ7133" s="22"/>
      <c r="AK7133" s="22"/>
      <c r="AM7133" s="22"/>
      <c r="AN7133" s="22"/>
      <c r="AO7133" s="22"/>
    </row>
    <row r="7134" spans="15:41" x14ac:dyDescent="0.15">
      <c r="O7134" s="21"/>
      <c r="P7134" s="21"/>
      <c r="Q7134" s="28"/>
      <c r="R7134" s="28"/>
      <c r="S7134" s="21"/>
      <c r="T7134" s="20"/>
      <c r="U7134" s="21"/>
      <c r="W7134" s="46"/>
      <c r="AA7134" s="22"/>
      <c r="AB7134" s="22"/>
      <c r="AC7134" s="22"/>
      <c r="AD7134" s="22"/>
      <c r="AE7134" s="22"/>
      <c r="AF7134" s="22"/>
      <c r="AG7134" s="22"/>
      <c r="AH7134" s="20"/>
      <c r="AI7134" s="22"/>
      <c r="AJ7134" s="22"/>
      <c r="AK7134" s="22"/>
      <c r="AM7134" s="22"/>
      <c r="AN7134" s="22"/>
      <c r="AO7134" s="22"/>
    </row>
    <row r="7135" spans="15:41" x14ac:dyDescent="0.15">
      <c r="O7135" s="21"/>
      <c r="P7135" s="21"/>
      <c r="Q7135" s="28"/>
      <c r="R7135" s="28"/>
      <c r="S7135" s="21"/>
      <c r="T7135" s="20"/>
      <c r="U7135" s="21"/>
      <c r="W7135" s="46"/>
      <c r="AA7135" s="22"/>
      <c r="AB7135" s="22"/>
      <c r="AC7135" s="22"/>
      <c r="AD7135" s="22"/>
      <c r="AE7135" s="22"/>
      <c r="AF7135" s="22"/>
      <c r="AG7135" s="22"/>
      <c r="AH7135" s="20"/>
      <c r="AI7135" s="22"/>
      <c r="AJ7135" s="22"/>
      <c r="AK7135" s="22"/>
      <c r="AM7135" s="22"/>
      <c r="AN7135" s="22"/>
      <c r="AO7135" s="22"/>
    </row>
    <row r="7136" spans="15:41" x14ac:dyDescent="0.15">
      <c r="O7136" s="21"/>
      <c r="P7136" s="21"/>
      <c r="Q7136" s="28"/>
      <c r="R7136" s="28"/>
      <c r="S7136" s="21"/>
      <c r="T7136" s="20"/>
      <c r="U7136" s="21"/>
      <c r="W7136" s="46"/>
      <c r="AA7136" s="22"/>
      <c r="AB7136" s="22"/>
      <c r="AC7136" s="22"/>
      <c r="AD7136" s="22"/>
      <c r="AE7136" s="22"/>
      <c r="AF7136" s="22"/>
      <c r="AG7136" s="22"/>
      <c r="AH7136" s="20"/>
      <c r="AI7136" s="22"/>
      <c r="AJ7136" s="22"/>
      <c r="AK7136" s="22"/>
      <c r="AM7136" s="22"/>
      <c r="AN7136" s="22"/>
      <c r="AO7136" s="22"/>
    </row>
    <row r="7137" spans="15:41" x14ac:dyDescent="0.15">
      <c r="O7137" s="21"/>
      <c r="P7137" s="21"/>
      <c r="Q7137" s="28"/>
      <c r="R7137" s="28"/>
      <c r="S7137" s="21"/>
      <c r="T7137" s="20"/>
      <c r="U7137" s="21"/>
      <c r="W7137" s="46"/>
      <c r="AA7137" s="22"/>
      <c r="AB7137" s="22"/>
      <c r="AC7137" s="22"/>
      <c r="AD7137" s="22"/>
      <c r="AE7137" s="22"/>
      <c r="AF7137" s="22"/>
      <c r="AG7137" s="22"/>
      <c r="AH7137" s="20"/>
      <c r="AI7137" s="22"/>
      <c r="AJ7137" s="22"/>
      <c r="AK7137" s="22"/>
      <c r="AM7137" s="22"/>
      <c r="AN7137" s="22"/>
      <c r="AO7137" s="22"/>
    </row>
    <row r="7138" spans="15:41" x14ac:dyDescent="0.15">
      <c r="O7138" s="21"/>
      <c r="P7138" s="21"/>
      <c r="Q7138" s="28"/>
      <c r="R7138" s="28"/>
      <c r="S7138" s="21"/>
      <c r="T7138" s="20"/>
      <c r="U7138" s="21"/>
      <c r="W7138" s="46"/>
      <c r="AA7138" s="22"/>
      <c r="AB7138" s="22"/>
      <c r="AC7138" s="22"/>
      <c r="AD7138" s="22"/>
      <c r="AE7138" s="22"/>
      <c r="AF7138" s="22"/>
      <c r="AG7138" s="22"/>
      <c r="AH7138" s="20"/>
      <c r="AI7138" s="22"/>
      <c r="AJ7138" s="22"/>
      <c r="AK7138" s="22"/>
      <c r="AM7138" s="22"/>
      <c r="AN7138" s="22"/>
      <c r="AO7138" s="22"/>
    </row>
    <row r="7139" spans="15:41" x14ac:dyDescent="0.15">
      <c r="O7139" s="21"/>
      <c r="P7139" s="21"/>
      <c r="Q7139" s="28"/>
      <c r="R7139" s="28"/>
      <c r="S7139" s="21"/>
      <c r="T7139" s="20"/>
      <c r="U7139" s="21"/>
      <c r="W7139" s="46"/>
      <c r="AA7139" s="22"/>
      <c r="AB7139" s="22"/>
      <c r="AC7139" s="22"/>
      <c r="AD7139" s="22"/>
      <c r="AE7139" s="22"/>
      <c r="AF7139" s="22"/>
      <c r="AG7139" s="22"/>
      <c r="AH7139" s="20"/>
      <c r="AI7139" s="22"/>
      <c r="AJ7139" s="22"/>
      <c r="AK7139" s="22"/>
      <c r="AM7139" s="22"/>
      <c r="AN7139" s="22"/>
      <c r="AO7139" s="22"/>
    </row>
    <row r="7140" spans="15:41" x14ac:dyDescent="0.15">
      <c r="O7140" s="21"/>
      <c r="P7140" s="21"/>
      <c r="Q7140" s="28"/>
      <c r="R7140" s="28"/>
      <c r="S7140" s="21"/>
      <c r="T7140" s="20"/>
      <c r="U7140" s="21"/>
      <c r="W7140" s="46"/>
      <c r="AA7140" s="22"/>
      <c r="AB7140" s="22"/>
      <c r="AC7140" s="22"/>
      <c r="AD7140" s="22"/>
      <c r="AE7140" s="22"/>
      <c r="AF7140" s="22"/>
      <c r="AG7140" s="22"/>
      <c r="AH7140" s="20"/>
      <c r="AI7140" s="22"/>
      <c r="AJ7140" s="22"/>
      <c r="AK7140" s="22"/>
      <c r="AM7140" s="22"/>
      <c r="AN7140" s="22"/>
      <c r="AO7140" s="22"/>
    </row>
    <row r="7141" spans="15:41" x14ac:dyDescent="0.15">
      <c r="O7141" s="21"/>
      <c r="P7141" s="21"/>
      <c r="Q7141" s="28"/>
      <c r="R7141" s="28"/>
      <c r="S7141" s="21"/>
      <c r="T7141" s="20"/>
      <c r="U7141" s="21"/>
      <c r="W7141" s="46"/>
      <c r="AA7141" s="22"/>
      <c r="AB7141" s="22"/>
      <c r="AC7141" s="22"/>
      <c r="AD7141" s="22"/>
      <c r="AE7141" s="22"/>
      <c r="AF7141" s="22"/>
      <c r="AG7141" s="22"/>
      <c r="AH7141" s="20"/>
      <c r="AI7141" s="22"/>
      <c r="AJ7141" s="22"/>
      <c r="AK7141" s="22"/>
      <c r="AM7141" s="22"/>
      <c r="AN7141" s="22"/>
      <c r="AO7141" s="22"/>
    </row>
    <row r="7142" spans="15:41" x14ac:dyDescent="0.15">
      <c r="O7142" s="21"/>
      <c r="P7142" s="21"/>
      <c r="Q7142" s="28"/>
      <c r="R7142" s="28"/>
      <c r="S7142" s="21"/>
      <c r="T7142" s="20"/>
      <c r="U7142" s="21"/>
      <c r="W7142" s="46"/>
      <c r="AA7142" s="22"/>
      <c r="AB7142" s="22"/>
      <c r="AC7142" s="22"/>
      <c r="AD7142" s="22"/>
      <c r="AE7142" s="22"/>
      <c r="AF7142" s="22"/>
      <c r="AG7142" s="22"/>
      <c r="AH7142" s="20"/>
      <c r="AI7142" s="22"/>
      <c r="AJ7142" s="22"/>
      <c r="AK7142" s="22"/>
      <c r="AM7142" s="22"/>
      <c r="AN7142" s="22"/>
      <c r="AO7142" s="22"/>
    </row>
    <row r="7143" spans="15:41" x14ac:dyDescent="0.15">
      <c r="O7143" s="21"/>
      <c r="P7143" s="21"/>
      <c r="Q7143" s="28"/>
      <c r="R7143" s="28"/>
      <c r="S7143" s="21"/>
      <c r="T7143" s="20"/>
      <c r="U7143" s="21"/>
      <c r="W7143" s="46"/>
      <c r="AA7143" s="22"/>
      <c r="AB7143" s="22"/>
      <c r="AC7143" s="22"/>
      <c r="AD7143" s="22"/>
      <c r="AE7143" s="22"/>
      <c r="AF7143" s="22"/>
      <c r="AG7143" s="22"/>
      <c r="AH7143" s="20"/>
      <c r="AI7143" s="22"/>
      <c r="AJ7143" s="22"/>
      <c r="AK7143" s="22"/>
      <c r="AM7143" s="22"/>
      <c r="AN7143" s="22"/>
      <c r="AO7143" s="22"/>
    </row>
    <row r="7144" spans="15:41" x14ac:dyDescent="0.15">
      <c r="O7144" s="21"/>
      <c r="P7144" s="21"/>
      <c r="Q7144" s="28"/>
      <c r="R7144" s="28"/>
      <c r="S7144" s="21"/>
      <c r="T7144" s="20"/>
      <c r="U7144" s="21"/>
      <c r="W7144" s="46"/>
      <c r="AA7144" s="22"/>
      <c r="AB7144" s="22"/>
      <c r="AC7144" s="22"/>
      <c r="AD7144" s="22"/>
      <c r="AE7144" s="22"/>
      <c r="AF7144" s="22"/>
      <c r="AG7144" s="22"/>
      <c r="AH7144" s="20"/>
      <c r="AI7144" s="22"/>
      <c r="AJ7144" s="22"/>
      <c r="AK7144" s="22"/>
      <c r="AM7144" s="22"/>
      <c r="AN7144" s="22"/>
      <c r="AO7144" s="22"/>
    </row>
    <row r="7145" spans="15:41" x14ac:dyDescent="0.15">
      <c r="O7145" s="21"/>
      <c r="P7145" s="21"/>
      <c r="Q7145" s="28"/>
      <c r="R7145" s="28"/>
      <c r="S7145" s="21"/>
      <c r="T7145" s="20"/>
      <c r="U7145" s="21"/>
      <c r="W7145" s="46"/>
      <c r="AA7145" s="22"/>
      <c r="AB7145" s="22"/>
      <c r="AC7145" s="22"/>
      <c r="AD7145" s="22"/>
      <c r="AE7145" s="22"/>
      <c r="AF7145" s="22"/>
      <c r="AG7145" s="22"/>
      <c r="AH7145" s="20"/>
      <c r="AI7145" s="22"/>
      <c r="AJ7145" s="22"/>
      <c r="AK7145" s="22"/>
      <c r="AM7145" s="22"/>
      <c r="AN7145" s="22"/>
      <c r="AO7145" s="22"/>
    </row>
    <row r="7146" spans="15:41" x14ac:dyDescent="0.15">
      <c r="O7146" s="21"/>
      <c r="P7146" s="21"/>
      <c r="Q7146" s="28"/>
      <c r="R7146" s="28"/>
      <c r="S7146" s="21"/>
      <c r="T7146" s="20"/>
      <c r="U7146" s="21"/>
      <c r="W7146" s="46"/>
      <c r="AA7146" s="22"/>
      <c r="AB7146" s="22"/>
      <c r="AC7146" s="22"/>
      <c r="AD7146" s="22"/>
      <c r="AE7146" s="22"/>
      <c r="AF7146" s="22"/>
      <c r="AG7146" s="22"/>
      <c r="AH7146" s="20"/>
      <c r="AI7146" s="22"/>
      <c r="AJ7146" s="22"/>
      <c r="AK7146" s="22"/>
      <c r="AM7146" s="22"/>
      <c r="AN7146" s="22"/>
      <c r="AO7146" s="22"/>
    </row>
    <row r="7147" spans="15:41" x14ac:dyDescent="0.15">
      <c r="O7147" s="21"/>
      <c r="P7147" s="21"/>
      <c r="Q7147" s="28"/>
      <c r="R7147" s="28"/>
      <c r="S7147" s="21"/>
      <c r="T7147" s="20"/>
      <c r="U7147" s="21"/>
      <c r="W7147" s="46"/>
      <c r="AA7147" s="22"/>
      <c r="AB7147" s="22"/>
      <c r="AC7147" s="22"/>
      <c r="AD7147" s="22"/>
      <c r="AE7147" s="22"/>
      <c r="AF7147" s="22"/>
      <c r="AG7147" s="22"/>
      <c r="AH7147" s="20"/>
      <c r="AI7147" s="22"/>
      <c r="AJ7147" s="22"/>
      <c r="AK7147" s="22"/>
      <c r="AM7147" s="22"/>
      <c r="AN7147" s="22"/>
      <c r="AO7147" s="22"/>
    </row>
    <row r="7148" spans="15:41" x14ac:dyDescent="0.15">
      <c r="O7148" s="21"/>
      <c r="P7148" s="21"/>
      <c r="Q7148" s="28"/>
      <c r="R7148" s="28"/>
      <c r="S7148" s="21"/>
      <c r="T7148" s="20"/>
      <c r="U7148" s="21"/>
      <c r="W7148" s="46"/>
      <c r="AA7148" s="22"/>
      <c r="AB7148" s="22"/>
      <c r="AC7148" s="22"/>
      <c r="AD7148" s="22"/>
      <c r="AE7148" s="22"/>
      <c r="AF7148" s="22"/>
      <c r="AG7148" s="22"/>
      <c r="AH7148" s="20"/>
      <c r="AI7148" s="22"/>
      <c r="AJ7148" s="22"/>
      <c r="AK7148" s="22"/>
      <c r="AM7148" s="22"/>
      <c r="AN7148" s="22"/>
      <c r="AO7148" s="22"/>
    </row>
    <row r="7149" spans="15:41" x14ac:dyDescent="0.15">
      <c r="O7149" s="21"/>
      <c r="P7149" s="21"/>
      <c r="Q7149" s="28"/>
      <c r="R7149" s="28"/>
      <c r="S7149" s="21"/>
      <c r="T7149" s="20"/>
      <c r="U7149" s="21"/>
      <c r="W7149" s="46"/>
      <c r="AA7149" s="22"/>
      <c r="AB7149" s="22"/>
      <c r="AC7149" s="22"/>
      <c r="AD7149" s="22"/>
      <c r="AE7149" s="22"/>
      <c r="AF7149" s="22"/>
      <c r="AG7149" s="22"/>
      <c r="AH7149" s="20"/>
      <c r="AI7149" s="22"/>
      <c r="AJ7149" s="22"/>
      <c r="AK7149" s="22"/>
      <c r="AM7149" s="22"/>
      <c r="AN7149" s="22"/>
      <c r="AO7149" s="22"/>
    </row>
    <row r="7150" spans="15:41" x14ac:dyDescent="0.15">
      <c r="O7150" s="21"/>
      <c r="P7150" s="21"/>
      <c r="Q7150" s="28"/>
      <c r="R7150" s="28"/>
      <c r="S7150" s="21"/>
      <c r="T7150" s="20"/>
      <c r="U7150" s="21"/>
      <c r="W7150" s="46"/>
      <c r="AA7150" s="22"/>
      <c r="AB7150" s="22"/>
      <c r="AC7150" s="22"/>
      <c r="AD7150" s="22"/>
      <c r="AE7150" s="22"/>
      <c r="AF7150" s="22"/>
      <c r="AG7150" s="22"/>
      <c r="AH7150" s="20"/>
      <c r="AI7150" s="22"/>
      <c r="AJ7150" s="22"/>
      <c r="AK7150" s="22"/>
      <c r="AM7150" s="22"/>
      <c r="AN7150" s="22"/>
      <c r="AO7150" s="22"/>
    </row>
    <row r="7151" spans="15:41" x14ac:dyDescent="0.15">
      <c r="O7151" s="21"/>
      <c r="P7151" s="21"/>
      <c r="Q7151" s="28"/>
      <c r="R7151" s="28"/>
      <c r="S7151" s="21"/>
      <c r="T7151" s="20"/>
      <c r="U7151" s="21"/>
      <c r="W7151" s="46"/>
      <c r="AA7151" s="22"/>
      <c r="AB7151" s="22"/>
      <c r="AC7151" s="22"/>
      <c r="AD7151" s="22"/>
      <c r="AE7151" s="22"/>
      <c r="AF7151" s="22"/>
      <c r="AG7151" s="22"/>
      <c r="AH7151" s="20"/>
      <c r="AI7151" s="22"/>
      <c r="AJ7151" s="22"/>
      <c r="AK7151" s="22"/>
      <c r="AM7151" s="22"/>
      <c r="AN7151" s="22"/>
      <c r="AO7151" s="22"/>
    </row>
    <row r="7152" spans="15:41" x14ac:dyDescent="0.15">
      <c r="O7152" s="21"/>
      <c r="P7152" s="21"/>
      <c r="Q7152" s="28"/>
      <c r="R7152" s="28"/>
      <c r="S7152" s="21"/>
      <c r="T7152" s="20"/>
      <c r="U7152" s="21"/>
      <c r="W7152" s="46"/>
      <c r="AA7152" s="22"/>
      <c r="AB7152" s="22"/>
      <c r="AC7152" s="22"/>
      <c r="AD7152" s="22"/>
      <c r="AE7152" s="22"/>
      <c r="AF7152" s="22"/>
      <c r="AG7152" s="22"/>
      <c r="AH7152" s="20"/>
      <c r="AI7152" s="22"/>
      <c r="AJ7152" s="22"/>
      <c r="AK7152" s="22"/>
      <c r="AM7152" s="22"/>
      <c r="AN7152" s="22"/>
      <c r="AO7152" s="22"/>
    </row>
    <row r="7153" spans="15:41" x14ac:dyDescent="0.15">
      <c r="O7153" s="21"/>
      <c r="P7153" s="21"/>
      <c r="Q7153" s="28"/>
      <c r="R7153" s="28"/>
      <c r="S7153" s="21"/>
      <c r="T7153" s="20"/>
      <c r="U7153" s="21"/>
      <c r="W7153" s="46"/>
      <c r="AA7153" s="22"/>
      <c r="AB7153" s="22"/>
      <c r="AC7153" s="22"/>
      <c r="AD7153" s="22"/>
      <c r="AE7153" s="22"/>
      <c r="AF7153" s="22"/>
      <c r="AG7153" s="22"/>
      <c r="AH7153" s="20"/>
      <c r="AI7153" s="22"/>
      <c r="AJ7153" s="22"/>
      <c r="AK7153" s="22"/>
      <c r="AM7153" s="22"/>
      <c r="AN7153" s="22"/>
      <c r="AO7153" s="22"/>
    </row>
    <row r="7154" spans="15:41" x14ac:dyDescent="0.15">
      <c r="O7154" s="21"/>
      <c r="P7154" s="21"/>
      <c r="Q7154" s="28"/>
      <c r="R7154" s="28"/>
      <c r="S7154" s="21"/>
      <c r="T7154" s="20"/>
      <c r="U7154" s="21"/>
      <c r="W7154" s="46"/>
      <c r="AA7154" s="22"/>
      <c r="AB7154" s="22"/>
      <c r="AC7154" s="22"/>
      <c r="AD7154" s="22"/>
      <c r="AE7154" s="22"/>
      <c r="AF7154" s="22"/>
      <c r="AG7154" s="22"/>
      <c r="AH7154" s="20"/>
      <c r="AI7154" s="22"/>
      <c r="AJ7154" s="22"/>
      <c r="AK7154" s="22"/>
      <c r="AM7154" s="22"/>
      <c r="AN7154" s="22"/>
      <c r="AO7154" s="22"/>
    </row>
    <row r="7155" spans="15:41" x14ac:dyDescent="0.15">
      <c r="O7155" s="21"/>
      <c r="P7155" s="21"/>
      <c r="Q7155" s="28"/>
      <c r="R7155" s="28"/>
      <c r="S7155" s="21"/>
      <c r="T7155" s="20"/>
      <c r="U7155" s="21"/>
      <c r="W7155" s="46"/>
      <c r="AA7155" s="22"/>
      <c r="AB7155" s="22"/>
      <c r="AC7155" s="22"/>
      <c r="AD7155" s="22"/>
      <c r="AE7155" s="22"/>
      <c r="AF7155" s="22"/>
      <c r="AG7155" s="22"/>
      <c r="AH7155" s="20"/>
      <c r="AI7155" s="22"/>
      <c r="AJ7155" s="22"/>
      <c r="AK7155" s="22"/>
      <c r="AM7155" s="22"/>
      <c r="AN7155" s="22"/>
      <c r="AO7155" s="22"/>
    </row>
    <row r="7156" spans="15:41" x14ac:dyDescent="0.15">
      <c r="O7156" s="21"/>
      <c r="P7156" s="21"/>
      <c r="Q7156" s="28"/>
      <c r="R7156" s="28"/>
      <c r="S7156" s="21"/>
      <c r="T7156" s="20"/>
      <c r="U7156" s="21"/>
      <c r="W7156" s="46"/>
      <c r="AA7156" s="22"/>
      <c r="AB7156" s="22"/>
      <c r="AC7156" s="22"/>
      <c r="AD7156" s="22"/>
      <c r="AE7156" s="22"/>
      <c r="AF7156" s="22"/>
      <c r="AG7156" s="22"/>
      <c r="AH7156" s="20"/>
      <c r="AI7156" s="22"/>
      <c r="AJ7156" s="22"/>
      <c r="AK7156" s="22"/>
      <c r="AM7156" s="22"/>
      <c r="AN7156" s="22"/>
      <c r="AO7156" s="22"/>
    </row>
    <row r="7157" spans="15:41" x14ac:dyDescent="0.15">
      <c r="O7157" s="21"/>
      <c r="P7157" s="21"/>
      <c r="Q7157" s="28"/>
      <c r="R7157" s="28"/>
      <c r="S7157" s="21"/>
      <c r="T7157" s="20"/>
      <c r="U7157" s="21"/>
      <c r="W7157" s="46"/>
      <c r="AA7157" s="22"/>
      <c r="AB7157" s="22"/>
      <c r="AC7157" s="22"/>
      <c r="AD7157" s="22"/>
      <c r="AE7157" s="22"/>
      <c r="AF7157" s="22"/>
      <c r="AG7157" s="22"/>
      <c r="AH7157" s="20"/>
      <c r="AI7157" s="22"/>
      <c r="AJ7157" s="22"/>
      <c r="AK7157" s="22"/>
      <c r="AM7157" s="22"/>
      <c r="AN7157" s="22"/>
      <c r="AO7157" s="22"/>
    </row>
    <row r="7158" spans="15:41" x14ac:dyDescent="0.15">
      <c r="O7158" s="21"/>
      <c r="P7158" s="21"/>
      <c r="Q7158" s="28"/>
      <c r="R7158" s="28"/>
      <c r="S7158" s="21"/>
      <c r="T7158" s="20"/>
      <c r="U7158" s="21"/>
      <c r="W7158" s="46"/>
      <c r="AA7158" s="22"/>
      <c r="AB7158" s="22"/>
      <c r="AC7158" s="22"/>
      <c r="AD7158" s="22"/>
      <c r="AE7158" s="22"/>
      <c r="AF7158" s="22"/>
      <c r="AG7158" s="22"/>
      <c r="AH7158" s="20"/>
      <c r="AI7158" s="22"/>
      <c r="AJ7158" s="22"/>
      <c r="AK7158" s="22"/>
      <c r="AM7158" s="22"/>
      <c r="AN7158" s="22"/>
      <c r="AO7158" s="22"/>
    </row>
    <row r="7159" spans="15:41" x14ac:dyDescent="0.15">
      <c r="O7159" s="21"/>
      <c r="P7159" s="21"/>
      <c r="Q7159" s="28"/>
      <c r="R7159" s="28"/>
      <c r="S7159" s="21"/>
      <c r="T7159" s="20"/>
      <c r="U7159" s="21"/>
      <c r="W7159" s="46"/>
      <c r="AA7159" s="22"/>
      <c r="AB7159" s="22"/>
      <c r="AC7159" s="22"/>
      <c r="AD7159" s="22"/>
      <c r="AE7159" s="22"/>
      <c r="AF7159" s="22"/>
      <c r="AG7159" s="22"/>
      <c r="AH7159" s="20"/>
      <c r="AI7159" s="22"/>
      <c r="AJ7159" s="22"/>
      <c r="AK7159" s="22"/>
      <c r="AM7159" s="22"/>
      <c r="AN7159" s="22"/>
      <c r="AO7159" s="22"/>
    </row>
    <row r="7160" spans="15:41" x14ac:dyDescent="0.15">
      <c r="O7160" s="21"/>
      <c r="P7160" s="21"/>
      <c r="Q7160" s="28"/>
      <c r="R7160" s="28"/>
      <c r="S7160" s="21"/>
      <c r="T7160" s="20"/>
      <c r="U7160" s="21"/>
      <c r="W7160" s="46"/>
      <c r="AA7160" s="22"/>
      <c r="AB7160" s="22"/>
      <c r="AC7160" s="22"/>
      <c r="AD7160" s="22"/>
      <c r="AE7160" s="22"/>
      <c r="AF7160" s="22"/>
      <c r="AG7160" s="22"/>
      <c r="AH7160" s="20"/>
      <c r="AI7160" s="22"/>
      <c r="AJ7160" s="22"/>
      <c r="AK7160" s="22"/>
      <c r="AM7160" s="22"/>
      <c r="AN7160" s="22"/>
      <c r="AO7160" s="22"/>
    </row>
    <row r="7161" spans="15:41" x14ac:dyDescent="0.15">
      <c r="O7161" s="21"/>
      <c r="P7161" s="21"/>
      <c r="Q7161" s="28"/>
      <c r="R7161" s="28"/>
      <c r="S7161" s="21"/>
      <c r="T7161" s="20"/>
      <c r="U7161" s="21"/>
      <c r="W7161" s="46"/>
      <c r="AA7161" s="22"/>
      <c r="AB7161" s="22"/>
      <c r="AC7161" s="22"/>
      <c r="AD7161" s="22"/>
      <c r="AE7161" s="22"/>
      <c r="AF7161" s="22"/>
      <c r="AG7161" s="22"/>
      <c r="AH7161" s="20"/>
      <c r="AI7161" s="22"/>
      <c r="AJ7161" s="22"/>
      <c r="AK7161" s="22"/>
      <c r="AM7161" s="22"/>
      <c r="AN7161" s="22"/>
      <c r="AO7161" s="22"/>
    </row>
    <row r="7162" spans="15:41" x14ac:dyDescent="0.15">
      <c r="O7162" s="21"/>
      <c r="P7162" s="21"/>
      <c r="Q7162" s="28"/>
      <c r="R7162" s="28"/>
      <c r="S7162" s="21"/>
      <c r="T7162" s="20"/>
      <c r="U7162" s="21"/>
      <c r="W7162" s="46"/>
      <c r="AA7162" s="22"/>
      <c r="AB7162" s="22"/>
      <c r="AC7162" s="22"/>
      <c r="AD7162" s="22"/>
      <c r="AE7162" s="22"/>
      <c r="AF7162" s="22"/>
      <c r="AG7162" s="22"/>
      <c r="AH7162" s="20"/>
      <c r="AI7162" s="22"/>
      <c r="AJ7162" s="22"/>
      <c r="AK7162" s="22"/>
      <c r="AM7162" s="22"/>
      <c r="AN7162" s="22"/>
      <c r="AO7162" s="22"/>
    </row>
    <row r="7163" spans="15:41" x14ac:dyDescent="0.15">
      <c r="O7163" s="21"/>
      <c r="P7163" s="21"/>
      <c r="Q7163" s="28"/>
      <c r="R7163" s="28"/>
      <c r="S7163" s="21"/>
      <c r="T7163" s="20"/>
      <c r="U7163" s="21"/>
      <c r="W7163" s="46"/>
      <c r="AA7163" s="22"/>
      <c r="AB7163" s="22"/>
      <c r="AC7163" s="22"/>
      <c r="AD7163" s="22"/>
      <c r="AE7163" s="22"/>
      <c r="AF7163" s="22"/>
      <c r="AG7163" s="22"/>
      <c r="AH7163" s="20"/>
      <c r="AI7163" s="22"/>
      <c r="AJ7163" s="22"/>
      <c r="AK7163" s="22"/>
      <c r="AM7163" s="22"/>
      <c r="AN7163" s="22"/>
      <c r="AO7163" s="22"/>
    </row>
    <row r="7164" spans="15:41" x14ac:dyDescent="0.15">
      <c r="O7164" s="21"/>
      <c r="P7164" s="21"/>
      <c r="Q7164" s="28"/>
      <c r="R7164" s="28"/>
      <c r="S7164" s="21"/>
      <c r="T7164" s="20"/>
      <c r="U7164" s="21"/>
      <c r="W7164" s="46"/>
      <c r="AA7164" s="22"/>
      <c r="AB7164" s="22"/>
      <c r="AC7164" s="22"/>
      <c r="AD7164" s="22"/>
      <c r="AE7164" s="22"/>
      <c r="AF7164" s="22"/>
      <c r="AG7164" s="22"/>
      <c r="AH7164" s="20"/>
      <c r="AI7164" s="22"/>
      <c r="AJ7164" s="22"/>
      <c r="AK7164" s="22"/>
      <c r="AM7164" s="22"/>
      <c r="AN7164" s="22"/>
      <c r="AO7164" s="22"/>
    </row>
    <row r="7165" spans="15:41" x14ac:dyDescent="0.15">
      <c r="O7165" s="21"/>
      <c r="P7165" s="21"/>
      <c r="Q7165" s="28"/>
      <c r="R7165" s="28"/>
      <c r="S7165" s="21"/>
      <c r="T7165" s="20"/>
      <c r="U7165" s="21"/>
      <c r="W7165" s="46"/>
      <c r="AA7165" s="22"/>
      <c r="AB7165" s="22"/>
      <c r="AC7165" s="22"/>
      <c r="AD7165" s="22"/>
      <c r="AE7165" s="22"/>
      <c r="AF7165" s="22"/>
      <c r="AG7165" s="22"/>
      <c r="AH7165" s="20"/>
      <c r="AI7165" s="22"/>
      <c r="AJ7165" s="22"/>
      <c r="AK7165" s="22"/>
      <c r="AM7165" s="22"/>
      <c r="AN7165" s="22"/>
      <c r="AO7165" s="22"/>
    </row>
    <row r="7166" spans="15:41" x14ac:dyDescent="0.15">
      <c r="O7166" s="21"/>
      <c r="P7166" s="21"/>
      <c r="Q7166" s="28"/>
      <c r="R7166" s="28"/>
      <c r="S7166" s="21"/>
      <c r="T7166" s="20"/>
      <c r="U7166" s="21"/>
      <c r="W7166" s="46"/>
      <c r="AA7166" s="22"/>
      <c r="AB7166" s="22"/>
      <c r="AC7166" s="22"/>
      <c r="AD7166" s="22"/>
      <c r="AE7166" s="22"/>
      <c r="AF7166" s="22"/>
      <c r="AG7166" s="22"/>
      <c r="AH7166" s="20"/>
      <c r="AI7166" s="22"/>
      <c r="AJ7166" s="22"/>
      <c r="AK7166" s="22"/>
      <c r="AM7166" s="22"/>
      <c r="AN7166" s="22"/>
      <c r="AO7166" s="22"/>
    </row>
    <row r="7167" spans="15:41" x14ac:dyDescent="0.15">
      <c r="O7167" s="21"/>
      <c r="P7167" s="21"/>
      <c r="Q7167" s="28"/>
      <c r="R7167" s="28"/>
      <c r="S7167" s="21"/>
      <c r="T7167" s="20"/>
      <c r="U7167" s="21"/>
      <c r="W7167" s="46"/>
      <c r="AA7167" s="22"/>
      <c r="AB7167" s="22"/>
      <c r="AC7167" s="22"/>
      <c r="AD7167" s="22"/>
      <c r="AE7167" s="22"/>
      <c r="AF7167" s="22"/>
      <c r="AG7167" s="22"/>
      <c r="AH7167" s="20"/>
      <c r="AI7167" s="22"/>
      <c r="AJ7167" s="22"/>
      <c r="AK7167" s="22"/>
      <c r="AM7167" s="22"/>
      <c r="AN7167" s="22"/>
      <c r="AO7167" s="22"/>
    </row>
    <row r="7168" spans="15:41" x14ac:dyDescent="0.15">
      <c r="O7168" s="21"/>
      <c r="P7168" s="21"/>
      <c r="Q7168" s="28"/>
      <c r="R7168" s="28"/>
      <c r="S7168" s="21"/>
      <c r="T7168" s="20"/>
      <c r="U7168" s="21"/>
      <c r="W7168" s="46"/>
      <c r="AA7168" s="22"/>
      <c r="AB7168" s="22"/>
      <c r="AC7168" s="22"/>
      <c r="AD7168" s="22"/>
      <c r="AE7168" s="22"/>
      <c r="AF7168" s="22"/>
      <c r="AG7168" s="22"/>
      <c r="AH7168" s="20"/>
      <c r="AI7168" s="22"/>
      <c r="AJ7168" s="22"/>
      <c r="AK7168" s="22"/>
      <c r="AM7168" s="22"/>
      <c r="AN7168" s="22"/>
      <c r="AO7168" s="22"/>
    </row>
    <row r="7169" spans="15:41" x14ac:dyDescent="0.15">
      <c r="O7169" s="21"/>
      <c r="P7169" s="21"/>
      <c r="Q7169" s="28"/>
      <c r="R7169" s="28"/>
      <c r="S7169" s="21"/>
      <c r="T7169" s="20"/>
      <c r="U7169" s="21"/>
      <c r="W7169" s="46"/>
      <c r="AA7169" s="22"/>
      <c r="AB7169" s="22"/>
      <c r="AC7169" s="22"/>
      <c r="AD7169" s="22"/>
      <c r="AE7169" s="22"/>
      <c r="AF7169" s="22"/>
      <c r="AG7169" s="22"/>
      <c r="AH7169" s="20"/>
      <c r="AI7169" s="22"/>
      <c r="AJ7169" s="22"/>
      <c r="AK7169" s="22"/>
      <c r="AM7169" s="22"/>
      <c r="AN7169" s="22"/>
      <c r="AO7169" s="22"/>
    </row>
    <row r="7170" spans="15:41" x14ac:dyDescent="0.15">
      <c r="O7170" s="21"/>
      <c r="P7170" s="21"/>
      <c r="Q7170" s="28"/>
      <c r="R7170" s="28"/>
      <c r="S7170" s="21"/>
      <c r="T7170" s="20"/>
      <c r="U7170" s="21"/>
      <c r="W7170" s="46"/>
      <c r="AA7170" s="22"/>
      <c r="AB7170" s="22"/>
      <c r="AC7170" s="22"/>
      <c r="AD7170" s="22"/>
      <c r="AE7170" s="22"/>
      <c r="AF7170" s="22"/>
      <c r="AG7170" s="22"/>
      <c r="AH7170" s="20"/>
      <c r="AI7170" s="22"/>
      <c r="AJ7170" s="22"/>
      <c r="AK7170" s="22"/>
      <c r="AM7170" s="22"/>
      <c r="AN7170" s="22"/>
      <c r="AO7170" s="22"/>
    </row>
    <row r="7171" spans="15:41" x14ac:dyDescent="0.15">
      <c r="O7171" s="21"/>
      <c r="P7171" s="21"/>
      <c r="Q7171" s="28"/>
      <c r="R7171" s="28"/>
      <c r="S7171" s="21"/>
      <c r="T7171" s="20"/>
      <c r="U7171" s="21"/>
      <c r="W7171" s="46"/>
      <c r="AA7171" s="22"/>
      <c r="AB7171" s="22"/>
      <c r="AC7171" s="22"/>
      <c r="AD7171" s="22"/>
      <c r="AE7171" s="22"/>
      <c r="AF7171" s="22"/>
      <c r="AG7171" s="22"/>
      <c r="AH7171" s="20"/>
      <c r="AI7171" s="22"/>
      <c r="AJ7171" s="22"/>
      <c r="AK7171" s="22"/>
      <c r="AM7171" s="22"/>
      <c r="AN7171" s="22"/>
      <c r="AO7171" s="22"/>
    </row>
    <row r="7172" spans="15:41" x14ac:dyDescent="0.15">
      <c r="O7172" s="21"/>
      <c r="P7172" s="21"/>
      <c r="Q7172" s="28"/>
      <c r="R7172" s="28"/>
      <c r="S7172" s="21"/>
      <c r="T7172" s="20"/>
      <c r="U7172" s="21"/>
      <c r="W7172" s="46"/>
      <c r="AA7172" s="22"/>
      <c r="AB7172" s="22"/>
      <c r="AC7172" s="22"/>
      <c r="AD7172" s="22"/>
      <c r="AE7172" s="22"/>
      <c r="AF7172" s="22"/>
      <c r="AG7172" s="22"/>
      <c r="AH7172" s="20"/>
      <c r="AI7172" s="22"/>
      <c r="AJ7172" s="22"/>
      <c r="AK7172" s="22"/>
      <c r="AM7172" s="22"/>
      <c r="AN7172" s="22"/>
      <c r="AO7172" s="22"/>
    </row>
    <row r="7173" spans="15:41" x14ac:dyDescent="0.15">
      <c r="O7173" s="21"/>
      <c r="P7173" s="21"/>
      <c r="Q7173" s="28"/>
      <c r="R7173" s="28"/>
      <c r="S7173" s="21"/>
      <c r="T7173" s="20"/>
      <c r="U7173" s="21"/>
      <c r="W7173" s="46"/>
      <c r="AA7173" s="22"/>
      <c r="AB7173" s="22"/>
      <c r="AC7173" s="22"/>
      <c r="AD7173" s="22"/>
      <c r="AE7173" s="22"/>
      <c r="AF7173" s="22"/>
      <c r="AG7173" s="22"/>
      <c r="AH7173" s="20"/>
      <c r="AI7173" s="22"/>
      <c r="AJ7173" s="22"/>
      <c r="AK7173" s="22"/>
      <c r="AM7173" s="22"/>
      <c r="AN7173" s="22"/>
      <c r="AO7173" s="22"/>
    </row>
    <row r="7174" spans="15:41" x14ac:dyDescent="0.15">
      <c r="O7174" s="21"/>
      <c r="P7174" s="21"/>
      <c r="Q7174" s="28"/>
      <c r="R7174" s="28"/>
      <c r="S7174" s="21"/>
      <c r="T7174" s="20"/>
      <c r="U7174" s="21"/>
      <c r="W7174" s="46"/>
      <c r="AA7174" s="22"/>
      <c r="AB7174" s="22"/>
      <c r="AC7174" s="22"/>
      <c r="AD7174" s="22"/>
      <c r="AE7174" s="22"/>
      <c r="AF7174" s="22"/>
      <c r="AG7174" s="22"/>
      <c r="AH7174" s="20"/>
      <c r="AI7174" s="22"/>
      <c r="AJ7174" s="22"/>
      <c r="AK7174" s="22"/>
      <c r="AM7174" s="22"/>
      <c r="AN7174" s="22"/>
      <c r="AO7174" s="22"/>
    </row>
    <row r="7175" spans="15:41" x14ac:dyDescent="0.15">
      <c r="O7175" s="21"/>
      <c r="P7175" s="21"/>
      <c r="Q7175" s="28"/>
      <c r="R7175" s="28"/>
      <c r="S7175" s="21"/>
      <c r="T7175" s="20"/>
      <c r="U7175" s="21"/>
      <c r="W7175" s="46"/>
      <c r="AA7175" s="22"/>
      <c r="AB7175" s="22"/>
      <c r="AC7175" s="22"/>
      <c r="AD7175" s="22"/>
      <c r="AE7175" s="22"/>
      <c r="AF7175" s="22"/>
      <c r="AG7175" s="22"/>
      <c r="AH7175" s="20"/>
      <c r="AI7175" s="22"/>
      <c r="AJ7175" s="22"/>
      <c r="AK7175" s="22"/>
      <c r="AM7175" s="22"/>
      <c r="AN7175" s="22"/>
      <c r="AO7175" s="22"/>
    </row>
    <row r="7176" spans="15:41" x14ac:dyDescent="0.15">
      <c r="O7176" s="21"/>
      <c r="P7176" s="21"/>
      <c r="Q7176" s="28"/>
      <c r="R7176" s="28"/>
      <c r="S7176" s="21"/>
      <c r="T7176" s="20"/>
      <c r="U7176" s="21"/>
      <c r="W7176" s="46"/>
      <c r="AA7176" s="22"/>
      <c r="AB7176" s="22"/>
      <c r="AC7176" s="22"/>
      <c r="AD7176" s="22"/>
      <c r="AE7176" s="22"/>
      <c r="AF7176" s="22"/>
      <c r="AG7176" s="22"/>
      <c r="AH7176" s="20"/>
      <c r="AI7176" s="22"/>
      <c r="AJ7176" s="22"/>
      <c r="AK7176" s="22"/>
      <c r="AM7176" s="22"/>
      <c r="AN7176" s="22"/>
      <c r="AO7176" s="22"/>
    </row>
    <row r="7177" spans="15:41" x14ac:dyDescent="0.15">
      <c r="O7177" s="21"/>
      <c r="P7177" s="21"/>
      <c r="Q7177" s="28"/>
      <c r="R7177" s="28"/>
      <c r="S7177" s="21"/>
      <c r="T7177" s="20"/>
      <c r="U7177" s="21"/>
      <c r="W7177" s="46"/>
      <c r="AA7177" s="22"/>
      <c r="AB7177" s="22"/>
      <c r="AC7177" s="22"/>
      <c r="AD7177" s="22"/>
      <c r="AE7177" s="22"/>
      <c r="AF7177" s="22"/>
      <c r="AG7177" s="22"/>
      <c r="AH7177" s="20"/>
      <c r="AI7177" s="22"/>
      <c r="AJ7177" s="22"/>
      <c r="AK7177" s="22"/>
      <c r="AM7177" s="22"/>
      <c r="AN7177" s="22"/>
      <c r="AO7177" s="22"/>
    </row>
    <row r="7178" spans="15:41" x14ac:dyDescent="0.15">
      <c r="O7178" s="21"/>
      <c r="P7178" s="21"/>
      <c r="Q7178" s="28"/>
      <c r="R7178" s="28"/>
      <c r="S7178" s="21"/>
      <c r="T7178" s="20"/>
      <c r="U7178" s="21"/>
      <c r="W7178" s="46"/>
      <c r="AA7178" s="22"/>
      <c r="AB7178" s="22"/>
      <c r="AC7178" s="22"/>
      <c r="AD7178" s="22"/>
      <c r="AE7178" s="22"/>
      <c r="AF7178" s="22"/>
      <c r="AG7178" s="22"/>
      <c r="AH7178" s="20"/>
      <c r="AI7178" s="22"/>
      <c r="AJ7178" s="22"/>
      <c r="AK7178" s="22"/>
      <c r="AM7178" s="22"/>
      <c r="AN7178" s="22"/>
      <c r="AO7178" s="22"/>
    </row>
    <row r="7179" spans="15:41" x14ac:dyDescent="0.15">
      <c r="O7179" s="21"/>
      <c r="P7179" s="21"/>
      <c r="Q7179" s="28"/>
      <c r="R7179" s="28"/>
      <c r="S7179" s="21"/>
      <c r="T7179" s="20"/>
      <c r="U7179" s="21"/>
      <c r="W7179" s="46"/>
      <c r="AA7179" s="22"/>
      <c r="AB7179" s="22"/>
      <c r="AC7179" s="22"/>
      <c r="AD7179" s="22"/>
      <c r="AE7179" s="22"/>
      <c r="AF7179" s="22"/>
      <c r="AG7179" s="22"/>
      <c r="AH7179" s="20"/>
      <c r="AI7179" s="22"/>
      <c r="AJ7179" s="22"/>
      <c r="AK7179" s="22"/>
      <c r="AM7179" s="22"/>
      <c r="AN7179" s="22"/>
      <c r="AO7179" s="22"/>
    </row>
    <row r="7180" spans="15:41" x14ac:dyDescent="0.15">
      <c r="O7180" s="21"/>
      <c r="P7180" s="21"/>
      <c r="Q7180" s="28"/>
      <c r="R7180" s="28"/>
      <c r="S7180" s="21"/>
      <c r="T7180" s="20"/>
      <c r="U7180" s="21"/>
      <c r="W7180" s="46"/>
      <c r="AA7180" s="22"/>
      <c r="AB7180" s="22"/>
      <c r="AC7180" s="22"/>
      <c r="AD7180" s="22"/>
      <c r="AE7180" s="22"/>
      <c r="AF7180" s="22"/>
      <c r="AG7180" s="22"/>
      <c r="AH7180" s="20"/>
      <c r="AI7180" s="22"/>
      <c r="AJ7180" s="22"/>
      <c r="AK7180" s="22"/>
      <c r="AM7180" s="22"/>
      <c r="AN7180" s="22"/>
      <c r="AO7180" s="22"/>
    </row>
    <row r="7181" spans="15:41" x14ac:dyDescent="0.15">
      <c r="O7181" s="21"/>
      <c r="P7181" s="21"/>
      <c r="Q7181" s="28"/>
      <c r="R7181" s="28"/>
      <c r="S7181" s="21"/>
      <c r="T7181" s="20"/>
      <c r="U7181" s="21"/>
      <c r="W7181" s="46"/>
      <c r="AA7181" s="22"/>
      <c r="AB7181" s="22"/>
      <c r="AC7181" s="22"/>
      <c r="AD7181" s="22"/>
      <c r="AE7181" s="22"/>
      <c r="AF7181" s="22"/>
      <c r="AG7181" s="22"/>
      <c r="AH7181" s="20"/>
      <c r="AI7181" s="22"/>
      <c r="AJ7181" s="22"/>
      <c r="AK7181" s="22"/>
      <c r="AM7181" s="22"/>
      <c r="AN7181" s="22"/>
      <c r="AO7181" s="22"/>
    </row>
    <row r="7182" spans="15:41" x14ac:dyDescent="0.15">
      <c r="O7182" s="21"/>
      <c r="P7182" s="21"/>
      <c r="Q7182" s="28"/>
      <c r="R7182" s="28"/>
      <c r="S7182" s="21"/>
      <c r="T7182" s="20"/>
      <c r="U7182" s="21"/>
      <c r="W7182" s="46"/>
      <c r="AA7182" s="22"/>
      <c r="AB7182" s="22"/>
      <c r="AC7182" s="22"/>
      <c r="AD7182" s="22"/>
      <c r="AE7182" s="22"/>
      <c r="AF7182" s="22"/>
      <c r="AG7182" s="22"/>
      <c r="AH7182" s="20"/>
      <c r="AI7182" s="22"/>
      <c r="AJ7182" s="22"/>
      <c r="AK7182" s="22"/>
      <c r="AM7182" s="22"/>
      <c r="AN7182" s="22"/>
      <c r="AO7182" s="22"/>
    </row>
    <row r="7183" spans="15:41" x14ac:dyDescent="0.15">
      <c r="O7183" s="21"/>
      <c r="P7183" s="21"/>
      <c r="Q7183" s="28"/>
      <c r="R7183" s="28"/>
      <c r="S7183" s="21"/>
      <c r="T7183" s="20"/>
      <c r="U7183" s="21"/>
      <c r="W7183" s="46"/>
      <c r="AA7183" s="22"/>
      <c r="AB7183" s="22"/>
      <c r="AC7183" s="22"/>
      <c r="AD7183" s="22"/>
      <c r="AE7183" s="22"/>
      <c r="AF7183" s="22"/>
      <c r="AG7183" s="22"/>
      <c r="AH7183" s="20"/>
      <c r="AI7183" s="22"/>
      <c r="AJ7183" s="22"/>
      <c r="AK7183" s="22"/>
      <c r="AM7183" s="22"/>
      <c r="AN7183" s="22"/>
      <c r="AO7183" s="22"/>
    </row>
    <row r="7184" spans="15:41" x14ac:dyDescent="0.15">
      <c r="O7184" s="21"/>
      <c r="P7184" s="21"/>
      <c r="Q7184" s="28"/>
      <c r="R7184" s="28"/>
      <c r="S7184" s="21"/>
      <c r="T7184" s="20"/>
      <c r="U7184" s="21"/>
      <c r="W7184" s="46"/>
      <c r="AA7184" s="22"/>
      <c r="AB7184" s="22"/>
      <c r="AC7184" s="22"/>
      <c r="AD7184" s="22"/>
      <c r="AE7184" s="22"/>
      <c r="AF7184" s="22"/>
      <c r="AG7184" s="22"/>
      <c r="AH7184" s="20"/>
      <c r="AI7184" s="22"/>
      <c r="AJ7184" s="22"/>
      <c r="AK7184" s="22"/>
      <c r="AM7184" s="22"/>
      <c r="AN7184" s="22"/>
      <c r="AO7184" s="22"/>
    </row>
    <row r="7185" spans="15:41" x14ac:dyDescent="0.15">
      <c r="O7185" s="21"/>
      <c r="P7185" s="21"/>
      <c r="Q7185" s="28"/>
      <c r="R7185" s="28"/>
      <c r="S7185" s="21"/>
      <c r="T7185" s="20"/>
      <c r="U7185" s="21"/>
      <c r="W7185" s="46"/>
      <c r="AA7185" s="22"/>
      <c r="AB7185" s="22"/>
      <c r="AC7185" s="22"/>
      <c r="AD7185" s="22"/>
      <c r="AE7185" s="22"/>
      <c r="AF7185" s="22"/>
      <c r="AG7185" s="22"/>
      <c r="AH7185" s="20"/>
      <c r="AI7185" s="22"/>
      <c r="AJ7185" s="22"/>
      <c r="AK7185" s="22"/>
      <c r="AM7185" s="22"/>
      <c r="AN7185" s="22"/>
      <c r="AO7185" s="22"/>
    </row>
    <row r="7186" spans="15:41" x14ac:dyDescent="0.15">
      <c r="O7186" s="21"/>
      <c r="P7186" s="21"/>
      <c r="Q7186" s="28"/>
      <c r="R7186" s="28"/>
      <c r="S7186" s="21"/>
      <c r="T7186" s="20"/>
      <c r="U7186" s="21"/>
      <c r="W7186" s="46"/>
      <c r="AA7186" s="22"/>
      <c r="AB7186" s="22"/>
      <c r="AC7186" s="22"/>
      <c r="AD7186" s="22"/>
      <c r="AE7186" s="22"/>
      <c r="AF7186" s="22"/>
      <c r="AG7186" s="22"/>
      <c r="AH7186" s="20"/>
      <c r="AI7186" s="22"/>
      <c r="AJ7186" s="22"/>
      <c r="AK7186" s="22"/>
      <c r="AM7186" s="22"/>
      <c r="AN7186" s="22"/>
      <c r="AO7186" s="22"/>
    </row>
    <row r="7187" spans="15:41" x14ac:dyDescent="0.15">
      <c r="O7187" s="21"/>
      <c r="P7187" s="21"/>
      <c r="Q7187" s="28"/>
      <c r="R7187" s="28"/>
      <c r="S7187" s="21"/>
      <c r="T7187" s="20"/>
      <c r="U7187" s="21"/>
      <c r="W7187" s="46"/>
      <c r="AA7187" s="22"/>
      <c r="AB7187" s="22"/>
      <c r="AC7187" s="22"/>
      <c r="AD7187" s="22"/>
      <c r="AE7187" s="22"/>
      <c r="AF7187" s="22"/>
      <c r="AG7187" s="22"/>
      <c r="AH7187" s="20"/>
      <c r="AI7187" s="22"/>
      <c r="AJ7187" s="22"/>
      <c r="AK7187" s="22"/>
      <c r="AM7187" s="22"/>
      <c r="AN7187" s="22"/>
      <c r="AO7187" s="22"/>
    </row>
    <row r="7188" spans="15:41" x14ac:dyDescent="0.15">
      <c r="O7188" s="21"/>
      <c r="P7188" s="21"/>
      <c r="Q7188" s="28"/>
      <c r="R7188" s="28"/>
      <c r="S7188" s="21"/>
      <c r="T7188" s="20"/>
      <c r="U7188" s="21"/>
      <c r="W7188" s="46"/>
      <c r="AA7188" s="22"/>
      <c r="AB7188" s="22"/>
      <c r="AC7188" s="22"/>
      <c r="AD7188" s="22"/>
      <c r="AE7188" s="22"/>
      <c r="AF7188" s="22"/>
      <c r="AG7188" s="22"/>
      <c r="AH7188" s="20"/>
      <c r="AI7188" s="22"/>
      <c r="AJ7188" s="22"/>
      <c r="AK7188" s="22"/>
      <c r="AM7188" s="22"/>
      <c r="AN7188" s="22"/>
      <c r="AO7188" s="22"/>
    </row>
    <row r="7189" spans="15:41" x14ac:dyDescent="0.15">
      <c r="O7189" s="21"/>
      <c r="P7189" s="21"/>
      <c r="Q7189" s="28"/>
      <c r="R7189" s="28"/>
      <c r="S7189" s="21"/>
      <c r="T7189" s="20"/>
      <c r="U7189" s="21"/>
      <c r="W7189" s="46"/>
      <c r="AA7189" s="22"/>
      <c r="AB7189" s="22"/>
      <c r="AC7189" s="22"/>
      <c r="AD7189" s="22"/>
      <c r="AE7189" s="22"/>
      <c r="AF7189" s="22"/>
      <c r="AG7189" s="22"/>
      <c r="AH7189" s="20"/>
      <c r="AI7189" s="22"/>
      <c r="AJ7189" s="22"/>
      <c r="AK7189" s="22"/>
      <c r="AM7189" s="22"/>
      <c r="AN7189" s="22"/>
      <c r="AO7189" s="22"/>
    </row>
    <row r="7190" spans="15:41" x14ac:dyDescent="0.15">
      <c r="O7190" s="21"/>
      <c r="P7190" s="21"/>
      <c r="Q7190" s="28"/>
      <c r="R7190" s="28"/>
      <c r="S7190" s="21"/>
      <c r="T7190" s="20"/>
      <c r="U7190" s="21"/>
      <c r="W7190" s="46"/>
      <c r="AA7190" s="22"/>
      <c r="AB7190" s="22"/>
      <c r="AC7190" s="22"/>
      <c r="AD7190" s="22"/>
      <c r="AE7190" s="22"/>
      <c r="AF7190" s="22"/>
      <c r="AG7190" s="22"/>
      <c r="AH7190" s="20"/>
      <c r="AI7190" s="22"/>
      <c r="AJ7190" s="22"/>
      <c r="AK7190" s="22"/>
      <c r="AM7190" s="22"/>
      <c r="AN7190" s="22"/>
      <c r="AO7190" s="22"/>
    </row>
    <row r="7191" spans="15:41" x14ac:dyDescent="0.15">
      <c r="O7191" s="21"/>
      <c r="P7191" s="21"/>
      <c r="Q7191" s="28"/>
      <c r="R7191" s="28"/>
      <c r="S7191" s="21"/>
      <c r="T7191" s="20"/>
      <c r="U7191" s="21"/>
      <c r="W7191" s="46"/>
      <c r="AA7191" s="22"/>
      <c r="AB7191" s="22"/>
      <c r="AC7191" s="22"/>
      <c r="AD7191" s="22"/>
      <c r="AE7191" s="22"/>
      <c r="AF7191" s="22"/>
      <c r="AG7191" s="22"/>
      <c r="AH7191" s="20"/>
      <c r="AI7191" s="22"/>
      <c r="AJ7191" s="22"/>
      <c r="AK7191" s="22"/>
      <c r="AM7191" s="22"/>
      <c r="AN7191" s="22"/>
      <c r="AO7191" s="22"/>
    </row>
    <row r="7192" spans="15:41" x14ac:dyDescent="0.15">
      <c r="O7192" s="21"/>
      <c r="P7192" s="21"/>
      <c r="Q7192" s="28"/>
      <c r="R7192" s="28"/>
      <c r="S7192" s="21"/>
      <c r="T7192" s="20"/>
      <c r="U7192" s="21"/>
      <c r="W7192" s="46"/>
      <c r="AA7192" s="22"/>
      <c r="AB7192" s="22"/>
      <c r="AC7192" s="22"/>
      <c r="AD7192" s="22"/>
      <c r="AE7192" s="22"/>
      <c r="AF7192" s="22"/>
      <c r="AG7192" s="22"/>
      <c r="AH7192" s="20"/>
      <c r="AI7192" s="22"/>
      <c r="AJ7192" s="22"/>
      <c r="AK7192" s="22"/>
      <c r="AM7192" s="22"/>
      <c r="AN7192" s="22"/>
      <c r="AO7192" s="22"/>
    </row>
    <row r="7193" spans="15:41" x14ac:dyDescent="0.15">
      <c r="O7193" s="21"/>
      <c r="P7193" s="21"/>
      <c r="Q7193" s="28"/>
      <c r="R7193" s="28"/>
      <c r="S7193" s="21"/>
      <c r="T7193" s="20"/>
      <c r="U7193" s="21"/>
      <c r="W7193" s="46"/>
      <c r="AA7193" s="22"/>
      <c r="AB7193" s="22"/>
      <c r="AC7193" s="22"/>
      <c r="AD7193" s="22"/>
      <c r="AE7193" s="22"/>
      <c r="AF7193" s="22"/>
      <c r="AG7193" s="22"/>
      <c r="AH7193" s="20"/>
      <c r="AI7193" s="22"/>
      <c r="AJ7193" s="22"/>
      <c r="AK7193" s="22"/>
      <c r="AM7193" s="22"/>
      <c r="AN7193" s="22"/>
      <c r="AO7193" s="22"/>
    </row>
    <row r="7194" spans="15:41" x14ac:dyDescent="0.15">
      <c r="O7194" s="21"/>
      <c r="P7194" s="21"/>
      <c r="Q7194" s="28"/>
      <c r="R7194" s="28"/>
      <c r="S7194" s="21"/>
      <c r="T7194" s="20"/>
      <c r="U7194" s="21"/>
      <c r="W7194" s="46"/>
      <c r="AA7194" s="22"/>
      <c r="AB7194" s="22"/>
      <c r="AC7194" s="22"/>
      <c r="AD7194" s="22"/>
      <c r="AE7194" s="22"/>
      <c r="AF7194" s="22"/>
      <c r="AG7194" s="22"/>
      <c r="AH7194" s="20"/>
      <c r="AI7194" s="22"/>
      <c r="AJ7194" s="22"/>
      <c r="AK7194" s="22"/>
      <c r="AM7194" s="22"/>
      <c r="AN7194" s="22"/>
      <c r="AO7194" s="22"/>
    </row>
    <row r="7195" spans="15:41" x14ac:dyDescent="0.15">
      <c r="O7195" s="21"/>
      <c r="P7195" s="21"/>
      <c r="Q7195" s="28"/>
      <c r="R7195" s="28"/>
      <c r="S7195" s="21"/>
      <c r="T7195" s="20"/>
      <c r="U7195" s="21"/>
      <c r="W7195" s="46"/>
      <c r="AA7195" s="22"/>
      <c r="AB7195" s="22"/>
      <c r="AC7195" s="22"/>
      <c r="AD7195" s="22"/>
      <c r="AE7195" s="22"/>
      <c r="AF7195" s="22"/>
      <c r="AG7195" s="22"/>
      <c r="AH7195" s="20"/>
      <c r="AI7195" s="22"/>
      <c r="AJ7195" s="22"/>
      <c r="AK7195" s="22"/>
      <c r="AM7195" s="22"/>
      <c r="AN7195" s="22"/>
      <c r="AO7195" s="22"/>
    </row>
    <row r="7196" spans="15:41" x14ac:dyDescent="0.15">
      <c r="O7196" s="21"/>
      <c r="P7196" s="21"/>
      <c r="Q7196" s="28"/>
      <c r="R7196" s="28"/>
      <c r="S7196" s="21"/>
      <c r="T7196" s="20"/>
      <c r="U7196" s="21"/>
      <c r="W7196" s="46"/>
      <c r="AA7196" s="22"/>
      <c r="AB7196" s="22"/>
      <c r="AC7196" s="22"/>
      <c r="AD7196" s="22"/>
      <c r="AE7196" s="22"/>
      <c r="AF7196" s="22"/>
      <c r="AG7196" s="22"/>
      <c r="AH7196" s="20"/>
      <c r="AI7196" s="22"/>
      <c r="AJ7196" s="22"/>
      <c r="AK7196" s="22"/>
      <c r="AM7196" s="22"/>
      <c r="AN7196" s="22"/>
      <c r="AO7196" s="22"/>
    </row>
    <row r="7197" spans="15:41" x14ac:dyDescent="0.15">
      <c r="O7197" s="21"/>
      <c r="P7197" s="21"/>
      <c r="Q7197" s="28"/>
      <c r="R7197" s="28"/>
      <c r="S7197" s="21"/>
      <c r="T7197" s="20"/>
      <c r="U7197" s="21"/>
      <c r="W7197" s="46"/>
      <c r="AA7197" s="22"/>
      <c r="AB7197" s="22"/>
      <c r="AC7197" s="22"/>
      <c r="AD7197" s="22"/>
      <c r="AE7197" s="22"/>
      <c r="AF7197" s="22"/>
      <c r="AG7197" s="22"/>
      <c r="AH7197" s="20"/>
      <c r="AI7197" s="22"/>
      <c r="AJ7197" s="22"/>
      <c r="AK7197" s="22"/>
      <c r="AM7197" s="22"/>
      <c r="AN7197" s="22"/>
      <c r="AO7197" s="22"/>
    </row>
    <row r="7198" spans="15:41" x14ac:dyDescent="0.15">
      <c r="O7198" s="21"/>
      <c r="P7198" s="21"/>
      <c r="Q7198" s="28"/>
      <c r="R7198" s="28"/>
      <c r="S7198" s="21"/>
      <c r="T7198" s="20"/>
      <c r="U7198" s="21"/>
      <c r="W7198" s="46"/>
      <c r="AA7198" s="22"/>
      <c r="AB7198" s="22"/>
      <c r="AC7198" s="22"/>
      <c r="AD7198" s="22"/>
      <c r="AE7198" s="22"/>
      <c r="AF7198" s="22"/>
      <c r="AG7198" s="22"/>
      <c r="AH7198" s="20"/>
      <c r="AI7198" s="22"/>
      <c r="AJ7198" s="22"/>
      <c r="AK7198" s="22"/>
      <c r="AM7198" s="22"/>
      <c r="AN7198" s="22"/>
      <c r="AO7198" s="22"/>
    </row>
    <row r="7199" spans="15:41" x14ac:dyDescent="0.15">
      <c r="O7199" s="21"/>
      <c r="P7199" s="21"/>
      <c r="Q7199" s="28"/>
      <c r="R7199" s="28"/>
      <c r="S7199" s="21"/>
      <c r="T7199" s="20"/>
      <c r="U7199" s="21"/>
      <c r="W7199" s="46"/>
      <c r="AA7199" s="22"/>
      <c r="AB7199" s="22"/>
      <c r="AC7199" s="22"/>
      <c r="AD7199" s="22"/>
      <c r="AE7199" s="22"/>
      <c r="AF7199" s="22"/>
      <c r="AG7199" s="22"/>
      <c r="AH7199" s="20"/>
      <c r="AI7199" s="22"/>
      <c r="AJ7199" s="22"/>
      <c r="AK7199" s="22"/>
      <c r="AM7199" s="22"/>
      <c r="AN7199" s="22"/>
      <c r="AO7199" s="22"/>
    </row>
    <row r="7200" spans="15:41" x14ac:dyDescent="0.15">
      <c r="O7200" s="21"/>
      <c r="P7200" s="21"/>
      <c r="Q7200" s="28"/>
      <c r="R7200" s="28"/>
      <c r="S7200" s="21"/>
      <c r="T7200" s="20"/>
      <c r="U7200" s="21"/>
      <c r="W7200" s="46"/>
      <c r="AA7200" s="22"/>
      <c r="AB7200" s="22"/>
      <c r="AC7200" s="22"/>
      <c r="AD7200" s="22"/>
      <c r="AE7200" s="22"/>
      <c r="AF7200" s="22"/>
      <c r="AG7200" s="22"/>
      <c r="AH7200" s="20"/>
      <c r="AI7200" s="22"/>
      <c r="AJ7200" s="22"/>
      <c r="AK7200" s="22"/>
      <c r="AM7200" s="22"/>
      <c r="AN7200" s="22"/>
      <c r="AO7200" s="22"/>
    </row>
    <row r="7201" spans="15:41" x14ac:dyDescent="0.15">
      <c r="O7201" s="21"/>
      <c r="P7201" s="21"/>
      <c r="Q7201" s="28"/>
      <c r="R7201" s="28"/>
      <c r="S7201" s="21"/>
      <c r="T7201" s="20"/>
      <c r="U7201" s="21"/>
      <c r="W7201" s="46"/>
      <c r="AA7201" s="22"/>
      <c r="AB7201" s="22"/>
      <c r="AC7201" s="22"/>
      <c r="AD7201" s="22"/>
      <c r="AE7201" s="22"/>
      <c r="AF7201" s="22"/>
      <c r="AG7201" s="22"/>
      <c r="AH7201" s="20"/>
      <c r="AI7201" s="22"/>
      <c r="AJ7201" s="22"/>
      <c r="AK7201" s="22"/>
      <c r="AM7201" s="22"/>
      <c r="AN7201" s="22"/>
      <c r="AO7201" s="22"/>
    </row>
    <row r="7202" spans="15:41" x14ac:dyDescent="0.15">
      <c r="O7202" s="21"/>
      <c r="P7202" s="21"/>
      <c r="Q7202" s="28"/>
      <c r="R7202" s="28"/>
      <c r="S7202" s="21"/>
      <c r="T7202" s="20"/>
      <c r="U7202" s="21"/>
      <c r="W7202" s="46"/>
      <c r="AA7202" s="22"/>
      <c r="AB7202" s="22"/>
      <c r="AC7202" s="22"/>
      <c r="AD7202" s="22"/>
      <c r="AE7202" s="22"/>
      <c r="AF7202" s="22"/>
      <c r="AG7202" s="22"/>
      <c r="AH7202" s="20"/>
      <c r="AI7202" s="22"/>
      <c r="AJ7202" s="22"/>
      <c r="AK7202" s="22"/>
      <c r="AM7202" s="22"/>
      <c r="AN7202" s="22"/>
      <c r="AO7202" s="22"/>
    </row>
    <row r="7203" spans="15:41" x14ac:dyDescent="0.15">
      <c r="O7203" s="21"/>
      <c r="P7203" s="21"/>
      <c r="Q7203" s="28"/>
      <c r="R7203" s="28"/>
      <c r="S7203" s="21"/>
      <c r="T7203" s="20"/>
      <c r="U7203" s="21"/>
      <c r="W7203" s="46"/>
      <c r="AA7203" s="22"/>
      <c r="AB7203" s="22"/>
      <c r="AC7203" s="22"/>
      <c r="AD7203" s="22"/>
      <c r="AE7203" s="22"/>
      <c r="AF7203" s="22"/>
      <c r="AG7203" s="22"/>
      <c r="AH7203" s="20"/>
      <c r="AI7203" s="22"/>
      <c r="AJ7203" s="22"/>
      <c r="AK7203" s="22"/>
      <c r="AM7203" s="22"/>
      <c r="AN7203" s="22"/>
      <c r="AO7203" s="22"/>
    </row>
    <row r="7204" spans="15:41" x14ac:dyDescent="0.15">
      <c r="O7204" s="21"/>
      <c r="P7204" s="21"/>
      <c r="Q7204" s="28"/>
      <c r="R7204" s="28"/>
      <c r="S7204" s="21"/>
      <c r="T7204" s="20"/>
      <c r="U7204" s="21"/>
      <c r="W7204" s="46"/>
      <c r="AA7204" s="22"/>
      <c r="AB7204" s="22"/>
      <c r="AC7204" s="22"/>
      <c r="AD7204" s="22"/>
      <c r="AE7204" s="22"/>
      <c r="AF7204" s="22"/>
      <c r="AG7204" s="22"/>
      <c r="AH7204" s="20"/>
      <c r="AI7204" s="22"/>
      <c r="AJ7204" s="22"/>
      <c r="AK7204" s="22"/>
      <c r="AM7204" s="22"/>
      <c r="AN7204" s="22"/>
      <c r="AO7204" s="22"/>
    </row>
    <row r="7205" spans="15:41" x14ac:dyDescent="0.15">
      <c r="O7205" s="21"/>
      <c r="P7205" s="21"/>
      <c r="Q7205" s="28"/>
      <c r="R7205" s="28"/>
      <c r="S7205" s="21"/>
      <c r="T7205" s="20"/>
      <c r="U7205" s="21"/>
      <c r="W7205" s="46"/>
      <c r="AA7205" s="22"/>
      <c r="AB7205" s="22"/>
      <c r="AC7205" s="22"/>
      <c r="AD7205" s="22"/>
      <c r="AE7205" s="22"/>
      <c r="AF7205" s="22"/>
      <c r="AG7205" s="22"/>
      <c r="AH7205" s="20"/>
      <c r="AI7205" s="22"/>
      <c r="AJ7205" s="22"/>
      <c r="AK7205" s="22"/>
      <c r="AM7205" s="22"/>
      <c r="AN7205" s="22"/>
      <c r="AO7205" s="22"/>
    </row>
    <row r="7206" spans="15:41" x14ac:dyDescent="0.15">
      <c r="O7206" s="21"/>
      <c r="P7206" s="21"/>
      <c r="Q7206" s="28"/>
      <c r="R7206" s="28"/>
      <c r="S7206" s="21"/>
      <c r="T7206" s="20"/>
      <c r="U7206" s="21"/>
      <c r="W7206" s="46"/>
      <c r="AA7206" s="22"/>
      <c r="AB7206" s="22"/>
      <c r="AC7206" s="22"/>
      <c r="AD7206" s="22"/>
      <c r="AE7206" s="22"/>
      <c r="AF7206" s="22"/>
      <c r="AG7206" s="22"/>
      <c r="AH7206" s="20"/>
      <c r="AI7206" s="22"/>
      <c r="AJ7206" s="22"/>
      <c r="AK7206" s="22"/>
      <c r="AM7206" s="22"/>
      <c r="AN7206" s="22"/>
      <c r="AO7206" s="22"/>
    </row>
    <row r="7207" spans="15:41" x14ac:dyDescent="0.15">
      <c r="O7207" s="21"/>
      <c r="P7207" s="21"/>
      <c r="Q7207" s="28"/>
      <c r="R7207" s="28"/>
      <c r="S7207" s="21"/>
      <c r="T7207" s="20"/>
      <c r="U7207" s="21"/>
      <c r="W7207" s="46"/>
      <c r="AA7207" s="22"/>
      <c r="AB7207" s="22"/>
      <c r="AC7207" s="22"/>
      <c r="AD7207" s="22"/>
      <c r="AE7207" s="22"/>
      <c r="AF7207" s="22"/>
      <c r="AG7207" s="22"/>
      <c r="AH7207" s="20"/>
      <c r="AI7207" s="22"/>
      <c r="AJ7207" s="22"/>
      <c r="AK7207" s="22"/>
      <c r="AM7207" s="22"/>
      <c r="AN7207" s="22"/>
      <c r="AO7207" s="22"/>
    </row>
    <row r="7208" spans="15:41" x14ac:dyDescent="0.15">
      <c r="O7208" s="21"/>
      <c r="P7208" s="21"/>
      <c r="Q7208" s="28"/>
      <c r="R7208" s="28"/>
      <c r="S7208" s="21"/>
      <c r="T7208" s="20"/>
      <c r="U7208" s="21"/>
      <c r="W7208" s="46"/>
      <c r="AA7208" s="22"/>
      <c r="AB7208" s="22"/>
      <c r="AC7208" s="22"/>
      <c r="AD7208" s="22"/>
      <c r="AE7208" s="22"/>
      <c r="AF7208" s="22"/>
      <c r="AG7208" s="22"/>
      <c r="AH7208" s="20"/>
      <c r="AI7208" s="22"/>
      <c r="AJ7208" s="22"/>
      <c r="AK7208" s="22"/>
      <c r="AM7208" s="22"/>
      <c r="AN7208" s="22"/>
      <c r="AO7208" s="22"/>
    </row>
    <row r="7209" spans="15:41" x14ac:dyDescent="0.15">
      <c r="O7209" s="21"/>
      <c r="P7209" s="21"/>
      <c r="Q7209" s="28"/>
      <c r="R7209" s="28"/>
      <c r="S7209" s="21"/>
      <c r="T7209" s="20"/>
      <c r="U7209" s="21"/>
      <c r="W7209" s="46"/>
      <c r="AA7209" s="22"/>
      <c r="AB7209" s="22"/>
      <c r="AC7209" s="22"/>
      <c r="AD7209" s="22"/>
      <c r="AE7209" s="22"/>
      <c r="AF7209" s="22"/>
      <c r="AG7209" s="22"/>
      <c r="AH7209" s="20"/>
      <c r="AI7209" s="22"/>
      <c r="AJ7209" s="22"/>
      <c r="AK7209" s="22"/>
      <c r="AM7209" s="22"/>
      <c r="AN7209" s="22"/>
      <c r="AO7209" s="22"/>
    </row>
    <row r="7210" spans="15:41" x14ac:dyDescent="0.15">
      <c r="O7210" s="21"/>
      <c r="P7210" s="21"/>
      <c r="Q7210" s="28"/>
      <c r="R7210" s="28"/>
      <c r="S7210" s="21"/>
      <c r="T7210" s="20"/>
      <c r="U7210" s="21"/>
      <c r="W7210" s="46"/>
      <c r="AA7210" s="22"/>
      <c r="AB7210" s="22"/>
      <c r="AC7210" s="22"/>
      <c r="AD7210" s="22"/>
      <c r="AE7210" s="22"/>
      <c r="AF7210" s="22"/>
      <c r="AG7210" s="22"/>
      <c r="AH7210" s="20"/>
      <c r="AI7210" s="22"/>
      <c r="AJ7210" s="22"/>
      <c r="AK7210" s="22"/>
      <c r="AM7210" s="22"/>
      <c r="AN7210" s="22"/>
      <c r="AO7210" s="22"/>
    </row>
    <row r="7211" spans="15:41" x14ac:dyDescent="0.15">
      <c r="O7211" s="21"/>
      <c r="P7211" s="21"/>
      <c r="Q7211" s="28"/>
      <c r="R7211" s="28"/>
      <c r="S7211" s="21"/>
      <c r="T7211" s="20"/>
      <c r="U7211" s="21"/>
      <c r="W7211" s="46"/>
      <c r="AA7211" s="22"/>
      <c r="AB7211" s="22"/>
      <c r="AC7211" s="22"/>
      <c r="AD7211" s="22"/>
      <c r="AE7211" s="22"/>
      <c r="AF7211" s="22"/>
      <c r="AG7211" s="22"/>
      <c r="AH7211" s="20"/>
      <c r="AI7211" s="22"/>
      <c r="AJ7211" s="22"/>
      <c r="AK7211" s="22"/>
      <c r="AM7211" s="22"/>
      <c r="AN7211" s="22"/>
      <c r="AO7211" s="22"/>
    </row>
    <row r="7212" spans="15:41" x14ac:dyDescent="0.15">
      <c r="O7212" s="21"/>
      <c r="P7212" s="21"/>
      <c r="Q7212" s="28"/>
      <c r="R7212" s="28"/>
      <c r="S7212" s="21"/>
      <c r="T7212" s="20"/>
      <c r="U7212" s="21"/>
      <c r="W7212" s="46"/>
      <c r="AA7212" s="22"/>
      <c r="AB7212" s="22"/>
      <c r="AC7212" s="22"/>
      <c r="AD7212" s="22"/>
      <c r="AE7212" s="22"/>
      <c r="AF7212" s="22"/>
      <c r="AG7212" s="22"/>
      <c r="AH7212" s="20"/>
      <c r="AI7212" s="22"/>
      <c r="AJ7212" s="22"/>
      <c r="AK7212" s="22"/>
      <c r="AM7212" s="22"/>
      <c r="AN7212" s="22"/>
      <c r="AO7212" s="22"/>
    </row>
    <row r="7213" spans="15:41" x14ac:dyDescent="0.15">
      <c r="O7213" s="21"/>
      <c r="P7213" s="21"/>
      <c r="Q7213" s="28"/>
      <c r="R7213" s="28"/>
      <c r="S7213" s="21"/>
      <c r="T7213" s="20"/>
      <c r="U7213" s="21"/>
      <c r="W7213" s="46"/>
      <c r="AA7213" s="22"/>
      <c r="AB7213" s="22"/>
      <c r="AC7213" s="22"/>
      <c r="AD7213" s="22"/>
      <c r="AE7213" s="22"/>
      <c r="AF7213" s="22"/>
      <c r="AG7213" s="22"/>
      <c r="AH7213" s="20"/>
      <c r="AI7213" s="22"/>
      <c r="AJ7213" s="22"/>
      <c r="AK7213" s="22"/>
      <c r="AM7213" s="22"/>
      <c r="AN7213" s="22"/>
      <c r="AO7213" s="22"/>
    </row>
    <row r="7214" spans="15:41" x14ac:dyDescent="0.15">
      <c r="O7214" s="21"/>
      <c r="P7214" s="21"/>
      <c r="Q7214" s="28"/>
      <c r="R7214" s="28"/>
      <c r="S7214" s="21"/>
      <c r="T7214" s="20"/>
      <c r="U7214" s="21"/>
      <c r="W7214" s="46"/>
      <c r="AA7214" s="22"/>
      <c r="AB7214" s="22"/>
      <c r="AC7214" s="22"/>
      <c r="AD7214" s="22"/>
      <c r="AE7214" s="22"/>
      <c r="AF7214" s="22"/>
      <c r="AG7214" s="22"/>
      <c r="AH7214" s="20"/>
      <c r="AI7214" s="22"/>
      <c r="AJ7214" s="22"/>
      <c r="AK7214" s="22"/>
      <c r="AM7214" s="22"/>
      <c r="AN7214" s="22"/>
      <c r="AO7214" s="22"/>
    </row>
    <row r="7215" spans="15:41" x14ac:dyDescent="0.15">
      <c r="O7215" s="21"/>
      <c r="P7215" s="21"/>
      <c r="Q7215" s="28"/>
      <c r="R7215" s="28"/>
      <c r="S7215" s="21"/>
      <c r="T7215" s="20"/>
      <c r="U7215" s="21"/>
      <c r="W7215" s="46"/>
      <c r="AA7215" s="22"/>
      <c r="AB7215" s="22"/>
      <c r="AC7215" s="22"/>
      <c r="AD7215" s="22"/>
      <c r="AE7215" s="22"/>
      <c r="AF7215" s="22"/>
      <c r="AG7215" s="22"/>
      <c r="AH7215" s="20"/>
      <c r="AI7215" s="22"/>
      <c r="AJ7215" s="22"/>
      <c r="AK7215" s="22"/>
      <c r="AM7215" s="22"/>
      <c r="AN7215" s="22"/>
      <c r="AO7215" s="22"/>
    </row>
    <row r="7216" spans="15:41" x14ac:dyDescent="0.15">
      <c r="O7216" s="21"/>
      <c r="P7216" s="21"/>
      <c r="Q7216" s="28"/>
      <c r="R7216" s="28"/>
      <c r="S7216" s="21"/>
      <c r="T7216" s="20"/>
      <c r="U7216" s="21"/>
      <c r="W7216" s="46"/>
      <c r="AA7216" s="22"/>
      <c r="AB7216" s="22"/>
      <c r="AC7216" s="22"/>
      <c r="AD7216" s="22"/>
      <c r="AE7216" s="22"/>
      <c r="AF7216" s="22"/>
      <c r="AG7216" s="22"/>
      <c r="AH7216" s="20"/>
      <c r="AI7216" s="22"/>
      <c r="AJ7216" s="22"/>
      <c r="AK7216" s="22"/>
      <c r="AM7216" s="22"/>
      <c r="AN7216" s="22"/>
      <c r="AO7216" s="22"/>
    </row>
    <row r="7217" spans="15:41" x14ac:dyDescent="0.15">
      <c r="O7217" s="21"/>
      <c r="P7217" s="21"/>
      <c r="Q7217" s="28"/>
      <c r="R7217" s="28"/>
      <c r="S7217" s="21"/>
      <c r="T7217" s="20"/>
      <c r="U7217" s="21"/>
      <c r="W7217" s="46"/>
      <c r="AA7217" s="22"/>
      <c r="AB7217" s="22"/>
      <c r="AC7217" s="22"/>
      <c r="AD7217" s="22"/>
      <c r="AE7217" s="22"/>
      <c r="AF7217" s="22"/>
      <c r="AG7217" s="22"/>
      <c r="AH7217" s="20"/>
      <c r="AI7217" s="22"/>
      <c r="AJ7217" s="22"/>
      <c r="AK7217" s="22"/>
      <c r="AM7217" s="22"/>
      <c r="AN7217" s="22"/>
      <c r="AO7217" s="22"/>
    </row>
    <row r="7218" spans="15:41" x14ac:dyDescent="0.15">
      <c r="O7218" s="21"/>
      <c r="P7218" s="21"/>
      <c r="Q7218" s="28"/>
      <c r="R7218" s="28"/>
      <c r="S7218" s="21"/>
      <c r="T7218" s="20"/>
      <c r="U7218" s="21"/>
      <c r="W7218" s="46"/>
      <c r="AA7218" s="22"/>
      <c r="AB7218" s="22"/>
      <c r="AC7218" s="22"/>
      <c r="AD7218" s="22"/>
      <c r="AE7218" s="22"/>
      <c r="AF7218" s="22"/>
      <c r="AG7218" s="22"/>
      <c r="AH7218" s="20"/>
      <c r="AI7218" s="22"/>
      <c r="AJ7218" s="22"/>
      <c r="AK7218" s="22"/>
      <c r="AM7218" s="22"/>
      <c r="AN7218" s="22"/>
      <c r="AO7218" s="22"/>
    </row>
    <row r="7219" spans="15:41" x14ac:dyDescent="0.15">
      <c r="O7219" s="21"/>
      <c r="P7219" s="21"/>
      <c r="Q7219" s="28"/>
      <c r="R7219" s="28"/>
      <c r="S7219" s="21"/>
      <c r="T7219" s="20"/>
      <c r="U7219" s="21"/>
      <c r="W7219" s="46"/>
      <c r="AA7219" s="22"/>
      <c r="AB7219" s="22"/>
      <c r="AC7219" s="22"/>
      <c r="AD7219" s="22"/>
      <c r="AE7219" s="22"/>
      <c r="AF7219" s="22"/>
      <c r="AG7219" s="22"/>
      <c r="AH7219" s="20"/>
      <c r="AI7219" s="22"/>
      <c r="AJ7219" s="22"/>
      <c r="AK7219" s="22"/>
      <c r="AM7219" s="22"/>
      <c r="AN7219" s="22"/>
      <c r="AO7219" s="22"/>
    </row>
    <row r="7220" spans="15:41" x14ac:dyDescent="0.15">
      <c r="O7220" s="21"/>
      <c r="P7220" s="21"/>
      <c r="Q7220" s="28"/>
      <c r="R7220" s="28"/>
      <c r="S7220" s="21"/>
      <c r="T7220" s="20"/>
      <c r="U7220" s="21"/>
      <c r="W7220" s="46"/>
      <c r="AA7220" s="22"/>
      <c r="AB7220" s="22"/>
      <c r="AC7220" s="22"/>
      <c r="AD7220" s="22"/>
      <c r="AE7220" s="22"/>
      <c r="AF7220" s="22"/>
      <c r="AG7220" s="22"/>
      <c r="AH7220" s="20"/>
      <c r="AI7220" s="22"/>
      <c r="AJ7220" s="22"/>
      <c r="AK7220" s="22"/>
      <c r="AM7220" s="22"/>
      <c r="AN7220" s="22"/>
      <c r="AO7220" s="22"/>
    </row>
    <row r="7221" spans="15:41" x14ac:dyDescent="0.15">
      <c r="O7221" s="21"/>
      <c r="P7221" s="21"/>
      <c r="Q7221" s="28"/>
      <c r="R7221" s="28"/>
      <c r="S7221" s="21"/>
      <c r="T7221" s="20"/>
      <c r="U7221" s="21"/>
      <c r="W7221" s="46"/>
      <c r="AA7221" s="22"/>
      <c r="AB7221" s="22"/>
      <c r="AC7221" s="22"/>
      <c r="AD7221" s="22"/>
      <c r="AE7221" s="22"/>
      <c r="AF7221" s="22"/>
      <c r="AG7221" s="22"/>
      <c r="AH7221" s="20"/>
      <c r="AI7221" s="22"/>
      <c r="AJ7221" s="22"/>
      <c r="AK7221" s="22"/>
      <c r="AM7221" s="22"/>
      <c r="AN7221" s="22"/>
      <c r="AO7221" s="22"/>
    </row>
    <row r="7222" spans="15:41" x14ac:dyDescent="0.15">
      <c r="O7222" s="21"/>
      <c r="P7222" s="21"/>
      <c r="Q7222" s="28"/>
      <c r="R7222" s="28"/>
      <c r="S7222" s="21"/>
      <c r="T7222" s="20"/>
      <c r="U7222" s="21"/>
      <c r="W7222" s="46"/>
      <c r="AA7222" s="22"/>
      <c r="AB7222" s="22"/>
      <c r="AC7222" s="22"/>
      <c r="AD7222" s="22"/>
      <c r="AE7222" s="22"/>
      <c r="AF7222" s="22"/>
      <c r="AG7222" s="22"/>
      <c r="AH7222" s="20"/>
      <c r="AI7222" s="22"/>
      <c r="AJ7222" s="22"/>
      <c r="AK7222" s="22"/>
      <c r="AM7222" s="22"/>
      <c r="AN7222" s="22"/>
      <c r="AO7222" s="22"/>
    </row>
    <row r="7223" spans="15:41" x14ac:dyDescent="0.15">
      <c r="O7223" s="21"/>
      <c r="P7223" s="21"/>
      <c r="Q7223" s="28"/>
      <c r="R7223" s="28"/>
      <c r="S7223" s="21"/>
      <c r="T7223" s="20"/>
      <c r="U7223" s="21"/>
      <c r="W7223" s="46"/>
      <c r="AA7223" s="22"/>
      <c r="AB7223" s="22"/>
      <c r="AC7223" s="22"/>
      <c r="AD7223" s="22"/>
      <c r="AE7223" s="22"/>
      <c r="AF7223" s="22"/>
      <c r="AG7223" s="22"/>
      <c r="AH7223" s="20"/>
      <c r="AI7223" s="22"/>
      <c r="AJ7223" s="22"/>
      <c r="AK7223" s="22"/>
      <c r="AM7223" s="22"/>
      <c r="AN7223" s="22"/>
      <c r="AO7223" s="22"/>
    </row>
    <row r="7224" spans="15:41" x14ac:dyDescent="0.15">
      <c r="O7224" s="21"/>
      <c r="P7224" s="21"/>
      <c r="Q7224" s="28"/>
      <c r="R7224" s="28"/>
      <c r="S7224" s="21"/>
      <c r="T7224" s="20"/>
      <c r="U7224" s="21"/>
      <c r="W7224" s="46"/>
      <c r="AA7224" s="22"/>
      <c r="AB7224" s="22"/>
      <c r="AC7224" s="22"/>
      <c r="AD7224" s="22"/>
      <c r="AE7224" s="22"/>
      <c r="AF7224" s="22"/>
      <c r="AG7224" s="22"/>
      <c r="AH7224" s="20"/>
      <c r="AI7224" s="22"/>
      <c r="AJ7224" s="22"/>
      <c r="AK7224" s="22"/>
      <c r="AM7224" s="22"/>
      <c r="AN7224" s="22"/>
      <c r="AO7224" s="22"/>
    </row>
    <row r="7225" spans="15:41" x14ac:dyDescent="0.15">
      <c r="O7225" s="21"/>
      <c r="P7225" s="21"/>
      <c r="Q7225" s="28"/>
      <c r="R7225" s="28"/>
      <c r="S7225" s="21"/>
      <c r="T7225" s="20"/>
      <c r="U7225" s="21"/>
      <c r="W7225" s="46"/>
      <c r="AA7225" s="22"/>
      <c r="AB7225" s="22"/>
      <c r="AC7225" s="22"/>
      <c r="AD7225" s="22"/>
      <c r="AE7225" s="22"/>
      <c r="AF7225" s="22"/>
      <c r="AG7225" s="22"/>
      <c r="AH7225" s="20"/>
      <c r="AI7225" s="22"/>
      <c r="AJ7225" s="22"/>
      <c r="AK7225" s="22"/>
      <c r="AM7225" s="22"/>
      <c r="AN7225" s="22"/>
      <c r="AO7225" s="22"/>
    </row>
    <row r="7226" spans="15:41" x14ac:dyDescent="0.15">
      <c r="O7226" s="21"/>
      <c r="P7226" s="21"/>
      <c r="Q7226" s="28"/>
      <c r="R7226" s="28"/>
      <c r="S7226" s="21"/>
      <c r="T7226" s="20"/>
      <c r="U7226" s="21"/>
      <c r="W7226" s="46"/>
      <c r="AA7226" s="22"/>
      <c r="AB7226" s="22"/>
      <c r="AC7226" s="22"/>
      <c r="AD7226" s="22"/>
      <c r="AE7226" s="22"/>
      <c r="AF7226" s="22"/>
      <c r="AG7226" s="22"/>
      <c r="AH7226" s="20"/>
      <c r="AI7226" s="22"/>
      <c r="AJ7226" s="22"/>
      <c r="AK7226" s="22"/>
      <c r="AM7226" s="22"/>
      <c r="AN7226" s="22"/>
      <c r="AO7226" s="22"/>
    </row>
    <row r="7227" spans="15:41" x14ac:dyDescent="0.15">
      <c r="O7227" s="21"/>
      <c r="P7227" s="21"/>
      <c r="Q7227" s="28"/>
      <c r="R7227" s="28"/>
      <c r="S7227" s="21"/>
      <c r="T7227" s="20"/>
      <c r="U7227" s="21"/>
      <c r="W7227" s="46"/>
      <c r="AA7227" s="22"/>
      <c r="AB7227" s="22"/>
      <c r="AC7227" s="22"/>
      <c r="AD7227" s="22"/>
      <c r="AE7227" s="22"/>
      <c r="AF7227" s="22"/>
      <c r="AG7227" s="22"/>
      <c r="AH7227" s="20"/>
      <c r="AI7227" s="22"/>
      <c r="AJ7227" s="22"/>
      <c r="AK7227" s="22"/>
      <c r="AM7227" s="22"/>
      <c r="AN7227" s="22"/>
      <c r="AO7227" s="22"/>
    </row>
    <row r="7228" spans="15:41" x14ac:dyDescent="0.15">
      <c r="O7228" s="21"/>
      <c r="P7228" s="21"/>
      <c r="Q7228" s="28"/>
      <c r="R7228" s="28"/>
      <c r="S7228" s="21"/>
      <c r="T7228" s="20"/>
      <c r="U7228" s="21"/>
      <c r="W7228" s="46"/>
      <c r="AA7228" s="22"/>
      <c r="AB7228" s="22"/>
      <c r="AC7228" s="22"/>
      <c r="AD7228" s="22"/>
      <c r="AE7228" s="22"/>
      <c r="AF7228" s="22"/>
      <c r="AG7228" s="22"/>
      <c r="AH7228" s="20"/>
      <c r="AI7228" s="22"/>
      <c r="AJ7228" s="22"/>
      <c r="AK7228" s="22"/>
      <c r="AM7228" s="22"/>
      <c r="AN7228" s="22"/>
      <c r="AO7228" s="22"/>
    </row>
    <row r="7229" spans="15:41" x14ac:dyDescent="0.15">
      <c r="O7229" s="21"/>
      <c r="P7229" s="21"/>
      <c r="Q7229" s="28"/>
      <c r="R7229" s="28"/>
      <c r="S7229" s="21"/>
      <c r="T7229" s="20"/>
      <c r="U7229" s="21"/>
      <c r="W7229" s="46"/>
      <c r="AA7229" s="22"/>
      <c r="AB7229" s="22"/>
      <c r="AC7229" s="22"/>
      <c r="AD7229" s="22"/>
      <c r="AE7229" s="22"/>
      <c r="AF7229" s="22"/>
      <c r="AG7229" s="22"/>
      <c r="AH7229" s="20"/>
      <c r="AI7229" s="22"/>
      <c r="AJ7229" s="22"/>
      <c r="AK7229" s="22"/>
      <c r="AM7229" s="22"/>
      <c r="AN7229" s="22"/>
      <c r="AO7229" s="22"/>
    </row>
    <row r="7230" spans="15:41" x14ac:dyDescent="0.15">
      <c r="O7230" s="21"/>
      <c r="P7230" s="21"/>
      <c r="Q7230" s="28"/>
      <c r="R7230" s="28"/>
      <c r="S7230" s="21"/>
      <c r="T7230" s="20"/>
      <c r="U7230" s="21"/>
      <c r="W7230" s="46"/>
      <c r="AA7230" s="22"/>
      <c r="AB7230" s="22"/>
      <c r="AC7230" s="22"/>
      <c r="AD7230" s="22"/>
      <c r="AE7230" s="22"/>
      <c r="AF7230" s="22"/>
      <c r="AG7230" s="22"/>
      <c r="AH7230" s="20"/>
      <c r="AI7230" s="22"/>
      <c r="AJ7230" s="22"/>
      <c r="AK7230" s="22"/>
      <c r="AM7230" s="22"/>
      <c r="AN7230" s="22"/>
      <c r="AO7230" s="22"/>
    </row>
    <row r="7231" spans="15:41" x14ac:dyDescent="0.15">
      <c r="O7231" s="21"/>
      <c r="P7231" s="21"/>
      <c r="Q7231" s="28"/>
      <c r="R7231" s="28"/>
      <c r="S7231" s="21"/>
      <c r="T7231" s="20"/>
      <c r="U7231" s="21"/>
      <c r="W7231" s="46"/>
      <c r="AA7231" s="22"/>
      <c r="AB7231" s="22"/>
      <c r="AC7231" s="22"/>
      <c r="AD7231" s="22"/>
      <c r="AE7231" s="22"/>
      <c r="AF7231" s="22"/>
      <c r="AG7231" s="22"/>
      <c r="AH7231" s="20"/>
      <c r="AI7231" s="22"/>
      <c r="AJ7231" s="22"/>
      <c r="AK7231" s="22"/>
      <c r="AM7231" s="22"/>
      <c r="AN7231" s="22"/>
      <c r="AO7231" s="22"/>
    </row>
    <row r="7232" spans="15:41" x14ac:dyDescent="0.15">
      <c r="O7232" s="21"/>
      <c r="P7232" s="21"/>
      <c r="Q7232" s="28"/>
      <c r="R7232" s="28"/>
      <c r="S7232" s="21"/>
      <c r="T7232" s="20"/>
      <c r="U7232" s="21"/>
      <c r="W7232" s="46"/>
      <c r="AA7232" s="22"/>
      <c r="AB7232" s="22"/>
      <c r="AC7232" s="22"/>
      <c r="AD7232" s="22"/>
      <c r="AE7232" s="22"/>
      <c r="AF7232" s="22"/>
      <c r="AG7232" s="22"/>
      <c r="AH7232" s="20"/>
      <c r="AI7232" s="22"/>
      <c r="AJ7232" s="22"/>
      <c r="AK7232" s="22"/>
      <c r="AM7232" s="22"/>
      <c r="AN7232" s="22"/>
      <c r="AO7232" s="22"/>
    </row>
    <row r="7233" spans="15:41" x14ac:dyDescent="0.15">
      <c r="O7233" s="21"/>
      <c r="P7233" s="21"/>
      <c r="Q7233" s="28"/>
      <c r="R7233" s="28"/>
      <c r="S7233" s="21"/>
      <c r="T7233" s="20"/>
      <c r="U7233" s="21"/>
      <c r="W7233" s="46"/>
      <c r="AA7233" s="22"/>
      <c r="AB7233" s="22"/>
      <c r="AC7233" s="22"/>
      <c r="AD7233" s="22"/>
      <c r="AE7233" s="22"/>
      <c r="AF7233" s="22"/>
      <c r="AG7233" s="22"/>
      <c r="AH7233" s="20"/>
      <c r="AI7233" s="22"/>
      <c r="AJ7233" s="22"/>
      <c r="AK7233" s="22"/>
      <c r="AM7233" s="22"/>
      <c r="AN7233" s="22"/>
      <c r="AO7233" s="22"/>
    </row>
    <row r="7234" spans="15:41" x14ac:dyDescent="0.15">
      <c r="O7234" s="21"/>
      <c r="P7234" s="21"/>
      <c r="Q7234" s="28"/>
      <c r="R7234" s="28"/>
      <c r="S7234" s="21"/>
      <c r="T7234" s="20"/>
      <c r="U7234" s="21"/>
      <c r="W7234" s="46"/>
      <c r="AA7234" s="22"/>
      <c r="AB7234" s="22"/>
      <c r="AC7234" s="22"/>
      <c r="AD7234" s="22"/>
      <c r="AE7234" s="22"/>
      <c r="AF7234" s="22"/>
      <c r="AG7234" s="22"/>
      <c r="AH7234" s="20"/>
      <c r="AI7234" s="22"/>
      <c r="AJ7234" s="22"/>
      <c r="AK7234" s="22"/>
      <c r="AM7234" s="22"/>
      <c r="AN7234" s="22"/>
      <c r="AO7234" s="22"/>
    </row>
    <row r="7235" spans="15:41" x14ac:dyDescent="0.15">
      <c r="O7235" s="21"/>
      <c r="P7235" s="21"/>
      <c r="Q7235" s="28"/>
      <c r="R7235" s="28"/>
      <c r="S7235" s="21"/>
      <c r="T7235" s="20"/>
      <c r="U7235" s="21"/>
      <c r="W7235" s="46"/>
      <c r="AA7235" s="22"/>
      <c r="AB7235" s="22"/>
      <c r="AC7235" s="22"/>
      <c r="AD7235" s="22"/>
      <c r="AE7235" s="22"/>
      <c r="AF7235" s="22"/>
      <c r="AG7235" s="22"/>
      <c r="AH7235" s="20"/>
      <c r="AI7235" s="22"/>
      <c r="AJ7235" s="22"/>
      <c r="AK7235" s="22"/>
      <c r="AM7235" s="22"/>
      <c r="AN7235" s="22"/>
      <c r="AO7235" s="22"/>
    </row>
    <row r="7236" spans="15:41" x14ac:dyDescent="0.15">
      <c r="O7236" s="21"/>
      <c r="P7236" s="21"/>
      <c r="Q7236" s="28"/>
      <c r="R7236" s="28"/>
      <c r="S7236" s="21"/>
      <c r="T7236" s="20"/>
      <c r="U7236" s="21"/>
      <c r="W7236" s="46"/>
      <c r="AA7236" s="22"/>
      <c r="AB7236" s="22"/>
      <c r="AC7236" s="22"/>
      <c r="AD7236" s="22"/>
      <c r="AE7236" s="22"/>
      <c r="AF7236" s="22"/>
      <c r="AG7236" s="22"/>
      <c r="AH7236" s="20"/>
      <c r="AI7236" s="22"/>
      <c r="AJ7236" s="22"/>
      <c r="AK7236" s="22"/>
      <c r="AM7236" s="22"/>
      <c r="AN7236" s="22"/>
      <c r="AO7236" s="22"/>
    </row>
    <row r="7237" spans="15:41" x14ac:dyDescent="0.15">
      <c r="O7237" s="21"/>
      <c r="P7237" s="21"/>
      <c r="Q7237" s="28"/>
      <c r="R7237" s="28"/>
      <c r="S7237" s="21"/>
      <c r="T7237" s="20"/>
      <c r="U7237" s="21"/>
      <c r="W7237" s="46"/>
      <c r="AA7237" s="22"/>
      <c r="AB7237" s="22"/>
      <c r="AC7237" s="22"/>
      <c r="AD7237" s="22"/>
      <c r="AE7237" s="22"/>
      <c r="AF7237" s="22"/>
      <c r="AG7237" s="22"/>
      <c r="AH7237" s="20"/>
      <c r="AI7237" s="22"/>
      <c r="AJ7237" s="22"/>
      <c r="AK7237" s="22"/>
      <c r="AM7237" s="22"/>
      <c r="AN7237" s="22"/>
      <c r="AO7237" s="22"/>
    </row>
    <row r="7238" spans="15:41" x14ac:dyDescent="0.15">
      <c r="O7238" s="21"/>
      <c r="P7238" s="21"/>
      <c r="Q7238" s="28"/>
      <c r="R7238" s="28"/>
      <c r="S7238" s="21"/>
      <c r="T7238" s="20"/>
      <c r="U7238" s="21"/>
      <c r="W7238" s="46"/>
      <c r="AA7238" s="22"/>
      <c r="AB7238" s="22"/>
      <c r="AC7238" s="22"/>
      <c r="AD7238" s="22"/>
      <c r="AE7238" s="22"/>
      <c r="AF7238" s="22"/>
      <c r="AG7238" s="22"/>
      <c r="AH7238" s="20"/>
      <c r="AI7238" s="22"/>
      <c r="AJ7238" s="22"/>
      <c r="AK7238" s="22"/>
      <c r="AM7238" s="22"/>
      <c r="AN7238" s="22"/>
      <c r="AO7238" s="22"/>
    </row>
    <row r="7239" spans="15:41" x14ac:dyDescent="0.15">
      <c r="O7239" s="21"/>
      <c r="P7239" s="21"/>
      <c r="Q7239" s="28"/>
      <c r="R7239" s="28"/>
      <c r="S7239" s="21"/>
      <c r="T7239" s="20"/>
      <c r="U7239" s="21"/>
      <c r="W7239" s="46"/>
      <c r="AA7239" s="22"/>
      <c r="AB7239" s="22"/>
      <c r="AC7239" s="22"/>
      <c r="AD7239" s="22"/>
      <c r="AE7239" s="22"/>
      <c r="AF7239" s="22"/>
      <c r="AG7239" s="22"/>
      <c r="AH7239" s="20"/>
      <c r="AI7239" s="22"/>
      <c r="AJ7239" s="22"/>
      <c r="AK7239" s="22"/>
      <c r="AM7239" s="22"/>
      <c r="AN7239" s="22"/>
      <c r="AO7239" s="22"/>
    </row>
    <row r="7240" spans="15:41" x14ac:dyDescent="0.15">
      <c r="O7240" s="21"/>
      <c r="P7240" s="21"/>
      <c r="Q7240" s="28"/>
      <c r="R7240" s="28"/>
      <c r="S7240" s="21"/>
      <c r="T7240" s="20"/>
      <c r="U7240" s="21"/>
      <c r="W7240" s="46"/>
      <c r="AA7240" s="22"/>
      <c r="AB7240" s="22"/>
      <c r="AC7240" s="22"/>
      <c r="AD7240" s="22"/>
      <c r="AE7240" s="22"/>
      <c r="AF7240" s="22"/>
      <c r="AG7240" s="22"/>
      <c r="AH7240" s="20"/>
      <c r="AI7240" s="22"/>
      <c r="AJ7240" s="22"/>
      <c r="AK7240" s="22"/>
      <c r="AM7240" s="22"/>
      <c r="AN7240" s="22"/>
      <c r="AO7240" s="22"/>
    </row>
    <row r="7241" spans="15:41" x14ac:dyDescent="0.15">
      <c r="O7241" s="21"/>
      <c r="P7241" s="21"/>
      <c r="Q7241" s="28"/>
      <c r="R7241" s="28"/>
      <c r="S7241" s="21"/>
      <c r="T7241" s="20"/>
      <c r="U7241" s="21"/>
      <c r="W7241" s="46"/>
      <c r="AA7241" s="22"/>
      <c r="AB7241" s="22"/>
      <c r="AC7241" s="22"/>
      <c r="AD7241" s="22"/>
      <c r="AE7241" s="22"/>
      <c r="AF7241" s="22"/>
      <c r="AG7241" s="22"/>
      <c r="AH7241" s="20"/>
      <c r="AI7241" s="22"/>
      <c r="AJ7241" s="22"/>
      <c r="AK7241" s="22"/>
      <c r="AM7241" s="22"/>
      <c r="AN7241" s="22"/>
      <c r="AO7241" s="22"/>
    </row>
    <row r="7242" spans="15:41" x14ac:dyDescent="0.15">
      <c r="O7242" s="21"/>
      <c r="P7242" s="21"/>
      <c r="Q7242" s="28"/>
      <c r="R7242" s="28"/>
      <c r="S7242" s="21"/>
      <c r="T7242" s="20"/>
      <c r="U7242" s="21"/>
      <c r="W7242" s="46"/>
      <c r="AA7242" s="22"/>
      <c r="AB7242" s="22"/>
      <c r="AC7242" s="22"/>
      <c r="AD7242" s="22"/>
      <c r="AE7242" s="22"/>
      <c r="AF7242" s="22"/>
      <c r="AG7242" s="22"/>
      <c r="AH7242" s="20"/>
      <c r="AI7242" s="22"/>
      <c r="AJ7242" s="22"/>
      <c r="AK7242" s="22"/>
      <c r="AM7242" s="22"/>
      <c r="AN7242" s="22"/>
      <c r="AO7242" s="22"/>
    </row>
    <row r="7243" spans="15:41" x14ac:dyDescent="0.15">
      <c r="O7243" s="21"/>
      <c r="P7243" s="21"/>
      <c r="Q7243" s="28"/>
      <c r="R7243" s="28"/>
      <c r="S7243" s="21"/>
      <c r="T7243" s="20"/>
      <c r="U7243" s="21"/>
      <c r="W7243" s="46"/>
      <c r="AA7243" s="22"/>
      <c r="AB7243" s="22"/>
      <c r="AC7243" s="22"/>
      <c r="AD7243" s="22"/>
      <c r="AE7243" s="22"/>
      <c r="AF7243" s="22"/>
      <c r="AG7243" s="22"/>
      <c r="AH7243" s="20"/>
      <c r="AI7243" s="22"/>
      <c r="AJ7243" s="22"/>
      <c r="AK7243" s="22"/>
      <c r="AM7243" s="22"/>
      <c r="AN7243" s="22"/>
      <c r="AO7243" s="22"/>
    </row>
    <row r="7244" spans="15:41" x14ac:dyDescent="0.15">
      <c r="O7244" s="21"/>
      <c r="P7244" s="21"/>
      <c r="Q7244" s="28"/>
      <c r="R7244" s="28"/>
      <c r="S7244" s="21"/>
      <c r="T7244" s="20"/>
      <c r="U7244" s="21"/>
      <c r="W7244" s="46"/>
      <c r="AA7244" s="22"/>
      <c r="AB7244" s="22"/>
      <c r="AC7244" s="22"/>
      <c r="AD7244" s="22"/>
      <c r="AE7244" s="22"/>
      <c r="AF7244" s="22"/>
      <c r="AG7244" s="22"/>
      <c r="AH7244" s="20"/>
      <c r="AI7244" s="22"/>
      <c r="AJ7244" s="22"/>
      <c r="AK7244" s="22"/>
      <c r="AM7244" s="22"/>
      <c r="AN7244" s="22"/>
      <c r="AO7244" s="22"/>
    </row>
    <row r="7245" spans="15:41" x14ac:dyDescent="0.15">
      <c r="O7245" s="21"/>
      <c r="P7245" s="21"/>
      <c r="Q7245" s="28"/>
      <c r="R7245" s="28"/>
      <c r="S7245" s="21"/>
      <c r="T7245" s="20"/>
      <c r="U7245" s="21"/>
      <c r="W7245" s="46"/>
      <c r="AA7245" s="22"/>
      <c r="AB7245" s="22"/>
      <c r="AC7245" s="22"/>
      <c r="AD7245" s="22"/>
      <c r="AE7245" s="22"/>
      <c r="AF7245" s="22"/>
      <c r="AG7245" s="22"/>
      <c r="AH7245" s="20"/>
      <c r="AI7245" s="22"/>
      <c r="AJ7245" s="22"/>
      <c r="AK7245" s="22"/>
      <c r="AM7245" s="22"/>
      <c r="AN7245" s="22"/>
      <c r="AO7245" s="22"/>
    </row>
    <row r="7246" spans="15:41" x14ac:dyDescent="0.15">
      <c r="O7246" s="21"/>
      <c r="P7246" s="21"/>
      <c r="Q7246" s="28"/>
      <c r="R7246" s="28"/>
      <c r="S7246" s="21"/>
      <c r="T7246" s="20"/>
      <c r="U7246" s="21"/>
      <c r="W7246" s="46"/>
      <c r="AA7246" s="22"/>
      <c r="AB7246" s="22"/>
      <c r="AC7246" s="22"/>
      <c r="AD7246" s="22"/>
      <c r="AE7246" s="22"/>
      <c r="AF7246" s="22"/>
      <c r="AG7246" s="22"/>
      <c r="AH7246" s="20"/>
      <c r="AI7246" s="22"/>
      <c r="AJ7246" s="22"/>
      <c r="AK7246" s="22"/>
      <c r="AM7246" s="22"/>
      <c r="AN7246" s="22"/>
      <c r="AO7246" s="22"/>
    </row>
    <row r="7247" spans="15:41" x14ac:dyDescent="0.15">
      <c r="O7247" s="21"/>
      <c r="P7247" s="21"/>
      <c r="Q7247" s="28"/>
      <c r="R7247" s="28"/>
      <c r="S7247" s="21"/>
      <c r="T7247" s="20"/>
      <c r="U7247" s="21"/>
      <c r="W7247" s="46"/>
      <c r="AA7247" s="22"/>
      <c r="AB7247" s="22"/>
      <c r="AC7247" s="22"/>
      <c r="AD7247" s="22"/>
      <c r="AE7247" s="22"/>
      <c r="AF7247" s="22"/>
      <c r="AG7247" s="22"/>
      <c r="AH7247" s="20"/>
      <c r="AI7247" s="22"/>
      <c r="AJ7247" s="22"/>
      <c r="AK7247" s="22"/>
      <c r="AM7247" s="22"/>
      <c r="AN7247" s="22"/>
      <c r="AO7247" s="22"/>
    </row>
    <row r="7248" spans="15:41" x14ac:dyDescent="0.15">
      <c r="O7248" s="21"/>
      <c r="P7248" s="21"/>
      <c r="Q7248" s="28"/>
      <c r="R7248" s="28"/>
      <c r="S7248" s="21"/>
      <c r="T7248" s="20"/>
      <c r="U7248" s="21"/>
      <c r="W7248" s="46"/>
      <c r="AA7248" s="22"/>
      <c r="AB7248" s="22"/>
      <c r="AC7248" s="22"/>
      <c r="AD7248" s="22"/>
      <c r="AE7248" s="22"/>
      <c r="AF7248" s="22"/>
      <c r="AG7248" s="22"/>
      <c r="AH7248" s="20"/>
      <c r="AI7248" s="22"/>
      <c r="AJ7248" s="22"/>
      <c r="AK7248" s="22"/>
      <c r="AM7248" s="22"/>
      <c r="AN7248" s="22"/>
      <c r="AO7248" s="22"/>
    </row>
    <row r="7249" spans="15:41" x14ac:dyDescent="0.15">
      <c r="O7249" s="21"/>
      <c r="P7249" s="21"/>
      <c r="Q7249" s="28"/>
      <c r="R7249" s="28"/>
      <c r="S7249" s="21"/>
      <c r="T7249" s="20"/>
      <c r="U7249" s="21"/>
      <c r="W7249" s="46"/>
      <c r="AA7249" s="22"/>
      <c r="AB7249" s="22"/>
      <c r="AC7249" s="22"/>
      <c r="AD7249" s="22"/>
      <c r="AE7249" s="22"/>
      <c r="AF7249" s="22"/>
      <c r="AG7249" s="22"/>
      <c r="AH7249" s="20"/>
      <c r="AI7249" s="22"/>
      <c r="AJ7249" s="22"/>
      <c r="AK7249" s="22"/>
      <c r="AM7249" s="22"/>
      <c r="AN7249" s="22"/>
      <c r="AO7249" s="22"/>
    </row>
    <row r="7250" spans="15:41" x14ac:dyDescent="0.15">
      <c r="O7250" s="21"/>
      <c r="P7250" s="21"/>
      <c r="Q7250" s="28"/>
      <c r="R7250" s="28"/>
      <c r="S7250" s="21"/>
      <c r="T7250" s="20"/>
      <c r="U7250" s="21"/>
      <c r="W7250" s="46"/>
      <c r="AA7250" s="22"/>
      <c r="AB7250" s="22"/>
      <c r="AC7250" s="22"/>
      <c r="AD7250" s="22"/>
      <c r="AE7250" s="22"/>
      <c r="AF7250" s="22"/>
      <c r="AG7250" s="22"/>
      <c r="AH7250" s="20"/>
      <c r="AI7250" s="22"/>
      <c r="AJ7250" s="22"/>
      <c r="AK7250" s="22"/>
      <c r="AM7250" s="22"/>
      <c r="AN7250" s="22"/>
      <c r="AO7250" s="22"/>
    </row>
    <row r="7251" spans="15:41" x14ac:dyDescent="0.15">
      <c r="O7251" s="21"/>
      <c r="P7251" s="21"/>
      <c r="Q7251" s="28"/>
      <c r="R7251" s="28"/>
      <c r="S7251" s="21"/>
      <c r="T7251" s="20"/>
      <c r="U7251" s="21"/>
      <c r="W7251" s="46"/>
      <c r="AA7251" s="22"/>
      <c r="AB7251" s="22"/>
      <c r="AC7251" s="22"/>
      <c r="AD7251" s="22"/>
      <c r="AE7251" s="22"/>
      <c r="AF7251" s="22"/>
      <c r="AG7251" s="22"/>
      <c r="AH7251" s="20"/>
      <c r="AI7251" s="22"/>
      <c r="AJ7251" s="22"/>
      <c r="AK7251" s="22"/>
      <c r="AM7251" s="22"/>
      <c r="AN7251" s="22"/>
      <c r="AO7251" s="22"/>
    </row>
    <row r="7252" spans="15:41" x14ac:dyDescent="0.15">
      <c r="O7252" s="21"/>
      <c r="P7252" s="21"/>
      <c r="Q7252" s="28"/>
      <c r="R7252" s="28"/>
      <c r="S7252" s="21"/>
      <c r="T7252" s="20"/>
      <c r="U7252" s="21"/>
      <c r="W7252" s="46"/>
      <c r="AA7252" s="22"/>
      <c r="AB7252" s="22"/>
      <c r="AC7252" s="22"/>
      <c r="AD7252" s="22"/>
      <c r="AE7252" s="22"/>
      <c r="AF7252" s="22"/>
      <c r="AG7252" s="22"/>
      <c r="AH7252" s="20"/>
      <c r="AI7252" s="22"/>
      <c r="AJ7252" s="22"/>
      <c r="AK7252" s="22"/>
      <c r="AM7252" s="22"/>
      <c r="AN7252" s="22"/>
      <c r="AO7252" s="22"/>
    </row>
    <row r="7253" spans="15:41" x14ac:dyDescent="0.15">
      <c r="O7253" s="21"/>
      <c r="P7253" s="21"/>
      <c r="Q7253" s="28"/>
      <c r="R7253" s="28"/>
      <c r="S7253" s="21"/>
      <c r="T7253" s="20"/>
      <c r="U7253" s="21"/>
      <c r="W7253" s="46"/>
      <c r="AA7253" s="22"/>
      <c r="AB7253" s="22"/>
      <c r="AC7253" s="22"/>
      <c r="AD7253" s="22"/>
      <c r="AE7253" s="22"/>
      <c r="AF7253" s="22"/>
      <c r="AG7253" s="22"/>
      <c r="AH7253" s="20"/>
      <c r="AI7253" s="22"/>
      <c r="AJ7253" s="22"/>
      <c r="AK7253" s="22"/>
      <c r="AM7253" s="22"/>
      <c r="AN7253" s="22"/>
      <c r="AO7253" s="22"/>
    </row>
    <row r="7254" spans="15:41" x14ac:dyDescent="0.15">
      <c r="O7254" s="21"/>
      <c r="P7254" s="21"/>
      <c r="Q7254" s="28"/>
      <c r="R7254" s="28"/>
      <c r="S7254" s="21"/>
      <c r="T7254" s="20"/>
      <c r="U7254" s="21"/>
      <c r="W7254" s="46"/>
      <c r="AA7254" s="22"/>
      <c r="AB7254" s="22"/>
      <c r="AC7254" s="22"/>
      <c r="AD7254" s="22"/>
      <c r="AE7254" s="22"/>
      <c r="AF7254" s="22"/>
      <c r="AG7254" s="22"/>
      <c r="AH7254" s="20"/>
      <c r="AI7254" s="22"/>
      <c r="AJ7254" s="22"/>
      <c r="AK7254" s="22"/>
      <c r="AM7254" s="22"/>
      <c r="AN7254" s="22"/>
      <c r="AO7254" s="22"/>
    </row>
    <row r="7255" spans="15:41" x14ac:dyDescent="0.15">
      <c r="O7255" s="21"/>
      <c r="P7255" s="21"/>
      <c r="Q7255" s="28"/>
      <c r="R7255" s="28"/>
      <c r="S7255" s="21"/>
      <c r="T7255" s="20"/>
      <c r="U7255" s="21"/>
      <c r="W7255" s="46"/>
      <c r="AA7255" s="22"/>
      <c r="AB7255" s="22"/>
      <c r="AC7255" s="22"/>
      <c r="AD7255" s="22"/>
      <c r="AE7255" s="22"/>
      <c r="AF7255" s="22"/>
      <c r="AG7255" s="22"/>
      <c r="AH7255" s="20"/>
      <c r="AI7255" s="22"/>
      <c r="AJ7255" s="22"/>
      <c r="AK7255" s="22"/>
      <c r="AM7255" s="22"/>
      <c r="AN7255" s="22"/>
      <c r="AO7255" s="22"/>
    </row>
    <row r="7256" spans="15:41" x14ac:dyDescent="0.15">
      <c r="O7256" s="21"/>
      <c r="P7256" s="21"/>
      <c r="Q7256" s="28"/>
      <c r="R7256" s="28"/>
      <c r="S7256" s="21"/>
      <c r="T7256" s="20"/>
      <c r="U7256" s="21"/>
      <c r="W7256" s="46"/>
      <c r="AA7256" s="22"/>
      <c r="AB7256" s="22"/>
      <c r="AC7256" s="22"/>
      <c r="AD7256" s="22"/>
      <c r="AE7256" s="22"/>
      <c r="AF7256" s="22"/>
      <c r="AG7256" s="22"/>
      <c r="AH7256" s="20"/>
      <c r="AI7256" s="22"/>
      <c r="AJ7256" s="22"/>
      <c r="AK7256" s="22"/>
      <c r="AM7256" s="22"/>
      <c r="AN7256" s="22"/>
      <c r="AO7256" s="22"/>
    </row>
    <row r="7257" spans="15:41" x14ac:dyDescent="0.15">
      <c r="O7257" s="21"/>
      <c r="P7257" s="21"/>
      <c r="Q7257" s="28"/>
      <c r="R7257" s="28"/>
      <c r="S7257" s="21"/>
      <c r="T7257" s="20"/>
      <c r="U7257" s="21"/>
      <c r="W7257" s="46"/>
      <c r="AA7257" s="22"/>
      <c r="AB7257" s="22"/>
      <c r="AC7257" s="22"/>
      <c r="AD7257" s="22"/>
      <c r="AE7257" s="22"/>
      <c r="AF7257" s="22"/>
      <c r="AG7257" s="22"/>
      <c r="AH7257" s="20"/>
      <c r="AI7257" s="22"/>
      <c r="AJ7257" s="22"/>
      <c r="AK7257" s="22"/>
      <c r="AM7257" s="22"/>
      <c r="AN7257" s="22"/>
      <c r="AO7257" s="22"/>
    </row>
    <row r="7258" spans="15:41" x14ac:dyDescent="0.15">
      <c r="O7258" s="21"/>
      <c r="P7258" s="21"/>
      <c r="Q7258" s="28"/>
      <c r="R7258" s="28"/>
      <c r="S7258" s="21"/>
      <c r="T7258" s="20"/>
      <c r="U7258" s="21"/>
      <c r="W7258" s="46"/>
      <c r="AA7258" s="22"/>
      <c r="AB7258" s="22"/>
      <c r="AC7258" s="22"/>
      <c r="AD7258" s="22"/>
      <c r="AE7258" s="22"/>
      <c r="AF7258" s="22"/>
      <c r="AG7258" s="22"/>
      <c r="AH7258" s="20"/>
      <c r="AI7258" s="22"/>
      <c r="AJ7258" s="22"/>
      <c r="AK7258" s="22"/>
      <c r="AM7258" s="22"/>
      <c r="AN7258" s="22"/>
      <c r="AO7258" s="22"/>
    </row>
    <row r="7259" spans="15:41" x14ac:dyDescent="0.15">
      <c r="O7259" s="21"/>
      <c r="P7259" s="21"/>
      <c r="Q7259" s="28"/>
      <c r="R7259" s="28"/>
      <c r="S7259" s="21"/>
      <c r="T7259" s="20"/>
      <c r="U7259" s="21"/>
      <c r="W7259" s="46"/>
      <c r="AA7259" s="22"/>
      <c r="AB7259" s="22"/>
      <c r="AC7259" s="22"/>
      <c r="AD7259" s="22"/>
      <c r="AE7259" s="22"/>
      <c r="AF7259" s="22"/>
      <c r="AG7259" s="22"/>
      <c r="AH7259" s="20"/>
      <c r="AI7259" s="22"/>
      <c r="AJ7259" s="22"/>
      <c r="AK7259" s="22"/>
      <c r="AM7259" s="22"/>
      <c r="AN7259" s="22"/>
      <c r="AO7259" s="22"/>
    </row>
    <row r="7260" spans="15:41" x14ac:dyDescent="0.15">
      <c r="O7260" s="21"/>
      <c r="P7260" s="21"/>
      <c r="Q7260" s="28"/>
      <c r="R7260" s="28"/>
      <c r="S7260" s="21"/>
      <c r="T7260" s="20"/>
      <c r="U7260" s="21"/>
      <c r="W7260" s="46"/>
      <c r="AA7260" s="22"/>
      <c r="AB7260" s="22"/>
      <c r="AC7260" s="22"/>
      <c r="AD7260" s="22"/>
      <c r="AE7260" s="22"/>
      <c r="AF7260" s="22"/>
      <c r="AG7260" s="22"/>
      <c r="AH7260" s="20"/>
      <c r="AI7260" s="22"/>
      <c r="AJ7260" s="22"/>
      <c r="AK7260" s="22"/>
      <c r="AM7260" s="22"/>
      <c r="AN7260" s="22"/>
      <c r="AO7260" s="22"/>
    </row>
    <row r="7261" spans="15:41" x14ac:dyDescent="0.15">
      <c r="O7261" s="21"/>
      <c r="P7261" s="21"/>
      <c r="Q7261" s="28"/>
      <c r="R7261" s="28"/>
      <c r="S7261" s="21"/>
      <c r="T7261" s="20"/>
      <c r="U7261" s="21"/>
      <c r="W7261" s="46"/>
      <c r="AA7261" s="22"/>
      <c r="AB7261" s="22"/>
      <c r="AC7261" s="22"/>
      <c r="AD7261" s="22"/>
      <c r="AE7261" s="22"/>
      <c r="AF7261" s="22"/>
      <c r="AG7261" s="22"/>
      <c r="AH7261" s="20"/>
      <c r="AI7261" s="22"/>
      <c r="AJ7261" s="22"/>
      <c r="AK7261" s="22"/>
      <c r="AM7261" s="22"/>
      <c r="AN7261" s="22"/>
      <c r="AO7261" s="22"/>
    </row>
    <row r="7262" spans="15:41" x14ac:dyDescent="0.15">
      <c r="O7262" s="21"/>
      <c r="P7262" s="21"/>
      <c r="Q7262" s="28"/>
      <c r="R7262" s="28"/>
      <c r="S7262" s="21"/>
      <c r="T7262" s="20"/>
      <c r="U7262" s="21"/>
      <c r="W7262" s="46"/>
      <c r="AA7262" s="22"/>
      <c r="AB7262" s="22"/>
      <c r="AC7262" s="22"/>
      <c r="AD7262" s="22"/>
      <c r="AE7262" s="22"/>
      <c r="AF7262" s="22"/>
      <c r="AG7262" s="22"/>
      <c r="AH7262" s="20"/>
      <c r="AI7262" s="22"/>
      <c r="AJ7262" s="22"/>
      <c r="AK7262" s="22"/>
      <c r="AM7262" s="22"/>
      <c r="AN7262" s="22"/>
      <c r="AO7262" s="22"/>
    </row>
    <row r="7263" spans="15:41" x14ac:dyDescent="0.15">
      <c r="O7263" s="21"/>
      <c r="P7263" s="21"/>
      <c r="Q7263" s="28"/>
      <c r="R7263" s="28"/>
      <c r="S7263" s="21"/>
      <c r="T7263" s="20"/>
      <c r="U7263" s="21"/>
      <c r="W7263" s="46"/>
      <c r="AA7263" s="22"/>
      <c r="AB7263" s="22"/>
      <c r="AC7263" s="22"/>
      <c r="AD7263" s="22"/>
      <c r="AE7263" s="22"/>
      <c r="AF7263" s="22"/>
      <c r="AG7263" s="22"/>
      <c r="AH7263" s="20"/>
      <c r="AI7263" s="22"/>
      <c r="AJ7263" s="22"/>
      <c r="AK7263" s="22"/>
      <c r="AM7263" s="22"/>
      <c r="AN7263" s="22"/>
      <c r="AO7263" s="22"/>
    </row>
    <row r="7264" spans="15:41" x14ac:dyDescent="0.15">
      <c r="O7264" s="21"/>
      <c r="P7264" s="21"/>
      <c r="Q7264" s="28"/>
      <c r="R7264" s="28"/>
      <c r="S7264" s="21"/>
      <c r="T7264" s="20"/>
      <c r="U7264" s="21"/>
      <c r="W7264" s="46"/>
      <c r="AA7264" s="22"/>
      <c r="AB7264" s="22"/>
      <c r="AC7264" s="22"/>
      <c r="AD7264" s="22"/>
      <c r="AE7264" s="22"/>
      <c r="AF7264" s="22"/>
      <c r="AG7264" s="22"/>
      <c r="AH7264" s="20"/>
      <c r="AI7264" s="22"/>
      <c r="AJ7264" s="22"/>
      <c r="AK7264" s="22"/>
      <c r="AM7264" s="22"/>
      <c r="AN7264" s="22"/>
      <c r="AO7264" s="22"/>
    </row>
    <row r="7265" spans="15:41" x14ac:dyDescent="0.15">
      <c r="O7265" s="21"/>
      <c r="P7265" s="21"/>
      <c r="Q7265" s="28"/>
      <c r="R7265" s="28"/>
      <c r="S7265" s="21"/>
      <c r="T7265" s="20"/>
      <c r="U7265" s="21"/>
      <c r="W7265" s="46"/>
      <c r="AA7265" s="22"/>
      <c r="AB7265" s="22"/>
      <c r="AC7265" s="22"/>
      <c r="AD7265" s="22"/>
      <c r="AE7265" s="22"/>
      <c r="AF7265" s="22"/>
      <c r="AG7265" s="22"/>
      <c r="AH7265" s="20"/>
      <c r="AI7265" s="22"/>
      <c r="AJ7265" s="22"/>
      <c r="AK7265" s="22"/>
      <c r="AM7265" s="22"/>
      <c r="AN7265" s="22"/>
      <c r="AO7265" s="22"/>
    </row>
    <row r="7266" spans="15:41" x14ac:dyDescent="0.15">
      <c r="O7266" s="21"/>
      <c r="P7266" s="21"/>
      <c r="Q7266" s="28"/>
      <c r="R7266" s="28"/>
      <c r="S7266" s="21"/>
      <c r="T7266" s="20"/>
      <c r="U7266" s="21"/>
      <c r="W7266" s="46"/>
      <c r="AA7266" s="22"/>
      <c r="AB7266" s="22"/>
      <c r="AC7266" s="22"/>
      <c r="AD7266" s="22"/>
      <c r="AE7266" s="22"/>
      <c r="AF7266" s="22"/>
      <c r="AG7266" s="22"/>
      <c r="AH7266" s="20"/>
      <c r="AI7266" s="22"/>
      <c r="AJ7266" s="22"/>
      <c r="AK7266" s="22"/>
      <c r="AM7266" s="22"/>
      <c r="AN7266" s="22"/>
      <c r="AO7266" s="22"/>
    </row>
    <row r="7267" spans="15:41" x14ac:dyDescent="0.15">
      <c r="O7267" s="21"/>
      <c r="P7267" s="21"/>
      <c r="Q7267" s="28"/>
      <c r="R7267" s="28"/>
      <c r="S7267" s="21"/>
      <c r="T7267" s="20"/>
      <c r="U7267" s="21"/>
      <c r="W7267" s="46"/>
      <c r="AA7267" s="22"/>
      <c r="AB7267" s="22"/>
      <c r="AC7267" s="22"/>
      <c r="AD7267" s="22"/>
      <c r="AE7267" s="22"/>
      <c r="AF7267" s="22"/>
      <c r="AG7267" s="22"/>
      <c r="AH7267" s="20"/>
      <c r="AI7267" s="22"/>
      <c r="AJ7267" s="22"/>
      <c r="AK7267" s="22"/>
      <c r="AM7267" s="22"/>
      <c r="AN7267" s="22"/>
      <c r="AO7267" s="22"/>
    </row>
    <row r="7268" spans="15:41" x14ac:dyDescent="0.15">
      <c r="O7268" s="21"/>
      <c r="P7268" s="21"/>
      <c r="Q7268" s="28"/>
      <c r="R7268" s="28"/>
      <c r="S7268" s="21"/>
      <c r="T7268" s="20"/>
      <c r="U7268" s="21"/>
      <c r="W7268" s="46"/>
      <c r="AA7268" s="22"/>
      <c r="AB7268" s="22"/>
      <c r="AC7268" s="22"/>
      <c r="AD7268" s="22"/>
      <c r="AE7268" s="22"/>
      <c r="AF7268" s="22"/>
      <c r="AG7268" s="22"/>
      <c r="AH7268" s="20"/>
      <c r="AI7268" s="22"/>
      <c r="AJ7268" s="22"/>
      <c r="AK7268" s="22"/>
      <c r="AM7268" s="22"/>
      <c r="AN7268" s="22"/>
      <c r="AO7268" s="22"/>
    </row>
    <row r="7269" spans="15:41" x14ac:dyDescent="0.15">
      <c r="O7269" s="21"/>
      <c r="P7269" s="21"/>
      <c r="Q7269" s="28"/>
      <c r="R7269" s="28"/>
      <c r="S7269" s="21"/>
      <c r="T7269" s="20"/>
      <c r="U7269" s="21"/>
      <c r="W7269" s="46"/>
      <c r="AA7269" s="22"/>
      <c r="AB7269" s="22"/>
      <c r="AC7269" s="22"/>
      <c r="AD7269" s="22"/>
      <c r="AE7269" s="22"/>
      <c r="AF7269" s="22"/>
      <c r="AG7269" s="22"/>
      <c r="AH7269" s="20"/>
      <c r="AI7269" s="22"/>
      <c r="AJ7269" s="22"/>
      <c r="AK7269" s="22"/>
      <c r="AM7269" s="22"/>
      <c r="AN7269" s="22"/>
      <c r="AO7269" s="22"/>
    </row>
    <row r="7270" spans="15:41" x14ac:dyDescent="0.15">
      <c r="O7270" s="21"/>
      <c r="P7270" s="21"/>
      <c r="Q7270" s="28"/>
      <c r="R7270" s="28"/>
      <c r="S7270" s="21"/>
      <c r="T7270" s="20"/>
      <c r="U7270" s="21"/>
      <c r="W7270" s="46"/>
      <c r="AA7270" s="22"/>
      <c r="AB7270" s="22"/>
      <c r="AC7270" s="22"/>
      <c r="AD7270" s="22"/>
      <c r="AE7270" s="22"/>
      <c r="AF7270" s="22"/>
      <c r="AG7270" s="22"/>
      <c r="AH7270" s="20"/>
      <c r="AI7270" s="22"/>
      <c r="AJ7270" s="22"/>
      <c r="AK7270" s="22"/>
      <c r="AM7270" s="22"/>
      <c r="AN7270" s="22"/>
      <c r="AO7270" s="22"/>
    </row>
    <row r="7271" spans="15:41" x14ac:dyDescent="0.15">
      <c r="O7271" s="21"/>
      <c r="P7271" s="21"/>
      <c r="Q7271" s="28"/>
      <c r="R7271" s="28"/>
      <c r="S7271" s="21"/>
      <c r="T7271" s="20"/>
      <c r="U7271" s="21"/>
      <c r="W7271" s="46"/>
      <c r="AA7271" s="22"/>
      <c r="AB7271" s="22"/>
      <c r="AC7271" s="22"/>
      <c r="AD7271" s="22"/>
      <c r="AE7271" s="22"/>
      <c r="AF7271" s="22"/>
      <c r="AG7271" s="22"/>
      <c r="AH7271" s="20"/>
      <c r="AI7271" s="22"/>
      <c r="AJ7271" s="22"/>
      <c r="AK7271" s="22"/>
      <c r="AM7271" s="22"/>
      <c r="AN7271" s="22"/>
      <c r="AO7271" s="22"/>
    </row>
    <row r="7272" spans="15:41" x14ac:dyDescent="0.15">
      <c r="O7272" s="21"/>
      <c r="P7272" s="21"/>
      <c r="Q7272" s="28"/>
      <c r="R7272" s="28"/>
      <c r="S7272" s="21"/>
      <c r="T7272" s="20"/>
      <c r="U7272" s="21"/>
      <c r="W7272" s="46"/>
      <c r="AA7272" s="22"/>
      <c r="AB7272" s="22"/>
      <c r="AC7272" s="22"/>
      <c r="AD7272" s="22"/>
      <c r="AE7272" s="22"/>
      <c r="AF7272" s="22"/>
      <c r="AG7272" s="22"/>
      <c r="AH7272" s="20"/>
      <c r="AI7272" s="22"/>
      <c r="AJ7272" s="22"/>
      <c r="AK7272" s="22"/>
      <c r="AM7272" s="22"/>
      <c r="AN7272" s="22"/>
      <c r="AO7272" s="22"/>
    </row>
    <row r="7273" spans="15:41" x14ac:dyDescent="0.15">
      <c r="O7273" s="21"/>
      <c r="P7273" s="21"/>
      <c r="Q7273" s="28"/>
      <c r="R7273" s="28"/>
      <c r="S7273" s="21"/>
      <c r="T7273" s="20"/>
      <c r="U7273" s="21"/>
      <c r="W7273" s="46"/>
      <c r="AA7273" s="22"/>
      <c r="AB7273" s="22"/>
      <c r="AC7273" s="22"/>
      <c r="AD7273" s="22"/>
      <c r="AE7273" s="22"/>
      <c r="AF7273" s="22"/>
      <c r="AG7273" s="22"/>
      <c r="AH7273" s="20"/>
      <c r="AI7273" s="22"/>
      <c r="AJ7273" s="22"/>
      <c r="AK7273" s="22"/>
      <c r="AM7273" s="22"/>
      <c r="AN7273" s="22"/>
      <c r="AO7273" s="22"/>
    </row>
    <row r="7274" spans="15:41" x14ac:dyDescent="0.15">
      <c r="O7274" s="21"/>
      <c r="P7274" s="21"/>
      <c r="Q7274" s="28"/>
      <c r="R7274" s="28"/>
      <c r="S7274" s="21"/>
      <c r="T7274" s="20"/>
      <c r="U7274" s="21"/>
      <c r="W7274" s="46"/>
      <c r="AA7274" s="22"/>
      <c r="AB7274" s="22"/>
      <c r="AC7274" s="22"/>
      <c r="AD7274" s="22"/>
      <c r="AE7274" s="22"/>
      <c r="AF7274" s="22"/>
      <c r="AG7274" s="22"/>
      <c r="AH7274" s="20"/>
      <c r="AI7274" s="22"/>
      <c r="AJ7274" s="22"/>
      <c r="AK7274" s="22"/>
      <c r="AM7274" s="22"/>
      <c r="AN7274" s="22"/>
      <c r="AO7274" s="22"/>
    </row>
    <row r="7275" spans="15:41" x14ac:dyDescent="0.15">
      <c r="O7275" s="21"/>
      <c r="P7275" s="21"/>
      <c r="Q7275" s="28"/>
      <c r="R7275" s="28"/>
      <c r="S7275" s="21"/>
      <c r="T7275" s="20"/>
      <c r="U7275" s="21"/>
      <c r="W7275" s="46"/>
      <c r="AA7275" s="22"/>
      <c r="AB7275" s="22"/>
      <c r="AC7275" s="22"/>
      <c r="AD7275" s="22"/>
      <c r="AE7275" s="22"/>
      <c r="AF7275" s="22"/>
      <c r="AG7275" s="22"/>
      <c r="AH7275" s="20"/>
      <c r="AI7275" s="22"/>
      <c r="AJ7275" s="22"/>
      <c r="AK7275" s="22"/>
      <c r="AM7275" s="22"/>
      <c r="AN7275" s="22"/>
      <c r="AO7275" s="22"/>
    </row>
    <row r="7276" spans="15:41" x14ac:dyDescent="0.15">
      <c r="O7276" s="21"/>
      <c r="P7276" s="21"/>
      <c r="Q7276" s="28"/>
      <c r="R7276" s="28"/>
      <c r="S7276" s="21"/>
      <c r="T7276" s="20"/>
      <c r="U7276" s="21"/>
      <c r="W7276" s="46"/>
      <c r="AA7276" s="22"/>
      <c r="AB7276" s="22"/>
      <c r="AC7276" s="22"/>
      <c r="AD7276" s="22"/>
      <c r="AE7276" s="22"/>
      <c r="AF7276" s="22"/>
      <c r="AG7276" s="22"/>
      <c r="AH7276" s="20"/>
      <c r="AI7276" s="22"/>
      <c r="AJ7276" s="22"/>
      <c r="AK7276" s="22"/>
      <c r="AM7276" s="22"/>
      <c r="AN7276" s="22"/>
      <c r="AO7276" s="22"/>
    </row>
    <row r="7277" spans="15:41" x14ac:dyDescent="0.15">
      <c r="O7277" s="21"/>
      <c r="P7277" s="21"/>
      <c r="Q7277" s="28"/>
      <c r="R7277" s="28"/>
      <c r="S7277" s="21"/>
      <c r="T7277" s="20"/>
      <c r="U7277" s="21"/>
      <c r="W7277" s="46"/>
      <c r="AA7277" s="22"/>
      <c r="AB7277" s="22"/>
      <c r="AC7277" s="22"/>
      <c r="AD7277" s="22"/>
      <c r="AE7277" s="22"/>
      <c r="AF7277" s="22"/>
      <c r="AG7277" s="22"/>
      <c r="AH7277" s="20"/>
      <c r="AI7277" s="22"/>
      <c r="AJ7277" s="22"/>
      <c r="AK7277" s="22"/>
      <c r="AM7277" s="22"/>
      <c r="AN7277" s="22"/>
      <c r="AO7277" s="22"/>
    </row>
    <row r="7278" spans="15:41" x14ac:dyDescent="0.15">
      <c r="O7278" s="21"/>
      <c r="P7278" s="21"/>
      <c r="Q7278" s="28"/>
      <c r="R7278" s="28"/>
      <c r="S7278" s="21"/>
      <c r="T7278" s="20"/>
      <c r="U7278" s="21"/>
      <c r="W7278" s="46"/>
      <c r="AA7278" s="22"/>
      <c r="AB7278" s="22"/>
      <c r="AC7278" s="22"/>
      <c r="AD7278" s="22"/>
      <c r="AE7278" s="22"/>
      <c r="AF7278" s="22"/>
      <c r="AG7278" s="22"/>
      <c r="AH7278" s="20"/>
      <c r="AI7278" s="22"/>
      <c r="AJ7278" s="22"/>
      <c r="AK7278" s="22"/>
      <c r="AM7278" s="22"/>
      <c r="AN7278" s="22"/>
      <c r="AO7278" s="22"/>
    </row>
    <row r="7279" spans="15:41" x14ac:dyDescent="0.15">
      <c r="O7279" s="21"/>
      <c r="P7279" s="21"/>
      <c r="Q7279" s="28"/>
      <c r="R7279" s="28"/>
      <c r="S7279" s="21"/>
      <c r="T7279" s="20"/>
      <c r="U7279" s="21"/>
      <c r="W7279" s="46"/>
      <c r="AA7279" s="22"/>
      <c r="AB7279" s="22"/>
      <c r="AC7279" s="22"/>
      <c r="AD7279" s="22"/>
      <c r="AE7279" s="22"/>
      <c r="AF7279" s="22"/>
      <c r="AG7279" s="22"/>
      <c r="AH7279" s="20"/>
      <c r="AI7279" s="22"/>
      <c r="AJ7279" s="22"/>
      <c r="AK7279" s="22"/>
      <c r="AM7279" s="22"/>
      <c r="AN7279" s="22"/>
      <c r="AO7279" s="22"/>
    </row>
    <row r="7280" spans="15:41" x14ac:dyDescent="0.15">
      <c r="O7280" s="21"/>
      <c r="P7280" s="21"/>
      <c r="Q7280" s="28"/>
      <c r="R7280" s="28"/>
      <c r="S7280" s="21"/>
      <c r="T7280" s="20"/>
      <c r="U7280" s="21"/>
      <c r="W7280" s="46"/>
      <c r="AA7280" s="22"/>
      <c r="AB7280" s="22"/>
      <c r="AC7280" s="22"/>
      <c r="AD7280" s="22"/>
      <c r="AE7280" s="22"/>
      <c r="AF7280" s="22"/>
      <c r="AG7280" s="22"/>
      <c r="AH7280" s="20"/>
      <c r="AI7280" s="22"/>
      <c r="AJ7280" s="22"/>
      <c r="AK7280" s="22"/>
      <c r="AM7280" s="22"/>
      <c r="AN7280" s="22"/>
      <c r="AO7280" s="22"/>
    </row>
    <row r="7281" spans="15:41" x14ac:dyDescent="0.15">
      <c r="O7281" s="21"/>
      <c r="P7281" s="21"/>
      <c r="Q7281" s="28"/>
      <c r="R7281" s="28"/>
      <c r="S7281" s="21"/>
      <c r="T7281" s="20"/>
      <c r="U7281" s="21"/>
      <c r="W7281" s="46"/>
      <c r="AA7281" s="22"/>
      <c r="AB7281" s="22"/>
      <c r="AC7281" s="22"/>
      <c r="AD7281" s="22"/>
      <c r="AE7281" s="22"/>
      <c r="AF7281" s="22"/>
      <c r="AG7281" s="22"/>
      <c r="AH7281" s="20"/>
      <c r="AI7281" s="22"/>
      <c r="AJ7281" s="22"/>
      <c r="AK7281" s="22"/>
      <c r="AM7281" s="22"/>
      <c r="AN7281" s="22"/>
      <c r="AO7281" s="22"/>
    </row>
    <row r="7282" spans="15:41" x14ac:dyDescent="0.15">
      <c r="O7282" s="21"/>
      <c r="P7282" s="21"/>
      <c r="Q7282" s="28"/>
      <c r="R7282" s="28"/>
      <c r="S7282" s="21"/>
      <c r="T7282" s="20"/>
      <c r="U7282" s="21"/>
      <c r="W7282" s="46"/>
      <c r="AA7282" s="22"/>
      <c r="AB7282" s="22"/>
      <c r="AC7282" s="22"/>
      <c r="AD7282" s="22"/>
      <c r="AE7282" s="22"/>
      <c r="AF7282" s="22"/>
      <c r="AG7282" s="22"/>
      <c r="AH7282" s="20"/>
      <c r="AI7282" s="22"/>
      <c r="AJ7282" s="22"/>
      <c r="AK7282" s="22"/>
      <c r="AM7282" s="22"/>
      <c r="AN7282" s="22"/>
      <c r="AO7282" s="22"/>
    </row>
    <row r="7283" spans="15:41" x14ac:dyDescent="0.15">
      <c r="O7283" s="21"/>
      <c r="P7283" s="21"/>
      <c r="Q7283" s="28"/>
      <c r="R7283" s="28"/>
      <c r="S7283" s="21"/>
      <c r="T7283" s="20"/>
      <c r="U7283" s="21"/>
      <c r="W7283" s="46"/>
      <c r="AA7283" s="22"/>
      <c r="AB7283" s="22"/>
      <c r="AC7283" s="22"/>
      <c r="AD7283" s="22"/>
      <c r="AE7283" s="22"/>
      <c r="AF7283" s="22"/>
      <c r="AG7283" s="22"/>
      <c r="AH7283" s="20"/>
      <c r="AI7283" s="22"/>
      <c r="AJ7283" s="22"/>
      <c r="AK7283" s="22"/>
      <c r="AM7283" s="22"/>
      <c r="AN7283" s="22"/>
      <c r="AO7283" s="22"/>
    </row>
    <row r="7284" spans="15:41" x14ac:dyDescent="0.15">
      <c r="O7284" s="21"/>
      <c r="P7284" s="21"/>
      <c r="Q7284" s="28"/>
      <c r="R7284" s="28"/>
      <c r="S7284" s="21"/>
      <c r="T7284" s="20"/>
      <c r="U7284" s="21"/>
      <c r="W7284" s="46"/>
      <c r="AA7284" s="22"/>
      <c r="AB7284" s="22"/>
      <c r="AC7284" s="22"/>
      <c r="AD7284" s="22"/>
      <c r="AE7284" s="22"/>
      <c r="AF7284" s="22"/>
      <c r="AG7284" s="22"/>
      <c r="AH7284" s="20"/>
      <c r="AI7284" s="22"/>
      <c r="AJ7284" s="22"/>
      <c r="AK7284" s="22"/>
      <c r="AM7284" s="22"/>
      <c r="AN7284" s="22"/>
      <c r="AO7284" s="22"/>
    </row>
    <row r="7285" spans="15:41" x14ac:dyDescent="0.15">
      <c r="O7285" s="21"/>
      <c r="P7285" s="21"/>
      <c r="Q7285" s="28"/>
      <c r="R7285" s="28"/>
      <c r="S7285" s="21"/>
      <c r="T7285" s="20"/>
      <c r="U7285" s="21"/>
      <c r="W7285" s="46"/>
      <c r="AA7285" s="22"/>
      <c r="AB7285" s="22"/>
      <c r="AC7285" s="22"/>
      <c r="AD7285" s="22"/>
      <c r="AE7285" s="22"/>
      <c r="AF7285" s="22"/>
      <c r="AG7285" s="22"/>
      <c r="AH7285" s="20"/>
      <c r="AI7285" s="22"/>
      <c r="AJ7285" s="22"/>
      <c r="AK7285" s="22"/>
      <c r="AM7285" s="22"/>
      <c r="AN7285" s="22"/>
      <c r="AO7285" s="22"/>
    </row>
    <row r="7286" spans="15:41" x14ac:dyDescent="0.15">
      <c r="O7286" s="21"/>
      <c r="P7286" s="21"/>
      <c r="Q7286" s="28"/>
      <c r="R7286" s="28"/>
      <c r="S7286" s="21"/>
      <c r="T7286" s="20"/>
      <c r="U7286" s="21"/>
      <c r="W7286" s="46"/>
      <c r="AA7286" s="22"/>
      <c r="AB7286" s="22"/>
      <c r="AC7286" s="22"/>
      <c r="AD7286" s="22"/>
      <c r="AE7286" s="22"/>
      <c r="AF7286" s="22"/>
      <c r="AG7286" s="22"/>
      <c r="AH7286" s="20"/>
      <c r="AI7286" s="22"/>
      <c r="AJ7286" s="22"/>
      <c r="AK7286" s="22"/>
      <c r="AM7286" s="22"/>
      <c r="AN7286" s="22"/>
      <c r="AO7286" s="22"/>
    </row>
    <row r="7287" spans="15:41" x14ac:dyDescent="0.15">
      <c r="O7287" s="21"/>
      <c r="P7287" s="21"/>
      <c r="Q7287" s="28"/>
      <c r="R7287" s="28"/>
      <c r="S7287" s="21"/>
      <c r="T7287" s="20"/>
      <c r="U7287" s="21"/>
      <c r="W7287" s="46"/>
      <c r="AA7287" s="22"/>
      <c r="AB7287" s="22"/>
      <c r="AC7287" s="22"/>
      <c r="AD7287" s="22"/>
      <c r="AE7287" s="22"/>
      <c r="AF7287" s="22"/>
      <c r="AG7287" s="22"/>
      <c r="AH7287" s="20"/>
      <c r="AI7287" s="22"/>
      <c r="AJ7287" s="22"/>
      <c r="AK7287" s="22"/>
      <c r="AM7287" s="22"/>
      <c r="AN7287" s="22"/>
      <c r="AO7287" s="22"/>
    </row>
    <row r="7288" spans="15:41" x14ac:dyDescent="0.15">
      <c r="O7288" s="21"/>
      <c r="P7288" s="21"/>
      <c r="Q7288" s="28"/>
      <c r="R7288" s="28"/>
      <c r="S7288" s="21"/>
      <c r="T7288" s="20"/>
      <c r="U7288" s="21"/>
      <c r="W7288" s="46"/>
      <c r="AA7288" s="22"/>
      <c r="AB7288" s="22"/>
      <c r="AC7288" s="22"/>
      <c r="AD7288" s="22"/>
      <c r="AE7288" s="22"/>
      <c r="AF7288" s="22"/>
      <c r="AG7288" s="22"/>
      <c r="AH7288" s="20"/>
      <c r="AI7288" s="22"/>
      <c r="AJ7288" s="22"/>
      <c r="AK7288" s="22"/>
      <c r="AM7288" s="22"/>
      <c r="AN7288" s="22"/>
      <c r="AO7288" s="22"/>
    </row>
    <row r="7289" spans="15:41" x14ac:dyDescent="0.15">
      <c r="O7289" s="21"/>
      <c r="P7289" s="21"/>
      <c r="Q7289" s="28"/>
      <c r="R7289" s="28"/>
      <c r="S7289" s="21"/>
      <c r="T7289" s="20"/>
      <c r="U7289" s="21"/>
      <c r="W7289" s="46"/>
      <c r="AA7289" s="22"/>
      <c r="AB7289" s="22"/>
      <c r="AC7289" s="22"/>
      <c r="AD7289" s="22"/>
      <c r="AE7289" s="22"/>
      <c r="AF7289" s="22"/>
      <c r="AG7289" s="22"/>
      <c r="AH7289" s="20"/>
      <c r="AI7289" s="22"/>
      <c r="AJ7289" s="22"/>
      <c r="AK7289" s="22"/>
      <c r="AM7289" s="22"/>
      <c r="AN7289" s="22"/>
      <c r="AO7289" s="22"/>
    </row>
    <row r="7290" spans="15:41" x14ac:dyDescent="0.15">
      <c r="O7290" s="21"/>
      <c r="P7290" s="21"/>
      <c r="Q7290" s="28"/>
      <c r="R7290" s="28"/>
      <c r="S7290" s="21"/>
      <c r="T7290" s="20"/>
      <c r="U7290" s="21"/>
      <c r="W7290" s="46"/>
      <c r="AA7290" s="22"/>
      <c r="AB7290" s="22"/>
      <c r="AC7290" s="22"/>
      <c r="AD7290" s="22"/>
      <c r="AE7290" s="22"/>
      <c r="AF7290" s="22"/>
      <c r="AG7290" s="22"/>
      <c r="AH7290" s="20"/>
      <c r="AI7290" s="22"/>
      <c r="AJ7290" s="22"/>
      <c r="AK7290" s="22"/>
      <c r="AM7290" s="22"/>
      <c r="AN7290" s="22"/>
      <c r="AO7290" s="22"/>
    </row>
    <row r="7291" spans="15:41" x14ac:dyDescent="0.15">
      <c r="O7291" s="21"/>
      <c r="P7291" s="21"/>
      <c r="Q7291" s="28"/>
      <c r="R7291" s="28"/>
      <c r="S7291" s="21"/>
      <c r="T7291" s="20"/>
      <c r="U7291" s="21"/>
      <c r="W7291" s="46"/>
      <c r="AA7291" s="22"/>
      <c r="AB7291" s="22"/>
      <c r="AC7291" s="22"/>
      <c r="AD7291" s="22"/>
      <c r="AE7291" s="22"/>
      <c r="AF7291" s="22"/>
      <c r="AG7291" s="22"/>
      <c r="AH7291" s="20"/>
      <c r="AI7291" s="22"/>
      <c r="AJ7291" s="22"/>
      <c r="AK7291" s="22"/>
      <c r="AM7291" s="22"/>
      <c r="AN7291" s="22"/>
      <c r="AO7291" s="22"/>
    </row>
    <row r="7292" spans="15:41" x14ac:dyDescent="0.15">
      <c r="O7292" s="21"/>
      <c r="P7292" s="21"/>
      <c r="Q7292" s="28"/>
      <c r="R7292" s="28"/>
      <c r="S7292" s="21"/>
      <c r="T7292" s="20"/>
      <c r="U7292" s="21"/>
      <c r="W7292" s="46"/>
      <c r="AA7292" s="22"/>
      <c r="AB7292" s="22"/>
      <c r="AC7292" s="22"/>
      <c r="AD7292" s="22"/>
      <c r="AE7292" s="22"/>
      <c r="AF7292" s="22"/>
      <c r="AG7292" s="22"/>
      <c r="AH7292" s="20"/>
      <c r="AI7292" s="22"/>
      <c r="AJ7292" s="22"/>
      <c r="AK7292" s="22"/>
      <c r="AM7292" s="22"/>
      <c r="AN7292" s="22"/>
      <c r="AO7292" s="22"/>
    </row>
    <row r="7293" spans="15:41" x14ac:dyDescent="0.15">
      <c r="O7293" s="21"/>
      <c r="P7293" s="21"/>
      <c r="Q7293" s="28"/>
      <c r="R7293" s="28"/>
      <c r="S7293" s="21"/>
      <c r="T7293" s="20"/>
      <c r="U7293" s="21"/>
      <c r="W7293" s="46"/>
      <c r="AA7293" s="22"/>
      <c r="AB7293" s="22"/>
      <c r="AC7293" s="22"/>
      <c r="AD7293" s="22"/>
      <c r="AE7293" s="22"/>
      <c r="AF7293" s="22"/>
      <c r="AG7293" s="22"/>
      <c r="AH7293" s="20"/>
      <c r="AI7293" s="22"/>
      <c r="AJ7293" s="22"/>
      <c r="AK7293" s="22"/>
      <c r="AM7293" s="22"/>
      <c r="AN7293" s="22"/>
      <c r="AO7293" s="22"/>
    </row>
    <row r="7294" spans="15:41" x14ac:dyDescent="0.15">
      <c r="O7294" s="21"/>
      <c r="P7294" s="21"/>
      <c r="Q7294" s="28"/>
      <c r="R7294" s="28"/>
      <c r="S7294" s="21"/>
      <c r="T7294" s="20"/>
      <c r="U7294" s="21"/>
      <c r="W7294" s="46"/>
      <c r="AA7294" s="22"/>
      <c r="AB7294" s="22"/>
      <c r="AC7294" s="22"/>
      <c r="AD7294" s="22"/>
      <c r="AE7294" s="22"/>
      <c r="AF7294" s="22"/>
      <c r="AG7294" s="22"/>
      <c r="AH7294" s="20"/>
      <c r="AI7294" s="22"/>
      <c r="AJ7294" s="22"/>
      <c r="AK7294" s="22"/>
      <c r="AM7294" s="22"/>
      <c r="AN7294" s="22"/>
      <c r="AO7294" s="22"/>
    </row>
    <row r="7295" spans="15:41" x14ac:dyDescent="0.15">
      <c r="O7295" s="21"/>
      <c r="P7295" s="21"/>
      <c r="Q7295" s="28"/>
      <c r="R7295" s="28"/>
      <c r="S7295" s="21"/>
      <c r="T7295" s="20"/>
      <c r="U7295" s="21"/>
      <c r="W7295" s="46"/>
      <c r="AA7295" s="22"/>
      <c r="AB7295" s="22"/>
      <c r="AC7295" s="22"/>
      <c r="AD7295" s="22"/>
      <c r="AE7295" s="22"/>
      <c r="AF7295" s="22"/>
      <c r="AG7295" s="22"/>
      <c r="AH7295" s="20"/>
      <c r="AI7295" s="22"/>
      <c r="AJ7295" s="22"/>
      <c r="AK7295" s="22"/>
      <c r="AM7295" s="22"/>
      <c r="AN7295" s="22"/>
      <c r="AO7295" s="22"/>
    </row>
    <row r="7296" spans="15:41" x14ac:dyDescent="0.15">
      <c r="O7296" s="21"/>
      <c r="P7296" s="21"/>
      <c r="Q7296" s="28"/>
      <c r="R7296" s="28"/>
      <c r="S7296" s="21"/>
      <c r="T7296" s="20"/>
      <c r="U7296" s="21"/>
      <c r="W7296" s="46"/>
      <c r="AA7296" s="22"/>
      <c r="AB7296" s="22"/>
      <c r="AC7296" s="22"/>
      <c r="AD7296" s="22"/>
      <c r="AE7296" s="22"/>
      <c r="AF7296" s="22"/>
      <c r="AG7296" s="22"/>
      <c r="AH7296" s="20"/>
      <c r="AI7296" s="22"/>
      <c r="AJ7296" s="22"/>
      <c r="AK7296" s="22"/>
      <c r="AM7296" s="22"/>
      <c r="AN7296" s="22"/>
      <c r="AO7296" s="22"/>
    </row>
    <row r="7297" spans="15:41" x14ac:dyDescent="0.15">
      <c r="O7297" s="21"/>
      <c r="P7297" s="21"/>
      <c r="Q7297" s="28"/>
      <c r="R7297" s="28"/>
      <c r="S7297" s="21"/>
      <c r="T7297" s="20"/>
      <c r="U7297" s="21"/>
      <c r="W7297" s="46"/>
      <c r="AA7297" s="22"/>
      <c r="AB7297" s="22"/>
      <c r="AC7297" s="22"/>
      <c r="AD7297" s="22"/>
      <c r="AE7297" s="22"/>
      <c r="AF7297" s="22"/>
      <c r="AG7297" s="22"/>
      <c r="AH7297" s="20"/>
      <c r="AI7297" s="22"/>
      <c r="AJ7297" s="22"/>
      <c r="AK7297" s="22"/>
      <c r="AM7297" s="22"/>
      <c r="AN7297" s="22"/>
      <c r="AO7297" s="22"/>
    </row>
    <row r="7298" spans="15:41" x14ac:dyDescent="0.15">
      <c r="O7298" s="21"/>
      <c r="P7298" s="21"/>
      <c r="Q7298" s="28"/>
      <c r="R7298" s="28"/>
      <c r="S7298" s="21"/>
      <c r="T7298" s="20"/>
      <c r="U7298" s="21"/>
      <c r="W7298" s="46"/>
      <c r="AA7298" s="22"/>
      <c r="AB7298" s="22"/>
      <c r="AC7298" s="22"/>
      <c r="AD7298" s="22"/>
      <c r="AE7298" s="22"/>
      <c r="AF7298" s="22"/>
      <c r="AG7298" s="22"/>
      <c r="AH7298" s="20"/>
      <c r="AI7298" s="22"/>
      <c r="AJ7298" s="22"/>
      <c r="AK7298" s="22"/>
      <c r="AM7298" s="22"/>
      <c r="AN7298" s="22"/>
      <c r="AO7298" s="22"/>
    </row>
    <row r="7299" spans="15:41" x14ac:dyDescent="0.15">
      <c r="O7299" s="21"/>
      <c r="P7299" s="21"/>
      <c r="Q7299" s="28"/>
      <c r="R7299" s="28"/>
      <c r="S7299" s="21"/>
      <c r="T7299" s="20"/>
      <c r="U7299" s="21"/>
      <c r="W7299" s="46"/>
      <c r="AA7299" s="22"/>
      <c r="AB7299" s="22"/>
      <c r="AC7299" s="22"/>
      <c r="AD7299" s="22"/>
      <c r="AE7299" s="22"/>
      <c r="AF7299" s="22"/>
      <c r="AG7299" s="22"/>
      <c r="AH7299" s="20"/>
      <c r="AI7299" s="22"/>
      <c r="AJ7299" s="22"/>
      <c r="AK7299" s="22"/>
      <c r="AM7299" s="22"/>
      <c r="AN7299" s="22"/>
      <c r="AO7299" s="22"/>
    </row>
    <row r="7300" spans="15:41" x14ac:dyDescent="0.15">
      <c r="O7300" s="21"/>
      <c r="P7300" s="21"/>
      <c r="Q7300" s="28"/>
      <c r="R7300" s="28"/>
      <c r="S7300" s="21"/>
      <c r="T7300" s="20"/>
      <c r="U7300" s="21"/>
      <c r="W7300" s="46"/>
      <c r="AA7300" s="22"/>
      <c r="AB7300" s="22"/>
      <c r="AC7300" s="22"/>
      <c r="AD7300" s="22"/>
      <c r="AE7300" s="22"/>
      <c r="AF7300" s="22"/>
      <c r="AG7300" s="22"/>
      <c r="AH7300" s="20"/>
      <c r="AI7300" s="22"/>
      <c r="AJ7300" s="22"/>
      <c r="AK7300" s="22"/>
      <c r="AM7300" s="22"/>
      <c r="AN7300" s="22"/>
      <c r="AO7300" s="22"/>
    </row>
    <row r="7301" spans="15:41" x14ac:dyDescent="0.15">
      <c r="O7301" s="21"/>
      <c r="P7301" s="21"/>
      <c r="Q7301" s="28"/>
      <c r="R7301" s="28"/>
      <c r="S7301" s="21"/>
      <c r="T7301" s="20"/>
      <c r="U7301" s="21"/>
      <c r="W7301" s="46"/>
      <c r="AA7301" s="22"/>
      <c r="AB7301" s="22"/>
      <c r="AC7301" s="22"/>
      <c r="AD7301" s="22"/>
      <c r="AE7301" s="22"/>
      <c r="AF7301" s="22"/>
      <c r="AG7301" s="22"/>
      <c r="AH7301" s="20"/>
      <c r="AI7301" s="22"/>
      <c r="AJ7301" s="22"/>
      <c r="AK7301" s="22"/>
      <c r="AM7301" s="22"/>
      <c r="AN7301" s="22"/>
      <c r="AO7301" s="22"/>
    </row>
    <row r="7302" spans="15:41" x14ac:dyDescent="0.15">
      <c r="O7302" s="21"/>
      <c r="P7302" s="21"/>
      <c r="Q7302" s="28"/>
      <c r="R7302" s="28"/>
      <c r="S7302" s="21"/>
      <c r="T7302" s="20"/>
      <c r="U7302" s="21"/>
      <c r="W7302" s="46"/>
      <c r="AA7302" s="22"/>
      <c r="AB7302" s="22"/>
      <c r="AC7302" s="22"/>
      <c r="AD7302" s="22"/>
      <c r="AE7302" s="22"/>
      <c r="AF7302" s="22"/>
      <c r="AG7302" s="22"/>
      <c r="AH7302" s="20"/>
      <c r="AI7302" s="22"/>
      <c r="AJ7302" s="22"/>
      <c r="AK7302" s="22"/>
      <c r="AM7302" s="22"/>
      <c r="AN7302" s="22"/>
      <c r="AO7302" s="22"/>
    </row>
    <row r="7303" spans="15:41" x14ac:dyDescent="0.15">
      <c r="O7303" s="21"/>
      <c r="P7303" s="21"/>
      <c r="Q7303" s="28"/>
      <c r="R7303" s="28"/>
      <c r="S7303" s="21"/>
      <c r="T7303" s="20"/>
      <c r="U7303" s="21"/>
      <c r="W7303" s="46"/>
      <c r="AA7303" s="22"/>
      <c r="AB7303" s="22"/>
      <c r="AC7303" s="22"/>
      <c r="AD7303" s="22"/>
      <c r="AE7303" s="22"/>
      <c r="AF7303" s="22"/>
      <c r="AG7303" s="22"/>
      <c r="AH7303" s="20"/>
      <c r="AI7303" s="22"/>
      <c r="AJ7303" s="22"/>
      <c r="AK7303" s="22"/>
      <c r="AM7303" s="22"/>
      <c r="AN7303" s="22"/>
      <c r="AO7303" s="22"/>
    </row>
    <row r="7304" spans="15:41" x14ac:dyDescent="0.15">
      <c r="O7304" s="21"/>
      <c r="P7304" s="21"/>
      <c r="Q7304" s="28"/>
      <c r="R7304" s="28"/>
      <c r="S7304" s="21"/>
      <c r="T7304" s="20"/>
      <c r="U7304" s="21"/>
      <c r="W7304" s="46"/>
      <c r="AA7304" s="22"/>
      <c r="AB7304" s="22"/>
      <c r="AC7304" s="22"/>
      <c r="AD7304" s="22"/>
      <c r="AE7304" s="22"/>
      <c r="AF7304" s="22"/>
      <c r="AG7304" s="22"/>
      <c r="AH7304" s="20"/>
      <c r="AI7304" s="22"/>
      <c r="AJ7304" s="22"/>
      <c r="AK7304" s="22"/>
      <c r="AM7304" s="22"/>
      <c r="AN7304" s="22"/>
      <c r="AO7304" s="22"/>
    </row>
    <row r="7305" spans="15:41" x14ac:dyDescent="0.15">
      <c r="O7305" s="21"/>
      <c r="P7305" s="21"/>
      <c r="Q7305" s="28"/>
      <c r="R7305" s="28"/>
      <c r="S7305" s="21"/>
      <c r="T7305" s="20"/>
      <c r="U7305" s="21"/>
      <c r="W7305" s="46"/>
      <c r="AA7305" s="22"/>
      <c r="AB7305" s="22"/>
      <c r="AC7305" s="22"/>
      <c r="AD7305" s="22"/>
      <c r="AE7305" s="22"/>
      <c r="AF7305" s="22"/>
      <c r="AG7305" s="22"/>
      <c r="AH7305" s="20"/>
      <c r="AI7305" s="22"/>
      <c r="AJ7305" s="22"/>
      <c r="AK7305" s="22"/>
      <c r="AM7305" s="22"/>
      <c r="AN7305" s="22"/>
      <c r="AO7305" s="22"/>
    </row>
    <row r="7306" spans="15:41" x14ac:dyDescent="0.15">
      <c r="O7306" s="21"/>
      <c r="P7306" s="21"/>
      <c r="Q7306" s="28"/>
      <c r="R7306" s="28"/>
      <c r="S7306" s="21"/>
      <c r="T7306" s="20"/>
      <c r="U7306" s="21"/>
      <c r="W7306" s="46"/>
      <c r="AA7306" s="22"/>
      <c r="AB7306" s="22"/>
      <c r="AC7306" s="22"/>
      <c r="AD7306" s="22"/>
      <c r="AE7306" s="22"/>
      <c r="AF7306" s="22"/>
      <c r="AG7306" s="22"/>
      <c r="AH7306" s="20"/>
      <c r="AI7306" s="22"/>
      <c r="AJ7306" s="22"/>
      <c r="AK7306" s="22"/>
      <c r="AM7306" s="22"/>
      <c r="AN7306" s="22"/>
      <c r="AO7306" s="22"/>
    </row>
    <row r="7307" spans="15:41" x14ac:dyDescent="0.15">
      <c r="O7307" s="21"/>
      <c r="P7307" s="21"/>
      <c r="Q7307" s="28"/>
      <c r="R7307" s="28"/>
      <c r="S7307" s="21"/>
      <c r="T7307" s="20"/>
      <c r="U7307" s="21"/>
      <c r="W7307" s="46"/>
      <c r="AA7307" s="22"/>
      <c r="AB7307" s="22"/>
      <c r="AC7307" s="22"/>
      <c r="AD7307" s="22"/>
      <c r="AE7307" s="22"/>
      <c r="AF7307" s="22"/>
      <c r="AG7307" s="22"/>
      <c r="AH7307" s="20"/>
      <c r="AI7307" s="22"/>
      <c r="AJ7307" s="22"/>
      <c r="AK7307" s="22"/>
      <c r="AM7307" s="22"/>
      <c r="AN7307" s="22"/>
      <c r="AO7307" s="22"/>
    </row>
    <row r="7308" spans="15:41" x14ac:dyDescent="0.15">
      <c r="O7308" s="21"/>
      <c r="P7308" s="21"/>
      <c r="Q7308" s="28"/>
      <c r="R7308" s="28"/>
      <c r="S7308" s="21"/>
      <c r="T7308" s="20"/>
      <c r="U7308" s="21"/>
      <c r="W7308" s="46"/>
      <c r="AA7308" s="22"/>
      <c r="AB7308" s="22"/>
      <c r="AC7308" s="22"/>
      <c r="AD7308" s="22"/>
      <c r="AE7308" s="22"/>
      <c r="AF7308" s="22"/>
      <c r="AG7308" s="22"/>
      <c r="AH7308" s="20"/>
      <c r="AI7308" s="22"/>
      <c r="AJ7308" s="22"/>
      <c r="AK7308" s="22"/>
      <c r="AM7308" s="22"/>
      <c r="AN7308" s="22"/>
      <c r="AO7308" s="22"/>
    </row>
    <row r="7309" spans="15:41" x14ac:dyDescent="0.15">
      <c r="O7309" s="21"/>
      <c r="P7309" s="21"/>
      <c r="Q7309" s="28"/>
      <c r="R7309" s="28"/>
      <c r="S7309" s="21"/>
      <c r="T7309" s="20"/>
      <c r="U7309" s="21"/>
      <c r="W7309" s="46"/>
      <c r="AA7309" s="22"/>
      <c r="AB7309" s="22"/>
      <c r="AC7309" s="22"/>
      <c r="AD7309" s="22"/>
      <c r="AE7309" s="22"/>
      <c r="AF7309" s="22"/>
      <c r="AG7309" s="22"/>
      <c r="AH7309" s="20"/>
      <c r="AI7309" s="22"/>
      <c r="AJ7309" s="22"/>
      <c r="AK7309" s="22"/>
      <c r="AM7309" s="22"/>
      <c r="AN7309" s="22"/>
      <c r="AO7309" s="22"/>
    </row>
    <row r="7310" spans="15:41" x14ac:dyDescent="0.15">
      <c r="O7310" s="21"/>
      <c r="P7310" s="21"/>
      <c r="Q7310" s="28"/>
      <c r="R7310" s="28"/>
      <c r="S7310" s="21"/>
      <c r="T7310" s="20"/>
      <c r="U7310" s="21"/>
      <c r="W7310" s="46"/>
      <c r="AA7310" s="22"/>
      <c r="AB7310" s="22"/>
      <c r="AC7310" s="22"/>
      <c r="AD7310" s="22"/>
      <c r="AE7310" s="22"/>
      <c r="AF7310" s="22"/>
      <c r="AG7310" s="22"/>
      <c r="AH7310" s="20"/>
      <c r="AI7310" s="22"/>
      <c r="AJ7310" s="22"/>
      <c r="AK7310" s="22"/>
      <c r="AM7310" s="22"/>
      <c r="AN7310" s="22"/>
      <c r="AO7310" s="22"/>
    </row>
    <row r="7311" spans="15:41" x14ac:dyDescent="0.15">
      <c r="O7311" s="21"/>
      <c r="P7311" s="21"/>
      <c r="Q7311" s="28"/>
      <c r="R7311" s="28"/>
      <c r="S7311" s="21"/>
      <c r="T7311" s="20"/>
      <c r="U7311" s="21"/>
      <c r="W7311" s="46"/>
      <c r="AA7311" s="22"/>
      <c r="AB7311" s="22"/>
      <c r="AC7311" s="22"/>
      <c r="AD7311" s="22"/>
      <c r="AE7311" s="22"/>
      <c r="AF7311" s="22"/>
      <c r="AG7311" s="22"/>
      <c r="AH7311" s="20"/>
      <c r="AI7311" s="22"/>
      <c r="AJ7311" s="22"/>
      <c r="AK7311" s="22"/>
      <c r="AM7311" s="22"/>
      <c r="AN7311" s="22"/>
      <c r="AO7311" s="22"/>
    </row>
    <row r="7312" spans="15:41" x14ac:dyDescent="0.15">
      <c r="O7312" s="21"/>
      <c r="P7312" s="21"/>
      <c r="Q7312" s="28"/>
      <c r="R7312" s="28"/>
      <c r="S7312" s="21"/>
      <c r="T7312" s="20"/>
      <c r="U7312" s="21"/>
      <c r="W7312" s="46"/>
      <c r="AA7312" s="22"/>
      <c r="AB7312" s="22"/>
      <c r="AC7312" s="22"/>
      <c r="AD7312" s="22"/>
      <c r="AE7312" s="22"/>
      <c r="AF7312" s="22"/>
      <c r="AG7312" s="22"/>
      <c r="AH7312" s="20"/>
      <c r="AI7312" s="22"/>
      <c r="AJ7312" s="22"/>
      <c r="AK7312" s="22"/>
      <c r="AM7312" s="22"/>
      <c r="AN7312" s="22"/>
      <c r="AO7312" s="22"/>
    </row>
    <row r="7313" spans="15:41" x14ac:dyDescent="0.15">
      <c r="O7313" s="21"/>
      <c r="P7313" s="21"/>
      <c r="Q7313" s="28"/>
      <c r="R7313" s="28"/>
      <c r="S7313" s="21"/>
      <c r="T7313" s="20"/>
      <c r="U7313" s="21"/>
      <c r="W7313" s="46"/>
      <c r="AA7313" s="22"/>
      <c r="AB7313" s="22"/>
      <c r="AC7313" s="22"/>
      <c r="AD7313" s="22"/>
      <c r="AE7313" s="22"/>
      <c r="AF7313" s="22"/>
      <c r="AG7313" s="22"/>
      <c r="AH7313" s="20"/>
      <c r="AI7313" s="22"/>
      <c r="AJ7313" s="22"/>
      <c r="AK7313" s="22"/>
      <c r="AM7313" s="22"/>
      <c r="AN7313" s="22"/>
      <c r="AO7313" s="22"/>
    </row>
    <row r="7314" spans="15:41" x14ac:dyDescent="0.15">
      <c r="O7314" s="21"/>
      <c r="P7314" s="21"/>
      <c r="Q7314" s="28"/>
      <c r="R7314" s="28"/>
      <c r="S7314" s="21"/>
      <c r="T7314" s="20"/>
      <c r="U7314" s="21"/>
      <c r="W7314" s="46"/>
      <c r="AA7314" s="22"/>
      <c r="AB7314" s="22"/>
      <c r="AC7314" s="22"/>
      <c r="AD7314" s="22"/>
      <c r="AE7314" s="22"/>
      <c r="AF7314" s="22"/>
      <c r="AG7314" s="22"/>
      <c r="AH7314" s="20"/>
      <c r="AI7314" s="22"/>
      <c r="AJ7314" s="22"/>
      <c r="AK7314" s="22"/>
      <c r="AM7314" s="22"/>
      <c r="AN7314" s="22"/>
      <c r="AO7314" s="22"/>
    </row>
    <row r="7315" spans="15:41" x14ac:dyDescent="0.15">
      <c r="O7315" s="21"/>
      <c r="P7315" s="21"/>
      <c r="Q7315" s="28"/>
      <c r="R7315" s="28"/>
      <c r="S7315" s="21"/>
      <c r="T7315" s="20"/>
      <c r="U7315" s="21"/>
      <c r="W7315" s="46"/>
      <c r="AA7315" s="22"/>
      <c r="AB7315" s="22"/>
      <c r="AC7315" s="22"/>
      <c r="AD7315" s="22"/>
      <c r="AE7315" s="22"/>
      <c r="AF7315" s="22"/>
      <c r="AG7315" s="22"/>
      <c r="AH7315" s="20"/>
      <c r="AI7315" s="22"/>
      <c r="AJ7315" s="22"/>
      <c r="AK7315" s="22"/>
      <c r="AM7315" s="22"/>
      <c r="AN7315" s="22"/>
      <c r="AO7315" s="22"/>
    </row>
    <row r="7316" spans="15:41" x14ac:dyDescent="0.15">
      <c r="O7316" s="21"/>
      <c r="P7316" s="21"/>
      <c r="Q7316" s="28"/>
      <c r="R7316" s="28"/>
      <c r="S7316" s="21"/>
      <c r="T7316" s="20"/>
      <c r="U7316" s="21"/>
      <c r="W7316" s="46"/>
      <c r="AA7316" s="22"/>
      <c r="AB7316" s="22"/>
      <c r="AC7316" s="22"/>
      <c r="AD7316" s="22"/>
      <c r="AE7316" s="22"/>
      <c r="AF7316" s="22"/>
      <c r="AG7316" s="22"/>
      <c r="AH7316" s="20"/>
      <c r="AI7316" s="22"/>
      <c r="AJ7316" s="22"/>
      <c r="AK7316" s="22"/>
      <c r="AM7316" s="22"/>
      <c r="AN7316" s="22"/>
      <c r="AO7316" s="22"/>
    </row>
    <row r="7317" spans="15:41" x14ac:dyDescent="0.15">
      <c r="O7317" s="21"/>
      <c r="P7317" s="21"/>
      <c r="Q7317" s="28"/>
      <c r="R7317" s="28"/>
      <c r="S7317" s="21"/>
      <c r="T7317" s="20"/>
      <c r="U7317" s="21"/>
      <c r="W7317" s="46"/>
      <c r="AA7317" s="22"/>
      <c r="AB7317" s="22"/>
      <c r="AC7317" s="22"/>
      <c r="AD7317" s="22"/>
      <c r="AE7317" s="22"/>
      <c r="AF7317" s="22"/>
      <c r="AG7317" s="22"/>
      <c r="AH7317" s="20"/>
      <c r="AI7317" s="22"/>
      <c r="AJ7317" s="22"/>
      <c r="AK7317" s="22"/>
      <c r="AM7317" s="22"/>
      <c r="AN7317" s="22"/>
      <c r="AO7317" s="22"/>
    </row>
    <row r="7318" spans="15:41" x14ac:dyDescent="0.15">
      <c r="O7318" s="21"/>
      <c r="P7318" s="21"/>
      <c r="Q7318" s="28"/>
      <c r="R7318" s="28"/>
      <c r="S7318" s="21"/>
      <c r="T7318" s="20"/>
      <c r="U7318" s="21"/>
      <c r="W7318" s="46"/>
      <c r="AA7318" s="22"/>
      <c r="AB7318" s="22"/>
      <c r="AC7318" s="22"/>
      <c r="AD7318" s="22"/>
      <c r="AE7318" s="22"/>
      <c r="AF7318" s="22"/>
      <c r="AG7318" s="22"/>
      <c r="AH7318" s="20"/>
      <c r="AI7318" s="22"/>
      <c r="AJ7318" s="22"/>
      <c r="AK7318" s="22"/>
      <c r="AM7318" s="22"/>
      <c r="AN7318" s="22"/>
      <c r="AO7318" s="22"/>
    </row>
    <row r="7319" spans="15:41" x14ac:dyDescent="0.15">
      <c r="O7319" s="21"/>
      <c r="P7319" s="21"/>
      <c r="Q7319" s="28"/>
      <c r="R7319" s="28"/>
      <c r="S7319" s="21"/>
      <c r="T7319" s="20"/>
      <c r="U7319" s="21"/>
      <c r="W7319" s="46"/>
      <c r="AA7319" s="22"/>
      <c r="AB7319" s="22"/>
      <c r="AC7319" s="22"/>
      <c r="AD7319" s="22"/>
      <c r="AE7319" s="22"/>
      <c r="AF7319" s="22"/>
      <c r="AG7319" s="22"/>
      <c r="AH7319" s="20"/>
      <c r="AI7319" s="22"/>
      <c r="AJ7319" s="22"/>
      <c r="AK7319" s="22"/>
      <c r="AM7319" s="22"/>
      <c r="AN7319" s="22"/>
      <c r="AO7319" s="22"/>
    </row>
    <row r="7320" spans="15:41" x14ac:dyDescent="0.15">
      <c r="O7320" s="21"/>
      <c r="P7320" s="21"/>
      <c r="Q7320" s="28"/>
      <c r="R7320" s="28"/>
      <c r="S7320" s="21"/>
      <c r="T7320" s="20"/>
      <c r="U7320" s="21"/>
      <c r="W7320" s="46"/>
      <c r="AA7320" s="22"/>
      <c r="AB7320" s="22"/>
      <c r="AC7320" s="22"/>
      <c r="AD7320" s="22"/>
      <c r="AE7320" s="22"/>
      <c r="AF7320" s="22"/>
      <c r="AG7320" s="22"/>
      <c r="AH7320" s="20"/>
      <c r="AI7320" s="22"/>
      <c r="AJ7320" s="22"/>
      <c r="AK7320" s="22"/>
      <c r="AM7320" s="22"/>
      <c r="AN7320" s="22"/>
      <c r="AO7320" s="22"/>
    </row>
    <row r="7321" spans="15:41" x14ac:dyDescent="0.15">
      <c r="O7321" s="21"/>
      <c r="P7321" s="21"/>
      <c r="Q7321" s="28"/>
      <c r="R7321" s="28"/>
      <c r="S7321" s="21"/>
      <c r="T7321" s="20"/>
      <c r="U7321" s="21"/>
      <c r="W7321" s="46"/>
      <c r="AA7321" s="22"/>
      <c r="AB7321" s="22"/>
      <c r="AC7321" s="22"/>
      <c r="AD7321" s="22"/>
      <c r="AE7321" s="22"/>
      <c r="AF7321" s="22"/>
      <c r="AG7321" s="22"/>
      <c r="AH7321" s="20"/>
      <c r="AI7321" s="22"/>
      <c r="AJ7321" s="22"/>
      <c r="AK7321" s="22"/>
      <c r="AM7321" s="22"/>
      <c r="AN7321" s="22"/>
      <c r="AO7321" s="22"/>
    </row>
    <row r="7322" spans="15:41" x14ac:dyDescent="0.15">
      <c r="O7322" s="21"/>
      <c r="P7322" s="21"/>
      <c r="Q7322" s="28"/>
      <c r="R7322" s="28"/>
      <c r="S7322" s="21"/>
      <c r="T7322" s="20"/>
      <c r="U7322" s="21"/>
      <c r="W7322" s="46"/>
      <c r="AA7322" s="22"/>
      <c r="AB7322" s="22"/>
      <c r="AC7322" s="22"/>
      <c r="AD7322" s="22"/>
      <c r="AE7322" s="22"/>
      <c r="AF7322" s="22"/>
      <c r="AG7322" s="22"/>
      <c r="AH7322" s="20"/>
      <c r="AI7322" s="22"/>
      <c r="AJ7322" s="22"/>
      <c r="AK7322" s="22"/>
      <c r="AM7322" s="22"/>
      <c r="AN7322" s="22"/>
      <c r="AO7322" s="22"/>
    </row>
    <row r="7323" spans="15:41" x14ac:dyDescent="0.15">
      <c r="O7323" s="21"/>
      <c r="P7323" s="21"/>
      <c r="Q7323" s="28"/>
      <c r="R7323" s="28"/>
      <c r="S7323" s="21"/>
      <c r="T7323" s="20"/>
      <c r="U7323" s="21"/>
      <c r="W7323" s="46"/>
      <c r="AA7323" s="22"/>
      <c r="AB7323" s="22"/>
      <c r="AC7323" s="22"/>
      <c r="AD7323" s="22"/>
      <c r="AE7323" s="22"/>
      <c r="AF7323" s="22"/>
      <c r="AG7323" s="22"/>
      <c r="AH7323" s="20"/>
      <c r="AI7323" s="22"/>
      <c r="AJ7323" s="22"/>
      <c r="AK7323" s="22"/>
      <c r="AM7323" s="22"/>
      <c r="AN7323" s="22"/>
      <c r="AO7323" s="22"/>
    </row>
    <row r="7324" spans="15:41" x14ac:dyDescent="0.15">
      <c r="O7324" s="21"/>
      <c r="P7324" s="21"/>
      <c r="Q7324" s="28"/>
      <c r="R7324" s="28"/>
      <c r="S7324" s="21"/>
      <c r="T7324" s="20"/>
      <c r="U7324" s="21"/>
      <c r="W7324" s="46"/>
      <c r="AA7324" s="22"/>
      <c r="AB7324" s="22"/>
      <c r="AC7324" s="22"/>
      <c r="AD7324" s="22"/>
      <c r="AE7324" s="22"/>
      <c r="AF7324" s="22"/>
      <c r="AG7324" s="22"/>
      <c r="AH7324" s="20"/>
      <c r="AI7324" s="22"/>
      <c r="AJ7324" s="22"/>
      <c r="AK7324" s="22"/>
      <c r="AM7324" s="22"/>
      <c r="AN7324" s="22"/>
      <c r="AO7324" s="22"/>
    </row>
    <row r="7325" spans="15:41" x14ac:dyDescent="0.15">
      <c r="O7325" s="21"/>
      <c r="P7325" s="21"/>
      <c r="Q7325" s="28"/>
      <c r="R7325" s="28"/>
      <c r="S7325" s="21"/>
      <c r="T7325" s="20"/>
      <c r="U7325" s="21"/>
      <c r="W7325" s="46"/>
      <c r="AA7325" s="22"/>
      <c r="AB7325" s="22"/>
      <c r="AC7325" s="22"/>
      <c r="AD7325" s="22"/>
      <c r="AE7325" s="22"/>
      <c r="AF7325" s="22"/>
      <c r="AG7325" s="22"/>
      <c r="AH7325" s="20"/>
      <c r="AI7325" s="22"/>
      <c r="AJ7325" s="22"/>
      <c r="AK7325" s="22"/>
      <c r="AM7325" s="22"/>
      <c r="AN7325" s="22"/>
      <c r="AO7325" s="22"/>
    </row>
    <row r="7326" spans="15:41" x14ac:dyDescent="0.15">
      <c r="O7326" s="21"/>
      <c r="P7326" s="21"/>
      <c r="Q7326" s="28"/>
      <c r="R7326" s="28"/>
      <c r="S7326" s="21"/>
      <c r="T7326" s="20"/>
      <c r="U7326" s="21"/>
      <c r="W7326" s="46"/>
      <c r="AA7326" s="22"/>
      <c r="AB7326" s="22"/>
      <c r="AC7326" s="22"/>
      <c r="AD7326" s="22"/>
      <c r="AE7326" s="22"/>
      <c r="AF7326" s="22"/>
      <c r="AG7326" s="22"/>
      <c r="AH7326" s="20"/>
      <c r="AI7326" s="22"/>
      <c r="AJ7326" s="22"/>
      <c r="AK7326" s="22"/>
      <c r="AM7326" s="22"/>
      <c r="AN7326" s="22"/>
      <c r="AO7326" s="22"/>
    </row>
    <row r="7327" spans="15:41" x14ac:dyDescent="0.15">
      <c r="O7327" s="21"/>
      <c r="P7327" s="21"/>
      <c r="Q7327" s="28"/>
      <c r="R7327" s="28"/>
      <c r="S7327" s="21"/>
      <c r="T7327" s="20"/>
      <c r="U7327" s="21"/>
      <c r="W7327" s="46"/>
      <c r="AA7327" s="22"/>
      <c r="AB7327" s="22"/>
      <c r="AC7327" s="22"/>
      <c r="AD7327" s="22"/>
      <c r="AE7327" s="22"/>
      <c r="AF7327" s="22"/>
      <c r="AG7327" s="22"/>
      <c r="AH7327" s="20"/>
      <c r="AI7327" s="22"/>
      <c r="AJ7327" s="22"/>
      <c r="AK7327" s="22"/>
      <c r="AM7327" s="22"/>
      <c r="AN7327" s="22"/>
      <c r="AO7327" s="22"/>
    </row>
    <row r="7328" spans="15:41" x14ac:dyDescent="0.15">
      <c r="O7328" s="21"/>
      <c r="P7328" s="21"/>
      <c r="Q7328" s="28"/>
      <c r="R7328" s="28"/>
      <c r="S7328" s="21"/>
      <c r="T7328" s="20"/>
      <c r="U7328" s="21"/>
      <c r="W7328" s="46"/>
      <c r="AA7328" s="22"/>
      <c r="AB7328" s="22"/>
      <c r="AC7328" s="22"/>
      <c r="AD7328" s="22"/>
      <c r="AE7328" s="22"/>
      <c r="AF7328" s="22"/>
      <c r="AG7328" s="22"/>
      <c r="AH7328" s="20"/>
      <c r="AI7328" s="22"/>
      <c r="AJ7328" s="22"/>
      <c r="AK7328" s="22"/>
      <c r="AM7328" s="22"/>
      <c r="AN7328" s="22"/>
      <c r="AO7328" s="22"/>
    </row>
    <row r="7329" spans="15:41" x14ac:dyDescent="0.15">
      <c r="O7329" s="21"/>
      <c r="P7329" s="21"/>
      <c r="Q7329" s="28"/>
      <c r="R7329" s="28"/>
      <c r="S7329" s="21"/>
      <c r="T7329" s="20"/>
      <c r="U7329" s="21"/>
      <c r="W7329" s="46"/>
      <c r="AA7329" s="22"/>
      <c r="AB7329" s="22"/>
      <c r="AC7329" s="22"/>
      <c r="AD7329" s="22"/>
      <c r="AE7329" s="22"/>
      <c r="AF7329" s="22"/>
      <c r="AG7329" s="22"/>
      <c r="AH7329" s="20"/>
      <c r="AI7329" s="22"/>
      <c r="AJ7329" s="22"/>
      <c r="AK7329" s="22"/>
      <c r="AM7329" s="22"/>
      <c r="AN7329" s="22"/>
      <c r="AO7329" s="22"/>
    </row>
    <row r="7330" spans="15:41" x14ac:dyDescent="0.15">
      <c r="O7330" s="21"/>
      <c r="P7330" s="21"/>
      <c r="Q7330" s="28"/>
      <c r="R7330" s="28"/>
      <c r="S7330" s="21"/>
      <c r="T7330" s="20"/>
      <c r="U7330" s="21"/>
      <c r="W7330" s="46"/>
      <c r="AA7330" s="22"/>
      <c r="AB7330" s="22"/>
      <c r="AC7330" s="22"/>
      <c r="AD7330" s="22"/>
      <c r="AE7330" s="22"/>
      <c r="AF7330" s="22"/>
      <c r="AG7330" s="22"/>
      <c r="AH7330" s="20"/>
      <c r="AI7330" s="22"/>
      <c r="AJ7330" s="22"/>
      <c r="AK7330" s="22"/>
      <c r="AM7330" s="22"/>
      <c r="AN7330" s="22"/>
      <c r="AO7330" s="22"/>
    </row>
    <row r="7331" spans="15:41" x14ac:dyDescent="0.15">
      <c r="O7331" s="21"/>
      <c r="P7331" s="21"/>
      <c r="Q7331" s="28"/>
      <c r="R7331" s="28"/>
      <c r="S7331" s="21"/>
      <c r="T7331" s="20"/>
      <c r="U7331" s="21"/>
      <c r="W7331" s="46"/>
      <c r="AA7331" s="22"/>
      <c r="AB7331" s="22"/>
      <c r="AC7331" s="22"/>
      <c r="AD7331" s="22"/>
      <c r="AE7331" s="22"/>
      <c r="AF7331" s="22"/>
      <c r="AG7331" s="22"/>
      <c r="AH7331" s="20"/>
      <c r="AI7331" s="22"/>
      <c r="AJ7331" s="22"/>
      <c r="AK7331" s="22"/>
      <c r="AM7331" s="22"/>
      <c r="AN7331" s="22"/>
      <c r="AO7331" s="22"/>
    </row>
    <row r="7332" spans="15:41" x14ac:dyDescent="0.15">
      <c r="O7332" s="21"/>
      <c r="P7332" s="21"/>
      <c r="Q7332" s="28"/>
      <c r="R7332" s="28"/>
      <c r="S7332" s="21"/>
      <c r="T7332" s="20"/>
      <c r="U7332" s="21"/>
      <c r="W7332" s="46"/>
      <c r="AA7332" s="22"/>
      <c r="AB7332" s="22"/>
      <c r="AC7332" s="22"/>
      <c r="AD7332" s="22"/>
      <c r="AE7332" s="22"/>
      <c r="AF7332" s="22"/>
      <c r="AG7332" s="22"/>
      <c r="AH7332" s="20"/>
      <c r="AI7332" s="22"/>
      <c r="AJ7332" s="22"/>
      <c r="AK7332" s="22"/>
      <c r="AM7332" s="22"/>
      <c r="AN7332" s="22"/>
      <c r="AO7332" s="22"/>
    </row>
    <row r="7333" spans="15:41" x14ac:dyDescent="0.15">
      <c r="O7333" s="21"/>
      <c r="P7333" s="21"/>
      <c r="Q7333" s="28"/>
      <c r="R7333" s="28"/>
      <c r="S7333" s="21"/>
      <c r="T7333" s="20"/>
      <c r="U7333" s="21"/>
      <c r="W7333" s="46"/>
      <c r="AA7333" s="22"/>
      <c r="AB7333" s="22"/>
      <c r="AC7333" s="22"/>
      <c r="AD7333" s="22"/>
      <c r="AE7333" s="22"/>
      <c r="AF7333" s="22"/>
      <c r="AG7333" s="22"/>
      <c r="AH7333" s="20"/>
      <c r="AI7333" s="22"/>
      <c r="AJ7333" s="22"/>
      <c r="AK7333" s="22"/>
      <c r="AM7333" s="22"/>
      <c r="AN7333" s="22"/>
      <c r="AO7333" s="22"/>
    </row>
    <row r="7334" spans="15:41" x14ac:dyDescent="0.15">
      <c r="O7334" s="21"/>
      <c r="P7334" s="21"/>
      <c r="Q7334" s="28"/>
      <c r="R7334" s="28"/>
      <c r="S7334" s="21"/>
      <c r="T7334" s="20"/>
      <c r="U7334" s="21"/>
      <c r="W7334" s="46"/>
      <c r="AA7334" s="22"/>
      <c r="AB7334" s="22"/>
      <c r="AC7334" s="22"/>
      <c r="AD7334" s="22"/>
      <c r="AE7334" s="22"/>
      <c r="AF7334" s="22"/>
      <c r="AG7334" s="22"/>
      <c r="AH7334" s="20"/>
      <c r="AI7334" s="22"/>
      <c r="AJ7334" s="22"/>
      <c r="AK7334" s="22"/>
      <c r="AM7334" s="22"/>
      <c r="AN7334" s="22"/>
      <c r="AO7334" s="22"/>
    </row>
    <row r="7335" spans="15:41" x14ac:dyDescent="0.15">
      <c r="O7335" s="21"/>
      <c r="P7335" s="21"/>
      <c r="Q7335" s="28"/>
      <c r="R7335" s="28"/>
      <c r="S7335" s="21"/>
      <c r="T7335" s="20"/>
      <c r="U7335" s="21"/>
      <c r="W7335" s="46"/>
      <c r="AA7335" s="22"/>
      <c r="AB7335" s="22"/>
      <c r="AC7335" s="22"/>
      <c r="AD7335" s="22"/>
      <c r="AE7335" s="22"/>
      <c r="AF7335" s="22"/>
      <c r="AG7335" s="22"/>
      <c r="AH7335" s="20"/>
      <c r="AI7335" s="22"/>
      <c r="AJ7335" s="22"/>
      <c r="AK7335" s="22"/>
      <c r="AM7335" s="22"/>
      <c r="AN7335" s="22"/>
      <c r="AO7335" s="22"/>
    </row>
    <row r="7336" spans="15:41" x14ac:dyDescent="0.15">
      <c r="O7336" s="21"/>
      <c r="P7336" s="21"/>
      <c r="Q7336" s="28"/>
      <c r="R7336" s="28"/>
      <c r="S7336" s="21"/>
      <c r="T7336" s="20"/>
      <c r="U7336" s="21"/>
      <c r="W7336" s="46"/>
      <c r="AA7336" s="22"/>
      <c r="AB7336" s="22"/>
      <c r="AC7336" s="22"/>
      <c r="AD7336" s="22"/>
      <c r="AE7336" s="22"/>
      <c r="AF7336" s="22"/>
      <c r="AG7336" s="22"/>
      <c r="AH7336" s="20"/>
      <c r="AI7336" s="22"/>
      <c r="AJ7336" s="22"/>
      <c r="AK7336" s="22"/>
      <c r="AM7336" s="22"/>
      <c r="AN7336" s="22"/>
      <c r="AO7336" s="22"/>
    </row>
    <row r="7337" spans="15:41" x14ac:dyDescent="0.15">
      <c r="O7337" s="21"/>
      <c r="P7337" s="21"/>
      <c r="Q7337" s="28"/>
      <c r="R7337" s="28"/>
      <c r="S7337" s="21"/>
      <c r="T7337" s="20"/>
      <c r="U7337" s="21"/>
      <c r="W7337" s="46"/>
      <c r="AA7337" s="22"/>
      <c r="AB7337" s="22"/>
      <c r="AC7337" s="22"/>
      <c r="AD7337" s="22"/>
      <c r="AE7337" s="22"/>
      <c r="AF7337" s="22"/>
      <c r="AG7337" s="22"/>
      <c r="AH7337" s="20"/>
      <c r="AI7337" s="22"/>
      <c r="AJ7337" s="22"/>
      <c r="AK7337" s="22"/>
      <c r="AM7337" s="22"/>
      <c r="AN7337" s="22"/>
      <c r="AO7337" s="22"/>
    </row>
    <row r="7338" spans="15:41" x14ac:dyDescent="0.15">
      <c r="O7338" s="21"/>
      <c r="P7338" s="21"/>
      <c r="Q7338" s="28"/>
      <c r="R7338" s="28"/>
      <c r="S7338" s="21"/>
      <c r="T7338" s="20"/>
      <c r="U7338" s="21"/>
      <c r="W7338" s="46"/>
      <c r="AA7338" s="22"/>
      <c r="AB7338" s="22"/>
      <c r="AC7338" s="22"/>
      <c r="AD7338" s="22"/>
      <c r="AE7338" s="22"/>
      <c r="AF7338" s="22"/>
      <c r="AG7338" s="22"/>
      <c r="AH7338" s="20"/>
      <c r="AI7338" s="22"/>
      <c r="AJ7338" s="22"/>
      <c r="AK7338" s="22"/>
      <c r="AM7338" s="22"/>
      <c r="AN7338" s="22"/>
      <c r="AO7338" s="22"/>
    </row>
    <row r="7339" spans="15:41" x14ac:dyDescent="0.15">
      <c r="O7339" s="21"/>
      <c r="P7339" s="21"/>
      <c r="Q7339" s="28"/>
      <c r="R7339" s="28"/>
      <c r="S7339" s="21"/>
      <c r="T7339" s="20"/>
      <c r="U7339" s="21"/>
      <c r="W7339" s="46"/>
      <c r="AA7339" s="22"/>
      <c r="AB7339" s="22"/>
      <c r="AC7339" s="22"/>
      <c r="AD7339" s="22"/>
      <c r="AE7339" s="22"/>
      <c r="AF7339" s="22"/>
      <c r="AG7339" s="22"/>
      <c r="AH7339" s="20"/>
      <c r="AI7339" s="22"/>
      <c r="AJ7339" s="22"/>
      <c r="AK7339" s="22"/>
      <c r="AM7339" s="22"/>
      <c r="AN7339" s="22"/>
      <c r="AO7339" s="22"/>
    </row>
    <row r="7340" spans="15:41" x14ac:dyDescent="0.15">
      <c r="O7340" s="21"/>
      <c r="P7340" s="21"/>
      <c r="Q7340" s="28"/>
      <c r="R7340" s="28"/>
      <c r="S7340" s="21"/>
      <c r="T7340" s="20"/>
      <c r="U7340" s="21"/>
      <c r="W7340" s="46"/>
      <c r="AA7340" s="22"/>
      <c r="AB7340" s="22"/>
      <c r="AC7340" s="22"/>
      <c r="AD7340" s="22"/>
      <c r="AE7340" s="22"/>
      <c r="AF7340" s="22"/>
      <c r="AG7340" s="22"/>
      <c r="AH7340" s="20"/>
      <c r="AI7340" s="22"/>
      <c r="AJ7340" s="22"/>
      <c r="AK7340" s="22"/>
      <c r="AM7340" s="22"/>
      <c r="AN7340" s="22"/>
      <c r="AO7340" s="22"/>
    </row>
    <row r="7341" spans="15:41" x14ac:dyDescent="0.15">
      <c r="O7341" s="21"/>
      <c r="P7341" s="21"/>
      <c r="Q7341" s="28"/>
      <c r="R7341" s="28"/>
      <c r="S7341" s="21"/>
      <c r="T7341" s="20"/>
      <c r="U7341" s="21"/>
      <c r="W7341" s="46"/>
      <c r="AA7341" s="22"/>
      <c r="AB7341" s="22"/>
      <c r="AC7341" s="22"/>
      <c r="AD7341" s="22"/>
      <c r="AE7341" s="22"/>
      <c r="AF7341" s="22"/>
      <c r="AG7341" s="22"/>
      <c r="AH7341" s="20"/>
      <c r="AI7341" s="22"/>
      <c r="AJ7341" s="22"/>
      <c r="AK7341" s="22"/>
      <c r="AM7341" s="22"/>
      <c r="AN7341" s="22"/>
      <c r="AO7341" s="22"/>
    </row>
    <row r="7342" spans="15:41" x14ac:dyDescent="0.15">
      <c r="O7342" s="21"/>
      <c r="P7342" s="21"/>
      <c r="Q7342" s="28"/>
      <c r="R7342" s="28"/>
      <c r="S7342" s="21"/>
      <c r="T7342" s="20"/>
      <c r="U7342" s="21"/>
      <c r="W7342" s="46"/>
      <c r="AA7342" s="22"/>
      <c r="AB7342" s="22"/>
      <c r="AC7342" s="22"/>
      <c r="AD7342" s="22"/>
      <c r="AE7342" s="22"/>
      <c r="AF7342" s="22"/>
      <c r="AG7342" s="22"/>
      <c r="AH7342" s="20"/>
      <c r="AI7342" s="22"/>
      <c r="AJ7342" s="22"/>
      <c r="AK7342" s="22"/>
      <c r="AM7342" s="22"/>
      <c r="AN7342" s="22"/>
      <c r="AO7342" s="22"/>
    </row>
    <row r="7343" spans="15:41" x14ac:dyDescent="0.15">
      <c r="O7343" s="21"/>
      <c r="P7343" s="21"/>
      <c r="Q7343" s="28"/>
      <c r="R7343" s="28"/>
      <c r="S7343" s="21"/>
      <c r="T7343" s="20"/>
      <c r="U7343" s="21"/>
      <c r="W7343" s="46"/>
      <c r="AA7343" s="22"/>
      <c r="AB7343" s="22"/>
      <c r="AC7343" s="22"/>
      <c r="AD7343" s="22"/>
      <c r="AE7343" s="22"/>
      <c r="AF7343" s="22"/>
      <c r="AG7343" s="22"/>
      <c r="AH7343" s="20"/>
      <c r="AI7343" s="22"/>
      <c r="AJ7343" s="22"/>
      <c r="AK7343" s="22"/>
      <c r="AM7343" s="22"/>
      <c r="AN7343" s="22"/>
      <c r="AO7343" s="22"/>
    </row>
    <row r="7344" spans="15:41" x14ac:dyDescent="0.15">
      <c r="O7344" s="21"/>
      <c r="P7344" s="21"/>
      <c r="Q7344" s="28"/>
      <c r="R7344" s="28"/>
      <c r="S7344" s="21"/>
      <c r="T7344" s="20"/>
      <c r="U7344" s="21"/>
      <c r="W7344" s="46"/>
      <c r="AA7344" s="22"/>
      <c r="AB7344" s="22"/>
      <c r="AC7344" s="22"/>
      <c r="AD7344" s="22"/>
      <c r="AE7344" s="22"/>
      <c r="AF7344" s="22"/>
      <c r="AG7344" s="22"/>
      <c r="AH7344" s="20"/>
      <c r="AI7344" s="22"/>
      <c r="AJ7344" s="22"/>
      <c r="AK7344" s="22"/>
      <c r="AM7344" s="22"/>
      <c r="AN7344" s="22"/>
      <c r="AO7344" s="22"/>
    </row>
    <row r="7345" spans="15:41" x14ac:dyDescent="0.15">
      <c r="O7345" s="21"/>
      <c r="P7345" s="21"/>
      <c r="Q7345" s="28"/>
      <c r="R7345" s="28"/>
      <c r="S7345" s="21"/>
      <c r="T7345" s="20"/>
      <c r="U7345" s="21"/>
      <c r="W7345" s="46"/>
      <c r="AA7345" s="22"/>
      <c r="AB7345" s="22"/>
      <c r="AC7345" s="22"/>
      <c r="AD7345" s="22"/>
      <c r="AE7345" s="22"/>
      <c r="AF7345" s="22"/>
      <c r="AG7345" s="22"/>
      <c r="AH7345" s="20"/>
      <c r="AI7345" s="22"/>
      <c r="AJ7345" s="22"/>
      <c r="AK7345" s="22"/>
      <c r="AM7345" s="22"/>
      <c r="AN7345" s="22"/>
      <c r="AO7345" s="22"/>
    </row>
    <row r="7346" spans="15:41" x14ac:dyDescent="0.15">
      <c r="O7346" s="21"/>
      <c r="P7346" s="21"/>
      <c r="Q7346" s="28"/>
      <c r="R7346" s="28"/>
      <c r="S7346" s="21"/>
      <c r="T7346" s="20"/>
      <c r="U7346" s="21"/>
      <c r="W7346" s="46"/>
      <c r="AA7346" s="22"/>
      <c r="AB7346" s="22"/>
      <c r="AC7346" s="22"/>
      <c r="AD7346" s="22"/>
      <c r="AE7346" s="22"/>
      <c r="AF7346" s="22"/>
      <c r="AG7346" s="22"/>
      <c r="AH7346" s="20"/>
      <c r="AI7346" s="22"/>
      <c r="AJ7346" s="22"/>
      <c r="AK7346" s="22"/>
      <c r="AM7346" s="22"/>
      <c r="AN7346" s="22"/>
      <c r="AO7346" s="22"/>
    </row>
    <row r="7347" spans="15:41" x14ac:dyDescent="0.15">
      <c r="O7347" s="21"/>
      <c r="P7347" s="21"/>
      <c r="Q7347" s="28"/>
      <c r="R7347" s="28"/>
      <c r="S7347" s="21"/>
      <c r="T7347" s="20"/>
      <c r="U7347" s="21"/>
      <c r="W7347" s="46"/>
      <c r="AA7347" s="22"/>
      <c r="AB7347" s="22"/>
      <c r="AC7347" s="22"/>
      <c r="AD7347" s="22"/>
      <c r="AE7347" s="22"/>
      <c r="AF7347" s="22"/>
      <c r="AG7347" s="22"/>
      <c r="AH7347" s="20"/>
      <c r="AI7347" s="22"/>
      <c r="AJ7347" s="22"/>
      <c r="AK7347" s="22"/>
      <c r="AM7347" s="22"/>
      <c r="AN7347" s="22"/>
      <c r="AO7347" s="22"/>
    </row>
    <row r="7348" spans="15:41" x14ac:dyDescent="0.15">
      <c r="O7348" s="21"/>
      <c r="P7348" s="21"/>
      <c r="Q7348" s="28"/>
      <c r="R7348" s="28"/>
      <c r="S7348" s="21"/>
      <c r="T7348" s="20"/>
      <c r="U7348" s="21"/>
      <c r="W7348" s="46"/>
      <c r="AA7348" s="22"/>
      <c r="AB7348" s="22"/>
      <c r="AC7348" s="22"/>
      <c r="AD7348" s="22"/>
      <c r="AE7348" s="22"/>
      <c r="AF7348" s="22"/>
      <c r="AG7348" s="22"/>
      <c r="AH7348" s="20"/>
      <c r="AI7348" s="22"/>
      <c r="AJ7348" s="22"/>
      <c r="AK7348" s="22"/>
      <c r="AM7348" s="22"/>
      <c r="AN7348" s="22"/>
      <c r="AO7348" s="22"/>
    </row>
    <row r="7349" spans="15:41" x14ac:dyDescent="0.15">
      <c r="O7349" s="21"/>
      <c r="P7349" s="21"/>
      <c r="Q7349" s="28"/>
      <c r="R7349" s="28"/>
      <c r="S7349" s="21"/>
      <c r="T7349" s="20"/>
      <c r="U7349" s="21"/>
      <c r="W7349" s="46"/>
      <c r="AA7349" s="22"/>
      <c r="AB7349" s="22"/>
      <c r="AC7349" s="22"/>
      <c r="AD7349" s="22"/>
      <c r="AE7349" s="22"/>
      <c r="AF7349" s="22"/>
      <c r="AG7349" s="22"/>
      <c r="AH7349" s="20"/>
      <c r="AI7349" s="22"/>
      <c r="AJ7349" s="22"/>
      <c r="AK7349" s="22"/>
      <c r="AM7349" s="22"/>
      <c r="AN7349" s="22"/>
      <c r="AO7349" s="22"/>
    </row>
    <row r="7350" spans="15:41" x14ac:dyDescent="0.15">
      <c r="O7350" s="21"/>
      <c r="P7350" s="21"/>
      <c r="Q7350" s="28"/>
      <c r="R7350" s="28"/>
      <c r="S7350" s="21"/>
      <c r="T7350" s="20"/>
      <c r="U7350" s="21"/>
      <c r="W7350" s="46"/>
      <c r="AA7350" s="22"/>
      <c r="AB7350" s="22"/>
      <c r="AC7350" s="22"/>
      <c r="AD7350" s="22"/>
      <c r="AE7350" s="22"/>
      <c r="AF7350" s="22"/>
      <c r="AG7350" s="22"/>
      <c r="AH7350" s="20"/>
      <c r="AI7350" s="22"/>
      <c r="AJ7350" s="22"/>
      <c r="AK7350" s="22"/>
      <c r="AM7350" s="22"/>
      <c r="AN7350" s="22"/>
      <c r="AO7350" s="22"/>
    </row>
    <row r="7351" spans="15:41" x14ac:dyDescent="0.15">
      <c r="O7351" s="21"/>
      <c r="P7351" s="21"/>
      <c r="Q7351" s="28"/>
      <c r="R7351" s="28"/>
      <c r="S7351" s="21"/>
      <c r="T7351" s="20"/>
      <c r="U7351" s="21"/>
      <c r="W7351" s="46"/>
      <c r="AA7351" s="22"/>
      <c r="AB7351" s="22"/>
      <c r="AC7351" s="22"/>
      <c r="AD7351" s="22"/>
      <c r="AE7351" s="22"/>
      <c r="AF7351" s="22"/>
      <c r="AG7351" s="22"/>
      <c r="AH7351" s="20"/>
      <c r="AI7351" s="22"/>
      <c r="AJ7351" s="22"/>
      <c r="AK7351" s="22"/>
      <c r="AM7351" s="22"/>
      <c r="AN7351" s="22"/>
      <c r="AO7351" s="22"/>
    </row>
    <row r="7352" spans="15:41" x14ac:dyDescent="0.15">
      <c r="O7352" s="21"/>
      <c r="P7352" s="21"/>
      <c r="Q7352" s="28"/>
      <c r="R7352" s="28"/>
      <c r="S7352" s="21"/>
      <c r="T7352" s="20"/>
      <c r="U7352" s="21"/>
      <c r="W7352" s="46"/>
      <c r="AA7352" s="22"/>
      <c r="AB7352" s="22"/>
      <c r="AC7352" s="22"/>
      <c r="AD7352" s="22"/>
      <c r="AE7352" s="22"/>
      <c r="AF7352" s="22"/>
      <c r="AG7352" s="22"/>
      <c r="AH7352" s="20"/>
      <c r="AI7352" s="22"/>
      <c r="AJ7352" s="22"/>
      <c r="AK7352" s="22"/>
      <c r="AM7352" s="22"/>
      <c r="AN7352" s="22"/>
      <c r="AO7352" s="22"/>
    </row>
    <row r="7353" spans="15:41" x14ac:dyDescent="0.15">
      <c r="O7353" s="21"/>
      <c r="P7353" s="21"/>
      <c r="Q7353" s="28"/>
      <c r="R7353" s="28"/>
      <c r="S7353" s="21"/>
      <c r="T7353" s="20"/>
      <c r="U7353" s="21"/>
      <c r="W7353" s="46"/>
      <c r="AA7353" s="22"/>
      <c r="AB7353" s="22"/>
      <c r="AC7353" s="22"/>
      <c r="AD7353" s="22"/>
      <c r="AE7353" s="22"/>
      <c r="AF7353" s="22"/>
      <c r="AG7353" s="22"/>
      <c r="AH7353" s="20"/>
      <c r="AI7353" s="22"/>
      <c r="AJ7353" s="22"/>
      <c r="AK7353" s="22"/>
      <c r="AM7353" s="22"/>
      <c r="AN7353" s="22"/>
      <c r="AO7353" s="22"/>
    </row>
    <row r="7354" spans="15:41" x14ac:dyDescent="0.15">
      <c r="O7354" s="21"/>
      <c r="P7354" s="21"/>
      <c r="Q7354" s="28"/>
      <c r="R7354" s="28"/>
      <c r="S7354" s="21"/>
      <c r="T7354" s="20"/>
      <c r="U7354" s="21"/>
      <c r="W7354" s="46"/>
      <c r="AA7354" s="22"/>
      <c r="AB7354" s="22"/>
      <c r="AC7354" s="22"/>
      <c r="AD7354" s="22"/>
      <c r="AE7354" s="22"/>
      <c r="AF7354" s="22"/>
      <c r="AG7354" s="22"/>
      <c r="AH7354" s="20"/>
      <c r="AI7354" s="22"/>
      <c r="AJ7354" s="22"/>
      <c r="AK7354" s="22"/>
      <c r="AM7354" s="22"/>
      <c r="AN7354" s="22"/>
      <c r="AO7354" s="22"/>
    </row>
    <row r="7355" spans="15:41" x14ac:dyDescent="0.15">
      <c r="O7355" s="21"/>
      <c r="P7355" s="21"/>
      <c r="Q7355" s="28"/>
      <c r="R7355" s="28"/>
      <c r="S7355" s="21"/>
      <c r="T7355" s="20"/>
      <c r="U7355" s="21"/>
      <c r="W7355" s="46"/>
      <c r="AA7355" s="22"/>
      <c r="AB7355" s="22"/>
      <c r="AC7355" s="22"/>
      <c r="AD7355" s="22"/>
      <c r="AE7355" s="22"/>
      <c r="AF7355" s="22"/>
      <c r="AG7355" s="22"/>
      <c r="AH7355" s="20"/>
      <c r="AI7355" s="22"/>
      <c r="AJ7355" s="22"/>
      <c r="AK7355" s="22"/>
      <c r="AM7355" s="22"/>
      <c r="AN7355" s="22"/>
      <c r="AO7355" s="22"/>
    </row>
    <row r="7356" spans="15:41" x14ac:dyDescent="0.15">
      <c r="O7356" s="21"/>
      <c r="P7356" s="21"/>
      <c r="Q7356" s="28"/>
      <c r="R7356" s="28"/>
      <c r="S7356" s="21"/>
      <c r="T7356" s="20"/>
      <c r="U7356" s="21"/>
      <c r="W7356" s="46"/>
      <c r="AA7356" s="22"/>
      <c r="AB7356" s="22"/>
      <c r="AC7356" s="22"/>
      <c r="AD7356" s="22"/>
      <c r="AE7356" s="22"/>
      <c r="AF7356" s="22"/>
      <c r="AG7356" s="22"/>
      <c r="AH7356" s="20"/>
      <c r="AI7356" s="22"/>
      <c r="AJ7356" s="22"/>
      <c r="AK7356" s="22"/>
      <c r="AM7356" s="22"/>
      <c r="AN7356" s="22"/>
      <c r="AO7356" s="22"/>
    </row>
    <row r="7357" spans="15:41" x14ac:dyDescent="0.15">
      <c r="O7357" s="21"/>
      <c r="P7357" s="21"/>
      <c r="Q7357" s="28"/>
      <c r="R7357" s="28"/>
      <c r="S7357" s="21"/>
      <c r="T7357" s="20"/>
      <c r="U7357" s="21"/>
      <c r="W7357" s="46"/>
      <c r="AA7357" s="22"/>
      <c r="AB7357" s="22"/>
      <c r="AC7357" s="22"/>
      <c r="AD7357" s="22"/>
      <c r="AE7357" s="22"/>
      <c r="AF7357" s="22"/>
      <c r="AG7357" s="22"/>
      <c r="AH7357" s="20"/>
      <c r="AI7357" s="22"/>
      <c r="AJ7357" s="22"/>
      <c r="AK7357" s="22"/>
      <c r="AM7357" s="22"/>
      <c r="AN7357" s="22"/>
      <c r="AO7357" s="22"/>
    </row>
    <row r="7358" spans="15:41" x14ac:dyDescent="0.15">
      <c r="O7358" s="21"/>
      <c r="P7358" s="21"/>
      <c r="Q7358" s="28"/>
      <c r="R7358" s="28"/>
      <c r="S7358" s="21"/>
      <c r="T7358" s="20"/>
      <c r="U7358" s="21"/>
      <c r="W7358" s="46"/>
      <c r="AA7358" s="22"/>
      <c r="AB7358" s="22"/>
      <c r="AC7358" s="22"/>
      <c r="AD7358" s="22"/>
      <c r="AE7358" s="22"/>
      <c r="AF7358" s="22"/>
      <c r="AG7358" s="22"/>
      <c r="AH7358" s="20"/>
      <c r="AI7358" s="22"/>
      <c r="AJ7358" s="22"/>
      <c r="AK7358" s="22"/>
      <c r="AM7358" s="22"/>
      <c r="AN7358" s="22"/>
      <c r="AO7358" s="22"/>
    </row>
    <row r="7359" spans="15:41" x14ac:dyDescent="0.15">
      <c r="O7359" s="21"/>
      <c r="P7359" s="21"/>
      <c r="Q7359" s="28"/>
      <c r="R7359" s="28"/>
      <c r="S7359" s="21"/>
      <c r="T7359" s="20"/>
      <c r="U7359" s="21"/>
      <c r="W7359" s="46"/>
      <c r="AA7359" s="22"/>
      <c r="AB7359" s="22"/>
      <c r="AC7359" s="22"/>
      <c r="AD7359" s="22"/>
      <c r="AE7359" s="22"/>
      <c r="AF7359" s="22"/>
      <c r="AG7359" s="22"/>
      <c r="AH7359" s="20"/>
      <c r="AI7359" s="22"/>
      <c r="AJ7359" s="22"/>
      <c r="AK7359" s="22"/>
      <c r="AM7359" s="22"/>
      <c r="AN7359" s="22"/>
      <c r="AO7359" s="22"/>
    </row>
    <row r="7360" spans="15:41" x14ac:dyDescent="0.15">
      <c r="O7360" s="21"/>
      <c r="P7360" s="21"/>
      <c r="Q7360" s="28"/>
      <c r="R7360" s="28"/>
      <c r="S7360" s="21"/>
      <c r="T7360" s="20"/>
      <c r="U7360" s="21"/>
      <c r="W7360" s="46"/>
      <c r="AA7360" s="22"/>
      <c r="AB7360" s="22"/>
      <c r="AC7360" s="22"/>
      <c r="AD7360" s="22"/>
      <c r="AE7360" s="22"/>
      <c r="AF7360" s="22"/>
      <c r="AG7360" s="22"/>
      <c r="AH7360" s="20"/>
      <c r="AI7360" s="22"/>
      <c r="AJ7360" s="22"/>
      <c r="AK7360" s="22"/>
      <c r="AM7360" s="22"/>
      <c r="AN7360" s="22"/>
      <c r="AO7360" s="22"/>
    </row>
    <row r="7361" spans="15:41" x14ac:dyDescent="0.15">
      <c r="O7361" s="21"/>
      <c r="P7361" s="21"/>
      <c r="Q7361" s="28"/>
      <c r="R7361" s="28"/>
      <c r="S7361" s="21"/>
      <c r="T7361" s="20"/>
      <c r="U7361" s="21"/>
      <c r="W7361" s="46"/>
      <c r="AA7361" s="22"/>
      <c r="AB7361" s="22"/>
      <c r="AC7361" s="22"/>
      <c r="AD7361" s="22"/>
      <c r="AE7361" s="22"/>
      <c r="AF7361" s="22"/>
      <c r="AG7361" s="22"/>
      <c r="AH7361" s="20"/>
      <c r="AI7361" s="22"/>
      <c r="AJ7361" s="22"/>
      <c r="AK7361" s="22"/>
      <c r="AM7361" s="22"/>
      <c r="AN7361" s="22"/>
      <c r="AO7361" s="22"/>
    </row>
    <row r="7362" spans="15:41" x14ac:dyDescent="0.15">
      <c r="O7362" s="21"/>
      <c r="P7362" s="21"/>
      <c r="Q7362" s="28"/>
      <c r="R7362" s="28"/>
      <c r="S7362" s="21"/>
      <c r="T7362" s="20"/>
      <c r="U7362" s="21"/>
      <c r="W7362" s="46"/>
      <c r="AA7362" s="22"/>
      <c r="AB7362" s="22"/>
      <c r="AC7362" s="22"/>
      <c r="AD7362" s="22"/>
      <c r="AE7362" s="22"/>
      <c r="AF7362" s="22"/>
      <c r="AG7362" s="22"/>
      <c r="AH7362" s="20"/>
      <c r="AI7362" s="22"/>
      <c r="AJ7362" s="22"/>
      <c r="AK7362" s="22"/>
      <c r="AM7362" s="22"/>
      <c r="AN7362" s="22"/>
      <c r="AO7362" s="22"/>
    </row>
    <row r="7363" spans="15:41" x14ac:dyDescent="0.15">
      <c r="O7363" s="21"/>
      <c r="P7363" s="21"/>
      <c r="Q7363" s="28"/>
      <c r="R7363" s="28"/>
      <c r="S7363" s="21"/>
      <c r="T7363" s="20"/>
      <c r="U7363" s="21"/>
      <c r="W7363" s="46"/>
      <c r="AA7363" s="22"/>
      <c r="AB7363" s="22"/>
      <c r="AC7363" s="22"/>
      <c r="AD7363" s="22"/>
      <c r="AE7363" s="22"/>
      <c r="AF7363" s="22"/>
      <c r="AG7363" s="22"/>
      <c r="AH7363" s="20"/>
      <c r="AI7363" s="22"/>
      <c r="AJ7363" s="22"/>
      <c r="AK7363" s="22"/>
      <c r="AM7363" s="22"/>
      <c r="AN7363" s="22"/>
      <c r="AO7363" s="22"/>
    </row>
    <row r="7364" spans="15:41" x14ac:dyDescent="0.15">
      <c r="O7364" s="21"/>
      <c r="P7364" s="21"/>
      <c r="Q7364" s="28"/>
      <c r="R7364" s="28"/>
      <c r="S7364" s="21"/>
      <c r="T7364" s="20"/>
      <c r="U7364" s="21"/>
      <c r="W7364" s="46"/>
      <c r="AA7364" s="22"/>
      <c r="AB7364" s="22"/>
      <c r="AC7364" s="22"/>
      <c r="AD7364" s="22"/>
      <c r="AE7364" s="22"/>
      <c r="AF7364" s="22"/>
      <c r="AG7364" s="22"/>
      <c r="AH7364" s="20"/>
      <c r="AI7364" s="22"/>
      <c r="AJ7364" s="22"/>
      <c r="AK7364" s="22"/>
      <c r="AM7364" s="22"/>
      <c r="AN7364" s="22"/>
      <c r="AO7364" s="22"/>
    </row>
    <row r="7365" spans="15:41" x14ac:dyDescent="0.15">
      <c r="O7365" s="21"/>
      <c r="P7365" s="21"/>
      <c r="Q7365" s="28"/>
      <c r="R7365" s="28"/>
      <c r="S7365" s="21"/>
      <c r="T7365" s="20"/>
      <c r="U7365" s="21"/>
      <c r="W7365" s="46"/>
      <c r="AA7365" s="22"/>
      <c r="AB7365" s="22"/>
      <c r="AC7365" s="22"/>
      <c r="AD7365" s="22"/>
      <c r="AE7365" s="22"/>
      <c r="AF7365" s="22"/>
      <c r="AG7365" s="22"/>
      <c r="AH7365" s="20"/>
      <c r="AI7365" s="22"/>
      <c r="AJ7365" s="22"/>
      <c r="AK7365" s="22"/>
      <c r="AM7365" s="22"/>
      <c r="AN7365" s="22"/>
      <c r="AO7365" s="22"/>
    </row>
    <row r="7366" spans="15:41" x14ac:dyDescent="0.15">
      <c r="O7366" s="21"/>
      <c r="P7366" s="21"/>
      <c r="Q7366" s="28"/>
      <c r="R7366" s="28"/>
      <c r="S7366" s="21"/>
      <c r="T7366" s="20"/>
      <c r="U7366" s="21"/>
      <c r="W7366" s="46"/>
      <c r="AA7366" s="22"/>
      <c r="AB7366" s="22"/>
      <c r="AC7366" s="22"/>
      <c r="AD7366" s="22"/>
      <c r="AE7366" s="22"/>
      <c r="AF7366" s="22"/>
      <c r="AG7366" s="22"/>
      <c r="AH7366" s="20"/>
      <c r="AI7366" s="22"/>
      <c r="AJ7366" s="22"/>
      <c r="AK7366" s="22"/>
      <c r="AM7366" s="22"/>
      <c r="AN7366" s="22"/>
      <c r="AO7366" s="22"/>
    </row>
    <row r="7367" spans="15:41" x14ac:dyDescent="0.15">
      <c r="O7367" s="21"/>
      <c r="P7367" s="21"/>
      <c r="Q7367" s="28"/>
      <c r="R7367" s="28"/>
      <c r="S7367" s="21"/>
      <c r="T7367" s="20"/>
      <c r="U7367" s="21"/>
      <c r="W7367" s="46"/>
      <c r="AA7367" s="22"/>
      <c r="AB7367" s="22"/>
      <c r="AC7367" s="22"/>
      <c r="AD7367" s="22"/>
      <c r="AE7367" s="22"/>
      <c r="AF7367" s="22"/>
      <c r="AG7367" s="22"/>
      <c r="AH7367" s="20"/>
      <c r="AI7367" s="22"/>
      <c r="AJ7367" s="22"/>
      <c r="AK7367" s="22"/>
      <c r="AM7367" s="22"/>
      <c r="AN7367" s="22"/>
      <c r="AO7367" s="22"/>
    </row>
    <row r="7368" spans="15:41" x14ac:dyDescent="0.15">
      <c r="O7368" s="21"/>
      <c r="P7368" s="21"/>
      <c r="Q7368" s="28"/>
      <c r="R7368" s="28"/>
      <c r="S7368" s="21"/>
      <c r="T7368" s="20"/>
      <c r="U7368" s="21"/>
      <c r="W7368" s="46"/>
      <c r="AA7368" s="22"/>
      <c r="AB7368" s="22"/>
      <c r="AC7368" s="22"/>
      <c r="AD7368" s="22"/>
      <c r="AE7368" s="22"/>
      <c r="AF7368" s="22"/>
      <c r="AG7368" s="22"/>
      <c r="AH7368" s="20"/>
      <c r="AI7368" s="22"/>
      <c r="AJ7368" s="22"/>
      <c r="AK7368" s="22"/>
      <c r="AM7368" s="22"/>
      <c r="AN7368" s="22"/>
      <c r="AO7368" s="22"/>
    </row>
    <row r="7369" spans="15:41" x14ac:dyDescent="0.15">
      <c r="O7369" s="21"/>
      <c r="P7369" s="21"/>
      <c r="Q7369" s="28"/>
      <c r="R7369" s="28"/>
      <c r="S7369" s="21"/>
      <c r="T7369" s="20"/>
      <c r="U7369" s="21"/>
      <c r="W7369" s="46"/>
      <c r="AA7369" s="22"/>
      <c r="AB7369" s="22"/>
      <c r="AC7369" s="22"/>
      <c r="AD7369" s="22"/>
      <c r="AE7369" s="22"/>
      <c r="AF7369" s="22"/>
      <c r="AG7369" s="22"/>
      <c r="AH7369" s="20"/>
      <c r="AI7369" s="22"/>
      <c r="AJ7369" s="22"/>
      <c r="AK7369" s="22"/>
      <c r="AM7369" s="22"/>
      <c r="AN7369" s="22"/>
      <c r="AO7369" s="22"/>
    </row>
    <row r="7370" spans="15:41" x14ac:dyDescent="0.15">
      <c r="O7370" s="21"/>
      <c r="P7370" s="21"/>
      <c r="Q7370" s="28"/>
      <c r="R7370" s="28"/>
      <c r="S7370" s="21"/>
      <c r="T7370" s="20"/>
      <c r="U7370" s="21"/>
      <c r="W7370" s="46"/>
      <c r="AA7370" s="22"/>
      <c r="AB7370" s="22"/>
      <c r="AC7370" s="22"/>
      <c r="AD7370" s="22"/>
      <c r="AE7370" s="22"/>
      <c r="AF7370" s="22"/>
      <c r="AG7370" s="22"/>
      <c r="AH7370" s="20"/>
      <c r="AI7370" s="22"/>
      <c r="AJ7370" s="22"/>
      <c r="AK7370" s="22"/>
      <c r="AM7370" s="22"/>
      <c r="AN7370" s="22"/>
      <c r="AO7370" s="22"/>
    </row>
    <row r="7371" spans="15:41" x14ac:dyDescent="0.15">
      <c r="O7371" s="21"/>
      <c r="P7371" s="21"/>
      <c r="Q7371" s="28"/>
      <c r="R7371" s="28"/>
      <c r="S7371" s="21"/>
      <c r="T7371" s="20"/>
      <c r="U7371" s="21"/>
      <c r="W7371" s="46"/>
      <c r="AA7371" s="22"/>
      <c r="AB7371" s="22"/>
      <c r="AC7371" s="22"/>
      <c r="AD7371" s="22"/>
      <c r="AE7371" s="22"/>
      <c r="AF7371" s="22"/>
      <c r="AG7371" s="22"/>
      <c r="AH7371" s="20"/>
      <c r="AI7371" s="22"/>
      <c r="AJ7371" s="22"/>
      <c r="AK7371" s="22"/>
      <c r="AM7371" s="22"/>
      <c r="AN7371" s="22"/>
      <c r="AO7371" s="22"/>
    </row>
    <row r="7372" spans="15:41" x14ac:dyDescent="0.15">
      <c r="O7372" s="21"/>
      <c r="P7372" s="21"/>
      <c r="Q7372" s="28"/>
      <c r="R7372" s="28"/>
      <c r="S7372" s="21"/>
      <c r="T7372" s="20"/>
      <c r="U7372" s="21"/>
      <c r="W7372" s="46"/>
      <c r="AA7372" s="22"/>
      <c r="AB7372" s="22"/>
      <c r="AC7372" s="22"/>
      <c r="AD7372" s="22"/>
      <c r="AE7372" s="22"/>
      <c r="AF7372" s="22"/>
      <c r="AG7372" s="22"/>
      <c r="AH7372" s="20"/>
      <c r="AI7372" s="22"/>
      <c r="AJ7372" s="22"/>
      <c r="AK7372" s="22"/>
      <c r="AM7372" s="22"/>
      <c r="AN7372" s="22"/>
      <c r="AO7372" s="22"/>
    </row>
    <row r="7373" spans="15:41" x14ac:dyDescent="0.15">
      <c r="O7373" s="21"/>
      <c r="P7373" s="21"/>
      <c r="Q7373" s="28"/>
      <c r="R7373" s="28"/>
      <c r="S7373" s="21"/>
      <c r="T7373" s="20"/>
      <c r="U7373" s="21"/>
      <c r="W7373" s="46"/>
      <c r="AA7373" s="22"/>
      <c r="AB7373" s="22"/>
      <c r="AC7373" s="22"/>
      <c r="AD7373" s="22"/>
      <c r="AE7373" s="22"/>
      <c r="AF7373" s="22"/>
      <c r="AG7373" s="22"/>
      <c r="AH7373" s="20"/>
      <c r="AI7373" s="22"/>
      <c r="AJ7373" s="22"/>
      <c r="AK7373" s="22"/>
      <c r="AM7373" s="22"/>
      <c r="AN7373" s="22"/>
      <c r="AO7373" s="22"/>
    </row>
    <row r="7374" spans="15:41" x14ac:dyDescent="0.15">
      <c r="O7374" s="21"/>
      <c r="P7374" s="21"/>
      <c r="Q7374" s="28"/>
      <c r="R7374" s="28"/>
      <c r="S7374" s="21"/>
      <c r="T7374" s="20"/>
      <c r="U7374" s="21"/>
      <c r="W7374" s="46"/>
      <c r="AA7374" s="22"/>
      <c r="AB7374" s="22"/>
      <c r="AC7374" s="22"/>
      <c r="AD7374" s="22"/>
      <c r="AE7374" s="22"/>
      <c r="AF7374" s="22"/>
      <c r="AG7374" s="22"/>
      <c r="AH7374" s="20"/>
      <c r="AI7374" s="22"/>
      <c r="AJ7374" s="22"/>
      <c r="AK7374" s="22"/>
      <c r="AM7374" s="22"/>
      <c r="AN7374" s="22"/>
      <c r="AO7374" s="22"/>
    </row>
    <row r="7375" spans="15:41" x14ac:dyDescent="0.15">
      <c r="O7375" s="21"/>
      <c r="P7375" s="21"/>
      <c r="Q7375" s="28"/>
      <c r="R7375" s="28"/>
      <c r="S7375" s="21"/>
      <c r="T7375" s="20"/>
      <c r="U7375" s="21"/>
      <c r="W7375" s="46"/>
      <c r="AA7375" s="22"/>
      <c r="AB7375" s="22"/>
      <c r="AC7375" s="22"/>
      <c r="AD7375" s="22"/>
      <c r="AE7375" s="22"/>
      <c r="AF7375" s="22"/>
      <c r="AG7375" s="22"/>
      <c r="AH7375" s="20"/>
      <c r="AI7375" s="22"/>
      <c r="AJ7375" s="22"/>
      <c r="AK7375" s="22"/>
      <c r="AM7375" s="22"/>
      <c r="AN7375" s="22"/>
      <c r="AO7375" s="22"/>
    </row>
    <row r="7376" spans="15:41" x14ac:dyDescent="0.15">
      <c r="O7376" s="21"/>
      <c r="P7376" s="21"/>
      <c r="Q7376" s="28"/>
      <c r="R7376" s="28"/>
      <c r="S7376" s="21"/>
      <c r="T7376" s="20"/>
      <c r="U7376" s="21"/>
      <c r="W7376" s="46"/>
      <c r="AA7376" s="22"/>
      <c r="AB7376" s="22"/>
      <c r="AC7376" s="22"/>
      <c r="AD7376" s="22"/>
      <c r="AE7376" s="22"/>
      <c r="AF7376" s="22"/>
      <c r="AG7376" s="22"/>
      <c r="AH7376" s="20"/>
      <c r="AI7376" s="22"/>
      <c r="AJ7376" s="22"/>
      <c r="AK7376" s="22"/>
      <c r="AM7376" s="22"/>
      <c r="AN7376" s="22"/>
      <c r="AO7376" s="22"/>
    </row>
    <row r="7377" spans="15:41" x14ac:dyDescent="0.15">
      <c r="O7377" s="21"/>
      <c r="P7377" s="21"/>
      <c r="Q7377" s="28"/>
      <c r="R7377" s="28"/>
      <c r="S7377" s="21"/>
      <c r="T7377" s="20"/>
      <c r="U7377" s="21"/>
      <c r="W7377" s="46"/>
      <c r="AA7377" s="22"/>
      <c r="AB7377" s="22"/>
      <c r="AC7377" s="22"/>
      <c r="AD7377" s="22"/>
      <c r="AE7377" s="22"/>
      <c r="AF7377" s="22"/>
      <c r="AG7377" s="22"/>
      <c r="AH7377" s="20"/>
      <c r="AI7377" s="22"/>
      <c r="AJ7377" s="22"/>
      <c r="AK7377" s="22"/>
      <c r="AM7377" s="22"/>
      <c r="AN7377" s="22"/>
      <c r="AO7377" s="22"/>
    </row>
    <row r="7378" spans="15:41" x14ac:dyDescent="0.15">
      <c r="O7378" s="21"/>
      <c r="P7378" s="21"/>
      <c r="Q7378" s="28"/>
      <c r="R7378" s="28"/>
      <c r="S7378" s="21"/>
      <c r="T7378" s="20"/>
      <c r="U7378" s="21"/>
      <c r="W7378" s="46"/>
      <c r="AA7378" s="22"/>
      <c r="AB7378" s="22"/>
      <c r="AC7378" s="22"/>
      <c r="AD7378" s="22"/>
      <c r="AE7378" s="22"/>
      <c r="AF7378" s="22"/>
      <c r="AG7378" s="22"/>
      <c r="AH7378" s="20"/>
      <c r="AI7378" s="22"/>
      <c r="AJ7378" s="22"/>
      <c r="AK7378" s="22"/>
      <c r="AM7378" s="22"/>
      <c r="AN7378" s="22"/>
      <c r="AO7378" s="22"/>
    </row>
    <row r="7379" spans="15:41" x14ac:dyDescent="0.15">
      <c r="O7379" s="21"/>
      <c r="P7379" s="21"/>
      <c r="Q7379" s="28"/>
      <c r="R7379" s="28"/>
      <c r="S7379" s="21"/>
      <c r="T7379" s="20"/>
      <c r="U7379" s="21"/>
      <c r="W7379" s="46"/>
      <c r="AA7379" s="22"/>
      <c r="AB7379" s="22"/>
      <c r="AC7379" s="22"/>
      <c r="AD7379" s="22"/>
      <c r="AE7379" s="22"/>
      <c r="AF7379" s="22"/>
      <c r="AG7379" s="22"/>
      <c r="AH7379" s="20"/>
      <c r="AI7379" s="22"/>
      <c r="AJ7379" s="22"/>
      <c r="AK7379" s="22"/>
      <c r="AM7379" s="22"/>
      <c r="AN7379" s="22"/>
      <c r="AO7379" s="22"/>
    </row>
    <row r="7380" spans="15:41" x14ac:dyDescent="0.15">
      <c r="O7380" s="21"/>
      <c r="P7380" s="21"/>
      <c r="Q7380" s="28"/>
      <c r="R7380" s="28"/>
      <c r="S7380" s="21"/>
      <c r="T7380" s="20"/>
      <c r="U7380" s="21"/>
      <c r="W7380" s="46"/>
      <c r="AA7380" s="22"/>
      <c r="AB7380" s="22"/>
      <c r="AC7380" s="22"/>
      <c r="AD7380" s="22"/>
      <c r="AE7380" s="22"/>
      <c r="AF7380" s="22"/>
      <c r="AG7380" s="22"/>
      <c r="AH7380" s="20"/>
      <c r="AI7380" s="22"/>
      <c r="AJ7380" s="22"/>
      <c r="AK7380" s="22"/>
      <c r="AM7380" s="22"/>
      <c r="AN7380" s="22"/>
      <c r="AO7380" s="22"/>
    </row>
    <row r="7381" spans="15:41" x14ac:dyDescent="0.15">
      <c r="O7381" s="21"/>
      <c r="P7381" s="21"/>
      <c r="Q7381" s="28"/>
      <c r="R7381" s="28"/>
      <c r="S7381" s="21"/>
      <c r="T7381" s="20"/>
      <c r="U7381" s="21"/>
      <c r="W7381" s="46"/>
      <c r="AA7381" s="22"/>
      <c r="AB7381" s="22"/>
      <c r="AC7381" s="22"/>
      <c r="AD7381" s="22"/>
      <c r="AE7381" s="22"/>
      <c r="AF7381" s="22"/>
      <c r="AG7381" s="22"/>
      <c r="AH7381" s="20"/>
      <c r="AI7381" s="22"/>
      <c r="AJ7381" s="22"/>
      <c r="AK7381" s="22"/>
      <c r="AM7381" s="22"/>
      <c r="AN7381" s="22"/>
      <c r="AO7381" s="22"/>
    </row>
    <row r="7382" spans="15:41" x14ac:dyDescent="0.15">
      <c r="O7382" s="21"/>
      <c r="P7382" s="21"/>
      <c r="Q7382" s="28"/>
      <c r="R7382" s="28"/>
      <c r="S7382" s="21"/>
      <c r="T7382" s="20"/>
      <c r="U7382" s="21"/>
      <c r="W7382" s="46"/>
      <c r="AA7382" s="22"/>
      <c r="AB7382" s="22"/>
      <c r="AC7382" s="22"/>
      <c r="AD7382" s="22"/>
      <c r="AE7382" s="22"/>
      <c r="AF7382" s="22"/>
      <c r="AG7382" s="22"/>
      <c r="AH7382" s="20"/>
      <c r="AI7382" s="22"/>
      <c r="AJ7382" s="22"/>
      <c r="AK7382" s="22"/>
      <c r="AM7382" s="22"/>
      <c r="AN7382" s="22"/>
      <c r="AO7382" s="22"/>
    </row>
    <row r="7383" spans="15:41" x14ac:dyDescent="0.15">
      <c r="O7383" s="21"/>
      <c r="P7383" s="21"/>
      <c r="Q7383" s="28"/>
      <c r="R7383" s="28"/>
      <c r="S7383" s="21"/>
      <c r="T7383" s="20"/>
      <c r="U7383" s="21"/>
      <c r="W7383" s="46"/>
      <c r="AA7383" s="22"/>
      <c r="AB7383" s="22"/>
      <c r="AC7383" s="22"/>
      <c r="AD7383" s="22"/>
      <c r="AE7383" s="22"/>
      <c r="AF7383" s="22"/>
      <c r="AG7383" s="22"/>
      <c r="AH7383" s="20"/>
      <c r="AI7383" s="22"/>
      <c r="AJ7383" s="22"/>
      <c r="AK7383" s="22"/>
      <c r="AM7383" s="22"/>
      <c r="AN7383" s="22"/>
      <c r="AO7383" s="22"/>
    </row>
    <row r="7384" spans="15:41" x14ac:dyDescent="0.15">
      <c r="O7384" s="21"/>
      <c r="P7384" s="21"/>
      <c r="Q7384" s="28"/>
      <c r="R7384" s="28"/>
      <c r="S7384" s="21"/>
      <c r="T7384" s="20"/>
      <c r="U7384" s="21"/>
      <c r="W7384" s="46"/>
      <c r="AA7384" s="22"/>
      <c r="AB7384" s="22"/>
      <c r="AC7384" s="22"/>
      <c r="AD7384" s="22"/>
      <c r="AE7384" s="22"/>
      <c r="AF7384" s="22"/>
      <c r="AG7384" s="22"/>
      <c r="AH7384" s="20"/>
      <c r="AI7384" s="22"/>
      <c r="AJ7384" s="22"/>
      <c r="AK7384" s="22"/>
      <c r="AM7384" s="22"/>
      <c r="AN7384" s="22"/>
      <c r="AO7384" s="22"/>
    </row>
    <row r="7385" spans="15:41" x14ac:dyDescent="0.15">
      <c r="O7385" s="21"/>
      <c r="P7385" s="21"/>
      <c r="Q7385" s="28"/>
      <c r="R7385" s="28"/>
      <c r="S7385" s="21"/>
      <c r="T7385" s="20"/>
      <c r="U7385" s="21"/>
      <c r="W7385" s="46"/>
      <c r="AA7385" s="22"/>
      <c r="AB7385" s="22"/>
      <c r="AC7385" s="22"/>
      <c r="AD7385" s="22"/>
      <c r="AE7385" s="22"/>
      <c r="AF7385" s="22"/>
      <c r="AG7385" s="22"/>
      <c r="AH7385" s="20"/>
      <c r="AI7385" s="22"/>
      <c r="AJ7385" s="22"/>
      <c r="AK7385" s="22"/>
      <c r="AM7385" s="22"/>
      <c r="AN7385" s="22"/>
      <c r="AO7385" s="22"/>
    </row>
    <row r="7386" spans="15:41" x14ac:dyDescent="0.15">
      <c r="O7386" s="21"/>
      <c r="P7386" s="21"/>
      <c r="Q7386" s="28"/>
      <c r="R7386" s="28"/>
      <c r="S7386" s="21"/>
      <c r="T7386" s="20"/>
      <c r="U7386" s="21"/>
      <c r="W7386" s="46"/>
      <c r="AA7386" s="22"/>
      <c r="AB7386" s="22"/>
      <c r="AC7386" s="22"/>
      <c r="AD7386" s="22"/>
      <c r="AE7386" s="22"/>
      <c r="AF7386" s="22"/>
      <c r="AG7386" s="22"/>
      <c r="AH7386" s="20"/>
      <c r="AI7386" s="22"/>
      <c r="AJ7386" s="22"/>
      <c r="AK7386" s="22"/>
      <c r="AM7386" s="22"/>
      <c r="AN7386" s="22"/>
      <c r="AO7386" s="22"/>
    </row>
    <row r="7387" spans="15:41" x14ac:dyDescent="0.15">
      <c r="O7387" s="21"/>
      <c r="P7387" s="21"/>
      <c r="Q7387" s="28"/>
      <c r="R7387" s="28"/>
      <c r="S7387" s="21"/>
      <c r="T7387" s="20"/>
      <c r="U7387" s="21"/>
      <c r="W7387" s="46"/>
      <c r="AA7387" s="22"/>
      <c r="AB7387" s="22"/>
      <c r="AC7387" s="22"/>
      <c r="AD7387" s="22"/>
      <c r="AE7387" s="22"/>
      <c r="AF7387" s="22"/>
      <c r="AG7387" s="22"/>
      <c r="AH7387" s="20"/>
      <c r="AI7387" s="22"/>
      <c r="AJ7387" s="22"/>
      <c r="AK7387" s="22"/>
      <c r="AM7387" s="22"/>
      <c r="AN7387" s="22"/>
      <c r="AO7387" s="22"/>
    </row>
    <row r="7388" spans="15:41" x14ac:dyDescent="0.15">
      <c r="O7388" s="21"/>
      <c r="P7388" s="21"/>
      <c r="Q7388" s="28"/>
      <c r="R7388" s="28"/>
      <c r="S7388" s="21"/>
      <c r="T7388" s="20"/>
      <c r="U7388" s="21"/>
      <c r="W7388" s="46"/>
      <c r="AA7388" s="22"/>
      <c r="AB7388" s="22"/>
      <c r="AC7388" s="22"/>
      <c r="AD7388" s="22"/>
      <c r="AE7388" s="22"/>
      <c r="AF7388" s="22"/>
      <c r="AG7388" s="22"/>
      <c r="AH7388" s="20"/>
      <c r="AI7388" s="22"/>
      <c r="AJ7388" s="22"/>
      <c r="AK7388" s="22"/>
      <c r="AM7388" s="22"/>
      <c r="AN7388" s="22"/>
      <c r="AO7388" s="22"/>
    </row>
    <row r="7389" spans="15:41" x14ac:dyDescent="0.15">
      <c r="O7389" s="21"/>
      <c r="P7389" s="21"/>
      <c r="Q7389" s="28"/>
      <c r="R7389" s="28"/>
      <c r="S7389" s="21"/>
      <c r="T7389" s="20"/>
      <c r="U7389" s="21"/>
      <c r="W7389" s="46"/>
      <c r="AA7389" s="22"/>
      <c r="AB7389" s="22"/>
      <c r="AC7389" s="22"/>
      <c r="AD7389" s="22"/>
      <c r="AE7389" s="22"/>
      <c r="AF7389" s="22"/>
      <c r="AG7389" s="22"/>
      <c r="AH7389" s="20"/>
      <c r="AI7389" s="22"/>
      <c r="AJ7389" s="22"/>
      <c r="AK7389" s="22"/>
      <c r="AM7389" s="22"/>
      <c r="AN7389" s="22"/>
      <c r="AO7389" s="22"/>
    </row>
    <row r="7390" spans="15:41" x14ac:dyDescent="0.15">
      <c r="O7390" s="21"/>
      <c r="P7390" s="21"/>
      <c r="Q7390" s="28"/>
      <c r="R7390" s="28"/>
      <c r="S7390" s="21"/>
      <c r="T7390" s="20"/>
      <c r="U7390" s="21"/>
      <c r="W7390" s="46"/>
      <c r="AA7390" s="22"/>
      <c r="AB7390" s="22"/>
      <c r="AC7390" s="22"/>
      <c r="AD7390" s="22"/>
      <c r="AE7390" s="22"/>
      <c r="AF7390" s="22"/>
      <c r="AG7390" s="22"/>
      <c r="AH7390" s="20"/>
      <c r="AI7390" s="22"/>
      <c r="AJ7390" s="22"/>
      <c r="AK7390" s="22"/>
      <c r="AM7390" s="22"/>
      <c r="AN7390" s="22"/>
      <c r="AO7390" s="22"/>
    </row>
    <row r="7391" spans="15:41" x14ac:dyDescent="0.15">
      <c r="O7391" s="21"/>
      <c r="P7391" s="21"/>
      <c r="Q7391" s="28"/>
      <c r="R7391" s="28"/>
      <c r="S7391" s="21"/>
      <c r="T7391" s="20"/>
      <c r="U7391" s="21"/>
      <c r="W7391" s="46"/>
      <c r="AA7391" s="22"/>
      <c r="AB7391" s="22"/>
      <c r="AC7391" s="22"/>
      <c r="AD7391" s="22"/>
      <c r="AE7391" s="22"/>
      <c r="AF7391" s="22"/>
      <c r="AG7391" s="22"/>
      <c r="AH7391" s="20"/>
      <c r="AI7391" s="22"/>
      <c r="AJ7391" s="22"/>
      <c r="AK7391" s="22"/>
      <c r="AM7391" s="22"/>
      <c r="AN7391" s="22"/>
      <c r="AO7391" s="22"/>
    </row>
    <row r="7392" spans="15:41" x14ac:dyDescent="0.15">
      <c r="O7392" s="21"/>
      <c r="P7392" s="21"/>
      <c r="Q7392" s="28"/>
      <c r="R7392" s="28"/>
      <c r="S7392" s="21"/>
      <c r="T7392" s="20"/>
      <c r="U7392" s="21"/>
      <c r="W7392" s="46"/>
      <c r="AA7392" s="22"/>
      <c r="AB7392" s="22"/>
      <c r="AC7392" s="22"/>
      <c r="AD7392" s="22"/>
      <c r="AE7392" s="22"/>
      <c r="AF7392" s="22"/>
      <c r="AG7392" s="22"/>
      <c r="AH7392" s="20"/>
      <c r="AI7392" s="22"/>
      <c r="AJ7392" s="22"/>
      <c r="AK7392" s="22"/>
      <c r="AM7392" s="22"/>
      <c r="AN7392" s="22"/>
      <c r="AO7392" s="22"/>
    </row>
    <row r="7393" spans="15:41" x14ac:dyDescent="0.15">
      <c r="O7393" s="21"/>
      <c r="P7393" s="21"/>
      <c r="Q7393" s="28"/>
      <c r="R7393" s="28"/>
      <c r="S7393" s="21"/>
      <c r="T7393" s="20"/>
      <c r="U7393" s="21"/>
      <c r="W7393" s="46"/>
      <c r="AA7393" s="22"/>
      <c r="AB7393" s="22"/>
      <c r="AC7393" s="22"/>
      <c r="AD7393" s="22"/>
      <c r="AE7393" s="22"/>
      <c r="AF7393" s="22"/>
      <c r="AG7393" s="22"/>
      <c r="AH7393" s="20"/>
      <c r="AI7393" s="22"/>
      <c r="AJ7393" s="22"/>
      <c r="AK7393" s="22"/>
      <c r="AM7393" s="22"/>
      <c r="AN7393" s="22"/>
      <c r="AO7393" s="22"/>
    </row>
    <row r="7394" spans="15:41" x14ac:dyDescent="0.15">
      <c r="O7394" s="21"/>
      <c r="P7394" s="21"/>
      <c r="Q7394" s="28"/>
      <c r="R7394" s="28"/>
      <c r="S7394" s="21"/>
      <c r="T7394" s="20"/>
      <c r="U7394" s="21"/>
      <c r="W7394" s="46"/>
      <c r="AA7394" s="22"/>
      <c r="AB7394" s="22"/>
      <c r="AC7394" s="22"/>
      <c r="AD7394" s="22"/>
      <c r="AE7394" s="22"/>
      <c r="AF7394" s="22"/>
      <c r="AG7394" s="22"/>
      <c r="AH7394" s="20"/>
      <c r="AI7394" s="22"/>
      <c r="AJ7394" s="22"/>
      <c r="AK7394" s="22"/>
      <c r="AM7394" s="22"/>
      <c r="AN7394" s="22"/>
      <c r="AO7394" s="22"/>
    </row>
    <row r="7395" spans="15:41" x14ac:dyDescent="0.15">
      <c r="O7395" s="21"/>
      <c r="P7395" s="21"/>
      <c r="Q7395" s="28"/>
      <c r="R7395" s="28"/>
      <c r="S7395" s="21"/>
      <c r="T7395" s="20"/>
      <c r="U7395" s="21"/>
      <c r="W7395" s="46"/>
      <c r="AA7395" s="22"/>
      <c r="AB7395" s="22"/>
      <c r="AC7395" s="22"/>
      <c r="AD7395" s="22"/>
      <c r="AE7395" s="22"/>
      <c r="AF7395" s="22"/>
      <c r="AG7395" s="22"/>
      <c r="AH7395" s="20"/>
      <c r="AI7395" s="22"/>
      <c r="AJ7395" s="22"/>
      <c r="AK7395" s="22"/>
      <c r="AM7395" s="22"/>
      <c r="AN7395" s="22"/>
      <c r="AO7395" s="22"/>
    </row>
    <row r="7396" spans="15:41" x14ac:dyDescent="0.15">
      <c r="O7396" s="21"/>
      <c r="P7396" s="21"/>
      <c r="Q7396" s="28"/>
      <c r="R7396" s="28"/>
      <c r="S7396" s="21"/>
      <c r="T7396" s="20"/>
      <c r="U7396" s="21"/>
      <c r="W7396" s="46"/>
      <c r="AA7396" s="22"/>
      <c r="AB7396" s="22"/>
      <c r="AC7396" s="22"/>
      <c r="AD7396" s="22"/>
      <c r="AE7396" s="22"/>
      <c r="AF7396" s="22"/>
      <c r="AG7396" s="22"/>
      <c r="AH7396" s="20"/>
      <c r="AI7396" s="22"/>
      <c r="AJ7396" s="22"/>
      <c r="AK7396" s="22"/>
      <c r="AM7396" s="22"/>
      <c r="AN7396" s="22"/>
      <c r="AO7396" s="22"/>
    </row>
    <row r="7397" spans="15:41" x14ac:dyDescent="0.15">
      <c r="O7397" s="21"/>
      <c r="P7397" s="21"/>
      <c r="Q7397" s="28"/>
      <c r="R7397" s="28"/>
      <c r="S7397" s="21"/>
      <c r="T7397" s="20"/>
      <c r="U7397" s="21"/>
      <c r="W7397" s="46"/>
      <c r="AA7397" s="22"/>
      <c r="AB7397" s="22"/>
      <c r="AC7397" s="22"/>
      <c r="AD7397" s="22"/>
      <c r="AE7397" s="22"/>
      <c r="AF7397" s="22"/>
      <c r="AG7397" s="22"/>
      <c r="AH7397" s="20"/>
      <c r="AI7397" s="22"/>
      <c r="AJ7397" s="22"/>
      <c r="AK7397" s="22"/>
      <c r="AM7397" s="22"/>
      <c r="AN7397" s="22"/>
      <c r="AO7397" s="22"/>
    </row>
    <row r="7398" spans="15:41" x14ac:dyDescent="0.15">
      <c r="O7398" s="21"/>
      <c r="P7398" s="21"/>
      <c r="Q7398" s="28"/>
      <c r="R7398" s="28"/>
      <c r="S7398" s="21"/>
      <c r="T7398" s="20"/>
      <c r="U7398" s="21"/>
      <c r="W7398" s="46"/>
      <c r="AA7398" s="22"/>
      <c r="AB7398" s="22"/>
      <c r="AC7398" s="22"/>
      <c r="AD7398" s="22"/>
      <c r="AE7398" s="22"/>
      <c r="AF7398" s="22"/>
      <c r="AG7398" s="22"/>
      <c r="AH7398" s="20"/>
      <c r="AI7398" s="22"/>
      <c r="AJ7398" s="22"/>
      <c r="AK7398" s="22"/>
      <c r="AM7398" s="22"/>
      <c r="AN7398" s="22"/>
      <c r="AO7398" s="22"/>
    </row>
    <row r="7399" spans="15:41" x14ac:dyDescent="0.15">
      <c r="O7399" s="21"/>
      <c r="P7399" s="21"/>
      <c r="Q7399" s="28"/>
      <c r="R7399" s="28"/>
      <c r="S7399" s="21"/>
      <c r="T7399" s="20"/>
      <c r="U7399" s="21"/>
      <c r="W7399" s="46"/>
      <c r="AA7399" s="22"/>
      <c r="AB7399" s="22"/>
      <c r="AC7399" s="22"/>
      <c r="AD7399" s="22"/>
      <c r="AE7399" s="22"/>
      <c r="AF7399" s="22"/>
      <c r="AG7399" s="22"/>
      <c r="AH7399" s="20"/>
      <c r="AI7399" s="22"/>
      <c r="AJ7399" s="22"/>
      <c r="AK7399" s="22"/>
      <c r="AM7399" s="22"/>
      <c r="AN7399" s="22"/>
      <c r="AO7399" s="22"/>
    </row>
    <row r="7400" spans="15:41" x14ac:dyDescent="0.15">
      <c r="O7400" s="21"/>
      <c r="P7400" s="21"/>
      <c r="Q7400" s="28"/>
      <c r="R7400" s="28"/>
      <c r="S7400" s="21"/>
      <c r="T7400" s="20"/>
      <c r="U7400" s="21"/>
      <c r="W7400" s="46"/>
      <c r="AA7400" s="22"/>
      <c r="AB7400" s="22"/>
      <c r="AC7400" s="22"/>
      <c r="AD7400" s="22"/>
      <c r="AE7400" s="22"/>
      <c r="AF7400" s="22"/>
      <c r="AG7400" s="22"/>
      <c r="AH7400" s="20"/>
      <c r="AI7400" s="22"/>
      <c r="AJ7400" s="22"/>
      <c r="AK7400" s="22"/>
      <c r="AM7400" s="22"/>
      <c r="AN7400" s="22"/>
      <c r="AO7400" s="22"/>
    </row>
    <row r="7401" spans="15:41" x14ac:dyDescent="0.15">
      <c r="O7401" s="21"/>
      <c r="P7401" s="21"/>
      <c r="Q7401" s="28"/>
      <c r="R7401" s="28"/>
      <c r="S7401" s="21"/>
      <c r="T7401" s="20"/>
      <c r="U7401" s="21"/>
      <c r="W7401" s="46"/>
      <c r="AA7401" s="22"/>
      <c r="AB7401" s="22"/>
      <c r="AC7401" s="22"/>
      <c r="AD7401" s="22"/>
      <c r="AE7401" s="22"/>
      <c r="AF7401" s="22"/>
      <c r="AG7401" s="22"/>
      <c r="AH7401" s="20"/>
      <c r="AI7401" s="22"/>
      <c r="AJ7401" s="22"/>
      <c r="AK7401" s="22"/>
      <c r="AM7401" s="22"/>
      <c r="AN7401" s="22"/>
      <c r="AO7401" s="22"/>
    </row>
    <row r="7402" spans="15:41" x14ac:dyDescent="0.15">
      <c r="O7402" s="21"/>
      <c r="P7402" s="21"/>
      <c r="Q7402" s="28"/>
      <c r="R7402" s="28"/>
      <c r="S7402" s="21"/>
      <c r="T7402" s="20"/>
      <c r="U7402" s="21"/>
      <c r="W7402" s="46"/>
      <c r="AA7402" s="22"/>
      <c r="AB7402" s="22"/>
      <c r="AC7402" s="22"/>
      <c r="AD7402" s="22"/>
      <c r="AE7402" s="22"/>
      <c r="AF7402" s="22"/>
      <c r="AG7402" s="22"/>
      <c r="AH7402" s="20"/>
      <c r="AI7402" s="22"/>
      <c r="AJ7402" s="22"/>
      <c r="AK7402" s="22"/>
      <c r="AM7402" s="22"/>
      <c r="AN7402" s="22"/>
      <c r="AO7402" s="22"/>
    </row>
    <row r="7403" spans="15:41" x14ac:dyDescent="0.15">
      <c r="O7403" s="21"/>
      <c r="P7403" s="21"/>
      <c r="Q7403" s="28"/>
      <c r="R7403" s="28"/>
      <c r="S7403" s="21"/>
      <c r="T7403" s="20"/>
      <c r="U7403" s="21"/>
      <c r="W7403" s="46"/>
      <c r="AA7403" s="22"/>
      <c r="AB7403" s="22"/>
      <c r="AC7403" s="22"/>
      <c r="AD7403" s="22"/>
      <c r="AE7403" s="22"/>
      <c r="AF7403" s="22"/>
      <c r="AG7403" s="22"/>
      <c r="AH7403" s="20"/>
      <c r="AI7403" s="22"/>
      <c r="AJ7403" s="22"/>
      <c r="AK7403" s="22"/>
      <c r="AM7403" s="22"/>
      <c r="AN7403" s="22"/>
      <c r="AO7403" s="22"/>
    </row>
    <row r="7404" spans="15:41" x14ac:dyDescent="0.15">
      <c r="O7404" s="21"/>
      <c r="P7404" s="21"/>
      <c r="Q7404" s="28"/>
      <c r="R7404" s="28"/>
      <c r="S7404" s="21"/>
      <c r="T7404" s="20"/>
      <c r="U7404" s="21"/>
      <c r="W7404" s="46"/>
      <c r="AA7404" s="22"/>
      <c r="AB7404" s="22"/>
      <c r="AC7404" s="22"/>
      <c r="AD7404" s="22"/>
      <c r="AE7404" s="22"/>
      <c r="AF7404" s="22"/>
      <c r="AG7404" s="22"/>
      <c r="AH7404" s="20"/>
      <c r="AI7404" s="22"/>
      <c r="AJ7404" s="22"/>
      <c r="AK7404" s="22"/>
      <c r="AM7404" s="22"/>
      <c r="AN7404" s="22"/>
      <c r="AO7404" s="22"/>
    </row>
    <row r="7405" spans="15:41" x14ac:dyDescent="0.15">
      <c r="O7405" s="21"/>
      <c r="P7405" s="21"/>
      <c r="Q7405" s="28"/>
      <c r="R7405" s="28"/>
      <c r="S7405" s="21"/>
      <c r="T7405" s="20"/>
      <c r="U7405" s="21"/>
      <c r="W7405" s="46"/>
      <c r="AA7405" s="22"/>
      <c r="AB7405" s="22"/>
      <c r="AC7405" s="22"/>
      <c r="AD7405" s="22"/>
      <c r="AE7405" s="22"/>
      <c r="AF7405" s="22"/>
      <c r="AG7405" s="22"/>
      <c r="AH7405" s="20"/>
      <c r="AI7405" s="22"/>
      <c r="AJ7405" s="22"/>
      <c r="AK7405" s="22"/>
      <c r="AM7405" s="22"/>
      <c r="AN7405" s="22"/>
      <c r="AO7405" s="22"/>
    </row>
    <row r="7406" spans="15:41" x14ac:dyDescent="0.15">
      <c r="O7406" s="21"/>
      <c r="P7406" s="21"/>
      <c r="Q7406" s="28"/>
      <c r="R7406" s="28"/>
      <c r="S7406" s="21"/>
      <c r="T7406" s="20"/>
      <c r="U7406" s="21"/>
      <c r="W7406" s="46"/>
      <c r="AA7406" s="22"/>
      <c r="AB7406" s="22"/>
      <c r="AC7406" s="22"/>
      <c r="AD7406" s="22"/>
      <c r="AE7406" s="22"/>
      <c r="AF7406" s="22"/>
      <c r="AG7406" s="22"/>
      <c r="AH7406" s="20"/>
      <c r="AI7406" s="22"/>
      <c r="AJ7406" s="22"/>
      <c r="AK7406" s="22"/>
      <c r="AM7406" s="22"/>
      <c r="AN7406" s="22"/>
      <c r="AO7406" s="22"/>
    </row>
    <row r="7407" spans="15:41" x14ac:dyDescent="0.15">
      <c r="O7407" s="21"/>
      <c r="P7407" s="21"/>
      <c r="Q7407" s="28"/>
      <c r="R7407" s="28"/>
      <c r="S7407" s="21"/>
      <c r="T7407" s="20"/>
      <c r="U7407" s="21"/>
      <c r="W7407" s="46"/>
      <c r="AA7407" s="22"/>
      <c r="AB7407" s="22"/>
      <c r="AC7407" s="22"/>
      <c r="AD7407" s="22"/>
      <c r="AE7407" s="22"/>
      <c r="AF7407" s="22"/>
      <c r="AG7407" s="22"/>
      <c r="AH7407" s="20"/>
      <c r="AI7407" s="22"/>
      <c r="AJ7407" s="22"/>
      <c r="AK7407" s="22"/>
      <c r="AM7407" s="22"/>
      <c r="AN7407" s="22"/>
      <c r="AO7407" s="22"/>
    </row>
    <row r="7408" spans="15:41" x14ac:dyDescent="0.15">
      <c r="O7408" s="21"/>
      <c r="P7408" s="21"/>
      <c r="Q7408" s="28"/>
      <c r="R7408" s="28"/>
      <c r="S7408" s="21"/>
      <c r="T7408" s="20"/>
      <c r="U7408" s="21"/>
      <c r="W7408" s="46"/>
      <c r="AA7408" s="22"/>
      <c r="AB7408" s="22"/>
      <c r="AC7408" s="22"/>
      <c r="AD7408" s="22"/>
      <c r="AE7408" s="22"/>
      <c r="AF7408" s="22"/>
      <c r="AG7408" s="22"/>
      <c r="AH7408" s="20"/>
      <c r="AI7408" s="22"/>
      <c r="AJ7408" s="22"/>
      <c r="AK7408" s="22"/>
      <c r="AM7408" s="22"/>
      <c r="AN7408" s="22"/>
      <c r="AO7408" s="22"/>
    </row>
    <row r="7409" spans="15:41" x14ac:dyDescent="0.15">
      <c r="O7409" s="21"/>
      <c r="P7409" s="21"/>
      <c r="Q7409" s="28"/>
      <c r="R7409" s="28"/>
      <c r="S7409" s="21"/>
      <c r="T7409" s="20"/>
      <c r="U7409" s="21"/>
      <c r="W7409" s="46"/>
      <c r="AA7409" s="22"/>
      <c r="AB7409" s="22"/>
      <c r="AC7409" s="22"/>
      <c r="AD7409" s="22"/>
      <c r="AE7409" s="22"/>
      <c r="AF7409" s="22"/>
      <c r="AG7409" s="22"/>
      <c r="AH7409" s="20"/>
      <c r="AI7409" s="22"/>
      <c r="AJ7409" s="22"/>
      <c r="AK7409" s="22"/>
      <c r="AM7409" s="22"/>
      <c r="AN7409" s="22"/>
      <c r="AO7409" s="22"/>
    </row>
    <row r="7410" spans="15:41" x14ac:dyDescent="0.15">
      <c r="O7410" s="21"/>
      <c r="P7410" s="21"/>
      <c r="Q7410" s="28"/>
      <c r="R7410" s="28"/>
      <c r="S7410" s="21"/>
      <c r="T7410" s="20"/>
      <c r="U7410" s="21"/>
      <c r="W7410" s="46"/>
      <c r="AA7410" s="22"/>
      <c r="AB7410" s="22"/>
      <c r="AC7410" s="22"/>
      <c r="AD7410" s="22"/>
      <c r="AE7410" s="22"/>
      <c r="AF7410" s="22"/>
      <c r="AG7410" s="22"/>
      <c r="AH7410" s="20"/>
      <c r="AI7410" s="22"/>
      <c r="AJ7410" s="22"/>
      <c r="AK7410" s="22"/>
      <c r="AM7410" s="22"/>
      <c r="AN7410" s="22"/>
      <c r="AO7410" s="22"/>
    </row>
    <row r="7411" spans="15:41" x14ac:dyDescent="0.15">
      <c r="O7411" s="21"/>
      <c r="P7411" s="21"/>
      <c r="Q7411" s="28"/>
      <c r="R7411" s="28"/>
      <c r="S7411" s="21"/>
      <c r="T7411" s="20"/>
      <c r="U7411" s="21"/>
      <c r="W7411" s="46"/>
      <c r="AA7411" s="22"/>
      <c r="AB7411" s="22"/>
      <c r="AC7411" s="22"/>
      <c r="AD7411" s="22"/>
      <c r="AE7411" s="22"/>
      <c r="AF7411" s="22"/>
      <c r="AG7411" s="22"/>
      <c r="AH7411" s="20"/>
      <c r="AI7411" s="22"/>
      <c r="AJ7411" s="22"/>
      <c r="AK7411" s="22"/>
      <c r="AM7411" s="22"/>
      <c r="AN7411" s="22"/>
      <c r="AO7411" s="22"/>
    </row>
    <row r="7412" spans="15:41" x14ac:dyDescent="0.15">
      <c r="O7412" s="21"/>
      <c r="P7412" s="21"/>
      <c r="Q7412" s="28"/>
      <c r="R7412" s="28"/>
      <c r="S7412" s="21"/>
      <c r="T7412" s="20"/>
      <c r="U7412" s="21"/>
      <c r="W7412" s="46"/>
      <c r="AA7412" s="22"/>
      <c r="AB7412" s="22"/>
      <c r="AC7412" s="22"/>
      <c r="AD7412" s="22"/>
      <c r="AE7412" s="22"/>
      <c r="AF7412" s="22"/>
      <c r="AG7412" s="22"/>
      <c r="AH7412" s="20"/>
      <c r="AI7412" s="22"/>
      <c r="AJ7412" s="22"/>
      <c r="AK7412" s="22"/>
      <c r="AM7412" s="22"/>
      <c r="AN7412" s="22"/>
      <c r="AO7412" s="22"/>
    </row>
    <row r="7413" spans="15:41" x14ac:dyDescent="0.15">
      <c r="O7413" s="21"/>
      <c r="P7413" s="21"/>
      <c r="Q7413" s="28"/>
      <c r="R7413" s="28"/>
      <c r="S7413" s="21"/>
      <c r="T7413" s="20"/>
      <c r="U7413" s="21"/>
      <c r="W7413" s="46"/>
      <c r="AA7413" s="22"/>
      <c r="AB7413" s="22"/>
      <c r="AC7413" s="22"/>
      <c r="AD7413" s="22"/>
      <c r="AE7413" s="22"/>
      <c r="AF7413" s="22"/>
      <c r="AG7413" s="22"/>
      <c r="AH7413" s="20"/>
      <c r="AI7413" s="22"/>
      <c r="AJ7413" s="22"/>
      <c r="AK7413" s="22"/>
      <c r="AM7413" s="22"/>
      <c r="AN7413" s="22"/>
      <c r="AO7413" s="22"/>
    </row>
    <row r="7414" spans="15:41" x14ac:dyDescent="0.15">
      <c r="O7414" s="21"/>
      <c r="P7414" s="21"/>
      <c r="Q7414" s="28"/>
      <c r="R7414" s="28"/>
      <c r="S7414" s="21"/>
      <c r="T7414" s="20"/>
      <c r="U7414" s="21"/>
      <c r="W7414" s="46"/>
      <c r="AA7414" s="22"/>
      <c r="AB7414" s="22"/>
      <c r="AC7414" s="22"/>
      <c r="AD7414" s="22"/>
      <c r="AE7414" s="22"/>
      <c r="AF7414" s="22"/>
      <c r="AG7414" s="22"/>
      <c r="AH7414" s="20"/>
      <c r="AI7414" s="22"/>
      <c r="AJ7414" s="22"/>
      <c r="AK7414" s="22"/>
      <c r="AM7414" s="22"/>
      <c r="AN7414" s="22"/>
      <c r="AO7414" s="22"/>
    </row>
    <row r="7415" spans="15:41" x14ac:dyDescent="0.15">
      <c r="O7415" s="21"/>
      <c r="P7415" s="21"/>
      <c r="Q7415" s="28"/>
      <c r="R7415" s="28"/>
      <c r="S7415" s="21"/>
      <c r="T7415" s="20"/>
      <c r="U7415" s="21"/>
      <c r="W7415" s="46"/>
      <c r="AA7415" s="22"/>
      <c r="AB7415" s="22"/>
      <c r="AC7415" s="22"/>
      <c r="AD7415" s="22"/>
      <c r="AE7415" s="22"/>
      <c r="AF7415" s="22"/>
      <c r="AG7415" s="22"/>
      <c r="AH7415" s="20"/>
      <c r="AI7415" s="22"/>
      <c r="AJ7415" s="22"/>
      <c r="AK7415" s="22"/>
      <c r="AM7415" s="22"/>
      <c r="AN7415" s="22"/>
      <c r="AO7415" s="22"/>
    </row>
    <row r="7416" spans="15:41" x14ac:dyDescent="0.15">
      <c r="O7416" s="21"/>
      <c r="P7416" s="21"/>
      <c r="Q7416" s="28"/>
      <c r="R7416" s="28"/>
      <c r="S7416" s="21"/>
      <c r="T7416" s="20"/>
      <c r="U7416" s="21"/>
      <c r="W7416" s="46"/>
      <c r="AA7416" s="22"/>
      <c r="AB7416" s="22"/>
      <c r="AC7416" s="22"/>
      <c r="AD7416" s="22"/>
      <c r="AE7416" s="22"/>
      <c r="AF7416" s="22"/>
      <c r="AG7416" s="22"/>
      <c r="AH7416" s="20"/>
      <c r="AI7416" s="22"/>
      <c r="AJ7416" s="22"/>
      <c r="AK7416" s="22"/>
      <c r="AM7416" s="22"/>
      <c r="AN7416" s="22"/>
      <c r="AO7416" s="22"/>
    </row>
    <row r="7417" spans="15:41" x14ac:dyDescent="0.15">
      <c r="O7417" s="21"/>
      <c r="P7417" s="21"/>
      <c r="Q7417" s="28"/>
      <c r="R7417" s="28"/>
      <c r="S7417" s="21"/>
      <c r="T7417" s="20"/>
      <c r="U7417" s="21"/>
      <c r="W7417" s="46"/>
      <c r="AA7417" s="22"/>
      <c r="AB7417" s="22"/>
      <c r="AC7417" s="22"/>
      <c r="AD7417" s="22"/>
      <c r="AE7417" s="22"/>
      <c r="AF7417" s="22"/>
      <c r="AG7417" s="22"/>
      <c r="AH7417" s="20"/>
      <c r="AI7417" s="22"/>
      <c r="AJ7417" s="22"/>
      <c r="AK7417" s="22"/>
      <c r="AM7417" s="22"/>
      <c r="AN7417" s="22"/>
      <c r="AO7417" s="22"/>
    </row>
    <row r="7418" spans="15:41" x14ac:dyDescent="0.15">
      <c r="O7418" s="21"/>
      <c r="P7418" s="21"/>
      <c r="Q7418" s="28"/>
      <c r="R7418" s="28"/>
      <c r="S7418" s="21"/>
      <c r="T7418" s="20"/>
      <c r="U7418" s="21"/>
      <c r="W7418" s="46"/>
      <c r="AA7418" s="22"/>
      <c r="AB7418" s="22"/>
      <c r="AC7418" s="22"/>
      <c r="AD7418" s="22"/>
      <c r="AE7418" s="22"/>
      <c r="AF7418" s="22"/>
      <c r="AG7418" s="22"/>
      <c r="AH7418" s="20"/>
      <c r="AI7418" s="22"/>
      <c r="AJ7418" s="22"/>
      <c r="AK7418" s="22"/>
      <c r="AM7418" s="22"/>
      <c r="AN7418" s="22"/>
      <c r="AO7418" s="22"/>
    </row>
    <row r="7419" spans="15:41" x14ac:dyDescent="0.15">
      <c r="O7419" s="21"/>
      <c r="P7419" s="21"/>
      <c r="Q7419" s="28"/>
      <c r="R7419" s="28"/>
      <c r="S7419" s="21"/>
      <c r="T7419" s="20"/>
      <c r="U7419" s="21"/>
      <c r="W7419" s="46"/>
      <c r="AA7419" s="22"/>
      <c r="AB7419" s="22"/>
      <c r="AC7419" s="22"/>
      <c r="AD7419" s="22"/>
      <c r="AE7419" s="22"/>
      <c r="AF7419" s="22"/>
      <c r="AG7419" s="22"/>
      <c r="AH7419" s="20"/>
      <c r="AI7419" s="22"/>
      <c r="AJ7419" s="22"/>
      <c r="AK7419" s="22"/>
      <c r="AM7419" s="22"/>
      <c r="AN7419" s="22"/>
      <c r="AO7419" s="22"/>
    </row>
    <row r="7420" spans="15:41" x14ac:dyDescent="0.15">
      <c r="O7420" s="21"/>
      <c r="P7420" s="21"/>
      <c r="Q7420" s="28"/>
      <c r="R7420" s="28"/>
      <c r="S7420" s="21"/>
      <c r="T7420" s="20"/>
      <c r="U7420" s="21"/>
      <c r="W7420" s="46"/>
      <c r="AA7420" s="22"/>
      <c r="AB7420" s="22"/>
      <c r="AC7420" s="22"/>
      <c r="AD7420" s="22"/>
      <c r="AE7420" s="22"/>
      <c r="AF7420" s="22"/>
      <c r="AG7420" s="22"/>
      <c r="AH7420" s="20"/>
      <c r="AI7420" s="22"/>
      <c r="AJ7420" s="22"/>
      <c r="AK7420" s="22"/>
      <c r="AM7420" s="22"/>
      <c r="AN7420" s="22"/>
      <c r="AO7420" s="22"/>
    </row>
    <row r="7421" spans="15:41" x14ac:dyDescent="0.15">
      <c r="O7421" s="21"/>
      <c r="P7421" s="21"/>
      <c r="Q7421" s="28"/>
      <c r="R7421" s="28"/>
      <c r="S7421" s="21"/>
      <c r="T7421" s="20"/>
      <c r="U7421" s="21"/>
      <c r="W7421" s="46"/>
      <c r="AA7421" s="22"/>
      <c r="AB7421" s="22"/>
      <c r="AC7421" s="22"/>
      <c r="AD7421" s="22"/>
      <c r="AE7421" s="22"/>
      <c r="AF7421" s="22"/>
      <c r="AG7421" s="22"/>
      <c r="AH7421" s="20"/>
      <c r="AI7421" s="22"/>
      <c r="AJ7421" s="22"/>
      <c r="AK7421" s="22"/>
      <c r="AM7421" s="22"/>
      <c r="AN7421" s="22"/>
      <c r="AO7421" s="22"/>
    </row>
    <row r="7422" spans="15:41" x14ac:dyDescent="0.15">
      <c r="O7422" s="21"/>
      <c r="P7422" s="21"/>
      <c r="Q7422" s="28"/>
      <c r="R7422" s="28"/>
      <c r="S7422" s="21"/>
      <c r="T7422" s="20"/>
      <c r="U7422" s="21"/>
      <c r="W7422" s="46"/>
      <c r="AA7422" s="22"/>
      <c r="AB7422" s="22"/>
      <c r="AC7422" s="22"/>
      <c r="AD7422" s="22"/>
      <c r="AE7422" s="22"/>
      <c r="AF7422" s="22"/>
      <c r="AG7422" s="22"/>
      <c r="AH7422" s="20"/>
      <c r="AI7422" s="22"/>
      <c r="AJ7422" s="22"/>
      <c r="AK7422" s="22"/>
      <c r="AM7422" s="22"/>
      <c r="AN7422" s="22"/>
      <c r="AO7422" s="22"/>
    </row>
    <row r="7423" spans="15:41" x14ac:dyDescent="0.15">
      <c r="O7423" s="21"/>
      <c r="P7423" s="21"/>
      <c r="Q7423" s="28"/>
      <c r="R7423" s="28"/>
      <c r="S7423" s="21"/>
      <c r="T7423" s="20"/>
      <c r="U7423" s="21"/>
      <c r="W7423" s="46"/>
      <c r="AA7423" s="22"/>
      <c r="AB7423" s="22"/>
      <c r="AC7423" s="22"/>
      <c r="AD7423" s="22"/>
      <c r="AE7423" s="22"/>
      <c r="AF7423" s="22"/>
      <c r="AG7423" s="22"/>
      <c r="AH7423" s="20"/>
      <c r="AI7423" s="22"/>
      <c r="AJ7423" s="22"/>
      <c r="AK7423" s="22"/>
      <c r="AM7423" s="22"/>
      <c r="AN7423" s="22"/>
      <c r="AO7423" s="22"/>
    </row>
    <row r="7424" spans="15:41" x14ac:dyDescent="0.15">
      <c r="O7424" s="21"/>
      <c r="P7424" s="21"/>
      <c r="Q7424" s="28"/>
      <c r="R7424" s="28"/>
      <c r="S7424" s="21"/>
      <c r="T7424" s="20"/>
      <c r="U7424" s="21"/>
      <c r="W7424" s="46"/>
      <c r="AA7424" s="22"/>
      <c r="AB7424" s="22"/>
      <c r="AC7424" s="22"/>
      <c r="AD7424" s="22"/>
      <c r="AE7424" s="22"/>
      <c r="AF7424" s="22"/>
      <c r="AG7424" s="22"/>
      <c r="AH7424" s="20"/>
      <c r="AI7424" s="22"/>
      <c r="AJ7424" s="22"/>
      <c r="AK7424" s="22"/>
      <c r="AM7424" s="22"/>
      <c r="AN7424" s="22"/>
      <c r="AO7424" s="22"/>
    </row>
    <row r="7425" spans="15:41" x14ac:dyDescent="0.15">
      <c r="O7425" s="21"/>
      <c r="P7425" s="21"/>
      <c r="Q7425" s="28"/>
      <c r="R7425" s="28"/>
      <c r="S7425" s="21"/>
      <c r="T7425" s="20"/>
      <c r="U7425" s="21"/>
      <c r="W7425" s="46"/>
      <c r="AA7425" s="22"/>
      <c r="AB7425" s="22"/>
      <c r="AC7425" s="22"/>
      <c r="AD7425" s="22"/>
      <c r="AE7425" s="22"/>
      <c r="AF7425" s="22"/>
      <c r="AG7425" s="22"/>
      <c r="AH7425" s="20"/>
      <c r="AI7425" s="22"/>
      <c r="AJ7425" s="22"/>
      <c r="AK7425" s="22"/>
      <c r="AM7425" s="22"/>
      <c r="AN7425" s="22"/>
      <c r="AO7425" s="22"/>
    </row>
    <row r="7426" spans="15:41" x14ac:dyDescent="0.15">
      <c r="O7426" s="21"/>
      <c r="P7426" s="21"/>
      <c r="Q7426" s="28"/>
      <c r="R7426" s="28"/>
      <c r="S7426" s="21"/>
      <c r="T7426" s="20"/>
      <c r="U7426" s="21"/>
      <c r="W7426" s="46"/>
      <c r="AA7426" s="22"/>
      <c r="AB7426" s="22"/>
      <c r="AC7426" s="22"/>
      <c r="AD7426" s="22"/>
      <c r="AE7426" s="22"/>
      <c r="AF7426" s="22"/>
      <c r="AG7426" s="22"/>
      <c r="AH7426" s="20"/>
      <c r="AI7426" s="22"/>
      <c r="AJ7426" s="22"/>
      <c r="AK7426" s="22"/>
      <c r="AM7426" s="22"/>
      <c r="AN7426" s="22"/>
      <c r="AO7426" s="22"/>
    </row>
    <row r="7427" spans="15:41" x14ac:dyDescent="0.15">
      <c r="O7427" s="21"/>
      <c r="P7427" s="21"/>
      <c r="Q7427" s="28"/>
      <c r="R7427" s="28"/>
      <c r="S7427" s="21"/>
      <c r="T7427" s="20"/>
      <c r="U7427" s="21"/>
      <c r="W7427" s="46"/>
      <c r="AA7427" s="22"/>
      <c r="AB7427" s="22"/>
      <c r="AC7427" s="22"/>
      <c r="AD7427" s="22"/>
      <c r="AE7427" s="22"/>
      <c r="AF7427" s="22"/>
      <c r="AG7427" s="22"/>
      <c r="AH7427" s="20"/>
      <c r="AI7427" s="22"/>
      <c r="AJ7427" s="22"/>
      <c r="AK7427" s="22"/>
      <c r="AM7427" s="22"/>
      <c r="AN7427" s="22"/>
      <c r="AO7427" s="22"/>
    </row>
    <row r="7428" spans="15:41" x14ac:dyDescent="0.15">
      <c r="O7428" s="21"/>
      <c r="P7428" s="21"/>
      <c r="Q7428" s="28"/>
      <c r="R7428" s="28"/>
      <c r="S7428" s="21"/>
      <c r="T7428" s="20"/>
      <c r="U7428" s="21"/>
      <c r="W7428" s="46"/>
      <c r="AA7428" s="22"/>
      <c r="AB7428" s="22"/>
      <c r="AC7428" s="22"/>
      <c r="AD7428" s="22"/>
      <c r="AE7428" s="22"/>
      <c r="AF7428" s="22"/>
      <c r="AG7428" s="22"/>
      <c r="AH7428" s="20"/>
      <c r="AI7428" s="22"/>
      <c r="AJ7428" s="22"/>
      <c r="AK7428" s="22"/>
      <c r="AM7428" s="22"/>
      <c r="AN7428" s="22"/>
      <c r="AO7428" s="22"/>
    </row>
    <row r="7429" spans="15:41" x14ac:dyDescent="0.15">
      <c r="O7429" s="21"/>
      <c r="P7429" s="21"/>
      <c r="Q7429" s="28"/>
      <c r="R7429" s="28"/>
      <c r="S7429" s="21"/>
      <c r="T7429" s="20"/>
      <c r="U7429" s="21"/>
      <c r="W7429" s="46"/>
      <c r="AA7429" s="22"/>
      <c r="AB7429" s="22"/>
      <c r="AC7429" s="22"/>
      <c r="AD7429" s="22"/>
      <c r="AE7429" s="22"/>
      <c r="AF7429" s="22"/>
      <c r="AG7429" s="22"/>
      <c r="AH7429" s="20"/>
      <c r="AI7429" s="22"/>
      <c r="AJ7429" s="22"/>
      <c r="AK7429" s="22"/>
      <c r="AM7429" s="22"/>
      <c r="AN7429" s="22"/>
      <c r="AO7429" s="22"/>
    </row>
    <row r="7430" spans="15:41" x14ac:dyDescent="0.15">
      <c r="O7430" s="21"/>
      <c r="P7430" s="21"/>
      <c r="Q7430" s="28"/>
      <c r="R7430" s="28"/>
      <c r="S7430" s="21"/>
      <c r="T7430" s="20"/>
      <c r="U7430" s="21"/>
      <c r="W7430" s="46"/>
      <c r="AA7430" s="22"/>
      <c r="AB7430" s="22"/>
      <c r="AC7430" s="22"/>
      <c r="AD7430" s="22"/>
      <c r="AE7430" s="22"/>
      <c r="AF7430" s="22"/>
      <c r="AG7430" s="22"/>
      <c r="AH7430" s="20"/>
      <c r="AI7430" s="22"/>
      <c r="AJ7430" s="22"/>
      <c r="AK7430" s="22"/>
      <c r="AM7430" s="22"/>
      <c r="AN7430" s="22"/>
      <c r="AO7430" s="22"/>
    </row>
    <row r="7431" spans="15:41" x14ac:dyDescent="0.15">
      <c r="O7431" s="21"/>
      <c r="P7431" s="21"/>
      <c r="Q7431" s="28"/>
      <c r="R7431" s="28"/>
      <c r="S7431" s="21"/>
      <c r="T7431" s="20"/>
      <c r="U7431" s="21"/>
      <c r="W7431" s="46"/>
      <c r="AA7431" s="22"/>
      <c r="AB7431" s="22"/>
      <c r="AC7431" s="22"/>
      <c r="AD7431" s="22"/>
      <c r="AE7431" s="22"/>
      <c r="AF7431" s="22"/>
      <c r="AG7431" s="22"/>
      <c r="AH7431" s="20"/>
      <c r="AI7431" s="22"/>
      <c r="AJ7431" s="22"/>
      <c r="AK7431" s="22"/>
      <c r="AM7431" s="22"/>
      <c r="AN7431" s="22"/>
      <c r="AO7431" s="22"/>
    </row>
    <row r="7432" spans="15:41" x14ac:dyDescent="0.15">
      <c r="O7432" s="21"/>
      <c r="P7432" s="21"/>
      <c r="Q7432" s="28"/>
      <c r="R7432" s="28"/>
      <c r="S7432" s="21"/>
      <c r="T7432" s="20"/>
      <c r="U7432" s="21"/>
      <c r="W7432" s="46"/>
      <c r="AA7432" s="22"/>
      <c r="AB7432" s="22"/>
      <c r="AC7432" s="22"/>
      <c r="AD7432" s="22"/>
      <c r="AE7432" s="22"/>
      <c r="AF7432" s="22"/>
      <c r="AG7432" s="22"/>
      <c r="AH7432" s="20"/>
      <c r="AI7432" s="22"/>
      <c r="AJ7432" s="22"/>
      <c r="AK7432" s="22"/>
      <c r="AM7432" s="22"/>
      <c r="AN7432" s="22"/>
      <c r="AO7432" s="22"/>
    </row>
    <row r="7433" spans="15:41" x14ac:dyDescent="0.15">
      <c r="O7433" s="21"/>
      <c r="P7433" s="21"/>
      <c r="Q7433" s="28"/>
      <c r="R7433" s="28"/>
      <c r="S7433" s="21"/>
      <c r="T7433" s="20"/>
      <c r="U7433" s="21"/>
      <c r="W7433" s="46"/>
      <c r="AA7433" s="22"/>
      <c r="AB7433" s="22"/>
      <c r="AC7433" s="22"/>
      <c r="AD7433" s="22"/>
      <c r="AE7433" s="22"/>
      <c r="AF7433" s="22"/>
      <c r="AG7433" s="22"/>
      <c r="AH7433" s="20"/>
      <c r="AI7433" s="22"/>
      <c r="AJ7433" s="22"/>
      <c r="AK7433" s="22"/>
      <c r="AM7433" s="22"/>
      <c r="AN7433" s="22"/>
      <c r="AO7433" s="22"/>
    </row>
    <row r="7434" spans="15:41" x14ac:dyDescent="0.15">
      <c r="O7434" s="21"/>
      <c r="P7434" s="21"/>
      <c r="Q7434" s="28"/>
      <c r="R7434" s="28"/>
      <c r="S7434" s="21"/>
      <c r="T7434" s="20"/>
      <c r="U7434" s="21"/>
      <c r="W7434" s="46"/>
      <c r="AA7434" s="22"/>
      <c r="AB7434" s="22"/>
      <c r="AC7434" s="22"/>
      <c r="AD7434" s="22"/>
      <c r="AE7434" s="22"/>
      <c r="AF7434" s="22"/>
      <c r="AG7434" s="22"/>
      <c r="AH7434" s="20"/>
      <c r="AI7434" s="22"/>
      <c r="AJ7434" s="22"/>
      <c r="AK7434" s="22"/>
      <c r="AM7434" s="22"/>
      <c r="AN7434" s="22"/>
      <c r="AO7434" s="22"/>
    </row>
    <row r="7435" spans="15:41" x14ac:dyDescent="0.15">
      <c r="O7435" s="21"/>
      <c r="P7435" s="21"/>
      <c r="Q7435" s="28"/>
      <c r="R7435" s="28"/>
      <c r="S7435" s="21"/>
      <c r="T7435" s="20"/>
      <c r="U7435" s="21"/>
      <c r="W7435" s="46"/>
      <c r="AA7435" s="22"/>
      <c r="AB7435" s="22"/>
      <c r="AC7435" s="22"/>
      <c r="AD7435" s="22"/>
      <c r="AE7435" s="22"/>
      <c r="AF7435" s="22"/>
      <c r="AG7435" s="22"/>
      <c r="AH7435" s="20"/>
      <c r="AI7435" s="22"/>
      <c r="AJ7435" s="22"/>
      <c r="AK7435" s="22"/>
      <c r="AM7435" s="22"/>
      <c r="AN7435" s="22"/>
      <c r="AO7435" s="22"/>
    </row>
    <row r="7436" spans="15:41" x14ac:dyDescent="0.15">
      <c r="O7436" s="21"/>
      <c r="P7436" s="21"/>
      <c r="Q7436" s="28"/>
      <c r="R7436" s="28"/>
      <c r="S7436" s="21"/>
      <c r="T7436" s="20"/>
      <c r="U7436" s="21"/>
      <c r="W7436" s="46"/>
      <c r="AA7436" s="22"/>
      <c r="AB7436" s="22"/>
      <c r="AC7436" s="22"/>
      <c r="AD7436" s="22"/>
      <c r="AE7436" s="22"/>
      <c r="AF7436" s="22"/>
      <c r="AG7436" s="22"/>
      <c r="AH7436" s="20"/>
      <c r="AI7436" s="22"/>
      <c r="AJ7436" s="22"/>
      <c r="AK7436" s="22"/>
      <c r="AM7436" s="22"/>
      <c r="AN7436" s="22"/>
      <c r="AO7436" s="22"/>
    </row>
    <row r="7437" spans="15:41" x14ac:dyDescent="0.15">
      <c r="O7437" s="21"/>
      <c r="P7437" s="21"/>
      <c r="Q7437" s="28"/>
      <c r="R7437" s="28"/>
      <c r="S7437" s="21"/>
      <c r="T7437" s="20"/>
      <c r="U7437" s="21"/>
      <c r="W7437" s="46"/>
      <c r="AA7437" s="22"/>
      <c r="AB7437" s="22"/>
      <c r="AC7437" s="22"/>
      <c r="AD7437" s="22"/>
      <c r="AE7437" s="22"/>
      <c r="AF7437" s="22"/>
      <c r="AG7437" s="22"/>
      <c r="AH7437" s="20"/>
      <c r="AI7437" s="22"/>
      <c r="AJ7437" s="22"/>
      <c r="AK7437" s="22"/>
      <c r="AM7437" s="22"/>
      <c r="AN7437" s="22"/>
      <c r="AO7437" s="22"/>
    </row>
    <row r="7438" spans="15:41" x14ac:dyDescent="0.15">
      <c r="O7438" s="21"/>
      <c r="P7438" s="21"/>
      <c r="Q7438" s="28"/>
      <c r="R7438" s="28"/>
      <c r="S7438" s="21"/>
      <c r="T7438" s="20"/>
      <c r="U7438" s="21"/>
      <c r="W7438" s="46"/>
      <c r="AA7438" s="22"/>
      <c r="AB7438" s="22"/>
      <c r="AC7438" s="22"/>
      <c r="AD7438" s="22"/>
      <c r="AE7438" s="22"/>
      <c r="AF7438" s="22"/>
      <c r="AG7438" s="22"/>
      <c r="AH7438" s="20"/>
      <c r="AI7438" s="22"/>
      <c r="AJ7438" s="22"/>
      <c r="AK7438" s="22"/>
      <c r="AM7438" s="22"/>
      <c r="AN7438" s="22"/>
      <c r="AO7438" s="22"/>
    </row>
    <row r="7439" spans="15:41" x14ac:dyDescent="0.15">
      <c r="O7439" s="21"/>
      <c r="P7439" s="21"/>
      <c r="Q7439" s="28"/>
      <c r="R7439" s="28"/>
      <c r="S7439" s="21"/>
      <c r="T7439" s="20"/>
      <c r="U7439" s="21"/>
      <c r="W7439" s="46"/>
      <c r="AA7439" s="22"/>
      <c r="AB7439" s="22"/>
      <c r="AC7439" s="22"/>
      <c r="AD7439" s="22"/>
      <c r="AE7439" s="22"/>
      <c r="AF7439" s="22"/>
      <c r="AG7439" s="22"/>
      <c r="AH7439" s="20"/>
      <c r="AI7439" s="22"/>
      <c r="AJ7439" s="22"/>
      <c r="AK7439" s="22"/>
      <c r="AM7439" s="22"/>
      <c r="AN7439" s="22"/>
      <c r="AO7439" s="22"/>
    </row>
    <row r="7440" spans="15:41" x14ac:dyDescent="0.15">
      <c r="O7440" s="21"/>
      <c r="P7440" s="21"/>
      <c r="Q7440" s="28"/>
      <c r="R7440" s="28"/>
      <c r="S7440" s="21"/>
      <c r="T7440" s="20"/>
      <c r="U7440" s="21"/>
      <c r="W7440" s="46"/>
      <c r="AA7440" s="22"/>
      <c r="AB7440" s="22"/>
      <c r="AC7440" s="22"/>
      <c r="AD7440" s="22"/>
      <c r="AE7440" s="22"/>
      <c r="AF7440" s="22"/>
      <c r="AG7440" s="22"/>
      <c r="AH7440" s="20"/>
      <c r="AI7440" s="22"/>
      <c r="AJ7440" s="22"/>
      <c r="AK7440" s="22"/>
      <c r="AM7440" s="22"/>
      <c r="AN7440" s="22"/>
      <c r="AO7440" s="22"/>
    </row>
    <row r="7441" spans="15:41" x14ac:dyDescent="0.15">
      <c r="O7441" s="21"/>
      <c r="P7441" s="21"/>
      <c r="Q7441" s="28"/>
      <c r="R7441" s="28"/>
      <c r="S7441" s="21"/>
      <c r="T7441" s="20"/>
      <c r="U7441" s="21"/>
      <c r="W7441" s="46"/>
      <c r="AA7441" s="22"/>
      <c r="AB7441" s="22"/>
      <c r="AC7441" s="22"/>
      <c r="AD7441" s="22"/>
      <c r="AE7441" s="22"/>
      <c r="AF7441" s="22"/>
      <c r="AG7441" s="22"/>
      <c r="AH7441" s="20"/>
      <c r="AI7441" s="22"/>
      <c r="AJ7441" s="22"/>
      <c r="AK7441" s="22"/>
      <c r="AM7441" s="22"/>
      <c r="AN7441" s="22"/>
      <c r="AO7441" s="22"/>
    </row>
    <row r="7442" spans="15:41" x14ac:dyDescent="0.15">
      <c r="O7442" s="21"/>
      <c r="P7442" s="21"/>
      <c r="Q7442" s="28"/>
      <c r="R7442" s="28"/>
      <c r="S7442" s="21"/>
      <c r="T7442" s="20"/>
      <c r="U7442" s="21"/>
      <c r="W7442" s="46"/>
      <c r="AA7442" s="22"/>
      <c r="AB7442" s="22"/>
      <c r="AC7442" s="22"/>
      <c r="AD7442" s="22"/>
      <c r="AE7442" s="22"/>
      <c r="AF7442" s="22"/>
      <c r="AG7442" s="22"/>
      <c r="AH7442" s="20"/>
      <c r="AI7442" s="22"/>
      <c r="AJ7442" s="22"/>
      <c r="AK7442" s="22"/>
      <c r="AM7442" s="22"/>
      <c r="AN7442" s="22"/>
      <c r="AO7442" s="22"/>
    </row>
    <row r="7443" spans="15:41" x14ac:dyDescent="0.15">
      <c r="O7443" s="21"/>
      <c r="P7443" s="21"/>
      <c r="Q7443" s="28"/>
      <c r="R7443" s="28"/>
      <c r="S7443" s="21"/>
      <c r="T7443" s="20"/>
      <c r="U7443" s="21"/>
      <c r="W7443" s="46"/>
      <c r="AA7443" s="22"/>
      <c r="AB7443" s="22"/>
      <c r="AC7443" s="22"/>
      <c r="AD7443" s="22"/>
      <c r="AE7443" s="22"/>
      <c r="AF7443" s="22"/>
      <c r="AG7443" s="22"/>
      <c r="AH7443" s="20"/>
      <c r="AI7443" s="22"/>
      <c r="AJ7443" s="22"/>
      <c r="AK7443" s="22"/>
      <c r="AM7443" s="22"/>
      <c r="AN7443" s="22"/>
      <c r="AO7443" s="22"/>
    </row>
    <row r="7444" spans="15:41" x14ac:dyDescent="0.15">
      <c r="O7444" s="21"/>
      <c r="P7444" s="21"/>
      <c r="Q7444" s="28"/>
      <c r="R7444" s="28"/>
      <c r="S7444" s="21"/>
      <c r="T7444" s="20"/>
      <c r="U7444" s="21"/>
      <c r="W7444" s="46"/>
      <c r="AA7444" s="22"/>
      <c r="AB7444" s="22"/>
      <c r="AC7444" s="22"/>
      <c r="AD7444" s="22"/>
      <c r="AE7444" s="22"/>
      <c r="AF7444" s="22"/>
      <c r="AG7444" s="22"/>
      <c r="AH7444" s="20"/>
      <c r="AI7444" s="22"/>
      <c r="AJ7444" s="22"/>
      <c r="AK7444" s="22"/>
      <c r="AM7444" s="22"/>
      <c r="AN7444" s="22"/>
      <c r="AO7444" s="22"/>
    </row>
    <row r="7445" spans="15:41" x14ac:dyDescent="0.15">
      <c r="O7445" s="21"/>
      <c r="P7445" s="21"/>
      <c r="Q7445" s="28"/>
      <c r="R7445" s="28"/>
      <c r="S7445" s="21"/>
      <c r="T7445" s="20"/>
      <c r="U7445" s="21"/>
      <c r="W7445" s="46"/>
      <c r="AA7445" s="22"/>
      <c r="AB7445" s="22"/>
      <c r="AC7445" s="22"/>
      <c r="AD7445" s="22"/>
      <c r="AE7445" s="22"/>
      <c r="AF7445" s="22"/>
      <c r="AG7445" s="22"/>
      <c r="AH7445" s="20"/>
      <c r="AI7445" s="22"/>
      <c r="AJ7445" s="22"/>
      <c r="AK7445" s="22"/>
      <c r="AM7445" s="22"/>
      <c r="AN7445" s="22"/>
      <c r="AO7445" s="22"/>
    </row>
    <row r="7446" spans="15:41" x14ac:dyDescent="0.15">
      <c r="O7446" s="21"/>
      <c r="P7446" s="21"/>
      <c r="Q7446" s="28"/>
      <c r="R7446" s="28"/>
      <c r="S7446" s="21"/>
      <c r="T7446" s="20"/>
      <c r="U7446" s="21"/>
      <c r="W7446" s="46"/>
      <c r="AA7446" s="22"/>
      <c r="AB7446" s="22"/>
      <c r="AC7446" s="22"/>
      <c r="AD7446" s="22"/>
      <c r="AE7446" s="22"/>
      <c r="AF7446" s="22"/>
      <c r="AG7446" s="22"/>
      <c r="AH7446" s="20"/>
      <c r="AI7446" s="22"/>
      <c r="AJ7446" s="22"/>
      <c r="AK7446" s="22"/>
      <c r="AM7446" s="22"/>
      <c r="AN7446" s="22"/>
      <c r="AO7446" s="22"/>
    </row>
    <row r="7447" spans="15:41" x14ac:dyDescent="0.15">
      <c r="O7447" s="21"/>
      <c r="P7447" s="21"/>
      <c r="Q7447" s="28"/>
      <c r="R7447" s="28"/>
      <c r="S7447" s="21"/>
      <c r="T7447" s="20"/>
      <c r="U7447" s="21"/>
      <c r="W7447" s="46"/>
      <c r="AA7447" s="22"/>
      <c r="AB7447" s="22"/>
      <c r="AC7447" s="22"/>
      <c r="AD7447" s="22"/>
      <c r="AE7447" s="22"/>
      <c r="AF7447" s="22"/>
      <c r="AG7447" s="22"/>
      <c r="AH7447" s="20"/>
      <c r="AI7447" s="22"/>
      <c r="AJ7447" s="22"/>
      <c r="AK7447" s="22"/>
      <c r="AM7447" s="22"/>
      <c r="AN7447" s="22"/>
      <c r="AO7447" s="22"/>
    </row>
    <row r="7448" spans="15:41" x14ac:dyDescent="0.15">
      <c r="O7448" s="21"/>
      <c r="P7448" s="21"/>
      <c r="Q7448" s="28"/>
      <c r="R7448" s="28"/>
      <c r="S7448" s="21"/>
      <c r="T7448" s="20"/>
      <c r="U7448" s="21"/>
      <c r="W7448" s="46"/>
      <c r="AA7448" s="22"/>
      <c r="AB7448" s="22"/>
      <c r="AC7448" s="22"/>
      <c r="AD7448" s="22"/>
      <c r="AE7448" s="22"/>
      <c r="AF7448" s="22"/>
      <c r="AG7448" s="22"/>
      <c r="AH7448" s="20"/>
      <c r="AI7448" s="22"/>
      <c r="AJ7448" s="22"/>
      <c r="AK7448" s="22"/>
      <c r="AM7448" s="22"/>
      <c r="AN7448" s="22"/>
      <c r="AO7448" s="22"/>
    </row>
    <row r="7449" spans="15:41" x14ac:dyDescent="0.15">
      <c r="O7449" s="21"/>
      <c r="P7449" s="21"/>
      <c r="Q7449" s="28"/>
      <c r="R7449" s="28"/>
      <c r="S7449" s="21"/>
      <c r="T7449" s="20"/>
      <c r="U7449" s="21"/>
      <c r="W7449" s="46"/>
      <c r="AA7449" s="22"/>
      <c r="AB7449" s="22"/>
      <c r="AC7449" s="22"/>
      <c r="AD7449" s="22"/>
      <c r="AE7449" s="22"/>
      <c r="AF7449" s="22"/>
      <c r="AG7449" s="22"/>
      <c r="AH7449" s="20"/>
      <c r="AI7449" s="22"/>
      <c r="AJ7449" s="22"/>
      <c r="AK7449" s="22"/>
      <c r="AM7449" s="22"/>
      <c r="AN7449" s="22"/>
      <c r="AO7449" s="22"/>
    </row>
    <row r="7450" spans="15:41" x14ac:dyDescent="0.15">
      <c r="O7450" s="21"/>
      <c r="P7450" s="21"/>
      <c r="Q7450" s="28"/>
      <c r="R7450" s="28"/>
      <c r="S7450" s="21"/>
      <c r="T7450" s="20"/>
      <c r="U7450" s="21"/>
      <c r="W7450" s="46"/>
      <c r="AA7450" s="22"/>
      <c r="AB7450" s="22"/>
      <c r="AC7450" s="22"/>
      <c r="AD7450" s="22"/>
      <c r="AE7450" s="22"/>
      <c r="AF7450" s="22"/>
      <c r="AG7450" s="22"/>
      <c r="AH7450" s="20"/>
      <c r="AI7450" s="22"/>
      <c r="AJ7450" s="22"/>
      <c r="AK7450" s="22"/>
      <c r="AM7450" s="22"/>
      <c r="AN7450" s="22"/>
      <c r="AO7450" s="22"/>
    </row>
    <row r="7451" spans="15:41" x14ac:dyDescent="0.15">
      <c r="O7451" s="21"/>
      <c r="P7451" s="21"/>
      <c r="Q7451" s="28"/>
      <c r="R7451" s="28"/>
      <c r="S7451" s="21"/>
      <c r="T7451" s="20"/>
      <c r="U7451" s="21"/>
      <c r="W7451" s="46"/>
      <c r="AA7451" s="22"/>
      <c r="AB7451" s="22"/>
      <c r="AC7451" s="22"/>
      <c r="AD7451" s="22"/>
      <c r="AE7451" s="22"/>
      <c r="AF7451" s="22"/>
      <c r="AG7451" s="22"/>
      <c r="AH7451" s="20"/>
      <c r="AI7451" s="22"/>
      <c r="AJ7451" s="22"/>
      <c r="AK7451" s="22"/>
      <c r="AM7451" s="22"/>
      <c r="AN7451" s="22"/>
      <c r="AO7451" s="22"/>
    </row>
    <row r="7452" spans="15:41" x14ac:dyDescent="0.15">
      <c r="O7452" s="21"/>
      <c r="P7452" s="21"/>
      <c r="Q7452" s="28"/>
      <c r="R7452" s="28"/>
      <c r="S7452" s="21"/>
      <c r="T7452" s="20"/>
      <c r="U7452" s="21"/>
      <c r="W7452" s="46"/>
      <c r="AA7452" s="22"/>
      <c r="AB7452" s="22"/>
      <c r="AC7452" s="22"/>
      <c r="AD7452" s="22"/>
      <c r="AE7452" s="22"/>
      <c r="AF7452" s="22"/>
      <c r="AG7452" s="22"/>
      <c r="AH7452" s="20"/>
      <c r="AI7452" s="22"/>
      <c r="AJ7452" s="22"/>
      <c r="AK7452" s="22"/>
      <c r="AM7452" s="22"/>
      <c r="AN7452" s="22"/>
      <c r="AO7452" s="22"/>
    </row>
    <row r="7453" spans="15:41" x14ac:dyDescent="0.15">
      <c r="O7453" s="21"/>
      <c r="P7453" s="21"/>
      <c r="Q7453" s="28"/>
      <c r="R7453" s="28"/>
      <c r="S7453" s="21"/>
      <c r="T7453" s="20"/>
      <c r="U7453" s="21"/>
      <c r="W7453" s="46"/>
      <c r="AA7453" s="22"/>
      <c r="AB7453" s="22"/>
      <c r="AC7453" s="22"/>
      <c r="AD7453" s="22"/>
      <c r="AE7453" s="22"/>
      <c r="AF7453" s="22"/>
      <c r="AG7453" s="22"/>
      <c r="AH7453" s="20"/>
      <c r="AI7453" s="22"/>
      <c r="AJ7453" s="22"/>
      <c r="AK7453" s="22"/>
      <c r="AM7453" s="22"/>
      <c r="AN7453" s="22"/>
      <c r="AO7453" s="22"/>
    </row>
    <row r="7454" spans="15:41" x14ac:dyDescent="0.15">
      <c r="O7454" s="21"/>
      <c r="P7454" s="21"/>
      <c r="Q7454" s="28"/>
      <c r="R7454" s="28"/>
      <c r="S7454" s="21"/>
      <c r="T7454" s="20"/>
      <c r="U7454" s="21"/>
      <c r="W7454" s="46"/>
      <c r="AA7454" s="22"/>
      <c r="AB7454" s="22"/>
      <c r="AC7454" s="22"/>
      <c r="AD7454" s="22"/>
      <c r="AE7454" s="22"/>
      <c r="AF7454" s="22"/>
      <c r="AG7454" s="22"/>
      <c r="AH7454" s="20"/>
      <c r="AI7454" s="22"/>
      <c r="AJ7454" s="22"/>
      <c r="AK7454" s="22"/>
      <c r="AM7454" s="22"/>
      <c r="AN7454" s="22"/>
      <c r="AO7454" s="22"/>
    </row>
    <row r="7455" spans="15:41" x14ac:dyDescent="0.15">
      <c r="O7455" s="21"/>
      <c r="P7455" s="21"/>
      <c r="Q7455" s="28"/>
      <c r="R7455" s="28"/>
      <c r="S7455" s="21"/>
      <c r="T7455" s="20"/>
      <c r="U7455" s="21"/>
      <c r="W7455" s="46"/>
      <c r="AA7455" s="22"/>
      <c r="AB7455" s="22"/>
      <c r="AC7455" s="22"/>
      <c r="AD7455" s="22"/>
      <c r="AE7455" s="22"/>
      <c r="AF7455" s="22"/>
      <c r="AG7455" s="22"/>
      <c r="AH7455" s="20"/>
      <c r="AI7455" s="22"/>
      <c r="AJ7455" s="22"/>
      <c r="AK7455" s="22"/>
      <c r="AM7455" s="22"/>
      <c r="AN7455" s="22"/>
      <c r="AO7455" s="22"/>
    </row>
    <row r="7456" spans="15:41" x14ac:dyDescent="0.15">
      <c r="O7456" s="21"/>
      <c r="P7456" s="21"/>
      <c r="Q7456" s="28"/>
      <c r="R7456" s="28"/>
      <c r="S7456" s="21"/>
      <c r="T7456" s="20"/>
      <c r="U7456" s="21"/>
      <c r="W7456" s="46"/>
      <c r="AA7456" s="22"/>
      <c r="AB7456" s="22"/>
      <c r="AC7456" s="22"/>
      <c r="AD7456" s="22"/>
      <c r="AE7456" s="22"/>
      <c r="AF7456" s="22"/>
      <c r="AG7456" s="22"/>
      <c r="AH7456" s="20"/>
      <c r="AI7456" s="22"/>
      <c r="AJ7456" s="22"/>
      <c r="AK7456" s="22"/>
      <c r="AM7456" s="22"/>
      <c r="AN7456" s="22"/>
      <c r="AO7456" s="22"/>
    </row>
    <row r="7457" spans="15:41" x14ac:dyDescent="0.15">
      <c r="O7457" s="21"/>
      <c r="P7457" s="21"/>
      <c r="Q7457" s="28"/>
      <c r="R7457" s="28"/>
      <c r="S7457" s="21"/>
      <c r="T7457" s="20"/>
      <c r="U7457" s="21"/>
      <c r="W7457" s="46"/>
      <c r="AA7457" s="22"/>
      <c r="AB7457" s="22"/>
      <c r="AC7457" s="22"/>
      <c r="AD7457" s="22"/>
      <c r="AE7457" s="22"/>
      <c r="AF7457" s="22"/>
      <c r="AG7457" s="22"/>
      <c r="AH7457" s="20"/>
      <c r="AI7457" s="22"/>
      <c r="AJ7457" s="22"/>
      <c r="AK7457" s="22"/>
      <c r="AM7457" s="22"/>
      <c r="AN7457" s="22"/>
      <c r="AO7457" s="22"/>
    </row>
    <row r="7458" spans="15:41" x14ac:dyDescent="0.15">
      <c r="O7458" s="21"/>
      <c r="P7458" s="21"/>
      <c r="Q7458" s="28"/>
      <c r="R7458" s="28"/>
      <c r="S7458" s="21"/>
      <c r="T7458" s="20"/>
      <c r="U7458" s="21"/>
      <c r="W7458" s="46"/>
      <c r="AA7458" s="22"/>
      <c r="AB7458" s="22"/>
      <c r="AC7458" s="22"/>
      <c r="AD7458" s="22"/>
      <c r="AE7458" s="22"/>
      <c r="AF7458" s="22"/>
      <c r="AG7458" s="22"/>
      <c r="AH7458" s="20"/>
      <c r="AI7458" s="22"/>
      <c r="AJ7458" s="22"/>
      <c r="AK7458" s="22"/>
      <c r="AM7458" s="22"/>
      <c r="AN7458" s="22"/>
      <c r="AO7458" s="22"/>
    </row>
    <row r="7459" spans="15:41" x14ac:dyDescent="0.15">
      <c r="O7459" s="21"/>
      <c r="P7459" s="21"/>
      <c r="Q7459" s="28"/>
      <c r="R7459" s="28"/>
      <c r="S7459" s="21"/>
      <c r="T7459" s="20"/>
      <c r="U7459" s="21"/>
      <c r="W7459" s="46"/>
      <c r="AA7459" s="22"/>
      <c r="AB7459" s="22"/>
      <c r="AC7459" s="22"/>
      <c r="AD7459" s="22"/>
      <c r="AE7459" s="22"/>
      <c r="AF7459" s="22"/>
      <c r="AG7459" s="22"/>
      <c r="AH7459" s="20"/>
      <c r="AI7459" s="22"/>
      <c r="AJ7459" s="22"/>
      <c r="AK7459" s="22"/>
      <c r="AM7459" s="22"/>
      <c r="AN7459" s="22"/>
      <c r="AO7459" s="22"/>
    </row>
    <row r="7460" spans="15:41" x14ac:dyDescent="0.15">
      <c r="O7460" s="21"/>
      <c r="P7460" s="21"/>
      <c r="Q7460" s="28"/>
      <c r="R7460" s="28"/>
      <c r="S7460" s="21"/>
      <c r="T7460" s="20"/>
      <c r="U7460" s="21"/>
      <c r="W7460" s="46"/>
      <c r="AA7460" s="22"/>
      <c r="AB7460" s="22"/>
      <c r="AC7460" s="22"/>
      <c r="AD7460" s="22"/>
      <c r="AE7460" s="22"/>
      <c r="AF7460" s="22"/>
      <c r="AG7460" s="22"/>
      <c r="AH7460" s="20"/>
      <c r="AI7460" s="22"/>
      <c r="AJ7460" s="22"/>
      <c r="AK7460" s="22"/>
      <c r="AM7460" s="22"/>
      <c r="AN7460" s="22"/>
      <c r="AO7460" s="22"/>
    </row>
    <row r="7461" spans="15:41" x14ac:dyDescent="0.15">
      <c r="O7461" s="21"/>
      <c r="P7461" s="21"/>
      <c r="Q7461" s="28"/>
      <c r="R7461" s="28"/>
      <c r="S7461" s="21"/>
      <c r="T7461" s="20"/>
      <c r="U7461" s="21"/>
      <c r="W7461" s="46"/>
      <c r="AA7461" s="22"/>
      <c r="AB7461" s="22"/>
      <c r="AC7461" s="22"/>
      <c r="AD7461" s="22"/>
      <c r="AE7461" s="22"/>
      <c r="AF7461" s="22"/>
      <c r="AG7461" s="22"/>
      <c r="AH7461" s="20"/>
      <c r="AI7461" s="22"/>
      <c r="AJ7461" s="22"/>
      <c r="AK7461" s="22"/>
      <c r="AM7461" s="22"/>
      <c r="AN7461" s="22"/>
      <c r="AO7461" s="22"/>
    </row>
    <row r="7462" spans="15:41" x14ac:dyDescent="0.15">
      <c r="O7462" s="21"/>
      <c r="P7462" s="21"/>
      <c r="Q7462" s="28"/>
      <c r="R7462" s="28"/>
      <c r="S7462" s="21"/>
      <c r="T7462" s="20"/>
      <c r="U7462" s="21"/>
      <c r="W7462" s="46"/>
      <c r="AA7462" s="22"/>
      <c r="AB7462" s="22"/>
      <c r="AC7462" s="22"/>
      <c r="AD7462" s="22"/>
      <c r="AE7462" s="22"/>
      <c r="AF7462" s="22"/>
      <c r="AG7462" s="22"/>
      <c r="AH7462" s="20"/>
      <c r="AI7462" s="22"/>
      <c r="AJ7462" s="22"/>
      <c r="AK7462" s="22"/>
      <c r="AM7462" s="22"/>
      <c r="AN7462" s="22"/>
      <c r="AO7462" s="22"/>
    </row>
    <row r="7463" spans="15:41" x14ac:dyDescent="0.15">
      <c r="O7463" s="21"/>
      <c r="P7463" s="21"/>
      <c r="Q7463" s="28"/>
      <c r="R7463" s="28"/>
      <c r="S7463" s="21"/>
      <c r="T7463" s="20"/>
      <c r="U7463" s="21"/>
      <c r="W7463" s="46"/>
      <c r="AA7463" s="22"/>
      <c r="AB7463" s="22"/>
      <c r="AC7463" s="22"/>
      <c r="AD7463" s="22"/>
      <c r="AE7463" s="22"/>
      <c r="AF7463" s="22"/>
      <c r="AG7463" s="22"/>
      <c r="AH7463" s="20"/>
      <c r="AI7463" s="22"/>
      <c r="AJ7463" s="22"/>
      <c r="AK7463" s="22"/>
      <c r="AM7463" s="22"/>
      <c r="AN7463" s="22"/>
      <c r="AO7463" s="22"/>
    </row>
    <row r="7464" spans="15:41" x14ac:dyDescent="0.15">
      <c r="O7464" s="21"/>
      <c r="P7464" s="21"/>
      <c r="Q7464" s="28"/>
      <c r="R7464" s="28"/>
      <c r="S7464" s="21"/>
      <c r="T7464" s="20"/>
      <c r="U7464" s="21"/>
      <c r="W7464" s="46"/>
      <c r="AA7464" s="22"/>
      <c r="AB7464" s="22"/>
      <c r="AC7464" s="22"/>
      <c r="AD7464" s="22"/>
      <c r="AE7464" s="22"/>
      <c r="AF7464" s="22"/>
      <c r="AG7464" s="22"/>
      <c r="AH7464" s="20"/>
      <c r="AI7464" s="22"/>
      <c r="AJ7464" s="22"/>
      <c r="AK7464" s="22"/>
      <c r="AM7464" s="22"/>
      <c r="AN7464" s="22"/>
      <c r="AO7464" s="22"/>
    </row>
    <row r="7465" spans="15:41" x14ac:dyDescent="0.15">
      <c r="O7465" s="21"/>
      <c r="P7465" s="21"/>
      <c r="Q7465" s="28"/>
      <c r="R7465" s="28"/>
      <c r="S7465" s="21"/>
      <c r="T7465" s="20"/>
      <c r="U7465" s="21"/>
      <c r="W7465" s="46"/>
      <c r="AA7465" s="22"/>
      <c r="AB7465" s="22"/>
      <c r="AC7465" s="22"/>
      <c r="AD7465" s="22"/>
      <c r="AE7465" s="22"/>
      <c r="AF7465" s="22"/>
      <c r="AG7465" s="22"/>
      <c r="AH7465" s="20"/>
      <c r="AI7465" s="22"/>
      <c r="AJ7465" s="22"/>
      <c r="AK7465" s="22"/>
      <c r="AM7465" s="22"/>
      <c r="AN7465" s="22"/>
      <c r="AO7465" s="22"/>
    </row>
    <row r="7466" spans="15:41" x14ac:dyDescent="0.15">
      <c r="O7466" s="21"/>
      <c r="P7466" s="21"/>
      <c r="Q7466" s="28"/>
      <c r="R7466" s="28"/>
      <c r="S7466" s="21"/>
      <c r="T7466" s="20"/>
      <c r="U7466" s="21"/>
      <c r="W7466" s="46"/>
      <c r="AA7466" s="22"/>
      <c r="AB7466" s="22"/>
      <c r="AC7466" s="22"/>
      <c r="AD7466" s="22"/>
      <c r="AE7466" s="22"/>
      <c r="AF7466" s="22"/>
      <c r="AG7466" s="22"/>
      <c r="AH7466" s="20"/>
      <c r="AI7466" s="22"/>
      <c r="AJ7466" s="22"/>
      <c r="AK7466" s="22"/>
      <c r="AM7466" s="22"/>
      <c r="AN7466" s="22"/>
      <c r="AO7466" s="22"/>
    </row>
    <row r="7467" spans="15:41" x14ac:dyDescent="0.15">
      <c r="O7467" s="21"/>
      <c r="P7467" s="21"/>
      <c r="Q7467" s="28"/>
      <c r="R7467" s="28"/>
      <c r="S7467" s="21"/>
      <c r="T7467" s="20"/>
      <c r="U7467" s="21"/>
      <c r="W7467" s="46"/>
      <c r="AA7467" s="22"/>
      <c r="AB7467" s="22"/>
      <c r="AC7467" s="22"/>
      <c r="AD7467" s="22"/>
      <c r="AE7467" s="22"/>
      <c r="AF7467" s="22"/>
      <c r="AG7467" s="22"/>
      <c r="AH7467" s="20"/>
      <c r="AI7467" s="22"/>
      <c r="AJ7467" s="22"/>
      <c r="AK7467" s="22"/>
      <c r="AM7467" s="22"/>
      <c r="AN7467" s="22"/>
      <c r="AO7467" s="22"/>
    </row>
    <row r="7468" spans="15:41" x14ac:dyDescent="0.15">
      <c r="O7468" s="21"/>
      <c r="P7468" s="21"/>
      <c r="Q7468" s="28"/>
      <c r="R7468" s="28"/>
      <c r="S7468" s="21"/>
      <c r="T7468" s="20"/>
      <c r="U7468" s="21"/>
      <c r="W7468" s="46"/>
      <c r="AA7468" s="22"/>
      <c r="AB7468" s="22"/>
      <c r="AC7468" s="22"/>
      <c r="AD7468" s="22"/>
      <c r="AE7468" s="22"/>
      <c r="AF7468" s="22"/>
      <c r="AG7468" s="22"/>
      <c r="AH7468" s="20"/>
      <c r="AI7468" s="22"/>
      <c r="AJ7468" s="22"/>
      <c r="AK7468" s="22"/>
      <c r="AM7468" s="22"/>
      <c r="AN7468" s="22"/>
      <c r="AO7468" s="22"/>
    </row>
    <row r="7469" spans="15:41" x14ac:dyDescent="0.15">
      <c r="O7469" s="21"/>
      <c r="P7469" s="21"/>
      <c r="Q7469" s="28"/>
      <c r="R7469" s="28"/>
      <c r="S7469" s="21"/>
      <c r="T7469" s="20"/>
      <c r="U7469" s="21"/>
      <c r="W7469" s="46"/>
      <c r="AA7469" s="22"/>
      <c r="AB7469" s="22"/>
      <c r="AC7469" s="22"/>
      <c r="AD7469" s="22"/>
      <c r="AE7469" s="22"/>
      <c r="AF7469" s="22"/>
      <c r="AG7469" s="22"/>
      <c r="AH7469" s="20"/>
      <c r="AI7469" s="22"/>
      <c r="AJ7469" s="22"/>
      <c r="AK7469" s="22"/>
      <c r="AM7469" s="22"/>
      <c r="AN7469" s="22"/>
      <c r="AO7469" s="22"/>
    </row>
    <row r="7470" spans="15:41" x14ac:dyDescent="0.15">
      <c r="O7470" s="21"/>
      <c r="P7470" s="21"/>
      <c r="Q7470" s="28"/>
      <c r="R7470" s="28"/>
      <c r="S7470" s="21"/>
      <c r="T7470" s="20"/>
      <c r="U7470" s="21"/>
      <c r="W7470" s="46"/>
      <c r="AA7470" s="22"/>
      <c r="AB7470" s="22"/>
      <c r="AC7470" s="22"/>
      <c r="AD7470" s="22"/>
      <c r="AE7470" s="22"/>
      <c r="AF7470" s="22"/>
      <c r="AG7470" s="22"/>
      <c r="AH7470" s="20"/>
      <c r="AI7470" s="22"/>
      <c r="AJ7470" s="22"/>
      <c r="AK7470" s="22"/>
      <c r="AM7470" s="22"/>
      <c r="AN7470" s="22"/>
      <c r="AO7470" s="22"/>
    </row>
    <row r="7471" spans="15:41" x14ac:dyDescent="0.15">
      <c r="O7471" s="21"/>
      <c r="P7471" s="21"/>
      <c r="Q7471" s="28"/>
      <c r="R7471" s="28"/>
      <c r="S7471" s="21"/>
      <c r="T7471" s="20"/>
      <c r="U7471" s="21"/>
      <c r="W7471" s="46"/>
      <c r="AA7471" s="22"/>
      <c r="AB7471" s="22"/>
      <c r="AC7471" s="22"/>
      <c r="AD7471" s="22"/>
      <c r="AE7471" s="22"/>
      <c r="AF7471" s="22"/>
      <c r="AG7471" s="22"/>
      <c r="AH7471" s="20"/>
      <c r="AI7471" s="22"/>
      <c r="AJ7471" s="22"/>
      <c r="AK7471" s="22"/>
      <c r="AM7471" s="22"/>
      <c r="AN7471" s="22"/>
      <c r="AO7471" s="22"/>
    </row>
    <row r="7472" spans="15:41" x14ac:dyDescent="0.15">
      <c r="O7472" s="21"/>
      <c r="P7472" s="21"/>
      <c r="Q7472" s="28"/>
      <c r="R7472" s="28"/>
      <c r="S7472" s="21"/>
      <c r="T7472" s="20"/>
      <c r="U7472" s="21"/>
      <c r="W7472" s="46"/>
      <c r="AA7472" s="22"/>
      <c r="AB7472" s="22"/>
      <c r="AC7472" s="22"/>
      <c r="AD7472" s="22"/>
      <c r="AE7472" s="22"/>
      <c r="AF7472" s="22"/>
      <c r="AG7472" s="22"/>
      <c r="AH7472" s="20"/>
      <c r="AI7472" s="22"/>
      <c r="AJ7472" s="22"/>
      <c r="AK7472" s="22"/>
      <c r="AM7472" s="22"/>
      <c r="AN7472" s="22"/>
      <c r="AO7472" s="22"/>
    </row>
    <row r="7473" spans="15:41" x14ac:dyDescent="0.15">
      <c r="O7473" s="21"/>
      <c r="P7473" s="21"/>
      <c r="Q7473" s="28"/>
      <c r="R7473" s="28"/>
      <c r="S7473" s="21"/>
      <c r="T7473" s="20"/>
      <c r="U7473" s="21"/>
      <c r="W7473" s="46"/>
      <c r="AA7473" s="22"/>
      <c r="AB7473" s="22"/>
      <c r="AC7473" s="22"/>
      <c r="AD7473" s="22"/>
      <c r="AE7473" s="22"/>
      <c r="AF7473" s="22"/>
      <c r="AG7473" s="22"/>
      <c r="AH7473" s="20"/>
      <c r="AI7473" s="22"/>
      <c r="AJ7473" s="22"/>
      <c r="AK7473" s="22"/>
      <c r="AM7473" s="22"/>
      <c r="AN7473" s="22"/>
      <c r="AO7473" s="22"/>
    </row>
    <row r="7474" spans="15:41" x14ac:dyDescent="0.15">
      <c r="O7474" s="21"/>
      <c r="P7474" s="21"/>
      <c r="Q7474" s="28"/>
      <c r="R7474" s="28"/>
      <c r="S7474" s="21"/>
      <c r="T7474" s="20"/>
      <c r="U7474" s="21"/>
      <c r="W7474" s="46"/>
      <c r="AA7474" s="22"/>
      <c r="AB7474" s="22"/>
      <c r="AC7474" s="22"/>
      <c r="AD7474" s="22"/>
      <c r="AE7474" s="22"/>
      <c r="AF7474" s="22"/>
      <c r="AG7474" s="22"/>
      <c r="AH7474" s="20"/>
      <c r="AI7474" s="22"/>
      <c r="AJ7474" s="22"/>
      <c r="AK7474" s="22"/>
      <c r="AM7474" s="22"/>
      <c r="AN7474" s="22"/>
      <c r="AO7474" s="22"/>
    </row>
    <row r="7475" spans="15:41" x14ac:dyDescent="0.15">
      <c r="O7475" s="21"/>
      <c r="P7475" s="21"/>
      <c r="Q7475" s="28"/>
      <c r="R7475" s="28"/>
      <c r="S7475" s="21"/>
      <c r="T7475" s="20"/>
      <c r="U7475" s="21"/>
      <c r="W7475" s="46"/>
      <c r="AA7475" s="22"/>
      <c r="AB7475" s="22"/>
      <c r="AC7475" s="22"/>
      <c r="AD7475" s="22"/>
      <c r="AE7475" s="22"/>
      <c r="AF7475" s="22"/>
      <c r="AG7475" s="22"/>
      <c r="AH7475" s="20"/>
      <c r="AI7475" s="22"/>
      <c r="AJ7475" s="22"/>
      <c r="AK7475" s="22"/>
      <c r="AM7475" s="22"/>
      <c r="AN7475" s="22"/>
      <c r="AO7475" s="22"/>
    </row>
    <row r="7476" spans="15:41" x14ac:dyDescent="0.15">
      <c r="O7476" s="21"/>
      <c r="P7476" s="21"/>
      <c r="Q7476" s="28"/>
      <c r="R7476" s="28"/>
      <c r="S7476" s="21"/>
      <c r="T7476" s="20"/>
      <c r="U7476" s="21"/>
      <c r="W7476" s="46"/>
      <c r="AA7476" s="22"/>
      <c r="AB7476" s="22"/>
      <c r="AC7476" s="22"/>
      <c r="AD7476" s="22"/>
      <c r="AE7476" s="22"/>
      <c r="AF7476" s="22"/>
      <c r="AG7476" s="22"/>
      <c r="AH7476" s="20"/>
      <c r="AI7476" s="22"/>
      <c r="AJ7476" s="22"/>
      <c r="AK7476" s="22"/>
      <c r="AM7476" s="22"/>
      <c r="AN7476" s="22"/>
      <c r="AO7476" s="22"/>
    </row>
    <row r="7477" spans="15:41" x14ac:dyDescent="0.15">
      <c r="O7477" s="21"/>
      <c r="P7477" s="21"/>
      <c r="Q7477" s="28"/>
      <c r="R7477" s="28"/>
      <c r="S7477" s="21"/>
      <c r="T7477" s="20"/>
      <c r="U7477" s="21"/>
      <c r="W7477" s="46"/>
      <c r="AA7477" s="22"/>
      <c r="AB7477" s="22"/>
      <c r="AC7477" s="22"/>
      <c r="AD7477" s="22"/>
      <c r="AE7477" s="22"/>
      <c r="AF7477" s="22"/>
      <c r="AG7477" s="22"/>
      <c r="AH7477" s="20"/>
      <c r="AI7477" s="22"/>
      <c r="AJ7477" s="22"/>
      <c r="AK7477" s="22"/>
      <c r="AM7477" s="22"/>
      <c r="AN7477" s="22"/>
      <c r="AO7477" s="22"/>
    </row>
    <row r="7478" spans="15:41" x14ac:dyDescent="0.15">
      <c r="O7478" s="21"/>
      <c r="P7478" s="21"/>
      <c r="Q7478" s="28"/>
      <c r="R7478" s="28"/>
      <c r="S7478" s="21"/>
      <c r="T7478" s="20"/>
      <c r="U7478" s="21"/>
      <c r="W7478" s="46"/>
      <c r="AA7478" s="22"/>
      <c r="AB7478" s="22"/>
      <c r="AC7478" s="22"/>
      <c r="AD7478" s="22"/>
      <c r="AE7478" s="22"/>
      <c r="AF7478" s="22"/>
      <c r="AG7478" s="22"/>
      <c r="AH7478" s="20"/>
      <c r="AI7478" s="22"/>
      <c r="AJ7478" s="22"/>
      <c r="AK7478" s="22"/>
      <c r="AM7478" s="22"/>
      <c r="AN7478" s="22"/>
      <c r="AO7478" s="22"/>
    </row>
    <row r="7479" spans="15:41" x14ac:dyDescent="0.15">
      <c r="O7479" s="21"/>
      <c r="P7479" s="21"/>
      <c r="Q7479" s="28"/>
      <c r="R7479" s="28"/>
      <c r="S7479" s="21"/>
      <c r="T7479" s="20"/>
      <c r="U7479" s="21"/>
      <c r="W7479" s="46"/>
      <c r="AA7479" s="22"/>
      <c r="AB7479" s="22"/>
      <c r="AC7479" s="22"/>
      <c r="AD7479" s="22"/>
      <c r="AE7479" s="22"/>
      <c r="AF7479" s="22"/>
      <c r="AG7479" s="22"/>
      <c r="AH7479" s="20"/>
      <c r="AI7479" s="22"/>
      <c r="AJ7479" s="22"/>
      <c r="AK7479" s="22"/>
      <c r="AM7479" s="22"/>
      <c r="AN7479" s="22"/>
      <c r="AO7479" s="22"/>
    </row>
    <row r="7480" spans="15:41" x14ac:dyDescent="0.15">
      <c r="O7480" s="21"/>
      <c r="P7480" s="21"/>
      <c r="Q7480" s="28"/>
      <c r="R7480" s="28"/>
      <c r="S7480" s="21"/>
      <c r="T7480" s="20"/>
      <c r="U7480" s="21"/>
      <c r="W7480" s="46"/>
      <c r="AA7480" s="22"/>
      <c r="AB7480" s="22"/>
      <c r="AC7480" s="22"/>
      <c r="AD7480" s="22"/>
      <c r="AE7480" s="22"/>
      <c r="AF7480" s="22"/>
      <c r="AG7480" s="22"/>
      <c r="AH7480" s="20"/>
      <c r="AI7480" s="22"/>
      <c r="AJ7480" s="22"/>
      <c r="AK7480" s="22"/>
      <c r="AM7480" s="22"/>
      <c r="AN7480" s="22"/>
      <c r="AO7480" s="22"/>
    </row>
    <row r="7481" spans="15:41" x14ac:dyDescent="0.15">
      <c r="O7481" s="21"/>
      <c r="P7481" s="21"/>
      <c r="Q7481" s="28"/>
      <c r="R7481" s="28"/>
      <c r="S7481" s="21"/>
      <c r="T7481" s="20"/>
      <c r="U7481" s="21"/>
      <c r="W7481" s="46"/>
      <c r="AA7481" s="22"/>
      <c r="AB7481" s="22"/>
      <c r="AC7481" s="22"/>
      <c r="AD7481" s="22"/>
      <c r="AE7481" s="22"/>
      <c r="AF7481" s="22"/>
      <c r="AG7481" s="22"/>
      <c r="AH7481" s="20"/>
      <c r="AI7481" s="22"/>
      <c r="AJ7481" s="22"/>
      <c r="AK7481" s="22"/>
      <c r="AM7481" s="22"/>
      <c r="AN7481" s="22"/>
      <c r="AO7481" s="22"/>
    </row>
    <row r="7482" spans="15:41" x14ac:dyDescent="0.15">
      <c r="O7482" s="21"/>
      <c r="P7482" s="21"/>
      <c r="Q7482" s="28"/>
      <c r="R7482" s="28"/>
      <c r="S7482" s="21"/>
      <c r="T7482" s="20"/>
      <c r="U7482" s="21"/>
      <c r="W7482" s="46"/>
      <c r="AA7482" s="22"/>
      <c r="AB7482" s="22"/>
      <c r="AC7482" s="22"/>
      <c r="AD7482" s="22"/>
      <c r="AE7482" s="22"/>
      <c r="AF7482" s="22"/>
      <c r="AG7482" s="22"/>
      <c r="AH7482" s="20"/>
      <c r="AI7482" s="22"/>
      <c r="AJ7482" s="22"/>
      <c r="AK7482" s="22"/>
      <c r="AM7482" s="22"/>
      <c r="AN7482" s="22"/>
      <c r="AO7482" s="22"/>
    </row>
    <row r="7483" spans="15:41" x14ac:dyDescent="0.15">
      <c r="O7483" s="21"/>
      <c r="P7483" s="21"/>
      <c r="Q7483" s="28"/>
      <c r="R7483" s="28"/>
      <c r="S7483" s="21"/>
      <c r="T7483" s="20"/>
      <c r="U7483" s="21"/>
      <c r="W7483" s="46"/>
      <c r="AA7483" s="22"/>
      <c r="AB7483" s="22"/>
      <c r="AC7483" s="22"/>
      <c r="AD7483" s="22"/>
      <c r="AE7483" s="22"/>
      <c r="AF7483" s="22"/>
      <c r="AG7483" s="22"/>
      <c r="AH7483" s="20"/>
      <c r="AI7483" s="22"/>
      <c r="AJ7483" s="22"/>
      <c r="AK7483" s="22"/>
      <c r="AM7483" s="22"/>
      <c r="AN7483" s="22"/>
      <c r="AO7483" s="22"/>
    </row>
    <row r="7484" spans="15:41" x14ac:dyDescent="0.15">
      <c r="O7484" s="21"/>
      <c r="P7484" s="21"/>
      <c r="Q7484" s="28"/>
      <c r="R7484" s="28"/>
      <c r="S7484" s="21"/>
      <c r="T7484" s="20"/>
      <c r="U7484" s="21"/>
      <c r="W7484" s="46"/>
      <c r="AA7484" s="22"/>
      <c r="AB7484" s="22"/>
      <c r="AC7484" s="22"/>
      <c r="AD7484" s="22"/>
      <c r="AE7484" s="22"/>
      <c r="AF7484" s="22"/>
      <c r="AG7484" s="22"/>
      <c r="AH7484" s="20"/>
      <c r="AI7484" s="22"/>
      <c r="AJ7484" s="22"/>
      <c r="AK7484" s="22"/>
      <c r="AM7484" s="22"/>
      <c r="AN7484" s="22"/>
      <c r="AO7484" s="22"/>
    </row>
    <row r="7485" spans="15:41" x14ac:dyDescent="0.15">
      <c r="O7485" s="21"/>
      <c r="P7485" s="21"/>
      <c r="Q7485" s="28"/>
      <c r="R7485" s="28"/>
      <c r="S7485" s="21"/>
      <c r="T7485" s="20"/>
      <c r="U7485" s="21"/>
      <c r="W7485" s="46"/>
      <c r="AA7485" s="22"/>
      <c r="AB7485" s="22"/>
      <c r="AC7485" s="22"/>
      <c r="AD7485" s="22"/>
      <c r="AE7485" s="22"/>
      <c r="AF7485" s="22"/>
      <c r="AG7485" s="22"/>
      <c r="AH7485" s="20"/>
      <c r="AI7485" s="22"/>
      <c r="AJ7485" s="22"/>
      <c r="AK7485" s="22"/>
      <c r="AM7485" s="22"/>
      <c r="AN7485" s="22"/>
      <c r="AO7485" s="22"/>
    </row>
    <row r="7486" spans="15:41" x14ac:dyDescent="0.15">
      <c r="O7486" s="21"/>
      <c r="P7486" s="21"/>
      <c r="Q7486" s="28"/>
      <c r="R7486" s="28"/>
      <c r="S7486" s="21"/>
      <c r="T7486" s="20"/>
      <c r="U7486" s="21"/>
      <c r="W7486" s="46"/>
      <c r="AA7486" s="22"/>
      <c r="AB7486" s="22"/>
      <c r="AC7486" s="22"/>
      <c r="AD7486" s="22"/>
      <c r="AE7486" s="22"/>
      <c r="AF7486" s="22"/>
      <c r="AG7486" s="22"/>
      <c r="AH7486" s="20"/>
      <c r="AI7486" s="22"/>
      <c r="AJ7486" s="22"/>
      <c r="AK7486" s="22"/>
      <c r="AM7486" s="22"/>
      <c r="AN7486" s="22"/>
      <c r="AO7486" s="22"/>
    </row>
    <row r="7487" spans="15:41" x14ac:dyDescent="0.15">
      <c r="O7487" s="21"/>
      <c r="P7487" s="21"/>
      <c r="Q7487" s="28"/>
      <c r="R7487" s="28"/>
      <c r="S7487" s="21"/>
      <c r="T7487" s="20"/>
      <c r="U7487" s="21"/>
      <c r="W7487" s="46"/>
      <c r="AA7487" s="22"/>
      <c r="AB7487" s="22"/>
      <c r="AC7487" s="22"/>
      <c r="AD7487" s="22"/>
      <c r="AE7487" s="22"/>
      <c r="AF7487" s="22"/>
      <c r="AG7487" s="22"/>
      <c r="AH7487" s="20"/>
      <c r="AI7487" s="22"/>
      <c r="AJ7487" s="22"/>
      <c r="AK7487" s="22"/>
      <c r="AM7487" s="22"/>
      <c r="AN7487" s="22"/>
      <c r="AO7487" s="22"/>
    </row>
    <row r="7488" spans="15:41" x14ac:dyDescent="0.15">
      <c r="O7488" s="21"/>
      <c r="P7488" s="21"/>
      <c r="Q7488" s="28"/>
      <c r="R7488" s="28"/>
      <c r="S7488" s="21"/>
      <c r="T7488" s="20"/>
      <c r="U7488" s="21"/>
      <c r="W7488" s="46"/>
      <c r="AA7488" s="22"/>
      <c r="AB7488" s="22"/>
      <c r="AC7488" s="22"/>
      <c r="AD7488" s="22"/>
      <c r="AE7488" s="22"/>
      <c r="AF7488" s="22"/>
      <c r="AG7488" s="22"/>
      <c r="AH7488" s="20"/>
      <c r="AI7488" s="22"/>
      <c r="AJ7488" s="22"/>
      <c r="AK7488" s="22"/>
      <c r="AM7488" s="22"/>
      <c r="AN7488" s="22"/>
      <c r="AO7488" s="22"/>
    </row>
    <row r="7489" spans="15:41" x14ac:dyDescent="0.15">
      <c r="O7489" s="21"/>
      <c r="P7489" s="21"/>
      <c r="Q7489" s="28"/>
      <c r="R7489" s="28"/>
      <c r="S7489" s="21"/>
      <c r="T7489" s="20"/>
      <c r="U7489" s="21"/>
      <c r="W7489" s="46"/>
      <c r="AA7489" s="22"/>
      <c r="AB7489" s="22"/>
      <c r="AC7489" s="22"/>
      <c r="AD7489" s="22"/>
      <c r="AE7489" s="22"/>
      <c r="AF7489" s="22"/>
      <c r="AG7489" s="22"/>
      <c r="AH7489" s="20"/>
      <c r="AI7489" s="22"/>
      <c r="AJ7489" s="22"/>
      <c r="AK7489" s="22"/>
      <c r="AM7489" s="22"/>
      <c r="AN7489" s="22"/>
      <c r="AO7489" s="22"/>
    </row>
    <row r="7490" spans="15:41" x14ac:dyDescent="0.15">
      <c r="O7490" s="21"/>
      <c r="P7490" s="21"/>
      <c r="Q7490" s="28"/>
      <c r="R7490" s="28"/>
      <c r="S7490" s="21"/>
      <c r="T7490" s="20"/>
      <c r="U7490" s="21"/>
      <c r="W7490" s="46"/>
      <c r="AA7490" s="22"/>
      <c r="AB7490" s="22"/>
      <c r="AC7490" s="22"/>
      <c r="AD7490" s="22"/>
      <c r="AE7490" s="22"/>
      <c r="AF7490" s="22"/>
      <c r="AG7490" s="22"/>
      <c r="AH7490" s="20"/>
      <c r="AI7490" s="22"/>
      <c r="AJ7490" s="22"/>
      <c r="AK7490" s="22"/>
      <c r="AM7490" s="22"/>
      <c r="AN7490" s="22"/>
      <c r="AO7490" s="22"/>
    </row>
    <row r="7491" spans="15:41" x14ac:dyDescent="0.15">
      <c r="O7491" s="21"/>
      <c r="P7491" s="21"/>
      <c r="Q7491" s="28"/>
      <c r="R7491" s="28"/>
      <c r="S7491" s="21"/>
      <c r="T7491" s="20"/>
      <c r="U7491" s="21"/>
      <c r="W7491" s="46"/>
      <c r="AA7491" s="22"/>
      <c r="AB7491" s="22"/>
      <c r="AC7491" s="22"/>
      <c r="AD7491" s="22"/>
      <c r="AE7491" s="22"/>
      <c r="AF7491" s="22"/>
      <c r="AG7491" s="22"/>
      <c r="AH7491" s="20"/>
      <c r="AI7491" s="22"/>
      <c r="AJ7491" s="22"/>
      <c r="AK7491" s="22"/>
      <c r="AM7491" s="22"/>
      <c r="AN7491" s="22"/>
      <c r="AO7491" s="22"/>
    </row>
    <row r="7492" spans="15:41" x14ac:dyDescent="0.15">
      <c r="O7492" s="21"/>
      <c r="P7492" s="21"/>
      <c r="Q7492" s="28"/>
      <c r="R7492" s="28"/>
      <c r="S7492" s="21"/>
      <c r="T7492" s="20"/>
      <c r="U7492" s="21"/>
      <c r="W7492" s="46"/>
      <c r="AA7492" s="22"/>
      <c r="AB7492" s="22"/>
      <c r="AC7492" s="22"/>
      <c r="AD7492" s="22"/>
      <c r="AE7492" s="22"/>
      <c r="AF7492" s="22"/>
      <c r="AG7492" s="22"/>
      <c r="AH7492" s="20"/>
      <c r="AI7492" s="22"/>
      <c r="AJ7492" s="22"/>
      <c r="AK7492" s="22"/>
      <c r="AM7492" s="22"/>
      <c r="AN7492" s="22"/>
      <c r="AO7492" s="22"/>
    </row>
    <row r="7493" spans="15:41" x14ac:dyDescent="0.15">
      <c r="O7493" s="21"/>
      <c r="P7493" s="21"/>
      <c r="Q7493" s="28"/>
      <c r="R7493" s="28"/>
      <c r="S7493" s="21"/>
      <c r="T7493" s="20"/>
      <c r="U7493" s="21"/>
      <c r="W7493" s="46"/>
      <c r="AA7493" s="22"/>
      <c r="AB7493" s="22"/>
      <c r="AC7493" s="22"/>
      <c r="AD7493" s="22"/>
      <c r="AE7493" s="22"/>
      <c r="AF7493" s="22"/>
      <c r="AG7493" s="22"/>
      <c r="AH7493" s="20"/>
      <c r="AI7493" s="22"/>
      <c r="AJ7493" s="22"/>
      <c r="AK7493" s="22"/>
      <c r="AM7493" s="22"/>
      <c r="AN7493" s="22"/>
      <c r="AO7493" s="22"/>
    </row>
    <row r="7494" spans="15:41" x14ac:dyDescent="0.15">
      <c r="O7494" s="21"/>
      <c r="P7494" s="21"/>
      <c r="Q7494" s="28"/>
      <c r="R7494" s="28"/>
      <c r="S7494" s="21"/>
      <c r="T7494" s="20"/>
      <c r="U7494" s="21"/>
      <c r="W7494" s="46"/>
      <c r="AA7494" s="22"/>
      <c r="AB7494" s="22"/>
      <c r="AC7494" s="22"/>
      <c r="AD7494" s="22"/>
      <c r="AE7494" s="22"/>
      <c r="AF7494" s="22"/>
      <c r="AG7494" s="22"/>
      <c r="AH7494" s="20"/>
      <c r="AI7494" s="22"/>
      <c r="AJ7494" s="22"/>
      <c r="AK7494" s="22"/>
      <c r="AM7494" s="22"/>
      <c r="AN7494" s="22"/>
      <c r="AO7494" s="22"/>
    </row>
    <row r="7495" spans="15:41" x14ac:dyDescent="0.15">
      <c r="O7495" s="21"/>
      <c r="P7495" s="21"/>
      <c r="Q7495" s="28"/>
      <c r="R7495" s="28"/>
      <c r="S7495" s="21"/>
      <c r="T7495" s="20"/>
      <c r="U7495" s="21"/>
      <c r="W7495" s="46"/>
      <c r="AA7495" s="22"/>
      <c r="AB7495" s="22"/>
      <c r="AC7495" s="22"/>
      <c r="AD7495" s="22"/>
      <c r="AE7495" s="22"/>
      <c r="AF7495" s="22"/>
      <c r="AG7495" s="22"/>
      <c r="AH7495" s="20"/>
      <c r="AI7495" s="22"/>
      <c r="AJ7495" s="22"/>
      <c r="AK7495" s="22"/>
      <c r="AM7495" s="22"/>
      <c r="AN7495" s="22"/>
      <c r="AO7495" s="22"/>
    </row>
    <row r="7496" spans="15:41" x14ac:dyDescent="0.15">
      <c r="O7496" s="21"/>
      <c r="P7496" s="21"/>
      <c r="Q7496" s="28"/>
      <c r="R7496" s="28"/>
      <c r="S7496" s="21"/>
      <c r="T7496" s="20"/>
      <c r="U7496" s="21"/>
      <c r="W7496" s="46"/>
      <c r="AA7496" s="22"/>
      <c r="AB7496" s="22"/>
      <c r="AC7496" s="22"/>
      <c r="AD7496" s="22"/>
      <c r="AE7496" s="22"/>
      <c r="AF7496" s="22"/>
      <c r="AG7496" s="22"/>
      <c r="AH7496" s="20"/>
      <c r="AI7496" s="22"/>
      <c r="AJ7496" s="22"/>
      <c r="AK7496" s="22"/>
      <c r="AM7496" s="22"/>
      <c r="AN7496" s="22"/>
      <c r="AO7496" s="22"/>
    </row>
    <row r="7497" spans="15:41" x14ac:dyDescent="0.15">
      <c r="O7497" s="21"/>
      <c r="P7497" s="21"/>
      <c r="Q7497" s="28"/>
      <c r="R7497" s="28"/>
      <c r="S7497" s="21"/>
      <c r="T7497" s="20"/>
      <c r="U7497" s="21"/>
      <c r="W7497" s="46"/>
      <c r="AA7497" s="22"/>
      <c r="AB7497" s="22"/>
      <c r="AC7497" s="22"/>
      <c r="AD7497" s="22"/>
      <c r="AE7497" s="22"/>
      <c r="AF7497" s="22"/>
      <c r="AG7497" s="22"/>
      <c r="AH7497" s="20"/>
      <c r="AI7497" s="22"/>
      <c r="AJ7497" s="22"/>
      <c r="AK7497" s="22"/>
      <c r="AM7497" s="22"/>
      <c r="AN7497" s="22"/>
      <c r="AO7497" s="22"/>
    </row>
    <row r="7498" spans="15:41" x14ac:dyDescent="0.15">
      <c r="O7498" s="21"/>
      <c r="P7498" s="21"/>
      <c r="Q7498" s="28"/>
      <c r="R7498" s="28"/>
      <c r="S7498" s="21"/>
      <c r="T7498" s="20"/>
      <c r="U7498" s="21"/>
      <c r="W7498" s="46"/>
      <c r="AA7498" s="22"/>
      <c r="AB7498" s="22"/>
      <c r="AC7498" s="22"/>
      <c r="AD7498" s="22"/>
      <c r="AE7498" s="22"/>
      <c r="AF7498" s="22"/>
      <c r="AG7498" s="22"/>
      <c r="AH7498" s="20"/>
      <c r="AI7498" s="22"/>
      <c r="AJ7498" s="22"/>
      <c r="AK7498" s="22"/>
      <c r="AM7498" s="22"/>
      <c r="AN7498" s="22"/>
      <c r="AO7498" s="22"/>
    </row>
    <row r="7499" spans="15:41" x14ac:dyDescent="0.15">
      <c r="O7499" s="21"/>
      <c r="P7499" s="21"/>
      <c r="Q7499" s="28"/>
      <c r="R7499" s="28"/>
      <c r="S7499" s="21"/>
      <c r="T7499" s="20"/>
      <c r="U7499" s="21"/>
      <c r="W7499" s="46"/>
      <c r="AA7499" s="22"/>
      <c r="AB7499" s="22"/>
      <c r="AC7499" s="22"/>
      <c r="AD7499" s="22"/>
      <c r="AE7499" s="22"/>
      <c r="AF7499" s="22"/>
      <c r="AG7499" s="22"/>
      <c r="AH7499" s="20"/>
      <c r="AI7499" s="22"/>
      <c r="AJ7499" s="22"/>
      <c r="AK7499" s="22"/>
      <c r="AM7499" s="22"/>
      <c r="AN7499" s="22"/>
      <c r="AO7499" s="22"/>
    </row>
    <row r="7500" spans="15:41" x14ac:dyDescent="0.15">
      <c r="O7500" s="21"/>
      <c r="P7500" s="21"/>
      <c r="Q7500" s="28"/>
      <c r="R7500" s="28"/>
      <c r="S7500" s="21"/>
      <c r="T7500" s="20"/>
      <c r="U7500" s="21"/>
      <c r="W7500" s="46"/>
      <c r="AA7500" s="22"/>
      <c r="AB7500" s="22"/>
      <c r="AC7500" s="22"/>
      <c r="AD7500" s="22"/>
      <c r="AE7500" s="22"/>
      <c r="AF7500" s="22"/>
      <c r="AG7500" s="22"/>
      <c r="AH7500" s="20"/>
      <c r="AI7500" s="22"/>
      <c r="AJ7500" s="22"/>
      <c r="AK7500" s="22"/>
      <c r="AM7500" s="22"/>
      <c r="AN7500" s="22"/>
      <c r="AO7500" s="22"/>
    </row>
    <row r="7501" spans="15:41" x14ac:dyDescent="0.15">
      <c r="O7501" s="21"/>
      <c r="P7501" s="21"/>
      <c r="Q7501" s="28"/>
      <c r="R7501" s="28"/>
      <c r="S7501" s="21"/>
      <c r="T7501" s="20"/>
      <c r="U7501" s="21"/>
      <c r="W7501" s="46"/>
      <c r="AA7501" s="22"/>
      <c r="AB7501" s="22"/>
      <c r="AC7501" s="22"/>
      <c r="AD7501" s="22"/>
      <c r="AE7501" s="22"/>
      <c r="AF7501" s="22"/>
      <c r="AG7501" s="22"/>
      <c r="AH7501" s="20"/>
      <c r="AI7501" s="22"/>
      <c r="AJ7501" s="22"/>
      <c r="AK7501" s="22"/>
      <c r="AM7501" s="22"/>
      <c r="AN7501" s="22"/>
      <c r="AO7501" s="22"/>
    </row>
    <row r="7502" spans="15:41" x14ac:dyDescent="0.15">
      <c r="O7502" s="21"/>
      <c r="P7502" s="21"/>
      <c r="Q7502" s="28"/>
      <c r="R7502" s="28"/>
      <c r="S7502" s="21"/>
      <c r="T7502" s="20"/>
      <c r="U7502" s="21"/>
      <c r="W7502" s="46"/>
      <c r="AA7502" s="22"/>
      <c r="AB7502" s="22"/>
      <c r="AC7502" s="22"/>
      <c r="AD7502" s="22"/>
      <c r="AE7502" s="22"/>
      <c r="AF7502" s="22"/>
      <c r="AG7502" s="22"/>
      <c r="AH7502" s="20"/>
      <c r="AI7502" s="22"/>
      <c r="AJ7502" s="22"/>
      <c r="AK7502" s="22"/>
      <c r="AM7502" s="22"/>
      <c r="AN7502" s="22"/>
      <c r="AO7502" s="22"/>
    </row>
    <row r="7503" spans="15:41" x14ac:dyDescent="0.15">
      <c r="O7503" s="21"/>
      <c r="P7503" s="21"/>
      <c r="Q7503" s="28"/>
      <c r="R7503" s="28"/>
      <c r="S7503" s="21"/>
      <c r="T7503" s="20"/>
      <c r="U7503" s="21"/>
      <c r="W7503" s="46"/>
      <c r="AA7503" s="22"/>
      <c r="AB7503" s="22"/>
      <c r="AC7503" s="22"/>
      <c r="AD7503" s="22"/>
      <c r="AE7503" s="22"/>
      <c r="AF7503" s="22"/>
      <c r="AG7503" s="22"/>
      <c r="AH7503" s="20"/>
      <c r="AI7503" s="22"/>
      <c r="AJ7503" s="22"/>
      <c r="AK7503" s="22"/>
      <c r="AM7503" s="22"/>
      <c r="AN7503" s="22"/>
      <c r="AO7503" s="22"/>
    </row>
    <row r="7504" spans="15:41" x14ac:dyDescent="0.15">
      <c r="O7504" s="21"/>
      <c r="P7504" s="21"/>
      <c r="Q7504" s="28"/>
      <c r="R7504" s="28"/>
      <c r="S7504" s="21"/>
      <c r="T7504" s="20"/>
      <c r="U7504" s="21"/>
      <c r="W7504" s="46"/>
      <c r="AA7504" s="22"/>
      <c r="AB7504" s="22"/>
      <c r="AC7504" s="22"/>
      <c r="AD7504" s="22"/>
      <c r="AE7504" s="22"/>
      <c r="AF7504" s="22"/>
      <c r="AG7504" s="22"/>
      <c r="AH7504" s="20"/>
      <c r="AI7504" s="22"/>
      <c r="AJ7504" s="22"/>
      <c r="AK7504" s="22"/>
      <c r="AM7504" s="22"/>
      <c r="AN7504" s="22"/>
      <c r="AO7504" s="22"/>
    </row>
    <row r="7505" spans="15:41" x14ac:dyDescent="0.15">
      <c r="O7505" s="21"/>
      <c r="P7505" s="21"/>
      <c r="Q7505" s="28"/>
      <c r="R7505" s="28"/>
      <c r="S7505" s="21"/>
      <c r="T7505" s="20"/>
      <c r="U7505" s="21"/>
      <c r="W7505" s="46"/>
      <c r="AA7505" s="22"/>
      <c r="AB7505" s="22"/>
      <c r="AC7505" s="22"/>
      <c r="AD7505" s="22"/>
      <c r="AE7505" s="22"/>
      <c r="AF7505" s="22"/>
      <c r="AG7505" s="22"/>
      <c r="AH7505" s="20"/>
      <c r="AI7505" s="22"/>
      <c r="AJ7505" s="22"/>
      <c r="AK7505" s="22"/>
      <c r="AM7505" s="22"/>
      <c r="AN7505" s="22"/>
      <c r="AO7505" s="22"/>
    </row>
    <row r="7506" spans="15:41" x14ac:dyDescent="0.15">
      <c r="O7506" s="21"/>
      <c r="P7506" s="21"/>
      <c r="Q7506" s="28"/>
      <c r="R7506" s="28"/>
      <c r="S7506" s="21"/>
      <c r="T7506" s="20"/>
      <c r="U7506" s="21"/>
      <c r="W7506" s="46"/>
      <c r="AA7506" s="22"/>
      <c r="AB7506" s="22"/>
      <c r="AC7506" s="22"/>
      <c r="AD7506" s="22"/>
      <c r="AE7506" s="22"/>
      <c r="AF7506" s="22"/>
      <c r="AG7506" s="22"/>
      <c r="AH7506" s="20"/>
      <c r="AI7506" s="22"/>
      <c r="AJ7506" s="22"/>
      <c r="AK7506" s="22"/>
      <c r="AM7506" s="22"/>
      <c r="AN7506" s="22"/>
      <c r="AO7506" s="22"/>
    </row>
    <row r="7507" spans="15:41" x14ac:dyDescent="0.15">
      <c r="O7507" s="21"/>
      <c r="P7507" s="21"/>
      <c r="Q7507" s="28"/>
      <c r="R7507" s="28"/>
      <c r="S7507" s="21"/>
      <c r="T7507" s="20"/>
      <c r="U7507" s="21"/>
      <c r="W7507" s="46"/>
      <c r="AA7507" s="22"/>
      <c r="AB7507" s="22"/>
      <c r="AC7507" s="22"/>
      <c r="AD7507" s="22"/>
      <c r="AE7507" s="22"/>
      <c r="AF7507" s="22"/>
      <c r="AG7507" s="22"/>
      <c r="AH7507" s="20"/>
      <c r="AI7507" s="22"/>
      <c r="AJ7507" s="22"/>
      <c r="AK7507" s="22"/>
      <c r="AM7507" s="22"/>
      <c r="AN7507" s="22"/>
      <c r="AO7507" s="22"/>
    </row>
    <row r="7508" spans="15:41" x14ac:dyDescent="0.15">
      <c r="O7508" s="21"/>
      <c r="P7508" s="21"/>
      <c r="Q7508" s="28"/>
      <c r="R7508" s="28"/>
      <c r="S7508" s="21"/>
      <c r="T7508" s="20"/>
      <c r="U7508" s="21"/>
      <c r="W7508" s="46"/>
      <c r="AA7508" s="22"/>
      <c r="AB7508" s="22"/>
      <c r="AC7508" s="22"/>
      <c r="AD7508" s="22"/>
      <c r="AE7508" s="22"/>
      <c r="AF7508" s="22"/>
      <c r="AG7508" s="22"/>
      <c r="AH7508" s="20"/>
      <c r="AI7508" s="22"/>
      <c r="AJ7508" s="22"/>
      <c r="AK7508" s="22"/>
      <c r="AM7508" s="22"/>
      <c r="AN7508" s="22"/>
      <c r="AO7508" s="22"/>
    </row>
    <row r="7509" spans="15:41" x14ac:dyDescent="0.15">
      <c r="O7509" s="21"/>
      <c r="P7509" s="21"/>
      <c r="Q7509" s="28"/>
      <c r="R7509" s="28"/>
      <c r="S7509" s="21"/>
      <c r="T7509" s="20"/>
      <c r="U7509" s="21"/>
      <c r="W7509" s="46"/>
      <c r="AA7509" s="22"/>
      <c r="AB7509" s="22"/>
      <c r="AC7509" s="22"/>
      <c r="AD7509" s="22"/>
      <c r="AE7509" s="22"/>
      <c r="AF7509" s="22"/>
      <c r="AG7509" s="22"/>
      <c r="AH7509" s="20"/>
      <c r="AI7509" s="22"/>
      <c r="AJ7509" s="22"/>
      <c r="AK7509" s="22"/>
      <c r="AM7509" s="22"/>
      <c r="AN7509" s="22"/>
      <c r="AO7509" s="22"/>
    </row>
    <row r="7510" spans="15:41" x14ac:dyDescent="0.15">
      <c r="O7510" s="21"/>
      <c r="P7510" s="21"/>
      <c r="Q7510" s="28"/>
      <c r="R7510" s="28"/>
      <c r="S7510" s="21"/>
      <c r="T7510" s="20"/>
      <c r="U7510" s="21"/>
      <c r="W7510" s="46"/>
      <c r="AA7510" s="22"/>
      <c r="AB7510" s="22"/>
      <c r="AC7510" s="22"/>
      <c r="AD7510" s="22"/>
      <c r="AE7510" s="22"/>
      <c r="AF7510" s="22"/>
      <c r="AG7510" s="22"/>
      <c r="AH7510" s="20"/>
      <c r="AI7510" s="22"/>
      <c r="AJ7510" s="22"/>
      <c r="AK7510" s="22"/>
      <c r="AM7510" s="22"/>
      <c r="AN7510" s="22"/>
      <c r="AO7510" s="22"/>
    </row>
    <row r="7511" spans="15:41" x14ac:dyDescent="0.15">
      <c r="O7511" s="21"/>
      <c r="P7511" s="21"/>
      <c r="Q7511" s="28"/>
      <c r="R7511" s="28"/>
      <c r="S7511" s="21"/>
      <c r="T7511" s="20"/>
      <c r="U7511" s="21"/>
      <c r="W7511" s="46"/>
      <c r="AA7511" s="22"/>
      <c r="AB7511" s="22"/>
      <c r="AC7511" s="22"/>
      <c r="AD7511" s="22"/>
      <c r="AE7511" s="22"/>
      <c r="AF7511" s="22"/>
      <c r="AG7511" s="22"/>
      <c r="AH7511" s="20"/>
      <c r="AI7511" s="22"/>
      <c r="AJ7511" s="22"/>
      <c r="AK7511" s="22"/>
      <c r="AM7511" s="22"/>
      <c r="AN7511" s="22"/>
      <c r="AO7511" s="22"/>
    </row>
    <row r="7512" spans="15:41" x14ac:dyDescent="0.15">
      <c r="O7512" s="21"/>
      <c r="P7512" s="21"/>
      <c r="Q7512" s="28"/>
      <c r="R7512" s="28"/>
      <c r="S7512" s="21"/>
      <c r="T7512" s="20"/>
      <c r="U7512" s="21"/>
      <c r="W7512" s="46"/>
      <c r="AA7512" s="22"/>
      <c r="AB7512" s="22"/>
      <c r="AC7512" s="22"/>
      <c r="AD7512" s="22"/>
      <c r="AE7512" s="22"/>
      <c r="AF7512" s="22"/>
      <c r="AG7512" s="22"/>
      <c r="AH7512" s="20"/>
      <c r="AI7512" s="22"/>
      <c r="AJ7512" s="22"/>
      <c r="AK7512" s="22"/>
      <c r="AM7512" s="22"/>
      <c r="AN7512" s="22"/>
      <c r="AO7512" s="22"/>
    </row>
    <row r="7513" spans="15:41" x14ac:dyDescent="0.15">
      <c r="O7513" s="21"/>
      <c r="P7513" s="21"/>
      <c r="Q7513" s="28"/>
      <c r="R7513" s="28"/>
      <c r="S7513" s="21"/>
      <c r="T7513" s="20"/>
      <c r="U7513" s="21"/>
      <c r="W7513" s="46"/>
      <c r="AA7513" s="22"/>
      <c r="AB7513" s="22"/>
      <c r="AC7513" s="22"/>
      <c r="AD7513" s="22"/>
      <c r="AE7513" s="22"/>
      <c r="AF7513" s="22"/>
      <c r="AG7513" s="22"/>
      <c r="AH7513" s="20"/>
      <c r="AI7513" s="22"/>
      <c r="AJ7513" s="22"/>
      <c r="AK7513" s="22"/>
      <c r="AM7513" s="22"/>
      <c r="AN7513" s="22"/>
      <c r="AO7513" s="22"/>
    </row>
    <row r="7514" spans="15:41" x14ac:dyDescent="0.15">
      <c r="O7514" s="21"/>
      <c r="P7514" s="21"/>
      <c r="Q7514" s="28"/>
      <c r="R7514" s="28"/>
      <c r="S7514" s="21"/>
      <c r="T7514" s="20"/>
      <c r="U7514" s="21"/>
      <c r="W7514" s="46"/>
      <c r="AA7514" s="22"/>
      <c r="AB7514" s="22"/>
      <c r="AC7514" s="22"/>
      <c r="AD7514" s="22"/>
      <c r="AE7514" s="22"/>
      <c r="AF7514" s="22"/>
      <c r="AG7514" s="22"/>
      <c r="AH7514" s="20"/>
      <c r="AI7514" s="22"/>
      <c r="AJ7514" s="22"/>
      <c r="AK7514" s="22"/>
      <c r="AM7514" s="22"/>
      <c r="AN7514" s="22"/>
      <c r="AO7514" s="22"/>
    </row>
    <row r="7515" spans="15:41" x14ac:dyDescent="0.15">
      <c r="O7515" s="21"/>
      <c r="P7515" s="21"/>
      <c r="Q7515" s="28"/>
      <c r="R7515" s="28"/>
      <c r="S7515" s="21"/>
      <c r="T7515" s="20"/>
      <c r="U7515" s="21"/>
      <c r="W7515" s="46"/>
      <c r="AA7515" s="22"/>
      <c r="AB7515" s="22"/>
      <c r="AC7515" s="22"/>
      <c r="AD7515" s="22"/>
      <c r="AE7515" s="22"/>
      <c r="AF7515" s="22"/>
      <c r="AG7515" s="22"/>
      <c r="AH7515" s="20"/>
      <c r="AI7515" s="22"/>
      <c r="AJ7515" s="22"/>
      <c r="AK7515" s="22"/>
      <c r="AM7515" s="22"/>
      <c r="AN7515" s="22"/>
      <c r="AO7515" s="22"/>
    </row>
    <row r="7516" spans="15:41" x14ac:dyDescent="0.15">
      <c r="O7516" s="21"/>
      <c r="P7516" s="21"/>
      <c r="Q7516" s="28"/>
      <c r="R7516" s="28"/>
      <c r="S7516" s="21"/>
      <c r="T7516" s="20"/>
      <c r="U7516" s="21"/>
      <c r="W7516" s="46"/>
      <c r="AA7516" s="22"/>
      <c r="AB7516" s="22"/>
      <c r="AC7516" s="22"/>
      <c r="AD7516" s="22"/>
      <c r="AE7516" s="22"/>
      <c r="AF7516" s="22"/>
      <c r="AG7516" s="22"/>
      <c r="AH7516" s="20"/>
      <c r="AI7516" s="22"/>
      <c r="AJ7516" s="22"/>
      <c r="AK7516" s="22"/>
      <c r="AM7516" s="22"/>
      <c r="AN7516" s="22"/>
      <c r="AO7516" s="22"/>
    </row>
    <row r="7517" spans="15:41" x14ac:dyDescent="0.15">
      <c r="O7517" s="21"/>
      <c r="P7517" s="21"/>
      <c r="Q7517" s="28"/>
      <c r="R7517" s="28"/>
      <c r="S7517" s="21"/>
      <c r="T7517" s="20"/>
      <c r="U7517" s="21"/>
      <c r="W7517" s="46"/>
      <c r="AA7517" s="22"/>
      <c r="AB7517" s="22"/>
      <c r="AC7517" s="22"/>
      <c r="AD7517" s="22"/>
      <c r="AE7517" s="22"/>
      <c r="AF7517" s="22"/>
      <c r="AG7517" s="22"/>
      <c r="AH7517" s="20"/>
      <c r="AI7517" s="22"/>
      <c r="AJ7517" s="22"/>
      <c r="AK7517" s="22"/>
      <c r="AM7517" s="22"/>
      <c r="AN7517" s="22"/>
      <c r="AO7517" s="22"/>
    </row>
    <row r="7518" spans="15:41" x14ac:dyDescent="0.15">
      <c r="O7518" s="21"/>
      <c r="P7518" s="21"/>
      <c r="Q7518" s="28"/>
      <c r="R7518" s="28"/>
      <c r="S7518" s="21"/>
      <c r="T7518" s="20"/>
      <c r="U7518" s="21"/>
      <c r="W7518" s="46"/>
      <c r="AA7518" s="22"/>
      <c r="AB7518" s="22"/>
      <c r="AC7518" s="22"/>
      <c r="AD7518" s="22"/>
      <c r="AE7518" s="22"/>
      <c r="AF7518" s="22"/>
      <c r="AG7518" s="22"/>
      <c r="AH7518" s="20"/>
      <c r="AI7518" s="22"/>
      <c r="AJ7518" s="22"/>
      <c r="AK7518" s="22"/>
      <c r="AM7518" s="22"/>
      <c r="AN7518" s="22"/>
      <c r="AO7518" s="22"/>
    </row>
    <row r="7519" spans="15:41" x14ac:dyDescent="0.15">
      <c r="O7519" s="21"/>
      <c r="P7519" s="21"/>
      <c r="Q7519" s="28"/>
      <c r="R7519" s="28"/>
      <c r="S7519" s="21"/>
      <c r="T7519" s="20"/>
      <c r="U7519" s="21"/>
      <c r="W7519" s="46"/>
      <c r="AA7519" s="22"/>
      <c r="AB7519" s="22"/>
      <c r="AC7519" s="22"/>
      <c r="AD7519" s="22"/>
      <c r="AE7519" s="22"/>
      <c r="AF7519" s="22"/>
      <c r="AG7519" s="22"/>
      <c r="AH7519" s="20"/>
      <c r="AI7519" s="22"/>
      <c r="AJ7519" s="22"/>
      <c r="AK7519" s="22"/>
      <c r="AM7519" s="22"/>
      <c r="AN7519" s="22"/>
      <c r="AO7519" s="22"/>
    </row>
    <row r="7520" spans="15:41" x14ac:dyDescent="0.15">
      <c r="O7520" s="21"/>
      <c r="P7520" s="21"/>
      <c r="Q7520" s="28"/>
      <c r="R7520" s="28"/>
      <c r="S7520" s="21"/>
      <c r="T7520" s="20"/>
      <c r="U7520" s="21"/>
      <c r="W7520" s="46"/>
      <c r="AA7520" s="22"/>
      <c r="AB7520" s="22"/>
      <c r="AC7520" s="22"/>
      <c r="AD7520" s="22"/>
      <c r="AE7520" s="22"/>
      <c r="AF7520" s="22"/>
      <c r="AG7520" s="22"/>
      <c r="AH7520" s="20"/>
      <c r="AI7520" s="22"/>
      <c r="AJ7520" s="22"/>
      <c r="AK7520" s="22"/>
      <c r="AM7520" s="22"/>
      <c r="AN7520" s="22"/>
      <c r="AO7520" s="22"/>
    </row>
    <row r="7521" spans="15:41" x14ac:dyDescent="0.15">
      <c r="O7521" s="21"/>
      <c r="P7521" s="21"/>
      <c r="Q7521" s="28"/>
      <c r="R7521" s="28"/>
      <c r="S7521" s="21"/>
      <c r="T7521" s="20"/>
      <c r="U7521" s="21"/>
      <c r="W7521" s="46"/>
      <c r="AA7521" s="22"/>
      <c r="AB7521" s="22"/>
      <c r="AC7521" s="22"/>
      <c r="AD7521" s="22"/>
      <c r="AE7521" s="22"/>
      <c r="AF7521" s="22"/>
      <c r="AG7521" s="22"/>
      <c r="AH7521" s="20"/>
      <c r="AI7521" s="22"/>
      <c r="AJ7521" s="22"/>
      <c r="AK7521" s="22"/>
      <c r="AM7521" s="22"/>
      <c r="AN7521" s="22"/>
      <c r="AO7521" s="22"/>
    </row>
    <row r="7522" spans="15:41" x14ac:dyDescent="0.15">
      <c r="O7522" s="21"/>
      <c r="P7522" s="21"/>
      <c r="Q7522" s="28"/>
      <c r="R7522" s="28"/>
      <c r="S7522" s="21"/>
      <c r="T7522" s="20"/>
      <c r="U7522" s="21"/>
      <c r="W7522" s="46"/>
      <c r="AA7522" s="22"/>
      <c r="AB7522" s="22"/>
      <c r="AC7522" s="22"/>
      <c r="AD7522" s="22"/>
      <c r="AE7522" s="22"/>
      <c r="AF7522" s="22"/>
      <c r="AG7522" s="22"/>
      <c r="AH7522" s="20"/>
      <c r="AI7522" s="22"/>
      <c r="AJ7522" s="22"/>
      <c r="AK7522" s="22"/>
      <c r="AM7522" s="22"/>
      <c r="AN7522" s="22"/>
      <c r="AO7522" s="22"/>
    </row>
    <row r="7523" spans="15:41" x14ac:dyDescent="0.15">
      <c r="O7523" s="21"/>
      <c r="P7523" s="21"/>
      <c r="Q7523" s="28"/>
      <c r="R7523" s="28"/>
      <c r="S7523" s="21"/>
      <c r="T7523" s="20"/>
      <c r="U7523" s="21"/>
      <c r="W7523" s="46"/>
      <c r="AA7523" s="22"/>
      <c r="AB7523" s="22"/>
      <c r="AC7523" s="22"/>
      <c r="AD7523" s="22"/>
      <c r="AE7523" s="22"/>
      <c r="AF7523" s="22"/>
      <c r="AG7523" s="22"/>
      <c r="AH7523" s="20"/>
      <c r="AI7523" s="22"/>
      <c r="AJ7523" s="22"/>
      <c r="AK7523" s="22"/>
      <c r="AM7523" s="22"/>
      <c r="AN7523" s="22"/>
      <c r="AO7523" s="22"/>
    </row>
    <row r="7524" spans="15:41" x14ac:dyDescent="0.15">
      <c r="O7524" s="21"/>
      <c r="P7524" s="21"/>
      <c r="Q7524" s="28"/>
      <c r="R7524" s="28"/>
      <c r="S7524" s="21"/>
      <c r="T7524" s="20"/>
      <c r="U7524" s="21"/>
      <c r="W7524" s="46"/>
      <c r="AA7524" s="22"/>
      <c r="AB7524" s="22"/>
      <c r="AC7524" s="22"/>
      <c r="AD7524" s="22"/>
      <c r="AE7524" s="22"/>
      <c r="AF7524" s="22"/>
      <c r="AG7524" s="22"/>
      <c r="AH7524" s="20"/>
      <c r="AI7524" s="22"/>
      <c r="AJ7524" s="22"/>
      <c r="AK7524" s="22"/>
      <c r="AM7524" s="22"/>
      <c r="AN7524" s="22"/>
      <c r="AO7524" s="22"/>
    </row>
    <row r="7525" spans="15:41" x14ac:dyDescent="0.15">
      <c r="O7525" s="21"/>
      <c r="P7525" s="21"/>
      <c r="Q7525" s="28"/>
      <c r="R7525" s="28"/>
      <c r="S7525" s="21"/>
      <c r="T7525" s="20"/>
      <c r="U7525" s="21"/>
      <c r="W7525" s="46"/>
      <c r="AA7525" s="22"/>
      <c r="AB7525" s="22"/>
      <c r="AC7525" s="22"/>
      <c r="AD7525" s="22"/>
      <c r="AE7525" s="22"/>
      <c r="AF7525" s="22"/>
      <c r="AG7525" s="22"/>
      <c r="AH7525" s="20"/>
      <c r="AI7525" s="22"/>
      <c r="AJ7525" s="22"/>
      <c r="AK7525" s="22"/>
      <c r="AM7525" s="22"/>
      <c r="AN7525" s="22"/>
      <c r="AO7525" s="22"/>
    </row>
    <row r="7526" spans="15:41" x14ac:dyDescent="0.15">
      <c r="O7526" s="21"/>
      <c r="P7526" s="21"/>
      <c r="Q7526" s="28"/>
      <c r="R7526" s="28"/>
      <c r="S7526" s="21"/>
      <c r="T7526" s="20"/>
      <c r="U7526" s="21"/>
      <c r="W7526" s="46"/>
      <c r="AA7526" s="22"/>
      <c r="AB7526" s="22"/>
      <c r="AC7526" s="22"/>
      <c r="AD7526" s="22"/>
      <c r="AE7526" s="22"/>
      <c r="AF7526" s="22"/>
      <c r="AG7526" s="22"/>
      <c r="AH7526" s="20"/>
      <c r="AI7526" s="22"/>
      <c r="AJ7526" s="22"/>
      <c r="AK7526" s="22"/>
      <c r="AM7526" s="22"/>
      <c r="AN7526" s="22"/>
      <c r="AO7526" s="22"/>
    </row>
    <row r="7527" spans="15:41" x14ac:dyDescent="0.15">
      <c r="O7527" s="21"/>
      <c r="P7527" s="21"/>
      <c r="Q7527" s="28"/>
      <c r="R7527" s="28"/>
      <c r="S7527" s="21"/>
      <c r="T7527" s="20"/>
      <c r="U7527" s="21"/>
      <c r="W7527" s="46"/>
      <c r="AA7527" s="22"/>
      <c r="AB7527" s="22"/>
      <c r="AC7527" s="22"/>
      <c r="AD7527" s="22"/>
      <c r="AE7527" s="22"/>
      <c r="AF7527" s="22"/>
      <c r="AG7527" s="22"/>
      <c r="AH7527" s="20"/>
      <c r="AI7527" s="22"/>
      <c r="AJ7527" s="22"/>
      <c r="AK7527" s="22"/>
      <c r="AM7527" s="22"/>
      <c r="AN7527" s="22"/>
      <c r="AO7527" s="22"/>
    </row>
    <row r="7528" spans="15:41" x14ac:dyDescent="0.15">
      <c r="O7528" s="21"/>
      <c r="P7528" s="21"/>
      <c r="Q7528" s="28"/>
      <c r="R7528" s="28"/>
      <c r="S7528" s="21"/>
      <c r="T7528" s="20"/>
      <c r="U7528" s="21"/>
      <c r="W7528" s="46"/>
      <c r="AA7528" s="22"/>
      <c r="AB7528" s="22"/>
      <c r="AC7528" s="22"/>
      <c r="AD7528" s="22"/>
      <c r="AE7528" s="22"/>
      <c r="AF7528" s="22"/>
      <c r="AG7528" s="22"/>
      <c r="AH7528" s="20"/>
      <c r="AI7528" s="22"/>
      <c r="AJ7528" s="22"/>
      <c r="AK7528" s="22"/>
      <c r="AM7528" s="22"/>
      <c r="AN7528" s="22"/>
      <c r="AO7528" s="22"/>
    </row>
    <row r="7529" spans="15:41" x14ac:dyDescent="0.15">
      <c r="O7529" s="21"/>
      <c r="P7529" s="21"/>
      <c r="Q7529" s="28"/>
      <c r="R7529" s="28"/>
      <c r="S7529" s="21"/>
      <c r="T7529" s="20"/>
      <c r="U7529" s="21"/>
      <c r="W7529" s="46"/>
      <c r="AA7529" s="22"/>
      <c r="AB7529" s="22"/>
      <c r="AC7529" s="22"/>
      <c r="AD7529" s="22"/>
      <c r="AE7529" s="22"/>
      <c r="AF7529" s="22"/>
      <c r="AG7529" s="22"/>
      <c r="AH7529" s="20"/>
      <c r="AI7529" s="22"/>
      <c r="AJ7529" s="22"/>
      <c r="AK7529" s="22"/>
      <c r="AM7529" s="22"/>
      <c r="AN7529" s="22"/>
      <c r="AO7529" s="22"/>
    </row>
    <row r="7530" spans="15:41" x14ac:dyDescent="0.15">
      <c r="O7530" s="21"/>
      <c r="P7530" s="21"/>
      <c r="Q7530" s="28"/>
      <c r="R7530" s="28"/>
      <c r="S7530" s="21"/>
      <c r="T7530" s="20"/>
      <c r="U7530" s="21"/>
      <c r="W7530" s="46"/>
      <c r="AA7530" s="22"/>
      <c r="AB7530" s="22"/>
      <c r="AC7530" s="22"/>
      <c r="AD7530" s="22"/>
      <c r="AE7530" s="22"/>
      <c r="AF7530" s="22"/>
      <c r="AG7530" s="22"/>
      <c r="AH7530" s="20"/>
      <c r="AI7530" s="22"/>
      <c r="AJ7530" s="22"/>
      <c r="AK7530" s="22"/>
      <c r="AM7530" s="22"/>
      <c r="AN7530" s="22"/>
      <c r="AO7530" s="22"/>
    </row>
    <row r="7531" spans="15:41" x14ac:dyDescent="0.15">
      <c r="O7531" s="21"/>
      <c r="P7531" s="21"/>
      <c r="Q7531" s="28"/>
      <c r="R7531" s="28"/>
      <c r="S7531" s="21"/>
      <c r="T7531" s="20"/>
      <c r="U7531" s="21"/>
      <c r="W7531" s="46"/>
      <c r="AA7531" s="22"/>
      <c r="AB7531" s="22"/>
      <c r="AC7531" s="22"/>
      <c r="AD7531" s="22"/>
      <c r="AE7531" s="22"/>
      <c r="AF7531" s="22"/>
      <c r="AG7531" s="22"/>
      <c r="AH7531" s="20"/>
      <c r="AI7531" s="22"/>
      <c r="AJ7531" s="22"/>
      <c r="AK7531" s="22"/>
      <c r="AM7531" s="22"/>
      <c r="AN7531" s="22"/>
      <c r="AO7531" s="22"/>
    </row>
    <row r="7532" spans="15:41" x14ac:dyDescent="0.15">
      <c r="O7532" s="21"/>
      <c r="P7532" s="21"/>
      <c r="Q7532" s="28"/>
      <c r="R7532" s="28"/>
      <c r="S7532" s="21"/>
      <c r="T7532" s="20"/>
      <c r="U7532" s="21"/>
      <c r="W7532" s="46"/>
      <c r="AA7532" s="22"/>
      <c r="AB7532" s="22"/>
      <c r="AC7532" s="22"/>
      <c r="AD7532" s="22"/>
      <c r="AE7532" s="22"/>
      <c r="AF7532" s="22"/>
      <c r="AG7532" s="22"/>
      <c r="AH7532" s="20"/>
      <c r="AI7532" s="22"/>
      <c r="AJ7532" s="22"/>
      <c r="AK7532" s="22"/>
      <c r="AM7532" s="22"/>
      <c r="AN7532" s="22"/>
      <c r="AO7532" s="22"/>
    </row>
    <row r="7533" spans="15:41" x14ac:dyDescent="0.15">
      <c r="O7533" s="21"/>
      <c r="P7533" s="21"/>
      <c r="Q7533" s="28"/>
      <c r="R7533" s="28"/>
      <c r="S7533" s="21"/>
      <c r="T7533" s="20"/>
      <c r="U7533" s="21"/>
      <c r="W7533" s="46"/>
      <c r="AA7533" s="22"/>
      <c r="AB7533" s="22"/>
      <c r="AC7533" s="22"/>
      <c r="AD7533" s="22"/>
      <c r="AE7533" s="22"/>
      <c r="AF7533" s="22"/>
      <c r="AG7533" s="22"/>
      <c r="AH7533" s="20"/>
      <c r="AI7533" s="22"/>
      <c r="AJ7533" s="22"/>
      <c r="AK7533" s="22"/>
      <c r="AM7533" s="22"/>
      <c r="AN7533" s="22"/>
      <c r="AO7533" s="22"/>
    </row>
    <row r="7534" spans="15:41" x14ac:dyDescent="0.15">
      <c r="O7534" s="21"/>
      <c r="P7534" s="21"/>
      <c r="Q7534" s="28"/>
      <c r="R7534" s="28"/>
      <c r="S7534" s="21"/>
      <c r="T7534" s="20"/>
      <c r="U7534" s="21"/>
      <c r="W7534" s="46"/>
      <c r="AA7534" s="22"/>
      <c r="AB7534" s="22"/>
      <c r="AC7534" s="22"/>
      <c r="AD7534" s="22"/>
      <c r="AE7534" s="22"/>
      <c r="AF7534" s="22"/>
      <c r="AG7534" s="22"/>
      <c r="AH7534" s="20"/>
      <c r="AI7534" s="22"/>
      <c r="AJ7534" s="22"/>
      <c r="AK7534" s="22"/>
      <c r="AM7534" s="22"/>
      <c r="AN7534" s="22"/>
      <c r="AO7534" s="22"/>
    </row>
    <row r="7535" spans="15:41" x14ac:dyDescent="0.15">
      <c r="O7535" s="21"/>
      <c r="P7535" s="21"/>
      <c r="Q7535" s="28"/>
      <c r="R7535" s="28"/>
      <c r="S7535" s="21"/>
      <c r="T7535" s="20"/>
      <c r="U7535" s="21"/>
      <c r="W7535" s="46"/>
      <c r="AA7535" s="22"/>
      <c r="AB7535" s="22"/>
      <c r="AC7535" s="22"/>
      <c r="AD7535" s="22"/>
      <c r="AE7535" s="22"/>
      <c r="AF7535" s="22"/>
      <c r="AG7535" s="22"/>
      <c r="AH7535" s="20"/>
      <c r="AI7535" s="22"/>
      <c r="AJ7535" s="22"/>
      <c r="AK7535" s="22"/>
      <c r="AM7535" s="22"/>
      <c r="AN7535" s="22"/>
      <c r="AO7535" s="22"/>
    </row>
    <row r="7536" spans="15:41" x14ac:dyDescent="0.15">
      <c r="O7536" s="21"/>
      <c r="P7536" s="21"/>
      <c r="Q7536" s="28"/>
      <c r="R7536" s="28"/>
      <c r="S7536" s="21"/>
      <c r="T7536" s="20"/>
      <c r="U7536" s="21"/>
      <c r="W7536" s="46"/>
      <c r="AA7536" s="22"/>
      <c r="AB7536" s="22"/>
      <c r="AC7536" s="22"/>
      <c r="AD7536" s="22"/>
      <c r="AE7536" s="22"/>
      <c r="AF7536" s="22"/>
      <c r="AG7536" s="22"/>
      <c r="AH7536" s="20"/>
      <c r="AI7536" s="22"/>
      <c r="AJ7536" s="22"/>
      <c r="AK7536" s="22"/>
      <c r="AM7536" s="22"/>
      <c r="AN7536" s="22"/>
      <c r="AO7536" s="22"/>
    </row>
    <row r="7537" spans="15:41" x14ac:dyDescent="0.15">
      <c r="O7537" s="21"/>
      <c r="P7537" s="21"/>
      <c r="Q7537" s="28"/>
      <c r="R7537" s="28"/>
      <c r="S7537" s="21"/>
      <c r="T7537" s="20"/>
      <c r="U7537" s="21"/>
      <c r="W7537" s="46"/>
      <c r="AA7537" s="22"/>
      <c r="AB7537" s="22"/>
      <c r="AC7537" s="22"/>
      <c r="AD7537" s="22"/>
      <c r="AE7537" s="22"/>
      <c r="AF7537" s="22"/>
      <c r="AG7537" s="22"/>
      <c r="AH7537" s="20"/>
      <c r="AI7537" s="22"/>
      <c r="AJ7537" s="22"/>
      <c r="AK7537" s="22"/>
      <c r="AM7537" s="22"/>
      <c r="AN7537" s="22"/>
      <c r="AO7537" s="22"/>
    </row>
    <row r="7538" spans="15:41" x14ac:dyDescent="0.15">
      <c r="O7538" s="21"/>
      <c r="P7538" s="21"/>
      <c r="Q7538" s="28"/>
      <c r="R7538" s="28"/>
      <c r="S7538" s="21"/>
      <c r="T7538" s="20"/>
      <c r="U7538" s="21"/>
      <c r="W7538" s="46"/>
      <c r="AA7538" s="22"/>
      <c r="AB7538" s="22"/>
      <c r="AC7538" s="22"/>
      <c r="AD7538" s="22"/>
      <c r="AE7538" s="22"/>
      <c r="AF7538" s="22"/>
      <c r="AG7538" s="22"/>
      <c r="AH7538" s="20"/>
      <c r="AI7538" s="22"/>
      <c r="AJ7538" s="22"/>
      <c r="AK7538" s="22"/>
      <c r="AM7538" s="22"/>
      <c r="AN7538" s="22"/>
      <c r="AO7538" s="22"/>
    </row>
    <row r="7539" spans="15:41" x14ac:dyDescent="0.15">
      <c r="O7539" s="21"/>
      <c r="P7539" s="21"/>
      <c r="Q7539" s="28"/>
      <c r="R7539" s="28"/>
      <c r="S7539" s="21"/>
      <c r="T7539" s="20"/>
      <c r="U7539" s="21"/>
      <c r="W7539" s="46"/>
      <c r="AA7539" s="22"/>
      <c r="AB7539" s="22"/>
      <c r="AC7539" s="22"/>
      <c r="AD7539" s="22"/>
      <c r="AE7539" s="22"/>
      <c r="AF7539" s="22"/>
      <c r="AG7539" s="22"/>
      <c r="AH7539" s="20"/>
      <c r="AI7539" s="22"/>
      <c r="AJ7539" s="22"/>
      <c r="AK7539" s="22"/>
      <c r="AM7539" s="22"/>
      <c r="AN7539" s="22"/>
      <c r="AO7539" s="22"/>
    </row>
    <row r="7540" spans="15:41" x14ac:dyDescent="0.15">
      <c r="O7540" s="21"/>
      <c r="P7540" s="21"/>
      <c r="Q7540" s="28"/>
      <c r="R7540" s="28"/>
      <c r="S7540" s="21"/>
      <c r="T7540" s="20"/>
      <c r="U7540" s="21"/>
      <c r="W7540" s="46"/>
      <c r="AA7540" s="22"/>
      <c r="AB7540" s="22"/>
      <c r="AC7540" s="22"/>
      <c r="AD7540" s="22"/>
      <c r="AE7540" s="22"/>
      <c r="AF7540" s="22"/>
      <c r="AG7540" s="22"/>
      <c r="AH7540" s="20"/>
      <c r="AI7540" s="22"/>
      <c r="AJ7540" s="22"/>
      <c r="AK7540" s="22"/>
      <c r="AM7540" s="22"/>
      <c r="AN7540" s="22"/>
      <c r="AO7540" s="22"/>
    </row>
    <row r="7541" spans="15:41" x14ac:dyDescent="0.15">
      <c r="O7541" s="21"/>
      <c r="P7541" s="21"/>
      <c r="Q7541" s="28"/>
      <c r="R7541" s="28"/>
      <c r="S7541" s="21"/>
      <c r="T7541" s="20"/>
      <c r="U7541" s="21"/>
      <c r="W7541" s="46"/>
      <c r="AA7541" s="22"/>
      <c r="AB7541" s="22"/>
      <c r="AC7541" s="22"/>
      <c r="AD7541" s="22"/>
      <c r="AE7541" s="22"/>
      <c r="AF7541" s="22"/>
      <c r="AG7541" s="22"/>
      <c r="AH7541" s="20"/>
      <c r="AI7541" s="22"/>
      <c r="AJ7541" s="22"/>
      <c r="AK7541" s="22"/>
      <c r="AM7541" s="22"/>
      <c r="AN7541" s="22"/>
      <c r="AO7541" s="22"/>
    </row>
    <row r="7542" spans="15:41" x14ac:dyDescent="0.15">
      <c r="O7542" s="21"/>
      <c r="P7542" s="21"/>
      <c r="Q7542" s="28"/>
      <c r="R7542" s="28"/>
      <c r="S7542" s="21"/>
      <c r="T7542" s="20"/>
      <c r="U7542" s="21"/>
      <c r="W7542" s="46"/>
      <c r="AA7542" s="22"/>
      <c r="AB7542" s="22"/>
      <c r="AC7542" s="22"/>
      <c r="AD7542" s="22"/>
      <c r="AE7542" s="22"/>
      <c r="AF7542" s="22"/>
      <c r="AG7542" s="22"/>
      <c r="AH7542" s="20"/>
      <c r="AI7542" s="22"/>
      <c r="AJ7542" s="22"/>
      <c r="AK7542" s="22"/>
      <c r="AM7542" s="22"/>
      <c r="AN7542" s="22"/>
      <c r="AO7542" s="22"/>
    </row>
    <row r="7543" spans="15:41" x14ac:dyDescent="0.15">
      <c r="O7543" s="21"/>
      <c r="P7543" s="21"/>
      <c r="Q7543" s="28"/>
      <c r="R7543" s="28"/>
      <c r="S7543" s="21"/>
      <c r="T7543" s="20"/>
      <c r="U7543" s="21"/>
      <c r="W7543" s="46"/>
      <c r="AA7543" s="22"/>
      <c r="AB7543" s="22"/>
      <c r="AC7543" s="22"/>
      <c r="AD7543" s="22"/>
      <c r="AE7543" s="22"/>
      <c r="AF7543" s="22"/>
      <c r="AG7543" s="22"/>
      <c r="AH7543" s="20"/>
      <c r="AI7543" s="22"/>
      <c r="AJ7543" s="22"/>
      <c r="AK7543" s="22"/>
      <c r="AM7543" s="22"/>
      <c r="AN7543" s="22"/>
      <c r="AO7543" s="22"/>
    </row>
    <row r="7544" spans="15:41" x14ac:dyDescent="0.15">
      <c r="O7544" s="21"/>
      <c r="P7544" s="21"/>
      <c r="Q7544" s="28"/>
      <c r="R7544" s="28"/>
      <c r="S7544" s="21"/>
      <c r="T7544" s="20"/>
      <c r="U7544" s="21"/>
      <c r="W7544" s="46"/>
      <c r="AA7544" s="22"/>
      <c r="AB7544" s="22"/>
      <c r="AC7544" s="22"/>
      <c r="AD7544" s="22"/>
      <c r="AE7544" s="22"/>
      <c r="AF7544" s="22"/>
      <c r="AG7544" s="22"/>
      <c r="AH7544" s="20"/>
      <c r="AI7544" s="22"/>
      <c r="AJ7544" s="22"/>
      <c r="AK7544" s="22"/>
      <c r="AM7544" s="22"/>
      <c r="AN7544" s="22"/>
      <c r="AO7544" s="22"/>
    </row>
    <row r="7545" spans="15:41" x14ac:dyDescent="0.15">
      <c r="O7545" s="21"/>
      <c r="P7545" s="21"/>
      <c r="Q7545" s="28"/>
      <c r="R7545" s="28"/>
      <c r="S7545" s="21"/>
      <c r="T7545" s="20"/>
      <c r="U7545" s="21"/>
      <c r="W7545" s="46"/>
      <c r="AA7545" s="22"/>
      <c r="AB7545" s="22"/>
      <c r="AC7545" s="22"/>
      <c r="AD7545" s="22"/>
      <c r="AE7545" s="22"/>
      <c r="AF7545" s="22"/>
      <c r="AG7545" s="22"/>
      <c r="AH7545" s="20"/>
      <c r="AI7545" s="22"/>
      <c r="AJ7545" s="22"/>
      <c r="AK7545" s="22"/>
      <c r="AM7545" s="22"/>
      <c r="AN7545" s="22"/>
      <c r="AO7545" s="22"/>
    </row>
    <row r="7546" spans="15:41" x14ac:dyDescent="0.15">
      <c r="O7546" s="21"/>
      <c r="P7546" s="21"/>
      <c r="Q7546" s="28"/>
      <c r="R7546" s="28"/>
      <c r="S7546" s="21"/>
      <c r="T7546" s="20"/>
      <c r="U7546" s="21"/>
      <c r="W7546" s="46"/>
      <c r="AA7546" s="22"/>
      <c r="AB7546" s="22"/>
      <c r="AC7546" s="22"/>
      <c r="AD7546" s="22"/>
      <c r="AE7546" s="22"/>
      <c r="AF7546" s="22"/>
      <c r="AG7546" s="22"/>
      <c r="AH7546" s="20"/>
      <c r="AI7546" s="22"/>
      <c r="AJ7546" s="22"/>
      <c r="AK7546" s="22"/>
      <c r="AM7546" s="22"/>
      <c r="AN7546" s="22"/>
      <c r="AO7546" s="22"/>
    </row>
    <row r="7547" spans="15:41" x14ac:dyDescent="0.15">
      <c r="O7547" s="21"/>
      <c r="P7547" s="21"/>
      <c r="Q7547" s="28"/>
      <c r="R7547" s="28"/>
      <c r="S7547" s="21"/>
      <c r="T7547" s="20"/>
      <c r="U7547" s="21"/>
      <c r="W7547" s="46"/>
      <c r="AA7547" s="22"/>
      <c r="AB7547" s="22"/>
      <c r="AC7547" s="22"/>
      <c r="AD7547" s="22"/>
      <c r="AE7547" s="22"/>
      <c r="AF7547" s="22"/>
      <c r="AG7547" s="22"/>
      <c r="AH7547" s="20"/>
      <c r="AI7547" s="22"/>
      <c r="AJ7547" s="22"/>
      <c r="AK7547" s="22"/>
      <c r="AM7547" s="22"/>
      <c r="AN7547" s="22"/>
      <c r="AO7547" s="22"/>
    </row>
    <row r="7548" spans="15:41" x14ac:dyDescent="0.15">
      <c r="O7548" s="21"/>
      <c r="P7548" s="21"/>
      <c r="Q7548" s="28"/>
      <c r="R7548" s="28"/>
      <c r="S7548" s="21"/>
      <c r="T7548" s="20"/>
      <c r="U7548" s="21"/>
      <c r="W7548" s="46"/>
      <c r="AA7548" s="22"/>
      <c r="AB7548" s="22"/>
      <c r="AC7548" s="22"/>
      <c r="AD7548" s="22"/>
      <c r="AE7548" s="22"/>
      <c r="AF7548" s="22"/>
      <c r="AG7548" s="22"/>
      <c r="AH7548" s="20"/>
      <c r="AI7548" s="22"/>
      <c r="AJ7548" s="22"/>
      <c r="AK7548" s="22"/>
      <c r="AM7548" s="22"/>
      <c r="AN7548" s="22"/>
      <c r="AO7548" s="22"/>
    </row>
    <row r="7549" spans="15:41" x14ac:dyDescent="0.15">
      <c r="O7549" s="21"/>
      <c r="P7549" s="21"/>
      <c r="Q7549" s="28"/>
      <c r="R7549" s="28"/>
      <c r="S7549" s="21"/>
      <c r="T7549" s="20"/>
      <c r="U7549" s="21"/>
      <c r="W7549" s="46"/>
      <c r="AA7549" s="22"/>
      <c r="AB7549" s="22"/>
      <c r="AC7549" s="22"/>
      <c r="AD7549" s="22"/>
      <c r="AE7549" s="22"/>
      <c r="AF7549" s="22"/>
      <c r="AG7549" s="22"/>
      <c r="AH7549" s="20"/>
      <c r="AI7549" s="22"/>
      <c r="AJ7549" s="22"/>
      <c r="AK7549" s="22"/>
      <c r="AM7549" s="22"/>
      <c r="AN7549" s="22"/>
      <c r="AO7549" s="22"/>
    </row>
    <row r="7550" spans="15:41" x14ac:dyDescent="0.15">
      <c r="O7550" s="21"/>
      <c r="P7550" s="21"/>
      <c r="Q7550" s="28"/>
      <c r="R7550" s="28"/>
      <c r="S7550" s="21"/>
      <c r="T7550" s="20"/>
      <c r="U7550" s="21"/>
      <c r="W7550" s="46"/>
      <c r="AA7550" s="22"/>
      <c r="AB7550" s="22"/>
      <c r="AC7550" s="22"/>
      <c r="AD7550" s="22"/>
      <c r="AE7550" s="22"/>
      <c r="AF7550" s="22"/>
      <c r="AG7550" s="22"/>
      <c r="AH7550" s="20"/>
      <c r="AI7550" s="22"/>
      <c r="AJ7550" s="22"/>
      <c r="AK7550" s="22"/>
      <c r="AM7550" s="22"/>
      <c r="AN7550" s="22"/>
      <c r="AO7550" s="22"/>
    </row>
    <row r="7551" spans="15:41" x14ac:dyDescent="0.15">
      <c r="O7551" s="21"/>
      <c r="P7551" s="21"/>
      <c r="Q7551" s="28"/>
      <c r="R7551" s="28"/>
      <c r="S7551" s="21"/>
      <c r="T7551" s="20"/>
      <c r="U7551" s="21"/>
      <c r="W7551" s="46"/>
      <c r="AA7551" s="22"/>
      <c r="AB7551" s="22"/>
      <c r="AC7551" s="22"/>
      <c r="AD7551" s="22"/>
      <c r="AE7551" s="22"/>
      <c r="AF7551" s="22"/>
      <c r="AG7551" s="22"/>
      <c r="AH7551" s="20"/>
      <c r="AI7551" s="22"/>
      <c r="AJ7551" s="22"/>
      <c r="AK7551" s="22"/>
      <c r="AM7551" s="22"/>
      <c r="AN7551" s="22"/>
      <c r="AO7551" s="22"/>
    </row>
    <row r="7552" spans="15:41" x14ac:dyDescent="0.15">
      <c r="O7552" s="21"/>
      <c r="P7552" s="21"/>
      <c r="Q7552" s="28"/>
      <c r="R7552" s="28"/>
      <c r="S7552" s="21"/>
      <c r="T7552" s="20"/>
      <c r="U7552" s="21"/>
      <c r="W7552" s="46"/>
      <c r="AA7552" s="22"/>
      <c r="AB7552" s="22"/>
      <c r="AC7552" s="22"/>
      <c r="AD7552" s="22"/>
      <c r="AE7552" s="22"/>
      <c r="AF7552" s="22"/>
      <c r="AG7552" s="22"/>
      <c r="AH7552" s="20"/>
      <c r="AI7552" s="22"/>
      <c r="AJ7552" s="22"/>
      <c r="AK7552" s="22"/>
      <c r="AM7552" s="22"/>
      <c r="AN7552" s="22"/>
      <c r="AO7552" s="22"/>
    </row>
    <row r="7553" spans="15:41" x14ac:dyDescent="0.15">
      <c r="O7553" s="21"/>
      <c r="P7553" s="21"/>
      <c r="Q7553" s="28"/>
      <c r="R7553" s="28"/>
      <c r="S7553" s="21"/>
      <c r="T7553" s="20"/>
      <c r="U7553" s="21"/>
      <c r="W7553" s="46"/>
      <c r="AA7553" s="22"/>
      <c r="AB7553" s="22"/>
      <c r="AC7553" s="22"/>
      <c r="AD7553" s="22"/>
      <c r="AE7553" s="22"/>
      <c r="AF7553" s="22"/>
      <c r="AG7553" s="22"/>
      <c r="AH7553" s="20"/>
      <c r="AI7553" s="22"/>
      <c r="AJ7553" s="22"/>
      <c r="AK7553" s="22"/>
      <c r="AM7553" s="22"/>
      <c r="AN7553" s="22"/>
      <c r="AO7553" s="22"/>
    </row>
    <row r="7554" spans="15:41" x14ac:dyDescent="0.15">
      <c r="O7554" s="21"/>
      <c r="P7554" s="21"/>
      <c r="Q7554" s="28"/>
      <c r="R7554" s="28"/>
      <c r="S7554" s="21"/>
      <c r="T7554" s="20"/>
      <c r="U7554" s="21"/>
      <c r="W7554" s="46"/>
      <c r="AA7554" s="22"/>
      <c r="AB7554" s="22"/>
      <c r="AC7554" s="22"/>
      <c r="AD7554" s="22"/>
      <c r="AE7554" s="22"/>
      <c r="AF7554" s="22"/>
      <c r="AG7554" s="22"/>
      <c r="AH7554" s="20"/>
      <c r="AI7554" s="22"/>
      <c r="AJ7554" s="22"/>
      <c r="AK7554" s="22"/>
      <c r="AM7554" s="22"/>
      <c r="AN7554" s="22"/>
      <c r="AO7554" s="22"/>
    </row>
    <row r="7555" spans="15:41" x14ac:dyDescent="0.15">
      <c r="O7555" s="21"/>
      <c r="P7555" s="21"/>
      <c r="Q7555" s="28"/>
      <c r="R7555" s="28"/>
      <c r="S7555" s="21"/>
      <c r="T7555" s="20"/>
      <c r="U7555" s="21"/>
      <c r="W7555" s="46"/>
      <c r="AA7555" s="22"/>
      <c r="AB7555" s="22"/>
      <c r="AC7555" s="22"/>
      <c r="AD7555" s="22"/>
      <c r="AE7555" s="22"/>
      <c r="AF7555" s="22"/>
      <c r="AG7555" s="22"/>
      <c r="AH7555" s="20"/>
      <c r="AI7555" s="22"/>
      <c r="AJ7555" s="22"/>
      <c r="AK7555" s="22"/>
      <c r="AM7555" s="22"/>
      <c r="AN7555" s="22"/>
      <c r="AO7555" s="22"/>
    </row>
    <row r="7556" spans="15:41" x14ac:dyDescent="0.15">
      <c r="O7556" s="21"/>
      <c r="P7556" s="21"/>
      <c r="Q7556" s="28"/>
      <c r="R7556" s="28"/>
      <c r="S7556" s="21"/>
      <c r="T7556" s="20"/>
      <c r="U7556" s="21"/>
      <c r="W7556" s="46"/>
      <c r="AA7556" s="22"/>
      <c r="AB7556" s="22"/>
      <c r="AC7556" s="22"/>
      <c r="AD7556" s="22"/>
      <c r="AE7556" s="22"/>
      <c r="AF7556" s="22"/>
      <c r="AG7556" s="22"/>
      <c r="AH7556" s="20"/>
      <c r="AI7556" s="22"/>
      <c r="AJ7556" s="22"/>
      <c r="AK7556" s="22"/>
      <c r="AM7556" s="22"/>
      <c r="AN7556" s="22"/>
      <c r="AO7556" s="22"/>
    </row>
    <row r="7557" spans="15:41" x14ac:dyDescent="0.15">
      <c r="O7557" s="21"/>
      <c r="P7557" s="21"/>
      <c r="Q7557" s="28"/>
      <c r="R7557" s="28"/>
      <c r="S7557" s="21"/>
      <c r="T7557" s="20"/>
      <c r="U7557" s="21"/>
      <c r="W7557" s="46"/>
      <c r="AA7557" s="22"/>
      <c r="AB7557" s="22"/>
      <c r="AC7557" s="22"/>
      <c r="AD7557" s="22"/>
      <c r="AE7557" s="22"/>
      <c r="AF7557" s="22"/>
      <c r="AG7557" s="22"/>
      <c r="AH7557" s="20"/>
      <c r="AI7557" s="22"/>
      <c r="AJ7557" s="22"/>
      <c r="AK7557" s="22"/>
      <c r="AM7557" s="22"/>
      <c r="AN7557" s="22"/>
      <c r="AO7557" s="22"/>
    </row>
    <row r="7558" spans="15:41" x14ac:dyDescent="0.15">
      <c r="O7558" s="21"/>
      <c r="P7558" s="21"/>
      <c r="Q7558" s="28"/>
      <c r="R7558" s="28"/>
      <c r="S7558" s="21"/>
      <c r="T7558" s="20"/>
      <c r="U7558" s="21"/>
      <c r="W7558" s="46"/>
      <c r="AA7558" s="22"/>
      <c r="AB7558" s="22"/>
      <c r="AC7558" s="22"/>
      <c r="AD7558" s="22"/>
      <c r="AE7558" s="22"/>
      <c r="AF7558" s="22"/>
      <c r="AG7558" s="22"/>
      <c r="AH7558" s="20"/>
      <c r="AI7558" s="22"/>
      <c r="AJ7558" s="22"/>
      <c r="AK7558" s="22"/>
      <c r="AM7558" s="22"/>
      <c r="AN7558" s="22"/>
      <c r="AO7558" s="22"/>
    </row>
    <row r="7559" spans="15:41" x14ac:dyDescent="0.15">
      <c r="O7559" s="21"/>
      <c r="P7559" s="21"/>
      <c r="Q7559" s="28"/>
      <c r="R7559" s="28"/>
      <c r="S7559" s="21"/>
      <c r="T7559" s="20"/>
      <c r="U7559" s="21"/>
      <c r="W7559" s="46"/>
      <c r="AA7559" s="22"/>
      <c r="AB7559" s="22"/>
      <c r="AC7559" s="22"/>
      <c r="AD7559" s="22"/>
      <c r="AE7559" s="22"/>
      <c r="AF7559" s="22"/>
      <c r="AG7559" s="22"/>
      <c r="AH7559" s="20"/>
      <c r="AI7559" s="22"/>
      <c r="AJ7559" s="22"/>
      <c r="AK7559" s="22"/>
      <c r="AM7559" s="22"/>
      <c r="AN7559" s="22"/>
      <c r="AO7559" s="22"/>
    </row>
    <row r="7560" spans="15:41" x14ac:dyDescent="0.15">
      <c r="O7560" s="21"/>
      <c r="P7560" s="21"/>
      <c r="Q7560" s="28"/>
      <c r="R7560" s="28"/>
      <c r="S7560" s="21"/>
      <c r="T7560" s="20"/>
      <c r="U7560" s="21"/>
      <c r="W7560" s="46"/>
      <c r="AA7560" s="22"/>
      <c r="AB7560" s="22"/>
      <c r="AC7560" s="22"/>
      <c r="AD7560" s="22"/>
      <c r="AE7560" s="22"/>
      <c r="AF7560" s="22"/>
      <c r="AG7560" s="22"/>
      <c r="AH7560" s="20"/>
      <c r="AI7560" s="22"/>
      <c r="AJ7560" s="22"/>
      <c r="AK7560" s="22"/>
      <c r="AM7560" s="22"/>
      <c r="AN7560" s="22"/>
      <c r="AO7560" s="22"/>
    </row>
    <row r="7561" spans="15:41" x14ac:dyDescent="0.15">
      <c r="O7561" s="21"/>
      <c r="P7561" s="21"/>
      <c r="Q7561" s="28"/>
      <c r="R7561" s="28"/>
      <c r="S7561" s="21"/>
      <c r="T7561" s="20"/>
      <c r="U7561" s="21"/>
      <c r="W7561" s="46"/>
      <c r="AA7561" s="22"/>
      <c r="AB7561" s="22"/>
      <c r="AC7561" s="22"/>
      <c r="AD7561" s="22"/>
      <c r="AE7561" s="22"/>
      <c r="AF7561" s="22"/>
      <c r="AG7561" s="22"/>
      <c r="AH7561" s="20"/>
      <c r="AI7561" s="22"/>
      <c r="AJ7561" s="22"/>
      <c r="AK7561" s="22"/>
      <c r="AM7561" s="22"/>
      <c r="AN7561" s="22"/>
      <c r="AO7561" s="22"/>
    </row>
    <row r="7562" spans="15:41" x14ac:dyDescent="0.15">
      <c r="O7562" s="21"/>
      <c r="P7562" s="21"/>
      <c r="Q7562" s="28"/>
      <c r="R7562" s="28"/>
      <c r="S7562" s="21"/>
      <c r="T7562" s="20"/>
      <c r="U7562" s="21"/>
      <c r="W7562" s="46"/>
      <c r="AA7562" s="22"/>
      <c r="AB7562" s="22"/>
      <c r="AC7562" s="22"/>
      <c r="AD7562" s="22"/>
      <c r="AE7562" s="22"/>
      <c r="AF7562" s="22"/>
      <c r="AG7562" s="22"/>
      <c r="AH7562" s="20"/>
      <c r="AI7562" s="22"/>
      <c r="AJ7562" s="22"/>
      <c r="AK7562" s="22"/>
      <c r="AM7562" s="22"/>
      <c r="AN7562" s="22"/>
      <c r="AO7562" s="22"/>
    </row>
    <row r="7563" spans="15:41" x14ac:dyDescent="0.15">
      <c r="O7563" s="21"/>
      <c r="P7563" s="21"/>
      <c r="Q7563" s="28"/>
      <c r="R7563" s="28"/>
      <c r="S7563" s="21"/>
      <c r="T7563" s="20"/>
      <c r="U7563" s="21"/>
      <c r="W7563" s="46"/>
      <c r="AA7563" s="22"/>
      <c r="AB7563" s="22"/>
      <c r="AC7563" s="22"/>
      <c r="AD7563" s="22"/>
      <c r="AE7563" s="22"/>
      <c r="AF7563" s="22"/>
      <c r="AG7563" s="22"/>
      <c r="AH7563" s="20"/>
      <c r="AI7563" s="22"/>
      <c r="AJ7563" s="22"/>
      <c r="AK7563" s="22"/>
      <c r="AM7563" s="22"/>
      <c r="AN7563" s="22"/>
      <c r="AO7563" s="22"/>
    </row>
    <row r="7564" spans="15:41" x14ac:dyDescent="0.15">
      <c r="O7564" s="21"/>
      <c r="P7564" s="21"/>
      <c r="Q7564" s="28"/>
      <c r="R7564" s="28"/>
      <c r="S7564" s="21"/>
      <c r="T7564" s="20"/>
      <c r="U7564" s="21"/>
      <c r="W7564" s="46"/>
      <c r="AA7564" s="22"/>
      <c r="AB7564" s="22"/>
      <c r="AC7564" s="22"/>
      <c r="AD7564" s="22"/>
      <c r="AE7564" s="22"/>
      <c r="AF7564" s="22"/>
      <c r="AG7564" s="22"/>
      <c r="AH7564" s="20"/>
      <c r="AI7564" s="22"/>
      <c r="AJ7564" s="22"/>
      <c r="AK7564" s="22"/>
      <c r="AM7564" s="22"/>
      <c r="AN7564" s="22"/>
      <c r="AO7564" s="22"/>
    </row>
    <row r="7565" spans="15:41" x14ac:dyDescent="0.15">
      <c r="O7565" s="21"/>
      <c r="P7565" s="21"/>
      <c r="Q7565" s="28"/>
      <c r="R7565" s="28"/>
      <c r="S7565" s="21"/>
      <c r="T7565" s="20"/>
      <c r="U7565" s="21"/>
      <c r="W7565" s="46"/>
      <c r="AA7565" s="22"/>
      <c r="AB7565" s="22"/>
      <c r="AC7565" s="22"/>
      <c r="AD7565" s="22"/>
      <c r="AE7565" s="22"/>
      <c r="AF7565" s="22"/>
      <c r="AG7565" s="22"/>
      <c r="AH7565" s="20"/>
      <c r="AI7565" s="22"/>
      <c r="AJ7565" s="22"/>
      <c r="AK7565" s="22"/>
      <c r="AM7565" s="22"/>
      <c r="AN7565" s="22"/>
      <c r="AO7565" s="22"/>
    </row>
    <row r="7566" spans="15:41" x14ac:dyDescent="0.15">
      <c r="O7566" s="21"/>
      <c r="P7566" s="21"/>
      <c r="Q7566" s="28"/>
      <c r="R7566" s="28"/>
      <c r="S7566" s="21"/>
      <c r="T7566" s="20"/>
      <c r="U7566" s="21"/>
      <c r="W7566" s="46"/>
      <c r="AA7566" s="22"/>
      <c r="AB7566" s="22"/>
      <c r="AC7566" s="22"/>
      <c r="AD7566" s="22"/>
      <c r="AE7566" s="22"/>
      <c r="AF7566" s="22"/>
      <c r="AG7566" s="22"/>
      <c r="AH7566" s="20"/>
      <c r="AI7566" s="22"/>
      <c r="AJ7566" s="22"/>
      <c r="AK7566" s="22"/>
      <c r="AM7566" s="22"/>
      <c r="AN7566" s="22"/>
      <c r="AO7566" s="22"/>
    </row>
    <row r="7567" spans="15:41" x14ac:dyDescent="0.15">
      <c r="O7567" s="21"/>
      <c r="P7567" s="21"/>
      <c r="Q7567" s="28"/>
      <c r="R7567" s="28"/>
      <c r="S7567" s="21"/>
      <c r="T7567" s="20"/>
      <c r="U7567" s="21"/>
      <c r="W7567" s="46"/>
      <c r="AA7567" s="22"/>
      <c r="AB7567" s="22"/>
      <c r="AC7567" s="22"/>
      <c r="AD7567" s="22"/>
      <c r="AE7567" s="22"/>
      <c r="AF7567" s="22"/>
      <c r="AG7567" s="22"/>
      <c r="AH7567" s="20"/>
      <c r="AI7567" s="22"/>
      <c r="AJ7567" s="22"/>
      <c r="AK7567" s="22"/>
      <c r="AM7567" s="22"/>
      <c r="AN7567" s="22"/>
      <c r="AO7567" s="22"/>
    </row>
    <row r="7568" spans="15:41" x14ac:dyDescent="0.15">
      <c r="O7568" s="21"/>
      <c r="P7568" s="21"/>
      <c r="Q7568" s="28"/>
      <c r="R7568" s="28"/>
      <c r="S7568" s="21"/>
      <c r="T7568" s="20"/>
      <c r="U7568" s="21"/>
      <c r="W7568" s="46"/>
      <c r="AA7568" s="22"/>
      <c r="AB7568" s="22"/>
      <c r="AC7568" s="22"/>
      <c r="AD7568" s="22"/>
      <c r="AE7568" s="22"/>
      <c r="AF7568" s="22"/>
      <c r="AG7568" s="22"/>
      <c r="AH7568" s="20"/>
      <c r="AI7568" s="22"/>
      <c r="AJ7568" s="22"/>
      <c r="AK7568" s="22"/>
      <c r="AM7568" s="22"/>
      <c r="AN7568" s="22"/>
      <c r="AO7568" s="22"/>
    </row>
    <row r="7569" spans="15:41" x14ac:dyDescent="0.15">
      <c r="O7569" s="21"/>
      <c r="P7569" s="21"/>
      <c r="Q7569" s="28"/>
      <c r="R7569" s="28"/>
      <c r="S7569" s="21"/>
      <c r="T7569" s="20"/>
      <c r="U7569" s="21"/>
      <c r="W7569" s="46"/>
      <c r="AA7569" s="22"/>
      <c r="AB7569" s="22"/>
      <c r="AC7569" s="22"/>
      <c r="AD7569" s="22"/>
      <c r="AE7569" s="22"/>
      <c r="AF7569" s="22"/>
      <c r="AG7569" s="22"/>
      <c r="AH7569" s="20"/>
      <c r="AI7569" s="22"/>
      <c r="AJ7569" s="22"/>
      <c r="AK7569" s="22"/>
      <c r="AM7569" s="22"/>
      <c r="AN7569" s="22"/>
      <c r="AO7569" s="22"/>
    </row>
    <row r="7570" spans="15:41" x14ac:dyDescent="0.15">
      <c r="O7570" s="21"/>
      <c r="P7570" s="21"/>
      <c r="Q7570" s="28"/>
      <c r="R7570" s="28"/>
      <c r="S7570" s="21"/>
      <c r="T7570" s="20"/>
      <c r="U7570" s="21"/>
      <c r="W7570" s="46"/>
      <c r="AA7570" s="22"/>
      <c r="AB7570" s="22"/>
      <c r="AC7570" s="22"/>
      <c r="AD7570" s="22"/>
      <c r="AE7570" s="22"/>
      <c r="AF7570" s="22"/>
      <c r="AG7570" s="22"/>
      <c r="AH7570" s="20"/>
      <c r="AI7570" s="22"/>
      <c r="AJ7570" s="22"/>
      <c r="AK7570" s="22"/>
      <c r="AM7570" s="22"/>
      <c r="AN7570" s="22"/>
      <c r="AO7570" s="22"/>
    </row>
    <row r="7571" spans="15:41" x14ac:dyDescent="0.15">
      <c r="O7571" s="21"/>
      <c r="P7571" s="21"/>
      <c r="Q7571" s="28"/>
      <c r="R7571" s="28"/>
      <c r="S7571" s="21"/>
      <c r="T7571" s="20"/>
      <c r="U7571" s="21"/>
      <c r="W7571" s="46"/>
      <c r="AA7571" s="22"/>
      <c r="AB7571" s="22"/>
      <c r="AC7571" s="22"/>
      <c r="AD7571" s="22"/>
      <c r="AE7571" s="22"/>
      <c r="AF7571" s="22"/>
      <c r="AG7571" s="22"/>
      <c r="AH7571" s="20"/>
      <c r="AI7571" s="22"/>
      <c r="AJ7571" s="22"/>
      <c r="AK7571" s="22"/>
      <c r="AM7571" s="22"/>
      <c r="AN7571" s="22"/>
      <c r="AO7571" s="22"/>
    </row>
    <row r="7572" spans="15:41" x14ac:dyDescent="0.15">
      <c r="O7572" s="21"/>
      <c r="P7572" s="21"/>
      <c r="Q7572" s="28"/>
      <c r="R7572" s="28"/>
      <c r="S7572" s="21"/>
      <c r="T7572" s="20"/>
      <c r="U7572" s="21"/>
      <c r="W7572" s="46"/>
      <c r="AA7572" s="22"/>
      <c r="AB7572" s="22"/>
      <c r="AC7572" s="22"/>
      <c r="AD7572" s="22"/>
      <c r="AE7572" s="22"/>
      <c r="AF7572" s="22"/>
      <c r="AG7572" s="22"/>
      <c r="AH7572" s="20"/>
      <c r="AI7572" s="22"/>
      <c r="AJ7572" s="22"/>
      <c r="AK7572" s="22"/>
      <c r="AM7572" s="22"/>
      <c r="AN7572" s="22"/>
      <c r="AO7572" s="22"/>
    </row>
    <row r="7573" spans="15:41" x14ac:dyDescent="0.15">
      <c r="O7573" s="21"/>
      <c r="P7573" s="21"/>
      <c r="Q7573" s="28"/>
      <c r="R7573" s="28"/>
      <c r="S7573" s="21"/>
      <c r="T7573" s="20"/>
      <c r="U7573" s="21"/>
      <c r="W7573" s="46"/>
      <c r="AA7573" s="22"/>
      <c r="AB7573" s="22"/>
      <c r="AC7573" s="22"/>
      <c r="AD7573" s="22"/>
      <c r="AE7573" s="22"/>
      <c r="AF7573" s="22"/>
      <c r="AG7573" s="22"/>
      <c r="AH7573" s="20"/>
      <c r="AI7573" s="22"/>
      <c r="AJ7573" s="22"/>
      <c r="AK7573" s="22"/>
      <c r="AM7573" s="22"/>
      <c r="AN7573" s="22"/>
      <c r="AO7573" s="22"/>
    </row>
    <row r="7574" spans="15:41" x14ac:dyDescent="0.15">
      <c r="O7574" s="21"/>
      <c r="P7574" s="21"/>
      <c r="Q7574" s="28"/>
      <c r="R7574" s="28"/>
      <c r="S7574" s="21"/>
      <c r="T7574" s="20"/>
      <c r="U7574" s="21"/>
      <c r="W7574" s="46"/>
      <c r="AA7574" s="22"/>
      <c r="AB7574" s="22"/>
      <c r="AC7574" s="22"/>
      <c r="AD7574" s="22"/>
      <c r="AE7574" s="22"/>
      <c r="AF7574" s="22"/>
      <c r="AG7574" s="22"/>
      <c r="AH7574" s="20"/>
      <c r="AI7574" s="22"/>
      <c r="AJ7574" s="22"/>
      <c r="AK7574" s="22"/>
      <c r="AM7574" s="22"/>
      <c r="AN7574" s="22"/>
      <c r="AO7574" s="22"/>
    </row>
    <row r="7575" spans="15:41" x14ac:dyDescent="0.15">
      <c r="O7575" s="21"/>
      <c r="P7575" s="21"/>
      <c r="Q7575" s="28"/>
      <c r="R7575" s="28"/>
      <c r="S7575" s="21"/>
      <c r="T7575" s="20"/>
      <c r="U7575" s="21"/>
      <c r="W7575" s="46"/>
      <c r="AA7575" s="22"/>
      <c r="AB7575" s="22"/>
      <c r="AC7575" s="22"/>
      <c r="AD7575" s="22"/>
      <c r="AE7575" s="22"/>
      <c r="AF7575" s="22"/>
      <c r="AG7575" s="22"/>
      <c r="AH7575" s="20"/>
      <c r="AI7575" s="22"/>
      <c r="AJ7575" s="22"/>
      <c r="AK7575" s="22"/>
      <c r="AM7575" s="22"/>
      <c r="AN7575" s="22"/>
      <c r="AO7575" s="22"/>
    </row>
    <row r="7576" spans="15:41" x14ac:dyDescent="0.15">
      <c r="O7576" s="21"/>
      <c r="P7576" s="21"/>
      <c r="Q7576" s="28"/>
      <c r="R7576" s="28"/>
      <c r="S7576" s="21"/>
      <c r="T7576" s="20"/>
      <c r="U7576" s="21"/>
      <c r="W7576" s="46"/>
      <c r="AA7576" s="22"/>
      <c r="AB7576" s="22"/>
      <c r="AC7576" s="22"/>
      <c r="AD7576" s="22"/>
      <c r="AE7576" s="22"/>
      <c r="AF7576" s="22"/>
      <c r="AG7576" s="22"/>
      <c r="AH7576" s="20"/>
      <c r="AI7576" s="22"/>
      <c r="AJ7576" s="22"/>
      <c r="AK7576" s="22"/>
      <c r="AM7576" s="22"/>
      <c r="AN7576" s="22"/>
      <c r="AO7576" s="22"/>
    </row>
    <row r="7577" spans="15:41" x14ac:dyDescent="0.15">
      <c r="O7577" s="21"/>
      <c r="P7577" s="21"/>
      <c r="Q7577" s="28"/>
      <c r="R7577" s="28"/>
      <c r="S7577" s="21"/>
      <c r="T7577" s="20"/>
      <c r="U7577" s="21"/>
      <c r="W7577" s="46"/>
      <c r="AA7577" s="22"/>
      <c r="AB7577" s="22"/>
      <c r="AC7577" s="22"/>
      <c r="AD7577" s="22"/>
      <c r="AE7577" s="22"/>
      <c r="AF7577" s="22"/>
      <c r="AG7577" s="22"/>
      <c r="AH7577" s="20"/>
      <c r="AI7577" s="22"/>
      <c r="AJ7577" s="22"/>
      <c r="AK7577" s="22"/>
      <c r="AM7577" s="22"/>
      <c r="AN7577" s="22"/>
      <c r="AO7577" s="22"/>
    </row>
    <row r="7578" spans="15:41" x14ac:dyDescent="0.15">
      <c r="O7578" s="21"/>
      <c r="P7578" s="21"/>
      <c r="Q7578" s="28"/>
      <c r="R7578" s="28"/>
      <c r="S7578" s="21"/>
      <c r="T7578" s="20"/>
      <c r="U7578" s="21"/>
      <c r="W7578" s="46"/>
      <c r="AA7578" s="22"/>
      <c r="AB7578" s="22"/>
      <c r="AC7578" s="22"/>
      <c r="AD7578" s="22"/>
      <c r="AE7578" s="22"/>
      <c r="AF7578" s="22"/>
      <c r="AG7578" s="22"/>
      <c r="AH7578" s="20"/>
      <c r="AI7578" s="22"/>
      <c r="AJ7578" s="22"/>
      <c r="AK7578" s="22"/>
      <c r="AM7578" s="22"/>
      <c r="AN7578" s="22"/>
      <c r="AO7578" s="22"/>
    </row>
    <row r="7579" spans="15:41" x14ac:dyDescent="0.15">
      <c r="O7579" s="21"/>
      <c r="P7579" s="21"/>
      <c r="Q7579" s="28"/>
      <c r="R7579" s="28"/>
      <c r="S7579" s="21"/>
      <c r="T7579" s="20"/>
      <c r="U7579" s="21"/>
      <c r="W7579" s="46"/>
      <c r="AA7579" s="22"/>
      <c r="AB7579" s="22"/>
      <c r="AC7579" s="22"/>
      <c r="AD7579" s="22"/>
      <c r="AE7579" s="22"/>
      <c r="AF7579" s="22"/>
      <c r="AG7579" s="22"/>
      <c r="AH7579" s="20"/>
      <c r="AI7579" s="22"/>
      <c r="AJ7579" s="22"/>
      <c r="AK7579" s="22"/>
      <c r="AM7579" s="22"/>
      <c r="AN7579" s="22"/>
      <c r="AO7579" s="22"/>
    </row>
    <row r="7580" spans="15:41" x14ac:dyDescent="0.15">
      <c r="O7580" s="21"/>
      <c r="P7580" s="21"/>
      <c r="Q7580" s="28"/>
      <c r="R7580" s="28"/>
      <c r="S7580" s="21"/>
      <c r="T7580" s="20"/>
      <c r="U7580" s="21"/>
      <c r="W7580" s="46"/>
      <c r="AA7580" s="22"/>
      <c r="AB7580" s="22"/>
      <c r="AC7580" s="22"/>
      <c r="AD7580" s="22"/>
      <c r="AE7580" s="22"/>
      <c r="AF7580" s="22"/>
      <c r="AG7580" s="22"/>
      <c r="AH7580" s="20"/>
      <c r="AI7580" s="22"/>
      <c r="AJ7580" s="22"/>
      <c r="AK7580" s="22"/>
      <c r="AM7580" s="22"/>
      <c r="AN7580" s="22"/>
      <c r="AO7580" s="22"/>
    </row>
    <row r="7581" spans="15:41" x14ac:dyDescent="0.15">
      <c r="O7581" s="21"/>
      <c r="P7581" s="21"/>
      <c r="Q7581" s="28"/>
      <c r="R7581" s="28"/>
      <c r="S7581" s="21"/>
      <c r="T7581" s="20"/>
      <c r="U7581" s="21"/>
      <c r="W7581" s="46"/>
      <c r="AA7581" s="22"/>
      <c r="AB7581" s="22"/>
      <c r="AC7581" s="22"/>
      <c r="AD7581" s="22"/>
      <c r="AE7581" s="22"/>
      <c r="AF7581" s="22"/>
      <c r="AG7581" s="22"/>
      <c r="AH7581" s="20"/>
      <c r="AI7581" s="22"/>
      <c r="AJ7581" s="22"/>
      <c r="AK7581" s="22"/>
      <c r="AM7581" s="22"/>
      <c r="AN7581" s="22"/>
      <c r="AO7581" s="22"/>
    </row>
    <row r="7582" spans="15:41" x14ac:dyDescent="0.15">
      <c r="O7582" s="21"/>
      <c r="P7582" s="21"/>
      <c r="Q7582" s="28"/>
      <c r="R7582" s="28"/>
      <c r="S7582" s="21"/>
      <c r="T7582" s="20"/>
      <c r="U7582" s="21"/>
      <c r="W7582" s="46"/>
      <c r="AA7582" s="22"/>
      <c r="AB7582" s="22"/>
      <c r="AC7582" s="22"/>
      <c r="AD7582" s="22"/>
      <c r="AE7582" s="22"/>
      <c r="AF7582" s="22"/>
      <c r="AG7582" s="22"/>
      <c r="AH7582" s="20"/>
      <c r="AI7582" s="22"/>
      <c r="AJ7582" s="22"/>
      <c r="AK7582" s="22"/>
      <c r="AM7582" s="22"/>
      <c r="AN7582" s="22"/>
      <c r="AO7582" s="22"/>
    </row>
    <row r="7583" spans="15:41" x14ac:dyDescent="0.15">
      <c r="O7583" s="21"/>
      <c r="P7583" s="21"/>
      <c r="Q7583" s="28"/>
      <c r="R7583" s="28"/>
      <c r="S7583" s="21"/>
      <c r="T7583" s="20"/>
      <c r="U7583" s="21"/>
      <c r="W7583" s="46"/>
      <c r="AA7583" s="22"/>
      <c r="AB7583" s="22"/>
      <c r="AC7583" s="22"/>
      <c r="AD7583" s="22"/>
      <c r="AE7583" s="22"/>
      <c r="AF7583" s="22"/>
      <c r="AG7583" s="22"/>
      <c r="AH7583" s="20"/>
      <c r="AI7583" s="22"/>
      <c r="AJ7583" s="22"/>
      <c r="AK7583" s="22"/>
      <c r="AM7583" s="22"/>
      <c r="AN7583" s="22"/>
      <c r="AO7583" s="22"/>
    </row>
    <row r="7584" spans="15:41" x14ac:dyDescent="0.15">
      <c r="O7584" s="21"/>
      <c r="P7584" s="21"/>
      <c r="Q7584" s="28"/>
      <c r="R7584" s="28"/>
      <c r="S7584" s="21"/>
      <c r="T7584" s="20"/>
      <c r="U7584" s="21"/>
      <c r="W7584" s="46"/>
      <c r="AA7584" s="22"/>
      <c r="AB7584" s="22"/>
      <c r="AC7584" s="22"/>
      <c r="AD7584" s="22"/>
      <c r="AE7584" s="22"/>
      <c r="AF7584" s="22"/>
      <c r="AG7584" s="22"/>
      <c r="AH7584" s="20"/>
      <c r="AI7584" s="22"/>
      <c r="AJ7584" s="22"/>
      <c r="AK7584" s="22"/>
      <c r="AM7584" s="22"/>
      <c r="AN7584" s="22"/>
      <c r="AO7584" s="22"/>
    </row>
    <row r="7585" spans="15:41" x14ac:dyDescent="0.15">
      <c r="O7585" s="21"/>
      <c r="P7585" s="21"/>
      <c r="Q7585" s="28"/>
      <c r="R7585" s="28"/>
      <c r="S7585" s="21"/>
      <c r="T7585" s="20"/>
      <c r="U7585" s="21"/>
      <c r="W7585" s="46"/>
      <c r="AA7585" s="22"/>
      <c r="AB7585" s="22"/>
      <c r="AC7585" s="22"/>
      <c r="AD7585" s="22"/>
      <c r="AE7585" s="22"/>
      <c r="AF7585" s="22"/>
      <c r="AG7585" s="22"/>
      <c r="AH7585" s="20"/>
      <c r="AI7585" s="22"/>
      <c r="AJ7585" s="22"/>
      <c r="AK7585" s="22"/>
      <c r="AM7585" s="22"/>
      <c r="AN7585" s="22"/>
      <c r="AO7585" s="22"/>
    </row>
    <row r="7586" spans="15:41" x14ac:dyDescent="0.15">
      <c r="O7586" s="21"/>
      <c r="P7586" s="21"/>
      <c r="Q7586" s="28"/>
      <c r="R7586" s="28"/>
      <c r="S7586" s="21"/>
      <c r="T7586" s="20"/>
      <c r="U7586" s="21"/>
      <c r="W7586" s="46"/>
      <c r="AA7586" s="22"/>
      <c r="AB7586" s="22"/>
      <c r="AC7586" s="22"/>
      <c r="AD7586" s="22"/>
      <c r="AE7586" s="22"/>
      <c r="AF7586" s="22"/>
      <c r="AG7586" s="22"/>
      <c r="AH7586" s="20"/>
      <c r="AI7586" s="22"/>
      <c r="AJ7586" s="22"/>
      <c r="AK7586" s="22"/>
      <c r="AM7586" s="22"/>
      <c r="AN7586" s="22"/>
      <c r="AO7586" s="22"/>
    </row>
    <row r="7587" spans="15:41" x14ac:dyDescent="0.15">
      <c r="O7587" s="21"/>
      <c r="P7587" s="21"/>
      <c r="Q7587" s="28"/>
      <c r="R7587" s="28"/>
      <c r="S7587" s="21"/>
      <c r="T7587" s="20"/>
      <c r="U7587" s="21"/>
      <c r="W7587" s="46"/>
      <c r="AA7587" s="22"/>
      <c r="AB7587" s="22"/>
      <c r="AC7587" s="22"/>
      <c r="AD7587" s="22"/>
      <c r="AE7587" s="22"/>
      <c r="AF7587" s="22"/>
      <c r="AG7587" s="22"/>
      <c r="AH7587" s="20"/>
      <c r="AI7587" s="22"/>
      <c r="AJ7587" s="22"/>
      <c r="AK7587" s="22"/>
      <c r="AM7587" s="22"/>
      <c r="AN7587" s="22"/>
      <c r="AO7587" s="22"/>
    </row>
    <row r="7588" spans="15:41" x14ac:dyDescent="0.15">
      <c r="O7588" s="21"/>
      <c r="P7588" s="21"/>
      <c r="Q7588" s="28"/>
      <c r="R7588" s="28"/>
      <c r="S7588" s="21"/>
      <c r="T7588" s="20"/>
      <c r="U7588" s="21"/>
      <c r="W7588" s="46"/>
      <c r="AA7588" s="22"/>
      <c r="AB7588" s="22"/>
      <c r="AC7588" s="22"/>
      <c r="AD7588" s="22"/>
      <c r="AE7588" s="22"/>
      <c r="AF7588" s="22"/>
      <c r="AG7588" s="22"/>
      <c r="AH7588" s="20"/>
      <c r="AI7588" s="22"/>
      <c r="AJ7588" s="22"/>
      <c r="AK7588" s="22"/>
      <c r="AM7588" s="22"/>
      <c r="AN7588" s="22"/>
      <c r="AO7588" s="22"/>
    </row>
    <row r="7589" spans="15:41" x14ac:dyDescent="0.15">
      <c r="O7589" s="21"/>
      <c r="P7589" s="21"/>
      <c r="Q7589" s="28"/>
      <c r="R7589" s="28"/>
      <c r="S7589" s="21"/>
      <c r="T7589" s="20"/>
      <c r="U7589" s="21"/>
      <c r="W7589" s="46"/>
      <c r="AA7589" s="22"/>
      <c r="AB7589" s="22"/>
      <c r="AC7589" s="22"/>
      <c r="AD7589" s="22"/>
      <c r="AE7589" s="22"/>
      <c r="AF7589" s="22"/>
      <c r="AG7589" s="22"/>
      <c r="AH7589" s="20"/>
      <c r="AI7589" s="22"/>
      <c r="AJ7589" s="22"/>
      <c r="AK7589" s="22"/>
      <c r="AM7589" s="22"/>
      <c r="AN7589" s="22"/>
      <c r="AO7589" s="22"/>
    </row>
    <row r="7590" spans="15:41" x14ac:dyDescent="0.15">
      <c r="O7590" s="21"/>
      <c r="P7590" s="21"/>
      <c r="Q7590" s="28"/>
      <c r="R7590" s="28"/>
      <c r="S7590" s="21"/>
      <c r="T7590" s="20"/>
      <c r="U7590" s="21"/>
      <c r="W7590" s="46"/>
      <c r="AA7590" s="22"/>
      <c r="AB7590" s="22"/>
      <c r="AC7590" s="22"/>
      <c r="AD7590" s="22"/>
      <c r="AE7590" s="22"/>
      <c r="AF7590" s="22"/>
      <c r="AG7590" s="22"/>
      <c r="AH7590" s="20"/>
      <c r="AI7590" s="22"/>
      <c r="AJ7590" s="22"/>
      <c r="AK7590" s="22"/>
      <c r="AM7590" s="22"/>
      <c r="AN7590" s="22"/>
      <c r="AO7590" s="22"/>
    </row>
    <row r="7591" spans="15:41" x14ac:dyDescent="0.15">
      <c r="O7591" s="21"/>
      <c r="P7591" s="21"/>
      <c r="Q7591" s="28"/>
      <c r="R7591" s="28"/>
      <c r="S7591" s="21"/>
      <c r="T7591" s="20"/>
      <c r="U7591" s="21"/>
      <c r="W7591" s="46"/>
      <c r="AA7591" s="22"/>
      <c r="AB7591" s="22"/>
      <c r="AC7591" s="22"/>
      <c r="AD7591" s="22"/>
      <c r="AE7591" s="22"/>
      <c r="AF7591" s="22"/>
      <c r="AG7591" s="22"/>
      <c r="AH7591" s="20"/>
      <c r="AI7591" s="22"/>
      <c r="AJ7591" s="22"/>
      <c r="AK7591" s="22"/>
      <c r="AM7591" s="22"/>
      <c r="AN7591" s="22"/>
      <c r="AO7591" s="22"/>
    </row>
    <row r="7592" spans="15:41" x14ac:dyDescent="0.15">
      <c r="O7592" s="21"/>
      <c r="P7592" s="21"/>
      <c r="Q7592" s="28"/>
      <c r="R7592" s="28"/>
      <c r="S7592" s="21"/>
      <c r="T7592" s="20"/>
      <c r="U7592" s="21"/>
      <c r="W7592" s="46"/>
      <c r="AA7592" s="22"/>
      <c r="AB7592" s="22"/>
      <c r="AC7592" s="22"/>
      <c r="AD7592" s="22"/>
      <c r="AE7592" s="22"/>
      <c r="AF7592" s="22"/>
      <c r="AG7592" s="22"/>
      <c r="AH7592" s="20"/>
      <c r="AI7592" s="22"/>
      <c r="AJ7592" s="22"/>
      <c r="AK7592" s="22"/>
      <c r="AM7592" s="22"/>
      <c r="AN7592" s="22"/>
      <c r="AO7592" s="22"/>
    </row>
    <row r="7593" spans="15:41" x14ac:dyDescent="0.15">
      <c r="O7593" s="21"/>
      <c r="P7593" s="21"/>
      <c r="Q7593" s="28"/>
      <c r="R7593" s="28"/>
      <c r="S7593" s="21"/>
      <c r="T7593" s="20"/>
      <c r="U7593" s="21"/>
      <c r="W7593" s="46"/>
      <c r="AA7593" s="22"/>
      <c r="AB7593" s="22"/>
      <c r="AC7593" s="22"/>
      <c r="AD7593" s="22"/>
      <c r="AE7593" s="22"/>
      <c r="AF7593" s="22"/>
      <c r="AG7593" s="22"/>
      <c r="AH7593" s="20"/>
      <c r="AI7593" s="22"/>
      <c r="AJ7593" s="22"/>
      <c r="AK7593" s="22"/>
      <c r="AM7593" s="22"/>
      <c r="AN7593" s="22"/>
      <c r="AO7593" s="22"/>
    </row>
    <row r="7594" spans="15:41" x14ac:dyDescent="0.15">
      <c r="O7594" s="21"/>
      <c r="P7594" s="21"/>
      <c r="Q7594" s="28"/>
      <c r="R7594" s="28"/>
      <c r="S7594" s="21"/>
      <c r="T7594" s="20"/>
      <c r="U7594" s="21"/>
      <c r="W7594" s="46"/>
      <c r="AA7594" s="22"/>
      <c r="AB7594" s="22"/>
      <c r="AC7594" s="22"/>
      <c r="AD7594" s="22"/>
      <c r="AE7594" s="22"/>
      <c r="AF7594" s="22"/>
      <c r="AG7594" s="22"/>
      <c r="AH7594" s="20"/>
      <c r="AI7594" s="22"/>
      <c r="AJ7594" s="22"/>
      <c r="AK7594" s="22"/>
      <c r="AM7594" s="22"/>
      <c r="AN7594" s="22"/>
      <c r="AO7594" s="22"/>
    </row>
    <row r="7595" spans="15:41" x14ac:dyDescent="0.15">
      <c r="O7595" s="21"/>
      <c r="P7595" s="21"/>
      <c r="Q7595" s="28"/>
      <c r="R7595" s="28"/>
      <c r="S7595" s="21"/>
      <c r="T7595" s="20"/>
      <c r="U7595" s="21"/>
      <c r="W7595" s="46"/>
      <c r="AA7595" s="22"/>
      <c r="AB7595" s="22"/>
      <c r="AC7595" s="22"/>
      <c r="AD7595" s="22"/>
      <c r="AE7595" s="22"/>
      <c r="AF7595" s="22"/>
      <c r="AG7595" s="22"/>
      <c r="AH7595" s="20"/>
      <c r="AI7595" s="22"/>
      <c r="AJ7595" s="22"/>
      <c r="AK7595" s="22"/>
      <c r="AM7595" s="22"/>
      <c r="AN7595" s="22"/>
      <c r="AO7595" s="22"/>
    </row>
    <row r="7596" spans="15:41" x14ac:dyDescent="0.15">
      <c r="O7596" s="21"/>
      <c r="P7596" s="21"/>
      <c r="Q7596" s="28"/>
      <c r="R7596" s="28"/>
      <c r="S7596" s="21"/>
      <c r="T7596" s="20"/>
      <c r="U7596" s="21"/>
      <c r="W7596" s="46"/>
      <c r="AA7596" s="22"/>
      <c r="AB7596" s="22"/>
      <c r="AC7596" s="22"/>
      <c r="AD7596" s="22"/>
      <c r="AE7596" s="22"/>
      <c r="AF7596" s="22"/>
      <c r="AG7596" s="22"/>
      <c r="AH7596" s="20"/>
      <c r="AI7596" s="22"/>
      <c r="AJ7596" s="22"/>
      <c r="AK7596" s="22"/>
      <c r="AM7596" s="22"/>
      <c r="AN7596" s="22"/>
      <c r="AO7596" s="22"/>
    </row>
    <row r="7597" spans="15:41" x14ac:dyDescent="0.15">
      <c r="O7597" s="21"/>
      <c r="P7597" s="21"/>
      <c r="Q7597" s="28"/>
      <c r="R7597" s="28"/>
      <c r="S7597" s="21"/>
      <c r="T7597" s="20"/>
      <c r="U7597" s="21"/>
      <c r="W7597" s="46"/>
      <c r="AA7597" s="22"/>
      <c r="AB7597" s="22"/>
      <c r="AC7597" s="22"/>
      <c r="AD7597" s="22"/>
      <c r="AE7597" s="22"/>
      <c r="AF7597" s="22"/>
      <c r="AG7597" s="22"/>
      <c r="AH7597" s="20"/>
      <c r="AI7597" s="22"/>
      <c r="AJ7597" s="22"/>
      <c r="AK7597" s="22"/>
      <c r="AM7597" s="22"/>
      <c r="AN7597" s="22"/>
      <c r="AO7597" s="22"/>
    </row>
    <row r="7598" spans="15:41" x14ac:dyDescent="0.15">
      <c r="O7598" s="21"/>
      <c r="P7598" s="21"/>
      <c r="Q7598" s="28"/>
      <c r="R7598" s="28"/>
      <c r="S7598" s="21"/>
      <c r="T7598" s="20"/>
      <c r="U7598" s="21"/>
      <c r="W7598" s="46"/>
      <c r="AA7598" s="22"/>
      <c r="AB7598" s="22"/>
      <c r="AC7598" s="22"/>
      <c r="AD7598" s="22"/>
      <c r="AE7598" s="22"/>
      <c r="AF7598" s="22"/>
      <c r="AG7598" s="22"/>
      <c r="AH7598" s="20"/>
      <c r="AI7598" s="22"/>
      <c r="AJ7598" s="22"/>
      <c r="AK7598" s="22"/>
      <c r="AM7598" s="22"/>
      <c r="AN7598" s="22"/>
      <c r="AO7598" s="22"/>
    </row>
    <row r="7599" spans="15:41" x14ac:dyDescent="0.15">
      <c r="O7599" s="21"/>
      <c r="P7599" s="21"/>
      <c r="Q7599" s="28"/>
      <c r="R7599" s="28"/>
      <c r="S7599" s="21"/>
      <c r="T7599" s="20"/>
      <c r="U7599" s="21"/>
      <c r="W7599" s="46"/>
      <c r="AA7599" s="22"/>
      <c r="AB7599" s="22"/>
      <c r="AC7599" s="22"/>
      <c r="AD7599" s="22"/>
      <c r="AE7599" s="22"/>
      <c r="AF7599" s="22"/>
      <c r="AG7599" s="22"/>
      <c r="AH7599" s="20"/>
      <c r="AI7599" s="22"/>
      <c r="AJ7599" s="22"/>
      <c r="AK7599" s="22"/>
      <c r="AM7599" s="22"/>
      <c r="AN7599" s="22"/>
      <c r="AO7599" s="22"/>
    </row>
    <row r="7600" spans="15:41" x14ac:dyDescent="0.15">
      <c r="O7600" s="21"/>
      <c r="P7600" s="21"/>
      <c r="Q7600" s="28"/>
      <c r="R7600" s="28"/>
      <c r="S7600" s="21"/>
      <c r="T7600" s="20"/>
      <c r="U7600" s="21"/>
      <c r="W7600" s="46"/>
      <c r="AA7600" s="22"/>
      <c r="AB7600" s="22"/>
      <c r="AC7600" s="22"/>
      <c r="AD7600" s="22"/>
      <c r="AE7600" s="22"/>
      <c r="AF7600" s="22"/>
      <c r="AG7600" s="22"/>
      <c r="AH7600" s="20"/>
      <c r="AI7600" s="22"/>
      <c r="AJ7600" s="22"/>
      <c r="AK7600" s="22"/>
      <c r="AM7600" s="22"/>
      <c r="AN7600" s="22"/>
      <c r="AO7600" s="22"/>
    </row>
    <row r="7601" spans="15:41" x14ac:dyDescent="0.15">
      <c r="O7601" s="21"/>
      <c r="P7601" s="21"/>
      <c r="Q7601" s="28"/>
      <c r="R7601" s="28"/>
      <c r="S7601" s="21"/>
      <c r="T7601" s="20"/>
      <c r="U7601" s="21"/>
      <c r="W7601" s="46"/>
      <c r="AA7601" s="22"/>
      <c r="AB7601" s="22"/>
      <c r="AC7601" s="22"/>
      <c r="AD7601" s="22"/>
      <c r="AE7601" s="22"/>
      <c r="AF7601" s="22"/>
      <c r="AG7601" s="22"/>
      <c r="AH7601" s="20"/>
      <c r="AI7601" s="22"/>
      <c r="AJ7601" s="22"/>
      <c r="AK7601" s="22"/>
      <c r="AM7601" s="22"/>
      <c r="AN7601" s="22"/>
      <c r="AO7601" s="22"/>
    </row>
    <row r="7602" spans="15:41" x14ac:dyDescent="0.15">
      <c r="O7602" s="21"/>
      <c r="P7602" s="21"/>
      <c r="Q7602" s="28"/>
      <c r="R7602" s="28"/>
      <c r="S7602" s="21"/>
      <c r="T7602" s="20"/>
      <c r="U7602" s="21"/>
      <c r="W7602" s="46"/>
      <c r="AA7602" s="22"/>
      <c r="AB7602" s="22"/>
      <c r="AC7602" s="22"/>
      <c r="AD7602" s="22"/>
      <c r="AE7602" s="22"/>
      <c r="AF7602" s="22"/>
      <c r="AG7602" s="22"/>
      <c r="AH7602" s="20"/>
      <c r="AI7602" s="22"/>
      <c r="AJ7602" s="22"/>
      <c r="AK7602" s="22"/>
      <c r="AM7602" s="22"/>
      <c r="AN7602" s="22"/>
      <c r="AO7602" s="22"/>
    </row>
    <row r="7603" spans="15:41" x14ac:dyDescent="0.15">
      <c r="O7603" s="21"/>
      <c r="P7603" s="21"/>
      <c r="Q7603" s="28"/>
      <c r="R7603" s="28"/>
      <c r="S7603" s="21"/>
      <c r="T7603" s="20"/>
      <c r="U7603" s="21"/>
      <c r="W7603" s="46"/>
      <c r="AA7603" s="22"/>
      <c r="AB7603" s="22"/>
      <c r="AC7603" s="22"/>
      <c r="AD7603" s="22"/>
      <c r="AE7603" s="22"/>
      <c r="AF7603" s="22"/>
      <c r="AG7603" s="22"/>
      <c r="AH7603" s="20"/>
      <c r="AI7603" s="22"/>
      <c r="AJ7603" s="22"/>
      <c r="AK7603" s="22"/>
      <c r="AM7603" s="22"/>
      <c r="AN7603" s="22"/>
      <c r="AO7603" s="22"/>
    </row>
    <row r="7604" spans="15:41" x14ac:dyDescent="0.15">
      <c r="O7604" s="21"/>
      <c r="P7604" s="21"/>
      <c r="Q7604" s="28"/>
      <c r="R7604" s="28"/>
      <c r="S7604" s="21"/>
      <c r="T7604" s="20"/>
      <c r="U7604" s="21"/>
      <c r="W7604" s="46"/>
      <c r="AA7604" s="22"/>
      <c r="AB7604" s="22"/>
      <c r="AC7604" s="22"/>
      <c r="AD7604" s="22"/>
      <c r="AE7604" s="22"/>
      <c r="AF7604" s="22"/>
      <c r="AG7604" s="22"/>
      <c r="AH7604" s="20"/>
      <c r="AI7604" s="22"/>
      <c r="AJ7604" s="22"/>
      <c r="AK7604" s="22"/>
      <c r="AM7604" s="22"/>
      <c r="AN7604" s="22"/>
      <c r="AO7604" s="22"/>
    </row>
    <row r="7605" spans="15:41" x14ac:dyDescent="0.15">
      <c r="O7605" s="21"/>
      <c r="P7605" s="21"/>
      <c r="Q7605" s="28"/>
      <c r="R7605" s="28"/>
      <c r="S7605" s="21"/>
      <c r="T7605" s="20"/>
      <c r="U7605" s="21"/>
      <c r="W7605" s="46"/>
      <c r="AA7605" s="22"/>
      <c r="AB7605" s="22"/>
      <c r="AC7605" s="22"/>
      <c r="AD7605" s="22"/>
      <c r="AE7605" s="22"/>
      <c r="AF7605" s="22"/>
      <c r="AG7605" s="22"/>
      <c r="AH7605" s="20"/>
      <c r="AI7605" s="22"/>
      <c r="AJ7605" s="22"/>
      <c r="AK7605" s="22"/>
      <c r="AM7605" s="22"/>
      <c r="AN7605" s="22"/>
      <c r="AO7605" s="22"/>
    </row>
    <row r="7606" spans="15:41" x14ac:dyDescent="0.15">
      <c r="O7606" s="21"/>
      <c r="P7606" s="21"/>
      <c r="Q7606" s="28"/>
      <c r="R7606" s="28"/>
      <c r="S7606" s="21"/>
      <c r="T7606" s="20"/>
      <c r="U7606" s="21"/>
      <c r="W7606" s="46"/>
      <c r="AA7606" s="22"/>
      <c r="AB7606" s="22"/>
      <c r="AC7606" s="22"/>
      <c r="AD7606" s="22"/>
      <c r="AE7606" s="22"/>
      <c r="AF7606" s="22"/>
      <c r="AG7606" s="22"/>
      <c r="AH7606" s="20"/>
      <c r="AI7606" s="22"/>
      <c r="AJ7606" s="22"/>
      <c r="AK7606" s="22"/>
      <c r="AM7606" s="22"/>
      <c r="AN7606" s="22"/>
      <c r="AO7606" s="22"/>
    </row>
    <row r="7607" spans="15:41" x14ac:dyDescent="0.15">
      <c r="O7607" s="21"/>
      <c r="P7607" s="21"/>
      <c r="Q7607" s="28"/>
      <c r="R7607" s="28"/>
      <c r="S7607" s="21"/>
      <c r="T7607" s="20"/>
      <c r="U7607" s="21"/>
      <c r="W7607" s="46"/>
      <c r="AA7607" s="22"/>
      <c r="AB7607" s="22"/>
      <c r="AC7607" s="22"/>
      <c r="AD7607" s="22"/>
      <c r="AE7607" s="22"/>
      <c r="AF7607" s="22"/>
      <c r="AG7607" s="22"/>
      <c r="AH7607" s="20"/>
      <c r="AI7607" s="22"/>
      <c r="AJ7607" s="22"/>
      <c r="AK7607" s="22"/>
      <c r="AM7607" s="22"/>
      <c r="AN7607" s="22"/>
      <c r="AO7607" s="22"/>
    </row>
    <row r="7608" spans="15:41" x14ac:dyDescent="0.15">
      <c r="O7608" s="21"/>
      <c r="P7608" s="21"/>
      <c r="Q7608" s="28"/>
      <c r="R7608" s="28"/>
      <c r="S7608" s="21"/>
      <c r="T7608" s="20"/>
      <c r="U7608" s="21"/>
      <c r="W7608" s="46"/>
      <c r="AA7608" s="22"/>
      <c r="AB7608" s="22"/>
      <c r="AC7608" s="22"/>
      <c r="AD7608" s="22"/>
      <c r="AE7608" s="22"/>
      <c r="AF7608" s="22"/>
      <c r="AG7608" s="22"/>
      <c r="AH7608" s="20"/>
      <c r="AI7608" s="22"/>
      <c r="AJ7608" s="22"/>
      <c r="AK7608" s="22"/>
      <c r="AM7608" s="22"/>
      <c r="AN7608" s="22"/>
      <c r="AO7608" s="22"/>
    </row>
    <row r="7609" spans="15:41" x14ac:dyDescent="0.15">
      <c r="O7609" s="21"/>
      <c r="P7609" s="21"/>
      <c r="Q7609" s="28"/>
      <c r="R7609" s="28"/>
      <c r="S7609" s="21"/>
      <c r="T7609" s="20"/>
      <c r="U7609" s="21"/>
      <c r="W7609" s="46"/>
      <c r="AA7609" s="22"/>
      <c r="AB7609" s="22"/>
      <c r="AC7609" s="22"/>
      <c r="AD7609" s="22"/>
      <c r="AE7609" s="22"/>
      <c r="AF7609" s="22"/>
      <c r="AG7609" s="22"/>
      <c r="AH7609" s="20"/>
      <c r="AI7609" s="22"/>
      <c r="AJ7609" s="22"/>
      <c r="AK7609" s="22"/>
      <c r="AM7609" s="22"/>
      <c r="AN7609" s="22"/>
      <c r="AO7609" s="22"/>
    </row>
    <row r="7610" spans="15:41" x14ac:dyDescent="0.15">
      <c r="O7610" s="21"/>
      <c r="P7610" s="21"/>
      <c r="Q7610" s="28"/>
      <c r="R7610" s="28"/>
      <c r="S7610" s="21"/>
      <c r="T7610" s="20"/>
      <c r="U7610" s="21"/>
      <c r="W7610" s="46"/>
      <c r="AA7610" s="22"/>
      <c r="AB7610" s="22"/>
      <c r="AC7610" s="22"/>
      <c r="AD7610" s="22"/>
      <c r="AE7610" s="22"/>
      <c r="AF7610" s="22"/>
      <c r="AG7610" s="22"/>
      <c r="AH7610" s="20"/>
      <c r="AI7610" s="22"/>
      <c r="AJ7610" s="22"/>
      <c r="AK7610" s="22"/>
      <c r="AM7610" s="22"/>
      <c r="AN7610" s="22"/>
      <c r="AO7610" s="22"/>
    </row>
    <row r="7611" spans="15:41" x14ac:dyDescent="0.15">
      <c r="O7611" s="21"/>
      <c r="P7611" s="21"/>
      <c r="Q7611" s="28"/>
      <c r="R7611" s="28"/>
      <c r="S7611" s="21"/>
      <c r="T7611" s="20"/>
      <c r="U7611" s="21"/>
      <c r="W7611" s="46"/>
      <c r="AA7611" s="22"/>
      <c r="AB7611" s="22"/>
      <c r="AC7611" s="22"/>
      <c r="AD7611" s="22"/>
      <c r="AE7611" s="22"/>
      <c r="AF7611" s="22"/>
      <c r="AG7611" s="22"/>
      <c r="AH7611" s="20"/>
      <c r="AI7611" s="22"/>
      <c r="AJ7611" s="22"/>
      <c r="AK7611" s="22"/>
      <c r="AM7611" s="22"/>
      <c r="AN7611" s="22"/>
      <c r="AO7611" s="22"/>
    </row>
    <row r="7612" spans="15:41" x14ac:dyDescent="0.15">
      <c r="O7612" s="21"/>
      <c r="P7612" s="21"/>
      <c r="Q7612" s="28"/>
      <c r="R7612" s="28"/>
      <c r="S7612" s="21"/>
      <c r="T7612" s="20"/>
      <c r="U7612" s="21"/>
      <c r="W7612" s="46"/>
      <c r="AA7612" s="22"/>
      <c r="AB7612" s="22"/>
      <c r="AC7612" s="22"/>
      <c r="AD7612" s="22"/>
      <c r="AE7612" s="22"/>
      <c r="AF7612" s="22"/>
      <c r="AG7612" s="22"/>
      <c r="AH7612" s="20"/>
      <c r="AI7612" s="22"/>
      <c r="AJ7612" s="22"/>
      <c r="AK7612" s="22"/>
      <c r="AM7612" s="22"/>
      <c r="AN7612" s="22"/>
      <c r="AO7612" s="22"/>
    </row>
    <row r="7613" spans="15:41" x14ac:dyDescent="0.15">
      <c r="O7613" s="21"/>
      <c r="P7613" s="21"/>
      <c r="Q7613" s="28"/>
      <c r="R7613" s="28"/>
      <c r="S7613" s="21"/>
      <c r="T7613" s="20"/>
      <c r="U7613" s="21"/>
      <c r="W7613" s="46"/>
      <c r="AA7613" s="22"/>
      <c r="AB7613" s="22"/>
      <c r="AC7613" s="22"/>
      <c r="AD7613" s="22"/>
      <c r="AE7613" s="22"/>
      <c r="AF7613" s="22"/>
      <c r="AG7613" s="22"/>
      <c r="AH7613" s="20"/>
      <c r="AI7613" s="22"/>
      <c r="AJ7613" s="22"/>
      <c r="AK7613" s="22"/>
      <c r="AM7613" s="22"/>
      <c r="AN7613" s="22"/>
      <c r="AO7613" s="22"/>
    </row>
    <row r="7614" spans="15:41" x14ac:dyDescent="0.15">
      <c r="O7614" s="21"/>
      <c r="P7614" s="21"/>
      <c r="Q7614" s="28"/>
      <c r="R7614" s="28"/>
      <c r="S7614" s="21"/>
      <c r="T7614" s="20"/>
      <c r="U7614" s="21"/>
      <c r="W7614" s="46"/>
      <c r="AA7614" s="22"/>
      <c r="AB7614" s="22"/>
      <c r="AC7614" s="22"/>
      <c r="AD7614" s="22"/>
      <c r="AE7614" s="22"/>
      <c r="AF7614" s="22"/>
      <c r="AG7614" s="22"/>
      <c r="AH7614" s="20"/>
      <c r="AI7614" s="22"/>
      <c r="AJ7614" s="22"/>
      <c r="AK7614" s="22"/>
      <c r="AM7614" s="22"/>
      <c r="AN7614" s="22"/>
      <c r="AO7614" s="22"/>
    </row>
    <row r="7615" spans="15:41" x14ac:dyDescent="0.15">
      <c r="O7615" s="21"/>
      <c r="P7615" s="21"/>
      <c r="Q7615" s="28"/>
      <c r="R7615" s="28"/>
      <c r="S7615" s="21"/>
      <c r="T7615" s="20"/>
      <c r="U7615" s="21"/>
      <c r="W7615" s="46"/>
      <c r="AA7615" s="22"/>
      <c r="AB7615" s="22"/>
      <c r="AC7615" s="22"/>
      <c r="AD7615" s="22"/>
      <c r="AE7615" s="22"/>
      <c r="AF7615" s="22"/>
      <c r="AG7615" s="22"/>
      <c r="AH7615" s="20"/>
      <c r="AI7615" s="22"/>
      <c r="AJ7615" s="22"/>
      <c r="AK7615" s="22"/>
      <c r="AM7615" s="22"/>
      <c r="AN7615" s="22"/>
      <c r="AO7615" s="22"/>
    </row>
    <row r="7616" spans="15:41" x14ac:dyDescent="0.15">
      <c r="O7616" s="21"/>
      <c r="P7616" s="21"/>
      <c r="Q7616" s="28"/>
      <c r="R7616" s="28"/>
      <c r="S7616" s="21"/>
      <c r="T7616" s="20"/>
      <c r="U7616" s="21"/>
      <c r="W7616" s="46"/>
      <c r="AA7616" s="22"/>
      <c r="AB7616" s="22"/>
      <c r="AC7616" s="22"/>
      <c r="AD7616" s="22"/>
      <c r="AE7616" s="22"/>
      <c r="AF7616" s="22"/>
      <c r="AG7616" s="22"/>
      <c r="AH7616" s="20"/>
      <c r="AI7616" s="22"/>
      <c r="AJ7616" s="22"/>
      <c r="AK7616" s="22"/>
      <c r="AM7616" s="22"/>
      <c r="AN7616" s="22"/>
      <c r="AO7616" s="22"/>
    </row>
    <row r="7617" spans="15:41" x14ac:dyDescent="0.15">
      <c r="O7617" s="21"/>
      <c r="P7617" s="21"/>
      <c r="Q7617" s="28"/>
      <c r="R7617" s="28"/>
      <c r="S7617" s="21"/>
      <c r="T7617" s="20"/>
      <c r="U7617" s="21"/>
      <c r="W7617" s="46"/>
      <c r="AA7617" s="22"/>
      <c r="AB7617" s="22"/>
      <c r="AC7617" s="22"/>
      <c r="AD7617" s="22"/>
      <c r="AE7617" s="22"/>
      <c r="AF7617" s="22"/>
      <c r="AG7617" s="22"/>
      <c r="AH7617" s="20"/>
      <c r="AI7617" s="22"/>
      <c r="AJ7617" s="22"/>
      <c r="AK7617" s="22"/>
      <c r="AM7617" s="22"/>
      <c r="AN7617" s="22"/>
      <c r="AO7617" s="22"/>
    </row>
    <row r="7618" spans="15:41" x14ac:dyDescent="0.15">
      <c r="O7618" s="21"/>
      <c r="P7618" s="21"/>
      <c r="Q7618" s="28"/>
      <c r="R7618" s="28"/>
      <c r="S7618" s="21"/>
      <c r="T7618" s="20"/>
      <c r="U7618" s="21"/>
      <c r="W7618" s="46"/>
      <c r="AA7618" s="22"/>
      <c r="AB7618" s="22"/>
      <c r="AC7618" s="22"/>
      <c r="AD7618" s="22"/>
      <c r="AE7618" s="22"/>
      <c r="AF7618" s="22"/>
      <c r="AG7618" s="22"/>
      <c r="AH7618" s="20"/>
      <c r="AI7618" s="22"/>
      <c r="AJ7618" s="22"/>
      <c r="AK7618" s="22"/>
      <c r="AM7618" s="22"/>
      <c r="AN7618" s="22"/>
      <c r="AO7618" s="22"/>
    </row>
    <row r="7619" spans="15:41" x14ac:dyDescent="0.15">
      <c r="O7619" s="21"/>
      <c r="P7619" s="21"/>
      <c r="Q7619" s="28"/>
      <c r="R7619" s="28"/>
      <c r="S7619" s="21"/>
      <c r="T7619" s="20"/>
      <c r="U7619" s="21"/>
      <c r="W7619" s="46"/>
      <c r="AA7619" s="22"/>
      <c r="AB7619" s="22"/>
      <c r="AC7619" s="22"/>
      <c r="AD7619" s="22"/>
      <c r="AE7619" s="22"/>
      <c r="AF7619" s="22"/>
      <c r="AG7619" s="22"/>
      <c r="AH7619" s="20"/>
      <c r="AI7619" s="22"/>
      <c r="AJ7619" s="22"/>
      <c r="AK7619" s="22"/>
      <c r="AM7619" s="22"/>
      <c r="AN7619" s="22"/>
      <c r="AO7619" s="22"/>
    </row>
    <row r="7620" spans="15:41" x14ac:dyDescent="0.15">
      <c r="O7620" s="21"/>
      <c r="P7620" s="21"/>
      <c r="Q7620" s="28"/>
      <c r="R7620" s="28"/>
      <c r="S7620" s="21"/>
      <c r="T7620" s="20"/>
      <c r="U7620" s="21"/>
      <c r="W7620" s="46"/>
      <c r="AA7620" s="22"/>
      <c r="AB7620" s="22"/>
      <c r="AC7620" s="22"/>
      <c r="AD7620" s="22"/>
      <c r="AE7620" s="22"/>
      <c r="AF7620" s="22"/>
      <c r="AG7620" s="22"/>
      <c r="AH7620" s="20"/>
      <c r="AI7620" s="22"/>
      <c r="AJ7620" s="22"/>
      <c r="AK7620" s="22"/>
      <c r="AM7620" s="22"/>
      <c r="AN7620" s="22"/>
      <c r="AO7620" s="22"/>
    </row>
    <row r="7621" spans="15:41" x14ac:dyDescent="0.15">
      <c r="O7621" s="21"/>
      <c r="P7621" s="21"/>
      <c r="Q7621" s="28"/>
      <c r="R7621" s="28"/>
      <c r="S7621" s="21"/>
      <c r="T7621" s="20"/>
      <c r="U7621" s="21"/>
      <c r="W7621" s="46"/>
      <c r="AA7621" s="22"/>
      <c r="AB7621" s="22"/>
      <c r="AC7621" s="22"/>
      <c r="AD7621" s="22"/>
      <c r="AE7621" s="22"/>
      <c r="AF7621" s="22"/>
      <c r="AG7621" s="22"/>
      <c r="AH7621" s="20"/>
      <c r="AI7621" s="22"/>
      <c r="AJ7621" s="22"/>
      <c r="AK7621" s="22"/>
      <c r="AM7621" s="22"/>
      <c r="AN7621" s="22"/>
      <c r="AO7621" s="22"/>
    </row>
    <row r="7622" spans="15:41" x14ac:dyDescent="0.15">
      <c r="O7622" s="21"/>
      <c r="P7622" s="21"/>
      <c r="Q7622" s="28"/>
      <c r="R7622" s="28"/>
      <c r="S7622" s="21"/>
      <c r="T7622" s="20"/>
      <c r="U7622" s="21"/>
      <c r="W7622" s="46"/>
      <c r="AA7622" s="22"/>
      <c r="AB7622" s="22"/>
      <c r="AC7622" s="22"/>
      <c r="AD7622" s="22"/>
      <c r="AE7622" s="22"/>
      <c r="AF7622" s="22"/>
      <c r="AG7622" s="22"/>
      <c r="AH7622" s="20"/>
      <c r="AI7622" s="22"/>
      <c r="AJ7622" s="22"/>
      <c r="AK7622" s="22"/>
      <c r="AM7622" s="22"/>
      <c r="AN7622" s="22"/>
      <c r="AO7622" s="22"/>
    </row>
    <row r="7623" spans="15:41" x14ac:dyDescent="0.15">
      <c r="O7623" s="21"/>
      <c r="P7623" s="21"/>
      <c r="Q7623" s="28"/>
      <c r="R7623" s="28"/>
      <c r="S7623" s="21"/>
      <c r="T7623" s="20"/>
      <c r="U7623" s="21"/>
      <c r="W7623" s="46"/>
      <c r="AA7623" s="22"/>
      <c r="AB7623" s="22"/>
      <c r="AC7623" s="22"/>
      <c r="AD7623" s="22"/>
      <c r="AE7623" s="22"/>
      <c r="AF7623" s="22"/>
      <c r="AG7623" s="22"/>
      <c r="AH7623" s="20"/>
      <c r="AI7623" s="22"/>
      <c r="AJ7623" s="22"/>
      <c r="AK7623" s="22"/>
      <c r="AM7623" s="22"/>
      <c r="AN7623" s="22"/>
      <c r="AO7623" s="22"/>
    </row>
    <row r="7624" spans="15:41" x14ac:dyDescent="0.15">
      <c r="O7624" s="21"/>
      <c r="P7624" s="21"/>
      <c r="Q7624" s="28"/>
      <c r="R7624" s="28"/>
      <c r="S7624" s="21"/>
      <c r="T7624" s="20"/>
      <c r="U7624" s="21"/>
      <c r="W7624" s="46"/>
      <c r="AA7624" s="22"/>
      <c r="AB7624" s="22"/>
      <c r="AC7624" s="22"/>
      <c r="AD7624" s="22"/>
      <c r="AE7624" s="22"/>
      <c r="AF7624" s="22"/>
      <c r="AG7624" s="22"/>
      <c r="AH7624" s="20"/>
      <c r="AI7624" s="22"/>
      <c r="AJ7624" s="22"/>
      <c r="AK7624" s="22"/>
      <c r="AM7624" s="22"/>
      <c r="AN7624" s="22"/>
      <c r="AO7624" s="22"/>
    </row>
    <row r="7625" spans="15:41" x14ac:dyDescent="0.15">
      <c r="O7625" s="21"/>
      <c r="P7625" s="21"/>
      <c r="Q7625" s="28"/>
      <c r="R7625" s="28"/>
      <c r="S7625" s="21"/>
      <c r="T7625" s="20"/>
      <c r="U7625" s="21"/>
      <c r="W7625" s="46"/>
      <c r="AA7625" s="22"/>
      <c r="AB7625" s="22"/>
      <c r="AC7625" s="22"/>
      <c r="AD7625" s="22"/>
      <c r="AE7625" s="22"/>
      <c r="AF7625" s="22"/>
      <c r="AG7625" s="22"/>
      <c r="AH7625" s="20"/>
      <c r="AI7625" s="22"/>
      <c r="AJ7625" s="22"/>
      <c r="AK7625" s="22"/>
      <c r="AM7625" s="22"/>
      <c r="AN7625" s="22"/>
      <c r="AO7625" s="22"/>
    </row>
    <row r="7626" spans="15:41" x14ac:dyDescent="0.15">
      <c r="O7626" s="21"/>
      <c r="P7626" s="21"/>
      <c r="Q7626" s="28"/>
      <c r="R7626" s="28"/>
      <c r="S7626" s="21"/>
      <c r="T7626" s="20"/>
      <c r="U7626" s="21"/>
      <c r="W7626" s="46"/>
      <c r="AA7626" s="22"/>
      <c r="AB7626" s="22"/>
      <c r="AC7626" s="22"/>
      <c r="AD7626" s="22"/>
      <c r="AE7626" s="22"/>
      <c r="AF7626" s="22"/>
      <c r="AG7626" s="22"/>
      <c r="AH7626" s="20"/>
      <c r="AI7626" s="22"/>
      <c r="AJ7626" s="22"/>
      <c r="AK7626" s="22"/>
      <c r="AM7626" s="22"/>
      <c r="AN7626" s="22"/>
      <c r="AO7626" s="22"/>
    </row>
    <row r="7627" spans="15:41" x14ac:dyDescent="0.15">
      <c r="O7627" s="21"/>
      <c r="P7627" s="21"/>
      <c r="Q7627" s="28"/>
      <c r="R7627" s="28"/>
      <c r="S7627" s="21"/>
      <c r="T7627" s="20"/>
      <c r="U7627" s="21"/>
      <c r="W7627" s="46"/>
      <c r="AA7627" s="22"/>
      <c r="AB7627" s="22"/>
      <c r="AC7627" s="22"/>
      <c r="AD7627" s="22"/>
      <c r="AE7627" s="22"/>
      <c r="AF7627" s="22"/>
      <c r="AG7627" s="22"/>
      <c r="AH7627" s="20"/>
      <c r="AI7627" s="22"/>
      <c r="AJ7627" s="22"/>
      <c r="AK7627" s="22"/>
      <c r="AM7627" s="22"/>
      <c r="AN7627" s="22"/>
      <c r="AO7627" s="22"/>
    </row>
    <row r="7628" spans="15:41" x14ac:dyDescent="0.15">
      <c r="O7628" s="21"/>
      <c r="P7628" s="21"/>
      <c r="Q7628" s="28"/>
      <c r="R7628" s="28"/>
      <c r="S7628" s="21"/>
      <c r="T7628" s="20"/>
      <c r="U7628" s="21"/>
      <c r="W7628" s="46"/>
      <c r="AA7628" s="22"/>
      <c r="AB7628" s="22"/>
      <c r="AC7628" s="22"/>
      <c r="AD7628" s="22"/>
      <c r="AE7628" s="22"/>
      <c r="AF7628" s="22"/>
      <c r="AG7628" s="22"/>
      <c r="AH7628" s="20"/>
      <c r="AI7628" s="22"/>
      <c r="AJ7628" s="22"/>
      <c r="AK7628" s="22"/>
      <c r="AM7628" s="22"/>
      <c r="AN7628" s="22"/>
      <c r="AO7628" s="22"/>
    </row>
    <row r="7629" spans="15:41" x14ac:dyDescent="0.15">
      <c r="O7629" s="21"/>
      <c r="P7629" s="21"/>
      <c r="Q7629" s="28"/>
      <c r="R7629" s="28"/>
      <c r="S7629" s="21"/>
      <c r="T7629" s="20"/>
      <c r="U7629" s="21"/>
      <c r="W7629" s="46"/>
      <c r="AA7629" s="22"/>
      <c r="AB7629" s="22"/>
      <c r="AC7629" s="22"/>
      <c r="AD7629" s="22"/>
      <c r="AE7629" s="22"/>
      <c r="AF7629" s="22"/>
      <c r="AG7629" s="22"/>
      <c r="AH7629" s="20"/>
      <c r="AI7629" s="22"/>
      <c r="AJ7629" s="22"/>
      <c r="AK7629" s="22"/>
      <c r="AM7629" s="22"/>
      <c r="AN7629" s="22"/>
      <c r="AO7629" s="22"/>
    </row>
    <row r="7630" spans="15:41" x14ac:dyDescent="0.15">
      <c r="O7630" s="21"/>
      <c r="P7630" s="21"/>
      <c r="Q7630" s="28"/>
      <c r="R7630" s="28"/>
      <c r="S7630" s="21"/>
      <c r="T7630" s="20"/>
      <c r="U7630" s="21"/>
      <c r="W7630" s="46"/>
      <c r="AA7630" s="22"/>
      <c r="AB7630" s="22"/>
      <c r="AC7630" s="22"/>
      <c r="AD7630" s="22"/>
      <c r="AE7630" s="22"/>
      <c r="AF7630" s="22"/>
      <c r="AG7630" s="22"/>
      <c r="AH7630" s="20"/>
      <c r="AI7630" s="22"/>
      <c r="AJ7630" s="22"/>
      <c r="AK7630" s="22"/>
      <c r="AM7630" s="22"/>
      <c r="AN7630" s="22"/>
      <c r="AO7630" s="22"/>
    </row>
    <row r="7631" spans="15:41" x14ac:dyDescent="0.15">
      <c r="O7631" s="21"/>
      <c r="P7631" s="21"/>
      <c r="Q7631" s="28"/>
      <c r="R7631" s="28"/>
      <c r="S7631" s="21"/>
      <c r="T7631" s="20"/>
      <c r="U7631" s="21"/>
      <c r="W7631" s="46"/>
      <c r="AA7631" s="22"/>
      <c r="AB7631" s="22"/>
      <c r="AC7631" s="22"/>
      <c r="AD7631" s="22"/>
      <c r="AE7631" s="22"/>
      <c r="AF7631" s="22"/>
      <c r="AG7631" s="22"/>
      <c r="AH7631" s="20"/>
      <c r="AI7631" s="22"/>
      <c r="AJ7631" s="22"/>
      <c r="AK7631" s="22"/>
      <c r="AM7631" s="22"/>
      <c r="AN7631" s="22"/>
      <c r="AO7631" s="22"/>
    </row>
    <row r="7632" spans="15:41" x14ac:dyDescent="0.15">
      <c r="O7632" s="21"/>
      <c r="P7632" s="21"/>
      <c r="Q7632" s="28"/>
      <c r="R7632" s="28"/>
      <c r="S7632" s="21"/>
      <c r="T7632" s="20"/>
      <c r="U7632" s="21"/>
      <c r="W7632" s="46"/>
      <c r="AA7632" s="22"/>
      <c r="AB7632" s="22"/>
      <c r="AC7632" s="22"/>
      <c r="AD7632" s="22"/>
      <c r="AE7632" s="22"/>
      <c r="AF7632" s="22"/>
      <c r="AG7632" s="22"/>
      <c r="AH7632" s="20"/>
      <c r="AI7632" s="22"/>
      <c r="AJ7632" s="22"/>
      <c r="AK7632" s="22"/>
      <c r="AM7632" s="22"/>
      <c r="AN7632" s="22"/>
      <c r="AO7632" s="22"/>
    </row>
    <row r="7633" spans="15:41" x14ac:dyDescent="0.15">
      <c r="O7633" s="21"/>
      <c r="P7633" s="21"/>
      <c r="Q7633" s="28"/>
      <c r="R7633" s="28"/>
      <c r="S7633" s="21"/>
      <c r="T7633" s="20"/>
      <c r="U7633" s="21"/>
      <c r="W7633" s="46"/>
      <c r="AA7633" s="22"/>
      <c r="AB7633" s="22"/>
      <c r="AC7633" s="22"/>
      <c r="AD7633" s="22"/>
      <c r="AE7633" s="22"/>
      <c r="AF7633" s="22"/>
      <c r="AG7633" s="22"/>
      <c r="AH7633" s="20"/>
      <c r="AI7633" s="22"/>
      <c r="AJ7633" s="22"/>
      <c r="AK7633" s="22"/>
      <c r="AM7633" s="22"/>
      <c r="AN7633" s="22"/>
      <c r="AO7633" s="22"/>
    </row>
    <row r="7634" spans="15:41" x14ac:dyDescent="0.15">
      <c r="O7634" s="21"/>
      <c r="P7634" s="21"/>
      <c r="Q7634" s="28"/>
      <c r="R7634" s="28"/>
      <c r="S7634" s="21"/>
      <c r="T7634" s="20"/>
      <c r="U7634" s="21"/>
      <c r="W7634" s="46"/>
      <c r="AA7634" s="22"/>
      <c r="AB7634" s="22"/>
      <c r="AC7634" s="22"/>
      <c r="AD7634" s="22"/>
      <c r="AE7634" s="22"/>
      <c r="AF7634" s="22"/>
      <c r="AG7634" s="22"/>
      <c r="AH7634" s="20"/>
      <c r="AI7634" s="22"/>
      <c r="AJ7634" s="22"/>
      <c r="AK7634" s="22"/>
      <c r="AM7634" s="22"/>
      <c r="AN7634" s="22"/>
      <c r="AO7634" s="22"/>
    </row>
    <row r="7635" spans="15:41" x14ac:dyDescent="0.15">
      <c r="O7635" s="21"/>
      <c r="P7635" s="21"/>
      <c r="Q7635" s="28"/>
      <c r="R7635" s="28"/>
      <c r="S7635" s="21"/>
      <c r="T7635" s="20"/>
      <c r="U7635" s="21"/>
      <c r="W7635" s="46"/>
      <c r="AA7635" s="22"/>
      <c r="AB7635" s="22"/>
      <c r="AC7635" s="22"/>
      <c r="AD7635" s="22"/>
      <c r="AE7635" s="22"/>
      <c r="AF7635" s="22"/>
      <c r="AG7635" s="22"/>
      <c r="AH7635" s="20"/>
      <c r="AI7635" s="22"/>
      <c r="AJ7635" s="22"/>
      <c r="AK7635" s="22"/>
      <c r="AM7635" s="22"/>
      <c r="AN7635" s="22"/>
      <c r="AO7635" s="22"/>
    </row>
    <row r="7636" spans="15:41" x14ac:dyDescent="0.15">
      <c r="O7636" s="21"/>
      <c r="P7636" s="21"/>
      <c r="Q7636" s="28"/>
      <c r="R7636" s="28"/>
      <c r="S7636" s="21"/>
      <c r="T7636" s="20"/>
      <c r="U7636" s="21"/>
      <c r="W7636" s="46"/>
      <c r="AA7636" s="22"/>
      <c r="AB7636" s="22"/>
      <c r="AC7636" s="22"/>
      <c r="AD7636" s="22"/>
      <c r="AE7636" s="22"/>
      <c r="AF7636" s="22"/>
      <c r="AG7636" s="22"/>
      <c r="AH7636" s="20"/>
      <c r="AI7636" s="22"/>
      <c r="AJ7636" s="22"/>
      <c r="AK7636" s="22"/>
      <c r="AM7636" s="22"/>
      <c r="AN7636" s="22"/>
      <c r="AO7636" s="22"/>
    </row>
    <row r="7637" spans="15:41" x14ac:dyDescent="0.15">
      <c r="O7637" s="21"/>
      <c r="P7637" s="21"/>
      <c r="Q7637" s="28"/>
      <c r="R7637" s="28"/>
      <c r="S7637" s="21"/>
      <c r="T7637" s="20"/>
      <c r="U7637" s="21"/>
      <c r="W7637" s="46"/>
      <c r="AA7637" s="22"/>
      <c r="AB7637" s="22"/>
      <c r="AC7637" s="22"/>
      <c r="AD7637" s="22"/>
      <c r="AE7637" s="22"/>
      <c r="AF7637" s="22"/>
      <c r="AG7637" s="22"/>
      <c r="AH7637" s="20"/>
      <c r="AI7637" s="22"/>
      <c r="AJ7637" s="22"/>
      <c r="AK7637" s="22"/>
      <c r="AM7637" s="22"/>
      <c r="AN7637" s="22"/>
      <c r="AO7637" s="22"/>
    </row>
    <row r="7638" spans="15:41" x14ac:dyDescent="0.15">
      <c r="O7638" s="21"/>
      <c r="P7638" s="21"/>
      <c r="Q7638" s="28"/>
      <c r="R7638" s="28"/>
      <c r="S7638" s="21"/>
      <c r="T7638" s="20"/>
      <c r="U7638" s="21"/>
      <c r="W7638" s="46"/>
      <c r="AA7638" s="22"/>
      <c r="AB7638" s="22"/>
      <c r="AC7638" s="22"/>
      <c r="AD7638" s="22"/>
      <c r="AE7638" s="22"/>
      <c r="AF7638" s="22"/>
      <c r="AG7638" s="22"/>
      <c r="AH7638" s="20"/>
      <c r="AI7638" s="22"/>
      <c r="AJ7638" s="22"/>
      <c r="AK7638" s="22"/>
      <c r="AM7638" s="22"/>
      <c r="AN7638" s="22"/>
      <c r="AO7638" s="22"/>
    </row>
    <row r="7639" spans="15:41" x14ac:dyDescent="0.15">
      <c r="O7639" s="21"/>
      <c r="P7639" s="21"/>
      <c r="Q7639" s="28"/>
      <c r="R7639" s="28"/>
      <c r="S7639" s="21"/>
      <c r="T7639" s="20"/>
      <c r="U7639" s="21"/>
      <c r="W7639" s="46"/>
      <c r="AA7639" s="22"/>
      <c r="AB7639" s="22"/>
      <c r="AC7639" s="22"/>
      <c r="AD7639" s="22"/>
      <c r="AE7639" s="22"/>
      <c r="AF7639" s="22"/>
      <c r="AG7639" s="22"/>
      <c r="AH7639" s="20"/>
      <c r="AI7639" s="22"/>
      <c r="AJ7639" s="22"/>
      <c r="AK7639" s="22"/>
      <c r="AM7639" s="22"/>
      <c r="AN7639" s="22"/>
      <c r="AO7639" s="22"/>
    </row>
    <row r="7640" spans="15:41" x14ac:dyDescent="0.15">
      <c r="O7640" s="21"/>
      <c r="P7640" s="21"/>
      <c r="Q7640" s="28"/>
      <c r="R7640" s="28"/>
      <c r="S7640" s="21"/>
      <c r="T7640" s="20"/>
      <c r="U7640" s="21"/>
      <c r="W7640" s="46"/>
      <c r="AA7640" s="22"/>
      <c r="AB7640" s="22"/>
      <c r="AC7640" s="22"/>
      <c r="AD7640" s="22"/>
      <c r="AE7640" s="22"/>
      <c r="AF7640" s="22"/>
      <c r="AG7640" s="22"/>
      <c r="AH7640" s="20"/>
      <c r="AI7640" s="22"/>
      <c r="AJ7640" s="22"/>
      <c r="AK7640" s="22"/>
      <c r="AM7640" s="22"/>
      <c r="AN7640" s="22"/>
      <c r="AO7640" s="22"/>
    </row>
    <row r="7641" spans="15:41" x14ac:dyDescent="0.15">
      <c r="O7641" s="21"/>
      <c r="P7641" s="21"/>
      <c r="Q7641" s="28"/>
      <c r="R7641" s="28"/>
      <c r="S7641" s="21"/>
      <c r="T7641" s="20"/>
      <c r="U7641" s="21"/>
      <c r="W7641" s="46"/>
      <c r="AA7641" s="22"/>
      <c r="AB7641" s="22"/>
      <c r="AC7641" s="22"/>
      <c r="AD7641" s="22"/>
      <c r="AE7641" s="22"/>
      <c r="AF7641" s="22"/>
      <c r="AG7641" s="22"/>
      <c r="AH7641" s="20"/>
      <c r="AI7641" s="22"/>
      <c r="AJ7641" s="22"/>
      <c r="AK7641" s="22"/>
      <c r="AM7641" s="22"/>
      <c r="AN7641" s="22"/>
      <c r="AO7641" s="22"/>
    </row>
    <row r="7642" spans="15:41" x14ac:dyDescent="0.15">
      <c r="O7642" s="21"/>
      <c r="P7642" s="21"/>
      <c r="Q7642" s="28"/>
      <c r="R7642" s="28"/>
      <c r="S7642" s="21"/>
      <c r="T7642" s="20"/>
      <c r="U7642" s="21"/>
      <c r="W7642" s="46"/>
      <c r="AA7642" s="22"/>
      <c r="AB7642" s="22"/>
      <c r="AC7642" s="22"/>
      <c r="AD7642" s="22"/>
      <c r="AE7642" s="22"/>
      <c r="AF7642" s="22"/>
      <c r="AG7642" s="22"/>
      <c r="AH7642" s="20"/>
      <c r="AI7642" s="22"/>
      <c r="AJ7642" s="22"/>
      <c r="AK7642" s="22"/>
      <c r="AM7642" s="22"/>
      <c r="AN7642" s="22"/>
      <c r="AO7642" s="22"/>
    </row>
    <row r="7643" spans="15:41" x14ac:dyDescent="0.15">
      <c r="O7643" s="21"/>
      <c r="P7643" s="21"/>
      <c r="Q7643" s="28"/>
      <c r="R7643" s="28"/>
      <c r="S7643" s="21"/>
      <c r="T7643" s="20"/>
      <c r="U7643" s="21"/>
      <c r="W7643" s="46"/>
      <c r="AA7643" s="22"/>
      <c r="AB7643" s="22"/>
      <c r="AC7643" s="22"/>
      <c r="AD7643" s="22"/>
      <c r="AE7643" s="22"/>
      <c r="AF7643" s="22"/>
      <c r="AG7643" s="22"/>
      <c r="AH7643" s="20"/>
      <c r="AI7643" s="22"/>
      <c r="AJ7643" s="22"/>
      <c r="AK7643" s="22"/>
      <c r="AM7643" s="22"/>
      <c r="AN7643" s="22"/>
      <c r="AO7643" s="22"/>
    </row>
    <row r="7644" spans="15:41" x14ac:dyDescent="0.15">
      <c r="O7644" s="21"/>
      <c r="P7644" s="21"/>
      <c r="Q7644" s="28"/>
      <c r="R7644" s="28"/>
      <c r="S7644" s="21"/>
      <c r="T7644" s="20"/>
      <c r="U7644" s="21"/>
      <c r="W7644" s="46"/>
      <c r="AA7644" s="22"/>
      <c r="AB7644" s="22"/>
      <c r="AC7644" s="22"/>
      <c r="AD7644" s="22"/>
      <c r="AE7644" s="22"/>
      <c r="AF7644" s="22"/>
      <c r="AG7644" s="22"/>
      <c r="AH7644" s="20"/>
      <c r="AI7644" s="22"/>
      <c r="AJ7644" s="22"/>
      <c r="AK7644" s="22"/>
      <c r="AM7644" s="22"/>
      <c r="AN7644" s="22"/>
      <c r="AO7644" s="22"/>
    </row>
    <row r="7645" spans="15:41" x14ac:dyDescent="0.15">
      <c r="O7645" s="21"/>
      <c r="P7645" s="21"/>
      <c r="Q7645" s="28"/>
      <c r="R7645" s="28"/>
      <c r="S7645" s="21"/>
      <c r="T7645" s="20"/>
      <c r="U7645" s="21"/>
      <c r="W7645" s="46"/>
      <c r="AA7645" s="22"/>
      <c r="AB7645" s="22"/>
      <c r="AC7645" s="22"/>
      <c r="AD7645" s="22"/>
      <c r="AE7645" s="22"/>
      <c r="AF7645" s="22"/>
      <c r="AG7645" s="22"/>
      <c r="AH7645" s="20"/>
      <c r="AI7645" s="22"/>
      <c r="AJ7645" s="22"/>
      <c r="AK7645" s="22"/>
      <c r="AM7645" s="22"/>
      <c r="AN7645" s="22"/>
      <c r="AO7645" s="22"/>
    </row>
    <row r="7646" spans="15:41" x14ac:dyDescent="0.15">
      <c r="O7646" s="21"/>
      <c r="P7646" s="21"/>
      <c r="Q7646" s="28"/>
      <c r="R7646" s="28"/>
      <c r="S7646" s="21"/>
      <c r="T7646" s="20"/>
      <c r="U7646" s="21"/>
      <c r="W7646" s="46"/>
      <c r="AA7646" s="22"/>
      <c r="AB7646" s="22"/>
      <c r="AC7646" s="22"/>
      <c r="AD7646" s="22"/>
      <c r="AE7646" s="22"/>
      <c r="AF7646" s="22"/>
      <c r="AG7646" s="22"/>
      <c r="AH7646" s="20"/>
      <c r="AI7646" s="22"/>
      <c r="AJ7646" s="22"/>
      <c r="AK7646" s="22"/>
      <c r="AM7646" s="22"/>
      <c r="AN7646" s="22"/>
      <c r="AO7646" s="22"/>
    </row>
    <row r="7647" spans="15:41" x14ac:dyDescent="0.15">
      <c r="O7647" s="21"/>
      <c r="P7647" s="21"/>
      <c r="Q7647" s="28"/>
      <c r="R7647" s="28"/>
      <c r="S7647" s="21"/>
      <c r="T7647" s="20"/>
      <c r="U7647" s="21"/>
      <c r="W7647" s="46"/>
      <c r="AA7647" s="22"/>
      <c r="AB7647" s="22"/>
      <c r="AC7647" s="22"/>
      <c r="AD7647" s="22"/>
      <c r="AE7647" s="22"/>
      <c r="AF7647" s="22"/>
      <c r="AG7647" s="22"/>
      <c r="AH7647" s="20"/>
      <c r="AI7647" s="22"/>
      <c r="AJ7647" s="22"/>
      <c r="AK7647" s="22"/>
      <c r="AM7647" s="22"/>
      <c r="AN7647" s="22"/>
      <c r="AO7647" s="22"/>
    </row>
    <row r="7648" spans="15:41" x14ac:dyDescent="0.15">
      <c r="O7648" s="21"/>
      <c r="P7648" s="21"/>
      <c r="Q7648" s="28"/>
      <c r="R7648" s="28"/>
      <c r="S7648" s="21"/>
      <c r="T7648" s="20"/>
      <c r="U7648" s="21"/>
      <c r="W7648" s="46"/>
      <c r="AA7648" s="22"/>
      <c r="AB7648" s="22"/>
      <c r="AC7648" s="22"/>
      <c r="AD7648" s="22"/>
      <c r="AE7648" s="22"/>
      <c r="AF7648" s="22"/>
      <c r="AG7648" s="22"/>
      <c r="AH7648" s="20"/>
      <c r="AI7648" s="22"/>
      <c r="AJ7648" s="22"/>
      <c r="AK7648" s="22"/>
      <c r="AM7648" s="22"/>
      <c r="AN7648" s="22"/>
      <c r="AO7648" s="22"/>
    </row>
    <row r="7649" spans="15:41" x14ac:dyDescent="0.15">
      <c r="O7649" s="21"/>
      <c r="P7649" s="21"/>
      <c r="Q7649" s="28"/>
      <c r="R7649" s="28"/>
      <c r="S7649" s="21"/>
      <c r="T7649" s="20"/>
      <c r="U7649" s="21"/>
      <c r="W7649" s="46"/>
      <c r="AA7649" s="22"/>
      <c r="AB7649" s="22"/>
      <c r="AC7649" s="22"/>
      <c r="AD7649" s="22"/>
      <c r="AE7649" s="22"/>
      <c r="AF7649" s="22"/>
      <c r="AG7649" s="22"/>
      <c r="AH7649" s="20"/>
      <c r="AI7649" s="22"/>
      <c r="AJ7649" s="22"/>
      <c r="AK7649" s="22"/>
      <c r="AM7649" s="22"/>
      <c r="AN7649" s="22"/>
      <c r="AO7649" s="22"/>
    </row>
    <row r="7650" spans="15:41" x14ac:dyDescent="0.15">
      <c r="O7650" s="21"/>
      <c r="P7650" s="21"/>
      <c r="Q7650" s="28"/>
      <c r="R7650" s="28"/>
      <c r="S7650" s="21"/>
      <c r="T7650" s="20"/>
      <c r="U7650" s="21"/>
      <c r="W7650" s="46"/>
      <c r="AA7650" s="22"/>
      <c r="AB7650" s="22"/>
      <c r="AC7650" s="22"/>
      <c r="AD7650" s="22"/>
      <c r="AE7650" s="22"/>
      <c r="AF7650" s="22"/>
      <c r="AG7650" s="22"/>
      <c r="AH7650" s="20"/>
      <c r="AI7650" s="22"/>
      <c r="AJ7650" s="22"/>
      <c r="AK7650" s="22"/>
      <c r="AM7650" s="22"/>
      <c r="AN7650" s="22"/>
      <c r="AO7650" s="22"/>
    </row>
    <row r="7651" spans="15:41" x14ac:dyDescent="0.15">
      <c r="O7651" s="21"/>
      <c r="P7651" s="21"/>
      <c r="Q7651" s="28"/>
      <c r="R7651" s="28"/>
      <c r="S7651" s="21"/>
      <c r="T7651" s="20"/>
      <c r="U7651" s="21"/>
      <c r="W7651" s="46"/>
      <c r="AA7651" s="22"/>
      <c r="AB7651" s="22"/>
      <c r="AC7651" s="22"/>
      <c r="AD7651" s="22"/>
      <c r="AE7651" s="22"/>
      <c r="AF7651" s="22"/>
      <c r="AG7651" s="22"/>
      <c r="AH7651" s="20"/>
      <c r="AI7651" s="22"/>
      <c r="AJ7651" s="22"/>
      <c r="AK7651" s="22"/>
      <c r="AM7651" s="22"/>
      <c r="AN7651" s="22"/>
      <c r="AO7651" s="22"/>
    </row>
    <row r="7652" spans="15:41" x14ac:dyDescent="0.15">
      <c r="O7652" s="21"/>
      <c r="P7652" s="21"/>
      <c r="Q7652" s="28"/>
      <c r="R7652" s="28"/>
      <c r="S7652" s="21"/>
      <c r="T7652" s="20"/>
      <c r="U7652" s="21"/>
      <c r="W7652" s="46"/>
      <c r="AA7652" s="22"/>
      <c r="AB7652" s="22"/>
      <c r="AC7652" s="22"/>
      <c r="AD7652" s="22"/>
      <c r="AE7652" s="22"/>
      <c r="AF7652" s="22"/>
      <c r="AG7652" s="22"/>
      <c r="AH7652" s="20"/>
      <c r="AI7652" s="22"/>
      <c r="AJ7652" s="22"/>
      <c r="AK7652" s="22"/>
      <c r="AM7652" s="22"/>
      <c r="AN7652" s="22"/>
      <c r="AO7652" s="22"/>
    </row>
    <row r="7653" spans="15:41" x14ac:dyDescent="0.15">
      <c r="O7653" s="21"/>
      <c r="P7653" s="21"/>
      <c r="Q7653" s="28"/>
      <c r="R7653" s="28"/>
      <c r="S7653" s="21"/>
      <c r="T7653" s="20"/>
      <c r="U7653" s="21"/>
      <c r="W7653" s="46"/>
      <c r="AA7653" s="22"/>
      <c r="AB7653" s="22"/>
      <c r="AC7653" s="22"/>
      <c r="AD7653" s="22"/>
      <c r="AE7653" s="22"/>
      <c r="AF7653" s="22"/>
      <c r="AG7653" s="22"/>
      <c r="AH7653" s="20"/>
      <c r="AI7653" s="22"/>
      <c r="AJ7653" s="22"/>
      <c r="AK7653" s="22"/>
      <c r="AM7653" s="22"/>
      <c r="AN7653" s="22"/>
      <c r="AO7653" s="22"/>
    </row>
    <row r="7654" spans="15:41" x14ac:dyDescent="0.15">
      <c r="O7654" s="21"/>
      <c r="P7654" s="21"/>
      <c r="Q7654" s="28"/>
      <c r="R7654" s="28"/>
      <c r="S7654" s="21"/>
      <c r="T7654" s="20"/>
      <c r="U7654" s="21"/>
      <c r="W7654" s="46"/>
      <c r="AA7654" s="22"/>
      <c r="AB7654" s="22"/>
      <c r="AC7654" s="22"/>
      <c r="AD7654" s="22"/>
      <c r="AE7654" s="22"/>
      <c r="AF7654" s="22"/>
      <c r="AG7654" s="22"/>
      <c r="AH7654" s="20"/>
      <c r="AI7654" s="22"/>
      <c r="AJ7654" s="22"/>
      <c r="AK7654" s="22"/>
      <c r="AM7654" s="22"/>
      <c r="AN7654" s="22"/>
      <c r="AO7654" s="22"/>
    </row>
    <row r="7655" spans="15:41" x14ac:dyDescent="0.15">
      <c r="O7655" s="21"/>
      <c r="P7655" s="21"/>
      <c r="Q7655" s="28"/>
      <c r="R7655" s="28"/>
      <c r="S7655" s="21"/>
      <c r="T7655" s="20"/>
      <c r="U7655" s="21"/>
      <c r="W7655" s="46"/>
      <c r="AA7655" s="22"/>
      <c r="AB7655" s="22"/>
      <c r="AC7655" s="22"/>
      <c r="AD7655" s="22"/>
      <c r="AE7655" s="22"/>
      <c r="AF7655" s="22"/>
      <c r="AG7655" s="22"/>
      <c r="AH7655" s="20"/>
      <c r="AI7655" s="22"/>
      <c r="AJ7655" s="22"/>
      <c r="AK7655" s="22"/>
      <c r="AM7655" s="22"/>
      <c r="AN7655" s="22"/>
      <c r="AO7655" s="22"/>
    </row>
    <row r="7656" spans="15:41" x14ac:dyDescent="0.15">
      <c r="O7656" s="21"/>
      <c r="P7656" s="21"/>
      <c r="Q7656" s="28"/>
      <c r="R7656" s="28"/>
      <c r="S7656" s="21"/>
      <c r="T7656" s="20"/>
      <c r="U7656" s="21"/>
      <c r="W7656" s="46"/>
      <c r="AA7656" s="22"/>
      <c r="AB7656" s="22"/>
      <c r="AC7656" s="22"/>
      <c r="AD7656" s="22"/>
      <c r="AE7656" s="22"/>
      <c r="AF7656" s="22"/>
      <c r="AG7656" s="22"/>
      <c r="AH7656" s="20"/>
      <c r="AI7656" s="22"/>
      <c r="AJ7656" s="22"/>
      <c r="AK7656" s="22"/>
      <c r="AM7656" s="22"/>
      <c r="AN7656" s="22"/>
      <c r="AO7656" s="22"/>
    </row>
    <row r="7657" spans="15:41" x14ac:dyDescent="0.15">
      <c r="O7657" s="21"/>
      <c r="P7657" s="21"/>
      <c r="Q7657" s="28"/>
      <c r="R7657" s="28"/>
      <c r="S7657" s="21"/>
      <c r="T7657" s="20"/>
      <c r="U7657" s="21"/>
      <c r="W7657" s="46"/>
      <c r="AA7657" s="22"/>
      <c r="AB7657" s="22"/>
      <c r="AC7657" s="22"/>
      <c r="AD7657" s="22"/>
      <c r="AE7657" s="22"/>
      <c r="AF7657" s="22"/>
      <c r="AG7657" s="22"/>
      <c r="AH7657" s="20"/>
      <c r="AI7657" s="22"/>
      <c r="AJ7657" s="22"/>
      <c r="AK7657" s="22"/>
      <c r="AM7657" s="22"/>
      <c r="AN7657" s="22"/>
      <c r="AO7657" s="22"/>
    </row>
    <row r="7658" spans="15:41" x14ac:dyDescent="0.15">
      <c r="O7658" s="21"/>
      <c r="P7658" s="21"/>
      <c r="Q7658" s="28"/>
      <c r="R7658" s="28"/>
      <c r="S7658" s="21"/>
      <c r="T7658" s="20"/>
      <c r="U7658" s="21"/>
      <c r="W7658" s="46"/>
      <c r="AA7658" s="22"/>
      <c r="AB7658" s="22"/>
      <c r="AC7658" s="22"/>
      <c r="AD7658" s="22"/>
      <c r="AE7658" s="22"/>
      <c r="AF7658" s="22"/>
      <c r="AG7658" s="22"/>
      <c r="AH7658" s="20"/>
      <c r="AI7658" s="22"/>
      <c r="AJ7658" s="22"/>
      <c r="AK7658" s="22"/>
      <c r="AM7658" s="22"/>
      <c r="AN7658" s="22"/>
      <c r="AO7658" s="22"/>
    </row>
    <row r="7659" spans="15:41" x14ac:dyDescent="0.15">
      <c r="O7659" s="21"/>
      <c r="P7659" s="21"/>
      <c r="Q7659" s="28"/>
      <c r="R7659" s="28"/>
      <c r="S7659" s="21"/>
      <c r="T7659" s="20"/>
      <c r="U7659" s="21"/>
      <c r="W7659" s="46"/>
      <c r="AA7659" s="22"/>
      <c r="AB7659" s="22"/>
      <c r="AC7659" s="22"/>
      <c r="AD7659" s="22"/>
      <c r="AE7659" s="22"/>
      <c r="AF7659" s="22"/>
      <c r="AG7659" s="22"/>
      <c r="AH7659" s="20"/>
      <c r="AI7659" s="22"/>
      <c r="AJ7659" s="22"/>
      <c r="AK7659" s="22"/>
      <c r="AM7659" s="22"/>
      <c r="AN7659" s="22"/>
      <c r="AO7659" s="22"/>
    </row>
    <row r="7660" spans="15:41" x14ac:dyDescent="0.15">
      <c r="O7660" s="21"/>
      <c r="P7660" s="21"/>
      <c r="Q7660" s="28"/>
      <c r="R7660" s="28"/>
      <c r="S7660" s="21"/>
      <c r="T7660" s="20"/>
      <c r="U7660" s="21"/>
      <c r="W7660" s="46"/>
      <c r="AA7660" s="22"/>
      <c r="AB7660" s="22"/>
      <c r="AC7660" s="22"/>
      <c r="AD7660" s="22"/>
      <c r="AE7660" s="22"/>
      <c r="AF7660" s="22"/>
      <c r="AG7660" s="22"/>
      <c r="AH7660" s="20"/>
      <c r="AI7660" s="22"/>
      <c r="AJ7660" s="22"/>
      <c r="AK7660" s="22"/>
      <c r="AM7660" s="22"/>
      <c r="AN7660" s="22"/>
      <c r="AO7660" s="22"/>
    </row>
    <row r="7661" spans="15:41" x14ac:dyDescent="0.15">
      <c r="O7661" s="21"/>
      <c r="P7661" s="21"/>
      <c r="Q7661" s="28"/>
      <c r="R7661" s="28"/>
      <c r="S7661" s="21"/>
      <c r="T7661" s="20"/>
      <c r="U7661" s="21"/>
      <c r="W7661" s="46"/>
      <c r="AA7661" s="22"/>
      <c r="AB7661" s="22"/>
      <c r="AC7661" s="22"/>
      <c r="AD7661" s="22"/>
      <c r="AE7661" s="22"/>
      <c r="AF7661" s="22"/>
      <c r="AG7661" s="22"/>
      <c r="AH7661" s="20"/>
      <c r="AI7661" s="22"/>
      <c r="AJ7661" s="22"/>
      <c r="AK7661" s="22"/>
      <c r="AM7661" s="22"/>
      <c r="AN7661" s="22"/>
      <c r="AO7661" s="22"/>
    </row>
    <row r="7662" spans="15:41" x14ac:dyDescent="0.15">
      <c r="O7662" s="21"/>
      <c r="P7662" s="21"/>
      <c r="Q7662" s="28"/>
      <c r="R7662" s="28"/>
      <c r="S7662" s="21"/>
      <c r="T7662" s="20"/>
      <c r="U7662" s="21"/>
      <c r="W7662" s="46"/>
      <c r="AA7662" s="22"/>
      <c r="AB7662" s="22"/>
      <c r="AC7662" s="22"/>
      <c r="AD7662" s="22"/>
      <c r="AE7662" s="22"/>
      <c r="AF7662" s="22"/>
      <c r="AG7662" s="22"/>
      <c r="AH7662" s="20"/>
      <c r="AI7662" s="22"/>
      <c r="AJ7662" s="22"/>
      <c r="AK7662" s="22"/>
      <c r="AM7662" s="22"/>
      <c r="AN7662" s="22"/>
      <c r="AO7662" s="22"/>
    </row>
    <row r="7663" spans="15:41" x14ac:dyDescent="0.15">
      <c r="O7663" s="21"/>
      <c r="P7663" s="21"/>
      <c r="Q7663" s="28"/>
      <c r="R7663" s="28"/>
      <c r="S7663" s="21"/>
      <c r="T7663" s="20"/>
      <c r="U7663" s="21"/>
      <c r="W7663" s="46"/>
      <c r="AA7663" s="22"/>
      <c r="AB7663" s="22"/>
      <c r="AC7663" s="22"/>
      <c r="AD7663" s="22"/>
      <c r="AE7663" s="22"/>
      <c r="AF7663" s="22"/>
      <c r="AG7663" s="22"/>
      <c r="AH7663" s="20"/>
      <c r="AI7663" s="22"/>
      <c r="AJ7663" s="22"/>
      <c r="AK7663" s="22"/>
      <c r="AM7663" s="22"/>
      <c r="AN7663" s="22"/>
      <c r="AO7663" s="22"/>
    </row>
    <row r="7664" spans="15:41" x14ac:dyDescent="0.15">
      <c r="O7664" s="21"/>
      <c r="P7664" s="21"/>
      <c r="Q7664" s="28"/>
      <c r="R7664" s="28"/>
      <c r="S7664" s="21"/>
      <c r="T7664" s="20"/>
      <c r="U7664" s="21"/>
      <c r="W7664" s="46"/>
      <c r="AA7664" s="22"/>
      <c r="AB7664" s="22"/>
      <c r="AC7664" s="22"/>
      <c r="AD7664" s="22"/>
      <c r="AE7664" s="22"/>
      <c r="AF7664" s="22"/>
      <c r="AG7664" s="22"/>
      <c r="AH7664" s="20"/>
      <c r="AI7664" s="22"/>
      <c r="AJ7664" s="22"/>
      <c r="AK7664" s="22"/>
      <c r="AM7664" s="22"/>
      <c r="AN7664" s="22"/>
      <c r="AO7664" s="22"/>
    </row>
    <row r="7665" spans="15:41" x14ac:dyDescent="0.15">
      <c r="O7665" s="21"/>
      <c r="P7665" s="21"/>
      <c r="Q7665" s="28"/>
      <c r="R7665" s="28"/>
      <c r="S7665" s="21"/>
      <c r="T7665" s="20"/>
      <c r="U7665" s="21"/>
      <c r="W7665" s="46"/>
      <c r="AA7665" s="22"/>
      <c r="AB7665" s="22"/>
      <c r="AC7665" s="22"/>
      <c r="AD7665" s="22"/>
      <c r="AE7665" s="22"/>
      <c r="AF7665" s="22"/>
      <c r="AG7665" s="22"/>
      <c r="AH7665" s="20"/>
      <c r="AI7665" s="22"/>
      <c r="AJ7665" s="22"/>
      <c r="AK7665" s="22"/>
      <c r="AM7665" s="22"/>
      <c r="AN7665" s="22"/>
      <c r="AO7665" s="22"/>
    </row>
    <row r="7666" spans="15:41" x14ac:dyDescent="0.15">
      <c r="O7666" s="21"/>
      <c r="P7666" s="21"/>
      <c r="Q7666" s="28"/>
      <c r="R7666" s="28"/>
      <c r="S7666" s="21"/>
      <c r="T7666" s="20"/>
      <c r="U7666" s="21"/>
      <c r="W7666" s="46"/>
      <c r="AA7666" s="22"/>
      <c r="AB7666" s="22"/>
      <c r="AC7666" s="22"/>
      <c r="AD7666" s="22"/>
      <c r="AE7666" s="22"/>
      <c r="AF7666" s="22"/>
      <c r="AG7666" s="22"/>
      <c r="AH7666" s="20"/>
      <c r="AI7666" s="22"/>
      <c r="AJ7666" s="22"/>
      <c r="AK7666" s="22"/>
      <c r="AM7666" s="22"/>
      <c r="AN7666" s="22"/>
      <c r="AO7666" s="22"/>
    </row>
    <row r="7667" spans="15:41" x14ac:dyDescent="0.15">
      <c r="O7667" s="21"/>
      <c r="P7667" s="21"/>
      <c r="Q7667" s="28"/>
      <c r="R7667" s="28"/>
      <c r="S7667" s="21"/>
      <c r="T7667" s="20"/>
      <c r="U7667" s="21"/>
      <c r="W7667" s="46"/>
      <c r="AA7667" s="22"/>
      <c r="AB7667" s="22"/>
      <c r="AC7667" s="22"/>
      <c r="AD7667" s="22"/>
      <c r="AE7667" s="22"/>
      <c r="AF7667" s="22"/>
      <c r="AG7667" s="22"/>
      <c r="AH7667" s="20"/>
      <c r="AI7667" s="22"/>
      <c r="AJ7667" s="22"/>
      <c r="AK7667" s="22"/>
      <c r="AM7667" s="22"/>
      <c r="AN7667" s="22"/>
      <c r="AO7667" s="22"/>
    </row>
    <row r="7668" spans="15:41" x14ac:dyDescent="0.15">
      <c r="O7668" s="21"/>
      <c r="P7668" s="21"/>
      <c r="Q7668" s="28"/>
      <c r="R7668" s="28"/>
      <c r="S7668" s="21"/>
      <c r="T7668" s="20"/>
      <c r="U7668" s="21"/>
      <c r="W7668" s="46"/>
      <c r="AA7668" s="22"/>
      <c r="AB7668" s="22"/>
      <c r="AC7668" s="22"/>
      <c r="AD7668" s="22"/>
      <c r="AE7668" s="22"/>
      <c r="AF7668" s="22"/>
      <c r="AG7668" s="22"/>
      <c r="AH7668" s="20"/>
      <c r="AI7668" s="22"/>
      <c r="AJ7668" s="22"/>
      <c r="AK7668" s="22"/>
      <c r="AM7668" s="22"/>
      <c r="AN7668" s="22"/>
      <c r="AO7668" s="22"/>
    </row>
    <row r="7669" spans="15:41" x14ac:dyDescent="0.15">
      <c r="O7669" s="21"/>
      <c r="P7669" s="21"/>
      <c r="Q7669" s="28"/>
      <c r="R7669" s="28"/>
      <c r="S7669" s="21"/>
      <c r="T7669" s="20"/>
      <c r="U7669" s="21"/>
      <c r="W7669" s="46"/>
      <c r="AA7669" s="22"/>
      <c r="AB7669" s="22"/>
      <c r="AC7669" s="22"/>
      <c r="AD7669" s="22"/>
      <c r="AE7669" s="22"/>
      <c r="AF7669" s="22"/>
      <c r="AG7669" s="22"/>
      <c r="AH7669" s="20"/>
      <c r="AI7669" s="22"/>
      <c r="AJ7669" s="22"/>
      <c r="AK7669" s="22"/>
      <c r="AM7669" s="22"/>
      <c r="AN7669" s="22"/>
      <c r="AO7669" s="22"/>
    </row>
    <row r="7670" spans="15:41" x14ac:dyDescent="0.15">
      <c r="O7670" s="21"/>
      <c r="P7670" s="21"/>
      <c r="Q7670" s="28"/>
      <c r="R7670" s="28"/>
      <c r="S7670" s="21"/>
      <c r="T7670" s="20"/>
      <c r="U7670" s="21"/>
      <c r="W7670" s="46"/>
      <c r="AA7670" s="22"/>
      <c r="AB7670" s="22"/>
      <c r="AC7670" s="22"/>
      <c r="AD7670" s="22"/>
      <c r="AE7670" s="22"/>
      <c r="AF7670" s="22"/>
      <c r="AG7670" s="22"/>
      <c r="AH7670" s="20"/>
      <c r="AI7670" s="22"/>
      <c r="AJ7670" s="22"/>
      <c r="AK7670" s="22"/>
      <c r="AM7670" s="22"/>
      <c r="AN7670" s="22"/>
      <c r="AO7670" s="22"/>
    </row>
    <row r="7671" spans="15:41" x14ac:dyDescent="0.15">
      <c r="O7671" s="21"/>
      <c r="P7671" s="21"/>
      <c r="Q7671" s="28"/>
      <c r="R7671" s="28"/>
      <c r="S7671" s="21"/>
      <c r="T7671" s="20"/>
      <c r="U7671" s="21"/>
      <c r="W7671" s="46"/>
      <c r="AA7671" s="22"/>
      <c r="AB7671" s="22"/>
      <c r="AC7671" s="22"/>
      <c r="AD7671" s="22"/>
      <c r="AE7671" s="22"/>
      <c r="AF7671" s="22"/>
      <c r="AG7671" s="22"/>
      <c r="AH7671" s="20"/>
      <c r="AI7671" s="22"/>
      <c r="AJ7671" s="22"/>
      <c r="AK7671" s="22"/>
      <c r="AM7671" s="22"/>
      <c r="AN7671" s="22"/>
      <c r="AO7671" s="22"/>
    </row>
    <row r="7672" spans="15:41" x14ac:dyDescent="0.15">
      <c r="O7672" s="21"/>
      <c r="P7672" s="21"/>
      <c r="Q7672" s="28"/>
      <c r="R7672" s="28"/>
      <c r="S7672" s="21"/>
      <c r="T7672" s="20"/>
      <c r="U7672" s="21"/>
      <c r="W7672" s="46"/>
      <c r="AA7672" s="22"/>
      <c r="AB7672" s="22"/>
      <c r="AC7672" s="22"/>
      <c r="AD7672" s="22"/>
      <c r="AE7672" s="22"/>
      <c r="AF7672" s="22"/>
      <c r="AG7672" s="22"/>
      <c r="AH7672" s="20"/>
      <c r="AI7672" s="22"/>
      <c r="AJ7672" s="22"/>
      <c r="AK7672" s="22"/>
      <c r="AM7672" s="22"/>
      <c r="AN7672" s="22"/>
      <c r="AO7672" s="22"/>
    </row>
    <row r="7673" spans="15:41" x14ac:dyDescent="0.15">
      <c r="O7673" s="21"/>
      <c r="P7673" s="21"/>
      <c r="Q7673" s="28"/>
      <c r="R7673" s="28"/>
      <c r="S7673" s="21"/>
      <c r="T7673" s="20"/>
      <c r="U7673" s="21"/>
      <c r="W7673" s="46"/>
      <c r="AA7673" s="22"/>
      <c r="AB7673" s="22"/>
      <c r="AC7673" s="22"/>
      <c r="AD7673" s="22"/>
      <c r="AE7673" s="22"/>
      <c r="AF7673" s="22"/>
      <c r="AG7673" s="22"/>
      <c r="AH7673" s="20"/>
      <c r="AI7673" s="22"/>
      <c r="AJ7673" s="22"/>
      <c r="AK7673" s="22"/>
      <c r="AM7673" s="22"/>
      <c r="AN7673" s="22"/>
      <c r="AO7673" s="22"/>
    </row>
    <row r="7674" spans="15:41" x14ac:dyDescent="0.15">
      <c r="O7674" s="21"/>
      <c r="P7674" s="21"/>
      <c r="Q7674" s="28"/>
      <c r="R7674" s="28"/>
      <c r="S7674" s="21"/>
      <c r="T7674" s="20"/>
      <c r="U7674" s="21"/>
      <c r="W7674" s="46"/>
      <c r="AA7674" s="22"/>
      <c r="AB7674" s="22"/>
      <c r="AC7674" s="22"/>
      <c r="AD7674" s="22"/>
      <c r="AE7674" s="22"/>
      <c r="AF7674" s="22"/>
      <c r="AG7674" s="22"/>
      <c r="AH7674" s="20"/>
      <c r="AI7674" s="22"/>
      <c r="AJ7674" s="22"/>
      <c r="AK7674" s="22"/>
      <c r="AM7674" s="22"/>
      <c r="AN7674" s="22"/>
      <c r="AO7674" s="22"/>
    </row>
    <row r="7675" spans="15:41" x14ac:dyDescent="0.15">
      <c r="O7675" s="21"/>
      <c r="P7675" s="21"/>
      <c r="Q7675" s="28"/>
      <c r="R7675" s="28"/>
      <c r="S7675" s="21"/>
      <c r="T7675" s="20"/>
      <c r="U7675" s="21"/>
      <c r="W7675" s="46"/>
      <c r="AA7675" s="22"/>
      <c r="AB7675" s="22"/>
      <c r="AC7675" s="22"/>
      <c r="AD7675" s="22"/>
      <c r="AE7675" s="22"/>
      <c r="AF7675" s="22"/>
      <c r="AG7675" s="22"/>
      <c r="AH7675" s="20"/>
      <c r="AI7675" s="22"/>
      <c r="AJ7675" s="22"/>
      <c r="AK7675" s="22"/>
      <c r="AM7675" s="22"/>
      <c r="AN7675" s="22"/>
      <c r="AO7675" s="22"/>
    </row>
    <row r="7676" spans="15:41" x14ac:dyDescent="0.15">
      <c r="O7676" s="21"/>
      <c r="P7676" s="21"/>
      <c r="Q7676" s="28"/>
      <c r="R7676" s="28"/>
      <c r="S7676" s="21"/>
      <c r="T7676" s="20"/>
      <c r="U7676" s="21"/>
      <c r="W7676" s="46"/>
      <c r="AA7676" s="22"/>
      <c r="AB7676" s="22"/>
      <c r="AC7676" s="22"/>
      <c r="AD7676" s="22"/>
      <c r="AE7676" s="22"/>
      <c r="AF7676" s="22"/>
      <c r="AG7676" s="22"/>
      <c r="AH7676" s="20"/>
      <c r="AI7676" s="22"/>
      <c r="AJ7676" s="22"/>
      <c r="AK7676" s="22"/>
      <c r="AM7676" s="22"/>
      <c r="AN7676" s="22"/>
      <c r="AO7676" s="22"/>
    </row>
    <row r="7677" spans="15:41" x14ac:dyDescent="0.15">
      <c r="O7677" s="21"/>
      <c r="P7677" s="21"/>
      <c r="Q7677" s="28"/>
      <c r="R7677" s="28"/>
      <c r="S7677" s="21"/>
      <c r="T7677" s="20"/>
      <c r="U7677" s="21"/>
      <c r="W7677" s="46"/>
      <c r="AA7677" s="22"/>
      <c r="AB7677" s="22"/>
      <c r="AC7677" s="22"/>
      <c r="AD7677" s="22"/>
      <c r="AE7677" s="22"/>
      <c r="AF7677" s="22"/>
      <c r="AG7677" s="22"/>
      <c r="AH7677" s="20"/>
      <c r="AI7677" s="22"/>
      <c r="AJ7677" s="22"/>
      <c r="AK7677" s="22"/>
      <c r="AM7677" s="22"/>
      <c r="AN7677" s="22"/>
      <c r="AO7677" s="22"/>
    </row>
    <row r="7678" spans="15:41" x14ac:dyDescent="0.15">
      <c r="O7678" s="21"/>
      <c r="P7678" s="21"/>
      <c r="Q7678" s="28"/>
      <c r="R7678" s="28"/>
      <c r="S7678" s="21"/>
      <c r="T7678" s="20"/>
      <c r="U7678" s="21"/>
      <c r="W7678" s="46"/>
      <c r="AA7678" s="22"/>
      <c r="AB7678" s="22"/>
      <c r="AC7678" s="22"/>
      <c r="AD7678" s="22"/>
      <c r="AE7678" s="22"/>
      <c r="AF7678" s="22"/>
      <c r="AG7678" s="22"/>
      <c r="AH7678" s="20"/>
      <c r="AI7678" s="22"/>
      <c r="AJ7678" s="22"/>
      <c r="AK7678" s="22"/>
      <c r="AM7678" s="22"/>
      <c r="AN7678" s="22"/>
      <c r="AO7678" s="22"/>
    </row>
    <row r="7679" spans="15:41" x14ac:dyDescent="0.15">
      <c r="O7679" s="21"/>
      <c r="P7679" s="21"/>
      <c r="Q7679" s="28"/>
      <c r="R7679" s="28"/>
      <c r="S7679" s="21"/>
      <c r="T7679" s="20"/>
      <c r="U7679" s="21"/>
      <c r="W7679" s="46"/>
      <c r="AA7679" s="22"/>
      <c r="AB7679" s="22"/>
      <c r="AC7679" s="22"/>
      <c r="AD7679" s="22"/>
      <c r="AE7679" s="22"/>
      <c r="AF7679" s="22"/>
      <c r="AG7679" s="22"/>
      <c r="AH7679" s="20"/>
      <c r="AI7679" s="22"/>
      <c r="AJ7679" s="22"/>
      <c r="AK7679" s="22"/>
      <c r="AM7679" s="22"/>
      <c r="AN7679" s="22"/>
      <c r="AO7679" s="22"/>
    </row>
    <row r="7680" spans="15:41" x14ac:dyDescent="0.15">
      <c r="O7680" s="21"/>
      <c r="P7680" s="21"/>
      <c r="Q7680" s="28"/>
      <c r="R7680" s="28"/>
      <c r="S7680" s="21"/>
      <c r="T7680" s="20"/>
      <c r="U7680" s="21"/>
      <c r="W7680" s="46"/>
      <c r="AA7680" s="22"/>
      <c r="AB7680" s="22"/>
      <c r="AC7680" s="22"/>
      <c r="AD7680" s="22"/>
      <c r="AE7680" s="22"/>
      <c r="AF7680" s="22"/>
      <c r="AG7680" s="22"/>
      <c r="AH7680" s="20"/>
      <c r="AI7680" s="22"/>
      <c r="AJ7680" s="22"/>
      <c r="AK7680" s="22"/>
      <c r="AM7680" s="22"/>
      <c r="AN7680" s="22"/>
      <c r="AO7680" s="22"/>
    </row>
    <row r="7681" spans="15:41" x14ac:dyDescent="0.15">
      <c r="O7681" s="21"/>
      <c r="P7681" s="21"/>
      <c r="Q7681" s="28"/>
      <c r="R7681" s="28"/>
      <c r="S7681" s="21"/>
      <c r="T7681" s="20"/>
      <c r="U7681" s="21"/>
      <c r="W7681" s="46"/>
      <c r="AA7681" s="22"/>
      <c r="AB7681" s="22"/>
      <c r="AC7681" s="22"/>
      <c r="AD7681" s="22"/>
      <c r="AE7681" s="22"/>
      <c r="AF7681" s="22"/>
      <c r="AG7681" s="22"/>
      <c r="AH7681" s="20"/>
      <c r="AI7681" s="22"/>
      <c r="AJ7681" s="22"/>
      <c r="AK7681" s="22"/>
      <c r="AM7681" s="22"/>
      <c r="AN7681" s="22"/>
      <c r="AO7681" s="22"/>
    </row>
    <row r="7682" spans="15:41" x14ac:dyDescent="0.15">
      <c r="O7682" s="21"/>
      <c r="P7682" s="21"/>
      <c r="Q7682" s="28"/>
      <c r="R7682" s="28"/>
      <c r="S7682" s="21"/>
      <c r="T7682" s="20"/>
      <c r="U7682" s="21"/>
      <c r="W7682" s="46"/>
      <c r="AA7682" s="22"/>
      <c r="AB7682" s="22"/>
      <c r="AC7682" s="22"/>
      <c r="AD7682" s="22"/>
      <c r="AE7682" s="22"/>
      <c r="AF7682" s="22"/>
      <c r="AG7682" s="22"/>
      <c r="AH7682" s="20"/>
      <c r="AI7682" s="22"/>
      <c r="AJ7682" s="22"/>
      <c r="AK7682" s="22"/>
      <c r="AM7682" s="22"/>
      <c r="AN7682" s="22"/>
      <c r="AO7682" s="22"/>
    </row>
    <row r="7683" spans="15:41" x14ac:dyDescent="0.15">
      <c r="O7683" s="21"/>
      <c r="P7683" s="21"/>
      <c r="Q7683" s="28"/>
      <c r="R7683" s="28"/>
      <c r="S7683" s="21"/>
      <c r="T7683" s="20"/>
      <c r="U7683" s="21"/>
      <c r="W7683" s="46"/>
      <c r="AA7683" s="22"/>
      <c r="AB7683" s="22"/>
      <c r="AC7683" s="22"/>
      <c r="AD7683" s="22"/>
      <c r="AE7683" s="22"/>
      <c r="AF7683" s="22"/>
      <c r="AG7683" s="22"/>
      <c r="AH7683" s="20"/>
      <c r="AI7683" s="22"/>
      <c r="AJ7683" s="22"/>
      <c r="AK7683" s="22"/>
      <c r="AM7683" s="22"/>
      <c r="AN7683" s="22"/>
      <c r="AO7683" s="22"/>
    </row>
    <row r="7684" spans="15:41" x14ac:dyDescent="0.15">
      <c r="O7684" s="21"/>
      <c r="P7684" s="21"/>
      <c r="Q7684" s="28"/>
      <c r="R7684" s="28"/>
      <c r="S7684" s="21"/>
      <c r="T7684" s="20"/>
      <c r="U7684" s="21"/>
      <c r="W7684" s="46"/>
      <c r="AA7684" s="22"/>
      <c r="AB7684" s="22"/>
      <c r="AC7684" s="22"/>
      <c r="AD7684" s="22"/>
      <c r="AE7684" s="22"/>
      <c r="AF7684" s="22"/>
      <c r="AG7684" s="22"/>
      <c r="AH7684" s="20"/>
      <c r="AI7684" s="22"/>
      <c r="AJ7684" s="22"/>
      <c r="AK7684" s="22"/>
      <c r="AM7684" s="22"/>
      <c r="AN7684" s="22"/>
      <c r="AO7684" s="22"/>
    </row>
    <row r="7685" spans="15:41" x14ac:dyDescent="0.15">
      <c r="O7685" s="21"/>
      <c r="P7685" s="21"/>
      <c r="Q7685" s="28"/>
      <c r="R7685" s="28"/>
      <c r="S7685" s="21"/>
      <c r="T7685" s="20"/>
      <c r="U7685" s="21"/>
      <c r="W7685" s="46"/>
      <c r="AA7685" s="22"/>
      <c r="AB7685" s="22"/>
      <c r="AC7685" s="22"/>
      <c r="AD7685" s="22"/>
      <c r="AE7685" s="22"/>
      <c r="AF7685" s="22"/>
      <c r="AG7685" s="22"/>
      <c r="AH7685" s="20"/>
      <c r="AI7685" s="22"/>
      <c r="AJ7685" s="22"/>
      <c r="AK7685" s="22"/>
      <c r="AM7685" s="22"/>
      <c r="AN7685" s="22"/>
      <c r="AO7685" s="22"/>
    </row>
    <row r="7686" spans="15:41" x14ac:dyDescent="0.15">
      <c r="O7686" s="21"/>
      <c r="P7686" s="21"/>
      <c r="Q7686" s="28"/>
      <c r="R7686" s="28"/>
      <c r="S7686" s="21"/>
      <c r="T7686" s="20"/>
      <c r="U7686" s="21"/>
      <c r="W7686" s="46"/>
      <c r="AA7686" s="22"/>
      <c r="AB7686" s="22"/>
      <c r="AC7686" s="22"/>
      <c r="AD7686" s="22"/>
      <c r="AE7686" s="22"/>
      <c r="AF7686" s="22"/>
      <c r="AG7686" s="22"/>
      <c r="AH7686" s="20"/>
      <c r="AI7686" s="22"/>
      <c r="AJ7686" s="22"/>
      <c r="AK7686" s="22"/>
      <c r="AM7686" s="22"/>
      <c r="AN7686" s="22"/>
      <c r="AO7686" s="22"/>
    </row>
    <row r="7687" spans="15:41" x14ac:dyDescent="0.15">
      <c r="O7687" s="21"/>
      <c r="P7687" s="21"/>
      <c r="Q7687" s="28"/>
      <c r="R7687" s="28"/>
      <c r="S7687" s="21"/>
      <c r="T7687" s="20"/>
      <c r="U7687" s="21"/>
      <c r="W7687" s="46"/>
      <c r="AA7687" s="22"/>
      <c r="AB7687" s="22"/>
      <c r="AC7687" s="22"/>
      <c r="AD7687" s="22"/>
      <c r="AE7687" s="22"/>
      <c r="AF7687" s="22"/>
      <c r="AG7687" s="22"/>
      <c r="AH7687" s="20"/>
      <c r="AI7687" s="22"/>
      <c r="AJ7687" s="22"/>
      <c r="AK7687" s="22"/>
      <c r="AM7687" s="22"/>
      <c r="AN7687" s="22"/>
      <c r="AO7687" s="22"/>
    </row>
    <row r="7688" spans="15:41" x14ac:dyDescent="0.15">
      <c r="O7688" s="21"/>
      <c r="P7688" s="21"/>
      <c r="Q7688" s="28"/>
      <c r="R7688" s="28"/>
      <c r="S7688" s="21"/>
      <c r="T7688" s="20"/>
      <c r="U7688" s="21"/>
      <c r="W7688" s="46"/>
      <c r="AA7688" s="22"/>
      <c r="AB7688" s="22"/>
      <c r="AC7688" s="22"/>
      <c r="AD7688" s="22"/>
      <c r="AE7688" s="22"/>
      <c r="AF7688" s="22"/>
      <c r="AG7688" s="22"/>
      <c r="AH7688" s="20"/>
      <c r="AI7688" s="22"/>
      <c r="AJ7688" s="22"/>
      <c r="AK7688" s="22"/>
      <c r="AM7688" s="22"/>
      <c r="AN7688" s="22"/>
      <c r="AO7688" s="22"/>
    </row>
    <row r="7689" spans="15:41" x14ac:dyDescent="0.15">
      <c r="O7689" s="21"/>
      <c r="P7689" s="21"/>
      <c r="Q7689" s="28"/>
      <c r="R7689" s="28"/>
      <c r="S7689" s="21"/>
      <c r="T7689" s="20"/>
      <c r="U7689" s="21"/>
      <c r="W7689" s="46"/>
      <c r="AA7689" s="22"/>
      <c r="AB7689" s="22"/>
      <c r="AC7689" s="22"/>
      <c r="AD7689" s="22"/>
      <c r="AE7689" s="22"/>
      <c r="AF7689" s="22"/>
      <c r="AG7689" s="22"/>
      <c r="AH7689" s="20"/>
      <c r="AI7689" s="22"/>
      <c r="AJ7689" s="22"/>
      <c r="AK7689" s="22"/>
      <c r="AM7689" s="22"/>
      <c r="AN7689" s="22"/>
      <c r="AO7689" s="22"/>
    </row>
    <row r="7690" spans="15:41" x14ac:dyDescent="0.15">
      <c r="O7690" s="21"/>
      <c r="P7690" s="21"/>
      <c r="Q7690" s="28"/>
      <c r="R7690" s="28"/>
      <c r="S7690" s="21"/>
      <c r="T7690" s="20"/>
      <c r="U7690" s="21"/>
      <c r="W7690" s="46"/>
      <c r="AA7690" s="22"/>
      <c r="AB7690" s="22"/>
      <c r="AC7690" s="22"/>
      <c r="AD7690" s="22"/>
      <c r="AE7690" s="22"/>
      <c r="AF7690" s="22"/>
      <c r="AG7690" s="22"/>
      <c r="AH7690" s="20"/>
      <c r="AI7690" s="22"/>
      <c r="AJ7690" s="22"/>
      <c r="AK7690" s="22"/>
      <c r="AM7690" s="22"/>
      <c r="AN7690" s="22"/>
      <c r="AO7690" s="22"/>
    </row>
    <row r="7691" spans="15:41" x14ac:dyDescent="0.15">
      <c r="O7691" s="21"/>
      <c r="P7691" s="21"/>
      <c r="Q7691" s="28"/>
      <c r="R7691" s="28"/>
      <c r="S7691" s="21"/>
      <c r="T7691" s="20"/>
      <c r="U7691" s="21"/>
      <c r="W7691" s="46"/>
      <c r="AA7691" s="22"/>
      <c r="AB7691" s="22"/>
      <c r="AC7691" s="22"/>
      <c r="AD7691" s="22"/>
      <c r="AE7691" s="22"/>
      <c r="AF7691" s="22"/>
      <c r="AG7691" s="22"/>
      <c r="AH7691" s="20"/>
      <c r="AI7691" s="22"/>
      <c r="AJ7691" s="22"/>
      <c r="AK7691" s="22"/>
      <c r="AM7691" s="22"/>
      <c r="AN7691" s="22"/>
      <c r="AO7691" s="22"/>
    </row>
    <row r="7692" spans="15:41" x14ac:dyDescent="0.15">
      <c r="O7692" s="21"/>
      <c r="P7692" s="21"/>
      <c r="Q7692" s="28"/>
      <c r="R7692" s="28"/>
      <c r="S7692" s="21"/>
      <c r="T7692" s="20"/>
      <c r="U7692" s="21"/>
      <c r="W7692" s="46"/>
      <c r="AA7692" s="22"/>
      <c r="AB7692" s="22"/>
      <c r="AC7692" s="22"/>
      <c r="AD7692" s="22"/>
      <c r="AE7692" s="22"/>
      <c r="AF7692" s="22"/>
      <c r="AG7692" s="22"/>
      <c r="AH7692" s="20"/>
      <c r="AI7692" s="22"/>
      <c r="AJ7692" s="22"/>
      <c r="AK7692" s="22"/>
      <c r="AM7692" s="22"/>
      <c r="AN7692" s="22"/>
      <c r="AO7692" s="22"/>
    </row>
    <row r="7693" spans="15:41" x14ac:dyDescent="0.15">
      <c r="O7693" s="21"/>
      <c r="P7693" s="21"/>
      <c r="Q7693" s="28"/>
      <c r="R7693" s="28"/>
      <c r="S7693" s="21"/>
      <c r="T7693" s="20"/>
      <c r="U7693" s="21"/>
      <c r="W7693" s="46"/>
      <c r="AA7693" s="22"/>
      <c r="AB7693" s="22"/>
      <c r="AC7693" s="22"/>
      <c r="AD7693" s="22"/>
      <c r="AE7693" s="22"/>
      <c r="AF7693" s="22"/>
      <c r="AG7693" s="22"/>
      <c r="AH7693" s="20"/>
      <c r="AI7693" s="22"/>
      <c r="AJ7693" s="22"/>
      <c r="AK7693" s="22"/>
      <c r="AM7693" s="22"/>
      <c r="AN7693" s="22"/>
      <c r="AO7693" s="22"/>
    </row>
    <row r="7694" spans="15:41" x14ac:dyDescent="0.15">
      <c r="O7694" s="21"/>
      <c r="P7694" s="21"/>
      <c r="Q7694" s="28"/>
      <c r="R7694" s="28"/>
      <c r="S7694" s="21"/>
      <c r="T7694" s="20"/>
      <c r="U7694" s="21"/>
      <c r="W7694" s="46"/>
      <c r="AA7694" s="22"/>
      <c r="AB7694" s="22"/>
      <c r="AC7694" s="22"/>
      <c r="AD7694" s="22"/>
      <c r="AE7694" s="22"/>
      <c r="AF7694" s="22"/>
      <c r="AG7694" s="22"/>
      <c r="AH7694" s="20"/>
      <c r="AI7694" s="22"/>
      <c r="AJ7694" s="22"/>
      <c r="AK7694" s="22"/>
      <c r="AM7694" s="22"/>
      <c r="AN7694" s="22"/>
      <c r="AO7694" s="22"/>
    </row>
    <row r="7695" spans="15:41" x14ac:dyDescent="0.15">
      <c r="O7695" s="21"/>
      <c r="P7695" s="21"/>
      <c r="Q7695" s="28"/>
      <c r="R7695" s="28"/>
      <c r="S7695" s="21"/>
      <c r="T7695" s="20"/>
      <c r="U7695" s="21"/>
      <c r="W7695" s="46"/>
      <c r="AA7695" s="22"/>
      <c r="AB7695" s="22"/>
      <c r="AC7695" s="22"/>
      <c r="AD7695" s="22"/>
      <c r="AE7695" s="22"/>
      <c r="AF7695" s="22"/>
      <c r="AG7695" s="22"/>
      <c r="AH7695" s="20"/>
      <c r="AI7695" s="22"/>
      <c r="AJ7695" s="22"/>
      <c r="AK7695" s="22"/>
      <c r="AM7695" s="22"/>
      <c r="AN7695" s="22"/>
      <c r="AO7695" s="22"/>
    </row>
    <row r="7696" spans="15:41" x14ac:dyDescent="0.15">
      <c r="O7696" s="21"/>
      <c r="P7696" s="21"/>
      <c r="Q7696" s="28"/>
      <c r="R7696" s="28"/>
      <c r="S7696" s="21"/>
      <c r="T7696" s="20"/>
      <c r="U7696" s="21"/>
      <c r="W7696" s="46"/>
      <c r="AA7696" s="22"/>
      <c r="AB7696" s="22"/>
      <c r="AC7696" s="22"/>
      <c r="AD7696" s="22"/>
      <c r="AE7696" s="22"/>
      <c r="AF7696" s="22"/>
      <c r="AG7696" s="22"/>
      <c r="AH7696" s="20"/>
      <c r="AI7696" s="22"/>
      <c r="AJ7696" s="22"/>
      <c r="AK7696" s="22"/>
      <c r="AM7696" s="22"/>
      <c r="AN7696" s="22"/>
      <c r="AO7696" s="22"/>
    </row>
    <row r="7697" spans="15:41" x14ac:dyDescent="0.15">
      <c r="O7697" s="21"/>
      <c r="P7697" s="21"/>
      <c r="Q7697" s="28"/>
      <c r="R7697" s="28"/>
      <c r="S7697" s="21"/>
      <c r="T7697" s="20"/>
      <c r="U7697" s="21"/>
      <c r="W7697" s="46"/>
      <c r="AA7697" s="22"/>
      <c r="AB7697" s="22"/>
      <c r="AC7697" s="22"/>
      <c r="AD7697" s="22"/>
      <c r="AE7697" s="22"/>
      <c r="AF7697" s="22"/>
      <c r="AG7697" s="22"/>
      <c r="AH7697" s="20"/>
      <c r="AI7697" s="22"/>
      <c r="AJ7697" s="22"/>
      <c r="AK7697" s="22"/>
      <c r="AM7697" s="22"/>
      <c r="AN7697" s="22"/>
      <c r="AO7697" s="22"/>
    </row>
    <row r="7698" spans="15:41" x14ac:dyDescent="0.15">
      <c r="O7698" s="21"/>
      <c r="P7698" s="21"/>
      <c r="Q7698" s="28"/>
      <c r="R7698" s="28"/>
      <c r="S7698" s="21"/>
      <c r="T7698" s="20"/>
      <c r="U7698" s="21"/>
      <c r="W7698" s="46"/>
      <c r="AA7698" s="22"/>
      <c r="AB7698" s="22"/>
      <c r="AC7698" s="22"/>
      <c r="AD7698" s="22"/>
      <c r="AE7698" s="22"/>
      <c r="AF7698" s="22"/>
      <c r="AG7698" s="22"/>
      <c r="AH7698" s="20"/>
      <c r="AI7698" s="22"/>
      <c r="AJ7698" s="22"/>
      <c r="AK7698" s="22"/>
      <c r="AM7698" s="22"/>
      <c r="AN7698" s="22"/>
      <c r="AO7698" s="22"/>
    </row>
    <row r="7699" spans="15:41" x14ac:dyDescent="0.15">
      <c r="O7699" s="21"/>
      <c r="P7699" s="21"/>
      <c r="Q7699" s="28"/>
      <c r="R7699" s="28"/>
      <c r="S7699" s="21"/>
      <c r="T7699" s="20"/>
      <c r="U7699" s="21"/>
      <c r="W7699" s="46"/>
      <c r="AA7699" s="22"/>
      <c r="AB7699" s="22"/>
      <c r="AC7699" s="22"/>
      <c r="AD7699" s="22"/>
      <c r="AE7699" s="22"/>
      <c r="AF7699" s="22"/>
      <c r="AG7699" s="22"/>
      <c r="AH7699" s="20"/>
      <c r="AI7699" s="22"/>
      <c r="AJ7699" s="22"/>
      <c r="AK7699" s="22"/>
      <c r="AM7699" s="22"/>
      <c r="AN7699" s="22"/>
      <c r="AO7699" s="22"/>
    </row>
    <row r="7700" spans="15:41" x14ac:dyDescent="0.15">
      <c r="O7700" s="21"/>
      <c r="P7700" s="21"/>
      <c r="Q7700" s="28"/>
      <c r="R7700" s="28"/>
      <c r="S7700" s="21"/>
      <c r="T7700" s="20"/>
      <c r="U7700" s="21"/>
      <c r="W7700" s="46"/>
      <c r="AA7700" s="22"/>
      <c r="AB7700" s="22"/>
      <c r="AC7700" s="22"/>
      <c r="AD7700" s="22"/>
      <c r="AE7700" s="22"/>
      <c r="AF7700" s="22"/>
      <c r="AG7700" s="22"/>
      <c r="AH7700" s="20"/>
      <c r="AI7700" s="22"/>
      <c r="AJ7700" s="22"/>
      <c r="AK7700" s="22"/>
      <c r="AM7700" s="22"/>
      <c r="AN7700" s="22"/>
      <c r="AO7700" s="22"/>
    </row>
    <row r="7701" spans="15:41" x14ac:dyDescent="0.15">
      <c r="O7701" s="21"/>
      <c r="P7701" s="21"/>
      <c r="Q7701" s="28"/>
      <c r="R7701" s="28"/>
      <c r="S7701" s="21"/>
      <c r="T7701" s="20"/>
      <c r="U7701" s="21"/>
      <c r="W7701" s="46"/>
      <c r="AA7701" s="22"/>
      <c r="AB7701" s="22"/>
      <c r="AC7701" s="22"/>
      <c r="AD7701" s="22"/>
      <c r="AE7701" s="22"/>
      <c r="AF7701" s="22"/>
      <c r="AG7701" s="22"/>
      <c r="AH7701" s="20"/>
      <c r="AI7701" s="22"/>
      <c r="AJ7701" s="22"/>
      <c r="AK7701" s="22"/>
      <c r="AM7701" s="22"/>
      <c r="AN7701" s="22"/>
      <c r="AO7701" s="22"/>
    </row>
    <row r="7702" spans="15:41" x14ac:dyDescent="0.15">
      <c r="O7702" s="21"/>
      <c r="P7702" s="21"/>
      <c r="Q7702" s="28"/>
      <c r="R7702" s="28"/>
      <c r="S7702" s="21"/>
      <c r="T7702" s="20"/>
      <c r="U7702" s="21"/>
      <c r="W7702" s="46"/>
      <c r="AA7702" s="22"/>
      <c r="AB7702" s="22"/>
      <c r="AC7702" s="22"/>
      <c r="AD7702" s="22"/>
      <c r="AE7702" s="22"/>
      <c r="AF7702" s="22"/>
      <c r="AG7702" s="22"/>
      <c r="AH7702" s="20"/>
      <c r="AI7702" s="22"/>
      <c r="AJ7702" s="22"/>
      <c r="AK7702" s="22"/>
      <c r="AM7702" s="22"/>
      <c r="AN7702" s="22"/>
      <c r="AO7702" s="22"/>
    </row>
    <row r="7703" spans="15:41" x14ac:dyDescent="0.15">
      <c r="O7703" s="21"/>
      <c r="P7703" s="21"/>
      <c r="Q7703" s="28"/>
      <c r="R7703" s="28"/>
      <c r="S7703" s="21"/>
      <c r="T7703" s="20"/>
      <c r="U7703" s="21"/>
      <c r="W7703" s="46"/>
      <c r="AA7703" s="22"/>
      <c r="AB7703" s="22"/>
      <c r="AC7703" s="22"/>
      <c r="AD7703" s="22"/>
      <c r="AE7703" s="22"/>
      <c r="AF7703" s="22"/>
      <c r="AG7703" s="22"/>
      <c r="AH7703" s="20"/>
      <c r="AI7703" s="22"/>
      <c r="AJ7703" s="22"/>
      <c r="AK7703" s="22"/>
      <c r="AM7703" s="22"/>
      <c r="AN7703" s="22"/>
      <c r="AO7703" s="22"/>
    </row>
    <row r="7704" spans="15:41" x14ac:dyDescent="0.15">
      <c r="O7704" s="21"/>
      <c r="P7704" s="21"/>
      <c r="Q7704" s="28"/>
      <c r="R7704" s="28"/>
      <c r="S7704" s="21"/>
      <c r="T7704" s="20"/>
      <c r="U7704" s="21"/>
      <c r="W7704" s="46"/>
      <c r="AA7704" s="22"/>
      <c r="AB7704" s="22"/>
      <c r="AC7704" s="22"/>
      <c r="AD7704" s="22"/>
      <c r="AE7704" s="22"/>
      <c r="AF7704" s="22"/>
      <c r="AG7704" s="22"/>
      <c r="AH7704" s="20"/>
      <c r="AI7704" s="22"/>
      <c r="AJ7704" s="22"/>
      <c r="AK7704" s="22"/>
      <c r="AM7704" s="22"/>
      <c r="AN7704" s="22"/>
      <c r="AO7704" s="22"/>
    </row>
    <row r="7705" spans="15:41" x14ac:dyDescent="0.15">
      <c r="O7705" s="21"/>
      <c r="P7705" s="21"/>
      <c r="Q7705" s="28"/>
      <c r="R7705" s="28"/>
      <c r="S7705" s="21"/>
      <c r="T7705" s="20"/>
      <c r="U7705" s="21"/>
      <c r="W7705" s="46"/>
      <c r="AA7705" s="22"/>
      <c r="AB7705" s="22"/>
      <c r="AC7705" s="22"/>
      <c r="AD7705" s="22"/>
      <c r="AE7705" s="22"/>
      <c r="AF7705" s="22"/>
      <c r="AG7705" s="22"/>
      <c r="AH7705" s="20"/>
      <c r="AI7705" s="22"/>
      <c r="AJ7705" s="22"/>
      <c r="AK7705" s="22"/>
      <c r="AM7705" s="22"/>
      <c r="AN7705" s="22"/>
      <c r="AO7705" s="22"/>
    </row>
    <row r="7706" spans="15:41" x14ac:dyDescent="0.15">
      <c r="O7706" s="21"/>
      <c r="P7706" s="21"/>
      <c r="Q7706" s="28"/>
      <c r="R7706" s="28"/>
      <c r="S7706" s="21"/>
      <c r="T7706" s="20"/>
      <c r="U7706" s="21"/>
      <c r="W7706" s="46"/>
      <c r="AA7706" s="22"/>
      <c r="AB7706" s="22"/>
      <c r="AC7706" s="22"/>
      <c r="AD7706" s="22"/>
      <c r="AE7706" s="22"/>
      <c r="AF7706" s="22"/>
      <c r="AG7706" s="22"/>
      <c r="AH7706" s="20"/>
      <c r="AI7706" s="22"/>
      <c r="AJ7706" s="22"/>
      <c r="AK7706" s="22"/>
      <c r="AM7706" s="22"/>
      <c r="AN7706" s="22"/>
      <c r="AO7706" s="22"/>
    </row>
    <row r="7707" spans="15:41" x14ac:dyDescent="0.15">
      <c r="O7707" s="21"/>
      <c r="P7707" s="21"/>
      <c r="Q7707" s="28"/>
      <c r="R7707" s="28"/>
      <c r="S7707" s="21"/>
      <c r="T7707" s="20"/>
      <c r="U7707" s="21"/>
      <c r="W7707" s="46"/>
      <c r="AA7707" s="22"/>
      <c r="AB7707" s="22"/>
      <c r="AC7707" s="22"/>
      <c r="AD7707" s="22"/>
      <c r="AE7707" s="22"/>
      <c r="AF7707" s="22"/>
      <c r="AG7707" s="22"/>
      <c r="AH7707" s="20"/>
      <c r="AI7707" s="22"/>
      <c r="AJ7707" s="22"/>
      <c r="AK7707" s="22"/>
      <c r="AM7707" s="22"/>
      <c r="AN7707" s="22"/>
      <c r="AO7707" s="22"/>
    </row>
    <row r="7708" spans="15:41" x14ac:dyDescent="0.15">
      <c r="O7708" s="21"/>
      <c r="P7708" s="21"/>
      <c r="Q7708" s="28"/>
      <c r="R7708" s="28"/>
      <c r="S7708" s="21"/>
      <c r="T7708" s="20"/>
      <c r="U7708" s="21"/>
      <c r="W7708" s="46"/>
      <c r="AA7708" s="22"/>
      <c r="AB7708" s="22"/>
      <c r="AC7708" s="22"/>
      <c r="AD7708" s="22"/>
      <c r="AE7708" s="22"/>
      <c r="AF7708" s="22"/>
      <c r="AG7708" s="22"/>
      <c r="AH7708" s="20"/>
      <c r="AI7708" s="22"/>
      <c r="AJ7708" s="22"/>
      <c r="AK7708" s="22"/>
      <c r="AM7708" s="22"/>
      <c r="AN7708" s="22"/>
      <c r="AO7708" s="22"/>
    </row>
    <row r="7709" spans="15:41" x14ac:dyDescent="0.15">
      <c r="O7709" s="21"/>
      <c r="P7709" s="21"/>
      <c r="Q7709" s="28"/>
      <c r="R7709" s="28"/>
      <c r="S7709" s="21"/>
      <c r="T7709" s="20"/>
      <c r="U7709" s="21"/>
      <c r="W7709" s="46"/>
      <c r="AA7709" s="22"/>
      <c r="AB7709" s="22"/>
      <c r="AC7709" s="22"/>
      <c r="AD7709" s="22"/>
      <c r="AE7709" s="22"/>
      <c r="AF7709" s="22"/>
      <c r="AG7709" s="22"/>
      <c r="AH7709" s="20"/>
      <c r="AI7709" s="22"/>
      <c r="AJ7709" s="22"/>
      <c r="AK7709" s="22"/>
      <c r="AM7709" s="22"/>
      <c r="AN7709" s="22"/>
      <c r="AO7709" s="22"/>
    </row>
    <row r="7710" spans="15:41" x14ac:dyDescent="0.15">
      <c r="O7710" s="21"/>
      <c r="P7710" s="21"/>
      <c r="Q7710" s="28"/>
      <c r="R7710" s="28"/>
      <c r="S7710" s="21"/>
      <c r="T7710" s="20"/>
      <c r="U7710" s="21"/>
      <c r="W7710" s="46"/>
      <c r="AA7710" s="22"/>
      <c r="AB7710" s="22"/>
      <c r="AC7710" s="22"/>
      <c r="AD7710" s="22"/>
      <c r="AE7710" s="22"/>
      <c r="AF7710" s="22"/>
      <c r="AG7710" s="22"/>
      <c r="AH7710" s="20"/>
      <c r="AI7710" s="22"/>
      <c r="AJ7710" s="22"/>
      <c r="AK7710" s="22"/>
      <c r="AM7710" s="22"/>
      <c r="AN7710" s="22"/>
      <c r="AO7710" s="22"/>
    </row>
    <row r="7711" spans="15:41" x14ac:dyDescent="0.15">
      <c r="O7711" s="21"/>
      <c r="P7711" s="21"/>
      <c r="Q7711" s="28"/>
      <c r="R7711" s="28"/>
      <c r="S7711" s="21"/>
      <c r="T7711" s="20"/>
      <c r="U7711" s="21"/>
      <c r="W7711" s="46"/>
      <c r="AA7711" s="22"/>
      <c r="AB7711" s="22"/>
      <c r="AC7711" s="22"/>
      <c r="AD7711" s="22"/>
      <c r="AE7711" s="22"/>
      <c r="AF7711" s="22"/>
      <c r="AG7711" s="22"/>
      <c r="AH7711" s="20"/>
      <c r="AI7711" s="22"/>
      <c r="AJ7711" s="22"/>
      <c r="AK7711" s="22"/>
      <c r="AM7711" s="22"/>
      <c r="AN7711" s="22"/>
      <c r="AO7711" s="22"/>
    </row>
    <row r="7712" spans="15:41" x14ac:dyDescent="0.15">
      <c r="O7712" s="21"/>
      <c r="P7712" s="21"/>
      <c r="Q7712" s="28"/>
      <c r="R7712" s="28"/>
      <c r="S7712" s="21"/>
      <c r="T7712" s="20"/>
      <c r="U7712" s="21"/>
      <c r="W7712" s="46"/>
      <c r="AA7712" s="22"/>
      <c r="AB7712" s="22"/>
      <c r="AC7712" s="22"/>
      <c r="AD7712" s="22"/>
      <c r="AE7712" s="22"/>
      <c r="AF7712" s="22"/>
      <c r="AG7712" s="22"/>
      <c r="AH7712" s="20"/>
      <c r="AI7712" s="22"/>
      <c r="AJ7712" s="22"/>
      <c r="AK7712" s="22"/>
      <c r="AM7712" s="22"/>
      <c r="AN7712" s="22"/>
      <c r="AO7712" s="22"/>
    </row>
    <row r="7713" spans="15:41" x14ac:dyDescent="0.15">
      <c r="O7713" s="21"/>
      <c r="P7713" s="21"/>
      <c r="Q7713" s="28"/>
      <c r="R7713" s="28"/>
      <c r="S7713" s="21"/>
      <c r="T7713" s="20"/>
      <c r="U7713" s="21"/>
      <c r="W7713" s="46"/>
      <c r="AA7713" s="22"/>
      <c r="AB7713" s="22"/>
      <c r="AC7713" s="22"/>
      <c r="AD7713" s="22"/>
      <c r="AE7713" s="22"/>
      <c r="AF7713" s="22"/>
      <c r="AG7713" s="22"/>
      <c r="AH7713" s="20"/>
      <c r="AI7713" s="22"/>
      <c r="AJ7713" s="22"/>
      <c r="AK7713" s="22"/>
      <c r="AM7713" s="22"/>
      <c r="AN7713" s="22"/>
      <c r="AO7713" s="22"/>
    </row>
    <row r="7714" spans="15:41" x14ac:dyDescent="0.15">
      <c r="O7714" s="21"/>
      <c r="P7714" s="21"/>
      <c r="Q7714" s="28"/>
      <c r="R7714" s="28"/>
      <c r="S7714" s="21"/>
      <c r="T7714" s="20"/>
      <c r="U7714" s="21"/>
      <c r="W7714" s="46"/>
      <c r="AA7714" s="22"/>
      <c r="AB7714" s="22"/>
      <c r="AC7714" s="22"/>
      <c r="AD7714" s="22"/>
      <c r="AE7714" s="22"/>
      <c r="AF7714" s="22"/>
      <c r="AG7714" s="22"/>
      <c r="AH7714" s="20"/>
      <c r="AI7714" s="22"/>
      <c r="AJ7714" s="22"/>
      <c r="AK7714" s="22"/>
      <c r="AM7714" s="22"/>
      <c r="AN7714" s="22"/>
      <c r="AO7714" s="22"/>
    </row>
    <row r="7715" spans="15:41" x14ac:dyDescent="0.15">
      <c r="O7715" s="21"/>
      <c r="P7715" s="21"/>
      <c r="Q7715" s="28"/>
      <c r="R7715" s="28"/>
      <c r="S7715" s="21"/>
      <c r="T7715" s="20"/>
      <c r="U7715" s="21"/>
      <c r="W7715" s="46"/>
      <c r="AA7715" s="22"/>
      <c r="AB7715" s="22"/>
      <c r="AC7715" s="22"/>
      <c r="AD7715" s="22"/>
      <c r="AE7715" s="22"/>
      <c r="AF7715" s="22"/>
      <c r="AG7715" s="22"/>
      <c r="AH7715" s="20"/>
      <c r="AI7715" s="22"/>
      <c r="AJ7715" s="22"/>
      <c r="AK7715" s="22"/>
      <c r="AM7715" s="22"/>
      <c r="AN7715" s="22"/>
      <c r="AO7715" s="22"/>
    </row>
    <row r="7716" spans="15:41" x14ac:dyDescent="0.15">
      <c r="O7716" s="21"/>
      <c r="P7716" s="21"/>
      <c r="Q7716" s="28"/>
      <c r="R7716" s="28"/>
      <c r="S7716" s="21"/>
      <c r="T7716" s="20"/>
      <c r="U7716" s="21"/>
      <c r="W7716" s="46"/>
      <c r="AA7716" s="22"/>
      <c r="AB7716" s="22"/>
      <c r="AC7716" s="22"/>
      <c r="AD7716" s="22"/>
      <c r="AE7716" s="22"/>
      <c r="AF7716" s="22"/>
      <c r="AG7716" s="22"/>
      <c r="AH7716" s="20"/>
      <c r="AI7716" s="22"/>
      <c r="AJ7716" s="22"/>
      <c r="AK7716" s="22"/>
      <c r="AM7716" s="22"/>
      <c r="AN7716" s="22"/>
      <c r="AO7716" s="22"/>
    </row>
    <row r="7717" spans="15:41" x14ac:dyDescent="0.15">
      <c r="O7717" s="21"/>
      <c r="P7717" s="21"/>
      <c r="Q7717" s="28"/>
      <c r="R7717" s="28"/>
      <c r="S7717" s="21"/>
      <c r="T7717" s="20"/>
      <c r="U7717" s="21"/>
      <c r="W7717" s="46"/>
      <c r="AA7717" s="22"/>
      <c r="AB7717" s="22"/>
      <c r="AC7717" s="22"/>
      <c r="AD7717" s="22"/>
      <c r="AE7717" s="22"/>
      <c r="AF7717" s="22"/>
      <c r="AG7717" s="22"/>
      <c r="AH7717" s="20"/>
      <c r="AI7717" s="22"/>
      <c r="AJ7717" s="22"/>
      <c r="AK7717" s="22"/>
      <c r="AM7717" s="22"/>
      <c r="AN7717" s="22"/>
      <c r="AO7717" s="22"/>
    </row>
    <row r="7718" spans="15:41" x14ac:dyDescent="0.15">
      <c r="O7718" s="21"/>
      <c r="P7718" s="21"/>
      <c r="Q7718" s="28"/>
      <c r="R7718" s="28"/>
      <c r="S7718" s="21"/>
      <c r="T7718" s="20"/>
      <c r="U7718" s="21"/>
      <c r="W7718" s="46"/>
      <c r="AA7718" s="22"/>
      <c r="AB7718" s="22"/>
      <c r="AC7718" s="22"/>
      <c r="AD7718" s="22"/>
      <c r="AE7718" s="22"/>
      <c r="AF7718" s="22"/>
      <c r="AG7718" s="22"/>
      <c r="AH7718" s="20"/>
      <c r="AI7718" s="22"/>
      <c r="AJ7718" s="22"/>
      <c r="AK7718" s="22"/>
      <c r="AM7718" s="22"/>
      <c r="AN7718" s="22"/>
      <c r="AO7718" s="22"/>
    </row>
    <row r="7719" spans="15:41" x14ac:dyDescent="0.15">
      <c r="O7719" s="21"/>
      <c r="P7719" s="21"/>
      <c r="Q7719" s="28"/>
      <c r="R7719" s="28"/>
      <c r="S7719" s="21"/>
      <c r="T7719" s="20"/>
      <c r="U7719" s="21"/>
      <c r="W7719" s="46"/>
      <c r="AA7719" s="22"/>
      <c r="AB7719" s="22"/>
      <c r="AC7719" s="22"/>
      <c r="AD7719" s="22"/>
      <c r="AE7719" s="22"/>
      <c r="AF7719" s="22"/>
      <c r="AG7719" s="22"/>
      <c r="AH7719" s="20"/>
      <c r="AI7719" s="22"/>
      <c r="AJ7719" s="22"/>
      <c r="AK7719" s="22"/>
      <c r="AM7719" s="22"/>
      <c r="AN7719" s="22"/>
      <c r="AO7719" s="22"/>
    </row>
    <row r="7720" spans="15:41" x14ac:dyDescent="0.15">
      <c r="O7720" s="21"/>
      <c r="P7720" s="21"/>
      <c r="Q7720" s="28"/>
      <c r="R7720" s="28"/>
      <c r="S7720" s="21"/>
      <c r="T7720" s="20"/>
      <c r="U7720" s="21"/>
      <c r="W7720" s="46"/>
      <c r="AA7720" s="22"/>
      <c r="AB7720" s="22"/>
      <c r="AC7720" s="22"/>
      <c r="AD7720" s="22"/>
      <c r="AE7720" s="22"/>
      <c r="AF7720" s="22"/>
      <c r="AG7720" s="22"/>
      <c r="AH7720" s="20"/>
      <c r="AI7720" s="22"/>
      <c r="AJ7720" s="22"/>
      <c r="AK7720" s="22"/>
      <c r="AM7720" s="22"/>
      <c r="AN7720" s="22"/>
      <c r="AO7720" s="22"/>
    </row>
    <row r="7721" spans="15:41" x14ac:dyDescent="0.15">
      <c r="O7721" s="21"/>
      <c r="P7721" s="21"/>
      <c r="Q7721" s="28"/>
      <c r="R7721" s="28"/>
      <c r="S7721" s="21"/>
      <c r="T7721" s="20"/>
      <c r="U7721" s="21"/>
      <c r="W7721" s="46"/>
      <c r="AA7721" s="22"/>
      <c r="AB7721" s="22"/>
      <c r="AC7721" s="22"/>
      <c r="AD7721" s="22"/>
      <c r="AE7721" s="22"/>
      <c r="AF7721" s="22"/>
      <c r="AG7721" s="22"/>
      <c r="AH7721" s="20"/>
      <c r="AI7721" s="22"/>
      <c r="AJ7721" s="22"/>
      <c r="AK7721" s="22"/>
      <c r="AM7721" s="22"/>
      <c r="AN7721" s="22"/>
      <c r="AO7721" s="22"/>
    </row>
    <row r="7722" spans="15:41" x14ac:dyDescent="0.15">
      <c r="O7722" s="21"/>
      <c r="P7722" s="21"/>
      <c r="Q7722" s="28"/>
      <c r="R7722" s="28"/>
      <c r="S7722" s="21"/>
      <c r="T7722" s="20"/>
      <c r="U7722" s="21"/>
      <c r="W7722" s="46"/>
      <c r="AA7722" s="22"/>
      <c r="AB7722" s="22"/>
      <c r="AC7722" s="22"/>
      <c r="AD7722" s="22"/>
      <c r="AE7722" s="22"/>
      <c r="AF7722" s="22"/>
      <c r="AG7722" s="22"/>
      <c r="AH7722" s="20"/>
      <c r="AI7722" s="22"/>
      <c r="AJ7722" s="22"/>
      <c r="AK7722" s="22"/>
      <c r="AM7722" s="22"/>
      <c r="AN7722" s="22"/>
      <c r="AO7722" s="22"/>
    </row>
    <row r="7723" spans="15:41" x14ac:dyDescent="0.15">
      <c r="O7723" s="21"/>
      <c r="P7723" s="21"/>
      <c r="Q7723" s="28"/>
      <c r="R7723" s="28"/>
      <c r="S7723" s="21"/>
      <c r="T7723" s="20"/>
      <c r="U7723" s="21"/>
      <c r="W7723" s="46"/>
      <c r="AA7723" s="22"/>
      <c r="AB7723" s="22"/>
      <c r="AC7723" s="22"/>
      <c r="AD7723" s="22"/>
      <c r="AE7723" s="22"/>
      <c r="AF7723" s="22"/>
      <c r="AG7723" s="22"/>
      <c r="AH7723" s="20"/>
      <c r="AI7723" s="22"/>
      <c r="AJ7723" s="22"/>
      <c r="AK7723" s="22"/>
      <c r="AM7723" s="22"/>
      <c r="AN7723" s="22"/>
      <c r="AO7723" s="22"/>
    </row>
    <row r="7724" spans="15:41" x14ac:dyDescent="0.15">
      <c r="O7724" s="21"/>
      <c r="P7724" s="21"/>
      <c r="Q7724" s="28"/>
      <c r="R7724" s="28"/>
      <c r="S7724" s="21"/>
      <c r="T7724" s="20"/>
      <c r="U7724" s="21"/>
      <c r="W7724" s="46"/>
      <c r="AA7724" s="22"/>
      <c r="AB7724" s="22"/>
      <c r="AC7724" s="22"/>
      <c r="AD7724" s="22"/>
      <c r="AE7724" s="22"/>
      <c r="AF7724" s="22"/>
      <c r="AG7724" s="22"/>
      <c r="AH7724" s="20"/>
      <c r="AI7724" s="22"/>
      <c r="AJ7724" s="22"/>
      <c r="AK7724" s="22"/>
      <c r="AM7724" s="22"/>
      <c r="AN7724" s="22"/>
      <c r="AO7724" s="22"/>
    </row>
    <row r="7725" spans="15:41" x14ac:dyDescent="0.15">
      <c r="O7725" s="21"/>
      <c r="P7725" s="21"/>
      <c r="Q7725" s="28"/>
      <c r="R7725" s="28"/>
      <c r="S7725" s="21"/>
      <c r="T7725" s="20"/>
      <c r="U7725" s="21"/>
      <c r="W7725" s="46"/>
      <c r="AA7725" s="22"/>
      <c r="AB7725" s="22"/>
      <c r="AC7725" s="22"/>
      <c r="AD7725" s="22"/>
      <c r="AE7725" s="22"/>
      <c r="AF7725" s="22"/>
      <c r="AG7725" s="22"/>
      <c r="AH7725" s="20"/>
      <c r="AI7725" s="22"/>
      <c r="AJ7725" s="22"/>
      <c r="AK7725" s="22"/>
      <c r="AM7725" s="22"/>
      <c r="AN7725" s="22"/>
      <c r="AO7725" s="22"/>
    </row>
    <row r="7726" spans="15:41" x14ac:dyDescent="0.15">
      <c r="O7726" s="21"/>
      <c r="P7726" s="21"/>
      <c r="Q7726" s="28"/>
      <c r="R7726" s="28"/>
      <c r="S7726" s="21"/>
      <c r="T7726" s="20"/>
      <c r="U7726" s="21"/>
      <c r="W7726" s="46"/>
      <c r="AA7726" s="22"/>
      <c r="AB7726" s="22"/>
      <c r="AC7726" s="22"/>
      <c r="AD7726" s="22"/>
      <c r="AE7726" s="22"/>
      <c r="AF7726" s="22"/>
      <c r="AG7726" s="22"/>
      <c r="AH7726" s="20"/>
      <c r="AI7726" s="22"/>
      <c r="AJ7726" s="22"/>
      <c r="AK7726" s="22"/>
      <c r="AM7726" s="22"/>
      <c r="AN7726" s="22"/>
      <c r="AO7726" s="22"/>
    </row>
    <row r="7727" spans="15:41" x14ac:dyDescent="0.15">
      <c r="O7727" s="21"/>
      <c r="P7727" s="21"/>
      <c r="Q7727" s="28"/>
      <c r="R7727" s="28"/>
      <c r="S7727" s="21"/>
      <c r="T7727" s="20"/>
      <c r="U7727" s="21"/>
      <c r="W7727" s="46"/>
      <c r="AA7727" s="22"/>
      <c r="AB7727" s="22"/>
      <c r="AC7727" s="22"/>
      <c r="AD7727" s="22"/>
      <c r="AE7727" s="22"/>
      <c r="AF7727" s="22"/>
      <c r="AG7727" s="22"/>
      <c r="AH7727" s="20"/>
      <c r="AI7727" s="22"/>
      <c r="AJ7727" s="22"/>
      <c r="AK7727" s="22"/>
      <c r="AM7727" s="22"/>
      <c r="AN7727" s="22"/>
      <c r="AO7727" s="22"/>
    </row>
    <row r="7728" spans="15:41" x14ac:dyDescent="0.15">
      <c r="O7728" s="21"/>
      <c r="P7728" s="21"/>
      <c r="Q7728" s="28"/>
      <c r="R7728" s="28"/>
      <c r="S7728" s="21"/>
      <c r="T7728" s="20"/>
      <c r="U7728" s="21"/>
      <c r="W7728" s="46"/>
      <c r="AA7728" s="22"/>
      <c r="AB7728" s="22"/>
      <c r="AC7728" s="22"/>
      <c r="AD7728" s="22"/>
      <c r="AE7728" s="22"/>
      <c r="AF7728" s="22"/>
      <c r="AG7728" s="22"/>
      <c r="AH7728" s="20"/>
      <c r="AI7728" s="22"/>
      <c r="AJ7728" s="22"/>
      <c r="AK7728" s="22"/>
      <c r="AM7728" s="22"/>
      <c r="AN7728" s="22"/>
      <c r="AO7728" s="22"/>
    </row>
    <row r="7729" spans="15:41" x14ac:dyDescent="0.15">
      <c r="O7729" s="21"/>
      <c r="P7729" s="21"/>
      <c r="Q7729" s="28"/>
      <c r="R7729" s="28"/>
      <c r="S7729" s="21"/>
      <c r="T7729" s="20"/>
      <c r="U7729" s="21"/>
      <c r="W7729" s="46"/>
      <c r="AA7729" s="22"/>
      <c r="AB7729" s="22"/>
      <c r="AC7729" s="22"/>
      <c r="AD7729" s="22"/>
      <c r="AE7729" s="22"/>
      <c r="AF7729" s="22"/>
      <c r="AG7729" s="22"/>
      <c r="AH7729" s="20"/>
      <c r="AI7729" s="22"/>
      <c r="AJ7729" s="22"/>
      <c r="AK7729" s="22"/>
      <c r="AM7729" s="22"/>
      <c r="AN7729" s="22"/>
      <c r="AO7729" s="22"/>
    </row>
    <row r="7730" spans="15:41" x14ac:dyDescent="0.15">
      <c r="O7730" s="21"/>
      <c r="P7730" s="21"/>
      <c r="Q7730" s="28"/>
      <c r="R7730" s="28"/>
      <c r="S7730" s="21"/>
      <c r="T7730" s="20"/>
      <c r="U7730" s="21"/>
      <c r="W7730" s="46"/>
      <c r="AA7730" s="22"/>
      <c r="AB7730" s="22"/>
      <c r="AC7730" s="22"/>
      <c r="AD7730" s="22"/>
      <c r="AE7730" s="22"/>
      <c r="AF7730" s="22"/>
      <c r="AG7730" s="22"/>
      <c r="AH7730" s="20"/>
      <c r="AI7730" s="22"/>
      <c r="AJ7730" s="22"/>
      <c r="AK7730" s="22"/>
      <c r="AM7730" s="22"/>
      <c r="AN7730" s="22"/>
      <c r="AO7730" s="22"/>
    </row>
    <row r="7731" spans="15:41" x14ac:dyDescent="0.15">
      <c r="O7731" s="21"/>
      <c r="P7731" s="21"/>
      <c r="Q7731" s="28"/>
      <c r="R7731" s="28"/>
      <c r="S7731" s="21"/>
      <c r="T7731" s="20"/>
      <c r="U7731" s="21"/>
      <c r="W7731" s="46"/>
      <c r="AA7731" s="22"/>
      <c r="AB7731" s="22"/>
      <c r="AC7731" s="22"/>
      <c r="AD7731" s="22"/>
      <c r="AE7731" s="22"/>
      <c r="AF7731" s="22"/>
      <c r="AG7731" s="22"/>
      <c r="AH7731" s="20"/>
      <c r="AI7731" s="22"/>
      <c r="AJ7731" s="22"/>
      <c r="AK7731" s="22"/>
      <c r="AM7731" s="22"/>
      <c r="AN7731" s="22"/>
      <c r="AO7731" s="22"/>
    </row>
    <row r="7732" spans="15:41" x14ac:dyDescent="0.15">
      <c r="O7732" s="21"/>
      <c r="P7732" s="21"/>
      <c r="Q7732" s="28"/>
      <c r="R7732" s="28"/>
      <c r="S7732" s="21"/>
      <c r="T7732" s="20"/>
      <c r="U7732" s="21"/>
      <c r="W7732" s="46"/>
      <c r="AA7732" s="22"/>
      <c r="AB7732" s="22"/>
      <c r="AC7732" s="22"/>
      <c r="AD7732" s="22"/>
      <c r="AE7732" s="22"/>
      <c r="AF7732" s="22"/>
      <c r="AG7732" s="22"/>
      <c r="AH7732" s="20"/>
      <c r="AI7732" s="22"/>
      <c r="AJ7732" s="22"/>
      <c r="AK7732" s="22"/>
      <c r="AM7732" s="22"/>
      <c r="AN7732" s="22"/>
      <c r="AO7732" s="22"/>
    </row>
    <row r="7733" spans="15:41" x14ac:dyDescent="0.15">
      <c r="O7733" s="21"/>
      <c r="P7733" s="21"/>
      <c r="Q7733" s="28"/>
      <c r="R7733" s="28"/>
      <c r="S7733" s="21"/>
      <c r="T7733" s="20"/>
      <c r="U7733" s="21"/>
      <c r="W7733" s="46"/>
      <c r="AA7733" s="22"/>
      <c r="AB7733" s="22"/>
      <c r="AC7733" s="22"/>
      <c r="AD7733" s="22"/>
      <c r="AE7733" s="22"/>
      <c r="AF7733" s="22"/>
      <c r="AG7733" s="22"/>
      <c r="AH7733" s="20"/>
      <c r="AI7733" s="22"/>
      <c r="AJ7733" s="22"/>
      <c r="AK7733" s="22"/>
      <c r="AM7733" s="22"/>
      <c r="AN7733" s="22"/>
      <c r="AO7733" s="22"/>
    </row>
    <row r="7734" spans="15:41" x14ac:dyDescent="0.15">
      <c r="O7734" s="21"/>
      <c r="P7734" s="21"/>
      <c r="Q7734" s="28"/>
      <c r="R7734" s="28"/>
      <c r="S7734" s="21"/>
      <c r="T7734" s="20"/>
      <c r="U7734" s="21"/>
      <c r="W7734" s="46"/>
      <c r="AA7734" s="22"/>
      <c r="AB7734" s="22"/>
      <c r="AC7734" s="22"/>
      <c r="AD7734" s="22"/>
      <c r="AE7734" s="22"/>
      <c r="AF7734" s="22"/>
      <c r="AG7734" s="22"/>
      <c r="AH7734" s="20"/>
      <c r="AI7734" s="22"/>
      <c r="AJ7734" s="22"/>
      <c r="AK7734" s="22"/>
      <c r="AM7734" s="22"/>
      <c r="AN7734" s="22"/>
      <c r="AO7734" s="22"/>
    </row>
    <row r="7735" spans="15:41" x14ac:dyDescent="0.15">
      <c r="O7735" s="21"/>
      <c r="P7735" s="21"/>
      <c r="Q7735" s="28"/>
      <c r="R7735" s="28"/>
      <c r="S7735" s="21"/>
      <c r="T7735" s="20"/>
      <c r="U7735" s="21"/>
      <c r="W7735" s="46"/>
      <c r="AA7735" s="22"/>
      <c r="AB7735" s="22"/>
      <c r="AC7735" s="22"/>
      <c r="AD7735" s="22"/>
      <c r="AE7735" s="22"/>
      <c r="AF7735" s="22"/>
      <c r="AG7735" s="22"/>
      <c r="AH7735" s="20"/>
      <c r="AI7735" s="22"/>
      <c r="AJ7735" s="22"/>
      <c r="AK7735" s="22"/>
      <c r="AM7735" s="22"/>
      <c r="AN7735" s="22"/>
      <c r="AO7735" s="22"/>
    </row>
    <row r="7736" spans="15:41" x14ac:dyDescent="0.15">
      <c r="O7736" s="21"/>
      <c r="P7736" s="21"/>
      <c r="Q7736" s="28"/>
      <c r="R7736" s="28"/>
      <c r="S7736" s="21"/>
      <c r="T7736" s="20"/>
      <c r="U7736" s="21"/>
      <c r="W7736" s="46"/>
      <c r="AA7736" s="22"/>
      <c r="AB7736" s="22"/>
      <c r="AC7736" s="22"/>
      <c r="AD7736" s="22"/>
      <c r="AE7736" s="22"/>
      <c r="AF7736" s="22"/>
      <c r="AG7736" s="22"/>
      <c r="AH7736" s="20"/>
      <c r="AI7736" s="22"/>
      <c r="AJ7736" s="22"/>
      <c r="AK7736" s="22"/>
      <c r="AM7736" s="22"/>
      <c r="AN7736" s="22"/>
      <c r="AO7736" s="22"/>
    </row>
    <row r="7737" spans="15:41" x14ac:dyDescent="0.15">
      <c r="O7737" s="21"/>
      <c r="P7737" s="21"/>
      <c r="Q7737" s="28"/>
      <c r="R7737" s="28"/>
      <c r="S7737" s="21"/>
      <c r="T7737" s="20"/>
      <c r="U7737" s="21"/>
      <c r="W7737" s="46"/>
      <c r="AA7737" s="22"/>
      <c r="AB7737" s="22"/>
      <c r="AC7737" s="22"/>
      <c r="AD7737" s="22"/>
      <c r="AE7737" s="22"/>
      <c r="AF7737" s="22"/>
      <c r="AG7737" s="22"/>
      <c r="AH7737" s="20"/>
      <c r="AI7737" s="22"/>
      <c r="AJ7737" s="22"/>
      <c r="AK7737" s="22"/>
      <c r="AM7737" s="22"/>
      <c r="AN7737" s="22"/>
      <c r="AO7737" s="22"/>
    </row>
    <row r="7738" spans="15:41" x14ac:dyDescent="0.15">
      <c r="P7738" s="21"/>
      <c r="Q7738" s="28"/>
      <c r="R7738" s="21"/>
      <c r="S7738" s="21"/>
      <c r="T7738" s="21"/>
      <c r="U7738" s="21"/>
      <c r="Y7738" s="20"/>
      <c r="AB7738" s="22"/>
      <c r="AF7738" s="22"/>
      <c r="AG7738" s="22"/>
      <c r="AH7738" s="22"/>
      <c r="AI7738" s="22"/>
      <c r="AJ7738" s="22"/>
      <c r="AK7738" s="22"/>
      <c r="AM7738" s="20"/>
      <c r="AN7738" s="22"/>
      <c r="AO7738" s="22"/>
    </row>
    <row r="7739" spans="15:41" x14ac:dyDescent="0.15">
      <c r="P7739" s="21"/>
      <c r="Q7739" s="28"/>
      <c r="R7739" s="21"/>
      <c r="S7739" s="21"/>
      <c r="T7739" s="21"/>
      <c r="U7739" s="21"/>
      <c r="Y7739" s="20"/>
      <c r="AB7739" s="22"/>
      <c r="AF7739" s="22"/>
      <c r="AG7739" s="22"/>
      <c r="AH7739" s="22"/>
      <c r="AI7739" s="22"/>
      <c r="AJ7739" s="22"/>
      <c r="AK7739" s="22"/>
      <c r="AM7739" s="20"/>
      <c r="AN7739" s="22"/>
      <c r="AO7739" s="22"/>
    </row>
    <row r="7740" spans="15:41" x14ac:dyDescent="0.15">
      <c r="P7740" s="21"/>
      <c r="Q7740" s="28"/>
      <c r="R7740" s="21"/>
      <c r="S7740" s="21"/>
      <c r="T7740" s="21"/>
      <c r="U7740" s="21"/>
      <c r="Y7740" s="20"/>
      <c r="AB7740" s="22"/>
      <c r="AF7740" s="22"/>
      <c r="AG7740" s="22"/>
      <c r="AH7740" s="22"/>
      <c r="AI7740" s="22"/>
      <c r="AJ7740" s="22"/>
      <c r="AK7740" s="22"/>
      <c r="AM7740" s="20"/>
      <c r="AN7740" s="22"/>
      <c r="AO7740" s="22"/>
    </row>
    <row r="7741" spans="15:41" x14ac:dyDescent="0.15">
      <c r="P7741" s="21"/>
      <c r="Q7741" s="28"/>
      <c r="R7741" s="21"/>
      <c r="S7741" s="21"/>
      <c r="T7741" s="21"/>
      <c r="U7741" s="21"/>
      <c r="Y7741" s="20"/>
      <c r="AB7741" s="22"/>
      <c r="AF7741" s="22"/>
      <c r="AG7741" s="22"/>
      <c r="AH7741" s="22"/>
      <c r="AI7741" s="22"/>
      <c r="AJ7741" s="22"/>
      <c r="AK7741" s="22"/>
      <c r="AM7741" s="20"/>
      <c r="AN7741" s="22"/>
      <c r="AO7741" s="22"/>
    </row>
    <row r="7742" spans="15:41" x14ac:dyDescent="0.15">
      <c r="P7742" s="21"/>
      <c r="Q7742" s="28"/>
      <c r="R7742" s="21"/>
      <c r="S7742" s="21"/>
      <c r="T7742" s="21"/>
      <c r="U7742" s="21"/>
      <c r="Y7742" s="20"/>
      <c r="AB7742" s="22"/>
      <c r="AF7742" s="22"/>
      <c r="AG7742" s="22"/>
      <c r="AH7742" s="22"/>
      <c r="AI7742" s="22"/>
      <c r="AJ7742" s="22"/>
      <c r="AK7742" s="22"/>
      <c r="AM7742" s="20"/>
      <c r="AN7742" s="22"/>
      <c r="AO7742" s="22"/>
    </row>
    <row r="7743" spans="15:41" x14ac:dyDescent="0.15">
      <c r="P7743" s="21"/>
      <c r="Q7743" s="28"/>
      <c r="R7743" s="21"/>
      <c r="S7743" s="21"/>
      <c r="T7743" s="21"/>
      <c r="U7743" s="21"/>
      <c r="Y7743" s="20"/>
      <c r="AB7743" s="22"/>
      <c r="AF7743" s="22"/>
      <c r="AG7743" s="22"/>
      <c r="AH7743" s="22"/>
      <c r="AI7743" s="22"/>
      <c r="AJ7743" s="22"/>
      <c r="AK7743" s="22"/>
      <c r="AM7743" s="20"/>
      <c r="AN7743" s="22"/>
      <c r="AO7743" s="22"/>
    </row>
    <row r="7744" spans="15:41" x14ac:dyDescent="0.15">
      <c r="P7744" s="21"/>
      <c r="Q7744" s="28"/>
      <c r="R7744" s="21"/>
      <c r="S7744" s="21"/>
      <c r="T7744" s="21"/>
      <c r="U7744" s="21"/>
      <c r="Y7744" s="20"/>
      <c r="AB7744" s="22"/>
      <c r="AF7744" s="22"/>
      <c r="AG7744" s="22"/>
      <c r="AH7744" s="22"/>
      <c r="AI7744" s="22"/>
      <c r="AJ7744" s="22"/>
      <c r="AK7744" s="22"/>
      <c r="AM7744" s="20"/>
      <c r="AN7744" s="22"/>
      <c r="AO7744" s="22"/>
    </row>
    <row r="7745" spans="16:41" x14ac:dyDescent="0.15">
      <c r="P7745" s="21"/>
      <c r="Q7745" s="28"/>
      <c r="R7745" s="21"/>
      <c r="S7745" s="21"/>
      <c r="T7745" s="21"/>
      <c r="U7745" s="21"/>
      <c r="Y7745" s="20"/>
      <c r="AB7745" s="22"/>
      <c r="AF7745" s="22"/>
      <c r="AG7745" s="22"/>
      <c r="AH7745" s="22"/>
      <c r="AI7745" s="22"/>
      <c r="AJ7745" s="22"/>
      <c r="AK7745" s="22"/>
      <c r="AM7745" s="20"/>
      <c r="AN7745" s="22"/>
      <c r="AO7745" s="22"/>
    </row>
    <row r="7746" spans="16:41" x14ac:dyDescent="0.15">
      <c r="P7746" s="21"/>
      <c r="Q7746" s="28"/>
      <c r="R7746" s="21"/>
      <c r="S7746" s="21"/>
      <c r="T7746" s="21"/>
      <c r="U7746" s="21"/>
      <c r="Y7746" s="20"/>
      <c r="AB7746" s="22"/>
      <c r="AF7746" s="22"/>
      <c r="AG7746" s="22"/>
      <c r="AH7746" s="22"/>
      <c r="AI7746" s="22"/>
      <c r="AJ7746" s="22"/>
      <c r="AK7746" s="22"/>
      <c r="AM7746" s="20"/>
      <c r="AN7746" s="22"/>
      <c r="AO7746" s="22"/>
    </row>
    <row r="7747" spans="16:41" x14ac:dyDescent="0.15">
      <c r="P7747" s="21"/>
      <c r="Q7747" s="28"/>
      <c r="R7747" s="21"/>
      <c r="S7747" s="21"/>
      <c r="T7747" s="21"/>
      <c r="U7747" s="21"/>
      <c r="Y7747" s="20"/>
      <c r="AB7747" s="22"/>
      <c r="AF7747" s="22"/>
      <c r="AG7747" s="22"/>
      <c r="AH7747" s="22"/>
      <c r="AI7747" s="22"/>
      <c r="AJ7747" s="22"/>
      <c r="AK7747" s="22"/>
      <c r="AM7747" s="20"/>
      <c r="AN7747" s="22"/>
      <c r="AO7747" s="22"/>
    </row>
    <row r="7748" spans="16:41" x14ac:dyDescent="0.15">
      <c r="P7748" s="21"/>
      <c r="Q7748" s="28"/>
      <c r="R7748" s="21"/>
      <c r="S7748" s="21"/>
      <c r="T7748" s="21"/>
      <c r="U7748" s="21"/>
      <c r="Y7748" s="20"/>
      <c r="AB7748" s="22"/>
      <c r="AF7748" s="22"/>
      <c r="AG7748" s="22"/>
      <c r="AH7748" s="22"/>
      <c r="AI7748" s="22"/>
      <c r="AJ7748" s="22"/>
      <c r="AK7748" s="22"/>
      <c r="AM7748" s="20"/>
      <c r="AN7748" s="22"/>
      <c r="AO7748" s="22"/>
    </row>
    <row r="7749" spans="16:41" x14ac:dyDescent="0.15">
      <c r="P7749" s="21"/>
      <c r="Q7749" s="28"/>
      <c r="R7749" s="21"/>
      <c r="S7749" s="21"/>
      <c r="T7749" s="21"/>
      <c r="U7749" s="21"/>
      <c r="Y7749" s="20"/>
      <c r="AB7749" s="22"/>
      <c r="AF7749" s="22"/>
      <c r="AG7749" s="22"/>
      <c r="AH7749" s="22"/>
      <c r="AI7749" s="22"/>
      <c r="AJ7749" s="22"/>
      <c r="AK7749" s="22"/>
      <c r="AM7749" s="20"/>
      <c r="AN7749" s="22"/>
      <c r="AO7749" s="22"/>
    </row>
    <row r="7750" spans="16:41" x14ac:dyDescent="0.15">
      <c r="P7750" s="21"/>
      <c r="Q7750" s="28"/>
      <c r="R7750" s="21"/>
      <c r="S7750" s="21"/>
      <c r="T7750" s="21"/>
      <c r="U7750" s="21"/>
      <c r="Y7750" s="20"/>
      <c r="AB7750" s="22"/>
      <c r="AF7750" s="22"/>
      <c r="AG7750" s="22"/>
      <c r="AH7750" s="22"/>
      <c r="AI7750" s="22"/>
      <c r="AJ7750" s="22"/>
      <c r="AK7750" s="22"/>
      <c r="AM7750" s="20"/>
      <c r="AN7750" s="22"/>
      <c r="AO7750" s="22"/>
    </row>
    <row r="7751" spans="16:41" x14ac:dyDescent="0.15">
      <c r="P7751" s="21"/>
      <c r="Q7751" s="28"/>
      <c r="R7751" s="21"/>
      <c r="S7751" s="21"/>
      <c r="T7751" s="21"/>
      <c r="U7751" s="21"/>
      <c r="Y7751" s="20"/>
      <c r="AB7751" s="22"/>
      <c r="AF7751" s="22"/>
      <c r="AG7751" s="22"/>
      <c r="AH7751" s="22"/>
      <c r="AI7751" s="22"/>
      <c r="AJ7751" s="22"/>
      <c r="AK7751" s="22"/>
      <c r="AM7751" s="20"/>
      <c r="AN7751" s="22"/>
      <c r="AO7751" s="22"/>
    </row>
    <row r="7752" spans="16:41" x14ac:dyDescent="0.15">
      <c r="P7752" s="21"/>
      <c r="Q7752" s="28"/>
      <c r="R7752" s="21"/>
      <c r="S7752" s="21"/>
      <c r="T7752" s="21"/>
      <c r="U7752" s="21"/>
      <c r="Y7752" s="20"/>
      <c r="AB7752" s="22"/>
      <c r="AF7752" s="22"/>
      <c r="AG7752" s="22"/>
      <c r="AH7752" s="22"/>
      <c r="AI7752" s="22"/>
      <c r="AJ7752" s="22"/>
      <c r="AK7752" s="22"/>
      <c r="AM7752" s="20"/>
      <c r="AN7752" s="22"/>
      <c r="AO7752" s="22"/>
    </row>
    <row r="7753" spans="16:41" x14ac:dyDescent="0.15">
      <c r="P7753" s="21"/>
      <c r="Q7753" s="28"/>
      <c r="R7753" s="21"/>
      <c r="S7753" s="21"/>
      <c r="T7753" s="21"/>
      <c r="U7753" s="21"/>
      <c r="Y7753" s="20"/>
      <c r="AB7753" s="22"/>
      <c r="AF7753" s="22"/>
      <c r="AG7753" s="22"/>
      <c r="AH7753" s="22"/>
      <c r="AI7753" s="22"/>
      <c r="AJ7753" s="22"/>
      <c r="AK7753" s="22"/>
      <c r="AM7753" s="20"/>
      <c r="AN7753" s="22"/>
      <c r="AO7753" s="22"/>
    </row>
    <row r="7754" spans="16:41" x14ac:dyDescent="0.15">
      <c r="P7754" s="21"/>
      <c r="Q7754" s="28"/>
      <c r="R7754" s="21"/>
      <c r="S7754" s="21"/>
      <c r="T7754" s="21"/>
      <c r="U7754" s="21"/>
      <c r="Y7754" s="20"/>
      <c r="AB7754" s="22"/>
      <c r="AF7754" s="22"/>
      <c r="AG7754" s="22"/>
      <c r="AH7754" s="22"/>
      <c r="AI7754" s="22"/>
      <c r="AJ7754" s="22"/>
      <c r="AK7754" s="22"/>
      <c r="AM7754" s="20"/>
      <c r="AN7754" s="22"/>
      <c r="AO7754" s="22"/>
    </row>
    <row r="7755" spans="16:41" x14ac:dyDescent="0.15">
      <c r="P7755" s="21"/>
      <c r="Q7755" s="28"/>
      <c r="R7755" s="21"/>
      <c r="S7755" s="21"/>
      <c r="T7755" s="21"/>
      <c r="U7755" s="21"/>
      <c r="Y7755" s="20"/>
      <c r="AB7755" s="22"/>
      <c r="AF7755" s="22"/>
      <c r="AG7755" s="22"/>
      <c r="AH7755" s="22"/>
      <c r="AI7755" s="22"/>
      <c r="AJ7755" s="22"/>
      <c r="AK7755" s="22"/>
      <c r="AM7755" s="20"/>
      <c r="AN7755" s="22"/>
      <c r="AO7755" s="22"/>
    </row>
    <row r="7756" spans="16:41" x14ac:dyDescent="0.15">
      <c r="P7756" s="21"/>
      <c r="Q7756" s="28"/>
      <c r="R7756" s="21"/>
      <c r="S7756" s="21"/>
      <c r="T7756" s="21"/>
      <c r="U7756" s="21"/>
      <c r="Y7756" s="20"/>
      <c r="AB7756" s="22"/>
      <c r="AF7756" s="22"/>
      <c r="AG7756" s="22"/>
      <c r="AH7756" s="22"/>
      <c r="AI7756" s="22"/>
      <c r="AJ7756" s="22"/>
      <c r="AK7756" s="22"/>
      <c r="AM7756" s="20"/>
      <c r="AN7756" s="22"/>
      <c r="AO7756" s="22"/>
    </row>
    <row r="7757" spans="16:41" x14ac:dyDescent="0.15">
      <c r="P7757" s="21"/>
      <c r="Q7757" s="28"/>
      <c r="R7757" s="21"/>
      <c r="S7757" s="21"/>
      <c r="T7757" s="21"/>
      <c r="U7757" s="21"/>
      <c r="Y7757" s="20"/>
      <c r="AB7757" s="22"/>
      <c r="AF7757" s="22"/>
      <c r="AG7757" s="22"/>
      <c r="AH7757" s="22"/>
      <c r="AI7757" s="22"/>
      <c r="AJ7757" s="22"/>
      <c r="AK7757" s="22"/>
      <c r="AM7757" s="20"/>
      <c r="AN7757" s="22"/>
      <c r="AO7757" s="22"/>
    </row>
    <row r="7758" spans="16:41" x14ac:dyDescent="0.15">
      <c r="P7758" s="21"/>
      <c r="Q7758" s="28"/>
      <c r="R7758" s="21"/>
      <c r="S7758" s="21"/>
      <c r="T7758" s="21"/>
      <c r="U7758" s="21"/>
      <c r="Y7758" s="20"/>
      <c r="AB7758" s="22"/>
      <c r="AF7758" s="22"/>
      <c r="AG7758" s="22"/>
      <c r="AH7758" s="22"/>
      <c r="AI7758" s="22"/>
      <c r="AJ7758" s="22"/>
      <c r="AK7758" s="22"/>
      <c r="AM7758" s="20"/>
      <c r="AN7758" s="22"/>
      <c r="AO7758" s="22"/>
    </row>
    <row r="7759" spans="16:41" x14ac:dyDescent="0.15">
      <c r="P7759" s="21"/>
      <c r="Q7759" s="28"/>
      <c r="R7759" s="21"/>
      <c r="S7759" s="21"/>
      <c r="T7759" s="21"/>
      <c r="U7759" s="21"/>
      <c r="Y7759" s="20"/>
      <c r="AB7759" s="22"/>
      <c r="AF7759" s="22"/>
      <c r="AG7759" s="22"/>
      <c r="AH7759" s="22"/>
      <c r="AI7759" s="22"/>
      <c r="AJ7759" s="22"/>
      <c r="AK7759" s="22"/>
      <c r="AM7759" s="20"/>
      <c r="AN7759" s="22"/>
      <c r="AO7759" s="22"/>
    </row>
    <row r="7760" spans="16:41" x14ac:dyDescent="0.15">
      <c r="P7760" s="21"/>
      <c r="Q7760" s="28"/>
      <c r="R7760" s="21"/>
      <c r="S7760" s="21"/>
      <c r="T7760" s="21"/>
      <c r="U7760" s="21"/>
      <c r="Y7760" s="20"/>
      <c r="AB7760" s="22"/>
      <c r="AF7760" s="22"/>
      <c r="AG7760" s="22"/>
      <c r="AH7760" s="22"/>
      <c r="AI7760" s="22"/>
      <c r="AJ7760" s="22"/>
      <c r="AK7760" s="22"/>
      <c r="AM7760" s="20"/>
      <c r="AN7760" s="22"/>
      <c r="AO7760" s="22"/>
    </row>
    <row r="7761" spans="16:41" x14ac:dyDescent="0.15">
      <c r="P7761" s="21"/>
      <c r="Q7761" s="28"/>
      <c r="R7761" s="21"/>
      <c r="S7761" s="21"/>
      <c r="T7761" s="21"/>
      <c r="U7761" s="21"/>
      <c r="Y7761" s="20"/>
      <c r="AB7761" s="22"/>
      <c r="AF7761" s="22"/>
      <c r="AG7761" s="22"/>
      <c r="AH7761" s="22"/>
      <c r="AI7761" s="22"/>
      <c r="AJ7761" s="22"/>
      <c r="AK7761" s="22"/>
      <c r="AM7761" s="20"/>
      <c r="AN7761" s="22"/>
      <c r="AO7761" s="22"/>
    </row>
    <row r="7762" spans="16:41" x14ac:dyDescent="0.15">
      <c r="P7762" s="21"/>
      <c r="Q7762" s="28"/>
      <c r="R7762" s="21"/>
      <c r="S7762" s="21"/>
      <c r="T7762" s="21"/>
      <c r="U7762" s="21"/>
      <c r="Y7762" s="20"/>
      <c r="AB7762" s="22"/>
      <c r="AF7762" s="22"/>
      <c r="AG7762" s="22"/>
      <c r="AH7762" s="22"/>
      <c r="AI7762" s="22"/>
      <c r="AJ7762" s="22"/>
      <c r="AK7762" s="22"/>
      <c r="AM7762" s="20"/>
      <c r="AN7762" s="22"/>
      <c r="AO7762" s="22"/>
    </row>
    <row r="7763" spans="16:41" x14ac:dyDescent="0.15">
      <c r="P7763" s="21"/>
      <c r="Q7763" s="28"/>
      <c r="R7763" s="21"/>
      <c r="S7763" s="21"/>
      <c r="T7763" s="21"/>
      <c r="U7763" s="21"/>
      <c r="Y7763" s="20"/>
      <c r="AB7763" s="22"/>
      <c r="AF7763" s="22"/>
      <c r="AG7763" s="22"/>
      <c r="AH7763" s="22"/>
      <c r="AI7763" s="22"/>
      <c r="AJ7763" s="22"/>
      <c r="AK7763" s="22"/>
      <c r="AM7763" s="20"/>
      <c r="AN7763" s="22"/>
      <c r="AO7763" s="22"/>
    </row>
    <row r="7764" spans="16:41" x14ac:dyDescent="0.15">
      <c r="P7764" s="21"/>
      <c r="Q7764" s="28"/>
      <c r="R7764" s="21"/>
      <c r="S7764" s="21"/>
      <c r="T7764" s="21"/>
      <c r="U7764" s="21"/>
      <c r="Y7764" s="20"/>
      <c r="AB7764" s="22"/>
      <c r="AF7764" s="22"/>
      <c r="AG7764" s="22"/>
      <c r="AH7764" s="22"/>
      <c r="AI7764" s="22"/>
      <c r="AJ7764" s="22"/>
      <c r="AK7764" s="22"/>
      <c r="AM7764" s="20"/>
      <c r="AN7764" s="22"/>
      <c r="AO7764" s="22"/>
    </row>
    <row r="7765" spans="16:41" x14ac:dyDescent="0.15">
      <c r="P7765" s="21"/>
      <c r="Q7765" s="28"/>
      <c r="R7765" s="21"/>
      <c r="S7765" s="21"/>
      <c r="T7765" s="21"/>
      <c r="U7765" s="21"/>
      <c r="Y7765" s="20"/>
      <c r="AB7765" s="22"/>
      <c r="AF7765" s="22"/>
      <c r="AG7765" s="22"/>
      <c r="AH7765" s="22"/>
      <c r="AI7765" s="22"/>
      <c r="AJ7765" s="22"/>
      <c r="AK7765" s="22"/>
      <c r="AM7765" s="20"/>
      <c r="AN7765" s="22"/>
      <c r="AO7765" s="22"/>
    </row>
    <row r="7766" spans="16:41" x14ac:dyDescent="0.15">
      <c r="P7766" s="21"/>
      <c r="Q7766" s="28"/>
      <c r="R7766" s="21"/>
      <c r="S7766" s="21"/>
      <c r="T7766" s="21"/>
      <c r="U7766" s="21"/>
      <c r="Y7766" s="20"/>
      <c r="AB7766" s="22"/>
      <c r="AF7766" s="22"/>
      <c r="AG7766" s="22"/>
      <c r="AH7766" s="22"/>
      <c r="AI7766" s="22"/>
      <c r="AJ7766" s="22"/>
      <c r="AK7766" s="22"/>
      <c r="AM7766" s="20"/>
      <c r="AN7766" s="22"/>
      <c r="AO7766" s="22"/>
    </row>
    <row r="7767" spans="16:41" x14ac:dyDescent="0.15">
      <c r="P7767" s="21"/>
      <c r="Q7767" s="28"/>
      <c r="R7767" s="21"/>
      <c r="S7767" s="21"/>
      <c r="T7767" s="21"/>
      <c r="U7767" s="21"/>
      <c r="Y7767" s="20"/>
      <c r="AB7767" s="22"/>
      <c r="AF7767" s="22"/>
      <c r="AG7767" s="22"/>
      <c r="AH7767" s="22"/>
      <c r="AI7767" s="22"/>
      <c r="AJ7767" s="22"/>
      <c r="AK7767" s="22"/>
      <c r="AM7767" s="20"/>
      <c r="AN7767" s="22"/>
      <c r="AO7767" s="22"/>
    </row>
    <row r="7768" spans="16:41" x14ac:dyDescent="0.15">
      <c r="P7768" s="21"/>
      <c r="Q7768" s="28"/>
      <c r="R7768" s="21"/>
      <c r="S7768" s="21"/>
      <c r="T7768" s="21"/>
      <c r="U7768" s="21"/>
      <c r="Y7768" s="20"/>
      <c r="AB7768" s="22"/>
      <c r="AF7768" s="22"/>
      <c r="AG7768" s="22"/>
      <c r="AH7768" s="22"/>
      <c r="AI7768" s="22"/>
      <c r="AJ7768" s="22"/>
      <c r="AK7768" s="22"/>
      <c r="AM7768" s="20"/>
      <c r="AN7768" s="22"/>
      <c r="AO7768" s="22"/>
    </row>
    <row r="7769" spans="16:41" x14ac:dyDescent="0.15">
      <c r="P7769" s="21"/>
      <c r="Q7769" s="28"/>
      <c r="R7769" s="21"/>
      <c r="S7769" s="21"/>
      <c r="T7769" s="21"/>
      <c r="U7769" s="21"/>
      <c r="Y7769" s="20"/>
      <c r="AB7769" s="22"/>
      <c r="AF7769" s="22"/>
      <c r="AG7769" s="22"/>
      <c r="AH7769" s="22"/>
      <c r="AI7769" s="22"/>
      <c r="AJ7769" s="22"/>
      <c r="AK7769" s="22"/>
      <c r="AM7769" s="20"/>
      <c r="AN7769" s="22"/>
      <c r="AO7769" s="22"/>
    </row>
    <row r="7770" spans="16:41" x14ac:dyDescent="0.15">
      <c r="P7770" s="21"/>
      <c r="Q7770" s="28"/>
      <c r="R7770" s="21"/>
      <c r="S7770" s="21"/>
      <c r="T7770" s="21"/>
      <c r="U7770" s="21"/>
      <c r="Y7770" s="20"/>
      <c r="AB7770" s="22"/>
      <c r="AF7770" s="22"/>
      <c r="AG7770" s="22"/>
      <c r="AH7770" s="22"/>
      <c r="AI7770" s="22"/>
      <c r="AJ7770" s="22"/>
      <c r="AK7770" s="22"/>
      <c r="AM7770" s="20"/>
      <c r="AN7770" s="22"/>
      <c r="AO7770" s="22"/>
    </row>
    <row r="7771" spans="16:41" x14ac:dyDescent="0.15">
      <c r="P7771" s="21"/>
      <c r="Q7771" s="28"/>
      <c r="R7771" s="21"/>
      <c r="S7771" s="21"/>
      <c r="T7771" s="21"/>
      <c r="U7771" s="21"/>
      <c r="Y7771" s="20"/>
      <c r="AB7771" s="22"/>
      <c r="AF7771" s="22"/>
      <c r="AG7771" s="22"/>
      <c r="AH7771" s="22"/>
      <c r="AI7771" s="22"/>
      <c r="AJ7771" s="22"/>
      <c r="AK7771" s="22"/>
      <c r="AM7771" s="20"/>
      <c r="AN7771" s="22"/>
      <c r="AO7771" s="22"/>
    </row>
    <row r="7772" spans="16:41" x14ac:dyDescent="0.15">
      <c r="P7772" s="21"/>
      <c r="Q7772" s="28"/>
      <c r="R7772" s="21"/>
      <c r="S7772" s="21"/>
      <c r="T7772" s="21"/>
      <c r="U7772" s="21"/>
      <c r="Y7772" s="20"/>
      <c r="AB7772" s="22"/>
      <c r="AF7772" s="22"/>
      <c r="AG7772" s="22"/>
      <c r="AH7772" s="22"/>
      <c r="AI7772" s="22"/>
      <c r="AJ7772" s="22"/>
      <c r="AK7772" s="22"/>
      <c r="AM7772" s="20"/>
      <c r="AN7772" s="22"/>
      <c r="AO7772" s="22"/>
    </row>
    <row r="7773" spans="16:41" x14ac:dyDescent="0.15">
      <c r="P7773" s="21"/>
      <c r="Q7773" s="28"/>
      <c r="R7773" s="21"/>
      <c r="S7773" s="21"/>
      <c r="T7773" s="21"/>
      <c r="U7773" s="21"/>
      <c r="Y7773" s="20"/>
      <c r="AB7773" s="22"/>
      <c r="AF7773" s="22"/>
      <c r="AG7773" s="22"/>
      <c r="AH7773" s="22"/>
      <c r="AI7773" s="22"/>
      <c r="AJ7773" s="22"/>
      <c r="AK7773" s="22"/>
      <c r="AM7773" s="20"/>
      <c r="AN7773" s="22"/>
      <c r="AO7773" s="22"/>
    </row>
    <row r="7774" spans="16:41" x14ac:dyDescent="0.15">
      <c r="P7774" s="21"/>
      <c r="Q7774" s="28"/>
      <c r="R7774" s="21"/>
      <c r="S7774" s="21"/>
      <c r="T7774" s="21"/>
      <c r="U7774" s="21"/>
      <c r="Y7774" s="20"/>
      <c r="AB7774" s="22"/>
      <c r="AF7774" s="22"/>
      <c r="AG7774" s="22"/>
      <c r="AH7774" s="22"/>
      <c r="AI7774" s="22"/>
      <c r="AJ7774" s="22"/>
      <c r="AK7774" s="22"/>
      <c r="AM7774" s="20"/>
      <c r="AN7774" s="22"/>
      <c r="AO7774" s="22"/>
    </row>
    <row r="7775" spans="16:41" x14ac:dyDescent="0.15">
      <c r="P7775" s="21"/>
      <c r="Q7775" s="28"/>
      <c r="R7775" s="21"/>
      <c r="S7775" s="21"/>
      <c r="T7775" s="21"/>
      <c r="U7775" s="21"/>
      <c r="Y7775" s="20"/>
      <c r="AB7775" s="22"/>
      <c r="AF7775" s="22"/>
      <c r="AG7775" s="22"/>
      <c r="AH7775" s="22"/>
      <c r="AI7775" s="22"/>
      <c r="AJ7775" s="22"/>
      <c r="AK7775" s="22"/>
      <c r="AM7775" s="20"/>
      <c r="AN7775" s="22"/>
      <c r="AO7775" s="22"/>
    </row>
    <row r="7776" spans="16:41" x14ac:dyDescent="0.15">
      <c r="P7776" s="21"/>
      <c r="Q7776" s="28"/>
      <c r="R7776" s="21"/>
      <c r="S7776" s="21"/>
      <c r="T7776" s="21"/>
      <c r="U7776" s="21"/>
      <c r="Y7776" s="20"/>
      <c r="AB7776" s="22"/>
      <c r="AF7776" s="22"/>
      <c r="AG7776" s="22"/>
      <c r="AH7776" s="22"/>
      <c r="AI7776" s="22"/>
      <c r="AJ7776" s="22"/>
      <c r="AK7776" s="22"/>
      <c r="AM7776" s="20"/>
      <c r="AN7776" s="22"/>
      <c r="AO7776" s="22"/>
    </row>
    <row r="7777" spans="16:41" x14ac:dyDescent="0.15">
      <c r="P7777" s="21"/>
      <c r="Q7777" s="28"/>
      <c r="R7777" s="21"/>
      <c r="S7777" s="21"/>
      <c r="T7777" s="21"/>
      <c r="U7777" s="21"/>
      <c r="Y7777" s="20"/>
      <c r="AB7777" s="22"/>
      <c r="AF7777" s="22"/>
      <c r="AG7777" s="22"/>
      <c r="AH7777" s="22"/>
      <c r="AI7777" s="22"/>
      <c r="AJ7777" s="22"/>
      <c r="AK7777" s="22"/>
      <c r="AM7777" s="20"/>
      <c r="AN7777" s="22"/>
      <c r="AO7777" s="22"/>
    </row>
    <row r="7778" spans="16:41" x14ac:dyDescent="0.15">
      <c r="P7778" s="21"/>
      <c r="Q7778" s="28"/>
      <c r="R7778" s="21"/>
      <c r="S7778" s="21"/>
      <c r="T7778" s="21"/>
      <c r="U7778" s="21"/>
      <c r="Y7778" s="20"/>
      <c r="AB7778" s="22"/>
      <c r="AF7778" s="22"/>
      <c r="AG7778" s="22"/>
      <c r="AH7778" s="22"/>
      <c r="AI7778" s="22"/>
      <c r="AJ7778" s="22"/>
      <c r="AK7778" s="22"/>
      <c r="AM7778" s="20"/>
      <c r="AN7778" s="22"/>
      <c r="AO7778" s="22"/>
    </row>
    <row r="7779" spans="16:41" x14ac:dyDescent="0.15">
      <c r="P7779" s="21"/>
      <c r="Q7779" s="28"/>
      <c r="R7779" s="21"/>
      <c r="S7779" s="21"/>
      <c r="T7779" s="21"/>
      <c r="U7779" s="21"/>
      <c r="Y7779" s="20"/>
      <c r="AB7779" s="22"/>
      <c r="AF7779" s="22"/>
      <c r="AG7779" s="22"/>
      <c r="AH7779" s="22"/>
      <c r="AI7779" s="22"/>
      <c r="AJ7779" s="22"/>
      <c r="AK7779" s="22"/>
      <c r="AM7779" s="20"/>
      <c r="AN7779" s="22"/>
      <c r="AO7779" s="22"/>
    </row>
    <row r="7780" spans="16:41" x14ac:dyDescent="0.15">
      <c r="P7780" s="21"/>
      <c r="Q7780" s="28"/>
      <c r="R7780" s="21"/>
      <c r="S7780" s="21"/>
      <c r="T7780" s="21"/>
      <c r="U7780" s="21"/>
      <c r="Y7780" s="20"/>
      <c r="AB7780" s="22"/>
      <c r="AF7780" s="22"/>
      <c r="AG7780" s="22"/>
      <c r="AH7780" s="22"/>
      <c r="AI7780" s="22"/>
      <c r="AJ7780" s="22"/>
      <c r="AK7780" s="22"/>
      <c r="AM7780" s="20"/>
      <c r="AN7780" s="22"/>
      <c r="AO7780" s="22"/>
    </row>
    <row r="7781" spans="16:41" x14ac:dyDescent="0.15">
      <c r="P7781" s="21"/>
      <c r="Q7781" s="28"/>
      <c r="R7781" s="21"/>
      <c r="S7781" s="21"/>
      <c r="T7781" s="21"/>
      <c r="U7781" s="21"/>
      <c r="Y7781" s="20"/>
      <c r="AB7781" s="22"/>
      <c r="AF7781" s="22"/>
      <c r="AG7781" s="22"/>
      <c r="AH7781" s="22"/>
      <c r="AI7781" s="22"/>
      <c r="AJ7781" s="22"/>
      <c r="AK7781" s="22"/>
      <c r="AM7781" s="20"/>
      <c r="AN7781" s="22"/>
      <c r="AO7781" s="22"/>
    </row>
    <row r="7782" spans="16:41" x14ac:dyDescent="0.15">
      <c r="P7782" s="21"/>
      <c r="Q7782" s="28"/>
      <c r="R7782" s="21"/>
      <c r="S7782" s="21"/>
      <c r="T7782" s="21"/>
      <c r="U7782" s="21"/>
      <c r="Y7782" s="20"/>
      <c r="AB7782" s="22"/>
      <c r="AF7782" s="22"/>
      <c r="AG7782" s="22"/>
      <c r="AH7782" s="22"/>
      <c r="AI7782" s="22"/>
      <c r="AJ7782" s="22"/>
      <c r="AK7782" s="22"/>
      <c r="AM7782" s="20"/>
      <c r="AN7782" s="22"/>
      <c r="AO7782" s="22"/>
    </row>
    <row r="7783" spans="16:41" x14ac:dyDescent="0.15">
      <c r="P7783" s="21"/>
      <c r="Q7783" s="28"/>
      <c r="R7783" s="21"/>
      <c r="S7783" s="21"/>
      <c r="T7783" s="21"/>
      <c r="U7783" s="21"/>
      <c r="Y7783" s="20"/>
      <c r="AB7783" s="22"/>
      <c r="AF7783" s="22"/>
      <c r="AG7783" s="22"/>
      <c r="AH7783" s="22"/>
      <c r="AI7783" s="22"/>
      <c r="AJ7783" s="22"/>
      <c r="AK7783" s="22"/>
      <c r="AM7783" s="20"/>
      <c r="AN7783" s="22"/>
      <c r="AO7783" s="22"/>
    </row>
    <row r="7784" spans="16:41" x14ac:dyDescent="0.15">
      <c r="P7784" s="21"/>
      <c r="Q7784" s="28"/>
      <c r="R7784" s="21"/>
      <c r="S7784" s="21"/>
      <c r="T7784" s="21"/>
      <c r="U7784" s="21"/>
      <c r="Y7784" s="20"/>
      <c r="AB7784" s="22"/>
      <c r="AF7784" s="22"/>
      <c r="AG7784" s="22"/>
      <c r="AH7784" s="22"/>
      <c r="AI7784" s="22"/>
      <c r="AJ7784" s="22"/>
      <c r="AK7784" s="22"/>
      <c r="AM7784" s="20"/>
      <c r="AN7784" s="22"/>
      <c r="AO7784" s="22"/>
    </row>
    <row r="7785" spans="16:41" x14ac:dyDescent="0.15">
      <c r="P7785" s="21"/>
      <c r="Q7785" s="28"/>
      <c r="R7785" s="21"/>
      <c r="S7785" s="21"/>
      <c r="T7785" s="21"/>
      <c r="U7785" s="21"/>
      <c r="Y7785" s="20"/>
      <c r="AB7785" s="22"/>
      <c r="AF7785" s="22"/>
      <c r="AG7785" s="22"/>
      <c r="AH7785" s="22"/>
      <c r="AI7785" s="22"/>
      <c r="AJ7785" s="22"/>
      <c r="AK7785" s="22"/>
      <c r="AM7785" s="20"/>
      <c r="AN7785" s="22"/>
      <c r="AO7785" s="22"/>
    </row>
    <row r="7786" spans="16:41" x14ac:dyDescent="0.15">
      <c r="P7786" s="21"/>
      <c r="Q7786" s="28"/>
      <c r="R7786" s="21"/>
      <c r="S7786" s="21"/>
      <c r="T7786" s="21"/>
      <c r="U7786" s="21"/>
      <c r="Y7786" s="20"/>
      <c r="AB7786" s="22"/>
      <c r="AF7786" s="22"/>
      <c r="AG7786" s="22"/>
      <c r="AH7786" s="22"/>
      <c r="AI7786" s="22"/>
      <c r="AJ7786" s="22"/>
      <c r="AK7786" s="22"/>
      <c r="AM7786" s="20"/>
      <c r="AN7786" s="22"/>
      <c r="AO7786" s="22"/>
    </row>
    <row r="7787" spans="16:41" x14ac:dyDescent="0.15">
      <c r="P7787" s="21"/>
      <c r="Q7787" s="28"/>
      <c r="R7787" s="21"/>
      <c r="S7787" s="21"/>
      <c r="T7787" s="21"/>
      <c r="U7787" s="21"/>
      <c r="Y7787" s="20"/>
      <c r="AB7787" s="22"/>
      <c r="AF7787" s="22"/>
      <c r="AG7787" s="22"/>
      <c r="AH7787" s="22"/>
      <c r="AI7787" s="22"/>
      <c r="AJ7787" s="22"/>
      <c r="AK7787" s="22"/>
      <c r="AM7787" s="20"/>
      <c r="AN7787" s="22"/>
      <c r="AO7787" s="22"/>
    </row>
    <row r="7788" spans="16:41" x14ac:dyDescent="0.15">
      <c r="P7788" s="21"/>
      <c r="Q7788" s="28"/>
      <c r="R7788" s="21"/>
      <c r="S7788" s="21"/>
      <c r="T7788" s="21"/>
      <c r="U7788" s="21"/>
      <c r="Y7788" s="20"/>
      <c r="AB7788" s="22"/>
      <c r="AF7788" s="22"/>
      <c r="AG7788" s="22"/>
      <c r="AH7788" s="22"/>
      <c r="AI7788" s="22"/>
      <c r="AJ7788" s="22"/>
      <c r="AK7788" s="22"/>
      <c r="AM7788" s="20"/>
      <c r="AN7788" s="22"/>
      <c r="AO7788" s="22"/>
    </row>
    <row r="7789" spans="16:41" x14ac:dyDescent="0.15">
      <c r="P7789" s="21"/>
      <c r="Q7789" s="28"/>
      <c r="R7789" s="21"/>
      <c r="S7789" s="21"/>
      <c r="T7789" s="21"/>
      <c r="U7789" s="21"/>
      <c r="Y7789" s="20"/>
      <c r="AB7789" s="22"/>
      <c r="AF7789" s="22"/>
      <c r="AG7789" s="22"/>
      <c r="AH7789" s="22"/>
      <c r="AI7789" s="22"/>
      <c r="AJ7789" s="22"/>
      <c r="AK7789" s="22"/>
      <c r="AM7789" s="20"/>
      <c r="AN7789" s="22"/>
      <c r="AO7789" s="22"/>
    </row>
    <row r="7790" spans="16:41" x14ac:dyDescent="0.15">
      <c r="P7790" s="21"/>
      <c r="Q7790" s="28"/>
      <c r="R7790" s="21"/>
      <c r="S7790" s="21"/>
      <c r="T7790" s="21"/>
      <c r="U7790" s="21"/>
      <c r="Y7790" s="20"/>
      <c r="AB7790" s="22"/>
      <c r="AF7790" s="22"/>
      <c r="AG7790" s="22"/>
      <c r="AH7790" s="22"/>
      <c r="AI7790" s="22"/>
      <c r="AJ7790" s="22"/>
      <c r="AK7790" s="22"/>
      <c r="AM7790" s="20"/>
      <c r="AN7790" s="22"/>
      <c r="AO7790" s="22"/>
    </row>
    <row r="7791" spans="16:41" x14ac:dyDescent="0.15">
      <c r="P7791" s="21"/>
      <c r="Q7791" s="28"/>
      <c r="R7791" s="21"/>
      <c r="S7791" s="21"/>
      <c r="T7791" s="21"/>
      <c r="U7791" s="21"/>
      <c r="Y7791" s="20"/>
      <c r="AB7791" s="22"/>
      <c r="AF7791" s="22"/>
      <c r="AG7791" s="22"/>
      <c r="AH7791" s="22"/>
      <c r="AI7791" s="22"/>
      <c r="AJ7791" s="22"/>
      <c r="AK7791" s="22"/>
      <c r="AM7791" s="20"/>
      <c r="AN7791" s="22"/>
      <c r="AO7791" s="22"/>
    </row>
    <row r="7792" spans="16:41" x14ac:dyDescent="0.15">
      <c r="P7792" s="21"/>
      <c r="Q7792" s="28"/>
      <c r="R7792" s="21"/>
      <c r="S7792" s="21"/>
      <c r="T7792" s="21"/>
      <c r="U7792" s="21"/>
      <c r="Y7792" s="20"/>
      <c r="AB7792" s="22"/>
      <c r="AF7792" s="22"/>
      <c r="AG7792" s="22"/>
      <c r="AH7792" s="22"/>
      <c r="AI7792" s="22"/>
      <c r="AJ7792" s="22"/>
      <c r="AK7792" s="22"/>
      <c r="AM7792" s="20"/>
      <c r="AN7792" s="22"/>
      <c r="AO7792" s="22"/>
    </row>
    <row r="7793" spans="16:41" x14ac:dyDescent="0.15">
      <c r="P7793" s="21"/>
      <c r="Q7793" s="28"/>
      <c r="R7793" s="21"/>
      <c r="S7793" s="21"/>
      <c r="T7793" s="21"/>
      <c r="U7793" s="21"/>
      <c r="Y7793" s="20"/>
      <c r="AB7793" s="22"/>
      <c r="AF7793" s="22"/>
      <c r="AG7793" s="22"/>
      <c r="AH7793" s="22"/>
      <c r="AI7793" s="22"/>
      <c r="AJ7793" s="22"/>
      <c r="AK7793" s="22"/>
      <c r="AM7793" s="20"/>
      <c r="AN7793" s="22"/>
      <c r="AO7793" s="22"/>
    </row>
    <row r="7794" spans="16:41" x14ac:dyDescent="0.15">
      <c r="P7794" s="21"/>
      <c r="Q7794" s="28"/>
      <c r="R7794" s="21"/>
      <c r="S7794" s="21"/>
      <c r="T7794" s="21"/>
      <c r="U7794" s="21"/>
      <c r="Y7794" s="20"/>
      <c r="AB7794" s="22"/>
      <c r="AF7794" s="22"/>
      <c r="AG7794" s="22"/>
      <c r="AH7794" s="22"/>
      <c r="AI7794" s="22"/>
      <c r="AJ7794" s="22"/>
      <c r="AK7794" s="22"/>
      <c r="AM7794" s="20"/>
      <c r="AN7794" s="22"/>
      <c r="AO7794" s="22"/>
    </row>
    <row r="7795" spans="16:41" x14ac:dyDescent="0.15">
      <c r="P7795" s="21"/>
      <c r="Q7795" s="28"/>
      <c r="R7795" s="21"/>
      <c r="S7795" s="21"/>
      <c r="T7795" s="21"/>
      <c r="U7795" s="21"/>
      <c r="Y7795" s="20"/>
      <c r="AB7795" s="22"/>
      <c r="AF7795" s="22"/>
      <c r="AG7795" s="22"/>
      <c r="AH7795" s="22"/>
      <c r="AI7795" s="22"/>
      <c r="AJ7795" s="22"/>
      <c r="AK7795" s="22"/>
      <c r="AM7795" s="20"/>
      <c r="AN7795" s="22"/>
      <c r="AO7795" s="22"/>
    </row>
    <row r="7796" spans="16:41" x14ac:dyDescent="0.15">
      <c r="P7796" s="21"/>
      <c r="Q7796" s="28"/>
      <c r="R7796" s="21"/>
      <c r="S7796" s="21"/>
      <c r="T7796" s="21"/>
      <c r="U7796" s="21"/>
      <c r="Y7796" s="20"/>
      <c r="AB7796" s="22"/>
      <c r="AF7796" s="22"/>
      <c r="AG7796" s="22"/>
      <c r="AH7796" s="22"/>
      <c r="AI7796" s="22"/>
      <c r="AJ7796" s="22"/>
      <c r="AK7796" s="22"/>
      <c r="AM7796" s="20"/>
      <c r="AN7796" s="22"/>
      <c r="AO7796" s="22"/>
    </row>
    <row r="7797" spans="16:41" x14ac:dyDescent="0.15">
      <c r="P7797" s="21"/>
      <c r="Q7797" s="28"/>
      <c r="R7797" s="21"/>
      <c r="S7797" s="21"/>
      <c r="T7797" s="21"/>
      <c r="U7797" s="21"/>
      <c r="Y7797" s="20"/>
      <c r="AB7797" s="22"/>
      <c r="AF7797" s="22"/>
      <c r="AG7797" s="22"/>
      <c r="AH7797" s="22"/>
      <c r="AI7797" s="22"/>
      <c r="AJ7797" s="22"/>
      <c r="AK7797" s="22"/>
      <c r="AM7797" s="20"/>
      <c r="AN7797" s="22"/>
      <c r="AO7797" s="22"/>
    </row>
    <row r="7798" spans="16:41" x14ac:dyDescent="0.15">
      <c r="P7798" s="21"/>
      <c r="Q7798" s="28"/>
      <c r="R7798" s="21"/>
      <c r="S7798" s="21"/>
      <c r="T7798" s="21"/>
      <c r="U7798" s="21"/>
      <c r="Y7798" s="20"/>
      <c r="AB7798" s="22"/>
      <c r="AF7798" s="22"/>
      <c r="AG7798" s="22"/>
      <c r="AH7798" s="22"/>
      <c r="AI7798" s="22"/>
      <c r="AJ7798" s="22"/>
      <c r="AK7798" s="22"/>
      <c r="AM7798" s="20"/>
      <c r="AN7798" s="22"/>
      <c r="AO7798" s="22"/>
    </row>
    <row r="7799" spans="16:41" x14ac:dyDescent="0.15">
      <c r="P7799" s="21"/>
      <c r="Q7799" s="28"/>
      <c r="R7799" s="21"/>
      <c r="S7799" s="21"/>
      <c r="T7799" s="21"/>
      <c r="U7799" s="21"/>
      <c r="Y7799" s="20"/>
      <c r="AB7799" s="22"/>
      <c r="AF7799" s="22"/>
      <c r="AG7799" s="22"/>
      <c r="AH7799" s="22"/>
      <c r="AI7799" s="22"/>
      <c r="AJ7799" s="22"/>
      <c r="AK7799" s="22"/>
      <c r="AM7799" s="20"/>
      <c r="AN7799" s="22"/>
      <c r="AO7799" s="22"/>
    </row>
    <row r="7800" spans="16:41" x14ac:dyDescent="0.15">
      <c r="P7800" s="21"/>
      <c r="Q7800" s="28"/>
      <c r="R7800" s="21"/>
      <c r="S7800" s="21"/>
      <c r="T7800" s="21"/>
      <c r="U7800" s="21"/>
      <c r="Y7800" s="20"/>
      <c r="AB7800" s="22"/>
      <c r="AF7800" s="22"/>
      <c r="AG7800" s="22"/>
      <c r="AH7800" s="22"/>
      <c r="AI7800" s="22"/>
      <c r="AJ7800" s="22"/>
      <c r="AK7800" s="22"/>
      <c r="AM7800" s="20"/>
      <c r="AN7800" s="22"/>
      <c r="AO7800" s="22"/>
    </row>
    <row r="7801" spans="16:41" x14ac:dyDescent="0.15">
      <c r="P7801" s="21"/>
      <c r="Q7801" s="28"/>
      <c r="R7801" s="21"/>
      <c r="S7801" s="21"/>
      <c r="T7801" s="21"/>
      <c r="U7801" s="21"/>
      <c r="Y7801" s="20"/>
      <c r="AB7801" s="22"/>
      <c r="AF7801" s="22"/>
      <c r="AG7801" s="22"/>
      <c r="AH7801" s="22"/>
      <c r="AI7801" s="22"/>
      <c r="AJ7801" s="22"/>
      <c r="AK7801" s="22"/>
      <c r="AM7801" s="20"/>
      <c r="AN7801" s="22"/>
      <c r="AO7801" s="22"/>
    </row>
    <row r="7802" spans="16:41" x14ac:dyDescent="0.15">
      <c r="P7802" s="21"/>
      <c r="Q7802" s="28"/>
      <c r="R7802" s="21"/>
      <c r="S7802" s="21"/>
      <c r="T7802" s="21"/>
      <c r="U7802" s="21"/>
      <c r="Y7802" s="20"/>
      <c r="AB7802" s="22"/>
      <c r="AF7802" s="22"/>
      <c r="AG7802" s="22"/>
      <c r="AH7802" s="22"/>
      <c r="AI7802" s="22"/>
      <c r="AJ7802" s="22"/>
      <c r="AK7802" s="22"/>
      <c r="AM7802" s="20"/>
      <c r="AN7802" s="22"/>
      <c r="AO7802" s="22"/>
    </row>
    <row r="7803" spans="16:41" x14ac:dyDescent="0.15">
      <c r="P7803" s="21"/>
      <c r="Q7803" s="28"/>
      <c r="R7803" s="21"/>
      <c r="S7803" s="21"/>
      <c r="T7803" s="21"/>
      <c r="U7803" s="21"/>
      <c r="Y7803" s="20"/>
      <c r="AB7803" s="22"/>
      <c r="AF7803" s="22"/>
      <c r="AG7803" s="22"/>
      <c r="AH7803" s="22"/>
      <c r="AI7803" s="22"/>
      <c r="AJ7803" s="22"/>
      <c r="AK7803" s="22"/>
      <c r="AM7803" s="20"/>
      <c r="AN7803" s="22"/>
      <c r="AO7803" s="22"/>
    </row>
    <row r="7804" spans="16:41" x14ac:dyDescent="0.15">
      <c r="P7804" s="21"/>
      <c r="Q7804" s="28"/>
      <c r="R7804" s="21"/>
      <c r="S7804" s="21"/>
      <c r="T7804" s="21"/>
      <c r="U7804" s="21"/>
      <c r="Y7804" s="20"/>
      <c r="AB7804" s="22"/>
      <c r="AF7804" s="22"/>
      <c r="AG7804" s="22"/>
      <c r="AH7804" s="22"/>
      <c r="AI7804" s="22"/>
      <c r="AJ7804" s="22"/>
      <c r="AK7804" s="22"/>
      <c r="AM7804" s="20"/>
      <c r="AN7804" s="22"/>
      <c r="AO7804" s="22"/>
    </row>
    <row r="7805" spans="16:41" x14ac:dyDescent="0.15">
      <c r="P7805" s="21"/>
      <c r="Q7805" s="28"/>
      <c r="R7805" s="21"/>
      <c r="S7805" s="21"/>
      <c r="T7805" s="21"/>
      <c r="U7805" s="21"/>
      <c r="Y7805" s="20"/>
      <c r="AB7805" s="22"/>
      <c r="AF7805" s="22"/>
      <c r="AG7805" s="22"/>
      <c r="AH7805" s="22"/>
      <c r="AI7805" s="22"/>
      <c r="AJ7805" s="22"/>
      <c r="AK7805" s="22"/>
      <c r="AM7805" s="20"/>
      <c r="AN7805" s="22"/>
      <c r="AO7805" s="22"/>
    </row>
    <row r="7806" spans="16:41" x14ac:dyDescent="0.15">
      <c r="P7806" s="21"/>
      <c r="Q7806" s="28"/>
      <c r="R7806" s="21"/>
      <c r="S7806" s="21"/>
      <c r="T7806" s="21"/>
      <c r="U7806" s="21"/>
      <c r="Y7806" s="20"/>
      <c r="AB7806" s="22"/>
      <c r="AF7806" s="22"/>
      <c r="AG7806" s="22"/>
      <c r="AH7806" s="22"/>
      <c r="AI7806" s="22"/>
      <c r="AJ7806" s="22"/>
      <c r="AK7806" s="22"/>
      <c r="AM7806" s="20"/>
      <c r="AN7806" s="22"/>
      <c r="AO7806" s="22"/>
    </row>
    <row r="7807" spans="16:41" x14ac:dyDescent="0.15">
      <c r="P7807" s="21"/>
      <c r="Q7807" s="28"/>
      <c r="R7807" s="21"/>
      <c r="S7807" s="21"/>
      <c r="T7807" s="21"/>
      <c r="U7807" s="21"/>
      <c r="Y7807" s="20"/>
      <c r="AB7807" s="22"/>
      <c r="AF7807" s="22"/>
      <c r="AG7807" s="22"/>
      <c r="AH7807" s="22"/>
      <c r="AI7807" s="22"/>
      <c r="AJ7807" s="22"/>
      <c r="AK7807" s="22"/>
      <c r="AM7807" s="20"/>
      <c r="AN7807" s="22"/>
      <c r="AO7807" s="22"/>
    </row>
    <row r="7808" spans="16:41" x14ac:dyDescent="0.15">
      <c r="P7808" s="21"/>
      <c r="Q7808" s="28"/>
      <c r="R7808" s="21"/>
      <c r="S7808" s="21"/>
      <c r="T7808" s="21"/>
      <c r="U7808" s="21"/>
      <c r="Y7808" s="20"/>
      <c r="AB7808" s="22"/>
      <c r="AF7808" s="22"/>
      <c r="AG7808" s="22"/>
      <c r="AH7808" s="22"/>
      <c r="AI7808" s="22"/>
      <c r="AJ7808" s="22"/>
      <c r="AK7808" s="22"/>
      <c r="AM7808" s="20"/>
      <c r="AN7808" s="22"/>
      <c r="AO7808" s="22"/>
    </row>
    <row r="7809" spans="16:41" x14ac:dyDescent="0.15">
      <c r="P7809" s="21"/>
      <c r="Q7809" s="28"/>
      <c r="R7809" s="21"/>
      <c r="S7809" s="21"/>
      <c r="T7809" s="21"/>
      <c r="U7809" s="21"/>
      <c r="Y7809" s="20"/>
      <c r="AB7809" s="22"/>
      <c r="AF7809" s="22"/>
      <c r="AG7809" s="22"/>
      <c r="AH7809" s="22"/>
      <c r="AI7809" s="22"/>
      <c r="AJ7809" s="22"/>
      <c r="AK7809" s="22"/>
      <c r="AM7809" s="20"/>
      <c r="AN7809" s="22"/>
      <c r="AO7809" s="22"/>
    </row>
    <row r="7810" spans="16:41" x14ac:dyDescent="0.15">
      <c r="P7810" s="21"/>
      <c r="Q7810" s="28"/>
      <c r="R7810" s="21"/>
      <c r="S7810" s="21"/>
      <c r="T7810" s="21"/>
      <c r="U7810" s="21"/>
      <c r="Y7810" s="20"/>
      <c r="AB7810" s="22"/>
      <c r="AF7810" s="22"/>
      <c r="AG7810" s="22"/>
      <c r="AH7810" s="22"/>
      <c r="AI7810" s="22"/>
      <c r="AJ7810" s="22"/>
      <c r="AK7810" s="22"/>
      <c r="AM7810" s="20"/>
      <c r="AN7810" s="22"/>
      <c r="AO7810" s="22"/>
    </row>
    <row r="7811" spans="16:41" x14ac:dyDescent="0.15">
      <c r="P7811" s="21"/>
      <c r="Q7811" s="28"/>
      <c r="R7811" s="21"/>
      <c r="S7811" s="21"/>
      <c r="T7811" s="21"/>
      <c r="U7811" s="21"/>
      <c r="Y7811" s="20"/>
      <c r="AB7811" s="22"/>
      <c r="AF7811" s="22"/>
      <c r="AG7811" s="22"/>
      <c r="AH7811" s="22"/>
      <c r="AI7811" s="22"/>
      <c r="AJ7811" s="22"/>
      <c r="AK7811" s="22"/>
      <c r="AM7811" s="20"/>
      <c r="AN7811" s="22"/>
      <c r="AO7811" s="22"/>
    </row>
    <row r="7812" spans="16:41" x14ac:dyDescent="0.15">
      <c r="P7812" s="21"/>
      <c r="Q7812" s="28"/>
      <c r="R7812" s="21"/>
      <c r="S7812" s="21"/>
      <c r="T7812" s="21"/>
      <c r="U7812" s="21"/>
      <c r="Y7812" s="20"/>
      <c r="AB7812" s="22"/>
      <c r="AF7812" s="22"/>
      <c r="AG7812" s="22"/>
      <c r="AH7812" s="22"/>
      <c r="AI7812" s="22"/>
      <c r="AJ7812" s="22"/>
      <c r="AK7812" s="22"/>
      <c r="AM7812" s="20"/>
      <c r="AN7812" s="22"/>
      <c r="AO7812" s="22"/>
    </row>
    <row r="7813" spans="16:41" x14ac:dyDescent="0.15">
      <c r="P7813" s="21"/>
      <c r="Q7813" s="28"/>
      <c r="R7813" s="21"/>
      <c r="S7813" s="21"/>
      <c r="T7813" s="21"/>
      <c r="U7813" s="21"/>
      <c r="Y7813" s="20"/>
      <c r="AB7813" s="22"/>
      <c r="AF7813" s="22"/>
      <c r="AG7813" s="22"/>
      <c r="AH7813" s="22"/>
      <c r="AI7813" s="22"/>
      <c r="AJ7813" s="22"/>
      <c r="AK7813" s="22"/>
      <c r="AM7813" s="20"/>
      <c r="AN7813" s="22"/>
      <c r="AO7813" s="22"/>
    </row>
    <row r="7814" spans="16:41" x14ac:dyDescent="0.15">
      <c r="P7814" s="21"/>
      <c r="Q7814" s="28"/>
      <c r="R7814" s="21"/>
      <c r="S7814" s="21"/>
      <c r="T7814" s="21"/>
      <c r="U7814" s="21"/>
      <c r="Y7814" s="20"/>
      <c r="AB7814" s="22"/>
      <c r="AF7814" s="22"/>
      <c r="AG7814" s="22"/>
      <c r="AH7814" s="22"/>
      <c r="AI7814" s="22"/>
      <c r="AJ7814" s="22"/>
      <c r="AK7814" s="22"/>
      <c r="AM7814" s="20"/>
      <c r="AN7814" s="22"/>
      <c r="AO7814" s="22"/>
    </row>
    <row r="7815" spans="16:41" x14ac:dyDescent="0.15">
      <c r="P7815" s="21"/>
      <c r="Q7815" s="28"/>
      <c r="R7815" s="21"/>
      <c r="S7815" s="21"/>
      <c r="T7815" s="21"/>
      <c r="U7815" s="21"/>
      <c r="Y7815" s="20"/>
      <c r="AB7815" s="22"/>
      <c r="AF7815" s="22"/>
      <c r="AG7815" s="22"/>
      <c r="AH7815" s="22"/>
      <c r="AI7815" s="22"/>
      <c r="AJ7815" s="22"/>
      <c r="AK7815" s="22"/>
      <c r="AM7815" s="20"/>
      <c r="AN7815" s="22"/>
      <c r="AO7815" s="22"/>
    </row>
    <row r="7816" spans="16:41" x14ac:dyDescent="0.15">
      <c r="P7816" s="21"/>
      <c r="Q7816" s="28"/>
      <c r="R7816" s="21"/>
      <c r="S7816" s="21"/>
      <c r="T7816" s="21"/>
      <c r="U7816" s="21"/>
      <c r="Y7816" s="20"/>
      <c r="AB7816" s="22"/>
      <c r="AF7816" s="22"/>
      <c r="AG7816" s="22"/>
      <c r="AH7816" s="22"/>
      <c r="AI7816" s="22"/>
      <c r="AJ7816" s="22"/>
      <c r="AK7816" s="22"/>
      <c r="AM7816" s="20"/>
      <c r="AN7816" s="22"/>
      <c r="AO7816" s="22"/>
    </row>
    <row r="7817" spans="16:41" x14ac:dyDescent="0.15">
      <c r="P7817" s="21"/>
      <c r="Q7817" s="28"/>
      <c r="R7817" s="21"/>
      <c r="S7817" s="21"/>
      <c r="T7817" s="21"/>
      <c r="U7817" s="21"/>
      <c r="Y7817" s="20"/>
      <c r="AB7817" s="22"/>
      <c r="AF7817" s="22"/>
      <c r="AG7817" s="22"/>
      <c r="AH7817" s="22"/>
      <c r="AI7817" s="22"/>
      <c r="AJ7817" s="22"/>
      <c r="AK7817" s="22"/>
      <c r="AM7817" s="20"/>
      <c r="AN7817" s="22"/>
      <c r="AO7817" s="22"/>
    </row>
    <row r="7818" spans="16:41" x14ac:dyDescent="0.15">
      <c r="P7818" s="21"/>
      <c r="Q7818" s="28"/>
      <c r="R7818" s="21"/>
      <c r="S7818" s="21"/>
      <c r="T7818" s="21"/>
      <c r="U7818" s="21"/>
      <c r="Y7818" s="20"/>
      <c r="AB7818" s="22"/>
      <c r="AF7818" s="22"/>
      <c r="AG7818" s="22"/>
      <c r="AH7818" s="22"/>
      <c r="AI7818" s="22"/>
      <c r="AJ7818" s="22"/>
      <c r="AK7818" s="22"/>
      <c r="AM7818" s="20"/>
      <c r="AN7818" s="22"/>
      <c r="AO7818" s="22"/>
    </row>
    <row r="7819" spans="16:41" x14ac:dyDescent="0.15">
      <c r="P7819" s="21"/>
      <c r="Q7819" s="28"/>
      <c r="R7819" s="21"/>
      <c r="S7819" s="21"/>
      <c r="T7819" s="21"/>
      <c r="U7819" s="21"/>
      <c r="Y7819" s="20"/>
      <c r="AB7819" s="22"/>
      <c r="AF7819" s="22"/>
      <c r="AG7819" s="22"/>
      <c r="AH7819" s="22"/>
      <c r="AI7819" s="22"/>
      <c r="AJ7819" s="22"/>
      <c r="AK7819" s="22"/>
      <c r="AM7819" s="20"/>
      <c r="AN7819" s="22"/>
      <c r="AO7819" s="22"/>
    </row>
    <row r="7820" spans="16:41" x14ac:dyDescent="0.15">
      <c r="P7820" s="21"/>
      <c r="Q7820" s="28"/>
      <c r="R7820" s="21"/>
      <c r="S7820" s="21"/>
      <c r="T7820" s="21"/>
      <c r="U7820" s="21"/>
      <c r="Y7820" s="20"/>
      <c r="AB7820" s="22"/>
      <c r="AF7820" s="22"/>
      <c r="AG7820" s="22"/>
      <c r="AH7820" s="22"/>
      <c r="AI7820" s="22"/>
      <c r="AJ7820" s="22"/>
      <c r="AK7820" s="22"/>
      <c r="AM7820" s="20"/>
      <c r="AN7820" s="22"/>
      <c r="AO7820" s="22"/>
    </row>
    <row r="7821" spans="16:41" x14ac:dyDescent="0.15">
      <c r="P7821" s="21"/>
      <c r="Q7821" s="28"/>
      <c r="R7821" s="21"/>
      <c r="S7821" s="21"/>
      <c r="T7821" s="21"/>
      <c r="U7821" s="21"/>
      <c r="Y7821" s="20"/>
      <c r="AB7821" s="22"/>
      <c r="AF7821" s="22"/>
      <c r="AG7821" s="22"/>
      <c r="AH7821" s="22"/>
      <c r="AI7821" s="22"/>
      <c r="AJ7821" s="22"/>
      <c r="AK7821" s="22"/>
      <c r="AM7821" s="20"/>
      <c r="AN7821" s="22"/>
      <c r="AO7821" s="22"/>
    </row>
    <row r="7822" spans="16:41" x14ac:dyDescent="0.15">
      <c r="P7822" s="21"/>
      <c r="Q7822" s="28"/>
      <c r="R7822" s="21"/>
      <c r="S7822" s="21"/>
      <c r="T7822" s="21"/>
      <c r="U7822" s="21"/>
      <c r="Y7822" s="20"/>
      <c r="AB7822" s="22"/>
      <c r="AF7822" s="22"/>
      <c r="AG7822" s="22"/>
      <c r="AH7822" s="22"/>
      <c r="AI7822" s="22"/>
      <c r="AJ7822" s="22"/>
      <c r="AK7822" s="22"/>
      <c r="AM7822" s="20"/>
      <c r="AN7822" s="22"/>
      <c r="AO7822" s="22"/>
    </row>
    <row r="7823" spans="16:41" x14ac:dyDescent="0.15">
      <c r="P7823" s="21"/>
      <c r="Q7823" s="28"/>
      <c r="R7823" s="21"/>
      <c r="S7823" s="21"/>
      <c r="T7823" s="21"/>
      <c r="U7823" s="21"/>
      <c r="Y7823" s="20"/>
      <c r="AB7823" s="22"/>
      <c r="AF7823" s="22"/>
      <c r="AG7823" s="22"/>
      <c r="AH7823" s="22"/>
      <c r="AI7823" s="22"/>
      <c r="AJ7823" s="22"/>
      <c r="AK7823" s="22"/>
      <c r="AM7823" s="20"/>
      <c r="AN7823" s="22"/>
      <c r="AO7823" s="22"/>
    </row>
    <row r="7824" spans="16:41" x14ac:dyDescent="0.15">
      <c r="P7824" s="21"/>
      <c r="Q7824" s="28"/>
      <c r="R7824" s="21"/>
      <c r="S7824" s="21"/>
      <c r="T7824" s="21"/>
      <c r="U7824" s="21"/>
      <c r="Y7824" s="20"/>
      <c r="AB7824" s="22"/>
      <c r="AF7824" s="22"/>
      <c r="AG7824" s="22"/>
      <c r="AH7824" s="22"/>
      <c r="AI7824" s="22"/>
      <c r="AJ7824" s="22"/>
      <c r="AK7824" s="22"/>
      <c r="AM7824" s="20"/>
      <c r="AN7824" s="22"/>
      <c r="AO7824" s="22"/>
    </row>
    <row r="7825" spans="16:41" x14ac:dyDescent="0.15">
      <c r="P7825" s="21"/>
      <c r="Q7825" s="28"/>
      <c r="R7825" s="21"/>
      <c r="S7825" s="21"/>
      <c r="T7825" s="21"/>
      <c r="U7825" s="21"/>
      <c r="Y7825" s="20"/>
      <c r="AB7825" s="22"/>
      <c r="AF7825" s="22"/>
      <c r="AG7825" s="22"/>
      <c r="AH7825" s="22"/>
      <c r="AI7825" s="22"/>
      <c r="AJ7825" s="22"/>
      <c r="AK7825" s="22"/>
      <c r="AM7825" s="20"/>
      <c r="AN7825" s="22"/>
      <c r="AO7825" s="22"/>
    </row>
    <row r="7826" spans="16:41" x14ac:dyDescent="0.15">
      <c r="P7826" s="21"/>
      <c r="Q7826" s="28"/>
      <c r="R7826" s="21"/>
      <c r="S7826" s="21"/>
      <c r="T7826" s="21"/>
      <c r="U7826" s="21"/>
      <c r="Y7826" s="20"/>
      <c r="AB7826" s="22"/>
      <c r="AF7826" s="22"/>
      <c r="AG7826" s="22"/>
      <c r="AH7826" s="22"/>
      <c r="AI7826" s="22"/>
      <c r="AJ7826" s="22"/>
      <c r="AK7826" s="22"/>
      <c r="AM7826" s="20"/>
      <c r="AN7826" s="22"/>
      <c r="AO7826" s="22"/>
    </row>
    <row r="7827" spans="16:41" x14ac:dyDescent="0.15">
      <c r="P7827" s="21"/>
      <c r="Q7827" s="28"/>
      <c r="R7827" s="21"/>
      <c r="S7827" s="21"/>
      <c r="T7827" s="21"/>
      <c r="U7827" s="21"/>
      <c r="Y7827" s="20"/>
      <c r="AB7827" s="22"/>
      <c r="AF7827" s="22"/>
      <c r="AG7827" s="22"/>
      <c r="AH7827" s="22"/>
      <c r="AI7827" s="22"/>
      <c r="AJ7827" s="22"/>
      <c r="AK7827" s="22"/>
      <c r="AM7827" s="20"/>
      <c r="AN7827" s="22"/>
      <c r="AO7827" s="22"/>
    </row>
    <row r="7828" spans="16:41" x14ac:dyDescent="0.15">
      <c r="P7828" s="21"/>
      <c r="Q7828" s="28"/>
      <c r="R7828" s="21"/>
      <c r="S7828" s="21"/>
      <c r="T7828" s="21"/>
      <c r="U7828" s="21"/>
      <c r="Y7828" s="20"/>
      <c r="AB7828" s="22"/>
      <c r="AF7828" s="22"/>
      <c r="AG7828" s="22"/>
      <c r="AH7828" s="22"/>
      <c r="AI7828" s="22"/>
      <c r="AJ7828" s="22"/>
      <c r="AK7828" s="22"/>
      <c r="AM7828" s="20"/>
      <c r="AN7828" s="22"/>
      <c r="AO7828" s="22"/>
    </row>
    <row r="7829" spans="16:41" x14ac:dyDescent="0.15">
      <c r="P7829" s="21"/>
      <c r="Q7829" s="28"/>
      <c r="R7829" s="21"/>
      <c r="S7829" s="21"/>
      <c r="T7829" s="21"/>
      <c r="U7829" s="21"/>
      <c r="Y7829" s="20"/>
      <c r="AB7829" s="22"/>
      <c r="AF7829" s="22"/>
      <c r="AG7829" s="22"/>
      <c r="AH7829" s="22"/>
      <c r="AI7829" s="22"/>
      <c r="AJ7829" s="22"/>
      <c r="AK7829" s="22"/>
      <c r="AM7829" s="20"/>
      <c r="AN7829" s="22"/>
      <c r="AO7829" s="22"/>
    </row>
    <row r="7830" spans="16:41" x14ac:dyDescent="0.15">
      <c r="P7830" s="21"/>
      <c r="Q7830" s="28"/>
      <c r="R7830" s="21"/>
      <c r="S7830" s="21"/>
      <c r="T7830" s="21"/>
      <c r="U7830" s="21"/>
      <c r="Y7830" s="20"/>
      <c r="AB7830" s="22"/>
      <c r="AF7830" s="22"/>
      <c r="AG7830" s="22"/>
      <c r="AH7830" s="22"/>
      <c r="AI7830" s="22"/>
      <c r="AJ7830" s="22"/>
      <c r="AK7830" s="22"/>
      <c r="AM7830" s="20"/>
      <c r="AN7830" s="22"/>
      <c r="AO7830" s="22"/>
    </row>
    <row r="7831" spans="16:41" x14ac:dyDescent="0.15">
      <c r="P7831" s="21"/>
      <c r="Q7831" s="28"/>
      <c r="R7831" s="21"/>
      <c r="S7831" s="21"/>
      <c r="T7831" s="21"/>
      <c r="U7831" s="21"/>
      <c r="Y7831" s="20"/>
      <c r="AB7831" s="22"/>
      <c r="AF7831" s="22"/>
      <c r="AG7831" s="22"/>
      <c r="AH7831" s="22"/>
      <c r="AI7831" s="22"/>
      <c r="AJ7831" s="22"/>
      <c r="AK7831" s="22"/>
      <c r="AM7831" s="20"/>
      <c r="AN7831" s="22"/>
      <c r="AO7831" s="22"/>
    </row>
    <row r="7832" spans="16:41" x14ac:dyDescent="0.15">
      <c r="P7832" s="21"/>
      <c r="Q7832" s="28"/>
      <c r="R7832" s="21"/>
      <c r="S7832" s="21"/>
      <c r="T7832" s="21"/>
      <c r="U7832" s="21"/>
      <c r="Y7832" s="20"/>
      <c r="AB7832" s="22"/>
      <c r="AF7832" s="22"/>
      <c r="AG7832" s="22"/>
      <c r="AH7832" s="22"/>
      <c r="AI7832" s="22"/>
      <c r="AJ7832" s="22"/>
      <c r="AK7832" s="22"/>
      <c r="AM7832" s="20"/>
      <c r="AN7832" s="22"/>
      <c r="AO7832" s="22"/>
    </row>
    <row r="7833" spans="16:41" x14ac:dyDescent="0.15">
      <c r="P7833" s="21"/>
      <c r="Q7833" s="28"/>
      <c r="R7833" s="21"/>
      <c r="S7833" s="21"/>
      <c r="T7833" s="21"/>
      <c r="U7833" s="21"/>
      <c r="Y7833" s="20"/>
      <c r="AB7833" s="22"/>
      <c r="AF7833" s="22"/>
      <c r="AG7833" s="22"/>
      <c r="AH7833" s="22"/>
      <c r="AI7833" s="22"/>
      <c r="AJ7833" s="22"/>
      <c r="AK7833" s="22"/>
      <c r="AM7833" s="20"/>
      <c r="AN7833" s="22"/>
      <c r="AO7833" s="22"/>
    </row>
    <row r="7834" spans="16:41" x14ac:dyDescent="0.15">
      <c r="P7834" s="21"/>
      <c r="Q7834" s="28"/>
      <c r="R7834" s="21"/>
      <c r="S7834" s="21"/>
      <c r="T7834" s="21"/>
      <c r="U7834" s="21"/>
      <c r="Y7834" s="20"/>
      <c r="AB7834" s="22"/>
      <c r="AF7834" s="22"/>
      <c r="AG7834" s="22"/>
      <c r="AH7834" s="22"/>
      <c r="AI7834" s="22"/>
      <c r="AJ7834" s="22"/>
      <c r="AK7834" s="22"/>
      <c r="AM7834" s="20"/>
      <c r="AN7834" s="22"/>
      <c r="AO7834" s="22"/>
    </row>
    <row r="7835" spans="16:41" x14ac:dyDescent="0.15">
      <c r="P7835" s="21"/>
      <c r="Q7835" s="28"/>
      <c r="R7835" s="21"/>
      <c r="S7835" s="21"/>
      <c r="T7835" s="21"/>
      <c r="U7835" s="21"/>
      <c r="Y7835" s="20"/>
      <c r="AB7835" s="22"/>
      <c r="AF7835" s="22"/>
      <c r="AG7835" s="22"/>
      <c r="AH7835" s="22"/>
      <c r="AI7835" s="22"/>
      <c r="AJ7835" s="22"/>
      <c r="AK7835" s="22"/>
      <c r="AM7835" s="20"/>
      <c r="AN7835" s="22"/>
      <c r="AO7835" s="22"/>
    </row>
    <row r="7836" spans="16:41" x14ac:dyDescent="0.15">
      <c r="P7836" s="21"/>
      <c r="Q7836" s="28"/>
      <c r="R7836" s="21"/>
      <c r="S7836" s="21"/>
      <c r="T7836" s="21"/>
      <c r="U7836" s="21"/>
      <c r="Y7836" s="20"/>
      <c r="AB7836" s="22"/>
      <c r="AF7836" s="22"/>
      <c r="AG7836" s="22"/>
      <c r="AH7836" s="22"/>
      <c r="AI7836" s="22"/>
      <c r="AJ7836" s="22"/>
      <c r="AK7836" s="22"/>
      <c r="AM7836" s="20"/>
      <c r="AN7836" s="22"/>
      <c r="AO7836" s="22"/>
    </row>
    <row r="7837" spans="16:41" x14ac:dyDescent="0.15">
      <c r="P7837" s="21"/>
      <c r="Q7837" s="28"/>
      <c r="R7837" s="21"/>
      <c r="S7837" s="21"/>
      <c r="T7837" s="21"/>
      <c r="U7837" s="21"/>
      <c r="Y7837" s="20"/>
      <c r="AB7837" s="22"/>
      <c r="AF7837" s="22"/>
      <c r="AG7837" s="22"/>
      <c r="AH7837" s="22"/>
      <c r="AI7837" s="22"/>
      <c r="AJ7837" s="22"/>
      <c r="AK7837" s="22"/>
      <c r="AM7837" s="20"/>
      <c r="AN7837" s="22"/>
      <c r="AO7837" s="22"/>
    </row>
    <row r="7838" spans="16:41" x14ac:dyDescent="0.15">
      <c r="P7838" s="21"/>
      <c r="Q7838" s="28"/>
      <c r="R7838" s="21"/>
      <c r="S7838" s="21"/>
      <c r="T7838" s="21"/>
      <c r="U7838" s="21"/>
      <c r="Y7838" s="20"/>
      <c r="AB7838" s="22"/>
      <c r="AF7838" s="22"/>
      <c r="AG7838" s="22"/>
      <c r="AH7838" s="22"/>
      <c r="AI7838" s="22"/>
      <c r="AJ7838" s="22"/>
      <c r="AK7838" s="22"/>
      <c r="AM7838" s="20"/>
      <c r="AN7838" s="22"/>
      <c r="AO7838" s="22"/>
    </row>
    <row r="7839" spans="16:41" x14ac:dyDescent="0.15">
      <c r="P7839" s="21"/>
      <c r="Q7839" s="28"/>
      <c r="R7839" s="21"/>
      <c r="S7839" s="21"/>
      <c r="T7839" s="21"/>
      <c r="U7839" s="21"/>
      <c r="Y7839" s="20"/>
      <c r="AB7839" s="22"/>
      <c r="AF7839" s="22"/>
      <c r="AG7839" s="22"/>
      <c r="AH7839" s="22"/>
      <c r="AI7839" s="22"/>
      <c r="AJ7839" s="22"/>
      <c r="AK7839" s="22"/>
      <c r="AM7839" s="20"/>
      <c r="AN7839" s="22"/>
      <c r="AO7839" s="22"/>
    </row>
    <row r="7840" spans="16:41" x14ac:dyDescent="0.15">
      <c r="P7840" s="21"/>
      <c r="Q7840" s="28"/>
      <c r="R7840" s="21"/>
      <c r="S7840" s="21"/>
      <c r="T7840" s="21"/>
      <c r="U7840" s="21"/>
      <c r="Y7840" s="20"/>
      <c r="AB7840" s="22"/>
      <c r="AF7840" s="22"/>
      <c r="AG7840" s="22"/>
      <c r="AH7840" s="22"/>
      <c r="AI7840" s="22"/>
      <c r="AJ7840" s="22"/>
      <c r="AK7840" s="22"/>
      <c r="AM7840" s="20"/>
      <c r="AN7840" s="22"/>
      <c r="AO7840" s="22"/>
    </row>
    <row r="7841" spans="16:41" x14ac:dyDescent="0.15">
      <c r="P7841" s="21"/>
      <c r="Q7841" s="28"/>
      <c r="R7841" s="21"/>
      <c r="S7841" s="21"/>
      <c r="T7841" s="21"/>
      <c r="U7841" s="21"/>
      <c r="Y7841" s="20"/>
      <c r="AB7841" s="22"/>
      <c r="AF7841" s="22"/>
      <c r="AG7841" s="22"/>
      <c r="AH7841" s="22"/>
      <c r="AI7841" s="22"/>
      <c r="AJ7841" s="22"/>
      <c r="AK7841" s="22"/>
      <c r="AM7841" s="20"/>
      <c r="AN7841" s="22"/>
      <c r="AO7841" s="22"/>
    </row>
    <row r="7842" spans="16:41" x14ac:dyDescent="0.15">
      <c r="P7842" s="21"/>
      <c r="Q7842" s="28"/>
      <c r="R7842" s="21"/>
      <c r="S7842" s="21"/>
      <c r="T7842" s="21"/>
      <c r="U7842" s="21"/>
      <c r="Y7842" s="20"/>
      <c r="AB7842" s="22"/>
      <c r="AF7842" s="22"/>
      <c r="AG7842" s="22"/>
      <c r="AH7842" s="22"/>
      <c r="AI7842" s="22"/>
      <c r="AJ7842" s="22"/>
      <c r="AK7842" s="22"/>
      <c r="AM7842" s="20"/>
      <c r="AN7842" s="22"/>
      <c r="AO7842" s="22"/>
    </row>
    <row r="7843" spans="16:41" x14ac:dyDescent="0.15">
      <c r="P7843" s="21"/>
      <c r="Q7843" s="28"/>
      <c r="R7843" s="21"/>
      <c r="S7843" s="21"/>
      <c r="T7843" s="21"/>
      <c r="U7843" s="21"/>
      <c r="Y7843" s="20"/>
      <c r="AB7843" s="22"/>
      <c r="AF7843" s="22"/>
      <c r="AG7843" s="22"/>
      <c r="AH7843" s="22"/>
      <c r="AI7843" s="22"/>
      <c r="AJ7843" s="22"/>
      <c r="AK7843" s="22"/>
      <c r="AM7843" s="20"/>
      <c r="AN7843" s="22"/>
      <c r="AO7843" s="22"/>
    </row>
    <row r="7844" spans="16:41" x14ac:dyDescent="0.15">
      <c r="P7844" s="21"/>
      <c r="Q7844" s="28"/>
      <c r="R7844" s="21"/>
      <c r="S7844" s="21"/>
      <c r="T7844" s="21"/>
      <c r="U7844" s="21"/>
      <c r="Y7844" s="20"/>
      <c r="AB7844" s="22"/>
      <c r="AF7844" s="22"/>
      <c r="AG7844" s="22"/>
      <c r="AH7844" s="22"/>
      <c r="AI7844" s="22"/>
      <c r="AJ7844" s="22"/>
      <c r="AK7844" s="22"/>
      <c r="AM7844" s="20"/>
      <c r="AN7844" s="22"/>
      <c r="AO7844" s="22"/>
    </row>
    <row r="7845" spans="16:41" x14ac:dyDescent="0.15">
      <c r="P7845" s="21"/>
      <c r="Q7845" s="28"/>
      <c r="R7845" s="21"/>
      <c r="S7845" s="21"/>
      <c r="T7845" s="21"/>
      <c r="U7845" s="21"/>
      <c r="Y7845" s="20"/>
      <c r="AB7845" s="22"/>
      <c r="AF7845" s="22"/>
      <c r="AG7845" s="22"/>
      <c r="AH7845" s="22"/>
      <c r="AI7845" s="22"/>
      <c r="AJ7845" s="22"/>
      <c r="AK7845" s="22"/>
      <c r="AM7845" s="20"/>
      <c r="AN7845" s="22"/>
      <c r="AO7845" s="22"/>
    </row>
    <row r="7846" spans="16:41" x14ac:dyDescent="0.15">
      <c r="P7846" s="21"/>
      <c r="Q7846" s="28"/>
      <c r="R7846" s="21"/>
      <c r="S7846" s="21"/>
      <c r="T7846" s="21"/>
      <c r="U7846" s="21"/>
      <c r="Y7846" s="20"/>
      <c r="AB7846" s="22"/>
      <c r="AF7846" s="22"/>
      <c r="AG7846" s="22"/>
      <c r="AH7846" s="22"/>
      <c r="AI7846" s="22"/>
      <c r="AJ7846" s="22"/>
      <c r="AK7846" s="22"/>
      <c r="AM7846" s="20"/>
      <c r="AN7846" s="22"/>
      <c r="AO7846" s="22"/>
    </row>
    <row r="7847" spans="16:41" x14ac:dyDescent="0.15">
      <c r="P7847" s="21"/>
      <c r="Q7847" s="28"/>
      <c r="R7847" s="21"/>
      <c r="S7847" s="21"/>
      <c r="T7847" s="21"/>
      <c r="U7847" s="21"/>
      <c r="Y7847" s="20"/>
      <c r="AB7847" s="22"/>
      <c r="AF7847" s="22"/>
      <c r="AG7847" s="22"/>
      <c r="AH7847" s="22"/>
      <c r="AI7847" s="22"/>
      <c r="AJ7847" s="22"/>
      <c r="AK7847" s="22"/>
      <c r="AM7847" s="20"/>
      <c r="AN7847" s="22"/>
      <c r="AO7847" s="22"/>
    </row>
    <row r="7848" spans="16:41" x14ac:dyDescent="0.15">
      <c r="P7848" s="21"/>
      <c r="Q7848" s="28"/>
      <c r="R7848" s="21"/>
      <c r="S7848" s="21"/>
      <c r="T7848" s="21"/>
      <c r="U7848" s="21"/>
      <c r="Y7848" s="20"/>
      <c r="AB7848" s="22"/>
      <c r="AF7848" s="22"/>
      <c r="AG7848" s="22"/>
      <c r="AH7848" s="22"/>
      <c r="AI7848" s="22"/>
      <c r="AJ7848" s="22"/>
      <c r="AK7848" s="22"/>
      <c r="AM7848" s="20"/>
      <c r="AN7848" s="22"/>
      <c r="AO7848" s="22"/>
    </row>
    <row r="7849" spans="16:41" x14ac:dyDescent="0.15">
      <c r="P7849" s="21"/>
      <c r="Q7849" s="28"/>
      <c r="R7849" s="21"/>
      <c r="S7849" s="21"/>
      <c r="T7849" s="21"/>
      <c r="U7849" s="21"/>
      <c r="Y7849" s="20"/>
      <c r="AB7849" s="22"/>
      <c r="AF7849" s="22"/>
      <c r="AG7849" s="22"/>
      <c r="AH7849" s="22"/>
      <c r="AI7849" s="22"/>
      <c r="AJ7849" s="22"/>
      <c r="AK7849" s="22"/>
      <c r="AM7849" s="20"/>
      <c r="AN7849" s="22"/>
      <c r="AO7849" s="22"/>
    </row>
    <row r="7850" spans="16:41" x14ac:dyDescent="0.15">
      <c r="P7850" s="21"/>
      <c r="Q7850" s="28"/>
      <c r="R7850" s="21"/>
      <c r="S7850" s="21"/>
      <c r="T7850" s="21"/>
      <c r="U7850" s="21"/>
      <c r="Y7850" s="20"/>
      <c r="AB7850" s="22"/>
      <c r="AF7850" s="22"/>
      <c r="AG7850" s="22"/>
      <c r="AH7850" s="22"/>
      <c r="AI7850" s="22"/>
      <c r="AJ7850" s="22"/>
      <c r="AK7850" s="22"/>
      <c r="AM7850" s="20"/>
      <c r="AN7850" s="22"/>
      <c r="AO7850" s="22"/>
    </row>
    <row r="7851" spans="16:41" x14ac:dyDescent="0.15">
      <c r="P7851" s="21"/>
      <c r="Q7851" s="28"/>
      <c r="R7851" s="21"/>
      <c r="S7851" s="21"/>
      <c r="T7851" s="21"/>
      <c r="U7851" s="21"/>
      <c r="Y7851" s="20"/>
      <c r="AB7851" s="22"/>
      <c r="AF7851" s="22"/>
      <c r="AG7851" s="22"/>
      <c r="AH7851" s="22"/>
      <c r="AI7851" s="22"/>
      <c r="AJ7851" s="22"/>
      <c r="AK7851" s="22"/>
      <c r="AM7851" s="20"/>
      <c r="AN7851" s="22"/>
      <c r="AO7851" s="22"/>
    </row>
    <row r="7852" spans="16:41" x14ac:dyDescent="0.15">
      <c r="P7852" s="21"/>
      <c r="Q7852" s="28"/>
      <c r="R7852" s="21"/>
      <c r="S7852" s="21"/>
      <c r="T7852" s="21"/>
      <c r="U7852" s="21"/>
      <c r="Y7852" s="20"/>
      <c r="AB7852" s="22"/>
      <c r="AF7852" s="22"/>
      <c r="AG7852" s="22"/>
      <c r="AH7852" s="22"/>
      <c r="AI7852" s="22"/>
      <c r="AJ7852" s="22"/>
      <c r="AK7852" s="22"/>
      <c r="AM7852" s="20"/>
      <c r="AN7852" s="22"/>
      <c r="AO7852" s="22"/>
    </row>
    <row r="7853" spans="16:41" x14ac:dyDescent="0.15">
      <c r="P7853" s="21"/>
      <c r="Q7853" s="28"/>
      <c r="R7853" s="21"/>
      <c r="S7853" s="21"/>
      <c r="T7853" s="21"/>
      <c r="U7853" s="21"/>
      <c r="Y7853" s="20"/>
      <c r="AB7853" s="22"/>
      <c r="AF7853" s="22"/>
      <c r="AG7853" s="22"/>
      <c r="AH7853" s="22"/>
      <c r="AI7853" s="22"/>
      <c r="AJ7853" s="22"/>
      <c r="AK7853" s="22"/>
      <c r="AM7853" s="20"/>
      <c r="AN7853" s="22"/>
      <c r="AO7853" s="22"/>
    </row>
    <row r="7854" spans="16:41" x14ac:dyDescent="0.15">
      <c r="P7854" s="21"/>
      <c r="Q7854" s="28"/>
      <c r="R7854" s="21"/>
      <c r="S7854" s="21"/>
      <c r="T7854" s="21"/>
      <c r="U7854" s="21"/>
      <c r="Y7854" s="20"/>
      <c r="AB7854" s="22"/>
      <c r="AF7854" s="22"/>
      <c r="AG7854" s="22"/>
      <c r="AH7854" s="22"/>
      <c r="AI7854" s="22"/>
      <c r="AJ7854" s="22"/>
      <c r="AK7854" s="22"/>
      <c r="AM7854" s="20"/>
      <c r="AN7854" s="22"/>
      <c r="AO7854" s="22"/>
    </row>
    <row r="7855" spans="16:41" x14ac:dyDescent="0.15">
      <c r="P7855" s="21"/>
      <c r="Q7855" s="28"/>
      <c r="R7855" s="21"/>
      <c r="S7855" s="21"/>
      <c r="T7855" s="21"/>
      <c r="U7855" s="21"/>
      <c r="Y7855" s="20"/>
      <c r="AB7855" s="22"/>
      <c r="AF7855" s="22"/>
      <c r="AG7855" s="22"/>
      <c r="AH7855" s="22"/>
      <c r="AI7855" s="22"/>
      <c r="AJ7855" s="22"/>
      <c r="AK7855" s="22"/>
      <c r="AM7855" s="20"/>
      <c r="AN7855" s="22"/>
      <c r="AO7855" s="22"/>
    </row>
    <row r="7856" spans="16:41" x14ac:dyDescent="0.15">
      <c r="P7856" s="21"/>
      <c r="Q7856" s="28"/>
      <c r="R7856" s="21"/>
      <c r="S7856" s="21"/>
      <c r="T7856" s="21"/>
      <c r="U7856" s="21"/>
      <c r="Y7856" s="20"/>
      <c r="AB7856" s="22"/>
      <c r="AF7856" s="22"/>
      <c r="AG7856" s="22"/>
      <c r="AH7856" s="22"/>
      <c r="AI7856" s="22"/>
      <c r="AJ7856" s="22"/>
      <c r="AK7856" s="22"/>
      <c r="AM7856" s="20"/>
      <c r="AN7856" s="22"/>
      <c r="AO7856" s="22"/>
    </row>
    <row r="7857" spans="16:41" x14ac:dyDescent="0.15">
      <c r="P7857" s="21"/>
      <c r="Q7857" s="28"/>
      <c r="R7857" s="21"/>
      <c r="S7857" s="21"/>
      <c r="T7857" s="21"/>
      <c r="U7857" s="21"/>
      <c r="Y7857" s="20"/>
      <c r="AB7857" s="22"/>
      <c r="AF7857" s="22"/>
      <c r="AG7857" s="22"/>
      <c r="AH7857" s="22"/>
      <c r="AI7857" s="22"/>
      <c r="AJ7857" s="22"/>
      <c r="AK7857" s="22"/>
      <c r="AM7857" s="20"/>
      <c r="AN7857" s="22"/>
      <c r="AO7857" s="22"/>
    </row>
    <row r="7858" spans="16:41" x14ac:dyDescent="0.15">
      <c r="P7858" s="21"/>
      <c r="Q7858" s="28"/>
      <c r="R7858" s="21"/>
      <c r="S7858" s="21"/>
      <c r="T7858" s="21"/>
      <c r="U7858" s="21"/>
      <c r="Y7858" s="20"/>
      <c r="AB7858" s="22"/>
      <c r="AF7858" s="22"/>
      <c r="AG7858" s="22"/>
      <c r="AH7858" s="22"/>
      <c r="AI7858" s="22"/>
      <c r="AJ7858" s="22"/>
      <c r="AK7858" s="22"/>
      <c r="AM7858" s="20"/>
      <c r="AN7858" s="22"/>
      <c r="AO7858" s="22"/>
    </row>
    <row r="7859" spans="16:41" x14ac:dyDescent="0.15">
      <c r="P7859" s="21"/>
      <c r="Q7859" s="28"/>
      <c r="R7859" s="21"/>
      <c r="S7859" s="21"/>
      <c r="T7859" s="21"/>
      <c r="U7859" s="21"/>
      <c r="Y7859" s="20"/>
      <c r="AB7859" s="22"/>
      <c r="AF7859" s="22"/>
      <c r="AG7859" s="22"/>
      <c r="AH7859" s="22"/>
      <c r="AI7859" s="22"/>
      <c r="AJ7859" s="22"/>
      <c r="AK7859" s="22"/>
      <c r="AM7859" s="20"/>
      <c r="AN7859" s="22"/>
      <c r="AO7859" s="22"/>
    </row>
    <row r="7860" spans="16:41" x14ac:dyDescent="0.15">
      <c r="P7860" s="21"/>
      <c r="Q7860" s="28"/>
      <c r="R7860" s="21"/>
      <c r="S7860" s="21"/>
      <c r="T7860" s="21"/>
      <c r="U7860" s="21"/>
      <c r="Y7860" s="20"/>
      <c r="AB7860" s="22"/>
      <c r="AF7860" s="22"/>
      <c r="AG7860" s="22"/>
      <c r="AH7860" s="22"/>
      <c r="AI7860" s="22"/>
      <c r="AJ7860" s="22"/>
      <c r="AK7860" s="22"/>
      <c r="AM7860" s="20"/>
      <c r="AN7860" s="22"/>
      <c r="AO7860" s="22"/>
    </row>
    <row r="7861" spans="16:41" x14ac:dyDescent="0.15">
      <c r="P7861" s="21"/>
      <c r="Q7861" s="28"/>
      <c r="R7861" s="21"/>
      <c r="S7861" s="21"/>
      <c r="T7861" s="21"/>
      <c r="U7861" s="21"/>
      <c r="Y7861" s="20"/>
      <c r="AB7861" s="22"/>
      <c r="AF7861" s="22"/>
      <c r="AG7861" s="22"/>
      <c r="AH7861" s="22"/>
      <c r="AI7861" s="22"/>
      <c r="AJ7861" s="22"/>
      <c r="AK7861" s="22"/>
      <c r="AM7861" s="20"/>
      <c r="AN7861" s="22"/>
      <c r="AO7861" s="22"/>
    </row>
    <row r="7862" spans="16:41" x14ac:dyDescent="0.15">
      <c r="P7862" s="21"/>
      <c r="Q7862" s="28"/>
      <c r="R7862" s="21"/>
      <c r="S7862" s="21"/>
      <c r="T7862" s="21"/>
      <c r="U7862" s="21"/>
      <c r="Y7862" s="20"/>
      <c r="AB7862" s="22"/>
      <c r="AF7862" s="22"/>
      <c r="AG7862" s="22"/>
      <c r="AH7862" s="22"/>
      <c r="AI7862" s="22"/>
      <c r="AJ7862" s="22"/>
      <c r="AK7862" s="22"/>
      <c r="AM7862" s="20"/>
      <c r="AN7862" s="22"/>
      <c r="AO7862" s="22"/>
    </row>
    <row r="7863" spans="16:41" x14ac:dyDescent="0.15">
      <c r="P7863" s="21"/>
      <c r="Q7863" s="28"/>
      <c r="R7863" s="21"/>
      <c r="S7863" s="21"/>
      <c r="T7863" s="21"/>
      <c r="U7863" s="21"/>
      <c r="Y7863" s="20"/>
      <c r="AB7863" s="22"/>
      <c r="AF7863" s="22"/>
      <c r="AG7863" s="22"/>
      <c r="AH7863" s="22"/>
      <c r="AI7863" s="22"/>
      <c r="AJ7863" s="22"/>
      <c r="AK7863" s="22"/>
      <c r="AM7863" s="20"/>
      <c r="AN7863" s="22"/>
      <c r="AO7863" s="22"/>
    </row>
    <row r="7864" spans="16:41" x14ac:dyDescent="0.15">
      <c r="P7864" s="21"/>
      <c r="Q7864" s="28"/>
      <c r="R7864" s="21"/>
      <c r="S7864" s="21"/>
      <c r="T7864" s="21"/>
      <c r="U7864" s="21"/>
      <c r="Y7864" s="20"/>
      <c r="AB7864" s="22"/>
      <c r="AF7864" s="22"/>
      <c r="AG7864" s="22"/>
      <c r="AH7864" s="22"/>
      <c r="AI7864" s="22"/>
      <c r="AJ7864" s="22"/>
      <c r="AK7864" s="22"/>
      <c r="AM7864" s="20"/>
      <c r="AN7864" s="22"/>
      <c r="AO7864" s="22"/>
    </row>
    <row r="7865" spans="16:41" x14ac:dyDescent="0.15">
      <c r="P7865" s="21"/>
      <c r="Q7865" s="28"/>
      <c r="R7865" s="21"/>
      <c r="S7865" s="21"/>
      <c r="T7865" s="21"/>
      <c r="U7865" s="21"/>
      <c r="Y7865" s="20"/>
      <c r="AB7865" s="22"/>
      <c r="AF7865" s="22"/>
      <c r="AG7865" s="22"/>
      <c r="AH7865" s="22"/>
      <c r="AI7865" s="22"/>
      <c r="AJ7865" s="22"/>
      <c r="AK7865" s="22"/>
      <c r="AM7865" s="20"/>
      <c r="AN7865" s="22"/>
      <c r="AO7865" s="22"/>
    </row>
    <row r="7866" spans="16:41" x14ac:dyDescent="0.15">
      <c r="P7866" s="21"/>
      <c r="Q7866" s="28"/>
      <c r="R7866" s="21"/>
      <c r="S7866" s="21"/>
      <c r="T7866" s="21"/>
      <c r="U7866" s="21"/>
      <c r="Y7866" s="20"/>
      <c r="AB7866" s="22"/>
      <c r="AF7866" s="22"/>
      <c r="AG7866" s="22"/>
      <c r="AH7866" s="22"/>
      <c r="AI7866" s="22"/>
      <c r="AJ7866" s="22"/>
      <c r="AK7866" s="22"/>
      <c r="AM7866" s="20"/>
      <c r="AN7866" s="22"/>
      <c r="AO7866" s="22"/>
    </row>
    <row r="7867" spans="16:41" x14ac:dyDescent="0.15">
      <c r="P7867" s="21"/>
      <c r="Q7867" s="28"/>
      <c r="R7867" s="21"/>
      <c r="S7867" s="21"/>
      <c r="T7867" s="21"/>
      <c r="U7867" s="21"/>
      <c r="Y7867" s="20"/>
      <c r="AB7867" s="22"/>
      <c r="AF7867" s="22"/>
      <c r="AG7867" s="22"/>
      <c r="AH7867" s="22"/>
      <c r="AI7867" s="22"/>
      <c r="AJ7867" s="22"/>
      <c r="AK7867" s="22"/>
      <c r="AM7867" s="20"/>
      <c r="AN7867" s="22"/>
      <c r="AO7867" s="22"/>
    </row>
    <row r="7868" spans="16:41" x14ac:dyDescent="0.15">
      <c r="P7868" s="21"/>
      <c r="Q7868" s="28"/>
      <c r="R7868" s="21"/>
      <c r="S7868" s="21"/>
      <c r="T7868" s="21"/>
      <c r="U7868" s="21"/>
      <c r="Y7868" s="20"/>
      <c r="AB7868" s="22"/>
      <c r="AF7868" s="22"/>
      <c r="AG7868" s="22"/>
      <c r="AH7868" s="22"/>
      <c r="AI7868" s="22"/>
      <c r="AJ7868" s="22"/>
      <c r="AK7868" s="22"/>
      <c r="AM7868" s="20"/>
      <c r="AN7868" s="22"/>
      <c r="AO7868" s="22"/>
    </row>
    <row r="7869" spans="16:41" x14ac:dyDescent="0.15">
      <c r="P7869" s="21"/>
      <c r="Q7869" s="28"/>
      <c r="R7869" s="21"/>
      <c r="S7869" s="21"/>
      <c r="T7869" s="21"/>
      <c r="U7869" s="21"/>
      <c r="Y7869" s="20"/>
      <c r="AB7869" s="22"/>
      <c r="AF7869" s="22"/>
      <c r="AG7869" s="22"/>
      <c r="AH7869" s="22"/>
      <c r="AI7869" s="22"/>
      <c r="AJ7869" s="22"/>
      <c r="AK7869" s="22"/>
      <c r="AM7869" s="20"/>
      <c r="AN7869" s="22"/>
      <c r="AO7869" s="22"/>
    </row>
    <row r="7870" spans="16:41" x14ac:dyDescent="0.15">
      <c r="P7870" s="21"/>
      <c r="Q7870" s="28"/>
      <c r="R7870" s="21"/>
      <c r="S7870" s="21"/>
      <c r="T7870" s="21"/>
      <c r="U7870" s="21"/>
      <c r="Y7870" s="20"/>
      <c r="AB7870" s="22"/>
      <c r="AF7870" s="22"/>
      <c r="AG7870" s="22"/>
      <c r="AH7870" s="22"/>
      <c r="AI7870" s="22"/>
      <c r="AJ7870" s="22"/>
      <c r="AK7870" s="22"/>
      <c r="AM7870" s="20"/>
      <c r="AN7870" s="22"/>
      <c r="AO7870" s="22"/>
    </row>
    <row r="7871" spans="16:41" x14ac:dyDescent="0.15">
      <c r="P7871" s="21"/>
      <c r="Q7871" s="28"/>
      <c r="R7871" s="21"/>
      <c r="S7871" s="21"/>
      <c r="T7871" s="21"/>
      <c r="U7871" s="21"/>
      <c r="Y7871" s="20"/>
      <c r="AB7871" s="22"/>
      <c r="AF7871" s="22"/>
      <c r="AG7871" s="22"/>
      <c r="AH7871" s="22"/>
      <c r="AI7871" s="22"/>
      <c r="AJ7871" s="22"/>
      <c r="AK7871" s="22"/>
      <c r="AM7871" s="20"/>
      <c r="AN7871" s="22"/>
      <c r="AO7871" s="22"/>
    </row>
    <row r="7872" spans="16:41" x14ac:dyDescent="0.15">
      <c r="P7872" s="21"/>
      <c r="Q7872" s="28"/>
      <c r="R7872" s="21"/>
      <c r="S7872" s="21"/>
      <c r="T7872" s="21"/>
      <c r="U7872" s="21"/>
      <c r="Y7872" s="20"/>
      <c r="AB7872" s="22"/>
      <c r="AF7872" s="22"/>
      <c r="AG7872" s="22"/>
      <c r="AH7872" s="22"/>
      <c r="AI7872" s="22"/>
      <c r="AJ7872" s="22"/>
      <c r="AK7872" s="22"/>
      <c r="AM7872" s="20"/>
      <c r="AN7872" s="22"/>
      <c r="AO7872" s="22"/>
    </row>
    <row r="7873" spans="16:41" x14ac:dyDescent="0.15">
      <c r="P7873" s="21"/>
      <c r="Q7873" s="28"/>
      <c r="R7873" s="21"/>
      <c r="S7873" s="21"/>
      <c r="T7873" s="21"/>
      <c r="U7873" s="21"/>
      <c r="Y7873" s="20"/>
      <c r="AB7873" s="22"/>
      <c r="AF7873" s="22"/>
      <c r="AG7873" s="22"/>
      <c r="AH7873" s="22"/>
      <c r="AI7873" s="22"/>
      <c r="AJ7873" s="22"/>
      <c r="AK7873" s="22"/>
      <c r="AM7873" s="20"/>
      <c r="AN7873" s="22"/>
      <c r="AO7873" s="22"/>
    </row>
    <row r="7874" spans="16:41" x14ac:dyDescent="0.15">
      <c r="P7874" s="21"/>
      <c r="Q7874" s="28"/>
      <c r="R7874" s="21"/>
      <c r="S7874" s="21"/>
      <c r="T7874" s="21"/>
      <c r="U7874" s="21"/>
      <c r="Y7874" s="20"/>
      <c r="AB7874" s="22"/>
      <c r="AF7874" s="22"/>
      <c r="AG7874" s="22"/>
      <c r="AH7874" s="22"/>
      <c r="AI7874" s="22"/>
      <c r="AJ7874" s="22"/>
      <c r="AK7874" s="22"/>
      <c r="AM7874" s="20"/>
      <c r="AN7874" s="22"/>
      <c r="AO7874" s="22"/>
    </row>
    <row r="7875" spans="16:41" x14ac:dyDescent="0.15">
      <c r="P7875" s="21"/>
      <c r="Q7875" s="28"/>
      <c r="R7875" s="21"/>
      <c r="S7875" s="21"/>
      <c r="T7875" s="21"/>
      <c r="U7875" s="21"/>
      <c r="Y7875" s="20"/>
      <c r="AB7875" s="22"/>
      <c r="AF7875" s="22"/>
      <c r="AG7875" s="22"/>
      <c r="AH7875" s="22"/>
      <c r="AI7875" s="22"/>
      <c r="AJ7875" s="22"/>
      <c r="AK7875" s="22"/>
      <c r="AM7875" s="20"/>
      <c r="AN7875" s="22"/>
      <c r="AO7875" s="22"/>
    </row>
    <row r="7876" spans="16:41" x14ac:dyDescent="0.15">
      <c r="P7876" s="21"/>
      <c r="Q7876" s="28"/>
      <c r="R7876" s="21"/>
      <c r="S7876" s="21"/>
      <c r="T7876" s="21"/>
      <c r="U7876" s="21"/>
      <c r="Y7876" s="20"/>
      <c r="AB7876" s="22"/>
      <c r="AF7876" s="22"/>
      <c r="AG7876" s="22"/>
      <c r="AH7876" s="22"/>
      <c r="AI7876" s="22"/>
      <c r="AJ7876" s="22"/>
      <c r="AK7876" s="22"/>
      <c r="AM7876" s="20"/>
      <c r="AN7876" s="22"/>
      <c r="AO7876" s="22"/>
    </row>
    <row r="7877" spans="16:41" x14ac:dyDescent="0.15">
      <c r="P7877" s="21"/>
      <c r="Q7877" s="28"/>
      <c r="R7877" s="21"/>
      <c r="S7877" s="21"/>
      <c r="T7877" s="21"/>
      <c r="U7877" s="21"/>
      <c r="Y7877" s="20"/>
      <c r="AB7877" s="22"/>
      <c r="AF7877" s="22"/>
      <c r="AG7877" s="22"/>
      <c r="AH7877" s="22"/>
      <c r="AI7877" s="22"/>
      <c r="AJ7877" s="22"/>
      <c r="AK7877" s="22"/>
      <c r="AM7877" s="20"/>
      <c r="AN7877" s="22"/>
      <c r="AO7877" s="22"/>
    </row>
    <row r="7878" spans="16:41" x14ac:dyDescent="0.15">
      <c r="P7878" s="21"/>
      <c r="Q7878" s="28"/>
      <c r="R7878" s="21"/>
      <c r="S7878" s="21"/>
      <c r="T7878" s="21"/>
      <c r="U7878" s="21"/>
      <c r="Y7878" s="20"/>
      <c r="AB7878" s="22"/>
      <c r="AF7878" s="22"/>
      <c r="AG7878" s="22"/>
      <c r="AH7878" s="22"/>
      <c r="AI7878" s="22"/>
      <c r="AJ7878" s="22"/>
      <c r="AK7878" s="22"/>
      <c r="AM7878" s="20"/>
      <c r="AN7878" s="22"/>
      <c r="AO7878" s="22"/>
    </row>
    <row r="7879" spans="16:41" x14ac:dyDescent="0.15">
      <c r="P7879" s="21"/>
      <c r="Q7879" s="28"/>
      <c r="R7879" s="21"/>
      <c r="S7879" s="21"/>
      <c r="T7879" s="21"/>
      <c r="U7879" s="21"/>
      <c r="Y7879" s="20"/>
      <c r="AB7879" s="22"/>
      <c r="AF7879" s="22"/>
      <c r="AG7879" s="22"/>
      <c r="AH7879" s="22"/>
      <c r="AI7879" s="22"/>
      <c r="AJ7879" s="22"/>
      <c r="AK7879" s="22"/>
      <c r="AM7879" s="20"/>
      <c r="AN7879" s="22"/>
      <c r="AO7879" s="22"/>
    </row>
    <row r="7880" spans="16:41" x14ac:dyDescent="0.15">
      <c r="P7880" s="21"/>
      <c r="Q7880" s="28"/>
      <c r="R7880" s="21"/>
      <c r="S7880" s="21"/>
      <c r="T7880" s="21"/>
      <c r="U7880" s="21"/>
      <c r="Y7880" s="20"/>
      <c r="AB7880" s="22"/>
      <c r="AF7880" s="22"/>
      <c r="AG7880" s="22"/>
      <c r="AH7880" s="22"/>
      <c r="AI7880" s="22"/>
      <c r="AJ7880" s="22"/>
      <c r="AK7880" s="22"/>
      <c r="AM7880" s="20"/>
      <c r="AN7880" s="22"/>
      <c r="AO7880" s="22"/>
    </row>
    <row r="7881" spans="16:41" x14ac:dyDescent="0.15">
      <c r="P7881" s="21"/>
      <c r="Q7881" s="28"/>
      <c r="R7881" s="21"/>
      <c r="S7881" s="21"/>
      <c r="T7881" s="21"/>
      <c r="U7881" s="21"/>
      <c r="Y7881" s="20"/>
      <c r="AB7881" s="22"/>
      <c r="AF7881" s="22"/>
      <c r="AG7881" s="22"/>
      <c r="AH7881" s="22"/>
      <c r="AI7881" s="22"/>
      <c r="AJ7881" s="22"/>
      <c r="AK7881" s="22"/>
      <c r="AM7881" s="20"/>
      <c r="AN7881" s="22"/>
      <c r="AO7881" s="22"/>
    </row>
    <row r="7882" spans="16:41" x14ac:dyDescent="0.15">
      <c r="P7882" s="21"/>
      <c r="Q7882" s="28"/>
      <c r="R7882" s="21"/>
      <c r="S7882" s="21"/>
      <c r="T7882" s="21"/>
      <c r="U7882" s="21"/>
      <c r="Y7882" s="20"/>
      <c r="AB7882" s="22"/>
      <c r="AF7882" s="22"/>
      <c r="AG7882" s="22"/>
      <c r="AH7882" s="22"/>
      <c r="AI7882" s="22"/>
      <c r="AJ7882" s="22"/>
      <c r="AK7882" s="22"/>
      <c r="AM7882" s="20"/>
      <c r="AN7882" s="22"/>
      <c r="AO7882" s="22"/>
    </row>
    <row r="7883" spans="16:41" x14ac:dyDescent="0.15">
      <c r="P7883" s="21"/>
      <c r="Q7883" s="28"/>
      <c r="R7883" s="21"/>
      <c r="S7883" s="21"/>
      <c r="T7883" s="21"/>
      <c r="U7883" s="21"/>
      <c r="Y7883" s="20"/>
      <c r="AB7883" s="22"/>
      <c r="AF7883" s="22"/>
      <c r="AG7883" s="22"/>
      <c r="AH7883" s="22"/>
      <c r="AI7883" s="22"/>
      <c r="AJ7883" s="22"/>
      <c r="AK7883" s="22"/>
      <c r="AM7883" s="20"/>
      <c r="AN7883" s="22"/>
      <c r="AO7883" s="22"/>
    </row>
    <row r="7884" spans="16:41" x14ac:dyDescent="0.15">
      <c r="P7884" s="21"/>
      <c r="Q7884" s="28"/>
      <c r="R7884" s="21"/>
      <c r="S7884" s="21"/>
      <c r="T7884" s="21"/>
      <c r="U7884" s="21"/>
      <c r="Y7884" s="20"/>
      <c r="AB7884" s="22"/>
      <c r="AF7884" s="22"/>
      <c r="AG7884" s="22"/>
      <c r="AH7884" s="22"/>
      <c r="AI7884" s="22"/>
      <c r="AJ7884" s="22"/>
      <c r="AK7884" s="22"/>
      <c r="AM7884" s="20"/>
      <c r="AN7884" s="22"/>
      <c r="AO7884" s="22"/>
    </row>
    <row r="7885" spans="16:41" x14ac:dyDescent="0.15">
      <c r="P7885" s="21"/>
      <c r="Q7885" s="28"/>
      <c r="R7885" s="21"/>
      <c r="S7885" s="21"/>
      <c r="T7885" s="21"/>
      <c r="U7885" s="21"/>
      <c r="Y7885" s="20"/>
      <c r="AB7885" s="22"/>
      <c r="AF7885" s="22"/>
      <c r="AG7885" s="22"/>
      <c r="AH7885" s="22"/>
      <c r="AI7885" s="22"/>
      <c r="AJ7885" s="22"/>
      <c r="AK7885" s="22"/>
      <c r="AM7885" s="20"/>
      <c r="AN7885" s="22"/>
      <c r="AO7885" s="22"/>
    </row>
    <row r="7886" spans="16:41" x14ac:dyDescent="0.15">
      <c r="P7886" s="21"/>
      <c r="Q7886" s="28"/>
      <c r="R7886" s="21"/>
      <c r="S7886" s="21"/>
      <c r="T7886" s="21"/>
      <c r="U7886" s="21"/>
      <c r="Y7886" s="20"/>
      <c r="AB7886" s="22"/>
      <c r="AF7886" s="22"/>
      <c r="AG7886" s="22"/>
      <c r="AH7886" s="22"/>
      <c r="AI7886" s="22"/>
      <c r="AJ7886" s="22"/>
      <c r="AK7886" s="22"/>
      <c r="AM7886" s="20"/>
      <c r="AN7886" s="22"/>
      <c r="AO7886" s="22"/>
    </row>
    <row r="7887" spans="16:41" x14ac:dyDescent="0.15">
      <c r="P7887" s="21"/>
      <c r="Q7887" s="28"/>
      <c r="R7887" s="21"/>
      <c r="S7887" s="21"/>
      <c r="T7887" s="21"/>
      <c r="U7887" s="21"/>
      <c r="Y7887" s="20"/>
      <c r="AB7887" s="22"/>
      <c r="AF7887" s="22"/>
      <c r="AG7887" s="22"/>
      <c r="AH7887" s="22"/>
      <c r="AI7887" s="22"/>
      <c r="AJ7887" s="22"/>
      <c r="AK7887" s="22"/>
      <c r="AM7887" s="20"/>
      <c r="AN7887" s="22"/>
      <c r="AO7887" s="22"/>
    </row>
    <row r="7888" spans="16:41" x14ac:dyDescent="0.15">
      <c r="P7888" s="21"/>
      <c r="Q7888" s="28"/>
      <c r="R7888" s="21"/>
      <c r="S7888" s="21"/>
      <c r="T7888" s="21"/>
      <c r="U7888" s="21"/>
      <c r="Y7888" s="20"/>
      <c r="AB7888" s="22"/>
      <c r="AF7888" s="22"/>
      <c r="AG7888" s="22"/>
      <c r="AH7888" s="22"/>
      <c r="AI7888" s="22"/>
      <c r="AJ7888" s="22"/>
      <c r="AK7888" s="22"/>
      <c r="AM7888" s="20"/>
      <c r="AN7888" s="22"/>
      <c r="AO7888" s="22"/>
    </row>
    <row r="7889" spans="16:41" x14ac:dyDescent="0.15">
      <c r="P7889" s="21"/>
      <c r="Q7889" s="28"/>
      <c r="R7889" s="21"/>
      <c r="S7889" s="21"/>
      <c r="T7889" s="21"/>
      <c r="U7889" s="21"/>
      <c r="Y7889" s="20"/>
      <c r="AB7889" s="22"/>
      <c r="AF7889" s="22"/>
      <c r="AG7889" s="22"/>
      <c r="AH7889" s="22"/>
      <c r="AI7889" s="22"/>
      <c r="AJ7889" s="22"/>
      <c r="AK7889" s="22"/>
      <c r="AM7889" s="20"/>
      <c r="AN7889" s="22"/>
      <c r="AO7889" s="22"/>
    </row>
    <row r="7890" spans="16:41" x14ac:dyDescent="0.15">
      <c r="P7890" s="21"/>
      <c r="Q7890" s="28"/>
      <c r="R7890" s="21"/>
      <c r="S7890" s="21"/>
      <c r="T7890" s="21"/>
      <c r="U7890" s="21"/>
      <c r="Y7890" s="20"/>
      <c r="AB7890" s="22"/>
      <c r="AF7890" s="22"/>
      <c r="AG7890" s="22"/>
      <c r="AH7890" s="22"/>
      <c r="AI7890" s="22"/>
      <c r="AJ7890" s="22"/>
      <c r="AK7890" s="22"/>
      <c r="AM7890" s="20"/>
      <c r="AN7890" s="22"/>
      <c r="AO7890" s="22"/>
    </row>
    <row r="7891" spans="16:41" x14ac:dyDescent="0.15">
      <c r="P7891" s="21"/>
      <c r="Q7891" s="28"/>
      <c r="R7891" s="21"/>
      <c r="S7891" s="21"/>
      <c r="T7891" s="21"/>
      <c r="U7891" s="21"/>
      <c r="Y7891" s="20"/>
      <c r="AB7891" s="22"/>
      <c r="AF7891" s="22"/>
      <c r="AG7891" s="22"/>
      <c r="AH7891" s="22"/>
      <c r="AI7891" s="22"/>
      <c r="AJ7891" s="22"/>
      <c r="AK7891" s="22"/>
      <c r="AM7891" s="20"/>
      <c r="AN7891" s="22"/>
      <c r="AO7891" s="22"/>
    </row>
    <row r="7892" spans="16:41" x14ac:dyDescent="0.15">
      <c r="P7892" s="21"/>
      <c r="Q7892" s="28"/>
      <c r="R7892" s="21"/>
      <c r="S7892" s="21"/>
      <c r="T7892" s="21"/>
      <c r="U7892" s="21"/>
      <c r="Y7892" s="20"/>
      <c r="AB7892" s="22"/>
      <c r="AF7892" s="22"/>
      <c r="AG7892" s="22"/>
      <c r="AH7892" s="22"/>
      <c r="AI7892" s="22"/>
      <c r="AJ7892" s="22"/>
      <c r="AK7892" s="22"/>
      <c r="AM7892" s="20"/>
      <c r="AN7892" s="22"/>
      <c r="AO7892" s="22"/>
    </row>
    <row r="7893" spans="16:41" x14ac:dyDescent="0.15">
      <c r="P7893" s="21"/>
      <c r="Q7893" s="28"/>
      <c r="R7893" s="21"/>
      <c r="S7893" s="21"/>
      <c r="T7893" s="21"/>
      <c r="U7893" s="21"/>
      <c r="Y7893" s="20"/>
      <c r="AB7893" s="22"/>
      <c r="AF7893" s="22"/>
      <c r="AG7893" s="22"/>
      <c r="AH7893" s="22"/>
      <c r="AI7893" s="22"/>
      <c r="AJ7893" s="22"/>
      <c r="AK7893" s="22"/>
      <c r="AM7893" s="20"/>
      <c r="AN7893" s="22"/>
      <c r="AO7893" s="22"/>
    </row>
    <row r="7894" spans="16:41" x14ac:dyDescent="0.15">
      <c r="P7894" s="21"/>
      <c r="Q7894" s="28"/>
      <c r="R7894" s="21"/>
      <c r="S7894" s="21"/>
      <c r="T7894" s="21"/>
      <c r="U7894" s="21"/>
      <c r="Y7894" s="20"/>
      <c r="AB7894" s="22"/>
      <c r="AF7894" s="22"/>
      <c r="AG7894" s="22"/>
      <c r="AH7894" s="22"/>
      <c r="AI7894" s="22"/>
      <c r="AJ7894" s="22"/>
      <c r="AK7894" s="22"/>
      <c r="AM7894" s="20"/>
      <c r="AN7894" s="22"/>
      <c r="AO7894" s="22"/>
    </row>
    <row r="7895" spans="16:41" x14ac:dyDescent="0.15">
      <c r="P7895" s="21"/>
      <c r="Q7895" s="28"/>
      <c r="R7895" s="21"/>
      <c r="S7895" s="21"/>
      <c r="T7895" s="21"/>
      <c r="U7895" s="21"/>
      <c r="Y7895" s="20"/>
      <c r="AB7895" s="22"/>
      <c r="AF7895" s="22"/>
      <c r="AG7895" s="22"/>
      <c r="AH7895" s="22"/>
      <c r="AI7895" s="22"/>
      <c r="AJ7895" s="22"/>
      <c r="AK7895" s="22"/>
      <c r="AM7895" s="20"/>
      <c r="AN7895" s="22"/>
      <c r="AO7895" s="22"/>
    </row>
    <row r="7896" spans="16:41" x14ac:dyDescent="0.15">
      <c r="P7896" s="21"/>
      <c r="Q7896" s="28"/>
      <c r="R7896" s="21"/>
      <c r="S7896" s="21"/>
      <c r="T7896" s="21"/>
      <c r="U7896" s="21"/>
      <c r="Y7896" s="20"/>
      <c r="AB7896" s="22"/>
      <c r="AF7896" s="22"/>
      <c r="AG7896" s="22"/>
      <c r="AH7896" s="22"/>
      <c r="AI7896" s="22"/>
      <c r="AJ7896" s="22"/>
      <c r="AK7896" s="22"/>
      <c r="AM7896" s="20"/>
      <c r="AN7896" s="22"/>
      <c r="AO7896" s="22"/>
    </row>
    <row r="7897" spans="16:41" x14ac:dyDescent="0.15">
      <c r="P7897" s="21"/>
      <c r="Q7897" s="28"/>
      <c r="R7897" s="21"/>
      <c r="S7897" s="21"/>
      <c r="T7897" s="21"/>
      <c r="U7897" s="21"/>
      <c r="Y7897" s="20"/>
      <c r="AB7897" s="22"/>
      <c r="AF7897" s="22"/>
      <c r="AG7897" s="22"/>
      <c r="AH7897" s="22"/>
      <c r="AI7897" s="22"/>
      <c r="AJ7897" s="22"/>
      <c r="AK7897" s="22"/>
      <c r="AM7897" s="20"/>
      <c r="AN7897" s="22"/>
      <c r="AO7897" s="22"/>
    </row>
    <row r="7898" spans="16:41" x14ac:dyDescent="0.15">
      <c r="P7898" s="21"/>
      <c r="Q7898" s="28"/>
      <c r="R7898" s="21"/>
      <c r="S7898" s="21"/>
      <c r="T7898" s="21"/>
      <c r="U7898" s="21"/>
      <c r="Y7898" s="20"/>
      <c r="AB7898" s="22"/>
      <c r="AF7898" s="22"/>
      <c r="AG7898" s="22"/>
      <c r="AH7898" s="22"/>
      <c r="AI7898" s="22"/>
      <c r="AJ7898" s="22"/>
      <c r="AK7898" s="22"/>
      <c r="AM7898" s="20"/>
      <c r="AN7898" s="22"/>
      <c r="AO7898" s="22"/>
    </row>
    <row r="7899" spans="16:41" x14ac:dyDescent="0.15">
      <c r="P7899" s="21"/>
      <c r="Q7899" s="28"/>
      <c r="R7899" s="21"/>
      <c r="S7899" s="21"/>
      <c r="T7899" s="21"/>
      <c r="U7899" s="21"/>
      <c r="Y7899" s="20"/>
      <c r="AB7899" s="22"/>
      <c r="AF7899" s="22"/>
      <c r="AG7899" s="22"/>
      <c r="AH7899" s="22"/>
      <c r="AI7899" s="22"/>
      <c r="AJ7899" s="22"/>
      <c r="AK7899" s="22"/>
      <c r="AM7899" s="20"/>
      <c r="AN7899" s="22"/>
      <c r="AO7899" s="22"/>
    </row>
    <row r="7900" spans="16:41" x14ac:dyDescent="0.15">
      <c r="P7900" s="21"/>
      <c r="Q7900" s="28"/>
      <c r="R7900" s="21"/>
      <c r="S7900" s="21"/>
      <c r="T7900" s="21"/>
      <c r="U7900" s="21"/>
      <c r="Y7900" s="20"/>
      <c r="AB7900" s="22"/>
      <c r="AF7900" s="22"/>
      <c r="AG7900" s="22"/>
      <c r="AH7900" s="22"/>
      <c r="AI7900" s="22"/>
      <c r="AJ7900" s="22"/>
      <c r="AK7900" s="22"/>
      <c r="AM7900" s="20"/>
      <c r="AN7900" s="22"/>
      <c r="AO7900" s="22"/>
    </row>
    <row r="7901" spans="16:41" x14ac:dyDescent="0.15">
      <c r="P7901" s="21"/>
      <c r="Q7901" s="28"/>
      <c r="R7901" s="21"/>
      <c r="S7901" s="21"/>
      <c r="T7901" s="21"/>
      <c r="U7901" s="21"/>
      <c r="Y7901" s="20"/>
      <c r="AB7901" s="22"/>
      <c r="AF7901" s="22"/>
      <c r="AG7901" s="22"/>
      <c r="AH7901" s="22"/>
      <c r="AI7901" s="22"/>
      <c r="AJ7901" s="22"/>
      <c r="AK7901" s="22"/>
      <c r="AM7901" s="20"/>
      <c r="AN7901" s="22"/>
      <c r="AO7901" s="22"/>
    </row>
    <row r="7902" spans="16:41" x14ac:dyDescent="0.15">
      <c r="P7902" s="21"/>
      <c r="Q7902" s="28"/>
      <c r="R7902" s="21"/>
      <c r="S7902" s="21"/>
      <c r="T7902" s="21"/>
      <c r="U7902" s="21"/>
      <c r="Y7902" s="20"/>
      <c r="AB7902" s="22"/>
      <c r="AF7902" s="22"/>
      <c r="AG7902" s="22"/>
      <c r="AH7902" s="22"/>
      <c r="AI7902" s="22"/>
      <c r="AJ7902" s="22"/>
      <c r="AK7902" s="22"/>
      <c r="AM7902" s="20"/>
      <c r="AN7902" s="22"/>
      <c r="AO7902" s="22"/>
    </row>
    <row r="7903" spans="16:41" x14ac:dyDescent="0.15">
      <c r="P7903" s="21"/>
      <c r="Q7903" s="28"/>
      <c r="R7903" s="21"/>
      <c r="S7903" s="21"/>
      <c r="T7903" s="21"/>
      <c r="U7903" s="21"/>
      <c r="Y7903" s="20"/>
      <c r="AB7903" s="22"/>
      <c r="AF7903" s="22"/>
      <c r="AG7903" s="22"/>
      <c r="AH7903" s="22"/>
      <c r="AI7903" s="22"/>
      <c r="AJ7903" s="22"/>
      <c r="AK7903" s="22"/>
      <c r="AM7903" s="20"/>
      <c r="AN7903" s="22"/>
      <c r="AO7903" s="22"/>
    </row>
    <row r="7904" spans="16:41" x14ac:dyDescent="0.15">
      <c r="P7904" s="21"/>
      <c r="Q7904" s="28"/>
      <c r="R7904" s="21"/>
      <c r="S7904" s="21"/>
      <c r="T7904" s="21"/>
      <c r="U7904" s="21"/>
      <c r="Y7904" s="20"/>
      <c r="AB7904" s="22"/>
      <c r="AF7904" s="22"/>
      <c r="AG7904" s="22"/>
      <c r="AH7904" s="22"/>
      <c r="AI7904" s="22"/>
      <c r="AJ7904" s="22"/>
      <c r="AK7904" s="22"/>
      <c r="AM7904" s="20"/>
      <c r="AN7904" s="22"/>
      <c r="AO7904" s="22"/>
    </row>
    <row r="7905" spans="16:41" x14ac:dyDescent="0.15">
      <c r="P7905" s="21"/>
      <c r="Q7905" s="28"/>
      <c r="R7905" s="21"/>
      <c r="S7905" s="21"/>
      <c r="T7905" s="21"/>
      <c r="U7905" s="21"/>
      <c r="Y7905" s="20"/>
      <c r="AB7905" s="22"/>
      <c r="AF7905" s="22"/>
      <c r="AG7905" s="22"/>
      <c r="AH7905" s="22"/>
      <c r="AI7905" s="22"/>
      <c r="AJ7905" s="22"/>
      <c r="AK7905" s="22"/>
      <c r="AM7905" s="20"/>
      <c r="AN7905" s="22"/>
      <c r="AO7905" s="22"/>
    </row>
    <row r="7906" spans="16:41" x14ac:dyDescent="0.15">
      <c r="P7906" s="21"/>
      <c r="Q7906" s="28"/>
      <c r="R7906" s="21"/>
      <c r="S7906" s="21"/>
      <c r="T7906" s="21"/>
      <c r="U7906" s="21"/>
      <c r="Y7906" s="20"/>
      <c r="AB7906" s="22"/>
      <c r="AF7906" s="22"/>
      <c r="AG7906" s="22"/>
      <c r="AH7906" s="22"/>
      <c r="AI7906" s="22"/>
      <c r="AJ7906" s="22"/>
      <c r="AK7906" s="22"/>
      <c r="AM7906" s="20"/>
      <c r="AN7906" s="22"/>
      <c r="AO7906" s="22"/>
    </row>
    <row r="7907" spans="16:41" x14ac:dyDescent="0.15">
      <c r="P7907" s="21"/>
      <c r="Q7907" s="28"/>
      <c r="R7907" s="21"/>
      <c r="S7907" s="21"/>
      <c r="T7907" s="21"/>
      <c r="U7907" s="21"/>
      <c r="Y7907" s="20"/>
      <c r="AB7907" s="22"/>
      <c r="AF7907" s="22"/>
      <c r="AG7907" s="22"/>
      <c r="AH7907" s="22"/>
      <c r="AI7907" s="22"/>
      <c r="AJ7907" s="22"/>
      <c r="AK7907" s="22"/>
      <c r="AM7907" s="20"/>
      <c r="AN7907" s="22"/>
      <c r="AO7907" s="22"/>
    </row>
    <row r="7908" spans="16:41" x14ac:dyDescent="0.15">
      <c r="P7908" s="21"/>
      <c r="Q7908" s="28"/>
      <c r="R7908" s="21"/>
      <c r="S7908" s="21"/>
      <c r="T7908" s="21"/>
      <c r="U7908" s="21"/>
      <c r="Y7908" s="20"/>
      <c r="AB7908" s="22"/>
      <c r="AF7908" s="22"/>
      <c r="AG7908" s="22"/>
      <c r="AH7908" s="22"/>
      <c r="AI7908" s="22"/>
      <c r="AJ7908" s="22"/>
      <c r="AK7908" s="22"/>
      <c r="AM7908" s="20"/>
      <c r="AN7908" s="22"/>
      <c r="AO7908" s="22"/>
    </row>
    <row r="7909" spans="16:41" x14ac:dyDescent="0.15">
      <c r="P7909" s="21"/>
      <c r="Q7909" s="28"/>
      <c r="R7909" s="21"/>
      <c r="S7909" s="21"/>
      <c r="T7909" s="21"/>
      <c r="U7909" s="21"/>
      <c r="Y7909" s="20"/>
      <c r="AB7909" s="22"/>
      <c r="AF7909" s="22"/>
      <c r="AG7909" s="22"/>
      <c r="AH7909" s="22"/>
      <c r="AI7909" s="22"/>
      <c r="AJ7909" s="22"/>
      <c r="AK7909" s="22"/>
      <c r="AM7909" s="20"/>
      <c r="AN7909" s="22"/>
      <c r="AO7909" s="22"/>
    </row>
    <row r="7910" spans="16:41" x14ac:dyDescent="0.15">
      <c r="P7910" s="21"/>
      <c r="Q7910" s="28"/>
      <c r="R7910" s="21"/>
      <c r="S7910" s="21"/>
      <c r="T7910" s="21"/>
      <c r="U7910" s="21"/>
      <c r="Y7910" s="20"/>
      <c r="AB7910" s="22"/>
      <c r="AF7910" s="22"/>
      <c r="AG7910" s="22"/>
      <c r="AH7910" s="22"/>
      <c r="AI7910" s="22"/>
      <c r="AJ7910" s="22"/>
      <c r="AK7910" s="22"/>
      <c r="AM7910" s="20"/>
      <c r="AN7910" s="22"/>
      <c r="AO7910" s="22"/>
    </row>
    <row r="7911" spans="16:41" x14ac:dyDescent="0.15">
      <c r="P7911" s="21"/>
      <c r="Q7911" s="28"/>
      <c r="R7911" s="21"/>
      <c r="S7911" s="21"/>
      <c r="T7911" s="21"/>
      <c r="U7911" s="21"/>
      <c r="Y7911" s="20"/>
      <c r="AB7911" s="22"/>
      <c r="AF7911" s="22"/>
      <c r="AG7911" s="22"/>
      <c r="AH7911" s="22"/>
      <c r="AI7911" s="22"/>
      <c r="AJ7911" s="22"/>
      <c r="AK7911" s="22"/>
      <c r="AM7911" s="20"/>
      <c r="AN7911" s="22"/>
      <c r="AO7911" s="22"/>
    </row>
    <row r="7912" spans="16:41" x14ac:dyDescent="0.15">
      <c r="P7912" s="21"/>
      <c r="Q7912" s="28"/>
      <c r="R7912" s="21"/>
      <c r="S7912" s="21"/>
      <c r="T7912" s="21"/>
      <c r="U7912" s="21"/>
      <c r="Y7912" s="20"/>
      <c r="AB7912" s="22"/>
      <c r="AF7912" s="22"/>
      <c r="AG7912" s="22"/>
      <c r="AH7912" s="22"/>
      <c r="AI7912" s="22"/>
      <c r="AJ7912" s="22"/>
      <c r="AK7912" s="22"/>
      <c r="AM7912" s="20"/>
      <c r="AN7912" s="22"/>
      <c r="AO7912" s="22"/>
    </row>
    <row r="7913" spans="16:41" x14ac:dyDescent="0.15">
      <c r="P7913" s="21"/>
      <c r="Q7913" s="28"/>
      <c r="R7913" s="21"/>
      <c r="S7913" s="21"/>
      <c r="T7913" s="21"/>
      <c r="U7913" s="21"/>
      <c r="Y7913" s="20"/>
      <c r="AB7913" s="22"/>
      <c r="AF7913" s="22"/>
      <c r="AG7913" s="22"/>
      <c r="AH7913" s="22"/>
      <c r="AI7913" s="22"/>
      <c r="AJ7913" s="22"/>
      <c r="AK7913" s="22"/>
      <c r="AM7913" s="20"/>
      <c r="AN7913" s="22"/>
      <c r="AO7913" s="22"/>
    </row>
    <row r="7914" spans="16:41" x14ac:dyDescent="0.15">
      <c r="P7914" s="21"/>
      <c r="Q7914" s="28"/>
      <c r="R7914" s="21"/>
      <c r="S7914" s="21"/>
      <c r="T7914" s="21"/>
      <c r="U7914" s="21"/>
      <c r="Y7914" s="20"/>
      <c r="AB7914" s="22"/>
      <c r="AF7914" s="22"/>
      <c r="AG7914" s="22"/>
      <c r="AH7914" s="22"/>
      <c r="AI7914" s="22"/>
      <c r="AJ7914" s="22"/>
      <c r="AK7914" s="22"/>
      <c r="AM7914" s="20"/>
      <c r="AN7914" s="22"/>
      <c r="AO7914" s="22"/>
    </row>
    <row r="7915" spans="16:41" x14ac:dyDescent="0.15">
      <c r="P7915" s="21"/>
      <c r="Q7915" s="28"/>
      <c r="R7915" s="21"/>
      <c r="S7915" s="21"/>
      <c r="T7915" s="21"/>
      <c r="U7915" s="21"/>
      <c r="Y7915" s="20"/>
      <c r="AB7915" s="22"/>
      <c r="AF7915" s="22"/>
      <c r="AG7915" s="22"/>
      <c r="AH7915" s="22"/>
      <c r="AI7915" s="22"/>
      <c r="AJ7915" s="22"/>
      <c r="AK7915" s="22"/>
      <c r="AM7915" s="20"/>
      <c r="AN7915" s="22"/>
      <c r="AO7915" s="22"/>
    </row>
    <row r="7916" spans="16:41" x14ac:dyDescent="0.15">
      <c r="P7916" s="21"/>
      <c r="Q7916" s="28"/>
      <c r="R7916" s="21"/>
      <c r="S7916" s="21"/>
      <c r="T7916" s="21"/>
      <c r="U7916" s="21"/>
      <c r="Y7916" s="20"/>
      <c r="AB7916" s="22"/>
      <c r="AF7916" s="22"/>
      <c r="AG7916" s="22"/>
      <c r="AH7916" s="22"/>
      <c r="AI7916" s="22"/>
      <c r="AJ7916" s="22"/>
      <c r="AK7916" s="22"/>
      <c r="AM7916" s="20"/>
      <c r="AN7916" s="22"/>
      <c r="AO7916" s="22"/>
    </row>
    <row r="7917" spans="16:41" x14ac:dyDescent="0.15">
      <c r="P7917" s="21"/>
      <c r="Q7917" s="28"/>
      <c r="R7917" s="21"/>
      <c r="S7917" s="21"/>
      <c r="T7917" s="21"/>
      <c r="U7917" s="21"/>
      <c r="Y7917" s="20"/>
      <c r="AB7917" s="22"/>
      <c r="AF7917" s="22"/>
      <c r="AG7917" s="22"/>
      <c r="AH7917" s="22"/>
      <c r="AI7917" s="22"/>
      <c r="AJ7917" s="22"/>
      <c r="AK7917" s="22"/>
      <c r="AM7917" s="20"/>
      <c r="AN7917" s="22"/>
      <c r="AO7917" s="22"/>
    </row>
    <row r="7918" spans="16:41" x14ac:dyDescent="0.15">
      <c r="P7918" s="21"/>
      <c r="Q7918" s="28"/>
      <c r="R7918" s="21"/>
      <c r="S7918" s="21"/>
      <c r="T7918" s="21"/>
      <c r="U7918" s="21"/>
      <c r="Y7918" s="20"/>
      <c r="AB7918" s="22"/>
      <c r="AF7918" s="22"/>
      <c r="AG7918" s="22"/>
      <c r="AH7918" s="22"/>
      <c r="AI7918" s="22"/>
      <c r="AJ7918" s="22"/>
      <c r="AK7918" s="22"/>
      <c r="AM7918" s="20"/>
      <c r="AN7918" s="22"/>
      <c r="AO7918" s="22"/>
    </row>
    <row r="7919" spans="16:41" x14ac:dyDescent="0.15">
      <c r="P7919" s="21"/>
      <c r="Q7919" s="28"/>
      <c r="R7919" s="21"/>
      <c r="S7919" s="21"/>
      <c r="T7919" s="21"/>
      <c r="U7919" s="21"/>
      <c r="Y7919" s="20"/>
      <c r="AB7919" s="22"/>
      <c r="AF7919" s="22"/>
      <c r="AG7919" s="22"/>
      <c r="AH7919" s="22"/>
      <c r="AI7919" s="22"/>
      <c r="AJ7919" s="22"/>
      <c r="AK7919" s="22"/>
      <c r="AM7919" s="20"/>
      <c r="AN7919" s="22"/>
      <c r="AO7919" s="22"/>
    </row>
    <row r="7920" spans="16:41" x14ac:dyDescent="0.15">
      <c r="P7920" s="21"/>
      <c r="Q7920" s="28"/>
      <c r="R7920" s="21"/>
      <c r="S7920" s="21"/>
      <c r="T7920" s="21"/>
      <c r="U7920" s="21"/>
      <c r="Y7920" s="20"/>
      <c r="AB7920" s="22"/>
      <c r="AF7920" s="22"/>
      <c r="AG7920" s="22"/>
      <c r="AH7920" s="22"/>
      <c r="AI7920" s="22"/>
      <c r="AJ7920" s="22"/>
      <c r="AK7920" s="22"/>
      <c r="AM7920" s="20"/>
      <c r="AN7920" s="22"/>
      <c r="AO7920" s="22"/>
    </row>
    <row r="7921" spans="16:41" x14ac:dyDescent="0.15">
      <c r="P7921" s="21"/>
      <c r="Q7921" s="28"/>
      <c r="R7921" s="21"/>
      <c r="S7921" s="21"/>
      <c r="T7921" s="21"/>
      <c r="U7921" s="21"/>
      <c r="Y7921" s="20"/>
      <c r="AB7921" s="22"/>
      <c r="AF7921" s="22"/>
      <c r="AG7921" s="22"/>
      <c r="AH7921" s="22"/>
      <c r="AI7921" s="22"/>
      <c r="AJ7921" s="22"/>
      <c r="AK7921" s="22"/>
      <c r="AM7921" s="20"/>
      <c r="AN7921" s="22"/>
      <c r="AO7921" s="22"/>
    </row>
    <row r="7922" spans="16:41" x14ac:dyDescent="0.15">
      <c r="P7922" s="21"/>
      <c r="Q7922" s="28"/>
      <c r="R7922" s="21"/>
      <c r="S7922" s="21"/>
      <c r="T7922" s="21"/>
      <c r="U7922" s="21"/>
      <c r="Y7922" s="20"/>
      <c r="AB7922" s="22"/>
      <c r="AF7922" s="22"/>
      <c r="AG7922" s="22"/>
      <c r="AH7922" s="22"/>
      <c r="AI7922" s="22"/>
      <c r="AJ7922" s="22"/>
      <c r="AK7922" s="22"/>
      <c r="AM7922" s="20"/>
      <c r="AN7922" s="22"/>
      <c r="AO7922" s="22"/>
    </row>
    <row r="7923" spans="16:41" x14ac:dyDescent="0.15">
      <c r="P7923" s="21"/>
      <c r="Q7923" s="28"/>
      <c r="R7923" s="21"/>
      <c r="S7923" s="21"/>
      <c r="T7923" s="21"/>
      <c r="U7923" s="21"/>
      <c r="Y7923" s="20"/>
      <c r="AB7923" s="22"/>
      <c r="AF7923" s="22"/>
      <c r="AG7923" s="22"/>
      <c r="AH7923" s="22"/>
      <c r="AI7923" s="22"/>
      <c r="AJ7923" s="22"/>
      <c r="AK7923" s="22"/>
      <c r="AM7923" s="20"/>
      <c r="AN7923" s="22"/>
      <c r="AO7923" s="22"/>
    </row>
    <row r="7924" spans="16:41" x14ac:dyDescent="0.15">
      <c r="P7924" s="21"/>
      <c r="Q7924" s="28"/>
      <c r="R7924" s="21"/>
      <c r="S7924" s="21"/>
      <c r="T7924" s="21"/>
      <c r="U7924" s="21"/>
      <c r="Y7924" s="20"/>
      <c r="AB7924" s="22"/>
      <c r="AF7924" s="22"/>
      <c r="AG7924" s="22"/>
      <c r="AH7924" s="22"/>
      <c r="AI7924" s="22"/>
      <c r="AJ7924" s="22"/>
      <c r="AK7924" s="22"/>
      <c r="AM7924" s="20"/>
      <c r="AN7924" s="22"/>
      <c r="AO7924" s="22"/>
    </row>
    <row r="7925" spans="16:41" x14ac:dyDescent="0.15">
      <c r="P7925" s="21"/>
      <c r="Q7925" s="28"/>
      <c r="R7925" s="21"/>
      <c r="S7925" s="21"/>
      <c r="T7925" s="21"/>
      <c r="U7925" s="21"/>
      <c r="Y7925" s="20"/>
      <c r="AB7925" s="22"/>
      <c r="AF7925" s="22"/>
      <c r="AG7925" s="22"/>
      <c r="AH7925" s="22"/>
      <c r="AI7925" s="22"/>
      <c r="AJ7925" s="22"/>
      <c r="AK7925" s="22"/>
      <c r="AM7925" s="20"/>
      <c r="AN7925" s="22"/>
      <c r="AO7925" s="22"/>
    </row>
    <row r="7926" spans="16:41" x14ac:dyDescent="0.15">
      <c r="P7926" s="21"/>
      <c r="Q7926" s="28"/>
      <c r="R7926" s="21"/>
      <c r="S7926" s="21"/>
      <c r="T7926" s="21"/>
      <c r="U7926" s="21"/>
      <c r="Y7926" s="20"/>
      <c r="AB7926" s="22"/>
      <c r="AF7926" s="22"/>
      <c r="AG7926" s="22"/>
      <c r="AH7926" s="22"/>
      <c r="AI7926" s="22"/>
      <c r="AJ7926" s="22"/>
      <c r="AK7926" s="22"/>
      <c r="AM7926" s="20"/>
      <c r="AN7926" s="22"/>
      <c r="AO7926" s="22"/>
    </row>
    <row r="7927" spans="16:41" x14ac:dyDescent="0.15">
      <c r="P7927" s="21"/>
      <c r="Q7927" s="28"/>
      <c r="R7927" s="21"/>
      <c r="S7927" s="21"/>
      <c r="T7927" s="21"/>
      <c r="U7927" s="21"/>
      <c r="Y7927" s="20"/>
      <c r="AB7927" s="22"/>
      <c r="AF7927" s="22"/>
      <c r="AG7927" s="22"/>
      <c r="AH7927" s="22"/>
      <c r="AI7927" s="22"/>
      <c r="AJ7927" s="22"/>
      <c r="AK7927" s="22"/>
      <c r="AM7927" s="20"/>
      <c r="AN7927" s="22"/>
      <c r="AO7927" s="22"/>
    </row>
    <row r="7928" spans="16:41" x14ac:dyDescent="0.15">
      <c r="P7928" s="21"/>
      <c r="Q7928" s="28"/>
      <c r="R7928" s="21"/>
      <c r="S7928" s="21"/>
      <c r="T7928" s="21"/>
      <c r="U7928" s="21"/>
      <c r="Y7928" s="20"/>
      <c r="AB7928" s="22"/>
      <c r="AF7928" s="22"/>
      <c r="AG7928" s="22"/>
      <c r="AH7928" s="22"/>
      <c r="AI7928" s="22"/>
      <c r="AJ7928" s="22"/>
      <c r="AK7928" s="22"/>
      <c r="AM7928" s="20"/>
      <c r="AN7928" s="22"/>
      <c r="AO7928" s="22"/>
    </row>
    <row r="7929" spans="16:41" x14ac:dyDescent="0.15">
      <c r="P7929" s="21"/>
      <c r="Q7929" s="28"/>
      <c r="R7929" s="21"/>
      <c r="S7929" s="21"/>
      <c r="T7929" s="21"/>
      <c r="U7929" s="21"/>
      <c r="Y7929" s="20"/>
      <c r="AB7929" s="22"/>
      <c r="AF7929" s="22"/>
      <c r="AG7929" s="22"/>
      <c r="AH7929" s="22"/>
      <c r="AI7929" s="22"/>
      <c r="AJ7929" s="22"/>
      <c r="AK7929" s="22"/>
      <c r="AM7929" s="20"/>
      <c r="AN7929" s="22"/>
      <c r="AO7929" s="22"/>
    </row>
    <row r="7930" spans="16:41" x14ac:dyDescent="0.15">
      <c r="P7930" s="21"/>
      <c r="Q7930" s="28"/>
      <c r="R7930" s="21"/>
      <c r="S7930" s="21"/>
      <c r="T7930" s="21"/>
      <c r="U7930" s="21"/>
      <c r="Y7930" s="20"/>
      <c r="AB7930" s="22"/>
      <c r="AF7930" s="22"/>
      <c r="AG7930" s="22"/>
      <c r="AH7930" s="22"/>
      <c r="AI7930" s="22"/>
      <c r="AJ7930" s="22"/>
      <c r="AK7930" s="22"/>
      <c r="AM7930" s="20"/>
      <c r="AN7930" s="22"/>
      <c r="AO7930" s="22"/>
    </row>
    <row r="7931" spans="16:41" x14ac:dyDescent="0.15">
      <c r="P7931" s="21"/>
      <c r="Q7931" s="28"/>
      <c r="R7931" s="21"/>
      <c r="S7931" s="21"/>
      <c r="T7931" s="21"/>
      <c r="U7931" s="21"/>
      <c r="Y7931" s="20"/>
      <c r="AB7931" s="22"/>
      <c r="AF7931" s="22"/>
      <c r="AG7931" s="22"/>
      <c r="AH7931" s="22"/>
      <c r="AI7931" s="22"/>
      <c r="AJ7931" s="22"/>
      <c r="AK7931" s="22"/>
      <c r="AM7931" s="20"/>
      <c r="AN7931" s="22"/>
      <c r="AO7931" s="22"/>
    </row>
    <row r="7932" spans="16:41" x14ac:dyDescent="0.15">
      <c r="P7932" s="21"/>
      <c r="Q7932" s="28"/>
      <c r="R7932" s="21"/>
      <c r="S7932" s="21"/>
      <c r="T7932" s="21"/>
      <c r="U7932" s="21"/>
      <c r="Y7932" s="20"/>
      <c r="AB7932" s="22"/>
      <c r="AF7932" s="22"/>
      <c r="AG7932" s="22"/>
      <c r="AH7932" s="22"/>
      <c r="AI7932" s="22"/>
      <c r="AJ7932" s="22"/>
      <c r="AK7932" s="22"/>
      <c r="AM7932" s="20"/>
      <c r="AN7932" s="22"/>
      <c r="AO7932" s="22"/>
    </row>
    <row r="7933" spans="16:41" x14ac:dyDescent="0.15">
      <c r="P7933" s="21"/>
      <c r="Q7933" s="28"/>
      <c r="R7933" s="21"/>
      <c r="S7933" s="21"/>
      <c r="T7933" s="21"/>
      <c r="U7933" s="21"/>
      <c r="Y7933" s="20"/>
      <c r="AB7933" s="22"/>
      <c r="AF7933" s="22"/>
      <c r="AG7933" s="22"/>
      <c r="AH7933" s="22"/>
      <c r="AI7933" s="22"/>
      <c r="AJ7933" s="22"/>
      <c r="AK7933" s="22"/>
      <c r="AM7933" s="20"/>
      <c r="AN7933" s="22"/>
      <c r="AO7933" s="22"/>
    </row>
    <row r="7934" spans="16:41" x14ac:dyDescent="0.15">
      <c r="P7934" s="21"/>
      <c r="Q7934" s="28"/>
      <c r="R7934" s="21"/>
      <c r="S7934" s="21"/>
      <c r="T7934" s="21"/>
      <c r="U7934" s="21"/>
      <c r="Y7934" s="20"/>
      <c r="AB7934" s="22"/>
      <c r="AF7934" s="22"/>
      <c r="AG7934" s="22"/>
      <c r="AH7934" s="22"/>
      <c r="AI7934" s="22"/>
      <c r="AJ7934" s="22"/>
      <c r="AK7934" s="22"/>
      <c r="AM7934" s="20"/>
      <c r="AN7934" s="22"/>
      <c r="AO7934" s="22"/>
    </row>
    <row r="7935" spans="16:41" x14ac:dyDescent="0.15">
      <c r="P7935" s="21"/>
      <c r="Q7935" s="28"/>
      <c r="R7935" s="21"/>
      <c r="S7935" s="21"/>
      <c r="T7935" s="21"/>
      <c r="U7935" s="21"/>
      <c r="Y7935" s="20"/>
      <c r="AB7935" s="22"/>
      <c r="AF7935" s="22"/>
      <c r="AG7935" s="22"/>
      <c r="AH7935" s="22"/>
      <c r="AI7935" s="22"/>
      <c r="AJ7935" s="22"/>
      <c r="AK7935" s="22"/>
      <c r="AM7935" s="20"/>
      <c r="AN7935" s="22"/>
      <c r="AO7935" s="22"/>
    </row>
    <row r="7936" spans="16:41" x14ac:dyDescent="0.15">
      <c r="P7936" s="21"/>
      <c r="Q7936" s="28"/>
      <c r="R7936" s="21"/>
      <c r="S7936" s="21"/>
      <c r="T7936" s="21"/>
      <c r="U7936" s="21"/>
      <c r="Y7936" s="20"/>
      <c r="AB7936" s="22"/>
      <c r="AF7936" s="22"/>
      <c r="AG7936" s="22"/>
      <c r="AH7936" s="22"/>
      <c r="AI7936" s="22"/>
      <c r="AJ7936" s="22"/>
      <c r="AK7936" s="22"/>
      <c r="AM7936" s="20"/>
      <c r="AN7936" s="22"/>
      <c r="AO7936" s="22"/>
    </row>
    <row r="7937" spans="16:41" x14ac:dyDescent="0.15">
      <c r="P7937" s="21"/>
      <c r="Q7937" s="28"/>
      <c r="R7937" s="21"/>
      <c r="S7937" s="21"/>
      <c r="T7937" s="21"/>
      <c r="U7937" s="21"/>
      <c r="Y7937" s="20"/>
      <c r="AB7937" s="22"/>
      <c r="AF7937" s="22"/>
      <c r="AG7937" s="22"/>
      <c r="AH7937" s="22"/>
      <c r="AI7937" s="22"/>
      <c r="AJ7937" s="22"/>
      <c r="AK7937" s="22"/>
      <c r="AM7937" s="20"/>
      <c r="AN7937" s="22"/>
      <c r="AO7937" s="22"/>
    </row>
    <row r="7938" spans="16:41" x14ac:dyDescent="0.15">
      <c r="P7938" s="21"/>
      <c r="Q7938" s="28"/>
      <c r="R7938" s="21"/>
      <c r="S7938" s="21"/>
      <c r="T7938" s="21"/>
      <c r="U7938" s="21"/>
      <c r="Y7938" s="20"/>
      <c r="AB7938" s="22"/>
      <c r="AF7938" s="22"/>
      <c r="AG7938" s="22"/>
      <c r="AH7938" s="22"/>
      <c r="AI7938" s="22"/>
      <c r="AJ7938" s="22"/>
      <c r="AK7938" s="22"/>
      <c r="AM7938" s="20"/>
      <c r="AN7938" s="22"/>
      <c r="AO7938" s="22"/>
    </row>
    <row r="7939" spans="16:41" x14ac:dyDescent="0.15">
      <c r="P7939" s="21"/>
      <c r="Q7939" s="28"/>
      <c r="R7939" s="21"/>
      <c r="S7939" s="21"/>
      <c r="T7939" s="21"/>
      <c r="U7939" s="21"/>
      <c r="Y7939" s="20"/>
      <c r="AB7939" s="22"/>
      <c r="AF7939" s="22"/>
      <c r="AG7939" s="22"/>
      <c r="AH7939" s="22"/>
      <c r="AI7939" s="22"/>
      <c r="AJ7939" s="22"/>
      <c r="AK7939" s="22"/>
      <c r="AM7939" s="20"/>
      <c r="AN7939" s="22"/>
      <c r="AO7939" s="22"/>
    </row>
    <row r="7940" spans="16:41" x14ac:dyDescent="0.15">
      <c r="P7940" s="21"/>
      <c r="Q7940" s="28"/>
      <c r="R7940" s="21"/>
      <c r="S7940" s="21"/>
      <c r="T7940" s="21"/>
      <c r="U7940" s="21"/>
      <c r="Y7940" s="20"/>
      <c r="AB7940" s="22"/>
      <c r="AF7940" s="22"/>
      <c r="AG7940" s="22"/>
      <c r="AH7940" s="22"/>
      <c r="AI7940" s="22"/>
      <c r="AJ7940" s="22"/>
      <c r="AK7940" s="22"/>
      <c r="AM7940" s="20"/>
      <c r="AN7940" s="22"/>
      <c r="AO7940" s="22"/>
    </row>
    <row r="7941" spans="16:41" x14ac:dyDescent="0.15">
      <c r="P7941" s="21"/>
      <c r="Q7941" s="28"/>
      <c r="R7941" s="21"/>
      <c r="S7941" s="21"/>
      <c r="T7941" s="21"/>
      <c r="U7941" s="21"/>
      <c r="Y7941" s="20"/>
      <c r="AB7941" s="22"/>
      <c r="AF7941" s="22"/>
      <c r="AG7941" s="22"/>
      <c r="AH7941" s="22"/>
      <c r="AI7941" s="22"/>
      <c r="AJ7941" s="22"/>
      <c r="AK7941" s="22"/>
      <c r="AM7941" s="20"/>
      <c r="AN7941" s="22"/>
      <c r="AO7941" s="22"/>
    </row>
    <row r="7942" spans="16:41" x14ac:dyDescent="0.15">
      <c r="P7942" s="21"/>
      <c r="Q7942" s="28"/>
      <c r="R7942" s="21"/>
      <c r="S7942" s="21"/>
      <c r="T7942" s="21"/>
      <c r="U7942" s="21"/>
      <c r="Y7942" s="20"/>
      <c r="AB7942" s="22"/>
      <c r="AF7942" s="22"/>
      <c r="AG7942" s="22"/>
      <c r="AH7942" s="22"/>
      <c r="AI7942" s="22"/>
      <c r="AJ7942" s="22"/>
      <c r="AK7942" s="22"/>
      <c r="AM7942" s="20"/>
      <c r="AN7942" s="22"/>
      <c r="AO7942" s="22"/>
    </row>
    <row r="7943" spans="16:41" x14ac:dyDescent="0.15">
      <c r="P7943" s="21"/>
      <c r="Q7943" s="28"/>
      <c r="R7943" s="21"/>
      <c r="S7943" s="21"/>
      <c r="T7943" s="21"/>
      <c r="U7943" s="21"/>
      <c r="Y7943" s="20"/>
      <c r="AB7943" s="22"/>
      <c r="AF7943" s="22"/>
      <c r="AG7943" s="22"/>
      <c r="AH7943" s="22"/>
      <c r="AI7943" s="22"/>
      <c r="AJ7943" s="22"/>
      <c r="AK7943" s="22"/>
      <c r="AM7943" s="20"/>
      <c r="AN7943" s="22"/>
      <c r="AO7943" s="22"/>
    </row>
    <row r="7944" spans="16:41" x14ac:dyDescent="0.15">
      <c r="P7944" s="21"/>
      <c r="Q7944" s="28"/>
      <c r="R7944" s="21"/>
      <c r="S7944" s="21"/>
      <c r="T7944" s="21"/>
      <c r="U7944" s="21"/>
      <c r="Y7944" s="20"/>
      <c r="AB7944" s="22"/>
      <c r="AF7944" s="22"/>
      <c r="AG7944" s="22"/>
      <c r="AH7944" s="22"/>
      <c r="AI7944" s="22"/>
      <c r="AJ7944" s="22"/>
      <c r="AK7944" s="22"/>
      <c r="AM7944" s="20"/>
      <c r="AN7944" s="22"/>
      <c r="AO7944" s="22"/>
    </row>
    <row r="7945" spans="16:41" x14ac:dyDescent="0.15">
      <c r="P7945" s="21"/>
      <c r="Q7945" s="28"/>
      <c r="R7945" s="21"/>
      <c r="S7945" s="21"/>
      <c r="T7945" s="21"/>
      <c r="U7945" s="21"/>
      <c r="Y7945" s="20"/>
      <c r="AB7945" s="22"/>
      <c r="AF7945" s="22"/>
      <c r="AG7945" s="22"/>
      <c r="AH7945" s="22"/>
      <c r="AI7945" s="22"/>
      <c r="AJ7945" s="22"/>
      <c r="AK7945" s="22"/>
      <c r="AM7945" s="20"/>
      <c r="AN7945" s="22"/>
      <c r="AO7945" s="22"/>
    </row>
    <row r="7946" spans="16:41" x14ac:dyDescent="0.15">
      <c r="P7946" s="21"/>
      <c r="Q7946" s="28"/>
      <c r="R7946" s="21"/>
      <c r="S7946" s="21"/>
      <c r="T7946" s="21"/>
      <c r="U7946" s="21"/>
      <c r="Y7946" s="20"/>
      <c r="AB7946" s="22"/>
      <c r="AF7946" s="22"/>
      <c r="AG7946" s="22"/>
      <c r="AH7946" s="22"/>
      <c r="AI7946" s="22"/>
      <c r="AJ7946" s="22"/>
      <c r="AK7946" s="22"/>
      <c r="AM7946" s="20"/>
      <c r="AN7946" s="22"/>
      <c r="AO7946" s="22"/>
    </row>
    <row r="7947" spans="16:41" x14ac:dyDescent="0.15">
      <c r="P7947" s="21"/>
      <c r="Q7947" s="28"/>
      <c r="R7947" s="21"/>
      <c r="S7947" s="21"/>
      <c r="T7947" s="21"/>
      <c r="U7947" s="21"/>
      <c r="Y7947" s="20"/>
      <c r="AB7947" s="22"/>
      <c r="AF7947" s="22"/>
      <c r="AG7947" s="22"/>
      <c r="AH7947" s="22"/>
      <c r="AI7947" s="22"/>
      <c r="AJ7947" s="22"/>
      <c r="AK7947" s="22"/>
      <c r="AM7947" s="20"/>
      <c r="AN7947" s="22"/>
      <c r="AO7947" s="22"/>
    </row>
    <row r="7948" spans="16:41" x14ac:dyDescent="0.15">
      <c r="P7948" s="21"/>
      <c r="Q7948" s="28"/>
      <c r="R7948" s="21"/>
      <c r="S7948" s="21"/>
      <c r="T7948" s="21"/>
      <c r="U7948" s="21"/>
      <c r="Y7948" s="20"/>
      <c r="AB7948" s="22"/>
      <c r="AF7948" s="22"/>
      <c r="AG7948" s="22"/>
      <c r="AH7948" s="22"/>
      <c r="AI7948" s="22"/>
      <c r="AJ7948" s="22"/>
      <c r="AK7948" s="22"/>
      <c r="AM7948" s="20"/>
      <c r="AN7948" s="22"/>
      <c r="AO7948" s="22"/>
    </row>
    <row r="7949" spans="16:41" x14ac:dyDescent="0.15">
      <c r="P7949" s="21"/>
      <c r="Q7949" s="28"/>
      <c r="R7949" s="21"/>
      <c r="S7949" s="21"/>
      <c r="T7949" s="21"/>
      <c r="U7949" s="21"/>
      <c r="Y7949" s="20"/>
      <c r="AB7949" s="22"/>
      <c r="AF7949" s="22"/>
      <c r="AG7949" s="22"/>
      <c r="AH7949" s="22"/>
      <c r="AI7949" s="22"/>
      <c r="AJ7949" s="22"/>
      <c r="AK7949" s="22"/>
      <c r="AM7949" s="20"/>
      <c r="AN7949" s="22"/>
      <c r="AO7949" s="22"/>
    </row>
    <row r="7950" spans="16:41" x14ac:dyDescent="0.15">
      <c r="P7950" s="21"/>
      <c r="Q7950" s="28"/>
      <c r="R7950" s="21"/>
      <c r="S7950" s="21"/>
      <c r="T7950" s="21"/>
      <c r="U7950" s="21"/>
      <c r="Y7950" s="20"/>
      <c r="AB7950" s="22"/>
      <c r="AF7950" s="22"/>
      <c r="AG7950" s="22"/>
      <c r="AH7950" s="22"/>
      <c r="AI7950" s="22"/>
      <c r="AJ7950" s="22"/>
      <c r="AK7950" s="22"/>
      <c r="AM7950" s="20"/>
      <c r="AN7950" s="22"/>
      <c r="AO7950" s="22"/>
    </row>
    <row r="7951" spans="16:41" x14ac:dyDescent="0.15">
      <c r="P7951" s="21"/>
      <c r="Q7951" s="28"/>
      <c r="R7951" s="21"/>
      <c r="S7951" s="21"/>
      <c r="T7951" s="21"/>
      <c r="U7951" s="21"/>
      <c r="Y7951" s="20"/>
      <c r="AB7951" s="22"/>
      <c r="AF7951" s="22"/>
      <c r="AG7951" s="22"/>
      <c r="AH7951" s="22"/>
      <c r="AI7951" s="22"/>
      <c r="AJ7951" s="22"/>
      <c r="AK7951" s="22"/>
      <c r="AM7951" s="20"/>
      <c r="AN7951" s="22"/>
      <c r="AO7951" s="22"/>
    </row>
    <row r="7952" spans="16:41" x14ac:dyDescent="0.15">
      <c r="P7952" s="21"/>
      <c r="Q7952" s="28"/>
      <c r="R7952" s="21"/>
      <c r="S7952" s="21"/>
      <c r="T7952" s="21"/>
      <c r="U7952" s="21"/>
      <c r="Y7952" s="20"/>
      <c r="AB7952" s="22"/>
      <c r="AF7952" s="22"/>
      <c r="AG7952" s="22"/>
      <c r="AH7952" s="22"/>
      <c r="AI7952" s="22"/>
      <c r="AJ7952" s="22"/>
      <c r="AK7952" s="22"/>
      <c r="AM7952" s="20"/>
      <c r="AN7952" s="22"/>
      <c r="AO7952" s="22"/>
    </row>
    <row r="7953" spans="16:41" x14ac:dyDescent="0.15">
      <c r="P7953" s="21"/>
      <c r="Q7953" s="28"/>
      <c r="R7953" s="21"/>
      <c r="S7953" s="21"/>
      <c r="T7953" s="21"/>
      <c r="U7953" s="21"/>
      <c r="Y7953" s="20"/>
      <c r="AB7953" s="22"/>
      <c r="AF7953" s="22"/>
      <c r="AG7953" s="22"/>
      <c r="AH7953" s="22"/>
      <c r="AI7953" s="22"/>
      <c r="AJ7953" s="22"/>
      <c r="AK7953" s="22"/>
      <c r="AM7953" s="20"/>
      <c r="AN7953" s="22"/>
      <c r="AO7953" s="22"/>
    </row>
    <row r="7954" spans="16:41" x14ac:dyDescent="0.15">
      <c r="P7954" s="21"/>
      <c r="Q7954" s="28"/>
      <c r="R7954" s="21"/>
      <c r="S7954" s="21"/>
      <c r="T7954" s="21"/>
      <c r="U7954" s="21"/>
      <c r="Y7954" s="20"/>
      <c r="AB7954" s="22"/>
      <c r="AF7954" s="22"/>
      <c r="AG7954" s="22"/>
      <c r="AH7954" s="22"/>
      <c r="AI7954" s="22"/>
      <c r="AJ7954" s="22"/>
      <c r="AK7954" s="22"/>
      <c r="AM7954" s="20"/>
      <c r="AN7954" s="22"/>
      <c r="AO7954" s="22"/>
    </row>
    <row r="7955" spans="16:41" x14ac:dyDescent="0.15">
      <c r="P7955" s="21"/>
      <c r="Q7955" s="28"/>
      <c r="R7955" s="21"/>
      <c r="S7955" s="21"/>
      <c r="T7955" s="21"/>
      <c r="U7955" s="21"/>
      <c r="Y7955" s="20"/>
      <c r="AB7955" s="22"/>
      <c r="AF7955" s="22"/>
      <c r="AG7955" s="22"/>
      <c r="AH7955" s="22"/>
      <c r="AI7955" s="22"/>
      <c r="AJ7955" s="22"/>
      <c r="AK7955" s="22"/>
      <c r="AM7955" s="20"/>
      <c r="AN7955" s="22"/>
      <c r="AO7955" s="22"/>
    </row>
    <row r="7956" spans="16:41" x14ac:dyDescent="0.15">
      <c r="P7956" s="21"/>
      <c r="Q7956" s="28"/>
      <c r="R7956" s="21"/>
      <c r="S7956" s="21"/>
      <c r="T7956" s="21"/>
      <c r="U7956" s="21"/>
      <c r="Y7956" s="20"/>
      <c r="AB7956" s="22"/>
      <c r="AF7956" s="22"/>
      <c r="AG7956" s="22"/>
      <c r="AH7956" s="22"/>
      <c r="AI7956" s="22"/>
      <c r="AJ7956" s="22"/>
      <c r="AK7956" s="22"/>
      <c r="AM7956" s="20"/>
      <c r="AN7956" s="22"/>
      <c r="AO7956" s="22"/>
    </row>
    <row r="7957" spans="16:41" x14ac:dyDescent="0.15">
      <c r="P7957" s="21"/>
      <c r="Q7957" s="28"/>
      <c r="R7957" s="21"/>
      <c r="S7957" s="21"/>
      <c r="T7957" s="21"/>
      <c r="U7957" s="21"/>
      <c r="Y7957" s="20"/>
      <c r="AB7957" s="22"/>
      <c r="AF7957" s="22"/>
      <c r="AG7957" s="22"/>
      <c r="AH7957" s="22"/>
      <c r="AI7957" s="22"/>
      <c r="AJ7957" s="22"/>
      <c r="AK7957" s="22"/>
      <c r="AM7957" s="20"/>
      <c r="AN7957" s="22"/>
      <c r="AO7957" s="22"/>
    </row>
    <row r="7958" spans="16:41" x14ac:dyDescent="0.15">
      <c r="P7958" s="21"/>
      <c r="Q7958" s="28"/>
      <c r="R7958" s="21"/>
      <c r="S7958" s="21"/>
      <c r="T7958" s="21"/>
      <c r="U7958" s="21"/>
      <c r="Y7958" s="20"/>
      <c r="AB7958" s="22"/>
      <c r="AF7958" s="22"/>
      <c r="AG7958" s="22"/>
      <c r="AH7958" s="22"/>
      <c r="AI7958" s="22"/>
      <c r="AJ7958" s="22"/>
      <c r="AK7958" s="22"/>
      <c r="AM7958" s="20"/>
      <c r="AN7958" s="22"/>
      <c r="AO7958" s="22"/>
    </row>
    <row r="7959" spans="16:41" x14ac:dyDescent="0.15">
      <c r="P7959" s="21"/>
      <c r="Q7959" s="28"/>
      <c r="R7959" s="21"/>
      <c r="S7959" s="21"/>
      <c r="T7959" s="21"/>
      <c r="U7959" s="21"/>
      <c r="Y7959" s="20"/>
      <c r="AB7959" s="22"/>
      <c r="AF7959" s="22"/>
      <c r="AG7959" s="22"/>
      <c r="AH7959" s="22"/>
      <c r="AI7959" s="22"/>
      <c r="AJ7959" s="22"/>
      <c r="AK7959" s="22"/>
      <c r="AM7959" s="20"/>
      <c r="AN7959" s="22"/>
      <c r="AO7959" s="22"/>
    </row>
    <row r="7960" spans="16:41" x14ac:dyDescent="0.15">
      <c r="P7960" s="21"/>
      <c r="Q7960" s="28"/>
      <c r="R7960" s="21"/>
      <c r="S7960" s="21"/>
      <c r="T7960" s="21"/>
      <c r="U7960" s="21"/>
      <c r="Y7960" s="20"/>
      <c r="AB7960" s="22"/>
      <c r="AF7960" s="22"/>
      <c r="AG7960" s="22"/>
      <c r="AH7960" s="22"/>
      <c r="AI7960" s="22"/>
      <c r="AJ7960" s="22"/>
      <c r="AK7960" s="22"/>
      <c r="AM7960" s="20"/>
      <c r="AN7960" s="22"/>
      <c r="AO7960" s="22"/>
    </row>
    <row r="7961" spans="16:41" x14ac:dyDescent="0.15">
      <c r="P7961" s="21"/>
      <c r="Q7961" s="28"/>
      <c r="R7961" s="21"/>
      <c r="S7961" s="21"/>
      <c r="T7961" s="21"/>
      <c r="U7961" s="21"/>
      <c r="Y7961" s="20"/>
      <c r="AB7961" s="22"/>
      <c r="AF7961" s="22"/>
      <c r="AG7961" s="22"/>
      <c r="AH7961" s="22"/>
      <c r="AI7961" s="22"/>
      <c r="AJ7961" s="22"/>
      <c r="AK7961" s="22"/>
      <c r="AM7961" s="20"/>
      <c r="AN7961" s="22"/>
      <c r="AO7961" s="22"/>
    </row>
    <row r="7962" spans="16:41" x14ac:dyDescent="0.15">
      <c r="P7962" s="21"/>
      <c r="Q7962" s="28"/>
      <c r="R7962" s="21"/>
      <c r="S7962" s="21"/>
      <c r="T7962" s="21"/>
      <c r="U7962" s="21"/>
      <c r="Y7962" s="20"/>
      <c r="AB7962" s="22"/>
      <c r="AF7962" s="22"/>
      <c r="AG7962" s="22"/>
      <c r="AH7962" s="22"/>
      <c r="AI7962" s="22"/>
      <c r="AJ7962" s="22"/>
      <c r="AK7962" s="22"/>
      <c r="AM7962" s="20"/>
      <c r="AN7962" s="22"/>
      <c r="AO7962" s="22"/>
    </row>
    <row r="7963" spans="16:41" x14ac:dyDescent="0.15">
      <c r="P7963" s="21"/>
      <c r="Q7963" s="28"/>
      <c r="R7963" s="21"/>
      <c r="S7963" s="21"/>
      <c r="T7963" s="21"/>
      <c r="U7963" s="21"/>
      <c r="Y7963" s="20"/>
      <c r="AB7963" s="22"/>
      <c r="AF7963" s="22"/>
      <c r="AG7963" s="22"/>
      <c r="AH7963" s="22"/>
      <c r="AI7963" s="22"/>
      <c r="AJ7963" s="22"/>
      <c r="AK7963" s="22"/>
      <c r="AM7963" s="20"/>
      <c r="AN7963" s="22"/>
      <c r="AO7963" s="22"/>
    </row>
    <row r="7964" spans="16:41" x14ac:dyDescent="0.15">
      <c r="P7964" s="21"/>
      <c r="Q7964" s="28"/>
      <c r="R7964" s="21"/>
      <c r="S7964" s="21"/>
      <c r="T7964" s="21"/>
      <c r="U7964" s="21"/>
      <c r="Y7964" s="20"/>
      <c r="AB7964" s="22"/>
      <c r="AF7964" s="22"/>
      <c r="AG7964" s="22"/>
      <c r="AH7964" s="22"/>
      <c r="AI7964" s="22"/>
      <c r="AJ7964" s="22"/>
      <c r="AK7964" s="22"/>
      <c r="AM7964" s="20"/>
      <c r="AN7964" s="22"/>
      <c r="AO7964" s="22"/>
    </row>
    <row r="7965" spans="16:41" x14ac:dyDescent="0.15">
      <c r="P7965" s="21"/>
      <c r="Q7965" s="28"/>
      <c r="R7965" s="21"/>
      <c r="S7965" s="21"/>
      <c r="T7965" s="21"/>
      <c r="U7965" s="21"/>
      <c r="Y7965" s="20"/>
      <c r="AB7965" s="22"/>
      <c r="AF7965" s="22"/>
      <c r="AG7965" s="22"/>
      <c r="AH7965" s="22"/>
      <c r="AI7965" s="22"/>
      <c r="AJ7965" s="22"/>
      <c r="AK7965" s="22"/>
      <c r="AM7965" s="20"/>
      <c r="AN7965" s="22"/>
      <c r="AO7965" s="22"/>
    </row>
    <row r="7966" spans="16:41" x14ac:dyDescent="0.15">
      <c r="P7966" s="21"/>
      <c r="Q7966" s="28"/>
      <c r="R7966" s="21"/>
      <c r="S7966" s="21"/>
      <c r="T7966" s="21"/>
      <c r="U7966" s="21"/>
      <c r="Y7966" s="20"/>
      <c r="AB7966" s="22"/>
      <c r="AF7966" s="22"/>
      <c r="AG7966" s="22"/>
      <c r="AH7966" s="22"/>
      <c r="AI7966" s="22"/>
      <c r="AJ7966" s="22"/>
      <c r="AK7966" s="22"/>
      <c r="AM7966" s="20"/>
      <c r="AN7966" s="22"/>
      <c r="AO7966" s="22"/>
    </row>
    <row r="7967" spans="16:41" x14ac:dyDescent="0.15">
      <c r="P7967" s="21"/>
      <c r="Q7967" s="28"/>
      <c r="R7967" s="21"/>
      <c r="S7967" s="21"/>
      <c r="T7967" s="21"/>
      <c r="U7967" s="21"/>
      <c r="Y7967" s="20"/>
      <c r="AB7967" s="22"/>
      <c r="AF7967" s="22"/>
      <c r="AG7967" s="22"/>
      <c r="AH7967" s="22"/>
      <c r="AI7967" s="22"/>
      <c r="AJ7967" s="22"/>
      <c r="AK7967" s="22"/>
      <c r="AM7967" s="20"/>
      <c r="AN7967" s="22"/>
      <c r="AO7967" s="22"/>
    </row>
    <row r="7968" spans="16:41" x14ac:dyDescent="0.15">
      <c r="P7968" s="21"/>
      <c r="Q7968" s="28"/>
      <c r="R7968" s="21"/>
      <c r="S7968" s="21"/>
      <c r="T7968" s="21"/>
      <c r="U7968" s="21"/>
      <c r="Y7968" s="20"/>
      <c r="AB7968" s="22"/>
      <c r="AF7968" s="22"/>
      <c r="AG7968" s="22"/>
      <c r="AH7968" s="22"/>
      <c r="AI7968" s="22"/>
      <c r="AJ7968" s="22"/>
      <c r="AK7968" s="22"/>
      <c r="AM7968" s="20"/>
      <c r="AN7968" s="22"/>
      <c r="AO7968" s="22"/>
    </row>
    <row r="7969" spans="16:41" x14ac:dyDescent="0.15">
      <c r="P7969" s="21"/>
      <c r="Q7969" s="28"/>
      <c r="R7969" s="21"/>
      <c r="S7969" s="21"/>
      <c r="T7969" s="21"/>
      <c r="U7969" s="21"/>
      <c r="Y7969" s="20"/>
      <c r="AB7969" s="22"/>
      <c r="AF7969" s="22"/>
      <c r="AG7969" s="22"/>
      <c r="AH7969" s="22"/>
      <c r="AI7969" s="22"/>
      <c r="AJ7969" s="22"/>
      <c r="AK7969" s="22"/>
      <c r="AM7969" s="20"/>
      <c r="AN7969" s="22"/>
      <c r="AO7969" s="22"/>
    </row>
    <row r="7970" spans="16:41" x14ac:dyDescent="0.15">
      <c r="P7970" s="21"/>
      <c r="Q7970" s="28"/>
      <c r="R7970" s="21"/>
      <c r="S7970" s="21"/>
      <c r="T7970" s="21"/>
      <c r="U7970" s="21"/>
      <c r="Y7970" s="20"/>
      <c r="AB7970" s="22"/>
      <c r="AF7970" s="22"/>
      <c r="AG7970" s="22"/>
      <c r="AH7970" s="22"/>
      <c r="AI7970" s="22"/>
      <c r="AJ7970" s="22"/>
      <c r="AK7970" s="22"/>
      <c r="AM7970" s="20"/>
      <c r="AN7970" s="22"/>
      <c r="AO7970" s="22"/>
    </row>
    <row r="7971" spans="16:41" x14ac:dyDescent="0.15">
      <c r="P7971" s="21"/>
      <c r="Q7971" s="28"/>
      <c r="R7971" s="21"/>
      <c r="S7971" s="21"/>
      <c r="T7971" s="21"/>
      <c r="U7971" s="21"/>
      <c r="Y7971" s="20"/>
      <c r="AB7971" s="22"/>
      <c r="AF7971" s="22"/>
      <c r="AG7971" s="22"/>
      <c r="AH7971" s="22"/>
      <c r="AI7971" s="22"/>
      <c r="AJ7971" s="22"/>
      <c r="AK7971" s="22"/>
      <c r="AM7971" s="20"/>
      <c r="AN7971" s="22"/>
      <c r="AO7971" s="22"/>
    </row>
    <row r="7972" spans="16:41" x14ac:dyDescent="0.15">
      <c r="P7972" s="21"/>
      <c r="Q7972" s="28"/>
      <c r="R7972" s="21"/>
      <c r="S7972" s="21"/>
      <c r="T7972" s="21"/>
      <c r="U7972" s="21"/>
      <c r="Y7972" s="20"/>
      <c r="AB7972" s="22"/>
      <c r="AF7972" s="22"/>
      <c r="AG7972" s="22"/>
      <c r="AH7972" s="22"/>
      <c r="AI7972" s="22"/>
      <c r="AJ7972" s="22"/>
      <c r="AK7972" s="22"/>
      <c r="AM7972" s="20"/>
      <c r="AN7972" s="22"/>
      <c r="AO7972" s="22"/>
    </row>
    <row r="7973" spans="16:41" x14ac:dyDescent="0.15">
      <c r="P7973" s="21"/>
      <c r="Q7973" s="28"/>
      <c r="R7973" s="21"/>
      <c r="S7973" s="21"/>
      <c r="T7973" s="21"/>
      <c r="U7973" s="21"/>
      <c r="Y7973" s="20"/>
      <c r="AB7973" s="22"/>
      <c r="AF7973" s="22"/>
      <c r="AG7973" s="22"/>
      <c r="AH7973" s="22"/>
      <c r="AI7973" s="22"/>
      <c r="AJ7973" s="22"/>
      <c r="AK7973" s="22"/>
      <c r="AM7973" s="20"/>
      <c r="AN7973" s="22"/>
      <c r="AO7973" s="22"/>
    </row>
    <row r="7974" spans="16:41" x14ac:dyDescent="0.15">
      <c r="P7974" s="21"/>
      <c r="Q7974" s="28"/>
      <c r="R7974" s="21"/>
      <c r="S7974" s="21"/>
      <c r="T7974" s="21"/>
      <c r="U7974" s="21"/>
      <c r="Y7974" s="20"/>
      <c r="AB7974" s="22"/>
      <c r="AF7974" s="22"/>
      <c r="AG7974" s="22"/>
      <c r="AH7974" s="22"/>
      <c r="AI7974" s="22"/>
      <c r="AJ7974" s="22"/>
      <c r="AK7974" s="22"/>
      <c r="AM7974" s="20"/>
      <c r="AN7974" s="22"/>
      <c r="AO7974" s="22"/>
    </row>
    <row r="7975" spans="16:41" x14ac:dyDescent="0.15">
      <c r="P7975" s="21"/>
      <c r="Q7975" s="28"/>
      <c r="R7975" s="21"/>
      <c r="S7975" s="21"/>
      <c r="T7975" s="21"/>
      <c r="U7975" s="21"/>
      <c r="Y7975" s="20"/>
      <c r="AB7975" s="22"/>
      <c r="AF7975" s="22"/>
      <c r="AG7975" s="22"/>
      <c r="AH7975" s="22"/>
      <c r="AI7975" s="22"/>
      <c r="AJ7975" s="22"/>
      <c r="AK7975" s="22"/>
      <c r="AM7975" s="20"/>
      <c r="AN7975" s="22"/>
      <c r="AO7975" s="22"/>
    </row>
    <row r="7976" spans="16:41" x14ac:dyDescent="0.15">
      <c r="P7976" s="21"/>
      <c r="Q7976" s="28"/>
      <c r="R7976" s="21"/>
      <c r="S7976" s="21"/>
      <c r="T7976" s="21"/>
      <c r="U7976" s="21"/>
      <c r="Y7976" s="20"/>
      <c r="AB7976" s="22"/>
      <c r="AF7976" s="22"/>
      <c r="AG7976" s="22"/>
      <c r="AH7976" s="22"/>
      <c r="AI7976" s="22"/>
      <c r="AJ7976" s="22"/>
      <c r="AK7976" s="22"/>
      <c r="AM7976" s="20"/>
      <c r="AN7976" s="22"/>
      <c r="AO7976" s="22"/>
    </row>
    <row r="7977" spans="16:41" x14ac:dyDescent="0.15">
      <c r="P7977" s="21"/>
      <c r="Q7977" s="28"/>
      <c r="R7977" s="21"/>
      <c r="S7977" s="21"/>
      <c r="T7977" s="21"/>
      <c r="U7977" s="21"/>
      <c r="Y7977" s="20"/>
      <c r="AB7977" s="22"/>
      <c r="AF7977" s="22"/>
      <c r="AG7977" s="22"/>
      <c r="AH7977" s="22"/>
      <c r="AI7977" s="22"/>
      <c r="AJ7977" s="22"/>
      <c r="AK7977" s="22"/>
      <c r="AM7977" s="20"/>
      <c r="AN7977" s="22"/>
      <c r="AO7977" s="22"/>
    </row>
    <row r="7978" spans="16:41" x14ac:dyDescent="0.15">
      <c r="P7978" s="21"/>
      <c r="Q7978" s="28"/>
      <c r="R7978" s="21"/>
      <c r="S7978" s="21"/>
      <c r="T7978" s="21"/>
      <c r="U7978" s="21"/>
      <c r="Y7978" s="20"/>
      <c r="AB7978" s="22"/>
      <c r="AF7978" s="22"/>
      <c r="AG7978" s="22"/>
      <c r="AH7978" s="22"/>
      <c r="AI7978" s="22"/>
      <c r="AJ7978" s="22"/>
      <c r="AK7978" s="22"/>
      <c r="AM7978" s="20"/>
      <c r="AN7978" s="22"/>
      <c r="AO7978" s="22"/>
    </row>
    <row r="7979" spans="16:41" x14ac:dyDescent="0.15">
      <c r="P7979" s="21"/>
      <c r="Q7979" s="28"/>
      <c r="R7979" s="21"/>
      <c r="S7979" s="21"/>
      <c r="T7979" s="21"/>
      <c r="U7979" s="21"/>
      <c r="Y7979" s="20"/>
      <c r="AB7979" s="22"/>
      <c r="AF7979" s="22"/>
      <c r="AG7979" s="22"/>
      <c r="AH7979" s="22"/>
      <c r="AI7979" s="22"/>
      <c r="AJ7979" s="22"/>
      <c r="AK7979" s="22"/>
      <c r="AM7979" s="20"/>
      <c r="AN7979" s="22"/>
      <c r="AO7979" s="22"/>
    </row>
    <row r="7980" spans="16:41" x14ac:dyDescent="0.15">
      <c r="P7980" s="21"/>
      <c r="Q7980" s="28"/>
      <c r="R7980" s="21"/>
      <c r="S7980" s="21"/>
      <c r="T7980" s="21"/>
      <c r="U7980" s="21"/>
      <c r="Y7980" s="20"/>
      <c r="AB7980" s="22"/>
      <c r="AF7980" s="22"/>
      <c r="AG7980" s="22"/>
      <c r="AH7980" s="22"/>
      <c r="AI7980" s="22"/>
      <c r="AJ7980" s="22"/>
      <c r="AK7980" s="22"/>
      <c r="AM7980" s="20"/>
      <c r="AN7980" s="22"/>
      <c r="AO7980" s="22"/>
    </row>
    <row r="7981" spans="16:41" x14ac:dyDescent="0.15">
      <c r="P7981" s="21"/>
      <c r="Q7981" s="28"/>
      <c r="R7981" s="21"/>
      <c r="S7981" s="21"/>
      <c r="T7981" s="21"/>
      <c r="U7981" s="21"/>
      <c r="Y7981" s="20"/>
      <c r="AB7981" s="22"/>
      <c r="AF7981" s="22"/>
      <c r="AG7981" s="22"/>
      <c r="AH7981" s="22"/>
      <c r="AI7981" s="22"/>
      <c r="AJ7981" s="22"/>
      <c r="AK7981" s="22"/>
      <c r="AM7981" s="20"/>
      <c r="AN7981" s="22"/>
      <c r="AO7981" s="22"/>
    </row>
    <row r="7982" spans="16:41" x14ac:dyDescent="0.15">
      <c r="P7982" s="21"/>
      <c r="Q7982" s="28"/>
      <c r="R7982" s="21"/>
      <c r="S7982" s="21"/>
      <c r="T7982" s="21"/>
      <c r="U7982" s="21"/>
      <c r="Y7982" s="20"/>
      <c r="AB7982" s="22"/>
      <c r="AF7982" s="22"/>
      <c r="AG7982" s="22"/>
      <c r="AH7982" s="22"/>
      <c r="AI7982" s="22"/>
      <c r="AJ7982" s="22"/>
      <c r="AK7982" s="22"/>
      <c r="AM7982" s="20"/>
      <c r="AN7982" s="22"/>
      <c r="AO7982" s="22"/>
    </row>
    <row r="7983" spans="16:41" x14ac:dyDescent="0.15">
      <c r="P7983" s="21"/>
      <c r="Q7983" s="28"/>
      <c r="R7983" s="21"/>
      <c r="S7983" s="21"/>
      <c r="T7983" s="21"/>
      <c r="U7983" s="21"/>
      <c r="Y7983" s="20"/>
      <c r="AB7983" s="22"/>
      <c r="AF7983" s="22"/>
      <c r="AG7983" s="22"/>
      <c r="AH7983" s="22"/>
      <c r="AI7983" s="22"/>
      <c r="AJ7983" s="22"/>
      <c r="AK7983" s="22"/>
      <c r="AM7983" s="20"/>
      <c r="AN7983" s="22"/>
      <c r="AO7983" s="22"/>
    </row>
    <row r="7984" spans="16:41" x14ac:dyDescent="0.15">
      <c r="P7984" s="21"/>
      <c r="Q7984" s="28"/>
      <c r="R7984" s="21"/>
      <c r="S7984" s="21"/>
      <c r="T7984" s="21"/>
      <c r="U7984" s="21"/>
      <c r="Y7984" s="20"/>
      <c r="AB7984" s="22"/>
      <c r="AF7984" s="22"/>
      <c r="AG7984" s="22"/>
      <c r="AH7984" s="22"/>
      <c r="AI7984" s="22"/>
      <c r="AJ7984" s="22"/>
      <c r="AK7984" s="22"/>
      <c r="AM7984" s="20"/>
      <c r="AN7984" s="22"/>
      <c r="AO7984" s="22"/>
    </row>
    <row r="7985" spans="16:41" x14ac:dyDescent="0.15">
      <c r="P7985" s="21"/>
      <c r="Q7985" s="28"/>
      <c r="R7985" s="21"/>
      <c r="S7985" s="21"/>
      <c r="T7985" s="21"/>
      <c r="U7985" s="21"/>
      <c r="Y7985" s="20"/>
      <c r="AB7985" s="22"/>
      <c r="AF7985" s="22"/>
      <c r="AG7985" s="22"/>
      <c r="AH7985" s="22"/>
      <c r="AI7985" s="22"/>
      <c r="AJ7985" s="22"/>
      <c r="AK7985" s="22"/>
      <c r="AM7985" s="20"/>
      <c r="AN7985" s="22"/>
      <c r="AO7985" s="22"/>
    </row>
    <row r="7986" spans="16:41" x14ac:dyDescent="0.15">
      <c r="P7986" s="21"/>
      <c r="Q7986" s="28"/>
      <c r="R7986" s="21"/>
      <c r="S7986" s="21"/>
      <c r="T7986" s="21"/>
      <c r="U7986" s="21"/>
      <c r="Y7986" s="20"/>
      <c r="AB7986" s="22"/>
      <c r="AF7986" s="22"/>
      <c r="AG7986" s="22"/>
      <c r="AH7986" s="22"/>
      <c r="AI7986" s="22"/>
      <c r="AJ7986" s="22"/>
      <c r="AK7986" s="22"/>
      <c r="AM7986" s="20"/>
      <c r="AN7986" s="22"/>
      <c r="AO7986" s="22"/>
    </row>
    <row r="7987" spans="16:41" x14ac:dyDescent="0.15">
      <c r="P7987" s="21"/>
      <c r="Q7987" s="28"/>
      <c r="R7987" s="21"/>
      <c r="S7987" s="21"/>
      <c r="T7987" s="21"/>
      <c r="U7987" s="21"/>
      <c r="Y7987" s="20"/>
      <c r="AB7987" s="22"/>
      <c r="AF7987" s="22"/>
      <c r="AG7987" s="22"/>
      <c r="AH7987" s="22"/>
      <c r="AI7987" s="22"/>
      <c r="AJ7987" s="22"/>
      <c r="AK7987" s="22"/>
      <c r="AM7987" s="20"/>
      <c r="AN7987" s="22"/>
      <c r="AO7987" s="22"/>
    </row>
    <row r="7988" spans="16:41" x14ac:dyDescent="0.15">
      <c r="P7988" s="21"/>
      <c r="Q7988" s="28"/>
      <c r="R7988" s="21"/>
      <c r="S7988" s="21"/>
      <c r="T7988" s="21"/>
      <c r="U7988" s="21"/>
      <c r="Y7988" s="20"/>
      <c r="AB7988" s="22"/>
      <c r="AF7988" s="22"/>
      <c r="AG7988" s="22"/>
      <c r="AH7988" s="22"/>
      <c r="AI7988" s="22"/>
      <c r="AJ7988" s="22"/>
      <c r="AK7988" s="22"/>
      <c r="AM7988" s="20"/>
      <c r="AN7988" s="22"/>
      <c r="AO7988" s="22"/>
    </row>
    <row r="7989" spans="16:41" x14ac:dyDescent="0.15">
      <c r="P7989" s="21"/>
      <c r="Q7989" s="28"/>
      <c r="R7989" s="21"/>
      <c r="S7989" s="21"/>
      <c r="T7989" s="21"/>
      <c r="U7989" s="21"/>
      <c r="Y7989" s="20"/>
      <c r="AB7989" s="22"/>
      <c r="AF7989" s="22"/>
      <c r="AG7989" s="22"/>
      <c r="AH7989" s="22"/>
      <c r="AI7989" s="22"/>
      <c r="AJ7989" s="22"/>
      <c r="AK7989" s="22"/>
      <c r="AM7989" s="20"/>
      <c r="AN7989" s="22"/>
      <c r="AO7989" s="22"/>
    </row>
    <row r="7990" spans="16:41" x14ac:dyDescent="0.15">
      <c r="P7990" s="21"/>
      <c r="Q7990" s="28"/>
      <c r="R7990" s="21"/>
      <c r="S7990" s="21"/>
      <c r="T7990" s="21"/>
      <c r="U7990" s="21"/>
      <c r="Y7990" s="20"/>
      <c r="AB7990" s="22"/>
      <c r="AF7990" s="22"/>
      <c r="AG7990" s="22"/>
      <c r="AH7990" s="22"/>
      <c r="AI7990" s="22"/>
      <c r="AJ7990" s="22"/>
      <c r="AK7990" s="22"/>
      <c r="AM7990" s="20"/>
      <c r="AN7990" s="22"/>
      <c r="AO7990" s="22"/>
    </row>
    <row r="7991" spans="16:41" x14ac:dyDescent="0.15">
      <c r="P7991" s="21"/>
      <c r="Q7991" s="28"/>
      <c r="R7991" s="21"/>
      <c r="S7991" s="21"/>
      <c r="T7991" s="21"/>
      <c r="U7991" s="21"/>
      <c r="Y7991" s="20"/>
      <c r="AB7991" s="22"/>
      <c r="AF7991" s="22"/>
      <c r="AG7991" s="22"/>
      <c r="AH7991" s="22"/>
      <c r="AI7991" s="22"/>
      <c r="AJ7991" s="22"/>
      <c r="AK7991" s="22"/>
      <c r="AM7991" s="20"/>
      <c r="AN7991" s="22"/>
      <c r="AO7991" s="22"/>
    </row>
    <row r="7992" spans="16:41" x14ac:dyDescent="0.15">
      <c r="P7992" s="21"/>
      <c r="Q7992" s="28"/>
      <c r="R7992" s="21"/>
      <c r="S7992" s="21"/>
      <c r="T7992" s="21"/>
      <c r="U7992" s="21"/>
      <c r="Y7992" s="20"/>
      <c r="AB7992" s="22"/>
      <c r="AF7992" s="22"/>
      <c r="AG7992" s="22"/>
      <c r="AH7992" s="22"/>
      <c r="AI7992" s="22"/>
      <c r="AJ7992" s="22"/>
      <c r="AK7992" s="22"/>
      <c r="AM7992" s="20"/>
      <c r="AN7992" s="22"/>
      <c r="AO7992" s="22"/>
    </row>
    <row r="7993" spans="16:41" x14ac:dyDescent="0.15">
      <c r="P7993" s="21"/>
      <c r="Q7993" s="28"/>
      <c r="R7993" s="21"/>
      <c r="S7993" s="21"/>
      <c r="T7993" s="21"/>
      <c r="U7993" s="21"/>
      <c r="Y7993" s="20"/>
      <c r="AB7993" s="22"/>
      <c r="AF7993" s="22"/>
      <c r="AG7993" s="22"/>
      <c r="AH7993" s="22"/>
      <c r="AI7993" s="22"/>
      <c r="AJ7993" s="22"/>
      <c r="AK7993" s="22"/>
      <c r="AM7993" s="20"/>
      <c r="AN7993" s="22"/>
      <c r="AO7993" s="22"/>
    </row>
    <row r="7994" spans="16:41" x14ac:dyDescent="0.15">
      <c r="P7994" s="21"/>
      <c r="Q7994" s="28"/>
      <c r="R7994" s="21"/>
      <c r="S7994" s="21"/>
      <c r="T7994" s="21"/>
      <c r="U7994" s="21"/>
      <c r="Y7994" s="20"/>
      <c r="AB7994" s="22"/>
      <c r="AF7994" s="22"/>
      <c r="AG7994" s="22"/>
      <c r="AH7994" s="22"/>
      <c r="AI7994" s="22"/>
      <c r="AJ7994" s="22"/>
      <c r="AK7994" s="22"/>
      <c r="AM7994" s="20"/>
      <c r="AN7994" s="22"/>
      <c r="AO7994" s="22"/>
    </row>
    <row r="7995" spans="16:41" x14ac:dyDescent="0.15">
      <c r="P7995" s="21"/>
      <c r="Q7995" s="28"/>
      <c r="R7995" s="21"/>
      <c r="S7995" s="21"/>
      <c r="T7995" s="21"/>
      <c r="U7995" s="21"/>
      <c r="Y7995" s="20"/>
      <c r="AB7995" s="22"/>
      <c r="AF7995" s="22"/>
      <c r="AG7995" s="22"/>
      <c r="AH7995" s="22"/>
      <c r="AI7995" s="22"/>
      <c r="AJ7995" s="22"/>
      <c r="AK7995" s="22"/>
      <c r="AM7995" s="20"/>
      <c r="AN7995" s="22"/>
      <c r="AO7995" s="22"/>
    </row>
    <row r="7996" spans="16:41" x14ac:dyDescent="0.15">
      <c r="P7996" s="21"/>
      <c r="Q7996" s="28"/>
      <c r="R7996" s="21"/>
      <c r="S7996" s="21"/>
      <c r="T7996" s="21"/>
      <c r="U7996" s="21"/>
      <c r="Y7996" s="20"/>
      <c r="AB7996" s="22"/>
      <c r="AF7996" s="22"/>
      <c r="AG7996" s="22"/>
      <c r="AH7996" s="22"/>
      <c r="AI7996" s="22"/>
      <c r="AJ7996" s="22"/>
      <c r="AK7996" s="22"/>
      <c r="AM7996" s="20"/>
      <c r="AN7996" s="22"/>
      <c r="AO7996" s="22"/>
    </row>
    <row r="7997" spans="16:41" x14ac:dyDescent="0.15">
      <c r="P7997" s="21"/>
      <c r="Q7997" s="28"/>
      <c r="R7997" s="21"/>
      <c r="S7997" s="21"/>
      <c r="T7997" s="21"/>
      <c r="U7997" s="21"/>
      <c r="Y7997" s="20"/>
      <c r="AB7997" s="22"/>
      <c r="AF7997" s="22"/>
      <c r="AG7997" s="22"/>
      <c r="AH7997" s="22"/>
      <c r="AI7997" s="22"/>
      <c r="AJ7997" s="22"/>
      <c r="AK7997" s="22"/>
      <c r="AM7997" s="20"/>
      <c r="AN7997" s="22"/>
      <c r="AO7997" s="22"/>
    </row>
    <row r="7998" spans="16:41" x14ac:dyDescent="0.15">
      <c r="P7998" s="21"/>
      <c r="Q7998" s="28"/>
      <c r="R7998" s="21"/>
      <c r="S7998" s="21"/>
      <c r="T7998" s="21"/>
      <c r="U7998" s="21"/>
      <c r="Y7998" s="20"/>
      <c r="AB7998" s="22"/>
      <c r="AF7998" s="22"/>
      <c r="AG7998" s="22"/>
      <c r="AH7998" s="22"/>
      <c r="AI7998" s="22"/>
      <c r="AJ7998" s="22"/>
      <c r="AK7998" s="22"/>
      <c r="AM7998" s="20"/>
      <c r="AN7998" s="22"/>
      <c r="AO7998" s="22"/>
    </row>
    <row r="7999" spans="16:41" x14ac:dyDescent="0.15">
      <c r="P7999" s="21"/>
      <c r="Q7999" s="28"/>
      <c r="R7999" s="21"/>
      <c r="S7999" s="21"/>
      <c r="T7999" s="21"/>
      <c r="U7999" s="21"/>
      <c r="Y7999" s="20"/>
      <c r="AB7999" s="22"/>
      <c r="AF7999" s="22"/>
      <c r="AG7999" s="22"/>
      <c r="AH7999" s="22"/>
      <c r="AI7999" s="22"/>
      <c r="AJ7999" s="22"/>
      <c r="AK7999" s="22"/>
      <c r="AM7999" s="20"/>
      <c r="AN7999" s="22"/>
      <c r="AO7999" s="22"/>
    </row>
    <row r="8000" spans="16:41" x14ac:dyDescent="0.15">
      <c r="P8000" s="21"/>
      <c r="Q8000" s="28"/>
      <c r="R8000" s="21"/>
      <c r="S8000" s="21"/>
      <c r="T8000" s="21"/>
      <c r="U8000" s="21"/>
      <c r="Y8000" s="20"/>
      <c r="AB8000" s="22"/>
      <c r="AF8000" s="22"/>
      <c r="AG8000" s="22"/>
      <c r="AH8000" s="22"/>
      <c r="AI8000" s="22"/>
      <c r="AJ8000" s="22"/>
      <c r="AK8000" s="22"/>
      <c r="AM8000" s="20"/>
      <c r="AN8000" s="22"/>
      <c r="AO8000" s="22"/>
    </row>
    <row r="8001" spans="16:41" x14ac:dyDescent="0.15">
      <c r="P8001" s="21"/>
      <c r="Q8001" s="28"/>
      <c r="R8001" s="21"/>
      <c r="S8001" s="21"/>
      <c r="T8001" s="21"/>
      <c r="U8001" s="21"/>
      <c r="Y8001" s="20"/>
      <c r="AB8001" s="22"/>
      <c r="AF8001" s="22"/>
      <c r="AG8001" s="22"/>
      <c r="AH8001" s="22"/>
      <c r="AI8001" s="22"/>
      <c r="AJ8001" s="22"/>
      <c r="AK8001" s="22"/>
      <c r="AM8001" s="20"/>
      <c r="AN8001" s="22"/>
      <c r="AO8001" s="22"/>
    </row>
    <row r="8002" spans="16:41" x14ac:dyDescent="0.15">
      <c r="P8002" s="21"/>
      <c r="Q8002" s="28"/>
      <c r="R8002" s="21"/>
      <c r="S8002" s="21"/>
      <c r="T8002" s="21"/>
      <c r="U8002" s="21"/>
      <c r="Y8002" s="20"/>
      <c r="AB8002" s="22"/>
      <c r="AF8002" s="22"/>
      <c r="AG8002" s="22"/>
      <c r="AH8002" s="22"/>
      <c r="AI8002" s="22"/>
      <c r="AJ8002" s="22"/>
      <c r="AK8002" s="22"/>
      <c r="AM8002" s="20"/>
      <c r="AN8002" s="22"/>
      <c r="AO8002" s="22"/>
    </row>
    <row r="8003" spans="16:41" x14ac:dyDescent="0.15">
      <c r="P8003" s="21"/>
      <c r="Q8003" s="28"/>
      <c r="R8003" s="21"/>
      <c r="S8003" s="21"/>
      <c r="T8003" s="21"/>
      <c r="U8003" s="21"/>
      <c r="Y8003" s="20"/>
      <c r="AB8003" s="22"/>
      <c r="AF8003" s="22"/>
      <c r="AG8003" s="22"/>
      <c r="AH8003" s="22"/>
      <c r="AI8003" s="22"/>
      <c r="AJ8003" s="22"/>
      <c r="AK8003" s="22"/>
      <c r="AM8003" s="20"/>
      <c r="AN8003" s="22"/>
      <c r="AO8003" s="22"/>
    </row>
    <row r="8004" spans="16:41" x14ac:dyDescent="0.15">
      <c r="P8004" s="21"/>
      <c r="Q8004" s="28"/>
      <c r="R8004" s="21"/>
      <c r="S8004" s="21"/>
      <c r="T8004" s="21"/>
      <c r="U8004" s="21"/>
      <c r="Y8004" s="20"/>
      <c r="AB8004" s="22"/>
      <c r="AF8004" s="22"/>
      <c r="AG8004" s="22"/>
      <c r="AH8004" s="22"/>
      <c r="AI8004" s="22"/>
      <c r="AJ8004" s="22"/>
      <c r="AK8004" s="22"/>
      <c r="AM8004" s="20"/>
      <c r="AN8004" s="22"/>
      <c r="AO8004" s="22"/>
    </row>
    <row r="8005" spans="16:41" x14ac:dyDescent="0.15">
      <c r="P8005" s="21"/>
      <c r="Q8005" s="28"/>
      <c r="R8005" s="21"/>
      <c r="S8005" s="21"/>
      <c r="T8005" s="21"/>
      <c r="U8005" s="21"/>
      <c r="Y8005" s="20"/>
      <c r="AB8005" s="22"/>
      <c r="AF8005" s="22"/>
      <c r="AG8005" s="22"/>
      <c r="AH8005" s="22"/>
      <c r="AI8005" s="22"/>
      <c r="AJ8005" s="22"/>
      <c r="AK8005" s="22"/>
      <c r="AM8005" s="20"/>
      <c r="AN8005" s="22"/>
      <c r="AO8005" s="22"/>
    </row>
    <row r="8006" spans="16:41" x14ac:dyDescent="0.15">
      <c r="P8006" s="21"/>
      <c r="Q8006" s="28"/>
      <c r="R8006" s="21"/>
      <c r="S8006" s="21"/>
      <c r="T8006" s="21"/>
      <c r="U8006" s="21"/>
      <c r="Y8006" s="20"/>
      <c r="AB8006" s="22"/>
      <c r="AF8006" s="22"/>
      <c r="AG8006" s="22"/>
      <c r="AH8006" s="22"/>
      <c r="AI8006" s="22"/>
      <c r="AJ8006" s="22"/>
      <c r="AK8006" s="22"/>
      <c r="AM8006" s="20"/>
      <c r="AN8006" s="22"/>
      <c r="AO8006" s="22"/>
    </row>
    <row r="8007" spans="16:41" x14ac:dyDescent="0.15">
      <c r="P8007" s="21"/>
      <c r="Q8007" s="28"/>
      <c r="R8007" s="21"/>
      <c r="S8007" s="21"/>
      <c r="T8007" s="21"/>
      <c r="U8007" s="21"/>
      <c r="Y8007" s="20"/>
      <c r="AB8007" s="22"/>
      <c r="AF8007" s="22"/>
      <c r="AG8007" s="22"/>
      <c r="AH8007" s="22"/>
      <c r="AI8007" s="22"/>
      <c r="AJ8007" s="22"/>
      <c r="AK8007" s="22"/>
      <c r="AM8007" s="20"/>
      <c r="AN8007" s="22"/>
      <c r="AO8007" s="22"/>
    </row>
    <row r="8008" spans="16:41" x14ac:dyDescent="0.15">
      <c r="P8008" s="21"/>
      <c r="Q8008" s="28"/>
      <c r="R8008" s="21"/>
      <c r="S8008" s="21"/>
      <c r="T8008" s="21"/>
      <c r="U8008" s="21"/>
      <c r="Y8008" s="20"/>
      <c r="AB8008" s="22"/>
      <c r="AF8008" s="22"/>
      <c r="AG8008" s="22"/>
      <c r="AH8008" s="22"/>
      <c r="AI8008" s="22"/>
      <c r="AJ8008" s="22"/>
      <c r="AK8008" s="22"/>
      <c r="AM8008" s="20"/>
      <c r="AN8008" s="22"/>
      <c r="AO8008" s="22"/>
    </row>
    <row r="8009" spans="16:41" x14ac:dyDescent="0.15">
      <c r="P8009" s="21"/>
      <c r="Q8009" s="28"/>
      <c r="R8009" s="21"/>
      <c r="S8009" s="21"/>
      <c r="T8009" s="21"/>
      <c r="U8009" s="21"/>
      <c r="Y8009" s="20"/>
      <c r="AB8009" s="22"/>
      <c r="AF8009" s="22"/>
      <c r="AG8009" s="22"/>
      <c r="AH8009" s="22"/>
      <c r="AI8009" s="22"/>
      <c r="AJ8009" s="22"/>
      <c r="AK8009" s="22"/>
      <c r="AM8009" s="20"/>
      <c r="AN8009" s="22"/>
      <c r="AO8009" s="22"/>
    </row>
    <row r="8010" spans="16:41" x14ac:dyDescent="0.15">
      <c r="P8010" s="21"/>
      <c r="Q8010" s="28"/>
      <c r="R8010" s="21"/>
      <c r="S8010" s="21"/>
      <c r="T8010" s="21"/>
      <c r="U8010" s="21"/>
      <c r="Y8010" s="20"/>
      <c r="AB8010" s="22"/>
      <c r="AF8010" s="22"/>
      <c r="AG8010" s="22"/>
      <c r="AH8010" s="22"/>
      <c r="AI8010" s="22"/>
      <c r="AJ8010" s="22"/>
      <c r="AK8010" s="22"/>
      <c r="AM8010" s="20"/>
      <c r="AN8010" s="22"/>
      <c r="AO8010" s="22"/>
    </row>
    <row r="8011" spans="16:41" x14ac:dyDescent="0.15">
      <c r="P8011" s="21"/>
      <c r="Q8011" s="28"/>
      <c r="R8011" s="21"/>
      <c r="S8011" s="21"/>
      <c r="T8011" s="21"/>
      <c r="U8011" s="21"/>
      <c r="Y8011" s="20"/>
      <c r="AB8011" s="22"/>
      <c r="AF8011" s="22"/>
      <c r="AG8011" s="22"/>
      <c r="AH8011" s="22"/>
      <c r="AI8011" s="22"/>
      <c r="AJ8011" s="22"/>
      <c r="AK8011" s="22"/>
      <c r="AM8011" s="20"/>
      <c r="AN8011" s="22"/>
      <c r="AO8011" s="22"/>
    </row>
    <row r="8012" spans="16:41" x14ac:dyDescent="0.15">
      <c r="P8012" s="21"/>
      <c r="Q8012" s="28"/>
      <c r="R8012" s="21"/>
      <c r="S8012" s="21"/>
      <c r="T8012" s="21"/>
      <c r="U8012" s="21"/>
      <c r="Y8012" s="20"/>
      <c r="AB8012" s="22"/>
      <c r="AF8012" s="22"/>
      <c r="AG8012" s="22"/>
      <c r="AH8012" s="22"/>
      <c r="AI8012" s="22"/>
      <c r="AJ8012" s="22"/>
      <c r="AK8012" s="22"/>
      <c r="AM8012" s="20"/>
      <c r="AN8012" s="22"/>
      <c r="AO8012" s="22"/>
    </row>
    <row r="8013" spans="16:41" x14ac:dyDescent="0.15">
      <c r="P8013" s="21"/>
      <c r="Q8013" s="28"/>
      <c r="R8013" s="21"/>
      <c r="S8013" s="21"/>
      <c r="T8013" s="21"/>
      <c r="U8013" s="21"/>
      <c r="Y8013" s="20"/>
      <c r="AB8013" s="22"/>
      <c r="AF8013" s="22"/>
      <c r="AG8013" s="22"/>
      <c r="AH8013" s="22"/>
      <c r="AI8013" s="22"/>
      <c r="AJ8013" s="22"/>
      <c r="AK8013" s="22"/>
      <c r="AM8013" s="20"/>
      <c r="AN8013" s="22"/>
      <c r="AO8013" s="22"/>
    </row>
    <row r="8014" spans="16:41" x14ac:dyDescent="0.15">
      <c r="P8014" s="21"/>
      <c r="Q8014" s="28"/>
      <c r="R8014" s="21"/>
      <c r="S8014" s="21"/>
      <c r="T8014" s="21"/>
      <c r="U8014" s="21"/>
      <c r="Y8014" s="20"/>
      <c r="AB8014" s="22"/>
      <c r="AF8014" s="22"/>
      <c r="AG8014" s="22"/>
      <c r="AH8014" s="22"/>
      <c r="AI8014" s="22"/>
      <c r="AJ8014" s="22"/>
      <c r="AK8014" s="22"/>
      <c r="AM8014" s="20"/>
      <c r="AN8014" s="22"/>
      <c r="AO8014" s="22"/>
    </row>
    <row r="8015" spans="16:41" x14ac:dyDescent="0.15">
      <c r="P8015" s="21"/>
      <c r="Q8015" s="28"/>
      <c r="R8015" s="21"/>
      <c r="S8015" s="21"/>
      <c r="T8015" s="21"/>
      <c r="U8015" s="21"/>
      <c r="Y8015" s="20"/>
      <c r="AB8015" s="22"/>
      <c r="AF8015" s="22"/>
      <c r="AG8015" s="22"/>
      <c r="AH8015" s="22"/>
      <c r="AI8015" s="22"/>
      <c r="AJ8015" s="22"/>
      <c r="AK8015" s="22"/>
      <c r="AM8015" s="20"/>
      <c r="AN8015" s="22"/>
      <c r="AO8015" s="22"/>
    </row>
    <row r="8016" spans="16:41" x14ac:dyDescent="0.15">
      <c r="P8016" s="21"/>
      <c r="Q8016" s="28"/>
      <c r="R8016" s="21"/>
      <c r="S8016" s="21"/>
      <c r="T8016" s="21"/>
      <c r="U8016" s="21"/>
      <c r="Y8016" s="20"/>
      <c r="AB8016" s="22"/>
      <c r="AF8016" s="22"/>
      <c r="AG8016" s="22"/>
      <c r="AH8016" s="22"/>
      <c r="AI8016" s="22"/>
      <c r="AJ8016" s="22"/>
      <c r="AK8016" s="22"/>
      <c r="AM8016" s="20"/>
      <c r="AN8016" s="22"/>
      <c r="AO8016" s="22"/>
    </row>
    <row r="8017" spans="16:41" x14ac:dyDescent="0.15">
      <c r="P8017" s="21"/>
      <c r="Q8017" s="28"/>
      <c r="R8017" s="21"/>
      <c r="S8017" s="21"/>
      <c r="T8017" s="21"/>
      <c r="U8017" s="21"/>
      <c r="Y8017" s="20"/>
      <c r="AB8017" s="22"/>
      <c r="AF8017" s="22"/>
      <c r="AG8017" s="22"/>
      <c r="AH8017" s="22"/>
      <c r="AI8017" s="22"/>
      <c r="AJ8017" s="22"/>
      <c r="AK8017" s="22"/>
      <c r="AM8017" s="20"/>
      <c r="AN8017" s="22"/>
      <c r="AO8017" s="22"/>
    </row>
    <row r="8018" spans="16:41" x14ac:dyDescent="0.15">
      <c r="P8018" s="21"/>
      <c r="Q8018" s="28"/>
      <c r="R8018" s="21"/>
      <c r="S8018" s="21"/>
      <c r="T8018" s="21"/>
      <c r="U8018" s="21"/>
      <c r="Y8018" s="20"/>
      <c r="AB8018" s="22"/>
      <c r="AF8018" s="22"/>
      <c r="AG8018" s="22"/>
      <c r="AH8018" s="22"/>
      <c r="AI8018" s="22"/>
      <c r="AJ8018" s="22"/>
      <c r="AK8018" s="22"/>
      <c r="AM8018" s="20"/>
      <c r="AN8018" s="22"/>
      <c r="AO8018" s="22"/>
    </row>
    <row r="8019" spans="16:41" x14ac:dyDescent="0.15">
      <c r="P8019" s="21"/>
      <c r="Q8019" s="28"/>
      <c r="R8019" s="21"/>
      <c r="S8019" s="21"/>
      <c r="T8019" s="21"/>
      <c r="U8019" s="21"/>
      <c r="Y8019" s="20"/>
      <c r="AB8019" s="22"/>
      <c r="AF8019" s="22"/>
      <c r="AG8019" s="22"/>
      <c r="AH8019" s="22"/>
      <c r="AI8019" s="22"/>
      <c r="AJ8019" s="22"/>
      <c r="AK8019" s="22"/>
      <c r="AM8019" s="20"/>
      <c r="AN8019" s="22"/>
      <c r="AO8019" s="22"/>
    </row>
    <row r="8020" spans="16:41" x14ac:dyDescent="0.15">
      <c r="P8020" s="21"/>
      <c r="Q8020" s="28"/>
      <c r="R8020" s="21"/>
      <c r="S8020" s="21"/>
      <c r="T8020" s="21"/>
      <c r="U8020" s="21"/>
      <c r="Y8020" s="20"/>
      <c r="AB8020" s="22"/>
      <c r="AF8020" s="22"/>
      <c r="AG8020" s="22"/>
      <c r="AH8020" s="22"/>
      <c r="AI8020" s="22"/>
      <c r="AJ8020" s="22"/>
      <c r="AK8020" s="22"/>
      <c r="AM8020" s="20"/>
      <c r="AN8020" s="22"/>
      <c r="AO8020" s="22"/>
    </row>
    <row r="8021" spans="16:41" x14ac:dyDescent="0.15">
      <c r="P8021" s="21"/>
      <c r="Q8021" s="28"/>
      <c r="R8021" s="21"/>
      <c r="S8021" s="21"/>
      <c r="T8021" s="21"/>
      <c r="U8021" s="21"/>
      <c r="Y8021" s="20"/>
      <c r="AB8021" s="22"/>
      <c r="AF8021" s="22"/>
      <c r="AG8021" s="22"/>
      <c r="AH8021" s="22"/>
      <c r="AI8021" s="22"/>
      <c r="AJ8021" s="22"/>
      <c r="AK8021" s="22"/>
      <c r="AM8021" s="20"/>
      <c r="AN8021" s="22"/>
      <c r="AO8021" s="22"/>
    </row>
    <row r="8022" spans="16:41" x14ac:dyDescent="0.15">
      <c r="P8022" s="21"/>
      <c r="Q8022" s="28"/>
      <c r="R8022" s="21"/>
      <c r="S8022" s="21"/>
      <c r="T8022" s="21"/>
      <c r="U8022" s="21"/>
      <c r="Y8022" s="20"/>
      <c r="AB8022" s="22"/>
      <c r="AF8022" s="22"/>
      <c r="AG8022" s="22"/>
      <c r="AH8022" s="22"/>
      <c r="AI8022" s="22"/>
      <c r="AJ8022" s="22"/>
      <c r="AK8022" s="22"/>
      <c r="AM8022" s="20"/>
      <c r="AN8022" s="22"/>
      <c r="AO8022" s="22"/>
    </row>
    <row r="8023" spans="16:41" x14ac:dyDescent="0.15">
      <c r="P8023" s="21"/>
      <c r="Q8023" s="28"/>
      <c r="R8023" s="21"/>
      <c r="S8023" s="21"/>
      <c r="T8023" s="21"/>
      <c r="U8023" s="21"/>
      <c r="Y8023" s="20"/>
      <c r="AB8023" s="22"/>
      <c r="AF8023" s="22"/>
      <c r="AG8023" s="22"/>
      <c r="AH8023" s="22"/>
      <c r="AI8023" s="22"/>
      <c r="AJ8023" s="22"/>
      <c r="AK8023" s="22"/>
      <c r="AM8023" s="20"/>
      <c r="AN8023" s="22"/>
      <c r="AO8023" s="22"/>
    </row>
    <row r="8024" spans="16:41" x14ac:dyDescent="0.15">
      <c r="P8024" s="21"/>
      <c r="Q8024" s="28"/>
      <c r="R8024" s="21"/>
      <c r="S8024" s="21"/>
      <c r="T8024" s="21"/>
      <c r="U8024" s="21"/>
      <c r="Y8024" s="20"/>
      <c r="AB8024" s="22"/>
      <c r="AF8024" s="22"/>
      <c r="AG8024" s="22"/>
      <c r="AH8024" s="22"/>
      <c r="AI8024" s="22"/>
      <c r="AJ8024" s="22"/>
      <c r="AK8024" s="22"/>
      <c r="AM8024" s="20"/>
      <c r="AN8024" s="22"/>
      <c r="AO8024" s="22"/>
    </row>
    <row r="8025" spans="16:41" x14ac:dyDescent="0.15">
      <c r="P8025" s="21"/>
      <c r="Q8025" s="28"/>
      <c r="R8025" s="21"/>
      <c r="S8025" s="21"/>
      <c r="T8025" s="21"/>
      <c r="U8025" s="21"/>
      <c r="Y8025" s="20"/>
      <c r="AB8025" s="22"/>
      <c r="AF8025" s="22"/>
      <c r="AG8025" s="22"/>
      <c r="AH8025" s="22"/>
      <c r="AI8025" s="22"/>
      <c r="AJ8025" s="22"/>
      <c r="AK8025" s="22"/>
      <c r="AM8025" s="20"/>
      <c r="AN8025" s="22"/>
      <c r="AO8025" s="22"/>
    </row>
    <row r="8026" spans="16:41" x14ac:dyDescent="0.15">
      <c r="P8026" s="21"/>
      <c r="Q8026" s="28"/>
      <c r="R8026" s="21"/>
      <c r="S8026" s="21"/>
      <c r="T8026" s="21"/>
      <c r="U8026" s="21"/>
      <c r="Y8026" s="20"/>
      <c r="AB8026" s="22"/>
      <c r="AF8026" s="22"/>
      <c r="AG8026" s="22"/>
      <c r="AH8026" s="22"/>
      <c r="AI8026" s="22"/>
      <c r="AJ8026" s="22"/>
      <c r="AK8026" s="22"/>
      <c r="AM8026" s="20"/>
      <c r="AN8026" s="22"/>
      <c r="AO8026" s="22"/>
    </row>
    <row r="8027" spans="16:41" x14ac:dyDescent="0.15">
      <c r="P8027" s="21"/>
      <c r="Q8027" s="28"/>
      <c r="R8027" s="21"/>
      <c r="S8027" s="21"/>
      <c r="T8027" s="21"/>
      <c r="U8027" s="21"/>
      <c r="Y8027" s="20"/>
      <c r="AB8027" s="22"/>
      <c r="AF8027" s="22"/>
      <c r="AG8027" s="22"/>
      <c r="AH8027" s="22"/>
      <c r="AI8027" s="22"/>
      <c r="AJ8027" s="22"/>
      <c r="AK8027" s="22"/>
      <c r="AM8027" s="20"/>
      <c r="AN8027" s="22"/>
      <c r="AO8027" s="22"/>
    </row>
    <row r="8028" spans="16:41" x14ac:dyDescent="0.15">
      <c r="P8028" s="21"/>
      <c r="Q8028" s="28"/>
      <c r="R8028" s="21"/>
      <c r="S8028" s="21"/>
      <c r="T8028" s="21"/>
      <c r="U8028" s="21"/>
      <c r="Y8028" s="20"/>
      <c r="AB8028" s="22"/>
      <c r="AF8028" s="22"/>
      <c r="AG8028" s="22"/>
      <c r="AH8028" s="22"/>
      <c r="AI8028" s="22"/>
      <c r="AJ8028" s="22"/>
      <c r="AK8028" s="22"/>
      <c r="AM8028" s="20"/>
      <c r="AN8028" s="22"/>
      <c r="AO8028" s="22"/>
    </row>
    <row r="8029" spans="16:41" x14ac:dyDescent="0.15">
      <c r="P8029" s="21"/>
      <c r="Q8029" s="28"/>
      <c r="R8029" s="21"/>
      <c r="S8029" s="21"/>
      <c r="T8029" s="21"/>
      <c r="U8029" s="21"/>
      <c r="Y8029" s="20"/>
      <c r="AB8029" s="22"/>
      <c r="AF8029" s="22"/>
      <c r="AG8029" s="22"/>
      <c r="AH8029" s="22"/>
      <c r="AI8029" s="22"/>
      <c r="AJ8029" s="22"/>
      <c r="AK8029" s="22"/>
      <c r="AM8029" s="20"/>
      <c r="AN8029" s="22"/>
      <c r="AO8029" s="22"/>
    </row>
    <row r="8030" spans="16:41" x14ac:dyDescent="0.15">
      <c r="P8030" s="21"/>
      <c r="Q8030" s="28"/>
      <c r="R8030" s="21"/>
      <c r="S8030" s="21"/>
      <c r="T8030" s="21"/>
      <c r="U8030" s="21"/>
      <c r="Y8030" s="20"/>
      <c r="AB8030" s="22"/>
      <c r="AF8030" s="22"/>
      <c r="AG8030" s="22"/>
      <c r="AH8030" s="22"/>
      <c r="AI8030" s="22"/>
      <c r="AJ8030" s="22"/>
      <c r="AK8030" s="22"/>
      <c r="AM8030" s="20"/>
      <c r="AN8030" s="22"/>
      <c r="AO8030" s="22"/>
    </row>
    <row r="8031" spans="16:41" x14ac:dyDescent="0.15">
      <c r="P8031" s="21"/>
      <c r="Q8031" s="28"/>
      <c r="R8031" s="21"/>
      <c r="S8031" s="21"/>
      <c r="T8031" s="21"/>
      <c r="U8031" s="21"/>
      <c r="Y8031" s="20"/>
      <c r="AB8031" s="22"/>
      <c r="AF8031" s="22"/>
      <c r="AG8031" s="22"/>
      <c r="AH8031" s="22"/>
      <c r="AI8031" s="22"/>
      <c r="AJ8031" s="22"/>
      <c r="AK8031" s="22"/>
      <c r="AM8031" s="20"/>
      <c r="AN8031" s="22"/>
      <c r="AO8031" s="22"/>
    </row>
    <row r="8032" spans="16:41" x14ac:dyDescent="0.15">
      <c r="P8032" s="21"/>
      <c r="Q8032" s="28"/>
      <c r="R8032" s="21"/>
      <c r="S8032" s="21"/>
      <c r="T8032" s="21"/>
      <c r="U8032" s="21"/>
      <c r="Y8032" s="20"/>
      <c r="AB8032" s="22"/>
      <c r="AF8032" s="22"/>
      <c r="AG8032" s="22"/>
      <c r="AH8032" s="22"/>
      <c r="AI8032" s="22"/>
      <c r="AJ8032" s="22"/>
      <c r="AK8032" s="22"/>
      <c r="AM8032" s="20"/>
      <c r="AN8032" s="22"/>
      <c r="AO8032" s="22"/>
    </row>
    <row r="8033" spans="16:41" x14ac:dyDescent="0.15">
      <c r="P8033" s="21"/>
      <c r="Q8033" s="28"/>
      <c r="R8033" s="21"/>
      <c r="S8033" s="21"/>
      <c r="T8033" s="21"/>
      <c r="U8033" s="21"/>
      <c r="Y8033" s="20"/>
      <c r="AB8033" s="22"/>
      <c r="AF8033" s="22"/>
      <c r="AG8033" s="22"/>
      <c r="AH8033" s="22"/>
      <c r="AI8033" s="22"/>
      <c r="AJ8033" s="22"/>
      <c r="AK8033" s="22"/>
      <c r="AM8033" s="20"/>
      <c r="AN8033" s="22"/>
      <c r="AO8033" s="22"/>
    </row>
    <row r="8034" spans="16:41" x14ac:dyDescent="0.15">
      <c r="P8034" s="21"/>
      <c r="Q8034" s="28"/>
      <c r="R8034" s="21"/>
      <c r="S8034" s="21"/>
      <c r="T8034" s="21"/>
      <c r="U8034" s="21"/>
      <c r="Y8034" s="20"/>
      <c r="AB8034" s="22"/>
      <c r="AF8034" s="22"/>
      <c r="AG8034" s="22"/>
      <c r="AH8034" s="22"/>
      <c r="AI8034" s="22"/>
      <c r="AJ8034" s="22"/>
      <c r="AK8034" s="22"/>
      <c r="AM8034" s="20"/>
      <c r="AN8034" s="22"/>
      <c r="AO8034" s="22"/>
    </row>
    <row r="8035" spans="16:41" x14ac:dyDescent="0.15">
      <c r="P8035" s="21"/>
      <c r="Q8035" s="28"/>
      <c r="R8035" s="21"/>
      <c r="S8035" s="21"/>
      <c r="T8035" s="21"/>
      <c r="U8035" s="21"/>
      <c r="Y8035" s="20"/>
      <c r="AB8035" s="22"/>
      <c r="AF8035" s="22"/>
      <c r="AG8035" s="22"/>
      <c r="AH8035" s="22"/>
      <c r="AI8035" s="22"/>
      <c r="AJ8035" s="22"/>
      <c r="AK8035" s="22"/>
      <c r="AM8035" s="20"/>
      <c r="AN8035" s="22"/>
      <c r="AO8035" s="22"/>
    </row>
    <row r="8036" spans="16:41" x14ac:dyDescent="0.15">
      <c r="P8036" s="21"/>
      <c r="Q8036" s="28"/>
      <c r="R8036" s="21"/>
      <c r="S8036" s="21"/>
      <c r="T8036" s="21"/>
      <c r="U8036" s="21"/>
      <c r="Y8036" s="20"/>
      <c r="AB8036" s="22"/>
      <c r="AF8036" s="22"/>
      <c r="AG8036" s="22"/>
      <c r="AH8036" s="22"/>
      <c r="AI8036" s="22"/>
      <c r="AJ8036" s="22"/>
      <c r="AK8036" s="22"/>
      <c r="AM8036" s="20"/>
      <c r="AN8036" s="22"/>
      <c r="AO8036" s="22"/>
    </row>
    <row r="8037" spans="16:41" x14ac:dyDescent="0.15">
      <c r="P8037" s="21"/>
      <c r="Q8037" s="28"/>
      <c r="R8037" s="21"/>
      <c r="S8037" s="21"/>
      <c r="T8037" s="21"/>
      <c r="U8037" s="21"/>
      <c r="Y8037" s="20"/>
      <c r="AB8037" s="22"/>
      <c r="AF8037" s="22"/>
      <c r="AG8037" s="22"/>
      <c r="AH8037" s="22"/>
      <c r="AI8037" s="22"/>
      <c r="AJ8037" s="22"/>
      <c r="AK8037" s="22"/>
      <c r="AM8037" s="20"/>
      <c r="AN8037" s="22"/>
      <c r="AO8037" s="22"/>
    </row>
    <row r="8038" spans="16:41" x14ac:dyDescent="0.15">
      <c r="P8038" s="21"/>
      <c r="Q8038" s="28"/>
      <c r="R8038" s="21"/>
      <c r="S8038" s="21"/>
      <c r="T8038" s="21"/>
      <c r="U8038" s="21"/>
      <c r="Y8038" s="20"/>
      <c r="AB8038" s="22"/>
      <c r="AF8038" s="22"/>
      <c r="AG8038" s="22"/>
      <c r="AH8038" s="22"/>
      <c r="AI8038" s="22"/>
      <c r="AJ8038" s="22"/>
      <c r="AK8038" s="22"/>
      <c r="AM8038" s="20"/>
      <c r="AN8038" s="22"/>
      <c r="AO8038" s="22"/>
    </row>
    <row r="8039" spans="16:41" x14ac:dyDescent="0.15">
      <c r="P8039" s="21"/>
      <c r="Q8039" s="28"/>
      <c r="R8039" s="21"/>
      <c r="S8039" s="21"/>
      <c r="T8039" s="21"/>
      <c r="U8039" s="21"/>
      <c r="Y8039" s="20"/>
      <c r="AB8039" s="22"/>
      <c r="AF8039" s="22"/>
      <c r="AG8039" s="22"/>
      <c r="AH8039" s="22"/>
      <c r="AI8039" s="22"/>
      <c r="AJ8039" s="22"/>
      <c r="AK8039" s="22"/>
      <c r="AM8039" s="20"/>
      <c r="AN8039" s="22"/>
      <c r="AO8039" s="22"/>
    </row>
    <row r="8040" spans="16:41" x14ac:dyDescent="0.15">
      <c r="P8040" s="21"/>
      <c r="Q8040" s="28"/>
      <c r="R8040" s="21"/>
      <c r="S8040" s="21"/>
      <c r="T8040" s="21"/>
      <c r="U8040" s="21"/>
      <c r="Y8040" s="20"/>
      <c r="AB8040" s="22"/>
      <c r="AF8040" s="22"/>
      <c r="AG8040" s="22"/>
      <c r="AH8040" s="22"/>
      <c r="AI8040" s="22"/>
      <c r="AJ8040" s="22"/>
      <c r="AK8040" s="22"/>
      <c r="AM8040" s="20"/>
      <c r="AN8040" s="22"/>
      <c r="AO8040" s="22"/>
    </row>
    <row r="8041" spans="16:41" x14ac:dyDescent="0.15">
      <c r="P8041" s="21"/>
      <c r="Q8041" s="28"/>
      <c r="R8041" s="21"/>
      <c r="S8041" s="21"/>
      <c r="T8041" s="21"/>
      <c r="U8041" s="21"/>
      <c r="Y8041" s="20"/>
      <c r="AB8041" s="22"/>
      <c r="AF8041" s="22"/>
      <c r="AG8041" s="22"/>
      <c r="AH8041" s="22"/>
      <c r="AI8041" s="22"/>
      <c r="AJ8041" s="22"/>
      <c r="AK8041" s="22"/>
      <c r="AM8041" s="20"/>
      <c r="AN8041" s="22"/>
      <c r="AO8041" s="22"/>
    </row>
    <row r="8042" spans="16:41" x14ac:dyDescent="0.15">
      <c r="P8042" s="21"/>
      <c r="Q8042" s="28"/>
      <c r="R8042" s="21"/>
      <c r="S8042" s="21"/>
      <c r="T8042" s="21"/>
      <c r="U8042" s="21"/>
      <c r="Y8042" s="20"/>
      <c r="AB8042" s="22"/>
      <c r="AF8042" s="22"/>
      <c r="AG8042" s="22"/>
      <c r="AH8042" s="22"/>
      <c r="AI8042" s="22"/>
      <c r="AJ8042" s="22"/>
      <c r="AK8042" s="22"/>
      <c r="AM8042" s="20"/>
      <c r="AN8042" s="22"/>
      <c r="AO8042" s="22"/>
    </row>
    <row r="8043" spans="16:41" x14ac:dyDescent="0.15">
      <c r="P8043" s="21"/>
      <c r="Q8043" s="28"/>
      <c r="R8043" s="21"/>
      <c r="S8043" s="21"/>
      <c r="T8043" s="21"/>
      <c r="U8043" s="21"/>
      <c r="Y8043" s="20"/>
      <c r="AB8043" s="22"/>
      <c r="AF8043" s="22"/>
      <c r="AG8043" s="22"/>
      <c r="AH8043" s="22"/>
      <c r="AI8043" s="22"/>
      <c r="AJ8043" s="22"/>
      <c r="AK8043" s="22"/>
      <c r="AM8043" s="20"/>
      <c r="AN8043" s="22"/>
      <c r="AO8043" s="22"/>
    </row>
    <row r="8044" spans="16:41" x14ac:dyDescent="0.15">
      <c r="P8044" s="21"/>
      <c r="Q8044" s="28"/>
      <c r="R8044" s="21"/>
      <c r="S8044" s="21"/>
      <c r="T8044" s="21"/>
      <c r="U8044" s="21"/>
      <c r="Y8044" s="20"/>
      <c r="AB8044" s="22"/>
      <c r="AF8044" s="22"/>
      <c r="AG8044" s="22"/>
      <c r="AH8044" s="22"/>
      <c r="AI8044" s="22"/>
      <c r="AJ8044" s="22"/>
      <c r="AK8044" s="22"/>
      <c r="AM8044" s="20"/>
      <c r="AN8044" s="22"/>
      <c r="AO8044" s="22"/>
    </row>
    <row r="8045" spans="16:41" x14ac:dyDescent="0.15">
      <c r="P8045" s="21"/>
      <c r="Q8045" s="28"/>
      <c r="R8045" s="21"/>
      <c r="S8045" s="21"/>
      <c r="T8045" s="21"/>
      <c r="U8045" s="21"/>
      <c r="Y8045" s="20"/>
      <c r="AB8045" s="22"/>
      <c r="AF8045" s="22"/>
      <c r="AG8045" s="22"/>
      <c r="AH8045" s="22"/>
      <c r="AI8045" s="22"/>
      <c r="AJ8045" s="22"/>
      <c r="AK8045" s="22"/>
      <c r="AM8045" s="20"/>
      <c r="AN8045" s="22"/>
      <c r="AO8045" s="22"/>
    </row>
    <row r="8046" spans="16:41" x14ac:dyDescent="0.15">
      <c r="P8046" s="21"/>
      <c r="Q8046" s="28"/>
      <c r="R8046" s="21"/>
      <c r="S8046" s="21"/>
      <c r="T8046" s="21"/>
      <c r="U8046" s="21"/>
      <c r="Y8046" s="20"/>
      <c r="AB8046" s="22"/>
      <c r="AF8046" s="22"/>
      <c r="AG8046" s="22"/>
      <c r="AH8046" s="22"/>
      <c r="AI8046" s="22"/>
      <c r="AJ8046" s="22"/>
      <c r="AK8046" s="22"/>
      <c r="AM8046" s="20"/>
      <c r="AN8046" s="22"/>
      <c r="AO8046" s="22"/>
    </row>
    <row r="8047" spans="16:41" x14ac:dyDescent="0.15">
      <c r="P8047" s="21"/>
      <c r="Q8047" s="28"/>
      <c r="R8047" s="21"/>
      <c r="S8047" s="21"/>
      <c r="T8047" s="21"/>
      <c r="U8047" s="21"/>
      <c r="Y8047" s="20"/>
      <c r="AB8047" s="22"/>
      <c r="AF8047" s="22"/>
      <c r="AG8047" s="22"/>
      <c r="AH8047" s="22"/>
      <c r="AI8047" s="22"/>
      <c r="AJ8047" s="22"/>
      <c r="AK8047" s="22"/>
      <c r="AM8047" s="20"/>
      <c r="AN8047" s="22"/>
      <c r="AO8047" s="22"/>
    </row>
    <row r="8048" spans="16:41" x14ac:dyDescent="0.15">
      <c r="P8048" s="21"/>
      <c r="Q8048" s="28"/>
      <c r="R8048" s="21"/>
      <c r="S8048" s="21"/>
      <c r="T8048" s="21"/>
      <c r="U8048" s="21"/>
      <c r="Y8048" s="20"/>
      <c r="AB8048" s="22"/>
      <c r="AF8048" s="22"/>
      <c r="AG8048" s="22"/>
      <c r="AH8048" s="22"/>
      <c r="AI8048" s="22"/>
      <c r="AJ8048" s="22"/>
      <c r="AK8048" s="22"/>
      <c r="AM8048" s="20"/>
      <c r="AN8048" s="22"/>
      <c r="AO8048" s="22"/>
    </row>
    <row r="8049" spans="16:41" x14ac:dyDescent="0.15">
      <c r="P8049" s="21"/>
      <c r="Q8049" s="28"/>
      <c r="R8049" s="21"/>
      <c r="S8049" s="21"/>
      <c r="T8049" s="21"/>
      <c r="U8049" s="21"/>
      <c r="Y8049" s="20"/>
      <c r="AB8049" s="22"/>
      <c r="AF8049" s="22"/>
      <c r="AG8049" s="22"/>
      <c r="AH8049" s="22"/>
      <c r="AI8049" s="22"/>
      <c r="AJ8049" s="22"/>
      <c r="AK8049" s="22"/>
      <c r="AM8049" s="20"/>
      <c r="AN8049" s="22"/>
      <c r="AO8049" s="22"/>
    </row>
    <row r="8050" spans="16:41" x14ac:dyDescent="0.15">
      <c r="P8050" s="21"/>
      <c r="Q8050" s="28"/>
      <c r="R8050" s="21"/>
      <c r="S8050" s="21"/>
      <c r="T8050" s="21"/>
      <c r="U8050" s="21"/>
      <c r="Y8050" s="20"/>
      <c r="AB8050" s="22"/>
      <c r="AF8050" s="22"/>
      <c r="AG8050" s="22"/>
      <c r="AH8050" s="22"/>
      <c r="AI8050" s="22"/>
      <c r="AJ8050" s="22"/>
      <c r="AK8050" s="22"/>
      <c r="AM8050" s="20"/>
      <c r="AN8050" s="22"/>
      <c r="AO8050" s="22"/>
    </row>
    <row r="8051" spans="16:41" x14ac:dyDescent="0.15">
      <c r="P8051" s="21"/>
      <c r="Q8051" s="28"/>
      <c r="R8051" s="21"/>
      <c r="S8051" s="21"/>
      <c r="T8051" s="21"/>
      <c r="U8051" s="21"/>
      <c r="Y8051" s="20"/>
      <c r="AB8051" s="22"/>
      <c r="AF8051" s="22"/>
      <c r="AG8051" s="22"/>
      <c r="AH8051" s="22"/>
      <c r="AI8051" s="22"/>
      <c r="AJ8051" s="22"/>
      <c r="AK8051" s="22"/>
      <c r="AM8051" s="20"/>
      <c r="AN8051" s="22"/>
      <c r="AO8051" s="22"/>
    </row>
    <row r="8052" spans="16:41" x14ac:dyDescent="0.15">
      <c r="P8052" s="21"/>
      <c r="Q8052" s="28"/>
      <c r="R8052" s="21"/>
      <c r="S8052" s="21"/>
      <c r="T8052" s="21"/>
      <c r="U8052" s="21"/>
      <c r="Y8052" s="20"/>
      <c r="AB8052" s="22"/>
      <c r="AF8052" s="22"/>
      <c r="AG8052" s="22"/>
      <c r="AH8052" s="22"/>
      <c r="AI8052" s="22"/>
      <c r="AJ8052" s="22"/>
      <c r="AK8052" s="22"/>
      <c r="AM8052" s="20"/>
      <c r="AN8052" s="22"/>
      <c r="AO8052" s="22"/>
    </row>
    <row r="8053" spans="16:41" x14ac:dyDescent="0.15">
      <c r="P8053" s="21"/>
      <c r="Q8053" s="28"/>
      <c r="R8053" s="21"/>
      <c r="S8053" s="21"/>
      <c r="T8053" s="21"/>
      <c r="U8053" s="21"/>
      <c r="Y8053" s="20"/>
      <c r="AB8053" s="22"/>
      <c r="AF8053" s="22"/>
      <c r="AG8053" s="22"/>
      <c r="AH8053" s="22"/>
      <c r="AI8053" s="22"/>
      <c r="AJ8053" s="22"/>
      <c r="AK8053" s="22"/>
      <c r="AM8053" s="20"/>
      <c r="AN8053" s="22"/>
      <c r="AO8053" s="22"/>
    </row>
    <row r="8054" spans="16:41" x14ac:dyDescent="0.15">
      <c r="P8054" s="21"/>
      <c r="Q8054" s="28"/>
      <c r="R8054" s="21"/>
      <c r="S8054" s="21"/>
      <c r="T8054" s="21"/>
      <c r="U8054" s="21"/>
      <c r="Y8054" s="20"/>
      <c r="AB8054" s="22"/>
      <c r="AF8054" s="22"/>
      <c r="AG8054" s="22"/>
      <c r="AH8054" s="22"/>
      <c r="AI8054" s="22"/>
      <c r="AJ8054" s="22"/>
      <c r="AK8054" s="22"/>
      <c r="AM8054" s="20"/>
      <c r="AN8054" s="22"/>
      <c r="AO8054" s="22"/>
    </row>
    <row r="8055" spans="16:41" x14ac:dyDescent="0.15">
      <c r="P8055" s="21"/>
      <c r="Q8055" s="28"/>
      <c r="R8055" s="21"/>
      <c r="S8055" s="21"/>
      <c r="T8055" s="21"/>
      <c r="U8055" s="21"/>
      <c r="Y8055" s="20"/>
      <c r="AB8055" s="22"/>
      <c r="AF8055" s="22"/>
      <c r="AG8055" s="22"/>
      <c r="AH8055" s="22"/>
      <c r="AI8055" s="22"/>
      <c r="AJ8055" s="22"/>
      <c r="AK8055" s="22"/>
      <c r="AM8055" s="20"/>
      <c r="AN8055" s="22"/>
      <c r="AO8055" s="22"/>
    </row>
    <row r="8056" spans="16:41" x14ac:dyDescent="0.15">
      <c r="P8056" s="21"/>
      <c r="Q8056" s="28"/>
      <c r="R8056" s="21"/>
      <c r="S8056" s="21"/>
      <c r="T8056" s="21"/>
      <c r="U8056" s="21"/>
      <c r="Y8056" s="20"/>
      <c r="AB8056" s="22"/>
      <c r="AF8056" s="22"/>
      <c r="AG8056" s="22"/>
      <c r="AH8056" s="22"/>
      <c r="AI8056" s="22"/>
      <c r="AJ8056" s="22"/>
      <c r="AK8056" s="22"/>
      <c r="AM8056" s="20"/>
      <c r="AN8056" s="22"/>
      <c r="AO8056" s="22"/>
    </row>
    <row r="8057" spans="16:41" x14ac:dyDescent="0.15">
      <c r="P8057" s="21"/>
      <c r="Q8057" s="28"/>
      <c r="R8057" s="21"/>
      <c r="S8057" s="21"/>
      <c r="T8057" s="21"/>
      <c r="U8057" s="21"/>
      <c r="Y8057" s="20"/>
      <c r="AB8057" s="22"/>
      <c r="AF8057" s="22"/>
      <c r="AG8057" s="22"/>
      <c r="AH8057" s="22"/>
      <c r="AI8057" s="22"/>
      <c r="AJ8057" s="22"/>
      <c r="AK8057" s="22"/>
      <c r="AM8057" s="20"/>
      <c r="AN8057" s="22"/>
      <c r="AO8057" s="22"/>
    </row>
    <row r="8058" spans="16:41" x14ac:dyDescent="0.15">
      <c r="P8058" s="21"/>
      <c r="Q8058" s="28"/>
      <c r="R8058" s="21"/>
      <c r="S8058" s="21"/>
      <c r="T8058" s="21"/>
      <c r="U8058" s="21"/>
      <c r="Y8058" s="20"/>
      <c r="AB8058" s="22"/>
      <c r="AF8058" s="22"/>
      <c r="AG8058" s="22"/>
      <c r="AH8058" s="22"/>
      <c r="AI8058" s="22"/>
      <c r="AJ8058" s="22"/>
      <c r="AK8058" s="22"/>
      <c r="AM8058" s="20"/>
      <c r="AN8058" s="22"/>
      <c r="AO8058" s="22"/>
    </row>
    <row r="8059" spans="16:41" x14ac:dyDescent="0.15">
      <c r="P8059" s="21"/>
      <c r="Q8059" s="28"/>
      <c r="R8059" s="21"/>
      <c r="S8059" s="21"/>
      <c r="T8059" s="21"/>
      <c r="U8059" s="21"/>
      <c r="Y8059" s="20"/>
      <c r="AB8059" s="22"/>
      <c r="AF8059" s="22"/>
      <c r="AG8059" s="22"/>
      <c r="AH8059" s="22"/>
      <c r="AI8059" s="22"/>
      <c r="AJ8059" s="22"/>
      <c r="AK8059" s="22"/>
      <c r="AM8059" s="20"/>
      <c r="AN8059" s="22"/>
      <c r="AO8059" s="22"/>
    </row>
    <row r="8060" spans="16:41" x14ac:dyDescent="0.15">
      <c r="P8060" s="21"/>
      <c r="Q8060" s="28"/>
      <c r="R8060" s="21"/>
      <c r="S8060" s="21"/>
      <c r="T8060" s="21"/>
      <c r="U8060" s="21"/>
      <c r="Y8060" s="20"/>
      <c r="AB8060" s="22"/>
      <c r="AF8060" s="22"/>
      <c r="AG8060" s="22"/>
      <c r="AH8060" s="22"/>
      <c r="AI8060" s="22"/>
      <c r="AJ8060" s="22"/>
      <c r="AK8060" s="22"/>
      <c r="AM8060" s="20"/>
      <c r="AN8060" s="22"/>
      <c r="AO8060" s="22"/>
    </row>
    <row r="8061" spans="16:41" x14ac:dyDescent="0.15">
      <c r="P8061" s="21"/>
      <c r="Q8061" s="28"/>
      <c r="R8061" s="21"/>
      <c r="S8061" s="21"/>
      <c r="T8061" s="21"/>
      <c r="U8061" s="21"/>
      <c r="Y8061" s="20"/>
      <c r="AB8061" s="22"/>
      <c r="AF8061" s="22"/>
      <c r="AG8061" s="22"/>
      <c r="AH8061" s="22"/>
      <c r="AI8061" s="22"/>
      <c r="AJ8061" s="22"/>
      <c r="AK8061" s="22"/>
      <c r="AM8061" s="20"/>
      <c r="AN8061" s="22"/>
      <c r="AO8061" s="22"/>
    </row>
    <row r="8062" spans="16:41" x14ac:dyDescent="0.15">
      <c r="P8062" s="21"/>
      <c r="Q8062" s="28"/>
      <c r="R8062" s="21"/>
      <c r="S8062" s="21"/>
      <c r="T8062" s="21"/>
      <c r="U8062" s="21"/>
      <c r="Y8062" s="20"/>
      <c r="AB8062" s="22"/>
      <c r="AF8062" s="22"/>
      <c r="AG8062" s="22"/>
      <c r="AH8062" s="22"/>
      <c r="AI8062" s="22"/>
      <c r="AJ8062" s="22"/>
      <c r="AK8062" s="22"/>
      <c r="AM8062" s="20"/>
      <c r="AN8062" s="22"/>
      <c r="AO8062" s="22"/>
    </row>
    <row r="8063" spans="16:41" x14ac:dyDescent="0.15">
      <c r="P8063" s="21"/>
      <c r="Q8063" s="28"/>
      <c r="R8063" s="21"/>
      <c r="S8063" s="21"/>
      <c r="T8063" s="21"/>
      <c r="U8063" s="21"/>
      <c r="Y8063" s="20"/>
      <c r="AB8063" s="22"/>
      <c r="AF8063" s="22"/>
      <c r="AG8063" s="22"/>
      <c r="AH8063" s="22"/>
      <c r="AI8063" s="22"/>
      <c r="AJ8063" s="22"/>
      <c r="AK8063" s="22"/>
      <c r="AM8063" s="20"/>
      <c r="AN8063" s="22"/>
      <c r="AO8063" s="22"/>
    </row>
    <row r="8064" spans="16:41" x14ac:dyDescent="0.15">
      <c r="P8064" s="21"/>
      <c r="Q8064" s="28"/>
      <c r="R8064" s="21"/>
      <c r="S8064" s="21"/>
      <c r="T8064" s="21"/>
      <c r="U8064" s="21"/>
      <c r="Y8064" s="20"/>
      <c r="AB8064" s="22"/>
      <c r="AF8064" s="22"/>
      <c r="AG8064" s="22"/>
      <c r="AH8064" s="22"/>
      <c r="AI8064" s="22"/>
      <c r="AJ8064" s="22"/>
      <c r="AK8064" s="22"/>
      <c r="AM8064" s="20"/>
      <c r="AN8064" s="22"/>
      <c r="AO8064" s="22"/>
    </row>
    <row r="8065" spans="16:41" x14ac:dyDescent="0.15">
      <c r="P8065" s="21"/>
      <c r="Q8065" s="28"/>
      <c r="R8065" s="21"/>
      <c r="S8065" s="21"/>
      <c r="T8065" s="21"/>
      <c r="U8065" s="21"/>
      <c r="Y8065" s="20"/>
      <c r="AB8065" s="22"/>
      <c r="AF8065" s="22"/>
      <c r="AG8065" s="22"/>
      <c r="AH8065" s="22"/>
      <c r="AI8065" s="22"/>
      <c r="AJ8065" s="22"/>
      <c r="AK8065" s="22"/>
      <c r="AM8065" s="20"/>
      <c r="AN8065" s="22"/>
      <c r="AO8065" s="22"/>
    </row>
    <row r="8066" spans="16:41" x14ac:dyDescent="0.15">
      <c r="P8066" s="21"/>
      <c r="Q8066" s="28"/>
      <c r="R8066" s="21"/>
      <c r="S8066" s="21"/>
      <c r="T8066" s="21"/>
      <c r="U8066" s="21"/>
      <c r="Y8066" s="20"/>
      <c r="AB8066" s="22"/>
      <c r="AF8066" s="22"/>
      <c r="AG8066" s="22"/>
      <c r="AH8066" s="22"/>
      <c r="AI8066" s="22"/>
      <c r="AJ8066" s="22"/>
      <c r="AK8066" s="22"/>
      <c r="AM8066" s="20"/>
      <c r="AN8066" s="22"/>
      <c r="AO8066" s="22"/>
    </row>
    <row r="8067" spans="16:41" x14ac:dyDescent="0.15">
      <c r="P8067" s="21"/>
      <c r="Q8067" s="28"/>
      <c r="R8067" s="21"/>
      <c r="S8067" s="21"/>
      <c r="T8067" s="21"/>
      <c r="U8067" s="21"/>
      <c r="Y8067" s="20"/>
      <c r="AB8067" s="22"/>
      <c r="AF8067" s="22"/>
      <c r="AG8067" s="22"/>
      <c r="AH8067" s="22"/>
      <c r="AI8067" s="22"/>
      <c r="AJ8067" s="22"/>
      <c r="AK8067" s="22"/>
      <c r="AM8067" s="20"/>
      <c r="AN8067" s="22"/>
      <c r="AO8067" s="22"/>
    </row>
    <row r="8068" spans="16:41" x14ac:dyDescent="0.15">
      <c r="P8068" s="21"/>
      <c r="Q8068" s="28"/>
      <c r="R8068" s="21"/>
      <c r="S8068" s="21"/>
      <c r="T8068" s="21"/>
      <c r="U8068" s="21"/>
      <c r="Y8068" s="20"/>
      <c r="AB8068" s="22"/>
      <c r="AF8068" s="22"/>
      <c r="AG8068" s="22"/>
      <c r="AH8068" s="22"/>
      <c r="AI8068" s="22"/>
      <c r="AJ8068" s="22"/>
      <c r="AK8068" s="22"/>
      <c r="AM8068" s="20"/>
      <c r="AN8068" s="22"/>
      <c r="AO8068" s="22"/>
    </row>
    <row r="8069" spans="16:41" x14ac:dyDescent="0.15">
      <c r="P8069" s="21"/>
      <c r="Q8069" s="28"/>
      <c r="R8069" s="21"/>
      <c r="S8069" s="21"/>
      <c r="T8069" s="21"/>
      <c r="U8069" s="21"/>
      <c r="Y8069" s="20"/>
      <c r="AB8069" s="22"/>
      <c r="AF8069" s="22"/>
      <c r="AG8069" s="22"/>
      <c r="AH8069" s="22"/>
      <c r="AI8069" s="22"/>
      <c r="AJ8069" s="22"/>
      <c r="AK8069" s="22"/>
      <c r="AM8069" s="20"/>
      <c r="AN8069" s="22"/>
      <c r="AO8069" s="22"/>
    </row>
    <row r="8070" spans="16:41" x14ac:dyDescent="0.15">
      <c r="P8070" s="21"/>
      <c r="Q8070" s="28"/>
      <c r="R8070" s="21"/>
      <c r="S8070" s="21"/>
      <c r="T8070" s="21"/>
      <c r="U8070" s="21"/>
      <c r="Y8070" s="20"/>
      <c r="AB8070" s="22"/>
      <c r="AF8070" s="22"/>
      <c r="AG8070" s="22"/>
      <c r="AH8070" s="22"/>
      <c r="AI8070" s="22"/>
      <c r="AJ8070" s="22"/>
      <c r="AK8070" s="22"/>
      <c r="AM8070" s="20"/>
      <c r="AN8070" s="22"/>
      <c r="AO8070" s="22"/>
    </row>
    <row r="8071" spans="16:41" x14ac:dyDescent="0.15">
      <c r="Q8071" s="28"/>
      <c r="R8071" s="21"/>
      <c r="S8071" s="21"/>
      <c r="T8071" s="21"/>
      <c r="U8071" s="21"/>
      <c r="Y8071" s="28"/>
      <c r="AA8071" s="20"/>
      <c r="AD8071" s="22"/>
      <c r="AG8071" s="21"/>
      <c r="AH8071" s="22"/>
      <c r="AI8071" s="22"/>
      <c r="AJ8071" s="22"/>
      <c r="AK8071" s="22"/>
      <c r="AM8071" s="22"/>
      <c r="AN8071" s="22"/>
      <c r="AO8071" s="20"/>
    </row>
    <row r="8072" spans="16:41" x14ac:dyDescent="0.15">
      <c r="Q8072" s="28"/>
      <c r="R8072" s="21"/>
      <c r="S8072" s="21"/>
      <c r="T8072" s="21"/>
      <c r="U8072" s="21"/>
      <c r="Y8072" s="28"/>
      <c r="AA8072" s="20"/>
      <c r="AD8072" s="22"/>
      <c r="AG8072" s="21"/>
      <c r="AH8072" s="22"/>
      <c r="AI8072" s="22"/>
      <c r="AJ8072" s="22"/>
      <c r="AK8072" s="22"/>
      <c r="AM8072" s="22"/>
      <c r="AN8072" s="22"/>
      <c r="AO8072" s="20"/>
    </row>
    <row r="8073" spans="16:41" x14ac:dyDescent="0.15">
      <c r="Q8073" s="28"/>
      <c r="R8073" s="21"/>
      <c r="S8073" s="21"/>
      <c r="T8073" s="21"/>
      <c r="U8073" s="21"/>
      <c r="Y8073" s="28"/>
      <c r="AA8073" s="20"/>
      <c r="AD8073" s="22"/>
      <c r="AG8073" s="21"/>
      <c r="AH8073" s="22"/>
      <c r="AI8073" s="22"/>
      <c r="AJ8073" s="22"/>
      <c r="AK8073" s="22"/>
      <c r="AM8073" s="22"/>
      <c r="AN8073" s="22"/>
      <c r="AO8073" s="20"/>
    </row>
    <row r="8074" spans="16:41" x14ac:dyDescent="0.15">
      <c r="Q8074" s="28"/>
      <c r="R8074" s="21"/>
      <c r="S8074" s="21"/>
      <c r="T8074" s="21"/>
      <c r="U8074" s="21"/>
      <c r="Y8074" s="28"/>
      <c r="AA8074" s="20"/>
      <c r="AD8074" s="22"/>
      <c r="AG8074" s="21"/>
      <c r="AH8074" s="22"/>
      <c r="AI8074" s="22"/>
      <c r="AJ8074" s="22"/>
      <c r="AK8074" s="22"/>
      <c r="AM8074" s="22"/>
      <c r="AN8074" s="22"/>
      <c r="AO8074" s="20"/>
    </row>
    <row r="8075" spans="16:41" x14ac:dyDescent="0.15">
      <c r="Q8075" s="28"/>
      <c r="R8075" s="21"/>
      <c r="S8075" s="21"/>
      <c r="T8075" s="21"/>
      <c r="U8075" s="21"/>
      <c r="Y8075" s="28"/>
      <c r="AA8075" s="20"/>
      <c r="AD8075" s="22"/>
      <c r="AG8075" s="21"/>
      <c r="AH8075" s="22"/>
      <c r="AI8075" s="22"/>
      <c r="AJ8075" s="22"/>
      <c r="AK8075" s="22"/>
      <c r="AM8075" s="22"/>
      <c r="AN8075" s="22"/>
      <c r="AO8075" s="20"/>
    </row>
    <row r="8076" spans="16:41" x14ac:dyDescent="0.15">
      <c r="Q8076" s="28"/>
      <c r="R8076" s="21"/>
      <c r="S8076" s="21"/>
      <c r="T8076" s="21"/>
      <c r="U8076" s="21"/>
      <c r="Y8076" s="28"/>
      <c r="AA8076" s="20"/>
      <c r="AD8076" s="22"/>
      <c r="AG8076" s="21"/>
      <c r="AH8076" s="22"/>
      <c r="AI8076" s="22"/>
      <c r="AJ8076" s="22"/>
      <c r="AK8076" s="22"/>
      <c r="AM8076" s="22"/>
      <c r="AN8076" s="22"/>
      <c r="AO8076" s="20"/>
    </row>
    <row r="8077" spans="16:41" x14ac:dyDescent="0.15">
      <c r="Q8077" s="28"/>
      <c r="R8077" s="21"/>
      <c r="S8077" s="21"/>
      <c r="T8077" s="21"/>
      <c r="U8077" s="21"/>
      <c r="Y8077" s="28"/>
      <c r="AA8077" s="20"/>
      <c r="AD8077" s="22"/>
      <c r="AG8077" s="21"/>
      <c r="AH8077" s="22"/>
      <c r="AI8077" s="22"/>
      <c r="AJ8077" s="22"/>
      <c r="AK8077" s="22"/>
      <c r="AM8077" s="22"/>
      <c r="AN8077" s="22"/>
      <c r="AO8077" s="20"/>
    </row>
    <row r="8078" spans="16:41" x14ac:dyDescent="0.15">
      <c r="Q8078" s="28"/>
      <c r="R8078" s="21"/>
      <c r="S8078" s="21"/>
      <c r="T8078" s="21"/>
      <c r="U8078" s="21"/>
      <c r="Y8078" s="28"/>
      <c r="AA8078" s="20"/>
      <c r="AD8078" s="22"/>
      <c r="AG8078" s="21"/>
      <c r="AH8078" s="22"/>
      <c r="AI8078" s="22"/>
      <c r="AJ8078" s="22"/>
      <c r="AK8078" s="22"/>
      <c r="AM8078" s="22"/>
      <c r="AN8078" s="22"/>
      <c r="AO8078" s="20"/>
    </row>
    <row r="8079" spans="16:41" x14ac:dyDescent="0.15">
      <c r="Q8079" s="28"/>
      <c r="R8079" s="21"/>
      <c r="S8079" s="21"/>
      <c r="T8079" s="21"/>
      <c r="U8079" s="21"/>
      <c r="Y8079" s="28"/>
      <c r="AA8079" s="20"/>
      <c r="AD8079" s="22"/>
      <c r="AG8079" s="21"/>
      <c r="AH8079" s="22"/>
      <c r="AI8079" s="22"/>
      <c r="AJ8079" s="22"/>
      <c r="AK8079" s="22"/>
      <c r="AM8079" s="22"/>
      <c r="AN8079" s="22"/>
      <c r="AO8079" s="20"/>
    </row>
    <row r="8080" spans="16:41" x14ac:dyDescent="0.15">
      <c r="Q8080" s="28"/>
      <c r="R8080" s="21"/>
      <c r="S8080" s="21"/>
      <c r="T8080" s="21"/>
      <c r="U8080" s="21"/>
      <c r="Y8080" s="28"/>
      <c r="AA8080" s="20"/>
      <c r="AD8080" s="22"/>
      <c r="AG8080" s="21"/>
      <c r="AH8080" s="22"/>
      <c r="AI8080" s="22"/>
      <c r="AJ8080" s="22"/>
      <c r="AK8080" s="22"/>
      <c r="AM8080" s="22"/>
      <c r="AN8080" s="22"/>
      <c r="AO8080" s="20"/>
    </row>
    <row r="8081" spans="17:41" x14ac:dyDescent="0.15">
      <c r="Q8081" s="28"/>
      <c r="R8081" s="21"/>
      <c r="S8081" s="21"/>
      <c r="T8081" s="21"/>
      <c r="U8081" s="21"/>
      <c r="Y8081" s="28"/>
      <c r="AA8081" s="20"/>
      <c r="AD8081" s="22"/>
      <c r="AG8081" s="21"/>
      <c r="AH8081" s="22"/>
      <c r="AI8081" s="22"/>
      <c r="AJ8081" s="22"/>
      <c r="AK8081" s="22"/>
      <c r="AM8081" s="22"/>
      <c r="AN8081" s="22"/>
      <c r="AO8081" s="20"/>
    </row>
    <row r="8082" spans="17:41" x14ac:dyDescent="0.15">
      <c r="Q8082" s="28"/>
      <c r="R8082" s="21"/>
      <c r="S8082" s="21"/>
      <c r="T8082" s="21"/>
      <c r="U8082" s="21"/>
      <c r="Y8082" s="28"/>
      <c r="AA8082" s="20"/>
      <c r="AD8082" s="22"/>
      <c r="AG8082" s="21"/>
      <c r="AH8082" s="22"/>
      <c r="AI8082" s="22"/>
      <c r="AJ8082" s="22"/>
      <c r="AK8082" s="22"/>
      <c r="AM8082" s="22"/>
      <c r="AN8082" s="22"/>
      <c r="AO8082" s="20"/>
    </row>
    <row r="8083" spans="17:41" x14ac:dyDescent="0.15">
      <c r="Q8083" s="28"/>
      <c r="R8083" s="21"/>
      <c r="S8083" s="21"/>
      <c r="T8083" s="21"/>
      <c r="U8083" s="21"/>
      <c r="Y8083" s="28"/>
      <c r="AA8083" s="20"/>
      <c r="AD8083" s="22"/>
      <c r="AG8083" s="21"/>
      <c r="AH8083" s="22"/>
      <c r="AI8083" s="22"/>
      <c r="AJ8083" s="22"/>
      <c r="AK8083" s="22"/>
      <c r="AM8083" s="22"/>
      <c r="AN8083" s="22"/>
      <c r="AO8083" s="20"/>
    </row>
    <row r="8084" spans="17:41" x14ac:dyDescent="0.15">
      <c r="Q8084" s="28"/>
      <c r="R8084" s="21"/>
      <c r="S8084" s="21"/>
      <c r="T8084" s="21"/>
      <c r="U8084" s="21"/>
      <c r="Y8084" s="28"/>
      <c r="AA8084" s="20"/>
      <c r="AD8084" s="22"/>
      <c r="AG8084" s="21"/>
      <c r="AH8084" s="22"/>
      <c r="AI8084" s="22"/>
      <c r="AJ8084" s="22"/>
      <c r="AK8084" s="22"/>
      <c r="AM8084" s="22"/>
      <c r="AN8084" s="22"/>
      <c r="AO8084" s="20"/>
    </row>
    <row r="8085" spans="17:41" x14ac:dyDescent="0.15">
      <c r="Q8085" s="28"/>
      <c r="R8085" s="21"/>
      <c r="S8085" s="21"/>
      <c r="T8085" s="21"/>
      <c r="U8085" s="21"/>
      <c r="Y8085" s="28"/>
      <c r="AA8085" s="20"/>
      <c r="AD8085" s="22"/>
      <c r="AG8085" s="21"/>
      <c r="AH8085" s="22"/>
      <c r="AI8085" s="22"/>
      <c r="AJ8085" s="22"/>
      <c r="AK8085" s="22"/>
      <c r="AM8085" s="22"/>
      <c r="AN8085" s="22"/>
      <c r="AO8085" s="20"/>
    </row>
    <row r="8086" spans="17:41" x14ac:dyDescent="0.15">
      <c r="Q8086" s="28"/>
      <c r="R8086" s="21"/>
      <c r="S8086" s="21"/>
      <c r="T8086" s="21"/>
      <c r="U8086" s="21"/>
      <c r="Y8086" s="28"/>
      <c r="AA8086" s="20"/>
      <c r="AD8086" s="22"/>
      <c r="AG8086" s="21"/>
      <c r="AH8086" s="22"/>
      <c r="AI8086" s="22"/>
      <c r="AJ8086" s="22"/>
      <c r="AK8086" s="22"/>
      <c r="AM8086" s="22"/>
      <c r="AN8086" s="22"/>
      <c r="AO8086" s="20"/>
    </row>
    <row r="8087" spans="17:41" x14ac:dyDescent="0.15">
      <c r="Q8087" s="28"/>
      <c r="R8087" s="21"/>
      <c r="S8087" s="21"/>
      <c r="T8087" s="21"/>
      <c r="U8087" s="21"/>
      <c r="Y8087" s="28"/>
      <c r="AA8087" s="20"/>
      <c r="AD8087" s="22"/>
      <c r="AG8087" s="21"/>
      <c r="AH8087" s="22"/>
      <c r="AI8087" s="22"/>
      <c r="AJ8087" s="22"/>
      <c r="AK8087" s="22"/>
      <c r="AM8087" s="22"/>
      <c r="AN8087" s="22"/>
      <c r="AO8087" s="20"/>
    </row>
    <row r="8088" spans="17:41" x14ac:dyDescent="0.15">
      <c r="Q8088" s="28"/>
      <c r="R8088" s="21"/>
      <c r="S8088" s="21"/>
      <c r="T8088" s="21"/>
      <c r="U8088" s="21"/>
      <c r="Y8088" s="28"/>
      <c r="AA8088" s="20"/>
      <c r="AD8088" s="22"/>
      <c r="AG8088" s="21"/>
      <c r="AH8088" s="22"/>
      <c r="AI8088" s="22"/>
      <c r="AJ8088" s="22"/>
      <c r="AK8088" s="22"/>
      <c r="AM8088" s="22"/>
      <c r="AN8088" s="22"/>
      <c r="AO8088" s="20"/>
    </row>
    <row r="8089" spans="17:41" x14ac:dyDescent="0.15">
      <c r="Q8089" s="28"/>
      <c r="R8089" s="21"/>
      <c r="S8089" s="21"/>
      <c r="T8089" s="21"/>
      <c r="U8089" s="21"/>
      <c r="Y8089" s="28"/>
      <c r="AA8089" s="20"/>
      <c r="AD8089" s="22"/>
      <c r="AG8089" s="21"/>
      <c r="AH8089" s="22"/>
      <c r="AI8089" s="22"/>
      <c r="AJ8089" s="22"/>
      <c r="AK8089" s="22"/>
      <c r="AM8089" s="22"/>
      <c r="AN8089" s="22"/>
      <c r="AO8089" s="20"/>
    </row>
    <row r="8090" spans="17:41" x14ac:dyDescent="0.15">
      <c r="Q8090" s="28"/>
      <c r="R8090" s="21"/>
      <c r="S8090" s="21"/>
      <c r="T8090" s="21"/>
      <c r="U8090" s="21"/>
      <c r="Y8090" s="28"/>
      <c r="AA8090" s="20"/>
      <c r="AD8090" s="22"/>
      <c r="AG8090" s="21"/>
      <c r="AH8090" s="22"/>
      <c r="AI8090" s="22"/>
      <c r="AJ8090" s="22"/>
      <c r="AK8090" s="22"/>
      <c r="AM8090" s="22"/>
      <c r="AN8090" s="22"/>
      <c r="AO8090" s="20"/>
    </row>
    <row r="8091" spans="17:41" x14ac:dyDescent="0.15">
      <c r="Q8091" s="28"/>
      <c r="R8091" s="21"/>
      <c r="S8091" s="21"/>
      <c r="T8091" s="21"/>
      <c r="U8091" s="21"/>
      <c r="Y8091" s="28"/>
      <c r="AA8091" s="20"/>
      <c r="AD8091" s="22"/>
      <c r="AG8091" s="21"/>
      <c r="AH8091" s="22"/>
      <c r="AI8091" s="22"/>
      <c r="AJ8091" s="22"/>
      <c r="AK8091" s="22"/>
      <c r="AM8091" s="22"/>
      <c r="AN8091" s="22"/>
      <c r="AO8091" s="20"/>
    </row>
    <row r="8092" spans="17:41" x14ac:dyDescent="0.15">
      <c r="Q8092" s="28"/>
      <c r="R8092" s="21"/>
      <c r="S8092" s="21"/>
      <c r="T8092" s="21"/>
      <c r="U8092" s="21"/>
      <c r="Y8092" s="28"/>
      <c r="AA8092" s="20"/>
      <c r="AD8092" s="22"/>
      <c r="AG8092" s="21"/>
      <c r="AH8092" s="22"/>
      <c r="AI8092" s="22"/>
      <c r="AJ8092" s="22"/>
      <c r="AK8092" s="22"/>
      <c r="AM8092" s="22"/>
      <c r="AN8092" s="22"/>
      <c r="AO8092" s="20"/>
    </row>
    <row r="8093" spans="17:41" x14ac:dyDescent="0.15">
      <c r="Q8093" s="28"/>
      <c r="R8093" s="21"/>
      <c r="S8093" s="21"/>
      <c r="T8093" s="21"/>
      <c r="U8093" s="21"/>
      <c r="Y8093" s="28"/>
      <c r="AA8093" s="20"/>
      <c r="AD8093" s="22"/>
      <c r="AG8093" s="21"/>
      <c r="AH8093" s="22"/>
      <c r="AI8093" s="22"/>
      <c r="AJ8093" s="22"/>
      <c r="AK8093" s="22"/>
      <c r="AM8093" s="22"/>
      <c r="AN8093" s="22"/>
      <c r="AO8093" s="20"/>
    </row>
    <row r="8094" spans="17:41" x14ac:dyDescent="0.15">
      <c r="Q8094" s="28"/>
      <c r="R8094" s="21"/>
      <c r="S8094" s="21"/>
      <c r="T8094" s="21"/>
      <c r="U8094" s="21"/>
      <c r="Y8094" s="28"/>
      <c r="AA8094" s="20"/>
      <c r="AD8094" s="22"/>
      <c r="AG8094" s="21"/>
      <c r="AH8094" s="22"/>
      <c r="AI8094" s="22"/>
      <c r="AJ8094" s="22"/>
      <c r="AK8094" s="22"/>
      <c r="AM8094" s="22"/>
      <c r="AN8094" s="22"/>
      <c r="AO8094" s="20"/>
    </row>
    <row r="8095" spans="17:41" x14ac:dyDescent="0.15">
      <c r="Q8095" s="28"/>
      <c r="R8095" s="21"/>
      <c r="S8095" s="21"/>
      <c r="T8095" s="21"/>
      <c r="U8095" s="21"/>
      <c r="Y8095" s="28"/>
      <c r="AA8095" s="20"/>
      <c r="AD8095" s="22"/>
      <c r="AG8095" s="21"/>
      <c r="AH8095" s="22"/>
      <c r="AI8095" s="22"/>
      <c r="AJ8095" s="22"/>
      <c r="AK8095" s="22"/>
      <c r="AM8095" s="22"/>
      <c r="AN8095" s="22"/>
      <c r="AO8095" s="20"/>
    </row>
    <row r="8096" spans="17:41" x14ac:dyDescent="0.15">
      <c r="Q8096" s="28"/>
      <c r="R8096" s="21"/>
      <c r="S8096" s="21"/>
      <c r="T8096" s="21"/>
      <c r="U8096" s="21"/>
      <c r="Y8096" s="28"/>
      <c r="AA8096" s="20"/>
      <c r="AD8096" s="22"/>
      <c r="AG8096" s="21"/>
      <c r="AH8096" s="22"/>
      <c r="AI8096" s="22"/>
      <c r="AJ8096" s="22"/>
      <c r="AK8096" s="22"/>
      <c r="AM8096" s="22"/>
      <c r="AN8096" s="22"/>
      <c r="AO8096" s="20"/>
    </row>
    <row r="8097" spans="17:41" x14ac:dyDescent="0.15">
      <c r="Q8097" s="28"/>
      <c r="R8097" s="21"/>
      <c r="S8097" s="21"/>
      <c r="T8097" s="21"/>
      <c r="U8097" s="21"/>
      <c r="Y8097" s="28"/>
      <c r="AA8097" s="20"/>
      <c r="AD8097" s="22"/>
      <c r="AG8097" s="21"/>
      <c r="AH8097" s="22"/>
      <c r="AI8097" s="22"/>
      <c r="AJ8097" s="22"/>
      <c r="AK8097" s="22"/>
      <c r="AM8097" s="22"/>
      <c r="AN8097" s="22"/>
      <c r="AO8097" s="20"/>
    </row>
    <row r="8098" spans="17:41" x14ac:dyDescent="0.15">
      <c r="Q8098" s="28"/>
      <c r="R8098" s="21"/>
      <c r="S8098" s="21"/>
      <c r="T8098" s="21"/>
      <c r="U8098" s="21"/>
      <c r="Y8098" s="28"/>
      <c r="AA8098" s="20"/>
      <c r="AD8098" s="22"/>
      <c r="AG8098" s="21"/>
      <c r="AH8098" s="22"/>
      <c r="AI8098" s="22"/>
      <c r="AJ8098" s="22"/>
      <c r="AK8098" s="22"/>
      <c r="AM8098" s="22"/>
      <c r="AN8098" s="22"/>
      <c r="AO8098" s="20"/>
    </row>
    <row r="8099" spans="17:41" x14ac:dyDescent="0.15">
      <c r="Q8099" s="28"/>
      <c r="R8099" s="21"/>
      <c r="S8099" s="21"/>
      <c r="T8099" s="21"/>
      <c r="U8099" s="21"/>
      <c r="Y8099" s="28"/>
      <c r="AA8099" s="20"/>
      <c r="AD8099" s="22"/>
      <c r="AG8099" s="21"/>
      <c r="AH8099" s="22"/>
      <c r="AI8099" s="22"/>
      <c r="AJ8099" s="22"/>
      <c r="AK8099" s="22"/>
      <c r="AM8099" s="22"/>
      <c r="AN8099" s="22"/>
      <c r="AO8099" s="20"/>
    </row>
    <row r="8100" spans="17:41" x14ac:dyDescent="0.15">
      <c r="Q8100" s="28"/>
      <c r="R8100" s="21"/>
      <c r="S8100" s="21"/>
      <c r="T8100" s="21"/>
      <c r="U8100" s="21"/>
      <c r="Y8100" s="28"/>
      <c r="AA8100" s="20"/>
      <c r="AD8100" s="22"/>
      <c r="AG8100" s="21"/>
      <c r="AH8100" s="22"/>
      <c r="AI8100" s="22"/>
      <c r="AJ8100" s="22"/>
      <c r="AK8100" s="22"/>
      <c r="AM8100" s="22"/>
      <c r="AN8100" s="22"/>
      <c r="AO8100" s="20"/>
    </row>
    <row r="8101" spans="17:41" x14ac:dyDescent="0.15">
      <c r="Q8101" s="28"/>
      <c r="R8101" s="21"/>
      <c r="S8101" s="21"/>
      <c r="T8101" s="21"/>
      <c r="U8101" s="21"/>
      <c r="Y8101" s="28"/>
      <c r="AA8101" s="20"/>
      <c r="AD8101" s="22"/>
      <c r="AG8101" s="21"/>
      <c r="AH8101" s="22"/>
      <c r="AI8101" s="22"/>
      <c r="AJ8101" s="22"/>
      <c r="AK8101" s="22"/>
      <c r="AM8101" s="22"/>
      <c r="AN8101" s="22"/>
      <c r="AO8101" s="20"/>
    </row>
    <row r="8102" spans="17:41" x14ac:dyDescent="0.15">
      <c r="Q8102" s="28"/>
      <c r="R8102" s="21"/>
      <c r="S8102" s="21"/>
      <c r="T8102" s="21"/>
      <c r="U8102" s="21"/>
      <c r="Y8102" s="28"/>
      <c r="AA8102" s="20"/>
      <c r="AD8102" s="22"/>
      <c r="AG8102" s="21"/>
      <c r="AH8102" s="22"/>
      <c r="AI8102" s="22"/>
      <c r="AJ8102" s="22"/>
      <c r="AK8102" s="22"/>
      <c r="AM8102" s="22"/>
      <c r="AN8102" s="22"/>
      <c r="AO8102" s="20"/>
    </row>
    <row r="8103" spans="17:41" x14ac:dyDescent="0.15">
      <c r="Q8103" s="28"/>
      <c r="R8103" s="21"/>
      <c r="S8103" s="21"/>
      <c r="T8103" s="21"/>
      <c r="U8103" s="21"/>
      <c r="Y8103" s="28"/>
      <c r="AA8103" s="20"/>
      <c r="AD8103" s="22"/>
      <c r="AG8103" s="21"/>
      <c r="AH8103" s="22"/>
      <c r="AI8103" s="22"/>
      <c r="AJ8103" s="22"/>
      <c r="AK8103" s="22"/>
      <c r="AM8103" s="22"/>
      <c r="AN8103" s="22"/>
      <c r="AO8103" s="20"/>
    </row>
    <row r="8104" spans="17:41" x14ac:dyDescent="0.15">
      <c r="Q8104" s="28"/>
      <c r="R8104" s="21"/>
      <c r="S8104" s="21"/>
      <c r="T8104" s="21"/>
      <c r="U8104" s="21"/>
      <c r="Y8104" s="28"/>
      <c r="AA8104" s="20"/>
      <c r="AD8104" s="22"/>
      <c r="AG8104" s="21"/>
      <c r="AH8104" s="22"/>
      <c r="AI8104" s="22"/>
      <c r="AJ8104" s="22"/>
      <c r="AK8104" s="22"/>
      <c r="AM8104" s="22"/>
      <c r="AN8104" s="22"/>
      <c r="AO8104" s="20"/>
    </row>
    <row r="8105" spans="17:41" x14ac:dyDescent="0.15">
      <c r="Q8105" s="28"/>
      <c r="R8105" s="21"/>
      <c r="S8105" s="21"/>
      <c r="T8105" s="21"/>
      <c r="U8105" s="21"/>
      <c r="Y8105" s="28"/>
      <c r="AA8105" s="20"/>
      <c r="AD8105" s="22"/>
      <c r="AG8105" s="21"/>
      <c r="AH8105" s="22"/>
      <c r="AI8105" s="22"/>
      <c r="AJ8105" s="22"/>
      <c r="AK8105" s="22"/>
      <c r="AM8105" s="22"/>
      <c r="AN8105" s="22"/>
      <c r="AO8105" s="20"/>
    </row>
    <row r="8106" spans="17:41" x14ac:dyDescent="0.15">
      <c r="Q8106" s="28"/>
      <c r="R8106" s="21"/>
      <c r="S8106" s="21"/>
      <c r="T8106" s="21"/>
      <c r="U8106" s="21"/>
      <c r="Y8106" s="28"/>
      <c r="AA8106" s="20"/>
      <c r="AD8106" s="22"/>
      <c r="AG8106" s="21"/>
      <c r="AH8106" s="22"/>
      <c r="AI8106" s="22"/>
      <c r="AJ8106" s="22"/>
      <c r="AK8106" s="22"/>
      <c r="AM8106" s="22"/>
      <c r="AN8106" s="22"/>
      <c r="AO8106" s="20"/>
    </row>
    <row r="8107" spans="17:41" x14ac:dyDescent="0.15">
      <c r="Q8107" s="28"/>
      <c r="R8107" s="21"/>
      <c r="S8107" s="21"/>
      <c r="T8107" s="21"/>
      <c r="U8107" s="21"/>
      <c r="Y8107" s="28"/>
      <c r="AA8107" s="20"/>
      <c r="AD8107" s="22"/>
      <c r="AG8107" s="21"/>
      <c r="AH8107" s="22"/>
      <c r="AI8107" s="22"/>
      <c r="AJ8107" s="22"/>
      <c r="AK8107" s="22"/>
      <c r="AM8107" s="22"/>
      <c r="AN8107" s="22"/>
      <c r="AO8107" s="20"/>
    </row>
    <row r="8108" spans="17:41" x14ac:dyDescent="0.15">
      <c r="Q8108" s="28"/>
      <c r="R8108" s="21"/>
      <c r="S8108" s="21"/>
      <c r="T8108" s="21"/>
      <c r="U8108" s="21"/>
      <c r="Y8108" s="28"/>
      <c r="AA8108" s="20"/>
      <c r="AD8108" s="22"/>
      <c r="AG8108" s="21"/>
      <c r="AH8108" s="22"/>
      <c r="AI8108" s="22"/>
      <c r="AJ8108" s="22"/>
      <c r="AK8108" s="22"/>
      <c r="AM8108" s="22"/>
      <c r="AN8108" s="22"/>
      <c r="AO8108" s="20"/>
    </row>
    <row r="8109" spans="17:41" x14ac:dyDescent="0.15">
      <c r="Q8109" s="28"/>
      <c r="R8109" s="21"/>
      <c r="S8109" s="21"/>
      <c r="T8109" s="21"/>
      <c r="U8109" s="21"/>
      <c r="Y8109" s="28"/>
      <c r="AA8109" s="20"/>
      <c r="AD8109" s="22"/>
      <c r="AG8109" s="21"/>
      <c r="AH8109" s="22"/>
      <c r="AI8109" s="22"/>
      <c r="AJ8109" s="22"/>
      <c r="AK8109" s="22"/>
      <c r="AM8109" s="22"/>
      <c r="AN8109" s="22"/>
      <c r="AO8109" s="20"/>
    </row>
    <row r="8110" spans="17:41" x14ac:dyDescent="0.15">
      <c r="Q8110" s="28"/>
      <c r="R8110" s="21"/>
      <c r="S8110" s="21"/>
      <c r="T8110" s="21"/>
      <c r="U8110" s="21"/>
      <c r="Y8110" s="28"/>
      <c r="AA8110" s="20"/>
      <c r="AD8110" s="22"/>
      <c r="AG8110" s="21"/>
      <c r="AH8110" s="22"/>
      <c r="AI8110" s="22"/>
      <c r="AJ8110" s="22"/>
      <c r="AK8110" s="22"/>
      <c r="AM8110" s="22"/>
      <c r="AN8110" s="22"/>
      <c r="AO8110" s="20"/>
    </row>
    <row r="8111" spans="17:41" x14ac:dyDescent="0.15">
      <c r="Q8111" s="28"/>
      <c r="R8111" s="21"/>
      <c r="S8111" s="21"/>
      <c r="T8111" s="21"/>
      <c r="U8111" s="21"/>
      <c r="Y8111" s="28"/>
      <c r="AA8111" s="20"/>
      <c r="AD8111" s="22"/>
      <c r="AG8111" s="21"/>
      <c r="AH8111" s="22"/>
      <c r="AI8111" s="22"/>
      <c r="AJ8111" s="22"/>
      <c r="AK8111" s="22"/>
      <c r="AM8111" s="22"/>
      <c r="AN8111" s="22"/>
      <c r="AO8111" s="20"/>
    </row>
    <row r="8112" spans="17:41" x14ac:dyDescent="0.15">
      <c r="Q8112" s="28"/>
      <c r="R8112" s="21"/>
      <c r="S8112" s="21"/>
      <c r="T8112" s="21"/>
      <c r="U8112" s="21"/>
      <c r="Y8112" s="28"/>
      <c r="AA8112" s="20"/>
      <c r="AD8112" s="22"/>
      <c r="AG8112" s="21"/>
      <c r="AH8112" s="22"/>
      <c r="AI8112" s="22"/>
      <c r="AJ8112" s="22"/>
      <c r="AK8112" s="22"/>
      <c r="AM8112" s="22"/>
      <c r="AN8112" s="22"/>
      <c r="AO8112" s="20"/>
    </row>
    <row r="8113" spans="17:41" x14ac:dyDescent="0.15">
      <c r="Q8113" s="28"/>
      <c r="R8113" s="21"/>
      <c r="S8113" s="21"/>
      <c r="T8113" s="21"/>
      <c r="U8113" s="21"/>
      <c r="Y8113" s="28"/>
      <c r="AA8113" s="20"/>
      <c r="AD8113" s="22"/>
      <c r="AG8113" s="21"/>
      <c r="AH8113" s="22"/>
      <c r="AI8113" s="22"/>
      <c r="AJ8113" s="22"/>
      <c r="AK8113" s="22"/>
      <c r="AM8113" s="22"/>
      <c r="AN8113" s="22"/>
      <c r="AO8113" s="20"/>
    </row>
    <row r="8114" spans="17:41" x14ac:dyDescent="0.15">
      <c r="Q8114" s="28"/>
      <c r="R8114" s="21"/>
      <c r="S8114" s="21"/>
      <c r="T8114" s="21"/>
      <c r="U8114" s="21"/>
      <c r="Y8114" s="28"/>
      <c r="AA8114" s="20"/>
      <c r="AD8114" s="22"/>
      <c r="AG8114" s="21"/>
      <c r="AH8114" s="22"/>
      <c r="AI8114" s="22"/>
      <c r="AJ8114" s="22"/>
      <c r="AK8114" s="22"/>
      <c r="AM8114" s="22"/>
      <c r="AN8114" s="22"/>
      <c r="AO8114" s="20"/>
    </row>
    <row r="8115" spans="17:41" x14ac:dyDescent="0.15">
      <c r="Q8115" s="28"/>
      <c r="R8115" s="21"/>
      <c r="S8115" s="21"/>
      <c r="T8115" s="21"/>
      <c r="U8115" s="21"/>
      <c r="Y8115" s="28"/>
      <c r="AA8115" s="20"/>
      <c r="AD8115" s="22"/>
      <c r="AG8115" s="21"/>
      <c r="AH8115" s="22"/>
      <c r="AI8115" s="22"/>
      <c r="AJ8115" s="22"/>
      <c r="AK8115" s="22"/>
      <c r="AM8115" s="22"/>
      <c r="AN8115" s="22"/>
      <c r="AO8115" s="20"/>
    </row>
    <row r="8116" spans="17:41" x14ac:dyDescent="0.15">
      <c r="Q8116" s="28"/>
      <c r="R8116" s="21"/>
      <c r="S8116" s="21"/>
      <c r="T8116" s="21"/>
      <c r="U8116" s="21"/>
      <c r="Y8116" s="28"/>
      <c r="AA8116" s="20"/>
      <c r="AD8116" s="22"/>
      <c r="AG8116" s="21"/>
      <c r="AH8116" s="22"/>
      <c r="AI8116" s="22"/>
      <c r="AJ8116" s="22"/>
      <c r="AK8116" s="22"/>
      <c r="AM8116" s="22"/>
      <c r="AN8116" s="22"/>
      <c r="AO8116" s="20"/>
    </row>
    <row r="8117" spans="17:41" x14ac:dyDescent="0.15">
      <c r="Q8117" s="28"/>
      <c r="R8117" s="21"/>
      <c r="S8117" s="21"/>
      <c r="T8117" s="21"/>
      <c r="U8117" s="21"/>
      <c r="Y8117" s="28"/>
      <c r="AA8117" s="20"/>
      <c r="AD8117" s="22"/>
      <c r="AG8117" s="21"/>
      <c r="AH8117" s="22"/>
      <c r="AI8117" s="22"/>
      <c r="AJ8117" s="22"/>
      <c r="AK8117" s="22"/>
      <c r="AM8117" s="22"/>
      <c r="AN8117" s="22"/>
      <c r="AO8117" s="20"/>
    </row>
    <row r="8118" spans="17:41" x14ac:dyDescent="0.15">
      <c r="Q8118" s="28"/>
      <c r="R8118" s="21"/>
      <c r="S8118" s="21"/>
      <c r="T8118" s="21"/>
      <c r="U8118" s="21"/>
      <c r="Y8118" s="28"/>
      <c r="AA8118" s="20"/>
      <c r="AD8118" s="22"/>
      <c r="AG8118" s="21"/>
      <c r="AH8118" s="22"/>
      <c r="AI8118" s="22"/>
      <c r="AJ8118" s="22"/>
      <c r="AK8118" s="22"/>
      <c r="AM8118" s="22"/>
      <c r="AN8118" s="22"/>
      <c r="AO8118" s="20"/>
    </row>
    <row r="8119" spans="17:41" x14ac:dyDescent="0.15">
      <c r="Q8119" s="28"/>
      <c r="R8119" s="21"/>
      <c r="S8119" s="21"/>
      <c r="T8119" s="21"/>
      <c r="U8119" s="21"/>
      <c r="Y8119" s="28"/>
      <c r="AA8119" s="20"/>
      <c r="AD8119" s="22"/>
      <c r="AG8119" s="21"/>
      <c r="AH8119" s="22"/>
      <c r="AI8119" s="22"/>
      <c r="AJ8119" s="22"/>
      <c r="AK8119" s="22"/>
      <c r="AM8119" s="22"/>
      <c r="AN8119" s="22"/>
      <c r="AO8119" s="20"/>
    </row>
    <row r="8120" spans="17:41" x14ac:dyDescent="0.15">
      <c r="Q8120" s="28"/>
      <c r="R8120" s="21"/>
      <c r="S8120" s="21"/>
      <c r="T8120" s="21"/>
      <c r="U8120" s="21"/>
      <c r="Y8120" s="28"/>
      <c r="AA8120" s="20"/>
      <c r="AD8120" s="22"/>
      <c r="AG8120" s="21"/>
      <c r="AH8120" s="22"/>
      <c r="AI8120" s="22"/>
      <c r="AJ8120" s="22"/>
      <c r="AK8120" s="22"/>
      <c r="AM8120" s="22"/>
      <c r="AN8120" s="22"/>
      <c r="AO8120" s="20"/>
    </row>
    <row r="8121" spans="17:41" x14ac:dyDescent="0.15">
      <c r="Q8121" s="28"/>
      <c r="R8121" s="21"/>
      <c r="S8121" s="21"/>
      <c r="T8121" s="21"/>
      <c r="U8121" s="21"/>
      <c r="Y8121" s="28"/>
      <c r="AA8121" s="20"/>
      <c r="AD8121" s="22"/>
      <c r="AG8121" s="21"/>
      <c r="AH8121" s="22"/>
      <c r="AI8121" s="22"/>
      <c r="AJ8121" s="22"/>
      <c r="AK8121" s="22"/>
      <c r="AM8121" s="22"/>
      <c r="AN8121" s="22"/>
      <c r="AO8121" s="20"/>
    </row>
    <row r="8122" spans="17:41" x14ac:dyDescent="0.15">
      <c r="Q8122" s="28"/>
      <c r="R8122" s="21"/>
      <c r="S8122" s="21"/>
      <c r="T8122" s="21"/>
      <c r="U8122" s="21"/>
      <c r="Y8122" s="28"/>
      <c r="AA8122" s="20"/>
      <c r="AD8122" s="22"/>
      <c r="AG8122" s="21"/>
      <c r="AH8122" s="22"/>
      <c r="AI8122" s="22"/>
      <c r="AJ8122" s="22"/>
      <c r="AK8122" s="22"/>
      <c r="AM8122" s="22"/>
      <c r="AN8122" s="22"/>
      <c r="AO8122" s="20"/>
    </row>
    <row r="8123" spans="17:41" x14ac:dyDescent="0.15">
      <c r="Q8123" s="28"/>
      <c r="R8123" s="21"/>
      <c r="S8123" s="21"/>
      <c r="T8123" s="21"/>
      <c r="U8123" s="21"/>
      <c r="Y8123" s="28"/>
      <c r="AA8123" s="20"/>
      <c r="AD8123" s="22"/>
      <c r="AG8123" s="21"/>
      <c r="AH8123" s="22"/>
      <c r="AI8123" s="22"/>
      <c r="AJ8123" s="22"/>
      <c r="AK8123" s="22"/>
      <c r="AM8123" s="22"/>
      <c r="AN8123" s="22"/>
      <c r="AO8123" s="20"/>
    </row>
    <row r="8124" spans="17:41" x14ac:dyDescent="0.15">
      <c r="Q8124" s="28"/>
      <c r="R8124" s="21"/>
      <c r="S8124" s="21"/>
      <c r="T8124" s="21"/>
      <c r="U8124" s="21"/>
      <c r="Y8124" s="28"/>
      <c r="AA8124" s="20"/>
      <c r="AD8124" s="22"/>
      <c r="AG8124" s="21"/>
      <c r="AH8124" s="22"/>
      <c r="AI8124" s="22"/>
      <c r="AJ8124" s="22"/>
      <c r="AK8124" s="22"/>
      <c r="AM8124" s="22"/>
      <c r="AN8124" s="22"/>
      <c r="AO8124" s="20"/>
    </row>
    <row r="8125" spans="17:41" x14ac:dyDescent="0.15">
      <c r="Q8125" s="28"/>
      <c r="R8125" s="21"/>
      <c r="S8125" s="21"/>
      <c r="T8125" s="21"/>
      <c r="U8125" s="21"/>
      <c r="Y8125" s="28"/>
      <c r="AA8125" s="20"/>
      <c r="AD8125" s="22"/>
      <c r="AG8125" s="21"/>
      <c r="AH8125" s="22"/>
      <c r="AI8125" s="22"/>
      <c r="AJ8125" s="22"/>
      <c r="AK8125" s="22"/>
      <c r="AM8125" s="22"/>
      <c r="AN8125" s="22"/>
      <c r="AO8125" s="20"/>
    </row>
    <row r="8126" spans="17:41" x14ac:dyDescent="0.15">
      <c r="Q8126" s="28"/>
      <c r="R8126" s="21"/>
      <c r="S8126" s="21"/>
      <c r="T8126" s="21"/>
      <c r="U8126" s="21"/>
      <c r="Y8126" s="28"/>
      <c r="AA8126" s="20"/>
      <c r="AD8126" s="22"/>
      <c r="AG8126" s="21"/>
      <c r="AH8126" s="22"/>
      <c r="AI8126" s="22"/>
      <c r="AJ8126" s="22"/>
      <c r="AK8126" s="22"/>
      <c r="AM8126" s="22"/>
      <c r="AN8126" s="22"/>
      <c r="AO8126" s="20"/>
    </row>
    <row r="8127" spans="17:41" x14ac:dyDescent="0.15">
      <c r="Q8127" s="28"/>
      <c r="R8127" s="21"/>
      <c r="S8127" s="21"/>
      <c r="T8127" s="21"/>
      <c r="U8127" s="21"/>
      <c r="Y8127" s="28"/>
      <c r="AA8127" s="20"/>
      <c r="AD8127" s="22"/>
      <c r="AG8127" s="21"/>
      <c r="AH8127" s="22"/>
      <c r="AI8127" s="22"/>
      <c r="AJ8127" s="22"/>
      <c r="AK8127" s="22"/>
      <c r="AM8127" s="22"/>
      <c r="AN8127" s="22"/>
      <c r="AO8127" s="20"/>
    </row>
    <row r="8128" spans="17:41" x14ac:dyDescent="0.15">
      <c r="Q8128" s="28"/>
      <c r="R8128" s="21"/>
      <c r="S8128" s="21"/>
      <c r="T8128" s="21"/>
      <c r="U8128" s="21"/>
      <c r="Y8128" s="28"/>
      <c r="AA8128" s="20"/>
      <c r="AD8128" s="22"/>
      <c r="AG8128" s="21"/>
      <c r="AH8128" s="22"/>
      <c r="AI8128" s="22"/>
      <c r="AJ8128" s="22"/>
      <c r="AK8128" s="22"/>
      <c r="AM8128" s="22"/>
      <c r="AN8128" s="22"/>
      <c r="AO8128" s="20"/>
    </row>
    <row r="8129" spans="17:41" x14ac:dyDescent="0.15">
      <c r="Q8129" s="28"/>
      <c r="R8129" s="21"/>
      <c r="S8129" s="21"/>
      <c r="T8129" s="21"/>
      <c r="U8129" s="21"/>
      <c r="Y8129" s="28"/>
      <c r="AA8129" s="20"/>
      <c r="AD8129" s="22"/>
      <c r="AG8129" s="21"/>
      <c r="AH8129" s="22"/>
      <c r="AI8129" s="22"/>
      <c r="AJ8129" s="22"/>
      <c r="AK8129" s="22"/>
      <c r="AM8129" s="22"/>
      <c r="AN8129" s="22"/>
      <c r="AO8129" s="20"/>
    </row>
    <row r="8130" spans="17:41" x14ac:dyDescent="0.15">
      <c r="Q8130" s="28"/>
      <c r="R8130" s="21"/>
      <c r="S8130" s="21"/>
      <c r="T8130" s="21"/>
      <c r="U8130" s="21"/>
      <c r="Y8130" s="28"/>
      <c r="AA8130" s="20"/>
      <c r="AD8130" s="22"/>
      <c r="AG8130" s="21"/>
      <c r="AH8130" s="22"/>
      <c r="AI8130" s="22"/>
      <c r="AJ8130" s="22"/>
      <c r="AK8130" s="22"/>
      <c r="AM8130" s="22"/>
      <c r="AN8130" s="22"/>
      <c r="AO8130" s="20"/>
    </row>
    <row r="8131" spans="17:41" x14ac:dyDescent="0.15">
      <c r="Q8131" s="28"/>
      <c r="R8131" s="21"/>
      <c r="S8131" s="21"/>
      <c r="T8131" s="21"/>
      <c r="U8131" s="21"/>
      <c r="Y8131" s="28"/>
      <c r="AA8131" s="20"/>
      <c r="AD8131" s="22"/>
      <c r="AG8131" s="21"/>
      <c r="AH8131" s="22"/>
      <c r="AI8131" s="22"/>
      <c r="AJ8131" s="22"/>
      <c r="AK8131" s="22"/>
      <c r="AM8131" s="22"/>
      <c r="AN8131" s="22"/>
      <c r="AO8131" s="20"/>
    </row>
    <row r="8132" spans="17:41" x14ac:dyDescent="0.15">
      <c r="Q8132" s="28"/>
      <c r="R8132" s="21"/>
      <c r="S8132" s="21"/>
      <c r="T8132" s="21"/>
      <c r="U8132" s="21"/>
      <c r="Y8132" s="28"/>
      <c r="AA8132" s="20"/>
      <c r="AD8132" s="22"/>
      <c r="AG8132" s="21"/>
      <c r="AH8132" s="22"/>
      <c r="AI8132" s="22"/>
      <c r="AJ8132" s="22"/>
      <c r="AK8132" s="22"/>
      <c r="AM8132" s="22"/>
      <c r="AN8132" s="22"/>
      <c r="AO8132" s="20"/>
    </row>
    <row r="8133" spans="17:41" x14ac:dyDescent="0.15">
      <c r="Q8133" s="28"/>
      <c r="R8133" s="21"/>
      <c r="S8133" s="21"/>
      <c r="T8133" s="21"/>
      <c r="U8133" s="21"/>
      <c r="Y8133" s="28"/>
      <c r="AA8133" s="20"/>
      <c r="AD8133" s="22"/>
      <c r="AG8133" s="21"/>
      <c r="AH8133" s="22"/>
      <c r="AI8133" s="22"/>
      <c r="AJ8133" s="22"/>
      <c r="AK8133" s="22"/>
      <c r="AM8133" s="22"/>
      <c r="AN8133" s="22"/>
      <c r="AO8133" s="20"/>
    </row>
    <row r="8134" spans="17:41" x14ac:dyDescent="0.15">
      <c r="Q8134" s="28"/>
      <c r="R8134" s="21"/>
      <c r="S8134" s="21"/>
      <c r="T8134" s="21"/>
      <c r="U8134" s="21"/>
      <c r="Y8134" s="28"/>
      <c r="AA8134" s="20"/>
      <c r="AD8134" s="22"/>
      <c r="AG8134" s="21"/>
      <c r="AH8134" s="22"/>
      <c r="AI8134" s="22"/>
      <c r="AJ8134" s="22"/>
      <c r="AK8134" s="22"/>
      <c r="AM8134" s="22"/>
      <c r="AN8134" s="22"/>
      <c r="AO8134" s="20"/>
    </row>
    <row r="8135" spans="17:41" x14ac:dyDescent="0.15">
      <c r="Q8135" s="28"/>
      <c r="R8135" s="21"/>
      <c r="S8135" s="21"/>
      <c r="T8135" s="21"/>
      <c r="U8135" s="21"/>
      <c r="Y8135" s="28"/>
      <c r="AA8135" s="20"/>
      <c r="AD8135" s="22"/>
      <c r="AG8135" s="21"/>
      <c r="AH8135" s="22"/>
      <c r="AI8135" s="22"/>
      <c r="AJ8135" s="22"/>
      <c r="AK8135" s="22"/>
      <c r="AM8135" s="22"/>
      <c r="AN8135" s="22"/>
      <c r="AO8135" s="20"/>
    </row>
    <row r="8136" spans="17:41" x14ac:dyDescent="0.15">
      <c r="Q8136" s="28"/>
      <c r="R8136" s="21"/>
      <c r="S8136" s="21"/>
      <c r="T8136" s="21"/>
      <c r="U8136" s="21"/>
      <c r="Y8136" s="28"/>
      <c r="AA8136" s="20"/>
      <c r="AD8136" s="22"/>
      <c r="AG8136" s="21"/>
      <c r="AH8136" s="22"/>
      <c r="AI8136" s="22"/>
      <c r="AJ8136" s="22"/>
      <c r="AK8136" s="22"/>
      <c r="AM8136" s="22"/>
      <c r="AN8136" s="22"/>
      <c r="AO8136" s="20"/>
    </row>
    <row r="8137" spans="17:41" x14ac:dyDescent="0.15">
      <c r="Q8137" s="28"/>
      <c r="R8137" s="21"/>
      <c r="S8137" s="21"/>
      <c r="T8137" s="21"/>
      <c r="U8137" s="21"/>
      <c r="Y8137" s="28"/>
      <c r="AA8137" s="20"/>
      <c r="AD8137" s="22"/>
      <c r="AG8137" s="21"/>
      <c r="AH8137" s="22"/>
      <c r="AI8137" s="22"/>
      <c r="AJ8137" s="22"/>
      <c r="AK8137" s="22"/>
      <c r="AM8137" s="22"/>
      <c r="AN8137" s="22"/>
      <c r="AO8137" s="20"/>
    </row>
    <row r="8138" spans="17:41" x14ac:dyDescent="0.15">
      <c r="Q8138" s="28"/>
      <c r="R8138" s="21"/>
      <c r="S8138" s="21"/>
      <c r="T8138" s="21"/>
      <c r="U8138" s="21"/>
      <c r="Y8138" s="28"/>
      <c r="AA8138" s="20"/>
      <c r="AD8138" s="22"/>
      <c r="AG8138" s="21"/>
      <c r="AH8138" s="22"/>
      <c r="AI8138" s="22"/>
      <c r="AJ8138" s="22"/>
      <c r="AK8138" s="22"/>
      <c r="AM8138" s="22"/>
      <c r="AN8138" s="22"/>
      <c r="AO8138" s="20"/>
    </row>
    <row r="8139" spans="17:41" x14ac:dyDescent="0.15">
      <c r="Q8139" s="28"/>
      <c r="R8139" s="21"/>
      <c r="S8139" s="21"/>
      <c r="T8139" s="21"/>
      <c r="U8139" s="21"/>
      <c r="Y8139" s="28"/>
      <c r="AA8139" s="20"/>
      <c r="AD8139" s="22"/>
      <c r="AG8139" s="21"/>
      <c r="AH8139" s="22"/>
      <c r="AI8139" s="22"/>
      <c r="AJ8139" s="22"/>
      <c r="AK8139" s="22"/>
      <c r="AM8139" s="22"/>
      <c r="AN8139" s="22"/>
      <c r="AO8139" s="20"/>
    </row>
    <row r="8140" spans="17:41" x14ac:dyDescent="0.15">
      <c r="Q8140" s="28"/>
      <c r="R8140" s="21"/>
      <c r="S8140" s="21"/>
      <c r="T8140" s="21"/>
      <c r="U8140" s="21"/>
      <c r="Y8140" s="28"/>
      <c r="AA8140" s="20"/>
      <c r="AD8140" s="22"/>
      <c r="AG8140" s="21"/>
      <c r="AH8140" s="22"/>
      <c r="AI8140" s="22"/>
      <c r="AJ8140" s="22"/>
      <c r="AK8140" s="22"/>
      <c r="AM8140" s="22"/>
      <c r="AN8140" s="22"/>
      <c r="AO8140" s="20"/>
    </row>
    <row r="8141" spans="17:41" x14ac:dyDescent="0.15">
      <c r="Q8141" s="28"/>
      <c r="R8141" s="21"/>
      <c r="S8141" s="21"/>
      <c r="T8141" s="21"/>
      <c r="U8141" s="21"/>
      <c r="Y8141" s="28"/>
      <c r="AA8141" s="20"/>
      <c r="AD8141" s="22"/>
      <c r="AG8141" s="21"/>
      <c r="AH8141" s="22"/>
      <c r="AI8141" s="22"/>
      <c r="AJ8141" s="22"/>
      <c r="AK8141" s="22"/>
      <c r="AM8141" s="22"/>
      <c r="AN8141" s="22"/>
      <c r="AO8141" s="20"/>
    </row>
    <row r="8142" spans="17:41" x14ac:dyDescent="0.15">
      <c r="Q8142" s="28"/>
      <c r="R8142" s="21"/>
      <c r="S8142" s="21"/>
      <c r="T8142" s="21"/>
      <c r="U8142" s="21"/>
      <c r="Y8142" s="28"/>
      <c r="AA8142" s="20"/>
      <c r="AD8142" s="22"/>
      <c r="AG8142" s="21"/>
      <c r="AH8142" s="22"/>
      <c r="AI8142" s="22"/>
      <c r="AJ8142" s="22"/>
      <c r="AK8142" s="22"/>
      <c r="AM8142" s="22"/>
      <c r="AN8142" s="22"/>
      <c r="AO8142" s="20"/>
    </row>
    <row r="8143" spans="17:41" x14ac:dyDescent="0.15">
      <c r="Q8143" s="28"/>
      <c r="R8143" s="21"/>
      <c r="S8143" s="21"/>
      <c r="T8143" s="21"/>
      <c r="U8143" s="21"/>
      <c r="Y8143" s="28"/>
      <c r="AA8143" s="20"/>
      <c r="AD8143" s="22"/>
      <c r="AG8143" s="21"/>
      <c r="AH8143" s="22"/>
      <c r="AI8143" s="22"/>
      <c r="AJ8143" s="22"/>
      <c r="AK8143" s="22"/>
      <c r="AM8143" s="22"/>
      <c r="AN8143" s="22"/>
      <c r="AO8143" s="20"/>
    </row>
    <row r="8144" spans="17:41" x14ac:dyDescent="0.15">
      <c r="Q8144" s="28"/>
      <c r="R8144" s="21"/>
      <c r="S8144" s="21"/>
      <c r="T8144" s="21"/>
      <c r="U8144" s="21"/>
      <c r="Y8144" s="28"/>
      <c r="AA8144" s="20"/>
      <c r="AD8144" s="22"/>
      <c r="AG8144" s="21"/>
      <c r="AH8144" s="22"/>
      <c r="AI8144" s="22"/>
      <c r="AJ8144" s="22"/>
      <c r="AK8144" s="22"/>
      <c r="AM8144" s="22"/>
      <c r="AN8144" s="22"/>
      <c r="AO8144" s="20"/>
    </row>
    <row r="8145" spans="17:41" x14ac:dyDescent="0.15">
      <c r="Q8145" s="28"/>
      <c r="R8145" s="21"/>
      <c r="S8145" s="21"/>
      <c r="T8145" s="21"/>
      <c r="U8145" s="21"/>
      <c r="Y8145" s="28"/>
      <c r="AA8145" s="20"/>
      <c r="AD8145" s="22"/>
      <c r="AG8145" s="21"/>
      <c r="AH8145" s="22"/>
      <c r="AI8145" s="22"/>
      <c r="AJ8145" s="22"/>
      <c r="AK8145" s="22"/>
      <c r="AM8145" s="22"/>
      <c r="AN8145" s="22"/>
      <c r="AO8145" s="20"/>
    </row>
    <row r="8146" spans="17:41" x14ac:dyDescent="0.15">
      <c r="Q8146" s="28"/>
      <c r="R8146" s="21"/>
      <c r="S8146" s="21"/>
      <c r="T8146" s="21"/>
      <c r="U8146" s="21"/>
      <c r="Y8146" s="28"/>
      <c r="AA8146" s="20"/>
      <c r="AD8146" s="22"/>
      <c r="AG8146" s="21"/>
      <c r="AH8146" s="22"/>
      <c r="AI8146" s="22"/>
      <c r="AJ8146" s="22"/>
      <c r="AK8146" s="22"/>
      <c r="AM8146" s="22"/>
      <c r="AN8146" s="22"/>
      <c r="AO8146" s="20"/>
    </row>
    <row r="8147" spans="17:41" x14ac:dyDescent="0.15">
      <c r="Q8147" s="28"/>
      <c r="R8147" s="21"/>
      <c r="S8147" s="21"/>
      <c r="T8147" s="21"/>
      <c r="U8147" s="21"/>
      <c r="Y8147" s="28"/>
      <c r="AA8147" s="20"/>
      <c r="AD8147" s="22"/>
      <c r="AG8147" s="21"/>
      <c r="AH8147" s="22"/>
      <c r="AI8147" s="22"/>
      <c r="AJ8147" s="22"/>
      <c r="AK8147" s="22"/>
      <c r="AM8147" s="22"/>
      <c r="AN8147" s="22"/>
      <c r="AO8147" s="20"/>
    </row>
    <row r="8148" spans="17:41" x14ac:dyDescent="0.15">
      <c r="Q8148" s="28"/>
      <c r="R8148" s="21"/>
      <c r="S8148" s="21"/>
      <c r="T8148" s="21"/>
      <c r="U8148" s="21"/>
      <c r="Y8148" s="28"/>
      <c r="AA8148" s="20"/>
      <c r="AD8148" s="22"/>
      <c r="AG8148" s="21"/>
      <c r="AH8148" s="22"/>
      <c r="AI8148" s="22"/>
      <c r="AJ8148" s="22"/>
      <c r="AK8148" s="22"/>
      <c r="AM8148" s="22"/>
      <c r="AN8148" s="22"/>
      <c r="AO8148" s="20"/>
    </row>
    <row r="8149" spans="17:41" x14ac:dyDescent="0.15">
      <c r="Q8149" s="28"/>
      <c r="R8149" s="21"/>
      <c r="S8149" s="21"/>
      <c r="T8149" s="21"/>
      <c r="U8149" s="21"/>
      <c r="Y8149" s="28"/>
      <c r="AA8149" s="20"/>
      <c r="AD8149" s="22"/>
      <c r="AG8149" s="21"/>
      <c r="AH8149" s="22"/>
      <c r="AI8149" s="22"/>
      <c r="AJ8149" s="22"/>
      <c r="AK8149" s="22"/>
      <c r="AM8149" s="22"/>
      <c r="AN8149" s="22"/>
      <c r="AO8149" s="20"/>
    </row>
    <row r="8150" spans="17:41" x14ac:dyDescent="0.15">
      <c r="Q8150" s="28"/>
      <c r="R8150" s="21"/>
      <c r="S8150" s="21"/>
      <c r="T8150" s="21"/>
      <c r="U8150" s="21"/>
      <c r="Y8150" s="28"/>
      <c r="AA8150" s="20"/>
      <c r="AD8150" s="22"/>
      <c r="AG8150" s="21"/>
      <c r="AH8150" s="22"/>
      <c r="AI8150" s="22"/>
      <c r="AJ8150" s="22"/>
      <c r="AK8150" s="22"/>
      <c r="AM8150" s="22"/>
      <c r="AN8150" s="22"/>
      <c r="AO8150" s="20"/>
    </row>
    <row r="8151" spans="17:41" x14ac:dyDescent="0.15">
      <c r="Q8151" s="28"/>
      <c r="R8151" s="21"/>
      <c r="S8151" s="21"/>
      <c r="T8151" s="21"/>
      <c r="U8151" s="21"/>
      <c r="Y8151" s="28"/>
      <c r="AA8151" s="20"/>
      <c r="AD8151" s="22"/>
      <c r="AG8151" s="21"/>
      <c r="AH8151" s="22"/>
      <c r="AI8151" s="22"/>
      <c r="AJ8151" s="22"/>
      <c r="AK8151" s="22"/>
      <c r="AM8151" s="22"/>
      <c r="AN8151" s="22"/>
      <c r="AO8151" s="20"/>
    </row>
    <row r="8152" spans="17:41" x14ac:dyDescent="0.15">
      <c r="Q8152" s="28"/>
      <c r="R8152" s="21"/>
      <c r="S8152" s="21"/>
      <c r="T8152" s="21"/>
      <c r="U8152" s="21"/>
      <c r="Y8152" s="28"/>
      <c r="AA8152" s="20"/>
      <c r="AD8152" s="22"/>
      <c r="AG8152" s="21"/>
      <c r="AH8152" s="22"/>
      <c r="AI8152" s="22"/>
      <c r="AJ8152" s="22"/>
      <c r="AK8152" s="22"/>
      <c r="AM8152" s="22"/>
      <c r="AN8152" s="22"/>
      <c r="AO8152" s="20"/>
    </row>
    <row r="8153" spans="17:41" x14ac:dyDescent="0.15">
      <c r="Q8153" s="28"/>
      <c r="R8153" s="21"/>
      <c r="S8153" s="21"/>
      <c r="T8153" s="21"/>
      <c r="U8153" s="21"/>
      <c r="Y8153" s="28"/>
      <c r="AA8153" s="20"/>
      <c r="AD8153" s="22"/>
      <c r="AG8153" s="21"/>
      <c r="AH8153" s="22"/>
      <c r="AI8153" s="22"/>
      <c r="AJ8153" s="22"/>
      <c r="AK8153" s="22"/>
      <c r="AM8153" s="22"/>
      <c r="AN8153" s="22"/>
      <c r="AO8153" s="20"/>
    </row>
    <row r="8154" spans="17:41" x14ac:dyDescent="0.15">
      <c r="Q8154" s="28"/>
      <c r="R8154" s="21"/>
      <c r="S8154" s="21"/>
      <c r="T8154" s="21"/>
      <c r="U8154" s="21"/>
      <c r="Y8154" s="28"/>
      <c r="AA8154" s="20"/>
      <c r="AD8154" s="22"/>
      <c r="AG8154" s="21"/>
      <c r="AH8154" s="22"/>
      <c r="AI8154" s="22"/>
      <c r="AJ8154" s="22"/>
      <c r="AK8154" s="22"/>
      <c r="AM8154" s="22"/>
      <c r="AN8154" s="22"/>
      <c r="AO8154" s="20"/>
    </row>
    <row r="8155" spans="17:41" x14ac:dyDescent="0.15">
      <c r="Q8155" s="28"/>
      <c r="R8155" s="21"/>
      <c r="S8155" s="21"/>
      <c r="T8155" s="21"/>
      <c r="U8155" s="21"/>
      <c r="Y8155" s="28"/>
      <c r="AA8155" s="20"/>
      <c r="AD8155" s="22"/>
      <c r="AG8155" s="21"/>
      <c r="AH8155" s="22"/>
      <c r="AI8155" s="22"/>
      <c r="AJ8155" s="22"/>
      <c r="AK8155" s="22"/>
      <c r="AM8155" s="22"/>
      <c r="AN8155" s="22"/>
      <c r="AO8155" s="20"/>
    </row>
    <row r="8156" spans="17:41" x14ac:dyDescent="0.15">
      <c r="Q8156" s="28"/>
      <c r="R8156" s="21"/>
      <c r="S8156" s="21"/>
      <c r="T8156" s="21"/>
      <c r="U8156" s="21"/>
      <c r="Y8156" s="28"/>
      <c r="AA8156" s="20"/>
      <c r="AD8156" s="22"/>
      <c r="AG8156" s="21"/>
      <c r="AH8156" s="22"/>
      <c r="AI8156" s="22"/>
      <c r="AJ8156" s="22"/>
      <c r="AK8156" s="22"/>
      <c r="AM8156" s="22"/>
      <c r="AN8156" s="22"/>
      <c r="AO8156" s="20"/>
    </row>
    <row r="8157" spans="17:41" x14ac:dyDescent="0.15">
      <c r="Q8157" s="28"/>
      <c r="R8157" s="21"/>
      <c r="S8157" s="21"/>
      <c r="T8157" s="21"/>
      <c r="U8157" s="21"/>
      <c r="Y8157" s="28"/>
      <c r="AA8157" s="20"/>
      <c r="AD8157" s="22"/>
      <c r="AG8157" s="21"/>
      <c r="AH8157" s="22"/>
      <c r="AI8157" s="22"/>
      <c r="AJ8157" s="22"/>
      <c r="AK8157" s="22"/>
      <c r="AM8157" s="22"/>
      <c r="AN8157" s="22"/>
      <c r="AO8157" s="20"/>
    </row>
    <row r="8158" spans="17:41" x14ac:dyDescent="0.15">
      <c r="Q8158" s="28"/>
      <c r="R8158" s="21"/>
      <c r="S8158" s="21"/>
      <c r="T8158" s="21"/>
      <c r="U8158" s="21"/>
      <c r="Y8158" s="28"/>
      <c r="AA8158" s="20"/>
      <c r="AD8158" s="22"/>
      <c r="AG8158" s="21"/>
      <c r="AH8158" s="22"/>
      <c r="AI8158" s="22"/>
      <c r="AJ8158" s="22"/>
      <c r="AK8158" s="22"/>
      <c r="AM8158" s="22"/>
      <c r="AN8158" s="22"/>
      <c r="AO8158" s="20"/>
    </row>
    <row r="8159" spans="17:41" x14ac:dyDescent="0.15">
      <c r="Q8159" s="28"/>
      <c r="R8159" s="21"/>
      <c r="S8159" s="21"/>
      <c r="T8159" s="21"/>
      <c r="U8159" s="21"/>
      <c r="Y8159" s="28"/>
      <c r="AA8159" s="20"/>
      <c r="AD8159" s="22"/>
      <c r="AG8159" s="21"/>
      <c r="AH8159" s="22"/>
      <c r="AI8159" s="22"/>
      <c r="AJ8159" s="22"/>
      <c r="AK8159" s="22"/>
      <c r="AM8159" s="22"/>
      <c r="AN8159" s="22"/>
      <c r="AO8159" s="20"/>
    </row>
    <row r="8160" spans="17:41" x14ac:dyDescent="0.15">
      <c r="Q8160" s="28"/>
      <c r="R8160" s="21"/>
      <c r="S8160" s="21"/>
      <c r="T8160" s="21"/>
      <c r="U8160" s="21"/>
      <c r="Y8160" s="28"/>
      <c r="AA8160" s="20"/>
      <c r="AD8160" s="22"/>
      <c r="AG8160" s="21"/>
      <c r="AH8160" s="22"/>
      <c r="AI8160" s="22"/>
      <c r="AJ8160" s="22"/>
      <c r="AK8160" s="22"/>
      <c r="AM8160" s="22"/>
      <c r="AN8160" s="22"/>
      <c r="AO8160" s="20"/>
    </row>
    <row r="8161" spans="17:41" x14ac:dyDescent="0.15">
      <c r="Q8161" s="28"/>
      <c r="R8161" s="21"/>
      <c r="S8161" s="21"/>
      <c r="T8161" s="21"/>
      <c r="U8161" s="21"/>
      <c r="Y8161" s="28"/>
      <c r="AA8161" s="20"/>
      <c r="AD8161" s="22"/>
      <c r="AG8161" s="21"/>
      <c r="AH8161" s="22"/>
      <c r="AI8161" s="22"/>
      <c r="AJ8161" s="22"/>
      <c r="AK8161" s="22"/>
      <c r="AM8161" s="22"/>
      <c r="AN8161" s="22"/>
      <c r="AO8161" s="20"/>
    </row>
    <row r="8162" spans="17:41" x14ac:dyDescent="0.15">
      <c r="Q8162" s="28"/>
      <c r="R8162" s="21"/>
      <c r="S8162" s="21"/>
      <c r="T8162" s="21"/>
      <c r="U8162" s="21"/>
      <c r="Y8162" s="28"/>
      <c r="AA8162" s="20"/>
      <c r="AD8162" s="22"/>
      <c r="AG8162" s="21"/>
      <c r="AH8162" s="22"/>
      <c r="AI8162" s="22"/>
      <c r="AJ8162" s="22"/>
      <c r="AK8162" s="22"/>
      <c r="AM8162" s="22"/>
      <c r="AN8162" s="22"/>
      <c r="AO8162" s="20"/>
    </row>
    <row r="8163" spans="17:41" x14ac:dyDescent="0.15">
      <c r="Q8163" s="28"/>
      <c r="R8163" s="21"/>
      <c r="S8163" s="21"/>
      <c r="T8163" s="21"/>
      <c r="U8163" s="21"/>
      <c r="Y8163" s="28"/>
      <c r="AA8163" s="20"/>
      <c r="AD8163" s="22"/>
      <c r="AG8163" s="21"/>
      <c r="AH8163" s="22"/>
      <c r="AI8163" s="22"/>
      <c r="AJ8163" s="22"/>
      <c r="AK8163" s="22"/>
      <c r="AM8163" s="22"/>
      <c r="AN8163" s="22"/>
      <c r="AO8163" s="20"/>
    </row>
    <row r="8164" spans="17:41" x14ac:dyDescent="0.15">
      <c r="Q8164" s="28"/>
      <c r="R8164" s="21"/>
      <c r="S8164" s="21"/>
      <c r="T8164" s="21"/>
      <c r="U8164" s="21"/>
      <c r="Y8164" s="28"/>
      <c r="AA8164" s="20"/>
      <c r="AD8164" s="22"/>
      <c r="AG8164" s="21"/>
      <c r="AH8164" s="22"/>
      <c r="AI8164" s="22"/>
      <c r="AJ8164" s="22"/>
      <c r="AK8164" s="22"/>
      <c r="AM8164" s="22"/>
      <c r="AN8164" s="22"/>
      <c r="AO8164" s="20"/>
    </row>
    <row r="8165" spans="17:41" x14ac:dyDescent="0.15">
      <c r="Q8165" s="28"/>
      <c r="R8165" s="21"/>
      <c r="S8165" s="21"/>
      <c r="T8165" s="21"/>
      <c r="U8165" s="21"/>
      <c r="Y8165" s="28"/>
      <c r="AA8165" s="20"/>
      <c r="AD8165" s="22"/>
      <c r="AG8165" s="21"/>
      <c r="AH8165" s="22"/>
      <c r="AI8165" s="22"/>
      <c r="AJ8165" s="22"/>
      <c r="AK8165" s="22"/>
      <c r="AM8165" s="22"/>
      <c r="AN8165" s="22"/>
      <c r="AO8165" s="20"/>
    </row>
    <row r="8166" spans="17:41" x14ac:dyDescent="0.15">
      <c r="Q8166" s="28"/>
      <c r="R8166" s="21"/>
      <c r="S8166" s="21"/>
      <c r="T8166" s="21"/>
      <c r="U8166" s="21"/>
      <c r="Y8166" s="28"/>
      <c r="AA8166" s="20"/>
      <c r="AD8166" s="22"/>
      <c r="AG8166" s="21"/>
      <c r="AH8166" s="22"/>
      <c r="AI8166" s="22"/>
      <c r="AJ8166" s="22"/>
      <c r="AK8166" s="22"/>
      <c r="AM8166" s="22"/>
      <c r="AN8166" s="22"/>
      <c r="AO8166" s="20"/>
    </row>
    <row r="8167" spans="17:41" x14ac:dyDescent="0.15">
      <c r="Q8167" s="28"/>
      <c r="R8167" s="21"/>
      <c r="S8167" s="21"/>
      <c r="T8167" s="21"/>
      <c r="U8167" s="21"/>
      <c r="Y8167" s="28"/>
      <c r="AA8167" s="20"/>
      <c r="AD8167" s="22"/>
      <c r="AG8167" s="21"/>
      <c r="AH8167" s="22"/>
      <c r="AI8167" s="22"/>
      <c r="AJ8167" s="22"/>
      <c r="AK8167" s="22"/>
      <c r="AM8167" s="22"/>
      <c r="AN8167" s="22"/>
      <c r="AO8167" s="20"/>
    </row>
    <row r="8168" spans="17:41" x14ac:dyDescent="0.15">
      <c r="Q8168" s="28"/>
      <c r="R8168" s="21"/>
      <c r="S8168" s="21"/>
      <c r="T8168" s="21"/>
      <c r="U8168" s="21"/>
      <c r="Y8168" s="28"/>
      <c r="AA8168" s="20"/>
      <c r="AD8168" s="22"/>
      <c r="AG8168" s="21"/>
      <c r="AH8168" s="22"/>
      <c r="AI8168" s="22"/>
      <c r="AJ8168" s="22"/>
      <c r="AK8168" s="22"/>
      <c r="AM8168" s="22"/>
      <c r="AN8168" s="22"/>
      <c r="AO8168" s="20"/>
    </row>
    <row r="8169" spans="17:41" x14ac:dyDescent="0.15">
      <c r="Q8169" s="28"/>
      <c r="R8169" s="21"/>
      <c r="S8169" s="21"/>
      <c r="T8169" s="21"/>
      <c r="U8169" s="21"/>
      <c r="Y8169" s="28"/>
      <c r="AA8169" s="20"/>
      <c r="AD8169" s="22"/>
      <c r="AG8169" s="21"/>
      <c r="AH8169" s="22"/>
      <c r="AI8169" s="22"/>
      <c r="AJ8169" s="22"/>
      <c r="AK8169" s="22"/>
      <c r="AM8169" s="22"/>
      <c r="AN8169" s="22"/>
      <c r="AO8169" s="20"/>
    </row>
    <row r="8170" spans="17:41" x14ac:dyDescent="0.15">
      <c r="Q8170" s="28"/>
      <c r="R8170" s="21"/>
      <c r="S8170" s="21"/>
      <c r="T8170" s="21"/>
      <c r="U8170" s="21"/>
      <c r="Y8170" s="28"/>
      <c r="AA8170" s="20"/>
      <c r="AD8170" s="22"/>
      <c r="AG8170" s="21"/>
      <c r="AH8170" s="22"/>
      <c r="AI8170" s="22"/>
      <c r="AJ8170" s="22"/>
      <c r="AK8170" s="22"/>
      <c r="AM8170" s="22"/>
      <c r="AN8170" s="22"/>
      <c r="AO8170" s="20"/>
    </row>
    <row r="8171" spans="17:41" x14ac:dyDescent="0.15">
      <c r="Q8171" s="28"/>
      <c r="R8171" s="21"/>
      <c r="S8171" s="21"/>
      <c r="T8171" s="21"/>
      <c r="U8171" s="21"/>
      <c r="Y8171" s="28"/>
      <c r="AA8171" s="20"/>
      <c r="AD8171" s="22"/>
      <c r="AG8171" s="21"/>
      <c r="AH8171" s="22"/>
      <c r="AI8171" s="22"/>
      <c r="AJ8171" s="22"/>
      <c r="AK8171" s="22"/>
      <c r="AM8171" s="22"/>
      <c r="AN8171" s="22"/>
      <c r="AO8171" s="20"/>
    </row>
    <row r="8172" spans="17:41" x14ac:dyDescent="0.15">
      <c r="Q8172" s="28"/>
      <c r="R8172" s="21"/>
      <c r="S8172" s="21"/>
      <c r="T8172" s="21"/>
      <c r="U8172" s="21"/>
      <c r="Y8172" s="28"/>
      <c r="AA8172" s="20"/>
      <c r="AD8172" s="22"/>
      <c r="AG8172" s="21"/>
      <c r="AH8172" s="22"/>
      <c r="AI8172" s="22"/>
      <c r="AJ8172" s="22"/>
      <c r="AK8172" s="22"/>
      <c r="AM8172" s="22"/>
      <c r="AN8172" s="22"/>
      <c r="AO8172" s="20"/>
    </row>
    <row r="8173" spans="17:41" x14ac:dyDescent="0.15">
      <c r="Q8173" s="28"/>
      <c r="R8173" s="21"/>
      <c r="S8173" s="21"/>
      <c r="T8173" s="21"/>
      <c r="U8173" s="21"/>
      <c r="Y8173" s="28"/>
      <c r="AA8173" s="20"/>
      <c r="AD8173" s="22"/>
      <c r="AG8173" s="21"/>
      <c r="AH8173" s="22"/>
      <c r="AI8173" s="22"/>
      <c r="AJ8173" s="22"/>
      <c r="AK8173" s="22"/>
      <c r="AM8173" s="22"/>
      <c r="AN8173" s="22"/>
      <c r="AO8173" s="20"/>
    </row>
    <row r="8174" spans="17:41" x14ac:dyDescent="0.15">
      <c r="Q8174" s="28"/>
      <c r="R8174" s="21"/>
      <c r="S8174" s="21"/>
      <c r="T8174" s="21"/>
      <c r="U8174" s="21"/>
      <c r="Y8174" s="28"/>
      <c r="AA8174" s="20"/>
      <c r="AD8174" s="22"/>
      <c r="AG8174" s="21"/>
      <c r="AH8174" s="22"/>
      <c r="AI8174" s="22"/>
      <c r="AJ8174" s="22"/>
      <c r="AK8174" s="22"/>
      <c r="AM8174" s="22"/>
      <c r="AN8174" s="22"/>
      <c r="AO8174" s="20"/>
    </row>
    <row r="8175" spans="17:41" x14ac:dyDescent="0.15">
      <c r="Q8175" s="28"/>
      <c r="R8175" s="21"/>
      <c r="S8175" s="21"/>
      <c r="T8175" s="21"/>
      <c r="U8175" s="21"/>
      <c r="Y8175" s="28"/>
      <c r="AA8175" s="20"/>
      <c r="AD8175" s="22"/>
      <c r="AG8175" s="21"/>
      <c r="AH8175" s="22"/>
      <c r="AI8175" s="22"/>
      <c r="AJ8175" s="22"/>
      <c r="AK8175" s="22"/>
      <c r="AM8175" s="22"/>
      <c r="AN8175" s="22"/>
      <c r="AO8175" s="20"/>
    </row>
    <row r="8176" spans="17:41" x14ac:dyDescent="0.15">
      <c r="Q8176" s="28"/>
      <c r="R8176" s="21"/>
      <c r="S8176" s="21"/>
      <c r="T8176" s="21"/>
      <c r="U8176" s="21"/>
      <c r="Y8176" s="28"/>
      <c r="AA8176" s="20"/>
      <c r="AD8176" s="22"/>
      <c r="AG8176" s="21"/>
      <c r="AH8176" s="22"/>
      <c r="AI8176" s="22"/>
      <c r="AJ8176" s="22"/>
      <c r="AK8176" s="22"/>
      <c r="AM8176" s="22"/>
      <c r="AN8176" s="22"/>
      <c r="AO8176" s="20"/>
    </row>
    <row r="8177" spans="17:41" x14ac:dyDescent="0.15">
      <c r="Q8177" s="28"/>
      <c r="R8177" s="21"/>
      <c r="S8177" s="21"/>
      <c r="T8177" s="21"/>
      <c r="U8177" s="21"/>
      <c r="Y8177" s="28"/>
      <c r="AA8177" s="20"/>
      <c r="AD8177" s="22"/>
      <c r="AG8177" s="21"/>
      <c r="AH8177" s="22"/>
      <c r="AI8177" s="22"/>
      <c r="AJ8177" s="22"/>
      <c r="AK8177" s="22"/>
      <c r="AM8177" s="22"/>
      <c r="AN8177" s="22"/>
      <c r="AO8177" s="20"/>
    </row>
    <row r="8178" spans="17:41" x14ac:dyDescent="0.15">
      <c r="Q8178" s="28"/>
      <c r="R8178" s="21"/>
      <c r="S8178" s="21"/>
      <c r="T8178" s="21"/>
      <c r="U8178" s="21"/>
      <c r="Y8178" s="28"/>
      <c r="AA8178" s="20"/>
      <c r="AD8178" s="22"/>
      <c r="AG8178" s="21"/>
      <c r="AH8178" s="22"/>
      <c r="AI8178" s="22"/>
      <c r="AJ8178" s="22"/>
      <c r="AK8178" s="22"/>
      <c r="AM8178" s="22"/>
      <c r="AN8178" s="22"/>
      <c r="AO8178" s="20"/>
    </row>
    <row r="8179" spans="17:41" x14ac:dyDescent="0.15">
      <c r="Q8179" s="28"/>
      <c r="R8179" s="21"/>
      <c r="S8179" s="21"/>
      <c r="T8179" s="21"/>
      <c r="U8179" s="21"/>
      <c r="Y8179" s="28"/>
      <c r="AA8179" s="20"/>
      <c r="AD8179" s="22"/>
      <c r="AG8179" s="21"/>
      <c r="AH8179" s="22"/>
      <c r="AI8179" s="22"/>
      <c r="AJ8179" s="22"/>
      <c r="AK8179" s="22"/>
      <c r="AM8179" s="22"/>
      <c r="AN8179" s="22"/>
      <c r="AO8179" s="20"/>
    </row>
    <row r="8180" spans="17:41" x14ac:dyDescent="0.15">
      <c r="Q8180" s="28"/>
      <c r="R8180" s="21"/>
      <c r="S8180" s="21"/>
      <c r="T8180" s="21"/>
      <c r="U8180" s="21"/>
      <c r="Y8180" s="28"/>
      <c r="AA8180" s="20"/>
      <c r="AD8180" s="22"/>
      <c r="AG8180" s="21"/>
      <c r="AH8180" s="22"/>
      <c r="AI8180" s="22"/>
      <c r="AJ8180" s="22"/>
      <c r="AK8180" s="22"/>
      <c r="AM8180" s="22"/>
      <c r="AN8180" s="22"/>
      <c r="AO8180" s="20"/>
    </row>
    <row r="8181" spans="17:41" x14ac:dyDescent="0.15">
      <c r="Q8181" s="28"/>
      <c r="R8181" s="21"/>
      <c r="S8181" s="21"/>
      <c r="T8181" s="21"/>
      <c r="U8181" s="21"/>
      <c r="Y8181" s="28"/>
      <c r="AA8181" s="20"/>
      <c r="AD8181" s="22"/>
      <c r="AG8181" s="21"/>
      <c r="AH8181" s="22"/>
      <c r="AI8181" s="22"/>
      <c r="AJ8181" s="22"/>
      <c r="AK8181" s="22"/>
      <c r="AM8181" s="22"/>
      <c r="AN8181" s="22"/>
      <c r="AO8181" s="20"/>
    </row>
    <row r="8182" spans="17:41" x14ac:dyDescent="0.15">
      <c r="Q8182" s="28"/>
      <c r="R8182" s="21"/>
      <c r="S8182" s="21"/>
      <c r="T8182" s="21"/>
      <c r="U8182" s="21"/>
      <c r="Y8182" s="28"/>
      <c r="AA8182" s="20"/>
      <c r="AD8182" s="22"/>
      <c r="AG8182" s="21"/>
      <c r="AH8182" s="22"/>
      <c r="AI8182" s="22"/>
      <c r="AJ8182" s="22"/>
      <c r="AK8182" s="22"/>
      <c r="AM8182" s="22"/>
      <c r="AN8182" s="22"/>
      <c r="AO8182" s="20"/>
    </row>
    <row r="8183" spans="17:41" x14ac:dyDescent="0.15">
      <c r="Q8183" s="28"/>
      <c r="R8183" s="21"/>
      <c r="S8183" s="21"/>
      <c r="T8183" s="21"/>
      <c r="U8183" s="21"/>
      <c r="Y8183" s="28"/>
      <c r="AA8183" s="20"/>
      <c r="AD8183" s="22"/>
      <c r="AG8183" s="21"/>
      <c r="AH8183" s="22"/>
      <c r="AI8183" s="22"/>
      <c r="AJ8183" s="22"/>
      <c r="AK8183" s="22"/>
      <c r="AM8183" s="22"/>
      <c r="AN8183" s="22"/>
      <c r="AO8183" s="20"/>
    </row>
    <row r="8184" spans="17:41" x14ac:dyDescent="0.15">
      <c r="Q8184" s="28"/>
      <c r="R8184" s="21"/>
      <c r="S8184" s="21"/>
      <c r="T8184" s="21"/>
      <c r="U8184" s="21"/>
      <c r="Y8184" s="28"/>
      <c r="AA8184" s="20"/>
      <c r="AD8184" s="22"/>
      <c r="AG8184" s="21"/>
      <c r="AH8184" s="22"/>
      <c r="AI8184" s="22"/>
      <c r="AJ8184" s="22"/>
      <c r="AK8184" s="22"/>
      <c r="AM8184" s="22"/>
      <c r="AN8184" s="22"/>
      <c r="AO8184" s="20"/>
    </row>
    <row r="8185" spans="17:41" x14ac:dyDescent="0.15">
      <c r="Q8185" s="28"/>
      <c r="R8185" s="21"/>
      <c r="S8185" s="21"/>
      <c r="T8185" s="21"/>
      <c r="U8185" s="21"/>
      <c r="Y8185" s="28"/>
      <c r="AA8185" s="20"/>
      <c r="AD8185" s="22"/>
      <c r="AG8185" s="21"/>
      <c r="AH8185" s="22"/>
      <c r="AI8185" s="22"/>
      <c r="AJ8185" s="22"/>
      <c r="AK8185" s="22"/>
      <c r="AM8185" s="22"/>
      <c r="AN8185" s="22"/>
      <c r="AO8185" s="20"/>
    </row>
    <row r="8186" spans="17:41" x14ac:dyDescent="0.15">
      <c r="Q8186" s="28"/>
      <c r="R8186" s="21"/>
      <c r="S8186" s="21"/>
      <c r="T8186" s="21"/>
      <c r="U8186" s="21"/>
      <c r="Y8186" s="28"/>
      <c r="AA8186" s="20"/>
      <c r="AD8186" s="22"/>
      <c r="AG8186" s="21"/>
      <c r="AH8186" s="22"/>
      <c r="AI8186" s="22"/>
      <c r="AJ8186" s="22"/>
      <c r="AK8186" s="22"/>
      <c r="AM8186" s="22"/>
      <c r="AN8186" s="22"/>
      <c r="AO8186" s="20"/>
    </row>
    <row r="8187" spans="17:41" x14ac:dyDescent="0.15">
      <c r="Q8187" s="28"/>
      <c r="R8187" s="21"/>
      <c r="S8187" s="21"/>
      <c r="T8187" s="21"/>
      <c r="U8187" s="21"/>
      <c r="Y8187" s="28"/>
      <c r="AA8187" s="20"/>
      <c r="AD8187" s="22"/>
      <c r="AG8187" s="21"/>
      <c r="AH8187" s="22"/>
      <c r="AI8187" s="22"/>
      <c r="AJ8187" s="22"/>
      <c r="AK8187" s="22"/>
      <c r="AM8187" s="22"/>
      <c r="AN8187" s="22"/>
      <c r="AO8187" s="20"/>
    </row>
    <row r="8188" spans="17:41" x14ac:dyDescent="0.15">
      <c r="Q8188" s="28"/>
      <c r="R8188" s="21"/>
      <c r="S8188" s="21"/>
      <c r="T8188" s="21"/>
      <c r="U8188" s="21"/>
      <c r="Y8188" s="28"/>
      <c r="AA8188" s="20"/>
      <c r="AD8188" s="22"/>
      <c r="AG8188" s="21"/>
      <c r="AH8188" s="22"/>
      <c r="AI8188" s="22"/>
      <c r="AJ8188" s="22"/>
      <c r="AK8188" s="22"/>
      <c r="AM8188" s="22"/>
      <c r="AN8188" s="22"/>
      <c r="AO8188" s="20"/>
    </row>
    <row r="8189" spans="17:41" x14ac:dyDescent="0.15">
      <c r="Q8189" s="28"/>
      <c r="R8189" s="21"/>
      <c r="S8189" s="21"/>
      <c r="T8189" s="21"/>
      <c r="U8189" s="21"/>
      <c r="Y8189" s="28"/>
      <c r="AA8189" s="20"/>
      <c r="AD8189" s="22"/>
      <c r="AG8189" s="21"/>
      <c r="AH8189" s="22"/>
      <c r="AI8189" s="22"/>
      <c r="AJ8189" s="22"/>
      <c r="AK8189" s="22"/>
      <c r="AM8189" s="22"/>
      <c r="AN8189" s="22"/>
      <c r="AO8189" s="20"/>
    </row>
    <row r="8190" spans="17:41" x14ac:dyDescent="0.15">
      <c r="Q8190" s="28"/>
      <c r="R8190" s="21"/>
      <c r="S8190" s="21"/>
      <c r="T8190" s="21"/>
      <c r="U8190" s="21"/>
      <c r="Y8190" s="28"/>
      <c r="AA8190" s="20"/>
      <c r="AD8190" s="22"/>
      <c r="AG8190" s="21"/>
      <c r="AH8190" s="22"/>
      <c r="AI8190" s="22"/>
      <c r="AJ8190" s="22"/>
      <c r="AK8190" s="22"/>
      <c r="AM8190" s="22"/>
      <c r="AN8190" s="22"/>
      <c r="AO8190" s="20"/>
    </row>
    <row r="8191" spans="17:41" x14ac:dyDescent="0.15">
      <c r="Q8191" s="28"/>
      <c r="R8191" s="21"/>
      <c r="S8191" s="21"/>
      <c r="T8191" s="21"/>
      <c r="U8191" s="21"/>
      <c r="Y8191" s="28"/>
      <c r="AA8191" s="20"/>
      <c r="AD8191" s="22"/>
      <c r="AG8191" s="21"/>
      <c r="AH8191" s="22"/>
      <c r="AI8191" s="22"/>
      <c r="AJ8191" s="22"/>
      <c r="AK8191" s="22"/>
      <c r="AM8191" s="22"/>
      <c r="AN8191" s="22"/>
      <c r="AO8191" s="20"/>
    </row>
    <row r="8192" spans="17:41" x14ac:dyDescent="0.15">
      <c r="Q8192" s="28"/>
      <c r="R8192" s="21"/>
      <c r="S8192" s="21"/>
      <c r="T8192" s="21"/>
      <c r="U8192" s="21"/>
      <c r="Y8192" s="28"/>
      <c r="AA8192" s="20"/>
      <c r="AD8192" s="22"/>
      <c r="AG8192" s="21"/>
      <c r="AH8192" s="22"/>
      <c r="AI8192" s="22"/>
      <c r="AJ8192" s="22"/>
      <c r="AK8192" s="22"/>
      <c r="AM8192" s="22"/>
      <c r="AN8192" s="22"/>
      <c r="AO8192" s="20"/>
    </row>
    <row r="8193" spans="17:41" x14ac:dyDescent="0.15">
      <c r="Q8193" s="28"/>
      <c r="R8193" s="21"/>
      <c r="S8193" s="21"/>
      <c r="T8193" s="21"/>
      <c r="U8193" s="21"/>
      <c r="Y8193" s="28"/>
      <c r="AA8193" s="20"/>
      <c r="AD8193" s="22"/>
      <c r="AG8193" s="21"/>
      <c r="AH8193" s="22"/>
      <c r="AI8193" s="22"/>
      <c r="AJ8193" s="22"/>
      <c r="AK8193" s="22"/>
      <c r="AM8193" s="22"/>
      <c r="AN8193" s="22"/>
      <c r="AO8193" s="20"/>
    </row>
    <row r="8194" spans="17:41" x14ac:dyDescent="0.15">
      <c r="Q8194" s="28"/>
      <c r="R8194" s="21"/>
      <c r="S8194" s="21"/>
      <c r="T8194" s="21"/>
      <c r="U8194" s="21"/>
      <c r="Y8194" s="28"/>
      <c r="AA8194" s="20"/>
      <c r="AD8194" s="22"/>
      <c r="AG8194" s="21"/>
      <c r="AH8194" s="22"/>
      <c r="AI8194" s="22"/>
      <c r="AJ8194" s="22"/>
      <c r="AK8194" s="22"/>
      <c r="AM8194" s="22"/>
      <c r="AN8194" s="22"/>
      <c r="AO8194" s="20"/>
    </row>
    <row r="8195" spans="17:41" x14ac:dyDescent="0.15">
      <c r="Q8195" s="28"/>
      <c r="R8195" s="21"/>
      <c r="S8195" s="21"/>
      <c r="T8195" s="21"/>
      <c r="U8195" s="21"/>
      <c r="Y8195" s="28"/>
      <c r="AA8195" s="20"/>
      <c r="AD8195" s="22"/>
      <c r="AG8195" s="21"/>
      <c r="AH8195" s="22"/>
      <c r="AI8195" s="22"/>
      <c r="AJ8195" s="22"/>
      <c r="AK8195" s="22"/>
      <c r="AM8195" s="22"/>
      <c r="AN8195" s="22"/>
      <c r="AO8195" s="20"/>
    </row>
    <row r="8196" spans="17:41" x14ac:dyDescent="0.15">
      <c r="Q8196" s="28"/>
      <c r="R8196" s="21"/>
      <c r="S8196" s="21"/>
      <c r="T8196" s="21"/>
      <c r="U8196" s="21"/>
      <c r="Y8196" s="28"/>
      <c r="AA8196" s="20"/>
      <c r="AD8196" s="22"/>
      <c r="AG8196" s="21"/>
      <c r="AH8196" s="22"/>
      <c r="AI8196" s="22"/>
      <c r="AJ8196" s="22"/>
      <c r="AK8196" s="22"/>
      <c r="AM8196" s="22"/>
      <c r="AN8196" s="22"/>
      <c r="AO8196" s="20"/>
    </row>
    <row r="8197" spans="17:41" x14ac:dyDescent="0.15">
      <c r="Q8197" s="28"/>
      <c r="R8197" s="21"/>
      <c r="S8197" s="21"/>
      <c r="T8197" s="21"/>
      <c r="U8197" s="21"/>
      <c r="Y8197" s="28"/>
      <c r="AA8197" s="20"/>
      <c r="AD8197" s="22"/>
      <c r="AG8197" s="21"/>
      <c r="AH8197" s="22"/>
      <c r="AI8197" s="22"/>
      <c r="AJ8197" s="22"/>
      <c r="AK8197" s="22"/>
      <c r="AM8197" s="22"/>
      <c r="AN8197" s="22"/>
      <c r="AO8197" s="20"/>
    </row>
    <row r="8198" spans="17:41" x14ac:dyDescent="0.15">
      <c r="Q8198" s="28"/>
      <c r="R8198" s="21"/>
      <c r="S8198" s="21"/>
      <c r="T8198" s="21"/>
      <c r="U8198" s="21"/>
      <c r="Y8198" s="28"/>
      <c r="AA8198" s="20"/>
      <c r="AD8198" s="22"/>
      <c r="AG8198" s="21"/>
      <c r="AH8198" s="22"/>
      <c r="AI8198" s="22"/>
      <c r="AJ8198" s="22"/>
      <c r="AK8198" s="22"/>
      <c r="AM8198" s="22"/>
      <c r="AN8198" s="22"/>
      <c r="AO8198" s="20"/>
    </row>
    <row r="8199" spans="17:41" x14ac:dyDescent="0.15">
      <c r="Q8199" s="28"/>
      <c r="R8199" s="21"/>
      <c r="S8199" s="21"/>
      <c r="T8199" s="21"/>
      <c r="U8199" s="21"/>
      <c r="Y8199" s="28"/>
      <c r="AA8199" s="20"/>
      <c r="AD8199" s="22"/>
      <c r="AG8199" s="21"/>
      <c r="AH8199" s="22"/>
      <c r="AI8199" s="22"/>
      <c r="AJ8199" s="22"/>
      <c r="AK8199" s="22"/>
      <c r="AM8199" s="22"/>
      <c r="AN8199" s="22"/>
      <c r="AO8199" s="20"/>
    </row>
    <row r="8200" spans="17:41" x14ac:dyDescent="0.15">
      <c r="Q8200" s="28"/>
      <c r="R8200" s="21"/>
      <c r="S8200" s="21"/>
      <c r="T8200" s="21"/>
      <c r="U8200" s="21"/>
      <c r="Y8200" s="28"/>
      <c r="AA8200" s="20"/>
      <c r="AD8200" s="22"/>
      <c r="AG8200" s="21"/>
      <c r="AH8200" s="22"/>
      <c r="AI8200" s="22"/>
      <c r="AJ8200" s="22"/>
      <c r="AK8200" s="22"/>
      <c r="AM8200" s="22"/>
      <c r="AN8200" s="22"/>
      <c r="AO8200" s="20"/>
    </row>
    <row r="8201" spans="17:41" x14ac:dyDescent="0.15">
      <c r="Q8201" s="28"/>
      <c r="R8201" s="21"/>
      <c r="S8201" s="21"/>
      <c r="T8201" s="21"/>
      <c r="U8201" s="21"/>
      <c r="Y8201" s="28"/>
      <c r="AA8201" s="20"/>
      <c r="AD8201" s="22"/>
      <c r="AG8201" s="21"/>
      <c r="AH8201" s="22"/>
      <c r="AI8201" s="22"/>
      <c r="AJ8201" s="22"/>
      <c r="AK8201" s="22"/>
      <c r="AM8201" s="22"/>
      <c r="AN8201" s="22"/>
      <c r="AO8201" s="20"/>
    </row>
    <row r="8202" spans="17:41" x14ac:dyDescent="0.15">
      <c r="Q8202" s="28"/>
      <c r="R8202" s="21"/>
      <c r="S8202" s="21"/>
      <c r="T8202" s="21"/>
      <c r="U8202" s="21"/>
      <c r="Y8202" s="28"/>
      <c r="AA8202" s="20"/>
      <c r="AD8202" s="22"/>
      <c r="AG8202" s="21"/>
      <c r="AH8202" s="22"/>
      <c r="AI8202" s="22"/>
      <c r="AJ8202" s="22"/>
      <c r="AK8202" s="22"/>
      <c r="AM8202" s="22"/>
      <c r="AN8202" s="22"/>
      <c r="AO8202" s="20"/>
    </row>
    <row r="8203" spans="17:41" x14ac:dyDescent="0.15">
      <c r="Q8203" s="28"/>
      <c r="R8203" s="21"/>
      <c r="S8203" s="21"/>
      <c r="T8203" s="21"/>
      <c r="U8203" s="21"/>
      <c r="Y8203" s="28"/>
      <c r="AA8203" s="20"/>
      <c r="AD8203" s="22"/>
      <c r="AG8203" s="21"/>
      <c r="AH8203" s="22"/>
      <c r="AI8203" s="22"/>
      <c r="AJ8203" s="22"/>
      <c r="AK8203" s="22"/>
      <c r="AM8203" s="22"/>
      <c r="AN8203" s="22"/>
      <c r="AO8203" s="20"/>
    </row>
    <row r="8204" spans="17:41" x14ac:dyDescent="0.15">
      <c r="Q8204" s="28"/>
      <c r="R8204" s="21"/>
      <c r="S8204" s="21"/>
      <c r="T8204" s="21"/>
      <c r="U8204" s="21"/>
      <c r="Y8204" s="28"/>
      <c r="AA8204" s="20"/>
      <c r="AD8204" s="22"/>
      <c r="AG8204" s="21"/>
      <c r="AH8204" s="22"/>
      <c r="AI8204" s="22"/>
      <c r="AJ8204" s="22"/>
      <c r="AK8204" s="22"/>
      <c r="AM8204" s="22"/>
      <c r="AN8204" s="22"/>
      <c r="AO8204" s="20"/>
    </row>
    <row r="8205" spans="17:41" x14ac:dyDescent="0.15">
      <c r="Q8205" s="28"/>
      <c r="R8205" s="21"/>
      <c r="S8205" s="21"/>
      <c r="T8205" s="21"/>
      <c r="U8205" s="21"/>
      <c r="Y8205" s="28"/>
      <c r="AA8205" s="20"/>
      <c r="AD8205" s="22"/>
      <c r="AG8205" s="21"/>
      <c r="AH8205" s="22"/>
      <c r="AI8205" s="22"/>
      <c r="AJ8205" s="22"/>
      <c r="AK8205" s="22"/>
      <c r="AM8205" s="22"/>
      <c r="AN8205" s="22"/>
      <c r="AO8205" s="20"/>
    </row>
    <row r="8206" spans="17:41" x14ac:dyDescent="0.15">
      <c r="Q8206" s="28"/>
      <c r="R8206" s="21"/>
      <c r="S8206" s="21"/>
      <c r="T8206" s="21"/>
      <c r="U8206" s="21"/>
      <c r="Y8206" s="28"/>
      <c r="AA8206" s="20"/>
      <c r="AD8206" s="22"/>
      <c r="AG8206" s="21"/>
      <c r="AH8206" s="22"/>
      <c r="AI8206" s="22"/>
      <c r="AJ8206" s="22"/>
      <c r="AK8206" s="22"/>
      <c r="AM8206" s="22"/>
      <c r="AN8206" s="22"/>
      <c r="AO8206" s="20"/>
    </row>
    <row r="8207" spans="17:41" x14ac:dyDescent="0.15">
      <c r="Q8207" s="28"/>
      <c r="R8207" s="21"/>
      <c r="S8207" s="21"/>
      <c r="T8207" s="21"/>
      <c r="U8207" s="21"/>
      <c r="Y8207" s="28"/>
      <c r="AA8207" s="20"/>
      <c r="AD8207" s="22"/>
      <c r="AG8207" s="21"/>
      <c r="AH8207" s="22"/>
      <c r="AI8207" s="22"/>
      <c r="AJ8207" s="22"/>
      <c r="AK8207" s="22"/>
      <c r="AM8207" s="22"/>
      <c r="AN8207" s="22"/>
      <c r="AO8207" s="20"/>
    </row>
    <row r="8208" spans="17:41" x14ac:dyDescent="0.15">
      <c r="Q8208" s="28"/>
      <c r="R8208" s="21"/>
      <c r="S8208" s="21"/>
      <c r="T8208" s="21"/>
      <c r="U8208" s="21"/>
      <c r="Y8208" s="28"/>
      <c r="AA8208" s="20"/>
      <c r="AD8208" s="22"/>
      <c r="AG8208" s="21"/>
      <c r="AH8208" s="22"/>
      <c r="AI8208" s="22"/>
      <c r="AJ8208" s="22"/>
      <c r="AK8208" s="22"/>
      <c r="AM8208" s="22"/>
      <c r="AN8208" s="22"/>
      <c r="AO8208" s="20"/>
    </row>
    <row r="8209" spans="17:41" x14ac:dyDescent="0.15">
      <c r="Q8209" s="28"/>
      <c r="R8209" s="21"/>
      <c r="S8209" s="21"/>
      <c r="T8209" s="21"/>
      <c r="U8209" s="21"/>
      <c r="Y8209" s="28"/>
      <c r="AA8209" s="20"/>
      <c r="AD8209" s="22"/>
      <c r="AG8209" s="21"/>
      <c r="AH8209" s="22"/>
      <c r="AI8209" s="22"/>
      <c r="AJ8209" s="22"/>
      <c r="AK8209" s="22"/>
      <c r="AM8209" s="22"/>
      <c r="AN8209" s="22"/>
      <c r="AO8209" s="20"/>
    </row>
    <row r="8210" spans="17:41" x14ac:dyDescent="0.15">
      <c r="Q8210" s="28"/>
      <c r="R8210" s="21"/>
      <c r="S8210" s="21"/>
      <c r="T8210" s="21"/>
      <c r="U8210" s="21"/>
      <c r="Y8210" s="28"/>
      <c r="AA8210" s="20"/>
      <c r="AD8210" s="22"/>
      <c r="AG8210" s="21"/>
      <c r="AH8210" s="22"/>
      <c r="AI8210" s="22"/>
      <c r="AJ8210" s="22"/>
      <c r="AK8210" s="22"/>
      <c r="AM8210" s="22"/>
      <c r="AN8210" s="22"/>
      <c r="AO8210" s="20"/>
    </row>
    <row r="8211" spans="17:41" x14ac:dyDescent="0.15">
      <c r="Q8211" s="28"/>
      <c r="R8211" s="21"/>
      <c r="S8211" s="21"/>
      <c r="T8211" s="21"/>
      <c r="U8211" s="21"/>
      <c r="Y8211" s="28"/>
      <c r="AA8211" s="20"/>
      <c r="AD8211" s="22"/>
      <c r="AG8211" s="21"/>
      <c r="AH8211" s="22"/>
      <c r="AI8211" s="22"/>
      <c r="AJ8211" s="22"/>
      <c r="AK8211" s="22"/>
      <c r="AM8211" s="22"/>
      <c r="AN8211" s="22"/>
      <c r="AO8211" s="20"/>
    </row>
    <row r="8212" spans="17:41" x14ac:dyDescent="0.15">
      <c r="Q8212" s="28"/>
      <c r="R8212" s="21"/>
      <c r="S8212" s="21"/>
      <c r="T8212" s="21"/>
      <c r="U8212" s="21"/>
      <c r="Y8212" s="28"/>
      <c r="AA8212" s="20"/>
      <c r="AD8212" s="22"/>
      <c r="AG8212" s="21"/>
      <c r="AH8212" s="22"/>
      <c r="AI8212" s="22"/>
      <c r="AJ8212" s="22"/>
      <c r="AK8212" s="22"/>
      <c r="AM8212" s="22"/>
      <c r="AN8212" s="22"/>
      <c r="AO8212" s="20"/>
    </row>
    <row r="8213" spans="17:41" x14ac:dyDescent="0.15">
      <c r="Q8213" s="28"/>
      <c r="R8213" s="21"/>
      <c r="S8213" s="21"/>
      <c r="T8213" s="21"/>
      <c r="U8213" s="21"/>
      <c r="Y8213" s="28"/>
      <c r="AA8213" s="20"/>
      <c r="AD8213" s="22"/>
      <c r="AG8213" s="21"/>
      <c r="AH8213" s="22"/>
      <c r="AI8213" s="22"/>
      <c r="AJ8213" s="22"/>
      <c r="AK8213" s="22"/>
      <c r="AM8213" s="22"/>
      <c r="AN8213" s="22"/>
      <c r="AO8213" s="20"/>
    </row>
    <row r="8214" spans="17:41" x14ac:dyDescent="0.15">
      <c r="Q8214" s="28"/>
      <c r="R8214" s="21"/>
      <c r="S8214" s="21"/>
      <c r="T8214" s="21"/>
      <c r="U8214" s="21"/>
      <c r="Y8214" s="28"/>
      <c r="AA8214" s="20"/>
      <c r="AD8214" s="22"/>
      <c r="AG8214" s="21"/>
      <c r="AH8214" s="22"/>
      <c r="AI8214" s="22"/>
      <c r="AJ8214" s="22"/>
      <c r="AK8214" s="22"/>
      <c r="AM8214" s="22"/>
      <c r="AN8214" s="22"/>
      <c r="AO8214" s="20"/>
    </row>
    <row r="8215" spans="17:41" x14ac:dyDescent="0.15">
      <c r="Q8215" s="28"/>
      <c r="R8215" s="21"/>
      <c r="S8215" s="21"/>
      <c r="T8215" s="21"/>
      <c r="U8215" s="21"/>
      <c r="Y8215" s="28"/>
      <c r="AA8215" s="20"/>
      <c r="AD8215" s="22"/>
      <c r="AG8215" s="21"/>
      <c r="AH8215" s="22"/>
      <c r="AI8215" s="22"/>
      <c r="AJ8215" s="22"/>
      <c r="AK8215" s="22"/>
      <c r="AM8215" s="22"/>
      <c r="AN8215" s="22"/>
      <c r="AO8215" s="20"/>
    </row>
    <row r="8216" spans="17:41" x14ac:dyDescent="0.15">
      <c r="Q8216" s="28"/>
      <c r="R8216" s="21"/>
      <c r="S8216" s="21"/>
      <c r="T8216" s="21"/>
      <c r="U8216" s="21"/>
      <c r="Y8216" s="28"/>
      <c r="AA8216" s="20"/>
      <c r="AD8216" s="22"/>
      <c r="AG8216" s="21"/>
      <c r="AH8216" s="22"/>
      <c r="AI8216" s="22"/>
      <c r="AJ8216" s="22"/>
      <c r="AK8216" s="22"/>
      <c r="AM8216" s="22"/>
      <c r="AN8216" s="22"/>
      <c r="AO8216" s="20"/>
    </row>
    <row r="8217" spans="17:41" x14ac:dyDescent="0.15">
      <c r="Q8217" s="28"/>
      <c r="R8217" s="21"/>
      <c r="S8217" s="21"/>
      <c r="T8217" s="21"/>
      <c r="U8217" s="21"/>
      <c r="Y8217" s="28"/>
      <c r="AA8217" s="20"/>
      <c r="AD8217" s="22"/>
      <c r="AG8217" s="21"/>
      <c r="AH8217" s="22"/>
      <c r="AI8217" s="22"/>
      <c r="AJ8217" s="22"/>
      <c r="AK8217" s="22"/>
      <c r="AM8217" s="22"/>
      <c r="AN8217" s="22"/>
      <c r="AO8217" s="20"/>
    </row>
    <row r="8218" spans="17:41" x14ac:dyDescent="0.15">
      <c r="Q8218" s="28"/>
      <c r="R8218" s="21"/>
      <c r="S8218" s="21"/>
      <c r="T8218" s="21"/>
      <c r="U8218" s="21"/>
      <c r="Y8218" s="28"/>
      <c r="AA8218" s="20"/>
      <c r="AD8218" s="22"/>
      <c r="AG8218" s="21"/>
      <c r="AH8218" s="22"/>
      <c r="AI8218" s="22"/>
      <c r="AJ8218" s="22"/>
      <c r="AK8218" s="22"/>
      <c r="AM8218" s="22"/>
      <c r="AN8218" s="22"/>
      <c r="AO8218" s="20"/>
    </row>
    <row r="8219" spans="17:41" x14ac:dyDescent="0.15">
      <c r="Q8219" s="28"/>
      <c r="R8219" s="21"/>
      <c r="S8219" s="21"/>
      <c r="T8219" s="21"/>
      <c r="U8219" s="21"/>
      <c r="Y8219" s="28"/>
      <c r="AA8219" s="20"/>
      <c r="AD8219" s="22"/>
      <c r="AG8219" s="21"/>
      <c r="AH8219" s="22"/>
      <c r="AI8219" s="22"/>
      <c r="AJ8219" s="22"/>
      <c r="AK8219" s="22"/>
      <c r="AM8219" s="22"/>
      <c r="AN8219" s="22"/>
      <c r="AO8219" s="20"/>
    </row>
    <row r="8220" spans="17:41" x14ac:dyDescent="0.15">
      <c r="Q8220" s="28"/>
      <c r="R8220" s="21"/>
      <c r="S8220" s="21"/>
      <c r="T8220" s="21"/>
      <c r="U8220" s="21"/>
      <c r="Y8220" s="28"/>
      <c r="AA8220" s="20"/>
      <c r="AD8220" s="22"/>
      <c r="AG8220" s="21"/>
      <c r="AH8220" s="22"/>
      <c r="AI8220" s="22"/>
      <c r="AJ8220" s="22"/>
      <c r="AK8220" s="22"/>
      <c r="AM8220" s="22"/>
      <c r="AN8220" s="22"/>
      <c r="AO8220" s="20"/>
    </row>
    <row r="8221" spans="17:41" x14ac:dyDescent="0.15">
      <c r="Q8221" s="28"/>
      <c r="R8221" s="21"/>
      <c r="S8221" s="21"/>
      <c r="T8221" s="21"/>
      <c r="U8221" s="21"/>
      <c r="Y8221" s="28"/>
      <c r="AA8221" s="20"/>
      <c r="AD8221" s="22"/>
      <c r="AG8221" s="21"/>
      <c r="AH8221" s="22"/>
      <c r="AI8221" s="22"/>
      <c r="AJ8221" s="22"/>
      <c r="AK8221" s="22"/>
      <c r="AM8221" s="22"/>
      <c r="AN8221" s="22"/>
      <c r="AO8221" s="20"/>
    </row>
    <row r="8222" spans="17:41" x14ac:dyDescent="0.15">
      <c r="Q8222" s="28"/>
      <c r="R8222" s="21"/>
      <c r="S8222" s="21"/>
      <c r="T8222" s="21"/>
      <c r="U8222" s="21"/>
      <c r="Y8222" s="28"/>
      <c r="AA8222" s="20"/>
      <c r="AD8222" s="22"/>
      <c r="AG8222" s="21"/>
      <c r="AH8222" s="22"/>
      <c r="AI8222" s="22"/>
      <c r="AJ8222" s="22"/>
      <c r="AK8222" s="22"/>
      <c r="AM8222" s="22"/>
      <c r="AN8222" s="22"/>
      <c r="AO8222" s="20"/>
    </row>
    <row r="8223" spans="17:41" x14ac:dyDescent="0.15">
      <c r="Q8223" s="28"/>
      <c r="R8223" s="21"/>
      <c r="S8223" s="21"/>
      <c r="T8223" s="21"/>
      <c r="U8223" s="21"/>
      <c r="Y8223" s="28"/>
      <c r="AA8223" s="20"/>
      <c r="AD8223" s="22"/>
      <c r="AG8223" s="21"/>
      <c r="AH8223" s="22"/>
      <c r="AI8223" s="22"/>
      <c r="AJ8223" s="22"/>
      <c r="AK8223" s="22"/>
      <c r="AM8223" s="22"/>
      <c r="AN8223" s="22"/>
      <c r="AO8223" s="20"/>
    </row>
    <row r="8224" spans="17:41" x14ac:dyDescent="0.15">
      <c r="Q8224" s="28"/>
      <c r="R8224" s="21"/>
      <c r="S8224" s="21"/>
      <c r="T8224" s="21"/>
      <c r="U8224" s="21"/>
      <c r="Y8224" s="28"/>
      <c r="AA8224" s="20"/>
      <c r="AD8224" s="22"/>
      <c r="AG8224" s="21"/>
      <c r="AH8224" s="22"/>
      <c r="AI8224" s="22"/>
      <c r="AJ8224" s="22"/>
      <c r="AK8224" s="22"/>
      <c r="AM8224" s="22"/>
      <c r="AN8224" s="22"/>
      <c r="AO8224" s="20"/>
    </row>
    <row r="8225" spans="17:41" x14ac:dyDescent="0.15">
      <c r="Q8225" s="28"/>
      <c r="R8225" s="21"/>
      <c r="S8225" s="21"/>
      <c r="T8225" s="21"/>
      <c r="U8225" s="21"/>
      <c r="Y8225" s="28"/>
      <c r="AA8225" s="20"/>
      <c r="AD8225" s="22"/>
      <c r="AG8225" s="21"/>
      <c r="AH8225" s="22"/>
      <c r="AI8225" s="22"/>
      <c r="AJ8225" s="22"/>
      <c r="AK8225" s="22"/>
      <c r="AM8225" s="22"/>
      <c r="AN8225" s="22"/>
      <c r="AO8225" s="20"/>
    </row>
    <row r="8226" spans="17:41" x14ac:dyDescent="0.15">
      <c r="Q8226" s="28"/>
      <c r="R8226" s="21"/>
      <c r="S8226" s="21"/>
      <c r="T8226" s="21"/>
      <c r="U8226" s="21"/>
      <c r="Y8226" s="28"/>
      <c r="AA8226" s="20"/>
      <c r="AD8226" s="22"/>
      <c r="AG8226" s="21"/>
      <c r="AH8226" s="22"/>
      <c r="AI8226" s="22"/>
      <c r="AJ8226" s="22"/>
      <c r="AK8226" s="22"/>
      <c r="AM8226" s="22"/>
      <c r="AN8226" s="22"/>
      <c r="AO8226" s="20"/>
    </row>
    <row r="8227" spans="17:41" x14ac:dyDescent="0.15">
      <c r="Q8227" s="28"/>
      <c r="R8227" s="21"/>
      <c r="S8227" s="21"/>
      <c r="T8227" s="21"/>
      <c r="U8227" s="21"/>
      <c r="Y8227" s="28"/>
      <c r="AA8227" s="20"/>
      <c r="AD8227" s="22"/>
      <c r="AG8227" s="21"/>
      <c r="AH8227" s="22"/>
      <c r="AI8227" s="22"/>
      <c r="AJ8227" s="22"/>
      <c r="AK8227" s="22"/>
      <c r="AM8227" s="22"/>
      <c r="AN8227" s="22"/>
      <c r="AO8227" s="20"/>
    </row>
    <row r="8228" spans="17:41" x14ac:dyDescent="0.15">
      <c r="Q8228" s="28"/>
      <c r="R8228" s="21"/>
      <c r="S8228" s="21"/>
      <c r="T8228" s="21"/>
      <c r="U8228" s="21"/>
      <c r="Y8228" s="28"/>
      <c r="AA8228" s="20"/>
      <c r="AD8228" s="22"/>
      <c r="AG8228" s="21"/>
      <c r="AH8228" s="22"/>
      <c r="AI8228" s="22"/>
      <c r="AJ8228" s="22"/>
      <c r="AK8228" s="22"/>
      <c r="AM8228" s="22"/>
      <c r="AN8228" s="22"/>
      <c r="AO8228" s="20"/>
    </row>
    <row r="8229" spans="17:41" x14ac:dyDescent="0.15">
      <c r="Q8229" s="28"/>
      <c r="R8229" s="21"/>
      <c r="S8229" s="21"/>
      <c r="T8229" s="21"/>
      <c r="U8229" s="21"/>
      <c r="Y8229" s="28"/>
      <c r="AA8229" s="20"/>
      <c r="AD8229" s="22"/>
      <c r="AG8229" s="21"/>
      <c r="AH8229" s="22"/>
      <c r="AI8229" s="22"/>
      <c r="AJ8229" s="22"/>
      <c r="AK8229" s="22"/>
      <c r="AM8229" s="22"/>
      <c r="AN8229" s="22"/>
      <c r="AO8229" s="20"/>
    </row>
    <row r="8230" spans="17:41" x14ac:dyDescent="0.15">
      <c r="Q8230" s="28"/>
      <c r="R8230" s="21"/>
      <c r="S8230" s="21"/>
      <c r="T8230" s="21"/>
      <c r="U8230" s="21"/>
      <c r="Y8230" s="28"/>
      <c r="AA8230" s="20"/>
      <c r="AD8230" s="22"/>
      <c r="AG8230" s="21"/>
      <c r="AH8230" s="22"/>
      <c r="AI8230" s="22"/>
      <c r="AJ8230" s="22"/>
      <c r="AK8230" s="22"/>
      <c r="AM8230" s="22"/>
      <c r="AN8230" s="22"/>
      <c r="AO8230" s="20"/>
    </row>
    <row r="8231" spans="17:41" x14ac:dyDescent="0.15">
      <c r="Q8231" s="28"/>
      <c r="R8231" s="21"/>
      <c r="S8231" s="21"/>
      <c r="T8231" s="21"/>
      <c r="U8231" s="21"/>
      <c r="Y8231" s="28"/>
      <c r="AA8231" s="20"/>
      <c r="AD8231" s="22"/>
      <c r="AG8231" s="21"/>
      <c r="AH8231" s="22"/>
      <c r="AI8231" s="22"/>
      <c r="AJ8231" s="22"/>
      <c r="AK8231" s="22"/>
      <c r="AM8231" s="22"/>
      <c r="AN8231" s="22"/>
      <c r="AO8231" s="20"/>
    </row>
    <row r="8232" spans="17:41" x14ac:dyDescent="0.15">
      <c r="Q8232" s="28"/>
      <c r="R8232" s="21"/>
      <c r="S8232" s="21"/>
      <c r="T8232" s="21"/>
      <c r="U8232" s="21"/>
      <c r="Y8232" s="28"/>
      <c r="AA8232" s="20"/>
      <c r="AD8232" s="22"/>
      <c r="AG8232" s="21"/>
      <c r="AH8232" s="22"/>
      <c r="AI8232" s="22"/>
      <c r="AJ8232" s="22"/>
      <c r="AK8232" s="22"/>
      <c r="AM8232" s="22"/>
      <c r="AN8232" s="22"/>
      <c r="AO8232" s="20"/>
    </row>
    <row r="8233" spans="17:41" x14ac:dyDescent="0.15">
      <c r="Q8233" s="28"/>
      <c r="R8233" s="21"/>
      <c r="S8233" s="21"/>
      <c r="T8233" s="21"/>
      <c r="U8233" s="21"/>
      <c r="Y8233" s="28"/>
      <c r="AA8233" s="20"/>
      <c r="AD8233" s="22"/>
      <c r="AG8233" s="21"/>
      <c r="AH8233" s="22"/>
      <c r="AI8233" s="22"/>
      <c r="AJ8233" s="22"/>
      <c r="AK8233" s="22"/>
      <c r="AM8233" s="22"/>
      <c r="AN8233" s="22"/>
      <c r="AO8233" s="20"/>
    </row>
    <row r="8234" spans="17:41" x14ac:dyDescent="0.15">
      <c r="Q8234" s="28"/>
      <c r="R8234" s="21"/>
      <c r="S8234" s="21"/>
      <c r="T8234" s="21"/>
      <c r="U8234" s="21"/>
      <c r="Y8234" s="28"/>
      <c r="AA8234" s="20"/>
      <c r="AD8234" s="22"/>
      <c r="AG8234" s="21"/>
      <c r="AH8234" s="22"/>
      <c r="AI8234" s="22"/>
      <c r="AJ8234" s="22"/>
      <c r="AK8234" s="22"/>
      <c r="AM8234" s="22"/>
      <c r="AN8234" s="22"/>
      <c r="AO8234" s="20"/>
    </row>
    <row r="8235" spans="17:41" x14ac:dyDescent="0.15">
      <c r="Q8235" s="28"/>
      <c r="R8235" s="21"/>
      <c r="S8235" s="21"/>
      <c r="T8235" s="21"/>
      <c r="U8235" s="21"/>
      <c r="Y8235" s="28"/>
      <c r="AA8235" s="20"/>
      <c r="AD8235" s="22"/>
      <c r="AG8235" s="21"/>
      <c r="AH8235" s="22"/>
      <c r="AI8235" s="22"/>
      <c r="AJ8235" s="22"/>
      <c r="AK8235" s="22"/>
      <c r="AM8235" s="22"/>
      <c r="AN8235" s="22"/>
      <c r="AO8235" s="20"/>
    </row>
    <row r="8236" spans="17:41" x14ac:dyDescent="0.15">
      <c r="Q8236" s="28"/>
      <c r="R8236" s="21"/>
      <c r="S8236" s="21"/>
      <c r="T8236" s="21"/>
      <c r="U8236" s="21"/>
      <c r="Y8236" s="28"/>
      <c r="AA8236" s="20"/>
      <c r="AD8236" s="22"/>
      <c r="AG8236" s="21"/>
      <c r="AH8236" s="22"/>
      <c r="AI8236" s="22"/>
      <c r="AJ8236" s="22"/>
      <c r="AK8236" s="22"/>
      <c r="AM8236" s="22"/>
      <c r="AN8236" s="22"/>
      <c r="AO8236" s="20"/>
    </row>
    <row r="8237" spans="17:41" x14ac:dyDescent="0.15">
      <c r="Q8237" s="28"/>
      <c r="R8237" s="21"/>
      <c r="S8237" s="21"/>
      <c r="T8237" s="21"/>
      <c r="U8237" s="21"/>
      <c r="Y8237" s="28"/>
      <c r="AA8237" s="20"/>
      <c r="AD8237" s="22"/>
      <c r="AG8237" s="21"/>
      <c r="AH8237" s="22"/>
      <c r="AI8237" s="22"/>
      <c r="AJ8237" s="22"/>
      <c r="AK8237" s="22"/>
      <c r="AM8237" s="22"/>
      <c r="AN8237" s="22"/>
      <c r="AO8237" s="20"/>
    </row>
    <row r="8238" spans="17:41" x14ac:dyDescent="0.15">
      <c r="Q8238" s="28"/>
      <c r="R8238" s="21"/>
      <c r="S8238" s="21"/>
      <c r="T8238" s="21"/>
      <c r="U8238" s="21"/>
      <c r="Y8238" s="28"/>
      <c r="AA8238" s="20"/>
      <c r="AD8238" s="22"/>
      <c r="AG8238" s="21"/>
      <c r="AH8238" s="22"/>
      <c r="AI8238" s="22"/>
      <c r="AJ8238" s="22"/>
      <c r="AK8238" s="22"/>
      <c r="AM8238" s="22"/>
      <c r="AN8238" s="22"/>
      <c r="AO8238" s="20"/>
    </row>
    <row r="8239" spans="17:41" x14ac:dyDescent="0.15">
      <c r="Q8239" s="28"/>
      <c r="R8239" s="21"/>
      <c r="S8239" s="21"/>
      <c r="T8239" s="21"/>
      <c r="U8239" s="21"/>
      <c r="Y8239" s="28"/>
      <c r="AA8239" s="20"/>
      <c r="AD8239" s="22"/>
      <c r="AG8239" s="21"/>
      <c r="AH8239" s="22"/>
      <c r="AI8239" s="22"/>
      <c r="AJ8239" s="22"/>
      <c r="AK8239" s="22"/>
      <c r="AM8239" s="22"/>
      <c r="AN8239" s="22"/>
      <c r="AO8239" s="20"/>
    </row>
    <row r="8240" spans="17:41" x14ac:dyDescent="0.15">
      <c r="Q8240" s="28"/>
      <c r="R8240" s="21"/>
      <c r="S8240" s="21"/>
      <c r="T8240" s="21"/>
      <c r="U8240" s="21"/>
      <c r="Y8240" s="28"/>
      <c r="AA8240" s="20"/>
      <c r="AD8240" s="22"/>
      <c r="AG8240" s="21"/>
      <c r="AH8240" s="22"/>
      <c r="AI8240" s="22"/>
      <c r="AJ8240" s="22"/>
      <c r="AK8240" s="22"/>
      <c r="AM8240" s="22"/>
      <c r="AN8240" s="22"/>
      <c r="AO8240" s="20"/>
    </row>
    <row r="8241" spans="17:41" x14ac:dyDescent="0.15">
      <c r="Q8241" s="28"/>
      <c r="R8241" s="21"/>
      <c r="S8241" s="21"/>
      <c r="T8241" s="21"/>
      <c r="U8241" s="21"/>
      <c r="Y8241" s="28"/>
      <c r="AA8241" s="20"/>
      <c r="AD8241" s="22"/>
      <c r="AG8241" s="21"/>
      <c r="AH8241" s="22"/>
      <c r="AI8241" s="22"/>
      <c r="AJ8241" s="22"/>
      <c r="AK8241" s="22"/>
      <c r="AM8241" s="22"/>
      <c r="AN8241" s="22"/>
      <c r="AO8241" s="20"/>
    </row>
    <row r="8242" spans="17:41" x14ac:dyDescent="0.15">
      <c r="Q8242" s="28"/>
      <c r="R8242" s="21"/>
      <c r="S8242" s="21"/>
      <c r="T8242" s="21"/>
      <c r="U8242" s="21"/>
      <c r="Y8242" s="28"/>
      <c r="AA8242" s="20"/>
      <c r="AD8242" s="22"/>
      <c r="AG8242" s="21"/>
      <c r="AH8242" s="22"/>
      <c r="AI8242" s="22"/>
      <c r="AJ8242" s="22"/>
      <c r="AK8242" s="22"/>
      <c r="AM8242" s="22"/>
      <c r="AN8242" s="22"/>
      <c r="AO8242" s="20"/>
    </row>
    <row r="8243" spans="17:41" x14ac:dyDescent="0.15">
      <c r="Q8243" s="28"/>
      <c r="R8243" s="21"/>
      <c r="S8243" s="21"/>
      <c r="T8243" s="21"/>
      <c r="U8243" s="21"/>
      <c r="Y8243" s="28"/>
      <c r="AA8243" s="20"/>
      <c r="AD8243" s="22"/>
      <c r="AG8243" s="21"/>
      <c r="AH8243" s="22"/>
      <c r="AI8243" s="22"/>
      <c r="AJ8243" s="22"/>
      <c r="AK8243" s="22"/>
      <c r="AM8243" s="22"/>
      <c r="AN8243" s="22"/>
      <c r="AO8243" s="20"/>
    </row>
    <row r="8244" spans="17:41" x14ac:dyDescent="0.15">
      <c r="Q8244" s="28"/>
      <c r="R8244" s="21"/>
      <c r="S8244" s="21"/>
      <c r="T8244" s="21"/>
      <c r="U8244" s="21"/>
      <c r="Y8244" s="28"/>
      <c r="AA8244" s="20"/>
      <c r="AD8244" s="22"/>
      <c r="AG8244" s="21"/>
      <c r="AH8244" s="22"/>
      <c r="AI8244" s="22"/>
      <c r="AJ8244" s="22"/>
      <c r="AK8244" s="22"/>
      <c r="AM8244" s="22"/>
      <c r="AN8244" s="22"/>
      <c r="AO8244" s="20"/>
    </row>
    <row r="8245" spans="17:41" x14ac:dyDescent="0.15">
      <c r="Q8245" s="28"/>
      <c r="R8245" s="21"/>
      <c r="S8245" s="21"/>
      <c r="T8245" s="21"/>
      <c r="U8245" s="21"/>
      <c r="Y8245" s="28"/>
      <c r="AA8245" s="20"/>
      <c r="AD8245" s="22"/>
      <c r="AG8245" s="21"/>
      <c r="AH8245" s="22"/>
      <c r="AI8245" s="22"/>
      <c r="AJ8245" s="22"/>
      <c r="AK8245" s="22"/>
      <c r="AM8245" s="22"/>
      <c r="AN8245" s="22"/>
      <c r="AO8245" s="20"/>
    </row>
    <row r="8246" spans="17:41" x14ac:dyDescent="0.15">
      <c r="Q8246" s="28"/>
      <c r="R8246" s="21"/>
      <c r="S8246" s="21"/>
      <c r="T8246" s="21"/>
      <c r="U8246" s="21"/>
      <c r="Y8246" s="28"/>
      <c r="AA8246" s="20"/>
      <c r="AD8246" s="22"/>
      <c r="AG8246" s="21"/>
      <c r="AH8246" s="22"/>
      <c r="AI8246" s="22"/>
      <c r="AJ8246" s="22"/>
      <c r="AK8246" s="22"/>
      <c r="AM8246" s="22"/>
      <c r="AN8246" s="22"/>
      <c r="AO8246" s="20"/>
    </row>
    <row r="8247" spans="17:41" x14ac:dyDescent="0.15">
      <c r="Q8247" s="28"/>
      <c r="R8247" s="21"/>
      <c r="S8247" s="21"/>
      <c r="T8247" s="21"/>
      <c r="U8247" s="21"/>
      <c r="Y8247" s="28"/>
      <c r="AA8247" s="20"/>
      <c r="AD8247" s="22"/>
      <c r="AG8247" s="21"/>
      <c r="AH8247" s="22"/>
      <c r="AI8247" s="22"/>
      <c r="AJ8247" s="22"/>
      <c r="AK8247" s="22"/>
      <c r="AM8247" s="22"/>
      <c r="AN8247" s="22"/>
      <c r="AO8247" s="20"/>
    </row>
    <row r="8248" spans="17:41" x14ac:dyDescent="0.15">
      <c r="Q8248" s="28"/>
      <c r="R8248" s="21"/>
      <c r="S8248" s="21"/>
      <c r="T8248" s="21"/>
      <c r="U8248" s="21"/>
      <c r="Y8248" s="28"/>
      <c r="AA8248" s="20"/>
      <c r="AD8248" s="22"/>
      <c r="AG8248" s="21"/>
      <c r="AH8248" s="22"/>
      <c r="AI8248" s="22"/>
      <c r="AJ8248" s="22"/>
      <c r="AK8248" s="22"/>
      <c r="AM8248" s="22"/>
      <c r="AN8248" s="22"/>
      <c r="AO8248" s="20"/>
    </row>
    <row r="8249" spans="17:41" x14ac:dyDescent="0.15">
      <c r="Q8249" s="28"/>
      <c r="R8249" s="21"/>
      <c r="S8249" s="21"/>
      <c r="T8249" s="21"/>
      <c r="U8249" s="21"/>
      <c r="Y8249" s="28"/>
      <c r="AA8249" s="20"/>
      <c r="AD8249" s="22"/>
      <c r="AG8249" s="21"/>
      <c r="AH8249" s="22"/>
      <c r="AI8249" s="22"/>
      <c r="AJ8249" s="22"/>
      <c r="AK8249" s="22"/>
      <c r="AM8249" s="22"/>
      <c r="AN8249" s="22"/>
      <c r="AO8249" s="20"/>
    </row>
    <row r="8250" spans="17:41" x14ac:dyDescent="0.15">
      <c r="Q8250" s="28"/>
      <c r="R8250" s="21"/>
      <c r="S8250" s="21"/>
      <c r="T8250" s="21"/>
      <c r="U8250" s="21"/>
      <c r="Y8250" s="28"/>
      <c r="AA8250" s="20"/>
      <c r="AD8250" s="22"/>
      <c r="AG8250" s="21"/>
      <c r="AH8250" s="22"/>
      <c r="AI8250" s="22"/>
      <c r="AJ8250" s="22"/>
      <c r="AK8250" s="22"/>
      <c r="AM8250" s="22"/>
      <c r="AN8250" s="22"/>
      <c r="AO8250" s="20"/>
    </row>
    <row r="8251" spans="17:41" x14ac:dyDescent="0.15">
      <c r="Q8251" s="28"/>
      <c r="R8251" s="21"/>
      <c r="S8251" s="21"/>
      <c r="T8251" s="21"/>
      <c r="U8251" s="21"/>
      <c r="Y8251" s="28"/>
      <c r="AA8251" s="20"/>
      <c r="AD8251" s="22"/>
      <c r="AG8251" s="21"/>
      <c r="AH8251" s="22"/>
      <c r="AI8251" s="22"/>
      <c r="AJ8251" s="22"/>
      <c r="AK8251" s="22"/>
      <c r="AM8251" s="22"/>
      <c r="AN8251" s="22"/>
      <c r="AO8251" s="20"/>
    </row>
    <row r="8252" spans="17:41" x14ac:dyDescent="0.15">
      <c r="Q8252" s="28"/>
      <c r="R8252" s="21"/>
      <c r="S8252" s="21"/>
      <c r="T8252" s="21"/>
      <c r="U8252" s="21"/>
      <c r="Y8252" s="28"/>
      <c r="AA8252" s="20"/>
      <c r="AD8252" s="22"/>
      <c r="AG8252" s="21"/>
      <c r="AH8252" s="22"/>
      <c r="AI8252" s="22"/>
      <c r="AJ8252" s="22"/>
      <c r="AK8252" s="22"/>
      <c r="AM8252" s="22"/>
      <c r="AN8252" s="22"/>
      <c r="AO8252" s="20"/>
    </row>
    <row r="8253" spans="17:41" x14ac:dyDescent="0.15">
      <c r="Q8253" s="28"/>
      <c r="R8253" s="21"/>
      <c r="S8253" s="21"/>
      <c r="T8253" s="21"/>
      <c r="U8253" s="21"/>
      <c r="Y8253" s="28"/>
      <c r="AA8253" s="20"/>
      <c r="AD8253" s="22"/>
      <c r="AG8253" s="21"/>
      <c r="AH8253" s="22"/>
      <c r="AI8253" s="22"/>
      <c r="AJ8253" s="22"/>
      <c r="AK8253" s="22"/>
      <c r="AM8253" s="22"/>
      <c r="AN8253" s="22"/>
      <c r="AO8253" s="20"/>
    </row>
    <row r="8254" spans="17:41" x14ac:dyDescent="0.15">
      <c r="Q8254" s="28"/>
      <c r="R8254" s="21"/>
      <c r="S8254" s="21"/>
      <c r="T8254" s="21"/>
      <c r="U8254" s="21"/>
      <c r="Y8254" s="28"/>
      <c r="AA8254" s="20"/>
      <c r="AD8254" s="22"/>
      <c r="AG8254" s="21"/>
      <c r="AH8254" s="22"/>
      <c r="AI8254" s="22"/>
      <c r="AJ8254" s="22"/>
      <c r="AK8254" s="22"/>
      <c r="AM8254" s="22"/>
      <c r="AN8254" s="22"/>
      <c r="AO8254" s="20"/>
    </row>
    <row r="8255" spans="17:41" x14ac:dyDescent="0.15">
      <c r="Q8255" s="28"/>
      <c r="R8255" s="21"/>
      <c r="S8255" s="21"/>
      <c r="T8255" s="21"/>
      <c r="U8255" s="21"/>
      <c r="Y8255" s="28"/>
      <c r="AA8255" s="20"/>
      <c r="AD8255" s="22"/>
      <c r="AG8255" s="21"/>
      <c r="AH8255" s="22"/>
      <c r="AI8255" s="22"/>
      <c r="AJ8255" s="22"/>
      <c r="AK8255" s="22"/>
      <c r="AM8255" s="22"/>
      <c r="AN8255" s="22"/>
      <c r="AO8255" s="20"/>
    </row>
    <row r="8256" spans="17:41" x14ac:dyDescent="0.15">
      <c r="Q8256" s="28"/>
      <c r="R8256" s="21"/>
      <c r="S8256" s="21"/>
      <c r="T8256" s="21"/>
      <c r="U8256" s="21"/>
      <c r="Y8256" s="28"/>
      <c r="AA8256" s="20"/>
      <c r="AD8256" s="22"/>
      <c r="AG8256" s="21"/>
      <c r="AH8256" s="22"/>
      <c r="AI8256" s="22"/>
      <c r="AJ8256" s="22"/>
      <c r="AK8256" s="22"/>
      <c r="AM8256" s="22"/>
      <c r="AN8256" s="22"/>
      <c r="AO8256" s="20"/>
    </row>
    <row r="8257" spans="17:41" x14ac:dyDescent="0.15">
      <c r="Q8257" s="28"/>
      <c r="R8257" s="21"/>
      <c r="S8257" s="21"/>
      <c r="T8257" s="21"/>
      <c r="U8257" s="21"/>
      <c r="Y8257" s="28"/>
      <c r="AA8257" s="20"/>
      <c r="AD8257" s="22"/>
      <c r="AG8257" s="21"/>
      <c r="AH8257" s="22"/>
      <c r="AI8257" s="22"/>
      <c r="AJ8257" s="22"/>
      <c r="AK8257" s="22"/>
      <c r="AM8257" s="22"/>
      <c r="AN8257" s="22"/>
      <c r="AO8257" s="20"/>
    </row>
    <row r="8258" spans="17:41" x14ac:dyDescent="0.15">
      <c r="Q8258" s="28"/>
      <c r="R8258" s="21"/>
      <c r="S8258" s="21"/>
      <c r="T8258" s="21"/>
      <c r="U8258" s="21"/>
      <c r="Y8258" s="28"/>
      <c r="AA8258" s="20"/>
      <c r="AD8258" s="22"/>
      <c r="AG8258" s="21"/>
      <c r="AH8258" s="22"/>
      <c r="AI8258" s="22"/>
      <c r="AJ8258" s="22"/>
      <c r="AK8258" s="22"/>
      <c r="AM8258" s="22"/>
      <c r="AN8258" s="22"/>
      <c r="AO8258" s="20"/>
    </row>
    <row r="8259" spans="17:41" x14ac:dyDescent="0.15">
      <c r="Q8259" s="28"/>
      <c r="R8259" s="21"/>
      <c r="S8259" s="21"/>
      <c r="T8259" s="21"/>
      <c r="U8259" s="21"/>
      <c r="Y8259" s="28"/>
      <c r="AA8259" s="20"/>
      <c r="AD8259" s="22"/>
      <c r="AG8259" s="21"/>
      <c r="AH8259" s="22"/>
      <c r="AI8259" s="22"/>
      <c r="AJ8259" s="22"/>
      <c r="AK8259" s="22"/>
      <c r="AM8259" s="22"/>
      <c r="AN8259" s="22"/>
      <c r="AO8259" s="20"/>
    </row>
    <row r="8260" spans="17:41" x14ac:dyDescent="0.15">
      <c r="Q8260" s="28"/>
      <c r="R8260" s="21"/>
      <c r="S8260" s="21"/>
      <c r="T8260" s="21"/>
      <c r="U8260" s="21"/>
      <c r="Y8260" s="28"/>
      <c r="AA8260" s="20"/>
      <c r="AD8260" s="22"/>
      <c r="AG8260" s="21"/>
      <c r="AH8260" s="22"/>
      <c r="AI8260" s="22"/>
      <c r="AJ8260" s="22"/>
      <c r="AK8260" s="22"/>
      <c r="AM8260" s="22"/>
      <c r="AN8260" s="22"/>
      <c r="AO8260" s="20"/>
    </row>
    <row r="8261" spans="17:41" x14ac:dyDescent="0.15">
      <c r="Q8261" s="28"/>
      <c r="R8261" s="21"/>
      <c r="S8261" s="21"/>
      <c r="T8261" s="21"/>
      <c r="U8261" s="21"/>
      <c r="Y8261" s="28"/>
      <c r="AA8261" s="20"/>
      <c r="AD8261" s="22"/>
      <c r="AG8261" s="21"/>
      <c r="AH8261" s="22"/>
      <c r="AI8261" s="22"/>
      <c r="AJ8261" s="22"/>
      <c r="AK8261" s="22"/>
      <c r="AM8261" s="22"/>
      <c r="AN8261" s="22"/>
      <c r="AO8261" s="20"/>
    </row>
    <row r="8262" spans="17:41" x14ac:dyDescent="0.15">
      <c r="Q8262" s="28"/>
      <c r="R8262" s="21"/>
      <c r="S8262" s="21"/>
      <c r="T8262" s="21"/>
      <c r="U8262" s="21"/>
      <c r="Y8262" s="28"/>
      <c r="AA8262" s="20"/>
      <c r="AD8262" s="22"/>
      <c r="AG8262" s="21"/>
      <c r="AH8262" s="22"/>
      <c r="AI8262" s="22"/>
      <c r="AJ8262" s="22"/>
      <c r="AK8262" s="22"/>
      <c r="AM8262" s="22"/>
      <c r="AN8262" s="22"/>
      <c r="AO8262" s="20"/>
    </row>
    <row r="8263" spans="17:41" x14ac:dyDescent="0.15">
      <c r="Q8263" s="28"/>
      <c r="R8263" s="21"/>
      <c r="S8263" s="21"/>
      <c r="T8263" s="21"/>
      <c r="U8263" s="21"/>
      <c r="Y8263" s="28"/>
      <c r="AA8263" s="20"/>
      <c r="AD8263" s="22"/>
      <c r="AG8263" s="21"/>
      <c r="AH8263" s="22"/>
      <c r="AI8263" s="22"/>
      <c r="AJ8263" s="22"/>
      <c r="AK8263" s="22"/>
      <c r="AM8263" s="22"/>
      <c r="AN8263" s="22"/>
      <c r="AO8263" s="20"/>
    </row>
    <row r="8264" spans="17:41" x14ac:dyDescent="0.15">
      <c r="Q8264" s="28"/>
      <c r="R8264" s="21"/>
      <c r="S8264" s="21"/>
      <c r="T8264" s="21"/>
      <c r="U8264" s="21"/>
      <c r="Y8264" s="28"/>
      <c r="AA8264" s="20"/>
      <c r="AD8264" s="22"/>
      <c r="AG8264" s="21"/>
      <c r="AH8264" s="22"/>
      <c r="AI8264" s="22"/>
      <c r="AJ8264" s="22"/>
      <c r="AK8264" s="22"/>
      <c r="AM8264" s="22"/>
      <c r="AN8264" s="22"/>
      <c r="AO8264" s="20"/>
    </row>
    <row r="8265" spans="17:41" x14ac:dyDescent="0.15">
      <c r="Q8265" s="28"/>
      <c r="R8265" s="21"/>
      <c r="S8265" s="21"/>
      <c r="T8265" s="21"/>
      <c r="U8265" s="21"/>
      <c r="Y8265" s="28"/>
      <c r="AA8265" s="20"/>
      <c r="AD8265" s="22"/>
      <c r="AG8265" s="21"/>
      <c r="AH8265" s="22"/>
      <c r="AI8265" s="22"/>
      <c r="AJ8265" s="22"/>
      <c r="AK8265" s="22"/>
      <c r="AM8265" s="22"/>
      <c r="AN8265" s="22"/>
      <c r="AO8265" s="20"/>
    </row>
    <row r="8266" spans="17:41" x14ac:dyDescent="0.15">
      <c r="Q8266" s="28"/>
      <c r="R8266" s="21"/>
      <c r="S8266" s="21"/>
      <c r="T8266" s="21"/>
      <c r="U8266" s="21"/>
      <c r="Y8266" s="28"/>
      <c r="AA8266" s="20"/>
      <c r="AD8266" s="22"/>
      <c r="AG8266" s="21"/>
      <c r="AH8266" s="22"/>
      <c r="AI8266" s="22"/>
      <c r="AJ8266" s="22"/>
      <c r="AK8266" s="22"/>
      <c r="AM8266" s="22"/>
      <c r="AN8266" s="22"/>
      <c r="AO8266" s="20"/>
    </row>
    <row r="8267" spans="17:41" x14ac:dyDescent="0.15">
      <c r="Q8267" s="28"/>
      <c r="R8267" s="21"/>
      <c r="S8267" s="21"/>
      <c r="T8267" s="21"/>
      <c r="U8267" s="21"/>
      <c r="Y8267" s="28"/>
      <c r="AA8267" s="20"/>
      <c r="AD8267" s="22"/>
      <c r="AG8267" s="21"/>
      <c r="AH8267" s="22"/>
      <c r="AI8267" s="22"/>
      <c r="AJ8267" s="22"/>
      <c r="AK8267" s="22"/>
      <c r="AM8267" s="22"/>
      <c r="AN8267" s="22"/>
      <c r="AO8267" s="20"/>
    </row>
    <row r="8268" spans="17:41" x14ac:dyDescent="0.15">
      <c r="Q8268" s="28"/>
      <c r="R8268" s="21"/>
      <c r="S8268" s="21"/>
      <c r="T8268" s="21"/>
      <c r="U8268" s="21"/>
      <c r="Y8268" s="28"/>
      <c r="AA8268" s="20"/>
      <c r="AD8268" s="22"/>
      <c r="AG8268" s="21"/>
      <c r="AH8268" s="22"/>
      <c r="AI8268" s="22"/>
      <c r="AJ8268" s="22"/>
      <c r="AK8268" s="22"/>
      <c r="AM8268" s="22"/>
      <c r="AN8268" s="22"/>
      <c r="AO8268" s="20"/>
    </row>
    <row r="8269" spans="17:41" x14ac:dyDescent="0.15">
      <c r="Q8269" s="28"/>
      <c r="R8269" s="21"/>
      <c r="S8269" s="21"/>
      <c r="T8269" s="21"/>
      <c r="U8269" s="21"/>
      <c r="Y8269" s="28"/>
      <c r="AA8269" s="20"/>
      <c r="AD8269" s="22"/>
      <c r="AG8269" s="21"/>
      <c r="AH8269" s="22"/>
      <c r="AI8269" s="22"/>
      <c r="AJ8269" s="22"/>
      <c r="AK8269" s="22"/>
      <c r="AM8269" s="22"/>
      <c r="AN8269" s="22"/>
      <c r="AO8269" s="20"/>
    </row>
    <row r="8270" spans="17:41" x14ac:dyDescent="0.15">
      <c r="Q8270" s="28"/>
      <c r="R8270" s="21"/>
      <c r="S8270" s="21"/>
      <c r="T8270" s="21"/>
      <c r="U8270" s="21"/>
      <c r="Y8270" s="28"/>
      <c r="AA8270" s="20"/>
      <c r="AD8270" s="22"/>
      <c r="AG8270" s="21"/>
      <c r="AH8270" s="22"/>
      <c r="AI8270" s="22"/>
      <c r="AJ8270" s="22"/>
      <c r="AK8270" s="22"/>
      <c r="AM8270" s="22"/>
      <c r="AN8270" s="22"/>
      <c r="AO8270" s="20"/>
    </row>
    <row r="8271" spans="17:41" x14ac:dyDescent="0.15">
      <c r="Q8271" s="28"/>
      <c r="R8271" s="21"/>
      <c r="S8271" s="21"/>
      <c r="T8271" s="21"/>
      <c r="U8271" s="21"/>
      <c r="Y8271" s="28"/>
      <c r="AA8271" s="20"/>
      <c r="AD8271" s="22"/>
      <c r="AG8271" s="21"/>
      <c r="AH8271" s="22"/>
      <c r="AI8271" s="22"/>
      <c r="AJ8271" s="22"/>
      <c r="AK8271" s="22"/>
      <c r="AM8271" s="22"/>
      <c r="AN8271" s="22"/>
      <c r="AO8271" s="20"/>
    </row>
    <row r="8272" spans="17:41" x14ac:dyDescent="0.15">
      <c r="Q8272" s="28"/>
      <c r="R8272" s="21"/>
      <c r="S8272" s="21"/>
      <c r="T8272" s="21"/>
      <c r="U8272" s="21"/>
      <c r="Y8272" s="28"/>
      <c r="AA8272" s="20"/>
      <c r="AD8272" s="22"/>
      <c r="AG8272" s="21"/>
      <c r="AH8272" s="22"/>
      <c r="AI8272" s="22"/>
      <c r="AJ8272" s="22"/>
      <c r="AK8272" s="22"/>
      <c r="AM8272" s="22"/>
      <c r="AN8272" s="22"/>
      <c r="AO8272" s="20"/>
    </row>
    <row r="8273" spans="17:41" x14ac:dyDescent="0.15">
      <c r="Q8273" s="28"/>
      <c r="R8273" s="21"/>
      <c r="S8273" s="21"/>
      <c r="T8273" s="21"/>
      <c r="U8273" s="21"/>
      <c r="Y8273" s="28"/>
      <c r="AA8273" s="20"/>
      <c r="AD8273" s="22"/>
      <c r="AG8273" s="21"/>
      <c r="AH8273" s="22"/>
      <c r="AI8273" s="22"/>
      <c r="AJ8273" s="22"/>
      <c r="AK8273" s="22"/>
      <c r="AM8273" s="22"/>
      <c r="AN8273" s="22"/>
      <c r="AO8273" s="20"/>
    </row>
    <row r="8274" spans="17:41" x14ac:dyDescent="0.15">
      <c r="Q8274" s="28"/>
      <c r="R8274" s="21"/>
      <c r="S8274" s="21"/>
      <c r="T8274" s="21"/>
      <c r="U8274" s="21"/>
      <c r="Y8274" s="28"/>
      <c r="AA8274" s="20"/>
      <c r="AD8274" s="22"/>
      <c r="AG8274" s="21"/>
      <c r="AH8274" s="22"/>
      <c r="AI8274" s="22"/>
      <c r="AJ8274" s="22"/>
      <c r="AK8274" s="22"/>
      <c r="AM8274" s="22"/>
      <c r="AN8274" s="22"/>
      <c r="AO8274" s="20"/>
    </row>
    <row r="8275" spans="17:41" x14ac:dyDescent="0.15">
      <c r="Q8275" s="28"/>
      <c r="R8275" s="21"/>
      <c r="S8275" s="21"/>
      <c r="T8275" s="21"/>
      <c r="U8275" s="21"/>
      <c r="Y8275" s="28"/>
      <c r="AA8275" s="20"/>
      <c r="AD8275" s="22"/>
      <c r="AG8275" s="21"/>
      <c r="AH8275" s="22"/>
      <c r="AI8275" s="22"/>
      <c r="AJ8275" s="22"/>
      <c r="AK8275" s="22"/>
      <c r="AM8275" s="22"/>
      <c r="AN8275" s="22"/>
      <c r="AO8275" s="20"/>
    </row>
    <row r="8276" spans="17:41" x14ac:dyDescent="0.15">
      <c r="Q8276" s="28"/>
      <c r="R8276" s="21"/>
      <c r="S8276" s="21"/>
      <c r="T8276" s="21"/>
      <c r="U8276" s="21"/>
      <c r="Y8276" s="28"/>
      <c r="AA8276" s="20"/>
      <c r="AD8276" s="22"/>
      <c r="AG8276" s="21"/>
      <c r="AH8276" s="22"/>
      <c r="AI8276" s="22"/>
      <c r="AJ8276" s="22"/>
      <c r="AK8276" s="22"/>
      <c r="AM8276" s="22"/>
      <c r="AN8276" s="22"/>
      <c r="AO8276" s="20"/>
    </row>
    <row r="8277" spans="17:41" x14ac:dyDescent="0.15">
      <c r="Q8277" s="28"/>
      <c r="R8277" s="21"/>
      <c r="S8277" s="21"/>
      <c r="T8277" s="21"/>
      <c r="U8277" s="21"/>
      <c r="Y8277" s="28"/>
      <c r="AA8277" s="20"/>
      <c r="AD8277" s="22"/>
      <c r="AG8277" s="21"/>
      <c r="AH8277" s="22"/>
      <c r="AI8277" s="22"/>
      <c r="AJ8277" s="22"/>
      <c r="AK8277" s="22"/>
      <c r="AM8277" s="22"/>
      <c r="AN8277" s="22"/>
      <c r="AO8277" s="20"/>
    </row>
    <row r="8278" spans="17:41" x14ac:dyDescent="0.15">
      <c r="Q8278" s="28"/>
      <c r="R8278" s="21"/>
      <c r="S8278" s="21"/>
      <c r="T8278" s="21"/>
      <c r="U8278" s="21"/>
      <c r="Y8278" s="28"/>
      <c r="AA8278" s="20"/>
      <c r="AD8278" s="22"/>
      <c r="AG8278" s="21"/>
      <c r="AH8278" s="22"/>
      <c r="AI8278" s="22"/>
      <c r="AJ8278" s="22"/>
      <c r="AK8278" s="22"/>
      <c r="AM8278" s="22"/>
      <c r="AN8278" s="22"/>
      <c r="AO8278" s="20"/>
    </row>
    <row r="8279" spans="17:41" x14ac:dyDescent="0.15">
      <c r="Q8279" s="28"/>
      <c r="R8279" s="21"/>
      <c r="S8279" s="21"/>
      <c r="T8279" s="21"/>
      <c r="U8279" s="21"/>
      <c r="Y8279" s="28"/>
      <c r="AA8279" s="20"/>
      <c r="AD8279" s="22"/>
      <c r="AG8279" s="21"/>
      <c r="AH8279" s="22"/>
      <c r="AI8279" s="22"/>
      <c r="AJ8279" s="22"/>
      <c r="AK8279" s="22"/>
      <c r="AM8279" s="22"/>
      <c r="AN8279" s="22"/>
      <c r="AO8279" s="20"/>
    </row>
    <row r="8280" spans="17:41" x14ac:dyDescent="0.15">
      <c r="Q8280" s="28"/>
      <c r="R8280" s="21"/>
      <c r="S8280" s="21"/>
      <c r="T8280" s="21"/>
      <c r="U8280" s="21"/>
      <c r="Y8280" s="28"/>
      <c r="AA8280" s="20"/>
      <c r="AD8280" s="22"/>
      <c r="AG8280" s="21"/>
      <c r="AH8280" s="22"/>
      <c r="AI8280" s="22"/>
      <c r="AJ8280" s="22"/>
      <c r="AK8280" s="22"/>
      <c r="AM8280" s="22"/>
      <c r="AN8280" s="22"/>
      <c r="AO8280" s="20"/>
    </row>
    <row r="8281" spans="17:41" x14ac:dyDescent="0.15">
      <c r="Q8281" s="28"/>
      <c r="R8281" s="21"/>
      <c r="S8281" s="21"/>
      <c r="T8281" s="21"/>
      <c r="U8281" s="21"/>
      <c r="Y8281" s="28"/>
      <c r="AA8281" s="20"/>
      <c r="AD8281" s="22"/>
      <c r="AG8281" s="21"/>
      <c r="AH8281" s="22"/>
      <c r="AI8281" s="22"/>
      <c r="AJ8281" s="22"/>
      <c r="AK8281" s="22"/>
      <c r="AM8281" s="22"/>
      <c r="AN8281" s="22"/>
      <c r="AO8281" s="20"/>
    </row>
    <row r="8282" spans="17:41" x14ac:dyDescent="0.15">
      <c r="Q8282" s="28"/>
      <c r="R8282" s="21"/>
      <c r="S8282" s="21"/>
      <c r="T8282" s="21"/>
      <c r="U8282" s="21"/>
      <c r="Y8282" s="28"/>
      <c r="AA8282" s="20"/>
      <c r="AD8282" s="22"/>
      <c r="AG8282" s="21"/>
      <c r="AH8282" s="22"/>
      <c r="AI8282" s="22"/>
      <c r="AJ8282" s="22"/>
      <c r="AK8282" s="22"/>
      <c r="AM8282" s="22"/>
      <c r="AN8282" s="22"/>
      <c r="AO8282" s="20"/>
    </row>
    <row r="8283" spans="17:41" x14ac:dyDescent="0.15">
      <c r="Q8283" s="28"/>
      <c r="R8283" s="21"/>
      <c r="S8283" s="21"/>
      <c r="T8283" s="21"/>
      <c r="U8283" s="21"/>
      <c r="Y8283" s="28"/>
      <c r="AA8283" s="20"/>
      <c r="AD8283" s="22"/>
      <c r="AG8283" s="21"/>
      <c r="AH8283" s="22"/>
      <c r="AI8283" s="22"/>
      <c r="AJ8283" s="22"/>
      <c r="AK8283" s="22"/>
      <c r="AM8283" s="22"/>
      <c r="AN8283" s="22"/>
      <c r="AO8283" s="20"/>
    </row>
    <row r="8284" spans="17:41" x14ac:dyDescent="0.15">
      <c r="Q8284" s="28"/>
      <c r="R8284" s="21"/>
      <c r="S8284" s="21"/>
      <c r="T8284" s="21"/>
      <c r="U8284" s="21"/>
      <c r="Y8284" s="28"/>
      <c r="AA8284" s="20"/>
      <c r="AD8284" s="22"/>
      <c r="AG8284" s="21"/>
      <c r="AH8284" s="22"/>
      <c r="AI8284" s="22"/>
      <c r="AJ8284" s="22"/>
      <c r="AK8284" s="22"/>
      <c r="AM8284" s="22"/>
      <c r="AN8284" s="22"/>
      <c r="AO8284" s="20"/>
    </row>
    <row r="8285" spans="17:41" x14ac:dyDescent="0.15">
      <c r="Q8285" s="28"/>
      <c r="R8285" s="21"/>
      <c r="S8285" s="21"/>
      <c r="T8285" s="21"/>
      <c r="U8285" s="21"/>
      <c r="Y8285" s="28"/>
      <c r="AA8285" s="20"/>
      <c r="AD8285" s="22"/>
      <c r="AG8285" s="21"/>
      <c r="AH8285" s="22"/>
      <c r="AI8285" s="22"/>
      <c r="AJ8285" s="22"/>
      <c r="AK8285" s="22"/>
      <c r="AM8285" s="22"/>
      <c r="AN8285" s="22"/>
      <c r="AO8285" s="20"/>
    </row>
    <row r="8286" spans="17:41" x14ac:dyDescent="0.15">
      <c r="Q8286" s="28"/>
      <c r="R8286" s="21"/>
      <c r="S8286" s="21"/>
      <c r="T8286" s="21"/>
      <c r="U8286" s="21"/>
      <c r="Y8286" s="28"/>
      <c r="AA8286" s="20"/>
      <c r="AD8286" s="22"/>
      <c r="AG8286" s="21"/>
      <c r="AH8286" s="22"/>
      <c r="AI8286" s="22"/>
      <c r="AJ8286" s="22"/>
      <c r="AK8286" s="22"/>
      <c r="AM8286" s="22"/>
      <c r="AN8286" s="22"/>
      <c r="AO8286" s="20"/>
    </row>
    <row r="8287" spans="17:41" x14ac:dyDescent="0.15">
      <c r="Q8287" s="28"/>
      <c r="R8287" s="21"/>
      <c r="S8287" s="21"/>
      <c r="T8287" s="21"/>
      <c r="U8287" s="21"/>
      <c r="Y8287" s="28"/>
      <c r="AA8287" s="20"/>
      <c r="AD8287" s="22"/>
      <c r="AG8287" s="21"/>
      <c r="AH8287" s="22"/>
      <c r="AI8287" s="22"/>
      <c r="AJ8287" s="22"/>
      <c r="AK8287" s="22"/>
      <c r="AM8287" s="22"/>
      <c r="AN8287" s="22"/>
      <c r="AO8287" s="20"/>
    </row>
    <row r="8288" spans="17:41" x14ac:dyDescent="0.15">
      <c r="Q8288" s="28"/>
      <c r="R8288" s="21"/>
      <c r="S8288" s="21"/>
      <c r="T8288" s="21"/>
      <c r="U8288" s="21"/>
      <c r="Y8288" s="28"/>
      <c r="AA8288" s="20"/>
      <c r="AD8288" s="22"/>
      <c r="AG8288" s="21"/>
      <c r="AH8288" s="22"/>
      <c r="AI8288" s="22"/>
      <c r="AJ8288" s="22"/>
      <c r="AK8288" s="22"/>
      <c r="AM8288" s="22"/>
      <c r="AN8288" s="22"/>
      <c r="AO8288" s="20"/>
    </row>
    <row r="8289" spans="17:41" x14ac:dyDescent="0.15">
      <c r="Q8289" s="28"/>
      <c r="R8289" s="21"/>
      <c r="S8289" s="21"/>
      <c r="T8289" s="21"/>
      <c r="U8289" s="21"/>
      <c r="Y8289" s="28"/>
      <c r="AA8289" s="20"/>
      <c r="AD8289" s="22"/>
      <c r="AG8289" s="21"/>
      <c r="AH8289" s="22"/>
      <c r="AI8289" s="22"/>
      <c r="AJ8289" s="22"/>
      <c r="AK8289" s="22"/>
      <c r="AM8289" s="22"/>
      <c r="AN8289" s="22"/>
      <c r="AO8289" s="20"/>
    </row>
    <row r="8290" spans="17:41" x14ac:dyDescent="0.15">
      <c r="Q8290" s="28"/>
      <c r="R8290" s="21"/>
      <c r="S8290" s="21"/>
      <c r="T8290" s="21"/>
      <c r="U8290" s="21"/>
      <c r="Y8290" s="28"/>
      <c r="AA8290" s="20"/>
      <c r="AD8290" s="22"/>
      <c r="AG8290" s="21"/>
      <c r="AH8290" s="22"/>
      <c r="AI8290" s="22"/>
      <c r="AJ8290" s="22"/>
      <c r="AK8290" s="22"/>
      <c r="AM8290" s="22"/>
      <c r="AN8290" s="22"/>
      <c r="AO8290" s="20"/>
    </row>
    <row r="8291" spans="17:41" x14ac:dyDescent="0.15">
      <c r="Q8291" s="28"/>
      <c r="R8291" s="21"/>
      <c r="S8291" s="21"/>
      <c r="T8291" s="21"/>
      <c r="U8291" s="21"/>
      <c r="Y8291" s="28"/>
      <c r="AA8291" s="20"/>
      <c r="AD8291" s="22"/>
      <c r="AG8291" s="21"/>
      <c r="AH8291" s="22"/>
      <c r="AI8291" s="22"/>
      <c r="AJ8291" s="22"/>
      <c r="AK8291" s="22"/>
      <c r="AM8291" s="22"/>
      <c r="AN8291" s="22"/>
      <c r="AO8291" s="20"/>
    </row>
    <row r="8292" spans="17:41" x14ac:dyDescent="0.15">
      <c r="Q8292" s="28"/>
      <c r="R8292" s="21"/>
      <c r="S8292" s="21"/>
      <c r="T8292" s="21"/>
      <c r="U8292" s="21"/>
      <c r="Y8292" s="28"/>
      <c r="AA8292" s="20"/>
      <c r="AD8292" s="22"/>
      <c r="AG8292" s="21"/>
      <c r="AH8292" s="22"/>
      <c r="AI8292" s="22"/>
      <c r="AJ8292" s="22"/>
      <c r="AK8292" s="22"/>
      <c r="AM8292" s="22"/>
      <c r="AN8292" s="22"/>
      <c r="AO8292" s="20"/>
    </row>
    <row r="8293" spans="17:41" x14ac:dyDescent="0.15">
      <c r="Q8293" s="28"/>
      <c r="R8293" s="21"/>
      <c r="S8293" s="21"/>
      <c r="T8293" s="21"/>
      <c r="U8293" s="21"/>
      <c r="Y8293" s="28"/>
      <c r="AA8293" s="20"/>
      <c r="AD8293" s="22"/>
      <c r="AG8293" s="21"/>
      <c r="AH8293" s="22"/>
      <c r="AI8293" s="22"/>
      <c r="AJ8293" s="22"/>
      <c r="AK8293" s="22"/>
      <c r="AM8293" s="22"/>
      <c r="AN8293" s="22"/>
      <c r="AO8293" s="20"/>
    </row>
    <row r="8294" spans="17:41" x14ac:dyDescent="0.15">
      <c r="Q8294" s="28"/>
      <c r="R8294" s="21"/>
      <c r="S8294" s="21"/>
      <c r="T8294" s="21"/>
      <c r="U8294" s="21"/>
      <c r="Y8294" s="28"/>
      <c r="AA8294" s="20"/>
      <c r="AD8294" s="22"/>
      <c r="AG8294" s="21"/>
      <c r="AH8294" s="22"/>
      <c r="AI8294" s="22"/>
      <c r="AJ8294" s="22"/>
      <c r="AK8294" s="22"/>
      <c r="AM8294" s="22"/>
      <c r="AN8294" s="22"/>
      <c r="AO8294" s="20"/>
    </row>
    <row r="8295" spans="17:41" x14ac:dyDescent="0.15">
      <c r="Q8295" s="28"/>
      <c r="R8295" s="21"/>
      <c r="S8295" s="21"/>
      <c r="T8295" s="21"/>
      <c r="U8295" s="21"/>
      <c r="Y8295" s="28"/>
      <c r="AA8295" s="20"/>
      <c r="AD8295" s="22"/>
      <c r="AG8295" s="21"/>
      <c r="AH8295" s="22"/>
      <c r="AI8295" s="22"/>
      <c r="AJ8295" s="22"/>
      <c r="AK8295" s="22"/>
      <c r="AM8295" s="22"/>
      <c r="AN8295" s="22"/>
      <c r="AO8295" s="20"/>
    </row>
    <row r="8296" spans="17:41" x14ac:dyDescent="0.15">
      <c r="Q8296" s="28"/>
      <c r="R8296" s="21"/>
      <c r="S8296" s="21"/>
      <c r="T8296" s="21"/>
      <c r="U8296" s="21"/>
      <c r="Y8296" s="28"/>
      <c r="AA8296" s="20"/>
      <c r="AD8296" s="22"/>
      <c r="AG8296" s="21"/>
      <c r="AH8296" s="22"/>
      <c r="AI8296" s="22"/>
      <c r="AJ8296" s="22"/>
      <c r="AK8296" s="22"/>
      <c r="AM8296" s="22"/>
      <c r="AN8296" s="22"/>
      <c r="AO8296" s="20"/>
    </row>
    <row r="8297" spans="17:41" x14ac:dyDescent="0.15">
      <c r="Q8297" s="28"/>
      <c r="R8297" s="21"/>
      <c r="S8297" s="21"/>
      <c r="T8297" s="21"/>
      <c r="U8297" s="21"/>
      <c r="Y8297" s="28"/>
      <c r="AA8297" s="20"/>
      <c r="AD8297" s="22"/>
      <c r="AG8297" s="21"/>
      <c r="AH8297" s="22"/>
      <c r="AI8297" s="22"/>
      <c r="AJ8297" s="22"/>
      <c r="AK8297" s="22"/>
      <c r="AM8297" s="22"/>
      <c r="AN8297" s="22"/>
      <c r="AO8297" s="20"/>
    </row>
    <row r="8298" spans="17:41" x14ac:dyDescent="0.15">
      <c r="Q8298" s="28"/>
      <c r="R8298" s="21"/>
      <c r="S8298" s="21"/>
      <c r="T8298" s="21"/>
      <c r="U8298" s="21"/>
      <c r="Y8298" s="28"/>
      <c r="AA8298" s="20"/>
      <c r="AD8298" s="22"/>
      <c r="AG8298" s="21"/>
      <c r="AH8298" s="22"/>
      <c r="AI8298" s="22"/>
      <c r="AJ8298" s="22"/>
      <c r="AK8298" s="22"/>
      <c r="AM8298" s="22"/>
      <c r="AN8298" s="22"/>
      <c r="AO8298" s="20"/>
    </row>
    <row r="8299" spans="17:41" x14ac:dyDescent="0.15">
      <c r="Q8299" s="28"/>
      <c r="R8299" s="21"/>
      <c r="S8299" s="21"/>
      <c r="T8299" s="21"/>
      <c r="U8299" s="21"/>
      <c r="Y8299" s="28"/>
      <c r="AA8299" s="20"/>
      <c r="AD8299" s="22"/>
      <c r="AG8299" s="21"/>
      <c r="AH8299" s="22"/>
      <c r="AI8299" s="22"/>
      <c r="AJ8299" s="22"/>
      <c r="AK8299" s="22"/>
      <c r="AM8299" s="22"/>
      <c r="AN8299" s="22"/>
      <c r="AO8299" s="20"/>
    </row>
    <row r="8300" spans="17:41" x14ac:dyDescent="0.15">
      <c r="Q8300" s="28"/>
      <c r="R8300" s="21"/>
      <c r="S8300" s="21"/>
      <c r="T8300" s="21"/>
      <c r="U8300" s="21"/>
      <c r="Y8300" s="28"/>
      <c r="AA8300" s="20"/>
      <c r="AD8300" s="22"/>
      <c r="AG8300" s="21"/>
      <c r="AH8300" s="22"/>
      <c r="AI8300" s="22"/>
      <c r="AJ8300" s="22"/>
      <c r="AK8300" s="22"/>
      <c r="AM8300" s="22"/>
      <c r="AN8300" s="22"/>
      <c r="AO8300" s="20"/>
    </row>
    <row r="8301" spans="17:41" x14ac:dyDescent="0.15">
      <c r="Q8301" s="28"/>
      <c r="R8301" s="21"/>
      <c r="S8301" s="21"/>
      <c r="T8301" s="21"/>
      <c r="U8301" s="21"/>
      <c r="Y8301" s="28"/>
      <c r="AA8301" s="20"/>
      <c r="AD8301" s="22"/>
      <c r="AG8301" s="21"/>
      <c r="AH8301" s="22"/>
      <c r="AI8301" s="22"/>
      <c r="AJ8301" s="22"/>
      <c r="AK8301" s="22"/>
      <c r="AM8301" s="22"/>
      <c r="AN8301" s="22"/>
      <c r="AO8301" s="20"/>
    </row>
    <row r="8302" spans="17:41" x14ac:dyDescent="0.15">
      <c r="Q8302" s="28"/>
      <c r="R8302" s="21"/>
      <c r="S8302" s="21"/>
      <c r="T8302" s="21"/>
      <c r="U8302" s="21"/>
      <c r="Y8302" s="28"/>
      <c r="AA8302" s="20"/>
      <c r="AD8302" s="22"/>
      <c r="AG8302" s="21"/>
      <c r="AH8302" s="22"/>
      <c r="AI8302" s="22"/>
      <c r="AJ8302" s="22"/>
      <c r="AK8302" s="22"/>
      <c r="AM8302" s="22"/>
      <c r="AN8302" s="22"/>
      <c r="AO8302" s="20"/>
    </row>
    <row r="8303" spans="17:41" x14ac:dyDescent="0.15">
      <c r="Q8303" s="28"/>
      <c r="R8303" s="21"/>
      <c r="S8303" s="21"/>
      <c r="T8303" s="21"/>
      <c r="U8303" s="21"/>
      <c r="Y8303" s="28"/>
      <c r="AA8303" s="20"/>
      <c r="AD8303" s="22"/>
      <c r="AG8303" s="21"/>
      <c r="AH8303" s="22"/>
      <c r="AI8303" s="22"/>
      <c r="AJ8303" s="22"/>
      <c r="AK8303" s="22"/>
      <c r="AM8303" s="22"/>
      <c r="AN8303" s="22"/>
      <c r="AO8303" s="20"/>
    </row>
    <row r="8304" spans="17:41" x14ac:dyDescent="0.15">
      <c r="Q8304" s="28"/>
      <c r="R8304" s="21"/>
      <c r="S8304" s="21"/>
      <c r="T8304" s="21"/>
      <c r="U8304" s="21"/>
      <c r="Y8304" s="28"/>
      <c r="AA8304" s="20"/>
      <c r="AD8304" s="22"/>
      <c r="AG8304" s="21"/>
      <c r="AH8304" s="22"/>
      <c r="AI8304" s="22"/>
      <c r="AJ8304" s="22"/>
      <c r="AK8304" s="22"/>
      <c r="AM8304" s="22"/>
      <c r="AN8304" s="22"/>
      <c r="AO8304" s="20"/>
    </row>
    <row r="8305" spans="17:41" x14ac:dyDescent="0.15">
      <c r="Q8305" s="28"/>
      <c r="R8305" s="21"/>
      <c r="S8305" s="21"/>
      <c r="T8305" s="21"/>
      <c r="U8305" s="21"/>
      <c r="Y8305" s="28"/>
      <c r="AA8305" s="20"/>
      <c r="AD8305" s="22"/>
      <c r="AG8305" s="21"/>
      <c r="AH8305" s="22"/>
      <c r="AI8305" s="22"/>
      <c r="AJ8305" s="22"/>
      <c r="AK8305" s="22"/>
      <c r="AM8305" s="22"/>
      <c r="AN8305" s="22"/>
      <c r="AO8305" s="20"/>
    </row>
    <row r="8306" spans="17:41" x14ac:dyDescent="0.15">
      <c r="Q8306" s="28"/>
      <c r="R8306" s="21"/>
      <c r="S8306" s="21"/>
      <c r="T8306" s="21"/>
      <c r="U8306" s="21"/>
      <c r="Y8306" s="28"/>
      <c r="AA8306" s="20"/>
      <c r="AD8306" s="22"/>
      <c r="AG8306" s="21"/>
      <c r="AH8306" s="22"/>
      <c r="AI8306" s="22"/>
      <c r="AJ8306" s="22"/>
      <c r="AK8306" s="22"/>
      <c r="AM8306" s="22"/>
      <c r="AN8306" s="22"/>
      <c r="AO8306" s="20"/>
    </row>
    <row r="8307" spans="17:41" x14ac:dyDescent="0.15">
      <c r="Q8307" s="28"/>
      <c r="R8307" s="21"/>
      <c r="S8307" s="21"/>
      <c r="T8307" s="21"/>
      <c r="U8307" s="21"/>
      <c r="Y8307" s="28"/>
      <c r="AA8307" s="20"/>
      <c r="AD8307" s="22"/>
      <c r="AG8307" s="21"/>
      <c r="AH8307" s="22"/>
      <c r="AI8307" s="22"/>
      <c r="AJ8307" s="22"/>
      <c r="AK8307" s="22"/>
      <c r="AM8307" s="22"/>
      <c r="AN8307" s="22"/>
      <c r="AO8307" s="20"/>
    </row>
    <row r="8308" spans="17:41" x14ac:dyDescent="0.15">
      <c r="Q8308" s="28"/>
      <c r="R8308" s="21"/>
      <c r="S8308" s="21"/>
      <c r="T8308" s="21"/>
      <c r="U8308" s="21"/>
      <c r="Y8308" s="28"/>
      <c r="AA8308" s="20"/>
      <c r="AD8308" s="22"/>
      <c r="AG8308" s="21"/>
      <c r="AH8308" s="22"/>
      <c r="AI8308" s="22"/>
      <c r="AJ8308" s="22"/>
      <c r="AK8308" s="22"/>
      <c r="AM8308" s="22"/>
      <c r="AN8308" s="22"/>
      <c r="AO8308" s="20"/>
    </row>
    <row r="8309" spans="17:41" x14ac:dyDescent="0.15">
      <c r="Q8309" s="28"/>
      <c r="R8309" s="21"/>
      <c r="S8309" s="21"/>
      <c r="T8309" s="21"/>
      <c r="U8309" s="21"/>
      <c r="Y8309" s="28"/>
      <c r="AA8309" s="20"/>
      <c r="AD8309" s="22"/>
      <c r="AG8309" s="21"/>
      <c r="AH8309" s="22"/>
      <c r="AI8309" s="22"/>
      <c r="AJ8309" s="22"/>
      <c r="AK8309" s="22"/>
      <c r="AM8309" s="22"/>
      <c r="AN8309" s="22"/>
      <c r="AO8309" s="20"/>
    </row>
    <row r="8310" spans="17:41" x14ac:dyDescent="0.15">
      <c r="Q8310" s="28"/>
      <c r="R8310" s="21"/>
      <c r="S8310" s="21"/>
      <c r="T8310" s="21"/>
      <c r="U8310" s="21"/>
      <c r="Y8310" s="28"/>
      <c r="AA8310" s="20"/>
      <c r="AD8310" s="22"/>
      <c r="AG8310" s="21"/>
      <c r="AH8310" s="22"/>
      <c r="AI8310" s="22"/>
      <c r="AJ8310" s="22"/>
      <c r="AK8310" s="22"/>
      <c r="AM8310" s="22"/>
      <c r="AN8310" s="22"/>
      <c r="AO8310" s="20"/>
    </row>
    <row r="8311" spans="17:41" x14ac:dyDescent="0.15">
      <c r="Q8311" s="28"/>
      <c r="R8311" s="21"/>
      <c r="S8311" s="21"/>
      <c r="T8311" s="21"/>
      <c r="U8311" s="21"/>
      <c r="Y8311" s="28"/>
      <c r="AA8311" s="20"/>
      <c r="AD8311" s="22"/>
      <c r="AG8311" s="21"/>
      <c r="AH8311" s="22"/>
      <c r="AI8311" s="22"/>
      <c r="AJ8311" s="22"/>
      <c r="AK8311" s="22"/>
      <c r="AM8311" s="22"/>
      <c r="AN8311" s="22"/>
      <c r="AO8311" s="20"/>
    </row>
    <row r="8312" spans="17:41" x14ac:dyDescent="0.15">
      <c r="Q8312" s="28"/>
      <c r="R8312" s="21"/>
      <c r="S8312" s="21"/>
      <c r="T8312" s="21"/>
      <c r="U8312" s="21"/>
      <c r="Y8312" s="28"/>
      <c r="AA8312" s="20"/>
      <c r="AD8312" s="22"/>
      <c r="AG8312" s="21"/>
      <c r="AH8312" s="22"/>
      <c r="AI8312" s="22"/>
      <c r="AJ8312" s="22"/>
      <c r="AK8312" s="22"/>
      <c r="AM8312" s="22"/>
      <c r="AN8312" s="22"/>
      <c r="AO8312" s="20"/>
    </row>
    <row r="8313" spans="17:41" x14ac:dyDescent="0.15">
      <c r="Q8313" s="28"/>
      <c r="R8313" s="21"/>
      <c r="S8313" s="21"/>
      <c r="T8313" s="21"/>
      <c r="U8313" s="21"/>
      <c r="Y8313" s="28"/>
      <c r="AA8313" s="20"/>
      <c r="AD8313" s="22"/>
      <c r="AG8313" s="21"/>
      <c r="AH8313" s="22"/>
      <c r="AI8313" s="22"/>
      <c r="AJ8313" s="22"/>
      <c r="AK8313" s="22"/>
      <c r="AM8313" s="22"/>
      <c r="AN8313" s="22"/>
      <c r="AO8313" s="20"/>
    </row>
    <row r="8314" spans="17:41" x14ac:dyDescent="0.15">
      <c r="Q8314" s="28"/>
      <c r="R8314" s="21"/>
      <c r="S8314" s="21"/>
      <c r="T8314" s="21"/>
      <c r="U8314" s="21"/>
      <c r="Y8314" s="28"/>
      <c r="AA8314" s="20"/>
      <c r="AD8314" s="22"/>
      <c r="AG8314" s="21"/>
      <c r="AH8314" s="22"/>
      <c r="AI8314" s="22"/>
      <c r="AJ8314" s="22"/>
      <c r="AK8314" s="22"/>
      <c r="AM8314" s="22"/>
      <c r="AN8314" s="22"/>
      <c r="AO8314" s="20"/>
    </row>
    <row r="8315" spans="17:41" x14ac:dyDescent="0.15">
      <c r="Q8315" s="28"/>
      <c r="R8315" s="21"/>
      <c r="S8315" s="21"/>
      <c r="T8315" s="21"/>
      <c r="U8315" s="21"/>
      <c r="Y8315" s="28"/>
      <c r="AA8315" s="20"/>
      <c r="AD8315" s="22"/>
      <c r="AG8315" s="21"/>
      <c r="AH8315" s="22"/>
      <c r="AI8315" s="22"/>
      <c r="AJ8315" s="22"/>
      <c r="AK8315" s="22"/>
      <c r="AM8315" s="22"/>
      <c r="AN8315" s="22"/>
      <c r="AO8315" s="20"/>
    </row>
    <row r="8316" spans="17:41" x14ac:dyDescent="0.15">
      <c r="Q8316" s="28"/>
      <c r="R8316" s="21"/>
      <c r="S8316" s="21"/>
      <c r="T8316" s="21"/>
      <c r="U8316" s="21"/>
      <c r="Y8316" s="28"/>
      <c r="AA8316" s="20"/>
      <c r="AD8316" s="22"/>
      <c r="AG8316" s="21"/>
      <c r="AH8316" s="22"/>
      <c r="AI8316" s="22"/>
      <c r="AJ8316" s="22"/>
      <c r="AK8316" s="22"/>
      <c r="AM8316" s="22"/>
      <c r="AN8316" s="22"/>
      <c r="AO8316" s="20"/>
    </row>
    <row r="8317" spans="17:41" x14ac:dyDescent="0.15">
      <c r="Q8317" s="28"/>
      <c r="R8317" s="21"/>
      <c r="S8317" s="21"/>
      <c r="T8317" s="21"/>
      <c r="U8317" s="21"/>
      <c r="Y8317" s="28"/>
      <c r="AA8317" s="20"/>
      <c r="AD8317" s="22"/>
      <c r="AG8317" s="21"/>
      <c r="AH8317" s="22"/>
      <c r="AI8317" s="22"/>
      <c r="AJ8317" s="22"/>
      <c r="AK8317" s="22"/>
      <c r="AM8317" s="22"/>
      <c r="AN8317" s="22"/>
      <c r="AO8317" s="20"/>
    </row>
    <row r="8318" spans="17:41" x14ac:dyDescent="0.15">
      <c r="Q8318" s="28"/>
      <c r="R8318" s="21"/>
      <c r="S8318" s="21"/>
      <c r="T8318" s="21"/>
      <c r="U8318" s="21"/>
      <c r="Y8318" s="28"/>
      <c r="AA8318" s="20"/>
      <c r="AD8318" s="22"/>
      <c r="AG8318" s="21"/>
      <c r="AH8318" s="22"/>
      <c r="AI8318" s="22"/>
      <c r="AJ8318" s="22"/>
      <c r="AK8318" s="22"/>
      <c r="AM8318" s="22"/>
      <c r="AN8318" s="22"/>
      <c r="AO8318" s="20"/>
    </row>
    <row r="8319" spans="17:41" x14ac:dyDescent="0.15">
      <c r="Q8319" s="28"/>
      <c r="R8319" s="21"/>
      <c r="S8319" s="21"/>
      <c r="T8319" s="21"/>
      <c r="U8319" s="21"/>
      <c r="Y8319" s="28"/>
      <c r="AA8319" s="20"/>
      <c r="AD8319" s="22"/>
      <c r="AG8319" s="21"/>
      <c r="AH8319" s="22"/>
      <c r="AI8319" s="22"/>
      <c r="AJ8319" s="22"/>
      <c r="AK8319" s="22"/>
      <c r="AM8319" s="22"/>
      <c r="AN8319" s="22"/>
      <c r="AO8319" s="20"/>
    </row>
    <row r="8320" spans="17:41" x14ac:dyDescent="0.15">
      <c r="Q8320" s="28"/>
      <c r="R8320" s="21"/>
      <c r="S8320" s="21"/>
      <c r="T8320" s="21"/>
      <c r="U8320" s="21"/>
      <c r="Y8320" s="28"/>
      <c r="AA8320" s="20"/>
      <c r="AD8320" s="22"/>
      <c r="AG8320" s="21"/>
      <c r="AH8320" s="22"/>
      <c r="AI8320" s="22"/>
      <c r="AJ8320" s="22"/>
      <c r="AK8320" s="22"/>
      <c r="AM8320" s="22"/>
      <c r="AN8320" s="22"/>
      <c r="AO8320" s="20"/>
    </row>
    <row r="8321" spans="17:41" x14ac:dyDescent="0.15">
      <c r="Q8321" s="28"/>
      <c r="R8321" s="21"/>
      <c r="S8321" s="21"/>
      <c r="T8321" s="21"/>
      <c r="U8321" s="21"/>
      <c r="Y8321" s="28"/>
      <c r="AA8321" s="20"/>
      <c r="AD8321" s="22"/>
      <c r="AG8321" s="21"/>
      <c r="AH8321" s="22"/>
      <c r="AI8321" s="22"/>
      <c r="AJ8321" s="22"/>
      <c r="AK8321" s="22"/>
      <c r="AM8321" s="22"/>
      <c r="AN8321" s="22"/>
      <c r="AO8321" s="20"/>
    </row>
    <row r="8322" spans="17:41" x14ac:dyDescent="0.15">
      <c r="Q8322" s="28"/>
      <c r="R8322" s="21"/>
      <c r="S8322" s="21"/>
      <c r="T8322" s="21"/>
      <c r="U8322" s="21"/>
      <c r="Y8322" s="28"/>
      <c r="AA8322" s="20"/>
      <c r="AD8322" s="22"/>
      <c r="AG8322" s="21"/>
      <c r="AH8322" s="22"/>
      <c r="AI8322" s="22"/>
      <c r="AJ8322" s="22"/>
      <c r="AK8322" s="22"/>
      <c r="AM8322" s="22"/>
      <c r="AN8322" s="22"/>
      <c r="AO8322" s="20"/>
    </row>
    <row r="8323" spans="17:41" x14ac:dyDescent="0.15">
      <c r="Q8323" s="28"/>
      <c r="R8323" s="21"/>
      <c r="S8323" s="21"/>
      <c r="T8323" s="21"/>
      <c r="U8323" s="21"/>
      <c r="Y8323" s="28"/>
      <c r="AA8323" s="20"/>
      <c r="AD8323" s="22"/>
      <c r="AG8323" s="21"/>
      <c r="AH8323" s="22"/>
      <c r="AI8323" s="22"/>
      <c r="AJ8323" s="22"/>
      <c r="AK8323" s="22"/>
      <c r="AM8323" s="22"/>
      <c r="AN8323" s="22"/>
      <c r="AO8323" s="20"/>
    </row>
    <row r="8324" spans="17:41" x14ac:dyDescent="0.15">
      <c r="Q8324" s="28"/>
      <c r="R8324" s="21"/>
      <c r="S8324" s="21"/>
      <c r="T8324" s="21"/>
      <c r="U8324" s="21"/>
      <c r="Y8324" s="28"/>
      <c r="AA8324" s="20"/>
      <c r="AD8324" s="22"/>
      <c r="AG8324" s="21"/>
      <c r="AH8324" s="22"/>
      <c r="AI8324" s="22"/>
      <c r="AJ8324" s="22"/>
      <c r="AK8324" s="22"/>
      <c r="AM8324" s="22"/>
      <c r="AN8324" s="22"/>
      <c r="AO8324" s="20"/>
    </row>
    <row r="8325" spans="17:41" x14ac:dyDescent="0.15">
      <c r="Q8325" s="28"/>
      <c r="R8325" s="21"/>
      <c r="S8325" s="21"/>
      <c r="T8325" s="21"/>
      <c r="U8325" s="21"/>
      <c r="Y8325" s="28"/>
      <c r="AA8325" s="20"/>
      <c r="AD8325" s="22"/>
      <c r="AG8325" s="21"/>
      <c r="AH8325" s="22"/>
      <c r="AI8325" s="22"/>
      <c r="AJ8325" s="22"/>
      <c r="AK8325" s="22"/>
      <c r="AM8325" s="22"/>
      <c r="AN8325" s="22"/>
      <c r="AO8325" s="20"/>
    </row>
    <row r="8326" spans="17:41" x14ac:dyDescent="0.15">
      <c r="Q8326" s="28"/>
      <c r="R8326" s="21"/>
      <c r="S8326" s="21"/>
      <c r="T8326" s="21"/>
      <c r="U8326" s="21"/>
      <c r="Y8326" s="28"/>
      <c r="AA8326" s="20"/>
      <c r="AD8326" s="22"/>
      <c r="AG8326" s="21"/>
      <c r="AH8326" s="22"/>
      <c r="AI8326" s="22"/>
      <c r="AJ8326" s="22"/>
      <c r="AK8326" s="22"/>
      <c r="AM8326" s="22"/>
      <c r="AN8326" s="22"/>
      <c r="AO8326" s="20"/>
    </row>
    <row r="8327" spans="17:41" x14ac:dyDescent="0.15">
      <c r="Q8327" s="28"/>
      <c r="R8327" s="21"/>
      <c r="S8327" s="21"/>
      <c r="T8327" s="21"/>
      <c r="U8327" s="21"/>
      <c r="Y8327" s="28"/>
      <c r="AA8327" s="20"/>
      <c r="AD8327" s="22"/>
      <c r="AG8327" s="21"/>
      <c r="AH8327" s="22"/>
      <c r="AI8327" s="22"/>
      <c r="AJ8327" s="22"/>
      <c r="AK8327" s="22"/>
      <c r="AM8327" s="22"/>
      <c r="AN8327" s="22"/>
      <c r="AO8327" s="20"/>
    </row>
    <row r="8328" spans="17:41" x14ac:dyDescent="0.15">
      <c r="Q8328" s="28"/>
      <c r="R8328" s="21"/>
      <c r="S8328" s="21"/>
      <c r="T8328" s="21"/>
      <c r="U8328" s="21"/>
      <c r="Y8328" s="28"/>
      <c r="AA8328" s="20"/>
      <c r="AD8328" s="22"/>
      <c r="AG8328" s="21"/>
      <c r="AH8328" s="22"/>
      <c r="AI8328" s="22"/>
      <c r="AJ8328" s="22"/>
      <c r="AK8328" s="22"/>
      <c r="AM8328" s="22"/>
      <c r="AN8328" s="22"/>
      <c r="AO8328" s="20"/>
    </row>
    <row r="8329" spans="17:41" x14ac:dyDescent="0.15">
      <c r="Q8329" s="28"/>
      <c r="R8329" s="21"/>
      <c r="S8329" s="21"/>
      <c r="T8329" s="21"/>
      <c r="U8329" s="21"/>
      <c r="Y8329" s="28"/>
      <c r="AA8329" s="20"/>
      <c r="AD8329" s="22"/>
      <c r="AG8329" s="21"/>
      <c r="AH8329" s="22"/>
      <c r="AI8329" s="22"/>
      <c r="AJ8329" s="22"/>
      <c r="AK8329" s="22"/>
      <c r="AM8329" s="22"/>
      <c r="AN8329" s="22"/>
      <c r="AO8329" s="20"/>
    </row>
    <row r="8330" spans="17:41" x14ac:dyDescent="0.15">
      <c r="Q8330" s="28"/>
      <c r="R8330" s="21"/>
      <c r="S8330" s="21"/>
      <c r="T8330" s="21"/>
      <c r="U8330" s="21"/>
      <c r="Y8330" s="28"/>
      <c r="AA8330" s="20"/>
      <c r="AD8330" s="22"/>
      <c r="AG8330" s="21"/>
      <c r="AH8330" s="22"/>
      <c r="AI8330" s="22"/>
      <c r="AJ8330" s="22"/>
      <c r="AK8330" s="22"/>
      <c r="AM8330" s="22"/>
      <c r="AN8330" s="22"/>
      <c r="AO8330" s="20"/>
    </row>
    <row r="8331" spans="17:41" x14ac:dyDescent="0.15">
      <c r="Q8331" s="28"/>
      <c r="R8331" s="21"/>
      <c r="S8331" s="21"/>
      <c r="T8331" s="21"/>
      <c r="U8331" s="21"/>
      <c r="Y8331" s="28"/>
      <c r="AA8331" s="20"/>
      <c r="AD8331" s="22"/>
      <c r="AG8331" s="21"/>
      <c r="AH8331" s="22"/>
      <c r="AI8331" s="22"/>
      <c r="AJ8331" s="22"/>
      <c r="AK8331" s="22"/>
      <c r="AM8331" s="22"/>
      <c r="AN8331" s="22"/>
      <c r="AO8331" s="20"/>
    </row>
    <row r="8332" spans="17:41" x14ac:dyDescent="0.15">
      <c r="Q8332" s="28"/>
      <c r="R8332" s="21"/>
      <c r="S8332" s="21"/>
      <c r="T8332" s="21"/>
      <c r="U8332" s="21"/>
      <c r="Y8332" s="28"/>
      <c r="AA8332" s="20"/>
      <c r="AD8332" s="22"/>
      <c r="AG8332" s="21"/>
      <c r="AH8332" s="22"/>
      <c r="AI8332" s="22"/>
      <c r="AJ8332" s="22"/>
      <c r="AK8332" s="22"/>
      <c r="AM8332" s="22"/>
      <c r="AN8332" s="22"/>
      <c r="AO8332" s="20"/>
    </row>
    <row r="8333" spans="17:41" x14ac:dyDescent="0.15">
      <c r="Q8333" s="28"/>
      <c r="R8333" s="21"/>
      <c r="S8333" s="21"/>
      <c r="T8333" s="21"/>
      <c r="U8333" s="21"/>
      <c r="Y8333" s="28"/>
      <c r="AA8333" s="20"/>
      <c r="AD8333" s="22"/>
      <c r="AG8333" s="21"/>
      <c r="AH8333" s="22"/>
      <c r="AI8333" s="22"/>
      <c r="AJ8333" s="22"/>
      <c r="AK8333" s="22"/>
      <c r="AM8333" s="22"/>
      <c r="AN8333" s="22"/>
      <c r="AO8333" s="20"/>
    </row>
    <row r="8334" spans="17:41" x14ac:dyDescent="0.15">
      <c r="Q8334" s="28"/>
      <c r="R8334" s="21"/>
      <c r="S8334" s="21"/>
      <c r="T8334" s="21"/>
      <c r="U8334" s="21"/>
      <c r="Y8334" s="28"/>
      <c r="AA8334" s="20"/>
      <c r="AD8334" s="22"/>
      <c r="AG8334" s="21"/>
      <c r="AH8334" s="22"/>
      <c r="AI8334" s="22"/>
      <c r="AJ8334" s="22"/>
      <c r="AK8334" s="22"/>
      <c r="AM8334" s="22"/>
      <c r="AN8334" s="22"/>
      <c r="AO8334" s="20"/>
    </row>
    <row r="8335" spans="17:41" x14ac:dyDescent="0.15">
      <c r="Q8335" s="28"/>
      <c r="R8335" s="21"/>
      <c r="S8335" s="21"/>
      <c r="T8335" s="21"/>
      <c r="U8335" s="21"/>
      <c r="Y8335" s="28"/>
      <c r="AA8335" s="20"/>
      <c r="AD8335" s="22"/>
      <c r="AG8335" s="21"/>
      <c r="AH8335" s="22"/>
      <c r="AI8335" s="22"/>
      <c r="AJ8335" s="22"/>
      <c r="AK8335" s="22"/>
      <c r="AM8335" s="22"/>
      <c r="AN8335" s="22"/>
      <c r="AO8335" s="20"/>
    </row>
    <row r="8336" spans="17:41" x14ac:dyDescent="0.15">
      <c r="Q8336" s="28"/>
      <c r="R8336" s="21"/>
      <c r="S8336" s="21"/>
      <c r="T8336" s="21"/>
      <c r="U8336" s="21"/>
      <c r="Y8336" s="28"/>
      <c r="AA8336" s="20"/>
      <c r="AD8336" s="22"/>
      <c r="AG8336" s="21"/>
      <c r="AH8336" s="22"/>
      <c r="AI8336" s="22"/>
      <c r="AJ8336" s="22"/>
      <c r="AK8336" s="22"/>
      <c r="AM8336" s="22"/>
      <c r="AN8336" s="22"/>
      <c r="AO8336" s="20"/>
    </row>
    <row r="8337" spans="17:41" x14ac:dyDescent="0.15">
      <c r="Q8337" s="28"/>
      <c r="R8337" s="21"/>
      <c r="S8337" s="21"/>
      <c r="T8337" s="21"/>
      <c r="U8337" s="21"/>
      <c r="Y8337" s="28"/>
      <c r="AA8337" s="20"/>
      <c r="AD8337" s="22"/>
      <c r="AG8337" s="21"/>
      <c r="AH8337" s="22"/>
      <c r="AI8337" s="22"/>
      <c r="AJ8337" s="22"/>
      <c r="AK8337" s="22"/>
      <c r="AM8337" s="22"/>
      <c r="AN8337" s="22"/>
      <c r="AO8337" s="20"/>
    </row>
    <row r="8338" spans="17:41" x14ac:dyDescent="0.15">
      <c r="Q8338" s="28"/>
      <c r="R8338" s="21"/>
      <c r="S8338" s="21"/>
      <c r="T8338" s="21"/>
      <c r="U8338" s="21"/>
      <c r="Y8338" s="28"/>
      <c r="AA8338" s="20"/>
      <c r="AD8338" s="22"/>
      <c r="AG8338" s="21"/>
      <c r="AH8338" s="22"/>
      <c r="AI8338" s="22"/>
      <c r="AJ8338" s="22"/>
      <c r="AK8338" s="22"/>
      <c r="AM8338" s="22"/>
      <c r="AN8338" s="22"/>
      <c r="AO8338" s="20"/>
    </row>
    <row r="8339" spans="17:41" x14ac:dyDescent="0.15">
      <c r="Q8339" s="28"/>
      <c r="R8339" s="21"/>
      <c r="S8339" s="21"/>
      <c r="T8339" s="21"/>
      <c r="U8339" s="21"/>
      <c r="Y8339" s="28"/>
      <c r="AA8339" s="20"/>
      <c r="AD8339" s="22"/>
      <c r="AG8339" s="21"/>
      <c r="AH8339" s="22"/>
      <c r="AI8339" s="22"/>
      <c r="AJ8339" s="22"/>
      <c r="AK8339" s="22"/>
      <c r="AM8339" s="22"/>
      <c r="AN8339" s="22"/>
      <c r="AO8339" s="20"/>
    </row>
    <row r="8340" spans="17:41" x14ac:dyDescent="0.15">
      <c r="Q8340" s="28"/>
      <c r="R8340" s="21"/>
      <c r="S8340" s="21"/>
      <c r="T8340" s="21"/>
      <c r="U8340" s="21"/>
      <c r="Y8340" s="28"/>
      <c r="AA8340" s="20"/>
      <c r="AD8340" s="22"/>
      <c r="AG8340" s="21"/>
      <c r="AH8340" s="22"/>
      <c r="AI8340" s="22"/>
      <c r="AJ8340" s="22"/>
      <c r="AK8340" s="22"/>
      <c r="AM8340" s="22"/>
      <c r="AN8340" s="22"/>
      <c r="AO8340" s="20"/>
    </row>
    <row r="8341" spans="17:41" x14ac:dyDescent="0.15">
      <c r="Q8341" s="28"/>
      <c r="R8341" s="21"/>
      <c r="S8341" s="21"/>
      <c r="T8341" s="21"/>
      <c r="U8341" s="21"/>
      <c r="Y8341" s="28"/>
      <c r="AA8341" s="20"/>
      <c r="AD8341" s="22"/>
      <c r="AG8341" s="21"/>
      <c r="AH8341" s="22"/>
      <c r="AI8341" s="22"/>
      <c r="AJ8341" s="22"/>
      <c r="AK8341" s="22"/>
      <c r="AM8341" s="22"/>
      <c r="AN8341" s="22"/>
      <c r="AO8341" s="20"/>
    </row>
    <row r="8342" spans="17:41" x14ac:dyDescent="0.15">
      <c r="Q8342" s="28"/>
      <c r="R8342" s="21"/>
      <c r="S8342" s="21"/>
      <c r="T8342" s="21"/>
      <c r="U8342" s="21"/>
      <c r="Y8342" s="28"/>
      <c r="AA8342" s="20"/>
      <c r="AD8342" s="22"/>
      <c r="AG8342" s="21"/>
      <c r="AH8342" s="22"/>
      <c r="AI8342" s="22"/>
      <c r="AJ8342" s="22"/>
      <c r="AK8342" s="22"/>
      <c r="AM8342" s="22"/>
      <c r="AN8342" s="22"/>
      <c r="AO8342" s="20"/>
    </row>
    <row r="8343" spans="17:41" x14ac:dyDescent="0.15">
      <c r="Q8343" s="28"/>
      <c r="R8343" s="21"/>
      <c r="S8343" s="21"/>
      <c r="T8343" s="21"/>
      <c r="U8343" s="21"/>
      <c r="Y8343" s="28"/>
      <c r="AA8343" s="20"/>
      <c r="AD8343" s="22"/>
      <c r="AG8343" s="21"/>
      <c r="AH8343" s="22"/>
      <c r="AI8343" s="22"/>
      <c r="AJ8343" s="22"/>
      <c r="AK8343" s="22"/>
      <c r="AM8343" s="22"/>
      <c r="AN8343" s="22"/>
      <c r="AO8343" s="20"/>
    </row>
    <row r="8344" spans="17:41" x14ac:dyDescent="0.15">
      <c r="Q8344" s="28"/>
      <c r="R8344" s="21"/>
      <c r="S8344" s="21"/>
      <c r="T8344" s="21"/>
      <c r="U8344" s="21"/>
      <c r="Y8344" s="28"/>
      <c r="AA8344" s="20"/>
      <c r="AD8344" s="22"/>
      <c r="AG8344" s="21"/>
      <c r="AH8344" s="22"/>
      <c r="AI8344" s="22"/>
      <c r="AJ8344" s="22"/>
      <c r="AK8344" s="22"/>
      <c r="AM8344" s="22"/>
      <c r="AN8344" s="22"/>
      <c r="AO8344" s="20"/>
    </row>
    <row r="8345" spans="17:41" x14ac:dyDescent="0.15">
      <c r="Q8345" s="28"/>
      <c r="R8345" s="21"/>
      <c r="S8345" s="21"/>
      <c r="T8345" s="21"/>
      <c r="U8345" s="21"/>
      <c r="Y8345" s="28"/>
      <c r="AA8345" s="20"/>
      <c r="AD8345" s="22"/>
      <c r="AG8345" s="21"/>
      <c r="AH8345" s="22"/>
      <c r="AI8345" s="22"/>
      <c r="AJ8345" s="22"/>
      <c r="AK8345" s="22"/>
      <c r="AM8345" s="22"/>
      <c r="AN8345" s="22"/>
      <c r="AO8345" s="20"/>
    </row>
    <row r="8346" spans="17:41" x14ac:dyDescent="0.15">
      <c r="Q8346" s="28"/>
      <c r="R8346" s="21"/>
      <c r="S8346" s="21"/>
      <c r="T8346" s="21"/>
      <c r="U8346" s="21"/>
      <c r="Y8346" s="28"/>
      <c r="AA8346" s="20"/>
      <c r="AD8346" s="22"/>
      <c r="AG8346" s="21"/>
      <c r="AH8346" s="22"/>
      <c r="AI8346" s="22"/>
      <c r="AJ8346" s="22"/>
      <c r="AK8346" s="22"/>
      <c r="AM8346" s="22"/>
      <c r="AN8346" s="22"/>
      <c r="AO8346" s="20"/>
    </row>
    <row r="8347" spans="17:41" x14ac:dyDescent="0.15">
      <c r="Q8347" s="28"/>
      <c r="R8347" s="21"/>
      <c r="S8347" s="21"/>
      <c r="T8347" s="21"/>
      <c r="U8347" s="21"/>
      <c r="Y8347" s="28"/>
      <c r="AA8347" s="20"/>
      <c r="AD8347" s="22"/>
      <c r="AG8347" s="21"/>
      <c r="AH8347" s="22"/>
      <c r="AI8347" s="22"/>
      <c r="AJ8347" s="22"/>
      <c r="AK8347" s="22"/>
      <c r="AM8347" s="22"/>
      <c r="AN8347" s="22"/>
      <c r="AO8347" s="20"/>
    </row>
    <row r="8348" spans="17:41" x14ac:dyDescent="0.15">
      <c r="Q8348" s="28"/>
      <c r="R8348" s="21"/>
      <c r="S8348" s="21"/>
      <c r="T8348" s="21"/>
      <c r="U8348" s="21"/>
      <c r="Y8348" s="28"/>
      <c r="AA8348" s="20"/>
      <c r="AD8348" s="22"/>
      <c r="AG8348" s="21"/>
      <c r="AH8348" s="22"/>
      <c r="AI8348" s="22"/>
      <c r="AJ8348" s="22"/>
      <c r="AK8348" s="22"/>
      <c r="AM8348" s="22"/>
      <c r="AN8348" s="22"/>
      <c r="AO8348" s="20"/>
    </row>
    <row r="8349" spans="17:41" x14ac:dyDescent="0.15">
      <c r="Q8349" s="28"/>
      <c r="R8349" s="21"/>
      <c r="S8349" s="21"/>
      <c r="T8349" s="21"/>
      <c r="U8349" s="21"/>
      <c r="Y8349" s="28"/>
      <c r="AA8349" s="20"/>
      <c r="AD8349" s="22"/>
      <c r="AG8349" s="21"/>
      <c r="AH8349" s="22"/>
      <c r="AI8349" s="22"/>
      <c r="AJ8349" s="22"/>
      <c r="AK8349" s="22"/>
      <c r="AM8349" s="22"/>
      <c r="AN8349" s="22"/>
      <c r="AO8349" s="20"/>
    </row>
    <row r="8350" spans="17:41" x14ac:dyDescent="0.15">
      <c r="Q8350" s="28"/>
      <c r="R8350" s="21"/>
      <c r="S8350" s="21"/>
      <c r="T8350" s="21"/>
      <c r="U8350" s="21"/>
      <c r="Y8350" s="28"/>
      <c r="AA8350" s="20"/>
      <c r="AD8350" s="22"/>
      <c r="AG8350" s="21"/>
      <c r="AH8350" s="22"/>
      <c r="AI8350" s="22"/>
      <c r="AJ8350" s="22"/>
      <c r="AK8350" s="22"/>
      <c r="AM8350" s="22"/>
      <c r="AN8350" s="22"/>
      <c r="AO8350" s="20"/>
    </row>
    <row r="8351" spans="17:41" x14ac:dyDescent="0.15">
      <c r="Q8351" s="28"/>
      <c r="R8351" s="21"/>
      <c r="S8351" s="21"/>
      <c r="T8351" s="21"/>
      <c r="U8351" s="21"/>
      <c r="Y8351" s="28"/>
      <c r="AA8351" s="20"/>
      <c r="AD8351" s="22"/>
      <c r="AG8351" s="21"/>
      <c r="AH8351" s="22"/>
      <c r="AI8351" s="22"/>
      <c r="AJ8351" s="22"/>
      <c r="AK8351" s="22"/>
      <c r="AM8351" s="22"/>
      <c r="AN8351" s="22"/>
      <c r="AO8351" s="20"/>
    </row>
    <row r="8352" spans="17:41" x14ac:dyDescent="0.15">
      <c r="Q8352" s="28"/>
      <c r="R8352" s="21"/>
      <c r="S8352" s="21"/>
      <c r="T8352" s="21"/>
      <c r="U8352" s="21"/>
      <c r="Y8352" s="28"/>
      <c r="AA8352" s="20"/>
      <c r="AD8352" s="22"/>
      <c r="AG8352" s="21"/>
      <c r="AH8352" s="22"/>
      <c r="AI8352" s="22"/>
      <c r="AJ8352" s="22"/>
      <c r="AK8352" s="22"/>
      <c r="AM8352" s="22"/>
      <c r="AN8352" s="22"/>
      <c r="AO8352" s="20"/>
    </row>
    <row r="8353" spans="17:41" x14ac:dyDescent="0.15">
      <c r="Q8353" s="28"/>
      <c r="R8353" s="21"/>
      <c r="S8353" s="21"/>
      <c r="T8353" s="21"/>
      <c r="U8353" s="21"/>
      <c r="Y8353" s="28"/>
      <c r="AA8353" s="20"/>
      <c r="AD8353" s="22"/>
      <c r="AG8353" s="21"/>
      <c r="AH8353" s="22"/>
      <c r="AI8353" s="22"/>
      <c r="AJ8353" s="22"/>
      <c r="AK8353" s="22"/>
      <c r="AM8353" s="22"/>
      <c r="AN8353" s="22"/>
      <c r="AO8353" s="20"/>
    </row>
    <row r="8354" spans="17:41" x14ac:dyDescent="0.15">
      <c r="Q8354" s="28"/>
      <c r="R8354" s="21"/>
      <c r="S8354" s="21"/>
      <c r="T8354" s="21"/>
      <c r="U8354" s="21"/>
      <c r="Y8354" s="28"/>
      <c r="AA8354" s="20"/>
      <c r="AD8354" s="22"/>
      <c r="AG8354" s="21"/>
      <c r="AH8354" s="22"/>
      <c r="AI8354" s="22"/>
      <c r="AJ8354" s="22"/>
      <c r="AK8354" s="22"/>
      <c r="AM8354" s="22"/>
      <c r="AN8354" s="22"/>
      <c r="AO8354" s="20"/>
    </row>
    <row r="8355" spans="17:41" x14ac:dyDescent="0.15">
      <c r="Q8355" s="28"/>
      <c r="R8355" s="21"/>
      <c r="S8355" s="21"/>
      <c r="T8355" s="21"/>
      <c r="U8355" s="21"/>
      <c r="Y8355" s="28"/>
      <c r="AA8355" s="20"/>
      <c r="AD8355" s="22"/>
      <c r="AG8355" s="21"/>
      <c r="AH8355" s="22"/>
      <c r="AI8355" s="22"/>
      <c r="AJ8355" s="22"/>
      <c r="AK8355" s="22"/>
      <c r="AM8355" s="22"/>
      <c r="AN8355" s="22"/>
      <c r="AO8355" s="20"/>
    </row>
    <row r="8356" spans="17:41" x14ac:dyDescent="0.15">
      <c r="Q8356" s="28"/>
      <c r="R8356" s="21"/>
      <c r="S8356" s="21"/>
      <c r="T8356" s="21"/>
      <c r="U8356" s="21"/>
      <c r="Y8356" s="28"/>
      <c r="AA8356" s="20"/>
      <c r="AD8356" s="22"/>
      <c r="AG8356" s="21"/>
      <c r="AH8356" s="22"/>
      <c r="AI8356" s="22"/>
      <c r="AJ8356" s="22"/>
      <c r="AK8356" s="22"/>
      <c r="AM8356" s="22"/>
      <c r="AN8356" s="22"/>
      <c r="AO8356" s="20"/>
    </row>
    <row r="8357" spans="17:41" x14ac:dyDescent="0.15">
      <c r="Q8357" s="28"/>
      <c r="R8357" s="21"/>
      <c r="S8357" s="21"/>
      <c r="T8357" s="21"/>
      <c r="U8357" s="21"/>
      <c r="Y8357" s="28"/>
      <c r="AA8357" s="20"/>
      <c r="AD8357" s="22"/>
      <c r="AG8357" s="21"/>
      <c r="AH8357" s="22"/>
      <c r="AI8357" s="22"/>
      <c r="AJ8357" s="22"/>
      <c r="AK8357" s="22"/>
      <c r="AM8357" s="22"/>
      <c r="AN8357" s="22"/>
      <c r="AO8357" s="20"/>
    </row>
    <row r="8358" spans="17:41" x14ac:dyDescent="0.15">
      <c r="Q8358" s="28"/>
      <c r="R8358" s="21"/>
      <c r="S8358" s="21"/>
      <c r="T8358" s="21"/>
      <c r="U8358" s="21"/>
      <c r="Y8358" s="28"/>
      <c r="AA8358" s="20"/>
      <c r="AD8358" s="22"/>
      <c r="AG8358" s="21"/>
      <c r="AH8358" s="22"/>
      <c r="AI8358" s="22"/>
      <c r="AJ8358" s="22"/>
      <c r="AK8358" s="22"/>
      <c r="AM8358" s="22"/>
      <c r="AN8358" s="22"/>
      <c r="AO8358" s="20"/>
    </row>
    <row r="8359" spans="17:41" x14ac:dyDescent="0.15">
      <c r="Q8359" s="28"/>
      <c r="R8359" s="21"/>
      <c r="S8359" s="21"/>
      <c r="T8359" s="21"/>
      <c r="U8359" s="21"/>
      <c r="Y8359" s="28"/>
      <c r="AA8359" s="20"/>
      <c r="AD8359" s="22"/>
      <c r="AG8359" s="21"/>
      <c r="AH8359" s="22"/>
      <c r="AI8359" s="22"/>
      <c r="AJ8359" s="22"/>
      <c r="AK8359" s="22"/>
      <c r="AM8359" s="22"/>
      <c r="AN8359" s="22"/>
      <c r="AO8359" s="20"/>
    </row>
    <row r="8360" spans="17:41" x14ac:dyDescent="0.15">
      <c r="Q8360" s="28"/>
      <c r="R8360" s="21"/>
      <c r="S8360" s="21"/>
      <c r="T8360" s="21"/>
      <c r="U8360" s="21"/>
      <c r="Y8360" s="28"/>
      <c r="AA8360" s="20"/>
      <c r="AD8360" s="22"/>
      <c r="AG8360" s="21"/>
      <c r="AH8360" s="22"/>
      <c r="AI8360" s="22"/>
      <c r="AJ8360" s="22"/>
      <c r="AK8360" s="22"/>
      <c r="AM8360" s="22"/>
      <c r="AN8360" s="22"/>
      <c r="AO8360" s="20"/>
    </row>
    <row r="8361" spans="17:41" x14ac:dyDescent="0.15">
      <c r="Q8361" s="28"/>
      <c r="R8361" s="21"/>
      <c r="S8361" s="21"/>
      <c r="T8361" s="21"/>
      <c r="U8361" s="21"/>
      <c r="Y8361" s="28"/>
      <c r="AA8361" s="20"/>
      <c r="AD8361" s="22"/>
      <c r="AG8361" s="21"/>
      <c r="AH8361" s="22"/>
      <c r="AI8361" s="22"/>
      <c r="AJ8361" s="22"/>
      <c r="AK8361" s="22"/>
      <c r="AM8361" s="22"/>
      <c r="AN8361" s="22"/>
      <c r="AO8361" s="20"/>
    </row>
    <row r="8362" spans="17:41" x14ac:dyDescent="0.15">
      <c r="Q8362" s="28"/>
      <c r="R8362" s="21"/>
      <c r="S8362" s="21"/>
      <c r="T8362" s="21"/>
      <c r="U8362" s="21"/>
      <c r="Y8362" s="28"/>
      <c r="AA8362" s="20"/>
      <c r="AD8362" s="22"/>
      <c r="AG8362" s="21"/>
      <c r="AH8362" s="22"/>
      <c r="AI8362" s="22"/>
      <c r="AJ8362" s="22"/>
      <c r="AK8362" s="22"/>
      <c r="AM8362" s="22"/>
      <c r="AN8362" s="22"/>
      <c r="AO8362" s="20"/>
    </row>
    <row r="8363" spans="17:41" x14ac:dyDescent="0.15">
      <c r="Q8363" s="28"/>
      <c r="R8363" s="21"/>
      <c r="S8363" s="21"/>
      <c r="T8363" s="21"/>
      <c r="U8363" s="21"/>
      <c r="Y8363" s="28"/>
      <c r="AA8363" s="20"/>
      <c r="AD8363" s="22"/>
      <c r="AG8363" s="21"/>
      <c r="AH8363" s="22"/>
      <c r="AI8363" s="22"/>
      <c r="AJ8363" s="22"/>
      <c r="AK8363" s="22"/>
      <c r="AM8363" s="22"/>
      <c r="AN8363" s="22"/>
      <c r="AO8363" s="20"/>
    </row>
    <row r="8364" spans="17:41" x14ac:dyDescent="0.15">
      <c r="Q8364" s="28"/>
      <c r="R8364" s="21"/>
      <c r="S8364" s="21"/>
      <c r="T8364" s="21"/>
      <c r="U8364" s="21"/>
      <c r="Y8364" s="28"/>
      <c r="AA8364" s="20"/>
      <c r="AD8364" s="22"/>
      <c r="AG8364" s="21"/>
      <c r="AH8364" s="22"/>
      <c r="AI8364" s="22"/>
      <c r="AJ8364" s="22"/>
      <c r="AK8364" s="22"/>
      <c r="AM8364" s="22"/>
      <c r="AN8364" s="22"/>
      <c r="AO8364" s="20"/>
    </row>
    <row r="8365" spans="17:41" x14ac:dyDescent="0.15">
      <c r="Q8365" s="28"/>
      <c r="R8365" s="21"/>
      <c r="S8365" s="21"/>
      <c r="T8365" s="21"/>
      <c r="U8365" s="21"/>
      <c r="Y8365" s="28"/>
      <c r="AA8365" s="20"/>
      <c r="AD8365" s="22"/>
      <c r="AG8365" s="21"/>
      <c r="AH8365" s="22"/>
      <c r="AI8365" s="22"/>
      <c r="AJ8365" s="22"/>
      <c r="AK8365" s="22"/>
      <c r="AM8365" s="22"/>
      <c r="AN8365" s="22"/>
      <c r="AO8365" s="20"/>
    </row>
    <row r="8366" spans="17:41" x14ac:dyDescent="0.15">
      <c r="Q8366" s="28"/>
      <c r="R8366" s="21"/>
      <c r="S8366" s="21"/>
      <c r="T8366" s="21"/>
      <c r="U8366" s="21"/>
      <c r="Y8366" s="28"/>
      <c r="AA8366" s="20"/>
      <c r="AD8366" s="22"/>
      <c r="AG8366" s="21"/>
      <c r="AH8366" s="22"/>
      <c r="AI8366" s="22"/>
      <c r="AJ8366" s="22"/>
      <c r="AK8366" s="22"/>
      <c r="AM8366" s="22"/>
      <c r="AN8366" s="22"/>
      <c r="AO8366" s="20"/>
    </row>
    <row r="8367" spans="17:41" x14ac:dyDescent="0.15">
      <c r="Q8367" s="28"/>
      <c r="R8367" s="21"/>
      <c r="S8367" s="21"/>
      <c r="T8367" s="21"/>
      <c r="U8367" s="21"/>
      <c r="Y8367" s="28"/>
      <c r="AA8367" s="20"/>
      <c r="AD8367" s="22"/>
      <c r="AG8367" s="21"/>
      <c r="AH8367" s="22"/>
      <c r="AI8367" s="22"/>
      <c r="AJ8367" s="22"/>
      <c r="AK8367" s="22"/>
      <c r="AM8367" s="22"/>
      <c r="AN8367" s="22"/>
      <c r="AO8367" s="20"/>
    </row>
    <row r="8368" spans="17:41" x14ac:dyDescent="0.15">
      <c r="Q8368" s="28"/>
      <c r="R8368" s="21"/>
      <c r="S8368" s="21"/>
      <c r="T8368" s="21"/>
      <c r="U8368" s="21"/>
      <c r="Y8368" s="28"/>
      <c r="AA8368" s="20"/>
      <c r="AD8368" s="22"/>
      <c r="AG8368" s="21"/>
      <c r="AH8368" s="22"/>
      <c r="AI8368" s="22"/>
      <c r="AJ8368" s="22"/>
      <c r="AK8368" s="22"/>
      <c r="AM8368" s="22"/>
      <c r="AN8368" s="22"/>
      <c r="AO8368" s="20"/>
    </row>
    <row r="8369" spans="17:41" x14ac:dyDescent="0.15">
      <c r="Q8369" s="28"/>
      <c r="R8369" s="21"/>
      <c r="S8369" s="21"/>
      <c r="T8369" s="21"/>
      <c r="U8369" s="21"/>
      <c r="Y8369" s="28"/>
      <c r="AA8369" s="20"/>
      <c r="AD8369" s="22"/>
      <c r="AG8369" s="21"/>
      <c r="AH8369" s="22"/>
      <c r="AI8369" s="22"/>
      <c r="AJ8369" s="22"/>
      <c r="AK8369" s="22"/>
      <c r="AM8369" s="22"/>
      <c r="AN8369" s="22"/>
      <c r="AO8369" s="20"/>
    </row>
    <row r="8370" spans="17:41" x14ac:dyDescent="0.15">
      <c r="Q8370" s="28"/>
      <c r="R8370" s="21"/>
      <c r="S8370" s="21"/>
      <c r="T8370" s="21"/>
      <c r="U8370" s="21"/>
      <c r="Y8370" s="28"/>
      <c r="AA8370" s="20"/>
      <c r="AD8370" s="22"/>
      <c r="AG8370" s="21"/>
      <c r="AH8370" s="22"/>
      <c r="AI8370" s="22"/>
      <c r="AJ8370" s="22"/>
      <c r="AK8370" s="22"/>
      <c r="AM8370" s="22"/>
      <c r="AN8370" s="22"/>
      <c r="AO8370" s="20"/>
    </row>
    <row r="8371" spans="17:41" x14ac:dyDescent="0.15">
      <c r="Q8371" s="28"/>
      <c r="R8371" s="21"/>
      <c r="S8371" s="21"/>
      <c r="T8371" s="21"/>
      <c r="U8371" s="21"/>
      <c r="Y8371" s="28"/>
      <c r="AA8371" s="20"/>
      <c r="AD8371" s="22"/>
      <c r="AG8371" s="21"/>
      <c r="AH8371" s="22"/>
      <c r="AI8371" s="22"/>
      <c r="AJ8371" s="22"/>
      <c r="AK8371" s="22"/>
      <c r="AM8371" s="22"/>
      <c r="AN8371" s="22"/>
      <c r="AO8371" s="20"/>
    </row>
    <row r="8372" spans="17:41" x14ac:dyDescent="0.15">
      <c r="Q8372" s="28"/>
      <c r="R8372" s="21"/>
      <c r="S8372" s="21"/>
      <c r="T8372" s="21"/>
      <c r="U8372" s="21"/>
      <c r="Y8372" s="28"/>
      <c r="AA8372" s="20"/>
      <c r="AD8372" s="22"/>
      <c r="AG8372" s="21"/>
      <c r="AH8372" s="22"/>
      <c r="AI8372" s="22"/>
      <c r="AJ8372" s="22"/>
      <c r="AK8372" s="22"/>
      <c r="AM8372" s="22"/>
      <c r="AN8372" s="22"/>
      <c r="AO8372" s="20"/>
    </row>
    <row r="8373" spans="17:41" x14ac:dyDescent="0.15">
      <c r="Q8373" s="28"/>
      <c r="R8373" s="21"/>
      <c r="S8373" s="21"/>
      <c r="T8373" s="21"/>
      <c r="U8373" s="21"/>
      <c r="Y8373" s="28"/>
      <c r="AA8373" s="20"/>
      <c r="AD8373" s="22"/>
      <c r="AG8373" s="21"/>
      <c r="AH8373" s="22"/>
      <c r="AI8373" s="22"/>
      <c r="AJ8373" s="22"/>
      <c r="AK8373" s="22"/>
      <c r="AM8373" s="22"/>
      <c r="AN8373" s="22"/>
      <c r="AO8373" s="20"/>
    </row>
    <row r="8374" spans="17:41" x14ac:dyDescent="0.15">
      <c r="Q8374" s="28"/>
      <c r="R8374" s="21"/>
      <c r="S8374" s="21"/>
      <c r="T8374" s="21"/>
      <c r="U8374" s="21"/>
      <c r="Y8374" s="28"/>
      <c r="AA8374" s="20"/>
      <c r="AD8374" s="22"/>
      <c r="AG8374" s="21"/>
      <c r="AH8374" s="22"/>
      <c r="AI8374" s="22"/>
      <c r="AJ8374" s="22"/>
      <c r="AK8374" s="22"/>
      <c r="AM8374" s="22"/>
      <c r="AN8374" s="22"/>
      <c r="AO8374" s="20"/>
    </row>
    <row r="8375" spans="17:41" x14ac:dyDescent="0.15">
      <c r="Q8375" s="28"/>
      <c r="R8375" s="21"/>
      <c r="S8375" s="21"/>
      <c r="T8375" s="21"/>
      <c r="U8375" s="21"/>
      <c r="Y8375" s="28"/>
      <c r="AA8375" s="20"/>
      <c r="AD8375" s="22"/>
      <c r="AG8375" s="21"/>
      <c r="AH8375" s="22"/>
      <c r="AI8375" s="22"/>
      <c r="AJ8375" s="22"/>
      <c r="AK8375" s="22"/>
      <c r="AM8375" s="22"/>
      <c r="AN8375" s="22"/>
      <c r="AO8375" s="20"/>
    </row>
    <row r="8376" spans="17:41" x14ac:dyDescent="0.15">
      <c r="Q8376" s="28"/>
      <c r="R8376" s="21"/>
      <c r="S8376" s="21"/>
      <c r="T8376" s="21"/>
      <c r="U8376" s="21"/>
      <c r="Y8376" s="28"/>
      <c r="AA8376" s="20"/>
      <c r="AD8376" s="22"/>
      <c r="AG8376" s="21"/>
      <c r="AH8376" s="22"/>
      <c r="AI8376" s="22"/>
      <c r="AJ8376" s="22"/>
      <c r="AK8376" s="22"/>
      <c r="AM8376" s="22"/>
      <c r="AN8376" s="22"/>
      <c r="AO8376" s="20"/>
    </row>
    <row r="8377" spans="17:41" x14ac:dyDescent="0.15">
      <c r="Q8377" s="28"/>
      <c r="R8377" s="21"/>
      <c r="S8377" s="21"/>
      <c r="T8377" s="21"/>
      <c r="U8377" s="21"/>
      <c r="Y8377" s="28"/>
      <c r="AA8377" s="20"/>
      <c r="AD8377" s="22"/>
      <c r="AG8377" s="21"/>
      <c r="AH8377" s="22"/>
      <c r="AI8377" s="22"/>
      <c r="AJ8377" s="22"/>
      <c r="AK8377" s="22"/>
      <c r="AM8377" s="22"/>
      <c r="AN8377" s="22"/>
      <c r="AO8377" s="20"/>
    </row>
    <row r="8378" spans="17:41" x14ac:dyDescent="0.15">
      <c r="Q8378" s="28"/>
      <c r="R8378" s="21"/>
      <c r="S8378" s="21"/>
      <c r="T8378" s="21"/>
      <c r="U8378" s="21"/>
      <c r="Y8378" s="28"/>
      <c r="AA8378" s="20"/>
      <c r="AD8378" s="22"/>
      <c r="AG8378" s="21"/>
      <c r="AH8378" s="22"/>
      <c r="AI8378" s="22"/>
      <c r="AJ8378" s="22"/>
      <c r="AK8378" s="22"/>
      <c r="AM8378" s="22"/>
      <c r="AN8378" s="22"/>
      <c r="AO8378" s="20"/>
    </row>
    <row r="8379" spans="17:41" x14ac:dyDescent="0.15">
      <c r="Q8379" s="28"/>
      <c r="R8379" s="21"/>
      <c r="S8379" s="21"/>
      <c r="T8379" s="21"/>
      <c r="U8379" s="21"/>
      <c r="Y8379" s="28"/>
      <c r="AA8379" s="20"/>
      <c r="AD8379" s="22"/>
      <c r="AG8379" s="21"/>
      <c r="AH8379" s="22"/>
      <c r="AI8379" s="22"/>
      <c r="AJ8379" s="22"/>
      <c r="AK8379" s="22"/>
      <c r="AM8379" s="22"/>
      <c r="AN8379" s="22"/>
      <c r="AO8379" s="20"/>
    </row>
    <row r="8380" spans="17:41" x14ac:dyDescent="0.15">
      <c r="Q8380" s="28"/>
      <c r="R8380" s="21"/>
      <c r="S8380" s="21"/>
      <c r="T8380" s="21"/>
      <c r="U8380" s="21"/>
      <c r="Y8380" s="28"/>
      <c r="AA8380" s="20"/>
      <c r="AD8380" s="22"/>
      <c r="AG8380" s="21"/>
      <c r="AH8380" s="22"/>
      <c r="AI8380" s="22"/>
      <c r="AJ8380" s="22"/>
      <c r="AK8380" s="22"/>
      <c r="AM8380" s="22"/>
      <c r="AN8380" s="22"/>
      <c r="AO8380" s="20"/>
    </row>
    <row r="8381" spans="17:41" x14ac:dyDescent="0.15">
      <c r="Q8381" s="28"/>
      <c r="R8381" s="21"/>
      <c r="S8381" s="21"/>
      <c r="T8381" s="21"/>
      <c r="U8381" s="21"/>
      <c r="Y8381" s="28"/>
      <c r="AA8381" s="20"/>
      <c r="AD8381" s="22"/>
      <c r="AG8381" s="21"/>
      <c r="AH8381" s="22"/>
      <c r="AI8381" s="22"/>
      <c r="AJ8381" s="22"/>
      <c r="AK8381" s="22"/>
      <c r="AM8381" s="22"/>
      <c r="AN8381" s="22"/>
      <c r="AO8381" s="20"/>
    </row>
    <row r="8382" spans="17:41" x14ac:dyDescent="0.15">
      <c r="Q8382" s="28"/>
      <c r="R8382" s="21"/>
      <c r="S8382" s="21"/>
      <c r="T8382" s="21"/>
      <c r="U8382" s="21"/>
      <c r="Y8382" s="28"/>
      <c r="AA8382" s="20"/>
      <c r="AD8382" s="22"/>
      <c r="AG8382" s="21"/>
      <c r="AH8382" s="22"/>
      <c r="AI8382" s="22"/>
      <c r="AJ8382" s="22"/>
      <c r="AK8382" s="22"/>
      <c r="AM8382" s="22"/>
      <c r="AN8382" s="22"/>
      <c r="AO8382" s="20"/>
    </row>
    <row r="8383" spans="17:41" x14ac:dyDescent="0.15">
      <c r="Q8383" s="28"/>
      <c r="R8383" s="21"/>
      <c r="S8383" s="21"/>
      <c r="T8383" s="21"/>
      <c r="U8383" s="21"/>
      <c r="Y8383" s="28"/>
      <c r="AA8383" s="20"/>
      <c r="AD8383" s="22"/>
      <c r="AG8383" s="21"/>
      <c r="AH8383" s="22"/>
      <c r="AI8383" s="22"/>
      <c r="AJ8383" s="22"/>
      <c r="AK8383" s="22"/>
      <c r="AM8383" s="22"/>
      <c r="AN8383" s="22"/>
      <c r="AO8383" s="20"/>
    </row>
    <row r="8384" spans="17:41" x14ac:dyDescent="0.15">
      <c r="Q8384" s="28"/>
      <c r="R8384" s="21"/>
      <c r="S8384" s="21"/>
      <c r="T8384" s="21"/>
      <c r="U8384" s="21"/>
      <c r="Y8384" s="28"/>
      <c r="AA8384" s="20"/>
      <c r="AD8384" s="22"/>
      <c r="AG8384" s="21"/>
      <c r="AH8384" s="22"/>
      <c r="AI8384" s="22"/>
      <c r="AJ8384" s="22"/>
      <c r="AK8384" s="22"/>
      <c r="AM8384" s="22"/>
      <c r="AN8384" s="22"/>
      <c r="AO8384" s="20"/>
    </row>
    <row r="8385" spans="17:41" x14ac:dyDescent="0.15">
      <c r="Q8385" s="28"/>
      <c r="R8385" s="21"/>
      <c r="S8385" s="21"/>
      <c r="T8385" s="21"/>
      <c r="U8385" s="21"/>
      <c r="Y8385" s="28"/>
      <c r="AA8385" s="20"/>
      <c r="AD8385" s="22"/>
      <c r="AG8385" s="21"/>
      <c r="AH8385" s="22"/>
      <c r="AI8385" s="22"/>
      <c r="AJ8385" s="22"/>
      <c r="AK8385" s="22"/>
      <c r="AM8385" s="22"/>
      <c r="AN8385" s="22"/>
      <c r="AO8385" s="20"/>
    </row>
    <row r="8386" spans="17:41" x14ac:dyDescent="0.15">
      <c r="Q8386" s="28"/>
      <c r="R8386" s="21"/>
      <c r="S8386" s="21"/>
      <c r="T8386" s="21"/>
      <c r="U8386" s="21"/>
      <c r="Y8386" s="28"/>
      <c r="AA8386" s="20"/>
      <c r="AD8386" s="22"/>
      <c r="AG8386" s="21"/>
      <c r="AH8386" s="22"/>
      <c r="AI8386" s="22"/>
      <c r="AJ8386" s="22"/>
      <c r="AK8386" s="22"/>
      <c r="AM8386" s="22"/>
      <c r="AN8386" s="22"/>
      <c r="AO8386" s="20"/>
    </row>
    <row r="8387" spans="17:41" x14ac:dyDescent="0.15">
      <c r="Q8387" s="28"/>
      <c r="R8387" s="21"/>
      <c r="S8387" s="21"/>
      <c r="T8387" s="21"/>
      <c r="U8387" s="21"/>
      <c r="Y8387" s="28"/>
      <c r="AA8387" s="20"/>
      <c r="AD8387" s="22"/>
      <c r="AG8387" s="21"/>
      <c r="AH8387" s="22"/>
      <c r="AI8387" s="22"/>
      <c r="AJ8387" s="22"/>
      <c r="AK8387" s="22"/>
      <c r="AM8387" s="22"/>
      <c r="AN8387" s="22"/>
      <c r="AO8387" s="20"/>
    </row>
    <row r="8388" spans="17:41" x14ac:dyDescent="0.15">
      <c r="Q8388" s="28"/>
      <c r="R8388" s="21"/>
      <c r="S8388" s="21"/>
      <c r="T8388" s="21"/>
      <c r="U8388" s="21"/>
      <c r="Y8388" s="28"/>
      <c r="AA8388" s="20"/>
      <c r="AD8388" s="22"/>
      <c r="AG8388" s="21"/>
      <c r="AH8388" s="22"/>
      <c r="AI8388" s="22"/>
      <c r="AJ8388" s="22"/>
      <c r="AK8388" s="22"/>
      <c r="AM8388" s="22"/>
      <c r="AN8388" s="22"/>
      <c r="AO8388" s="20"/>
    </row>
    <row r="8389" spans="17:41" x14ac:dyDescent="0.15">
      <c r="Q8389" s="28"/>
      <c r="R8389" s="21"/>
      <c r="S8389" s="21"/>
      <c r="T8389" s="21"/>
      <c r="U8389" s="21"/>
      <c r="Y8389" s="28"/>
      <c r="AA8389" s="20"/>
      <c r="AD8389" s="22"/>
      <c r="AG8389" s="21"/>
      <c r="AH8389" s="22"/>
      <c r="AI8389" s="22"/>
      <c r="AJ8389" s="22"/>
      <c r="AK8389" s="22"/>
      <c r="AM8389" s="22"/>
      <c r="AN8389" s="22"/>
      <c r="AO8389" s="20"/>
    </row>
    <row r="8390" spans="17:41" x14ac:dyDescent="0.15">
      <c r="Q8390" s="28"/>
      <c r="R8390" s="21"/>
      <c r="S8390" s="21"/>
      <c r="T8390" s="21"/>
      <c r="U8390" s="21"/>
      <c r="Y8390" s="28"/>
      <c r="AA8390" s="20"/>
      <c r="AD8390" s="22"/>
      <c r="AG8390" s="21"/>
      <c r="AH8390" s="22"/>
      <c r="AI8390" s="22"/>
      <c r="AJ8390" s="22"/>
      <c r="AK8390" s="22"/>
      <c r="AM8390" s="22"/>
      <c r="AN8390" s="22"/>
      <c r="AO8390" s="20"/>
    </row>
    <row r="8391" spans="17:41" x14ac:dyDescent="0.15">
      <c r="Q8391" s="28"/>
      <c r="R8391" s="21"/>
      <c r="S8391" s="21"/>
      <c r="T8391" s="21"/>
      <c r="U8391" s="21"/>
      <c r="Y8391" s="28"/>
      <c r="AA8391" s="20"/>
      <c r="AD8391" s="22"/>
      <c r="AG8391" s="21"/>
      <c r="AH8391" s="22"/>
      <c r="AI8391" s="22"/>
      <c r="AJ8391" s="22"/>
      <c r="AK8391" s="22"/>
      <c r="AM8391" s="22"/>
      <c r="AN8391" s="22"/>
      <c r="AO8391" s="20"/>
    </row>
    <row r="8392" spans="17:41" x14ac:dyDescent="0.15">
      <c r="Q8392" s="28"/>
      <c r="R8392" s="21"/>
      <c r="S8392" s="21"/>
      <c r="T8392" s="21"/>
      <c r="U8392" s="21"/>
      <c r="Y8392" s="28"/>
      <c r="AA8392" s="20"/>
      <c r="AD8392" s="22"/>
      <c r="AG8392" s="21"/>
      <c r="AH8392" s="22"/>
      <c r="AI8392" s="22"/>
      <c r="AJ8392" s="22"/>
      <c r="AK8392" s="22"/>
      <c r="AM8392" s="22"/>
      <c r="AN8392" s="22"/>
      <c r="AO8392" s="20"/>
    </row>
    <row r="8393" spans="17:41" x14ac:dyDescent="0.15">
      <c r="Q8393" s="28"/>
      <c r="R8393" s="21"/>
      <c r="S8393" s="21"/>
      <c r="T8393" s="21"/>
      <c r="U8393" s="21"/>
      <c r="Y8393" s="28"/>
      <c r="AA8393" s="20"/>
      <c r="AD8393" s="22"/>
      <c r="AG8393" s="21"/>
      <c r="AH8393" s="22"/>
      <c r="AI8393" s="22"/>
      <c r="AJ8393" s="22"/>
      <c r="AK8393" s="22"/>
      <c r="AM8393" s="22"/>
      <c r="AN8393" s="22"/>
      <c r="AO8393" s="20"/>
    </row>
    <row r="8394" spans="17:41" x14ac:dyDescent="0.15">
      <c r="Q8394" s="28"/>
      <c r="R8394" s="21"/>
      <c r="S8394" s="21"/>
      <c r="T8394" s="21"/>
      <c r="U8394" s="21"/>
      <c r="Y8394" s="28"/>
      <c r="AA8394" s="20"/>
      <c r="AD8394" s="22"/>
      <c r="AG8394" s="21"/>
      <c r="AH8394" s="22"/>
      <c r="AI8394" s="22"/>
      <c r="AJ8394" s="22"/>
      <c r="AK8394" s="22"/>
      <c r="AM8394" s="22"/>
      <c r="AN8394" s="22"/>
      <c r="AO8394" s="20"/>
    </row>
    <row r="8395" spans="17:41" x14ac:dyDescent="0.15">
      <c r="Q8395" s="28"/>
      <c r="R8395" s="21"/>
      <c r="S8395" s="21"/>
      <c r="T8395" s="21"/>
      <c r="U8395" s="21"/>
      <c r="Y8395" s="28"/>
      <c r="AA8395" s="20"/>
      <c r="AD8395" s="22"/>
      <c r="AG8395" s="21"/>
      <c r="AH8395" s="22"/>
      <c r="AI8395" s="22"/>
      <c r="AJ8395" s="22"/>
      <c r="AK8395" s="22"/>
      <c r="AM8395" s="22"/>
      <c r="AN8395" s="22"/>
      <c r="AO8395" s="20"/>
    </row>
    <row r="8396" spans="17:41" x14ac:dyDescent="0.15">
      <c r="Q8396" s="28"/>
      <c r="R8396" s="21"/>
      <c r="S8396" s="21"/>
      <c r="T8396" s="21"/>
      <c r="U8396" s="21"/>
      <c r="Y8396" s="28"/>
      <c r="AA8396" s="20"/>
      <c r="AD8396" s="22"/>
      <c r="AG8396" s="21"/>
      <c r="AH8396" s="22"/>
      <c r="AI8396" s="22"/>
      <c r="AJ8396" s="22"/>
      <c r="AK8396" s="22"/>
      <c r="AM8396" s="22"/>
      <c r="AN8396" s="22"/>
      <c r="AO8396" s="20"/>
    </row>
    <row r="8397" spans="17:41" x14ac:dyDescent="0.15">
      <c r="Q8397" s="28"/>
      <c r="R8397" s="21"/>
      <c r="S8397" s="21"/>
      <c r="T8397" s="21"/>
      <c r="U8397" s="21"/>
      <c r="Y8397" s="28"/>
      <c r="AA8397" s="20"/>
      <c r="AD8397" s="22"/>
      <c r="AG8397" s="21"/>
      <c r="AH8397" s="22"/>
      <c r="AI8397" s="22"/>
      <c r="AJ8397" s="22"/>
      <c r="AK8397" s="22"/>
      <c r="AM8397" s="22"/>
      <c r="AN8397" s="22"/>
      <c r="AO8397" s="20"/>
    </row>
    <row r="8398" spans="17:41" x14ac:dyDescent="0.15">
      <c r="Q8398" s="28"/>
      <c r="R8398" s="21"/>
      <c r="S8398" s="21"/>
      <c r="T8398" s="21"/>
      <c r="U8398" s="21"/>
      <c r="Y8398" s="28"/>
      <c r="AA8398" s="20"/>
      <c r="AD8398" s="22"/>
      <c r="AG8398" s="21"/>
      <c r="AH8398" s="22"/>
      <c r="AI8398" s="22"/>
      <c r="AJ8398" s="22"/>
      <c r="AK8398" s="22"/>
      <c r="AM8398" s="22"/>
      <c r="AN8398" s="22"/>
      <c r="AO8398" s="20"/>
    </row>
    <row r="8399" spans="17:41" x14ac:dyDescent="0.15">
      <c r="Q8399" s="28"/>
      <c r="R8399" s="21"/>
      <c r="S8399" s="21"/>
      <c r="T8399" s="21"/>
      <c r="U8399" s="21"/>
      <c r="Y8399" s="28"/>
      <c r="AA8399" s="20"/>
      <c r="AD8399" s="22"/>
      <c r="AG8399" s="21"/>
      <c r="AH8399" s="22"/>
      <c r="AI8399" s="22"/>
      <c r="AJ8399" s="22"/>
      <c r="AK8399" s="22"/>
      <c r="AM8399" s="22"/>
      <c r="AN8399" s="22"/>
      <c r="AO8399" s="20"/>
    </row>
    <row r="8400" spans="17:41" x14ac:dyDescent="0.15">
      <c r="Q8400" s="28"/>
      <c r="R8400" s="21"/>
      <c r="S8400" s="21"/>
      <c r="T8400" s="21"/>
      <c r="U8400" s="21"/>
      <c r="Y8400" s="28"/>
      <c r="AA8400" s="20"/>
      <c r="AD8400" s="22"/>
      <c r="AG8400" s="21"/>
      <c r="AH8400" s="22"/>
      <c r="AI8400" s="22"/>
      <c r="AJ8400" s="22"/>
      <c r="AK8400" s="22"/>
      <c r="AM8400" s="22"/>
      <c r="AN8400" s="22"/>
      <c r="AO8400" s="20"/>
    </row>
    <row r="8401" spans="17:41" x14ac:dyDescent="0.15">
      <c r="Q8401" s="28"/>
      <c r="R8401" s="21"/>
      <c r="S8401" s="21"/>
      <c r="T8401" s="21"/>
      <c r="U8401" s="21"/>
      <c r="Y8401" s="28"/>
      <c r="AA8401" s="20"/>
      <c r="AD8401" s="22"/>
      <c r="AG8401" s="21"/>
      <c r="AH8401" s="22"/>
      <c r="AI8401" s="22"/>
      <c r="AJ8401" s="22"/>
      <c r="AK8401" s="22"/>
      <c r="AM8401" s="22"/>
      <c r="AN8401" s="22"/>
      <c r="AO8401" s="20"/>
    </row>
    <row r="8402" spans="17:41" x14ac:dyDescent="0.15">
      <c r="Q8402" s="28"/>
      <c r="R8402" s="21"/>
      <c r="S8402" s="21"/>
      <c r="T8402" s="21"/>
      <c r="U8402" s="21"/>
      <c r="Y8402" s="28"/>
      <c r="AA8402" s="20"/>
      <c r="AD8402" s="22"/>
      <c r="AG8402" s="21"/>
      <c r="AH8402" s="22"/>
      <c r="AI8402" s="22"/>
      <c r="AJ8402" s="22"/>
      <c r="AK8402" s="22"/>
      <c r="AM8402" s="22"/>
      <c r="AN8402" s="22"/>
      <c r="AO8402" s="20"/>
    </row>
    <row r="8403" spans="17:41" x14ac:dyDescent="0.15">
      <c r="Q8403" s="28"/>
      <c r="R8403" s="21"/>
      <c r="S8403" s="21"/>
      <c r="T8403" s="21"/>
      <c r="U8403" s="21"/>
      <c r="Y8403" s="28"/>
      <c r="AA8403" s="20"/>
      <c r="AD8403" s="22"/>
      <c r="AG8403" s="21"/>
      <c r="AH8403" s="22"/>
      <c r="AI8403" s="22"/>
      <c r="AJ8403" s="22"/>
      <c r="AK8403" s="22"/>
      <c r="AM8403" s="22"/>
      <c r="AN8403" s="22"/>
      <c r="AO8403" s="20"/>
    </row>
    <row r="8404" spans="17:41" x14ac:dyDescent="0.15">
      <c r="Q8404" s="28"/>
      <c r="R8404" s="21"/>
      <c r="S8404" s="21"/>
      <c r="T8404" s="21"/>
      <c r="U8404" s="21"/>
      <c r="Y8404" s="28"/>
      <c r="AA8404" s="20"/>
      <c r="AD8404" s="22"/>
      <c r="AG8404" s="21"/>
      <c r="AH8404" s="22"/>
      <c r="AI8404" s="22"/>
      <c r="AJ8404" s="22"/>
      <c r="AK8404" s="22"/>
      <c r="AM8404" s="22"/>
      <c r="AN8404" s="22"/>
      <c r="AO8404" s="20"/>
    </row>
    <row r="8405" spans="17:41" x14ac:dyDescent="0.15">
      <c r="Q8405" s="28"/>
      <c r="R8405" s="21"/>
      <c r="S8405" s="21"/>
      <c r="T8405" s="21"/>
      <c r="U8405" s="21"/>
      <c r="Y8405" s="28"/>
      <c r="AA8405" s="20"/>
      <c r="AD8405" s="22"/>
      <c r="AG8405" s="21"/>
      <c r="AH8405" s="22"/>
      <c r="AI8405" s="22"/>
      <c r="AJ8405" s="22"/>
      <c r="AK8405" s="22"/>
      <c r="AM8405" s="22"/>
      <c r="AN8405" s="22"/>
      <c r="AO8405" s="20"/>
    </row>
    <row r="8406" spans="17:41" x14ac:dyDescent="0.15">
      <c r="Q8406" s="28"/>
      <c r="R8406" s="21"/>
      <c r="S8406" s="21"/>
      <c r="T8406" s="21"/>
      <c r="U8406" s="21"/>
      <c r="Y8406" s="28"/>
      <c r="AA8406" s="20"/>
      <c r="AD8406" s="22"/>
      <c r="AG8406" s="21"/>
      <c r="AH8406" s="22"/>
      <c r="AI8406" s="22"/>
      <c r="AJ8406" s="22"/>
      <c r="AK8406" s="22"/>
      <c r="AM8406" s="22"/>
      <c r="AN8406" s="22"/>
      <c r="AO8406" s="20"/>
    </row>
    <row r="8407" spans="17:41" x14ac:dyDescent="0.15">
      <c r="Q8407" s="28"/>
      <c r="R8407" s="21"/>
      <c r="S8407" s="21"/>
      <c r="T8407" s="21"/>
      <c r="U8407" s="21"/>
      <c r="Y8407" s="28"/>
      <c r="AA8407" s="20"/>
      <c r="AD8407" s="22"/>
      <c r="AG8407" s="21"/>
      <c r="AH8407" s="22"/>
      <c r="AI8407" s="22"/>
      <c r="AJ8407" s="22"/>
      <c r="AK8407" s="22"/>
      <c r="AM8407" s="22"/>
      <c r="AN8407" s="22"/>
      <c r="AO8407" s="20"/>
    </row>
    <row r="8408" spans="17:41" x14ac:dyDescent="0.15">
      <c r="Q8408" s="28"/>
      <c r="R8408" s="21"/>
      <c r="S8408" s="21"/>
      <c r="T8408" s="21"/>
      <c r="U8408" s="21"/>
      <c r="Y8408" s="28"/>
      <c r="AA8408" s="20"/>
      <c r="AD8408" s="22"/>
      <c r="AG8408" s="21"/>
      <c r="AH8408" s="22"/>
      <c r="AI8408" s="22"/>
      <c r="AJ8408" s="22"/>
      <c r="AK8408" s="22"/>
      <c r="AM8408" s="22"/>
      <c r="AN8408" s="22"/>
      <c r="AO8408" s="20"/>
    </row>
    <row r="8409" spans="17:41" x14ac:dyDescent="0.15">
      <c r="Q8409" s="28"/>
      <c r="R8409" s="21"/>
      <c r="S8409" s="21"/>
      <c r="T8409" s="21"/>
      <c r="U8409" s="21"/>
      <c r="Y8409" s="28"/>
      <c r="AA8409" s="20"/>
      <c r="AD8409" s="22"/>
      <c r="AG8409" s="21"/>
      <c r="AH8409" s="22"/>
      <c r="AI8409" s="22"/>
      <c r="AJ8409" s="22"/>
      <c r="AK8409" s="22"/>
      <c r="AM8409" s="22"/>
      <c r="AN8409" s="22"/>
      <c r="AO8409" s="20"/>
    </row>
    <row r="8410" spans="17:41" x14ac:dyDescent="0.15">
      <c r="Q8410" s="28"/>
      <c r="R8410" s="21"/>
      <c r="S8410" s="21"/>
      <c r="T8410" s="21"/>
      <c r="U8410" s="21"/>
      <c r="Y8410" s="28"/>
      <c r="AA8410" s="20"/>
      <c r="AD8410" s="22"/>
      <c r="AG8410" s="21"/>
      <c r="AH8410" s="22"/>
      <c r="AI8410" s="22"/>
      <c r="AJ8410" s="22"/>
      <c r="AK8410" s="22"/>
      <c r="AM8410" s="22"/>
      <c r="AN8410" s="22"/>
      <c r="AO8410" s="20"/>
    </row>
    <row r="8411" spans="17:41" x14ac:dyDescent="0.15">
      <c r="Q8411" s="28"/>
      <c r="R8411" s="21"/>
      <c r="S8411" s="21"/>
      <c r="T8411" s="21"/>
      <c r="U8411" s="21"/>
      <c r="Y8411" s="28"/>
      <c r="AA8411" s="20"/>
      <c r="AD8411" s="22"/>
      <c r="AG8411" s="21"/>
      <c r="AH8411" s="22"/>
      <c r="AI8411" s="22"/>
      <c r="AJ8411" s="22"/>
      <c r="AK8411" s="22"/>
      <c r="AM8411" s="22"/>
      <c r="AN8411" s="22"/>
      <c r="AO8411" s="20"/>
    </row>
    <row r="8412" spans="17:41" x14ac:dyDescent="0.15">
      <c r="Q8412" s="28"/>
      <c r="R8412" s="21"/>
      <c r="S8412" s="21"/>
      <c r="T8412" s="21"/>
      <c r="U8412" s="21"/>
      <c r="Y8412" s="28"/>
      <c r="AA8412" s="20"/>
      <c r="AD8412" s="22"/>
      <c r="AG8412" s="21"/>
      <c r="AH8412" s="22"/>
      <c r="AI8412" s="22"/>
      <c r="AJ8412" s="22"/>
      <c r="AK8412" s="22"/>
      <c r="AM8412" s="22"/>
      <c r="AN8412" s="22"/>
      <c r="AO8412" s="20"/>
    </row>
    <row r="8413" spans="17:41" x14ac:dyDescent="0.15">
      <c r="Q8413" s="28"/>
      <c r="R8413" s="21"/>
      <c r="S8413" s="21"/>
      <c r="T8413" s="21"/>
      <c r="U8413" s="21"/>
      <c r="Y8413" s="28"/>
      <c r="AA8413" s="20"/>
      <c r="AD8413" s="22"/>
      <c r="AG8413" s="21"/>
      <c r="AH8413" s="22"/>
      <c r="AI8413" s="22"/>
      <c r="AJ8413" s="22"/>
      <c r="AK8413" s="22"/>
      <c r="AM8413" s="22"/>
      <c r="AN8413" s="22"/>
      <c r="AO8413" s="20"/>
    </row>
    <row r="8414" spans="17:41" x14ac:dyDescent="0.15">
      <c r="Q8414" s="28"/>
      <c r="R8414" s="21"/>
      <c r="S8414" s="21"/>
      <c r="T8414" s="21"/>
      <c r="U8414" s="21"/>
      <c r="Y8414" s="28"/>
      <c r="AA8414" s="20"/>
      <c r="AD8414" s="22"/>
      <c r="AG8414" s="21"/>
      <c r="AH8414" s="22"/>
      <c r="AI8414" s="22"/>
      <c r="AJ8414" s="22"/>
      <c r="AK8414" s="22"/>
      <c r="AM8414" s="22"/>
      <c r="AN8414" s="22"/>
      <c r="AO8414" s="20"/>
    </row>
    <row r="8415" spans="17:41" x14ac:dyDescent="0.15">
      <c r="Q8415" s="28"/>
      <c r="R8415" s="21"/>
      <c r="S8415" s="21"/>
      <c r="T8415" s="21"/>
      <c r="U8415" s="21"/>
      <c r="Y8415" s="28"/>
      <c r="AA8415" s="20"/>
      <c r="AD8415" s="22"/>
      <c r="AG8415" s="21"/>
      <c r="AH8415" s="22"/>
      <c r="AI8415" s="22"/>
      <c r="AJ8415" s="22"/>
      <c r="AK8415" s="22"/>
      <c r="AM8415" s="22"/>
      <c r="AN8415" s="22"/>
      <c r="AO8415" s="20"/>
    </row>
    <row r="8416" spans="17:41" x14ac:dyDescent="0.15">
      <c r="Q8416" s="28"/>
      <c r="R8416" s="21"/>
      <c r="S8416" s="21"/>
      <c r="T8416" s="21"/>
      <c r="U8416" s="21"/>
      <c r="Y8416" s="28"/>
      <c r="AA8416" s="20"/>
      <c r="AD8416" s="22"/>
      <c r="AG8416" s="21"/>
      <c r="AH8416" s="22"/>
      <c r="AI8416" s="22"/>
      <c r="AJ8416" s="22"/>
      <c r="AK8416" s="22"/>
      <c r="AM8416" s="22"/>
      <c r="AN8416" s="22"/>
      <c r="AO8416" s="20"/>
    </row>
    <row r="8417" spans="17:41" x14ac:dyDescent="0.15">
      <c r="Q8417" s="28"/>
      <c r="R8417" s="21"/>
      <c r="S8417" s="21"/>
      <c r="T8417" s="21"/>
      <c r="U8417" s="21"/>
      <c r="Y8417" s="28"/>
      <c r="AA8417" s="20"/>
      <c r="AD8417" s="22"/>
      <c r="AG8417" s="21"/>
      <c r="AH8417" s="22"/>
      <c r="AI8417" s="22"/>
      <c r="AJ8417" s="22"/>
      <c r="AK8417" s="22"/>
      <c r="AM8417" s="22"/>
      <c r="AN8417" s="22"/>
      <c r="AO8417" s="20"/>
    </row>
    <row r="8418" spans="17:41" x14ac:dyDescent="0.15">
      <c r="Q8418" s="28"/>
      <c r="R8418" s="21"/>
      <c r="S8418" s="21"/>
      <c r="T8418" s="21"/>
      <c r="U8418" s="21"/>
      <c r="Y8418" s="28"/>
      <c r="AA8418" s="20"/>
      <c r="AD8418" s="22"/>
      <c r="AG8418" s="21"/>
      <c r="AH8418" s="22"/>
      <c r="AI8418" s="22"/>
      <c r="AJ8418" s="22"/>
      <c r="AK8418" s="22"/>
      <c r="AM8418" s="22"/>
      <c r="AN8418" s="22"/>
      <c r="AO8418" s="20"/>
    </row>
    <row r="8419" spans="17:41" x14ac:dyDescent="0.15">
      <c r="Q8419" s="28"/>
      <c r="R8419" s="21"/>
      <c r="S8419" s="21"/>
      <c r="T8419" s="21"/>
      <c r="U8419" s="21"/>
      <c r="Y8419" s="28"/>
      <c r="AA8419" s="20"/>
      <c r="AD8419" s="22"/>
      <c r="AG8419" s="21"/>
      <c r="AH8419" s="22"/>
      <c r="AI8419" s="22"/>
      <c r="AJ8419" s="22"/>
      <c r="AK8419" s="22"/>
      <c r="AM8419" s="22"/>
      <c r="AN8419" s="22"/>
      <c r="AO8419" s="20"/>
    </row>
    <row r="8420" spans="17:41" x14ac:dyDescent="0.15">
      <c r="Q8420" s="28"/>
      <c r="R8420" s="21"/>
      <c r="S8420" s="21"/>
      <c r="T8420" s="21"/>
      <c r="U8420" s="21"/>
      <c r="Y8420" s="28"/>
      <c r="AA8420" s="20"/>
      <c r="AD8420" s="22"/>
      <c r="AG8420" s="21"/>
      <c r="AH8420" s="22"/>
      <c r="AI8420" s="22"/>
      <c r="AJ8420" s="22"/>
      <c r="AK8420" s="22"/>
      <c r="AM8420" s="22"/>
      <c r="AN8420" s="22"/>
      <c r="AO8420" s="20"/>
    </row>
    <row r="8421" spans="17:41" x14ac:dyDescent="0.15">
      <c r="Q8421" s="28"/>
      <c r="R8421" s="21"/>
      <c r="S8421" s="21"/>
      <c r="T8421" s="21"/>
      <c r="U8421" s="21"/>
      <c r="Y8421" s="28"/>
      <c r="AA8421" s="20"/>
      <c r="AD8421" s="22"/>
      <c r="AG8421" s="21"/>
      <c r="AH8421" s="22"/>
      <c r="AI8421" s="22"/>
      <c r="AJ8421" s="22"/>
      <c r="AK8421" s="22"/>
      <c r="AM8421" s="22"/>
      <c r="AN8421" s="22"/>
      <c r="AO8421" s="20"/>
    </row>
    <row r="8422" spans="17:41" x14ac:dyDescent="0.15">
      <c r="Q8422" s="28"/>
      <c r="R8422" s="21"/>
      <c r="S8422" s="21"/>
      <c r="T8422" s="21"/>
      <c r="U8422" s="21"/>
      <c r="Y8422" s="28"/>
      <c r="AA8422" s="20"/>
      <c r="AD8422" s="22"/>
      <c r="AG8422" s="21"/>
      <c r="AH8422" s="22"/>
      <c r="AI8422" s="22"/>
      <c r="AJ8422" s="22"/>
      <c r="AK8422" s="22"/>
      <c r="AM8422" s="22"/>
      <c r="AN8422" s="22"/>
      <c r="AO8422" s="20"/>
    </row>
    <row r="8423" spans="17:41" x14ac:dyDescent="0.15">
      <c r="Q8423" s="28"/>
      <c r="R8423" s="21"/>
      <c r="S8423" s="21"/>
      <c r="T8423" s="21"/>
      <c r="U8423" s="21"/>
      <c r="Y8423" s="28"/>
      <c r="AA8423" s="20"/>
      <c r="AD8423" s="22"/>
      <c r="AG8423" s="21"/>
      <c r="AH8423" s="22"/>
      <c r="AI8423" s="22"/>
      <c r="AJ8423" s="22"/>
      <c r="AK8423" s="22"/>
      <c r="AM8423" s="22"/>
      <c r="AN8423" s="22"/>
      <c r="AO8423" s="20"/>
    </row>
    <row r="8424" spans="17:41" x14ac:dyDescent="0.15">
      <c r="Q8424" s="28"/>
      <c r="R8424" s="21"/>
      <c r="S8424" s="21"/>
      <c r="T8424" s="21"/>
      <c r="U8424" s="21"/>
      <c r="Y8424" s="28"/>
      <c r="AA8424" s="20"/>
      <c r="AD8424" s="22"/>
      <c r="AG8424" s="21"/>
      <c r="AH8424" s="22"/>
      <c r="AI8424" s="22"/>
      <c r="AJ8424" s="22"/>
      <c r="AK8424" s="22"/>
      <c r="AM8424" s="22"/>
      <c r="AN8424" s="22"/>
      <c r="AO8424" s="20"/>
    </row>
    <row r="8425" spans="17:41" x14ac:dyDescent="0.15">
      <c r="Q8425" s="28"/>
      <c r="R8425" s="21"/>
      <c r="S8425" s="21"/>
      <c r="T8425" s="21"/>
      <c r="U8425" s="21"/>
      <c r="Y8425" s="28"/>
      <c r="AA8425" s="20"/>
      <c r="AD8425" s="22"/>
      <c r="AG8425" s="21"/>
      <c r="AH8425" s="22"/>
      <c r="AI8425" s="22"/>
      <c r="AJ8425" s="22"/>
      <c r="AK8425" s="22"/>
      <c r="AM8425" s="22"/>
      <c r="AN8425" s="22"/>
      <c r="AO8425" s="20"/>
    </row>
    <row r="8426" spans="17:41" x14ac:dyDescent="0.15">
      <c r="Q8426" s="28"/>
      <c r="R8426" s="21"/>
      <c r="S8426" s="21"/>
      <c r="T8426" s="21"/>
      <c r="U8426" s="21"/>
      <c r="Y8426" s="28"/>
      <c r="AA8426" s="20"/>
      <c r="AD8426" s="22"/>
      <c r="AG8426" s="21"/>
      <c r="AH8426" s="22"/>
      <c r="AI8426" s="22"/>
      <c r="AJ8426" s="22"/>
      <c r="AK8426" s="22"/>
      <c r="AM8426" s="22"/>
      <c r="AN8426" s="22"/>
      <c r="AO8426" s="20"/>
    </row>
    <row r="8427" spans="17:41" x14ac:dyDescent="0.15">
      <c r="Q8427" s="28"/>
      <c r="R8427" s="21"/>
      <c r="S8427" s="21"/>
      <c r="T8427" s="21"/>
      <c r="U8427" s="21"/>
      <c r="Y8427" s="28"/>
      <c r="AA8427" s="20"/>
      <c r="AD8427" s="22"/>
      <c r="AG8427" s="21"/>
      <c r="AH8427" s="22"/>
      <c r="AI8427" s="22"/>
      <c r="AJ8427" s="22"/>
      <c r="AK8427" s="22"/>
      <c r="AM8427" s="22"/>
      <c r="AN8427" s="22"/>
      <c r="AO8427" s="20"/>
    </row>
    <row r="8428" spans="17:41" x14ac:dyDescent="0.15">
      <c r="Q8428" s="28"/>
      <c r="R8428" s="21"/>
      <c r="S8428" s="21"/>
      <c r="T8428" s="21"/>
      <c r="U8428" s="21"/>
      <c r="Y8428" s="28"/>
      <c r="AA8428" s="20"/>
      <c r="AD8428" s="22"/>
      <c r="AG8428" s="21"/>
      <c r="AH8428" s="22"/>
      <c r="AI8428" s="22"/>
      <c r="AJ8428" s="22"/>
      <c r="AK8428" s="22"/>
      <c r="AM8428" s="22"/>
      <c r="AN8428" s="22"/>
      <c r="AO8428" s="20"/>
    </row>
    <row r="8429" spans="17:41" x14ac:dyDescent="0.15">
      <c r="Q8429" s="28"/>
      <c r="R8429" s="21"/>
      <c r="S8429" s="21"/>
      <c r="T8429" s="21"/>
      <c r="U8429" s="21"/>
      <c r="Y8429" s="28"/>
      <c r="AA8429" s="20"/>
      <c r="AD8429" s="22"/>
      <c r="AG8429" s="21"/>
      <c r="AH8429" s="22"/>
      <c r="AI8429" s="22"/>
      <c r="AJ8429" s="22"/>
      <c r="AK8429" s="22"/>
      <c r="AM8429" s="22"/>
      <c r="AN8429" s="22"/>
      <c r="AO8429" s="20"/>
    </row>
    <row r="8430" spans="17:41" x14ac:dyDescent="0.15">
      <c r="Q8430" s="28"/>
      <c r="R8430" s="21"/>
      <c r="S8430" s="21"/>
      <c r="T8430" s="21"/>
      <c r="U8430" s="21"/>
      <c r="Y8430" s="28"/>
      <c r="AA8430" s="20"/>
      <c r="AD8430" s="22"/>
      <c r="AG8430" s="21"/>
      <c r="AH8430" s="22"/>
      <c r="AI8430" s="22"/>
      <c r="AJ8430" s="22"/>
      <c r="AK8430" s="22"/>
      <c r="AM8430" s="22"/>
      <c r="AN8430" s="22"/>
      <c r="AO8430" s="20"/>
    </row>
    <row r="8431" spans="17:41" x14ac:dyDescent="0.15">
      <c r="Q8431" s="28"/>
      <c r="R8431" s="21"/>
      <c r="S8431" s="21"/>
      <c r="T8431" s="21"/>
      <c r="U8431" s="21"/>
      <c r="Y8431" s="28"/>
      <c r="AA8431" s="20"/>
      <c r="AD8431" s="22"/>
      <c r="AG8431" s="21"/>
      <c r="AH8431" s="22"/>
      <c r="AI8431" s="22"/>
      <c r="AJ8431" s="22"/>
      <c r="AK8431" s="22"/>
      <c r="AM8431" s="22"/>
      <c r="AN8431" s="22"/>
      <c r="AO8431" s="20"/>
    </row>
    <row r="8432" spans="17:41" x14ac:dyDescent="0.15">
      <c r="Q8432" s="28"/>
      <c r="R8432" s="21"/>
      <c r="S8432" s="21"/>
      <c r="T8432" s="21"/>
      <c r="U8432" s="21"/>
      <c r="Y8432" s="28"/>
      <c r="AA8432" s="20"/>
      <c r="AD8432" s="22"/>
      <c r="AG8432" s="21"/>
      <c r="AH8432" s="22"/>
      <c r="AI8432" s="22"/>
      <c r="AJ8432" s="22"/>
      <c r="AK8432" s="22"/>
      <c r="AM8432" s="22"/>
      <c r="AN8432" s="22"/>
      <c r="AO8432" s="20"/>
    </row>
    <row r="8433" spans="17:41" x14ac:dyDescent="0.15">
      <c r="Q8433" s="28"/>
      <c r="R8433" s="21"/>
      <c r="S8433" s="21"/>
      <c r="T8433" s="21"/>
      <c r="U8433" s="21"/>
      <c r="Y8433" s="28"/>
      <c r="AA8433" s="20"/>
      <c r="AD8433" s="22"/>
      <c r="AG8433" s="21"/>
      <c r="AH8433" s="22"/>
      <c r="AI8433" s="22"/>
      <c r="AJ8433" s="22"/>
      <c r="AK8433" s="22"/>
      <c r="AM8433" s="22"/>
      <c r="AN8433" s="22"/>
      <c r="AO8433" s="20"/>
    </row>
    <row r="8434" spans="17:41" x14ac:dyDescent="0.15">
      <c r="Q8434" s="28"/>
      <c r="R8434" s="21"/>
      <c r="S8434" s="21"/>
      <c r="T8434" s="21"/>
      <c r="U8434" s="21"/>
      <c r="Y8434" s="28"/>
      <c r="AA8434" s="20"/>
      <c r="AD8434" s="22"/>
      <c r="AG8434" s="21"/>
      <c r="AH8434" s="22"/>
      <c r="AI8434" s="22"/>
      <c r="AJ8434" s="22"/>
      <c r="AK8434" s="22"/>
      <c r="AM8434" s="22"/>
      <c r="AN8434" s="22"/>
      <c r="AO8434" s="20"/>
    </row>
    <row r="8435" spans="17:41" x14ac:dyDescent="0.15">
      <c r="Q8435" s="28"/>
      <c r="R8435" s="21"/>
      <c r="S8435" s="21"/>
      <c r="T8435" s="21"/>
      <c r="U8435" s="21"/>
      <c r="Y8435" s="28"/>
      <c r="AA8435" s="20"/>
      <c r="AD8435" s="22"/>
      <c r="AG8435" s="21"/>
      <c r="AH8435" s="22"/>
      <c r="AI8435" s="22"/>
      <c r="AJ8435" s="22"/>
      <c r="AK8435" s="22"/>
      <c r="AM8435" s="22"/>
      <c r="AN8435" s="22"/>
      <c r="AO8435" s="20"/>
    </row>
    <row r="8436" spans="17:41" x14ac:dyDescent="0.15">
      <c r="Q8436" s="28"/>
      <c r="R8436" s="21"/>
      <c r="S8436" s="21"/>
      <c r="T8436" s="21"/>
      <c r="U8436" s="21"/>
      <c r="Y8436" s="28"/>
      <c r="AA8436" s="20"/>
      <c r="AD8436" s="22"/>
      <c r="AG8436" s="21"/>
      <c r="AH8436" s="22"/>
      <c r="AI8436" s="22"/>
      <c r="AJ8436" s="22"/>
      <c r="AK8436" s="22"/>
      <c r="AM8436" s="22"/>
      <c r="AN8436" s="22"/>
      <c r="AO8436" s="20"/>
    </row>
    <row r="8437" spans="17:41" x14ac:dyDescent="0.15">
      <c r="Q8437" s="28"/>
      <c r="R8437" s="21"/>
      <c r="S8437" s="21"/>
      <c r="T8437" s="21"/>
      <c r="U8437" s="21"/>
      <c r="Y8437" s="28"/>
      <c r="AA8437" s="20"/>
      <c r="AD8437" s="22"/>
      <c r="AG8437" s="21"/>
      <c r="AH8437" s="22"/>
      <c r="AI8437" s="22"/>
      <c r="AJ8437" s="22"/>
      <c r="AK8437" s="22"/>
      <c r="AM8437" s="22"/>
      <c r="AN8437" s="22"/>
      <c r="AO8437" s="20"/>
    </row>
    <row r="8438" spans="17:41" x14ac:dyDescent="0.15">
      <c r="Q8438" s="28"/>
      <c r="R8438" s="21"/>
      <c r="S8438" s="21"/>
      <c r="T8438" s="21"/>
      <c r="U8438" s="21"/>
      <c r="Y8438" s="28"/>
      <c r="AA8438" s="20"/>
      <c r="AD8438" s="22"/>
      <c r="AG8438" s="21"/>
      <c r="AH8438" s="22"/>
      <c r="AI8438" s="22"/>
      <c r="AJ8438" s="22"/>
      <c r="AK8438" s="22"/>
      <c r="AM8438" s="22"/>
      <c r="AN8438" s="22"/>
      <c r="AO8438" s="20"/>
    </row>
    <row r="8439" spans="17:41" x14ac:dyDescent="0.15">
      <c r="Q8439" s="28"/>
      <c r="R8439" s="21"/>
      <c r="S8439" s="21"/>
      <c r="T8439" s="21"/>
      <c r="U8439" s="21"/>
      <c r="Y8439" s="28"/>
      <c r="AA8439" s="20"/>
      <c r="AD8439" s="22"/>
      <c r="AG8439" s="21"/>
      <c r="AH8439" s="22"/>
      <c r="AI8439" s="22"/>
      <c r="AJ8439" s="22"/>
      <c r="AK8439" s="22"/>
      <c r="AM8439" s="22"/>
      <c r="AN8439" s="22"/>
      <c r="AO8439" s="20"/>
    </row>
    <row r="8440" spans="17:41" x14ac:dyDescent="0.15">
      <c r="Q8440" s="28"/>
      <c r="R8440" s="21"/>
      <c r="S8440" s="21"/>
      <c r="T8440" s="21"/>
      <c r="U8440" s="21"/>
      <c r="Y8440" s="28"/>
      <c r="AA8440" s="20"/>
      <c r="AD8440" s="22"/>
      <c r="AG8440" s="21"/>
      <c r="AH8440" s="22"/>
      <c r="AI8440" s="22"/>
      <c r="AJ8440" s="22"/>
      <c r="AK8440" s="22"/>
      <c r="AM8440" s="22"/>
      <c r="AN8440" s="22"/>
      <c r="AO8440" s="20"/>
    </row>
    <row r="8441" spans="17:41" x14ac:dyDescent="0.15">
      <c r="Q8441" s="28"/>
      <c r="R8441" s="21"/>
      <c r="S8441" s="21"/>
      <c r="T8441" s="21"/>
      <c r="U8441" s="21"/>
      <c r="Y8441" s="28"/>
      <c r="AA8441" s="20"/>
      <c r="AD8441" s="22"/>
      <c r="AG8441" s="21"/>
      <c r="AH8441" s="22"/>
      <c r="AI8441" s="22"/>
      <c r="AJ8441" s="22"/>
      <c r="AK8441" s="22"/>
      <c r="AM8441" s="22"/>
      <c r="AN8441" s="22"/>
      <c r="AO8441" s="20"/>
    </row>
    <row r="8442" spans="17:41" x14ac:dyDescent="0.15">
      <c r="Q8442" s="28"/>
      <c r="R8442" s="21"/>
      <c r="S8442" s="21"/>
      <c r="T8442" s="21"/>
      <c r="U8442" s="21"/>
      <c r="Y8442" s="28"/>
      <c r="AA8442" s="20"/>
      <c r="AD8442" s="22"/>
      <c r="AG8442" s="21"/>
      <c r="AH8442" s="22"/>
      <c r="AI8442" s="22"/>
      <c r="AJ8442" s="22"/>
      <c r="AK8442" s="22"/>
      <c r="AM8442" s="22"/>
      <c r="AN8442" s="22"/>
      <c r="AO8442" s="20"/>
    </row>
    <row r="8443" spans="17:41" x14ac:dyDescent="0.15">
      <c r="Q8443" s="28"/>
      <c r="R8443" s="21"/>
      <c r="S8443" s="21"/>
      <c r="T8443" s="21"/>
      <c r="U8443" s="21"/>
      <c r="Y8443" s="28"/>
      <c r="AA8443" s="20"/>
      <c r="AD8443" s="22"/>
      <c r="AG8443" s="21"/>
      <c r="AH8443" s="22"/>
      <c r="AI8443" s="22"/>
      <c r="AJ8443" s="22"/>
      <c r="AK8443" s="22"/>
      <c r="AM8443" s="22"/>
      <c r="AN8443" s="22"/>
      <c r="AO8443" s="20"/>
    </row>
    <row r="8444" spans="17:41" x14ac:dyDescent="0.15">
      <c r="Q8444" s="28"/>
      <c r="R8444" s="21"/>
      <c r="S8444" s="21"/>
      <c r="T8444" s="21"/>
      <c r="U8444" s="21"/>
      <c r="Y8444" s="28"/>
      <c r="AA8444" s="20"/>
      <c r="AD8444" s="22"/>
      <c r="AG8444" s="21"/>
      <c r="AH8444" s="22"/>
      <c r="AI8444" s="22"/>
      <c r="AJ8444" s="22"/>
      <c r="AK8444" s="22"/>
      <c r="AM8444" s="22"/>
      <c r="AN8444" s="22"/>
      <c r="AO8444" s="20"/>
    </row>
    <row r="8445" spans="17:41" x14ac:dyDescent="0.15">
      <c r="Q8445" s="28"/>
      <c r="R8445" s="21"/>
      <c r="S8445" s="21"/>
      <c r="T8445" s="21"/>
      <c r="U8445" s="21"/>
      <c r="Y8445" s="28"/>
      <c r="AA8445" s="20"/>
      <c r="AD8445" s="22"/>
      <c r="AG8445" s="21"/>
      <c r="AH8445" s="22"/>
      <c r="AI8445" s="22"/>
      <c r="AJ8445" s="22"/>
      <c r="AK8445" s="22"/>
      <c r="AM8445" s="22"/>
      <c r="AN8445" s="22"/>
      <c r="AO8445" s="20"/>
    </row>
    <row r="8446" spans="17:41" x14ac:dyDescent="0.15">
      <c r="Q8446" s="28"/>
      <c r="R8446" s="21"/>
      <c r="S8446" s="21"/>
      <c r="T8446" s="21"/>
      <c r="U8446" s="21"/>
      <c r="Y8446" s="28"/>
      <c r="AA8446" s="20"/>
      <c r="AD8446" s="22"/>
      <c r="AG8446" s="21"/>
      <c r="AH8446" s="22"/>
      <c r="AI8446" s="22"/>
      <c r="AJ8446" s="22"/>
      <c r="AK8446" s="22"/>
      <c r="AM8446" s="22"/>
      <c r="AN8446" s="22"/>
      <c r="AO8446" s="20"/>
    </row>
    <row r="8447" spans="17:41" x14ac:dyDescent="0.15">
      <c r="Q8447" s="28"/>
      <c r="R8447" s="21"/>
      <c r="S8447" s="21"/>
      <c r="T8447" s="21"/>
      <c r="U8447" s="21"/>
      <c r="Y8447" s="28"/>
      <c r="AA8447" s="20"/>
      <c r="AD8447" s="22"/>
      <c r="AG8447" s="21"/>
      <c r="AH8447" s="22"/>
      <c r="AI8447" s="22"/>
      <c r="AJ8447" s="22"/>
      <c r="AK8447" s="22"/>
      <c r="AM8447" s="22"/>
      <c r="AN8447" s="22"/>
      <c r="AO8447" s="20"/>
    </row>
    <row r="8448" spans="17:41" x14ac:dyDescent="0.15">
      <c r="Q8448" s="28"/>
      <c r="R8448" s="21"/>
      <c r="S8448" s="21"/>
      <c r="T8448" s="21"/>
      <c r="U8448" s="21"/>
      <c r="Y8448" s="28"/>
      <c r="AA8448" s="20"/>
      <c r="AD8448" s="22"/>
      <c r="AG8448" s="21"/>
      <c r="AH8448" s="22"/>
      <c r="AI8448" s="22"/>
      <c r="AJ8448" s="22"/>
      <c r="AK8448" s="22"/>
      <c r="AM8448" s="22"/>
      <c r="AN8448" s="22"/>
      <c r="AO8448" s="20"/>
    </row>
    <row r="8449" spans="17:41" x14ac:dyDescent="0.15">
      <c r="Q8449" s="28"/>
      <c r="R8449" s="21"/>
      <c r="S8449" s="21"/>
      <c r="T8449" s="21"/>
      <c r="U8449" s="21"/>
      <c r="Y8449" s="28"/>
      <c r="AA8449" s="20"/>
      <c r="AD8449" s="22"/>
      <c r="AG8449" s="21"/>
      <c r="AH8449" s="22"/>
      <c r="AI8449" s="22"/>
      <c r="AJ8449" s="22"/>
      <c r="AK8449" s="22"/>
      <c r="AM8449" s="22"/>
      <c r="AN8449" s="22"/>
      <c r="AO8449" s="20"/>
    </row>
    <row r="8450" spans="17:41" x14ac:dyDescent="0.15">
      <c r="Q8450" s="28"/>
      <c r="R8450" s="21"/>
      <c r="S8450" s="21"/>
      <c r="T8450" s="21"/>
      <c r="U8450" s="21"/>
      <c r="Y8450" s="28"/>
      <c r="AA8450" s="20"/>
      <c r="AD8450" s="22"/>
      <c r="AG8450" s="21"/>
      <c r="AH8450" s="22"/>
      <c r="AI8450" s="22"/>
      <c r="AJ8450" s="22"/>
      <c r="AK8450" s="22"/>
      <c r="AM8450" s="22"/>
      <c r="AN8450" s="22"/>
      <c r="AO8450" s="20"/>
    </row>
    <row r="8451" spans="17:41" x14ac:dyDescent="0.15">
      <c r="Q8451" s="28"/>
      <c r="R8451" s="21"/>
      <c r="S8451" s="21"/>
      <c r="T8451" s="21"/>
      <c r="U8451" s="21"/>
      <c r="Y8451" s="28"/>
      <c r="AA8451" s="20"/>
      <c r="AD8451" s="22"/>
      <c r="AG8451" s="21"/>
      <c r="AH8451" s="22"/>
      <c r="AI8451" s="22"/>
      <c r="AJ8451" s="22"/>
      <c r="AK8451" s="22"/>
      <c r="AM8451" s="22"/>
      <c r="AN8451" s="22"/>
      <c r="AO8451" s="20"/>
    </row>
    <row r="8452" spans="17:41" x14ac:dyDescent="0.15">
      <c r="Q8452" s="28"/>
      <c r="R8452" s="21"/>
      <c r="S8452" s="21"/>
      <c r="T8452" s="21"/>
      <c r="U8452" s="21"/>
      <c r="Y8452" s="28"/>
      <c r="AA8452" s="20"/>
      <c r="AD8452" s="22"/>
      <c r="AG8452" s="21"/>
      <c r="AH8452" s="22"/>
      <c r="AI8452" s="22"/>
      <c r="AJ8452" s="22"/>
      <c r="AK8452" s="22"/>
      <c r="AM8452" s="22"/>
      <c r="AN8452" s="22"/>
      <c r="AO8452" s="20"/>
    </row>
    <row r="8453" spans="17:41" x14ac:dyDescent="0.15">
      <c r="Q8453" s="28"/>
      <c r="R8453" s="21"/>
      <c r="S8453" s="21"/>
      <c r="T8453" s="21"/>
      <c r="U8453" s="21"/>
      <c r="Y8453" s="28"/>
      <c r="AA8453" s="20"/>
      <c r="AD8453" s="22"/>
      <c r="AG8453" s="21"/>
      <c r="AH8453" s="22"/>
      <c r="AI8453" s="22"/>
      <c r="AJ8453" s="22"/>
      <c r="AK8453" s="22"/>
      <c r="AM8453" s="22"/>
      <c r="AN8453" s="22"/>
      <c r="AO8453" s="20"/>
    </row>
    <row r="8454" spans="17:41" x14ac:dyDescent="0.15">
      <c r="Q8454" s="28"/>
      <c r="R8454" s="21"/>
      <c r="S8454" s="21"/>
      <c r="T8454" s="21"/>
      <c r="U8454" s="21"/>
      <c r="Y8454" s="28"/>
      <c r="AA8454" s="20"/>
      <c r="AD8454" s="22"/>
      <c r="AG8454" s="21"/>
      <c r="AH8454" s="22"/>
      <c r="AI8454" s="22"/>
      <c r="AJ8454" s="22"/>
      <c r="AK8454" s="22"/>
      <c r="AM8454" s="22"/>
      <c r="AN8454" s="22"/>
      <c r="AO8454" s="20"/>
    </row>
    <row r="8455" spans="17:41" x14ac:dyDescent="0.15">
      <c r="Q8455" s="28"/>
      <c r="R8455" s="21"/>
      <c r="S8455" s="21"/>
      <c r="T8455" s="21"/>
      <c r="U8455" s="21"/>
      <c r="Y8455" s="28"/>
      <c r="AA8455" s="20"/>
      <c r="AD8455" s="22"/>
      <c r="AG8455" s="21"/>
      <c r="AH8455" s="22"/>
      <c r="AI8455" s="22"/>
      <c r="AJ8455" s="22"/>
      <c r="AK8455" s="22"/>
      <c r="AM8455" s="22"/>
      <c r="AN8455" s="22"/>
      <c r="AO8455" s="20"/>
    </row>
    <row r="8456" spans="17:41" x14ac:dyDescent="0.15">
      <c r="Q8456" s="28"/>
      <c r="R8456" s="21"/>
      <c r="S8456" s="21"/>
      <c r="T8456" s="21"/>
      <c r="U8456" s="21"/>
      <c r="Y8456" s="28"/>
      <c r="AA8456" s="20"/>
      <c r="AD8456" s="22"/>
      <c r="AG8456" s="21"/>
      <c r="AH8456" s="22"/>
      <c r="AI8456" s="22"/>
      <c r="AJ8456" s="22"/>
      <c r="AK8456" s="22"/>
      <c r="AM8456" s="22"/>
      <c r="AN8456" s="22"/>
      <c r="AO8456" s="20"/>
    </row>
    <row r="8457" spans="17:41" x14ac:dyDescent="0.15">
      <c r="Q8457" s="28"/>
      <c r="R8457" s="21"/>
      <c r="S8457" s="21"/>
      <c r="T8457" s="21"/>
      <c r="U8457" s="21"/>
      <c r="Y8457" s="28"/>
      <c r="AA8457" s="20"/>
      <c r="AD8457" s="22"/>
      <c r="AG8457" s="21"/>
      <c r="AH8457" s="22"/>
      <c r="AI8457" s="22"/>
      <c r="AJ8457" s="22"/>
      <c r="AK8457" s="22"/>
      <c r="AM8457" s="22"/>
      <c r="AN8457" s="22"/>
      <c r="AO8457" s="20"/>
    </row>
    <row r="8458" spans="17:41" x14ac:dyDescent="0.15">
      <c r="Q8458" s="28"/>
      <c r="R8458" s="21"/>
      <c r="S8458" s="21"/>
      <c r="T8458" s="21"/>
      <c r="U8458" s="21"/>
      <c r="Y8458" s="28"/>
      <c r="AA8458" s="20"/>
      <c r="AD8458" s="22"/>
      <c r="AG8458" s="21"/>
      <c r="AH8458" s="22"/>
      <c r="AI8458" s="22"/>
      <c r="AJ8458" s="22"/>
      <c r="AK8458" s="22"/>
      <c r="AM8458" s="22"/>
      <c r="AN8458" s="22"/>
      <c r="AO8458" s="20"/>
    </row>
    <row r="8459" spans="17:41" x14ac:dyDescent="0.15">
      <c r="Q8459" s="28"/>
      <c r="R8459" s="21"/>
      <c r="S8459" s="21"/>
      <c r="T8459" s="21"/>
      <c r="U8459" s="21"/>
      <c r="Y8459" s="28"/>
      <c r="AA8459" s="20"/>
      <c r="AD8459" s="22"/>
      <c r="AG8459" s="21"/>
      <c r="AH8459" s="22"/>
      <c r="AI8459" s="22"/>
      <c r="AJ8459" s="22"/>
      <c r="AK8459" s="22"/>
      <c r="AM8459" s="22"/>
      <c r="AN8459" s="22"/>
      <c r="AO8459" s="20"/>
    </row>
    <row r="8460" spans="17:41" x14ac:dyDescent="0.15">
      <c r="Q8460" s="28"/>
      <c r="R8460" s="21"/>
      <c r="S8460" s="21"/>
      <c r="T8460" s="21"/>
      <c r="U8460" s="21"/>
      <c r="Y8460" s="28"/>
      <c r="AA8460" s="20"/>
      <c r="AD8460" s="22"/>
      <c r="AG8460" s="21"/>
      <c r="AH8460" s="22"/>
      <c r="AI8460" s="22"/>
      <c r="AJ8460" s="22"/>
      <c r="AK8460" s="22"/>
      <c r="AM8460" s="22"/>
      <c r="AN8460" s="22"/>
      <c r="AO8460" s="20"/>
    </row>
    <row r="8461" spans="17:41" x14ac:dyDescent="0.15">
      <c r="Q8461" s="28"/>
      <c r="R8461" s="21"/>
      <c r="S8461" s="21"/>
      <c r="T8461" s="21"/>
      <c r="U8461" s="21"/>
      <c r="Y8461" s="28"/>
      <c r="AA8461" s="20"/>
      <c r="AD8461" s="22"/>
      <c r="AG8461" s="21"/>
      <c r="AH8461" s="22"/>
      <c r="AI8461" s="22"/>
      <c r="AJ8461" s="22"/>
      <c r="AK8461" s="22"/>
      <c r="AM8461" s="22"/>
      <c r="AN8461" s="22"/>
      <c r="AO8461" s="20"/>
    </row>
    <row r="8462" spans="17:41" x14ac:dyDescent="0.15">
      <c r="Q8462" s="28"/>
      <c r="R8462" s="21"/>
      <c r="S8462" s="21"/>
      <c r="T8462" s="21"/>
      <c r="U8462" s="21"/>
      <c r="Y8462" s="28"/>
      <c r="AA8462" s="20"/>
      <c r="AD8462" s="22"/>
      <c r="AG8462" s="21"/>
      <c r="AH8462" s="22"/>
      <c r="AI8462" s="22"/>
      <c r="AJ8462" s="22"/>
      <c r="AK8462" s="22"/>
      <c r="AM8462" s="22"/>
      <c r="AN8462" s="22"/>
      <c r="AO8462" s="20"/>
    </row>
    <row r="8463" spans="17:41" x14ac:dyDescent="0.15">
      <c r="Q8463" s="28"/>
      <c r="R8463" s="21"/>
      <c r="S8463" s="21"/>
      <c r="T8463" s="21"/>
      <c r="U8463" s="21"/>
      <c r="Y8463" s="28"/>
      <c r="AA8463" s="20"/>
      <c r="AD8463" s="22"/>
      <c r="AG8463" s="21"/>
      <c r="AH8463" s="22"/>
      <c r="AI8463" s="22"/>
      <c r="AJ8463" s="22"/>
      <c r="AK8463" s="22"/>
      <c r="AM8463" s="22"/>
      <c r="AN8463" s="22"/>
      <c r="AO8463" s="20"/>
    </row>
    <row r="8464" spans="17:41" x14ac:dyDescent="0.15">
      <c r="Q8464" s="28"/>
      <c r="R8464" s="21"/>
      <c r="S8464" s="21"/>
      <c r="T8464" s="21"/>
      <c r="U8464" s="21"/>
      <c r="Y8464" s="28"/>
      <c r="AA8464" s="20"/>
      <c r="AD8464" s="22"/>
      <c r="AG8464" s="21"/>
      <c r="AH8464" s="22"/>
      <c r="AI8464" s="22"/>
      <c r="AJ8464" s="22"/>
      <c r="AK8464" s="22"/>
      <c r="AM8464" s="22"/>
      <c r="AN8464" s="22"/>
      <c r="AO8464" s="20"/>
    </row>
    <row r="8465" spans="17:41" x14ac:dyDescent="0.15">
      <c r="Q8465" s="28"/>
      <c r="R8465" s="21"/>
      <c r="S8465" s="21"/>
      <c r="T8465" s="21"/>
      <c r="U8465" s="21"/>
      <c r="Y8465" s="28"/>
      <c r="AA8465" s="20"/>
      <c r="AD8465" s="22"/>
      <c r="AG8465" s="21"/>
      <c r="AH8465" s="22"/>
      <c r="AI8465" s="22"/>
      <c r="AJ8465" s="22"/>
      <c r="AK8465" s="22"/>
      <c r="AM8465" s="22"/>
      <c r="AN8465" s="22"/>
      <c r="AO8465" s="20"/>
    </row>
    <row r="8466" spans="17:41" x14ac:dyDescent="0.15">
      <c r="Q8466" s="28"/>
      <c r="R8466" s="21"/>
      <c r="S8466" s="21"/>
      <c r="T8466" s="21"/>
      <c r="U8466" s="21"/>
      <c r="Y8466" s="28"/>
      <c r="AA8466" s="20"/>
      <c r="AD8466" s="22"/>
      <c r="AG8466" s="21"/>
      <c r="AH8466" s="22"/>
      <c r="AI8466" s="22"/>
      <c r="AJ8466" s="22"/>
      <c r="AK8466" s="22"/>
      <c r="AM8466" s="22"/>
      <c r="AN8466" s="22"/>
      <c r="AO8466" s="20"/>
    </row>
    <row r="8467" spans="17:41" x14ac:dyDescent="0.15">
      <c r="Q8467" s="28"/>
      <c r="R8467" s="21"/>
      <c r="S8467" s="21"/>
      <c r="T8467" s="21"/>
      <c r="U8467" s="21"/>
      <c r="Y8467" s="28"/>
      <c r="AA8467" s="20"/>
      <c r="AD8467" s="22"/>
      <c r="AG8467" s="21"/>
      <c r="AH8467" s="22"/>
      <c r="AI8467" s="22"/>
      <c r="AJ8467" s="22"/>
      <c r="AK8467" s="22"/>
      <c r="AM8467" s="22"/>
      <c r="AN8467" s="22"/>
      <c r="AO8467" s="20"/>
    </row>
    <row r="8468" spans="17:41" x14ac:dyDescent="0.15">
      <c r="Q8468" s="28"/>
      <c r="R8468" s="21"/>
      <c r="S8468" s="21"/>
      <c r="T8468" s="21"/>
      <c r="U8468" s="21"/>
      <c r="Y8468" s="28"/>
      <c r="AA8468" s="20"/>
      <c r="AD8468" s="22"/>
      <c r="AG8468" s="21"/>
      <c r="AH8468" s="22"/>
      <c r="AI8468" s="22"/>
      <c r="AJ8468" s="22"/>
      <c r="AK8468" s="22"/>
      <c r="AM8468" s="22"/>
      <c r="AN8468" s="22"/>
      <c r="AO8468" s="20"/>
    </row>
    <row r="8469" spans="17:41" x14ac:dyDescent="0.15">
      <c r="Q8469" s="28"/>
      <c r="R8469" s="21"/>
      <c r="S8469" s="21"/>
      <c r="T8469" s="21"/>
      <c r="U8469" s="21"/>
      <c r="Y8469" s="28"/>
      <c r="AA8469" s="20"/>
      <c r="AD8469" s="22"/>
      <c r="AG8469" s="21"/>
      <c r="AH8469" s="22"/>
      <c r="AI8469" s="22"/>
      <c r="AJ8469" s="22"/>
      <c r="AK8469" s="22"/>
      <c r="AM8469" s="22"/>
      <c r="AN8469" s="22"/>
      <c r="AO8469" s="20"/>
    </row>
    <row r="8470" spans="17:41" x14ac:dyDescent="0.15">
      <c r="Q8470" s="28"/>
      <c r="R8470" s="21"/>
      <c r="S8470" s="21"/>
      <c r="T8470" s="21"/>
      <c r="U8470" s="21"/>
      <c r="Y8470" s="28"/>
      <c r="AA8470" s="20"/>
      <c r="AD8470" s="22"/>
      <c r="AG8470" s="21"/>
      <c r="AH8470" s="22"/>
      <c r="AI8470" s="22"/>
      <c r="AJ8470" s="22"/>
      <c r="AK8470" s="22"/>
      <c r="AM8470" s="22"/>
      <c r="AN8470" s="22"/>
      <c r="AO8470" s="20"/>
    </row>
    <row r="8471" spans="17:41" x14ac:dyDescent="0.15">
      <c r="Q8471" s="28"/>
      <c r="R8471" s="21"/>
      <c r="S8471" s="21"/>
      <c r="T8471" s="21"/>
      <c r="U8471" s="21"/>
      <c r="Y8471" s="28"/>
      <c r="AA8471" s="20"/>
      <c r="AD8471" s="22"/>
      <c r="AG8471" s="21"/>
      <c r="AH8471" s="22"/>
      <c r="AI8471" s="22"/>
      <c r="AJ8471" s="22"/>
      <c r="AK8471" s="22"/>
      <c r="AM8471" s="22"/>
      <c r="AN8471" s="22"/>
      <c r="AO8471" s="20"/>
    </row>
    <row r="8472" spans="17:41" x14ac:dyDescent="0.15">
      <c r="Q8472" s="28"/>
      <c r="R8472" s="21"/>
      <c r="S8472" s="21"/>
      <c r="T8472" s="21"/>
      <c r="U8472" s="21"/>
      <c r="Y8472" s="28"/>
      <c r="AA8472" s="20"/>
      <c r="AD8472" s="22"/>
      <c r="AG8472" s="21"/>
      <c r="AH8472" s="22"/>
      <c r="AI8472" s="22"/>
      <c r="AJ8472" s="22"/>
      <c r="AK8472" s="22"/>
      <c r="AM8472" s="22"/>
      <c r="AN8472" s="22"/>
      <c r="AO8472" s="20"/>
    </row>
    <row r="8473" spans="17:41" x14ac:dyDescent="0.15">
      <c r="Q8473" s="28"/>
      <c r="R8473" s="21"/>
      <c r="S8473" s="21"/>
      <c r="T8473" s="21"/>
      <c r="U8473" s="21"/>
      <c r="Y8473" s="28"/>
      <c r="AA8473" s="20"/>
      <c r="AD8473" s="22"/>
      <c r="AG8473" s="21"/>
      <c r="AH8473" s="22"/>
      <c r="AI8473" s="22"/>
      <c r="AJ8473" s="22"/>
      <c r="AK8473" s="22"/>
      <c r="AM8473" s="22"/>
      <c r="AN8473" s="22"/>
      <c r="AO8473" s="20"/>
    </row>
    <row r="8474" spans="17:41" x14ac:dyDescent="0.15">
      <c r="Q8474" s="28"/>
      <c r="R8474" s="21"/>
      <c r="S8474" s="21"/>
      <c r="T8474" s="21"/>
      <c r="U8474" s="21"/>
      <c r="Y8474" s="28"/>
      <c r="AA8474" s="20"/>
      <c r="AD8474" s="22"/>
      <c r="AG8474" s="21"/>
      <c r="AH8474" s="22"/>
      <c r="AI8474" s="22"/>
      <c r="AJ8474" s="22"/>
      <c r="AK8474" s="22"/>
      <c r="AM8474" s="22"/>
      <c r="AN8474" s="22"/>
      <c r="AO8474" s="20"/>
    </row>
    <row r="8475" spans="17:41" x14ac:dyDescent="0.15">
      <c r="Q8475" s="28"/>
      <c r="R8475" s="21"/>
      <c r="S8475" s="21"/>
      <c r="T8475" s="21"/>
      <c r="U8475" s="21"/>
      <c r="Y8475" s="28"/>
      <c r="AA8475" s="20"/>
      <c r="AD8475" s="22"/>
      <c r="AG8475" s="21"/>
      <c r="AH8475" s="22"/>
      <c r="AI8475" s="22"/>
      <c r="AJ8475" s="22"/>
      <c r="AK8475" s="22"/>
      <c r="AM8475" s="22"/>
      <c r="AN8475" s="22"/>
      <c r="AO8475" s="20"/>
    </row>
    <row r="8476" spans="17:41" x14ac:dyDescent="0.15">
      <c r="Q8476" s="28"/>
      <c r="R8476" s="21"/>
      <c r="S8476" s="21"/>
      <c r="T8476" s="21"/>
      <c r="U8476" s="21"/>
      <c r="Y8476" s="28"/>
      <c r="AA8476" s="20"/>
      <c r="AD8476" s="22"/>
      <c r="AG8476" s="21"/>
      <c r="AH8476" s="22"/>
      <c r="AI8476" s="22"/>
      <c r="AJ8476" s="22"/>
      <c r="AK8476" s="22"/>
      <c r="AM8476" s="22"/>
      <c r="AN8476" s="22"/>
      <c r="AO8476" s="20"/>
    </row>
    <row r="8477" spans="17:41" x14ac:dyDescent="0.15">
      <c r="Q8477" s="28"/>
      <c r="R8477" s="21"/>
      <c r="S8477" s="21"/>
      <c r="T8477" s="21"/>
      <c r="U8477" s="21"/>
      <c r="Y8477" s="28"/>
      <c r="AA8477" s="20"/>
      <c r="AD8477" s="22"/>
      <c r="AG8477" s="21"/>
      <c r="AH8477" s="22"/>
      <c r="AI8477" s="22"/>
      <c r="AJ8477" s="22"/>
      <c r="AK8477" s="22"/>
      <c r="AM8477" s="22"/>
      <c r="AN8477" s="22"/>
      <c r="AO8477" s="20"/>
    </row>
    <row r="8478" spans="17:41" x14ac:dyDescent="0.15">
      <c r="Q8478" s="28"/>
      <c r="R8478" s="21"/>
      <c r="S8478" s="21"/>
      <c r="T8478" s="21"/>
      <c r="U8478" s="21"/>
      <c r="Y8478" s="28"/>
      <c r="AA8478" s="20"/>
      <c r="AD8478" s="22"/>
      <c r="AG8478" s="21"/>
      <c r="AH8478" s="22"/>
      <c r="AI8478" s="22"/>
      <c r="AJ8478" s="22"/>
      <c r="AK8478" s="22"/>
      <c r="AM8478" s="22"/>
      <c r="AN8478" s="22"/>
      <c r="AO8478" s="20"/>
    </row>
    <row r="8479" spans="17:41" x14ac:dyDescent="0.15">
      <c r="Q8479" s="28"/>
      <c r="R8479" s="21"/>
      <c r="S8479" s="21"/>
      <c r="T8479" s="21"/>
      <c r="U8479" s="21"/>
      <c r="Y8479" s="28"/>
      <c r="AA8479" s="20"/>
      <c r="AD8479" s="22"/>
      <c r="AG8479" s="21"/>
      <c r="AH8479" s="22"/>
      <c r="AI8479" s="22"/>
      <c r="AJ8479" s="22"/>
      <c r="AK8479" s="22"/>
      <c r="AM8479" s="22"/>
      <c r="AN8479" s="22"/>
      <c r="AO8479" s="20"/>
    </row>
    <row r="8480" spans="17:41" x14ac:dyDescent="0.15">
      <c r="Q8480" s="28"/>
      <c r="R8480" s="21"/>
      <c r="S8480" s="21"/>
      <c r="T8480" s="21"/>
      <c r="U8480" s="21"/>
      <c r="Y8480" s="28"/>
      <c r="AA8480" s="20"/>
      <c r="AD8480" s="22"/>
      <c r="AG8480" s="21"/>
      <c r="AH8480" s="22"/>
      <c r="AI8480" s="22"/>
      <c r="AJ8480" s="22"/>
      <c r="AK8480" s="22"/>
      <c r="AM8480" s="22"/>
      <c r="AN8480" s="22"/>
      <c r="AO8480" s="20"/>
    </row>
    <row r="8481" spans="17:41" x14ac:dyDescent="0.15">
      <c r="Q8481" s="28"/>
      <c r="R8481" s="21"/>
      <c r="S8481" s="21"/>
      <c r="T8481" s="21"/>
      <c r="U8481" s="21"/>
      <c r="Y8481" s="28"/>
      <c r="AA8481" s="20"/>
      <c r="AD8481" s="22"/>
      <c r="AG8481" s="21"/>
      <c r="AH8481" s="22"/>
      <c r="AI8481" s="22"/>
      <c r="AJ8481" s="22"/>
      <c r="AK8481" s="22"/>
      <c r="AM8481" s="22"/>
      <c r="AN8481" s="22"/>
      <c r="AO8481" s="20"/>
    </row>
    <row r="8482" spans="17:41" x14ac:dyDescent="0.15">
      <c r="Q8482" s="28"/>
      <c r="R8482" s="21"/>
      <c r="S8482" s="21"/>
      <c r="T8482" s="21"/>
      <c r="U8482" s="21"/>
      <c r="Y8482" s="28"/>
      <c r="AA8482" s="20"/>
      <c r="AD8482" s="22"/>
      <c r="AG8482" s="21"/>
      <c r="AH8482" s="22"/>
      <c r="AI8482" s="22"/>
      <c r="AJ8482" s="22"/>
      <c r="AK8482" s="22"/>
      <c r="AM8482" s="22"/>
      <c r="AN8482" s="22"/>
      <c r="AO8482" s="20"/>
    </row>
    <row r="8483" spans="17:41" x14ac:dyDescent="0.15">
      <c r="Q8483" s="28"/>
      <c r="R8483" s="21"/>
      <c r="S8483" s="21"/>
      <c r="T8483" s="21"/>
      <c r="U8483" s="21"/>
      <c r="Y8483" s="28"/>
      <c r="AA8483" s="20"/>
      <c r="AD8483" s="22"/>
      <c r="AG8483" s="21"/>
      <c r="AH8483" s="22"/>
      <c r="AI8483" s="22"/>
      <c r="AJ8483" s="22"/>
      <c r="AK8483" s="22"/>
      <c r="AM8483" s="22"/>
      <c r="AN8483" s="22"/>
      <c r="AO8483" s="20"/>
    </row>
    <row r="8484" spans="17:41" x14ac:dyDescent="0.15">
      <c r="Q8484" s="28"/>
      <c r="R8484" s="21"/>
      <c r="S8484" s="21"/>
      <c r="T8484" s="21"/>
      <c r="U8484" s="21"/>
      <c r="Y8484" s="28"/>
      <c r="AA8484" s="20"/>
      <c r="AD8484" s="22"/>
      <c r="AG8484" s="21"/>
      <c r="AH8484" s="22"/>
      <c r="AI8484" s="22"/>
      <c r="AJ8484" s="22"/>
      <c r="AK8484" s="22"/>
      <c r="AM8484" s="22"/>
      <c r="AN8484" s="22"/>
      <c r="AO8484" s="20"/>
    </row>
    <row r="8485" spans="17:41" x14ac:dyDescent="0.15">
      <c r="Q8485" s="28"/>
      <c r="R8485" s="21"/>
      <c r="S8485" s="21"/>
      <c r="T8485" s="21"/>
      <c r="U8485" s="21"/>
      <c r="Y8485" s="28"/>
      <c r="AA8485" s="20"/>
      <c r="AD8485" s="22"/>
      <c r="AG8485" s="21"/>
      <c r="AH8485" s="22"/>
      <c r="AI8485" s="22"/>
      <c r="AJ8485" s="22"/>
      <c r="AK8485" s="22"/>
      <c r="AM8485" s="22"/>
      <c r="AN8485" s="22"/>
      <c r="AO8485" s="20"/>
    </row>
    <row r="8486" spans="17:41" x14ac:dyDescent="0.15">
      <c r="Q8486" s="28"/>
      <c r="R8486" s="21"/>
      <c r="S8486" s="21"/>
      <c r="T8486" s="21"/>
      <c r="U8486" s="21"/>
      <c r="Y8486" s="28"/>
      <c r="AA8486" s="20"/>
      <c r="AD8486" s="22"/>
      <c r="AG8486" s="21"/>
      <c r="AH8486" s="22"/>
      <c r="AI8486" s="22"/>
      <c r="AJ8486" s="22"/>
      <c r="AK8486" s="22"/>
      <c r="AM8486" s="22"/>
      <c r="AN8486" s="22"/>
      <c r="AO8486" s="20"/>
    </row>
    <row r="8487" spans="17:41" x14ac:dyDescent="0.15">
      <c r="Q8487" s="28"/>
      <c r="R8487" s="21"/>
      <c r="S8487" s="21"/>
      <c r="T8487" s="21"/>
      <c r="U8487" s="21"/>
      <c r="Y8487" s="28"/>
      <c r="AA8487" s="20"/>
      <c r="AD8487" s="22"/>
      <c r="AG8487" s="21"/>
      <c r="AH8487" s="22"/>
      <c r="AI8487" s="22"/>
      <c r="AJ8487" s="22"/>
      <c r="AK8487" s="22"/>
      <c r="AM8487" s="22"/>
      <c r="AN8487" s="22"/>
      <c r="AO8487" s="20"/>
    </row>
    <row r="8488" spans="17:41" x14ac:dyDescent="0.15">
      <c r="Q8488" s="28"/>
      <c r="R8488" s="21"/>
      <c r="S8488" s="21"/>
      <c r="T8488" s="21"/>
      <c r="U8488" s="21"/>
      <c r="Y8488" s="28"/>
      <c r="AA8488" s="20"/>
      <c r="AD8488" s="22"/>
      <c r="AG8488" s="21"/>
      <c r="AH8488" s="22"/>
      <c r="AI8488" s="22"/>
      <c r="AJ8488" s="22"/>
      <c r="AK8488" s="22"/>
      <c r="AM8488" s="22"/>
      <c r="AN8488" s="22"/>
      <c r="AO8488" s="20"/>
    </row>
    <row r="8489" spans="17:41" x14ac:dyDescent="0.15">
      <c r="Q8489" s="28"/>
      <c r="R8489" s="21"/>
      <c r="S8489" s="21"/>
      <c r="T8489" s="21"/>
      <c r="U8489" s="21"/>
      <c r="Y8489" s="28"/>
      <c r="AA8489" s="20"/>
      <c r="AD8489" s="22"/>
      <c r="AG8489" s="21"/>
      <c r="AH8489" s="22"/>
      <c r="AI8489" s="22"/>
      <c r="AJ8489" s="22"/>
      <c r="AK8489" s="22"/>
      <c r="AM8489" s="22"/>
      <c r="AN8489" s="22"/>
      <c r="AO8489" s="20"/>
    </row>
    <row r="8490" spans="17:41" x14ac:dyDescent="0.15">
      <c r="Q8490" s="28"/>
      <c r="R8490" s="21"/>
      <c r="S8490" s="21"/>
      <c r="T8490" s="21"/>
      <c r="U8490" s="21"/>
      <c r="Y8490" s="28"/>
      <c r="AA8490" s="20"/>
      <c r="AD8490" s="22"/>
      <c r="AG8490" s="21"/>
      <c r="AH8490" s="22"/>
      <c r="AI8490" s="22"/>
      <c r="AJ8490" s="22"/>
      <c r="AK8490" s="22"/>
      <c r="AM8490" s="22"/>
      <c r="AN8490" s="22"/>
      <c r="AO8490" s="20"/>
    </row>
    <row r="8491" spans="17:41" x14ac:dyDescent="0.15">
      <c r="Q8491" s="28"/>
      <c r="R8491" s="21"/>
      <c r="S8491" s="21"/>
      <c r="T8491" s="21"/>
      <c r="U8491" s="21"/>
      <c r="Y8491" s="28"/>
      <c r="AA8491" s="20"/>
      <c r="AD8491" s="22"/>
      <c r="AG8491" s="21"/>
      <c r="AH8491" s="22"/>
      <c r="AI8491" s="22"/>
      <c r="AJ8491" s="22"/>
      <c r="AK8491" s="22"/>
      <c r="AM8491" s="22"/>
      <c r="AN8491" s="22"/>
      <c r="AO8491" s="20"/>
    </row>
    <row r="8492" spans="17:41" x14ac:dyDescent="0.15">
      <c r="Q8492" s="28"/>
      <c r="R8492" s="21"/>
      <c r="S8492" s="21"/>
      <c r="T8492" s="21"/>
      <c r="U8492" s="21"/>
      <c r="Y8492" s="28"/>
      <c r="AA8492" s="20"/>
      <c r="AD8492" s="22"/>
      <c r="AG8492" s="21"/>
      <c r="AH8492" s="22"/>
      <c r="AI8492" s="22"/>
      <c r="AJ8492" s="22"/>
      <c r="AK8492" s="22"/>
      <c r="AM8492" s="22"/>
      <c r="AN8492" s="22"/>
      <c r="AO8492" s="20"/>
    </row>
    <row r="8493" spans="17:41" x14ac:dyDescent="0.15">
      <c r="Q8493" s="28"/>
      <c r="R8493" s="21"/>
      <c r="S8493" s="21"/>
      <c r="T8493" s="21"/>
      <c r="U8493" s="21"/>
      <c r="Y8493" s="28"/>
      <c r="AA8493" s="20"/>
      <c r="AD8493" s="22"/>
      <c r="AG8493" s="21"/>
      <c r="AH8493" s="22"/>
      <c r="AI8493" s="22"/>
      <c r="AJ8493" s="22"/>
      <c r="AK8493" s="22"/>
      <c r="AM8493" s="22"/>
      <c r="AN8493" s="22"/>
      <c r="AO8493" s="20"/>
    </row>
    <row r="8494" spans="17:41" x14ac:dyDescent="0.15">
      <c r="Q8494" s="28"/>
      <c r="R8494" s="21"/>
      <c r="S8494" s="21"/>
      <c r="T8494" s="21"/>
      <c r="U8494" s="21"/>
      <c r="Y8494" s="28"/>
      <c r="AA8494" s="20"/>
      <c r="AD8494" s="22"/>
      <c r="AG8494" s="21"/>
      <c r="AH8494" s="22"/>
      <c r="AI8494" s="22"/>
      <c r="AJ8494" s="22"/>
      <c r="AK8494" s="22"/>
      <c r="AM8494" s="22"/>
      <c r="AN8494" s="22"/>
      <c r="AO8494" s="20"/>
    </row>
    <row r="8495" spans="17:41" x14ac:dyDescent="0.15">
      <c r="Q8495" s="28"/>
      <c r="R8495" s="21"/>
      <c r="S8495" s="21"/>
      <c r="T8495" s="21"/>
      <c r="U8495" s="21"/>
      <c r="Y8495" s="28"/>
      <c r="AA8495" s="20"/>
      <c r="AD8495" s="22"/>
      <c r="AG8495" s="21"/>
      <c r="AH8495" s="22"/>
      <c r="AI8495" s="22"/>
      <c r="AJ8495" s="22"/>
      <c r="AK8495" s="22"/>
      <c r="AM8495" s="22"/>
      <c r="AN8495" s="22"/>
      <c r="AO8495" s="20"/>
    </row>
    <row r="8496" spans="17:41" x14ac:dyDescent="0.15">
      <c r="Q8496" s="28"/>
      <c r="R8496" s="21"/>
      <c r="S8496" s="21"/>
      <c r="T8496" s="21"/>
      <c r="U8496" s="21"/>
      <c r="Y8496" s="28"/>
      <c r="AA8496" s="20"/>
      <c r="AD8496" s="22"/>
      <c r="AG8496" s="21"/>
      <c r="AH8496" s="22"/>
      <c r="AI8496" s="22"/>
      <c r="AJ8496" s="22"/>
      <c r="AK8496" s="22"/>
      <c r="AM8496" s="22"/>
      <c r="AN8496" s="22"/>
      <c r="AO8496" s="20"/>
    </row>
    <row r="8497" spans="17:41" x14ac:dyDescent="0.15">
      <c r="Q8497" s="28"/>
      <c r="R8497" s="21"/>
      <c r="S8497" s="21"/>
      <c r="T8497" s="21"/>
      <c r="U8497" s="21"/>
      <c r="Y8497" s="28"/>
      <c r="AA8497" s="20"/>
      <c r="AD8497" s="22"/>
      <c r="AG8497" s="21"/>
      <c r="AH8497" s="22"/>
      <c r="AI8497" s="22"/>
      <c r="AJ8497" s="22"/>
      <c r="AK8497" s="22"/>
      <c r="AM8497" s="22"/>
      <c r="AN8497" s="22"/>
      <c r="AO8497" s="20"/>
    </row>
    <row r="8498" spans="17:41" x14ac:dyDescent="0.15">
      <c r="Q8498" s="28"/>
      <c r="R8498" s="21"/>
      <c r="S8498" s="21"/>
      <c r="T8498" s="21"/>
      <c r="U8498" s="21"/>
      <c r="Y8498" s="28"/>
      <c r="AA8498" s="20"/>
      <c r="AD8498" s="22"/>
      <c r="AG8498" s="21"/>
      <c r="AH8498" s="22"/>
      <c r="AI8498" s="22"/>
      <c r="AJ8498" s="22"/>
      <c r="AK8498" s="22"/>
      <c r="AM8498" s="22"/>
      <c r="AN8498" s="22"/>
      <c r="AO8498" s="20"/>
    </row>
    <row r="8499" spans="17:41" x14ac:dyDescent="0.15">
      <c r="Q8499" s="28"/>
      <c r="R8499" s="21"/>
      <c r="S8499" s="21"/>
      <c r="T8499" s="21"/>
      <c r="U8499" s="21"/>
      <c r="Y8499" s="28"/>
      <c r="AA8499" s="20"/>
      <c r="AD8499" s="22"/>
      <c r="AG8499" s="21"/>
      <c r="AH8499" s="22"/>
      <c r="AI8499" s="22"/>
      <c r="AJ8499" s="22"/>
      <c r="AK8499" s="22"/>
      <c r="AM8499" s="22"/>
      <c r="AN8499" s="22"/>
      <c r="AO8499" s="20"/>
    </row>
    <row r="8500" spans="17:41" x14ac:dyDescent="0.15">
      <c r="Q8500" s="28"/>
      <c r="R8500" s="21"/>
      <c r="S8500" s="21"/>
      <c r="T8500" s="21"/>
      <c r="U8500" s="21"/>
      <c r="Y8500" s="28"/>
      <c r="AA8500" s="20"/>
      <c r="AD8500" s="22"/>
      <c r="AG8500" s="21"/>
      <c r="AH8500" s="22"/>
      <c r="AI8500" s="22"/>
      <c r="AJ8500" s="22"/>
      <c r="AK8500" s="22"/>
      <c r="AM8500" s="22"/>
      <c r="AN8500" s="22"/>
      <c r="AO8500" s="20"/>
    </row>
    <row r="8501" spans="17:41" x14ac:dyDescent="0.15">
      <c r="Q8501" s="28"/>
      <c r="R8501" s="21"/>
      <c r="S8501" s="21"/>
      <c r="T8501" s="21"/>
      <c r="U8501" s="21"/>
      <c r="Y8501" s="28"/>
      <c r="AA8501" s="20"/>
      <c r="AD8501" s="22"/>
      <c r="AG8501" s="21"/>
      <c r="AH8501" s="22"/>
      <c r="AI8501" s="22"/>
      <c r="AJ8501" s="22"/>
      <c r="AK8501" s="22"/>
      <c r="AM8501" s="22"/>
      <c r="AN8501" s="22"/>
      <c r="AO8501" s="20"/>
    </row>
    <row r="8502" spans="17:41" x14ac:dyDescent="0.15">
      <c r="Q8502" s="28"/>
      <c r="R8502" s="21"/>
      <c r="S8502" s="21"/>
      <c r="T8502" s="21"/>
      <c r="U8502" s="21"/>
      <c r="Y8502" s="28"/>
      <c r="AA8502" s="20"/>
      <c r="AD8502" s="22"/>
      <c r="AG8502" s="21"/>
      <c r="AH8502" s="22"/>
      <c r="AI8502" s="22"/>
      <c r="AJ8502" s="22"/>
      <c r="AK8502" s="22"/>
      <c r="AM8502" s="22"/>
      <c r="AN8502" s="22"/>
      <c r="AO8502" s="20"/>
    </row>
    <row r="8503" spans="17:41" x14ac:dyDescent="0.15">
      <c r="Q8503" s="28"/>
      <c r="R8503" s="21"/>
      <c r="S8503" s="21"/>
      <c r="T8503" s="21"/>
      <c r="U8503" s="21"/>
      <c r="Y8503" s="28"/>
      <c r="AA8503" s="20"/>
      <c r="AD8503" s="22"/>
      <c r="AG8503" s="21"/>
      <c r="AH8503" s="22"/>
      <c r="AI8503" s="22"/>
      <c r="AJ8503" s="22"/>
      <c r="AK8503" s="22"/>
      <c r="AM8503" s="22"/>
      <c r="AN8503" s="22"/>
      <c r="AO8503" s="20"/>
    </row>
    <row r="8504" spans="17:41" x14ac:dyDescent="0.15">
      <c r="Q8504" s="28"/>
      <c r="R8504" s="21"/>
      <c r="S8504" s="21"/>
      <c r="T8504" s="21"/>
      <c r="U8504" s="21"/>
      <c r="Y8504" s="28"/>
      <c r="AA8504" s="20"/>
      <c r="AD8504" s="22"/>
      <c r="AG8504" s="21"/>
      <c r="AH8504" s="22"/>
      <c r="AI8504" s="22"/>
      <c r="AJ8504" s="22"/>
      <c r="AK8504" s="22"/>
      <c r="AM8504" s="22"/>
      <c r="AN8504" s="22"/>
      <c r="AO8504" s="20"/>
    </row>
    <row r="8505" spans="17:41" x14ac:dyDescent="0.15">
      <c r="Q8505" s="28"/>
      <c r="R8505" s="21"/>
      <c r="S8505" s="21"/>
      <c r="T8505" s="21"/>
      <c r="U8505" s="21"/>
      <c r="Y8505" s="28"/>
      <c r="AA8505" s="20"/>
      <c r="AD8505" s="22"/>
      <c r="AG8505" s="21"/>
      <c r="AH8505" s="22"/>
      <c r="AI8505" s="22"/>
      <c r="AJ8505" s="22"/>
      <c r="AK8505" s="22"/>
      <c r="AM8505" s="22"/>
      <c r="AN8505" s="22"/>
      <c r="AO8505" s="20"/>
    </row>
    <row r="8506" spans="17:41" x14ac:dyDescent="0.15">
      <c r="Q8506" s="28"/>
      <c r="R8506" s="21"/>
      <c r="S8506" s="21"/>
      <c r="T8506" s="21"/>
      <c r="U8506" s="21"/>
      <c r="Y8506" s="28"/>
      <c r="AA8506" s="20"/>
      <c r="AD8506" s="22"/>
      <c r="AG8506" s="21"/>
      <c r="AH8506" s="22"/>
      <c r="AI8506" s="22"/>
      <c r="AJ8506" s="22"/>
      <c r="AK8506" s="22"/>
      <c r="AM8506" s="22"/>
      <c r="AN8506" s="22"/>
      <c r="AO8506" s="20"/>
    </row>
    <row r="8507" spans="17:41" x14ac:dyDescent="0.15">
      <c r="Q8507" s="28"/>
      <c r="R8507" s="21"/>
      <c r="S8507" s="21"/>
      <c r="T8507" s="21"/>
      <c r="U8507" s="21"/>
      <c r="Y8507" s="28"/>
      <c r="AA8507" s="20"/>
      <c r="AD8507" s="22"/>
      <c r="AG8507" s="21"/>
      <c r="AH8507" s="22"/>
      <c r="AI8507" s="22"/>
      <c r="AJ8507" s="22"/>
      <c r="AK8507" s="22"/>
      <c r="AM8507" s="22"/>
      <c r="AN8507" s="22"/>
      <c r="AO8507" s="20"/>
    </row>
    <row r="8508" spans="17:41" x14ac:dyDescent="0.15">
      <c r="Q8508" s="28"/>
      <c r="R8508" s="21"/>
      <c r="S8508" s="21"/>
      <c r="T8508" s="21"/>
      <c r="U8508" s="21"/>
      <c r="Y8508" s="28"/>
      <c r="AA8508" s="20"/>
      <c r="AD8508" s="22"/>
      <c r="AG8508" s="21"/>
      <c r="AH8508" s="22"/>
      <c r="AI8508" s="22"/>
      <c r="AJ8508" s="22"/>
      <c r="AK8508" s="22"/>
      <c r="AM8508" s="22"/>
      <c r="AN8508" s="22"/>
      <c r="AO8508" s="20"/>
    </row>
    <row r="8509" spans="17:41" x14ac:dyDescent="0.15">
      <c r="Q8509" s="28"/>
      <c r="R8509" s="21"/>
      <c r="S8509" s="21"/>
      <c r="T8509" s="21"/>
      <c r="U8509" s="21"/>
      <c r="Y8509" s="28"/>
      <c r="AA8509" s="20"/>
      <c r="AD8509" s="22"/>
      <c r="AG8509" s="21"/>
      <c r="AH8509" s="22"/>
      <c r="AI8509" s="22"/>
      <c r="AJ8509" s="22"/>
      <c r="AK8509" s="22"/>
      <c r="AM8509" s="22"/>
      <c r="AN8509" s="22"/>
      <c r="AO8509" s="20"/>
    </row>
    <row r="8510" spans="17:41" x14ac:dyDescent="0.15">
      <c r="Q8510" s="28"/>
      <c r="R8510" s="21"/>
      <c r="S8510" s="21"/>
      <c r="T8510" s="21"/>
      <c r="U8510" s="21"/>
      <c r="Y8510" s="28"/>
      <c r="AA8510" s="20"/>
      <c r="AD8510" s="22"/>
      <c r="AG8510" s="21"/>
      <c r="AH8510" s="22"/>
      <c r="AI8510" s="22"/>
      <c r="AJ8510" s="22"/>
      <c r="AK8510" s="22"/>
      <c r="AM8510" s="22"/>
      <c r="AN8510" s="22"/>
      <c r="AO8510" s="20"/>
    </row>
    <row r="8511" spans="17:41" x14ac:dyDescent="0.15">
      <c r="Q8511" s="28"/>
      <c r="R8511" s="21"/>
      <c r="S8511" s="21"/>
      <c r="T8511" s="21"/>
      <c r="U8511" s="21"/>
      <c r="Y8511" s="28"/>
      <c r="AA8511" s="20"/>
      <c r="AD8511" s="22"/>
      <c r="AG8511" s="21"/>
      <c r="AH8511" s="22"/>
      <c r="AI8511" s="22"/>
      <c r="AJ8511" s="22"/>
      <c r="AK8511" s="22"/>
      <c r="AM8511" s="22"/>
      <c r="AN8511" s="22"/>
      <c r="AO8511" s="20"/>
    </row>
    <row r="8512" spans="17:41" x14ac:dyDescent="0.15">
      <c r="Q8512" s="28"/>
      <c r="R8512" s="21"/>
      <c r="S8512" s="21"/>
      <c r="T8512" s="21"/>
      <c r="U8512" s="21"/>
      <c r="Y8512" s="28"/>
      <c r="AA8512" s="20"/>
      <c r="AD8512" s="22"/>
      <c r="AG8512" s="21"/>
      <c r="AH8512" s="22"/>
      <c r="AI8512" s="22"/>
      <c r="AJ8512" s="22"/>
      <c r="AK8512" s="22"/>
      <c r="AM8512" s="22"/>
      <c r="AN8512" s="22"/>
      <c r="AO8512" s="20"/>
    </row>
    <row r="8513" spans="17:41" x14ac:dyDescent="0.15">
      <c r="Q8513" s="28"/>
      <c r="R8513" s="21"/>
      <c r="S8513" s="21"/>
      <c r="T8513" s="21"/>
      <c r="U8513" s="21"/>
      <c r="Y8513" s="28"/>
      <c r="AA8513" s="20"/>
      <c r="AD8513" s="22"/>
      <c r="AG8513" s="21"/>
      <c r="AH8513" s="22"/>
      <c r="AI8513" s="22"/>
      <c r="AJ8513" s="22"/>
      <c r="AK8513" s="22"/>
      <c r="AM8513" s="22"/>
      <c r="AN8513" s="22"/>
      <c r="AO8513" s="20"/>
    </row>
    <row r="8514" spans="17:41" x14ac:dyDescent="0.15">
      <c r="Q8514" s="28"/>
      <c r="R8514" s="21"/>
      <c r="S8514" s="21"/>
      <c r="T8514" s="21"/>
      <c r="U8514" s="21"/>
      <c r="Y8514" s="28"/>
      <c r="AA8514" s="20"/>
      <c r="AD8514" s="22"/>
      <c r="AG8514" s="21"/>
      <c r="AH8514" s="22"/>
      <c r="AI8514" s="22"/>
      <c r="AJ8514" s="22"/>
      <c r="AK8514" s="22"/>
      <c r="AM8514" s="22"/>
      <c r="AN8514" s="22"/>
      <c r="AO8514" s="20"/>
    </row>
    <row r="8515" spans="17:41" x14ac:dyDescent="0.15">
      <c r="Q8515" s="28"/>
      <c r="R8515" s="21"/>
      <c r="S8515" s="21"/>
      <c r="T8515" s="21"/>
      <c r="U8515" s="21"/>
      <c r="Y8515" s="28"/>
      <c r="AA8515" s="20"/>
      <c r="AD8515" s="22"/>
      <c r="AG8515" s="21"/>
      <c r="AH8515" s="22"/>
      <c r="AI8515" s="22"/>
      <c r="AJ8515" s="22"/>
      <c r="AK8515" s="22"/>
      <c r="AM8515" s="22"/>
      <c r="AN8515" s="22"/>
      <c r="AO8515" s="20"/>
    </row>
    <row r="8516" spans="17:41" x14ac:dyDescent="0.15">
      <c r="Q8516" s="28"/>
      <c r="R8516" s="21"/>
      <c r="S8516" s="21"/>
      <c r="T8516" s="21"/>
      <c r="U8516" s="21"/>
      <c r="Y8516" s="28"/>
      <c r="AA8516" s="20"/>
      <c r="AD8516" s="22"/>
      <c r="AG8516" s="21"/>
      <c r="AH8516" s="22"/>
      <c r="AI8516" s="22"/>
      <c r="AJ8516" s="22"/>
      <c r="AK8516" s="22"/>
      <c r="AM8516" s="22"/>
      <c r="AN8516" s="22"/>
      <c r="AO8516" s="20"/>
    </row>
    <row r="8517" spans="17:41" x14ac:dyDescent="0.15">
      <c r="Q8517" s="28"/>
      <c r="R8517" s="21"/>
      <c r="S8517" s="21"/>
      <c r="T8517" s="21"/>
      <c r="U8517" s="21"/>
      <c r="Y8517" s="28"/>
      <c r="AA8517" s="20"/>
      <c r="AD8517" s="22"/>
      <c r="AG8517" s="21"/>
      <c r="AH8517" s="22"/>
      <c r="AI8517" s="22"/>
      <c r="AJ8517" s="22"/>
      <c r="AK8517" s="22"/>
      <c r="AM8517" s="22"/>
      <c r="AN8517" s="22"/>
      <c r="AO8517" s="20"/>
    </row>
    <row r="8518" spans="17:41" x14ac:dyDescent="0.15">
      <c r="Q8518" s="28"/>
      <c r="R8518" s="21"/>
      <c r="S8518" s="21"/>
      <c r="T8518" s="21"/>
      <c r="U8518" s="21"/>
      <c r="Y8518" s="28"/>
      <c r="AA8518" s="20"/>
      <c r="AD8518" s="22"/>
      <c r="AG8518" s="21"/>
      <c r="AH8518" s="22"/>
      <c r="AI8518" s="22"/>
      <c r="AJ8518" s="22"/>
      <c r="AK8518" s="22"/>
      <c r="AM8518" s="22"/>
      <c r="AN8518" s="22"/>
      <c r="AO8518" s="20"/>
    </row>
    <row r="8519" spans="17:41" x14ac:dyDescent="0.15">
      <c r="Q8519" s="28"/>
      <c r="R8519" s="21"/>
      <c r="S8519" s="21"/>
      <c r="T8519" s="21"/>
      <c r="U8519" s="21"/>
      <c r="Y8519" s="28"/>
      <c r="AA8519" s="20"/>
      <c r="AD8519" s="22"/>
      <c r="AG8519" s="21"/>
      <c r="AH8519" s="22"/>
      <c r="AI8519" s="22"/>
      <c r="AJ8519" s="22"/>
      <c r="AK8519" s="22"/>
      <c r="AM8519" s="22"/>
      <c r="AN8519" s="22"/>
      <c r="AO8519" s="20"/>
    </row>
    <row r="8520" spans="17:41" x14ac:dyDescent="0.15">
      <c r="Q8520" s="28"/>
      <c r="R8520" s="21"/>
      <c r="S8520" s="21"/>
      <c r="T8520" s="21"/>
      <c r="U8520" s="21"/>
      <c r="Y8520" s="28"/>
      <c r="AA8520" s="20"/>
      <c r="AD8520" s="22"/>
      <c r="AG8520" s="21"/>
      <c r="AH8520" s="22"/>
      <c r="AI8520" s="22"/>
      <c r="AJ8520" s="22"/>
      <c r="AK8520" s="22"/>
      <c r="AM8520" s="22"/>
      <c r="AN8520" s="22"/>
      <c r="AO8520" s="20"/>
    </row>
    <row r="8521" spans="17:41" x14ac:dyDescent="0.15">
      <c r="Q8521" s="28"/>
      <c r="R8521" s="21"/>
      <c r="S8521" s="21"/>
      <c r="T8521" s="21"/>
      <c r="U8521" s="21"/>
      <c r="Y8521" s="28"/>
      <c r="AA8521" s="20"/>
      <c r="AD8521" s="22"/>
      <c r="AG8521" s="21"/>
      <c r="AH8521" s="22"/>
      <c r="AI8521" s="22"/>
      <c r="AJ8521" s="22"/>
      <c r="AK8521" s="22"/>
      <c r="AM8521" s="22"/>
      <c r="AN8521" s="22"/>
      <c r="AO8521" s="20"/>
    </row>
    <row r="8522" spans="17:41" x14ac:dyDescent="0.15">
      <c r="Q8522" s="28"/>
      <c r="R8522" s="21"/>
      <c r="S8522" s="21"/>
      <c r="T8522" s="21"/>
      <c r="U8522" s="21"/>
      <c r="Y8522" s="28"/>
      <c r="AA8522" s="20"/>
      <c r="AD8522" s="22"/>
      <c r="AG8522" s="21"/>
      <c r="AH8522" s="22"/>
      <c r="AI8522" s="22"/>
      <c r="AJ8522" s="22"/>
      <c r="AK8522" s="22"/>
      <c r="AM8522" s="22"/>
      <c r="AN8522" s="22"/>
      <c r="AO8522" s="20"/>
    </row>
    <row r="8523" spans="17:41" x14ac:dyDescent="0.15">
      <c r="Q8523" s="28"/>
      <c r="R8523" s="21"/>
      <c r="S8523" s="21"/>
      <c r="T8523" s="21"/>
      <c r="U8523" s="21"/>
      <c r="Y8523" s="28"/>
      <c r="AA8523" s="20"/>
      <c r="AD8523" s="22"/>
      <c r="AG8523" s="21"/>
      <c r="AH8523" s="22"/>
      <c r="AI8523" s="22"/>
      <c r="AJ8523" s="22"/>
      <c r="AK8523" s="22"/>
      <c r="AM8523" s="22"/>
      <c r="AN8523" s="22"/>
      <c r="AO8523" s="20"/>
    </row>
    <row r="8524" spans="17:41" x14ac:dyDescent="0.15">
      <c r="Q8524" s="28"/>
      <c r="R8524" s="21"/>
      <c r="S8524" s="21"/>
      <c r="T8524" s="21"/>
      <c r="U8524" s="21"/>
      <c r="Y8524" s="28"/>
      <c r="AA8524" s="20"/>
      <c r="AD8524" s="22"/>
      <c r="AG8524" s="21"/>
      <c r="AH8524" s="22"/>
      <c r="AI8524" s="22"/>
      <c r="AJ8524" s="22"/>
      <c r="AK8524" s="22"/>
      <c r="AM8524" s="22"/>
      <c r="AN8524" s="22"/>
      <c r="AO8524" s="20"/>
    </row>
    <row r="8525" spans="17:41" x14ac:dyDescent="0.15">
      <c r="Q8525" s="28"/>
      <c r="R8525" s="21"/>
      <c r="S8525" s="21"/>
      <c r="T8525" s="21"/>
      <c r="U8525" s="21"/>
      <c r="Y8525" s="28"/>
      <c r="AA8525" s="20"/>
      <c r="AD8525" s="22"/>
      <c r="AG8525" s="21"/>
      <c r="AH8525" s="22"/>
      <c r="AI8525" s="22"/>
      <c r="AJ8525" s="22"/>
      <c r="AK8525" s="22"/>
      <c r="AM8525" s="22"/>
      <c r="AN8525" s="22"/>
      <c r="AO8525" s="20"/>
    </row>
    <row r="8526" spans="17:41" x14ac:dyDescent="0.15">
      <c r="Q8526" s="28"/>
      <c r="R8526" s="21"/>
      <c r="S8526" s="21"/>
      <c r="T8526" s="21"/>
      <c r="U8526" s="21"/>
      <c r="Y8526" s="28"/>
      <c r="AA8526" s="20"/>
      <c r="AD8526" s="22"/>
      <c r="AG8526" s="21"/>
      <c r="AH8526" s="22"/>
      <c r="AI8526" s="22"/>
      <c r="AJ8526" s="22"/>
      <c r="AK8526" s="22"/>
      <c r="AM8526" s="22"/>
      <c r="AN8526" s="22"/>
      <c r="AO8526" s="20"/>
    </row>
    <row r="8527" spans="17:41" x14ac:dyDescent="0.15">
      <c r="Q8527" s="28"/>
      <c r="R8527" s="21"/>
      <c r="S8527" s="21"/>
      <c r="T8527" s="21"/>
      <c r="U8527" s="21"/>
      <c r="Y8527" s="28"/>
      <c r="AA8527" s="20"/>
      <c r="AD8527" s="22"/>
      <c r="AG8527" s="21"/>
      <c r="AH8527" s="22"/>
      <c r="AI8527" s="22"/>
      <c r="AJ8527" s="22"/>
      <c r="AK8527" s="22"/>
      <c r="AM8527" s="22"/>
      <c r="AN8527" s="22"/>
      <c r="AO8527" s="20"/>
    </row>
    <row r="8528" spans="17:41" x14ac:dyDescent="0.15">
      <c r="Q8528" s="28"/>
      <c r="R8528" s="21"/>
      <c r="S8528" s="21"/>
      <c r="T8528" s="21"/>
      <c r="U8528" s="21"/>
      <c r="Y8528" s="28"/>
      <c r="AA8528" s="20"/>
      <c r="AD8528" s="22"/>
      <c r="AG8528" s="21"/>
      <c r="AH8528" s="22"/>
      <c r="AI8528" s="22"/>
      <c r="AJ8528" s="22"/>
      <c r="AK8528" s="22"/>
      <c r="AM8528" s="22"/>
      <c r="AN8528" s="22"/>
      <c r="AO8528" s="20"/>
    </row>
    <row r="8529" spans="17:41" x14ac:dyDescent="0.15">
      <c r="Q8529" s="28"/>
      <c r="R8529" s="21"/>
      <c r="S8529" s="21"/>
      <c r="T8529" s="21"/>
      <c r="U8529" s="21"/>
      <c r="Y8529" s="28"/>
      <c r="AA8529" s="20"/>
      <c r="AD8529" s="22"/>
      <c r="AG8529" s="21"/>
      <c r="AH8529" s="22"/>
      <c r="AI8529" s="22"/>
      <c r="AJ8529" s="22"/>
      <c r="AK8529" s="22"/>
      <c r="AM8529" s="22"/>
      <c r="AN8529" s="22"/>
      <c r="AO8529" s="20"/>
    </row>
    <row r="8530" spans="17:41" x14ac:dyDescent="0.15">
      <c r="Q8530" s="28"/>
      <c r="R8530" s="21"/>
      <c r="S8530" s="21"/>
      <c r="T8530" s="21"/>
      <c r="U8530" s="21"/>
      <c r="Y8530" s="28"/>
      <c r="AA8530" s="20"/>
      <c r="AD8530" s="22"/>
      <c r="AG8530" s="21"/>
      <c r="AH8530" s="22"/>
      <c r="AI8530" s="22"/>
      <c r="AJ8530" s="22"/>
      <c r="AK8530" s="22"/>
      <c r="AM8530" s="22"/>
      <c r="AN8530" s="22"/>
      <c r="AO8530" s="20"/>
    </row>
    <row r="8531" spans="17:41" x14ac:dyDescent="0.15">
      <c r="Q8531" s="28"/>
      <c r="R8531" s="21"/>
      <c r="S8531" s="21"/>
      <c r="T8531" s="21"/>
      <c r="U8531" s="21"/>
      <c r="Y8531" s="28"/>
      <c r="AA8531" s="20"/>
      <c r="AD8531" s="22"/>
      <c r="AG8531" s="21"/>
      <c r="AH8531" s="22"/>
      <c r="AI8531" s="22"/>
      <c r="AJ8531" s="22"/>
      <c r="AK8531" s="22"/>
      <c r="AM8531" s="22"/>
      <c r="AN8531" s="22"/>
      <c r="AO8531" s="20"/>
    </row>
    <row r="8532" spans="17:41" x14ac:dyDescent="0.15">
      <c r="Q8532" s="28"/>
      <c r="R8532" s="21"/>
      <c r="S8532" s="21"/>
      <c r="T8532" s="21"/>
      <c r="U8532" s="21"/>
      <c r="Y8532" s="28"/>
      <c r="AA8532" s="20"/>
      <c r="AD8532" s="22"/>
      <c r="AG8532" s="21"/>
      <c r="AH8532" s="22"/>
      <c r="AI8532" s="22"/>
      <c r="AJ8532" s="22"/>
      <c r="AK8532" s="22"/>
      <c r="AM8532" s="22"/>
      <c r="AN8532" s="22"/>
      <c r="AO8532" s="20"/>
    </row>
    <row r="8533" spans="17:41" x14ac:dyDescent="0.15">
      <c r="Q8533" s="28"/>
      <c r="R8533" s="21"/>
      <c r="S8533" s="21"/>
      <c r="T8533" s="21"/>
      <c r="U8533" s="21"/>
      <c r="Y8533" s="28"/>
      <c r="AA8533" s="20"/>
      <c r="AD8533" s="22"/>
      <c r="AG8533" s="21"/>
      <c r="AH8533" s="22"/>
      <c r="AI8533" s="22"/>
      <c r="AJ8533" s="22"/>
      <c r="AK8533" s="22"/>
      <c r="AM8533" s="22"/>
      <c r="AN8533" s="22"/>
      <c r="AO8533" s="20"/>
    </row>
    <row r="8534" spans="17:41" x14ac:dyDescent="0.15">
      <c r="Q8534" s="28"/>
      <c r="R8534" s="21"/>
      <c r="S8534" s="21"/>
      <c r="T8534" s="21"/>
      <c r="U8534" s="21"/>
      <c r="Y8534" s="28"/>
      <c r="AA8534" s="20"/>
      <c r="AD8534" s="22"/>
      <c r="AG8534" s="21"/>
      <c r="AH8534" s="22"/>
      <c r="AI8534" s="22"/>
      <c r="AJ8534" s="22"/>
      <c r="AK8534" s="22"/>
      <c r="AM8534" s="22"/>
      <c r="AN8534" s="22"/>
      <c r="AO8534" s="20"/>
    </row>
    <row r="8535" spans="17:41" x14ac:dyDescent="0.15">
      <c r="Q8535" s="28"/>
      <c r="R8535" s="21"/>
      <c r="S8535" s="21"/>
      <c r="T8535" s="21"/>
      <c r="U8535" s="21"/>
      <c r="Y8535" s="28"/>
      <c r="AA8535" s="20"/>
      <c r="AD8535" s="22"/>
      <c r="AG8535" s="21"/>
      <c r="AH8535" s="22"/>
      <c r="AI8535" s="22"/>
      <c r="AJ8535" s="22"/>
      <c r="AK8535" s="22"/>
      <c r="AM8535" s="22"/>
      <c r="AN8535" s="22"/>
      <c r="AO8535" s="20"/>
    </row>
    <row r="8536" spans="17:41" x14ac:dyDescent="0.15">
      <c r="Q8536" s="28"/>
      <c r="R8536" s="21"/>
      <c r="S8536" s="21"/>
      <c r="T8536" s="21"/>
      <c r="U8536" s="21"/>
      <c r="Y8536" s="28"/>
      <c r="AA8536" s="20"/>
      <c r="AD8536" s="22"/>
      <c r="AG8536" s="21"/>
      <c r="AH8536" s="22"/>
      <c r="AI8536" s="22"/>
      <c r="AJ8536" s="22"/>
      <c r="AK8536" s="22"/>
      <c r="AM8536" s="22"/>
      <c r="AN8536" s="22"/>
      <c r="AO8536" s="20"/>
    </row>
    <row r="8537" spans="17:41" x14ac:dyDescent="0.15">
      <c r="Q8537" s="28"/>
      <c r="R8537" s="21"/>
      <c r="S8537" s="21"/>
      <c r="T8537" s="21"/>
      <c r="U8537" s="21"/>
      <c r="Y8537" s="28"/>
      <c r="AA8537" s="20"/>
      <c r="AD8537" s="22"/>
      <c r="AG8537" s="21"/>
      <c r="AH8537" s="22"/>
      <c r="AI8537" s="22"/>
      <c r="AJ8537" s="22"/>
      <c r="AK8537" s="22"/>
      <c r="AM8537" s="22"/>
      <c r="AN8537" s="22"/>
      <c r="AO8537" s="20"/>
    </row>
    <row r="8538" spans="17:41" x14ac:dyDescent="0.15">
      <c r="Q8538" s="28"/>
      <c r="R8538" s="21"/>
      <c r="S8538" s="21"/>
      <c r="T8538" s="21"/>
      <c r="U8538" s="21"/>
      <c r="Y8538" s="28"/>
      <c r="AA8538" s="20"/>
      <c r="AD8538" s="22"/>
      <c r="AG8538" s="21"/>
      <c r="AH8538" s="22"/>
      <c r="AI8538" s="22"/>
      <c r="AJ8538" s="22"/>
      <c r="AK8538" s="22"/>
      <c r="AM8538" s="22"/>
      <c r="AN8538" s="22"/>
      <c r="AO8538" s="20"/>
    </row>
    <row r="8539" spans="17:41" x14ac:dyDescent="0.15">
      <c r="Q8539" s="28"/>
      <c r="R8539" s="21"/>
      <c r="S8539" s="21"/>
      <c r="T8539" s="21"/>
      <c r="U8539" s="21"/>
      <c r="Y8539" s="28"/>
      <c r="AA8539" s="20"/>
      <c r="AD8539" s="22"/>
      <c r="AG8539" s="21"/>
      <c r="AH8539" s="22"/>
      <c r="AI8539" s="22"/>
      <c r="AJ8539" s="22"/>
      <c r="AK8539" s="22"/>
      <c r="AM8539" s="22"/>
      <c r="AN8539" s="22"/>
      <c r="AO8539" s="20"/>
    </row>
    <row r="8540" spans="17:41" x14ac:dyDescent="0.15">
      <c r="Q8540" s="28"/>
      <c r="R8540" s="21"/>
      <c r="S8540" s="21"/>
      <c r="T8540" s="21"/>
      <c r="U8540" s="21"/>
      <c r="Y8540" s="28"/>
      <c r="AA8540" s="20"/>
      <c r="AD8540" s="22"/>
      <c r="AG8540" s="21"/>
      <c r="AH8540" s="22"/>
      <c r="AI8540" s="22"/>
      <c r="AJ8540" s="22"/>
      <c r="AK8540" s="22"/>
      <c r="AM8540" s="22"/>
      <c r="AN8540" s="22"/>
      <c r="AO8540" s="20"/>
    </row>
    <row r="8541" spans="17:41" x14ac:dyDescent="0.15">
      <c r="Q8541" s="28"/>
      <c r="R8541" s="21"/>
      <c r="S8541" s="21"/>
      <c r="T8541" s="21"/>
      <c r="U8541" s="21"/>
      <c r="Y8541" s="28"/>
      <c r="AA8541" s="20"/>
      <c r="AD8541" s="22"/>
      <c r="AG8541" s="21"/>
      <c r="AH8541" s="22"/>
      <c r="AI8541" s="22"/>
      <c r="AJ8541" s="22"/>
      <c r="AK8541" s="22"/>
      <c r="AM8541" s="22"/>
      <c r="AN8541" s="22"/>
      <c r="AO8541" s="20"/>
    </row>
    <row r="8542" spans="17:41" x14ac:dyDescent="0.15">
      <c r="Q8542" s="28"/>
      <c r="R8542" s="21"/>
      <c r="S8542" s="21"/>
      <c r="T8542" s="21"/>
      <c r="U8542" s="21"/>
      <c r="Y8542" s="28"/>
      <c r="AA8542" s="20"/>
      <c r="AD8542" s="22"/>
      <c r="AG8542" s="21"/>
      <c r="AH8542" s="22"/>
      <c r="AI8542" s="22"/>
      <c r="AJ8542" s="22"/>
      <c r="AK8542" s="22"/>
      <c r="AM8542" s="22"/>
      <c r="AN8542" s="22"/>
      <c r="AO8542" s="20"/>
    </row>
    <row r="8543" spans="17:41" x14ac:dyDescent="0.15">
      <c r="Q8543" s="28"/>
      <c r="R8543" s="21"/>
      <c r="S8543" s="21"/>
      <c r="T8543" s="21"/>
      <c r="U8543" s="21"/>
      <c r="Y8543" s="28"/>
      <c r="AA8543" s="20"/>
      <c r="AD8543" s="22"/>
      <c r="AG8543" s="21"/>
      <c r="AH8543" s="22"/>
      <c r="AI8543" s="22"/>
      <c r="AJ8543" s="22"/>
      <c r="AK8543" s="22"/>
      <c r="AM8543" s="22"/>
      <c r="AN8543" s="22"/>
      <c r="AO8543" s="20"/>
    </row>
    <row r="8544" spans="17:41" x14ac:dyDescent="0.15">
      <c r="Q8544" s="28"/>
      <c r="R8544" s="21"/>
      <c r="S8544" s="21"/>
      <c r="T8544" s="21"/>
      <c r="U8544" s="21"/>
      <c r="Y8544" s="28"/>
      <c r="AA8544" s="20"/>
      <c r="AD8544" s="22"/>
      <c r="AG8544" s="21"/>
      <c r="AH8544" s="22"/>
      <c r="AI8544" s="22"/>
      <c r="AJ8544" s="22"/>
      <c r="AK8544" s="22"/>
      <c r="AM8544" s="22"/>
      <c r="AN8544" s="22"/>
      <c r="AO8544" s="20"/>
    </row>
    <row r="8545" spans="17:41" x14ac:dyDescent="0.15">
      <c r="Q8545" s="28"/>
      <c r="R8545" s="21"/>
      <c r="S8545" s="21"/>
      <c r="T8545" s="21"/>
      <c r="U8545" s="21"/>
      <c r="Y8545" s="28"/>
      <c r="AA8545" s="20"/>
      <c r="AD8545" s="22"/>
      <c r="AG8545" s="21"/>
      <c r="AH8545" s="22"/>
      <c r="AI8545" s="22"/>
      <c r="AJ8545" s="22"/>
      <c r="AK8545" s="22"/>
      <c r="AM8545" s="22"/>
      <c r="AN8545" s="22"/>
      <c r="AO8545" s="20"/>
    </row>
    <row r="8546" spans="17:41" x14ac:dyDescent="0.15">
      <c r="Q8546" s="28"/>
      <c r="R8546" s="21"/>
      <c r="S8546" s="21"/>
      <c r="T8546" s="21"/>
      <c r="U8546" s="21"/>
      <c r="Y8546" s="28"/>
      <c r="AA8546" s="20"/>
      <c r="AD8546" s="22"/>
      <c r="AG8546" s="21"/>
      <c r="AH8546" s="22"/>
      <c r="AI8546" s="22"/>
      <c r="AJ8546" s="22"/>
      <c r="AK8546" s="22"/>
      <c r="AM8546" s="22"/>
      <c r="AN8546" s="22"/>
      <c r="AO8546" s="20"/>
    </row>
    <row r="8547" spans="17:41" x14ac:dyDescent="0.15">
      <c r="Q8547" s="28"/>
      <c r="R8547" s="21"/>
      <c r="S8547" s="21"/>
      <c r="T8547" s="21"/>
      <c r="U8547" s="21"/>
      <c r="Y8547" s="28"/>
      <c r="AA8547" s="20"/>
      <c r="AD8547" s="22"/>
      <c r="AG8547" s="21"/>
      <c r="AH8547" s="22"/>
      <c r="AI8547" s="22"/>
      <c r="AJ8547" s="22"/>
      <c r="AK8547" s="22"/>
      <c r="AM8547" s="22"/>
      <c r="AN8547" s="22"/>
      <c r="AO8547" s="20"/>
    </row>
    <row r="8548" spans="17:41" x14ac:dyDescent="0.15">
      <c r="Q8548" s="28"/>
      <c r="R8548" s="21"/>
      <c r="S8548" s="21"/>
      <c r="T8548" s="21"/>
      <c r="U8548" s="21"/>
      <c r="Y8548" s="28"/>
      <c r="AA8548" s="20"/>
      <c r="AD8548" s="22"/>
      <c r="AG8548" s="21"/>
      <c r="AH8548" s="22"/>
      <c r="AI8548" s="22"/>
      <c r="AJ8548" s="22"/>
      <c r="AK8548" s="22"/>
      <c r="AM8548" s="22"/>
      <c r="AN8548" s="22"/>
      <c r="AO8548" s="20"/>
    </row>
    <row r="8549" spans="17:41" x14ac:dyDescent="0.15">
      <c r="Q8549" s="28"/>
      <c r="R8549" s="21"/>
      <c r="S8549" s="21"/>
      <c r="T8549" s="21"/>
      <c r="U8549" s="21"/>
      <c r="Y8549" s="28"/>
      <c r="AA8549" s="20"/>
      <c r="AD8549" s="22"/>
      <c r="AG8549" s="21"/>
      <c r="AH8549" s="22"/>
      <c r="AI8549" s="22"/>
      <c r="AJ8549" s="22"/>
      <c r="AK8549" s="22"/>
      <c r="AM8549" s="22"/>
      <c r="AN8549" s="22"/>
      <c r="AO8549" s="20"/>
    </row>
    <row r="8550" spans="17:41" x14ac:dyDescent="0.15">
      <c r="Q8550" s="28"/>
      <c r="R8550" s="21"/>
      <c r="S8550" s="21"/>
      <c r="T8550" s="21"/>
      <c r="U8550" s="21"/>
      <c r="Y8550" s="28"/>
      <c r="AA8550" s="20"/>
      <c r="AD8550" s="22"/>
      <c r="AG8550" s="21"/>
      <c r="AH8550" s="22"/>
      <c r="AI8550" s="22"/>
      <c r="AJ8550" s="22"/>
      <c r="AK8550" s="22"/>
      <c r="AM8550" s="22"/>
      <c r="AN8550" s="22"/>
      <c r="AO8550" s="20"/>
    </row>
    <row r="8551" spans="17:41" x14ac:dyDescent="0.15">
      <c r="Q8551" s="28"/>
      <c r="R8551" s="21"/>
      <c r="S8551" s="21"/>
      <c r="T8551" s="21"/>
      <c r="U8551" s="21"/>
      <c r="Y8551" s="28"/>
      <c r="AA8551" s="20"/>
      <c r="AD8551" s="22"/>
      <c r="AG8551" s="21"/>
      <c r="AH8551" s="22"/>
      <c r="AI8551" s="22"/>
      <c r="AJ8551" s="22"/>
      <c r="AK8551" s="22"/>
      <c r="AM8551" s="22"/>
      <c r="AN8551" s="22"/>
      <c r="AO8551" s="20"/>
    </row>
    <row r="8552" spans="17:41" x14ac:dyDescent="0.15">
      <c r="Q8552" s="28"/>
      <c r="R8552" s="21"/>
      <c r="S8552" s="21"/>
      <c r="T8552" s="21"/>
      <c r="U8552" s="21"/>
      <c r="Y8552" s="28"/>
      <c r="AA8552" s="20"/>
      <c r="AD8552" s="22"/>
      <c r="AG8552" s="21"/>
      <c r="AH8552" s="22"/>
      <c r="AI8552" s="22"/>
      <c r="AJ8552" s="22"/>
      <c r="AK8552" s="22"/>
      <c r="AM8552" s="22"/>
      <c r="AN8552" s="22"/>
      <c r="AO8552" s="20"/>
    </row>
    <row r="8553" spans="17:41" x14ac:dyDescent="0.15">
      <c r="Q8553" s="28"/>
      <c r="R8553" s="21"/>
      <c r="S8553" s="21"/>
      <c r="T8553" s="21"/>
      <c r="U8553" s="21"/>
      <c r="Y8553" s="28"/>
      <c r="AA8553" s="20"/>
      <c r="AD8553" s="22"/>
      <c r="AG8553" s="21"/>
      <c r="AH8553" s="22"/>
      <c r="AI8553" s="22"/>
      <c r="AJ8553" s="22"/>
      <c r="AK8553" s="22"/>
      <c r="AM8553" s="22"/>
      <c r="AN8553" s="22"/>
      <c r="AO8553" s="20"/>
    </row>
    <row r="8554" spans="17:41" x14ac:dyDescent="0.15">
      <c r="Q8554" s="28"/>
      <c r="R8554" s="21"/>
      <c r="S8554" s="21"/>
      <c r="T8554" s="21"/>
      <c r="U8554" s="21"/>
      <c r="Y8554" s="28"/>
      <c r="AA8554" s="20"/>
      <c r="AD8554" s="22"/>
      <c r="AG8554" s="21"/>
      <c r="AH8554" s="22"/>
      <c r="AI8554" s="22"/>
      <c r="AJ8554" s="22"/>
      <c r="AK8554" s="22"/>
      <c r="AM8554" s="22"/>
      <c r="AN8554" s="22"/>
      <c r="AO8554" s="20"/>
    </row>
    <row r="8555" spans="17:41" x14ac:dyDescent="0.15">
      <c r="Q8555" s="28"/>
      <c r="R8555" s="21"/>
      <c r="S8555" s="21"/>
      <c r="T8555" s="21"/>
      <c r="U8555" s="21"/>
      <c r="Y8555" s="28"/>
      <c r="AA8555" s="20"/>
      <c r="AD8555" s="22"/>
      <c r="AG8555" s="21"/>
      <c r="AH8555" s="22"/>
      <c r="AI8555" s="22"/>
      <c r="AJ8555" s="22"/>
      <c r="AK8555" s="22"/>
      <c r="AM8555" s="22"/>
      <c r="AN8555" s="22"/>
      <c r="AO8555" s="20"/>
    </row>
    <row r="8556" spans="17:41" x14ac:dyDescent="0.15">
      <c r="Q8556" s="28"/>
      <c r="R8556" s="21"/>
      <c r="S8556" s="21"/>
      <c r="T8556" s="21"/>
      <c r="U8556" s="21"/>
      <c r="Y8556" s="28"/>
      <c r="AA8556" s="20"/>
      <c r="AD8556" s="22"/>
      <c r="AG8556" s="21"/>
      <c r="AH8556" s="22"/>
      <c r="AI8556" s="22"/>
      <c r="AJ8556" s="22"/>
      <c r="AK8556" s="22"/>
      <c r="AM8556" s="22"/>
      <c r="AN8556" s="22"/>
      <c r="AO8556" s="20"/>
    </row>
    <row r="8557" spans="17:41" x14ac:dyDescent="0.15">
      <c r="Q8557" s="28"/>
      <c r="R8557" s="21"/>
      <c r="S8557" s="21"/>
      <c r="T8557" s="21"/>
      <c r="U8557" s="21"/>
      <c r="Y8557" s="28"/>
      <c r="AA8557" s="20"/>
      <c r="AD8557" s="22"/>
      <c r="AG8557" s="21"/>
      <c r="AH8557" s="22"/>
      <c r="AI8557" s="22"/>
      <c r="AJ8557" s="22"/>
      <c r="AK8557" s="22"/>
      <c r="AM8557" s="22"/>
      <c r="AN8557" s="22"/>
      <c r="AO8557" s="20"/>
    </row>
    <row r="8558" spans="17:41" x14ac:dyDescent="0.15">
      <c r="Q8558" s="28"/>
      <c r="R8558" s="21"/>
      <c r="S8558" s="21"/>
      <c r="T8558" s="21"/>
      <c r="U8558" s="21"/>
      <c r="Y8558" s="28"/>
      <c r="AA8558" s="20"/>
      <c r="AD8558" s="22"/>
      <c r="AG8558" s="21"/>
      <c r="AH8558" s="22"/>
      <c r="AI8558" s="22"/>
      <c r="AJ8558" s="22"/>
      <c r="AK8558" s="22"/>
      <c r="AM8558" s="22"/>
      <c r="AN8558" s="22"/>
      <c r="AO8558" s="20"/>
    </row>
    <row r="8559" spans="17:41" x14ac:dyDescent="0.15">
      <c r="Q8559" s="28"/>
      <c r="R8559" s="21"/>
      <c r="S8559" s="21"/>
      <c r="T8559" s="21"/>
      <c r="U8559" s="21"/>
      <c r="Y8559" s="28"/>
      <c r="AA8559" s="20"/>
      <c r="AD8559" s="22"/>
      <c r="AG8559" s="21"/>
      <c r="AH8559" s="22"/>
      <c r="AI8559" s="22"/>
      <c r="AJ8559" s="22"/>
      <c r="AK8559" s="22"/>
      <c r="AM8559" s="22"/>
      <c r="AN8559" s="22"/>
      <c r="AO8559" s="20"/>
    </row>
    <row r="8560" spans="17:41" x14ac:dyDescent="0.15">
      <c r="Q8560" s="28"/>
      <c r="R8560" s="21"/>
      <c r="S8560" s="21"/>
      <c r="T8560" s="21"/>
      <c r="U8560" s="21"/>
      <c r="Y8560" s="28"/>
      <c r="AA8560" s="20"/>
      <c r="AD8560" s="22"/>
      <c r="AG8560" s="21"/>
      <c r="AH8560" s="22"/>
      <c r="AI8560" s="22"/>
      <c r="AJ8560" s="22"/>
      <c r="AK8560" s="22"/>
      <c r="AM8560" s="22"/>
      <c r="AN8560" s="22"/>
      <c r="AO8560" s="20"/>
    </row>
    <row r="8561" spans="17:41" x14ac:dyDescent="0.15">
      <c r="Q8561" s="28"/>
      <c r="R8561" s="21"/>
      <c r="S8561" s="21"/>
      <c r="T8561" s="21"/>
      <c r="U8561" s="21"/>
      <c r="Y8561" s="28"/>
      <c r="AA8561" s="20"/>
      <c r="AD8561" s="22"/>
      <c r="AG8561" s="21"/>
      <c r="AH8561" s="22"/>
      <c r="AI8561" s="22"/>
      <c r="AJ8561" s="22"/>
      <c r="AK8561" s="22"/>
      <c r="AM8561" s="22"/>
      <c r="AN8561" s="22"/>
      <c r="AO8561" s="20"/>
    </row>
    <row r="8562" spans="17:41" x14ac:dyDescent="0.15">
      <c r="Q8562" s="28"/>
      <c r="R8562" s="21"/>
      <c r="S8562" s="21"/>
      <c r="T8562" s="21"/>
      <c r="U8562" s="21"/>
      <c r="Y8562" s="28"/>
      <c r="AA8562" s="20"/>
      <c r="AD8562" s="22"/>
      <c r="AG8562" s="21"/>
      <c r="AH8562" s="22"/>
      <c r="AI8562" s="22"/>
      <c r="AJ8562" s="22"/>
      <c r="AK8562" s="22"/>
      <c r="AM8562" s="22"/>
      <c r="AN8562" s="22"/>
      <c r="AO8562" s="20"/>
    </row>
    <row r="8563" spans="17:41" x14ac:dyDescent="0.15">
      <c r="Q8563" s="28"/>
      <c r="R8563" s="21"/>
      <c r="S8563" s="21"/>
      <c r="T8563" s="21"/>
      <c r="U8563" s="21"/>
      <c r="Y8563" s="28"/>
      <c r="AA8563" s="20"/>
      <c r="AD8563" s="22"/>
      <c r="AG8563" s="21"/>
      <c r="AH8563" s="22"/>
      <c r="AI8563" s="22"/>
      <c r="AJ8563" s="22"/>
      <c r="AK8563" s="22"/>
      <c r="AM8563" s="22"/>
      <c r="AN8563" s="22"/>
      <c r="AO8563" s="20"/>
    </row>
    <row r="8564" spans="17:41" x14ac:dyDescent="0.15">
      <c r="Q8564" s="28"/>
      <c r="R8564" s="21"/>
      <c r="S8564" s="21"/>
      <c r="T8564" s="21"/>
      <c r="U8564" s="21"/>
      <c r="Y8564" s="28"/>
      <c r="AA8564" s="20"/>
      <c r="AD8564" s="22"/>
      <c r="AG8564" s="21"/>
      <c r="AH8564" s="22"/>
      <c r="AI8564" s="22"/>
      <c r="AJ8564" s="22"/>
      <c r="AK8564" s="22"/>
      <c r="AM8564" s="22"/>
      <c r="AN8564" s="22"/>
      <c r="AO8564" s="20"/>
    </row>
    <row r="8565" spans="17:41" x14ac:dyDescent="0.15">
      <c r="Q8565" s="28"/>
      <c r="R8565" s="21"/>
      <c r="S8565" s="21"/>
      <c r="T8565" s="21"/>
      <c r="U8565" s="21"/>
      <c r="Y8565" s="28"/>
      <c r="AA8565" s="20"/>
      <c r="AD8565" s="22"/>
      <c r="AG8565" s="21"/>
      <c r="AH8565" s="22"/>
      <c r="AI8565" s="22"/>
      <c r="AJ8565" s="22"/>
      <c r="AK8565" s="22"/>
      <c r="AM8565" s="22"/>
      <c r="AN8565" s="22"/>
      <c r="AO8565" s="20"/>
    </row>
    <row r="8566" spans="17:41" x14ac:dyDescent="0.15">
      <c r="Q8566" s="28"/>
      <c r="R8566" s="21"/>
      <c r="S8566" s="21"/>
      <c r="T8566" s="21"/>
      <c r="U8566" s="21"/>
      <c r="Y8566" s="28"/>
      <c r="AA8566" s="20"/>
      <c r="AD8566" s="22"/>
      <c r="AG8566" s="21"/>
      <c r="AH8566" s="22"/>
      <c r="AI8566" s="22"/>
      <c r="AJ8566" s="22"/>
      <c r="AK8566" s="22"/>
      <c r="AM8566" s="22"/>
      <c r="AN8566" s="22"/>
      <c r="AO8566" s="20"/>
    </row>
    <row r="8567" spans="17:41" x14ac:dyDescent="0.15">
      <c r="Q8567" s="28"/>
      <c r="R8567" s="21"/>
      <c r="S8567" s="21"/>
      <c r="T8567" s="21"/>
      <c r="U8567" s="21"/>
      <c r="Y8567" s="28"/>
      <c r="AA8567" s="20"/>
      <c r="AD8567" s="22"/>
      <c r="AG8567" s="21"/>
      <c r="AH8567" s="22"/>
      <c r="AI8567" s="22"/>
      <c r="AJ8567" s="22"/>
      <c r="AK8567" s="22"/>
      <c r="AM8567" s="22"/>
      <c r="AN8567" s="22"/>
      <c r="AO8567" s="20"/>
    </row>
    <row r="8568" spans="17:41" x14ac:dyDescent="0.15">
      <c r="Q8568" s="28"/>
      <c r="R8568" s="21"/>
      <c r="S8568" s="21"/>
      <c r="T8568" s="21"/>
      <c r="U8568" s="21"/>
      <c r="Y8568" s="28"/>
      <c r="AA8568" s="20"/>
      <c r="AD8568" s="22"/>
      <c r="AG8568" s="21"/>
      <c r="AH8568" s="22"/>
      <c r="AI8568" s="22"/>
      <c r="AJ8568" s="22"/>
      <c r="AK8568" s="22"/>
      <c r="AM8568" s="22"/>
      <c r="AN8568" s="22"/>
      <c r="AO8568" s="20"/>
    </row>
    <row r="8569" spans="17:41" x14ac:dyDescent="0.15">
      <c r="Q8569" s="28"/>
      <c r="R8569" s="21"/>
      <c r="S8569" s="21"/>
      <c r="T8569" s="21"/>
      <c r="U8569" s="21"/>
      <c r="Y8569" s="28"/>
      <c r="AA8569" s="20"/>
      <c r="AD8569" s="22"/>
      <c r="AG8569" s="21"/>
      <c r="AH8569" s="22"/>
      <c r="AI8569" s="22"/>
      <c r="AJ8569" s="22"/>
      <c r="AK8569" s="22"/>
      <c r="AM8569" s="22"/>
      <c r="AN8569" s="22"/>
      <c r="AO8569" s="20"/>
    </row>
    <row r="8570" spans="17:41" x14ac:dyDescent="0.15">
      <c r="Q8570" s="28"/>
      <c r="R8570" s="21"/>
      <c r="S8570" s="21"/>
      <c r="T8570" s="21"/>
      <c r="U8570" s="21"/>
      <c r="Y8570" s="28"/>
      <c r="AA8570" s="20"/>
      <c r="AD8570" s="22"/>
      <c r="AG8570" s="21"/>
      <c r="AH8570" s="22"/>
      <c r="AI8570" s="22"/>
      <c r="AJ8570" s="22"/>
      <c r="AK8570" s="22"/>
      <c r="AM8570" s="22"/>
      <c r="AN8570" s="22"/>
      <c r="AO8570" s="20"/>
    </row>
    <row r="8571" spans="17:41" x14ac:dyDescent="0.15">
      <c r="Q8571" s="28"/>
      <c r="R8571" s="21"/>
      <c r="S8571" s="21"/>
      <c r="T8571" s="21"/>
      <c r="U8571" s="21"/>
      <c r="Y8571" s="28"/>
      <c r="AA8571" s="20"/>
      <c r="AD8571" s="22"/>
      <c r="AG8571" s="21"/>
      <c r="AH8571" s="22"/>
      <c r="AI8571" s="22"/>
      <c r="AJ8571" s="22"/>
      <c r="AK8571" s="22"/>
      <c r="AM8571" s="22"/>
      <c r="AN8571" s="22"/>
      <c r="AO8571" s="20"/>
    </row>
    <row r="8572" spans="17:41" x14ac:dyDescent="0.15">
      <c r="Q8572" s="28"/>
      <c r="R8572" s="21"/>
      <c r="S8572" s="21"/>
      <c r="T8572" s="21"/>
      <c r="U8572" s="21"/>
      <c r="Y8572" s="28"/>
      <c r="AA8572" s="20"/>
      <c r="AD8572" s="22"/>
      <c r="AG8572" s="21"/>
      <c r="AH8572" s="22"/>
      <c r="AI8572" s="22"/>
      <c r="AJ8572" s="22"/>
      <c r="AK8572" s="22"/>
      <c r="AM8572" s="22"/>
      <c r="AN8572" s="22"/>
      <c r="AO8572" s="20"/>
    </row>
    <row r="8573" spans="17:41" x14ac:dyDescent="0.15">
      <c r="Q8573" s="28"/>
      <c r="R8573" s="21"/>
      <c r="S8573" s="21"/>
      <c r="T8573" s="21"/>
      <c r="U8573" s="21"/>
      <c r="Y8573" s="28"/>
      <c r="AA8573" s="20"/>
      <c r="AD8573" s="22"/>
      <c r="AG8573" s="21"/>
      <c r="AH8573" s="22"/>
      <c r="AI8573" s="22"/>
      <c r="AJ8573" s="22"/>
      <c r="AK8573" s="22"/>
      <c r="AM8573" s="22"/>
      <c r="AN8573" s="22"/>
      <c r="AO8573" s="20"/>
    </row>
    <row r="8574" spans="17:41" x14ac:dyDescent="0.15">
      <c r="Q8574" s="28"/>
      <c r="R8574" s="21"/>
      <c r="S8574" s="21"/>
      <c r="T8574" s="21"/>
      <c r="U8574" s="21"/>
      <c r="Y8574" s="28"/>
      <c r="AA8574" s="20"/>
      <c r="AD8574" s="22"/>
      <c r="AG8574" s="21"/>
      <c r="AH8574" s="22"/>
      <c r="AI8574" s="22"/>
      <c r="AJ8574" s="22"/>
      <c r="AK8574" s="22"/>
      <c r="AM8574" s="22"/>
      <c r="AN8574" s="22"/>
      <c r="AO8574" s="20"/>
    </row>
    <row r="8575" spans="17:41" x14ac:dyDescent="0.15">
      <c r="Q8575" s="28"/>
      <c r="R8575" s="21"/>
      <c r="S8575" s="21"/>
      <c r="T8575" s="21"/>
      <c r="U8575" s="21"/>
      <c r="Y8575" s="28"/>
      <c r="AA8575" s="20"/>
      <c r="AD8575" s="22"/>
      <c r="AG8575" s="21"/>
      <c r="AH8575" s="22"/>
      <c r="AI8575" s="22"/>
      <c r="AJ8575" s="22"/>
      <c r="AK8575" s="22"/>
      <c r="AM8575" s="22"/>
      <c r="AN8575" s="22"/>
      <c r="AO8575" s="20"/>
    </row>
    <row r="8576" spans="17:41" x14ac:dyDescent="0.15">
      <c r="Q8576" s="28"/>
      <c r="R8576" s="21"/>
      <c r="S8576" s="21"/>
      <c r="T8576" s="21"/>
      <c r="U8576" s="21"/>
      <c r="Y8576" s="28"/>
      <c r="AA8576" s="20"/>
      <c r="AD8576" s="22"/>
      <c r="AG8576" s="21"/>
      <c r="AH8576" s="22"/>
      <c r="AI8576" s="22"/>
      <c r="AJ8576" s="22"/>
      <c r="AK8576" s="22"/>
      <c r="AM8576" s="22"/>
      <c r="AN8576" s="22"/>
      <c r="AO8576" s="20"/>
    </row>
    <row r="8577" spans="17:41" x14ac:dyDescent="0.15">
      <c r="Q8577" s="28"/>
      <c r="R8577" s="21"/>
      <c r="S8577" s="21"/>
      <c r="T8577" s="21"/>
      <c r="U8577" s="21"/>
      <c r="Y8577" s="28"/>
      <c r="AA8577" s="20"/>
      <c r="AD8577" s="22"/>
      <c r="AG8577" s="21"/>
      <c r="AH8577" s="22"/>
      <c r="AI8577" s="22"/>
      <c r="AJ8577" s="22"/>
      <c r="AK8577" s="22"/>
      <c r="AM8577" s="22"/>
      <c r="AN8577" s="22"/>
      <c r="AO8577" s="20"/>
    </row>
    <row r="8578" spans="17:41" x14ac:dyDescent="0.15">
      <c r="Q8578" s="28"/>
      <c r="R8578" s="21"/>
      <c r="S8578" s="21"/>
      <c r="T8578" s="21"/>
      <c r="U8578" s="21"/>
      <c r="Y8578" s="28"/>
      <c r="AA8578" s="20"/>
      <c r="AD8578" s="22"/>
      <c r="AG8578" s="21"/>
      <c r="AH8578" s="22"/>
      <c r="AI8578" s="22"/>
      <c r="AJ8578" s="22"/>
      <c r="AK8578" s="22"/>
      <c r="AM8578" s="22"/>
      <c r="AN8578" s="22"/>
      <c r="AO8578" s="20"/>
    </row>
    <row r="8579" spans="17:41" x14ac:dyDescent="0.15">
      <c r="Q8579" s="28"/>
      <c r="R8579" s="21"/>
      <c r="S8579" s="21"/>
      <c r="T8579" s="21"/>
      <c r="U8579" s="21"/>
      <c r="Y8579" s="28"/>
      <c r="AA8579" s="20"/>
      <c r="AD8579" s="22"/>
      <c r="AG8579" s="21"/>
      <c r="AH8579" s="22"/>
      <c r="AI8579" s="22"/>
      <c r="AJ8579" s="22"/>
      <c r="AK8579" s="22"/>
      <c r="AM8579" s="22"/>
      <c r="AN8579" s="22"/>
      <c r="AO8579" s="20"/>
    </row>
    <row r="8580" spans="17:41" x14ac:dyDescent="0.15">
      <c r="Q8580" s="28"/>
      <c r="R8580" s="21"/>
      <c r="S8580" s="21"/>
      <c r="T8580" s="21"/>
      <c r="U8580" s="21"/>
      <c r="Y8580" s="28"/>
      <c r="AA8580" s="20"/>
      <c r="AD8580" s="22"/>
      <c r="AG8580" s="21"/>
      <c r="AH8580" s="22"/>
      <c r="AI8580" s="22"/>
      <c r="AJ8580" s="22"/>
      <c r="AK8580" s="22"/>
      <c r="AM8580" s="22"/>
      <c r="AN8580" s="22"/>
      <c r="AO8580" s="20"/>
    </row>
    <row r="8581" spans="17:41" x14ac:dyDescent="0.15">
      <c r="Q8581" s="28"/>
      <c r="R8581" s="21"/>
      <c r="S8581" s="21"/>
      <c r="T8581" s="21"/>
      <c r="U8581" s="21"/>
      <c r="Y8581" s="28"/>
      <c r="AA8581" s="20"/>
      <c r="AD8581" s="22"/>
      <c r="AG8581" s="21"/>
      <c r="AH8581" s="22"/>
      <c r="AI8581" s="22"/>
      <c r="AJ8581" s="22"/>
      <c r="AK8581" s="22"/>
      <c r="AM8581" s="22"/>
      <c r="AN8581" s="22"/>
      <c r="AO8581" s="20"/>
    </row>
    <row r="8582" spans="17:41" x14ac:dyDescent="0.15">
      <c r="Q8582" s="28"/>
      <c r="R8582" s="21"/>
      <c r="S8582" s="21"/>
      <c r="T8582" s="21"/>
      <c r="U8582" s="21"/>
      <c r="Y8582" s="28"/>
      <c r="AA8582" s="20"/>
      <c r="AD8582" s="22"/>
      <c r="AG8582" s="21"/>
      <c r="AH8582" s="22"/>
      <c r="AI8582" s="22"/>
      <c r="AJ8582" s="22"/>
      <c r="AK8582" s="22"/>
      <c r="AM8582" s="22"/>
      <c r="AN8582" s="22"/>
      <c r="AO8582" s="20"/>
    </row>
    <row r="8583" spans="17:41" x14ac:dyDescent="0.15">
      <c r="Q8583" s="28"/>
      <c r="R8583" s="21"/>
      <c r="S8583" s="21"/>
      <c r="T8583" s="21"/>
      <c r="U8583" s="21"/>
      <c r="Y8583" s="28"/>
      <c r="AA8583" s="20"/>
      <c r="AD8583" s="22"/>
      <c r="AG8583" s="21"/>
      <c r="AH8583" s="22"/>
      <c r="AI8583" s="22"/>
      <c r="AJ8583" s="22"/>
      <c r="AK8583" s="22"/>
      <c r="AM8583" s="22"/>
      <c r="AN8583" s="22"/>
      <c r="AO8583" s="20"/>
    </row>
    <row r="8584" spans="17:41" x14ac:dyDescent="0.15">
      <c r="Q8584" s="28"/>
      <c r="R8584" s="21"/>
      <c r="S8584" s="21"/>
      <c r="T8584" s="21"/>
      <c r="U8584" s="21"/>
      <c r="Y8584" s="28"/>
      <c r="AA8584" s="20"/>
      <c r="AD8584" s="22"/>
      <c r="AG8584" s="21"/>
      <c r="AH8584" s="22"/>
      <c r="AI8584" s="22"/>
      <c r="AJ8584" s="22"/>
      <c r="AK8584" s="22"/>
      <c r="AM8584" s="22"/>
      <c r="AN8584" s="22"/>
      <c r="AO8584" s="20"/>
    </row>
    <row r="8585" spans="17:41" x14ac:dyDescent="0.15">
      <c r="Q8585" s="28"/>
      <c r="R8585" s="21"/>
      <c r="S8585" s="21"/>
      <c r="T8585" s="21"/>
      <c r="U8585" s="21"/>
      <c r="Y8585" s="28"/>
      <c r="AA8585" s="20"/>
      <c r="AD8585" s="22"/>
      <c r="AG8585" s="21"/>
      <c r="AH8585" s="22"/>
      <c r="AI8585" s="22"/>
      <c r="AJ8585" s="22"/>
      <c r="AK8585" s="22"/>
      <c r="AM8585" s="22"/>
      <c r="AN8585" s="22"/>
      <c r="AO8585" s="20"/>
    </row>
    <row r="8586" spans="17:41" x14ac:dyDescent="0.15">
      <c r="Q8586" s="28"/>
      <c r="R8586" s="21"/>
      <c r="S8586" s="21"/>
      <c r="T8586" s="21"/>
      <c r="U8586" s="21"/>
      <c r="Y8586" s="28"/>
      <c r="AA8586" s="20"/>
      <c r="AD8586" s="22"/>
      <c r="AG8586" s="21"/>
      <c r="AH8586" s="22"/>
      <c r="AI8586" s="22"/>
      <c r="AJ8586" s="22"/>
      <c r="AK8586" s="22"/>
      <c r="AM8586" s="22"/>
      <c r="AN8586" s="22"/>
      <c r="AO8586" s="20"/>
    </row>
    <row r="8587" spans="17:41" x14ac:dyDescent="0.15">
      <c r="Q8587" s="28"/>
      <c r="R8587" s="21"/>
      <c r="S8587" s="21"/>
      <c r="T8587" s="21"/>
      <c r="U8587" s="21"/>
      <c r="Y8587" s="28"/>
      <c r="AA8587" s="20"/>
      <c r="AD8587" s="22"/>
      <c r="AG8587" s="21"/>
      <c r="AH8587" s="22"/>
      <c r="AI8587" s="22"/>
      <c r="AJ8587" s="22"/>
      <c r="AK8587" s="22"/>
      <c r="AM8587" s="22"/>
      <c r="AN8587" s="22"/>
      <c r="AO8587" s="20"/>
    </row>
    <row r="8588" spans="17:41" x14ac:dyDescent="0.15">
      <c r="Q8588" s="28"/>
      <c r="R8588" s="21"/>
      <c r="S8588" s="21"/>
      <c r="T8588" s="21"/>
      <c r="U8588" s="21"/>
      <c r="Y8588" s="28"/>
      <c r="AA8588" s="20"/>
      <c r="AD8588" s="22"/>
      <c r="AG8588" s="21"/>
      <c r="AH8588" s="22"/>
      <c r="AI8588" s="22"/>
      <c r="AJ8588" s="22"/>
      <c r="AK8588" s="22"/>
      <c r="AM8588" s="22"/>
      <c r="AN8588" s="22"/>
      <c r="AO8588" s="20"/>
    </row>
    <row r="8589" spans="17:41" x14ac:dyDescent="0.15">
      <c r="Q8589" s="28"/>
      <c r="R8589" s="21"/>
      <c r="S8589" s="21"/>
      <c r="T8589" s="21"/>
      <c r="U8589" s="21"/>
      <c r="Y8589" s="28"/>
      <c r="AA8589" s="20"/>
      <c r="AD8589" s="22"/>
      <c r="AG8589" s="21"/>
      <c r="AH8589" s="22"/>
      <c r="AI8589" s="22"/>
      <c r="AJ8589" s="22"/>
      <c r="AK8589" s="22"/>
      <c r="AM8589" s="22"/>
      <c r="AN8589" s="22"/>
      <c r="AO8589" s="20"/>
    </row>
    <row r="8590" spans="17:41" x14ac:dyDescent="0.15">
      <c r="Q8590" s="28"/>
      <c r="R8590" s="21"/>
      <c r="S8590" s="21"/>
      <c r="T8590" s="21"/>
      <c r="U8590" s="21"/>
      <c r="Y8590" s="28"/>
      <c r="AA8590" s="20"/>
      <c r="AD8590" s="22"/>
      <c r="AG8590" s="21"/>
      <c r="AH8590" s="22"/>
      <c r="AI8590" s="22"/>
      <c r="AJ8590" s="22"/>
      <c r="AK8590" s="22"/>
      <c r="AM8590" s="22"/>
      <c r="AN8590" s="22"/>
      <c r="AO8590" s="20"/>
    </row>
    <row r="8591" spans="17:41" x14ac:dyDescent="0.15">
      <c r="Q8591" s="28"/>
      <c r="R8591" s="21"/>
      <c r="S8591" s="21"/>
      <c r="T8591" s="21"/>
      <c r="U8591" s="21"/>
      <c r="Y8591" s="28"/>
      <c r="AA8591" s="20"/>
      <c r="AD8591" s="22"/>
      <c r="AG8591" s="21"/>
      <c r="AH8591" s="22"/>
      <c r="AI8591" s="22"/>
      <c r="AJ8591" s="22"/>
      <c r="AK8591" s="22"/>
      <c r="AM8591" s="22"/>
      <c r="AN8591" s="22"/>
      <c r="AO8591" s="20"/>
    </row>
    <row r="8592" spans="17:41" x14ac:dyDescent="0.15">
      <c r="Q8592" s="28"/>
      <c r="R8592" s="21"/>
      <c r="S8592" s="21"/>
      <c r="T8592" s="21"/>
      <c r="U8592" s="21"/>
      <c r="Y8592" s="28"/>
      <c r="AA8592" s="20"/>
      <c r="AD8592" s="22"/>
      <c r="AG8592" s="21"/>
      <c r="AH8592" s="22"/>
      <c r="AI8592" s="22"/>
      <c r="AJ8592" s="22"/>
      <c r="AK8592" s="22"/>
      <c r="AM8592" s="22"/>
      <c r="AN8592" s="22"/>
      <c r="AO8592" s="20"/>
    </row>
    <row r="8593" spans="17:41" x14ac:dyDescent="0.15">
      <c r="Q8593" s="28"/>
      <c r="R8593" s="21"/>
      <c r="S8593" s="21"/>
      <c r="T8593" s="21"/>
      <c r="U8593" s="21"/>
      <c r="Y8593" s="28"/>
      <c r="AA8593" s="20"/>
      <c r="AD8593" s="22"/>
      <c r="AG8593" s="21"/>
      <c r="AH8593" s="22"/>
      <c r="AI8593" s="22"/>
      <c r="AJ8593" s="22"/>
      <c r="AK8593" s="22"/>
      <c r="AM8593" s="22"/>
      <c r="AN8593" s="22"/>
      <c r="AO8593" s="20"/>
    </row>
    <row r="8594" spans="17:41" x14ac:dyDescent="0.15">
      <c r="Q8594" s="28"/>
      <c r="R8594" s="21"/>
      <c r="S8594" s="21"/>
      <c r="T8594" s="21"/>
      <c r="U8594" s="21"/>
      <c r="Y8594" s="28"/>
      <c r="AA8594" s="20"/>
      <c r="AD8594" s="22"/>
      <c r="AG8594" s="21"/>
      <c r="AH8594" s="22"/>
      <c r="AI8594" s="22"/>
      <c r="AJ8594" s="22"/>
      <c r="AK8594" s="22"/>
      <c r="AM8594" s="22"/>
      <c r="AN8594" s="22"/>
      <c r="AO8594" s="20"/>
    </row>
    <row r="8595" spans="17:41" x14ac:dyDescent="0.15">
      <c r="Q8595" s="28"/>
      <c r="R8595" s="21"/>
      <c r="S8595" s="21"/>
      <c r="T8595" s="21"/>
      <c r="U8595" s="21"/>
      <c r="Y8595" s="28"/>
      <c r="AA8595" s="20"/>
      <c r="AD8595" s="22"/>
      <c r="AG8595" s="21"/>
      <c r="AH8595" s="22"/>
      <c r="AI8595" s="22"/>
      <c r="AJ8595" s="22"/>
      <c r="AK8595" s="22"/>
      <c r="AM8595" s="22"/>
      <c r="AN8595" s="22"/>
      <c r="AO8595" s="20"/>
    </row>
    <row r="8596" spans="17:41" x14ac:dyDescent="0.15">
      <c r="Q8596" s="28"/>
      <c r="R8596" s="21"/>
      <c r="S8596" s="21"/>
      <c r="T8596" s="21"/>
      <c r="U8596" s="21"/>
      <c r="Y8596" s="28"/>
      <c r="AA8596" s="20"/>
      <c r="AD8596" s="22"/>
      <c r="AG8596" s="21"/>
      <c r="AH8596" s="22"/>
      <c r="AI8596" s="22"/>
      <c r="AJ8596" s="22"/>
      <c r="AK8596" s="22"/>
      <c r="AM8596" s="22"/>
      <c r="AN8596" s="22"/>
      <c r="AO8596" s="20"/>
    </row>
    <row r="8597" spans="17:41" x14ac:dyDescent="0.15">
      <c r="Q8597" s="28"/>
      <c r="R8597" s="21"/>
      <c r="S8597" s="21"/>
      <c r="T8597" s="21"/>
      <c r="U8597" s="21"/>
      <c r="Y8597" s="28"/>
      <c r="AA8597" s="20"/>
      <c r="AD8597" s="22"/>
      <c r="AG8597" s="21"/>
      <c r="AH8597" s="22"/>
      <c r="AI8597" s="22"/>
      <c r="AJ8597" s="22"/>
      <c r="AK8597" s="22"/>
      <c r="AM8597" s="22"/>
      <c r="AN8597" s="22"/>
      <c r="AO8597" s="20"/>
    </row>
    <row r="8598" spans="17:41" x14ac:dyDescent="0.15">
      <c r="Q8598" s="28"/>
      <c r="R8598" s="21"/>
      <c r="S8598" s="21"/>
      <c r="T8598" s="21"/>
      <c r="U8598" s="21"/>
      <c r="Y8598" s="28"/>
      <c r="AA8598" s="20"/>
      <c r="AD8598" s="22"/>
      <c r="AG8598" s="21"/>
      <c r="AH8598" s="22"/>
      <c r="AI8598" s="22"/>
      <c r="AJ8598" s="22"/>
      <c r="AK8598" s="22"/>
      <c r="AM8598" s="22"/>
      <c r="AN8598" s="22"/>
      <c r="AO8598" s="20"/>
    </row>
    <row r="8599" spans="17:41" x14ac:dyDescent="0.15">
      <c r="Q8599" s="28"/>
      <c r="R8599" s="21"/>
      <c r="S8599" s="21"/>
      <c r="T8599" s="21"/>
      <c r="U8599" s="21"/>
      <c r="Y8599" s="28"/>
      <c r="AA8599" s="20"/>
      <c r="AD8599" s="22"/>
      <c r="AG8599" s="21"/>
      <c r="AH8599" s="22"/>
      <c r="AI8599" s="22"/>
      <c r="AJ8599" s="22"/>
      <c r="AK8599" s="22"/>
      <c r="AM8599" s="22"/>
      <c r="AN8599" s="22"/>
      <c r="AO8599" s="20"/>
    </row>
    <row r="8600" spans="17:41" x14ac:dyDescent="0.15">
      <c r="Q8600" s="28"/>
      <c r="R8600" s="21"/>
      <c r="S8600" s="21"/>
      <c r="T8600" s="21"/>
      <c r="U8600" s="21"/>
      <c r="Y8600" s="28"/>
      <c r="AA8600" s="20"/>
      <c r="AD8600" s="22"/>
      <c r="AG8600" s="21"/>
      <c r="AH8600" s="22"/>
      <c r="AI8600" s="22"/>
      <c r="AJ8600" s="22"/>
      <c r="AK8600" s="22"/>
      <c r="AM8600" s="22"/>
      <c r="AN8600" s="22"/>
      <c r="AO8600" s="20"/>
    </row>
    <row r="8601" spans="17:41" x14ac:dyDescent="0.15">
      <c r="Q8601" s="28"/>
      <c r="R8601" s="21"/>
      <c r="S8601" s="21"/>
      <c r="T8601" s="21"/>
      <c r="U8601" s="21"/>
      <c r="Y8601" s="28"/>
      <c r="AA8601" s="20"/>
      <c r="AD8601" s="22"/>
      <c r="AG8601" s="21"/>
      <c r="AH8601" s="22"/>
      <c r="AI8601" s="22"/>
      <c r="AJ8601" s="22"/>
      <c r="AK8601" s="22"/>
      <c r="AM8601" s="22"/>
      <c r="AN8601" s="22"/>
      <c r="AO8601" s="20"/>
    </row>
    <row r="8602" spans="17:41" x14ac:dyDescent="0.15">
      <c r="Q8602" s="28"/>
      <c r="R8602" s="21"/>
      <c r="S8602" s="21"/>
      <c r="T8602" s="21"/>
      <c r="U8602" s="21"/>
      <c r="Y8602" s="28"/>
      <c r="AA8602" s="20"/>
      <c r="AD8602" s="22"/>
      <c r="AG8602" s="21"/>
      <c r="AH8602" s="22"/>
      <c r="AI8602" s="22"/>
      <c r="AJ8602" s="22"/>
      <c r="AK8602" s="22"/>
      <c r="AM8602" s="22"/>
      <c r="AN8602" s="22"/>
      <c r="AO8602" s="20"/>
    </row>
    <row r="8603" spans="17:41" x14ac:dyDescent="0.15">
      <c r="Q8603" s="28"/>
      <c r="R8603" s="21"/>
      <c r="S8603" s="21"/>
      <c r="T8603" s="21"/>
      <c r="U8603" s="21"/>
      <c r="Y8603" s="28"/>
      <c r="AA8603" s="20"/>
      <c r="AD8603" s="22"/>
      <c r="AG8603" s="21"/>
      <c r="AH8603" s="22"/>
      <c r="AI8603" s="22"/>
      <c r="AJ8603" s="22"/>
      <c r="AK8603" s="22"/>
      <c r="AM8603" s="22"/>
      <c r="AN8603" s="22"/>
      <c r="AO8603" s="20"/>
    </row>
    <row r="8604" spans="17:41" x14ac:dyDescent="0.15">
      <c r="Q8604" s="28"/>
      <c r="R8604" s="21"/>
      <c r="S8604" s="21"/>
      <c r="T8604" s="21"/>
      <c r="U8604" s="21"/>
      <c r="Y8604" s="28"/>
      <c r="AA8604" s="20"/>
      <c r="AD8604" s="22"/>
      <c r="AG8604" s="21"/>
      <c r="AH8604" s="22"/>
      <c r="AI8604" s="22"/>
      <c r="AJ8604" s="22"/>
      <c r="AK8604" s="22"/>
      <c r="AM8604" s="22"/>
      <c r="AN8604" s="22"/>
      <c r="AO8604" s="20"/>
    </row>
    <row r="8605" spans="17:41" x14ac:dyDescent="0.15">
      <c r="Q8605" s="28"/>
      <c r="R8605" s="21"/>
      <c r="S8605" s="21"/>
      <c r="T8605" s="21"/>
      <c r="U8605" s="21"/>
      <c r="Y8605" s="28"/>
      <c r="AA8605" s="20"/>
      <c r="AD8605" s="22"/>
      <c r="AG8605" s="21"/>
      <c r="AH8605" s="22"/>
      <c r="AI8605" s="22"/>
      <c r="AJ8605" s="22"/>
      <c r="AK8605" s="22"/>
      <c r="AM8605" s="22"/>
      <c r="AN8605" s="22"/>
      <c r="AO8605" s="20"/>
    </row>
    <row r="8606" spans="17:41" x14ac:dyDescent="0.15">
      <c r="Q8606" s="28"/>
      <c r="R8606" s="21"/>
      <c r="S8606" s="21"/>
      <c r="T8606" s="21"/>
      <c r="U8606" s="21"/>
      <c r="Y8606" s="28"/>
      <c r="AA8606" s="20"/>
      <c r="AD8606" s="22"/>
      <c r="AG8606" s="21"/>
      <c r="AH8606" s="22"/>
      <c r="AI8606" s="22"/>
      <c r="AJ8606" s="22"/>
      <c r="AK8606" s="22"/>
      <c r="AM8606" s="22"/>
      <c r="AN8606" s="22"/>
      <c r="AO8606" s="20"/>
    </row>
    <row r="8607" spans="17:41" x14ac:dyDescent="0.15">
      <c r="Q8607" s="28"/>
      <c r="R8607" s="21"/>
      <c r="S8607" s="21"/>
      <c r="T8607" s="21"/>
      <c r="U8607" s="21"/>
      <c r="Y8607" s="28"/>
      <c r="AA8607" s="20"/>
      <c r="AD8607" s="22"/>
      <c r="AG8607" s="21"/>
      <c r="AH8607" s="22"/>
      <c r="AI8607" s="22"/>
      <c r="AJ8607" s="22"/>
      <c r="AK8607" s="22"/>
      <c r="AM8607" s="22"/>
      <c r="AN8607" s="22"/>
      <c r="AO8607" s="20"/>
    </row>
    <row r="8608" spans="17:41" x14ac:dyDescent="0.15">
      <c r="Q8608" s="28"/>
      <c r="R8608" s="21"/>
      <c r="S8608" s="21"/>
      <c r="T8608" s="21"/>
      <c r="U8608" s="21"/>
      <c r="Y8608" s="28"/>
      <c r="AA8608" s="20"/>
      <c r="AD8608" s="22"/>
      <c r="AG8608" s="21"/>
      <c r="AH8608" s="22"/>
      <c r="AI8608" s="22"/>
      <c r="AJ8608" s="22"/>
      <c r="AK8608" s="22"/>
      <c r="AM8608" s="22"/>
      <c r="AN8608" s="22"/>
      <c r="AO8608" s="20"/>
    </row>
    <row r="8609" spans="17:41" x14ac:dyDescent="0.15">
      <c r="Q8609" s="28"/>
      <c r="R8609" s="21"/>
      <c r="S8609" s="21"/>
      <c r="T8609" s="21"/>
      <c r="U8609" s="21"/>
      <c r="Y8609" s="28"/>
      <c r="AA8609" s="20"/>
      <c r="AD8609" s="22"/>
      <c r="AG8609" s="21"/>
      <c r="AH8609" s="22"/>
      <c r="AI8609" s="22"/>
      <c r="AJ8609" s="22"/>
      <c r="AK8609" s="22"/>
      <c r="AM8609" s="22"/>
      <c r="AN8609" s="22"/>
      <c r="AO8609" s="20"/>
    </row>
    <row r="8610" spans="17:41" x14ac:dyDescent="0.15">
      <c r="Q8610" s="28"/>
      <c r="R8610" s="21"/>
      <c r="S8610" s="21"/>
      <c r="T8610" s="21"/>
      <c r="U8610" s="21"/>
      <c r="Y8610" s="28"/>
      <c r="AA8610" s="20"/>
      <c r="AD8610" s="22"/>
      <c r="AG8610" s="21"/>
      <c r="AH8610" s="22"/>
      <c r="AI8610" s="22"/>
      <c r="AJ8610" s="22"/>
      <c r="AK8610" s="22"/>
      <c r="AM8610" s="22"/>
      <c r="AN8610" s="22"/>
      <c r="AO8610" s="20"/>
    </row>
    <row r="8611" spans="17:41" x14ac:dyDescent="0.15">
      <c r="Q8611" s="28"/>
      <c r="R8611" s="21"/>
      <c r="S8611" s="21"/>
      <c r="T8611" s="21"/>
      <c r="U8611" s="21"/>
      <c r="Y8611" s="28"/>
      <c r="AA8611" s="20"/>
      <c r="AD8611" s="22"/>
      <c r="AG8611" s="21"/>
      <c r="AH8611" s="22"/>
      <c r="AI8611" s="22"/>
      <c r="AJ8611" s="22"/>
      <c r="AK8611" s="22"/>
      <c r="AM8611" s="22"/>
      <c r="AN8611" s="22"/>
      <c r="AO8611" s="20"/>
    </row>
    <row r="8612" spans="17:41" x14ac:dyDescent="0.15">
      <c r="Q8612" s="28"/>
      <c r="R8612" s="21"/>
      <c r="S8612" s="21"/>
      <c r="T8612" s="21"/>
      <c r="U8612" s="21"/>
      <c r="Y8612" s="28"/>
      <c r="AA8612" s="20"/>
      <c r="AD8612" s="22"/>
      <c r="AG8612" s="21"/>
      <c r="AH8612" s="22"/>
      <c r="AI8612" s="22"/>
      <c r="AJ8612" s="22"/>
      <c r="AK8612" s="22"/>
      <c r="AM8612" s="22"/>
      <c r="AN8612" s="22"/>
      <c r="AO8612" s="20"/>
    </row>
    <row r="8613" spans="17:41" x14ac:dyDescent="0.15">
      <c r="Q8613" s="28"/>
      <c r="R8613" s="21"/>
      <c r="S8613" s="21"/>
      <c r="T8613" s="21"/>
      <c r="U8613" s="21"/>
      <c r="Y8613" s="28"/>
      <c r="AA8613" s="20"/>
      <c r="AD8613" s="22"/>
      <c r="AG8613" s="21"/>
      <c r="AH8613" s="22"/>
      <c r="AI8613" s="22"/>
      <c r="AJ8613" s="22"/>
      <c r="AK8613" s="22"/>
      <c r="AM8613" s="22"/>
      <c r="AN8613" s="22"/>
      <c r="AO8613" s="20"/>
    </row>
    <row r="8614" spans="17:41" x14ac:dyDescent="0.15">
      <c r="Q8614" s="28"/>
      <c r="R8614" s="21"/>
      <c r="S8614" s="21"/>
      <c r="T8614" s="21"/>
      <c r="U8614" s="21"/>
      <c r="Y8614" s="28"/>
      <c r="AA8614" s="20"/>
      <c r="AD8614" s="22"/>
      <c r="AG8614" s="21"/>
      <c r="AH8614" s="22"/>
      <c r="AI8614" s="22"/>
      <c r="AJ8614" s="22"/>
      <c r="AK8614" s="22"/>
      <c r="AM8614" s="22"/>
      <c r="AN8614" s="22"/>
      <c r="AO8614" s="20"/>
    </row>
    <row r="8615" spans="17:41" x14ac:dyDescent="0.15">
      <c r="Q8615" s="28"/>
      <c r="R8615" s="21"/>
      <c r="S8615" s="21"/>
      <c r="T8615" s="21"/>
      <c r="U8615" s="21"/>
      <c r="Y8615" s="28"/>
      <c r="AA8615" s="20"/>
      <c r="AD8615" s="22"/>
      <c r="AG8615" s="21"/>
      <c r="AH8615" s="22"/>
      <c r="AI8615" s="22"/>
      <c r="AJ8615" s="22"/>
      <c r="AK8615" s="22"/>
      <c r="AM8615" s="22"/>
      <c r="AN8615" s="22"/>
      <c r="AO8615" s="20"/>
    </row>
    <row r="8616" spans="17:41" x14ac:dyDescent="0.15">
      <c r="Q8616" s="28"/>
      <c r="R8616" s="21"/>
      <c r="S8616" s="21"/>
      <c r="T8616" s="21"/>
      <c r="U8616" s="21"/>
      <c r="Y8616" s="28"/>
      <c r="AA8616" s="20"/>
      <c r="AD8616" s="22"/>
      <c r="AG8616" s="21"/>
      <c r="AH8616" s="22"/>
      <c r="AI8616" s="22"/>
      <c r="AJ8616" s="22"/>
      <c r="AK8616" s="22"/>
      <c r="AM8616" s="22"/>
      <c r="AN8616" s="22"/>
      <c r="AO8616" s="20"/>
    </row>
    <row r="8617" spans="17:41" x14ac:dyDescent="0.15">
      <c r="Q8617" s="28"/>
      <c r="R8617" s="21"/>
      <c r="S8617" s="21"/>
      <c r="T8617" s="21"/>
      <c r="U8617" s="21"/>
      <c r="Y8617" s="28"/>
      <c r="AA8617" s="20"/>
      <c r="AD8617" s="22"/>
      <c r="AG8617" s="21"/>
      <c r="AH8617" s="22"/>
      <c r="AI8617" s="22"/>
      <c r="AJ8617" s="22"/>
      <c r="AK8617" s="22"/>
      <c r="AM8617" s="22"/>
      <c r="AN8617" s="22"/>
      <c r="AO8617" s="20"/>
    </row>
    <row r="8618" spans="17:41" x14ac:dyDescent="0.15">
      <c r="Q8618" s="28"/>
      <c r="R8618" s="21"/>
      <c r="S8618" s="21"/>
      <c r="T8618" s="21"/>
      <c r="U8618" s="21"/>
      <c r="Y8618" s="28"/>
      <c r="AA8618" s="20"/>
      <c r="AD8618" s="22"/>
      <c r="AG8618" s="21"/>
      <c r="AH8618" s="22"/>
      <c r="AI8618" s="22"/>
      <c r="AJ8618" s="22"/>
      <c r="AK8618" s="22"/>
      <c r="AM8618" s="22"/>
      <c r="AN8618" s="22"/>
      <c r="AO8618" s="20"/>
    </row>
    <row r="8619" spans="17:41" x14ac:dyDescent="0.15">
      <c r="Q8619" s="28"/>
      <c r="R8619" s="21"/>
      <c r="S8619" s="21"/>
      <c r="T8619" s="21"/>
      <c r="U8619" s="21"/>
      <c r="Y8619" s="28"/>
      <c r="AA8619" s="20"/>
      <c r="AD8619" s="22"/>
      <c r="AG8619" s="21"/>
      <c r="AH8619" s="22"/>
      <c r="AI8619" s="22"/>
      <c r="AJ8619" s="22"/>
      <c r="AK8619" s="22"/>
      <c r="AM8619" s="22"/>
      <c r="AN8619" s="22"/>
      <c r="AO8619" s="20"/>
    </row>
    <row r="8620" spans="17:41" x14ac:dyDescent="0.15">
      <c r="Q8620" s="28"/>
      <c r="R8620" s="21"/>
      <c r="S8620" s="21"/>
      <c r="T8620" s="21"/>
      <c r="U8620" s="21"/>
      <c r="Y8620" s="28"/>
      <c r="AA8620" s="20"/>
      <c r="AD8620" s="22"/>
      <c r="AG8620" s="21"/>
      <c r="AH8620" s="22"/>
      <c r="AI8620" s="22"/>
      <c r="AJ8620" s="22"/>
      <c r="AK8620" s="22"/>
      <c r="AM8620" s="22"/>
      <c r="AN8620" s="22"/>
      <c r="AO8620" s="20"/>
    </row>
    <row r="8621" spans="17:41" x14ac:dyDescent="0.15">
      <c r="Q8621" s="28"/>
      <c r="R8621" s="21"/>
      <c r="S8621" s="21"/>
      <c r="T8621" s="21"/>
      <c r="U8621" s="21"/>
      <c r="Y8621" s="28"/>
      <c r="AA8621" s="20"/>
      <c r="AD8621" s="22"/>
      <c r="AG8621" s="21"/>
      <c r="AH8621" s="22"/>
      <c r="AI8621" s="22"/>
      <c r="AJ8621" s="22"/>
      <c r="AK8621" s="22"/>
      <c r="AM8621" s="22"/>
      <c r="AN8621" s="22"/>
      <c r="AO8621" s="20"/>
    </row>
    <row r="8622" spans="17:41" x14ac:dyDescent="0.15">
      <c r="Q8622" s="28"/>
      <c r="R8622" s="21"/>
      <c r="S8622" s="21"/>
      <c r="T8622" s="21"/>
      <c r="U8622" s="21"/>
      <c r="Y8622" s="28"/>
      <c r="AA8622" s="20"/>
      <c r="AD8622" s="22"/>
      <c r="AG8622" s="21"/>
      <c r="AH8622" s="22"/>
      <c r="AI8622" s="22"/>
      <c r="AJ8622" s="22"/>
      <c r="AK8622" s="22"/>
      <c r="AM8622" s="22"/>
      <c r="AN8622" s="22"/>
      <c r="AO8622" s="20"/>
    </row>
    <row r="8623" spans="17:41" x14ac:dyDescent="0.15">
      <c r="Q8623" s="28"/>
      <c r="R8623" s="21"/>
      <c r="S8623" s="21"/>
      <c r="T8623" s="21"/>
      <c r="U8623" s="21"/>
      <c r="Y8623" s="28"/>
      <c r="AA8623" s="20"/>
      <c r="AD8623" s="22"/>
      <c r="AG8623" s="21"/>
      <c r="AH8623" s="22"/>
      <c r="AI8623" s="22"/>
      <c r="AJ8623" s="22"/>
      <c r="AK8623" s="22"/>
      <c r="AM8623" s="22"/>
      <c r="AN8623" s="22"/>
      <c r="AO8623" s="20"/>
    </row>
    <row r="8624" spans="17:41" x14ac:dyDescent="0.15">
      <c r="Q8624" s="28"/>
      <c r="R8624" s="21"/>
      <c r="S8624" s="21"/>
      <c r="T8624" s="21"/>
      <c r="U8624" s="21"/>
      <c r="Y8624" s="28"/>
      <c r="AA8624" s="20"/>
      <c r="AD8624" s="22"/>
      <c r="AG8624" s="21"/>
      <c r="AH8624" s="22"/>
      <c r="AI8624" s="22"/>
      <c r="AJ8624" s="22"/>
      <c r="AK8624" s="22"/>
      <c r="AM8624" s="22"/>
      <c r="AN8624" s="22"/>
      <c r="AO8624" s="20"/>
    </row>
    <row r="8625" spans="17:41" x14ac:dyDescent="0.15">
      <c r="Q8625" s="28"/>
      <c r="R8625" s="21"/>
      <c r="S8625" s="21"/>
      <c r="T8625" s="21"/>
      <c r="U8625" s="21"/>
      <c r="Y8625" s="28"/>
      <c r="AA8625" s="20"/>
      <c r="AD8625" s="22"/>
      <c r="AG8625" s="21"/>
      <c r="AH8625" s="22"/>
      <c r="AI8625" s="22"/>
      <c r="AJ8625" s="22"/>
      <c r="AK8625" s="22"/>
      <c r="AM8625" s="22"/>
      <c r="AN8625" s="22"/>
      <c r="AO8625" s="20"/>
    </row>
    <row r="8626" spans="17:41" x14ac:dyDescent="0.15">
      <c r="Q8626" s="28"/>
      <c r="R8626" s="21"/>
      <c r="S8626" s="21"/>
      <c r="T8626" s="21"/>
      <c r="U8626" s="21"/>
      <c r="Y8626" s="28"/>
      <c r="AA8626" s="20"/>
      <c r="AD8626" s="22"/>
      <c r="AG8626" s="21"/>
      <c r="AH8626" s="22"/>
      <c r="AI8626" s="22"/>
      <c r="AJ8626" s="22"/>
      <c r="AK8626" s="22"/>
      <c r="AM8626" s="22"/>
      <c r="AN8626" s="22"/>
      <c r="AO8626" s="20"/>
    </row>
    <row r="8627" spans="17:41" x14ac:dyDescent="0.15">
      <c r="Q8627" s="28"/>
      <c r="R8627" s="21"/>
      <c r="S8627" s="21"/>
      <c r="T8627" s="21"/>
      <c r="U8627" s="21"/>
      <c r="Y8627" s="28"/>
      <c r="AA8627" s="20"/>
      <c r="AD8627" s="22"/>
      <c r="AG8627" s="21"/>
      <c r="AH8627" s="22"/>
      <c r="AI8627" s="22"/>
      <c r="AJ8627" s="22"/>
      <c r="AK8627" s="22"/>
      <c r="AM8627" s="22"/>
      <c r="AN8627" s="22"/>
      <c r="AO8627" s="20"/>
    </row>
    <row r="8628" spans="17:41" x14ac:dyDescent="0.15">
      <c r="Q8628" s="28"/>
      <c r="R8628" s="21"/>
      <c r="S8628" s="21"/>
      <c r="T8628" s="21"/>
      <c r="U8628" s="21"/>
      <c r="Y8628" s="28"/>
      <c r="AA8628" s="20"/>
      <c r="AD8628" s="22"/>
      <c r="AG8628" s="21"/>
      <c r="AH8628" s="22"/>
      <c r="AI8628" s="22"/>
      <c r="AJ8628" s="22"/>
      <c r="AK8628" s="22"/>
      <c r="AM8628" s="22"/>
      <c r="AN8628" s="22"/>
      <c r="AO8628" s="20"/>
    </row>
    <row r="8629" spans="17:41" x14ac:dyDescent="0.15">
      <c r="Q8629" s="28"/>
      <c r="R8629" s="21"/>
      <c r="S8629" s="21"/>
      <c r="T8629" s="21"/>
      <c r="U8629" s="21"/>
      <c r="Y8629" s="28"/>
      <c r="AA8629" s="20"/>
      <c r="AD8629" s="22"/>
      <c r="AG8629" s="21"/>
      <c r="AH8629" s="22"/>
      <c r="AI8629" s="22"/>
      <c r="AJ8629" s="22"/>
      <c r="AK8629" s="22"/>
      <c r="AM8629" s="22"/>
      <c r="AN8629" s="22"/>
      <c r="AO8629" s="20"/>
    </row>
    <row r="8630" spans="17:41" x14ac:dyDescent="0.15">
      <c r="Q8630" s="28"/>
      <c r="R8630" s="21"/>
      <c r="S8630" s="21"/>
      <c r="T8630" s="21"/>
      <c r="U8630" s="21"/>
      <c r="Y8630" s="28"/>
      <c r="AA8630" s="20"/>
      <c r="AD8630" s="22"/>
      <c r="AG8630" s="21"/>
      <c r="AH8630" s="22"/>
      <c r="AI8630" s="22"/>
      <c r="AJ8630" s="22"/>
      <c r="AK8630" s="22"/>
      <c r="AM8630" s="22"/>
      <c r="AN8630" s="22"/>
      <c r="AO8630" s="20"/>
    </row>
    <row r="8631" spans="17:41" x14ac:dyDescent="0.15">
      <c r="Q8631" s="28"/>
      <c r="R8631" s="21"/>
      <c r="S8631" s="21"/>
      <c r="T8631" s="21"/>
      <c r="U8631" s="21"/>
      <c r="Y8631" s="28"/>
      <c r="AA8631" s="20"/>
      <c r="AD8631" s="22"/>
      <c r="AG8631" s="21"/>
      <c r="AH8631" s="22"/>
      <c r="AI8631" s="22"/>
      <c r="AJ8631" s="22"/>
      <c r="AK8631" s="22"/>
      <c r="AM8631" s="22"/>
      <c r="AN8631" s="22"/>
      <c r="AO8631" s="20"/>
    </row>
    <row r="8632" spans="17:41" x14ac:dyDescent="0.15">
      <c r="Q8632" s="28"/>
      <c r="R8632" s="21"/>
      <c r="S8632" s="21"/>
      <c r="T8632" s="21"/>
      <c r="U8632" s="21"/>
      <c r="Y8632" s="28"/>
      <c r="AA8632" s="20"/>
      <c r="AD8632" s="22"/>
      <c r="AG8632" s="21"/>
      <c r="AH8632" s="22"/>
      <c r="AI8632" s="22"/>
      <c r="AJ8632" s="22"/>
      <c r="AK8632" s="22"/>
      <c r="AM8632" s="22"/>
      <c r="AN8632" s="22"/>
      <c r="AO8632" s="20"/>
    </row>
    <row r="8633" spans="17:41" x14ac:dyDescent="0.15">
      <c r="Q8633" s="28"/>
      <c r="R8633" s="21"/>
      <c r="S8633" s="21"/>
      <c r="T8633" s="21"/>
      <c r="U8633" s="21"/>
      <c r="Y8633" s="28"/>
      <c r="AA8633" s="20"/>
      <c r="AD8633" s="22"/>
      <c r="AG8633" s="21"/>
      <c r="AH8633" s="22"/>
      <c r="AI8633" s="22"/>
      <c r="AJ8633" s="22"/>
      <c r="AK8633" s="22"/>
      <c r="AM8633" s="22"/>
      <c r="AN8633" s="22"/>
      <c r="AO8633" s="20"/>
    </row>
    <row r="8634" spans="17:41" x14ac:dyDescent="0.15">
      <c r="Q8634" s="28"/>
      <c r="R8634" s="21"/>
      <c r="S8634" s="21"/>
      <c r="T8634" s="21"/>
      <c r="U8634" s="21"/>
      <c r="Y8634" s="28"/>
      <c r="AA8634" s="20"/>
      <c r="AD8634" s="22"/>
      <c r="AG8634" s="21"/>
      <c r="AH8634" s="22"/>
      <c r="AI8634" s="22"/>
      <c r="AJ8634" s="22"/>
      <c r="AK8634" s="22"/>
      <c r="AM8634" s="22"/>
      <c r="AN8634" s="22"/>
      <c r="AO8634" s="20"/>
    </row>
    <row r="8635" spans="17:41" x14ac:dyDescent="0.15">
      <c r="Q8635" s="28"/>
      <c r="R8635" s="21"/>
      <c r="S8635" s="21"/>
      <c r="T8635" s="21"/>
      <c r="U8635" s="21"/>
      <c r="Y8635" s="28"/>
      <c r="AA8635" s="20"/>
      <c r="AD8635" s="22"/>
      <c r="AG8635" s="21"/>
      <c r="AH8635" s="22"/>
      <c r="AI8635" s="22"/>
      <c r="AJ8635" s="22"/>
      <c r="AK8635" s="22"/>
      <c r="AM8635" s="22"/>
      <c r="AN8635" s="22"/>
      <c r="AO8635" s="20"/>
    </row>
    <row r="8636" spans="17:41" x14ac:dyDescent="0.15">
      <c r="Q8636" s="28"/>
      <c r="R8636" s="21"/>
      <c r="S8636" s="21"/>
      <c r="T8636" s="21"/>
      <c r="U8636" s="21"/>
      <c r="Y8636" s="28"/>
      <c r="AA8636" s="20"/>
      <c r="AD8636" s="22"/>
      <c r="AG8636" s="21"/>
      <c r="AH8636" s="22"/>
      <c r="AI8636" s="22"/>
      <c r="AJ8636" s="22"/>
      <c r="AK8636" s="22"/>
      <c r="AM8636" s="22"/>
      <c r="AN8636" s="22"/>
      <c r="AO8636" s="20"/>
    </row>
    <row r="8637" spans="17:41" x14ac:dyDescent="0.15">
      <c r="Q8637" s="28"/>
      <c r="R8637" s="21"/>
      <c r="S8637" s="21"/>
      <c r="T8637" s="21"/>
      <c r="U8637" s="21"/>
      <c r="Y8637" s="28"/>
      <c r="AA8637" s="20"/>
      <c r="AD8637" s="22"/>
      <c r="AG8637" s="21"/>
      <c r="AH8637" s="22"/>
      <c r="AI8637" s="22"/>
      <c r="AJ8637" s="22"/>
      <c r="AK8637" s="22"/>
      <c r="AM8637" s="22"/>
      <c r="AN8637" s="22"/>
      <c r="AO8637" s="20"/>
    </row>
    <row r="8638" spans="17:41" x14ac:dyDescent="0.15">
      <c r="Q8638" s="28"/>
      <c r="R8638" s="21"/>
      <c r="S8638" s="21"/>
      <c r="T8638" s="21"/>
      <c r="U8638" s="21"/>
      <c r="Y8638" s="28"/>
      <c r="AA8638" s="20"/>
      <c r="AD8638" s="22"/>
      <c r="AG8638" s="21"/>
      <c r="AH8638" s="22"/>
      <c r="AI8638" s="22"/>
      <c r="AJ8638" s="22"/>
      <c r="AK8638" s="22"/>
      <c r="AM8638" s="22"/>
      <c r="AN8638" s="22"/>
      <c r="AO8638" s="20"/>
    </row>
    <row r="8639" spans="17:41" x14ac:dyDescent="0.15">
      <c r="Q8639" s="28"/>
      <c r="R8639" s="21"/>
      <c r="S8639" s="21"/>
      <c r="T8639" s="21"/>
      <c r="U8639" s="21"/>
      <c r="Y8639" s="28"/>
      <c r="AA8639" s="20"/>
      <c r="AD8639" s="22"/>
      <c r="AG8639" s="21"/>
      <c r="AH8639" s="22"/>
      <c r="AI8639" s="22"/>
      <c r="AJ8639" s="22"/>
      <c r="AK8639" s="22"/>
      <c r="AM8639" s="22"/>
      <c r="AN8639" s="22"/>
      <c r="AO8639" s="20"/>
    </row>
    <row r="8640" spans="17:41" x14ac:dyDescent="0.15">
      <c r="Q8640" s="28"/>
      <c r="R8640" s="21"/>
      <c r="S8640" s="21"/>
      <c r="T8640" s="21"/>
      <c r="U8640" s="21"/>
      <c r="Y8640" s="28"/>
      <c r="AA8640" s="20"/>
      <c r="AD8640" s="22"/>
      <c r="AG8640" s="21"/>
      <c r="AH8640" s="22"/>
      <c r="AI8640" s="22"/>
      <c r="AJ8640" s="22"/>
      <c r="AK8640" s="22"/>
      <c r="AM8640" s="22"/>
      <c r="AN8640" s="22"/>
      <c r="AO8640" s="20"/>
    </row>
    <row r="8641" spans="17:41" x14ac:dyDescent="0.15">
      <c r="Q8641" s="28"/>
      <c r="R8641" s="21"/>
      <c r="S8641" s="21"/>
      <c r="T8641" s="21"/>
      <c r="U8641" s="21"/>
      <c r="Y8641" s="28"/>
      <c r="AA8641" s="20"/>
      <c r="AD8641" s="22"/>
      <c r="AG8641" s="21"/>
      <c r="AH8641" s="22"/>
      <c r="AI8641" s="22"/>
      <c r="AJ8641" s="22"/>
      <c r="AK8641" s="22"/>
      <c r="AM8641" s="22"/>
      <c r="AN8641" s="22"/>
      <c r="AO8641" s="20"/>
    </row>
    <row r="8642" spans="17:41" x14ac:dyDescent="0.15">
      <c r="Q8642" s="28"/>
      <c r="R8642" s="21"/>
      <c r="S8642" s="21"/>
      <c r="T8642" s="21"/>
      <c r="U8642" s="21"/>
      <c r="Y8642" s="28"/>
      <c r="AA8642" s="20"/>
      <c r="AD8642" s="22"/>
      <c r="AG8642" s="21"/>
      <c r="AH8642" s="22"/>
      <c r="AI8642" s="22"/>
      <c r="AJ8642" s="22"/>
      <c r="AK8642" s="22"/>
      <c r="AM8642" s="22"/>
      <c r="AN8642" s="22"/>
      <c r="AO8642" s="20"/>
    </row>
    <row r="8643" spans="17:41" x14ac:dyDescent="0.15">
      <c r="Q8643" s="28"/>
      <c r="R8643" s="21"/>
      <c r="S8643" s="21"/>
      <c r="T8643" s="21"/>
      <c r="U8643" s="21"/>
      <c r="Y8643" s="28"/>
      <c r="AA8643" s="20"/>
      <c r="AD8643" s="22"/>
      <c r="AG8643" s="21"/>
      <c r="AH8643" s="22"/>
      <c r="AI8643" s="22"/>
      <c r="AJ8643" s="22"/>
      <c r="AK8643" s="22"/>
      <c r="AM8643" s="22"/>
      <c r="AN8643" s="22"/>
      <c r="AO8643" s="20"/>
    </row>
    <row r="8644" spans="17:41" x14ac:dyDescent="0.15">
      <c r="Q8644" s="28"/>
      <c r="R8644" s="21"/>
      <c r="S8644" s="21"/>
      <c r="T8644" s="21"/>
      <c r="U8644" s="21"/>
      <c r="Y8644" s="28"/>
      <c r="AA8644" s="20"/>
      <c r="AD8644" s="22"/>
      <c r="AG8644" s="21"/>
      <c r="AH8644" s="22"/>
      <c r="AI8644" s="22"/>
      <c r="AJ8644" s="22"/>
      <c r="AK8644" s="22"/>
      <c r="AM8644" s="22"/>
      <c r="AN8644" s="22"/>
      <c r="AO8644" s="20"/>
    </row>
    <row r="8645" spans="17:41" x14ac:dyDescent="0.15">
      <c r="Q8645" s="28"/>
      <c r="R8645" s="21"/>
      <c r="S8645" s="21"/>
      <c r="T8645" s="21"/>
      <c r="U8645" s="21"/>
      <c r="Y8645" s="28"/>
      <c r="AA8645" s="20"/>
      <c r="AD8645" s="22"/>
      <c r="AG8645" s="21"/>
      <c r="AH8645" s="22"/>
      <c r="AI8645" s="22"/>
      <c r="AJ8645" s="22"/>
      <c r="AK8645" s="22"/>
      <c r="AM8645" s="22"/>
      <c r="AN8645" s="22"/>
      <c r="AO8645" s="20"/>
    </row>
    <row r="8646" spans="17:41" x14ac:dyDescent="0.15">
      <c r="Q8646" s="28"/>
      <c r="R8646" s="21"/>
      <c r="S8646" s="21"/>
      <c r="T8646" s="21"/>
      <c r="U8646" s="21"/>
      <c r="Y8646" s="28"/>
      <c r="AA8646" s="20"/>
      <c r="AD8646" s="22"/>
      <c r="AG8646" s="21"/>
      <c r="AH8646" s="22"/>
      <c r="AI8646" s="22"/>
      <c r="AJ8646" s="22"/>
      <c r="AK8646" s="22"/>
      <c r="AM8646" s="22"/>
      <c r="AN8646" s="22"/>
      <c r="AO8646" s="20"/>
    </row>
    <row r="8647" spans="17:41" x14ac:dyDescent="0.15">
      <c r="Q8647" s="28"/>
      <c r="R8647" s="21"/>
      <c r="S8647" s="21"/>
      <c r="T8647" s="21"/>
      <c r="U8647" s="21"/>
      <c r="Y8647" s="28"/>
      <c r="AA8647" s="20"/>
      <c r="AD8647" s="22"/>
      <c r="AG8647" s="21"/>
      <c r="AH8647" s="22"/>
      <c r="AI8647" s="22"/>
      <c r="AJ8647" s="22"/>
      <c r="AK8647" s="22"/>
      <c r="AM8647" s="22"/>
      <c r="AN8647" s="22"/>
      <c r="AO8647" s="20"/>
    </row>
    <row r="8648" spans="17:41" x14ac:dyDescent="0.15">
      <c r="Q8648" s="28"/>
      <c r="R8648" s="21"/>
      <c r="S8648" s="21"/>
      <c r="T8648" s="21"/>
      <c r="U8648" s="21"/>
      <c r="Y8648" s="28"/>
      <c r="AA8648" s="20"/>
      <c r="AD8648" s="22"/>
      <c r="AG8648" s="21"/>
      <c r="AH8648" s="22"/>
      <c r="AI8648" s="22"/>
      <c r="AJ8648" s="22"/>
      <c r="AK8648" s="22"/>
      <c r="AM8648" s="22"/>
      <c r="AN8648" s="22"/>
      <c r="AO8648" s="20"/>
    </row>
    <row r="8649" spans="17:41" x14ac:dyDescent="0.15">
      <c r="Q8649" s="28"/>
      <c r="R8649" s="21"/>
      <c r="S8649" s="21"/>
      <c r="T8649" s="21"/>
      <c r="U8649" s="21"/>
      <c r="Y8649" s="28"/>
      <c r="AA8649" s="20"/>
      <c r="AD8649" s="22"/>
      <c r="AG8649" s="21"/>
      <c r="AH8649" s="22"/>
      <c r="AI8649" s="22"/>
      <c r="AJ8649" s="22"/>
      <c r="AK8649" s="22"/>
      <c r="AM8649" s="22"/>
      <c r="AN8649" s="22"/>
      <c r="AO8649" s="20"/>
    </row>
    <row r="8650" spans="17:41" x14ac:dyDescent="0.15">
      <c r="Q8650" s="28"/>
      <c r="R8650" s="21"/>
      <c r="S8650" s="21"/>
      <c r="T8650" s="21"/>
      <c r="U8650" s="21"/>
      <c r="Y8650" s="28"/>
      <c r="AA8650" s="20"/>
      <c r="AD8650" s="22"/>
      <c r="AG8650" s="21"/>
      <c r="AH8650" s="22"/>
      <c r="AI8650" s="22"/>
      <c r="AJ8650" s="22"/>
      <c r="AK8650" s="22"/>
      <c r="AM8650" s="22"/>
      <c r="AN8650" s="22"/>
      <c r="AO8650" s="20"/>
    </row>
    <row r="8651" spans="17:41" x14ac:dyDescent="0.15">
      <c r="Q8651" s="28"/>
      <c r="R8651" s="21"/>
      <c r="S8651" s="21"/>
      <c r="T8651" s="21"/>
      <c r="U8651" s="21"/>
      <c r="Y8651" s="28"/>
      <c r="AA8651" s="20"/>
      <c r="AD8651" s="22"/>
      <c r="AG8651" s="21"/>
      <c r="AH8651" s="22"/>
      <c r="AI8651" s="22"/>
      <c r="AJ8651" s="22"/>
      <c r="AK8651" s="22"/>
      <c r="AM8651" s="22"/>
      <c r="AN8651" s="22"/>
      <c r="AO8651" s="20"/>
    </row>
    <row r="8652" spans="17:41" x14ac:dyDescent="0.15">
      <c r="Q8652" s="28"/>
      <c r="R8652" s="21"/>
      <c r="S8652" s="21"/>
      <c r="T8652" s="21"/>
      <c r="U8652" s="21"/>
      <c r="Y8652" s="28"/>
      <c r="AA8652" s="20"/>
      <c r="AD8652" s="22"/>
      <c r="AG8652" s="21"/>
      <c r="AH8652" s="22"/>
      <c r="AI8652" s="22"/>
      <c r="AJ8652" s="22"/>
      <c r="AK8652" s="22"/>
      <c r="AM8652" s="22"/>
      <c r="AN8652" s="22"/>
      <c r="AO8652" s="20"/>
    </row>
    <row r="8653" spans="17:41" x14ac:dyDescent="0.15">
      <c r="Q8653" s="28"/>
      <c r="R8653" s="21"/>
      <c r="S8653" s="21"/>
      <c r="T8653" s="21"/>
      <c r="U8653" s="21"/>
      <c r="Y8653" s="28"/>
      <c r="AA8653" s="20"/>
      <c r="AD8653" s="22"/>
      <c r="AG8653" s="21"/>
      <c r="AH8653" s="22"/>
      <c r="AI8653" s="22"/>
      <c r="AJ8653" s="22"/>
      <c r="AK8653" s="22"/>
      <c r="AM8653" s="22"/>
      <c r="AN8653" s="22"/>
      <c r="AO8653" s="20"/>
    </row>
    <row r="8654" spans="17:41" x14ac:dyDescent="0.15">
      <c r="Q8654" s="28"/>
      <c r="R8654" s="21"/>
      <c r="S8654" s="21"/>
      <c r="T8654" s="21"/>
      <c r="U8654" s="21"/>
      <c r="Y8654" s="28"/>
      <c r="AA8654" s="20"/>
      <c r="AD8654" s="22"/>
      <c r="AG8654" s="21"/>
      <c r="AH8654" s="22"/>
      <c r="AI8654" s="22"/>
      <c r="AJ8654" s="22"/>
      <c r="AK8654" s="22"/>
      <c r="AM8654" s="22"/>
      <c r="AN8654" s="22"/>
      <c r="AO8654" s="20"/>
    </row>
    <row r="8655" spans="17:41" x14ac:dyDescent="0.15">
      <c r="Q8655" s="28"/>
      <c r="R8655" s="21"/>
      <c r="S8655" s="21"/>
      <c r="T8655" s="21"/>
      <c r="U8655" s="21"/>
      <c r="Y8655" s="28"/>
      <c r="AA8655" s="20"/>
      <c r="AD8655" s="22"/>
      <c r="AG8655" s="21"/>
      <c r="AH8655" s="22"/>
      <c r="AI8655" s="22"/>
      <c r="AJ8655" s="22"/>
      <c r="AK8655" s="22"/>
      <c r="AM8655" s="22"/>
      <c r="AN8655" s="22"/>
      <c r="AO8655" s="20"/>
    </row>
    <row r="8656" spans="17:41" x14ac:dyDescent="0.15">
      <c r="Q8656" s="28"/>
      <c r="R8656" s="21"/>
      <c r="S8656" s="21"/>
      <c r="T8656" s="21"/>
      <c r="U8656" s="21"/>
      <c r="Y8656" s="28"/>
      <c r="AA8656" s="20"/>
      <c r="AD8656" s="22"/>
      <c r="AG8656" s="21"/>
      <c r="AH8656" s="22"/>
      <c r="AI8656" s="22"/>
      <c r="AJ8656" s="22"/>
      <c r="AK8656" s="22"/>
      <c r="AM8656" s="22"/>
      <c r="AN8656" s="22"/>
      <c r="AO8656" s="20"/>
    </row>
    <row r="8657" spans="17:41" x14ac:dyDescent="0.15">
      <c r="Q8657" s="28"/>
      <c r="R8657" s="21"/>
      <c r="S8657" s="21"/>
      <c r="T8657" s="21"/>
      <c r="U8657" s="21"/>
      <c r="Y8657" s="28"/>
      <c r="AA8657" s="20"/>
      <c r="AD8657" s="22"/>
      <c r="AG8657" s="21"/>
      <c r="AH8657" s="22"/>
      <c r="AI8657" s="22"/>
      <c r="AJ8657" s="22"/>
      <c r="AK8657" s="22"/>
      <c r="AM8657" s="22"/>
      <c r="AN8657" s="22"/>
      <c r="AO8657" s="20"/>
    </row>
    <row r="8658" spans="17:41" x14ac:dyDescent="0.15">
      <c r="Q8658" s="28"/>
      <c r="R8658" s="21"/>
      <c r="S8658" s="21"/>
      <c r="T8658" s="21"/>
      <c r="U8658" s="21"/>
      <c r="Y8658" s="28"/>
      <c r="AA8658" s="20"/>
      <c r="AD8658" s="22"/>
      <c r="AG8658" s="21"/>
      <c r="AH8658" s="22"/>
      <c r="AI8658" s="22"/>
      <c r="AJ8658" s="22"/>
      <c r="AK8658" s="22"/>
      <c r="AM8658" s="22"/>
      <c r="AN8658" s="22"/>
      <c r="AO8658" s="20"/>
    </row>
    <row r="8659" spans="17:41" x14ac:dyDescent="0.15">
      <c r="Q8659" s="28"/>
      <c r="R8659" s="21"/>
      <c r="S8659" s="21"/>
      <c r="T8659" s="21"/>
      <c r="U8659" s="21"/>
      <c r="Y8659" s="28"/>
      <c r="AA8659" s="20"/>
      <c r="AD8659" s="22"/>
      <c r="AG8659" s="21"/>
      <c r="AH8659" s="22"/>
      <c r="AI8659" s="22"/>
      <c r="AJ8659" s="22"/>
      <c r="AK8659" s="22"/>
      <c r="AM8659" s="22"/>
      <c r="AN8659" s="22"/>
      <c r="AO8659" s="20"/>
    </row>
    <row r="8660" spans="17:41" x14ac:dyDescent="0.15">
      <c r="Q8660" s="28"/>
      <c r="R8660" s="21"/>
      <c r="S8660" s="21"/>
      <c r="T8660" s="21"/>
      <c r="U8660" s="21"/>
      <c r="Y8660" s="28"/>
      <c r="AA8660" s="20"/>
      <c r="AD8660" s="22"/>
      <c r="AG8660" s="21"/>
      <c r="AH8660" s="22"/>
      <c r="AI8660" s="22"/>
      <c r="AJ8660" s="22"/>
      <c r="AK8660" s="22"/>
      <c r="AM8660" s="22"/>
      <c r="AN8660" s="22"/>
      <c r="AO8660" s="20"/>
    </row>
  </sheetData>
  <autoFilter ref="A1:AU5406"/>
  <phoneticPr fontId="3" type="noConversion"/>
  <conditionalFormatting sqref="G5672">
    <cfRule type="expression" dxfId="1" priority="2" stopIfTrue="1">
      <formula>AND(SUMPRODUCT(1*((#REF!&amp;"x")=(G5672&amp;"x")))&gt;1,NOT(ISBLANK(G5672)))</formula>
    </cfRule>
  </conditionalFormatting>
  <conditionalFormatting sqref="G5673">
    <cfRule type="expression" dxfId="0" priority="1" stopIfTrue="1">
      <formula>AND(SUMPRODUCT(1*((#REF!&amp;"x")=(G5673&amp;"x")))&gt;1,NOT(ISBLANK(G5673)))</formula>
    </cfRule>
  </conditionalFormatting>
  <pageMargins left="0.7" right="0.7" top="0.75" bottom="0.75" header="0.3" footer="0.3"/>
  <pageSetup paperSize="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AD新装、续费表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2015-10-05T18:40:59Z</dcterms:modified>
</cp:coreProperties>
</file>